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UM TEMP" sheetId="1" state="visible" r:id="rId1"/>
    <sheet xmlns:r="http://schemas.openxmlformats.org/officeDocument/2006/relationships" name="ENS TEMP 201819" sheetId="2" state="visible" r:id="rId2"/>
    <sheet xmlns:r="http://schemas.openxmlformats.org/officeDocument/2006/relationships" name="Tabla dinámica TSG" sheetId="3" state="visible" r:id="rId3"/>
    <sheet xmlns:r="http://schemas.openxmlformats.org/officeDocument/2006/relationships" name="Tabla dinámica TEMP" sheetId="4" state="visible" r:id="rId4"/>
    <sheet xmlns:r="http://schemas.openxmlformats.org/officeDocument/2006/relationships" name="HUM TARD" sheetId="5" state="visible" r:id="rId5"/>
    <sheet xmlns:r="http://schemas.openxmlformats.org/officeDocument/2006/relationships" name="ENS TARDIO 201819" sheetId="6" state="visible" r:id="rId6"/>
    <sheet xmlns:r="http://schemas.openxmlformats.org/officeDocument/2006/relationships" name="DATOS HUM" sheetId="7" state="visible" r:id="rId7"/>
    <sheet xmlns:r="http://schemas.openxmlformats.org/officeDocument/2006/relationships" name="HUM TARD¿¿" sheetId="8" state="visible" r:id="rId8"/>
    <sheet xmlns:r="http://schemas.openxmlformats.org/officeDocument/2006/relationships" name="PlotEntry" sheetId="9" state="visible" r:id="rId9"/>
  </sheets>
  <definedNames>
    <definedName name="Z_3012F06D_7C0D_4139_A906_FB27F64B6202_.wvu.FilterData" localSheetId="0" hidden="1">'HUM TEMP'!$A$1:$U$3039</definedName>
    <definedName name="Z_D0F7BD3A_9FD8_49E4_AD79_025CB427FA92_.wvu.FilterData" localSheetId="0" hidden="1">'HUM TEMP'!$A$1:$U$3039</definedName>
    <definedName name="Z_39D92672_8D14_4784_B0AA_F2E1FE54581B_.wvu.FilterData" localSheetId="0" hidden="1">'HUM TEMP'!$A$1:$U$3039</definedName>
    <definedName name="Z_F131DF13_0F3B_4E74_B7CF_465D0E51C132_.wvu.FilterData" localSheetId="0" hidden="1">'HUM TEMP'!$A$1:$U$3039</definedName>
    <definedName name="_xlnm._FilterDatabase" localSheetId="0" hidden="1">'HUM TEMP'!$A$1:$U$3039</definedName>
    <definedName name="_xlnm._FilterDatabase" localSheetId="2" hidden="1">'Tabla dinámica TSG'!$A$2:$G$196</definedName>
  </definedNames>
  <calcPr calcId="124519" fullCalcOnLoad="1"/>
  <pivotCaches>
    <pivotCache xmlns:r="http://schemas.openxmlformats.org/officeDocument/2006/relationships" cacheId="0" r:id="rId10"/>
    <pivotCache xmlns:r="http://schemas.openxmlformats.org/officeDocument/2006/relationships" cacheId="1" r:id="rId11"/>
  </pivotCaches>
</workbook>
</file>

<file path=xl/styles.xml><?xml version="1.0" encoding="utf-8"?>
<styleSheet xmlns="http://schemas.openxmlformats.org/spreadsheetml/2006/main">
  <numFmts count="6">
    <numFmt numFmtId="164" formatCode="D/M/YYYY"/>
    <numFmt numFmtId="165" formatCode="0.0"/>
    <numFmt numFmtId="166" formatCode="0.000"/>
    <numFmt numFmtId="167" formatCode="d/MM/yyyy"/>
    <numFmt numFmtId="168" formatCode="d/m/yy"/>
    <numFmt numFmtId="169" formatCode="0.0000"/>
  </numFmts>
  <fonts count="13">
    <font>
      <name val="Calibri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2"/>
    </font>
    <font>
      <name val="Calibri"/>
      <color theme="1"/>
      <scheme val="minor"/>
    </font>
    <font>
      <name val="Calibri"/>
      <color theme="1"/>
      <sz val="11"/>
    </font>
    <font>
      <name val="Calibri"/>
      <color rgb="FFFF0000"/>
      <sz val="11"/>
    </font>
    <font>
      <name val="Calibri"/>
      <color rgb="FF000000"/>
      <sz val="11"/>
    </font>
    <font>
      <name val="Calibri"/>
      <color rgb="FFFF0000"/>
      <sz val="12"/>
    </font>
    <font>
      <name val="Calibri"/>
      <b val="1"/>
      <color theme="1"/>
      <sz val="11"/>
    </font>
    <font>
      <name val="Calibri"/>
      <strike val="1"/>
      <color theme="1"/>
      <sz val="11"/>
    </font>
    <font>
      <name val="Calibri"/>
      <b val="1"/>
      <color theme="1"/>
      <scheme val="minor"/>
    </font>
    <font>
      <name val="Calibri"/>
      <b val="1"/>
      <color rgb="FFFF0000"/>
      <sz val="11"/>
    </font>
    <font>
      <name val="Calibri"/>
      <b val="1"/>
      <color rgb="FF000000"/>
      <sz val="11"/>
    </font>
  </fonts>
  <fills count="14">
    <fill>
      <patternFill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969696"/>
        <bgColor rgb="FF969696"/>
      </patternFill>
    </fill>
  </fills>
  <borders count="1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numFmtId="0" fontId="0" fillId="0" borderId="0"/>
  </cellStyleXfs>
  <cellXfs count="4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vertical="center"/>
    </xf>
    <xf numFmtId="165" fontId="4" fillId="2" borderId="2" applyAlignment="1" pivotButton="0" quotePrefix="0" xfId="0">
      <alignment vertical="center"/>
    </xf>
    <xf numFmtId="2" fontId="4" fillId="2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vertical="center"/>
    </xf>
    <xf numFmtId="1" fontId="2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vertical="center"/>
    </xf>
    <xf numFmtId="165" fontId="5" fillId="3" borderId="2" applyAlignment="1" pivotButton="0" quotePrefix="0" xfId="0">
      <alignment vertical="center"/>
    </xf>
    <xf numFmtId="2" fontId="5" fillId="3" borderId="3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vertical="center"/>
    </xf>
    <xf numFmtId="1" fontId="7" fillId="3" borderId="2" applyAlignment="1" pivotButton="0" quotePrefix="0" xfId="0">
      <alignment horizontal="center" vertical="center"/>
    </xf>
    <xf numFmtId="2" fontId="4" fillId="2" borderId="3" applyAlignment="1" pivotButton="0" quotePrefix="0" xfId="0">
      <alignment vertical="center"/>
    </xf>
    <xf numFmtId="2" fontId="4" fillId="3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vertical="center"/>
    </xf>
    <xf numFmtId="165" fontId="5" fillId="2" borderId="2" applyAlignment="1" pivotButton="0" quotePrefix="0" xfId="0">
      <alignment vertical="center"/>
    </xf>
    <xf numFmtId="2" fontId="5" fillId="2" borderId="3" applyAlignment="1" pivotButton="0" quotePrefix="0" xfId="0">
      <alignment vertical="center"/>
    </xf>
    <xf numFmtId="0" fontId="5" fillId="2" borderId="3" applyAlignment="1" pivotButton="0" quotePrefix="0" xfId="0">
      <alignment vertical="center"/>
    </xf>
    <xf numFmtId="166" fontId="5" fillId="2" borderId="3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164" fontId="7" fillId="2" borderId="2" applyAlignment="1" pivotButton="0" quotePrefix="0" xfId="0">
      <alignment vertical="center"/>
    </xf>
    <xf numFmtId="1" fontId="7" fillId="2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vertical="center"/>
    </xf>
    <xf numFmtId="165" fontId="4" fillId="4" borderId="2" applyAlignment="1" pivotButton="0" quotePrefix="0" xfId="0">
      <alignment vertical="center"/>
    </xf>
    <xf numFmtId="2" fontId="5" fillId="4" borderId="3" applyAlignment="1" pivotButton="0" quotePrefix="0" xfId="0">
      <alignment vertical="center"/>
    </xf>
    <xf numFmtId="0" fontId="5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2" fontId="4" fillId="4" borderId="3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vertical="center"/>
    </xf>
    <xf numFmtId="1" fontId="2" fillId="4" borderId="2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vertical="center"/>
    </xf>
    <xf numFmtId="165" fontId="4" fillId="3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vertical="center"/>
    </xf>
    <xf numFmtId="1" fontId="2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2" fontId="4" fillId="5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164" fontId="2" fillId="5" borderId="2" applyAlignment="1" pivotButton="0" quotePrefix="0" xfId="0">
      <alignment vertical="center"/>
    </xf>
    <xf numFmtId="1" fontId="2" fillId="5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2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vertical="center"/>
    </xf>
    <xf numFmtId="1" fontId="2" fillId="6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vertical="center"/>
    </xf>
    <xf numFmtId="165" fontId="4" fillId="8" borderId="2" applyAlignment="1" pivotButton="0" quotePrefix="0" xfId="0">
      <alignment vertical="center"/>
    </xf>
    <xf numFmtId="2" fontId="4" fillId="8" borderId="3" applyAlignment="1" pivotButton="0" quotePrefix="0" xfId="0">
      <alignment vertical="center"/>
    </xf>
    <xf numFmtId="0" fontId="4" fillId="8" borderId="3" applyAlignment="1" pivotButton="0" quotePrefix="0" xfId="0">
      <alignment vertical="center"/>
    </xf>
    <xf numFmtId="0" fontId="2" fillId="8" borderId="2" applyAlignment="1" pivotButton="0" quotePrefix="0" xfId="0">
      <alignment horizontal="center" vertical="center"/>
    </xf>
    <xf numFmtId="164" fontId="2" fillId="8" borderId="2" applyAlignment="1" pivotButton="0" quotePrefix="0" xfId="0">
      <alignment vertical="center"/>
    </xf>
    <xf numFmtId="1" fontId="2" fillId="8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164" fontId="4" fillId="9" borderId="2" applyAlignment="1" pivotButton="0" quotePrefix="0" xfId="0">
      <alignment vertical="center"/>
    </xf>
    <xf numFmtId="165" fontId="4" fillId="9" borderId="2" applyAlignment="1" pivotButton="0" quotePrefix="0" xfId="0">
      <alignment vertical="center"/>
    </xf>
    <xf numFmtId="2" fontId="4" fillId="9" borderId="3" applyAlignment="1" pivotButton="0" quotePrefix="0" xfId="0">
      <alignment vertical="center"/>
    </xf>
    <xf numFmtId="0" fontId="4" fillId="9" borderId="3" applyAlignment="1" pivotButton="0" quotePrefix="0" xfId="0">
      <alignment vertical="center"/>
    </xf>
    <xf numFmtId="0" fontId="4" fillId="9" borderId="6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164" fontId="2" fillId="9" borderId="2" applyAlignment="1" pivotButton="0" quotePrefix="0" xfId="0">
      <alignment vertical="center"/>
    </xf>
    <xf numFmtId="1" fontId="2" fillId="9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2" fontId="4" fillId="0" borderId="2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1" fontId="9" fillId="0" borderId="1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9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4" fillId="7" borderId="8" applyAlignment="1" pivotButton="0" quotePrefix="0" xfId="0">
      <alignment vertical="center"/>
    </xf>
    <xf numFmtId="1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166" fontId="4" fillId="0" borderId="7" applyAlignment="1" pivotButton="0" quotePrefix="0" xfId="0">
      <alignment vertical="center"/>
    </xf>
    <xf numFmtId="164" fontId="4" fillId="10" borderId="2" applyAlignment="1" pivotButton="0" quotePrefix="0" xfId="0">
      <alignment vertical="center"/>
    </xf>
    <xf numFmtId="0" fontId="4" fillId="10" borderId="7" applyAlignment="1" pivotButton="0" quotePrefix="0" xfId="0">
      <alignment vertical="center"/>
    </xf>
    <xf numFmtId="0" fontId="4" fillId="4" borderId="8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166" fontId="4" fillId="0" borderId="8" applyAlignment="1" pivotButton="0" quotePrefix="0" xfId="0">
      <alignment vertical="center"/>
    </xf>
    <xf numFmtId="0" fontId="4" fillId="4" borderId="7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2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9" fillId="7" borderId="2" applyAlignment="1" pivotButton="0" quotePrefix="0" xfId="0">
      <alignment vertical="center"/>
    </xf>
    <xf numFmtId="0" fontId="9" fillId="7" borderId="8" applyAlignment="1" pivotButton="0" quotePrefix="0" xfId="0">
      <alignment vertical="center"/>
    </xf>
    <xf numFmtId="49" fontId="4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right" vertical="center"/>
    </xf>
    <xf numFmtId="0" fontId="4" fillId="4" borderId="7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8" fontId="4" fillId="0" borderId="2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0" fontId="4" fillId="7" borderId="7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7" fontId="4" fillId="3" borderId="2" applyAlignment="1" pivotButton="0" quotePrefix="0" xfId="0">
      <alignment vertical="center"/>
    </xf>
    <xf numFmtId="2" fontId="4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6" fontId="4" fillId="4" borderId="8" applyAlignment="1" pivotButton="0" quotePrefix="0" xfId="0">
      <alignment vertical="center"/>
    </xf>
    <xf numFmtId="0" fontId="4" fillId="4" borderId="7" applyAlignment="1" pivotButton="0" quotePrefix="0" xfId="0">
      <alignment vertical="center"/>
    </xf>
    <xf numFmtId="166" fontId="4" fillId="4" borderId="7" applyAlignment="1" pivotButton="0" quotePrefix="0" xfId="0">
      <alignment vertical="center"/>
    </xf>
    <xf numFmtId="1" fontId="4" fillId="0" borderId="9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164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167" fontId="4" fillId="0" borderId="10" applyAlignment="1" pivotButton="0" quotePrefix="0" xfId="0">
      <alignment vertical="center"/>
    </xf>
    <xf numFmtId="2" fontId="4" fillId="0" borderId="10" applyAlignment="1" pivotButton="0" quotePrefix="0" xfId="0">
      <alignment vertical="center"/>
    </xf>
    <xf numFmtId="164" fontId="4" fillId="0" borderId="6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2" fontId="3" fillId="0" borderId="0" pivotButton="0" quotePrefix="0" xfId="0"/>
    <xf numFmtId="0" fontId="3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10" fillId="0" borderId="2" pivotButton="0" quotePrefix="0" xfId="0"/>
    <xf numFmtId="0" fontId="10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167" fontId="3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168" fontId="3" fillId="0" borderId="0" pivotButton="0" quotePrefix="0" xfId="0"/>
    <xf numFmtId="49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4" fillId="10" borderId="1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" fontId="4" fillId="2" borderId="2" applyAlignment="1" pivotButton="0" quotePrefix="0" xfId="0">
      <alignment vertical="center"/>
    </xf>
    <xf numFmtId="49" fontId="4" fillId="2" borderId="3" applyAlignment="1" pivotButton="0" quotePrefix="0" xfId="0">
      <alignment horizontal="center" vertical="center"/>
    </xf>
    <xf numFmtId="2" fontId="4" fillId="2" borderId="3" applyAlignment="1" pivotButton="0" quotePrefix="0" xfId="0">
      <alignment horizontal="center" vertical="center"/>
    </xf>
    <xf numFmtId="169" fontId="4" fillId="2" borderId="3" applyAlignment="1" pivotButton="0" quotePrefix="0" xfId="0">
      <alignment vertical="center"/>
    </xf>
    <xf numFmtId="16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bottom"/>
    </xf>
    <xf numFmtId="0" fontId="4" fillId="2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bottom"/>
    </xf>
    <xf numFmtId="165" fontId="4" fillId="2" borderId="3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vertical="center"/>
    </xf>
    <xf numFmtId="1" fontId="4" fillId="11" borderId="2" applyAlignment="1" pivotButton="0" quotePrefix="0" xfId="0">
      <alignment vertical="center"/>
    </xf>
    <xf numFmtId="165" fontId="4" fillId="11" borderId="2" applyAlignment="1" pivotButton="0" quotePrefix="0" xfId="0">
      <alignment vertical="center"/>
    </xf>
    <xf numFmtId="49" fontId="4" fillId="11" borderId="3" applyAlignment="1" pivotButton="0" quotePrefix="0" xfId="0">
      <alignment horizontal="center" vertical="center"/>
    </xf>
    <xf numFmtId="2" fontId="4" fillId="11" borderId="3" applyAlignment="1" pivotButton="0" quotePrefix="0" xfId="0">
      <alignment horizontal="center" vertical="center"/>
    </xf>
    <xf numFmtId="169" fontId="4" fillId="11" borderId="3" applyAlignment="1" pivotButton="0" quotePrefix="0" xfId="0">
      <alignment vertical="center"/>
    </xf>
    <xf numFmtId="0" fontId="4" fillId="11" borderId="3" applyAlignment="1" pivotButton="0" quotePrefix="0" xfId="0">
      <alignment horizontal="center" vertical="center"/>
    </xf>
    <xf numFmtId="165" fontId="4" fillId="11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1" fontId="4" fillId="6" borderId="2" applyAlignment="1" pivotButton="0" quotePrefix="0" xfId="0">
      <alignment horizontal="center" vertical="center"/>
    </xf>
    <xf numFmtId="1" fontId="4" fillId="6" borderId="2" applyAlignment="1" pivotButton="0" quotePrefix="0" xfId="0">
      <alignment vertical="center"/>
    </xf>
    <xf numFmtId="49" fontId="4" fillId="6" borderId="3" applyAlignment="1" pivotButton="0" quotePrefix="0" xfId="0">
      <alignment horizontal="center" vertical="center"/>
    </xf>
    <xf numFmtId="2" fontId="4" fillId="6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169" fontId="4" fillId="6" borderId="3" applyAlignment="1" pivotButton="0" quotePrefix="0" xfId="0">
      <alignment vertical="center"/>
    </xf>
    <xf numFmtId="165" fontId="4" fillId="6" borderId="3" applyAlignment="1" pivotButton="0" quotePrefix="0" xfId="0">
      <alignment horizontal="center" vertical="center"/>
    </xf>
    <xf numFmtId="1" fontId="4" fillId="11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bottom"/>
    </xf>
    <xf numFmtId="49" fontId="4" fillId="6" borderId="2" applyAlignment="1" pivotButton="0" quotePrefix="0" xfId="0">
      <alignment horizontal="center" vertical="center"/>
    </xf>
    <xf numFmtId="49" fontId="4" fillId="11" borderId="2" applyAlignment="1" pivotButton="0" quotePrefix="0" xfId="0">
      <alignment horizontal="center" vertical="center"/>
    </xf>
    <xf numFmtId="165" fontId="4" fillId="11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vertical="center"/>
    </xf>
    <xf numFmtId="1" fontId="4" fillId="7" borderId="2" applyAlignment="1" pivotButton="0" quotePrefix="0" xfId="0">
      <alignment vertical="center"/>
    </xf>
    <xf numFmtId="165" fontId="4" fillId="7" borderId="2" applyAlignment="1" pivotButton="0" quotePrefix="0" xfId="0">
      <alignment vertical="center"/>
    </xf>
    <xf numFmtId="49" fontId="4" fillId="7" borderId="2" applyAlignment="1" pivotButton="0" quotePrefix="0" xfId="0">
      <alignment horizontal="center" vertical="center"/>
    </xf>
    <xf numFmtId="2" fontId="4" fillId="7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1" fontId="4" fillId="7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" fontId="4" fillId="4" borderId="2" applyAlignment="1" pivotButton="0" quotePrefix="0" xfId="0">
      <alignment horizontal="center" vertical="center"/>
    </xf>
    <xf numFmtId="1" fontId="4" fillId="4" borderId="2" applyAlignment="1" pivotButton="0" quotePrefix="0" xfId="0">
      <alignment vertical="center"/>
    </xf>
    <xf numFmtId="49" fontId="4" fillId="4" borderId="2" applyAlignment="1" pivotButton="0" quotePrefix="0" xfId="0">
      <alignment horizontal="center" vertical="center"/>
    </xf>
    <xf numFmtId="2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vertical="center"/>
    </xf>
    <xf numFmtId="165" fontId="4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" fontId="4" fillId="3" borderId="2" applyAlignment="1" pivotButton="0" quotePrefix="0" xfId="0">
      <alignment vertical="center"/>
    </xf>
    <xf numFmtId="49" fontId="4" fillId="3" borderId="2" applyAlignment="1" pivotButton="0" quotePrefix="0" xfId="0">
      <alignment horizontal="center" vertical="center"/>
    </xf>
    <xf numFmtId="2" fontId="4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165" fontId="4" fillId="3" borderId="2" applyAlignment="1" pivotButton="0" quotePrefix="0" xfId="0">
      <alignment horizontal="center" vertical="center"/>
    </xf>
    <xf numFmtId="165" fontId="4" fillId="0" borderId="2" applyAlignment="1" pivotButton="0" quotePrefix="0" xfId="0">
      <alignment vertical="center"/>
    </xf>
    <xf numFmtId="49" fontId="4" fillId="0" borderId="2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" fontId="4" fillId="2" borderId="2" applyAlignment="1" pivotButton="0" quotePrefix="0" xfId="0">
      <alignment horizontal="center" vertical="center"/>
    </xf>
    <xf numFmtId="49" fontId="4" fillId="2" borderId="2" applyAlignment="1" pivotButton="0" quotePrefix="0" xfId="0">
      <alignment horizontal="center" vertical="center"/>
    </xf>
    <xf numFmtId="1" fontId="4" fillId="3" borderId="2" applyAlignment="1" pivotButton="0" quotePrefix="0" xfId="0">
      <alignment horizontal="center" vertical="center"/>
    </xf>
    <xf numFmtId="1" fontId="11" fillId="3" borderId="2" applyAlignment="1" pivotButton="0" quotePrefix="0" xfId="0">
      <alignment vertical="center"/>
    </xf>
    <xf numFmtId="0" fontId="11" fillId="3" borderId="2" applyAlignment="1" pivotButton="0" quotePrefix="0" xfId="0">
      <alignment horizontal="center" vertical="center"/>
    </xf>
    <xf numFmtId="165" fontId="11" fillId="3" borderId="2" applyAlignment="1" pivotButton="0" quotePrefix="0" xfId="0">
      <alignment vertical="center"/>
    </xf>
    <xf numFmtId="49" fontId="4" fillId="4" borderId="3" applyAlignment="1" pivotButton="0" quotePrefix="0" xfId="0">
      <alignment horizontal="center" vertical="center"/>
    </xf>
    <xf numFmtId="49" fontId="4" fillId="3" borderId="3" applyAlignment="1" pivotButton="0" quotePrefix="0" xfId="0">
      <alignment horizontal="center" vertical="center"/>
    </xf>
    <xf numFmtId="165" fontId="4" fillId="3" borderId="3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165" fontId="4" fillId="4" borderId="3" applyAlignment="1" pivotButton="0" quotePrefix="0" xfId="0">
      <alignment horizontal="center" vertical="center"/>
    </xf>
    <xf numFmtId="165" fontId="5" fillId="4" borderId="2" applyAlignment="1" pivotButton="0" quotePrefix="0" xfId="0">
      <alignment vertical="center"/>
    </xf>
    <xf numFmtId="1" fontId="4" fillId="0" borderId="2" applyAlignment="1" pivotButton="0" quotePrefix="0" xfId="0">
      <alignment vertical="center" wrapText="1"/>
    </xf>
    <xf numFmtId="49" fontId="4" fillId="7" borderId="3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vertical="center"/>
    </xf>
    <xf numFmtId="1" fontId="4" fillId="3" borderId="0" applyAlignment="1" pivotButton="0" quotePrefix="0" xfId="0">
      <alignment vertical="center"/>
    </xf>
    <xf numFmtId="165" fontId="4" fillId="3" borderId="0" applyAlignment="1" pivotButton="0" quotePrefix="0" xfId="0">
      <alignment vertical="center"/>
    </xf>
    <xf numFmtId="49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4" fillId="0" borderId="0" pivotButton="0" quotePrefix="0" xfId="0"/>
    <xf numFmtId="166" fontId="4" fillId="0" borderId="2" applyAlignment="1" pivotButton="0" quotePrefix="0" xfId="0">
      <alignment vertical="center"/>
    </xf>
    <xf numFmtId="0" fontId="12" fillId="0" borderId="2" applyAlignment="1" pivotButton="0" quotePrefix="0" xfId="0">
      <alignment horizontal="center" vertical="top"/>
    </xf>
    <xf numFmtId="0" fontId="6" fillId="0" borderId="0" applyAlignment="1" pivotButton="0" quotePrefix="0" xfId="0">
      <alignment vertical="bottom"/>
    </xf>
    <xf numFmtId="1" fontId="4" fillId="0" borderId="10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1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1" fillId="1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1" fontId="2" fillId="0" borderId="2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14" applyAlignment="1" pivotButton="0" quotePrefix="0" xfId="0">
      <alignment horizontal="center" vertical="center"/>
    </xf>
    <xf numFmtId="165" fontId="2" fillId="0" borderId="10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/>
    </xf>
    <xf numFmtId="49" fontId="4" fillId="4" borderId="3" pivotButton="0" quotePrefix="0" xfId="0"/>
    <xf numFmtId="2" fontId="4" fillId="4" borderId="3" pivotButton="0" quotePrefix="0" xfId="0"/>
    <xf numFmtId="0" fontId="2" fillId="4" borderId="3" applyAlignment="1" pivotButton="0" quotePrefix="0" xfId="0">
      <alignment vertical="center"/>
    </xf>
    <xf numFmtId="0" fontId="4" fillId="4" borderId="3" pivotButton="0" quotePrefix="0" xfId="0"/>
    <xf numFmtId="0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8" fillId="12" borderId="1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49" fontId="8" fillId="3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10" borderId="1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165" fontId="4" fillId="2" borderId="2" applyAlignment="1" pivotButton="0" quotePrefix="0" xfId="0">
      <alignment horizontal="center" vertical="center"/>
    </xf>
    <xf numFmtId="49" fontId="4" fillId="2" borderId="3" applyAlignment="1" pivotButton="0" quotePrefix="0" xfId="0">
      <alignment horizontal="center" vertical="center"/>
    </xf>
    <xf numFmtId="2" fontId="4" fillId="2" borderId="3" applyAlignment="1" pivotButton="0" quotePrefix="0" xfId="0">
      <alignment horizontal="center" vertical="center"/>
    </xf>
    <xf numFmtId="169" fontId="4" fillId="2" borderId="3" pivotButton="0" quotePrefix="0" xfId="0"/>
    <xf numFmtId="169" fontId="4" fillId="0" borderId="0" pivotButton="0" quotePrefix="0" xfId="0"/>
    <xf numFmtId="0" fontId="4" fillId="2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165" fontId="4" fillId="11" borderId="2" applyAlignment="1" pivotButton="0" quotePrefix="0" xfId="0">
      <alignment horizontal="center" vertical="center"/>
    </xf>
    <xf numFmtId="49" fontId="4" fillId="11" borderId="3" applyAlignment="1" pivotButton="0" quotePrefix="0" xfId="0">
      <alignment horizontal="center" vertical="center"/>
    </xf>
    <xf numFmtId="2" fontId="4" fillId="11" borderId="3" applyAlignment="1" pivotButton="0" quotePrefix="0" xfId="0">
      <alignment horizontal="center" vertical="center"/>
    </xf>
    <xf numFmtId="169" fontId="4" fillId="11" borderId="3" pivotButton="0" quotePrefix="0" xfId="0"/>
    <xf numFmtId="0" fontId="4" fillId="11" borderId="3" applyAlignment="1" pivotButton="0" quotePrefix="0" xfId="0">
      <alignment horizontal="center" vertical="center"/>
    </xf>
    <xf numFmtId="165" fontId="4" fillId="11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1" fontId="4" fillId="6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49" fontId="4" fillId="6" borderId="3" applyAlignment="1" pivotButton="0" quotePrefix="0" xfId="0">
      <alignment horizontal="center" vertical="center"/>
    </xf>
    <xf numFmtId="2" fontId="4" fillId="6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169" fontId="4" fillId="6" borderId="3" pivotButton="0" quotePrefix="0" xfId="0"/>
    <xf numFmtId="165" fontId="4" fillId="6" borderId="3" applyAlignment="1" pivotButton="0" quotePrefix="0" xfId="0">
      <alignment horizontal="center" vertical="center"/>
    </xf>
    <xf numFmtId="1" fontId="4" fillId="11" borderId="2" applyAlignment="1" pivotButton="0" quotePrefix="0" xfId="0">
      <alignment horizontal="center" vertical="center"/>
    </xf>
    <xf numFmtId="49" fontId="4" fillId="6" borderId="2" applyAlignment="1" pivotButton="0" quotePrefix="0" xfId="0">
      <alignment horizontal="center" vertical="center"/>
    </xf>
    <xf numFmtId="49" fontId="4" fillId="11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165" fontId="4" fillId="7" borderId="2" applyAlignment="1" pivotButton="0" quotePrefix="0" xfId="0">
      <alignment horizontal="center" vertical="center"/>
    </xf>
    <xf numFmtId="49" fontId="4" fillId="7" borderId="2" applyAlignment="1" pivotButton="0" quotePrefix="0" xfId="0">
      <alignment horizontal="center" vertical="center"/>
    </xf>
    <xf numFmtId="2" fontId="4" fillId="7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1" fontId="4" fillId="7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" fontId="4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49" fontId="4" fillId="4" borderId="2" applyAlignment="1" pivotButton="0" quotePrefix="0" xfId="0">
      <alignment horizontal="center" vertical="center"/>
    </xf>
    <xf numFmtId="2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5" fontId="4" fillId="3" borderId="2" applyAlignment="1" pivotButton="0" quotePrefix="0" xfId="0">
      <alignment horizontal="center" vertical="center"/>
    </xf>
    <xf numFmtId="49" fontId="4" fillId="3" borderId="2" applyAlignment="1" pivotButton="0" quotePrefix="0" xfId="0">
      <alignment horizontal="center" vertical="center"/>
    </xf>
    <xf numFmtId="2" fontId="4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" fontId="4" fillId="2" borderId="2" applyAlignment="1" pivotButton="0" quotePrefix="0" xfId="0">
      <alignment horizontal="center" vertical="center"/>
    </xf>
    <xf numFmtId="49" fontId="4" fillId="2" borderId="2" applyAlignment="1" pivotButton="0" quotePrefix="0" xfId="0">
      <alignment horizontal="center" vertical="center"/>
    </xf>
    <xf numFmtId="1" fontId="4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5" fontId="11" fillId="3" borderId="2" applyAlignment="1" pivotButton="0" quotePrefix="0" xfId="0">
      <alignment horizontal="center" vertical="center"/>
    </xf>
    <xf numFmtId="49" fontId="4" fillId="4" borderId="3" applyAlignment="1" pivotButton="0" quotePrefix="0" xfId="0">
      <alignment horizontal="center" vertical="center"/>
    </xf>
    <xf numFmtId="49" fontId="4" fillId="3" borderId="3" applyAlignment="1" pivotButton="0" quotePrefix="0" xfId="0">
      <alignment horizontal="center" vertical="center"/>
    </xf>
    <xf numFmtId="165" fontId="4" fillId="3" borderId="3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165" fontId="4" fillId="4" borderId="3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center" vertical="center"/>
    </xf>
    <xf numFmtId="49" fontId="4" fillId="7" borderId="3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3" pivotButton="0" quotePrefix="0" xfId="0"/>
    <xf numFmtId="0" fontId="4" fillId="2" borderId="3" applyAlignment="1" pivotButton="0" quotePrefix="0" xfId="0">
      <alignment horizontal="center"/>
    </xf>
    <xf numFmtId="0" fontId="4" fillId="3" borderId="12" applyAlignment="1" pivotButton="0" quotePrefix="0" xfId="0">
      <alignment horizontal="center" vertical="center"/>
    </xf>
    <xf numFmtId="0" fontId="4" fillId="3" borderId="3" pivotButton="0" quotePrefix="0" xfId="0"/>
    <xf numFmtId="0" fontId="4" fillId="3" borderId="3" applyAlignment="1" pivotButton="0" quotePrefix="0" xfId="0">
      <alignment horizontal="center"/>
    </xf>
    <xf numFmtId="164" fontId="4" fillId="3" borderId="3" pivotButton="0" quotePrefix="0" xfId="0"/>
    <xf numFmtId="0" fontId="12" fillId="13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</dxfs>
  <tableStyles count="4" defaultTableStyle="TableStyleMedium9" defaultPivotStyle="PivotStyleLight16">
    <tableStyle name="HUM TEMP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NS TEMP 201819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HUM TARD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NS TARDIO 201819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pivotCacheDefinition" Target="/xl/pivotCache/pivotCacheDefinition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U3039" sheet="HUM TEMP"/>
  </cacheSource>
  <cacheFields count="21">
    <cacheField name="Nº Muestra" uniqueList="1" numFmtId="0" sqlType="0" hierarchy="0" level="0" databaseField="1">
      <sharedItems count="3038" containsInteger="1" containsNumber="1" containsSemiMixedTypes="0" containsString="0">
        <n v="393"/>
        <n v="394"/>
        <n v="1047"/>
        <n v="1048"/>
        <n v="1697"/>
        <n v="1698"/>
        <n v="2231"/>
        <n v="2232"/>
        <n v="2719"/>
        <n v="2720"/>
        <n v="1"/>
        <n v="2"/>
        <n v="655"/>
        <n v="656"/>
        <n v="1305"/>
        <n v="1306"/>
        <n v="1955"/>
        <n v="1956"/>
        <n v="395"/>
        <n v="396"/>
        <n v="1049"/>
        <n v="1050"/>
        <n v="1699"/>
        <n v="1700"/>
        <n v="2413"/>
        <n v="2414"/>
        <n v="3061"/>
        <n v="3062"/>
        <n v="3"/>
        <n v="4"/>
        <n v="657"/>
        <n v="658"/>
        <n v="1307"/>
        <n v="1308"/>
        <n v="1957"/>
        <n v="1958"/>
        <n v="2629"/>
        <n v="2630"/>
        <n v="397"/>
        <n v="398"/>
        <n v="1051"/>
        <n v="1052"/>
        <n v="1701"/>
        <n v="1702"/>
        <n v="2233"/>
        <n v="2234"/>
        <n v="5"/>
        <n v="6"/>
        <n v="659"/>
        <n v="660"/>
        <n v="1309"/>
        <n v="1310"/>
        <n v="2235"/>
        <n v="2236"/>
        <n v="2721"/>
        <n v="2722"/>
        <n v="7"/>
        <n v="8"/>
        <n v="661"/>
        <n v="662"/>
        <n v="1311"/>
        <n v="1312"/>
        <n v="2415"/>
        <n v="2416"/>
        <n v="3063"/>
        <n v="3064"/>
        <n v="9"/>
        <n v="10"/>
        <n v="663"/>
        <n v="664"/>
        <n v="1313"/>
        <n v="1314"/>
        <n v="2237"/>
        <n v="2238"/>
        <n v="2723"/>
        <n v="2724"/>
        <n v="399"/>
        <n v="400"/>
        <n v="1053"/>
        <n v="1054"/>
        <n v="1703"/>
        <n v="1704"/>
        <n v="2239"/>
        <n v="2240"/>
        <n v="2725"/>
        <n v="2726"/>
        <n v="401"/>
        <n v="402"/>
        <n v="1055"/>
        <n v="1056"/>
        <n v="1705"/>
        <n v="1706"/>
        <n v="2417"/>
        <n v="2418"/>
        <n v="3065"/>
        <n v="3066"/>
        <n v="3579"/>
        <n v="3580"/>
        <n v="11"/>
        <n v="12"/>
        <n v="665"/>
        <n v="666"/>
        <n v="1315"/>
        <n v="1316"/>
        <n v="2241"/>
        <n v="2242"/>
        <n v="2727"/>
        <n v="2728"/>
        <n v="403"/>
        <n v="404"/>
        <n v="1057"/>
        <n v="1058"/>
        <n v="1707"/>
        <n v="1708"/>
        <n v="2419"/>
        <n v="2420"/>
        <n v="3067"/>
        <n v="3068"/>
        <n v="3581"/>
        <n v="3582"/>
        <n v="405"/>
        <n v="406"/>
        <n v="1059"/>
        <n v="1060"/>
        <n v="1709"/>
        <n v="1710"/>
        <n v="2421"/>
        <n v="2422"/>
        <n v="3069"/>
        <n v="3070"/>
        <n v="3583"/>
        <n v="3584"/>
        <n v="13"/>
        <n v="14"/>
        <n v="667"/>
        <n v="668"/>
        <n v="1317"/>
        <n v="1318"/>
        <n v="2243"/>
        <n v="2244"/>
        <n v="15"/>
        <n v="16"/>
        <n v="669"/>
        <n v="670"/>
        <n v="1319"/>
        <n v="1320"/>
        <n v="2245"/>
        <n v="2246"/>
        <n v="2729"/>
        <n v="2730"/>
        <n v="407"/>
        <n v="408"/>
        <n v="1061"/>
        <n v="1062"/>
        <n v="1711"/>
        <n v="1712"/>
        <n v="2247"/>
        <n v="2248"/>
        <n v="2731"/>
        <n v="2732"/>
        <n v="409"/>
        <n v="410"/>
        <n v="1063"/>
        <n v="1064"/>
        <n v="1713"/>
        <n v="1714"/>
        <n v="2423"/>
        <n v="2424"/>
        <n v="3071"/>
        <n v="3072"/>
        <n v="3585"/>
        <n v="3586"/>
        <n v="411"/>
        <n v="412"/>
        <n v="1065"/>
        <n v="1066"/>
        <n v="1715"/>
        <n v="1716"/>
        <n v="2425"/>
        <n v="2426"/>
        <n v="3073"/>
        <n v="3074"/>
        <n v="17"/>
        <n v="18"/>
        <n v="671"/>
        <n v="672"/>
        <n v="1321"/>
        <n v="1322"/>
        <n v="2427"/>
        <n v="2428"/>
        <n v="3075"/>
        <n v="3076"/>
        <n v="19"/>
        <n v="20"/>
        <n v="673"/>
        <n v="674"/>
        <n v="1323"/>
        <n v="1324"/>
        <n v="2429"/>
        <n v="2430"/>
        <n v="3077"/>
        <n v="3078"/>
        <n v="3587"/>
        <n v="3588"/>
        <n v="413"/>
        <n v="414"/>
        <n v="1067"/>
        <n v="1068"/>
        <n v="1717"/>
        <n v="1718"/>
        <n v="2249"/>
        <n v="2250"/>
        <n v="21"/>
        <n v="22"/>
        <n v="675"/>
        <n v="676"/>
        <n v="1325"/>
        <n v="1326"/>
        <n v="2251"/>
        <n v="2252"/>
        <n v="23"/>
        <n v="24"/>
        <n v="677"/>
        <n v="678"/>
        <n v="1327"/>
        <n v="1328"/>
        <n v="2253"/>
        <n v="2254"/>
        <n v="2733"/>
        <n v="2734"/>
        <n v="3589"/>
        <n v="3590"/>
        <n v="25"/>
        <n v="26"/>
        <n v="679"/>
        <n v="680"/>
        <n v="1329"/>
        <n v="1330"/>
        <n v="2255"/>
        <n v="2256"/>
        <n v="27"/>
        <n v="28"/>
        <n v="415"/>
        <n v="416"/>
        <n v="681"/>
        <n v="682"/>
        <n v="1069"/>
        <n v="1070"/>
        <n v="1331"/>
        <n v="1332"/>
        <n v="1719"/>
        <n v="1720"/>
        <n v="1959"/>
        <n v="1960"/>
        <n v="2631"/>
        <n v="2632"/>
        <n v="417"/>
        <n v="418"/>
        <n v="1071"/>
        <n v="1072"/>
        <n v="1721"/>
        <n v="1722"/>
        <n v="2431"/>
        <n v="2432"/>
        <n v="3079"/>
        <n v="3080"/>
        <n v="29"/>
        <n v="30"/>
        <n v="683"/>
        <n v="684"/>
        <n v="1333"/>
        <n v="1334"/>
        <n v="2433"/>
        <n v="2434"/>
        <n v="3081"/>
        <n v="3082"/>
        <n v="31"/>
        <n v="32"/>
        <n v="685"/>
        <n v="686"/>
        <n v="1335"/>
        <n v="1336"/>
        <n v="1961"/>
        <n v="1962"/>
        <n v="419"/>
        <n v="420"/>
        <n v="1073"/>
        <n v="1074"/>
        <n v="1723"/>
        <n v="1724"/>
        <n v="1963"/>
        <n v="1964"/>
        <n v="33"/>
        <n v="34"/>
        <n v="687"/>
        <n v="688"/>
        <n v="1337"/>
        <n v="1338"/>
        <n v="2257"/>
        <n v="2258"/>
        <n v="2735"/>
        <n v="2736"/>
        <n v="421"/>
        <n v="422"/>
        <n v="1075"/>
        <n v="1076"/>
        <n v="1725"/>
        <n v="1726"/>
        <n v="2435"/>
        <n v="2436"/>
        <n v="3083"/>
        <n v="3084"/>
        <n v="3591"/>
        <n v="3592"/>
        <n v="35"/>
        <n v="36"/>
        <n v="689"/>
        <n v="690"/>
        <n v="1339"/>
        <n v="1340"/>
        <n v="2259"/>
        <n v="2260"/>
        <n v="37"/>
        <n v="38"/>
        <n v="691"/>
        <n v="692"/>
        <n v="1341"/>
        <n v="1342"/>
        <n v="2261"/>
        <n v="2262"/>
        <n v="423"/>
        <n v="424"/>
        <n v="1077"/>
        <n v="1078"/>
        <n v="1727"/>
        <n v="1728"/>
        <n v="2437"/>
        <n v="2438"/>
        <n v="3085"/>
        <n v="3086"/>
        <n v="3593"/>
        <n v="3594"/>
        <n v="425"/>
        <n v="426"/>
        <n v="1079"/>
        <n v="1080"/>
        <n v="1729"/>
        <n v="1730"/>
        <n v="2439"/>
        <n v="2440"/>
        <n v="3087"/>
        <n v="3088"/>
        <n v="3595"/>
        <n v="3596"/>
        <n v="427"/>
        <n v="428"/>
        <n v="1081"/>
        <n v="1082"/>
        <n v="1731"/>
        <n v="1732"/>
        <n v="2441"/>
        <n v="2442"/>
        <n v="3089"/>
        <n v="3090"/>
        <n v="3597"/>
        <n v="3598"/>
        <n v="429"/>
        <n v="430"/>
        <n v="1083"/>
        <n v="1084"/>
        <n v="1733"/>
        <n v="1734"/>
        <n v="2443"/>
        <n v="2444"/>
        <n v="3091"/>
        <n v="3092"/>
        <n v="39"/>
        <n v="40"/>
        <n v="693"/>
        <n v="694"/>
        <n v="1343"/>
        <n v="1344"/>
        <n v="2263"/>
        <n v="2264"/>
        <n v="2737"/>
        <n v="2738"/>
        <n v="431"/>
        <n v="432"/>
        <n v="1085"/>
        <n v="1086"/>
        <n v="1735"/>
        <n v="1736"/>
        <n v="2445"/>
        <n v="2446"/>
        <n v="3093"/>
        <n v="3094"/>
        <n v="3599"/>
        <n v="3600"/>
        <n v="433"/>
        <n v="434"/>
        <n v="1087"/>
        <n v="1088"/>
        <n v="1737"/>
        <n v="1738"/>
        <n v="2447"/>
        <n v="2448"/>
        <n v="3095"/>
        <n v="3096"/>
        <n v="3601"/>
        <n v="3602"/>
        <n v="435"/>
        <n v="436"/>
        <n v="1089"/>
        <n v="1090"/>
        <n v="1739"/>
        <n v="1740"/>
        <n v="2449"/>
        <n v="2450"/>
        <n v="3097"/>
        <n v="3098"/>
        <n v="41"/>
        <n v="42"/>
        <n v="695"/>
        <n v="696"/>
        <n v="1345"/>
        <n v="1346"/>
        <n v="1965"/>
        <n v="1966"/>
        <n v="2633"/>
        <n v="2634"/>
        <n v="43"/>
        <n v="44"/>
        <n v="697"/>
        <n v="698"/>
        <n v="1347"/>
        <n v="1348"/>
        <n v="2451"/>
        <n v="2452"/>
        <n v="3099"/>
        <n v="3100"/>
        <n v="437"/>
        <n v="438"/>
        <n v="1091"/>
        <n v="1092"/>
        <n v="1741"/>
        <n v="1742"/>
        <n v="2453"/>
        <n v="2454"/>
        <n v="3101"/>
        <n v="3102"/>
        <n v="3603"/>
        <n v="3604"/>
        <n v="45"/>
        <n v="46"/>
        <n v="699"/>
        <n v="700"/>
        <n v="1349"/>
        <n v="1350"/>
        <n v="2455"/>
        <n v="2456"/>
        <n v="3103"/>
        <n v="3104"/>
        <n v="3605"/>
        <n v="3606"/>
        <n v="47"/>
        <n v="48"/>
        <n v="651"/>
        <n v="652"/>
        <n v="701"/>
        <n v="702"/>
        <n v="1351"/>
        <n v="1352"/>
        <n v="1967"/>
        <n v="1968"/>
        <n v="2635"/>
        <n v="2636"/>
        <n v="49"/>
        <n v="50"/>
        <n v="703"/>
        <n v="704"/>
        <n v="1353"/>
        <n v="1354"/>
        <n v="1969"/>
        <n v="1970"/>
        <n v="2637"/>
        <n v="2638"/>
        <n v="51"/>
        <n v="52"/>
        <n v="705"/>
        <n v="706"/>
        <n v="1355"/>
        <n v="1356"/>
        <n v="2457"/>
        <n v="2458"/>
        <n v="3105"/>
        <n v="3106"/>
        <n v="3607"/>
        <n v="3608"/>
        <n v="53"/>
        <n v="54"/>
        <n v="707"/>
        <n v="708"/>
        <n v="1357"/>
        <n v="1358"/>
        <n v="2265"/>
        <n v="2266"/>
        <n v="439"/>
        <n v="440"/>
        <n v="1093"/>
        <n v="1094"/>
        <n v="1743"/>
        <n v="1744"/>
        <n v="2459"/>
        <n v="2460"/>
        <n v="3107"/>
        <n v="3108"/>
        <n v="55"/>
        <n v="56"/>
        <n v="441"/>
        <n v="442"/>
        <n v="709"/>
        <n v="710"/>
        <n v="1095"/>
        <n v="1096"/>
        <n v="1359"/>
        <n v="1360"/>
        <n v="1745"/>
        <n v="1746"/>
        <n v="1971"/>
        <n v="1972"/>
        <n v="2639"/>
        <n v="2640"/>
        <n v="57"/>
        <n v="58"/>
        <n v="711"/>
        <n v="712"/>
        <n v="1361"/>
        <n v="1362"/>
        <n v="2267"/>
        <n v="2268"/>
        <n v="443"/>
        <n v="444"/>
        <n v="1097"/>
        <n v="1098"/>
        <n v="1747"/>
        <n v="1748"/>
        <n v="1973"/>
        <n v="1974"/>
        <n v="2641"/>
        <n v="2642"/>
        <n v="59"/>
        <n v="60"/>
        <n v="713"/>
        <n v="714"/>
        <n v="1363"/>
        <n v="1364"/>
        <n v="1975"/>
        <n v="1976"/>
        <n v="2643"/>
        <n v="2644"/>
        <n v="61"/>
        <n v="62"/>
        <n v="715"/>
        <n v="716"/>
        <n v="1365"/>
        <n v="1366"/>
        <n v="1977"/>
        <n v="1978"/>
        <n v="445"/>
        <n v="446"/>
        <n v="1099"/>
        <n v="1100"/>
        <n v="1749"/>
        <n v="1750"/>
        <n v="2269"/>
        <n v="2270"/>
        <n v="2739"/>
        <n v="2740"/>
        <n v="63"/>
        <n v="64"/>
        <n v="717"/>
        <n v="718"/>
        <n v="1367"/>
        <n v="1368"/>
        <n v="1979"/>
        <n v="1980"/>
        <n v="2645"/>
        <n v="2646"/>
        <n v="447"/>
        <n v="448"/>
        <n v="1101"/>
        <n v="1102"/>
        <n v="1751"/>
        <n v="1752"/>
        <n v="2461"/>
        <n v="2462"/>
        <n v="3109"/>
        <n v="3110"/>
        <n v="65"/>
        <n v="66"/>
        <n v="719"/>
        <n v="720"/>
        <n v="1369"/>
        <n v="1370"/>
        <n v="2271"/>
        <n v="2272"/>
        <n v="2741"/>
        <n v="2742"/>
        <n v="3609"/>
        <n v="3610"/>
        <n v="67"/>
        <n v="68"/>
        <n v="721"/>
        <n v="722"/>
        <n v="1371"/>
        <n v="1372"/>
        <n v="1981"/>
        <n v="1982"/>
        <n v="2647"/>
        <n v="2648"/>
        <n v="69"/>
        <n v="70"/>
        <n v="723"/>
        <n v="724"/>
        <n v="1373"/>
        <n v="1374"/>
        <n v="1983"/>
        <n v="1984"/>
        <n v="71"/>
        <n v="72"/>
        <n v="725"/>
        <n v="726"/>
        <n v="1375"/>
        <n v="1376"/>
        <n v="1985"/>
        <n v="1986"/>
        <n v="73"/>
        <n v="74"/>
        <n v="727"/>
        <n v="728"/>
        <n v="1377"/>
        <n v="1378"/>
        <n v="1987"/>
        <n v="1988"/>
        <n v="2649"/>
        <n v="2650"/>
        <n v="449"/>
        <n v="450"/>
        <n v="1103"/>
        <n v="1104"/>
        <n v="1753"/>
        <n v="1754"/>
        <n v="2273"/>
        <n v="2274"/>
        <n v="75"/>
        <n v="76"/>
        <n v="729"/>
        <n v="730"/>
        <n v="1379"/>
        <n v="1380"/>
        <n v="1989"/>
        <n v="1990"/>
        <n v="2651"/>
        <n v="2652"/>
        <n v="77"/>
        <n v="78"/>
        <n v="731"/>
        <n v="732"/>
        <n v="1381"/>
        <n v="1382"/>
        <n v="1991"/>
        <n v="1992"/>
        <n v="451"/>
        <n v="452"/>
        <n v="1105"/>
        <n v="1106"/>
        <n v="1755"/>
        <n v="1756"/>
        <n v="1993"/>
        <n v="1994"/>
        <n v="2653"/>
        <n v="2654"/>
        <n v="79"/>
        <n v="80"/>
        <n v="733"/>
        <n v="734"/>
        <n v="1383"/>
        <n v="1384"/>
        <n v="81"/>
        <n v="82"/>
        <n v="735"/>
        <n v="736"/>
        <n v="1385"/>
        <n v="1386"/>
        <n v="1995"/>
        <n v="1996"/>
        <n v="2655"/>
        <n v="2656"/>
        <n v="83"/>
        <n v="84"/>
        <n v="737"/>
        <n v="738"/>
        <n v="1387"/>
        <n v="1388"/>
        <n v="2275"/>
        <n v="2276"/>
        <n v="2743"/>
        <n v="2744"/>
        <n v="3611"/>
        <n v="3612"/>
        <n v="453"/>
        <n v="454"/>
        <n v="1107"/>
        <n v="1108"/>
        <n v="1757"/>
        <n v="1758"/>
        <n v="2463"/>
        <n v="2464"/>
        <n v="3111"/>
        <n v="3112"/>
        <n v="455"/>
        <n v="456"/>
        <n v="1109"/>
        <n v="1110"/>
        <n v="1759"/>
        <n v="1760"/>
        <n v="2465"/>
        <n v="2466"/>
        <n v="3113"/>
        <n v="3114"/>
        <n v="457"/>
        <n v="458"/>
        <n v="1111"/>
        <n v="1112"/>
        <n v="1761"/>
        <n v="1762"/>
        <n v="2467"/>
        <n v="2468"/>
        <n v="3115"/>
        <n v="3116"/>
        <n v="85"/>
        <n v="86"/>
        <n v="739"/>
        <n v="740"/>
        <n v="1389"/>
        <n v="1390"/>
        <n v="1997"/>
        <n v="1998"/>
        <n v="2657"/>
        <n v="2658"/>
        <n v="459"/>
        <n v="460"/>
        <n v="1113"/>
        <n v="1114"/>
        <n v="1763"/>
        <n v="1764"/>
        <n v="2469"/>
        <n v="2470"/>
        <n v="3117"/>
        <n v="3118"/>
        <n v="87"/>
        <n v="88"/>
        <n v="741"/>
        <n v="742"/>
        <n v="1391"/>
        <n v="1392"/>
        <n v="1999"/>
        <n v="2000"/>
        <n v="2659"/>
        <n v="2660"/>
        <n v="3613"/>
        <n v="3614"/>
        <n v="461"/>
        <n v="462"/>
        <n v="1115"/>
        <n v="1116"/>
        <n v="1765"/>
        <n v="1766"/>
        <n v="2471"/>
        <n v="2472"/>
        <n v="3119"/>
        <n v="3120"/>
        <n v="463"/>
        <n v="464"/>
        <n v="1117"/>
        <n v="1118"/>
        <n v="1767"/>
        <n v="1768"/>
        <n v="2473"/>
        <n v="2474"/>
        <n v="3121"/>
        <n v="3122"/>
        <n v="89"/>
        <n v="90"/>
        <n v="743"/>
        <n v="744"/>
        <n v="1393"/>
        <n v="1394"/>
        <n v="2001"/>
        <n v="2002"/>
        <n v="2661"/>
        <n v="2662"/>
        <n v="465"/>
        <n v="466"/>
        <n v="1119"/>
        <n v="1120"/>
        <n v="1769"/>
        <n v="1770"/>
        <n v="2003"/>
        <n v="2004"/>
        <n v="467"/>
        <n v="468"/>
        <n v="1121"/>
        <n v="1122"/>
        <n v="1771"/>
        <n v="1772"/>
        <n v="2475"/>
        <n v="2476"/>
        <n v="3123"/>
        <n v="3124"/>
        <n v="3615"/>
        <n v="3616"/>
        <n v="91"/>
        <n v="92"/>
        <n v="745"/>
        <n v="746"/>
        <n v="1395"/>
        <n v="1396"/>
        <n v="93"/>
        <n v="94"/>
        <n v="747"/>
        <n v="748"/>
        <n v="1397"/>
        <n v="1398"/>
        <n v="2277"/>
        <n v="2278"/>
        <n v="2745"/>
        <n v="2746"/>
        <n v="95"/>
        <n v="96"/>
        <n v="749"/>
        <n v="750"/>
        <n v="1399"/>
        <n v="1400"/>
        <n v="2005"/>
        <n v="2006"/>
        <n v="469"/>
        <n v="470"/>
        <n v="1123"/>
        <n v="1124"/>
        <n v="1773"/>
        <n v="1774"/>
        <n v="2007"/>
        <n v="2008"/>
        <n v="2663"/>
        <n v="2664"/>
        <n v="3617"/>
        <n v="3618"/>
        <n v="97"/>
        <n v="98"/>
        <n v="751"/>
        <n v="752"/>
        <n v="1401"/>
        <n v="1402"/>
        <n v="2009"/>
        <n v="2010"/>
        <n v="2665"/>
        <n v="2666"/>
        <n v="471"/>
        <n v="472"/>
        <n v="1125"/>
        <n v="1126"/>
        <n v="1775"/>
        <n v="1776"/>
        <n v="2477"/>
        <n v="2478"/>
        <n v="3125"/>
        <n v="3126"/>
        <n v="473"/>
        <n v="474"/>
        <n v="1127"/>
        <n v="1128"/>
        <n v="1777"/>
        <n v="1778"/>
        <n v="2479"/>
        <n v="2480"/>
        <n v="3127"/>
        <n v="3128"/>
        <n v="99"/>
        <n v="100"/>
        <n v="753"/>
        <n v="754"/>
        <n v="1403"/>
        <n v="1404"/>
        <n v="2481"/>
        <n v="2482"/>
        <n v="3129"/>
        <n v="3130"/>
        <n v="475"/>
        <n v="476"/>
        <n v="1129"/>
        <n v="1130"/>
        <n v="1779"/>
        <n v="1780"/>
        <n v="2011"/>
        <n v="2012"/>
        <n v="101"/>
        <n v="102"/>
        <n v="755"/>
        <n v="756"/>
        <n v="1405"/>
        <n v="1406"/>
        <n v="2013"/>
        <n v="2014"/>
        <n v="2667"/>
        <n v="2668"/>
        <n v="103"/>
        <n v="104"/>
        <n v="757"/>
        <n v="758"/>
        <n v="1407"/>
        <n v="1408"/>
        <n v="2483"/>
        <n v="2484"/>
        <n v="3131"/>
        <n v="3132"/>
        <n v="105"/>
        <n v="106"/>
        <n v="759"/>
        <n v="760"/>
        <n v="1409"/>
        <n v="1410"/>
        <n v="2279"/>
        <n v="2280"/>
        <n v="107"/>
        <n v="108"/>
        <n v="761"/>
        <n v="762"/>
        <n v="1411"/>
        <n v="1412"/>
        <n v="2015"/>
        <n v="2016"/>
        <n v="2669"/>
        <n v="2670"/>
        <n v="477"/>
        <n v="478"/>
        <n v="1131"/>
        <n v="1132"/>
        <n v="1781"/>
        <n v="1782"/>
        <n v="2281"/>
        <n v="2282"/>
        <n v="2747"/>
        <n v="2748"/>
        <n v="109"/>
        <n v="110"/>
        <n v="763"/>
        <n v="764"/>
        <n v="1413"/>
        <n v="1414"/>
        <n v="2017"/>
        <n v="2018"/>
        <n v="479"/>
        <n v="480"/>
        <n v="1133"/>
        <n v="1134"/>
        <n v="1783"/>
        <n v="1784"/>
        <n v="2283"/>
        <n v="2284"/>
        <n v="2749"/>
        <n v="2750"/>
        <n v="111"/>
        <n v="112"/>
        <n v="765"/>
        <n v="766"/>
        <n v="1415"/>
        <n v="1416"/>
        <n v="2019"/>
        <n v="2020"/>
        <n v="113"/>
        <n v="114"/>
        <n v="767"/>
        <n v="768"/>
        <n v="1417"/>
        <n v="1418"/>
        <n v="2021"/>
        <n v="2022"/>
        <n v="481"/>
        <n v="482"/>
        <n v="1135"/>
        <n v="1136"/>
        <n v="1785"/>
        <n v="1786"/>
        <n v="2285"/>
        <n v="2286"/>
        <n v="2751"/>
        <n v="2752"/>
        <n v="483"/>
        <n v="484"/>
        <n v="1137"/>
        <n v="1138"/>
        <n v="1787"/>
        <n v="1788"/>
        <n v="2023"/>
        <n v="2024"/>
        <n v="115"/>
        <n v="116"/>
        <n v="769"/>
        <n v="770"/>
        <n v="1419"/>
        <n v="1420"/>
        <n v="2025"/>
        <n v="2026"/>
        <n v="117"/>
        <n v="118"/>
        <n v="771"/>
        <n v="772"/>
        <n v="1421"/>
        <n v="1422"/>
        <n v="2485"/>
        <n v="2486"/>
        <n v="3133"/>
        <n v="3134"/>
        <n v="485"/>
        <n v="486"/>
        <n v="1139"/>
        <n v="1140"/>
        <n v="1789"/>
        <n v="1790"/>
        <n v="2287"/>
        <n v="2288"/>
        <n v="2753"/>
        <n v="2754"/>
        <n v="487"/>
        <n v="488"/>
        <n v="1141"/>
        <n v="1142"/>
        <n v="1791"/>
        <n v="1792"/>
        <n v="2289"/>
        <n v="2290"/>
        <n v="2755"/>
        <n v="2756"/>
        <n v="119"/>
        <n v="120"/>
        <n v="773"/>
        <n v="774"/>
        <n v="1423"/>
        <n v="1424"/>
        <n v="2027"/>
        <n v="2028"/>
        <n v="2671"/>
        <n v="2672"/>
        <n v="121"/>
        <n v="122"/>
        <n v="775"/>
        <n v="776"/>
        <n v="1425"/>
        <n v="1426"/>
        <n v="2291"/>
        <n v="2292"/>
        <n v="2757"/>
        <n v="2758"/>
        <n v="123"/>
        <n v="124"/>
        <n v="777"/>
        <n v="778"/>
        <n v="1427"/>
        <n v="1428"/>
        <n v="2029"/>
        <n v="2030"/>
        <n v="125"/>
        <n v="126"/>
        <n v="779"/>
        <n v="780"/>
        <n v="1429"/>
        <n v="1430"/>
        <n v="2031"/>
        <n v="2032"/>
        <n v="127"/>
        <n v="128"/>
        <n v="781"/>
        <n v="782"/>
        <n v="1431"/>
        <n v="1432"/>
        <n v="2033"/>
        <n v="2034"/>
        <n v="129"/>
        <n v="130"/>
        <n v="783"/>
        <n v="784"/>
        <n v="1433"/>
        <n v="1434"/>
        <n v="2035"/>
        <n v="2036"/>
        <n v="131"/>
        <n v="132"/>
        <n v="785"/>
        <n v="786"/>
        <n v="1435"/>
        <n v="1436"/>
        <n v="2037"/>
        <n v="2038"/>
        <n v="2673"/>
        <n v="2674"/>
        <n v="133"/>
        <n v="134"/>
        <n v="787"/>
        <n v="788"/>
        <n v="1437"/>
        <n v="1438"/>
        <n v="2039"/>
        <n v="2040"/>
        <n v="489"/>
        <n v="490"/>
        <n v="1143"/>
        <n v="1144"/>
        <n v="1793"/>
        <n v="1794"/>
        <n v="2487"/>
        <n v="2488"/>
        <n v="3135"/>
        <n v="3136"/>
        <n v="491"/>
        <n v="492"/>
        <n v="1145"/>
        <n v="1146"/>
        <n v="1795"/>
        <n v="1796"/>
        <n v="2489"/>
        <n v="2490"/>
        <n v="3137"/>
        <n v="3138"/>
        <n v="135"/>
        <n v="136"/>
        <n v="789"/>
        <n v="790"/>
        <n v="1439"/>
        <n v="1440"/>
        <n v="2491"/>
        <n v="2492"/>
        <n v="3139"/>
        <n v="3140"/>
        <n v="493"/>
        <n v="494"/>
        <n v="1147"/>
        <n v="1148"/>
        <n v="1797"/>
        <n v="1798"/>
        <n v="2041"/>
        <n v="2042"/>
        <n v="137"/>
        <n v="138"/>
        <n v="791"/>
        <n v="792"/>
        <n v="1441"/>
        <n v="1442"/>
        <n v="2043"/>
        <n v="2044"/>
        <n v="495"/>
        <n v="496"/>
        <n v="1149"/>
        <n v="1150"/>
        <n v="1799"/>
        <n v="1800"/>
        <n v="2045"/>
        <n v="2046"/>
        <n v="2675"/>
        <n v="2676"/>
        <n v="497"/>
        <n v="498"/>
        <n v="1151"/>
        <n v="1152"/>
        <n v="1801"/>
        <n v="1802"/>
        <n v="2047"/>
        <n v="2048"/>
        <n v="2677"/>
        <n v="2678"/>
        <n v="499"/>
        <n v="500"/>
        <n v="1153"/>
        <n v="1154"/>
        <n v="1803"/>
        <n v="1804"/>
        <n v="2293"/>
        <n v="2294"/>
        <n v="139"/>
        <n v="140"/>
        <n v="793"/>
        <n v="794"/>
        <n v="1443"/>
        <n v="1444"/>
        <n v="2049"/>
        <n v="2050"/>
        <n v="141"/>
        <n v="142"/>
        <n v="795"/>
        <n v="796"/>
        <n v="1445"/>
        <n v="1446"/>
        <n v="2051"/>
        <n v="2052"/>
        <n v="143"/>
        <n v="144"/>
        <n v="653"/>
        <n v="654"/>
        <n v="797"/>
        <n v="798"/>
        <n v="1447"/>
        <n v="1448"/>
        <n v="2053"/>
        <n v="2054"/>
        <n v="145"/>
        <n v="146"/>
        <n v="799"/>
        <n v="800"/>
        <n v="1449"/>
        <n v="1450"/>
        <n v="2055"/>
        <n v="2056"/>
        <n v="501"/>
        <n v="502"/>
        <n v="1155"/>
        <n v="1156"/>
        <n v="1805"/>
        <n v="1806"/>
        <n v="2493"/>
        <n v="2494"/>
        <n v="3141"/>
        <n v="3142"/>
        <n v="503"/>
        <n v="504"/>
        <n v="1157"/>
        <n v="1158"/>
        <n v="1807"/>
        <n v="1808"/>
        <n v="2057"/>
        <n v="2058"/>
        <n v="2679"/>
        <n v="2680"/>
        <n v="147"/>
        <n v="148"/>
        <n v="801"/>
        <n v="802"/>
        <n v="1451"/>
        <n v="1452"/>
        <n v="2495"/>
        <n v="2496"/>
        <n v="3143"/>
        <n v="3144"/>
        <n v="149"/>
        <n v="150"/>
        <n v="803"/>
        <n v="804"/>
        <n v="1453"/>
        <n v="1454"/>
        <n v="3145"/>
        <n v="3146"/>
        <n v="505"/>
        <n v="506"/>
        <n v="1159"/>
        <n v="1160"/>
        <n v="1809"/>
        <n v="1810"/>
        <n v="2295"/>
        <n v="2296"/>
        <n v="2497"/>
        <n v="2498"/>
        <n v="151"/>
        <n v="152"/>
        <n v="805"/>
        <n v="806"/>
        <n v="1455"/>
        <n v="1456"/>
        <n v="2297"/>
        <n v="2298"/>
        <n v="2759"/>
        <n v="2760"/>
        <n v="154"/>
        <n v="153"/>
        <n v="808"/>
        <n v="807"/>
        <n v="1458"/>
        <n v="1457"/>
        <n v="2499"/>
        <n v="2500"/>
        <n v="3147"/>
        <n v="3148"/>
        <n v="155"/>
        <n v="156"/>
        <n v="809"/>
        <n v="810"/>
        <n v="1459"/>
        <n v="1460"/>
        <n v="2059"/>
        <n v="2060"/>
        <n v="2681"/>
        <n v="2682"/>
        <n v="507"/>
        <n v="508"/>
        <n v="1161"/>
        <n v="1162"/>
        <n v="1811"/>
        <n v="1812"/>
        <n v="2501"/>
        <n v="2502"/>
        <n v="3149"/>
        <n v="3150"/>
        <n v="509"/>
        <n v="510"/>
        <n v="1163"/>
        <n v="1164"/>
        <n v="1813"/>
        <n v="1814"/>
        <n v="2503"/>
        <n v="2504"/>
        <n v="3151"/>
        <n v="3152"/>
        <n v="511"/>
        <n v="512"/>
        <n v="1165"/>
        <n v="1166"/>
        <n v="1815"/>
        <n v="1816"/>
        <n v="2061"/>
        <n v="2062"/>
        <n v="157"/>
        <n v="158"/>
        <n v="811"/>
        <n v="812"/>
        <n v="1461"/>
        <n v="1462"/>
        <n v="2063"/>
        <n v="2064"/>
        <n v="2683"/>
        <n v="2684"/>
        <n v="159"/>
        <n v="160"/>
        <n v="813"/>
        <n v="814"/>
        <n v="1463"/>
        <n v="1464"/>
        <n v="2065"/>
        <n v="2066"/>
        <n v="2685"/>
        <n v="2686"/>
        <n v="513"/>
        <n v="514"/>
        <n v="1167"/>
        <n v="1168"/>
        <n v="1817"/>
        <n v="1818"/>
        <n v="2067"/>
        <n v="2068"/>
        <n v="2687"/>
        <n v="2688"/>
        <n v="161"/>
        <n v="162"/>
        <n v="815"/>
        <n v="816"/>
        <n v="1465"/>
        <n v="1466"/>
        <n v="2299"/>
        <n v="2300"/>
        <n v="2761"/>
        <n v="2762"/>
        <n v="163"/>
        <n v="164"/>
        <n v="817"/>
        <n v="818"/>
        <n v="1467"/>
        <n v="1468"/>
        <n v="2301"/>
        <n v="2302"/>
        <n v="515"/>
        <n v="516"/>
        <n v="1169"/>
        <n v="1170"/>
        <n v="1819"/>
        <n v="1820"/>
        <n v="2069"/>
        <n v="2070"/>
        <n v="2689"/>
        <n v="2690"/>
        <n v="165"/>
        <n v="166"/>
        <n v="819"/>
        <n v="820"/>
        <n v="1469"/>
        <n v="1470"/>
        <n v="2303"/>
        <n v="2304"/>
        <n v="167"/>
        <n v="168"/>
        <n v="821"/>
        <n v="822"/>
        <n v="1471"/>
        <n v="1472"/>
        <n v="2071"/>
        <n v="2072"/>
        <n v="517"/>
        <n v="518"/>
        <n v="1171"/>
        <n v="1172"/>
        <n v="1821"/>
        <n v="1822"/>
        <n v="2505"/>
        <n v="2506"/>
        <n v="3153"/>
        <n v="3154"/>
        <n v="169"/>
        <n v="170"/>
        <n v="823"/>
        <n v="824"/>
        <n v="1473"/>
        <n v="1474"/>
        <n v="2305"/>
        <n v="2306"/>
        <n v="519"/>
        <n v="520"/>
        <n v="1173"/>
        <n v="1174"/>
        <n v="1823"/>
        <n v="1824"/>
        <n v="2507"/>
        <n v="2508"/>
        <n v="3155"/>
        <n v="3156"/>
        <n v="171"/>
        <n v="172"/>
        <n v="825"/>
        <n v="826"/>
        <n v="1475"/>
        <n v="1476"/>
        <n v="2073"/>
        <n v="2074"/>
        <n v="173"/>
        <n v="174"/>
        <n v="827"/>
        <n v="828"/>
        <n v="1477"/>
        <n v="1478"/>
        <n v="2075"/>
        <n v="2076"/>
        <n v="2691"/>
        <n v="2692"/>
        <n v="521"/>
        <n v="522"/>
        <n v="1175"/>
        <n v="1176"/>
        <n v="1825"/>
        <n v="1826"/>
        <n v="2509"/>
        <n v="2510"/>
        <n v="3157"/>
        <n v="3158"/>
        <n v="523"/>
        <n v="524"/>
        <n v="1177"/>
        <n v="1178"/>
        <n v="1827"/>
        <n v="1828"/>
        <n v="2307"/>
        <n v="2308"/>
        <n v="2763"/>
        <n v="2764"/>
        <n v="175"/>
        <n v="176"/>
        <n v="829"/>
        <n v="830"/>
        <n v="1479"/>
        <n v="1480"/>
        <n v="2309"/>
        <n v="2310"/>
        <n v="525"/>
        <n v="526"/>
        <n v="1179"/>
        <n v="1180"/>
        <n v="1829"/>
        <n v="1830"/>
        <n v="2077"/>
        <n v="2078"/>
        <n v="2693"/>
        <n v="2694"/>
        <n v="527"/>
        <n v="528"/>
        <n v="1181"/>
        <n v="1182"/>
        <n v="1831"/>
        <n v="1832"/>
        <n v="2311"/>
        <n v="2312"/>
        <n v="2765"/>
        <n v="2766"/>
        <n v="177"/>
        <n v="178"/>
        <n v="831"/>
        <n v="832"/>
        <n v="1481"/>
        <n v="1482"/>
        <n v="2079"/>
        <n v="2080"/>
        <n v="2695"/>
        <n v="2696"/>
        <n v="179"/>
        <n v="180"/>
        <n v="833"/>
        <n v="834"/>
        <n v="1483"/>
        <n v="1484"/>
        <n v="2313"/>
        <n v="2314"/>
        <n v="181"/>
        <n v="182"/>
        <n v="835"/>
        <n v="836"/>
        <n v="1485"/>
        <n v="1486"/>
        <n v="2081"/>
        <n v="2082"/>
        <n v="183"/>
        <n v="184"/>
        <n v="837"/>
        <n v="838"/>
        <n v="1487"/>
        <n v="1488"/>
        <n v="2511"/>
        <n v="2512"/>
        <n v="3159"/>
        <n v="3160"/>
        <n v="529"/>
        <n v="530"/>
        <n v="1183"/>
        <n v="1184"/>
        <n v="1833"/>
        <n v="1834"/>
        <n v="2513"/>
        <n v="2514"/>
        <n v="3161"/>
        <n v="3162"/>
        <n v="531"/>
        <n v="532"/>
        <n v="1185"/>
        <n v="1186"/>
        <n v="1835"/>
        <n v="1836"/>
        <n v="2515"/>
        <n v="2516"/>
        <n v="3163"/>
        <n v="3164"/>
        <n v="533"/>
        <n v="534"/>
        <n v="1187"/>
        <n v="1188"/>
        <n v="1837"/>
        <n v="1838"/>
        <n v="2517"/>
        <n v="2518"/>
        <n v="3165"/>
        <n v="3166"/>
        <n v="185"/>
        <n v="186"/>
        <n v="839"/>
        <n v="840"/>
        <n v="1489"/>
        <n v="1490"/>
        <n v="2519"/>
        <n v="2520"/>
        <n v="3167"/>
        <n v="3168"/>
        <n v="187"/>
        <n v="188"/>
        <n v="841"/>
        <n v="842"/>
        <n v="1491"/>
        <n v="1492"/>
        <n v="2083"/>
        <n v="2084"/>
        <n v="535"/>
        <n v="536"/>
        <n v="1189"/>
        <n v="1190"/>
        <n v="1839"/>
        <n v="1840"/>
        <n v="2839"/>
        <n v="2840"/>
        <n v="3169"/>
        <n v="3170"/>
        <n v="189"/>
        <n v="190"/>
        <n v="843"/>
        <n v="844"/>
        <n v="1493"/>
        <n v="1494"/>
        <n v="2085"/>
        <n v="2086"/>
        <n v="191"/>
        <n v="192"/>
        <n v="845"/>
        <n v="846"/>
        <n v="1495"/>
        <n v="1496"/>
        <n v="2087"/>
        <n v="2088"/>
        <n v="193"/>
        <n v="194"/>
        <n v="847"/>
        <n v="848"/>
        <n v="1497"/>
        <n v="1498"/>
        <n v="2315"/>
        <n v="2316"/>
        <n v="537"/>
        <n v="538"/>
        <n v="1191"/>
        <n v="1192"/>
        <n v="1841"/>
        <n v="1842"/>
        <n v="2317"/>
        <n v="2318"/>
        <n v="2767"/>
        <n v="2768"/>
        <n v="195"/>
        <n v="196"/>
        <n v="849"/>
        <n v="850"/>
        <n v="1499"/>
        <n v="1500"/>
        <n v="2089"/>
        <n v="2090"/>
        <n v="197"/>
        <n v="198"/>
        <n v="851"/>
        <n v="852"/>
        <n v="1501"/>
        <n v="1502"/>
        <n v="2091"/>
        <n v="2092"/>
        <n v="199"/>
        <n v="200"/>
        <n v="853"/>
        <n v="854"/>
        <n v="1503"/>
        <n v="1504"/>
        <n v="2093"/>
        <n v="2094"/>
        <n v="201"/>
        <n v="202"/>
        <n v="855"/>
        <n v="856"/>
        <n v="1505"/>
        <n v="1506"/>
        <n v="2319"/>
        <n v="2320"/>
        <n v="2769"/>
        <n v="2770"/>
        <n v="539"/>
        <n v="540"/>
        <n v="1193"/>
        <n v="1194"/>
        <n v="1843"/>
        <n v="1844"/>
        <n v="2321"/>
        <n v="2322"/>
        <n v="203"/>
        <n v="204"/>
        <n v="857"/>
        <n v="858"/>
        <n v="1507"/>
        <n v="1508"/>
        <n v="2095"/>
        <n v="2096"/>
        <n v="205"/>
        <n v="206"/>
        <n v="859"/>
        <n v="860"/>
        <n v="1509"/>
        <n v="1510"/>
        <n v="2097"/>
        <n v="2098"/>
        <n v="207"/>
        <n v="208"/>
        <n v="861"/>
        <n v="862"/>
        <n v="1511"/>
        <n v="1512"/>
        <n v="2099"/>
        <n v="2100"/>
        <n v="2697"/>
        <n v="2698"/>
        <n v="541"/>
        <n v="542"/>
        <n v="1195"/>
        <n v="1196"/>
        <n v="1845"/>
        <n v="1846"/>
        <n v="2323"/>
        <n v="2324"/>
        <n v="543"/>
        <n v="544"/>
        <n v="1197"/>
        <n v="1198"/>
        <n v="1847"/>
        <n v="1848"/>
        <n v="2325"/>
        <n v="2326"/>
        <n v="2771"/>
        <n v="2772"/>
        <n v="545"/>
        <n v="546"/>
        <n v="1199"/>
        <n v="1200"/>
        <n v="1849"/>
        <n v="1850"/>
        <n v="2521"/>
        <n v="2522"/>
        <n v="3171"/>
        <n v="3172"/>
        <n v="209"/>
        <n v="210"/>
        <n v="863"/>
        <n v="864"/>
        <n v="1513"/>
        <n v="1514"/>
        <n v="2101"/>
        <n v="2102"/>
        <n v="547"/>
        <n v="548"/>
        <n v="1201"/>
        <n v="1202"/>
        <n v="1851"/>
        <n v="1852"/>
        <n v="2523"/>
        <n v="2524"/>
        <n v="3173"/>
        <n v="3174"/>
        <n v="211"/>
        <n v="212"/>
        <n v="865"/>
        <n v="866"/>
        <n v="1515"/>
        <n v="1516"/>
        <n v="2103"/>
        <n v="2104"/>
        <n v="2699"/>
        <n v="2700"/>
        <n v="549"/>
        <n v="550"/>
        <n v="1203"/>
        <n v="1204"/>
        <n v="1853"/>
        <n v="1854"/>
        <n v="2525"/>
        <n v="2526"/>
        <n v="3175"/>
        <n v="3176"/>
        <n v="551"/>
        <n v="552"/>
        <n v="1205"/>
        <n v="1206"/>
        <n v="1855"/>
        <n v="1856"/>
        <n v="2327"/>
        <n v="2328"/>
        <n v="213"/>
        <n v="214"/>
        <n v="867"/>
        <n v="868"/>
        <n v="1517"/>
        <n v="1518"/>
        <n v="2329"/>
        <n v="2330"/>
        <n v="215"/>
        <n v="216"/>
        <n v="869"/>
        <n v="870"/>
        <n v="1519"/>
        <n v="1520"/>
        <n v="2105"/>
        <n v="2106"/>
        <n v="217"/>
        <n v="218"/>
        <n v="871"/>
        <n v="872"/>
        <n v="1521"/>
        <n v="1522"/>
        <n v="2331"/>
        <n v="2332"/>
        <n v="553"/>
        <n v="554"/>
        <n v="1207"/>
        <n v="1208"/>
        <n v="1857"/>
        <n v="1858"/>
        <n v="2107"/>
        <n v="2108"/>
        <n v="2701"/>
        <n v="2702"/>
        <n v="219"/>
        <n v="220"/>
        <n v="873"/>
        <n v="874"/>
        <n v="1523"/>
        <n v="1524"/>
        <n v="2333"/>
        <n v="2334"/>
        <n v="2773"/>
        <n v="2774"/>
        <n v="555"/>
        <n v="556"/>
        <n v="1209"/>
        <n v="1210"/>
        <n v="1859"/>
        <n v="1860"/>
        <n v="2527"/>
        <n v="2528"/>
        <n v="3177"/>
        <n v="3178"/>
        <n v="221"/>
        <n v="222"/>
        <n v="875"/>
        <n v="876"/>
        <n v="1525"/>
        <n v="1526"/>
        <n v="2335"/>
        <n v="2336"/>
        <n v="557"/>
        <n v="558"/>
        <n v="1211"/>
        <n v="1212"/>
        <n v="1861"/>
        <n v="1862"/>
        <n v="2109"/>
        <n v="2110"/>
        <n v="223"/>
        <n v="224"/>
        <n v="877"/>
        <n v="878"/>
        <n v="1527"/>
        <n v="1528"/>
        <n v="2337"/>
        <n v="2338"/>
        <n v="225"/>
        <n v="226"/>
        <n v="879"/>
        <n v="880"/>
        <n v="1529"/>
        <n v="1530"/>
        <n v="2111"/>
        <n v="2112"/>
        <n v="2703"/>
        <n v="2704"/>
        <n v="559"/>
        <n v="560"/>
        <n v="1213"/>
        <n v="1214"/>
        <n v="1863"/>
        <n v="1864"/>
        <n v="2529"/>
        <n v="2530"/>
        <n v="3179"/>
        <n v="3180"/>
        <n v="561"/>
        <n v="562"/>
        <n v="1215"/>
        <n v="1216"/>
        <n v="1865"/>
        <n v="1866"/>
        <n v="2531"/>
        <n v="2532"/>
        <n v="3181"/>
        <n v="3182"/>
        <n v="227"/>
        <n v="228"/>
        <n v="881"/>
        <n v="882"/>
        <n v="1531"/>
        <n v="1532"/>
        <n v="2113"/>
        <n v="2114"/>
        <n v="229"/>
        <n v="230"/>
        <n v="883"/>
        <n v="884"/>
        <n v="1533"/>
        <n v="1534"/>
        <n v="2115"/>
        <n v="2116"/>
        <n v="2705"/>
        <n v="2706"/>
        <n v="231"/>
        <n v="232"/>
        <n v="885"/>
        <n v="886"/>
        <n v="1535"/>
        <n v="1536"/>
        <n v="2533"/>
        <n v="2534"/>
        <n v="3183"/>
        <n v="3184"/>
        <n v="233"/>
        <n v="234"/>
        <n v="887"/>
        <n v="888"/>
        <n v="1537"/>
        <n v="1538"/>
        <n v="2117"/>
        <n v="2118"/>
        <n v="235"/>
        <n v="236"/>
        <n v="889"/>
        <n v="890"/>
        <n v="1539"/>
        <n v="1540"/>
        <n v="2535"/>
        <n v="2536"/>
        <n v="3185"/>
        <n v="3186"/>
        <n v="237"/>
        <n v="238"/>
        <n v="891"/>
        <n v="892"/>
        <n v="1541"/>
        <n v="1542"/>
        <n v="2119"/>
        <n v="2120"/>
        <n v="2707"/>
        <n v="2708"/>
        <n v="563"/>
        <n v="564"/>
        <n v="1217"/>
        <n v="1218"/>
        <n v="1867"/>
        <n v="1868"/>
        <n v="2537"/>
        <n v="2538"/>
        <n v="3187"/>
        <n v="3188"/>
        <n v="239"/>
        <n v="240"/>
        <n v="893"/>
        <n v="894"/>
        <n v="1543"/>
        <n v="1544"/>
        <n v="2121"/>
        <n v="2122"/>
        <n v="565"/>
        <n v="566"/>
        <n v="1219"/>
        <n v="1220"/>
        <n v="1869"/>
        <n v="1870"/>
        <n v="2123"/>
        <n v="2124"/>
        <n v="567"/>
        <n v="568"/>
        <n v="1221"/>
        <n v="1222"/>
        <n v="1871"/>
        <n v="1872"/>
        <n v="2339"/>
        <n v="2340"/>
        <n v="241"/>
        <n v="242"/>
        <n v="895"/>
        <n v="896"/>
        <n v="1545"/>
        <n v="1546"/>
        <n v="2125"/>
        <n v="2126"/>
        <n v="569"/>
        <n v="570"/>
        <n v="1223"/>
        <n v="1224"/>
        <n v="1873"/>
        <n v="1874"/>
        <n v="2341"/>
        <n v="2342"/>
        <n v="2775"/>
        <n v="2776"/>
        <n v="243"/>
        <n v="244"/>
        <n v="897"/>
        <n v="898"/>
        <n v="1547"/>
        <n v="1548"/>
        <n v="2343"/>
        <n v="2344"/>
        <n v="2777"/>
        <n v="2778"/>
        <n v="245"/>
        <n v="246"/>
        <n v="899"/>
        <n v="900"/>
        <n v="1549"/>
        <n v="1550"/>
        <n v="2127"/>
        <n v="2128"/>
        <n v="2709"/>
        <n v="2710"/>
        <n v="247"/>
        <n v="248"/>
        <n v="901"/>
        <n v="902"/>
        <n v="1551"/>
        <n v="1552"/>
        <n v="2539"/>
        <n v="2540"/>
        <n v="3189"/>
        <n v="3190"/>
        <n v="249"/>
        <n v="250"/>
        <n v="903"/>
        <n v="904"/>
        <n v="1553"/>
        <n v="1554"/>
        <n v="2129"/>
        <n v="2130"/>
        <n v="251"/>
        <n v="252"/>
        <n v="905"/>
        <n v="906"/>
        <n v="1555"/>
        <n v="1556"/>
        <n v="2345"/>
        <n v="2346"/>
        <n v="253"/>
        <n v="254"/>
        <n v="907"/>
        <n v="908"/>
        <n v="1557"/>
        <n v="1558"/>
        <n v="2541"/>
        <n v="2542"/>
        <n v="3191"/>
        <n v="3192"/>
        <n v="255"/>
        <n v="256"/>
        <n v="909"/>
        <n v="910"/>
        <n v="1559"/>
        <n v="1560"/>
        <n v="2543"/>
        <n v="2544"/>
        <n v="3193"/>
        <n v="3194"/>
        <n v="257"/>
        <n v="258"/>
        <n v="911"/>
        <n v="912"/>
        <n v="1561"/>
        <n v="1562"/>
        <n v="2131"/>
        <n v="2132"/>
        <n v="571"/>
        <n v="572"/>
        <n v="1225"/>
        <n v="1226"/>
        <n v="1875"/>
        <n v="1876"/>
        <n v="2545"/>
        <n v="2546"/>
        <n v="3195"/>
        <n v="3196"/>
        <n v="573"/>
        <n v="574"/>
        <n v="1227"/>
        <n v="1228"/>
        <n v="1877"/>
        <n v="1878"/>
        <n v="2133"/>
        <n v="2134"/>
        <n v="575"/>
        <n v="576"/>
        <n v="1229"/>
        <n v="1230"/>
        <n v="1879"/>
        <n v="1880"/>
        <n v="2547"/>
        <n v="2548"/>
        <n v="3197"/>
        <n v="3198"/>
        <n v="577"/>
        <n v="578"/>
        <n v="1231"/>
        <n v="1232"/>
        <n v="1881"/>
        <n v="1882"/>
        <n v="2135"/>
        <n v="2136"/>
        <n v="579"/>
        <n v="580"/>
        <n v="1233"/>
        <n v="1234"/>
        <n v="1883"/>
        <n v="1884"/>
        <n v="2549"/>
        <n v="2550"/>
        <n v="3199"/>
        <n v="3200"/>
        <n v="259"/>
        <n v="260"/>
        <n v="913"/>
        <n v="914"/>
        <n v="1563"/>
        <n v="1564"/>
        <n v="2137"/>
        <n v="2138"/>
        <n v="261"/>
        <n v="262"/>
        <n v="915"/>
        <n v="916"/>
        <n v="1565"/>
        <n v="1566"/>
        <n v="2139"/>
        <n v="2140"/>
        <n v="2711"/>
        <n v="2712"/>
        <n v="263"/>
        <n v="264"/>
        <n v="917"/>
        <n v="918"/>
        <n v="1567"/>
        <n v="1568"/>
        <n v="2141"/>
        <n v="2142"/>
        <n v="265"/>
        <n v="266"/>
        <n v="919"/>
        <n v="920"/>
        <n v="1569"/>
        <n v="1570"/>
        <n v="2143"/>
        <n v="2144"/>
        <n v="267"/>
        <n v="268"/>
        <n v="921"/>
        <n v="922"/>
        <n v="1571"/>
        <n v="1572"/>
        <n v="2551"/>
        <n v="2552"/>
        <n v="3201"/>
        <n v="3202"/>
        <n v="269"/>
        <n v="270"/>
        <n v="923"/>
        <n v="924"/>
        <n v="1573"/>
        <n v="1574"/>
        <n v="2145"/>
        <n v="2146"/>
        <n v="271"/>
        <n v="272"/>
        <n v="925"/>
        <n v="926"/>
        <n v="1575"/>
        <n v="1576"/>
        <n v="2147"/>
        <n v="2148"/>
        <n v="273"/>
        <n v="274"/>
        <n v="927"/>
        <n v="928"/>
        <n v="1577"/>
        <n v="1578"/>
        <n v="2149"/>
        <n v="2150"/>
        <n v="275"/>
        <n v="276"/>
        <n v="929"/>
        <n v="930"/>
        <n v="1579"/>
        <n v="1580"/>
        <n v="2151"/>
        <n v="2152"/>
        <n v="277"/>
        <n v="278"/>
        <n v="931"/>
        <n v="932"/>
        <n v="1581"/>
        <n v="1582"/>
        <n v="2153"/>
        <n v="2154"/>
        <n v="581"/>
        <n v="582"/>
        <n v="1235"/>
        <n v="1236"/>
        <n v="1885"/>
        <n v="1886"/>
        <n v="2347"/>
        <n v="2348"/>
        <n v="2779"/>
        <n v="2780"/>
        <n v="279"/>
        <n v="280"/>
        <n v="933"/>
        <n v="934"/>
        <n v="1583"/>
        <n v="1584"/>
        <n v="2349"/>
        <n v="2350"/>
        <n v="583"/>
        <n v="584"/>
        <n v="1237"/>
        <n v="1238"/>
        <n v="1887"/>
        <n v="1888"/>
        <n v="2553"/>
        <n v="2554"/>
        <n v="3203"/>
        <n v="3204"/>
        <n v="585"/>
        <n v="586"/>
        <n v="1239"/>
        <n v="1240"/>
        <n v="1889"/>
        <n v="1890"/>
        <n v="2555"/>
        <n v="2556"/>
        <n v="3205"/>
        <n v="3206"/>
        <n v="587"/>
        <n v="588"/>
        <n v="1241"/>
        <n v="1242"/>
        <n v="1891"/>
        <n v="1892"/>
        <n v="2351"/>
        <n v="2352"/>
        <n v="2781"/>
        <n v="2782"/>
        <n v="589"/>
        <n v="590"/>
        <n v="1243"/>
        <n v="1244"/>
        <n v="1893"/>
        <n v="1894"/>
        <n v="2155"/>
        <n v="2156"/>
        <n v="2713"/>
        <n v="2714"/>
        <n v="281"/>
        <n v="282"/>
        <n v="935"/>
        <n v="936"/>
        <n v="1585"/>
        <n v="1586"/>
        <n v="2157"/>
        <n v="2158"/>
        <n v="283"/>
        <n v="284"/>
        <n v="937"/>
        <n v="938"/>
        <n v="1587"/>
        <n v="1588"/>
        <n v="2159"/>
        <n v="2160"/>
        <n v="591"/>
        <n v="592"/>
        <n v="1245"/>
        <n v="1246"/>
        <n v="1895"/>
        <n v="1896"/>
        <n v="2353"/>
        <n v="2354"/>
        <n v="2783"/>
        <n v="2784"/>
        <n v="285"/>
        <n v="286"/>
        <n v="939"/>
        <n v="940"/>
        <n v="1589"/>
        <n v="1590"/>
        <n v="2161"/>
        <n v="2162"/>
        <n v="593"/>
        <n v="594"/>
        <n v="1247"/>
        <n v="1248"/>
        <n v="1897"/>
        <n v="1898"/>
        <n v="2355"/>
        <n v="2356"/>
        <n v="2785"/>
        <n v="2786"/>
        <n v="287"/>
        <n v="288"/>
        <n v="941"/>
        <n v="942"/>
        <n v="1591"/>
        <n v="1592"/>
        <n v="2357"/>
        <n v="2358"/>
        <n v="2787"/>
        <n v="2788"/>
        <n v="289"/>
        <n v="290"/>
        <n v="943"/>
        <n v="944"/>
        <n v="1593"/>
        <n v="1594"/>
        <n v="2163"/>
        <n v="2164"/>
        <n v="291"/>
        <n v="292"/>
        <n v="945"/>
        <n v="946"/>
        <n v="1595"/>
        <n v="1596"/>
        <n v="2165"/>
        <n v="2166"/>
        <n v="293"/>
        <n v="294"/>
        <n v="947"/>
        <n v="948"/>
        <n v="1597"/>
        <n v="1598"/>
        <n v="2557"/>
        <n v="2558"/>
        <n v="3207"/>
        <n v="3208"/>
        <n v="595"/>
        <n v="596"/>
        <n v="1249"/>
        <n v="1250"/>
        <n v="1899"/>
        <n v="1900"/>
        <n v="2167"/>
        <n v="2168"/>
        <n v="295"/>
        <n v="296"/>
        <n v="949"/>
        <n v="950"/>
        <n v="1599"/>
        <n v="1600"/>
        <n v="2359"/>
        <n v="2360"/>
        <n v="2789"/>
        <n v="2790"/>
        <n v="297"/>
        <n v="298"/>
        <n v="951"/>
        <n v="952"/>
        <n v="1601"/>
        <n v="1602"/>
        <n v="2169"/>
        <n v="2170"/>
        <n v="299"/>
        <n v="300"/>
        <n v="953"/>
        <n v="954"/>
        <n v="1603"/>
        <n v="1604"/>
        <n v="2361"/>
        <n v="2362"/>
        <n v="2791"/>
        <n v="2792"/>
        <n v="301"/>
        <n v="302"/>
        <n v="955"/>
        <n v="956"/>
        <n v="1605"/>
        <n v="1606"/>
        <n v="2363"/>
        <n v="2364"/>
        <n v="2793"/>
        <n v="2794"/>
        <n v="303"/>
        <n v="304"/>
        <n v="957"/>
        <n v="958"/>
        <n v="1607"/>
        <n v="1608"/>
        <n v="2171"/>
        <n v="2172"/>
        <n v="305"/>
        <n v="306"/>
        <n v="959"/>
        <n v="960"/>
        <n v="1609"/>
        <n v="1610"/>
        <n v="2173"/>
        <n v="2174"/>
        <n v="2715"/>
        <n v="2716"/>
        <n v="597"/>
        <n v="598"/>
        <n v="1251"/>
        <n v="1252"/>
        <n v="1901"/>
        <n v="1902"/>
        <n v="2175"/>
        <n v="2176"/>
        <n v="2717"/>
        <n v="2718"/>
        <n v="307"/>
        <n v="308"/>
        <n v="961"/>
        <n v="962"/>
        <n v="1611"/>
        <n v="1612"/>
        <n v="2177"/>
        <n v="2178"/>
        <n v="309"/>
        <n v="310"/>
        <n v="963"/>
        <n v="964"/>
        <n v="1613"/>
        <n v="1614"/>
        <n v="2179"/>
        <n v="2180"/>
        <n v="311"/>
        <n v="312"/>
        <n v="965"/>
        <n v="966"/>
        <n v="1615"/>
        <n v="1616"/>
        <n v="2559"/>
        <n v="2560"/>
        <n v="3209"/>
        <n v="3210"/>
        <n v="599"/>
        <n v="600"/>
        <n v="1253"/>
        <n v="1254"/>
        <n v="1903"/>
        <n v="1904"/>
        <n v="2365"/>
        <n v="2366"/>
        <n v="2795"/>
        <n v="2796"/>
        <n v="3619"/>
        <n v="3620"/>
        <n v="313"/>
        <n v="314"/>
        <n v="967"/>
        <n v="968"/>
        <n v="1617"/>
        <n v="1618"/>
        <n v="2181"/>
        <n v="2182"/>
        <n v="315"/>
        <n v="316"/>
        <n v="969"/>
        <n v="970"/>
        <n v="1619"/>
        <n v="1620"/>
        <n v="2183"/>
        <n v="2184"/>
        <n v="317"/>
        <n v="318"/>
        <n v="971"/>
        <n v="972"/>
        <n v="1621"/>
        <n v="1622"/>
        <n v="2185"/>
        <n v="2186"/>
        <n v="319"/>
        <n v="320"/>
        <n v="973"/>
        <n v="974"/>
        <n v="1623"/>
        <n v="1624"/>
        <n v="2561"/>
        <n v="2562"/>
        <n v="3211"/>
        <n v="3212"/>
        <n v="601"/>
        <n v="602"/>
        <n v="1255"/>
        <n v="1256"/>
        <n v="1905"/>
        <n v="1906"/>
        <n v="2563"/>
        <n v="2564"/>
        <n v="3213"/>
        <n v="3214"/>
        <n v="603"/>
        <n v="604"/>
        <n v="1257"/>
        <n v="1258"/>
        <n v="1907"/>
        <n v="1908"/>
        <n v="2187"/>
        <n v="2188"/>
        <n v="321"/>
        <n v="322"/>
        <n v="975"/>
        <n v="976"/>
        <n v="1625"/>
        <n v="1626"/>
        <n v="2189"/>
        <n v="2190"/>
        <n v="605"/>
        <n v="606"/>
        <n v="1259"/>
        <n v="1260"/>
        <n v="1909"/>
        <n v="1910"/>
        <n v="2367"/>
        <n v="2368"/>
        <n v="2797"/>
        <n v="2798"/>
        <n v="607"/>
        <n v="608"/>
        <n v="1261"/>
        <n v="1262"/>
        <n v="1911"/>
        <n v="1912"/>
        <n v="2191"/>
        <n v="2192"/>
        <n v="323"/>
        <n v="324"/>
        <n v="977"/>
        <n v="978"/>
        <n v="1627"/>
        <n v="1628"/>
        <n v="2369"/>
        <n v="2370"/>
        <n v="2799"/>
        <n v="2800"/>
        <n v="609"/>
        <n v="610"/>
        <n v="1263"/>
        <n v="1264"/>
        <n v="1913"/>
        <n v="1914"/>
        <n v="2371"/>
        <n v="2372"/>
        <n v="2801"/>
        <n v="2802"/>
        <n v="3621"/>
        <n v="3622"/>
        <n v="611"/>
        <n v="612"/>
        <n v="1265"/>
        <n v="1266"/>
        <n v="1915"/>
        <n v="1916"/>
        <n v="2373"/>
        <n v="2374"/>
        <n v="2803"/>
        <n v="2804"/>
        <n v="3623"/>
        <n v="3624"/>
        <n v="613"/>
        <n v="614"/>
        <n v="1267"/>
        <n v="1268"/>
        <n v="1917"/>
        <n v="1918"/>
        <n v="2565"/>
        <n v="2566"/>
        <n v="3215"/>
        <n v="3216"/>
        <n v="325"/>
        <n v="326"/>
        <n v="979"/>
        <n v="980"/>
        <n v="1629"/>
        <n v="1630"/>
        <n v="2193"/>
        <n v="2194"/>
        <n v="615"/>
        <n v="616"/>
        <n v="1269"/>
        <n v="1270"/>
        <n v="1919"/>
        <n v="1920"/>
        <n v="2375"/>
        <n v="2376"/>
        <n v="2805"/>
        <n v="2806"/>
        <n v="617"/>
        <n v="618"/>
        <n v="1271"/>
        <n v="1272"/>
        <n v="1921"/>
        <n v="1922"/>
        <n v="2567"/>
        <n v="2568"/>
        <n v="3217"/>
        <n v="3218"/>
        <n v="327"/>
        <n v="328"/>
        <n v="981"/>
        <n v="982"/>
        <n v="1631"/>
        <n v="1632"/>
        <n v="2377"/>
        <n v="2378"/>
        <n v="619"/>
        <n v="620"/>
        <n v="1273"/>
        <n v="1274"/>
        <n v="1923"/>
        <n v="1924"/>
        <n v="2569"/>
        <n v="2570"/>
        <n v="3219"/>
        <n v="3220"/>
        <n v="329"/>
        <n v="330"/>
        <n v="983"/>
        <n v="984"/>
        <n v="1633"/>
        <n v="1634"/>
        <n v="2379"/>
        <n v="2380"/>
        <n v="2807"/>
        <n v="2808"/>
        <n v="621"/>
        <n v="622"/>
        <n v="1275"/>
        <n v="1276"/>
        <n v="1925"/>
        <n v="1926"/>
        <n v="2571"/>
        <n v="2572"/>
        <n v="3221"/>
        <n v="3222"/>
        <n v="623"/>
        <n v="624"/>
        <n v="1277"/>
        <n v="1278"/>
        <n v="1927"/>
        <n v="1928"/>
        <n v="2195"/>
        <n v="2196"/>
        <n v="331"/>
        <n v="332"/>
        <n v="985"/>
        <n v="986"/>
        <n v="1635"/>
        <n v="1636"/>
        <n v="2573"/>
        <n v="2574"/>
        <n v="3223"/>
        <n v="3224"/>
        <n v="333"/>
        <n v="334"/>
        <n v="987"/>
        <n v="988"/>
        <n v="1637"/>
        <n v="1638"/>
        <n v="2381"/>
        <n v="2382"/>
        <n v="2809"/>
        <n v="2810"/>
        <n v="625"/>
        <n v="626"/>
        <n v="1279"/>
        <n v="1280"/>
        <n v="1929"/>
        <n v="1930"/>
        <n v="2575"/>
        <n v="2576"/>
        <n v="3225"/>
        <n v="3226"/>
        <n v="335"/>
        <n v="336"/>
        <n v="989"/>
        <n v="990"/>
        <n v="1639"/>
        <n v="1640"/>
        <n v="2383"/>
        <n v="2384"/>
        <n v="2811"/>
        <n v="2812"/>
        <n v="627"/>
        <n v="628"/>
        <n v="1281"/>
        <n v="1282"/>
        <n v="1931"/>
        <n v="1932"/>
        <n v="2577"/>
        <n v="2578"/>
        <n v="3227"/>
        <n v="3228"/>
        <n v="629"/>
        <n v="630"/>
        <n v="1283"/>
        <n v="1284"/>
        <n v="1933"/>
        <n v="1934"/>
        <n v="2579"/>
        <n v="2580"/>
        <n v="3229"/>
        <n v="3230"/>
        <n v="337"/>
        <n v="338"/>
        <n v="991"/>
        <n v="992"/>
        <n v="1641"/>
        <n v="1642"/>
        <n v="2197"/>
        <n v="2198"/>
        <n v="339"/>
        <n v="340"/>
        <n v="993"/>
        <n v="994"/>
        <n v="1643"/>
        <n v="1644"/>
        <n v="2199"/>
        <n v="2200"/>
        <n v="341"/>
        <n v="342"/>
        <n v="995"/>
        <n v="996"/>
        <n v="1645"/>
        <n v="1646"/>
        <n v="2581"/>
        <n v="2582"/>
        <n v="3231"/>
        <n v="3232"/>
        <n v="343"/>
        <n v="344"/>
        <n v="997"/>
        <n v="998"/>
        <n v="1647"/>
        <n v="1648"/>
        <n v="2201"/>
        <n v="2202"/>
        <n v="345"/>
        <n v="346"/>
        <n v="999"/>
        <n v="1000"/>
        <n v="1649"/>
        <n v="1650"/>
        <n v="2385"/>
        <n v="2386"/>
        <n v="2813"/>
        <n v="2814"/>
        <n v="347"/>
        <n v="348"/>
        <n v="1001"/>
        <n v="1002"/>
        <n v="1651"/>
        <n v="1652"/>
        <n v="2387"/>
        <n v="2388"/>
        <n v="2815"/>
        <n v="2816"/>
        <n v="349"/>
        <n v="350"/>
        <n v="1003"/>
        <n v="1004"/>
        <n v="1653"/>
        <n v="1654"/>
        <n v="2389"/>
        <n v="2390"/>
        <n v="2817"/>
        <n v="2818"/>
        <n v="631"/>
        <n v="632"/>
        <n v="1285"/>
        <n v="1286"/>
        <n v="1935"/>
        <n v="1936"/>
        <n v="2391"/>
        <n v="2392"/>
        <n v="351"/>
        <n v="352"/>
        <n v="1005"/>
        <n v="1006"/>
        <n v="1655"/>
        <n v="1656"/>
        <n v="2203"/>
        <n v="2204"/>
        <n v="633"/>
        <n v="634"/>
        <n v="1287"/>
        <n v="1288"/>
        <n v="1937"/>
        <n v="1938"/>
        <n v="2393"/>
        <n v="2394"/>
        <n v="2819"/>
        <n v="2820"/>
        <n v="353"/>
        <n v="354"/>
        <n v="1007"/>
        <n v="1008"/>
        <n v="1657"/>
        <n v="1658"/>
        <n v="2205"/>
        <n v="2206"/>
        <n v="355"/>
        <n v="356"/>
        <n v="1009"/>
        <n v="1010"/>
        <n v="1659"/>
        <n v="1660"/>
        <n v="2207"/>
        <n v="2208"/>
        <n v="357"/>
        <n v="358"/>
        <n v="1011"/>
        <n v="1012"/>
        <n v="1661"/>
        <n v="1662"/>
        <n v="2209"/>
        <n v="2210"/>
        <n v="635"/>
        <n v="636"/>
        <n v="1289"/>
        <n v="1290"/>
        <n v="1939"/>
        <n v="1940"/>
        <n v="2583"/>
        <n v="2584"/>
        <n v="3233"/>
        <n v="3234"/>
        <n v="637"/>
        <n v="638"/>
        <n v="1291"/>
        <n v="1292"/>
        <n v="1941"/>
        <n v="1942"/>
        <n v="2395"/>
        <n v="2396"/>
        <n v="2821"/>
        <n v="2822"/>
        <n v="639"/>
        <n v="640"/>
        <n v="1293"/>
        <n v="1294"/>
        <n v="1943"/>
        <n v="1944"/>
        <n v="2397"/>
        <n v="2398"/>
        <n v="2823"/>
        <n v="2824"/>
        <n v="359"/>
        <n v="360"/>
        <n v="1013"/>
        <n v="1014"/>
        <n v="1663"/>
        <n v="1664"/>
        <n v="2211"/>
        <n v="2212"/>
        <n v="361"/>
        <n v="362"/>
        <n v="1015"/>
        <n v="1016"/>
        <n v="1665"/>
        <n v="1666"/>
        <n v="2213"/>
        <n v="2214"/>
        <n v="363"/>
        <n v="364"/>
        <n v="1017"/>
        <n v="1018"/>
        <n v="1667"/>
        <n v="1668"/>
        <n v="2399"/>
        <n v="2400"/>
        <n v="2825"/>
        <n v="2826"/>
        <n v="365"/>
        <n v="366"/>
        <n v="1019"/>
        <n v="1020"/>
        <n v="1669"/>
        <n v="1670"/>
        <n v="2215"/>
        <n v="2216"/>
        <n v="367"/>
        <n v="368"/>
        <n v="1021"/>
        <n v="1022"/>
        <n v="1671"/>
        <n v="1672"/>
        <n v="2585"/>
        <n v="2586"/>
        <n v="3235"/>
        <n v="3236"/>
        <n v="369"/>
        <n v="370"/>
        <n v="1023"/>
        <n v="1024"/>
        <n v="1673"/>
        <n v="1674"/>
        <n v="2217"/>
        <n v="2218"/>
        <n v="371"/>
        <n v="372"/>
        <n v="1025"/>
        <n v="1026"/>
        <n v="1675"/>
        <n v="1676"/>
        <n v="2219"/>
        <n v="2220"/>
        <n v="373"/>
        <n v="374"/>
        <n v="1027"/>
        <n v="1028"/>
        <n v="1677"/>
        <n v="1678"/>
        <n v="2401"/>
        <n v="2402"/>
        <n v="2827"/>
        <n v="2828"/>
        <n v="641"/>
        <n v="642"/>
        <n v="1295"/>
        <n v="1296"/>
        <n v="1945"/>
        <n v="1946"/>
        <n v="2587"/>
        <n v="2588"/>
        <n v="3237"/>
        <n v="3238"/>
        <n v="375"/>
        <n v="376"/>
        <n v="1029"/>
        <n v="1030"/>
        <n v="1679"/>
        <n v="1680"/>
        <n v="2589"/>
        <n v="2590"/>
        <n v="3239"/>
        <n v="3240"/>
        <n v="377"/>
        <n v="378"/>
        <n v="1031"/>
        <n v="1032"/>
        <n v="1681"/>
        <n v="1682"/>
        <n v="2403"/>
        <n v="2404"/>
        <n v="2829"/>
        <n v="2830"/>
        <n v="379"/>
        <n v="380"/>
        <n v="1033"/>
        <n v="1034"/>
        <n v="1683"/>
        <n v="1684"/>
        <n v="2405"/>
        <n v="2406"/>
        <n v="2831"/>
        <n v="2832"/>
        <n v="643"/>
        <n v="644"/>
        <n v="1297"/>
        <n v="1298"/>
        <n v="1947"/>
        <n v="1948"/>
        <n v="2591"/>
        <n v="2592"/>
        <n v="3241"/>
        <n v="3242"/>
        <n v="381"/>
        <n v="382"/>
        <n v="1035"/>
        <n v="1036"/>
        <n v="1685"/>
        <n v="1686"/>
        <n v="2221"/>
        <n v="2222"/>
        <n v="3625"/>
        <n v="3626"/>
        <n v="383"/>
        <n v="384"/>
        <n v="1037"/>
        <n v="1038"/>
        <n v="1687"/>
        <n v="1688"/>
        <n v="2407"/>
        <n v="2408"/>
        <n v="2833"/>
        <n v="2834"/>
        <n v="385"/>
        <n v="386"/>
        <n v="1039"/>
        <n v="1040"/>
        <n v="1689"/>
        <n v="1690"/>
        <n v="2593"/>
        <n v="2594"/>
        <n v="3243"/>
        <n v="3244"/>
        <n v="645"/>
        <n v="646"/>
        <n v="1299"/>
        <n v="1300"/>
        <n v="1949"/>
        <n v="1950"/>
        <n v="2409"/>
        <n v="2410"/>
        <n v="2835"/>
        <n v="2836"/>
        <n v="647"/>
        <n v="648"/>
        <n v="1301"/>
        <n v="1302"/>
        <n v="1951"/>
        <n v="1952"/>
        <n v="2223"/>
        <n v="2224"/>
        <n v="387"/>
        <n v="388"/>
        <n v="1041"/>
        <n v="1042"/>
        <n v="1691"/>
        <n v="1692"/>
        <n v="2225"/>
        <n v="2226"/>
        <n v="649"/>
        <n v="650"/>
        <n v="1303"/>
        <n v="1304"/>
        <n v="1953"/>
        <n v="1954"/>
        <n v="2411"/>
        <n v="2412"/>
        <n v="2837"/>
        <n v="2838"/>
        <n v="389"/>
        <n v="390"/>
        <n v="1043"/>
        <n v="1044"/>
        <n v="1693"/>
        <n v="1694"/>
        <n v="2227"/>
        <n v="2228"/>
        <n v="391"/>
        <n v="392"/>
        <n v="1045"/>
        <n v="1046"/>
        <n v="1695"/>
        <n v="1696"/>
        <n v="2229"/>
        <n v="2230"/>
      </sharedItems>
    </cacheField>
    <cacheField name="Lata" uniqueList="1" numFmtId="0" sqlType="0" hierarchy="0" level="0" databaseField="1">
      <sharedItems count="392" containsInteger="1" containsNumber="1" containsSemiMixedTypes="0" containsString="0">
        <n v="43"/>
        <n v="44"/>
        <n v="1"/>
        <n v="2"/>
        <n v="91"/>
        <n v="92"/>
        <n v="45"/>
        <n v="46"/>
        <n v="3"/>
        <n v="4"/>
        <n v="47"/>
        <n v="48"/>
        <n v="5"/>
        <n v="6"/>
        <n v="93"/>
        <n v="94"/>
        <n v="7"/>
        <n v="8"/>
        <n v="9"/>
        <n v="10"/>
        <n v="95"/>
        <n v="96"/>
        <n v="49"/>
        <n v="50"/>
        <n v="97"/>
        <n v="98"/>
        <n v="51"/>
        <n v="52"/>
        <n v="11"/>
        <n v="12"/>
        <n v="99"/>
        <n v="100"/>
        <n v="53"/>
        <n v="54"/>
        <n v="55"/>
        <n v="56"/>
        <n v="13"/>
        <n v="14"/>
        <n v="15"/>
        <n v="16"/>
        <n v="101"/>
        <n v="102"/>
        <n v="57"/>
        <n v="58"/>
        <n v="17"/>
        <n v="18"/>
        <n v="103"/>
        <n v="104"/>
        <n v="59"/>
        <n v="60"/>
        <n v="61"/>
        <n v="62"/>
        <n v="19"/>
        <n v="20"/>
        <n v="63"/>
        <n v="64"/>
        <n v="21"/>
        <n v="22"/>
        <n v="23"/>
        <n v="24"/>
        <n v="105"/>
        <n v="106"/>
        <n v="25"/>
        <n v="26"/>
        <n v="27"/>
        <n v="28"/>
        <n v="65"/>
        <n v="66"/>
        <n v="67"/>
        <n v="68"/>
        <n v="29"/>
        <n v="30"/>
        <n v="31"/>
        <n v="32"/>
        <n v="69"/>
        <n v="70"/>
        <n v="33"/>
        <n v="34"/>
        <n v="107"/>
        <n v="108"/>
        <n v="71"/>
        <n v="72"/>
        <n v="35"/>
        <n v="36"/>
        <n v="37"/>
        <n v="38"/>
        <n v="73"/>
        <n v="74"/>
        <n v="75"/>
        <n v="76"/>
        <n v="77"/>
        <n v="78"/>
        <n v="79"/>
        <n v="80"/>
        <n v="39"/>
        <n v="40"/>
        <n v="109"/>
        <n v="110"/>
        <n v="81"/>
        <n v="82"/>
        <n v="83"/>
        <n v="84"/>
        <n v="41"/>
        <n v="42"/>
        <n v="85"/>
        <n v="86"/>
        <n v="87"/>
        <n v="88"/>
        <n v="301"/>
        <n v="302"/>
        <n v="89"/>
        <n v="9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303"/>
        <n v="304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211"/>
        <n v="212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</sharedItems>
    </cacheField>
    <cacheField name="Plot" uniqueList="1" numFmtId="0" sqlType="0" hierarchy="0" level="0" databaseField="1">
      <sharedItems count="323" containsInteger="1" containsNumber="1" containsSemiMixedTypes="0" containsString="0">
        <n v="101"/>
        <n v="102"/>
        <n v="103"/>
        <n v="104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5"/>
        <n v="206"/>
        <n v="207"/>
        <n v="208"/>
        <n v="209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3"/>
        <n v="324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</sharedItems>
    </cacheField>
    <cacheField name="Muestreo" uniqueList="1" numFmtId="0" sqlType="0" hierarchy="0" level="0" databaseField="1">
      <sharedItems count="12" containsInteger="1" containsNumber="1" containsSemiMixedTypes="0" containsString="0">
        <n v="2"/>
        <n v="4"/>
        <n v="6"/>
        <n v="8"/>
        <n v="10"/>
        <n v="1"/>
        <n v="3"/>
        <n v="5"/>
        <n v="7"/>
        <n v="9"/>
        <n v="12"/>
        <n v="14"/>
      </sharedItems>
    </cacheField>
    <cacheField name="Fecha" uniqueList="1" numFmtId="164" sqlType="0" hierarchy="0" level="0" databaseField="1">
      <sharedItems count="12" containsDate="1" containsSemiMixedTypes="0" containsString="0">
        <d v="2019-02-21T00:00:00"/>
        <d v="2019-02-28T00:00:00"/>
        <d v="2019-03-11T00:00:00"/>
        <d v="2019-03-26T00:00:00"/>
        <d v="2019-04-09T00:00:00"/>
        <d v="2019-02-18T00:00:00"/>
        <d v="2019-02-25T00:00:00"/>
        <d v="2019-03-07T00:00:00"/>
        <d v="2019-03-21T00:00:00"/>
        <d v="2019-04-02T00:00:00"/>
        <d v="2019-04-22T00:00:00"/>
        <d v="2019-05-06T00:00:00"/>
      </sharedItems>
    </cacheField>
    <cacheField name="Peso Tara" uniqueList="1" numFmtId="0" sqlType="0" hierarchy="0" level="0" databaseField="1">
      <sharedItems count="152" containsInteger="1" containsNumber="1" containsSemiMixedTypes="0" containsString="0">
        <n v="5211"/>
        <n v="5218"/>
        <n v="5301"/>
        <n v="5190"/>
        <n v="5252"/>
        <n v="5241"/>
        <n v="5260"/>
        <n v="5258"/>
        <n v="5259"/>
        <n v="5245"/>
        <n v="5236"/>
        <n v="5234"/>
        <n v="5232"/>
        <n v="5221"/>
        <n v="5188"/>
        <n v="5242"/>
        <n v="5203"/>
        <n v="5251"/>
        <n v="5287"/>
        <n v="5213"/>
        <n v="5182"/>
        <n v="5209"/>
        <n v="5271"/>
        <n v="5269"/>
        <n v="5254"/>
        <n v="5314"/>
        <n v="5249"/>
        <n v="5231"/>
        <n v="5280"/>
        <n v="5208"/>
        <n v="5224"/>
        <n v="5257"/>
        <n v="5320"/>
        <n v="5275"/>
        <n v="5205"/>
        <n v="5278"/>
        <n v="5220"/>
        <n v="5212"/>
        <n v="5229"/>
        <n v="5214"/>
        <n v="5276"/>
        <n v="5261"/>
        <n v="5196"/>
        <n v="5219"/>
        <n v="5238"/>
        <n v="5207"/>
        <n v="5216"/>
        <n v="5215"/>
        <n v="5279"/>
        <n v="5217"/>
        <n v="5288"/>
        <n v="5292"/>
        <n v="5244"/>
        <n v="5227"/>
        <n v="5248"/>
        <n v="5266"/>
        <n v="5191"/>
        <n v="5226"/>
        <n v="5274"/>
        <n v="5256"/>
        <n v="5223"/>
        <n v="5225"/>
        <n v="5309"/>
        <n v="5239"/>
        <n v="5243"/>
        <n v="5180"/>
        <n v="5194"/>
        <n v="5294"/>
        <n v="5375"/>
        <n v="5264"/>
        <n v="5270"/>
        <n v="5253"/>
        <n v="5281"/>
        <n v="5250"/>
        <n v="5202"/>
        <n v="5197"/>
        <n v="5283"/>
        <n v="5247"/>
        <n v="5263"/>
        <n v="5262"/>
        <n v="5265"/>
        <n v="5233"/>
        <n v="5286"/>
        <n v="5240"/>
        <n v="5222"/>
        <n v="5187"/>
        <n v="5181"/>
        <n v="5179"/>
        <n v="5186"/>
        <n v="5303"/>
        <n v="5171"/>
        <n v="5319"/>
        <n v="5300"/>
        <n v="5193"/>
        <n v="5282"/>
        <n v="5192"/>
        <n v="5267"/>
        <n v="5277"/>
        <n v="5204"/>
        <n v="5228"/>
        <n v="5237"/>
        <n v="5148"/>
        <n v="5178"/>
        <n v="5230"/>
        <n v="5268"/>
        <n v="5235"/>
        <n v="5296"/>
        <n v="5198"/>
        <n v="5312"/>
        <n v="5246"/>
        <n v="5255"/>
        <n v="5210"/>
        <n v="5201"/>
        <n v="5350"/>
        <n v="5176"/>
        <n v="5189"/>
        <n v="5195"/>
        <n v="5507"/>
        <n v="5540"/>
        <n v="5531"/>
        <n v="5491"/>
        <n v="5522"/>
        <n v="5501"/>
        <n v="5535"/>
        <n v="5545"/>
        <n v="5503"/>
        <n v="5529"/>
        <n v="5582"/>
        <n v="5513"/>
        <n v="5551"/>
        <n v="5553"/>
        <n v="5512"/>
        <n v="5519"/>
        <n v="5527"/>
        <n v="5533"/>
        <n v="5508"/>
        <n v="5559"/>
        <n v="5495"/>
        <n v="5578"/>
        <n v="5528"/>
        <n v="5564"/>
        <n v="5526"/>
        <n v="5523"/>
        <n v="5552"/>
        <n v="5515"/>
        <n v="5537"/>
        <n v="5516"/>
        <n v="5476"/>
        <n v="5517"/>
        <n v="5506"/>
        <n v="5478"/>
        <n v="5525"/>
      </sharedItems>
    </cacheField>
    <cacheField name="Peso Húmedo" uniqueList="1" numFmtId="0" sqlType="0" hierarchy="0" level="0" databaseField="1">
      <sharedItems count="1719" containsBlank="1" containsInteger="1" containsNumber="1" containsString="0">
        <n v="6772"/>
        <n v="6781"/>
        <n v="7573"/>
        <n v="7578"/>
        <n v="7320"/>
        <n v="7209"/>
        <n v="7553"/>
        <n v="7463"/>
        <n v="7277"/>
        <n v="7344"/>
        <n v="7194"/>
        <n v="6963"/>
        <n v="7084"/>
        <n v="7038"/>
        <n v="7798"/>
        <n v="7592"/>
        <n v="6797"/>
        <n v="6490"/>
        <n v="8973"/>
        <n v="8782"/>
        <n v="9043"/>
        <n v="9268"/>
        <n v="8960"/>
        <n v="8837"/>
        <n v="8089"/>
        <n v="8136"/>
        <n v="8387"/>
        <n v="8267"/>
        <n v="8211"/>
        <n v="8193"/>
        <n v="8220"/>
        <n v="7543"/>
        <n v="7728"/>
        <n v="8065"/>
        <n v="7916"/>
        <n v="8178"/>
        <n v="7858"/>
        <n v="7767"/>
        <n v="7753"/>
        <n v="7863"/>
        <n v="7678"/>
        <n v="7372"/>
        <n v="7518"/>
        <n v="7461"/>
        <n v="7923"/>
        <n v="7658"/>
        <n v="8585"/>
        <n v="8581"/>
        <n v="7730"/>
        <n v="7648"/>
        <n v="7598"/>
        <n v="7622"/>
        <n v="7416"/>
        <n v="8351"/>
        <n v="8221"/>
        <n v="9197"/>
        <n v="9297"/>
        <n v="8891"/>
        <n v="8818"/>
        <n v="8476"/>
        <n v="8394"/>
        <n v="7550"/>
        <n v="7490"/>
        <n v="6829"/>
        <n v="6711"/>
        <n v="7442"/>
        <n v="7335"/>
        <n v="7316"/>
        <n v="7077"/>
        <n v="7092"/>
        <n v="7137"/>
        <n v="7152"/>
        <n v="8264"/>
        <n v="8352"/>
        <n v="8077"/>
        <n v="8331"/>
        <n v="8388"/>
        <n v="8232"/>
        <n v="8265"/>
        <n v="8373"/>
        <n v="8026"/>
        <n v="7996"/>
        <n v="8326"/>
        <n v="8609"/>
        <n v="7855"/>
        <n v="7808"/>
        <n v="8495"/>
        <n v="8920"/>
        <n v="7716"/>
        <n v="7801"/>
        <n v="7937"/>
        <n v="8134"/>
        <n v="7901"/>
        <n v="9019"/>
        <n v="9109"/>
        <n v="9560"/>
        <n v="9903"/>
        <n v="8930"/>
        <n v="8768"/>
        <n v="7972"/>
        <n v="8079"/>
        <n v="7679"/>
        <n v="7742"/>
        <n v="8195"/>
        <n v="8156"/>
        <n v="8110"/>
        <n v="8235"/>
        <n v="8185"/>
        <n v="8091"/>
        <n v="7752"/>
        <n v="7677"/>
        <n v="7588"/>
        <n v="7992"/>
        <n v="7707"/>
        <n v="8982"/>
        <n v="8794"/>
        <n v="9098"/>
        <n v="8838"/>
        <n v="8840"/>
        <n v="8333"/>
        <n v="7955"/>
        <n v="7957"/>
        <n v="7970"/>
        <n v="7959"/>
        <n v="7843"/>
        <n v="8416"/>
        <n v="8051"/>
        <n v="8111"/>
        <n v="8469"/>
        <n v="8340"/>
        <n v="8431"/>
        <n v="8313"/>
        <n v="7690"/>
        <n v="7799"/>
        <n v="8339"/>
        <n v="8341"/>
        <n v="8935"/>
        <n v="9103"/>
        <n v="8626"/>
        <n v="8624"/>
        <n v="8247"/>
        <n v="7930"/>
        <n v="8014"/>
        <n v="7823"/>
        <n v="8725"/>
        <n v="8644"/>
        <n v="8583"/>
        <n v="8620"/>
        <n v="8049"/>
        <n v="8266"/>
        <n v="7780"/>
        <n v="7684"/>
        <n v="7614"/>
        <n v="8691"/>
        <n v="8742"/>
        <n v="9278"/>
        <n v="8945"/>
        <n v="8823"/>
        <n v="8679"/>
        <n v="7746"/>
        <n v="8022"/>
        <n v="7450"/>
        <n v="7762"/>
        <n v="7633"/>
        <n v="7757"/>
        <n v="7956"/>
        <n v="7917"/>
        <n v="8044"/>
        <n v="8309"/>
        <n v="8045"/>
        <n v="7406"/>
        <n v="7429"/>
        <n v="7561"/>
        <n v="8212"/>
        <n v="8586"/>
        <n v="8365"/>
        <n v="8127"/>
        <n v="8068"/>
        <n v="8098"/>
        <n v="7720"/>
        <n v="7769"/>
        <n v="8913"/>
        <n v="8705"/>
        <n v="8779"/>
        <n v="8810"/>
        <n v="8844"/>
        <n v="6774"/>
        <n v="6808"/>
        <n v="7383"/>
        <n v="7304"/>
        <n v="8057"/>
        <n v="8144"/>
        <n v="8871"/>
        <n v="8892"/>
        <n v="8839"/>
        <n v="9158"/>
        <n v="8090"/>
        <n v="8353"/>
        <n v="8213"/>
        <n v="8860"/>
        <n v="8907"/>
        <n v="8428"/>
        <n v="8704"/>
        <n v="8228"/>
        <n v="7829"/>
        <n v="8417"/>
        <n v="8663"/>
        <n v="8163"/>
        <n v="8539"/>
        <n v="8347"/>
        <n v="7607"/>
        <n v="7993"/>
        <n v="7935"/>
        <n v="7861"/>
        <n v="7837"/>
        <n v="7806"/>
        <n v="7729"/>
        <n v="8669"/>
        <n v="8424"/>
        <n v="7824"/>
        <n v="7298"/>
        <n v="8100"/>
        <n v="8303"/>
        <n v="7929"/>
        <n v="7778"/>
        <m/>
        <n v="7476"/>
        <n v="7628"/>
        <n v="7755"/>
        <n v="8039"/>
        <n v="7979"/>
        <n v="7965"/>
        <n v="8325"/>
        <n v="7850"/>
        <n v="7544"/>
        <n v="7468"/>
        <n v="8483"/>
        <n v="8700"/>
        <n v="8164"/>
        <n v="8099"/>
        <n v="8101"/>
        <n v="7405"/>
        <n v="7603"/>
        <n v="7371"/>
        <n v="7337"/>
        <n v="7352"/>
        <n v="7069"/>
        <n v="7111"/>
        <n v="7124"/>
        <n v="7403"/>
        <n v="7227"/>
        <n v="6682"/>
        <n v="6859"/>
        <n v="6846"/>
        <n v="7068"/>
        <n v="6458"/>
        <n v="6595"/>
        <n v="6121"/>
        <n v="6079"/>
        <n v="6422"/>
        <n v="6557"/>
        <n v="8028"/>
        <n v="8158"/>
        <n v="8121"/>
        <n v="8243"/>
        <n v="7759"/>
        <n v="7773"/>
        <n v="7424"/>
        <n v="8159"/>
        <n v="7914"/>
        <n v="8088"/>
        <n v="7851"/>
        <n v="7659"/>
        <n v="7629"/>
        <n v="7938"/>
        <n v="7600"/>
        <n v="7571"/>
        <n v="8253"/>
        <n v="8350"/>
        <n v="8897"/>
        <n v="8298"/>
        <n v="8434"/>
        <n v="7964"/>
        <n v="8109"/>
        <n v="7946"/>
        <n v="7948"/>
        <n v="7981"/>
        <n v="8143"/>
        <n v="8231"/>
        <n v="8718"/>
        <n v="8887"/>
        <n v="7793"/>
        <n v="7496"/>
        <n v="8176"/>
        <n v="9388"/>
        <n v="9597"/>
        <n v="9116"/>
        <n v="9315"/>
        <n v="8761"/>
        <n v="8682"/>
        <n v="8824"/>
        <n v="8607"/>
        <n v="8798"/>
        <n v="8605"/>
        <n v="8842"/>
        <n v="8628"/>
        <n v="8565"/>
        <n v="7994"/>
        <n v="8157"/>
        <n v="8139"/>
        <n v="8312"/>
        <n v="8151"/>
        <n v="8181"/>
        <n v="7564"/>
        <n v="7645"/>
        <n v="8054"/>
        <n v="7953"/>
        <n v="8076"/>
        <n v="8169"/>
        <n v="7688"/>
        <n v="7664"/>
        <n v="7312"/>
        <n v="7609"/>
        <n v="7397"/>
        <n v="7505"/>
        <n v="8944"/>
        <n v="9013"/>
        <n v="9056"/>
        <n v="9221"/>
        <n v="9532"/>
        <n v="9538"/>
        <n v="7470"/>
        <n v="7477"/>
        <n v="8497"/>
        <n v="8198"/>
        <n v="6688"/>
        <n v="6848"/>
        <n v="8995"/>
        <n v="9028"/>
        <n v="9071"/>
        <n v="8547"/>
        <n v="8533"/>
        <n v="8714"/>
        <n v="8525"/>
        <n v="7854"/>
        <n v="7831"/>
        <n v="7900"/>
        <n v="7711"/>
        <n v="7620"/>
        <n v="7503"/>
        <n v="7291"/>
        <n v="7074"/>
        <n v="7423"/>
        <n v="7453"/>
        <n v="8161"/>
        <n v="8122"/>
        <n v="7323"/>
        <n v="7402"/>
        <n v="8047"/>
        <n v="8294"/>
        <n v="7435"/>
        <n v="7347"/>
        <n v="7712"/>
        <n v="7962"/>
        <n v="8226"/>
        <n v="8412"/>
        <n v="8036"/>
        <n v="7675"/>
        <n v="7660"/>
        <n v="8000"/>
        <n v="7845"/>
        <n v="9137"/>
        <n v="8165"/>
        <n v="8274"/>
        <n v="8931"/>
        <n v="8731"/>
        <n v="8062"/>
        <n v="8323"/>
        <n v="8647"/>
        <n v="8321"/>
        <n v="8133"/>
        <n v="7883"/>
        <n v="7822"/>
        <n v="7695"/>
        <n v="7604"/>
        <n v="9207"/>
        <n v="9750"/>
        <n v="10266"/>
        <n v="10559"/>
        <n v="9289"/>
        <n v="9389"/>
        <n v="9084"/>
        <n v="9172"/>
        <n v="8864"/>
        <n v="8831"/>
        <n v="8384"/>
        <n v="8358"/>
        <n v="8021"/>
        <n v="8097"/>
        <n v="7534"/>
        <n v="7708"/>
        <n v="7783"/>
        <n v="7452"/>
        <n v="7654"/>
        <n v="7288"/>
        <n v="7381"/>
        <n v="8120"/>
        <n v="7852"/>
        <n v="7902"/>
        <n v="7968"/>
        <n v="8279"/>
        <n v="8240"/>
        <n v="7631"/>
        <n v="7439"/>
        <n v="7281"/>
        <n v="7198"/>
        <n v="8379"/>
        <n v="8382"/>
        <n v="8548"/>
        <n v="8900"/>
        <n v="8614"/>
        <n v="8132"/>
        <n v="7952"/>
        <n v="8411"/>
        <n v="8305"/>
        <n v="7175"/>
        <n v="7218"/>
        <n v="7275"/>
        <n v="7860"/>
        <n v="6898"/>
        <n v="7036"/>
        <n v="7300"/>
        <n v="8080"/>
        <n v="8606"/>
        <n v="8675"/>
        <n v="8809"/>
        <n v="8042"/>
        <n v="8029"/>
        <n v="8104"/>
        <n v="8241"/>
        <n v="8037"/>
        <n v="8005"/>
        <n v="8528"/>
        <n v="8640"/>
        <n v="8420"/>
        <n v="8383"/>
        <n v="7794"/>
        <n v="8685"/>
        <n v="9002"/>
        <n v="9062"/>
        <n v="8292"/>
        <n v="8107"/>
        <n v="8451"/>
        <n v="8141"/>
        <n v="8180"/>
        <n v="8377"/>
        <n v="9139"/>
        <n v="9070"/>
        <n v="8748"/>
        <n v="8472"/>
        <n v="8632"/>
        <n v="8385"/>
        <n v="9077"/>
        <n v="9224"/>
        <n v="9114"/>
        <n v="9237"/>
        <n v="8554"/>
        <n v="8702"/>
        <n v="8453"/>
        <n v="6699"/>
        <n v="6586"/>
        <n v="7315"/>
        <n v="7513"/>
        <n v="6949"/>
        <n v="6768"/>
        <n v="7245"/>
        <n v="6800"/>
        <n v="6464"/>
        <n v="8454"/>
        <n v="7903"/>
        <n v="8569"/>
        <n v="8386"/>
        <n v="8819"/>
        <n v="7846"/>
        <n v="7361"/>
        <n v="7898"/>
        <n v="7963"/>
        <n v="7723"/>
        <n v="8997"/>
        <n v="9035"/>
        <n v="9240"/>
        <n v="9582"/>
        <n v="8600"/>
        <n v="8508"/>
        <n v="8625"/>
        <n v="8348"/>
        <n v="7465"/>
        <n v="7532"/>
        <n v="6714"/>
        <n v="6689"/>
        <n v="7726"/>
        <n v="7683"/>
        <n v="7733"/>
        <n v="7160"/>
        <n v="7033"/>
        <n v="8017"/>
        <n v="7819"/>
        <n v="7589"/>
        <n v="7567"/>
        <n v="8032"/>
        <n v="7611"/>
        <n v="7492"/>
        <n v="7456"/>
        <n v="7692"/>
        <n v="7782"/>
        <n v="6758"/>
        <n v="7197"/>
        <n v="7306"/>
        <n v="7089"/>
        <n v="6765"/>
        <n v="7172"/>
        <n v="7297"/>
        <n v="7612"/>
        <n v="8034"/>
        <n v="7864"/>
        <n v="8160"/>
        <n v="7969"/>
        <n v="8288"/>
        <n v="8218"/>
        <n v="8223"/>
        <n v="8007"/>
        <n v="7706"/>
        <n v="7395"/>
        <n v="7480"/>
        <n v="7754"/>
        <n v="7568"/>
        <n v="7699"/>
        <n v="7446"/>
        <n v="7809"/>
        <n v="8254"/>
        <n v="8320"/>
        <n v="8509"/>
        <n v="8470"/>
        <n v="7618"/>
        <n v="7515"/>
        <n v="6643"/>
        <n v="6731"/>
        <n v="8061"/>
        <n v="7848"/>
        <n v="7112"/>
        <n v="7258"/>
        <n v="7374"/>
        <n v="7535"/>
        <n v="8686"/>
        <n v="8762"/>
        <n v="8252"/>
        <n v="8130"/>
        <n v="7998"/>
        <n v="8145"/>
        <n v="7768"/>
        <n v="7865"/>
        <n v="7239"/>
        <n v="7216"/>
        <n v="7440"/>
        <n v="7774"/>
        <n v="7635"/>
        <n v="9888"/>
        <n v="10270"/>
        <n v="9236"/>
        <n v="9324"/>
        <n v="8577"/>
        <n v="8374"/>
        <n v="8439"/>
        <n v="8532"/>
        <n v="8363"/>
        <n v="7936"/>
        <n v="7932"/>
        <n v="8146"/>
        <n v="7359"/>
        <n v="7121"/>
        <n v="7208"/>
        <n v="8458"/>
        <n v="8295"/>
        <n v="8173"/>
        <n v="8502"/>
        <n v="7988"/>
        <n v="7627"/>
        <n v="9055"/>
        <n v="9419"/>
        <n v="8650"/>
        <n v="8543"/>
        <n v="8391"/>
        <n v="8486"/>
        <n v="8349"/>
        <n v="8596"/>
        <n v="9787"/>
        <n v="9522"/>
        <n v="9333"/>
        <n v="9331"/>
        <n v="9329"/>
        <n v="9633"/>
        <n v="8802"/>
        <n v="9646"/>
        <n v="9250"/>
        <n v="8874"/>
        <n v="8719"/>
        <n v="8269"/>
        <n v="8072"/>
        <n v="8743"/>
        <n v="8826"/>
        <n v="9119"/>
        <n v="8436"/>
        <n v="8052"/>
        <n v="8149"/>
        <n v="7920"/>
        <n v="7813"/>
        <n v="7872"/>
        <n v="8096"/>
        <n v="7378"/>
        <n v="7665"/>
        <n v="7718"/>
        <n v="7486"/>
        <n v="7625"/>
        <n v="7289"/>
        <n v="7441"/>
        <n v="7257"/>
        <n v="7786"/>
        <n v="9385"/>
        <n v="9803"/>
        <n v="7638"/>
        <n v="7256"/>
        <n v="7682"/>
        <n v="7792"/>
        <n v="7812"/>
        <n v="7443"/>
        <n v="7369"/>
        <n v="7770"/>
        <n v="7926"/>
        <n v="7974"/>
        <n v="7909"/>
        <n v="8025"/>
        <n v="8075"/>
        <n v="7522"/>
        <n v="7458"/>
        <n v="6807"/>
        <n v="6670"/>
        <n v="8848"/>
        <n v="8816"/>
        <n v="8978"/>
        <n v="9082"/>
        <n v="7834"/>
        <n v="8230"/>
        <n v="8108"/>
        <n v="6978"/>
        <n v="6906"/>
        <n v="8594"/>
        <n v="8886"/>
        <n v="7915"/>
        <n v="7853"/>
        <n v="8186"/>
        <n v="8123"/>
        <n v="8280"/>
        <n v="7637"/>
        <n v="9907"/>
        <n v="10135"/>
        <n v="8833"/>
        <n v="8202"/>
        <n v="8087"/>
        <n v="8140"/>
        <n v="8481"/>
        <n v="8530"/>
        <n v="8858"/>
        <n v="8877"/>
        <n v="8404"/>
        <n v="7922"/>
        <n v="7141"/>
        <n v="7232"/>
        <n v="7546"/>
        <n v="7547"/>
        <n v="8940"/>
        <n v="8297"/>
        <n v="8040"/>
        <n v="8112"/>
        <n v="8011"/>
        <n v="7582"/>
        <n v="7333"/>
        <n v="7580"/>
        <n v="7521"/>
        <n v="7595"/>
        <n v="9486"/>
        <n v="9347"/>
        <n v="8674"/>
        <n v="8752"/>
        <n v="8658"/>
        <n v="8207"/>
        <n v="8135"/>
        <n v="6061"/>
        <n v="6258"/>
        <n v="6484"/>
        <n v="6521"/>
        <n v="7859"/>
        <n v="7842"/>
        <n v="7231"/>
        <n v="7202"/>
        <n v="7009"/>
        <n v="7006"/>
        <n v="8917"/>
        <n v="8855"/>
        <n v="8512"/>
        <n v="8273"/>
        <n v="8167"/>
        <n v="7913"/>
        <n v="8381"/>
        <n v="8338"/>
        <n v="8777"/>
        <n v="9369"/>
        <n v="8498"/>
        <n v="8646"/>
        <n v="8480"/>
        <n v="8785"/>
        <n v="8673"/>
        <n v="8410"/>
        <n v="8488"/>
        <n v="8754"/>
        <n v="9147"/>
        <n v="8500"/>
        <n v="8589"/>
        <n v="8359"/>
        <n v="7795"/>
        <n v="7623"/>
        <n v="8102"/>
        <n v="7697"/>
        <n v="7661"/>
        <n v="7721"/>
        <n v="7271"/>
        <n v="7363"/>
        <n v="7941"/>
        <n v="8048"/>
        <n v="7686"/>
        <n v="7617"/>
        <n v="7538"/>
        <n v="7537"/>
        <n v="7632"/>
        <n v="7552"/>
        <n v="7370"/>
        <n v="7149"/>
        <n v="7413"/>
        <n v="7314"/>
        <n v="7243"/>
        <n v="7419"/>
        <n v="7448"/>
        <n v="7234"/>
        <n v="7236"/>
        <n v="9306"/>
        <n v="9080"/>
        <n v="9516"/>
        <n v="9095"/>
        <n v="8852"/>
        <n v="8621"/>
        <n v="8092"/>
        <n v="7977"/>
        <n v="8403"/>
        <n v="8277"/>
        <n v="8308"/>
        <n v="8260"/>
        <n v="8063"/>
        <n v="8055"/>
        <n v="8236"/>
        <n v="7724"/>
        <n v="7653"/>
        <n v="7734"/>
        <n v="7747"/>
        <n v="7763"/>
        <n v="7825"/>
        <n v="8033"/>
        <n v="7055"/>
        <n v="7230"/>
        <n v="7162"/>
        <n v="7229"/>
        <n v="7597"/>
        <n v="7528"/>
        <n v="7517"/>
        <n v="7393"/>
        <n v="7177"/>
        <n v="7059"/>
        <n v="7140"/>
        <n v="7354"/>
        <n v="7252"/>
        <n v="8405"/>
        <n v="8393"/>
        <n v="8482"/>
        <n v="7489"/>
        <n v="8423"/>
        <n v="7118"/>
        <n v="7079"/>
        <n v="8168"/>
        <n v="7951"/>
        <n v="8278"/>
        <n v="8342"/>
        <n v="8209"/>
        <n v="8170"/>
        <n v="7619"/>
        <n v="7493"/>
        <n v="7832"/>
        <n v="7331"/>
        <n v="7309"/>
        <n v="7192"/>
        <n v="7196"/>
        <n v="8638"/>
        <n v="8282"/>
        <n v="8475"/>
        <n v="8354"/>
        <n v="8398"/>
        <n v="8490"/>
        <n v="8579"/>
        <n v="8602"/>
        <n v="8306"/>
        <n v="8344"/>
        <n v="7643"/>
        <n v="7689"/>
        <n v="7943"/>
        <n v="8126"/>
        <n v="7815"/>
        <n v="7650"/>
        <n v="7499"/>
        <n v="7158"/>
        <n v="7250"/>
        <n v="7536"/>
        <n v="7531"/>
        <n v="7626"/>
        <n v="7574"/>
        <n v="7715"/>
        <n v="7184"/>
        <n v="7105"/>
        <n v="7145"/>
        <n v="7157"/>
        <n v="7240"/>
        <n v="7325"/>
        <n v="7351"/>
        <n v="7584"/>
        <n v="7332"/>
        <n v="8114"/>
        <n v="8336"/>
        <n v="7995"/>
        <n v="8610"/>
        <n v="8623"/>
        <n v="8251"/>
        <n v="8066"/>
        <n v="7950"/>
        <n v="8217"/>
        <n v="8834"/>
        <n v="7906"/>
        <n v="8006"/>
        <n v="8771"/>
        <n v="8018"/>
        <n v="7379"/>
        <n v="7064"/>
        <n v="6966"/>
        <n v="7647"/>
        <n v="7031"/>
        <n v="7151"/>
        <n v="7717"/>
        <n v="8222"/>
        <n v="7884"/>
        <n v="8310"/>
        <n v="8201"/>
        <n v="8071"/>
        <n v="8275"/>
        <n v="8188"/>
        <n v="8786"/>
        <n v="8661"/>
        <n v="8553"/>
        <n v="8234"/>
        <n v="8805"/>
        <n v="7945"/>
        <n v="8208"/>
        <n v="8256"/>
        <n v="8378"/>
        <n v="8316"/>
        <n v="7451"/>
        <n v="7576"/>
        <n v="8854"/>
        <n v="8507"/>
        <n v="8753"/>
        <n v="8807"/>
        <n v="8053"/>
        <n v="8050"/>
        <n v="9161"/>
        <n v="9115"/>
        <n v="8888"/>
        <n v="9066"/>
        <n v="9314"/>
        <n v="8027"/>
        <n v="8182"/>
        <n v="8118"/>
        <n v="8461"/>
        <n v="8227"/>
        <n v="7434"/>
        <n v="7867"/>
        <n v="7807"/>
        <n v="7741"/>
        <n v="7349"/>
        <n v="7880"/>
        <n v="7705"/>
        <n v="7206"/>
        <n v="7072"/>
        <n v="7983"/>
        <n v="7228"/>
        <n v="7088"/>
        <n v="9260"/>
        <n v="8889"/>
        <n v="9222"/>
        <n v="9361"/>
        <n v="8615"/>
        <n v="8941"/>
        <n v="8689"/>
        <n v="8452"/>
        <n v="8580"/>
        <n v="9058"/>
        <n v="8721"/>
        <n v="8293"/>
        <n v="8722"/>
        <n v="8301"/>
        <n v="8419"/>
        <n v="8430"/>
        <n v="8229"/>
        <n v="7411"/>
        <n v="7608"/>
        <n v="7765"/>
        <n v="7414"/>
        <n v="7655"/>
        <n v="9063"/>
        <n v="8759"/>
        <n v="8506"/>
        <n v="8690"/>
        <n v="8262"/>
        <n v="8153"/>
        <n v="7856"/>
        <n v="7919"/>
        <n v="8172"/>
        <n v="7167"/>
        <n v="8898"/>
        <n v="9274"/>
        <n v="9371"/>
        <n v="8619"/>
        <n v="8148"/>
        <n v="8681"/>
        <n v="9293"/>
        <n v="9432"/>
        <n v="9008"/>
        <n v="9553"/>
        <n v="8919"/>
        <n v="9320"/>
        <n v="9245"/>
        <n v="7750"/>
        <n v="8407"/>
        <n v="6339"/>
        <n v="6710"/>
        <n v="8214"/>
        <n v="8733"/>
        <n v="8545"/>
        <n v="8588"/>
        <n v="8622"/>
        <n v="8314"/>
        <n v="7874"/>
        <n v="8281"/>
        <n v="8324"/>
        <n v="8105"/>
        <n v="7340"/>
        <n v="7991"/>
        <n v="8010"/>
        <n v="8166"/>
        <n v="8206"/>
        <n v="8023"/>
        <n v="7408"/>
        <n v="7725"/>
        <n v="7032"/>
        <n v="7295"/>
        <n v="7527"/>
        <n v="8520"/>
        <n v="8695"/>
        <n v="8636"/>
        <n v="8030"/>
        <n v="8106"/>
        <n v="8085"/>
        <n v="8693"/>
        <n v="8471"/>
        <n v="8392"/>
        <n v="7811"/>
        <n v="7698"/>
        <n v="7840"/>
        <n v="7907"/>
        <n v="7719"/>
        <n v="7744"/>
        <n v="6977"/>
        <n v="7102"/>
        <n v="8362"/>
        <n v="8467"/>
        <n v="8443"/>
        <n v="8210"/>
        <n v="7899"/>
        <n v="6934"/>
        <n v="6722"/>
        <n v="6708"/>
        <n v="7075"/>
        <n v="6901"/>
        <n v="6673"/>
        <n v="6813"/>
        <n v="7080"/>
        <n v="8442"/>
        <n v="7421"/>
        <n v="8152"/>
        <n v="8396"/>
        <n v="7887"/>
        <n v="8523"/>
        <n v="8562"/>
        <n v="8129"/>
        <n v="8215"/>
        <n v="7704"/>
        <n v="7897"/>
        <n v="7827"/>
        <n v="7551"/>
        <n v="7925"/>
        <n v="7940"/>
        <n v="7308"/>
        <n v="7360"/>
        <n v="7696"/>
        <n v="7475"/>
        <n v="9818"/>
        <n v="10181"/>
        <n v="10256"/>
        <n v="8706"/>
        <n v="8672"/>
        <n v="8863"/>
        <n v="8200"/>
        <n v="8204"/>
        <n v="6323"/>
        <n v="6440"/>
        <n v="8128"/>
        <n v="7265"/>
        <n v="7296"/>
        <n v="7565"/>
        <n v="8250"/>
        <n v="8205"/>
        <n v="8938"/>
        <n v="8846"/>
        <n v="8949"/>
        <n v="8726"/>
        <n v="8438"/>
        <n v="8346"/>
        <n v="9166"/>
        <n v="8976"/>
        <n v="9426"/>
        <n v="9174"/>
        <n v="8770"/>
        <n v="9125"/>
        <n v="7426"/>
        <n v="7311"/>
        <n v="7657"/>
        <n v="7497"/>
        <n v="6852"/>
        <n v="6727"/>
        <n v="8904"/>
        <n v="9030"/>
        <n v="8425"/>
        <n v="8550"/>
        <n v="7685"/>
        <n v="8119"/>
        <n v="7318"/>
        <n v="7615"/>
        <n v="7616"/>
        <n v="7739"/>
        <n v="7669"/>
        <n v="6995"/>
        <n v="6869"/>
        <n v="7886"/>
        <n v="7244"/>
        <n v="7096"/>
        <n v="8707"/>
        <n v="9257"/>
        <n v="9159"/>
        <n v="8654"/>
        <n v="8435"/>
        <n v="8192"/>
        <n v="8368"/>
        <n v="8035"/>
        <n v="7838"/>
        <n v="7912"/>
        <n v="8008"/>
        <n v="8720"/>
        <n v="8788"/>
        <n v="8968"/>
        <n v="8881"/>
        <n v="8437"/>
        <n v="8465"/>
        <n v="8517"/>
        <n v="8400"/>
        <n v="8318"/>
        <n v="9282"/>
        <n v="8804"/>
        <n v="8971"/>
        <n v="8790"/>
        <n v="8958"/>
        <n v="8566"/>
        <n v="8084"/>
        <n v="8171"/>
        <n v="8541"/>
        <n v="9167"/>
        <n v="9037"/>
        <n v="8175"/>
        <n v="8259"/>
        <n v="6753"/>
        <n v="6837"/>
        <n v="6849"/>
        <n v="6805"/>
        <n v="6694"/>
        <n v="7169"/>
        <n v="7018"/>
        <n v="8825"/>
        <n v="9202"/>
        <n v="9138"/>
        <n v="8641"/>
        <n v="8750"/>
        <n v="8190"/>
        <n v="8948"/>
        <n v="8966"/>
        <n v="9193"/>
        <n v="8716"/>
        <n v="8769"/>
        <n v="7888"/>
        <n v="8529"/>
        <n v="8634"/>
        <n v="8697"/>
        <n v="7777"/>
        <n v="7830"/>
        <n v="7735"/>
        <n v="8518"/>
        <n v="7866"/>
        <n v="7709"/>
        <n v="8290"/>
        <n v="8408"/>
        <n v="8571"/>
        <n v="7870"/>
        <n v="8191"/>
        <n v="8137"/>
        <n v="7606"/>
        <n v="8575"/>
        <n v="8380"/>
        <n v="7766"/>
        <n v="8531"/>
        <n v="8567"/>
        <n v="8284"/>
        <n v="8616"/>
        <n v="7305"/>
        <n v="7931"/>
        <n v="7985"/>
        <n v="7818"/>
        <n v="7802"/>
        <n v="8237"/>
        <n v="7455"/>
        <n v="7183"/>
        <n v="8255"/>
        <n v="7247"/>
        <n v="7101"/>
        <n v="8462"/>
        <n v="8447"/>
        <n v="7878"/>
        <n v="7302"/>
        <n v="8019"/>
        <n v="8300"/>
        <n v="8494"/>
        <n v="8496"/>
        <n v="8595"/>
        <n v="8717"/>
        <n v="9170"/>
        <n v="7043"/>
        <n v="7924"/>
        <n v="8792"/>
        <n v="8466"/>
        <n v="8489"/>
        <n v="8558"/>
        <n v="7987"/>
        <n v="7785"/>
        <n v="8271"/>
        <n v="7958"/>
        <n v="7651"/>
        <n v="8772"/>
        <n v="8928"/>
        <n v="10343"/>
        <n v="10450"/>
        <n v="9045"/>
        <n v="8986"/>
        <n v="8739"/>
        <n v="9402"/>
        <n v="9146"/>
        <n v="8936"/>
        <n v="8399"/>
        <n v="8432"/>
        <n v="8801"/>
        <n v="9213"/>
        <n v="9049"/>
        <n v="9395"/>
        <n v="9470"/>
        <n v="8728"/>
        <n v="8635"/>
        <n v="7680"/>
        <n v="7566"/>
        <n v="7560"/>
        <n v="7516"/>
        <n v="7367"/>
        <n v="7596"/>
        <n v="6959"/>
        <n v="6847"/>
        <n v="6802"/>
        <n v="6796"/>
        <n v="9026"/>
        <n v="9117"/>
        <n v="8307"/>
        <n v="8155"/>
        <n v="8115"/>
        <n v="8117"/>
        <n v="7501"/>
        <n v="7570"/>
        <n v="7784"/>
        <n v="7844"/>
        <n v="7214"/>
        <n v="7266"/>
        <n v="9090"/>
        <n v="8456"/>
        <n v="8751"/>
        <n v="8694"/>
        <n v="8083"/>
        <n v="8113"/>
        <n v="7170"/>
        <n v="7387"/>
        <n v="7310"/>
        <n v="7241"/>
        <n v="7130"/>
        <n v="7666"/>
        <n v="7156"/>
        <n v="7178"/>
        <n v="7025"/>
        <n v="7023"/>
        <n v="7204"/>
        <n v="8154"/>
        <n v="8038"/>
        <n v="7466"/>
        <n v="7549"/>
        <n v="7821"/>
        <n v="8422"/>
        <n v="8174"/>
        <n v="8203"/>
        <n v="8064"/>
        <n v="7377"/>
        <n v="7558"/>
        <n v="9088"/>
        <n v="8643"/>
        <n v="7989"/>
        <n v="7875"/>
        <n v="7873"/>
        <n v="9064"/>
        <n v="8885"/>
        <n v="7885"/>
        <n v="7816"/>
        <n v="7273"/>
        <n v="7399"/>
        <n v="8999"/>
        <n v="9059"/>
        <n v="9233"/>
        <n v="8899"/>
        <n v="8914"/>
        <n v="8598"/>
        <n v="8584"/>
        <n v="7701"/>
        <n v="8876"/>
        <n v="8776"/>
        <n v="8692"/>
        <n v="8406"/>
        <n v="8082"/>
        <n v="8955"/>
        <n v="8775"/>
        <n v="8505"/>
        <n v="8504"/>
        <n v="8427"/>
        <n v="8556"/>
        <n v="7293"/>
        <n v="9083"/>
        <n v="9430"/>
        <n v="8894"/>
        <n v="8587"/>
        <n v="8366"/>
        <n v="7373"/>
        <n v="7362"/>
        <n v="7602"/>
        <n v="7542"/>
        <n v="7264"/>
        <n v="7186"/>
        <n v="7506"/>
        <n v="9345"/>
        <n v="9112"/>
        <n v="8131"/>
        <n v="7676"/>
        <n v="7710"/>
        <n v="7942"/>
        <n v="7533"/>
        <n v="7577"/>
        <n v="6745"/>
        <n v="6818"/>
        <n v="7849"/>
        <n v="7365"/>
        <n v="7272"/>
        <n v="7193"/>
        <n v="8546"/>
        <n v="7771"/>
        <n v="7764"/>
        <n v="8179"/>
        <n v="8225"/>
        <n v="8183"/>
        <n v="7495"/>
        <n v="7260"/>
        <n v="7545"/>
        <n v="7163"/>
        <n v="7226"/>
        <n v="7283"/>
        <n v="7058"/>
        <n v="9513"/>
        <n v="9665"/>
        <n v="8555"/>
        <n v="7894"/>
        <n v="8287"/>
        <n v="8542"/>
        <n v="7662"/>
        <n v="6897"/>
        <n v="6769"/>
        <n v="9694"/>
        <n v="9456"/>
        <n v="8985"/>
        <n v="9034"/>
        <n v="9017"/>
        <n v="8906"/>
        <n v="8249"/>
        <n v="6455"/>
        <n v="6556"/>
        <n v="6388"/>
        <n v="6433"/>
        <n v="7086"/>
        <n v="7008"/>
        <n v="9015"/>
        <n v="8459"/>
        <n v="7949"/>
        <n v="6909"/>
        <n v="6931"/>
        <n v="7261"/>
        <n v="7415"/>
        <n v="6777"/>
        <n v="6828"/>
        <n v="6565"/>
        <n v="6400"/>
        <n v="8150"/>
        <n v="8522"/>
        <n v="8283"/>
        <n v="8093"/>
        <n v="8821"/>
        <n v="8780"/>
        <n v="8058"/>
        <n v="7555"/>
        <n v="8868"/>
        <n v="7971"/>
        <n v="8177"/>
        <n v="7417"/>
        <n v="7276"/>
        <n v="7390"/>
        <n v="7444"/>
        <n v="8736"/>
        <n v="7590"/>
        <n v="6953"/>
        <n v="7057"/>
        <n v="6985"/>
        <n v="6912"/>
        <n v="6955"/>
        <n v="6838"/>
        <n v="6896"/>
        <n v="8540"/>
        <n v="8289"/>
        <n v="8893"/>
        <n v="9029"/>
        <n v="8815"/>
        <n v="9053"/>
        <n v="8990"/>
        <n v="8418"/>
        <n v="8194"/>
        <n v="8582"/>
        <n v="8573"/>
        <n v="9338"/>
        <n v="9209"/>
        <n v="9023"/>
        <n v="8187"/>
        <n v="9129"/>
        <n v="7975"/>
        <n v="8031"/>
        <n v="7966"/>
        <n v="9206"/>
        <n v="9384"/>
        <n v="7634"/>
        <n v="7502"/>
        <n v="7445"/>
        <n v="7836"/>
        <n v="7605"/>
        <n v="8291"/>
        <n v="7263"/>
        <n v="7504"/>
        <n v="7540"/>
        <n v="7384"/>
        <n v="7182"/>
        <n v="7219"/>
        <n v="7976"/>
        <n v="7788"/>
        <n v="7136"/>
        <n v="7237"/>
        <n v="9376"/>
        <n v="9328"/>
        <n v="8987"/>
        <n v="8845"/>
        <n v="6622"/>
        <n v="6598"/>
        <n v="8937"/>
        <n v="7601"/>
        <n v="7760"/>
        <n v="6308"/>
        <n v="6336"/>
        <n v="8409"/>
        <n v="6509"/>
        <n v="6432"/>
        <n v="6967"/>
        <n v="6732"/>
        <n v="6296"/>
        <n v="6302"/>
        <n v="6893"/>
        <n v="6728"/>
        <n v="6474"/>
        <n v="7017"/>
        <n v="6883"/>
        <n v="7155"/>
        <n v="7090"/>
        <n v="6989"/>
        <n v="7054"/>
        <n v="8125"/>
        <n v="8463"/>
        <n v="9024"/>
        <n v="9057"/>
        <n v="8524"/>
        <n v="8800"/>
        <n v="8730"/>
        <n v="9074"/>
        <n v="7961"/>
        <n v="7791"/>
        <n v="7781"/>
        <n v="8060"/>
        <n v="7810"/>
        <n v="7401"/>
        <n v="7368"/>
        <n v="7095"/>
        <n v="8859"/>
        <n v="9132"/>
        <n v="8696"/>
        <n v="8513"/>
        <n v="7713"/>
        <n v="7583"/>
        <n v="6486"/>
        <n v="6429"/>
        <n v="6449"/>
        <n v="6415"/>
        <n v="7176"/>
        <n v="7047"/>
        <n v="6333"/>
        <n v="7052"/>
        <n v="7287"/>
        <n v="6594"/>
        <n v="6690"/>
        <n v="8376"/>
        <n v="8557"/>
        <n v="7427"/>
        <n v="7412"/>
        <n v="8814"/>
        <n v="8367"/>
        <n v="8103"/>
        <n v="7253"/>
        <n v="7481"/>
        <n v="8783"/>
        <n v="9110"/>
        <n v="9965"/>
        <n v="9649"/>
        <n v="8856"/>
        <n v="8653"/>
        <n v="8764"/>
        <n v="8357"/>
        <n v="8648"/>
        <n v="8865"/>
        <n v="8189"/>
        <n v="7889"/>
        <n v="8067"/>
        <n v="7366"/>
        <n v="7207"/>
        <n v="7556"/>
        <n v="7330"/>
        <n v="6970"/>
        <n v="6886"/>
        <n v="7189"/>
        <n v="9303"/>
        <n v="8652"/>
        <n v="8737"/>
        <n v="8448"/>
        <n v="8678"/>
        <n v="7509"/>
        <n v="7881"/>
        <n v="7817"/>
        <n v="7478"/>
        <n v="6904"/>
        <n v="8534"/>
        <n v="8315"/>
        <n v="8074"/>
        <n v="8827"/>
        <n v="8799"/>
        <n v="7673"/>
        <n v="9337"/>
        <n v="8356"/>
        <n v="7115"/>
        <n v="9099"/>
        <n v="7386"/>
        <n v="7061"/>
        <n v="6806"/>
        <n v="7114"/>
        <n v="9101"/>
        <n v="8487"/>
        <n v="7927"/>
        <n v="7960"/>
        <n v="8563"/>
        <n v="7382"/>
        <n v="7410"/>
        <n v="8009"/>
        <n v="8094"/>
        <n v="8219"/>
        <n v="8421"/>
        <n v="8081"/>
        <n v="8993"/>
        <n v="8591"/>
        <n v="8713"/>
        <n v="8878"/>
        <n v="8272"/>
        <n v="8593"/>
        <n v="9130"/>
        <n v="9466"/>
        <n v="8332"/>
        <n v="8440"/>
        <n v="8012"/>
        <n v="8484"/>
        <n v="8746"/>
        <n v="8485"/>
        <n v="8372"/>
        <n v="8013"/>
        <n v="7869"/>
        <n v="9298"/>
        <n v="9364"/>
        <n v="7459"/>
        <n v="8813"/>
        <n v="8526"/>
        <n v="7700"/>
        <n v="7670"/>
        <n v="8449"/>
        <n v="8684"/>
        <n v="8701"/>
        <n v="8270"/>
        <n v="8239"/>
        <n v="7671"/>
        <n v="7890"/>
        <n v="7646"/>
        <n v="7835"/>
        <n v="8224"/>
        <n v="7284"/>
        <n v="7621"/>
        <n v="8703"/>
        <n v="7910"/>
        <n v="7649"/>
        <n v="7862"/>
        <n v="7599"/>
        <n v="9188"/>
        <n v="8460"/>
        <n v="7944"/>
        <n v="7990"/>
        <n v="9105"/>
        <n v="8901"/>
        <n v="8912"/>
        <n v="7674"/>
        <n v="7804"/>
        <n v="7904"/>
        <n v="7775"/>
        <n v="7498"/>
        <n v="7235"/>
        <n v="7147"/>
        <n v="8612"/>
        <n v="8510"/>
        <n v="9078"/>
        <n v="8578"/>
        <n v="7530"/>
        <n v="7740"/>
        <n v="8450"/>
        <n v="6836"/>
        <n v="6798"/>
        <n v="7400"/>
        <n v="8627"/>
        <n v="8464"/>
        <n v="7474"/>
        <n v="8884"/>
        <n v="9192"/>
        <n v="7826"/>
        <n v="7731"/>
        <n v="7457"/>
        <n v="7814"/>
        <n v="8667"/>
        <n v="9291"/>
        <n v="8073"/>
        <n v="7610"/>
        <n v="7355"/>
        <n v="7120"/>
        <n v="6162"/>
        <n v="6492"/>
        <n v="6477"/>
        <n v="6780"/>
        <n v="6582"/>
        <n v="7267"/>
        <n v="7299"/>
        <n v="6895"/>
        <n v="7097"/>
        <n v="7221"/>
        <n v="7328"/>
        <n v="9301"/>
        <n v="8875"/>
        <n v="7820"/>
        <n v="7796"/>
        <n v="7722"/>
        <n v="7464"/>
        <n v="7396"/>
        <n v="7394"/>
        <n v="7430"/>
        <n v="7166"/>
        <n v="8015"/>
        <n v="8415"/>
        <n v="7200"/>
        <n v="7285"/>
        <n v="8869"/>
        <n v="9149"/>
        <n v="7833"/>
        <n v="7999"/>
        <n v="9033"/>
        <n v="9611"/>
        <n v="9819"/>
        <n v="8242"/>
        <n v="8095"/>
        <n v="7510"/>
        <n v="9705"/>
        <n v="9394"/>
        <n v="8974"/>
        <n v="8699"/>
        <n v="7350"/>
        <n v="8747"/>
        <n v="7891"/>
        <n v="9565"/>
        <n v="9687"/>
        <n v="8980"/>
        <n v="8592"/>
        <n v="8261"/>
        <n v="10179"/>
        <n v="9918"/>
        <n v="10352"/>
        <n v="10416"/>
        <n v="9626"/>
        <n v="10090"/>
        <n v="9231"/>
        <n v="8872"/>
        <n v="9152"/>
        <n v="8905"/>
        <n v="9440"/>
        <n v="9640"/>
        <n v="8590"/>
        <n v="7871"/>
        <n v="8551"/>
        <n v="8322"/>
        <n v="8664"/>
        <n v="6926"/>
        <n v="6787"/>
        <n v="8086"/>
        <n v="7329"/>
        <n v="8138"/>
        <n v="7703"/>
        <n v="7828"/>
        <n v="7905"/>
        <n v="7947"/>
        <n v="7594"/>
        <n v="7630"/>
        <n v="7422"/>
        <n v="7358"/>
        <n v="8527"/>
        <n v="7356"/>
        <n v="7512"/>
        <n v="7364"/>
        <n v="6990"/>
        <n v="6820"/>
        <n v="6840"/>
        <n v="7135"/>
        <n v="6577"/>
        <n v="6693"/>
        <n v="8964"/>
        <n v="7758"/>
        <n v="7805"/>
        <n v="7029"/>
        <n v="7106"/>
        <n v="7895"/>
        <n v="7841"/>
        <n v="7125"/>
      </sharedItems>
    </cacheField>
    <cacheField name="Peso Seco" uniqueList="1" numFmtId="0" sqlType="0" hierarchy="0" level="0" databaseField="1">
      <sharedItems count="1428" containsBlank="1" containsInteger="1" containsNumber="1" containsString="0">
        <n v="6127"/>
        <n v="6171"/>
        <n v="6914"/>
        <n v="6882"/>
        <n v="6881"/>
        <n v="6778"/>
        <n v="7123"/>
        <n v="7021"/>
        <n v="7004"/>
        <n v="7057"/>
        <n v="6963"/>
        <n v="6746"/>
        <n v="6795"/>
        <n v="6739"/>
        <n v="7403"/>
        <n v="7198"/>
        <n v="6591"/>
        <n v="6309"/>
        <n v="7561"/>
        <m/>
        <n v="7752"/>
        <n v="7868"/>
        <n v="7926"/>
        <n v="7824"/>
        <n v="7674"/>
        <n v="7688"/>
        <n v="7976"/>
        <n v="7837"/>
        <n v="7784"/>
        <n v="7767"/>
        <n v="7611"/>
        <n v="7682"/>
        <n v="7206"/>
        <n v="7346"/>
        <n v="7621"/>
        <n v="7493"/>
        <n v="7763"/>
        <n v="7469"/>
        <n v="7075"/>
        <n v="7079"/>
        <n v="7217"/>
        <n v="7371"/>
        <n v="7219"/>
        <n v="6985"/>
        <n v="7212"/>
        <n v="7161"/>
        <n v="7474"/>
        <n v="7288"/>
        <n v="7657"/>
        <n v="7644"/>
        <n v="7290"/>
        <n v="7215"/>
        <n v="7258"/>
        <n v="7270"/>
        <n v="7135"/>
        <n v="7792"/>
        <n v="7698"/>
        <n v="7999"/>
        <n v="8054"/>
        <n v="7941"/>
        <n v="7929"/>
        <n v="7973"/>
        <n v="7897"/>
        <n v="7229"/>
        <n v="7170"/>
        <n v="6580"/>
        <n v="6516"/>
        <n v="6855"/>
        <n v="6912"/>
        <n v="6825"/>
        <n v="6851"/>
        <n v="6798"/>
        <n v="6803"/>
        <n v="6892"/>
        <n v="6911"/>
        <n v="7369"/>
        <n v="7484"/>
        <n v="7333"/>
        <n v="7544"/>
        <n v="7720"/>
        <n v="7587"/>
        <n v="7794"/>
        <n v="7878"/>
        <n v="7643"/>
        <n v="7637"/>
        <n v="7244"/>
        <n v="7395"/>
        <n v="6820"/>
        <n v="6937"/>
        <n v="7553"/>
        <n v="7917"/>
        <n v="7365"/>
        <n v="7361"/>
        <n v="7479"/>
        <n v="7748"/>
        <n v="7529"/>
        <n v="7675"/>
        <n v="7776"/>
        <n v="8021"/>
        <n v="8212"/>
        <n v="8101"/>
        <n v="7961"/>
        <n v="7565"/>
        <n v="7641"/>
        <n v="7330"/>
        <n v="7389"/>
        <n v="7102"/>
        <n v="7126"/>
        <n v="7211"/>
        <n v="7434"/>
        <n v="7239"/>
        <n v="7158"/>
        <n v="7240"/>
        <n v="7622"/>
        <n v="7378"/>
        <n v="7554"/>
        <n v="7441"/>
        <n v="7673"/>
        <n v="7488"/>
        <n v="7740"/>
        <n v="7360"/>
        <n v="7504"/>
        <n v="7510"/>
        <n v="7550"/>
        <n v="7541"/>
        <n v="7477"/>
        <n v="7324"/>
        <n v="7610"/>
        <n v="7877"/>
        <n v="7770"/>
        <n v="7454"/>
        <n v="7545"/>
        <n v="7572"/>
        <n v="7803"/>
        <n v="7893"/>
        <n v="7904"/>
        <n v="7788"/>
        <n v="7533"/>
        <n v="7625"/>
        <n v="7467"/>
        <n v="7462"/>
        <n v="7445"/>
        <n v="7428"/>
        <n v="7471"/>
        <n v="7436"/>
        <n v="7615"/>
        <n v="7316"/>
        <n v="7221"/>
        <n v="7213"/>
        <n v="7279"/>
        <n v="7431"/>
        <n v="7461"/>
        <n v="7863"/>
        <n v="7667"/>
        <n v="7728"/>
        <n v="7596"/>
        <n v="7313"/>
        <n v="7117"/>
        <n v="7385"/>
        <n v="7283"/>
        <n v="7393"/>
        <n v="7026"/>
        <n v="6992"/>
        <n v="7067"/>
        <n v="7241"/>
        <n v="7088"/>
        <n v="7338"/>
        <n v="7071"/>
        <n v="7072"/>
        <n v="7483"/>
        <n v="7208"/>
        <n v="7438"/>
        <n v="7590"/>
        <n v="7451"/>
        <n v="7548"/>
        <n v="7350"/>
        <n v="7603"/>
        <n v="7633"/>
        <n v="7799"/>
        <n v="7631"/>
        <n v="7567"/>
        <n v="7537"/>
        <n v="6534"/>
        <n v="6554"/>
        <n v="7043"/>
        <n v="6969"/>
        <n v="7645"/>
        <n v="7722"/>
        <n v="7983"/>
        <n v="8213"/>
        <n v="7640"/>
        <n v="7867"/>
        <n v="7809"/>
        <n v="7614"/>
        <n v="7821"/>
        <n v="7715"/>
        <n v="7984"/>
        <n v="8188"/>
        <n v="7387"/>
        <n v="7310"/>
        <n v="7499"/>
        <n v="7339"/>
        <n v="7058"/>
        <n v="7073"/>
        <n v="7475"/>
        <n v="7414"/>
        <n v="7440"/>
        <n v="7418"/>
        <n v="7439"/>
        <n v="7377"/>
        <n v="7797"/>
        <n v="7163"/>
        <n v="6776"/>
        <n v="7591"/>
        <n v="7726"/>
        <n v="7559"/>
        <n v="7423"/>
        <n v="6971"/>
        <n v="7098"/>
        <n v="7224"/>
        <n v="7576"/>
        <n v="7555"/>
        <n v="7857"/>
        <n v="7216"/>
        <n v="7153"/>
        <n v="6984"/>
        <n v="7105"/>
        <n v="6718"/>
        <n v="6861"/>
        <n v="7118"/>
        <n v="6981"/>
        <n v="7152"/>
        <n v="7078"/>
        <n v="7035"/>
        <n v="6817"/>
        <n v="6595"/>
        <n v="6569"/>
        <n v="6558"/>
        <n v="6838"/>
        <n v="6702"/>
        <n v="6461"/>
        <n v="6615"/>
        <n v="6604"/>
        <n v="6110"/>
        <n v="6081"/>
        <n v="5990"/>
        <n v="5948"/>
        <n v="6253"/>
        <n v="6362"/>
        <n v="7164"/>
        <n v="7294"/>
        <n v="7352"/>
        <n v="7425"/>
        <n v="7136"/>
        <n v="7298"/>
        <n v="7092"/>
        <n v="7192"/>
        <n v="7154"/>
        <n v="7128"/>
        <n v="7482"/>
        <n v="7204"/>
        <n v="7157"/>
        <n v="7101"/>
        <n v="7452"/>
        <n v="7375"/>
        <n v="7460"/>
        <n v="7466"/>
        <n v="7534"/>
        <n v="7523"/>
        <n v="7470"/>
        <n v="7585"/>
        <n v="7542"/>
        <n v="7798"/>
        <n v="7921"/>
        <n v="7083"/>
        <n v="7900"/>
        <n v="8214"/>
        <n v="8355"/>
        <n v="7970"/>
        <n v="8087"/>
        <n v="8056"/>
        <n v="8009"/>
        <n v="8252"/>
        <n v="8315"/>
        <n v="7517"/>
        <n v="7659"/>
        <n v="7447"/>
        <n v="7648"/>
        <n v="7624"/>
        <n v="7497"/>
        <n v="7612"/>
        <n v="7665"/>
        <n v="7717"/>
        <n v="7753"/>
        <n v="6821"/>
        <n v="6853"/>
        <n v="7159"/>
        <n v="7084"/>
        <n v="7284"/>
        <n v="7323"/>
        <n v="7185"/>
        <n v="6988"/>
        <n v="7237"/>
        <n v="7086"/>
        <n v="7172"/>
        <n v="7503"/>
        <n v="7606"/>
        <n v="7627"/>
        <n v="7719"/>
        <n v="8240"/>
        <n v="8207"/>
        <n v="7124"/>
        <n v="7125"/>
        <n v="7989"/>
        <n v="7847"/>
        <n v="7822"/>
        <n v="6404"/>
        <n v="6512"/>
        <n v="7662"/>
        <n v="7694"/>
        <n v="7934"/>
        <n v="7899"/>
        <n v="8185"/>
        <n v="8076"/>
        <n v="7193"/>
        <n v="7247"/>
        <n v="7108"/>
        <n v="7095"/>
        <n v="6999"/>
        <n v="6970"/>
        <n v="6788"/>
        <n v="7142"/>
        <n v="7190"/>
        <n v="7160"/>
        <n v="6578"/>
        <n v="6577"/>
        <n v="7417"/>
        <n v="7580"/>
        <n v="7081"/>
        <n v="7106"/>
        <n v="7061"/>
        <n v="7012"/>
        <n v="7343"/>
        <n v="7568"/>
        <n v="7405"/>
        <n v="7508"/>
        <n v="7412"/>
        <n v="7334"/>
        <n v="7272"/>
        <n v="7255"/>
        <n v="7327"/>
        <n v="7695"/>
        <n v="7778"/>
        <n v="7972"/>
        <n v="7274"/>
        <n v="7386"/>
        <n v="8223"/>
        <n v="8123"/>
        <n v="7649"/>
        <n v="7865"/>
        <n v="7734"/>
        <n v="7456"/>
        <n v="7248"/>
        <n v="7318"/>
        <n v="7282"/>
        <n v="7407"/>
        <n v="7724"/>
        <n v="8029"/>
        <n v="8515"/>
        <n v="8724"/>
        <n v="8118"/>
        <n v="8199"/>
        <n v="8383"/>
        <n v="8450"/>
        <n v="8369"/>
        <n v="8321"/>
        <n v="7220"/>
        <n v="7056"/>
        <n v="6936"/>
        <n v="7300"/>
        <n v="7112"/>
        <n v="7280"/>
        <n v="6962"/>
        <n v="7036"/>
        <n v="7234"/>
        <n v="7053"/>
        <n v="7047"/>
        <n v="7380"/>
        <n v="7391"/>
        <n v="7183"/>
        <n v="7100"/>
        <n v="6910"/>
        <n v="7907"/>
        <n v="7998"/>
        <n v="8292"/>
        <n v="8095"/>
        <n v="7718"/>
        <n v="7952"/>
        <n v="6780"/>
        <n v="6790"/>
        <n v="6887"/>
        <n v="6935"/>
        <n v="7376"/>
        <n v="7373"/>
        <n v="6654"/>
        <n v="7085"/>
        <n v="7022"/>
        <n v="7311"/>
        <n v="7235"/>
        <n v="7646"/>
        <n v="7800"/>
        <n v="7536"/>
        <n v="7540"/>
        <n v="7654"/>
        <n v="7781"/>
        <n v="7628"/>
        <n v="7597"/>
        <n v="7650"/>
        <n v="7738"/>
        <n v="7329"/>
        <n v="7584"/>
        <n v="7810"/>
        <n v="7805"/>
        <n v="7886"/>
        <n v="7579"/>
        <n v="7913"/>
        <n v="7823"/>
        <n v="8524"/>
        <n v="8490"/>
        <n v="8549"/>
        <n v="8251"/>
        <n v="8159"/>
        <n v="7965"/>
        <n v="8164"/>
        <n v="7969"/>
        <n v="8036"/>
        <n v="8127"/>
        <n v="8026"/>
        <n v="8156"/>
        <n v="7838"/>
        <n v="7971"/>
        <n v="7827"/>
        <n v="7980"/>
        <n v="6449"/>
        <n v="6341"/>
        <n v="6837"/>
        <n v="7010"/>
        <n v="6700"/>
        <n v="6547"/>
        <n v="6905"/>
        <n v="6808"/>
        <n v="6287"/>
        <n v="8002"/>
        <n v="8126"/>
        <n v="7506"/>
        <n v="8089"/>
        <n v="7916"/>
        <n v="8267"/>
        <n v="8178"/>
        <n v="7807"/>
        <n v="7725"/>
        <n v="7238"/>
        <n v="7485"/>
        <n v="7704"/>
        <n v="7745"/>
        <n v="7815"/>
        <n v="8058"/>
        <n v="7860"/>
        <n v="7780"/>
        <n v="8083"/>
        <n v="7996"/>
        <n v="7932"/>
        <n v="7930"/>
        <n v="6924"/>
        <n v="6996"/>
        <n v="6480"/>
        <n v="6468"/>
        <n v="7150"/>
        <n v="7259"/>
        <n v="6903"/>
        <n v="6796"/>
        <n v="6964"/>
        <n v="6771"/>
        <n v="6752"/>
        <n v="7062"/>
        <n v="6856"/>
        <n v="6966"/>
        <n v="6454"/>
        <n v="6499"/>
        <n v="6789"/>
        <n v="6895"/>
        <n v="6724"/>
        <n v="6467"/>
        <n v="6954"/>
        <n v="7253"/>
        <n v="7381"/>
        <n v="7398"/>
        <n v="7588"/>
        <n v="7840"/>
        <n v="7766"/>
        <n v="7801"/>
        <n v="7605"/>
        <n v="7268"/>
        <n v="6973"/>
        <n v="7262"/>
        <n v="7355"/>
        <n v="7122"/>
        <n v="7392"/>
        <n v="7450"/>
        <n v="7681"/>
        <n v="7723"/>
        <n v="8041"/>
        <n v="8020"/>
        <n v="7273"/>
        <n v="7175"/>
        <n v="6415"/>
        <n v="6509"/>
        <n v="7345"/>
        <n v="6968"/>
        <n v="7115"/>
        <n v="7020"/>
        <n v="7200"/>
        <n v="7589"/>
        <n v="7505"/>
        <n v="7491"/>
        <n v="7594"/>
        <n v="7600"/>
        <n v="7430"/>
        <n v="7573"/>
        <n v="7516"/>
        <n v="7277"/>
        <n v="7089"/>
        <n v="7045"/>
        <n v="7299"/>
        <n v="8430"/>
        <n v="8727"/>
        <n v="8202"/>
        <n v="8347"/>
        <n v="7979"/>
        <n v="8150"/>
        <n v="7964"/>
        <n v="7556"/>
        <n v="7040"/>
        <n v="7795"/>
        <n v="7820"/>
        <n v="6928"/>
        <n v="7437"/>
        <n v="7518"/>
        <n v="7302"/>
        <n v="7978"/>
        <n v="8103"/>
        <n v="8215"/>
        <n v="7962"/>
        <n v="8065"/>
        <n v="8051"/>
        <n v="8030"/>
        <n v="7909"/>
        <n v="7991"/>
        <n v="8119"/>
        <n v="7967"/>
        <n v="7888"/>
        <n v="8287"/>
        <n v="8511"/>
        <n v="7689"/>
        <n v="8143"/>
        <n v="7835"/>
        <n v="7713"/>
        <n v="7931"/>
        <n v="7986"/>
        <n v="7768"/>
        <n v="7671"/>
        <n v="7500"/>
        <n v="7712"/>
        <n v="7638"/>
        <n v="7549"/>
        <n v="7669"/>
        <n v="7446"/>
        <n v="7233"/>
        <n v="7404"/>
        <n v="7476"/>
        <n v="7410"/>
        <n v="7680"/>
        <n v="7042"/>
        <n v="7328"/>
        <n v="7197"/>
        <n v="6948"/>
        <n v="6755"/>
        <n v="6886"/>
        <n v="6922"/>
        <n v="6951"/>
        <n v="6909"/>
        <n v="7402"/>
        <n v="8193"/>
        <n v="8471"/>
        <n v="7149"/>
        <n v="6846"/>
        <n v="7287"/>
        <n v="7379"/>
        <n v="7019"/>
        <n v="7520"/>
        <n v="6931"/>
        <n v="7055"/>
        <n v="7049"/>
        <n v="7064"/>
        <n v="7005"/>
        <n v="6575"/>
        <n v="6447"/>
        <n v="7496"/>
        <n v="7708"/>
        <n v="7188"/>
        <n v="7335"/>
        <n v="7629"/>
        <n v="6721"/>
        <n v="6651"/>
        <n v="7875"/>
        <n v="7344"/>
        <n v="7285"/>
        <n v="7825"/>
        <n v="7604"/>
        <n v="7730"/>
        <n v="8457"/>
        <n v="8554"/>
        <n v="7866"/>
        <n v="7337"/>
        <n v="7370"/>
        <n v="7578"/>
        <n v="7455"/>
        <n v="6823"/>
        <n v="7218"/>
        <n v="8269"/>
        <n v="8256"/>
        <n v="7661"/>
        <n v="7210"/>
        <n v="7322"/>
        <n v="7228"/>
        <n v="7104"/>
        <n v="6921"/>
        <n v="7209"/>
        <n v="7146"/>
        <n v="7424"/>
        <n v="8085"/>
        <n v="7895"/>
        <n v="7993"/>
        <n v="7789"/>
        <n v="5895"/>
        <n v="6050"/>
        <n v="6102"/>
        <n v="6168"/>
        <n v="7091"/>
        <n v="7037"/>
        <n v="7289"/>
        <n v="7169"/>
        <n v="6900"/>
        <n v="6872"/>
        <n v="6743"/>
        <n v="8182"/>
        <n v="8138"/>
        <n v="7905"/>
        <n v="7839"/>
        <n v="7939"/>
        <n v="7889"/>
        <n v="7593"/>
        <n v="7687"/>
        <n v="7906"/>
        <n v="7746"/>
        <n v="8084"/>
        <n v="7936"/>
        <n v="8018"/>
        <n v="7442"/>
        <n v="7304"/>
        <n v="7297"/>
        <n v="6913"/>
        <n v="7342"/>
        <n v="7111"/>
        <n v="7293"/>
        <n v="7007"/>
        <n v="7023"/>
        <n v="7263"/>
        <n v="7269"/>
        <n v="7362"/>
        <n v="7032"/>
        <n v="7033"/>
        <n v="6836"/>
        <n v="7148"/>
        <n v="6827"/>
        <n v="7070"/>
        <n v="6708"/>
        <n v="6783"/>
        <n v="6782"/>
        <n v="6878"/>
        <n v="6812"/>
        <n v="7016"/>
        <n v="6982"/>
        <n v="7995"/>
        <n v="8339"/>
        <n v="8162"/>
        <n v="7617"/>
        <n v="7832"/>
        <n v="7703"/>
        <n v="7851"/>
        <n v="7254"/>
        <n v="7382"/>
        <n v="7201"/>
        <n v="7137"/>
        <n v="7427"/>
        <n v="6741"/>
        <n v="6884"/>
        <n v="6867"/>
        <n v="6832"/>
        <n v="6957"/>
        <n v="6807"/>
        <n v="6736"/>
        <n v="6767"/>
        <n v="6845"/>
        <n v="6979"/>
        <n v="7678"/>
        <n v="7214"/>
        <n v="7143"/>
        <n v="7947"/>
        <n v="7793"/>
        <n v="7942"/>
        <n v="6762"/>
        <n v="6716"/>
        <n v="7656"/>
        <n v="7459"/>
        <n v="7607"/>
        <n v="7291"/>
        <n v="6919"/>
        <n v="6898"/>
        <n v="7205"/>
        <n v="6915"/>
        <n v="6920"/>
        <n v="7852"/>
        <n v="7943"/>
        <n v="7592"/>
        <n v="7679"/>
        <n v="7966"/>
        <n v="7870"/>
        <n v="7480"/>
        <n v="7539"/>
        <n v="7301"/>
        <n v="7564"/>
        <n v="7068"/>
        <n v="7151"/>
        <n v="7039"/>
        <n v="6949"/>
        <n v="6987"/>
        <n v="6972"/>
        <n v="7051"/>
        <n v="7009"/>
        <n v="7103"/>
        <n v="7336"/>
        <n v="6896"/>
        <n v="6848"/>
        <n v="6844"/>
        <n v="6958"/>
        <n v="7884"/>
        <n v="7227"/>
        <n v="7570"/>
        <n v="7583"/>
        <n v="7514"/>
        <n v="7546"/>
        <n v="6765"/>
        <n v="6893"/>
        <n v="7861"/>
        <n v="7401"/>
        <n v="7772"/>
        <n v="7663"/>
        <n v="7636"/>
        <n v="7602"/>
        <n v="6880"/>
        <n v="6647"/>
        <n v="6753"/>
        <n v="7449"/>
        <n v="7690"/>
        <n v="7513"/>
        <n v="7693"/>
        <n v="7817"/>
        <n v="8004"/>
        <n v="7958"/>
        <n v="7914"/>
        <n v="7535"/>
        <n v="7463"/>
        <n v="7325"/>
        <n v="7526"/>
        <n v="7251"/>
        <n v="7696"/>
        <n v="7613"/>
        <n v="7928"/>
        <n v="7632"/>
        <n v="7635"/>
        <n v="7813"/>
        <n v="7735"/>
        <n v="7853"/>
        <n v="7842"/>
        <n v="8235"/>
        <n v="7618"/>
        <n v="7048"/>
        <n v="7409"/>
        <n v="6980"/>
        <n v="6901"/>
        <n v="7406"/>
        <n v="7195"/>
        <n v="7390"/>
        <n v="8289"/>
        <n v="8014"/>
        <n v="8290"/>
        <n v="8364"/>
        <n v="8140"/>
        <n v="7935"/>
        <n v="7683"/>
        <n v="7951"/>
        <n v="7230"/>
        <n v="7107"/>
        <n v="7918"/>
        <n v="7666"/>
        <n v="7729"/>
        <n v="7833"/>
        <n v="7759"/>
        <n v="7686"/>
        <n v="8320"/>
        <n v="7791"/>
        <n v="7281"/>
        <n v="7692"/>
        <n v="6890"/>
        <n v="7676"/>
        <n v="8023"/>
        <n v="8086"/>
        <n v="7855"/>
        <n v="8008"/>
        <n v="7697"/>
        <n v="8250"/>
        <n v="8050"/>
        <n v="7957"/>
        <n v="7879"/>
        <n v="6495"/>
        <n v="7396"/>
        <n v="7761"/>
        <n v="7710"/>
        <n v="7944"/>
        <n v="8067"/>
        <n v="7531"/>
        <n v="7512"/>
        <n v="7453"/>
        <n v="7468"/>
        <n v="7486"/>
        <n v="7093"/>
        <n v="7363"/>
        <n v="7231"/>
        <n v="7000"/>
        <n v="7207"/>
        <n v="7769"/>
        <n v="7714"/>
        <n v="7473"/>
        <n v="7880"/>
        <n v="7908"/>
        <n v="7348"/>
        <n v="6879"/>
        <n v="7059"/>
        <n v="7087"/>
        <n v="7320"/>
        <n v="7090"/>
        <n v="6742"/>
        <n v="7347"/>
        <n v="7354"/>
        <n v="7487"/>
        <n v="7416"/>
        <n v="6538"/>
        <n v="6498"/>
        <n v="6488"/>
        <n v="6791"/>
        <n v="6640"/>
        <n v="6587"/>
        <n v="7156"/>
        <n v="7869"/>
        <n v="7831"/>
        <n v="6801"/>
        <n v="7046"/>
        <n v="6842"/>
        <n v="6869"/>
        <n v="7507"/>
        <n v="6897"/>
        <n v="7521"/>
        <n v="7349"/>
        <n v="7155"/>
        <n v="7443"/>
        <n v="7226"/>
        <n v="6944"/>
        <n v="6993"/>
        <n v="7308"/>
        <n v="7178"/>
        <n v="7303"/>
        <n v="8293"/>
        <n v="8546"/>
        <n v="8301"/>
        <n v="8563"/>
        <n v="8091"/>
        <n v="8191"/>
        <n v="8344"/>
        <n v="6167"/>
        <n v="6261"/>
        <n v="7511"/>
        <n v="7408"/>
        <n v="6952"/>
        <n v="7515"/>
        <n v="7359"/>
        <n v="7133"/>
        <n v="7332"/>
        <n v="7785"/>
        <n v="7639"/>
        <n v="7742"/>
        <n v="7706"/>
        <n v="7762"/>
        <n v="7754"/>
        <n v="7743"/>
        <n v="7924"/>
        <n v="8031"/>
        <n v="8356"/>
        <n v="8168"/>
        <n v="8080"/>
        <n v="8217"/>
        <n v="8588"/>
        <n v="6667"/>
        <n v="6766"/>
        <n v="6726"/>
        <n v="6950"/>
        <n v="6894"/>
        <n v="6622"/>
        <n v="6515"/>
        <n v="8024"/>
        <n v="7705"/>
        <n v="7383"/>
        <n v="7326"/>
        <n v="6329"/>
        <n v="6268"/>
        <n v="6860"/>
        <n v="6932"/>
        <n v="7222"/>
        <n v="6822"/>
        <n v="7804"/>
        <n v="8190"/>
        <n v="7883"/>
        <n v="7846"/>
        <n v="7167"/>
        <n v="7358"/>
        <n v="7974"/>
        <n v="7885"/>
        <n v="7691"/>
        <n v="7716"/>
        <n v="7873"/>
        <n v="7481"/>
        <n v="7707"/>
        <n v="7756"/>
        <n v="8209"/>
        <n v="7954"/>
        <n v="8201"/>
        <n v="8317"/>
        <n v="8079"/>
        <n v="7814"/>
        <n v="8044"/>
        <n v="8001"/>
        <n v="7829"/>
        <n v="6543"/>
        <n v="6621"/>
        <n v="6616"/>
        <n v="6590"/>
        <n v="6489"/>
        <n v="6775"/>
        <n v="7731"/>
        <n v="7777"/>
        <n v="7522"/>
        <n v="7786"/>
        <n v="7547"/>
        <n v="7374"/>
        <n v="7367"/>
        <n v="7419"/>
        <n v="7243"/>
        <n v="7331"/>
        <n v="7422"/>
        <n v="7478"/>
        <n v="7203"/>
        <n v="7465"/>
        <n v="7668"/>
        <n v="7366"/>
        <n v="7773"/>
        <n v="6955"/>
        <n v="8154"/>
        <n v="7992"/>
        <n v="7955"/>
        <n v="7912"/>
        <n v="8335"/>
        <n v="8088"/>
        <n v="7685"/>
        <n v="8181"/>
        <n v="7356"/>
        <n v="7494"/>
        <n v="7574"/>
        <n v="7024"/>
        <n v="7271"/>
        <n v="7571"/>
        <n v="7252"/>
        <n v="6923"/>
        <n v="7664"/>
        <n v="7031"/>
        <n v="7034"/>
        <n v="7757"/>
        <n v="7747"/>
        <n v="7721"/>
        <n v="7519"/>
        <n v="6926"/>
        <n v="7017"/>
        <n v="7651"/>
        <n v="8155"/>
        <n v="8139"/>
        <n v="6933"/>
        <n v="6784"/>
        <n v="8037"/>
        <n v="7732"/>
        <n v="8012"/>
        <n v="7202"/>
        <n v="7647"/>
        <n v="7413"/>
        <n v="8033"/>
        <n v="8777"/>
        <n v="8753"/>
        <n v="8035"/>
        <n v="7977"/>
        <n v="8503"/>
        <n v="8462"/>
        <n v="7948"/>
        <n v="8125"/>
        <n v="8108"/>
        <n v="7960"/>
        <n v="7922"/>
        <n v="7881"/>
        <n v="8239"/>
        <n v="8299"/>
        <n v="8236"/>
        <n v="8166"/>
        <n v="8122"/>
        <n v="6899"/>
        <n v="6961"/>
        <n v="6857"/>
        <n v="6761"/>
        <n v="6850"/>
        <n v="6695"/>
        <n v="6599"/>
        <n v="6601"/>
        <n v="6589"/>
        <n v="7896"/>
        <n v="7949"/>
        <n v="7562"/>
        <n v="8227"/>
        <n v="8075"/>
        <n v="8010"/>
        <n v="7186"/>
        <n v="7305"/>
        <n v="7276"/>
        <n v="7189"/>
        <n v="7069"/>
        <n v="8232"/>
        <n v="8039"/>
        <n v="7700"/>
        <n v="6828"/>
        <n v="7028"/>
        <n v="6847"/>
        <n v="6710"/>
        <n v="6787"/>
        <n v="7394"/>
        <n v="6866"/>
        <n v="7569"/>
        <n v="7147"/>
        <n v="7581"/>
        <n v="7557"/>
        <n v="7266"/>
        <n v="7616"/>
        <n v="7670"/>
        <n v="7236"/>
        <n v="8060"/>
        <n v="7560"/>
        <n v="7525"/>
        <n v="7938"/>
        <n v="7264"/>
        <n v="7495"/>
        <n v="7806"/>
        <n v="7988"/>
        <n v="7891"/>
        <n v="8114"/>
        <n v="8172"/>
        <n v="8205"/>
        <n v="8134"/>
        <n v="8137"/>
        <n v="7816"/>
        <n v="7711"/>
        <n v="7699"/>
        <n v="8070"/>
        <n v="7498"/>
        <n v="7755"/>
        <n v="7702"/>
        <n v="7953"/>
        <n v="8098"/>
        <n v="7595"/>
        <n v="7626"/>
        <n v="7489"/>
        <n v="7080"/>
        <n v="7074"/>
        <n v="7182"/>
        <n v="7620"/>
        <n v="7532"/>
        <n v="8413"/>
        <n v="8231"/>
        <n v="6300"/>
        <n v="6364"/>
        <n v="7130"/>
        <n v="6994"/>
        <n v="6995"/>
        <n v="6907"/>
        <n v="8128"/>
        <n v="7397"/>
        <n v="7849"/>
        <n v="7764"/>
        <n v="7464"/>
        <n v="7066"/>
        <n v="6584"/>
        <n v="6725"/>
        <n v="7006"/>
        <n v="6815"/>
        <n v="8151"/>
        <n v="7134"/>
        <n v="7819"/>
        <n v="7901"/>
        <n v="7981"/>
        <n v="7138"/>
        <n v="7038"/>
        <n v="6694"/>
        <n v="6572"/>
        <n v="8093"/>
        <n v="8146"/>
        <n v="8071"/>
        <n v="7796"/>
        <n v="6299"/>
        <n v="6402"/>
        <n v="6216"/>
        <n v="6270"/>
        <n v="7910"/>
        <n v="7841"/>
        <n v="7787"/>
        <n v="6603"/>
        <n v="6470"/>
        <n v="6441"/>
        <n v="6573"/>
        <n v="6697"/>
        <n v="6841"/>
        <n v="6553"/>
        <n v="6388"/>
        <n v="6250"/>
        <n v="7502"/>
        <n v="7509"/>
        <n v="7701"/>
        <n v="8005"/>
        <n v="8141"/>
        <n v="6749"/>
        <n v="6834"/>
        <n v="7312"/>
        <n v="7076"/>
        <n v="6918"/>
        <n v="6929"/>
        <n v="7131"/>
        <n v="6536"/>
        <n v="6672"/>
        <n v="6602"/>
        <n v="6696"/>
        <n v="6586"/>
        <n v="6618"/>
        <n v="6679"/>
        <n v="7015"/>
        <n v="7874"/>
        <n v="7782"/>
        <n v="7826"/>
        <n v="8097"/>
        <n v="8042"/>
        <n v="8404"/>
        <n v="8435"/>
        <n v="8322"/>
        <n v="8131"/>
        <n v="8100"/>
        <n v="7933"/>
        <n v="8053"/>
        <n v="8442"/>
        <n v="8354"/>
        <n v="8113"/>
        <n v="7364"/>
        <n v="7232"/>
        <n v="8133"/>
        <n v="7014"/>
        <n v="7094"/>
        <n v="7109"/>
        <n v="7968"/>
        <n v="7887"/>
        <n v="7871"/>
        <n v="6737"/>
        <n v="7050"/>
        <n v="7176"/>
        <n v="6959"/>
        <n v="6990"/>
        <n v="6731"/>
        <n v="6793"/>
        <n v="6997"/>
        <n v="8064"/>
        <n v="7818"/>
        <n v="6421"/>
        <n v="6401"/>
        <n v="7836"/>
        <n v="7490"/>
        <n v="6143"/>
        <n v="6159"/>
        <n v="6347"/>
        <n v="6273"/>
        <n v="6417"/>
        <n v="6943"/>
        <n v="6770"/>
        <n v="6321"/>
        <n v="6670"/>
        <n v="6546"/>
        <n v="7063"/>
        <n v="6764"/>
        <n v="6738"/>
        <n v="8147"/>
        <n v="7660"/>
        <n v="7775"/>
        <n v="7634"/>
        <n v="8096"/>
        <n v="8049"/>
        <n v="8180"/>
        <n v="7892"/>
        <n v="7082"/>
        <n v="7110"/>
        <n v="7834"/>
        <n v="7982"/>
        <n v="7187"/>
        <n v="6244"/>
        <n v="6213"/>
        <n v="6271"/>
        <n v="6243"/>
        <n v="6190"/>
        <n v="6191"/>
        <n v="6875"/>
        <n v="6406"/>
        <n v="6496"/>
        <n v="7097"/>
        <n v="8107"/>
        <n v="7368"/>
        <n v="6831"/>
        <n v="7876"/>
        <n v="8160"/>
        <n v="8709"/>
        <n v="8508"/>
        <n v="8165"/>
        <n v="8183"/>
        <n v="8169"/>
        <n v="8279"/>
        <n v="7882"/>
        <n v="6701"/>
        <n v="6609"/>
        <n v="6750"/>
        <n v="6626"/>
        <n v="8537"/>
        <n v="8520"/>
        <n v="8170"/>
        <n v="8216"/>
        <n v="8173"/>
        <n v="7315"/>
        <n v="7257"/>
        <n v="7121"/>
        <n v="7199"/>
        <n v="6514"/>
        <n v="7415"/>
        <n v="7433"/>
        <n v="7850"/>
        <n v="7623"/>
        <n v="8357"/>
        <n v="8066"/>
        <n v="7937"/>
        <n v="6870"/>
        <n v="7077"/>
        <n v="7411"/>
        <n v="7400"/>
        <n v="6754"/>
        <n v="8218"/>
        <n v="8360"/>
        <n v="7129"/>
        <n v="6976"/>
        <n v="6588"/>
        <n v="6852"/>
        <n v="7812"/>
        <n v="7653"/>
        <n v="8135"/>
        <n v="7501"/>
        <n v="7601"/>
        <n v="7096"/>
        <n v="7444"/>
        <n v="7116"/>
        <n v="7388"/>
        <n v="7429"/>
        <n v="7458"/>
        <n v="7598"/>
        <n v="7672"/>
        <n v="7749"/>
        <n v="7586"/>
        <n v="7975"/>
        <n v="8261"/>
        <n v="7435"/>
        <n v="7790"/>
        <n v="7771"/>
        <n v="7286"/>
        <n v="7265"/>
        <n v="8045"/>
        <n v="8464"/>
        <n v="8333"/>
        <n v="7173"/>
        <n v="7139"/>
        <n v="7619"/>
        <n v="7854"/>
        <n v="6703"/>
        <n v="6927"/>
        <n v="7599"/>
        <n v="6818"/>
        <n v="6864"/>
        <n v="6917"/>
        <n v="7492"/>
        <n v="7319"/>
        <n v="7275"/>
        <n v="7609"/>
        <n v="7575"/>
        <n v="7551"/>
        <n v="6891"/>
        <n v="6888"/>
        <n v="7783"/>
        <n v="7727"/>
        <n v="7642"/>
        <n v="6548"/>
        <n v="6510"/>
        <n v="7538"/>
        <n v="7341"/>
        <n v="7065"/>
        <n v="7027"/>
        <n v="7472"/>
        <n v="7180"/>
        <n v="8059"/>
        <n v="7950"/>
        <n v="7114"/>
        <n v="6942"/>
        <n v="6643"/>
        <n v="6020"/>
        <n v="6283"/>
        <n v="6582"/>
        <n v="6263"/>
        <n v="6408"/>
        <n v="6692"/>
        <n v="6540"/>
        <n v="6978"/>
        <n v="7920"/>
        <n v="8396"/>
        <n v="8475"/>
        <n v="6960"/>
        <n v="7127"/>
        <n v="7113"/>
        <n v="7029"/>
        <n v="6934"/>
        <n v="6989"/>
        <n v="7025"/>
        <n v="7245"/>
        <n v="7256"/>
        <n v="7179"/>
        <n v="8618"/>
        <n v="8625"/>
        <n v="7923"/>
        <n v="7758"/>
        <n v="6975"/>
        <n v="7171"/>
        <n v="8445"/>
        <n v="8245"/>
        <n v="8106"/>
        <n v="7652"/>
        <n v="8192"/>
        <n v="8237"/>
        <n v="7858"/>
        <n v="6983"/>
        <n v="7448"/>
        <n v="8599"/>
        <n v="8624"/>
        <n v="8540"/>
        <n v="8415"/>
        <n v="8094"/>
        <n v="7830"/>
        <n v="7457"/>
        <n v="8613"/>
        <n v="8882"/>
        <n v="8937"/>
        <n v="8877"/>
        <n v="8394"/>
        <n v="8521"/>
        <n v="8711"/>
        <n v="8115"/>
        <n v="8247"/>
        <n v="8651"/>
        <n v="8802"/>
        <n v="7739"/>
        <n v="7994"/>
        <n v="6503"/>
        <n v="6938"/>
        <n v="6946"/>
        <n v="8032"/>
        <n v="7582"/>
        <n v="7145"/>
        <n v="6612"/>
        <n v="6556"/>
        <n v="6565"/>
        <n v="6814"/>
        <n v="6403"/>
        <n v="6504"/>
        <n v="7862"/>
        <n v="8397"/>
        <n v="7144"/>
        <n v="6774"/>
        <n v="6840"/>
        <n v="7054"/>
        <n v="7307"/>
      </sharedItems>
    </cacheField>
    <cacheField name="Chala" uniqueList="1" numFmtId="0" sqlType="0" hierarchy="0" level="0" databaseField="1">
      <sharedItems count="12" containsBlank="1" containsInteger="1" containsNumber="1" containsString="0">
        <n v="10"/>
        <m/>
        <n v="5"/>
        <n v="12"/>
        <n v="9"/>
        <n v="8"/>
        <n v="6"/>
        <n v="7"/>
        <n v="11"/>
        <n v="13"/>
        <n v="14"/>
        <n v="3"/>
      </sharedItems>
    </cacheField>
    <cacheField name="HUMEDAD" uniqueList="1" numFmtId="165" sqlType="0" hierarchy="0" level="0" databaseField="1">
      <sharedItems count="2994" containsBlank="1" containsNumber="1" containsString="0">
        <n v="70.41484716157204"/>
        <n v="64.0083945435467"/>
        <n v="40.85554866707998"/>
        <n v="41.13475177304964"/>
        <n v="27.78481012658228"/>
        <n v="27.14105793450882"/>
        <n v="23.60043907793633"/>
        <n v="24.1398143091207"/>
        <n v="15.58219178082192"/>
        <n v="15.80396475770925"/>
        <n v="13.89891696750903"/>
        <n v="13.94601542416452"/>
        <n v="19.34404283801874"/>
        <n v="19.30277598450613"/>
        <n v="18.79162702188392"/>
        <n v="19.62151394422311"/>
        <n v="15.96899224806202"/>
        <n v="16.1751563896336"/>
        <n v="60.08510638297872"/>
        <m/>
        <n v="51.76423416198877"/>
        <n v="53.66040628593331"/>
        <n v="38.75562218890555"/>
        <n v="39.49317738791423"/>
        <n v="17.48841129372103"/>
        <n v="17.93434747798239"/>
        <n v="15.36448598130841"/>
        <n v="16.24480544012089"/>
        <n v="16.90419635787807"/>
        <n v="16.98564593301435"/>
        <n v="22.31194220144496"/>
        <n v="22.20387948823772"/>
        <n v="17.29979466119097"/>
        <n v="18.30378533780546"/>
        <n v="18.78967414303851"/>
        <n v="18.93464637421665"/>
        <n v="16.85621445978879"/>
        <n v="17.06888986397543"/>
        <n v="38.08475509080903"/>
        <n v="36.75027262813522"/>
        <n v="32.6097930338213"/>
        <n v="32.85984848484848"/>
        <n v="23.14674735249622"/>
        <n v="22.42178447276941"/>
        <n v="15.66018423746162"/>
        <n v="15.77287066246057"/>
        <n v="20.06255585344057"/>
        <n v="18.23558403154263"/>
        <n v="38.33126807104502"/>
        <n v="39.28721174004193"/>
        <n v="21.42161635832522"/>
        <n v="22.01225740551583"/>
        <n v="19.35320869125821"/>
        <n v="18.20910455227614"/>
        <n v="14.88212180746562"/>
        <n v="14.65832029212311"/>
        <n v="21.8359375"/>
        <n v="21.11425111021397"/>
        <n v="43.29598843512829"/>
        <n v="43.87575008824567"/>
        <n v="35.06829088224437"/>
        <n v="32.82865583456425"/>
        <n v="18.52670349907919"/>
        <n v="18.84003032600455"/>
        <n v="16.28614916286149"/>
        <n v="16.74515960230246"/>
        <n v="17.88793103448276"/>
        <n v="15.18691588785047"/>
        <n v="35.2129574085183"/>
        <n v="36.07142857142857"/>
        <n v="31.15455100794136"/>
        <n v="28.72143298332304"/>
        <n v="17.81609195402299"/>
        <n v="18.26801517067004"/>
        <n v="14.75903614457831"/>
        <n v="14.43978430197723"/>
        <n v="41.32040627885503"/>
        <n v="38.87147335423197"/>
        <n v="35.41170871013803"/>
        <n v="33.87860525182953"/>
        <n v="26.84887459807074"/>
        <n v="27.26120033812342"/>
        <n v="18.07367613200307"/>
        <n v="18.70748299319728"/>
        <n v="16.25636672325976"/>
        <n v="53.83084577114428"/>
        <n v="56.17769551133735"/>
        <n v="63.41911764705882"/>
        <n v="51.0850439882698"/>
        <n v="39.830866807611"/>
        <n v="37.35567970204842"/>
        <n v="23.50597609561753"/>
        <n v="23.26685660018993"/>
        <n v="20.70588235294118"/>
        <n v="20.63063063063063"/>
        <n v="15.77441765427054"/>
        <n v="15.9042325780248"/>
        <n v="54.5897644191714"/>
        <n v="52.39779874213837"/>
        <n v="54.80769230769231"/>
        <n v="56.74496644295301"/>
        <n v="28.70498614958449"/>
        <n v="29.57127152803224"/>
        <n v="17.30442176870748"/>
        <n v="18.18181818181818"/>
        <n v="16.24767225325884"/>
        <n v="16.19266055045872"/>
        <n v="56.68958223162348"/>
        <n v="57.56417258328782"/>
        <n v="51.43753267119708"/>
        <n v="51.74330469934311"/>
        <n v="33.81359747861324"/>
        <n v="34.0365682137834"/>
        <n v="25.56053811659193"/>
        <n v="26.79401135776975"/>
        <n v="17.33067729083665"/>
        <n v="17.97647058823529"/>
        <n v="15.65143824027073"/>
        <n v="15.52619159981123"/>
        <n v="62.4945295404814"/>
        <n v="61.86556927297669"/>
        <n v="60.40695209834676"/>
        <n v="60.29477445288075"/>
        <n v="45.34212695795548"/>
        <n v="46.09189957366177"/>
        <n v="19.47322970639033"/>
        <n v="19.62247585601405"/>
        <n v="17.78154106689247"/>
        <n v="18.10307492420961"/>
        <n v="16.33199464524766"/>
        <n v="16.32277081798084"/>
        <n v="40.79218106995885"/>
        <n v="37.9277108433735"/>
        <n v="37.41289198606272"/>
        <n v="37.74509803921568"/>
        <n v="21.61529457666797"/>
        <n v="21.53907179690599"/>
        <n v="15.11627906976744"/>
        <n v="15.64625850340136"/>
        <n v="34.31287813310286"/>
        <n v="33.55148342059337"/>
        <n v="44.01244167962675"/>
        <n v="46.08330149025602"/>
        <n v="27.53568745304282"/>
        <n v="27.4390243902439"/>
        <n v="17.95072350410637"/>
        <n v="17.62094984465158"/>
        <n v="16.0943318163012"/>
        <n v="15.87160053499777"/>
        <n v="57.27891156462584"/>
        <n v="56.4235294117647"/>
        <n v="52.57168866636322"/>
        <n v="52.44180739388408"/>
        <n v="27.80045351473923"/>
        <n v="27.88008565310492"/>
        <n v="22.73395394414503"/>
        <n v="22.96626984126984"/>
        <n v="16.5"/>
        <n v="16.5677546983185"/>
        <n v="58.52299117510451"/>
        <n v="57.1619812583668"/>
        <n v="54.67542503863988"/>
        <n v="51.90901705930138"/>
        <n v="44.6392172849572"/>
        <n v="45.29485570890841"/>
        <n v="20.61904761904762"/>
        <n v="20.15503875968992"/>
        <n v="17.48949579831933"/>
        <n v="17.51045053413841"/>
        <n v="17.06484641638225"/>
        <n v="16.75874769797421"/>
        <n v="51.26791620727673"/>
        <n v="51.87885586090858"/>
        <n v="53.15560391730142"/>
        <n v="52.07215992198927"/>
        <n v="34.53469607315761"/>
        <n v="32.91433891992551"/>
        <n v="19.06659077973819"/>
        <n v="19.58310477235326"/>
        <n v="17.15076071922545"/>
        <n v="18.01939765186319"/>
        <n v="35.59556786703601"/>
        <n v="35.06493506493506"/>
        <n v="43.02375809935205"/>
        <n v="45.32502226179875"/>
        <n v="35.94368675758909"/>
        <n v="36.22377622377622"/>
        <n v="19.60370994940978"/>
        <n v="19.76200594985125"/>
        <n v="17.46106654082114"/>
        <n v="17.68321513002364"/>
        <n v="43.34630350194553"/>
        <n v="43.99836132732487"/>
        <n v="51.83917878528656"/>
        <n v="52.44993608862377"/>
        <n v="40.92876820149547"/>
        <n v="38.04306762372497"/>
        <n v="19.06274821286735"/>
        <n v="18.82876204595997"/>
        <n v="19.23076923076923"/>
        <n v="18.99092970521542"/>
        <n v="16.76841676841677"/>
        <n v="16.94779116465864"/>
        <n v="43.24324324324324"/>
        <n v="44.37869822485207"/>
        <n v="31.02573396158028"/>
        <n v="32.17568947906027"/>
        <n v="18.62582781456954"/>
        <n v="18.75723658818989"/>
        <n v="15.00568397120121"/>
        <n v="15.42573501336388"/>
        <n v="36.23079805170476"/>
        <n v="36.86392762909914"/>
        <n v="34.05857740585774"/>
        <n v="34.69548133595285"/>
        <n v="20.59413890004014"/>
        <n v="20.59518186112423"/>
        <n v="15.68840579710145"/>
        <n v="16.31181318681319"/>
        <n v="41.39228598306679"/>
        <n v="40.35004730368969"/>
        <n v="46.47006255585345"/>
        <n v="47.03686420905273"/>
        <n v="28.65887590428492"/>
        <n v="28.4496537027171"/>
        <n v="23.39656729900632"/>
        <n v="23.48963029756538"/>
        <n v="19.23252626770214"/>
        <n v="19.05411550704866"/>
        <n v="16.4869721473495"/>
        <n v="16.41025641025641"/>
        <n v="34.0758108636186"/>
        <n v="33.81863560732113"/>
        <n v="34.33766233766234"/>
        <n v="33.26959847036328"/>
        <n v="21.63195920101997"/>
        <n v="22.90591504565304"/>
        <n v="15.94140456699698"/>
        <n v="16.01985559566787"/>
        <n v="0"/>
        <n v="28.75854214123007"/>
        <n v="29.1368884002199"/>
        <n v="26.7102615694165"/>
        <n v="27.27682596934175"/>
        <n v="17.22222222222222"/>
        <n v="17.52885848653271"/>
        <n v="17.85578023655093"/>
        <n v="17.66575840145322"/>
        <n v="16.75178753830439"/>
        <n v="16.63146779303062"/>
        <n v="84.83305036785512"/>
        <n v="87.78205833791965"/>
        <n v="88.10810810810811"/>
        <n v="78.77871825876662"/>
        <n v="52.18085106382979"/>
        <n v="50.80771235018238"/>
        <n v="24.20091324200913"/>
        <n v="22.98674821610602"/>
        <n v="15.84640346133045"/>
        <n v="16.36856368563685"/>
        <n v="35.08196721311476"/>
        <n v="35.08512213175425"/>
        <n v="42.44322631166797"/>
        <n v="43.07458143074581"/>
        <n v="36.54592496765847"/>
        <n v="36.0082304526749"/>
        <n v="17.86580436540016"/>
        <n v="18.22255414488424"/>
        <n v="17.53623188405797"/>
        <n v="17.35428945645056"/>
        <n v="39.41109852774632"/>
        <n v="17.16906946264744"/>
        <n v="17.84741144414169"/>
        <n v="16.55239960822723"/>
        <n v="17.09027169149869"/>
        <n v="45.09394572025052"/>
        <n v="42.60355029585799"/>
        <n v="36.34215500945179"/>
        <n v="37.03033046627433"/>
        <n v="20.83333333333334"/>
        <n v="20.78412848370336"/>
        <n v="17.45379876796715"/>
        <n v="17.47052518756699"/>
        <n v="41.09785202863962"/>
        <n v="43.24039978958443"/>
        <n v="45.04776269482152"/>
        <n v="47.69572459744587"/>
        <n v="25.88416196822142"/>
        <n v="25.86473928755808"/>
        <n v="20.30276046304541"/>
        <n v="19.91951710261569"/>
        <n v="16.20416253716551"/>
        <n v="16.25066383430696"/>
        <n v="62.4390243902439"/>
        <n v="62.02072538860104"/>
        <n v="53.56481481481481"/>
        <n v="54.39560439560439"/>
        <n v="44.3110897743639"/>
        <n v="43.95306859205776"/>
        <n v="28.77560743211053"/>
        <n v="28.32599118942731"/>
        <n v="18.12582490101188"/>
        <n v="18.26385904598195"/>
        <n v="17.02226345083488"/>
        <n v="16.95205479452055"/>
        <n v="28.73201438848921"/>
        <n v="29.65992251399053"/>
        <n v="36.53693407466243"/>
        <n v="35.75129533678756"/>
        <n v="22.94520547945206"/>
        <n v="22.15665236051502"/>
        <n v="16.83282208588957"/>
        <n v="17.0926517571885"/>
        <n v="39.27735028437604"/>
        <n v="39.88439306358381"/>
        <n v="41.74863387978142"/>
        <n v="43.14827828531272"/>
        <n v="24.90286117979512"/>
        <n v="24.3135838150289"/>
        <n v="15.63636363636364"/>
        <n v="16.4140599806514"/>
        <n v="47.10458081244598"/>
        <n v="48.46808510638298"/>
        <n v="52.16216216216216"/>
        <n v="49.05505341002466"/>
        <n v="41.88569044639132"/>
        <n v="42.53509145044661"/>
        <n v="22.00088534749889"/>
        <n v="22.66112266112266"/>
        <n v="19.53028430160692"/>
        <n v="20.30220844633863"/>
        <n v="17.45776347546259"/>
        <n v="17.30691467852811"/>
        <n v="46.58307210031348"/>
        <n v="49.07063197026022"/>
        <n v="45.75664621676891"/>
        <n v="45.90596936080296"/>
        <n v="38.05862566074003"/>
        <n v="39.68105065666041"/>
        <n v="24.46700507614213"/>
        <n v="24.32706957846623"/>
        <n v="18.49315068493151"/>
        <n v="18.40672934190994"/>
        <n v="17.17283268912203"/>
        <n v="16.92933401118454"/>
        <n v="62.89829768659973"/>
        <n v="59.59339263024142"/>
        <n v="60.88623775031956"/>
        <n v="60.08"/>
        <n v="43.64864864864865"/>
        <n v="44.54484605087015"/>
        <n v="18.88646288209607"/>
        <n v="18.71345029239766"/>
        <n v="18.83574341861327"/>
        <n v="19.20860545524395"/>
        <n v="16.98187549251379"/>
        <n v="16.83130699088146"/>
        <n v="24.44061962134251"/>
        <n v="26.51933701657459"/>
        <n v="48.50225687320476"/>
        <n v="53.03709743171626"/>
        <n v="42.16822429906542"/>
        <n v="42.2205718529521"/>
        <n v="24.25149700598802"/>
        <n v="23.70480805068953"/>
        <n v="17.88370520622042"/>
        <n v="15.68832983927324"/>
        <n v="32.57113821138211"/>
        <n v="32.27111785533637"/>
        <n v="32.61738261738262"/>
        <n v="31.87103594080338"/>
        <n v="28.37837837837838"/>
        <n v="28.26696578799775"/>
        <n v="18.16638370118845"/>
        <n v="17.90857858484659"/>
        <n v="16.43192488262911"/>
        <n v="16.37704054765666"/>
        <n v="48.30845771144278"/>
        <n v="48.93184130213632"/>
        <n v="55.88897224306076"/>
        <n v="60.61719324026451"/>
        <n v="29.00552486187845"/>
        <n v="30.20304568527919"/>
        <n v="18.84984025559105"/>
        <n v="18.90339425587467"/>
        <n v="18.35306781485468"/>
        <n v="18.39648544755629"/>
        <n v="17.41387446908919"/>
        <n v="17.19022687609075"/>
        <n v="41.1651420317766"/>
        <n v="40.68965517241379"/>
        <n v="41.26559714795009"/>
        <n v="42.81818181818181"/>
        <n v="33.0074487895717"/>
        <n v="34.01162790697674"/>
        <n v="20.23092369477911"/>
        <n v="19.89194499017682"/>
        <n v="19.19882755251588"/>
        <n v="19.02325581395349"/>
        <n v="12.53081347576007"/>
        <n v="17.47228381374723"/>
        <n v="53.82178217821782"/>
        <n v="52.61984392419174"/>
        <n v="43.18952981095492"/>
        <n v="40.95940959409594"/>
        <n v="37.26937269372694"/>
        <n v="35.108153078203"/>
        <n v="21.00301659125189"/>
        <n v="21.09646079111728"/>
        <n v="17.03795379537954"/>
        <n v="17.45426829268293"/>
        <n v="36.96356275303644"/>
        <n v="36.87752355316285"/>
        <n v="30.88503649635037"/>
        <n v="30.98524512137077"/>
        <n v="20.30316949931098"/>
        <n v="20.54794520547945"/>
        <n v="18.67321867321867"/>
        <n v="18.07286673058485"/>
        <n v="15.73802541544477"/>
        <n v="15.59590316573557"/>
        <n v="59.01313171508158"/>
        <n v="61.22376378512985"/>
        <n v="52.99636803874092"/>
        <n v="52.33884768967484"/>
        <n v="40.28207774337805"/>
        <n v="39.91949010399195"/>
        <n v="22.33906947100063"/>
        <n v="22.32529375386518"/>
        <n v="15.84507042253521"/>
        <n v="16.42512077294686"/>
        <n v="54.99505440158259"/>
        <n v="57.50378979282466"/>
        <n v="52.30352303523035"/>
        <n v="52.77329025309639"/>
        <n v="34.66666666666667"/>
        <n v="34.28414701042238"/>
        <n v="27.67359351241764"/>
        <n v="26.7487684729064"/>
        <n v="18.3982683982684"/>
        <n v="18.60696517412935"/>
        <n v="18.90951276102088"/>
        <n v="18.8627665390924"/>
        <n v="43.79634206623826"/>
        <n v="44.56218627997769"/>
        <n v="46.56862745098039"/>
        <n v="47.01411509229099"/>
        <n v="41.44767173812817"/>
        <n v="39.84045049272642"/>
        <n v="19.1683569979716"/>
        <n v="19.51461119366023"/>
        <n v="17.98222686879247"/>
        <n v="18.01275239107332"/>
        <n v="17.19197707736389"/>
        <n v="17.00118063754427"/>
        <n v="16.87150837988827"/>
        <n v="17.71066368381804"/>
        <n v="20.07299270072993"/>
        <n v="18.33267483208218"/>
        <n v="20.03955174686882"/>
        <n v="18.21052631578947"/>
        <n v="17.22129783693844"/>
        <n v="17.57285776424532"/>
        <n v="16.875"/>
        <n v="16.72975018925057"/>
        <n v="28.34495878249841"/>
        <n v="25.01624431448993"/>
        <n v="19.65558194774347"/>
        <n v="20.19002375296912"/>
        <n v="22.3193741371376"/>
        <n v="22.95004712535344"/>
        <n v="17.14687280393535"/>
        <n v="17.22296395193592"/>
        <n v="15.70901423299947"/>
        <n v="15.53072625698324"/>
        <n v="37.02455464612422"/>
        <n v="36.18190904547726"/>
        <n v="43.30641733956651"/>
        <n v="42.66169154228855"/>
        <n v="39.32190179267342"/>
        <n v="39.59983326385994"/>
        <n v="21.76344086021505"/>
        <n v="21.44736842105263"/>
        <n v="18.41997544003275"/>
        <n v="18.24672748909163"/>
        <n v="17.50856164383562"/>
        <n v="17.33956651083723"/>
        <n v="39.53680727874276"/>
        <n v="38.95051194539249"/>
        <n v="37.03256936067551"/>
        <n v="35.79128934885726"/>
        <n v="29.68241042345277"/>
        <n v="26.14511552492906"/>
        <n v="16.60482374768089"/>
        <n v="16.93585602215044"/>
        <n v="63.33489023820644"/>
        <n v="59.52980688497062"/>
        <n v="51.17554858934169"/>
        <n v="49.1015625"/>
        <n v="33.98021308980213"/>
        <n v="30.5484147386461"/>
        <n v="20.21097046413502"/>
        <n v="20.16491754122939"/>
        <n v="16.90997566909975"/>
        <n v="17.25928885337595"/>
        <n v="20.68839253020872"/>
        <n v="21.4562354763749"/>
        <n v="18.89400921658986"/>
        <n v="17.92336217552534"/>
        <n v="15.64024390243902"/>
        <n v="16.58324991658325"/>
        <n v="18.44660194174757"/>
        <n v="18.3695652173913"/>
        <n v="15.85903083700441"/>
        <n v="15.19912312751187"/>
        <n v="37.45951781216264"/>
        <n v="39.08086925543285"/>
        <n v="39.29216323582521"/>
        <n v="38.11706629055007"/>
        <n v="27.74118558698179"/>
        <n v="27.57450018860807"/>
        <n v="17.94773251345119"/>
        <n v="17.26907630522089"/>
        <n v="20.5761316872428"/>
        <n v="21.81656277827248"/>
        <n v="29.81908920773549"/>
        <n v="28.32207207207207"/>
        <n v="16.9849931787176"/>
        <n v="16.83168316831683"/>
        <n v="24.46300715990454"/>
        <n v="27.00865265760198"/>
        <n v="16.3664839467502"/>
        <n v="17.05202312138728"/>
        <n v="16.59324522760646"/>
        <n v="16.79284239504474"/>
        <n v="17.81867145421903"/>
        <n v="17.81326781326781"/>
        <n v="17.07577374599786"/>
        <n v="17.43323442136499"/>
        <n v="18.13999342753861"/>
        <n v="18.12543073742247"/>
        <n v="16.26552795031056"/>
        <n v="16.15541922290388"/>
        <n v="31.95619711299154"/>
        <n v="29.96550024642681"/>
        <n v="16.22498647917793"/>
        <n v="16.3656267104543"/>
        <n v="20.28660994178236"/>
        <n v="21.00175746924429"/>
        <n v="18.1651376146789"/>
        <n v="18.19457436856876"/>
        <n v="52.30582524271845"/>
        <n v="51.53815421494207"/>
        <n v="55.16840882694542"/>
        <n v="54.68245425188375"/>
        <n v="28.15829528158295"/>
        <n v="29.01554404145077"/>
        <n v="19.09795630725863"/>
        <n v="20.07194244604316"/>
        <n v="15.41007723427731"/>
        <n v="15.29454811562386"/>
        <n v="31.6374269005848"/>
        <n v="30.38548752834467"/>
        <n v="18.48341232227488"/>
        <n v="17.88025889967638"/>
        <n v="29.75206611570248"/>
        <n v="30.02652519893899"/>
        <n v="22.8020686412788"/>
        <n v="23.09941520467836"/>
        <n v="15.78624078624079"/>
        <n v="14.89629164047769"/>
        <n v="49.58904109589042"/>
        <n v="49.94158878504673"/>
        <n v="54.4607190412783"/>
        <n v="54.40587449933244"/>
        <n v="33.80145278450363"/>
        <n v="33.17144244779019"/>
        <n v="18.5045723507262"/>
        <n v="18.5929648241206"/>
        <n v="17.44484350949205"/>
        <n v="17.78846153846154"/>
        <n v="50.94454600853139"/>
        <n v="48.36988737403675"/>
        <n v="31.7998385794996"/>
        <n v="21.22950819672131"/>
        <n v="25.92121982210928"/>
        <n v="25.43316831683168"/>
        <n v="25"/>
        <n v="24.89557226399332"/>
        <n v="20.16539440203562"/>
        <n v="20.0937316930287"/>
        <n v="17.42983751846381"/>
        <n v="17.60666993624326"/>
        <n v="29.25138632162662"/>
        <n v="25.79019697663765"/>
        <n v="21.3663457129757"/>
        <n v="21.23258758970029"/>
        <n v="15.98455598455598"/>
        <n v="16.56521739130435"/>
        <n v="17.20430107526882"/>
        <n v="17.72549019607843"/>
        <n v="16.40746500777605"/>
        <n v="16.64596273291925"/>
        <n v="24.5771144278607"/>
        <n v="21.87812187812188"/>
        <n v="24.46376811594203"/>
        <n v="26.08200455580866"/>
        <n v="24.42899702085402"/>
        <n v="22.18683651804671"/>
        <n v="16.67474551623849"/>
        <n v="17.25239616613418"/>
        <n v="15.82397003745318"/>
        <n v="16.12034126627751"/>
        <n v="23.62886597938144"/>
        <n v="23.88"/>
        <n v="16.80430879712747"/>
        <n v="16.08866642831605"/>
        <n v="16.86217008797654"/>
        <n v="17.33809280979092"/>
        <n v="18.81188118811881"/>
        <n v="18.5"/>
        <n v="39.00778210116732"/>
        <n v="24.70530451866405"/>
        <n v="17.69420468557337"/>
        <n v="17.48040988547318"/>
        <n v="19.71757322175732"/>
        <n v="19.35483870967742"/>
        <n v="17.40890688259109"/>
        <n v="17.16804979253112"/>
        <n v="42.09245742092457"/>
        <n v="41.66666666666667"/>
        <n v="28.43053173241852"/>
        <n v="28.60411899313501"/>
        <n v="22.69471799462847"/>
        <n v="24.23043095866315"/>
        <n v="15.40393470071159"/>
        <n v="15.28028933092224"/>
        <n v="23.34895611418833"/>
        <n v="20.90469916556873"/>
        <n v="29.737753587333"/>
        <n v="28.85181550539745"/>
        <n v="17.71929824561403"/>
        <n v="17.32937685459941"/>
        <n v="19.40298507462687"/>
        <n v="19.16757940854326"/>
        <n v="16.72085462145843"/>
        <n v="15.97717546362339"/>
        <n v="45.30764449968925"/>
        <n v="44.31361286616887"/>
        <n v="34.5819397993311"/>
        <n v="31.49580915538363"/>
        <n v="21.61185399349476"/>
        <n v="22.30636833046471"/>
        <n v="17.78021175611537"/>
        <n v="18.44990548204159"/>
        <n v="38.88415672913118"/>
        <n v="38.51788022404136"/>
        <n v="38.17409766454352"/>
        <n v="37.60945709281962"/>
        <n v="18.76675603217158"/>
        <n v="18.79106438896189"/>
        <n v="21.82050191407912"/>
        <n v="23.21278385197645"/>
        <n v="17.70255271920089"/>
        <n v="17.49502982107356"/>
        <n v="18.40971406188797"/>
        <n v="19.61165048543689"/>
        <n v="16.63563004345127"/>
        <n v="16.6369578134284"/>
        <n v="14.75743986954749"/>
        <n v="14.67278032513547"/>
        <n v="33.74133006935944"/>
        <n v="35.35573985159319"/>
        <n v="32.60965883916704"/>
        <n v="31.79282868525896"/>
        <n v="18.93265565438373"/>
        <n v="18.80378657487091"/>
        <n v="15.73088092933204"/>
        <n v="15.57109557109557"/>
        <n v="40.12667660208643"/>
        <n v="41.56891495601173"/>
        <n v="41.21876069839096"/>
        <n v="41.98797311637779"/>
        <n v="25.78710644677662"/>
        <n v="25.16728624535316"/>
        <n v="18.09859154929578"/>
        <n v="18.51985559566787"/>
        <n v="18.19554548886372"/>
        <n v="18.14516129032258"/>
        <n v="16.47537948907812"/>
        <n v="16.29098360655738"/>
        <n v="59.04033379694019"/>
        <n v="57.38007380073801"/>
        <n v="52.79940674823879"/>
        <n v="53.86338185890257"/>
        <n v="33.88617886178862"/>
        <n v="33.9794064203513"/>
        <n v="18.53360488798371"/>
        <n v="18.65217391304348"/>
        <n v="16.8686537831641"/>
        <n v="17.18368769606134"/>
        <n v="51.97095435684648"/>
        <n v="54.09021406727829"/>
        <n v="46.45858343337335"/>
        <n v="46.11357229158276"/>
        <n v="29.00257637099742"/>
        <n v="30.3921568627451"/>
        <n v="19.75552050473186"/>
        <n v="19.70833333333333"/>
        <n v="17.64705882352941"/>
        <n v="17.5914508836827"/>
        <n v="56.45017793594306"/>
        <n v="53.69969710082215"/>
        <n v="60"/>
        <n v="57.82983970406905"/>
        <n v="38.9186958316137"/>
        <n v="39.07488986784141"/>
        <n v="19.39081939081939"/>
        <n v="19.87577639751553"/>
        <n v="16.22095572117492"/>
        <n v="16.74270072992701"/>
        <n v="33.83838383838384"/>
        <n v="34.90343853038154"/>
        <n v="23.39181286549707"/>
        <n v="21.7003287928605"/>
        <n v="17.14050267820354"/>
        <n v="17.04303365999148"/>
        <n v="18.35062807209176"/>
        <n v="18.5781990521327"/>
        <n v="16.20959843290891"/>
        <n v="15.66820276497696"/>
        <n v="43.82470119521912"/>
        <n v="43.0635838150289"/>
        <n v="47.52925877763329"/>
        <n v="46.24530663329162"/>
        <n v="30.64312736443884"/>
        <n v="31.7625458996328"/>
        <n v="21.48760330578513"/>
        <n v="21.90056639395846"/>
        <n v="17.9020979020979"/>
        <n v="18.19080573405833"/>
        <n v="40.50288820931023"/>
        <n v="41.23839009287926"/>
        <n v="25.75039494470774"/>
        <n v="25.54517133956386"/>
        <n v="19.3912616593029"/>
        <n v="19.31711880261927"/>
        <n v="22.22744360902256"/>
        <n v="22.84172661870504"/>
        <n v="19.3322563274098"/>
        <n v="19.39058171745152"/>
        <n v="17.09821428571428"/>
        <n v="17.11322385479689"/>
        <n v="48.83585564610012"/>
        <n v="46.8783638320775"/>
        <n v="48.96174863387978"/>
        <n v="48.23331463825014"/>
        <n v="37.06811451135242"/>
        <n v="37.35941320293399"/>
        <n v="25.64389697648376"/>
        <n v="25.3781512605042"/>
        <n v="17.88743253662298"/>
        <n v="18.17440912795436"/>
        <n v="61.09353818346136"/>
        <n v="61.859410430839"/>
        <n v="53.86523356758991"/>
        <n v="55.29175050301811"/>
        <n v="33.43685300207039"/>
        <n v="31.29734848484848"/>
        <n v="19.38291139240506"/>
        <n v="19.79338842975206"/>
        <n v="17.0311464546057"/>
        <n v="17.68377253814147"/>
        <n v="37.83893160663699"/>
        <n v="37.82267115600449"/>
        <n v="26.48423005565862"/>
        <n v="27.26836293807009"/>
        <n v="22.11812627291242"/>
        <n v="21.69271826153259"/>
        <n v="22.1227621483376"/>
        <n v="22.13279678068411"/>
        <n v="17.64137264378927"/>
        <n v="17.41712023750618"/>
        <n v="45.35502033156084"/>
        <n v="48.04010938924339"/>
        <n v="48.34491213731099"/>
        <n v="46.49980445834963"/>
        <n v="22.04563977180114"/>
        <n v="21.24895222129086"/>
        <n v="19.07514450867052"/>
        <n v="19.28158546655656"/>
        <n v="54.06427221172023"/>
        <n v="54.69118340405469"/>
        <n v="54.421768707483"/>
        <n v="52.53668763102726"/>
        <n v="40.74402125775023"/>
        <n v="38.09976247030879"/>
        <n v="30.44315992292871"/>
        <n v="30.49932523616734"/>
        <n v="19.76382846488502"/>
        <n v="25.7071024512885"/>
        <n v="16.86807653575025"/>
        <n v="16.64137582195245"/>
        <n v="22.24063639376865"/>
        <n v="21.35986733001658"/>
        <n v="20.24207011686143"/>
        <n v="19.375"/>
        <n v="14.9439601494396"/>
        <n v="14.99589153656533"/>
        <n v="38.56275303643725"/>
        <n v="37.54752851711027"/>
        <n v="37.16148445336008"/>
        <n v="36.24390243902439"/>
        <n v="25.56149732620321"/>
        <n v="24.19260129183793"/>
        <n v="19.01588928754485"/>
        <n v="19.7264597580221"/>
        <n v="15.56967771221062"/>
        <n v="15.28255528255528"/>
        <n v="47.14631615358007"/>
        <n v="44.38972915933873"/>
        <n v="29.25272249342846"/>
        <n v="27.58996728462377"/>
        <n v="18.45884413309982"/>
        <n v="17.7524991382282"/>
        <n v="16.3600782778865"/>
        <n v="16.74044265593561"/>
        <n v="24.30453879941435"/>
        <n v="24.3559718969555"/>
        <n v="42.92134831460675"/>
        <n v="38.24485373781148"/>
        <n v="40.8728046833422"/>
        <n v="42.24330357142857"/>
        <n v="26.88381137578999"/>
        <n v="25.23709167544784"/>
        <n v="20.4320987654321"/>
        <n v="19.96370235934664"/>
        <n v="17.75700934579439"/>
        <n v="17.5311884438608"/>
        <n v="25.38860103626943"/>
        <n v="24.84407484407485"/>
        <n v="23.18563789152024"/>
        <n v="22.78702892199825"/>
        <n v="17.00626959247649"/>
        <n v="17.25663716814159"/>
        <n v="18.45018450184502"/>
        <n v="18.44097995545657"/>
        <n v="18.20224719101124"/>
        <n v="14.7887323943662"/>
        <n v="53.35951134380453"/>
        <n v="55.5138784696174"/>
        <n v="38.49425776265419"/>
        <n v="39.27108927108927"/>
        <n v="32.00163065633917"/>
        <n v="33.03269447576099"/>
        <n v="21.09838008692216"/>
        <n v="20.99821746880571"/>
        <n v="17.42006615214995"/>
        <n v="17.15954728002921"/>
        <n v="50.3209242618742"/>
        <n v="51.05058365758754"/>
        <n v="46.90265486725664"/>
        <n v="51.02313167259786"/>
        <n v="37.02586206896552"/>
        <n v="37.06467661691542"/>
        <n v="19.31001437470053"/>
        <n v="19.28474422815754"/>
        <n v="16.44083107497742"/>
        <n v="16.22697859631657"/>
        <n v="41.24783362218371"/>
        <n v="43.51224596143825"/>
        <n v="38.58566682486948"/>
        <n v="39.09985935302391"/>
        <n v="31.12617309697602"/>
        <n v="30.02103049421662"/>
        <n v="17.99511002444988"/>
        <n v="18.19932595089071"/>
        <n v="15.00852757248436"/>
        <n v="19.35116676152533"/>
        <n v="33.13782991202346"/>
        <n v="31.28205128205128"/>
        <n v="21.11392405063291"/>
        <n v="21.36409227683049"/>
        <n v="17.69825918762089"/>
        <n v="17.72082878953108"/>
        <n v="17.0337738619677"/>
        <n v="17.38698460009935"/>
        <n v="32.07236842105263"/>
        <n v="29.78126752664049"/>
        <n v="27.61643835616439"/>
        <n v="28.66004962779156"/>
        <n v="24.94845360824742"/>
        <n v="24.42544094067344"/>
        <n v="18.93121091529278"/>
        <n v="20.03733665214686"/>
        <n v="18.79452054794521"/>
        <n v="18.66515837104073"/>
        <n v="35.78595317725753"/>
        <n v="34.66579292267365"/>
        <n v="40.59910771191842"/>
        <n v="40.34546576187539"/>
        <n v="30.89430894308943"/>
        <n v="30.41666666666666"/>
        <n v="15.79861111111111"/>
        <n v="15.33742331288344"/>
        <n v="14.60023174971031"/>
        <n v="14.31005110732538"/>
        <n v="39.44291609353508"/>
        <n v="39.08501440922191"/>
        <n v="38.11528497409326"/>
        <n v="39.62536023054755"/>
        <n v="23.70319477842666"/>
        <n v="24.02479037550128"/>
        <n v="15.97751906864713"/>
        <n v="15.90136054421769"/>
        <n v="39.3421052631579"/>
        <n v="40.37600716204118"/>
        <n v="30.15474696779591"/>
        <n v="30.67885117493472"/>
        <n v="15.37037037037037"/>
        <n v="14.60513796384396"/>
        <n v="18.16793893129771"/>
        <n v="18.11623246492986"/>
        <n v="16.35916359163592"/>
        <n v="15.84657109647424"/>
        <n v="40.30891878425511"/>
        <n v="41.04218362282878"/>
        <n v="40.91355599214145"/>
        <n v="40.64731080437887"/>
        <n v="26.84804928131417"/>
        <n v="27.80172413793103"/>
        <n v="16.8770453482936"/>
        <n v="17.37505838393274"/>
        <n v="15.16930022573363"/>
        <n v="14.86733760292772"/>
        <n v="33.77348908075165"/>
        <n v="33.49282296650718"/>
        <n v="20.25806451612903"/>
        <n v="21.08470444850701"/>
        <n v="16.21462264150944"/>
        <n v="16.07247223845704"/>
        <n v="16.82948490230906"/>
        <n v="16.96340257171118"/>
        <n v="40.57704112952732"/>
        <n v="42.28395061728395"/>
        <n v="36.49677797305213"/>
        <n v="37.42017879948914"/>
        <n v="26.69296515450362"/>
        <n v="26.82274247491639"/>
        <n v="19.0228013029316"/>
        <n v="18.7420584498094"/>
        <n v="15.70796460176991"/>
        <n v="15.54669703872437"/>
        <n v="35.0825222175201"/>
        <n v="36.28997867803838"/>
        <n v="26.02158828064765"/>
        <n v="26.32003224506247"/>
        <n v="18.29085457271364"/>
        <n v="17.78006166495375"/>
        <n v="17.42313323572474"/>
        <n v="17.46221161495624"/>
        <n v="30.31214742384355"/>
        <n v="29.33884297520661"/>
        <n v="24.07031778228533"/>
        <n v="24.71068754254595"/>
        <n v="18.96907216494845"/>
        <n v="19.80074719800747"/>
        <n v="16.73783091374893"/>
        <n v="16.36752136752137"/>
        <n v="41.29834254143646"/>
        <n v="39.66756513926325"/>
        <n v="43.33170493404983"/>
        <n v="43.05423406279733"/>
        <n v="30.71517155849525"/>
        <n v="27.87121576165305"/>
        <n v="18.45651286239281"/>
        <n v="16"/>
        <n v="15.86063442537701"/>
        <n v="31.91709844559585"/>
        <n v="31.01827676240208"/>
        <n v="24.71505698860228"/>
        <n v="24.8038624019312"/>
        <n v="20.7211782630777"/>
        <n v="20.46843177189409"/>
        <n v="16.61667666466706"/>
        <n v="16.68681983071342"/>
        <n v="30.32407407407408"/>
        <n v="31.90298507462687"/>
        <n v="24.57118353344768"/>
        <n v="24.95860927152318"/>
        <n v="18.84939195509822"/>
        <n v="18.3572710951526"/>
        <n v="18.78228782287823"/>
        <n v="18.28485077446166"/>
        <n v="40.63745019920319"/>
        <n v="39.45783132530121"/>
        <n v="42.10749047820567"/>
        <n v="40.76406381192275"/>
        <n v="35.07005253940456"/>
        <n v="35.1528384279476"/>
        <n v="16.30123927550047"/>
        <n v="16.60950514453699"/>
        <n v="16.05252011859382"/>
        <n v="15.87823940765117"/>
        <n v="41.17324561403509"/>
        <n v="41.11610006414368"/>
        <n v="37.02290076335878"/>
        <n v="39.26315789473684"/>
        <n v="26.0302556077204"/>
        <n v="25.26084568918176"/>
        <n v="16.66666666666666"/>
        <n v="17.74503523382447"/>
        <n v="14.85875706214689"/>
        <n v="14.6551724137931"/>
        <n v="43.74658656471873"/>
        <n v="48.39617332583005"/>
        <n v="32.8719723183391"/>
        <n v="29.54159592529712"/>
        <n v="25.27472527472527"/>
        <n v="25.30897367006986"/>
        <n v="18.41593780369291"/>
        <n v="18.9163038219642"/>
        <n v="17.46513038204973"/>
        <n v="17.51552795031056"/>
        <n v="18.15403422982885"/>
        <n v="18.99271844660194"/>
        <n v="21.50988615937687"/>
        <n v="20.82860385925085"/>
        <n v="18.3075221238938"/>
        <n v="18.45238095238095"/>
        <n v="18.54120267260579"/>
        <n v="17.96276013143483"/>
        <n v="16.72698029754724"/>
        <n v="16.95423855963991"/>
        <n v="36.06017865538317"/>
        <n v="38.32335329341318"/>
        <n v="41.32545377796539"/>
        <n v="41.78482068390325"/>
        <n v="29.50606585788562"/>
        <n v="27.47068676716918"/>
        <n v="20.37115141290595"/>
        <n v="21.30151843817788"/>
        <n v="17.32217573221757"/>
        <n v="17.30934018851757"/>
        <n v="78.93700787401575"/>
        <n v="81.32678132678133"/>
        <n v="41.33587786259542"/>
        <n v="39.96078431372549"/>
        <n v="22.07970682546954"/>
        <n v="23.45505617977528"/>
        <n v="17.03612479474548"/>
        <n v="17.19610334603982"/>
        <n v="41.87624750499002"/>
        <n v="42.32866043613707"/>
        <n v="35.66748566748566"/>
        <n v="35.76876756322762"/>
        <n v="24.03131115459882"/>
        <n v="24.26984779925957"/>
        <n v="17.28547854785479"/>
        <n v="17.64955451845567"/>
        <n v="30.55725658297612"/>
        <n v="33.80361173814899"/>
        <n v="21.619812583668"/>
        <n v="22.24546722454672"/>
        <n v="21.82741116751269"/>
        <n v="18.05194805194805"/>
        <n v="16.26065773447016"/>
        <n v="17.70949720670391"/>
        <n v="27.98141455859577"/>
        <n v="26.86868686868687"/>
        <n v="26.74094707520891"/>
        <n v="25.92758158247653"/>
        <n v="21.69657422512235"/>
        <n v="20.06759611322349"/>
        <n v="15.9755565255347"/>
        <n v="15.9982751185856"/>
        <n v="36.69603524229075"/>
        <n v="35.01154734411085"/>
        <n v="48.01909307875895"/>
        <n v="46.38211382113821"/>
        <n v="20.69382815651472"/>
        <n v="19.50122649223222"/>
        <n v="18.32126118449084"/>
        <n v="18.34561834561834"/>
        <n v="16.23672230652504"/>
        <n v="16.19047619047619"/>
        <n v="28.77115526122149"/>
        <n v="25.67567567567567"/>
        <n v="22.08520179372197"/>
        <n v="20.94703049759229"/>
        <n v="20.22548684660062"/>
        <n v="19.48775055679288"/>
        <n v="17.96669588080631"/>
        <n v="17.96516956920257"/>
        <n v="42.51668255481411"/>
        <n v="44.67370441458733"/>
        <n v="40.43616537937302"/>
        <n v="38.95862389586239"/>
        <n v="36.20988725065047"/>
        <n v="34.74054529463501"/>
        <n v="19.54022988505747"/>
        <n v="20.22301064368981"/>
        <n v="16.43118785975929"/>
        <n v="16.1530815109344"/>
        <n v="46.15384615384615"/>
        <n v="44.50503355704698"/>
        <n v="45.06980802792322"/>
        <n v="49.15824915824916"/>
        <n v="32.01019664967225"/>
        <n v="30.40262941659819"/>
        <n v="17.39669421487603"/>
        <n v="17.36401673640167"/>
        <n v="15.69259088817303"/>
        <n v="15.52532833020638"/>
        <n v="52.39020598523125"/>
        <n v="54.8489666136725"/>
        <n v="39.60964408725603"/>
        <n v="40.60236370568052"/>
        <n v="34.29273429273429"/>
        <n v="35.77586206896552"/>
        <n v="17.16385646346736"/>
        <n v="17.23556679308892"/>
        <n v="16.40063846767757"/>
        <n v="16.22477245745944"/>
        <n v="34.1848583372039"/>
        <n v="32.68834911486208"/>
        <n v="29.92943129929431"/>
        <n v="29.43965517241379"/>
        <n v="20.97826086956522"/>
        <n v="20.96109839816934"/>
        <n v="17.94280442804428"/>
        <n v="17.86892975011787"/>
        <n v="35.22388059701493"/>
        <n v="34.33786078098472"/>
        <n v="23.97727272727273"/>
        <n v="23.23290845886443"/>
        <n v="23.14814814814815"/>
        <n v="21.12195121951219"/>
        <n v="17.80502043199066"/>
        <n v="17.90668348045397"/>
        <n v="36.9438202247191"/>
        <n v="33.13492063492063"/>
        <n v="28.60497886331611"/>
        <n v="29.77027660571964"/>
        <n v="23.50515463917526"/>
        <n v="24.30460556315549"/>
        <n v="18.18894551156409"/>
        <n v="18.15154038301415"/>
        <n v="16.49911295091662"/>
        <n v="15.83909490886235"/>
        <n v="32.10978835978836"/>
        <n v="30.94059405940594"/>
        <n v="34.01957475531556"/>
        <n v="34.87463366981439"/>
        <n v="21.54002713704206"/>
        <n v="21.93895870736086"/>
        <n v="18.43450479233227"/>
        <n v="18.78850102669405"/>
        <n v="17.63215061549602"/>
        <n v="17.30091613812544"/>
        <n v="41.3932915591596"/>
        <n v="41.60320641282565"/>
        <n v="34.10581547879318"/>
        <n v="35.05679592636115"/>
        <n v="25.8698321735571"/>
        <n v="25.59904153354632"/>
        <n v="17.5009134088418"/>
        <n v="17.57551981169086"/>
        <n v="17.58713136729223"/>
        <n v="19.00452488687783"/>
        <n v="19.28374655647383"/>
        <n v="19.70604246053348"/>
        <n v="17.1573137074517"/>
        <n v="17.16926070038911"/>
        <n v="16.37333333333333"/>
        <n v="15.84253480556889"/>
        <n v="41.92603441962651"/>
        <n v="44.85022568732047"/>
        <n v="30.56648308418568"/>
        <n v="32.91090629800307"/>
        <n v="19.55676516329705"/>
        <n v="19.00691900691901"/>
        <n v="17.14474118034949"/>
        <n v="17.25088617565971"/>
        <n v="17.76437847866419"/>
        <n v="17.66561514195584"/>
        <n v="28.02144249512671"/>
        <n v="27.42395437262358"/>
        <n v="19.4884287454324"/>
        <n v="19.38775510204082"/>
        <n v="16.29125196437926"/>
        <n v="16.47828673408685"/>
        <n v="42.19586840091814"/>
        <n v="43.49219062875451"/>
        <n v="44.018296973962"/>
        <n v="44.20364637082903"/>
        <n v="21.27898279730741"/>
        <n v="21.5977377165076"/>
        <n v="17.83567134268537"/>
        <n v="17.68680445151033"/>
        <n v="55.08740475123263"/>
        <n v="58.78410722833893"/>
        <n v="56.34477254588987"/>
        <n v="56.855151045701"/>
        <n v="38.64007845701209"/>
        <n v="37.76070252469814"/>
        <n v="18.51851851851852"/>
        <n v="18.45528455284553"/>
        <n v="15.29175050301811"/>
        <n v="15.1580770896492"/>
        <n v="51.50983146067416"/>
        <n v="49.29859719438878"/>
        <n v="44.76559746210786"/>
        <n v="46.66666666666666"/>
        <n v="21.50383141762452"/>
        <n v="22.05663189269747"/>
        <n v="19.80495123780945"/>
        <n v="19.7033092430582"/>
        <n v="17.04996034892942"/>
        <n v="46.06240713224368"/>
        <n v="48.15384615384615"/>
        <n v="46.76258992805755"/>
        <n v="48.5972850678733"/>
        <n v="31.41025641025641"/>
        <n v="30.82408874801902"/>
        <n v="17.9622641509434"/>
        <n v="17.75631500742942"/>
        <n v="16.09574907139909"/>
        <n v="15.62980030721966"/>
        <n v="48.55244423350736"/>
        <n v="48.59590671108996"/>
        <n v="47.11538461538461"/>
        <n v="46.56423388817755"/>
        <n v="36.63278833406982"/>
        <n v="36.60360756709195"/>
        <n v="16.02478972996902"/>
        <n v="15.88397790055249"/>
        <n v="42.26709499770537"/>
        <n v="41.26236457842676"/>
        <n v="39.17620137299771"/>
        <n v="40.1048492791612"/>
        <n v="26.96323195642306"/>
        <n v="26.90941385435169"/>
        <n v="17.36902050113895"/>
        <n v="17.20890410958904"/>
        <n v="17.174753112924"/>
        <n v="41.7910447761194"/>
        <n v="40.70497344278127"/>
        <n v="42.43542435424354"/>
        <n v="39.19469928644241"/>
        <n v="25.04288164665523"/>
        <n v="25.47705002578649"/>
        <n v="22.38705327039784"/>
        <n v="17.23130841121495"/>
        <n v="16.01601601601602"/>
        <n v="15.75492341356674"/>
        <n v="48.53852967227635"/>
        <n v="47.97114517583408"/>
        <n v="51.4273356401384"/>
        <n v="49.55985915492958"/>
        <n v="32.77153558052434"/>
        <n v="32.61597321855572"/>
        <n v="16.23660182612148"/>
        <n v="15.94496155402671"/>
        <n v="15.94967532467532"/>
        <n v="15.83637100040502"/>
        <n v="25.53563620463489"/>
        <n v="23.99150743099788"/>
        <n v="26.70157068062827"/>
        <n v="26.57657657657658"/>
        <n v="22.41199024050192"/>
        <n v="21.81616832779623"/>
        <n v="18.21603312006022"/>
        <n v="18.24561403508772"/>
        <n v="17.12079927338783"/>
        <n v="16.85122773230621"/>
        <n v="54.59770114942529"/>
        <n v="57.89156626506025"/>
        <n v="44.46914952751528"/>
        <n v="44.95614035087719"/>
        <n v="34.6116504854369"/>
        <n v="34.4280240831965"/>
        <n v="17.40927882406982"/>
        <n v="17.28007181328546"/>
        <n v="15.12226512226512"/>
        <n v="14.94252873563219"/>
        <n v="49.5847581827064"/>
        <n v="49.52830188679246"/>
        <n v="48.94086496028244"/>
        <n v="48.50023073373328"/>
        <n v="37.81009409751925"/>
        <n v="38.10634328358209"/>
        <n v="20.66045723962743"/>
        <n v="21.59194876486734"/>
        <n v="15.45615589016829"/>
        <n v="15.78231292517007"/>
        <n v="23.61213915618061"/>
        <n v="23.73660030627871"/>
        <n v="17.41835147744946"/>
        <n v="17.02786377708978"/>
        <n v="17.98606713109563"/>
        <n v="18.07479224376731"/>
        <n v="16.59951651893634"/>
        <n v="17.21249047981721"/>
        <n v="31.16545265348595"/>
        <n v="31.54362416107383"/>
        <n v="23.32155477031802"/>
        <n v="20.746334962239"/>
        <n v="18.47058823529412"/>
        <n v="18.9509954058193"/>
        <n v="17.32919254658385"/>
        <n v="17.08264004437049"/>
        <n v="16.71964399237127"/>
        <n v="16.78018575851393"/>
        <n v="42.36520163117354"/>
        <n v="46.98515769944341"/>
        <n v="32.81152160300563"/>
        <n v="33.96124865446717"/>
        <n v="24.43280977312391"/>
        <n v="24.14605418138987"/>
        <n v="18.71750433275563"/>
        <n v="19.13197519929141"/>
        <n v="19.07838070628769"/>
        <n v="18.92716964675098"/>
        <n v="47.80292942743009"/>
        <n v="46.18774790656677"/>
        <n v="39.990234375"/>
        <n v="40.73377234242709"/>
        <n v="25.8033106134372"/>
        <n v="28.41614906832298"/>
        <n v="21.01851851851852"/>
        <n v="20.84309133489462"/>
        <n v="16.68377823408624"/>
        <n v="15.91346153846154"/>
        <n v="42.1474358974359"/>
        <n v="40.67532467532467"/>
        <n v="24.86255345143555"/>
        <n v="24.29906542056075"/>
        <n v="30.76923076923077"/>
        <n v="30.3236797274276"/>
        <n v="18.83495145631068"/>
        <n v="19.08995815899582"/>
        <n v="13.08874566187407"/>
        <n v="12.75"/>
        <n v="49.19354838709678"/>
        <n v="49.53044531960012"/>
        <n v="51.67310167310168"/>
        <n v="51.02471368294154"/>
        <n v="22.01405152224824"/>
        <n v="21.60927617709065"/>
        <n v="16.38841567291312"/>
        <n v="16.62928548542134"/>
        <n v="44.36889077773056"/>
        <n v="43.29384791746274"/>
        <n v="33.34835511491663"/>
        <n v="33.53021353930032"/>
        <n v="16.84665226781857"/>
        <n v="17.9718875502008"/>
        <n v="27.41003998223012"/>
        <n v="26.52680652680653"/>
        <n v="17.98850574712644"/>
        <n v="17.51126126126126"/>
        <n v="33.46439493228484"/>
        <n v="32.66542404473439"/>
        <n v="36.24003750586029"/>
        <n v="36.45038167938932"/>
        <n v="22.60094389092816"/>
        <n v="22.45192307692308"/>
        <n v="14.78800413650465"/>
        <n v="14.80916030534351"/>
        <n v="21.48209825145712"/>
        <n v="22.94617563739377"/>
        <n v="23.03393213572854"/>
        <n v="23.32097239390194"/>
        <n v="16.28757108042242"/>
        <n v="16.39344262295082"/>
        <n v="15.5589704187476"/>
        <n v="15.5760738659173"/>
        <n v="56.4585115483319"/>
        <n v="55.3011026293469"/>
        <n v="45.80152671755725"/>
        <n v="46.91699604743083"/>
        <n v="38.02145411203814"/>
        <n v="38.54084060269628"/>
        <n v="19.37026703866082"/>
        <n v="18.99482631189948"/>
        <n v="16.04319321249518"/>
        <n v="15.89477584290478"/>
        <n v="34.07004420265216"/>
        <n v="33.65384615384615"/>
        <n v="34.15256942227897"/>
        <n v="34.15959252971138"/>
        <n v="23.34293948126801"/>
        <n v="24.15120756037802"/>
        <n v="16.21531260448011"/>
        <n v="16.03463720513586"/>
        <n v="52.5623268698061"/>
        <n v="51.97666882696047"/>
        <n v="39.55375253549695"/>
        <n v="40.70236039147957"/>
        <n v="35.18207282913166"/>
        <n v="35.87150505651398"/>
        <n v="16.54676258992806"/>
        <n v="16.65357423409269"/>
        <n v="16.37591446257738"/>
        <n v="16.41711229946524"/>
        <n v="35.10007412898443"/>
        <n v="36.58181818181818"/>
        <n v="27.5070479258961"/>
        <n v="27.0259790616518"/>
        <n v="20.91750841750842"/>
        <n v="21.43150966680379"/>
        <n v="17.42640075973409"/>
        <n v="17.48779405237461"/>
        <n v="33.92440503966402"/>
        <n v="33.62147406733394"/>
        <n v="25.27859237536657"/>
        <n v="17.80957079427726"/>
        <n v="17.52776436504104"/>
        <n v="16.78453559641678"/>
        <n v="17.2754619681994"/>
        <n v="16.2405303030303"/>
        <n v="16.27786417833074"/>
        <n v="62.24299065420561"/>
        <n v="60.46277665995976"/>
        <n v="53.2059186189889"/>
        <n v="55.34883720930232"/>
        <n v="43.05780659103187"/>
        <n v="43.84541984732824"/>
        <n v="23.56589147286822"/>
        <n v="23.72473532242541"/>
        <n v="17.60817307692308"/>
        <n v="17.45222929936306"/>
        <n v="31.81654026724449"/>
        <n v="34.43935926773455"/>
        <n v="35.79335793357934"/>
        <n v="35.8477508650519"/>
        <n v="28.83320867614061"/>
        <n v="27.97761790567546"/>
        <n v="19.58266452648475"/>
        <n v="20.06920415224914"/>
        <n v="15.71984435797665"/>
        <n v="15.86021505376344"/>
        <n v="40.75251722310546"/>
        <n v="42.31347020530796"/>
        <n v="23.1953801732435"/>
        <n v="22.11449676823638"/>
        <n v="25.06047411707789"/>
        <n v="24.04197080291971"/>
        <n v="15.80801409070894"/>
        <n v="15.60669456066946"/>
        <n v="27.73858150761233"/>
        <n v="31.78152492668622"/>
        <n v="36.97916666666667"/>
        <n v="37.3733583489681"/>
        <n v="18.17047817047817"/>
        <n v="20.41509433962264"/>
        <n v="17.58607922991485"/>
        <n v="17.05426356589147"/>
        <n v="15.76373212942062"/>
        <n v="15.12605042016807"/>
        <n v="32.28547153780799"/>
        <n v="38.82403804582793"/>
        <n v="43.58860195903829"/>
        <n v="45.8001768346596"/>
        <n v="29.2230382682644"/>
        <n v="27.85369774919614"/>
        <n v="24.5"/>
        <n v="23.47826086956522"/>
        <n v="14.97326203208556"/>
        <n v="14.95659037095501"/>
        <n v="36.3728813559322"/>
        <n v="36.77370030581039"/>
        <n v="37.73654916512059"/>
        <n v="38.55981416957027"/>
        <n v="20.02039428959891"/>
        <n v="20.73762536395988"/>
        <n v="17.01607267645003"/>
        <n v="17.41457389872375"/>
        <n v="14.13169041201386"/>
        <n v="14.35938119793733"/>
        <n v="40.62761506276151"/>
        <n v="39.6167383652718"/>
        <n v="39.2108938547486"/>
        <n v="38.10224347186465"/>
        <n v="24.22062350119904"/>
        <n v="24.30044182621502"/>
        <n v="17.16144774298495"/>
        <n v="17.52241238793806"/>
        <n v="16.16628175519631"/>
        <n v="16.36363636363636"/>
        <n v="16.98250728862974"/>
        <n v="16.67959658650116"/>
        <n v="16.46586345381526"/>
        <n v="16.15798922800718"/>
        <n v="15.57426337943476"/>
        <n v="15.55697823303457"/>
        <n v="43.34313313733725"/>
        <n v="43.97106109324758"/>
        <n v="46.19030258840686"/>
        <n v="28.79014189693801"/>
        <n v="29.36185909258576"/>
        <n v="16.23325453112687"/>
        <n v="16.05222734254992"/>
        <n v="16.12505141916907"/>
        <n v="16.08255451713396"/>
        <n v="47.01110162254484"/>
        <n v="52.36907730673317"/>
        <n v="55.04966887417218"/>
        <n v="56.89450809956539"/>
        <n v="32.77630079756931"/>
        <n v="32.10428305400372"/>
        <n v="17.43193823648923"/>
        <n v="17.40827478532396"/>
        <n v="14.78398731668648"/>
        <n v="14.67929401635816"/>
        <n v="43.07491289198606"/>
        <n v="42.011077971879"/>
        <n v="42.52355591970504"/>
        <n v="42.84436493738819"/>
        <n v="34.18367346938776"/>
        <n v="33.31742243436754"/>
        <n v="19.03435468895079"/>
        <n v="19.01017576318224"/>
        <n v="18.01801801801802"/>
        <n v="18.11248808388942"/>
        <n v="32.72442588726513"/>
        <n v="37"/>
        <n v="49.76679104477612"/>
        <n v="49.97720018239854"/>
        <n v="48.67788461538461"/>
        <n v="48.63905325443787"/>
        <n v="29.39139040079169"/>
        <n v="29.52734997344663"/>
        <n v="17.32696897374702"/>
        <n v="17.06161137440758"/>
        <n v="44.50811843361986"/>
        <n v="43.46030289123451"/>
        <n v="37.07762557077626"/>
        <n v="35.55173894375268"/>
        <n v="30.53677932405567"/>
        <n v="29.37228582708251"/>
        <n v="17.30665224445646"/>
        <n v="17.62571280456195"/>
        <n v="16.0786065207682"/>
        <n v="15.94461813309513"/>
        <n v="26.69111654441728"/>
        <n v="27.81112444977991"/>
        <n v="17.00587969244686"/>
        <n v="17.00809909480705"/>
        <n v="17.3469387755102"/>
        <n v="16.77199805542051"/>
        <n v="15.14792899408284"/>
        <n v="15.31497548095058"/>
        <n v="33.04473304473304"/>
        <n v="34.7953216374269"/>
        <n v="45.98324297683588"/>
        <n v="44.01357246728066"/>
        <n v="31.88208616780046"/>
        <n v="32.64850379633765"/>
        <n v="13.45826235093697"/>
        <n v="13.76015289058767"/>
        <n v="15.39179104477612"/>
        <n v="15.19401589527817"/>
        <n v="21.25820947113723"/>
        <n v="21.16920842411039"/>
        <n v="15.77579806978471"/>
        <n v="16.08077786088257"/>
        <n v="16.97247706422019"/>
        <n v="16.87471104946833"/>
        <n v="15.48304542546385"/>
        <n v="15.51663747810858"/>
        <n v="28.80094043887147"/>
        <n v="27.58620689655172"/>
        <n v="19.20634920634921"/>
        <n v="19.59901800327332"/>
        <n v="17.28631659639709"/>
        <n v="17.98756798756799"/>
        <n v="15.0259067357513"/>
        <n v="15.13473606496862"/>
        <n v="33.94994559303591"/>
        <n v="35.5297157622739"/>
        <n v="27.47252747252747"/>
        <n v="26.90726359068067"/>
        <n v="29.67279246974451"/>
        <n v="31.5018315018315"/>
        <n v="16.58767772511848"/>
        <n v="16.64367816091954"/>
        <n v="31.54696132596685"/>
        <n v="35.70663811563169"/>
        <n v="45.8467186782928"/>
        <n v="46.17590822179732"/>
        <n v="12.05020920502092"/>
        <n v="35.75505967825636"/>
        <n v="30.71928071928072"/>
        <n v="21.58154859967051"/>
        <n v="15.24926686217009"/>
        <n v="15.80098414434117"/>
        <n v="32.78271918678526"/>
        <n v="33.77483443708609"/>
        <n v="25.26989204318273"/>
        <n v="24.28571428571428"/>
        <n v="23.15963606286187"/>
        <n v="22.47005369681949"/>
        <n v="15.82048957388939"/>
        <n v="14.54385191714412"/>
        <n v="23.50148367952522"/>
        <n v="23.14524555903866"/>
        <n v="16.13265879707701"/>
        <n v="16.04434072345391"/>
        <n v="16.78921568627451"/>
        <n v="16.78787878787879"/>
        <n v="13.44993968636912"/>
        <n v="13.5661133371494"/>
        <n v="43.23734729493891"/>
        <n v="45.09043927648579"/>
        <n v="30.61224489795918"/>
        <n v="30.00776397515528"/>
        <n v="19.83903420523139"/>
        <n v="20.14722975590856"/>
        <n v="16.3403915301638"/>
        <n v="15.80267558528428"/>
        <n v="43.5792349726776"/>
        <n v="46.53366583541147"/>
        <n v="38.40485478977026"/>
        <n v="39.2602495543672"/>
        <n v="28.43857072931963"/>
        <n v="28.38283828382838"/>
        <n v="21.57987643424536"/>
        <n v="21.61036557149468"/>
        <n v="20.41403105232892"/>
        <n v="15.93959731543624"/>
        <n v="32.40518482957273"/>
        <n v="31.08665749656121"/>
        <n v="35.07498790517658"/>
        <n v="37.72666961521451"/>
        <n v="35.33109807208717"/>
        <n v="35.7670221493027"/>
        <n v="16.31175468483816"/>
        <n v="16.21621621621622"/>
        <n v="36.67610190052567"/>
        <n v="36.17854346123728"/>
        <n v="34.52380952380953"/>
        <n v="35.17241379310344"/>
        <n v="16.58905704307334"/>
        <n v="16.76375404530744"/>
        <n v="15.95218466611706"/>
        <n v="16.26402070750647"/>
        <n v="36.27041397645272"/>
        <n v="32.87257019438445"/>
        <n v="26.86198376279562"/>
        <n v="27.80451684561274"/>
        <n v="23.25949367088608"/>
        <n v="21.86204297022239"/>
        <n v="17.1397772188286"/>
        <n v="17.43898125221083"/>
        <n v="39.92878942014242"/>
        <n v="36.95652173913043"/>
        <n v="29.23747276688453"/>
        <n v="29.87727465086754"/>
        <n v="24.72003318125259"/>
        <n v="24.64947987336047"/>
        <n v="19.07815631262525"/>
        <n v="18.82399368587214"/>
        <n v="15.36245799327892"/>
        <n v="15.36036036036036"/>
        <n v="31.08108108108108"/>
        <n v="32.05587392550143"/>
        <n v="44.05063291139241"/>
        <n v="47.60168302945302"/>
        <n v="26.66192676857447"/>
        <n v="25.38544281104339"/>
        <n v="16.57999388192108"/>
        <n v="16.15289765721332"/>
        <n v="29.45996275605214"/>
        <n v="27.11062590975255"/>
        <n v="43.97382920110193"/>
        <n v="43.69873228933632"/>
        <n v="31.0459940652819"/>
        <n v="29.40340909090909"/>
        <n v="17.86116322701688"/>
        <n v="17.65573166236639"/>
        <n v="16.07469791285244"/>
        <n v="15.8085569253082"/>
        <n v="33.23251417769376"/>
        <n v="27.25549658832449"/>
        <n v="42.11655345012513"/>
        <n v="41.83222958057395"/>
        <n v="38.52049316894369"/>
        <n v="37.7133655394525"/>
        <n v="19.37225784677691"/>
        <n v="19.17808219178082"/>
        <n v="15.88215374195733"/>
        <n v="15.65811965811966"/>
        <n v="32.55535607420706"/>
        <n v="34.13542249580302"/>
        <n v="25.9665320253895"/>
        <n v="27.23378212974296"/>
        <n v="24.27667269439421"/>
        <n v="23.80952380952381"/>
        <n v="17.63273258645884"/>
        <n v="16.91729323308271"/>
        <n v="51.64319248826291"/>
        <n v="49.23588039867109"/>
        <n v="47.85581106277191"/>
        <n v="47.48427672955975"/>
        <n v="30.97663271420012"/>
        <n v="33.97790055248619"/>
        <n v="17.81376518218623"/>
        <n v="17.68901569186876"/>
        <n v="15.25037936267071"/>
        <n v="15.424739195231"/>
        <n v="41.82087342709104"/>
        <n v="42.87812041116006"/>
        <n v="22.93074324324324"/>
        <n v="22.28622064687638"/>
        <n v="23.84726224783861"/>
        <n v="22.83778397768035"/>
        <n v="16.57237936772047"/>
        <n v="16.55697956356079"/>
        <n v="14.30646332607117"/>
        <n v="13.99688958009331"/>
        <n v="45.77432617633622"/>
        <n v="46.33416458852867"/>
        <n v="41.67088607594936"/>
        <n v="41.45854145854146"/>
        <n v="30.49350649350649"/>
        <n v="31.22858541360744"/>
        <n v="17.56563245823389"/>
        <n v="17.97862001943635"/>
        <n v="14.92307692307692"/>
        <n v="14.60506706408346"/>
        <n v="37.72455089820359"/>
        <n v="38.29676071055381"/>
        <n v="40.86378737541528"/>
        <n v="41.14521841794569"/>
        <n v="25.94686263425664"/>
        <n v="25.9525124240751"/>
        <n v="14.97613365155131"/>
        <n v="15.21739130434783"/>
        <n v="36.09917355371901"/>
        <n v="37.50892219842969"/>
        <n v="29.44223107569721"/>
        <n v="31.75853018372704"/>
        <n v="27.21634439985407"/>
        <n v="25.41615915550142"/>
        <n v="15.80838323353294"/>
        <n v="16.20648259303722"/>
        <n v="22.39142695995488"/>
        <n v="21.53652392947103"/>
        <n v="19.09574468085107"/>
        <n v="17.28045325779037"/>
        <n v="17.61045426260112"/>
        <n v="15.54820415879017"/>
        <n v="15.64659427443238"/>
        <n v="30.82239115411195"/>
        <n v="29.73342447026657"/>
        <n v="37.43730050159598"/>
        <n v="36.45320197044335"/>
        <n v="30.0718629076838"/>
        <n v="29.15961646926114"/>
        <n v="15.07283090563648"/>
        <n v="14.9520766773163"/>
        <n v="36.4477335800185"/>
        <n v="38.19025522041763"/>
        <n v="21.09862671660424"/>
        <n v="21.51370679380215"/>
        <n v="25.37960954446855"/>
        <n v="23.93992932862191"/>
        <n v="16.71031953902567"/>
        <n v="16.81547619047619"/>
        <n v="14.1753748296229"/>
        <n v="14.38979963570127"/>
        <n v="36.39846743295019"/>
        <n v="39.00709219858156"/>
        <n v="35.54522400676247"/>
        <n v="36.30573248407643"/>
        <n v="27.58326216908625"/>
        <n v="27.10727969348659"/>
        <n v="18.64336246358718"/>
        <n v="18.35888934935765"/>
        <n v="15.57894736842105"/>
        <n v="15.65386485172582"/>
        <n v="39.13649025069638"/>
        <n v="42.56915142991092"/>
        <n v="49.93939393939394"/>
        <n v="50.23455824863174"/>
        <n v="42.97554910899296"/>
        <n v="17.08703374777975"/>
        <n v="16.95652173913043"/>
        <n v="16.84526360908701"/>
        <n v="15.19097222222222"/>
        <n v="14.68947564150242"/>
        <n v="41.69475204622051"/>
        <n v="40.78471863706763"/>
        <n v="54.25101214574899"/>
        <n v="51.73321632294866"/>
        <n v="23.97429560059318"/>
        <n v="22.895467160037"/>
        <n v="16.55577299412916"/>
        <n v="16.79306608884074"/>
        <n v="41.83030752130419"/>
        <n v="41.87211093990755"/>
        <n v="32.22277473893585"/>
        <n v="29.16876574307305"/>
        <n v="18.81630374092686"/>
        <n v="18.95232489699823"/>
        <n v="15.89849818746763"/>
        <n v="16.04166666666667"/>
        <n v="44.40353460972018"/>
        <n v="41.65413533834587"/>
        <n v="36.63578047042053"/>
        <n v="38.81373569198751"/>
        <n v="24.66915507295555"/>
        <n v="23.8399462004035"/>
        <n v="16.33425034387895"/>
        <n v="16.10199091861683"/>
        <n v="31.69014084507042"/>
        <n v="29.9200609059764"/>
        <n v="25.52870090634441"/>
        <n v="26.00229095074456"/>
        <n v="19.2261185006046"/>
        <n v="18.35478455512031"/>
        <n v="17.75568181818182"/>
        <n v="17.97878280290341"/>
        <n v="14.50823319982199"/>
        <n v="33.17178244480344"/>
        <n v="33.97497593840231"/>
        <n v="44.2299794661191"/>
        <n v="45.28152260111023"/>
        <n v="32.02416918429003"/>
        <n v="34.0007701193685"/>
        <n v="22.91033434650456"/>
        <n v="23.41673182173573"/>
        <n v="15.44617847138855"/>
        <n v="15.30163803435877"/>
        <n v="58.29124579124579"/>
        <n v="58.83668903803132"/>
        <n v="55.57312252964427"/>
        <n v="55.33901745838408"/>
        <n v="38.19444444444444"/>
        <n v="39.22378199834847"/>
        <n v="20.31421264157837"/>
        <n v="20.16949152542373"/>
        <n v="15.45584045584046"/>
        <n v="15.45945945945946"/>
        <n v="21.54022112085398"/>
        <n v="21.63716814159292"/>
        <n v="18.57753595025262"/>
        <n v="17.9181565355582"/>
        <n v="18.02768166089965"/>
        <n v="17.3682348779625"/>
        <n v="15.73751451800232"/>
        <n v="16.15427613191727"/>
        <n v="55.30636764116941"/>
        <n v="53.09130122214234"/>
        <n v="31.02968460111317"/>
        <n v="30.80762250453721"/>
        <n v="23.9242005527043"/>
        <n v="27.19508028698326"/>
        <n v="19.71514242878561"/>
        <n v="19.21944035346097"/>
        <n v="14.51419432227109"/>
        <n v="14.21706047256708"/>
        <n v="41.927303465765"/>
        <n v="40.89000839630562"/>
        <n v="43.32603938730853"/>
        <n v="40.5040504050405"/>
        <n v="32.61061946902655"/>
        <n v="32.83777874945343"/>
        <n v="20.10287183883412"/>
        <n v="19.33649289099526"/>
        <n v="17.12446351931331"/>
        <n v="17.12418300653595"/>
        <n v="15.69362613818961"/>
        <n v="15.82417582417582"/>
        <n v="16.82151589242054"/>
        <n v="16.14213197969543"/>
        <n v="16.53409090909091"/>
        <n v="16.3855421686747"/>
        <n v="16.10650371017023"/>
        <n v="16.72689726381001"/>
        <n v="45.98326359832636"/>
        <n v="43.82171226831421"/>
        <n v="36.00333750521485"/>
        <n v="35.7049323439546"/>
        <n v="29.28055293748037"/>
        <n v="29.46488294314381"/>
        <n v="17.06414473684211"/>
        <n v="17.17089125102208"/>
        <n v="14.85652015982565"/>
        <n v="14.76391825229035"/>
        <n v="38.1808838643371"/>
        <n v="36.11971104231166"/>
        <n v="29.02255639097745"/>
        <n v="28.73563218390805"/>
        <n v="24.45569620253164"/>
        <n v="24.2152466367713"/>
        <n v="19.54225352112676"/>
        <n v="19.11052399823866"/>
        <n v="15.29944640161047"/>
        <n v="14.99013806706114"/>
        <n v="40.71363220494053"/>
        <n v="40.28393966282165"/>
        <n v="52.13494992092777"/>
        <n v="49.67672413793103"/>
        <n v="42.15148188803512"/>
        <n v="41.97674418604651"/>
        <n v="21.62619988706945"/>
        <n v="20.98695405558707"/>
        <n v="16.91685912240185"/>
        <n v="16.88311688311688"/>
        <n v="26.75990675990676"/>
        <n v="28.16286960736791"/>
        <n v="20.19686474662778"/>
        <n v="21.73761339846476"/>
        <n v="17.67262192177692"/>
        <n v="17.5175644028103"/>
        <n v="17.29663105998357"/>
        <n v="17.44132535664979"/>
        <n v="47.84276126558006"/>
        <n v="42.20456802383317"/>
        <n v="45.82000913659205"/>
        <n v="44.64763603925067"/>
        <n v="21.55579789167576"/>
        <n v="20.20287404902789"/>
        <n v="16.45087585681645"/>
        <n v="16.33215269578906"/>
        <n v="36.80949922560661"/>
        <n v="36.56941649899396"/>
        <n v="38.69047619047619"/>
        <n v="39.72350230414747"/>
        <n v="26.05297438124186"/>
        <n v="26.35222847252271"/>
        <n v="14.45333333333333"/>
        <n v="14.31472081218274"/>
        <n v="37.60683760683761"/>
        <n v="36.71928620452986"/>
        <n v="25.54824561403509"/>
        <n v="25.59293987865416"/>
        <n v="19.60193003618818"/>
        <n v="19.97549019607843"/>
        <n v="15.85575271894677"/>
        <n v="15.76898118105126"/>
        <n v="49.65181058495822"/>
        <n v="50.92499159098553"/>
        <n v="27.94004611837048"/>
        <n v="30.96821877309682"/>
        <n v="25.80152671755725"/>
        <n v="29.62962962962963"/>
        <n v="15.33873029399233"/>
        <n v="15.32912533814247"/>
        <n v="40"/>
        <n v="41.44981412639405"/>
        <n v="31.14119922630561"/>
        <n v="32.62012012012012"/>
        <n v="24.48443944506937"/>
        <n v="23.52490421455938"/>
        <n v="20.63550036523009"/>
        <n v="20.51938551572787"/>
        <n v="15.8165652784277"/>
        <n v="15.66713156671316"/>
        <n v="34.75846751804553"/>
        <n v="34.95145631067961"/>
        <n v="24.43249701314218"/>
        <n v="24.1494701617401"/>
        <n v="21.43983184445612"/>
        <n v="20.27972027972028"/>
        <n v="20.99802371541502"/>
        <n v="20.79741379310345"/>
        <n v="13.40819022457067"/>
        <n v="14.29608127721335"/>
        <n v="54.53590192644483"/>
        <n v="47.25121781489214"/>
        <n v="31.73247954464604"/>
        <n v="30.39014373716633"/>
        <n v="28.66000688942473"/>
        <n v="29.32911837021426"/>
        <n v="17.67934143473148"/>
        <n v="17.30844029560483"/>
        <n v="15.24628616106333"/>
        <n v="15.40238737004236"/>
        <n v="13.91614629794826"/>
        <n v="13.65248226950355"/>
        <n v="16.57032755298651"/>
        <n v="16.36546184738956"/>
        <n v="17.05521472392638"/>
        <n v="17.24137931034483"/>
        <n v="15.53211888782359"/>
        <n v="15.55768310196266"/>
        <n v="38.17579992644355"/>
        <n v="39.32670237184392"/>
        <n v="30.91887417218543"/>
        <n v="23.06289881494986"/>
        <n v="23.45276872964169"/>
        <n v="13.98682681131344"/>
        <n v="14.02535657686212"/>
        <n v="36.03268945022288"/>
        <n v="36.19126133553173"/>
        <n v="41.38513513513514"/>
        <n v="40.42553191489361"/>
        <n v="39.16666666666666"/>
        <n v="36.23737373737374"/>
        <n v="17.03422053231939"/>
        <n v="17.52727272727273"/>
        <n v="15.01272264631043"/>
        <n v="14.74926253687316"/>
        <n v="39.6520963425513"/>
        <n v="40.69062062529164"/>
        <n v="38.50760018424689"/>
        <n v="36.96155627605373"/>
        <n v="32.11826650465775"/>
        <n v="30.22452504317789"/>
        <n v="21.14767255216693"/>
        <n v="21.56237544838581"/>
        <n v="15.41940789473684"/>
        <n v="15.04273504273504"/>
        <n v="32.27002967359051"/>
        <n v="30.5545354388542"/>
        <n v="25.45008183306055"/>
        <n v="27.0546598505702"/>
        <n v="22.13026268441886"/>
        <n v="22.22608695652174"/>
        <n v="16.40935156594619"/>
        <n v="16.25615763546798"/>
        <n v="51.60051216389244"/>
        <n v="53.89369592088998"/>
        <n v="80.60724779627816"/>
        <n v="32.46305418719212"/>
        <n v="28.29682610639249"/>
        <n v="30.52299368800722"/>
        <n v="15.97938144329897"/>
        <n v="16.55172413793104"/>
        <n v="13.74552887072049"/>
        <n v="13.82510991695164"/>
        <n v="32.76231263383298"/>
        <n v="32.91759465478842"/>
        <n v="23.39020363236103"/>
        <n v="23.32394366197183"/>
        <n v="21.38590203106332"/>
        <n v="21.00737100737101"/>
        <n v="16.56118143459916"/>
        <n v="16.92806922660898"/>
        <n v="59.52271684258834"/>
        <n v="60.21551724137931"/>
        <n v="36.19609288610394"/>
        <n v="34.23871461361897"/>
        <n v="48.14657008947593"/>
        <n v="48.26341903473162"/>
        <n v="19.06614785992218"/>
        <n v="18.73186904268545"/>
        <n v="18.67801702553831"/>
        <n v="15.29182879377432"/>
        <n v="32.35065942591156"/>
        <n v="31.43063583815029"/>
        <n v="22.61560693641619"/>
        <n v="22.9459659511473"/>
        <n v="18.39488636363636"/>
        <n v="18.87640449438202"/>
        <n v="16.01164483260553"/>
        <n v="15.74746008708273"/>
        <n v="53.37016574585635"/>
        <n v="53.43195266272189"/>
        <n v="30.4978250362494"/>
        <n v="33.55532786885246"/>
        <n v="41.91468253968254"/>
        <n v="41.69741697416974"/>
        <n v="22.24080267558528"/>
        <n v="21.67113494191242"/>
        <n v="14.6484375"/>
        <n v="15.44190665342602"/>
        <n v="15.47085201793722"/>
        <n v="14.8104728409535"/>
        <n v="21.671826625387"/>
        <n v="22.75666936135812"/>
        <n v="17.80821917808219"/>
        <n v="18.42105263157895"/>
        <n v="13.60705802511028"/>
        <n v="13.72691053965954"/>
        <n v="20.55763628797337"/>
        <n v="19.13010007698229"/>
        <n v="30.25239957340917"/>
        <n v="31.15595075239398"/>
        <n v="24.25196850393701"/>
        <n v="23.54145342886387"/>
        <n v="17.79472513504925"/>
        <n v="16.93259524584826"/>
        <n v="14.18642681929681"/>
        <n v="13.99428804569563"/>
        <n v="32.09189001044205"/>
        <n v="31.92252510760402"/>
        <n v="23.70093457943925"/>
        <n v="27.61765778912805"/>
        <n v="17.29769858945805"/>
        <n v="16.49151172190784"/>
        <n v="16.13793103448276"/>
        <n v="15.95931252192213"/>
        <n v="27.93888369192392"/>
        <n v="27.18600953895072"/>
        <n v="31.61917998610146"/>
        <n v="32.77796667800068"/>
        <n v="19.63450913727157"/>
        <n v="19.28350287483415"/>
        <n v="15.46474358974359"/>
        <n v="15.5111633372503"/>
        <n v="58.02781289506953"/>
        <n v="57.97979797979798"/>
        <n v="33.07163886162905"/>
        <n v="37.81667434362045"/>
        <n v="31.37614678899083"/>
        <n v="29.96070726915521"/>
        <n v="16.10239471511148"/>
        <n v="16.25"/>
        <n v="15.05760826380612"/>
        <n v="14.78770131771596"/>
        <n v="48.66028708133972"/>
        <n v="48.05687203791469"/>
        <n v="27.67453540934204"/>
        <n v="29.09432191459408"/>
        <n v="24.76190476190476"/>
        <n v="22.77048438207333"/>
        <n v="15.85925548189699"/>
        <n v="16.07057701478302"/>
        <n v="45.22246535375638"/>
        <n v="43.49791376912378"/>
        <n v="29.15326902465166"/>
        <n v="27.86259541984733"/>
        <n v="25.21514629948365"/>
        <n v="24.8661800486618"/>
        <n v="16.28122109158187"/>
        <n v="16.05288007554297"/>
        <n v="19.46952595936795"/>
        <n v="18.7434554973822"/>
        <n v="20.30237580993521"/>
        <n v="20.94882729211087"/>
        <n v="17.61879337960491"/>
        <n v="17.25039205436487"/>
        <n v="15.16651665166517"/>
        <n v="15.38837322911578"/>
        <n v="39.97772828507795"/>
        <n v="38.47316704459562"/>
        <n v="33.96905361640878"/>
        <n v="36.2038033728023"/>
        <n v="17.42650191734129"/>
        <n v="17.29222520107239"/>
        <n v="15.33206831119545"/>
        <n v="15.32732261858095"/>
        <n v="28.49840255591054"/>
        <n v="29.70965563808238"/>
        <n v="25.25027808676307"/>
        <n v="25.63256325632563"/>
        <n v="21.62162162162162"/>
        <n v="21.04664391353811"/>
        <n v="14.97005988023952"/>
        <n v="14.62317210348706"/>
        <n v="52.44173140954494"/>
        <n v="53.77512221618686"/>
        <n v="35.49597855227882"/>
        <n v="32.42009132420091"/>
        <n v="27.55102040816326"/>
        <n v="28.7459807073955"/>
        <n v="12.24066390041494"/>
        <n v="26.91570881226054"/>
        <n v="13.80798274002157"/>
        <n v="14.07624633431085"/>
        <n v="45.63829787234043"/>
        <n v="45.02673796791444"/>
        <n v="45.3309481216458"/>
        <n v="45.69976544175137"/>
        <n v="23.60871068095403"/>
        <n v="23.55403348554033"/>
        <n v="16.62531017369727"/>
        <n v="16.34854771784232"/>
        <n v="61.11817026683609"/>
        <n v="63.54351687388987"/>
        <n v="43.91095591444784"/>
        <n v="37.24261414503133"/>
        <n v="39.44746376811595"/>
        <n v="39.04363974001857"/>
        <n v="16.00192215281115"/>
        <n v="16.27233220666345"/>
        <n v="14.03912543153049"/>
        <n v="14.24646781789639"/>
        <n v="53.31564986737401"/>
        <n v="51.81268882175226"/>
        <n v="37.38366080661841"/>
        <n v="36.7183591795898"/>
        <n v="33.99191737763807"/>
        <n v="34.99770957398076"/>
        <n v="16.79741578218735"/>
        <n v="16.71745755333043"/>
        <n v="14.42307692307692"/>
        <n v="14.46540880503145"/>
        <n v="17.83783783783784"/>
        <n v="18.78980891719745"/>
        <n v="30.99121706398996"/>
        <n v="29.70424346335191"/>
        <n v="29.14691943127962"/>
        <n v="28.66056572379368"/>
        <n v="21.9991270187691"/>
        <n v="14.60775473399459"/>
        <n v="14.73586654309546"/>
        <n v="29.36746987951807"/>
        <n v="27.27272727272727"/>
        <n v="25.93486127864897"/>
        <n v="24.30379746835443"/>
        <n v="39.71631205673759"/>
        <n v="39.37153419593346"/>
        <n v="21.58753709198813"/>
        <n v="22.20735785953177"/>
        <n v="14.78599221789883"/>
        <n v="14.71153846153846"/>
        <n v="24.87455197132616"/>
        <n v="25.5109765329296"/>
        <n v="40.35087719298245"/>
        <n v="40.75081610446137"/>
        <n v="21.0560206052801"/>
        <n v="21.1825860948668"/>
        <n v="16.4806303348654"/>
        <n v="15.38461538461539"/>
        <n v="27.38805970149254"/>
        <n v="30.64628214037526"/>
        <n v="22.45814618211515"/>
        <n v="22.70550678371907"/>
        <n v="21.17695814338997"/>
        <n v="20.76109936575053"/>
        <n v="15.33613445378151"/>
        <n v="14.77053605861936"/>
        <n v="32.1658615136876"/>
        <n v="34.10066328521264"/>
        <n v="33.2624867162593"/>
        <n v="36.33485754484699"/>
        <n v="29.08011869436202"/>
        <n v="27.88829380260138"/>
        <n v="18.00350262697023"/>
        <n v="18.82352941176471"/>
        <n v="15.48060708263069"/>
        <n v="15.28839471855455"/>
        <n v="18.84602253328781"/>
        <n v="18.20652173913043"/>
        <n v="27.45751416194602"/>
        <n v="27.25618631732169"/>
        <n v="18.95573212258797"/>
        <n v="18.21877309682188"/>
        <n v="16.10566680869195"/>
        <n v="15.83892617449665"/>
        <n v="32.72537780093799"/>
        <n v="33.49646547036433"/>
        <n v="30.26926648096564"/>
        <n v="30.29284685549688"/>
        <n v="37.71551724137931"/>
        <n v="37.15521903731747"/>
        <n v="29.53736654804271"/>
        <n v="27.52238805970149"/>
        <n v="16.60079051383399"/>
        <n v="17.03056768558952"/>
        <n v="39.60587326120557"/>
        <n v="41.7120058034095"/>
        <n v="30.54373522458629"/>
        <n v="31.50744960560912"/>
        <n v="28.58740216175922"/>
        <n v="26.70520231213873"/>
        <n v="16.67417755745831"/>
        <n v="16.16008105369808"/>
        <n v="15.17899761336515"/>
        <n v="15.20353114271702"/>
        <n v="25.52742616033755"/>
        <n v="22.54697286012526"/>
        <n v="18.25641025641026"/>
        <n v="21.44702842377261"/>
        <n v="20.18779342723005"/>
        <n v="15.17671517671518"/>
        <n v="14.66942148760331"/>
        <n v="15.05037783375315"/>
        <n v="15.29636711281071"/>
        <n v="29.78369384359401"/>
        <n v="29.56452257291251"/>
        <n v="22.76029055690072"/>
        <n v="21.875"/>
        <n v="15.51155115511551"/>
        <n v="15.26357199055862"/>
        <n v="40.58484714222419"/>
        <n v="39.53596287703016"/>
        <n v="38.92671205446536"/>
        <n v="38.22553897180762"/>
        <n v="33.46039813638289"/>
        <n v="31.67092924126172"/>
        <n v="17.22338204592902"/>
        <n v="17.21784776902887"/>
        <n v="14.64968152866242"/>
        <n v="15.04"/>
        <n v="27.76422764227642"/>
        <n v="30.88235294117647"/>
        <n v="24.09277964833521"/>
        <n v="24.6513249651325"/>
        <n v="21.81679969593311"/>
        <n v="21.20366679952172"/>
        <n v="15.33923303834808"/>
        <n v="15.06335053965275"/>
        <n v="41.65497896213184"/>
        <n v="41.04783599088838"/>
        <n v="41.41298104537622"/>
        <n v="41.81403308613805"/>
        <n v="26.74667809687098"/>
        <n v="27.2808988764045"/>
        <n v="19.14626490897678"/>
        <n v="18.93939393939394"/>
        <n v="15.19308943089431"/>
        <n v="15.09723643807574"/>
        <n v="34.05933158092377"/>
        <n v="32.20338983050847"/>
        <n v="35.92677345537758"/>
        <n v="34.59672528805336"/>
        <n v="23.40785907859079"/>
        <n v="21.8970736629667"/>
        <n v="16.02118503806686"/>
        <n v="15.95919710431063"/>
        <n v="43.75863657300783"/>
        <n v="42.35245220282627"/>
        <n v="35.84755855498214"/>
        <n v="36.96878525761564"/>
        <n v="29.74601808006888"/>
        <n v="21.90433616450603"/>
        <n v="21.5962441314554"/>
        <n v="15.60891938250429"/>
        <n v="15.84564860426929"/>
        <n v="45.54794520547945"/>
        <n v="43.20809248554913"/>
        <n v="44.6875"/>
        <n v="45.57377049180328"/>
        <n v="29.75155279503106"/>
        <n v="29.12507339988256"/>
        <n v="19.09476661951909"/>
        <n v="18.49217638691323"/>
        <n v="14.32731508444962"/>
        <n v="14.37019515079835"/>
        <n v="23.68583797155226"/>
        <n v="21.5547703180212"/>
        <n v="20.20516008703761"/>
        <n v="20.52062204192022"/>
        <n v="17.9663345929234"/>
        <n v="17.71553292106221"/>
        <n v="15.64510667118185"/>
        <n v="15.48565502938126"/>
        <n v="47.62784966112138"/>
        <n v="49.23891462607545"/>
        <n v="33.81777529346003"/>
        <n v="32.6147042564953"/>
        <n v="28.10327706057597"/>
        <n v="26.94403169886082"/>
        <n v="24.15875754961174"/>
        <n v="24.53102453102453"/>
        <n v="19.0807055050775"/>
        <n v="18.7946884576098"/>
        <n v="23.53389185072353"/>
        <n v="23.17829457364341"/>
        <n v="26.57793044224989"/>
        <n v="28.3923941227312"/>
        <n v="31.99023199023199"/>
        <n v="32.51706142111602"/>
        <n v="19.85874532613212"/>
        <n v="19.39637826961771"/>
        <n v="15.22227211495285"/>
        <n v="14.73195441114394"/>
        <n v="34.90401396160559"/>
        <n v="33.33333333333333"/>
        <n v="24.08317580340265"/>
        <n v="24.26470588235294"/>
        <n v="21.50849564857024"/>
        <n v="20.45270816491512"/>
        <n v="15.21106259097525"/>
        <n v="15.14379322897707"/>
        <n v="37.38997321086873"/>
        <n v="37.17800845828527"/>
        <n v="24.35500515995872"/>
        <n v="24.14844941535333"/>
        <n v="22.56281407035176"/>
        <n v="21.55210643015521"/>
        <n v="15.85306911551474"/>
        <n v="15.78249336870027"/>
        <n v="50.48393341076268"/>
        <n v="49.33018124507486"/>
        <n v="37.5912408759124"/>
        <n v="36.61912751677852"/>
        <n v="33.3006215243703"/>
        <n v="31.43040410519563"/>
        <n v="19.13602284898251"/>
        <n v="18.97150799166088"/>
        <n v="15.43278084714549"/>
        <n v="15.53015372487189"/>
        <n v="45.92198581560284"/>
        <n v="46.36716583471991"/>
        <n v="34.29715302491103"/>
        <n v="34.38444924406048"/>
        <n v="42.80459770114943"/>
        <n v="43.95501405810684"/>
        <n v="24.86111111111111"/>
        <n v="25.31707317073171"/>
        <n v="20.73123298327499"/>
        <n v="20.5001894657067"/>
        <n v="17.94290892614409"/>
        <n v="17.73215118992067"/>
        <n v="23.44650864830237"/>
        <n v="21.97514715500327"/>
        <n v="24.12541254125412"/>
        <n v="23.5725677830941"/>
        <n v="22.85845167201099"/>
        <n v="22.68326417704011"/>
        <n v="15.41984732824427"/>
        <n v="14.55015066724064"/>
        <n v="44.33523021210554"/>
        <n v="44.76190476190477"/>
        <n v="35.5638166047088"/>
        <n v="38.95513912549688"/>
        <n v="21.65354330708661"/>
        <n v="21.71008684034736"/>
        <n v="15.76283441793203"/>
        <n v="15.58596073765616"/>
        <n v="29.99589659417317"/>
        <n v="29.42477876106195"/>
        <n v="18.71974179666487"/>
        <n v="16.7381974248927"/>
        <n v="15.21526418786693"/>
        <n v="36.91077441077441"/>
        <n v="41.39824304538799"/>
        <n v="40.31476997578692"/>
        <n v="42.43275792854276"/>
        <n v="31.63225555122711"/>
        <n v="28.94393741851369"/>
        <n v="16.53640477169889"/>
        <n v="16.70077773229636"/>
        <n v="14.00137268359643"/>
        <n v="11.01459346768589"/>
        <n v="35.57202408522464"/>
        <n v="33.20481927710843"/>
        <n v="31.34328358208955"/>
        <n v="29.56081081081081"/>
        <n v="32.15273934698395"/>
        <n v="31.45833333333333"/>
        <n v="20.05323868677906"/>
        <n v="19.46582163875057"/>
        <n v="15.16393442622951"/>
        <n v="14.91483174075613"/>
        <n v="29.69792075323656"/>
        <n v="29.64566929133859"/>
        <n v="20.18927444794953"/>
        <n v="20.53669222343921"/>
        <n v="22.17777777777778"/>
        <n v="20.5937794533459"/>
        <n v="16.23794212218649"/>
        <n v="15.78947368421053"/>
        <n v="23.25268817204301"/>
        <n v="22.95988934993084"/>
        <n v="23.46538963865912"/>
        <n v="23.40600575894694"/>
        <n v="18.74712114233072"/>
        <n v="18.22136297728371"/>
        <n v="15.43985637342908"/>
        <n v="15.31607976240984"/>
        <n v="48.7378640776699"/>
        <n v="50.0697350069735"/>
        <n v="29.37119675456389"/>
        <n v="28.26433121019108"/>
        <n v="45.44152744630072"/>
        <n v="45.34050179211469"/>
        <n v="34.19324577861163"/>
        <n v="31.583552055993"/>
        <n v="15.065594583157"/>
        <n v="15.51211219719507"/>
        <n v="47.94470716624227"/>
        <n v="47.72096710265557"/>
        <n v="23.49445324881141"/>
        <n v="23.53990191707534"/>
        <n v="25.29112081513829"/>
        <n v="25.02870264064294"/>
        <n v="16.7926388432468"/>
        <n v="16.48389307745031"/>
        <n v="41.65907019143118"/>
        <n v="41.46230699364214"/>
        <n v="41.9460343417825"/>
        <n v="43.65805168986083"/>
        <n v="28.64077669902913"/>
        <n v="28.55921333903378"/>
        <n v="19.99080882352941"/>
        <n v="20.63352397712275"/>
        <n v="15.97796143250689"/>
        <n v="16.16822429906542"/>
        <n v="48.96884598508117"/>
        <n v="51.48992112182296"/>
        <n v="27.07482993197279"/>
        <n v="26.93321616871705"/>
        <n v="50.81903276131045"/>
        <n v="51.61173487866715"/>
        <n v="30.41722745625841"/>
        <n v="30.0520381613183"/>
        <n v="20.83495903238393"/>
        <n v="21.01421436803688"/>
        <n v="17.83889980353635"/>
        <n v="17.90050920485703"/>
        <n v="64.07766990291263"/>
        <n v="62.22953904045156"/>
        <n v="31.84768498485504"/>
        <n v="31.56917363045497"/>
        <n v="32.84920973942759"/>
        <n v="33.95461912479741"/>
        <n v="22.11735740664752"/>
        <n v="22.41739857800084"/>
        <n v="13.08533916849015"/>
        <n v="16.57642648896293"/>
        <n v="16.557911908646"/>
        <n v="59.12228796844181"/>
        <n v="55.86277521761392"/>
        <n v="31.33032302882945"/>
        <n v="31.56592435489572"/>
        <n v="36.87150837988827"/>
        <n v="37.10691823899371"/>
        <n v="16.69470142977292"/>
        <n v="16.52559451833938"/>
        <n v="14.98470948012232"/>
        <n v="15.20068317677199"/>
        <n v="30.19230769230769"/>
        <n v="28.05486284289277"/>
        <n v="25.09270704573547"/>
        <n v="24.55475558923835"/>
        <n v="18.83182275931521"/>
        <n v="18.76010781671159"/>
        <n v="15.56420233463035"/>
        <n v="15.46656869948567"/>
        <n v="56.71428571428572"/>
        <n v="53.79241516966068"/>
        <n v="27.05338809034908"/>
        <n v="27.56813417190775"/>
        <n v="40.1468315301391"/>
        <n v="37.91118421052632"/>
        <n v="16.74484052532833"/>
        <n v="17.46641074856046"/>
        <n v="14.12198117069177"/>
        <n v="14.29168407856248"/>
        <n v="43.31983805668016"/>
        <n v="41.89189189189189"/>
        <n v="31.72737955346651"/>
        <n v="31.87805796010538"/>
        <n v="34.85494880546075"/>
        <n v="34.19213973799127"/>
        <n v="15.62049062049062"/>
        <n v="15.72991324028668"/>
        <n v="14.45477599323753"/>
        <n v="14.74029012634534"/>
        <n v="29.25835370823146"/>
        <n v="28.86373530692207"/>
        <n v="31.15671641791045"/>
        <n v="30.74387947269303"/>
        <n v="24.17218543046358"/>
        <n v="24.50980392156863"/>
        <n v="17.3294059891998"/>
        <n v="17.14434601354872"/>
        <n v="69.08344733242134"/>
        <n v="67.06515242080096"/>
        <n v="44.38430311231394"/>
        <n v="48.66581956797967"/>
        <n v="38.12217194570135"/>
        <n v="36.51898734177215"/>
        <n v="21.52777777777778"/>
        <n v="23.19796954314721"/>
        <n v="15.24806554392353"/>
        <n v="15.49230051329911"/>
        <n v="30.13947847180109"/>
        <n v="29.75609756097561"/>
        <n v="25.36340852130326"/>
        <n v="26.19634928465713"/>
        <n v="33.69031682284695"/>
        <n v="31.38653588943379"/>
        <n v="22.88438617401669"/>
        <n v="16.02598808879264"/>
        <n v="14.33255269320843"/>
        <n v="13.48314606741573"/>
        <n v="48.16865417376491"/>
        <n v="50.46979865771812"/>
        <n v="32.58049014896685"/>
        <n v="29.91165334455196"/>
        <n v="33.9737108190091"/>
        <n v="30.70902394106814"/>
        <n v="15.74279379157428"/>
        <n v="15.8273381294964"/>
        <n v="13.43085106382979"/>
        <n v="14.03508771929824"/>
        <n v="44.63738508682329"/>
        <n v="44.39349729053772"/>
        <n v="28.48784878487849"/>
        <n v="28.32022211938917"/>
        <n v="21.52380952380952"/>
        <n v="21.09158186864015"/>
        <n v="15.6600748262961"/>
        <n v="16.14349775784753"/>
        <n v="43.85771910524386"/>
        <n v="41.57043879907621"/>
        <n v="36.27412367073651"/>
        <n v="36.29807692307692"/>
        <n v="32.13399503722084"/>
        <n v="33.59240069084628"/>
        <n v="16.98988195615514"/>
        <n v="16.65981077745784"/>
        <n v="14.7239263803681"/>
        <n v="14.81351161154117"/>
        <n v="33.24883819180397"/>
        <n v="33.55006501950585"/>
        <n v="27.43506493506494"/>
        <n v="26.08340147179068"/>
        <n v="23.54533152909337"/>
        <n v="22.72945699183085"/>
        <n v="18.32976445396146"/>
        <n v="14.16490486257928"/>
        <n v="14.32823129251701"/>
        <n v="66.49282920469362"/>
        <n v="64.83221476510067"/>
        <n v="31.41980718667835"/>
        <n v="32.91873963515754"/>
        <n v="35.24096385542169"/>
        <n v="36.69656203288491"/>
        <n v="16.75148430873622"/>
        <n v="16.49880095923261"/>
        <n v="14.5175834084761"/>
        <n v="14.13237924865832"/>
        <n v="45.03348214285715"/>
        <n v="43.55531686358754"/>
        <n v="28.60635696821516"/>
        <n v="27.62404580152672"/>
        <n v="35.62533838657282"/>
        <n v="36.56626506024097"/>
        <n v="12.34285714285714"/>
        <n v="13.64142538975501"/>
        <n v="15.27122641509434"/>
        <n v="15.32677848467322"/>
        <n v="51.60157964019307"/>
        <n v="53.56636750118091"/>
        <n v="34.3663090981327"/>
        <n v="33.30547430004179"/>
        <n v="45.16255385820603"/>
        <n v="43.88753056234719"/>
        <n v="16.43956043956044"/>
        <n v="16.73838209982788"/>
        <n v="13.84863123993559"/>
        <n v="14.05499781754692"/>
        <n v="52.30263157894737"/>
        <n v="54.76286988244831"/>
        <n v="41.85320145757418"/>
        <n v="40.49484536082474"/>
        <n v="36.75213675213676"/>
        <n v="36.23853211009174"/>
        <n v="23.17972350230415"/>
        <n v="23.36349121873337"/>
        <n v="14.98649864986499"/>
        <n v="15.14181152790485"/>
        <n v="40.34467520989837"/>
        <n v="40.00994035785288"/>
        <n v="19.05487804878049"/>
        <n v="19.1131498470948"/>
        <n v="21.69433314253005"/>
        <n v="15.09157509157509"/>
        <n v="14.52249408050513"/>
        <n v="47.59615384615385"/>
        <n v="46.61552346570397"/>
        <n v="20.47670639219935"/>
        <n v="19.81566820276498"/>
        <n v="19.44444444444445"/>
        <n v="19.45701357466064"/>
        <n v="15.53011448481832"/>
        <n v="15.78426521523998"/>
        <n v="54.30218196788802"/>
        <n v="53.15985130111525"/>
        <n v="53.32211942809083"/>
        <n v="53.53833192923337"/>
        <n v="45.71092831962397"/>
        <n v="44.04591104734577"/>
        <n v="19.2942254812099"/>
        <n v="19.02738432483475"/>
        <n v="15.58287073750991"/>
        <n v="15.93155893536122"/>
        <n v="32.59329239489844"/>
        <n v="34.46088794926004"/>
        <n v="31.60092807424594"/>
        <n v="32.28228228228228"/>
        <n v="21.45593869731801"/>
        <n v="21.19565217391304"/>
        <n v="17.02564102564103"/>
        <n v="17.51361161524501"/>
        <n v="41.77631578947368"/>
        <n v="46.07754733994589"/>
        <n v="37.84994400895857"/>
        <n v="40.39489921842863"/>
        <n v="24.7713717693837"/>
        <n v="22.76643990929705"/>
        <n v="18.83348174532502"/>
        <n v="17.97088262056415"/>
        <n v="14.5985401459854"/>
        <n v="14.60559796437659"/>
        <n v="51.23053741838272"/>
        <n v="51.6210739614995"/>
        <n v="44.09044193216855"/>
        <n v="40.71696094168004"/>
        <n v="30.9766022380468"/>
        <n v="26.79772374547336"/>
        <n v="18.70845204178537"/>
        <n v="18.37763519706691"/>
        <n v="13.4297520661157"/>
        <n v="13.52683461117196"/>
        <n v="44.09190371991247"/>
        <n v="29.44344703770198"/>
        <n v="27.99856784819191"/>
        <n v="23.46702021876036"/>
        <n v="24.05708460754332"/>
        <n v="18.30204778156997"/>
        <n v="18.1023720349563"/>
        <n v="13.78190255220418"/>
        <n v="13.92898946547015"/>
        <n v="55.73681348559"/>
        <n v="53.97260273972603"/>
        <n v="31.67875069715561"/>
        <n v="33.6027713625866"/>
        <n v="27.17631462660185"/>
        <n v="28.61721611721612"/>
        <n v="16.49025069637883"/>
        <n v="17.07602339181287"/>
        <n v="32.04005006257822"/>
        <n v="32.82863041982106"/>
        <n v="18.02030456852792"/>
        <n v="18.10551558752998"/>
        <n v="18.45861084681256"/>
        <n v="18.41860465116279"/>
        <n v="15.34391534391534"/>
        <n v="45.94279042615295"/>
        <n v="44.96537027171018"/>
        <n v="30.42328042328042"/>
        <n v="27.34422262552934"/>
        <n v="28.98640296662546"/>
        <n v="29.52806122448979"/>
        <n v="26.35486265775798"/>
        <n v="26.5892002734108"/>
        <n v="14.31095406360424"/>
        <n v="14.23097974822113"/>
        <n v="25.34631224260577"/>
        <n v="26.26832018038331"/>
        <n v="25.24509803921568"/>
        <n v="28.0570652173913"/>
        <n v="25.32882375046975"/>
        <n v="22.93069306930693"/>
        <n v="16.40853913771453"/>
        <n v="16.59192825112108"/>
        <n v="25.25448376151236"/>
        <n v="22.79767666989351"/>
        <n v="28.36593785960875"/>
        <n v="27.49445676274945"/>
        <n v="24.97683039851714"/>
        <n v="23.76893939393939"/>
        <n v="17.31551423590935"/>
        <n v="18.02701115678215"/>
        <n v="21.0412147505423"/>
        <n v="20.03311258278146"/>
        <n v="17.79713752333541"/>
        <n v="18.09045226130653"/>
        <n v="23.92673153978248"/>
        <n v="21.67300380228137"/>
        <n v="15.24163568773234"/>
        <n v="15.5152224824356"/>
        <n v="55.3932584269663"/>
        <n v="54.17070805043647"/>
        <n v="31.61325366648561"/>
        <n v="30.13318534961154"/>
        <n v="47.35294117647059"/>
        <n v="45.18900343642612"/>
        <n v="17.49394673123487"/>
        <n v="17.32788798133022"/>
        <n v="14.7766323024055"/>
        <n v="14.75854584915898"/>
        <n v="60.23883237505528"/>
        <n v="61.61449752883031"/>
        <n v="25.32338308457712"/>
        <n v="26.39958911145352"/>
        <n v="24.65822784810127"/>
        <n v="25.18281535648995"/>
        <n v="20.91836734693878"/>
        <n v="21.06728538283063"/>
        <n v="14.30025445292621"/>
        <n v="14.41351888667992"/>
        <n v="37.38714816781732"/>
        <n v="37.33733733733734"/>
        <n v="22.53596164091636"/>
        <n v="23.25462012320328"/>
        <n v="24.67811158798283"/>
        <n v="24.4136460554371"/>
        <n v="17.11880261927035"/>
        <n v="17.94761700300558"/>
        <n v="13.51219512195122"/>
        <n v="13.43622333182025"/>
        <n v="25.19176423092451"/>
        <n v="26.57342657342657"/>
        <n v="32.31369996745851"/>
        <n v="38.24471492632927"/>
        <n v="23.60515021459227"/>
        <n v="22.31977818853974"/>
        <n v="15.19036519036519"/>
        <n v="14.91365777080063"/>
        <n v="25.67152724481965"/>
        <n v="24.84446287847366"/>
        <n v="23.9850869925435"/>
        <n v="21.05937633489961"/>
        <n v="21.23015873015873"/>
        <n v="21.32107023411371"/>
        <n v="15.28054118583367"/>
        <n v="14.93428912783752"/>
        <n v="26.66666666666667"/>
        <n v="25.67014993184916"/>
        <n v="36.23945359582162"/>
        <n v="36.93808312128922"/>
        <n v="30.88455772113943"/>
        <n v="30.36093418259023"/>
        <n v="21.17039586919105"/>
        <n v="21.06863596872285"/>
        <n v="13.98942659617731"/>
        <n v="14.24766977363515"/>
        <n v="31.21452894438139"/>
        <n v="31.56342182890856"/>
        <n v="28.3717679944095"/>
        <n v="28.78688524590164"/>
        <n v="25.27812113720643"/>
        <n v="22.32645403377111"/>
        <n v="20.14176018901358"/>
        <n v="20.04773269689737"/>
        <n v="34.48275862068966"/>
        <n v="33.73594335693461"/>
        <n v="43.0622009569378"/>
        <n v="42.27373068432671"/>
        <n v="35.00210349179638"/>
        <n v="33.65645599069407"/>
        <n v="16.16494845360825"/>
        <n v="16.19417475728156"/>
        <n v="15.3363978269954"/>
        <n v="15.02675998353232"/>
        <n v="18.49825957235206"/>
        <n v="18.33514689880305"/>
        <n v="16.59412404787813"/>
        <n v="16.60477453580902"/>
        <n v="17.33734486649116"/>
        <n v="16.92927812385489"/>
        <n v="15.32524807056229"/>
        <n v="15.02857142857143"/>
        <n v="28.67056245434624"/>
        <n v="29.42122186495177"/>
        <n v="27.18573292735972"/>
        <n v="27.8341420379356"/>
        <n v="17.67363071710898"/>
        <n v="16.90626797009776"/>
        <n v="14.70251716247139"/>
        <n v="14.86259113853057"/>
        <n v="30.63557384545039"/>
        <n v="30.95238095238095"/>
        <n v="31.97616683217477"/>
        <n v="33.97251518056888"/>
        <n v="27.45446468236339"/>
        <n v="26.81940700808626"/>
        <n v="13.41054556537641"/>
        <n v="19.57975167144222"/>
        <n v="13.27683615819209"/>
        <n v="13.25028312570782"/>
        <n v="59.20810313075506"/>
        <n v="60.54650047938639"/>
        <n v="36.54377880184332"/>
        <n v="37.64976958525346"/>
        <n v="42.94091114118178"/>
        <n v="41.319285387082"/>
        <n v="20.55813953488372"/>
        <n v="20.58541266794626"/>
        <n v="15.75640405993234"/>
        <n v="15.87015329125338"/>
        <n v="46.40000000000001"/>
        <n v="47.72656005017247"/>
        <n v="43.82826475849731"/>
        <n v="43.84820634450045"/>
        <n v="36.05577689243028"/>
        <n v="36.61334138243284"/>
        <n v="18.0542264752791"/>
        <n v="17.7785080512652"/>
        <n v="15.16477107028288"/>
        <n v="34.12025082995205"/>
        <n v="35.77095550189721"/>
        <n v="37.52296949650864"/>
        <n v="38.37351859419697"/>
        <n v="25.248"/>
        <n v="25.5254340542187"/>
        <n v="22.15764620414094"/>
        <n v="22.39918671636733"/>
        <n v="12.17316759537077"/>
        <n v="12.34256926952141"/>
        <n v="33.79648549243972"/>
        <n v="32.17426059152677"/>
        <n v="25.96685082872928"/>
        <n v="25.42918454935622"/>
        <n v="30.4696908871939"/>
        <n v="28.38484980409229"/>
        <n v="17.96844940361678"/>
        <n v="17.67581797668296"/>
        <n v="13.6381247578458"/>
        <n v="13.59816653934301"/>
        <n v="54.31971029487843"/>
        <n v="59.07941325240264"/>
        <n v="35.83365720948309"/>
        <n v="36.43992932862191"/>
        <n v="41.73949230129006"/>
        <n v="44.07535944471988"/>
        <n v="17.38927738927739"/>
        <n v="17.02313400261895"/>
        <n v="14.67436108821105"/>
        <n v="15.27426160337553"/>
        <n v="23.3841684822077"/>
        <n v="22.03258339798293"/>
        <n v="27.59315206445116"/>
        <n v="28.33859095688749"/>
        <n v="32.81159420289855"/>
        <n v="32.43243243243244"/>
        <n v="23.34328358208955"/>
        <n v="22.17718587145339"/>
        <n v="17.01514059120404"/>
        <n v="17.07810602994739"/>
        <n v="27.37927801218941"/>
        <n v="26.54911838790932"/>
        <n v="28.23164426059979"/>
        <n v="29.30648769574944"/>
        <n v="30.18141836173722"/>
        <n v="29.79177789642285"/>
        <n v="19.0112130479103"/>
        <n v="18.95101434933201"/>
        <n v="14.1533710756562"/>
        <n v="14.1399416909621"/>
        <n v="28.36919592298981"/>
        <n v="28.06731813246471"/>
        <n v="50.29364655632674"/>
        <n v="49.97295835586804"/>
        <n v="39.53271028037383"/>
        <n v="39.17675544794189"/>
        <n v="14.81894150417827"/>
        <n v="14.63951568519538"/>
        <n v="14.8489503328213"/>
        <n v="44.8901623686724"/>
        <n v="45.42206342117017"/>
        <n v="27.09497206703911"/>
        <n v="26.59831121833535"/>
        <n v="32.67469879518072"/>
        <n v="31.38686131386861"/>
        <n v="20.6414899120538"/>
        <n v="20.41832669322709"/>
        <n v="13.49333333333333"/>
        <n v="13.17912856374395"/>
        <n v="27.0192994996426"/>
        <n v="27.08333333333333"/>
        <n v="20.37037037037037"/>
        <n v="20.04373177842566"/>
        <n v="19.72448340638698"/>
        <n v="19.80259099321406"/>
        <n v="14.97418244406196"/>
        <n v="15.12"/>
        <n v="23.08567096285064"/>
        <n v="22.10652783340008"/>
        <n v="23.96006655574043"/>
        <n v="23.92979452054794"/>
        <n v="20.38135593220339"/>
        <n v="19.74921630094044"/>
        <n v="15.99137931034483"/>
        <n v="15.64593301435407"/>
        <n v="58.6336740182894"/>
        <n v="57.83446121811556"/>
        <n v="23.71134020618556"/>
        <n v="27.16666666666667"/>
        <n v="31.875"/>
        <n v="40.19878520154611"/>
        <n v="21.50482968988307"/>
        <n v="21.48499210110585"/>
        <n v="16.38392857142857"/>
        <n v="15.51724137931035"/>
        <n v="16.67756703727927"/>
        <n v="16.37931034482759"/>
        <n v="16.4235548352242"/>
        <n v="16.49928263988522"/>
        <n v="16.30769230769231"/>
        <n v="15.96719729860106"/>
        <n v="14.96424923391216"/>
        <n v="14.89252814738997"/>
        <n v="18.37988826815642"/>
        <n v="19.87435750999429"/>
        <n v="29.96632996632997"/>
        <n v="28.62767154105737"/>
        <n v="20.7035755478662"/>
        <n v="21.54977375565611"/>
        <n v="16.43132220795892"/>
        <n v="16.41244661378889"/>
      </sharedItems>
    </cacheField>
    <cacheField name="HUM X" uniqueList="1" sqlType="0" hierarchy="0" level="0" databaseField="1">
      <sharedItems count="1511" containsBlank="1" containsMixedTypes="1" containsNumber="1">
        <n v="67.21162085255938"/>
        <m/>
        <n v="40.99515022006482"/>
        <n v="27.46293403054555"/>
        <n v="23.87012669352852"/>
        <n v="15.69307826926559"/>
        <n v="13.92246619583677"/>
        <n v="19.32340941126244"/>
        <n v="19.20657048305351"/>
        <n v="16.07207431884781"/>
        <n v="60.08510638297872"/>
        <n v="52.71232022396104"/>
        <n v="39.12439978840989"/>
        <n v="17.71137938585171"/>
        <n v="15.80464571071465"/>
        <n v="16.94492114544621"/>
        <n v="22.25791084484134"/>
        <n v="17.80178999949821"/>
        <n v="18.86216025862758"/>
        <n v="16.96255216188211"/>
        <n v="37.41751385947212"/>
        <n v="32.73482075933489"/>
        <n v="22.78426591263282"/>
        <n v="15.71652744996109"/>
        <n v="19.1490699424916"/>
        <n v="38.80923990554348"/>
        <n v="21.71693688192052"/>
        <n v="18.78115662176717"/>
        <n v="14.77022104979436"/>
        <n v="21.47509430510699"/>
        <n v="43.58586926168698"/>
        <n v="33.94847335840431"/>
        <n v="18.68336691254187"/>
        <n v="16.51565438258197"/>
        <n v="16.53742346116661"/>
        <n v="35.64219298997344"/>
        <n v="29.9379919956322"/>
        <n v="18.04205356234651"/>
        <n v="14.59941022327777"/>
        <n v="40.09593981654351"/>
        <n v="34.64515698098378"/>
        <n v="27.05503746809708"/>
        <n v="18.39057956260017"/>
        <n v="16.25636672325976"/>
        <n v="55.00427064124081"/>
        <n v="57.25208081766431"/>
        <n v="38.59327325482971"/>
        <n v="23.38641634790373"/>
        <n v="20.6682564917859"/>
        <n v="15.83932511614767"/>
        <n v="53.49378158065488"/>
        <n v="55.77632937532266"/>
        <n v="29.13812883880837"/>
        <n v="17.74311997526284"/>
        <n v="16.22016640185878"/>
        <n v="57.12687740745565"/>
        <n v="51.59041868527009"/>
        <n v="33.92508284619832"/>
        <n v="26.17727473718084"/>
        <n v="17.65357393953597"/>
        <n v="15.58881492004098"/>
        <n v="62.18004940672904"/>
        <n v="60.35086327561375"/>
        <n v="45.71701326580862"/>
        <n v="19.54785278120219"/>
        <n v="17.94230799555104"/>
        <n v="16.32738273161425"/>
        <n v="39.35994595666617"/>
        <n v="37.5789950126392"/>
        <n v="21.57718318678698"/>
        <n v="15.3812687865844"/>
        <n v="33.93218077684811"/>
        <n v="45.04787158494139"/>
        <n v="27.48735592164336"/>
        <n v="17.78583667437898"/>
        <n v="15.98296617564949"/>
        <n v="56.85122048819527"/>
        <n v="52.50674803012365"/>
        <n v="27.84026958392208"/>
        <n v="22.85011189270744"/>
        <n v="16.53387734915925"/>
        <n v="57.84248621673565"/>
        <n v="53.29222104897063"/>
        <n v="44.96703649693281"/>
        <n v="20.38704318936877"/>
        <n v="17.49997316622887"/>
        <n v="16.91179705717823"/>
        <n v="51.57338603409266"/>
        <n v="52.61388191964534"/>
        <n v="33.72451749654157"/>
        <n v="19.32484777604573"/>
        <n v="17.58507918554432"/>
        <n v="35.33025146598554"/>
        <n v="44.1743901805754"/>
        <n v="36.08373149068265"/>
        <n v="19.68285794963052"/>
        <n v="17.57214083542239"/>
        <n v="43.67233241463519"/>
        <n v="52.14455743695517"/>
        <n v="39.48591791261022"/>
        <n v="18.94575512941366"/>
        <n v="19.11084946799233"/>
        <n v="16.8581039665377"/>
        <n v="43.81097073404766"/>
        <n v="31.60071172032028"/>
        <n v="18.69153220137971"/>
        <n v="15.21570949228255"/>
        <n v="36.54736284040195"/>
        <n v="34.37702937090529"/>
        <n v="20.59466038058219"/>
        <n v="16.00010949195732"/>
        <n v="40.87116664337825"/>
        <n v="46.75346338245309"/>
        <n v="28.55426480350101"/>
        <n v="23.44309879828585"/>
        <n v="19.1433208873754"/>
        <n v="16.44861427880296"/>
        <n v="33.94722323546986"/>
        <n v="33.80363040401281"/>
        <n v="22.26893712333651"/>
        <n v="15.98063008133243"/>
        <n v="0"/>
        <n v="28.94771527072498"/>
        <n v="26.99354376937912"/>
        <n v="17.37554035437746"/>
        <n v="17.76076931900208"/>
        <n v="16.69162766566751"/>
        <n v="86.30755435288739"/>
        <n v="83.44341318343737"/>
        <n v="51.49428170700609"/>
        <n v="23.59383072905757"/>
        <n v="16.10748357348365"/>
        <n v="35.08354467243451"/>
        <n v="42.75890387120689"/>
        <n v="36.27707771016669"/>
        <n v="18.0441792551422"/>
        <n v="17.44526067025426"/>
        <n v="39.41109852774632"/>
        <n v="17.50824045339456"/>
        <n v="16.82133564986296"/>
        <n v="43.84874800805426"/>
        <n v="36.68624273786306"/>
        <n v="20.80873090851835"/>
        <n v="17.46216197776707"/>
        <n v="42.16912590911203"/>
        <n v="46.37174364613369"/>
        <n v="25.87445062788975"/>
        <n v="20.11113878283055"/>
        <n v="16.22741318573623"/>
        <n v="62.22987488942247"/>
        <n v="53.9802096052096"/>
        <n v="44.13207918321083"/>
        <n v="28.55079931076892"/>
        <n v="18.19484197349691"/>
        <n v="16.98715912267771"/>
        <n v="29.19596845123987"/>
        <n v="36.144114705725"/>
        <n v="22.55092891998354"/>
        <n v="16.96273692153903"/>
        <n v="39.58087167397993"/>
        <n v="42.44845608254707"/>
        <n v="24.60822249741202"/>
        <n v="16.02521180850752"/>
        <n v="47.78633295941448"/>
        <n v="50.60860778609341"/>
        <n v="42.21039094841897"/>
        <n v="22.33100400431078"/>
        <n v="19.91624637397278"/>
        <n v="17.38233907699535"/>
        <n v="47.82685203528685"/>
        <n v="45.83130778878594"/>
        <n v="38.86983815870022"/>
        <n v="24.39703732730418"/>
        <n v="18.44994001342073"/>
        <n v="17.05108335015329"/>
        <n v="61.24584515842058"/>
        <n v="60.48311887515978"/>
        <n v="44.0967473497594"/>
        <n v="18.79995658724686"/>
        <n v="19.02217443692861"/>
        <n v="16.90659124169763"/>
        <n v="25.47997831895855"/>
        <n v="50.76967715246051"/>
        <n v="42.19439807600876"/>
        <n v="23.97815252833878"/>
        <n v="16.78601752274683"/>
        <n v="32.42112803335924"/>
        <n v="32.244209279093"/>
        <n v="28.32267208318807"/>
        <n v="18.03748114301752"/>
        <n v="16.40448271514288"/>
        <n v="48.62014950678955"/>
        <n v="58.25308274166264"/>
        <n v="29.60428527357882"/>
        <n v="18.87661725573286"/>
        <n v="18.37477663120548"/>
        <n v="17.30205067258997"/>
        <n v="40.9273986020952"/>
        <n v="42.04188948306595"/>
        <n v="33.50953834827422"/>
        <n v="20.06143434247797"/>
        <n v="19.11104168323468"/>
        <n v="15.00154864475365"/>
        <n v="53.22081305120479"/>
        <n v="42.07446970252543"/>
        <n v="36.18876288596496"/>
        <n v="21.04973869118458"/>
        <n v="17.24611104403123"/>
        <n v="36.92054315309964"/>
        <n v="30.93514080886057"/>
        <n v="20.42555735239522"/>
        <n v="18.37304270190176"/>
        <n v="15.66696429059017"/>
        <n v="60.11844775010572"/>
        <n v="52.66760786420788"/>
        <n v="40.100783923685"/>
        <n v="22.33218161243291"/>
        <n v="16.13509559774104"/>
        <n v="56.24942209720362"/>
        <n v="52.53840664416337"/>
        <n v="34.47540683854453"/>
        <n v="27.21118099266202"/>
        <n v="18.50261678619887"/>
        <n v="18.88613965005664"/>
        <n v="44.17926417310797"/>
        <n v="46.79137127163569"/>
        <n v="40.64406111542729"/>
        <n v="19.34148409581591"/>
        <n v="17.9974896299329"/>
        <n v="17.09657885745408"/>
        <n v="17.29108603185315"/>
        <n v="19.20283376640605"/>
        <n v="19.12503903132914"/>
        <n v="17.39707780059188"/>
        <n v="16.80237509462528"/>
        <n v="26.68060154849417"/>
        <n v="19.92280285035629"/>
        <n v="22.63471063124552"/>
        <n v="17.18491837793563"/>
        <n v="15.61987024499136"/>
        <n v="36.60323184580074"/>
        <n v="42.98405444092753"/>
        <n v="39.46086752826668"/>
        <n v="21.60540464063384"/>
        <n v="18.33335146456219"/>
        <n v="17.42406407733642"/>
        <n v="39.24365961206763"/>
        <n v="36.41192935476639"/>
        <n v="27.91376297419092"/>
        <n v="16.77033988491566"/>
        <n v="61.43234856158853"/>
        <n v="50.13855554467084"/>
        <n v="32.26431391422412"/>
        <n v="20.1879440026822"/>
        <n v="17.08463226123785"/>
        <n v="21.07231400329181"/>
        <n v="18.4086856960576"/>
        <n v="16.11174690951114"/>
        <n v="18.40808357956944"/>
        <n v="15.52907698225814"/>
        <n v="38.27019353379775"/>
        <n v="38.70461476318764"/>
        <n v="27.65784288779493"/>
        <n v="17.60840440933604"/>
        <n v="21.19634723275764"/>
        <n v="29.07058063990378"/>
        <n v="16.90833817351722"/>
        <n v="25.73582990875326"/>
        <n v="16.70925353406874"/>
        <n v="16.6930438113256"/>
        <n v="17.81596963374342"/>
        <n v="17.25450408368143"/>
        <n v="18.13271208248054"/>
        <n v="16.21047358660722"/>
        <n v="30.96084867970917"/>
        <n v="16.29530659481611"/>
        <n v="20.64418370551332"/>
        <n v="18.17985599162383"/>
        <n v="51.92198972883025"/>
        <n v="54.92543153941458"/>
        <n v="28.58691966151686"/>
        <n v="19.5849493766509"/>
        <n v="15.35231267495058"/>
        <n v="31.01145721446473"/>
        <n v="18.18183561097563"/>
        <n v="29.88929565732074"/>
        <n v="22.95074192297858"/>
        <n v="15.34126621335924"/>
        <n v="49.76531494046857"/>
        <n v="54.43329677030537"/>
        <n v="33.48644761614691"/>
        <n v="18.5487685874234"/>
        <n v="17.61665252397679"/>
        <n v="49.65721669128407"/>
        <n v="26.51467338811045"/>
        <n v="25.67719406947048"/>
        <n v="24.94778613199666"/>
        <n v="20.12956304753217"/>
        <n v="17.51825372735354"/>
        <n v="27.52079164913214"/>
        <n v="21.29946665133799"/>
        <n v="16.27488668793017"/>
        <n v="17.46489563567363"/>
        <n v="16.52671387034765"/>
        <n v="23.22761815299129"/>
        <n v="25.27288633587534"/>
        <n v="23.30791676945037"/>
        <n v="16.96357084118634"/>
        <n v="15.97215565186534"/>
        <n v="23.75443298969072"/>
        <n v="16.44648761272176"/>
        <n v="17.10013144888373"/>
        <n v="18.65594059405941"/>
        <n v="31.85654330991568"/>
        <n v="17.58730728552327"/>
        <n v="19.53620596571737"/>
        <n v="17.28847833756111"/>
        <n v="41.87956204379562"/>
        <n v="28.51732536277677"/>
        <n v="23.46257447664581"/>
        <n v="15.34211201581692"/>
        <n v="22.12682763987853"/>
        <n v="29.29478454636523"/>
        <n v="17.52433755010672"/>
        <n v="19.28528224158507"/>
        <n v="16.34901504254091"/>
        <n v="44.81062868292906"/>
        <n v="33.03887447735737"/>
        <n v="21.95911116197973"/>
        <n v="18.11505861907848"/>
        <n v="38.70101847658627"/>
        <n v="37.89177737868157"/>
        <n v="18.77891021056674"/>
        <n v="22.51664288302779"/>
        <n v="17.59879127013722"/>
        <n v="19.01068227366243"/>
        <n v="16.63629392843984"/>
        <n v="14.71511009734148"/>
        <n v="34.54853496047632"/>
        <n v="32.201243762213"/>
        <n v="18.86822111462732"/>
        <e v="#DIV/0!"/>
        <n v="15.65098825021381"/>
        <n v="40.84779577904908"/>
        <n v="41.60336690738437"/>
        <n v="25.47719634606489"/>
        <n v="18.30922357248182"/>
        <n v="18.17035338959315"/>
        <n v="16.38318154781775"/>
        <n v="58.2102037988391"/>
        <n v="53.33139430357068"/>
        <n v="33.93279264106997"/>
        <n v="18.59288940051359"/>
        <n v="17.02617073961272"/>
        <n v="53.03058421206238"/>
        <n v="46.28607786247805"/>
        <n v="29.69736661687126"/>
        <n v="19.7319269190326"/>
        <n v="17.61925485360605"/>
        <n v="55.0749375183826"/>
        <n v="58.91491985203453"/>
        <n v="38.99679284972756"/>
        <n v="19.63329789416746"/>
        <n v="16.48182822555097"/>
        <n v="34.37091118438269"/>
        <n v="22.54607082917879"/>
        <n v="17.09176816909751"/>
        <n v="18.46441356211223"/>
        <n v="15.93890059894293"/>
        <n v="43.44414250512401"/>
        <n v="46.88728270546245"/>
        <n v="31.20283663203582"/>
        <n v="21.69408484987179"/>
        <n v="18.04645181807812"/>
        <n v="40.87063915109474"/>
        <n v="25.6477831421358"/>
        <n v="19.35419023096108"/>
        <n v="22.5345851138638"/>
        <n v="19.36141902243066"/>
        <n v="17.10571907025559"/>
        <n v="47.85710973908881"/>
        <n v="48.59753163606496"/>
        <n v="37.21376385714321"/>
        <n v="25.51102411849398"/>
        <n v="18.03092083228867"/>
        <n v="61.47647430715018"/>
        <n v="54.57849203530401"/>
        <n v="32.36710074345944"/>
        <n v="19.58814991107856"/>
        <n v="17.35745949637359"/>
        <n v="37.83080138132074"/>
        <n v="26.87629649686436"/>
        <n v="21.90542226722251"/>
        <n v="22.12777946451085"/>
        <n v="17.52924644064773"/>
        <n v="46.69756486040211"/>
        <n v="47.42235829783031"/>
        <n v="21.647295996546"/>
        <n v="19.17836498761354"/>
        <n v="54.37772780788746"/>
        <n v="53.47922816925512"/>
        <n v="39.4218918640295"/>
        <n v="30.47124257954803"/>
        <n v="22.73546545808676"/>
        <n v="16.75472617885135"/>
        <n v="21.80025186189262"/>
        <n v="19.80853505843072"/>
        <n v="14.96992584300246"/>
        <n v="38.05514077677375"/>
        <n v="36.70269344619224"/>
        <n v="24.87704930902057"/>
        <n v="19.37117452278347"/>
        <n v="15.42611649738295"/>
        <n v="45.7680226564594"/>
        <n v="28.42134488902612"/>
        <n v="18.10567163566401"/>
        <n v="16.55026046691106"/>
        <n v="24.33025534818493"/>
        <n v="40.58310102620911"/>
        <n v="41.55805412738539"/>
        <n v="26.06045152561892"/>
        <n v="20.19790056238937"/>
        <n v="17.6440988948276"/>
        <n v="25.11633794017214"/>
        <n v="22.98633340675925"/>
        <n v="17.13145338030904"/>
        <n v="18.44558222865079"/>
        <n v="16.49548979268872"/>
        <n v="54.43669490671097"/>
        <n v="38.88267351687173"/>
        <n v="32.51716256605008"/>
        <n v="21.04829877786393"/>
        <n v="17.28980671608958"/>
        <n v="50.68575395973087"/>
        <n v="48.96289326992725"/>
        <n v="37.04526934294047"/>
        <n v="19.29737930142903"/>
        <n v="16.333904835647"/>
        <n v="42.38003979181099"/>
        <n v="38.8427630889467"/>
        <n v="30.57360179559632"/>
        <n v="18.09721798767029"/>
        <n v="17.17984716700484"/>
        <n v="32.20994059703737"/>
        <n v="21.2390081637317"/>
        <n v="17.70954398857599"/>
        <n v="17.21037923103352"/>
        <n v="30.92681797384656"/>
        <n v="28.13824399197797"/>
        <n v="24.68694727446043"/>
        <n v="19.48427378371982"/>
        <n v="18.72983945949296"/>
        <n v="35.22587304996559"/>
        <n v="40.4722867368969"/>
        <n v="30.65548780487805"/>
        <n v="15.56801721199727"/>
        <n v="14.45514142851785"/>
        <n v="39.26396525137849"/>
        <n v="38.87032260232041"/>
        <n v="23.86399257696397"/>
        <n v="15.93943980643241"/>
        <n v="39.85905621259954"/>
        <n v="30.41679907136531"/>
        <n v="14.98775416710716"/>
        <n v="18.14208569811378"/>
        <n v="16.10286734405508"/>
        <n v="40.67555120354194"/>
        <n v="40.78043339826016"/>
        <n v="27.3248867096226"/>
        <n v="17.12605186611317"/>
        <n v="15.01831891433068"/>
        <n v="33.63315602362941"/>
        <n v="20.67138448231802"/>
        <n v="16.14354743998324"/>
        <n v="16.89644373701012"/>
        <n v="41.43049587340563"/>
        <n v="36.95847838627064"/>
        <n v="26.75785381471"/>
        <n v="18.8824298763705"/>
        <n v="15.62733082024714"/>
        <n v="35.68625044777924"/>
        <n v="26.17081026285506"/>
        <n v="18.0354581188337"/>
        <n v="17.44267242534049"/>
        <n v="29.82549519952508"/>
        <n v="24.39050266241564"/>
        <n v="19.38490968147796"/>
        <n v="16.55267614063515"/>
        <n v="40.48295384034986"/>
        <n v="43.19296949842358"/>
        <n v="29.29319366007415"/>
        <n v="18.47483177366216"/>
        <n v="15.93031721268851"/>
        <n v="31.46768760399897"/>
        <n v="24.75945969526674"/>
        <n v="20.5948050174859"/>
        <n v="16.65174824769024"/>
        <n v="31.11352957435047"/>
        <n v="24.76489640248543"/>
        <n v="18.60333152512541"/>
        <n v="18.53356929866995"/>
        <n v="40.0476407622522"/>
        <n v="41.43577714506421"/>
        <n v="35.11144548367608"/>
        <n v="16.45537221001873"/>
        <n v="15.9653797631225"/>
        <n v="41.14467283908938"/>
        <n v="38.14302932904781"/>
        <n v="25.64555064845108"/>
        <n v="17.20585095024557"/>
        <n v="14.75696473797"/>
        <n v="46.07137994527439"/>
        <n v="31.20678412181811"/>
        <n v="25.29184947239757"/>
        <n v="18.66612081282855"/>
        <n v="17.49032916618014"/>
        <n v="18.5733763382154"/>
        <n v="21.16924500931386"/>
        <n v="18.37995153813738"/>
        <n v="18.25198140202031"/>
        <n v="16.84060942859357"/>
        <n v="37.19176597439817"/>
        <n v="41.55513723093432"/>
        <n v="28.4883763125274"/>
        <n v="20.83633492554191"/>
        <n v="17.31575796036757"/>
        <n v="80.13189460039854"/>
        <n v="40.64833108816046"/>
        <n v="22.76738150262241"/>
        <n v="17.11611407039265"/>
        <n v="42.10245397056354"/>
        <n v="35.71812661535664"/>
        <n v="24.1505794769292"/>
        <n v="17.46751653315523"/>
        <n v="32.18043416056256"/>
        <n v="21.93263990410736"/>
        <n v="19.93967960973037"/>
        <n v="16.98507747058704"/>
        <n v="27.42505071364132"/>
        <n v="26.33426432884272"/>
        <n v="20.88208516917292"/>
        <n v="15.98691582206015"/>
        <n v="35.8537912932008"/>
        <n v="47.20060344994858"/>
        <n v="20.09752732437347"/>
        <n v="18.33343976505459"/>
        <n v="16.21359924850061"/>
        <n v="27.22341546844858"/>
        <n v="21.51611614565713"/>
        <n v="19.85661870169675"/>
        <n v="17.96593272500444"/>
        <n v="43.59519348470072"/>
        <n v="39.69739463761771"/>
        <n v="35.47521627264274"/>
        <n v="19.88162026437364"/>
        <n v="16.29213468534684"/>
        <n v="45.32943985544657"/>
        <n v="47.11402859308619"/>
        <n v="31.20641303313522"/>
        <n v="17.38035547563885"/>
        <n v="15.60895960918971"/>
        <n v="53.61958629945188"/>
        <n v="40.10600389646827"/>
        <n v="35.0342981808499"/>
        <n v="17.19971162827814"/>
        <n v="16.31270546256851"/>
        <n v="33.43660372603298"/>
        <n v="29.68454323585405"/>
        <n v="20.96967963386728"/>
        <n v="17.90586708908108"/>
        <n v="34.78087068899983"/>
        <n v="23.60509059306857"/>
        <n v="22.13504968383017"/>
        <n v="17.85585195622232"/>
        <n v="35.03937042981987"/>
        <n v="29.18762773451787"/>
        <n v="23.90488010116538"/>
        <n v="18.17024294728913"/>
        <n v="16.16910392988948"/>
        <n v="31.52519120959715"/>
        <n v="34.44710421256498"/>
        <n v="21.73949292220146"/>
        <n v="18.61150290951316"/>
        <n v="17.46653337681073"/>
        <n v="41.49824898599262"/>
        <n v="34.58130570257716"/>
        <n v="25.73443685355171"/>
        <n v="17.53821661026633"/>
        <n v="18.29582812708503"/>
        <n v="19.49489450850366"/>
        <n v="17.1632872039204"/>
        <n v="16.10793406945111"/>
        <n v="43.38813005347349"/>
        <n v="31.73869469109437"/>
        <n v="19.28184208510802"/>
        <n v="17.1978136780046"/>
        <n v="17.71499681031001"/>
        <n v="27.72269843387514"/>
        <n v="19.43809192373661"/>
        <n v="16.38476934923305"/>
        <n v="42.84402951483632"/>
        <n v="44.11097167239552"/>
        <n v="21.4383602569075"/>
        <n v="17.76123789709785"/>
        <n v="56.93575598978578"/>
        <n v="56.59996179579544"/>
        <n v="38.20039049085511"/>
        <n v="18.48690153568202"/>
        <n v="15.22491379633365"/>
        <n v="50.40421432753147"/>
        <n v="45.71613206438726"/>
        <n v="21.780231655161"/>
        <n v="19.75413024043382"/>
        <n v="17.04996034892942"/>
        <n v="47.10812664304492"/>
        <n v="47.67993749796543"/>
        <n v="31.11717257913772"/>
        <n v="17.85928957918641"/>
        <n v="15.86277468930938"/>
        <n v="48.57417547229866"/>
        <n v="46.83980925178108"/>
        <n v="36.61819795058089"/>
        <n v="15.95438381526075"/>
        <n v="41.76472978806606"/>
        <n v="39.64052532607946"/>
        <n v="26.93632290538737"/>
        <n v="17.23083612916373"/>
        <n v="17.19182861125652"/>
        <n v="41.24800910945034"/>
        <n v="40.81506182034298"/>
        <n v="25.25996583622086"/>
        <n v="19.8091808408064"/>
        <n v="15.88546971479138"/>
        <n v="48.25483742405521"/>
        <n v="50.49359739753399"/>
        <n v="32.69375439954003"/>
        <n v="16.0907816900741"/>
        <n v="15.89302316254017"/>
        <n v="24.76357181781638"/>
        <n v="26.63907362860243"/>
        <n v="22.11407928414908"/>
        <n v="18.23082357757397"/>
        <n v="16.98601350284702"/>
        <n v="56.24463370724277"/>
        <n v="44.71264493919624"/>
        <n v="34.51983728431669"/>
        <n v="17.34467531867764"/>
        <n v="15.03239692894865"/>
        <n v="49.55653003474943"/>
        <n v="48.72054784700786"/>
        <n v="37.95821869055067"/>
        <n v="21.12620300224739"/>
        <n v="15.61923440766918"/>
        <n v="23.67436973122966"/>
        <n v="17.22310762726962"/>
        <n v="18.03042968743147"/>
        <n v="16.90600349937678"/>
        <n v="31.35453840727989"/>
        <n v="22.03394486627851"/>
        <n v="18.71079182055671"/>
        <n v="17.20591629547717"/>
        <n v="16.7499148754426"/>
        <n v="44.67517966530848"/>
        <n v="33.3863851287364"/>
        <n v="24.28943197725689"/>
        <n v="18.92473976602352"/>
        <n v="19.00277517651934"/>
        <n v="46.99533866699844"/>
        <n v="40.36200335871355"/>
        <n v="27.10972984088009"/>
        <n v="20.93080492670657"/>
        <n v="16.29861988627389"/>
        <n v="41.41138028638029"/>
        <n v="24.58080943599815"/>
        <n v="30.54645524832918"/>
        <n v="18.96245480765325"/>
        <n v="12.91937283093704"/>
        <n v="49.36199685334844"/>
        <n v="51.3489076780216"/>
        <n v="21.81166384966945"/>
        <n v="16.50885057916723"/>
        <n v="43.83136934759665"/>
        <n v="33.43928432710847"/>
        <n v="17.40926990900969"/>
        <n v="26.96842325451832"/>
        <n v="17.74988350419385"/>
        <n v="33.06490948850961"/>
        <n v="36.3452095926248"/>
        <n v="22.52643348392562"/>
        <n v="14.79858222092408"/>
        <n v="22.21413694442544"/>
        <n v="23.17745226481524"/>
        <n v="16.34050685168662"/>
        <n v="15.56752214233245"/>
        <n v="55.8798070888394"/>
        <n v="46.35926138249404"/>
        <n v="38.2811473573672"/>
        <n v="19.18254667528015"/>
        <n v="15.96898452769998"/>
        <n v="33.86194517824916"/>
        <n v="34.15608097599517"/>
        <n v="23.74707352082302"/>
        <n v="16.12497490480798"/>
        <n v="52.26949784838328"/>
        <n v="40.12805646348826"/>
        <n v="35.52678894282282"/>
        <n v="16.60016841201038"/>
        <n v="16.39651338102131"/>
        <n v="35.8409461554013"/>
        <n v="27.26651349377395"/>
        <n v="21.1745090421561"/>
        <n v="17.45709740605435"/>
        <n v="33.77293955349899"/>
        <n v="25.13929618768329"/>
        <n v="17.66866757965915"/>
        <n v="17.02999878230809"/>
        <n v="16.25919724068052"/>
        <n v="61.35288365708269"/>
        <n v="54.27737791414562"/>
        <n v="43.45161321918006"/>
        <n v="23.64531339764681"/>
        <n v="17.53020118814307"/>
        <n v="33.12794976748953"/>
        <n v="35.82055439931562"/>
        <n v="28.40541329090804"/>
        <n v="19.82593433936694"/>
        <n v="15.79002970587005"/>
        <n v="41.53299371420671"/>
        <n v="22.65493847073994"/>
        <n v="24.5512224599988"/>
        <n v="15.7073543256892"/>
        <n v="29.76005321714927"/>
        <n v="37.17626250781738"/>
        <n v="19.29278625505041"/>
        <n v="17.32017139790316"/>
        <n v="15.44489127479434"/>
        <n v="35.55475479181796"/>
        <n v="44.69438939684895"/>
        <n v="28.53836800873027"/>
        <n v="23.98913043478261"/>
        <n v="14.96492620152029"/>
        <n v="36.5732908308713"/>
        <n v="38.14818166734543"/>
        <n v="20.3790098267794"/>
        <n v="17.21532328758689"/>
        <n v="14.24553580497559"/>
        <n v="40.12217671401665"/>
        <n v="38.65656866330663"/>
        <n v="24.26053266370703"/>
        <n v="17.34193006546151"/>
        <n v="16.26495905941633"/>
        <n v="16.83105193756545"/>
        <n v="16.31192634091122"/>
        <n v="15.56562080623466"/>
        <n v="43.65709711529242"/>
        <n v="46.17207437112651"/>
        <n v="29.07600049476189"/>
        <n v="16.1427409368384"/>
        <n v="16.10380296815151"/>
        <n v="49.690089464639"/>
        <n v="55.97208848686878"/>
        <n v="32.44029192578652"/>
        <n v="17.4201065109066"/>
        <n v="14.73164066652232"/>
        <n v="42.54299543193252"/>
        <n v="42.68396042854661"/>
        <n v="33.75054795187765"/>
        <n v="19.02226522606652"/>
        <n v="18.06525305095372"/>
        <n v="34.86221294363257"/>
        <n v="49.87199561358733"/>
        <n v="48.65846893491124"/>
        <n v="29.45937018711916"/>
        <n v="17.1942901740773"/>
        <n v="43.98421066242719"/>
        <n v="36.31468225726447"/>
        <n v="29.95453257556909"/>
        <n v="17.46618252450921"/>
        <n v="16.01161232693167"/>
        <n v="27.25112049709859"/>
        <n v="17.00698939362695"/>
        <n v="17.05946841546536"/>
        <n v="15.23145223751671"/>
        <n v="33.92002734107997"/>
        <n v="44.99840772205827"/>
        <n v="32.26529498206905"/>
        <n v="13.60920762076232"/>
        <n v="15.29290347002714"/>
        <n v="21.21370894762381"/>
        <n v="15.92828796533364"/>
        <n v="16.92359405684426"/>
        <n v="15.49984145178622"/>
        <n v="28.1935736677116"/>
        <n v="19.40268360481127"/>
        <n v="17.63694229198254"/>
        <n v="15.08032140035996"/>
        <n v="34.73983067765491"/>
        <n v="27.18989553160407"/>
        <n v="30.58731198578801"/>
        <n v="16.61567794301901"/>
        <n v="33.62679972079927"/>
        <n v="46.01131345004506"/>
        <n v="23.90263444163864"/>
        <n v="26.15041465947562"/>
        <n v="15.52512550325563"/>
        <n v="33.27877681193567"/>
        <n v="24.77780316444851"/>
        <n v="22.81484487984068"/>
        <n v="15.18217074551675"/>
        <n v="23.32336461928194"/>
        <n v="16.08849976026546"/>
        <n v="16.78854723707665"/>
        <n v="13.50802651175926"/>
        <n v="44.16389328571235"/>
        <n v="30.31000443655723"/>
        <n v="19.99313198056997"/>
        <n v="16.07153355772404"/>
        <n v="45.05645040404453"/>
        <n v="38.83255217206873"/>
        <n v="28.41070450657401"/>
        <n v="21.59512100287002"/>
        <n v="18.17681418388258"/>
        <n v="31.74592116306697"/>
        <n v="36.40082876019555"/>
        <n v="35.54906011069494"/>
        <n v="16.26398545052719"/>
        <n v="36.42732268088147"/>
        <n v="34.84811165845649"/>
        <n v="16.67640554419039"/>
        <n v="16.10810268681177"/>
        <n v="34.57149208541858"/>
        <n v="27.33325030420418"/>
        <n v="22.56076832055423"/>
        <n v="17.28937923551971"/>
        <n v="38.44265557963642"/>
        <n v="29.55737370887604"/>
        <n v="24.68475652730653"/>
        <n v="18.9510749992487"/>
        <n v="15.36140917681964"/>
        <n v="31.56847750329126"/>
        <n v="45.82615797042271"/>
        <n v="26.02368478980893"/>
        <n v="16.3664457695672"/>
        <n v="28.28529433290235"/>
        <n v="43.83628074521913"/>
        <n v="30.2247015780955"/>
        <n v="17.75844744469163"/>
        <n v="15.94162741908032"/>
        <n v="30.24400538300912"/>
        <n v="41.97439151534954"/>
        <n v="38.11692935419809"/>
        <n v="19.27517001927887"/>
        <n v="15.77013670003849"/>
        <n v="33.34538928500504"/>
        <n v="26.60015707756623"/>
        <n v="24.04309825195901"/>
        <n v="17.27501290977077"/>
        <n v="50.43953644346701"/>
        <n v="47.67004389616583"/>
        <n v="32.47726663334316"/>
        <n v="17.7513904370275"/>
        <n v="15.33755927895086"/>
        <n v="42.34949691912556"/>
        <n v="22.60848194505981"/>
        <n v="23.34252311275948"/>
        <n v="16.56467946564063"/>
        <n v="14.15167645308224"/>
        <n v="46.05424538243245"/>
        <n v="41.56471376724541"/>
        <n v="30.86104595355697"/>
        <n v="17.77212623883512"/>
        <n v="14.76407199358019"/>
        <n v="38.0106558043787"/>
        <n v="41.00450289668049"/>
        <n v="25.94968752916587"/>
        <n v="15.09676247794957"/>
        <n v="36.80404787607435"/>
        <n v="30.60038062971212"/>
        <n v="26.31625177767775"/>
        <n v="16.00743291328508"/>
        <n v="21.96397544471296"/>
        <n v="18.18809896932072"/>
        <n v="17.89613622220965"/>
        <n v="15.59739921661128"/>
        <n v="30.27790781218926"/>
        <n v="36.94525123601967"/>
        <n v="29.61573968847247"/>
        <n v="15.01245379147639"/>
        <n v="37.31899440021807"/>
        <n v="21.30616675520319"/>
        <n v="24.65976943654523"/>
        <n v="16.76289786475093"/>
        <n v="14.28258723266209"/>
        <n v="37.70277981576588"/>
        <n v="35.92547824541945"/>
        <n v="27.34527093128642"/>
        <n v="18.50112590647241"/>
        <n v="15.61640611007343"/>
        <n v="40.85282084030365"/>
        <n v="50.08697609401284"/>
        <n v="30.03129142838635"/>
        <n v="16.90089267410873"/>
        <n v="14.94022393186232"/>
        <n v="41.23973534164407"/>
        <n v="52.99211423434883"/>
        <n v="23.43488138031509"/>
        <n v="16.67441954148494"/>
        <n v="41.85120923060587"/>
        <n v="30.69577024100445"/>
        <n v="18.88431431896255"/>
        <n v="15.97008242706715"/>
        <n v="43.02883497403302"/>
        <n v="37.72475808120402"/>
        <n v="24.25455063667952"/>
        <n v="16.21812063124789"/>
        <n v="30.80510087552341"/>
        <n v="25.76549592854449"/>
        <n v="18.79045152786245"/>
        <n v="17.86723231054261"/>
        <n v="14.50823319982199"/>
        <n v="33.57337919160287"/>
        <n v="44.75575103361466"/>
        <n v="33.01246965182926"/>
        <n v="23.16353308412015"/>
        <n v="15.37390825287366"/>
        <n v="58.56396741463855"/>
        <n v="55.45606999401418"/>
        <n v="38.70911322139646"/>
        <n v="20.24185208350105"/>
        <n v="15.45764995764996"/>
        <n v="21.58869463122345"/>
        <n v="18.24784624290541"/>
        <n v="17.69795826943108"/>
        <n v="15.9458953249598"/>
        <n v="54.19883443165588"/>
        <n v="30.91865355282519"/>
        <n v="25.55964041984378"/>
        <n v="19.46729139112329"/>
        <n v="14.36562739741909"/>
        <n v="41.40865593103531"/>
        <n v="41.91504489617452"/>
        <n v="32.72419910923999"/>
        <n v="19.71968236491469"/>
        <n v="17.12432326292463"/>
        <n v="15.75890098118272"/>
        <n v="16.48182393605799"/>
        <n v="16.45981653888281"/>
        <n v="16.41670048699012"/>
        <n v="44.90248793332029"/>
        <n v="35.85413492458473"/>
        <n v="29.37271794031209"/>
        <n v="17.11751799393209"/>
        <n v="14.810219206058"/>
        <n v="37.15029745332438"/>
        <n v="28.87909428744275"/>
        <n v="24.33547141965147"/>
        <n v="19.32638875968271"/>
        <n v="15.1447922343358"/>
        <n v="40.49878593388109"/>
        <n v="50.90583702942941"/>
        <n v="42.06411303704081"/>
        <n v="21.30657697132826"/>
        <n v="16.89998800275936"/>
        <n v="27.46138818363734"/>
        <n v="20.96723907254627"/>
        <n v="17.59509316229361"/>
        <n v="17.36897820831668"/>
        <n v="45.02366464470661"/>
        <n v="45.23382258792136"/>
        <n v="20.87933597035182"/>
        <n v="16.39151427630276"/>
        <n v="36.68945786230029"/>
        <n v="39.20698924731182"/>
        <n v="26.20260142688229"/>
        <n v="14.38402707275804"/>
        <n v="37.16306190568373"/>
        <n v="25.57059274634462"/>
        <n v="19.78871011613331"/>
        <n v="15.81236694999902"/>
        <n v="50.28840108797188"/>
        <n v="29.45413244573365"/>
        <n v="27.71557817359344"/>
        <n v="15.3339278160674"/>
        <n v="40.72490706319702"/>
        <n v="31.88065967321286"/>
        <n v="24.00467182981438"/>
        <n v="20.57744294047898"/>
        <n v="15.74184842257043"/>
        <n v="34.85496191436258"/>
        <n v="24.29098358744114"/>
        <n v="20.8597760620882"/>
        <n v="20.89771875425923"/>
        <n v="13.85213575089201"/>
        <n v="50.89355987066848"/>
        <n v="31.06131164090618"/>
        <n v="28.9945626298195"/>
        <n v="17.49389086516815"/>
        <n v="15.32433676555284"/>
        <n v="13.7843142837259"/>
        <n v="16.46789470018803"/>
        <n v="17.1482970171356"/>
        <n v="15.54490099489312"/>
        <n v="38.75125114914373"/>
        <n v="30.91887417218543"/>
        <n v="23.25783377229578"/>
        <n v="14.00609169408778"/>
        <n v="36.11197539287731"/>
        <n v="40.90533352501437"/>
        <n v="37.7020202020202"/>
        <n v="17.28074662979606"/>
        <n v="14.8809925915918"/>
        <n v="40.17135848392147"/>
        <n v="37.7345782301503"/>
        <n v="31.17139577391782"/>
        <n v="21.35502400027637"/>
        <n v="15.23107146873594"/>
        <n v="31.41228255622235"/>
        <n v="26.25237084181538"/>
        <n v="22.1781748204703"/>
        <n v="16.33275460070708"/>
        <n v="52.74710404239121"/>
        <n v="56.53515099173514"/>
        <n v="29.40990989719985"/>
        <n v="16.265552790615"/>
        <n v="13.78531939383606"/>
        <n v="32.8399536443107"/>
        <n v="23.35707364716643"/>
        <n v="21.19663651921717"/>
        <n v="16.74462533060407"/>
        <n v="59.86911704198383"/>
        <n v="35.21740374986146"/>
        <n v="48.20499456210378"/>
        <n v="18.89900845130381"/>
        <n v="16.98492290965631"/>
        <n v="31.89064763203092"/>
        <n v="22.78078644378174"/>
        <n v="18.63564542900919"/>
        <n v="15.87955245984413"/>
        <n v="53.40105920428913"/>
        <n v="32.02657645255093"/>
        <n v="41.80604975692614"/>
        <n v="21.95596880874885"/>
        <n v="15.04517207671301"/>
        <n v="15.14066242944536"/>
        <n v="22.21424799337256"/>
        <n v="18.11463590483057"/>
        <n v="13.66698428238491"/>
        <n v="19.84386818247783"/>
        <n v="30.70417516290158"/>
        <n v="23.89671096640044"/>
        <n v="17.36366019044875"/>
        <n v="14.09035743249622"/>
        <n v="32.00720755902303"/>
        <n v="25.65929618428365"/>
        <n v="16.89460515568295"/>
        <n v="16.04862177820245"/>
        <n v="27.56244661543732"/>
        <n v="32.19857333205107"/>
        <n v="19.45900600605286"/>
        <n v="15.48795346349694"/>
        <n v="58.00380543743375"/>
        <n v="35.44415660262474"/>
        <n v="30.66842702907302"/>
        <n v="16.17619735755574"/>
        <n v="14.92265479076104"/>
        <n v="48.3585795596272"/>
        <n v="28.38442866196806"/>
        <n v="23.76619457198905"/>
        <n v="15.96491624834001"/>
        <n v="44.36018956144008"/>
        <n v="28.5079322222495"/>
        <n v="25.04066317407273"/>
        <n v="16.16705058356242"/>
        <n v="19.10649072837507"/>
        <n v="20.62560155102304"/>
        <n v="17.43459271698489"/>
        <n v="15.27744494039047"/>
        <n v="39.22544766483679"/>
        <n v="35.08642849460554"/>
        <n v="17.35936355920684"/>
        <n v="15.3296954648882"/>
        <n v="29.10402909699646"/>
        <n v="25.44142067154435"/>
        <n v="21.33413276757987"/>
        <n v="14.79661599186329"/>
        <n v="53.1084268128659"/>
        <n v="33.95803493823986"/>
        <n v="28.14850055777938"/>
        <n v="19.57818635633774"/>
        <n v="13.94211453716621"/>
        <n v="45.33251792012743"/>
        <n v="45.51535678169859"/>
        <n v="23.58137208324718"/>
        <n v="16.4869289457698"/>
        <n v="62.33084357036298"/>
        <n v="40.57678502973958"/>
        <n v="39.24555175406726"/>
        <n v="16.1371271797373"/>
        <n v="14.14279662471344"/>
        <n v="52.56416934456313"/>
        <n v="37.0510099931041"/>
        <n v="34.49481347580942"/>
        <n v="16.75743666775889"/>
        <n v="14.44424286405418"/>
        <n v="18.31382337751765"/>
        <n v="30.34773026367093"/>
        <n v="28.90374257753665"/>
        <n v="21.9991270187691"/>
        <n v="14.67181063854503"/>
        <n v="28.32009857612267"/>
        <n v="25.1193293735017"/>
        <n v="39.54392312633553"/>
        <n v="21.89744747575995"/>
        <n v="14.74876533971865"/>
        <n v="25.19276425212788"/>
        <n v="40.55084664872192"/>
        <n v="21.11930335007345"/>
        <n v="15.93262285974039"/>
        <n v="29.0171709209339"/>
        <n v="22.58182648291711"/>
        <n v="20.96902875457025"/>
        <n v="15.05333525620044"/>
        <n v="33.13326239945012"/>
        <n v="34.79867213055314"/>
        <n v="28.4842062484817"/>
        <n v="18.41351601936747"/>
        <n v="15.38450090059262"/>
        <n v="18.52627213620912"/>
        <n v="27.35685023963385"/>
        <n v="18.58725260970492"/>
        <n v="15.9722964915943"/>
        <n v="33.11092163565116"/>
        <n v="30.28105666823126"/>
        <n v="37.43536813934838"/>
        <n v="28.5298773038721"/>
        <n v="16.81567909971176"/>
        <n v="40.65893953230754"/>
        <n v="31.02559241509771"/>
        <n v="27.64630223694898"/>
        <n v="16.41712930557819"/>
        <n v="15.19126437804109"/>
        <n v="24.03719951023141"/>
        <n v="17.83265856950068"/>
        <n v="20.81741092550133"/>
        <n v="14.92306833215924"/>
        <n v="15.17337247328193"/>
        <n v="29.67410820825326"/>
        <n v="22.31764527845036"/>
        <n v="15.38756157283706"/>
        <n v="40.06040500962717"/>
        <n v="38.57612551313649"/>
        <n v="32.5656636888223"/>
        <n v="17.22061490747895"/>
        <n v="14.84484076433121"/>
        <n v="29.32329029172645"/>
        <n v="24.37205230673385"/>
        <n v="21.51023324772741"/>
        <n v="15.20129178900041"/>
        <n v="41.3514074765101"/>
        <n v="41.61350706575713"/>
        <n v="27.01378848663774"/>
        <n v="19.04282942418536"/>
        <n v="15.14516293448503"/>
        <n v="33.13136070571612"/>
        <n v="35.26174937171547"/>
        <n v="22.65246637077874"/>
        <n v="15.99019107118875"/>
        <n v="43.05554438791705"/>
        <n v="36.40817190629889"/>
        <n v="29.4917454234767"/>
        <n v="21.75029014798072"/>
        <n v="15.72728399338679"/>
        <n v="44.37801884551429"/>
        <n v="45.13063524590164"/>
        <n v="29.43831309745681"/>
        <n v="18.79347150321616"/>
        <n v="14.34875511762398"/>
        <n v="22.62030414478673"/>
        <n v="20.36289106447892"/>
        <n v="17.8409337569928"/>
        <n v="15.56538085028156"/>
        <n v="48.43338214359841"/>
        <n v="33.21623977497767"/>
        <n v="27.52365437971839"/>
        <n v="24.34489104031813"/>
        <n v="18.93769698134365"/>
        <n v="23.35609321218347"/>
        <n v="27.48516228249055"/>
        <n v="32.253646705674"/>
        <n v="19.62756179787491"/>
        <n v="14.9771132630484"/>
        <n v="34.11867364746946"/>
        <n v="24.17394084287779"/>
        <n v="20.98060190674268"/>
        <n v="15.17742790997616"/>
        <n v="37.283990834577"/>
        <n v="24.25172728765602"/>
        <n v="22.05746025025348"/>
        <n v="15.8177812421075"/>
        <n v="49.90705732791877"/>
        <n v="37.10518419634546"/>
        <n v="32.36551281478297"/>
        <n v="19.05376542032169"/>
        <n v="15.48146728600869"/>
        <n v="46.14457582516137"/>
        <n v="34.34080113448576"/>
        <n v="43.37980587962814"/>
        <n v="25.08909214092141"/>
        <n v="20.61571122449085"/>
        <n v="17.83753005803238"/>
        <n v="22.71082790165282"/>
        <n v="23.84899016217411"/>
        <n v="22.77085792452555"/>
        <n v="14.98499899774245"/>
        <n v="44.54856748700515"/>
        <n v="37.25947786510284"/>
        <n v="21.68181507371699"/>
        <n v="15.67439757779409"/>
        <n v="29.71033767761756"/>
        <n v="18.45077998924153"/>
        <n v="16.70243204577968"/>
        <n v="15.9409654272668"/>
        <n v="39.1545087280812"/>
        <n v="41.37376395216484"/>
        <n v="30.2880964848704"/>
        <n v="16.61859125199762"/>
        <n v="12.50798307564116"/>
        <n v="34.38842168116653"/>
        <n v="30.45204719645018"/>
        <n v="31.80553634015864"/>
        <n v="19.75953016276481"/>
        <n v="15.03938308349282"/>
        <n v="29.67179502228758"/>
        <n v="20.36298333569437"/>
        <n v="21.38577861556184"/>
        <n v="16.01370790319851"/>
        <n v="23.10628876098693"/>
        <n v="23.43569769880303"/>
        <n v="18.48424205980722"/>
        <n v="15.37796806791946"/>
        <n v="49.40379954232171"/>
        <n v="28.81776398237749"/>
        <n v="45.39101461920771"/>
        <n v="32.88839891730232"/>
        <n v="15.28885339017604"/>
        <n v="47.83283713444892"/>
        <n v="23.51717758294338"/>
        <n v="25.15991172789061"/>
        <n v="16.63826596034855"/>
        <n v="41.56068859253666"/>
        <n v="42.80204301582167"/>
        <n v="28.59999501903145"/>
        <n v="20.31216640032608"/>
        <n v="16.07309286578615"/>
        <n v="50.22938355345207"/>
        <n v="27.00402305034492"/>
        <n v="51.2153838199888"/>
        <n v="30.23463280878835"/>
        <n v="20.9245867002104"/>
        <n v="17.86970450419669"/>
        <n v="63.15360447168209"/>
        <n v="31.708429307655"/>
        <n v="33.40191443211251"/>
        <n v="22.26737799232418"/>
        <n v="13.08533916849015"/>
        <n v="16.56716919880446"/>
        <n v="57.49253159302786"/>
        <n v="31.44812369186259"/>
        <n v="36.98921330944098"/>
        <n v="16.61014797405615"/>
        <n v="15.09269632844716"/>
        <n v="29.12358526760023"/>
        <n v="24.82373131748691"/>
        <n v="18.7959652880134"/>
        <n v="15.51538551705801"/>
        <n v="55.2533504419732"/>
        <n v="27.31076113112842"/>
        <n v="39.02900787033271"/>
        <n v="17.1056256369444"/>
        <n v="14.20683262462712"/>
        <n v="42.60586497428603"/>
        <n v="31.80271875678595"/>
        <n v="34.52354427172601"/>
        <n v="15.67520193038865"/>
        <n v="14.59753305979144"/>
        <n v="29.06104450757677"/>
        <n v="30.95029794530174"/>
        <n v="24.3409946760161"/>
        <n v="17.23687600137426"/>
        <n v="68.07429987661115"/>
        <n v="46.52506134014681"/>
        <n v="37.32057964373675"/>
        <n v="22.36287366046249"/>
        <n v="15.37018302861132"/>
        <n v="29.94778801638835"/>
        <n v="25.77987890298019"/>
        <n v="32.53842635614037"/>
        <n v="19.45518713140466"/>
        <n v="13.90784938031208"/>
        <n v="49.31922641574151"/>
        <n v="31.2460717467594"/>
        <n v="32.34136738003862"/>
        <n v="15.78506596053534"/>
        <n v="13.73296939156402"/>
        <n v="44.51544118868051"/>
        <n v="28.40403545213383"/>
        <n v="21.30769569622483"/>
        <n v="15.90178629207182"/>
        <n v="42.71407895216004"/>
        <n v="36.28610029690671"/>
        <n v="32.86319786403357"/>
        <n v="16.82484636680649"/>
        <n v="14.76871899595463"/>
        <n v="33.39945160565491"/>
        <n v="26.75923320342781"/>
        <n v="23.13739426046211"/>
        <n v="18.32976445396146"/>
        <n v="14.24656807754814"/>
        <n v="65.66252198489715"/>
        <n v="32.16927341091795"/>
        <n v="35.9687629441533"/>
        <n v="16.62514263398442"/>
        <n v="14.32498132856721"/>
        <n v="44.29439950322234"/>
        <n v="28.11520138487094"/>
        <n v="36.09580172340689"/>
        <n v="12.99214126630608"/>
        <n v="15.29900244988378"/>
        <n v="52.58397357068699"/>
        <n v="33.83589169908724"/>
        <n v="44.52504221027661"/>
        <n v="16.58897126969416"/>
        <n v="13.95181452874126"/>
        <n v="53.53275073069784"/>
        <n v="41.17402340919946"/>
        <n v="36.49533443111424"/>
        <n v="23.27160736051876"/>
        <n v="15.06415508888492"/>
        <n v="40.17730778387563"/>
        <n v="19.08401394793765"/>
        <n v="21.11551268298463"/>
        <n v="14.80703458604011"/>
        <n v="47.10583865592891"/>
        <n v="20.14618729748216"/>
        <n v="19.45072900955254"/>
        <n v="15.65718985002915"/>
        <n v="53.73101663450163"/>
        <n v="53.4302256786621"/>
        <n v="44.87841968348487"/>
        <n v="19.16080490302232"/>
        <n v="15.75721483643557"/>
        <n v="33.52709017207924"/>
        <n v="31.94160517826411"/>
        <n v="21.32579543561553"/>
        <n v="17.26962632044302"/>
        <n v="43.92693156470979"/>
        <n v="39.1224216136936"/>
        <n v="23.76890583934038"/>
        <n v="18.40218218294459"/>
        <n v="14.60206905518099"/>
        <n v="51.42580568994111"/>
        <n v="42.40370143692429"/>
        <n v="28.88716299176008"/>
        <n v="18.54304361942614"/>
        <n v="13.47829333864383"/>
        <n v="43.66757348157786"/>
        <n v="28.72100744294694"/>
        <n v="23.76205241315184"/>
        <n v="18.20220990826314"/>
        <n v="13.85544600883716"/>
        <n v="54.85470811265802"/>
        <n v="32.6407610298711"/>
        <n v="27.89676537190898"/>
        <n v="16.78313704409585"/>
        <n v="32.43434024119964"/>
        <n v="18.06291007802895"/>
        <n v="18.43860774898767"/>
        <n v="15.50605905444615"/>
        <n v="45.45408034893156"/>
        <n v="28.88375152440488"/>
        <n v="29.25723209555763"/>
        <n v="26.47203146558439"/>
        <n v="14.27096690591268"/>
        <n v="25.80731621149454"/>
        <n v="26.65108162830349"/>
        <n v="24.12975840988834"/>
        <n v="16.5002336944178"/>
        <n v="24.02608021570293"/>
        <n v="27.9301973111791"/>
        <n v="24.37288489622827"/>
        <n v="17.67126269634575"/>
        <n v="20.53716366666188"/>
        <n v="17.94379489232097"/>
        <n v="22.79986767103193"/>
        <n v="15.37842908508397"/>
        <n v="54.78198323870139"/>
        <n v="30.87321950804857"/>
        <n v="46.27097230644836"/>
        <n v="17.41091735628255"/>
        <n v="14.76758907578224"/>
        <n v="60.9266649519428"/>
        <n v="25.86148609801532"/>
        <n v="24.92052160229561"/>
        <n v="20.9928263648847"/>
        <n v="14.35688666980306"/>
        <n v="37.36224275257733"/>
        <n v="22.89529088205982"/>
        <n v="24.54587882170997"/>
        <n v="17.53320981113797"/>
        <n v="13.47420922688573"/>
        <n v="25.88259540217554"/>
        <n v="35.27920744689389"/>
        <n v="22.96246420156601"/>
        <n v="15.05201148058291"/>
        <n v="25.25799506164665"/>
        <n v="22.52223166372156"/>
        <n v="21.27561448213622"/>
        <n v="15.10741515683559"/>
        <n v="26.16840829925792"/>
        <n v="36.58876835855542"/>
        <n v="30.62274595186483"/>
        <n v="21.11951591895695"/>
        <n v="14.11854818490623"/>
        <n v="31.38897538664497"/>
        <n v="28.57932662015557"/>
        <n v="23.80228758548877"/>
        <n v="20.09474644295548"/>
        <n v="34.10935098881214"/>
        <n v="42.66796582063225"/>
        <n v="34.32927974124523"/>
        <n v="16.1795616054449"/>
        <n v="15.18157890526386"/>
        <n v="18.41670323557756"/>
        <n v="16.59944929184358"/>
        <n v="17.13331149517303"/>
        <n v="15.17690974956686"/>
        <n v="29.045892159649"/>
        <n v="27.50993748264766"/>
        <n v="17.28994934360337"/>
        <n v="14.78255415050098"/>
        <n v="30.79397739891567"/>
        <n v="32.97434100637182"/>
        <n v="27.13693584522483"/>
        <n v="16.49514861840931"/>
        <n v="13.26355964194995"/>
        <n v="59.87730180507073"/>
        <n v="37.09677419354838"/>
        <n v="42.13009826413189"/>
        <n v="20.57177610141499"/>
        <n v="15.81327867559286"/>
        <n v="47.06328002508624"/>
        <n v="43.83823555149888"/>
        <n v="36.33455913743156"/>
        <n v="17.91636726327215"/>
        <n v="15.27469322744913"/>
        <n v="34.94560316592462"/>
        <n v="37.94824404535281"/>
        <n v="25.38671702710935"/>
        <n v="22.27841646025414"/>
        <n v="12.25786843244609"/>
        <n v="32.98537304198325"/>
        <n v="25.69801768904275"/>
        <n v="29.42727034564309"/>
        <n v="17.82213369014987"/>
        <n v="13.6181456485944"/>
        <n v="56.69956177364054"/>
        <n v="36.1367932690525"/>
        <n v="42.90742587300497"/>
        <n v="17.20620569594817"/>
        <n v="14.97431134579329"/>
        <n v="22.70837594009532"/>
        <n v="27.96587151066932"/>
        <n v="32.62201331766549"/>
        <n v="22.76023472677147"/>
        <n v="17.04662331057571"/>
        <n v="26.96419820004936"/>
        <n v="28.76906597817462"/>
        <n v="29.98659812908003"/>
        <n v="18.98111369862115"/>
        <n v="14.14665638330915"/>
        <n v="28.21825702772726"/>
        <n v="50.13330245609739"/>
        <n v="39.35473286415787"/>
        <n v="14.72922859468683"/>
        <n v="14.80374809099014"/>
        <n v="45.15611289492128"/>
        <n v="26.84664164268723"/>
        <n v="32.03078005452467"/>
        <n v="20.52990830264045"/>
        <n v="13.33623094853864"/>
        <n v="27.05131641648797"/>
        <n v="20.20705107439801"/>
        <n v="19.76353719980052"/>
        <n v="15.04709122203098"/>
        <n v="22.59609939812536"/>
        <n v="23.94493053814419"/>
        <n v="20.06528611657192"/>
        <n v="15.81865616234945"/>
        <n v="58.23406761820249"/>
        <n v="25.43900343642612"/>
        <n v="36.03689260077305"/>
        <n v="21.49491089549446"/>
        <n v="15.95058497536946"/>
        <n v="16.52843869105343"/>
        <n v="16.46141873755471"/>
        <n v="16.13744480314669"/>
        <n v="14.92838869065106"/>
        <n v="19.12712288907536"/>
        <n v="29.29700075369367"/>
        <n v="21.12667465176116"/>
        <n v="16.42188441087391"/>
      </sharedItems>
    </cacheField>
    <cacheField name="DE" uniqueList="1" sqlType="0" hierarchy="0" level="0" databaseField="1">
      <sharedItems count="1502" containsBlank="1" containsMixedTypes="1" containsNumber="1">
        <n v="4.530046089556034"/>
        <m/>
        <n v="0.1974264095594931"/>
        <n v="0.4552015404188499"/>
        <n v="0.3813958835745267"/>
        <n v="0.1568171758409609"/>
        <n v="0.03330363808452296"/>
        <n v="0.02918007195699855"/>
        <n v="0.586818670404075"/>
        <n v="0.1457800625427711"/>
        <n v="0"/>
        <n v="1.340796167138074"/>
        <n v="0.5215302827184326"/>
        <n v="0.3153244998676586"/>
        <n v="0.6224798589367759"/>
        <n v="0.05759354690363248"/>
        <n v="0.07641187730225731"/>
        <n v="0.7099286156821815"/>
        <n v="0.1025108477498059"/>
        <n v="0.1503842204919621"/>
        <n v="0.943621598731171"/>
        <n v="0.1768159050939794"/>
        <n v="0.512626168363355"/>
        <n v="0.079681335264428"/>
        <n v="1.291864164300772"/>
        <n v="0.6759542507800552"/>
        <n v="0.4176462897156079"/>
        <n v="0.8090037950578197"/>
        <n v="0.1582515691385127"/>
        <n v="0.5103093401077392"/>
        <n v="0.4099533963912249"/>
        <n v="1.58366112959767"/>
        <n v="0.2215555240465834"/>
        <n v="0.3245693943641245"/>
        <n v="1.90990612627127"/>
        <n v="0.6070307807469507"/>
        <n v="1.72047425463483"/>
        <n v="0.3195579710667634"/>
        <n v="0.2257451428095246"/>
        <n v="1.731657077671971"/>
        <n v="1.08406785163049"/>
        <n v="0.2915583268490114"/>
        <n v="0.4481691295129899"/>
        <e v="#DIV/0!"/>
        <n v="1.659473365716411"/>
        <n v="8.72150712378409"/>
        <n v="1.750221587048802"/>
        <n v="0.1690830167307615"/>
        <n v="0.05321100314175487"/>
        <n v="0.09179301288585208"/>
        <n v="1.549953794358216"/>
        <n v="1.369859678060149"/>
        <n v="0.612556265543163"/>
        <n v="0.6204129534993271"/>
        <n v="0.0388991480945906"/>
        <n v="0.6184287684221808"/>
        <n v="0.2162134745992196"/>
        <n v="0.1576641188449734"/>
        <n v="0.8721972932489858"/>
        <n v="0.4566448198353993"/>
        <n v="0.0885627487897423"/>
        <n v="0.4447420702494873"/>
        <n v="0.07932157380655254"/>
        <n v="0.530169300913894"/>
        <n v="0.1055329644649116"/>
        <n v="0.2273587708900241"/>
        <n v="0.00652223080886237"/>
        <n v="2.02548632172547"/>
        <n v="0.2349051529356833"/>
        <n v="0.05389764445058283"/>
        <n v="0.3747520514119518"/>
        <n v="0.5383873643750389"/>
        <n v="1.464319014982641"/>
        <n v="0.06835110719537571"/>
        <n v="0.233185190857192"/>
        <n v="0.1574947993920225"/>
        <n v="0.6048465207940596"/>
        <n v="0.09183992851913937"/>
        <n v="0.05630842503876526"/>
        <n v="0.1642721462343919"/>
        <n v="0.04790980663825682"/>
        <n v="0.9623793413873687"/>
        <n v="1.956145841718832"/>
        <n v="0.4636063755823585"/>
        <n v="0.3281038109824631"/>
        <n v="0.01481723579564664"/>
        <n v="0.2164444794988348"/>
        <n v="0.4319995719788386"/>
        <n v="0.7661105961210685"/>
        <n v="1.14576553099455"/>
        <n v="0.3652305467558536"/>
        <n v="0.6142190654572307"/>
        <n v="0.3752140526856009"/>
        <n v="1.627239494567642"/>
        <n v="0.1980531608798411"/>
        <n v="0.1119321753468753"/>
        <n v="0.1570827738561142"/>
        <n v="0.4610745100514857"/>
        <n v="0.4318706308489498"/>
        <n v="2.040498447015456"/>
        <n v="0.1654532053240596"/>
        <n v="0.1695921549156647"/>
        <n v="0.1268368519538644"/>
        <n v="0.8028879172276508"/>
        <n v="0.8131413444729811"/>
        <n v="0.09292003493435769"/>
        <n v="0.2970209403576977"/>
        <n v="0.4476902175453402"/>
        <n v="0.4503590879346167"/>
        <n v="0.0007374848550728246"/>
        <n v="0.4408155927069739"/>
        <n v="0.7369740378024616"/>
        <n v="0.4007892925649575"/>
        <n v="0.1479424375033822"/>
        <n v="0.06580547735865837"/>
        <n v="0.1261554586947328"/>
        <n v="0.05424621792225252"/>
        <n v="0.181850367681331"/>
        <n v="0.7552352033074864"/>
        <n v="0.9008228166722722"/>
        <n v="0.05547325436424465"/>
        <n v="0.2675312053682737"/>
        <n v="0.4006215291660338"/>
        <n v="0.2168245818516537"/>
        <n v="0.1343657281711025"/>
        <n v="0.08507890779371963"/>
        <n v="2.085263533405798"/>
        <n v="6.59687482680232"/>
        <n v="0.9709556959298543"/>
        <n v="0.8585443232956331"/>
        <n v="0.369223035472947"/>
        <n v="0.002230864364079079"/>
        <n v="0.4464354860367797"/>
        <n v="0.3802074377516944"/>
        <n v="0.252260188259997"/>
        <n v="0.128652724346746"/>
        <n v="0.4796602150781018"/>
        <n v="0.3803329974921842"/>
        <n v="1.760975492423909"/>
        <n v="0.4866135321653644"/>
        <n v="0.03479308284062337"/>
        <n v="0.01182736472401939"/>
        <n v="1.515010050780128"/>
        <n v="1.872391817669307"/>
        <n v="0.01373390920586946"/>
        <n v="0.2709939790045739"/>
        <n v="0.03288138254269134"/>
        <n v="0.2957820606252324"/>
        <n v="0.5874569463154443"/>
        <n v="0.2531592058170986"/>
        <n v="0.31792669413292"/>
        <n v="0.09760487994362406"/>
        <n v="0.04964501697785723"/>
        <n v="0.6561301278600801"/>
        <n v="0.5555304791141631"/>
        <n v="0.5575912577261807"/>
        <n v="0.1837273225289445"/>
        <n v="0.4292440656481449"/>
        <n v="0.9896980504009973"/>
        <n v="0.4166820206259353"/>
        <n v="0.5499143587498654"/>
        <n v="0.9641431324198269"/>
        <n v="2.197057668520502"/>
        <n v="0.4591958536768498"/>
        <n v="0.4668582816557552"/>
        <n v="0.5458327973014153"/>
        <n v="0.1066662072462052"/>
        <n v="1.758970452646871"/>
        <n v="0.1055874077345669"/>
        <n v="1.147227716581857"/>
        <n v="0.09894933933534825"/>
        <n v="0.06110911768979577"/>
        <n v="0.172179566379557"/>
        <n v="2.336920776528669"/>
        <n v="0.5700961804995454"/>
        <n v="0.6337072603925927"/>
        <n v="0.1223383754063909"/>
        <n v="0.2636532745485784"/>
        <n v="0.1064680085373209"/>
        <n v="1.469875166339033"/>
        <n v="3.206616510523276"/>
        <n v="0.03701531033179697"/>
        <n v="0.3865674674913583"/>
        <n v="1.55236480921826"/>
        <n v="0.2121464282539442"/>
        <n v="0.5277467961252209"/>
        <n v="0.07878059816769835"/>
        <n v="0.1822957459899223"/>
        <n v="0.03880908543992909"/>
        <n v="0.4407987642598181"/>
        <n v="3.343357130071391"/>
        <n v="0.846775094838759"/>
        <n v="0.03786839676021297"/>
        <n v="0.03070090250637149"/>
        <n v="0.1581427296052468"/>
        <n v="0.3362199826205349"/>
        <n v="1.097843148687132"/>
        <n v="0.7100618634430292"/>
        <n v="0.239694140702116"/>
        <n v="0.1241479669221774"/>
        <n v="3.494147185022904"/>
        <n v="0.8498986899893644"/>
        <n v="1.576933128202195"/>
        <n v="1.528213045770359"/>
        <n v="0.06607502738737202"/>
        <n v="0.2943788041494953"/>
        <n v="0.06083890167847716"/>
        <n v="0.07085819828530993"/>
        <n v="0.173082561701451"/>
        <n v="0.4245129297348886"/>
        <n v="0.1004956065268654"/>
        <n v="1.563152927439584"/>
        <n v="0.4649370975927754"/>
        <n v="0.2563881785843383"/>
        <n v="0.00974090300218599"/>
        <n v="0.410157536205712"/>
        <n v="1.773943807349954"/>
        <n v="0.3321755853322145"/>
        <n v="0.2704822428674879"/>
        <n v="0.6539500568495138"/>
        <n v="0.147570905423052"/>
        <n v="0.03305457052047933"/>
        <n v="0.5415336368676289"/>
        <n v="0.3150073321055201"/>
        <n v="1.136477041490665"/>
        <n v="0.2448386897857227"/>
        <n v="0.02158480380404917"/>
        <n v="0.1349134564227053"/>
        <n v="0.5933724058774037"/>
        <n v="1.23059056634094"/>
        <n v="1.293316285278854"/>
        <n v="0.2485904085921496"/>
        <n v="0.1027071261469871"/>
        <n v="2.353756572962571"/>
        <n v="0.3779074246246402"/>
        <n v="0.4459531466786056"/>
        <n v="0.0538045667394722"/>
        <n v="0.1260686368451043"/>
        <n v="0.5958404183544698"/>
        <n v="0.4558899832611466"/>
        <n v="0.1965272279811416"/>
        <n v="0.2234969650779224"/>
        <n v="0.1225048009371387"/>
        <n v="0.1194976045306827"/>
        <n v="0.414573405990007"/>
        <n v="0.8777175137080006"/>
        <n v="2.501245209802693"/>
        <n v="0.2340751660690238"/>
        <n v="2.690600242053095"/>
        <n v="1.466529627860076"/>
        <n v="2.426647885767241"/>
        <n v="0.03256433408003768"/>
        <n v="0.2470017213595646"/>
        <n v="0.5429469541203693"/>
        <n v="0.6863511048753808"/>
        <n v="0.6668059473010794"/>
        <n v="0.05447319019271657"/>
        <n v="0.4666252163394521"/>
        <n v="1.146468600222957"/>
        <n v="0.8309190185556438"/>
        <n v="0.1178643755148404"/>
        <n v="0.4798824069340003"/>
        <n v="0.8771172360617173"/>
        <n v="1.058550968180066"/>
        <n v="0.1084065479781629"/>
        <n v="1.800043193918865"/>
        <n v="0.4847493991549121"/>
        <n v="0.1411365106012288"/>
        <n v="0.003820951159702736"/>
        <n v="0.252762867559615"/>
        <n v="0.0102973769334434"/>
        <n v="0.07785862781708142"/>
        <n v="1.407635253634725"/>
        <n v="0.09944766124316179"/>
        <n v="0.5056856662171273"/>
        <n v="0.02081492829163533"/>
        <n v="0.5428253894611225"/>
        <n v="0.3436217753747333"/>
        <n v="0.6061664112662954"/>
        <n v="0.6887122035162446"/>
        <n v="0.08169142322435924"/>
        <n v="0.8852548197454218"/>
        <n v="0.4264938752152767"/>
        <n v="0.1940718789147789"/>
        <n v="0.2102557713423477"/>
        <n v="0.6292890758802613"/>
        <n v="0.2492888616940815"/>
        <n v="0.03878094752098379"/>
        <n v="0.4454845813076934"/>
        <n v="0.0625029173430367"/>
        <n v="0.2429746384222851"/>
        <n v="1.820558579691656"/>
        <n v="7.474352293044718"/>
        <n v="0.3451045289500891"/>
        <n v="0.07384156027428507"/>
        <n v="0.05067318749699184"/>
        <n v="0.1250394017454575"/>
        <n v="2.447430456812322"/>
        <n v="0.09458127600682209"/>
        <n v="0.4105896182850876"/>
        <n v="0.3685363616051306"/>
        <n v="0.1686433587463255"/>
        <n v="1.908475934292289"/>
        <n v="1.144265960192873"/>
        <n v="1.585446896043687"/>
        <n v="0.408460691698062"/>
        <n v="0.2095661056502692"/>
        <n v="0.1775785689660246"/>
        <n v="0.5060355718909565"/>
        <n v="0.3365281839157104"/>
        <n v="0.2205333030433284"/>
        <n v="10.11337888635664"/>
        <n v="0.1511757529332659"/>
        <n v="0.2564920332620934"/>
        <n v="0.1703116816782665"/>
        <n v="0.3010795297022983"/>
        <n v="0.1227447291802296"/>
        <n v="1.085913050825015"/>
        <n v="0.08743047944036832"/>
        <n v="1.728350663331255"/>
        <n v="0.6264528254480338"/>
        <n v="0.2757160597161361"/>
        <n v="0.1664569428174502"/>
        <n v="0.5258605755322553"/>
        <n v="0.702886508776201"/>
        <n v="2.182223905962871"/>
        <n v="0.4910957973027359"/>
        <n v="0.4735449749205123"/>
        <n v="0.2589966005383168"/>
        <n v="0.3992611771990208"/>
        <n v="0.01718860392593196"/>
        <n v="0.9844919996107511"/>
        <n v="0.14674084851732"/>
        <n v="0.8498973956465479"/>
        <n v="0.0009388751546850954"/>
        <n v="0.05986333794590221"/>
        <n v="1.141560104631382"/>
        <n v="0.5775861409060512"/>
        <n v="0.09112420000878545"/>
        <n v="0.1129853103433291"/>
        <n v="1.019816520147904"/>
        <n v="0.5439153169313902"/>
        <n v="0.4382790675429353"/>
        <n v="0.2978786638597922"/>
        <n v="0.03562700845309209"/>
        <n v="0.1303875789532966"/>
        <n v="1.173981101847315"/>
        <n v="0.7523440157640708"/>
        <n v="0.06592183885313532"/>
        <n v="0.08384096165844496"/>
        <n v="0.2227626161133732"/>
        <n v="1.498542912341776"/>
        <n v="0.2439597179450342"/>
        <n v="0.9825817887193166"/>
        <n v="0.0333663688809113"/>
        <n v="0.03932075135342664"/>
        <n v="1.944883650037634"/>
        <n v="1.534535061514581"/>
        <n v="0.1104458621975134"/>
        <n v="0.3429163880187669"/>
        <n v="0.3689294337388336"/>
        <n v="0.7531073950461171"/>
        <n v="1.196059858030361"/>
        <n v="0.06892100373334752"/>
        <n v="0.1609169831882241"/>
        <n v="0.3828245480997055"/>
        <n v="0.5381912608114425"/>
        <n v="0.9078912679830027"/>
        <n v="0.7915484372215646"/>
        <n v="0.292009000027107"/>
        <n v="0.2041472657608825"/>
        <n v="0.5200783694471388"/>
        <n v="0.1451150028567868"/>
        <n v="0.05242691673753646"/>
        <n v="0.4343636817141602"/>
        <n v="0.04124227881385666"/>
        <n v="0.01061336808099612"/>
        <n v="1.384155735812549"/>
        <n v="0.5150806179565253"/>
        <n v="0.2059792801680918"/>
        <n v="0.1879105978404192"/>
        <n v="0.2029230937722216"/>
        <n v="0.5415534596433053"/>
        <n v="1.00869979851873"/>
        <n v="1.512858152506862"/>
        <n v="0.2902510966294277"/>
        <n v="0.4614763292473625"/>
        <n v="0.01149787490739057"/>
        <n v="0.5544656785045027"/>
        <n v="0.3008088896177614"/>
        <n v="0.007095556578931355"/>
        <n v="0.1585703971801716"/>
        <n v="1.898644680777133"/>
        <n v="1.304688151812953"/>
        <n v="0.5633431694527175"/>
        <n v="0.1459758012358688"/>
        <n v="0.4432931553014414"/>
        <n v="1.332953612248289"/>
        <n v="1.869773319811955"/>
        <n v="0.03971487385850291"/>
        <n v="4.202529338235503"/>
        <n v="0.160301612026253"/>
        <n v="0.6227977776384098"/>
        <n v="0.6131111593969324"/>
        <n v="0.03672103599302327"/>
        <n v="0.7178721420429617"/>
        <n v="0.6488284646315804"/>
        <n v="0.9679556686390576"/>
        <n v="0.5024491981853781"/>
        <n v="0.2030262170400483"/>
        <n v="1.949201356558698"/>
        <n v="1.175745483599046"/>
        <n v="0.4994613357309017"/>
        <n v="0.2689582310403333"/>
        <n v="0.03636869204877732"/>
        <n v="3.306781027434045"/>
        <n v="0.9690890573744907"/>
        <n v="1.16440666682541"/>
        <n v="0.3312062750264358"/>
        <n v="0.1596794910909024"/>
        <n v="0.3850381630344791"/>
        <n v="0.2818591053907842"/>
        <n v="0.1770366105420297"/>
        <n v="0.006508597169017592"/>
        <n v="2.413719460388326"/>
        <n v="1.523367603827651"/>
        <n v="0.5493028274538225"/>
        <n v="0.7290722185492687"/>
        <n v="0.07082566649154512"/>
        <n v="0.1842146611036458"/>
        <n v="0.5159471066653845"/>
        <n v="2.913617090778663"/>
        <n v="0.02744603006406534"/>
        <n v="0.01786869198212357"/>
        <n v="0.1512165378346352"/>
        <n v="1.601181320489377"/>
        <n v="0.3635890234934509"/>
        <n v="0.781453828589323"/>
        <n v="0.1444024664126037"/>
        <n v="3.070709618817316"/>
        <n v="1.312233653634404"/>
        <n v="0.1768956491817153"/>
        <n v="0.01595911855937367"/>
        <n v="0.2497577081208011"/>
        <n v="1.620052978821388"/>
        <n v="0.7379446070902923"/>
        <n v="0.3698258038880316"/>
        <n v="0.7821490093744844"/>
        <n v="0.09147287251821216"/>
        <n v="0.7920729120319032"/>
        <n v="0.1793519428688079"/>
        <n v="0.3377440926399191"/>
        <n v="0.3261090195272815"/>
        <n v="0.2051886999994516"/>
        <n v="0.2530747079759318"/>
        <n v="1.06778445394084"/>
        <n v="0.2274024274912"/>
        <n v="0.05385220906922138"/>
        <n v="0.7310790437820198"/>
        <n v="0.3705976389162581"/>
        <n v="0.5411010238385267"/>
        <n v="0.03656199299989989"/>
        <n v="0.3624576293141579"/>
        <n v="0.5184965397611044"/>
        <n v="0.1882637777252073"/>
        <n v="0.6743499581608929"/>
        <n v="0.3521483946197386"/>
        <n v="0.2135198182509368"/>
        <n v="0.1984609126315442"/>
        <n v="0.5845227017840571"/>
        <n v="0.1005155139467475"/>
        <n v="0.09469409215493839"/>
        <n v="1.206967273664371"/>
        <n v="0.6529429861268697"/>
        <n v="0.09176642330808958"/>
        <n v="0.1985151752123644"/>
        <n v="0.114033387414927"/>
        <n v="0.8538006512199801"/>
        <n v="0.2110317510419177"/>
        <n v="0.3611851288590159"/>
        <n v="0.02763258695237157"/>
        <n v="0.6882301757902088"/>
        <n v="0.4528097999470884"/>
        <n v="0.5880830556195761"/>
        <n v="0.2618483912756259"/>
        <n v="1.153133759682457"/>
        <n v="0.1962015346443775"/>
        <n v="2.010980429341907"/>
        <n v="0.02590685276501975"/>
        <n v="0.09854634287987278"/>
        <n v="0.6355629072638201"/>
        <n v="0.06279490997095495"/>
        <n v="0.1787187578370362"/>
        <n v="0.04959870836527299"/>
        <n v="1.116458675380913"/>
        <n v="0.2739513665993853"/>
        <n v="0.3479819972309034"/>
        <n v="0.3517411101487826"/>
        <n v="0.8341165049517313"/>
        <n v="0.9499461057554843"/>
        <n v="0.05853846317533944"/>
        <n v="0.217976886404086"/>
        <n v="0.1232350725375548"/>
        <n v="0.04040800584284702"/>
        <n v="1.584101009198955"/>
        <n v="0.5440549709108579"/>
        <n v="0.7625217264557045"/>
        <n v="0.1439560853964452"/>
        <n v="3.28775432849701"/>
        <n v="2.354931731423579"/>
        <n v="0.02421727259291283"/>
        <n v="0.3538122045949436"/>
        <n v="0.03563646227254778"/>
        <n v="0.5930392969543808"/>
        <n v="0.4817393343214784"/>
        <n v="0.1024306599380029"/>
        <n v="0.4090206433887667"/>
        <n v="0.1606958582063943"/>
        <n v="1.600306133560429"/>
        <n v="0.3248214542413431"/>
        <n v="1.439230357330904"/>
        <n v="0.657868832562137"/>
        <n v="0.009076099990491023"/>
        <n v="1.689825013950132"/>
        <n v="0.9723379731718081"/>
        <n v="0.9725188549301322"/>
        <n v="0.1131219184646244"/>
        <n v="0.3199042515105629"/>
        <n v="0.07161711529056813"/>
        <n v="0.1686708790010956"/>
        <n v="0.2574405876789559"/>
        <n v="2.295519744362641"/>
        <n v="0.4424046392461769"/>
        <n v="2.669655571135443"/>
        <n v="1.024484215667225"/>
        <n v="0.7868172951486259"/>
        <n v="0.5751362554942037"/>
        <n v="1.151861469328143"/>
        <n v="0.01606447120530658"/>
        <n v="1.191112815629679"/>
        <n v="1.157519133725344"/>
        <n v="0.8432967240685224"/>
        <n v="0.01722311380371174"/>
        <n v="0.03270094226167973"/>
        <n v="2.188834605963967"/>
        <n v="0.8048086416451767"/>
        <n v="0.5216583332504586"/>
        <n v="0.001079265285209724"/>
        <n v="1.525244784213265"/>
        <n v="1.044779602474799"/>
        <n v="1.038981660980444"/>
        <n v="0.4827989044926231"/>
        <n v="0.1966508851451124"/>
        <n v="1.165886568102497"/>
        <n v="2.890964447735463"/>
        <n v="1.136721691719962"/>
        <n v="0.02310646662129502"/>
        <n v="0.1182724889768298"/>
        <n v="1.738606313685301"/>
        <n v="0.7019587740048772"/>
        <n v="1.048729707939223"/>
        <n v="0.05070686035652746"/>
        <n v="0.1243560484054671"/>
        <n v="1.058191819226106"/>
        <n v="0.3463240205804957"/>
        <n v="0.0121356999059491"/>
        <n v="0.05223728571974177"/>
        <n v="0.6265106201806186"/>
        <n v="0.5263450218644717"/>
        <n v="1.432737588257839"/>
        <n v="0.07188663096450319"/>
        <n v="2.693298728805158"/>
        <n v="0.8239899357549116"/>
        <n v="0.5652971695722776"/>
        <n v="0.02644942004881722"/>
        <n v="0.4667032332420412"/>
        <n v="0.8267452183250719"/>
        <n v="0.6046179567561311"/>
        <n v="0.2820872186018223"/>
        <n v="0.2503131378317158"/>
        <n v="0.2342181451115171"/>
        <n v="0.1484322164990453"/>
        <n v="0.6724447232511307"/>
        <n v="0.1914778978334667"/>
        <n v="0.05275469337450824"/>
        <n v="1.002248569308847"/>
        <n v="0.2986082974278799"/>
        <n v="0.00844779972082575"/>
        <n v="0.3753312384260721"/>
        <n v="2.067715474872891"/>
        <n v="1.657757552461437"/>
        <n v="0.3887999457842709"/>
        <n v="0.07505584597286993"/>
        <n v="0.06983622511908709"/>
        <n v="0.4224879031003854"/>
        <n v="0.0711870159289428"/>
        <n v="0.1322535539779079"/>
        <n v="0.91663823790595"/>
        <n v="0.1310618154135125"/>
        <n v="0.2253937649030281"/>
        <n v="0.1052647882440302"/>
        <n v="2.613963389590972"/>
        <n v="0.3608920981882662"/>
        <n v="0.6218126849514378"/>
        <n v="0.0447131659286904"/>
        <n v="0.09452137705750917"/>
        <n v="1.563578744482458"/>
        <n v="1.344258926048449"/>
        <n v="0.3908889645672238"/>
        <n v="0.07187174374193958"/>
        <n v="1.478870714613264"/>
        <n v="1.297325374773718"/>
        <n v="0.4144831288803254"/>
        <n v="0.145628035958294"/>
        <n v="0.3294755308367683"/>
        <n v="0.0307326126258229"/>
        <n v="0.3897224166640108"/>
        <n v="0.02063391821027877"/>
        <n v="0.09956899945171011"/>
        <n v="0.7104516927363123"/>
        <n v="0.6566532317828929"/>
        <n v="0.03805514492525908"/>
        <n v="0.1954222129553727"/>
        <n v="0.02414840132612939"/>
        <n v="0.7679684046557114"/>
        <n v="2.291538671403418"/>
        <n v="0.3070034050604842"/>
        <n v="3.645662151995902"/>
        <n v="0.1846203497095276"/>
        <n v="0.4012014249744381"/>
        <n v="1.32050528639758"/>
        <n v="0.1099992010454101"/>
        <n v="0.2062208140653017"/>
        <n v="0.08011825602929039"/>
        <n v="1.091863926864"/>
        <n v="0.08838417858329005"/>
        <n v="0.4213097148537298"/>
        <n v="0.02091686560964966"/>
        <n v="0.1906158647137186"/>
        <n v="2.32911435957929"/>
        <n v="0.3443545135748247"/>
        <n v="0.1298434742290726"/>
        <n v="0.09136315350246632"/>
        <n v="0.1270928178141159"/>
        <n v="0.03992062968142596"/>
        <n v="0.3115754496158037"/>
        <n v="0.2094798083860352"/>
        <n v="0.6586639741149377"/>
        <n v="0.2306278511814527"/>
        <n v="0.08800732322864788"/>
        <n v="0.276116500894264"/>
        <n v="0.06273812883168677"/>
        <n v="0.4334380444296421"/>
        <n v="0.2674076374669244"/>
        <n v="1.82095538933859"/>
        <n v="0.3396991680089952"/>
        <n v="0.1743389462335782"/>
        <n v="0.04280949338449078"/>
        <n v="3.266802264657567"/>
        <n v="0.8129797946020693"/>
        <n v="0.2027668234582988"/>
        <n v="0.293075160331713"/>
        <n v="0.1069223655888065"/>
        <n v="1.14210580624966"/>
        <n v="0.5257607388373585"/>
        <n v="1.847555789594719"/>
        <n v="0.1240457511449193"/>
        <n v="0.5446961591374431"/>
        <n v="1.040939827815662"/>
        <n v="0.3984462077490277"/>
        <n v="0.3150521630237529"/>
        <n v="0.1803169687166818"/>
        <n v="0.2395293546086812"/>
        <n v="0.2382221055340631"/>
        <n v="0.4584795446821477"/>
        <n v="0.2862193914180562"/>
        <n v="0.1703206778076926"/>
        <n v="0.7601700965615534"/>
        <n v="0.1285933250976088"/>
        <n v="0.795661498602833"/>
        <n v="0.6245403657008487"/>
        <n v="0.3374628122391549"/>
        <n v="0.5649577325575601"/>
        <n v="0.1487357914854598"/>
        <n v="0.1053736281209341"/>
        <n v="0.01495967044988336"/>
        <n v="1.035259047777681"/>
        <n v="0.2029681130279423"/>
        <n v="0.07486248565651005"/>
        <n v="0.01209396347536264"/>
        <n v="0.8184116952200838"/>
        <n v="0.7887559273592198"/>
        <n v="0.3672617096010585"/>
        <n v="0.2654766838265494"/>
        <n v="0.1049469284832421"/>
        <n v="0.294296462627339"/>
        <n v="0.004966086890461166"/>
        <n v="0.5715318397553111"/>
        <n v="0.1277568000699036"/>
        <n v="0.4141227735525839"/>
        <n v="0.8121884038894432"/>
        <n v="0.4875022031505887"/>
        <n v="0.07552723789849916"/>
        <n v="0.02913126983362737"/>
        <n v="1.047751267741581"/>
        <n v="0.3401670561248537"/>
        <n v="0.3634537689151124"/>
        <n v="0.0434116135454797"/>
        <n v="0.2142045447660374"/>
        <n v="0.1969945578085707"/>
        <n v="0.1992672370948927"/>
        <n v="0.3471373665507942"/>
        <n v="0.02639903639291311"/>
        <n v="1.258801387294434"/>
        <n v="1.515272266741335"/>
        <n v="0.5569266744795822"/>
        <n v="0.1123195631716673"/>
        <n v="0.1102689025965358"/>
        <n v="1.854613101071442"/>
        <n v="0.03846161069286454"/>
        <n v="0.6049940357165309"/>
        <n v="0.3440354686939628"/>
        <n v="0.09925707087071052"/>
        <n v="1.103760438828755"/>
        <n v="0.7642999853525446"/>
        <n v="0.7201906001022237"/>
        <n v="0.1423544048762075"/>
        <n v="2.858792707580671"/>
        <n v="0.2787356116426785"/>
        <n v="1.587183314363023"/>
        <n v="0.3760504623721563"/>
        <n v="0.450909060851105"/>
        <n v="4.623464717060151"/>
        <n v="1.563819591653616"/>
        <n v="0.9682699667866721"/>
        <n v="0.7224786677340802"/>
        <n v="0.01178864463905543"/>
        <n v="0.2834217974869387"/>
        <n v="0.58213626735994"/>
        <n v="0.5071589563583565"/>
        <n v="0.2817829165808756"/>
        <n v="0.1610016987401759"/>
        <n v="0.7147977677384337"/>
        <n v="0.7839342037023042"/>
        <n v="0.0564400788817512"/>
        <n v="0.2552405482149364"/>
        <n v="0.139550781926381"/>
        <n v="0.2141902115690922"/>
        <n v="0.2176999528214503"/>
        <n v="0.01222244423337217"/>
        <n v="0.4440121157208044"/>
        <n v="0.02577859209575813"/>
        <n v="0.4042651059634802"/>
        <n v="0.1280055526218997"/>
        <n v="0.03004984760844764"/>
        <n v="3.788660939722202"/>
        <n v="1.30449832647447"/>
        <n v="0.4751883035529109"/>
        <n v="0.01673258678523883"/>
        <n v="0.07402934260695843"/>
        <n v="0.7522448860707504"/>
        <n v="0.2268462318695552"/>
        <n v="0.6125319810726578"/>
        <n v="0.01709708237274838"/>
        <n v="0.06680042419680689"/>
        <n v="3.023287448580477"/>
        <n v="0.148781728036427"/>
        <n v="0.02745791864814555"/>
        <n v="0.09613793579153196"/>
        <n v="0.1876361579322985"/>
        <n v="0.7409174754533419"/>
        <n v="1.078964781290235"/>
        <n v="0.8234212483573563"/>
        <n v="0.2256098856597671"/>
        <n v="0.09474409752387736"/>
        <n v="0.7919651848644594"/>
        <n v="0.001569354459075407"/>
        <n v="0.406544481955697"/>
        <n v="0.118119703637571"/>
        <n v="1.237853064961643"/>
        <n v="1.392767374009662"/>
        <n v="0.5419391023595639"/>
        <n v="0.2134688477630809"/>
        <n v="0.1398481493601837"/>
        <n v="0.06293324388538191"/>
        <n v="0.2156532784101569"/>
        <n v="0.06913101200062062"/>
        <n v="0.02375316821906281"/>
        <n v="0.8589463251090518"/>
        <n v="0.2776587690654036"/>
        <n v="0.4958596140134469"/>
        <n v="0.07695395668155662"/>
        <n v="1.117066199384404"/>
        <n v="0.3997019240137023"/>
        <n v="1.29332590264359"/>
        <n v="0.03959828790433031"/>
        <n v="2.941335665516299"/>
        <n v="0.2327721585077545"/>
        <n v="16.76186051663792"/>
        <n v="6.461352346442501"/>
        <n v="0.3901230315209847"/>
        <n v="0.7015314212063114"/>
        <n v="0.6959187661989062"/>
        <n v="0.4876083672152259"/>
        <n v="0.9027191442026892"/>
        <n v="0.2518983907131961"/>
        <n v="0.06245030876022658"/>
        <n v="0.00094532992137153"/>
        <n v="0.08214717626193334"/>
        <n v="1.310333906314214"/>
        <n v="0.4274325596125419"/>
        <n v="0.2179271638153536"/>
        <n v="0.3802225909764403"/>
        <n v="2.089098097585943"/>
        <n v="0.6048554386379649"/>
        <n v="0.03940879013897251"/>
        <n v="0.02155907570151691"/>
        <n v="3.163902437326681"/>
        <n v="0.9323396183522616"/>
        <n v="1.875022118716156"/>
        <n v="0.3082448710815907"/>
        <n v="0.06755589902675246"/>
        <n v="0.3518269464574209"/>
        <n v="0.4586324771242735"/>
        <n v="0.1235294349326968"/>
        <n v="0.220501379484818"/>
        <n v="2.402638379713015"/>
        <n v="0.6664715343526469"/>
        <n v="0.9881468668131835"/>
        <n v="0.2115692009629371"/>
        <n v="2.101710632745191"/>
        <n v="0.4524082507803162"/>
        <n v="0.04988872244566363"/>
        <n v="0.1797201169013113"/>
        <n v="0.001483250461155961"/>
        <n v="0.6892826305417523"/>
        <n v="2.510971618813951"/>
        <n v="0.9026104624460746"/>
        <n v="0.302002636710031"/>
        <n v="1.661232015309864"/>
        <n v="0.1945228917929415"/>
        <n v="1.161482974054149"/>
        <n v="0.1452620524341297"/>
        <n v="0.1881900970442167"/>
        <n v="4.226389668714281"/>
        <n v="0.2010473362128362"/>
        <n v="0.5707254200962445"/>
        <n v="0.1373029223890777"/>
        <n v="0.1584160198985337"/>
        <n v="1.117275681435665"/>
        <n v="0.8960811422476952"/>
        <n v="0.330324144315598"/>
        <n v="0.5058920182999828"/>
        <n v="1.702226702982736"/>
        <n v="0.262714446457936"/>
        <n v="2.122216840609171"/>
        <n v="0.08821121055304966"/>
        <n v="0.1232910199699301"/>
        <n v="0.7475865118242255"/>
        <n v="0.4557462985189669"/>
        <n v="0.7138089302893724"/>
        <n v="0.01088930595025304"/>
        <n v="0.2189016950582642"/>
        <n v="0.3958655376299897"/>
        <n v="0.1501503189175871"/>
        <n v="0.5197792891106634"/>
        <n v="0.2920263050719512"/>
        <n v="0.2248669277784561"/>
        <n v="0.4046134385743249"/>
        <n v="0.1990017986096481"/>
        <n v="0.003995004692908941"/>
        <n v="0.1705949223055645"/>
        <n v="0.9968428264434704"/>
        <n v="1.63787080654424"/>
        <n v="1.272923193673719"/>
        <n v="0.2814987566914969"/>
        <n v="0.6045077301120578"/>
        <n v="1.283604875075999"/>
        <n v="0.4040153018037081"/>
        <n v="0.06957231797233326"/>
        <n v="0.7700157266332951"/>
        <n v="0.6958627447337498"/>
        <n v="0.6450556427219414"/>
        <n v="0.08538613370214879"/>
        <n v="1.232148868290533"/>
        <n v="0.293505937322074"/>
        <n v="1.01800764336527"/>
        <n v="0.07435698132753493"/>
        <n v="0.1516212344326287"/>
        <n v="1.844576261349107"/>
        <n v="0.5377607014585584"/>
        <n v="0.3365704362224795"/>
        <n v="0.2011528681369592"/>
        <n v="0.05297466047422757"/>
        <n v="2.427257997338418"/>
        <n v="0.2087126846262949"/>
        <n v="18.30594476676596"/>
        <n v="0.07867137821583885"/>
        <n v="0.354611632968841"/>
        <n v="0.6434907947183189"/>
        <n v="1.780350499945272"/>
        <n v="0.762846906054179"/>
        <n v="0.1677915563993"/>
        <n v="0.02955948077121181"/>
        <n v="2.15951047077931"/>
        <n v="0.09618148184290605"/>
        <n v="0.1012354024938024"/>
        <n v="1.944118868978124"/>
        <n v="1.540046906290665"/>
        <n v="0.5863392168016072"/>
        <n v="0.1642322145973325"/>
        <n v="1.251635528175656"/>
        <n v="0.3348787318977873"/>
        <n v="0.6161261415299659"/>
        <n v="0.1577562191860327"/>
        <n v="0.5679435659286739"/>
        <n v="0.7435532814623929"/>
        <n v="1.397667924893661"/>
        <n v="0.3580770887117068"/>
        <n v="0.1022055231794287"/>
        <n v="0.3856866185544592"/>
        <n v="0.1655372833982392"/>
        <n v="0.7278515644955118"/>
        <n v="0.1023332826138321"/>
        <n v="0.002559022000136559"/>
        <n v="0.06855189578033577"/>
        <n v="0.4662516555052414"/>
        <n v="0.46629929204651"/>
        <n v="0.2946949633375086"/>
        <n v="1.566288485672642"/>
        <n v="0.1570216143333676"/>
        <n v="2.312861240554303"/>
        <n v="0.3505142989102917"/>
        <n v="0.2101053600457711"/>
        <n v="0.7334783777060951"/>
        <n v="1.995447545795451"/>
        <n v="0.1606258675993099"/>
        <n v="0.5419117509754688"/>
        <n v="0.0001983524870796042"/>
        <n v="0.09231256824262621"/>
        <n v="0.4803969717169732"/>
        <n v="0.1050398216850223"/>
        <n v="0.4386844887831093"/>
        <n v="1.528447603334396"/>
        <n v="0.211004313068187"/>
        <n v="0.1303409969807773"/>
        <n v="0.07548118404468458"/>
        <n v="0.06547943676902057"/>
        <n v="1.457469279651599"/>
        <n v="0.2028860525053476"/>
        <n v="0.1700235184824995"/>
        <n v="0.3052788732726068"/>
        <n v="0.2187140208373449"/>
        <n v="0.3038385103575479"/>
        <n v="1.738228120844609"/>
        <n v="0.1235582140050988"/>
        <n v="0.4520150622864306"/>
        <n v="0.02385936621081685"/>
        <n v="0.9920445431925701"/>
        <n v="1.089473819817959"/>
        <n v="0.109642223135255"/>
        <n v="0.1023143183717047"/>
        <n v="3.986804674879389"/>
        <n v="0.8289929672107648"/>
        <n v="0.9566616235652644"/>
        <n v="0.08394995224637353"/>
        <n v="0.1697641240335622"/>
        <n v="0.7304597701197474"/>
        <n v="0.2116045972425127"/>
        <n v="0.09801385366294937"/>
        <n v="0.6275936152234396"/>
        <n v="0.03160361759229761"/>
        <n v="0.2641469222395291"/>
        <n v="0.06135674285989437"/>
        <n v="0.9002749230398249"/>
        <n v="2.141241418760665"/>
        <n v="2.70687752820635"/>
        <n v="0.006791729414432846"/>
        <n v="1.025173400233287"/>
        <n v="1.045754992854711"/>
        <n v="0.6784938682810062"/>
        <n v="0.08210559747947467"/>
        <n v="0.1056655908912312"/>
        <n v="0.1364636839645567"/>
        <n v="0.2001302058842849"/>
        <n v="0.8203227543576507"/>
        <n v="0.1418526364398184"/>
        <n v="0.6278337842784985"/>
        <n v="5.151049534080809"/>
        <n v="0.9491747520984242"/>
        <n v="0.4731332654360502"/>
        <n v="0.2622667106262703"/>
        <n v="0.1103802234204868"/>
        <n v="0.1864386224682191"/>
        <n v="0.1448619296601724"/>
        <n v="0.1316382414732747"/>
        <n v="0.01807662917344342"/>
        <n v="0.8138109236267864"/>
        <n v="0.275679660459213"/>
        <n v="0.0272446584970001"/>
        <n v="0.1121272554074224"/>
        <n v="0.6785419442812285"/>
        <n v="2.071322894384835"/>
        <n v="0.3486405505304154"/>
        <n v="0.1862944299552493"/>
        <n v="0.7343475627525976"/>
        <n v="1.093218131495535"/>
        <n v="1.339077429226534"/>
        <n v="0.293239230094069"/>
        <n v="0.2663479279393495"/>
        <n v="1.213037606468468"/>
        <n v="1.134607997123933"/>
        <n v="0.06775799260621584"/>
        <n v="0.1083244670777615"/>
        <n v="1.621525785079804"/>
        <n v="34.04308577574277"/>
        <n v="1.574138193017429"/>
        <n v="0.4047074005369174"/>
        <n v="0.05627229744396232"/>
        <n v="0.109800970013943"/>
        <n v="0.04685287438342611"/>
        <n v="0.2676618537423238"/>
        <n v="0.2594288456647031"/>
        <n v="0.4898838599938381"/>
        <n v="1.384075449821332"/>
        <n v="0.0826246815647914"/>
        <n v="0.236370818475106"/>
        <n v="2.394396661054399"/>
        <n v="0.6505549177575716"/>
        <n v="0.2335990995424746"/>
        <n v="0.3404847355145248"/>
        <n v="0.1868068250452175"/>
        <n v="0.04368994790422749"/>
        <n v="2.161980986430702"/>
        <n v="0.1536299546924313"/>
        <n v="0.4028159175032516"/>
        <n v="0.5610674190498874"/>
        <n v="0.4669585941995821"/>
        <n v="0.7670996551261517"/>
        <n v="0.4333386907055262"/>
        <n v="0.08474852578004043"/>
        <n v="1.009420535181137"/>
        <n v="0.6389071658092574"/>
        <n v="0.502410027719486"/>
        <n v="0.6096178909176292"/>
        <n v="0.1358626297422583"/>
        <n v="0.1197590712917717"/>
        <n v="2.76954154160169"/>
        <n v="0.5700602009482956"/>
        <n v="0.1263023614770707"/>
        <n v="0.532362418947427"/>
        <n v="0.8193859277906673"/>
        <n v="0.2481989084084466"/>
        <n v="0.03282371824295763"/>
        <n v="0.03395167218661139"/>
        <n v="3.3552467662869"/>
        <n v="1.000866882835196"/>
        <n v="0.1043726978836449"/>
        <n v="0.1908530318697039"/>
        <n v="0.4266788690758067"/>
        <n v="1.003940665700872"/>
        <n v="1.408146854771892"/>
        <n v="0.1494268889144493"/>
        <n v="1.219442119999713"/>
        <n v="0.9126440582556299"/>
        <n v="0.2467564023613766"/>
        <n v="0.1614614808641351"/>
        <n v="0.5134093472893688"/>
        <n v="0.4571102267545101"/>
        <n v="0.2604990752753404"/>
        <n v="0.1568762903661666"/>
        <n v="1.063885455855501"/>
        <n v="1.58020670700084"/>
        <n v="0.09494797662920122"/>
        <n v="0.003355711429137179"/>
        <n v="0.8564852681368084"/>
        <n v="0.2703164357447334"/>
        <n v="0.4065706364169482"/>
        <n v="0.2452866992523855"/>
        <n v="0.9428496813482991"/>
        <n v="2.17498071713898"/>
        <n v="0.8449645308358197"/>
        <n v="10.37682377138316"/>
        <n v="0.1896910066674262"/>
        <n v="0.4324381555214156"/>
        <n v="0.2607932280656959"/>
        <n v="0.03866261565328501"/>
        <n v="0.1957006093128764"/>
        <n v="1.714979032575515"/>
        <n v="4.715229684423911"/>
        <n v="0.285546708673721"/>
        <n v="0.1912087827799824"/>
        <n v="0.1466132074267252"/>
        <n v="1.06275394721836"/>
        <n v="0.4704392920063745"/>
        <n v="0.7112024824984245"/>
        <n v="0.05653900583639689"/>
        <n v="0.02993316079043266"/>
        <n v="0.6731452057086615"/>
        <n v="0.9100277602192335"/>
        <n v="0.3439040046185263"/>
        <n v="0.09058872896529876"/>
        <n v="1.481206702102162"/>
        <n v="1.15333628080724"/>
        <n v="0.2437947633775987"/>
        <n v="0.4382794678503611"/>
        <n v="0.05264675600723055"/>
        <n v="0.4500201232234637"/>
        <n v="0.2827995163671079"/>
        <n v="0.08949531595094426"/>
        <n v="0.7749996036036209"/>
        <n v="2.303911181148142"/>
        <n v="0.1749103587925177"/>
        <n v="0.2940565616847985"/>
        <n v="0.3999384606473878"/>
        <n v="1.368111452897102"/>
        <n v="2.17249424721409"/>
        <n v="0.8427474629508709"/>
        <n v="0.5798465002827775"/>
        <n v="0.1359146660661352"/>
        <n v="0.4521953481228645"/>
        <n v="0.142360284175532"/>
        <n v="0.521108724575834"/>
        <n v="0.1886141112574977"/>
        <n v="0.5452413199406932"/>
        <n v="0.01667384273395503"/>
        <n v="0.3961906595787716"/>
        <n v="1.424804953051091"/>
        <n v="0.3038983525475085"/>
        <n v="1.489260602670067"/>
        <n v="0.6814489739482372"/>
        <n v="1.330916277214953"/>
        <n v="0.3635211239931593"/>
        <n v="0.01734782497114195"/>
        <n v="2.107498739589935"/>
        <n v="0.5992753827060094"/>
        <n v="0.890413605162664"/>
        <n v="0.3587108076241445"/>
        <n v="0.1739406873207913"/>
        <n v="0.1549774917401658"/>
        <n v="0.6259949561049184"/>
        <n v="0.1753477488511547"/>
        <n v="0.7416731765985698"/>
        <n v="0.4958042415327579"/>
        <n v="1.265345590462578"/>
        <n v="0.003913324725060023"/>
        <n v="0.2759968379051713"/>
        <n v="2.204847543441554"/>
        <n v="0.394951181107353"/>
        <n v="0.4335504288210364"/>
        <n v="0.1950783856381621"/>
        <n v="0.4293149121159936"/>
        <n v="0.2835866176313908"/>
        <n v="0.3777511358589142"/>
        <n v="0.1462798654226604"/>
        <n v="0.06777830121903398"/>
        <n v="1.312348997205888"/>
        <n v="0.9404860784196895"/>
        <n v="1.068286612305527"/>
        <n v="0.04383208831077643"/>
        <n v="0.9943225037539178"/>
        <n v="0.7928270046795853"/>
        <n v="0.3595958394932862"/>
        <n v="0.2178539657996536"/>
        <n v="0.1673928380150503"/>
        <n v="1.654525725240517"/>
        <n v="0.6266878747196336"/>
        <n v="0.4429878285831463"/>
        <n v="0.4260956397523846"/>
        <n v="0.03032078569291126"/>
        <n v="1.506892388979113"/>
        <n v="0.2230652875038528"/>
        <n v="0.1773435629059707"/>
        <n v="0.1127493371885213"/>
        <n v="1.139194961651089"/>
        <n v="0.8506996884868918"/>
        <n v="0.8197102563278313"/>
        <n v="0.2632325069688358"/>
        <n v="0.2022445937993617"/>
        <n v="0.2514452459948296"/>
        <n v="1.283019572685036"/>
        <n v="0.3725246631067497"/>
        <n v="0.3269428810586027"/>
        <n v="0.3467069732990961"/>
        <n v="1.11063892332966"/>
        <n v="0.1283611498150834"/>
        <n v="0.7465544891844191"/>
        <n v="0.04756662203501225"/>
        <n v="0.1498817139242924"/>
        <n v="0.1460569677035083"/>
        <n v="0.7146782261800337"/>
        <n v="0.0499045891598214"/>
        <n v="0.8158259801665225"/>
        <n v="0.687387948325604"/>
        <n v="1.322443419391609"/>
        <n v="0.1163295712180601"/>
        <n v="0.06885302214399038"/>
        <n v="0.3147898103664379"/>
        <n v="0.06172774853251611"/>
        <n v="0.8134672071925092"/>
        <n v="0.3224138643215083"/>
        <n v="0.1633724380217299"/>
        <n v="0.1490282244711029"/>
        <n v="1.040409689488558"/>
        <n v="0.3909202774383924"/>
        <n v="0.1238762656729932"/>
        <n v="0.6149684065709679"/>
        <n v="0.301704467522753"/>
        <n v="2.398027151639908"/>
        <n v="0.03998231580092013"/>
        <n v="0.1250685787364927"/>
        <n v="0.403841292649512"/>
        <n v="0.3803694358184752"/>
        <n v="0.05057988420504787"/>
        <n v="1.026296534990257"/>
        <n v="3.173119501897206"/>
        <n v="1.497643643865065"/>
        <n v="1.90092798162842"/>
        <n v="0.1162292350821778"/>
        <n v="2.11197183747738"/>
        <n v="1.673866572276367"/>
        <n v="1.260398583851577"/>
        <n v="0.4910192011490686"/>
        <n v="0.4153665780455316"/>
        <n v="0.1761421981100054"/>
        <n v="0.03694736303497179"/>
        <n v="0.2456614649535031"/>
        <n v="1.120055956593911"/>
        <n v="0.317115073640944"/>
        <n v="0.2070400326389464"/>
        <n v="0.04199074403765309"/>
        <n v="0.3717671637689371"/>
        <n v="0.08752328100399538"/>
        <n v="0.9417749657758004"/>
        <n v="0.7826721322877527"/>
        <n v="0.07143592514874747"/>
        <n v="1.845332128083598"/>
        <n v="0.3157356328055551"/>
        <n v="0.1582081161852647"/>
        <n v="0.03213706152532644"/>
        <n v="0.1855576706922529"/>
        <n v="0.2183162246573288"/>
        <n v="0.139132591444577"/>
        <n v="1.2105790763352"/>
        <n v="0.05767400494907157"/>
        <n v="0.4544682434772002"/>
        <n v="0.1345361631515306"/>
        <n v="1.782669325070919"/>
        <n v="0.1001360523074794"/>
        <n v="0.5605250426438549"/>
        <n v="0.2582278268688851"/>
        <n v="0.1267526634040706"/>
        <n v="0.04356442545869787"/>
        <n v="1.30682586536637"/>
        <n v="0.1969372673337419"/>
        <n v="0.7816424723822492"/>
        <n v="0.2121611468990844"/>
        <n v="0.01309178529292182"/>
        <n v="2.304823569474415"/>
        <n v="0.1665952953180011"/>
        <n v="0.1664599077316275"/>
        <n v="0.1195766438201687"/>
        <n v="0.1527164654589032"/>
        <n v="1.511401747433548"/>
        <n v="0.3803891228382977"/>
        <n v="0.05071012222741879"/>
        <n v="0.06903740548269523"/>
        <n v="2.066074475853594"/>
        <n v="0.3639804448593441"/>
        <n v="1.580841380039729"/>
        <n v="0.5102271979497284"/>
        <n v="0.1199980769424507"/>
        <n v="1.009710416291107"/>
        <n v="0.1065457231127286"/>
        <n v="0.4686767862396025"/>
        <n v="0.07737347647299213"/>
        <n v="0.2018889796451317"/>
        <n v="0.2790373475468619"/>
        <n v="0.2919198034875727"/>
        <n v="0.238732324514349"/>
        <n v="0.1308571637090953"/>
        <n v="1.427150018441079"/>
        <n v="3.027489319563028"/>
        <n v="1.133622704932205"/>
        <n v="1.181003923174656"/>
        <n v="0.1727002030483616"/>
        <n v="0.2710912418221756"/>
        <n v="0.5889780620942193"/>
        <n v="1.629019120384717"/>
        <n v="4.84961979413876"/>
        <n v="0.6006211850828027"/>
        <n v="1.62715486909334"/>
        <n v="1.887152602282002"/>
        <n v="2.308482229842788"/>
        <n v="0.05978187465565915"/>
        <n v="0.4272598365232259"/>
        <n v="0.1724547146021647"/>
        <n v="0.118529951875184"/>
        <n v="0.3056311059866238"/>
        <n v="0.3418316330811019"/>
        <n v="1.617351414965585"/>
        <n v="0.01693750716138055"/>
        <n v="1.031248527399346"/>
        <n v="0.2333955687311031"/>
        <n v="0.06334632445664326"/>
        <n v="0.2129995325433125"/>
        <n v="0.9557704007633208"/>
        <n v="0.5769104178957618"/>
        <n v="0.1154892261559556"/>
        <n v="1.174231731172477"/>
        <n v="1.059905298860193"/>
        <n v="1.02926334196702"/>
        <n v="0.1786741099269289"/>
        <n v="0.2723804735484222"/>
        <n v="1.045220692686043"/>
        <n v="0.6945988872006613"/>
        <n v="0.6653356315500467"/>
        <n v="0.918226413215008"/>
        <n v="0.03928124510817362"/>
        <n v="1.389314820097516"/>
        <n v="0.7501234794487436"/>
        <n v="0.9015776186726103"/>
        <n v="0.2112988223405327"/>
        <n v="0.1459232064392323"/>
        <n v="1.739651187740405"/>
        <n v="0.9605028072776211"/>
        <n v="0.3631733252389184"/>
        <n v="0.1299433984502701"/>
        <n v="0.1098227892675854"/>
        <n v="0.2366932837808387"/>
        <n v="0.04120438373998733"/>
        <n v="0.8185757440681601"/>
        <n v="0.4024010419720666"/>
        <n v="0.6934103918536474"/>
        <n v="0.4674245863723219"/>
        <n v="0.008887717209485231"/>
        <n v="0.1797117049246745"/>
        <n v="0.8077497608323746"/>
        <n v="0.1528853257351913"/>
        <n v="1.177345004020648"/>
        <n v="0.1886851911725289"/>
        <n v="0.2465597892203732"/>
        <n v="1.320589481002937"/>
        <n v="0.4817901808924863"/>
        <n v="0.1840503657511214"/>
        <n v="0.3450473129285737"/>
        <n v="3.041429996792427"/>
        <n v="1.799555086432313"/>
        <n v="1.417700914084227"/>
        <n v="0.6099496905639928"/>
        <n v="0.004990631244794847"/>
        <n v="0.2761510379390207"/>
        <n v="2.385411284578334"/>
        <n v="2.9549133198533"/>
        <n v="0.2339228342311621"/>
        <n v="0.06864772594412999"/>
        <n v="0.6000935779778185"/>
        <n v="1.021683872897892"/>
        <n v="0.4172385306451298"/>
        <n v="0.1411920744690088"/>
        <n v="0.1040061537941689"/>
        <n v="1.247485381842593"/>
        <n v="1.360488059669312"/>
        <n v="1.018871215035151"/>
        <n v="0.4142038451753304"/>
        <n v="0.5576105181169194"/>
        <n v="0.06025328936817212"/>
        <n v="0.02828865223342572"/>
        <n v="0.2293058344861651"/>
        <n v="0.691140419274884"/>
        <n v="2.177222648455108"/>
        <n v="0.3830102272215611"/>
        <n v="0.1657017171151917"/>
        <n v="0.05655038072814796"/>
        <n v="0.6519580651103291"/>
        <n v="1.988361060161979"/>
        <n v="1.69573446682174"/>
        <n v="0.129675685685559"/>
        <n v="1.737224954550884"/>
        <n v="0.6162301932651042"/>
        <n v="0.8541079202711592"/>
        <n v="0.503104297542502"/>
        <n v="0.7128358789525491"/>
        <n v="0.2074048402413376"/>
        <n v="1.593626166135254"/>
        <n v="0.1934550777777641"/>
        <n v="0.8644736615864133"/>
        <n v="1.046566343481013"/>
        <n v="1.530135050050938"/>
        <n v="0.1174212681329377"/>
        <n v="0.01278905373822815"/>
        <n v="0.9727421588763594"/>
        <n v="0.7609925795581347"/>
        <n v="0.3709393845073899"/>
        <n v="0.105300953020111"/>
        <n v="0.08009004917450431"/>
        <n v="0.03522157600892792"/>
        <n v="0.5081682861823218"/>
        <n v="0.1870053714532008"/>
        <n v="0.5860602710841341"/>
        <n v="0.05372016798049357"/>
        <n v="0.9769828116933025"/>
        <n v="4.193860896736368"/>
        <n v="0.9088952759692391"/>
        <n v="0.1956616927787315"/>
        <n v="0.5848228219209982"/>
        <n v="2.068789845809743"/>
        <n v="0.06428414093443599"/>
        <n v="0.2448371782088753"/>
        <n v="0.7046437407553339"/>
        <n v="0.4940056749952864"/>
        <n v="0.3702577548970366"/>
        <n v="0.07195511567393419"/>
        <n v="0.1826055019756039"/>
        <n v="0.2467045245568963"/>
        <n v="0.2935322235176133"/>
        <n v="2.087143824644369"/>
        <n v="0.06648747729333773"/>
        <n v="0.5280781372948157"/>
        <n v="0.5575326765273096"/>
        <n v="0.9515164731161803"/>
        <n v="0.02066611751641231"/>
        <n v="0.2189470188247271"/>
        <n v="0.1153380775639753"/>
        <n v="0.007531032238878088"/>
        <n v="0.2885467608948138"/>
        <n v="0.2097820653713959"/>
        <n v="0.5307963596006664"/>
        <n v="0.4584944790713402"/>
        <n v="0.5426074020415703"/>
        <n v="0.1131893939629347"/>
        <n v="0.2240164536386927"/>
        <n v="1.411631454760037"/>
        <n v="0.4490535879259238"/>
        <n v="4.362287472136589"/>
        <n v="0.01877582933069791"/>
        <n v="0.9463898411393034"/>
        <n v="0.7820535828791363"/>
        <n v="1.146662567270704"/>
        <n v="0.01928501733272238"/>
        <n v="0.08043285282186774"/>
        <n v="0.9380196071281136"/>
        <n v="0.01410083069042907"/>
        <n v="0.3942576318296308"/>
        <n v="0.1949623673182996"/>
        <n v="0.1554534054698206"/>
        <n v="1.167224467268738"/>
        <n v="0.6014290347075195"/>
        <n v="0.1961755010701242"/>
        <n v="0.1707949341265549"/>
        <n v="0.1197850725362745"/>
        <n v="1.147086228045223"/>
        <n v="0.3801874721600299"/>
        <n v="1.474205267557449"/>
        <n v="0.2069216663731935"/>
        <n v="0.02825472726745377"/>
        <n v="3.365618237699028"/>
        <n v="0.428699126687392"/>
        <n v="1.651707497070078"/>
        <n v="0.2589024715927932"/>
        <n v="0.4241937223101083"/>
        <n v="0.9557149784059229"/>
        <n v="0.5271048958019153"/>
        <n v="0.2681078590632876"/>
        <n v="0.8245555987169412"/>
        <n v="0.04452328871581102"/>
        <n v="0.587011499795725"/>
        <n v="0.7600290817081575"/>
        <n v="0.2755174152484691"/>
        <n v="0.04256690798330887"/>
        <n v="0.009496008984362855"/>
        <n v="0.2134598327699083"/>
        <n v="0.2267608011908608"/>
        <n v="0.2516980758087491"/>
        <n v="0.126873213322755"/>
        <n v="0.06392562344729642"/>
        <n v="0.3761108411414344"/>
        <n v="0.3511922540682959"/>
        <n v="0.9106386161019965"/>
        <n v="0.1578002253437847"/>
        <n v="0.2221763232578104"/>
        <n v="0.04527875802808617"/>
        <n v="0.2309683633613333"/>
        <n v="0.05523040430755063"/>
        <n v="0.103108582619836"/>
        <n v="0.6923587465867105"/>
        <n v="0.02140556136492679"/>
        <n v="0.4469902199227968"/>
        <n v="0.2442674184308428"/>
        <n v="0.5651287906140144"/>
        <n v="2.443284771419499"/>
        <n v="5.88580496115349"/>
        <n v="0.01402729354676475"/>
        <n v="0.6128403907143269"/>
        <n v="0.2108993297668537"/>
        <n v="0.05354764420017696"/>
        <n v="0.2407663298885963"/>
        <n v="0.05071446663390482"/>
        <n v="1.056749335178272"/>
        <n v="0.9465744502027593"/>
        <n v="0.5983524909561442"/>
        <n v="0.01334706063655099"/>
      </sharedItems>
    </cacheField>
    <cacheField name="Nº muestreo" uniqueList="1" numFmtId="0" sqlType="0" hierarchy="0" level="0" databaseField="1">
      <sharedItems count="320" containsBlank="1" containsNumber="1" containsString="0">
        <n v="2"/>
        <m/>
        <n v="0.5840748874473521"/>
        <n v="1"/>
        <n v="0.22389258315755"/>
        <n v="3"/>
        <n v="0.09533668375685274"/>
        <n v="0.0999793735129197"/>
        <n v="1.446732427300735"/>
        <n v="1.709230302362295"/>
        <n v="0.1545147505343869"/>
        <n v="0.2864953979980579"/>
        <n v="0.4833966942697323"/>
        <n v="0.1721321669534371"/>
        <n v="0.1524437742386007"/>
        <n v="0.3449236696884456"/>
        <n v="0.3914534071802905"/>
        <n v="0.1474827871067854"/>
        <n v="0.1153518045669136"/>
        <n v="0.3261007579053989"/>
        <n v="0.1287764641949637"/>
        <n v="0.451159610253442"/>
        <n v="0.04201257921790257"/>
        <n v="0.08698842952507028"/>
        <n v="0.1609103929610445"/>
        <n v="0.2317215139398111"/>
        <n v="0.2418184678223615"/>
        <n v="0.09980394846564614"/>
        <n v="0.3309635285265305"/>
        <n v="0.05627061333339854"/>
        <n v="0.374317357778696"/>
        <n v="0.02994592924439701"/>
        <n v="0.04906462882368626"/>
        <n v="0.3346568930751278"/>
        <n v="0.2774089712210228"/>
        <n v="0.08626306077280001"/>
        <n v="0.2941153683391846"/>
        <n v="0.4517374046791839"/>
        <n v="0.1809933783555306"/>
        <n v="0.09991833309053126"/>
        <n v="0.1511130853736416"/>
        <n v="0.3596067502795973"/>
        <n v="0.1166427448481885"/>
        <n v="0.07662328275825102"/>
        <n v="0.2935352170343596"/>
        <n v="0.1901813823576676"/>
        <n v="0.1424251795427153"/>
        <n v="0.3098543007345936"/>
        <n v="-0.02739449027555477"/>
        <n v="0.06435076946277261"/>
        <n v="0.03130014241929458"/>
        <n v="0.08237095436548807"/>
        <n v="0.06494909908755453"/>
        <n v="0.5864959520671186"/>
        <n v="0.1551655870722177"/>
        <n v="0.1515266630163842"/>
        <n v="0.5289178146557312"/>
        <n v="0.4750829670886588"/>
        <n v="0.1760234081349637"/>
        <n v="0.302331192978594"/>
        <n v="0.04660580317233034"/>
        <n v="0.09671516000661595"/>
        <n v="0.4531675663045736"/>
        <n v="0.1183014541134875"/>
        <n v="0.5413641640552594"/>
        <n v="0.1545403788970607"/>
        <n v="0.274575181635804"/>
        <n v="0.2588342954152927"/>
        <n v="0"/>
        <n v="0.06619154969538533"/>
        <n v="0.07833593304504341"/>
        <n v="0.105633603271327"/>
        <n v="0.1575734834308246"/>
        <n v="0.132921734903647"/>
        <n v="0.1823816515896837"/>
        <n v="0.08354444267315078"/>
        <n v="0.3740051643102653"/>
        <n v="0.1115345207352489"/>
        <n v="0.242028053887533"/>
        <n v="0.2468931008932461"/>
        <n v="0.4271956628025291"/>
        <n v="0.2817898589571798"/>
        <n v="0.1111007977680682"/>
        <n v="0.0945852469467324"/>
        <n v="0.102636443998004"/>
        <n v="0.1879246030887178"/>
        <n v="0.1481737232891017"/>
        <n v="0.04586854103327234"/>
        <n v="0.04991647575424629"/>
        <n v="0.03970706969615036"/>
        <n v="0.05564378917397121"/>
        <n v="0.4170817247648187"/>
        <n v="0.1073272817925634"/>
        <n v="0.1505523536987494"/>
        <n v="-0.05377830693049138"/>
        <n v="0.2325070754373828"/>
        <n v="0.0423418352495144"/>
        <n v="0.2023023957744867"/>
        <n v="0.1817510400695466"/>
        <n v="0.3943056769795653"/>
        <n v="0.004983016175390479"/>
        <n v="0.02449962234481191"/>
        <n v="0.1749204437339694"/>
        <n v="0.08398511761774355"/>
        <n v="0.07428273544351259"/>
        <n v="0.2514697832267387"/>
        <n v="0.4036619594449827"/>
        <n v="0.4773616388409977"/>
        <n v="0.2110430099388095"/>
        <n v="0.349654953365198"/>
        <n v="0.111570553502841"/>
        <n v="0.135048998335165"/>
        <n v="0.17947427895134"/>
        <n v="0.08856979332245726"/>
        <n v="0.04435030828548161"/>
        <n v="0.3063812544786202"/>
        <n v="0.3056569805434182"/>
        <n v="0.1053231061789285"/>
        <n v="0.06026155435275925"/>
        <n v="0.5464146828856923"/>
        <n v="0.07538236674780663"/>
        <n v="0.1488591719359589"/>
        <n v="0.2180944696073967"/>
        <n v="0.2626515971292608"/>
        <n v="0.1630993869674184"/>
        <n v="0.1423247311318107"/>
        <n v="0.09982574449385151"/>
        <n v="0.449213350767829"/>
        <n v="0.005572502558172131"/>
        <n v="0.2802650804296443"/>
        <n v="0.009887926376696133"/>
        <n v="0.06551631972247082"/>
        <n v="0.1156139194864494"/>
        <n v="0.2753484297289104"/>
        <n v="0.1124426188054695"/>
        <n v="0.02400007473866183"/>
        <n v="0.2437992126543514"/>
        <n v="0.4316487126225866"/>
        <n v="0.2790954352895904"/>
        <n v="0.4851863026486565"/>
        <n v="0.4067290138421861"/>
        <n v="0.05521319352529768"/>
        <n v="0.1606781073790085"/>
        <n v="0.4011630850534226"/>
        <n v="0.01018275154945343"/>
        <n v="0.2655294025786965"/>
        <n v="0.04056850219092473"/>
        <n v="0.3057556104751873"/>
        <n v="0.2882789023926353"/>
        <n v="0.4654667439110315"/>
        <n v="0.09869895384783259"/>
        <n v="0.6445860166615945"/>
        <n v="0.156304604347963"/>
        <n v="0.3641369788550276"/>
        <n v="0.05330753819118263"/>
        <n v="0.001946898434344391"/>
        <n v="0.134423292219214"/>
        <n v="0.04785060875563971"/>
        <n v="0.6132540006520927"/>
        <n v="0.07272850987887711"/>
        <n v="0.1305725841391891"/>
        <n v="-0.0841847924632412"/>
        <n v="0.1016966146470031"/>
        <n v="0.1826157779730411"/>
        <n v="0.7589492254442847"/>
        <n v="0.5451910095945662"/>
        <n v="0.2801141730604237"/>
        <n v="0.2441647727848171"/>
        <n v="0.04059306124133017"/>
        <n v="0.3765277917881798"/>
        <n v="0.1889297801278449"/>
        <n v="0.6438159346827824"/>
        <n v="0.1297728589722369"/>
        <n v="0.1752516659620187"/>
        <n v="0.4834346672991597"/>
        <n v="0.120691557903832"/>
        <n v="0.1270001585557044"/>
        <n v="0.1504027122627464"/>
        <n v="0.7235283367477531"/>
        <n v="0.5425694139154037"/>
        <n v="0.164195500399884"/>
        <n v="0.7685939945787414"/>
        <n v="0.1305426648467813"/>
        <n v="0.2060514140284985"/>
        <n v="0.09803343711232024"/>
        <n v="0.3558137809910603"/>
        <n v="0.2914231891895394"/>
        <n v="0.4229700002858752"/>
        <n v="0.7199435638541323"/>
        <n v="0.6975044400682033"/>
        <n v="0.06594422980855999"/>
        <n v="0.1866110617067015"/>
        <n v="0.3894812415623242"/>
        <n v="0.2392101062925547"/>
        <n v="0.1251473531765199"/>
        <n v="0.2685086312475897"/>
        <n v="0.1297679550995031"/>
        <n v="0.003079717992334403"/>
        <n v="0.1153649393937047"/>
        <n v="0.2200840276498372"/>
        <n v="0.2203294484284449"/>
        <n v="0.01615106814120943"/>
        <n v="0.4487821694049067"/>
        <n v="0.7879049569416166"/>
        <n v="0.284024511866735"/>
        <n v="0.426953460604346"/>
        <n v="0.3453996084220393"/>
        <n v="0.3708201580719589"/>
        <n v="0.1084777049807654"/>
        <n v="0.1145282873030344"/>
        <n v="0.4869337935898945"/>
        <n v="0.1199877019102132"/>
        <n v="0.3061976265770215"/>
        <n v="0.4175300156973724"/>
        <n v="0.1240116698389468"/>
        <n v="0.4452011188613099"/>
        <n v="0.0957042770823751"/>
        <n v="0.2756092969165064"/>
        <n v="0.345539836601792"/>
        <n v="0.317689401603261"/>
        <n v="0.1722790925238175"/>
        <n v="0.06042738410575004"/>
        <n v="0.2836466101825653"/>
        <n v="0.06267712833973507"/>
        <n v="0.5572341659749315"/>
        <n v="0.6338294707507364"/>
        <n v="0.1540819840424585"/>
        <n v="0.1449762924513315"/>
        <n v="0.4669654839797554"/>
        <n v="0.4025765585122519"/>
        <n v="0.373391744077757"/>
        <n v="0.09971652775119288"/>
        <n v="0.1156596901852354"/>
        <n v="0.5233797414445766"/>
        <n v="0.3762464282127001"/>
        <n v="0.3704771778809329"/>
        <n v="0.4225495355978438"/>
        <n v="0.2163582227696319"/>
        <n v="0.1867825798650447"/>
        <n v="0.8367284431543099"/>
        <n v="0.08756178053836473"/>
        <n v="0.421024470953006"/>
        <n v="0.4950059789723785"/>
        <n v="0.1187887071573868"/>
        <n v="0.6308941458726999"/>
        <n v="0.2784047492643094"/>
        <n v="0.4758768071135712"/>
        <n v="0.4302147253281375"/>
        <n v="0.3174797418280126"/>
        <n v="0.1625394933365174"/>
        <n v="0.2845891609986568"/>
        <n v="0.2447604492013954"/>
        <n v="0.4145124283404658"/>
        <n v="0.4456913577247129"/>
        <n v="0.1786149067156501"/>
        <n v="0.1028955987577211"/>
        <n v="0.5561327804845069"/>
        <n v="0.4291012497087783"/>
        <n v="0.05439047275092054"/>
        <n v="0.205530408817823"/>
        <n v="0.2360073539635996"/>
        <n v="0.5372070712363332"/>
        <n v="0.221876713706268"/>
        <n v="0.8521645767542058"/>
        <n v="0.3027909667528516"/>
        <n v="0.113143785037545"/>
        <n v="-0.2487021450224507"/>
        <n v="0.07587258228044949"/>
        <n v="0.2343271264968134"/>
        <n v="0.207056643736948"/>
        <n v="0.05388344352986074"/>
        <n v="0.3739009828758862"/>
        <n v="0.3496345315925586"/>
        <n v="0.3962384107923275"/>
        <n v="0.1026048284485663"/>
        <n v="0.5405909404153018"/>
        <n v="0.1028063685425928"/>
        <n v="0.2916568840295223"/>
        <n v="0.1150080652708603"/>
        <n v="-0.1647757988269787"/>
        <n v="0.1318578370476454"/>
        <n v="0.410372613581692"/>
        <n v="0.4506055783531799"/>
        <n v="0.2709670828230993"/>
        <n v="0.1701795033293379"/>
        <n v="0.2897263653694649"/>
        <n v="0.2714366519831137"/>
        <n v="0.3617678771987365"/>
        <n v="0.3104831356732838"/>
        <n v="0.7409085551875424"/>
        <n v="0.2094677638958231"/>
        <n v="0.8715046114051221"/>
        <n v="0.5449660511050384"/>
        <n v="0.4786872999916087"/>
        <n v="0.5301027561391398"/>
        <n v="0.1321664140250153"/>
        <n v="0.4739956925058313"/>
        <n v="0.2899286131608737"/>
        <n v="0.5650323372130784"/>
        <n v="0.4405856660929021"/>
        <n v="0.5000691238607657"/>
        <n v="0.2648243673238063"/>
        <n v="0.04989913500905212"/>
        <n v="0.1397429818290118"/>
        <n v="0.1790996566501704"/>
        <n v="0.2308277840328114"/>
        <n v="0.2379248712911066"/>
        <n v="0.1320837017911508"/>
        <n v="0.7157534305577177"/>
        <n v="0.3002848601111047"/>
        <n v="0.111594717507744"/>
        <n v="0.1242089438303425"/>
        <n v="0.3453183796651432"/>
        <n v="-0.003725974815165678"/>
        <n v="0.5138340967215579"/>
        <n v="0.4716445977769538"/>
        <n v="0.3033307110158906"/>
        <n v="0.3960232800089284"/>
        <n v="0.08636115089254456"/>
        <n v="0.3360564457776606"/>
      </sharedItems>
    </cacheField>
    <cacheField name="TSG" uniqueList="1" sqlType="0" hierarchy="0" level="0" databaseField="1">
      <sharedItems count="318" containsBlank="1" containsMixedTypes="1" containsNumber="1">
        <m/>
        <n v="0.4058570952165504"/>
        <n v="0.5552322399451247"/>
        <n v="0.1231478763478891"/>
        <n v="0.5157058578598122"/>
        <n v="0.5590469501337003"/>
        <n v="0.3789743255613552"/>
        <n v="0.4893670410859457"/>
        <n v="0.4597197564431004"/>
        <n v="0.4063205024764651"/>
        <n v="0.9199107668247415"/>
        <n v="0.3274333558242383"/>
        <n v="0.5248148309677567"/>
        <n v="0.6660743658356049"/>
        <n v="0.6759280327742303"/>
        <n v="0.3898755943021666"/>
        <n v="0.500986418567046"/>
        <n v="0.3842723407380296"/>
        <n v="0.4024258838100057"/>
        <n v="0.3771302324345419"/>
        <n v="0.6301923933860666"/>
        <n v="0.5707570374567952"/>
        <n v="0.4329264157664305"/>
        <n v="0.4990720320593732"/>
        <n v="0.2395794442723632"/>
        <n v="0.8425428127029151"/>
        <n v="0.4093873269546179"/>
        <n v="0.7287020283188181"/>
        <n v="0.9154324171474283"/>
        <n v="0.7010309409394758"/>
        <n v="0.3401070643556238"/>
        <n v="0.6614268201443437"/>
        <n v="0.6543238851520113"/>
        <n v="0.4433580691325646"/>
        <n v="0.3896206215811952"/>
        <n v="0.4855385019296745"/>
        <n v="0.6049614417443318"/>
        <n v="0.3683657340453515"/>
        <n v="0.2196827607319438"/>
        <n v="0.3304998161342959"/>
        <n v="0.4510155200460412"/>
        <n v="0.7384108630619929"/>
        <n v="0.5209932244770428"/>
        <n v="0.278379771222998"/>
        <n v="0.3924580376328868"/>
        <n v="0.2125709207955806"/>
        <n v="0.3672800575155043"/>
        <n v="0.6242588813097769"/>
        <n v="0.3614209917377683"/>
        <n v="0.1131272861435443"/>
        <n v="0.5739385867906032"/>
        <n v="0.3090331776458761"/>
        <n v="0.4122900867124304"/>
        <n v="0.4563657581574579"/>
        <n v="0.3134038200221099"/>
        <n v="0.3778522640992885"/>
        <n v="0.2092190618780679"/>
        <n v="0.2198815555756897"/>
        <n v="0.3462214789453752"/>
        <n v="-0.03638631603285112"/>
        <n v="0.3387922086594086"/>
        <n v="0.5067389748830711"/>
        <n v="0.3010644070656818"/>
        <n v="0.6218256607616204"/>
        <n v="0.5073246527136086"/>
        <n v="0.2526807162541735"/>
        <n v="0.3779509342052502"/>
        <n v="0.4203364226594437"/>
        <n v="0.4025386167013629"/>
        <n v="0.2875740896015525"/>
        <n v="0.5360705862899188"/>
        <n v="0.3686402117087951"/>
        <n v="0.3132472574751834"/>
        <n v="0.3086353257251838"/>
        <s v="?"/>
        <n v="0.4567343577346318"/>
        <n v="0.3573724106449013"/>
        <n v="0.4060310988134603"/>
        <n v="0.4047708158067527"/>
        <n v="0.4017838834641265"/>
        <n v="0.494804115088588"/>
        <n v="0.4946285175881275"/>
        <n v="0.7421081094175962"/>
        <n v="0.1724169629496684"/>
        <n v="0.4074125811468331"/>
        <n v="0.4931277263641303"/>
        <n v="0.3868377843203902"/>
        <n v="0.4999853788667947"/>
        <n v="0.2439395702870719"/>
        <n v="0.4645918805067689"/>
        <n v="0.7907200964099309"/>
        <n v="0.4751237773708892"/>
        <n v="0.4243644067342042"/>
        <n v="0.5398939447296547"/>
        <n v="0.5332786891505875"/>
        <n v="0.5885025168528629"/>
        <n v="0.4281554535125784"/>
        <n v="0.460788843013298"/>
        <n v="0.5291406912967401"/>
        <n v="0.4058051701832428"/>
        <n v="0.4162188200120344"/>
        <n v="0.5846516147769452"/>
        <n v="0.3429113738909491"/>
        <n v="0.1006659437376811"/>
        <n v="0.397520160280612"/>
        <n v="0.9805090424069922"/>
        <n v="0.7604420867583922"/>
        <n v="0.4901727964508232"/>
        <n v="0.3689720932768119"/>
        <n v="0.3928038408940037"/>
        <n v="0.2986284755949724"/>
        <n v="0.4567400377927595"/>
        <n v="0.3713679386653694"/>
        <n v="0.4069911460495956"/>
        <n v="0.5546691656054252"/>
        <n v="0.5459683462186293"/>
        <n v="0.4014950319134124"/>
        <n v="0.2991203794209876"/>
        <n v="0.6555034266273397"/>
        <n v="0.07057722766561017"/>
        <n v="0.6058700422120739"/>
        <n v="0.4724137118600871"/>
        <n v="0.809122310249628"/>
        <n v="0.5470351593933681"/>
        <n v="0.716654292886446"/>
        <n v="0.3316173454310508"/>
        <n v="0.5177744707466334"/>
        <n v="0.6802635368128161"/>
        <n v="0.5797579559430605"/>
        <n v="0.3652332877608663"/>
        <n v="0.2244897703664047"/>
        <n v="0.4639866751278105"/>
        <n v="0.5318805781638449"/>
        <n v="0.2417273654233173"/>
        <n v="0.2920924706367458"/>
        <n v="0.3345025570283038"/>
        <n v="0.3727968949864208"/>
        <n v="0.569840149108865"/>
        <n v="0.9125873965050337"/>
        <n v="0.3922350205728656"/>
        <n v="0.5073979796551537"/>
        <n v="0.2144069290997738"/>
        <n v="0.5312419721349338"/>
        <n v="0.4926936187066993"/>
        <n v="0.4554827514714646"/>
        <n v="0.5930273790111921"/>
        <n v="0.3502748462563693"/>
        <n v="0.6171764769294522"/>
        <n v="0.5007631173361393"/>
        <n v="0.7173788719032642"/>
        <n v="0.5432842808255761"/>
        <n v="0.4680497174899996"/>
        <n v="0.5558754851713914"/>
        <n v="0.7349875378567283"/>
        <n v="0.0225592984897313"/>
        <n v="0.5369334179102677"/>
        <n v="0.4216345537920047"/>
        <n v="0.3734594024029507"/>
        <n v="0.2944653794925878"/>
        <n v="0.3625548201845143"/>
        <n v="0.3877312341800607"/>
        <n v="0.4041045598105216"/>
        <n v="0.1843183063173417"/>
        <n v="0.4230081376565044"/>
        <n v="0.5034486870732194"/>
        <n v="0.3851420046285881"/>
        <n v="0.5837614860135135"/>
        <n v="0.5932696199513828"/>
        <n v="0.4803659997252592"/>
        <n v="0.3600450165706927"/>
        <n v="0.7808337071518633"/>
        <n v="0.5574875112870603"/>
        <n v="0.4616249280563356"/>
        <n v="0.4606676282946685"/>
        <n v="0.4925197985867305"/>
        <n v="0.5320664917657048"/>
        <n v="0.5183992379107828"/>
        <n v="0.4080882703426738"/>
        <n v="0.5639564093208663"/>
        <n v="0.3832612847613519"/>
        <n v="0.6943604038311857"/>
        <n v="0.5776837489663688"/>
        <n v="0.2053734267129575"/>
        <n v="0.4240403894642466"/>
        <n v="0.490136322713957"/>
        <n v="0.4417274741138489"/>
        <n v="0.3593111308696199"/>
        <n v="0.6823698833377535"/>
        <n v="0.7012232292351096"/>
        <n v="0.7416081879295215"/>
        <n v="0.4173505988703484"/>
        <n v="0.3259373535140286"/>
        <n v="0.419965747594181"/>
        <n v="0.5536062681844405"/>
        <n v="0.1820257840730211"/>
        <n v="0.3849540966373513"/>
        <n v="0.4426914577366053"/>
        <n v="-0.02121933889701314"/>
        <n v="0.375784209259406"/>
        <n v="0.4401101043797716"/>
        <n v="0.3933132988520288"/>
        <n v="0.9277355872987236"/>
        <n v="0.3255616121071179"/>
        <n v="0.6759221451376439"/>
        <n v="0.6887320953446683"/>
        <n v="0.3530051157416563"/>
        <n v="0.3753211918754054"/>
        <n v="0.4200565232694112"/>
        <n v="0.2810174084884525"/>
        <n v="0.5831993957964706"/>
        <n v="0.4961092958788784"/>
        <n v="0.4018483350252565"/>
        <n v="0.4864363856617829"/>
        <n v="0.3720140596038998"/>
        <n v="0.5748331540609511"/>
        <n v="0.3440090724567009"/>
        <n v="0.5718248275780997"/>
        <n v="0.3204038561478852"/>
        <n v="0.04753800474388539"/>
        <n v="0.3863678541954734"/>
        <n v="0.5147930897038898"/>
        <n v="0.6962758278564219"/>
        <n v="0.3664553894975662"/>
        <n v="0.5174796839011688"/>
        <n v="0.5142034016119617"/>
        <n v="0.1235176060640193"/>
        <n v="0.7708307161273739"/>
        <n v="0.4615294550042959"/>
        <n v="0.5003980100268413"/>
        <n v="1.000980270204441"/>
        <n v="0.5976846459369957"/>
        <n v="0.4773945383751248"/>
        <n v="0.3918979906281477"/>
        <n v="0.2887517709873196"/>
        <n v="0.2987142384641125"/>
        <n v="0.4504463117655956"/>
        <n v="0.4853542807490131"/>
        <n v="0.4743564061683148"/>
        <n v="0.3366344392129876"/>
        <n v="0.509353503085329"/>
        <n v="0.294004231550715"/>
        <n v="0.5952727764756748"/>
        <n v="0.4237729419429514"/>
        <n v="0.5043570893830726"/>
        <n v="0.3596553197622034"/>
        <n v="0.5529409559524959"/>
        <n v="0.4809508816956302"/>
        <n v="0.4572593327222068"/>
        <n v="0.2275781707904894"/>
        <n v="0.3320591347356747"/>
        <n v="0.3127012254860537"/>
        <n v="0.6110079270159128"/>
        <n v="0.6924583739506288"/>
        <n v="0.3861378019702995"/>
        <n v="0.2463174787530355"/>
        <n v="0.249220287222915"/>
        <n v="0.8993783453045309"/>
        <n v="0.4441732983984117"/>
        <n v="0.3865242045484617"/>
        <n v="0.3224839766278952"/>
        <n v="0.4877888256817524"/>
        <n v="0.3357387346201486"/>
        <n v="0.3382227648050363"/>
        <n v="0.6216034918612909"/>
        <n v="0.3015836171851626"/>
        <n v="0.3006204505947864"/>
        <n v="0.3085929691210459"/>
        <n v="0.4389741855013619"/>
        <n v="0.3275982126625323"/>
        <n v="0.3308689557114329"/>
        <n v="0.4728766187561199"/>
        <n v="0.5226284908363197"/>
        <n v="0.3207987727215255"/>
        <n v="0.3304358934942526"/>
        <n v="0.5953451980981912"/>
        <n v="0.3842389518027156"/>
        <n v="0.3830576705621354"/>
        <n v="0.5153281337044306"/>
        <n v="0.742742831197254"/>
        <n v="0.3751712673650186"/>
        <n v="0.510266174814984"/>
        <n v="0.8183959096075973"/>
        <n v="1.014472542125799"/>
        <n v="0.6330696705880284"/>
        <n v="0.5244343177947169"/>
        <n v="0.5702407571747119"/>
        <n v="0.6726839092623363"/>
        <n v="0.3457107310258088"/>
        <n v="0.6099086148375097"/>
        <n v="0.5460735866694675"/>
        <n v="0.365319615462305"/>
        <n v="0.3002284682927979"/>
        <n v="0.2049941135276511"/>
        <n v="0.166410792954126"/>
        <n v="0.3038798194767233"/>
        <n v="0.2876149857053064"/>
        <n v="0.5082560324615233"/>
        <n v="0.8427998319296243"/>
        <n v="0.3274380614455181"/>
        <n v="0.5225632598523067"/>
        <n v="0.3643299659254675"/>
        <n v="0.3004408267229885"/>
        <n v="0.1045094672906677"/>
        <n v="0.4601076777144523"/>
        <n v="0.3506083551393144"/>
        <n v="0.4015753871312364"/>
        <n v="0.4578231719561398"/>
        <n v="0.4537546946695707"/>
        <n v="0.3873445478677769"/>
        <n v="0.3992921117596078"/>
        <n v="0.2595898334514963"/>
        <n v="0.4799982347203298"/>
        <n v="0.533717060286255"/>
        <n v="0.4673637276496507"/>
        <n v="0.4287223283734637"/>
        <n v="0.2186272011540618"/>
        <n v="0.69263129742771"/>
        <n v="0.5364631809508235"/>
      </sharedItems>
    </cacheField>
    <cacheField name="PESO GRANO" uniqueList="1" numFmtId="0" sqlType="0" hierarchy="0" level="0" databaseField="1">
      <sharedItems count="1449" containsNumber="1" containsSemiMixedTypes="0" containsString="0">
        <n v="91.59999999999999"/>
        <n v="95.3"/>
        <n v="161.3"/>
        <n v="169.2"/>
        <n v="158"/>
        <n v="158.8"/>
        <n v="182.2"/>
        <n v="183.1"/>
        <n v="175.2"/>
        <n v="181.6"/>
        <n v="166.2"/>
        <n v="155.6"/>
        <n v="149.4"/>
        <n v="154.9"/>
        <n v="210.2"/>
        <n v="200.8"/>
        <n v="129"/>
        <n v="111.9"/>
        <n v="235"/>
        <n v="-526"/>
        <n v="249.4"/>
        <n v="260.9"/>
        <n v="266.8"/>
        <n v="256.5"/>
        <n v="237.3"/>
        <n v="249.8"/>
        <n v="267.5"/>
        <n v="264.7"/>
        <n v="252.6"/>
        <n v="250.8"/>
        <n v="235.3"/>
        <n v="242.3"/>
        <n v="194.8"/>
        <n v="208.7"/>
        <n v="236.3"/>
        <n v="223.4"/>
        <n v="246.2"/>
        <n v="227.9"/>
        <n v="181.7"/>
        <n v="183.4"/>
        <n v="198.1"/>
        <n v="211.2"/>
        <n v="198.3"/>
        <n v="172.6"/>
        <n v="195.4"/>
        <n v="190.2"/>
        <n v="223.8"/>
        <n v="202.9"/>
        <n v="242.1"/>
        <n v="238.5"/>
        <n v="205.4"/>
        <n v="195.8"/>
        <n v="197.9"/>
        <n v="199.9"/>
        <n v="203.6"/>
        <n v="191.7"/>
        <n v="256"/>
        <n v="247.7"/>
        <n v="276.7"/>
        <n v="283.3"/>
        <n v="270.9"/>
        <n v="270.8"/>
        <n v="271.5"/>
        <n v="263.8"/>
        <n v="197.1"/>
        <n v="191.1"/>
        <n v="139.2"/>
        <n v="128.4"/>
        <n v="166.7"/>
        <n v="168"/>
        <n v="163.7"/>
        <n v="161.9"/>
        <n v="156.6"/>
        <n v="158.2"/>
        <n v="166"/>
        <n v="166.9"/>
        <n v="216.6"/>
        <n v="223.3"/>
        <n v="210.1"/>
        <n v="232.3"/>
        <n v="248.8"/>
        <n v="236.6"/>
        <n v="260.6"/>
        <n v="264.6"/>
        <n v="235.6"/>
        <n v="201"/>
        <n v="216.1"/>
        <n v="163.2"/>
        <n v="170.5"/>
        <n v="236.5"/>
        <n v="268.5"/>
        <n v="210.6"/>
        <n v="212.5"/>
        <n v="222"/>
        <n v="244.7"/>
        <n v="233.9"/>
        <n v="254.4"/>
        <n v="280.8"/>
        <n v="298"/>
        <n v="288.8"/>
        <n v="272.9"/>
        <n v="235.2"/>
        <n v="240.9"/>
        <n v="214.8"/>
        <n v="218"/>
        <n v="189.1"/>
        <n v="191.3"/>
        <n v="222.1"/>
        <n v="213.3"/>
        <n v="200.7"/>
        <n v="193.7"/>
        <n v="236.4"/>
        <n v="211.9"/>
        <n v="228.5"/>
        <n v="218.7"/>
        <n v="235.9"/>
        <n v="223.9"/>
        <n v="242.6"/>
        <n v="211.1"/>
        <n v="231.6"/>
        <n v="227.8"/>
        <n v="236.2"/>
        <n v="230.9"/>
        <n v="224.1"/>
        <n v="271.4"/>
        <n v="194.4"/>
        <n v="207.5"/>
        <n v="229.6"/>
        <n v="224.4"/>
        <n v="256.3"/>
        <n v="252.1"/>
        <n v="206.4"/>
        <n v="220.5"/>
        <n v="231.4"/>
        <n v="229.2"/>
        <n v="257.2"/>
        <n v="261.7"/>
        <n v="266.2"/>
        <n v="262.4"/>
        <n v="255.7"/>
        <n v="225.3"/>
        <n v="241.7"/>
        <n v="224.3"/>
        <n v="219.7"/>
        <n v="219.1"/>
        <n v="233.5"/>
        <n v="204.1"/>
        <n v="201.6"/>
        <n v="200"/>
        <n v="202.2"/>
        <n v="215.3"/>
        <n v="258.8"/>
        <n v="245.3"/>
        <n v="239.1"/>
        <n v="210"/>
        <n v="232.2"/>
        <n v="190.4"/>
        <n v="205.1"/>
        <n v="217.2"/>
        <n v="181.4"/>
        <n v="178.3"/>
        <n v="183.8"/>
        <n v="185.9"/>
        <n v="175.7"/>
        <n v="182.3"/>
        <n v="216.9"/>
        <n v="195.9"/>
        <n v="231.5"/>
        <n v="224.6"/>
        <n v="227.3"/>
        <n v="214.5"/>
        <n v="237.2"/>
        <n v="211.5"/>
        <n v="257"/>
        <n v="244.1"/>
        <n v="233.8"/>
        <n v="234.7"/>
        <n v="254.1"/>
        <n v="125.9"/>
        <n v="134.9"/>
        <n v="176.8"/>
        <n v="176.4"/>
        <n v="245.7"/>
        <n v="249"/>
        <n v="255.3"/>
        <n v="253.5"/>
        <n v="275.9"/>
        <n v="293.7"/>
        <n v="241.6"/>
        <n v="259.1"/>
        <n v="263.9"/>
        <n v="261.9"/>
        <n v="266.9"/>
        <n v="265.3"/>
        <n v="239"/>
        <n v="254.5"/>
        <n v="249.1"/>
        <n v="211.7"/>
        <n v="276"/>
        <n v="291.2"/>
        <n v="212.6"/>
        <n v="211.4"/>
        <n v="214.3"/>
        <n v="179.7"/>
        <n v="187.7"/>
        <n v="221.4"/>
        <n v="221.8"/>
        <n v="218.9"/>
        <n v="219.9"/>
        <n v="222.6"/>
        <n v="255.9"/>
        <n v="240.4"/>
        <n v="192.5"/>
        <n v="156.9"/>
        <n v="251.9"/>
        <n v="232.1"/>
        <n v="221.6"/>
        <n v="-523.6"/>
        <n v="-521.6"/>
        <n v="175.6"/>
        <n v="181.9"/>
        <n v="198.8"/>
        <n v="-526.1"/>
        <n v="-519.6"/>
        <n v="234"/>
        <n v="262.1"/>
        <n v="220.2"/>
        <n v="189.4"/>
        <n v="176.7"/>
        <n v="148"/>
        <n v="165.4"/>
        <n v="188"/>
        <n v="191.9"/>
        <n v="196.2"/>
        <n v="184.9"/>
        <n v="184.5"/>
        <n v="152.5"/>
        <n v="135.1"/>
        <n v="127.7"/>
        <n v="131.4"/>
        <n v="154.6"/>
        <n v="145.8"/>
        <n v="123.7"/>
        <n v="133.9"/>
        <n v="138"/>
        <n v="152.7"/>
        <n v="88.3"/>
        <n v="86.7"/>
        <n v="-522.7"/>
        <n v="-521.4"/>
        <n v="76.3"/>
        <n v="73.40000000000001"/>
        <n v="102.1"/>
        <n v="114.1"/>
        <n v="191.6"/>
        <n v="202.8"/>
        <n v="211.6"/>
        <n v="220.9"/>
        <n v="208.8"/>
        <n v="186.6"/>
        <n v="209.5"/>
        <n v="190.1"/>
        <n v="198.9"/>
        <n v="180.1"/>
        <n v="195.1"/>
        <n v="201.8"/>
        <n v="188.3"/>
        <n v="193"/>
        <n v="216"/>
        <n v="208.3"/>
        <n v="209.9"/>
        <n v="227"/>
        <n v="232.7"/>
        <n v="215.6"/>
        <n v="233.6"/>
        <n v="222.4"/>
        <n v="251.8"/>
        <n v="270.2"/>
        <n v="204.4"/>
        <n v="186.4"/>
        <n v="260.8"/>
        <n v="250.4"/>
        <n v="298.9"/>
        <n v="311.4"/>
        <n v="274.5"/>
        <n v="284.6"/>
        <n v="283.1"/>
        <n v="276.8"/>
        <n v="302.5"/>
        <n v="310.1"/>
        <n v="243.4"/>
        <n v="239.7"/>
        <n v="235.1"/>
        <n v="225.9"/>
        <n v="240.5"/>
        <n v="242.7"/>
        <n v="258.1"/>
        <n v="248.6"/>
        <n v="247.3"/>
        <n v="159.5"/>
        <n v="161.4"/>
        <n v="195.6"/>
        <n v="189.3"/>
        <n v="208.1"/>
        <n v="213.2"/>
        <n v="197"/>
        <n v="196.9"/>
        <n v="202.1"/>
        <n v="181.1"/>
        <n v="196.7"/>
        <n v="229.1"/>
        <n v="236.1"/>
        <n v="250"/>
        <n v="296"/>
        <n v="298.8"/>
        <n v="183.2"/>
        <n v="188.1"/>
        <n v="269.7"/>
        <n v="260.3"/>
        <n v="253.8"/>
        <n v="263.2"/>
        <n v="116.2"/>
        <n v="126.7"/>
        <n v="243.7"/>
        <n v="269.3"/>
        <n v="267.2"/>
        <n v="268.3"/>
        <n v="295.8"/>
        <n v="286.2"/>
        <n v="196.8"/>
        <n v="197.7"/>
        <n v="200.2"/>
        <n v="189.2"/>
        <n v="185"/>
        <n v="159.7"/>
        <n v="189.9"/>
        <n v="196.6"/>
        <n v="133.3"/>
        <n v="136.1"/>
        <n v="187.8"/>
        <n v="191.5"/>
        <n v="185.8"/>
        <n v="182.1"/>
        <n v="207.7"/>
        <n v="203"/>
        <n v="220"/>
        <n v="199.2"/>
        <n v="204.7"/>
        <n v="215"/>
        <n v="225.5"/>
        <n v="252.5"/>
        <n v="269.1"/>
        <n v="206.3"/>
        <n v="216.8"/>
        <n v="271"/>
        <n v="300.5"/>
        <n v="265.2"/>
        <n v="288.2"/>
        <n v="242.4"/>
        <n v="247"/>
        <n v="222.9"/>
        <n v="219.2"/>
        <n v="217.7"/>
        <n v="203.5"/>
        <n v="208.6"/>
        <n v="204.6"/>
        <n v="251.3"/>
        <n v="281.1"/>
        <n v="330.4"/>
        <n v="350.6"/>
        <n v="290.7"/>
        <n v="298.1"/>
        <n v="313.8"/>
        <n v="323.4"/>
        <n v="312.4"/>
        <n v="310.5"/>
        <n v="185.7"/>
        <n v="172.5"/>
        <n v="197.3"/>
        <n v="184.8"/>
        <n v="172.4"/>
        <n v="182.9"/>
        <n v="202.3"/>
        <n v="179.3"/>
        <n v="183.6"/>
        <n v="184.2"/>
        <n v="213.1"/>
        <n v="197.2"/>
        <n v="201.9"/>
        <n v="188.2"/>
        <n v="174.5"/>
        <n v="169.4"/>
        <n v="-525.8"/>
        <n v="-524.5"/>
        <n v="268.2"/>
        <n v="274"/>
        <n v="253.1"/>
        <n v="303.4"/>
        <n v="285"/>
        <n v="229.9"/>
        <n v="272"/>
        <n v="264.2"/>
        <n v="157.7"/>
        <n v="153.9"/>
        <n v="168.4"/>
        <n v="217.3"/>
        <n v="212.2"/>
        <n v="142.3"/>
        <n v="149.8"/>
        <n v="189.7"/>
        <n v="179"/>
        <n v="200.1"/>
        <n v="241.2"/>
        <n v="256.6"/>
        <n v="239.9"/>
        <n v="232.5"/>
        <n v="228"/>
        <n v="244.3"/>
        <n v="241.8"/>
        <n v="234.4"/>
        <n v="248.7"/>
        <n v="231.9"/>
        <n v="245.6"/>
        <n v="246.7"/>
        <n v="216.7"/>
        <n v="214.1"/>
        <n v="238.2"/>
        <n v="255.2"/>
        <n v="262.8"/>
        <n v="233.4"/>
        <n v="237"/>
        <n v="246.6"/>
        <n v="250.3"/>
        <n v="-526.9"/>
        <n v="-525.4"/>
        <n v="273.1"/>
        <n v="258.2"/>
        <n v="325.5"/>
        <n v="323.6"/>
        <n v="-520.3"/>
        <n v="-525.1"/>
        <n v="328"/>
        <n v="299.7"/>
        <n v="288.4"/>
        <n v="295.1"/>
        <n v="273.7"/>
        <n v="277.9"/>
        <n v="280.7"/>
        <n v="276.9"/>
        <n v="283.6"/>
        <n v="265.1"/>
        <n v="260.2"/>
        <n v="273.9"/>
        <n v="121.5"/>
        <n v="112.3"/>
        <n v="160.3"/>
        <n v="177.6"/>
        <n v="146.6"/>
        <n v="131.3"/>
        <n v="167.6"/>
        <n v="161.8"/>
        <n v="103.8"/>
        <n v="272.4"/>
        <n v="290.6"/>
        <n v="222.8"/>
        <n v="244.2"/>
        <n v="269.6"/>
        <n v="304.3"/>
        <n v="290.2"/>
        <n v="257.6"/>
        <n v="244.5"/>
        <n v="200.9"/>
        <n v="182.7"/>
        <n v="227.6"/>
        <n v="213.8"/>
        <n v="247.2"/>
        <n v="258.3"/>
        <n v="278.7"/>
        <n v="250.9"/>
        <n v="283.8"/>
        <n v="278"/>
        <n v="271.9"/>
        <n v="273.3"/>
        <n v="171"/>
        <n v="126.6"/>
        <n v="123.6"/>
        <n v="193.6"/>
        <n v="188.5"/>
        <n v="212.7"/>
        <n v="205.2"/>
        <n v="162.8"/>
        <n v="159.1"/>
        <n v="182.5"/>
        <n v="171.2"/>
        <n v="150.2"/>
        <n v="206.5"/>
        <n v="205.9"/>
        <n v="199"/>
        <n v="194.9"/>
        <n v="187.2"/>
        <n v="164.1"/>
        <n v="168.7"/>
        <n v="123.9"/>
        <n v="122"/>
        <n v="157.4"/>
        <n v="161.6"/>
        <n v="146"/>
        <n v="119.7"/>
        <n v="157.2"/>
        <n v="170.7"/>
        <n v="203.1"/>
        <n v="203.9"/>
        <n v="216.4"/>
        <n v="218.3"/>
        <n v="218.1"/>
        <n v="236.9"/>
        <n v="259"/>
        <n v="230"/>
        <n v="260.4"/>
        <n v="255"/>
        <n v="241.5"/>
        <n v="201.4"/>
        <n v="188.4"/>
        <n v="213.6"/>
        <n v="222.7"/>
        <n v="242.5"/>
        <n v="278.5"/>
        <n v="279.7"/>
        <n v="196.1"/>
        <n v="121.2"/>
        <n v="120"/>
        <n v="205.6"/>
        <n v="162.2"/>
        <n v="165.9"/>
        <n v="191.2"/>
        <n v="197.6"/>
        <n v="192.8"/>
        <n v="233.2"/>
        <n v="218.5"/>
        <n v="227.4"/>
        <n v="238.9"/>
        <n v="221.2"/>
        <n v="227.7"/>
        <n v="203.8"/>
        <n v="168.5"/>
        <n v="180.9"/>
        <n v="182.6"/>
        <n v="210.3"/>
        <n v="321.8"/>
        <n v="348.2"/>
        <n v="299"/>
        <n v="310.2"/>
        <n v="290.5"/>
        <n v="264.5"/>
        <n v="234.8"/>
        <n v="235.5"/>
        <n v="228.4"/>
        <n v="228.3"/>
        <n v="237.8"/>
        <n v="180.2"/>
        <n v="201.2"/>
        <n v="257.5"/>
        <n v="161.1"/>
        <n v="168.3"/>
        <n v="245.1"/>
        <n v="225.7"/>
        <n v="251"/>
        <n v="232.4"/>
        <n v="-526.4"/>
        <n v="-527"/>
        <n v="206.6"/>
        <n v="268.4"/>
        <n v="272.8"/>
        <n v="292.1"/>
        <n v="282.7"/>
        <n v="269"/>
        <n v="284"/>
        <n v="277"/>
        <n v="264.9"/>
        <n v="270.1"/>
        <n v="292.8"/>
        <n v="287.6"/>
        <n v="267.9"/>
        <n v="307.5"/>
        <n v="330.2"/>
        <n v="245.5"/>
        <n v="305.3"/>
        <n v="286.9"/>
        <n v="289.2"/>
        <n v="261.6"/>
        <n v="249.9"/>
        <n v="248.3"/>
        <n v="271.7"/>
        <n v="275.4"/>
        <n v="253.6"/>
        <n v="240"/>
        <n v="241.4"/>
        <n v="243.3"/>
        <n v="224.8"/>
        <n v="231.1"/>
        <n v="233.1"/>
        <n v="228.1"/>
        <n v="198"/>
        <n v="212.3"/>
        <n v="222.3"/>
        <n v="212.9"/>
        <n v="211"/>
        <n v="204.2"/>
        <n v="195.3"/>
        <n v="173"/>
        <n v="153.8"/>
        <n v="159.8"/>
        <n v="158.6"/>
        <n v="163.4"/>
        <n v="158.9"/>
        <n v="294.3"/>
        <n v="323"/>
        <n v="160.5"/>
        <n v="203.7"/>
        <n v="212.8"/>
        <n v="180.5"/>
        <n v="224"/>
        <n v="171.8"/>
        <n v="183"/>
        <n v="202.6"/>
        <n v="204.5"/>
        <n v="178.6"/>
        <n v="178.5"/>
        <n v="129.7"/>
        <n v="122.7"/>
        <n v="221.3"/>
        <n v="241.9"/>
        <n v="248.5"/>
        <n v="193.2"/>
        <n v="252.8"/>
        <n v="242"/>
        <n v="150.9"/>
        <n v="144.2"/>
        <n v="247.1"/>
        <n v="267.3"/>
        <n v="262.3"/>
        <n v="234.6"/>
        <n v="206.9"/>
        <n v="319.7"/>
        <n v="329.1"/>
        <n v="245.4"/>
        <n v="238.6"/>
        <n v="242.2"/>
        <n v="212.1"/>
        <n v="225.8"/>
        <n v="210.5"/>
        <n v="207.6"/>
        <n v="160.9"/>
        <n v="198.6"/>
        <n v="301.7"/>
        <n v="301.5"/>
        <n v="239.6"/>
        <n v="210.4"/>
        <n v="199.4"/>
        <n v="205"/>
        <n v="187"/>
        <n v="170.3"/>
        <n v="220.3"/>
        <n v="289.1"/>
        <n v="284.3"/>
        <n v="266.3"/>
        <n v="275.1"/>
        <n v="285.5"/>
        <n v="290.1"/>
        <n v="255.5"/>
        <n v="68.3"/>
        <n v="85.40000000000001"/>
        <n v="89"/>
        <n v="92.3"/>
        <n v="187.9"/>
        <n v="179.2"/>
        <n v="205.7"/>
        <n v="189.8"/>
        <n v="162"/>
        <n v="165.3"/>
        <n v="152.3"/>
        <n v="289.5"/>
        <n v="288.6"/>
        <n v="261.8"/>
        <n v="228.2"/>
        <n v="224.5"/>
        <n v="267"/>
        <n v="269.8"/>
        <n v="266.6"/>
        <n v="266.1"/>
        <n v="280.5"/>
        <n v="272.1"/>
        <n v="233.7"/>
        <n v="226"/>
        <n v="232"/>
        <n v="173.1"/>
        <n v="210.7"/>
        <n v="191.8"/>
        <n v="175.9"/>
        <n v="197.5"/>
        <n v="206.8"/>
        <n v="204.3"/>
        <n v="201.3"/>
        <n v="182.4"/>
        <n v="161.2"/>
        <n v="194"/>
        <n v="187.1"/>
        <n v="160.7"/>
        <n v="149.5"/>
        <n v="152.6"/>
        <n v="162.1"/>
        <n v="159.9"/>
        <n v="172.8"/>
        <n v="176.1"/>
        <n v="290.8"/>
        <n v="277.6"/>
        <n v="308.8"/>
        <n v="291.1"/>
        <n v="274.3"/>
        <n v="229.8"/>
        <n v="262"/>
        <n v="249.5"/>
        <n v="243.9"/>
        <n v="201.5"/>
        <n v="185.6"/>
        <n v="213.9"/>
        <n v="221.5"/>
        <n v="218.6"/>
        <n v="209"/>
        <n v="155"/>
        <n v="169.6"/>
        <n v="171.1"/>
        <n v="225.2"/>
        <n v="162.9"/>
        <n v="152.1"/>
        <n v="153.5"/>
        <n v="180.8"/>
        <n v="234.5"/>
        <n v="259.4"/>
        <n v="248.1"/>
        <n v="194.6"/>
        <n v="273.2"/>
        <n v="251.4"/>
        <n v="265.9"/>
        <n v="147.9"/>
        <n v="146.9"/>
        <n v="234.2"/>
        <n v="244.9"/>
        <n v="192.3"/>
        <n v="165.7"/>
        <n v="196.4"/>
        <n v="259.2"/>
        <n v="268"/>
        <n v="229"/>
        <n v="209.8"/>
        <n v="243.1"/>
        <n v="155.9"/>
        <n v="190"/>
        <n v="156.1"/>
        <n v="177"/>
        <n v="174"/>
        <n v="177.7"/>
        <n v="173.4"/>
        <n v="186.1"/>
        <n v="205.8"/>
        <n v="206.7"/>
        <n v="164.9"/>
        <n v="161"/>
        <n v="163.6"/>
        <n v="164.8"/>
        <n v="176.2"/>
        <n v="179.6"/>
        <n v="200.4"/>
        <n v="239.8"/>
        <n v="230.8"/>
        <n v="238.8"/>
        <n v="237.1"/>
        <n v="230.5"/>
        <n v="152.4"/>
        <n v="243.6"/>
        <n v="250.5"/>
        <n v="256.8"/>
        <n v="235.7"/>
        <n v="163.3"/>
        <n v="177.2"/>
        <n v="143.4"/>
        <n v="154"/>
        <n v="164.2"/>
        <n v="215.4"/>
        <n v="223.7"/>
        <n v="245.2"/>
        <n v="236.7"/>
        <n v="216.5"/>
        <n v="246"/>
        <n v="247.9"/>
        <n v="244.6"/>
        <n v="263.6"/>
        <n v="252"/>
        <n v="271.8"/>
        <n v="273.8"/>
        <n v="267.6"/>
        <n v="249.2"/>
        <n v="292.7"/>
        <n v="269.4"/>
        <n v="218.2"/>
        <n v="208.4"/>
        <n v="220.1"/>
        <n v="215.1"/>
        <n v="230.6"/>
        <n v="238.4"/>
        <n v="237.6"/>
        <n v="274.6"/>
        <n v="257.3"/>
        <n v="251.6"/>
        <n v="261.3"/>
        <n v="284.9"/>
        <n v="301.6"/>
        <n v="231.3"/>
        <n v="250.6"/>
        <n v="252.7"/>
        <n v="242.9"/>
        <n v="184"/>
        <n v="176"/>
        <n v="171.3"/>
        <n v="222.5"/>
        <n v="219.3"/>
        <n v="255.1"/>
        <n v="240.2"/>
        <n v="169.1"/>
        <n v="302.4"/>
        <n v="282.8"/>
        <n v="296.3"/>
        <n v="307.1"/>
        <n v="294.8"/>
        <n v="313"/>
        <n v="292.2"/>
        <n v="276.2"/>
        <n v="271.3"/>
        <n v="228.7"/>
        <n v="254.9"/>
        <n v="186.5"/>
        <n v="181.5"/>
        <n v="183.7"/>
        <n v="217.4"/>
        <n v="187.5"/>
        <n v="254.2"/>
        <n v="303.3"/>
        <n v="253.9"/>
        <n v="-522.9"/>
        <n v="-523.8"/>
        <n v="221.9"/>
        <n v="246.3"/>
        <n v="245"/>
        <n v="190.9"/>
        <n v="168.1"/>
        <n v="261.4"/>
        <n v="249.7"/>
        <n v="284.2"/>
        <n v="267.4"/>
        <n v="282.9"/>
        <n v="223.1"/>
        <n v="208.9"/>
        <n v="305.9"/>
        <n v="284.8"/>
        <n v="283.7"/>
        <n v="262.9"/>
        <n v="128.2"/>
        <n v="126.1"/>
        <n v="195"/>
        <n v="221"/>
        <n v="249.6"/>
        <n v="252.4"/>
        <n v="265"/>
        <n v="269.2"/>
        <n v="228.8"/>
        <n v="234.3"/>
        <n v="226.3"/>
        <n v="217.9"/>
        <n v="228.9"/>
        <n v="232.9"/>
        <n v="207.1"/>
        <n v="174.9"/>
        <n v="193.9"/>
        <n v="148.3"/>
        <n v="199.8"/>
        <n v="182.8"/>
        <n v="231.2"/>
        <n v="227.2"/>
        <n v="209.1"/>
        <n v="246.4"/>
        <n v="246.9"/>
        <n v="265.7"/>
        <n v="191.4"/>
        <n v="179.9"/>
        <n v="206"/>
        <n v="155.4"/>
        <n v="212"/>
        <n v="226.6"/>
        <n v="214.4"/>
        <n v="130.6"/>
        <n v="128.6"/>
        <n v="129.2"/>
        <n v="157.9"/>
        <n v="144.4"/>
        <n v="124.1"/>
        <n v="192.2"/>
        <n v="226.4"/>
        <n v="225.1"/>
        <n v="261.2"/>
        <n v="180.3"/>
        <n v="157.3"/>
        <n v="161.5"/>
        <n v="220.7"/>
        <n v="254.7"/>
        <n v="229.3"/>
        <n v="226.9"/>
        <n v="204.8"/>
        <n v="213.5"/>
        <n v="208"/>
        <n v="201.7"/>
        <n v="310"/>
        <n v="330.1"/>
        <n v="310.8"/>
        <n v="331.8"/>
        <n v="293.5"/>
        <n v="312.1"/>
        <n v="92.59999999999999"/>
        <n v="99.59999999999999"/>
        <n v="214.6"/>
        <n v="209.6"/>
        <n v="190.7"/>
        <n v="193.4"/>
        <n v="196.5"/>
        <n v="235.8"/>
        <n v="248.9"/>
        <n v="253"/>
        <n v="251.7"/>
        <n v="252.2"/>
        <n v="270.6"/>
        <n v="259.3"/>
        <n v="269.9"/>
        <n v="294.1"/>
        <n v="313.3"/>
        <n v="294.5"/>
        <n v="285.7"/>
        <n v="299.1"/>
        <n v="334.9"/>
        <n v="154.3"/>
        <n v="173.7"/>
        <n v="139"/>
        <n v="127.3"/>
        <n v="275"/>
        <n v="257.9"/>
        <n v="219.8"/>
        <n v="202.7"/>
        <n v="192.9"/>
        <n v="107"/>
        <n v="99.40000000000001"/>
        <n v="172"/>
        <n v="185.1"/>
        <n v="193.5"/>
        <n v="207.8"/>
        <n v="166.4"/>
        <n v="157"/>
        <n v="262.2"/>
        <n v="289"/>
        <n v="250.2"/>
        <n v="260.1"/>
        <n v="188.7"/>
        <n v="199.7"/>
        <n v="227.1"/>
        <n v="268.8"/>
        <n v="266.5"/>
        <n v="265.8"/>
        <n v="235.4"/>
        <n v="226.2"/>
        <n v="258.7"/>
        <n v="253.4"/>
        <n v="295"/>
        <n v="269.5"/>
        <n v="294.2"/>
        <n v="309.1"/>
        <n v="259.7"/>
        <n v="286.4"/>
        <n v="271.6"/>
        <n v="245.9"/>
        <n v="129.9"/>
        <n v="132"/>
        <n v="137.2"/>
        <n v="128.9"/>
        <n v="124.5"/>
        <n v="111.4"/>
        <n v="166.3"/>
        <n v="156.2"/>
        <n v="238.1"/>
        <n v="267.8"/>
        <n v="271.1"/>
        <n v="240.6"/>
        <n v="263.3"/>
        <n v="246.1"/>
        <n v="256.2"/>
        <n v="252.3"/>
        <n v="223.6"/>
        <n v="216.2"/>
        <n v="169"/>
        <n v="209.4"/>
        <n v="219"/>
        <n v="251.5"/>
        <n v="253.3"/>
        <n v="221.1"/>
        <n v="225.4"/>
        <n v="207.9"/>
        <n v="209.3"/>
        <n v="289.3"/>
        <n v="216.3"/>
        <n v="312.6"/>
        <n v="244.4"/>
        <n v="257.4"/>
        <n v="154.8"/>
        <n v="218.4"/>
        <n v="217.5"/>
        <n v="181"/>
        <n v="186.8"/>
        <n v="209.2"/>
        <n v="192.7"/>
        <n v="226.5"/>
        <n v="250.1"/>
        <n v="231"/>
        <n v="220.6"/>
        <n v="177.9"/>
        <n v="171.4"/>
        <n v="165"/>
        <n v="165.8"/>
        <n v="174.7"/>
        <n v="239.2"/>
        <n v="219.6"/>
        <n v="200.5"/>
        <n v="230.7"/>
        <n v="173.9"/>
        <n v="178.8"/>
        <n v="226.1"/>
        <n v="243.8"/>
        <n v="255.4"/>
        <n v="294"/>
        <n v="290"/>
        <n v="154.5"/>
        <n v="231.8"/>
        <n v="278.3"/>
        <n v="188.6"/>
        <n v="229.5"/>
        <n v="241.1"/>
        <n v="266.4"/>
        <n v="279.2"/>
        <n v="355.5"/>
        <n v="356.5"/>
        <n v="281.3"/>
        <n v="278.9"/>
        <n v="326.9"/>
        <n v="324.4"/>
        <n v="274.8"/>
        <n v="290.4"/>
        <n v="281.6"/>
        <n v="275.8"/>
        <n v="300.1"/>
        <n v="299.3"/>
        <n v="295.3"/>
        <n v="292.5"/>
        <n v="167.1"/>
        <n v="178.7"/>
        <n v="173.3"/>
        <n v="205.3"/>
        <n v="186.2"/>
        <n v="149.1"/>
        <n v="150.5"/>
        <n v="159"/>
        <n v="148.2"/>
        <n v="140.2"/>
        <n v="131.8"/>
        <n v="134.2"/>
        <n v="236.8"/>
        <n v="288.7"/>
        <n v="180.6"/>
        <n v="176.9"/>
        <n v="174.8"/>
        <n v="280.2"/>
        <n v="266.7"/>
        <n v="274.1"/>
        <n v="177.3"/>
        <n v="176.5"/>
        <n v="177.1"/>
        <n v="144.7"/>
        <n v="146.3"/>
        <n v="156.5"/>
        <n v="215.5"/>
        <n v="160.2"/>
        <n v="167.8"/>
        <n v="240.3"/>
        <n v="241.3"/>
        <n v="247.5"/>
        <n v="255.8"/>
        <n v="281.5"/>
        <n v="233.3"/>
        <n v="230.4"/>
        <n v="268.9"/>
        <n v="259.6"/>
        <n v="201.1"/>
        <n v="198.5"/>
        <n v="179.1"/>
        <n v="169.9"/>
        <n v="193.1"/>
        <n v="192"/>
        <n v="266"/>
        <n v="280.6"/>
        <n v="288.3"/>
        <n v="294.7"/>
        <n v="297.4"/>
        <n v="286.3"/>
        <n v="262.7"/>
        <n v="264.8"/>
        <n v="224.7"/>
        <n v="243.5"/>
        <n v="223.5"/>
        <n v="236"/>
        <n v="277.5"/>
        <n v="172.2"/>
        <n v="178.9"/>
        <n v="278.2"/>
        <n v="220.4"/>
        <n v="222.2"/>
        <n v="233"/>
        <n v="186.7"/>
        <n v="182"/>
        <n v="318.3"/>
        <n v="243.2"/>
        <n v="275.3"/>
        <n v="193.8"/>
        <n v="199.5"/>
        <n v="198.7"/>
        <n v="109.3"/>
        <n v="112.7"/>
        <n v="176.3"/>
        <n v="173.2"/>
        <n v="286.6"/>
        <n v="224.2"/>
        <n v="262.6"/>
        <n v="217"/>
        <n v="230.3"/>
        <n v="140.4"/>
        <n v="145.7"/>
        <n v="181.3"/>
        <n v="154.1"/>
        <n v="287.2"/>
        <n v="297.3"/>
        <n v="270"/>
        <n v="-521.3"/>
        <n v="-519.7"/>
        <n v="215.2"/>
        <n v="258.5"/>
        <n v="261"/>
        <n v="273.4"/>
        <n v="213.7"/>
        <n v="185.4"/>
        <n v="167.4"/>
        <n v="190.3"/>
        <n v="202.4"/>
        <n v="151.4"/>
        <n v="137.8"/>
        <n v="287.4"/>
        <n v="290.3"/>
        <n v="284.7"/>
        <n v="257.1"/>
        <n v="112.1"/>
        <n v="112.8"/>
        <n v="163"/>
        <n v="219.4"/>
        <n v="214.9"/>
        <n v="134.6"/>
        <n v="121.3"/>
        <n v="118.4"/>
        <n v="131.6"/>
        <n v="144"/>
        <n v="158.4"/>
        <n v="131.5"/>
        <n v="137.5"/>
        <n v="117.9"/>
        <n v="101.7"/>
        <n v="217.1"/>
        <n v="215.9"/>
        <n v="272.3"/>
        <n v="254.3"/>
        <n v="287.5"/>
        <n v="226.7"/>
        <n v="195.7"/>
        <n v="177.5"/>
        <n v="189.6"/>
        <n v="221.7"/>
        <n v="138.4"/>
        <n v="140.8"/>
        <n v="133.5"/>
        <n v="137.4"/>
        <n v="195.2"/>
        <n v="258.4"/>
        <n v="247.4"/>
        <n v="276.1"/>
        <n v="259.8"/>
        <n v="292.4"/>
        <n v="317.5"/>
        <n v="293.1"/>
        <n v="314.7"/>
        <n v="287.3"/>
        <n v="278.8"/>
        <n v="285.1"/>
        <n v="320.7"/>
        <n v="314.5"/>
        <n v="287.8"/>
        <n v="199.1"/>
        <n v="209.7"/>
        <n v="274.2"/>
        <n v="205.5"/>
        <n v="211.8"/>
        <n v="191"/>
        <n v="185.2"/>
        <n v="187.6"/>
        <n v="187.3"/>
        <n v="263.5"/>
        <n v="148.1"/>
        <n v="179.8"/>
        <n v="181.8"/>
        <n v="192.4"/>
        <n v="175.8"/>
        <n v="167"/>
        <n v="177.8"/>
        <n v="184.1"/>
        <n v="147"/>
        <n v="155.5"/>
        <n v="241"/>
        <n v="282"/>
        <n v="279.5"/>
        <n v="120.9"/>
        <n v="120.5"/>
        <n v="220.8"/>
        <n v="260.7"/>
        <n v="254.8"/>
        <n v="229.7"/>
        <n v="190.8"/>
        <n v="92.5"/>
        <n v="94.2"/>
        <n v="253.2"/>
        <n v="-522.3"/>
        <n v="110.9"/>
        <n v="107.9"/>
        <n v="132.8"/>
        <n v="115.5"/>
        <n v="82.90000000000001"/>
        <n v="79"/>
        <n v="162.3"/>
        <n v="134.8"/>
        <n v="128.5"/>
        <n v="104"/>
        <n v="139.5"/>
        <n v="132.1"/>
        <n v="155.3"/>
        <n v="238"/>
        <n v="248.4"/>
        <n v="282.3"/>
        <n v="297.5"/>
        <n v="296.5"/>
        <n v="292.9"/>
        <n v="294.4"/>
        <n v="264.3"/>
        <n v="183.9"/>
        <n v="168.6"/>
        <n v="167.5"/>
        <n v="151.8"/>
        <n v="275.7"/>
        <n v="259.5"/>
        <n v="197.4"/>
        <n v="94.8"/>
        <n v="95.8"/>
        <n v="97.5"/>
        <n v="98.8"/>
        <n v="96.2"/>
        <n v="96.8"/>
        <n v="165.2"/>
        <n v="127.1"/>
        <n v="190.5"/>
        <n v="286.8"/>
        <n v="263.1"/>
        <n v="203.4"/>
        <n v="219.5"/>
        <n v="174.1"/>
        <n v="175.3"/>
        <n v="159.3"/>
        <n v="171.6"/>
        <n v="349.6"/>
        <n v="329.8"/>
        <n v="295.2"/>
        <n v="302.1"/>
        <n v="303.9"/>
        <n v="213"/>
        <n v="160"/>
        <n v="141.4"/>
        <n v="140.6"/>
        <n v="171.7"/>
        <n v="283"/>
        <n v="321.7"/>
        <n v="274.9"/>
        <n v="151.1"/>
        <n v="240.7"/>
        <n v="223.2"/>
        <n v="274.7"/>
        <n v="305.7"/>
        <n v="311.8"/>
        <n v="280.1"/>
        <n v="253.7"/>
        <n v="213.4"/>
        <n v="152.9"/>
        <n v="303"/>
        <n v="313.5"/>
        <n v="193.3"/>
        <n v="189"/>
        <n v="149.7"/>
        <n v="138.3"/>
        <n v="247.8"/>
        <n v="256.7"/>
        <n v="230.1"/>
        <n v="291.4"/>
        <n v="180.7"/>
        <n v="254"/>
        <n v="225"/>
        <n v="246.5"/>
        <n v="251.2"/>
        <n v="228.6"/>
        <n v="291.8"/>
        <n v="217.6"/>
        <n v="217.8"/>
        <n v="214"/>
        <n v="256.4"/>
        <n v="234.1"/>
        <n v="246.8"/>
        <n v="240.1"/>
        <n v="287.9"/>
        <n v="312"/>
        <n v="320.8"/>
        <n v="185.5"/>
        <n v="308.4"/>
        <n v="272.2"/>
        <n v="239.3"/>
        <n v="277.2"/>
        <n v="212.4"/>
        <n v="204"/>
        <n v="146.2"/>
        <n v="167.3"/>
        <n v="164"/>
        <n v="184.7"/>
        <n v="237.7"/>
        <n v="197.8"/>
        <n v="208.5"/>
        <n v="225.6"/>
        <n v="272.7"/>
        <n v="277.1"/>
        <n v="-522.1"/>
        <n v="265.6"/>
        <n v="175"/>
        <n v="172.9"/>
        <n v="227.5"/>
        <n v="192.1"/>
        <n v="131.2"/>
        <n v="130.8"/>
        <n v="136.5"/>
        <n v="184.6"/>
        <n v="173.6"/>
        <n v="237.4"/>
        <n v="263"/>
        <n v="186.9"/>
        <n v="279.3"/>
        <n v="179.5"/>
        <n v="145.3"/>
        <n v="78.8"/>
        <n v="83.40000000000001"/>
        <n v="105.1"/>
        <n v="107.5"/>
        <n v="108.5"/>
        <n v="113.4"/>
        <n v="151.2"/>
        <n v="156.8"/>
        <n v="134.7"/>
        <n v="169.8"/>
        <n v="267.1"/>
        <n v="285.6"/>
        <n v="173.8"/>
        <n v="180.4"/>
        <n v="215.8"/>
        <n v="172.1"/>
        <n v="184.4"/>
        <n v="181.2"/>
        <n v="159.2"/>
        <n v="157.8"/>
        <n v="170.8"/>
        <n v="178"/>
        <n v="206.2"/>
        <n v="170"/>
        <n v="174.6"/>
        <n v="184.3"/>
        <n v="242.8"/>
        <n v="194.7"/>
        <n v="218.8"/>
        <n v="300.3"/>
        <n v="307.3"/>
        <n v="312.2"/>
        <n v="251.1"/>
        <n v="230.2"/>
        <n v="169.5"/>
        <n v="143.1"/>
        <n v="169.3"/>
        <n v="292.6"/>
        <n v="312.9"/>
        <n v="328.1"/>
        <n v="314.1"/>
        <n v="283.2"/>
        <n v="337.5"/>
        <n v="318.9"/>
        <n v="335.4"/>
        <n v="337.3"/>
        <n v="301.2"/>
        <n v="331.3"/>
        <n v="334.1"/>
        <n v="342.9"/>
        <n v="289.9"/>
        <n v="312.5"/>
        <n v="328.3"/>
        <n v="259.9"/>
        <n v="137.7"/>
        <n v="172.7"/>
        <n v="277.4"/>
        <n v="194.3"/>
        <n v="176.6"/>
        <n v="139.9"/>
        <n v="153.6"/>
        <n v="129.6"/>
        <n v="125"/>
        <n v="287.1"/>
        <n v="180"/>
        <n v="162.4"/>
        <n v="207.3"/>
        <n v="175.1"/>
        <n v="178.2"/>
        <n v="155.8"/>
        <n v="163.9"/>
      </sharedItems>
    </cacheField>
    <cacheField name="MF" uniqueList="1" numFmtId="0" sqlType="0" hierarchy="0" level="0" databaseField="1">
      <sharedItems count="2">
        <s v="FALSO"/>
        <s v="VERDADERO"/>
      </sharedItems>
    </cacheField>
    <cacheField name="MC" uniqueList="1" numFmtId="0" sqlType="0" hierarchy="0" level="0" databaseField="1">
      <sharedItems count="2">
        <s v="FALSO"/>
        <s v="VERDADERO"/>
      </sharedItems>
    </cacheField>
    <cacheField name="Comportamiento Peso" uniqueList="1" numFmtId="0" sqlType="0" hierarchy="0" level="0" databaseField="1">
      <sharedItems count="4" containsBlank="1">
        <s v="Esperado"/>
        <s v="No Esperado"/>
        <m/>
        <s v="Dato faltante"/>
      </sharedItems>
    </cacheField>
    <cacheField name="Comportamiento HUM X" uniqueList="1" numFmtId="0" sqlType="0" hierarchy="0" level="0" databaseField="1">
      <sharedItems count="4" containsBlank="1">
        <s v="Esperado"/>
        <s v="No Esperado"/>
        <m/>
        <s v="Dato faltante"/>
      </sharedItems>
    </cacheField>
    <cacheField name="Decisión" uniqueList="1" numFmtId="0" sqlType="0" hierarchy="0" level="0" databaseField="1">
      <sharedItems count="3">
        <s v="Se descarta"/>
        <s v="Dato Válido"/>
        <s v="Duda"/>
      </sharedItems>
    </cacheField>
    <cacheField name="Column 21" uniqueList="1" numFmtId="0" sqlType="0" hierarchy="0" level="0" databaseField="1">
      <sharedItems count="1" containsBlank="1" containsString="0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invalid="1" refreshOnLoad="1">
  <cacheSource type="worksheet">
    <worksheetSource ref="A1:T223" sheet="ENS TEMP 201819"/>
  </cacheSource>
  <cacheFields count="20">
    <cacheField name="PLOT" uniqueList="1" numFmtId="1" sqlType="0" hierarchy="0" level="0" databaseField="1">
      <sharedItems count="222" containsInteger="1" containsNumber="1" containsSemiMixedTypes="0" containsString="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</sharedItems>
    </cacheField>
    <cacheField name="Decisión" uniqueList="1" numFmtId="0" sqlType="0" hierarchy="0" level="0" databaseField="1">
      <sharedItems count="4" containsBlank="1">
        <s v="Se descarta"/>
        <s v="Plot Válido"/>
        <s v="Duda"/>
        <m/>
      </sharedItems>
    </cacheField>
    <cacheField name="BLOC" uniqueList="1" numFmtId="1" sqlType="0" hierarchy="0" level="0" databaseField="1">
      <sharedItems count="2" containsInteger="1" containsNumber="1" containsSemiMixedTypes="0" containsString="0">
        <n v="1"/>
        <n v="2"/>
      </sharedItems>
    </cacheField>
    <cacheField name="IBLK" uniqueList="1" numFmtId="1" sqlType="0" hierarchy="0" level="0" databaseField="1">
      <sharedItems count="14" containsInteger="1" containsNumber="1" containsSemiMixedTypes="0" containsString="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ENTRY" uniqueList="1" numFmtId="1" sqlType="0" hierarchy="0" level="0" databaseField="1">
      <sharedItems count="168" containsInteger="1" containsNumber="1" containsSemiMixedTypes="0" containsString="0">
        <n v="59"/>
        <n v="104"/>
        <n v="62"/>
        <n v="83"/>
        <n v="124"/>
        <n v="109"/>
        <n v="27"/>
        <n v="22"/>
        <n v="39"/>
        <n v="108"/>
        <n v="25"/>
        <n v="87"/>
        <n v="43"/>
        <n v="40"/>
        <n v="79"/>
        <n v="2"/>
        <n v="119"/>
        <n v="144"/>
        <n v="164"/>
        <n v="7"/>
        <n v="8"/>
        <n v="122"/>
        <n v="153"/>
        <n v="54"/>
        <n v="12"/>
        <n v="110"/>
        <n v="17"/>
        <n v="160"/>
        <n v="29"/>
        <n v="73"/>
        <n v="36"/>
        <n v="44"/>
        <n v="81"/>
        <n v="152"/>
        <n v="24"/>
        <n v="126"/>
        <n v="56"/>
        <n v="89"/>
        <n v="34"/>
        <n v="16"/>
        <n v="15"/>
        <n v="28"/>
        <n v="5"/>
        <n v="6"/>
        <n v="127"/>
        <n v="64"/>
        <n v="113"/>
        <n v="125"/>
        <n v="50"/>
        <n v="117"/>
        <n v="18"/>
        <n v="101"/>
        <n v="156"/>
        <n v="61"/>
        <n v="133"/>
        <n v="100"/>
        <n v="166"/>
        <n v="141"/>
        <n v="148"/>
        <n v="55"/>
        <n v="77"/>
        <n v="45"/>
        <n v="71"/>
        <n v="168"/>
        <n v="149"/>
        <n v="162"/>
        <n v="76"/>
        <n v="106"/>
        <n v="139"/>
        <n v="98"/>
        <n v="69"/>
        <n v="161"/>
        <n v="140"/>
        <n v="14"/>
        <n v="20"/>
        <n v="41"/>
        <n v="118"/>
        <n v="155"/>
        <n v="47"/>
        <n v="143"/>
        <n v="35"/>
        <n v="3"/>
        <n v="91"/>
        <n v="42"/>
        <n v="99"/>
        <n v="150"/>
        <n v="121"/>
        <n v="49"/>
        <n v="97"/>
        <n v="142"/>
        <n v="145"/>
        <n v="135"/>
        <n v="90"/>
        <n v="75"/>
        <n v="159"/>
        <n v="84"/>
        <n v="103"/>
        <n v="128"/>
        <n v="146"/>
        <n v="74"/>
        <n v="53"/>
        <n v="88"/>
        <n v="123"/>
        <n v="136"/>
        <n v="52"/>
        <n v="86"/>
        <n v="102"/>
        <n v="96"/>
        <n v="68"/>
        <n v="82"/>
        <n v="48"/>
        <n v="65"/>
        <n v="51"/>
        <n v="131"/>
        <n v="72"/>
        <n v="163"/>
        <n v="167"/>
        <n v="94"/>
        <n v="70"/>
        <n v="37"/>
        <n v="130"/>
        <n v="154"/>
        <n v="134"/>
        <n v="137"/>
        <n v="9"/>
        <n v="1"/>
        <n v="4"/>
        <n v="105"/>
        <n v="107"/>
        <n v="92"/>
        <n v="116"/>
        <n v="58"/>
        <n v="147"/>
        <n v="31"/>
        <n v="60"/>
        <n v="32"/>
        <n v="114"/>
        <n v="165"/>
        <n v="10"/>
        <n v="46"/>
        <n v="57"/>
        <n v="19"/>
        <n v="120"/>
        <n v="67"/>
        <n v="30"/>
        <n v="21"/>
        <n v="66"/>
        <n v="63"/>
        <n v="95"/>
        <n v="13"/>
        <n v="78"/>
        <n v="138"/>
        <n v="158"/>
        <n v="23"/>
        <n v="151"/>
        <n v="11"/>
        <n v="93"/>
        <n v="129"/>
        <n v="111"/>
        <n v="112"/>
        <n v="38"/>
        <n v="80"/>
        <n v="157"/>
        <n v="33"/>
        <n v="115"/>
        <n v="85"/>
        <n v="26"/>
        <n v="132"/>
      </sharedItems>
    </cacheField>
    <cacheField name="ORIGEN" uniqueList="1" sqlType="0" hierarchy="0" level="0" databaseField="1">
      <sharedItems count="168" containsInteger="1" containsMixedTypes="1" containsNumber="1">
        <s v="17.2802"/>
        <s v="17.2898"/>
        <s v="17.2808"/>
        <s v="17.2856"/>
        <s v="17.2938//BEBA"/>
        <s v="17.2908"/>
        <s v="17.2610"/>
        <s v="17.2600"/>
        <s v="17.2638"/>
        <s v="17.2906"/>
        <s v="17.2606"/>
        <s v="17.2864"/>
        <s v="17.2646"/>
        <n v="172640"/>
        <s v="17.2846"/>
        <s v="17.2558"/>
        <s v="17.2928"/>
        <s v="17.2976"/>
        <s v="17.3016"/>
        <s v="17.2568"/>
        <s v="17.2570"/>
        <s v="17.2934//FONT21"/>
        <s v="17.2994"/>
        <s v="17.2700"/>
        <s v="17.2578"/>
        <s v="17.2910"/>
        <s v="17.2588"/>
        <s v="17.3008//NN15.705"/>
        <s v="17.2614"/>
        <s v="17.2832"/>
        <s v="17.2632"/>
        <s v="17.2648"/>
        <s v="17.2852"/>
        <s v="17.2992"/>
        <s v="17.2604"/>
        <s v="17.2942"/>
        <s v="17.2796"/>
        <s v="17.2868"/>
        <s v="17.2628"/>
        <s v="17.2586"/>
        <s v="17.2584"/>
        <s v="17.2612"/>
        <s v="17.2564"/>
        <s v="17.2566"/>
        <s v="17.2944"/>
        <s v="17.2812"/>
        <s v="17.2916"/>
        <s v="17.2940"/>
        <s v="17.2668"/>
        <s v="17.2924"/>
        <s v="17.2592"/>
        <s v="17.2892"/>
        <s v="17.3000"/>
        <s v="17.2806"/>
        <s v="17.2956"/>
        <s v="17.2890"/>
        <s v="17.1518"/>
        <s v="17.2970"/>
        <s v="17.2984"/>
        <s v="17.2716"/>
        <s v="17.2842"/>
        <s v="17.2650"/>
        <s v="17.2828"/>
        <s v="17.1536"/>
        <s v="17.2986"/>
        <s v="17.3012"/>
        <s v="17.2838"/>
        <s v="17.2902"/>
        <s v="17.2966"/>
        <s v="17.2886"/>
        <s v="17.2822"/>
        <s v="17.3010"/>
        <s v="17.2968"/>
        <s v="17.2582"/>
        <s v="17.2596"/>
        <s v="17.2642"/>
        <s v="17.2926"/>
        <s v="17.2998"/>
        <s v="17.2654"/>
        <s v="17.2974"/>
        <s v="17.2630"/>
        <s v="17.2560"/>
        <s v="17.2872"/>
        <s v="17.2644"/>
        <s v="17.2888"/>
        <s v="17.2988"/>
        <s v="17.2932//15.407"/>
        <s v="17.2662"/>
        <s v="17.2884"/>
        <s v="17.2972"/>
        <s v="17.2978"/>
        <s v="17.2960"/>
        <s v="17.2870"/>
        <s v="17.2836"/>
        <s v="17.3006"/>
        <s v="17.2858"/>
        <s v="17.2896"/>
        <s v="17.2946"/>
        <s v="17.2980"/>
        <s v="17.2834"/>
        <s v="17.2694"/>
        <s v="17.2866"/>
        <s v="17.2936"/>
        <s v="17.3020//BEBA"/>
        <s v="17.2686"/>
        <s v="17.2862//15.331"/>
        <s v="17.2894"/>
        <s v="17.2882"/>
        <s v="17.2820//NN15.667"/>
        <s v="13.2212//12.2977"/>
        <s v="17.2656"/>
        <s v="17.2814"/>
        <s v="17.2676"/>
        <s v="17.2952"/>
        <s v="17.2830"/>
        <s v="17.3014"/>
        <s v="17.1522"/>
        <s v="17.2878"/>
        <s v="17.2824"/>
        <s v="17.2634"/>
        <s v="17.2950"/>
        <s v="17.2996"/>
        <s v="17.2958"/>
        <s v="17.2962"/>
        <s v="17.2572"/>
        <s v="17.2556"/>
        <s v="15.9//SYN7"/>
        <s v="17.2900"/>
        <s v="17.2904"/>
        <s v="17.2874"/>
        <s v="17.2922"/>
        <s v="17.2800"/>
        <s v="17.2982"/>
        <s v="17.2618"/>
        <s v="17.2804"/>
        <s v="17.2620"/>
        <s v="17.2918"/>
        <s v="17.3018"/>
        <s v="17.2574"/>
        <s v="17.2652"/>
        <s v="17.2798//15.253"/>
        <s v="17.2594"/>
        <s v="17.2930//BEBA"/>
        <s v="17.2818"/>
        <s v="17.2616"/>
        <s v="17.2598"/>
        <s v="17.2816"/>
        <s v="17.2810"/>
        <s v="17.2880"/>
        <s v="17.2580"/>
        <s v="17.2844"/>
        <s v="17.2964"/>
        <s v="17.3004"/>
        <s v="17.2602"/>
        <s v="17.2990"/>
        <s v="17.2576"/>
        <s v="17.2876"/>
        <s v="17.2948//BEBA"/>
        <s v="17.2912"/>
        <s v="17.2914"/>
        <s v="17.2636"/>
        <s v="17.2848"/>
        <s v="17.3002"/>
        <s v="17.2626"/>
        <s v="17.2920"/>
        <s v="17.2860"/>
        <s v="17.2608"/>
        <s v="17.2954//BEBA"/>
      </sharedItems>
    </cacheField>
    <cacheField name="PEDIGREE" uniqueList="1" numFmtId="0" sqlType="0" hierarchy="0" level="0" databaseField="1">
      <sharedItems count="168">
        <s v="LP581xLP562-1-195-1-1"/>
        <s v="LP 59"/>
        <s v="[BSGA] 04.4071-1.1.1.1.1.#.#"/>
        <s v="[AX889] 04.725-1.1.1.1.1.#"/>
        <s v="LP 561"/>
        <s v="LP 214"/>
        <s v="LÑnea CFR#1#1#1#1"/>
        <s v="bulk 04.1973-119-1-1-1#1#1"/>
        <s v="94.1234-1-1#-1#1-2#1#3#1#1#1#1#1#1-1"/>
        <s v="LP 212"/>
        <s v="99.6113x99.6112#1-36-1-1-1-1#1#1#1"/>
        <s v="[CDP] 04.649-1.1.1.1.1.#"/>
        <s v="00.6332-3#1#1#1#1#1#1#1#1-1"/>
        <s v="94.1283-1-1#-1#1#1-3#1#1#1#1#1#1#1#1-1"/>
        <s v="[AX882] 04.755-1.1.1.1.1.#"/>
        <s v="BKBS13idprov901947-1-30 -1-1@-1#1"/>
        <s v="LP 1996"/>
        <s v="LP 917"/>
        <s v="P465"/>
        <s v="BKBS13idprov901947-1-117 -1-1-1-1#1"/>
        <s v="BKBS13idprov901947-1-119 -1-1@-1#1"/>
        <s v="LP 126"/>
        <s v="LP 32"/>
        <s v="(7310x7266)-1-46"/>
        <s v="BKBS13idprov901947-1-192 -1-1-1-1#1"/>
        <s v="LP 220"/>
        <s v="bulk 04.1973-54-1-1-1#1"/>
        <s v="4068 (Sint. Cuarentin x L 1571)"/>
        <s v="99.5905-1-1-1-1-1#1-1#1#1#1-1"/>
        <s v="[SynSDSP] 04.4045-1.1.1.1.1.#"/>
        <s v="99.5736-4  LP611V X LP613-2-1-1-1#1#1#1-1"/>
        <s v="00.6334-1#1#1#1#1#1#1#1#1-1"/>
        <s v="[AX889] 04.715-1.1.1.1.1.#"/>
        <s v="LP 2542"/>
        <s v="bulk 04.1973-143-1-1-1#1#1"/>
        <s v="LP 122-2"/>
        <s v="LP581xLP562-1-42-1-1"/>
        <s v="[DK638] 04.631-1.1.1.1.1.#"/>
        <s v="93.1849-3-1-1-1#2#1-1##1#1#1#1#1#1#1-1"/>
        <s v="bulk 04.1973-46-1@-1#1"/>
        <s v="BKBS13idprov901947-1-240-2-1-1-1#1"/>
        <s v="BS13 BULCK-235-1-1-1-1-1#1-1"/>
        <s v="BKBS13idprov901947-1-100 -1-1-1-1#1"/>
        <s v="BKBS13idprov901947-1-113 -1-1-1-1#1"/>
        <s v="LP 1411"/>
        <s v="[BSGA] 04.4092-1.1.1.1.1.#.#"/>
        <s v="LP 125-R"/>
        <s v="LP 122"/>
        <s v="(7310x7266)-1-15"/>
        <s v="LP 3830"/>
        <s v="bulk 04.1973-80-1-1-1#1#1"/>
        <s v="LP 818"/>
        <s v="2189 (Sint. Semi Dentada)"/>
        <s v="[BSGA] 04.4062-1.1.1.1.1.#.#"/>
        <s v="LP 1032"/>
        <s v="LP 304"/>
        <s v="LP453"/>
        <s v="LPB2"/>
        <s v="LP 128"/>
        <s v="(7310x7266)-1-55"/>
        <s v="[AX828] 04.782-1.1.1.1.1.#"/>
        <s v="00.6340-4#1#1#1#1#1#1#1-2-1"/>
        <s v="[SynSDSP] 04.4023-1.1.1.1.1.1.#"/>
        <s v="L2200"/>
        <s v="LP 661"/>
        <s v="ZN6"/>
        <s v="[M 11] 04.866-1.1.1.1.1.#"/>
        <s v="LP 29"/>
        <s v="LP 2"/>
        <s v="LP 197"/>
        <s v="[SynSDSP] 04.3990-1.1.1.1.1.1.#"/>
        <s v="160 (Sint. Líneas Arg. X Líneas Canadá)"/>
        <s v="LP 869"/>
        <s v="BKBS13idprov901947-1-238-1-1-1-1#1"/>
        <s v="bulk 04.1973-88-1-1-1#1#1"/>
        <s v="94.1283-1-1#-1#2#1-1#1#1#1#1#1#1#1#4-1"/>
        <s v="LP 199"/>
        <s v="2188 (Sint. Semi Dentada)"/>
        <s v="(7310x7266)-1-1"/>
        <s v="LP 918"/>
        <s v="(95.6277/6278)F2-bk25eS1-9-1-1-1-1-1##1#1-1"/>
        <s v="BKBS13idprov901947-1-42 -1-1-1-1#1"/>
        <s v="[DK638] 04.651-1.1.1.1.1.#"/>
        <s v="94.1332-2#1-1#1-1#1#1#1#1#1#1#1#1-1"/>
        <s v="LP 223"/>
        <s v="LP 178"/>
        <s v="LP 521"/>
        <s v="(7310x7266)-1-11"/>
        <s v="LP 299-2"/>
        <s v="LP 179"/>
        <s v="LP 916"/>
        <s v="LP 4703"/>
        <s v="[DK638] 04.650-1.1.1.1.1.#"/>
        <s v="[M 11] 04.665-1.1.1.1.1.#"/>
        <s v="4048 (Sint. Cuarentin x L 1571)"/>
        <s v="[AX889] 04.731-1.1.1.1.1.#"/>
        <s v="LP 311"/>
        <s v="LP 662"/>
        <s v="LP 580"/>
        <s v="[SynSDSP] 04.4054-1.1.1.1.1.#"/>
        <s v="(7310x7266)-1-40"/>
        <s v="[CG271] 04.819-1.1.1.1.1.#"/>
        <s v="LP 116"/>
        <s v="LP 147"/>
        <s v="(7310x7266)-1-33"/>
        <s v="[BS29 ] 04.701-1.1.1.1.1.#"/>
        <s v="LP 317"/>
        <s v="[PIO3162] 04.629-1.1.1.1.1.# // LP03001"/>
        <s v="[BSGA] 04.4165-1.1.1.1.1.#.#"/>
        <s v="[AX889] 04.719-1.1.1.1.1.#"/>
        <s v="(7310x7266)-1-2"/>
        <s v="[BSGA] 04.4114-1.1.1.1.1.#.#"/>
        <s v="(7310x7266)-1-23"/>
        <s v="LP 613"/>
        <s v="[SynSDSP] 04.4044-1.1.1.1.1.#"/>
        <s v="P1338"/>
        <s v="L1037"/>
        <s v="[DK688] 04.803-1.1.1.1.1.# // LP02001"/>
        <s v="[SynSDSP] 04.3996-1.1.1.1.1.1.#"/>
        <s v="-4-1#1#1#1-1#1#1#1-1"/>
        <s v="LP 612"/>
        <s v="L 882 // LP 923"/>
        <s v="LP 153"/>
        <s v="LP 256-R"/>
        <s v="BKBS13idprov901947-1-132 -1-1-1-1#1"/>
        <s v="BKBS13idprov901947-1-27 -1-1-1-1#1"/>
        <s v="BKBS13idprov901947-1-75 -1-1@-1#1"/>
        <s v="LP 124"/>
        <s v="LP 236"/>
        <s v="[DK664] 04.644-1.1.1.1.1.#"/>
        <s v="LP 438"/>
        <s v="LP581xLP562-1-128-2-1"/>
        <s v="LP 915"/>
        <s v="04.2867-1#1-1"/>
        <s v="[BSGA] 04.4060-1.1.1.1.1.#.#"/>
        <s v="05.3607-1#1-1"/>
        <s v="LP 168"/>
        <s v="P21"/>
        <s v="BKBS13idprov901947-1-153 -1-1-1-1#1"/>
        <s v="98.5568#1#1#1#1#1#1#1-1"/>
        <s v="LP581xLP562-1-50-1-1"/>
        <s v="bulk 04.1973-86-1-1-1#1#1"/>
        <s v="LP 1512"/>
        <s v="[BSGA] 04.4149-1.1.1.1.1.#.#"/>
        <s v="LP2542-1"/>
        <s v="bulk 04.1973-112-1-1-1#1#1"/>
        <s v="[BSGA] 04.4119-1.1.1.1.1.#.#"/>
        <s v="[BSGA] 04.4091-1.1.1.1.1.#.#"/>
        <s v="[FESTIVAL] 04.785-1.1.1.1.1.#"/>
        <s v="BKBS13idprov901947-1-216 -1-1-1-1#1"/>
        <s v="[AX882] 04.746-1.1.1.1.1.#"/>
        <s v="LP 562"/>
        <s v="2202 (Sint. Semi Dentada)"/>
        <s v="bulk 04.1973-123-2-1-1#1#1"/>
        <s v="LP 598"/>
        <s v="BKBS13idprov901947-1-174 -1-1-1-1#1"/>
        <s v="[DK688] 04.799-1.1.1.1.1.#"/>
        <s v="LP 611"/>
        <s v="LP 221"/>
        <s v="LP 5708"/>
        <s v="93.1804-2-2-1#1#1-1#1#1#1-1#1#1#1-1"/>
        <s v="[AX884] 04.762-1.1.1.1.1.#"/>
        <s v="2191 (Sint. Semi Dentada)"/>
        <s v="00.5539-1-1-1#1@-1#1#1#1-1"/>
        <s v="LP 509"/>
        <s v="[BS29 ] 04.696-1.1.1.1.1.#"/>
        <s v="99.4793-1-1-1-1-1#1#1"/>
        <s v="LP 605"/>
      </sharedItems>
    </cacheField>
    <cacheField name="PTAS" uniqueList="1" numFmtId="0" sqlType="0" hierarchy="0" level="0" databaseField="1">
      <sharedItems count="13" containsBlank="1" containsInteger="1" containsNumber="1" containsString="0">
        <n v="47"/>
        <m/>
        <n v="45"/>
        <n v="46"/>
        <n v="57"/>
        <n v="52"/>
        <n v="48"/>
        <n v="51"/>
        <n v="44"/>
        <n v="42"/>
        <n v="39"/>
        <n v="41"/>
        <n v="38"/>
      </sharedItems>
    </cacheField>
    <cacheField name="VT" uniqueList="1" numFmtId="164" sqlType="0" hierarchy="0" level="0" databaseField="1">
      <sharedItems count="23" containsBlank="1" containsDate="1" containsString="0">
        <d v="2019-01-02T00:00:00"/>
        <d v="2018-12-26T00:00:00"/>
        <d v="2019-01-01T00:00:00"/>
        <m/>
        <d v="2018-12-30T00:00:00"/>
        <d v="2018-12-29T00:00:00"/>
        <d v="2018-12-28T00:00:00"/>
        <d v="2018-12-31T00:00:00"/>
        <d v="2019-01-06T00:00:00"/>
        <d v="2019-01-05T00:00:00"/>
        <d v="2019-01-04T00:00:00"/>
        <d v="2018-12-27T00:00:00"/>
        <d v="2019-01-03T00:00:00"/>
        <d v="2018-12-20T00:00:00"/>
        <d v="2018-12-19T00:00:00"/>
        <d v="2018-12-25T00:00:00"/>
        <d v="2018-12-24T00:00:00"/>
        <d v="2019-01-09T00:00:00"/>
        <d v="2018-12-21T00:00:00"/>
        <d v="2018-12-22T00:00:00"/>
        <d v="2018-12-18T00:00:00"/>
        <d v="2018-12-23T00:00:00"/>
        <d v="2019-01-07T00:00:00"/>
      </sharedItems>
    </cacheField>
    <cacheField name="GDU_VT" uniqueList="1" numFmtId="0" sqlType="0" hierarchy="0" level="0" databaseField="1">
      <sharedItems count="23" containsBlank="1" containsNumber="1" containsString="0">
        <n v="1080.75"/>
        <n v="959.9"/>
        <n v="1059.6"/>
        <m/>
        <n v="1028.65"/>
        <n v="1013.8"/>
        <n v="995.1999999999999"/>
        <n v="1041.6"/>
        <n v="1136.6"/>
        <n v="1122.85"/>
        <n v="1108.05"/>
        <n v="977.15"/>
        <n v="1094.25"/>
        <n v="865.5500000000002"/>
        <n v="849.8000000000002"/>
        <n v="943.6"/>
        <n v="927.2"/>
        <n v="1184.15"/>
        <n v="878.8500000000001"/>
        <n v="893.5000000000001"/>
        <n v="835.9500000000002"/>
        <n v="910.4000000000001"/>
        <n v="1153.25"/>
      </sharedItems>
    </cacheField>
    <cacheField name="R1" uniqueList="1" numFmtId="164" sqlType="0" hierarchy="0" level="0" databaseField="1">
      <sharedItems count="22" containsBlank="1" containsDate="1" containsString="0">
        <d v="2019-01-03T00:00:00"/>
        <d v="2018-12-27T00:00:00"/>
        <d v="2018-12-25T00:00:00"/>
        <m/>
        <d v="2019-01-01T00:00:00"/>
        <d v="2018-12-31T00:00:00"/>
        <d v="2018-12-29T00:00:00"/>
        <d v="2018-12-30T00:00:00"/>
        <d v="2019-01-02T00:00:00"/>
        <d v="2019-01-08T00:00:00"/>
        <d v="2018-12-28T00:00:00"/>
        <d v="2018-12-26T00:00:00"/>
        <d v="2019-01-06T00:00:00"/>
        <d v="2019-01-05T00:00:00"/>
        <d v="2019-01-04T00:00:00"/>
        <d v="2018-12-20T00:00:00"/>
        <d v="2018-12-19T00:00:00"/>
        <d v="2018-12-21T00:00:00"/>
        <d v="2018-12-22T00:00:00"/>
        <d v="2018-12-18T00:00:00"/>
        <d v="2018-12-23T00:00:00"/>
        <d v="2019-01-09T00:00:00"/>
      </sharedItems>
    </cacheField>
    <cacheField name="GDU_R1" uniqueList="1" sqlType="0" hierarchy="0" level="0" databaseField="1">
      <sharedItems count="22" containsBlank="1" containsDate="1" containsMixedTypes="1" containsString="0">
        <d v="1902-12-29T06:00:00"/>
        <d v="1902-09-03T03:36:00"/>
        <d v="1902-07-31T14:24:00"/>
        <m/>
        <d v="1902-11-24T14:24:00"/>
        <d v="1902-11-06T14:24:00"/>
        <d v="1902-10-09T19:12:00"/>
        <d v="1902-10-24T15:36:00"/>
        <d v="1902-12-15T18:00:00"/>
        <d v="1903-03-14T08:24:00"/>
        <d v="1902-09-21T04:48:00"/>
        <d v="1902-08-16T21:36:00"/>
        <d v="1903-02-09T14:24:00"/>
        <d v="1903-01-26T20:24:00"/>
        <d v="1903-01-12T01:12:00"/>
        <d v="1902-05-14T13:12:00"/>
        <d v="1902-04-28T19:12:00"/>
        <d v="1902-05-27T20:24:00"/>
        <d v="1902-06-11T12:00:00"/>
        <n v="835.9500000000002"/>
        <d v="1902-06-28T09:36:00"/>
        <d v="1903-03-29T03:36:00"/>
      </sharedItems>
    </cacheField>
    <cacheField name="ASI" uniqueList="1" numFmtId="2" sqlType="0" hierarchy="0" level="0" databaseField="1">
      <sharedItems count="45" containsBlank="1" containsNumber="1" containsString="0">
        <n v="13.5"/>
        <n v="17.25"/>
        <n v="34.65000000000009"/>
        <n v="-16.29999999999995"/>
        <m/>
        <n v="0"/>
        <n v="12.95000000000005"/>
        <n v="18.60000000000002"/>
        <n v="-12.95000000000005"/>
        <n v="14.84999999999991"/>
        <n v="32.75"/>
        <n v="46.5"/>
        <n v="-13.79999999999995"/>
        <n v="45.79999999999995"/>
        <n v="-14.84999999999991"/>
        <n v="-33.54999999999995"/>
        <n v="61.29999999999995"/>
        <n v="33.44999999999993"/>
        <n v="42.34999999999991"/>
        <n v="14.79999999999995"/>
        <n v="65.60000000000014"/>
        <n v="13.79999999999995"/>
        <n v="30.95000000000005"/>
        <n v="18.04999999999995"/>
        <n v="21.15000000000009"/>
        <n v="35.29999999999995"/>
        <n v="32.69999999999993"/>
        <n v="88.59999999999991"/>
        <n v="13.75"/>
        <n v="-76.09999999999991"/>
        <n v="13.29999999999995"/>
        <n v="48.45000000000005"/>
        <n v="14.64999999999998"/>
        <n v="51.49999999999989"/>
        <n v="18"/>
        <n v="27.79999999999995"/>
        <n v="16.89999999999998"/>
        <n v="33.19999999999993"/>
        <n v="27.29999999999995"/>
        <n v="46.39999999999998"/>
        <n v="42.09999999999991"/>
        <n v="30.89999999999986"/>
        <n v="16.29999999999995"/>
        <n v="39.15000000000009"/>
        <n v="77"/>
      </sharedItems>
    </cacheField>
    <cacheField name="GDU_ASI" uniqueList="1" numFmtId="2" sqlType="0" hierarchy="0" level="0" databaseField="1">
      <sharedItems count="47" containsNumber="1" containsSemiMixedTypes="0" containsString="0">
        <n v="0"/>
        <n v="-995.1999999999999"/>
        <n v="30.94999999999982"/>
        <n v="52.09999999999991"/>
        <n v="16.29999999999995"/>
        <n v="18.04999999999995"/>
        <n v="13.79999999999995"/>
        <n v="13.5"/>
        <n v="14.79999999999995"/>
        <n v="33.45000000000016"/>
        <n v="-16.29999999999995"/>
        <n v="21.15000000000009"/>
        <n v="14.64999999999998"/>
        <n v="34.65000000000009"/>
        <n v="13.85000000000002"/>
        <n v="18.60000000000002"/>
        <n v="28.59999999999991"/>
        <n v="42.09999999999991"/>
        <n v="12.94999999999982"/>
        <n v="-14.85000000000014"/>
        <n v="-12.94999999999982"/>
        <n v="18"/>
        <n v="14.85000000000014"/>
        <n v="-33.54999999999995"/>
        <n v="61.29999999999995"/>
        <n v="13.29999999999995"/>
        <n v="32.75"/>
        <n v="17.25"/>
        <n v="-21.15000000000009"/>
        <n v="33.69999999999993"/>
        <n v="48.45000000000005"/>
        <n v="46.5"/>
        <n v="27.79999999999995"/>
        <n v="30.90000000000009"/>
        <n v="45.79999999999995"/>
        <n v="39.15000000000009"/>
        <n v="35.29999999999995"/>
        <n v="13.75"/>
        <n v="68.75000000000011"/>
        <n v="-13.79999999999995"/>
        <n v="33.19999999999993"/>
        <n v="51.50000000000011"/>
        <n v="52.65000000000009"/>
        <n v="-53.89999999999998"/>
        <n v="32.69999999999993"/>
        <n v="27.29999999999995"/>
        <n v="9.75"/>
      </sharedItems>
    </cacheField>
    <cacheField name="MF" uniqueList="1" sqlType="0" hierarchy="0" level="0" databaseField="1">
      <sharedItems count="42" containsBlank="1" containsDate="1" containsMixedTypes="1">
        <d v="2019-02-21T00:00:00"/>
        <s v="null"/>
        <d v="2019-03-13T00:00:00"/>
        <d v="2019-02-25T00:00:00"/>
        <m/>
        <d v="2019-02-24T00:00:00"/>
        <d v="2019-03-02T00:00:00"/>
        <d v="2019-02-22T00:00:00"/>
        <d v="2019-02-27T00:00:00"/>
        <d v="2019-03-20T00:00:00"/>
        <d v="2019-02-23T00:00:00"/>
        <d v="2019-03-08T00:00:00"/>
        <d v="2019-03-06T00:00:00"/>
        <d v="2019-03-01T00:00:00"/>
        <d v="2019-03-03T00:00:00"/>
        <d v="2019-03-07T00:00:00"/>
        <d v="2019-03-17T00:00:00"/>
        <d v="2019-02-20T00:00:00"/>
        <d v="2019-02-18T00:00:00"/>
        <d v="2019-02-16T00:00:00"/>
        <d v="2019-03-15T00:00:00"/>
        <d v="2019-03-14T00:00:00"/>
        <d v="2019-03-05T00:00:00"/>
        <d v="2019-03-09T00:00:00"/>
        <d v="2019-03-21T00:00:00"/>
        <d v="2019-02-14T00:00:00"/>
        <d v="2019-03-18T00:00:00"/>
        <d v="2019-03-16T00:00:00"/>
        <d v="2019-02-15T00:00:00"/>
        <d v="2019-02-19T00:00:00"/>
        <d v="2019-02-10T00:00:00"/>
        <d v="2019-02-17T00:00:00"/>
        <d v="2019-02-26T00:00:00"/>
        <d v="2019-02-13T00:00:00"/>
        <d v="2019-03-12T00:00:00"/>
        <d v="2019-03-10T00:00:00"/>
        <d v="2019-02-08T00:00:00"/>
        <d v="2019-02-28T00:00:00"/>
        <d v="2019-03-04T00:00:00"/>
        <d v="2019-02-12T00:00:00"/>
        <d v="2019-02-11T00:00:00"/>
        <d v="2019-03-11T00:00:00"/>
      </sharedItems>
    </cacheField>
    <cacheField name="MC" uniqueList="1" sqlType="0" hierarchy="0" level="0" databaseField="1">
      <sharedItems count="58" containsBlank="1" containsDate="1" containsMixedTypes="1">
        <d v="2019-04-11T00:00:00"/>
        <s v="null"/>
        <d v="2019-04-30T00:00:00"/>
        <d v="2019-04-09T00:00:00"/>
        <m/>
        <d v="2019-03-29T00:00:00"/>
        <d v="2019-05-10T00:00:00"/>
        <d v="2019-04-20T00:00:00"/>
        <d v="2019-04-14T00:00:00"/>
        <d v="2019-05-13T00:00:00"/>
        <d v="2019-05-20T00:00:00"/>
        <d v="2019-03-28T00:00:00"/>
        <d v="2019-04-18T00:00:00"/>
        <d v="2019-05-11T00:00:00"/>
        <d v="2019-03-31T00:00:00"/>
        <d v="2019-05-25T00:00:00"/>
        <d v="2019-04-26T00:00:00"/>
        <d v="2019-04-28T00:00:00"/>
        <d v="2019-03-21T00:00:00"/>
        <d v="2019-03-30T00:00:00"/>
        <d v="2019-04-15T00:00:00"/>
        <d v="2019-05-14T00:00:00"/>
        <d v="2019-04-03T00:00:00"/>
        <d v="2019-05-16T00:00:00"/>
        <d v="2019-05-18T00:00:00"/>
        <d v="2019-05-08T00:00:00"/>
        <d v="2019-05-05T00:00:00"/>
        <d v="2019-04-17T00:00:00"/>
        <d v="2019-05-15T00:00:00"/>
        <d v="2019-04-10T00:00:00"/>
        <d v="2019-04-01T00:00:00"/>
        <d v="2019-04-12T00:00:00"/>
        <d v="2019-04-21T00:00:00"/>
        <d v="2019-03-07T00:00:00"/>
        <d v="2019-05-02T00:00:00"/>
        <d v="2019-04-13T00:00:00"/>
        <d v="2019-04-16T00:00:00"/>
        <d v="2019-03-09T00:00:00"/>
        <d v="2019-03-25T00:00:00"/>
        <d v="2019-05-06T00:00:00"/>
        <d v="2019-05-04T00:00:00"/>
        <d v="2019-04-29T00:00:00"/>
        <d v="2019-03-27T00:00:00"/>
        <d v="2019-04-22T00:00:00"/>
        <d v="2019-03-26T00:00:00"/>
        <d v="2019-05-09T00:00:00"/>
        <d v="2019-04-27T00:00:00"/>
        <d v="2019-04-02T00:00:00"/>
        <d v="2019-04-25T00:00:00"/>
        <d v="2019-04-19T00:00:00"/>
        <d v="2019-04-05T00:00:00"/>
        <d v="2019-04-06T00:00:00"/>
        <d v="2019-05-01T00:00:00"/>
        <d v="2019-04-08T00:00:00"/>
        <d v="2019-04-24T00:00:00"/>
        <d v="2019-03-23T00:00:00"/>
        <d v="2019-04-07T00:00:00"/>
        <d v="2019-05-03T00:00:00"/>
      </sharedItems>
    </cacheField>
    <cacheField name="TSG" uniqueList="1" sqlType="0" hierarchy="0" level="0" databaseField="1">
      <sharedItems count="173" containsBlank="1" containsMixedTypes="1" containsNumber="1">
        <n v="0.405"/>
        <s v="null"/>
        <n v="0.555"/>
        <n v="0.1231478763478891"/>
        <m/>
        <n v="0.657"/>
        <n v="0.5590000000000001"/>
        <n v="0.483"/>
        <n v="0.489"/>
        <n v="0.459"/>
        <n v="0.406"/>
        <n v="0.391"/>
        <n v="0.327"/>
        <n v="0.524"/>
        <n v="0.666"/>
        <n v="0.675"/>
        <n v="0.389"/>
        <n v="0.5"/>
        <n v="0.384"/>
        <n v="0.402"/>
        <n v="0.377"/>
        <n v="0.63"/>
        <n v="0.571"/>
        <n v="0.433"/>
        <n v="0.499"/>
        <n v="0.239"/>
        <n v="0.842"/>
        <n v="0.409"/>
        <n v="0.728"/>
        <n v="0.915"/>
        <n v="0.701"/>
        <n v="0.34"/>
        <n v="0.661"/>
        <n v="0.654"/>
        <n v="0.443"/>
        <n v="0.485"/>
        <n v="0.604"/>
        <n v="0.368"/>
        <n v="0.219"/>
        <n v="0.33"/>
        <n v="0.451"/>
        <n v="0.738"/>
        <n v="0.521"/>
        <n v="0.278"/>
        <n v="0.392"/>
        <n v="0.212"/>
        <n v="0.367"/>
        <n v="0.624"/>
        <n v="0.361"/>
        <n v="0.1131272861435443"/>
        <n v="0.573"/>
        <n v="0.309"/>
        <n v="0.412"/>
        <n v="0.456"/>
        <n v="0.313"/>
        <n v="0.2092190618780679"/>
        <n v="0.2198815555756897"/>
        <n v="0.346"/>
        <n v="0.338"/>
        <n v="0.506"/>
        <n v="0.301"/>
        <n v="0.621"/>
        <n v="0.507"/>
        <n v="0.252"/>
        <n v="0.421"/>
        <n v="0.287"/>
        <n v="0.536"/>
        <n v="0.308"/>
        <n v="0.357"/>
        <n v="0.404"/>
        <n v="0.401"/>
        <n v="0.494"/>
        <n v="0.742"/>
        <n v="0.172"/>
        <n v="0.407"/>
        <n v="0.493"/>
        <n v="0.386"/>
        <n v="0.243"/>
        <n v="0.464"/>
        <n v="0.791"/>
        <n v="0.475"/>
        <n v="0.424"/>
        <n v="0.539"/>
        <n v="0.533"/>
        <n v="0.588"/>
        <n v="0.428"/>
        <n v="0.46"/>
        <n v="0.529"/>
        <n v="0.416"/>
        <n v="0.584"/>
        <n v="0.342"/>
        <n v="0.101"/>
        <n v="0.397"/>
        <n v="0.981"/>
        <n v="0.761"/>
        <n v="0.491"/>
        <n v="0.298"/>
        <n v="0.371"/>
        <n v="0.554"/>
        <n v="0.545"/>
        <n v="0.299"/>
        <n v="0.655"/>
        <n v="0.075"/>
        <n v="0.605"/>
        <n v="0.472"/>
        <n v="0.8090000000000001"/>
        <n v="0.547"/>
        <n v="0.716"/>
        <n v="0.331"/>
        <n v="0.517"/>
        <n v="0.68"/>
        <n v="0.579"/>
        <n v="0.365"/>
        <n v="0.224"/>
        <n v="0.463"/>
        <n v="0.531"/>
        <n v="0.241"/>
        <n v="0.292"/>
        <n v="0.334"/>
        <n v="0.372"/>
        <n v="0.569"/>
        <n v="0.912"/>
        <n v="0.214"/>
        <n v="0.492"/>
        <n v="0.455"/>
        <n v="0.593"/>
        <n v="0.351"/>
        <n v="0.617"/>
        <n v="0.717"/>
        <n v="0.543"/>
        <n v="0.468"/>
        <n v="0.734"/>
        <n v="0.5930273790111921"/>
        <n v="0.373"/>
        <n v="0.2944653794925878"/>
        <n v="0.362"/>
        <n v="0.387"/>
        <n v="0.184"/>
        <n v="0.423"/>
        <n v="0.503"/>
        <n v="0.385"/>
        <n v="0.583"/>
        <n v="0.48"/>
        <n v="0.36"/>
        <n v="0.78"/>
        <n v="0.5570000000000001"/>
        <n v="0.461"/>
        <n v="0.532"/>
        <n v="0.518"/>
        <n v="0.408"/>
        <n v="0.5629999999999999"/>
        <n v="0.383"/>
        <n v="0.694"/>
        <n v="0.577"/>
        <n v="0.205"/>
        <n v="0.49"/>
        <n v="0.441"/>
        <n v="0.359"/>
        <n v="0.6820000000000001"/>
        <n v="0.741"/>
        <n v="0.325"/>
        <n v="0.419"/>
        <n v="0.553"/>
        <n v="0.182"/>
        <n v="0.442"/>
        <n v="0.375"/>
        <n v="0.44"/>
        <n v="0.393"/>
        <n v="0.6879999999999999"/>
        <n v="0.353"/>
        <n v="0.42"/>
        <n v="0.281"/>
        <s v="-"/>
      </sharedItems>
    </cacheField>
    <cacheField name="Tallo" uniqueList="1" sqlType="0" hierarchy="0" level="0" databaseField="1">
      <sharedItems count="7" containsBlank="1" containsInteger="1" containsMixedTypes="1" containsNumber="1">
        <m/>
        <n v="5"/>
        <s v="5 AC"/>
        <n v="6"/>
        <s v="4 AC"/>
        <s v="6 VR"/>
        <s v="6 AC"/>
      </sharedItems>
    </cacheField>
    <cacheField name="Roya" uniqueList="1" sqlType="0" hierarchy="0" level="0" databaseField="1">
      <sharedItems count="7" containsBlank="1" containsMixedTypes="1" containsNumber="1">
        <m/>
        <s v="1 H"/>
        <s v="1,5 H"/>
        <n v="1.5"/>
        <n v="2.5"/>
        <n v="2"/>
        <n v="3.5"/>
      </sharedItems>
    </cacheField>
    <cacheField name="MRCV" uniqueList="1" numFmtId="0" sqlType="0" hierarchy="0" level="0" databaseField="1">
      <sharedItems count="2" containsBlank="1">
        <m/>
        <s v="*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 dinámica TSG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4:D198" firstHeaderRow="0" firstDataRow="3" firstDataCol="0" rowPageCount="1" colPageCount="1"/>
  <pivotFields count="21">
    <pivotField name="Nº Muestra" showDropDowns="1" compact="0" outline="0" subtotalTop="1" dragToRow="1" dragToCol="1" multipleItemSelectionAllowed="1" dragToPage="1" dragToData="1" dragOff="1" showAll="0" topAutoShow="1" itemPageCount="10" sortType="manual" defaultSubtotal="1">
      <items count="30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ata" sd="1" x="2128"/>
        <item t="data" sd="1" x="2129"/>
        <item t="data" sd="1" x="2130"/>
        <item t="data" sd="1" x="2131"/>
        <item t="data" sd="1" x="2132"/>
        <item t="data" sd="1" x="2133"/>
        <item t="data" sd="1" x="2134"/>
        <item t="data" sd="1" x="2135"/>
        <item t="data" sd="1" x="2136"/>
        <item t="data" sd="1" x="2137"/>
        <item t="data" sd="1" x="2138"/>
        <item t="data" sd="1" x="2139"/>
        <item t="data" sd="1" x="2140"/>
        <item t="data" sd="1" x="2141"/>
        <item t="data" sd="1" x="2142"/>
        <item t="data" sd="1" x="2143"/>
        <item t="data" sd="1" x="2144"/>
        <item t="data" sd="1" x="2145"/>
        <item t="data" sd="1" x="2146"/>
        <item t="data" sd="1" x="2147"/>
        <item t="data" sd="1" x="2148"/>
        <item t="data" sd="1" x="2149"/>
        <item t="data" sd="1" x="2150"/>
        <item t="data" sd="1" x="2151"/>
        <item t="data" sd="1" x="2152"/>
        <item t="data" sd="1" x="2153"/>
        <item t="data" sd="1" x="2154"/>
        <item t="data" sd="1" x="2155"/>
        <item t="data" sd="1" x="2156"/>
        <item t="data" sd="1" x="2157"/>
        <item t="data" sd="1" x="2158"/>
        <item t="data" sd="1" x="2159"/>
        <item t="data" sd="1" x="2160"/>
        <item t="data" sd="1" x="2161"/>
        <item t="data" sd="1" x="2162"/>
        <item t="data" sd="1" x="2163"/>
        <item t="data" sd="1" x="2164"/>
        <item t="data" sd="1" x="2165"/>
        <item t="data" sd="1" x="2166"/>
        <item t="data" sd="1" x="2167"/>
        <item t="data" sd="1" x="2168"/>
        <item t="data" sd="1" x="2169"/>
        <item t="data" sd="1" x="2170"/>
        <item t="data" sd="1" x="2171"/>
        <item t="data" sd="1" x="2172"/>
        <item t="data" sd="1" x="2173"/>
        <item t="data" sd="1" x="2174"/>
        <item t="data" sd="1" x="2175"/>
        <item t="data" sd="1" x="2176"/>
        <item t="data" sd="1" x="2177"/>
        <item t="data" sd="1" x="2178"/>
        <item t="data" sd="1" x="2179"/>
        <item t="data" sd="1" x="2180"/>
        <item t="data" sd="1" x="2181"/>
        <item t="data" sd="1" x="2182"/>
        <item t="data" sd="1" x="2183"/>
        <item t="data" sd="1" x="2184"/>
        <item t="data" sd="1" x="2185"/>
        <item t="data" sd="1" x="2186"/>
        <item t="data" sd="1" x="2187"/>
        <item t="data" sd="1" x="2188"/>
        <item t="data" sd="1" x="2189"/>
        <item t="data" sd="1" x="2190"/>
        <item t="data" sd="1" x="2191"/>
        <item t="data" sd="1" x="2192"/>
        <item t="data" sd="1" x="2193"/>
        <item t="data" sd="1" x="2194"/>
        <item t="data" sd="1" x="2195"/>
        <item t="data" sd="1" x="2196"/>
        <item t="data" sd="1" x="2197"/>
        <item t="data" sd="1" x="2198"/>
        <item t="data" sd="1" x="2199"/>
        <item t="data" sd="1" x="2200"/>
        <item t="data" sd="1" x="2201"/>
        <item t="data" sd="1" x="2202"/>
        <item t="data" sd="1" x="2203"/>
        <item t="data" sd="1" x="2204"/>
        <item t="data" sd="1" x="2205"/>
        <item t="data" sd="1" x="2206"/>
        <item t="data" sd="1" x="2207"/>
        <item t="data" sd="1" x="2208"/>
        <item t="data" sd="1" x="2209"/>
        <item t="data" sd="1" x="2210"/>
        <item t="data" sd="1" x="2211"/>
        <item t="data" sd="1" x="2212"/>
        <item t="data" sd="1" x="2213"/>
        <item t="data" sd="1" x="2214"/>
        <item t="data" sd="1" x="2215"/>
        <item t="data" sd="1" x="2216"/>
        <item t="data" sd="1" x="2217"/>
        <item t="data" sd="1" x="2218"/>
        <item t="data" sd="1" x="2219"/>
        <item t="data" sd="1" x="2220"/>
        <item t="data" sd="1" x="2221"/>
        <item t="data" sd="1" x="2222"/>
        <item t="data" sd="1" x="2223"/>
        <item t="data" sd="1" x="2224"/>
        <item t="data" sd="1" x="2225"/>
        <item t="data" sd="1" x="2226"/>
        <item t="data" sd="1" x="2227"/>
        <item t="data" sd="1" x="2228"/>
        <item t="data" sd="1" x="2229"/>
        <item t="data" sd="1" x="2230"/>
        <item t="data" sd="1" x="2231"/>
        <item t="data" sd="1" x="2232"/>
        <item t="data" sd="1" x="2233"/>
        <item t="data" sd="1" x="2234"/>
        <item t="data" sd="1" x="2235"/>
        <item t="data" sd="1" x="2236"/>
        <item t="data" sd="1" x="2237"/>
        <item t="data" sd="1" x="2238"/>
        <item t="data" sd="1" x="2239"/>
        <item t="data" sd="1" x="2240"/>
        <item t="data" sd="1" x="2241"/>
        <item t="data" sd="1" x="2242"/>
        <item t="data" sd="1" x="2243"/>
        <item t="data" sd="1" x="2244"/>
        <item t="data" sd="1" x="2245"/>
        <item t="data" sd="1" x="2246"/>
        <item t="data" sd="1" x="2247"/>
        <item t="data" sd="1" x="2248"/>
        <item t="data" sd="1" x="2249"/>
        <item t="data" sd="1" x="2250"/>
        <item t="data" sd="1" x="2251"/>
        <item t="data" sd="1" x="2252"/>
        <item t="data" sd="1" x="2253"/>
        <item t="data" sd="1" x="2254"/>
        <item t="data" sd="1" x="2255"/>
        <item t="data" sd="1" x="2256"/>
        <item t="data" sd="1" x="2257"/>
        <item t="data" sd="1" x="2258"/>
        <item t="data" sd="1" x="2259"/>
        <item t="data" sd="1" x="2260"/>
        <item t="data" sd="1" x="2261"/>
        <item t="data" sd="1" x="2262"/>
        <item t="data" sd="1" x="2263"/>
        <item t="data" sd="1" x="2264"/>
        <item t="data" sd="1" x="2265"/>
        <item t="data" sd="1" x="2266"/>
        <item t="data" sd="1" x="2267"/>
        <item t="data" sd="1" x="2268"/>
        <item t="data" sd="1" x="2269"/>
        <item t="data" sd="1" x="2270"/>
        <item t="data" sd="1" x="2271"/>
        <item t="data" sd="1" x="2272"/>
        <item t="data" sd="1" x="2273"/>
        <item t="data" sd="1" x="2274"/>
        <item t="data" sd="1" x="2275"/>
        <item t="data" sd="1" x="2276"/>
        <item t="data" sd="1" x="2277"/>
        <item t="data" sd="1" x="2278"/>
        <item t="data" sd="1" x="2279"/>
        <item t="data" sd="1" x="2280"/>
        <item t="data" sd="1" x="2281"/>
        <item t="data" sd="1" x="2282"/>
        <item t="data" sd="1" x="2283"/>
        <item t="data" sd="1" x="2284"/>
        <item t="data" sd="1" x="2285"/>
        <item t="data" sd="1" x="2286"/>
        <item t="data" sd="1" x="2287"/>
        <item t="data" sd="1" x="2288"/>
        <item t="data" sd="1" x="2289"/>
        <item t="data" sd="1" x="2290"/>
        <item t="data" sd="1" x="2291"/>
        <item t="data" sd="1" x="2292"/>
        <item t="data" sd="1" x="2293"/>
        <item t="data" sd="1" x="2294"/>
        <item t="data" sd="1" x="2295"/>
        <item t="data" sd="1" x="2296"/>
        <item t="data" sd="1" x="2297"/>
        <item t="data" sd="1" x="2298"/>
        <item t="data" sd="1" x="2299"/>
        <item t="data" sd="1" x="2300"/>
        <item t="data" sd="1" x="2301"/>
        <item t="data" sd="1" x="2302"/>
        <item t="data" sd="1" x="2303"/>
        <item t="data" sd="1" x="2304"/>
        <item t="data" sd="1" x="2305"/>
        <item t="data" sd="1" x="2306"/>
        <item t="data" sd="1" x="2307"/>
        <item t="data" sd="1" x="2308"/>
        <item t="data" sd="1" x="2309"/>
        <item t="data" sd="1" x="2310"/>
        <item t="data" sd="1" x="2311"/>
        <item t="data" sd="1" x="2312"/>
        <item t="data" sd="1" x="2313"/>
        <item t="data" sd="1" x="2314"/>
        <item t="data" sd="1" x="2315"/>
        <item t="data" sd="1" x="2316"/>
        <item t="data" sd="1" x="2317"/>
        <item t="data" sd="1" x="2318"/>
        <item t="data" sd="1" x="2319"/>
        <item t="data" sd="1" x="2320"/>
        <item t="data" sd="1" x="2321"/>
        <item t="data" sd="1" x="2322"/>
        <item t="data" sd="1" x="2323"/>
        <item t="data" sd="1" x="2324"/>
        <item t="data" sd="1" x="2325"/>
        <item t="data" sd="1" x="2326"/>
        <item t="data" sd="1" x="2327"/>
        <item t="data" sd="1" x="2328"/>
        <item t="data" sd="1" x="2329"/>
        <item t="data" sd="1" x="2330"/>
        <item t="data" sd="1" x="2331"/>
        <item t="data" sd="1" x="2332"/>
        <item t="data" sd="1" x="2333"/>
        <item t="data" sd="1" x="2334"/>
        <item t="data" sd="1" x="2335"/>
        <item t="data" sd="1" x="2336"/>
        <item t="data" sd="1" x="2337"/>
        <item t="data" sd="1" x="2338"/>
        <item t="data" sd="1" x="2339"/>
        <item t="data" sd="1" x="2340"/>
        <item t="data" sd="1" x="2341"/>
        <item t="data" sd="1" x="2342"/>
        <item t="data" sd="1" x="2343"/>
        <item t="data" sd="1" x="2344"/>
        <item t="data" sd="1" x="2345"/>
        <item t="data" sd="1" x="2346"/>
        <item t="data" sd="1" x="2347"/>
        <item t="data" sd="1" x="2348"/>
        <item t="data" sd="1" x="2349"/>
        <item t="data" sd="1" x="2350"/>
        <item t="data" sd="1" x="2351"/>
        <item t="data" sd="1" x="2352"/>
        <item t="data" sd="1" x="2353"/>
        <item t="data" sd="1" x="2354"/>
        <item t="data" sd="1" x="2355"/>
        <item t="data" sd="1" x="2356"/>
        <item t="data" sd="1" x="2357"/>
        <item t="data" sd="1" x="2358"/>
        <item t="data" sd="1" x="2359"/>
        <item t="data" sd="1" x="2360"/>
        <item t="data" sd="1" x="2361"/>
        <item t="data" sd="1" x="2362"/>
        <item t="data" sd="1" x="2363"/>
        <item t="data" sd="1" x="2364"/>
        <item t="data" sd="1" x="2365"/>
        <item t="data" sd="1" x="2366"/>
        <item t="data" sd="1" x="2367"/>
        <item t="data" sd="1" x="2368"/>
        <item t="data" sd="1" x="2369"/>
        <item t="data" sd="1" x="2370"/>
        <item t="data" sd="1" x="2371"/>
        <item t="data" sd="1" x="2372"/>
        <item t="data" sd="1" x="2373"/>
        <item t="data" sd="1" x="2374"/>
        <item t="data" sd="1" x="2375"/>
        <item t="data" sd="1" x="2376"/>
        <item t="data" sd="1" x="2377"/>
        <item t="data" sd="1" x="2378"/>
        <item t="data" sd="1" x="2379"/>
        <item t="data" sd="1" x="2380"/>
        <item t="data" sd="1" x="2381"/>
        <item t="data" sd="1" x="2382"/>
        <item t="data" sd="1" x="2383"/>
        <item t="data" sd="1" x="2384"/>
        <item t="data" sd="1" x="2385"/>
        <item t="data" sd="1" x="2386"/>
        <item t="data" sd="1" x="2387"/>
        <item t="data" sd="1" x="2388"/>
        <item t="data" sd="1" x="2389"/>
        <item t="data" sd="1" x="2390"/>
        <item t="data" sd="1" x="2391"/>
        <item t="data" sd="1" x="2392"/>
        <item t="data" sd="1" x="2393"/>
        <item t="data" sd="1" x="2394"/>
        <item t="data" sd="1" x="2395"/>
        <item t="data" sd="1" x="2396"/>
        <item t="data" sd="1" x="2397"/>
        <item t="data" sd="1" x="2398"/>
        <item t="data" sd="1" x="2399"/>
        <item t="data" sd="1" x="2400"/>
        <item t="data" sd="1" x="2401"/>
        <item t="data" sd="1" x="2402"/>
        <item t="data" sd="1" x="2403"/>
        <item t="data" sd="1" x="2404"/>
        <item t="data" sd="1" x="2405"/>
        <item t="data" sd="1" x="2406"/>
        <item t="data" sd="1" x="2407"/>
        <item t="data" sd="1" x="2408"/>
        <item t="data" sd="1" x="2409"/>
        <item t="data" sd="1" x="2410"/>
        <item t="data" sd="1" x="2411"/>
        <item t="data" sd="1" x="2412"/>
        <item t="data" sd="1" x="2413"/>
        <item t="data" sd="1" x="2414"/>
        <item t="data" sd="1" x="2415"/>
        <item t="data" sd="1" x="2416"/>
        <item t="data" sd="1" x="2417"/>
        <item t="data" sd="1" x="2418"/>
        <item t="data" sd="1" x="2419"/>
        <item t="data" sd="1" x="2420"/>
        <item t="data" sd="1" x="2421"/>
        <item t="data" sd="1" x="2422"/>
        <item t="data" sd="1" x="2423"/>
        <item t="data" sd="1" x="2424"/>
        <item t="data" sd="1" x="2425"/>
        <item t="data" sd="1" x="2426"/>
        <item t="data" sd="1" x="2427"/>
        <item t="data" sd="1" x="2428"/>
        <item t="data" sd="1" x="2429"/>
        <item t="data" sd="1" x="2430"/>
        <item t="data" sd="1" x="2431"/>
        <item t="data" sd="1" x="2432"/>
        <item t="data" sd="1" x="2433"/>
        <item t="data" sd="1" x="2434"/>
        <item t="data" sd="1" x="2435"/>
        <item t="data" sd="1" x="2436"/>
        <item t="data" sd="1" x="2437"/>
        <item t="data" sd="1" x="2438"/>
        <item t="data" sd="1" x="2439"/>
        <item t="data" sd="1" x="2440"/>
        <item t="data" sd="1" x="2441"/>
        <item t="data" sd="1" x="2442"/>
        <item t="data" sd="1" x="2443"/>
        <item t="data" sd="1" x="2444"/>
        <item t="data" sd="1" x="2445"/>
        <item t="data" sd="1" x="2446"/>
        <item t="data" sd="1" x="2447"/>
        <item t="data" sd="1" x="2448"/>
        <item t="data" sd="1" x="2449"/>
        <item t="data" sd="1" x="2450"/>
        <item t="data" sd="1" x="2451"/>
        <item t="data" sd="1" x="2452"/>
        <item t="data" sd="1" x="2453"/>
        <item t="data" sd="1" x="2454"/>
        <item t="data" sd="1" x="2455"/>
        <item t="data" sd="1" x="2456"/>
        <item t="data" sd="1" x="2457"/>
        <item t="data" sd="1" x="2458"/>
        <item t="data" sd="1" x="2459"/>
        <item t="data" sd="1" x="2460"/>
        <item t="data" sd="1" x="2461"/>
        <item t="data" sd="1" x="2462"/>
        <item t="data" sd="1" x="2463"/>
        <item t="data" sd="1" x="2464"/>
        <item t="data" sd="1" x="2465"/>
        <item t="data" sd="1" x="2466"/>
        <item t="data" sd="1" x="2467"/>
        <item t="data" sd="1" x="2468"/>
        <item t="data" sd="1" x="2469"/>
        <item t="data" sd="1" x="2470"/>
        <item t="data" sd="1" x="2471"/>
        <item t="data" sd="1" x="2472"/>
        <item t="data" sd="1" x="2473"/>
        <item t="data" sd="1" x="2474"/>
        <item t="data" sd="1" x="2475"/>
        <item t="data" sd="1" x="2476"/>
        <item t="data" sd="1" x="2477"/>
        <item t="data" sd="1" x="2478"/>
        <item t="data" sd="1" x="2479"/>
        <item t="data" sd="1" x="2480"/>
        <item t="data" sd="1" x="2481"/>
        <item t="data" sd="1" x="2482"/>
        <item t="data" sd="1" x="2483"/>
        <item t="data" sd="1" x="2484"/>
        <item t="data" sd="1" x="2485"/>
        <item t="data" sd="1" x="2486"/>
        <item t="data" sd="1" x="2487"/>
        <item t="data" sd="1" x="2488"/>
        <item t="data" sd="1" x="2489"/>
        <item t="data" sd="1" x="2490"/>
        <item t="data" sd="1" x="2491"/>
        <item t="data" sd="1" x="2492"/>
        <item t="data" sd="1" x="2493"/>
        <item t="data" sd="1" x="2494"/>
        <item t="data" sd="1" x="2495"/>
        <item t="data" sd="1" x="2496"/>
        <item t="data" sd="1" x="2497"/>
        <item t="data" sd="1" x="2498"/>
        <item t="data" sd="1" x="2499"/>
        <item t="data" sd="1" x="2500"/>
        <item t="data" sd="1" x="2501"/>
        <item t="data" sd="1" x="2502"/>
        <item t="data" sd="1" x="2503"/>
        <item t="data" sd="1" x="2504"/>
        <item t="data" sd="1" x="2505"/>
        <item t="data" sd="1" x="2506"/>
        <item t="data" sd="1" x="2507"/>
        <item t="data" sd="1" x="2508"/>
        <item t="data" sd="1" x="2509"/>
        <item t="data" sd="1" x="2510"/>
        <item t="data" sd="1" x="2511"/>
        <item t="data" sd="1" x="2512"/>
        <item t="data" sd="1" x="2513"/>
        <item t="data" sd="1" x="2514"/>
        <item t="data" sd="1" x="2515"/>
        <item t="data" sd="1" x="2516"/>
        <item t="data" sd="1" x="2517"/>
        <item t="data" sd="1" x="2518"/>
        <item t="data" sd="1" x="2519"/>
        <item t="data" sd="1" x="2520"/>
        <item t="data" sd="1" x="2521"/>
        <item t="data" sd="1" x="2522"/>
        <item t="data" sd="1" x="2523"/>
        <item t="data" sd="1" x="2524"/>
        <item t="data" sd="1" x="2525"/>
        <item t="data" sd="1" x="2526"/>
        <item t="data" sd="1" x="2527"/>
        <item t="data" sd="1" x="2528"/>
        <item t="data" sd="1" x="2529"/>
        <item t="data" sd="1" x="2530"/>
        <item t="data" sd="1" x="2531"/>
        <item t="data" sd="1" x="2532"/>
        <item t="data" sd="1" x="2533"/>
        <item t="data" sd="1" x="2534"/>
        <item t="data" sd="1" x="2535"/>
        <item t="data" sd="1" x="2536"/>
        <item t="data" sd="1" x="2537"/>
        <item t="data" sd="1" x="2538"/>
        <item t="data" sd="1" x="2539"/>
        <item t="data" sd="1" x="2540"/>
        <item t="data" sd="1" x="2541"/>
        <item t="data" sd="1" x="2542"/>
        <item t="data" sd="1" x="2543"/>
        <item t="data" sd="1" x="2544"/>
        <item t="data" sd="1" x="2545"/>
        <item t="data" sd="1" x="2546"/>
        <item t="data" sd="1" x="2547"/>
        <item t="data" sd="1" x="2548"/>
        <item t="data" sd="1" x="2549"/>
        <item t="data" sd="1" x="2550"/>
        <item t="data" sd="1" x="2551"/>
        <item t="data" sd="1" x="2552"/>
        <item t="data" sd="1" x="2553"/>
        <item t="data" sd="1" x="2554"/>
        <item t="data" sd="1" x="2555"/>
        <item t="data" sd="1" x="2556"/>
        <item t="data" sd="1" x="2557"/>
        <item t="data" sd="1" x="2558"/>
        <item t="data" sd="1" x="2559"/>
        <item t="data" sd="1" x="2560"/>
        <item t="data" sd="1" x="2561"/>
        <item t="data" sd="1" x="2562"/>
        <item t="data" sd="1" x="2563"/>
        <item t="data" sd="1" x="2564"/>
        <item t="data" sd="1" x="2565"/>
        <item t="data" sd="1" x="2566"/>
        <item t="data" sd="1" x="2567"/>
        <item t="data" sd="1" x="2568"/>
        <item t="data" sd="1" x="2569"/>
        <item t="data" sd="1" x="2570"/>
        <item t="data" sd="1" x="2571"/>
        <item t="data" sd="1" x="2572"/>
        <item t="data" sd="1" x="2573"/>
        <item t="data" sd="1" x="2574"/>
        <item t="data" sd="1" x="2575"/>
        <item t="data" sd="1" x="2576"/>
        <item t="data" sd="1" x="2577"/>
        <item t="data" sd="1" x="2578"/>
        <item t="data" sd="1" x="2579"/>
        <item t="data" sd="1" x="2580"/>
        <item t="data" sd="1" x="2581"/>
        <item t="data" sd="1" x="2582"/>
        <item t="data" sd="1" x="2583"/>
        <item t="data" sd="1" x="2584"/>
        <item t="data" sd="1" x="2585"/>
        <item t="data" sd="1" x="2586"/>
        <item t="data" sd="1" x="2587"/>
        <item t="data" sd="1" x="2588"/>
        <item t="data" sd="1" x="2589"/>
        <item t="data" sd="1" x="2590"/>
        <item t="data" sd="1" x="2591"/>
        <item t="data" sd="1" x="2592"/>
        <item t="data" sd="1" x="2593"/>
        <item t="data" sd="1" x="2594"/>
        <item t="data" sd="1" x="2595"/>
        <item t="data" sd="1" x="2596"/>
        <item t="data" sd="1" x="2597"/>
        <item t="data" sd="1" x="2598"/>
        <item t="data" sd="1" x="2599"/>
        <item t="data" sd="1" x="2600"/>
        <item t="data" sd="1" x="2601"/>
        <item t="data" sd="1" x="2602"/>
        <item t="data" sd="1" x="2603"/>
        <item t="data" sd="1" x="2604"/>
        <item t="data" sd="1" x="2605"/>
        <item t="data" sd="1" x="2606"/>
        <item t="data" sd="1" x="2607"/>
        <item t="data" sd="1" x="2608"/>
        <item t="data" sd="1" x="2609"/>
        <item t="data" sd="1" x="2610"/>
        <item t="data" sd="1" x="2611"/>
        <item t="data" sd="1" x="2612"/>
        <item t="data" sd="1" x="2613"/>
        <item t="data" sd="1" x="2614"/>
        <item t="data" sd="1" x="2615"/>
        <item t="data" sd="1" x="2616"/>
        <item t="data" sd="1" x="2617"/>
        <item t="data" sd="1" x="2618"/>
        <item t="data" sd="1" x="2619"/>
        <item t="data" sd="1" x="2620"/>
        <item t="data" sd="1" x="2621"/>
        <item t="data" sd="1" x="2622"/>
        <item t="data" sd="1" x="2623"/>
        <item t="data" sd="1" x="2624"/>
        <item t="data" sd="1" x="2625"/>
        <item t="data" sd="1" x="2626"/>
        <item t="data" sd="1" x="2627"/>
        <item t="data" sd="1" x="2628"/>
        <item t="data" sd="1" x="2629"/>
        <item t="data" sd="1" x="2630"/>
        <item t="data" sd="1" x="2631"/>
        <item t="data" sd="1" x="2632"/>
        <item t="data" sd="1" x="2633"/>
        <item t="data" sd="1" x="2634"/>
        <item t="data" sd="1" x="2635"/>
        <item t="data" sd="1" x="2636"/>
        <item t="data" sd="1" x="2637"/>
        <item t="data" sd="1" x="2638"/>
        <item t="data" sd="1" x="2639"/>
        <item t="data" sd="1" x="2640"/>
        <item t="data" sd="1" x="2641"/>
        <item t="data" sd="1" x="2642"/>
        <item t="data" sd="1" x="2643"/>
        <item t="data" sd="1" x="2644"/>
        <item t="data" sd="1" x="2645"/>
        <item t="data" sd="1" x="2646"/>
        <item t="data" sd="1" x="2647"/>
        <item t="data" sd="1" x="2648"/>
        <item t="data" sd="1" x="2649"/>
        <item t="data" sd="1" x="2650"/>
        <item t="data" sd="1" x="2651"/>
        <item t="data" sd="1" x="2652"/>
        <item t="data" sd="1" x="2653"/>
        <item t="data" sd="1" x="2654"/>
        <item t="data" sd="1" x="2655"/>
        <item t="data" sd="1" x="2656"/>
        <item t="data" sd="1" x="2657"/>
        <item t="data" sd="1" x="2658"/>
        <item t="data" sd="1" x="2659"/>
        <item t="data" sd="1" x="2660"/>
        <item t="data" sd="1" x="2661"/>
        <item t="data" sd="1" x="2662"/>
        <item t="data" sd="1" x="2663"/>
        <item t="data" sd="1" x="2664"/>
        <item t="data" sd="1" x="2665"/>
        <item t="data" sd="1" x="2666"/>
        <item t="data" sd="1" x="2667"/>
        <item t="data" sd="1" x="2668"/>
        <item t="data" sd="1" x="2669"/>
        <item t="data" sd="1" x="2670"/>
        <item t="data" sd="1" x="2671"/>
        <item t="data" sd="1" x="2672"/>
        <item t="data" sd="1" x="2673"/>
        <item t="data" sd="1" x="2674"/>
        <item t="data" sd="1" x="2675"/>
        <item t="data" sd="1" x="2676"/>
        <item t="data" sd="1" x="2677"/>
        <item t="data" sd="1" x="2678"/>
        <item t="data" sd="1" x="2679"/>
        <item t="data" sd="1" x="2680"/>
        <item t="data" sd="1" x="2681"/>
        <item t="data" sd="1" x="2682"/>
        <item t="data" sd="1" x="2683"/>
        <item t="data" sd="1" x="2684"/>
        <item t="data" sd="1" x="2685"/>
        <item t="data" sd="1" x="2686"/>
        <item t="data" sd="1" x="2687"/>
        <item t="data" sd="1" x="2688"/>
        <item t="data" sd="1" x="2689"/>
        <item t="data" sd="1" x="2690"/>
        <item t="data" sd="1" x="2691"/>
        <item t="data" sd="1" x="2692"/>
        <item t="data" sd="1" x="2693"/>
        <item t="data" sd="1" x="2694"/>
        <item t="data" sd="1" x="2695"/>
        <item t="data" sd="1" x="2696"/>
        <item t="data" sd="1" x="2697"/>
        <item t="data" sd="1" x="2698"/>
        <item t="data" sd="1" x="2699"/>
        <item t="data" sd="1" x="2700"/>
        <item t="data" sd="1" x="2701"/>
        <item t="data" sd="1" x="2702"/>
        <item t="data" sd="1" x="2703"/>
        <item t="data" sd="1" x="2704"/>
        <item t="data" sd="1" x="2705"/>
        <item t="data" sd="1" x="2706"/>
        <item t="data" sd="1" x="2707"/>
        <item t="data" sd="1" x="2708"/>
        <item t="data" sd="1" x="2709"/>
        <item t="data" sd="1" x="2710"/>
        <item t="data" sd="1" x="2711"/>
        <item t="data" sd="1" x="2712"/>
        <item t="data" sd="1" x="2713"/>
        <item t="data" sd="1" x="2714"/>
        <item t="data" sd="1" x="2715"/>
        <item t="data" sd="1" x="2716"/>
        <item t="data" sd="1" x="2717"/>
        <item t="data" sd="1" x="2718"/>
        <item t="data" sd="1" x="2719"/>
        <item t="data" sd="1" x="2720"/>
        <item t="data" sd="1" x="2721"/>
        <item t="data" sd="1" x="2722"/>
        <item t="data" sd="1" x="2723"/>
        <item t="data" sd="1" x="2724"/>
        <item t="data" sd="1" x="2725"/>
        <item t="data" sd="1" x="2726"/>
        <item t="data" sd="1" x="2727"/>
        <item t="data" sd="1" x="2728"/>
        <item t="data" sd="1" x="2729"/>
        <item t="data" sd="1" x="2730"/>
        <item t="data" sd="1" x="2731"/>
        <item t="data" sd="1" x="2732"/>
        <item t="data" sd="1" x="2733"/>
        <item t="data" sd="1" x="2734"/>
        <item t="data" sd="1" x="2735"/>
        <item t="data" sd="1" x="2736"/>
        <item t="data" sd="1" x="2737"/>
        <item t="data" sd="1" x="2738"/>
        <item t="data" sd="1" x="2739"/>
        <item t="data" sd="1" x="2740"/>
        <item t="data" sd="1" x="2741"/>
        <item t="data" sd="1" x="2742"/>
        <item t="data" sd="1" x="2743"/>
        <item t="data" sd="1" x="2744"/>
        <item t="data" sd="1" x="2745"/>
        <item t="data" sd="1" x="2746"/>
        <item t="data" sd="1" x="2747"/>
        <item t="data" sd="1" x="2748"/>
        <item t="data" sd="1" x="2749"/>
        <item t="data" sd="1" x="2750"/>
        <item t="data" sd="1" x="2751"/>
        <item t="data" sd="1" x="2752"/>
        <item t="data" sd="1" x="2753"/>
        <item t="data" sd="1" x="2754"/>
        <item t="data" sd="1" x="2755"/>
        <item t="data" sd="1" x="2756"/>
        <item t="data" sd="1" x="2757"/>
        <item t="data" sd="1" x="2758"/>
        <item t="data" sd="1" x="2759"/>
        <item t="data" sd="1" x="2760"/>
        <item t="data" sd="1" x="2761"/>
        <item t="data" sd="1" x="2762"/>
        <item t="data" sd="1" x="2763"/>
        <item t="data" sd="1" x="2764"/>
        <item t="data" sd="1" x="2765"/>
        <item t="data" sd="1" x="2766"/>
        <item t="data" sd="1" x="2767"/>
        <item t="data" sd="1" x="2768"/>
        <item t="data" sd="1" x="2769"/>
        <item t="data" sd="1" x="2770"/>
        <item t="data" sd="1" x="2771"/>
        <item t="data" sd="1" x="2772"/>
        <item t="data" sd="1" x="2773"/>
        <item t="data" sd="1" x="2774"/>
        <item t="data" sd="1" x="2775"/>
        <item t="data" sd="1" x="2776"/>
        <item t="data" sd="1" x="2777"/>
        <item t="data" sd="1" x="2778"/>
        <item t="data" sd="1" x="2779"/>
        <item t="data" sd="1" x="2780"/>
        <item t="data" sd="1" x="2781"/>
        <item t="data" sd="1" x="2782"/>
        <item t="data" sd="1" x="2783"/>
        <item t="data" sd="1" x="2784"/>
        <item t="data" sd="1" x="2785"/>
        <item t="data" sd="1" x="2786"/>
        <item t="data" sd="1" x="2787"/>
        <item t="data" sd="1" x="2788"/>
        <item t="data" sd="1" x="2789"/>
        <item t="data" sd="1" x="2790"/>
        <item t="data" sd="1" x="2791"/>
        <item t="data" sd="1" x="2792"/>
        <item t="data" sd="1" x="2793"/>
        <item t="data" sd="1" x="2794"/>
        <item t="data" sd="1" x="2795"/>
        <item t="data" sd="1" x="2796"/>
        <item t="data" sd="1" x="2797"/>
        <item t="data" sd="1" x="2798"/>
        <item t="data" sd="1" x="2799"/>
        <item t="data" sd="1" x="2800"/>
        <item t="data" sd="1" x="2801"/>
        <item t="data" sd="1" x="2802"/>
        <item t="data" sd="1" x="2803"/>
        <item t="data" sd="1" x="2804"/>
        <item t="data" sd="1" x="2805"/>
        <item t="data" sd="1" x="2806"/>
        <item t="data" sd="1" x="2807"/>
        <item t="data" sd="1" x="2808"/>
        <item t="data" sd="1" x="2809"/>
        <item t="data" sd="1" x="2810"/>
        <item t="data" sd="1" x="2811"/>
        <item t="data" sd="1" x="2812"/>
        <item t="data" sd="1" x="2813"/>
        <item t="data" sd="1" x="2814"/>
        <item t="data" sd="1" x="2815"/>
        <item t="data" sd="1" x="2816"/>
        <item t="data" sd="1" x="2817"/>
        <item t="data" sd="1" x="2818"/>
        <item t="data" sd="1" x="2819"/>
        <item t="data" sd="1" x="2820"/>
        <item t="data" sd="1" x="2821"/>
        <item t="data" sd="1" x="2822"/>
        <item t="data" sd="1" x="2823"/>
        <item t="data" sd="1" x="2824"/>
        <item t="data" sd="1" x="2825"/>
        <item t="data" sd="1" x="2826"/>
        <item t="data" sd="1" x="2827"/>
        <item t="data" sd="1" x="2828"/>
        <item t="data" sd="1" x="2829"/>
        <item t="data" sd="1" x="2830"/>
        <item t="data" sd="1" x="2831"/>
        <item t="data" sd="1" x="2832"/>
        <item t="data" sd="1" x="2833"/>
        <item t="data" sd="1" x="2834"/>
        <item t="data" sd="1" x="2835"/>
        <item t="data" sd="1" x="2836"/>
        <item t="data" sd="1" x="2837"/>
        <item t="data" sd="1" x="2838"/>
        <item t="data" sd="1" x="2839"/>
        <item t="data" sd="1" x="2840"/>
        <item t="data" sd="1" x="2841"/>
        <item t="data" sd="1" x="2842"/>
        <item t="data" sd="1" x="2843"/>
        <item t="data" sd="1" x="2844"/>
        <item t="data" sd="1" x="2845"/>
        <item t="data" sd="1" x="2846"/>
        <item t="data" sd="1" x="2847"/>
        <item t="data" sd="1" x="2848"/>
        <item t="data" sd="1" x="2849"/>
        <item t="data" sd="1" x="2850"/>
        <item t="data" sd="1" x="2851"/>
        <item t="data" sd="1" x="2852"/>
        <item t="data" sd="1" x="2853"/>
        <item t="data" sd="1" x="2854"/>
        <item t="data" sd="1" x="2855"/>
        <item t="data" sd="1" x="2856"/>
        <item t="data" sd="1" x="2857"/>
        <item t="data" sd="1" x="2858"/>
        <item t="data" sd="1" x="2859"/>
        <item t="data" sd="1" x="2860"/>
        <item t="data" sd="1" x="2861"/>
        <item t="data" sd="1" x="2862"/>
        <item t="data" sd="1" x="2863"/>
        <item t="data" sd="1" x="2864"/>
        <item t="data" sd="1" x="2865"/>
        <item t="data" sd="1" x="2866"/>
        <item t="data" sd="1" x="2867"/>
        <item t="data" sd="1" x="2868"/>
        <item t="data" sd="1" x="2869"/>
        <item t="data" sd="1" x="2870"/>
        <item t="data" sd="1" x="2871"/>
        <item t="data" sd="1" x="2872"/>
        <item t="data" sd="1" x="2873"/>
        <item t="data" sd="1" x="2874"/>
        <item t="data" sd="1" x="2875"/>
        <item t="data" sd="1" x="2876"/>
        <item t="data" sd="1" x="2877"/>
        <item t="data" sd="1" x="2878"/>
        <item t="data" sd="1" x="2879"/>
        <item t="data" sd="1" x="2880"/>
        <item t="data" sd="1" x="2881"/>
        <item t="data" sd="1" x="2882"/>
        <item t="data" sd="1" x="2883"/>
        <item t="data" sd="1" x="2884"/>
        <item t="data" sd="1" x="2885"/>
        <item t="data" sd="1" x="2886"/>
        <item t="data" sd="1" x="2887"/>
        <item t="data" sd="1" x="2888"/>
        <item t="data" sd="1" x="2889"/>
        <item t="data" sd="1" x="2890"/>
        <item t="data" sd="1" x="2891"/>
        <item t="data" sd="1" x="2892"/>
        <item t="data" sd="1" x="2893"/>
        <item t="data" sd="1" x="2894"/>
        <item t="data" sd="1" x="2895"/>
        <item t="data" sd="1" x="2896"/>
        <item t="data" sd="1" x="2897"/>
        <item t="data" sd="1" x="2898"/>
        <item t="data" sd="1" x="2899"/>
        <item t="data" sd="1" x="2900"/>
        <item t="data" sd="1" x="2901"/>
        <item t="data" sd="1" x="2902"/>
        <item t="data" sd="1" x="2903"/>
        <item t="data" sd="1" x="2904"/>
        <item t="data" sd="1" x="2905"/>
        <item t="data" sd="1" x="2906"/>
        <item t="data" sd="1" x="2907"/>
        <item t="data" sd="1" x="2908"/>
        <item t="data" sd="1" x="2909"/>
        <item t="data" sd="1" x="2910"/>
        <item t="data" sd="1" x="2911"/>
        <item t="data" sd="1" x="2912"/>
        <item t="data" sd="1" x="2913"/>
        <item t="data" sd="1" x="2914"/>
        <item t="data" sd="1" x="2915"/>
        <item t="data" sd="1" x="2916"/>
        <item t="data" sd="1" x="2917"/>
        <item t="data" sd="1" x="2918"/>
        <item t="data" sd="1" x="2919"/>
        <item t="data" sd="1" x="2920"/>
        <item t="data" sd="1" x="2921"/>
        <item t="data" sd="1" x="2922"/>
        <item t="data" sd="1" x="2923"/>
        <item t="data" sd="1" x="2924"/>
        <item t="data" sd="1" x="2925"/>
        <item t="data" sd="1" x="2926"/>
        <item t="data" sd="1" x="2927"/>
        <item t="data" sd="1" x="2928"/>
        <item t="data" sd="1" x="2929"/>
        <item t="data" sd="1" x="2930"/>
        <item t="data" sd="1" x="2931"/>
        <item t="data" sd="1" x="2932"/>
        <item t="data" sd="1" x="2933"/>
        <item t="data" sd="1" x="2934"/>
        <item t="data" sd="1" x="2935"/>
        <item t="data" sd="1" x="2936"/>
        <item t="data" sd="1" x="2937"/>
        <item t="data" sd="1" x="2938"/>
        <item t="data" sd="1" x="2939"/>
        <item t="data" sd="1" x="2940"/>
        <item t="data" sd="1" x="2941"/>
        <item t="data" sd="1" x="2942"/>
        <item t="data" sd="1" x="2943"/>
        <item t="data" sd="1" x="2944"/>
        <item t="data" sd="1" x="2945"/>
        <item t="data" sd="1" x="2946"/>
        <item t="data" sd="1" x="2947"/>
        <item t="data" sd="1" x="2948"/>
        <item t="data" sd="1" x="2949"/>
        <item t="data" sd="1" x="2950"/>
        <item t="data" sd="1" x="2951"/>
        <item t="data" sd="1" x="2952"/>
        <item t="data" sd="1" x="2953"/>
        <item t="data" sd="1" x="2954"/>
        <item t="data" sd="1" x="2955"/>
        <item t="data" sd="1" x="2956"/>
        <item t="data" sd="1" x="2957"/>
        <item t="data" sd="1" x="2958"/>
        <item t="data" sd="1" x="2959"/>
        <item t="data" sd="1" x="2960"/>
        <item t="data" sd="1" x="2961"/>
        <item t="data" sd="1" x="2962"/>
        <item t="data" sd="1" x="2963"/>
        <item t="data" sd="1" x="2964"/>
        <item t="data" sd="1" x="2965"/>
        <item t="data" sd="1" x="2966"/>
        <item t="data" sd="1" x="2967"/>
        <item t="data" sd="1" x="2968"/>
        <item t="data" sd="1" x="2969"/>
        <item t="data" sd="1" x="2970"/>
        <item t="data" sd="1" x="2971"/>
        <item t="data" sd="1" x="2972"/>
        <item t="data" sd="1" x="2973"/>
        <item t="data" sd="1" x="2974"/>
        <item t="data" sd="1" x="2975"/>
        <item t="data" sd="1" x="2976"/>
        <item t="data" sd="1" x="2977"/>
        <item t="data" sd="1" x="2978"/>
        <item t="data" sd="1" x="2979"/>
        <item t="data" sd="1" x="2980"/>
        <item t="data" sd="1" x="2981"/>
        <item t="data" sd="1" x="2982"/>
        <item t="data" sd="1" x="2983"/>
        <item t="data" sd="1" x="2984"/>
        <item t="data" sd="1" x="2985"/>
        <item t="data" sd="1" x="2986"/>
        <item t="data" sd="1" x="2987"/>
        <item t="data" sd="1" x="2988"/>
        <item t="data" sd="1" x="2989"/>
        <item t="data" sd="1" x="2990"/>
        <item t="data" sd="1" x="2991"/>
        <item t="data" sd="1" x="2992"/>
        <item t="data" sd="1" x="2993"/>
        <item t="data" sd="1" x="2994"/>
        <item t="data" sd="1" x="2995"/>
        <item t="data" sd="1" x="2996"/>
        <item t="data" sd="1" x="2997"/>
        <item t="data" sd="1" x="2998"/>
        <item t="data" sd="1" x="2999"/>
        <item t="data" sd="1" x="3000"/>
        <item t="data" sd="1" x="3001"/>
        <item t="data" sd="1" x="3002"/>
        <item t="data" sd="1" x="3003"/>
        <item t="data" sd="1" x="3004"/>
        <item t="data" sd="1" x="3005"/>
        <item t="data" sd="1" x="3006"/>
        <item t="data" sd="1" x="3007"/>
        <item t="data" sd="1" x="3008"/>
        <item t="data" sd="1" x="3009"/>
        <item t="data" sd="1" x="3010"/>
        <item t="data" sd="1" x="3011"/>
        <item t="data" sd="1" x="3012"/>
        <item t="data" sd="1" x="3013"/>
        <item t="data" sd="1" x="3014"/>
        <item t="data" sd="1" x="3015"/>
        <item t="data" sd="1" x="3016"/>
        <item t="data" sd="1" x="3017"/>
        <item t="data" sd="1" x="3018"/>
        <item t="data" sd="1" x="3019"/>
        <item t="data" sd="1" x="3020"/>
        <item t="data" sd="1" x="3021"/>
        <item t="data" sd="1" x="3022"/>
        <item t="data" sd="1" x="3023"/>
        <item t="data" sd="1" x="3024"/>
        <item t="data" sd="1" x="3025"/>
        <item t="data" sd="1" x="3026"/>
        <item t="data" sd="1" x="3027"/>
        <item t="data" sd="1" x="3028"/>
        <item t="data" sd="1" x="3029"/>
        <item t="data" sd="1" x="3030"/>
        <item t="data" sd="1" x="3031"/>
        <item t="data" sd="1" x="3032"/>
        <item t="data" sd="1" x="3033"/>
        <item t="data" sd="1" x="3034"/>
        <item t="data" sd="1" x="3035"/>
        <item t="data" sd="1" x="3036"/>
        <item t="data" sd="1" x="3037"/>
        <item t="default" sd="1"/>
      </items>
    </pivotField>
    <pivotField name="Lata" showDropDowns="1" compact="0" outline="0" subtotalTop="1" dragToRow="1" dragToCol="1" multipleItemSelectionAllowed="1" dragToPage="1" dragToData="1" dragOff="1" showAll="0" topAutoShow="1" itemPageCount="10" sortType="manual" defaultSubtotal="1">
      <items count="39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efault" sd="1"/>
      </items>
    </pivotField>
    <pivotField name="Plot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32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</items>
    </pivotField>
    <pivotField name="Muestreo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Fecha MF" axis="axisRow" showDropDowns="1" compact="0" numFmtId="164" outline="0" subtotalTop="1" dragToRow="1" dragToCol="1" multipleItemSelectionAllowed="1" dragToPage="1" dragToData="1" dragOff="1" showAll="0" topAutoShow="1" itemPageCount="10" sortType="ascending" defaultSubtotal="0">
      <items count="12">
        <item t="data" sd="1" x="5"/>
        <item t="data" sd="1" x="0"/>
        <item t="data" sd="1" x="6"/>
        <item t="data" sd="0" x="1"/>
        <item t="data" sd="1" x="7"/>
        <item t="data" sd="1" x="2"/>
        <item t="data" sd="1" x="8"/>
        <item t="data" sd="1" x="3"/>
        <item t="data" sd="1" x="9"/>
        <item t="data" sd="1" x="4"/>
        <item t="data" sd="1" x="10"/>
        <item t="data" sd="1" x="11"/>
      </items>
    </pivotField>
    <pivotField name="Peso Tara" showDropDowns="1" compact="0" outline="0" subtotalTop="1" dragToRow="1" dragToCol="1" multipleItemSelectionAllowed="1" dragToPage="1" dragToData="1" dragOff="1" showAll="0" topAutoShow="1" itemPageCount="10" sortType="manual" defaultSubtotal="1">
      <items count="15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efault" sd="1"/>
      </items>
    </pivotField>
    <pivotField name="Peso Húmedo" showDropDowns="1" compact="0" outline="0" subtotalTop="1" dragToRow="1" dragToCol="1" multipleItemSelectionAllowed="1" dragToPage="1" dragToData="1" dragOff="1" showAll="0" topAutoShow="1" itemPageCount="10" sortType="manual" defaultSubtotal="1">
      <items count="172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efault" sd="1"/>
      </items>
    </pivotField>
    <pivotField name="Peso Seco" showDropDowns="1" compact="0" outline="0" subtotalTop="1" dragToRow="1" dragToCol="1" multipleItemSelectionAllowed="1" dragToPage="1" dragToData="1" dragOff="1" showAll="0" topAutoShow="1" itemPageCount="10" sortType="manual" defaultSubtotal="1">
      <items count="142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efault" sd="1"/>
      </items>
    </pivotField>
    <pivotField name="Chala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HUMEDAD MF" axis="axisRow" showDropDowns="1" compact="0" numFmtId="165" outline="0" subtotalTop="1" dragToRow="1" dragToCol="1" multipleItemSelectionAllowed="1" dragToPage="1" dragToData="1" dragOff="1" showAll="0" topAutoShow="1" itemPageCount="10" sortType="ascending" defaultSubtotal="1">
      <items count="2995">
        <item t="data" sd="1" x="19"/>
        <item t="data" sd="1" x="239"/>
        <item t="data" sd="1" x="2432"/>
        <item t="data" sd="1" x="1592"/>
        <item t="data" sd="1" x="2891"/>
        <item t="data" sd="1" x="2161"/>
        <item t="data" sd="1" x="2892"/>
        <item t="data" sd="1" x="2629"/>
        <item t="data" sd="1" x="399"/>
        <item t="data" sd="1" x="1343"/>
        <item t="data" sd="1" x="2507"/>
        <item t="data" sd="1" x="1342"/>
        <item t="data" sd="1" x="2951"/>
        <item t="data" sd="1" x="2863"/>
        <item t="data" sd="1" x="2862"/>
        <item t="data" sd="1" x="1970"/>
        <item t="data" sd="1" x="2860"/>
        <item t="data" sd="1" x="2704"/>
        <item t="data" sd="1" x="2584"/>
        <item t="data" sd="1" x="2793"/>
        <item t="data" sd="1" x="1612"/>
        <item t="data" sd="1" x="1560"/>
        <item t="data" sd="1" x="2575"/>
        <item t="data" sd="1" x="2950"/>
        <item t="data" sd="1" x="2792"/>
        <item t="data" sd="1" x="2705"/>
        <item t="data" sd="1" x="1613"/>
        <item t="data" sd="1" x="2902"/>
        <item t="data" sd="1" x="2077"/>
        <item t="data" sd="1" x="2901"/>
        <item t="data" sd="1" x="2630"/>
        <item t="data" sd="1" x="1983"/>
        <item t="data" sd="1" x="2078"/>
        <item t="data" sd="1" x="2033"/>
        <item t="data" sd="1" x="1561"/>
        <item t="data" sd="1" x="2713"/>
        <item t="data" sd="1" x="2163"/>
        <item t="data" sd="1" x="2034"/>
        <item t="data" sd="1" x="2641"/>
        <item t="data" sd="1" x="10"/>
        <item t="data" sd="1" x="1982"/>
        <item t="data" sd="1" x="2714"/>
        <item t="data" sd="1" x="11"/>
        <item t="data" sd="1" x="1995"/>
        <item t="data" sd="1" x="2818"/>
        <item t="data" sd="1" x="2088"/>
        <item t="data" sd="1" x="1721"/>
        <item t="data" sd="1" x="2431"/>
        <item t="data" sd="1" x="1996"/>
        <item t="data" sd="1" x="2585"/>
        <item t="data" sd="1" x="2181"/>
        <item t="data" sd="1" x="2642"/>
        <item t="data" sd="1" x="2164"/>
        <item t="data" sd="1" x="2536"/>
        <item t="data" sd="1" x="1479"/>
        <item t="data" sd="1" x="2622"/>
        <item t="data" sd="1" x="2932"/>
        <item t="data" sd="1" x="2931"/>
        <item t="data" sd="1" x="2611"/>
        <item t="data" sd="1" x="1771"/>
        <item t="data" sd="1" x="2087"/>
        <item t="data" sd="1" x="1863"/>
        <item t="data" sd="1" x="2739"/>
        <item t="data" sd="1" x="2182"/>
        <item t="data" sd="1" x="2819"/>
        <item t="data" sd="1" x="2537"/>
        <item t="data" sd="1" x="1971"/>
        <item t="data" sd="1" x="2782"/>
        <item t="data" sd="1" x="1720"/>
        <item t="data" sd="1" x="906"/>
        <item t="data" sd="1" x="2738"/>
        <item t="data" sd="1" x="1935"/>
        <item t="data" sd="1" x="2334"/>
        <item t="data" sd="1" x="2612"/>
        <item t="data" sd="1" x="2574"/>
        <item t="data" sd="1" x="1480"/>
        <item t="data" sd="1" x="2335"/>
        <item t="data" sd="1" x="1772"/>
        <item t="data" sd="1" x="2783"/>
        <item t="data" sd="1" x="2191"/>
        <item t="data" sd="1" x="75"/>
        <item t="data" sd="1" x="1934"/>
        <item t="data" sd="1" x="2546"/>
        <item t="data" sd="1" x="2192"/>
        <item t="data" sd="1" x="1825"/>
        <item t="data" sd="1" x="1862"/>
        <item t="data" sd="1" x="2621"/>
        <item t="data" sd="1" x="2659"/>
        <item t="data" sd="1" x="1605"/>
        <item t="data" sd="1" x="2409"/>
        <item t="data" sd="1" x="2694"/>
        <item t="data" sd="1" x="905"/>
        <item t="data" sd="1" x="1731"/>
        <item t="data" sd="1" x="920"/>
        <item t="data" sd="1" x="2695"/>
        <item t="data" sd="1" x="2200"/>
        <item t="data" sd="1" x="2154"/>
        <item t="data" sd="1" x="2940"/>
        <item t="data" sd="1" x="2069"/>
        <item t="data" sd="1" x="2289"/>
        <item t="data" sd="1" x="1013"/>
        <item t="data" sd="1" x="55"/>
        <item t="data" sd="1" x="2272"/>
        <item t="data" sd="1" x="670"/>
        <item t="data" sd="1" x="2911"/>
        <item t="data" sd="1" x="1515"/>
        <item t="data" sd="1" x="1792"/>
        <item t="data" sd="1" x="2852"/>
        <item t="data" sd="1" x="2211"/>
        <item t="data" sd="1" x="2602"/>
        <item t="data" sd="1" x="2363"/>
        <item t="data" sd="1" x="2201"/>
        <item t="data" sd="1" x="2547"/>
        <item t="data" sd="1" x="2006"/>
        <item t="data" sd="1" x="669"/>
        <item t="data" sd="1" x="2773"/>
        <item t="data" sd="1" x="74"/>
        <item t="data" sd="1" x="1891"/>
        <item t="data" sd="1" x="2227"/>
        <item t="data" sd="1" x="2772"/>
        <item t="data" sd="1" x="1514"/>
        <item t="data" sd="1" x="2210"/>
        <item t="data" sd="1" x="2114"/>
        <item t="data" sd="1" x="1368"/>
        <item t="data" sd="1" x="848"/>
        <item t="data" sd="1" x="1369"/>
        <item t="data" sd="1" x="2072"/>
        <item t="data" sd="1" x="2603"/>
        <item t="data" sd="1" x="2939"/>
        <item t="data" sd="1" x="2941"/>
        <item t="data" sd="1" x="1890"/>
        <item t="data" sd="1" x="1012"/>
        <item t="data" sd="1" x="2853"/>
        <item t="data" sd="1" x="934"/>
        <item t="data" sd="1" x="54"/>
        <item t="data" sd="1" x="2985"/>
        <item t="data" sd="1" x="570"/>
        <item t="data" sd="1" x="2801"/>
        <item t="data" sd="1" x="2442"/>
        <item t="data" sd="1" x="1730"/>
        <item t="data" sd="1" x="2809"/>
        <item t="data" sd="1" x="1285"/>
        <item t="data" sd="1" x="807"/>
        <item t="data" sd="1" x="1762"/>
        <item t="data" sd="1" x="1470"/>
        <item t="data" sd="1" x="2984"/>
        <item t="data" sd="1" x="2153"/>
        <item t="data" sd="1" x="1469"/>
        <item t="data" sd="1" x="2958"/>
        <item t="data" sd="1" x="1738"/>
        <item t="data" sd="1" x="2518"/>
        <item t="data" sd="1" x="2651"/>
        <item t="data" sd="1" x="1901"/>
        <item t="data" sd="1" x="808"/>
        <item t="data" sd="1" x="209"/>
        <item t="data" sd="1" x="877"/>
        <item t="data" sd="1" x="2005"/>
        <item t="data" sd="1" x="1578"/>
        <item t="data" sd="1" x="2837"/>
        <item t="data" sd="1" x="2845"/>
        <item t="data" sd="1" x="2290"/>
        <item t="data" sd="1" x="2016"/>
        <item t="data" sd="1" x="2273"/>
        <item t="data" sd="1" x="2113"/>
        <item t="data" sd="1" x="2298"/>
        <item t="data" sd="1" x="2467"/>
        <item t="data" sd="1" x="1761"/>
        <item t="data" sd="1" x="2658"/>
        <item t="data" sd="1" x="2308"/>
        <item t="data" sd="1" x="137"/>
        <item t="data" sd="1" x="2959"/>
        <item t="data" sd="1" x="1284"/>
        <item t="data" sd="1" x="1460"/>
        <item t="data" sd="1" x="1579"/>
        <item t="data" sd="1" x="2652"/>
        <item t="data" sd="1" x="2371"/>
        <item t="data" sd="1" x="1552"/>
        <item t="data" sd="1" x="1209"/>
        <item t="data" sd="1" x="2441"/>
        <item t="data" sd="1" x="2882"/>
        <item t="data" sd="1" x="2137"/>
        <item t="data" sd="1" x="933"/>
        <item t="data" sd="1" x="2271"/>
        <item t="data" sd="1" x="2264"/>
        <item t="data" sd="1" x="67"/>
        <item t="data" sd="1" x="2800"/>
        <item t="data" sd="1" x="1791"/>
        <item t="data" sd="1" x="2307"/>
        <item t="data" sd="1" x="1563"/>
        <item t="data" sd="1" x="514"/>
        <item t="data" sd="1" x="2519"/>
        <item t="data" sd="1" x="2265"/>
        <item t="data" sd="1" x="2370"/>
        <item t="data" sd="1" x="2422"/>
        <item t="data" sd="1" x="1739"/>
        <item t="data" sd="1" x="2362"/>
        <item t="data" sd="1" x="2762"/>
        <item t="data" sd="1" x="1980"/>
        <item t="data" sd="1" x="2564"/>
        <item t="data" sd="1" x="1596"/>
        <item t="data" sd="1" x="1710"/>
        <item t="data" sd="1" x="2280"/>
        <item t="data" sd="1" x="2631"/>
        <item t="data" sd="1" x="2912"/>
        <item t="data" sd="1" x="636"/>
        <item t="data" sd="1" x="2808"/>
        <item t="data" sd="1" x="818"/>
        <item t="data" sd="1" x="2237"/>
        <item t="data" sd="1" x="1208"/>
        <item t="data" sd="1" x="2052"/>
        <item t="data" sd="1" x="560"/>
        <item t="data" sd="1" x="2274"/>
        <item t="data" sd="1" x="1900"/>
        <item t="data" sd="1" x="1835"/>
        <item t="data" sd="1" x="1553"/>
        <item t="data" sd="1" x="2458"/>
        <item t="data" sd="1" x="2844"/>
        <item t="data" sd="1" x="2632"/>
        <item t="data" sd="1" x="2146"/>
        <item t="data" sd="1" x="1951"/>
        <item t="data" sd="1" x="2145"/>
        <item t="data" sd="1" x="2226"/>
        <item t="data" sd="1" x="2836"/>
        <item t="data" sd="1" x="904"/>
        <item t="data" sd="1" x="1950"/>
        <item t="data" sd="1" x="2297"/>
        <item t="data" sd="1" x="2729"/>
        <item t="data" sd="1" x="1665"/>
        <item t="data" sd="1" x="1664"/>
        <item t="data" sd="1" x="26"/>
        <item t="data" sd="1" x="919"/>
        <item t="data" sd="1" x="2219"/>
        <item t="data" sd="1" x="2138"/>
        <item t="data" sd="1" x="1562"/>
        <item t="data" sd="1" x="1981"/>
        <item t="data" sd="1" x="635"/>
        <item t="data" sd="1" x="559"/>
        <item t="data" sd="1" x="2015"/>
        <item t="data" sd="1" x="2408"/>
        <item t="data" sd="1" x="1711"/>
        <item t="data" sd="1" x="210"/>
        <item t="data" sd="1" x="2388"/>
        <item t="data" sd="1" x="2457"/>
        <item t="data" sd="1" x="2070"/>
        <item t="data" sd="1" x="1834"/>
        <item t="data" sd="1" x="1844"/>
        <item t="data" sd="1" x="1294"/>
        <item t="data" sd="1" x="1845"/>
        <item t="data" sd="1" x="2103"/>
        <item t="data" sd="1" x="2527"/>
        <item t="data" sd="1" x="2071"/>
        <item t="data" sd="1" x="2236"/>
        <item t="data" sd="1" x="1570"/>
        <item t="data" sd="1" x="2343"/>
        <item t="data" sd="1" x="2565"/>
        <item t="data" sd="1" x="2104"/>
        <item t="data" sd="1" x="2279"/>
        <item t="data" sd="1" x="2468"/>
        <item t="data" sd="1" x="2763"/>
        <item t="data" sd="1" x="1571"/>
        <item t="data" sd="1" x="2977"/>
        <item t="data" sd="1" x="1113"/>
        <item t="data" sd="1" x="118"/>
        <item t="data" sd="1" x="2666"/>
        <item t="data" sd="1" x="2389"/>
        <item t="data" sd="1" x="474"/>
        <item t="data" sd="1" x="1988"/>
        <item t="data" sd="1" x="952"/>
        <item t="data" sd="1" x="1753"/>
        <item t="data" sd="1" x="1496"/>
        <item t="data" sd="1" x="1989"/>
        <item t="data" sd="1" x="1376"/>
        <item t="data" sd="1" x="2526"/>
        <item t="data" sd="1" x="817"/>
        <item t="data" sd="1" x="678"/>
        <item t="data" sd="1" x="1495"/>
        <item t="data" sd="1" x="1377"/>
        <item t="data" sd="1" x="1781"/>
        <item t="data" sd="1" x="8"/>
        <item t="data" sd="1" x="2676"/>
        <item t="data" sd="1" x="2417"/>
        <item t="data" sd="1" x="420"/>
        <item t="data" sd="1" x="1450"/>
        <item t="data" sd="1" x="2324"/>
        <item t="data" sd="1" x="2544"/>
        <item t="data" sd="1" x="1228"/>
        <item t="data" sd="1" x="319"/>
        <item t="data" sd="1" x="509"/>
        <item t="data" sd="1" x="2342"/>
        <item t="data" sd="1" x="2967"/>
        <item t="data" sd="1" x="138"/>
        <item t="data" sd="1" x="1754"/>
        <item t="data" sd="1" x="117"/>
        <item t="data" sd="1" x="1782"/>
        <item t="data" sd="1" x="1693"/>
        <item t="data" sd="1" x="2592"/>
        <item t="data" sd="1" x="44"/>
        <item t="data" sd="1" x="1961"/>
        <item t="data" sd="1" x="730"/>
        <item t="data" sd="1" x="366"/>
        <item t="data" sd="1" x="217"/>
        <item t="data" sd="1" x="1112"/>
        <item t="data" sd="1" x="1874"/>
        <item t="data" sd="1" x="951"/>
        <item t="data" sd="1" x="473"/>
        <item t="data" sd="1" x="1441"/>
        <item t="data" sd="1" x="2545"/>
        <item t="data" sd="1" x="677"/>
        <item t="data" sd="1" x="1852"/>
        <item t="data" sd="1" x="419"/>
        <item t="data" sd="1" x="2582"/>
        <item t="data" sd="1" x="2060"/>
        <item t="data" sd="1" x="1255"/>
        <item t="data" sd="1" x="2872"/>
        <item t="data" sd="1" x="2416"/>
        <item t="data" sd="1" x="1459"/>
        <item t="data" sd="1" x="1943"/>
        <item t="data" sd="1" x="45"/>
        <item t="data" sd="1" x="95"/>
        <item t="data" sd="1" x="1566"/>
        <item t="data" sd="1" x="1295"/>
        <item t="data" sd="1" x="2379"/>
        <item t="data" sd="1" x="2667"/>
        <item t="data" sd="1" x="569"/>
        <item t="data" sd="1" x="2450"/>
        <item t="data" sd="1" x="903"/>
        <item t="data" sd="1" x="1597"/>
        <item t="data" sd="1" x="1621"/>
        <item t="data" sd="1" x="9"/>
        <item t="data" sd="1" x="1449"/>
        <item t="data" sd="1" x="1746"/>
        <item t="data" sd="1" x="1683"/>
        <item t="data" sd="1" x="1960"/>
        <item t="data" sd="1" x="1604"/>
        <item t="data" sd="1" x="611"/>
        <item t="data" sd="1" x="1875"/>
        <item t="data" sd="1" x="2583"/>
        <item t="data" sd="1" x="1265"/>
        <item t="data" sd="1" x="2245"/>
        <item t="data" sd="1" x="1149"/>
        <item t="data" sd="1" x="1175"/>
        <item t="data" sd="1" x="429"/>
        <item t="data" sd="1" x="2325"/>
        <item t="data" sd="1" x="258"/>
        <item t="data" sd="1" x="924"/>
        <item t="data" sd="1" x="2378"/>
        <item t="data" sd="1" x="1942"/>
        <item t="data" sd="1" x="513"/>
        <item t="data" sd="1" x="2121"/>
        <item t="data" sd="1" x="1442"/>
        <item t="data" sd="1" x="977"/>
        <item t="data" sd="1" x="2873"/>
        <item t="data" sd="1" x="148"/>
        <item t="data" sd="1" x="1003"/>
        <item t="data" sd="1" x="1692"/>
        <item t="data" sd="1" x="1236"/>
        <item t="data" sd="1" x="1387"/>
        <item t="data" sd="1" x="1807"/>
        <item t="data" sd="1" x="914"/>
        <item t="data" sd="1" x="96"/>
        <item t="data" sd="1" x="1333"/>
        <item t="data" sd="1" x="2677"/>
        <item t="data" sd="1" x="1631"/>
        <item t="data" sd="1" x="237"/>
        <item t="data" sd="1" x="1545"/>
        <item t="data" sd="1" x="1263"/>
        <item t="data" sd="1" x="1264"/>
        <item t="data" sd="1" x="1646"/>
        <item t="data" sd="1" x="2316"/>
        <item t="data" sd="1" x="2096"/>
        <item t="data" sd="1" x="2983"/>
        <item t="data" sd="1" x="16"/>
        <item t="data" sd="1" x="1074"/>
        <item t="data" sd="1" x="646"/>
        <item t="data" sd="1" x="913"/>
        <item t="data" sd="1" x="2485"/>
        <item t="data" sd="1" x="2031"/>
        <item t="data" sd="1" x="597"/>
        <item t="data" sd="1" x="2966"/>
        <item t="data" sd="1" x="1075"/>
        <item t="data" sd="1" x="976"/>
        <item t="data" sd="1" x="2179"/>
        <item t="data" sd="1" x="2059"/>
        <item t="data" sd="1" x="1254"/>
        <item t="data" sd="1" x="238"/>
        <item t="data" sd="1" x="2315"/>
        <item t="data" sd="1" x="1235"/>
        <item t="data" sd="1" x="2573"/>
        <item t="data" sd="1" x="1395"/>
        <item t="data" sd="1" x="1808"/>
        <item t="data" sd="1" x="1386"/>
        <item t="data" sd="1" x="1609"/>
        <item t="data" sd="1" x="1503"/>
        <item t="data" sd="1" x="1002"/>
        <item t="data" sd="1" x="2130"/>
        <item t="data" sd="1" x="2122"/>
        <item t="data" sd="1" x="940"/>
        <item t="data" sd="1" x="1682"/>
        <item t="data" sd="1" x="1544"/>
        <item t="data" sd="1" x="1567"/>
        <item t="data" sd="1" x="1505"/>
        <item t="data" sd="1" x="616"/>
        <item t="data" sd="1" x="147"/>
        <item t="data" sd="1" x="1227"/>
        <item t="data" sd="1" x="1816"/>
        <item t="data" sd="1" x="2111"/>
        <item t="data" sd="1" x="2244"/>
        <item t="data" sd="1" x="1880"/>
        <item t="data" sd="1" x="612"/>
        <item t="data" sd="1" x="1504"/>
        <item t="data" sd="1" x="1608"/>
        <item t="data" sd="1" x="2095"/>
        <item t="data" sd="1" x="1877"/>
        <item t="data" sd="1" x="2593"/>
        <item t="data" sd="1" x="1673"/>
        <item t="data" sd="1" x="1103"/>
        <item t="data" sd="1" x="1853"/>
        <item t="data" sd="1" x="542"/>
        <item t="data" sd="1" x="1494"/>
        <item t="data" sd="1" x="2263"/>
        <item t="data" sd="1" x="2834"/>
        <item t="data" sd="1" x="1489"/>
        <item t="data" sd="1" x="2486"/>
        <item t="data" sd="1" x="17"/>
        <item t="data" sd="1" x="1085"/>
        <item t="data" sd="1" x="106"/>
        <item t="data" sd="1" x="2835"/>
        <item t="data" sd="1" x="291"/>
        <item t="data" sd="1" x="1747"/>
        <item t="data" sd="1" x="729"/>
        <item t="data" sd="1" x="939"/>
        <item t="data" sd="1" x="1394"/>
        <item t="data" sd="1" x="1639"/>
        <item t="data" sd="1" x="719"/>
        <item t="data" sd="1" x="1123"/>
        <item t="data" sd="1" x="545"/>
        <item t="data" sd="1" x="868"/>
        <item t="data" sd="1" x="1502"/>
        <item t="data" sd="1" x="1262"/>
        <item t="data" sd="1" x="1084"/>
        <item t="data" sd="1" x="2449"/>
        <item t="data" sd="1" x="1421"/>
        <item t="data" sd="1" x="27"/>
        <item t="data" sd="1" x="105"/>
        <item t="data" sd="1" x="2112"/>
        <item t="data" sd="1" x="292"/>
        <item t="data" sd="1" x="2024"/>
        <item t="data" sd="1" x="84"/>
        <item t="data" sd="1" x="1066"/>
        <item t="data" sd="1" x="1647"/>
        <item t="data" sd="1" x="541"/>
        <item t="data" sd="1" x="2180"/>
        <item t="data" sd="1" x="1422"/>
        <item t="data" sd="1" x="2129"/>
        <item t="data" sd="1" x="64"/>
        <item t="data" sd="1" x="1374"/>
        <item t="data" sd="1" x="690"/>
        <item t="data" sd="1" x="1190"/>
        <item t="data" sd="1" x="1000"/>
        <item t="data" sd="1" x="2982"/>
        <item t="data" sd="1" x="1638"/>
        <item t="data" sd="1" x="218"/>
        <item t="data" sd="1" x="130"/>
        <item t="data" sd="1" x="129"/>
        <item t="data" sd="1" x="1927"/>
        <item t="data" sd="1" x="1815"/>
        <item t="data" sd="1" x="1620"/>
        <item t="data" sd="1" x="2172"/>
        <item t="data" sd="1" x="923"/>
        <item t="data" sd="1" x="825"/>
        <item t="data" sd="1" x="1490"/>
        <item t="data" sd="1" x="1985"/>
        <item t="data" sd="1" x="546"/>
        <item t="data" sd="1" x="531"/>
        <item t="data" sd="1" x="968"/>
        <item t="data" sd="1" x="259"/>
        <item t="data" sd="1" x="1174"/>
        <item t="data" sd="1" x="1404"/>
        <item t="data" sd="1" x="376"/>
        <item t="data" sd="1" x="2979"/>
        <item t="data" sd="1" x="2976"/>
        <item t="data" sd="1" x="1879"/>
        <item t="data" sd="1" x="1350"/>
        <item t="data" sd="1" x="1375"/>
        <item t="data" sd="1" x="1122"/>
        <item t="data" sd="1" x="601"/>
        <item t="data" sd="1" x="2746"/>
        <item t="data" sd="1" x="2023"/>
        <item t="data" sd="1" x="230"/>
        <item t="data" sd="1" x="2993"/>
        <item t="data" sd="1" x="320"/>
        <item t="data" sd="1" x="1405"/>
        <item t="data" sd="1" x="2980"/>
        <item t="data" sd="1" x="430"/>
        <item t="data" sd="1" x="1102"/>
        <item t="data" sd="1" x="2992"/>
        <item t="data" sd="1" x="375"/>
        <item t="data" sd="1" x="2639"/>
        <item t="data" sd="1" x="867"/>
        <item t="data" sd="1" x="1926"/>
        <item t="data" sd="1" x="1493"/>
        <item t="data" sd="1" x="689"/>
        <item t="data" sd="1" x="1191"/>
        <item t="data" sd="1" x="2218"/>
        <item t="data" sd="1" x="2476"/>
        <item t="data" sd="1" x="229"/>
        <item t="data" sd="1" x="2721"/>
        <item t="data" sd="1" x="2094"/>
        <item t="data" sd="1" x="2620"/>
        <item t="data" sd="1" x="1148"/>
        <item t="data" sd="1" x="2981"/>
        <item t="data" sd="1" x="157"/>
        <item t="data" sd="1" x="2517"/>
        <item t="data" sd="1" x="1878"/>
        <item t="data" sd="1" x="2429"/>
        <item t="data" sd="1" x="1402"/>
        <item t="data" sd="1" x="2032"/>
        <item t="data" sd="1" x="273"/>
        <item t="data" sd="1" x="1799"/>
        <item t="data" sd="1" x="1719"/>
        <item t="data" sd="1" x="2509"/>
        <item t="data" sd="1" x="2041"/>
        <item t="data" sd="1" x="598"/>
        <item t="data" sd="1" x="158"/>
        <item t="data" sd="1" x="1984"/>
        <item t="data" sd="1" x="1718"/>
        <item t="data" sd="1" x="2508"/>
        <item t="data" sd="1" x="1672"/>
        <item t="data" sd="1" x="510"/>
        <item t="data" sd="1" x="1586"/>
        <item t="data" sd="1" x="1644"/>
        <item t="data" sd="1" x="2747"/>
        <item t="data" sd="1" x="533"/>
        <item t="data" sd="1" x="2840"/>
        <item t="data" sd="1" x="1302"/>
        <item t="data" sd="1" x="2254"/>
        <item t="data" sd="1" x="2841"/>
        <item t="data" sd="1" x="493"/>
        <item t="data" sd="1" x="1001"/>
        <item t="data" sd="1" x="984"/>
        <item t="data" sd="1" x="2171"/>
        <item t="data" sd="1" x="1351"/>
        <item t="data" sd="1" x="249"/>
        <item t="data" sd="1" x="667"/>
        <item t="data" sd="1" x="668"/>
        <item t="data" sd="1" x="802"/>
        <item t="data" sd="1" x="1587"/>
        <item t="data" sd="1" x="602"/>
        <item t="data" sd="1" x="1403"/>
        <item t="data" sd="1" x="2601"/>
        <item t="data" sd="1" x="1010"/>
        <item t="data" sd="1" x="2262"/>
        <item t="data" sd="1" x="609"/>
        <item t="data" sd="1" x="2978"/>
        <item t="data" sd="1" x="1492"/>
        <item t="data" sd="1" x="1332"/>
        <item t="data" sd="1" x="985"/>
        <item t="data" sd="1" x="2516"/>
        <item t="data" sd="1" x="2430"/>
        <item t="data" sd="1" x="1769"/>
        <item t="data" sd="1" x="2190"/>
        <item t="data" sd="1" x="1312"/>
        <item t="data" sd="1" x="645"/>
        <item t="data" sd="1" x="1881"/>
        <item t="data" sd="1" x="1032"/>
        <item t="data" sd="1" x="464"/>
        <item t="data" sd="1" x="967"/>
        <item t="data" sd="1" x="2421"/>
        <item t="data" sd="1" x="2640"/>
        <item t="data" sd="1" x="826"/>
        <item t="data" sd="1" x="720"/>
        <item t="data" sd="1" x="2534"/>
        <item t="data" sd="1" x="65"/>
        <item t="data" sd="1" x="2619"/>
        <item t="data" sd="1" x="248"/>
        <item t="data" sd="1" x="170"/>
        <item t="data" sd="1" x="1645"/>
        <item t="data" sd="1" x="201"/>
        <item t="data" sd="1" x="1551"/>
        <item t="data" sd="1" x="1313"/>
        <item t="data" sd="1" x="1419"/>
        <item t="data" sd="1" x="1611"/>
        <item t="data" sd="1" x="1610"/>
        <item t="data" sd="1" x="2475"/>
        <item t="data" sd="1" x="534"/>
        <item t="data" sd="1" x="1800"/>
        <item t="data" sd="1" x="2189"/>
        <item t="data" sd="1" x="615"/>
        <item t="data" sd="1" x="1770"/>
        <item t="data" sd="1" x="1876"/>
        <item t="data" sd="1" x="941"/>
        <item t="data" sd="1" x="356"/>
        <item t="data" sd="1" x="528"/>
        <item t="data" sd="1" x="311"/>
        <item t="data" sd="1" x="1790"/>
        <item t="data" sd="1" x="1356"/>
        <item t="data" sd="1" x="1275"/>
        <item t="data" sd="1" x="36"/>
        <item t="data" sd="1" x="617"/>
        <item t="data" sd="1" x="801"/>
        <item t="data" sd="1" x="699"/>
        <item t="data" sd="1" x="455"/>
        <item t="data" sd="1" x="1569"/>
        <item t="data" sd="1" x="463"/>
        <item t="data" sd="1" x="931"/>
        <item t="data" sd="1" x="1911"/>
        <item t="data" sd="1" x="28"/>
        <item t="data" sd="1" x="2851"/>
        <item t="data" sd="1" x="503"/>
        <item t="data" sd="1" x="1910"/>
        <item t="data" sd="1" x="1701"/>
        <item t="data" sd="1" x="2042"/>
        <item t="data" sd="1" x="2843"/>
        <item t="data" sd="1" x="344"/>
        <item t="data" sd="1" x="2086"/>
        <item t="data" sd="1" x="494"/>
        <item t="data" sd="1" x="202"/>
        <item t="data" sd="1" x="304"/>
        <item t="data" sd="1" x="1033"/>
        <item t="data" sd="1" x="1789"/>
        <item t="data" sd="1" x="942"/>
        <item t="data" sd="1" x="1568"/>
        <item t="data" sd="1" x="355"/>
        <item t="data" sd="1" x="1491"/>
        <item t="data" sd="1" x="527"/>
        <item t="data" sd="1" x="29"/>
        <item t="data" sd="1" x="2600"/>
        <item t="data" sd="1" x="454"/>
        <item t="data" sd="1" x="1548"/>
        <item t="data" sd="1" x="843"/>
        <item t="data" sd="1" x="1549"/>
        <item t="data" sd="1" x="2921"/>
        <item t="data" sd="1" x="1477"/>
        <item t="data" sd="1" x="303"/>
        <item t="data" sd="1" x="2910"/>
        <item t="data" sd="1" x="2684"/>
        <item t="data" sd="1" x="1299"/>
        <item t="data" sd="1" x="2255"/>
        <item t="data" sd="1" x="771"/>
        <item t="data" sd="1" x="885"/>
        <item t="data" sd="1" x="2003"/>
        <item t="data" sd="1" x="1050"/>
        <item t="data" sd="1" x="409"/>
        <item t="data" sd="1" x="726"/>
        <item t="data" sd="1" x="1218"/>
        <item t="data" sd="1" x="532"/>
        <item t="data" sd="1" x="1458"/>
        <item t="data" sd="1" x="1986"/>
        <item t="data" sd="1" x="1535"/>
        <item t="data" sd="1" x="1888"/>
        <item t="data" sd="1" x="169"/>
        <item t="data" sd="1" x="37"/>
        <item t="data" sd="1" x="537"/>
        <item t="data" sd="1" x="2722"/>
        <item t="data" sd="1" x="2922"/>
        <item t="data" sd="1" x="1311"/>
        <item t="data" sd="1" x="1788"/>
        <item t="data" sd="1" x="274"/>
        <item t="data" sd="1" x="312"/>
        <item t="data" sd="1" x="751"/>
        <item t="data" sd="1" x="752"/>
        <item t="data" sd="1" x="2790"/>
        <item t="data" sd="1" x="1274"/>
        <item t="data" sd="1" x="1873"/>
        <item t="data" sd="1" x="1872"/>
        <item t="data" sd="1" x="1654"/>
        <item t="data" sd="1" x="725"/>
        <item t="data" sd="1" x="2555"/>
        <item t="data" sd="1" x="1182"/>
        <item t="data" sd="1" x="471"/>
        <item t="data" sd="1" x="179"/>
        <item t="data" sd="1" x="1172"/>
        <item t="data" sd="1" x="858"/>
        <item t="data" sd="1" x="1487"/>
        <item t="data" sd="1" x="1120"/>
        <item t="data" sd="1" x="628"/>
        <item t="data" sd="1" x="271"/>
        <item t="data" sd="1" x="1173"/>
        <item t="data" sd="1" x="1889"/>
        <item t="data" sd="1" x="343"/>
        <item t="data" sd="1" x="1245"/>
        <item t="data" sd="1" x="700"/>
        <item t="data" sd="1" x="388"/>
        <item t="data" sd="1" x="453"/>
        <item t="data" sd="1" x="1051"/>
        <item t="data" sd="1" x="599"/>
        <item t="data" sd="1" x="1244"/>
        <item t="data" sd="1" x="1303"/>
        <item t="data" sd="1" x="2288"/>
        <item t="data" sd="1" x="461"/>
        <item t="data" sd="1" x="244"/>
        <item t="data" sd="1" x="472"/>
        <item t="data" sd="1" x="2287"/>
        <item t="data" sd="1" x="1253"/>
        <item t="data" sd="1" x="1121"/>
        <item t="data" sd="1" x="1987"/>
        <item t="data" sd="1" x="2136"/>
        <item t="data" sd="1" x="1183"/>
        <item t="data" sd="1" x="610"/>
        <item t="data" sd="1" x="844"/>
        <item t="data" sd="1" x="504"/>
        <item t="data" sd="1" x="522"/>
        <item t="data" sd="1" x="1420"/>
        <item t="data" sd="1" x="1283"/>
        <item t="data" sd="1" x="1751"/>
        <item t="data" sd="1" x="1058"/>
        <item t="data" sd="1" x="1576"/>
        <item t="data" sd="1" x="2144"/>
        <item t="data" sd="1" x="1918"/>
        <item t="data" sd="1" x="2093"/>
        <item t="data" sd="1" x="32"/>
        <item t="data" sd="1" x="1159"/>
        <item t="data" sd="1" x="103"/>
        <item t="data" sd="1" x="1542"/>
        <item t="data" sd="1" x="332"/>
        <item t="data" sd="1" x="1979"/>
        <item t="data" sd="1" x="1043"/>
        <item t="data" sd="1" x="2754"/>
        <item t="data" sd="1" x="1042"/>
        <item t="data" sd="1" x="1534"/>
        <item t="data" sd="1" x="2771"/>
        <item t="data" sd="1" x="1310"/>
        <item t="data" sd="1" x="642"/>
        <item t="data" sd="1" x="2554"/>
        <item t="data" sd="1" x="115"/>
        <item t="data" sd="1" x="2842"/>
        <item t="data" sd="1" x="618"/>
        <item t="data" sd="1" x="486"/>
        <item t="data" sd="1" x="1550"/>
        <item t="data" sd="1" x="269"/>
        <item t="data" sd="1" x="1111"/>
        <item t="data" sd="1" x="1851"/>
        <item t="data" sd="1" x="1243"/>
        <item t="data" sd="1" x="932"/>
        <item t="data" sd="1" x="886"/>
        <item t="data" sd="1" x="2909"/>
        <item t="data" sd="1" x="1110"/>
        <item t="data" sd="1" x="1513"/>
        <item t="data" sd="1" x="627"/>
        <item t="data" sd="1" x="1282"/>
        <item t="data" sd="1" x="387"/>
        <item t="data" sd="1" x="1478"/>
        <item t="data" sd="1" x="782"/>
        <item t="data" sd="1" x="1298"/>
        <item t="data" sd="1" x="857"/>
        <item t="data" sd="1" x="959"/>
        <item t="data" sd="1" x="1412"/>
        <item t="data" sd="1" x="2143"/>
        <item t="data" sd="1" x="591"/>
        <item t="data" sd="1" x="1512"/>
        <item t="data" sd="1" x="538"/>
        <item t="data" sd="1" x="1655"/>
        <item t="data" sd="1" x="1919"/>
        <item t="data" sd="1" x="579"/>
        <item t="data" sd="1" x="1432"/>
        <item t="data" sd="1" x="281"/>
        <item t="data" sd="1" x="410"/>
        <item t="data" sd="1" x="331"/>
        <item t="data" sd="1" x="189"/>
        <item t="data" sd="1" x="960"/>
        <item t="data" sd="1" x="1022"/>
        <item t="data" sd="1" x="2535"/>
        <item t="data" sd="1" x="282"/>
        <item t="data" sd="1" x="400"/>
        <item t="data" sd="1" x="624"/>
        <item t="data" sd="1" x="1413"/>
        <item t="data" sd="1" x="24"/>
        <item t="data" sd="1" x="167"/>
        <item t="data" sd="1" x="2770"/>
        <item t="data" sd="1" x="664"/>
        <item t="data" sd="1" x="1166"/>
        <item t="data" sd="1" x="485"/>
        <item t="data" sd="1" x="168"/>
        <item t="data" sd="1" x="1361"/>
        <item t="data" sd="1" x="2685"/>
        <item t="data" sd="1" x="1023"/>
        <item t="data" sd="1" x="1917"/>
        <item t="data" sd="1" x="1488"/>
        <item t="data" sd="1" x="2004"/>
        <item t="data" sd="1" x="1418"/>
        <item t="data" sd="1" x="245"/>
        <item t="data" sd="1" x="838"/>
        <item t="data" sd="1" x="268"/>
        <item t="data" sd="1" x="1728"/>
        <item t="data" sd="1" x="462"/>
        <item t="data" sd="1" x="1167"/>
        <item t="data" sd="1" x="1457"/>
        <item t="data" sd="1" x="1168"/>
        <item t="data" sd="1" x="710"/>
        <item t="data" sd="1" x="592"/>
        <item t="data" sd="1" x="1431"/>
        <item t="data" sd="1" x="1752"/>
        <item t="data" sd="1" x="2135"/>
        <item t="data" sd="1" x="146"/>
        <item t="data" sd="1" x="1543"/>
        <item t="data" sd="1" x="1158"/>
        <item t="data" sd="1" x="1700"/>
        <item t="data" sd="1" x="781"/>
        <item t="data" sd="1" x="709"/>
        <item t="data" sd="1" x="1059"/>
        <item t="data" sd="1" x="1681"/>
        <item t="data" sd="1" x="1185"/>
        <item t="data" sd="1" x="247"/>
        <item t="data" sd="1" x="1916"/>
        <item t="data" sd="1" x="2850"/>
        <item t="data" sd="1" x="2900"/>
        <item t="data" sd="1" x="1978"/>
        <item t="data" sd="1" x="190"/>
        <item t="data" sd="1" x="772"/>
        <item t="data" sd="1" x="1199"/>
        <item t="data" sd="1" x="1709"/>
        <item t="data" sd="1" x="623"/>
        <item t="data" sd="1" x="883"/>
        <item t="data" sd="1" x="663"/>
        <item t="data" sd="1" x="1067"/>
        <item t="data" sd="1" x="456"/>
        <item t="data" sd="1" x="2341"/>
        <item t="data" sd="1" x="641"/>
        <item t="data" sd="1" x="884"/>
        <item t="data" sd="1" x="600"/>
        <item t="data" sd="1" x="2401"/>
        <item t="data" sd="1" x="1011"/>
        <item t="data" sd="1" x="824"/>
        <item t="data" sd="1" x="1823"/>
        <item t="data" sd="1" x="1226"/>
        <item t="data" sd="1" x="837"/>
        <item t="data" sd="1" x="1184"/>
        <item t="data" sd="1" x="2881"/>
        <item t="data" sd="1" x="958"/>
        <item t="data" sd="1" x="653"/>
        <item t="data" sd="1" x="127"/>
        <item t="data" sd="1" x="580"/>
        <item t="data" sd="1" x="2085"/>
        <item t="data" sd="1" x="2758"/>
        <item t="data" sd="1" x="1138"/>
        <item t="data" sd="1" x="2075"/>
        <item t="data" sd="1" x="1417"/>
        <item t="data" sd="1" x="536"/>
        <item t="data" sd="1" x="1708"/>
        <item t="data" sd="1" x="72"/>
        <item t="data" sd="1" x="535"/>
        <item t="data" sd="1" x="1198"/>
        <item t="data" sd="1" x="2193"/>
        <item t="data" sd="1" x="2497"/>
        <item t="data" sd="1" x="272"/>
        <item t="data" sd="1" x="246"/>
        <item t="data" sd="1" x="1680"/>
        <item t="data" sd="1" x="266"/>
        <item t="data" sd="1" x="1131"/>
        <item t="data" sd="1" x="564"/>
        <item t="data" sd="1" x="365"/>
        <item t="data" sd="1" x="761"/>
        <item t="data" sd="1" x="66"/>
        <item t="data" sd="1" x="2498"/>
        <item t="data" sd="1" x="739"/>
        <item t="data" sd="1" x="1139"/>
        <item t="data" sd="1" x="374"/>
        <item t="data" sd="1" x="1849"/>
        <item t="data" sd="1" x="508"/>
        <item t="data" sd="1" x="25"/>
        <item t="data" sd="1" x="1130"/>
        <item t="data" sd="1" x="2400"/>
        <item t="data" sd="1" x="2791"/>
        <item t="data" sd="1" x="521"/>
        <item t="data" sd="1" x="145"/>
        <item t="data" sd="1" x="1225"/>
        <item t="data" sd="1" x="1031"/>
        <item t="data" sd="1" x="1093"/>
        <item t="data" sd="1" x="2340"/>
        <item t="data" sd="1" x="1092"/>
        <item t="data" sd="1" x="2899"/>
        <item t="data" sd="1" x="2693"/>
        <item t="data" sd="1" x="1357"/>
        <item t="data" sd="1" x="116"/>
        <item t="data" sd="1" x="1729"/>
        <item t="data" sd="1" x="1824"/>
        <item t="data" sd="1" x="451"/>
        <item t="data" sd="1" x="1300"/>
        <item t="data" sd="1" x="1577"/>
        <item t="data" sd="1" x="1360"/>
        <item t="data" sd="1" x="875"/>
        <item t="data" sd="1" x="2234"/>
        <item t="data" sd="1" x="452"/>
        <item t="data" sd="1" x="1524"/>
        <item t="data" sd="1" x="180"/>
        <item t="data" sd="1" x="2725"/>
        <item t="data" sd="1" x="2755"/>
        <item t="data" sd="1" x="1850"/>
        <item t="data" sd="1" x="1065"/>
        <item t="data" sd="1" x="2880"/>
        <item t="data" sd="1" x="418"/>
        <item t="data" sd="1" x="82"/>
        <item t="data" sd="1" x="1301"/>
        <item t="data" sd="1" x="2759"/>
        <item t="data" sd="1" x="685"/>
        <item t="data" sd="1" x="2712"/>
        <item t="data" sd="1" x="128"/>
        <item t="data" sd="1" x="2726"/>
        <item t="data" sd="1" x="1525"/>
        <item t="data" sd="1" x="922"/>
        <item t="data" sd="1" x="540"/>
        <item t="data" sd="1" x="301"/>
        <item t="data" sd="1" x="539"/>
        <item t="data" sd="1" x="688"/>
        <item t="data" sd="1" x="1147"/>
        <item t="data" sd="1" x="1024"/>
        <item t="data" sd="1" x="549"/>
        <item t="data" sd="1" x="373"/>
        <item t="data" sd="1" x="921"/>
        <item t="data" sd="1" x="1455"/>
        <item t="data" sd="1" x="762"/>
        <item t="data" sd="1" x="104"/>
        <item t="data" sd="1" x="1146"/>
        <item t="data" sd="1" x="740"/>
        <item t="data" sd="1" x="550"/>
        <item t="data" sd="1" x="687"/>
        <item t="data" sd="1" x="876"/>
        <item t="data" sd="1" x="847"/>
        <item t="data" sd="1" x="2239"/>
        <item t="data" sd="1" x="53"/>
        <item t="data" sd="1" x="460"/>
        <item t="data" sd="1" x="1272"/>
        <item t="data" sd="1" x="2243"/>
        <item t="data" sd="1" x="2456"/>
        <item t="data" sd="1" x="267"/>
        <item t="data" sd="1" x="47"/>
        <item t="data" sd="1" x="1273"/>
        <item t="data" sd="1" x="484"/>
        <item t="data" sd="1" x="2268"/>
        <item t="data" sd="1" x="302"/>
        <item t="data" sd="1" x="73"/>
        <item t="data" sd="1" x="993"/>
        <item t="data" sd="1" x="957"/>
        <item t="data" sd="1" x="2711"/>
        <item t="data" sd="1" x="33"/>
        <item t="data" sd="1" x="1028"/>
        <item t="data" sd="1" x="1082"/>
        <item t="data" sd="1" x="2610"/>
        <item t="data" sd="1" x="458"/>
        <item t="data" sd="1" x="2839"/>
        <item t="data" sd="1" x="1083"/>
        <item t="data" sd="1" x="727"/>
        <item t="data" sd="1" x="385"/>
        <item t="data" sd="1" x="1822"/>
        <item t="data" sd="1" x="991"/>
        <item t="data" sd="1" x="1780"/>
        <item t="data" sd="1" x="512"/>
        <item t="data" sd="1" x="2703"/>
        <item t="data" sd="1" x="2986"/>
        <item t="data" sd="1" x="2057"/>
        <item t="data" sd="1" x="386"/>
        <item t="data" sd="1" x="439"/>
        <item t="data" sd="1" x="342"/>
        <item t="data" sd="1" x="665"/>
        <item t="data" sd="1" x="1020"/>
        <item t="data" sd="1" x="2728"/>
        <item t="data" sd="1" x="483"/>
        <item t="data" sd="1" x="2076"/>
        <item t="data" sd="1" x="1156"/>
        <item t="data" sd="1" x="846"/>
        <item t="data" sd="1" x="511"/>
        <item t="data" sd="1" x="654"/>
        <item t="data" sd="1" x="845"/>
        <item t="data" sd="1" x="1029"/>
        <item t="data" sd="1" x="1207"/>
        <item t="data" sd="1" x="975"/>
        <item t="data" sd="1" x="2727"/>
        <item t="data" sd="1" x="823"/>
        <item t="data" sd="1" x="1308"/>
        <item t="data" sd="1" x="563"/>
        <item t="data" sd="1" x="2333"/>
        <item t="data" sd="1" x="341"/>
        <item t="data" sd="1" x="2838"/>
        <item t="data" sd="1" x="620"/>
        <item t="data" sd="1" x="577"/>
        <item t="data" sd="1" x="1206"/>
        <item t="data" sd="1" x="686"/>
        <item t="data" sd="1" x="62"/>
        <item t="data" sd="1" x="697"/>
        <item t="data" sd="1" x="1030"/>
        <item t="data" sd="1" x="1848"/>
        <item t="data" sd="1" x="728"/>
        <item t="data" sd="1" x="578"/>
        <item t="data" sd="1" x="440"/>
        <item t="data" sd="1" x="207"/>
        <item t="data" sd="1" x="1779"/>
        <item t="data" sd="1" x="698"/>
        <item t="data" sd="1" x="896"/>
        <item t="data" sd="1" x="417"/>
        <item t="data" sd="1" x="2051"/>
        <item t="data" sd="1" x="83"/>
        <item t="data" sd="1" x="2702"/>
        <item t="data" sd="1" x="352"/>
        <item t="data" sd="1" x="1320"/>
        <item t="data" sd="1" x="2420"/>
        <item t="data" sd="1" x="2050"/>
        <item t="data" sd="1" x="950"/>
        <item t="data" sd="1" x="2132"/>
        <item t="data" sd="1" x="2455"/>
        <item t="data" sd="1" x="208"/>
        <item t="data" sd="1" x="2525"/>
        <item t="data" sd="1" x="659"/>
        <item t="data" sd="1" x="992"/>
        <item t="data" sd="1" x="1157"/>
        <item t="data" sd="1" x="34"/>
        <item t="data" sd="1" x="2194"/>
        <item t="data" sd="1" x="660"/>
        <item t="data" sd="1" x="14"/>
        <item t="data" sd="1" x="895"/>
        <item t="data" sd="1" x="2353"/>
        <item t="data" sd="1" x="676"/>
        <item t="data" sd="1" x="619"/>
        <item t="data" sd="1" x="1805"/>
        <item t="data" sd="1" x="2235"/>
        <item t="data" sd="1" x="1663"/>
        <item t="data" sd="1" x="198"/>
        <item t="data" sd="1" x="2524"/>
        <item t="data" sd="1" x="2692"/>
        <item t="data" sd="1" x="1340"/>
        <item t="data" sd="1" x="353"/>
        <item t="data" sd="1" x="63"/>
        <item t="data" sd="1" x="2238"/>
        <item t="data" sd="1" x="990"/>
        <item t="data" sd="1" x="383"/>
        <item t="data" sd="1" x="442"/>
        <item t="data" sd="1" x="2058"/>
        <item t="data" sd="1" x="351"/>
        <item t="data" sd="1" x="507"/>
        <item t="data" sd="1" x="384"/>
        <item t="data" sd="1" x="441"/>
        <item t="data" sd="1" x="1021"/>
        <item t="data" sd="1" x="1323"/>
        <item t="data" sd="1" x="893"/>
        <item t="data" sd="1" x="675"/>
        <item t="data" sd="1" x="35"/>
        <item t="data" sd="1" x="2306"/>
        <item t="data" sd="1" x="1309"/>
        <item t="data" sd="1" x="2930"/>
        <item t="data" sd="1" x="1806"/>
        <item t="data" sd="1" x="2242"/>
        <item t="data" sd="1" x="965"/>
        <item t="data" sd="1" x="2387"/>
        <item t="data" sd="1" x="200"/>
        <item t="data" sd="1" x="1025"/>
        <item t="data" sd="1" x="1385"/>
        <item t="data" sd="1" x="1169"/>
        <item t="data" sd="1" x="1181"/>
        <item t="data" sd="1" x="1523"/>
        <item t="data" sd="1" x="2929"/>
        <item t="data" sd="1" x="815"/>
        <item t="data" sd="1" x="949"/>
        <item t="data" sd="1" x="398"/>
        <item t="data" sd="1" x="2675"/>
        <item t="data" sd="1" x="1522"/>
        <item t="data" sd="1" x="228"/>
        <item t="data" sd="1" x="2655"/>
        <item t="data" sd="1" x="197"/>
        <item t="data" sd="1" x="2049"/>
        <item t="data" sd="1" x="177"/>
        <item t="data" sd="1" x="789"/>
        <item t="data" sd="1" x="1662"/>
        <item t="data" sd="1" x="1322"/>
        <item t="data" sd="1" x="2352"/>
        <item t="data" sd="1" x="1341"/>
        <item t="data" sd="1" x="2332"/>
        <item t="data" sd="1" x="1750"/>
        <item t="data" sd="1" x="557"/>
        <item t="data" sd="1" x="1899"/>
        <item t="data" sd="1" x="2656"/>
        <item t="data" sd="1" x="2080"/>
        <item t="data" sd="1" x="1321"/>
        <item t="data" sd="1" x="2386"/>
        <item t="data" sd="1" x="2305"/>
        <item t="data" sd="1" x="644"/>
        <item t="data" sd="1" x="449"/>
        <item t="data" sd="1" x="1691"/>
        <item t="data" sd="1" x="397"/>
        <item t="data" sd="1" x="1574"/>
        <item t="data" sd="1" x="354"/>
        <item t="data" sd="1" x="1861"/>
        <item t="data" sd="1" x="1821"/>
        <item t="data" sd="1" x="199"/>
        <item t="data" sd="1" x="227"/>
        <item t="data" sd="1" x="790"/>
        <item t="data" sd="1" x="2102"/>
        <item t="data" sd="1" x="1170"/>
        <item t="data" sd="1" x="866"/>
        <item t="data" sd="1" x="2674"/>
        <item t="data" sd="1" x="13"/>
        <item t="data" sd="1" x="865"/>
        <item t="data" sd="1" x="746"/>
        <item t="data" sd="1" x="749"/>
        <item t="data" sd="1" x="1871"/>
        <item t="data" sd="1" x="12"/>
        <item t="data" sd="1" x="878"/>
        <item t="data" sd="1" x="52"/>
        <item t="data" sd="1" x="626"/>
        <item t="data" sd="1" x="1384"/>
        <item t="data" sd="1" x="1690"/>
        <item t="data" sd="1" x="806"/>
        <item t="data" sd="1" x="769"/>
        <item t="data" sd="1" x="1189"/>
        <item t="data" sd="1" x="750"/>
        <item t="data" sd="1" x="717"/>
        <item t="data" sd="1" x="745"/>
        <item t="data" sd="1" x="2361"/>
        <item t="data" sd="1" x="643"/>
        <item t="data" sd="1" x="2664"/>
        <item t="data" sd="1" x="2665"/>
        <item t="data" sd="1" x="2440"/>
        <item t="data" sd="1" x="2131"/>
        <item t="data" sd="1" x="125"/>
        <item t="data" sd="1" x="1091"/>
        <item t="data" sd="1" x="1188"/>
        <item t="data" sd="1" x="1081"/>
        <item t="data" sd="1" x="450"/>
        <item t="data" sd="1" x="329"/>
        <item t="data" sd="1" x="1100"/>
        <item t="data" sd="1" x="1898"/>
        <item t="data" sd="1" x="1180"/>
        <item t="data" sd="1" x="2861"/>
        <item t="data" sd="1" x="1439"/>
        <item t="data" sd="1" x="178"/>
        <item t="data" sd="1" x="1575"/>
        <item t="data" sd="1" x="1940"/>
        <item t="data" sd="1" x="187"/>
        <item t="data" sd="1" x="666"/>
        <item t="data" sd="1" x="15"/>
        <item t="data" sd="1" x="126"/>
        <item t="data" sd="1" x="2101"/>
        <item t="data" sd="1" x="467"/>
        <item t="data" sd="1" x="1217"/>
        <item t="data" sd="1" x="1171"/>
        <item t="data" sd="1" x="708"/>
        <item t="data" sd="1" x="1860"/>
        <item t="data" sd="1" x="625"/>
        <item t="data" sd="1" x="2956"/>
        <item t="data" sd="1" x="816"/>
        <item t="data" sd="1" x="2965"/>
        <item t="data" sd="1" x="707"/>
        <item t="data" sd="1" x="188"/>
        <item t="data" sd="1" x="799"/>
        <item t="data" sd="1" x="770"/>
        <item t="data" sd="1" x="966"/>
        <item t="data" sd="1" x="2957"/>
        <item t="data" sd="1" x="1216"/>
        <item t="data" sd="1" x="2663"/>
        <item t="data" sd="1" x="1618"/>
        <item t="data" sd="1" x="2360"/>
        <item t="data" sd="1" x="2987"/>
        <item t="data" sd="1" x="718"/>
        <item t="data" sd="1" x="396"/>
        <item t="data" sd="1" x="290"/>
        <item t="data" sd="1" x="836"/>
        <item t="data" sd="1" x="1941"/>
        <item t="data" sd="1" x="2483"/>
        <item t="data" sd="1" x="1475"/>
        <item t="data" sd="1" x="2757"/>
        <item t="data" sd="1" x="894"/>
        <item t="data" sd="1" x="459"/>
        <item t="data" sd="1" x="2955"/>
        <item t="data" sd="1" x="2827"/>
        <item t="data" sd="1" x="2439"/>
        <item t="data" sd="1" x="46"/>
        <item t="data" sd="1" x="1073"/>
        <item t="data" sd="1" x="1440"/>
        <item t="data" sd="1" x="558"/>
        <item t="data" sd="1" x="457"/>
        <item t="data" sd="1" x="590"/>
        <item t="data" sd="1" x="1870"/>
        <item t="data" sd="1" x="2826"/>
        <item t="data" sd="1" x="1619"/>
        <item t="data" sd="1" x="166"/>
        <item t="data" sd="1" x="502"/>
        <item t="data" sd="1" x="589"/>
        <item t="data" sd="1" x="1843"/>
        <item t="data" sd="1" x="2270"/>
        <item t="data" sd="1" x="2445"/>
        <item t="data" sd="1" x="468"/>
        <item t="data" sd="1" x="1914"/>
        <item t="data" sd="1" x="1925"/>
        <item t="data" sd="1" x="2338"/>
        <item t="data" sd="1" x="501"/>
        <item t="data" sd="1" x="1101"/>
        <item t="data" sd="1" x="1090"/>
        <item t="data" sd="1" x="395"/>
        <item t="data" sd="1" x="805"/>
        <item t="data" sd="1" x="937"/>
        <item t="data" sd="1" x="1967"/>
        <item t="data" sd="1" x="547"/>
        <item t="data" sd="1" x="330"/>
        <item t="data" sd="1" x="2133"/>
        <item t="data" sd="1" x="289"/>
        <item t="data" sd="1" x="415"/>
        <item t="data" sd="1" x="1842"/>
        <item t="data" sd="1" x="2954"/>
        <item t="data" sd="1" x="1040"/>
        <item t="data" sd="1" x="2964"/>
        <item t="data" sd="1" x="1630"/>
        <item t="data" sd="1" x="1456"/>
        <item t="data" sd="1" x="2949"/>
        <item t="data" sd="1" x="835"/>
        <item t="data" sd="1" x="2369"/>
        <item t="data" sd="1" x="983"/>
        <item t="data" sd="1" x="2662"/>
        <item t="data" sd="1" x="2399"/>
        <item t="data" sd="1" x="1959"/>
        <item t="data" sd="1" x="2339"/>
        <item t="data" sd="1" x="2446"/>
        <item t="data" sd="1" x="416"/>
        <item t="data" sd="1" x="2079"/>
        <item t="data" sd="1" x="2870"/>
        <item t="data" sd="1" x="523"/>
        <item t="data" sd="1" x="2871"/>
        <item t="data" sd="1" x="2448"/>
        <item t="data" sd="1" x="215"/>
        <item t="data" sd="1" x="216"/>
        <item t="data" sd="1" x="165"/>
        <item t="data" sd="1" x="94"/>
        <item t="data" sd="1" x="2484"/>
        <item t="data" sd="1" x="1958"/>
        <item t="data" sd="1" x="2948"/>
        <item t="data" sd="1" x="1292"/>
        <item t="data" sd="1" x="505"/>
        <item t="data" sd="1" x="1080"/>
        <item t="data" sd="1" x="2990"/>
        <item t="data" sd="1" x="93"/>
        <item t="data" sd="1" x="982"/>
        <item t="data" sd="1" x="2398"/>
        <item t="data" sd="1" x="1476"/>
        <item t="data" sd="1" x="1307"/>
        <item t="data" sd="1" x="2225"/>
        <item t="data" sd="1" x="280"/>
        <item t="data" sd="1" x="1969"/>
        <item t="data" sd="1" x="1027"/>
        <item t="data" sd="1" x="279"/>
        <item t="data" sd="1" x="2495"/>
        <item t="data" sd="1" x="1331"/>
        <item t="data" sd="1" x="638"/>
        <item t="data" sd="1" x="1410"/>
        <item t="data" sd="1" x="2780"/>
        <item t="data" sd="1" x="1089"/>
        <item t="data" sd="1" x="2134"/>
        <item t="data" sd="1" x="1129"/>
        <item t="data" sd="1" x="1128"/>
        <item t="data" sd="1" x="1909"/>
        <item t="data" sd="1" x="1968"/>
        <item t="data" sd="1" x="856"/>
        <item t="data" sd="1" x="548"/>
        <item t="data" sd="1" x="407"/>
        <item t="data" sd="1" x="2040"/>
        <item t="data" sd="1" x="2496"/>
        <item t="data" sd="1" x="1330"/>
        <item t="data" sd="1" x="2756"/>
        <item t="data" sd="1" x="2152"/>
        <item t="data" sd="1" x="2216"/>
        <item t="data" sd="1" x="2805"/>
        <item t="data" sd="1" x="2781"/>
        <item t="data" sd="1" x="2817"/>
        <item t="data" sd="1" x="938"/>
        <item t="data" sd="1" x="2591"/>
        <item t="data" sd="1" x="408"/>
        <item t="data" sd="1" x="855"/>
        <item t="data" sd="1" x="1765"/>
        <item t="data" sd="1" x="881"/>
        <item t="data" sd="1" x="57"/>
        <item t="data" sd="1" x="1137"/>
        <item t="data" sd="1" x="2013"/>
        <item t="data" sd="1" x="1565"/>
        <item t="data" sd="1" x="2816"/>
        <item t="data" sd="1" x="2224"/>
        <item t="data" sd="1" x="2217"/>
        <item t="data" sd="1" x="2683"/>
        <item t="data" sd="1" x="2296"/>
        <item t="data" sd="1" x="584"/>
        <item t="data" sd="1" x="2806"/>
        <item t="data" sd="1" x="596"/>
        <item t="data" sd="1" x="788"/>
        <item t="data" sd="1" x="1564"/>
        <item t="data" sd="1" x="1196"/>
        <item t="data" sd="1" x="1041"/>
        <item t="data" sd="1" x="2807"/>
        <item t="data" sd="1" x="804"/>
        <item t="data" sd="1" x="882"/>
        <item t="data" sd="1" x="595"/>
        <item t="data" sd="1" x="2039"/>
        <item t="data" sd="1" x="50"/>
        <item t="data" sd="1" x="1411"/>
        <item t="data" sd="1" x="1966"/>
        <item t="data" sd="1" x="2269"/>
        <item t="data" sd="1" x="482"/>
        <item t="data" sd="1" x="2682"/>
        <item t="data" sd="1" x="506"/>
        <item t="data" sd="1" x="1370"/>
        <item t="data" sd="1" x="2975"/>
        <item t="data" sd="1" x="737"/>
        <item t="data" sd="1" x="1214"/>
        <item t="data" sd="1" x="2974"/>
        <item t="data" sd="1" x="2368"/>
        <item t="data" sd="1" x="1026"/>
        <item t="data" sd="1" x="1766"/>
        <item t="data" sd="1" x="2590"/>
        <item t="data" sd="1" x="2562"/>
        <item t="data" sd="1" x="1749"/>
        <item t="data" sd="1" x="136"/>
        <item t="data" sd="1" x="1154"/>
        <item t="data" sd="1" x="1846"/>
        <item t="data" sd="1" x="2991"/>
        <item t="data" sd="1" x="2377"/>
        <item t="data" sd="1" x="2337"/>
        <item t="data" sd="1" x="1924"/>
        <item t="data" sd="1" x="2014"/>
        <item t="data" sd="1" x="1628"/>
        <item t="data" sd="1" x="1595"/>
        <item t="data" sd="1" x="2208"/>
        <item t="data" sd="1" x="1293"/>
        <item t="data" sd="1" x="2323"/>
        <item t="data" sd="1" x="1197"/>
        <item t="data" sd="1" x="1349"/>
        <item t="data" sd="1" x="1629"/>
        <item t="data" sd="1" x="651"/>
        <item t="data" sd="1" x="135"/>
        <item t="data" sd="1" x="1062"/>
        <item t="data" sd="1" x="2151"/>
        <item t="data" sd="1" x="1908"/>
        <item t="data" sd="1" x="235"/>
        <item t="data" sd="1" x="1847"/>
        <item t="data" sd="1" x="2414"/>
        <item t="data" sd="1" x="2068"/>
        <item t="data" sd="1" x="2073"/>
        <item t="data" sd="1" x="2761"/>
        <item t="data" sd="1" x="778"/>
        <item t="data" sd="1" x="2657"/>
        <item t="data" sd="1" x="1072"/>
        <item t="data" sd="1" x="724"/>
        <item t="data" sd="1" x="2415"/>
        <item t="data" sd="1" x="1915"/>
        <item t="data" sd="1" x="481"/>
        <item t="data" sd="1" x="1271"/>
        <item t="data" sd="1" x="524"/>
        <item t="data" sd="1" x="2295"/>
        <item t="data" sd="1" x="661"/>
        <item t="data" sd="1" x="1064"/>
        <item t="data" sd="1" x="56"/>
        <item t="data" sd="1" x="1653"/>
        <item t="data" sd="1" x="2278"/>
        <item t="data" sd="1" x="604"/>
        <item t="data" sd="1" x="2314"/>
        <item t="data" sd="1" x="738"/>
        <item t="data" sd="1" x="2322"/>
        <item t="data" sd="1" x="1155"/>
        <item t="data" sd="1" x="2403"/>
        <item t="data" sd="1" x="2199"/>
        <item t="data" sd="1" x="327"/>
        <item t="data" sd="1" x="51"/>
        <item t="data" sd="1" x="1348"/>
        <item t="data" sd="1" x="2914"/>
        <item t="data" sd="1" x="787"/>
        <item t="data" sd="1" x="1215"/>
        <item t="data" sd="1" x="1048"/>
        <item t="data" sd="1" x="1088"/>
        <item t="data" sd="1" x="2961"/>
        <item t="data" sd="1" x="1446"/>
        <item t="data" sd="1" x="2505"/>
        <item t="data" sd="1" x="777"/>
        <item t="data" sd="1" x="779"/>
        <item t="data" sd="1" x="2021"/>
        <item t="data" sd="1" x="780"/>
        <item t="data" sd="1" x="310"/>
        <item t="data" sd="1" x="2889"/>
        <item t="data" sd="1" x="2920"/>
        <item t="data" sd="1" x="2447"/>
        <item t="data" sd="1" x="608"/>
        <item t="data" sd="1" x="31"/>
        <item t="data" sd="1" x="2209"/>
        <item t="data" sd="1" x="2022"/>
        <item t="data" sd="1" x="747"/>
        <item t="data" sd="1" x="803"/>
        <item t="data" sd="1" x="2067"/>
        <item t="data" sd="1" x="1063"/>
        <item t="data" sd="1" x="1715"/>
        <item t="data" sd="1" x="652"/>
        <item t="data" sd="1" x="30"/>
        <item t="data" sd="1" x="469"/>
        <item t="data" sd="1" x="2799"/>
        <item t="data" sd="1" x="428"/>
        <item t="data" sd="1" x="2825"/>
        <item t="data" sd="1" x="427"/>
        <item t="data" sd="1" x="1252"/>
        <item t="data" sd="1" x="1748"/>
        <item t="data" sd="1" x="2890"/>
        <item t="data" sd="1" x="1270"/>
        <item t="data" sd="1" x="2506"/>
        <item t="data" sd="1" x="43"/>
        <item t="data" sd="1" x="1367"/>
        <item t="data" sd="1" x="2222"/>
        <item t="data" sd="1" x="1603"/>
        <item t="data" sd="1" x="2786"/>
        <item t="data" sd="1" x="2267"/>
        <item t="data" sd="1" x="2376"/>
        <item t="data" sd="1" x="1366"/>
        <item t="data" sd="1" x="2055"/>
        <item t="data" sd="1" x="328"/>
        <item t="data" sd="1" x="2407"/>
        <item t="data" sd="1" x="633"/>
        <item t="data" sd="1" x="2223"/>
        <item t="data" sd="1" x="2609"/>
        <item t="data" sd="1" x="155"/>
        <item t="data" sd="1" x="2074"/>
        <item t="data" sd="1" x="2277"/>
        <item t="data" sd="1" x="2691"/>
        <item t="data" sd="1" x="2120"/>
        <item t="data" sd="1" x="842"/>
        <item t="data" sd="1" x="2749"/>
        <item t="data" sd="1" x="567"/>
        <item t="data" sd="1" x="1717"/>
        <item t="data" sd="1" x="748"/>
        <item t="data" sd="1" x="2406"/>
        <item t="data" sd="1" x="2572"/>
        <item t="data" sd="1" x="1798"/>
        <item t="data" sd="1" x="236"/>
        <item t="data" sd="1" x="1832"/>
        <item t="data" sd="1" x="2745"/>
        <item t="data" sd="1" x="1714"/>
        <item t="data" sd="1" x="309"/>
        <item t="data" sd="1" x="2056"/>
        <item t="data" sd="1" x="1371"/>
        <item t="data" sd="1" x="470"/>
        <item t="data" sd="1" x="2452"/>
        <item t="data" sd="1" x="156"/>
        <item t="data" sd="1" x="257"/>
        <item t="data" sd="1" x="1372"/>
        <item t="data" sd="1" x="1993"/>
        <item t="data" sd="1" x="2960"/>
        <item t="data" sd="1" x="568"/>
        <item t="data" sd="1" x="1607"/>
        <item t="data" sd="1" x="42"/>
        <item t="data" sd="1" x="1136"/>
        <item t="data" sd="1" x="1602"/>
        <item t="data" sd="1" x="2355"/>
        <item t="data" sd="1" x="2649"/>
        <item t="data" sd="1" x="841"/>
        <item t="data" sd="1" x="1445"/>
        <item t="data" sd="1" x="2563"/>
        <item t="data" sd="1" x="662"/>
        <item t="data" sd="1" x="1135"/>
        <item t="data" sd="1" x="2451"/>
        <item t="data" sd="1" x="2787"/>
        <item t="data" sd="1" x="1652"/>
        <item t="data" sd="1" x="92"/>
        <item t="data" sd="1" x="1373"/>
        <item t="data" sd="1" x="1306"/>
        <item t="data" sd="1" x="2038"/>
        <item t="data" sd="1" x="1392"/>
        <item t="data" sd="1" x="2919"/>
        <item t="data" sd="1" x="637"/>
        <item t="data" sd="1" x="2650"/>
        <item t="data" sd="1" x="2913"/>
        <item t="data" sd="1" x="2037"/>
        <item t="data" sd="1" x="723"/>
        <item t="data" sd="1" x="225"/>
        <item t="data" sd="1" x="2454"/>
        <item t="data" sd="1" x="2313"/>
        <item t="data" sd="1" x="1833"/>
        <item t="data" sd="1" x="2402"/>
        <item t="data" sd="1" x="1994"/>
        <item t="data" sd="1" x="1049"/>
        <item t="data" sd="1" x="2453"/>
        <item t="data" sd="1" x="2709"/>
        <item t="data" sd="1" x="1468"/>
        <item t="data" sd="1" x="226"/>
        <item t="data" sd="1" x="2471"/>
        <item t="data" sd="1" x="1606"/>
        <item t="data" sd="1" x="1144"/>
        <item t="data" sd="1" x="91"/>
        <item t="data" sd="1" x="1957"/>
        <item t="data" sd="1" x="2354"/>
        <item t="data" sd="1" x="2472"/>
        <item t="data" sd="1" x="2084"/>
        <item t="data" sd="1" x="2608"/>
        <item t="data" sd="1" x="2170"/>
        <item t="data" sd="1" x="1429"/>
        <item t="data" sd="1" x="2405"/>
        <item t="data" sd="1" x="6"/>
        <item t="data" sd="1" x="2798"/>
        <item t="data" sd="1" x="2169"/>
        <item t="data" sd="1" x="1296"/>
        <item t="data" sd="1" x="613"/>
        <item t="data" sd="1" x="2336"/>
        <item t="data" sd="1" x="2091"/>
        <item t="data" sd="1" x="911"/>
        <item t="data" sd="1" x="364"/>
        <item t="data" sd="1" x="2970"/>
        <item t="data" sd="1" x="1430"/>
        <item t="data" sd="1" x="1297"/>
        <item t="data" sd="1" x="2753"/>
        <item t="data" sd="1" x="1699"/>
        <item t="data" sd="1" x="1814"/>
        <item t="data" sd="1" x="1716"/>
        <item t="data" sd="1" x="614"/>
        <item t="data" sd="1" x="1858"/>
        <item t="data" sd="1" x="2760"/>
        <item t="data" sd="1" x="2963"/>
        <item t="data" sd="1" x="1768"/>
        <item t="data" sd="1" x="2962"/>
        <item t="data" sd="1" x="1797"/>
        <item t="data" sd="1" x="1134"/>
        <item t="data" sd="1" x="2804"/>
        <item t="data" sd="1" x="1267"/>
        <item t="data" sd="1" x="912"/>
        <item t="data" sd="1" x="1056"/>
        <item t="data" sd="1" x="1448"/>
        <item t="data" sd="1" x="2710"/>
        <item t="data" sd="1" x="963"/>
        <item t="data" sd="1" x="2366"/>
        <item t="data" sd="1" x="2293"/>
        <item t="data" sd="1" x="2404"/>
        <item t="data" sd="1" x="7"/>
        <item t="data" sd="1" x="1319"/>
        <item t="data" sd="1" x="2375"/>
        <item t="data" sd="1" x="1965"/>
        <item t="data" sd="1" x="1393"/>
        <item t="data" sd="1" x="2350"/>
        <item t="data" sd="1" x="2552"/>
        <item t="data" sd="1" x="814"/>
        <item t="data" sd="1" x="256"/>
        <item t="data" sd="1" x="1897"/>
        <item t="data" sd="1" x="1485"/>
        <item t="data" sd="1" x="634"/>
        <item t="data" sd="1" x="363"/>
        <item t="data" sd="1" x="2083"/>
        <item t="data" sd="1" x="2367"/>
        <item t="data" sd="1" x="1057"/>
        <item t="data" sd="1" x="1698"/>
        <item t="data" sd="1" x="1601"/>
        <item t="data" sd="1" x="1337"/>
        <item t="data" sd="1" x="1486"/>
        <item t="data" sd="1" x="2205"/>
        <item t="data" sd="1" x="827"/>
        <item t="data" sd="1" x="1145"/>
        <item t="data" sd="1" x="318"/>
        <item t="data" sd="1" x="340"/>
        <item t="data" sd="1" x="2374"/>
        <item t="data" sd="1" x="828"/>
        <item t="data" sd="1" x="2789"/>
        <item t="data" sd="1" x="892"/>
        <item t="data" sd="1" x="607"/>
        <item t="data" sd="1" x="1964"/>
        <item t="data" sd="1" x="1318"/>
        <item t="data" sd="1" x="357"/>
        <item t="data" sd="1" x="1896"/>
        <item t="data" sd="1" x="529"/>
        <item t="data" sd="1" x="605"/>
        <item t="data" sd="1" x="339"/>
        <item t="data" sd="1" x="1956"/>
        <item t="data" sd="1" x="1467"/>
        <item t="data" sd="1" x="2553"/>
        <item t="data" sd="1" x="2351"/>
        <item t="data" sd="1" x="2523"/>
        <item t="data" sd="1" x="988"/>
        <item t="data" sd="1" x="603"/>
        <item t="data" sd="1" x="1661"/>
        <item t="data" sd="1" x="2294"/>
        <item t="data" sd="1" x="2778"/>
        <item t="data" sd="1" x="1813"/>
        <item t="data" sd="1" x="2788"/>
        <item t="data" sd="1" x="622"/>
        <item t="data" sd="1" x="964"/>
        <item t="data" sd="1" x="980"/>
        <item t="data" sd="1" x="1660"/>
        <item t="data" sd="1" x="2119"/>
        <item t="data" sd="1" x="2690"/>
        <item t="data" sd="1" x="981"/>
        <item t="data" sd="1" x="840"/>
        <item t="data" sd="1" x="2803"/>
        <item t="data" sd="1" x="2396"/>
        <item t="data" sd="1" x="1336"/>
        <item t="data" sd="1" x="2128"/>
        <item t="data" sd="1" x="2212"/>
        <item t="data" sd="1" x="588"/>
        <item t="data" sd="1" x="317"/>
        <item t="data" sd="1" x="891"/>
        <item t="data" sd="1" x="989"/>
        <item t="data" sd="1" x="2752"/>
        <item t="data" sd="1" x="587"/>
        <item t="data" sd="1" x="466"/>
        <item t="data" sd="1" x="2474"/>
        <item t="data" sd="1" x="1250"/>
        <item t="data" sd="1" x="1447"/>
        <item t="data" sd="1" x="2522"/>
        <item t="data" sd="1" x="684"/>
        <item t="data" sd="1" x="2779"/>
        <item t="data" sd="1" x="2794"/>
        <item t="data" sd="1" x="2127"/>
        <item t="data" sd="1" x="834"/>
        <item t="data" sd="1" x="2742"/>
        <item t="data" sd="1" x="2887"/>
        <item t="data" sd="1" x="2149"/>
        <item t="data" sd="1" x="2748"/>
        <item t="data" sd="1" x="1009"/>
        <item t="data" sd="1" x="1600"/>
        <item t="data" sd="1" x="1018"/>
        <item t="data" sd="1" x="2824"/>
        <item t="data" sd="1" x="1416"/>
        <item t="data" sd="1" x="2473"/>
        <item t="data" sd="1" x="1019"/>
        <item t="data" sd="1" x="2397"/>
        <item t="data" sd="1" x="2776"/>
        <item t="data" sd="1" x="2744"/>
        <item t="data" sd="1" x="2740"/>
        <item t="data" sd="1" x="2568"/>
        <item t="data" sd="1" x="760"/>
        <item t="data" sd="1" x="1767"/>
        <item t="data" sd="1" x="1671"/>
        <item t="data" sd="1" x="839"/>
        <item t="data" sd="1" x="1745"/>
        <item t="data" sd="1" x="2896"/>
        <item t="data" sd="1" x="586"/>
        <item t="data" sd="1" x="2019"/>
        <item t="data" sd="1" x="1251"/>
        <item t="data" sd="1" x="2213"/>
        <item t="data" sd="1" x="2888"/>
        <item t="data" sd="1" x="2266"/>
        <item t="data" sd="1" x="1819"/>
        <item t="data" sd="1" x="1266"/>
        <item t="data" sd="1" x="744"/>
        <item t="data" sd="1" x="1938"/>
        <item t="data" sd="1" x="113"/>
        <item t="data" sd="1" x="813"/>
        <item t="data" sd="1" x="1939"/>
        <item t="data" sd="1" x="1165"/>
        <item t="data" sd="1" x="2150"/>
        <item t="data" sd="1" x="759"/>
        <item t="data" sd="1" x="2811"/>
        <item t="data" sd="1" x="2802"/>
        <item t="data" sd="1" x="1087"/>
        <item t="data" sd="1" x="800"/>
        <item t="data" sd="1" x="743"/>
        <item t="data" sd="1" x="683"/>
        <item t="data" sd="1" x="594"/>
        <item t="data" sd="1" x="1948"/>
        <item t="data" sd="1" x="1328"/>
        <item t="data" sd="1" x="288"/>
        <item t="data" sd="1" x="1164"/>
        <item t="data" sd="1" x="287"/>
        <item t="data" sd="1" x="585"/>
        <item t="data" sd="1" x="1071"/>
        <item t="data" sd="1" x="2204"/>
        <item t="data" sd="1" x="1736"/>
        <item t="data" sd="1" x="1737"/>
        <item t="data" sd="1" x="1696"/>
        <item t="data" sd="1" x="2895"/>
        <item t="data" sd="1" x="1820"/>
        <item t="data" sd="1" x="955"/>
        <item t="data" sd="1" x="1008"/>
        <item t="data" sd="1" x="1932"/>
        <item t="data" sd="1" x="606"/>
        <item t="data" sd="1" x="2607"/>
        <item t="data" sd="1" x="492"/>
        <item t="data" sd="1" x="2569"/>
        <item t="data" sd="1" x="2741"/>
        <item t="data" sd="1" x="956"/>
        <item t="data" sd="1" x="1933"/>
        <item t="data" sd="1" x="2736"/>
        <item t="data" sd="1" x="2777"/>
        <item t="data" sd="1" x="775"/>
        <item t="data" sd="1" x="358"/>
        <item t="data" sd="1" x="1359"/>
        <item t="data" sd="1" x="2924"/>
        <item t="data" sd="1" x="2795"/>
        <item t="data" sd="1" x="1269"/>
        <item t="data" sd="1" x="2356"/>
        <item t="data" sd="1" x="2737"/>
        <item t="data" sd="1" x="2945"/>
        <item t="data" sd="1" x="1670"/>
        <item t="data" sd="1" x="2810"/>
        <item t="data" sd="1" x="1546"/>
        <item t="data" sd="1" x="947"/>
        <item t="data" sd="1" x="1268"/>
        <item t="data" sd="1" x="2261"/>
        <item t="data" sd="1" x="242"/>
        <item t="data" sd="1" x="1070"/>
        <item t="data" sd="1" x="2303"/>
        <item t="data" sd="1" x="438"/>
        <item t="data" sd="1" x="1912"/>
        <item t="data" sd="1" x="114"/>
        <item t="data" sd="1" x="2701"/>
        <item t="data" sd="1" x="2859"/>
        <item t="data" sd="1" x="948"/>
        <item t="data" sd="1" x="929"/>
        <item t="data" sd="1" x="80"/>
        <item t="data" sd="1" x="1650"/>
        <item t="data" sd="1" x="1069"/>
        <item t="data" sd="1" x="833"/>
        <item t="data" sd="1" x="1583"/>
        <item t="data" sd="1" x="1242"/>
        <item t="data" sd="1" x="2162"/>
        <item t="data" sd="1" x="2490"/>
        <item t="data" sd="1" x="2349"/>
        <item t="data" sd="1" x="1241"/>
        <item t="data" sd="1" x="530"/>
        <item t="data" sd="1" x="2952"/>
        <item t="data" sd="1" x="1409"/>
        <item t="data" sd="1" x="2530"/>
        <item t="data" sd="1" x="2020"/>
        <item t="data" sd="1" x="2489"/>
        <item t="data" sd="1" x="2953"/>
        <item t="data" sd="1" x="2944"/>
        <item t="data" sd="1" x="1778"/>
        <item t="data" sd="1" x="1675"/>
        <item t="data" sd="1" x="5"/>
        <item t="data" sd="1" x="2971"/>
        <item t="data" sd="1" x="2719"/>
        <item t="data" sd="1" x="2848"/>
        <item t="data" sd="1" x="2098"/>
        <item t="data" sd="1" x="1859"/>
        <item t="data" sd="1" x="1744"/>
        <item t="data" sd="1" x="1697"/>
        <item t="data" sd="1" x="1685"/>
        <item t="data" sd="1" x="2241"/>
        <item t="data" sd="1" x="81"/>
        <item t="data" sd="1" x="776"/>
        <item t="data" sd="1" x="2203"/>
        <item t="data" sd="1" x="243"/>
        <item t="data" sd="1" x="2304"/>
        <item t="data" sd="1" x="2733"/>
        <item t="data" sd="1" x="2923"/>
        <item t="data" sd="1" x="2220"/>
        <item t="data" sd="1" x="1358"/>
        <item t="data" sd="1" x="1187"/>
        <item t="data" sd="1" x="2606"/>
        <item t="data" sd="1" x="144"/>
        <item t="data" sd="1" x="2858"/>
        <item t="data" sd="1" x="2240"/>
        <item t="data" sd="1" x="1039"/>
        <item t="data" sd="1" x="1582"/>
        <item t="data" sd="1" x="2751"/>
        <item t="data" sd="1" x="1408"/>
        <item t="data" sd="1" x="2253"/>
        <item t="data" sd="1" x="143"/>
        <item t="data" sd="1" x="2159"/>
        <item t="data" sd="1" x="2531"/>
        <item t="data" sd="1" x="520"/>
        <item t="data" sd="1" x="1777"/>
        <item t="data" sd="1" x="1573"/>
        <item t="data" sd="1" x="822"/>
        <item t="data" sd="1" x="2915"/>
        <item t="data" sd="1" x="889"/>
        <item t="data" sd="1" x="2092"/>
        <item t="data" sd="1" x="2626"/>
        <item t="data" sd="1" x="437"/>
        <item t="data" sd="1" x="2117"/>
        <item t="data" sd="1" x="1451"/>
        <item t="data" sd="1" x="519"/>
        <item t="data" sd="1" x="2291"/>
        <item t="data" sd="1" x="4"/>
        <item t="data" sd="1" x="153"/>
        <item t="data" sd="1" x="930"/>
        <item t="data" sd="1" x="1651"/>
        <item t="data" sd="1" x="1547"/>
        <item t="data" sd="1" x="2849"/>
        <item t="data" sd="1" x="1466"/>
        <item t="data" sd="1" x="2126"/>
        <item t="data" sd="1" x="974"/>
        <item t="data" sd="1" x="154"/>
        <item t="data" sd="1" x="2233"/>
        <item t="data" sd="1" x="2097"/>
        <item t="data" sd="1" x="1946"/>
        <item t="data" sd="1" x="1438"/>
        <item t="data" sd="1" x="1068"/>
        <item t="data" sd="1" x="2708"/>
        <item t="data" sd="1" x="1186"/>
        <item t="data" sd="1" x="2521"/>
        <item t="data" sd="1" x="2743"/>
        <item t="data" sd="1" x="2934"/>
        <item t="data" sd="1" x="2348"/>
        <item t="data" sd="1" x="555"/>
        <item t="data" sd="1" x="1913"/>
        <item t="data" sd="1" x="2925"/>
        <item t="data" sd="1" x="2462"/>
        <item t="data" sd="1" x="372"/>
        <item t="data" sd="1" x="2029"/>
        <item t="data" sd="1" x="2589"/>
        <item t="data" sd="1" x="526"/>
        <item t="data" sd="1" x="300"/>
        <item t="data" sd="1" x="2916"/>
        <item t="data" sd="1" x="465"/>
        <item t="data" sd="1" x="2750"/>
        <item t="data" sd="1" x="2933"/>
        <item t="data" sd="1" x="2822"/>
        <item t="data" sd="1" x="371"/>
        <item t="data" sd="1" x="1627"/>
        <item t="data" sd="1" x="2898"/>
        <item t="data" sd="1" x="2357"/>
        <item t="data" sd="1" x="1329"/>
        <item t="data" sd="1" x="631"/>
        <item t="data" sd="1" x="1626"/>
        <item t="data" sd="1" x="224"/>
        <item t="data" sd="1" x="2588"/>
        <item t="data" sd="1" x="2147"/>
        <item t="data" sd="1" x="2482"/>
        <item t="data" sd="1" x="2260"/>
        <item t="data" sd="1" x="632"/>
        <item t="data" sd="1" x="1142"/>
        <item t="data" sd="1" x="2625"/>
        <item t="data" sd="1" x="2720"/>
        <item t="data" sd="1" x="2989"/>
        <item t="data" sd="1" x="2481"/>
        <item t="data" sd="1" x="223"/>
        <item t="data" sd="1" x="1976"/>
        <item t="data" sd="1" x="890"/>
        <item t="data" sd="1" x="2198"/>
        <item t="data" sd="1" x="2846"/>
        <item t="data" sd="1" x="101"/>
        <item t="data" sd="1" x="71"/>
        <item t="data" sd="1" x="305"/>
        <item t="data" sd="1" x="1895"/>
        <item t="data" sd="1" x="2160"/>
        <item t="data" sd="1" x="240"/>
        <item t="data" sd="1" x="1086"/>
        <item t="data" sd="1" x="299"/>
        <item t="data" sd="1" x="2823"/>
        <item t="data" sd="1" x="1500"/>
        <item t="data" sd="1" x="1572"/>
        <item t="data" sd="1" x="1437"/>
        <item t="data" sd="1" x="640"/>
        <item t="data" sd="1" x="2549"/>
        <item t="data" sd="1" x="2428"/>
        <item t="data" sd="1" x="2734"/>
        <item t="data" sd="1" x="705"/>
        <item t="data" sd="1" x="381"/>
        <item t="data" sd="1" x="556"/>
        <item t="data" sd="1" x="1894"/>
        <item t="data" sd="1" x="2232"/>
        <item t="data" sd="1" x="2118"/>
        <item t="data" sd="1" x="2331"/>
        <item t="data" sd="1" x="241"/>
        <item t="data" sd="1" x="2197"/>
        <item t="data" sd="1" x="2125"/>
        <item t="data" sd="1" x="1760"/>
        <item t="data" sd="1" x="1804"/>
        <item t="data" sd="1" x="1465"/>
        <item t="data" sd="1" x="1658"/>
        <item t="data" sd="1" x="593"/>
        <item t="data" sd="1" x="821"/>
        <item t="data" sd="1" x="2548"/>
        <item t="data" sd="1" x="1886"/>
        <item t="data" sd="1" x="2926"/>
        <item t="data" sd="1" x="1977"/>
        <item t="data" sd="1" x="962"/>
        <item t="data" sd="1" x="1501"/>
        <item t="data" sd="1" x="2202"/>
        <item t="data" sd="1" x="2461"/>
        <item t="data" sd="1" x="1541"/>
        <item t="data" sd="1" x="1532"/>
        <item t="data" sd="1" x="1679"/>
        <item t="data" sd="1" x="2847"/>
        <item t="data" sd="1" x="2419"/>
        <item t="data" sd="1" x="1127"/>
        <item t="data" sd="1" x="1742"/>
        <item t="data" sd="1" x="2707"/>
        <item t="data" sd="1" x="1674"/>
        <item t="data" sd="1" x="1887"/>
        <item t="data" sd="1" x="1038"/>
        <item t="data" sd="1" x="1533"/>
        <item t="data" sd="1" x="2735"/>
        <item t="data" sd="1" x="2252"/>
        <item t="data" sd="1" x="1017"/>
        <item t="data" sd="1" x="2436"/>
        <item t="data" sd="1" x="2276"/>
        <item t="data" sd="1" x="102"/>
        <item t="data" sd="1" x="1949"/>
        <item t="data" sd="1" x="2444"/>
        <item t="data" sd="1" x="306"/>
        <item t="data" sd="1" x="1584"/>
        <item t="data" sd="1" x="491"/>
        <item t="data" sd="1" x="2443"/>
        <item t="data" sd="1" x="2196"/>
        <item t="data" sd="1" x="2148"/>
        <item t="data" sd="1" x="1756"/>
        <item t="data" sd="1" x="639"/>
        <item t="data" sd="1" x="2321"/>
        <item t="data" sd="1" x="2330"/>
        <item t="data" sd="1" x="565"/>
        <item t="data" sd="1" x="2567"/>
        <item t="data" sd="1" x="1143"/>
        <item t="data" sd="1" x="888"/>
        <item t="data" sd="1" x="2275"/>
        <item t="data" sd="1" x="2928"/>
        <item t="data" sd="1" x="525"/>
        <item t="data" sd="1" x="1659"/>
        <item t="data" sd="1" x="2579"/>
        <item t="data" sd="1" x="1818"/>
        <item t="data" sd="1" x="1126"/>
        <item t="data" sd="1" x="2110"/>
        <item t="data" sd="1" x="544"/>
        <item t="data" sd="1" x="2988"/>
        <item t="data" sd="1" x="2418"/>
        <item t="data" sd="1" x="1617"/>
        <item t="data" sd="1" x="874"/>
        <item t="data" sd="1" x="566"/>
        <item t="data" sd="1" x="2494"/>
        <item t="data" sd="1" x="1759"/>
        <item t="data" sd="1" x="2767"/>
        <item t="data" sd="1" x="2566"/>
        <item t="data" sd="1" x="917"/>
        <item t="data" sd="1" x="2927"/>
        <item t="data" sd="1" x="2520"/>
        <item t="data" sd="1" x="382"/>
        <item t="data" sd="1" x="2012"/>
        <item t="data" sd="1" x="2081"/>
        <item t="data" sd="1" x="2248"/>
        <item t="data" sd="1" x="2249"/>
        <item t="data" sd="1" x="961"/>
        <item t="data" sd="1" x="1339"/>
        <item t="data" sd="1" x="986"/>
        <item t="data" sd="1" x="2815"/>
        <item t="data" sd="1" x="562"/>
        <item t="data" sd="1" x="1975"/>
        <item t="data" sd="1" x="706"/>
        <item t="data" sd="1" x="1109"/>
        <item t="data" sd="1" x="902"/>
        <item t="data" sd="1" x="2493"/>
        <item t="data" sd="1" x="2732"/>
        <item t="data" sd="1" x="797"/>
        <item t="data" sd="1" x="2897"/>
        <item t="data" sd="1" x="1726"/>
        <item t="data" sd="1" x="2063"/>
        <item t="data" sd="1" x="798"/>
        <item t="data" sd="1" x="2030"/>
        <item t="data" sd="1" x="1540"/>
        <item t="data" sd="1" x="2258"/>
        <item t="data" sd="1" x="500"/>
        <item t="data" sd="1" x="2018"/>
        <item t="data" sd="1" x="1060"/>
        <item t="data" sd="1" x="1178"/>
        <item t="data" sd="1" x="1616"/>
        <item t="data" sd="1" x="2854"/>
        <item t="data" sd="1" x="735"/>
        <item t="data" sd="1" x="2221"/>
        <item t="data" sd="1" x="918"/>
        <item t="data" sd="1" x="2581"/>
        <item t="data" sd="1" x="973"/>
        <item t="data" sd="1" x="1594"/>
        <item t="data" sd="1" x="2551"/>
        <item t="data" sd="1" x="1338"/>
        <item t="data" sd="1" x="1857"/>
        <item t="data" sd="1" x="1755"/>
        <item t="data" sd="1" x="1224"/>
        <item t="data" sd="1" x="2292"/>
        <item t="data" sd="1" x="2814"/>
        <item t="data" sd="1" x="413"/>
        <item t="data" sd="1" x="901"/>
        <item t="data" sd="1" x="1992"/>
        <item t="data" sd="1" x="1151"/>
        <item t="data" sd="1" x="2855"/>
        <item t="data" sd="1" x="1947"/>
        <item t="data" sd="1" x="2700"/>
        <item t="data" sd="1" x="1706"/>
        <item t="data" sd="1" x="414"/>
        <item t="data" sd="1" x="2195"/>
        <item t="data" sd="1" x="979"/>
        <item t="data" sd="1" x="205"/>
        <item t="data" sd="1" x="1856"/>
        <item t="data" sd="1" x="1678"/>
        <item t="data" sd="1" x="1666"/>
        <item t="data" sd="1" x="1633"/>
        <item t="data" sd="1" x="873"/>
        <item t="data" sd="1" x="1954"/>
        <item t="data" sd="1" x="70"/>
        <item t="data" sd="1" x="2082"/>
        <item t="data" sd="1" x="2550"/>
        <item t="data" sd="1" x="1304"/>
        <item t="data" sd="1" x="2820"/>
        <item t="data" sd="1" x="1727"/>
        <item t="data" sd="1" x="880"/>
        <item t="data" sd="1" x="768"/>
        <item t="data" sd="1" x="2512"/>
        <item t="data" sd="1" x="2435"/>
        <item t="data" sd="1" x="2109"/>
        <item t="data" sd="1" x="2571"/>
        <item t="data" sd="1" x="2947"/>
        <item t="data" sd="1" x="1223"/>
        <item t="data" sd="1" x="2615"/>
        <item t="data" sd="1" x="2385"/>
        <item t="data" sd="1" x="2054"/>
        <item t="data" sd="1" x="2438"/>
        <item t="data" sd="1" x="650"/>
        <item t="data" sd="1" x="1585"/>
        <item t="data" sd="1" x="2259"/>
        <item t="data" sd="1" x="1305"/>
        <item t="data" sd="1" x="1588"/>
        <item t="data" sd="1" x="2821"/>
        <item t="data" sd="1" x="2513"/>
        <item t="data" sd="1" x="2502"/>
        <item t="data" sd="1" x="2466"/>
        <item t="data" sd="1" x="2680"/>
        <item t="data" sd="1" x="2766"/>
        <item t="data" sd="1" x="2099"/>
        <item t="data" sd="1" x="2427"/>
        <item t="data" sd="1" x="561"/>
        <item t="data" sd="1" x="2286"/>
        <item t="data" sd="1" x="2717"/>
        <item t="data" sd="1" x="1817"/>
        <item t="data" sd="1" x="2540"/>
        <item t="data" sd="1" x="1974"/>
        <item t="data" sd="1" x="1743"/>
        <item t="data" sd="1" x="736"/>
        <item t="data" sd="1" x="1452"/>
        <item t="data" sd="1" x="674"/>
        <item t="data" sd="1" x="583"/>
        <item t="data" sd="1" x="1433"/>
        <item t="data" sd="1" x="2501"/>
        <item t="data" sd="1" x="370"/>
        <item t="data" sd="1" x="2972"/>
        <item t="data" sd="1" x="2541"/>
        <item t="data" sd="1" x="1558"/>
        <item t="data" sd="1" x="987"/>
        <item t="data" sd="1" x="978"/>
        <item t="data" sd="1" x="2090"/>
        <item t="data" sd="1" x="543"/>
        <item t="data" sd="1" x="2856"/>
        <item t="data" sd="1" x="2358"/>
        <item t="data" sd="1" x="853"/>
        <item t="data" sd="1" x="1108"/>
        <item t="data" sd="1" x="1830"/>
        <item t="data" sd="1" x="2723"/>
        <item t="data" sd="1" x="1667"/>
        <item t="data" sd="1" x="887"/>
        <item t="data" sd="1" x="2089"/>
        <item t="data" sd="1" x="1511"/>
        <item t="data" sd="1" x="1150"/>
        <item t="data" sd="1" x="2011"/>
        <item t="data" sd="1" x="2598"/>
        <item t="data" sd="1" x="2437"/>
        <item t="data" sd="1" x="2228"/>
        <item t="data" sd="1" x="2894"/>
        <item t="data" sd="1" x="206"/>
        <item t="data" sd="1" x="2310"/>
        <item t="data" sd="1" x="1803"/>
        <item t="data" sd="1" x="2017"/>
        <item t="data" sd="1" x="368"/>
        <item t="data" sd="1" x="2681"/>
        <item t="data" sd="1" x="1461"/>
        <item t="data" sd="1" x="2796"/>
        <item t="data" sd="1" x="2053"/>
        <item t="data" sd="1" x="1632"/>
        <item t="data" sd="1" x="2158"/>
        <item t="data" sd="1" x="2918"/>
        <item t="data" sd="1" x="2028"/>
        <item t="data" sd="1" x="2359"/>
        <item t="data" sd="1" x="1694"/>
        <item t="data" sd="1" x="367"/>
        <item t="data" sd="1" x="2578"/>
        <item t="data" sd="1" x="2678"/>
        <item t="data" sd="1" x="673"/>
        <item t="data" sd="1" x="40"/>
        <item t="data" sd="1" x="1868"/>
        <item t="data" sd="1" x="2347"/>
        <item t="data" sd="1" x="1261"/>
        <item t="data" sd="1" x="369"/>
        <item t="data" sd="1" x="1955"/>
        <item t="data" sd="1" x="1559"/>
        <item t="data" sd="1" x="1363"/>
        <item t="data" sd="1" x="2946"/>
        <item t="data" sd="1" x="1125"/>
        <item t="data" sd="1" x="1526"/>
        <item t="data" sd="1" x="2246"/>
        <item t="data" sd="1" x="2035"/>
        <item t="data" sd="1" x="1260"/>
        <item t="data" sd="1" x="1510"/>
        <item t="data" sd="1" x="2100"/>
        <item t="data" sd="1" x="1598"/>
        <item t="data" sd="1" x="1316"/>
        <item t="data" sd="1" x="2917"/>
        <item t="data" sd="1" x="2724"/>
        <item t="data" sd="1" x="61"/>
        <item t="data" sd="1" x="1869"/>
        <item t="data" sd="1" x="2503"/>
        <item t="data" sd="1" x="41"/>
        <item t="data" sd="1" x="1016"/>
        <item t="data" sd="1" x="1649"/>
        <item t="data" sd="1" x="1179"/>
        <item t="data" sd="1" x="176"/>
        <item t="data" sd="1" x="2036"/>
        <item t="data" sd="1" x="2616"/>
        <item t="data" sd="1" x="393"/>
        <item t="data" sd="1" x="854"/>
        <item t="data" sd="1" x="1554"/>
        <item t="data" sd="1" x="2107"/>
        <item t="data" sd="1" x="1141"/>
        <item t="data" sd="1" x="879"/>
        <item t="data" sd="1" x="576"/>
        <item t="data" sd="1" x="1826"/>
        <item t="data" sd="1" x="2434"/>
        <item t="data" sd="1" x="1684"/>
        <item t="data" sd="1" x="2604"/>
        <item t="data" sd="1" x="2230"/>
        <item t="data" sd="1" x="234"/>
        <item t="data" sd="1" x="2384"/>
        <item t="data" sd="1" x="2636"/>
        <item t="data" sd="1" x="1521"/>
        <item t="data" sd="1" x="2365"/>
        <item t="data" sd="1" x="1354"/>
        <item t="data" sd="1" x="767"/>
        <item t="data" sd="1" x="2285"/>
        <item t="data" sd="1" x="1362"/>
        <item t="data" sd="1" x="936"/>
        <item t="data" sd="1" x="2247"/>
        <item t="data" sd="1" x="1355"/>
        <item t="data" sd="1" x="2605"/>
        <item t="data" sd="1" x="140"/>
        <item t="data" sd="1" x="2064"/>
        <item t="data" sd="1" x="2599"/>
        <item t="data" sd="1" x="2718"/>
        <item t="data" sd="1" x="1415"/>
        <item t="data" sd="1" x="1389"/>
        <item t="data" sd="1" x="2833"/>
        <item t="data" sd="1" x="2570"/>
        <item t="data" sd="1" x="2829"/>
        <item t="data" sd="1" x="671"/>
        <item t="data" sd="1" x="935"/>
        <item t="data" sd="1" x="1599"/>
        <item t="data" sd="1" x="2893"/>
        <item t="data" sd="1" x="575"/>
        <item t="data" sd="1" x="1061"/>
        <item t="data" sd="1" x="111"/>
        <item t="data" sd="1" x="2346"/>
        <item t="data" sd="1" x="232"/>
        <item t="data" sd="1" x="721"/>
        <item t="data" sd="1" x="79"/>
        <item t="data" sd="1" x="695"/>
        <item t="data" sd="1" x="1414"/>
        <item t="data" sd="1" x="1580"/>
        <item t="data" sd="1" x="2504"/>
        <item t="data" sd="1" x="1317"/>
        <item t="data" sd="1" x="2141"/>
        <item t="data" sd="1" x="2857"/>
        <item t="data" sd="1" x="2580"/>
        <item t="data" sd="1" x="1827"/>
        <item t="data" sd="1" x="1707"/>
        <item t="data" sd="1" x="696"/>
        <item t="data" sd="1" x="499"/>
        <item t="data" sd="1" x="2187"/>
        <item t="data" sd="1" x="1831"/>
        <item t="data" sd="1" x="394"/>
        <item t="data" sd="1" x="1152"/>
        <item t="data" sd="1" x="112"/>
        <item t="data" sd="1" x="213"/>
        <item t="data" sd="1" x="2309"/>
        <item t="data" sd="1" x="1388"/>
        <item t="data" sd="1" x="231"/>
        <item t="data" sd="1" x="2229"/>
        <item t="data" sd="1" x="1162"/>
        <item t="data" sd="1" x="2883"/>
        <item t="data" sd="1" x="1695"/>
        <item t="data" sd="1" x="1390"/>
        <item t="data" sd="1" x="1391"/>
        <item t="data" sd="1" x="1520"/>
        <item t="data" sd="1" x="1124"/>
        <item t="data" sd="1" x="2543"/>
        <item t="data" sd="1" x="2465"/>
        <item t="data" sd="1" x="2046"/>
        <item t="data" sd="1" x="436"/>
        <item t="data" sd="1" x="1118"/>
        <item t="data" sd="1" x="2392"/>
        <item t="data" sd="1" x="139"/>
        <item t="data" sd="1" x="233"/>
        <item t="data" sd="1" x="1133"/>
        <item t="data" sd="1" x="2635"/>
        <item t="data" sd="1" x="2393"/>
        <item t="data" sd="1" x="1281"/>
        <item t="data" sd="1" x="1434"/>
        <item t="data" sd="1" x="2679"/>
        <item t="data" sd="1" x="2828"/>
        <item t="data" sd="1" x="1642"/>
        <item t="data" sd="1" x="175"/>
        <item t="data" sd="1" x="649"/>
        <item t="data" sd="1" x="2312"/>
        <item t="data" sd="1" x="1280"/>
        <item t="data" sd="1" x="898"/>
        <item t="data" sd="1" x="435"/>
        <item t="data" sd="1" x="214"/>
        <item t="data" sd="1" x="1099"/>
        <item t="data" sd="1" x="1962"/>
        <item t="data" sd="1" x="1555"/>
        <item t="data" sd="1" x="2542"/>
        <item t="data" sd="1" x="1153"/>
        <item t="data" sd="1" x="722"/>
        <item t="data" sd="1" x="2364"/>
        <item t="data" sd="1" x="1963"/>
        <item t="data" sd="1" x="2188"/>
        <item t="data" sd="1" x="2832"/>
        <item t="data" sd="1" x="1077"/>
        <item t="data" sd="1" x="1163"/>
        <item t="data" sd="1" x="182"/>
        <item t="data" sd="1" x="60"/>
        <item t="data" sd="1" x="998"/>
        <item t="data" sd="1" x="1634"/>
        <item t="data" sd="1" x="260"/>
        <item t="data" sd="1" x="953"/>
        <item t="data" sd="1" x="261"/>
        <item t="data" sd="1" x="1406"/>
        <item t="data" sd="1" x="406"/>
        <item t="data" sd="1" x="999"/>
        <item t="data" sd="1" x="1643"/>
        <item t="data" sd="1" x="1400"/>
        <item t="data" sd="1" x="68"/>
        <item t="data" sd="1" x="1132"/>
        <item t="data" sd="1" x="2617"/>
        <item t="data" sd="1" x="1636"/>
        <item t="data" sd="1" x="672"/>
        <item t="data" sd="1" x="78"/>
        <item t="data" sd="1" x="2157"/>
        <item t="data" sd="1" x="1581"/>
        <item t="data" sd="1" x="1775"/>
        <item t="data" sd="1" x="1539"/>
        <item t="data" sd="1" x="2412"/>
        <item t="data" sd="1" x="2433"/>
        <item t="data" sd="1" x="181"/>
        <item t="data" sd="1" x="2627"/>
        <item t="data" sd="1" x="1054"/>
        <item t="data" sd="1" x="1885"/>
        <item t="data" sd="1" x="1589"/>
        <item t="data" sd="1" x="308"/>
        <item t="data" sd="1" x="1593"/>
        <item t="data" sd="1" x="1637"/>
        <item t="data" sd="1" x="1055"/>
        <item t="data" sd="1" x="2884"/>
        <item t="data" sd="1" x="1119"/>
        <item t="data" sd="1" x="897"/>
        <item t="data" sd="1" x="490"/>
        <item t="data" sd="1" x="1435"/>
        <item t="data" sd="1" x="2905"/>
        <item t="data" sd="1" x="2319"/>
        <item t="data" sd="1" x="1436"/>
        <item t="data" sd="1" x="1401"/>
        <item t="data" sd="1" x="2311"/>
        <item t="data" sd="1" x="185"/>
        <item t="data" sd="1" x="1884"/>
        <item t="data" sd="1" x="265"/>
        <item t="data" sd="1" x="1997"/>
        <item t="data" sd="1" x="2878"/>
        <item t="data" sd="1" x="1034"/>
        <item t="data" sd="1" x="69"/>
        <item t="data" sd="1" x="1740"/>
        <item t="data" sd="1" x="1893"/>
        <item t="data" sd="1" x="1641"/>
        <item t="data" sd="1" x="476"/>
        <item t="data" sd="1" x="1998"/>
        <item t="data" sd="1" x="2045"/>
        <item t="data" sd="1" x="2142"/>
        <item t="data" sd="1" x="1098"/>
        <item t="data" sd="1" x="186"/>
        <item t="data" sd="1" x="211"/>
        <item t="data" sd="1" x="2002"/>
        <item t="data" sd="1" x="2648"/>
        <item t="data" sd="1" x="2812"/>
        <item t="data" sd="1" x="1364"/>
        <item t="data" sd="1" x="812"/>
        <item t="data" sd="1" x="1648"/>
        <item t="data" sd="1" x="2596"/>
        <item t="data" sd="1" x="954"/>
        <item t="data" sd="1" x="2597"/>
        <item t="data" sd="1" x="1776"/>
        <item t="data" sd="1" x="2231"/>
        <item t="data" sd="1" x="277"/>
        <item t="data" sd="1" x="1471"/>
        <item t="data" sd="1" x="1773"/>
        <item t="data" sd="1" x="2906"/>
        <item t="data" sd="1" x="1763"/>
        <item t="data" sd="1" x="1365"/>
        <item t="data" sd="1" x="1758"/>
        <item t="data" sd="1" x="945"/>
        <item t="data" sd="1" x="2561"/>
        <item t="data" sd="1" x="307"/>
        <item t="data" sd="1" x="2866"/>
        <item t="data" sd="1" x="264"/>
        <item t="data" sd="1" x="2628"/>
        <item t="data" sd="1" x="1929"/>
        <item t="data" sd="1" x="1407"/>
        <item t="data" sd="1" x="1234"/>
        <item t="data" sd="1" x="2879"/>
        <item t="data" sd="1" x="2383"/>
        <item t="data" sd="1" x="1233"/>
        <item t="data" sd="1" x="1811"/>
        <item t="data" sd="1" x="1640"/>
        <item t="data" sd="1" x="1076"/>
        <item t="data" sd="1" x="2618"/>
        <item t="data" sd="1" x="2186"/>
        <item t="data" sd="1" x="1937"/>
        <item t="data" sd="1" x="39"/>
        <item t="data" sd="1" x="2647"/>
        <item t="data" sd="1" x="1472"/>
        <item t="data" sd="1" x="1928"/>
        <item t="data" sd="1" x="212"/>
        <item t="data" sd="1" x="2514"/>
        <item t="data" sd="1" x="412"/>
        <item t="data" sd="1" x="2423"/>
        <item t="data" sd="1" x="2813"/>
        <item t="data" sd="1" x="1140"/>
        <item t="data" sd="1" x="1657"/>
        <item t="data" sd="1" x="2010"/>
        <item t="data" sd="1" x="411"/>
        <item t="data" sd="1" x="2320"/>
        <item t="data" sd="1" x="1453"/>
        <item t="data" sd="1" x="1527"/>
        <item t="data" sd="1" x="1006"/>
        <item t="data" sd="1" x="475"/>
        <item t="data" sd="1" x="863"/>
        <item t="data" sd="1" x="278"/>
        <item t="data" sd="1" x="489"/>
        <item t="data" sd="1" x="864"/>
        <item t="data" sd="1" x="757"/>
        <item t="data" sd="1" x="1538"/>
        <item t="data" sd="1" x="2515"/>
        <item t="data" sd="1" x="2251"/>
        <item t="data" sd="1" x="811"/>
        <item t="data" sd="1" x="2373"/>
        <item t="data" sd="1" x="2176"/>
        <item t="data" sd="1" x="405"/>
        <item t="data" sd="1" x="2785"/>
        <item t="data" sd="1" x="90"/>
        <item t="data" sd="1" x="758"/>
        <item t="data" sd="1" x="1454"/>
        <item t="data" sd="1" x="2185"/>
        <item t="data" sd="1" x="2784"/>
        <item t="data" sd="1" x="2372"/>
        <item t="data" sd="1" x="133"/>
        <item t="data" sd="1" x="946"/>
        <item t="data" sd="1" x="1757"/>
        <item t="data" sd="1" x="515"/>
        <item t="data" sd="1" x="1741"/>
        <item t="data" sd="1" x="2885"/>
        <item t="data" sd="1" x="810"/>
        <item t="data" sd="1" x="2382"/>
        <item t="data" sd="1" x="1936"/>
        <item t="data" sd="1" x="658"/>
        <item t="data" sd="1" x="2867"/>
        <item t="data" sd="1" x="1689"/>
        <item t="data" sd="1" x="2250"/>
        <item t="data" sd="1" x="1732"/>
        <item t="data" sd="1" x="1635"/>
        <item t="data" sd="1" x="1473"/>
        <item t="data" sd="1" x="134"/>
        <item t="data" sd="1" x="1205"/>
        <item t="data" sd="1" x="1290"/>
        <item t="data" sd="1" x="2108"/>
        <item t="data" sd="1" x="774"/>
        <item t="data" sd="1" x="773"/>
        <item t="data" sd="1" x="2688"/>
        <item t="data" sd="1" x="2533"/>
        <item t="data" sd="1" x="132"/>
        <item t="data" sd="1" x="1382"/>
        <item t="data" sd="1" x="196"/>
        <item t="data" sd="1" x="337"/>
        <item t="data" sd="1" x="38"/>
        <item t="data" sd="1" x="796"/>
        <item t="data" sd="1" x="1484"/>
        <item t="data" sd="1" x="1291"/>
        <item t="data" sd="1" x="909"/>
        <item t="data" sd="1" x="518"/>
        <item t="data" sd="1" x="2560"/>
        <item t="data" sd="1" x="657"/>
        <item t="data" sd="1" x="1990"/>
        <item t="data" sd="1" x="1892"/>
        <item t="data" sd="1" x="1764"/>
        <item t="data" sd="1" x="1840"/>
        <item t="data" sd="1" x="2284"/>
        <item t="data" sd="1" x="2797"/>
        <item t="data" sd="1" x="830"/>
        <item t="data" sd="1" x="1733"/>
        <item t="data" sd="1" x="1035"/>
        <item t="data" sd="1" x="48"/>
        <item t="data" sd="1" x="2886"/>
        <item t="data" sd="1" x="1624"/>
        <item t="data" sd="1" x="2140"/>
        <item t="data" sd="1" x="851"/>
        <item t="data" sd="1" x="2009"/>
        <item t="data" sd="1" x="656"/>
        <item t="data" sd="1" x="1688"/>
        <item t="data" sd="1" x="1383"/>
        <item t="data" sd="1" x="1474"/>
        <item t="data" sd="1" x="809"/>
        <item t="data" sd="1" x="871"/>
        <item t="data" sd="1" x="1204"/>
        <item t="data" sd="1" x="1930"/>
        <item t="data" sd="1" x="22"/>
        <item t="data" sd="1" x="1812"/>
        <item t="data" sd="1" x="1462"/>
        <item t="data" sd="1" x="77"/>
        <item t="data" sd="1" x="655"/>
        <item t="data" sd="1" x="715"/>
        <item t="data" sd="1" x="2283"/>
        <item t="data" sd="1" x="488"/>
        <item t="data" sd="1" x="2413"/>
        <item t="data" sd="1" x="1097"/>
        <item t="data" sd="1" x="1774"/>
        <item t="data" sd="1" x="621"/>
        <item t="data" sd="1" x="2178"/>
        <item t="data" sd="1" x="716"/>
        <item t="data" sd="1" x="516"/>
        <item t="data" sd="1" x="908"/>
        <item t="data" sd="1" x="872"/>
        <item t="data" sd="1" x="1783"/>
        <item t="data" sd="1" x="2001"/>
        <item t="data" sd="1" x="1239"/>
        <item t="data" sd="1" x="2938"/>
        <item t="data" sd="1" x="1249"/>
        <item t="data" sd="1" x="1483"/>
        <item t="data" sd="1" x="1841"/>
        <item t="data" sd="1" x="1625"/>
        <item t="data" sd="1" x="1007"/>
        <item t="data" sd="1" x="852"/>
        <item t="data" sd="1" x="313"/>
        <item t="data" sd="1" x="49"/>
        <item t="data" sd="1" x="517"/>
        <item t="data" sd="1" x="479"/>
        <item t="data" sd="1" x="1991"/>
        <item t="data" sd="1" x="915"/>
        <item t="data" sd="1" x="2207"/>
        <item t="data" sd="1" x="270"/>
        <item t="data" sd="1" x="907"/>
        <item t="data" sd="1" x="2177"/>
        <item t="data" sd="1" x="995"/>
        <item t="data" sd="1" x="23"/>
        <item t="data" sd="1" x="2937"/>
        <item t="data" sd="1" x="2282"/>
        <item t="data" sd="1" x="487"/>
        <item t="data" sd="1" x="1398"/>
        <item t="data" sd="1" x="480"/>
        <item t="data" sd="1" x="2256"/>
        <item t="data" sd="1" x="1116"/>
        <item t="data" sd="1" x="1482"/>
        <item t="data" sd="1" x="910"/>
        <item t="data" sd="1" x="2007"/>
        <item t="data" sd="1" x="970"/>
        <item t="data" sd="1" x="338"/>
        <item t="data" sd="1" x="2206"/>
        <item t="data" sd="1" x="1931"/>
        <item t="data" sd="1" x="89"/>
        <item t="data" sd="1" x="448"/>
        <item t="data" sd="1" x="314"/>
        <item t="data" sd="1" x="426"/>
        <item t="data" sd="1" x="1656"/>
        <item t="data" sd="1" x="1047"/>
        <item t="data" sd="1" x="2139"/>
        <item t="data" sd="1" x="1326"/>
        <item t="data" sd="1" x="1952"/>
        <item t="data" sd="1" x="2654"/>
        <item t="data" sd="1" x="1240"/>
        <item t="data" sd="1" x="679"/>
        <item t="data" sd="1" x="2532"/>
        <item t="data" sd="1" x="2973"/>
        <item t="data" sd="1" x="425"/>
        <item t="data" sd="1" x="1903"/>
        <item t="data" sd="1" x="925"/>
        <item t="data" sd="1" x="2425"/>
        <item t="data" sd="1" x="2653"/>
        <item t="data" sd="1" x="900"/>
        <item t="data" sd="1" x="220"/>
        <item t="data" sd="1" x="2214"/>
        <item t="data" sd="1" x="916"/>
        <item t="data" sd="1" x="2689"/>
        <item t="data" sd="1" x="2000"/>
        <item t="data" sd="1" x="1096"/>
        <item t="data" sd="1" x="2646"/>
        <item t="data" sd="1" x="741"/>
        <item t="data" sd="1" x="1867"/>
        <item t="data" sd="1" x="943"/>
        <item t="data" sd="1" x="2281"/>
        <item t="data" sd="1" x="899"/>
        <item t="data" sd="1" x="1117"/>
        <item t="data" sd="1" x="1481"/>
        <item t="data" sd="1" x="994"/>
        <item t="data" sd="1" x="928"/>
        <item t="data" sd="1" x="1335"/>
        <item t="data" sd="1" x="390"/>
        <item t="data" sd="1" x="2008"/>
        <item t="data" sd="1" x="1399"/>
        <item t="data" sd="1" x="1247"/>
        <item t="data" sd="1" x="1902"/>
        <item t="data" sd="1" x="2699"/>
        <item t="data" sd="1" x="1327"/>
        <item t="data" sd="1" x="795"/>
        <item t="data" sd="1" x="2215"/>
        <item t="data" sd="1" x="1443"/>
        <item t="data" sd="1" x="997"/>
        <item t="data" sd="1" x="1794"/>
        <item t="data" sd="1" x="131"/>
        <item t="data" sd="1" x="2"/>
        <item t="data" sd="1" x="1734"/>
        <item t="data" sd="1" x="831"/>
        <item t="data" sd="1" x="1865"/>
        <item t="data" sd="1" x="927"/>
        <item t="data" sd="1" x="195"/>
        <item t="data" sd="1" x="404"/>
        <item t="data" sd="1" x="926"/>
        <item t="data" sd="1" x="2300"/>
        <item t="data" sd="1" x="283"/>
        <item t="data" sd="1" x="1005"/>
        <item t="data" sd="1" x="3"/>
        <item t="data" sd="1" x="1735"/>
        <item t="data" sd="1" x="389"/>
        <item t="data" sd="1" x="1004"/>
        <item t="data" sd="1" x="681"/>
        <item t="data" sd="1" x="742"/>
        <item t="data" sd="1" x="869"/>
        <item t="data" sd="1" x="1238"/>
        <item t="data" sd="1" x="391"/>
        <item t="data" sd="1" x="969"/>
        <item t="data" sd="1" x="2869"/>
        <item t="data" sd="1" x="76"/>
        <item t="data" sd="1" x="1036"/>
        <item t="data" sd="1" x="1046"/>
        <item t="data" sd="1" x="1999"/>
        <item t="data" sd="1" x="219"/>
        <item t="data" sd="1" x="1160"/>
        <item t="data" sd="1" x="2424"/>
        <item t="data" sd="1" x="2301"/>
        <item t="data" sd="1" x="447"/>
        <item t="data" sd="1" x="1953"/>
        <item t="data" sd="1" x="1725"/>
        <item t="data" sd="1" x="2478"/>
        <item t="data" sd="1" x="680"/>
        <item t="data" sd="1" x="2595"/>
        <item t="data" sd="1" x="1161"/>
        <item t="data" sd="1" x="1810"/>
        <item t="data" sd="1" x="2299"/>
        <item t="data" sd="1" x="2477"/>
        <item t="data" sd="1" x="630"/>
        <item t="data" sd="1" x="1724"/>
        <item t="data" sd="1" x="1793"/>
        <item t="data" sd="1" x="2066"/>
        <item t="data" sd="1" x="2257"/>
        <item t="data" sd="1" x="2907"/>
        <item t="data" sd="1" x="315"/>
        <item t="data" sd="1" x="2686"/>
        <item t="data" sd="1" x="1037"/>
        <item t="data" sd="1" x="1246"/>
        <item t="data" sd="1" x="2302"/>
        <item t="data" sd="1" x="1712"/>
        <item t="data" sd="1" x="1801"/>
        <item t="data" sd="1" x="1687"/>
        <item t="data" sd="1" x="2645"/>
        <item t="data" sd="1" x="1802"/>
        <item t="data" sd="1" x="1052"/>
        <item t="data" sd="1" x="325"/>
        <item t="data" sd="1" x="2539"/>
        <item t="data" sd="1" x="2065"/>
        <item t="data" sd="1" x="1176"/>
        <item t="data" sd="1" x="1864"/>
        <item t="data" sd="1" x="2479"/>
        <item t="data" sd="1" x="1907"/>
        <item t="data" sd="1" x="682"/>
        <item t="data" sd="1" x="1517"/>
        <item t="data" sd="1" x="629"/>
        <item t="data" sd="1" x="996"/>
        <item t="data" sd="1" x="1686"/>
        <item t="data" sd="1" x="1334"/>
        <item t="data" sd="1" x="1906"/>
        <item t="data" sd="1" x="361"/>
        <item t="data" sd="1" x="1192"/>
        <item t="data" sd="1" x="1921"/>
        <item t="data" sd="1" x="362"/>
        <item t="data" sd="1" x="832"/>
        <item t="data" sd="1" x="1237"/>
        <item t="data" sd="1" x="2831"/>
        <item t="data" sd="1" x="944"/>
        <item t="data" sd="1" x="1444"/>
        <item t="data" sd="1" x="1053"/>
        <item t="data" sd="1" x="2318"/>
        <item t="data" sd="1" x="1314"/>
        <item t="data" sd="1" x="2426"/>
        <item t="data" sd="1" x="1248"/>
        <item t="data" sd="1" x="262"/>
        <item t="data" sd="1" x="1094"/>
        <item t="data" sd="1" x="1518"/>
        <item t="data" sd="1" x="326"/>
        <item t="data" sd="1" x="1784"/>
        <item t="data" sd="1" x="276"/>
        <item t="data" sd="1" x="478"/>
        <item t="data" sd="1" x="2394"/>
        <item t="data" sd="1" x="392"/>
        <item t="data" sd="1" x="1519"/>
        <item t="data" sd="1" x="1713"/>
        <item t="data" sd="1" x="829"/>
        <item t="data" sd="1" x="2868"/>
        <item t="data" sd="1" x="1787"/>
        <item t="data" sd="1" x="183"/>
        <item t="data" sd="1" x="972"/>
        <item t="data" sd="1" x="1427"/>
        <item t="data" sd="1" x="2830"/>
        <item t="data" sd="1" x="732"/>
        <item t="data" sd="1" x="263"/>
        <item t="data" sd="1" x="1516"/>
        <item t="data" sd="1" x="316"/>
        <item t="data" sd="1" x="403"/>
        <item t="data" sd="1" x="2327"/>
        <item t="data" sd="1" x="1614"/>
        <item t="data" sd="1" x="284"/>
        <item t="data" sd="1" x="203"/>
        <item t="data" sd="1" x="1353"/>
        <item t="data" sd="1" x="58"/>
        <item t="data" sd="1" x="477"/>
        <item t="data" sd="1" x="2538"/>
        <item t="data" sd="1" x="1866"/>
        <item t="data" sd="1" x="971"/>
        <item t="data" sd="1" x="1497"/>
        <item t="data" sd="1" x="191"/>
        <item t="data" sd="1" x="1537"/>
        <item t="data" sd="1" x="1193"/>
        <item t="data" sd="1" x="2124"/>
        <item t="data" sd="1" x="870"/>
        <item t="data" sd="1" x="2624"/>
        <item t="data" sd="1" x="1622"/>
        <item t="data" sd="1" x="1463"/>
        <item t="data" sd="1" x="349"/>
        <item t="data" sd="1" x="2480"/>
        <item t="data" sd="1" x="1677"/>
        <item t="data" sd="1" x="1014"/>
        <item t="data" sd="1" x="2317"/>
        <item t="data" sd="1" x="443"/>
        <item t="data" sd="1" x="1883"/>
        <item t="data" sd="1" x="731"/>
        <item t="data" sd="1" x="2876"/>
        <item t="data" sd="1" x="1428"/>
        <item t="data" sd="1" x="2877"/>
        <item t="data" sd="1" x="2594"/>
        <item t="data" sd="1" x="59"/>
        <item t="data" sd="1" x="2638"/>
        <item t="data" sd="1" x="2175"/>
        <item t="data" sd="1" x="298"/>
        <item t="data" sd="1" x="2395"/>
        <item t="data" sd="1" x="1498"/>
        <item t="data" sd="1" x="1676"/>
        <item t="data" sd="1" x="192"/>
        <item t="data" sd="1" x="141"/>
        <item t="data" sd="1" x="1557"/>
        <item t="data" sd="1" x="1194"/>
        <item t="data" sd="1" x="2673"/>
        <item t="data" sd="1" x="1668"/>
        <item t="data" sd="1" x="2908"/>
        <item t="data" sd="1" x="2698"/>
        <item t="data" sd="1" x="2706"/>
        <item t="data" sd="1" x="1195"/>
        <item t="data" sd="1" x="1828"/>
        <item t="data" sd="1" x="297"/>
        <item t="data" sd="1" x="648"/>
        <item t="data" sd="1" x="2410"/>
        <item t="data" sd="1" x="1352"/>
        <item t="data" sd="1" x="204"/>
        <item t="data" sd="1" x="2558"/>
        <item t="data" sd="1" x="820"/>
        <item t="data" sd="1" x="2587"/>
        <item t="data" sd="1" x="1809"/>
        <item t="data" sd="1" x="1278"/>
        <item t="data" sd="1" x="1105"/>
        <item t="data" sd="1" x="1536"/>
        <item t="data" sd="1" x="350"/>
        <item t="data" sd="1" x="444"/>
        <item t="data" sd="1" x="2586"/>
        <item t="data" sd="1" x="163"/>
        <item t="data" sd="1" x="1923"/>
        <item t="data" sd="1" x="1095"/>
        <item t="data" sd="1" x="2328"/>
        <item t="data" sd="1" x="2411"/>
        <item t="data" sd="1" x="1212"/>
        <item t="data" sd="1" x="1177"/>
        <item t="data" sd="1" x="2942"/>
        <item t="data" sd="1" x="1279"/>
        <item t="data" sd="1" x="2731"/>
        <item t="data" sd="1" x="2166"/>
        <item t="data" sd="1" x="2623"/>
        <item t="data" sd="1" x="285"/>
        <item t="data" sd="1" x="1106"/>
        <item t="data" sd="1" x="1615"/>
        <item t="data" sd="1" x="275"/>
        <item t="data" sd="1" x="2637"/>
        <item t="data" sd="1" x="2769"/>
        <item t="data" sd="1" x="2123"/>
        <item t="data" sd="1" x="1829"/>
        <item t="data" sd="1" x="164"/>
        <item t="data" sd="1" x="647"/>
        <item t="data" sd="1" x="184"/>
        <item t="data" sd="1" x="2167"/>
        <item t="data" sd="1" x="2464"/>
        <item t="data" sd="1" x="123"/>
        <item t="data" sd="1" x="783"/>
        <item t="data" sd="1" x="2943"/>
        <item t="data" sd="1" x="2463"/>
        <item t="data" sd="1" x="2326"/>
        <item t="data" sd="1" x="2329"/>
        <item t="data" sd="1" x="2165"/>
        <item t="data" sd="1" x="2168"/>
        <item t="data" sd="1" x="2672"/>
        <item t="data" sd="1" x="335"/>
        <item t="data" sd="1" x="1722"/>
        <item t="data" sd="1" x="1464"/>
        <item t="data" sd="1" x="1380"/>
        <item t="data" sd="1" x="1922"/>
        <item t="data" sd="1" x="1590"/>
        <item t="data" sd="1" x="336"/>
        <item t="data" sd="1" x="2390"/>
        <item t="data" sd="1" x="2730"/>
        <item t="data" sd="1" x="1556"/>
        <item t="data" sd="1" x="1882"/>
        <item t="data" sd="1" x="1219"/>
        <item t="data" sd="1" x="2687"/>
        <item t="data" sd="1" x="142"/>
        <item t="data" sd="1" x="124"/>
        <item t="data" sd="1" x="704"/>
        <item t="data" sd="1" x="1104"/>
        <item t="data" sd="1" x="1591"/>
        <item t="data" sd="1" x="1325"/>
        <item t="data" sd="1" x="1499"/>
        <item t="data" sd="1" x="734"/>
        <item t="data" sd="1" x="1723"/>
        <item t="data" sd="1" x="2391"/>
        <item t="data" sd="1" x="1079"/>
        <item t="data" sd="1" x="2874"/>
        <item t="data" sd="1" x="703"/>
        <item t="data" sd="1" x="221"/>
        <item t="data" sd="1" x="786"/>
        <item t="data" sd="1" x="1623"/>
        <item t="data" sd="1" x="1232"/>
        <item t="data" sd="1" x="445"/>
        <item t="data" sd="1" x="333"/>
        <item t="data" sd="1" x="2661"/>
        <item t="data" sd="1" x="1213"/>
        <item t="data" sd="1" x="1221"/>
        <item t="data" sd="1" x="754"/>
        <item t="data" sd="1" x="861"/>
        <item t="data" sd="1" x="1381"/>
        <item t="data" sd="1" x="1315"/>
        <item t="data" sd="1" x="1506"/>
        <item t="data" sd="1" x="446"/>
        <item t="data" sd="1" x="222"/>
        <item t="data" sd="1" x="321"/>
        <item t="data" sd="1" x="1231"/>
        <item t="data" sd="1" x="819"/>
        <item t="data" sd="1" x="1973"/>
        <item t="data" sd="1" x="2768"/>
        <item t="data" sd="1" x="1705"/>
        <item t="data" sd="1" x="733"/>
        <item t="data" sd="1" x="2660"/>
        <item t="data" sd="1" x="1669"/>
        <item t="data" sd="1" x="2344"/>
        <item t="data" sd="1" x="286"/>
        <item t="data" sd="1" x="2470"/>
        <item t="data" sd="1" x="2875"/>
        <item t="data" sd="1" x="1324"/>
        <item t="data" sd="1" x="1920"/>
        <item t="data" sd="1" x="1704"/>
        <item t="data" sd="1" x="2469"/>
        <item t="data" sd="1" x="1257"/>
        <item t="data" sd="1" x="1078"/>
        <item t="data" sd="1" x="784"/>
        <item t="data" sd="1" x="2116"/>
        <item t="data" sd="1" x="2047"/>
        <item t="data" sd="1" x="1220"/>
        <item t="data" sd="1" x="2576"/>
        <item t="data" sd="1" x="756"/>
        <item t="data" sd="1" x="2048"/>
        <item t="data" sd="1" x="377"/>
        <item t="data" sd="1" x="785"/>
        <item t="data" sd="1" x="582"/>
        <item t="data" sd="1" x="1015"/>
        <item t="data" sd="1" x="322"/>
        <item t="data" sd="1" x="1289"/>
        <item t="data" sd="1" x="359"/>
        <item t="data" sd="1" x="1256"/>
        <item t="data" sd="1" x="1229"/>
        <item t="data" sd="1" x="1230"/>
        <item t="data" sd="1" x="1222"/>
        <item t="data" sd="1" x="1531"/>
        <item t="data" sd="1" x="2115"/>
        <item t="data" sd="1" x="2559"/>
        <item t="data" sd="1" x="1530"/>
        <item t="data" sd="1" x="2459"/>
        <item t="data" sd="1" x="753"/>
        <item t="data" sd="1" x="378"/>
        <item t="data" sd="1" x="1288"/>
        <item t="data" sd="1" x="755"/>
        <item t="data" sd="1" x="2487"/>
        <item t="data" sd="1" x="324"/>
        <item t="data" sd="1" x="334"/>
        <item t="data" sd="1" x="498"/>
        <item t="data" sd="1" x="1107"/>
        <item t="data" sd="1" x="1344"/>
        <item t="data" sd="1" x="1703"/>
        <item t="data" sd="1" x="2345"/>
        <item t="data" sd="1" x="1211"/>
        <item t="data" sd="1" x="2381"/>
        <item t="data" sd="1" x="1287"/>
        <item t="data" sd="1" x="1345"/>
        <item t="data" sd="1" x="1259"/>
        <item t="data" sd="1" x="1286"/>
        <item t="data" sd="1" x="571"/>
        <item t="data" sd="1" x="1944"/>
        <item t="data" sd="1" x="1905"/>
        <item t="data" sd="1" x="1528"/>
        <item t="data" sd="1" x="1785"/>
        <item t="data" sd="1" x="572"/>
        <item t="data" sd="1" x="2936"/>
        <item t="data" sd="1" x="1529"/>
        <item t="data" sd="1" x="2460"/>
        <item t="data" sd="1" x="1786"/>
        <item t="data" sd="1" x="2935"/>
        <item t="data" sd="1" x="859"/>
        <item t="data" sd="1" x="2577"/>
        <item t="data" sd="1" x="2380"/>
        <item t="data" sd="1" x="255"/>
        <item t="data" sd="1" x="2491"/>
        <item t="data" sd="1" x="1945"/>
        <item t="data" sd="1" x="581"/>
        <item t="data" sd="1" x="862"/>
        <item t="data" sd="1" x="1347"/>
        <item t="data" sd="1" x="860"/>
        <item t="data" sd="1" x="88"/>
        <item t="data" sd="1" x="497"/>
        <item t="data" sd="1" x="2696"/>
        <item t="data" sd="1" x="171"/>
        <item t="data" sd="1" x="1258"/>
        <item t="data" sd="1" x="109"/>
        <item t="data" sd="1" x="2488"/>
        <item t="data" sd="1" x="1210"/>
        <item t="data" sd="1" x="552"/>
        <item t="data" sd="1" x="2025"/>
        <item t="data" sd="1" x="2633"/>
        <item t="data" sd="1" x="2492"/>
        <item t="data" sd="1" x="2697"/>
        <item t="data" sd="1" x="1702"/>
        <item t="data" sd="1" x="1346"/>
        <item t="data" sd="1" x="1796"/>
        <item t="data" sd="1" x="110"/>
        <item t="data" sd="1" x="20"/>
        <item t="data" sd="1" x="2184"/>
        <item t="data" sd="1" x="193"/>
        <item t="data" sd="1" x="172"/>
        <item t="data" sd="1" x="162"/>
        <item t="data" sd="1" x="701"/>
        <item t="data" sd="1" x="1397"/>
        <item t="data" sd="1" x="174"/>
        <item t="data" sd="1" x="1904"/>
        <item t="data" sd="1" x="323"/>
        <item t="data" sd="1" x="254"/>
        <item t="data" sd="1" x="2643"/>
        <item t="data" sd="1" x="433"/>
        <item t="data" sd="1" x="551"/>
        <item t="data" sd="1" x="424"/>
        <item t="data" sd="1" x="1507"/>
        <item t="data" sd="1" x="1114"/>
        <item t="data" sd="1" x="98"/>
        <item t="data" sd="1" x="2155"/>
        <item t="data" sd="1" x="152"/>
        <item t="data" sd="1" x="194"/>
        <item t="data" sd="1" x="794"/>
        <item t="data" sd="1" x="1396"/>
        <item t="data" sd="1" x="151"/>
        <item t="data" sd="1" x="402"/>
        <item t="data" sd="1" x="434"/>
        <item t="data" sd="1" x="693"/>
        <item t="data" sd="1" x="423"/>
        <item t="data" sd="1" x="360"/>
        <item t="data" sd="1" x="1855"/>
        <item t="data" sd="1" x="173"/>
        <item t="data" sd="1" x="2669"/>
        <item t="data" sd="1" x="1425"/>
        <item t="data" sd="1" x="2183"/>
        <item t="data" sd="1" x="2670"/>
        <item t="data" sd="1" x="849"/>
        <item t="data" sd="1" x="2061"/>
        <item t="data" sd="1" x="2062"/>
        <item t="data" sd="1" x="2671"/>
        <item t="data" sd="1" x="295"/>
        <item t="data" sd="1" x="2634"/>
        <item t="data" sd="1" x="21"/>
        <item t="data" sd="1" x="712"/>
        <item t="data" sd="1" x="2156"/>
        <item t="data" sd="1" x="2529"/>
        <item t="data" sd="1" x="401"/>
        <item t="data" sd="1" x="85"/>
        <item t="data" sd="1" x="694"/>
        <item t="data" sd="1" x="765"/>
        <item t="data" sd="1" x="2026"/>
        <item t="data" sd="1" x="2716"/>
        <item t="data" sd="1" x="791"/>
        <item t="data" sd="1" x="702"/>
        <item t="data" sd="1" x="2765"/>
        <item t="data" sd="1" x="1795"/>
        <item t="data" sd="1" x="2668"/>
        <item t="data" sd="1" x="2903"/>
        <item t="data" sd="1" x="296"/>
        <item t="data" sd="1" x="574"/>
        <item t="data" sd="1" x="793"/>
        <item t="data" sd="1" x="573"/>
        <item t="data" sd="1" x="1972"/>
        <item t="data" sd="1" x="97"/>
        <item t="data" sd="1" x="1276"/>
        <item t="data" sd="1" x="161"/>
        <item t="data" sd="1" x="554"/>
        <item t="data" sd="1" x="792"/>
        <item t="data" sd="1" x="2644"/>
        <item t="data" sd="1" x="99"/>
        <item t="data" sd="1" x="1115"/>
        <item t="data" sd="1" x="431"/>
        <item t="data" sd="1" x="1508"/>
        <item t="data" sd="1" x="1200"/>
        <item t="data" sd="1" x="553"/>
        <item t="data" sd="1" x="766"/>
        <item t="data" sd="1" x="1379"/>
        <item t="data" sd="1" x="1854"/>
        <item t="data" sd="1" x="1839"/>
        <item t="data" sd="1" x="1426"/>
        <item t="data" sd="1" x="2764"/>
        <item t="data" sd="1" x="850"/>
        <item t="data" sd="1" x="1838"/>
        <item t="data" sd="1" x="2715"/>
        <item t="data" sd="1" x="2511"/>
        <item t="data" sd="1" x="379"/>
        <item t="data" sd="1" x="86"/>
        <item t="data" sd="1" x="1202"/>
        <item t="data" sd="1" x="150"/>
        <item t="data" sd="1" x="711"/>
        <item t="data" sd="1" x="1378"/>
        <item t="data" sd="1" x="107"/>
        <item t="data" sd="1" x="2528"/>
        <item t="data" sd="1" x="100"/>
        <item t="data" sd="1" x="1203"/>
        <item t="data" sd="1" x="1509"/>
        <item t="data" sd="1" x="160"/>
        <item t="data" sd="1" x="149"/>
        <item t="data" sd="1" x="692"/>
        <item t="data" sd="1" x="432"/>
        <item t="data" sd="1" x="108"/>
        <item t="data" sd="1" x="714"/>
        <item t="data" sd="1" x="2969"/>
        <item t="data" sd="1" x="1277"/>
        <item t="data" sd="1" x="2106"/>
        <item t="data" sd="1" x="2105"/>
        <item t="data" sd="1" x="1836"/>
        <item t="data" sd="1" x="159"/>
        <item t="data" sd="1" x="2968"/>
        <item t="data" sd="1" x="1201"/>
        <item t="data" sd="1" x="1837"/>
        <item t="data" sd="1" x="421"/>
        <item t="data" sd="1" x="691"/>
        <item t="data" sd="1" x="2904"/>
        <item t="data" sd="1" x="2510"/>
        <item t="data" sd="1" x="2864"/>
        <item t="data" sd="1" x="2043"/>
        <item t="data" sd="1" x="496"/>
        <item t="data" sd="1" x="346"/>
        <item t="data" sd="1" x="713"/>
        <item t="data" sd="1" x="348"/>
        <item t="data" sd="1" x="18"/>
        <item t="data" sd="1" x="2044"/>
        <item t="data" sd="1" x="2774"/>
        <item t="data" sd="1" x="122"/>
        <item t="data" sd="1" x="121"/>
        <item t="data" sd="1" x="1424"/>
        <item t="data" sd="1" x="2865"/>
        <item t="data" sd="1" x="380"/>
        <item t="data" sd="1" x="347"/>
        <item t="data" sd="1" x="763"/>
        <item t="data" sd="1" x="2173"/>
        <item t="data" sd="1" x="422"/>
        <item t="data" sd="1" x="2775"/>
        <item t="data" sd="1" x="764"/>
        <item t="data" sd="1" x="120"/>
        <item t="data" sd="1" x="294"/>
        <item t="data" sd="1" x="2500"/>
        <item t="data" sd="1" x="1423"/>
        <item t="data" sd="1" x="293"/>
        <item t="data" sd="1" x="119"/>
        <item t="data" sd="1" x="345"/>
        <item t="data" sd="1" x="495"/>
        <item t="data" sd="1" x="87"/>
        <item t="data" sd="1" x="2174"/>
        <item t="data" sd="1" x="1"/>
        <item t="data" sd="1" x="2499"/>
        <item t="data" sd="1" x="2614"/>
        <item t="data" sd="1" x="2613"/>
        <item t="data" sd="1" x="2557"/>
        <item t="data" sd="1" x="2556"/>
        <item t="data" sd="1" x="0"/>
        <item t="data" sd="1" x="253"/>
        <item t="data" sd="1" x="1044"/>
        <item t="data" sd="1" x="2027"/>
        <item t="data" sd="1" x="1045"/>
        <item t="data" sd="1" x="250"/>
        <item t="data" sd="1" x="251"/>
        <item t="data" sd="1" x="252"/>
        <item t="default" sd="1"/>
      </items>
    </pivotField>
    <pivotField name="HUM X" showDropDowns="1" compact="0" outline="0" subtotalTop="1" dragToRow="1" dragToCol="1" multipleItemSelectionAllowed="1" dragToPage="1" dragToData="1" dragOff="1" showAll="0" topAutoShow="1" itemPageCount="10" sortType="manual" defaultSubtotal="1">
      <items count="15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efault" sd="1"/>
      </items>
    </pivotField>
    <pivotField name="DE" showDropDowns="1" compact="0" outline="0" subtotalTop="1" dragToRow="1" dragToCol="1" multipleItemSelectionAllowed="1" dragToPage="1" dragToData="1" dragOff="1" showAll="0" topAutoShow="1" itemPageCount="10" sortType="manual" defaultSubtotal="1">
      <items count="150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efault" sd="1"/>
      </items>
    </pivotField>
    <pivotField name="Nº muestreo" showDropDowns="1" compact="0" outline="0" subtotalTop="1" dragToRow="1" dragToCol="1" multipleItemSelectionAllowed="1" dragToPage="1" dragToData="1" dragOff="1" showAll="0" topAutoShow="1" itemPageCount="10" sortType="manual" defaultSubtotal="1">
      <items count="3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efault" sd="1"/>
      </items>
    </pivotField>
    <pivotField name="TSG" showDropDowns="1" compact="0" outline="0" subtotalTop="1" dragToRow="1" dragToCol="1" multipleItemSelectionAllowed="1" dragToPage="1" dragToData="1" dragOff="1" showAll="0" topAutoShow="1" itemPageCount="10" sortType="manual" defaultSubtotal="1">
      <items count="31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efault" sd="1"/>
      </items>
    </pivotField>
    <pivotField name="PESO GRANO" showDropDowns="1" compact="0" outline="0" subtotalTop="1" dragToRow="1" dragToCol="1" multipleItemSelectionAllowed="1" dragToPage="1" dragToData="1" dragOff="1" showAll="0" topAutoShow="1" itemPageCount="10" sortType="manual" defaultSubtotal="1">
      <items count="145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efault" sd="1"/>
      </items>
    </pivotField>
    <pivotField name="MF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h="1" sd="1" x="0"/>
        <item t="data" sd="1" x="1"/>
        <item t="default" sd="1"/>
      </items>
    </pivotField>
    <pivotField name="MC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Comportamiento Peso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Comportamiento HUM X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Decisión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Column 2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3">
    <field x="2"/>
    <field x="4"/>
    <field x="9"/>
  </rowFields>
  <pageFields count="1">
    <pageField fld="15"/>
  </pageFields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 dinámica TSG 2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H4:K206" firstHeaderRow="0" firstDataRow="3" firstDataCol="0" rowPageCount="1" colPageCount="1"/>
  <pivotFields count="21">
    <pivotField name="Nº Muestra" showDropDowns="1" compact="0" outline="0" subtotalTop="1" dragToRow="1" dragToCol="1" multipleItemSelectionAllowed="1" dragToPage="1" dragToData="1" dragOff="1" showAll="0" topAutoShow="1" itemPageCount="10" sortType="manual" defaultSubtotal="1">
      <items count="30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ata" sd="1" x="2128"/>
        <item t="data" sd="1" x="2129"/>
        <item t="data" sd="1" x="2130"/>
        <item t="data" sd="1" x="2131"/>
        <item t="data" sd="1" x="2132"/>
        <item t="data" sd="1" x="2133"/>
        <item t="data" sd="1" x="2134"/>
        <item t="data" sd="1" x="2135"/>
        <item t="data" sd="1" x="2136"/>
        <item t="data" sd="1" x="2137"/>
        <item t="data" sd="1" x="2138"/>
        <item t="data" sd="1" x="2139"/>
        <item t="data" sd="1" x="2140"/>
        <item t="data" sd="1" x="2141"/>
        <item t="data" sd="1" x="2142"/>
        <item t="data" sd="1" x="2143"/>
        <item t="data" sd="1" x="2144"/>
        <item t="data" sd="1" x="2145"/>
        <item t="data" sd="1" x="2146"/>
        <item t="data" sd="1" x="2147"/>
        <item t="data" sd="1" x="2148"/>
        <item t="data" sd="1" x="2149"/>
        <item t="data" sd="1" x="2150"/>
        <item t="data" sd="1" x="2151"/>
        <item t="data" sd="1" x="2152"/>
        <item t="data" sd="1" x="2153"/>
        <item t="data" sd="1" x="2154"/>
        <item t="data" sd="1" x="2155"/>
        <item t="data" sd="1" x="2156"/>
        <item t="data" sd="1" x="2157"/>
        <item t="data" sd="1" x="2158"/>
        <item t="data" sd="1" x="2159"/>
        <item t="data" sd="1" x="2160"/>
        <item t="data" sd="1" x="2161"/>
        <item t="data" sd="1" x="2162"/>
        <item t="data" sd="1" x="2163"/>
        <item t="data" sd="1" x="2164"/>
        <item t="data" sd="1" x="2165"/>
        <item t="data" sd="1" x="2166"/>
        <item t="data" sd="1" x="2167"/>
        <item t="data" sd="1" x="2168"/>
        <item t="data" sd="1" x="2169"/>
        <item t="data" sd="1" x="2170"/>
        <item t="data" sd="1" x="2171"/>
        <item t="data" sd="1" x="2172"/>
        <item t="data" sd="1" x="2173"/>
        <item t="data" sd="1" x="2174"/>
        <item t="data" sd="1" x="2175"/>
        <item t="data" sd="1" x="2176"/>
        <item t="data" sd="1" x="2177"/>
        <item t="data" sd="1" x="2178"/>
        <item t="data" sd="1" x="2179"/>
        <item t="data" sd="1" x="2180"/>
        <item t="data" sd="1" x="2181"/>
        <item t="data" sd="1" x="2182"/>
        <item t="data" sd="1" x="2183"/>
        <item t="data" sd="1" x="2184"/>
        <item t="data" sd="1" x="2185"/>
        <item t="data" sd="1" x="2186"/>
        <item t="data" sd="1" x="2187"/>
        <item t="data" sd="1" x="2188"/>
        <item t="data" sd="1" x="2189"/>
        <item t="data" sd="1" x="2190"/>
        <item t="data" sd="1" x="2191"/>
        <item t="data" sd="1" x="2192"/>
        <item t="data" sd="1" x="2193"/>
        <item t="data" sd="1" x="2194"/>
        <item t="data" sd="1" x="2195"/>
        <item t="data" sd="1" x="2196"/>
        <item t="data" sd="1" x="2197"/>
        <item t="data" sd="1" x="2198"/>
        <item t="data" sd="1" x="2199"/>
        <item t="data" sd="1" x="2200"/>
        <item t="data" sd="1" x="2201"/>
        <item t="data" sd="1" x="2202"/>
        <item t="data" sd="1" x="2203"/>
        <item t="data" sd="1" x="2204"/>
        <item t="data" sd="1" x="2205"/>
        <item t="data" sd="1" x="2206"/>
        <item t="data" sd="1" x="2207"/>
        <item t="data" sd="1" x="2208"/>
        <item t="data" sd="1" x="2209"/>
        <item t="data" sd="1" x="2210"/>
        <item t="data" sd="1" x="2211"/>
        <item t="data" sd="1" x="2212"/>
        <item t="data" sd="1" x="2213"/>
        <item t="data" sd="1" x="2214"/>
        <item t="data" sd="1" x="2215"/>
        <item t="data" sd="1" x="2216"/>
        <item t="data" sd="1" x="2217"/>
        <item t="data" sd="1" x="2218"/>
        <item t="data" sd="1" x="2219"/>
        <item t="data" sd="1" x="2220"/>
        <item t="data" sd="1" x="2221"/>
        <item t="data" sd="1" x="2222"/>
        <item t="data" sd="1" x="2223"/>
        <item t="data" sd="1" x="2224"/>
        <item t="data" sd="1" x="2225"/>
        <item t="data" sd="1" x="2226"/>
        <item t="data" sd="1" x="2227"/>
        <item t="data" sd="1" x="2228"/>
        <item t="data" sd="1" x="2229"/>
        <item t="data" sd="1" x="2230"/>
        <item t="data" sd="1" x="2231"/>
        <item t="data" sd="1" x="2232"/>
        <item t="data" sd="1" x="2233"/>
        <item t="data" sd="1" x="2234"/>
        <item t="data" sd="1" x="2235"/>
        <item t="data" sd="1" x="2236"/>
        <item t="data" sd="1" x="2237"/>
        <item t="data" sd="1" x="2238"/>
        <item t="data" sd="1" x="2239"/>
        <item t="data" sd="1" x="2240"/>
        <item t="data" sd="1" x="2241"/>
        <item t="data" sd="1" x="2242"/>
        <item t="data" sd="1" x="2243"/>
        <item t="data" sd="1" x="2244"/>
        <item t="data" sd="1" x="2245"/>
        <item t="data" sd="1" x="2246"/>
        <item t="data" sd="1" x="2247"/>
        <item t="data" sd="1" x="2248"/>
        <item t="data" sd="1" x="2249"/>
        <item t="data" sd="1" x="2250"/>
        <item t="data" sd="1" x="2251"/>
        <item t="data" sd="1" x="2252"/>
        <item t="data" sd="1" x="2253"/>
        <item t="data" sd="1" x="2254"/>
        <item t="data" sd="1" x="2255"/>
        <item t="data" sd="1" x="2256"/>
        <item t="data" sd="1" x="2257"/>
        <item t="data" sd="1" x="2258"/>
        <item t="data" sd="1" x="2259"/>
        <item t="data" sd="1" x="2260"/>
        <item t="data" sd="1" x="2261"/>
        <item t="data" sd="1" x="2262"/>
        <item t="data" sd="1" x="2263"/>
        <item t="data" sd="1" x="2264"/>
        <item t="data" sd="1" x="2265"/>
        <item t="data" sd="1" x="2266"/>
        <item t="data" sd="1" x="2267"/>
        <item t="data" sd="1" x="2268"/>
        <item t="data" sd="1" x="2269"/>
        <item t="data" sd="1" x="2270"/>
        <item t="data" sd="1" x="2271"/>
        <item t="data" sd="1" x="2272"/>
        <item t="data" sd="1" x="2273"/>
        <item t="data" sd="1" x="2274"/>
        <item t="data" sd="1" x="2275"/>
        <item t="data" sd="1" x="2276"/>
        <item t="data" sd="1" x="2277"/>
        <item t="data" sd="1" x="2278"/>
        <item t="data" sd="1" x="2279"/>
        <item t="data" sd="1" x="2280"/>
        <item t="data" sd="1" x="2281"/>
        <item t="data" sd="1" x="2282"/>
        <item t="data" sd="1" x="2283"/>
        <item t="data" sd="1" x="2284"/>
        <item t="data" sd="1" x="2285"/>
        <item t="data" sd="1" x="2286"/>
        <item t="data" sd="1" x="2287"/>
        <item t="data" sd="1" x="2288"/>
        <item t="data" sd="1" x="2289"/>
        <item t="data" sd="1" x="2290"/>
        <item t="data" sd="1" x="2291"/>
        <item t="data" sd="1" x="2292"/>
        <item t="data" sd="1" x="2293"/>
        <item t="data" sd="1" x="2294"/>
        <item t="data" sd="1" x="2295"/>
        <item t="data" sd="1" x="2296"/>
        <item t="data" sd="1" x="2297"/>
        <item t="data" sd="1" x="2298"/>
        <item t="data" sd="1" x="2299"/>
        <item t="data" sd="1" x="2300"/>
        <item t="data" sd="1" x="2301"/>
        <item t="data" sd="1" x="2302"/>
        <item t="data" sd="1" x="2303"/>
        <item t="data" sd="1" x="2304"/>
        <item t="data" sd="1" x="2305"/>
        <item t="data" sd="1" x="2306"/>
        <item t="data" sd="1" x="2307"/>
        <item t="data" sd="1" x="2308"/>
        <item t="data" sd="1" x="2309"/>
        <item t="data" sd="1" x="2310"/>
        <item t="data" sd="1" x="2311"/>
        <item t="data" sd="1" x="2312"/>
        <item t="data" sd="1" x="2313"/>
        <item t="data" sd="1" x="2314"/>
        <item t="data" sd="1" x="2315"/>
        <item t="data" sd="1" x="2316"/>
        <item t="data" sd="1" x="2317"/>
        <item t="data" sd="1" x="2318"/>
        <item t="data" sd="1" x="2319"/>
        <item t="data" sd="1" x="2320"/>
        <item t="data" sd="1" x="2321"/>
        <item t="data" sd="1" x="2322"/>
        <item t="data" sd="1" x="2323"/>
        <item t="data" sd="1" x="2324"/>
        <item t="data" sd="1" x="2325"/>
        <item t="data" sd="1" x="2326"/>
        <item t="data" sd="1" x="2327"/>
        <item t="data" sd="1" x="2328"/>
        <item t="data" sd="1" x="2329"/>
        <item t="data" sd="1" x="2330"/>
        <item t="data" sd="1" x="2331"/>
        <item t="data" sd="1" x="2332"/>
        <item t="data" sd="1" x="2333"/>
        <item t="data" sd="1" x="2334"/>
        <item t="data" sd="1" x="2335"/>
        <item t="data" sd="1" x="2336"/>
        <item t="data" sd="1" x="2337"/>
        <item t="data" sd="1" x="2338"/>
        <item t="data" sd="1" x="2339"/>
        <item t="data" sd="1" x="2340"/>
        <item t="data" sd="1" x="2341"/>
        <item t="data" sd="1" x="2342"/>
        <item t="data" sd="1" x="2343"/>
        <item t="data" sd="1" x="2344"/>
        <item t="data" sd="1" x="2345"/>
        <item t="data" sd="1" x="2346"/>
        <item t="data" sd="1" x="2347"/>
        <item t="data" sd="1" x="2348"/>
        <item t="data" sd="1" x="2349"/>
        <item t="data" sd="1" x="2350"/>
        <item t="data" sd="1" x="2351"/>
        <item t="data" sd="1" x="2352"/>
        <item t="data" sd="1" x="2353"/>
        <item t="data" sd="1" x="2354"/>
        <item t="data" sd="1" x="2355"/>
        <item t="data" sd="1" x="2356"/>
        <item t="data" sd="1" x="2357"/>
        <item t="data" sd="1" x="2358"/>
        <item t="data" sd="1" x="2359"/>
        <item t="data" sd="1" x="2360"/>
        <item t="data" sd="1" x="2361"/>
        <item t="data" sd="1" x="2362"/>
        <item t="data" sd="1" x="2363"/>
        <item t="data" sd="1" x="2364"/>
        <item t="data" sd="1" x="2365"/>
        <item t="data" sd="1" x="2366"/>
        <item t="data" sd="1" x="2367"/>
        <item t="data" sd="1" x="2368"/>
        <item t="data" sd="1" x="2369"/>
        <item t="data" sd="1" x="2370"/>
        <item t="data" sd="1" x="2371"/>
        <item t="data" sd="1" x="2372"/>
        <item t="data" sd="1" x="2373"/>
        <item t="data" sd="1" x="2374"/>
        <item t="data" sd="1" x="2375"/>
        <item t="data" sd="1" x="2376"/>
        <item t="data" sd="1" x="2377"/>
        <item t="data" sd="1" x="2378"/>
        <item t="data" sd="1" x="2379"/>
        <item t="data" sd="1" x="2380"/>
        <item t="data" sd="1" x="2381"/>
        <item t="data" sd="1" x="2382"/>
        <item t="data" sd="1" x="2383"/>
        <item t="data" sd="1" x="2384"/>
        <item t="data" sd="1" x="2385"/>
        <item t="data" sd="1" x="2386"/>
        <item t="data" sd="1" x="2387"/>
        <item t="data" sd="1" x="2388"/>
        <item t="data" sd="1" x="2389"/>
        <item t="data" sd="1" x="2390"/>
        <item t="data" sd="1" x="2391"/>
        <item t="data" sd="1" x="2392"/>
        <item t="data" sd="1" x="2393"/>
        <item t="data" sd="1" x="2394"/>
        <item t="data" sd="1" x="2395"/>
        <item t="data" sd="1" x="2396"/>
        <item t="data" sd="1" x="2397"/>
        <item t="data" sd="1" x="2398"/>
        <item t="data" sd="1" x="2399"/>
        <item t="data" sd="1" x="2400"/>
        <item t="data" sd="1" x="2401"/>
        <item t="data" sd="1" x="2402"/>
        <item t="data" sd="1" x="2403"/>
        <item t="data" sd="1" x="2404"/>
        <item t="data" sd="1" x="2405"/>
        <item t="data" sd="1" x="2406"/>
        <item t="data" sd="1" x="2407"/>
        <item t="data" sd="1" x="2408"/>
        <item t="data" sd="1" x="2409"/>
        <item t="data" sd="1" x="2410"/>
        <item t="data" sd="1" x="2411"/>
        <item t="data" sd="1" x="2412"/>
        <item t="data" sd="1" x="2413"/>
        <item t="data" sd="1" x="2414"/>
        <item t="data" sd="1" x="2415"/>
        <item t="data" sd="1" x="2416"/>
        <item t="data" sd="1" x="2417"/>
        <item t="data" sd="1" x="2418"/>
        <item t="data" sd="1" x="2419"/>
        <item t="data" sd="1" x="2420"/>
        <item t="data" sd="1" x="2421"/>
        <item t="data" sd="1" x="2422"/>
        <item t="data" sd="1" x="2423"/>
        <item t="data" sd="1" x="2424"/>
        <item t="data" sd="1" x="2425"/>
        <item t="data" sd="1" x="2426"/>
        <item t="data" sd="1" x="2427"/>
        <item t="data" sd="1" x="2428"/>
        <item t="data" sd="1" x="2429"/>
        <item t="data" sd="1" x="2430"/>
        <item t="data" sd="1" x="2431"/>
        <item t="data" sd="1" x="2432"/>
        <item t="data" sd="1" x="2433"/>
        <item t="data" sd="1" x="2434"/>
        <item t="data" sd="1" x="2435"/>
        <item t="data" sd="1" x="2436"/>
        <item t="data" sd="1" x="2437"/>
        <item t="data" sd="1" x="2438"/>
        <item t="data" sd="1" x="2439"/>
        <item t="data" sd="1" x="2440"/>
        <item t="data" sd="1" x="2441"/>
        <item t="data" sd="1" x="2442"/>
        <item t="data" sd="1" x="2443"/>
        <item t="data" sd="1" x="2444"/>
        <item t="data" sd="1" x="2445"/>
        <item t="data" sd="1" x="2446"/>
        <item t="data" sd="1" x="2447"/>
        <item t="data" sd="1" x="2448"/>
        <item t="data" sd="1" x="2449"/>
        <item t="data" sd="1" x="2450"/>
        <item t="data" sd="1" x="2451"/>
        <item t="data" sd="1" x="2452"/>
        <item t="data" sd="1" x="2453"/>
        <item t="data" sd="1" x="2454"/>
        <item t="data" sd="1" x="2455"/>
        <item t="data" sd="1" x="2456"/>
        <item t="data" sd="1" x="2457"/>
        <item t="data" sd="1" x="2458"/>
        <item t="data" sd="1" x="2459"/>
        <item t="data" sd="1" x="2460"/>
        <item t="data" sd="1" x="2461"/>
        <item t="data" sd="1" x="2462"/>
        <item t="data" sd="1" x="2463"/>
        <item t="data" sd="1" x="2464"/>
        <item t="data" sd="1" x="2465"/>
        <item t="data" sd="1" x="2466"/>
        <item t="data" sd="1" x="2467"/>
        <item t="data" sd="1" x="2468"/>
        <item t="data" sd="1" x="2469"/>
        <item t="data" sd="1" x="2470"/>
        <item t="data" sd="1" x="2471"/>
        <item t="data" sd="1" x="2472"/>
        <item t="data" sd="1" x="2473"/>
        <item t="data" sd="1" x="2474"/>
        <item t="data" sd="1" x="2475"/>
        <item t="data" sd="1" x="2476"/>
        <item t="data" sd="1" x="2477"/>
        <item t="data" sd="1" x="2478"/>
        <item t="data" sd="1" x="2479"/>
        <item t="data" sd="1" x="2480"/>
        <item t="data" sd="1" x="2481"/>
        <item t="data" sd="1" x="2482"/>
        <item t="data" sd="1" x="2483"/>
        <item t="data" sd="1" x="2484"/>
        <item t="data" sd="1" x="2485"/>
        <item t="data" sd="1" x="2486"/>
        <item t="data" sd="1" x="2487"/>
        <item t="data" sd="1" x="2488"/>
        <item t="data" sd="1" x="2489"/>
        <item t="data" sd="1" x="2490"/>
        <item t="data" sd="1" x="2491"/>
        <item t="data" sd="1" x="2492"/>
        <item t="data" sd="1" x="2493"/>
        <item t="data" sd="1" x="2494"/>
        <item t="data" sd="1" x="2495"/>
        <item t="data" sd="1" x="2496"/>
        <item t="data" sd="1" x="2497"/>
        <item t="data" sd="1" x="2498"/>
        <item t="data" sd="1" x="2499"/>
        <item t="data" sd="1" x="2500"/>
        <item t="data" sd="1" x="2501"/>
        <item t="data" sd="1" x="2502"/>
        <item t="data" sd="1" x="2503"/>
        <item t="data" sd="1" x="2504"/>
        <item t="data" sd="1" x="2505"/>
        <item t="data" sd="1" x="2506"/>
        <item t="data" sd="1" x="2507"/>
        <item t="data" sd="1" x="2508"/>
        <item t="data" sd="1" x="2509"/>
        <item t="data" sd="1" x="2510"/>
        <item t="data" sd="1" x="2511"/>
        <item t="data" sd="1" x="2512"/>
        <item t="data" sd="1" x="2513"/>
        <item t="data" sd="1" x="2514"/>
        <item t="data" sd="1" x="2515"/>
        <item t="data" sd="1" x="2516"/>
        <item t="data" sd="1" x="2517"/>
        <item t="data" sd="1" x="2518"/>
        <item t="data" sd="1" x="2519"/>
        <item t="data" sd="1" x="2520"/>
        <item t="data" sd="1" x="2521"/>
        <item t="data" sd="1" x="2522"/>
        <item t="data" sd="1" x="2523"/>
        <item t="data" sd="1" x="2524"/>
        <item t="data" sd="1" x="2525"/>
        <item t="data" sd="1" x="2526"/>
        <item t="data" sd="1" x="2527"/>
        <item t="data" sd="1" x="2528"/>
        <item t="data" sd="1" x="2529"/>
        <item t="data" sd="1" x="2530"/>
        <item t="data" sd="1" x="2531"/>
        <item t="data" sd="1" x="2532"/>
        <item t="data" sd="1" x="2533"/>
        <item t="data" sd="1" x="2534"/>
        <item t="data" sd="1" x="2535"/>
        <item t="data" sd="1" x="2536"/>
        <item t="data" sd="1" x="2537"/>
        <item t="data" sd="1" x="2538"/>
        <item t="data" sd="1" x="2539"/>
        <item t="data" sd="1" x="2540"/>
        <item t="data" sd="1" x="2541"/>
        <item t="data" sd="1" x="2542"/>
        <item t="data" sd="1" x="2543"/>
        <item t="data" sd="1" x="2544"/>
        <item t="data" sd="1" x="2545"/>
        <item t="data" sd="1" x="2546"/>
        <item t="data" sd="1" x="2547"/>
        <item t="data" sd="1" x="2548"/>
        <item t="data" sd="1" x="2549"/>
        <item t="data" sd="1" x="2550"/>
        <item t="data" sd="1" x="2551"/>
        <item t="data" sd="1" x="2552"/>
        <item t="data" sd="1" x="2553"/>
        <item t="data" sd="1" x="2554"/>
        <item t="data" sd="1" x="2555"/>
        <item t="data" sd="1" x="2556"/>
        <item t="data" sd="1" x="2557"/>
        <item t="data" sd="1" x="2558"/>
        <item t="data" sd="1" x="2559"/>
        <item t="data" sd="1" x="2560"/>
        <item t="data" sd="1" x="2561"/>
        <item t="data" sd="1" x="2562"/>
        <item t="data" sd="1" x="2563"/>
        <item t="data" sd="1" x="2564"/>
        <item t="data" sd="1" x="2565"/>
        <item t="data" sd="1" x="2566"/>
        <item t="data" sd="1" x="2567"/>
        <item t="data" sd="1" x="2568"/>
        <item t="data" sd="1" x="2569"/>
        <item t="data" sd="1" x="2570"/>
        <item t="data" sd="1" x="2571"/>
        <item t="data" sd="1" x="2572"/>
        <item t="data" sd="1" x="2573"/>
        <item t="data" sd="1" x="2574"/>
        <item t="data" sd="1" x="2575"/>
        <item t="data" sd="1" x="2576"/>
        <item t="data" sd="1" x="2577"/>
        <item t="data" sd="1" x="2578"/>
        <item t="data" sd="1" x="2579"/>
        <item t="data" sd="1" x="2580"/>
        <item t="data" sd="1" x="2581"/>
        <item t="data" sd="1" x="2582"/>
        <item t="data" sd="1" x="2583"/>
        <item t="data" sd="1" x="2584"/>
        <item t="data" sd="1" x="2585"/>
        <item t="data" sd="1" x="2586"/>
        <item t="data" sd="1" x="2587"/>
        <item t="data" sd="1" x="2588"/>
        <item t="data" sd="1" x="2589"/>
        <item t="data" sd="1" x="2590"/>
        <item t="data" sd="1" x="2591"/>
        <item t="data" sd="1" x="2592"/>
        <item t="data" sd="1" x="2593"/>
        <item t="data" sd="1" x="2594"/>
        <item t="data" sd="1" x="2595"/>
        <item t="data" sd="1" x="2596"/>
        <item t="data" sd="1" x="2597"/>
        <item t="data" sd="1" x="2598"/>
        <item t="data" sd="1" x="2599"/>
        <item t="data" sd="1" x="2600"/>
        <item t="data" sd="1" x="2601"/>
        <item t="data" sd="1" x="2602"/>
        <item t="data" sd="1" x="2603"/>
        <item t="data" sd="1" x="2604"/>
        <item t="data" sd="1" x="2605"/>
        <item t="data" sd="1" x="2606"/>
        <item t="data" sd="1" x="2607"/>
        <item t="data" sd="1" x="2608"/>
        <item t="data" sd="1" x="2609"/>
        <item t="data" sd="1" x="2610"/>
        <item t="data" sd="1" x="2611"/>
        <item t="data" sd="1" x="2612"/>
        <item t="data" sd="1" x="2613"/>
        <item t="data" sd="1" x="2614"/>
        <item t="data" sd="1" x="2615"/>
        <item t="data" sd="1" x="2616"/>
        <item t="data" sd="1" x="2617"/>
        <item t="data" sd="1" x="2618"/>
        <item t="data" sd="1" x="2619"/>
        <item t="data" sd="1" x="2620"/>
        <item t="data" sd="1" x="2621"/>
        <item t="data" sd="1" x="2622"/>
        <item t="data" sd="1" x="2623"/>
        <item t="data" sd="1" x="2624"/>
        <item t="data" sd="1" x="2625"/>
        <item t="data" sd="1" x="2626"/>
        <item t="data" sd="1" x="2627"/>
        <item t="data" sd="1" x="2628"/>
        <item t="data" sd="1" x="2629"/>
        <item t="data" sd="1" x="2630"/>
        <item t="data" sd="1" x="2631"/>
        <item t="data" sd="1" x="2632"/>
        <item t="data" sd="1" x="2633"/>
        <item t="data" sd="1" x="2634"/>
        <item t="data" sd="1" x="2635"/>
        <item t="data" sd="1" x="2636"/>
        <item t="data" sd="1" x="2637"/>
        <item t="data" sd="1" x="2638"/>
        <item t="data" sd="1" x="2639"/>
        <item t="data" sd="1" x="2640"/>
        <item t="data" sd="1" x="2641"/>
        <item t="data" sd="1" x="2642"/>
        <item t="data" sd="1" x="2643"/>
        <item t="data" sd="1" x="2644"/>
        <item t="data" sd="1" x="2645"/>
        <item t="data" sd="1" x="2646"/>
        <item t="data" sd="1" x="2647"/>
        <item t="data" sd="1" x="2648"/>
        <item t="data" sd="1" x="2649"/>
        <item t="data" sd="1" x="2650"/>
        <item t="data" sd="1" x="2651"/>
        <item t="data" sd="1" x="2652"/>
        <item t="data" sd="1" x="2653"/>
        <item t="data" sd="1" x="2654"/>
        <item t="data" sd="1" x="2655"/>
        <item t="data" sd="1" x="2656"/>
        <item t="data" sd="1" x="2657"/>
        <item t="data" sd="1" x="2658"/>
        <item t="data" sd="1" x="2659"/>
        <item t="data" sd="1" x="2660"/>
        <item t="data" sd="1" x="2661"/>
        <item t="data" sd="1" x="2662"/>
        <item t="data" sd="1" x="2663"/>
        <item t="data" sd="1" x="2664"/>
        <item t="data" sd="1" x="2665"/>
        <item t="data" sd="1" x="2666"/>
        <item t="data" sd="1" x="2667"/>
        <item t="data" sd="1" x="2668"/>
        <item t="data" sd="1" x="2669"/>
        <item t="data" sd="1" x="2670"/>
        <item t="data" sd="1" x="2671"/>
        <item t="data" sd="1" x="2672"/>
        <item t="data" sd="1" x="2673"/>
        <item t="data" sd="1" x="2674"/>
        <item t="data" sd="1" x="2675"/>
        <item t="data" sd="1" x="2676"/>
        <item t="data" sd="1" x="2677"/>
        <item t="data" sd="1" x="2678"/>
        <item t="data" sd="1" x="2679"/>
        <item t="data" sd="1" x="2680"/>
        <item t="data" sd="1" x="2681"/>
        <item t="data" sd="1" x="2682"/>
        <item t="data" sd="1" x="2683"/>
        <item t="data" sd="1" x="2684"/>
        <item t="data" sd="1" x="2685"/>
        <item t="data" sd="1" x="2686"/>
        <item t="data" sd="1" x="2687"/>
        <item t="data" sd="1" x="2688"/>
        <item t="data" sd="1" x="2689"/>
        <item t="data" sd="1" x="2690"/>
        <item t="data" sd="1" x="2691"/>
        <item t="data" sd="1" x="2692"/>
        <item t="data" sd="1" x="2693"/>
        <item t="data" sd="1" x="2694"/>
        <item t="data" sd="1" x="2695"/>
        <item t="data" sd="1" x="2696"/>
        <item t="data" sd="1" x="2697"/>
        <item t="data" sd="1" x="2698"/>
        <item t="data" sd="1" x="2699"/>
        <item t="data" sd="1" x="2700"/>
        <item t="data" sd="1" x="2701"/>
        <item t="data" sd="1" x="2702"/>
        <item t="data" sd="1" x="2703"/>
        <item t="data" sd="1" x="2704"/>
        <item t="data" sd="1" x="2705"/>
        <item t="data" sd="1" x="2706"/>
        <item t="data" sd="1" x="2707"/>
        <item t="data" sd="1" x="2708"/>
        <item t="data" sd="1" x="2709"/>
        <item t="data" sd="1" x="2710"/>
        <item t="data" sd="1" x="2711"/>
        <item t="data" sd="1" x="2712"/>
        <item t="data" sd="1" x="2713"/>
        <item t="data" sd="1" x="2714"/>
        <item t="data" sd="1" x="2715"/>
        <item t="data" sd="1" x="2716"/>
        <item t="data" sd="1" x="2717"/>
        <item t="data" sd="1" x="2718"/>
        <item t="data" sd="1" x="2719"/>
        <item t="data" sd="1" x="2720"/>
        <item t="data" sd="1" x="2721"/>
        <item t="data" sd="1" x="2722"/>
        <item t="data" sd="1" x="2723"/>
        <item t="data" sd="1" x="2724"/>
        <item t="data" sd="1" x="2725"/>
        <item t="data" sd="1" x="2726"/>
        <item t="data" sd="1" x="2727"/>
        <item t="data" sd="1" x="2728"/>
        <item t="data" sd="1" x="2729"/>
        <item t="data" sd="1" x="2730"/>
        <item t="data" sd="1" x="2731"/>
        <item t="data" sd="1" x="2732"/>
        <item t="data" sd="1" x="2733"/>
        <item t="data" sd="1" x="2734"/>
        <item t="data" sd="1" x="2735"/>
        <item t="data" sd="1" x="2736"/>
        <item t="data" sd="1" x="2737"/>
        <item t="data" sd="1" x="2738"/>
        <item t="data" sd="1" x="2739"/>
        <item t="data" sd="1" x="2740"/>
        <item t="data" sd="1" x="2741"/>
        <item t="data" sd="1" x="2742"/>
        <item t="data" sd="1" x="2743"/>
        <item t="data" sd="1" x="2744"/>
        <item t="data" sd="1" x="2745"/>
        <item t="data" sd="1" x="2746"/>
        <item t="data" sd="1" x="2747"/>
        <item t="data" sd="1" x="2748"/>
        <item t="data" sd="1" x="2749"/>
        <item t="data" sd="1" x="2750"/>
        <item t="data" sd="1" x="2751"/>
        <item t="data" sd="1" x="2752"/>
        <item t="data" sd="1" x="2753"/>
        <item t="data" sd="1" x="2754"/>
        <item t="data" sd="1" x="2755"/>
        <item t="data" sd="1" x="2756"/>
        <item t="data" sd="1" x="2757"/>
        <item t="data" sd="1" x="2758"/>
        <item t="data" sd="1" x="2759"/>
        <item t="data" sd="1" x="2760"/>
        <item t="data" sd="1" x="2761"/>
        <item t="data" sd="1" x="2762"/>
        <item t="data" sd="1" x="2763"/>
        <item t="data" sd="1" x="2764"/>
        <item t="data" sd="1" x="2765"/>
        <item t="data" sd="1" x="2766"/>
        <item t="data" sd="1" x="2767"/>
        <item t="data" sd="1" x="2768"/>
        <item t="data" sd="1" x="2769"/>
        <item t="data" sd="1" x="2770"/>
        <item t="data" sd="1" x="2771"/>
        <item t="data" sd="1" x="2772"/>
        <item t="data" sd="1" x="2773"/>
        <item t="data" sd="1" x="2774"/>
        <item t="data" sd="1" x="2775"/>
        <item t="data" sd="1" x="2776"/>
        <item t="data" sd="1" x="2777"/>
        <item t="data" sd="1" x="2778"/>
        <item t="data" sd="1" x="2779"/>
        <item t="data" sd="1" x="2780"/>
        <item t="data" sd="1" x="2781"/>
        <item t="data" sd="1" x="2782"/>
        <item t="data" sd="1" x="2783"/>
        <item t="data" sd="1" x="2784"/>
        <item t="data" sd="1" x="2785"/>
        <item t="data" sd="1" x="2786"/>
        <item t="data" sd="1" x="2787"/>
        <item t="data" sd="1" x="2788"/>
        <item t="data" sd="1" x="2789"/>
        <item t="data" sd="1" x="2790"/>
        <item t="data" sd="1" x="2791"/>
        <item t="data" sd="1" x="2792"/>
        <item t="data" sd="1" x="2793"/>
        <item t="data" sd="1" x="2794"/>
        <item t="data" sd="1" x="2795"/>
        <item t="data" sd="1" x="2796"/>
        <item t="data" sd="1" x="2797"/>
        <item t="data" sd="1" x="2798"/>
        <item t="data" sd="1" x="2799"/>
        <item t="data" sd="1" x="2800"/>
        <item t="data" sd="1" x="2801"/>
        <item t="data" sd="1" x="2802"/>
        <item t="data" sd="1" x="2803"/>
        <item t="data" sd="1" x="2804"/>
        <item t="data" sd="1" x="2805"/>
        <item t="data" sd="1" x="2806"/>
        <item t="data" sd="1" x="2807"/>
        <item t="data" sd="1" x="2808"/>
        <item t="data" sd="1" x="2809"/>
        <item t="data" sd="1" x="2810"/>
        <item t="data" sd="1" x="2811"/>
        <item t="data" sd="1" x="2812"/>
        <item t="data" sd="1" x="2813"/>
        <item t="data" sd="1" x="2814"/>
        <item t="data" sd="1" x="2815"/>
        <item t="data" sd="1" x="2816"/>
        <item t="data" sd="1" x="2817"/>
        <item t="data" sd="1" x="2818"/>
        <item t="data" sd="1" x="2819"/>
        <item t="data" sd="1" x="2820"/>
        <item t="data" sd="1" x="2821"/>
        <item t="data" sd="1" x="2822"/>
        <item t="data" sd="1" x="2823"/>
        <item t="data" sd="1" x="2824"/>
        <item t="data" sd="1" x="2825"/>
        <item t="data" sd="1" x="2826"/>
        <item t="data" sd="1" x="2827"/>
        <item t="data" sd="1" x="2828"/>
        <item t="data" sd="1" x="2829"/>
        <item t="data" sd="1" x="2830"/>
        <item t="data" sd="1" x="2831"/>
        <item t="data" sd="1" x="2832"/>
        <item t="data" sd="1" x="2833"/>
        <item t="data" sd="1" x="2834"/>
        <item t="data" sd="1" x="2835"/>
        <item t="data" sd="1" x="2836"/>
        <item t="data" sd="1" x="2837"/>
        <item t="data" sd="1" x="2838"/>
        <item t="data" sd="1" x="2839"/>
        <item t="data" sd="1" x="2840"/>
        <item t="data" sd="1" x="2841"/>
        <item t="data" sd="1" x="2842"/>
        <item t="data" sd="1" x="2843"/>
        <item t="data" sd="1" x="2844"/>
        <item t="data" sd="1" x="2845"/>
        <item t="data" sd="1" x="2846"/>
        <item t="data" sd="1" x="2847"/>
        <item t="data" sd="1" x="2848"/>
        <item t="data" sd="1" x="2849"/>
        <item t="data" sd="1" x="2850"/>
        <item t="data" sd="1" x="2851"/>
        <item t="data" sd="1" x="2852"/>
        <item t="data" sd="1" x="2853"/>
        <item t="data" sd="1" x="2854"/>
        <item t="data" sd="1" x="2855"/>
        <item t="data" sd="1" x="2856"/>
        <item t="data" sd="1" x="2857"/>
        <item t="data" sd="1" x="2858"/>
        <item t="data" sd="1" x="2859"/>
        <item t="data" sd="1" x="2860"/>
        <item t="data" sd="1" x="2861"/>
        <item t="data" sd="1" x="2862"/>
        <item t="data" sd="1" x="2863"/>
        <item t="data" sd="1" x="2864"/>
        <item t="data" sd="1" x="2865"/>
        <item t="data" sd="1" x="2866"/>
        <item t="data" sd="1" x="2867"/>
        <item t="data" sd="1" x="2868"/>
        <item t="data" sd="1" x="2869"/>
        <item t="data" sd="1" x="2870"/>
        <item t="data" sd="1" x="2871"/>
        <item t="data" sd="1" x="2872"/>
        <item t="data" sd="1" x="2873"/>
        <item t="data" sd="1" x="2874"/>
        <item t="data" sd="1" x="2875"/>
        <item t="data" sd="1" x="2876"/>
        <item t="data" sd="1" x="2877"/>
        <item t="data" sd="1" x="2878"/>
        <item t="data" sd="1" x="2879"/>
        <item t="data" sd="1" x="2880"/>
        <item t="data" sd="1" x="2881"/>
        <item t="data" sd="1" x="2882"/>
        <item t="data" sd="1" x="2883"/>
        <item t="data" sd="1" x="2884"/>
        <item t="data" sd="1" x="2885"/>
        <item t="data" sd="1" x="2886"/>
        <item t="data" sd="1" x="2887"/>
        <item t="data" sd="1" x="2888"/>
        <item t="data" sd="1" x="2889"/>
        <item t="data" sd="1" x="2890"/>
        <item t="data" sd="1" x="2891"/>
        <item t="data" sd="1" x="2892"/>
        <item t="data" sd="1" x="2893"/>
        <item t="data" sd="1" x="2894"/>
        <item t="data" sd="1" x="2895"/>
        <item t="data" sd="1" x="2896"/>
        <item t="data" sd="1" x="2897"/>
        <item t="data" sd="1" x="2898"/>
        <item t="data" sd="1" x="2899"/>
        <item t="data" sd="1" x="2900"/>
        <item t="data" sd="1" x="2901"/>
        <item t="data" sd="1" x="2902"/>
        <item t="data" sd="1" x="2903"/>
        <item t="data" sd="1" x="2904"/>
        <item t="data" sd="1" x="2905"/>
        <item t="data" sd="1" x="2906"/>
        <item t="data" sd="1" x="2907"/>
        <item t="data" sd="1" x="2908"/>
        <item t="data" sd="1" x="2909"/>
        <item t="data" sd="1" x="2910"/>
        <item t="data" sd="1" x="2911"/>
        <item t="data" sd="1" x="2912"/>
        <item t="data" sd="1" x="2913"/>
        <item t="data" sd="1" x="2914"/>
        <item t="data" sd="1" x="2915"/>
        <item t="data" sd="1" x="2916"/>
        <item t="data" sd="1" x="2917"/>
        <item t="data" sd="1" x="2918"/>
        <item t="data" sd="1" x="2919"/>
        <item t="data" sd="1" x="2920"/>
        <item t="data" sd="1" x="2921"/>
        <item t="data" sd="1" x="2922"/>
        <item t="data" sd="1" x="2923"/>
        <item t="data" sd="1" x="2924"/>
        <item t="data" sd="1" x="2925"/>
        <item t="data" sd="1" x="2926"/>
        <item t="data" sd="1" x="2927"/>
        <item t="data" sd="1" x="2928"/>
        <item t="data" sd="1" x="2929"/>
        <item t="data" sd="1" x="2930"/>
        <item t="data" sd="1" x="2931"/>
        <item t="data" sd="1" x="2932"/>
        <item t="data" sd="1" x="2933"/>
        <item t="data" sd="1" x="2934"/>
        <item t="data" sd="1" x="2935"/>
        <item t="data" sd="1" x="2936"/>
        <item t="data" sd="1" x="2937"/>
        <item t="data" sd="1" x="2938"/>
        <item t="data" sd="1" x="2939"/>
        <item t="data" sd="1" x="2940"/>
        <item t="data" sd="1" x="2941"/>
        <item t="data" sd="1" x="2942"/>
        <item t="data" sd="1" x="2943"/>
        <item t="data" sd="1" x="2944"/>
        <item t="data" sd="1" x="2945"/>
        <item t="data" sd="1" x="2946"/>
        <item t="data" sd="1" x="2947"/>
        <item t="data" sd="1" x="2948"/>
        <item t="data" sd="1" x="2949"/>
        <item t="data" sd="1" x="2950"/>
        <item t="data" sd="1" x="2951"/>
        <item t="data" sd="1" x="2952"/>
        <item t="data" sd="1" x="2953"/>
        <item t="data" sd="1" x="2954"/>
        <item t="data" sd="1" x="2955"/>
        <item t="data" sd="1" x="2956"/>
        <item t="data" sd="1" x="2957"/>
        <item t="data" sd="1" x="2958"/>
        <item t="data" sd="1" x="2959"/>
        <item t="data" sd="1" x="2960"/>
        <item t="data" sd="1" x="2961"/>
        <item t="data" sd="1" x="2962"/>
        <item t="data" sd="1" x="2963"/>
        <item t="data" sd="1" x="2964"/>
        <item t="data" sd="1" x="2965"/>
        <item t="data" sd="1" x="2966"/>
        <item t="data" sd="1" x="2967"/>
        <item t="data" sd="1" x="2968"/>
        <item t="data" sd="1" x="2969"/>
        <item t="data" sd="1" x="2970"/>
        <item t="data" sd="1" x="2971"/>
        <item t="data" sd="1" x="2972"/>
        <item t="data" sd="1" x="2973"/>
        <item t="data" sd="1" x="2974"/>
        <item t="data" sd="1" x="2975"/>
        <item t="data" sd="1" x="2976"/>
        <item t="data" sd="1" x="2977"/>
        <item t="data" sd="1" x="2978"/>
        <item t="data" sd="1" x="2979"/>
        <item t="data" sd="1" x="2980"/>
        <item t="data" sd="1" x="2981"/>
        <item t="data" sd="1" x="2982"/>
        <item t="data" sd="1" x="2983"/>
        <item t="data" sd="1" x="2984"/>
        <item t="data" sd="1" x="2985"/>
        <item t="data" sd="1" x="2986"/>
        <item t="data" sd="1" x="2987"/>
        <item t="data" sd="1" x="2988"/>
        <item t="data" sd="1" x="2989"/>
        <item t="data" sd="1" x="2990"/>
        <item t="data" sd="1" x="2991"/>
        <item t="data" sd="1" x="2992"/>
        <item t="data" sd="1" x="2993"/>
        <item t="data" sd="1" x="2994"/>
        <item t="data" sd="1" x="2995"/>
        <item t="data" sd="1" x="2996"/>
        <item t="data" sd="1" x="2997"/>
        <item t="data" sd="1" x="2998"/>
        <item t="data" sd="1" x="2999"/>
        <item t="data" sd="1" x="3000"/>
        <item t="data" sd="1" x="3001"/>
        <item t="data" sd="1" x="3002"/>
        <item t="data" sd="1" x="3003"/>
        <item t="data" sd="1" x="3004"/>
        <item t="data" sd="1" x="3005"/>
        <item t="data" sd="1" x="3006"/>
        <item t="data" sd="1" x="3007"/>
        <item t="data" sd="1" x="3008"/>
        <item t="data" sd="1" x="3009"/>
        <item t="data" sd="1" x="3010"/>
        <item t="data" sd="1" x="3011"/>
        <item t="data" sd="1" x="3012"/>
        <item t="data" sd="1" x="3013"/>
        <item t="data" sd="1" x="3014"/>
        <item t="data" sd="1" x="3015"/>
        <item t="data" sd="1" x="3016"/>
        <item t="data" sd="1" x="3017"/>
        <item t="data" sd="1" x="3018"/>
        <item t="data" sd="1" x="3019"/>
        <item t="data" sd="1" x="3020"/>
        <item t="data" sd="1" x="3021"/>
        <item t="data" sd="1" x="3022"/>
        <item t="data" sd="1" x="3023"/>
        <item t="data" sd="1" x="3024"/>
        <item t="data" sd="1" x="3025"/>
        <item t="data" sd="1" x="3026"/>
        <item t="data" sd="1" x="3027"/>
        <item t="data" sd="1" x="3028"/>
        <item t="data" sd="1" x="3029"/>
        <item t="data" sd="1" x="3030"/>
        <item t="data" sd="1" x="3031"/>
        <item t="data" sd="1" x="3032"/>
        <item t="data" sd="1" x="3033"/>
        <item t="data" sd="1" x="3034"/>
        <item t="data" sd="1" x="3035"/>
        <item t="data" sd="1" x="3036"/>
        <item t="data" sd="1" x="3037"/>
        <item t="default" sd="1"/>
      </items>
    </pivotField>
    <pivotField name="Lata" showDropDowns="1" compact="0" outline="0" subtotalTop="1" dragToRow="1" dragToCol="1" multipleItemSelectionAllowed="1" dragToPage="1" dragToData="1" dragOff="1" showAll="0" topAutoShow="1" itemPageCount="10" sortType="manual" defaultSubtotal="1">
      <items count="39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efault" sd="1"/>
      </items>
    </pivotField>
    <pivotField name="Plot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323">
        <item t="data" sd="0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</items>
    </pivotField>
    <pivotField name="Muestreo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Fecha" axis="axisRow" showDropDowns="1" compact="0" numFmtId="164" outline="0" subtotalTop="1" dragToRow="1" dragToCol="1" multipleItemSelectionAllowed="1" dragToPage="1" dragToData="1" dragOff="1" showAll="0" topAutoShow="1" itemPageCount="10" sortType="ascending" defaultSubtotal="1">
      <items count="13">
        <item t="data" sd="1" x="5"/>
        <item t="data" sd="1" x="0"/>
        <item t="data" sd="1" x="6"/>
        <item t="data" sd="1" x="1"/>
        <item t="data" sd="1" x="7"/>
        <item t="data" sd="1" x="2"/>
        <item t="data" sd="1" x="8"/>
        <item t="data" sd="1" x="3"/>
        <item t="data" sd="1" x="9"/>
        <item t="data" sd="1" x="4"/>
        <item t="data" sd="1" x="10"/>
        <item t="data" sd="1" x="11"/>
        <item t="default" sd="1"/>
      </items>
    </pivotField>
    <pivotField name="Peso Tara" showDropDowns="1" compact="0" outline="0" subtotalTop="1" dragToRow="1" dragToCol="1" multipleItemSelectionAllowed="1" dragToPage="1" dragToData="1" dragOff="1" showAll="0" topAutoShow="1" itemPageCount="10" sortType="manual" defaultSubtotal="1">
      <items count="15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efault" sd="1"/>
      </items>
    </pivotField>
    <pivotField name="Peso Húmedo" showDropDowns="1" compact="0" outline="0" subtotalTop="1" dragToRow="1" dragToCol="1" multipleItemSelectionAllowed="1" dragToPage="1" dragToData="1" dragOff="1" showAll="0" topAutoShow="1" itemPageCount="10" sortType="manual" defaultSubtotal="1">
      <items count="172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efault" sd="1"/>
      </items>
    </pivotField>
    <pivotField name="Peso Seco" showDropDowns="1" compact="0" outline="0" subtotalTop="1" dragToRow="1" dragToCol="1" multipleItemSelectionAllowed="1" dragToPage="1" dragToData="1" dragOff="1" showAll="0" topAutoShow="1" itemPageCount="10" sortType="manual" defaultSubtotal="1">
      <items count="142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efault" sd="1"/>
      </items>
    </pivotField>
    <pivotField name="Chala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HUMEDAD" axis="axisRow" showDropDowns="1" compact="0" numFmtId="165" outline="0" subtotalTop="1" dragToRow="1" dragToCol="1" multipleItemSelectionAllowed="1" dragToPage="1" dragToData="1" dragOff="1" showAll="0" topAutoShow="1" itemPageCount="10" sortType="ascending" defaultSubtotal="0">
      <items count="2994">
        <item t="data" sd="1" x="19"/>
        <item t="data" sd="1" x="239"/>
        <item t="data" sd="1" x="2432"/>
        <item t="data" sd="1" x="1592"/>
        <item t="data" sd="1" x="2891"/>
        <item t="data" sd="1" x="2161"/>
        <item t="data" sd="1" x="2892"/>
        <item t="data" sd="1" x="2629"/>
        <item t="data" sd="1" x="399"/>
        <item t="data" sd="1" x="1343"/>
        <item t="data" sd="1" x="2507"/>
        <item t="data" sd="1" x="1342"/>
        <item t="data" sd="1" x="2951"/>
        <item t="data" sd="1" x="2863"/>
        <item t="data" sd="1" x="2862"/>
        <item t="data" sd="1" x="1970"/>
        <item t="data" sd="1" x="2860"/>
        <item t="data" sd="1" x="2704"/>
        <item t="data" sd="1" x="2584"/>
        <item t="data" sd="1" x="2793"/>
        <item t="data" sd="1" x="1612"/>
        <item t="data" sd="1" x="1560"/>
        <item t="data" sd="1" x="2575"/>
        <item t="data" sd="1" x="2950"/>
        <item t="data" sd="1" x="2792"/>
        <item t="data" sd="1" x="2705"/>
        <item t="data" sd="1" x="1613"/>
        <item t="data" sd="1" x="2902"/>
        <item t="data" sd="1" x="2077"/>
        <item t="data" sd="1" x="2901"/>
        <item t="data" sd="1" x="2630"/>
        <item t="data" sd="1" x="1983"/>
        <item t="data" sd="1" x="2078"/>
        <item t="data" sd="1" x="2033"/>
        <item t="data" sd="1" x="1561"/>
        <item t="data" sd="1" x="2713"/>
        <item t="data" sd="1" x="2163"/>
        <item t="data" sd="1" x="2034"/>
        <item t="data" sd="1" x="2641"/>
        <item t="data" sd="1" x="10"/>
        <item t="data" sd="1" x="1982"/>
        <item t="data" sd="1" x="2714"/>
        <item t="data" sd="1" x="11"/>
        <item t="data" sd="1" x="1995"/>
        <item t="data" sd="1" x="2818"/>
        <item t="data" sd="1" x="2088"/>
        <item t="data" sd="1" x="1721"/>
        <item t="data" sd="1" x="2431"/>
        <item t="data" sd="1" x="1996"/>
        <item t="data" sd="1" x="2585"/>
        <item t="data" sd="1" x="2181"/>
        <item t="data" sd="1" x="2642"/>
        <item t="data" sd="1" x="2164"/>
        <item t="data" sd="1" x="2536"/>
        <item t="data" sd="1" x="1479"/>
        <item t="data" sd="1" x="2622"/>
        <item t="data" sd="1" x="2932"/>
        <item t="data" sd="1" x="2931"/>
        <item t="data" sd="1" x="2611"/>
        <item t="data" sd="1" x="1771"/>
        <item t="data" sd="1" x="2087"/>
        <item t="data" sd="1" x="1863"/>
        <item t="data" sd="1" x="2739"/>
        <item t="data" sd="1" x="2182"/>
        <item t="data" sd="1" x="2819"/>
        <item t="data" sd="1" x="2537"/>
        <item t="data" sd="1" x="1971"/>
        <item t="data" sd="1" x="2782"/>
        <item t="data" sd="1" x="1720"/>
        <item t="data" sd="1" x="906"/>
        <item t="data" sd="1" x="2738"/>
        <item t="data" sd="1" x="1935"/>
        <item t="data" sd="1" x="2334"/>
        <item t="data" sd="1" x="2612"/>
        <item t="data" sd="1" x="2574"/>
        <item t="data" sd="1" x="1480"/>
        <item t="data" sd="1" x="2335"/>
        <item t="data" sd="1" x="1772"/>
        <item t="data" sd="1" x="2783"/>
        <item t="data" sd="1" x="2191"/>
        <item t="data" sd="1" x="75"/>
        <item t="data" sd="1" x="1934"/>
        <item t="data" sd="1" x="2546"/>
        <item t="data" sd="1" x="2192"/>
        <item t="data" sd="1" x="1825"/>
        <item t="data" sd="1" x="1862"/>
        <item t="data" sd="1" x="2621"/>
        <item t="data" sd="1" x="2659"/>
        <item t="data" sd="1" x="1605"/>
        <item t="data" sd="1" x="2409"/>
        <item t="data" sd="1" x="2694"/>
        <item t="data" sd="1" x="905"/>
        <item t="data" sd="1" x="1731"/>
        <item t="data" sd="1" x="920"/>
        <item t="data" sd="1" x="2695"/>
        <item t="data" sd="1" x="2200"/>
        <item t="data" sd="1" x="2154"/>
        <item t="data" sd="1" x="2940"/>
        <item t="data" sd="1" x="2069"/>
        <item t="data" sd="1" x="2289"/>
        <item t="data" sd="1" x="1013"/>
        <item t="data" sd="1" x="55"/>
        <item t="data" sd="1" x="2272"/>
        <item t="data" sd="1" x="670"/>
        <item t="data" sd="1" x="2911"/>
        <item t="data" sd="1" x="1515"/>
        <item t="data" sd="1" x="1792"/>
        <item t="data" sd="1" x="2852"/>
        <item t="data" sd="1" x="2211"/>
        <item t="data" sd="1" x="2602"/>
        <item t="data" sd="1" x="2363"/>
        <item t="data" sd="1" x="2201"/>
        <item t="data" sd="1" x="2547"/>
        <item t="data" sd="1" x="2006"/>
        <item t="data" sd="1" x="669"/>
        <item t="data" sd="1" x="2773"/>
        <item t="data" sd="1" x="74"/>
        <item t="data" sd="1" x="1891"/>
        <item t="data" sd="1" x="2227"/>
        <item t="data" sd="1" x="2772"/>
        <item t="data" sd="1" x="1514"/>
        <item t="data" sd="1" x="2210"/>
        <item t="data" sd="1" x="2114"/>
        <item t="data" sd="1" x="1368"/>
        <item t="data" sd="1" x="848"/>
        <item t="data" sd="1" x="1369"/>
        <item t="data" sd="1" x="2072"/>
        <item t="data" sd="1" x="2603"/>
        <item t="data" sd="1" x="2939"/>
        <item t="data" sd="1" x="2941"/>
        <item t="data" sd="1" x="1890"/>
        <item t="data" sd="1" x="1012"/>
        <item t="data" sd="1" x="2853"/>
        <item t="data" sd="1" x="934"/>
        <item t="data" sd="1" x="54"/>
        <item t="data" sd="1" x="2985"/>
        <item t="data" sd="1" x="570"/>
        <item t="data" sd="1" x="2801"/>
        <item t="data" sd="1" x="2442"/>
        <item t="data" sd="1" x="1730"/>
        <item t="data" sd="1" x="2809"/>
        <item t="data" sd="1" x="1285"/>
        <item t="data" sd="1" x="807"/>
        <item t="data" sd="1" x="1762"/>
        <item t="data" sd="1" x="1470"/>
        <item t="data" sd="1" x="2984"/>
        <item t="data" sd="1" x="2153"/>
        <item t="data" sd="1" x="1469"/>
        <item t="data" sd="1" x="2958"/>
        <item t="data" sd="1" x="1738"/>
        <item t="data" sd="1" x="2518"/>
        <item t="data" sd="1" x="2651"/>
        <item t="data" sd="1" x="1901"/>
        <item t="data" sd="1" x="808"/>
        <item t="data" sd="1" x="209"/>
        <item t="data" sd="1" x="877"/>
        <item t="data" sd="1" x="2005"/>
        <item t="data" sd="1" x="1578"/>
        <item t="data" sd="1" x="2837"/>
        <item t="data" sd="1" x="2845"/>
        <item t="data" sd="1" x="2290"/>
        <item t="data" sd="1" x="2016"/>
        <item t="data" sd="1" x="2273"/>
        <item t="data" sd="1" x="2113"/>
        <item t="data" sd="1" x="2298"/>
        <item t="data" sd="1" x="2467"/>
        <item t="data" sd="1" x="1761"/>
        <item t="data" sd="1" x="2658"/>
        <item t="data" sd="1" x="2308"/>
        <item t="data" sd="1" x="137"/>
        <item t="data" sd="1" x="2959"/>
        <item t="data" sd="1" x="1284"/>
        <item t="data" sd="1" x="1460"/>
        <item t="data" sd="1" x="1579"/>
        <item t="data" sd="1" x="2652"/>
        <item t="data" sd="1" x="2371"/>
        <item t="data" sd="1" x="1552"/>
        <item t="data" sd="1" x="1209"/>
        <item t="data" sd="1" x="2441"/>
        <item t="data" sd="1" x="2882"/>
        <item t="data" sd="1" x="2137"/>
        <item t="data" sd="1" x="933"/>
        <item t="data" sd="1" x="2271"/>
        <item t="data" sd="1" x="2264"/>
        <item t="data" sd="1" x="67"/>
        <item t="data" sd="1" x="2800"/>
        <item t="data" sd="1" x="1791"/>
        <item t="data" sd="1" x="2307"/>
        <item t="data" sd="1" x="1563"/>
        <item t="data" sd="1" x="514"/>
        <item t="data" sd="1" x="2519"/>
        <item t="data" sd="1" x="2265"/>
        <item t="data" sd="1" x="2370"/>
        <item t="data" sd="1" x="2422"/>
        <item t="data" sd="1" x="1739"/>
        <item t="data" sd="1" x="2362"/>
        <item t="data" sd="1" x="2762"/>
        <item t="data" sd="1" x="1980"/>
        <item t="data" sd="1" x="2564"/>
        <item t="data" sd="1" x="1596"/>
        <item t="data" sd="1" x="1710"/>
        <item t="data" sd="1" x="2280"/>
        <item t="data" sd="1" x="2631"/>
        <item t="data" sd="1" x="2912"/>
        <item t="data" sd="1" x="636"/>
        <item t="data" sd="1" x="2808"/>
        <item t="data" sd="1" x="818"/>
        <item t="data" sd="1" x="2237"/>
        <item t="data" sd="1" x="1208"/>
        <item t="data" sd="1" x="2052"/>
        <item t="data" sd="1" x="560"/>
        <item t="data" sd="1" x="2274"/>
        <item t="data" sd="1" x="1900"/>
        <item t="data" sd="1" x="1835"/>
        <item t="data" sd="1" x="1553"/>
        <item t="data" sd="1" x="2458"/>
        <item t="data" sd="1" x="2844"/>
        <item t="data" sd="1" x="2632"/>
        <item t="data" sd="1" x="2146"/>
        <item t="data" sd="1" x="1951"/>
        <item t="data" sd="1" x="2145"/>
        <item t="data" sd="1" x="2226"/>
        <item t="data" sd="1" x="2836"/>
        <item t="data" sd="1" x="904"/>
        <item t="data" sd="1" x="1950"/>
        <item t="data" sd="1" x="2297"/>
        <item t="data" sd="1" x="2729"/>
        <item t="data" sd="1" x="1665"/>
        <item t="data" sd="1" x="1664"/>
        <item t="data" sd="1" x="26"/>
        <item t="data" sd="1" x="919"/>
        <item t="data" sd="1" x="2219"/>
        <item t="data" sd="1" x="2138"/>
        <item t="data" sd="1" x="1562"/>
        <item t="data" sd="1" x="1981"/>
        <item t="data" sd="1" x="635"/>
        <item t="data" sd="1" x="559"/>
        <item t="data" sd="1" x="2015"/>
        <item t="data" sd="1" x="2408"/>
        <item t="data" sd="1" x="1711"/>
        <item t="data" sd="1" x="210"/>
        <item t="data" sd="1" x="2388"/>
        <item t="data" sd="1" x="2457"/>
        <item t="data" sd="1" x="2070"/>
        <item t="data" sd="1" x="1834"/>
        <item t="data" sd="1" x="1844"/>
        <item t="data" sd="1" x="1294"/>
        <item t="data" sd="1" x="1845"/>
        <item t="data" sd="1" x="2103"/>
        <item t="data" sd="1" x="2527"/>
        <item t="data" sd="1" x="2071"/>
        <item t="data" sd="1" x="2236"/>
        <item t="data" sd="1" x="1570"/>
        <item t="data" sd="1" x="2343"/>
        <item t="data" sd="1" x="2565"/>
        <item t="data" sd="1" x="2104"/>
        <item t="data" sd="1" x="2279"/>
        <item t="data" sd="1" x="2468"/>
        <item t="data" sd="1" x="2763"/>
        <item t="data" sd="1" x="1571"/>
        <item t="data" sd="1" x="2977"/>
        <item t="data" sd="1" x="1113"/>
        <item t="data" sd="1" x="118"/>
        <item t="data" sd="1" x="2666"/>
        <item t="data" sd="1" x="2389"/>
        <item t="data" sd="1" x="474"/>
        <item t="data" sd="1" x="1988"/>
        <item t="data" sd="1" x="952"/>
        <item t="data" sd="1" x="1753"/>
        <item t="data" sd="1" x="1496"/>
        <item t="data" sd="1" x="1989"/>
        <item t="data" sd="1" x="1376"/>
        <item t="data" sd="1" x="2526"/>
        <item t="data" sd="1" x="817"/>
        <item t="data" sd="1" x="678"/>
        <item t="data" sd="1" x="1495"/>
        <item t="data" sd="1" x="1377"/>
        <item t="data" sd="1" x="1781"/>
        <item t="data" sd="1" x="8"/>
        <item t="data" sd="1" x="2676"/>
        <item t="data" sd="1" x="2417"/>
        <item t="data" sd="1" x="420"/>
        <item t="data" sd="1" x="1450"/>
        <item t="data" sd="1" x="2324"/>
        <item t="data" sd="1" x="2544"/>
        <item t="data" sd="1" x="1228"/>
        <item t="data" sd="1" x="319"/>
        <item t="data" sd="1" x="509"/>
        <item t="data" sd="1" x="2342"/>
        <item t="data" sd="1" x="2967"/>
        <item t="data" sd="1" x="138"/>
        <item t="data" sd="1" x="1754"/>
        <item t="data" sd="1" x="117"/>
        <item t="data" sd="1" x="1782"/>
        <item t="data" sd="1" x="1693"/>
        <item t="data" sd="1" x="2592"/>
        <item t="data" sd="1" x="44"/>
        <item t="data" sd="1" x="1961"/>
        <item t="data" sd="1" x="730"/>
        <item t="data" sd="1" x="366"/>
        <item t="data" sd="1" x="217"/>
        <item t="data" sd="1" x="1112"/>
        <item t="data" sd="1" x="1874"/>
        <item t="data" sd="1" x="951"/>
        <item t="data" sd="1" x="473"/>
        <item t="data" sd="1" x="1441"/>
        <item t="data" sd="1" x="2545"/>
        <item t="data" sd="1" x="677"/>
        <item t="data" sd="1" x="1852"/>
        <item t="data" sd="1" x="419"/>
        <item t="data" sd="1" x="2582"/>
        <item t="data" sd="1" x="2060"/>
        <item t="data" sd="1" x="1255"/>
        <item t="data" sd="1" x="2872"/>
        <item t="data" sd="1" x="2416"/>
        <item t="data" sd="1" x="1459"/>
        <item t="data" sd="1" x="1943"/>
        <item t="data" sd="1" x="45"/>
        <item t="data" sd="1" x="95"/>
        <item t="data" sd="1" x="1566"/>
        <item t="data" sd="1" x="1295"/>
        <item t="data" sd="1" x="2379"/>
        <item t="data" sd="1" x="2667"/>
        <item t="data" sd="1" x="569"/>
        <item t="data" sd="1" x="2450"/>
        <item t="data" sd="1" x="903"/>
        <item t="data" sd="1" x="1597"/>
        <item t="data" sd="1" x="1621"/>
        <item t="data" sd="1" x="9"/>
        <item t="data" sd="1" x="1449"/>
        <item t="data" sd="1" x="1746"/>
        <item t="data" sd="1" x="1683"/>
        <item t="data" sd="1" x="1960"/>
        <item t="data" sd="1" x="1604"/>
        <item t="data" sd="1" x="611"/>
        <item t="data" sd="1" x="1875"/>
        <item t="data" sd="1" x="2583"/>
        <item t="data" sd="1" x="1265"/>
        <item t="data" sd="1" x="2245"/>
        <item t="data" sd="1" x="1149"/>
        <item t="data" sd="1" x="1175"/>
        <item t="data" sd="1" x="429"/>
        <item t="data" sd="1" x="2325"/>
        <item t="data" sd="1" x="258"/>
        <item t="data" sd="1" x="924"/>
        <item t="data" sd="1" x="2378"/>
        <item t="data" sd="1" x="1942"/>
        <item t="data" sd="1" x="513"/>
        <item t="data" sd="1" x="2121"/>
        <item t="data" sd="1" x="1442"/>
        <item t="data" sd="1" x="977"/>
        <item t="data" sd="1" x="2873"/>
        <item t="data" sd="1" x="148"/>
        <item t="data" sd="1" x="1003"/>
        <item t="data" sd="1" x="1692"/>
        <item t="data" sd="1" x="1236"/>
        <item t="data" sd="1" x="1387"/>
        <item t="data" sd="1" x="1807"/>
        <item t="data" sd="1" x="914"/>
        <item t="data" sd="1" x="96"/>
        <item t="data" sd="1" x="1333"/>
        <item t="data" sd="1" x="2677"/>
        <item t="data" sd="1" x="1631"/>
        <item t="data" sd="1" x="237"/>
        <item t="data" sd="1" x="1545"/>
        <item t="data" sd="1" x="1263"/>
        <item t="data" sd="1" x="1264"/>
        <item t="data" sd="1" x="1646"/>
        <item t="data" sd="1" x="2316"/>
        <item t="data" sd="1" x="2096"/>
        <item t="data" sd="1" x="2983"/>
        <item t="data" sd="1" x="16"/>
        <item t="data" sd="1" x="1074"/>
        <item t="data" sd="1" x="646"/>
        <item t="data" sd="1" x="913"/>
        <item t="data" sd="1" x="2485"/>
        <item t="data" sd="1" x="2031"/>
        <item t="data" sd="1" x="597"/>
        <item t="data" sd="1" x="2966"/>
        <item t="data" sd="1" x="1075"/>
        <item t="data" sd="1" x="976"/>
        <item t="data" sd="1" x="2179"/>
        <item t="data" sd="1" x="2059"/>
        <item t="data" sd="1" x="1254"/>
        <item t="data" sd="1" x="238"/>
        <item t="data" sd="1" x="2315"/>
        <item t="data" sd="1" x="1235"/>
        <item t="data" sd="1" x="2573"/>
        <item t="data" sd="1" x="1395"/>
        <item t="data" sd="1" x="1808"/>
        <item t="data" sd="1" x="1386"/>
        <item t="data" sd="1" x="1609"/>
        <item t="data" sd="1" x="1503"/>
        <item t="data" sd="1" x="1002"/>
        <item t="data" sd="1" x="2130"/>
        <item t="data" sd="1" x="2122"/>
        <item t="data" sd="1" x="940"/>
        <item t="data" sd="1" x="1682"/>
        <item t="data" sd="1" x="1544"/>
        <item t="data" sd="1" x="1567"/>
        <item t="data" sd="1" x="1505"/>
        <item t="data" sd="1" x="616"/>
        <item t="data" sd="1" x="147"/>
        <item t="data" sd="1" x="1227"/>
        <item t="data" sd="1" x="1816"/>
        <item t="data" sd="1" x="2111"/>
        <item t="data" sd="1" x="2244"/>
        <item t="data" sd="1" x="1880"/>
        <item t="data" sd="1" x="612"/>
        <item t="data" sd="1" x="1504"/>
        <item t="data" sd="1" x="1608"/>
        <item t="data" sd="1" x="2095"/>
        <item t="data" sd="1" x="1877"/>
        <item t="data" sd="1" x="2593"/>
        <item t="data" sd="1" x="1673"/>
        <item t="data" sd="1" x="1103"/>
        <item t="data" sd="1" x="1853"/>
        <item t="data" sd="1" x="542"/>
        <item t="data" sd="1" x="1494"/>
        <item t="data" sd="1" x="2263"/>
        <item t="data" sd="1" x="2834"/>
        <item t="data" sd="1" x="1489"/>
        <item t="data" sd="1" x="2486"/>
        <item t="data" sd="1" x="17"/>
        <item t="data" sd="1" x="1085"/>
        <item t="data" sd="1" x="106"/>
        <item t="data" sd="1" x="2835"/>
        <item t="data" sd="1" x="291"/>
        <item t="data" sd="1" x="1747"/>
        <item t="data" sd="1" x="729"/>
        <item t="data" sd="1" x="939"/>
        <item t="data" sd="1" x="1394"/>
        <item t="data" sd="1" x="1639"/>
        <item t="data" sd="1" x="719"/>
        <item t="data" sd="1" x="1123"/>
        <item t="data" sd="1" x="545"/>
        <item t="data" sd="1" x="868"/>
        <item t="data" sd="1" x="1502"/>
        <item t="data" sd="1" x="1262"/>
        <item t="data" sd="1" x="1084"/>
        <item t="data" sd="1" x="2449"/>
        <item t="data" sd="1" x="1421"/>
        <item t="data" sd="1" x="27"/>
        <item t="data" sd="1" x="105"/>
        <item t="data" sd="1" x="2112"/>
        <item t="data" sd="1" x="292"/>
        <item t="data" sd="1" x="2024"/>
        <item t="data" sd="1" x="84"/>
        <item t="data" sd="1" x="1066"/>
        <item t="data" sd="1" x="1647"/>
        <item t="data" sd="1" x="541"/>
        <item t="data" sd="1" x="2180"/>
        <item t="data" sd="1" x="1422"/>
        <item t="data" sd="1" x="2129"/>
        <item t="data" sd="1" x="64"/>
        <item t="data" sd="1" x="1374"/>
        <item t="data" sd="1" x="690"/>
        <item t="data" sd="1" x="1190"/>
        <item t="data" sd="1" x="1000"/>
        <item t="data" sd="1" x="2982"/>
        <item t="data" sd="1" x="1638"/>
        <item t="data" sd="1" x="218"/>
        <item t="data" sd="1" x="130"/>
        <item t="data" sd="1" x="129"/>
        <item t="data" sd="1" x="1927"/>
        <item t="data" sd="1" x="1815"/>
        <item t="data" sd="1" x="1620"/>
        <item t="data" sd="1" x="2172"/>
        <item t="data" sd="1" x="923"/>
        <item t="data" sd="1" x="825"/>
        <item t="data" sd="1" x="1490"/>
        <item t="data" sd="1" x="1985"/>
        <item t="data" sd="1" x="546"/>
        <item t="data" sd="1" x="531"/>
        <item t="data" sd="1" x="968"/>
        <item t="data" sd="1" x="259"/>
        <item t="data" sd="1" x="1174"/>
        <item t="data" sd="1" x="1404"/>
        <item t="data" sd="1" x="376"/>
        <item t="data" sd="1" x="2979"/>
        <item t="data" sd="1" x="2976"/>
        <item t="data" sd="1" x="1879"/>
        <item t="data" sd="1" x="1350"/>
        <item t="data" sd="1" x="1375"/>
        <item t="data" sd="1" x="1122"/>
        <item t="data" sd="1" x="601"/>
        <item t="data" sd="1" x="2746"/>
        <item t="data" sd="1" x="2023"/>
        <item t="data" sd="1" x="230"/>
        <item t="data" sd="1" x="2993"/>
        <item t="data" sd="1" x="320"/>
        <item t="data" sd="1" x="1405"/>
        <item t="data" sd="1" x="2980"/>
        <item t="data" sd="1" x="430"/>
        <item t="data" sd="1" x="1102"/>
        <item t="data" sd="1" x="2992"/>
        <item t="data" sd="1" x="375"/>
        <item t="data" sd="1" x="2639"/>
        <item t="data" sd="1" x="867"/>
        <item t="data" sd="1" x="1926"/>
        <item t="data" sd="1" x="1493"/>
        <item t="data" sd="1" x="689"/>
        <item t="data" sd="1" x="1191"/>
        <item t="data" sd="1" x="2218"/>
        <item t="data" sd="1" x="2476"/>
        <item t="data" sd="1" x="229"/>
        <item t="data" sd="1" x="2721"/>
        <item t="data" sd="1" x="2094"/>
        <item t="data" sd="1" x="2620"/>
        <item t="data" sd="1" x="1148"/>
        <item t="data" sd="1" x="2981"/>
        <item t="data" sd="1" x="157"/>
        <item t="data" sd="1" x="2517"/>
        <item t="data" sd="1" x="1878"/>
        <item t="data" sd="1" x="2429"/>
        <item t="data" sd="1" x="1402"/>
        <item t="data" sd="1" x="2032"/>
        <item t="data" sd="1" x="273"/>
        <item t="data" sd="1" x="1799"/>
        <item t="data" sd="1" x="1719"/>
        <item t="data" sd="1" x="2509"/>
        <item t="data" sd="1" x="2041"/>
        <item t="data" sd="1" x="598"/>
        <item t="data" sd="1" x="158"/>
        <item t="data" sd="1" x="1984"/>
        <item t="data" sd="1" x="1718"/>
        <item t="data" sd="1" x="2508"/>
        <item t="data" sd="1" x="1672"/>
        <item t="data" sd="1" x="510"/>
        <item t="data" sd="1" x="1586"/>
        <item t="data" sd="1" x="1644"/>
        <item t="data" sd="1" x="2747"/>
        <item t="data" sd="1" x="533"/>
        <item t="data" sd="1" x="2840"/>
        <item t="data" sd="1" x="1302"/>
        <item t="data" sd="1" x="2254"/>
        <item t="data" sd="1" x="2841"/>
        <item t="data" sd="1" x="493"/>
        <item t="data" sd="1" x="1001"/>
        <item t="data" sd="1" x="984"/>
        <item t="data" sd="1" x="2171"/>
        <item t="data" sd="1" x="1351"/>
        <item t="data" sd="1" x="249"/>
        <item t="data" sd="1" x="667"/>
        <item t="data" sd="1" x="668"/>
        <item t="data" sd="1" x="802"/>
        <item t="data" sd="1" x="1587"/>
        <item t="data" sd="1" x="602"/>
        <item t="data" sd="1" x="1403"/>
        <item t="data" sd="1" x="2601"/>
        <item t="data" sd="1" x="1010"/>
        <item t="data" sd="1" x="2262"/>
        <item t="data" sd="1" x="609"/>
        <item t="data" sd="1" x="2978"/>
        <item t="data" sd="1" x="1492"/>
        <item t="data" sd="1" x="1332"/>
        <item t="data" sd="1" x="985"/>
        <item t="data" sd="1" x="2516"/>
        <item t="data" sd="1" x="2430"/>
        <item t="data" sd="1" x="1769"/>
        <item t="data" sd="1" x="2190"/>
        <item t="data" sd="1" x="1312"/>
        <item t="data" sd="1" x="645"/>
        <item t="data" sd="1" x="1881"/>
        <item t="data" sd="1" x="1032"/>
        <item t="data" sd="1" x="464"/>
        <item t="data" sd="1" x="967"/>
        <item t="data" sd="1" x="2421"/>
        <item t="data" sd="1" x="2640"/>
        <item t="data" sd="1" x="826"/>
        <item t="data" sd="1" x="720"/>
        <item t="data" sd="1" x="2534"/>
        <item t="data" sd="1" x="65"/>
        <item t="data" sd="1" x="2619"/>
        <item t="data" sd="1" x="248"/>
        <item t="data" sd="1" x="170"/>
        <item t="data" sd="1" x="1645"/>
        <item t="data" sd="1" x="201"/>
        <item t="data" sd="1" x="1551"/>
        <item t="data" sd="1" x="1313"/>
        <item t="data" sd="1" x="1419"/>
        <item t="data" sd="1" x="1611"/>
        <item t="data" sd="1" x="1610"/>
        <item t="data" sd="1" x="2475"/>
        <item t="data" sd="1" x="534"/>
        <item t="data" sd="1" x="1800"/>
        <item t="data" sd="1" x="2189"/>
        <item t="data" sd="1" x="615"/>
        <item t="data" sd="1" x="1770"/>
        <item t="data" sd="1" x="1876"/>
        <item t="data" sd="1" x="941"/>
        <item t="data" sd="1" x="356"/>
        <item t="data" sd="1" x="528"/>
        <item t="data" sd="1" x="311"/>
        <item t="data" sd="1" x="1790"/>
        <item t="data" sd="1" x="1356"/>
        <item t="data" sd="1" x="1275"/>
        <item t="data" sd="1" x="36"/>
        <item t="data" sd="1" x="617"/>
        <item t="data" sd="1" x="801"/>
        <item t="data" sd="1" x="699"/>
        <item t="data" sd="1" x="455"/>
        <item t="data" sd="1" x="1569"/>
        <item t="data" sd="1" x="463"/>
        <item t="data" sd="1" x="931"/>
        <item t="data" sd="1" x="1911"/>
        <item t="data" sd="1" x="28"/>
        <item t="data" sd="1" x="2851"/>
        <item t="data" sd="1" x="503"/>
        <item t="data" sd="1" x="1910"/>
        <item t="data" sd="1" x="1701"/>
        <item t="data" sd="1" x="2042"/>
        <item t="data" sd="1" x="2843"/>
        <item t="data" sd="1" x="344"/>
        <item t="data" sd="1" x="2086"/>
        <item t="data" sd="1" x="494"/>
        <item t="data" sd="1" x="202"/>
        <item t="data" sd="1" x="304"/>
        <item t="data" sd="1" x="1033"/>
        <item t="data" sd="1" x="1789"/>
        <item t="data" sd="1" x="942"/>
        <item t="data" sd="1" x="1568"/>
        <item t="data" sd="1" x="355"/>
        <item t="data" sd="1" x="1491"/>
        <item t="data" sd="1" x="527"/>
        <item t="data" sd="1" x="29"/>
        <item t="data" sd="1" x="2600"/>
        <item t="data" sd="1" x="454"/>
        <item t="data" sd="1" x="1548"/>
        <item t="data" sd="1" x="843"/>
        <item t="data" sd="1" x="1549"/>
        <item t="data" sd="1" x="2921"/>
        <item t="data" sd="1" x="1477"/>
        <item t="data" sd="1" x="303"/>
        <item t="data" sd="1" x="2910"/>
        <item t="data" sd="1" x="2684"/>
        <item t="data" sd="1" x="1299"/>
        <item t="data" sd="1" x="2255"/>
        <item t="data" sd="1" x="771"/>
        <item t="data" sd="1" x="885"/>
        <item t="data" sd="1" x="2003"/>
        <item t="data" sd="1" x="1050"/>
        <item t="data" sd="1" x="409"/>
        <item t="data" sd="1" x="726"/>
        <item t="data" sd="1" x="1218"/>
        <item t="data" sd="1" x="532"/>
        <item t="data" sd="1" x="1458"/>
        <item t="data" sd="1" x="1986"/>
        <item t="data" sd="1" x="1535"/>
        <item t="data" sd="1" x="1888"/>
        <item t="data" sd="1" x="169"/>
        <item t="data" sd="1" x="37"/>
        <item t="data" sd="1" x="537"/>
        <item t="data" sd="1" x="2722"/>
        <item t="data" sd="1" x="2922"/>
        <item t="data" sd="1" x="1311"/>
        <item t="data" sd="1" x="1788"/>
        <item t="data" sd="1" x="274"/>
        <item t="data" sd="1" x="312"/>
        <item t="data" sd="1" x="751"/>
        <item t="data" sd="1" x="752"/>
        <item t="data" sd="1" x="2790"/>
        <item t="data" sd="1" x="1274"/>
        <item t="data" sd="1" x="1873"/>
        <item t="data" sd="1" x="1872"/>
        <item t="data" sd="1" x="1654"/>
        <item t="data" sd="1" x="725"/>
        <item t="data" sd="1" x="2555"/>
        <item t="data" sd="1" x="1182"/>
        <item t="data" sd="1" x="471"/>
        <item t="data" sd="1" x="179"/>
        <item t="data" sd="1" x="1172"/>
        <item t="data" sd="1" x="858"/>
        <item t="data" sd="1" x="1487"/>
        <item t="data" sd="1" x="1120"/>
        <item t="data" sd="1" x="628"/>
        <item t="data" sd="1" x="271"/>
        <item t="data" sd="1" x="1173"/>
        <item t="data" sd="1" x="1889"/>
        <item t="data" sd="1" x="343"/>
        <item t="data" sd="1" x="1245"/>
        <item t="data" sd="1" x="700"/>
        <item t="data" sd="1" x="388"/>
        <item t="data" sd="1" x="453"/>
        <item t="data" sd="1" x="1051"/>
        <item t="data" sd="1" x="599"/>
        <item t="data" sd="1" x="1244"/>
        <item t="data" sd="1" x="1303"/>
        <item t="data" sd="1" x="2288"/>
        <item t="data" sd="1" x="461"/>
        <item t="data" sd="1" x="244"/>
        <item t="data" sd="1" x="472"/>
        <item t="data" sd="1" x="2287"/>
        <item t="data" sd="1" x="1253"/>
        <item t="data" sd="1" x="1121"/>
        <item t="data" sd="1" x="1987"/>
        <item t="data" sd="1" x="2136"/>
        <item t="data" sd="1" x="1183"/>
        <item t="data" sd="1" x="610"/>
        <item t="data" sd="1" x="844"/>
        <item t="data" sd="1" x="504"/>
        <item t="data" sd="1" x="522"/>
        <item t="data" sd="1" x="1420"/>
        <item t="data" sd="1" x="1283"/>
        <item t="data" sd="1" x="1751"/>
        <item t="data" sd="1" x="1058"/>
        <item t="data" sd="1" x="1576"/>
        <item t="data" sd="1" x="2144"/>
        <item t="data" sd="1" x="1918"/>
        <item t="data" sd="1" x="2093"/>
        <item t="data" sd="1" x="32"/>
        <item t="data" sd="1" x="1159"/>
        <item t="data" sd="1" x="103"/>
        <item t="data" sd="1" x="1542"/>
        <item t="data" sd="1" x="332"/>
        <item t="data" sd="1" x="1979"/>
        <item t="data" sd="1" x="1043"/>
        <item t="data" sd="1" x="2754"/>
        <item t="data" sd="1" x="1042"/>
        <item t="data" sd="1" x="1534"/>
        <item t="data" sd="1" x="2771"/>
        <item t="data" sd="1" x="1310"/>
        <item t="data" sd="1" x="642"/>
        <item t="data" sd="1" x="2554"/>
        <item t="data" sd="1" x="115"/>
        <item t="data" sd="1" x="2842"/>
        <item t="data" sd="1" x="618"/>
        <item t="data" sd="1" x="486"/>
        <item t="data" sd="1" x="1550"/>
        <item t="data" sd="1" x="269"/>
        <item t="data" sd="1" x="1111"/>
        <item t="data" sd="1" x="1851"/>
        <item t="data" sd="1" x="1243"/>
        <item t="data" sd="1" x="932"/>
        <item t="data" sd="1" x="886"/>
        <item t="data" sd="1" x="2909"/>
        <item t="data" sd="1" x="1110"/>
        <item t="data" sd="1" x="1513"/>
        <item t="data" sd="1" x="627"/>
        <item t="data" sd="1" x="1282"/>
        <item t="data" sd="1" x="387"/>
        <item t="data" sd="1" x="1478"/>
        <item t="data" sd="1" x="782"/>
        <item t="data" sd="1" x="1298"/>
        <item t="data" sd="1" x="857"/>
        <item t="data" sd="1" x="959"/>
        <item t="data" sd="1" x="1412"/>
        <item t="data" sd="1" x="2143"/>
        <item t="data" sd="1" x="591"/>
        <item t="data" sd="1" x="1512"/>
        <item t="data" sd="1" x="538"/>
        <item t="data" sd="1" x="1655"/>
        <item t="data" sd="1" x="1919"/>
        <item t="data" sd="1" x="579"/>
        <item t="data" sd="1" x="1432"/>
        <item t="data" sd="1" x="281"/>
        <item t="data" sd="1" x="410"/>
        <item t="data" sd="1" x="331"/>
        <item t="data" sd="1" x="189"/>
        <item t="data" sd="1" x="960"/>
        <item t="data" sd="1" x="1022"/>
        <item t="data" sd="1" x="2535"/>
        <item t="data" sd="1" x="282"/>
        <item t="data" sd="1" x="400"/>
        <item t="data" sd="1" x="624"/>
        <item t="data" sd="1" x="1413"/>
        <item t="data" sd="1" x="24"/>
        <item t="data" sd="1" x="167"/>
        <item t="data" sd="1" x="2770"/>
        <item t="data" sd="1" x="664"/>
        <item t="data" sd="1" x="1166"/>
        <item t="data" sd="1" x="485"/>
        <item t="data" sd="1" x="168"/>
        <item t="data" sd="1" x="1361"/>
        <item t="data" sd="1" x="2685"/>
        <item t="data" sd="1" x="1023"/>
        <item t="data" sd="1" x="1917"/>
        <item t="data" sd="1" x="1488"/>
        <item t="data" sd="1" x="2004"/>
        <item t="data" sd="1" x="1418"/>
        <item t="data" sd="1" x="245"/>
        <item t="data" sd="1" x="838"/>
        <item t="data" sd="1" x="268"/>
        <item t="data" sd="1" x="1728"/>
        <item t="data" sd="1" x="462"/>
        <item t="data" sd="1" x="1167"/>
        <item t="data" sd="1" x="1457"/>
        <item t="data" sd="1" x="1168"/>
        <item t="data" sd="1" x="710"/>
        <item t="data" sd="1" x="592"/>
        <item t="data" sd="1" x="1431"/>
        <item t="data" sd="1" x="1752"/>
        <item t="data" sd="1" x="2135"/>
        <item t="data" sd="1" x="146"/>
        <item t="data" sd="1" x="1543"/>
        <item t="data" sd="1" x="1158"/>
        <item t="data" sd="1" x="1700"/>
        <item t="data" sd="1" x="781"/>
        <item t="data" sd="1" x="709"/>
        <item t="data" sd="1" x="1059"/>
        <item t="data" sd="1" x="1681"/>
        <item t="data" sd="1" x="1185"/>
        <item t="data" sd="1" x="247"/>
        <item t="data" sd="1" x="1916"/>
        <item t="data" sd="1" x="2850"/>
        <item t="data" sd="1" x="2900"/>
        <item t="data" sd="1" x="1978"/>
        <item t="data" sd="1" x="190"/>
        <item t="data" sd="1" x="772"/>
        <item t="data" sd="1" x="1199"/>
        <item t="data" sd="1" x="1709"/>
        <item t="data" sd="1" x="623"/>
        <item t="data" sd="1" x="883"/>
        <item t="data" sd="1" x="663"/>
        <item t="data" sd="1" x="1067"/>
        <item t="data" sd="1" x="456"/>
        <item t="data" sd="1" x="2341"/>
        <item t="data" sd="1" x="641"/>
        <item t="data" sd="1" x="884"/>
        <item t="data" sd="1" x="600"/>
        <item t="data" sd="1" x="2401"/>
        <item t="data" sd="1" x="1011"/>
        <item t="data" sd="1" x="824"/>
        <item t="data" sd="1" x="1823"/>
        <item t="data" sd="1" x="1226"/>
        <item t="data" sd="1" x="837"/>
        <item t="data" sd="1" x="1184"/>
        <item t="data" sd="1" x="2881"/>
        <item t="data" sd="1" x="958"/>
        <item t="data" sd="1" x="653"/>
        <item t="data" sd="1" x="127"/>
        <item t="data" sd="1" x="580"/>
        <item t="data" sd="1" x="2085"/>
        <item t="data" sd="1" x="2758"/>
        <item t="data" sd="1" x="1138"/>
        <item t="data" sd="1" x="2075"/>
        <item t="data" sd="1" x="1417"/>
        <item t="data" sd="1" x="536"/>
        <item t="data" sd="1" x="1708"/>
        <item t="data" sd="1" x="72"/>
        <item t="data" sd="1" x="535"/>
        <item t="data" sd="1" x="1198"/>
        <item t="data" sd="1" x="2193"/>
        <item t="data" sd="1" x="2497"/>
        <item t="data" sd="1" x="272"/>
        <item t="data" sd="1" x="246"/>
        <item t="data" sd="1" x="1680"/>
        <item t="data" sd="1" x="266"/>
        <item t="data" sd="1" x="1131"/>
        <item t="data" sd="1" x="564"/>
        <item t="data" sd="1" x="365"/>
        <item t="data" sd="1" x="761"/>
        <item t="data" sd="1" x="66"/>
        <item t="data" sd="1" x="2498"/>
        <item t="data" sd="1" x="739"/>
        <item t="data" sd="1" x="1139"/>
        <item t="data" sd="1" x="374"/>
        <item t="data" sd="1" x="1849"/>
        <item t="data" sd="1" x="508"/>
        <item t="data" sd="1" x="25"/>
        <item t="data" sd="1" x="1130"/>
        <item t="data" sd="1" x="2400"/>
        <item t="data" sd="1" x="2791"/>
        <item t="data" sd="1" x="521"/>
        <item t="data" sd="1" x="145"/>
        <item t="data" sd="1" x="1225"/>
        <item t="data" sd="1" x="1031"/>
        <item t="data" sd="1" x="1093"/>
        <item t="data" sd="1" x="2340"/>
        <item t="data" sd="1" x="1092"/>
        <item t="data" sd="1" x="2899"/>
        <item t="data" sd="1" x="2693"/>
        <item t="data" sd="1" x="1357"/>
        <item t="data" sd="1" x="116"/>
        <item t="data" sd="1" x="1729"/>
        <item t="data" sd="1" x="1824"/>
        <item t="data" sd="1" x="451"/>
        <item t="data" sd="1" x="1300"/>
        <item t="data" sd="1" x="1577"/>
        <item t="data" sd="1" x="1360"/>
        <item t="data" sd="1" x="875"/>
        <item t="data" sd="1" x="2234"/>
        <item t="data" sd="1" x="452"/>
        <item t="data" sd="1" x="1524"/>
        <item t="data" sd="1" x="180"/>
        <item t="data" sd="1" x="2725"/>
        <item t="data" sd="1" x="2755"/>
        <item t="data" sd="1" x="1850"/>
        <item t="data" sd="1" x="1065"/>
        <item t="data" sd="1" x="2880"/>
        <item t="data" sd="1" x="418"/>
        <item t="data" sd="1" x="82"/>
        <item t="data" sd="1" x="1301"/>
        <item t="data" sd="1" x="2759"/>
        <item t="data" sd="1" x="685"/>
        <item t="data" sd="1" x="2712"/>
        <item t="data" sd="1" x="128"/>
        <item t="data" sd="1" x="2726"/>
        <item t="data" sd="1" x="1525"/>
        <item t="data" sd="1" x="922"/>
        <item t="data" sd="1" x="540"/>
        <item t="data" sd="1" x="301"/>
        <item t="data" sd="1" x="539"/>
        <item t="data" sd="1" x="688"/>
        <item t="data" sd="1" x="1147"/>
        <item t="data" sd="1" x="1024"/>
        <item t="data" sd="1" x="549"/>
        <item t="data" sd="1" x="373"/>
        <item t="data" sd="1" x="921"/>
        <item t="data" sd="1" x="1455"/>
        <item t="data" sd="1" x="762"/>
        <item t="data" sd="1" x="104"/>
        <item t="data" sd="1" x="1146"/>
        <item t="data" sd="1" x="740"/>
        <item t="data" sd="1" x="550"/>
        <item t="data" sd="1" x="687"/>
        <item t="data" sd="1" x="876"/>
        <item t="data" sd="1" x="847"/>
        <item t="data" sd="1" x="2239"/>
        <item t="data" sd="1" x="53"/>
        <item t="data" sd="1" x="460"/>
        <item t="data" sd="1" x="1272"/>
        <item t="data" sd="1" x="2243"/>
        <item t="data" sd="1" x="2456"/>
        <item t="data" sd="1" x="267"/>
        <item t="data" sd="1" x="47"/>
        <item t="data" sd="1" x="1273"/>
        <item t="data" sd="1" x="484"/>
        <item t="data" sd="1" x="2268"/>
        <item t="data" sd="1" x="302"/>
        <item t="data" sd="1" x="73"/>
        <item t="data" sd="1" x="993"/>
        <item t="data" sd="1" x="957"/>
        <item t="data" sd="1" x="2711"/>
        <item t="data" sd="1" x="33"/>
        <item t="data" sd="1" x="1028"/>
        <item t="data" sd="1" x="1082"/>
        <item t="data" sd="1" x="2610"/>
        <item t="data" sd="1" x="458"/>
        <item t="data" sd="1" x="2839"/>
        <item t="data" sd="1" x="1083"/>
        <item t="data" sd="1" x="727"/>
        <item t="data" sd="1" x="385"/>
        <item t="data" sd="1" x="1822"/>
        <item t="data" sd="1" x="991"/>
        <item t="data" sd="1" x="1780"/>
        <item t="data" sd="1" x="512"/>
        <item t="data" sd="1" x="2703"/>
        <item t="data" sd="1" x="2986"/>
        <item t="data" sd="1" x="2057"/>
        <item t="data" sd="1" x="386"/>
        <item t="data" sd="1" x="439"/>
        <item t="data" sd="1" x="342"/>
        <item t="data" sd="1" x="665"/>
        <item t="data" sd="1" x="1020"/>
        <item t="data" sd="1" x="2728"/>
        <item t="data" sd="1" x="483"/>
        <item t="data" sd="1" x="2076"/>
        <item t="data" sd="1" x="1156"/>
        <item t="data" sd="1" x="846"/>
        <item t="data" sd="1" x="511"/>
        <item t="data" sd="1" x="654"/>
        <item t="data" sd="1" x="845"/>
        <item t="data" sd="1" x="1029"/>
        <item t="data" sd="1" x="1207"/>
        <item t="data" sd="1" x="975"/>
        <item t="data" sd="1" x="2727"/>
        <item t="data" sd="1" x="823"/>
        <item t="data" sd="1" x="1308"/>
        <item t="data" sd="1" x="563"/>
        <item t="data" sd="1" x="2333"/>
        <item t="data" sd="1" x="341"/>
        <item t="data" sd="1" x="2838"/>
        <item t="data" sd="1" x="620"/>
        <item t="data" sd="1" x="577"/>
        <item t="data" sd="1" x="1206"/>
        <item t="data" sd="1" x="686"/>
        <item t="data" sd="1" x="62"/>
        <item t="data" sd="1" x="697"/>
        <item t="data" sd="1" x="1030"/>
        <item t="data" sd="1" x="1848"/>
        <item t="data" sd="1" x="728"/>
        <item t="data" sd="1" x="578"/>
        <item t="data" sd="1" x="440"/>
        <item t="data" sd="1" x="207"/>
        <item t="data" sd="1" x="1779"/>
        <item t="data" sd="1" x="698"/>
        <item t="data" sd="1" x="896"/>
        <item t="data" sd="1" x="417"/>
        <item t="data" sd="1" x="2051"/>
        <item t="data" sd="1" x="83"/>
        <item t="data" sd="1" x="2702"/>
        <item t="data" sd="1" x="352"/>
        <item t="data" sd="1" x="1320"/>
        <item t="data" sd="1" x="2420"/>
        <item t="data" sd="1" x="2050"/>
        <item t="data" sd="1" x="950"/>
        <item t="data" sd="1" x="2132"/>
        <item t="data" sd="1" x="2455"/>
        <item t="data" sd="1" x="208"/>
        <item t="data" sd="1" x="2525"/>
        <item t="data" sd="1" x="659"/>
        <item t="data" sd="1" x="992"/>
        <item t="data" sd="1" x="1157"/>
        <item t="data" sd="1" x="34"/>
        <item t="data" sd="1" x="2194"/>
        <item t="data" sd="1" x="660"/>
        <item t="data" sd="1" x="14"/>
        <item t="data" sd="1" x="895"/>
        <item t="data" sd="1" x="2353"/>
        <item t="data" sd="1" x="676"/>
        <item t="data" sd="1" x="619"/>
        <item t="data" sd="1" x="1805"/>
        <item t="data" sd="1" x="2235"/>
        <item t="data" sd="1" x="1663"/>
        <item t="data" sd="1" x="198"/>
        <item t="data" sd="1" x="2524"/>
        <item t="data" sd="1" x="2692"/>
        <item t="data" sd="1" x="1340"/>
        <item t="data" sd="1" x="353"/>
        <item t="data" sd="1" x="63"/>
        <item t="data" sd="1" x="2238"/>
        <item t="data" sd="1" x="990"/>
        <item t="data" sd="1" x="383"/>
        <item t="data" sd="1" x="442"/>
        <item t="data" sd="1" x="2058"/>
        <item t="data" sd="1" x="351"/>
        <item t="data" sd="1" x="507"/>
        <item t="data" sd="1" x="384"/>
        <item t="data" sd="1" x="441"/>
        <item t="data" sd="1" x="1021"/>
        <item t="data" sd="1" x="1323"/>
        <item t="data" sd="1" x="893"/>
        <item t="data" sd="1" x="675"/>
        <item t="data" sd="1" x="35"/>
        <item t="data" sd="1" x="2306"/>
        <item t="data" sd="1" x="1309"/>
        <item t="data" sd="1" x="2930"/>
        <item t="data" sd="1" x="1806"/>
        <item t="data" sd="1" x="2242"/>
        <item t="data" sd="1" x="965"/>
        <item t="data" sd="1" x="2387"/>
        <item t="data" sd="1" x="200"/>
        <item t="data" sd="1" x="1025"/>
        <item t="data" sd="1" x="1385"/>
        <item t="data" sd="1" x="1169"/>
        <item t="data" sd="1" x="1181"/>
        <item t="data" sd="1" x="1523"/>
        <item t="data" sd="1" x="2929"/>
        <item t="data" sd="1" x="815"/>
        <item t="data" sd="1" x="949"/>
        <item t="data" sd="1" x="398"/>
        <item t="data" sd="1" x="2675"/>
        <item t="data" sd="1" x="1522"/>
        <item t="data" sd="1" x="228"/>
        <item t="data" sd="1" x="2655"/>
        <item t="data" sd="1" x="197"/>
        <item t="data" sd="1" x="2049"/>
        <item t="data" sd="1" x="177"/>
        <item t="data" sd="1" x="789"/>
        <item t="data" sd="1" x="1662"/>
        <item t="data" sd="1" x="1322"/>
        <item t="data" sd="1" x="2352"/>
        <item t="data" sd="1" x="1341"/>
        <item t="data" sd="1" x="2332"/>
        <item t="data" sd="1" x="1750"/>
        <item t="data" sd="1" x="557"/>
        <item t="data" sd="1" x="1899"/>
        <item t="data" sd="1" x="2656"/>
        <item t="data" sd="1" x="2080"/>
        <item t="data" sd="1" x="1321"/>
        <item t="data" sd="1" x="2386"/>
        <item t="data" sd="1" x="2305"/>
        <item t="data" sd="1" x="644"/>
        <item t="data" sd="1" x="449"/>
        <item t="data" sd="1" x="1691"/>
        <item t="data" sd="1" x="397"/>
        <item t="data" sd="1" x="1574"/>
        <item t="data" sd="1" x="354"/>
        <item t="data" sd="1" x="1861"/>
        <item t="data" sd="1" x="1821"/>
        <item t="data" sd="1" x="199"/>
        <item t="data" sd="1" x="227"/>
        <item t="data" sd="1" x="790"/>
        <item t="data" sd="1" x="2102"/>
        <item t="data" sd="1" x="1170"/>
        <item t="data" sd="1" x="866"/>
        <item t="data" sd="1" x="2674"/>
        <item t="data" sd="1" x="13"/>
        <item t="data" sd="1" x="865"/>
        <item t="data" sd="1" x="746"/>
        <item t="data" sd="1" x="749"/>
        <item t="data" sd="1" x="1871"/>
        <item t="data" sd="1" x="12"/>
        <item t="data" sd="1" x="878"/>
        <item t="data" sd="1" x="52"/>
        <item t="data" sd="1" x="626"/>
        <item t="data" sd="1" x="1384"/>
        <item t="data" sd="1" x="1690"/>
        <item t="data" sd="1" x="806"/>
        <item t="data" sd="1" x="769"/>
        <item t="data" sd="1" x="1189"/>
        <item t="data" sd="1" x="750"/>
        <item t="data" sd="1" x="717"/>
        <item t="data" sd="1" x="745"/>
        <item t="data" sd="1" x="2361"/>
        <item t="data" sd="1" x="643"/>
        <item t="data" sd="1" x="2664"/>
        <item t="data" sd="1" x="2665"/>
        <item t="data" sd="1" x="2440"/>
        <item t="data" sd="1" x="2131"/>
        <item t="data" sd="1" x="125"/>
        <item t="data" sd="1" x="1091"/>
        <item t="data" sd="1" x="1188"/>
        <item t="data" sd="1" x="1081"/>
        <item t="data" sd="1" x="450"/>
        <item t="data" sd="1" x="329"/>
        <item t="data" sd="1" x="1100"/>
        <item t="data" sd="1" x="1898"/>
        <item t="data" sd="1" x="1180"/>
        <item t="data" sd="1" x="2861"/>
        <item t="data" sd="1" x="1439"/>
        <item t="data" sd="1" x="178"/>
        <item t="data" sd="1" x="1575"/>
        <item t="data" sd="1" x="1940"/>
        <item t="data" sd="1" x="187"/>
        <item t="data" sd="1" x="666"/>
        <item t="data" sd="1" x="15"/>
        <item t="data" sd="1" x="126"/>
        <item t="data" sd="1" x="2101"/>
        <item t="data" sd="1" x="467"/>
        <item t="data" sd="1" x="1217"/>
        <item t="data" sd="1" x="1171"/>
        <item t="data" sd="1" x="708"/>
        <item t="data" sd="1" x="1860"/>
        <item t="data" sd="1" x="625"/>
        <item t="data" sd="1" x="2956"/>
        <item t="data" sd="1" x="816"/>
        <item t="data" sd="1" x="2965"/>
        <item t="data" sd="1" x="707"/>
        <item t="data" sd="1" x="188"/>
        <item t="data" sd="1" x="799"/>
        <item t="data" sd="1" x="770"/>
        <item t="data" sd="1" x="966"/>
        <item t="data" sd="1" x="2957"/>
        <item t="data" sd="1" x="1216"/>
        <item t="data" sd="1" x="2663"/>
        <item t="data" sd="1" x="1618"/>
        <item t="data" sd="1" x="2360"/>
        <item t="data" sd="1" x="2987"/>
        <item t="data" sd="1" x="718"/>
        <item t="data" sd="1" x="396"/>
        <item t="data" sd="1" x="290"/>
        <item t="data" sd="1" x="836"/>
        <item t="data" sd="1" x="1941"/>
        <item t="data" sd="1" x="2483"/>
        <item t="data" sd="1" x="1475"/>
        <item t="data" sd="1" x="2757"/>
        <item t="data" sd="1" x="894"/>
        <item t="data" sd="1" x="459"/>
        <item t="data" sd="1" x="2955"/>
        <item t="data" sd="1" x="2827"/>
        <item t="data" sd="1" x="2439"/>
        <item t="data" sd="1" x="46"/>
        <item t="data" sd="1" x="1073"/>
        <item t="data" sd="1" x="1440"/>
        <item t="data" sd="1" x="558"/>
        <item t="data" sd="1" x="457"/>
        <item t="data" sd="1" x="590"/>
        <item t="data" sd="1" x="1870"/>
        <item t="data" sd="1" x="2826"/>
        <item t="data" sd="1" x="1619"/>
        <item t="data" sd="1" x="166"/>
        <item t="data" sd="1" x="502"/>
        <item t="data" sd="1" x="589"/>
        <item t="data" sd="1" x="1843"/>
        <item t="data" sd="1" x="2270"/>
        <item t="data" sd="1" x="2445"/>
        <item t="data" sd="1" x="468"/>
        <item t="data" sd="1" x="1914"/>
        <item t="data" sd="1" x="1925"/>
        <item t="data" sd="1" x="2338"/>
        <item t="data" sd="1" x="501"/>
        <item t="data" sd="1" x="1101"/>
        <item t="data" sd="1" x="1090"/>
        <item t="data" sd="1" x="395"/>
        <item t="data" sd="1" x="805"/>
        <item t="data" sd="1" x="937"/>
        <item t="data" sd="1" x="1967"/>
        <item t="data" sd="1" x="547"/>
        <item t="data" sd="1" x="330"/>
        <item t="data" sd="1" x="2133"/>
        <item t="data" sd="1" x="289"/>
        <item t="data" sd="1" x="415"/>
        <item t="data" sd="1" x="1842"/>
        <item t="data" sd="1" x="2954"/>
        <item t="data" sd="1" x="1040"/>
        <item t="data" sd="1" x="2964"/>
        <item t="data" sd="1" x="1630"/>
        <item t="data" sd="1" x="1456"/>
        <item t="data" sd="1" x="2949"/>
        <item t="data" sd="1" x="835"/>
        <item t="data" sd="1" x="2369"/>
        <item t="data" sd="1" x="983"/>
        <item t="data" sd="1" x="2662"/>
        <item t="data" sd="1" x="2399"/>
        <item t="data" sd="1" x="1959"/>
        <item t="data" sd="1" x="2339"/>
        <item t="data" sd="1" x="2446"/>
        <item t="data" sd="1" x="416"/>
        <item t="data" sd="1" x="2079"/>
        <item t="data" sd="1" x="2870"/>
        <item t="data" sd="1" x="523"/>
        <item t="data" sd="1" x="2871"/>
        <item t="data" sd="1" x="2448"/>
        <item t="data" sd="1" x="215"/>
        <item t="data" sd="1" x="216"/>
        <item t="data" sd="1" x="165"/>
        <item t="data" sd="1" x="94"/>
        <item t="data" sd="1" x="2484"/>
        <item t="data" sd="1" x="1958"/>
        <item t="data" sd="1" x="2948"/>
        <item t="data" sd="1" x="1292"/>
        <item t="data" sd="1" x="505"/>
        <item t="data" sd="1" x="1080"/>
        <item t="data" sd="1" x="2990"/>
        <item t="data" sd="1" x="93"/>
        <item t="data" sd="1" x="982"/>
        <item t="data" sd="1" x="2398"/>
        <item t="data" sd="1" x="1476"/>
        <item t="data" sd="1" x="1307"/>
        <item t="data" sd="1" x="2225"/>
        <item t="data" sd="1" x="280"/>
        <item t="data" sd="1" x="1969"/>
        <item t="data" sd="1" x="1027"/>
        <item t="data" sd="1" x="279"/>
        <item t="data" sd="1" x="2495"/>
        <item t="data" sd="1" x="1331"/>
        <item t="data" sd="1" x="638"/>
        <item t="data" sd="1" x="1410"/>
        <item t="data" sd="1" x="2780"/>
        <item t="data" sd="1" x="1089"/>
        <item t="data" sd="1" x="2134"/>
        <item t="data" sd="1" x="1129"/>
        <item t="data" sd="1" x="1128"/>
        <item t="data" sd="1" x="1909"/>
        <item t="data" sd="1" x="1968"/>
        <item t="data" sd="1" x="856"/>
        <item t="data" sd="1" x="548"/>
        <item t="data" sd="1" x="407"/>
        <item t="data" sd="1" x="2040"/>
        <item t="data" sd="1" x="2496"/>
        <item t="data" sd="1" x="1330"/>
        <item t="data" sd="1" x="2756"/>
        <item t="data" sd="1" x="2152"/>
        <item t="data" sd="1" x="2216"/>
        <item t="data" sd="1" x="2805"/>
        <item t="data" sd="1" x="2781"/>
        <item t="data" sd="1" x="2817"/>
        <item t="data" sd="1" x="938"/>
        <item t="data" sd="1" x="2591"/>
        <item t="data" sd="1" x="408"/>
        <item t="data" sd="1" x="855"/>
        <item t="data" sd="1" x="1765"/>
        <item t="data" sd="1" x="881"/>
        <item t="data" sd="1" x="57"/>
        <item t="data" sd="1" x="1137"/>
        <item t="data" sd="1" x="2013"/>
        <item t="data" sd="1" x="1565"/>
        <item t="data" sd="1" x="2816"/>
        <item t="data" sd="1" x="2224"/>
        <item t="data" sd="1" x="2217"/>
        <item t="data" sd="1" x="2683"/>
        <item t="data" sd="1" x="2296"/>
        <item t="data" sd="1" x="584"/>
        <item t="data" sd="1" x="2806"/>
        <item t="data" sd="1" x="596"/>
        <item t="data" sd="1" x="788"/>
        <item t="data" sd="1" x="1564"/>
        <item t="data" sd="1" x="1196"/>
        <item t="data" sd="1" x="1041"/>
        <item t="data" sd="1" x="2807"/>
        <item t="data" sd="1" x="804"/>
        <item t="data" sd="1" x="882"/>
        <item t="data" sd="1" x="595"/>
        <item t="data" sd="1" x="2039"/>
        <item t="data" sd="1" x="50"/>
        <item t="data" sd="1" x="1411"/>
        <item t="data" sd="1" x="1966"/>
        <item t="data" sd="1" x="2269"/>
        <item t="data" sd="1" x="482"/>
        <item t="data" sd="1" x="2682"/>
        <item t="data" sd="1" x="506"/>
        <item t="data" sd="1" x="1370"/>
        <item t="data" sd="1" x="2975"/>
        <item t="data" sd="1" x="737"/>
        <item t="data" sd="1" x="1214"/>
        <item t="data" sd="1" x="2974"/>
        <item t="data" sd="1" x="2368"/>
        <item t="data" sd="1" x="1026"/>
        <item t="data" sd="1" x="1766"/>
        <item t="data" sd="1" x="2590"/>
        <item t="data" sd="1" x="2562"/>
        <item t="data" sd="1" x="1749"/>
        <item t="data" sd="1" x="136"/>
        <item t="data" sd="1" x="1154"/>
        <item t="data" sd="1" x="1846"/>
        <item t="data" sd="1" x="2991"/>
        <item t="data" sd="1" x="2377"/>
        <item t="data" sd="1" x="2337"/>
        <item t="data" sd="1" x="1924"/>
        <item t="data" sd="1" x="2014"/>
        <item t="data" sd="1" x="1628"/>
        <item t="data" sd="1" x="1595"/>
        <item t="data" sd="1" x="2208"/>
        <item t="data" sd="1" x="1293"/>
        <item t="data" sd="1" x="2323"/>
        <item t="data" sd="1" x="1197"/>
        <item t="data" sd="1" x="1349"/>
        <item t="data" sd="1" x="1629"/>
        <item t="data" sd="1" x="651"/>
        <item t="data" sd="1" x="135"/>
        <item t="data" sd="1" x="1062"/>
        <item t="data" sd="1" x="2151"/>
        <item t="data" sd="1" x="1908"/>
        <item t="data" sd="1" x="235"/>
        <item t="data" sd="1" x="1847"/>
        <item t="data" sd="1" x="2414"/>
        <item t="data" sd="1" x="2068"/>
        <item t="data" sd="1" x="2073"/>
        <item t="data" sd="1" x="2761"/>
        <item t="data" sd="1" x="778"/>
        <item t="data" sd="1" x="2657"/>
        <item t="data" sd="1" x="1072"/>
        <item t="data" sd="1" x="724"/>
        <item t="data" sd="1" x="2415"/>
        <item t="data" sd="1" x="1915"/>
        <item t="data" sd="1" x="481"/>
        <item t="data" sd="1" x="1271"/>
        <item t="data" sd="1" x="524"/>
        <item t="data" sd="1" x="2295"/>
        <item t="data" sd="1" x="661"/>
        <item t="data" sd="1" x="1064"/>
        <item t="data" sd="1" x="56"/>
        <item t="data" sd="1" x="1653"/>
        <item t="data" sd="1" x="2278"/>
        <item t="data" sd="1" x="604"/>
        <item t="data" sd="1" x="2314"/>
        <item t="data" sd="1" x="738"/>
        <item t="data" sd="1" x="2322"/>
        <item t="data" sd="1" x="1155"/>
        <item t="data" sd="1" x="2403"/>
        <item t="data" sd="1" x="2199"/>
        <item t="data" sd="1" x="327"/>
        <item t="data" sd="1" x="51"/>
        <item t="data" sd="1" x="1348"/>
        <item t="data" sd="1" x="2914"/>
        <item t="data" sd="1" x="787"/>
        <item t="data" sd="1" x="1215"/>
        <item t="data" sd="1" x="1048"/>
        <item t="data" sd="1" x="1088"/>
        <item t="data" sd="1" x="2961"/>
        <item t="data" sd="1" x="1446"/>
        <item t="data" sd="1" x="2505"/>
        <item t="data" sd="1" x="777"/>
        <item t="data" sd="1" x="779"/>
        <item t="data" sd="1" x="2021"/>
        <item t="data" sd="1" x="780"/>
        <item t="data" sd="1" x="310"/>
        <item t="data" sd="1" x="2889"/>
        <item t="data" sd="1" x="2920"/>
        <item t="data" sd="1" x="2447"/>
        <item t="data" sd="1" x="608"/>
        <item t="data" sd="1" x="31"/>
        <item t="data" sd="1" x="2209"/>
        <item t="data" sd="1" x="2022"/>
        <item t="data" sd="1" x="747"/>
        <item t="data" sd="1" x="803"/>
        <item t="data" sd="1" x="2067"/>
        <item t="data" sd="1" x="1063"/>
        <item t="data" sd="1" x="1715"/>
        <item t="data" sd="1" x="652"/>
        <item t="data" sd="1" x="30"/>
        <item t="data" sd="1" x="469"/>
        <item t="data" sd="1" x="2799"/>
        <item t="data" sd="1" x="428"/>
        <item t="data" sd="1" x="2825"/>
        <item t="data" sd="1" x="427"/>
        <item t="data" sd="1" x="1252"/>
        <item t="data" sd="1" x="1748"/>
        <item t="data" sd="1" x="2890"/>
        <item t="data" sd="1" x="1270"/>
        <item t="data" sd="1" x="2506"/>
        <item t="data" sd="1" x="43"/>
        <item t="data" sd="1" x="1367"/>
        <item t="data" sd="1" x="2222"/>
        <item t="data" sd="1" x="1603"/>
        <item t="data" sd="1" x="2786"/>
        <item t="data" sd="1" x="2267"/>
        <item t="data" sd="1" x="2376"/>
        <item t="data" sd="1" x="1366"/>
        <item t="data" sd="1" x="2055"/>
        <item t="data" sd="1" x="328"/>
        <item t="data" sd="1" x="2407"/>
        <item t="data" sd="1" x="633"/>
        <item t="data" sd="1" x="2223"/>
        <item t="data" sd="1" x="2609"/>
        <item t="data" sd="1" x="155"/>
        <item t="data" sd="1" x="2074"/>
        <item t="data" sd="1" x="2277"/>
        <item t="data" sd="1" x="2691"/>
        <item t="data" sd="1" x="2120"/>
        <item t="data" sd="1" x="842"/>
        <item t="data" sd="1" x="2749"/>
        <item t="data" sd="1" x="567"/>
        <item t="data" sd="1" x="1717"/>
        <item t="data" sd="1" x="748"/>
        <item t="data" sd="1" x="2406"/>
        <item t="data" sd="1" x="2572"/>
        <item t="data" sd="1" x="1798"/>
        <item t="data" sd="1" x="236"/>
        <item t="data" sd="1" x="1832"/>
        <item t="data" sd="1" x="2745"/>
        <item t="data" sd="1" x="1714"/>
        <item t="data" sd="1" x="309"/>
        <item t="data" sd="1" x="2056"/>
        <item t="data" sd="1" x="1371"/>
        <item t="data" sd="1" x="470"/>
        <item t="data" sd="1" x="2452"/>
        <item t="data" sd="1" x="156"/>
        <item t="data" sd="1" x="257"/>
        <item t="data" sd="1" x="1372"/>
        <item t="data" sd="1" x="1993"/>
        <item t="data" sd="1" x="2960"/>
        <item t="data" sd="1" x="568"/>
        <item t="data" sd="1" x="1607"/>
        <item t="data" sd="1" x="42"/>
        <item t="data" sd="1" x="1136"/>
        <item t="data" sd="1" x="1602"/>
        <item t="data" sd="1" x="2355"/>
        <item t="data" sd="1" x="2649"/>
        <item t="data" sd="1" x="841"/>
        <item t="data" sd="1" x="1445"/>
        <item t="data" sd="1" x="2563"/>
        <item t="data" sd="1" x="662"/>
        <item t="data" sd="1" x="1135"/>
        <item t="data" sd="1" x="2451"/>
        <item t="data" sd="1" x="2787"/>
        <item t="data" sd="1" x="1652"/>
        <item t="data" sd="1" x="92"/>
        <item t="data" sd="1" x="1373"/>
        <item t="data" sd="1" x="1306"/>
        <item t="data" sd="1" x="2038"/>
        <item t="data" sd="1" x="1392"/>
        <item t="data" sd="1" x="2919"/>
        <item t="data" sd="1" x="637"/>
        <item t="data" sd="1" x="2650"/>
        <item t="data" sd="1" x="2913"/>
        <item t="data" sd="1" x="2037"/>
        <item t="data" sd="1" x="723"/>
        <item t="data" sd="1" x="225"/>
        <item t="data" sd="1" x="2454"/>
        <item t="data" sd="1" x="2313"/>
        <item t="data" sd="1" x="1833"/>
        <item t="data" sd="1" x="2402"/>
        <item t="data" sd="1" x="1994"/>
        <item t="data" sd="1" x="1049"/>
        <item t="data" sd="1" x="2453"/>
        <item t="data" sd="1" x="2709"/>
        <item t="data" sd="1" x="1468"/>
        <item t="data" sd="1" x="226"/>
        <item t="data" sd="1" x="2471"/>
        <item t="data" sd="1" x="1606"/>
        <item t="data" sd="1" x="1144"/>
        <item t="data" sd="1" x="91"/>
        <item t="data" sd="1" x="1957"/>
        <item t="data" sd="1" x="2354"/>
        <item t="data" sd="1" x="2472"/>
        <item t="data" sd="1" x="2084"/>
        <item t="data" sd="1" x="2608"/>
        <item t="data" sd="1" x="2170"/>
        <item t="data" sd="1" x="1429"/>
        <item t="data" sd="1" x="2405"/>
        <item t="data" sd="1" x="6"/>
        <item t="data" sd="1" x="2798"/>
        <item t="data" sd="1" x="2169"/>
        <item t="data" sd="1" x="1296"/>
        <item t="data" sd="1" x="613"/>
        <item t="data" sd="1" x="2336"/>
        <item t="data" sd="1" x="2091"/>
        <item t="data" sd="1" x="911"/>
        <item t="data" sd="1" x="364"/>
        <item t="data" sd="1" x="2970"/>
        <item t="data" sd="1" x="1430"/>
        <item t="data" sd="1" x="1297"/>
        <item t="data" sd="1" x="2753"/>
        <item t="data" sd="1" x="1699"/>
        <item t="data" sd="1" x="1814"/>
        <item t="data" sd="1" x="1716"/>
        <item t="data" sd="1" x="614"/>
        <item t="data" sd="1" x="1858"/>
        <item t="data" sd="1" x="2760"/>
        <item t="data" sd="1" x="2963"/>
        <item t="data" sd="1" x="1768"/>
        <item t="data" sd="1" x="2962"/>
        <item t="data" sd="1" x="1797"/>
        <item t="data" sd="1" x="1134"/>
        <item t="data" sd="1" x="2804"/>
        <item t="data" sd="1" x="1267"/>
        <item t="data" sd="1" x="912"/>
        <item t="data" sd="1" x="1056"/>
        <item t="data" sd="1" x="1448"/>
        <item t="data" sd="1" x="2710"/>
        <item t="data" sd="1" x="963"/>
        <item t="data" sd="1" x="2366"/>
        <item t="data" sd="1" x="2293"/>
        <item t="data" sd="1" x="2404"/>
        <item t="data" sd="1" x="7"/>
        <item t="data" sd="1" x="1319"/>
        <item t="data" sd="1" x="2375"/>
        <item t="data" sd="1" x="1965"/>
        <item t="data" sd="1" x="1393"/>
        <item t="data" sd="1" x="2350"/>
        <item t="data" sd="1" x="2552"/>
        <item t="data" sd="1" x="814"/>
        <item t="data" sd="1" x="256"/>
        <item t="data" sd="1" x="1897"/>
        <item t="data" sd="1" x="1485"/>
        <item t="data" sd="1" x="634"/>
        <item t="data" sd="1" x="363"/>
        <item t="data" sd="1" x="2083"/>
        <item t="data" sd="1" x="2367"/>
        <item t="data" sd="1" x="1057"/>
        <item t="data" sd="1" x="1698"/>
        <item t="data" sd="1" x="1601"/>
        <item t="data" sd="1" x="1337"/>
        <item t="data" sd="1" x="1486"/>
        <item t="data" sd="1" x="2205"/>
        <item t="data" sd="1" x="827"/>
        <item t="data" sd="1" x="1145"/>
        <item t="data" sd="1" x="318"/>
        <item t="data" sd="1" x="340"/>
        <item t="data" sd="1" x="2374"/>
        <item t="data" sd="1" x="828"/>
        <item t="data" sd="1" x="2789"/>
        <item t="data" sd="1" x="892"/>
        <item t="data" sd="1" x="607"/>
        <item t="data" sd="1" x="1964"/>
        <item t="data" sd="1" x="1318"/>
        <item t="data" sd="1" x="357"/>
        <item t="data" sd="1" x="1896"/>
        <item t="data" sd="1" x="529"/>
        <item t="data" sd="1" x="605"/>
        <item t="data" sd="1" x="339"/>
        <item t="data" sd="1" x="1956"/>
        <item t="data" sd="1" x="1467"/>
        <item t="data" sd="1" x="2553"/>
        <item t="data" sd="1" x="2351"/>
        <item t="data" sd="1" x="2523"/>
        <item t="data" sd="1" x="988"/>
        <item t="data" sd="1" x="603"/>
        <item t="data" sd="1" x="1661"/>
        <item t="data" sd="1" x="2294"/>
        <item t="data" sd="1" x="2778"/>
        <item t="data" sd="1" x="1813"/>
        <item t="data" sd="1" x="2788"/>
        <item t="data" sd="1" x="622"/>
        <item t="data" sd="1" x="964"/>
        <item t="data" sd="1" x="980"/>
        <item t="data" sd="1" x="1660"/>
        <item t="data" sd="1" x="2119"/>
        <item t="data" sd="1" x="2690"/>
        <item t="data" sd="1" x="981"/>
        <item t="data" sd="1" x="840"/>
        <item t="data" sd="1" x="2803"/>
        <item t="data" sd="1" x="2396"/>
        <item t="data" sd="1" x="1336"/>
        <item t="data" sd="1" x="2128"/>
        <item t="data" sd="1" x="2212"/>
        <item t="data" sd="1" x="588"/>
        <item t="data" sd="1" x="317"/>
        <item t="data" sd="1" x="891"/>
        <item t="data" sd="1" x="989"/>
        <item t="data" sd="1" x="2752"/>
        <item t="data" sd="1" x="587"/>
        <item t="data" sd="1" x="466"/>
        <item t="data" sd="1" x="2474"/>
        <item t="data" sd="1" x="1250"/>
        <item t="data" sd="1" x="1447"/>
        <item t="data" sd="1" x="2522"/>
        <item t="data" sd="1" x="684"/>
        <item t="data" sd="1" x="2779"/>
        <item t="data" sd="1" x="2794"/>
        <item t="data" sd="1" x="2127"/>
        <item t="data" sd="1" x="834"/>
        <item t="data" sd="1" x="2742"/>
        <item t="data" sd="1" x="2887"/>
        <item t="data" sd="1" x="2149"/>
        <item t="data" sd="1" x="2748"/>
        <item t="data" sd="1" x="1009"/>
        <item t="data" sd="1" x="1600"/>
        <item t="data" sd="1" x="1018"/>
        <item t="data" sd="1" x="2824"/>
        <item t="data" sd="1" x="1416"/>
        <item t="data" sd="1" x="2473"/>
        <item t="data" sd="1" x="1019"/>
        <item t="data" sd="1" x="2397"/>
        <item t="data" sd="1" x="2776"/>
        <item t="data" sd="1" x="2744"/>
        <item t="data" sd="1" x="2740"/>
        <item t="data" sd="1" x="2568"/>
        <item t="data" sd="1" x="760"/>
        <item t="data" sd="1" x="1767"/>
        <item t="data" sd="1" x="1671"/>
        <item t="data" sd="1" x="839"/>
        <item t="data" sd="1" x="1745"/>
        <item t="data" sd="1" x="2896"/>
        <item t="data" sd="1" x="586"/>
        <item t="data" sd="1" x="2019"/>
        <item t="data" sd="1" x="1251"/>
        <item t="data" sd="1" x="2213"/>
        <item t="data" sd="1" x="2888"/>
        <item t="data" sd="1" x="2266"/>
        <item t="data" sd="1" x="1819"/>
        <item t="data" sd="1" x="1266"/>
        <item t="data" sd="1" x="744"/>
        <item t="data" sd="1" x="1938"/>
        <item t="data" sd="1" x="113"/>
        <item t="data" sd="1" x="813"/>
        <item t="data" sd="1" x="1939"/>
        <item t="data" sd="1" x="1165"/>
        <item t="data" sd="1" x="2150"/>
        <item t="data" sd="1" x="759"/>
        <item t="data" sd="1" x="2811"/>
        <item t="data" sd="1" x="2802"/>
        <item t="data" sd="1" x="1087"/>
        <item t="data" sd="1" x="800"/>
        <item t="data" sd="1" x="743"/>
        <item t="data" sd="1" x="683"/>
        <item t="data" sd="1" x="594"/>
        <item t="data" sd="1" x="1948"/>
        <item t="data" sd="1" x="1328"/>
        <item t="data" sd="1" x="288"/>
        <item t="data" sd="1" x="1164"/>
        <item t="data" sd="1" x="287"/>
        <item t="data" sd="1" x="585"/>
        <item t="data" sd="1" x="1071"/>
        <item t="data" sd="1" x="2204"/>
        <item t="data" sd="1" x="1736"/>
        <item t="data" sd="1" x="1737"/>
        <item t="data" sd="1" x="1696"/>
        <item t="data" sd="1" x="2895"/>
        <item t="data" sd="1" x="1820"/>
        <item t="data" sd="1" x="955"/>
        <item t="data" sd="1" x="1008"/>
        <item t="data" sd="1" x="1932"/>
        <item t="data" sd="1" x="606"/>
        <item t="data" sd="1" x="2607"/>
        <item t="data" sd="1" x="492"/>
        <item t="data" sd="1" x="2569"/>
        <item t="data" sd="1" x="2741"/>
        <item t="data" sd="1" x="956"/>
        <item t="data" sd="1" x="1933"/>
        <item t="data" sd="1" x="2736"/>
        <item t="data" sd="1" x="2777"/>
        <item t="data" sd="1" x="775"/>
        <item t="data" sd="1" x="358"/>
        <item t="data" sd="1" x="1359"/>
        <item t="data" sd="1" x="2924"/>
        <item t="data" sd="1" x="2795"/>
        <item t="data" sd="1" x="1269"/>
        <item t="data" sd="1" x="2356"/>
        <item t="data" sd="1" x="2737"/>
        <item t="data" sd="1" x="2945"/>
        <item t="data" sd="1" x="1670"/>
        <item t="data" sd="1" x="2810"/>
        <item t="data" sd="1" x="1546"/>
        <item t="data" sd="1" x="947"/>
        <item t="data" sd="1" x="1268"/>
        <item t="data" sd="1" x="2261"/>
        <item t="data" sd="1" x="242"/>
        <item t="data" sd="1" x="1070"/>
        <item t="data" sd="1" x="2303"/>
        <item t="data" sd="1" x="438"/>
        <item t="data" sd="1" x="1912"/>
        <item t="data" sd="1" x="114"/>
        <item t="data" sd="1" x="2701"/>
        <item t="data" sd="1" x="2859"/>
        <item t="data" sd="1" x="948"/>
        <item t="data" sd="1" x="929"/>
        <item t="data" sd="1" x="80"/>
        <item t="data" sd="1" x="1650"/>
        <item t="data" sd="1" x="1069"/>
        <item t="data" sd="1" x="833"/>
        <item t="data" sd="1" x="1583"/>
        <item t="data" sd="1" x="1242"/>
        <item t="data" sd="1" x="2162"/>
        <item t="data" sd="1" x="2490"/>
        <item t="data" sd="1" x="2349"/>
        <item t="data" sd="1" x="1241"/>
        <item t="data" sd="1" x="530"/>
        <item t="data" sd="1" x="2952"/>
        <item t="data" sd="1" x="1409"/>
        <item t="data" sd="1" x="2530"/>
        <item t="data" sd="1" x="2020"/>
        <item t="data" sd="1" x="2489"/>
        <item t="data" sd="1" x="2953"/>
        <item t="data" sd="1" x="2944"/>
        <item t="data" sd="1" x="1778"/>
        <item t="data" sd="1" x="1675"/>
        <item t="data" sd="1" x="5"/>
        <item t="data" sd="1" x="2971"/>
        <item t="data" sd="1" x="2719"/>
        <item t="data" sd="1" x="2848"/>
        <item t="data" sd="1" x="2098"/>
        <item t="data" sd="1" x="1859"/>
        <item t="data" sd="1" x="1744"/>
        <item t="data" sd="1" x="1697"/>
        <item t="data" sd="1" x="1685"/>
        <item t="data" sd="1" x="2241"/>
        <item t="data" sd="1" x="81"/>
        <item t="data" sd="1" x="776"/>
        <item t="data" sd="1" x="2203"/>
        <item t="data" sd="1" x="243"/>
        <item t="data" sd="1" x="2304"/>
        <item t="data" sd="1" x="2733"/>
        <item t="data" sd="1" x="2923"/>
        <item t="data" sd="1" x="2220"/>
        <item t="data" sd="1" x="1358"/>
        <item t="data" sd="1" x="1187"/>
        <item t="data" sd="1" x="2606"/>
        <item t="data" sd="1" x="144"/>
        <item t="data" sd="1" x="2858"/>
        <item t="data" sd="1" x="2240"/>
        <item t="data" sd="1" x="1039"/>
        <item t="data" sd="1" x="1582"/>
        <item t="data" sd="1" x="2751"/>
        <item t="data" sd="1" x="1408"/>
        <item t="data" sd="1" x="2253"/>
        <item t="data" sd="1" x="143"/>
        <item t="data" sd="1" x="2159"/>
        <item t="data" sd="1" x="2531"/>
        <item t="data" sd="1" x="520"/>
        <item t="data" sd="1" x="1777"/>
        <item t="data" sd="1" x="1573"/>
        <item t="data" sd="1" x="822"/>
        <item t="data" sd="1" x="2915"/>
        <item t="data" sd="1" x="889"/>
        <item t="data" sd="1" x="2092"/>
        <item t="data" sd="1" x="2626"/>
        <item t="data" sd="1" x="437"/>
        <item t="data" sd="1" x="2117"/>
        <item t="data" sd="1" x="1451"/>
        <item t="data" sd="1" x="519"/>
        <item t="data" sd="1" x="2291"/>
        <item t="data" sd="1" x="4"/>
        <item t="data" sd="1" x="153"/>
        <item t="data" sd="1" x="930"/>
        <item t="data" sd="1" x="1651"/>
        <item t="data" sd="1" x="1547"/>
        <item t="data" sd="1" x="2849"/>
        <item t="data" sd="1" x="1466"/>
        <item t="data" sd="1" x="2126"/>
        <item t="data" sd="1" x="974"/>
        <item t="data" sd="1" x="154"/>
        <item t="data" sd="1" x="2233"/>
        <item t="data" sd="1" x="2097"/>
        <item t="data" sd="1" x="1946"/>
        <item t="data" sd="1" x="1438"/>
        <item t="data" sd="1" x="1068"/>
        <item t="data" sd="1" x="2708"/>
        <item t="data" sd="1" x="1186"/>
        <item t="data" sd="1" x="2521"/>
        <item t="data" sd="1" x="2743"/>
        <item t="data" sd="1" x="2934"/>
        <item t="data" sd="1" x="2348"/>
        <item t="data" sd="1" x="555"/>
        <item t="data" sd="1" x="1913"/>
        <item t="data" sd="1" x="2925"/>
        <item t="data" sd="1" x="2462"/>
        <item t="data" sd="1" x="372"/>
        <item t="data" sd="1" x="2029"/>
        <item t="data" sd="1" x="2589"/>
        <item t="data" sd="1" x="526"/>
        <item t="data" sd="1" x="300"/>
        <item t="data" sd="1" x="2916"/>
        <item t="data" sd="1" x="465"/>
        <item t="data" sd="1" x="2750"/>
        <item t="data" sd="1" x="2933"/>
        <item t="data" sd="1" x="2822"/>
        <item t="data" sd="1" x="371"/>
        <item t="data" sd="1" x="1627"/>
        <item t="data" sd="1" x="2898"/>
        <item t="data" sd="1" x="2357"/>
        <item t="data" sd="1" x="1329"/>
        <item t="data" sd="1" x="631"/>
        <item t="data" sd="1" x="1626"/>
        <item t="data" sd="1" x="224"/>
        <item t="data" sd="1" x="2588"/>
        <item t="data" sd="1" x="2147"/>
        <item t="data" sd="1" x="2482"/>
        <item t="data" sd="1" x="2260"/>
        <item t="data" sd="1" x="632"/>
        <item t="data" sd="1" x="1142"/>
        <item t="data" sd="1" x="2625"/>
        <item t="data" sd="1" x="2720"/>
        <item t="data" sd="1" x="2989"/>
        <item t="data" sd="1" x="2481"/>
        <item t="data" sd="1" x="223"/>
        <item t="data" sd="1" x="1976"/>
        <item t="data" sd="1" x="890"/>
        <item t="data" sd="1" x="2198"/>
        <item t="data" sd="1" x="2846"/>
        <item t="data" sd="1" x="101"/>
        <item t="data" sd="1" x="71"/>
        <item t="data" sd="1" x="305"/>
        <item t="data" sd="1" x="1895"/>
        <item t="data" sd="1" x="2160"/>
        <item t="data" sd="1" x="240"/>
        <item t="data" sd="1" x="1086"/>
        <item t="data" sd="1" x="299"/>
        <item t="data" sd="1" x="2823"/>
        <item t="data" sd="1" x="1500"/>
        <item t="data" sd="1" x="1572"/>
        <item t="data" sd="1" x="1437"/>
        <item t="data" sd="1" x="640"/>
        <item t="data" sd="1" x="2549"/>
        <item t="data" sd="1" x="2428"/>
        <item t="data" sd="1" x="2734"/>
        <item t="data" sd="1" x="705"/>
        <item t="data" sd="1" x="381"/>
        <item t="data" sd="1" x="556"/>
        <item t="data" sd="1" x="1894"/>
        <item t="data" sd="1" x="2232"/>
        <item t="data" sd="1" x="2118"/>
        <item t="data" sd="1" x="2331"/>
        <item t="data" sd="1" x="241"/>
        <item t="data" sd="1" x="2197"/>
        <item t="data" sd="1" x="2125"/>
        <item t="data" sd="1" x="1760"/>
        <item t="data" sd="1" x="1804"/>
        <item t="data" sd="1" x="1465"/>
        <item t="data" sd="1" x="1658"/>
        <item t="data" sd="1" x="593"/>
        <item t="data" sd="1" x="821"/>
        <item t="data" sd="1" x="2548"/>
        <item t="data" sd="1" x="1886"/>
        <item t="data" sd="1" x="2926"/>
        <item t="data" sd="1" x="1977"/>
        <item t="data" sd="1" x="962"/>
        <item t="data" sd="1" x="1501"/>
        <item t="data" sd="1" x="2202"/>
        <item t="data" sd="1" x="2461"/>
        <item t="data" sd="1" x="1541"/>
        <item t="data" sd="1" x="1532"/>
        <item t="data" sd="1" x="1679"/>
        <item t="data" sd="1" x="2847"/>
        <item t="data" sd="1" x="2419"/>
        <item t="data" sd="1" x="1127"/>
        <item t="data" sd="1" x="1742"/>
        <item t="data" sd="1" x="2707"/>
        <item t="data" sd="1" x="1674"/>
        <item t="data" sd="1" x="1887"/>
        <item t="data" sd="1" x="1038"/>
        <item t="data" sd="1" x="1533"/>
        <item t="data" sd="1" x="2735"/>
        <item t="data" sd="1" x="2252"/>
        <item t="data" sd="1" x="1017"/>
        <item t="data" sd="1" x="2436"/>
        <item t="data" sd="1" x="2276"/>
        <item t="data" sd="1" x="102"/>
        <item t="data" sd="1" x="1949"/>
        <item t="data" sd="1" x="2444"/>
        <item t="data" sd="1" x="306"/>
        <item t="data" sd="1" x="1584"/>
        <item t="data" sd="1" x="491"/>
        <item t="data" sd="1" x="2443"/>
        <item t="data" sd="1" x="2196"/>
        <item t="data" sd="1" x="2148"/>
        <item t="data" sd="1" x="1756"/>
        <item t="data" sd="1" x="639"/>
        <item t="data" sd="1" x="2321"/>
        <item t="data" sd="1" x="2330"/>
        <item t="data" sd="1" x="565"/>
        <item t="data" sd="1" x="2567"/>
        <item t="data" sd="1" x="1143"/>
        <item t="data" sd="1" x="888"/>
        <item t="data" sd="1" x="2275"/>
        <item t="data" sd="1" x="2928"/>
        <item t="data" sd="1" x="525"/>
        <item t="data" sd="1" x="1659"/>
        <item t="data" sd="1" x="2579"/>
        <item t="data" sd="1" x="1818"/>
        <item t="data" sd="1" x="1126"/>
        <item t="data" sd="1" x="2110"/>
        <item t="data" sd="1" x="544"/>
        <item t="data" sd="1" x="2988"/>
        <item t="data" sd="1" x="2418"/>
        <item t="data" sd="1" x="1617"/>
        <item t="data" sd="1" x="874"/>
        <item t="data" sd="1" x="566"/>
        <item t="data" sd="1" x="2494"/>
        <item t="data" sd="1" x="1759"/>
        <item t="data" sd="1" x="2767"/>
        <item t="data" sd="1" x="2566"/>
        <item t="data" sd="1" x="917"/>
        <item t="data" sd="1" x="2927"/>
        <item t="data" sd="1" x="2520"/>
        <item t="data" sd="1" x="382"/>
        <item t="data" sd="1" x="2012"/>
        <item t="data" sd="1" x="2081"/>
        <item t="data" sd="1" x="2248"/>
        <item t="data" sd="1" x="2249"/>
        <item t="data" sd="1" x="961"/>
        <item t="data" sd="1" x="1339"/>
        <item t="data" sd="1" x="986"/>
        <item t="data" sd="1" x="2815"/>
        <item t="data" sd="1" x="562"/>
        <item t="data" sd="1" x="1975"/>
        <item t="data" sd="1" x="706"/>
        <item t="data" sd="1" x="1109"/>
        <item t="data" sd="1" x="902"/>
        <item t="data" sd="1" x="2493"/>
        <item t="data" sd="1" x="2732"/>
        <item t="data" sd="1" x="797"/>
        <item t="data" sd="1" x="2897"/>
        <item t="data" sd="1" x="1726"/>
        <item t="data" sd="1" x="2063"/>
        <item t="data" sd="1" x="798"/>
        <item t="data" sd="1" x="2030"/>
        <item t="data" sd="1" x="1540"/>
        <item t="data" sd="1" x="2258"/>
        <item t="data" sd="1" x="500"/>
        <item t="data" sd="1" x="2018"/>
        <item t="data" sd="1" x="1060"/>
        <item t="data" sd="1" x="1178"/>
        <item t="data" sd="1" x="1616"/>
        <item t="data" sd="1" x="2854"/>
        <item t="data" sd="1" x="735"/>
        <item t="data" sd="1" x="2221"/>
        <item t="data" sd="1" x="918"/>
        <item t="data" sd="1" x="2581"/>
        <item t="data" sd="1" x="973"/>
        <item t="data" sd="1" x="1594"/>
        <item t="data" sd="1" x="2551"/>
        <item t="data" sd="1" x="1338"/>
        <item t="data" sd="1" x="1857"/>
        <item t="data" sd="1" x="1755"/>
        <item t="data" sd="1" x="1224"/>
        <item t="data" sd="1" x="2292"/>
        <item t="data" sd="1" x="2814"/>
        <item t="data" sd="1" x="413"/>
        <item t="data" sd="1" x="901"/>
        <item t="data" sd="1" x="1992"/>
        <item t="data" sd="1" x="1151"/>
        <item t="data" sd="1" x="2855"/>
        <item t="data" sd="1" x="1947"/>
        <item t="data" sd="1" x="2700"/>
        <item t="data" sd="1" x="1706"/>
        <item t="data" sd="1" x="414"/>
        <item t="data" sd="1" x="2195"/>
        <item t="data" sd="1" x="979"/>
        <item t="data" sd="1" x="205"/>
        <item t="data" sd="1" x="1856"/>
        <item t="data" sd="1" x="1678"/>
        <item t="data" sd="1" x="1666"/>
        <item t="data" sd="1" x="1633"/>
        <item t="data" sd="1" x="873"/>
        <item t="data" sd="1" x="1954"/>
        <item t="data" sd="1" x="70"/>
        <item t="data" sd="1" x="2082"/>
        <item t="data" sd="1" x="2550"/>
        <item t="data" sd="1" x="1304"/>
        <item t="data" sd="1" x="2820"/>
        <item t="data" sd="1" x="1727"/>
        <item t="data" sd="1" x="880"/>
        <item t="data" sd="1" x="768"/>
        <item t="data" sd="1" x="2512"/>
        <item t="data" sd="1" x="2435"/>
        <item t="data" sd="1" x="2109"/>
        <item t="data" sd="1" x="2571"/>
        <item t="data" sd="1" x="2947"/>
        <item t="data" sd="1" x="1223"/>
        <item t="data" sd="1" x="2615"/>
        <item t="data" sd="1" x="2385"/>
        <item t="data" sd="1" x="2054"/>
        <item t="data" sd="1" x="2438"/>
        <item t="data" sd="1" x="650"/>
        <item t="data" sd="1" x="1585"/>
        <item t="data" sd="1" x="2259"/>
        <item t="data" sd="1" x="1305"/>
        <item t="data" sd="1" x="1588"/>
        <item t="data" sd="1" x="2821"/>
        <item t="data" sd="1" x="2513"/>
        <item t="data" sd="1" x="2502"/>
        <item t="data" sd="1" x="2466"/>
        <item t="data" sd="1" x="2680"/>
        <item t="data" sd="1" x="2766"/>
        <item t="data" sd="1" x="2099"/>
        <item t="data" sd="1" x="2427"/>
        <item t="data" sd="1" x="561"/>
        <item t="data" sd="1" x="2286"/>
        <item t="data" sd="1" x="2717"/>
        <item t="data" sd="1" x="1817"/>
        <item t="data" sd="1" x="2540"/>
        <item t="data" sd="1" x="1974"/>
        <item t="data" sd="1" x="1743"/>
        <item t="data" sd="1" x="736"/>
        <item t="data" sd="1" x="1452"/>
        <item t="data" sd="1" x="674"/>
        <item t="data" sd="1" x="583"/>
        <item t="data" sd="1" x="1433"/>
        <item t="data" sd="1" x="2501"/>
        <item t="data" sd="1" x="370"/>
        <item t="data" sd="1" x="2972"/>
        <item t="data" sd="1" x="2541"/>
        <item t="data" sd="1" x="1558"/>
        <item t="data" sd="1" x="987"/>
        <item t="data" sd="1" x="978"/>
        <item t="data" sd="1" x="2090"/>
        <item t="data" sd="1" x="543"/>
        <item t="data" sd="1" x="2856"/>
        <item t="data" sd="1" x="2358"/>
        <item t="data" sd="1" x="853"/>
        <item t="data" sd="1" x="1108"/>
        <item t="data" sd="1" x="1830"/>
        <item t="data" sd="1" x="2723"/>
        <item t="data" sd="1" x="1667"/>
        <item t="data" sd="1" x="887"/>
        <item t="data" sd="1" x="2089"/>
        <item t="data" sd="1" x="1511"/>
        <item t="data" sd="1" x="1150"/>
        <item t="data" sd="1" x="2011"/>
        <item t="data" sd="1" x="2598"/>
        <item t="data" sd="1" x="2437"/>
        <item t="data" sd="1" x="2228"/>
        <item t="data" sd="1" x="2894"/>
        <item t="data" sd="1" x="206"/>
        <item t="data" sd="1" x="2310"/>
        <item t="data" sd="1" x="1803"/>
        <item t="data" sd="1" x="2017"/>
        <item t="data" sd="1" x="368"/>
        <item t="data" sd="1" x="2681"/>
        <item t="data" sd="1" x="1461"/>
        <item t="data" sd="1" x="2796"/>
        <item t="data" sd="1" x="2053"/>
        <item t="data" sd="1" x="1632"/>
        <item t="data" sd="1" x="2158"/>
        <item t="data" sd="1" x="2918"/>
        <item t="data" sd="1" x="2028"/>
        <item t="data" sd="1" x="2359"/>
        <item t="data" sd="1" x="1694"/>
        <item t="data" sd="1" x="367"/>
        <item t="data" sd="1" x="2578"/>
        <item t="data" sd="1" x="2678"/>
        <item t="data" sd="1" x="673"/>
        <item t="data" sd="1" x="40"/>
        <item t="data" sd="1" x="1868"/>
        <item t="data" sd="1" x="2347"/>
        <item t="data" sd="1" x="1261"/>
        <item t="data" sd="1" x="369"/>
        <item t="data" sd="1" x="1955"/>
        <item t="data" sd="1" x="1559"/>
        <item t="data" sd="1" x="1363"/>
        <item t="data" sd="1" x="2946"/>
        <item t="data" sd="1" x="1125"/>
        <item t="data" sd="1" x="1526"/>
        <item t="data" sd="1" x="2246"/>
        <item t="data" sd="1" x="2035"/>
        <item t="data" sd="1" x="1260"/>
        <item t="data" sd="1" x="1510"/>
        <item t="data" sd="1" x="2100"/>
        <item t="data" sd="1" x="1598"/>
        <item t="data" sd="1" x="1316"/>
        <item t="data" sd="1" x="2917"/>
        <item t="data" sd="1" x="2724"/>
        <item t="data" sd="1" x="61"/>
        <item t="data" sd="1" x="1869"/>
        <item t="data" sd="1" x="2503"/>
        <item t="data" sd="1" x="41"/>
        <item t="data" sd="1" x="1016"/>
        <item t="data" sd="1" x="1649"/>
        <item t="data" sd="1" x="1179"/>
        <item t="data" sd="1" x="176"/>
        <item t="data" sd="1" x="2036"/>
        <item t="data" sd="1" x="2616"/>
        <item t="data" sd="1" x="393"/>
        <item t="data" sd="1" x="854"/>
        <item t="data" sd="1" x="1554"/>
        <item t="data" sd="1" x="2107"/>
        <item t="data" sd="1" x="1141"/>
        <item t="data" sd="1" x="879"/>
        <item t="data" sd="1" x="576"/>
        <item t="data" sd="1" x="1826"/>
        <item t="data" sd="1" x="2434"/>
        <item t="data" sd="1" x="1684"/>
        <item t="data" sd="1" x="2604"/>
        <item t="data" sd="1" x="2230"/>
        <item t="data" sd="1" x="234"/>
        <item t="data" sd="1" x="2384"/>
        <item t="data" sd="1" x="2636"/>
        <item t="data" sd="1" x="1521"/>
        <item t="data" sd="1" x="2365"/>
        <item t="data" sd="1" x="1354"/>
        <item t="data" sd="1" x="767"/>
        <item t="data" sd="1" x="2285"/>
        <item t="data" sd="1" x="1362"/>
        <item t="data" sd="1" x="936"/>
        <item t="data" sd="1" x="2247"/>
        <item t="data" sd="1" x="1355"/>
        <item t="data" sd="1" x="2605"/>
        <item t="data" sd="1" x="140"/>
        <item t="data" sd="1" x="2064"/>
        <item t="data" sd="1" x="2599"/>
        <item t="data" sd="1" x="2718"/>
        <item t="data" sd="1" x="1415"/>
        <item t="data" sd="1" x="1389"/>
        <item t="data" sd="1" x="2833"/>
        <item t="data" sd="1" x="2570"/>
        <item t="data" sd="1" x="2829"/>
        <item t="data" sd="1" x="671"/>
        <item t="data" sd="1" x="935"/>
        <item t="data" sd="1" x="1599"/>
        <item t="data" sd="1" x="2893"/>
        <item t="data" sd="1" x="575"/>
        <item t="data" sd="1" x="1061"/>
        <item t="data" sd="1" x="111"/>
        <item t="data" sd="1" x="2346"/>
        <item t="data" sd="1" x="232"/>
        <item t="data" sd="1" x="721"/>
        <item t="data" sd="1" x="79"/>
        <item t="data" sd="1" x="695"/>
        <item t="data" sd="1" x="1414"/>
        <item t="data" sd="1" x="1580"/>
        <item t="data" sd="1" x="2504"/>
        <item t="data" sd="1" x="1317"/>
        <item t="data" sd="1" x="2141"/>
        <item t="data" sd="1" x="2857"/>
        <item t="data" sd="1" x="2580"/>
        <item t="data" sd="1" x="1827"/>
        <item t="data" sd="1" x="1707"/>
        <item t="data" sd="1" x="696"/>
        <item t="data" sd="1" x="499"/>
        <item t="data" sd="1" x="2187"/>
        <item t="data" sd="1" x="1831"/>
        <item t="data" sd="1" x="394"/>
        <item t="data" sd="1" x="1152"/>
        <item t="data" sd="1" x="112"/>
        <item t="data" sd="1" x="213"/>
        <item t="data" sd="1" x="2309"/>
        <item t="data" sd="1" x="1388"/>
        <item t="data" sd="1" x="231"/>
        <item t="data" sd="1" x="2229"/>
        <item t="data" sd="1" x="1162"/>
        <item t="data" sd="1" x="2883"/>
        <item t="data" sd="1" x="1695"/>
        <item t="data" sd="1" x="1390"/>
        <item t="data" sd="1" x="1391"/>
        <item t="data" sd="1" x="1520"/>
        <item t="data" sd="1" x="1124"/>
        <item t="data" sd="1" x="2543"/>
        <item t="data" sd="1" x="2465"/>
        <item t="data" sd="1" x="2046"/>
        <item t="data" sd="1" x="436"/>
        <item t="data" sd="1" x="1118"/>
        <item t="data" sd="1" x="2392"/>
        <item t="data" sd="1" x="139"/>
        <item t="data" sd="1" x="233"/>
        <item t="data" sd="1" x="1133"/>
        <item t="data" sd="1" x="2635"/>
        <item t="data" sd="1" x="2393"/>
        <item t="data" sd="1" x="1281"/>
        <item t="data" sd="1" x="1434"/>
        <item t="data" sd="1" x="2679"/>
        <item t="data" sd="1" x="2828"/>
        <item t="data" sd="1" x="1642"/>
        <item t="data" sd="1" x="175"/>
        <item t="data" sd="1" x="649"/>
        <item t="data" sd="1" x="2312"/>
        <item t="data" sd="1" x="1280"/>
        <item t="data" sd="1" x="898"/>
        <item t="data" sd="1" x="435"/>
        <item t="data" sd="1" x="214"/>
        <item t="data" sd="1" x="1099"/>
        <item t="data" sd="1" x="1962"/>
        <item t="data" sd="1" x="1555"/>
        <item t="data" sd="1" x="2542"/>
        <item t="data" sd="1" x="1153"/>
        <item t="data" sd="1" x="722"/>
        <item t="data" sd="1" x="2364"/>
        <item t="data" sd="1" x="1963"/>
        <item t="data" sd="1" x="2188"/>
        <item t="data" sd="1" x="2832"/>
        <item t="data" sd="1" x="1077"/>
        <item t="data" sd="1" x="1163"/>
        <item t="data" sd="1" x="182"/>
        <item t="data" sd="1" x="60"/>
        <item t="data" sd="1" x="998"/>
        <item t="data" sd="1" x="1634"/>
        <item t="data" sd="1" x="260"/>
        <item t="data" sd="1" x="953"/>
        <item t="data" sd="1" x="261"/>
        <item t="data" sd="1" x="1406"/>
        <item t="data" sd="1" x="406"/>
        <item t="data" sd="1" x="999"/>
        <item t="data" sd="1" x="1643"/>
        <item t="data" sd="1" x="1400"/>
        <item t="data" sd="1" x="68"/>
        <item t="data" sd="1" x="1132"/>
        <item t="data" sd="1" x="2617"/>
        <item t="data" sd="1" x="1636"/>
        <item t="data" sd="1" x="672"/>
        <item t="data" sd="1" x="78"/>
        <item t="data" sd="1" x="2157"/>
        <item t="data" sd="1" x="1581"/>
        <item t="data" sd="1" x="1775"/>
        <item t="data" sd="1" x="1539"/>
        <item t="data" sd="1" x="2412"/>
        <item t="data" sd="1" x="2433"/>
        <item t="data" sd="1" x="181"/>
        <item t="data" sd="1" x="2627"/>
        <item t="data" sd="1" x="1054"/>
        <item t="data" sd="1" x="1885"/>
        <item t="data" sd="1" x="1589"/>
        <item t="data" sd="1" x="308"/>
        <item t="data" sd="1" x="1593"/>
        <item t="data" sd="1" x="1637"/>
        <item t="data" sd="1" x="1055"/>
        <item t="data" sd="1" x="2884"/>
        <item t="data" sd="1" x="1119"/>
        <item t="data" sd="1" x="897"/>
        <item t="data" sd="1" x="490"/>
        <item t="data" sd="1" x="1435"/>
        <item t="data" sd="1" x="2905"/>
        <item t="data" sd="1" x="2319"/>
        <item t="data" sd="1" x="1436"/>
        <item t="data" sd="1" x="1401"/>
        <item t="data" sd="1" x="2311"/>
        <item t="data" sd="1" x="185"/>
        <item t="data" sd="1" x="1884"/>
        <item t="data" sd="1" x="265"/>
        <item t="data" sd="1" x="1997"/>
        <item t="data" sd="1" x="2878"/>
        <item t="data" sd="1" x="1034"/>
        <item t="data" sd="1" x="69"/>
        <item t="data" sd="1" x="1740"/>
        <item t="data" sd="1" x="1893"/>
        <item t="data" sd="1" x="1641"/>
        <item t="data" sd="1" x="476"/>
        <item t="data" sd="1" x="1998"/>
        <item t="data" sd="1" x="2045"/>
        <item t="data" sd="1" x="2142"/>
        <item t="data" sd="1" x="1098"/>
        <item t="data" sd="1" x="186"/>
        <item t="data" sd="1" x="211"/>
        <item t="data" sd="1" x="2002"/>
        <item t="data" sd="1" x="2648"/>
        <item t="data" sd="1" x="2812"/>
        <item t="data" sd="1" x="1364"/>
        <item t="data" sd="1" x="812"/>
        <item t="data" sd="1" x="1648"/>
        <item t="data" sd="1" x="2596"/>
        <item t="data" sd="1" x="954"/>
        <item t="data" sd="1" x="2597"/>
        <item t="data" sd="1" x="1776"/>
        <item t="data" sd="1" x="2231"/>
        <item t="data" sd="1" x="277"/>
        <item t="data" sd="1" x="1471"/>
        <item t="data" sd="1" x="1773"/>
        <item t="data" sd="1" x="2906"/>
        <item t="data" sd="1" x="1763"/>
        <item t="data" sd="1" x="1365"/>
        <item t="data" sd="1" x="1758"/>
        <item t="data" sd="1" x="945"/>
        <item t="data" sd="1" x="2561"/>
        <item t="data" sd="1" x="307"/>
        <item t="data" sd="1" x="2866"/>
        <item t="data" sd="1" x="264"/>
        <item t="data" sd="1" x="2628"/>
        <item t="data" sd="1" x="1929"/>
        <item t="data" sd="1" x="1407"/>
        <item t="data" sd="1" x="1234"/>
        <item t="data" sd="1" x="2879"/>
        <item t="data" sd="1" x="2383"/>
        <item t="data" sd="1" x="1233"/>
        <item t="data" sd="1" x="1811"/>
        <item t="data" sd="1" x="1640"/>
        <item t="data" sd="1" x="1076"/>
        <item t="data" sd="1" x="2618"/>
        <item t="data" sd="1" x="2186"/>
        <item t="data" sd="1" x="1937"/>
        <item t="data" sd="1" x="39"/>
        <item t="data" sd="1" x="2647"/>
        <item t="data" sd="1" x="1472"/>
        <item t="data" sd="1" x="1928"/>
        <item t="data" sd="1" x="212"/>
        <item t="data" sd="1" x="2514"/>
        <item t="data" sd="1" x="412"/>
        <item t="data" sd="1" x="2423"/>
        <item t="data" sd="1" x="2813"/>
        <item t="data" sd="1" x="1140"/>
        <item t="data" sd="1" x="1657"/>
        <item t="data" sd="1" x="2010"/>
        <item t="data" sd="1" x="411"/>
        <item t="data" sd="1" x="2320"/>
        <item t="data" sd="1" x="1453"/>
        <item t="data" sd="1" x="1527"/>
        <item t="data" sd="1" x="1006"/>
        <item t="data" sd="1" x="475"/>
        <item t="data" sd="1" x="863"/>
        <item t="data" sd="1" x="278"/>
        <item t="data" sd="1" x="489"/>
        <item t="data" sd="1" x="864"/>
        <item t="data" sd="1" x="757"/>
        <item t="data" sd="1" x="1538"/>
        <item t="data" sd="1" x="2515"/>
        <item t="data" sd="1" x="2251"/>
        <item t="data" sd="1" x="811"/>
        <item t="data" sd="1" x="2373"/>
        <item t="data" sd="1" x="2176"/>
        <item t="data" sd="1" x="405"/>
        <item t="data" sd="1" x="2785"/>
        <item t="data" sd="1" x="90"/>
        <item t="data" sd="1" x="758"/>
        <item t="data" sd="1" x="1454"/>
        <item t="data" sd="1" x="2185"/>
        <item t="data" sd="1" x="2784"/>
        <item t="data" sd="1" x="2372"/>
        <item t="data" sd="1" x="133"/>
        <item t="data" sd="1" x="946"/>
        <item t="data" sd="1" x="1757"/>
        <item t="data" sd="1" x="515"/>
        <item t="data" sd="1" x="1741"/>
        <item t="data" sd="1" x="2885"/>
        <item t="data" sd="1" x="810"/>
        <item t="data" sd="1" x="2382"/>
        <item t="data" sd="1" x="1936"/>
        <item t="data" sd="1" x="658"/>
        <item t="data" sd="1" x="2867"/>
        <item t="data" sd="1" x="1689"/>
        <item t="data" sd="1" x="2250"/>
        <item t="data" sd="1" x="1732"/>
        <item t="data" sd="1" x="1635"/>
        <item t="data" sd="1" x="1473"/>
        <item t="data" sd="1" x="134"/>
        <item t="data" sd="1" x="1205"/>
        <item t="data" sd="1" x="1290"/>
        <item t="data" sd="1" x="2108"/>
        <item t="data" sd="1" x="774"/>
        <item t="data" sd="1" x="773"/>
        <item t="data" sd="1" x="2688"/>
        <item t="data" sd="1" x="2533"/>
        <item t="data" sd="1" x="132"/>
        <item t="data" sd="1" x="1382"/>
        <item t="data" sd="1" x="196"/>
        <item t="data" sd="1" x="337"/>
        <item t="data" sd="1" x="38"/>
        <item t="data" sd="1" x="796"/>
        <item t="data" sd="1" x="1484"/>
        <item t="data" sd="1" x="1291"/>
        <item t="data" sd="1" x="909"/>
        <item t="data" sd="1" x="518"/>
        <item t="data" sd="1" x="2560"/>
        <item t="data" sd="1" x="657"/>
        <item t="data" sd="1" x="1990"/>
        <item t="data" sd="1" x="1892"/>
        <item t="data" sd="1" x="1764"/>
        <item t="data" sd="1" x="1840"/>
        <item t="data" sd="1" x="2284"/>
        <item t="data" sd="1" x="2797"/>
        <item t="data" sd="1" x="830"/>
        <item t="data" sd="1" x="1733"/>
        <item t="data" sd="1" x="1035"/>
        <item t="data" sd="1" x="48"/>
        <item t="data" sd="1" x="2886"/>
        <item t="data" sd="1" x="1624"/>
        <item t="data" sd="1" x="2140"/>
        <item t="data" sd="1" x="851"/>
        <item t="data" sd="1" x="2009"/>
        <item t="data" sd="1" x="656"/>
        <item t="data" sd="1" x="1688"/>
        <item t="data" sd="1" x="1383"/>
        <item t="data" sd="1" x="1474"/>
        <item t="data" sd="1" x="809"/>
        <item t="data" sd="1" x="871"/>
        <item t="data" sd="1" x="1204"/>
        <item t="data" sd="1" x="1930"/>
        <item t="data" sd="1" x="22"/>
        <item t="data" sd="1" x="1812"/>
        <item t="data" sd="1" x="1462"/>
        <item t="data" sd="1" x="77"/>
        <item t="data" sd="1" x="655"/>
        <item t="data" sd="1" x="715"/>
        <item t="data" sd="1" x="2283"/>
        <item t="data" sd="1" x="488"/>
        <item t="data" sd="1" x="2413"/>
        <item t="data" sd="1" x="1097"/>
        <item t="data" sd="1" x="1774"/>
        <item t="data" sd="1" x="621"/>
        <item t="data" sd="1" x="2178"/>
        <item t="data" sd="1" x="716"/>
        <item t="data" sd="1" x="516"/>
        <item t="data" sd="1" x="908"/>
        <item t="data" sd="1" x="872"/>
        <item t="data" sd="1" x="1783"/>
        <item t="data" sd="1" x="2001"/>
        <item t="data" sd="1" x="1239"/>
        <item t="data" sd="1" x="2938"/>
        <item t="data" sd="1" x="1249"/>
        <item t="data" sd="1" x="1483"/>
        <item t="data" sd="1" x="1841"/>
        <item t="data" sd="1" x="1625"/>
        <item t="data" sd="1" x="1007"/>
        <item t="data" sd="1" x="852"/>
        <item t="data" sd="1" x="313"/>
        <item t="data" sd="1" x="49"/>
        <item t="data" sd="1" x="517"/>
        <item t="data" sd="1" x="479"/>
        <item t="data" sd="1" x="1991"/>
        <item t="data" sd="1" x="915"/>
        <item t="data" sd="1" x="2207"/>
        <item t="data" sd="1" x="270"/>
        <item t="data" sd="1" x="907"/>
        <item t="data" sd="1" x="2177"/>
        <item t="data" sd="1" x="995"/>
        <item t="data" sd="1" x="23"/>
        <item t="data" sd="1" x="2937"/>
        <item t="data" sd="1" x="2282"/>
        <item t="data" sd="1" x="487"/>
        <item t="data" sd="1" x="1398"/>
        <item t="data" sd="1" x="480"/>
        <item t="data" sd="1" x="2256"/>
        <item t="data" sd="1" x="1116"/>
        <item t="data" sd="1" x="1482"/>
        <item t="data" sd="1" x="910"/>
        <item t="data" sd="1" x="2007"/>
        <item t="data" sd="1" x="970"/>
        <item t="data" sd="1" x="338"/>
        <item t="data" sd="1" x="2206"/>
        <item t="data" sd="1" x="1931"/>
        <item t="data" sd="1" x="89"/>
        <item t="data" sd="1" x="448"/>
        <item t="data" sd="1" x="314"/>
        <item t="data" sd="1" x="426"/>
        <item t="data" sd="1" x="1656"/>
        <item t="data" sd="1" x="1047"/>
        <item t="data" sd="1" x="2139"/>
        <item t="data" sd="1" x="1326"/>
        <item t="data" sd="1" x="1952"/>
        <item t="data" sd="1" x="2654"/>
        <item t="data" sd="1" x="1240"/>
        <item t="data" sd="1" x="679"/>
        <item t="data" sd="1" x="2532"/>
        <item t="data" sd="1" x="2973"/>
        <item t="data" sd="1" x="425"/>
        <item t="data" sd="1" x="1903"/>
        <item t="data" sd="1" x="925"/>
        <item t="data" sd="1" x="2425"/>
        <item t="data" sd="1" x="2653"/>
        <item t="data" sd="1" x="900"/>
        <item t="data" sd="1" x="220"/>
        <item t="data" sd="1" x="2214"/>
        <item t="data" sd="1" x="916"/>
        <item t="data" sd="1" x="2689"/>
        <item t="data" sd="1" x="2000"/>
        <item t="data" sd="1" x="1096"/>
        <item t="data" sd="1" x="2646"/>
        <item t="data" sd="1" x="741"/>
        <item t="data" sd="1" x="1867"/>
        <item t="data" sd="1" x="943"/>
        <item t="data" sd="1" x="2281"/>
        <item t="data" sd="1" x="899"/>
        <item t="data" sd="1" x="1117"/>
        <item t="data" sd="1" x="1481"/>
        <item t="data" sd="1" x="994"/>
        <item t="data" sd="1" x="928"/>
        <item t="data" sd="1" x="1335"/>
        <item t="data" sd="1" x="390"/>
        <item t="data" sd="1" x="2008"/>
        <item t="data" sd="1" x="1399"/>
        <item t="data" sd="1" x="1247"/>
        <item t="data" sd="1" x="1902"/>
        <item t="data" sd="1" x="2699"/>
        <item t="data" sd="1" x="1327"/>
        <item t="data" sd="1" x="795"/>
        <item t="data" sd="1" x="2215"/>
        <item t="data" sd="1" x="1443"/>
        <item t="data" sd="1" x="997"/>
        <item t="data" sd="1" x="1794"/>
        <item t="data" sd="1" x="131"/>
        <item t="data" sd="1" x="2"/>
        <item t="data" sd="1" x="1734"/>
        <item t="data" sd="1" x="831"/>
        <item t="data" sd="1" x="1865"/>
        <item t="data" sd="1" x="927"/>
        <item t="data" sd="1" x="195"/>
        <item t="data" sd="1" x="404"/>
        <item t="data" sd="1" x="926"/>
        <item t="data" sd="1" x="2300"/>
        <item t="data" sd="1" x="283"/>
        <item t="data" sd="1" x="1005"/>
        <item t="data" sd="1" x="3"/>
        <item t="data" sd="1" x="1735"/>
        <item t="data" sd="1" x="389"/>
        <item t="data" sd="1" x="1004"/>
        <item t="data" sd="1" x="681"/>
        <item t="data" sd="1" x="742"/>
        <item t="data" sd="1" x="869"/>
        <item t="data" sd="1" x="1238"/>
        <item t="data" sd="1" x="391"/>
        <item t="data" sd="1" x="969"/>
        <item t="data" sd="1" x="2869"/>
        <item t="data" sd="1" x="76"/>
        <item t="data" sd="1" x="1036"/>
        <item t="data" sd="1" x="1046"/>
        <item t="data" sd="1" x="1999"/>
        <item t="data" sd="1" x="219"/>
        <item t="data" sd="1" x="1160"/>
        <item t="data" sd="1" x="2424"/>
        <item t="data" sd="1" x="2301"/>
        <item t="data" sd="1" x="447"/>
        <item t="data" sd="1" x="1953"/>
        <item t="data" sd="1" x="1725"/>
        <item t="data" sd="1" x="2478"/>
        <item t="data" sd="1" x="680"/>
        <item t="data" sd="1" x="2595"/>
        <item t="data" sd="1" x="1161"/>
        <item t="data" sd="1" x="1810"/>
        <item t="data" sd="1" x="2299"/>
        <item t="data" sd="1" x="2477"/>
        <item t="data" sd="1" x="630"/>
        <item t="data" sd="1" x="1724"/>
        <item t="data" sd="1" x="1793"/>
        <item t="data" sd="1" x="2066"/>
        <item t="data" sd="1" x="2257"/>
        <item t="data" sd="1" x="2907"/>
        <item t="data" sd="1" x="315"/>
        <item t="data" sd="1" x="2686"/>
        <item t="data" sd="1" x="1037"/>
        <item t="data" sd="1" x="1246"/>
        <item t="data" sd="1" x="2302"/>
        <item t="data" sd="1" x="1712"/>
        <item t="data" sd="1" x="1801"/>
        <item t="data" sd="1" x="1687"/>
        <item t="data" sd="1" x="2645"/>
        <item t="data" sd="1" x="1802"/>
        <item t="data" sd="1" x="1052"/>
        <item t="data" sd="1" x="325"/>
        <item t="data" sd="1" x="2539"/>
        <item t="data" sd="1" x="2065"/>
        <item t="data" sd="1" x="1176"/>
        <item t="data" sd="1" x="1864"/>
        <item t="data" sd="1" x="2479"/>
        <item t="data" sd="1" x="1907"/>
        <item t="data" sd="1" x="682"/>
        <item t="data" sd="1" x="1517"/>
        <item t="data" sd="1" x="629"/>
        <item t="data" sd="1" x="996"/>
        <item t="data" sd="1" x="1686"/>
        <item t="data" sd="1" x="1334"/>
        <item t="data" sd="1" x="1906"/>
        <item t="data" sd="1" x="361"/>
        <item t="data" sd="1" x="1192"/>
        <item t="data" sd="1" x="1921"/>
        <item t="data" sd="1" x="362"/>
        <item t="data" sd="1" x="832"/>
        <item t="data" sd="1" x="1237"/>
        <item t="data" sd="1" x="2831"/>
        <item t="data" sd="1" x="944"/>
        <item t="data" sd="1" x="1444"/>
        <item t="data" sd="1" x="1053"/>
        <item t="data" sd="1" x="2318"/>
        <item t="data" sd="1" x="1314"/>
        <item t="data" sd="1" x="2426"/>
        <item t="data" sd="1" x="1248"/>
        <item t="data" sd="1" x="262"/>
        <item t="data" sd="1" x="1094"/>
        <item t="data" sd="1" x="1518"/>
        <item t="data" sd="1" x="326"/>
        <item t="data" sd="1" x="1784"/>
        <item t="data" sd="1" x="276"/>
        <item t="data" sd="1" x="478"/>
        <item t="data" sd="1" x="2394"/>
        <item t="data" sd="1" x="392"/>
        <item t="data" sd="1" x="1519"/>
        <item t="data" sd="1" x="1713"/>
        <item t="data" sd="1" x="829"/>
        <item t="data" sd="1" x="2868"/>
        <item t="data" sd="1" x="1787"/>
        <item t="data" sd="1" x="183"/>
        <item t="data" sd="1" x="972"/>
        <item t="data" sd="1" x="1427"/>
        <item t="data" sd="1" x="2830"/>
        <item t="data" sd="1" x="732"/>
        <item t="data" sd="1" x="263"/>
        <item t="data" sd="1" x="1516"/>
        <item t="data" sd="1" x="316"/>
        <item t="data" sd="1" x="403"/>
        <item t="data" sd="1" x="2327"/>
        <item t="data" sd="1" x="1614"/>
        <item t="data" sd="1" x="284"/>
        <item t="data" sd="1" x="203"/>
        <item t="data" sd="1" x="1353"/>
        <item t="data" sd="1" x="58"/>
        <item t="data" sd="1" x="477"/>
        <item t="data" sd="1" x="2538"/>
        <item t="data" sd="1" x="1866"/>
        <item t="data" sd="1" x="971"/>
        <item t="data" sd="1" x="1497"/>
        <item t="data" sd="1" x="191"/>
        <item t="data" sd="1" x="1537"/>
        <item t="data" sd="1" x="1193"/>
        <item t="data" sd="1" x="2124"/>
        <item t="data" sd="1" x="870"/>
        <item t="data" sd="1" x="2624"/>
        <item t="data" sd="1" x="1622"/>
        <item t="data" sd="1" x="1463"/>
        <item t="data" sd="1" x="349"/>
        <item t="data" sd="1" x="2480"/>
        <item t="data" sd="1" x="1677"/>
        <item t="data" sd="1" x="1014"/>
        <item t="data" sd="1" x="2317"/>
        <item t="data" sd="1" x="443"/>
        <item t="data" sd="1" x="1883"/>
        <item t="data" sd="1" x="731"/>
        <item t="data" sd="1" x="2876"/>
        <item t="data" sd="1" x="1428"/>
        <item t="data" sd="1" x="2877"/>
        <item t="data" sd="1" x="2594"/>
        <item t="data" sd="1" x="59"/>
        <item t="data" sd="1" x="2638"/>
        <item t="data" sd="1" x="2175"/>
        <item t="data" sd="1" x="298"/>
        <item t="data" sd="1" x="2395"/>
        <item t="data" sd="1" x="1498"/>
        <item t="data" sd="1" x="1676"/>
        <item t="data" sd="1" x="192"/>
        <item t="data" sd="1" x="141"/>
        <item t="data" sd="1" x="1557"/>
        <item t="data" sd="1" x="1194"/>
        <item t="data" sd="1" x="2673"/>
        <item t="data" sd="1" x="1668"/>
        <item t="data" sd="1" x="2908"/>
        <item t="data" sd="1" x="2698"/>
        <item t="data" sd="1" x="2706"/>
        <item t="data" sd="1" x="1195"/>
        <item t="data" sd="1" x="1828"/>
        <item t="data" sd="1" x="297"/>
        <item t="data" sd="1" x="648"/>
        <item t="data" sd="1" x="2410"/>
        <item t="data" sd="1" x="1352"/>
        <item t="data" sd="1" x="204"/>
        <item t="data" sd="1" x="2558"/>
        <item t="data" sd="1" x="820"/>
        <item t="data" sd="1" x="2587"/>
        <item t="data" sd="1" x="1809"/>
        <item t="data" sd="1" x="1278"/>
        <item t="data" sd="1" x="1105"/>
        <item t="data" sd="1" x="1536"/>
        <item t="data" sd="1" x="350"/>
        <item t="data" sd="1" x="444"/>
        <item t="data" sd="1" x="2586"/>
        <item t="data" sd="1" x="163"/>
        <item t="data" sd="1" x="1923"/>
        <item t="data" sd="1" x="1095"/>
        <item t="data" sd="1" x="2328"/>
        <item t="data" sd="1" x="2411"/>
        <item t="data" sd="1" x="1212"/>
        <item t="data" sd="1" x="1177"/>
        <item t="data" sd="1" x="2942"/>
        <item t="data" sd="1" x="1279"/>
        <item t="data" sd="1" x="2731"/>
        <item t="data" sd="1" x="2166"/>
        <item t="data" sd="1" x="2623"/>
        <item t="data" sd="1" x="285"/>
        <item t="data" sd="1" x="1106"/>
        <item t="data" sd="1" x="1615"/>
        <item t="data" sd="1" x="275"/>
        <item t="data" sd="1" x="2637"/>
        <item t="data" sd="1" x="2769"/>
        <item t="data" sd="1" x="2123"/>
        <item t="data" sd="1" x="1829"/>
        <item t="data" sd="1" x="164"/>
        <item t="data" sd="1" x="647"/>
        <item t="data" sd="1" x="184"/>
        <item t="data" sd="1" x="2167"/>
        <item t="data" sd="1" x="2464"/>
        <item t="data" sd="1" x="123"/>
        <item t="data" sd="1" x="783"/>
        <item t="data" sd="1" x="2943"/>
        <item t="data" sd="1" x="2463"/>
        <item t="data" sd="1" x="2326"/>
        <item t="data" sd="1" x="2329"/>
        <item t="data" sd="1" x="2165"/>
        <item t="data" sd="1" x="2168"/>
        <item t="data" sd="1" x="2672"/>
        <item t="data" sd="1" x="335"/>
        <item t="data" sd="1" x="1722"/>
        <item t="data" sd="1" x="1464"/>
        <item t="data" sd="1" x="1380"/>
        <item t="data" sd="1" x="1922"/>
        <item t="data" sd="1" x="1590"/>
        <item t="data" sd="1" x="336"/>
        <item t="data" sd="1" x="2390"/>
        <item t="data" sd="1" x="2730"/>
        <item t="data" sd="1" x="1556"/>
        <item t="data" sd="1" x="1882"/>
        <item t="data" sd="1" x="1219"/>
        <item t="data" sd="1" x="2687"/>
        <item t="data" sd="1" x="142"/>
        <item t="data" sd="1" x="124"/>
        <item t="data" sd="1" x="704"/>
        <item t="data" sd="1" x="1104"/>
        <item t="data" sd="1" x="1591"/>
        <item t="data" sd="1" x="1325"/>
        <item t="data" sd="1" x="1499"/>
        <item t="data" sd="1" x="734"/>
        <item t="data" sd="1" x="1723"/>
        <item t="data" sd="1" x="2391"/>
        <item t="data" sd="1" x="1079"/>
        <item t="data" sd="1" x="2874"/>
        <item t="data" sd="1" x="703"/>
        <item t="data" sd="1" x="221"/>
        <item t="data" sd="1" x="786"/>
        <item t="data" sd="1" x="1623"/>
        <item t="data" sd="1" x="1232"/>
        <item t="data" sd="1" x="445"/>
        <item t="data" sd="1" x="333"/>
        <item t="data" sd="1" x="2661"/>
        <item t="data" sd="1" x="1213"/>
        <item t="data" sd="1" x="1221"/>
        <item t="data" sd="1" x="754"/>
        <item t="data" sd="1" x="861"/>
        <item t="data" sd="1" x="1381"/>
        <item t="data" sd="1" x="1315"/>
        <item t="data" sd="1" x="1506"/>
        <item t="data" sd="1" x="446"/>
        <item t="data" sd="1" x="222"/>
        <item t="data" sd="1" x="321"/>
        <item t="data" sd="1" x="1231"/>
        <item t="data" sd="1" x="819"/>
        <item t="data" sd="1" x="1973"/>
        <item t="data" sd="1" x="2768"/>
        <item t="data" sd="1" x="1705"/>
        <item t="data" sd="1" x="733"/>
        <item t="data" sd="1" x="2660"/>
        <item t="data" sd="1" x="1669"/>
        <item t="data" sd="1" x="2344"/>
        <item t="data" sd="1" x="286"/>
        <item t="data" sd="1" x="2470"/>
        <item t="data" sd="1" x="2875"/>
        <item t="data" sd="1" x="1324"/>
        <item t="data" sd="1" x="1920"/>
        <item t="data" sd="1" x="1704"/>
        <item t="data" sd="1" x="2469"/>
        <item t="data" sd="1" x="1257"/>
        <item t="data" sd="1" x="1078"/>
        <item t="data" sd="1" x="784"/>
        <item t="data" sd="1" x="2116"/>
        <item t="data" sd="1" x="2047"/>
        <item t="data" sd="1" x="1220"/>
        <item t="data" sd="1" x="2576"/>
        <item t="data" sd="1" x="756"/>
        <item t="data" sd="1" x="2048"/>
        <item t="data" sd="1" x="377"/>
        <item t="data" sd="1" x="785"/>
        <item t="data" sd="1" x="582"/>
        <item t="data" sd="1" x="1015"/>
        <item t="data" sd="1" x="322"/>
        <item t="data" sd="1" x="1289"/>
        <item t="data" sd="1" x="359"/>
        <item t="data" sd="1" x="1256"/>
        <item t="data" sd="1" x="1229"/>
        <item t="data" sd="1" x="1230"/>
        <item t="data" sd="1" x="1222"/>
        <item t="data" sd="1" x="1531"/>
        <item t="data" sd="1" x="2115"/>
        <item t="data" sd="1" x="2559"/>
        <item t="data" sd="1" x="1530"/>
        <item t="data" sd="1" x="2459"/>
        <item t="data" sd="1" x="753"/>
        <item t="data" sd="1" x="378"/>
        <item t="data" sd="1" x="1288"/>
        <item t="data" sd="1" x="755"/>
        <item t="data" sd="1" x="2487"/>
        <item t="data" sd="1" x="324"/>
        <item t="data" sd="1" x="334"/>
        <item t="data" sd="1" x="498"/>
        <item t="data" sd="1" x="1107"/>
        <item t="data" sd="1" x="1344"/>
        <item t="data" sd="1" x="1703"/>
        <item t="data" sd="1" x="2345"/>
        <item t="data" sd="1" x="1211"/>
        <item t="data" sd="1" x="2381"/>
        <item t="data" sd="1" x="1287"/>
        <item t="data" sd="1" x="1345"/>
        <item t="data" sd="1" x="1259"/>
        <item t="data" sd="1" x="1286"/>
        <item t="data" sd="1" x="571"/>
        <item t="data" sd="1" x="1944"/>
        <item t="data" sd="1" x="1905"/>
        <item t="data" sd="1" x="1528"/>
        <item t="data" sd="1" x="1785"/>
        <item t="data" sd="1" x="572"/>
        <item t="data" sd="1" x="2936"/>
        <item t="data" sd="1" x="1529"/>
        <item t="data" sd="1" x="2460"/>
        <item t="data" sd="1" x="1786"/>
        <item t="data" sd="1" x="2935"/>
        <item t="data" sd="1" x="859"/>
        <item t="data" sd="1" x="2577"/>
        <item t="data" sd="1" x="2380"/>
        <item t="data" sd="1" x="255"/>
        <item t="data" sd="1" x="2491"/>
        <item t="data" sd="1" x="1945"/>
        <item t="data" sd="1" x="581"/>
        <item t="data" sd="1" x="862"/>
        <item t="data" sd="1" x="1347"/>
        <item t="data" sd="1" x="860"/>
        <item t="data" sd="1" x="88"/>
        <item t="data" sd="1" x="497"/>
        <item t="data" sd="1" x="2696"/>
        <item t="data" sd="1" x="171"/>
        <item t="data" sd="1" x="1258"/>
        <item t="data" sd="1" x="109"/>
        <item t="data" sd="1" x="2488"/>
        <item t="data" sd="1" x="1210"/>
        <item t="data" sd="1" x="552"/>
        <item t="data" sd="1" x="2025"/>
        <item t="data" sd="1" x="2633"/>
        <item t="data" sd="1" x="2492"/>
        <item t="data" sd="1" x="2697"/>
        <item t="data" sd="1" x="1702"/>
        <item t="data" sd="1" x="1346"/>
        <item t="data" sd="1" x="1796"/>
        <item t="data" sd="1" x="110"/>
        <item t="data" sd="1" x="20"/>
        <item t="data" sd="1" x="2184"/>
        <item t="data" sd="1" x="193"/>
        <item t="data" sd="1" x="172"/>
        <item t="data" sd="1" x="162"/>
        <item t="data" sd="1" x="701"/>
        <item t="data" sd="1" x="1397"/>
        <item t="data" sd="1" x="174"/>
        <item t="data" sd="1" x="1904"/>
        <item t="data" sd="1" x="323"/>
        <item t="data" sd="1" x="254"/>
        <item t="data" sd="1" x="2643"/>
        <item t="data" sd="1" x="433"/>
        <item t="data" sd="1" x="551"/>
        <item t="data" sd="1" x="424"/>
        <item t="data" sd="1" x="1507"/>
        <item t="data" sd="1" x="1114"/>
        <item t="data" sd="1" x="98"/>
        <item t="data" sd="1" x="2155"/>
        <item t="data" sd="1" x="152"/>
        <item t="data" sd="1" x="194"/>
        <item t="data" sd="1" x="794"/>
        <item t="data" sd="1" x="1396"/>
        <item t="data" sd="1" x="151"/>
        <item t="data" sd="1" x="402"/>
        <item t="data" sd="1" x="434"/>
        <item t="data" sd="1" x="693"/>
        <item t="data" sd="1" x="423"/>
        <item t="data" sd="1" x="360"/>
        <item t="data" sd="1" x="1855"/>
        <item t="data" sd="1" x="173"/>
        <item t="data" sd="1" x="2669"/>
        <item t="data" sd="1" x="1425"/>
        <item t="data" sd="1" x="2183"/>
        <item t="data" sd="1" x="2670"/>
        <item t="data" sd="1" x="849"/>
        <item t="data" sd="1" x="2061"/>
        <item t="data" sd="1" x="2062"/>
        <item t="data" sd="1" x="2671"/>
        <item t="data" sd="1" x="295"/>
        <item t="data" sd="1" x="2634"/>
        <item t="data" sd="1" x="21"/>
        <item t="data" sd="1" x="712"/>
        <item t="data" sd="1" x="2156"/>
        <item t="data" sd="1" x="2529"/>
        <item t="data" sd="1" x="401"/>
        <item t="data" sd="1" x="85"/>
        <item t="data" sd="1" x="694"/>
        <item t="data" sd="1" x="765"/>
        <item t="data" sd="1" x="2026"/>
        <item t="data" sd="1" x="2716"/>
        <item t="data" sd="1" x="791"/>
        <item t="data" sd="1" x="702"/>
        <item t="data" sd="1" x="2765"/>
        <item t="data" sd="1" x="1795"/>
        <item t="data" sd="1" x="2668"/>
        <item t="data" sd="1" x="2903"/>
        <item t="data" sd="1" x="296"/>
        <item t="data" sd="1" x="574"/>
        <item t="data" sd="1" x="793"/>
        <item t="data" sd="1" x="573"/>
        <item t="data" sd="1" x="1972"/>
        <item t="data" sd="1" x="97"/>
        <item t="data" sd="1" x="1276"/>
        <item t="data" sd="1" x="161"/>
        <item t="data" sd="1" x="554"/>
        <item t="data" sd="1" x="792"/>
        <item t="data" sd="1" x="2644"/>
        <item t="data" sd="1" x="99"/>
        <item t="data" sd="1" x="1115"/>
        <item t="data" sd="1" x="431"/>
        <item t="data" sd="1" x="1508"/>
        <item t="data" sd="1" x="1200"/>
        <item t="data" sd="1" x="553"/>
        <item t="data" sd="1" x="766"/>
        <item t="data" sd="1" x="1379"/>
        <item t="data" sd="1" x="1854"/>
        <item t="data" sd="1" x="1839"/>
        <item t="data" sd="1" x="1426"/>
        <item t="data" sd="1" x="2764"/>
        <item t="data" sd="1" x="850"/>
        <item t="data" sd="1" x="1838"/>
        <item t="data" sd="1" x="2715"/>
        <item t="data" sd="1" x="2511"/>
        <item t="data" sd="1" x="379"/>
        <item t="data" sd="1" x="86"/>
        <item t="data" sd="1" x="1202"/>
        <item t="data" sd="1" x="150"/>
        <item t="data" sd="1" x="711"/>
        <item t="data" sd="1" x="1378"/>
        <item t="data" sd="1" x="107"/>
        <item t="data" sd="1" x="2528"/>
        <item t="data" sd="1" x="100"/>
        <item t="data" sd="1" x="1203"/>
        <item t="data" sd="1" x="1509"/>
        <item t="data" sd="1" x="160"/>
        <item t="data" sd="1" x="149"/>
        <item t="data" sd="1" x="692"/>
        <item t="data" sd="1" x="432"/>
        <item t="data" sd="1" x="108"/>
        <item t="data" sd="1" x="714"/>
        <item t="data" sd="1" x="2969"/>
        <item t="data" sd="1" x="1277"/>
        <item t="data" sd="1" x="2106"/>
        <item t="data" sd="1" x="2105"/>
        <item t="data" sd="1" x="1836"/>
        <item t="data" sd="1" x="159"/>
        <item t="data" sd="1" x="2968"/>
        <item t="data" sd="1" x="1201"/>
        <item t="data" sd="1" x="1837"/>
        <item t="data" sd="1" x="421"/>
        <item t="data" sd="1" x="691"/>
        <item t="data" sd="1" x="2904"/>
        <item t="data" sd="1" x="2510"/>
        <item t="data" sd="1" x="2864"/>
        <item t="data" sd="1" x="2043"/>
        <item t="data" sd="1" x="496"/>
        <item t="data" sd="1" x="346"/>
        <item t="data" sd="1" x="713"/>
        <item t="data" sd="1" x="348"/>
        <item t="data" sd="1" x="18"/>
        <item t="data" sd="1" x="2044"/>
        <item t="data" sd="1" x="2774"/>
        <item t="data" sd="1" x="122"/>
        <item t="data" sd="1" x="121"/>
        <item t="data" sd="1" x="1424"/>
        <item t="data" sd="1" x="2865"/>
        <item t="data" sd="1" x="380"/>
        <item t="data" sd="1" x="347"/>
        <item t="data" sd="1" x="763"/>
        <item t="data" sd="1" x="2173"/>
        <item t="data" sd="1" x="422"/>
        <item t="data" sd="1" x="2775"/>
        <item t="data" sd="1" x="764"/>
        <item t="data" sd="1" x="120"/>
        <item t="data" sd="1" x="294"/>
        <item t="data" sd="1" x="2500"/>
        <item t="data" sd="1" x="1423"/>
        <item t="data" sd="1" x="293"/>
        <item t="data" sd="1" x="119"/>
        <item t="data" sd="1" x="345"/>
        <item t="data" sd="1" x="495"/>
        <item t="data" sd="1" x="87"/>
        <item t="data" sd="1" x="2174"/>
        <item t="data" sd="1" x="1"/>
        <item t="data" sd="1" x="2499"/>
        <item t="data" sd="1" x="2614"/>
        <item t="data" sd="1" x="2613"/>
        <item t="data" sd="1" x="2557"/>
        <item t="data" sd="1" x="2556"/>
        <item t="data" sd="1" x="0"/>
        <item t="data" sd="1" x="253"/>
        <item t="data" sd="1" x="1044"/>
        <item t="data" sd="1" x="2027"/>
        <item t="data" sd="1" x="1045"/>
        <item t="data" sd="1" x="250"/>
        <item t="data" sd="1" x="251"/>
        <item t="data" sd="1" x="252"/>
      </items>
    </pivotField>
    <pivotField name="HUM X" showDropDowns="1" compact="0" outline="0" subtotalTop="1" dragToRow="1" dragToCol="1" multipleItemSelectionAllowed="1" dragToPage="1" dragToData="1" dragOff="1" showAll="0" topAutoShow="1" itemPageCount="10" sortType="manual" defaultSubtotal="1">
      <items count="15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efault" sd="1"/>
      </items>
    </pivotField>
    <pivotField name="DE" showDropDowns="1" compact="0" outline="0" subtotalTop="1" dragToRow="1" dragToCol="1" multipleItemSelectionAllowed="1" dragToPage="1" dragToData="1" dragOff="1" showAll="0" topAutoShow="1" itemPageCount="10" sortType="manual" defaultSubtotal="1">
      <items count="150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efault" sd="1"/>
      </items>
    </pivotField>
    <pivotField name="Nº muestreo" showDropDowns="1" compact="0" outline="0" subtotalTop="1" dragToRow="1" dragToCol="1" multipleItemSelectionAllowed="1" dragToPage="1" dragToData="1" dragOff="1" showAll="0" topAutoShow="1" itemPageCount="10" sortType="manual" defaultSubtotal="1">
      <items count="3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efault" sd="1"/>
      </items>
    </pivotField>
    <pivotField name="TSG" showDropDowns="1" compact="0" outline="0" subtotalTop="1" dragToRow="1" dragToCol="1" multipleItemSelectionAllowed="1" dragToPage="1" dragToData="1" dragOff="1" showAll="0" topAutoShow="1" itemPageCount="10" sortType="manual" defaultSubtotal="1">
      <items count="31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efault" sd="1"/>
      </items>
    </pivotField>
    <pivotField name="PESO GRANO" showDropDowns="1" compact="0" outline="0" subtotalTop="1" dragToRow="1" dragToCol="1" multipleItemSelectionAllowed="1" dragToPage="1" dragToData="1" dragOff="1" showAll="0" topAutoShow="1" itemPageCount="10" sortType="manual" defaultSubtotal="1">
      <items count="145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efault" sd="1"/>
      </items>
    </pivotField>
    <pivotField name="MF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MC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h="1" sd="1" x="0"/>
        <item t="data" sd="1" x="1"/>
        <item t="default" sd="1"/>
      </items>
    </pivotField>
    <pivotField name="Comportamiento Peso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Comportamiento HUM X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Decisión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Column 2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3">
    <field x="2"/>
    <field x="9"/>
    <field x="4"/>
  </rowFields>
  <pageFields count="1">
    <pageField fld="16"/>
  </pageFields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a dinámica TEMP" cacheId="1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D3:Q135" firstHeaderRow="0" firstDataRow="13" firstDataCol="0" rowPageCount="1" colPageCount="1"/>
  <pivotFields count="20">
    <pivotField name="PLOT" axis="axisRow" showDropDowns="1" compact="0" numFmtId="1" outline="0" subtotalTop="1" dragToRow="1" dragToCol="1" multipleItemSelectionAllowed="1" dragToPage="1" dragToData="1" dragOff="1" showAll="0" topAutoShow="1" itemPageCount="10" sortType="ascending" defaultSubtotal="0">
      <items count="22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</items>
    </pivotField>
    <pivotField name="Decisión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x="1"/>
        <item t="data" sd="1" x="2"/>
        <item t="data" h="1" sd="1" x="3"/>
        <item t="default" sd="1"/>
      </items>
    </pivotField>
    <pivotField name="BLOC" axis="axisRow" showDropDowns="1" compact="0" numFmtId="1" outline="0" subtotalTop="1" dragToRow="1" dragToCol="1" multipleItemSelectionAllowed="1" dragToPage="1" dragToData="1" dragOff="1" showAll="0" topAutoShow="1" itemPageCount="10" sortType="ascending" defaultSubtotal="0">
      <items count="2">
        <item t="data" sd="1" x="0"/>
        <item t="data" sd="1" x="1"/>
      </items>
    </pivotField>
    <pivotField name="IBLK" axis="axisRow" showDropDowns="1" compact="0" numFmtId="1" outline="0" subtotalTop="1" dragToRow="1" dragToCol="1" multipleItemSelectionAllowed="1" dragToPage="1" dragToData="1" dragOff="1" showAll="0" topAutoShow="1" itemPageCount="10" sortType="ascending" defaultSubtotal="0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</items>
    </pivotField>
    <pivotField name="ENTRY" showDropDowns="1" compact="0" numFmtId="1" outline="0" subtotalTop="1" dragToRow="1" dragToCol="1" multipleItemSelectionAllowed="1" dragToPage="1" dragToData="1" dragOff="1" showAll="0" topAutoShow="1" itemPageCount="10" sortType="manual" defaultSubtotal="1">
      <items count="16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efault" sd="1"/>
      </items>
    </pivotField>
    <pivotField name="ORIGEN" showDropDowns="1" compact="0" outline="0" subtotalTop="1" dragToRow="1" dragToCol="1" multipleItemSelectionAllowed="1" dragToPage="1" dragToData="1" dragOff="1" showAll="0" topAutoShow="1" itemPageCount="10" sortType="manual" defaultSubtotal="1">
      <items count="16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efault" sd="1"/>
      </items>
    </pivotField>
    <pivotField name="PEDIGREE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168">
        <item t="data" sd="1" x="119"/>
        <item t="data" sd="1" x="78"/>
        <item t="data" sd="1" x="87"/>
        <item t="data" sd="1" x="48"/>
        <item t="data" sd="1" x="110"/>
        <item t="data" sd="1" x="112"/>
        <item t="data" sd="1" x="104"/>
        <item t="data" sd="1" x="100"/>
        <item t="data" sd="1" x="23"/>
        <item t="data" sd="1" x="59"/>
        <item t="data" sd="1" x="80"/>
        <item t="data" sd="1" x="60"/>
        <item t="data" sd="1" x="150"/>
        <item t="data" sd="1" x="14"/>
        <item t="data" sd="1" x="161"/>
        <item t="data" sd="1" x="32"/>
        <item t="data" sd="1" x="109"/>
        <item t="data" sd="1" x="3"/>
        <item t="data" sd="1" x="95"/>
        <item t="data" sd="1" x="165"/>
        <item t="data" sd="1" x="105"/>
        <item t="data" sd="1" x="134"/>
        <item t="data" sd="1" x="53"/>
        <item t="data" sd="1" x="2"/>
        <item t="data" sd="1" x="147"/>
        <item t="data" sd="1" x="45"/>
        <item t="data" sd="1" x="111"/>
        <item t="data" sd="1" x="146"/>
        <item t="data" sd="1" x="143"/>
        <item t="data" sd="1" x="108"/>
        <item t="data" sd="1" x="11"/>
        <item t="data" sd="1" x="101"/>
        <item t="data" sd="1" x="37"/>
        <item t="data" sd="1" x="92"/>
        <item t="data" sd="1" x="82"/>
        <item t="data" sd="1" x="129"/>
        <item t="data" sd="1" x="156"/>
        <item t="data" sd="1" x="117"/>
        <item t="data" sd="1" x="148"/>
        <item t="data" sd="1" x="93"/>
        <item t="data" sd="1" x="66"/>
        <item t="data" sd="1" x="107"/>
        <item t="data" sd="1" x="70"/>
        <item t="data" sd="1" x="118"/>
        <item t="data" sd="1" x="62"/>
        <item t="data" sd="1" x="114"/>
        <item t="data" sd="1" x="29"/>
        <item t="data" sd="1" x="99"/>
        <item t="data" sd="1" x="163"/>
        <item t="data" sd="1" x="12"/>
        <item t="data" sd="1" x="31"/>
        <item t="data" sd="1" x="61"/>
        <item t="data" sd="1" x="133"/>
        <item t="data" sd="1" x="135"/>
        <item t="data" sd="1" x="71"/>
        <item t="data" sd="1" x="77"/>
        <item t="data" sd="1" x="52"/>
        <item t="data" sd="1" x="162"/>
        <item t="data" sd="1" x="152"/>
        <item t="data" sd="1" x="94"/>
        <item t="data" sd="1" x="27"/>
        <item t="data" sd="1" x="160"/>
        <item t="data" sd="1" x="38"/>
        <item t="data" sd="1" x="8"/>
        <item t="data" sd="1" x="13"/>
        <item t="data" sd="1" x="75"/>
        <item t="data" sd="1" x="83"/>
        <item t="data" sd="1" x="139"/>
        <item t="data" sd="1" x="166"/>
        <item t="data" sd="1" x="30"/>
        <item t="data" sd="1" x="28"/>
        <item t="data" sd="1" x="10"/>
        <item t="data" sd="1" x="42"/>
        <item t="data" sd="1" x="43"/>
        <item t="data" sd="1" x="19"/>
        <item t="data" sd="1" x="20"/>
        <item t="data" sd="1" x="124"/>
        <item t="data" sd="1" x="138"/>
        <item t="data" sd="1" x="155"/>
        <item t="data" sd="1" x="24"/>
        <item t="data" sd="1" x="149"/>
        <item t="data" sd="1" x="73"/>
        <item t="data" sd="1" x="40"/>
        <item t="data" sd="1" x="125"/>
        <item t="data" sd="1" x="15"/>
        <item t="data" sd="1" x="81"/>
        <item t="data" sd="1" x="126"/>
        <item t="data" sd="1" x="41"/>
        <item t="data" sd="1" x="145"/>
        <item t="data" sd="1" x="7"/>
        <item t="data" sd="1" x="153"/>
        <item t="data" sd="1" x="34"/>
        <item t="data" sd="1" x="39"/>
        <item t="data" sd="1" x="26"/>
        <item t="data" sd="1" x="50"/>
        <item t="data" sd="1" x="141"/>
        <item t="data" sd="1" x="74"/>
        <item t="data" sd="1" x="121"/>
        <item t="data" sd="1" x="116"/>
        <item t="data" sd="1" x="63"/>
        <item t="data" sd="1" x="6"/>
        <item t="data" sd="1" x="54"/>
        <item t="data" sd="1" x="102"/>
        <item t="data" sd="1" x="47"/>
        <item t="data" sd="1" x="35"/>
        <item t="data" sd="1" x="127"/>
        <item t="data" sd="1" x="46"/>
        <item t="data" sd="1" x="21"/>
        <item t="data" sd="1" x="58"/>
        <item t="data" sd="1" x="44"/>
        <item t="data" sd="1" x="103"/>
        <item t="data" sd="1" x="142"/>
        <item t="data" sd="1" x="122"/>
        <item t="data" sd="1" x="136"/>
        <item t="data" sd="1" x="85"/>
        <item t="data" sd="1" x="89"/>
        <item t="data" sd="1" x="69"/>
        <item t="data" sd="1" x="76"/>
        <item t="data" sd="1" x="16"/>
        <item t="data" sd="1" x="68"/>
        <item t="data" sd="1" x="9"/>
        <item t="data" sd="1" x="5"/>
        <item t="data" sd="1" x="25"/>
        <item t="data" sd="1" x="158"/>
        <item t="data" sd="1" x="84"/>
        <item t="data" sd="1" x="128"/>
        <item t="data" sd="1" x="33"/>
        <item t="data" sd="1" x="123"/>
        <item t="data" sd="1" x="67"/>
        <item t="data" sd="1" x="88"/>
        <item t="data" sd="1" x="55"/>
        <item t="data" sd="1" x="96"/>
        <item t="data" sd="1" x="106"/>
        <item t="data" sd="1" x="22"/>
        <item t="data" sd="1" x="49"/>
        <item t="data" sd="1" x="130"/>
        <item t="data" sd="1" x="91"/>
        <item t="data" sd="1" x="164"/>
        <item t="data" sd="1" x="86"/>
        <item t="data" sd="1" x="4"/>
        <item t="data" sd="1" x="151"/>
        <item t="data" sd="1" x="159"/>
        <item t="data" sd="1" x="98"/>
        <item t="data" sd="1" x="1"/>
        <item t="data" sd="1" x="154"/>
        <item t="data" sd="1" x="167"/>
        <item t="data" sd="1" x="157"/>
        <item t="data" sd="1" x="120"/>
        <item t="data" sd="1" x="113"/>
        <item t="data" sd="1" x="64"/>
        <item t="data" sd="1" x="97"/>
        <item t="data" sd="1" x="51"/>
        <item t="data" sd="1" x="72"/>
        <item t="data" sd="1" x="132"/>
        <item t="data" sd="1" x="90"/>
        <item t="data" sd="1" x="17"/>
        <item t="data" sd="1" x="79"/>
        <item t="data" sd="1" x="144"/>
        <item t="data" sd="1" x="56"/>
        <item t="data" sd="1" x="131"/>
        <item t="data" sd="1" x="0"/>
        <item t="data" sd="1" x="36"/>
        <item t="data" sd="1" x="140"/>
        <item t="data" sd="1" x="57"/>
        <item t="data" sd="1" x="115"/>
        <item t="data" sd="1" x="137"/>
        <item t="data" sd="1" x="18"/>
        <item t="data" sd="1" x="65"/>
      </items>
    </pivotField>
    <pivotField name="PTAS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VT" axis="axisRow" showDropDowns="1" compact="0" numFmtId="164" outline="0" subtotalTop="1" dragToRow="1" dragToCol="1" multipleItemSelectionAllowed="1" dragToPage="1" dragToData="1" dragOff="1" showAll="0" topAutoShow="1" itemPageCount="10" sortType="ascending" defaultSubtotal="0">
      <items count="23">
        <item t="data" sd="1" x="3"/>
        <item t="data" sd="1" x="20"/>
        <item t="data" sd="1" x="14"/>
        <item t="data" sd="1" x="13"/>
        <item t="data" sd="1" x="18"/>
        <item t="data" sd="1" x="19"/>
        <item t="data" sd="1" x="21"/>
        <item t="data" sd="1" x="16"/>
        <item t="data" sd="1" x="15"/>
        <item t="data" sd="1" x="1"/>
        <item t="data" sd="1" x="11"/>
        <item t="data" sd="1" x="6"/>
        <item t="data" sd="1" x="5"/>
        <item t="data" sd="1" x="4"/>
        <item t="data" sd="1" x="7"/>
        <item t="data" sd="1" x="2"/>
        <item t="data" sd="1" x="0"/>
        <item t="data" sd="1" x="12"/>
        <item t="data" sd="1" x="10"/>
        <item t="data" sd="1" x="9"/>
        <item t="data" sd="1" x="8"/>
        <item t="data" sd="1" x="22"/>
        <item t="data" sd="1" x="17"/>
      </items>
    </pivotField>
    <pivotField name="GDU_VT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23">
        <item t="data" sd="1" x="3"/>
        <item t="data" sd="1" x="20"/>
        <item t="data" sd="1" x="14"/>
        <item t="data" sd="1" x="13"/>
        <item t="data" sd="1" x="18"/>
        <item t="data" sd="1" x="19"/>
        <item t="data" sd="1" x="21"/>
        <item t="data" sd="1" x="16"/>
        <item t="data" sd="1" x="15"/>
        <item t="data" sd="1" x="1"/>
        <item t="data" sd="1" x="11"/>
        <item t="data" sd="1" x="6"/>
        <item t="data" sd="1" x="5"/>
        <item t="data" sd="1" x="4"/>
        <item t="data" sd="1" x="7"/>
        <item t="data" sd="1" x="2"/>
        <item t="data" sd="1" x="0"/>
        <item t="data" sd="1" x="12"/>
        <item t="data" sd="1" x="10"/>
        <item t="data" sd="1" x="9"/>
        <item t="data" sd="1" x="8"/>
        <item t="data" sd="1" x="22"/>
        <item t="data" sd="1" x="17"/>
      </items>
    </pivotField>
    <pivotField name="R1" axis="axisRow" showDropDowns="1" compact="0" numFmtId="164" outline="0" subtotalTop="1" dragToRow="1" dragToCol="1" multipleItemSelectionAllowed="1" dragToPage="1" dragToData="1" dragOff="1" showAll="0" topAutoShow="1" itemPageCount="10" sortType="ascending" defaultSubtotal="0">
      <items count="22">
        <item t="data" sd="1" x="3"/>
        <item t="data" sd="1" x="19"/>
        <item t="data" sd="1" x="16"/>
        <item t="data" sd="1" x="15"/>
        <item t="data" sd="1" x="17"/>
        <item t="data" sd="1" x="18"/>
        <item t="data" sd="1" x="20"/>
        <item t="data" sd="1" x="2"/>
        <item t="data" sd="1" x="11"/>
        <item t="data" sd="1" x="1"/>
        <item t="data" sd="1" x="10"/>
        <item t="data" sd="1" x="6"/>
        <item t="data" sd="1" x="7"/>
        <item t="data" sd="1" x="5"/>
        <item t="data" sd="1" x="4"/>
        <item t="data" sd="1" x="8"/>
        <item t="data" sd="1" x="0"/>
        <item t="data" sd="1" x="14"/>
        <item t="data" sd="1" x="13"/>
        <item t="data" sd="1" x="12"/>
        <item t="data" sd="1" x="9"/>
        <item t="data" sd="1" x="21"/>
      </items>
    </pivotField>
    <pivotField name="GDU_R1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22">
        <item t="data" sd="1" x="3"/>
        <item t="data" sd="1" x="19"/>
        <item t="data" sd="1" x="16"/>
        <item t="data" sd="1" x="15"/>
        <item t="data" sd="1" x="17"/>
        <item t="data" sd="1" x="18"/>
        <item t="data" sd="1" x="20"/>
        <item t="data" sd="1" x="2"/>
        <item t="data" sd="1" x="11"/>
        <item t="data" sd="1" x="1"/>
        <item t="data" sd="1" x="10"/>
        <item t="data" sd="1" x="6"/>
        <item t="data" sd="1" x="7"/>
        <item t="data" sd="1" x="5"/>
        <item t="data" sd="1" x="4"/>
        <item t="data" sd="1" x="8"/>
        <item t="data" sd="1" x="0"/>
        <item t="data" sd="1" x="14"/>
        <item t="data" sd="1" x="13"/>
        <item t="data" sd="1" x="12"/>
        <item t="data" sd="1" x="9"/>
        <item t="data" sd="1" x="21"/>
      </items>
    </pivotField>
    <pivotField name="ASI" axis="axisRow" showDropDowns="1" compact="0" numFmtId="2" outline="0" subtotalTop="1" dragToRow="1" dragToCol="1" multipleItemSelectionAllowed="1" dragToPage="1" dragToData="1" dragOff="1" showAll="0" topAutoShow="1" itemPageCount="10" sortType="ascending" defaultSubtotal="0">
      <items count="45">
        <item t="data" sd="1" x="4"/>
        <item t="data" sd="1" x="29"/>
        <item t="data" sd="1" x="15"/>
        <item t="data" sd="1" x="3"/>
        <item t="data" sd="1" x="14"/>
        <item t="data" sd="1" x="12"/>
        <item t="data" sd="1" x="8"/>
        <item t="data" sd="1" x="5"/>
        <item t="data" sd="1" x="6"/>
        <item t="data" sd="1" x="30"/>
        <item t="data" sd="1" x="0"/>
        <item t="data" sd="1" x="28"/>
        <item t="data" sd="1" x="21"/>
        <item t="data" sd="1" x="32"/>
        <item t="data" sd="1" x="19"/>
        <item t="data" sd="1" x="9"/>
        <item t="data" sd="1" x="42"/>
        <item t="data" sd="1" x="36"/>
        <item t="data" sd="1" x="1"/>
        <item t="data" sd="1" x="34"/>
        <item t="data" sd="1" x="23"/>
        <item t="data" sd="1" x="7"/>
        <item t="data" sd="1" x="24"/>
        <item t="data" sd="1" x="38"/>
        <item t="data" sd="1" x="35"/>
        <item t="data" sd="1" x="41"/>
        <item t="data" sd="1" x="22"/>
        <item t="data" sd="1" x="26"/>
        <item t="data" sd="1" x="10"/>
        <item t="data" sd="1" x="37"/>
        <item t="data" sd="1" x="17"/>
        <item t="data" sd="1" x="2"/>
        <item t="data" sd="1" x="25"/>
        <item t="data" sd="1" x="43"/>
        <item t="data" sd="1" x="40"/>
        <item t="data" sd="1" x="18"/>
        <item t="data" sd="1" x="13"/>
        <item t="data" sd="1" x="39"/>
        <item t="data" sd="1" x="11"/>
        <item t="data" sd="1" x="31"/>
        <item t="data" sd="1" x="33"/>
        <item t="data" sd="1" x="16"/>
        <item t="data" sd="1" x="20"/>
        <item t="data" sd="1" x="44"/>
        <item t="data" sd="1" x="27"/>
      </items>
    </pivotField>
    <pivotField name="GDU_ASI" axis="axisRow" showDropDowns="1" compact="0" numFmtId="2" outline="0" subtotalTop="1" dragToRow="1" dragToCol="1" multipleItemSelectionAllowed="1" dragToPage="1" dragToData="1" dragOff="1" showAll="0" topAutoShow="1" itemPageCount="10" sortType="ascending" defaultSubtotal="0">
      <items count="47">
        <item t="data" sd="1" x="1"/>
        <item t="data" sd="1" x="43"/>
        <item t="data" sd="1" x="23"/>
        <item t="data" sd="1" x="28"/>
        <item t="data" sd="1" x="10"/>
        <item t="data" sd="1" x="19"/>
        <item t="data" sd="1" x="39"/>
        <item t="data" sd="1" x="20"/>
        <item t="data" sd="1" x="0"/>
        <item t="data" sd="1" x="46"/>
        <item t="data" sd="1" x="18"/>
        <item t="data" sd="1" x="25"/>
        <item t="data" sd="1" x="7"/>
        <item t="data" sd="1" x="37"/>
        <item t="data" sd="1" x="6"/>
        <item t="data" sd="1" x="14"/>
        <item t="data" sd="1" x="12"/>
        <item t="data" sd="1" x="8"/>
        <item t="data" sd="1" x="22"/>
        <item t="data" sd="1" x="4"/>
        <item t="data" sd="1" x="27"/>
        <item t="data" sd="1" x="21"/>
        <item t="data" sd="1" x="5"/>
        <item t="data" sd="1" x="15"/>
        <item t="data" sd="1" x="11"/>
        <item t="data" sd="1" x="45"/>
        <item t="data" sd="1" x="32"/>
        <item t="data" sd="1" x="16"/>
        <item t="data" sd="1" x="33"/>
        <item t="data" sd="1" x="2"/>
        <item t="data" sd="1" x="44"/>
        <item t="data" sd="1" x="26"/>
        <item t="data" sd="1" x="40"/>
        <item t="data" sd="1" x="9"/>
        <item t="data" sd="1" x="29"/>
        <item t="data" sd="1" x="13"/>
        <item t="data" sd="1" x="36"/>
        <item t="data" sd="1" x="35"/>
        <item t="data" sd="1" x="17"/>
        <item t="data" sd="1" x="34"/>
        <item t="data" sd="1" x="31"/>
        <item t="data" sd="1" x="30"/>
        <item t="data" sd="1" x="41"/>
        <item t="data" sd="1" x="3"/>
        <item t="data" sd="1" x="42"/>
        <item t="data" sd="1" x="24"/>
        <item t="data" sd="1" x="38"/>
      </items>
    </pivotField>
    <pivotField name="MF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42">
        <item t="data" sd="1" x="4"/>
        <item t="data" sd="1" x="36"/>
        <item t="data" sd="1" x="30"/>
        <item t="data" sd="1" x="40"/>
        <item t="data" sd="1" x="39"/>
        <item t="data" sd="1" x="33"/>
        <item t="data" sd="1" x="25"/>
        <item t="data" sd="1" x="28"/>
        <item t="data" sd="1" x="19"/>
        <item t="data" sd="1" x="31"/>
        <item t="data" sd="1" x="18"/>
        <item t="data" sd="1" x="29"/>
        <item t="data" sd="1" x="17"/>
        <item t="data" sd="1" x="0"/>
        <item t="data" sd="1" x="7"/>
        <item t="data" sd="1" x="10"/>
        <item t="data" sd="1" x="5"/>
        <item t="data" sd="1" x="3"/>
        <item t="data" sd="1" x="32"/>
        <item t="data" sd="1" x="8"/>
        <item t="data" sd="1" x="37"/>
        <item t="data" sd="1" x="13"/>
        <item t="data" sd="1" x="6"/>
        <item t="data" sd="1" x="14"/>
        <item t="data" sd="1" x="38"/>
        <item t="data" sd="1" x="22"/>
        <item t="data" sd="1" x="12"/>
        <item t="data" sd="1" x="15"/>
        <item t="data" sd="1" x="11"/>
        <item t="data" sd="1" x="23"/>
        <item t="data" sd="1" x="35"/>
        <item t="data" sd="1" x="41"/>
        <item t="data" sd="1" x="34"/>
        <item t="data" sd="1" x="2"/>
        <item t="data" sd="1" x="21"/>
        <item t="data" sd="1" x="20"/>
        <item t="data" sd="1" x="27"/>
        <item t="data" sd="1" x="16"/>
        <item t="data" sd="1" x="26"/>
        <item t="data" sd="1" x="9"/>
        <item t="data" sd="1" x="24"/>
        <item t="data" sd="1" x="1"/>
      </items>
    </pivotField>
    <pivotField name="MC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58">
        <item t="data" sd="1" x="4"/>
        <item t="data" sd="1" x="33"/>
        <item t="data" sd="1" x="37"/>
        <item t="data" sd="1" x="18"/>
        <item t="data" sd="1" x="55"/>
        <item t="data" sd="1" x="38"/>
        <item t="data" sd="1" x="44"/>
        <item t="data" sd="1" x="42"/>
        <item t="data" sd="1" x="11"/>
        <item t="data" sd="1" x="5"/>
        <item t="data" sd="1" x="19"/>
        <item t="data" sd="1" x="14"/>
        <item t="data" sd="1" x="30"/>
        <item t="data" sd="1" x="47"/>
        <item t="data" sd="1" x="22"/>
        <item t="data" sd="1" x="50"/>
        <item t="data" sd="1" x="51"/>
        <item t="data" sd="1" x="56"/>
        <item t="data" sd="1" x="53"/>
        <item t="data" sd="1" x="3"/>
        <item t="data" sd="1" x="29"/>
        <item t="data" sd="1" x="0"/>
        <item t="data" sd="1" x="31"/>
        <item t="data" sd="1" x="35"/>
        <item t="data" sd="1" x="8"/>
        <item t="data" sd="1" x="20"/>
        <item t="data" sd="1" x="36"/>
        <item t="data" sd="1" x="27"/>
        <item t="data" sd="1" x="12"/>
        <item t="data" sd="1" x="49"/>
        <item t="data" sd="1" x="7"/>
        <item t="data" sd="1" x="32"/>
        <item t="data" sd="1" x="43"/>
        <item t="data" sd="1" x="54"/>
        <item t="data" sd="1" x="48"/>
        <item t="data" sd="1" x="16"/>
        <item t="data" sd="1" x="46"/>
        <item t="data" sd="1" x="17"/>
        <item t="data" sd="1" x="41"/>
        <item t="data" sd="1" x="2"/>
        <item t="data" sd="1" x="52"/>
        <item t="data" sd="1" x="34"/>
        <item t="data" sd="1" x="57"/>
        <item t="data" sd="1" x="40"/>
        <item t="data" sd="1" x="26"/>
        <item t="data" sd="1" x="39"/>
        <item t="data" sd="1" x="25"/>
        <item t="data" sd="1" x="45"/>
        <item t="data" sd="1" x="6"/>
        <item t="data" sd="1" x="13"/>
        <item t="data" sd="1" x="9"/>
        <item t="data" sd="1" x="21"/>
        <item t="data" sd="1" x="28"/>
        <item t="data" sd="1" x="23"/>
        <item t="data" sd="1" x="24"/>
        <item t="data" sd="1" x="10"/>
        <item t="data" sd="1" x="15"/>
        <item t="data" sd="1" x="1"/>
      </items>
    </pivotField>
    <pivotField name="TSG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74">
        <item t="data" sd="1" x="4"/>
        <item t="data" sd="1" x="102"/>
        <item t="data" sd="1" x="91"/>
        <item t="data" sd="1" x="49"/>
        <item t="data" sd="1" x="3"/>
        <item t="data" sd="1" x="73"/>
        <item t="data" sd="1" x="163"/>
        <item t="data" sd="1" x="137"/>
        <item t="data" sd="1" x="154"/>
        <item t="data" sd="1" x="55"/>
        <item t="data" sd="1" x="45"/>
        <item t="data" sd="1" x="122"/>
        <item t="data" sd="1" x="38"/>
        <item t="data" sd="1" x="56"/>
        <item t="data" sd="1" x="113"/>
        <item t="data" sd="1" x="25"/>
        <item t="data" sd="1" x="116"/>
        <item t="data" sd="1" x="77"/>
        <item t="data" sd="1" x="63"/>
        <item t="data" sd="1" x="43"/>
        <item t="data" sd="1" x="171"/>
        <item t="data" sd="1" x="65"/>
        <item t="data" sd="1" x="117"/>
        <item t="data" sd="1" x="134"/>
        <item t="data" sd="1" x="96"/>
        <item t="data" sd="1" x="100"/>
        <item t="data" sd="1" x="60"/>
        <item t="data" sd="1" x="67"/>
        <item t="data" sd="1" x="51"/>
        <item t="data" sd="1" x="54"/>
        <item t="data" sd="1" x="160"/>
        <item t="data" sd="1" x="12"/>
        <item t="data" sd="1" x="39"/>
        <item t="data" sd="1" x="108"/>
        <item t="data" sd="1" x="118"/>
        <item t="data" sd="1" x="58"/>
        <item t="data" sd="1" x="31"/>
        <item t="data" sd="1" x="90"/>
        <item t="data" sd="1" x="57"/>
        <item t="data" sd="1" x="126"/>
        <item t="data" sd="1" x="169"/>
        <item t="data" sd="1" x="68"/>
        <item t="data" sd="1" x="157"/>
        <item t="data" sd="1" x="143"/>
        <item t="data" sd="1" x="48"/>
        <item t="data" sd="1" x="135"/>
        <item t="data" sd="1" x="112"/>
        <item t="data" sd="1" x="46"/>
        <item t="data" sd="1" x="37"/>
        <item t="data" sd="1" x="97"/>
        <item t="data" sd="1" x="119"/>
        <item t="data" sd="1" x="133"/>
        <item t="data" sd="1" x="165"/>
        <item t="data" sd="1" x="20"/>
        <item t="data" sd="1" x="151"/>
        <item t="data" sd="1" x="18"/>
        <item t="data" sd="1" x="140"/>
        <item t="data" sd="1" x="76"/>
        <item t="data" sd="1" x="136"/>
        <item t="data" sd="1" x="16"/>
        <item t="data" sd="1" x="11"/>
        <item t="data" sd="1" x="44"/>
        <item t="data" sd="1" x="167"/>
        <item t="data" sd="1" x="92"/>
        <item t="data" sd="1" x="70"/>
        <item t="data" sd="1" x="19"/>
        <item t="data" sd="1" x="69"/>
        <item t="data" sd="1" x="0"/>
        <item t="data" sd="1" x="10"/>
        <item t="data" sd="1" x="74"/>
        <item t="data" sd="1" x="149"/>
        <item t="data" sd="1" x="27"/>
        <item t="data" sd="1" x="52"/>
        <item t="data" sd="1" x="88"/>
        <item t="data" sd="1" x="161"/>
        <item t="data" sd="1" x="170"/>
        <item t="data" sd="1" x="64"/>
        <item t="data" sd="1" x="138"/>
        <item t="data" sd="1" x="81"/>
        <item t="data" sd="1" x="85"/>
        <item t="data" sd="1" x="23"/>
        <item t="data" sd="1" x="166"/>
        <item t="data" sd="1" x="156"/>
        <item t="data" sd="1" x="164"/>
        <item t="data" sd="1" x="34"/>
        <item t="data" sd="1" x="40"/>
        <item t="data" sd="1" x="124"/>
        <item t="data" sd="1" x="53"/>
        <item t="data" sd="1" x="9"/>
        <item t="data" sd="1" x="86"/>
        <item t="data" sd="1" x="146"/>
        <item t="data" sd="1" x="114"/>
        <item t="data" sd="1" x="78"/>
        <item t="data" sd="1" x="130"/>
        <item t="data" sd="1" x="104"/>
        <item t="data" sd="1" x="80"/>
        <item t="data" sd="1" x="142"/>
        <item t="data" sd="1" x="7"/>
        <item t="data" sd="1" x="35"/>
        <item t="data" sd="1" x="8"/>
        <item t="data" sd="1" x="155"/>
        <item t="data" sd="1" x="95"/>
        <item t="data" sd="1" x="123"/>
        <item t="data" sd="1" x="75"/>
        <item t="data" sd="1" x="71"/>
        <item t="data" sd="1" x="24"/>
        <item t="data" sd="1" x="17"/>
        <item t="data" sd="1" x="139"/>
        <item t="data" sd="1" x="59"/>
        <item t="data" sd="1" x="62"/>
        <item t="data" sd="1" x="109"/>
        <item t="data" sd="1" x="148"/>
        <item t="data" sd="1" x="42"/>
        <item t="data" sd="1" x="13"/>
        <item t="data" sd="1" x="87"/>
        <item t="data" sd="1" x="115"/>
        <item t="data" sd="1" x="147"/>
        <item t="data" sd="1" x="83"/>
        <item t="data" sd="1" x="66"/>
        <item t="data" sd="1" x="82"/>
        <item t="data" sd="1" x="129"/>
        <item t="data" sd="1" x="99"/>
        <item t="data" sd="1" x="106"/>
        <item t="data" sd="1" x="162"/>
        <item t="data" sd="1" x="98"/>
        <item t="data" sd="1" x="2"/>
        <item t="data" sd="1" x="145"/>
        <item t="data" sd="1" x="6"/>
        <item t="data" sd="1" x="150"/>
        <item t="data" sd="1" x="120"/>
        <item t="data" sd="1" x="22"/>
        <item t="data" sd="1" x="50"/>
        <item t="data" sd="1" x="153"/>
        <item t="data" sd="1" x="111"/>
        <item t="data" sd="1" x="141"/>
        <item t="data" sd="1" x="89"/>
        <item t="data" sd="1" x="84"/>
        <item t="data" sd="1" x="125"/>
        <item t="data" sd="1" x="132"/>
        <item t="data" sd="1" x="36"/>
        <item t="data" sd="1" x="103"/>
        <item t="data" sd="1" x="127"/>
        <item t="data" sd="1" x="61"/>
        <item t="data" sd="1" x="47"/>
        <item t="data" sd="1" x="21"/>
        <item t="data" sd="1" x="33"/>
        <item t="data" sd="1" x="101"/>
        <item t="data" sd="1" x="5"/>
        <item t="data" sd="1" x="32"/>
        <item t="data" sd="1" x="14"/>
        <item t="data" sd="1" x="15"/>
        <item t="data" sd="1" x="110"/>
        <item t="data" sd="1" x="158"/>
        <item t="data" sd="1" x="168"/>
        <item t="data" sd="1" x="152"/>
        <item t="data" sd="1" x="30"/>
        <item t="data" sd="1" x="107"/>
        <item t="data" sd="1" x="128"/>
        <item t="data" sd="1" x="28"/>
        <item t="data" sd="1" x="131"/>
        <item t="data" sd="1" x="41"/>
        <item t="data" sd="1" x="159"/>
        <item t="data" sd="1" x="72"/>
        <item t="data" sd="1" x="94"/>
        <item t="data" sd="1" x="144"/>
        <item t="data" sd="1" x="79"/>
        <item t="data" sd="1" x="105"/>
        <item t="data" sd="1" x="26"/>
        <item t="data" sd="1" x="121"/>
        <item t="data" sd="1" x="29"/>
        <item t="data" sd="1" x="93"/>
        <item t="data" sd="1" x="172"/>
        <item t="data" sd="1" x="1"/>
        <item t="default" sd="1"/>
      </items>
    </pivotField>
    <pivotField name="Tallo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Roya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MRCV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3">
    <field x="0"/>
    <field x="2"/>
    <field x="3"/>
    <field x="6"/>
    <field x="8"/>
    <field x="9"/>
    <field x="10"/>
    <field x="11"/>
    <field x="12"/>
    <field x="13"/>
    <field x="14"/>
    <field x="15"/>
    <field x="16"/>
  </rowFields>
  <pageFields count="1">
    <pageField fld="1"/>
  </pageFields>
</pivotTableDefinition>
</file>

<file path=xl/tables/table1.xml><?xml version="1.0" encoding="utf-8"?>
<table xmlns="http://schemas.openxmlformats.org/spreadsheetml/2006/main" id="1" name="HUM_TEMP_2018_2019" displayName="HUM_TEMP_2018_2019" ref="A1:U3039" headerRowCount="1">
  <autoFilter ref="$A$1:$U$3039"/>
  <tableColumns count="21">
    <tableColumn id="1" name="Nº Muestra"/>
    <tableColumn id="2" name="Lata"/>
    <tableColumn id="3" name="Plot"/>
    <tableColumn id="4" name="Muestreo"/>
    <tableColumn id="5" name="Fecha"/>
    <tableColumn id="6" name="Peso Tara"/>
    <tableColumn id="7" name="Peso Húmedo"/>
    <tableColumn id="8" name="Peso Seco"/>
    <tableColumn id="9" name="Chala"/>
    <tableColumn id="10" name="HUMEDAD"/>
    <tableColumn id="11" name="HUM X"/>
    <tableColumn id="12" name="DE"/>
    <tableColumn id="13" name="Nº muestreo"/>
    <tableColumn id="14" name="TSG"/>
    <tableColumn id="15" name="PESO GRANO"/>
    <tableColumn id="16" name="MF"/>
    <tableColumn id="17" name="MC"/>
    <tableColumn id="18" name="Comportamiento Peso"/>
    <tableColumn id="19" name="Comportamiento HUM X"/>
    <tableColumn id="20" name="Decisión"/>
    <tableColumn id="21" name="Column 21"/>
  </tableColumns>
  <tableStyleInfo name="HUM TEMP-style" showFirstColumn="1" showLastColumn="1" showRowStripes="1" showColumnStripes="0"/>
</table>
</file>

<file path=xl/tables/table2.xml><?xml version="1.0" encoding="utf-8"?>
<table xmlns="http://schemas.openxmlformats.org/spreadsheetml/2006/main" id="2" name="Tabla_1" displayName="Tabla_1" ref="A1:AE337" headerRowCount="1">
  <autoFilter ref="$A$1:$AE$337"/>
  <tableColumns count="31">
    <tableColumn id="1" name="PLOT"/>
    <tableColumn id="2" name="Decisión"/>
    <tableColumn id="3" name="BLOC"/>
    <tableColumn id="4" name="IBLK"/>
    <tableColumn id="5" name="ENTRY"/>
    <tableColumn id="6" name="ORIGEN"/>
    <tableColumn id="7" name="PEDIGREE"/>
    <tableColumn id="8" name="PTAS"/>
    <tableColumn id="9" name="VT"/>
    <tableColumn id="10" name="GDU_VT"/>
    <tableColumn id="11" name="R1"/>
    <tableColumn id="12" name="GDU_R1"/>
    <tableColumn id="13" name="ASI"/>
    <tableColumn id="14" name="GDU_ASI"/>
    <tableColumn id="15" name="MF"/>
    <tableColumn id="16" name="MC"/>
    <tableColumn id="17" name="TSG"/>
    <tableColumn id="18" name="Tallo"/>
    <tableColumn id="19" name="Roya"/>
    <tableColumn id="20" name="MRCV"/>
    <tableColumn id="21" name="TIZON"/>
    <tableColumn id="22" name="BACT"/>
    <tableColumn id="23" name="SG"/>
    <tableColumn id="24" name="CH_COMP"/>
    <tableColumn id="25" name="CH_SEMIC"/>
    <tableColumn id="26" name="CH_LAXA"/>
    <tableColumn id="27" name="ESP_CUB"/>
    <tableColumn id="28" name="ESP_SEMI"/>
    <tableColumn id="29" name="ESP_DESC"/>
    <tableColumn id="30" name="GRAN_F"/>
    <tableColumn id="31" name="GRAN_SD"/>
  </tableColumns>
  <tableStyleInfo name="ENS TEMP 201819-style" showFirstColumn="1" showLastColumn="1" showRowStripes="1" showColumnStripes="0"/>
</table>
</file>

<file path=xl/tables/table3.xml><?xml version="1.0" encoding="utf-8"?>
<table xmlns="http://schemas.openxmlformats.org/spreadsheetml/2006/main" id="3" name="Tabla_2" displayName="Tabla_2" ref="A1:V3316" headerRowCount="1">
  <autoFilter ref="$A$1:$V$3316">
    <filterColumn colId="21" hiddenButton="0" showButton="1">
      <filters>
        <filter val="Plot válido"/>
        <filter val="Plot Válido"/>
      </filters>
    </filterColumn>
  </autoFilter>
  <tableColumns count="22">
    <tableColumn id="1" name="Nº Muestra"/>
    <tableColumn id="2" name="Lata"/>
    <tableColumn id="3" name="PLOT"/>
    <tableColumn id="4" name="Muestreo"/>
    <tableColumn id="5" name="Fecha"/>
    <tableColumn id="6" name="Peso Tara"/>
    <tableColumn id="7" name="Peso Húmedo"/>
    <tableColumn id="8" name="Peso Seco"/>
    <tableColumn id="9" name="Chala"/>
    <tableColumn id="10" name="HUM"/>
    <tableColumn id="11" name="MF1"/>
    <tableColumn id="12" name="HUM X"/>
    <tableColumn id="13" name="DE"/>
    <tableColumn id="14" name="Columna1"/>
    <tableColumn id="15" name="TSG"/>
    <tableColumn id="16" name="Peso Seco Mil"/>
    <tableColumn id="17" name="P_S_Mil"/>
    <tableColumn id="18" name="MF"/>
    <tableColumn id="19" name="MC"/>
    <tableColumn id="20" name="Comportamiento Peso"/>
    <tableColumn id="21" name="Comportamiento HM X"/>
    <tableColumn id="22" name="Decisión"/>
  </tableColumns>
  <tableStyleInfo name="HUM TARD-style" showFirstColumn="1" showLastColumn="1" showRowStripes="1" showColumnStripes="0"/>
</table>
</file>

<file path=xl/tables/table4.xml><?xml version="1.0" encoding="utf-8"?>
<table xmlns="http://schemas.openxmlformats.org/spreadsheetml/2006/main" id="4" name="Tabla_3" displayName="Tabla_3" ref="A1:X3396" headerRowCount="1">
  <autoFilter ref="$A$1:$X$3396">
    <filterColumn colId="23" hiddenButton="0" showButton="1">
      <filters blank="1">
        <filter val="Plot válido"/>
      </filters>
    </filterColumn>
  </autoFilter>
  <tableColumns count="24">
    <tableColumn id="1" name="PLOT"/>
    <tableColumn id="2" name="BLOC"/>
    <tableColumn id="3" name="IBLK"/>
    <tableColumn id="4" name="ENTRY"/>
    <tableColumn id="5" name="ORIGEN"/>
    <tableColumn id="6" name="PEDIGREE"/>
    <tableColumn id="7" name="PTAS"/>
    <tableColumn id="8" name="VT"/>
    <tableColumn id="9" name="GDU_VT"/>
    <tableColumn id="10" name="R1"/>
    <tableColumn id="11" name="GDU_R1"/>
    <tableColumn id="12" name="ASI"/>
    <tableColumn id="13" name="GDU_ASI"/>
    <tableColumn id="14" name="MF"/>
    <tableColumn id="15" name="MC"/>
    <tableColumn id="16" name="TSG"/>
    <tableColumn id="17" name="Tallo"/>
    <tableColumn id="18" name="Roya"/>
    <tableColumn id="19" name="MRCV"/>
    <tableColumn id="20" name="TIZON"/>
    <tableColumn id="21" name="BACT"/>
    <tableColumn id="22" name="SG"/>
    <tableColumn id="23" name="OBSERV"/>
    <tableColumn id="24" name="Decisión"/>
  </tableColumns>
  <tableStyleInfo name="ENS TARDIO 201819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U3039"/>
  <sheetViews>
    <sheetView workbookViewId="0">
      <selection activeCell="A1" sqref="A1"/>
    </sheetView>
  </sheetViews>
  <sheetFormatPr baseColWidth="8" defaultColWidth="14.43" defaultRowHeight="15" customHeight="1"/>
  <cols>
    <col width="17.29" customWidth="1" style="412" min="1" max="1"/>
    <col width="10.29" customWidth="1" style="412" min="2" max="2"/>
    <col outlineLevel="1" width="10.14" customWidth="1" style="412" min="3" max="3"/>
    <col width="15.57" customWidth="1" style="412" min="4" max="4"/>
    <col width="15.43" customWidth="1" style="412" min="5" max="6"/>
    <col width="19.71" customWidth="1" style="412" min="7" max="7"/>
    <col width="16" customWidth="1" style="412" min="8" max="8"/>
    <col width="11.57" customWidth="1" style="412" min="9" max="9"/>
    <col width="20.29" customWidth="1" style="412" min="10" max="10"/>
    <col width="12.71" customWidth="1" style="412" min="11" max="11"/>
    <col width="9" customWidth="1" style="412" min="12" max="12"/>
    <col width="18" customWidth="1" style="412" min="13" max="13"/>
    <col width="14.71" customWidth="1" style="412" min="14" max="14"/>
    <col width="18.86" customWidth="1" style="412" min="15" max="15"/>
    <col width="13.14" customWidth="1" style="412" min="16" max="17"/>
    <col width="31.71" customWidth="1" style="412" min="18" max="18"/>
    <col width="34" customWidth="1" style="412" min="19" max="19"/>
    <col width="24.14" customWidth="1" style="412" min="20" max="21"/>
  </cols>
  <sheetData>
    <row r="1" ht="15" customHeight="1" s="412">
      <c r="A1" s="1" t="inlineStr">
        <is>
          <t>Nº Muestra</t>
        </is>
      </c>
      <c r="B1" s="1" t="inlineStr">
        <is>
          <t>Lata</t>
        </is>
      </c>
      <c r="C1" s="1" t="inlineStr">
        <is>
          <t>Plot</t>
        </is>
      </c>
      <c r="D1" s="1" t="inlineStr">
        <is>
          <t>Muestreo</t>
        </is>
      </c>
      <c r="E1" s="1" t="inlineStr">
        <is>
          <t>Fecha</t>
        </is>
      </c>
      <c r="F1" s="1" t="inlineStr">
        <is>
          <t>Peso Tara</t>
        </is>
      </c>
      <c r="G1" s="1" t="inlineStr">
        <is>
          <t>Peso Húmedo</t>
        </is>
      </c>
      <c r="H1" s="1" t="inlineStr">
        <is>
          <t>Peso Seco</t>
        </is>
      </c>
      <c r="I1" s="1" t="inlineStr">
        <is>
          <t>Chala</t>
        </is>
      </c>
      <c r="J1" s="2" t="inlineStr">
        <is>
          <t>HUMEDAD</t>
        </is>
      </c>
      <c r="K1" s="2" t="inlineStr">
        <is>
          <t>HUM X</t>
        </is>
      </c>
      <c r="L1" s="2" t="inlineStr">
        <is>
          <t>DE</t>
        </is>
      </c>
      <c r="M1" s="2" t="inlineStr">
        <is>
          <t>Nº muestreo</t>
        </is>
      </c>
      <c r="N1" s="2" t="inlineStr">
        <is>
          <t>TSG</t>
        </is>
      </c>
      <c r="O1" s="2" t="inlineStr">
        <is>
          <t>PESO GRANO</t>
        </is>
      </c>
      <c r="P1" s="3" t="inlineStr">
        <is>
          <t>MF</t>
        </is>
      </c>
      <c r="Q1" s="3" t="inlineStr">
        <is>
          <t>MC</t>
        </is>
      </c>
      <c r="R1" s="3" t="inlineStr">
        <is>
          <t>Comportamiento Peso</t>
        </is>
      </c>
      <c r="S1" s="3" t="inlineStr">
        <is>
          <t>Comportamiento HUM X</t>
        </is>
      </c>
      <c r="T1" s="208" t="inlineStr">
        <is>
          <t>Decisión</t>
        </is>
      </c>
      <c r="U1" s="208" t="inlineStr">
        <is>
          <t>Column 21</t>
        </is>
      </c>
    </row>
    <row r="2" ht="14.25" customHeight="1" s="412">
      <c r="A2" s="5" t="n">
        <v>393</v>
      </c>
      <c r="B2" s="252" t="n">
        <v>43</v>
      </c>
      <c r="C2" s="201" t="n">
        <v>101</v>
      </c>
      <c r="D2" s="201" t="n">
        <v>2</v>
      </c>
      <c r="E2" s="8" t="n">
        <v>43517</v>
      </c>
      <c r="F2" s="201" t="n">
        <v>5211</v>
      </c>
      <c r="G2" s="201" t="n">
        <v>6772</v>
      </c>
      <c r="H2" s="201" t="n">
        <v>6127</v>
      </c>
      <c r="I2" s="201" t="n">
        <v>10</v>
      </c>
      <c r="J2" s="9">
        <f>+(((G2-F2)-(H2-F2))/(H2-F2))*100</f>
        <v/>
      </c>
      <c r="K2" s="33">
        <f>AVERAGE(J2:J3)</f>
        <v/>
      </c>
      <c r="L2" s="33">
        <f>_xlfn.STDEV.S(J2,J3)</f>
        <v/>
      </c>
      <c r="M2" s="13" t="n">
        <v>2</v>
      </c>
      <c r="N2" s="13" t="n"/>
      <c r="O2" s="13">
        <f>+(H2-F2)/10</f>
        <v/>
      </c>
      <c r="P2" s="13" t="inlineStr">
        <is>
          <t>FALSO</t>
        </is>
      </c>
      <c r="Q2" s="13" t="inlineStr">
        <is>
          <t>FALSO</t>
        </is>
      </c>
      <c r="R2" s="13" t="inlineStr">
        <is>
          <t>Esperado</t>
        </is>
      </c>
      <c r="S2" s="13" t="inlineStr">
        <is>
          <t>Esperado</t>
        </is>
      </c>
      <c r="T2" s="13" t="inlineStr">
        <is>
          <t>Se descarta</t>
        </is>
      </c>
      <c r="U2" s="14" t="n"/>
    </row>
    <row r="3" ht="14.25" customHeight="1" s="412">
      <c r="A3" s="5" t="n">
        <v>394</v>
      </c>
      <c r="B3" s="252" t="n">
        <v>44</v>
      </c>
      <c r="C3" s="201" t="n">
        <v>101</v>
      </c>
      <c r="D3" s="201" t="n">
        <v>2</v>
      </c>
      <c r="E3" s="8" t="n">
        <v>43517</v>
      </c>
      <c r="F3" s="201" t="n">
        <v>5218</v>
      </c>
      <c r="G3" s="201" t="n">
        <v>6781</v>
      </c>
      <c r="H3" s="201" t="n">
        <v>6171</v>
      </c>
      <c r="I3" s="201" t="n"/>
      <c r="J3" s="9">
        <f>+(((G3-F3)-(H3-F3))/(H3-F3))*100</f>
        <v/>
      </c>
      <c r="K3" s="13" t="n"/>
      <c r="L3" s="13" t="n"/>
      <c r="M3" s="13" t="n"/>
      <c r="N3" s="13" t="n"/>
      <c r="O3" s="13">
        <f>+(H3-F3)/10</f>
        <v/>
      </c>
      <c r="P3" s="13" t="inlineStr">
        <is>
          <t>FALSO</t>
        </is>
      </c>
      <c r="Q3" s="13" t="inlineStr">
        <is>
          <t>FALSO</t>
        </is>
      </c>
      <c r="R3" s="13" t="inlineStr">
        <is>
          <t>Esperado</t>
        </is>
      </c>
      <c r="S3" s="13" t="inlineStr">
        <is>
          <t>Esperado</t>
        </is>
      </c>
      <c r="T3" s="13" t="inlineStr">
        <is>
          <t>Se descarta</t>
        </is>
      </c>
      <c r="U3" s="14" t="n"/>
    </row>
    <row r="4" ht="14.25" customHeight="1" s="412">
      <c r="A4" s="5" t="n">
        <v>1047</v>
      </c>
      <c r="B4" s="252" t="n">
        <v>1</v>
      </c>
      <c r="C4" s="201" t="n">
        <v>101</v>
      </c>
      <c r="D4" s="201" t="n">
        <v>4</v>
      </c>
      <c r="E4" s="8" t="n">
        <v>43524</v>
      </c>
      <c r="F4" s="201" t="n">
        <v>5301</v>
      </c>
      <c r="G4" s="201" t="n">
        <v>7573</v>
      </c>
      <c r="H4" s="201" t="n">
        <v>6914</v>
      </c>
      <c r="I4" s="201" t="n">
        <v>5</v>
      </c>
      <c r="J4" s="9">
        <f>+(((G4-F4)-(H4-F4))/(H4-F4))*100</f>
        <v/>
      </c>
      <c r="K4" s="33">
        <f>AVERAGE(J4:J5)</f>
        <v/>
      </c>
      <c r="L4" s="33">
        <f>_xlfn.STDEV.S(J4,J5)</f>
        <v/>
      </c>
      <c r="M4" s="13" t="n"/>
      <c r="N4" s="13" t="n"/>
      <c r="O4" s="13">
        <f>+(H4-F4)/10</f>
        <v/>
      </c>
      <c r="P4" s="13" t="inlineStr">
        <is>
          <t>FALSO</t>
        </is>
      </c>
      <c r="Q4" s="13" t="inlineStr">
        <is>
          <t>FALSO</t>
        </is>
      </c>
      <c r="R4" s="13" t="inlineStr">
        <is>
          <t>Esperado</t>
        </is>
      </c>
      <c r="S4" s="13" t="inlineStr">
        <is>
          <t>Esperado</t>
        </is>
      </c>
      <c r="T4" s="13" t="inlineStr">
        <is>
          <t>Se descarta</t>
        </is>
      </c>
      <c r="U4" s="14" t="n"/>
    </row>
    <row r="5" ht="14.25" customHeight="1" s="412">
      <c r="A5" s="5" t="n">
        <v>1048</v>
      </c>
      <c r="B5" s="252" t="n">
        <v>2</v>
      </c>
      <c r="C5" s="201" t="n">
        <v>101</v>
      </c>
      <c r="D5" s="201" t="n">
        <v>4</v>
      </c>
      <c r="E5" s="8" t="n">
        <v>43524</v>
      </c>
      <c r="F5" s="201" t="n">
        <v>5190</v>
      </c>
      <c r="G5" s="201" t="n">
        <v>7578</v>
      </c>
      <c r="H5" s="201" t="n">
        <v>6882</v>
      </c>
      <c r="I5" s="201" t="n"/>
      <c r="J5" s="9">
        <f>+(((G5-F5)-(H5-F5))/(H5-F5))*100</f>
        <v/>
      </c>
      <c r="K5" s="13" t="n"/>
      <c r="L5" s="13" t="n"/>
      <c r="M5" s="13" t="n"/>
      <c r="N5" s="13" t="n"/>
      <c r="O5" s="13">
        <f>+(H5-F5)/10</f>
        <v/>
      </c>
      <c r="P5" s="13" t="inlineStr">
        <is>
          <t>FALSO</t>
        </is>
      </c>
      <c r="Q5" s="13" t="inlineStr">
        <is>
          <t>FALSO</t>
        </is>
      </c>
      <c r="R5" s="13" t="inlineStr">
        <is>
          <t>Esperado</t>
        </is>
      </c>
      <c r="S5" s="13" t="inlineStr">
        <is>
          <t>Esperado</t>
        </is>
      </c>
      <c r="T5" s="13" t="inlineStr">
        <is>
          <t>Se descarta</t>
        </is>
      </c>
      <c r="U5" s="14" t="n"/>
    </row>
    <row r="6" ht="14.25" customHeight="1" s="412">
      <c r="A6" s="5" t="n">
        <v>1697</v>
      </c>
      <c r="B6" s="252" t="n">
        <v>1</v>
      </c>
      <c r="C6" s="201" t="n">
        <v>101</v>
      </c>
      <c r="D6" s="201" t="n">
        <v>6</v>
      </c>
      <c r="E6" s="8" t="n">
        <v>43535</v>
      </c>
      <c r="F6" s="201" t="n">
        <v>5301</v>
      </c>
      <c r="G6" s="201" t="n">
        <v>7320</v>
      </c>
      <c r="H6" s="201" t="n">
        <v>6881</v>
      </c>
      <c r="I6" s="201" t="n">
        <v>5</v>
      </c>
      <c r="J6" s="9">
        <f>+(((G6-F6)-(H6-F6))/(H6-F6))*100</f>
        <v/>
      </c>
      <c r="K6" s="33">
        <f>AVERAGE(J6:J7)</f>
        <v/>
      </c>
      <c r="L6" s="33">
        <f>_xlfn.STDEV.S(J6,J7)</f>
        <v/>
      </c>
      <c r="M6" s="13" t="n"/>
      <c r="N6" s="13" t="n"/>
      <c r="O6" s="13">
        <f>+(H6-F6)/10</f>
        <v/>
      </c>
      <c r="P6" s="13" t="inlineStr">
        <is>
          <t>FALSO</t>
        </is>
      </c>
      <c r="Q6" s="13" t="inlineStr">
        <is>
          <t>FALSO</t>
        </is>
      </c>
      <c r="R6" s="13" t="inlineStr">
        <is>
          <t>No Esperado</t>
        </is>
      </c>
      <c r="S6" s="13" t="inlineStr">
        <is>
          <t>Esperado</t>
        </is>
      </c>
      <c r="T6" s="13" t="inlineStr">
        <is>
          <t>Se descarta</t>
        </is>
      </c>
      <c r="U6" s="14" t="n"/>
    </row>
    <row r="7" ht="14.25" customHeight="1" s="412">
      <c r="A7" s="5" t="n">
        <v>1698</v>
      </c>
      <c r="B7" s="252" t="n">
        <v>2</v>
      </c>
      <c r="C7" s="201" t="n">
        <v>101</v>
      </c>
      <c r="D7" s="201" t="n">
        <v>6</v>
      </c>
      <c r="E7" s="8" t="n">
        <v>43535</v>
      </c>
      <c r="F7" s="201" t="n">
        <v>5190</v>
      </c>
      <c r="G7" s="201" t="n">
        <v>7209</v>
      </c>
      <c r="H7" s="201" t="n">
        <v>6778</v>
      </c>
      <c r="I7" s="201" t="n"/>
      <c r="J7" s="9">
        <f>+(((G7-F7)-(H7-F7))/(H7-F7))*100</f>
        <v/>
      </c>
      <c r="K7" s="13" t="n"/>
      <c r="L7" s="13" t="n"/>
      <c r="M7" s="13" t="n"/>
      <c r="N7" s="13" t="n"/>
      <c r="O7" s="13">
        <f>+(H7-F7)/10</f>
        <v/>
      </c>
      <c r="P7" s="13" t="inlineStr">
        <is>
          <t>FALSO</t>
        </is>
      </c>
      <c r="Q7" s="13" t="inlineStr">
        <is>
          <t>FALSO</t>
        </is>
      </c>
      <c r="R7" s="13" t="inlineStr">
        <is>
          <t>No Esperado</t>
        </is>
      </c>
      <c r="S7" s="13" t="inlineStr">
        <is>
          <t>Esperado</t>
        </is>
      </c>
      <c r="T7" s="13" t="inlineStr">
        <is>
          <t>Se descarta</t>
        </is>
      </c>
      <c r="U7" s="14" t="n"/>
    </row>
    <row r="8" ht="15" customHeight="1" s="412">
      <c r="A8" s="15" t="n">
        <v>2231</v>
      </c>
      <c r="B8" s="16" t="n">
        <v>1</v>
      </c>
      <c r="C8" s="17" t="n">
        <v>101</v>
      </c>
      <c r="D8" s="17" t="n">
        <v>8</v>
      </c>
      <c r="E8" s="18" t="n">
        <v>43550</v>
      </c>
      <c r="F8" s="19" t="n">
        <v>5301</v>
      </c>
      <c r="G8" s="17" t="n">
        <v>7553</v>
      </c>
      <c r="H8" s="17" t="n">
        <v>7123</v>
      </c>
      <c r="I8" s="201" t="n"/>
      <c r="J8" s="9">
        <f>+(((G8-F8)-(H8-F8))/(H8-F8))*100</f>
        <v/>
      </c>
      <c r="K8" s="33">
        <f>AVERAGE(J8:J9)</f>
        <v/>
      </c>
      <c r="L8" s="33">
        <f>_xlfn.STDEV.S(J8,J9)</f>
        <v/>
      </c>
      <c r="M8" s="13" t="n"/>
      <c r="N8" s="13" t="n"/>
      <c r="O8" s="13">
        <f>+(H8-F8)/10</f>
        <v/>
      </c>
      <c r="P8" s="13" t="inlineStr">
        <is>
          <t>FALSO</t>
        </is>
      </c>
      <c r="Q8" s="13" t="inlineStr">
        <is>
          <t>FALSO</t>
        </is>
      </c>
      <c r="R8" s="13" t="inlineStr">
        <is>
          <t>Esperado</t>
        </is>
      </c>
      <c r="S8" s="13" t="inlineStr">
        <is>
          <t>Esperado</t>
        </is>
      </c>
      <c r="T8" s="13" t="inlineStr">
        <is>
          <t>Se descarta</t>
        </is>
      </c>
      <c r="U8" s="14" t="n"/>
    </row>
    <row r="9" ht="15" customHeight="1" s="412">
      <c r="A9" s="15" t="n">
        <v>2232</v>
      </c>
      <c r="B9" s="16" t="n">
        <v>2</v>
      </c>
      <c r="C9" s="17" t="n">
        <v>101</v>
      </c>
      <c r="D9" s="17" t="n">
        <v>8</v>
      </c>
      <c r="E9" s="18" t="n">
        <v>43550</v>
      </c>
      <c r="F9" s="19" t="n">
        <v>5190</v>
      </c>
      <c r="G9" s="17" t="n">
        <v>7463</v>
      </c>
      <c r="H9" s="17" t="n">
        <v>7021</v>
      </c>
      <c r="I9" s="201" t="n"/>
      <c r="J9" s="9">
        <f>+(((G9-F9)-(H9-F9))/(H9-F9))*100</f>
        <v/>
      </c>
      <c r="K9" s="13" t="n"/>
      <c r="L9" s="13" t="n"/>
      <c r="M9" s="13" t="n"/>
      <c r="N9" s="13" t="n"/>
      <c r="O9" s="13">
        <f>+(H9-F9)/10</f>
        <v/>
      </c>
      <c r="P9" s="13" t="inlineStr">
        <is>
          <t>FALSO</t>
        </is>
      </c>
      <c r="Q9" s="13" t="inlineStr">
        <is>
          <t>FALSO</t>
        </is>
      </c>
      <c r="R9" s="13" t="inlineStr">
        <is>
          <t>Esperado</t>
        </is>
      </c>
      <c r="S9" s="13" t="inlineStr">
        <is>
          <t>Esperado</t>
        </is>
      </c>
      <c r="T9" s="13" t="inlineStr">
        <is>
          <t>Se descarta</t>
        </is>
      </c>
      <c r="U9" s="14" t="n"/>
    </row>
    <row r="10" ht="15" customHeight="1" s="412">
      <c r="A10" s="15" t="n">
        <v>2719</v>
      </c>
      <c r="B10" s="16" t="n">
        <v>91</v>
      </c>
      <c r="C10" s="17" t="n">
        <v>101</v>
      </c>
      <c r="D10" s="17" t="n">
        <v>10</v>
      </c>
      <c r="E10" s="18" t="n">
        <v>43564</v>
      </c>
      <c r="F10" s="19" t="n">
        <v>5252</v>
      </c>
      <c r="G10" s="17" t="n">
        <v>7277</v>
      </c>
      <c r="H10" s="17" t="n">
        <v>7004</v>
      </c>
      <c r="I10" s="17" t="n"/>
      <c r="J10" s="9">
        <f>+(((G10-F10)-(H10-F10))/(H10-F10))*100</f>
        <v/>
      </c>
      <c r="K10" s="33">
        <f>AVERAGE(J10:J11)</f>
        <v/>
      </c>
      <c r="L10" s="33">
        <f>_xlfn.STDEV.S(J10,J11)</f>
        <v/>
      </c>
      <c r="M10" s="13">
        <f>(K8-K10)/14</f>
        <v/>
      </c>
      <c r="N10" s="13">
        <f>(K6-K10)/29</f>
        <v/>
      </c>
      <c r="O10" s="13">
        <f>+(H10-F10)/10</f>
        <v/>
      </c>
      <c r="P10" s="13" t="inlineStr">
        <is>
          <t>FALSO</t>
        </is>
      </c>
      <c r="Q10" s="13" t="inlineStr">
        <is>
          <t>VERDADERO</t>
        </is>
      </c>
      <c r="R10" s="13" t="inlineStr">
        <is>
          <t>Esperado</t>
        </is>
      </c>
      <c r="S10" s="13" t="inlineStr">
        <is>
          <t>Esperado</t>
        </is>
      </c>
      <c r="T10" s="13" t="inlineStr">
        <is>
          <t>Se descarta</t>
        </is>
      </c>
      <c r="U10" s="14" t="n"/>
    </row>
    <row r="11" ht="15" customHeight="1" s="412">
      <c r="A11" s="15" t="n">
        <v>2720</v>
      </c>
      <c r="B11" s="16" t="n">
        <v>92</v>
      </c>
      <c r="C11" s="17" t="n">
        <v>101</v>
      </c>
      <c r="D11" s="17" t="n">
        <v>10</v>
      </c>
      <c r="E11" s="18" t="n">
        <v>43564</v>
      </c>
      <c r="F11" s="19" t="n">
        <v>5241</v>
      </c>
      <c r="G11" s="17" t="n">
        <v>7344</v>
      </c>
      <c r="H11" s="17" t="n">
        <v>7057</v>
      </c>
      <c r="I11" s="17" t="n"/>
      <c r="J11" s="9">
        <f>+(((G11-F11)-(H11-F11))/(H11-F11))*100</f>
        <v/>
      </c>
      <c r="K11" s="13" t="n"/>
      <c r="L11" s="13" t="n"/>
      <c r="M11" s="13" t="n"/>
      <c r="N11" s="13" t="n"/>
      <c r="O11" s="13">
        <f>+(H11-F11)/10</f>
        <v/>
      </c>
      <c r="P11" s="13" t="inlineStr">
        <is>
          <t>FALSO</t>
        </is>
      </c>
      <c r="Q11" s="13" t="inlineStr">
        <is>
          <t>FALSO</t>
        </is>
      </c>
      <c r="R11" s="13" t="inlineStr">
        <is>
          <t>Esperado</t>
        </is>
      </c>
      <c r="S11" s="13" t="inlineStr">
        <is>
          <t>Esperado</t>
        </is>
      </c>
      <c r="T11" s="13" t="inlineStr">
        <is>
          <t>Se descarta</t>
        </is>
      </c>
      <c r="U11" s="14" t="n"/>
    </row>
    <row r="12" ht="14.25" customHeight="1" s="412">
      <c r="A12" s="5" t="n">
        <v>1</v>
      </c>
      <c r="B12" s="252" t="n">
        <v>1</v>
      </c>
      <c r="C12" s="20" t="n">
        <v>102</v>
      </c>
      <c r="D12" s="20" t="n">
        <v>1</v>
      </c>
      <c r="E12" s="21" t="n">
        <v>43514</v>
      </c>
      <c r="F12" s="20" t="n">
        <v>5301</v>
      </c>
      <c r="G12" s="20" t="n">
        <v>7194</v>
      </c>
      <c r="H12" s="20" t="n">
        <v>6963</v>
      </c>
      <c r="I12" s="20" t="n">
        <v>12</v>
      </c>
      <c r="J12" s="22">
        <f>+(((G12-F12)-(H12-F12))/(H12-F12))*100</f>
        <v/>
      </c>
      <c r="K12" s="23">
        <f>AVERAGE(J12:J13)</f>
        <v/>
      </c>
      <c r="L12" s="23">
        <f>_xlfn.STDEV.S(J12,J13)</f>
        <v/>
      </c>
      <c r="M12" s="24" t="n">
        <v>1</v>
      </c>
      <c r="O12" s="295">
        <f>+(H12-F12)/10</f>
        <v/>
      </c>
      <c r="P12" s="26" t="inlineStr">
        <is>
          <t>FALSO</t>
        </is>
      </c>
      <c r="Q12" s="26" t="inlineStr">
        <is>
          <t>VERDADERO</t>
        </is>
      </c>
      <c r="R12" s="149" t="inlineStr">
        <is>
          <t>Esperado</t>
        </is>
      </c>
      <c r="S12" s="149" t="inlineStr">
        <is>
          <t>No Esperado</t>
        </is>
      </c>
      <c r="T12" s="149" t="inlineStr">
        <is>
          <t>Se descarta</t>
        </is>
      </c>
      <c r="U12" s="149" t="n"/>
    </row>
    <row r="13" ht="14.25" customHeight="1" s="412">
      <c r="A13" s="5" t="n">
        <v>2</v>
      </c>
      <c r="B13" s="252" t="n">
        <v>2</v>
      </c>
      <c r="C13" s="20" t="n">
        <v>102</v>
      </c>
      <c r="D13" s="20" t="n">
        <v>1</v>
      </c>
      <c r="E13" s="21" t="n">
        <v>43514</v>
      </c>
      <c r="F13" s="20" t="n">
        <v>5190</v>
      </c>
      <c r="G13" s="20" t="n">
        <v>6963</v>
      </c>
      <c r="H13" s="20" t="n">
        <v>6746</v>
      </c>
      <c r="I13" s="20" t="n"/>
      <c r="J13" s="22">
        <f>+(((G13-F13)-(H13-F13))/(H13-F13))*100</f>
        <v/>
      </c>
      <c r="K13" s="24" t="n"/>
      <c r="L13" s="24" t="n"/>
      <c r="M13" s="24" t="n"/>
      <c r="O13" s="295">
        <f>+(H13-F13)/10</f>
        <v/>
      </c>
      <c r="P13" s="26" t="inlineStr">
        <is>
          <t>FALSO</t>
        </is>
      </c>
      <c r="Q13" s="26" t="inlineStr">
        <is>
          <t>FALSO</t>
        </is>
      </c>
      <c r="R13" s="149" t="inlineStr">
        <is>
          <t>Esperado</t>
        </is>
      </c>
      <c r="S13" s="149" t="inlineStr">
        <is>
          <t>No Esperado</t>
        </is>
      </c>
      <c r="T13" s="149" t="inlineStr">
        <is>
          <t>Se descarta</t>
        </is>
      </c>
      <c r="U13" s="149" t="n"/>
    </row>
    <row r="14" ht="14.25" customHeight="1" s="412">
      <c r="A14" s="5" t="n">
        <v>655</v>
      </c>
      <c r="B14" s="252" t="n">
        <v>1</v>
      </c>
      <c r="C14" s="20" t="n">
        <v>102</v>
      </c>
      <c r="D14" s="20" t="n">
        <v>3</v>
      </c>
      <c r="E14" s="21" t="n">
        <v>43521</v>
      </c>
      <c r="F14" s="20" t="n">
        <v>5301</v>
      </c>
      <c r="G14" s="20" t="n">
        <v>7084</v>
      </c>
      <c r="H14" s="20" t="n">
        <v>6795</v>
      </c>
      <c r="I14" s="20" t="n">
        <v>9</v>
      </c>
      <c r="J14" s="22">
        <f>+(((G14-F14)-(H14-F14))/(H14-F14))*100</f>
        <v/>
      </c>
      <c r="K14" s="23">
        <f>AVERAGE(J14:J15)</f>
        <v/>
      </c>
      <c r="L14" s="23">
        <f>_xlfn.STDEV.S(J14,J15)</f>
        <v/>
      </c>
      <c r="M14" s="24" t="n"/>
      <c r="O14" s="295">
        <f>+(H14-F14)/10</f>
        <v/>
      </c>
      <c r="P14" s="26" t="inlineStr">
        <is>
          <t>FALSO</t>
        </is>
      </c>
      <c r="Q14" s="26" t="inlineStr">
        <is>
          <t>FALSO</t>
        </is>
      </c>
      <c r="R14" s="149" t="inlineStr">
        <is>
          <t>No Esperado</t>
        </is>
      </c>
      <c r="S14" s="149" t="inlineStr">
        <is>
          <t>No Esperado</t>
        </is>
      </c>
      <c r="T14" s="149" t="inlineStr">
        <is>
          <t>Se descarta</t>
        </is>
      </c>
      <c r="U14" s="149" t="n"/>
    </row>
    <row r="15" ht="14.25" customHeight="1" s="412">
      <c r="A15" s="5" t="n">
        <v>656</v>
      </c>
      <c r="B15" s="252" t="n">
        <v>2</v>
      </c>
      <c r="C15" s="20" t="n">
        <v>102</v>
      </c>
      <c r="D15" s="20" t="n">
        <v>3</v>
      </c>
      <c r="E15" s="21" t="n">
        <v>43521</v>
      </c>
      <c r="F15" s="20" t="n">
        <v>5190</v>
      </c>
      <c r="G15" s="20" t="n">
        <v>7038</v>
      </c>
      <c r="H15" s="20" t="n">
        <v>6739</v>
      </c>
      <c r="I15" s="20" t="n"/>
      <c r="J15" s="22">
        <f>+(((G15-F15)-(H15-F15))/(H15-F15))*100</f>
        <v/>
      </c>
      <c r="K15" s="24" t="n"/>
      <c r="L15" s="24" t="n"/>
      <c r="M15" s="24" t="n"/>
      <c r="O15" s="295">
        <f>+(H15-F15)/10</f>
        <v/>
      </c>
      <c r="P15" s="26" t="inlineStr">
        <is>
          <t>FALSO</t>
        </is>
      </c>
      <c r="Q15" s="26" t="inlineStr">
        <is>
          <t>FALSO</t>
        </is>
      </c>
      <c r="R15" s="149" t="inlineStr">
        <is>
          <t>No Esperado</t>
        </is>
      </c>
      <c r="S15" s="149" t="inlineStr">
        <is>
          <t>No Esperado</t>
        </is>
      </c>
      <c r="T15" s="149" t="inlineStr">
        <is>
          <t>Se descarta</t>
        </is>
      </c>
      <c r="U15" s="149" t="n"/>
    </row>
    <row r="16" ht="14.25" customHeight="1" s="412">
      <c r="A16" s="5" t="n">
        <v>1305</v>
      </c>
      <c r="B16" s="252" t="n">
        <v>1</v>
      </c>
      <c r="C16" s="20" t="n">
        <v>102</v>
      </c>
      <c r="D16" s="20" t="n">
        <v>5</v>
      </c>
      <c r="E16" s="21" t="n">
        <v>43531</v>
      </c>
      <c r="F16" s="20" t="n">
        <v>5301</v>
      </c>
      <c r="G16" s="20" t="n">
        <v>7798</v>
      </c>
      <c r="H16" s="20" t="n">
        <v>7403</v>
      </c>
      <c r="I16" s="20" t="n">
        <v>8</v>
      </c>
      <c r="J16" s="22">
        <f>+(((G16-F16)-(H16-F16))/(H16-F16))*100</f>
        <v/>
      </c>
      <c r="K16" s="23">
        <f>AVERAGE(J16:J17)</f>
        <v/>
      </c>
      <c r="L16" s="23">
        <f>_xlfn.STDEV.S(J16,J17)</f>
        <v/>
      </c>
      <c r="M16" s="24" t="n"/>
      <c r="O16" s="295">
        <f>+(H16-F16)/10</f>
        <v/>
      </c>
      <c r="P16" s="26" t="inlineStr">
        <is>
          <t>FALSO</t>
        </is>
      </c>
      <c r="Q16" s="26" t="inlineStr">
        <is>
          <t>FALSO</t>
        </is>
      </c>
      <c r="R16" s="149" t="inlineStr">
        <is>
          <t>Esperado</t>
        </is>
      </c>
      <c r="S16" s="149" t="inlineStr">
        <is>
          <t>No Esperado</t>
        </is>
      </c>
      <c r="T16" s="149" t="inlineStr">
        <is>
          <t>Se descarta</t>
        </is>
      </c>
      <c r="U16" s="149" t="n"/>
    </row>
    <row r="17" ht="14.25" customHeight="1" s="412">
      <c r="A17" s="5" t="n">
        <v>1306</v>
      </c>
      <c r="B17" s="252" t="n">
        <v>2</v>
      </c>
      <c r="C17" s="20" t="n">
        <v>102</v>
      </c>
      <c r="D17" s="20" t="n">
        <v>5</v>
      </c>
      <c r="E17" s="21" t="n">
        <v>43531</v>
      </c>
      <c r="F17" s="20" t="n">
        <v>5190</v>
      </c>
      <c r="G17" s="20" t="n">
        <v>7592</v>
      </c>
      <c r="H17" s="20" t="n">
        <v>7198</v>
      </c>
      <c r="I17" s="20" t="n"/>
      <c r="J17" s="22">
        <f>+(((G17-F17)-(H17-F17))/(H17-F17))*100</f>
        <v/>
      </c>
      <c r="K17" s="24" t="n"/>
      <c r="L17" s="24" t="n"/>
      <c r="M17" s="24" t="n"/>
      <c r="O17" s="295">
        <f>+(H17-F17)/10</f>
        <v/>
      </c>
      <c r="P17" s="26" t="inlineStr">
        <is>
          <t>FALSO</t>
        </is>
      </c>
      <c r="Q17" s="26" t="inlineStr">
        <is>
          <t>FALSO</t>
        </is>
      </c>
      <c r="R17" s="149" t="inlineStr">
        <is>
          <t>Esperado</t>
        </is>
      </c>
      <c r="S17" s="149" t="inlineStr">
        <is>
          <t>No Esperado</t>
        </is>
      </c>
      <c r="T17" s="149" t="inlineStr">
        <is>
          <t>Se descarta</t>
        </is>
      </c>
      <c r="U17" s="149" t="n"/>
    </row>
    <row r="18" ht="15" customHeight="1" s="412">
      <c r="A18" s="15" t="n">
        <v>1955</v>
      </c>
      <c r="B18" s="16" t="n">
        <v>1</v>
      </c>
      <c r="C18" s="30" t="n">
        <v>102</v>
      </c>
      <c r="D18" s="30" t="n">
        <v>7</v>
      </c>
      <c r="E18" s="31" t="n">
        <v>43545</v>
      </c>
      <c r="F18" s="32" t="n">
        <v>5301</v>
      </c>
      <c r="G18" s="30" t="n">
        <v>6797</v>
      </c>
      <c r="H18" s="30" t="n">
        <v>6591</v>
      </c>
      <c r="I18" s="20" t="n"/>
      <c r="J18" s="22">
        <f>+(((G18-F18)-(H18-F18))/(H18-F18))*100</f>
        <v/>
      </c>
      <c r="K18" s="23">
        <f>AVERAGE(J18:J19)</f>
        <v/>
      </c>
      <c r="L18" s="23">
        <f>_xlfn.STDEV.S(J18,J19)</f>
        <v/>
      </c>
      <c r="M18" s="23">
        <f>+(K16-K18)/14</f>
        <v/>
      </c>
      <c r="O18" s="295">
        <f>+(H18-F18)/10</f>
        <v/>
      </c>
      <c r="P18" s="26" t="inlineStr">
        <is>
          <t>FALSO</t>
        </is>
      </c>
      <c r="Q18" s="26" t="inlineStr">
        <is>
          <t>FALSO</t>
        </is>
      </c>
      <c r="R18" s="149" t="inlineStr">
        <is>
          <t>No Esperado</t>
        </is>
      </c>
      <c r="S18" s="149" t="inlineStr">
        <is>
          <t>No Esperado</t>
        </is>
      </c>
      <c r="T18" s="149" t="inlineStr">
        <is>
          <t>Se descarta</t>
        </is>
      </c>
      <c r="U18" s="149" t="n"/>
    </row>
    <row r="19" ht="15" customHeight="1" s="412">
      <c r="A19" s="15" t="n">
        <v>1956</v>
      </c>
      <c r="B19" s="16" t="n">
        <v>2</v>
      </c>
      <c r="C19" s="30" t="n">
        <v>102</v>
      </c>
      <c r="D19" s="30" t="n">
        <v>7</v>
      </c>
      <c r="E19" s="31" t="n">
        <v>43545</v>
      </c>
      <c r="F19" s="32" t="n">
        <v>5190</v>
      </c>
      <c r="G19" s="30" t="n">
        <v>6490</v>
      </c>
      <c r="H19" s="30" t="n">
        <v>6309</v>
      </c>
      <c r="I19" s="20" t="n"/>
      <c r="J19" s="22">
        <f>+(((G19-F19)-(H19-F19))/(H19-F19))*100</f>
        <v/>
      </c>
      <c r="K19" s="24" t="n"/>
      <c r="L19" s="24" t="n"/>
      <c r="M19" s="24" t="n"/>
      <c r="O19" s="295">
        <f>+(H19-F19)/10</f>
        <v/>
      </c>
      <c r="P19" s="26" t="inlineStr">
        <is>
          <t>FALSO</t>
        </is>
      </c>
      <c r="Q19" s="26" t="inlineStr">
        <is>
          <t>FALSO</t>
        </is>
      </c>
      <c r="R19" s="149" t="inlineStr">
        <is>
          <t>No Esperado</t>
        </is>
      </c>
      <c r="S19" s="149" t="inlineStr">
        <is>
          <t>No Esperado</t>
        </is>
      </c>
      <c r="T19" s="149" t="inlineStr">
        <is>
          <t>Se descarta</t>
        </is>
      </c>
      <c r="U19" s="149" t="n"/>
    </row>
    <row r="20" ht="14.25" customHeight="1" s="412">
      <c r="A20" s="5" t="n">
        <v>395</v>
      </c>
      <c r="B20" s="252" t="n">
        <v>45</v>
      </c>
      <c r="C20" s="201" t="n">
        <v>103</v>
      </c>
      <c r="D20" s="201" t="n">
        <v>2</v>
      </c>
      <c r="E20" s="8" t="n">
        <v>43517</v>
      </c>
      <c r="F20" s="201" t="n">
        <v>5211</v>
      </c>
      <c r="G20" s="201" t="n">
        <v>8973</v>
      </c>
      <c r="H20" s="201" t="n">
        <v>7561</v>
      </c>
      <c r="I20" s="201" t="n">
        <v>9</v>
      </c>
      <c r="J20" s="9">
        <f>+(((G20-F20)-(H20-F20))/(H20-F20))*100</f>
        <v/>
      </c>
      <c r="K20" s="33">
        <f>AVERAGE(J20:J21)</f>
        <v/>
      </c>
      <c r="L20" s="33" t="n">
        <v>0</v>
      </c>
      <c r="M20" s="13" t="n">
        <v>3</v>
      </c>
      <c r="O20" s="295">
        <f>+(H20-F20)/10</f>
        <v/>
      </c>
      <c r="P20" s="26" t="inlineStr">
        <is>
          <t>FALSO</t>
        </is>
      </c>
      <c r="Q20" s="26" t="inlineStr">
        <is>
          <t>FALSO</t>
        </is>
      </c>
      <c r="R20" s="149" t="inlineStr">
        <is>
          <t>Esperado</t>
        </is>
      </c>
      <c r="S20" s="149" t="inlineStr">
        <is>
          <t>Esperado</t>
        </is>
      </c>
      <c r="T20" s="149" t="inlineStr">
        <is>
          <t>Dato Válido</t>
        </is>
      </c>
      <c r="U20" s="149" t="n"/>
    </row>
    <row r="21" ht="15.75" customHeight="1" s="412">
      <c r="A21" s="5" t="n">
        <v>396</v>
      </c>
      <c r="B21" s="252" t="n">
        <v>46</v>
      </c>
      <c r="C21" s="201" t="n">
        <v>103</v>
      </c>
      <c r="D21" s="201" t="n">
        <v>2</v>
      </c>
      <c r="E21" s="8" t="n">
        <v>43517</v>
      </c>
      <c r="F21" s="201" t="n">
        <v>5260</v>
      </c>
      <c r="G21" s="201" t="n">
        <v>8782</v>
      </c>
      <c r="H21" s="201" t="n"/>
      <c r="I21" s="201" t="n"/>
      <c r="J21" s="9" t="n"/>
      <c r="K21" s="13" t="n"/>
      <c r="L21" s="13" t="n"/>
      <c r="M21" s="13" t="n"/>
      <c r="O21" s="295">
        <f>+(H21-F21)/10</f>
        <v/>
      </c>
      <c r="P21" s="26" t="inlineStr">
        <is>
          <t>FALSO</t>
        </is>
      </c>
      <c r="Q21" s="26" t="inlineStr">
        <is>
          <t>FALSO</t>
        </is>
      </c>
      <c r="R21" s="149" t="inlineStr">
        <is>
          <t>No Esperado</t>
        </is>
      </c>
      <c r="S21" s="149" t="inlineStr">
        <is>
          <t>Esperado</t>
        </is>
      </c>
      <c r="T21" s="149" t="inlineStr">
        <is>
          <t>Se descarta</t>
        </is>
      </c>
      <c r="U21" s="149" t="n"/>
    </row>
    <row r="22" ht="15.75" customHeight="1" s="412">
      <c r="A22" s="5" t="n">
        <v>1049</v>
      </c>
      <c r="B22" s="252" t="n">
        <v>3</v>
      </c>
      <c r="C22" s="201" t="n">
        <v>103</v>
      </c>
      <c r="D22" s="201" t="n">
        <v>4</v>
      </c>
      <c r="E22" s="8" t="n">
        <v>43524</v>
      </c>
      <c r="F22" s="201" t="n">
        <v>5258</v>
      </c>
      <c r="G22" s="201" t="n">
        <v>9043</v>
      </c>
      <c r="H22" s="201" t="n">
        <v>7752</v>
      </c>
      <c r="I22" s="201" t="n">
        <v>6</v>
      </c>
      <c r="J22" s="9">
        <f>+(((G22-F22)-(H22-F22))/(H22-F22))*100</f>
        <v/>
      </c>
      <c r="K22" s="33">
        <f>AVERAGE(J22:J23)</f>
        <v/>
      </c>
      <c r="L22" s="33">
        <f>_xlfn.STDEV.S(J22,J23)</f>
        <v/>
      </c>
      <c r="M22" s="13" t="n"/>
      <c r="O22" s="295">
        <f>+(H22-F22)/10</f>
        <v/>
      </c>
      <c r="P22" s="26" t="inlineStr">
        <is>
          <t>FALSO</t>
        </is>
      </c>
      <c r="Q22" s="26" t="inlineStr">
        <is>
          <t>FALSO</t>
        </is>
      </c>
      <c r="R22" s="149" t="inlineStr">
        <is>
          <t>Esperado</t>
        </is>
      </c>
      <c r="S22" s="149" t="inlineStr">
        <is>
          <t>Esperado</t>
        </is>
      </c>
      <c r="T22" s="149" t="inlineStr">
        <is>
          <t>Dato Válido</t>
        </is>
      </c>
      <c r="U22" s="149" t="n"/>
    </row>
    <row r="23" ht="15.75" customHeight="1" s="412">
      <c r="A23" s="5" t="n">
        <v>1050</v>
      </c>
      <c r="B23" s="252" t="n">
        <v>4</v>
      </c>
      <c r="C23" s="201" t="n">
        <v>103</v>
      </c>
      <c r="D23" s="201" t="n">
        <v>4</v>
      </c>
      <c r="E23" s="8" t="n">
        <v>43524</v>
      </c>
      <c r="F23" s="201" t="n">
        <v>5259</v>
      </c>
      <c r="G23" s="201" t="n">
        <v>9268</v>
      </c>
      <c r="H23" s="201" t="n">
        <v>7868</v>
      </c>
      <c r="I23" s="201" t="n"/>
      <c r="J23" s="9">
        <f>+(((G23-F23)-(H23-F23))/(H23-F23))*100</f>
        <v/>
      </c>
      <c r="K23" s="13" t="n"/>
      <c r="L23" s="13" t="n"/>
      <c r="M23" s="13" t="n"/>
      <c r="O23" s="295">
        <f>+(H23-F23)/10</f>
        <v/>
      </c>
      <c r="P23" s="26" t="inlineStr">
        <is>
          <t>FALSO</t>
        </is>
      </c>
      <c r="Q23" s="26" t="inlineStr">
        <is>
          <t>FALSO</t>
        </is>
      </c>
      <c r="R23" s="149" t="inlineStr">
        <is>
          <t>Esperado</t>
        </is>
      </c>
      <c r="S23" s="149" t="inlineStr">
        <is>
          <t>Esperado</t>
        </is>
      </c>
      <c r="T23" s="149" t="inlineStr">
        <is>
          <t>Dato Válido</t>
        </is>
      </c>
      <c r="U23" s="149" t="n"/>
    </row>
    <row r="24" ht="15.75" customHeight="1" s="412">
      <c r="A24" s="5" t="n">
        <v>1699</v>
      </c>
      <c r="B24" s="252" t="n">
        <v>3</v>
      </c>
      <c r="C24" s="201" t="n">
        <v>103</v>
      </c>
      <c r="D24" s="201" t="n">
        <v>6</v>
      </c>
      <c r="E24" s="8" t="n">
        <v>43535</v>
      </c>
      <c r="F24" s="201" t="n">
        <v>5258</v>
      </c>
      <c r="G24" s="201" t="n">
        <v>8960</v>
      </c>
      <c r="H24" s="201" t="n">
        <v>7926</v>
      </c>
      <c r="I24" s="201" t="n">
        <v>7</v>
      </c>
      <c r="J24" s="9">
        <f>+(((G24-F24)-(H24-F24))/(H24-F24))*100</f>
        <v/>
      </c>
      <c r="K24" s="33">
        <f>AVERAGE(J24:J25)</f>
        <v/>
      </c>
      <c r="L24" s="33">
        <f>_xlfn.STDEV.S(J24,J25)</f>
        <v/>
      </c>
      <c r="M24" s="13" t="n"/>
      <c r="O24" s="295">
        <f>+(H24-F24)/10</f>
        <v/>
      </c>
      <c r="P24" s="26" t="inlineStr">
        <is>
          <t>VERDADERO</t>
        </is>
      </c>
      <c r="Q24" s="26" t="inlineStr">
        <is>
          <t>FALSO</t>
        </is>
      </c>
      <c r="R24" s="149" t="inlineStr">
        <is>
          <t>Esperado</t>
        </is>
      </c>
      <c r="S24" s="149" t="inlineStr">
        <is>
          <t>Esperado</t>
        </is>
      </c>
      <c r="T24" s="149" t="inlineStr">
        <is>
          <t>Dato Válido</t>
        </is>
      </c>
      <c r="U24" s="149" t="n"/>
    </row>
    <row r="25" ht="15.75" customHeight="1" s="412">
      <c r="A25" s="5" t="n">
        <v>1700</v>
      </c>
      <c r="B25" s="252" t="n">
        <v>4</v>
      </c>
      <c r="C25" s="201" t="n">
        <v>103</v>
      </c>
      <c r="D25" s="201" t="n">
        <v>6</v>
      </c>
      <c r="E25" s="8" t="n">
        <v>43535</v>
      </c>
      <c r="F25" s="201" t="n">
        <v>5259</v>
      </c>
      <c r="G25" s="201" t="n">
        <v>8837</v>
      </c>
      <c r="H25" s="201" t="n">
        <v>7824</v>
      </c>
      <c r="I25" s="201" t="n"/>
      <c r="J25" s="9">
        <f>+(((G25-F25)-(H25-F25))/(H25-F25))*100</f>
        <v/>
      </c>
      <c r="K25" s="13" t="n"/>
      <c r="L25" s="13" t="n"/>
      <c r="M25" s="13" t="n"/>
      <c r="O25" s="295">
        <f>+(H25-F25)/10</f>
        <v/>
      </c>
      <c r="P25" s="26" t="inlineStr">
        <is>
          <t>FALSO</t>
        </is>
      </c>
      <c r="Q25" s="26" t="inlineStr">
        <is>
          <t>FALSO</t>
        </is>
      </c>
      <c r="R25" s="149" t="inlineStr">
        <is>
          <t>No Esperado</t>
        </is>
      </c>
      <c r="S25" s="149" t="inlineStr">
        <is>
          <t>Esperado</t>
        </is>
      </c>
      <c r="T25" s="149" t="inlineStr">
        <is>
          <t>Dato Válido</t>
        </is>
      </c>
      <c r="U25" s="149" t="n"/>
    </row>
    <row r="26" ht="15.75" customHeight="1" s="412">
      <c r="A26" s="15" t="n">
        <v>2413</v>
      </c>
      <c r="B26" s="16" t="n">
        <v>1</v>
      </c>
      <c r="C26" s="17" t="n">
        <v>103</v>
      </c>
      <c r="D26" s="17" t="n">
        <v>9</v>
      </c>
      <c r="E26" s="18" t="n">
        <v>43557</v>
      </c>
      <c r="F26" s="19" t="n">
        <v>5301</v>
      </c>
      <c r="G26" s="17" t="n">
        <v>8089</v>
      </c>
      <c r="H26" s="17" t="n">
        <v>7674</v>
      </c>
      <c r="I26" s="201" t="n"/>
      <c r="J26" s="9">
        <f>+(((G26-F26)-(H26-F26))/(H26-F26))*100</f>
        <v/>
      </c>
      <c r="K26" s="33">
        <f>AVERAGE(J26:J27)</f>
        <v/>
      </c>
      <c r="L26" s="33">
        <f>_xlfn.STDEV.S(J26,J27)</f>
        <v/>
      </c>
      <c r="M26" s="13" t="n"/>
      <c r="O26" s="295">
        <f>+(H26-F26)/10</f>
        <v/>
      </c>
      <c r="P26" s="26" t="inlineStr">
        <is>
          <t>FALSO</t>
        </is>
      </c>
      <c r="Q26" s="26" t="inlineStr">
        <is>
          <t>FALSO</t>
        </is>
      </c>
      <c r="R26" s="149" t="inlineStr">
        <is>
          <t>No Esperado</t>
        </is>
      </c>
      <c r="S26" s="149" t="inlineStr">
        <is>
          <t>Esperado</t>
        </is>
      </c>
      <c r="T26" s="149" t="inlineStr">
        <is>
          <t>Dato Válido</t>
        </is>
      </c>
      <c r="U26" s="149" t="n"/>
    </row>
    <row r="27" ht="15.75" customHeight="1" s="412">
      <c r="A27" s="15" t="n">
        <v>2414</v>
      </c>
      <c r="B27" s="16" t="n">
        <v>2</v>
      </c>
      <c r="C27" s="17" t="n">
        <v>103</v>
      </c>
      <c r="D27" s="17" t="n">
        <v>9</v>
      </c>
      <c r="E27" s="18" t="n">
        <v>43557</v>
      </c>
      <c r="F27" s="19" t="n">
        <v>5190</v>
      </c>
      <c r="G27" s="17" t="n">
        <v>8136</v>
      </c>
      <c r="H27" s="17" t="n">
        <v>7688</v>
      </c>
      <c r="I27" s="201" t="n"/>
      <c r="J27" s="9">
        <f>+(((G27-F27)-(H27-F27))/(H27-F27))*100</f>
        <v/>
      </c>
      <c r="K27" s="13" t="n"/>
      <c r="L27" s="13" t="n"/>
      <c r="M27" s="13" t="n"/>
      <c r="O27" s="295">
        <f>+(H27-F27)/10</f>
        <v/>
      </c>
      <c r="P27" s="26" t="inlineStr">
        <is>
          <t>FALSO</t>
        </is>
      </c>
      <c r="Q27" s="26" t="inlineStr">
        <is>
          <t>FALSO</t>
        </is>
      </c>
      <c r="R27" s="149" t="inlineStr">
        <is>
          <t>No Esperado</t>
        </is>
      </c>
      <c r="S27" s="149" t="inlineStr">
        <is>
          <t>Esperado</t>
        </is>
      </c>
      <c r="T27" s="149" t="inlineStr">
        <is>
          <t>Dato Válido</t>
        </is>
      </c>
      <c r="U27" s="149" t="n"/>
    </row>
    <row r="28" ht="15.75" customHeight="1" s="412">
      <c r="A28" s="15" t="n">
        <v>3061</v>
      </c>
      <c r="B28" s="16" t="n">
        <v>1</v>
      </c>
      <c r="C28" s="17" t="n">
        <v>103</v>
      </c>
      <c r="D28" s="17" t="n">
        <v>12</v>
      </c>
      <c r="E28" s="18" t="n">
        <v>43577</v>
      </c>
      <c r="F28" s="19" t="n">
        <v>5301</v>
      </c>
      <c r="G28" s="17" t="n">
        <v>8387</v>
      </c>
      <c r="H28" s="17" t="n">
        <v>7976</v>
      </c>
      <c r="I28" s="17" t="n"/>
      <c r="J28" s="9">
        <f>+(((G28-F28)-(H28-F28))/(H28-F28))*100</f>
        <v/>
      </c>
      <c r="K28" s="33">
        <f>AVERAGE(J28:J29)</f>
        <v/>
      </c>
      <c r="L28" s="33">
        <f>_xlfn.STDEV.S(J28,J29)</f>
        <v/>
      </c>
      <c r="M28" s="13">
        <f>+(K26-K28)/20</f>
        <v/>
      </c>
      <c r="N28" s="295">
        <f>+(K24-K28)/42</f>
        <v/>
      </c>
      <c r="O28" s="295">
        <f>+(H28-F28)/10</f>
        <v/>
      </c>
      <c r="P28" s="26" t="inlineStr">
        <is>
          <t>FALSO</t>
        </is>
      </c>
      <c r="Q28" s="26" t="inlineStr">
        <is>
          <t>VERDADERO</t>
        </is>
      </c>
      <c r="R28" s="149" t="inlineStr">
        <is>
          <t>Esperado</t>
        </is>
      </c>
      <c r="S28" s="149" t="inlineStr">
        <is>
          <t>Esperado</t>
        </is>
      </c>
      <c r="T28" s="149" t="inlineStr">
        <is>
          <t>Dato Válido</t>
        </is>
      </c>
      <c r="U28" s="149" t="n"/>
    </row>
    <row r="29" ht="15.75" customHeight="1" s="412">
      <c r="A29" s="15" t="n">
        <v>3062</v>
      </c>
      <c r="B29" s="16" t="n">
        <v>2</v>
      </c>
      <c r="C29" s="17" t="n">
        <v>103</v>
      </c>
      <c r="D29" s="17" t="n">
        <v>12</v>
      </c>
      <c r="E29" s="18" t="n">
        <v>43577</v>
      </c>
      <c r="F29" s="19" t="n">
        <v>5190</v>
      </c>
      <c r="G29" s="17" t="n">
        <v>8267</v>
      </c>
      <c r="H29" s="17" t="n">
        <v>7837</v>
      </c>
      <c r="I29" s="17" t="n"/>
      <c r="J29" s="9">
        <f>+(((G29-F29)-(H29-F29))/(H29-F29))*100</f>
        <v/>
      </c>
      <c r="K29" s="13" t="n"/>
      <c r="L29" s="13" t="n"/>
      <c r="M29" s="13" t="n"/>
      <c r="O29" s="295">
        <f>+(H29-F29)/10</f>
        <v/>
      </c>
      <c r="P29" s="26" t="inlineStr">
        <is>
          <t>FALSO</t>
        </is>
      </c>
      <c r="Q29" s="26" t="inlineStr">
        <is>
          <t>FALSO</t>
        </is>
      </c>
      <c r="R29" s="149" t="inlineStr">
        <is>
          <t>Esperado</t>
        </is>
      </c>
      <c r="S29" s="149" t="inlineStr">
        <is>
          <t>Esperado</t>
        </is>
      </c>
      <c r="T29" s="149" t="inlineStr">
        <is>
          <t>Dato Válido</t>
        </is>
      </c>
      <c r="U29" s="149" t="n"/>
    </row>
    <row r="30" ht="15.75" customHeight="1" s="412">
      <c r="A30" s="5" t="n">
        <v>3</v>
      </c>
      <c r="B30" s="252" t="n">
        <v>3</v>
      </c>
      <c r="C30" s="20" t="n">
        <v>104</v>
      </c>
      <c r="D30" s="20" t="n">
        <v>1</v>
      </c>
      <c r="E30" s="21" t="n">
        <v>43514</v>
      </c>
      <c r="F30" s="20" t="n">
        <v>5258</v>
      </c>
      <c r="G30" s="20" t="n">
        <v>8211</v>
      </c>
      <c r="H30" s="20" t="n">
        <v>7784</v>
      </c>
      <c r="I30" s="20" t="n">
        <v>8</v>
      </c>
      <c r="J30" s="22">
        <f>+(((G30-F30)-(H30-F30))/(H30-F30))*100</f>
        <v/>
      </c>
      <c r="K30" s="34">
        <f>AVERAGE(J30:J31)</f>
        <v/>
      </c>
      <c r="L30" s="34">
        <f>_xlfn.STDEV.S(J30,J31)</f>
        <v/>
      </c>
      <c r="M30" s="35" t="n">
        <v>1</v>
      </c>
      <c r="O30" s="295">
        <f>+(H30-F30)/10</f>
        <v/>
      </c>
      <c r="P30" s="26" t="inlineStr">
        <is>
          <t>FALSO</t>
        </is>
      </c>
      <c r="Q30" s="26" t="inlineStr">
        <is>
          <t>FALSO</t>
        </is>
      </c>
      <c r="R30" s="149" t="inlineStr">
        <is>
          <t>Esperado</t>
        </is>
      </c>
      <c r="S30" s="149" t="inlineStr">
        <is>
          <t>No Esperado</t>
        </is>
      </c>
      <c r="T30" s="149" t="inlineStr">
        <is>
          <t>Se descarta</t>
        </is>
      </c>
      <c r="U30" s="149" t="n"/>
    </row>
    <row r="31" ht="15.75" customHeight="1" s="412">
      <c r="A31" s="5" t="n">
        <v>4</v>
      </c>
      <c r="B31" s="252" t="n">
        <v>4</v>
      </c>
      <c r="C31" s="20" t="n">
        <v>104</v>
      </c>
      <c r="D31" s="20" t="n">
        <v>1</v>
      </c>
      <c r="E31" s="21" t="n">
        <v>43514</v>
      </c>
      <c r="F31" s="20" t="n">
        <v>5259</v>
      </c>
      <c r="G31" s="20" t="n">
        <v>8193</v>
      </c>
      <c r="H31" s="20" t="n">
        <v>7767</v>
      </c>
      <c r="I31" s="20" t="n"/>
      <c r="J31" s="22">
        <f>+(((G31-F31)-(H31-F31))/(H31-F31))*100</f>
        <v/>
      </c>
      <c r="K31" s="35" t="n"/>
      <c r="L31" s="35" t="n"/>
      <c r="M31" s="35" t="n"/>
      <c r="O31" s="295">
        <f>+(H31-F31)/10</f>
        <v/>
      </c>
      <c r="P31" s="26" t="inlineStr">
        <is>
          <t>FALSO</t>
        </is>
      </c>
      <c r="Q31" s="26" t="inlineStr">
        <is>
          <t>FALSO</t>
        </is>
      </c>
      <c r="R31" s="149" t="inlineStr">
        <is>
          <t>Esperado</t>
        </is>
      </c>
      <c r="S31" s="149" t="inlineStr">
        <is>
          <t>No Esperado</t>
        </is>
      </c>
      <c r="T31" s="149" t="inlineStr">
        <is>
          <t>Se descarta</t>
        </is>
      </c>
      <c r="U31" s="149" t="n"/>
    </row>
    <row r="32" ht="15.75" customHeight="1" s="412">
      <c r="A32" s="5" t="n">
        <v>657</v>
      </c>
      <c r="B32" s="252" t="n">
        <v>3</v>
      </c>
      <c r="C32" s="20" t="n">
        <v>104</v>
      </c>
      <c r="D32" s="20" t="n">
        <v>3</v>
      </c>
      <c r="E32" s="21" t="n">
        <v>43521</v>
      </c>
      <c r="F32" s="20" t="n">
        <v>5258</v>
      </c>
      <c r="G32" s="20" t="n">
        <v>8136</v>
      </c>
      <c r="H32" s="20" t="n">
        <v>7611</v>
      </c>
      <c r="I32" s="20" t="n">
        <v>7</v>
      </c>
      <c r="J32" s="22">
        <f>+(((G32-F32)-(H32-F32))/(H32-F32))*100</f>
        <v/>
      </c>
      <c r="K32" s="34">
        <f>AVERAGE(J32:J33)</f>
        <v/>
      </c>
      <c r="L32" s="34">
        <f>_xlfn.STDEV.S(J32,J33)</f>
        <v/>
      </c>
      <c r="M32" s="35" t="n"/>
      <c r="O32" s="295">
        <f>+(H32-F32)/10</f>
        <v/>
      </c>
      <c r="P32" s="26" t="inlineStr">
        <is>
          <t>FALSO</t>
        </is>
      </c>
      <c r="Q32" s="26" t="inlineStr">
        <is>
          <t>FALSO</t>
        </is>
      </c>
      <c r="R32" s="149" t="inlineStr">
        <is>
          <t>No Esperado</t>
        </is>
      </c>
      <c r="S32" s="149" t="inlineStr">
        <is>
          <t>No Esperado</t>
        </is>
      </c>
      <c r="T32" s="149" t="inlineStr">
        <is>
          <t>Se descarta</t>
        </is>
      </c>
      <c r="U32" s="149" t="n"/>
    </row>
    <row r="33" ht="15.75" customHeight="1" s="412">
      <c r="A33" s="5" t="n">
        <v>658</v>
      </c>
      <c r="B33" s="252" t="n">
        <v>4</v>
      </c>
      <c r="C33" s="20" t="n">
        <v>104</v>
      </c>
      <c r="D33" s="20" t="n">
        <v>3</v>
      </c>
      <c r="E33" s="21" t="n">
        <v>43521</v>
      </c>
      <c r="F33" s="20" t="n">
        <v>5259</v>
      </c>
      <c r="G33" s="20" t="n">
        <v>8220</v>
      </c>
      <c r="H33" s="20" t="n">
        <v>7682</v>
      </c>
      <c r="I33" s="20" t="n"/>
      <c r="J33" s="22">
        <f>+(((G33-F33)-(H33-F33))/(H33-F33))*100</f>
        <v/>
      </c>
      <c r="K33" s="35" t="n"/>
      <c r="L33" s="35" t="n"/>
      <c r="M33" s="35" t="n"/>
      <c r="O33" s="295">
        <f>+(H33-F33)/10</f>
        <v/>
      </c>
      <c r="P33" s="26" t="inlineStr">
        <is>
          <t>FALSO</t>
        </is>
      </c>
      <c r="Q33" s="26" t="inlineStr">
        <is>
          <t>FALSO</t>
        </is>
      </c>
      <c r="R33" s="149" t="inlineStr">
        <is>
          <t>No Esperado</t>
        </is>
      </c>
      <c r="S33" s="149" t="inlineStr">
        <is>
          <t>No Esperado</t>
        </is>
      </c>
      <c r="T33" s="149" t="inlineStr">
        <is>
          <t>Se descarta</t>
        </is>
      </c>
      <c r="U33" s="149" t="n"/>
    </row>
    <row r="34" ht="15.75" customHeight="1" s="412">
      <c r="A34" s="5" t="n">
        <v>1307</v>
      </c>
      <c r="B34" s="252" t="n">
        <v>3</v>
      </c>
      <c r="C34" s="20" t="n">
        <v>104</v>
      </c>
      <c r="D34" s="20" t="n">
        <v>5</v>
      </c>
      <c r="E34" s="21" t="n">
        <v>43531</v>
      </c>
      <c r="F34" s="20" t="n">
        <v>5258</v>
      </c>
      <c r="G34" s="20" t="n">
        <v>7543</v>
      </c>
      <c r="H34" s="20" t="n">
        <v>7206</v>
      </c>
      <c r="I34" s="20" t="n">
        <v>6</v>
      </c>
      <c r="J34" s="22">
        <f>+(((G34-F34)-(H34-F34))/(H34-F34))*100</f>
        <v/>
      </c>
      <c r="K34" s="34">
        <f>AVERAGE(J34:J35)</f>
        <v/>
      </c>
      <c r="L34" s="34">
        <f>_xlfn.STDEV.S(J34,J35)</f>
        <v/>
      </c>
      <c r="M34" s="35" t="n"/>
      <c r="O34" s="295">
        <f>+(H34-F34)/10</f>
        <v/>
      </c>
      <c r="P34" s="26" t="inlineStr">
        <is>
          <t>FALSO</t>
        </is>
      </c>
      <c r="Q34" s="26" t="inlineStr">
        <is>
          <t>FALSO</t>
        </is>
      </c>
      <c r="R34" s="149" t="inlineStr">
        <is>
          <t>No Esperado</t>
        </is>
      </c>
      <c r="S34" s="149" t="inlineStr">
        <is>
          <t>No Esperado</t>
        </is>
      </c>
      <c r="T34" s="149" t="inlineStr">
        <is>
          <t>Se descarta</t>
        </is>
      </c>
      <c r="U34" s="149" t="n"/>
    </row>
    <row r="35" ht="15.75" customHeight="1" s="412">
      <c r="A35" s="5" t="n">
        <v>1308</v>
      </c>
      <c r="B35" s="252" t="n">
        <v>4</v>
      </c>
      <c r="C35" s="20" t="n">
        <v>104</v>
      </c>
      <c r="D35" s="20" t="n">
        <v>5</v>
      </c>
      <c r="E35" s="21" t="n">
        <v>43531</v>
      </c>
      <c r="F35" s="20" t="n">
        <v>5259</v>
      </c>
      <c r="G35" s="20" t="n">
        <v>7728</v>
      </c>
      <c r="H35" s="20" t="n">
        <v>7346</v>
      </c>
      <c r="I35" s="20" t="n"/>
      <c r="J35" s="22">
        <f>+(((G35-F35)-(H35-F35))/(H35-F35))*100</f>
        <v/>
      </c>
      <c r="K35" s="35" t="n"/>
      <c r="L35" s="35" t="n"/>
      <c r="M35" s="35" t="n"/>
      <c r="O35" s="295">
        <f>+(H35-F35)/10</f>
        <v/>
      </c>
      <c r="P35" s="26" t="inlineStr">
        <is>
          <t>FALSO</t>
        </is>
      </c>
      <c r="Q35" s="26" t="inlineStr">
        <is>
          <t>FALSO</t>
        </is>
      </c>
      <c r="R35" s="149" t="inlineStr">
        <is>
          <t>No Esperado</t>
        </is>
      </c>
      <c r="S35" s="149" t="inlineStr">
        <is>
          <t>No Esperado</t>
        </is>
      </c>
      <c r="T35" s="149" t="inlineStr">
        <is>
          <t>Se descarta</t>
        </is>
      </c>
      <c r="U35" s="149" t="n"/>
    </row>
    <row r="36" ht="15.75" customHeight="1" s="412">
      <c r="A36" s="15" t="n">
        <v>1957</v>
      </c>
      <c r="B36" s="16" t="n">
        <v>3</v>
      </c>
      <c r="C36" s="30" t="n">
        <v>104</v>
      </c>
      <c r="D36" s="30" t="n">
        <v>7</v>
      </c>
      <c r="E36" s="31" t="n">
        <v>43545</v>
      </c>
      <c r="F36" s="32" t="n">
        <v>5258</v>
      </c>
      <c r="G36" s="30" t="n">
        <v>8065</v>
      </c>
      <c r="H36" s="30" t="n">
        <v>7621</v>
      </c>
      <c r="I36" s="20" t="n"/>
      <c r="J36" s="22">
        <f>+(((G36-F36)-(H36-F36))/(H36-F36))*100</f>
        <v/>
      </c>
      <c r="K36" s="34">
        <f>AVERAGE(J36:J37)</f>
        <v/>
      </c>
      <c r="L36" s="34">
        <f>_xlfn.STDEV.S(J36,J37)</f>
        <v/>
      </c>
      <c r="M36" s="35" t="n"/>
      <c r="O36" s="295">
        <f>+(H36-F36)/10</f>
        <v/>
      </c>
      <c r="P36" s="26" t="inlineStr">
        <is>
          <t>FALSO</t>
        </is>
      </c>
      <c r="Q36" s="26" t="inlineStr">
        <is>
          <t>FALSO</t>
        </is>
      </c>
      <c r="R36" s="149" t="inlineStr">
        <is>
          <t>No Esperado</t>
        </is>
      </c>
      <c r="S36" s="149" t="inlineStr">
        <is>
          <t>No Esperado</t>
        </is>
      </c>
      <c r="T36" s="149" t="inlineStr">
        <is>
          <t>Se descarta</t>
        </is>
      </c>
      <c r="U36" s="149" t="n"/>
    </row>
    <row r="37" ht="15.75" customHeight="1" s="412">
      <c r="A37" s="15" t="n">
        <v>1958</v>
      </c>
      <c r="B37" s="16" t="n">
        <v>4</v>
      </c>
      <c r="C37" s="30" t="n">
        <v>104</v>
      </c>
      <c r="D37" s="30" t="n">
        <v>7</v>
      </c>
      <c r="E37" s="31" t="n">
        <v>43545</v>
      </c>
      <c r="F37" s="32" t="n">
        <v>5259</v>
      </c>
      <c r="G37" s="30" t="n">
        <v>7916</v>
      </c>
      <c r="H37" s="30" t="n">
        <v>7493</v>
      </c>
      <c r="I37" s="20" t="n"/>
      <c r="J37" s="22">
        <f>+(((G37-F37)-(H37-F37))/(H37-F37))*100</f>
        <v/>
      </c>
      <c r="K37" s="35" t="n"/>
      <c r="L37" s="35" t="n"/>
      <c r="M37" s="35" t="n"/>
      <c r="O37" s="295">
        <f>+(H37-F37)/10</f>
        <v/>
      </c>
      <c r="P37" s="26" t="inlineStr">
        <is>
          <t>FALSO</t>
        </is>
      </c>
      <c r="Q37" s="26" t="inlineStr">
        <is>
          <t>FALSO</t>
        </is>
      </c>
      <c r="R37" s="149" t="inlineStr">
        <is>
          <t>No Esperado</t>
        </is>
      </c>
      <c r="S37" s="149" t="inlineStr">
        <is>
          <t>No Esperado</t>
        </is>
      </c>
      <c r="T37" s="149" t="inlineStr">
        <is>
          <t>Se descarta</t>
        </is>
      </c>
      <c r="U37" s="149" t="n"/>
    </row>
    <row r="38" ht="15.75" customHeight="1" s="412">
      <c r="A38" s="15" t="n">
        <v>2629</v>
      </c>
      <c r="B38" s="16" t="n">
        <v>1</v>
      </c>
      <c r="C38" s="30" t="n">
        <v>104</v>
      </c>
      <c r="D38" s="30" t="n">
        <v>10</v>
      </c>
      <c r="E38" s="31" t="n">
        <v>43564</v>
      </c>
      <c r="F38" s="32" t="n">
        <v>5301</v>
      </c>
      <c r="G38" s="30" t="n">
        <v>8178</v>
      </c>
      <c r="H38" s="30" t="n">
        <v>7763</v>
      </c>
      <c r="I38" s="30" t="n"/>
      <c r="J38" s="22">
        <f>+(((G38-F38)-(H38-F38))/(H38-F38))*100</f>
        <v/>
      </c>
      <c r="K38" s="34">
        <f>AVERAGE(J38:J39)</f>
        <v/>
      </c>
      <c r="L38" s="34">
        <f>_xlfn.STDEV.S(J38,J39)</f>
        <v/>
      </c>
      <c r="M38" s="23">
        <f>+(K36-K38)/19</f>
        <v/>
      </c>
      <c r="N38" s="295">
        <f>+(K32-K38)/(E38-E32)</f>
        <v/>
      </c>
      <c r="O38" s="295">
        <f>+(H38-F38)/10</f>
        <v/>
      </c>
      <c r="P38" s="26" t="inlineStr">
        <is>
          <t>FALSO</t>
        </is>
      </c>
      <c r="Q38" s="26" t="inlineStr">
        <is>
          <t>FALSO</t>
        </is>
      </c>
      <c r="R38" s="149" t="inlineStr">
        <is>
          <t>No Esperado</t>
        </is>
      </c>
      <c r="S38" s="149" t="inlineStr">
        <is>
          <t>No Esperado</t>
        </is>
      </c>
      <c r="T38" s="149" t="inlineStr">
        <is>
          <t>Se descarta</t>
        </is>
      </c>
      <c r="U38" s="149" t="n"/>
    </row>
    <row r="39" ht="15.75" customHeight="1" s="412">
      <c r="A39" s="15" t="n">
        <v>2630</v>
      </c>
      <c r="B39" s="16" t="n">
        <v>2</v>
      </c>
      <c r="C39" s="30" t="n">
        <v>104</v>
      </c>
      <c r="D39" s="30" t="n">
        <v>10</v>
      </c>
      <c r="E39" s="31" t="n">
        <v>43564</v>
      </c>
      <c r="F39" s="32" t="n">
        <v>5190</v>
      </c>
      <c r="G39" s="30" t="n">
        <v>7858</v>
      </c>
      <c r="H39" s="30" t="n">
        <v>7469</v>
      </c>
      <c r="I39" s="30" t="n"/>
      <c r="J39" s="22">
        <f>+(((G39-F39)-(H39-F39))/(H39-F39))*100</f>
        <v/>
      </c>
      <c r="K39" s="35" t="n"/>
      <c r="L39" s="35" t="n"/>
      <c r="M39" s="35" t="n"/>
      <c r="O39" s="295">
        <f>+(H39-F39)/10</f>
        <v/>
      </c>
      <c r="P39" s="26" t="inlineStr">
        <is>
          <t>FALSO</t>
        </is>
      </c>
      <c r="Q39" s="26" t="inlineStr">
        <is>
          <t>FALSO</t>
        </is>
      </c>
      <c r="R39" s="149" t="inlineStr">
        <is>
          <t>Esperado</t>
        </is>
      </c>
      <c r="S39" s="149" t="inlineStr">
        <is>
          <t>No Esperado</t>
        </is>
      </c>
      <c r="T39" s="149" t="inlineStr">
        <is>
          <t>Se descarta</t>
        </is>
      </c>
      <c r="U39" s="149" t="n"/>
    </row>
    <row r="40" ht="15.75" customHeight="1" s="412">
      <c r="A40" s="5" t="n">
        <v>397</v>
      </c>
      <c r="B40" s="252" t="n">
        <v>47</v>
      </c>
      <c r="C40" s="201" t="n">
        <v>106</v>
      </c>
      <c r="D40" s="201" t="n">
        <v>2</v>
      </c>
      <c r="E40" s="8" t="n">
        <v>43517</v>
      </c>
      <c r="F40" s="201" t="n">
        <v>5258</v>
      </c>
      <c r="G40" s="201" t="n">
        <v>7767</v>
      </c>
      <c r="H40" s="201" t="n">
        <v>7075</v>
      </c>
      <c r="I40" s="201" t="n">
        <v>11</v>
      </c>
      <c r="J40" s="9">
        <f>+(((G40-F40)-(H40-F40))/(H40-F40))*100</f>
        <v/>
      </c>
      <c r="K40" s="33">
        <f>AVERAGE(J40:J41)</f>
        <v/>
      </c>
      <c r="L40" s="33">
        <f>_xlfn.STDEV.S(J40,J41)</f>
        <v/>
      </c>
      <c r="M40" s="13" t="n">
        <v>2</v>
      </c>
      <c r="O40" s="295">
        <f>+(H40-F40)/10</f>
        <v/>
      </c>
      <c r="P40" s="26" t="inlineStr">
        <is>
          <t>FALSO</t>
        </is>
      </c>
      <c r="Q40" s="26" t="inlineStr">
        <is>
          <t>FALSO</t>
        </is>
      </c>
      <c r="R40" s="149" t="inlineStr">
        <is>
          <t>No Esperado</t>
        </is>
      </c>
      <c r="S40" s="149" t="inlineStr">
        <is>
          <t>Esperado</t>
        </is>
      </c>
      <c r="T40" s="149" t="inlineStr">
        <is>
          <t>Dato Válido</t>
        </is>
      </c>
      <c r="U40" s="149" t="n"/>
    </row>
    <row r="41" ht="15.75" customHeight="1" s="412">
      <c r="A41" s="5" t="n">
        <v>398</v>
      </c>
      <c r="B41" s="252" t="n">
        <v>48</v>
      </c>
      <c r="C41" s="201" t="n">
        <v>106</v>
      </c>
      <c r="D41" s="201" t="n">
        <v>2</v>
      </c>
      <c r="E41" s="8" t="n">
        <v>43517</v>
      </c>
      <c r="F41" s="201" t="n">
        <v>5245</v>
      </c>
      <c r="G41" s="201" t="n">
        <v>7753</v>
      </c>
      <c r="H41" s="201" t="n">
        <v>7079</v>
      </c>
      <c r="I41" s="201" t="n"/>
      <c r="J41" s="9">
        <f>+(((G41-F41)-(H41-F41))/(H41-F41))*100</f>
        <v/>
      </c>
      <c r="K41" s="13" t="n"/>
      <c r="L41" s="13" t="n"/>
      <c r="M41" s="13" t="n"/>
      <c r="O41" s="295">
        <f>+(H41-F41)/10</f>
        <v/>
      </c>
      <c r="P41" s="26" t="inlineStr">
        <is>
          <t>FALSO</t>
        </is>
      </c>
      <c r="Q41" s="26" t="inlineStr">
        <is>
          <t>FALSO</t>
        </is>
      </c>
      <c r="R41" s="149" t="inlineStr">
        <is>
          <t>Esperado</t>
        </is>
      </c>
      <c r="S41" s="149" t="inlineStr">
        <is>
          <t>Esperado</t>
        </is>
      </c>
      <c r="T41" s="149" t="inlineStr">
        <is>
          <t>Dato Válido</t>
        </is>
      </c>
      <c r="U41" s="149" t="n"/>
    </row>
    <row r="42" ht="15.75" customHeight="1" s="412">
      <c r="A42" s="5" t="n">
        <v>1051</v>
      </c>
      <c r="B42" s="252" t="n">
        <v>5</v>
      </c>
      <c r="C42" s="201" t="n">
        <v>106</v>
      </c>
      <c r="D42" s="201" t="n">
        <v>4</v>
      </c>
      <c r="E42" s="8" t="n">
        <v>43524</v>
      </c>
      <c r="F42" s="201" t="n">
        <v>5236</v>
      </c>
      <c r="G42" s="201" t="n">
        <v>7863</v>
      </c>
      <c r="H42" s="201" t="n">
        <v>7217</v>
      </c>
      <c r="I42" s="201" t="n">
        <v>10</v>
      </c>
      <c r="J42" s="9">
        <f>+(((G42-F42)-(H42-F42))/(H42-F42))*100</f>
        <v/>
      </c>
      <c r="K42" s="33">
        <f>AVERAGE(J42:J43)</f>
        <v/>
      </c>
      <c r="L42" s="33">
        <f>_xlfn.STDEV.S(J42,J43)</f>
        <v/>
      </c>
      <c r="M42" s="13" t="n"/>
      <c r="O42" s="295">
        <f>+(H42-F42)/10</f>
        <v/>
      </c>
      <c r="P42" s="26" t="inlineStr">
        <is>
          <t>FALSO</t>
        </is>
      </c>
      <c r="Q42" s="26" t="inlineStr">
        <is>
          <t>FALSO</t>
        </is>
      </c>
      <c r="R42" s="149" t="inlineStr">
        <is>
          <t>Esperado</t>
        </is>
      </c>
      <c r="S42" s="149" t="inlineStr">
        <is>
          <t>Esperado</t>
        </is>
      </c>
      <c r="T42" s="149" t="inlineStr">
        <is>
          <t>Dato Válido</t>
        </is>
      </c>
      <c r="U42" s="149" t="n"/>
    </row>
    <row r="43" ht="15.75" customHeight="1" s="412">
      <c r="A43" s="5" t="n">
        <v>1052</v>
      </c>
      <c r="B43" s="252" t="n">
        <v>6</v>
      </c>
      <c r="C43" s="201" t="n">
        <v>106</v>
      </c>
      <c r="D43" s="201" t="n">
        <v>4</v>
      </c>
      <c r="E43" s="8" t="n">
        <v>43524</v>
      </c>
      <c r="F43" s="201" t="n">
        <v>5259</v>
      </c>
      <c r="G43" s="201" t="n">
        <v>8065</v>
      </c>
      <c r="H43" s="201" t="n">
        <v>7371</v>
      </c>
      <c r="I43" s="201" t="n"/>
      <c r="J43" s="9">
        <f>+(((G43-F43)-(H43-F43))/(H43-F43))*100</f>
        <v/>
      </c>
      <c r="K43" s="13" t="n"/>
      <c r="L43" s="13" t="n"/>
      <c r="M43" s="13" t="n"/>
      <c r="O43" s="295">
        <f>+(H43-F43)/10</f>
        <v/>
      </c>
      <c r="P43" s="26" t="inlineStr">
        <is>
          <t>VERDADERO</t>
        </is>
      </c>
      <c r="Q43" s="26" t="inlineStr">
        <is>
          <t>FALSO</t>
        </is>
      </c>
      <c r="R43" s="149" t="inlineStr">
        <is>
          <t>Esperado</t>
        </is>
      </c>
      <c r="S43" s="149" t="inlineStr">
        <is>
          <t>Esperado</t>
        </is>
      </c>
      <c r="T43" s="149" t="inlineStr">
        <is>
          <t>Dato Válido</t>
        </is>
      </c>
      <c r="U43" s="149" t="n"/>
    </row>
    <row r="44" ht="15.75" customHeight="1" s="412">
      <c r="A44" s="5" t="n">
        <v>1701</v>
      </c>
      <c r="B44" s="252" t="n">
        <v>5</v>
      </c>
      <c r="C44" s="201" t="n">
        <v>106</v>
      </c>
      <c r="D44" s="201" t="n">
        <v>6</v>
      </c>
      <c r="E44" s="8" t="n">
        <v>43535</v>
      </c>
      <c r="F44" s="201" t="n">
        <v>5236</v>
      </c>
      <c r="G44" s="201" t="n">
        <v>7678</v>
      </c>
      <c r="H44" s="201" t="n">
        <v>7219</v>
      </c>
      <c r="I44" s="201" t="n">
        <v>9</v>
      </c>
      <c r="J44" s="9">
        <f>+(((G44-F44)-(H44-F44))/(H44-F44))*100</f>
        <v/>
      </c>
      <c r="K44" s="33">
        <f>AVERAGE(J44:J45)</f>
        <v/>
      </c>
      <c r="L44" s="33">
        <f>_xlfn.STDEV.S(J44,J45)</f>
        <v/>
      </c>
      <c r="M44" s="13" t="n"/>
      <c r="O44" s="295">
        <f>+(H44-F44)/10</f>
        <v/>
      </c>
      <c r="P44" s="26" t="inlineStr">
        <is>
          <t>FALSO</t>
        </is>
      </c>
      <c r="Q44" s="26" t="inlineStr">
        <is>
          <t>FALSO</t>
        </is>
      </c>
      <c r="R44" s="149" t="inlineStr">
        <is>
          <t>Esperado</t>
        </is>
      </c>
      <c r="S44" s="149" t="inlineStr">
        <is>
          <t>Esperado</t>
        </is>
      </c>
      <c r="T44" s="149" t="inlineStr">
        <is>
          <t>Dato Válido</t>
        </is>
      </c>
      <c r="U44" s="149" t="n"/>
    </row>
    <row r="45" ht="15.75" customHeight="1" s="412">
      <c r="A45" s="5" t="n">
        <v>1702</v>
      </c>
      <c r="B45" s="252" t="n">
        <v>6</v>
      </c>
      <c r="C45" s="201" t="n">
        <v>106</v>
      </c>
      <c r="D45" s="201" t="n">
        <v>6</v>
      </c>
      <c r="E45" s="8" t="n">
        <v>43535</v>
      </c>
      <c r="F45" s="201" t="n">
        <v>5259</v>
      </c>
      <c r="G45" s="201" t="n">
        <v>7372</v>
      </c>
      <c r="H45" s="201" t="n">
        <v>6985</v>
      </c>
      <c r="I45" s="201" t="n"/>
      <c r="J45" s="9">
        <f>+(((G45-F45)-(H45-F45))/(H45-F45))*100</f>
        <v/>
      </c>
      <c r="K45" s="13" t="n"/>
      <c r="L45" s="13" t="n"/>
      <c r="M45" s="13" t="n"/>
      <c r="O45" s="295">
        <f>+(H45-F45)/10</f>
        <v/>
      </c>
      <c r="P45" s="26" t="inlineStr">
        <is>
          <t>FALSO</t>
        </is>
      </c>
      <c r="Q45" s="26" t="inlineStr">
        <is>
          <t>FALSO</t>
        </is>
      </c>
      <c r="R45" s="149" t="inlineStr">
        <is>
          <t>No Esperado</t>
        </is>
      </c>
      <c r="S45" s="149" t="inlineStr">
        <is>
          <t>Esperado</t>
        </is>
      </c>
      <c r="T45" s="149" t="inlineStr">
        <is>
          <t>Dato Válido</t>
        </is>
      </c>
      <c r="U45" s="149" t="n"/>
    </row>
    <row r="46" ht="15.75" customHeight="1" s="412">
      <c r="A46" s="15" t="n">
        <v>2233</v>
      </c>
      <c r="B46" s="16" t="n">
        <v>3</v>
      </c>
      <c r="C46" s="17" t="n">
        <v>106</v>
      </c>
      <c r="D46" s="17" t="n">
        <v>8</v>
      </c>
      <c r="E46" s="18" t="n">
        <v>43550</v>
      </c>
      <c r="F46" s="19" t="n">
        <v>5258</v>
      </c>
      <c r="G46" s="17" t="n">
        <v>7518</v>
      </c>
      <c r="H46" s="17" t="n">
        <v>7212</v>
      </c>
      <c r="I46" s="201" t="n"/>
      <c r="J46" s="9">
        <f>+(((G46-F46)-(H46-F46))/(H46-F46))*100</f>
        <v/>
      </c>
      <c r="K46" s="33">
        <f>AVERAGE(J46:J47)</f>
        <v/>
      </c>
      <c r="L46" s="33">
        <f>_xlfn.STDEV.S(J46,J47)</f>
        <v/>
      </c>
      <c r="M46" s="13">
        <f>(K40-K46)/15</f>
        <v/>
      </c>
      <c r="N46" s="295">
        <f>(K42-K46)/33</f>
        <v/>
      </c>
      <c r="O46" s="295">
        <f>+(H46-F46)/10</f>
        <v/>
      </c>
      <c r="P46" s="26" t="inlineStr">
        <is>
          <t>FALSO</t>
        </is>
      </c>
      <c r="Q46" s="26" t="inlineStr">
        <is>
          <t>VERDADERO</t>
        </is>
      </c>
      <c r="R46" s="149" t="inlineStr">
        <is>
          <t>Esperado</t>
        </is>
      </c>
      <c r="S46" s="149" t="inlineStr">
        <is>
          <t>Esperado</t>
        </is>
      </c>
      <c r="T46" s="149" t="inlineStr">
        <is>
          <t>Dato Válido</t>
        </is>
      </c>
      <c r="U46" s="149" t="n"/>
    </row>
    <row r="47" ht="15.75" customHeight="1" s="412">
      <c r="A47" s="15" t="n">
        <v>2234</v>
      </c>
      <c r="B47" s="16" t="n">
        <v>4</v>
      </c>
      <c r="C47" s="17" t="n">
        <v>106</v>
      </c>
      <c r="D47" s="17" t="n">
        <v>8</v>
      </c>
      <c r="E47" s="18" t="n">
        <v>43550</v>
      </c>
      <c r="F47" s="19" t="n">
        <v>5259</v>
      </c>
      <c r="G47" s="17" t="n">
        <v>7461</v>
      </c>
      <c r="H47" s="17" t="n">
        <v>7161</v>
      </c>
      <c r="I47" s="201" t="n"/>
      <c r="J47" s="9">
        <f>+(((G47-F47)-(H47-F47))/(H47-F47))*100</f>
        <v/>
      </c>
      <c r="K47" s="13" t="n"/>
      <c r="L47" s="13" t="n"/>
      <c r="M47" s="13" t="n"/>
      <c r="O47" s="295">
        <f>+(H47-F47)/10</f>
        <v/>
      </c>
      <c r="P47" s="26" t="inlineStr">
        <is>
          <t>FALSO</t>
        </is>
      </c>
      <c r="Q47" s="26" t="inlineStr">
        <is>
          <t>FALSO</t>
        </is>
      </c>
      <c r="R47" s="149" t="inlineStr">
        <is>
          <t>Esperado</t>
        </is>
      </c>
      <c r="S47" s="149" t="inlineStr">
        <is>
          <t>Esperado</t>
        </is>
      </c>
      <c r="T47" s="149" t="inlineStr">
        <is>
          <t>Dato Válido</t>
        </is>
      </c>
      <c r="U47" s="149" t="n"/>
    </row>
    <row r="48" ht="15.75" customHeight="1" s="412">
      <c r="A48" s="5" t="n">
        <v>5</v>
      </c>
      <c r="B48" s="252" t="n">
        <v>5</v>
      </c>
      <c r="C48" s="20" t="n">
        <v>107</v>
      </c>
      <c r="D48" s="20" t="n">
        <v>1</v>
      </c>
      <c r="E48" s="21" t="n">
        <v>43514</v>
      </c>
      <c r="F48" s="20" t="n">
        <v>5236</v>
      </c>
      <c r="G48" s="20" t="n">
        <v>7923</v>
      </c>
      <c r="H48" s="20" t="n">
        <v>7474</v>
      </c>
      <c r="I48" s="20" t="n">
        <v>10</v>
      </c>
      <c r="J48" s="22">
        <f>+(((G48-F48)-(H48-F48))/(H48-F48))*100</f>
        <v/>
      </c>
      <c r="K48" s="23">
        <f>AVERAGE(J48:J49)</f>
        <v/>
      </c>
      <c r="L48" s="23">
        <f>_xlfn.STDEV.S(J48,J49)</f>
        <v/>
      </c>
      <c r="M48" s="24" t="n">
        <v>2</v>
      </c>
      <c r="O48" s="295">
        <f>+(H48-F48)/10</f>
        <v/>
      </c>
      <c r="P48" s="26" t="inlineStr">
        <is>
          <t>FALSO</t>
        </is>
      </c>
      <c r="Q48" s="26" t="inlineStr">
        <is>
          <t>FALSO</t>
        </is>
      </c>
      <c r="R48" s="149" t="inlineStr">
        <is>
          <t>Esperado</t>
        </is>
      </c>
      <c r="S48" s="149" t="inlineStr">
        <is>
          <t>No Esperado</t>
        </is>
      </c>
      <c r="T48" s="149" t="inlineStr">
        <is>
          <t>Se descarta</t>
        </is>
      </c>
      <c r="U48" s="149" t="n"/>
    </row>
    <row r="49" ht="15.75" customHeight="1" s="412">
      <c r="A49" s="5" t="n">
        <v>6</v>
      </c>
      <c r="B49" s="252" t="n">
        <v>6</v>
      </c>
      <c r="C49" s="20" t="n">
        <v>107</v>
      </c>
      <c r="D49" s="20" t="n">
        <v>1</v>
      </c>
      <c r="E49" s="21" t="n">
        <v>43514</v>
      </c>
      <c r="F49" s="20" t="n">
        <v>5259</v>
      </c>
      <c r="G49" s="20" t="n">
        <v>7658</v>
      </c>
      <c r="H49" s="20" t="n">
        <v>7288</v>
      </c>
      <c r="I49" s="20" t="n"/>
      <c r="J49" s="22">
        <f>+(((G49-F49)-(H49-F49))/(H49-F49))*100</f>
        <v/>
      </c>
      <c r="K49" s="24" t="n"/>
      <c r="L49" s="24" t="n"/>
      <c r="M49" s="24" t="n"/>
      <c r="O49" s="295">
        <f>+(H49-F49)/10</f>
        <v/>
      </c>
      <c r="P49" s="26" t="inlineStr">
        <is>
          <t>FALSO</t>
        </is>
      </c>
      <c r="Q49" s="26" t="inlineStr">
        <is>
          <t>FALSO</t>
        </is>
      </c>
      <c r="R49" s="149" t="inlineStr">
        <is>
          <t>Esperado</t>
        </is>
      </c>
      <c r="S49" s="149" t="inlineStr">
        <is>
          <t>No Esperado</t>
        </is>
      </c>
      <c r="T49" s="149" t="inlineStr">
        <is>
          <t>Se descarta</t>
        </is>
      </c>
      <c r="U49" s="149" t="n"/>
    </row>
    <row r="50" ht="15.75" customHeight="1" s="412">
      <c r="A50" s="5" t="n">
        <v>659</v>
      </c>
      <c r="B50" s="252" t="n">
        <v>5</v>
      </c>
      <c r="C50" s="36" t="n">
        <v>107</v>
      </c>
      <c r="D50" s="36" t="n">
        <v>3</v>
      </c>
      <c r="E50" s="37" t="n">
        <v>43521</v>
      </c>
      <c r="F50" s="36" t="n">
        <v>5236</v>
      </c>
      <c r="G50" s="36" t="n">
        <v>8585</v>
      </c>
      <c r="H50" s="36" t="n">
        <v>7657</v>
      </c>
      <c r="I50" s="36" t="n">
        <v>8</v>
      </c>
      <c r="J50" s="38">
        <f>+(((G50-F50)-(H50-F50))/(H50-F50))*100</f>
        <v/>
      </c>
      <c r="K50" s="39">
        <f>AVERAGE(J50:J51)</f>
        <v/>
      </c>
      <c r="L50" s="39">
        <f>_xlfn.STDEV.S(J50,J51)</f>
        <v/>
      </c>
      <c r="M50" s="40" t="n"/>
      <c r="O50" s="295">
        <f>+(H50-F50)/10</f>
        <v/>
      </c>
      <c r="P50" s="26" t="inlineStr">
        <is>
          <t>VERDADERO</t>
        </is>
      </c>
      <c r="Q50" s="26" t="inlineStr">
        <is>
          <t>FALSO</t>
        </is>
      </c>
      <c r="R50" s="149" t="inlineStr">
        <is>
          <t>Esperado</t>
        </is>
      </c>
      <c r="S50" s="149" t="inlineStr">
        <is>
          <t>Esperado</t>
        </is>
      </c>
      <c r="T50" s="149" t="inlineStr">
        <is>
          <t>Dato Válido</t>
        </is>
      </c>
      <c r="U50" s="149" t="n"/>
    </row>
    <row r="51" ht="15.75" customHeight="1" s="412">
      <c r="A51" s="5" t="n">
        <v>660</v>
      </c>
      <c r="B51" s="252" t="n">
        <v>6</v>
      </c>
      <c r="C51" s="36" t="n">
        <v>107</v>
      </c>
      <c r="D51" s="36" t="n">
        <v>3</v>
      </c>
      <c r="E51" s="37" t="n">
        <v>43521</v>
      </c>
      <c r="F51" s="36" t="n">
        <v>5259</v>
      </c>
      <c r="G51" s="36" t="n">
        <v>8581</v>
      </c>
      <c r="H51" s="36" t="n">
        <v>7644</v>
      </c>
      <c r="I51" s="36" t="n"/>
      <c r="J51" s="38">
        <f>+(((G51-F51)-(H51-F51))/(H51-F51))*100</f>
        <v/>
      </c>
      <c r="K51" s="40" t="n"/>
      <c r="L51" s="40" t="n"/>
      <c r="M51" s="40" t="n"/>
      <c r="O51" s="295">
        <f>+(H51-F51)/10</f>
        <v/>
      </c>
      <c r="P51" s="26" t="inlineStr">
        <is>
          <t>FALSO</t>
        </is>
      </c>
      <c r="Q51" s="26" t="inlineStr">
        <is>
          <t>FALSO</t>
        </is>
      </c>
      <c r="R51" s="149" t="inlineStr">
        <is>
          <t>Esperado</t>
        </is>
      </c>
      <c r="S51" s="149" t="inlineStr">
        <is>
          <t>Esperado</t>
        </is>
      </c>
      <c r="T51" s="149" t="inlineStr">
        <is>
          <t>Dato Válido</t>
        </is>
      </c>
      <c r="U51" s="149" t="n"/>
    </row>
    <row r="52" ht="15.75" customHeight="1" s="412">
      <c r="A52" s="5" t="n">
        <v>1309</v>
      </c>
      <c r="B52" s="252" t="n">
        <v>5</v>
      </c>
      <c r="C52" s="36" t="n">
        <v>107</v>
      </c>
      <c r="D52" s="36" t="n">
        <v>5</v>
      </c>
      <c r="E52" s="37" t="n">
        <v>43531</v>
      </c>
      <c r="F52" s="36" t="n">
        <v>5236</v>
      </c>
      <c r="G52" s="36" t="n">
        <v>7730</v>
      </c>
      <c r="H52" s="36" t="n">
        <v>7290</v>
      </c>
      <c r="I52" s="36" t="n">
        <v>7</v>
      </c>
      <c r="J52" s="38">
        <f>+(((G52-F52)-(H52-F52))/(H52-F52))*100</f>
        <v/>
      </c>
      <c r="K52" s="39">
        <f>AVERAGE(J52:J53)</f>
        <v/>
      </c>
      <c r="L52" s="39">
        <f>_xlfn.STDEV.S(J52,J53)</f>
        <v/>
      </c>
      <c r="M52" s="41">
        <f>+(K50-K52)/10</f>
        <v/>
      </c>
      <c r="O52" s="295">
        <f>+(H52-F52)/10</f>
        <v/>
      </c>
      <c r="P52" s="26" t="inlineStr">
        <is>
          <t>FALSO</t>
        </is>
      </c>
      <c r="Q52" s="26" t="inlineStr">
        <is>
          <t>FALSO</t>
        </is>
      </c>
      <c r="R52" s="149" t="inlineStr">
        <is>
          <t>No Esperado</t>
        </is>
      </c>
      <c r="S52" s="149" t="inlineStr">
        <is>
          <t>Esperado</t>
        </is>
      </c>
      <c r="T52" s="149" t="inlineStr">
        <is>
          <t>Dato Válido</t>
        </is>
      </c>
      <c r="U52" s="149" t="n"/>
    </row>
    <row r="53" ht="15.75" customHeight="1" s="412">
      <c r="A53" s="5" t="n">
        <v>1310</v>
      </c>
      <c r="B53" s="252" t="n">
        <v>6</v>
      </c>
      <c r="C53" s="36" t="n">
        <v>107</v>
      </c>
      <c r="D53" s="36" t="n">
        <v>5</v>
      </c>
      <c r="E53" s="37" t="n">
        <v>43531</v>
      </c>
      <c r="F53" s="36" t="n">
        <v>5259</v>
      </c>
      <c r="G53" s="36" t="n">
        <v>7648</v>
      </c>
      <c r="H53" s="36" t="n">
        <v>7217</v>
      </c>
      <c r="I53" s="36" t="n"/>
      <c r="J53" s="38">
        <f>+(((G53-F53)-(H53-F53))/(H53-F53))*100</f>
        <v/>
      </c>
      <c r="K53" s="40" t="n"/>
      <c r="L53" s="40" t="n"/>
      <c r="M53" s="40" t="n"/>
      <c r="O53" s="295">
        <f>+(H53-F53)/10</f>
        <v/>
      </c>
      <c r="P53" s="26" t="inlineStr">
        <is>
          <t>FALSO</t>
        </is>
      </c>
      <c r="Q53" s="26" t="inlineStr">
        <is>
          <t>FALSO</t>
        </is>
      </c>
      <c r="R53" s="149" t="inlineStr">
        <is>
          <t>No Esperado</t>
        </is>
      </c>
      <c r="S53" s="149" t="inlineStr">
        <is>
          <t>Esperado</t>
        </is>
      </c>
      <c r="T53" s="149" t="inlineStr">
        <is>
          <t>Dato Válido</t>
        </is>
      </c>
      <c r="U53" s="149" t="n"/>
    </row>
    <row r="54" ht="15.75" customHeight="1" s="412">
      <c r="A54" s="15" t="n">
        <v>2235</v>
      </c>
      <c r="B54" s="16" t="n">
        <v>5</v>
      </c>
      <c r="C54" s="42" t="n">
        <v>107</v>
      </c>
      <c r="D54" s="42" t="n">
        <v>8</v>
      </c>
      <c r="E54" s="43" t="n">
        <v>43550</v>
      </c>
      <c r="F54" s="44" t="n">
        <v>5236</v>
      </c>
      <c r="G54" s="42" t="n">
        <v>7598</v>
      </c>
      <c r="H54" s="42" t="n">
        <v>7215</v>
      </c>
      <c r="I54" s="36" t="n"/>
      <c r="J54" s="38">
        <f>+(((G54-F54)-(H54-F54))/(H54-F54))*100</f>
        <v/>
      </c>
      <c r="K54" s="39">
        <f>AVERAGE(J54:J55)</f>
        <v/>
      </c>
      <c r="L54" s="39">
        <f>_xlfn.STDEV.S(J54,J55)</f>
        <v/>
      </c>
      <c r="M54" s="41">
        <f>+(K52-K54)/19</f>
        <v/>
      </c>
      <c r="O54" s="295">
        <f>+(H54-F54)/10</f>
        <v/>
      </c>
      <c r="P54" s="26" t="inlineStr">
        <is>
          <t>FALSO</t>
        </is>
      </c>
      <c r="Q54" s="26" t="inlineStr">
        <is>
          <t>FALSO</t>
        </is>
      </c>
      <c r="R54" s="149" t="inlineStr">
        <is>
          <t>Esperado</t>
        </is>
      </c>
      <c r="S54" s="149" t="inlineStr">
        <is>
          <t>Esperado</t>
        </is>
      </c>
      <c r="T54" s="149" t="inlineStr">
        <is>
          <t>Dato Válido</t>
        </is>
      </c>
      <c r="U54" s="149" t="n"/>
    </row>
    <row r="55" ht="15.75" customHeight="1" s="412">
      <c r="A55" s="15" t="n">
        <v>2236</v>
      </c>
      <c r="B55" s="16" t="n">
        <v>6</v>
      </c>
      <c r="C55" s="42" t="n">
        <v>107</v>
      </c>
      <c r="D55" s="42" t="n">
        <v>8</v>
      </c>
      <c r="E55" s="43" t="n">
        <v>43550</v>
      </c>
      <c r="F55" s="44" t="n">
        <v>5259</v>
      </c>
      <c r="G55" s="42" t="n">
        <v>7622</v>
      </c>
      <c r="H55" s="42" t="n">
        <v>7258</v>
      </c>
      <c r="I55" s="36" t="n"/>
      <c r="J55" s="38">
        <f>+(((G55-F55)-(H55-F55))/(H55-F55))*100</f>
        <v/>
      </c>
      <c r="K55" s="40" t="n"/>
      <c r="L55" s="40" t="n"/>
      <c r="M55" s="40" t="n"/>
      <c r="O55" s="295">
        <f>+(H55-F55)/10</f>
        <v/>
      </c>
      <c r="P55" s="26" t="inlineStr">
        <is>
          <t>FALSO</t>
        </is>
      </c>
      <c r="Q55" s="26" t="inlineStr">
        <is>
          <t>FALSO</t>
        </is>
      </c>
      <c r="R55" s="149" t="inlineStr">
        <is>
          <t>Esperado</t>
        </is>
      </c>
      <c r="S55" s="149" t="inlineStr">
        <is>
          <t>Esperado</t>
        </is>
      </c>
      <c r="T55" s="149" t="inlineStr">
        <is>
          <t>Dato Válido</t>
        </is>
      </c>
      <c r="U55" s="149" t="n"/>
    </row>
    <row r="56" ht="15.75" customHeight="1" s="412">
      <c r="A56" s="15" t="n">
        <v>2721</v>
      </c>
      <c r="B56" s="16" t="n">
        <v>93</v>
      </c>
      <c r="C56" s="42" t="n">
        <v>107</v>
      </c>
      <c r="D56" s="42" t="n">
        <v>10</v>
      </c>
      <c r="E56" s="43" t="n">
        <v>43564</v>
      </c>
      <c r="F56" s="44" t="n">
        <v>5234</v>
      </c>
      <c r="G56" s="42" t="n">
        <v>7573</v>
      </c>
      <c r="H56" s="42" t="n">
        <v>7270</v>
      </c>
      <c r="I56" s="42" t="n"/>
      <c r="J56" s="38">
        <f>+(((G56-F56)-(H56-F56))/(H56-F56))*100</f>
        <v/>
      </c>
      <c r="K56" s="39">
        <f>AVERAGE(J56:J57)</f>
        <v/>
      </c>
      <c r="L56" s="39">
        <f>_xlfn.STDEV.S(J56,J57)</f>
        <v/>
      </c>
      <c r="M56" s="41">
        <f>+(K54-K56)/14</f>
        <v/>
      </c>
      <c r="N56" s="295">
        <f>+(K50-K56)/43</f>
        <v/>
      </c>
      <c r="O56" s="295">
        <f>+(H56-F56)/10</f>
        <v/>
      </c>
      <c r="P56" s="26" t="inlineStr">
        <is>
          <t>FALSO</t>
        </is>
      </c>
      <c r="Q56" s="26" t="inlineStr">
        <is>
          <t>VERDADERO</t>
        </is>
      </c>
      <c r="R56" s="149" t="inlineStr">
        <is>
          <t>Esperado</t>
        </is>
      </c>
      <c r="S56" s="149" t="inlineStr">
        <is>
          <t>Esperado</t>
        </is>
      </c>
      <c r="T56" s="149" t="inlineStr">
        <is>
          <t>Dato Válido</t>
        </is>
      </c>
      <c r="U56" s="149" t="n"/>
    </row>
    <row r="57" ht="15.75" customHeight="1" s="412">
      <c r="A57" s="15" t="n">
        <v>2722</v>
      </c>
      <c r="B57" s="16" t="n">
        <v>94</v>
      </c>
      <c r="C57" s="42" t="n">
        <v>107</v>
      </c>
      <c r="D57" s="42" t="n">
        <v>10</v>
      </c>
      <c r="E57" s="43" t="n">
        <v>43564</v>
      </c>
      <c r="F57" s="44" t="n">
        <v>5218</v>
      </c>
      <c r="G57" s="42" t="n">
        <v>7416</v>
      </c>
      <c r="H57" s="42" t="n">
        <v>7135</v>
      </c>
      <c r="I57" s="42" t="n"/>
      <c r="J57" s="38">
        <f>+(((G57-F57)-(H57-F57))/(H57-F57))*100</f>
        <v/>
      </c>
      <c r="K57" s="40" t="n"/>
      <c r="L57" s="40" t="n"/>
      <c r="M57" s="40" t="n"/>
      <c r="O57" s="295">
        <f>+(H57-F57)/10</f>
        <v/>
      </c>
      <c r="P57" s="26" t="inlineStr">
        <is>
          <t>FALSO</t>
        </is>
      </c>
      <c r="Q57" s="26" t="inlineStr">
        <is>
          <t>FALSO</t>
        </is>
      </c>
      <c r="R57" s="149" t="inlineStr">
        <is>
          <t>Esperado</t>
        </is>
      </c>
      <c r="S57" s="149" t="inlineStr">
        <is>
          <t>Esperado</t>
        </is>
      </c>
      <c r="T57" s="149" t="inlineStr">
        <is>
          <t>Dato Válido</t>
        </is>
      </c>
      <c r="U57" s="149" t="n"/>
    </row>
    <row r="58" ht="15.75" customHeight="1" s="412">
      <c r="A58" s="5" t="n">
        <v>7</v>
      </c>
      <c r="B58" s="252" t="n">
        <v>7</v>
      </c>
      <c r="C58" s="246" t="n">
        <v>108</v>
      </c>
      <c r="D58" s="246" t="n">
        <v>1</v>
      </c>
      <c r="E58" s="46" t="n">
        <v>43514</v>
      </c>
      <c r="F58" s="246" t="n">
        <v>5232</v>
      </c>
      <c r="G58" s="246" t="n">
        <v>8351</v>
      </c>
      <c r="H58" s="246" t="n">
        <v>7792</v>
      </c>
      <c r="I58" s="246" t="n">
        <v>12</v>
      </c>
      <c r="J58" s="47">
        <f>+(((G58-F58)-(H58-F58))/(H58-F58))*100</f>
        <v/>
      </c>
      <c r="K58" s="48">
        <f>AVERAGE(J58:J59)</f>
        <v/>
      </c>
      <c r="L58" s="48">
        <f>_xlfn.STDEV.S(J58,J59)</f>
        <v/>
      </c>
      <c r="M58" s="49" t="n">
        <v>3</v>
      </c>
      <c r="O58" s="295">
        <f>+(H58-F58)/10</f>
        <v/>
      </c>
      <c r="P58" s="26" t="inlineStr">
        <is>
          <t>FALSO</t>
        </is>
      </c>
      <c r="Q58" s="26" t="inlineStr">
        <is>
          <t>FALSO</t>
        </is>
      </c>
      <c r="R58" s="149" t="inlineStr">
        <is>
          <t>Esperado</t>
        </is>
      </c>
      <c r="S58" s="149" t="inlineStr">
        <is>
          <t>No Esperado</t>
        </is>
      </c>
      <c r="T58" s="149" t="inlineStr">
        <is>
          <t>Se descarta</t>
        </is>
      </c>
      <c r="U58" s="149" t="n"/>
    </row>
    <row r="59" ht="15.75" customHeight="1" s="412">
      <c r="A59" s="5" t="n">
        <v>8</v>
      </c>
      <c r="B59" s="252" t="n">
        <v>8</v>
      </c>
      <c r="C59" s="246" t="n">
        <v>108</v>
      </c>
      <c r="D59" s="246" t="n">
        <v>1</v>
      </c>
      <c r="E59" s="46" t="n">
        <v>43514</v>
      </c>
      <c r="F59" s="246" t="n">
        <v>5221</v>
      </c>
      <c r="G59" s="246" t="n">
        <v>8221</v>
      </c>
      <c r="H59" s="246" t="n">
        <v>7698</v>
      </c>
      <c r="I59" s="246" t="n"/>
      <c r="J59" s="47">
        <f>+(((G59-F59)-(H59-F59))/(H59-F59))*100</f>
        <v/>
      </c>
      <c r="K59" s="50" t="n"/>
      <c r="L59" s="50" t="n"/>
      <c r="M59" s="50" t="n"/>
      <c r="O59" s="295">
        <f>+(H59-F59)/10</f>
        <v/>
      </c>
      <c r="P59" s="26" t="inlineStr">
        <is>
          <t>FALSO</t>
        </is>
      </c>
      <c r="Q59" s="26" t="inlineStr">
        <is>
          <t>FALSO</t>
        </is>
      </c>
      <c r="R59" s="149" t="inlineStr">
        <is>
          <t>Esperado</t>
        </is>
      </c>
      <c r="S59" s="149" t="inlineStr">
        <is>
          <t>No Esperado</t>
        </is>
      </c>
      <c r="T59" s="149" t="inlineStr">
        <is>
          <t>Se descarta</t>
        </is>
      </c>
      <c r="U59" s="149" t="n"/>
    </row>
    <row r="60" ht="15.75" customHeight="1" s="412">
      <c r="A60" s="5" t="n">
        <v>661</v>
      </c>
      <c r="B60" s="252" t="n">
        <v>7</v>
      </c>
      <c r="C60" s="246" t="n">
        <v>108</v>
      </c>
      <c r="D60" s="246" t="n">
        <v>3</v>
      </c>
      <c r="E60" s="46" t="n">
        <v>43521</v>
      </c>
      <c r="F60" s="246" t="n">
        <v>5232</v>
      </c>
      <c r="G60" s="246" t="n">
        <v>9197</v>
      </c>
      <c r="H60" s="246" t="n">
        <v>7999</v>
      </c>
      <c r="I60" s="246" t="n">
        <v>9</v>
      </c>
      <c r="J60" s="47">
        <f>+(((G60-F60)-(H60-F60))/(H60-F60))*100</f>
        <v/>
      </c>
      <c r="K60" s="51">
        <f>AVERAGE(J60:J61)</f>
        <v/>
      </c>
      <c r="L60" s="51">
        <f>_xlfn.STDEV.S(J60,J61)</f>
        <v/>
      </c>
      <c r="M60" s="50" t="n"/>
      <c r="O60" s="295">
        <f>+(H60-F60)/10</f>
        <v/>
      </c>
      <c r="P60" s="26" t="inlineStr">
        <is>
          <t>FALSO</t>
        </is>
      </c>
      <c r="Q60" s="26" t="inlineStr">
        <is>
          <t>FALSO</t>
        </is>
      </c>
      <c r="R60" s="149" t="inlineStr">
        <is>
          <t>Esperado</t>
        </is>
      </c>
      <c r="S60" s="149" t="inlineStr">
        <is>
          <t>Esperado</t>
        </is>
      </c>
      <c r="T60" s="149" t="inlineStr">
        <is>
          <t>Dato Válido</t>
        </is>
      </c>
      <c r="U60" s="149" t="n"/>
    </row>
    <row r="61" ht="15.75" customHeight="1" s="412">
      <c r="A61" s="5" t="n">
        <v>662</v>
      </c>
      <c r="B61" s="252" t="n">
        <v>8</v>
      </c>
      <c r="C61" s="246" t="n">
        <v>108</v>
      </c>
      <c r="D61" s="246" t="n">
        <v>3</v>
      </c>
      <c r="E61" s="46" t="n">
        <v>43521</v>
      </c>
      <c r="F61" s="246" t="n">
        <v>5221</v>
      </c>
      <c r="G61" s="246" t="n">
        <v>9297</v>
      </c>
      <c r="H61" s="246" t="n">
        <v>8054</v>
      </c>
      <c r="I61" s="246" t="n"/>
      <c r="J61" s="47">
        <f>+(((G61-F61)-(H61-F61))/(H61-F61))*100</f>
        <v/>
      </c>
      <c r="K61" s="50" t="n"/>
      <c r="L61" s="50" t="n"/>
      <c r="M61" s="50" t="n"/>
      <c r="O61" s="295">
        <f>+(H61-F61)/10</f>
        <v/>
      </c>
      <c r="P61" s="26" t="inlineStr">
        <is>
          <t>FALSO</t>
        </is>
      </c>
      <c r="Q61" s="26" t="inlineStr">
        <is>
          <t>FALSO</t>
        </is>
      </c>
      <c r="R61" s="149" t="inlineStr">
        <is>
          <t>Esperado</t>
        </is>
      </c>
      <c r="S61" s="149" t="inlineStr">
        <is>
          <t>Esperado</t>
        </is>
      </c>
      <c r="T61" s="149" t="inlineStr">
        <is>
          <t>Dato Válido</t>
        </is>
      </c>
      <c r="U61" s="149" t="n"/>
    </row>
    <row r="62" ht="15.75" customHeight="1" s="412">
      <c r="A62" s="5" t="n">
        <v>1311</v>
      </c>
      <c r="B62" s="252" t="n">
        <v>7</v>
      </c>
      <c r="C62" s="246" t="n">
        <v>108</v>
      </c>
      <c r="D62" s="246" t="n">
        <v>5</v>
      </c>
      <c r="E62" s="46" t="n">
        <v>43531</v>
      </c>
      <c r="F62" s="246" t="n">
        <v>5232</v>
      </c>
      <c r="G62" s="246" t="n">
        <v>8891</v>
      </c>
      <c r="H62" s="246" t="n">
        <v>7941</v>
      </c>
      <c r="I62" s="246" t="n">
        <v>8</v>
      </c>
      <c r="J62" s="47">
        <f>+(((G62-F62)-(H62-F62))/(H62-F62))*100</f>
        <v/>
      </c>
      <c r="K62" s="51">
        <f>AVERAGE(J62:J63)</f>
        <v/>
      </c>
      <c r="L62" s="51">
        <f>_xlfn.STDEV.S(J62,J63)</f>
        <v/>
      </c>
      <c r="M62" s="50" t="n"/>
      <c r="O62" s="295">
        <f>+(H62-F62)/10</f>
        <v/>
      </c>
      <c r="P62" s="26" t="inlineStr">
        <is>
          <t>VERDADERO</t>
        </is>
      </c>
      <c r="Q62" s="26" t="inlineStr">
        <is>
          <t>FALSO</t>
        </is>
      </c>
      <c r="R62" s="149" t="inlineStr">
        <is>
          <t>No Esperado</t>
        </is>
      </c>
      <c r="S62" s="149" t="inlineStr">
        <is>
          <t>Esperado</t>
        </is>
      </c>
      <c r="T62" s="149" t="inlineStr">
        <is>
          <t>Dato Válido</t>
        </is>
      </c>
      <c r="U62" s="149" t="n"/>
    </row>
    <row r="63" ht="15.75" customHeight="1" s="412">
      <c r="A63" s="5" t="n">
        <v>1312</v>
      </c>
      <c r="B63" s="252" t="n">
        <v>8</v>
      </c>
      <c r="C63" s="246" t="n">
        <v>108</v>
      </c>
      <c r="D63" s="246" t="n">
        <v>5</v>
      </c>
      <c r="E63" s="46" t="n">
        <v>43531</v>
      </c>
      <c r="F63" s="246" t="n">
        <v>5221</v>
      </c>
      <c r="G63" s="246" t="n">
        <v>8818</v>
      </c>
      <c r="H63" s="246" t="n">
        <v>7929</v>
      </c>
      <c r="I63" s="246" t="n"/>
      <c r="J63" s="47">
        <f>+(((G63-F63)-(H63-F63))/(H63-F63))*100</f>
        <v/>
      </c>
      <c r="K63" s="50" t="n"/>
      <c r="L63" s="50" t="n"/>
      <c r="M63" s="50" t="n"/>
      <c r="O63" s="295">
        <f>+(H63-F63)/10</f>
        <v/>
      </c>
      <c r="P63" s="26" t="inlineStr">
        <is>
          <t>FALSO</t>
        </is>
      </c>
      <c r="Q63" s="26" t="inlineStr">
        <is>
          <t>FALSO</t>
        </is>
      </c>
      <c r="R63" s="149" t="inlineStr">
        <is>
          <t>No Esperado</t>
        </is>
      </c>
      <c r="S63" s="149" t="inlineStr">
        <is>
          <t>Esperado</t>
        </is>
      </c>
      <c r="T63" s="149" t="inlineStr">
        <is>
          <t>Dato Válido</t>
        </is>
      </c>
      <c r="U63" s="149" t="n"/>
    </row>
    <row r="64" ht="15.75" customHeight="1" s="412">
      <c r="A64" s="15" t="n">
        <v>2415</v>
      </c>
      <c r="B64" s="16" t="n">
        <v>3</v>
      </c>
      <c r="C64" s="52" t="n">
        <v>108</v>
      </c>
      <c r="D64" s="52" t="n">
        <v>9</v>
      </c>
      <c r="E64" s="53" t="n">
        <v>43557</v>
      </c>
      <c r="F64" s="54" t="n">
        <v>5258</v>
      </c>
      <c r="G64" s="52" t="n">
        <v>8476</v>
      </c>
      <c r="H64" s="52" t="n">
        <v>7973</v>
      </c>
      <c r="I64" s="246" t="n"/>
      <c r="J64" s="47">
        <f>+(((G64-F64)-(H64-F64))/(H64-F64))*100</f>
        <v/>
      </c>
      <c r="K64" s="51">
        <f>AVERAGE(J64:J65)</f>
        <v/>
      </c>
      <c r="L64" s="51">
        <f>_xlfn.STDEV.S(J64,J65)</f>
        <v/>
      </c>
      <c r="M64" s="50" t="n"/>
      <c r="O64" s="295">
        <f>+(H64-F64)/10</f>
        <v/>
      </c>
      <c r="P64" s="26" t="inlineStr">
        <is>
          <t>FALSO</t>
        </is>
      </c>
      <c r="Q64" s="26" t="inlineStr">
        <is>
          <t>FALSO</t>
        </is>
      </c>
      <c r="R64" s="149" t="inlineStr">
        <is>
          <t>Esperado</t>
        </is>
      </c>
      <c r="S64" s="149" t="inlineStr">
        <is>
          <t>Esperado</t>
        </is>
      </c>
      <c r="T64" s="149" t="inlineStr">
        <is>
          <t>Dato Válido</t>
        </is>
      </c>
      <c r="U64" s="149" t="n"/>
    </row>
    <row r="65" ht="15.75" customHeight="1" s="412">
      <c r="A65" s="15" t="n">
        <v>2416</v>
      </c>
      <c r="B65" s="16" t="n">
        <v>4</v>
      </c>
      <c r="C65" s="52" t="n">
        <v>108</v>
      </c>
      <c r="D65" s="52" t="n">
        <v>9</v>
      </c>
      <c r="E65" s="53" t="n">
        <v>43557</v>
      </c>
      <c r="F65" s="54" t="n">
        <v>5259</v>
      </c>
      <c r="G65" s="52" t="n">
        <v>8394</v>
      </c>
      <c r="H65" s="52" t="n">
        <v>7897</v>
      </c>
      <c r="I65" s="246" t="n"/>
      <c r="J65" s="47">
        <f>+(((G65-F65)-(H65-F65))/(H65-F65))*100</f>
        <v/>
      </c>
      <c r="K65" s="50" t="n"/>
      <c r="L65" s="50" t="n"/>
      <c r="M65" s="50" t="n"/>
      <c r="O65" s="295">
        <f>+(H65-F65)/10</f>
        <v/>
      </c>
      <c r="P65" s="26" t="inlineStr">
        <is>
          <t>FALSO</t>
        </is>
      </c>
      <c r="Q65" s="26" t="inlineStr">
        <is>
          <t>FALSO</t>
        </is>
      </c>
      <c r="R65" s="149" t="inlineStr">
        <is>
          <t>Esperado</t>
        </is>
      </c>
      <c r="S65" s="149" t="inlineStr">
        <is>
          <t>Esperado</t>
        </is>
      </c>
      <c r="T65" s="149" t="inlineStr">
        <is>
          <t>Dato Válido</t>
        </is>
      </c>
      <c r="U65" s="149" t="n"/>
    </row>
    <row r="66" ht="15.75" customHeight="1" s="412">
      <c r="A66" s="15" t="n">
        <v>3063</v>
      </c>
      <c r="B66" s="16" t="n">
        <v>3</v>
      </c>
      <c r="C66" s="52" t="n">
        <v>108</v>
      </c>
      <c r="D66" s="52" t="n">
        <v>12</v>
      </c>
      <c r="E66" s="53" t="n">
        <v>43577</v>
      </c>
      <c r="F66" s="54" t="n">
        <v>5258</v>
      </c>
      <c r="G66" s="52" t="n">
        <v>7550</v>
      </c>
      <c r="H66" s="52" t="n">
        <v>7229</v>
      </c>
      <c r="I66" s="52" t="n"/>
      <c r="J66" s="47">
        <f>+(((G66-F66)-(H66-F66))/(H66-F66))*100</f>
        <v/>
      </c>
      <c r="K66" s="51">
        <f>AVERAGE(J66:J67)</f>
        <v/>
      </c>
      <c r="L66" s="51">
        <f>_xlfn.STDEV.S(J66,J67)</f>
        <v/>
      </c>
      <c r="M66" s="50">
        <f>+(K60-K66)/(E66-E60)</f>
        <v/>
      </c>
      <c r="N66" s="55">
        <f>+(K62-K66)/(E66-E62)</f>
        <v/>
      </c>
      <c r="O66" s="295">
        <f>+(H66-F66)/10</f>
        <v/>
      </c>
      <c r="P66" s="26" t="inlineStr">
        <is>
          <t>FALSO</t>
        </is>
      </c>
      <c r="Q66" s="26" t="inlineStr">
        <is>
          <t>VERDADERO</t>
        </is>
      </c>
      <c r="R66" s="149" t="inlineStr">
        <is>
          <t>Esperado</t>
        </is>
      </c>
      <c r="S66" s="149" t="inlineStr">
        <is>
          <t>Esperado</t>
        </is>
      </c>
      <c r="T66" s="149" t="inlineStr">
        <is>
          <t>Dato Válido</t>
        </is>
      </c>
      <c r="U66" s="149" t="n"/>
    </row>
    <row r="67" ht="15.75" customHeight="1" s="412">
      <c r="A67" s="15" t="n">
        <v>3064</v>
      </c>
      <c r="B67" s="16" t="n">
        <v>4</v>
      </c>
      <c r="C67" s="52" t="n">
        <v>108</v>
      </c>
      <c r="D67" s="52" t="n">
        <v>12</v>
      </c>
      <c r="E67" s="53" t="n">
        <v>43577</v>
      </c>
      <c r="F67" s="54" t="n">
        <v>5259</v>
      </c>
      <c r="G67" s="52" t="n">
        <v>7490</v>
      </c>
      <c r="H67" s="52" t="n">
        <v>7170</v>
      </c>
      <c r="I67" s="52" t="n"/>
      <c r="J67" s="47">
        <f>+(((G67-F67)-(H67-F67))/(H67-F67))*100</f>
        <v/>
      </c>
      <c r="K67" s="50" t="n"/>
      <c r="L67" s="50" t="n"/>
      <c r="M67" s="50" t="n"/>
      <c r="O67" s="295">
        <f>+(H67-F67)/10</f>
        <v/>
      </c>
      <c r="P67" s="26" t="inlineStr">
        <is>
          <t>FALSO</t>
        </is>
      </c>
      <c r="Q67" s="26" t="inlineStr">
        <is>
          <t>FALSO</t>
        </is>
      </c>
      <c r="R67" s="149" t="inlineStr">
        <is>
          <t>Esperado</t>
        </is>
      </c>
      <c r="S67" s="149" t="inlineStr">
        <is>
          <t>Esperado</t>
        </is>
      </c>
      <c r="T67" s="149" t="inlineStr">
        <is>
          <t>Dato Válido</t>
        </is>
      </c>
      <c r="U67" s="149" t="n"/>
    </row>
    <row r="68" ht="15.75" customHeight="1" s="412">
      <c r="A68" s="5" t="n">
        <v>9</v>
      </c>
      <c r="B68" s="252" t="n">
        <v>9</v>
      </c>
      <c r="C68" s="201" t="n">
        <v>109</v>
      </c>
      <c r="D68" s="201" t="n">
        <v>1</v>
      </c>
      <c r="E68" s="8" t="n">
        <v>43514</v>
      </c>
      <c r="F68" s="201" t="n">
        <v>5188</v>
      </c>
      <c r="G68" s="201" t="n">
        <v>6829</v>
      </c>
      <c r="H68" s="201" t="n">
        <v>6580</v>
      </c>
      <c r="I68" s="201" t="n">
        <v>9</v>
      </c>
      <c r="J68" s="9">
        <f>+(((G68-F68)-(H68-F68))/(H68-F68))*100</f>
        <v/>
      </c>
      <c r="K68" s="33">
        <f>AVERAGE(J68:J69)</f>
        <v/>
      </c>
      <c r="L68" s="33">
        <f>_xlfn.STDEV.S(J68,J69)</f>
        <v/>
      </c>
      <c r="M68" s="13" t="n">
        <v>2</v>
      </c>
      <c r="O68" s="295">
        <f>+(H68-F68)/10</f>
        <v/>
      </c>
      <c r="P68" s="26" t="inlineStr">
        <is>
          <t>FALSO</t>
        </is>
      </c>
      <c r="Q68" s="26" t="inlineStr">
        <is>
          <t>FALSO</t>
        </is>
      </c>
      <c r="R68" s="149" t="inlineStr">
        <is>
          <t>Esperado</t>
        </is>
      </c>
      <c r="S68" s="149" t="inlineStr">
        <is>
          <t>No Esperado</t>
        </is>
      </c>
      <c r="T68" s="149" t="inlineStr">
        <is>
          <t>Se descarta</t>
        </is>
      </c>
      <c r="U68" s="149" t="n"/>
    </row>
    <row r="69" ht="15.75" customHeight="1" s="412">
      <c r="A69" s="5" t="n">
        <v>10</v>
      </c>
      <c r="B69" s="252" t="n">
        <v>10</v>
      </c>
      <c r="C69" s="201" t="n">
        <v>109</v>
      </c>
      <c r="D69" s="201" t="n">
        <v>1</v>
      </c>
      <c r="E69" s="8" t="n">
        <v>43514</v>
      </c>
      <c r="F69" s="201" t="n">
        <v>5232</v>
      </c>
      <c r="G69" s="201" t="n">
        <v>6711</v>
      </c>
      <c r="H69" s="201" t="n">
        <v>6516</v>
      </c>
      <c r="I69" s="201" t="n"/>
      <c r="J69" s="9">
        <f>+(((G69-F69)-(H69-F69))/(H69-F69))*100</f>
        <v/>
      </c>
      <c r="K69" s="13" t="n"/>
      <c r="L69" s="13" t="n"/>
      <c r="M69" s="13" t="n"/>
      <c r="O69" s="295">
        <f>+(H69-F69)/10</f>
        <v/>
      </c>
      <c r="P69" s="26" t="inlineStr">
        <is>
          <t>FALSO</t>
        </is>
      </c>
      <c r="Q69" s="26" t="inlineStr">
        <is>
          <t>FALSO</t>
        </is>
      </c>
      <c r="R69" s="149" t="inlineStr">
        <is>
          <t>Esperado</t>
        </is>
      </c>
      <c r="S69" s="149" t="inlineStr">
        <is>
          <t>No Esperado</t>
        </is>
      </c>
      <c r="T69" s="149" t="inlineStr">
        <is>
          <t>Se descarta</t>
        </is>
      </c>
      <c r="U69" s="149" t="n"/>
    </row>
    <row r="70" ht="15.75" customHeight="1" s="412">
      <c r="A70" s="5" t="n">
        <v>663</v>
      </c>
      <c r="B70" s="252" t="n">
        <v>9</v>
      </c>
      <c r="C70" s="201" t="n">
        <v>109</v>
      </c>
      <c r="D70" s="201" t="n">
        <v>3</v>
      </c>
      <c r="E70" s="8" t="n">
        <v>43521</v>
      </c>
      <c r="F70" s="201" t="n">
        <v>5188</v>
      </c>
      <c r="G70" s="201" t="n">
        <v>7442</v>
      </c>
      <c r="H70" s="201" t="n">
        <v>6855</v>
      </c>
      <c r="I70" s="201" t="n">
        <v>9</v>
      </c>
      <c r="J70" s="9">
        <f>+(((G70-F70)-(H70-F70))/(H70-F70))*100</f>
        <v/>
      </c>
      <c r="K70" s="33">
        <f>AVERAGE(J70:J71)</f>
        <v/>
      </c>
      <c r="L70" s="33">
        <f>_xlfn.STDEV.S(J70,J71)</f>
        <v/>
      </c>
      <c r="M70" s="13" t="n"/>
      <c r="O70" s="295">
        <f>+(H70-F70)/10</f>
        <v/>
      </c>
      <c r="P70" s="26" t="inlineStr">
        <is>
          <t>FALSO</t>
        </is>
      </c>
      <c r="Q70" s="26" t="inlineStr">
        <is>
          <t>FALSO</t>
        </is>
      </c>
      <c r="R70" s="149" t="inlineStr">
        <is>
          <t>Esperado</t>
        </is>
      </c>
      <c r="S70" s="149" t="inlineStr">
        <is>
          <t>Esperado</t>
        </is>
      </c>
      <c r="T70" s="149" t="inlineStr">
        <is>
          <t>Dato Válido</t>
        </is>
      </c>
      <c r="U70" s="149" t="n"/>
    </row>
    <row r="71" ht="15.75" customHeight="1" s="412">
      <c r="A71" s="5" t="n">
        <v>664</v>
      </c>
      <c r="B71" s="252" t="n">
        <v>10</v>
      </c>
      <c r="C71" s="201" t="n">
        <v>109</v>
      </c>
      <c r="D71" s="201" t="n">
        <v>3</v>
      </c>
      <c r="E71" s="8" t="n">
        <v>43521</v>
      </c>
      <c r="F71" s="201" t="n">
        <v>5232</v>
      </c>
      <c r="G71" s="201" t="n">
        <v>7518</v>
      </c>
      <c r="H71" s="201" t="n">
        <v>6912</v>
      </c>
      <c r="I71" s="201" t="n"/>
      <c r="J71" s="9">
        <f>+(((G71-F71)-(H71-F71))/(H71-F71))*100</f>
        <v/>
      </c>
      <c r="K71" s="13" t="n"/>
      <c r="L71" s="13" t="n"/>
      <c r="M71" s="13" t="n"/>
      <c r="O71" s="295">
        <f>+(H71-F71)/10</f>
        <v/>
      </c>
      <c r="P71" s="26" t="inlineStr">
        <is>
          <t>VERDADERO</t>
        </is>
      </c>
      <c r="Q71" s="26" t="inlineStr">
        <is>
          <t>FALSO</t>
        </is>
      </c>
      <c r="R71" s="149" t="inlineStr">
        <is>
          <t>Esperado</t>
        </is>
      </c>
      <c r="S71" s="149" t="inlineStr">
        <is>
          <t>Esperado</t>
        </is>
      </c>
      <c r="T71" s="149" t="inlineStr">
        <is>
          <t>Dato Válido</t>
        </is>
      </c>
      <c r="U71" s="149" t="n"/>
    </row>
    <row r="72" ht="15.75" customHeight="1" s="412">
      <c r="A72" s="5" t="n">
        <v>1313</v>
      </c>
      <c r="B72" s="252" t="n">
        <v>9</v>
      </c>
      <c r="C72" s="201" t="n">
        <v>109</v>
      </c>
      <c r="D72" s="201" t="n">
        <v>5</v>
      </c>
      <c r="E72" s="8" t="n">
        <v>43531</v>
      </c>
      <c r="F72" s="201" t="n">
        <v>5188</v>
      </c>
      <c r="G72" s="201" t="n">
        <v>7335</v>
      </c>
      <c r="H72" s="201" t="n">
        <v>6825</v>
      </c>
      <c r="I72" s="201" t="n">
        <v>7</v>
      </c>
      <c r="J72" s="9">
        <f>+(((G72-F72)-(H72-F72))/(H72-F72))*100</f>
        <v/>
      </c>
      <c r="K72" s="33">
        <f>AVERAGE(J72:J73)</f>
        <v/>
      </c>
      <c r="L72" s="33">
        <f>_xlfn.STDEV.S(J72,J73)</f>
        <v/>
      </c>
      <c r="M72" s="13" t="n"/>
      <c r="O72" s="295">
        <f>+(H72-F72)/10</f>
        <v/>
      </c>
      <c r="P72" s="26" t="inlineStr">
        <is>
          <t>FALSO</t>
        </is>
      </c>
      <c r="Q72" s="26" t="inlineStr">
        <is>
          <t>FALSO</t>
        </is>
      </c>
      <c r="R72" s="149" t="inlineStr">
        <is>
          <t>No Esperado</t>
        </is>
      </c>
      <c r="S72" s="149" t="inlineStr">
        <is>
          <t>Esperado</t>
        </is>
      </c>
      <c r="T72" s="149" t="inlineStr">
        <is>
          <t>Dato Válido</t>
        </is>
      </c>
      <c r="U72" s="149" t="n"/>
    </row>
    <row r="73" ht="15.75" customHeight="1" s="412">
      <c r="A73" s="5" t="n">
        <v>1314</v>
      </c>
      <c r="B73" s="252" t="n">
        <v>10</v>
      </c>
      <c r="C73" s="201" t="n">
        <v>109</v>
      </c>
      <c r="D73" s="201" t="n">
        <v>5</v>
      </c>
      <c r="E73" s="8" t="n">
        <v>43531</v>
      </c>
      <c r="F73" s="201" t="n">
        <v>5232</v>
      </c>
      <c r="G73" s="201" t="n">
        <v>7316</v>
      </c>
      <c r="H73" s="201" t="n">
        <v>6851</v>
      </c>
      <c r="I73" s="201" t="n"/>
      <c r="J73" s="9">
        <f>+(((G73-F73)-(H73-F73))/(H73-F73))*100</f>
        <v/>
      </c>
      <c r="K73" s="13" t="n"/>
      <c r="L73" s="13" t="n"/>
      <c r="M73" s="13" t="n"/>
      <c r="O73" s="295">
        <f>+(H73-F73)/10</f>
        <v/>
      </c>
      <c r="P73" s="26" t="inlineStr">
        <is>
          <t>FALSO</t>
        </is>
      </c>
      <c r="Q73" s="26" t="inlineStr">
        <is>
          <t>FALSO</t>
        </is>
      </c>
      <c r="R73" s="149" t="inlineStr">
        <is>
          <t>No Esperado</t>
        </is>
      </c>
      <c r="S73" s="149" t="inlineStr">
        <is>
          <t>Esperado</t>
        </is>
      </c>
      <c r="T73" s="149" t="inlineStr">
        <is>
          <t>Dato Válido</t>
        </is>
      </c>
      <c r="U73" s="149" t="n"/>
    </row>
    <row r="74" ht="15.75" customHeight="1" s="412">
      <c r="A74" s="15" t="n">
        <v>2237</v>
      </c>
      <c r="B74" s="16" t="n">
        <v>7</v>
      </c>
      <c r="C74" s="17" t="n">
        <v>109</v>
      </c>
      <c r="D74" s="17" t="n">
        <v>8</v>
      </c>
      <c r="E74" s="18" t="n">
        <v>43550</v>
      </c>
      <c r="F74" s="19" t="n">
        <v>5232</v>
      </c>
      <c r="G74" s="17" t="n">
        <v>7077</v>
      </c>
      <c r="H74" s="17" t="n">
        <v>6798</v>
      </c>
      <c r="I74" s="201" t="n"/>
      <c r="J74" s="9">
        <f>+(((G74-F74)-(H74-F74))/(H74-F74))*100</f>
        <v/>
      </c>
      <c r="K74" s="33">
        <f>AVERAGE(J74:J75)</f>
        <v/>
      </c>
      <c r="L74" s="33">
        <f>_xlfn.STDEV.S(J74,J75)</f>
        <v/>
      </c>
      <c r="M74" s="13" t="n"/>
      <c r="O74" s="295">
        <f>+(H74-F74)/10</f>
        <v/>
      </c>
      <c r="P74" s="26" t="inlineStr">
        <is>
          <t>FALSO</t>
        </is>
      </c>
      <c r="Q74" s="26" t="inlineStr">
        <is>
          <t>FALSO</t>
        </is>
      </c>
      <c r="R74" s="149" t="inlineStr">
        <is>
          <t>Esperado</t>
        </is>
      </c>
      <c r="S74" s="149" t="inlineStr">
        <is>
          <t>Esperado</t>
        </is>
      </c>
      <c r="T74" s="149" t="inlineStr">
        <is>
          <t>Dato Válido</t>
        </is>
      </c>
      <c r="U74" s="149" t="n"/>
    </row>
    <row r="75" ht="15.75" customHeight="1" s="412">
      <c r="A75" s="15" t="n">
        <v>2238</v>
      </c>
      <c r="B75" s="16" t="n">
        <v>8</v>
      </c>
      <c r="C75" s="17" t="n">
        <v>109</v>
      </c>
      <c r="D75" s="17" t="n">
        <v>8</v>
      </c>
      <c r="E75" s="18" t="n">
        <v>43550</v>
      </c>
      <c r="F75" s="19" t="n">
        <v>5221</v>
      </c>
      <c r="G75" s="17" t="n">
        <v>7092</v>
      </c>
      <c r="H75" s="17" t="n">
        <v>6803</v>
      </c>
      <c r="I75" s="201" t="n"/>
      <c r="J75" s="9">
        <f>+(((G75-F75)-(H75-F75))/(H75-F75))*100</f>
        <v/>
      </c>
      <c r="K75" s="13" t="n"/>
      <c r="L75" s="13" t="n"/>
      <c r="M75" s="13" t="n"/>
      <c r="O75" s="295">
        <f>+(H75-F75)/10</f>
        <v/>
      </c>
      <c r="P75" s="26" t="inlineStr">
        <is>
          <t>FALSO</t>
        </is>
      </c>
      <c r="Q75" s="26" t="inlineStr">
        <is>
          <t>FALSO</t>
        </is>
      </c>
      <c r="R75" s="149" t="inlineStr">
        <is>
          <t>Esperado</t>
        </is>
      </c>
      <c r="S75" s="149" t="inlineStr">
        <is>
          <t>Esperado</t>
        </is>
      </c>
      <c r="T75" s="149" t="inlineStr">
        <is>
          <t>Dato Válido</t>
        </is>
      </c>
      <c r="U75" s="149" t="n"/>
    </row>
    <row r="76" ht="15.75" customHeight="1" s="412">
      <c r="A76" s="15" t="n">
        <v>2723</v>
      </c>
      <c r="B76" s="16" t="n">
        <v>95</v>
      </c>
      <c r="C76" s="17" t="n">
        <v>109</v>
      </c>
      <c r="D76" s="17" t="n">
        <v>10</v>
      </c>
      <c r="E76" s="18" t="n">
        <v>43564</v>
      </c>
      <c r="F76" s="19" t="n">
        <v>5232</v>
      </c>
      <c r="G76" s="17" t="n">
        <v>7137</v>
      </c>
      <c r="H76" s="17" t="n">
        <v>6892</v>
      </c>
      <c r="I76" s="17" t="n"/>
      <c r="J76" s="9">
        <f>+(((G76-F76)-(H76-F76))/(H76-F76))*100</f>
        <v/>
      </c>
      <c r="K76" s="33">
        <f>AVERAGE(J76:J77)</f>
        <v/>
      </c>
      <c r="L76" s="33">
        <f>_xlfn.STDEV.S(J76,J77)</f>
        <v/>
      </c>
      <c r="M76" s="50">
        <f>+(K74-K76)/20</f>
        <v/>
      </c>
      <c r="N76" s="295">
        <f>+(K70-K76)/(E76-E70)</f>
        <v/>
      </c>
      <c r="O76" s="295">
        <f>+(H76-F76)/10</f>
        <v/>
      </c>
      <c r="P76" s="26" t="inlineStr">
        <is>
          <t>FALSO</t>
        </is>
      </c>
      <c r="Q76" s="26" t="inlineStr">
        <is>
          <t>VERDADERO</t>
        </is>
      </c>
      <c r="R76" s="149" t="inlineStr">
        <is>
          <t>Esperado</t>
        </is>
      </c>
      <c r="S76" s="149" t="inlineStr">
        <is>
          <t>Esperado</t>
        </is>
      </c>
      <c r="T76" s="149" t="inlineStr">
        <is>
          <t>Dato Válido</t>
        </is>
      </c>
      <c r="U76" s="149" t="n"/>
    </row>
    <row r="77" ht="15.75" customHeight="1" s="412">
      <c r="A77" s="15" t="n">
        <v>2724</v>
      </c>
      <c r="B77" s="16" t="n">
        <v>96</v>
      </c>
      <c r="C77" s="17" t="n">
        <v>109</v>
      </c>
      <c r="D77" s="17" t="n">
        <v>10</v>
      </c>
      <c r="E77" s="18" t="n">
        <v>43564</v>
      </c>
      <c r="F77" s="19" t="n">
        <v>5242</v>
      </c>
      <c r="G77" s="17" t="n">
        <v>7152</v>
      </c>
      <c r="H77" s="17" t="n">
        <v>6911</v>
      </c>
      <c r="I77" s="17" t="n"/>
      <c r="J77" s="9">
        <f>+(((G77-F77)-(H77-F77))/(H77-F77))*100</f>
        <v/>
      </c>
      <c r="K77" s="13" t="n"/>
      <c r="L77" s="13" t="n"/>
      <c r="M77" s="13" t="n"/>
      <c r="O77" s="295">
        <f>+(H77-F77)/10</f>
        <v/>
      </c>
      <c r="P77" s="26" t="inlineStr">
        <is>
          <t>FALSO</t>
        </is>
      </c>
      <c r="Q77" s="26" t="inlineStr">
        <is>
          <t>FALSO</t>
        </is>
      </c>
      <c r="R77" s="149" t="inlineStr">
        <is>
          <t>Esperado</t>
        </is>
      </c>
      <c r="S77" s="149" t="inlineStr">
        <is>
          <t>Esperado</t>
        </is>
      </c>
      <c r="T77" s="149" t="inlineStr">
        <is>
          <t>Dato Válido</t>
        </is>
      </c>
      <c r="U77" s="149" t="n"/>
    </row>
    <row r="78" ht="15.75" customHeight="1" s="412">
      <c r="A78" s="5" t="n">
        <v>399</v>
      </c>
      <c r="B78" s="252" t="n">
        <v>49</v>
      </c>
      <c r="C78" s="246" t="n">
        <v>110</v>
      </c>
      <c r="D78" s="246" t="n">
        <v>2</v>
      </c>
      <c r="E78" s="46" t="n">
        <v>43517</v>
      </c>
      <c r="F78" s="246" t="n">
        <v>5203</v>
      </c>
      <c r="G78" s="246" t="n">
        <v>8264</v>
      </c>
      <c r="H78" s="246" t="n">
        <v>7369</v>
      </c>
      <c r="I78" s="246" t="n">
        <v>9</v>
      </c>
      <c r="J78" s="47">
        <f>+(((G78-F78)-(H78-F78))/(H78-F78))*100</f>
        <v/>
      </c>
      <c r="K78" s="51">
        <f>AVERAGE(J78:J79)</f>
        <v/>
      </c>
      <c r="L78" s="51">
        <f>_xlfn.STDEV.S(J78,J79)</f>
        <v/>
      </c>
      <c r="M78" s="50" t="n">
        <v>2</v>
      </c>
      <c r="O78" s="295">
        <f>+(H78-F78)/10</f>
        <v/>
      </c>
      <c r="P78" s="26" t="inlineStr">
        <is>
          <t>FALSO</t>
        </is>
      </c>
      <c r="Q78" s="26" t="inlineStr">
        <is>
          <t>FALSO</t>
        </is>
      </c>
      <c r="R78" s="149" t="inlineStr">
        <is>
          <t>Esperado</t>
        </is>
      </c>
      <c r="S78" s="149" t="inlineStr">
        <is>
          <t>Esperado</t>
        </is>
      </c>
      <c r="T78" s="149" t="inlineStr">
        <is>
          <t>Dato Válido</t>
        </is>
      </c>
      <c r="U78" s="149" t="n"/>
    </row>
    <row r="79" ht="15.75" customHeight="1" s="412">
      <c r="A79" s="5" t="n">
        <v>400</v>
      </c>
      <c r="B79" s="252" t="n">
        <v>50</v>
      </c>
      <c r="C79" s="246" t="n">
        <v>110</v>
      </c>
      <c r="D79" s="246" t="n">
        <v>2</v>
      </c>
      <c r="E79" s="46" t="n">
        <v>43517</v>
      </c>
      <c r="F79" s="246" t="n">
        <v>5251</v>
      </c>
      <c r="G79" s="246" t="n">
        <v>8352</v>
      </c>
      <c r="H79" s="246" t="n">
        <v>7484</v>
      </c>
      <c r="I79" s="246" t="n"/>
      <c r="J79" s="47">
        <f>+(((G79-F79)-(H79-F79))/(H79-F79))*100</f>
        <v/>
      </c>
      <c r="K79" s="50" t="n"/>
      <c r="L79" s="50" t="n"/>
      <c r="M79" s="50" t="n"/>
      <c r="O79" s="295">
        <f>+(H79-F79)/10</f>
        <v/>
      </c>
      <c r="P79" s="26" t="inlineStr">
        <is>
          <t>FALSO</t>
        </is>
      </c>
      <c r="Q79" s="26" t="inlineStr">
        <is>
          <t>FALSO</t>
        </is>
      </c>
      <c r="R79" s="149" t="inlineStr">
        <is>
          <t>Esperado</t>
        </is>
      </c>
      <c r="S79" s="149" t="inlineStr">
        <is>
          <t>Esperado</t>
        </is>
      </c>
      <c r="T79" s="149" t="inlineStr">
        <is>
          <t>Dato Válido</t>
        </is>
      </c>
      <c r="U79" s="149" t="n"/>
    </row>
    <row r="80" ht="15.75" customHeight="1" s="412">
      <c r="A80" s="5" t="n">
        <v>1053</v>
      </c>
      <c r="B80" s="252" t="n">
        <v>7</v>
      </c>
      <c r="C80" s="246" t="n">
        <v>110</v>
      </c>
      <c r="D80" s="246" t="n">
        <v>4</v>
      </c>
      <c r="E80" s="46" t="n">
        <v>43524</v>
      </c>
      <c r="F80" s="246" t="n">
        <v>5232</v>
      </c>
      <c r="G80" s="246" t="n">
        <v>8077</v>
      </c>
      <c r="H80" s="246" t="n">
        <v>7333</v>
      </c>
      <c r="I80" s="246" t="n">
        <v>9</v>
      </c>
      <c r="J80" s="47">
        <f>+(((G80-F80)-(H80-F80))/(H80-F80))*100</f>
        <v/>
      </c>
      <c r="K80" s="51">
        <f>AVERAGE(J80:J81)</f>
        <v/>
      </c>
      <c r="L80" s="51">
        <f>_xlfn.STDEV.S(J80,J81)</f>
        <v/>
      </c>
      <c r="M80" s="50" t="n"/>
      <c r="O80" s="295">
        <f>+(H80-F80)/10</f>
        <v/>
      </c>
      <c r="P80" s="26" t="inlineStr">
        <is>
          <t>FALSO</t>
        </is>
      </c>
      <c r="Q80" s="26" t="inlineStr">
        <is>
          <t>FALSO</t>
        </is>
      </c>
      <c r="R80" s="149" t="inlineStr">
        <is>
          <t>Esperado</t>
        </is>
      </c>
      <c r="S80" s="149" t="inlineStr">
        <is>
          <t>Esperado</t>
        </is>
      </c>
      <c r="T80" s="149" t="inlineStr">
        <is>
          <t>Dato Válido</t>
        </is>
      </c>
      <c r="U80" s="149" t="n"/>
    </row>
    <row r="81" ht="15.75" customHeight="1" s="412">
      <c r="A81" s="5" t="n">
        <v>1054</v>
      </c>
      <c r="B81" s="252" t="n">
        <v>8</v>
      </c>
      <c r="C81" s="246" t="n">
        <v>110</v>
      </c>
      <c r="D81" s="246" t="n">
        <v>4</v>
      </c>
      <c r="E81" s="46" t="n">
        <v>43524</v>
      </c>
      <c r="F81" s="246" t="n">
        <v>5221</v>
      </c>
      <c r="G81" s="246" t="n">
        <v>8331</v>
      </c>
      <c r="H81" s="246" t="n">
        <v>7544</v>
      </c>
      <c r="I81" s="246" t="n"/>
      <c r="J81" s="47">
        <f>+(((G81-F81)-(H81-F81))/(H81-F81))*100</f>
        <v/>
      </c>
      <c r="K81" s="50" t="n"/>
      <c r="L81" s="50" t="n"/>
      <c r="M81" s="50" t="n"/>
      <c r="O81" s="295">
        <f>+(H81-F81)/10</f>
        <v/>
      </c>
      <c r="P81" s="26" t="inlineStr">
        <is>
          <t>VERDADERO</t>
        </is>
      </c>
      <c r="Q81" s="26" t="inlineStr">
        <is>
          <t>FALSO</t>
        </is>
      </c>
      <c r="R81" s="149" t="inlineStr">
        <is>
          <t>Esperado</t>
        </is>
      </c>
      <c r="S81" s="149" t="inlineStr">
        <is>
          <t>Esperado</t>
        </is>
      </c>
      <c r="T81" s="149" t="inlineStr">
        <is>
          <t>Dato Válido</t>
        </is>
      </c>
      <c r="U81" s="149" t="n"/>
    </row>
    <row r="82" ht="15.75" customHeight="1" s="412">
      <c r="A82" s="5" t="n">
        <v>1703</v>
      </c>
      <c r="B82" s="252" t="n">
        <v>7</v>
      </c>
      <c r="C82" s="246" t="n">
        <v>110</v>
      </c>
      <c r="D82" s="246" t="n">
        <v>6</v>
      </c>
      <c r="E82" s="46" t="n">
        <v>43535</v>
      </c>
      <c r="F82" s="246" t="n">
        <v>5232</v>
      </c>
      <c r="G82" s="246" t="n">
        <v>8388</v>
      </c>
      <c r="H82" s="246" t="n">
        <v>7720</v>
      </c>
      <c r="I82" s="246" t="n">
        <v>7</v>
      </c>
      <c r="J82" s="47">
        <f>+(((G82-F82)-(H82-F82))/(H82-F82))*100</f>
        <v/>
      </c>
      <c r="K82" s="51">
        <f>AVERAGE(J82:J83)</f>
        <v/>
      </c>
      <c r="L82" s="51">
        <f>_xlfn.STDEV.S(J82,J83)</f>
        <v/>
      </c>
      <c r="M82" s="50" t="n"/>
      <c r="O82" s="295">
        <f>+(H82-F82)/10</f>
        <v/>
      </c>
      <c r="P82" s="26" t="inlineStr">
        <is>
          <t>FALSO</t>
        </is>
      </c>
      <c r="Q82" s="26" t="inlineStr">
        <is>
          <t>FALSO</t>
        </is>
      </c>
      <c r="R82" s="149" t="inlineStr">
        <is>
          <t>Esperado</t>
        </is>
      </c>
      <c r="S82" s="149" t="inlineStr">
        <is>
          <t>Esperado</t>
        </is>
      </c>
      <c r="T82" s="149" t="inlineStr">
        <is>
          <t>Dato Válido</t>
        </is>
      </c>
      <c r="U82" s="149" t="n"/>
    </row>
    <row r="83" ht="15.75" customHeight="1" s="412">
      <c r="A83" s="5" t="n">
        <v>1704</v>
      </c>
      <c r="B83" s="252" t="n">
        <v>8</v>
      </c>
      <c r="C83" s="246" t="n">
        <v>110</v>
      </c>
      <c r="D83" s="246" t="n">
        <v>6</v>
      </c>
      <c r="E83" s="46" t="n">
        <v>43535</v>
      </c>
      <c r="F83" s="246" t="n">
        <v>5221</v>
      </c>
      <c r="G83" s="246" t="n">
        <v>8232</v>
      </c>
      <c r="H83" s="246" t="n">
        <v>7587</v>
      </c>
      <c r="I83" s="246" t="n"/>
      <c r="J83" s="47">
        <f>+(((G83-F83)-(H83-F83))/(H83-F83))*100</f>
        <v/>
      </c>
      <c r="K83" s="50" t="n"/>
      <c r="L83" s="50" t="n"/>
      <c r="M83" s="50" t="n"/>
      <c r="O83" s="295">
        <f>+(H83-F83)/10</f>
        <v/>
      </c>
      <c r="P83" s="26" t="inlineStr">
        <is>
          <t>FALSO</t>
        </is>
      </c>
      <c r="Q83" s="26" t="inlineStr">
        <is>
          <t>FALSO</t>
        </is>
      </c>
      <c r="R83" s="149" t="inlineStr">
        <is>
          <t>Esperado</t>
        </is>
      </c>
      <c r="S83" s="149" t="inlineStr">
        <is>
          <t>Esperado</t>
        </is>
      </c>
      <c r="T83" s="149" t="inlineStr">
        <is>
          <t>Dato Válido</t>
        </is>
      </c>
      <c r="U83" s="149" t="n"/>
    </row>
    <row r="84" ht="15.75" customHeight="1" s="412">
      <c r="A84" s="15" t="n">
        <v>2239</v>
      </c>
      <c r="B84" s="16" t="n">
        <v>9</v>
      </c>
      <c r="C84" s="52" t="n">
        <v>110</v>
      </c>
      <c r="D84" s="52" t="n">
        <v>8</v>
      </c>
      <c r="E84" s="53" t="n">
        <v>43550</v>
      </c>
      <c r="F84" s="54" t="n">
        <v>5188</v>
      </c>
      <c r="G84" s="52" t="n">
        <v>8265</v>
      </c>
      <c r="H84" s="52" t="n">
        <v>7794</v>
      </c>
      <c r="I84" s="246" t="n"/>
      <c r="J84" s="47">
        <f>+(((G84-F84)-(H84-F84))/(H84-F84))*100</f>
        <v/>
      </c>
      <c r="K84" s="51">
        <f>AVERAGE(J84:J85)</f>
        <v/>
      </c>
      <c r="L84" s="51">
        <f>_xlfn.STDEV.S(J84,J85)</f>
        <v/>
      </c>
      <c r="M84" s="50" t="n"/>
      <c r="O84" s="295">
        <f>+(H84-F84)/10</f>
        <v/>
      </c>
      <c r="P84" s="26" t="inlineStr">
        <is>
          <t>FALSO</t>
        </is>
      </c>
      <c r="Q84" s="26" t="inlineStr">
        <is>
          <t>FALSO</t>
        </is>
      </c>
      <c r="R84" s="149" t="inlineStr">
        <is>
          <t>Esperado</t>
        </is>
      </c>
      <c r="S84" s="149" t="inlineStr">
        <is>
          <t>Esperado</t>
        </is>
      </c>
      <c r="T84" s="149" t="inlineStr">
        <is>
          <t>Dato Válido</t>
        </is>
      </c>
      <c r="U84" s="149" t="n"/>
    </row>
    <row r="85" ht="15.75" customHeight="1" s="412">
      <c r="A85" s="15" t="n">
        <v>2240</v>
      </c>
      <c r="B85" s="16" t="n">
        <v>10</v>
      </c>
      <c r="C85" s="52" t="n">
        <v>110</v>
      </c>
      <c r="D85" s="52" t="n">
        <v>8</v>
      </c>
      <c r="E85" s="53" t="n">
        <v>43550</v>
      </c>
      <c r="F85" s="54" t="n">
        <v>5232</v>
      </c>
      <c r="G85" s="52" t="n">
        <v>8373</v>
      </c>
      <c r="H85" s="52" t="n">
        <v>7878</v>
      </c>
      <c r="I85" s="246" t="n"/>
      <c r="J85" s="47">
        <f>+(((G85-F85)-(H85-F85))/(H85-F85))*100</f>
        <v/>
      </c>
      <c r="K85" s="50" t="n"/>
      <c r="L85" s="50" t="n"/>
      <c r="M85" s="50" t="n"/>
      <c r="O85" s="295">
        <f>+(H85-F85)/10</f>
        <v/>
      </c>
      <c r="P85" s="26" t="inlineStr">
        <is>
          <t>FALSO</t>
        </is>
      </c>
      <c r="Q85" s="26" t="inlineStr">
        <is>
          <t>FALSO</t>
        </is>
      </c>
      <c r="R85" s="149" t="inlineStr">
        <is>
          <t>Esperado</t>
        </is>
      </c>
      <c r="S85" s="149" t="inlineStr">
        <is>
          <t>Esperado</t>
        </is>
      </c>
      <c r="T85" s="149" t="inlineStr">
        <is>
          <t>Dato Válido</t>
        </is>
      </c>
      <c r="U85" s="149" t="n"/>
    </row>
    <row r="86" ht="15.75" customHeight="1" s="412">
      <c r="A86" s="15" t="n">
        <v>2725</v>
      </c>
      <c r="B86" s="16" t="n">
        <v>97</v>
      </c>
      <c r="C86" s="52" t="n">
        <v>110</v>
      </c>
      <c r="D86" s="52" t="n">
        <v>10</v>
      </c>
      <c r="E86" s="53" t="n">
        <v>43564</v>
      </c>
      <c r="F86" s="54" t="n">
        <v>5287</v>
      </c>
      <c r="G86" s="52" t="n">
        <v>8026</v>
      </c>
      <c r="H86" s="52" t="n">
        <v>7643</v>
      </c>
      <c r="I86" s="52" t="n"/>
      <c r="J86" s="47">
        <f>+(((G86-F86)-(H86-F86))/(H86-F86))*100</f>
        <v/>
      </c>
      <c r="K86" s="51">
        <f>AVERAGE(J86:J87)</f>
        <v/>
      </c>
      <c r="L86" s="51">
        <f>_xlfn.STDEV.S(J86,J87)</f>
        <v/>
      </c>
      <c r="M86" s="50">
        <f>(K84-K86)/14</f>
        <v/>
      </c>
      <c r="N86" s="295">
        <f>(K80-K86)/40</f>
        <v/>
      </c>
      <c r="O86" s="295">
        <f>+(H86-F86)/10</f>
        <v/>
      </c>
      <c r="P86" s="26" t="inlineStr">
        <is>
          <t>FALSO</t>
        </is>
      </c>
      <c r="Q86" s="26" t="inlineStr">
        <is>
          <t>VERDADERO</t>
        </is>
      </c>
      <c r="R86" s="149" t="inlineStr">
        <is>
          <t>No Esperado</t>
        </is>
      </c>
      <c r="S86" s="149" t="inlineStr">
        <is>
          <t>Esperado</t>
        </is>
      </c>
      <c r="T86" s="149" t="inlineStr">
        <is>
          <t>Dato Válido</t>
        </is>
      </c>
      <c r="U86" s="149" t="n"/>
    </row>
    <row r="87" ht="15.75" customHeight="1" s="412">
      <c r="A87" s="15" t="n">
        <v>2726</v>
      </c>
      <c r="B87" s="16" t="n">
        <v>98</v>
      </c>
      <c r="C87" s="52" t="n">
        <v>110</v>
      </c>
      <c r="D87" s="52" t="n">
        <v>10</v>
      </c>
      <c r="E87" s="53" t="n">
        <v>43564</v>
      </c>
      <c r="F87" s="54" t="n">
        <v>5252</v>
      </c>
      <c r="G87" s="52" t="n">
        <v>7996</v>
      </c>
      <c r="H87" s="52" t="n">
        <v>7637</v>
      </c>
      <c r="I87" s="52" t="n"/>
      <c r="J87" s="47" t="n"/>
      <c r="K87" s="50" t="n"/>
      <c r="L87" s="50" t="n"/>
      <c r="M87" s="50" t="n"/>
      <c r="O87" s="295">
        <f>+(H87-F87)/10</f>
        <v/>
      </c>
      <c r="P87" s="26" t="inlineStr">
        <is>
          <t>FALSO</t>
        </is>
      </c>
      <c r="Q87" s="26" t="inlineStr">
        <is>
          <t>FALSO</t>
        </is>
      </c>
      <c r="R87" s="149" t="inlineStr">
        <is>
          <t>No Esperado</t>
        </is>
      </c>
      <c r="S87" s="149" t="inlineStr">
        <is>
          <t>Esperado</t>
        </is>
      </c>
      <c r="T87" s="149" t="inlineStr">
        <is>
          <t>Dato Válido</t>
        </is>
      </c>
      <c r="U87" s="149" t="n"/>
    </row>
    <row r="88" ht="15.75" customHeight="1" s="412">
      <c r="A88" s="5" t="n">
        <v>401</v>
      </c>
      <c r="B88" s="252" t="n">
        <v>51</v>
      </c>
      <c r="C88" s="255" t="n">
        <v>111</v>
      </c>
      <c r="D88" s="255" t="n">
        <v>2</v>
      </c>
      <c r="E88" s="58" t="n">
        <v>43517</v>
      </c>
      <c r="F88" s="255" t="n">
        <v>5234</v>
      </c>
      <c r="G88" s="255" t="n">
        <v>8326</v>
      </c>
      <c r="H88" s="255" t="n">
        <v>7244</v>
      </c>
      <c r="I88" s="255" t="n">
        <v>12</v>
      </c>
      <c r="J88" s="59">
        <f>+(((G88-F88)-(H88-F88))/(H88-F88))*100</f>
        <v/>
      </c>
      <c r="K88" s="34">
        <f>AVERAGE(J88:J89)</f>
        <v/>
      </c>
      <c r="L88" s="34">
        <f>_xlfn.STDEV.S(J88,J89)</f>
        <v/>
      </c>
      <c r="M88" s="35" t="n">
        <v>3</v>
      </c>
      <c r="O88" s="295">
        <f>+(H88-F88)/10</f>
        <v/>
      </c>
      <c r="P88" s="26" t="inlineStr">
        <is>
          <t>FALSO</t>
        </is>
      </c>
      <c r="Q88" s="26" t="inlineStr">
        <is>
          <t>FALSO</t>
        </is>
      </c>
      <c r="R88" s="149" t="inlineStr">
        <is>
          <t>Esperado</t>
        </is>
      </c>
      <c r="S88" s="149" t="inlineStr">
        <is>
          <t>Esperado</t>
        </is>
      </c>
      <c r="T88" s="149" t="inlineStr">
        <is>
          <t>Dato Válido</t>
        </is>
      </c>
      <c r="U88" s="149" t="n"/>
    </row>
    <row r="89" ht="15.75" customHeight="1" s="412">
      <c r="A89" s="5" t="n">
        <v>402</v>
      </c>
      <c r="B89" s="252" t="n">
        <v>52</v>
      </c>
      <c r="C89" s="255" t="n">
        <v>111</v>
      </c>
      <c r="D89" s="255" t="n">
        <v>2</v>
      </c>
      <c r="E89" s="58" t="n">
        <v>43517</v>
      </c>
      <c r="F89" s="255" t="n">
        <v>5234</v>
      </c>
      <c r="G89" s="255" t="n">
        <v>8609</v>
      </c>
      <c r="H89" s="255" t="n">
        <v>7395</v>
      </c>
      <c r="I89" s="255" t="n"/>
      <c r="J89" s="59">
        <f>+(((G89-F89)-(H89-F89))/(H89-F89))*100</f>
        <v/>
      </c>
      <c r="K89" s="35" t="n"/>
      <c r="L89" s="35" t="n"/>
      <c r="M89" s="35" t="n"/>
      <c r="O89" s="295">
        <f>+(H89-F89)/10</f>
        <v/>
      </c>
      <c r="P89" s="26" t="inlineStr">
        <is>
          <t>FALSO</t>
        </is>
      </c>
      <c r="Q89" s="26" t="inlineStr">
        <is>
          <t>FALSO</t>
        </is>
      </c>
      <c r="R89" s="149" t="inlineStr">
        <is>
          <t>Esperado</t>
        </is>
      </c>
      <c r="S89" s="149" t="inlineStr">
        <is>
          <t>Esperado</t>
        </is>
      </c>
      <c r="T89" s="149" t="inlineStr">
        <is>
          <t>Dato Válido</t>
        </is>
      </c>
      <c r="U89" s="149" t="n"/>
    </row>
    <row r="90" ht="15.75" customHeight="1" s="412">
      <c r="A90" s="5" t="n">
        <v>1055</v>
      </c>
      <c r="B90" s="252" t="n">
        <v>9</v>
      </c>
      <c r="C90" s="255" t="n">
        <v>111</v>
      </c>
      <c r="D90" s="255" t="n">
        <v>4</v>
      </c>
      <c r="E90" s="58" t="n">
        <v>43524</v>
      </c>
      <c r="F90" s="255" t="n">
        <v>5188</v>
      </c>
      <c r="G90" s="255" t="n">
        <v>7855</v>
      </c>
      <c r="H90" s="255" t="n">
        <v>6820</v>
      </c>
      <c r="I90" s="255" t="n">
        <v>13</v>
      </c>
      <c r="J90" s="59">
        <f>+(((G90-F90)-(H90-F90))/(H90-F90))*100</f>
        <v/>
      </c>
      <c r="K90" s="34">
        <f>AVERAGE(J90:J91)</f>
        <v/>
      </c>
      <c r="L90" s="34">
        <f>_xlfn.STDEV.S(J90,J91)</f>
        <v/>
      </c>
      <c r="M90" s="35" t="n"/>
      <c r="O90" s="295">
        <f>+(H90-F90)/10</f>
        <v/>
      </c>
      <c r="P90" s="26" t="inlineStr">
        <is>
          <t>FALSO</t>
        </is>
      </c>
      <c r="Q90" s="26" t="inlineStr">
        <is>
          <t>FALSO</t>
        </is>
      </c>
      <c r="R90" s="149" t="inlineStr">
        <is>
          <t>No Esperado</t>
        </is>
      </c>
      <c r="S90" s="149" t="inlineStr">
        <is>
          <t>No Esperado</t>
        </is>
      </c>
      <c r="T90" s="149" t="inlineStr">
        <is>
          <t>Se descarta</t>
        </is>
      </c>
      <c r="U90" s="149" t="n"/>
    </row>
    <row r="91" ht="15.75" customHeight="1" s="412">
      <c r="A91" s="5" t="n">
        <v>1056</v>
      </c>
      <c r="B91" s="252" t="n">
        <v>10</v>
      </c>
      <c r="C91" s="255" t="n">
        <v>111</v>
      </c>
      <c r="D91" s="255" t="n">
        <v>4</v>
      </c>
      <c r="E91" s="58" t="n">
        <v>43524</v>
      </c>
      <c r="F91" s="255" t="n">
        <v>5232</v>
      </c>
      <c r="G91" s="255" t="n">
        <v>7808</v>
      </c>
      <c r="H91" s="255" t="n">
        <v>6937</v>
      </c>
      <c r="I91" s="255" t="n"/>
      <c r="J91" s="59">
        <f>+(((G91-F91)-(H91-F91))/(H91-F91))*100</f>
        <v/>
      </c>
      <c r="K91" s="35" t="n"/>
      <c r="L91" s="35" t="n"/>
      <c r="M91" s="35" t="n"/>
      <c r="O91" s="295">
        <f>+(H91-F91)/10</f>
        <v/>
      </c>
      <c r="P91" s="26" t="inlineStr">
        <is>
          <t>FALSO</t>
        </is>
      </c>
      <c r="Q91" s="26" t="inlineStr">
        <is>
          <t>FALSO</t>
        </is>
      </c>
      <c r="R91" s="149" t="inlineStr">
        <is>
          <t>No Esperado</t>
        </is>
      </c>
      <c r="S91" s="149" t="inlineStr">
        <is>
          <t>No Esperado</t>
        </is>
      </c>
      <c r="T91" s="149" t="inlineStr">
        <is>
          <t>Se descarta</t>
        </is>
      </c>
      <c r="U91" s="149" t="n"/>
    </row>
    <row r="92" ht="15.75" customHeight="1" s="412">
      <c r="A92" s="5" t="n">
        <v>1705</v>
      </c>
      <c r="B92" s="252" t="n">
        <v>9</v>
      </c>
      <c r="C92" s="255" t="n">
        <v>111</v>
      </c>
      <c r="D92" s="255" t="n">
        <v>6</v>
      </c>
      <c r="E92" s="58" t="n">
        <v>43535</v>
      </c>
      <c r="F92" s="255" t="n">
        <v>5188</v>
      </c>
      <c r="G92" s="255" t="n">
        <v>8495</v>
      </c>
      <c r="H92" s="255" t="n">
        <v>7553</v>
      </c>
      <c r="I92" s="255" t="n">
        <v>11</v>
      </c>
      <c r="J92" s="59">
        <f>+(((G92-F92)-(H92-F92))/(H92-F92))*100</f>
        <v/>
      </c>
      <c r="K92" s="34">
        <f>AVERAGE(J92:J93)</f>
        <v/>
      </c>
      <c r="L92" s="34">
        <f>_xlfn.STDEV.S(J92,J93)</f>
        <v/>
      </c>
      <c r="M92" s="35" t="n"/>
      <c r="O92" s="295">
        <f>+(H92-F92)/10</f>
        <v/>
      </c>
      <c r="P92" s="26" t="inlineStr">
        <is>
          <t>FALSO</t>
        </is>
      </c>
      <c r="Q92" s="26" t="inlineStr">
        <is>
          <t>FALSO</t>
        </is>
      </c>
      <c r="R92" s="149" t="inlineStr">
        <is>
          <t>Esperado</t>
        </is>
      </c>
      <c r="S92" s="149" t="inlineStr">
        <is>
          <t>Esperado</t>
        </is>
      </c>
      <c r="T92" s="149" t="inlineStr">
        <is>
          <t>Dato Válido</t>
        </is>
      </c>
      <c r="U92" s="149" t="n"/>
    </row>
    <row r="93" ht="15.75" customHeight="1" s="412">
      <c r="A93" s="5" t="n">
        <v>1706</v>
      </c>
      <c r="B93" s="252" t="n">
        <v>10</v>
      </c>
      <c r="C93" s="255" t="n">
        <v>111</v>
      </c>
      <c r="D93" s="255" t="n">
        <v>6</v>
      </c>
      <c r="E93" s="58" t="n">
        <v>43535</v>
      </c>
      <c r="F93" s="255" t="n">
        <v>5232</v>
      </c>
      <c r="G93" s="255" t="n">
        <v>8920</v>
      </c>
      <c r="H93" s="255" t="n">
        <v>7917</v>
      </c>
      <c r="I93" s="255" t="n"/>
      <c r="J93" s="59">
        <f>+(((G93-F93)-(H93-F93))/(H93-F93))*100</f>
        <v/>
      </c>
      <c r="K93" s="35" t="n"/>
      <c r="L93" s="35" t="n"/>
      <c r="M93" s="35" t="n"/>
      <c r="O93" s="295">
        <f>+(H93-F93)/10</f>
        <v/>
      </c>
      <c r="P93" s="26" t="inlineStr">
        <is>
          <t>VERDADERO</t>
        </is>
      </c>
      <c r="Q93" s="26" t="inlineStr">
        <is>
          <t>FALSO</t>
        </is>
      </c>
      <c r="R93" s="149" t="inlineStr">
        <is>
          <t>Esperado</t>
        </is>
      </c>
      <c r="S93" s="149" t="inlineStr">
        <is>
          <t>Esperado</t>
        </is>
      </c>
      <c r="T93" s="149" t="inlineStr">
        <is>
          <t>Dato Válido</t>
        </is>
      </c>
      <c r="U93" s="149" t="n"/>
    </row>
    <row r="94" ht="15.75" customHeight="1" s="412">
      <c r="A94" s="15" t="n">
        <v>2417</v>
      </c>
      <c r="B94" s="16" t="n">
        <v>5</v>
      </c>
      <c r="C94" s="60" t="n">
        <v>111</v>
      </c>
      <c r="D94" s="60" t="n">
        <v>9</v>
      </c>
      <c r="E94" s="61" t="n">
        <v>43557</v>
      </c>
      <c r="F94" s="62" t="n">
        <v>5236</v>
      </c>
      <c r="G94" s="60" t="n">
        <v>7716</v>
      </c>
      <c r="H94" s="60" t="n">
        <v>7244</v>
      </c>
      <c r="I94" s="255" t="n"/>
      <c r="J94" s="59">
        <f>+(((G94-F94)-(H94-F94))/(H94-F94))*100</f>
        <v/>
      </c>
      <c r="K94" s="34">
        <f>AVERAGE(J94:J95)</f>
        <v/>
      </c>
      <c r="L94" s="34">
        <f>_xlfn.STDEV.S(J94,J95)</f>
        <v/>
      </c>
      <c r="M94" s="35" t="n"/>
      <c r="O94" s="295">
        <f>+(H94-F94)/10</f>
        <v/>
      </c>
      <c r="P94" s="26" t="inlineStr">
        <is>
          <t>FALSO</t>
        </is>
      </c>
      <c r="Q94" s="26" t="inlineStr">
        <is>
          <t>FALSO</t>
        </is>
      </c>
      <c r="R94" s="149" t="inlineStr">
        <is>
          <t>No Esperado</t>
        </is>
      </c>
      <c r="S94" s="149" t="inlineStr">
        <is>
          <t>Esperado</t>
        </is>
      </c>
      <c r="T94" s="149" t="inlineStr">
        <is>
          <t>Dato Válido</t>
        </is>
      </c>
      <c r="U94" s="149" t="n"/>
    </row>
    <row r="95" ht="15.75" customHeight="1" s="412">
      <c r="A95" s="15" t="n">
        <v>2418</v>
      </c>
      <c r="B95" s="16" t="n">
        <v>6</v>
      </c>
      <c r="C95" s="60" t="n">
        <v>111</v>
      </c>
      <c r="D95" s="60" t="n">
        <v>9</v>
      </c>
      <c r="E95" s="61" t="n">
        <v>43557</v>
      </c>
      <c r="F95" s="62" t="n">
        <v>5259</v>
      </c>
      <c r="G95" s="60" t="n">
        <v>7855</v>
      </c>
      <c r="H95" s="60" t="n">
        <v>7365</v>
      </c>
      <c r="I95" s="255" t="n"/>
      <c r="J95" s="59">
        <f>+(((G95-F95)-(H95-F95))/(H95-F95))*100</f>
        <v/>
      </c>
      <c r="K95" s="35" t="n"/>
      <c r="L95" s="35" t="n"/>
      <c r="M95" s="35" t="n"/>
      <c r="O95" s="295">
        <f>+(H95-F95)/10</f>
        <v/>
      </c>
      <c r="P95" s="26" t="inlineStr">
        <is>
          <t>FALSO</t>
        </is>
      </c>
      <c r="Q95" s="26" t="inlineStr">
        <is>
          <t>FALSO</t>
        </is>
      </c>
      <c r="R95" s="149" t="inlineStr">
        <is>
          <t>No Esperado</t>
        </is>
      </c>
      <c r="S95" s="149" t="inlineStr">
        <is>
          <t>Esperado</t>
        </is>
      </c>
      <c r="T95" s="149" t="inlineStr">
        <is>
          <t>Dato Válido</t>
        </is>
      </c>
      <c r="U95" s="149" t="n"/>
    </row>
    <row r="96" ht="15.75" customHeight="1" s="412">
      <c r="A96" s="15" t="n">
        <v>3065</v>
      </c>
      <c r="B96" s="16" t="n">
        <v>5</v>
      </c>
      <c r="C96" s="60" t="n">
        <v>111</v>
      </c>
      <c r="D96" s="60" t="n">
        <v>12</v>
      </c>
      <c r="E96" s="61" t="n">
        <v>43577</v>
      </c>
      <c r="F96" s="62" t="n">
        <v>5236</v>
      </c>
      <c r="G96" s="60" t="n">
        <v>7801</v>
      </c>
      <c r="H96" s="60" t="n">
        <v>7361</v>
      </c>
      <c r="I96" s="60" t="n"/>
      <c r="J96" s="59">
        <f>+(((G96-F96)-(H96-F96))/(H96-F96))*100</f>
        <v/>
      </c>
      <c r="K96" s="34">
        <f>AVERAGE(J96:J97)</f>
        <v/>
      </c>
      <c r="L96" s="34">
        <f>_xlfn.STDEV.S(J96,J97)</f>
        <v/>
      </c>
      <c r="M96" s="35" t="n"/>
      <c r="O96" s="295">
        <f>+(H96-F96)/10</f>
        <v/>
      </c>
      <c r="P96" s="26" t="inlineStr">
        <is>
          <t>FALSO</t>
        </is>
      </c>
      <c r="Q96" s="26" t="inlineStr">
        <is>
          <t>FALSO</t>
        </is>
      </c>
      <c r="R96" s="149" t="inlineStr">
        <is>
          <t>Esperado</t>
        </is>
      </c>
      <c r="S96" s="149" t="inlineStr">
        <is>
          <t>Esperado</t>
        </is>
      </c>
      <c r="T96" s="149" t="inlineStr">
        <is>
          <t>Dato Válido</t>
        </is>
      </c>
      <c r="U96" s="149" t="n"/>
    </row>
    <row r="97" ht="15.75" customHeight="1" s="412">
      <c r="A97" s="15" t="n">
        <v>3066</v>
      </c>
      <c r="B97" s="16" t="n">
        <v>6</v>
      </c>
      <c r="C97" s="60" t="n">
        <v>111</v>
      </c>
      <c r="D97" s="60" t="n">
        <v>12</v>
      </c>
      <c r="E97" s="61" t="n">
        <v>43577</v>
      </c>
      <c r="F97" s="62" t="n">
        <v>5259</v>
      </c>
      <c r="G97" s="60" t="n">
        <v>7937</v>
      </c>
      <c r="H97" s="60" t="n">
        <v>7479</v>
      </c>
      <c r="I97" s="60" t="n"/>
      <c r="J97" s="59">
        <f>+(((G97-F97)-(H97-F97))/(H97-F97))*100</f>
        <v/>
      </c>
      <c r="K97" s="35" t="n"/>
      <c r="L97" s="35" t="n"/>
      <c r="M97" s="35" t="n"/>
      <c r="O97" s="295">
        <f>+(H97-F97)/10</f>
        <v/>
      </c>
      <c r="P97" s="26" t="inlineStr">
        <is>
          <t>FALSO</t>
        </is>
      </c>
      <c r="Q97" s="26" t="inlineStr">
        <is>
          <t>FALSO</t>
        </is>
      </c>
      <c r="R97" s="149" t="inlineStr">
        <is>
          <t>Esperado</t>
        </is>
      </c>
      <c r="S97" s="149" t="inlineStr">
        <is>
          <t>Esperado</t>
        </is>
      </c>
      <c r="T97" s="149" t="inlineStr">
        <is>
          <t>Dato Válido</t>
        </is>
      </c>
      <c r="U97" s="149" t="n"/>
    </row>
    <row r="98" ht="15.75" customHeight="1" s="412">
      <c r="A98" s="15" t="n">
        <v>3579</v>
      </c>
      <c r="B98" s="16" t="n">
        <v>1</v>
      </c>
      <c r="C98" s="60" t="n">
        <v>111</v>
      </c>
      <c r="D98" s="60" t="n">
        <v>14</v>
      </c>
      <c r="E98" s="61" t="n">
        <v>43591</v>
      </c>
      <c r="F98" s="60" t="n">
        <v>5301</v>
      </c>
      <c r="G98" s="62" t="n">
        <v>8134</v>
      </c>
      <c r="H98" s="60" t="n">
        <v>7748</v>
      </c>
      <c r="I98" s="60" t="n"/>
      <c r="J98" s="59">
        <f>+(((G98-F98)-(H98-F98))/(H98-F98))*100</f>
        <v/>
      </c>
      <c r="K98" s="34">
        <f>AVERAGE(J98:J99)</f>
        <v/>
      </c>
      <c r="L98" s="34">
        <f>_xlfn.STDEV.S(J98,J99)</f>
        <v/>
      </c>
      <c r="M98" s="35">
        <f>(K96-K98)/14</f>
        <v/>
      </c>
      <c r="N98" s="295">
        <f>(K92-K98)/56</f>
        <v/>
      </c>
      <c r="O98" s="295">
        <f>+(H98-F98)/10</f>
        <v/>
      </c>
      <c r="P98" s="26" t="inlineStr">
        <is>
          <t>FALSO</t>
        </is>
      </c>
      <c r="Q98" s="26" t="inlineStr">
        <is>
          <t>VERDADERO</t>
        </is>
      </c>
      <c r="R98" s="149" t="inlineStr">
        <is>
          <t>Esperado</t>
        </is>
      </c>
      <c r="S98" s="149" t="inlineStr">
        <is>
          <t>Esperado</t>
        </is>
      </c>
      <c r="T98" s="149" t="inlineStr">
        <is>
          <t>Dato Válido</t>
        </is>
      </c>
      <c r="U98" s="149" t="n"/>
    </row>
    <row r="99" ht="15.75" customHeight="1" s="412">
      <c r="A99" s="15" t="n">
        <v>3580</v>
      </c>
      <c r="B99" s="16" t="n">
        <v>2</v>
      </c>
      <c r="C99" s="60" t="n">
        <v>111</v>
      </c>
      <c r="D99" s="60" t="n">
        <v>14</v>
      </c>
      <c r="E99" s="61" t="n">
        <v>43591</v>
      </c>
      <c r="F99" s="60" t="n">
        <v>5190</v>
      </c>
      <c r="G99" s="62" t="n">
        <v>7901</v>
      </c>
      <c r="H99" s="60" t="n">
        <v>7529</v>
      </c>
      <c r="I99" s="60" t="n"/>
      <c r="J99" s="59">
        <f>+(((G99-F99)-(H99-F99))/(H99-F99))*100</f>
        <v/>
      </c>
      <c r="K99" s="35" t="n"/>
      <c r="L99" s="35" t="n"/>
      <c r="M99" s="35" t="n"/>
      <c r="O99" s="295">
        <f>+(H99-F99)/10</f>
        <v/>
      </c>
      <c r="P99" s="26" t="inlineStr">
        <is>
          <t>FALSO</t>
        </is>
      </c>
      <c r="Q99" s="26" t="inlineStr">
        <is>
          <t>FALSO</t>
        </is>
      </c>
      <c r="R99" s="149" t="inlineStr">
        <is>
          <t>Esperado</t>
        </is>
      </c>
      <c r="S99" s="149" t="inlineStr">
        <is>
          <t>Esperado</t>
        </is>
      </c>
      <c r="T99" s="149" t="inlineStr">
        <is>
          <t>Dato Válido</t>
        </is>
      </c>
      <c r="U99" s="149" t="n"/>
    </row>
    <row r="100" ht="15.75" customHeight="1" s="412">
      <c r="A100" s="5" t="n">
        <v>11</v>
      </c>
      <c r="B100" s="252" t="n">
        <v>11</v>
      </c>
      <c r="C100" s="201" t="n">
        <v>112</v>
      </c>
      <c r="D100" s="201" t="n">
        <v>1</v>
      </c>
      <c r="E100" s="8" t="n">
        <v>43514</v>
      </c>
      <c r="F100" s="201" t="n">
        <v>5213</v>
      </c>
      <c r="G100" s="201" t="n">
        <v>9019</v>
      </c>
      <c r="H100" s="201" t="n">
        <v>7675</v>
      </c>
      <c r="I100" s="201" t="n">
        <v>9</v>
      </c>
      <c r="J100" s="9">
        <f>+(((G100-F100)-(H100-F100))/(H100-F100))*100</f>
        <v/>
      </c>
      <c r="K100" s="33">
        <f>AVERAGE(J100:J101)</f>
        <v/>
      </c>
      <c r="L100" s="33">
        <f>_xlfn.STDEV.S(J100,J101)</f>
        <v/>
      </c>
      <c r="M100" s="13" t="n">
        <v>2</v>
      </c>
      <c r="O100" s="295">
        <f>+(H100-F100)/10</f>
        <v/>
      </c>
      <c r="P100" s="26" t="inlineStr">
        <is>
          <t>FALSO</t>
        </is>
      </c>
      <c r="Q100" s="26" t="inlineStr">
        <is>
          <t>FALSO</t>
        </is>
      </c>
      <c r="R100" s="149" t="inlineStr">
        <is>
          <t>Esperado</t>
        </is>
      </c>
      <c r="S100" s="149" t="inlineStr">
        <is>
          <t>Esperado</t>
        </is>
      </c>
      <c r="T100" s="149" t="inlineStr">
        <is>
          <t>Se descarta</t>
        </is>
      </c>
      <c r="U100" s="149" t="n"/>
    </row>
    <row r="101" ht="15.75" customHeight="1" s="412">
      <c r="A101" s="5" t="n">
        <v>12</v>
      </c>
      <c r="B101" s="252" t="n">
        <v>12</v>
      </c>
      <c r="C101" s="201" t="n">
        <v>112</v>
      </c>
      <c r="D101" s="201" t="n">
        <v>1</v>
      </c>
      <c r="E101" s="8" t="n">
        <v>43514</v>
      </c>
      <c r="F101" s="201" t="n">
        <v>5232</v>
      </c>
      <c r="G101" s="201" t="n">
        <v>9109</v>
      </c>
      <c r="H101" s="201" t="n">
        <v>7776</v>
      </c>
      <c r="I101" s="201" t="n"/>
      <c r="J101" s="9">
        <f>+(((G101-F101)-(H101-F101))/(H101-F101))*100</f>
        <v/>
      </c>
      <c r="K101" s="13" t="n"/>
      <c r="L101" s="13" t="n"/>
      <c r="M101" s="13" t="n"/>
      <c r="O101" s="295">
        <f>+(H101-F101)/10</f>
        <v/>
      </c>
      <c r="P101" s="26" t="inlineStr">
        <is>
          <t>FALSO</t>
        </is>
      </c>
      <c r="Q101" s="26" t="inlineStr">
        <is>
          <t>FALSO</t>
        </is>
      </c>
      <c r="R101" s="149" t="inlineStr">
        <is>
          <t>Esperado</t>
        </is>
      </c>
      <c r="S101" s="149" t="inlineStr">
        <is>
          <t>Esperado</t>
        </is>
      </c>
      <c r="T101" s="149" t="inlineStr">
        <is>
          <t>Se descarta</t>
        </is>
      </c>
      <c r="U101" s="149" t="n"/>
    </row>
    <row r="102" ht="15.75" customHeight="1" s="412">
      <c r="A102" s="5" t="n">
        <v>665</v>
      </c>
      <c r="B102" s="252" t="n">
        <v>11</v>
      </c>
      <c r="C102" s="201" t="n">
        <v>112</v>
      </c>
      <c r="D102" s="201" t="n">
        <v>3</v>
      </c>
      <c r="E102" s="8" t="n">
        <v>43521</v>
      </c>
      <c r="F102" s="201" t="n">
        <v>5213</v>
      </c>
      <c r="G102" s="201" t="n">
        <v>9560</v>
      </c>
      <c r="H102" s="201" t="n">
        <v>8021</v>
      </c>
      <c r="I102" s="201" t="n">
        <v>6</v>
      </c>
      <c r="J102" s="9">
        <f>+(((G102-F102)-(H102-F102))/(H102-F102))*100</f>
        <v/>
      </c>
      <c r="K102" s="33">
        <f>AVERAGE(J102:J103)</f>
        <v/>
      </c>
      <c r="L102" s="33">
        <f>_xlfn.STDEV.S(J102,J103)</f>
        <v/>
      </c>
      <c r="M102" s="13" t="n"/>
      <c r="O102" s="295">
        <f>+(H102-F102)/10</f>
        <v/>
      </c>
      <c r="P102" s="26" t="inlineStr">
        <is>
          <t>FALSO</t>
        </is>
      </c>
      <c r="Q102" s="26" t="inlineStr">
        <is>
          <t>FALSO</t>
        </is>
      </c>
      <c r="R102" s="149" t="inlineStr">
        <is>
          <t>Esperado</t>
        </is>
      </c>
      <c r="S102" s="149" t="inlineStr">
        <is>
          <t>No Esperado</t>
        </is>
      </c>
      <c r="T102" s="149" t="inlineStr">
        <is>
          <t>Se descarta</t>
        </is>
      </c>
      <c r="U102" s="149" t="n"/>
    </row>
    <row r="103" ht="15.75" customHeight="1" s="412">
      <c r="A103" s="5" t="n">
        <v>666</v>
      </c>
      <c r="B103" s="252" t="n">
        <v>12</v>
      </c>
      <c r="C103" s="201" t="n">
        <v>112</v>
      </c>
      <c r="D103" s="201" t="n">
        <v>3</v>
      </c>
      <c r="E103" s="8" t="n">
        <v>43521</v>
      </c>
      <c r="F103" s="201" t="n">
        <v>5232</v>
      </c>
      <c r="G103" s="201" t="n">
        <v>9903</v>
      </c>
      <c r="H103" s="201" t="n">
        <v>8212</v>
      </c>
      <c r="I103" s="201" t="n"/>
      <c r="J103" s="9">
        <f>+(((G103-F103)-(H103-F103))/(H103-F103))*100</f>
        <v/>
      </c>
      <c r="K103" s="13" t="n"/>
      <c r="L103" s="13" t="n"/>
      <c r="M103" s="13" t="n"/>
      <c r="O103" s="295">
        <f>+(H103-F103)/10</f>
        <v/>
      </c>
      <c r="P103" s="26" t="inlineStr">
        <is>
          <t>FALSO</t>
        </is>
      </c>
      <c r="Q103" s="26" t="inlineStr">
        <is>
          <t>FALSO</t>
        </is>
      </c>
      <c r="R103" s="149" t="inlineStr">
        <is>
          <t>Esperado</t>
        </is>
      </c>
      <c r="S103" s="149" t="inlineStr">
        <is>
          <t>No Esperado</t>
        </is>
      </c>
      <c r="T103" s="149" t="inlineStr">
        <is>
          <t>Se descarta</t>
        </is>
      </c>
      <c r="U103" s="149" t="n"/>
    </row>
    <row r="104" ht="15.75" customHeight="1" s="412">
      <c r="A104" s="5" t="n">
        <v>1315</v>
      </c>
      <c r="B104" s="252" t="n">
        <v>11</v>
      </c>
      <c r="C104" s="201" t="n">
        <v>112</v>
      </c>
      <c r="D104" s="201" t="n">
        <v>5</v>
      </c>
      <c r="E104" s="8" t="n">
        <v>43531</v>
      </c>
      <c r="F104" s="201" t="n">
        <v>5213</v>
      </c>
      <c r="G104" s="201" t="n">
        <v>8930</v>
      </c>
      <c r="H104" s="201" t="n">
        <v>8101</v>
      </c>
      <c r="I104" s="201" t="n">
        <v>8</v>
      </c>
      <c r="J104" s="9">
        <f>+(((G104-F104)-(H104-F104))/(H104-F104))*100</f>
        <v/>
      </c>
      <c r="K104" s="33">
        <f>AVERAGE(J104:J105)</f>
        <v/>
      </c>
      <c r="L104" s="33">
        <f>_xlfn.STDEV.S(J104,J105)</f>
        <v/>
      </c>
      <c r="M104" s="13" t="n"/>
      <c r="O104" s="295">
        <f>+(H104-F104)/10</f>
        <v/>
      </c>
      <c r="P104" s="26" t="inlineStr">
        <is>
          <t>FALSO</t>
        </is>
      </c>
      <c r="Q104" s="26" t="inlineStr">
        <is>
          <t>FALSO</t>
        </is>
      </c>
      <c r="R104" s="149" t="inlineStr">
        <is>
          <t>Esperado</t>
        </is>
      </c>
      <c r="S104" s="149" t="inlineStr">
        <is>
          <t>No Esperado</t>
        </is>
      </c>
      <c r="T104" s="149" t="inlineStr">
        <is>
          <t>Se descarta</t>
        </is>
      </c>
      <c r="U104" s="149" t="n"/>
    </row>
    <row r="105" ht="15.75" customHeight="1" s="412">
      <c r="A105" s="5" t="n">
        <v>1316</v>
      </c>
      <c r="B105" s="252" t="n">
        <v>12</v>
      </c>
      <c r="C105" s="201" t="n">
        <v>112</v>
      </c>
      <c r="D105" s="201" t="n">
        <v>5</v>
      </c>
      <c r="E105" s="8" t="n">
        <v>43531</v>
      </c>
      <c r="F105" s="201" t="n">
        <v>5232</v>
      </c>
      <c r="G105" s="201" t="n">
        <v>8768</v>
      </c>
      <c r="H105" s="201" t="n">
        <v>7961</v>
      </c>
      <c r="I105" s="201" t="n"/>
      <c r="J105" s="9">
        <f>+(((G105-F105)-(H105-F105))/(H105-F105))*100</f>
        <v/>
      </c>
      <c r="K105" s="13" t="n"/>
      <c r="L105" s="13" t="n"/>
      <c r="M105" s="13" t="n"/>
      <c r="O105" s="295">
        <f>+(H105-F105)/10</f>
        <v/>
      </c>
      <c r="P105" s="26" t="inlineStr">
        <is>
          <t>FALSO</t>
        </is>
      </c>
      <c r="Q105" s="26" t="inlineStr">
        <is>
          <t>FALSO</t>
        </is>
      </c>
      <c r="R105" s="149" t="inlineStr">
        <is>
          <t>No Esperado</t>
        </is>
      </c>
      <c r="S105" s="149" t="inlineStr">
        <is>
          <t>No Esperado</t>
        </is>
      </c>
      <c r="T105" s="149" t="inlineStr">
        <is>
          <t>Se descarta</t>
        </is>
      </c>
      <c r="U105" s="149" t="n"/>
    </row>
    <row r="106" ht="15.75" customHeight="1" s="412">
      <c r="A106" s="15" t="n">
        <v>2241</v>
      </c>
      <c r="B106" s="16" t="n">
        <v>11</v>
      </c>
      <c r="C106" s="17" t="n">
        <v>112</v>
      </c>
      <c r="D106" s="17" t="n">
        <v>8</v>
      </c>
      <c r="E106" s="18" t="n">
        <v>43550</v>
      </c>
      <c r="F106" s="19" t="n">
        <v>5213</v>
      </c>
      <c r="G106" s="17" t="n">
        <v>7972</v>
      </c>
      <c r="H106" s="17" t="n">
        <v>7565</v>
      </c>
      <c r="I106" s="201" t="n"/>
      <c r="J106" s="9">
        <f>+(((G106-F106)-(H106-F106))/(H106-F106))*100</f>
        <v/>
      </c>
      <c r="K106" s="33">
        <f>AVERAGE(J106:J107)</f>
        <v/>
      </c>
      <c r="L106" s="33">
        <f>_xlfn.STDEV.S(J106,J107)</f>
        <v/>
      </c>
      <c r="M106" s="13" t="n"/>
      <c r="O106" s="295">
        <f>+(H106-F106)/10</f>
        <v/>
      </c>
      <c r="P106" s="26" t="inlineStr">
        <is>
          <t>FALSO</t>
        </is>
      </c>
      <c r="Q106" s="26" t="inlineStr">
        <is>
          <t>FALSO</t>
        </is>
      </c>
      <c r="R106" s="149" t="inlineStr">
        <is>
          <t>No Esperado</t>
        </is>
      </c>
      <c r="S106" s="149" t="inlineStr">
        <is>
          <t>Esperado</t>
        </is>
      </c>
      <c r="T106" s="149" t="inlineStr">
        <is>
          <t>Se descarta</t>
        </is>
      </c>
      <c r="U106" s="149" t="n"/>
    </row>
    <row r="107" ht="15.75" customHeight="1" s="412">
      <c r="A107" s="15" t="n">
        <v>2242</v>
      </c>
      <c r="B107" s="16" t="n">
        <v>12</v>
      </c>
      <c r="C107" s="17" t="n">
        <v>112</v>
      </c>
      <c r="D107" s="17" t="n">
        <v>8</v>
      </c>
      <c r="E107" s="18" t="n">
        <v>43550</v>
      </c>
      <c r="F107" s="19" t="n">
        <v>5232</v>
      </c>
      <c r="G107" s="17" t="n">
        <v>8079</v>
      </c>
      <c r="H107" s="17" t="n">
        <v>7641</v>
      </c>
      <c r="I107" s="201" t="n"/>
      <c r="J107" s="9">
        <f>+(((G107-F107)-(H107-F107))/(H107-F107))*100</f>
        <v/>
      </c>
      <c r="K107" s="13" t="n"/>
      <c r="L107" s="13" t="n"/>
      <c r="M107" s="13" t="n"/>
      <c r="O107" s="295">
        <f>+(H107-F107)/10</f>
        <v/>
      </c>
      <c r="P107" s="26" t="inlineStr">
        <is>
          <t>FALSO</t>
        </is>
      </c>
      <c r="Q107" s="26" t="inlineStr">
        <is>
          <t>FALSO</t>
        </is>
      </c>
      <c r="R107" s="149" t="inlineStr">
        <is>
          <t>No Esperado</t>
        </is>
      </c>
      <c r="S107" s="149" t="inlineStr">
        <is>
          <t>Esperado</t>
        </is>
      </c>
      <c r="T107" s="149" t="inlineStr">
        <is>
          <t>Se descarta</t>
        </is>
      </c>
      <c r="U107" s="149" t="n"/>
    </row>
    <row r="108" ht="15.75" customHeight="1" s="412">
      <c r="A108" s="15" t="n">
        <v>2727</v>
      </c>
      <c r="B108" s="16" t="n">
        <v>99</v>
      </c>
      <c r="C108" s="17" t="n">
        <v>112</v>
      </c>
      <c r="D108" s="17" t="n">
        <v>10</v>
      </c>
      <c r="E108" s="18" t="n">
        <v>43564</v>
      </c>
      <c r="F108" s="19" t="n">
        <v>5182</v>
      </c>
      <c r="G108" s="17" t="n">
        <v>7679</v>
      </c>
      <c r="H108" s="17" t="n">
        <v>7330</v>
      </c>
      <c r="I108" s="17" t="n"/>
      <c r="J108" s="9">
        <f>+(((G108-F108)-(H108-F108))/(H108-F108))*100</f>
        <v/>
      </c>
      <c r="K108" s="33">
        <f>AVERAGE(J108:J109)</f>
        <v/>
      </c>
      <c r="L108" s="33">
        <f>_xlfn.STDEV.S(J108,J109)</f>
        <v/>
      </c>
      <c r="M108" s="13">
        <f>+(K104-K108)/33</f>
        <v/>
      </c>
      <c r="N108" s="295">
        <f>+(K102-K108)/43</f>
        <v/>
      </c>
      <c r="O108" s="295">
        <f>+(H108-F108)/10</f>
        <v/>
      </c>
      <c r="P108" s="26" t="inlineStr">
        <is>
          <t>FALSO</t>
        </is>
      </c>
      <c r="Q108" s="26" t="inlineStr">
        <is>
          <t>FALSO</t>
        </is>
      </c>
      <c r="R108" s="149" t="inlineStr">
        <is>
          <t>No Esperado</t>
        </is>
      </c>
      <c r="S108" s="149" t="inlineStr">
        <is>
          <t>Esperado</t>
        </is>
      </c>
      <c r="T108" s="149" t="inlineStr">
        <is>
          <t>Se descarta</t>
        </is>
      </c>
      <c r="U108" s="149" t="n"/>
    </row>
    <row r="109" ht="15.75" customHeight="1" s="412">
      <c r="A109" s="15" t="n">
        <v>2728</v>
      </c>
      <c r="B109" s="16" t="n">
        <v>100</v>
      </c>
      <c r="C109" s="17" t="n">
        <v>112</v>
      </c>
      <c r="D109" s="17" t="n">
        <v>10</v>
      </c>
      <c r="E109" s="18" t="n">
        <v>43564</v>
      </c>
      <c r="F109" s="19" t="n">
        <v>5209</v>
      </c>
      <c r="G109" s="17" t="n">
        <v>7742</v>
      </c>
      <c r="H109" s="17" t="n">
        <v>7389</v>
      </c>
      <c r="I109" s="17" t="n"/>
      <c r="J109" s="9">
        <f>+(((G109-F109)-(H109-F109))/(H109-F109))*100</f>
        <v/>
      </c>
      <c r="K109" s="13" t="n"/>
      <c r="L109" s="13" t="n"/>
      <c r="M109" s="13" t="n"/>
      <c r="O109" s="295">
        <f>+(H109-F109)/10</f>
        <v/>
      </c>
      <c r="P109" s="26" t="inlineStr">
        <is>
          <t>FALSO</t>
        </is>
      </c>
      <c r="Q109" s="26" t="inlineStr">
        <is>
          <t>FALSO</t>
        </is>
      </c>
      <c r="R109" s="149" t="inlineStr">
        <is>
          <t>No Esperado</t>
        </is>
      </c>
      <c r="S109" s="149" t="inlineStr">
        <is>
          <t>Esperado</t>
        </is>
      </c>
      <c r="T109" s="149" t="inlineStr">
        <is>
          <t>Se descarta</t>
        </is>
      </c>
      <c r="U109" s="149" t="n"/>
    </row>
    <row r="110" ht="15.75" customHeight="1" s="412">
      <c r="A110" s="5" t="n">
        <v>403</v>
      </c>
      <c r="B110" s="252" t="n">
        <v>53</v>
      </c>
      <c r="C110" s="246" t="n">
        <v>113</v>
      </c>
      <c r="D110" s="246" t="n">
        <v>2</v>
      </c>
      <c r="E110" s="46" t="n">
        <v>43517</v>
      </c>
      <c r="F110" s="246" t="n">
        <v>5232</v>
      </c>
      <c r="G110" s="246" t="n">
        <v>8195</v>
      </c>
      <c r="H110" s="246" t="n">
        <v>7123</v>
      </c>
      <c r="I110" s="246" t="n">
        <v>10</v>
      </c>
      <c r="J110" s="47">
        <f>+(((G110-F110)-(H110-F110))/(H110-F110))*100</f>
        <v/>
      </c>
      <c r="K110" s="51">
        <f>AVERAGE(J110:J111)</f>
        <v/>
      </c>
      <c r="L110" s="51">
        <f>_xlfn.STDEV.S(J110,J111)</f>
        <v/>
      </c>
      <c r="M110" s="50" t="n">
        <v>3</v>
      </c>
      <c r="O110" s="295">
        <f>+(H110-F110)/10</f>
        <v/>
      </c>
      <c r="P110" s="26" t="inlineStr">
        <is>
          <t>FALSO</t>
        </is>
      </c>
      <c r="Q110" s="26" t="inlineStr">
        <is>
          <t>FALSO</t>
        </is>
      </c>
      <c r="R110" s="149" t="inlineStr">
        <is>
          <t>Esperado</t>
        </is>
      </c>
      <c r="S110" s="149" t="inlineStr">
        <is>
          <t>Esperado</t>
        </is>
      </c>
      <c r="T110" s="149" t="inlineStr">
        <is>
          <t>Dato Válido</t>
        </is>
      </c>
      <c r="U110" s="149" t="n"/>
    </row>
    <row r="111" ht="15.75" customHeight="1" s="412">
      <c r="A111" s="5" t="n">
        <v>404</v>
      </c>
      <c r="B111" s="252" t="n">
        <v>54</v>
      </c>
      <c r="C111" s="246" t="n">
        <v>113</v>
      </c>
      <c r="D111" s="246" t="n">
        <v>2</v>
      </c>
      <c r="E111" s="46" t="n">
        <v>43517</v>
      </c>
      <c r="F111" s="246" t="n">
        <v>5271</v>
      </c>
      <c r="G111" s="246" t="n">
        <v>8156</v>
      </c>
      <c r="H111" s="246" t="n">
        <v>7102</v>
      </c>
      <c r="I111" s="246" t="n"/>
      <c r="J111" s="47">
        <f>+(((G111-F111)-(H111-F111))/(H111-F111))*100</f>
        <v/>
      </c>
      <c r="K111" s="50" t="n"/>
      <c r="L111" s="50" t="n"/>
      <c r="M111" s="50" t="n"/>
      <c r="O111" s="295">
        <f>+(H111-F111)/10</f>
        <v/>
      </c>
      <c r="P111" s="26" t="inlineStr">
        <is>
          <t>FALSO</t>
        </is>
      </c>
      <c r="Q111" s="26" t="inlineStr">
        <is>
          <t>FALSO</t>
        </is>
      </c>
      <c r="R111" s="149" t="inlineStr">
        <is>
          <t>Esperado</t>
        </is>
      </c>
      <c r="S111" s="149" t="inlineStr">
        <is>
          <t>Esperado</t>
        </is>
      </c>
      <c r="T111" s="149" t="inlineStr">
        <is>
          <t>Dato Válido</t>
        </is>
      </c>
      <c r="U111" s="149" t="n"/>
    </row>
    <row r="112" ht="15.75" customHeight="1" s="412">
      <c r="A112" s="5" t="n">
        <v>1057</v>
      </c>
      <c r="B112" s="252" t="n">
        <v>11</v>
      </c>
      <c r="C112" s="246" t="n">
        <v>113</v>
      </c>
      <c r="D112" s="246" t="n">
        <v>4</v>
      </c>
      <c r="E112" s="46" t="n">
        <v>43524</v>
      </c>
      <c r="F112" s="246" t="n">
        <v>5213</v>
      </c>
      <c r="G112" s="246" t="n">
        <v>8110</v>
      </c>
      <c r="H112" s="246" t="n">
        <v>7126</v>
      </c>
      <c r="I112" s="246" t="n">
        <v>8</v>
      </c>
      <c r="J112" s="47">
        <f>+(((G112-F112)-(H112-F112))/(H112-F112))*100</f>
        <v/>
      </c>
      <c r="K112" s="51">
        <f>AVERAGE(J112:J113)</f>
        <v/>
      </c>
      <c r="L112" s="51">
        <f>_xlfn.STDEV.S(J112,J113)</f>
        <v/>
      </c>
      <c r="M112" s="50" t="n"/>
      <c r="O112" s="295">
        <f>+(H112-F112)/10</f>
        <v/>
      </c>
      <c r="P112" s="26" t="inlineStr">
        <is>
          <t>FALSO</t>
        </is>
      </c>
      <c r="Q112" s="26" t="inlineStr">
        <is>
          <t>FALSO</t>
        </is>
      </c>
      <c r="R112" s="149" t="inlineStr">
        <is>
          <t>No Esperado</t>
        </is>
      </c>
      <c r="S112" s="149" t="inlineStr">
        <is>
          <t>Esperado</t>
        </is>
      </c>
      <c r="T112" s="149" t="inlineStr">
        <is>
          <t>Dato Válido</t>
        </is>
      </c>
      <c r="U112" s="149" t="n"/>
    </row>
    <row r="113" ht="15.75" customHeight="1" s="412">
      <c r="A113" s="5" t="n">
        <v>1058</v>
      </c>
      <c r="B113" s="252" t="n">
        <v>12</v>
      </c>
      <c r="C113" s="246" t="n">
        <v>113</v>
      </c>
      <c r="D113" s="246" t="n">
        <v>4</v>
      </c>
      <c r="E113" s="46" t="n">
        <v>43524</v>
      </c>
      <c r="F113" s="246" t="n">
        <v>5232</v>
      </c>
      <c r="G113" s="246" t="n">
        <v>8235</v>
      </c>
      <c r="H113" s="246" t="n">
        <v>7211</v>
      </c>
      <c r="I113" s="246" t="n"/>
      <c r="J113" s="47">
        <f>+(((G113-F113)-(H113-F113))/(H113-F113))*100</f>
        <v/>
      </c>
      <c r="K113" s="50" t="n"/>
      <c r="L113" s="50" t="n"/>
      <c r="M113" s="50" t="n"/>
      <c r="O113" s="295">
        <f>+(H113-F113)/10</f>
        <v/>
      </c>
      <c r="P113" s="26" t="inlineStr">
        <is>
          <t>FALSO</t>
        </is>
      </c>
      <c r="Q113" s="26" t="inlineStr">
        <is>
          <t>FALSO</t>
        </is>
      </c>
      <c r="R113" s="149" t="inlineStr">
        <is>
          <t>No Esperado</t>
        </is>
      </c>
      <c r="S113" s="149" t="inlineStr">
        <is>
          <t>Esperado</t>
        </is>
      </c>
      <c r="T113" s="149" t="inlineStr">
        <is>
          <t>Dato Válido</t>
        </is>
      </c>
      <c r="U113" s="149" t="n"/>
    </row>
    <row r="114" ht="15.75" customHeight="1" s="412">
      <c r="A114" s="5" t="n">
        <v>1707</v>
      </c>
      <c r="B114" s="252" t="n">
        <v>11</v>
      </c>
      <c r="C114" s="246" t="n">
        <v>113</v>
      </c>
      <c r="D114" s="246" t="n">
        <v>6</v>
      </c>
      <c r="E114" s="46" t="n">
        <v>43535</v>
      </c>
      <c r="F114" s="246" t="n">
        <v>5213</v>
      </c>
      <c r="G114" s="246" t="n">
        <v>8185</v>
      </c>
      <c r="H114" s="246" t="n">
        <v>7434</v>
      </c>
      <c r="I114" s="246" t="n">
        <v>7</v>
      </c>
      <c r="J114" s="47">
        <f>+(((G114-F114)-(H114-F114))/(H114-F114))*100</f>
        <v/>
      </c>
      <c r="K114" s="51">
        <f>AVERAGE(J114:J115)</f>
        <v/>
      </c>
      <c r="L114" s="51">
        <f>_xlfn.STDEV.S(J114,J115)</f>
        <v/>
      </c>
      <c r="M114" s="50" t="n"/>
      <c r="O114" s="295">
        <f>+(H114-F114)/10</f>
        <v/>
      </c>
      <c r="P114" s="26" t="inlineStr">
        <is>
          <t>VERDADERO</t>
        </is>
      </c>
      <c r="Q114" s="26" t="inlineStr">
        <is>
          <t>FALSO</t>
        </is>
      </c>
      <c r="R114" s="149" t="inlineStr">
        <is>
          <t>No Esperado</t>
        </is>
      </c>
      <c r="S114" s="149" t="inlineStr">
        <is>
          <t>Esperado</t>
        </is>
      </c>
      <c r="T114" s="149" t="inlineStr">
        <is>
          <t>Dato Válido</t>
        </is>
      </c>
      <c r="U114" s="149" t="n"/>
    </row>
    <row r="115" ht="15.75" customHeight="1" s="412">
      <c r="A115" s="5" t="n">
        <v>1708</v>
      </c>
      <c r="B115" s="252" t="n">
        <v>12</v>
      </c>
      <c r="C115" s="246" t="n">
        <v>113</v>
      </c>
      <c r="D115" s="246" t="n">
        <v>6</v>
      </c>
      <c r="E115" s="46" t="n">
        <v>43535</v>
      </c>
      <c r="F115" s="246" t="n">
        <v>5232</v>
      </c>
      <c r="G115" s="246" t="n">
        <v>8091</v>
      </c>
      <c r="H115" s="246" t="n">
        <v>7365</v>
      </c>
      <c r="I115" s="246" t="n"/>
      <c r="J115" s="47">
        <f>+(((G115-F115)-(H115-F115))/(H115-F115))*100</f>
        <v/>
      </c>
      <c r="K115" s="50" t="n"/>
      <c r="L115" s="50" t="n"/>
      <c r="M115" s="50" t="n"/>
      <c r="O115" s="295">
        <f>+(H115-F115)/10</f>
        <v/>
      </c>
      <c r="P115" s="26" t="inlineStr">
        <is>
          <t>FALSO</t>
        </is>
      </c>
      <c r="Q115" s="26" t="inlineStr">
        <is>
          <t>FALSO</t>
        </is>
      </c>
      <c r="R115" s="149" t="inlineStr">
        <is>
          <t>No Esperado</t>
        </is>
      </c>
      <c r="S115" s="149" t="inlineStr">
        <is>
          <t>Esperado</t>
        </is>
      </c>
      <c r="T115" s="149" t="inlineStr">
        <is>
          <t>Dato Válido</t>
        </is>
      </c>
      <c r="U115" s="149" t="n"/>
    </row>
    <row r="116" ht="15.75" customHeight="1" s="412">
      <c r="A116" s="15" t="n">
        <v>2419</v>
      </c>
      <c r="B116" s="16" t="n">
        <v>7</v>
      </c>
      <c r="C116" s="52" t="n">
        <v>113</v>
      </c>
      <c r="D116" s="52" t="n">
        <v>9</v>
      </c>
      <c r="E116" s="53" t="n">
        <v>43557</v>
      </c>
      <c r="F116" s="54" t="n">
        <v>5232</v>
      </c>
      <c r="G116" s="52" t="n">
        <v>7752</v>
      </c>
      <c r="H116" s="52" t="n">
        <v>7239</v>
      </c>
      <c r="I116" s="246" t="n"/>
      <c r="J116" s="47">
        <f>+(((G116-F116)-(H116-F116))/(H116-F116))*100</f>
        <v/>
      </c>
      <c r="K116" s="51">
        <f>AVERAGE(J116:J117)</f>
        <v/>
      </c>
      <c r="L116" s="51">
        <f>_xlfn.STDEV.S(J116,J117)</f>
        <v/>
      </c>
      <c r="M116" s="50" t="n"/>
      <c r="O116" s="295">
        <f>+(H116-F116)/10</f>
        <v/>
      </c>
      <c r="P116" s="26" t="inlineStr">
        <is>
          <t>FALSO</t>
        </is>
      </c>
      <c r="Q116" s="26" t="inlineStr">
        <is>
          <t>FALSO</t>
        </is>
      </c>
      <c r="R116" s="149" t="inlineStr">
        <is>
          <t>No Esperado</t>
        </is>
      </c>
      <c r="S116" s="149" t="inlineStr">
        <is>
          <t>Esperado</t>
        </is>
      </c>
      <c r="T116" s="149" t="inlineStr">
        <is>
          <t>Dato Válido</t>
        </is>
      </c>
      <c r="U116" s="149" t="n"/>
    </row>
    <row r="117" ht="15.75" customHeight="1" s="412">
      <c r="A117" s="15" t="n">
        <v>2420</v>
      </c>
      <c r="B117" s="16" t="n">
        <v>8</v>
      </c>
      <c r="C117" s="52" t="n">
        <v>113</v>
      </c>
      <c r="D117" s="52" t="n">
        <v>9</v>
      </c>
      <c r="E117" s="53" t="n">
        <v>43557</v>
      </c>
      <c r="F117" s="54" t="n">
        <v>5221</v>
      </c>
      <c r="G117" s="52" t="n">
        <v>7677</v>
      </c>
      <c r="H117" s="52" t="n">
        <v>7158</v>
      </c>
      <c r="I117" s="246" t="n"/>
      <c r="J117" s="47">
        <f>+(((G117-F117)-(H117-F117))/(H117-F117))*100</f>
        <v/>
      </c>
      <c r="K117" s="50" t="n"/>
      <c r="L117" s="50" t="n"/>
      <c r="M117" s="50" t="n"/>
      <c r="O117" s="295">
        <f>+(H117-F117)/10</f>
        <v/>
      </c>
      <c r="P117" s="26" t="inlineStr">
        <is>
          <t>FALSO</t>
        </is>
      </c>
      <c r="Q117" s="26" t="inlineStr">
        <is>
          <t>FALSO</t>
        </is>
      </c>
      <c r="R117" s="149" t="inlineStr">
        <is>
          <t>No Esperado</t>
        </is>
      </c>
      <c r="S117" s="149" t="inlineStr">
        <is>
          <t>Esperado</t>
        </is>
      </c>
      <c r="T117" s="149" t="inlineStr">
        <is>
          <t>Dato Válido</t>
        </is>
      </c>
      <c r="U117" s="149" t="n"/>
    </row>
    <row r="118" ht="15.75" customHeight="1" s="412">
      <c r="A118" s="15" t="n">
        <v>3067</v>
      </c>
      <c r="B118" s="16" t="n">
        <v>7</v>
      </c>
      <c r="C118" s="52" t="n">
        <v>113</v>
      </c>
      <c r="D118" s="52" t="n">
        <v>12</v>
      </c>
      <c r="E118" s="53" t="n">
        <v>43577</v>
      </c>
      <c r="F118" s="54" t="n">
        <v>5232</v>
      </c>
      <c r="G118" s="52" t="n">
        <v>7588</v>
      </c>
      <c r="H118" s="52" t="n">
        <v>7240</v>
      </c>
      <c r="I118" s="52" t="n"/>
      <c r="J118" s="47">
        <f>+(((G118-F118)-(H118-F118))/(H118-F118))*100</f>
        <v/>
      </c>
      <c r="K118" s="51">
        <f>AVERAGE(J118:J119)</f>
        <v/>
      </c>
      <c r="L118" s="51">
        <f>_xlfn.STDEV.S(J118,J119)</f>
        <v/>
      </c>
      <c r="M118" s="50" t="n"/>
      <c r="O118" s="295">
        <f>+(H118-F118)/10</f>
        <v/>
      </c>
      <c r="P118" s="26" t="inlineStr">
        <is>
          <t>FALSO</t>
        </is>
      </c>
      <c r="Q118" s="26" t="inlineStr">
        <is>
          <t>FALSO</t>
        </is>
      </c>
      <c r="R118" s="149" t="inlineStr">
        <is>
          <t>No Esperado</t>
        </is>
      </c>
      <c r="S118" s="149" t="inlineStr">
        <is>
          <t>Esperado</t>
        </is>
      </c>
      <c r="T118" s="149" t="inlineStr">
        <is>
          <t>Dato Válido</t>
        </is>
      </c>
      <c r="U118" s="149" t="n"/>
    </row>
    <row r="119" ht="15.75" customHeight="1" s="412">
      <c r="A119" s="15" t="n">
        <v>3068</v>
      </c>
      <c r="B119" s="16" t="n">
        <v>8</v>
      </c>
      <c r="C119" s="52" t="n">
        <v>113</v>
      </c>
      <c r="D119" s="52" t="n">
        <v>12</v>
      </c>
      <c r="E119" s="53" t="n">
        <v>43577</v>
      </c>
      <c r="F119" s="54" t="n">
        <v>5221</v>
      </c>
      <c r="G119" s="52" t="n">
        <v>7728</v>
      </c>
      <c r="H119" s="52" t="n">
        <v>7346</v>
      </c>
      <c r="I119" s="52" t="n"/>
      <c r="J119" s="47">
        <f>+(((G119-F119)-(H119-F119))/(H119-F119))*100</f>
        <v/>
      </c>
      <c r="K119" s="50" t="n"/>
      <c r="L119" s="50" t="n"/>
      <c r="M119" s="50" t="n"/>
      <c r="O119" s="295">
        <f>+(H119-F119)/10</f>
        <v/>
      </c>
      <c r="P119" s="26" t="inlineStr">
        <is>
          <t>FALSO</t>
        </is>
      </c>
      <c r="Q119" s="26" t="inlineStr">
        <is>
          <t>FALSO</t>
        </is>
      </c>
      <c r="R119" s="149" t="inlineStr">
        <is>
          <t>No Esperado</t>
        </is>
      </c>
      <c r="S119" s="149" t="inlineStr">
        <is>
          <t>Esperado</t>
        </is>
      </c>
      <c r="T119" s="149" t="inlineStr">
        <is>
          <t>Dato Válido</t>
        </is>
      </c>
      <c r="U119" s="149" t="n"/>
    </row>
    <row r="120" ht="15.75" customHeight="1" s="412">
      <c r="A120" s="15" t="n">
        <v>3581</v>
      </c>
      <c r="B120" s="16" t="n">
        <v>3</v>
      </c>
      <c r="C120" s="52" t="n">
        <v>113</v>
      </c>
      <c r="D120" s="52" t="n">
        <v>14</v>
      </c>
      <c r="E120" s="53" t="n">
        <v>43591</v>
      </c>
      <c r="F120" s="52" t="n">
        <v>5258</v>
      </c>
      <c r="G120" s="54" t="n">
        <v>7992</v>
      </c>
      <c r="H120" s="52" t="n">
        <v>7622</v>
      </c>
      <c r="I120" s="52" t="n"/>
      <c r="J120" s="47">
        <f>+(((G120-F120)-(H120-F120))/(H120-F120))*100</f>
        <v/>
      </c>
      <c r="K120" s="51">
        <f>AVERAGE(J120:J121)</f>
        <v/>
      </c>
      <c r="L120" s="51">
        <f>_xlfn.STDEV.S(J120,J121)</f>
        <v/>
      </c>
      <c r="M120" s="50">
        <f>(K118-K120)/14</f>
        <v/>
      </c>
      <c r="N120" s="295">
        <f>(K114-K120)/56</f>
        <v/>
      </c>
      <c r="O120" s="295">
        <f>+(H120-F120)/10</f>
        <v/>
      </c>
      <c r="P120" s="26" t="inlineStr">
        <is>
          <t>FALSO</t>
        </is>
      </c>
      <c r="Q120" s="26" t="inlineStr">
        <is>
          <t>VERDADERO</t>
        </is>
      </c>
      <c r="R120" s="149" t="inlineStr">
        <is>
          <t>No Esperado</t>
        </is>
      </c>
      <c r="S120" s="149" t="inlineStr">
        <is>
          <t>Esperado</t>
        </is>
      </c>
      <c r="T120" s="149" t="inlineStr">
        <is>
          <t>Dato Válido</t>
        </is>
      </c>
      <c r="U120" s="149" t="n"/>
    </row>
    <row r="121" ht="15.75" customHeight="1" s="412">
      <c r="A121" s="15" t="n">
        <v>3582</v>
      </c>
      <c r="B121" s="16" t="n">
        <v>4</v>
      </c>
      <c r="C121" s="52" t="n">
        <v>113</v>
      </c>
      <c r="D121" s="52" t="n">
        <v>14</v>
      </c>
      <c r="E121" s="53" t="n">
        <v>43591</v>
      </c>
      <c r="F121" s="52" t="n">
        <v>5259</v>
      </c>
      <c r="G121" s="54" t="n">
        <v>7707</v>
      </c>
      <c r="H121" s="52" t="n">
        <v>7378</v>
      </c>
      <c r="I121" s="52" t="n"/>
      <c r="J121" s="47">
        <f>+(((G121-F121)-(H121-F121))/(H121-F121))*100</f>
        <v/>
      </c>
      <c r="K121" s="50" t="n"/>
      <c r="L121" s="50" t="n"/>
      <c r="M121" s="50" t="n"/>
      <c r="O121" s="295">
        <f>+(H121-F121)/10</f>
        <v/>
      </c>
      <c r="P121" s="26" t="inlineStr">
        <is>
          <t>FALSO</t>
        </is>
      </c>
      <c r="Q121" s="26" t="inlineStr">
        <is>
          <t>FALSO</t>
        </is>
      </c>
      <c r="R121" s="149" t="inlineStr">
        <is>
          <t>No Esperado</t>
        </is>
      </c>
      <c r="S121" s="149" t="inlineStr">
        <is>
          <t>Esperado</t>
        </is>
      </c>
      <c r="T121" s="149" t="inlineStr">
        <is>
          <t>Dato Válido</t>
        </is>
      </c>
      <c r="U121" s="149" t="n"/>
    </row>
    <row r="122" ht="15.75" customHeight="1" s="412">
      <c r="A122" s="5" t="n">
        <v>405</v>
      </c>
      <c r="B122" s="252" t="n">
        <v>55</v>
      </c>
      <c r="C122" s="255" t="n">
        <v>114</v>
      </c>
      <c r="D122" s="255" t="n">
        <v>2</v>
      </c>
      <c r="E122" s="58" t="n">
        <v>43517</v>
      </c>
      <c r="F122" s="255" t="n">
        <v>5269</v>
      </c>
      <c r="G122" s="255" t="n">
        <v>8982</v>
      </c>
      <c r="H122" s="255" t="n">
        <v>7554</v>
      </c>
      <c r="I122" s="255" t="n">
        <v>10</v>
      </c>
      <c r="J122" s="59">
        <f>+(((G122-F122)-(H122-F122))/(H122-F122))*100</f>
        <v/>
      </c>
      <c r="K122" s="34">
        <f>AVERAGE(J122:J123)</f>
        <v/>
      </c>
      <c r="L122" s="34">
        <f>_xlfn.STDEV.S(J122,J123)</f>
        <v/>
      </c>
      <c r="M122" s="35" t="n">
        <v>3</v>
      </c>
      <c r="O122" s="295">
        <f>+(H122-F122)/10</f>
        <v/>
      </c>
      <c r="P122" s="26" t="inlineStr">
        <is>
          <t>FALSO</t>
        </is>
      </c>
      <c r="Q122" s="26" t="inlineStr">
        <is>
          <t>FALSO</t>
        </is>
      </c>
      <c r="R122" s="149" t="inlineStr">
        <is>
          <t>Esperado</t>
        </is>
      </c>
      <c r="S122" s="149" t="inlineStr">
        <is>
          <t>Esperado</t>
        </is>
      </c>
      <c r="T122" s="149" t="inlineStr">
        <is>
          <t>Se descarta</t>
        </is>
      </c>
      <c r="U122" s="149" t="n"/>
    </row>
    <row r="123" ht="15.75" customHeight="1" s="412">
      <c r="A123" s="5" t="n">
        <v>406</v>
      </c>
      <c r="B123" s="252" t="n">
        <v>56</v>
      </c>
      <c r="C123" s="255" t="n">
        <v>114</v>
      </c>
      <c r="D123" s="255" t="n">
        <v>2</v>
      </c>
      <c r="E123" s="58" t="n">
        <v>43517</v>
      </c>
      <c r="F123" s="255" t="n">
        <v>5254</v>
      </c>
      <c r="G123" s="255" t="n">
        <v>8794</v>
      </c>
      <c r="H123" s="255" t="n">
        <v>7441</v>
      </c>
      <c r="I123" s="255" t="n"/>
      <c r="J123" s="59">
        <f>+(((G123-F123)-(H123-F123))/(H123-F123))*100</f>
        <v/>
      </c>
      <c r="K123" s="35" t="n"/>
      <c r="L123" s="35" t="n"/>
      <c r="M123" s="35" t="n"/>
      <c r="O123" s="295">
        <f>+(H123-F123)/10</f>
        <v/>
      </c>
      <c r="P123" s="26" t="inlineStr">
        <is>
          <t>FALSO</t>
        </is>
      </c>
      <c r="Q123" s="26" t="inlineStr">
        <is>
          <t>FALSO</t>
        </is>
      </c>
      <c r="R123" s="149" t="inlineStr">
        <is>
          <t>Esperado</t>
        </is>
      </c>
      <c r="S123" s="149" t="inlineStr">
        <is>
          <t>Esperado</t>
        </is>
      </c>
      <c r="T123" s="149" t="inlineStr">
        <is>
          <t>Se descarta</t>
        </is>
      </c>
      <c r="U123" s="149" t="n"/>
    </row>
    <row r="124" ht="15.75" customHeight="1" s="412">
      <c r="A124" s="5" t="n">
        <v>1059</v>
      </c>
      <c r="B124" s="252" t="n">
        <v>13</v>
      </c>
      <c r="C124" s="255" t="n">
        <v>114</v>
      </c>
      <c r="D124" s="255" t="n">
        <v>4</v>
      </c>
      <c r="E124" s="58" t="n">
        <v>43524</v>
      </c>
      <c r="F124" s="255" t="n">
        <v>5314</v>
      </c>
      <c r="G124" s="255" t="n">
        <v>9098</v>
      </c>
      <c r="H124" s="255" t="n">
        <v>7673</v>
      </c>
      <c r="I124" s="255" t="n">
        <v>9</v>
      </c>
      <c r="J124" s="59">
        <f>+(((G124-F124)-(H124-F124))/(H124-F124))*100</f>
        <v/>
      </c>
      <c r="K124" s="34">
        <f>AVERAGE(J124:J125)</f>
        <v/>
      </c>
      <c r="L124" s="34">
        <f>_xlfn.STDEV.S(J124,J125)</f>
        <v/>
      </c>
      <c r="M124" s="35" t="n"/>
      <c r="O124" s="295">
        <f>+(H124-F124)/10</f>
        <v/>
      </c>
      <c r="P124" s="26" t="inlineStr">
        <is>
          <t>FALSO</t>
        </is>
      </c>
      <c r="Q124" s="26" t="inlineStr">
        <is>
          <t>FALSO</t>
        </is>
      </c>
      <c r="R124" s="149" t="inlineStr">
        <is>
          <t>No Esperado</t>
        </is>
      </c>
      <c r="S124" s="149" t="inlineStr">
        <is>
          <t>No Esperado</t>
        </is>
      </c>
      <c r="T124" s="149" t="inlineStr">
        <is>
          <t>Se descarta</t>
        </is>
      </c>
      <c r="U124" s="149" t="n"/>
    </row>
    <row r="125" ht="15.75" customHeight="1" s="412">
      <c r="A125" s="5" t="n">
        <v>1060</v>
      </c>
      <c r="B125" s="252" t="n">
        <v>14</v>
      </c>
      <c r="C125" s="255" t="n">
        <v>114</v>
      </c>
      <c r="D125" s="255" t="n">
        <v>4</v>
      </c>
      <c r="E125" s="58" t="n">
        <v>43524</v>
      </c>
      <c r="F125" s="255" t="n">
        <v>5249</v>
      </c>
      <c r="G125" s="255" t="n">
        <v>8838</v>
      </c>
      <c r="H125" s="255" t="n">
        <v>7488</v>
      </c>
      <c r="I125" s="255" t="n"/>
      <c r="J125" s="59">
        <f>+(((G125-F125)-(H125-F125))/(H125-F125))*100</f>
        <v/>
      </c>
      <c r="K125" s="35" t="n"/>
      <c r="L125" s="35" t="n"/>
      <c r="M125" s="35" t="n"/>
      <c r="O125" s="295">
        <f>+(H125-F125)/10</f>
        <v/>
      </c>
      <c r="P125" s="26" t="inlineStr">
        <is>
          <t>FALSO</t>
        </is>
      </c>
      <c r="Q125" s="26" t="inlineStr">
        <is>
          <t>FALSO</t>
        </is>
      </c>
      <c r="R125" s="149" t="inlineStr">
        <is>
          <t>No Esperado</t>
        </is>
      </c>
      <c r="S125" s="149" t="inlineStr">
        <is>
          <t>No Esperado</t>
        </is>
      </c>
      <c r="T125" s="149" t="inlineStr">
        <is>
          <t>Se descarta</t>
        </is>
      </c>
      <c r="U125" s="149" t="n"/>
    </row>
    <row r="126" ht="15.75" customHeight="1" s="412">
      <c r="A126" s="5" t="n">
        <v>1709</v>
      </c>
      <c r="B126" s="252" t="n">
        <v>13</v>
      </c>
      <c r="C126" s="255" t="n">
        <v>114</v>
      </c>
      <c r="D126" s="255" t="n">
        <v>6</v>
      </c>
      <c r="E126" s="58" t="n">
        <v>43535</v>
      </c>
      <c r="F126" s="255" t="n">
        <v>5314</v>
      </c>
      <c r="G126" s="255" t="n">
        <v>8840</v>
      </c>
      <c r="H126" s="255" t="n">
        <v>7740</v>
      </c>
      <c r="I126" s="255" t="n">
        <v>9</v>
      </c>
      <c r="J126" s="59">
        <f>+(((G126-F126)-(H126-F126))/(H126-F126))*100</f>
        <v/>
      </c>
      <c r="K126" s="34">
        <f>AVERAGE(J126:J127)</f>
        <v/>
      </c>
      <c r="L126" s="34">
        <f>_xlfn.STDEV.S(J126,J127)</f>
        <v/>
      </c>
      <c r="M126" s="35" t="n"/>
      <c r="O126" s="295">
        <f>+(H126-F126)/10</f>
        <v/>
      </c>
      <c r="P126" s="26" t="inlineStr">
        <is>
          <t>FALSO</t>
        </is>
      </c>
      <c r="Q126" s="26" t="inlineStr">
        <is>
          <t>FALSO</t>
        </is>
      </c>
      <c r="R126" s="149" t="inlineStr">
        <is>
          <t>No Esperado</t>
        </is>
      </c>
      <c r="S126" s="149" t="inlineStr">
        <is>
          <t>Esperado</t>
        </is>
      </c>
      <c r="T126" s="149" t="inlineStr">
        <is>
          <t>Se descarta</t>
        </is>
      </c>
      <c r="U126" s="149" t="n"/>
    </row>
    <row r="127" ht="15.75" customHeight="1" s="412">
      <c r="A127" s="5" t="n">
        <v>1710</v>
      </c>
      <c r="B127" s="252" t="n">
        <v>14</v>
      </c>
      <c r="C127" s="255" t="n">
        <v>114</v>
      </c>
      <c r="D127" s="255" t="n">
        <v>6</v>
      </c>
      <c r="E127" s="58" t="n">
        <v>43535</v>
      </c>
      <c r="F127" s="255" t="n">
        <v>5249</v>
      </c>
      <c r="G127" s="255" t="n">
        <v>8333</v>
      </c>
      <c r="H127" s="255" t="n">
        <v>7360</v>
      </c>
      <c r="I127" s="255" t="n"/>
      <c r="J127" s="59">
        <f>+(((G127-F127)-(H127-F127))/(H127-F127))*100</f>
        <v/>
      </c>
      <c r="K127" s="35" t="n"/>
      <c r="L127" s="35" t="n"/>
      <c r="M127" s="35" t="n"/>
      <c r="O127" s="295">
        <f>+(H127-F127)/10</f>
        <v/>
      </c>
      <c r="P127" s="26" t="inlineStr">
        <is>
          <t>FALSO</t>
        </is>
      </c>
      <c r="Q127" s="26" t="inlineStr">
        <is>
          <t>FALSO</t>
        </is>
      </c>
      <c r="R127" s="149" t="inlineStr">
        <is>
          <t>No Esperado</t>
        </is>
      </c>
      <c r="S127" s="149" t="inlineStr">
        <is>
          <t>Esperado</t>
        </is>
      </c>
      <c r="T127" s="149" t="inlineStr">
        <is>
          <t>Se descarta</t>
        </is>
      </c>
      <c r="U127" s="149" t="n"/>
    </row>
    <row r="128" ht="15.75" customHeight="1" s="412">
      <c r="A128" s="15" t="n">
        <v>2421</v>
      </c>
      <c r="B128" s="16" t="n">
        <v>9</v>
      </c>
      <c r="C128" s="60" t="n">
        <v>114</v>
      </c>
      <c r="D128" s="60" t="n">
        <v>9</v>
      </c>
      <c r="E128" s="61" t="n">
        <v>43557</v>
      </c>
      <c r="F128" s="62" t="n">
        <v>5188</v>
      </c>
      <c r="G128" s="60" t="n">
        <v>7955</v>
      </c>
      <c r="H128" s="60" t="n">
        <v>7504</v>
      </c>
      <c r="I128" s="255" t="n"/>
      <c r="J128" s="59">
        <f>+(((G128-F128)-(H128-F128))/(H128-F128))*100</f>
        <v/>
      </c>
      <c r="K128" s="34">
        <f>AVERAGE(J128:J129)</f>
        <v/>
      </c>
      <c r="L128" s="34">
        <f>_xlfn.STDEV.S(J128,J129)</f>
        <v/>
      </c>
      <c r="M128" s="35" t="n"/>
      <c r="O128" s="295">
        <f>+(H128-F128)/10</f>
        <v/>
      </c>
      <c r="P128" s="26" t="inlineStr">
        <is>
          <t>FALSO</t>
        </is>
      </c>
      <c r="Q128" s="26" t="inlineStr">
        <is>
          <t>FALSO</t>
        </is>
      </c>
      <c r="R128" s="149" t="inlineStr">
        <is>
          <t>No Esperado</t>
        </is>
      </c>
      <c r="S128" s="149" t="inlineStr">
        <is>
          <t>Esperado</t>
        </is>
      </c>
      <c r="T128" s="149" t="inlineStr">
        <is>
          <t>Se descarta</t>
        </is>
      </c>
      <c r="U128" s="149" t="n"/>
    </row>
    <row r="129" ht="15.75" customHeight="1" s="412">
      <c r="A129" s="15" t="n">
        <v>2422</v>
      </c>
      <c r="B129" s="16" t="n">
        <v>10</v>
      </c>
      <c r="C129" s="60" t="n">
        <v>114</v>
      </c>
      <c r="D129" s="60" t="n">
        <v>9</v>
      </c>
      <c r="E129" s="61" t="n">
        <v>43557</v>
      </c>
      <c r="F129" s="62" t="n">
        <v>5232</v>
      </c>
      <c r="G129" s="60" t="n">
        <v>7957</v>
      </c>
      <c r="H129" s="60" t="n">
        <v>7510</v>
      </c>
      <c r="I129" s="255" t="n"/>
      <c r="J129" s="59">
        <f>+(((G129-F129)-(H129-F129))/(H129-F129))*100</f>
        <v/>
      </c>
      <c r="K129" s="35" t="n"/>
      <c r="L129" s="35" t="n"/>
      <c r="M129" s="35" t="n"/>
      <c r="O129" s="295">
        <f>+(H129-F129)/10</f>
        <v/>
      </c>
      <c r="P129" s="26" t="inlineStr">
        <is>
          <t>FALSO</t>
        </is>
      </c>
      <c r="Q129" s="26" t="inlineStr">
        <is>
          <t>FALSO</t>
        </is>
      </c>
      <c r="R129" s="149" t="inlineStr">
        <is>
          <t>No Esperado</t>
        </is>
      </c>
      <c r="S129" s="149" t="inlineStr">
        <is>
          <t>Esperado</t>
        </is>
      </c>
      <c r="T129" s="149" t="inlineStr">
        <is>
          <t>Se descarta</t>
        </is>
      </c>
      <c r="U129" s="149" t="n"/>
    </row>
    <row r="130" ht="15.75" customHeight="1" s="412">
      <c r="A130" s="15" t="n">
        <v>3069</v>
      </c>
      <c r="B130" s="16" t="n">
        <v>9</v>
      </c>
      <c r="C130" s="60" t="n">
        <v>114</v>
      </c>
      <c r="D130" s="60" t="n">
        <v>12</v>
      </c>
      <c r="E130" s="61" t="n">
        <v>43577</v>
      </c>
      <c r="F130" s="62" t="n">
        <v>5188</v>
      </c>
      <c r="G130" s="60" t="n">
        <v>7970</v>
      </c>
      <c r="H130" s="60" t="n">
        <v>7550</v>
      </c>
      <c r="I130" s="60" t="n"/>
      <c r="J130" s="59">
        <f>+(((G130-F130)-(H130-F130))/(H130-F130))*100</f>
        <v/>
      </c>
      <c r="K130" s="34">
        <f>AVERAGE(J130:J131)</f>
        <v/>
      </c>
      <c r="L130" s="34">
        <f>_xlfn.STDEV.S(J130,J131)</f>
        <v/>
      </c>
      <c r="M130" s="35" t="n"/>
      <c r="O130" s="295">
        <f>+(H130-F130)/10</f>
        <v/>
      </c>
      <c r="P130" s="26" t="inlineStr">
        <is>
          <t>FALSO</t>
        </is>
      </c>
      <c r="Q130" s="26" t="inlineStr">
        <is>
          <t>FALSO</t>
        </is>
      </c>
      <c r="R130" s="149" t="inlineStr">
        <is>
          <t>No Esperado</t>
        </is>
      </c>
      <c r="S130" s="149" t="inlineStr">
        <is>
          <t>Esperado</t>
        </is>
      </c>
      <c r="T130" s="149" t="inlineStr">
        <is>
          <t>Se descarta</t>
        </is>
      </c>
      <c r="U130" s="149" t="n"/>
    </row>
    <row r="131" ht="15.75" customHeight="1" s="412">
      <c r="A131" s="15" t="n">
        <v>3070</v>
      </c>
      <c r="B131" s="16" t="n">
        <v>10</v>
      </c>
      <c r="C131" s="60" t="n">
        <v>114</v>
      </c>
      <c r="D131" s="60" t="n">
        <v>12</v>
      </c>
      <c r="E131" s="61" t="n">
        <v>43577</v>
      </c>
      <c r="F131" s="62" t="n">
        <v>5232</v>
      </c>
      <c r="G131" s="60" t="n">
        <v>7959</v>
      </c>
      <c r="H131" s="60" t="n">
        <v>7541</v>
      </c>
      <c r="I131" s="60" t="n"/>
      <c r="J131" s="59">
        <f>+(((G131-F131)-(H131-F131))/(H131-F131))*100</f>
        <v/>
      </c>
      <c r="K131" s="35" t="n"/>
      <c r="L131" s="35" t="n"/>
      <c r="M131" s="35" t="n"/>
      <c r="O131" s="295">
        <f>+(H131-F131)/10</f>
        <v/>
      </c>
      <c r="P131" s="26" t="inlineStr">
        <is>
          <t>FALSO</t>
        </is>
      </c>
      <c r="Q131" s="26" t="inlineStr">
        <is>
          <t>FALSO</t>
        </is>
      </c>
      <c r="R131" s="149" t="inlineStr">
        <is>
          <t>No Esperado</t>
        </is>
      </c>
      <c r="S131" s="149" t="inlineStr">
        <is>
          <t>Esperado</t>
        </is>
      </c>
      <c r="T131" s="149" t="inlineStr">
        <is>
          <t>Se descarta</t>
        </is>
      </c>
      <c r="U131" s="149" t="n"/>
    </row>
    <row r="132" ht="15.75" customHeight="1" s="412">
      <c r="A132" s="15" t="n">
        <v>3583</v>
      </c>
      <c r="B132" s="16" t="n">
        <v>5</v>
      </c>
      <c r="C132" s="60" t="n">
        <v>114</v>
      </c>
      <c r="D132" s="60" t="n">
        <v>14</v>
      </c>
      <c r="E132" s="61" t="n">
        <v>43591</v>
      </c>
      <c r="F132" s="60" t="n">
        <v>5236</v>
      </c>
      <c r="G132" s="62" t="n">
        <v>7843</v>
      </c>
      <c r="H132" s="60" t="n">
        <v>7477</v>
      </c>
      <c r="I132" s="60" t="n"/>
      <c r="J132" s="59">
        <f>+(((G132-F132)-(H132-F132))/(H132-F132))*100</f>
        <v/>
      </c>
      <c r="K132" s="34">
        <f>AVERAGE(J132:J133)</f>
        <v/>
      </c>
      <c r="L132" s="34">
        <f>_xlfn.STDEV.S(J132,J133)</f>
        <v/>
      </c>
      <c r="M132" s="35">
        <f>(K130-K132)/14</f>
        <v/>
      </c>
      <c r="N132" s="295">
        <f>(K126-K132)/56</f>
        <v/>
      </c>
      <c r="O132" s="295">
        <f>+(H132-F132)/10</f>
        <v/>
      </c>
      <c r="P132" s="26" t="inlineStr">
        <is>
          <t>FALSO</t>
        </is>
      </c>
      <c r="Q132" s="26" t="inlineStr">
        <is>
          <t>FALSO</t>
        </is>
      </c>
      <c r="R132" s="149" t="inlineStr">
        <is>
          <t>No Esperado</t>
        </is>
      </c>
      <c r="S132" s="149" t="inlineStr">
        <is>
          <t>Esperado</t>
        </is>
      </c>
      <c r="T132" s="149" t="inlineStr">
        <is>
          <t>Se descarta</t>
        </is>
      </c>
      <c r="U132" s="149" t="n"/>
    </row>
    <row r="133" ht="15.75" customHeight="1" s="412">
      <c r="A133" s="15" t="n">
        <v>3584</v>
      </c>
      <c r="B133" s="16" t="n">
        <v>6</v>
      </c>
      <c r="C133" s="60" t="n">
        <v>114</v>
      </c>
      <c r="D133" s="60" t="n">
        <v>14</v>
      </c>
      <c r="E133" s="61" t="n">
        <v>43591</v>
      </c>
      <c r="F133" s="60" t="n">
        <v>5259</v>
      </c>
      <c r="G133" s="62" t="n">
        <v>8416</v>
      </c>
      <c r="H133" s="60" t="n">
        <v>7973</v>
      </c>
      <c r="I133" s="60" t="n"/>
      <c r="J133" s="59">
        <f>+(((G133-F133)-(H133-F133))/(H133-F133))*100</f>
        <v/>
      </c>
      <c r="K133" s="35" t="n"/>
      <c r="L133" s="35" t="n"/>
      <c r="M133" s="35" t="n"/>
      <c r="O133" s="295">
        <f>+(H133-F133)/10</f>
        <v/>
      </c>
      <c r="P133" s="26" t="inlineStr">
        <is>
          <t>FALSO</t>
        </is>
      </c>
      <c r="Q133" s="26" t="inlineStr">
        <is>
          <t>FALSO</t>
        </is>
      </c>
      <c r="R133" s="149" t="inlineStr">
        <is>
          <t>No Esperado</t>
        </is>
      </c>
      <c r="S133" s="149" t="inlineStr">
        <is>
          <t>Esperado</t>
        </is>
      </c>
      <c r="T133" s="149" t="inlineStr">
        <is>
          <t>Se descarta</t>
        </is>
      </c>
      <c r="U133" s="149" t="n"/>
    </row>
    <row r="134" ht="15.75" customHeight="1" s="412">
      <c r="A134" s="5" t="n">
        <v>13</v>
      </c>
      <c r="B134" s="252" t="n">
        <v>13</v>
      </c>
      <c r="C134" s="201" t="n">
        <v>115</v>
      </c>
      <c r="D134" s="201" t="n">
        <v>1</v>
      </c>
      <c r="E134" s="8" t="n">
        <v>43514</v>
      </c>
      <c r="F134" s="201" t="n">
        <v>5314</v>
      </c>
      <c r="G134" s="201" t="n">
        <v>8051</v>
      </c>
      <c r="H134" s="201" t="n">
        <v>7258</v>
      </c>
      <c r="I134" s="201" t="n">
        <v>10</v>
      </c>
      <c r="J134" s="9">
        <f>+(((G134-F134)-(H134-F134))/(H134-F134))*100</f>
        <v/>
      </c>
      <c r="K134" s="33">
        <f>AVERAGE(J134:J135)</f>
        <v/>
      </c>
      <c r="L134" s="33">
        <f>_xlfn.STDEV.S(J134,J135)</f>
        <v/>
      </c>
      <c r="M134" s="13" t="n">
        <v>2</v>
      </c>
      <c r="O134" s="295">
        <f>+(H134-F134)/10</f>
        <v/>
      </c>
      <c r="P134" s="26" t="inlineStr">
        <is>
          <t>FALSO</t>
        </is>
      </c>
      <c r="Q134" s="26" t="inlineStr">
        <is>
          <t>FALSO</t>
        </is>
      </c>
      <c r="R134" s="149" t="inlineStr">
        <is>
          <t>Esperado</t>
        </is>
      </c>
      <c r="S134" s="149" t="inlineStr">
        <is>
          <t>Esperado</t>
        </is>
      </c>
      <c r="T134" s="149" t="inlineStr">
        <is>
          <t>Dato Válido</t>
        </is>
      </c>
      <c r="U134" s="149" t="n"/>
    </row>
    <row r="135" ht="15.75" customHeight="1" s="412">
      <c r="A135" s="5" t="n">
        <v>14</v>
      </c>
      <c r="B135" s="252" t="n">
        <v>14</v>
      </c>
      <c r="C135" s="201" t="n">
        <v>115</v>
      </c>
      <c r="D135" s="201" t="n">
        <v>1</v>
      </c>
      <c r="E135" s="8" t="n">
        <v>43514</v>
      </c>
      <c r="F135" s="201" t="n">
        <v>5249</v>
      </c>
      <c r="G135" s="201" t="n">
        <v>8111</v>
      </c>
      <c r="H135" s="201" t="n">
        <v>7324</v>
      </c>
      <c r="I135" s="201" t="n"/>
      <c r="J135" s="9">
        <f>+(((G135-F135)-(H135-F135))/(H135-F135))*100</f>
        <v/>
      </c>
      <c r="K135" s="13" t="n"/>
      <c r="L135" s="13" t="n"/>
      <c r="M135" s="13" t="n"/>
      <c r="O135" s="295">
        <f>+(H135-F135)/10</f>
        <v/>
      </c>
      <c r="P135" s="26" t="inlineStr">
        <is>
          <t>FALSO</t>
        </is>
      </c>
      <c r="Q135" s="26" t="inlineStr">
        <is>
          <t>FALSO</t>
        </is>
      </c>
      <c r="R135" s="149" t="inlineStr">
        <is>
          <t>Esperado</t>
        </is>
      </c>
      <c r="S135" s="149" t="inlineStr">
        <is>
          <t>Esperado</t>
        </is>
      </c>
      <c r="T135" s="149" t="inlineStr">
        <is>
          <t>Dato Válido</t>
        </is>
      </c>
      <c r="U135" s="149" t="n"/>
    </row>
    <row r="136" ht="15.75" customHeight="1" s="412">
      <c r="A136" s="5" t="n">
        <v>667</v>
      </c>
      <c r="B136" s="252" t="n">
        <v>13</v>
      </c>
      <c r="C136" s="201" t="n">
        <v>115</v>
      </c>
      <c r="D136" s="201" t="n">
        <v>3</v>
      </c>
      <c r="E136" s="8" t="n">
        <v>43521</v>
      </c>
      <c r="F136" s="201" t="n">
        <v>5314</v>
      </c>
      <c r="G136" s="201" t="n">
        <v>8469</v>
      </c>
      <c r="H136" s="201" t="n">
        <v>7610</v>
      </c>
      <c r="I136" s="201" t="n">
        <v>6</v>
      </c>
      <c r="J136" s="9">
        <f>+(((G136-F136)-(H136-F136))/(H136-F136))*100</f>
        <v/>
      </c>
      <c r="K136" s="33">
        <f>AVERAGE(J136:J137)</f>
        <v/>
      </c>
      <c r="L136" s="33">
        <f>_xlfn.STDEV.S(J136,J137)</f>
        <v/>
      </c>
      <c r="M136" s="13" t="n"/>
      <c r="O136" s="295">
        <f>+(H136-F136)/10</f>
        <v/>
      </c>
      <c r="P136" s="26" t="inlineStr">
        <is>
          <t>VERDADERO</t>
        </is>
      </c>
      <c r="Q136" s="26" t="inlineStr">
        <is>
          <t>FALSO</t>
        </is>
      </c>
      <c r="R136" s="149" t="inlineStr">
        <is>
          <t>Esperado</t>
        </is>
      </c>
      <c r="S136" s="149" t="inlineStr">
        <is>
          <t>Esperado</t>
        </is>
      </c>
      <c r="T136" s="149" t="inlineStr">
        <is>
          <t>Dato Válido</t>
        </is>
      </c>
      <c r="U136" s="149" t="n"/>
    </row>
    <row r="137" ht="15.75" customHeight="1" s="412">
      <c r="A137" s="5" t="n">
        <v>668</v>
      </c>
      <c r="B137" s="252" t="n">
        <v>14</v>
      </c>
      <c r="C137" s="201" t="n">
        <v>115</v>
      </c>
      <c r="D137" s="201" t="n">
        <v>3</v>
      </c>
      <c r="E137" s="8" t="n">
        <v>43521</v>
      </c>
      <c r="F137" s="201" t="n">
        <v>5249</v>
      </c>
      <c r="G137" s="201" t="n">
        <v>8340</v>
      </c>
      <c r="H137" s="201" t="n">
        <v>7493</v>
      </c>
      <c r="I137" s="201" t="n"/>
      <c r="J137" s="9">
        <f>+(((G137-F137)-(H137-F137))/(H137-F137))*100</f>
        <v/>
      </c>
      <c r="K137" s="13" t="n"/>
      <c r="L137" s="13" t="n"/>
      <c r="M137" s="13" t="n"/>
      <c r="O137" s="295">
        <f>+(H137-F137)/10</f>
        <v/>
      </c>
      <c r="P137" s="26" t="inlineStr">
        <is>
          <t>FALSO</t>
        </is>
      </c>
      <c r="Q137" s="26" t="inlineStr">
        <is>
          <t>FALSO</t>
        </is>
      </c>
      <c r="R137" s="149" t="inlineStr">
        <is>
          <t>Esperado</t>
        </is>
      </c>
      <c r="S137" s="149" t="inlineStr">
        <is>
          <t>Esperado</t>
        </is>
      </c>
      <c r="T137" s="149" t="inlineStr">
        <is>
          <t>Dato Válido</t>
        </is>
      </c>
      <c r="U137" s="149" t="n"/>
    </row>
    <row r="138" ht="15.75" customHeight="1" s="412">
      <c r="A138" s="5" t="n">
        <v>1317</v>
      </c>
      <c r="B138" s="252" t="n">
        <v>13</v>
      </c>
      <c r="C138" s="201" t="n">
        <v>115</v>
      </c>
      <c r="D138" s="201" t="n">
        <v>5</v>
      </c>
      <c r="E138" s="8" t="n">
        <v>43531</v>
      </c>
      <c r="F138" s="201" t="n">
        <v>5314</v>
      </c>
      <c r="G138" s="201" t="n">
        <v>8431</v>
      </c>
      <c r="H138" s="201" t="n">
        <v>7877</v>
      </c>
      <c r="I138" s="201" t="n">
        <v>7</v>
      </c>
      <c r="J138" s="9">
        <f>+(((G138-F138)-(H138-F138))/(H138-F138))*100</f>
        <v/>
      </c>
      <c r="K138" s="33">
        <f>AVERAGE(J138:J139)</f>
        <v/>
      </c>
      <c r="L138" s="33">
        <f>_xlfn.STDEV.S(J138,J139)</f>
        <v/>
      </c>
      <c r="M138" s="13" t="n"/>
      <c r="O138" s="295">
        <f>+(H138-F138)/10</f>
        <v/>
      </c>
      <c r="P138" s="26" t="inlineStr">
        <is>
          <t>FALSO</t>
        </is>
      </c>
      <c r="Q138" s="26" t="inlineStr">
        <is>
          <t>FALSO</t>
        </is>
      </c>
      <c r="R138" s="149" t="inlineStr">
        <is>
          <t>Esperado</t>
        </is>
      </c>
      <c r="S138" s="149" t="inlineStr">
        <is>
          <t>Esperado</t>
        </is>
      </c>
      <c r="T138" s="149" t="inlineStr">
        <is>
          <t>Dato Válido</t>
        </is>
      </c>
      <c r="U138" s="149" t="n"/>
    </row>
    <row r="139" ht="15.75" customHeight="1" s="412">
      <c r="A139" s="5" t="n">
        <v>1318</v>
      </c>
      <c r="B139" s="252" t="n">
        <v>14</v>
      </c>
      <c r="C139" s="201" t="n">
        <v>115</v>
      </c>
      <c r="D139" s="201" t="n">
        <v>5</v>
      </c>
      <c r="E139" s="8" t="n">
        <v>43531</v>
      </c>
      <c r="F139" s="201" t="n">
        <v>5249</v>
      </c>
      <c r="G139" s="201" t="n">
        <v>8313</v>
      </c>
      <c r="H139" s="201" t="n">
        <v>7770</v>
      </c>
      <c r="I139" s="201" t="n"/>
      <c r="J139" s="9">
        <f>+(((G139-F139)-(H139-F139))/(H139-F139))*100</f>
        <v/>
      </c>
      <c r="K139" s="13" t="n"/>
      <c r="L139" s="13" t="n"/>
      <c r="M139" s="13" t="n"/>
      <c r="O139" s="295">
        <f>+(H139-F139)/10</f>
        <v/>
      </c>
      <c r="P139" s="26" t="inlineStr">
        <is>
          <t>FALSO</t>
        </is>
      </c>
      <c r="Q139" s="26" t="inlineStr">
        <is>
          <t>FALSO</t>
        </is>
      </c>
      <c r="R139" s="149" t="inlineStr">
        <is>
          <t>Esperado</t>
        </is>
      </c>
      <c r="S139" s="149" t="inlineStr">
        <is>
          <t>Esperado</t>
        </is>
      </c>
      <c r="T139" s="149" t="inlineStr">
        <is>
          <t>Dato Válido</t>
        </is>
      </c>
      <c r="U139" s="149" t="n"/>
    </row>
    <row r="140" ht="15.75" customHeight="1" s="412">
      <c r="A140" s="15" t="n">
        <v>2243</v>
      </c>
      <c r="B140" s="16" t="n">
        <v>13</v>
      </c>
      <c r="C140" s="17" t="n">
        <v>115</v>
      </c>
      <c r="D140" s="17" t="n">
        <v>8</v>
      </c>
      <c r="E140" s="18" t="n">
        <v>43550</v>
      </c>
      <c r="F140" s="19" t="n">
        <v>5314</v>
      </c>
      <c r="G140" s="17" t="n">
        <v>7690</v>
      </c>
      <c r="H140" s="17" t="n">
        <v>7378</v>
      </c>
      <c r="I140" s="201" t="n"/>
      <c r="J140" s="9">
        <f>+(((G140-F140)-(H140-F140))/(H140-F140))*100</f>
        <v/>
      </c>
      <c r="K140" s="33">
        <f>AVERAGE(J140:J141)</f>
        <v/>
      </c>
      <c r="L140" s="33">
        <f>_xlfn.STDEV.S(J140,J141)</f>
        <v/>
      </c>
      <c r="M140" s="13">
        <f>+(K138-K140)/19</f>
        <v/>
      </c>
      <c r="N140" s="295">
        <f>+(K134-K140)/36</f>
        <v/>
      </c>
      <c r="O140" s="295">
        <f>+(H140-F140)/10</f>
        <v/>
      </c>
      <c r="P140" s="26" t="inlineStr">
        <is>
          <t>FALSO</t>
        </is>
      </c>
      <c r="Q140" s="26" t="inlineStr">
        <is>
          <t>VERDADERO</t>
        </is>
      </c>
      <c r="R140" s="149" t="inlineStr">
        <is>
          <t>No Esperado</t>
        </is>
      </c>
      <c r="S140" s="149" t="inlineStr">
        <is>
          <t>Esperado</t>
        </is>
      </c>
      <c r="T140" s="149" t="inlineStr">
        <is>
          <t>Dato Válido</t>
        </is>
      </c>
      <c r="U140" s="149" t="n"/>
    </row>
    <row r="141" ht="15.75" customHeight="1" s="412">
      <c r="A141" s="15" t="n">
        <v>2244</v>
      </c>
      <c r="B141" s="16" t="n">
        <v>14</v>
      </c>
      <c r="C141" s="17" t="n">
        <v>115</v>
      </c>
      <c r="D141" s="17" t="n">
        <v>8</v>
      </c>
      <c r="E141" s="18" t="n">
        <v>43550</v>
      </c>
      <c r="F141" s="19" t="n">
        <v>5249</v>
      </c>
      <c r="G141" s="17" t="n">
        <v>7799</v>
      </c>
      <c r="H141" s="17" t="n">
        <v>7454</v>
      </c>
      <c r="I141" s="201" t="n"/>
      <c r="J141" s="9">
        <f>+(((G141-F141)-(H141-F141))/(H141-F141))*100</f>
        <v/>
      </c>
      <c r="K141" s="13" t="n"/>
      <c r="L141" s="13" t="n"/>
      <c r="M141" s="13" t="n"/>
      <c r="O141" s="295">
        <f>+(H141-F141)/10</f>
        <v/>
      </c>
      <c r="P141" s="26" t="inlineStr">
        <is>
          <t>FALSO</t>
        </is>
      </c>
      <c r="Q141" s="26" t="inlineStr">
        <is>
          <t>FALSO</t>
        </is>
      </c>
      <c r="R141" s="149" t="inlineStr">
        <is>
          <t>No Esperado</t>
        </is>
      </c>
      <c r="S141" s="149" t="inlineStr">
        <is>
          <t>Esperado</t>
        </is>
      </c>
      <c r="T141" s="149" t="inlineStr">
        <is>
          <t>Dato Válido</t>
        </is>
      </c>
      <c r="U141" s="149" t="n"/>
    </row>
    <row r="142" ht="15.75" customHeight="1" s="412">
      <c r="A142" s="5" t="n">
        <v>15</v>
      </c>
      <c r="B142" s="252" t="n">
        <v>15</v>
      </c>
      <c r="C142" s="63" t="n">
        <v>116</v>
      </c>
      <c r="D142" s="63" t="n">
        <v>1</v>
      </c>
      <c r="E142" s="64" t="n">
        <v>43514</v>
      </c>
      <c r="F142" s="63" t="n">
        <v>5231</v>
      </c>
      <c r="G142" s="63" t="n">
        <v>8339</v>
      </c>
      <c r="H142" s="63" t="n">
        <v>7545</v>
      </c>
      <c r="I142" s="63" t="n">
        <v>11</v>
      </c>
      <c r="J142" s="65">
        <f>+(((G142-F142)-(H142-F142))/(H142-F142))*100</f>
        <v/>
      </c>
      <c r="K142" s="66">
        <f>AVERAGE(J142:J143)</f>
        <v/>
      </c>
      <c r="L142" s="66">
        <f>_xlfn.STDEV.S(J142,J143)</f>
        <v/>
      </c>
      <c r="M142" s="67" t="n">
        <v>2</v>
      </c>
      <c r="O142" s="295">
        <f>+(H142-F142)/10</f>
        <v/>
      </c>
      <c r="P142" s="26" t="inlineStr">
        <is>
          <t>FALSO</t>
        </is>
      </c>
      <c r="Q142" s="26" t="inlineStr">
        <is>
          <t>FALSO</t>
        </is>
      </c>
      <c r="R142" s="149" t="inlineStr">
        <is>
          <t>Esperado</t>
        </is>
      </c>
      <c r="S142" s="149" t="inlineStr">
        <is>
          <t>Esperado</t>
        </is>
      </c>
      <c r="T142" s="149" t="inlineStr">
        <is>
          <t>Dato Válido</t>
        </is>
      </c>
      <c r="U142" s="149" t="n"/>
    </row>
    <row r="143" ht="15.75" customHeight="1" s="412">
      <c r="A143" s="5" t="n">
        <v>16</v>
      </c>
      <c r="B143" s="252" t="n">
        <v>16</v>
      </c>
      <c r="C143" s="63" t="n">
        <v>116</v>
      </c>
      <c r="D143" s="63" t="n">
        <v>1</v>
      </c>
      <c r="E143" s="64" t="n">
        <v>43514</v>
      </c>
      <c r="F143" s="63" t="n">
        <v>5280</v>
      </c>
      <c r="G143" s="63" t="n">
        <v>8341</v>
      </c>
      <c r="H143" s="63" t="n">
        <v>7572</v>
      </c>
      <c r="I143" s="63" t="n"/>
      <c r="J143" s="65">
        <f>+(((G143-F143)-(H143-F143))/(H143-F143))*100</f>
        <v/>
      </c>
      <c r="K143" s="67" t="n"/>
      <c r="L143" s="67" t="n"/>
      <c r="M143" s="67" t="n"/>
      <c r="O143" s="295">
        <f>+(H143-F143)/10</f>
        <v/>
      </c>
      <c r="P143" s="26" t="inlineStr">
        <is>
          <t>VERDADERO</t>
        </is>
      </c>
      <c r="Q143" s="26" t="inlineStr">
        <is>
          <t>FALSO</t>
        </is>
      </c>
      <c r="R143" s="149" t="inlineStr">
        <is>
          <t>Esperado</t>
        </is>
      </c>
      <c r="S143" s="149" t="inlineStr">
        <is>
          <t>Esperado</t>
        </is>
      </c>
      <c r="T143" s="149" t="inlineStr">
        <is>
          <t>Dato Válido</t>
        </is>
      </c>
      <c r="U143" s="149" t="n"/>
    </row>
    <row r="144" ht="15.75" customHeight="1" s="412">
      <c r="A144" s="5" t="n">
        <v>669</v>
      </c>
      <c r="B144" s="252" t="n">
        <v>15</v>
      </c>
      <c r="C144" s="63" t="n">
        <v>116</v>
      </c>
      <c r="D144" s="63" t="n">
        <v>3</v>
      </c>
      <c r="E144" s="64" t="n">
        <v>43521</v>
      </c>
      <c r="F144" s="63" t="n">
        <v>5231</v>
      </c>
      <c r="G144" s="63" t="n">
        <v>8935</v>
      </c>
      <c r="H144" s="63" t="n">
        <v>7803</v>
      </c>
      <c r="I144" s="63" t="n">
        <v>7</v>
      </c>
      <c r="J144" s="65">
        <f>+(((G144-F144)-(H144-F144))/(H144-F144))*100</f>
        <v/>
      </c>
      <c r="K144" s="66">
        <f>AVERAGE(J144:J145)</f>
        <v/>
      </c>
      <c r="L144" s="66">
        <f>_xlfn.STDEV.S(J144,J145)</f>
        <v/>
      </c>
      <c r="M144" s="67" t="n"/>
      <c r="O144" s="295">
        <f>+(H144-F144)/10</f>
        <v/>
      </c>
      <c r="P144" s="26" t="inlineStr">
        <is>
          <t>FALSO</t>
        </is>
      </c>
      <c r="Q144" s="26" t="inlineStr">
        <is>
          <t>FALSO</t>
        </is>
      </c>
      <c r="R144" s="149" t="inlineStr">
        <is>
          <t>Esperado</t>
        </is>
      </c>
      <c r="S144" s="149" t="inlineStr">
        <is>
          <t>No Esperado</t>
        </is>
      </c>
      <c r="T144" s="149" t="inlineStr">
        <is>
          <t>Se descarta</t>
        </is>
      </c>
      <c r="U144" s="149" t="n"/>
    </row>
    <row r="145" ht="15.75" customHeight="1" s="412">
      <c r="A145" s="5" t="n">
        <v>670</v>
      </c>
      <c r="B145" s="252" t="n">
        <v>16</v>
      </c>
      <c r="C145" s="63" t="n">
        <v>116</v>
      </c>
      <c r="D145" s="63" t="n">
        <v>3</v>
      </c>
      <c r="E145" s="64" t="n">
        <v>43521</v>
      </c>
      <c r="F145" s="63" t="n">
        <v>5280</v>
      </c>
      <c r="G145" s="63" t="n">
        <v>9103</v>
      </c>
      <c r="H145" s="63" t="n">
        <v>7897</v>
      </c>
      <c r="I145" s="63" t="n"/>
      <c r="J145" s="65">
        <f>+(((G145-F145)-(H145-F145))/(H145-F145))*100</f>
        <v/>
      </c>
      <c r="K145" s="67" t="n"/>
      <c r="L145" s="67" t="n"/>
      <c r="M145" s="67" t="n"/>
      <c r="O145" s="295">
        <f>+(H145-F145)/10</f>
        <v/>
      </c>
      <c r="P145" s="26" t="inlineStr">
        <is>
          <t>FALSO</t>
        </is>
      </c>
      <c r="Q145" s="26" t="inlineStr">
        <is>
          <t>FALSO</t>
        </is>
      </c>
      <c r="R145" s="149" t="inlineStr">
        <is>
          <t>Esperado</t>
        </is>
      </c>
      <c r="S145" s="149" t="inlineStr">
        <is>
          <t>No Esperado</t>
        </is>
      </c>
      <c r="T145" s="149" t="inlineStr">
        <is>
          <t>Se descarta</t>
        </is>
      </c>
      <c r="U145" s="149" t="n"/>
    </row>
    <row r="146" ht="15.75" customHeight="1" s="412">
      <c r="A146" s="5" t="n">
        <v>1319</v>
      </c>
      <c r="B146" s="252" t="n">
        <v>15</v>
      </c>
      <c r="C146" s="63" t="n">
        <v>116</v>
      </c>
      <c r="D146" s="63" t="n">
        <v>5</v>
      </c>
      <c r="E146" s="64" t="n">
        <v>43531</v>
      </c>
      <c r="F146" s="63" t="n">
        <v>5231</v>
      </c>
      <c r="G146" s="63" t="n">
        <v>8626</v>
      </c>
      <c r="H146" s="63" t="n">
        <v>7893</v>
      </c>
      <c r="I146" s="63" t="n">
        <v>9</v>
      </c>
      <c r="J146" s="65">
        <f>+(((G146-F146)-(H146-F146))/(H146-F146))*100</f>
        <v/>
      </c>
      <c r="K146" s="66">
        <f>AVERAGE(J146:J147)</f>
        <v/>
      </c>
      <c r="L146" s="66">
        <f>_xlfn.STDEV.S(J146,J147)</f>
        <v/>
      </c>
      <c r="M146" s="67" t="n"/>
      <c r="O146" s="295">
        <f>+(H146-F146)/10</f>
        <v/>
      </c>
      <c r="P146" s="26" t="inlineStr">
        <is>
          <t>FALSO</t>
        </is>
      </c>
      <c r="Q146" s="26" t="inlineStr">
        <is>
          <t>FALSO</t>
        </is>
      </c>
      <c r="R146" s="149" t="inlineStr">
        <is>
          <t>Esperado</t>
        </is>
      </c>
      <c r="S146" s="149" t="inlineStr">
        <is>
          <t>Esperado</t>
        </is>
      </c>
      <c r="T146" s="149" t="inlineStr">
        <is>
          <t>Dato Válido</t>
        </is>
      </c>
      <c r="U146" s="149" t="n"/>
    </row>
    <row r="147" ht="15.75" customHeight="1" s="412">
      <c r="A147" s="5" t="n">
        <v>1320</v>
      </c>
      <c r="B147" s="252" t="n">
        <v>16</v>
      </c>
      <c r="C147" s="63" t="n">
        <v>116</v>
      </c>
      <c r="D147" s="63" t="n">
        <v>5</v>
      </c>
      <c r="E147" s="64" t="n">
        <v>43531</v>
      </c>
      <c r="F147" s="63" t="n">
        <v>5280</v>
      </c>
      <c r="G147" s="63" t="n">
        <v>8624</v>
      </c>
      <c r="H147" s="63" t="n">
        <v>7904</v>
      </c>
      <c r="I147" s="63" t="n"/>
      <c r="J147" s="65">
        <f>+(((G147-F147)-(H147-F147))/(H147-F147))*100</f>
        <v/>
      </c>
      <c r="K147" s="67" t="n"/>
      <c r="L147" s="67" t="n"/>
      <c r="M147" s="67" t="n"/>
      <c r="O147" s="295">
        <f>+(H147-F147)/10</f>
        <v/>
      </c>
      <c r="P147" s="26" t="inlineStr">
        <is>
          <t>FALSO</t>
        </is>
      </c>
      <c r="Q147" s="26" t="inlineStr">
        <is>
          <t>FALSO</t>
        </is>
      </c>
      <c r="R147" s="149" t="inlineStr">
        <is>
          <t>Esperado</t>
        </is>
      </c>
      <c r="S147" s="149" t="inlineStr">
        <is>
          <t>Esperado</t>
        </is>
      </c>
      <c r="T147" s="149" t="inlineStr">
        <is>
          <t>Dato Válido</t>
        </is>
      </c>
      <c r="U147" s="149" t="n"/>
    </row>
    <row r="148" ht="15.75" customHeight="1" s="412">
      <c r="A148" s="15" t="n">
        <v>2245</v>
      </c>
      <c r="B148" s="16" t="n">
        <v>15</v>
      </c>
      <c r="C148" s="68" t="n">
        <v>116</v>
      </c>
      <c r="D148" s="68" t="n">
        <v>8</v>
      </c>
      <c r="E148" s="69" t="n">
        <v>43550</v>
      </c>
      <c r="F148" s="70" t="n">
        <v>5231</v>
      </c>
      <c r="G148" s="68" t="n">
        <v>8247</v>
      </c>
      <c r="H148" s="68" t="n">
        <v>7788</v>
      </c>
      <c r="I148" s="63" t="n"/>
      <c r="J148" s="65">
        <f>+(((G148-F148)-(H148-F148))/(H148-F148))*100</f>
        <v/>
      </c>
      <c r="K148" s="66">
        <f>AVERAGE(J148:J149)</f>
        <v/>
      </c>
      <c r="L148" s="66">
        <f>_xlfn.STDEV.S(J148,J149)</f>
        <v/>
      </c>
      <c r="M148" s="67" t="n"/>
      <c r="O148" s="295">
        <f>+(H148-F148)/10</f>
        <v/>
      </c>
      <c r="P148" s="26" t="inlineStr">
        <is>
          <t>FALSO</t>
        </is>
      </c>
      <c r="Q148" s="26" t="inlineStr">
        <is>
          <t>FALSO</t>
        </is>
      </c>
      <c r="R148" s="149" t="inlineStr">
        <is>
          <t>No Esperado</t>
        </is>
      </c>
      <c r="S148" s="149" t="inlineStr">
        <is>
          <t>Esperado</t>
        </is>
      </c>
      <c r="T148" s="149" t="inlineStr">
        <is>
          <t>Dato Válido</t>
        </is>
      </c>
      <c r="U148" s="149" t="n"/>
    </row>
    <row r="149" ht="15.75" customHeight="1" s="412">
      <c r="A149" s="15" t="n">
        <v>2246</v>
      </c>
      <c r="B149" s="16" t="n">
        <v>16</v>
      </c>
      <c r="C149" s="68" t="n">
        <v>116</v>
      </c>
      <c r="D149" s="68" t="n">
        <v>8</v>
      </c>
      <c r="E149" s="69" t="n">
        <v>43550</v>
      </c>
      <c r="F149" s="70" t="n">
        <v>5280</v>
      </c>
      <c r="G149" s="68" t="n">
        <v>7930</v>
      </c>
      <c r="H149" s="68" t="n">
        <v>7533</v>
      </c>
      <c r="I149" s="63" t="n"/>
      <c r="J149" s="65">
        <f>+(((G149-F149)-(H149-F149))/(H149-F149))*100</f>
        <v/>
      </c>
      <c r="K149" s="67" t="n"/>
      <c r="L149" s="67" t="n"/>
      <c r="M149" s="67" t="n"/>
      <c r="O149" s="295">
        <f>+(H149-F149)/10</f>
        <v/>
      </c>
      <c r="P149" s="26" t="inlineStr">
        <is>
          <t>FALSO</t>
        </is>
      </c>
      <c r="Q149" s="26" t="inlineStr">
        <is>
          <t>FALSO</t>
        </is>
      </c>
      <c r="R149" s="149" t="inlineStr">
        <is>
          <t>No Esperado</t>
        </is>
      </c>
      <c r="S149" s="149" t="inlineStr">
        <is>
          <t>Esperado</t>
        </is>
      </c>
      <c r="T149" s="149" t="inlineStr">
        <is>
          <t>Dato Válido</t>
        </is>
      </c>
      <c r="U149" s="149" t="n"/>
    </row>
    <row r="150" ht="15.75" customHeight="1" s="412">
      <c r="A150" s="15" t="n">
        <v>2729</v>
      </c>
      <c r="B150" s="16" t="n">
        <v>101</v>
      </c>
      <c r="C150" s="68" t="n">
        <v>116</v>
      </c>
      <c r="D150" s="68" t="n">
        <v>10</v>
      </c>
      <c r="E150" s="69" t="n">
        <v>43564</v>
      </c>
      <c r="F150" s="70" t="n">
        <v>5208</v>
      </c>
      <c r="G150" s="68" t="n">
        <v>8014</v>
      </c>
      <c r="H150" s="68" t="n">
        <v>7625</v>
      </c>
      <c r="I150" s="68" t="n"/>
      <c r="J150" s="65">
        <f>+(((G150-F150)-(H150-F150))/(H150-F150))*100</f>
        <v/>
      </c>
      <c r="K150" s="66">
        <f>AVERAGE(J150:J151)</f>
        <v/>
      </c>
      <c r="L150" s="66">
        <f>_xlfn.STDEV.S(J150,J151)</f>
        <v/>
      </c>
      <c r="M150" s="67">
        <f>+(K148-K150)/14</f>
        <v/>
      </c>
      <c r="N150" s="295">
        <f>+(K144-K150)/43</f>
        <v/>
      </c>
      <c r="O150" s="295">
        <f>+(H150-F150)/10</f>
        <v/>
      </c>
      <c r="P150" s="26" t="inlineStr">
        <is>
          <t>FALSO</t>
        </is>
      </c>
      <c r="Q150" s="26" t="inlineStr">
        <is>
          <t>FALSO</t>
        </is>
      </c>
      <c r="R150" s="149" t="inlineStr">
        <is>
          <t>No Esperado</t>
        </is>
      </c>
      <c r="S150" s="149" t="inlineStr">
        <is>
          <t>Esperado</t>
        </is>
      </c>
      <c r="T150" s="149" t="inlineStr">
        <is>
          <t>Dato Válido</t>
        </is>
      </c>
      <c r="U150" s="149" t="n"/>
    </row>
    <row r="151" ht="15.75" customHeight="1" s="412">
      <c r="A151" s="15" t="n">
        <v>2730</v>
      </c>
      <c r="B151" s="16" t="n">
        <v>102</v>
      </c>
      <c r="C151" s="68" t="n">
        <v>116</v>
      </c>
      <c r="D151" s="68" t="n">
        <v>10</v>
      </c>
      <c r="E151" s="69" t="n">
        <v>43564</v>
      </c>
      <c r="F151" s="70" t="n">
        <v>5224</v>
      </c>
      <c r="G151" s="68" t="n">
        <v>7823</v>
      </c>
      <c r="H151" s="68" t="n">
        <v>7467</v>
      </c>
      <c r="I151" s="68" t="n"/>
      <c r="J151" s="65">
        <f>+(((G151-F151)-(H151-F151))/(H151-F151))*100</f>
        <v/>
      </c>
      <c r="K151" s="67" t="n"/>
      <c r="L151" s="67" t="n"/>
      <c r="M151" s="67" t="n"/>
      <c r="O151" s="295">
        <f>+(H151-F151)/10</f>
        <v/>
      </c>
      <c r="P151" s="26" t="inlineStr">
        <is>
          <t>FALSO</t>
        </is>
      </c>
      <c r="Q151" s="26" t="inlineStr">
        <is>
          <t>VERDADERO</t>
        </is>
      </c>
      <c r="R151" s="149" t="inlineStr">
        <is>
          <t>No Esperado</t>
        </is>
      </c>
      <c r="S151" s="149" t="inlineStr">
        <is>
          <t>Esperado</t>
        </is>
      </c>
      <c r="T151" s="149" t="inlineStr">
        <is>
          <t>Dato Válido</t>
        </is>
      </c>
      <c r="U151" s="149" t="n"/>
    </row>
    <row r="152" ht="15.75" customHeight="1" s="412">
      <c r="A152" s="5" t="n">
        <v>407</v>
      </c>
      <c r="B152" s="252" t="n">
        <v>57</v>
      </c>
      <c r="C152" s="201" t="n">
        <v>117</v>
      </c>
      <c r="D152" s="201" t="n">
        <v>2</v>
      </c>
      <c r="E152" s="8" t="n">
        <v>43517</v>
      </c>
      <c r="F152" s="201" t="n">
        <v>5257</v>
      </c>
      <c r="G152" s="201" t="n">
        <v>8725</v>
      </c>
      <c r="H152" s="201" t="n">
        <v>7462</v>
      </c>
      <c r="I152" s="201" t="n">
        <v>9</v>
      </c>
      <c r="J152" s="9">
        <f>+(((G152-F152)-(H152-F152))/(H152-F152))*100</f>
        <v/>
      </c>
      <c r="K152" s="33">
        <f>AVERAGE(J152:J153)</f>
        <v/>
      </c>
      <c r="L152" s="33">
        <f>_xlfn.STDEV.S(J152,J153)</f>
        <v/>
      </c>
      <c r="M152" s="13" t="n">
        <v>2</v>
      </c>
      <c r="O152" s="295">
        <f>+(H152-F152)/10</f>
        <v/>
      </c>
      <c r="P152" s="26" t="inlineStr">
        <is>
          <t>FALSO</t>
        </is>
      </c>
      <c r="Q152" s="26" t="inlineStr">
        <is>
          <t>FALSO</t>
        </is>
      </c>
      <c r="R152" s="149" t="inlineStr">
        <is>
          <t>Esperado</t>
        </is>
      </c>
      <c r="S152" s="149" t="inlineStr">
        <is>
          <t>Esperado</t>
        </is>
      </c>
      <c r="T152" s="149" t="inlineStr">
        <is>
          <t>Se descarta</t>
        </is>
      </c>
      <c r="U152" s="149" t="n"/>
    </row>
    <row r="153" ht="15.75" customHeight="1" s="412">
      <c r="A153" s="5" t="n">
        <v>408</v>
      </c>
      <c r="B153" s="252" t="n">
        <v>58</v>
      </c>
      <c r="C153" s="201" t="n">
        <v>117</v>
      </c>
      <c r="D153" s="201" t="n">
        <v>2</v>
      </c>
      <c r="E153" s="8" t="n">
        <v>43517</v>
      </c>
      <c r="F153" s="201" t="n">
        <v>5320</v>
      </c>
      <c r="G153" s="201" t="n">
        <v>8644</v>
      </c>
      <c r="H153" s="201" t="n">
        <v>7445</v>
      </c>
      <c r="I153" s="201" t="n"/>
      <c r="J153" s="9">
        <f>+(((G153-F153)-(H153-F153))/(H153-F153))*100</f>
        <v/>
      </c>
      <c r="K153" s="13" t="n"/>
      <c r="L153" s="13" t="n"/>
      <c r="M153" s="13" t="n"/>
      <c r="O153" s="295">
        <f>+(H153-F153)/10</f>
        <v/>
      </c>
      <c r="P153" s="26" t="inlineStr">
        <is>
          <t>FALSO</t>
        </is>
      </c>
      <c r="Q153" s="26" t="inlineStr">
        <is>
          <t>FALSO</t>
        </is>
      </c>
      <c r="R153" s="149" t="inlineStr">
        <is>
          <t>No esperado</t>
        </is>
      </c>
      <c r="S153" s="149" t="inlineStr">
        <is>
          <t>Esperado</t>
        </is>
      </c>
      <c r="T153" s="149" t="inlineStr">
        <is>
          <t>Se descarta</t>
        </is>
      </c>
      <c r="U153" s="149" t="n"/>
    </row>
    <row r="154" ht="15.75" customHeight="1" s="412">
      <c r="A154" s="5" t="n">
        <v>1061</v>
      </c>
      <c r="B154" s="252" t="n">
        <v>15</v>
      </c>
      <c r="C154" s="201" t="n">
        <v>117</v>
      </c>
      <c r="D154" s="201" t="n">
        <v>4</v>
      </c>
      <c r="E154" s="8" t="n">
        <v>43524</v>
      </c>
      <c r="F154" s="201" t="n">
        <v>5231</v>
      </c>
      <c r="G154" s="201" t="n">
        <v>8583</v>
      </c>
      <c r="H154" s="201" t="n">
        <v>7428</v>
      </c>
      <c r="I154" s="201" t="n">
        <v>9</v>
      </c>
      <c r="J154" s="9">
        <f>+(((G154-F154)-(H154-F154))/(H154-F154))*100</f>
        <v/>
      </c>
      <c r="K154" s="33">
        <f>AVERAGE(J154:J155)</f>
        <v/>
      </c>
      <c r="L154" s="33">
        <f>_xlfn.STDEV.S(J154,J155)</f>
        <v/>
      </c>
      <c r="M154" s="13" t="n"/>
      <c r="O154" s="295">
        <f>+(H154-F154)/10</f>
        <v/>
      </c>
      <c r="P154" s="26" t="inlineStr">
        <is>
          <t>FALSO</t>
        </is>
      </c>
      <c r="Q154" s="26" t="inlineStr">
        <is>
          <t>FALSO</t>
        </is>
      </c>
      <c r="R154" s="149" t="inlineStr">
        <is>
          <t>Esperado</t>
        </is>
      </c>
      <c r="S154" s="149" t="inlineStr">
        <is>
          <t>Esperado</t>
        </is>
      </c>
      <c r="T154" s="149" t="inlineStr">
        <is>
          <t>Se descarta</t>
        </is>
      </c>
      <c r="U154" s="149" t="n"/>
    </row>
    <row r="155" ht="15.75" customHeight="1" s="412">
      <c r="A155" s="5" t="n">
        <v>1062</v>
      </c>
      <c r="B155" s="252" t="n">
        <v>16</v>
      </c>
      <c r="C155" s="201" t="n">
        <v>117</v>
      </c>
      <c r="D155" s="201" t="n">
        <v>4</v>
      </c>
      <c r="E155" s="8" t="n">
        <v>43524</v>
      </c>
      <c r="F155" s="201" t="n">
        <v>5280</v>
      </c>
      <c r="G155" s="201" t="n">
        <v>8620</v>
      </c>
      <c r="H155" s="201" t="n">
        <v>7471</v>
      </c>
      <c r="I155" s="201" t="n"/>
      <c r="J155" s="9">
        <f>+(((G155-F155)-(H155-F155))/(H155-F155))*100</f>
        <v/>
      </c>
      <c r="K155" s="13" t="n"/>
      <c r="L155" s="13" t="n"/>
      <c r="M155" s="13" t="n"/>
      <c r="O155" s="295">
        <f>+(H155-F155)/10</f>
        <v/>
      </c>
      <c r="P155" s="26" t="inlineStr">
        <is>
          <t>FALSO</t>
        </is>
      </c>
      <c r="Q155" s="26" t="inlineStr">
        <is>
          <t>FALSO</t>
        </is>
      </c>
      <c r="R155" s="149" t="inlineStr">
        <is>
          <t>Esperado</t>
        </is>
      </c>
      <c r="S155" s="149" t="inlineStr">
        <is>
          <t>Esperado</t>
        </is>
      </c>
      <c r="T155" s="149" t="inlineStr">
        <is>
          <t>Se descarta</t>
        </is>
      </c>
      <c r="U155" s="149" t="n"/>
    </row>
    <row r="156" ht="15.75" customHeight="1" s="412">
      <c r="A156" s="5" t="n">
        <v>1711</v>
      </c>
      <c r="B156" s="252" t="n">
        <v>15</v>
      </c>
      <c r="C156" s="201" t="n">
        <v>117</v>
      </c>
      <c r="D156" s="201" t="n">
        <v>6</v>
      </c>
      <c r="E156" s="8" t="n">
        <v>43535</v>
      </c>
      <c r="F156" s="201" t="n">
        <v>5231</v>
      </c>
      <c r="G156" s="201" t="n">
        <v>8049</v>
      </c>
      <c r="H156" s="201" t="n">
        <v>7436</v>
      </c>
      <c r="I156" s="201" t="n">
        <v>6</v>
      </c>
      <c r="J156" s="9">
        <f>+(((G156-F156)-(H156-F156))/(H156-F156))*100</f>
        <v/>
      </c>
      <c r="K156" s="33">
        <f>AVERAGE(J156:J157)</f>
        <v/>
      </c>
      <c r="L156" s="33">
        <f>_xlfn.STDEV.S(J156,J157)</f>
        <v/>
      </c>
      <c r="M156" s="13" t="n"/>
      <c r="O156" s="295">
        <f>+(H156-F156)/10</f>
        <v/>
      </c>
      <c r="P156" s="26" t="inlineStr">
        <is>
          <t>FALSO</t>
        </is>
      </c>
      <c r="Q156" s="26" t="inlineStr">
        <is>
          <t>FALSO</t>
        </is>
      </c>
      <c r="R156" s="149" t="inlineStr">
        <is>
          <t>Esperado</t>
        </is>
      </c>
      <c r="S156" s="149" t="inlineStr">
        <is>
          <t>Esperado</t>
        </is>
      </c>
      <c r="T156" s="149" t="inlineStr">
        <is>
          <t>Se descarta</t>
        </is>
      </c>
      <c r="U156" s="149" t="n"/>
    </row>
    <row r="157" ht="15.75" customHeight="1" s="412">
      <c r="A157" s="5" t="n">
        <v>1712</v>
      </c>
      <c r="B157" s="252" t="n">
        <v>16</v>
      </c>
      <c r="C157" s="201" t="n">
        <v>117</v>
      </c>
      <c r="D157" s="201" t="n">
        <v>6</v>
      </c>
      <c r="E157" s="8" t="n">
        <v>43535</v>
      </c>
      <c r="F157" s="201" t="n">
        <v>5280</v>
      </c>
      <c r="G157" s="201" t="n">
        <v>8266</v>
      </c>
      <c r="H157" s="201" t="n">
        <v>7615</v>
      </c>
      <c r="I157" s="201" t="n"/>
      <c r="J157" s="9">
        <f>+(((G157-F157)-(H157-F157))/(H157-F157))*100</f>
        <v/>
      </c>
      <c r="K157" s="13" t="n"/>
      <c r="L157" s="13" t="n"/>
      <c r="M157" s="13" t="n"/>
      <c r="O157" s="295">
        <f>+(H157-F157)/10</f>
        <v/>
      </c>
      <c r="P157" s="26" t="inlineStr">
        <is>
          <t>FALSO</t>
        </is>
      </c>
      <c r="Q157" s="26" t="inlineStr">
        <is>
          <t>FALSO</t>
        </is>
      </c>
      <c r="R157" s="149" t="inlineStr">
        <is>
          <t>Esperado</t>
        </is>
      </c>
      <c r="S157" s="149" t="inlineStr">
        <is>
          <t>Esperado</t>
        </is>
      </c>
      <c r="T157" s="149" t="inlineStr">
        <is>
          <t>Se descarta</t>
        </is>
      </c>
      <c r="U157" s="149" t="n"/>
    </row>
    <row r="158" ht="15.75" customHeight="1" s="412">
      <c r="A158" s="15" t="n">
        <v>2247</v>
      </c>
      <c r="B158" s="16" t="n">
        <v>17</v>
      </c>
      <c r="C158" s="17" t="n">
        <v>117</v>
      </c>
      <c r="D158" s="17" t="n">
        <v>8</v>
      </c>
      <c r="E158" s="18" t="n">
        <v>43550</v>
      </c>
      <c r="F158" s="19" t="n">
        <v>5275</v>
      </c>
      <c r="G158" s="17" t="n">
        <v>7780</v>
      </c>
      <c r="H158" s="17" t="n">
        <v>7316</v>
      </c>
      <c r="I158" s="201" t="n"/>
      <c r="J158" s="9">
        <f>+(((G158-F158)-(H158-F158))/(H158-F158))*100</f>
        <v/>
      </c>
      <c r="K158" s="33">
        <f>AVERAGE(J158:J159)</f>
        <v/>
      </c>
      <c r="L158" s="33">
        <f>_xlfn.STDEV.S(J158,J159)</f>
        <v/>
      </c>
      <c r="M158" s="13" t="n"/>
      <c r="O158" s="295">
        <f>+(H158-F158)/10</f>
        <v/>
      </c>
      <c r="P158" s="26" t="inlineStr">
        <is>
          <t>FALSO</t>
        </is>
      </c>
      <c r="Q158" s="26" t="inlineStr">
        <is>
          <t>FALSO</t>
        </is>
      </c>
      <c r="R158" s="149" t="inlineStr">
        <is>
          <t>No esperado</t>
        </is>
      </c>
      <c r="S158" s="149" t="inlineStr">
        <is>
          <t>Esperado</t>
        </is>
      </c>
      <c r="T158" s="149" t="inlineStr">
        <is>
          <t>Se descarta</t>
        </is>
      </c>
      <c r="U158" s="149" t="n"/>
    </row>
    <row r="159" ht="15.75" customHeight="1" s="412">
      <c r="A159" s="15" t="n">
        <v>2248</v>
      </c>
      <c r="B159" s="16" t="n">
        <v>18</v>
      </c>
      <c r="C159" s="17" t="n">
        <v>117</v>
      </c>
      <c r="D159" s="17" t="n">
        <v>8</v>
      </c>
      <c r="E159" s="18" t="n">
        <v>43550</v>
      </c>
      <c r="F159" s="19" t="n">
        <v>5205</v>
      </c>
      <c r="G159" s="17" t="n">
        <v>7684</v>
      </c>
      <c r="H159" s="17" t="n">
        <v>7221</v>
      </c>
      <c r="I159" s="201" t="n"/>
      <c r="J159" s="9">
        <f>+(((G159-F159)-(H159-F159))/(H159-F159))*100</f>
        <v/>
      </c>
      <c r="K159" s="13" t="n"/>
      <c r="L159" s="13" t="n"/>
      <c r="M159" s="13" t="n"/>
      <c r="O159" s="295">
        <f>+(H159-F159)/10</f>
        <v/>
      </c>
      <c r="P159" s="26" t="inlineStr">
        <is>
          <t>FALSO</t>
        </is>
      </c>
      <c r="Q159" s="26" t="inlineStr">
        <is>
          <t>FALSO</t>
        </is>
      </c>
      <c r="R159" s="149" t="inlineStr">
        <is>
          <t>No esperado</t>
        </is>
      </c>
      <c r="S159" s="149" t="inlineStr">
        <is>
          <t>Esperado</t>
        </is>
      </c>
      <c r="T159" s="149" t="inlineStr">
        <is>
          <t>Se descarta</t>
        </is>
      </c>
      <c r="U159" s="149" t="n"/>
    </row>
    <row r="160" ht="15.75" customHeight="1" s="412">
      <c r="A160" s="15" t="n">
        <v>2731</v>
      </c>
      <c r="B160" s="16" t="n">
        <v>103</v>
      </c>
      <c r="C160" s="17" t="n">
        <v>117</v>
      </c>
      <c r="D160" s="17" t="n">
        <v>10</v>
      </c>
      <c r="E160" s="18" t="n">
        <v>43564</v>
      </c>
      <c r="F160" s="19" t="n">
        <v>5213</v>
      </c>
      <c r="G160" s="17" t="n">
        <v>7543</v>
      </c>
      <c r="H160" s="17" t="n">
        <v>7213</v>
      </c>
      <c r="I160" s="17" t="n"/>
      <c r="J160" s="9">
        <f>+(((G160-F160)-(H160-F160))/(H160-F160))*100</f>
        <v/>
      </c>
      <c r="K160" s="33">
        <f>AVERAGE(J160:J161)</f>
        <v/>
      </c>
      <c r="L160" s="33">
        <f>_xlfn.STDEV.S(J160,J161)</f>
        <v/>
      </c>
      <c r="M160" s="13">
        <f>(K158-K160)/14</f>
        <v/>
      </c>
      <c r="N160" s="295">
        <f>(K156-K160)/29</f>
        <v/>
      </c>
      <c r="O160" s="295">
        <f>+(H160-F160)/10</f>
        <v/>
      </c>
      <c r="P160" s="26" t="inlineStr">
        <is>
          <t>FALSO</t>
        </is>
      </c>
      <c r="Q160" s="26" t="inlineStr">
        <is>
          <t>FALSO</t>
        </is>
      </c>
      <c r="R160" s="149" t="inlineStr">
        <is>
          <t>Esperado</t>
        </is>
      </c>
      <c r="S160" s="149" t="inlineStr">
        <is>
          <t>Esperado</t>
        </is>
      </c>
      <c r="T160" s="149" t="inlineStr">
        <is>
          <t>Se descarta</t>
        </is>
      </c>
      <c r="U160" s="149" t="n"/>
    </row>
    <row r="161" ht="15.75" customHeight="1" s="412">
      <c r="A161" s="15" t="n">
        <v>2732</v>
      </c>
      <c r="B161" s="16" t="n">
        <v>104</v>
      </c>
      <c r="C161" s="17" t="n">
        <v>117</v>
      </c>
      <c r="D161" s="17" t="n">
        <v>10</v>
      </c>
      <c r="E161" s="18" t="n">
        <v>43564</v>
      </c>
      <c r="F161" s="19" t="n">
        <v>5257</v>
      </c>
      <c r="G161" s="17" t="n">
        <v>7614</v>
      </c>
      <c r="H161" s="17" t="n">
        <v>7279</v>
      </c>
      <c r="I161" s="17" t="n"/>
      <c r="J161" s="9">
        <f>+(((G161-F161)-(H161-F161))/(H161-F161))*100</f>
        <v/>
      </c>
      <c r="K161" s="13" t="n"/>
      <c r="L161" s="13" t="n"/>
      <c r="M161" s="13" t="n"/>
      <c r="O161" s="295">
        <f>+(H161-F161)/10</f>
        <v/>
      </c>
      <c r="P161" s="26" t="inlineStr">
        <is>
          <t>FALSO</t>
        </is>
      </c>
      <c r="Q161" s="26" t="inlineStr">
        <is>
          <t>FALSO</t>
        </is>
      </c>
      <c r="R161" s="149" t="inlineStr">
        <is>
          <t>Esperado</t>
        </is>
      </c>
      <c r="S161" s="149" t="inlineStr">
        <is>
          <t>Esperado</t>
        </is>
      </c>
      <c r="T161" s="149" t="inlineStr">
        <is>
          <t>Se descarta</t>
        </is>
      </c>
      <c r="U161" s="149" t="n"/>
    </row>
    <row r="162" ht="15.75" customHeight="1" s="412">
      <c r="A162" s="5" t="n">
        <v>409</v>
      </c>
      <c r="B162" s="252" t="n">
        <v>59</v>
      </c>
      <c r="C162" s="246" t="n">
        <v>118</v>
      </c>
      <c r="D162" s="246" t="n">
        <v>2</v>
      </c>
      <c r="E162" s="46" t="n">
        <v>43517</v>
      </c>
      <c r="F162" s="246" t="n">
        <v>5278</v>
      </c>
      <c r="G162" s="246" t="n">
        <v>8691</v>
      </c>
      <c r="H162" s="246" t="n">
        <v>7431</v>
      </c>
      <c r="I162" s="246" t="n">
        <v>11</v>
      </c>
      <c r="J162" s="47">
        <f>+(((G162-F162)-(H162-F162))/(H162-F162))*100</f>
        <v/>
      </c>
      <c r="K162" s="51">
        <f>AVERAGE(J162:J163)</f>
        <v/>
      </c>
      <c r="L162" s="51">
        <f>_xlfn.STDEV.S(J162,J163)</f>
        <v/>
      </c>
      <c r="M162" s="50" t="n">
        <v>3</v>
      </c>
      <c r="O162" s="295">
        <f>+(H162-F162)/10</f>
        <v/>
      </c>
      <c r="P162" s="26" t="inlineStr">
        <is>
          <t>FALSO</t>
        </is>
      </c>
      <c r="Q162" s="26" t="inlineStr">
        <is>
          <t>FALSO</t>
        </is>
      </c>
      <c r="R162" s="149" t="inlineStr">
        <is>
          <t>Esperado</t>
        </is>
      </c>
      <c r="S162" s="149" t="inlineStr">
        <is>
          <t>Esperado</t>
        </is>
      </c>
      <c r="T162" s="149" t="inlineStr">
        <is>
          <t>Se descarta</t>
        </is>
      </c>
      <c r="U162" s="149" t="n"/>
    </row>
    <row r="163" ht="15.75" customHeight="1" s="412">
      <c r="A163" s="5" t="n">
        <v>410</v>
      </c>
      <c r="B163" s="252" t="n">
        <v>60</v>
      </c>
      <c r="C163" s="246" t="n">
        <v>118</v>
      </c>
      <c r="D163" s="246" t="n">
        <v>2</v>
      </c>
      <c r="E163" s="46" t="n">
        <v>43517</v>
      </c>
      <c r="F163" s="246" t="n">
        <v>5220</v>
      </c>
      <c r="G163" s="246" t="n">
        <v>8742</v>
      </c>
      <c r="H163" s="246" t="n">
        <v>7461</v>
      </c>
      <c r="I163" s="246" t="n"/>
      <c r="J163" s="47">
        <f>+(((G163-F163)-(H163-F163))/(H163-F163))*100</f>
        <v/>
      </c>
      <c r="K163" s="50" t="n"/>
      <c r="L163" s="50" t="n"/>
      <c r="M163" s="50" t="n"/>
      <c r="O163" s="295">
        <f>+(H163-F163)/10</f>
        <v/>
      </c>
      <c r="P163" s="26" t="inlineStr">
        <is>
          <t>FALSO</t>
        </is>
      </c>
      <c r="Q163" s="26" t="inlineStr">
        <is>
          <t>FALSO</t>
        </is>
      </c>
      <c r="R163" s="149" t="inlineStr">
        <is>
          <t>Esperado</t>
        </is>
      </c>
      <c r="S163" s="149" t="inlineStr">
        <is>
          <t>Esperado</t>
        </is>
      </c>
      <c r="T163" s="149" t="inlineStr">
        <is>
          <t>Se descarta</t>
        </is>
      </c>
      <c r="U163" s="149" t="n"/>
    </row>
    <row r="164" ht="15.75" customHeight="1" s="412">
      <c r="A164" s="5" t="n">
        <v>1063</v>
      </c>
      <c r="B164" s="252" t="n">
        <v>17</v>
      </c>
      <c r="C164" s="246" t="n">
        <v>118</v>
      </c>
      <c r="D164" s="246" t="n">
        <v>4</v>
      </c>
      <c r="E164" s="46" t="n">
        <v>43524</v>
      </c>
      <c r="F164" s="246" t="n">
        <v>5275</v>
      </c>
      <c r="G164" s="246" t="n">
        <v>9278</v>
      </c>
      <c r="H164" s="246" t="n">
        <v>7863</v>
      </c>
      <c r="I164" s="246" t="n">
        <v>10</v>
      </c>
      <c r="J164" s="47">
        <f>+(((G164-F164)-(H164-F164))/(H164-F164))*100</f>
        <v/>
      </c>
      <c r="K164" s="51">
        <f>AVERAGE(J164:J165)</f>
        <v/>
      </c>
      <c r="L164" s="51">
        <f>_xlfn.STDEV.S(J164,J165)</f>
        <v/>
      </c>
      <c r="M164" s="50" t="n"/>
      <c r="O164" s="295">
        <f>+(H164-F164)/10</f>
        <v/>
      </c>
      <c r="P164" s="26" t="inlineStr">
        <is>
          <t>FALSO</t>
        </is>
      </c>
      <c r="Q164" s="26" t="inlineStr">
        <is>
          <t>FALSO</t>
        </is>
      </c>
      <c r="R164" s="149" t="inlineStr">
        <is>
          <t>Esperado</t>
        </is>
      </c>
      <c r="S164" s="149" t="inlineStr">
        <is>
          <t>Esperado</t>
        </is>
      </c>
      <c r="T164" s="149" t="inlineStr">
        <is>
          <t>Se descarta</t>
        </is>
      </c>
      <c r="U164" s="149" t="n"/>
    </row>
    <row r="165" ht="15.75" customHeight="1" s="412">
      <c r="A165" s="5" t="n">
        <v>1064</v>
      </c>
      <c r="B165" s="252" t="n">
        <v>18</v>
      </c>
      <c r="C165" s="246" t="n">
        <v>118</v>
      </c>
      <c r="D165" s="246" t="n">
        <v>4</v>
      </c>
      <c r="E165" s="46" t="n">
        <v>43524</v>
      </c>
      <c r="F165" s="246" t="n">
        <v>5205</v>
      </c>
      <c r="G165" s="246" t="n">
        <v>8945</v>
      </c>
      <c r="H165" s="246" t="n">
        <v>7667</v>
      </c>
      <c r="I165" s="246" t="n"/>
      <c r="J165" s="47">
        <f>+(((G165-F165)-(H165-F165))/(H165-F165))*100</f>
        <v/>
      </c>
      <c r="K165" s="50" t="n"/>
      <c r="L165" s="50" t="n"/>
      <c r="M165" s="50" t="n"/>
      <c r="O165" s="295">
        <f>+(H165-F165)/10</f>
        <v/>
      </c>
      <c r="P165" s="26" t="inlineStr">
        <is>
          <t>FALSO</t>
        </is>
      </c>
      <c r="Q165" s="26" t="inlineStr">
        <is>
          <t>FALSO</t>
        </is>
      </c>
      <c r="R165" s="149" t="inlineStr">
        <is>
          <t>No esperado</t>
        </is>
      </c>
      <c r="S165" s="149" t="inlineStr">
        <is>
          <t>Esperado</t>
        </is>
      </c>
      <c r="T165" s="149" t="inlineStr">
        <is>
          <t>Se descarta</t>
        </is>
      </c>
      <c r="U165" s="149" t="n"/>
    </row>
    <row r="166" ht="15.75" customHeight="1" s="412">
      <c r="A166" s="5" t="n">
        <v>1713</v>
      </c>
      <c r="B166" s="252" t="n">
        <v>17</v>
      </c>
      <c r="C166" s="246" t="n">
        <v>118</v>
      </c>
      <c r="D166" s="246" t="n">
        <v>6</v>
      </c>
      <c r="E166" s="46" t="n">
        <v>43535</v>
      </c>
      <c r="F166" s="246" t="n">
        <v>5275</v>
      </c>
      <c r="G166" s="246" t="n">
        <v>8823</v>
      </c>
      <c r="H166" s="246" t="n">
        <v>7728</v>
      </c>
      <c r="I166" s="246" t="n">
        <v>10</v>
      </c>
      <c r="J166" s="47">
        <f>+(((G166-F166)-(H166-F166))/(H166-F166))*100</f>
        <v/>
      </c>
      <c r="K166" s="51">
        <f>AVERAGE(J166:J167)</f>
        <v/>
      </c>
      <c r="L166" s="51">
        <f>_xlfn.STDEV.S(J166,J167)</f>
        <v/>
      </c>
      <c r="M166" s="50" t="n"/>
      <c r="O166" s="295">
        <f>+(H166-F166)/10</f>
        <v/>
      </c>
      <c r="P166" s="26" t="inlineStr">
        <is>
          <t>FALSO</t>
        </is>
      </c>
      <c r="Q166" s="26" t="inlineStr">
        <is>
          <t>FALSO</t>
        </is>
      </c>
      <c r="R166" s="149" t="inlineStr">
        <is>
          <t>Esperado</t>
        </is>
      </c>
      <c r="S166" s="149" t="inlineStr">
        <is>
          <t>Esperado</t>
        </is>
      </c>
      <c r="T166" s="149" t="inlineStr">
        <is>
          <t>Se descarta</t>
        </is>
      </c>
      <c r="U166" s="149" t="n"/>
    </row>
    <row r="167" ht="15.75" customHeight="1" s="412">
      <c r="A167" s="5" t="n">
        <v>1714</v>
      </c>
      <c r="B167" s="252" t="n">
        <v>18</v>
      </c>
      <c r="C167" s="246" t="n">
        <v>118</v>
      </c>
      <c r="D167" s="246" t="n">
        <v>6</v>
      </c>
      <c r="E167" s="46" t="n">
        <v>43535</v>
      </c>
      <c r="F167" s="246" t="n">
        <v>5205</v>
      </c>
      <c r="G167" s="246" t="n">
        <v>8679</v>
      </c>
      <c r="H167" s="246" t="n">
        <v>7596</v>
      </c>
      <c r="I167" s="246" t="n"/>
      <c r="J167" s="47">
        <f>+(((G167-F167)-(H167-F167))/(H167-F167))*100</f>
        <v/>
      </c>
      <c r="K167" s="50" t="n"/>
      <c r="L167" s="50" t="n"/>
      <c r="M167" s="50" t="n"/>
      <c r="O167" s="295">
        <f>+(H167-F167)/10</f>
        <v/>
      </c>
      <c r="P167" s="26" t="inlineStr">
        <is>
          <t>FALSO</t>
        </is>
      </c>
      <c r="Q167" s="26" t="inlineStr">
        <is>
          <t>FALSO</t>
        </is>
      </c>
      <c r="R167" s="149" t="inlineStr">
        <is>
          <t>No esperado</t>
        </is>
      </c>
      <c r="S167" s="149" t="inlineStr">
        <is>
          <t>Esperado</t>
        </is>
      </c>
      <c r="T167" s="149" t="inlineStr">
        <is>
          <t>Se descarta</t>
        </is>
      </c>
      <c r="U167" s="149" t="n"/>
    </row>
    <row r="168" ht="15.75" customHeight="1" s="412">
      <c r="A168" s="15" t="n">
        <v>2423</v>
      </c>
      <c r="B168" s="16" t="n">
        <v>11</v>
      </c>
      <c r="C168" s="52" t="n">
        <v>118</v>
      </c>
      <c r="D168" s="52" t="n">
        <v>9</v>
      </c>
      <c r="E168" s="53" t="n">
        <v>43557</v>
      </c>
      <c r="F168" s="54" t="n">
        <v>5213</v>
      </c>
      <c r="G168" s="52" t="n">
        <v>7746</v>
      </c>
      <c r="H168" s="52" t="n">
        <v>7313</v>
      </c>
      <c r="I168" s="246" t="n"/>
      <c r="J168" s="47">
        <f>+(((G168-F168)-(H168-F168))/(H168-F168))*100</f>
        <v/>
      </c>
      <c r="K168" s="51">
        <f>AVERAGE(J168:J169)</f>
        <v/>
      </c>
      <c r="L168" s="51">
        <f>_xlfn.STDEV.S(J168,J169)</f>
        <v/>
      </c>
      <c r="M168" s="50" t="n"/>
      <c r="O168" s="295">
        <f>+(H168-F168)/10</f>
        <v/>
      </c>
      <c r="P168" s="26" t="inlineStr">
        <is>
          <t>FALSO</t>
        </is>
      </c>
      <c r="Q168" s="26" t="inlineStr">
        <is>
          <t>FALSO</t>
        </is>
      </c>
      <c r="R168" s="149" t="inlineStr">
        <is>
          <t>No esperado</t>
        </is>
      </c>
      <c r="S168" s="149" t="inlineStr">
        <is>
          <t>Esperado</t>
        </is>
      </c>
      <c r="T168" s="149" t="inlineStr">
        <is>
          <t>Se descarta</t>
        </is>
      </c>
      <c r="U168" s="149" t="n"/>
    </row>
    <row r="169" ht="15.75" customHeight="1" s="412">
      <c r="A169" s="15" t="n">
        <v>2424</v>
      </c>
      <c r="B169" s="16" t="n">
        <v>12</v>
      </c>
      <c r="C169" s="52" t="n">
        <v>118</v>
      </c>
      <c r="D169" s="52" t="n">
        <v>9</v>
      </c>
      <c r="E169" s="53" t="n">
        <v>43557</v>
      </c>
      <c r="F169" s="54" t="n">
        <v>5232</v>
      </c>
      <c r="G169" s="52" t="n">
        <v>8022</v>
      </c>
      <c r="H169" s="52" t="n">
        <v>7554</v>
      </c>
      <c r="I169" s="246" t="n"/>
      <c r="J169" s="47">
        <f>+(((G169-F169)-(H169-F169))/(H169-F169))*100</f>
        <v/>
      </c>
      <c r="K169" s="50" t="n"/>
      <c r="L169" s="50" t="n"/>
      <c r="M169" s="50" t="n"/>
      <c r="O169" s="295">
        <f>+(H169-F169)/10</f>
        <v/>
      </c>
      <c r="P169" s="26" t="inlineStr">
        <is>
          <t>FALSO</t>
        </is>
      </c>
      <c r="Q169" s="26" t="inlineStr">
        <is>
          <t>FALSO</t>
        </is>
      </c>
      <c r="R169" s="149" t="inlineStr">
        <is>
          <t>Esperado</t>
        </is>
      </c>
      <c r="S169" s="149" t="inlineStr">
        <is>
          <t>Esperado</t>
        </is>
      </c>
      <c r="T169" s="149" t="inlineStr">
        <is>
          <t>Se descarta</t>
        </is>
      </c>
      <c r="U169" s="149" t="n"/>
    </row>
    <row r="170" ht="15.75" customHeight="1" s="412">
      <c r="A170" s="15" t="n">
        <v>3071</v>
      </c>
      <c r="B170" s="16" t="n">
        <v>11</v>
      </c>
      <c r="C170" s="52" t="n">
        <v>118</v>
      </c>
      <c r="D170" s="52" t="n">
        <v>12</v>
      </c>
      <c r="E170" s="53" t="n">
        <v>43577</v>
      </c>
      <c r="F170" s="54" t="n">
        <v>5213</v>
      </c>
      <c r="G170" s="52" t="n">
        <v>7450</v>
      </c>
      <c r="H170" s="52" t="n">
        <v>7117</v>
      </c>
      <c r="I170" s="52" t="n"/>
      <c r="J170" s="47">
        <f>+(((G170-F170)-(H170-F170))/(H170-F170))*100</f>
        <v/>
      </c>
      <c r="K170" s="51">
        <f>AVERAGE(J170:J171)</f>
        <v/>
      </c>
      <c r="L170" s="51">
        <f>_xlfn.STDEV.S(J170,J171)</f>
        <v/>
      </c>
      <c r="M170" s="50" t="n"/>
      <c r="O170" s="295">
        <f>+(H170-F170)/10</f>
        <v/>
      </c>
      <c r="P170" s="26" t="inlineStr">
        <is>
          <t>FALSO</t>
        </is>
      </c>
      <c r="Q170" s="26" t="inlineStr">
        <is>
          <t>FALSO</t>
        </is>
      </c>
      <c r="R170" s="149" t="inlineStr">
        <is>
          <t>No esperado</t>
        </is>
      </c>
      <c r="S170" s="149" t="inlineStr">
        <is>
          <t>Esperado</t>
        </is>
      </c>
      <c r="T170" s="149" t="inlineStr">
        <is>
          <t>Se descarta</t>
        </is>
      </c>
      <c r="U170" s="149" t="n"/>
    </row>
    <row r="171" ht="15.75" customHeight="1" s="412">
      <c r="A171" s="15" t="n">
        <v>3072</v>
      </c>
      <c r="B171" s="16" t="n">
        <v>12</v>
      </c>
      <c r="C171" s="52" t="n">
        <v>118</v>
      </c>
      <c r="D171" s="52" t="n">
        <v>12</v>
      </c>
      <c r="E171" s="53" t="n">
        <v>43577</v>
      </c>
      <c r="F171" s="54" t="n">
        <v>5232</v>
      </c>
      <c r="G171" s="52" t="n">
        <v>7762</v>
      </c>
      <c r="H171" s="52" t="n">
        <v>7385</v>
      </c>
      <c r="I171" s="52" t="n"/>
      <c r="J171" s="47">
        <f>+(((G171-F171)-(H171-F171))/(H171-F171))*100</f>
        <v/>
      </c>
      <c r="K171" s="50" t="n"/>
      <c r="L171" s="50" t="n"/>
      <c r="M171" s="50" t="n"/>
      <c r="O171" s="295">
        <f>+(H171-F171)/10</f>
        <v/>
      </c>
      <c r="P171" s="26" t="inlineStr">
        <is>
          <t>FALSO</t>
        </is>
      </c>
      <c r="Q171" s="26" t="inlineStr">
        <is>
          <t>FALSO</t>
        </is>
      </c>
      <c r="R171" s="149" t="inlineStr">
        <is>
          <t>Esperado</t>
        </is>
      </c>
      <c r="S171" s="149" t="inlineStr">
        <is>
          <t>Esperado</t>
        </is>
      </c>
      <c r="T171" s="149" t="inlineStr">
        <is>
          <t>Se descarta</t>
        </is>
      </c>
      <c r="U171" s="149" t="n"/>
    </row>
    <row r="172" ht="15.75" customHeight="1" s="412">
      <c r="A172" s="15" t="n">
        <v>3585</v>
      </c>
      <c r="B172" s="16" t="n">
        <v>7</v>
      </c>
      <c r="C172" s="52" t="n">
        <v>118</v>
      </c>
      <c r="D172" s="52" t="n">
        <v>14</v>
      </c>
      <c r="E172" s="53" t="n">
        <v>43591</v>
      </c>
      <c r="F172" s="52" t="n">
        <v>5232</v>
      </c>
      <c r="G172" s="54" t="n">
        <v>7633</v>
      </c>
      <c r="H172" s="52" t="n">
        <v>7283</v>
      </c>
      <c r="I172" s="52" t="n"/>
      <c r="J172" s="47">
        <f>+(((G172-F172)-(H172-F172))/(H172-F172))*100</f>
        <v/>
      </c>
      <c r="K172" s="51">
        <f>AVERAGE(J172:J173)</f>
        <v/>
      </c>
      <c r="L172" s="51">
        <f>_xlfn.STDEV.S(J172,J173)</f>
        <v/>
      </c>
      <c r="M172" s="50">
        <f>(K170-K172)/14</f>
        <v/>
      </c>
      <c r="N172" s="295">
        <f>(K166-K172)/56</f>
        <v/>
      </c>
      <c r="O172" s="295">
        <f>+(H172-F172)/10</f>
        <v/>
      </c>
      <c r="P172" s="26" t="inlineStr">
        <is>
          <t>FALSO</t>
        </is>
      </c>
      <c r="Q172" s="26" t="inlineStr">
        <is>
          <t>FALSO</t>
        </is>
      </c>
      <c r="R172" s="149" t="inlineStr">
        <is>
          <t>No esperado</t>
        </is>
      </c>
      <c r="S172" s="149" t="inlineStr">
        <is>
          <t>Esperado</t>
        </is>
      </c>
      <c r="T172" s="149" t="inlineStr">
        <is>
          <t>Se descarta</t>
        </is>
      </c>
      <c r="U172" s="149" t="n"/>
    </row>
    <row r="173" ht="15.75" customHeight="1" s="412">
      <c r="A173" s="15" t="n">
        <v>3586</v>
      </c>
      <c r="B173" s="16" t="n">
        <v>8</v>
      </c>
      <c r="C173" s="52" t="n">
        <v>118</v>
      </c>
      <c r="D173" s="52" t="n">
        <v>14</v>
      </c>
      <c r="E173" s="53" t="n">
        <v>43591</v>
      </c>
      <c r="F173" s="52" t="n">
        <v>5221</v>
      </c>
      <c r="G173" s="54" t="n">
        <v>7757</v>
      </c>
      <c r="H173" s="52" t="n">
        <v>7393</v>
      </c>
      <c r="I173" s="52" t="n"/>
      <c r="J173" s="47">
        <f>+(((G173-F173)-(H173-F173))/(H173-F173))*100</f>
        <v/>
      </c>
      <c r="K173" s="50" t="n"/>
      <c r="L173" s="50" t="n"/>
      <c r="M173" s="50" t="n"/>
      <c r="O173" s="295">
        <f>+(H173-F173)/10</f>
        <v/>
      </c>
      <c r="P173" s="26" t="inlineStr">
        <is>
          <t>FALSO</t>
        </is>
      </c>
      <c r="Q173" s="26" t="inlineStr">
        <is>
          <t>FALSO</t>
        </is>
      </c>
      <c r="R173" s="149" t="inlineStr">
        <is>
          <t>Esperado</t>
        </is>
      </c>
      <c r="S173" s="149" t="inlineStr">
        <is>
          <t>Esperado</t>
        </is>
      </c>
      <c r="T173" s="149" t="inlineStr">
        <is>
          <t>Se descarta</t>
        </is>
      </c>
      <c r="U173" s="149" t="n"/>
    </row>
    <row r="174" ht="15.75" customHeight="1" s="412">
      <c r="A174" s="5" t="n">
        <v>411</v>
      </c>
      <c r="B174" s="252" t="n">
        <v>61</v>
      </c>
      <c r="C174" s="255" t="n">
        <v>119</v>
      </c>
      <c r="D174" s="255" t="n">
        <v>2</v>
      </c>
      <c r="E174" s="58" t="n">
        <v>43517</v>
      </c>
      <c r="F174" s="255" t="n">
        <v>5212</v>
      </c>
      <c r="G174" s="255" t="n">
        <v>7956</v>
      </c>
      <c r="H174" s="255" t="n">
        <v>7026</v>
      </c>
      <c r="I174" s="255" t="n">
        <v>9</v>
      </c>
      <c r="J174" s="59">
        <f>+(((G174-F174)-(H174-F174))/(H174-F174))*100</f>
        <v/>
      </c>
      <c r="K174" s="34">
        <f>AVERAGE(J174:J175)</f>
        <v/>
      </c>
      <c r="L174" s="34">
        <f>_xlfn.STDEV.S(J174,J175)</f>
        <v/>
      </c>
      <c r="M174" s="35" t="n">
        <v>3</v>
      </c>
      <c r="O174" s="295">
        <f>+(H174-F174)/10</f>
        <v/>
      </c>
      <c r="P174" s="26" t="inlineStr">
        <is>
          <t>FALSO</t>
        </is>
      </c>
      <c r="Q174" s="26" t="inlineStr">
        <is>
          <t>FALSO</t>
        </is>
      </c>
      <c r="R174" s="149" t="inlineStr">
        <is>
          <t>Esperado</t>
        </is>
      </c>
      <c r="S174" s="149" t="inlineStr">
        <is>
          <t>Esperado</t>
        </is>
      </c>
      <c r="T174" s="149" t="inlineStr">
        <is>
          <t>Se descarta</t>
        </is>
      </c>
      <c r="U174" s="149" t="n"/>
    </row>
    <row r="175" ht="15.75" customHeight="1" s="412">
      <c r="A175" s="5" t="n">
        <v>412</v>
      </c>
      <c r="B175" s="252" t="n">
        <v>62</v>
      </c>
      <c r="C175" s="255" t="n">
        <v>119</v>
      </c>
      <c r="D175" s="255" t="n">
        <v>2</v>
      </c>
      <c r="E175" s="58" t="n">
        <v>43517</v>
      </c>
      <c r="F175" s="255" t="n">
        <v>5209</v>
      </c>
      <c r="G175" s="255" t="n">
        <v>7917</v>
      </c>
      <c r="H175" s="255" t="n">
        <v>6992</v>
      </c>
      <c r="I175" s="255" t="n"/>
      <c r="J175" s="59">
        <f>+(((G175-F175)-(H175-F175))/(H175-F175))*100</f>
        <v/>
      </c>
      <c r="K175" s="35" t="n"/>
      <c r="L175" s="35" t="n"/>
      <c r="M175" s="35" t="n"/>
      <c r="O175" s="295">
        <f>+(H175-F175)/10</f>
        <v/>
      </c>
      <c r="P175" s="26" t="inlineStr">
        <is>
          <t>FALSO</t>
        </is>
      </c>
      <c r="Q175" s="26" t="inlineStr">
        <is>
          <t>FALSO</t>
        </is>
      </c>
      <c r="R175" s="149" t="inlineStr">
        <is>
          <t>No esperado</t>
        </is>
      </c>
      <c r="S175" s="149" t="inlineStr">
        <is>
          <t>Esperado</t>
        </is>
      </c>
      <c r="T175" s="149" t="inlineStr">
        <is>
          <t>Se descarta</t>
        </is>
      </c>
      <c r="U175" s="149" t="n"/>
    </row>
    <row r="176" ht="15.75" customHeight="1" s="412">
      <c r="A176" s="5" t="n">
        <v>1065</v>
      </c>
      <c r="B176" s="252" t="n">
        <v>19</v>
      </c>
      <c r="C176" s="255" t="n">
        <v>119</v>
      </c>
      <c r="D176" s="255" t="n">
        <v>4</v>
      </c>
      <c r="E176" s="58" t="n">
        <v>43524</v>
      </c>
      <c r="F176" s="255" t="n">
        <v>5229</v>
      </c>
      <c r="G176" s="255" t="n">
        <v>8044</v>
      </c>
      <c r="H176" s="255" t="n">
        <v>7067</v>
      </c>
      <c r="I176" s="255" t="n">
        <v>10</v>
      </c>
      <c r="J176" s="59">
        <f>+(((G176-F176)-(H176-F176))/(H176-F176))*100</f>
        <v/>
      </c>
      <c r="K176" s="34">
        <f>AVERAGE(J176:J177)</f>
        <v/>
      </c>
      <c r="L176" s="34">
        <f>_xlfn.STDEV.S(J176,J177)</f>
        <v/>
      </c>
      <c r="M176" s="35" t="n"/>
      <c r="O176" s="295">
        <f>+(H176-F176)/10</f>
        <v/>
      </c>
      <c r="P176" s="26" t="inlineStr">
        <is>
          <t>FALSO</t>
        </is>
      </c>
      <c r="Q176" s="26" t="inlineStr">
        <is>
          <t>FALSO</t>
        </is>
      </c>
      <c r="R176" s="149" t="inlineStr">
        <is>
          <t>Esperado</t>
        </is>
      </c>
      <c r="S176" s="149" t="inlineStr">
        <is>
          <t>Esperado</t>
        </is>
      </c>
      <c r="T176" s="149" t="inlineStr">
        <is>
          <t>Dato Válido</t>
        </is>
      </c>
      <c r="U176" s="149" t="n"/>
    </row>
    <row r="177" ht="15.75" customHeight="1" s="412">
      <c r="A177" s="5" t="n">
        <v>1066</v>
      </c>
      <c r="B177" s="252" t="n">
        <v>20</v>
      </c>
      <c r="C177" s="255" t="n">
        <v>119</v>
      </c>
      <c r="D177" s="255" t="n">
        <v>4</v>
      </c>
      <c r="E177" s="58" t="n">
        <v>43524</v>
      </c>
      <c r="F177" s="255" t="n">
        <v>5190</v>
      </c>
      <c r="G177" s="255" t="n">
        <v>8309</v>
      </c>
      <c r="H177" s="255" t="n">
        <v>7241</v>
      </c>
      <c r="I177" s="255" t="n"/>
      <c r="J177" s="59">
        <f>+(((G177-F177)-(H177-F177))/(H177-F177))*100</f>
        <v/>
      </c>
      <c r="K177" s="35" t="n"/>
      <c r="L177" s="35" t="n"/>
      <c r="M177" s="35" t="n"/>
      <c r="O177" s="295">
        <f>+(H177-F177)/10</f>
        <v/>
      </c>
      <c r="P177" s="26" t="inlineStr">
        <is>
          <t>FALSO</t>
        </is>
      </c>
      <c r="Q177" s="26" t="inlineStr">
        <is>
          <t>FALSO</t>
        </is>
      </c>
      <c r="R177" s="149" t="inlineStr">
        <is>
          <t>Esperado</t>
        </is>
      </c>
      <c r="S177" s="149" t="inlineStr">
        <is>
          <t>No Esperado</t>
        </is>
      </c>
      <c r="T177" s="149" t="inlineStr">
        <is>
          <t>Dato Válido</t>
        </is>
      </c>
      <c r="U177" s="149" t="n"/>
    </row>
    <row r="178" ht="15.75" customHeight="1" s="412">
      <c r="A178" s="5" t="n">
        <v>1715</v>
      </c>
      <c r="B178" s="252" t="n">
        <v>19</v>
      </c>
      <c r="C178" s="255" t="n">
        <v>119</v>
      </c>
      <c r="D178" s="255" t="n">
        <v>6</v>
      </c>
      <c r="E178" s="58" t="n">
        <v>43535</v>
      </c>
      <c r="F178" s="255" t="n">
        <v>5229</v>
      </c>
      <c r="G178" s="255" t="n">
        <v>7730</v>
      </c>
      <c r="H178" s="255" t="n">
        <v>7088</v>
      </c>
      <c r="I178" s="255" t="n">
        <v>7</v>
      </c>
      <c r="J178" s="59">
        <f>+(((G178-F178)-(H178-F178))/(H178-F178))*100</f>
        <v/>
      </c>
      <c r="K178" s="34">
        <f>AVERAGE(J178:J179)</f>
        <v/>
      </c>
      <c r="L178" s="34">
        <f>_xlfn.STDEV.S(J178,J179)</f>
        <v/>
      </c>
      <c r="M178" s="35" t="n"/>
      <c r="O178" s="295">
        <f>+(H178-F178)/10</f>
        <v/>
      </c>
      <c r="P178" s="26" t="inlineStr">
        <is>
          <t>FALSO</t>
        </is>
      </c>
      <c r="Q178" s="26" t="inlineStr">
        <is>
          <t>FALSO</t>
        </is>
      </c>
      <c r="R178" s="149" t="inlineStr">
        <is>
          <t>No Esperado</t>
        </is>
      </c>
      <c r="S178" s="149" t="inlineStr">
        <is>
          <t>Esperado</t>
        </is>
      </c>
      <c r="T178" s="149" t="inlineStr">
        <is>
          <t>Dato Válido</t>
        </is>
      </c>
      <c r="U178" s="149" t="n"/>
    </row>
    <row r="179" ht="15.75" customHeight="1" s="412">
      <c r="A179" s="5" t="n">
        <v>1716</v>
      </c>
      <c r="B179" s="252" t="n">
        <v>20</v>
      </c>
      <c r="C179" s="255" t="n">
        <v>119</v>
      </c>
      <c r="D179" s="255" t="n">
        <v>6</v>
      </c>
      <c r="E179" s="58" t="n">
        <v>43535</v>
      </c>
      <c r="F179" s="255" t="n">
        <v>5190</v>
      </c>
      <c r="G179" s="255" t="n">
        <v>8045</v>
      </c>
      <c r="H179" s="255" t="n">
        <v>7338</v>
      </c>
      <c r="I179" s="255" t="n"/>
      <c r="J179" s="59">
        <f>+(((G179-F179)-(H179-F179))/(H179-F179))*100</f>
        <v/>
      </c>
      <c r="K179" s="35" t="n"/>
      <c r="L179" s="35" t="n"/>
      <c r="M179" s="35" t="n"/>
      <c r="O179" s="295">
        <f>+(H179-F179)/10</f>
        <v/>
      </c>
      <c r="P179" s="26" t="inlineStr">
        <is>
          <t>VERDADERO</t>
        </is>
      </c>
      <c r="Q179" s="26" t="inlineStr">
        <is>
          <t>FALSO</t>
        </is>
      </c>
      <c r="R179" s="149" t="inlineStr">
        <is>
          <t>Esperado</t>
        </is>
      </c>
      <c r="S179" s="149" t="inlineStr">
        <is>
          <t>Esperado</t>
        </is>
      </c>
      <c r="T179" s="149" t="inlineStr">
        <is>
          <t>Dato Válido</t>
        </is>
      </c>
      <c r="U179" s="149" t="n"/>
    </row>
    <row r="180" ht="15.75" customHeight="1" s="412">
      <c r="A180" s="15" t="n">
        <v>2425</v>
      </c>
      <c r="B180" s="16" t="n">
        <v>13</v>
      </c>
      <c r="C180" s="60" t="n">
        <v>119</v>
      </c>
      <c r="D180" s="60" t="n">
        <v>9</v>
      </c>
      <c r="E180" s="61" t="n">
        <v>43557</v>
      </c>
      <c r="F180" s="62" t="n">
        <v>5314</v>
      </c>
      <c r="G180" s="60" t="n">
        <v>7406</v>
      </c>
      <c r="H180" s="60" t="n">
        <v>7071</v>
      </c>
      <c r="I180" s="255" t="n"/>
      <c r="J180" s="59">
        <f>+(((G180-F180)-(H180-F180))/(H180-F180))*100</f>
        <v/>
      </c>
      <c r="K180" s="34">
        <f>AVERAGE(J180:J181)</f>
        <v/>
      </c>
      <c r="L180" s="34">
        <f>_xlfn.STDEV.S(J180,J181)</f>
        <v/>
      </c>
      <c r="M180" s="35" t="n"/>
      <c r="O180" s="295">
        <f>+(H180-F180)/10</f>
        <v/>
      </c>
      <c r="P180" s="26" t="inlineStr">
        <is>
          <t>FALSO</t>
        </is>
      </c>
      <c r="Q180" s="26" t="inlineStr">
        <is>
          <t>FALSO</t>
        </is>
      </c>
      <c r="R180" s="149" t="inlineStr">
        <is>
          <t>No Esperado</t>
        </is>
      </c>
      <c r="S180" s="149" t="inlineStr">
        <is>
          <t>Esperado</t>
        </is>
      </c>
      <c r="T180" s="149" t="inlineStr">
        <is>
          <t>Dato Válido</t>
        </is>
      </c>
      <c r="U180" s="149" t="n"/>
    </row>
    <row r="181" ht="15.75" customHeight="1" s="412">
      <c r="A181" s="15" t="n">
        <v>2426</v>
      </c>
      <c r="B181" s="16" t="n">
        <v>14</v>
      </c>
      <c r="C181" s="60" t="n">
        <v>119</v>
      </c>
      <c r="D181" s="60" t="n">
        <v>9</v>
      </c>
      <c r="E181" s="61" t="n">
        <v>43557</v>
      </c>
      <c r="F181" s="62" t="n">
        <v>5249</v>
      </c>
      <c r="G181" s="60" t="n">
        <v>7429</v>
      </c>
      <c r="H181" s="60" t="n">
        <v>7072</v>
      </c>
      <c r="I181" s="255" t="n"/>
      <c r="J181" s="59">
        <f>+(((G181-F181)-(H181-F181))/(H181-F181))*100</f>
        <v/>
      </c>
      <c r="K181" s="35" t="n"/>
      <c r="L181" s="35" t="n"/>
      <c r="M181" s="35" t="n"/>
      <c r="O181" s="295">
        <f>+(H181-F181)/10</f>
        <v/>
      </c>
      <c r="P181" s="26" t="inlineStr">
        <is>
          <t>FALSO</t>
        </is>
      </c>
      <c r="Q181" s="26" t="inlineStr">
        <is>
          <t>FALSO</t>
        </is>
      </c>
      <c r="R181" s="149" t="inlineStr">
        <is>
          <t>No Esperado</t>
        </is>
      </c>
      <c r="S181" s="149" t="inlineStr">
        <is>
          <t>Esperado</t>
        </is>
      </c>
      <c r="T181" s="149" t="inlineStr">
        <is>
          <t>Dato Válido</t>
        </is>
      </c>
      <c r="U181" s="149" t="n"/>
    </row>
    <row r="182" ht="15.75" customHeight="1" s="412">
      <c r="A182" s="15" t="n">
        <v>3073</v>
      </c>
      <c r="B182" s="16" t="n">
        <v>13</v>
      </c>
      <c r="C182" s="60" t="n">
        <v>119</v>
      </c>
      <c r="D182" s="60" t="n">
        <v>12</v>
      </c>
      <c r="E182" s="61" t="n">
        <v>43577</v>
      </c>
      <c r="F182" s="62" t="n">
        <v>5314</v>
      </c>
      <c r="G182" s="60" t="n">
        <v>7855</v>
      </c>
      <c r="H182" s="60" t="n">
        <v>7483</v>
      </c>
      <c r="I182" s="60" t="n"/>
      <c r="J182" s="59">
        <f>+(((G182-F182)-(H182-F182))/(H182-F182))*100</f>
        <v/>
      </c>
      <c r="K182" s="34">
        <f>AVERAGE(J182:J183)</f>
        <v/>
      </c>
      <c r="L182" s="34">
        <f>_xlfn.STDEV.S(J182,J183)</f>
        <v/>
      </c>
      <c r="M182" s="35">
        <f>(K180-K182)/20</f>
        <v/>
      </c>
      <c r="N182" s="295">
        <f>(K178-K182)/42</f>
        <v/>
      </c>
      <c r="O182" s="295">
        <f>+(H182-F182)/10</f>
        <v/>
      </c>
      <c r="P182" s="26" t="inlineStr">
        <is>
          <t>FALSO</t>
        </is>
      </c>
      <c r="Q182" s="26" t="inlineStr">
        <is>
          <t>FALSO</t>
        </is>
      </c>
      <c r="R182" s="149" t="inlineStr">
        <is>
          <t>Esperado</t>
        </is>
      </c>
      <c r="S182" s="149" t="inlineStr">
        <is>
          <t>Esperado</t>
        </is>
      </c>
      <c r="T182" s="149" t="inlineStr">
        <is>
          <t>Dato Válido</t>
        </is>
      </c>
      <c r="U182" s="149" t="n"/>
    </row>
    <row r="183" ht="15.75" customHeight="1" s="412">
      <c r="A183" s="15" t="n">
        <v>3074</v>
      </c>
      <c r="B183" s="16" t="n">
        <v>14</v>
      </c>
      <c r="C183" s="60" t="n">
        <v>119</v>
      </c>
      <c r="D183" s="60" t="n">
        <v>12</v>
      </c>
      <c r="E183" s="61" t="n">
        <v>43577</v>
      </c>
      <c r="F183" s="62" t="n">
        <v>5249</v>
      </c>
      <c r="G183" s="60" t="n">
        <v>7561</v>
      </c>
      <c r="H183" s="60" t="n">
        <v>7208</v>
      </c>
      <c r="I183" s="60" t="n"/>
      <c r="J183" s="59">
        <f>+(((G183-F183)-(H183-F183))/(H183-F183))*100</f>
        <v/>
      </c>
      <c r="K183" s="35" t="n"/>
      <c r="L183" s="35" t="n"/>
      <c r="M183" s="35" t="n"/>
      <c r="O183" s="295">
        <f>+(H183-F183)/10</f>
        <v/>
      </c>
      <c r="P183" s="26" t="inlineStr">
        <is>
          <t>FALSO</t>
        </is>
      </c>
      <c r="Q183" s="26" t="inlineStr">
        <is>
          <t>FALSO</t>
        </is>
      </c>
      <c r="R183" s="149" t="inlineStr">
        <is>
          <t>No Esperado</t>
        </is>
      </c>
      <c r="S183" s="149" t="inlineStr">
        <is>
          <t>Esperado</t>
        </is>
      </c>
      <c r="T183" s="149" t="inlineStr">
        <is>
          <t>Dato Válido</t>
        </is>
      </c>
      <c r="U183" s="149" t="n"/>
    </row>
    <row r="184" ht="15.75" customHeight="1" s="412">
      <c r="A184" s="5" t="n">
        <v>17</v>
      </c>
      <c r="B184" s="252" t="n">
        <v>17</v>
      </c>
      <c r="C184" s="63" t="n">
        <v>120</v>
      </c>
      <c r="D184" s="63" t="n">
        <v>1</v>
      </c>
      <c r="E184" s="64" t="n">
        <v>43514</v>
      </c>
      <c r="F184" s="63" t="n">
        <v>5275</v>
      </c>
      <c r="G184" s="63" t="n">
        <v>8212</v>
      </c>
      <c r="H184" s="63" t="n">
        <v>7441</v>
      </c>
      <c r="I184" s="63" t="n">
        <v>10</v>
      </c>
      <c r="J184" s="65">
        <f>+(((G184-F184)-(H184-F184))/(H184-F184))*100</f>
        <v/>
      </c>
      <c r="K184" s="66">
        <f>AVERAGE(J184:J185)</f>
        <v/>
      </c>
      <c r="L184" s="66">
        <f>_xlfn.STDEV.S(J184,J185)</f>
        <v/>
      </c>
      <c r="M184" s="67" t="n">
        <v>3</v>
      </c>
      <c r="O184" s="295">
        <f>+(H184-F184)/10</f>
        <v/>
      </c>
      <c r="P184" s="26" t="inlineStr">
        <is>
          <t>FALSO</t>
        </is>
      </c>
      <c r="Q184" s="26" t="inlineStr">
        <is>
          <t>FALSO</t>
        </is>
      </c>
      <c r="R184" s="149" t="inlineStr">
        <is>
          <t>Esperado</t>
        </is>
      </c>
      <c r="S184" s="149" t="inlineStr">
        <is>
          <t>No Esperado</t>
        </is>
      </c>
      <c r="T184" s="149" t="inlineStr">
        <is>
          <t>Se descarta</t>
        </is>
      </c>
      <c r="U184" s="149" t="n"/>
    </row>
    <row r="185" ht="15.75" customHeight="1" s="412">
      <c r="A185" s="5" t="n">
        <v>18</v>
      </c>
      <c r="B185" s="252" t="n">
        <v>18</v>
      </c>
      <c r="C185" s="63" t="n">
        <v>120</v>
      </c>
      <c r="D185" s="63" t="n">
        <v>1</v>
      </c>
      <c r="E185" s="64" t="n">
        <v>43514</v>
      </c>
      <c r="F185" s="63" t="n">
        <v>5205</v>
      </c>
      <c r="G185" s="63" t="n">
        <v>8221</v>
      </c>
      <c r="H185" s="63" t="n">
        <v>7438</v>
      </c>
      <c r="I185" s="63" t="n"/>
      <c r="J185" s="65">
        <f>+(((G185-F185)-(H185-F185))/(H185-F185))*100</f>
        <v/>
      </c>
      <c r="K185" s="67" t="n"/>
      <c r="L185" s="67" t="n"/>
      <c r="M185" s="67" t="n"/>
      <c r="O185" s="295">
        <f>+(H185-F185)/10</f>
        <v/>
      </c>
      <c r="P185" s="26" t="inlineStr">
        <is>
          <t>FALSO</t>
        </is>
      </c>
      <c r="Q185" s="26" t="inlineStr">
        <is>
          <t>FALSO</t>
        </is>
      </c>
      <c r="R185" s="149" t="inlineStr">
        <is>
          <t>Esperado</t>
        </is>
      </c>
      <c r="S185" s="149" t="inlineStr">
        <is>
          <t>No Esperado</t>
        </is>
      </c>
      <c r="T185" s="149" t="inlineStr">
        <is>
          <t>Se descarta</t>
        </is>
      </c>
      <c r="U185" s="149" t="n"/>
    </row>
    <row r="186" ht="15.75" customHeight="1" s="412">
      <c r="A186" s="5" t="n">
        <v>671</v>
      </c>
      <c r="B186" s="252" t="n">
        <v>17</v>
      </c>
      <c r="C186" s="63" t="n">
        <v>120</v>
      </c>
      <c r="D186" s="63" t="n">
        <v>3</v>
      </c>
      <c r="E186" s="64" t="n">
        <v>43521</v>
      </c>
      <c r="F186" s="63" t="n">
        <v>5275</v>
      </c>
      <c r="G186" s="63" t="n">
        <v>8586</v>
      </c>
      <c r="H186" s="63" t="n">
        <v>7590</v>
      </c>
      <c r="I186" s="63" t="n">
        <v>6</v>
      </c>
      <c r="J186" s="65">
        <f>+(((G186-F186)-(H186-F186))/(H186-F186))*100</f>
        <v/>
      </c>
      <c r="K186" s="66">
        <f>AVERAGE(J186:J187)</f>
        <v/>
      </c>
      <c r="L186" s="66">
        <f>_xlfn.STDEV.S(J186,J187)</f>
        <v/>
      </c>
      <c r="M186" s="67" t="n"/>
      <c r="O186" s="295">
        <f>+(H186-F186)/10</f>
        <v/>
      </c>
      <c r="P186" s="26" t="inlineStr">
        <is>
          <t>FALSO</t>
        </is>
      </c>
      <c r="Q186" s="26" t="inlineStr">
        <is>
          <t>FALSO</t>
        </is>
      </c>
      <c r="R186" s="149" t="inlineStr">
        <is>
          <t>Esperado</t>
        </is>
      </c>
      <c r="S186" s="149" t="inlineStr">
        <is>
          <t>Esperado</t>
        </is>
      </c>
      <c r="T186" s="149" t="inlineStr">
        <is>
          <t>Dato Válido</t>
        </is>
      </c>
      <c r="U186" s="149" t="n"/>
    </row>
    <row r="187" ht="15.75" customHeight="1" s="412">
      <c r="A187" s="5" t="n">
        <v>672</v>
      </c>
      <c r="B187" s="252" t="n">
        <v>18</v>
      </c>
      <c r="C187" s="63" t="n">
        <v>120</v>
      </c>
      <c r="D187" s="63" t="n">
        <v>3</v>
      </c>
      <c r="E187" s="64" t="n">
        <v>43521</v>
      </c>
      <c r="F187" s="63" t="n">
        <v>5205</v>
      </c>
      <c r="G187" s="63" t="n">
        <v>8469</v>
      </c>
      <c r="H187" s="63" t="n">
        <v>7451</v>
      </c>
      <c r="I187" s="63" t="n"/>
      <c r="J187" s="65">
        <f>+(((G187-F187)-(H187-F187))/(H187-F187))*100</f>
        <v/>
      </c>
      <c r="K187" s="67" t="n"/>
      <c r="L187" s="67" t="n"/>
      <c r="M187" s="67" t="n"/>
      <c r="O187" s="295">
        <f>+(H187-F187)/10</f>
        <v/>
      </c>
      <c r="P187" s="26" t="inlineStr">
        <is>
          <t>FALSO</t>
        </is>
      </c>
      <c r="Q187" s="26" t="inlineStr">
        <is>
          <t>FALSO</t>
        </is>
      </c>
      <c r="R187" s="149" t="inlineStr">
        <is>
          <t>Esperado</t>
        </is>
      </c>
      <c r="S187" s="149" t="inlineStr">
        <is>
          <t>Esperado</t>
        </is>
      </c>
      <c r="T187" s="149" t="inlineStr">
        <is>
          <t>Dato Válido</t>
        </is>
      </c>
      <c r="U187" s="149" t="n"/>
    </row>
    <row r="188" ht="15.75" customHeight="1" s="412">
      <c r="A188" s="5" t="n">
        <v>1321</v>
      </c>
      <c r="B188" s="252" t="n">
        <v>17</v>
      </c>
      <c r="C188" s="63" t="n">
        <v>120</v>
      </c>
      <c r="D188" s="63" t="n">
        <v>5</v>
      </c>
      <c r="E188" s="64" t="n">
        <v>43531</v>
      </c>
      <c r="F188" s="63" t="n">
        <v>5275</v>
      </c>
      <c r="G188" s="63" t="n">
        <v>8365</v>
      </c>
      <c r="H188" s="63" t="n">
        <v>7548</v>
      </c>
      <c r="I188" s="63" t="n">
        <v>9</v>
      </c>
      <c r="J188" s="65">
        <f>+(((G188-F188)-(H188-F188))/(H188-F188))*100</f>
        <v/>
      </c>
      <c r="K188" s="66">
        <f>AVERAGE(J188:J189)</f>
        <v/>
      </c>
      <c r="L188" s="66">
        <f>_xlfn.STDEV.S(J188,J189)</f>
        <v/>
      </c>
      <c r="M188" s="67" t="n"/>
      <c r="O188" s="295">
        <f>+(H188-F188)/10</f>
        <v/>
      </c>
      <c r="P188" s="26" t="inlineStr">
        <is>
          <t>VERDADERO</t>
        </is>
      </c>
      <c r="Q188" s="26" t="inlineStr">
        <is>
          <t>FALSO</t>
        </is>
      </c>
      <c r="R188" s="149" t="inlineStr">
        <is>
          <t>Esperado</t>
        </is>
      </c>
      <c r="S188" s="149" t="inlineStr">
        <is>
          <t>Esperado</t>
        </is>
      </c>
      <c r="T188" s="149" t="inlineStr">
        <is>
          <t>Dato Válido</t>
        </is>
      </c>
      <c r="U188" s="149" t="n"/>
    </row>
    <row r="189" ht="15.75" customHeight="1" s="412">
      <c r="A189" s="5" t="n">
        <v>1322</v>
      </c>
      <c r="B189" s="252" t="n">
        <v>18</v>
      </c>
      <c r="C189" s="63" t="n">
        <v>120</v>
      </c>
      <c r="D189" s="63" t="n">
        <v>5</v>
      </c>
      <c r="E189" s="64" t="n">
        <v>43531</v>
      </c>
      <c r="F189" s="63" t="n">
        <v>5205</v>
      </c>
      <c r="G189" s="63" t="n">
        <v>8127</v>
      </c>
      <c r="H189" s="63" t="n">
        <v>7350</v>
      </c>
      <c r="I189" s="63" t="n"/>
      <c r="J189" s="65">
        <f>+(((G189-F189)-(H189-F189))/(H189-F189))*100</f>
        <v/>
      </c>
      <c r="K189" s="67" t="n"/>
      <c r="L189" s="67" t="n"/>
      <c r="M189" s="67" t="n"/>
      <c r="O189" s="295">
        <f>+(H189-F189)/10</f>
        <v/>
      </c>
      <c r="P189" s="26" t="inlineStr">
        <is>
          <t>FALSO</t>
        </is>
      </c>
      <c r="Q189" s="26" t="inlineStr">
        <is>
          <t>FALSO</t>
        </is>
      </c>
      <c r="R189" s="149" t="inlineStr">
        <is>
          <t>No Esperado</t>
        </is>
      </c>
      <c r="S189" s="149" t="inlineStr">
        <is>
          <t>Esperado</t>
        </is>
      </c>
      <c r="T189" s="149" t="inlineStr">
        <is>
          <t>Dato Válido</t>
        </is>
      </c>
      <c r="U189" s="149" t="n"/>
    </row>
    <row r="190" ht="15.75" customHeight="1" s="412">
      <c r="A190" s="15" t="n">
        <v>2427</v>
      </c>
      <c r="B190" s="16" t="n">
        <v>15</v>
      </c>
      <c r="C190" s="68" t="n">
        <v>120</v>
      </c>
      <c r="D190" s="68" t="n">
        <v>9</v>
      </c>
      <c r="E190" s="69" t="n">
        <v>43557</v>
      </c>
      <c r="F190" s="70" t="n">
        <v>5231</v>
      </c>
      <c r="G190" s="68" t="n">
        <v>8068</v>
      </c>
      <c r="H190" s="68" t="n">
        <v>7603</v>
      </c>
      <c r="I190" s="63" t="n"/>
      <c r="J190" s="65">
        <f>+(((G190-F190)-(H190-F190))/(H190-F190))*100</f>
        <v/>
      </c>
      <c r="K190" s="66">
        <f>AVERAGE(J190:J191)</f>
        <v/>
      </c>
      <c r="L190" s="66">
        <f>_xlfn.STDEV.S(J190,J191)</f>
        <v/>
      </c>
      <c r="M190" s="67" t="n"/>
      <c r="O190" s="295">
        <f>+(H190-F190)/10</f>
        <v/>
      </c>
      <c r="P190" s="26" t="inlineStr">
        <is>
          <t>FALSO</t>
        </is>
      </c>
      <c r="Q190" s="26" t="inlineStr">
        <is>
          <t>FALSO</t>
        </is>
      </c>
      <c r="R190" s="149" t="inlineStr">
        <is>
          <t>Esperado</t>
        </is>
      </c>
      <c r="S190" s="149" t="inlineStr">
        <is>
          <t>Esperado</t>
        </is>
      </c>
      <c r="T190" s="149" t="inlineStr">
        <is>
          <t>Dato Válido</t>
        </is>
      </c>
      <c r="U190" s="149" t="n"/>
    </row>
    <row r="191" ht="15.75" customHeight="1" s="412">
      <c r="A191" s="15" t="n">
        <v>2428</v>
      </c>
      <c r="B191" s="16" t="n">
        <v>16</v>
      </c>
      <c r="C191" s="68" t="n">
        <v>120</v>
      </c>
      <c r="D191" s="68" t="n">
        <v>9</v>
      </c>
      <c r="E191" s="69" t="n">
        <v>43557</v>
      </c>
      <c r="F191" s="70" t="n">
        <v>5280</v>
      </c>
      <c r="G191" s="68" t="n">
        <v>8098</v>
      </c>
      <c r="H191" s="68" t="n">
        <v>7633</v>
      </c>
      <c r="I191" s="63" t="n"/>
      <c r="J191" s="65">
        <f>+(((G191-F191)-(H191-F191))/(H191-F191))*100</f>
        <v/>
      </c>
      <c r="K191" s="67" t="n"/>
      <c r="L191" s="67" t="n"/>
      <c r="M191" s="67" t="n"/>
      <c r="O191" s="295">
        <f>+(H191-F191)/10</f>
        <v/>
      </c>
      <c r="P191" s="26" t="inlineStr">
        <is>
          <t>FALSO</t>
        </is>
      </c>
      <c r="Q191" s="26" t="inlineStr">
        <is>
          <t>FALSO</t>
        </is>
      </c>
      <c r="R191" s="149" t="inlineStr">
        <is>
          <t>Esperado</t>
        </is>
      </c>
      <c r="S191" s="149" t="inlineStr">
        <is>
          <t>Esperado</t>
        </is>
      </c>
      <c r="T191" s="149" t="inlineStr">
        <is>
          <t>Dato Válido</t>
        </is>
      </c>
      <c r="U191" s="149" t="n"/>
    </row>
    <row r="192" ht="15.75" customHeight="1" s="412">
      <c r="A192" s="15" t="n">
        <v>3075</v>
      </c>
      <c r="B192" s="16" t="n">
        <v>15</v>
      </c>
      <c r="C192" s="68" t="n">
        <v>120</v>
      </c>
      <c r="D192" s="68" t="n">
        <v>12</v>
      </c>
      <c r="E192" s="69" t="n">
        <v>43577</v>
      </c>
      <c r="F192" s="70" t="n">
        <v>5231</v>
      </c>
      <c r="G192" s="68" t="n">
        <v>7720</v>
      </c>
      <c r="H192" s="68" t="n">
        <v>7350</v>
      </c>
      <c r="I192" s="68" t="n"/>
      <c r="J192" s="65">
        <f>+(((G192-F192)-(H192-F192))/(H192-F192))*100</f>
        <v/>
      </c>
      <c r="K192" s="66">
        <f>AVERAGE(J192:J193)</f>
        <v/>
      </c>
      <c r="L192" s="66">
        <f>_xlfn.STDEV.S(J192,J193)</f>
        <v/>
      </c>
      <c r="M192" s="67" t="n"/>
      <c r="N192" s="295">
        <f>+(K188-K192)/46</f>
        <v/>
      </c>
      <c r="O192" s="295">
        <f>+(H192-F192)/10</f>
        <v/>
      </c>
      <c r="P192" s="26" t="inlineStr">
        <is>
          <t>FALSO</t>
        </is>
      </c>
      <c r="Q192" s="26" t="inlineStr">
        <is>
          <t>FALSO</t>
        </is>
      </c>
      <c r="R192" s="149" t="inlineStr">
        <is>
          <t>No Esperado</t>
        </is>
      </c>
      <c r="S192" s="149" t="inlineStr">
        <is>
          <t>No Esperado</t>
        </is>
      </c>
      <c r="T192" s="149" t="inlineStr">
        <is>
          <t>Dato Válido</t>
        </is>
      </c>
      <c r="U192" s="149" t="n"/>
    </row>
    <row r="193" ht="15.75" customHeight="1" s="412">
      <c r="A193" s="15" t="n">
        <v>3076</v>
      </c>
      <c r="B193" s="16" t="n">
        <v>16</v>
      </c>
      <c r="C193" s="68" t="n">
        <v>120</v>
      </c>
      <c r="D193" s="68" t="n">
        <v>12</v>
      </c>
      <c r="E193" s="69" t="n">
        <v>43577</v>
      </c>
      <c r="F193" s="70" t="n">
        <v>5280</v>
      </c>
      <c r="G193" s="68" t="n">
        <v>7769</v>
      </c>
      <c r="H193" s="68" t="n">
        <v>7395</v>
      </c>
      <c r="I193" s="68" t="n"/>
      <c r="J193" s="65">
        <f>+(((G193-F193)-(H193-F193))/(H193-F193))*100</f>
        <v/>
      </c>
      <c r="K193" s="67" t="n"/>
      <c r="L193" s="67" t="n"/>
      <c r="M193" s="67" t="n"/>
      <c r="O193" s="295">
        <f>+(H193-F193)/10</f>
        <v/>
      </c>
      <c r="P193" s="26" t="inlineStr">
        <is>
          <t>FALSO</t>
        </is>
      </c>
      <c r="Q193" s="26" t="inlineStr">
        <is>
          <t>FALSO</t>
        </is>
      </c>
      <c r="R193" s="149" t="inlineStr">
        <is>
          <t>No Esperado</t>
        </is>
      </c>
      <c r="S193" s="149" t="inlineStr">
        <is>
          <t>No Esperado</t>
        </is>
      </c>
      <c r="T193" s="149" t="inlineStr">
        <is>
          <t>Dato Válido</t>
        </is>
      </c>
      <c r="U193" s="149" t="n"/>
    </row>
    <row r="194" ht="15.75" customHeight="1" s="412">
      <c r="A194" s="5" t="n">
        <v>19</v>
      </c>
      <c r="B194" s="252" t="n">
        <v>19</v>
      </c>
      <c r="C194" s="246" t="n">
        <v>121</v>
      </c>
      <c r="D194" s="246" t="n">
        <v>1</v>
      </c>
      <c r="E194" s="46" t="n">
        <v>43514</v>
      </c>
      <c r="F194" s="246" t="n">
        <v>5229</v>
      </c>
      <c r="G194" s="246" t="n">
        <v>8913</v>
      </c>
      <c r="H194" s="246" t="n">
        <v>7799</v>
      </c>
      <c r="I194" s="246" t="n">
        <v>9</v>
      </c>
      <c r="J194" s="47">
        <f>+(((G194-F194)-(H194-F194))/(H194-F194))*100</f>
        <v/>
      </c>
      <c r="K194" s="51">
        <f>AVERAGE(J194:J195)</f>
        <v/>
      </c>
      <c r="L194" s="51">
        <f>_xlfn.STDEV.S(J194,J195)</f>
        <v/>
      </c>
      <c r="M194" s="50" t="n">
        <v>3</v>
      </c>
      <c r="O194" s="295">
        <f>+(H194-F194)/10</f>
        <v/>
      </c>
      <c r="P194" s="26" t="inlineStr">
        <is>
          <t>FALSO</t>
        </is>
      </c>
      <c r="Q194" s="26" t="inlineStr">
        <is>
          <t>FALSO</t>
        </is>
      </c>
      <c r="R194" s="149" t="inlineStr">
        <is>
          <t>Esperado</t>
        </is>
      </c>
      <c r="S194" s="149" t="inlineStr">
        <is>
          <t>Esperado</t>
        </is>
      </c>
      <c r="T194" s="149" t="inlineStr">
        <is>
          <t>Dato Válido</t>
        </is>
      </c>
      <c r="U194" s="149" t="n"/>
    </row>
    <row r="195" ht="15.75" customHeight="1" s="412">
      <c r="A195" s="5" t="n">
        <v>20</v>
      </c>
      <c r="B195" s="252" t="n">
        <v>20</v>
      </c>
      <c r="C195" s="246" t="n">
        <v>121</v>
      </c>
      <c r="D195" s="246" t="n">
        <v>1</v>
      </c>
      <c r="E195" s="46" t="n">
        <v>43514</v>
      </c>
      <c r="F195" s="246" t="n">
        <v>5190</v>
      </c>
      <c r="G195" s="246" t="n">
        <v>8705</v>
      </c>
      <c r="H195" s="246" t="n">
        <v>7631</v>
      </c>
      <c r="I195" s="246" t="n"/>
      <c r="J195" s="47">
        <f>+(((G195-F195)-(H195-F195))/(H195-F195))*100</f>
        <v/>
      </c>
      <c r="K195" s="50" t="n"/>
      <c r="L195" s="50" t="n"/>
      <c r="M195" s="50" t="n"/>
      <c r="O195" s="295">
        <f>+(H195-F195)/10</f>
        <v/>
      </c>
      <c r="P195" s="26" t="inlineStr">
        <is>
          <t>FALSO</t>
        </is>
      </c>
      <c r="Q195" s="26" t="inlineStr">
        <is>
          <t>FALSO</t>
        </is>
      </c>
      <c r="R195" s="149" t="inlineStr">
        <is>
          <t>Esperado</t>
        </is>
      </c>
      <c r="S195" s="149" t="inlineStr">
        <is>
          <t>Esperado</t>
        </is>
      </c>
      <c r="T195" s="149" t="inlineStr">
        <is>
          <t>Dato Válido</t>
        </is>
      </c>
      <c r="U195" s="149" t="n"/>
    </row>
    <row r="196" ht="15.75" customHeight="1" s="412">
      <c r="A196" s="5" t="n">
        <v>673</v>
      </c>
      <c r="B196" s="252" t="n">
        <v>19</v>
      </c>
      <c r="C196" s="246" t="n">
        <v>121</v>
      </c>
      <c r="D196" s="246" t="n">
        <v>3</v>
      </c>
      <c r="E196" s="46" t="n">
        <v>43521</v>
      </c>
      <c r="F196" s="246" t="n">
        <v>5229</v>
      </c>
      <c r="G196" s="246" t="n">
        <v>8779</v>
      </c>
      <c r="H196" s="246" t="n">
        <v>7567</v>
      </c>
      <c r="I196" s="246" t="n">
        <v>9</v>
      </c>
      <c r="J196" s="47">
        <f>+(((G196-F196)-(H196-F196))/(H196-F196))*100</f>
        <v/>
      </c>
      <c r="K196" s="51">
        <f>AVERAGE(J196:J197)</f>
        <v/>
      </c>
      <c r="L196" s="51">
        <f>_xlfn.STDEV.S(J196,J197)</f>
        <v/>
      </c>
      <c r="M196" s="50" t="n"/>
      <c r="O196" s="295">
        <f>+(H196-F196)/10</f>
        <v/>
      </c>
      <c r="P196" s="26" t="inlineStr">
        <is>
          <t>FALSO</t>
        </is>
      </c>
      <c r="Q196" s="26" t="inlineStr">
        <is>
          <t>FALSO</t>
        </is>
      </c>
      <c r="R196" s="149" t="inlineStr">
        <is>
          <t>No Esperado</t>
        </is>
      </c>
      <c r="S196" s="149" t="inlineStr">
        <is>
          <t>No Esperado</t>
        </is>
      </c>
      <c r="T196" s="149" t="inlineStr">
        <is>
          <t>Se descarta</t>
        </is>
      </c>
      <c r="U196" s="149" t="n"/>
    </row>
    <row r="197" ht="15.75" customHeight="1" s="412">
      <c r="A197" s="5" t="n">
        <v>674</v>
      </c>
      <c r="B197" s="252" t="n">
        <v>20</v>
      </c>
      <c r="C197" s="246" t="n">
        <v>121</v>
      </c>
      <c r="D197" s="246" t="n">
        <v>3</v>
      </c>
      <c r="E197" s="46" t="n">
        <v>43521</v>
      </c>
      <c r="F197" s="246" t="n">
        <v>5190</v>
      </c>
      <c r="G197" s="246" t="n">
        <v>8768</v>
      </c>
      <c r="H197" s="246" t="n">
        <v>7537</v>
      </c>
      <c r="I197" s="246" t="n"/>
      <c r="J197" s="47">
        <f>+(((G197-F197)-(H197-F197))/(H197-F197))*100</f>
        <v/>
      </c>
      <c r="K197" s="50" t="n"/>
      <c r="L197" s="50" t="n"/>
      <c r="M197" s="50" t="n"/>
      <c r="O197" s="295">
        <f>+(H197-F197)/10</f>
        <v/>
      </c>
      <c r="P197" s="26" t="inlineStr">
        <is>
          <t>FALSO</t>
        </is>
      </c>
      <c r="Q197" s="26" t="inlineStr">
        <is>
          <t>FALSO</t>
        </is>
      </c>
      <c r="R197" s="149" t="inlineStr">
        <is>
          <t>No Esperado</t>
        </is>
      </c>
      <c r="S197" s="149" t="inlineStr">
        <is>
          <t>No Esperado</t>
        </is>
      </c>
      <c r="T197" s="149" t="inlineStr">
        <is>
          <t>Se descarta</t>
        </is>
      </c>
      <c r="U197" s="149" t="n"/>
    </row>
    <row r="198" ht="15.75" customHeight="1" s="412">
      <c r="A198" s="5" t="n">
        <v>1323</v>
      </c>
      <c r="B198" s="252" t="n">
        <v>19</v>
      </c>
      <c r="C198" s="246" t="n">
        <v>121</v>
      </c>
      <c r="D198" s="246" t="n">
        <v>5</v>
      </c>
      <c r="E198" s="46" t="n">
        <v>43531</v>
      </c>
      <c r="F198" s="246" t="n">
        <v>5229</v>
      </c>
      <c r="G198" s="246" t="n">
        <v>8810</v>
      </c>
      <c r="H198" s="246" t="n">
        <v>7770</v>
      </c>
      <c r="I198" s="246" t="n">
        <v>11</v>
      </c>
      <c r="J198" s="47">
        <f>+(((G198-F198)-(H198-F198))/(H198-F198))*100</f>
        <v/>
      </c>
      <c r="K198" s="51">
        <f>AVERAGE(J198:J199)</f>
        <v/>
      </c>
      <c r="L198" s="51">
        <f>_xlfn.STDEV.S(J198,J199)</f>
        <v/>
      </c>
      <c r="M198" s="50" t="n"/>
      <c r="O198" s="295">
        <f>+(H198-F198)/10</f>
        <v/>
      </c>
      <c r="P198" s="26" t="inlineStr">
        <is>
          <t>FALSO</t>
        </is>
      </c>
      <c r="Q198" s="26" t="inlineStr">
        <is>
          <t>FALSO</t>
        </is>
      </c>
      <c r="R198" s="149" t="inlineStr">
        <is>
          <t>Esperado</t>
        </is>
      </c>
      <c r="S198" s="149" t="inlineStr">
        <is>
          <t>Esperado</t>
        </is>
      </c>
      <c r="T198" s="149" t="inlineStr">
        <is>
          <t>Dato Válido</t>
        </is>
      </c>
      <c r="U198" s="149" t="n"/>
    </row>
    <row r="199" ht="15.75" customHeight="1" s="412">
      <c r="A199" s="5" t="n">
        <v>1324</v>
      </c>
      <c r="B199" s="252" t="n">
        <v>20</v>
      </c>
      <c r="C199" s="246" t="n">
        <v>121</v>
      </c>
      <c r="D199" s="246" t="n">
        <v>5</v>
      </c>
      <c r="E199" s="46" t="n">
        <v>43531</v>
      </c>
      <c r="F199" s="246" t="n">
        <v>5190</v>
      </c>
      <c r="G199" s="246" t="n">
        <v>8844</v>
      </c>
      <c r="H199" s="246" t="n">
        <v>7837</v>
      </c>
      <c r="I199" s="246" t="n"/>
      <c r="J199" s="47">
        <f>+(((G199-F199)-(H199-F199))/(H199-F199))*100</f>
        <v/>
      </c>
      <c r="K199" s="50" t="n"/>
      <c r="L199" s="50" t="n"/>
      <c r="M199" s="50" t="n"/>
      <c r="O199" s="295">
        <f>+(H199-F199)/10</f>
        <v/>
      </c>
      <c r="P199" s="26" t="inlineStr">
        <is>
          <t>VERDADERO</t>
        </is>
      </c>
      <c r="Q199" s="26" t="inlineStr">
        <is>
          <t>FALSO</t>
        </is>
      </c>
      <c r="R199" s="149" t="inlineStr">
        <is>
          <t>Esperado</t>
        </is>
      </c>
      <c r="S199" s="149" t="inlineStr">
        <is>
          <t>Esperado</t>
        </is>
      </c>
      <c r="T199" s="149" t="inlineStr">
        <is>
          <t>Dato Válido</t>
        </is>
      </c>
      <c r="U199" s="149" t="n"/>
    </row>
    <row r="200" ht="15.75" customHeight="1" s="412">
      <c r="A200" s="15" t="n">
        <v>2429</v>
      </c>
      <c r="B200" s="16" t="n">
        <v>17</v>
      </c>
      <c r="C200" s="52" t="n">
        <v>121</v>
      </c>
      <c r="D200" s="52" t="n">
        <v>9</v>
      </c>
      <c r="E200" s="53" t="n">
        <v>43557</v>
      </c>
      <c r="F200" s="54" t="n">
        <v>5275</v>
      </c>
      <c r="G200" s="52" t="n">
        <v>6774</v>
      </c>
      <c r="H200" s="52" t="n">
        <v>6534</v>
      </c>
      <c r="I200" s="246" t="n"/>
      <c r="J200" s="47">
        <f>+(((G200-F200)-(H200-F200))/(H200-F200))*100</f>
        <v/>
      </c>
      <c r="K200" s="51">
        <f>AVERAGE(J200:J201)</f>
        <v/>
      </c>
      <c r="L200" s="51">
        <f>_xlfn.STDEV.S(J200,J201)</f>
        <v/>
      </c>
      <c r="M200" s="50" t="n"/>
      <c r="O200" s="295">
        <f>+(H200-F200)/10</f>
        <v/>
      </c>
      <c r="P200" s="26" t="inlineStr">
        <is>
          <t>FALSO</t>
        </is>
      </c>
      <c r="Q200" s="26" t="inlineStr">
        <is>
          <t>FALSO</t>
        </is>
      </c>
      <c r="R200" s="149" t="inlineStr">
        <is>
          <t>No Esperado</t>
        </is>
      </c>
      <c r="S200" s="149" t="inlineStr">
        <is>
          <t>Esperado</t>
        </is>
      </c>
      <c r="T200" s="149" t="inlineStr">
        <is>
          <t>Dato Válido</t>
        </is>
      </c>
      <c r="U200" s="149" t="n"/>
    </row>
    <row r="201" ht="15.75" customHeight="1" s="412">
      <c r="A201" s="15" t="n">
        <v>2430</v>
      </c>
      <c r="B201" s="16" t="n">
        <v>18</v>
      </c>
      <c r="C201" s="52" t="n">
        <v>121</v>
      </c>
      <c r="D201" s="52" t="n">
        <v>9</v>
      </c>
      <c r="E201" s="53" t="n">
        <v>43557</v>
      </c>
      <c r="F201" s="54" t="n">
        <v>5205</v>
      </c>
      <c r="G201" s="52" t="n">
        <v>6808</v>
      </c>
      <c r="H201" s="52" t="n">
        <v>6554</v>
      </c>
      <c r="I201" s="246" t="n"/>
      <c r="J201" s="47">
        <f>+(((G201-F201)-(H201-F201))/(H201-F201))*100</f>
        <v/>
      </c>
      <c r="K201" s="50" t="n"/>
      <c r="L201" s="50" t="n"/>
      <c r="M201" s="50" t="n"/>
      <c r="O201" s="295">
        <f>+(H201-F201)/10</f>
        <v/>
      </c>
      <c r="P201" s="26" t="inlineStr">
        <is>
          <t>FALSO</t>
        </is>
      </c>
      <c r="Q201" s="26" t="inlineStr">
        <is>
          <t>FALSO</t>
        </is>
      </c>
      <c r="R201" s="149" t="inlineStr">
        <is>
          <t>No Esperado</t>
        </is>
      </c>
      <c r="S201" s="149" t="inlineStr">
        <is>
          <t>Esperado</t>
        </is>
      </c>
      <c r="T201" s="149" t="inlineStr">
        <is>
          <t>Dato Válido</t>
        </is>
      </c>
      <c r="U201" s="149" t="n"/>
    </row>
    <row r="202" ht="15.75" customHeight="1" s="412">
      <c r="A202" s="15" t="n">
        <v>3077</v>
      </c>
      <c r="B202" s="16" t="n">
        <v>17</v>
      </c>
      <c r="C202" s="52" t="n">
        <v>121</v>
      </c>
      <c r="D202" s="52" t="n">
        <v>12</v>
      </c>
      <c r="E202" s="53" t="n">
        <v>43577</v>
      </c>
      <c r="F202" s="54" t="n">
        <v>5275</v>
      </c>
      <c r="G202" s="52" t="n">
        <v>7383</v>
      </c>
      <c r="H202" s="52" t="n">
        <v>7043</v>
      </c>
      <c r="I202" s="52" t="n"/>
      <c r="J202" s="47">
        <f>+(((G202-F202)-(H202-F202))/(H202-F202))*100</f>
        <v/>
      </c>
      <c r="K202" s="51">
        <f>AVERAGE(J202:J203)</f>
        <v/>
      </c>
      <c r="L202" s="51">
        <f>_xlfn.STDEV.S(J202,J203)</f>
        <v/>
      </c>
      <c r="M202" s="50" t="n"/>
      <c r="O202" s="295">
        <f>+(H202-F202)/10</f>
        <v/>
      </c>
      <c r="P202" s="26" t="inlineStr">
        <is>
          <t>FALSO</t>
        </is>
      </c>
      <c r="Q202" s="26" t="inlineStr">
        <is>
          <t>FALSO</t>
        </is>
      </c>
      <c r="R202" s="149" t="inlineStr">
        <is>
          <t>Esperado</t>
        </is>
      </c>
      <c r="S202" s="149" t="inlineStr">
        <is>
          <t>Esperado</t>
        </is>
      </c>
      <c r="T202" s="149" t="inlineStr">
        <is>
          <t>Dato Válido</t>
        </is>
      </c>
      <c r="U202" s="149" t="n"/>
    </row>
    <row r="203" ht="15.75" customHeight="1" s="412">
      <c r="A203" s="15" t="n">
        <v>3078</v>
      </c>
      <c r="B203" s="16" t="n">
        <v>18</v>
      </c>
      <c r="C203" s="52" t="n">
        <v>121</v>
      </c>
      <c r="D203" s="52" t="n">
        <v>12</v>
      </c>
      <c r="E203" s="53" t="n">
        <v>43577</v>
      </c>
      <c r="F203" s="54" t="n">
        <v>5205</v>
      </c>
      <c r="G203" s="52" t="n">
        <v>7304</v>
      </c>
      <c r="H203" s="52" t="n">
        <v>6969</v>
      </c>
      <c r="I203" s="52" t="n"/>
      <c r="J203" s="47">
        <f>+(((G203-F203)-(H203-F203))/(H203-F203))*100</f>
        <v/>
      </c>
      <c r="K203" s="50" t="n"/>
      <c r="L203" s="50" t="n"/>
      <c r="M203" s="50" t="n"/>
      <c r="O203" s="295">
        <f>+(H203-F203)/10</f>
        <v/>
      </c>
      <c r="P203" s="26" t="inlineStr">
        <is>
          <t>FALSO</t>
        </is>
      </c>
      <c r="Q203" s="26" t="inlineStr">
        <is>
          <t>FALSO</t>
        </is>
      </c>
      <c r="R203" s="149" t="inlineStr">
        <is>
          <t>Esperado</t>
        </is>
      </c>
      <c r="S203" s="149" t="inlineStr">
        <is>
          <t>Esperado</t>
        </is>
      </c>
      <c r="T203" s="149" t="inlineStr">
        <is>
          <t>Dato Válido</t>
        </is>
      </c>
      <c r="U203" s="149" t="n"/>
    </row>
    <row r="204" ht="15.75" customHeight="1" s="412">
      <c r="A204" s="15" t="n">
        <v>3587</v>
      </c>
      <c r="B204" s="16" t="n">
        <v>9</v>
      </c>
      <c r="C204" s="52" t="n">
        <v>121</v>
      </c>
      <c r="D204" s="52" t="n">
        <v>14</v>
      </c>
      <c r="E204" s="53" t="n">
        <v>43591</v>
      </c>
      <c r="F204" s="52" t="n">
        <v>5188</v>
      </c>
      <c r="G204" s="54" t="n">
        <v>8057</v>
      </c>
      <c r="H204" s="52" t="n">
        <v>7645</v>
      </c>
      <c r="I204" s="52" t="n"/>
      <c r="J204" s="47">
        <f>+(((G204-F204)-(H204-F204))/(H204-F204))*100</f>
        <v/>
      </c>
      <c r="K204" s="51">
        <f>AVERAGE(J204:J205)</f>
        <v/>
      </c>
      <c r="L204" s="51">
        <f>_xlfn.STDEV.S(J204,J205)</f>
        <v/>
      </c>
      <c r="M204" s="50">
        <f>+(K202-K204)/14</f>
        <v/>
      </c>
      <c r="N204" s="295">
        <f>+(K198-K204)/60</f>
        <v/>
      </c>
      <c r="O204" s="295">
        <f>+(H204-F204)/10</f>
        <v/>
      </c>
      <c r="P204" s="26" t="inlineStr">
        <is>
          <t>FALSO</t>
        </is>
      </c>
      <c r="Q204" s="26" t="inlineStr">
        <is>
          <t>FALSO</t>
        </is>
      </c>
      <c r="R204" s="149" t="inlineStr">
        <is>
          <t>Esperado</t>
        </is>
      </c>
      <c r="S204" s="149" t="inlineStr">
        <is>
          <t>No Esperado</t>
        </is>
      </c>
      <c r="T204" s="149" t="inlineStr">
        <is>
          <t>Dato Válido</t>
        </is>
      </c>
      <c r="U204" s="149" t="n"/>
    </row>
    <row r="205" ht="15.75" customHeight="1" s="412">
      <c r="A205" s="15" t="n">
        <v>3588</v>
      </c>
      <c r="B205" s="16" t="n">
        <v>10</v>
      </c>
      <c r="C205" s="52" t="n">
        <v>121</v>
      </c>
      <c r="D205" s="52" t="n">
        <v>14</v>
      </c>
      <c r="E205" s="53" t="n">
        <v>43591</v>
      </c>
      <c r="F205" s="52" t="n">
        <v>5232</v>
      </c>
      <c r="G205" s="54" t="n">
        <v>8144</v>
      </c>
      <c r="H205" s="52" t="n">
        <v>7722</v>
      </c>
      <c r="I205" s="52" t="n"/>
      <c r="J205" s="47">
        <f>+(((G205-F205)-(H205-F205))/(H205-F205))*100</f>
        <v/>
      </c>
      <c r="K205" s="50" t="n"/>
      <c r="L205" s="50" t="n"/>
      <c r="M205" s="50" t="n"/>
      <c r="O205" s="295">
        <f>+(H205-F205)/10</f>
        <v/>
      </c>
      <c r="P205" s="26" t="inlineStr">
        <is>
          <t>FALSO</t>
        </is>
      </c>
      <c r="Q205" s="26" t="inlineStr">
        <is>
          <t>FALSO</t>
        </is>
      </c>
      <c r="R205" s="149" t="inlineStr">
        <is>
          <t>Esperado</t>
        </is>
      </c>
      <c r="S205" s="149" t="inlineStr">
        <is>
          <t>No Esperado</t>
        </is>
      </c>
      <c r="T205" s="149" t="inlineStr">
        <is>
          <t>Dato Válido</t>
        </is>
      </c>
      <c r="U205" s="149" t="n"/>
    </row>
    <row r="206" ht="15.75" customHeight="1" s="412">
      <c r="A206" s="5" t="n">
        <v>413</v>
      </c>
      <c r="B206" s="252" t="n">
        <v>63</v>
      </c>
      <c r="C206" s="255" t="n">
        <v>122</v>
      </c>
      <c r="D206" s="255" t="n">
        <v>2</v>
      </c>
      <c r="E206" s="58" t="n">
        <v>43517</v>
      </c>
      <c r="F206" s="255" t="n">
        <v>5214</v>
      </c>
      <c r="G206" s="255" t="n">
        <v>8871</v>
      </c>
      <c r="H206" s="255" t="n">
        <v>7767</v>
      </c>
      <c r="I206" s="255" t="n">
        <v>9</v>
      </c>
      <c r="J206" s="59">
        <f>+(((G206-F206)-(H206-F206))/(H206-F206))*100</f>
        <v/>
      </c>
      <c r="K206" s="34">
        <f>AVERAGE(J206:J207)</f>
        <v/>
      </c>
      <c r="L206" s="34">
        <f>_xlfn.STDEV.S(J206,J207)</f>
        <v/>
      </c>
      <c r="M206" s="35" t="n">
        <v>2</v>
      </c>
      <c r="O206" s="295">
        <f>+(H206-F206)/10</f>
        <v/>
      </c>
      <c r="P206" s="26" t="inlineStr">
        <is>
          <t>FALSO</t>
        </is>
      </c>
      <c r="Q206" s="26" t="inlineStr">
        <is>
          <t>FALSO</t>
        </is>
      </c>
      <c r="R206" s="149" t="inlineStr">
        <is>
          <t>Esperado</t>
        </is>
      </c>
      <c r="S206" s="149" t="inlineStr">
        <is>
          <t>Esperado</t>
        </is>
      </c>
      <c r="T206" s="149" t="inlineStr">
        <is>
          <t>Dato Válido</t>
        </is>
      </c>
      <c r="U206" s="149" t="n"/>
    </row>
    <row r="207" ht="15.75" customHeight="1" s="412">
      <c r="A207" s="5" t="n">
        <v>414</v>
      </c>
      <c r="B207" s="252" t="n">
        <v>64</v>
      </c>
      <c r="C207" s="255" t="n">
        <v>122</v>
      </c>
      <c r="D207" s="255" t="n">
        <v>2</v>
      </c>
      <c r="E207" s="58" t="n">
        <v>43517</v>
      </c>
      <c r="F207" s="255" t="n">
        <v>5232</v>
      </c>
      <c r="G207" s="255" t="n">
        <v>8892</v>
      </c>
      <c r="H207" s="255" t="n">
        <v>7767</v>
      </c>
      <c r="I207" s="255" t="n"/>
      <c r="J207" s="59">
        <f>+(((G207-F207)-(H207-F207))/(H207-F207))*100</f>
        <v/>
      </c>
      <c r="K207" s="35" t="n"/>
      <c r="L207" s="35" t="n"/>
      <c r="M207" s="35" t="n"/>
      <c r="O207" s="295">
        <f>+(H207-F207)/10</f>
        <v/>
      </c>
      <c r="P207" s="26" t="inlineStr">
        <is>
          <t>FALSO</t>
        </is>
      </c>
      <c r="Q207" s="26" t="inlineStr">
        <is>
          <t>FALSO</t>
        </is>
      </c>
      <c r="R207" s="149" t="inlineStr">
        <is>
          <t>Esperado</t>
        </is>
      </c>
      <c r="S207" s="149" t="inlineStr">
        <is>
          <t>Esperado</t>
        </is>
      </c>
      <c r="T207" s="149" t="inlineStr">
        <is>
          <t>Dato Válido</t>
        </is>
      </c>
      <c r="U207" s="149" t="n"/>
    </row>
    <row r="208" ht="15.75" customHeight="1" s="412">
      <c r="A208" s="5" t="n">
        <v>1067</v>
      </c>
      <c r="B208" s="252" t="n">
        <v>21</v>
      </c>
      <c r="C208" s="255" t="n">
        <v>122</v>
      </c>
      <c r="D208" s="255" t="n">
        <v>4</v>
      </c>
      <c r="E208" s="58" t="n">
        <v>43524</v>
      </c>
      <c r="F208" s="255" t="n">
        <v>5224</v>
      </c>
      <c r="G208" s="255" t="n">
        <v>8839</v>
      </c>
      <c r="H208" s="255" t="n">
        <v>7983</v>
      </c>
      <c r="I208" s="255" t="n">
        <v>10</v>
      </c>
      <c r="J208" s="59">
        <f>+(((G208-F208)-(H208-F208))/(H208-F208))*100</f>
        <v/>
      </c>
      <c r="K208" s="34">
        <f>AVERAGE(J208:J209)</f>
        <v/>
      </c>
      <c r="L208" s="34">
        <f>_xlfn.STDEV.S(J208,J209)</f>
        <v/>
      </c>
      <c r="M208" s="35" t="n"/>
      <c r="O208" s="295">
        <f>+(H208-F208)/10</f>
        <v/>
      </c>
      <c r="P208" s="26" t="inlineStr">
        <is>
          <t>FALSO</t>
        </is>
      </c>
      <c r="Q208" s="26" t="inlineStr">
        <is>
          <t>FALSO</t>
        </is>
      </c>
      <c r="R208" s="149" t="inlineStr">
        <is>
          <t>Esperado</t>
        </is>
      </c>
      <c r="S208" s="149" t="inlineStr">
        <is>
          <t>Esperado</t>
        </is>
      </c>
      <c r="T208" s="149" t="inlineStr">
        <is>
          <t>Dato Válido</t>
        </is>
      </c>
      <c r="U208" s="149" t="n"/>
    </row>
    <row r="209" ht="15.75" customHeight="1" s="412">
      <c r="A209" s="5" t="n">
        <v>1068</v>
      </c>
      <c r="B209" s="252" t="n">
        <v>22</v>
      </c>
      <c r="C209" s="255" t="n">
        <v>122</v>
      </c>
      <c r="D209" s="255" t="n">
        <v>4</v>
      </c>
      <c r="E209" s="58" t="n">
        <v>43524</v>
      </c>
      <c r="F209" s="255" t="n">
        <v>5276</v>
      </c>
      <c r="G209" s="255" t="n">
        <v>9158</v>
      </c>
      <c r="H209" s="255" t="n">
        <v>8213</v>
      </c>
      <c r="I209" s="255" t="n"/>
      <c r="J209" s="59">
        <f>+(((G209-F209)-(H209-F209))/(H209-F209))*100</f>
        <v/>
      </c>
      <c r="K209" s="35" t="n"/>
      <c r="L209" s="35" t="n"/>
      <c r="M209" s="35" t="n"/>
      <c r="O209" s="295">
        <f>+(H209-F209)/10</f>
        <v/>
      </c>
      <c r="P209" s="26" t="inlineStr">
        <is>
          <t>VERDADERO</t>
        </is>
      </c>
      <c r="Q209" s="26" t="inlineStr">
        <is>
          <t>FALSO</t>
        </is>
      </c>
      <c r="R209" s="149" t="inlineStr">
        <is>
          <t>Esperado</t>
        </is>
      </c>
      <c r="S209" s="149" t="inlineStr">
        <is>
          <t>Esperado</t>
        </is>
      </c>
      <c r="T209" s="149" t="inlineStr">
        <is>
          <t>Dato Válido</t>
        </is>
      </c>
      <c r="U209" s="149" t="n"/>
    </row>
    <row r="210" ht="15.75" customHeight="1" s="412">
      <c r="A210" s="5" t="n">
        <v>1717</v>
      </c>
      <c r="B210" s="252" t="n">
        <v>21</v>
      </c>
      <c r="C210" s="255" t="n">
        <v>122</v>
      </c>
      <c r="D210" s="255" t="n">
        <v>6</v>
      </c>
      <c r="E210" s="58" t="n">
        <v>43535</v>
      </c>
      <c r="F210" s="255" t="n">
        <v>5224</v>
      </c>
      <c r="G210" s="255" t="n">
        <v>8090</v>
      </c>
      <c r="H210" s="255" t="n">
        <v>7640</v>
      </c>
      <c r="I210" s="255" t="n">
        <v>7</v>
      </c>
      <c r="J210" s="59">
        <f>+(((G210-F210)-(H210-F210))/(H210-F210))*100</f>
        <v/>
      </c>
      <c r="K210" s="34">
        <f>AVERAGE(J210:J211)</f>
        <v/>
      </c>
      <c r="L210" s="34">
        <f>_xlfn.STDEV.S(J210,J211)</f>
        <v/>
      </c>
      <c r="M210" s="35" t="n"/>
      <c r="O210" s="295">
        <f>+(H210-F210)/10</f>
        <v/>
      </c>
      <c r="P210" s="26" t="inlineStr">
        <is>
          <t>FALSO</t>
        </is>
      </c>
      <c r="Q210" s="26" t="inlineStr">
        <is>
          <t>FALSO</t>
        </is>
      </c>
      <c r="R210" s="149" t="inlineStr">
        <is>
          <t>No Esperado</t>
        </is>
      </c>
      <c r="S210" s="149" t="inlineStr">
        <is>
          <t>Esperado</t>
        </is>
      </c>
      <c r="T210" s="149" t="inlineStr">
        <is>
          <t>Dato Válido</t>
        </is>
      </c>
      <c r="U210" s="149" t="n"/>
    </row>
    <row r="211" ht="15.75" customHeight="1" s="412">
      <c r="A211" s="5" t="n">
        <v>1718</v>
      </c>
      <c r="B211" s="252" t="n">
        <v>22</v>
      </c>
      <c r="C211" s="255" t="n">
        <v>122</v>
      </c>
      <c r="D211" s="255" t="n">
        <v>6</v>
      </c>
      <c r="E211" s="58" t="n">
        <v>43535</v>
      </c>
      <c r="F211" s="255" t="n">
        <v>5276</v>
      </c>
      <c r="G211" s="255" t="n">
        <v>8353</v>
      </c>
      <c r="H211" s="255" t="n">
        <v>7867</v>
      </c>
      <c r="I211" s="255" t="n"/>
      <c r="J211" s="59">
        <f>+(((G211-F211)-(H211-F211))/(H211-F211))*100</f>
        <v/>
      </c>
      <c r="K211" s="35" t="n"/>
      <c r="L211" s="35" t="n"/>
      <c r="M211" s="35" t="n"/>
      <c r="O211" s="295">
        <f>+(H211-F211)/10</f>
        <v/>
      </c>
      <c r="P211" s="26" t="inlineStr">
        <is>
          <t>FALSO</t>
        </is>
      </c>
      <c r="Q211" s="26" t="inlineStr">
        <is>
          <t>FALSO</t>
        </is>
      </c>
      <c r="R211" s="149" t="inlineStr">
        <is>
          <t>No Esperado</t>
        </is>
      </c>
      <c r="S211" s="149" t="inlineStr">
        <is>
          <t>Esperado</t>
        </is>
      </c>
      <c r="T211" s="149" t="inlineStr">
        <is>
          <t>Dato Válido</t>
        </is>
      </c>
      <c r="U211" s="149" t="n"/>
    </row>
    <row r="212" ht="15.75" customHeight="1" s="412">
      <c r="A212" s="15" t="n">
        <v>2249</v>
      </c>
      <c r="B212" s="16" t="n">
        <v>19</v>
      </c>
      <c r="C212" s="60" t="n">
        <v>122</v>
      </c>
      <c r="D212" s="60" t="n">
        <v>8</v>
      </c>
      <c r="E212" s="61" t="n">
        <v>43550</v>
      </c>
      <c r="F212" s="62" t="n">
        <v>5229</v>
      </c>
      <c r="G212" s="60" t="n">
        <v>8264</v>
      </c>
      <c r="H212" s="60" t="n">
        <v>7868</v>
      </c>
      <c r="I212" s="255" t="n"/>
      <c r="J212" s="59">
        <f>+(((G212-F212)-(H212-F212))/(H212-F212))*100</f>
        <v/>
      </c>
      <c r="K212" s="34">
        <f>AVERAGE(J212:J213)</f>
        <v/>
      </c>
      <c r="L212" s="34">
        <f>_xlfn.STDEV.S(J212,J213)</f>
        <v/>
      </c>
      <c r="M212" s="35">
        <f>(K210-K212)/15</f>
        <v/>
      </c>
      <c r="N212" s="295">
        <f>(K208-K212)/26</f>
        <v/>
      </c>
      <c r="O212" s="295">
        <f>+(H212-F212)/10</f>
        <v/>
      </c>
      <c r="P212" s="26" t="inlineStr">
        <is>
          <t>FALSO</t>
        </is>
      </c>
      <c r="Q212" s="26" t="inlineStr">
        <is>
          <t>VERDADERO</t>
        </is>
      </c>
      <c r="R212" s="149" t="inlineStr">
        <is>
          <t>Esperado</t>
        </is>
      </c>
      <c r="S212" s="149" t="inlineStr">
        <is>
          <t>Esperado</t>
        </is>
      </c>
      <c r="T212" s="149" t="inlineStr">
        <is>
          <t>Dato Válido</t>
        </is>
      </c>
      <c r="U212" s="149" t="n"/>
    </row>
    <row r="213" ht="15.75" customHeight="1" s="412">
      <c r="A213" s="15" t="n">
        <v>2250</v>
      </c>
      <c r="B213" s="16" t="n">
        <v>20</v>
      </c>
      <c r="C213" s="60" t="n">
        <v>122</v>
      </c>
      <c r="D213" s="60" t="n">
        <v>8</v>
      </c>
      <c r="E213" s="61" t="n">
        <v>43550</v>
      </c>
      <c r="F213" s="62" t="n">
        <v>5190</v>
      </c>
      <c r="G213" s="60" t="n">
        <v>8213</v>
      </c>
      <c r="H213" s="60" t="n">
        <v>7809</v>
      </c>
      <c r="I213" s="255" t="n"/>
      <c r="J213" s="59">
        <f>+(((G213-F213)-(H213-F213))/(H213-F213))*100</f>
        <v/>
      </c>
      <c r="K213" s="35" t="n"/>
      <c r="L213" s="35" t="n"/>
      <c r="M213" s="35" t="n"/>
      <c r="O213" s="295">
        <f>+(H213-F213)/10</f>
        <v/>
      </c>
      <c r="P213" s="26" t="inlineStr">
        <is>
          <t>FALSO</t>
        </is>
      </c>
      <c r="Q213" s="26" t="inlineStr">
        <is>
          <t>FALSO</t>
        </is>
      </c>
      <c r="R213" s="149" t="inlineStr">
        <is>
          <t>Esperado</t>
        </is>
      </c>
      <c r="S213" s="149" t="inlineStr">
        <is>
          <t>Esperado</t>
        </is>
      </c>
      <c r="T213" s="149" t="inlineStr">
        <is>
          <t>Dato Válido</t>
        </is>
      </c>
      <c r="U213" s="149" t="n"/>
    </row>
    <row r="214" ht="15.75" customHeight="1" s="412">
      <c r="A214" s="5" t="n">
        <v>21</v>
      </c>
      <c r="B214" s="252" t="n">
        <v>21</v>
      </c>
      <c r="C214" s="246" t="n">
        <v>123</v>
      </c>
      <c r="D214" s="246" t="n">
        <v>1</v>
      </c>
      <c r="E214" s="46" t="n">
        <v>43514</v>
      </c>
      <c r="F214" s="246" t="n">
        <v>5224</v>
      </c>
      <c r="G214" s="246" t="n">
        <v>8860</v>
      </c>
      <c r="H214" s="246" t="n">
        <v>7893</v>
      </c>
      <c r="I214" s="246" t="n">
        <v>10</v>
      </c>
      <c r="J214" s="47">
        <f>+(((G214-F214)-(H214-F214))/(H214-F214))*100</f>
        <v/>
      </c>
      <c r="K214" s="51">
        <f>AVERAGE(J214:J215)</f>
        <v/>
      </c>
      <c r="L214" s="51">
        <f>_xlfn.STDEV.S(J214,J215)</f>
        <v/>
      </c>
      <c r="M214" s="50" t="n">
        <v>2</v>
      </c>
      <c r="O214" s="295">
        <f>+(H214-F214)/10</f>
        <v/>
      </c>
      <c r="P214" s="26" t="inlineStr">
        <is>
          <t>FALSO</t>
        </is>
      </c>
      <c r="Q214" s="26" t="inlineStr">
        <is>
          <t>FALSO</t>
        </is>
      </c>
      <c r="R214" s="149" t="inlineStr">
        <is>
          <t>Esperado</t>
        </is>
      </c>
      <c r="S214" s="149" t="inlineStr">
        <is>
          <t>Esperado</t>
        </is>
      </c>
      <c r="T214" s="149" t="inlineStr">
        <is>
          <t>Dato Válido</t>
        </is>
      </c>
      <c r="U214" s="149" t="n"/>
    </row>
    <row r="215" ht="15.75" customHeight="1" s="412">
      <c r="A215" s="5" t="n">
        <v>22</v>
      </c>
      <c r="B215" s="252" t="n">
        <v>22</v>
      </c>
      <c r="C215" s="246" t="n">
        <v>123</v>
      </c>
      <c r="D215" s="246" t="n">
        <v>1</v>
      </c>
      <c r="E215" s="46" t="n">
        <v>43514</v>
      </c>
      <c r="F215" s="246" t="n">
        <v>5276</v>
      </c>
      <c r="G215" s="246" t="n">
        <v>8907</v>
      </c>
      <c r="H215" s="246" t="n">
        <v>7929</v>
      </c>
      <c r="I215" s="246" t="n"/>
      <c r="J215" s="47">
        <f>+(((G215-F215)-(H215-F215))/(H215-F215))*100</f>
        <v/>
      </c>
      <c r="K215" s="50" t="n"/>
      <c r="L215" s="50" t="n"/>
      <c r="M215" s="50" t="n"/>
      <c r="O215" s="295">
        <f>+(H215-F215)/10</f>
        <v/>
      </c>
      <c r="P215" s="26" t="inlineStr">
        <is>
          <t>VERDADERO</t>
        </is>
      </c>
      <c r="Q215" s="26" t="inlineStr">
        <is>
          <t>FALSO</t>
        </is>
      </c>
      <c r="R215" s="149" t="inlineStr">
        <is>
          <t>Esperado</t>
        </is>
      </c>
      <c r="S215" s="149" t="inlineStr">
        <is>
          <t>Esperado</t>
        </is>
      </c>
      <c r="T215" s="149" t="inlineStr">
        <is>
          <t>Dato Válido</t>
        </is>
      </c>
      <c r="U215" s="149" t="n"/>
    </row>
    <row r="216" ht="15.75" customHeight="1" s="412">
      <c r="A216" s="5" t="n">
        <v>675</v>
      </c>
      <c r="B216" s="252" t="n">
        <v>21</v>
      </c>
      <c r="C216" s="246" t="n">
        <v>123</v>
      </c>
      <c r="D216" s="246" t="n">
        <v>3</v>
      </c>
      <c r="E216" s="46" t="n">
        <v>43521</v>
      </c>
      <c r="F216" s="246" t="n">
        <v>5224</v>
      </c>
      <c r="G216" s="246" t="n">
        <v>8428</v>
      </c>
      <c r="H216" s="246" t="n">
        <v>7614</v>
      </c>
      <c r="I216" s="246" t="n">
        <v>7</v>
      </c>
      <c r="J216" s="47">
        <f>+(((G216-F216)-(H216-F216))/(H216-F216))*100</f>
        <v/>
      </c>
      <c r="K216" s="51">
        <f>AVERAGE(J216:J217)</f>
        <v/>
      </c>
      <c r="L216" s="51">
        <f>_xlfn.STDEV.S(J216,J217)</f>
        <v/>
      </c>
      <c r="M216" s="50" t="n"/>
      <c r="O216" s="295">
        <f>+(H216-F216)/10</f>
        <v/>
      </c>
      <c r="P216" s="26" t="inlineStr">
        <is>
          <t>FALSO</t>
        </is>
      </c>
      <c r="Q216" s="26" t="inlineStr">
        <is>
          <t>FALSO</t>
        </is>
      </c>
      <c r="R216" s="149" t="inlineStr">
        <is>
          <t>No Esperado</t>
        </is>
      </c>
      <c r="S216" s="149" t="inlineStr">
        <is>
          <t>Esperado</t>
        </is>
      </c>
      <c r="T216" s="149" t="inlineStr">
        <is>
          <t>Dato Válido</t>
        </is>
      </c>
      <c r="U216" s="149" t="n"/>
    </row>
    <row r="217" ht="15.75" customHeight="1" s="412">
      <c r="A217" s="5" t="n">
        <v>676</v>
      </c>
      <c r="B217" s="252" t="n">
        <v>22</v>
      </c>
      <c r="C217" s="246" t="n">
        <v>123</v>
      </c>
      <c r="D217" s="246" t="n">
        <v>3</v>
      </c>
      <c r="E217" s="46" t="n">
        <v>43521</v>
      </c>
      <c r="F217" s="246" t="n">
        <v>5276</v>
      </c>
      <c r="G217" s="246" t="n">
        <v>8704</v>
      </c>
      <c r="H217" s="246" t="n">
        <v>7821</v>
      </c>
      <c r="I217" s="246" t="n"/>
      <c r="J217" s="47">
        <f>+(((G217-F217)-(H217-F217))/(H217-F217))*100</f>
        <v/>
      </c>
      <c r="K217" s="50" t="n"/>
      <c r="L217" s="50" t="n"/>
      <c r="M217" s="50" t="n"/>
      <c r="O217" s="295">
        <f>+(H217-F217)/10</f>
        <v/>
      </c>
      <c r="P217" s="26" t="inlineStr">
        <is>
          <t>FALSO</t>
        </is>
      </c>
      <c r="Q217" s="26" t="inlineStr">
        <is>
          <t>FALSO</t>
        </is>
      </c>
      <c r="R217" s="149" t="inlineStr">
        <is>
          <t>Esperado</t>
        </is>
      </c>
      <c r="S217" s="149" t="inlineStr">
        <is>
          <t>Esperado</t>
        </is>
      </c>
      <c r="T217" s="149" t="inlineStr">
        <is>
          <t>Dato Válido</t>
        </is>
      </c>
      <c r="U217" s="149" t="n"/>
    </row>
    <row r="218" ht="15.75" customHeight="1" s="412">
      <c r="A218" s="5" t="n">
        <v>1325</v>
      </c>
      <c r="B218" s="252" t="n">
        <v>21</v>
      </c>
      <c r="C218" s="246" t="n">
        <v>123</v>
      </c>
      <c r="D218" s="246" t="n">
        <v>5</v>
      </c>
      <c r="E218" s="46" t="n">
        <v>43531</v>
      </c>
      <c r="F218" s="246" t="n">
        <v>5224</v>
      </c>
      <c r="G218" s="246" t="n">
        <v>8228</v>
      </c>
      <c r="H218" s="246" t="n">
        <v>7715</v>
      </c>
      <c r="I218" s="246" t="n">
        <v>8</v>
      </c>
      <c r="J218" s="47">
        <f>+(((G218-F218)-(H218-F218))/(H218-F218))*100</f>
        <v/>
      </c>
      <c r="K218" s="51">
        <f>AVERAGE(J218:J219)</f>
        <v/>
      </c>
      <c r="L218" s="51">
        <f>_xlfn.STDEV.S(J218,J219)</f>
        <v/>
      </c>
      <c r="M218" s="50" t="n"/>
      <c r="O218" s="295">
        <f>+(H218-F218)/10</f>
        <v/>
      </c>
      <c r="P218" s="26" t="inlineStr">
        <is>
          <t>FALSO</t>
        </is>
      </c>
      <c r="Q218" s="26" t="inlineStr">
        <is>
          <t>FALSO</t>
        </is>
      </c>
      <c r="R218" s="149" t="inlineStr">
        <is>
          <t>No Esperado</t>
        </is>
      </c>
      <c r="S218" s="149" t="inlineStr">
        <is>
          <t>Esperado</t>
        </is>
      </c>
      <c r="T218" s="149" t="inlineStr">
        <is>
          <t>Dato Válido</t>
        </is>
      </c>
      <c r="U218" s="149" t="n"/>
    </row>
    <row r="219" ht="15.75" customHeight="1" s="412">
      <c r="A219" s="5" t="n">
        <v>1326</v>
      </c>
      <c r="B219" s="252" t="n">
        <v>22</v>
      </c>
      <c r="C219" s="246" t="n">
        <v>123</v>
      </c>
      <c r="D219" s="246" t="n">
        <v>5</v>
      </c>
      <c r="E219" s="46" t="n">
        <v>43531</v>
      </c>
      <c r="F219" s="246" t="n">
        <v>5276</v>
      </c>
      <c r="G219" s="246" t="n">
        <v>7829</v>
      </c>
      <c r="H219" s="246" t="n">
        <v>7393</v>
      </c>
      <c r="I219" s="246" t="n"/>
      <c r="J219" s="47">
        <f>+(((G219-F219)-(H219-F219))/(H219-F219))*100</f>
        <v/>
      </c>
      <c r="K219" s="50" t="n"/>
      <c r="L219" s="50" t="n"/>
      <c r="M219" s="50" t="n"/>
      <c r="O219" s="295">
        <f>+(H219-F219)/10</f>
        <v/>
      </c>
      <c r="P219" s="26" t="inlineStr">
        <is>
          <t>FALSO</t>
        </is>
      </c>
      <c r="Q219" s="26" t="inlineStr">
        <is>
          <t>FALSO</t>
        </is>
      </c>
      <c r="R219" s="149" t="inlineStr">
        <is>
          <t>No Esperado</t>
        </is>
      </c>
      <c r="S219" s="149" t="inlineStr">
        <is>
          <t>Esperado</t>
        </is>
      </c>
      <c r="T219" s="149" t="inlineStr">
        <is>
          <t>Dato Válido</t>
        </is>
      </c>
      <c r="U219" s="149" t="n"/>
    </row>
    <row r="220" ht="15.75" customHeight="1" s="412">
      <c r="A220" s="15" t="n">
        <v>2251</v>
      </c>
      <c r="B220" s="16" t="n">
        <v>21</v>
      </c>
      <c r="C220" s="52" t="n">
        <v>123</v>
      </c>
      <c r="D220" s="52" t="n">
        <v>8</v>
      </c>
      <c r="E220" s="53" t="n">
        <v>43550</v>
      </c>
      <c r="F220" s="54" t="n">
        <v>5224</v>
      </c>
      <c r="G220" s="52" t="n">
        <v>8417</v>
      </c>
      <c r="H220" s="52" t="n">
        <v>7984</v>
      </c>
      <c r="I220" s="246" t="n"/>
      <c r="J220" s="47">
        <f>+(((G220-F220)-(H220-F220))/(H220-F220))*100</f>
        <v/>
      </c>
      <c r="K220" s="51">
        <f>AVERAGE(J220:J221)</f>
        <v/>
      </c>
      <c r="L220" s="51">
        <f>_xlfn.STDEV.S(J220,J221)</f>
        <v/>
      </c>
      <c r="M220" s="50">
        <f>+(K218-K220)/19</f>
        <v/>
      </c>
      <c r="N220" s="295">
        <f>+(K214-K220)/36</f>
        <v/>
      </c>
      <c r="O220" s="295">
        <f>+(H220-F220)/10</f>
        <v/>
      </c>
      <c r="P220" s="26" t="inlineStr">
        <is>
          <t>FALSO</t>
        </is>
      </c>
      <c r="Q220" s="26" t="inlineStr">
        <is>
          <t>VERDADERO</t>
        </is>
      </c>
      <c r="R220" s="149" t="inlineStr">
        <is>
          <t>Esperado</t>
        </is>
      </c>
      <c r="S220" s="149" t="inlineStr">
        <is>
          <t>Esperado</t>
        </is>
      </c>
      <c r="T220" s="149" t="inlineStr">
        <is>
          <t>Dato Válido</t>
        </is>
      </c>
      <c r="U220" s="149" t="n"/>
    </row>
    <row r="221" ht="15.75" customHeight="1" s="412">
      <c r="A221" s="15" t="n">
        <v>2252</v>
      </c>
      <c r="B221" s="16" t="n">
        <v>22</v>
      </c>
      <c r="C221" s="52" t="n">
        <v>123</v>
      </c>
      <c r="D221" s="52" t="n">
        <v>8</v>
      </c>
      <c r="E221" s="53" t="n">
        <v>43550</v>
      </c>
      <c r="F221" s="54" t="n">
        <v>5276</v>
      </c>
      <c r="G221" s="52" t="n">
        <v>8663</v>
      </c>
      <c r="H221" s="52" t="n">
        <v>8188</v>
      </c>
      <c r="I221" s="246" t="n"/>
      <c r="J221" s="47">
        <f>+(((G221-F221)-(H221-F221))/(H221-F221))*100</f>
        <v/>
      </c>
      <c r="K221" s="50" t="n"/>
      <c r="L221" s="50" t="n"/>
      <c r="M221" s="50" t="n"/>
      <c r="O221" s="295">
        <f>+(H221-F221)/10</f>
        <v/>
      </c>
      <c r="P221" s="26" t="inlineStr">
        <is>
          <t>FALSO</t>
        </is>
      </c>
      <c r="Q221" s="26" t="inlineStr">
        <is>
          <t>FALSO</t>
        </is>
      </c>
      <c r="R221" s="149" t="inlineStr">
        <is>
          <t>Esperado</t>
        </is>
      </c>
      <c r="S221" s="149" t="inlineStr">
        <is>
          <t>Esperado</t>
        </is>
      </c>
      <c r="T221" s="149" t="inlineStr">
        <is>
          <t>Dato Válido</t>
        </is>
      </c>
      <c r="U221" s="149" t="n"/>
    </row>
    <row r="222" ht="15.75" customHeight="1" s="412">
      <c r="A222" s="5" t="n">
        <v>23</v>
      </c>
      <c r="B222" s="252" t="n">
        <v>23</v>
      </c>
      <c r="C222" s="201" t="n">
        <v>124</v>
      </c>
      <c r="D222" s="201" t="n">
        <v>1</v>
      </c>
      <c r="E222" s="8" t="n">
        <v>43514</v>
      </c>
      <c r="F222" s="201" t="n">
        <v>5261</v>
      </c>
      <c r="G222" s="201" t="n">
        <v>8267</v>
      </c>
      <c r="H222" s="201" t="n">
        <v>7387</v>
      </c>
      <c r="I222" s="201" t="n">
        <v>11</v>
      </c>
      <c r="J222" s="9">
        <f>+(((G222-F222)-(H222-F222))/(H222-F222))*100</f>
        <v/>
      </c>
      <c r="K222" s="33">
        <f>AVERAGE(J222:J223)</f>
        <v/>
      </c>
      <c r="L222" s="33">
        <f>_xlfn.STDEV.S(J222,J223)</f>
        <v/>
      </c>
      <c r="M222" s="13" t="n">
        <v>2</v>
      </c>
      <c r="O222" s="295">
        <f>+(H222-F222)/10</f>
        <v/>
      </c>
      <c r="P222" s="26" t="inlineStr">
        <is>
          <t>FALSO</t>
        </is>
      </c>
      <c r="Q222" s="26" t="inlineStr">
        <is>
          <t>FALSO</t>
        </is>
      </c>
      <c r="R222" s="149" t="inlineStr">
        <is>
          <t>Esperado</t>
        </is>
      </c>
      <c r="S222" s="149" t="inlineStr">
        <is>
          <t>Esperado</t>
        </is>
      </c>
      <c r="T222" s="149" t="inlineStr">
        <is>
          <t>Se descarta</t>
        </is>
      </c>
      <c r="U222" s="149" t="n"/>
    </row>
    <row r="223" ht="15.75" customHeight="1" s="412">
      <c r="A223" s="5" t="n">
        <v>24</v>
      </c>
      <c r="B223" s="252" t="n">
        <v>24</v>
      </c>
      <c r="C223" s="201" t="n">
        <v>124</v>
      </c>
      <c r="D223" s="201" t="n">
        <v>1</v>
      </c>
      <c r="E223" s="8" t="n">
        <v>43514</v>
      </c>
      <c r="F223" s="201" t="n">
        <v>5196</v>
      </c>
      <c r="G223" s="201" t="n">
        <v>8163</v>
      </c>
      <c r="H223" s="201" t="n">
        <v>7310</v>
      </c>
      <c r="I223" s="201" t="n"/>
      <c r="J223" s="9">
        <f>+(((G223-F223)-(H223-F223))/(H223-F223))*100</f>
        <v/>
      </c>
      <c r="K223" s="13" t="n"/>
      <c r="L223" s="13" t="n"/>
      <c r="M223" s="13" t="n"/>
      <c r="O223" s="295">
        <f>+(H223-F223)/10</f>
        <v/>
      </c>
      <c r="P223" s="26" t="inlineStr">
        <is>
          <t>FALSO</t>
        </is>
      </c>
      <c r="Q223" s="26" t="inlineStr">
        <is>
          <t>FALSO</t>
        </is>
      </c>
      <c r="R223" s="149" t="inlineStr">
        <is>
          <t>Esperado</t>
        </is>
      </c>
      <c r="S223" s="149" t="inlineStr">
        <is>
          <t>Esperado</t>
        </is>
      </c>
      <c r="T223" s="149" t="inlineStr">
        <is>
          <t>Se descarta</t>
        </is>
      </c>
      <c r="U223" s="149" t="n"/>
    </row>
    <row r="224" ht="15.75" customHeight="1" s="412">
      <c r="A224" s="5" t="n">
        <v>677</v>
      </c>
      <c r="B224" s="252" t="n">
        <v>23</v>
      </c>
      <c r="C224" s="201" t="n">
        <v>124</v>
      </c>
      <c r="D224" s="201" t="n">
        <v>3</v>
      </c>
      <c r="E224" s="8" t="n">
        <v>43521</v>
      </c>
      <c r="F224" s="201" t="n">
        <v>5261</v>
      </c>
      <c r="G224" s="201" t="n">
        <v>8539</v>
      </c>
      <c r="H224" s="201" t="n">
        <v>7499</v>
      </c>
      <c r="I224" s="201" t="n">
        <v>9</v>
      </c>
      <c r="J224" s="9">
        <f>+(((G224-F224)-(H224-F224))/(H224-F224))*100</f>
        <v/>
      </c>
      <c r="K224" s="33">
        <f>AVERAGE(J224:J225)</f>
        <v/>
      </c>
      <c r="L224" s="33">
        <f>_xlfn.STDEV.S(J224,J225)</f>
        <v/>
      </c>
      <c r="M224" s="13" t="n"/>
      <c r="O224" s="295">
        <f>+(H224-F224)/10</f>
        <v/>
      </c>
      <c r="P224" s="26" t="inlineStr">
        <is>
          <t>FALSO</t>
        </is>
      </c>
      <c r="Q224" s="26" t="inlineStr">
        <is>
          <t>FALSO</t>
        </is>
      </c>
      <c r="R224" s="149" t="inlineStr">
        <is>
          <t>Esperado</t>
        </is>
      </c>
      <c r="S224" s="149" t="inlineStr">
        <is>
          <t>No esperado</t>
        </is>
      </c>
      <c r="T224" s="149" t="inlineStr">
        <is>
          <t>Se descarta</t>
        </is>
      </c>
      <c r="U224" s="149" t="n"/>
    </row>
    <row r="225" ht="15.75" customHeight="1" s="412">
      <c r="A225" s="5" t="n">
        <v>678</v>
      </c>
      <c r="B225" s="252" t="n">
        <v>24</v>
      </c>
      <c r="C225" s="201" t="n">
        <v>124</v>
      </c>
      <c r="D225" s="201" t="n">
        <v>3</v>
      </c>
      <c r="E225" s="8" t="n">
        <v>43521</v>
      </c>
      <c r="F225" s="201" t="n">
        <v>5196</v>
      </c>
      <c r="G225" s="201" t="n">
        <v>8347</v>
      </c>
      <c r="H225" s="201" t="n">
        <v>7339</v>
      </c>
      <c r="I225" s="201" t="n"/>
      <c r="J225" s="9">
        <f>+(((G225-F225)-(H225-F225))/(H225-F225))*100</f>
        <v/>
      </c>
      <c r="K225" s="13" t="n"/>
      <c r="L225" s="13" t="n"/>
      <c r="M225" s="13" t="n"/>
      <c r="O225" s="295">
        <f>+(H225-F225)/10</f>
        <v/>
      </c>
      <c r="P225" s="26" t="inlineStr">
        <is>
          <t>FALSO</t>
        </is>
      </c>
      <c r="Q225" s="26" t="inlineStr">
        <is>
          <t>FALSO</t>
        </is>
      </c>
      <c r="R225" s="149" t="inlineStr">
        <is>
          <t>No esperado</t>
        </is>
      </c>
      <c r="S225" s="149" t="inlineStr">
        <is>
          <t>Esperado</t>
        </is>
      </c>
      <c r="T225" s="149" t="inlineStr">
        <is>
          <t>Se descarta</t>
        </is>
      </c>
      <c r="U225" s="149" t="n"/>
    </row>
    <row r="226" ht="15.75" customHeight="1" s="412">
      <c r="A226" s="5" t="n">
        <v>1327</v>
      </c>
      <c r="B226" s="252" t="n">
        <v>23</v>
      </c>
      <c r="C226" s="201" t="n">
        <v>124</v>
      </c>
      <c r="D226" s="201" t="n">
        <v>5</v>
      </c>
      <c r="E226" s="8" t="n">
        <v>43531</v>
      </c>
      <c r="F226" s="201" t="n">
        <v>5261</v>
      </c>
      <c r="G226" s="201" t="n">
        <v>7573</v>
      </c>
      <c r="H226" s="201" t="n">
        <v>7058</v>
      </c>
      <c r="I226" s="201" t="n"/>
      <c r="J226" s="9">
        <f>+(((G226-F226)-(H226-F226))/(H226-F226))*100</f>
        <v/>
      </c>
      <c r="K226" s="33">
        <f>AVERAGE(J226:J227)</f>
        <v/>
      </c>
      <c r="L226" s="33">
        <f>_xlfn.STDEV.S(J226,J227)</f>
        <v/>
      </c>
      <c r="M226" s="13" t="n"/>
      <c r="O226" s="295">
        <f>+(H226-F226)/10</f>
        <v/>
      </c>
      <c r="P226" s="26" t="inlineStr">
        <is>
          <t>FALSO</t>
        </is>
      </c>
      <c r="Q226" s="26" t="inlineStr">
        <is>
          <t>FALSO</t>
        </is>
      </c>
      <c r="R226" s="149" t="inlineStr">
        <is>
          <t>No esperado</t>
        </is>
      </c>
      <c r="S226" s="149" t="inlineStr">
        <is>
          <t>Esperado</t>
        </is>
      </c>
      <c r="T226" s="149" t="inlineStr">
        <is>
          <t>Se descarta</t>
        </is>
      </c>
      <c r="U226" s="149" t="n"/>
    </row>
    <row r="227" ht="15.75" customHeight="1" s="412">
      <c r="A227" s="5" t="n">
        <v>1328</v>
      </c>
      <c r="B227" s="252" t="n">
        <v>24</v>
      </c>
      <c r="C227" s="201" t="n">
        <v>124</v>
      </c>
      <c r="D227" s="201" t="n">
        <v>5</v>
      </c>
      <c r="E227" s="8" t="n">
        <v>43531</v>
      </c>
      <c r="F227" s="201" t="n">
        <v>5196</v>
      </c>
      <c r="G227" s="201" t="n">
        <v>7607</v>
      </c>
      <c r="H227" s="201" t="n">
        <v>7073</v>
      </c>
      <c r="I227" s="201" t="n">
        <v>10</v>
      </c>
      <c r="J227" s="9">
        <f>+(((G227-F227)-(H227-F227))/(H227-F227))*100</f>
        <v/>
      </c>
      <c r="K227" s="13" t="n"/>
      <c r="L227" s="13" t="n"/>
      <c r="M227" s="13" t="n"/>
      <c r="O227" s="295">
        <f>+(H227-F227)/10</f>
        <v/>
      </c>
      <c r="P227" s="26" t="inlineStr">
        <is>
          <t>FALSO</t>
        </is>
      </c>
      <c r="Q227" s="26" t="inlineStr">
        <is>
          <t>FALSO</t>
        </is>
      </c>
      <c r="R227" s="149" t="inlineStr">
        <is>
          <t>Esperado</t>
        </is>
      </c>
      <c r="S227" s="149" t="inlineStr">
        <is>
          <t>Esperado</t>
        </is>
      </c>
      <c r="T227" s="149" t="inlineStr">
        <is>
          <t>Se descarta</t>
        </is>
      </c>
      <c r="U227" s="149" t="n"/>
    </row>
    <row r="228" ht="15.75" customHeight="1" s="412">
      <c r="A228" s="15" t="n">
        <v>2253</v>
      </c>
      <c r="B228" s="16" t="n">
        <v>23</v>
      </c>
      <c r="C228" s="17" t="n">
        <v>124</v>
      </c>
      <c r="D228" s="17" t="n">
        <v>8</v>
      </c>
      <c r="E228" s="18" t="n">
        <v>43550</v>
      </c>
      <c r="F228" s="19" t="n">
        <v>5261</v>
      </c>
      <c r="G228" s="17" t="n">
        <v>7993</v>
      </c>
      <c r="H228" s="17" t="n">
        <v>7475</v>
      </c>
      <c r="I228" s="201" t="n"/>
      <c r="J228" s="9">
        <f>+(((G228-F228)-(H228-F228))/(H228-F228))*100</f>
        <v/>
      </c>
      <c r="K228" s="33">
        <f>AVERAGE(J228:J229)</f>
        <v/>
      </c>
      <c r="L228" s="33">
        <f>_xlfn.STDEV.S(J228,J229)</f>
        <v/>
      </c>
      <c r="M228" s="13" t="n"/>
      <c r="O228" s="295">
        <f>+(H228-F228)/10</f>
        <v/>
      </c>
      <c r="P228" s="26" t="inlineStr">
        <is>
          <t>FALSO</t>
        </is>
      </c>
      <c r="Q228" s="26" t="inlineStr">
        <is>
          <t>FALSO</t>
        </is>
      </c>
      <c r="R228" s="149" t="inlineStr">
        <is>
          <t>Esperado</t>
        </is>
      </c>
      <c r="S228" s="149" t="inlineStr">
        <is>
          <t>Esperado</t>
        </is>
      </c>
      <c r="T228" s="149" t="inlineStr">
        <is>
          <t>Se descarta</t>
        </is>
      </c>
      <c r="U228" s="149" t="n"/>
    </row>
    <row r="229" ht="15.75" customHeight="1" s="412">
      <c r="A229" s="15" t="n">
        <v>2254</v>
      </c>
      <c r="B229" s="16" t="n">
        <v>24</v>
      </c>
      <c r="C229" s="17" t="n">
        <v>124</v>
      </c>
      <c r="D229" s="17" t="n">
        <v>8</v>
      </c>
      <c r="E229" s="18" t="n">
        <v>43550</v>
      </c>
      <c r="F229" s="19" t="n">
        <v>5196</v>
      </c>
      <c r="G229" s="17" t="n">
        <v>7935</v>
      </c>
      <c r="H229" s="17" t="n">
        <v>7414</v>
      </c>
      <c r="I229" s="201" t="n"/>
      <c r="J229" s="9">
        <f>+(((G229-F229)-(H229-F229))/(H229-F229))*100</f>
        <v/>
      </c>
      <c r="K229" s="13" t="n"/>
      <c r="L229" s="13" t="n"/>
      <c r="M229" s="13" t="n"/>
      <c r="O229" s="295">
        <f>+(H229-F229)/10</f>
        <v/>
      </c>
      <c r="P229" s="26" t="inlineStr">
        <is>
          <t>FALSO</t>
        </is>
      </c>
      <c r="Q229" s="26" t="inlineStr">
        <is>
          <t>FALSO</t>
        </is>
      </c>
      <c r="R229" s="149" t="inlineStr">
        <is>
          <t>Esperado</t>
        </is>
      </c>
      <c r="S229" s="149" t="inlineStr">
        <is>
          <t>Esperado</t>
        </is>
      </c>
      <c r="T229" s="149" t="inlineStr">
        <is>
          <t>Se descarta</t>
        </is>
      </c>
      <c r="U229" s="149" t="n"/>
    </row>
    <row r="230" ht="15.75" customHeight="1" s="412">
      <c r="A230" s="15" t="n">
        <v>2733</v>
      </c>
      <c r="B230" s="16" t="n">
        <v>105</v>
      </c>
      <c r="C230" s="17" t="n">
        <v>124</v>
      </c>
      <c r="D230" s="17" t="n">
        <v>10</v>
      </c>
      <c r="E230" s="18" t="n">
        <v>43564</v>
      </c>
      <c r="F230" s="19" t="n">
        <v>5251</v>
      </c>
      <c r="G230" s="17" t="n">
        <v>7861</v>
      </c>
      <c r="H230" s="17" t="n">
        <v>7440</v>
      </c>
      <c r="I230" s="17" t="n"/>
      <c r="J230" s="9">
        <f>+(((G230-F230)-(H230-F230))/(H230-F230))*100</f>
        <v/>
      </c>
      <c r="K230" s="33">
        <f>AVERAGE(J230:J231)</f>
        <v/>
      </c>
      <c r="L230" s="33">
        <f>_xlfn.STDEV.S(J230,J231)</f>
        <v/>
      </c>
      <c r="M230" s="13" t="n"/>
      <c r="O230" s="295">
        <f>+(H230-F230)/10</f>
        <v/>
      </c>
      <c r="P230" s="26" t="inlineStr">
        <is>
          <t>FALSO</t>
        </is>
      </c>
      <c r="Q230" s="26" t="inlineStr">
        <is>
          <t>FALSO</t>
        </is>
      </c>
      <c r="R230" s="149" t="inlineStr">
        <is>
          <t>No esperado</t>
        </is>
      </c>
      <c r="S230" s="149" t="inlineStr">
        <is>
          <t>Esperado</t>
        </is>
      </c>
      <c r="T230" s="149" t="inlineStr">
        <is>
          <t>Se descarta</t>
        </is>
      </c>
      <c r="U230" s="149" t="n"/>
    </row>
    <row r="231" ht="15.75" customHeight="1" s="412">
      <c r="A231" s="15" t="n">
        <v>2734</v>
      </c>
      <c r="B231" s="16" t="n">
        <v>106</v>
      </c>
      <c r="C231" s="17" t="n">
        <v>124</v>
      </c>
      <c r="D231" s="17" t="n">
        <v>10</v>
      </c>
      <c r="E231" s="18" t="n">
        <v>43564</v>
      </c>
      <c r="F231" s="19" t="n">
        <v>5219</v>
      </c>
      <c r="G231" s="17" t="n">
        <v>7837</v>
      </c>
      <c r="H231" s="17" t="n">
        <v>7418</v>
      </c>
      <c r="I231" s="17" t="n"/>
      <c r="J231" s="9">
        <f>+(((G231-F231)-(H231-F231))/(H231-F231))*100</f>
        <v/>
      </c>
      <c r="K231" s="13" t="n"/>
      <c r="L231" s="13" t="n"/>
      <c r="M231" s="13" t="n"/>
      <c r="O231" s="295">
        <f>+(H231-F231)/10</f>
        <v/>
      </c>
      <c r="P231" s="26" t="inlineStr">
        <is>
          <t>FALSO</t>
        </is>
      </c>
      <c r="Q231" s="26" t="inlineStr">
        <is>
          <t>FALSO</t>
        </is>
      </c>
      <c r="R231" s="149" t="inlineStr">
        <is>
          <t>Esperado</t>
        </is>
      </c>
      <c r="S231" s="149" t="inlineStr">
        <is>
          <t>Esperado</t>
        </is>
      </c>
      <c r="T231" s="149" t="inlineStr">
        <is>
          <t>Se descarta</t>
        </is>
      </c>
      <c r="U231" s="149" t="n"/>
    </row>
    <row r="232" ht="15.75" customHeight="1" s="412">
      <c r="A232" s="15" t="n">
        <v>3589</v>
      </c>
      <c r="B232" s="16" t="n">
        <v>11</v>
      </c>
      <c r="C232" s="17" t="n">
        <v>124</v>
      </c>
      <c r="D232" s="17" t="n">
        <v>14</v>
      </c>
      <c r="E232" s="18" t="n">
        <v>43591</v>
      </c>
      <c r="F232" s="17" t="n">
        <v>5213</v>
      </c>
      <c r="G232" s="19" t="n">
        <v>7806</v>
      </c>
      <c r="H232" s="17" t="n">
        <v>7439</v>
      </c>
      <c r="I232" s="17" t="n"/>
      <c r="J232" s="9">
        <f>+(((G232-F232)-(H232-F232))/(H232-F232))*100</f>
        <v/>
      </c>
      <c r="K232" s="33">
        <f>AVERAGE(J232:J233)</f>
        <v/>
      </c>
      <c r="L232" s="33">
        <f>_xlfn.STDEV.S(J232,J233)</f>
        <v/>
      </c>
      <c r="M232" s="13">
        <f>+(K230-K232)/27</f>
        <v/>
      </c>
      <c r="N232" s="295">
        <f>+(K224-K232)/70</f>
        <v/>
      </c>
      <c r="O232" s="295">
        <f>+(H232-F232)/10</f>
        <v/>
      </c>
      <c r="P232" s="26" t="inlineStr">
        <is>
          <t>FALSO</t>
        </is>
      </c>
      <c r="Q232" s="26" t="inlineStr">
        <is>
          <t>FALSO</t>
        </is>
      </c>
      <c r="R232" s="149" t="inlineStr">
        <is>
          <t>Esperado</t>
        </is>
      </c>
      <c r="S232" s="149" t="inlineStr">
        <is>
          <t>Esperado</t>
        </is>
      </c>
      <c r="T232" s="149" t="inlineStr">
        <is>
          <t>Se descarta</t>
        </is>
      </c>
      <c r="U232" s="149" t="n"/>
    </row>
    <row r="233" ht="15.75" customHeight="1" s="412">
      <c r="A233" s="15" t="n">
        <v>3590</v>
      </c>
      <c r="B233" s="16" t="n">
        <v>12</v>
      </c>
      <c r="C233" s="17" t="n">
        <v>124</v>
      </c>
      <c r="D233" s="17" t="n">
        <v>14</v>
      </c>
      <c r="E233" s="18" t="n">
        <v>43591</v>
      </c>
      <c r="F233" s="17" t="n">
        <v>5232</v>
      </c>
      <c r="G233" s="19" t="n">
        <v>7729</v>
      </c>
      <c r="H233" s="17" t="n">
        <v>7377</v>
      </c>
      <c r="I233" s="17" t="n"/>
      <c r="J233" s="9">
        <f>+(((G233-F233)-(H233-F233))/(H233-F233))*100</f>
        <v/>
      </c>
      <c r="K233" s="13" t="n"/>
      <c r="L233" s="13" t="n"/>
      <c r="M233" s="13" t="n"/>
      <c r="O233" s="295">
        <f>+(H233-F233)/10</f>
        <v/>
      </c>
      <c r="P233" s="26" t="inlineStr">
        <is>
          <t>FALSO</t>
        </is>
      </c>
      <c r="Q233" s="26" t="inlineStr">
        <is>
          <t>FALSO</t>
        </is>
      </c>
      <c r="R233" s="149" t="inlineStr">
        <is>
          <t>No esperado</t>
        </is>
      </c>
      <c r="S233" s="149" t="inlineStr">
        <is>
          <t>Esperado</t>
        </is>
      </c>
      <c r="T233" s="149" t="inlineStr">
        <is>
          <t>Se descarta</t>
        </is>
      </c>
      <c r="U233" s="149" t="n"/>
    </row>
    <row r="234" ht="15.75" customHeight="1" s="412">
      <c r="A234" s="5" t="n">
        <v>25</v>
      </c>
      <c r="B234" s="252" t="n">
        <v>25</v>
      </c>
      <c r="C234" s="223" t="n">
        <v>125</v>
      </c>
      <c r="D234" s="223" t="n">
        <v>1</v>
      </c>
      <c r="E234" s="73" t="n">
        <v>43514</v>
      </c>
      <c r="F234" s="223" t="n">
        <v>5238</v>
      </c>
      <c r="G234" s="223" t="n">
        <v>8669</v>
      </c>
      <c r="H234" s="223" t="n">
        <v>7797</v>
      </c>
      <c r="I234" s="223" t="n">
        <v>8</v>
      </c>
      <c r="J234" s="74">
        <f>+(((G234-F234)-(H234-F234))/(H234-F234))*100</f>
        <v/>
      </c>
      <c r="K234" s="75">
        <f>AVERAGE(J234:J235)</f>
        <v/>
      </c>
      <c r="L234" s="75">
        <f>_xlfn.STDEV.S(J234,J235)</f>
        <v/>
      </c>
      <c r="M234" s="76" t="n">
        <v>2</v>
      </c>
      <c r="O234" s="295">
        <f>+(H234-F234)/10</f>
        <v/>
      </c>
      <c r="P234" s="26" t="inlineStr">
        <is>
          <t>VERDADERO</t>
        </is>
      </c>
      <c r="Q234" s="26" t="inlineStr">
        <is>
          <t>FALSO</t>
        </is>
      </c>
      <c r="R234" s="149" t="inlineStr">
        <is>
          <t>Esperado</t>
        </is>
      </c>
      <c r="S234" s="149" t="inlineStr">
        <is>
          <t>Esperado</t>
        </is>
      </c>
      <c r="T234" s="149" t="inlineStr">
        <is>
          <t>Dato Válido</t>
        </is>
      </c>
      <c r="U234" s="149" t="n"/>
    </row>
    <row r="235" ht="15.75" customHeight="1" s="412">
      <c r="A235" s="5" t="n">
        <v>26</v>
      </c>
      <c r="B235" s="252" t="n">
        <v>26</v>
      </c>
      <c r="C235" s="223" t="n">
        <v>125</v>
      </c>
      <c r="D235" s="223" t="n">
        <v>1</v>
      </c>
      <c r="E235" s="73" t="n">
        <v>43514</v>
      </c>
      <c r="F235" s="223" t="n">
        <v>5207</v>
      </c>
      <c r="G235" s="223" t="n">
        <v>8424</v>
      </c>
      <c r="H235" s="223" t="n">
        <v>7611</v>
      </c>
      <c r="I235" s="223" t="n"/>
      <c r="J235" s="74">
        <f>+(((G235-F235)-(H235-F235))/(H235-F235))*100</f>
        <v/>
      </c>
      <c r="K235" s="76" t="n"/>
      <c r="L235" s="76" t="n"/>
      <c r="M235" s="76" t="n"/>
      <c r="O235" s="295">
        <f>+(H235-F235)/10</f>
        <v/>
      </c>
      <c r="P235" s="26" t="inlineStr">
        <is>
          <t>FALSO</t>
        </is>
      </c>
      <c r="Q235" s="26" t="inlineStr">
        <is>
          <t>FALSO</t>
        </is>
      </c>
      <c r="R235" s="149" t="inlineStr">
        <is>
          <t>Esperado</t>
        </is>
      </c>
      <c r="S235" s="149" t="inlineStr">
        <is>
          <t>Esperado</t>
        </is>
      </c>
      <c r="T235" s="149" t="inlineStr">
        <is>
          <t>Dato Válido</t>
        </is>
      </c>
      <c r="U235" s="149" t="n"/>
    </row>
    <row r="236" ht="15.75" customHeight="1" s="412">
      <c r="A236" s="5" t="n">
        <v>679</v>
      </c>
      <c r="B236" s="252" t="n">
        <v>25</v>
      </c>
      <c r="C236" s="223" t="n">
        <v>125</v>
      </c>
      <c r="D236" s="223" t="n">
        <v>3</v>
      </c>
      <c r="E236" s="73" t="n">
        <v>43521</v>
      </c>
      <c r="F236" s="223" t="n">
        <v>5238</v>
      </c>
      <c r="G236" s="223" t="n">
        <v>7824</v>
      </c>
      <c r="H236" s="223" t="n">
        <v>7163</v>
      </c>
      <c r="I236" s="223" t="n">
        <v>6</v>
      </c>
      <c r="J236" s="74">
        <f>+(((G236-F236)-(H236-F236))/(H236-F236))*100</f>
        <v/>
      </c>
      <c r="K236" s="75">
        <f>AVERAGE(J236:J237)</f>
        <v/>
      </c>
      <c r="L236" s="75">
        <f>_xlfn.STDEV.S(J236,J237)</f>
        <v/>
      </c>
      <c r="M236" s="76" t="n"/>
      <c r="O236" s="295">
        <f>+(H236-F236)/10</f>
        <v/>
      </c>
      <c r="P236" s="26" t="inlineStr">
        <is>
          <t>FALSO</t>
        </is>
      </c>
      <c r="Q236" s="26" t="inlineStr">
        <is>
          <t>FALSO</t>
        </is>
      </c>
      <c r="R236" s="149" t="inlineStr">
        <is>
          <t>No Esperado</t>
        </is>
      </c>
      <c r="S236" s="149" t="inlineStr">
        <is>
          <t>No Esperado</t>
        </is>
      </c>
      <c r="T236" s="149" t="inlineStr">
        <is>
          <t>Se descarta</t>
        </is>
      </c>
      <c r="U236" s="149" t="n"/>
    </row>
    <row r="237" ht="15.75" customHeight="1" s="412">
      <c r="A237" s="5" t="n">
        <v>680</v>
      </c>
      <c r="B237" s="252" t="n">
        <v>26</v>
      </c>
      <c r="C237" s="223" t="n">
        <v>125</v>
      </c>
      <c r="D237" s="223" t="n">
        <v>3</v>
      </c>
      <c r="E237" s="73" t="n">
        <v>43521</v>
      </c>
      <c r="F237" s="223" t="n">
        <v>5207</v>
      </c>
      <c r="G237" s="223" t="n">
        <v>7298</v>
      </c>
      <c r="H237" s="223" t="n">
        <v>6776</v>
      </c>
      <c r="I237" s="223" t="n"/>
      <c r="J237" s="74">
        <f>+(((G237-F237)-(H237-F237))/(H237-F237))*100</f>
        <v/>
      </c>
      <c r="K237" s="76" t="n"/>
      <c r="L237" s="76" t="n"/>
      <c r="M237" s="76" t="n"/>
      <c r="O237" s="295">
        <f>+(H237-F237)/10</f>
        <v/>
      </c>
      <c r="P237" s="26" t="inlineStr">
        <is>
          <t>FALSO</t>
        </is>
      </c>
      <c r="Q237" s="26" t="inlineStr">
        <is>
          <t>FALSO</t>
        </is>
      </c>
      <c r="R237" s="149" t="inlineStr">
        <is>
          <t>No Esperado</t>
        </is>
      </c>
      <c r="S237" s="149" t="inlineStr">
        <is>
          <t>No Esperado</t>
        </is>
      </c>
      <c r="T237" s="149" t="inlineStr">
        <is>
          <t>Se descarta</t>
        </is>
      </c>
      <c r="U237" s="149" t="n"/>
    </row>
    <row r="238" ht="15.75" customHeight="1" s="412">
      <c r="A238" s="5" t="n">
        <v>1329</v>
      </c>
      <c r="B238" s="252" t="n">
        <v>25</v>
      </c>
      <c r="C238" s="223" t="n">
        <v>125</v>
      </c>
      <c r="D238" s="223" t="n">
        <v>5</v>
      </c>
      <c r="E238" s="73" t="n">
        <v>43531</v>
      </c>
      <c r="F238" s="223" t="n">
        <v>5238</v>
      </c>
      <c r="G238" s="223" t="n">
        <v>8100</v>
      </c>
      <c r="H238" s="223" t="n">
        <v>7591</v>
      </c>
      <c r="I238" s="223" t="n"/>
      <c r="J238" s="74">
        <f>+(((G238-F238)-(H238-F238))/(H238-F238))*100</f>
        <v/>
      </c>
      <c r="K238" s="75">
        <f>AVERAGE(J238:J239)</f>
        <v/>
      </c>
      <c r="L238" s="75">
        <f>_xlfn.STDEV.S(J238,J239)</f>
        <v/>
      </c>
      <c r="M238" s="76" t="n"/>
      <c r="O238" s="295">
        <f>+(H238-F238)/10</f>
        <v/>
      </c>
      <c r="P238" s="26" t="inlineStr">
        <is>
          <t>FALSO</t>
        </is>
      </c>
      <c r="Q238" s="26" t="inlineStr">
        <is>
          <t>FALSO</t>
        </is>
      </c>
      <c r="R238" s="149" t="inlineStr">
        <is>
          <t>Esperado</t>
        </is>
      </c>
      <c r="S238" s="149" t="inlineStr">
        <is>
          <t>Esperado</t>
        </is>
      </c>
      <c r="T238" s="149" t="inlineStr">
        <is>
          <t>Dato Válido</t>
        </is>
      </c>
      <c r="U238" s="149" t="n"/>
    </row>
    <row r="239" ht="15.75" customHeight="1" s="412">
      <c r="A239" s="5" t="n">
        <v>1330</v>
      </c>
      <c r="B239" s="252" t="n">
        <v>26</v>
      </c>
      <c r="C239" s="223" t="n">
        <v>125</v>
      </c>
      <c r="D239" s="223" t="n">
        <v>5</v>
      </c>
      <c r="E239" s="73" t="n">
        <v>43531</v>
      </c>
      <c r="F239" s="223" t="n">
        <v>5207</v>
      </c>
      <c r="G239" s="223" t="n">
        <v>8303</v>
      </c>
      <c r="H239" s="223" t="n">
        <v>7726</v>
      </c>
      <c r="I239" s="223" t="n">
        <v>8</v>
      </c>
      <c r="J239" s="74">
        <f>+(((G239-F239)-(H239-F239))/(H239-F239))*100</f>
        <v/>
      </c>
      <c r="K239" s="76" t="n"/>
      <c r="L239" s="76" t="n"/>
      <c r="M239" s="76" t="n"/>
      <c r="O239" s="295">
        <f>+(H239-F239)/10</f>
        <v/>
      </c>
      <c r="P239" s="26" t="inlineStr">
        <is>
          <t>FALSO</t>
        </is>
      </c>
      <c r="Q239" s="26" t="inlineStr">
        <is>
          <t>FALSO</t>
        </is>
      </c>
      <c r="R239" s="149" t="inlineStr">
        <is>
          <t>Esperado</t>
        </is>
      </c>
      <c r="S239" s="149" t="inlineStr">
        <is>
          <t>Esperado</t>
        </is>
      </c>
      <c r="T239" s="149" t="inlineStr">
        <is>
          <t>Dato Válido</t>
        </is>
      </c>
      <c r="U239" s="149" t="n"/>
    </row>
    <row r="240" ht="15.75" customHeight="1" s="412">
      <c r="A240" s="15" t="n">
        <v>2255</v>
      </c>
      <c r="B240" s="16" t="n">
        <v>25</v>
      </c>
      <c r="C240" s="77" t="n">
        <v>125</v>
      </c>
      <c r="D240" s="77" t="n">
        <v>8</v>
      </c>
      <c r="E240" s="78" t="n">
        <v>43550</v>
      </c>
      <c r="F240" s="79" t="n">
        <v>5238</v>
      </c>
      <c r="G240" s="77" t="n">
        <v>7929</v>
      </c>
      <c r="H240" s="77" t="n">
        <v>7559</v>
      </c>
      <c r="I240" s="223" t="n"/>
      <c r="J240" s="74">
        <f>+(((G240-F240)-(H240-F240))/(H240-F240))*100</f>
        <v/>
      </c>
      <c r="K240" s="75">
        <f>AVERAGE(J240:J241)</f>
        <v/>
      </c>
      <c r="L240" s="75">
        <f>_xlfn.STDEV.S(J240,J241)</f>
        <v/>
      </c>
      <c r="M240" s="76">
        <f>+(K238-K240)/19</f>
        <v/>
      </c>
      <c r="N240" s="295">
        <f>+(K234-K240)/36</f>
        <v/>
      </c>
      <c r="O240" s="295">
        <f>+(H240-F240)/10</f>
        <v/>
      </c>
      <c r="P240" s="26" t="inlineStr">
        <is>
          <t>FALSO</t>
        </is>
      </c>
      <c r="Q240" s="26" t="inlineStr">
        <is>
          <t>VERDADERO</t>
        </is>
      </c>
      <c r="R240" s="149" t="inlineStr">
        <is>
          <t>Esperado</t>
        </is>
      </c>
      <c r="S240" s="149" t="inlineStr">
        <is>
          <t>Esperado</t>
        </is>
      </c>
      <c r="T240" s="149" t="inlineStr">
        <is>
          <t>Dato Válido</t>
        </is>
      </c>
      <c r="U240" s="149" t="n"/>
    </row>
    <row r="241" ht="15.75" customHeight="1" s="412">
      <c r="A241" s="15" t="n">
        <v>2256</v>
      </c>
      <c r="B241" s="16" t="n">
        <v>26</v>
      </c>
      <c r="C241" s="77" t="n">
        <v>125</v>
      </c>
      <c r="D241" s="77" t="n">
        <v>8</v>
      </c>
      <c r="E241" s="78" t="n">
        <v>43550</v>
      </c>
      <c r="F241" s="79" t="n">
        <v>5207</v>
      </c>
      <c r="G241" s="77" t="n">
        <v>7778</v>
      </c>
      <c r="H241" s="77" t="n">
        <v>7423</v>
      </c>
      <c r="I241" s="223" t="n"/>
      <c r="J241" s="74">
        <f>+(((G241-F241)-(H241-F241))/(H241-F241))*100</f>
        <v/>
      </c>
      <c r="K241" s="76" t="n"/>
      <c r="L241" s="76" t="n"/>
      <c r="M241" s="76" t="n"/>
      <c r="O241" s="295">
        <f>+(H241-F241)/10</f>
        <v/>
      </c>
      <c r="P241" s="26" t="inlineStr">
        <is>
          <t>FALSO</t>
        </is>
      </c>
      <c r="Q241" s="26" t="inlineStr">
        <is>
          <t>FALSO</t>
        </is>
      </c>
      <c r="R241" s="149" t="inlineStr">
        <is>
          <t>Esperado</t>
        </is>
      </c>
      <c r="S241" s="149" t="inlineStr">
        <is>
          <t>Esperado</t>
        </is>
      </c>
      <c r="T241" s="149" t="inlineStr">
        <is>
          <t>Dato Válido</t>
        </is>
      </c>
      <c r="U241" s="149" t="n"/>
    </row>
    <row r="242" ht="15.75" customHeight="1" s="412">
      <c r="A242" s="5" t="n">
        <v>27</v>
      </c>
      <c r="B242" s="252" t="n">
        <v>27</v>
      </c>
      <c r="C242" s="246" t="n">
        <v>126</v>
      </c>
      <c r="D242" s="246" t="n">
        <v>1</v>
      </c>
      <c r="E242" s="46" t="n">
        <v>43514</v>
      </c>
      <c r="F242" s="246" t="n">
        <v>5236</v>
      </c>
      <c r="G242" s="246" t="n"/>
      <c r="H242" s="246" t="n"/>
      <c r="I242" s="246" t="n"/>
      <c r="J242" s="47">
        <f>+(((G242-F242)-(H242-F242))/(H242-F242))*100</f>
        <v/>
      </c>
      <c r="K242" s="51">
        <f>AVERAGE(J242:J243)</f>
        <v/>
      </c>
      <c r="L242" s="51">
        <f>_xlfn.STDEV.S(J242,J243)</f>
        <v/>
      </c>
      <c r="M242" s="50" t="n">
        <v>1</v>
      </c>
      <c r="O242" s="295">
        <f>+(H242-F242)/10</f>
        <v/>
      </c>
      <c r="P242" s="26" t="inlineStr">
        <is>
          <t>FALSO</t>
        </is>
      </c>
      <c r="Q242" s="26" t="inlineStr">
        <is>
          <t>FALSO</t>
        </is>
      </c>
      <c r="R242" s="149" t="inlineStr">
        <is>
          <t>Esperado</t>
        </is>
      </c>
      <c r="S242" s="149" t="inlineStr">
        <is>
          <t>Esperado</t>
        </is>
      </c>
      <c r="T242" s="149" t="inlineStr">
        <is>
          <t>Se descarta</t>
        </is>
      </c>
      <c r="U242" s="149" t="n"/>
    </row>
    <row r="243" ht="15.75" customHeight="1" s="412">
      <c r="A243" s="5" t="n">
        <v>28</v>
      </c>
      <c r="B243" s="252" t="n">
        <v>28</v>
      </c>
      <c r="C243" s="246" t="n">
        <v>126</v>
      </c>
      <c r="D243" s="246" t="n">
        <v>1</v>
      </c>
      <c r="E243" s="46" t="n">
        <v>43514</v>
      </c>
      <c r="F243" s="246" t="n">
        <v>5216</v>
      </c>
      <c r="G243" s="246" t="n"/>
      <c r="H243" s="246" t="n"/>
      <c r="I243" s="246" t="n"/>
      <c r="J243" s="47">
        <f>+(((G243-F243)-(H243-F243))/(H243-F243))*100</f>
        <v/>
      </c>
      <c r="K243" s="50" t="n"/>
      <c r="L243" s="50" t="n"/>
      <c r="M243" s="50" t="n"/>
      <c r="O243" s="295">
        <f>+(H243-F243)/10</f>
        <v/>
      </c>
      <c r="P243" s="26" t="inlineStr">
        <is>
          <t>FALSO</t>
        </is>
      </c>
      <c r="Q243" s="26" t="inlineStr">
        <is>
          <t>FALSO</t>
        </is>
      </c>
      <c r="R243" s="149" t="inlineStr">
        <is>
          <t>Esperado</t>
        </is>
      </c>
      <c r="S243" s="149" t="inlineStr">
        <is>
          <t>Esperado</t>
        </is>
      </c>
      <c r="T243" s="149" t="inlineStr">
        <is>
          <t>Se descarta</t>
        </is>
      </c>
      <c r="U243" s="149" t="n"/>
    </row>
    <row r="244" ht="15.75" customHeight="1" s="412">
      <c r="A244" s="5" t="n">
        <v>415</v>
      </c>
      <c r="B244" s="252" t="n">
        <v>65</v>
      </c>
      <c r="C244" s="246" t="n">
        <v>126</v>
      </c>
      <c r="D244" s="246" t="n">
        <v>2</v>
      </c>
      <c r="E244" s="46" t="n">
        <v>43517</v>
      </c>
      <c r="F244" s="246" t="n">
        <v>5215</v>
      </c>
      <c r="G244" s="246" t="n">
        <v>7476</v>
      </c>
      <c r="H244" s="246" t="n">
        <v>6971</v>
      </c>
      <c r="I244" s="246" t="n">
        <v>10</v>
      </c>
      <c r="J244" s="47">
        <f>+(((G244-F244)-(H244-F244))/(H244-F244))*100</f>
        <v/>
      </c>
      <c r="K244" s="51">
        <f>AVERAGE(J244:J245)</f>
        <v/>
      </c>
      <c r="L244" s="51">
        <f>_xlfn.STDEV.S(J244,J245)</f>
        <v/>
      </c>
      <c r="M244" s="50" t="n"/>
      <c r="O244" s="295">
        <f>+(H244-F244)/10</f>
        <v/>
      </c>
      <c r="P244" s="26" t="inlineStr">
        <is>
          <t>FALSO</t>
        </is>
      </c>
      <c r="Q244" s="26" t="inlineStr">
        <is>
          <t>FALSO</t>
        </is>
      </c>
      <c r="R244" s="149" t="inlineStr">
        <is>
          <t>Esperado</t>
        </is>
      </c>
      <c r="S244" s="149" t="inlineStr">
        <is>
          <t>No esperado</t>
        </is>
      </c>
      <c r="T244" s="149" t="inlineStr">
        <is>
          <t>Se descarta</t>
        </is>
      </c>
      <c r="U244" s="149" t="n"/>
    </row>
    <row r="245" ht="15.75" customHeight="1" s="412">
      <c r="A245" s="5" t="n">
        <v>416</v>
      </c>
      <c r="B245" s="252" t="n">
        <v>66</v>
      </c>
      <c r="C245" s="246" t="n">
        <v>126</v>
      </c>
      <c r="D245" s="246" t="n">
        <v>2</v>
      </c>
      <c r="E245" s="46" t="n">
        <v>43517</v>
      </c>
      <c r="F245" s="246" t="n">
        <v>5279</v>
      </c>
      <c r="G245" s="246" t="n">
        <v>7628</v>
      </c>
      <c r="H245" s="246" t="n">
        <v>7098</v>
      </c>
      <c r="I245" s="246" t="n"/>
      <c r="J245" s="47">
        <f>+(((G245-F245)-(H245-F245))/(H245-F245))*100</f>
        <v/>
      </c>
      <c r="K245" s="50" t="n"/>
      <c r="L245" s="50" t="n"/>
      <c r="M245" s="50" t="n"/>
      <c r="O245" s="295">
        <f>+(H245-F245)/10</f>
        <v/>
      </c>
      <c r="P245" s="26" t="inlineStr">
        <is>
          <t>FALSO</t>
        </is>
      </c>
      <c r="Q245" s="26" t="inlineStr">
        <is>
          <t>FALSO</t>
        </is>
      </c>
      <c r="R245" s="149" t="inlineStr">
        <is>
          <t>Esperado</t>
        </is>
      </c>
      <c r="S245" s="149" t="inlineStr">
        <is>
          <t>Esperado</t>
        </is>
      </c>
      <c r="T245" s="149" t="inlineStr">
        <is>
          <t>Se descarta</t>
        </is>
      </c>
      <c r="U245" s="149" t="n"/>
    </row>
    <row r="246" ht="15.75" customHeight="1" s="412">
      <c r="A246" s="5" t="n">
        <v>681</v>
      </c>
      <c r="B246" s="252" t="n">
        <v>27</v>
      </c>
      <c r="C246" s="246" t="n">
        <v>126</v>
      </c>
      <c r="D246" s="246" t="n">
        <v>3</v>
      </c>
      <c r="E246" s="46" t="n">
        <v>43521</v>
      </c>
      <c r="F246" s="246" t="n">
        <v>5236</v>
      </c>
      <c r="G246" s="246" t="n">
        <v>7755</v>
      </c>
      <c r="H246" s="246" t="n">
        <v>7224</v>
      </c>
      <c r="I246" s="246" t="n">
        <v>8</v>
      </c>
      <c r="J246" s="47">
        <f>+(((G246-F246)-(H246-F246))/(H246-F246))*100</f>
        <v/>
      </c>
      <c r="K246" s="51">
        <f>AVERAGE(J246:J247)</f>
        <v/>
      </c>
      <c r="L246" s="51">
        <f>_xlfn.STDEV.S(J246,J247)</f>
        <v/>
      </c>
      <c r="M246" s="50" t="n"/>
      <c r="O246" s="295">
        <f>+(H246-F246)/10</f>
        <v/>
      </c>
      <c r="P246" s="26" t="inlineStr">
        <is>
          <t>FALSO</t>
        </is>
      </c>
      <c r="Q246" s="26" t="inlineStr">
        <is>
          <t>FALSO</t>
        </is>
      </c>
      <c r="R246" s="149" t="inlineStr">
        <is>
          <t>Esperado</t>
        </is>
      </c>
      <c r="S246" s="149" t="inlineStr">
        <is>
          <t>Esperado</t>
        </is>
      </c>
      <c r="T246" s="149" t="inlineStr">
        <is>
          <t>Se descarta</t>
        </is>
      </c>
      <c r="U246" s="149" t="n"/>
    </row>
    <row r="247" ht="15.75" customHeight="1" s="412">
      <c r="A247" s="5" t="n">
        <v>682</v>
      </c>
      <c r="B247" s="252" t="n">
        <v>28</v>
      </c>
      <c r="C247" s="246" t="n">
        <v>126</v>
      </c>
      <c r="D247" s="246" t="n">
        <v>3</v>
      </c>
      <c r="E247" s="46" t="n">
        <v>43521</v>
      </c>
      <c r="F247" s="246" t="n">
        <v>5216</v>
      </c>
      <c r="G247" s="246" t="n">
        <v>8039</v>
      </c>
      <c r="H247" s="246" t="n">
        <v>7434</v>
      </c>
      <c r="I247" s="246" t="n"/>
      <c r="J247" s="47">
        <f>+(((G247-F247)-(H247-F247))/(H247-F247))*100</f>
        <v/>
      </c>
      <c r="K247" s="50" t="n"/>
      <c r="L247" s="50" t="n"/>
      <c r="M247" s="50" t="n"/>
      <c r="O247" s="295">
        <f>+(H247-F247)/10</f>
        <v/>
      </c>
      <c r="P247" s="26" t="inlineStr">
        <is>
          <t>FALSO</t>
        </is>
      </c>
      <c r="Q247" s="26" t="inlineStr">
        <is>
          <t>FALSO</t>
        </is>
      </c>
      <c r="R247" s="149" t="inlineStr">
        <is>
          <t>Esperado</t>
        </is>
      </c>
      <c r="S247" s="149" t="inlineStr">
        <is>
          <t>Esperado</t>
        </is>
      </c>
      <c r="T247" s="149" t="inlineStr">
        <is>
          <t>Se descarta</t>
        </is>
      </c>
      <c r="U247" s="149" t="n"/>
    </row>
    <row r="248" ht="15.75" customHeight="1" s="412">
      <c r="A248" s="5" t="n">
        <v>1069</v>
      </c>
      <c r="B248" s="252" t="n">
        <v>23</v>
      </c>
      <c r="C248" s="246" t="n">
        <v>126</v>
      </c>
      <c r="D248" s="246" t="n">
        <v>4</v>
      </c>
      <c r="E248" s="46" t="n">
        <v>43524</v>
      </c>
      <c r="F248" s="246" t="n">
        <v>5261</v>
      </c>
      <c r="G248" s="246" t="n"/>
      <c r="H248" s="246" t="n"/>
      <c r="I248" s="246" t="n"/>
      <c r="J248" s="47">
        <f>+(((G248-F248)-(H248-F248))/(H248-F248))*100</f>
        <v/>
      </c>
      <c r="K248" s="51">
        <f>AVERAGE(J248:J249)</f>
        <v/>
      </c>
      <c r="L248" s="51">
        <f>_xlfn.STDEV.S(J248,J249)</f>
        <v/>
      </c>
      <c r="M248" s="50" t="n"/>
      <c r="O248" s="295">
        <f>+(H248-F248)/10</f>
        <v/>
      </c>
      <c r="P248" s="26" t="inlineStr">
        <is>
          <t>FALSO</t>
        </is>
      </c>
      <c r="Q248" s="26" t="inlineStr">
        <is>
          <t>FALSO</t>
        </is>
      </c>
      <c r="R248" s="149" t="inlineStr">
        <is>
          <t>No esperado</t>
        </is>
      </c>
      <c r="S248" s="149" t="inlineStr">
        <is>
          <t>Esperado</t>
        </is>
      </c>
      <c r="T248" s="149" t="inlineStr">
        <is>
          <t>Se descarta</t>
        </is>
      </c>
      <c r="U248" s="149" t="n"/>
    </row>
    <row r="249" ht="15.75" customHeight="1" s="412">
      <c r="A249" s="5" t="n">
        <v>1070</v>
      </c>
      <c r="B249" s="252" t="n">
        <v>24</v>
      </c>
      <c r="C249" s="246" t="n">
        <v>126</v>
      </c>
      <c r="D249" s="246" t="n">
        <v>4</v>
      </c>
      <c r="E249" s="46" t="n">
        <v>43524</v>
      </c>
      <c r="F249" s="246" t="n">
        <v>5196</v>
      </c>
      <c r="G249" s="246" t="n"/>
      <c r="H249" s="246" t="n"/>
      <c r="I249" s="246" t="n"/>
      <c r="J249" s="47">
        <f>+(((G249-F249)-(H249-F249))/(H249-F249))*100</f>
        <v/>
      </c>
      <c r="K249" s="50" t="n"/>
      <c r="L249" s="50" t="n"/>
      <c r="M249" s="50" t="n"/>
      <c r="O249" s="295">
        <f>+(H249-F249)/10</f>
        <v/>
      </c>
      <c r="P249" s="26" t="inlineStr">
        <is>
          <t>FALSO</t>
        </is>
      </c>
      <c r="Q249" s="26" t="inlineStr">
        <is>
          <t>FALSO</t>
        </is>
      </c>
      <c r="R249" s="149" t="inlineStr">
        <is>
          <t>Esperado</t>
        </is>
      </c>
      <c r="S249" s="149" t="inlineStr">
        <is>
          <t>Esperado</t>
        </is>
      </c>
      <c r="T249" s="149" t="inlineStr">
        <is>
          <t>Se descarta</t>
        </is>
      </c>
      <c r="U249" s="149" t="n"/>
    </row>
    <row r="250" ht="15.75" customHeight="1" s="412">
      <c r="A250" s="5" t="n">
        <v>1331</v>
      </c>
      <c r="B250" s="252" t="n">
        <v>27</v>
      </c>
      <c r="C250" s="246" t="n">
        <v>126</v>
      </c>
      <c r="D250" s="246" t="n">
        <v>5</v>
      </c>
      <c r="E250" s="46" t="n">
        <v>43531</v>
      </c>
      <c r="F250" s="246" t="n">
        <v>5236</v>
      </c>
      <c r="G250" s="246" t="n">
        <v>7979</v>
      </c>
      <c r="H250" s="246" t="n">
        <v>7576</v>
      </c>
      <c r="I250" s="246" t="n"/>
      <c r="J250" s="47">
        <f>+(((G250-F250)-(H250-F250))/(H250-F250))*100</f>
        <v/>
      </c>
      <c r="K250" s="51">
        <f>AVERAGE(J250:J251)</f>
        <v/>
      </c>
      <c r="L250" s="51">
        <f>_xlfn.STDEV.S(J250,J251)</f>
        <v/>
      </c>
      <c r="M250" s="50" t="n"/>
      <c r="O250" s="295">
        <f>+(H250-F250)/10</f>
        <v/>
      </c>
      <c r="P250" s="26" t="inlineStr">
        <is>
          <t>FALSO</t>
        </is>
      </c>
      <c r="Q250" s="26" t="inlineStr">
        <is>
          <t>FALSO</t>
        </is>
      </c>
      <c r="R250" s="149" t="inlineStr">
        <is>
          <t>Esperado</t>
        </is>
      </c>
      <c r="S250" s="149" t="inlineStr">
        <is>
          <t>No esperado</t>
        </is>
      </c>
      <c r="T250" s="149" t="inlineStr">
        <is>
          <t>Se descarta</t>
        </is>
      </c>
      <c r="U250" s="149" t="n"/>
    </row>
    <row r="251" ht="15.75" customHeight="1" s="412">
      <c r="A251" s="5" t="n">
        <v>1332</v>
      </c>
      <c r="B251" s="252" t="n">
        <v>28</v>
      </c>
      <c r="C251" s="246" t="n">
        <v>126</v>
      </c>
      <c r="D251" s="246" t="n">
        <v>5</v>
      </c>
      <c r="E251" s="46" t="n">
        <v>43531</v>
      </c>
      <c r="F251" s="246" t="n">
        <v>5216</v>
      </c>
      <c r="G251" s="246" t="n">
        <v>7965</v>
      </c>
      <c r="H251" s="246" t="n">
        <v>7555</v>
      </c>
      <c r="I251" s="246" t="n">
        <v>9</v>
      </c>
      <c r="J251" s="47">
        <f>+(((G251-F251)-(H251-F251))/(H251-F251))*100</f>
        <v/>
      </c>
      <c r="K251" s="50" t="n"/>
      <c r="L251" s="50" t="n"/>
      <c r="M251" s="50" t="n"/>
      <c r="O251" s="295">
        <f>+(H251-F251)/10</f>
        <v/>
      </c>
      <c r="P251" s="26" t="inlineStr">
        <is>
          <t>FALSO</t>
        </is>
      </c>
      <c r="Q251" s="26" t="inlineStr">
        <is>
          <t>FALSO</t>
        </is>
      </c>
      <c r="R251" s="149" t="inlineStr">
        <is>
          <t>Esperado</t>
        </is>
      </c>
      <c r="S251" s="149" t="inlineStr">
        <is>
          <t>Esperado</t>
        </is>
      </c>
      <c r="T251" s="149" t="inlineStr">
        <is>
          <t>Se descarta</t>
        </is>
      </c>
      <c r="U251" s="149" t="n"/>
    </row>
    <row r="252" ht="15.75" customHeight="1" s="412">
      <c r="A252" s="5" t="n">
        <v>1719</v>
      </c>
      <c r="B252" s="252" t="n">
        <v>23</v>
      </c>
      <c r="C252" s="246" t="n">
        <v>126</v>
      </c>
      <c r="D252" s="246" t="n">
        <v>6</v>
      </c>
      <c r="E252" s="46" t="n">
        <v>43535</v>
      </c>
      <c r="F252" s="246" t="n">
        <v>5261</v>
      </c>
      <c r="G252" s="246" t="n"/>
      <c r="H252" s="246" t="n"/>
      <c r="I252" s="246" t="n"/>
      <c r="J252" s="47">
        <f>+(((G252-F252)-(H252-F252))/(H252-F252))*100</f>
        <v/>
      </c>
      <c r="K252" s="51">
        <f>AVERAGE(J252:J253)</f>
        <v/>
      </c>
      <c r="L252" s="51">
        <f>_xlfn.STDEV.S(J252,J253)</f>
        <v/>
      </c>
      <c r="M252" s="50" t="n"/>
      <c r="O252" s="295">
        <f>+(H252-F252)/10</f>
        <v/>
      </c>
      <c r="P252" s="26" t="inlineStr">
        <is>
          <t>FALSO</t>
        </is>
      </c>
      <c r="Q252" s="26" t="inlineStr">
        <is>
          <t>FALSO</t>
        </is>
      </c>
      <c r="R252" s="149" t="inlineStr">
        <is>
          <t>No esperado</t>
        </is>
      </c>
      <c r="S252" s="149" t="inlineStr">
        <is>
          <t>Esperado</t>
        </is>
      </c>
      <c r="T252" s="149" t="inlineStr">
        <is>
          <t>Se descarta</t>
        </is>
      </c>
      <c r="U252" s="149" t="n"/>
    </row>
    <row r="253" ht="15.75" customHeight="1" s="412">
      <c r="A253" s="5" t="n">
        <v>1720</v>
      </c>
      <c r="B253" s="252" t="n">
        <v>24</v>
      </c>
      <c r="C253" s="246" t="n">
        <v>126</v>
      </c>
      <c r="D253" s="246" t="n">
        <v>6</v>
      </c>
      <c r="E253" s="46" t="n">
        <v>43535</v>
      </c>
      <c r="F253" s="246" t="n">
        <v>5196</v>
      </c>
      <c r="G253" s="246" t="n"/>
      <c r="H253" s="246" t="n"/>
      <c r="I253" s="246" t="n"/>
      <c r="J253" s="47">
        <f>+(((G253-F253)-(H253-F253))/(H253-F253))*100</f>
        <v/>
      </c>
      <c r="K253" s="50" t="n"/>
      <c r="L253" s="50" t="n"/>
      <c r="M253" s="50" t="n"/>
      <c r="O253" s="295">
        <f>+(H253-F253)/10</f>
        <v/>
      </c>
      <c r="P253" s="26" t="inlineStr">
        <is>
          <t>FALSO</t>
        </is>
      </c>
      <c r="Q253" s="26" t="inlineStr">
        <is>
          <t>FALSO</t>
        </is>
      </c>
      <c r="R253" s="149" t="inlineStr">
        <is>
          <t>Esperado</t>
        </is>
      </c>
      <c r="S253" s="149" t="inlineStr">
        <is>
          <t>Esperado</t>
        </is>
      </c>
      <c r="T253" s="149" t="inlineStr">
        <is>
          <t>Se descarta</t>
        </is>
      </c>
      <c r="U253" s="149" t="n"/>
    </row>
    <row r="254" ht="15.75" customHeight="1" s="412">
      <c r="A254" s="15" t="n">
        <v>1959</v>
      </c>
      <c r="B254" s="16" t="n">
        <v>5</v>
      </c>
      <c r="C254" s="52" t="n">
        <v>126</v>
      </c>
      <c r="D254" s="52" t="n">
        <v>7</v>
      </c>
      <c r="E254" s="53" t="n">
        <v>43545</v>
      </c>
      <c r="F254" s="54" t="n">
        <v>5236</v>
      </c>
      <c r="G254" s="52" t="n">
        <v>8325</v>
      </c>
      <c r="H254" s="52" t="n">
        <v>7857</v>
      </c>
      <c r="I254" s="246" t="n"/>
      <c r="J254" s="47">
        <f>+(((G254-F254)-(H254-F254))/(H254-F254))*100</f>
        <v/>
      </c>
      <c r="K254" s="51">
        <f>AVERAGE(J254:J255)</f>
        <v/>
      </c>
      <c r="L254" s="51">
        <f>_xlfn.STDEV.S(J254,J255)</f>
        <v/>
      </c>
      <c r="M254" s="50" t="n"/>
      <c r="O254" s="295">
        <f>+(H254-F254)/10</f>
        <v/>
      </c>
      <c r="P254" s="26" t="inlineStr">
        <is>
          <t>FALSO</t>
        </is>
      </c>
      <c r="Q254" s="26" t="inlineStr">
        <is>
          <t>FALSO</t>
        </is>
      </c>
      <c r="R254" s="149" t="inlineStr">
        <is>
          <t>Esperado</t>
        </is>
      </c>
      <c r="S254" s="149" t="inlineStr">
        <is>
          <t>No esperado</t>
        </is>
      </c>
      <c r="T254" s="149" t="inlineStr">
        <is>
          <t>Se descarta</t>
        </is>
      </c>
      <c r="U254" s="149" t="n"/>
    </row>
    <row r="255" ht="15.75" customHeight="1" s="412">
      <c r="A255" s="15" t="n">
        <v>1960</v>
      </c>
      <c r="B255" s="16" t="n">
        <v>6</v>
      </c>
      <c r="C255" s="52" t="n">
        <v>126</v>
      </c>
      <c r="D255" s="52" t="n">
        <v>7</v>
      </c>
      <c r="E255" s="53" t="n">
        <v>43545</v>
      </c>
      <c r="F255" s="54" t="n">
        <v>5259</v>
      </c>
      <c r="G255" s="52" t="n">
        <v>7850</v>
      </c>
      <c r="H255" s="52" t="n">
        <v>7461</v>
      </c>
      <c r="I255" s="246" t="n"/>
      <c r="J255" s="47">
        <f>+(((G255-F255)-(H255-F255))/(H255-F255))*100</f>
        <v/>
      </c>
      <c r="K255" s="50" t="n"/>
      <c r="L255" s="50" t="n"/>
      <c r="M255" s="50" t="n"/>
      <c r="O255" s="295">
        <f>+(H255-F255)/10</f>
        <v/>
      </c>
      <c r="P255" s="26" t="inlineStr">
        <is>
          <t>FALSO</t>
        </is>
      </c>
      <c r="Q255" s="26" t="inlineStr">
        <is>
          <t>FALSO</t>
        </is>
      </c>
      <c r="R255" s="149" t="inlineStr">
        <is>
          <t>No esperado</t>
        </is>
      </c>
      <c r="S255" s="149" t="inlineStr">
        <is>
          <t>Esperado</t>
        </is>
      </c>
      <c r="T255" s="149" t="inlineStr">
        <is>
          <t>Se descarta</t>
        </is>
      </c>
      <c r="U255" s="149" t="n"/>
    </row>
    <row r="256" ht="15.75" customHeight="1" s="412">
      <c r="A256" s="15" t="n">
        <v>2631</v>
      </c>
      <c r="B256" s="16" t="n">
        <v>3</v>
      </c>
      <c r="C256" s="52" t="n">
        <v>126</v>
      </c>
      <c r="D256" s="52" t="n">
        <v>10</v>
      </c>
      <c r="E256" s="53" t="n">
        <v>43564</v>
      </c>
      <c r="F256" s="54" t="n">
        <v>5258</v>
      </c>
      <c r="G256" s="52" t="n">
        <v>7544</v>
      </c>
      <c r="H256" s="52" t="n">
        <v>7216</v>
      </c>
      <c r="I256" s="52" t="n"/>
      <c r="J256" s="47">
        <f>+(((G256-F256)-(H256-F256))/(H256-F256))*100</f>
        <v/>
      </c>
      <c r="K256" s="51">
        <f>AVERAGE(J256:J257)</f>
        <v/>
      </c>
      <c r="L256" s="51">
        <f>_xlfn.STDEV.S(J256,J257)</f>
        <v/>
      </c>
      <c r="M256" s="50">
        <f>+(K254-K256)/19</f>
        <v/>
      </c>
      <c r="N256" s="295">
        <f>+(K246-K256)/43</f>
        <v/>
      </c>
      <c r="O256" s="295">
        <f>+(H256-F256)/10</f>
        <v/>
      </c>
      <c r="P256" s="26" t="inlineStr">
        <is>
          <t>FALSO</t>
        </is>
      </c>
      <c r="Q256" s="26" t="inlineStr">
        <is>
          <t>FALSO</t>
        </is>
      </c>
      <c r="R256" s="149" t="inlineStr">
        <is>
          <t>No esperado</t>
        </is>
      </c>
      <c r="S256" s="149" t="inlineStr">
        <is>
          <t>Esperado</t>
        </is>
      </c>
      <c r="T256" s="149" t="inlineStr">
        <is>
          <t>Se descarta</t>
        </is>
      </c>
      <c r="U256" s="149" t="n"/>
    </row>
    <row r="257" ht="15.75" customHeight="1" s="412">
      <c r="A257" s="15" t="n">
        <v>2632</v>
      </c>
      <c r="B257" s="16" t="n">
        <v>4</v>
      </c>
      <c r="C257" s="52" t="n">
        <v>126</v>
      </c>
      <c r="D257" s="52" t="n">
        <v>10</v>
      </c>
      <c r="E257" s="53" t="n">
        <v>43564</v>
      </c>
      <c r="F257" s="54" t="n">
        <v>5259</v>
      </c>
      <c r="G257" s="52" t="n">
        <v>7468</v>
      </c>
      <c r="H257" s="52" t="n">
        <v>7153</v>
      </c>
      <c r="I257" s="52" t="n"/>
      <c r="J257" s="47">
        <f>+(((G257-F257)-(H257-F257))/(H257-F257))*100</f>
        <v/>
      </c>
      <c r="K257" s="50" t="n"/>
      <c r="L257" s="50" t="n"/>
      <c r="M257" s="50" t="n"/>
      <c r="O257" s="295">
        <f>+(H257-F257)/10</f>
        <v/>
      </c>
      <c r="P257" s="26" t="inlineStr">
        <is>
          <t>FALSO</t>
        </is>
      </c>
      <c r="Q257" s="26" t="inlineStr">
        <is>
          <t>FALSO</t>
        </is>
      </c>
      <c r="R257" s="149" t="inlineStr">
        <is>
          <t>No esperado</t>
        </is>
      </c>
      <c r="S257" s="149" t="inlineStr">
        <is>
          <t>Esperado</t>
        </is>
      </c>
      <c r="T257" s="149" t="inlineStr">
        <is>
          <t>Se descarta</t>
        </is>
      </c>
      <c r="U257" s="149" t="n"/>
    </row>
    <row r="258" ht="15.75" customHeight="1" s="412">
      <c r="A258" s="5" t="n">
        <v>417</v>
      </c>
      <c r="B258" s="252" t="n">
        <v>67</v>
      </c>
      <c r="C258" s="255" t="n">
        <v>127</v>
      </c>
      <c r="D258" s="255" t="n">
        <v>2</v>
      </c>
      <c r="E258" s="58" t="n">
        <v>43517</v>
      </c>
      <c r="F258" s="255" t="n">
        <v>5217</v>
      </c>
      <c r="G258" s="255" t="n">
        <v>8483</v>
      </c>
      <c r="H258" s="255" t="n">
        <v>6984</v>
      </c>
      <c r="I258" s="255" t="n">
        <v>11</v>
      </c>
      <c r="J258" s="59">
        <f>+(((G258-F258)-(H258-F258))/(H258-F258))*100</f>
        <v/>
      </c>
      <c r="K258" s="34">
        <f>AVERAGE(J258:J259)</f>
        <v/>
      </c>
      <c r="L258" s="34">
        <f>_xlfn.STDEV.S(J258,J259)</f>
        <v/>
      </c>
      <c r="M258" s="35" t="n">
        <v>3</v>
      </c>
      <c r="O258" s="295">
        <f>+(H258-F258)/10</f>
        <v/>
      </c>
      <c r="P258" s="26" t="inlineStr">
        <is>
          <t>FALSO</t>
        </is>
      </c>
      <c r="Q258" s="26" t="inlineStr">
        <is>
          <t>FALSO</t>
        </is>
      </c>
      <c r="R258" s="149" t="inlineStr">
        <is>
          <t>Esperado</t>
        </is>
      </c>
      <c r="S258" s="149" t="inlineStr">
        <is>
          <t>Esperado</t>
        </is>
      </c>
      <c r="T258" s="149" t="inlineStr">
        <is>
          <t>Se descarta</t>
        </is>
      </c>
      <c r="U258" s="149" t="n"/>
    </row>
    <row r="259" ht="15.75" customHeight="1" s="412">
      <c r="A259" s="5" t="n">
        <v>418</v>
      </c>
      <c r="B259" s="252" t="n">
        <v>68</v>
      </c>
      <c r="C259" s="255" t="n">
        <v>127</v>
      </c>
      <c r="D259" s="255" t="n">
        <v>2</v>
      </c>
      <c r="E259" s="58" t="n">
        <v>43517</v>
      </c>
      <c r="F259" s="255" t="n">
        <v>5288</v>
      </c>
      <c r="G259" s="255" t="n">
        <v>8700</v>
      </c>
      <c r="H259" s="255" t="n">
        <v>7105</v>
      </c>
      <c r="I259" s="255" t="n"/>
      <c r="J259" s="59">
        <f>+(((G259-F259)-(H259-F259))/(H259-F259))*100</f>
        <v/>
      </c>
      <c r="K259" s="35" t="n"/>
      <c r="L259" s="35" t="n"/>
      <c r="M259" s="35" t="n"/>
      <c r="O259" s="295">
        <f>+(H259-F259)/10</f>
        <v/>
      </c>
      <c r="P259" s="26" t="inlineStr">
        <is>
          <t>FALSO</t>
        </is>
      </c>
      <c r="Q259" s="26" t="inlineStr">
        <is>
          <t>FALSO</t>
        </is>
      </c>
      <c r="R259" s="149" t="inlineStr">
        <is>
          <t>Esperado</t>
        </is>
      </c>
      <c r="S259" s="149" t="inlineStr">
        <is>
          <t>No esperado</t>
        </is>
      </c>
      <c r="T259" s="149" t="inlineStr">
        <is>
          <t>Se descarta</t>
        </is>
      </c>
      <c r="U259" s="149" t="n"/>
    </row>
    <row r="260" ht="15.75" customHeight="1" s="412">
      <c r="A260" s="5" t="n">
        <v>1071</v>
      </c>
      <c r="B260" s="252" t="n">
        <v>25</v>
      </c>
      <c r="C260" s="255" t="n">
        <v>127</v>
      </c>
      <c r="D260" s="255" t="n">
        <v>4</v>
      </c>
      <c r="E260" s="58" t="n">
        <v>43524</v>
      </c>
      <c r="F260" s="255" t="n">
        <v>5238</v>
      </c>
      <c r="G260" s="255" t="n">
        <v>8022</v>
      </c>
      <c r="H260" s="255" t="n">
        <v>6718</v>
      </c>
      <c r="I260" s="255" t="n">
        <v>11</v>
      </c>
      <c r="J260" s="59">
        <f>+(((G260-F260)-(H260-F260))/(H260-F260))*100</f>
        <v/>
      </c>
      <c r="K260" s="34">
        <f>AVERAGE(J260:J261)</f>
        <v/>
      </c>
      <c r="L260" s="34">
        <f>_xlfn.STDEV.S(J260,J261)</f>
        <v/>
      </c>
      <c r="M260" s="35" t="n"/>
      <c r="O260" s="295">
        <f>+(H260-F260)/10</f>
        <v/>
      </c>
      <c r="P260" s="26" t="inlineStr">
        <is>
          <t>FALSO</t>
        </is>
      </c>
      <c r="Q260" s="26" t="inlineStr">
        <is>
          <t>FALSO</t>
        </is>
      </c>
      <c r="R260" s="149" t="inlineStr">
        <is>
          <t>No esperado</t>
        </is>
      </c>
      <c r="S260" s="149" t="inlineStr">
        <is>
          <t>Esperado</t>
        </is>
      </c>
      <c r="T260" s="149" t="inlineStr">
        <is>
          <t>Se descarta</t>
        </is>
      </c>
      <c r="U260" s="149" t="n"/>
    </row>
    <row r="261" ht="15.75" customHeight="1" s="412">
      <c r="A261" s="5" t="n">
        <v>1072</v>
      </c>
      <c r="B261" s="252" t="n">
        <v>26</v>
      </c>
      <c r="C261" s="255" t="n">
        <v>127</v>
      </c>
      <c r="D261" s="255" t="n">
        <v>4</v>
      </c>
      <c r="E261" s="58" t="n">
        <v>43524</v>
      </c>
      <c r="F261" s="255" t="n">
        <v>5207</v>
      </c>
      <c r="G261" s="255" t="n">
        <v>8164</v>
      </c>
      <c r="H261" s="255" t="n">
        <v>6861</v>
      </c>
      <c r="I261" s="255" t="n"/>
      <c r="J261" s="59">
        <f>+(((G261-F261)-(H261-F261))/(H261-F261))*100</f>
        <v/>
      </c>
      <c r="K261" s="35" t="n"/>
      <c r="L261" s="35" t="n"/>
      <c r="M261" s="35" t="n"/>
      <c r="O261" s="295">
        <f>+(H261-F261)/10</f>
        <v/>
      </c>
      <c r="P261" s="26" t="inlineStr">
        <is>
          <t>FALSO</t>
        </is>
      </c>
      <c r="Q261" s="26" t="inlineStr">
        <is>
          <t>FALSO</t>
        </is>
      </c>
      <c r="R261" s="149" t="inlineStr">
        <is>
          <t>Esperado</t>
        </is>
      </c>
      <c r="S261" s="149" t="inlineStr">
        <is>
          <t>Esperado</t>
        </is>
      </c>
      <c r="T261" s="149" t="inlineStr">
        <is>
          <t>Se descarta</t>
        </is>
      </c>
      <c r="U261" s="149" t="n"/>
    </row>
    <row r="262" ht="15.75" customHeight="1" s="412">
      <c r="A262" s="5" t="n">
        <v>1721</v>
      </c>
      <c r="B262" s="252" t="n">
        <v>25</v>
      </c>
      <c r="C262" s="255" t="n">
        <v>127</v>
      </c>
      <c r="D262" s="255" t="n">
        <v>6</v>
      </c>
      <c r="E262" s="58" t="n">
        <v>43535</v>
      </c>
      <c r="F262" s="255" t="n">
        <v>5238</v>
      </c>
      <c r="G262" s="255" t="n">
        <v>8099</v>
      </c>
      <c r="H262" s="255" t="n">
        <v>7118</v>
      </c>
      <c r="I262" s="255" t="n">
        <v>10</v>
      </c>
      <c r="J262" s="59">
        <f>+(((G262-F262)-(H262-F262))/(H262-F262))*100</f>
        <v/>
      </c>
      <c r="K262" s="34">
        <f>AVERAGE(J262:J263)</f>
        <v/>
      </c>
      <c r="L262" s="34">
        <f>_xlfn.STDEV.S(J262,J263)</f>
        <v/>
      </c>
      <c r="M262" s="35" t="n"/>
      <c r="O262" s="295">
        <f>+(H262-F262)/10</f>
        <v/>
      </c>
      <c r="P262" s="26" t="inlineStr">
        <is>
          <t>FALSO</t>
        </is>
      </c>
      <c r="Q262" s="26" t="inlineStr">
        <is>
          <t>FALSO</t>
        </is>
      </c>
      <c r="R262" s="149" t="inlineStr">
        <is>
          <t>Esperado</t>
        </is>
      </c>
      <c r="S262" s="149" t="inlineStr">
        <is>
          <t>Esperado</t>
        </is>
      </c>
      <c r="T262" s="149" t="inlineStr">
        <is>
          <t>Se descarta</t>
        </is>
      </c>
      <c r="U262" s="149" t="n"/>
    </row>
    <row r="263" ht="15.75" customHeight="1" s="412">
      <c r="A263" s="5" t="n">
        <v>1722</v>
      </c>
      <c r="B263" s="252" t="n">
        <v>26</v>
      </c>
      <c r="C263" s="255" t="n">
        <v>127</v>
      </c>
      <c r="D263" s="255" t="n">
        <v>6</v>
      </c>
      <c r="E263" s="58" t="n">
        <v>43535</v>
      </c>
      <c r="F263" s="255" t="n">
        <v>5207</v>
      </c>
      <c r="G263" s="255" t="n">
        <v>8101</v>
      </c>
      <c r="H263" s="255" t="n">
        <v>7126</v>
      </c>
      <c r="I263" s="255" t="n"/>
      <c r="J263" s="59">
        <f>+(((G263-F263)-(H263-F263))/(H263-F263))*100</f>
        <v/>
      </c>
      <c r="K263" s="35" t="n"/>
      <c r="L263" s="35" t="n"/>
      <c r="M263" s="35" t="n"/>
      <c r="O263" s="295">
        <f>+(H263-F263)/10</f>
        <v/>
      </c>
      <c r="P263" s="26" t="inlineStr">
        <is>
          <t>FALSO</t>
        </is>
      </c>
      <c r="Q263" s="26" t="inlineStr">
        <is>
          <t>FALSO</t>
        </is>
      </c>
      <c r="R263" s="149" t="inlineStr">
        <is>
          <t>Esperado</t>
        </is>
      </c>
      <c r="S263" s="149" t="inlineStr">
        <is>
          <t>Esperado</t>
        </is>
      </c>
      <c r="T263" s="149" t="inlineStr">
        <is>
          <t>Se descarta</t>
        </is>
      </c>
      <c r="U263" s="149" t="n"/>
    </row>
    <row r="264" ht="15.75" customHeight="1" s="412">
      <c r="A264" s="15" t="n">
        <v>2431</v>
      </c>
      <c r="B264" s="16" t="n">
        <v>19</v>
      </c>
      <c r="C264" s="60" t="n">
        <v>127</v>
      </c>
      <c r="D264" s="60" t="n">
        <v>9</v>
      </c>
      <c r="E264" s="61" t="n">
        <v>43557</v>
      </c>
      <c r="F264" s="62" t="n">
        <v>5229</v>
      </c>
      <c r="G264" s="60" t="n">
        <v>7405</v>
      </c>
      <c r="H264" s="60" t="n">
        <v>6981</v>
      </c>
      <c r="I264" s="255" t="n"/>
      <c r="J264" s="59">
        <f>+(((G264-F264)-(H264-F264))/(H264-F264))*100</f>
        <v/>
      </c>
      <c r="K264" s="34">
        <f>AVERAGE(J264:J265)</f>
        <v/>
      </c>
      <c r="L264" s="34">
        <f>_xlfn.STDEV.S(J264,J265)</f>
        <v/>
      </c>
      <c r="M264" s="35" t="n"/>
      <c r="O264" s="295">
        <f>+(H264-F264)/10</f>
        <v/>
      </c>
      <c r="P264" s="26" t="inlineStr">
        <is>
          <t>FALSO</t>
        </is>
      </c>
      <c r="Q264" s="26" t="inlineStr">
        <is>
          <t>FALSO</t>
        </is>
      </c>
      <c r="R264" s="149" t="inlineStr">
        <is>
          <t>No esperado</t>
        </is>
      </c>
      <c r="S264" s="149" t="inlineStr">
        <is>
          <t>Esperado</t>
        </is>
      </c>
      <c r="T264" s="149" t="inlineStr">
        <is>
          <t>Se descarta</t>
        </is>
      </c>
      <c r="U264" s="149" t="n"/>
    </row>
    <row r="265" ht="15.75" customHeight="1" s="412">
      <c r="A265" s="15" t="n">
        <v>2432</v>
      </c>
      <c r="B265" s="16" t="n">
        <v>20</v>
      </c>
      <c r="C265" s="60" t="n">
        <v>127</v>
      </c>
      <c r="D265" s="60" t="n">
        <v>9</v>
      </c>
      <c r="E265" s="61" t="n">
        <v>43557</v>
      </c>
      <c r="F265" s="62" t="n">
        <v>5190</v>
      </c>
      <c r="G265" s="60" t="n">
        <v>7603</v>
      </c>
      <c r="H265" s="60" t="n">
        <v>7152</v>
      </c>
      <c r="I265" s="255" t="n"/>
      <c r="J265" s="59">
        <f>+(((G265-F265)-(H265-F265))/(H265-F265))*100</f>
        <v/>
      </c>
      <c r="K265" s="35" t="n"/>
      <c r="L265" s="35" t="n"/>
      <c r="M265" s="35" t="n"/>
      <c r="O265" s="295">
        <f>+(H265-F265)/10</f>
        <v/>
      </c>
      <c r="P265" s="26" t="inlineStr">
        <is>
          <t>FALSO</t>
        </is>
      </c>
      <c r="Q265" s="26" t="inlineStr">
        <is>
          <t>FALSO</t>
        </is>
      </c>
      <c r="R265" s="149" t="inlineStr">
        <is>
          <t>Esperado</t>
        </is>
      </c>
      <c r="S265" s="149" t="inlineStr">
        <is>
          <t>Esperado</t>
        </is>
      </c>
      <c r="T265" s="149" t="inlineStr">
        <is>
          <t>Se descarta</t>
        </is>
      </c>
      <c r="U265" s="149" t="n"/>
    </row>
    <row r="266" ht="15.75" customHeight="1" s="412">
      <c r="A266" s="15" t="n">
        <v>3079</v>
      </c>
      <c r="B266" s="16" t="n">
        <v>19</v>
      </c>
      <c r="C266" s="60" t="n">
        <v>127</v>
      </c>
      <c r="D266" s="60" t="n">
        <v>12</v>
      </c>
      <c r="E266" s="61" t="n">
        <v>43577</v>
      </c>
      <c r="F266" s="62" t="n">
        <v>5229</v>
      </c>
      <c r="G266" s="60" t="n">
        <v>7371</v>
      </c>
      <c r="H266" s="60" t="n">
        <v>7078</v>
      </c>
      <c r="I266" s="60" t="n"/>
      <c r="J266" s="59">
        <f>+(((G266-F266)-(H266-F266))/(H266-F266))*100</f>
        <v/>
      </c>
      <c r="K266" s="34">
        <f>AVERAGE(J266:J267)</f>
        <v/>
      </c>
      <c r="L266" s="34">
        <f>_xlfn.STDEV.S(J266,J267)</f>
        <v/>
      </c>
      <c r="M266" s="35">
        <f>(K264-K266)/20</f>
        <v/>
      </c>
      <c r="N266" s="50">
        <f>(K262-K266)/42</f>
        <v/>
      </c>
      <c r="O266" s="295">
        <f>+(H266-F266)/10</f>
        <v/>
      </c>
      <c r="P266" s="26" t="inlineStr">
        <is>
          <t>FALSO</t>
        </is>
      </c>
      <c r="Q266" s="26" t="inlineStr">
        <is>
          <t>VERDADERO</t>
        </is>
      </c>
      <c r="R266" s="149" t="inlineStr">
        <is>
          <t>No esperado</t>
        </is>
      </c>
      <c r="S266" s="149" t="inlineStr">
        <is>
          <t>Esperado</t>
        </is>
      </c>
      <c r="T266" s="149" t="inlineStr">
        <is>
          <t>Se descarta</t>
        </is>
      </c>
      <c r="U266" s="149" t="n"/>
    </row>
    <row r="267" ht="15.75" customHeight="1" s="412">
      <c r="A267" s="15" t="n">
        <v>3080</v>
      </c>
      <c r="B267" s="16" t="n">
        <v>20</v>
      </c>
      <c r="C267" s="60" t="n">
        <v>127</v>
      </c>
      <c r="D267" s="60" t="n">
        <v>12</v>
      </c>
      <c r="E267" s="61" t="n">
        <v>43577</v>
      </c>
      <c r="F267" s="62" t="n">
        <v>5190</v>
      </c>
      <c r="G267" s="60" t="n">
        <v>7337</v>
      </c>
      <c r="H267" s="60" t="n">
        <v>7035</v>
      </c>
      <c r="I267" s="60" t="n"/>
      <c r="J267" s="59">
        <f>+(((G267-F267)-(H267-F267))/(H267-F267))*100</f>
        <v/>
      </c>
      <c r="K267" s="35" t="n"/>
      <c r="L267" s="35" t="n"/>
      <c r="M267" s="35" t="n"/>
      <c r="O267" s="295">
        <f>+(H267-F267)/10</f>
        <v/>
      </c>
      <c r="P267" s="26" t="inlineStr">
        <is>
          <t>FALSO</t>
        </is>
      </c>
      <c r="Q267" s="26" t="inlineStr">
        <is>
          <t>FALSO</t>
        </is>
      </c>
      <c r="R267" s="149" t="inlineStr">
        <is>
          <t>Esperado</t>
        </is>
      </c>
      <c r="S267" s="149" t="inlineStr">
        <is>
          <t>Esperado</t>
        </is>
      </c>
      <c r="T267" s="149" t="inlineStr">
        <is>
          <t>Se descarta</t>
        </is>
      </c>
      <c r="U267" s="149" t="n"/>
    </row>
    <row r="268" ht="15.75" customHeight="1" s="412">
      <c r="A268" s="5" t="n">
        <v>29</v>
      </c>
      <c r="B268" s="252" t="n">
        <v>29</v>
      </c>
      <c r="C268" s="246" t="n">
        <v>128</v>
      </c>
      <c r="D268" s="246" t="n">
        <v>1</v>
      </c>
      <c r="E268" s="46" t="n">
        <v>43514</v>
      </c>
      <c r="F268" s="246" t="n">
        <v>5292</v>
      </c>
      <c r="G268" s="246" t="n">
        <v>7352</v>
      </c>
      <c r="H268" s="246" t="n">
        <v>6817</v>
      </c>
      <c r="I268" s="246" t="n">
        <v>9</v>
      </c>
      <c r="J268" s="47">
        <f>+(((G268-F268)-(H268-F268))/(H268-F268))*100</f>
        <v/>
      </c>
      <c r="K268" s="51">
        <f>AVERAGE(J268:J269)</f>
        <v/>
      </c>
      <c r="L268" s="51">
        <f>_xlfn.STDEV.S(J268,J269)</f>
        <v/>
      </c>
      <c r="M268" s="50" t="n">
        <v>3</v>
      </c>
      <c r="O268" s="295">
        <f>+(H268-F268)/10</f>
        <v/>
      </c>
      <c r="P268" s="26" t="inlineStr">
        <is>
          <t>FALSO</t>
        </is>
      </c>
      <c r="Q268" s="26" t="inlineStr">
        <is>
          <t>FALSO</t>
        </is>
      </c>
      <c r="R268" s="149" t="inlineStr">
        <is>
          <t>No Esperado</t>
        </is>
      </c>
      <c r="S268" s="149" t="inlineStr">
        <is>
          <t>No Esperado</t>
        </is>
      </c>
      <c r="T268" s="149" t="inlineStr">
        <is>
          <t>Se descarta</t>
        </is>
      </c>
      <c r="U268" s="149" t="n"/>
    </row>
    <row r="269" ht="15.75" customHeight="1" s="412">
      <c r="A269" s="5" t="n">
        <v>30</v>
      </c>
      <c r="B269" s="252" t="n">
        <v>30</v>
      </c>
      <c r="C269" s="246" t="n">
        <v>128</v>
      </c>
      <c r="D269" s="246" t="n">
        <v>1</v>
      </c>
      <c r="E269" s="46" t="n">
        <v>43514</v>
      </c>
      <c r="F269" s="246" t="n">
        <v>5244</v>
      </c>
      <c r="G269" s="246" t="n">
        <v>7069</v>
      </c>
      <c r="H269" s="246" t="n">
        <v>6595</v>
      </c>
      <c r="I269" s="246" t="n"/>
      <c r="J269" s="47">
        <f>+(((G269-F269)-(H269-F269))/(H269-F269))*100</f>
        <v/>
      </c>
      <c r="K269" s="50" t="n"/>
      <c r="L269" s="50" t="n"/>
      <c r="M269" s="50" t="n"/>
      <c r="O269" s="295">
        <f>+(H269-F269)/10</f>
        <v/>
      </c>
      <c r="P269" s="26" t="inlineStr">
        <is>
          <t>FALSO</t>
        </is>
      </c>
      <c r="Q269" s="26" t="inlineStr">
        <is>
          <t>FALSO</t>
        </is>
      </c>
      <c r="R269" s="149" t="inlineStr">
        <is>
          <t>No Esperado</t>
        </is>
      </c>
      <c r="S269" s="149" t="inlineStr">
        <is>
          <t>No Esperado</t>
        </is>
      </c>
      <c r="T269" s="149" t="inlineStr">
        <is>
          <t>Se descarta</t>
        </is>
      </c>
      <c r="U269" s="149" t="n"/>
    </row>
    <row r="270" ht="15.75" customHeight="1" s="412">
      <c r="A270" s="5" t="n">
        <v>683</v>
      </c>
      <c r="B270" s="252" t="n">
        <v>29</v>
      </c>
      <c r="C270" s="246" t="n">
        <v>128</v>
      </c>
      <c r="D270" s="246" t="n">
        <v>3</v>
      </c>
      <c r="E270" s="46" t="n">
        <v>43521</v>
      </c>
      <c r="F270" s="246" t="n">
        <v>5292</v>
      </c>
      <c r="G270" s="246" t="n">
        <v>7111</v>
      </c>
      <c r="H270" s="246" t="n">
        <v>6569</v>
      </c>
      <c r="I270" s="246" t="n">
        <v>7</v>
      </c>
      <c r="J270" s="47">
        <f>+(((G270-F270)-(H270-F270))/(H270-F270))*100</f>
        <v/>
      </c>
      <c r="K270" s="51">
        <f>AVERAGE(J270:J271)</f>
        <v/>
      </c>
      <c r="L270" s="51">
        <f>_xlfn.STDEV.S(J270,J271)</f>
        <v/>
      </c>
      <c r="M270" s="50" t="n"/>
      <c r="O270" s="295">
        <f>+(H270-F270)/10</f>
        <v/>
      </c>
      <c r="P270" s="26" t="inlineStr">
        <is>
          <t>FALSO</t>
        </is>
      </c>
      <c r="Q270" s="26" t="inlineStr">
        <is>
          <t>FALSO</t>
        </is>
      </c>
      <c r="R270" s="149" t="inlineStr">
        <is>
          <t>Esperado</t>
        </is>
      </c>
      <c r="S270" s="149" t="inlineStr">
        <is>
          <t>Esperado</t>
        </is>
      </c>
      <c r="T270" s="149" t="inlineStr">
        <is>
          <t>Dato Válido</t>
        </is>
      </c>
      <c r="U270" s="149" t="n"/>
    </row>
    <row r="271" ht="15.75" customHeight="1" s="412">
      <c r="A271" s="5" t="n">
        <v>684</v>
      </c>
      <c r="B271" s="252" t="n">
        <v>30</v>
      </c>
      <c r="C271" s="246" t="n">
        <v>128</v>
      </c>
      <c r="D271" s="246" t="n">
        <v>3</v>
      </c>
      <c r="E271" s="46" t="n">
        <v>43521</v>
      </c>
      <c r="F271" s="246" t="n">
        <v>5244</v>
      </c>
      <c r="G271" s="246" t="n">
        <v>7124</v>
      </c>
      <c r="H271" s="246" t="n">
        <v>6558</v>
      </c>
      <c r="I271" s="246" t="n"/>
      <c r="J271" s="47">
        <f>+(((G271-F271)-(H271-F271))/(H271-F271))*100</f>
        <v/>
      </c>
      <c r="K271" s="50" t="n"/>
      <c r="L271" s="50" t="n"/>
      <c r="M271" s="50" t="n"/>
      <c r="O271" s="295">
        <f>+(H271-F271)/10</f>
        <v/>
      </c>
      <c r="P271" s="26" t="inlineStr">
        <is>
          <t>FALSO</t>
        </is>
      </c>
      <c r="Q271" s="26" t="inlineStr">
        <is>
          <t>FALSO</t>
        </is>
      </c>
      <c r="R271" s="149" t="inlineStr">
        <is>
          <t>Esperado</t>
        </is>
      </c>
      <c r="S271" s="149" t="inlineStr">
        <is>
          <t>Esperado</t>
        </is>
      </c>
      <c r="T271" s="149" t="inlineStr">
        <is>
          <t>Dato Válido</t>
        </is>
      </c>
      <c r="U271" s="149" t="n"/>
    </row>
    <row r="272" ht="15.75" customHeight="1" s="412">
      <c r="A272" s="5" t="n">
        <v>1333</v>
      </c>
      <c r="B272" s="252" t="n">
        <v>29</v>
      </c>
      <c r="C272" s="246" t="n">
        <v>128</v>
      </c>
      <c r="D272" s="246" t="n">
        <v>5</v>
      </c>
      <c r="E272" s="46" t="n">
        <v>43531</v>
      </c>
      <c r="F272" s="246" t="n">
        <v>5292</v>
      </c>
      <c r="G272" s="246" t="n">
        <v>7403</v>
      </c>
      <c r="H272" s="246" t="n">
        <v>6838</v>
      </c>
      <c r="I272" s="246" t="n"/>
      <c r="J272" s="47">
        <f>+(((G272-F272)-(H272-F272))/(H272-F272))*100</f>
        <v/>
      </c>
      <c r="K272" s="51">
        <f>AVERAGE(J272:J273)</f>
        <v/>
      </c>
      <c r="L272" s="51">
        <f>_xlfn.STDEV.S(J272,J273)</f>
        <v/>
      </c>
      <c r="M272" s="50" t="n"/>
      <c r="O272" s="295">
        <f>+(H272-F272)/10</f>
        <v/>
      </c>
      <c r="P272" s="26" t="inlineStr">
        <is>
          <t>VERDADERO</t>
        </is>
      </c>
      <c r="Q272" s="26" t="inlineStr">
        <is>
          <t>FALSO</t>
        </is>
      </c>
      <c r="R272" s="149" t="inlineStr">
        <is>
          <t>Esperado</t>
        </is>
      </c>
      <c r="S272" s="149" t="inlineStr">
        <is>
          <t>Esperado</t>
        </is>
      </c>
      <c r="T272" s="149" t="inlineStr">
        <is>
          <t>Dato Válido</t>
        </is>
      </c>
      <c r="U272" s="149" t="n"/>
    </row>
    <row r="273" ht="15.75" customHeight="1" s="412">
      <c r="A273" s="5" t="n">
        <v>1334</v>
      </c>
      <c r="B273" s="252" t="n">
        <v>30</v>
      </c>
      <c r="C273" s="246" t="n">
        <v>128</v>
      </c>
      <c r="D273" s="246" t="n">
        <v>5</v>
      </c>
      <c r="E273" s="46" t="n">
        <v>43531</v>
      </c>
      <c r="F273" s="246" t="n">
        <v>5244</v>
      </c>
      <c r="G273" s="246" t="n">
        <v>7227</v>
      </c>
      <c r="H273" s="246" t="n">
        <v>6702</v>
      </c>
      <c r="I273" s="246" t="n">
        <v>8</v>
      </c>
      <c r="J273" s="47">
        <f>+(((G273-F273)-(H273-F273))/(H273-F273))*100</f>
        <v/>
      </c>
      <c r="K273" s="50" t="n"/>
      <c r="L273" s="50" t="n"/>
      <c r="M273" s="50" t="n"/>
      <c r="O273" s="295">
        <f>+(H273-F273)/10</f>
        <v/>
      </c>
      <c r="P273" s="26" t="inlineStr">
        <is>
          <t>FALSO</t>
        </is>
      </c>
      <c r="Q273" s="26" t="inlineStr">
        <is>
          <t>FALSO</t>
        </is>
      </c>
      <c r="R273" s="149" t="inlineStr">
        <is>
          <t>Esperado</t>
        </is>
      </c>
      <c r="S273" s="149" t="inlineStr">
        <is>
          <t>Esperado</t>
        </is>
      </c>
      <c r="T273" s="149" t="inlineStr">
        <is>
          <t>Dato Válido</t>
        </is>
      </c>
      <c r="U273" s="149" t="n"/>
    </row>
    <row r="274" ht="15.75" customHeight="1" s="412">
      <c r="A274" s="15" t="n">
        <v>2433</v>
      </c>
      <c r="B274" s="16" t="n">
        <v>21</v>
      </c>
      <c r="C274" s="52" t="n">
        <v>128</v>
      </c>
      <c r="D274" s="52" t="n">
        <v>9</v>
      </c>
      <c r="E274" s="53" t="n">
        <v>43557</v>
      </c>
      <c r="F274" s="54" t="n">
        <v>5224</v>
      </c>
      <c r="G274" s="52" t="n">
        <v>6682</v>
      </c>
      <c r="H274" s="52" t="n">
        <v>6461</v>
      </c>
      <c r="I274" s="246" t="n"/>
      <c r="J274" s="47">
        <f>+(((G274-F274)-(H274-F274))/(H274-F274))*100</f>
        <v/>
      </c>
      <c r="K274" s="51">
        <f>AVERAGE(J274:J275)</f>
        <v/>
      </c>
      <c r="L274" s="51">
        <f>_xlfn.STDEV.S(J274,J275)</f>
        <v/>
      </c>
      <c r="M274" s="50" t="n"/>
      <c r="O274" s="295">
        <f>+(H274-F274)/10</f>
        <v/>
      </c>
      <c r="P274" s="26" t="inlineStr">
        <is>
          <t>FALSO</t>
        </is>
      </c>
      <c r="Q274" s="26" t="inlineStr">
        <is>
          <t>FALSO</t>
        </is>
      </c>
      <c r="R274" s="149" t="inlineStr">
        <is>
          <t>No Esperado</t>
        </is>
      </c>
      <c r="S274" s="149" t="inlineStr">
        <is>
          <t>Esperado</t>
        </is>
      </c>
      <c r="T274" s="149" t="inlineStr">
        <is>
          <t>Dato Válido</t>
        </is>
      </c>
      <c r="U274" s="149" t="n"/>
    </row>
    <row r="275" ht="15.75" customHeight="1" s="412">
      <c r="A275" s="15" t="n">
        <v>2434</v>
      </c>
      <c r="B275" s="16" t="n">
        <v>22</v>
      </c>
      <c r="C275" s="52" t="n">
        <v>128</v>
      </c>
      <c r="D275" s="52" t="n">
        <v>9</v>
      </c>
      <c r="E275" s="53" t="n">
        <v>43557</v>
      </c>
      <c r="F275" s="54" t="n">
        <v>5276</v>
      </c>
      <c r="G275" s="52" t="n">
        <v>6859</v>
      </c>
      <c r="H275" s="52" t="n">
        <v>6615</v>
      </c>
      <c r="I275" s="246" t="n"/>
      <c r="J275" s="47">
        <f>+(((G275-F275)-(H275-F275))/(H275-F275))*100</f>
        <v/>
      </c>
      <c r="K275" s="50" t="n"/>
      <c r="L275" s="50" t="n"/>
      <c r="M275" s="50" t="n"/>
      <c r="O275" s="295">
        <f>+(H275-F275)/10</f>
        <v/>
      </c>
      <c r="P275" s="26" t="inlineStr">
        <is>
          <t>FALSO</t>
        </is>
      </c>
      <c r="Q275" s="26" t="inlineStr">
        <is>
          <t>FALSO</t>
        </is>
      </c>
      <c r="R275" s="149" t="inlineStr">
        <is>
          <t>No Esperado</t>
        </is>
      </c>
      <c r="S275" s="149" t="inlineStr">
        <is>
          <t>Esperado</t>
        </is>
      </c>
      <c r="T275" s="149" t="inlineStr">
        <is>
          <t>Dato Válido</t>
        </is>
      </c>
      <c r="U275" s="149" t="n"/>
    </row>
    <row r="276" ht="15.75" customHeight="1" s="412">
      <c r="A276" s="15" t="n">
        <v>3081</v>
      </c>
      <c r="B276" s="16" t="n">
        <v>21</v>
      </c>
      <c r="C276" s="52" t="n">
        <v>128</v>
      </c>
      <c r="D276" s="52" t="n">
        <v>12</v>
      </c>
      <c r="E276" s="53" t="n">
        <v>43577</v>
      </c>
      <c r="F276" s="54" t="n">
        <v>5224</v>
      </c>
      <c r="G276" s="52" t="n">
        <v>6846</v>
      </c>
      <c r="H276" s="52" t="n">
        <v>6604</v>
      </c>
      <c r="I276" s="52" t="n"/>
      <c r="J276" s="47">
        <f>+(((G276-F276)-(H276-F276))/(H276-F276))*100</f>
        <v/>
      </c>
      <c r="K276" s="51">
        <f>AVERAGE(J276:J277)</f>
        <v/>
      </c>
      <c r="L276" s="51">
        <f>_xlfn.STDEV.S(J276,J277)</f>
        <v/>
      </c>
      <c r="M276" s="50">
        <f>+(K274-K276)/20</f>
        <v/>
      </c>
      <c r="N276" s="295">
        <f>+(K272-K276)/(E276-E272)</f>
        <v/>
      </c>
      <c r="O276" s="295">
        <f>+(H276-F276)/10</f>
        <v/>
      </c>
      <c r="P276" s="26" t="inlineStr">
        <is>
          <t>FALSO</t>
        </is>
      </c>
      <c r="Q276" s="26" t="inlineStr">
        <is>
          <t>FALSO</t>
        </is>
      </c>
      <c r="R276" s="149" t="inlineStr">
        <is>
          <t>Esperado</t>
        </is>
      </c>
      <c r="S276" s="149" t="inlineStr">
        <is>
          <t>Esperado</t>
        </is>
      </c>
      <c r="T276" s="149" t="inlineStr">
        <is>
          <t>Dato Válido</t>
        </is>
      </c>
      <c r="U276" s="149" t="n"/>
    </row>
    <row r="277" ht="15.75" customHeight="1" s="412">
      <c r="A277" s="15" t="n">
        <v>3082</v>
      </c>
      <c r="B277" s="16" t="n">
        <v>22</v>
      </c>
      <c r="C277" s="52" t="n">
        <v>128</v>
      </c>
      <c r="D277" s="52" t="n">
        <v>12</v>
      </c>
      <c r="E277" s="53" t="n">
        <v>43577</v>
      </c>
      <c r="F277" s="54" t="n">
        <v>5276</v>
      </c>
      <c r="G277" s="52" t="n">
        <v>7068</v>
      </c>
      <c r="H277" s="52" t="n">
        <v>6803</v>
      </c>
      <c r="I277" s="52" t="n"/>
      <c r="J277" s="47">
        <f>+(((G277-F277)-(H277-F277))/(H277-F277))*100</f>
        <v/>
      </c>
      <c r="K277" s="50" t="n"/>
      <c r="L277" s="50" t="n"/>
      <c r="M277" s="50" t="n"/>
      <c r="O277" s="295">
        <f>+(H277-F277)/10</f>
        <v/>
      </c>
      <c r="P277" s="26" t="inlineStr">
        <is>
          <t>FALSO</t>
        </is>
      </c>
      <c r="Q277" s="26" t="inlineStr">
        <is>
          <t>FALSO</t>
        </is>
      </c>
      <c r="R277" s="149" t="inlineStr">
        <is>
          <t>Esperado</t>
        </is>
      </c>
      <c r="S277" s="149" t="inlineStr">
        <is>
          <t>Esperado</t>
        </is>
      </c>
      <c r="T277" s="149" t="inlineStr">
        <is>
          <t>Dato Válido</t>
        </is>
      </c>
      <c r="U277" s="149" t="n"/>
    </row>
    <row r="278" ht="15.75" customHeight="1" s="412">
      <c r="A278" s="5" t="n">
        <v>31</v>
      </c>
      <c r="B278" s="252" t="n">
        <v>31</v>
      </c>
      <c r="C278" s="201" t="n">
        <v>129</v>
      </c>
      <c r="D278" s="201" t="n">
        <v>1</v>
      </c>
      <c r="E278" s="8" t="n">
        <v>43514</v>
      </c>
      <c r="F278" s="201" t="n">
        <v>5227</v>
      </c>
      <c r="G278" s="201" t="n">
        <v>6458</v>
      </c>
      <c r="H278" s="201" t="n">
        <v>6110</v>
      </c>
      <c r="I278" s="201" t="n">
        <v>9</v>
      </c>
      <c r="J278" s="9">
        <f>+(((G278-F278)-(H278-F278))/(H278-F278))*100</f>
        <v/>
      </c>
      <c r="K278" s="33">
        <f>AVERAGE(J278:J279)</f>
        <v/>
      </c>
      <c r="L278" s="33">
        <f>_xlfn.STDEV.S(J278,J279)</f>
        <v/>
      </c>
      <c r="M278" s="13" t="n">
        <v>1</v>
      </c>
      <c r="O278" s="295">
        <f>+(H278-F278)/10</f>
        <v/>
      </c>
      <c r="P278" s="26" t="inlineStr">
        <is>
          <t>VERDADERO</t>
        </is>
      </c>
      <c r="Q278" s="26" t="inlineStr">
        <is>
          <t>FALSO</t>
        </is>
      </c>
      <c r="R278" s="149" t="inlineStr">
        <is>
          <t>Esperado</t>
        </is>
      </c>
      <c r="S278" s="149" t="inlineStr">
        <is>
          <t>Esperado</t>
        </is>
      </c>
      <c r="T278" s="149" t="inlineStr">
        <is>
          <t>Dato Válido</t>
        </is>
      </c>
      <c r="U278" s="149" t="n"/>
    </row>
    <row r="279" ht="15.75" customHeight="1" s="412">
      <c r="A279" s="5" t="n">
        <v>32</v>
      </c>
      <c r="B279" s="252" t="n">
        <v>32</v>
      </c>
      <c r="C279" s="201" t="n">
        <v>129</v>
      </c>
      <c r="D279" s="201" t="n">
        <v>1</v>
      </c>
      <c r="E279" s="8" t="n">
        <v>43514</v>
      </c>
      <c r="F279" s="201" t="n">
        <v>5214</v>
      </c>
      <c r="G279" s="201" t="n">
        <v>6595</v>
      </c>
      <c r="H279" s="201" t="n">
        <v>6081</v>
      </c>
      <c r="I279" s="201" t="n"/>
      <c r="J279" s="9" t="n"/>
      <c r="K279" s="13" t="n"/>
      <c r="L279" s="13" t="n"/>
      <c r="M279" s="13" t="n"/>
      <c r="O279" s="295">
        <f>+(H279-F279)/10</f>
        <v/>
      </c>
      <c r="P279" s="26" t="inlineStr">
        <is>
          <t>FALSO</t>
        </is>
      </c>
      <c r="Q279" s="26" t="inlineStr">
        <is>
          <t>FALSO</t>
        </is>
      </c>
      <c r="R279" s="149" t="inlineStr">
        <is>
          <t>Esperado</t>
        </is>
      </c>
      <c r="S279" s="149" t="inlineStr">
        <is>
          <t>Dato faltante</t>
        </is>
      </c>
      <c r="T279" s="149" t="inlineStr">
        <is>
          <t>Se descarta</t>
        </is>
      </c>
      <c r="U279" s="149" t="n"/>
    </row>
    <row r="280" ht="15.75" customHeight="1" s="412">
      <c r="A280" s="5" t="n">
        <v>685</v>
      </c>
      <c r="B280" s="252" t="n">
        <v>31</v>
      </c>
      <c r="C280" s="201" t="n">
        <v>129</v>
      </c>
      <c r="D280" s="201" t="n">
        <v>3</v>
      </c>
      <c r="E280" s="8" t="n">
        <v>43521</v>
      </c>
      <c r="F280" s="201" t="n">
        <v>5227</v>
      </c>
      <c r="G280" s="201" t="n"/>
      <c r="H280" s="201" t="n"/>
      <c r="I280" s="201" t="n">
        <v>5</v>
      </c>
      <c r="J280" s="9">
        <f>+(((G280-F280)-(H280-F280))/(H280-F280))*100</f>
        <v/>
      </c>
      <c r="K280" s="33">
        <f>AVERAGE(J280:J281)</f>
        <v/>
      </c>
      <c r="L280" s="33">
        <f>_xlfn.STDEV.S(J280,J281)</f>
        <v/>
      </c>
      <c r="M280" s="13" t="n"/>
      <c r="O280" s="295">
        <f>+(H280-F280)/10</f>
        <v/>
      </c>
      <c r="P280" s="26" t="inlineStr">
        <is>
          <t>FALSO</t>
        </is>
      </c>
      <c r="Q280" s="26" t="inlineStr">
        <is>
          <t>FALSO</t>
        </is>
      </c>
      <c r="R280" s="149" t="inlineStr">
        <is>
          <t>Dato faltante</t>
        </is>
      </c>
      <c r="S280" s="149" t="inlineStr">
        <is>
          <t>Dato faltante</t>
        </is>
      </c>
      <c r="T280" s="149" t="inlineStr">
        <is>
          <t>Se descarta</t>
        </is>
      </c>
      <c r="U280" s="149" t="n"/>
    </row>
    <row r="281" ht="15.75" customHeight="1" s="412">
      <c r="A281" s="5" t="n">
        <v>686</v>
      </c>
      <c r="B281" s="252" t="n">
        <v>32</v>
      </c>
      <c r="C281" s="201" t="n">
        <v>129</v>
      </c>
      <c r="D281" s="201" t="n">
        <v>3</v>
      </c>
      <c r="E281" s="8" t="n">
        <v>43521</v>
      </c>
      <c r="F281" s="201" t="n">
        <v>5214</v>
      </c>
      <c r="G281" s="201" t="n"/>
      <c r="H281" s="201" t="n"/>
      <c r="I281" s="201" t="n"/>
      <c r="J281" s="9">
        <f>+(((G281-F281)-(H281-F281))/(H281-F281))*100</f>
        <v/>
      </c>
      <c r="K281" s="13" t="n"/>
      <c r="L281" s="13" t="n"/>
      <c r="M281" s="13" t="n"/>
      <c r="O281" s="295">
        <f>+(H281-F281)/10</f>
        <v/>
      </c>
      <c r="P281" s="26" t="inlineStr">
        <is>
          <t>FALSO</t>
        </is>
      </c>
      <c r="Q281" s="26" t="inlineStr">
        <is>
          <t>FALSO</t>
        </is>
      </c>
      <c r="R281" s="149" t="inlineStr">
        <is>
          <t>Dato faltante</t>
        </is>
      </c>
      <c r="S281" s="149" t="inlineStr">
        <is>
          <t>Dato faltante</t>
        </is>
      </c>
      <c r="T281" s="149" t="inlineStr">
        <is>
          <t>Se descarta</t>
        </is>
      </c>
      <c r="U281" s="149" t="n"/>
    </row>
    <row r="282" ht="15.75" customHeight="1" s="412">
      <c r="A282" s="5" t="n">
        <v>1335</v>
      </c>
      <c r="B282" s="252" t="n">
        <v>31</v>
      </c>
      <c r="C282" s="201" t="n">
        <v>129</v>
      </c>
      <c r="D282" s="201" t="n">
        <v>5</v>
      </c>
      <c r="E282" s="8" t="n">
        <v>43531</v>
      </c>
      <c r="F282" s="201" t="n">
        <v>5227</v>
      </c>
      <c r="G282" s="201" t="n">
        <v>6121</v>
      </c>
      <c r="H282" s="201" t="n">
        <v>5990</v>
      </c>
      <c r="I282" s="201" t="n">
        <v>7</v>
      </c>
      <c r="J282" s="9">
        <f>+(((G282-F282)-(H282-F282))/(H282-F282))*100</f>
        <v/>
      </c>
      <c r="K282" s="33">
        <f>AVERAGE(J282:J283)</f>
        <v/>
      </c>
      <c r="L282" s="33">
        <f>_xlfn.STDEV.S(J282,J283)</f>
        <v/>
      </c>
      <c r="M282" s="13" t="n"/>
      <c r="O282" s="295">
        <f>+(H282-F282)/10</f>
        <v/>
      </c>
      <c r="P282" s="26" t="inlineStr">
        <is>
          <t>FALSO</t>
        </is>
      </c>
      <c r="Q282" s="26" t="inlineStr">
        <is>
          <t>FALSO</t>
        </is>
      </c>
      <c r="R282" s="149" t="inlineStr">
        <is>
          <t>No Esperado</t>
        </is>
      </c>
      <c r="S282" s="149" t="inlineStr">
        <is>
          <t>Esperado</t>
        </is>
      </c>
      <c r="T282" s="149" t="inlineStr">
        <is>
          <t>Dato Válido</t>
        </is>
      </c>
      <c r="U282" s="149" t="n"/>
    </row>
    <row r="283" ht="15.75" customHeight="1" s="412">
      <c r="A283" s="5" t="n">
        <v>1336</v>
      </c>
      <c r="B283" s="252" t="n">
        <v>32</v>
      </c>
      <c r="C283" s="201" t="n">
        <v>129</v>
      </c>
      <c r="D283" s="201" t="n">
        <v>5</v>
      </c>
      <c r="E283" s="8" t="n">
        <v>43531</v>
      </c>
      <c r="F283" s="201" t="n">
        <v>5214</v>
      </c>
      <c r="G283" s="201" t="n">
        <v>6079</v>
      </c>
      <c r="H283" s="201" t="n">
        <v>5948</v>
      </c>
      <c r="I283" s="201" t="n"/>
      <c r="J283" s="9">
        <f>+(((G283-F283)-(H283-F283))/(H283-F283))*100</f>
        <v/>
      </c>
      <c r="K283" s="13" t="n"/>
      <c r="L283" s="13" t="n"/>
      <c r="M283" s="13" t="n"/>
      <c r="O283" s="295">
        <f>+(H283-F283)/10</f>
        <v/>
      </c>
      <c r="P283" s="26" t="inlineStr">
        <is>
          <t>FALSO</t>
        </is>
      </c>
      <c r="Q283" s="26" t="inlineStr">
        <is>
          <t>FALSO</t>
        </is>
      </c>
      <c r="R283" s="149" t="inlineStr">
        <is>
          <t>No Esperado</t>
        </is>
      </c>
      <c r="S283" s="149" t="inlineStr">
        <is>
          <t>Esperado</t>
        </is>
      </c>
      <c r="T283" s="149" t="inlineStr">
        <is>
          <t>Dato Válido</t>
        </is>
      </c>
      <c r="U283" s="149" t="n"/>
    </row>
    <row r="284" ht="15.75" customHeight="1" s="412">
      <c r="A284" s="15" t="n">
        <v>1961</v>
      </c>
      <c r="B284" s="16" t="n">
        <v>7</v>
      </c>
      <c r="C284" s="17" t="n">
        <v>129</v>
      </c>
      <c r="D284" s="17" t="n">
        <v>7</v>
      </c>
      <c r="E284" s="18" t="n">
        <v>43545</v>
      </c>
      <c r="F284" s="19" t="n">
        <v>5232</v>
      </c>
      <c r="G284" s="17" t="n">
        <v>6422</v>
      </c>
      <c r="H284" s="17" t="n">
        <v>6253</v>
      </c>
      <c r="I284" s="201" t="n"/>
      <c r="J284" s="9">
        <f>+(((G284-F284)-(H284-F284))/(H284-F284))*100</f>
        <v/>
      </c>
      <c r="K284" s="33">
        <f>AVERAGE(J284:J285)</f>
        <v/>
      </c>
      <c r="L284" s="33">
        <f>_xlfn.STDEV.S(J284,J285)</f>
        <v/>
      </c>
      <c r="M284" s="13">
        <f>+(K282-K284)/14</f>
        <v/>
      </c>
      <c r="N284" s="295">
        <f>+(K278-K284)/31</f>
        <v/>
      </c>
      <c r="O284" s="295">
        <f>+(H284-F284)/10</f>
        <v/>
      </c>
      <c r="P284" s="26" t="inlineStr">
        <is>
          <t>FALSO</t>
        </is>
      </c>
      <c r="Q284" s="26" t="inlineStr">
        <is>
          <t>FALSO</t>
        </is>
      </c>
      <c r="R284" s="149" t="inlineStr">
        <is>
          <t>Esperado</t>
        </is>
      </c>
      <c r="S284" s="149" t="inlineStr">
        <is>
          <t>Esperado</t>
        </is>
      </c>
      <c r="T284" s="149" t="inlineStr">
        <is>
          <t>Dato Válido</t>
        </is>
      </c>
      <c r="U284" s="149" t="n"/>
    </row>
    <row r="285" ht="15.75" customHeight="1" s="412">
      <c r="A285" s="15" t="n">
        <v>1962</v>
      </c>
      <c r="B285" s="16" t="n">
        <v>8</v>
      </c>
      <c r="C285" s="17" t="n">
        <v>129</v>
      </c>
      <c r="D285" s="17" t="n">
        <v>7</v>
      </c>
      <c r="E285" s="18" t="n">
        <v>43545</v>
      </c>
      <c r="F285" s="19" t="n">
        <v>5221</v>
      </c>
      <c r="G285" s="17" t="n">
        <v>6557</v>
      </c>
      <c r="H285" s="17" t="n">
        <v>6362</v>
      </c>
      <c r="I285" s="201" t="n"/>
      <c r="J285" s="9">
        <f>+(((G285-F285)-(H285-F285))/(H285-F285))*100</f>
        <v/>
      </c>
      <c r="K285" s="13" t="n"/>
      <c r="L285" s="13" t="n"/>
      <c r="M285" s="13" t="n"/>
      <c r="O285" s="295">
        <f>+(H285-F285)/10</f>
        <v/>
      </c>
      <c r="P285" s="26" t="inlineStr">
        <is>
          <t>FALSO</t>
        </is>
      </c>
      <c r="Q285" s="26" t="inlineStr">
        <is>
          <t>FALSO</t>
        </is>
      </c>
      <c r="R285" s="149" t="inlineStr">
        <is>
          <t>Esperado</t>
        </is>
      </c>
      <c r="S285" s="149" t="inlineStr">
        <is>
          <t>Esperado</t>
        </is>
      </c>
      <c r="T285" s="149" t="inlineStr">
        <is>
          <t>Dato Válido</t>
        </is>
      </c>
      <c r="U285" s="149" t="n"/>
    </row>
    <row r="286" ht="15.75" customHeight="1" s="412">
      <c r="A286" s="5" t="n">
        <v>419</v>
      </c>
      <c r="B286" s="252" t="n">
        <v>69</v>
      </c>
      <c r="C286" s="255" t="n">
        <v>130</v>
      </c>
      <c r="D286" s="255" t="n">
        <v>2</v>
      </c>
      <c r="E286" s="58" t="n">
        <v>43517</v>
      </c>
      <c r="F286" s="255" t="n">
        <v>5248</v>
      </c>
      <c r="G286" s="255" t="n">
        <v>8028</v>
      </c>
      <c r="H286" s="255" t="n">
        <v>7164</v>
      </c>
      <c r="I286" s="255" t="n">
        <v>10</v>
      </c>
      <c r="J286" s="59">
        <f>+(((G286-F286)-(H286-F286))/(H286-F286))*100</f>
        <v/>
      </c>
      <c r="K286" s="34">
        <f>AVERAGE(J286:J287)</f>
        <v/>
      </c>
      <c r="L286" s="34">
        <f>_xlfn.STDEV.S(J286,J287)</f>
        <v/>
      </c>
      <c r="M286" s="35" t="n">
        <v>1</v>
      </c>
      <c r="O286" s="295">
        <f>+(H286-F286)/10</f>
        <v/>
      </c>
      <c r="P286" s="26" t="inlineStr">
        <is>
          <t>FALSO</t>
        </is>
      </c>
      <c r="Q286" s="26" t="inlineStr">
        <is>
          <t>FALSO</t>
        </is>
      </c>
      <c r="R286" s="149" t="inlineStr">
        <is>
          <t>Esperado</t>
        </is>
      </c>
      <c r="S286" s="149" t="inlineStr">
        <is>
          <t>Esperado</t>
        </is>
      </c>
      <c r="T286" s="149" t="inlineStr">
        <is>
          <t>Dato Válido</t>
        </is>
      </c>
      <c r="U286" s="149" t="n"/>
    </row>
    <row r="287" ht="15.75" customHeight="1" s="412">
      <c r="A287" s="5" t="n">
        <v>420</v>
      </c>
      <c r="B287" s="252" t="n">
        <v>70</v>
      </c>
      <c r="C287" s="255" t="n">
        <v>130</v>
      </c>
      <c r="D287" s="255" t="n">
        <v>2</v>
      </c>
      <c r="E287" s="58" t="n">
        <v>43517</v>
      </c>
      <c r="F287" s="255" t="n">
        <v>5266</v>
      </c>
      <c r="G287" s="255" t="n">
        <v>8158</v>
      </c>
      <c r="H287" s="255" t="n">
        <v>7294</v>
      </c>
      <c r="I287" s="255" t="n"/>
      <c r="J287" s="59">
        <f>+(((G287-F287)-(H287-F287))/(H287-F287))*100</f>
        <v/>
      </c>
      <c r="K287" s="35" t="n"/>
      <c r="L287" s="35" t="n"/>
      <c r="M287" s="35" t="n"/>
      <c r="O287" s="295">
        <f>+(H287-F287)/10</f>
        <v/>
      </c>
      <c r="P287" s="26" t="inlineStr">
        <is>
          <t>FALSO</t>
        </is>
      </c>
      <c r="Q287" s="26" t="inlineStr">
        <is>
          <t>FALSO</t>
        </is>
      </c>
      <c r="R287" s="149" t="inlineStr">
        <is>
          <t>Esperado</t>
        </is>
      </c>
      <c r="S287" s="149" t="inlineStr">
        <is>
          <t>Esperado</t>
        </is>
      </c>
      <c r="T287" s="149" t="inlineStr">
        <is>
          <t>Dato Válido</t>
        </is>
      </c>
      <c r="U287" s="149" t="n"/>
    </row>
    <row r="288" ht="15.75" customHeight="1" s="412">
      <c r="A288" s="5" t="n">
        <v>1073</v>
      </c>
      <c r="B288" s="252" t="n">
        <v>27</v>
      </c>
      <c r="C288" s="255" t="n">
        <v>130</v>
      </c>
      <c r="D288" s="255" t="n">
        <v>4</v>
      </c>
      <c r="E288" s="58" t="n">
        <v>43524</v>
      </c>
      <c r="F288" s="255" t="n">
        <v>5236</v>
      </c>
      <c r="G288" s="255" t="n">
        <v>8121</v>
      </c>
      <c r="H288" s="255" t="n">
        <v>7352</v>
      </c>
      <c r="I288" s="255" t="n">
        <v>9</v>
      </c>
      <c r="J288" s="59">
        <f>+(((G288-F288)-(H288-F288))/(H288-F288))*100</f>
        <v/>
      </c>
      <c r="K288" s="34">
        <f>AVERAGE(J288:J289)</f>
        <v/>
      </c>
      <c r="L288" s="34">
        <f>_xlfn.STDEV.S(J288,J289)</f>
        <v/>
      </c>
      <c r="M288" s="35" t="n"/>
      <c r="O288" s="295">
        <f>+(H288-F288)/10</f>
        <v/>
      </c>
      <c r="P288" s="26" t="inlineStr">
        <is>
          <t>FALSO</t>
        </is>
      </c>
      <c r="Q288" s="26" t="inlineStr">
        <is>
          <t>FALSO</t>
        </is>
      </c>
      <c r="R288" s="149" t="inlineStr">
        <is>
          <t>Esperado</t>
        </is>
      </c>
      <c r="S288" s="149" t="inlineStr">
        <is>
          <t>Esperado</t>
        </is>
      </c>
      <c r="T288" s="149" t="inlineStr">
        <is>
          <t>Dato Válido</t>
        </is>
      </c>
      <c r="U288" s="149" t="n"/>
    </row>
    <row r="289" ht="15.75" customHeight="1" s="412">
      <c r="A289" s="5" t="n">
        <v>1074</v>
      </c>
      <c r="B289" s="252" t="n">
        <v>28</v>
      </c>
      <c r="C289" s="255" t="n">
        <v>130</v>
      </c>
      <c r="D289" s="255" t="n">
        <v>4</v>
      </c>
      <c r="E289" s="58" t="n">
        <v>43524</v>
      </c>
      <c r="F289" s="255" t="n">
        <v>5216</v>
      </c>
      <c r="G289" s="255" t="n">
        <v>8243</v>
      </c>
      <c r="H289" s="255" t="n">
        <v>7425</v>
      </c>
      <c r="I289" s="255" t="n"/>
      <c r="J289" s="59">
        <f>+(((G289-F289)-(H289-F289))/(H289-F289))*100</f>
        <v/>
      </c>
      <c r="K289" s="35" t="n"/>
      <c r="L289" s="35" t="n"/>
      <c r="M289" s="35" t="n"/>
      <c r="O289" s="295">
        <f>+(H289-F289)/10</f>
        <v/>
      </c>
      <c r="P289" s="26" t="inlineStr">
        <is>
          <t>VERDADERO</t>
        </is>
      </c>
      <c r="Q289" s="26" t="inlineStr">
        <is>
          <t>FALSO</t>
        </is>
      </c>
      <c r="R289" s="149" t="inlineStr">
        <is>
          <t>Esperado</t>
        </is>
      </c>
      <c r="S289" s="149" t="inlineStr">
        <is>
          <t>Esperado</t>
        </is>
      </c>
      <c r="T289" s="149" t="inlineStr">
        <is>
          <t>Dato Válido</t>
        </is>
      </c>
      <c r="U289" s="149" t="n"/>
    </row>
    <row r="290" ht="15.75" customHeight="1" s="412">
      <c r="A290" s="5" t="n">
        <v>1723</v>
      </c>
      <c r="B290" s="252" t="n">
        <v>27</v>
      </c>
      <c r="C290" s="255" t="n">
        <v>130</v>
      </c>
      <c r="D290" s="255" t="n">
        <v>6</v>
      </c>
      <c r="E290" s="58" t="n">
        <v>43535</v>
      </c>
      <c r="F290" s="255" t="n">
        <v>5236</v>
      </c>
      <c r="G290" s="255" t="n">
        <v>7759</v>
      </c>
      <c r="H290" s="255" t="n">
        <v>7324</v>
      </c>
      <c r="I290" s="255" t="n">
        <v>6</v>
      </c>
      <c r="J290" s="59">
        <f>+(((G290-F290)-(H290-F290))/(H290-F290))*100</f>
        <v/>
      </c>
      <c r="K290" s="34">
        <f>AVERAGE(J290:J291)</f>
        <v/>
      </c>
      <c r="L290" s="34">
        <f>_xlfn.STDEV.S(J290,J291)</f>
        <v/>
      </c>
      <c r="M290" s="35" t="n"/>
      <c r="O290" s="295">
        <f>+(H290-F290)/10</f>
        <v/>
      </c>
      <c r="P290" s="26" t="inlineStr">
        <is>
          <t>FALSO</t>
        </is>
      </c>
      <c r="Q290" s="26" t="inlineStr">
        <is>
          <t>FALSO</t>
        </is>
      </c>
      <c r="R290" s="149" t="inlineStr">
        <is>
          <t>No esperado</t>
        </is>
      </c>
      <c r="S290" s="149" t="inlineStr">
        <is>
          <t>Esperado</t>
        </is>
      </c>
      <c r="T290" s="149" t="inlineStr">
        <is>
          <t>Dato Válido</t>
        </is>
      </c>
      <c r="U290" s="149" t="n"/>
    </row>
    <row r="291" ht="15.75" customHeight="1" s="412">
      <c r="A291" s="5" t="n">
        <v>1724</v>
      </c>
      <c r="B291" s="252" t="n">
        <v>28</v>
      </c>
      <c r="C291" s="255" t="n">
        <v>130</v>
      </c>
      <c r="D291" s="255" t="n">
        <v>6</v>
      </c>
      <c r="E291" s="58" t="n">
        <v>43535</v>
      </c>
      <c r="F291" s="255" t="n">
        <v>5216</v>
      </c>
      <c r="G291" s="255" t="n">
        <v>7773</v>
      </c>
      <c r="H291" s="255" t="n">
        <v>7333</v>
      </c>
      <c r="I291" s="255" t="n"/>
      <c r="J291" s="59">
        <f>+(((G291-F291)-(H291-F291))/(H291-F291))*100</f>
        <v/>
      </c>
      <c r="K291" s="35" t="n"/>
      <c r="L291" s="35" t="n"/>
      <c r="M291" s="35" t="n"/>
      <c r="O291" s="295">
        <f>+(H291-F291)/10</f>
        <v/>
      </c>
      <c r="P291" s="26" t="inlineStr">
        <is>
          <t>FALSO</t>
        </is>
      </c>
      <c r="Q291" s="26" t="inlineStr">
        <is>
          <t>FALSO</t>
        </is>
      </c>
      <c r="R291" s="149" t="inlineStr">
        <is>
          <t>Esperado</t>
        </is>
      </c>
      <c r="S291" s="149" t="inlineStr">
        <is>
          <t>Esperado</t>
        </is>
      </c>
      <c r="T291" s="149" t="inlineStr">
        <is>
          <t>Dato Válido</t>
        </is>
      </c>
      <c r="U291" s="149" t="n"/>
    </row>
    <row r="292" ht="15.75" customHeight="1" s="412">
      <c r="A292" s="15" t="n">
        <v>1963</v>
      </c>
      <c r="B292" s="16" t="n">
        <v>9</v>
      </c>
      <c r="C292" s="60" t="n">
        <v>130</v>
      </c>
      <c r="D292" s="60" t="n">
        <v>7</v>
      </c>
      <c r="E292" s="61" t="n">
        <v>43545</v>
      </c>
      <c r="F292" s="62" t="n">
        <v>5188</v>
      </c>
      <c r="G292" s="60" t="n">
        <v>7476</v>
      </c>
      <c r="H292" s="60" t="n">
        <v>7136</v>
      </c>
      <c r="I292" s="255" t="n"/>
      <c r="J292" s="59">
        <f>+(((G292-F292)-(H292-F292))/(H292-F292))*100</f>
        <v/>
      </c>
      <c r="K292" s="34">
        <f>AVERAGE(J292:J293)</f>
        <v/>
      </c>
      <c r="L292" s="34">
        <f>_xlfn.STDEV.S(J292,J293)</f>
        <v/>
      </c>
      <c r="M292" s="35">
        <f>(K290-K292)/10</f>
        <v/>
      </c>
      <c r="N292" s="295">
        <f>(K288-K292)/21</f>
        <v/>
      </c>
      <c r="O292" s="295">
        <f>+(H292-F292)/10</f>
        <v/>
      </c>
      <c r="P292" s="26" t="inlineStr">
        <is>
          <t>FALSO</t>
        </is>
      </c>
      <c r="Q292" s="26" t="inlineStr">
        <is>
          <t>FALSO</t>
        </is>
      </c>
      <c r="R292" s="149" t="inlineStr">
        <is>
          <t>No esperado</t>
        </is>
      </c>
      <c r="S292" s="149" t="inlineStr">
        <is>
          <t>Esperado</t>
        </is>
      </c>
      <c r="T292" s="149" t="inlineStr">
        <is>
          <t>Dato Válido</t>
        </is>
      </c>
      <c r="U292" s="149" t="n"/>
    </row>
    <row r="293" ht="15.75" customHeight="1" s="412">
      <c r="A293" s="15" t="n">
        <v>1964</v>
      </c>
      <c r="B293" s="16" t="n">
        <v>10</v>
      </c>
      <c r="C293" s="60" t="n">
        <v>130</v>
      </c>
      <c r="D293" s="60" t="n">
        <v>7</v>
      </c>
      <c r="E293" s="61" t="n">
        <v>43545</v>
      </c>
      <c r="F293" s="62" t="n">
        <v>5232</v>
      </c>
      <c r="G293" s="60" t="n">
        <v>7424</v>
      </c>
      <c r="H293" s="60" t="n">
        <v>7098</v>
      </c>
      <c r="I293" s="255" t="n"/>
      <c r="J293" s="59">
        <f>+(((G293-F293)-(H293-F293))/(H293-F293))*100</f>
        <v/>
      </c>
      <c r="K293" s="35" t="n"/>
      <c r="L293" s="35" t="n"/>
      <c r="M293" s="35" t="n"/>
      <c r="O293" s="295">
        <f>+(H293-F293)/10</f>
        <v/>
      </c>
      <c r="P293" s="26" t="inlineStr">
        <is>
          <t>FALSO</t>
        </is>
      </c>
      <c r="Q293" s="26" t="inlineStr">
        <is>
          <t>FALSO</t>
        </is>
      </c>
      <c r="R293" s="149" t="inlineStr">
        <is>
          <t>No esperado</t>
        </is>
      </c>
      <c r="S293" s="149" t="inlineStr">
        <is>
          <t>Esperado</t>
        </is>
      </c>
      <c r="T293" s="149" t="inlineStr">
        <is>
          <t>Dato Válido</t>
        </is>
      </c>
      <c r="U293" s="149" t="n"/>
    </row>
    <row r="294" ht="15.75" customHeight="1" s="412">
      <c r="A294" s="5" t="n">
        <v>33</v>
      </c>
      <c r="B294" s="252" t="n">
        <v>33</v>
      </c>
      <c r="C294" s="246" t="n">
        <v>131</v>
      </c>
      <c r="D294" s="246" t="n">
        <v>1</v>
      </c>
      <c r="E294" s="46" t="n">
        <v>43514</v>
      </c>
      <c r="F294" s="246" t="n">
        <v>5203</v>
      </c>
      <c r="G294" s="246" t="n">
        <v>8159</v>
      </c>
      <c r="H294" s="246" t="n">
        <v>7298</v>
      </c>
      <c r="I294" s="246" t="n">
        <v>11</v>
      </c>
      <c r="J294" s="47">
        <f>+(((G294-F294)-(H294-F294))/(H294-F294))*100</f>
        <v/>
      </c>
      <c r="K294" s="51">
        <f>AVERAGE(J294:J295)</f>
        <v/>
      </c>
      <c r="L294" s="51">
        <f>_xlfn.STDEV.S(J294,J295)</f>
        <v/>
      </c>
      <c r="M294" s="50" t="n">
        <v>2</v>
      </c>
      <c r="O294" s="295">
        <f>+(H294-F294)/10</f>
        <v/>
      </c>
      <c r="P294" s="26" t="inlineStr">
        <is>
          <t>FALSO</t>
        </is>
      </c>
      <c r="Q294" s="26" t="inlineStr">
        <is>
          <t>FALSO</t>
        </is>
      </c>
      <c r="R294" s="149" t="inlineStr">
        <is>
          <t>Esperado</t>
        </is>
      </c>
      <c r="S294" s="149" t="inlineStr">
        <is>
          <t>Esperado</t>
        </is>
      </c>
      <c r="T294" s="149" t="inlineStr">
        <is>
          <t>Se descarta</t>
        </is>
      </c>
      <c r="U294" s="149" t="n"/>
    </row>
    <row r="295" ht="15.75" customHeight="1" s="412">
      <c r="A295" s="5" t="n">
        <v>34</v>
      </c>
      <c r="B295" s="252" t="n">
        <v>34</v>
      </c>
      <c r="C295" s="246" t="n">
        <v>131</v>
      </c>
      <c r="D295" s="246" t="n">
        <v>1</v>
      </c>
      <c r="E295" s="46" t="n">
        <v>43514</v>
      </c>
      <c r="F295" s="246" t="n">
        <v>5191</v>
      </c>
      <c r="G295" s="246" t="n">
        <v>7914</v>
      </c>
      <c r="H295" s="246" t="n">
        <v>7092</v>
      </c>
      <c r="I295" s="246" t="n"/>
      <c r="J295" s="47">
        <f>+(((G295-F295)-(H295-F295))/(H295-F295))*100</f>
        <v/>
      </c>
      <c r="K295" s="50" t="n"/>
      <c r="L295" s="50" t="n"/>
      <c r="M295" s="50" t="n"/>
      <c r="O295" s="295">
        <f>+(H295-F295)/10</f>
        <v/>
      </c>
      <c r="P295" s="26" t="inlineStr">
        <is>
          <t>FALSO</t>
        </is>
      </c>
      <c r="Q295" s="26" t="inlineStr">
        <is>
          <t>FALSO</t>
        </is>
      </c>
      <c r="R295" s="149" t="inlineStr">
        <is>
          <t>No esperado</t>
        </is>
      </c>
      <c r="S295" s="149" t="inlineStr">
        <is>
          <t>No esperado</t>
        </is>
      </c>
      <c r="T295" s="149" t="inlineStr">
        <is>
          <t>Se descarta</t>
        </is>
      </c>
      <c r="U295" s="149" t="n"/>
    </row>
    <row r="296" ht="15.75" customHeight="1" s="412">
      <c r="A296" s="5" t="n">
        <v>687</v>
      </c>
      <c r="B296" s="252" t="n">
        <v>33</v>
      </c>
      <c r="C296" s="246" t="n">
        <v>131</v>
      </c>
      <c r="D296" s="246" t="n">
        <v>3</v>
      </c>
      <c r="E296" s="46" t="n">
        <v>43521</v>
      </c>
      <c r="F296" s="246" t="n">
        <v>5203</v>
      </c>
      <c r="G296" s="246" t="n">
        <v>8088</v>
      </c>
      <c r="H296" s="246" t="n">
        <v>7192</v>
      </c>
      <c r="I296" s="246" t="n">
        <v>7</v>
      </c>
      <c r="J296" s="47">
        <f>+(((G296-F296)-(H296-F296))/(H296-F296))*100</f>
        <v/>
      </c>
      <c r="K296" s="51">
        <f>AVERAGE(J296:J297)</f>
        <v/>
      </c>
      <c r="L296" s="51">
        <f>_xlfn.STDEV.S(J296,J297)</f>
        <v/>
      </c>
      <c r="M296" s="50" t="n"/>
      <c r="O296" s="295">
        <f>+(H296-F296)/10</f>
        <v/>
      </c>
      <c r="P296" s="26" t="inlineStr">
        <is>
          <t>FALSO</t>
        </is>
      </c>
      <c r="Q296" s="26" t="inlineStr">
        <is>
          <t>FALSO</t>
        </is>
      </c>
      <c r="R296" s="149" t="inlineStr">
        <is>
          <t>Esperado</t>
        </is>
      </c>
      <c r="S296" s="149" t="inlineStr">
        <is>
          <t>No esperado</t>
        </is>
      </c>
      <c r="T296" s="149" t="inlineStr">
        <is>
          <t>Se descarta</t>
        </is>
      </c>
      <c r="U296" s="149" t="n"/>
    </row>
    <row r="297" ht="15.75" customHeight="1" s="412">
      <c r="A297" s="5" t="n">
        <v>688</v>
      </c>
      <c r="B297" s="252" t="n">
        <v>34</v>
      </c>
      <c r="C297" s="246" t="n">
        <v>131</v>
      </c>
      <c r="D297" s="246" t="n">
        <v>3</v>
      </c>
      <c r="E297" s="46" t="n">
        <v>43521</v>
      </c>
      <c r="F297" s="246" t="n">
        <v>5191</v>
      </c>
      <c r="G297" s="246" t="n">
        <v>7851</v>
      </c>
      <c r="H297" s="246" t="n">
        <v>6992</v>
      </c>
      <c r="I297" s="246" t="n"/>
      <c r="J297" s="47">
        <f>+(((G297-F297)-(H297-F297))/(H297-F297))*100</f>
        <v/>
      </c>
      <c r="K297" s="50" t="n"/>
      <c r="L297" s="50" t="n"/>
      <c r="M297" s="50" t="n"/>
      <c r="O297" s="295">
        <f>+(H297-F297)/10</f>
        <v/>
      </c>
      <c r="P297" s="26" t="inlineStr">
        <is>
          <t>FALSO</t>
        </is>
      </c>
      <c r="Q297" s="26" t="inlineStr">
        <is>
          <t>FALSO</t>
        </is>
      </c>
      <c r="R297" s="149" t="inlineStr">
        <is>
          <t>No esperado</t>
        </is>
      </c>
      <c r="S297" s="149" t="inlineStr">
        <is>
          <t>No esperado</t>
        </is>
      </c>
      <c r="T297" s="149" t="inlineStr">
        <is>
          <t>Se descarta</t>
        </is>
      </c>
      <c r="U297" s="149" t="n"/>
    </row>
    <row r="298" ht="15.75" customHeight="1" s="412">
      <c r="A298" s="5" t="n">
        <v>1337</v>
      </c>
      <c r="B298" s="252" t="n">
        <v>33</v>
      </c>
      <c r="C298" s="246" t="n">
        <v>131</v>
      </c>
      <c r="D298" s="246" t="n">
        <v>5</v>
      </c>
      <c r="E298" s="46" t="n">
        <v>43531</v>
      </c>
      <c r="F298" s="246" t="n">
        <v>5203</v>
      </c>
      <c r="G298" s="246" t="n">
        <v>7659</v>
      </c>
      <c r="H298" s="246" t="n">
        <v>7154</v>
      </c>
      <c r="I298" s="246" t="n">
        <v>10</v>
      </c>
      <c r="J298" s="47">
        <f>+(((G298-F298)-(H298-F298))/(H298-F298))*100</f>
        <v/>
      </c>
      <c r="K298" s="51">
        <f>AVERAGE(J298:J299)</f>
        <v/>
      </c>
      <c r="L298" s="51">
        <f>_xlfn.STDEV.S(J298,J299)</f>
        <v/>
      </c>
      <c r="M298" s="50" t="n"/>
      <c r="O298" s="295">
        <f>+(H298-F298)/10</f>
        <v/>
      </c>
      <c r="P298" s="26" t="inlineStr">
        <is>
          <t>FALSO</t>
        </is>
      </c>
      <c r="Q298" s="26" t="inlineStr">
        <is>
          <t>FALSO</t>
        </is>
      </c>
      <c r="R298" s="149" t="inlineStr">
        <is>
          <t>Esperado</t>
        </is>
      </c>
      <c r="S298" s="149" t="inlineStr">
        <is>
          <t>Esperado</t>
        </is>
      </c>
      <c r="T298" s="149" t="inlineStr">
        <is>
          <t>Se descarta</t>
        </is>
      </c>
      <c r="U298" s="149" t="n"/>
    </row>
    <row r="299" ht="15.75" customHeight="1" s="412">
      <c r="A299" s="5" t="n">
        <v>1338</v>
      </c>
      <c r="B299" s="252" t="n">
        <v>34</v>
      </c>
      <c r="C299" s="246" t="n">
        <v>131</v>
      </c>
      <c r="D299" s="246" t="n">
        <v>5</v>
      </c>
      <c r="E299" s="46" t="n">
        <v>43531</v>
      </c>
      <c r="F299" s="246" t="n">
        <v>5191</v>
      </c>
      <c r="G299" s="246" t="n">
        <v>7629</v>
      </c>
      <c r="H299" s="246" t="n">
        <v>7128</v>
      </c>
      <c r="I299" s="246" t="n"/>
      <c r="J299" s="47">
        <f>+(((G299-F299)-(H299-F299))/(H299-F299))*100</f>
        <v/>
      </c>
      <c r="K299" s="50" t="n"/>
      <c r="L299" s="50" t="n"/>
      <c r="M299" s="50" t="n"/>
      <c r="O299" s="295">
        <f>+(H299-F299)/10</f>
        <v/>
      </c>
      <c r="P299" s="26" t="inlineStr">
        <is>
          <t>FALSO</t>
        </is>
      </c>
      <c r="Q299" s="26" t="inlineStr">
        <is>
          <t>FALSO</t>
        </is>
      </c>
      <c r="R299" s="149" t="inlineStr">
        <is>
          <t>Esperado</t>
        </is>
      </c>
      <c r="S299" s="149" t="inlineStr">
        <is>
          <t>Esperado</t>
        </is>
      </c>
      <c r="T299" s="149" t="inlineStr">
        <is>
          <t>Se descarta</t>
        </is>
      </c>
      <c r="U299" s="149" t="n"/>
    </row>
    <row r="300" ht="15.75" customHeight="1" s="412">
      <c r="A300" s="15" t="n">
        <v>2257</v>
      </c>
      <c r="B300" s="16" t="n">
        <v>27</v>
      </c>
      <c r="C300" s="52" t="n">
        <v>131</v>
      </c>
      <c r="D300" s="52" t="n">
        <v>8</v>
      </c>
      <c r="E300" s="53" t="n">
        <v>43550</v>
      </c>
      <c r="F300" s="54" t="n">
        <v>5236</v>
      </c>
      <c r="G300" s="52" t="n">
        <v>7938</v>
      </c>
      <c r="H300" s="52" t="n">
        <v>7482</v>
      </c>
      <c r="I300" s="246" t="n"/>
      <c r="J300" s="47">
        <f>+(((G300-F300)-(H300-F300))/(H300-F300))*100</f>
        <v/>
      </c>
      <c r="K300" s="51">
        <f>AVERAGE(J300:J301)</f>
        <v/>
      </c>
      <c r="L300" s="51">
        <f>_xlfn.STDEV.S(J300,J301)</f>
        <v/>
      </c>
      <c r="M300" s="50" t="n"/>
      <c r="O300" s="295">
        <f>+(H300-F300)/10</f>
        <v/>
      </c>
      <c r="P300" s="26" t="inlineStr">
        <is>
          <t>FALSO</t>
        </is>
      </c>
      <c r="Q300" s="26" t="inlineStr">
        <is>
          <t>FALSO</t>
        </is>
      </c>
      <c r="R300" s="149" t="inlineStr">
        <is>
          <t>Esperado</t>
        </is>
      </c>
      <c r="S300" s="149" t="inlineStr">
        <is>
          <t>Esperado</t>
        </is>
      </c>
      <c r="T300" s="149" t="inlineStr">
        <is>
          <t>Se descarta</t>
        </is>
      </c>
      <c r="U300" s="149" t="n"/>
    </row>
    <row r="301" ht="15.75" customHeight="1" s="412">
      <c r="A301" s="15" t="n">
        <v>2258</v>
      </c>
      <c r="B301" s="16" t="n">
        <v>28</v>
      </c>
      <c r="C301" s="52" t="n">
        <v>131</v>
      </c>
      <c r="D301" s="52" t="n">
        <v>8</v>
      </c>
      <c r="E301" s="53" t="n">
        <v>43550</v>
      </c>
      <c r="F301" s="54" t="n">
        <v>5216</v>
      </c>
      <c r="G301" s="52" t="n">
        <v>7600</v>
      </c>
      <c r="H301" s="52" t="n">
        <v>7204</v>
      </c>
      <c r="I301" s="246" t="n"/>
      <c r="J301" s="47">
        <f>+(((G301-F301)-(H301-F301))/(H301-F301))*100</f>
        <v/>
      </c>
      <c r="K301" s="50" t="n"/>
      <c r="L301" s="50" t="n"/>
      <c r="M301" s="50" t="n"/>
      <c r="O301" s="295">
        <f>+(H301-F301)/10</f>
        <v/>
      </c>
      <c r="P301" s="26" t="inlineStr">
        <is>
          <t>FALSO</t>
        </is>
      </c>
      <c r="Q301" s="26" t="inlineStr">
        <is>
          <t>FALSO</t>
        </is>
      </c>
      <c r="R301" s="149" t="inlineStr">
        <is>
          <t>No esperado</t>
        </is>
      </c>
      <c r="S301" s="149" t="inlineStr">
        <is>
          <t>Esperado</t>
        </is>
      </c>
      <c r="T301" s="149" t="inlineStr">
        <is>
          <t>Se descarta</t>
        </is>
      </c>
      <c r="U301" s="149" t="n"/>
    </row>
    <row r="302" ht="15.75" customHeight="1" s="412">
      <c r="A302" s="15" t="n">
        <v>2735</v>
      </c>
      <c r="B302" s="16" t="n">
        <v>107</v>
      </c>
      <c r="C302" s="52" t="n">
        <v>131</v>
      </c>
      <c r="D302" s="52" t="n">
        <v>10</v>
      </c>
      <c r="E302" s="53" t="n">
        <v>43564</v>
      </c>
      <c r="F302" s="54" t="n">
        <v>5226</v>
      </c>
      <c r="G302" s="52" t="n">
        <v>7571</v>
      </c>
      <c r="H302" s="52" t="n">
        <v>7244</v>
      </c>
      <c r="I302" s="52" t="n"/>
      <c r="J302" s="47">
        <f>+(((G302-F302)-(H302-F302))/(H302-F302))*100</f>
        <v/>
      </c>
      <c r="K302" s="51">
        <f>AVERAGE(J302:J303)</f>
        <v/>
      </c>
      <c r="L302" s="51">
        <f>_xlfn.STDEV.S(J302,J303)</f>
        <v/>
      </c>
      <c r="M302" s="50">
        <f>+(K300-K302)/14</f>
        <v/>
      </c>
      <c r="N302" s="295">
        <f>+(K296-K302)/43</f>
        <v/>
      </c>
      <c r="O302" s="295">
        <f>+(H302-F302)/10</f>
        <v/>
      </c>
      <c r="P302" s="26" t="inlineStr">
        <is>
          <t>FALSO</t>
        </is>
      </c>
      <c r="Q302" s="26" t="inlineStr">
        <is>
          <t>FALSO</t>
        </is>
      </c>
      <c r="R302" s="149" t="inlineStr">
        <is>
          <t>Esperado</t>
        </is>
      </c>
      <c r="S302" s="149" t="inlineStr">
        <is>
          <t>Esperado</t>
        </is>
      </c>
      <c r="T302" s="149" t="inlineStr">
        <is>
          <t>Se descarta</t>
        </is>
      </c>
      <c r="U302" s="149" t="n"/>
    </row>
    <row r="303" ht="15.75" customHeight="1" s="412">
      <c r="A303" s="15" t="n">
        <v>2736</v>
      </c>
      <c r="B303" s="16" t="n">
        <v>108</v>
      </c>
      <c r="C303" s="52" t="n">
        <v>131</v>
      </c>
      <c r="D303" s="52" t="n">
        <v>10</v>
      </c>
      <c r="E303" s="53" t="n">
        <v>43564</v>
      </c>
      <c r="F303" s="54" t="n">
        <v>5274</v>
      </c>
      <c r="G303" s="52" t="n">
        <v>7463</v>
      </c>
      <c r="H303" s="52" t="n">
        <v>7157</v>
      </c>
      <c r="I303" s="52" t="n"/>
      <c r="J303" s="47">
        <f>+(((G303-F303)-(H303-F303))/(H303-F303))*100</f>
        <v/>
      </c>
      <c r="K303" s="50" t="n"/>
      <c r="L303" s="50" t="n"/>
      <c r="M303" s="50" t="n"/>
      <c r="O303" s="295">
        <f>+(H303-F303)/10</f>
        <v/>
      </c>
      <c r="P303" s="26" t="inlineStr">
        <is>
          <t>FALSO</t>
        </is>
      </c>
      <c r="Q303" s="26" t="inlineStr">
        <is>
          <t>FALSO</t>
        </is>
      </c>
      <c r="R303" s="149" t="inlineStr">
        <is>
          <t>No esperado</t>
        </is>
      </c>
      <c r="S303" s="149" t="inlineStr">
        <is>
          <t>Esperado</t>
        </is>
      </c>
      <c r="T303" s="149" t="inlineStr">
        <is>
          <t>Se descarta</t>
        </is>
      </c>
      <c r="U303" s="149" t="n"/>
    </row>
    <row r="304" ht="15.75" customHeight="1" s="412">
      <c r="A304" s="5" t="n">
        <v>421</v>
      </c>
      <c r="B304" s="252" t="n">
        <v>71</v>
      </c>
      <c r="C304" s="255" t="n">
        <v>132</v>
      </c>
      <c r="D304" s="255" t="n">
        <v>2</v>
      </c>
      <c r="E304" s="58" t="n">
        <v>43517</v>
      </c>
      <c r="F304" s="255" t="n">
        <v>5256</v>
      </c>
      <c r="G304" s="255" t="n">
        <v>8253</v>
      </c>
      <c r="H304" s="255" t="n">
        <v>7101</v>
      </c>
      <c r="I304" s="255" t="n">
        <v>9</v>
      </c>
      <c r="J304" s="59">
        <f>+(((G304-F304)-(H304-F304))/(H304-F304))*100</f>
        <v/>
      </c>
      <c r="K304" s="34">
        <f>AVERAGE(J304:J305)</f>
        <v/>
      </c>
      <c r="L304" s="34">
        <f>_xlfn.STDEV.S(J304,J305)</f>
        <v/>
      </c>
      <c r="M304" s="35" t="n">
        <v>3</v>
      </c>
      <c r="O304" s="295">
        <f>+(H304-F304)/10</f>
        <v/>
      </c>
      <c r="P304" s="26" t="inlineStr">
        <is>
          <t>FALSO</t>
        </is>
      </c>
      <c r="Q304" s="26" t="inlineStr">
        <is>
          <t>FALSO</t>
        </is>
      </c>
      <c r="R304" s="149" t="inlineStr">
        <is>
          <t>Esperado</t>
        </is>
      </c>
      <c r="S304" s="149" t="inlineStr">
        <is>
          <t>Esperado</t>
        </is>
      </c>
      <c r="T304" s="149" t="inlineStr">
        <is>
          <t>Se descarta</t>
        </is>
      </c>
      <c r="U304" s="149" t="n"/>
    </row>
    <row r="305" ht="15.75" customHeight="1" s="412">
      <c r="A305" s="5" t="n">
        <v>422</v>
      </c>
      <c r="B305" s="252" t="n">
        <v>72</v>
      </c>
      <c r="C305" s="255" t="n">
        <v>132</v>
      </c>
      <c r="D305" s="255" t="n">
        <v>2</v>
      </c>
      <c r="E305" s="58" t="n">
        <v>43517</v>
      </c>
      <c r="F305" s="255" t="n">
        <v>5223</v>
      </c>
      <c r="G305" s="255" t="n">
        <v>8350</v>
      </c>
      <c r="H305" s="255" t="n">
        <v>7153</v>
      </c>
      <c r="I305" s="255" t="n"/>
      <c r="J305" s="59">
        <f>+(((G305-F305)-(H305-F305))/(H305-F305))*100</f>
        <v/>
      </c>
      <c r="K305" s="35" t="n"/>
      <c r="L305" s="35" t="n"/>
      <c r="M305" s="35" t="n"/>
      <c r="O305" s="295">
        <f>+(H305-F305)/10</f>
        <v/>
      </c>
      <c r="P305" s="26" t="inlineStr">
        <is>
          <t>FALSO</t>
        </is>
      </c>
      <c r="Q305" s="26" t="inlineStr">
        <is>
          <t>FALSO</t>
        </is>
      </c>
      <c r="R305" s="149" t="inlineStr">
        <is>
          <t>Esperado</t>
        </is>
      </c>
      <c r="S305" s="149" t="inlineStr">
        <is>
          <t>Esperado</t>
        </is>
      </c>
      <c r="T305" s="149" t="inlineStr">
        <is>
          <t>Se descarta</t>
        </is>
      </c>
      <c r="U305" s="149" t="n"/>
    </row>
    <row r="306" ht="15.75" customHeight="1" s="412">
      <c r="A306" s="5" t="n">
        <v>1075</v>
      </c>
      <c r="B306" s="252" t="n">
        <v>29</v>
      </c>
      <c r="C306" s="255" t="n">
        <v>132</v>
      </c>
      <c r="D306" s="255" t="n">
        <v>4</v>
      </c>
      <c r="E306" s="58" t="n">
        <v>43524</v>
      </c>
      <c r="F306" s="255" t="n">
        <v>5292</v>
      </c>
      <c r="G306" s="255" t="n">
        <v>8609</v>
      </c>
      <c r="H306" s="255" t="n">
        <v>7452</v>
      </c>
      <c r="I306" s="255" t="n">
        <v>8</v>
      </c>
      <c r="J306" s="59">
        <f>+(((G306-F306)-(H306-F306))/(H306-F306))*100</f>
        <v/>
      </c>
      <c r="K306" s="34">
        <f>AVERAGE(J306:J307)</f>
        <v/>
      </c>
      <c r="L306" s="34">
        <f>_xlfn.STDEV.S(J306,J307)</f>
        <v/>
      </c>
      <c r="M306" s="35" t="n"/>
      <c r="O306" s="295">
        <f>+(H306-F306)/10</f>
        <v/>
      </c>
      <c r="P306" s="26" t="inlineStr">
        <is>
          <t>FALSO</t>
        </is>
      </c>
      <c r="Q306" s="26" t="inlineStr">
        <is>
          <t>FALSO</t>
        </is>
      </c>
      <c r="R306" s="149" t="inlineStr">
        <is>
          <t>Esperado</t>
        </is>
      </c>
      <c r="S306" s="149" t="inlineStr">
        <is>
          <t>Esperado</t>
        </is>
      </c>
      <c r="T306" s="149" t="inlineStr">
        <is>
          <t>Se descarta</t>
        </is>
      </c>
      <c r="U306" s="149" t="n"/>
    </row>
    <row r="307" ht="15.75" customHeight="1" s="412">
      <c r="A307" s="5" t="n">
        <v>1076</v>
      </c>
      <c r="B307" s="252" t="n">
        <v>30</v>
      </c>
      <c r="C307" s="255" t="n">
        <v>132</v>
      </c>
      <c r="D307" s="255" t="n">
        <v>4</v>
      </c>
      <c r="E307" s="58" t="n">
        <v>43524</v>
      </c>
      <c r="F307" s="255" t="n">
        <v>5244</v>
      </c>
      <c r="G307" s="255" t="n">
        <v>8897</v>
      </c>
      <c r="H307" s="255" t="n">
        <v>7610</v>
      </c>
      <c r="I307" s="255" t="n"/>
      <c r="J307" s="59">
        <f>+(((G307-F307)-(H307-F307))/(H307-F307))*100</f>
        <v/>
      </c>
      <c r="K307" s="35" t="n"/>
      <c r="L307" s="35" t="n"/>
      <c r="M307" s="35" t="n"/>
      <c r="O307" s="295">
        <f>+(H307-F307)/10</f>
        <v/>
      </c>
      <c r="P307" s="26" t="inlineStr">
        <is>
          <t>FALSO</t>
        </is>
      </c>
      <c r="Q307" s="26" t="inlineStr">
        <is>
          <t>FALSO</t>
        </is>
      </c>
      <c r="R307" s="149" t="inlineStr">
        <is>
          <t>Esperado</t>
        </is>
      </c>
      <c r="S307" s="149" t="inlineStr">
        <is>
          <t>Esperado</t>
        </is>
      </c>
      <c r="T307" s="149" t="inlineStr">
        <is>
          <t>Se descarta</t>
        </is>
      </c>
      <c r="U307" s="149" t="n"/>
    </row>
    <row r="308" ht="15.75" customHeight="1" s="412">
      <c r="A308" s="5" t="n">
        <v>1725</v>
      </c>
      <c r="B308" s="252" t="n">
        <v>29</v>
      </c>
      <c r="C308" s="255" t="n">
        <v>132</v>
      </c>
      <c r="D308" s="255" t="n">
        <v>6</v>
      </c>
      <c r="E308" s="58" t="n">
        <v>43535</v>
      </c>
      <c r="F308" s="255" t="n">
        <v>5292</v>
      </c>
      <c r="G308" s="255" t="n">
        <v>8298</v>
      </c>
      <c r="H308" s="255" t="n">
        <v>7375</v>
      </c>
      <c r="I308" s="255" t="n">
        <v>9</v>
      </c>
      <c r="J308" s="59">
        <f>+(((G308-F308)-(H308-F308))/(H308-F308))*100</f>
        <v/>
      </c>
      <c r="K308" s="34">
        <f>AVERAGE(J308:J309)</f>
        <v/>
      </c>
      <c r="L308" s="34">
        <f>_xlfn.STDEV.S(J308,J309)</f>
        <v/>
      </c>
      <c r="M308" s="35" t="n"/>
      <c r="O308" s="295">
        <f>+(H308-F308)/10</f>
        <v/>
      </c>
      <c r="P308" s="26" t="inlineStr">
        <is>
          <t>FALSO</t>
        </is>
      </c>
      <c r="Q308" s="26" t="inlineStr">
        <is>
          <t>FALSO</t>
        </is>
      </c>
      <c r="R308" s="149" t="inlineStr">
        <is>
          <t>No esperado</t>
        </is>
      </c>
      <c r="S308" s="149" t="inlineStr">
        <is>
          <t>Esperado</t>
        </is>
      </c>
      <c r="T308" s="149" t="inlineStr">
        <is>
          <t>Se descarta</t>
        </is>
      </c>
      <c r="U308" s="149" t="n"/>
    </row>
    <row r="309" ht="15.75" customHeight="1" s="412">
      <c r="A309" s="5" t="n">
        <v>1726</v>
      </c>
      <c r="B309" s="252" t="n">
        <v>30</v>
      </c>
      <c r="C309" s="255" t="n">
        <v>132</v>
      </c>
      <c r="D309" s="255" t="n">
        <v>6</v>
      </c>
      <c r="E309" s="58" t="n">
        <v>43535</v>
      </c>
      <c r="F309" s="255" t="n">
        <v>5244</v>
      </c>
      <c r="G309" s="255" t="n">
        <v>8434</v>
      </c>
      <c r="H309" s="255" t="n">
        <v>7460</v>
      </c>
      <c r="I309" s="255" t="n"/>
      <c r="J309" s="59">
        <f>+(((G309-F309)-(H309-F309))/(H309-F309))*100</f>
        <v/>
      </c>
      <c r="K309" s="35" t="n"/>
      <c r="L309" s="35" t="n"/>
      <c r="M309" s="35" t="n"/>
      <c r="O309" s="295">
        <f>+(H309-F309)/10</f>
        <v/>
      </c>
      <c r="P309" s="26" t="inlineStr">
        <is>
          <t>FALSO</t>
        </is>
      </c>
      <c r="Q309" s="26" t="inlineStr">
        <is>
          <t>FALSO</t>
        </is>
      </c>
      <c r="R309" s="149" t="inlineStr">
        <is>
          <t>Esperado</t>
        </is>
      </c>
      <c r="S309" s="149" t="inlineStr">
        <is>
          <t>Esperado</t>
        </is>
      </c>
      <c r="T309" s="149" t="inlineStr">
        <is>
          <t>Se descarta</t>
        </is>
      </c>
      <c r="U309" s="149" t="n"/>
    </row>
    <row r="310" ht="15.75" customHeight="1" s="412">
      <c r="A310" s="15" t="n">
        <v>2435</v>
      </c>
      <c r="B310" s="16" t="n">
        <v>23</v>
      </c>
      <c r="C310" s="60" t="n">
        <v>132</v>
      </c>
      <c r="D310" s="60" t="n">
        <v>9</v>
      </c>
      <c r="E310" s="61" t="n">
        <v>43557</v>
      </c>
      <c r="F310" s="62" t="n">
        <v>5261</v>
      </c>
      <c r="G310" s="60" t="n">
        <v>7964</v>
      </c>
      <c r="H310" s="60" t="n">
        <v>7360</v>
      </c>
      <c r="I310" s="255" t="n"/>
      <c r="J310" s="59">
        <f>+(((G310-F310)-(H310-F310))/(H310-F310))*100</f>
        <v/>
      </c>
      <c r="K310" s="34">
        <f>AVERAGE(J310:J311)</f>
        <v/>
      </c>
      <c r="L310" s="34">
        <f>_xlfn.STDEV.S(J310,J311)</f>
        <v/>
      </c>
      <c r="M310" s="35" t="n"/>
      <c r="O310" s="295">
        <f>+(H310-F310)/10</f>
        <v/>
      </c>
      <c r="P310" s="26" t="inlineStr">
        <is>
          <t>FALSO</t>
        </is>
      </c>
      <c r="Q310" s="26" t="inlineStr">
        <is>
          <t>FALSO</t>
        </is>
      </c>
      <c r="R310" s="149" t="inlineStr">
        <is>
          <t>No esperado</t>
        </is>
      </c>
      <c r="S310" s="149" t="inlineStr">
        <is>
          <t>Esperado</t>
        </is>
      </c>
      <c r="T310" s="149" t="inlineStr">
        <is>
          <t>Se descarta</t>
        </is>
      </c>
      <c r="U310" s="149" t="n"/>
    </row>
    <row r="311" ht="15.75" customHeight="1" s="412">
      <c r="A311" s="15" t="n">
        <v>2436</v>
      </c>
      <c r="B311" s="16" t="n">
        <v>24</v>
      </c>
      <c r="C311" s="60" t="n">
        <v>132</v>
      </c>
      <c r="D311" s="60" t="n">
        <v>9</v>
      </c>
      <c r="E311" s="61" t="n">
        <v>43557</v>
      </c>
      <c r="F311" s="62" t="n">
        <v>5196</v>
      </c>
      <c r="G311" s="60" t="n">
        <v>8109</v>
      </c>
      <c r="H311" s="60" t="n">
        <v>7466</v>
      </c>
      <c r="I311" s="255" t="n"/>
      <c r="J311" s="59">
        <f>+(((G311-F311)-(H311-F311))/(H311-F311))*100</f>
        <v/>
      </c>
      <c r="K311" s="35" t="n"/>
      <c r="L311" s="35" t="n"/>
      <c r="M311" s="35" t="n"/>
      <c r="O311" s="295">
        <f>+(H311-F311)/10</f>
        <v/>
      </c>
      <c r="P311" s="26" t="inlineStr">
        <is>
          <t>FALSO</t>
        </is>
      </c>
      <c r="Q311" s="26" t="inlineStr">
        <is>
          <t>FALSO</t>
        </is>
      </c>
      <c r="R311" s="149" t="inlineStr">
        <is>
          <t>Esperado</t>
        </is>
      </c>
      <c r="S311" s="149" t="inlineStr">
        <is>
          <t>Esperado</t>
        </is>
      </c>
      <c r="T311" s="149" t="inlineStr">
        <is>
          <t>Se descarta</t>
        </is>
      </c>
      <c r="U311" s="149" t="n"/>
    </row>
    <row r="312" ht="15.75" customHeight="1" s="412">
      <c r="A312" s="15" t="n">
        <v>3083</v>
      </c>
      <c r="B312" s="16" t="n">
        <v>23</v>
      </c>
      <c r="C312" s="60" t="n">
        <v>132</v>
      </c>
      <c r="D312" s="60" t="n">
        <v>12</v>
      </c>
      <c r="E312" s="61" t="n">
        <v>43577</v>
      </c>
      <c r="F312" s="62" t="n">
        <v>5261</v>
      </c>
      <c r="G312" s="60" t="n">
        <v>7946</v>
      </c>
      <c r="H312" s="60" t="n">
        <v>7534</v>
      </c>
      <c r="I312" s="60" t="n"/>
      <c r="J312" s="59">
        <f>+(((G312-F312)-(H312-F312))/(H312-F312))*100</f>
        <v/>
      </c>
      <c r="K312" s="34">
        <f>AVERAGE(J312:J313)</f>
        <v/>
      </c>
      <c r="L312" s="34">
        <f>_xlfn.STDEV.S(J312,J313)</f>
        <v/>
      </c>
      <c r="M312" s="35" t="n"/>
      <c r="O312" s="295">
        <f>+(H312-F312)/10</f>
        <v/>
      </c>
      <c r="P312" s="26" t="inlineStr">
        <is>
          <t>FALSO</t>
        </is>
      </c>
      <c r="Q312" s="26" t="inlineStr">
        <is>
          <t>FALSO</t>
        </is>
      </c>
      <c r="R312" s="149" t="inlineStr">
        <is>
          <t>Esperado</t>
        </is>
      </c>
      <c r="S312" s="149" t="inlineStr">
        <is>
          <t>Esperado</t>
        </is>
      </c>
      <c r="T312" s="149" t="inlineStr">
        <is>
          <t>Se descarta</t>
        </is>
      </c>
      <c r="U312" s="149" t="n"/>
    </row>
    <row r="313" ht="15.75" customHeight="1" s="412">
      <c r="A313" s="15" t="n">
        <v>3084</v>
      </c>
      <c r="B313" s="16" t="n">
        <v>24</v>
      </c>
      <c r="C313" s="60" t="n">
        <v>132</v>
      </c>
      <c r="D313" s="60" t="n">
        <v>12</v>
      </c>
      <c r="E313" s="61" t="n">
        <v>43577</v>
      </c>
      <c r="F313" s="62" t="n">
        <v>5196</v>
      </c>
      <c r="G313" s="60" t="n">
        <v>7948</v>
      </c>
      <c r="H313" s="60" t="n">
        <v>7523</v>
      </c>
      <c r="I313" s="60" t="n"/>
      <c r="J313" s="59">
        <f>+(((G313-F313)-(H313-F313))/(H313-F313))*100</f>
        <v/>
      </c>
      <c r="K313" s="35" t="n"/>
      <c r="L313" s="35" t="n"/>
      <c r="M313" s="35" t="n"/>
      <c r="O313" s="295">
        <f>+(H313-F313)/10</f>
        <v/>
      </c>
      <c r="P313" s="26" t="inlineStr">
        <is>
          <t>FALSO</t>
        </is>
      </c>
      <c r="Q313" s="26" t="inlineStr">
        <is>
          <t>FALSO</t>
        </is>
      </c>
      <c r="R313" s="149" t="inlineStr">
        <is>
          <t>Esperado</t>
        </is>
      </c>
      <c r="S313" s="149" t="inlineStr">
        <is>
          <t>Esperado</t>
        </is>
      </c>
      <c r="T313" s="149" t="inlineStr">
        <is>
          <t>Se descarta</t>
        </is>
      </c>
      <c r="U313" s="149" t="n"/>
    </row>
    <row r="314" ht="15.75" customHeight="1" s="412">
      <c r="A314" s="15" t="n">
        <v>3591</v>
      </c>
      <c r="B314" s="16" t="n">
        <v>13</v>
      </c>
      <c r="C314" s="60" t="n">
        <v>132</v>
      </c>
      <c r="D314" s="60" t="n">
        <v>14</v>
      </c>
      <c r="E314" s="61" t="n">
        <v>43591</v>
      </c>
      <c r="F314" s="60" t="n">
        <v>5314</v>
      </c>
      <c r="G314" s="62" t="n">
        <v>7837</v>
      </c>
      <c r="H314" s="60" t="n">
        <v>7470</v>
      </c>
      <c r="I314" s="60" t="n"/>
      <c r="J314" s="59">
        <f>+(((G314-F314)-(H314-F314))/(H314-F314))*100</f>
        <v/>
      </c>
      <c r="K314" s="34">
        <f>AVERAGE(J314:J315)</f>
        <v/>
      </c>
      <c r="L314" s="34">
        <f>_xlfn.STDEV.S(J314,J315)</f>
        <v/>
      </c>
      <c r="M314" s="35">
        <f>(K312-K314)/14</f>
        <v/>
      </c>
      <c r="N314" s="295">
        <f>(K310-K314)/34</f>
        <v/>
      </c>
      <c r="O314" s="295">
        <f>+(H314-F314)/10</f>
        <v/>
      </c>
      <c r="P314" s="26" t="inlineStr">
        <is>
          <t>FALSO</t>
        </is>
      </c>
      <c r="Q314" s="26" t="inlineStr">
        <is>
          <t>FALSO</t>
        </is>
      </c>
      <c r="R314" s="149" t="inlineStr">
        <is>
          <t>No esperado</t>
        </is>
      </c>
      <c r="S314" s="149" t="inlineStr">
        <is>
          <t>Esperado</t>
        </is>
      </c>
      <c r="T314" s="149" t="inlineStr">
        <is>
          <t>Se descarta</t>
        </is>
      </c>
      <c r="U314" s="149" t="n"/>
    </row>
    <row r="315" ht="15.75" customHeight="1" s="412">
      <c r="A315" s="15" t="n">
        <v>3592</v>
      </c>
      <c r="B315" s="16" t="n">
        <v>14</v>
      </c>
      <c r="C315" s="60" t="n">
        <v>132</v>
      </c>
      <c r="D315" s="60" t="n">
        <v>14</v>
      </c>
      <c r="E315" s="61" t="n">
        <v>43591</v>
      </c>
      <c r="F315" s="60" t="n">
        <v>5249</v>
      </c>
      <c r="G315" s="62" t="n">
        <v>7981</v>
      </c>
      <c r="H315" s="60" t="n">
        <v>7585</v>
      </c>
      <c r="I315" s="60" t="n"/>
      <c r="J315" s="59">
        <f>+(((G315-F315)-(H315-F315))/(H315-F315))*100</f>
        <v/>
      </c>
      <c r="K315" s="35" t="n"/>
      <c r="L315" s="35" t="n"/>
      <c r="M315" s="35" t="n"/>
      <c r="O315" s="295">
        <f>+(H315-F315)/10</f>
        <v/>
      </c>
      <c r="P315" s="26" t="inlineStr">
        <is>
          <t>FALSO</t>
        </is>
      </c>
      <c r="Q315" s="26" t="inlineStr">
        <is>
          <t>FALSO</t>
        </is>
      </c>
      <c r="R315" s="149" t="inlineStr">
        <is>
          <t>Esperado</t>
        </is>
      </c>
      <c r="S315" s="149" t="inlineStr">
        <is>
          <t>Esperado</t>
        </is>
      </c>
      <c r="T315" s="149" t="inlineStr">
        <is>
          <t>Se descarta</t>
        </is>
      </c>
      <c r="U315" s="149" t="n"/>
    </row>
    <row r="316" ht="15.75" customHeight="1" s="412">
      <c r="A316" s="5" t="n">
        <v>35</v>
      </c>
      <c r="B316" s="252" t="n">
        <v>35</v>
      </c>
      <c r="C316" s="246" t="n">
        <v>133</v>
      </c>
      <c r="D316" s="246" t="n">
        <v>1</v>
      </c>
      <c r="E316" s="46" t="n">
        <v>43514</v>
      </c>
      <c r="F316" s="246" t="n">
        <v>5280</v>
      </c>
      <c r="G316" s="246" t="n">
        <v>8143</v>
      </c>
      <c r="H316" s="246" t="n">
        <v>7504</v>
      </c>
      <c r="I316" s="246" t="n">
        <v>9</v>
      </c>
      <c r="J316" s="47">
        <f>+(((G316-F316)-(H316-F316))/(H316-F316))*100</f>
        <v/>
      </c>
      <c r="K316" s="51">
        <f>AVERAGE(J316:J317)</f>
        <v/>
      </c>
      <c r="L316" s="51">
        <f>_xlfn.STDEV.S(J316,J317)</f>
        <v/>
      </c>
      <c r="M316" s="50" t="n">
        <v>2</v>
      </c>
      <c r="O316" s="295">
        <f>+(H316-F316)/10</f>
        <v/>
      </c>
      <c r="P316" s="26" t="inlineStr">
        <is>
          <t>FALSO</t>
        </is>
      </c>
      <c r="Q316" s="26" t="inlineStr">
        <is>
          <t>FALSO</t>
        </is>
      </c>
      <c r="R316" s="149" t="inlineStr">
        <is>
          <t>Esperado</t>
        </is>
      </c>
      <c r="S316" s="149" t="inlineStr">
        <is>
          <t>No Esperado</t>
        </is>
      </c>
      <c r="T316" s="149" t="inlineStr">
        <is>
          <t>Se descarta</t>
        </is>
      </c>
      <c r="U316" s="149" t="n"/>
    </row>
    <row r="317" ht="15.75" customHeight="1" s="412">
      <c r="A317" s="5" t="n">
        <v>36</v>
      </c>
      <c r="B317" s="252" t="n">
        <v>36</v>
      </c>
      <c r="C317" s="246" t="n">
        <v>133</v>
      </c>
      <c r="D317" s="246" t="n">
        <v>1</v>
      </c>
      <c r="E317" s="46" t="n">
        <v>43514</v>
      </c>
      <c r="F317" s="246" t="n">
        <v>5219</v>
      </c>
      <c r="G317" s="246" t="n">
        <v>8231</v>
      </c>
      <c r="H317" s="246" t="n">
        <v>7542</v>
      </c>
      <c r="I317" s="246" t="n"/>
      <c r="J317" s="47">
        <f>+(((G317-F317)-(H317-F317))/(H317-F317))*100</f>
        <v/>
      </c>
      <c r="K317" s="50" t="n"/>
      <c r="L317" s="50" t="n"/>
      <c r="M317" s="50" t="n"/>
      <c r="O317" s="295">
        <f>+(H317-F317)/10</f>
        <v/>
      </c>
      <c r="P317" s="26" t="inlineStr">
        <is>
          <t>FALSO</t>
        </is>
      </c>
      <c r="Q317" s="26" t="inlineStr">
        <is>
          <t>FALSO</t>
        </is>
      </c>
      <c r="R317" s="149" t="inlineStr">
        <is>
          <t>Esperado</t>
        </is>
      </c>
      <c r="S317" s="149" t="inlineStr">
        <is>
          <t>No Esperado</t>
        </is>
      </c>
      <c r="T317" s="149" t="inlineStr">
        <is>
          <t>Se descarta</t>
        </is>
      </c>
      <c r="U317" s="149" t="n"/>
    </row>
    <row r="318" ht="15.75" customHeight="1" s="412">
      <c r="A318" s="5" t="n">
        <v>689</v>
      </c>
      <c r="B318" s="252" t="n">
        <v>35</v>
      </c>
      <c r="C318" s="246" t="n">
        <v>133</v>
      </c>
      <c r="D318" s="246" t="n">
        <v>3</v>
      </c>
      <c r="E318" s="46" t="n">
        <v>43521</v>
      </c>
      <c r="F318" s="246" t="n">
        <v>5280</v>
      </c>
      <c r="G318" s="246" t="n">
        <v>8718</v>
      </c>
      <c r="H318" s="246" t="n">
        <v>7798</v>
      </c>
      <c r="I318" s="246" t="n">
        <v>9</v>
      </c>
      <c r="J318" s="47">
        <f>+(((G318-F318)-(H318-F318))/(H318-F318))*100</f>
        <v/>
      </c>
      <c r="K318" s="51">
        <f>AVERAGE(J318:J319)</f>
        <v/>
      </c>
      <c r="L318" s="51">
        <f>_xlfn.STDEV.S(J318,J319)</f>
        <v/>
      </c>
      <c r="M318" s="50" t="n"/>
      <c r="O318" s="295">
        <f>+(H318-F318)/10</f>
        <v/>
      </c>
      <c r="P318" s="26" t="inlineStr">
        <is>
          <t>FALSO</t>
        </is>
      </c>
      <c r="Q318" s="26" t="inlineStr">
        <is>
          <t>FALSO</t>
        </is>
      </c>
      <c r="R318" s="149" t="inlineStr">
        <is>
          <t>Esperado</t>
        </is>
      </c>
      <c r="S318" s="149" t="inlineStr">
        <is>
          <t>No esperado</t>
        </is>
      </c>
      <c r="T318" s="149" t="inlineStr">
        <is>
          <t>Dato Válido</t>
        </is>
      </c>
      <c r="U318" s="149" t="n"/>
    </row>
    <row r="319" ht="15.75" customHeight="1" s="412">
      <c r="A319" s="5" t="n">
        <v>690</v>
      </c>
      <c r="B319" s="252" t="n">
        <v>36</v>
      </c>
      <c r="C319" s="246" t="n">
        <v>133</v>
      </c>
      <c r="D319" s="246" t="n">
        <v>3</v>
      </c>
      <c r="E319" s="46" t="n">
        <v>43521</v>
      </c>
      <c r="F319" s="246" t="n">
        <v>5219</v>
      </c>
      <c r="G319" s="246" t="n">
        <v>8887</v>
      </c>
      <c r="H319" s="246" t="n">
        <v>7921</v>
      </c>
      <c r="I319" s="246" t="n"/>
      <c r="J319" s="47">
        <f>+(((G319-F319)-(H319-F319))/(H319-F319))*100</f>
        <v/>
      </c>
      <c r="K319" s="50" t="n"/>
      <c r="L319" s="50" t="n"/>
      <c r="M319" s="50" t="n"/>
      <c r="O319" s="295">
        <f>+(H319-F319)/10</f>
        <v/>
      </c>
      <c r="P319" s="26" t="inlineStr">
        <is>
          <t>VERDADERO</t>
        </is>
      </c>
      <c r="Q319" s="26" t="inlineStr">
        <is>
          <t>FALSO</t>
        </is>
      </c>
      <c r="R319" s="149" t="inlineStr">
        <is>
          <t>Esperado</t>
        </is>
      </c>
      <c r="S319" s="149" t="inlineStr">
        <is>
          <t>Esperado</t>
        </is>
      </c>
      <c r="T319" s="149" t="inlineStr">
        <is>
          <t>Dato Válido</t>
        </is>
      </c>
      <c r="U319" s="149" t="n"/>
    </row>
    <row r="320" ht="15.75" customHeight="1" s="412">
      <c r="A320" s="5" t="n">
        <v>1339</v>
      </c>
      <c r="B320" s="252" t="n">
        <v>35</v>
      </c>
      <c r="C320" s="246" t="n">
        <v>133</v>
      </c>
      <c r="D320" s="246" t="n">
        <v>5</v>
      </c>
      <c r="E320" s="46" t="n">
        <v>43531</v>
      </c>
      <c r="F320" s="246" t="n">
        <v>5280</v>
      </c>
      <c r="G320" s="246" t="n">
        <v>7793</v>
      </c>
      <c r="H320" s="246" t="n">
        <v>7324</v>
      </c>
      <c r="I320" s="246" t="n">
        <v>12</v>
      </c>
      <c r="J320" s="47">
        <f>+(((G320-F320)-(H320-F320))/(H320-F320))*100</f>
        <v/>
      </c>
      <c r="K320" s="51">
        <f>AVERAGE(J320:J321)</f>
        <v/>
      </c>
      <c r="L320" s="51">
        <f>_xlfn.STDEV.S(J320,J321)</f>
        <v/>
      </c>
      <c r="M320" s="50" t="n"/>
      <c r="O320" s="295">
        <f>+(H320-F320)/10</f>
        <v/>
      </c>
      <c r="P320" s="26" t="inlineStr">
        <is>
          <t>FALSO</t>
        </is>
      </c>
      <c r="Q320" s="26" t="inlineStr">
        <is>
          <t>FALSO</t>
        </is>
      </c>
      <c r="R320" s="149" t="inlineStr">
        <is>
          <t>No esperado</t>
        </is>
      </c>
      <c r="S320" s="149" t="inlineStr">
        <is>
          <t>Esperado</t>
        </is>
      </c>
      <c r="T320" s="149" t="inlineStr">
        <is>
          <t>Dato Válido</t>
        </is>
      </c>
      <c r="U320" s="149" t="n"/>
    </row>
    <row r="321" ht="15.75" customHeight="1" s="412">
      <c r="A321" s="5" t="n">
        <v>1340</v>
      </c>
      <c r="B321" s="252" t="n">
        <v>36</v>
      </c>
      <c r="C321" s="246" t="n">
        <v>133</v>
      </c>
      <c r="D321" s="246" t="n">
        <v>5</v>
      </c>
      <c r="E321" s="46" t="n">
        <v>43531</v>
      </c>
      <c r="F321" s="246" t="n">
        <v>5219</v>
      </c>
      <c r="G321" s="246" t="n">
        <v>7496</v>
      </c>
      <c r="H321" s="246" t="n">
        <v>7083</v>
      </c>
      <c r="I321" s="246" t="n"/>
      <c r="J321" s="47">
        <f>+(((G321-F321)-(H321-F321))/(H321-F321))*100</f>
        <v/>
      </c>
      <c r="K321" s="50" t="n"/>
      <c r="L321" s="50" t="n"/>
      <c r="M321" s="50" t="n"/>
      <c r="O321" s="295">
        <f>+(H321-F321)/10</f>
        <v/>
      </c>
      <c r="P321" s="26" t="inlineStr">
        <is>
          <t>FALSO</t>
        </is>
      </c>
      <c r="Q321" s="26" t="inlineStr">
        <is>
          <t>FALSO</t>
        </is>
      </c>
      <c r="R321" s="149" t="inlineStr">
        <is>
          <t>No esperado</t>
        </is>
      </c>
      <c r="S321" s="149" t="inlineStr">
        <is>
          <t>Esperado</t>
        </is>
      </c>
      <c r="T321" s="149" t="inlineStr">
        <is>
          <t>Dato Válido</t>
        </is>
      </c>
      <c r="U321" s="149" t="n"/>
    </row>
    <row r="322" ht="15.75" customHeight="1" s="412">
      <c r="A322" s="15" t="n">
        <v>2259</v>
      </c>
      <c r="B322" s="16" t="n">
        <v>29</v>
      </c>
      <c r="C322" s="52" t="n">
        <v>133</v>
      </c>
      <c r="D322" s="52" t="n">
        <v>8</v>
      </c>
      <c r="E322" s="53" t="n">
        <v>43550</v>
      </c>
      <c r="F322" s="54" t="n">
        <v>5292</v>
      </c>
      <c r="G322" s="52" t="n">
        <v>8339</v>
      </c>
      <c r="H322" s="52" t="n">
        <v>7900</v>
      </c>
      <c r="I322" s="246" t="n"/>
      <c r="J322" s="47">
        <f>+(((G322-F322)-(H322-F322))/(H322-F322))*100</f>
        <v/>
      </c>
      <c r="K322" s="51">
        <f>AVERAGE(J322:J323)</f>
        <v/>
      </c>
      <c r="L322" s="51">
        <f>_xlfn.STDEV.S(J322,J323)</f>
        <v/>
      </c>
      <c r="M322" s="50">
        <f>+(K320-K322)/19</f>
        <v/>
      </c>
      <c r="N322" s="295">
        <f>+(K318-K322)/29</f>
        <v/>
      </c>
      <c r="O322" s="295">
        <f>+(H322-F322)/10</f>
        <v/>
      </c>
      <c r="P322" s="26" t="inlineStr">
        <is>
          <t>FALSO</t>
        </is>
      </c>
      <c r="Q322" s="26" t="inlineStr">
        <is>
          <t>FALSO</t>
        </is>
      </c>
      <c r="R322" s="149" t="inlineStr">
        <is>
          <t>Esperado</t>
        </is>
      </c>
      <c r="S322" s="149" t="inlineStr">
        <is>
          <t>Esperado</t>
        </is>
      </c>
      <c r="T322" s="149" t="inlineStr">
        <is>
          <t>Dato Válido</t>
        </is>
      </c>
      <c r="U322" s="149" t="n"/>
    </row>
    <row r="323" ht="15.75" customHeight="1" s="412">
      <c r="A323" s="15" t="n">
        <v>2260</v>
      </c>
      <c r="B323" s="16" t="n">
        <v>30</v>
      </c>
      <c r="C323" s="52" t="n">
        <v>133</v>
      </c>
      <c r="D323" s="52" t="n">
        <v>8</v>
      </c>
      <c r="E323" s="53" t="n">
        <v>43550</v>
      </c>
      <c r="F323" s="54" t="n">
        <v>5244</v>
      </c>
      <c r="G323" s="52" t="n">
        <v>8176</v>
      </c>
      <c r="H323" s="52" t="n">
        <v>7748</v>
      </c>
      <c r="I323" s="246" t="n"/>
      <c r="J323" s="47">
        <f>+(((G323-F323)-(H323-F323))/(H323-F323))*100</f>
        <v/>
      </c>
      <c r="K323" s="50" t="n"/>
      <c r="L323" s="50" t="n"/>
      <c r="M323" s="50" t="n"/>
      <c r="O323" s="295">
        <f>+(H323-F323)/10</f>
        <v/>
      </c>
      <c r="P323" s="26" t="inlineStr">
        <is>
          <t>FALSO</t>
        </is>
      </c>
      <c r="Q323" s="26" t="inlineStr">
        <is>
          <t>FALSO</t>
        </is>
      </c>
      <c r="R323" s="149" t="inlineStr">
        <is>
          <t>No esperado</t>
        </is>
      </c>
      <c r="S323" s="149" t="inlineStr">
        <is>
          <t>Esperado</t>
        </is>
      </c>
      <c r="T323" s="149" t="inlineStr">
        <is>
          <t>Dato Válido</t>
        </is>
      </c>
      <c r="U323" s="149" t="n"/>
    </row>
    <row r="324" ht="15.75" customHeight="1" s="412">
      <c r="A324" s="5" t="n">
        <v>37</v>
      </c>
      <c r="B324" s="252" t="n">
        <v>37</v>
      </c>
      <c r="C324" s="201" t="n">
        <v>134</v>
      </c>
      <c r="D324" s="201" t="n">
        <v>1</v>
      </c>
      <c r="E324" s="8" t="n">
        <v>43514</v>
      </c>
      <c r="F324" s="201" t="n">
        <v>5225</v>
      </c>
      <c r="G324" s="201" t="n">
        <v>9388</v>
      </c>
      <c r="H324" s="201" t="n">
        <v>8214</v>
      </c>
      <c r="I324" s="201" t="n">
        <v>10</v>
      </c>
      <c r="J324" s="9">
        <f>+(((G324-F324)-(H324-F324))/(H324-F324))*100</f>
        <v/>
      </c>
      <c r="K324" s="33">
        <f>AVERAGE(J324:J325)</f>
        <v/>
      </c>
      <c r="L324" s="33">
        <f>_xlfn.STDEV.S(J324,J325)</f>
        <v/>
      </c>
      <c r="M324" s="13" t="n">
        <v>2</v>
      </c>
      <c r="O324" s="295">
        <f>+(H324-F324)/10</f>
        <v/>
      </c>
      <c r="P324" s="26" t="inlineStr">
        <is>
          <t>FALSO</t>
        </is>
      </c>
      <c r="Q324" s="26" t="inlineStr">
        <is>
          <t>FALSO</t>
        </is>
      </c>
      <c r="R324" s="149" t="inlineStr">
        <is>
          <t>Esperado</t>
        </is>
      </c>
      <c r="S324" s="149" t="inlineStr">
        <is>
          <t>Esperado</t>
        </is>
      </c>
      <c r="T324" s="149" t="inlineStr">
        <is>
          <t>Dato Válido</t>
        </is>
      </c>
      <c r="U324" s="149" t="n"/>
    </row>
    <row r="325" ht="15.75" customHeight="1" s="412">
      <c r="A325" s="5" t="n">
        <v>38</v>
      </c>
      <c r="B325" s="252" t="n">
        <v>38</v>
      </c>
      <c r="C325" s="201" t="n">
        <v>134</v>
      </c>
      <c r="D325" s="201" t="n">
        <v>1</v>
      </c>
      <c r="E325" s="8" t="n">
        <v>43514</v>
      </c>
      <c r="F325" s="201" t="n">
        <v>5241</v>
      </c>
      <c r="G325" s="201" t="n">
        <v>9597</v>
      </c>
      <c r="H325" s="201" t="n">
        <v>8355</v>
      </c>
      <c r="I325" s="201" t="n"/>
      <c r="J325" s="9">
        <f>+(((G325-F325)-(H325-F325))/(H325-F325))*100</f>
        <v/>
      </c>
      <c r="K325" s="13" t="n"/>
      <c r="L325" s="13" t="n"/>
      <c r="M325" s="13" t="n"/>
      <c r="O325" s="295">
        <f>+(H325-F325)/10</f>
        <v/>
      </c>
      <c r="P325" s="26" t="inlineStr">
        <is>
          <t>VERDADERO</t>
        </is>
      </c>
      <c r="Q325" s="26" t="inlineStr">
        <is>
          <t>FALSO</t>
        </is>
      </c>
      <c r="R325" s="149" t="inlineStr">
        <is>
          <t>Esperado</t>
        </is>
      </c>
      <c r="S325" s="149" t="inlineStr">
        <is>
          <t>Esperado</t>
        </is>
      </c>
      <c r="T325" s="149" t="inlineStr">
        <is>
          <t>Dato Válido</t>
        </is>
      </c>
      <c r="U325" s="149" t="n"/>
    </row>
    <row r="326" ht="15.75" customHeight="1" s="412">
      <c r="A326" s="5" t="n">
        <v>691</v>
      </c>
      <c r="B326" s="252" t="n">
        <v>37</v>
      </c>
      <c r="C326" s="201" t="n">
        <v>134</v>
      </c>
      <c r="D326" s="201" t="n">
        <v>3</v>
      </c>
      <c r="E326" s="8" t="n">
        <v>43521</v>
      </c>
      <c r="F326" s="201" t="n">
        <v>5225</v>
      </c>
      <c r="G326" s="201" t="n">
        <v>9116</v>
      </c>
      <c r="H326" s="201" t="n">
        <v>7970</v>
      </c>
      <c r="I326" s="201" t="n">
        <v>8</v>
      </c>
      <c r="J326" s="9">
        <f>+(((G326-F326)-(H326-F326))/(H326-F326))*100</f>
        <v/>
      </c>
      <c r="K326" s="33">
        <f>AVERAGE(J326:J327)</f>
        <v/>
      </c>
      <c r="L326" s="33">
        <f>_xlfn.STDEV.S(J326,J327)</f>
        <v/>
      </c>
      <c r="M326" s="13" t="n"/>
      <c r="O326" s="295">
        <f>+(H326-F326)/10</f>
        <v/>
      </c>
      <c r="P326" s="26" t="inlineStr">
        <is>
          <t>FALSO</t>
        </is>
      </c>
      <c r="Q326" s="26" t="inlineStr">
        <is>
          <t>FALSO</t>
        </is>
      </c>
      <c r="R326" s="149" t="inlineStr">
        <is>
          <t>No esperado</t>
        </is>
      </c>
      <c r="S326" s="149" t="inlineStr">
        <is>
          <t>No esperado</t>
        </is>
      </c>
      <c r="T326" s="149" t="inlineStr">
        <is>
          <t>Se descarta</t>
        </is>
      </c>
      <c r="U326" s="149" t="n"/>
    </row>
    <row r="327" ht="15.75" customHeight="1" s="412">
      <c r="A327" s="5" t="n">
        <v>692</v>
      </c>
      <c r="B327" s="252" t="n">
        <v>38</v>
      </c>
      <c r="C327" s="201" t="n">
        <v>134</v>
      </c>
      <c r="D327" s="201" t="n">
        <v>3</v>
      </c>
      <c r="E327" s="8" t="n">
        <v>43521</v>
      </c>
      <c r="F327" s="201" t="n">
        <v>5241</v>
      </c>
      <c r="G327" s="201" t="n">
        <v>9315</v>
      </c>
      <c r="H327" s="201" t="n">
        <v>8087</v>
      </c>
      <c r="I327" s="201" t="n"/>
      <c r="J327" s="9">
        <f>+(((G327-F327)-(H327-F327))/(H327-F327))*100</f>
        <v/>
      </c>
      <c r="K327" s="13" t="n"/>
      <c r="L327" s="13" t="n"/>
      <c r="M327" s="13" t="n"/>
      <c r="O327" s="295">
        <f>+(H327-F327)/10</f>
        <v/>
      </c>
      <c r="P327" s="26" t="inlineStr">
        <is>
          <t>FALSO</t>
        </is>
      </c>
      <c r="Q327" s="26" t="inlineStr">
        <is>
          <t>FALSO</t>
        </is>
      </c>
      <c r="R327" s="149" t="inlineStr">
        <is>
          <t>Esperado</t>
        </is>
      </c>
      <c r="S327" s="149" t="inlineStr">
        <is>
          <t>No esperado</t>
        </is>
      </c>
      <c r="T327" s="149" t="inlineStr">
        <is>
          <t>Se descarta</t>
        </is>
      </c>
      <c r="U327" s="149" t="n"/>
    </row>
    <row r="328" ht="15.75" customHeight="1" s="412">
      <c r="A328" s="5" t="n">
        <v>1341</v>
      </c>
      <c r="B328" s="252" t="n">
        <v>37</v>
      </c>
      <c r="C328" s="201" t="n">
        <v>134</v>
      </c>
      <c r="D328" s="201" t="n">
        <v>5</v>
      </c>
      <c r="E328" s="8" t="n">
        <v>43531</v>
      </c>
      <c r="F328" s="201" t="n">
        <v>5225</v>
      </c>
      <c r="G328" s="201" t="n">
        <v>8761</v>
      </c>
      <c r="H328" s="201" t="n">
        <v>8056</v>
      </c>
      <c r="I328" s="201" t="n">
        <v>7</v>
      </c>
      <c r="J328" s="9">
        <f>+(((G328-F328)-(H328-F328))/(H328-F328))*100</f>
        <v/>
      </c>
      <c r="K328" s="33">
        <f>AVERAGE(J328:J329)</f>
        <v/>
      </c>
      <c r="L328" s="33">
        <f>_xlfn.STDEV.S(J328,J329)</f>
        <v/>
      </c>
      <c r="M328" s="13" t="n"/>
      <c r="O328" s="295">
        <f>+(H328-F328)/10</f>
        <v/>
      </c>
      <c r="P328" s="26" t="inlineStr">
        <is>
          <t>FALSO</t>
        </is>
      </c>
      <c r="Q328" s="26" t="inlineStr">
        <is>
          <t>FALSO</t>
        </is>
      </c>
      <c r="R328" s="149" t="inlineStr">
        <is>
          <t>Esperado</t>
        </is>
      </c>
      <c r="S328" s="149" t="inlineStr">
        <is>
          <t>Esperado</t>
        </is>
      </c>
      <c r="T328" s="149" t="inlineStr">
        <is>
          <t>Dato Válido</t>
        </is>
      </c>
      <c r="U328" s="149" t="n"/>
    </row>
    <row r="329" ht="15.75" customHeight="1" s="412">
      <c r="A329" s="5" t="n">
        <v>1342</v>
      </c>
      <c r="B329" s="252" t="n">
        <v>38</v>
      </c>
      <c r="C329" s="201" t="n">
        <v>134</v>
      </c>
      <c r="D329" s="201" t="n">
        <v>5</v>
      </c>
      <c r="E329" s="8" t="n">
        <v>43531</v>
      </c>
      <c r="F329" s="201" t="n">
        <v>5241</v>
      </c>
      <c r="G329" s="201" t="n">
        <v>8682</v>
      </c>
      <c r="H329" s="201" t="n">
        <v>8009</v>
      </c>
      <c r="I329" s="201" t="n"/>
      <c r="J329" s="9">
        <f>+(((G329-F329)-(H329-F329))/(H329-F329))*100</f>
        <v/>
      </c>
      <c r="K329" s="13" t="n"/>
      <c r="L329" s="13" t="n"/>
      <c r="M329" s="13" t="n"/>
      <c r="O329" s="295">
        <f>+(H329-F329)/10</f>
        <v/>
      </c>
      <c r="P329" s="26" t="inlineStr">
        <is>
          <t>FALSO</t>
        </is>
      </c>
      <c r="Q329" s="26" t="inlineStr">
        <is>
          <t>FALSO</t>
        </is>
      </c>
      <c r="R329" s="149" t="inlineStr">
        <is>
          <t>No esperado</t>
        </is>
      </c>
      <c r="S329" s="149" t="inlineStr">
        <is>
          <t>Esperado</t>
        </is>
      </c>
      <c r="T329" s="149" t="inlineStr">
        <is>
          <t>Dato Válido</t>
        </is>
      </c>
      <c r="U329" s="149" t="n"/>
    </row>
    <row r="330" ht="15.75" customHeight="1" s="412">
      <c r="A330" s="15" t="n">
        <v>2261</v>
      </c>
      <c r="B330" s="16" t="n">
        <v>31</v>
      </c>
      <c r="C330" s="17" t="n">
        <v>134</v>
      </c>
      <c r="D330" s="17" t="n">
        <v>8</v>
      </c>
      <c r="E330" s="18" t="n">
        <v>43550</v>
      </c>
      <c r="F330" s="19" t="n">
        <v>5227</v>
      </c>
      <c r="G330" s="17" t="n">
        <v>8725</v>
      </c>
      <c r="H330" s="17" t="n">
        <v>8252</v>
      </c>
      <c r="I330" s="201" t="n"/>
      <c r="J330" s="9">
        <f>+(((G330-F330)-(H330-F330))/(H330-F330))*100</f>
        <v/>
      </c>
      <c r="K330" s="33">
        <f>AVERAGE(J330:J331)</f>
        <v/>
      </c>
      <c r="L330" s="33">
        <f>_xlfn.STDEV.S(J330,J331)</f>
        <v/>
      </c>
      <c r="M330" s="13">
        <f>+(K328-K330)/19</f>
        <v/>
      </c>
      <c r="N330" s="295">
        <f>+(K324-K330)/36</f>
        <v/>
      </c>
      <c r="O330" s="295">
        <f>+(H330-F330)/10</f>
        <v/>
      </c>
      <c r="P330" s="26" t="inlineStr">
        <is>
          <t>FALSO</t>
        </is>
      </c>
      <c r="Q330" s="26" t="inlineStr">
        <is>
          <t>VERDADERO</t>
        </is>
      </c>
      <c r="R330" s="149" t="inlineStr">
        <is>
          <t>Esperado</t>
        </is>
      </c>
      <c r="S330" s="149" t="inlineStr">
        <is>
          <t>Esperado</t>
        </is>
      </c>
      <c r="T330" s="149" t="inlineStr">
        <is>
          <t>Dato Válido</t>
        </is>
      </c>
      <c r="U330" s="149" t="n"/>
    </row>
    <row r="331" ht="15.75" customHeight="1" s="412">
      <c r="A331" s="15" t="n">
        <v>2262</v>
      </c>
      <c r="B331" s="16" t="n">
        <v>32</v>
      </c>
      <c r="C331" s="17" t="n">
        <v>134</v>
      </c>
      <c r="D331" s="17" t="n">
        <v>8</v>
      </c>
      <c r="E331" s="18" t="n">
        <v>43550</v>
      </c>
      <c r="F331" s="19" t="n">
        <v>5214</v>
      </c>
      <c r="G331" s="17" t="n">
        <v>8824</v>
      </c>
      <c r="H331" s="17" t="n">
        <v>8315</v>
      </c>
      <c r="I331" s="201" t="n"/>
      <c r="J331" s="9">
        <f>+(((G331-F331)-(H331-F331))/(H331-F331))*100</f>
        <v/>
      </c>
      <c r="K331" s="13" t="n"/>
      <c r="L331" s="13" t="n"/>
      <c r="M331" s="13" t="n"/>
      <c r="O331" s="295">
        <f>+(H331-F331)/10</f>
        <v/>
      </c>
      <c r="P331" s="26" t="inlineStr">
        <is>
          <t>FALSO</t>
        </is>
      </c>
      <c r="Q331" s="26" t="inlineStr">
        <is>
          <t>FALSO</t>
        </is>
      </c>
      <c r="R331" s="149" t="inlineStr">
        <is>
          <t>Esperado</t>
        </is>
      </c>
      <c r="S331" s="149" t="inlineStr">
        <is>
          <t>Esperado</t>
        </is>
      </c>
      <c r="T331" s="149" t="inlineStr">
        <is>
          <t>Dato Válido</t>
        </is>
      </c>
      <c r="U331" s="149" t="n"/>
    </row>
    <row r="332" ht="15.75" customHeight="1" s="412">
      <c r="A332" s="5" t="n">
        <v>423</v>
      </c>
      <c r="B332" s="252" t="n">
        <v>73</v>
      </c>
      <c r="C332" s="246" t="n">
        <v>135</v>
      </c>
      <c r="D332" s="246" t="n">
        <v>2</v>
      </c>
      <c r="E332" s="46" t="n">
        <v>43517</v>
      </c>
      <c r="F332" s="246" t="n">
        <v>5203</v>
      </c>
      <c r="G332" s="246" t="n">
        <v>8607</v>
      </c>
      <c r="H332" s="246" t="n">
        <v>7517</v>
      </c>
      <c r="I332" s="246" t="n">
        <v>10</v>
      </c>
      <c r="J332" s="47">
        <f>+(((G332-F332)-(H332-F332))/(H332-F332))*100</f>
        <v/>
      </c>
      <c r="K332" s="51">
        <f>AVERAGE(J332:J333)</f>
        <v/>
      </c>
      <c r="L332" s="51">
        <f>_xlfn.STDEV.S(J332,J333)</f>
        <v/>
      </c>
      <c r="M332" s="50" t="n">
        <v>3</v>
      </c>
      <c r="O332" s="295">
        <f>+(H332-F332)/10</f>
        <v/>
      </c>
      <c r="P332" s="26" t="inlineStr">
        <is>
          <t>FALSO</t>
        </is>
      </c>
      <c r="Q332" s="26" t="inlineStr">
        <is>
          <t>FALSO</t>
        </is>
      </c>
      <c r="R332" s="149" t="inlineStr">
        <is>
          <t>Esperado</t>
        </is>
      </c>
      <c r="S332" s="149" t="inlineStr">
        <is>
          <t>Esperado</t>
        </is>
      </c>
      <c r="T332" s="149" t="inlineStr">
        <is>
          <t>Se descarta</t>
        </is>
      </c>
      <c r="U332" s="149" t="n"/>
    </row>
    <row r="333" ht="15.75" customHeight="1" s="412">
      <c r="A333" s="5" t="n">
        <v>424</v>
      </c>
      <c r="B333" s="252" t="n">
        <v>74</v>
      </c>
      <c r="C333" s="246" t="n">
        <v>135</v>
      </c>
      <c r="D333" s="246" t="n">
        <v>2</v>
      </c>
      <c r="E333" s="46" t="n">
        <v>43517</v>
      </c>
      <c r="F333" s="246" t="n">
        <v>5309</v>
      </c>
      <c r="G333" s="246" t="n">
        <v>8798</v>
      </c>
      <c r="H333" s="246" t="n">
        <v>7659</v>
      </c>
      <c r="I333" s="246" t="n"/>
      <c r="J333" s="47">
        <f>+(((G333-F333)-(H333-F333))/(H333-F333))*100</f>
        <v/>
      </c>
      <c r="K333" s="50" t="n"/>
      <c r="L333" s="50" t="n"/>
      <c r="M333" s="50" t="n"/>
      <c r="O333" s="295">
        <f>+(H333-F333)/10</f>
        <v/>
      </c>
      <c r="P333" s="26" t="inlineStr">
        <is>
          <t>FALSO</t>
        </is>
      </c>
      <c r="Q333" s="26" t="inlineStr">
        <is>
          <t>FALSO</t>
        </is>
      </c>
      <c r="R333" s="149" t="inlineStr">
        <is>
          <t>Esperado</t>
        </is>
      </c>
      <c r="S333" s="149" t="inlineStr">
        <is>
          <t>No esperado</t>
        </is>
      </c>
      <c r="T333" s="149" t="inlineStr">
        <is>
          <t>Se descarta</t>
        </is>
      </c>
      <c r="U333" s="149" t="n"/>
    </row>
    <row r="334" ht="15.75" customHeight="1" s="412">
      <c r="A334" s="5" t="n">
        <v>1077</v>
      </c>
      <c r="B334" s="252" t="n">
        <v>31</v>
      </c>
      <c r="C334" s="246" t="n">
        <v>135</v>
      </c>
      <c r="D334" s="246" t="n">
        <v>4</v>
      </c>
      <c r="E334" s="46" t="n">
        <v>43524</v>
      </c>
      <c r="F334" s="246" t="n">
        <v>5227</v>
      </c>
      <c r="G334" s="246" t="n">
        <v>8605</v>
      </c>
      <c r="H334" s="246" t="n">
        <v>7447</v>
      </c>
      <c r="I334" s="246" t="n">
        <v>9</v>
      </c>
      <c r="J334" s="47">
        <f>+(((G334-F334)-(H334-F334))/(H334-F334))*100</f>
        <v/>
      </c>
      <c r="K334" s="51">
        <f>AVERAGE(J334:J335)</f>
        <v/>
      </c>
      <c r="L334" s="51">
        <f>_xlfn.STDEV.S(J334,J335)</f>
        <v/>
      </c>
      <c r="M334" s="50" t="n"/>
      <c r="O334" s="295">
        <f>+(H334-F334)/10</f>
        <v/>
      </c>
      <c r="P334" s="26" t="inlineStr">
        <is>
          <t>FALSO</t>
        </is>
      </c>
      <c r="Q334" s="26" t="inlineStr">
        <is>
          <t>FALSO</t>
        </is>
      </c>
      <c r="R334" s="149" t="inlineStr">
        <is>
          <t>No esperado</t>
        </is>
      </c>
      <c r="S334" s="149" t="inlineStr">
        <is>
          <t>No esperado</t>
        </is>
      </c>
      <c r="T334" s="149" t="inlineStr">
        <is>
          <t>Se descarta</t>
        </is>
      </c>
      <c r="U334" s="149" t="n"/>
    </row>
    <row r="335" ht="15.75" customHeight="1" s="412">
      <c r="A335" s="5" t="n">
        <v>1078</v>
      </c>
      <c r="B335" s="252" t="n">
        <v>32</v>
      </c>
      <c r="C335" s="246" t="n">
        <v>135</v>
      </c>
      <c r="D335" s="246" t="n">
        <v>4</v>
      </c>
      <c r="E335" s="46" t="n">
        <v>43524</v>
      </c>
      <c r="F335" s="246" t="n">
        <v>5214</v>
      </c>
      <c r="G335" s="246" t="n">
        <v>8842</v>
      </c>
      <c r="H335" s="246" t="n">
        <v>7648</v>
      </c>
      <c r="I335" s="246" t="n"/>
      <c r="J335" s="47">
        <f>+(((G335-F335)-(H335-F335))/(H335-F335))*100</f>
        <v/>
      </c>
      <c r="K335" s="50" t="n"/>
      <c r="L335" s="50" t="n"/>
      <c r="M335" s="50" t="n"/>
      <c r="O335" s="295">
        <f>+(H335-F335)/10</f>
        <v/>
      </c>
      <c r="P335" s="26" t="inlineStr">
        <is>
          <t>FALSO</t>
        </is>
      </c>
      <c r="Q335" s="26" t="inlineStr">
        <is>
          <t>FALSO</t>
        </is>
      </c>
      <c r="R335" s="149" t="inlineStr">
        <is>
          <t>Esperado</t>
        </is>
      </c>
      <c r="S335" s="149" t="inlineStr">
        <is>
          <t>Esperado</t>
        </is>
      </c>
      <c r="T335" s="149" t="inlineStr">
        <is>
          <t>Se descarta</t>
        </is>
      </c>
      <c r="U335" s="149" t="n"/>
    </row>
    <row r="336" ht="15.75" customHeight="1" s="412">
      <c r="A336" s="5" t="n">
        <v>1727</v>
      </c>
      <c r="B336" s="252" t="n">
        <v>31</v>
      </c>
      <c r="C336" s="246" t="n">
        <v>135</v>
      </c>
      <c r="D336" s="246" t="n">
        <v>6</v>
      </c>
      <c r="E336" s="46" t="n">
        <v>43535</v>
      </c>
      <c r="F336" s="246" t="n">
        <v>5227</v>
      </c>
      <c r="G336" s="246" t="n">
        <v>8628</v>
      </c>
      <c r="H336" s="246" t="n">
        <v>7624</v>
      </c>
      <c r="I336" s="246" t="n">
        <v>9</v>
      </c>
      <c r="J336" s="47">
        <f>+(((G336-F336)-(H336-F336))/(H336-F336))*100</f>
        <v/>
      </c>
      <c r="K336" s="51">
        <f>AVERAGE(J336:J337)</f>
        <v/>
      </c>
      <c r="L336" s="51">
        <f>_xlfn.STDEV.S(J336,J337)</f>
        <v/>
      </c>
      <c r="M336" s="50" t="n"/>
      <c r="O336" s="295">
        <f>+(H336-F336)/10</f>
        <v/>
      </c>
      <c r="P336" s="26" t="inlineStr">
        <is>
          <t>FALSO</t>
        </is>
      </c>
      <c r="Q336" s="26" t="inlineStr">
        <is>
          <t>FALSO</t>
        </is>
      </c>
      <c r="R336" s="149" t="inlineStr">
        <is>
          <t>No esperado</t>
        </is>
      </c>
      <c r="S336" s="149" t="inlineStr">
        <is>
          <t>Esperado</t>
        </is>
      </c>
      <c r="T336" s="149" t="inlineStr">
        <is>
          <t>Se descarta</t>
        </is>
      </c>
      <c r="U336" s="149" t="n"/>
    </row>
    <row r="337" ht="15.75" customHeight="1" s="412">
      <c r="A337" s="5" t="n">
        <v>1728</v>
      </c>
      <c r="B337" s="252" t="n">
        <v>32</v>
      </c>
      <c r="C337" s="246" t="n">
        <v>135</v>
      </c>
      <c r="D337" s="246" t="n">
        <v>6</v>
      </c>
      <c r="E337" s="46" t="n">
        <v>43535</v>
      </c>
      <c r="F337" s="246" t="n">
        <v>5214</v>
      </c>
      <c r="G337" s="246" t="n">
        <v>8565</v>
      </c>
      <c r="H337" s="246" t="n">
        <v>7565</v>
      </c>
      <c r="I337" s="246" t="n"/>
      <c r="J337" s="47">
        <f>+(((G337-F337)-(H337-F337))/(H337-F337))*100</f>
        <v/>
      </c>
      <c r="K337" s="50" t="n"/>
      <c r="L337" s="50" t="n"/>
      <c r="M337" s="50" t="n"/>
      <c r="O337" s="295">
        <f>+(H337-F337)/10</f>
        <v/>
      </c>
      <c r="P337" s="26" t="inlineStr">
        <is>
          <t>FALSO</t>
        </is>
      </c>
      <c r="Q337" s="26" t="inlineStr">
        <is>
          <t>FALSO</t>
        </is>
      </c>
      <c r="R337" s="149" t="inlineStr">
        <is>
          <t>No esperado</t>
        </is>
      </c>
      <c r="S337" s="149" t="inlineStr">
        <is>
          <t>Esperado</t>
        </is>
      </c>
      <c r="T337" s="149" t="inlineStr">
        <is>
          <t>Se descarta</t>
        </is>
      </c>
      <c r="U337" s="149" t="n"/>
    </row>
    <row r="338" ht="15.75" customHeight="1" s="412">
      <c r="A338" s="15" t="n">
        <v>2437</v>
      </c>
      <c r="B338" s="16" t="n">
        <v>25</v>
      </c>
      <c r="C338" s="52" t="n">
        <v>135</v>
      </c>
      <c r="D338" s="52" t="n">
        <v>9</v>
      </c>
      <c r="E338" s="53" t="n">
        <v>43557</v>
      </c>
      <c r="F338" s="54" t="n">
        <v>5238</v>
      </c>
      <c r="G338" s="52" t="n">
        <v>7994</v>
      </c>
      <c r="H338" s="52" t="n">
        <v>7497</v>
      </c>
      <c r="I338" s="246" t="n"/>
      <c r="J338" s="47">
        <f>+(((G338-F338)-(H338-F338))/(H338-F338))*100</f>
        <v/>
      </c>
      <c r="K338" s="51">
        <f>AVERAGE(J338:J339)</f>
        <v/>
      </c>
      <c r="L338" s="51">
        <f>_xlfn.STDEV.S(J338,J339)</f>
        <v/>
      </c>
      <c r="M338" s="50" t="n"/>
      <c r="O338" s="295">
        <f>+(H338-F338)/10</f>
        <v/>
      </c>
      <c r="P338" s="26" t="inlineStr">
        <is>
          <t>FALSO</t>
        </is>
      </c>
      <c r="Q338" s="26" t="inlineStr">
        <is>
          <t>FALSO</t>
        </is>
      </c>
      <c r="R338" s="149" t="inlineStr">
        <is>
          <t>No esperado</t>
        </is>
      </c>
      <c r="S338" s="149" t="inlineStr">
        <is>
          <t>Esperado</t>
        </is>
      </c>
      <c r="T338" s="149" t="inlineStr">
        <is>
          <t>Se descarta</t>
        </is>
      </c>
      <c r="U338" s="149" t="n"/>
    </row>
    <row r="339" ht="15.75" customHeight="1" s="412">
      <c r="A339" s="15" t="n">
        <v>2438</v>
      </c>
      <c r="B339" s="16" t="n">
        <v>26</v>
      </c>
      <c r="C339" s="52" t="n">
        <v>135</v>
      </c>
      <c r="D339" s="52" t="n">
        <v>9</v>
      </c>
      <c r="E339" s="53" t="n">
        <v>43557</v>
      </c>
      <c r="F339" s="54" t="n">
        <v>5207</v>
      </c>
      <c r="G339" s="52" t="n">
        <v>8157</v>
      </c>
      <c r="H339" s="52" t="n">
        <v>7612</v>
      </c>
      <c r="I339" s="246" t="n"/>
      <c r="J339" s="47">
        <f>+(((G339-F339)-(H339-F339))/(H339-F339))*100</f>
        <v/>
      </c>
      <c r="K339" s="50" t="n"/>
      <c r="L339" s="50" t="n"/>
      <c r="M339" s="50" t="n"/>
      <c r="O339" s="295">
        <f>+(H339-F339)/10</f>
        <v/>
      </c>
      <c r="P339" s="26" t="inlineStr">
        <is>
          <t>FALSO</t>
        </is>
      </c>
      <c r="Q339" s="26" t="inlineStr">
        <is>
          <t>FALSO</t>
        </is>
      </c>
      <c r="R339" s="149" t="inlineStr">
        <is>
          <t>Esperado</t>
        </is>
      </c>
      <c r="S339" s="149" t="inlineStr">
        <is>
          <t>Esperado</t>
        </is>
      </c>
      <c r="T339" s="149" t="inlineStr">
        <is>
          <t>Se descarta</t>
        </is>
      </c>
      <c r="U339" s="149" t="n"/>
    </row>
    <row r="340" ht="15.75" customHeight="1" s="412">
      <c r="A340" s="15" t="n">
        <v>3085</v>
      </c>
      <c r="B340" s="16" t="n">
        <v>25</v>
      </c>
      <c r="C340" s="52" t="n">
        <v>135</v>
      </c>
      <c r="D340" s="52" t="n">
        <v>12</v>
      </c>
      <c r="E340" s="53" t="n">
        <v>43577</v>
      </c>
      <c r="F340" s="54" t="n">
        <v>5238</v>
      </c>
      <c r="G340" s="52" t="n">
        <v>8139</v>
      </c>
      <c r="H340" s="52" t="n">
        <v>7665</v>
      </c>
      <c r="I340" s="52" t="n"/>
      <c r="J340" s="47">
        <f>+(((G340-F340)-(H340-F340))/(H340-F340))*100</f>
        <v/>
      </c>
      <c r="K340" s="51">
        <f>AVERAGE(J340:J341)</f>
        <v/>
      </c>
      <c r="L340" s="51">
        <f>_xlfn.STDEV.S(J340,J341)</f>
        <v/>
      </c>
      <c r="M340" s="50" t="n"/>
      <c r="O340" s="295">
        <f>+(H340-F340)/10</f>
        <v/>
      </c>
      <c r="P340" s="26" t="inlineStr">
        <is>
          <t>FALSO</t>
        </is>
      </c>
      <c r="Q340" s="26" t="inlineStr">
        <is>
          <t>FALSO</t>
        </is>
      </c>
      <c r="R340" s="149" t="inlineStr">
        <is>
          <t>Esperado</t>
        </is>
      </c>
      <c r="S340" s="149" t="inlineStr">
        <is>
          <t>Esperado</t>
        </is>
      </c>
      <c r="T340" s="149" t="inlineStr">
        <is>
          <t>Se descarta</t>
        </is>
      </c>
      <c r="U340" s="149" t="n"/>
    </row>
    <row r="341" ht="15.75" customHeight="1" s="412">
      <c r="A341" s="15" t="n">
        <v>3086</v>
      </c>
      <c r="B341" s="16" t="n">
        <v>26</v>
      </c>
      <c r="C341" s="52" t="n">
        <v>135</v>
      </c>
      <c r="D341" s="52" t="n">
        <v>12</v>
      </c>
      <c r="E341" s="53" t="n">
        <v>43577</v>
      </c>
      <c r="F341" s="54" t="n">
        <v>5207</v>
      </c>
      <c r="G341" s="52" t="n">
        <v>8312</v>
      </c>
      <c r="H341" s="52" t="n">
        <v>7788</v>
      </c>
      <c r="I341" s="52" t="n"/>
      <c r="J341" s="47">
        <f>+(((G341-F341)-(H341-F341))/(H341-F341))*100</f>
        <v/>
      </c>
      <c r="K341" s="50" t="n"/>
      <c r="L341" s="50" t="n"/>
      <c r="M341" s="50" t="n"/>
      <c r="O341" s="295">
        <f>+(H341-F341)/10</f>
        <v/>
      </c>
      <c r="P341" s="26" t="inlineStr">
        <is>
          <t>FALSO</t>
        </is>
      </c>
      <c r="Q341" s="26" t="inlineStr">
        <is>
          <t>FALSO</t>
        </is>
      </c>
      <c r="R341" s="149" t="inlineStr">
        <is>
          <t>Esperado</t>
        </is>
      </c>
      <c r="S341" s="149" t="inlineStr">
        <is>
          <t>Esperado</t>
        </is>
      </c>
      <c r="T341" s="149" t="inlineStr">
        <is>
          <t>Se descarta</t>
        </is>
      </c>
      <c r="U341" s="149" t="n"/>
    </row>
    <row r="342" ht="15.75" customHeight="1" s="412">
      <c r="A342" s="15" t="n">
        <v>3593</v>
      </c>
      <c r="B342" s="16" t="n">
        <v>15</v>
      </c>
      <c r="C342" s="52" t="n">
        <v>135</v>
      </c>
      <c r="D342" s="52" t="n">
        <v>14</v>
      </c>
      <c r="E342" s="53" t="n">
        <v>43591</v>
      </c>
      <c r="F342" s="52" t="n">
        <v>5231</v>
      </c>
      <c r="G342" s="54" t="n">
        <v>8151</v>
      </c>
      <c r="H342" s="52" t="n">
        <v>7717</v>
      </c>
      <c r="I342" s="52" t="n"/>
      <c r="J342" s="47">
        <f>+(((G342-F342)-(H342-F342))/(H342-F342))*100</f>
        <v/>
      </c>
      <c r="K342" s="51">
        <f>AVERAGE(J342:J343)</f>
        <v/>
      </c>
      <c r="L342" s="51">
        <f>_xlfn.STDEV.S(J342,J343)</f>
        <v/>
      </c>
      <c r="M342" s="50">
        <f>(K340-K342)/14</f>
        <v/>
      </c>
      <c r="N342" s="295">
        <f>(K336-K342)/56</f>
        <v/>
      </c>
      <c r="O342" s="295">
        <f>+(H342-F342)/10</f>
        <v/>
      </c>
      <c r="P342" s="26" t="inlineStr">
        <is>
          <t>FALSO</t>
        </is>
      </c>
      <c r="Q342" s="26" t="inlineStr">
        <is>
          <t>FALSO</t>
        </is>
      </c>
      <c r="R342" s="149" t="inlineStr">
        <is>
          <t>No esperado</t>
        </is>
      </c>
      <c r="S342" s="149" t="inlineStr">
        <is>
          <t>Esperado</t>
        </is>
      </c>
      <c r="T342" s="149" t="inlineStr">
        <is>
          <t>Se descarta</t>
        </is>
      </c>
      <c r="U342" s="149" t="n"/>
    </row>
    <row r="343" ht="15.75" customHeight="1" s="412">
      <c r="A343" s="15" t="n">
        <v>3594</v>
      </c>
      <c r="B343" s="16" t="n">
        <v>16</v>
      </c>
      <c r="C343" s="52" t="n">
        <v>135</v>
      </c>
      <c r="D343" s="52" t="n">
        <v>14</v>
      </c>
      <c r="E343" s="53" t="n">
        <v>43591</v>
      </c>
      <c r="F343" s="52" t="n">
        <v>5280</v>
      </c>
      <c r="G343" s="54" t="n">
        <v>8181</v>
      </c>
      <c r="H343" s="52" t="n">
        <v>7753</v>
      </c>
      <c r="I343" s="52" t="n"/>
      <c r="J343" s="47">
        <f>+(((G343-F343)-(H343-F343))/(H343-F343))*100</f>
        <v/>
      </c>
      <c r="K343" s="50" t="n"/>
      <c r="L343" s="50" t="n"/>
      <c r="M343" s="50" t="n"/>
      <c r="O343" s="295">
        <f>+(H343-F343)/10</f>
        <v/>
      </c>
      <c r="P343" s="26" t="inlineStr">
        <is>
          <t>FALSO</t>
        </is>
      </c>
      <c r="Q343" s="26" t="inlineStr">
        <is>
          <t>FALSO</t>
        </is>
      </c>
      <c r="R343" s="149" t="inlineStr">
        <is>
          <t>Esperado</t>
        </is>
      </c>
      <c r="S343" s="149" t="inlineStr">
        <is>
          <t>Esperado</t>
        </is>
      </c>
      <c r="T343" s="149" t="inlineStr">
        <is>
          <t>Se descarta</t>
        </is>
      </c>
      <c r="U343" s="149" t="n"/>
    </row>
    <row r="344" ht="15.75" customHeight="1" s="412">
      <c r="A344" s="5" t="n">
        <v>425</v>
      </c>
      <c r="B344" s="252" t="n">
        <v>75</v>
      </c>
      <c r="C344" s="201" t="n">
        <v>136</v>
      </c>
      <c r="D344" s="201" t="n">
        <v>2</v>
      </c>
      <c r="E344" s="8" t="n">
        <v>43517</v>
      </c>
      <c r="F344" s="201" t="n">
        <v>5226</v>
      </c>
      <c r="G344" s="201" t="n">
        <v>7564</v>
      </c>
      <c r="H344" s="201" t="n">
        <v>6821</v>
      </c>
      <c r="I344" s="201" t="n">
        <v>9</v>
      </c>
      <c r="J344" s="9">
        <f>+(((G344-F344)-(H344-F344))/(H344-F344))*100</f>
        <v/>
      </c>
      <c r="K344" s="33">
        <f>AVERAGE(J344:J345)</f>
        <v/>
      </c>
      <c r="L344" s="33">
        <f>_xlfn.STDEV.S(J344,J345)</f>
        <v/>
      </c>
      <c r="M344" s="13" t="n">
        <v>3</v>
      </c>
      <c r="O344" s="295">
        <f>+(H344-F344)/10</f>
        <v/>
      </c>
      <c r="P344" s="26" t="inlineStr">
        <is>
          <t>FALSO</t>
        </is>
      </c>
      <c r="Q344" s="26" t="inlineStr">
        <is>
          <t>FALSO</t>
        </is>
      </c>
      <c r="R344" s="149" t="inlineStr">
        <is>
          <t>Esperado</t>
        </is>
      </c>
      <c r="S344" s="149" t="inlineStr">
        <is>
          <t>Esperado</t>
        </is>
      </c>
      <c r="T344" s="149" t="inlineStr">
        <is>
          <t>Se descarta</t>
        </is>
      </c>
      <c r="U344" s="149" t="n"/>
    </row>
    <row r="345" ht="15.75" customHeight="1" s="412">
      <c r="A345" s="5" t="n">
        <v>426</v>
      </c>
      <c r="B345" s="252" t="n">
        <v>76</v>
      </c>
      <c r="C345" s="201" t="n">
        <v>136</v>
      </c>
      <c r="D345" s="201" t="n">
        <v>2</v>
      </c>
      <c r="E345" s="8" t="n">
        <v>43517</v>
      </c>
      <c r="F345" s="201" t="n">
        <v>5239</v>
      </c>
      <c r="G345" s="201" t="n">
        <v>7645</v>
      </c>
      <c r="H345" s="201" t="n">
        <v>6853</v>
      </c>
      <c r="I345" s="201" t="n"/>
      <c r="J345" s="9">
        <f>+(((G345-F345)-(H345-F345))/(H345-F345))*100</f>
        <v/>
      </c>
      <c r="K345" s="13" t="n"/>
      <c r="L345" s="13" t="n"/>
      <c r="M345" s="13" t="n"/>
      <c r="O345" s="295">
        <f>+(H345-F345)/10</f>
        <v/>
      </c>
      <c r="P345" s="26" t="inlineStr">
        <is>
          <t>FALSO</t>
        </is>
      </c>
      <c r="Q345" s="26" t="inlineStr">
        <is>
          <t>FALSO</t>
        </is>
      </c>
      <c r="R345" s="149" t="inlineStr">
        <is>
          <t>Esperado</t>
        </is>
      </c>
      <c r="S345" s="149" t="inlineStr">
        <is>
          <t>No esperado</t>
        </is>
      </c>
      <c r="T345" s="149" t="inlineStr">
        <is>
          <t>Se descarta</t>
        </is>
      </c>
      <c r="U345" s="149" t="n"/>
    </row>
    <row r="346" ht="15.75" customHeight="1" s="412">
      <c r="A346" s="5" t="n">
        <v>1079</v>
      </c>
      <c r="B346" s="252" t="n">
        <v>33</v>
      </c>
      <c r="C346" s="201" t="n">
        <v>136</v>
      </c>
      <c r="D346" s="201" t="n">
        <v>4</v>
      </c>
      <c r="E346" s="8" t="n">
        <v>43524</v>
      </c>
      <c r="F346" s="201" t="n">
        <v>5203</v>
      </c>
      <c r="G346" s="201" t="n">
        <v>8054</v>
      </c>
      <c r="H346" s="201" t="n">
        <v>7159</v>
      </c>
      <c r="I346" s="201" t="n">
        <v>10</v>
      </c>
      <c r="J346" s="9">
        <f>+(((G346-F346)-(H346-F346))/(H346-F346))*100</f>
        <v/>
      </c>
      <c r="K346" s="33">
        <f>AVERAGE(J346:J347)</f>
        <v/>
      </c>
      <c r="L346" s="33">
        <f>_xlfn.STDEV.S(J346,J347)</f>
        <v/>
      </c>
      <c r="M346" s="13" t="n"/>
      <c r="O346" s="295">
        <f>+(H346-F346)/10</f>
        <v/>
      </c>
      <c r="P346" s="26" t="inlineStr">
        <is>
          <t>FALSO</t>
        </is>
      </c>
      <c r="Q346" s="26" t="inlineStr">
        <is>
          <t>FALSO</t>
        </is>
      </c>
      <c r="R346" s="149" t="inlineStr">
        <is>
          <t>Esperado</t>
        </is>
      </c>
      <c r="S346" s="149" t="inlineStr">
        <is>
          <t>Esperado</t>
        </is>
      </c>
      <c r="T346" s="149" t="inlineStr">
        <is>
          <t>Dato Válido</t>
        </is>
      </c>
      <c r="U346" s="149" t="n"/>
    </row>
    <row r="347" ht="15.75" customHeight="1" s="412">
      <c r="A347" s="5" t="n">
        <v>1080</v>
      </c>
      <c r="B347" s="252" t="n">
        <v>34</v>
      </c>
      <c r="C347" s="201" t="n">
        <v>136</v>
      </c>
      <c r="D347" s="201" t="n">
        <v>4</v>
      </c>
      <c r="E347" s="8" t="n">
        <v>43524</v>
      </c>
      <c r="F347" s="201" t="n">
        <v>5191</v>
      </c>
      <c r="G347" s="201" t="n">
        <v>7953</v>
      </c>
      <c r="H347" s="201" t="n">
        <v>7084</v>
      </c>
      <c r="I347" s="201" t="n"/>
      <c r="J347" s="9">
        <f>+(((G347-F347)-(H347-F347))/(H347-F347))*100</f>
        <v/>
      </c>
      <c r="K347" s="13" t="n"/>
      <c r="L347" s="13" t="n"/>
      <c r="M347" s="13" t="n"/>
      <c r="O347" s="295">
        <f>+(H347-F347)/10</f>
        <v/>
      </c>
      <c r="P347" s="26" t="inlineStr">
        <is>
          <t>FALSO</t>
        </is>
      </c>
      <c r="Q347" s="26" t="inlineStr">
        <is>
          <t>FALSO</t>
        </is>
      </c>
      <c r="R347" s="149" t="inlineStr">
        <is>
          <t>No esperado</t>
        </is>
      </c>
      <c r="S347" s="149" t="inlineStr">
        <is>
          <t>Esperado</t>
        </is>
      </c>
      <c r="T347" s="149" t="inlineStr">
        <is>
          <t>Dato Válido</t>
        </is>
      </c>
      <c r="U347" s="149" t="n"/>
    </row>
    <row r="348" ht="15.75" customHeight="1" s="412">
      <c r="A348" s="5" t="n">
        <v>1729</v>
      </c>
      <c r="B348" s="252" t="n">
        <v>33</v>
      </c>
      <c r="C348" s="201" t="n">
        <v>136</v>
      </c>
      <c r="D348" s="201" t="n">
        <v>6</v>
      </c>
      <c r="E348" s="8" t="n">
        <v>43535</v>
      </c>
      <c r="F348" s="201" t="n">
        <v>5203</v>
      </c>
      <c r="G348" s="201" t="n">
        <v>8076</v>
      </c>
      <c r="H348" s="201" t="n">
        <v>7284</v>
      </c>
      <c r="I348" s="201" t="n">
        <v>9</v>
      </c>
      <c r="J348" s="9">
        <f>+(((G348-F348)-(H348-F348))/(H348-F348))*100</f>
        <v/>
      </c>
      <c r="K348" s="33">
        <f>AVERAGE(J348:J349)</f>
        <v/>
      </c>
      <c r="L348" s="33">
        <f>_xlfn.STDEV.S(J348,J349)</f>
        <v/>
      </c>
      <c r="M348" s="13" t="n"/>
      <c r="O348" s="295">
        <f>+(H348-F348)/10</f>
        <v/>
      </c>
      <c r="P348" s="26" t="inlineStr">
        <is>
          <t>FALSO</t>
        </is>
      </c>
      <c r="Q348" s="26" t="inlineStr">
        <is>
          <t>FALSO</t>
        </is>
      </c>
      <c r="R348" s="149" t="inlineStr">
        <is>
          <t>Esperado</t>
        </is>
      </c>
      <c r="S348" s="149" t="inlineStr">
        <is>
          <t>Esperado</t>
        </is>
      </c>
      <c r="T348" s="149" t="inlineStr">
        <is>
          <t>Dato Válido</t>
        </is>
      </c>
      <c r="U348" s="149" t="n"/>
    </row>
    <row r="349" ht="15.75" customHeight="1" s="412">
      <c r="A349" s="5" t="n">
        <v>1730</v>
      </c>
      <c r="B349" s="252" t="n">
        <v>34</v>
      </c>
      <c r="C349" s="201" t="n">
        <v>136</v>
      </c>
      <c r="D349" s="201" t="n">
        <v>6</v>
      </c>
      <c r="E349" s="8" t="n">
        <v>43535</v>
      </c>
      <c r="F349" s="201" t="n">
        <v>5191</v>
      </c>
      <c r="G349" s="201" t="n">
        <v>8169</v>
      </c>
      <c r="H349" s="201" t="n">
        <v>7323</v>
      </c>
      <c r="I349" s="201" t="n"/>
      <c r="J349" s="9">
        <f>+(((G349-F349)-(H349-F349))/(H349-F349))*100</f>
        <v/>
      </c>
      <c r="K349" s="13" t="n"/>
      <c r="L349" s="13" t="n"/>
      <c r="M349" s="13" t="n"/>
      <c r="O349" s="295">
        <f>+(H349-F349)/10</f>
        <v/>
      </c>
      <c r="P349" s="26" t="inlineStr">
        <is>
          <t>VERDADERO</t>
        </is>
      </c>
      <c r="Q349" s="26" t="inlineStr">
        <is>
          <t>FALSO</t>
        </is>
      </c>
      <c r="R349" s="149" t="inlineStr">
        <is>
          <t>Esperado</t>
        </is>
      </c>
      <c r="S349" s="149" t="inlineStr">
        <is>
          <t>No esperado</t>
        </is>
      </c>
      <c r="T349" s="149" t="inlineStr">
        <is>
          <t>Dato Válido</t>
        </is>
      </c>
      <c r="U349" s="149" t="n"/>
    </row>
    <row r="350" ht="15.75" customHeight="1" s="412">
      <c r="A350" s="15" t="n">
        <v>2439</v>
      </c>
      <c r="B350" s="16" t="n">
        <v>27</v>
      </c>
      <c r="C350" s="17" t="n">
        <v>136</v>
      </c>
      <c r="D350" s="17" t="n">
        <v>9</v>
      </c>
      <c r="E350" s="18" t="n">
        <v>43557</v>
      </c>
      <c r="F350" s="19" t="n">
        <v>5236</v>
      </c>
      <c r="G350" s="17" t="n">
        <v>7688</v>
      </c>
      <c r="H350" s="17" t="n">
        <v>7206</v>
      </c>
      <c r="I350" s="201" t="n"/>
      <c r="J350" s="9">
        <f>+(((G350-F350)-(H350-F350))/(H350-F350))*100</f>
        <v/>
      </c>
      <c r="K350" s="33">
        <f>AVERAGE(J350:J351)</f>
        <v/>
      </c>
      <c r="L350" s="33">
        <f>_xlfn.STDEV.S(J350,J351)</f>
        <v/>
      </c>
      <c r="M350" s="13" t="n"/>
      <c r="O350" s="295">
        <f>+(H350-F350)/10</f>
        <v/>
      </c>
      <c r="P350" s="26" t="inlineStr">
        <is>
          <t>FALSO</t>
        </is>
      </c>
      <c r="Q350" s="26" t="inlineStr">
        <is>
          <t>FALSO</t>
        </is>
      </c>
      <c r="R350" s="149" t="inlineStr">
        <is>
          <t>No esperado</t>
        </is>
      </c>
      <c r="S350" s="149" t="inlineStr">
        <is>
          <t>Esperado</t>
        </is>
      </c>
      <c r="T350" s="149" t="inlineStr">
        <is>
          <t>Dato Válido</t>
        </is>
      </c>
      <c r="U350" s="149" t="n"/>
    </row>
    <row r="351" ht="15.75" customHeight="1" s="412">
      <c r="A351" s="15" t="n">
        <v>2440</v>
      </c>
      <c r="B351" s="16" t="n">
        <v>28</v>
      </c>
      <c r="C351" s="17" t="n">
        <v>136</v>
      </c>
      <c r="D351" s="17" t="n">
        <v>9</v>
      </c>
      <c r="E351" s="18" t="n">
        <v>43557</v>
      </c>
      <c r="F351" s="19" t="n">
        <v>5216</v>
      </c>
      <c r="G351" s="17" t="n">
        <v>7664</v>
      </c>
      <c r="H351" s="17" t="n">
        <v>7185</v>
      </c>
      <c r="I351" s="201" t="n"/>
      <c r="J351" s="9">
        <f>+(((G351-F351)-(H351-F351))/(H351-F351))*100</f>
        <v/>
      </c>
      <c r="K351" s="13" t="n"/>
      <c r="L351" s="13" t="n"/>
      <c r="M351" s="13" t="n"/>
      <c r="O351" s="295">
        <f>+(H351-F351)/10</f>
        <v/>
      </c>
      <c r="P351" s="26" t="inlineStr">
        <is>
          <t>FALSO</t>
        </is>
      </c>
      <c r="Q351" s="26" t="inlineStr">
        <is>
          <t>FALSO</t>
        </is>
      </c>
      <c r="R351" s="149" t="inlineStr">
        <is>
          <t>Esperado</t>
        </is>
      </c>
      <c r="S351" s="149" t="inlineStr">
        <is>
          <t>Esperado</t>
        </is>
      </c>
      <c r="T351" s="149" t="inlineStr">
        <is>
          <t>Dato Válido</t>
        </is>
      </c>
      <c r="U351" s="149" t="n"/>
    </row>
    <row r="352" ht="15.75" customHeight="1" s="412">
      <c r="A352" s="15" t="n">
        <v>3087</v>
      </c>
      <c r="B352" s="16" t="n">
        <v>27</v>
      </c>
      <c r="C352" s="17" t="n">
        <v>136</v>
      </c>
      <c r="D352" s="17" t="n">
        <v>12</v>
      </c>
      <c r="E352" s="18" t="n">
        <v>43577</v>
      </c>
      <c r="F352" s="19" t="n">
        <v>5236</v>
      </c>
      <c r="G352" s="17" t="n">
        <v>7312</v>
      </c>
      <c r="H352" s="17" t="n">
        <v>6988</v>
      </c>
      <c r="I352" s="17" t="n"/>
      <c r="J352" s="9">
        <f>+(((G352-F352)-(H352-F352))/(H352-F352))*100</f>
        <v/>
      </c>
      <c r="K352" s="33">
        <f>AVERAGE(J352:J353)</f>
        <v/>
      </c>
      <c r="L352" s="33">
        <f>_xlfn.STDEV.S(J352,J353)</f>
        <v/>
      </c>
      <c r="M352" s="13" t="n"/>
      <c r="O352" s="295">
        <f>+(H352-F352)/10</f>
        <v/>
      </c>
      <c r="P352" s="26" t="inlineStr">
        <is>
          <t>FALSO</t>
        </is>
      </c>
      <c r="Q352" s="26" t="inlineStr">
        <is>
          <t>FALSO</t>
        </is>
      </c>
      <c r="R352" s="149" t="inlineStr">
        <is>
          <t>No esperado</t>
        </is>
      </c>
      <c r="S352" s="149" t="inlineStr">
        <is>
          <t>Esperado</t>
        </is>
      </c>
      <c r="T352" s="149" t="inlineStr">
        <is>
          <t>Dato Válido</t>
        </is>
      </c>
      <c r="U352" s="149" t="n"/>
    </row>
    <row r="353" ht="15.75" customHeight="1" s="412">
      <c r="A353" s="15" t="n">
        <v>3088</v>
      </c>
      <c r="B353" s="16" t="n">
        <v>28</v>
      </c>
      <c r="C353" s="17" t="n">
        <v>136</v>
      </c>
      <c r="D353" s="17" t="n">
        <v>12</v>
      </c>
      <c r="E353" s="18" t="n">
        <v>43577</v>
      </c>
      <c r="F353" s="19" t="n">
        <v>5216</v>
      </c>
      <c r="G353" s="17" t="n">
        <v>7609</v>
      </c>
      <c r="H353" s="17" t="n">
        <v>7237</v>
      </c>
      <c r="I353" s="17" t="n"/>
      <c r="J353" s="9">
        <f>+(((G353-F353)-(H353-F353))/(H353-F353))*100</f>
        <v/>
      </c>
      <c r="K353" s="13" t="n"/>
      <c r="L353" s="13" t="n"/>
      <c r="M353" s="13" t="n"/>
      <c r="O353" s="295">
        <f>+(H353-F353)/10</f>
        <v/>
      </c>
      <c r="P353" s="26" t="inlineStr">
        <is>
          <t>FALSO</t>
        </is>
      </c>
      <c r="Q353" s="26" t="inlineStr">
        <is>
          <t>FALSO</t>
        </is>
      </c>
      <c r="R353" s="149" t="inlineStr">
        <is>
          <t>Esperado</t>
        </is>
      </c>
      <c r="S353" s="149" t="inlineStr">
        <is>
          <t>Esperado</t>
        </is>
      </c>
      <c r="T353" s="149" t="inlineStr">
        <is>
          <t>Dato Válido</t>
        </is>
      </c>
      <c r="U353" s="149" t="n"/>
    </row>
    <row r="354" ht="15.75" customHeight="1" s="412">
      <c r="A354" s="15" t="n">
        <v>3595</v>
      </c>
      <c r="B354" s="16" t="n">
        <v>17</v>
      </c>
      <c r="C354" s="17" t="n">
        <v>136</v>
      </c>
      <c r="D354" s="17" t="n">
        <v>14</v>
      </c>
      <c r="E354" s="18" t="n">
        <v>43591</v>
      </c>
      <c r="F354" s="17" t="n">
        <v>5275</v>
      </c>
      <c r="G354" s="19" t="n">
        <v>7397</v>
      </c>
      <c r="H354" s="17" t="n">
        <v>7086</v>
      </c>
      <c r="I354" s="17" t="n"/>
      <c r="J354" s="9">
        <f>+(((G354-F354)-(H354-F354))/(H354-F354))*100</f>
        <v/>
      </c>
      <c r="K354" s="33">
        <f>AVERAGE(J354:J355)</f>
        <v/>
      </c>
      <c r="L354" s="33">
        <f>_xlfn.STDEV.S(J354,J355)</f>
        <v/>
      </c>
      <c r="M354" s="13">
        <f>(K352-K354)/14</f>
        <v/>
      </c>
      <c r="N354" s="295">
        <f>(K348-K354)/56</f>
        <v/>
      </c>
      <c r="O354" s="295">
        <f>+(H354-F354)/10</f>
        <v/>
      </c>
      <c r="P354" s="26" t="inlineStr">
        <is>
          <t>FALSO</t>
        </is>
      </c>
      <c r="Q354" s="26" t="inlineStr">
        <is>
          <t>FALSO</t>
        </is>
      </c>
      <c r="R354" s="149" t="inlineStr">
        <is>
          <t>No esperado</t>
        </is>
      </c>
      <c r="S354" s="149" t="inlineStr">
        <is>
          <t>Esperado</t>
        </is>
      </c>
      <c r="T354" s="149" t="inlineStr">
        <is>
          <t>Dato Válido</t>
        </is>
      </c>
      <c r="U354" s="149" t="n"/>
    </row>
    <row r="355" ht="15.75" customHeight="1" s="412">
      <c r="A355" s="15" t="n">
        <v>3596</v>
      </c>
      <c r="B355" s="16" t="n">
        <v>18</v>
      </c>
      <c r="C355" s="17" t="n">
        <v>136</v>
      </c>
      <c r="D355" s="17" t="n">
        <v>14</v>
      </c>
      <c r="E355" s="18" t="n">
        <v>43591</v>
      </c>
      <c r="F355" s="17" t="n">
        <v>5205</v>
      </c>
      <c r="G355" s="19" t="n">
        <v>7505</v>
      </c>
      <c r="H355" s="17" t="n">
        <v>7172</v>
      </c>
      <c r="I355" s="17" t="n"/>
      <c r="J355" s="9">
        <f>+(((G355-F355)-(H355-F355))/(H355-F355))*100</f>
        <v/>
      </c>
      <c r="K355" s="13" t="n"/>
      <c r="L355" s="13" t="n"/>
      <c r="M355" s="13" t="n"/>
      <c r="O355" s="295">
        <f>+(H355-F355)/10</f>
        <v/>
      </c>
      <c r="P355" s="26" t="inlineStr">
        <is>
          <t>FALSO</t>
        </is>
      </c>
      <c r="Q355" s="26" t="inlineStr">
        <is>
          <t>FALSO</t>
        </is>
      </c>
      <c r="R355" s="149" t="inlineStr">
        <is>
          <t>Esperado</t>
        </is>
      </c>
      <c r="S355" s="149" t="inlineStr">
        <is>
          <t>Esperado</t>
        </is>
      </c>
      <c r="T355" s="149" t="inlineStr">
        <is>
          <t>Dato Válido</t>
        </is>
      </c>
      <c r="U355" s="149" t="n"/>
    </row>
    <row r="356" ht="15.75" customHeight="1" s="412">
      <c r="A356" s="5" t="n">
        <v>427</v>
      </c>
      <c r="B356" s="252" t="n">
        <v>77</v>
      </c>
      <c r="C356" s="246" t="n">
        <v>137</v>
      </c>
      <c r="D356" s="246" t="n">
        <v>2</v>
      </c>
      <c r="E356" s="46" t="n">
        <v>43517</v>
      </c>
      <c r="F356" s="246" t="n">
        <v>5212</v>
      </c>
      <c r="G356" s="246" t="n">
        <v>8944</v>
      </c>
      <c r="H356" s="246" t="n">
        <v>7503</v>
      </c>
      <c r="I356" s="246" t="n">
        <v>9</v>
      </c>
      <c r="J356" s="47">
        <f>+(((G356-F356)-(H356-F356))/(H356-F356))*100</f>
        <v/>
      </c>
      <c r="K356" s="51">
        <f>AVERAGE(J356:J357)</f>
        <v/>
      </c>
      <c r="L356" s="51">
        <f>_xlfn.STDEV.S(J356,J357)</f>
        <v/>
      </c>
      <c r="M356" s="50" t="n">
        <v>3</v>
      </c>
      <c r="O356" s="295">
        <f>+(H356-F356)/10</f>
        <v/>
      </c>
      <c r="P356" s="26" t="inlineStr">
        <is>
          <t>FALSO</t>
        </is>
      </c>
      <c r="Q356" s="26" t="inlineStr">
        <is>
          <t>FALSO</t>
        </is>
      </c>
      <c r="R356" s="149" t="inlineStr">
        <is>
          <t>Esperado</t>
        </is>
      </c>
      <c r="S356" s="149" t="inlineStr">
        <is>
          <t>Esperado</t>
        </is>
      </c>
      <c r="T356" s="149" t="inlineStr">
        <is>
          <t>Se descarta</t>
        </is>
      </c>
      <c r="U356" s="149" t="n"/>
    </row>
    <row r="357" ht="15.75" customHeight="1" s="412">
      <c r="A357" s="5" t="n">
        <v>428</v>
      </c>
      <c r="B357" s="252" t="n">
        <v>78</v>
      </c>
      <c r="C357" s="246" t="n">
        <v>137</v>
      </c>
      <c r="D357" s="246" t="n">
        <v>2</v>
      </c>
      <c r="E357" s="46" t="n">
        <v>43517</v>
      </c>
      <c r="F357" s="246" t="n">
        <v>5245</v>
      </c>
      <c r="G357" s="246" t="n">
        <v>9013</v>
      </c>
      <c r="H357" s="246" t="n">
        <v>7606</v>
      </c>
      <c r="I357" s="246" t="n"/>
      <c r="J357" s="47">
        <f>+(((G357-F357)-(H357-F357))/(H357-F357))*100</f>
        <v/>
      </c>
      <c r="K357" s="50" t="n"/>
      <c r="L357" s="50" t="n"/>
      <c r="M357" s="50" t="n"/>
      <c r="O357" s="295">
        <f>+(H357-F357)/10</f>
        <v/>
      </c>
      <c r="P357" s="26" t="inlineStr">
        <is>
          <t>FALSO</t>
        </is>
      </c>
      <c r="Q357" s="26" t="inlineStr">
        <is>
          <t>FALSO</t>
        </is>
      </c>
      <c r="R357" s="149" t="inlineStr">
        <is>
          <t>Esperado</t>
        </is>
      </c>
      <c r="S357" s="149" t="inlineStr">
        <is>
          <t>Esperado</t>
        </is>
      </c>
      <c r="T357" s="149" t="inlineStr">
        <is>
          <t>Se descarta</t>
        </is>
      </c>
      <c r="U357" s="149" t="n"/>
    </row>
    <row r="358" ht="15.75" customHeight="1" s="412">
      <c r="A358" s="5" t="n">
        <v>1081</v>
      </c>
      <c r="B358" s="252" t="n">
        <v>35</v>
      </c>
      <c r="C358" s="246" t="n">
        <v>137</v>
      </c>
      <c r="D358" s="246" t="n">
        <v>4</v>
      </c>
      <c r="E358" s="46" t="n">
        <v>43524</v>
      </c>
      <c r="F358" s="246" t="n">
        <v>5280</v>
      </c>
      <c r="G358" s="246" t="n">
        <v>9056</v>
      </c>
      <c r="H358" s="246" t="n">
        <v>7627</v>
      </c>
      <c r="I358" s="246" t="n">
        <v>8</v>
      </c>
      <c r="J358" s="47">
        <f>+(((G358-F358)-(H358-F358))/(H358-F358))*100</f>
        <v/>
      </c>
      <c r="K358" s="51">
        <f>AVERAGE(J358:J359)</f>
        <v/>
      </c>
      <c r="L358" s="51">
        <f>_xlfn.STDEV.S(J358,J359)</f>
        <v/>
      </c>
      <c r="M358" s="50" t="n"/>
      <c r="O358" s="295">
        <f>+(H358-F358)/10</f>
        <v/>
      </c>
      <c r="P358" s="26" t="inlineStr">
        <is>
          <t>FALSO</t>
        </is>
      </c>
      <c r="Q358" s="26" t="inlineStr">
        <is>
          <t>FALSO</t>
        </is>
      </c>
      <c r="R358" s="149" t="inlineStr">
        <is>
          <t>Esperado</t>
        </is>
      </c>
      <c r="S358" s="149" t="inlineStr">
        <is>
          <t>No esperado</t>
        </is>
      </c>
      <c r="T358" s="149" t="inlineStr">
        <is>
          <t>Se descarta</t>
        </is>
      </c>
      <c r="U358" s="149" t="n"/>
    </row>
    <row r="359" ht="15.75" customHeight="1" s="412">
      <c r="A359" s="5" t="n">
        <v>1082</v>
      </c>
      <c r="B359" s="252" t="n">
        <v>36</v>
      </c>
      <c r="C359" s="246" t="n">
        <v>137</v>
      </c>
      <c r="D359" s="246" t="n">
        <v>4</v>
      </c>
      <c r="E359" s="46" t="n">
        <v>43524</v>
      </c>
      <c r="F359" s="246" t="n">
        <v>5219</v>
      </c>
      <c r="G359" s="246" t="n">
        <v>9221</v>
      </c>
      <c r="H359" s="246" t="n">
        <v>7719</v>
      </c>
      <c r="I359" s="246" t="n"/>
      <c r="J359" s="47">
        <f>+(((G359-F359)-(H359-F359))/(H359-F359))*100</f>
        <v/>
      </c>
      <c r="K359" s="50" t="n"/>
      <c r="L359" s="50" t="n"/>
      <c r="M359" s="50" t="n"/>
      <c r="O359" s="295">
        <f>+(H359-F359)/10</f>
        <v/>
      </c>
      <c r="P359" s="26" t="inlineStr">
        <is>
          <t>FALSO</t>
        </is>
      </c>
      <c r="Q359" s="26" t="inlineStr">
        <is>
          <t>FALSO</t>
        </is>
      </c>
      <c r="R359" s="149" t="inlineStr">
        <is>
          <t>Esperado</t>
        </is>
      </c>
      <c r="S359" s="149" t="inlineStr">
        <is>
          <t>Esperado</t>
        </is>
      </c>
      <c r="T359" s="149" t="inlineStr">
        <is>
          <t>Se descarta</t>
        </is>
      </c>
      <c r="U359" s="149" t="n"/>
    </row>
    <row r="360" ht="15.75" customHeight="1" s="412">
      <c r="A360" s="5" t="n">
        <v>1731</v>
      </c>
      <c r="B360" s="252" t="n">
        <v>35</v>
      </c>
      <c r="C360" s="246" t="n">
        <v>137</v>
      </c>
      <c r="D360" s="246" t="n">
        <v>6</v>
      </c>
      <c r="E360" s="46" t="n">
        <v>43535</v>
      </c>
      <c r="F360" s="246" t="n">
        <v>5280</v>
      </c>
      <c r="G360" s="246" t="n">
        <v>9532</v>
      </c>
      <c r="H360" s="246" t="n">
        <v>8240</v>
      </c>
      <c r="I360" s="246" t="n">
        <v>8</v>
      </c>
      <c r="J360" s="47">
        <f>+(((G360-F360)-(H360-F360))/(H360-F360))*100</f>
        <v/>
      </c>
      <c r="K360" s="51">
        <f>AVERAGE(J360:J361)</f>
        <v/>
      </c>
      <c r="L360" s="51">
        <f>_xlfn.STDEV.S(J360,J361)</f>
        <v/>
      </c>
      <c r="M360" s="50" t="n"/>
      <c r="O360" s="295">
        <f>+(H360-F360)/10</f>
        <v/>
      </c>
      <c r="P360" s="26" t="inlineStr">
        <is>
          <t>FALSO</t>
        </is>
      </c>
      <c r="Q360" s="26" t="inlineStr">
        <is>
          <t>FALSO</t>
        </is>
      </c>
      <c r="R360" s="149" t="inlineStr">
        <is>
          <t>Esperado</t>
        </is>
      </c>
      <c r="S360" s="149" t="inlineStr">
        <is>
          <t>Esperado</t>
        </is>
      </c>
      <c r="T360" s="149" t="inlineStr">
        <is>
          <t>Se descarta</t>
        </is>
      </c>
      <c r="U360" s="149" t="n"/>
    </row>
    <row r="361" ht="15.75" customHeight="1" s="412">
      <c r="A361" s="5" t="n">
        <v>1732</v>
      </c>
      <c r="B361" s="252" t="n">
        <v>36</v>
      </c>
      <c r="C361" s="246" t="n">
        <v>137</v>
      </c>
      <c r="D361" s="246" t="n">
        <v>6</v>
      </c>
      <c r="E361" s="46" t="n">
        <v>43535</v>
      </c>
      <c r="F361" s="246" t="n">
        <v>5219</v>
      </c>
      <c r="G361" s="246" t="n">
        <v>9538</v>
      </c>
      <c r="H361" s="246" t="n">
        <v>8207</v>
      </c>
      <c r="I361" s="246" t="n"/>
      <c r="J361" s="47">
        <f>+(((G361-F361)-(H361-F361))/(H361-F361))*100</f>
        <v/>
      </c>
      <c r="K361" s="50" t="n"/>
      <c r="L361" s="50" t="n"/>
      <c r="M361" s="50" t="n"/>
      <c r="O361" s="295">
        <f>+(H361-F361)/10</f>
        <v/>
      </c>
      <c r="P361" s="26" t="inlineStr">
        <is>
          <t>FALSO</t>
        </is>
      </c>
      <c r="Q361" s="26" t="inlineStr">
        <is>
          <t>FALSO</t>
        </is>
      </c>
      <c r="R361" s="149" t="inlineStr">
        <is>
          <t>Esperado</t>
        </is>
      </c>
      <c r="S361" s="149" t="inlineStr">
        <is>
          <t>Esperado</t>
        </is>
      </c>
      <c r="T361" s="149" t="inlineStr">
        <is>
          <t>Se descarta</t>
        </is>
      </c>
      <c r="U361" s="149" t="n"/>
    </row>
    <row r="362" ht="15.75" customHeight="1" s="412">
      <c r="A362" s="15" t="n">
        <v>2441</v>
      </c>
      <c r="B362" s="16" t="n">
        <v>29</v>
      </c>
      <c r="C362" s="52" t="n">
        <v>137</v>
      </c>
      <c r="D362" s="52" t="n">
        <v>9</v>
      </c>
      <c r="E362" s="53" t="n">
        <v>43557</v>
      </c>
      <c r="F362" s="54" t="n">
        <v>5292</v>
      </c>
      <c r="G362" s="52" t="n">
        <v>7470</v>
      </c>
      <c r="H362" s="52" t="n">
        <v>7124</v>
      </c>
      <c r="I362" s="246" t="n"/>
      <c r="J362" s="47">
        <f>+(((G362-F362)-(H362-F362))/(H362-F362))*100</f>
        <v/>
      </c>
      <c r="K362" s="51">
        <f>AVERAGE(J362:J363)</f>
        <v/>
      </c>
      <c r="L362" s="51">
        <f>_xlfn.STDEV.S(J362,J363)</f>
        <v/>
      </c>
      <c r="M362" s="50" t="n"/>
      <c r="O362" s="295">
        <f>+(H362-F362)/10</f>
        <v/>
      </c>
      <c r="P362" s="26" t="inlineStr">
        <is>
          <t>FALSO</t>
        </is>
      </c>
      <c r="Q362" s="26" t="inlineStr">
        <is>
          <t>FALSO</t>
        </is>
      </c>
      <c r="R362" s="149" t="inlineStr">
        <is>
          <t>No esperado</t>
        </is>
      </c>
      <c r="S362" s="149" t="inlineStr">
        <is>
          <t>Esperado</t>
        </is>
      </c>
      <c r="T362" s="149" t="inlineStr">
        <is>
          <t>Se descarta</t>
        </is>
      </c>
      <c r="U362" s="149" t="n"/>
    </row>
    <row r="363" ht="15.75" customHeight="1" s="412">
      <c r="A363" s="15" t="n">
        <v>2442</v>
      </c>
      <c r="B363" s="16" t="n">
        <v>30</v>
      </c>
      <c r="C363" s="52" t="n">
        <v>137</v>
      </c>
      <c r="D363" s="52" t="n">
        <v>9</v>
      </c>
      <c r="E363" s="53" t="n">
        <v>43557</v>
      </c>
      <c r="F363" s="54" t="n">
        <v>5244</v>
      </c>
      <c r="G363" s="52" t="n">
        <v>7477</v>
      </c>
      <c r="H363" s="52" t="n">
        <v>7125</v>
      </c>
      <c r="I363" s="246" t="n"/>
      <c r="J363" s="47">
        <f>+(((G363-F363)-(H363-F363))/(H363-F363))*100</f>
        <v/>
      </c>
      <c r="K363" s="50" t="n"/>
      <c r="L363" s="50" t="n"/>
      <c r="M363" s="50" t="n"/>
      <c r="O363" s="295">
        <f>+(H363-F363)/10</f>
        <v/>
      </c>
      <c r="P363" s="26" t="inlineStr">
        <is>
          <t>FALSO</t>
        </is>
      </c>
      <c r="Q363" s="26" t="inlineStr">
        <is>
          <t>FALSO</t>
        </is>
      </c>
      <c r="R363" s="149" t="inlineStr">
        <is>
          <t>Esperado</t>
        </is>
      </c>
      <c r="S363" s="149" t="inlineStr">
        <is>
          <t>Esperado</t>
        </is>
      </c>
      <c r="T363" s="149" t="inlineStr">
        <is>
          <t>Se descarta</t>
        </is>
      </c>
      <c r="U363" s="149" t="n"/>
    </row>
    <row r="364" ht="15.75" customHeight="1" s="412">
      <c r="A364" s="15" t="n">
        <v>3089</v>
      </c>
      <c r="B364" s="16" t="n">
        <v>29</v>
      </c>
      <c r="C364" s="52" t="n">
        <v>137</v>
      </c>
      <c r="D364" s="52" t="n">
        <v>12</v>
      </c>
      <c r="E364" s="53" t="n">
        <v>43577</v>
      </c>
      <c r="F364" s="54" t="n">
        <v>5292</v>
      </c>
      <c r="G364" s="52" t="n">
        <v>8497</v>
      </c>
      <c r="H364" s="52" t="n">
        <v>7989</v>
      </c>
      <c r="I364" s="52" t="n"/>
      <c r="J364" s="47">
        <f>+(((G364-F364)-(H364-F364))/(H364-F364))*100</f>
        <v/>
      </c>
      <c r="K364" s="51">
        <f>AVERAGE(J364:J365)</f>
        <v/>
      </c>
      <c r="L364" s="51">
        <f>_xlfn.STDEV.S(J364,J365)</f>
        <v/>
      </c>
      <c r="M364" s="50" t="n"/>
      <c r="O364" s="295">
        <f>+(H364-F364)/10</f>
        <v/>
      </c>
      <c r="P364" s="26" t="inlineStr">
        <is>
          <t>FALSO</t>
        </is>
      </c>
      <c r="Q364" s="26" t="inlineStr">
        <is>
          <t>FALSO</t>
        </is>
      </c>
      <c r="R364" s="149" t="inlineStr">
        <is>
          <t>Esperado</t>
        </is>
      </c>
      <c r="S364" s="149" t="inlineStr">
        <is>
          <t>Esperado</t>
        </is>
      </c>
      <c r="T364" s="149" t="inlineStr">
        <is>
          <t>Se descarta</t>
        </is>
      </c>
      <c r="U364" s="149" t="n"/>
    </row>
    <row r="365" ht="15.75" customHeight="1" s="412">
      <c r="A365" s="15" t="n">
        <v>3090</v>
      </c>
      <c r="B365" s="16" t="n">
        <v>30</v>
      </c>
      <c r="C365" s="52" t="n">
        <v>137</v>
      </c>
      <c r="D365" s="52" t="n">
        <v>12</v>
      </c>
      <c r="E365" s="53" t="n">
        <v>43577</v>
      </c>
      <c r="F365" s="54" t="n">
        <v>5244</v>
      </c>
      <c r="G365" s="52" t="n">
        <v>8347</v>
      </c>
      <c r="H365" s="52" t="n">
        <v>7847</v>
      </c>
      <c r="I365" s="52" t="n"/>
      <c r="J365" s="47">
        <f>+(((G365-F365)-(H365-F365))/(H365-F365))*100</f>
        <v/>
      </c>
      <c r="K365" s="50" t="n"/>
      <c r="L365" s="50" t="n"/>
      <c r="M365" s="50" t="n"/>
      <c r="O365" s="295">
        <f>+(H365-F365)/10</f>
        <v/>
      </c>
      <c r="P365" s="26" t="inlineStr">
        <is>
          <t>FALSO</t>
        </is>
      </c>
      <c r="Q365" s="26" t="inlineStr">
        <is>
          <t>FALSO</t>
        </is>
      </c>
      <c r="R365" s="149" t="inlineStr">
        <is>
          <t>No esperado</t>
        </is>
      </c>
      <c r="S365" s="149" t="inlineStr">
        <is>
          <t>Esperado</t>
        </is>
      </c>
      <c r="T365" s="149" t="inlineStr">
        <is>
          <t>Se descarta</t>
        </is>
      </c>
      <c r="U365" s="149" t="n"/>
    </row>
    <row r="366" ht="15.75" customHeight="1" s="412">
      <c r="A366" s="15" t="n">
        <v>3597</v>
      </c>
      <c r="B366" s="16" t="n">
        <v>19</v>
      </c>
      <c r="C366" s="52" t="n">
        <v>137</v>
      </c>
      <c r="D366" s="52" t="n">
        <v>14</v>
      </c>
      <c r="E366" s="53" t="n">
        <v>43591</v>
      </c>
      <c r="F366" s="52" t="n">
        <v>5229</v>
      </c>
      <c r="G366" s="54" t="n">
        <v>8198</v>
      </c>
      <c r="H366" s="52" t="n">
        <v>7767</v>
      </c>
      <c r="I366" s="52" t="n"/>
      <c r="J366" s="47">
        <f>+(((G366-F366)-(H366-F366))/(H366-F366))*100</f>
        <v/>
      </c>
      <c r="K366" s="51">
        <f>AVERAGE(J366:J367)</f>
        <v/>
      </c>
      <c r="L366" s="51">
        <f>_xlfn.STDEV.S(J366,J367)</f>
        <v/>
      </c>
      <c r="M366" s="50">
        <f>(K364-K366)/14</f>
        <v/>
      </c>
      <c r="N366" s="295">
        <f>(K360-K366)/56</f>
        <v/>
      </c>
      <c r="O366" s="295">
        <f>+(H366-F366)/10</f>
        <v/>
      </c>
      <c r="P366" s="26" t="inlineStr">
        <is>
          <t>FALSO</t>
        </is>
      </c>
      <c r="Q366" s="26" t="inlineStr">
        <is>
          <t>FALSO</t>
        </is>
      </c>
      <c r="R366" s="149" t="inlineStr">
        <is>
          <t>No esperado</t>
        </is>
      </c>
      <c r="S366" s="149" t="inlineStr">
        <is>
          <t>Esperado</t>
        </is>
      </c>
      <c r="T366" s="149" t="inlineStr">
        <is>
          <t>Se descarta</t>
        </is>
      </c>
      <c r="U366" s="149" t="n"/>
    </row>
    <row r="367" ht="15.75" customHeight="1" s="412">
      <c r="A367" s="15" t="n">
        <v>3598</v>
      </c>
      <c r="B367" s="16" t="n">
        <v>20</v>
      </c>
      <c r="C367" s="52" t="n">
        <v>137</v>
      </c>
      <c r="D367" s="52" t="n">
        <v>14</v>
      </c>
      <c r="E367" s="53" t="n">
        <v>43591</v>
      </c>
      <c r="F367" s="52" t="n">
        <v>5190</v>
      </c>
      <c r="G367" s="54" t="n">
        <v>8265</v>
      </c>
      <c r="H367" s="52" t="n">
        <v>7822</v>
      </c>
      <c r="I367" s="52" t="n"/>
      <c r="J367" s="47">
        <f>+(((G367-F367)-(H367-F367))/(H367-F367))*100</f>
        <v/>
      </c>
      <c r="K367" s="50" t="n"/>
      <c r="L367" s="50" t="n"/>
      <c r="M367" s="50" t="n"/>
      <c r="O367" s="295">
        <f>+(H367-F367)/10</f>
        <v/>
      </c>
      <c r="P367" s="26" t="inlineStr">
        <is>
          <t>FALSO</t>
        </is>
      </c>
      <c r="Q367" s="26" t="inlineStr">
        <is>
          <t>FALSO</t>
        </is>
      </c>
      <c r="R367" s="149" t="inlineStr">
        <is>
          <t>Esperado</t>
        </is>
      </c>
      <c r="S367" s="149" t="inlineStr">
        <is>
          <t>Esperado</t>
        </is>
      </c>
      <c r="T367" s="149" t="inlineStr">
        <is>
          <t>Se descarta</t>
        </is>
      </c>
      <c r="U367" s="149" t="n"/>
    </row>
    <row r="368" ht="15.75" customHeight="1" s="412">
      <c r="A368" s="5" t="n">
        <v>429</v>
      </c>
      <c r="B368" s="252" t="n">
        <v>79</v>
      </c>
      <c r="C368" s="255" t="n">
        <v>138</v>
      </c>
      <c r="D368" s="255" t="n">
        <v>2</v>
      </c>
      <c r="E368" s="58" t="n">
        <v>43517</v>
      </c>
      <c r="F368" s="255" t="n">
        <v>5242</v>
      </c>
      <c r="G368" s="255" t="n">
        <v>6688</v>
      </c>
      <c r="H368" s="255" t="n">
        <v>6404</v>
      </c>
      <c r="I368" s="255" t="n">
        <v>9</v>
      </c>
      <c r="J368" s="59">
        <f>+(((G368-F368)-(H368-F368))/(H368-F368))*100</f>
        <v/>
      </c>
      <c r="K368" s="34">
        <f>AVERAGE(J368:J369)</f>
        <v/>
      </c>
      <c r="L368" s="34">
        <f>_xlfn.STDEV.S(J368,J369)</f>
        <v/>
      </c>
      <c r="M368" s="35" t="n">
        <v>3</v>
      </c>
      <c r="O368" s="295">
        <f>+(H368-F368)/10</f>
        <v/>
      </c>
      <c r="P368" s="26" t="inlineStr">
        <is>
          <t>FALSO</t>
        </is>
      </c>
      <c r="Q368" s="26" t="inlineStr">
        <is>
          <t>FALSO</t>
        </is>
      </c>
      <c r="R368" s="149" t="inlineStr">
        <is>
          <t>Esperado</t>
        </is>
      </c>
      <c r="S368" s="149" t="inlineStr">
        <is>
          <t>Esperado</t>
        </is>
      </c>
      <c r="T368" s="149" t="inlineStr">
        <is>
          <t>Se descarta</t>
        </is>
      </c>
      <c r="U368" s="149" t="n"/>
    </row>
    <row r="369" ht="15.75" customHeight="1" s="412">
      <c r="A369" s="5" t="n">
        <v>430</v>
      </c>
      <c r="B369" s="252" t="n">
        <v>80</v>
      </c>
      <c r="C369" s="255" t="n">
        <v>138</v>
      </c>
      <c r="D369" s="255" t="n">
        <v>2</v>
      </c>
      <c r="E369" s="58" t="n">
        <v>43517</v>
      </c>
      <c r="F369" s="255" t="n">
        <v>5245</v>
      </c>
      <c r="G369" s="255" t="n">
        <v>6848</v>
      </c>
      <c r="H369" s="255" t="n">
        <v>6512</v>
      </c>
      <c r="I369" s="255" t="n"/>
      <c r="J369" s="59">
        <f>+(((G369-F369)-(H369-F369))/(H369-F369))*100</f>
        <v/>
      </c>
      <c r="K369" s="35" t="n"/>
      <c r="L369" s="35" t="n"/>
      <c r="M369" s="35" t="n"/>
      <c r="O369" s="295">
        <f>+(H369-F369)/10</f>
        <v/>
      </c>
      <c r="P369" s="26" t="inlineStr">
        <is>
          <t>FALSO</t>
        </is>
      </c>
      <c r="Q369" s="26" t="inlineStr">
        <is>
          <t>FALSO</t>
        </is>
      </c>
      <c r="R369" s="149" t="inlineStr">
        <is>
          <t>Esperado</t>
        </is>
      </c>
      <c r="S369" s="149" t="inlineStr">
        <is>
          <t>No esperado</t>
        </is>
      </c>
      <c r="T369" s="149" t="inlineStr">
        <is>
          <t>Se descarta</t>
        </is>
      </c>
      <c r="U369" s="149" t="n"/>
    </row>
    <row r="370" ht="15.75" customHeight="1" s="412">
      <c r="A370" s="5" t="n">
        <v>1083</v>
      </c>
      <c r="B370" s="252" t="n">
        <v>37</v>
      </c>
      <c r="C370" s="255" t="n">
        <v>138</v>
      </c>
      <c r="D370" s="255" t="n">
        <v>4</v>
      </c>
      <c r="E370" s="58" t="n">
        <v>43524</v>
      </c>
      <c r="F370" s="255" t="n">
        <v>5225</v>
      </c>
      <c r="G370" s="255" t="n">
        <v>8844</v>
      </c>
      <c r="H370" s="255" t="n">
        <v>7662</v>
      </c>
      <c r="I370" s="255" t="n">
        <v>8</v>
      </c>
      <c r="J370" s="59">
        <f>+(((G370-F370)-(H370-F370))/(H370-F370))*100</f>
        <v/>
      </c>
      <c r="K370" s="34">
        <f>AVERAGE(J370:J371)</f>
        <v/>
      </c>
      <c r="L370" s="34">
        <f>_xlfn.STDEV.S(J370,J371)</f>
        <v/>
      </c>
      <c r="M370" s="35" t="n"/>
      <c r="O370" s="295">
        <f>+(H370-F370)/10</f>
        <v/>
      </c>
      <c r="P370" s="26" t="inlineStr">
        <is>
          <t>FALSO</t>
        </is>
      </c>
      <c r="Q370" s="26" t="inlineStr">
        <is>
          <t>FALSO</t>
        </is>
      </c>
      <c r="R370" s="149" t="inlineStr">
        <is>
          <t>Esperado</t>
        </is>
      </c>
      <c r="S370" s="149" t="inlineStr">
        <is>
          <t>No esperado</t>
        </is>
      </c>
      <c r="T370" s="149" t="inlineStr">
        <is>
          <t>Se descarta</t>
        </is>
      </c>
      <c r="U370" s="149" t="n"/>
    </row>
    <row r="371" ht="15.75" customHeight="1" s="412">
      <c r="A371" s="5" t="n">
        <v>1084</v>
      </c>
      <c r="B371" s="252" t="n">
        <v>38</v>
      </c>
      <c r="C371" s="255" t="n">
        <v>138</v>
      </c>
      <c r="D371" s="255" t="n">
        <v>4</v>
      </c>
      <c r="E371" s="58" t="n">
        <v>43524</v>
      </c>
      <c r="F371" s="255" t="n">
        <v>5241</v>
      </c>
      <c r="G371" s="255" t="n">
        <v>8995</v>
      </c>
      <c r="H371" s="255" t="n">
        <v>7694</v>
      </c>
      <c r="I371" s="255" t="n"/>
      <c r="J371" s="59">
        <f>+(((G371-F371)-(H371-F371))/(H371-F371))*100</f>
        <v/>
      </c>
      <c r="K371" s="35" t="n"/>
      <c r="L371" s="35" t="n"/>
      <c r="M371" s="35" t="n"/>
      <c r="O371" s="295">
        <f>+(H371-F371)/10</f>
        <v/>
      </c>
      <c r="P371" s="26" t="inlineStr">
        <is>
          <t>FALSO</t>
        </is>
      </c>
      <c r="Q371" s="26" t="inlineStr">
        <is>
          <t>FALSO</t>
        </is>
      </c>
      <c r="R371" s="149" t="inlineStr">
        <is>
          <t>Esperado</t>
        </is>
      </c>
      <c r="S371" s="149" t="inlineStr">
        <is>
          <t>No esperado</t>
        </is>
      </c>
      <c r="T371" s="149" t="inlineStr">
        <is>
          <t>Se descarta</t>
        </is>
      </c>
      <c r="U371" s="149" t="n"/>
    </row>
    <row r="372" ht="15.75" customHeight="1" s="412">
      <c r="A372" s="5" t="n">
        <v>1733</v>
      </c>
      <c r="B372" s="252" t="n">
        <v>37</v>
      </c>
      <c r="C372" s="255" t="n">
        <v>138</v>
      </c>
      <c r="D372" s="255" t="n">
        <v>6</v>
      </c>
      <c r="E372" s="58" t="n">
        <v>43535</v>
      </c>
      <c r="F372" s="255" t="n">
        <v>5225</v>
      </c>
      <c r="G372" s="255" t="n">
        <v>9028</v>
      </c>
      <c r="H372" s="255" t="n">
        <v>7900</v>
      </c>
      <c r="I372" s="255" t="n">
        <v>7</v>
      </c>
      <c r="J372" s="59">
        <f>+(((G372-F372)-(H372-F372))/(H372-F372))*100</f>
        <v/>
      </c>
      <c r="K372" s="34">
        <f>AVERAGE(J372:J373)</f>
        <v/>
      </c>
      <c r="L372" s="34">
        <f>_xlfn.STDEV.S(J372,J373)</f>
        <v/>
      </c>
      <c r="M372" s="35" t="n"/>
      <c r="O372" s="295">
        <f>+(H372-F372)/10</f>
        <v/>
      </c>
      <c r="P372" s="26" t="inlineStr">
        <is>
          <t>FALSO</t>
        </is>
      </c>
      <c r="Q372" s="26" t="inlineStr">
        <is>
          <t>FALSO</t>
        </is>
      </c>
      <c r="R372" s="149" t="inlineStr">
        <is>
          <t>Esperado</t>
        </is>
      </c>
      <c r="S372" s="149" t="inlineStr">
        <is>
          <t>Esperado</t>
        </is>
      </c>
      <c r="T372" s="149" t="inlineStr">
        <is>
          <t>Se descarta</t>
        </is>
      </c>
      <c r="U372" s="149" t="n"/>
    </row>
    <row r="373" ht="15.75" customHeight="1" s="412">
      <c r="A373" s="5" t="n">
        <v>1734</v>
      </c>
      <c r="B373" s="252" t="n">
        <v>38</v>
      </c>
      <c r="C373" s="255" t="n">
        <v>138</v>
      </c>
      <c r="D373" s="255" t="n">
        <v>6</v>
      </c>
      <c r="E373" s="58" t="n">
        <v>43535</v>
      </c>
      <c r="F373" s="255" t="n">
        <v>5241</v>
      </c>
      <c r="G373" s="255" t="n">
        <v>9071</v>
      </c>
      <c r="H373" s="255" t="n">
        <v>7934</v>
      </c>
      <c r="I373" s="255" t="n"/>
      <c r="J373" s="59">
        <f>+(((G373-F373)-(H373-F373))/(H373-F373))*100</f>
        <v/>
      </c>
      <c r="K373" s="35" t="n"/>
      <c r="L373" s="35" t="n"/>
      <c r="M373" s="35" t="n"/>
      <c r="O373" s="295">
        <f>+(H373-F373)/10</f>
        <v/>
      </c>
      <c r="P373" s="26" t="inlineStr">
        <is>
          <t>FALSO</t>
        </is>
      </c>
      <c r="Q373" s="26" t="inlineStr">
        <is>
          <t>FALSO</t>
        </is>
      </c>
      <c r="R373" s="149" t="inlineStr">
        <is>
          <t>Esperado</t>
        </is>
      </c>
      <c r="S373" s="149" t="inlineStr">
        <is>
          <t>Esperado</t>
        </is>
      </c>
      <c r="T373" s="149" t="inlineStr">
        <is>
          <t>Se descarta</t>
        </is>
      </c>
      <c r="U373" s="149" t="n"/>
    </row>
    <row r="374" ht="15.75" customHeight="1" s="412">
      <c r="A374" s="15" t="n">
        <v>2443</v>
      </c>
      <c r="B374" s="16" t="n">
        <v>31</v>
      </c>
      <c r="C374" s="60" t="n">
        <v>138</v>
      </c>
      <c r="D374" s="60" t="n">
        <v>9</v>
      </c>
      <c r="E374" s="61" t="n">
        <v>43557</v>
      </c>
      <c r="F374" s="62" t="n">
        <v>5227</v>
      </c>
      <c r="G374" s="60" t="n">
        <v>8547</v>
      </c>
      <c r="H374" s="60" t="n">
        <v>7899</v>
      </c>
      <c r="I374" s="255" t="n"/>
      <c r="J374" s="59">
        <f>+(((G374-F374)-(H374-F374))/(H374-F374))*100</f>
        <v/>
      </c>
      <c r="K374" s="34">
        <f>AVERAGE(J374:J375)</f>
        <v/>
      </c>
      <c r="L374" s="34">
        <f>_xlfn.STDEV.S(J374,J375)</f>
        <v/>
      </c>
      <c r="M374" s="35" t="n"/>
      <c r="O374" s="295">
        <f>+(H374-F374)/10</f>
        <v/>
      </c>
      <c r="P374" s="26" t="inlineStr">
        <is>
          <t>FALSO</t>
        </is>
      </c>
      <c r="Q374" s="26" t="inlineStr">
        <is>
          <t>FALSO</t>
        </is>
      </c>
      <c r="R374" s="149" t="inlineStr">
        <is>
          <t>No esperado</t>
        </is>
      </c>
      <c r="S374" s="149" t="inlineStr">
        <is>
          <t>Esperado</t>
        </is>
      </c>
      <c r="T374" s="149" t="inlineStr">
        <is>
          <t>Se descarta</t>
        </is>
      </c>
      <c r="U374" s="149" t="n"/>
    </row>
    <row r="375" ht="15.75" customHeight="1" s="412">
      <c r="A375" s="15" t="n">
        <v>2444</v>
      </c>
      <c r="B375" s="16" t="n">
        <v>32</v>
      </c>
      <c r="C375" s="60" t="n">
        <v>138</v>
      </c>
      <c r="D375" s="60" t="n">
        <v>9</v>
      </c>
      <c r="E375" s="61" t="n">
        <v>43557</v>
      </c>
      <c r="F375" s="62" t="n">
        <v>5214</v>
      </c>
      <c r="G375" s="60" t="n">
        <v>8533</v>
      </c>
      <c r="H375" s="60" t="n">
        <v>7897</v>
      </c>
      <c r="I375" s="255" t="n"/>
      <c r="J375" s="59">
        <f>+(((G375-F375)-(H375-F375))/(H375-F375))*100</f>
        <v/>
      </c>
      <c r="K375" s="35" t="n"/>
      <c r="L375" s="35" t="n"/>
      <c r="M375" s="35" t="n"/>
      <c r="O375" s="295">
        <f>+(H375-F375)/10</f>
        <v/>
      </c>
      <c r="P375" s="26" t="inlineStr">
        <is>
          <t>FALSO</t>
        </is>
      </c>
      <c r="Q375" s="26" t="inlineStr">
        <is>
          <t>FALSO</t>
        </is>
      </c>
      <c r="R375" s="149" t="inlineStr">
        <is>
          <t>Esperado</t>
        </is>
      </c>
      <c r="S375" s="149" t="inlineStr">
        <is>
          <t>Esperado</t>
        </is>
      </c>
      <c r="T375" s="149" t="inlineStr">
        <is>
          <t>Se descarta</t>
        </is>
      </c>
      <c r="U375" s="149" t="n"/>
    </row>
    <row r="376" ht="15.75" customHeight="1" s="412">
      <c r="A376" s="15" t="n">
        <v>3091</v>
      </c>
      <c r="B376" s="16" t="n">
        <v>31</v>
      </c>
      <c r="C376" s="60" t="n">
        <v>138</v>
      </c>
      <c r="D376" s="60" t="n">
        <v>12</v>
      </c>
      <c r="E376" s="61" t="n">
        <v>43577</v>
      </c>
      <c r="F376" s="62" t="n">
        <v>5227</v>
      </c>
      <c r="G376" s="60" t="n">
        <v>8714</v>
      </c>
      <c r="H376" s="60" t="n">
        <v>8185</v>
      </c>
      <c r="I376" s="60" t="n"/>
      <c r="J376" s="59">
        <f>+(((G376-F376)-(H376-F376))/(H376-F376))*100</f>
        <v/>
      </c>
      <c r="K376" s="34">
        <f>AVERAGE(J376:J377)</f>
        <v/>
      </c>
      <c r="L376" s="34">
        <f>_xlfn.STDEV.S(J376,J377)</f>
        <v/>
      </c>
      <c r="M376" s="35">
        <f>(K374-K376)/20</f>
        <v/>
      </c>
      <c r="N376" s="295">
        <f>(K372-K376)/42</f>
        <v/>
      </c>
      <c r="O376" s="295">
        <f>+(H376-F376)/10</f>
        <v/>
      </c>
      <c r="P376" s="26" t="inlineStr">
        <is>
          <t>FALSO</t>
        </is>
      </c>
      <c r="Q376" s="26" t="inlineStr">
        <is>
          <t>FALSO</t>
        </is>
      </c>
      <c r="R376" s="149" t="inlineStr">
        <is>
          <t>Esperado</t>
        </is>
      </c>
      <c r="S376" s="149" t="inlineStr">
        <is>
          <t>Esperado</t>
        </is>
      </c>
      <c r="T376" s="149" t="inlineStr">
        <is>
          <t>Se descarta</t>
        </is>
      </c>
      <c r="U376" s="149" t="n"/>
    </row>
    <row r="377" ht="15.75" customHeight="1" s="412">
      <c r="A377" s="15" t="n">
        <v>3092</v>
      </c>
      <c r="B377" s="16" t="n">
        <v>32</v>
      </c>
      <c r="C377" s="60" t="n">
        <v>138</v>
      </c>
      <c r="D377" s="60" t="n">
        <v>12</v>
      </c>
      <c r="E377" s="61" t="n">
        <v>43577</v>
      </c>
      <c r="F377" s="62" t="n">
        <v>5214</v>
      </c>
      <c r="G377" s="60" t="n">
        <v>8525</v>
      </c>
      <c r="H377" s="60" t="n">
        <v>8076</v>
      </c>
      <c r="I377" s="60" t="n"/>
      <c r="J377" s="59">
        <f>+(((G377-F377)-(H377-F377))/(H377-F377))*100</f>
        <v/>
      </c>
      <c r="K377" s="35" t="n"/>
      <c r="L377" s="35" t="n"/>
      <c r="M377" s="35" t="n"/>
      <c r="O377" s="295">
        <f>+(H377-F377)/10</f>
        <v/>
      </c>
      <c r="P377" s="26" t="inlineStr">
        <is>
          <t>FALSO</t>
        </is>
      </c>
      <c r="Q377" s="26" t="inlineStr">
        <is>
          <t>VERDADERO</t>
        </is>
      </c>
      <c r="R377" s="149" t="inlineStr">
        <is>
          <t>No esperado</t>
        </is>
      </c>
      <c r="S377" s="149" t="inlineStr">
        <is>
          <t>Esperado</t>
        </is>
      </c>
      <c r="T377" s="149" t="inlineStr">
        <is>
          <t>Se descarta</t>
        </is>
      </c>
      <c r="U377" s="149" t="n"/>
    </row>
    <row r="378" ht="15.75" customHeight="1" s="412">
      <c r="A378" s="5" t="n">
        <v>39</v>
      </c>
      <c r="B378" s="252" t="n">
        <v>39</v>
      </c>
      <c r="C378" s="201" t="n">
        <v>139</v>
      </c>
      <c r="D378" s="201" t="n">
        <v>1</v>
      </c>
      <c r="E378" s="8" t="n">
        <v>43514</v>
      </c>
      <c r="F378" s="201" t="n">
        <v>5245</v>
      </c>
      <c r="G378" s="201" t="n">
        <v>7854</v>
      </c>
      <c r="H378" s="201" t="n">
        <v>7213</v>
      </c>
      <c r="I378" s="201" t="n">
        <v>10</v>
      </c>
      <c r="J378" s="9">
        <f>+(((G378-F378)-(H378-F378))/(H378-F378))*100</f>
        <v/>
      </c>
      <c r="K378" s="33">
        <f>AVERAGE(J378:J379)</f>
        <v/>
      </c>
      <c r="L378" s="33">
        <f>_xlfn.STDEV.S(J378,J379)</f>
        <v/>
      </c>
      <c r="M378" s="13" t="n">
        <v>2</v>
      </c>
      <c r="O378" s="295">
        <f>+(H378-F378)/10</f>
        <v/>
      </c>
      <c r="P378" s="26" t="inlineStr">
        <is>
          <t>FALSO</t>
        </is>
      </c>
      <c r="Q378" s="26" t="inlineStr">
        <is>
          <t>FALSO</t>
        </is>
      </c>
      <c r="R378" s="149" t="inlineStr">
        <is>
          <t>Esperado</t>
        </is>
      </c>
      <c r="S378" s="149" t="inlineStr">
        <is>
          <t>No Esperado</t>
        </is>
      </c>
      <c r="T378" s="149" t="inlineStr">
        <is>
          <t>Se descarta</t>
        </is>
      </c>
      <c r="U378" s="149" t="n"/>
    </row>
    <row r="379" ht="15.75" customHeight="1" s="412">
      <c r="A379" s="5" t="n">
        <v>40</v>
      </c>
      <c r="B379" s="252" t="n">
        <v>40</v>
      </c>
      <c r="C379" s="201" t="n">
        <v>139</v>
      </c>
      <c r="D379" s="201" t="n">
        <v>1</v>
      </c>
      <c r="E379" s="8" t="n">
        <v>43514</v>
      </c>
      <c r="F379" s="201" t="n">
        <v>5216</v>
      </c>
      <c r="G379" s="201" t="n">
        <v>7831</v>
      </c>
      <c r="H379" s="201" t="n">
        <v>7193</v>
      </c>
      <c r="I379" s="201" t="n"/>
      <c r="J379" s="9">
        <f>+(((G379-F379)-(H379-F379))/(H379-F379))*100</f>
        <v/>
      </c>
      <c r="K379" s="13" t="n"/>
      <c r="L379" s="13" t="n"/>
      <c r="M379" s="13" t="n"/>
      <c r="O379" s="295">
        <f>+(H379-F379)/10</f>
        <v/>
      </c>
      <c r="P379" s="26" t="inlineStr">
        <is>
          <t>FALSO</t>
        </is>
      </c>
      <c r="Q379" s="26" t="inlineStr">
        <is>
          <t>FALSO</t>
        </is>
      </c>
      <c r="R379" s="149" t="inlineStr">
        <is>
          <t>Esperado</t>
        </is>
      </c>
      <c r="S379" s="149" t="inlineStr">
        <is>
          <t>No Esperado</t>
        </is>
      </c>
      <c r="T379" s="149" t="inlineStr">
        <is>
          <t>Se descarta</t>
        </is>
      </c>
      <c r="U379" s="149" t="n"/>
    </row>
    <row r="380" ht="15.75" customHeight="1" s="412">
      <c r="A380" s="5" t="n">
        <v>693</v>
      </c>
      <c r="B380" s="252" t="n">
        <v>39</v>
      </c>
      <c r="C380" s="201" t="n">
        <v>139</v>
      </c>
      <c r="D380" s="201" t="n">
        <v>3</v>
      </c>
      <c r="E380" s="8" t="n">
        <v>43521</v>
      </c>
      <c r="F380" s="201" t="n">
        <v>5245</v>
      </c>
      <c r="G380" s="201" t="n">
        <v>7900</v>
      </c>
      <c r="H380" s="201" t="n">
        <v>7247</v>
      </c>
      <c r="I380" s="201" t="n">
        <v>7</v>
      </c>
      <c r="J380" s="9">
        <f>+(((G380-F380)-(H380-F380))/(H380-F380))*100</f>
        <v/>
      </c>
      <c r="K380" s="33">
        <f>AVERAGE(J380:J381)</f>
        <v/>
      </c>
      <c r="L380" s="33">
        <f>_xlfn.STDEV.S(J380,J381)</f>
        <v/>
      </c>
      <c r="M380" s="13" t="n"/>
      <c r="O380" s="295">
        <f>+(H380-F380)/10</f>
        <v/>
      </c>
      <c r="P380" s="26" t="inlineStr">
        <is>
          <t>VERDADERO</t>
        </is>
      </c>
      <c r="Q380" s="26" t="inlineStr">
        <is>
          <t>FALSO</t>
        </is>
      </c>
      <c r="R380" s="149" t="inlineStr">
        <is>
          <t>Esperado</t>
        </is>
      </c>
      <c r="S380" s="149" t="inlineStr">
        <is>
          <t>Esperado</t>
        </is>
      </c>
      <c r="T380" s="149" t="inlineStr">
        <is>
          <t>Dato Válido</t>
        </is>
      </c>
      <c r="U380" s="149" t="n"/>
    </row>
    <row r="381" ht="15.75" customHeight="1" s="412">
      <c r="A381" s="5" t="n">
        <v>694</v>
      </c>
      <c r="B381" s="252" t="n">
        <v>40</v>
      </c>
      <c r="C381" s="201" t="n">
        <v>139</v>
      </c>
      <c r="D381" s="201" t="n">
        <v>3</v>
      </c>
      <c r="E381" s="8" t="n">
        <v>43521</v>
      </c>
      <c r="F381" s="201" t="n">
        <v>5216</v>
      </c>
      <c r="G381" s="201" t="n">
        <v>7711</v>
      </c>
      <c r="H381" s="201" t="n">
        <v>7108</v>
      </c>
      <c r="I381" s="201" t="n"/>
      <c r="J381" s="9">
        <f>+(((G381-F381)-(H381-F381))/(H381-F381))*100</f>
        <v/>
      </c>
      <c r="K381" s="13" t="n"/>
      <c r="L381" s="13" t="n"/>
      <c r="M381" s="13" t="n"/>
      <c r="O381" s="295">
        <f>+(H381-F381)/10</f>
        <v/>
      </c>
      <c r="P381" s="26" t="inlineStr">
        <is>
          <t>FALSO</t>
        </is>
      </c>
      <c r="Q381" s="26" t="inlineStr">
        <is>
          <t>FALSO</t>
        </is>
      </c>
      <c r="R381" s="149" t="inlineStr">
        <is>
          <t>No esperado</t>
        </is>
      </c>
      <c r="S381" s="149" t="inlineStr">
        <is>
          <t>Esperado</t>
        </is>
      </c>
      <c r="T381" s="149" t="inlineStr">
        <is>
          <t>Dato Válido</t>
        </is>
      </c>
      <c r="U381" s="149" t="n"/>
    </row>
    <row r="382" ht="15.75" customHeight="1" s="412">
      <c r="A382" s="5" t="n">
        <v>1343</v>
      </c>
      <c r="B382" s="252" t="n">
        <v>39</v>
      </c>
      <c r="C382" s="201" t="n">
        <v>139</v>
      </c>
      <c r="D382" s="201" t="n">
        <v>5</v>
      </c>
      <c r="E382" s="8" t="n">
        <v>43531</v>
      </c>
      <c r="F382" s="201" t="n">
        <v>5245</v>
      </c>
      <c r="G382" s="201" t="n">
        <v>7620</v>
      </c>
      <c r="H382" s="201" t="n">
        <v>7095</v>
      </c>
      <c r="I382" s="201" t="n">
        <v>8</v>
      </c>
      <c r="J382" s="9">
        <f>+(((G382-F382)-(H382-F382))/(H382-F382))*100</f>
        <v/>
      </c>
      <c r="K382" s="33">
        <f>AVERAGE(J382:J383)</f>
        <v/>
      </c>
      <c r="L382" s="33">
        <f>_xlfn.STDEV.S(J382,J383)</f>
        <v/>
      </c>
      <c r="M382" s="13" t="n"/>
      <c r="O382" s="295">
        <f>+(H382-F382)/10</f>
        <v/>
      </c>
      <c r="P382" s="26" t="inlineStr">
        <is>
          <t>FALSO</t>
        </is>
      </c>
      <c r="Q382" s="26" t="inlineStr">
        <is>
          <t>FALSO</t>
        </is>
      </c>
      <c r="R382" s="149" t="inlineStr">
        <is>
          <t>No esperado</t>
        </is>
      </c>
      <c r="S382" s="149" t="inlineStr">
        <is>
          <t>Esperado</t>
        </is>
      </c>
      <c r="T382" s="149" t="inlineStr">
        <is>
          <t>Dato Válido</t>
        </is>
      </c>
      <c r="U382" s="149" t="n"/>
    </row>
    <row r="383" ht="15.75" customHeight="1" s="412">
      <c r="A383" s="5" t="n">
        <v>1344</v>
      </c>
      <c r="B383" s="252" t="n">
        <v>40</v>
      </c>
      <c r="C383" s="201" t="n">
        <v>139</v>
      </c>
      <c r="D383" s="201" t="n">
        <v>5</v>
      </c>
      <c r="E383" s="8" t="n">
        <v>43531</v>
      </c>
      <c r="F383" s="201" t="n">
        <v>5216</v>
      </c>
      <c r="G383" s="201" t="n">
        <v>7503</v>
      </c>
      <c r="H383" s="201" t="n">
        <v>6999</v>
      </c>
      <c r="I383" s="201" t="n"/>
      <c r="J383" s="9">
        <f>+(((G383-F383)-(H383-F383))/(H383-F383))*100</f>
        <v/>
      </c>
      <c r="K383" s="13" t="n"/>
      <c r="L383" s="13" t="n"/>
      <c r="M383" s="13" t="n"/>
      <c r="O383" s="295">
        <f>+(H383-F383)/10</f>
        <v/>
      </c>
      <c r="P383" s="26" t="inlineStr">
        <is>
          <t>FALSO</t>
        </is>
      </c>
      <c r="Q383" s="26" t="inlineStr">
        <is>
          <t>FALSO</t>
        </is>
      </c>
      <c r="R383" s="149" t="inlineStr">
        <is>
          <t>No esperado</t>
        </is>
      </c>
      <c r="S383" s="149" t="inlineStr">
        <is>
          <t>Esperado</t>
        </is>
      </c>
      <c r="T383" s="149" t="inlineStr">
        <is>
          <t>Dato Válido</t>
        </is>
      </c>
      <c r="U383" s="149" t="n"/>
    </row>
    <row r="384" ht="15.75" customHeight="1" s="412">
      <c r="A384" s="15" t="n">
        <v>2263</v>
      </c>
      <c r="B384" s="16" t="n">
        <v>33</v>
      </c>
      <c r="C384" s="17" t="n">
        <v>139</v>
      </c>
      <c r="D384" s="17" t="n">
        <v>8</v>
      </c>
      <c r="E384" s="18" t="n">
        <v>43550</v>
      </c>
      <c r="F384" s="19" t="n">
        <v>5203</v>
      </c>
      <c r="G384" s="17" t="n">
        <v>7291</v>
      </c>
      <c r="H384" s="17" t="n">
        <v>6970</v>
      </c>
      <c r="I384" s="201" t="n"/>
      <c r="J384" s="9">
        <f>+(((G384-F384)-(H384-F384))/(H384-F384))*100</f>
        <v/>
      </c>
      <c r="K384" s="33">
        <f>AVERAGE(J384:J385)</f>
        <v/>
      </c>
      <c r="L384" s="33">
        <f>_xlfn.STDEV.S(J384,J385)</f>
        <v/>
      </c>
      <c r="M384" s="13" t="n"/>
      <c r="O384" s="295">
        <f>+(H384-F384)/10</f>
        <v/>
      </c>
      <c r="P384" s="26" t="inlineStr">
        <is>
          <t>FALSO</t>
        </is>
      </c>
      <c r="Q384" s="26" t="inlineStr">
        <is>
          <t>FALSO</t>
        </is>
      </c>
      <c r="R384" s="149" t="inlineStr">
        <is>
          <t>Esperado</t>
        </is>
      </c>
      <c r="S384" s="149" t="inlineStr">
        <is>
          <t>Esperado</t>
        </is>
      </c>
      <c r="T384" s="149" t="inlineStr">
        <is>
          <t>Dato Válido</t>
        </is>
      </c>
      <c r="U384" s="149" t="n"/>
    </row>
    <row r="385" ht="15.75" customHeight="1" s="412">
      <c r="A385" s="15" t="n">
        <v>2264</v>
      </c>
      <c r="B385" s="16" t="n">
        <v>34</v>
      </c>
      <c r="C385" s="17" t="n">
        <v>139</v>
      </c>
      <c r="D385" s="17" t="n">
        <v>8</v>
      </c>
      <c r="E385" s="18" t="n">
        <v>43550</v>
      </c>
      <c r="F385" s="19" t="n">
        <v>5191</v>
      </c>
      <c r="G385" s="17" t="n">
        <v>7074</v>
      </c>
      <c r="H385" s="17" t="n">
        <v>6788</v>
      </c>
      <c r="I385" s="201" t="n"/>
      <c r="J385" s="9">
        <f>+(((G385-F385)-(H385-F385))/(H385-F385))*100</f>
        <v/>
      </c>
      <c r="K385" s="13" t="n"/>
      <c r="L385" s="13" t="n"/>
      <c r="M385" s="13" t="n"/>
      <c r="O385" s="295">
        <f>+(H385-F385)/10</f>
        <v/>
      </c>
      <c r="P385" s="26" t="inlineStr">
        <is>
          <t>FALSO</t>
        </is>
      </c>
      <c r="Q385" s="26" t="inlineStr">
        <is>
          <t>FALSO</t>
        </is>
      </c>
      <c r="R385" s="149" t="inlineStr">
        <is>
          <t>No esperado</t>
        </is>
      </c>
      <c r="S385" s="149" t="inlineStr">
        <is>
          <t>Esperado</t>
        </is>
      </c>
      <c r="T385" s="149" t="inlineStr">
        <is>
          <t>Dato Válido</t>
        </is>
      </c>
      <c r="U385" s="149" t="n"/>
    </row>
    <row r="386" ht="15.75" customHeight="1" s="412">
      <c r="A386" s="15" t="n">
        <v>2737</v>
      </c>
      <c r="B386" s="16" t="n">
        <v>109</v>
      </c>
      <c r="C386" s="17" t="n">
        <v>139</v>
      </c>
      <c r="D386" s="17" t="n">
        <v>10</v>
      </c>
      <c r="E386" s="18" t="n">
        <v>43564</v>
      </c>
      <c r="F386" s="19" t="n">
        <v>5191</v>
      </c>
      <c r="G386" s="17" t="n">
        <v>7423</v>
      </c>
      <c r="H386" s="17" t="n">
        <v>7108</v>
      </c>
      <c r="I386" s="17" t="n"/>
      <c r="J386" s="9">
        <f>+(((G386-F386)-(H386-F386))/(H386-F386))*100</f>
        <v/>
      </c>
      <c r="K386" s="33">
        <f>AVERAGE(J386:J387)</f>
        <v/>
      </c>
      <c r="L386" s="33">
        <f>_xlfn.STDEV.S(J386,J387)</f>
        <v/>
      </c>
      <c r="M386" s="13">
        <f>+(K384-K386)/14</f>
        <v/>
      </c>
      <c r="N386" s="295">
        <f>+(K380-K386)/43</f>
        <v/>
      </c>
      <c r="O386" s="295">
        <f>+(H386-F386)/10</f>
        <v/>
      </c>
      <c r="P386" s="26" t="inlineStr">
        <is>
          <t>FALSO</t>
        </is>
      </c>
      <c r="Q386" s="26" t="inlineStr">
        <is>
          <t>FALSO</t>
        </is>
      </c>
      <c r="R386" s="149" t="inlineStr">
        <is>
          <t>Esperado</t>
        </is>
      </c>
      <c r="S386" s="149" t="inlineStr">
        <is>
          <t>Esperado</t>
        </is>
      </c>
      <c r="T386" s="149" t="inlineStr">
        <is>
          <t>Dato Válido</t>
        </is>
      </c>
      <c r="U386" s="149" t="n"/>
    </row>
    <row r="387" ht="15.75" customHeight="1" s="412">
      <c r="A387" s="15" t="n">
        <v>2738</v>
      </c>
      <c r="B387" s="16" t="n">
        <v>110</v>
      </c>
      <c r="C387" s="17" t="n">
        <v>139</v>
      </c>
      <c r="D387" s="17" t="n">
        <v>10</v>
      </c>
      <c r="E387" s="18" t="n">
        <v>43564</v>
      </c>
      <c r="F387" s="19" t="n">
        <v>5243</v>
      </c>
      <c r="G387" s="17" t="n">
        <v>7453</v>
      </c>
      <c r="H387" s="17" t="n">
        <v>7142</v>
      </c>
      <c r="I387" s="17" t="n"/>
      <c r="J387" s="9">
        <f>+(((G387-F387)-(H387-F387))/(H387-F387))*100</f>
        <v/>
      </c>
      <c r="K387" s="13" t="n"/>
      <c r="L387" s="13" t="n"/>
      <c r="M387" s="13" t="n"/>
      <c r="O387" s="295">
        <f>+(H387-F387)/10</f>
        <v/>
      </c>
      <c r="P387" s="26" t="inlineStr">
        <is>
          <t>FALSO</t>
        </is>
      </c>
      <c r="Q387" s="26" t="inlineStr">
        <is>
          <t>FALSO</t>
        </is>
      </c>
      <c r="R387" s="149" t="inlineStr">
        <is>
          <t>Esperado</t>
        </is>
      </c>
      <c r="S387" s="149" t="inlineStr">
        <is>
          <t>Esperado</t>
        </is>
      </c>
      <c r="T387" s="149" t="inlineStr">
        <is>
          <t>Dato Válido</t>
        </is>
      </c>
      <c r="U387" s="149" t="n"/>
    </row>
    <row r="388" ht="15.75" customHeight="1" s="412">
      <c r="A388" s="5" t="n">
        <v>431</v>
      </c>
      <c r="B388" s="252" t="n">
        <v>81</v>
      </c>
      <c r="C388" s="246" t="n">
        <v>140</v>
      </c>
      <c r="D388" s="246" t="n">
        <v>2</v>
      </c>
      <c r="E388" s="46" t="n">
        <v>43517</v>
      </c>
      <c r="F388" s="246" t="n">
        <v>5180</v>
      </c>
      <c r="G388" s="246" t="n">
        <v>8161</v>
      </c>
      <c r="H388" s="246" t="n">
        <v>7190</v>
      </c>
      <c r="I388" s="246" t="n">
        <v>10</v>
      </c>
      <c r="J388" s="47">
        <f>+(((G388-F388)-(H388-F388))/(H388-F388))*100</f>
        <v/>
      </c>
      <c r="K388" s="51">
        <f>AVERAGE(J388:J389)</f>
        <v/>
      </c>
      <c r="L388" s="51">
        <f>_xlfn.STDEV.S(J388,J389)</f>
        <v/>
      </c>
      <c r="M388" s="50" t="n">
        <v>3</v>
      </c>
      <c r="O388" s="295">
        <f>+(H388-F388)/10</f>
        <v/>
      </c>
      <c r="P388" s="26" t="inlineStr">
        <is>
          <t>FALSO</t>
        </is>
      </c>
      <c r="Q388" s="26" t="inlineStr">
        <is>
          <t>FALSO</t>
        </is>
      </c>
      <c r="R388" s="149" t="inlineStr">
        <is>
          <t>Esperado</t>
        </is>
      </c>
      <c r="S388" s="149" t="inlineStr">
        <is>
          <t>Esperado</t>
        </is>
      </c>
      <c r="T388" s="149" t="inlineStr">
        <is>
          <t>Se descarta</t>
        </is>
      </c>
      <c r="U388" s="149" t="n"/>
    </row>
    <row r="389" ht="15.75" customHeight="1" s="412">
      <c r="A389" s="5" t="n">
        <v>432</v>
      </c>
      <c r="B389" s="252" t="n">
        <v>82</v>
      </c>
      <c r="C389" s="246" t="n">
        <v>140</v>
      </c>
      <c r="D389" s="246" t="n">
        <v>2</v>
      </c>
      <c r="E389" s="46" t="n">
        <v>43517</v>
      </c>
      <c r="F389" s="246" t="n">
        <v>5194</v>
      </c>
      <c r="G389" s="246" t="n">
        <v>8122</v>
      </c>
      <c r="H389" s="246" t="n">
        <v>7160</v>
      </c>
      <c r="I389" s="246" t="n"/>
      <c r="J389" s="47">
        <f>+(((G389-F389)-(H389-F389))/(H389-F389))*100</f>
        <v/>
      </c>
      <c r="K389" s="50" t="n"/>
      <c r="L389" s="50" t="n"/>
      <c r="M389" s="50" t="n"/>
      <c r="O389" s="295">
        <f>+(H389-F389)/10</f>
        <v/>
      </c>
      <c r="P389" s="26" t="inlineStr">
        <is>
          <t>FALSO</t>
        </is>
      </c>
      <c r="Q389" s="26" t="inlineStr">
        <is>
          <t>FALSO</t>
        </is>
      </c>
      <c r="R389" s="149" t="inlineStr">
        <is>
          <t>No esperado</t>
        </is>
      </c>
      <c r="S389" s="149" t="inlineStr">
        <is>
          <t>Esperado</t>
        </is>
      </c>
      <c r="T389" s="149" t="inlineStr">
        <is>
          <t>Se descarta</t>
        </is>
      </c>
      <c r="U389" s="149" t="n"/>
    </row>
    <row r="390" ht="15.75" customHeight="1" s="412">
      <c r="A390" s="5" t="n">
        <v>1085</v>
      </c>
      <c r="B390" s="252" t="n">
        <v>39</v>
      </c>
      <c r="C390" s="246" t="n">
        <v>140</v>
      </c>
      <c r="D390" s="246" t="n">
        <v>4</v>
      </c>
      <c r="E390" s="46" t="n">
        <v>43524</v>
      </c>
      <c r="F390" s="246" t="n">
        <v>5245</v>
      </c>
      <c r="G390" s="246" t="n">
        <v>7323</v>
      </c>
      <c r="H390" s="246" t="n">
        <v>6578</v>
      </c>
      <c r="I390" s="246" t="n">
        <v>9</v>
      </c>
      <c r="J390" s="47">
        <f>+(((G390-F390)-(H390-F390))/(H390-F390))*100</f>
        <v/>
      </c>
      <c r="K390" s="51">
        <f>AVERAGE(J390:J391)</f>
        <v/>
      </c>
      <c r="L390" s="51">
        <f>_xlfn.STDEV.S(J390,J391)</f>
        <v/>
      </c>
      <c r="M390" s="50" t="n"/>
      <c r="O390" s="295">
        <f>+(H390-F390)/10</f>
        <v/>
      </c>
      <c r="P390" s="26" t="inlineStr">
        <is>
          <t>FALSO</t>
        </is>
      </c>
      <c r="Q390" s="26" t="inlineStr">
        <is>
          <t>FALSO</t>
        </is>
      </c>
      <c r="R390" s="149" t="inlineStr">
        <is>
          <t>No esperado</t>
        </is>
      </c>
      <c r="S390" s="149" t="inlineStr">
        <is>
          <t>No esperado</t>
        </is>
      </c>
      <c r="T390" s="149" t="inlineStr">
        <is>
          <t>Se descarta</t>
        </is>
      </c>
      <c r="U390" s="149" t="n"/>
    </row>
    <row r="391" ht="15.75" customHeight="1" s="412">
      <c r="A391" s="5" t="n">
        <v>1086</v>
      </c>
      <c r="B391" s="252" t="n">
        <v>40</v>
      </c>
      <c r="C391" s="246" t="n">
        <v>140</v>
      </c>
      <c r="D391" s="246" t="n">
        <v>4</v>
      </c>
      <c r="E391" s="46" t="n">
        <v>43524</v>
      </c>
      <c r="F391" s="246" t="n">
        <v>5216</v>
      </c>
      <c r="G391" s="246" t="n">
        <v>7402</v>
      </c>
      <c r="H391" s="246" t="n">
        <v>6577</v>
      </c>
      <c r="I391" s="246" t="n"/>
      <c r="J391" s="47">
        <f>+(((G391-F391)-(H391-F391))/(H391-F391))*100</f>
        <v/>
      </c>
      <c r="K391" s="50" t="n"/>
      <c r="L391" s="50" t="n"/>
      <c r="M391" s="50" t="n"/>
      <c r="O391" s="295">
        <f>+(H391-F391)/10</f>
        <v/>
      </c>
      <c r="P391" s="26" t="inlineStr">
        <is>
          <t>FALSO</t>
        </is>
      </c>
      <c r="Q391" s="26" t="inlineStr">
        <is>
          <t>FALSO</t>
        </is>
      </c>
      <c r="R391" s="149" t="inlineStr">
        <is>
          <t>Esperado</t>
        </is>
      </c>
      <c r="S391" s="149" t="inlineStr">
        <is>
          <t>No esperado</t>
        </is>
      </c>
      <c r="T391" s="149" t="inlineStr">
        <is>
          <t>Se descarta</t>
        </is>
      </c>
      <c r="U391" s="149" t="n"/>
    </row>
    <row r="392" ht="15.75" customHeight="1" s="412">
      <c r="A392" s="5" t="n">
        <v>1735</v>
      </c>
      <c r="B392" s="252" t="n">
        <v>39</v>
      </c>
      <c r="C392" s="246" t="n">
        <v>140</v>
      </c>
      <c r="D392" s="246" t="n">
        <v>6</v>
      </c>
      <c r="E392" s="46" t="n">
        <v>43535</v>
      </c>
      <c r="F392" s="246" t="n">
        <v>5245</v>
      </c>
      <c r="G392" s="246" t="n">
        <v>8047</v>
      </c>
      <c r="H392" s="246" t="n">
        <v>7417</v>
      </c>
      <c r="I392" s="246" t="n">
        <v>9</v>
      </c>
      <c r="J392" s="47">
        <f>+(((G392-F392)-(H392-F392))/(H392-F392))*100</f>
        <v/>
      </c>
      <c r="K392" s="51">
        <f>AVERAGE(J392:J393)</f>
        <v/>
      </c>
      <c r="L392" s="51">
        <f>_xlfn.STDEV.S(J392,J393)</f>
        <v/>
      </c>
      <c r="M392" s="50" t="n"/>
      <c r="O392" s="295">
        <f>+(H392-F392)/10</f>
        <v/>
      </c>
      <c r="P392" s="26" t="inlineStr">
        <is>
          <t>FALSO</t>
        </is>
      </c>
      <c r="Q392" s="26" t="inlineStr">
        <is>
          <t>FALSO</t>
        </is>
      </c>
      <c r="R392" s="149" t="inlineStr">
        <is>
          <t>Esperado</t>
        </is>
      </c>
      <c r="S392" s="149" t="inlineStr">
        <is>
          <t>Esperado</t>
        </is>
      </c>
      <c r="T392" s="149" t="inlineStr">
        <is>
          <t>Se descarta</t>
        </is>
      </c>
      <c r="U392" s="149" t="n"/>
    </row>
    <row r="393" ht="15.75" customHeight="1" s="412">
      <c r="A393" s="5" t="n">
        <v>1736</v>
      </c>
      <c r="B393" s="252" t="n">
        <v>40</v>
      </c>
      <c r="C393" s="246" t="n">
        <v>140</v>
      </c>
      <c r="D393" s="246" t="n">
        <v>6</v>
      </c>
      <c r="E393" s="46" t="n">
        <v>43535</v>
      </c>
      <c r="F393" s="246" t="n">
        <v>5216</v>
      </c>
      <c r="G393" s="246" t="n">
        <v>8294</v>
      </c>
      <c r="H393" s="246" t="n">
        <v>7580</v>
      </c>
      <c r="I393" s="246" t="n"/>
      <c r="J393" s="47">
        <f>+(((G393-F393)-(H393-F393))/(H393-F393))*100</f>
        <v/>
      </c>
      <c r="K393" s="50" t="n"/>
      <c r="L393" s="50" t="n"/>
      <c r="M393" s="50" t="n"/>
      <c r="O393" s="295">
        <f>+(H393-F393)/10</f>
        <v/>
      </c>
      <c r="P393" s="26" t="inlineStr">
        <is>
          <t>FALSO</t>
        </is>
      </c>
      <c r="Q393" s="26" t="inlineStr">
        <is>
          <t>FALSO</t>
        </is>
      </c>
      <c r="R393" s="149" t="inlineStr">
        <is>
          <t>Esperado</t>
        </is>
      </c>
      <c r="S393" s="149" t="inlineStr">
        <is>
          <t>No esperado</t>
        </is>
      </c>
      <c r="T393" s="149" t="inlineStr">
        <is>
          <t>Se descarta</t>
        </is>
      </c>
      <c r="U393" s="149" t="n"/>
    </row>
    <row r="394" ht="15.75" customHeight="1" s="412">
      <c r="A394" s="15" t="n">
        <v>2445</v>
      </c>
      <c r="B394" s="16" t="n">
        <v>33</v>
      </c>
      <c r="C394" s="52" t="n">
        <v>140</v>
      </c>
      <c r="D394" s="52" t="n">
        <v>9</v>
      </c>
      <c r="E394" s="53" t="n">
        <v>43557</v>
      </c>
      <c r="F394" s="54" t="n">
        <v>5203</v>
      </c>
      <c r="G394" s="52" t="n">
        <v>7435</v>
      </c>
      <c r="H394" s="52" t="n">
        <v>7081</v>
      </c>
      <c r="I394" s="246" t="n"/>
      <c r="J394" s="47">
        <f>+(((G394-F394)-(H394-F394))/(H394-F394))*100</f>
        <v/>
      </c>
      <c r="K394" s="51">
        <f>AVERAGE(J394:J395)</f>
        <v/>
      </c>
      <c r="L394" s="51">
        <f>_xlfn.STDEV.S(J394,J395)</f>
        <v/>
      </c>
      <c r="M394" s="50" t="n"/>
      <c r="O394" s="295">
        <f>+(H394-F394)/10</f>
        <v/>
      </c>
      <c r="P394" s="26" t="inlineStr">
        <is>
          <t>FALSO</t>
        </is>
      </c>
      <c r="Q394" s="26" t="inlineStr">
        <is>
          <t>FALSO</t>
        </is>
      </c>
      <c r="R394" s="149" t="inlineStr">
        <is>
          <t>No esperado</t>
        </is>
      </c>
      <c r="S394" s="149" t="inlineStr">
        <is>
          <t>Esperado</t>
        </is>
      </c>
      <c r="T394" s="149" t="inlineStr">
        <is>
          <t>Se descarta</t>
        </is>
      </c>
      <c r="U394" s="149" t="n"/>
    </row>
    <row r="395" ht="15.75" customHeight="1" s="412">
      <c r="A395" s="15" t="n">
        <v>2446</v>
      </c>
      <c r="B395" s="16" t="n">
        <v>34</v>
      </c>
      <c r="C395" s="52" t="n">
        <v>140</v>
      </c>
      <c r="D395" s="52" t="n">
        <v>9</v>
      </c>
      <c r="E395" s="53" t="n">
        <v>43557</v>
      </c>
      <c r="F395" s="54" t="n">
        <v>5191</v>
      </c>
      <c r="G395" s="52" t="n">
        <v>7468</v>
      </c>
      <c r="H395" s="52" t="n">
        <v>7106</v>
      </c>
      <c r="I395" s="246" t="n"/>
      <c r="J395" s="47">
        <f>+(((G395-F395)-(H395-F395))/(H395-F395))*100</f>
        <v/>
      </c>
      <c r="K395" s="50" t="n"/>
      <c r="L395" s="50" t="n"/>
      <c r="M395" s="50" t="n"/>
      <c r="O395" s="295">
        <f>+(H395-F395)/10</f>
        <v/>
      </c>
      <c r="P395" s="26" t="inlineStr">
        <is>
          <t>FALSO</t>
        </is>
      </c>
      <c r="Q395" s="26" t="inlineStr">
        <is>
          <t>FALSO</t>
        </is>
      </c>
      <c r="R395" s="149" t="inlineStr">
        <is>
          <t>Esperado</t>
        </is>
      </c>
      <c r="S395" s="149" t="inlineStr">
        <is>
          <t>Esperado</t>
        </is>
      </c>
      <c r="T395" s="149" t="inlineStr">
        <is>
          <t>Se descarta</t>
        </is>
      </c>
      <c r="U395" s="149" t="n"/>
    </row>
    <row r="396" ht="15.75" customHeight="1" s="412">
      <c r="A396" s="15" t="n">
        <v>3093</v>
      </c>
      <c r="B396" s="16" t="n">
        <v>33</v>
      </c>
      <c r="C396" s="52" t="n">
        <v>140</v>
      </c>
      <c r="D396" s="52" t="n">
        <v>12</v>
      </c>
      <c r="E396" s="53" t="n">
        <v>43577</v>
      </c>
      <c r="F396" s="54" t="n">
        <v>5203</v>
      </c>
      <c r="G396" s="52" t="n">
        <v>7402</v>
      </c>
      <c r="H396" s="52" t="n">
        <v>7061</v>
      </c>
      <c r="I396" s="52" t="n"/>
      <c r="J396" s="47">
        <f>+(((G396-F396)-(H396-F396))/(H396-F396))*100</f>
        <v/>
      </c>
      <c r="K396" s="51">
        <f>AVERAGE(J396:J397)</f>
        <v/>
      </c>
      <c r="L396" s="51">
        <f>_xlfn.STDEV.S(J396,J397)</f>
        <v/>
      </c>
      <c r="M396" s="50" t="n"/>
      <c r="O396" s="295">
        <f>+(H396-F396)/10</f>
        <v/>
      </c>
      <c r="P396" s="26" t="inlineStr">
        <is>
          <t>FALSO</t>
        </is>
      </c>
      <c r="Q396" s="26" t="inlineStr">
        <is>
          <t>FALSO</t>
        </is>
      </c>
      <c r="R396" s="149" t="inlineStr">
        <is>
          <t>No esperado</t>
        </is>
      </c>
      <c r="S396" s="149" t="inlineStr">
        <is>
          <t>Esperado</t>
        </is>
      </c>
      <c r="T396" s="149" t="inlineStr">
        <is>
          <t>Se descarta</t>
        </is>
      </c>
      <c r="U396" s="149" t="n"/>
    </row>
    <row r="397" ht="15.75" customHeight="1" s="412">
      <c r="A397" s="15" t="n">
        <v>3094</v>
      </c>
      <c r="B397" s="16" t="n">
        <v>34</v>
      </c>
      <c r="C397" s="52" t="n">
        <v>140</v>
      </c>
      <c r="D397" s="52" t="n">
        <v>12</v>
      </c>
      <c r="E397" s="53" t="n">
        <v>43577</v>
      </c>
      <c r="F397" s="54" t="n">
        <v>5191</v>
      </c>
      <c r="G397" s="52" t="n">
        <v>7347</v>
      </c>
      <c r="H397" s="52" t="n">
        <v>7012</v>
      </c>
      <c r="I397" s="52" t="n"/>
      <c r="J397" s="47">
        <f>+(((G397-F397)-(H397-F397))/(H397-F397))*100</f>
        <v/>
      </c>
      <c r="K397" s="50" t="n"/>
      <c r="L397" s="50" t="n"/>
      <c r="M397" s="50" t="n"/>
      <c r="O397" s="295">
        <f>+(H397-F397)/10</f>
        <v/>
      </c>
      <c r="P397" s="26" t="inlineStr">
        <is>
          <t>FALSO</t>
        </is>
      </c>
      <c r="Q397" s="26" t="inlineStr">
        <is>
          <t>FALSO</t>
        </is>
      </c>
      <c r="R397" s="149" t="inlineStr">
        <is>
          <t>No esperado</t>
        </is>
      </c>
      <c r="S397" s="149" t="inlineStr">
        <is>
          <t>Esperado</t>
        </is>
      </c>
      <c r="T397" s="149" t="inlineStr">
        <is>
          <t>Se descarta</t>
        </is>
      </c>
      <c r="U397" s="149" t="n"/>
    </row>
    <row r="398" ht="15.75" customHeight="1" s="412">
      <c r="A398" s="15" t="n">
        <v>3599</v>
      </c>
      <c r="B398" s="16" t="n">
        <v>21</v>
      </c>
      <c r="C398" s="52" t="n">
        <v>140</v>
      </c>
      <c r="D398" s="52" t="n">
        <v>14</v>
      </c>
      <c r="E398" s="53" t="n">
        <v>43591</v>
      </c>
      <c r="F398" s="52" t="n">
        <v>5224</v>
      </c>
      <c r="G398" s="54" t="n">
        <v>7712</v>
      </c>
      <c r="H398" s="52" t="n">
        <v>7343</v>
      </c>
      <c r="I398" s="52" t="n"/>
      <c r="J398" s="47">
        <f>+(((G398-F398)-(H398-F398))/(H398-F398))*100</f>
        <v/>
      </c>
      <c r="K398" s="51">
        <f>AVERAGE(J398:J399)</f>
        <v/>
      </c>
      <c r="L398" s="51">
        <f>_xlfn.STDEV.S(J398,J399)</f>
        <v/>
      </c>
      <c r="M398" s="50">
        <f>(K396-K398)/14</f>
        <v/>
      </c>
      <c r="N398" s="295">
        <f>(K392-K398)/56</f>
        <v/>
      </c>
      <c r="O398" s="295">
        <f>+(H398-F398)/10</f>
        <v/>
      </c>
      <c r="P398" s="26" t="inlineStr">
        <is>
          <t>FALSO</t>
        </is>
      </c>
      <c r="Q398" s="26" t="inlineStr">
        <is>
          <t>FALSO</t>
        </is>
      </c>
      <c r="R398" s="149" t="inlineStr">
        <is>
          <t>Esperado</t>
        </is>
      </c>
      <c r="S398" s="149" t="inlineStr">
        <is>
          <t>Esperado</t>
        </is>
      </c>
      <c r="T398" s="149" t="inlineStr">
        <is>
          <t>Se descarta</t>
        </is>
      </c>
      <c r="U398" s="149" t="n"/>
    </row>
    <row r="399" ht="15.75" customHeight="1" s="412">
      <c r="A399" s="15" t="n">
        <v>3600</v>
      </c>
      <c r="B399" s="16" t="n">
        <v>22</v>
      </c>
      <c r="C399" s="52" t="n">
        <v>140</v>
      </c>
      <c r="D399" s="52" t="n">
        <v>14</v>
      </c>
      <c r="E399" s="53" t="n">
        <v>43591</v>
      </c>
      <c r="F399" s="52" t="n">
        <v>5276</v>
      </c>
      <c r="G399" s="54" t="n">
        <v>7962</v>
      </c>
      <c r="H399" s="52" t="n">
        <v>7568</v>
      </c>
      <c r="I399" s="52" t="n"/>
      <c r="J399" s="47">
        <f>+(((G399-F399)-(H399-F399))/(H399-F399))*100</f>
        <v/>
      </c>
      <c r="K399" s="50" t="n"/>
      <c r="L399" s="50" t="n"/>
      <c r="M399" s="50" t="n"/>
      <c r="O399" s="295">
        <f>+(H399-F399)/10</f>
        <v/>
      </c>
      <c r="P399" s="26" t="inlineStr">
        <is>
          <t>FALSO</t>
        </is>
      </c>
      <c r="Q399" s="26" t="inlineStr">
        <is>
          <t>FALSO</t>
        </is>
      </c>
      <c r="R399" s="149" t="inlineStr">
        <is>
          <t>Esperado</t>
        </is>
      </c>
      <c r="S399" s="149" t="inlineStr">
        <is>
          <t>Esperado</t>
        </is>
      </c>
      <c r="T399" s="149" t="inlineStr">
        <is>
          <t>Se descarta</t>
        </is>
      </c>
      <c r="U399" s="149" t="n"/>
    </row>
    <row r="400" ht="15.75" customHeight="1" s="412">
      <c r="A400" s="5" t="n">
        <v>433</v>
      </c>
      <c r="B400" s="252" t="n">
        <v>83</v>
      </c>
      <c r="C400" s="201" t="n">
        <v>141</v>
      </c>
      <c r="D400" s="201" t="n">
        <v>2</v>
      </c>
      <c r="E400" s="8" t="n">
        <v>43517</v>
      </c>
      <c r="F400" s="201" t="n">
        <v>5294</v>
      </c>
      <c r="G400" s="201" t="n">
        <v>8226</v>
      </c>
      <c r="H400" s="201" t="n">
        <v>7371</v>
      </c>
      <c r="I400" s="201" t="n">
        <v>9</v>
      </c>
      <c r="J400" s="9">
        <f>+(((G400-F400)-(H400-F400))/(H400-F400))*100</f>
        <v/>
      </c>
      <c r="K400" s="33">
        <f>AVERAGE(J400:J401)</f>
        <v/>
      </c>
      <c r="L400" s="33">
        <f>_xlfn.STDEV.S(J400,J401)</f>
        <v/>
      </c>
      <c r="M400" s="13" t="n">
        <v>3</v>
      </c>
      <c r="O400" s="295">
        <f>+(H400-F400)/10</f>
        <v/>
      </c>
      <c r="P400" s="26" t="inlineStr">
        <is>
          <t>FALSO</t>
        </is>
      </c>
      <c r="Q400" s="26" t="inlineStr">
        <is>
          <t>FALSO</t>
        </is>
      </c>
      <c r="R400" s="149" t="inlineStr">
        <is>
          <t>Esperado</t>
        </is>
      </c>
      <c r="S400" s="149" t="inlineStr">
        <is>
          <t>No Esperado</t>
        </is>
      </c>
      <c r="T400" s="149" t="inlineStr">
        <is>
          <t>Se descarta</t>
        </is>
      </c>
      <c r="U400" s="149" t="n"/>
    </row>
    <row r="401" ht="15.75" customHeight="1" s="412">
      <c r="A401" s="5" t="n">
        <v>434</v>
      </c>
      <c r="B401" s="252" t="n">
        <v>84</v>
      </c>
      <c r="C401" s="201" t="n">
        <v>141</v>
      </c>
      <c r="D401" s="201" t="n">
        <v>2</v>
      </c>
      <c r="E401" s="8" t="n">
        <v>43517</v>
      </c>
      <c r="F401" s="201" t="n">
        <v>5375</v>
      </c>
      <c r="G401" s="201" t="n">
        <v>8231</v>
      </c>
      <c r="H401" s="201" t="n">
        <v>7405</v>
      </c>
      <c r="I401" s="201" t="n"/>
      <c r="J401" s="9">
        <f>+(((G401-F401)-(H401-F401))/(H401-F401))*100</f>
        <v/>
      </c>
      <c r="K401" s="13" t="n"/>
      <c r="L401" s="13" t="n"/>
      <c r="M401" s="13" t="n"/>
      <c r="O401" s="295">
        <f>+(H401-F401)/10</f>
        <v/>
      </c>
      <c r="P401" s="26" t="inlineStr">
        <is>
          <t>FALSO</t>
        </is>
      </c>
      <c r="Q401" s="26" t="inlineStr">
        <is>
          <t>FALSO</t>
        </is>
      </c>
      <c r="R401" s="149" t="inlineStr">
        <is>
          <t>No esperado</t>
        </is>
      </c>
      <c r="S401" s="149" t="inlineStr">
        <is>
          <t>No Esperado</t>
        </is>
      </c>
      <c r="T401" s="149" t="inlineStr">
        <is>
          <t>Se descarta</t>
        </is>
      </c>
      <c r="U401" s="149" t="n"/>
    </row>
    <row r="402" ht="15.75" customHeight="1" s="412">
      <c r="A402" s="5" t="n">
        <v>1087</v>
      </c>
      <c r="B402" s="252" t="n">
        <v>41</v>
      </c>
      <c r="C402" s="201" t="n">
        <v>141</v>
      </c>
      <c r="D402" s="201" t="n">
        <v>4</v>
      </c>
      <c r="E402" s="8" t="n">
        <v>43524</v>
      </c>
      <c r="F402" s="201" t="n">
        <v>5264</v>
      </c>
      <c r="G402" s="201" t="n">
        <v>8434</v>
      </c>
      <c r="H402" s="201" t="n">
        <v>7508</v>
      </c>
      <c r="I402" s="201" t="n">
        <v>9</v>
      </c>
      <c r="J402" s="9">
        <f>+(((G402-F402)-(H402-F402))/(H402-F402))*100</f>
        <v/>
      </c>
      <c r="K402" s="33">
        <f>AVERAGE(J402:J403)</f>
        <v/>
      </c>
      <c r="L402" s="33">
        <f>_xlfn.STDEV.S(J402,J403)</f>
        <v/>
      </c>
      <c r="M402" s="13" t="n"/>
      <c r="O402" s="295">
        <f>+(H402-F402)/10</f>
        <v/>
      </c>
      <c r="P402" s="26" t="inlineStr">
        <is>
          <t>FALSO</t>
        </is>
      </c>
      <c r="Q402" s="26" t="inlineStr">
        <is>
          <t>FALSO</t>
        </is>
      </c>
      <c r="R402" s="149" t="inlineStr">
        <is>
          <t>Esperado</t>
        </is>
      </c>
      <c r="S402" s="149" t="inlineStr">
        <is>
          <t>Esperado</t>
        </is>
      </c>
      <c r="T402" s="149" t="inlineStr">
        <is>
          <t>Dato Válido</t>
        </is>
      </c>
      <c r="U402" s="149" t="n"/>
    </row>
    <row r="403" ht="15.75" customHeight="1" s="412">
      <c r="A403" s="5" t="n">
        <v>1088</v>
      </c>
      <c r="B403" s="252" t="n">
        <v>42</v>
      </c>
      <c r="C403" s="201" t="n">
        <v>141</v>
      </c>
      <c r="D403" s="201" t="n">
        <v>4</v>
      </c>
      <c r="E403" s="8" t="n">
        <v>43524</v>
      </c>
      <c r="F403" s="201" t="n">
        <v>5270</v>
      </c>
      <c r="G403" s="201" t="n">
        <v>8412</v>
      </c>
      <c r="H403" s="201" t="n">
        <v>7470</v>
      </c>
      <c r="I403" s="201" t="n"/>
      <c r="J403" s="9">
        <f>+(((G403-F403)-(H403-F403))/(H403-F403))*100</f>
        <v/>
      </c>
      <c r="K403" s="13" t="n"/>
      <c r="L403" s="13" t="n"/>
      <c r="M403" s="13" t="n"/>
      <c r="O403" s="295">
        <f>+(H403-F403)/10</f>
        <v/>
      </c>
      <c r="P403" s="26" t="inlineStr">
        <is>
          <t>FALSO</t>
        </is>
      </c>
      <c r="Q403" s="26" t="inlineStr">
        <is>
          <t>FALSO</t>
        </is>
      </c>
      <c r="R403" s="149" t="inlineStr">
        <is>
          <t>No esperado</t>
        </is>
      </c>
      <c r="S403" s="149" t="inlineStr">
        <is>
          <t>No esperado</t>
        </is>
      </c>
      <c r="T403" s="149" t="inlineStr">
        <is>
          <t>Dato Válido</t>
        </is>
      </c>
      <c r="U403" s="149" t="n"/>
    </row>
    <row r="404" ht="15.75" customHeight="1" s="412">
      <c r="A404" s="5" t="n">
        <v>1737</v>
      </c>
      <c r="B404" s="252" t="n">
        <v>41</v>
      </c>
      <c r="C404" s="201" t="n">
        <v>141</v>
      </c>
      <c r="D404" s="201" t="n">
        <v>6</v>
      </c>
      <c r="E404" s="8" t="n">
        <v>43535</v>
      </c>
      <c r="F404" s="201" t="n">
        <v>5264</v>
      </c>
      <c r="G404" s="201" t="n">
        <v>8121</v>
      </c>
      <c r="H404" s="201" t="n">
        <v>7412</v>
      </c>
      <c r="I404" s="201" t="n">
        <v>7</v>
      </c>
      <c r="J404" s="9">
        <f>+(((G404-F404)-(H404-F404))/(H404-F404))*100</f>
        <v/>
      </c>
      <c r="K404" s="33">
        <f>AVERAGE(J404:J405)</f>
        <v/>
      </c>
      <c r="L404" s="33">
        <f>_xlfn.STDEV.S(J404,J405)</f>
        <v/>
      </c>
      <c r="M404" s="13" t="n"/>
      <c r="O404" s="295">
        <f>+(H404-F404)/10</f>
        <v/>
      </c>
      <c r="P404" s="26" t="inlineStr">
        <is>
          <t>VERDADERO</t>
        </is>
      </c>
      <c r="Q404" s="26" t="inlineStr">
        <is>
          <t>FALSO</t>
        </is>
      </c>
      <c r="R404" s="149" t="inlineStr">
        <is>
          <t>No esperado</t>
        </is>
      </c>
      <c r="S404" s="149" t="inlineStr">
        <is>
          <t>Esperado</t>
        </is>
      </c>
      <c r="T404" s="149" t="inlineStr">
        <is>
          <t>Dato Válido</t>
        </is>
      </c>
      <c r="U404" s="149" t="n"/>
    </row>
    <row r="405" ht="15.75" customHeight="1" s="412">
      <c r="A405" s="5" t="n">
        <v>1738</v>
      </c>
      <c r="B405" s="252" t="n">
        <v>42</v>
      </c>
      <c r="C405" s="201" t="n">
        <v>141</v>
      </c>
      <c r="D405" s="201" t="n">
        <v>6</v>
      </c>
      <c r="E405" s="8" t="n">
        <v>43535</v>
      </c>
      <c r="F405" s="201" t="n">
        <v>5270</v>
      </c>
      <c r="G405" s="201" t="n">
        <v>8036</v>
      </c>
      <c r="H405" s="201" t="n">
        <v>7334</v>
      </c>
      <c r="I405" s="201" t="n"/>
      <c r="J405" s="9">
        <f>+(((G405-F405)-(H405-F405))/(H405-F405))*100</f>
        <v/>
      </c>
      <c r="K405" s="13" t="n"/>
      <c r="L405" s="13" t="n"/>
      <c r="M405" s="13" t="n"/>
      <c r="O405" s="295">
        <f>+(H405-F405)/10</f>
        <v/>
      </c>
      <c r="P405" s="26" t="inlineStr">
        <is>
          <t>FALSO</t>
        </is>
      </c>
      <c r="Q405" s="26" t="inlineStr">
        <is>
          <t>FALSO</t>
        </is>
      </c>
      <c r="R405" s="149" t="inlineStr">
        <is>
          <t>No esperado</t>
        </is>
      </c>
      <c r="S405" s="149" t="inlineStr">
        <is>
          <t>No esperado</t>
        </is>
      </c>
      <c r="T405" s="149" t="inlineStr">
        <is>
          <t>Dato Válido</t>
        </is>
      </c>
      <c r="U405" s="149" t="n"/>
    </row>
    <row r="406" ht="15.75" customHeight="1" s="412">
      <c r="A406" s="15" t="n">
        <v>2447</v>
      </c>
      <c r="B406" s="16" t="n">
        <v>35</v>
      </c>
      <c r="C406" s="17" t="n">
        <v>141</v>
      </c>
      <c r="D406" s="17" t="n">
        <v>9</v>
      </c>
      <c r="E406" s="18" t="n">
        <v>43557</v>
      </c>
      <c r="F406" s="19" t="n">
        <v>5280</v>
      </c>
      <c r="G406" s="17" t="n">
        <v>7675</v>
      </c>
      <c r="H406" s="17" t="n">
        <v>7272</v>
      </c>
      <c r="I406" s="201" t="n"/>
      <c r="J406" s="9">
        <f>+(((G406-F406)-(H406-F406))/(H406-F406))*100</f>
        <v/>
      </c>
      <c r="K406" s="33">
        <f>AVERAGE(J406:J407)</f>
        <v/>
      </c>
      <c r="L406" s="33">
        <f>_xlfn.STDEV.S(J406,J407)</f>
        <v/>
      </c>
      <c r="M406" s="13" t="n"/>
      <c r="O406" s="295">
        <f>+(H406-F406)/10</f>
        <v/>
      </c>
      <c r="P406" s="26" t="inlineStr">
        <is>
          <t>FALSO</t>
        </is>
      </c>
      <c r="Q406" s="26" t="inlineStr">
        <is>
          <t>FALSO</t>
        </is>
      </c>
      <c r="R406" s="149" t="inlineStr">
        <is>
          <t>No esperado</t>
        </is>
      </c>
      <c r="S406" s="149" t="inlineStr">
        <is>
          <t>Esperado</t>
        </is>
      </c>
      <c r="T406" s="149" t="inlineStr">
        <is>
          <t>Dato Válido</t>
        </is>
      </c>
      <c r="U406" s="149" t="n"/>
    </row>
    <row r="407" ht="15.75" customHeight="1" s="412">
      <c r="A407" s="15" t="n">
        <v>2448</v>
      </c>
      <c r="B407" s="16" t="n">
        <v>36</v>
      </c>
      <c r="C407" s="17" t="n">
        <v>141</v>
      </c>
      <c r="D407" s="17" t="n">
        <v>9</v>
      </c>
      <c r="E407" s="18" t="n">
        <v>43557</v>
      </c>
      <c r="F407" s="19" t="n">
        <v>5219</v>
      </c>
      <c r="G407" s="17" t="n">
        <v>7660</v>
      </c>
      <c r="H407" s="17" t="n">
        <v>7255</v>
      </c>
      <c r="I407" s="201" t="n"/>
      <c r="J407" s="9">
        <f>+(((G407-F407)-(H407-F407))/(H407-F407))*100</f>
        <v/>
      </c>
      <c r="K407" s="13" t="n"/>
      <c r="L407" s="13" t="n"/>
      <c r="M407" s="13" t="n"/>
      <c r="O407" s="295">
        <f>+(H407-F407)/10</f>
        <v/>
      </c>
      <c r="P407" s="26" t="inlineStr">
        <is>
          <t>FALSO</t>
        </is>
      </c>
      <c r="Q407" s="26" t="inlineStr">
        <is>
          <t>FALSO</t>
        </is>
      </c>
      <c r="R407" s="149" t="inlineStr">
        <is>
          <t>Esperado</t>
        </is>
      </c>
      <c r="S407" s="149" t="inlineStr">
        <is>
          <t>Esperado</t>
        </is>
      </c>
      <c r="T407" s="149" t="inlineStr">
        <is>
          <t>Dato Válido</t>
        </is>
      </c>
      <c r="U407" s="149" t="n"/>
    </row>
    <row r="408" ht="15.75" customHeight="1" s="412">
      <c r="A408" s="15" t="n">
        <v>3095</v>
      </c>
      <c r="B408" s="16" t="n">
        <v>35</v>
      </c>
      <c r="C408" s="17" t="n">
        <v>141</v>
      </c>
      <c r="D408" s="17" t="n">
        <v>12</v>
      </c>
      <c r="E408" s="18" t="n">
        <v>43577</v>
      </c>
      <c r="F408" s="19" t="n">
        <v>5280</v>
      </c>
      <c r="G408" s="17" t="n">
        <v>7720</v>
      </c>
      <c r="H408" s="17" t="n">
        <v>7327</v>
      </c>
      <c r="I408" s="17" t="n"/>
      <c r="J408" s="9">
        <f>+(((G408-F408)-(H408-F408))/(H408-F408))*100</f>
        <v/>
      </c>
      <c r="K408" s="33">
        <f>AVERAGE(J408:J409)</f>
        <v/>
      </c>
      <c r="L408" s="33">
        <f>_xlfn.STDEV.S(J408,J409)</f>
        <v/>
      </c>
      <c r="M408" s="13" t="n"/>
      <c r="O408" s="295">
        <f>+(H408-F408)/10</f>
        <v/>
      </c>
      <c r="P408" s="26" t="inlineStr">
        <is>
          <t>FALSO</t>
        </is>
      </c>
      <c r="Q408" s="26" t="inlineStr">
        <is>
          <t>FALSO</t>
        </is>
      </c>
      <c r="R408" s="149" t="inlineStr">
        <is>
          <t>Esperado</t>
        </is>
      </c>
      <c r="S408" s="149" t="inlineStr">
        <is>
          <t>Esperado</t>
        </is>
      </c>
      <c r="T408" s="149" t="inlineStr">
        <is>
          <t>Dato Válido</t>
        </is>
      </c>
      <c r="U408" s="149" t="n"/>
    </row>
    <row r="409" ht="15.75" customHeight="1" s="412">
      <c r="A409" s="15" t="n">
        <v>3096</v>
      </c>
      <c r="B409" s="16" t="n">
        <v>36</v>
      </c>
      <c r="C409" s="17" t="n">
        <v>141</v>
      </c>
      <c r="D409" s="17" t="n">
        <v>12</v>
      </c>
      <c r="E409" s="18" t="n">
        <v>43577</v>
      </c>
      <c r="F409" s="19" t="n">
        <v>5219</v>
      </c>
      <c r="G409" s="17" t="n">
        <v>7778</v>
      </c>
      <c r="H409" s="17" t="n">
        <v>7369</v>
      </c>
      <c r="I409" s="17" t="n"/>
      <c r="J409" s="9">
        <f>+(((G409-F409)-(H409-F409))/(H409-F409))*100</f>
        <v/>
      </c>
      <c r="K409" s="13" t="n"/>
      <c r="L409" s="13" t="n"/>
      <c r="M409" s="13" t="n"/>
      <c r="O409" s="295">
        <f>+(H409-F409)/10</f>
        <v/>
      </c>
      <c r="P409" s="26" t="inlineStr">
        <is>
          <t>FALSO</t>
        </is>
      </c>
      <c r="Q409" s="26" t="inlineStr">
        <is>
          <t>FALSO</t>
        </is>
      </c>
      <c r="R409" s="149" t="inlineStr">
        <is>
          <t>Esperado</t>
        </is>
      </c>
      <c r="S409" s="149" t="inlineStr">
        <is>
          <t>Esperado</t>
        </is>
      </c>
      <c r="T409" s="149" t="inlineStr">
        <is>
          <t>Dato Válido</t>
        </is>
      </c>
      <c r="U409" s="149" t="n"/>
    </row>
    <row r="410" ht="15.75" customHeight="1" s="412">
      <c r="A410" s="15" t="n">
        <v>3601</v>
      </c>
      <c r="B410" s="16" t="n">
        <v>23</v>
      </c>
      <c r="C410" s="17" t="n">
        <v>141</v>
      </c>
      <c r="D410" s="17" t="n">
        <v>14</v>
      </c>
      <c r="E410" s="18" t="n">
        <v>43591</v>
      </c>
      <c r="F410" s="17" t="n">
        <v>5261</v>
      </c>
      <c r="G410" s="19" t="n">
        <v>8000</v>
      </c>
      <c r="H410" s="17" t="n">
        <v>7695</v>
      </c>
      <c r="I410" s="17" t="n"/>
      <c r="J410" s="9">
        <f>+(((G410-F410)-(H410-F410))/(H410-F410))*100</f>
        <v/>
      </c>
      <c r="K410" s="33">
        <f>AVERAGE(J410:J411)</f>
        <v/>
      </c>
      <c r="L410" s="33">
        <f>_xlfn.STDEV.S(J410,J411)</f>
        <v/>
      </c>
      <c r="M410" s="13">
        <f>(K408-K410)/14</f>
        <v/>
      </c>
      <c r="N410" s="295">
        <f>(K404-K410)/56</f>
        <v/>
      </c>
      <c r="O410" s="295">
        <f>+(H410-F410)/10</f>
        <v/>
      </c>
      <c r="P410" s="26" t="inlineStr">
        <is>
          <t>FALSO</t>
        </is>
      </c>
      <c r="Q410" s="26" t="inlineStr">
        <is>
          <t>VERDADERO</t>
        </is>
      </c>
      <c r="R410" s="149" t="inlineStr">
        <is>
          <t>Esperado</t>
        </is>
      </c>
      <c r="S410" s="149" t="inlineStr">
        <is>
          <t>Esperado</t>
        </is>
      </c>
      <c r="T410" s="149" t="inlineStr">
        <is>
          <t>Dato Válido</t>
        </is>
      </c>
      <c r="U410" s="149" t="n"/>
    </row>
    <row r="411" ht="15.75" customHeight="1" s="412">
      <c r="A411" s="15" t="n">
        <v>3602</v>
      </c>
      <c r="B411" s="16" t="n">
        <v>24</v>
      </c>
      <c r="C411" s="17" t="n">
        <v>141</v>
      </c>
      <c r="D411" s="17" t="n">
        <v>14</v>
      </c>
      <c r="E411" s="18" t="n">
        <v>43591</v>
      </c>
      <c r="F411" s="17" t="n">
        <v>5196</v>
      </c>
      <c r="G411" s="19" t="n">
        <v>7845</v>
      </c>
      <c r="H411" s="17" t="n">
        <v>7451</v>
      </c>
      <c r="I411" s="17" t="n"/>
      <c r="J411" s="9">
        <f>+(((G411-F411)-(H411-F411))/(H411-F411))*100</f>
        <v/>
      </c>
      <c r="K411" s="13" t="n"/>
      <c r="L411" s="13" t="n"/>
      <c r="M411" s="13" t="n"/>
      <c r="O411" s="295">
        <f>+(H411-F411)/10</f>
        <v/>
      </c>
      <c r="P411" s="26" t="inlineStr">
        <is>
          <t>FALSO</t>
        </is>
      </c>
      <c r="Q411" s="26" t="inlineStr">
        <is>
          <t>FALSO</t>
        </is>
      </c>
      <c r="R411" s="149" t="inlineStr">
        <is>
          <t>No esperado</t>
        </is>
      </c>
      <c r="S411" s="149" t="inlineStr">
        <is>
          <t>No esperado</t>
        </is>
      </c>
      <c r="T411" s="149" t="inlineStr">
        <is>
          <t>Dato Válido</t>
        </is>
      </c>
      <c r="U411" s="149" t="n"/>
    </row>
    <row r="412" ht="15.75" customHeight="1" s="412">
      <c r="A412" s="5" t="n">
        <v>435</v>
      </c>
      <c r="B412" s="252" t="n">
        <v>85</v>
      </c>
      <c r="C412" s="255" t="n">
        <v>142</v>
      </c>
      <c r="D412" s="255" t="n">
        <v>2</v>
      </c>
      <c r="E412" s="58" t="n">
        <v>43517</v>
      </c>
      <c r="F412" s="255" t="n">
        <v>5253</v>
      </c>
      <c r="G412" s="255" t="n">
        <v>9137</v>
      </c>
      <c r="H412" s="255" t="n">
        <v>7778</v>
      </c>
      <c r="I412" s="255" t="n">
        <v>10</v>
      </c>
      <c r="J412" s="59">
        <f>+(((G412-F412)-(H412-F412))/(H412-F412))*100</f>
        <v/>
      </c>
      <c r="K412" s="34">
        <f>AVERAGE(J412:J413)</f>
        <v/>
      </c>
      <c r="L412" s="34">
        <f>_xlfn.STDEV.S(J412,J413)</f>
        <v/>
      </c>
      <c r="M412" s="35" t="n">
        <v>3</v>
      </c>
      <c r="O412" s="295">
        <f>+(H412-F412)/10</f>
        <v/>
      </c>
      <c r="P412" s="26" t="inlineStr">
        <is>
          <t>FALSO</t>
        </is>
      </c>
      <c r="Q412" s="26" t="inlineStr">
        <is>
          <t>FALSO</t>
        </is>
      </c>
      <c r="R412" s="149" t="inlineStr">
        <is>
          <t>Esperado</t>
        </is>
      </c>
      <c r="S412" s="149" t="inlineStr">
        <is>
          <t>Esperado</t>
        </is>
      </c>
      <c r="T412" s="149" t="inlineStr">
        <is>
          <t>Dato Válido</t>
        </is>
      </c>
      <c r="U412" s="149" t="n"/>
    </row>
    <row r="413" ht="15.75" customHeight="1" s="412">
      <c r="A413" s="5" t="n">
        <v>436</v>
      </c>
      <c r="B413" s="252" t="n">
        <v>86</v>
      </c>
      <c r="C413" s="255" t="n">
        <v>142</v>
      </c>
      <c r="D413" s="255" t="n">
        <v>2</v>
      </c>
      <c r="E413" s="58" t="n">
        <v>43517</v>
      </c>
      <c r="F413" s="255" t="n">
        <v>5281</v>
      </c>
      <c r="G413" s="255" t="n">
        <v>9388</v>
      </c>
      <c r="H413" s="255" t="n">
        <v>7972</v>
      </c>
      <c r="I413" s="255" t="n"/>
      <c r="J413" s="59">
        <f>+(((G413-F413)-(H413-F413))/(H413-F413))*100</f>
        <v/>
      </c>
      <c r="K413" s="35" t="n"/>
      <c r="L413" s="35" t="n"/>
      <c r="M413" s="35" t="n"/>
      <c r="O413" s="295">
        <f>+(H413-F413)/10</f>
        <v/>
      </c>
      <c r="P413" s="26" t="inlineStr">
        <is>
          <t>FALSO</t>
        </is>
      </c>
      <c r="Q413" s="26" t="inlineStr">
        <is>
          <t>FALSO</t>
        </is>
      </c>
      <c r="R413" s="149" t="inlineStr">
        <is>
          <t>Esperado</t>
        </is>
      </c>
      <c r="S413" s="149" t="inlineStr">
        <is>
          <t>Esperado</t>
        </is>
      </c>
      <c r="T413" s="149" t="inlineStr">
        <is>
          <t>Dato Válido</t>
        </is>
      </c>
      <c r="U413" s="149" t="n"/>
    </row>
    <row r="414" ht="15.75" customHeight="1" s="412">
      <c r="A414" s="5" t="n">
        <v>1089</v>
      </c>
      <c r="B414" s="252" t="n">
        <v>43</v>
      </c>
      <c r="C414" s="255" t="n">
        <v>142</v>
      </c>
      <c r="D414" s="255" t="n">
        <v>4</v>
      </c>
      <c r="E414" s="58" t="n">
        <v>43524</v>
      </c>
      <c r="F414" s="255" t="n">
        <v>5211</v>
      </c>
      <c r="G414" s="255" t="n">
        <v>8165</v>
      </c>
      <c r="H414" s="255" t="n">
        <v>7274</v>
      </c>
      <c r="I414" s="255" t="n">
        <v>8</v>
      </c>
      <c r="J414" s="59">
        <f>+(((G414-F414)-(H414-F414))/(H414-F414))*100</f>
        <v/>
      </c>
      <c r="K414" s="34">
        <f>AVERAGE(J414:J415)</f>
        <v/>
      </c>
      <c r="L414" s="34">
        <f>_xlfn.STDEV.S(J414,J415)</f>
        <v/>
      </c>
      <c r="M414" s="35" t="n"/>
      <c r="O414" s="295">
        <f>+(H414-F414)/10</f>
        <v/>
      </c>
      <c r="P414" s="26" t="inlineStr">
        <is>
          <t>FALSO</t>
        </is>
      </c>
      <c r="Q414" s="26" t="inlineStr">
        <is>
          <t>FALSO</t>
        </is>
      </c>
      <c r="R414" s="149" t="inlineStr">
        <is>
          <t>No esperado</t>
        </is>
      </c>
      <c r="S414" s="149" t="inlineStr">
        <is>
          <t>Esperado</t>
        </is>
      </c>
      <c r="T414" s="149" t="inlineStr">
        <is>
          <t>Dato Válido</t>
        </is>
      </c>
      <c r="U414" s="149" t="n"/>
    </row>
    <row r="415" ht="15.75" customHeight="1" s="412">
      <c r="A415" s="5" t="n">
        <v>1090</v>
      </c>
      <c r="B415" s="252" t="n">
        <v>44</v>
      </c>
      <c r="C415" s="255" t="n">
        <v>142</v>
      </c>
      <c r="D415" s="255" t="n">
        <v>4</v>
      </c>
      <c r="E415" s="58" t="n">
        <v>43524</v>
      </c>
      <c r="F415" s="255" t="n">
        <v>5218</v>
      </c>
      <c r="G415" s="255" t="n">
        <v>8274</v>
      </c>
      <c r="H415" s="255" t="n">
        <v>7386</v>
      </c>
      <c r="I415" s="255" t="n"/>
      <c r="J415" s="59">
        <f>+(((G415-F415)-(H415-F415))/(H415-F415))*100</f>
        <v/>
      </c>
      <c r="K415" s="35" t="n"/>
      <c r="L415" s="35" t="n"/>
      <c r="M415" s="35" t="n"/>
      <c r="O415" s="295">
        <f>+(H415-F415)/10</f>
        <v/>
      </c>
      <c r="P415" s="26" t="inlineStr">
        <is>
          <t>FALSO</t>
        </is>
      </c>
      <c r="Q415" s="26" t="inlineStr">
        <is>
          <t>FALSO</t>
        </is>
      </c>
      <c r="R415" s="149" t="inlineStr">
        <is>
          <t>Esperado</t>
        </is>
      </c>
      <c r="S415" s="149" t="inlineStr">
        <is>
          <t>Esperado</t>
        </is>
      </c>
      <c r="T415" s="149" t="inlineStr">
        <is>
          <t>Dato Válido</t>
        </is>
      </c>
      <c r="U415" s="149" t="n"/>
    </row>
    <row r="416" ht="15.75" customHeight="1" s="412">
      <c r="A416" s="5" t="n">
        <v>1739</v>
      </c>
      <c r="B416" s="252" t="n">
        <v>43</v>
      </c>
      <c r="C416" s="255" t="n">
        <v>142</v>
      </c>
      <c r="D416" s="255" t="n">
        <v>6</v>
      </c>
      <c r="E416" s="58" t="n">
        <v>43535</v>
      </c>
      <c r="F416" s="255" t="n">
        <v>5211</v>
      </c>
      <c r="G416" s="255" t="n">
        <v>8931</v>
      </c>
      <c r="H416" s="255" t="n">
        <v>7921</v>
      </c>
      <c r="I416" s="255" t="n">
        <v>8</v>
      </c>
      <c r="J416" s="59">
        <f>+(((G416-F416)-(H416-F416))/(H416-F416))*100</f>
        <v/>
      </c>
      <c r="K416" s="34">
        <f>AVERAGE(J416:J417)</f>
        <v/>
      </c>
      <c r="L416" s="34">
        <f>_xlfn.STDEV.S(J416,J417)</f>
        <v/>
      </c>
      <c r="M416" s="35" t="n"/>
      <c r="O416" s="295">
        <f>+(H416-F416)/10</f>
        <v/>
      </c>
      <c r="P416" s="26" t="inlineStr">
        <is>
          <t>FALSO</t>
        </is>
      </c>
      <c r="Q416" s="26" t="inlineStr">
        <is>
          <t>FALSO</t>
        </is>
      </c>
      <c r="R416" s="149" t="inlineStr">
        <is>
          <t>Esperado</t>
        </is>
      </c>
      <c r="S416" s="149" t="inlineStr">
        <is>
          <t>Esperado</t>
        </is>
      </c>
      <c r="T416" s="149" t="inlineStr">
        <is>
          <t>Dato Válido</t>
        </is>
      </c>
      <c r="U416" s="149" t="n"/>
    </row>
    <row r="417" ht="15.75" customHeight="1" s="412">
      <c r="A417" s="5" t="n">
        <v>1740</v>
      </c>
      <c r="B417" s="252" t="n">
        <v>44</v>
      </c>
      <c r="C417" s="255" t="n">
        <v>142</v>
      </c>
      <c r="D417" s="255" t="n">
        <v>6</v>
      </c>
      <c r="E417" s="58" t="n">
        <v>43535</v>
      </c>
      <c r="F417" s="255" t="n">
        <v>5218</v>
      </c>
      <c r="G417" s="255" t="n">
        <v>9278</v>
      </c>
      <c r="H417" s="255" t="n">
        <v>8223</v>
      </c>
      <c r="I417" s="255" t="n"/>
      <c r="J417" s="59">
        <f>+(((G417-F417)-(H417-F417))/(H417-F417))*100</f>
        <v/>
      </c>
      <c r="K417" s="35" t="n"/>
      <c r="L417" s="35" t="n"/>
      <c r="M417" s="35" t="n"/>
      <c r="O417" s="295">
        <f>+(H417-F417)/10</f>
        <v/>
      </c>
      <c r="P417" s="26" t="inlineStr">
        <is>
          <t>VERDADERO</t>
        </is>
      </c>
      <c r="Q417" s="26" t="inlineStr">
        <is>
          <t>FALSO</t>
        </is>
      </c>
      <c r="R417" s="149" t="inlineStr">
        <is>
          <t>Esperado</t>
        </is>
      </c>
      <c r="S417" s="149" t="inlineStr">
        <is>
          <t>Esperado</t>
        </is>
      </c>
      <c r="T417" s="149" t="inlineStr">
        <is>
          <t>Dato Válido</t>
        </is>
      </c>
      <c r="U417" s="149" t="n"/>
    </row>
    <row r="418" ht="15.75" customHeight="1" s="412">
      <c r="A418" s="15" t="n">
        <v>2449</v>
      </c>
      <c r="B418" s="16" t="n">
        <v>37</v>
      </c>
      <c r="C418" s="60" t="n">
        <v>142</v>
      </c>
      <c r="D418" s="60" t="n">
        <v>9</v>
      </c>
      <c r="E418" s="61" t="n">
        <v>43557</v>
      </c>
      <c r="F418" s="62" t="n">
        <v>5225</v>
      </c>
      <c r="G418" s="60" t="n">
        <v>8434</v>
      </c>
      <c r="H418" s="60" t="n">
        <v>7877</v>
      </c>
      <c r="I418" s="255" t="n"/>
      <c r="J418" s="59">
        <f>+(((G418-F418)-(H418-F418))/(H418-F418))*100</f>
        <v/>
      </c>
      <c r="K418" s="34">
        <f>AVERAGE(J418:J419)</f>
        <v/>
      </c>
      <c r="L418" s="34">
        <f>_xlfn.STDEV.S(J418,J419)</f>
        <v/>
      </c>
      <c r="M418" s="35" t="n"/>
      <c r="O418" s="295">
        <f>+(H418-F418)/10</f>
        <v/>
      </c>
      <c r="P418" s="26" t="inlineStr">
        <is>
          <t>FALSO</t>
        </is>
      </c>
      <c r="Q418" s="26" t="inlineStr">
        <is>
          <t>FALSO</t>
        </is>
      </c>
      <c r="R418" s="149" t="inlineStr">
        <is>
          <t>No esperado</t>
        </is>
      </c>
      <c r="S418" s="149" t="inlineStr">
        <is>
          <t>Esperado</t>
        </is>
      </c>
      <c r="T418" s="149" t="inlineStr">
        <is>
          <t>Dato Válido</t>
        </is>
      </c>
      <c r="U418" s="149" t="n"/>
    </row>
    <row r="419" ht="15.75" customHeight="1" s="412">
      <c r="A419" s="15" t="n">
        <v>2450</v>
      </c>
      <c r="B419" s="16" t="n">
        <v>38</v>
      </c>
      <c r="C419" s="60" t="n">
        <v>142</v>
      </c>
      <c r="D419" s="60" t="n">
        <v>9</v>
      </c>
      <c r="E419" s="61" t="n">
        <v>43557</v>
      </c>
      <c r="F419" s="62" t="n">
        <v>5241</v>
      </c>
      <c r="G419" s="60" t="n">
        <v>8731</v>
      </c>
      <c r="H419" s="60" t="n">
        <v>8123</v>
      </c>
      <c r="I419" s="255" t="n"/>
      <c r="J419" s="59">
        <f>+(((G419-F419)-(H419-F419))/(H419-F419))*100</f>
        <v/>
      </c>
      <c r="K419" s="35" t="n"/>
      <c r="L419" s="35" t="n"/>
      <c r="M419" s="35" t="n"/>
      <c r="O419" s="295">
        <f>+(H419-F419)/10</f>
        <v/>
      </c>
      <c r="P419" s="26" t="inlineStr">
        <is>
          <t>FALSO</t>
        </is>
      </c>
      <c r="Q419" s="26" t="inlineStr">
        <is>
          <t>FALSO</t>
        </is>
      </c>
      <c r="R419" s="149" t="inlineStr">
        <is>
          <t>Esperado</t>
        </is>
      </c>
      <c r="S419" s="149" t="inlineStr">
        <is>
          <t>Esperado</t>
        </is>
      </c>
      <c r="T419" s="149" t="inlineStr">
        <is>
          <t>Dato Válido</t>
        </is>
      </c>
      <c r="U419" s="149" t="n"/>
    </row>
    <row r="420" ht="15.75" customHeight="1" s="412">
      <c r="A420" s="15" t="n">
        <v>3097</v>
      </c>
      <c r="B420" s="16" t="n">
        <v>37</v>
      </c>
      <c r="C420" s="60" t="n">
        <v>142</v>
      </c>
      <c r="D420" s="60" t="n">
        <v>12</v>
      </c>
      <c r="E420" s="61" t="n">
        <v>43577</v>
      </c>
      <c r="F420" s="62" t="n">
        <v>5225</v>
      </c>
      <c r="G420" s="60" t="n">
        <v>8062</v>
      </c>
      <c r="H420" s="60" t="n">
        <v>7649</v>
      </c>
      <c r="I420" s="60" t="n"/>
      <c r="J420" s="59">
        <f>+(((G420-F420)-(H420-F420))/(H420-F420))*100</f>
        <v/>
      </c>
      <c r="K420" s="34">
        <f>AVERAGE(J420:J421)</f>
        <v/>
      </c>
      <c r="L420" s="34">
        <f>_xlfn.STDEV.S(J420,J421)</f>
        <v/>
      </c>
      <c r="M420" s="35">
        <f>(K418-K420)/20</f>
        <v/>
      </c>
      <c r="N420" s="295">
        <f>(K416-K420)/42</f>
        <v/>
      </c>
      <c r="O420" s="295">
        <f>+(H420-F420)/10</f>
        <v/>
      </c>
      <c r="P420" s="26" t="inlineStr">
        <is>
          <t>FALSO</t>
        </is>
      </c>
      <c r="Q420" s="26" t="inlineStr">
        <is>
          <t>FALSO</t>
        </is>
      </c>
      <c r="R420" s="149" t="inlineStr">
        <is>
          <t>No esperado</t>
        </is>
      </c>
      <c r="S420" s="149" t="inlineStr">
        <is>
          <t>Esperado</t>
        </is>
      </c>
      <c r="T420" s="149" t="inlineStr">
        <is>
          <t>Dato Válido</t>
        </is>
      </c>
      <c r="U420" s="149" t="n"/>
    </row>
    <row r="421" ht="15.75" customHeight="1" s="412">
      <c r="A421" s="15" t="n">
        <v>3098</v>
      </c>
      <c r="B421" s="16" t="n">
        <v>38</v>
      </c>
      <c r="C421" s="60" t="n">
        <v>142</v>
      </c>
      <c r="D421" s="60" t="n">
        <v>12</v>
      </c>
      <c r="E421" s="61" t="n">
        <v>43577</v>
      </c>
      <c r="F421" s="62" t="n">
        <v>5241</v>
      </c>
      <c r="G421" s="60" t="n">
        <v>8323</v>
      </c>
      <c r="H421" s="60" t="n">
        <v>7865</v>
      </c>
      <c r="I421" s="60" t="n"/>
      <c r="J421" s="59">
        <f>+(((G421-F421)-(H421-F421))/(H421-F421))*100</f>
        <v/>
      </c>
      <c r="K421" s="35" t="n"/>
      <c r="L421" s="35" t="n"/>
      <c r="M421" s="35" t="n"/>
      <c r="O421" s="295">
        <f>+(H421-F421)/10</f>
        <v/>
      </c>
      <c r="P421" s="26" t="inlineStr">
        <is>
          <t>FALSO</t>
        </is>
      </c>
      <c r="Q421" s="26" t="inlineStr">
        <is>
          <t>FALSO</t>
        </is>
      </c>
      <c r="R421" s="149" t="inlineStr">
        <is>
          <t>Esperado</t>
        </is>
      </c>
      <c r="S421" s="149" t="inlineStr">
        <is>
          <t>Esperado</t>
        </is>
      </c>
      <c r="T421" s="149" t="inlineStr">
        <is>
          <t>Dato Válido</t>
        </is>
      </c>
      <c r="U421" s="149" t="n"/>
    </row>
    <row r="422" ht="15.75" customHeight="1" s="412">
      <c r="A422" s="5" t="n">
        <v>41</v>
      </c>
      <c r="B422" s="252" t="n">
        <v>41</v>
      </c>
      <c r="C422" s="201" t="n">
        <v>143</v>
      </c>
      <c r="D422" s="201" t="n">
        <v>1</v>
      </c>
      <c r="E422" s="8" t="n">
        <v>43514</v>
      </c>
      <c r="F422" s="201" t="n">
        <v>5264</v>
      </c>
      <c r="G422" s="201" t="n">
        <v>8647</v>
      </c>
      <c r="H422" s="201" t="n">
        <v>7734</v>
      </c>
      <c r="I422" s="201" t="n">
        <v>10</v>
      </c>
      <c r="J422" s="9">
        <f>+(((G422-F422)-(H422-F422))/(H422-F422))*100</f>
        <v/>
      </c>
      <c r="K422" s="33">
        <f>AVERAGE(J422:J423)</f>
        <v/>
      </c>
      <c r="L422" s="33">
        <f>_xlfn.STDEV.S(J422,J423)</f>
        <v/>
      </c>
      <c r="M422" s="13" t="n">
        <v>1</v>
      </c>
      <c r="O422" s="295">
        <f>+(H422-F422)/10</f>
        <v/>
      </c>
      <c r="P422" s="26" t="inlineStr">
        <is>
          <t>VERDADERO</t>
        </is>
      </c>
      <c r="Q422" s="26" t="inlineStr">
        <is>
          <t>FALSO</t>
        </is>
      </c>
      <c r="R422" s="149" t="inlineStr">
        <is>
          <t>Esperado</t>
        </is>
      </c>
      <c r="S422" s="149" t="inlineStr">
        <is>
          <t>Esperado</t>
        </is>
      </c>
      <c r="T422" s="149" t="inlineStr">
        <is>
          <t>Dato Válido</t>
        </is>
      </c>
      <c r="U422" s="149" t="n"/>
    </row>
    <row r="423" ht="15.75" customHeight="1" s="412">
      <c r="A423" s="5" t="n">
        <v>42</v>
      </c>
      <c r="B423" s="252" t="n">
        <v>42</v>
      </c>
      <c r="C423" s="201" t="n">
        <v>143</v>
      </c>
      <c r="D423" s="201" t="n">
        <v>1</v>
      </c>
      <c r="E423" s="8" t="n">
        <v>43514</v>
      </c>
      <c r="F423" s="201" t="n">
        <v>5270</v>
      </c>
      <c r="G423" s="201" t="n">
        <v>8321</v>
      </c>
      <c r="H423" s="201" t="n">
        <v>7499</v>
      </c>
      <c r="I423" s="201" t="n"/>
      <c r="J423" s="9">
        <f>+(((G423-F423)-(H423-F423))/(H423-F423))*100</f>
        <v/>
      </c>
      <c r="K423" s="13" t="n"/>
      <c r="L423" s="13" t="n"/>
      <c r="M423" s="13" t="n"/>
      <c r="O423" s="295">
        <f>+(H423-F423)/10</f>
        <v/>
      </c>
      <c r="P423" s="26" t="inlineStr">
        <is>
          <t>FALSO</t>
        </is>
      </c>
      <c r="Q423" s="26" t="inlineStr">
        <is>
          <t>FALSO</t>
        </is>
      </c>
      <c r="R423" s="149" t="inlineStr">
        <is>
          <t>No esperado</t>
        </is>
      </c>
      <c r="S423" s="149" t="inlineStr">
        <is>
          <t>Esperado</t>
        </is>
      </c>
      <c r="T423" s="149" t="inlineStr">
        <is>
          <t>Dato Válido</t>
        </is>
      </c>
      <c r="U423" s="149" t="n"/>
    </row>
    <row r="424" ht="15.75" customHeight="1" s="412">
      <c r="A424" s="5" t="n">
        <v>695</v>
      </c>
      <c r="B424" s="252" t="n">
        <v>41</v>
      </c>
      <c r="C424" s="201" t="n">
        <v>143</v>
      </c>
      <c r="D424" s="201" t="n">
        <v>3</v>
      </c>
      <c r="E424" s="8" t="n">
        <v>43521</v>
      </c>
      <c r="F424" s="201" t="n">
        <v>5264</v>
      </c>
      <c r="G424" s="201" t="n">
        <v>8133</v>
      </c>
      <c r="H424" s="201" t="n">
        <v>7456</v>
      </c>
      <c r="I424" s="201" t="n">
        <v>6</v>
      </c>
      <c r="J424" s="9">
        <f>+(((G424-F424)-(H424-F424))/(H424-F424))*100</f>
        <v/>
      </c>
      <c r="K424" s="33">
        <f>AVERAGE(J424:J425)</f>
        <v/>
      </c>
      <c r="L424" s="33">
        <f>_xlfn.STDEV.S(J424,J425)</f>
        <v/>
      </c>
      <c r="M424" s="13" t="n"/>
      <c r="O424" s="295">
        <f>+(H424-F424)/10</f>
        <v/>
      </c>
      <c r="P424" s="26" t="inlineStr">
        <is>
          <t>FALSO</t>
        </is>
      </c>
      <c r="Q424" s="26" t="inlineStr">
        <is>
          <t>FALSO</t>
        </is>
      </c>
      <c r="R424" s="149" t="inlineStr">
        <is>
          <t>No esperado</t>
        </is>
      </c>
      <c r="S424" s="149" t="inlineStr">
        <is>
          <t>Esperado</t>
        </is>
      </c>
      <c r="T424" s="149" t="inlineStr">
        <is>
          <t>Dato Válido</t>
        </is>
      </c>
      <c r="U424" s="149" t="n"/>
    </row>
    <row r="425" ht="15.75" customHeight="1" s="412">
      <c r="A425" s="5" t="n">
        <v>696</v>
      </c>
      <c r="B425" s="252" t="n">
        <v>42</v>
      </c>
      <c r="C425" s="201" t="n">
        <v>143</v>
      </c>
      <c r="D425" s="201" t="n">
        <v>3</v>
      </c>
      <c r="E425" s="8" t="n">
        <v>43521</v>
      </c>
      <c r="F425" s="201" t="n">
        <v>5270</v>
      </c>
      <c r="G425" s="201" t="n">
        <v>8022</v>
      </c>
      <c r="H425" s="201" t="n">
        <v>7371</v>
      </c>
      <c r="I425" s="201" t="n"/>
      <c r="J425" s="9">
        <f>+(((G425-F425)-(H425-F425))/(H425-F425))*100</f>
        <v/>
      </c>
      <c r="K425" s="13" t="n"/>
      <c r="L425" s="13" t="n"/>
      <c r="M425" s="13" t="n"/>
      <c r="O425" s="295">
        <f>+(H425-F425)/10</f>
        <v/>
      </c>
      <c r="P425" s="26" t="inlineStr">
        <is>
          <t>FALSO</t>
        </is>
      </c>
      <c r="Q425" s="26" t="inlineStr">
        <is>
          <t>FALSO</t>
        </is>
      </c>
      <c r="R425" s="149" t="inlineStr">
        <is>
          <t>No esperado</t>
        </is>
      </c>
      <c r="S425" s="149" t="inlineStr">
        <is>
          <t>Esperado</t>
        </is>
      </c>
      <c r="T425" s="149" t="inlineStr">
        <is>
          <t>Dato Válido</t>
        </is>
      </c>
      <c r="U425" s="149" t="n"/>
    </row>
    <row r="426" ht="15.75" customHeight="1" s="412">
      <c r="A426" s="5" t="n">
        <v>1345</v>
      </c>
      <c r="B426" s="252" t="n">
        <v>41</v>
      </c>
      <c r="C426" s="201" t="n">
        <v>143</v>
      </c>
      <c r="D426" s="201" t="n">
        <v>5</v>
      </c>
      <c r="E426" s="8" t="n">
        <v>43531</v>
      </c>
      <c r="F426" s="201" t="n">
        <v>5264</v>
      </c>
      <c r="G426" s="201" t="n">
        <v>7883</v>
      </c>
      <c r="H426" s="201" t="n">
        <v>7441</v>
      </c>
      <c r="I426" s="201" t="n">
        <v>9</v>
      </c>
      <c r="J426" s="9">
        <f>+(((G426-F426)-(H426-F426))/(H426-F426))*100</f>
        <v/>
      </c>
      <c r="K426" s="33">
        <f>AVERAGE(J426:J427)</f>
        <v/>
      </c>
      <c r="L426" s="33">
        <f>_xlfn.STDEV.S(J426,J427)</f>
        <v/>
      </c>
      <c r="M426" s="13" t="n"/>
      <c r="O426" s="295">
        <f>+(H426-F426)/10</f>
        <v/>
      </c>
      <c r="P426" s="26" t="inlineStr">
        <is>
          <t>FALSO</t>
        </is>
      </c>
      <c r="Q426" s="26" t="inlineStr">
        <is>
          <t>FALSO</t>
        </is>
      </c>
      <c r="R426" s="149" t="inlineStr">
        <is>
          <t>Esperado</t>
        </is>
      </c>
      <c r="S426" s="149" t="inlineStr">
        <is>
          <t>Esperado</t>
        </is>
      </c>
      <c r="T426" s="149" t="inlineStr">
        <is>
          <t>Dato Válido</t>
        </is>
      </c>
      <c r="U426" s="149" t="n"/>
    </row>
    <row r="427" ht="15.75" customHeight="1" s="412">
      <c r="A427" s="5" t="n">
        <v>1346</v>
      </c>
      <c r="B427" s="252" t="n">
        <v>42</v>
      </c>
      <c r="C427" s="201" t="n">
        <v>143</v>
      </c>
      <c r="D427" s="201" t="n">
        <v>5</v>
      </c>
      <c r="E427" s="8" t="n">
        <v>43531</v>
      </c>
      <c r="F427" s="201" t="n">
        <v>5270</v>
      </c>
      <c r="G427" s="201" t="n">
        <v>7822</v>
      </c>
      <c r="H427" s="201" t="n">
        <v>7387</v>
      </c>
      <c r="I427" s="201" t="n"/>
      <c r="J427" s="9">
        <f>+(((G427-F427)-(H427-F427))/(H427-F427))*100</f>
        <v/>
      </c>
      <c r="K427" s="13" t="n"/>
      <c r="L427" s="13" t="n"/>
      <c r="M427" s="13" t="n"/>
      <c r="O427" s="295">
        <f>+(H427-F427)/10</f>
        <v/>
      </c>
      <c r="P427" s="26" t="inlineStr">
        <is>
          <t>FALSO</t>
        </is>
      </c>
      <c r="Q427" s="26" t="inlineStr">
        <is>
          <t>FALSO</t>
        </is>
      </c>
      <c r="R427" s="149" t="inlineStr">
        <is>
          <t>No esperado</t>
        </is>
      </c>
      <c r="S427" s="149" t="inlineStr">
        <is>
          <t>Esperado</t>
        </is>
      </c>
      <c r="T427" s="149" t="inlineStr">
        <is>
          <t>Dato Válido</t>
        </is>
      </c>
      <c r="U427" s="149" t="n"/>
    </row>
    <row r="428" ht="15.75" customHeight="1" s="412">
      <c r="A428" s="15" t="n">
        <v>1965</v>
      </c>
      <c r="B428" s="16" t="n">
        <v>11</v>
      </c>
      <c r="C428" s="17" t="n">
        <v>143</v>
      </c>
      <c r="D428" s="17" t="n">
        <v>7</v>
      </c>
      <c r="E428" s="18" t="n">
        <v>43545</v>
      </c>
      <c r="F428" s="19" t="n">
        <v>5213</v>
      </c>
      <c r="G428" s="17" t="n">
        <v>7628</v>
      </c>
      <c r="H428" s="17" t="n">
        <v>7248</v>
      </c>
      <c r="I428" s="201" t="n"/>
      <c r="J428" s="9">
        <f>+(((G428-F428)-(H428-F428))/(H428-F428))*100</f>
        <v/>
      </c>
      <c r="K428" s="33">
        <f>AVERAGE(J428:J429)</f>
        <v/>
      </c>
      <c r="L428" s="33">
        <f>_xlfn.STDEV.S(J428,J429)</f>
        <v/>
      </c>
      <c r="M428" s="13" t="n"/>
      <c r="O428" s="295">
        <f>+(H428-F428)/10</f>
        <v/>
      </c>
      <c r="P428" s="26" t="inlineStr">
        <is>
          <t>FALSO</t>
        </is>
      </c>
      <c r="Q428" s="26" t="inlineStr">
        <is>
          <t>FALSO</t>
        </is>
      </c>
      <c r="R428" s="149" t="inlineStr">
        <is>
          <t>No esperado</t>
        </is>
      </c>
      <c r="S428" s="149" t="inlineStr">
        <is>
          <t>Esperado</t>
        </is>
      </c>
      <c r="T428" s="149" t="inlineStr">
        <is>
          <t>Dato Válido</t>
        </is>
      </c>
      <c r="U428" s="149" t="n"/>
    </row>
    <row r="429" ht="15.75" customHeight="1" s="412">
      <c r="A429" s="15" t="n">
        <v>1966</v>
      </c>
      <c r="B429" s="16" t="n">
        <v>12</v>
      </c>
      <c r="C429" s="17" t="n">
        <v>143</v>
      </c>
      <c r="D429" s="17" t="n">
        <v>7</v>
      </c>
      <c r="E429" s="18" t="n">
        <v>43545</v>
      </c>
      <c r="F429" s="19" t="n">
        <v>5232</v>
      </c>
      <c r="G429" s="17" t="n">
        <v>7695</v>
      </c>
      <c r="H429" s="17" t="n">
        <v>7318</v>
      </c>
      <c r="I429" s="201" t="n"/>
      <c r="J429" s="9">
        <f>+(((G429-F429)-(H429-F429))/(H429-F429))*100</f>
        <v/>
      </c>
      <c r="K429" s="13" t="n"/>
      <c r="L429" s="13" t="n"/>
      <c r="M429" s="13" t="n"/>
      <c r="O429" s="295">
        <f>+(H429-F429)/10</f>
        <v/>
      </c>
      <c r="P429" s="26" t="inlineStr">
        <is>
          <t>FALSO</t>
        </is>
      </c>
      <c r="Q429" s="26" t="inlineStr">
        <is>
          <t>FALSO</t>
        </is>
      </c>
      <c r="R429" s="149" t="inlineStr">
        <is>
          <t>Esperado</t>
        </is>
      </c>
      <c r="S429" s="149" t="inlineStr">
        <is>
          <t>Esperado</t>
        </is>
      </c>
      <c r="T429" s="149" t="inlineStr">
        <is>
          <t>Dato Válido</t>
        </is>
      </c>
      <c r="U429" s="149" t="n"/>
    </row>
    <row r="430" ht="15.75" customHeight="1" s="412">
      <c r="A430" s="15" t="n">
        <v>2633</v>
      </c>
      <c r="B430" s="16" t="n">
        <v>5</v>
      </c>
      <c r="C430" s="17" t="n">
        <v>143</v>
      </c>
      <c r="D430" s="17" t="n">
        <v>10</v>
      </c>
      <c r="E430" s="18" t="n">
        <v>43564</v>
      </c>
      <c r="F430" s="19" t="n">
        <v>5236</v>
      </c>
      <c r="G430" s="17" t="n">
        <v>7604</v>
      </c>
      <c r="H430" s="17" t="n">
        <v>7282</v>
      </c>
      <c r="I430" s="17" t="n"/>
      <c r="J430" s="9">
        <f>+(((G430-F430)-(H430-F430))/(H430-F430))*100</f>
        <v/>
      </c>
      <c r="K430" s="33">
        <f>AVERAGE(J430:J431)</f>
        <v/>
      </c>
      <c r="L430" s="33">
        <f>_xlfn.STDEV.S(J430,J431)</f>
        <v/>
      </c>
      <c r="M430" s="13">
        <f>+(K428-K430)/19</f>
        <v/>
      </c>
      <c r="N430" s="295">
        <f>+(K422-K431)/50</f>
        <v/>
      </c>
      <c r="O430" s="295">
        <f>+(H430-F430)/10</f>
        <v/>
      </c>
      <c r="P430" s="26" t="inlineStr">
        <is>
          <t>FALSO</t>
        </is>
      </c>
      <c r="Q430" s="26" t="inlineStr">
        <is>
          <t>VERDADERO</t>
        </is>
      </c>
      <c r="R430" s="149" t="inlineStr">
        <is>
          <t>No esperado</t>
        </is>
      </c>
      <c r="S430" s="149" t="inlineStr">
        <is>
          <t>Esperado</t>
        </is>
      </c>
      <c r="T430" s="149" t="inlineStr">
        <is>
          <t>Dato Válido</t>
        </is>
      </c>
      <c r="U430" s="149" t="n"/>
    </row>
    <row r="431" ht="15.75" customHeight="1" s="412">
      <c r="A431" s="15" t="n">
        <v>2634</v>
      </c>
      <c r="B431" s="16" t="n">
        <v>6</v>
      </c>
      <c r="C431" s="17" t="n">
        <v>143</v>
      </c>
      <c r="D431" s="17" t="n">
        <v>10</v>
      </c>
      <c r="E431" s="18" t="n">
        <v>43564</v>
      </c>
      <c r="F431" s="19" t="n">
        <v>5259</v>
      </c>
      <c r="G431" s="17" t="n">
        <v>7742</v>
      </c>
      <c r="H431" s="17" t="n">
        <v>7407</v>
      </c>
      <c r="I431" s="17" t="n"/>
      <c r="J431" s="9">
        <f>+(((G431-F431)-(H431-F431))/(H431-F431))*100</f>
        <v/>
      </c>
      <c r="K431" s="13" t="n"/>
      <c r="L431" s="13" t="n"/>
      <c r="M431" s="13" t="n"/>
      <c r="O431" s="295">
        <f>+(H431-F431)/10</f>
        <v/>
      </c>
      <c r="P431" s="26" t="inlineStr">
        <is>
          <t>FALSO</t>
        </is>
      </c>
      <c r="Q431" s="26" t="inlineStr">
        <is>
          <t>FALSO</t>
        </is>
      </c>
      <c r="R431" s="149" t="inlineStr">
        <is>
          <t>Esperado</t>
        </is>
      </c>
      <c r="S431" s="149" t="inlineStr">
        <is>
          <t>Esperado</t>
        </is>
      </c>
      <c r="T431" s="149" t="inlineStr">
        <is>
          <t>Dato Válido</t>
        </is>
      </c>
      <c r="U431" s="149" t="n"/>
    </row>
    <row r="432" ht="15.75" customHeight="1" s="412">
      <c r="A432" s="5" t="n">
        <v>43</v>
      </c>
      <c r="B432" s="252" t="n">
        <v>43</v>
      </c>
      <c r="C432" s="255" t="n">
        <v>144</v>
      </c>
      <c r="D432" s="255" t="n">
        <v>1</v>
      </c>
      <c r="E432" s="58" t="n">
        <v>43514</v>
      </c>
      <c r="F432" s="255" t="n">
        <v>5211</v>
      </c>
      <c r="G432" s="255" t="n">
        <v>9207</v>
      </c>
      <c r="H432" s="255" t="n">
        <v>7724</v>
      </c>
      <c r="I432" s="255" t="n">
        <v>10</v>
      </c>
      <c r="J432" s="59">
        <f>+(((G432-F432)-(H432-F432))/(H432-F432))*100</f>
        <v/>
      </c>
      <c r="K432" s="34">
        <f>AVERAGE(J432:J433)</f>
        <v/>
      </c>
      <c r="L432" s="34">
        <f>_xlfn.STDEV.S(J432,J433)</f>
        <v/>
      </c>
      <c r="M432" s="35" t="n">
        <v>3</v>
      </c>
      <c r="O432" s="295">
        <f>+(H432-F432)/10</f>
        <v/>
      </c>
      <c r="P432" s="26" t="inlineStr">
        <is>
          <t>FALSO</t>
        </is>
      </c>
      <c r="Q432" s="26" t="inlineStr">
        <is>
          <t>FALSO</t>
        </is>
      </c>
      <c r="R432" s="149" t="inlineStr">
        <is>
          <t>Esperado</t>
        </is>
      </c>
      <c r="S432" s="149" t="inlineStr">
        <is>
          <t>Esperado</t>
        </is>
      </c>
      <c r="T432" s="149" t="inlineStr">
        <is>
          <t>Dato Válido</t>
        </is>
      </c>
      <c r="U432" s="149" t="n"/>
    </row>
    <row r="433" ht="15.75" customHeight="1" s="412">
      <c r="A433" s="5" t="n">
        <v>44</v>
      </c>
      <c r="B433" s="252" t="n">
        <v>44</v>
      </c>
      <c r="C433" s="255" t="n">
        <v>144</v>
      </c>
      <c r="D433" s="255" t="n">
        <v>1</v>
      </c>
      <c r="E433" s="58" t="n">
        <v>43514</v>
      </c>
      <c r="F433" s="255" t="n">
        <v>5218</v>
      </c>
      <c r="G433" s="255" t="n">
        <v>9750</v>
      </c>
      <c r="H433" s="255" t="n">
        <v>8029</v>
      </c>
      <c r="I433" s="255" t="n"/>
      <c r="J433" s="59">
        <f>+(((G433-F433)-(H433-F433))/(H433-F433))*100</f>
        <v/>
      </c>
      <c r="K433" s="35" t="n"/>
      <c r="L433" s="35" t="n"/>
      <c r="M433" s="35" t="n"/>
      <c r="O433" s="295">
        <f>+(H433-F433)/10</f>
        <v/>
      </c>
      <c r="P433" s="26" t="inlineStr">
        <is>
          <t>FALSO</t>
        </is>
      </c>
      <c r="Q433" s="26" t="inlineStr">
        <is>
          <t>FALSO</t>
        </is>
      </c>
      <c r="R433" s="149" t="inlineStr">
        <is>
          <t>Esperado</t>
        </is>
      </c>
      <c r="S433" s="149" t="inlineStr">
        <is>
          <t>No esperado</t>
        </is>
      </c>
      <c r="T433" s="149" t="inlineStr">
        <is>
          <t>Dato Válido</t>
        </is>
      </c>
      <c r="U433" s="149" t="n"/>
    </row>
    <row r="434" ht="15.75" customHeight="1" s="412">
      <c r="A434" s="5" t="n">
        <v>697</v>
      </c>
      <c r="B434" s="252" t="n">
        <v>43</v>
      </c>
      <c r="C434" s="255" t="n">
        <v>144</v>
      </c>
      <c r="D434" s="255" t="n">
        <v>3</v>
      </c>
      <c r="E434" s="58" t="n">
        <v>43521</v>
      </c>
      <c r="F434" s="255" t="n">
        <v>5211</v>
      </c>
      <c r="G434" s="255" t="n">
        <v>10266</v>
      </c>
      <c r="H434" s="255" t="n">
        <v>8515</v>
      </c>
      <c r="I434" s="255" t="n">
        <v>9</v>
      </c>
      <c r="J434" s="59">
        <f>+(((G434-F434)-(H434-F434))/(H434-F434))*100</f>
        <v/>
      </c>
      <c r="K434" s="34">
        <f>AVERAGE(J434:J435)</f>
        <v/>
      </c>
      <c r="L434" s="34">
        <f>_xlfn.STDEV.S(J434,J435)</f>
        <v/>
      </c>
      <c r="M434" s="35" t="n"/>
      <c r="O434" s="295">
        <f>+(H434-F434)/10</f>
        <v/>
      </c>
      <c r="P434" s="26" t="inlineStr">
        <is>
          <t>FALSO</t>
        </is>
      </c>
      <c r="Q434" s="26" t="inlineStr">
        <is>
          <t>FALSO</t>
        </is>
      </c>
      <c r="R434" s="149" t="inlineStr">
        <is>
          <t>Esperado</t>
        </is>
      </c>
      <c r="S434" s="149" t="inlineStr">
        <is>
          <t>Esperado</t>
        </is>
      </c>
      <c r="T434" s="149" t="inlineStr">
        <is>
          <t>Dato Válido</t>
        </is>
      </c>
      <c r="U434" s="149" t="n"/>
    </row>
    <row r="435" ht="15.75" customHeight="1" s="412">
      <c r="A435" s="5" t="n">
        <v>698</v>
      </c>
      <c r="B435" s="252" t="n">
        <v>44</v>
      </c>
      <c r="C435" s="255" t="n">
        <v>144</v>
      </c>
      <c r="D435" s="255" t="n">
        <v>3</v>
      </c>
      <c r="E435" s="58" t="n">
        <v>43521</v>
      </c>
      <c r="F435" s="255" t="n">
        <v>5218</v>
      </c>
      <c r="G435" s="255" t="n">
        <v>10559</v>
      </c>
      <c r="H435" s="255" t="n">
        <v>8724</v>
      </c>
      <c r="I435" s="255" t="n"/>
      <c r="J435" s="59">
        <f>+(((G435-F435)-(H435-F435))/(H435-F435))*100</f>
        <v/>
      </c>
      <c r="K435" s="35" t="n"/>
      <c r="L435" s="35" t="n"/>
      <c r="M435" s="35" t="n"/>
      <c r="O435" s="295">
        <f>+(H435-F435)/10</f>
        <v/>
      </c>
      <c r="P435" s="26" t="inlineStr">
        <is>
          <t>FALSO</t>
        </is>
      </c>
      <c r="Q435" s="26" t="inlineStr">
        <is>
          <t>FALSO</t>
        </is>
      </c>
      <c r="R435" s="149" t="inlineStr">
        <is>
          <t>Esperado</t>
        </is>
      </c>
      <c r="S435" s="149" t="inlineStr">
        <is>
          <t>Esperado</t>
        </is>
      </c>
      <c r="T435" s="149" t="inlineStr">
        <is>
          <t>Dato Válido</t>
        </is>
      </c>
      <c r="U435" s="149" t="n"/>
    </row>
    <row r="436" ht="15.75" customHeight="1" s="412">
      <c r="A436" s="5" t="n">
        <v>1347</v>
      </c>
      <c r="B436" s="252" t="n">
        <v>43</v>
      </c>
      <c r="C436" s="255" t="n">
        <v>144</v>
      </c>
      <c r="D436" s="255" t="n">
        <v>5</v>
      </c>
      <c r="E436" s="58" t="n">
        <v>43531</v>
      </c>
      <c r="F436" s="255" t="n">
        <v>5211</v>
      </c>
      <c r="G436" s="255" t="n">
        <v>9289</v>
      </c>
      <c r="H436" s="255" t="n">
        <v>8118</v>
      </c>
      <c r="I436" s="255" t="n">
        <v>9</v>
      </c>
      <c r="J436" s="59">
        <f>+(((G436-F436)-(H436-F436))/(H436-F436))*100</f>
        <v/>
      </c>
      <c r="K436" s="34">
        <f>AVERAGE(J436:J437)</f>
        <v/>
      </c>
      <c r="L436" s="34">
        <f>_xlfn.STDEV.S(J436,J437)</f>
        <v/>
      </c>
      <c r="M436" s="35" t="n"/>
      <c r="O436" s="295">
        <f>+(H436-F436)/10</f>
        <v/>
      </c>
      <c r="P436" s="26" t="inlineStr">
        <is>
          <t>FALSO</t>
        </is>
      </c>
      <c r="Q436" s="26" t="inlineStr">
        <is>
          <t>FALSO</t>
        </is>
      </c>
      <c r="R436" s="149" t="inlineStr">
        <is>
          <t>No esperado</t>
        </is>
      </c>
      <c r="S436" s="149" t="inlineStr">
        <is>
          <t>Esperado</t>
        </is>
      </c>
      <c r="T436" s="149" t="inlineStr">
        <is>
          <t>Dato Válido</t>
        </is>
      </c>
      <c r="U436" s="149" t="n"/>
    </row>
    <row r="437" ht="15.75" customHeight="1" s="412">
      <c r="A437" s="5" t="n">
        <v>1348</v>
      </c>
      <c r="B437" s="252" t="n">
        <v>44</v>
      </c>
      <c r="C437" s="255" t="n">
        <v>144</v>
      </c>
      <c r="D437" s="255" t="n">
        <v>5</v>
      </c>
      <c r="E437" s="58" t="n">
        <v>43531</v>
      </c>
      <c r="F437" s="255" t="n">
        <v>5218</v>
      </c>
      <c r="G437" s="255" t="n">
        <v>9389</v>
      </c>
      <c r="H437" s="255" t="n">
        <v>8199</v>
      </c>
      <c r="I437" s="255" t="n"/>
      <c r="J437" s="59">
        <f>+(((G437-F437)-(H437-F437))/(H437-F437))*100</f>
        <v/>
      </c>
      <c r="K437" s="35" t="n"/>
      <c r="L437" s="35" t="n"/>
      <c r="M437" s="35" t="n"/>
      <c r="O437" s="295">
        <f>+(H437-F437)/10</f>
        <v/>
      </c>
      <c r="P437" s="26" t="inlineStr">
        <is>
          <t>VERDADERO</t>
        </is>
      </c>
      <c r="Q437" s="26" t="inlineStr">
        <is>
          <t>FALSO</t>
        </is>
      </c>
      <c r="R437" s="149" t="inlineStr">
        <is>
          <t>Esperado</t>
        </is>
      </c>
      <c r="S437" s="149" t="inlineStr">
        <is>
          <t>Esperado</t>
        </is>
      </c>
      <c r="T437" s="149" t="inlineStr">
        <is>
          <t>Dato Válido</t>
        </is>
      </c>
      <c r="U437" s="149" t="n"/>
    </row>
    <row r="438" ht="15.75" customHeight="1" s="412">
      <c r="A438" s="15" t="n">
        <v>2451</v>
      </c>
      <c r="B438" s="16" t="n">
        <v>39</v>
      </c>
      <c r="C438" s="60" t="n">
        <v>144</v>
      </c>
      <c r="D438" s="60" t="n">
        <v>9</v>
      </c>
      <c r="E438" s="61" t="n">
        <v>43557</v>
      </c>
      <c r="F438" s="62" t="n">
        <v>5245</v>
      </c>
      <c r="G438" s="60" t="n">
        <v>9084</v>
      </c>
      <c r="H438" s="60" t="n">
        <v>8383</v>
      </c>
      <c r="I438" s="255" t="n"/>
      <c r="J438" s="59">
        <f>+(((G438-F438)-(H438-F438))/(H438-F438))*100</f>
        <v/>
      </c>
      <c r="K438" s="34">
        <f>AVERAGE(J438:J439)</f>
        <v/>
      </c>
      <c r="L438" s="34">
        <f>_xlfn.STDEV.S(J438,J439)</f>
        <v/>
      </c>
      <c r="M438" s="35" t="n"/>
      <c r="O438" s="295">
        <f>+(H438-F438)/10</f>
        <v/>
      </c>
      <c r="P438" s="26" t="inlineStr">
        <is>
          <t>FALSO</t>
        </is>
      </c>
      <c r="Q438" s="26" t="inlineStr">
        <is>
          <t>FALSO</t>
        </is>
      </c>
      <c r="R438" s="149" t="inlineStr">
        <is>
          <t>Esperado</t>
        </is>
      </c>
      <c r="S438" s="149" t="inlineStr">
        <is>
          <t>Esperado</t>
        </is>
      </c>
      <c r="T438" s="149" t="inlineStr">
        <is>
          <t>Dato Válido</t>
        </is>
      </c>
      <c r="U438" s="149" t="n"/>
    </row>
    <row r="439" ht="15.75" customHeight="1" s="412">
      <c r="A439" s="15" t="n">
        <v>2452</v>
      </c>
      <c r="B439" s="16" t="n">
        <v>40</v>
      </c>
      <c r="C439" s="60" t="n">
        <v>144</v>
      </c>
      <c r="D439" s="60" t="n">
        <v>9</v>
      </c>
      <c r="E439" s="61" t="n">
        <v>43557</v>
      </c>
      <c r="F439" s="62" t="n">
        <v>5216</v>
      </c>
      <c r="G439" s="60" t="n">
        <v>9172</v>
      </c>
      <c r="H439" s="60" t="n">
        <v>8450</v>
      </c>
      <c r="I439" s="255" t="n"/>
      <c r="J439" s="59">
        <f>+(((G439-F439)-(H439-F439))/(H439-F439))*100</f>
        <v/>
      </c>
      <c r="K439" s="35" t="n"/>
      <c r="L439" s="35" t="n"/>
      <c r="M439" s="35" t="n"/>
      <c r="O439" s="295">
        <f>+(H439-F439)/10</f>
        <v/>
      </c>
      <c r="P439" s="26" t="inlineStr">
        <is>
          <t>FALSO</t>
        </is>
      </c>
      <c r="Q439" s="26" t="inlineStr">
        <is>
          <t>FALSO</t>
        </is>
      </c>
      <c r="R439" s="149" t="inlineStr">
        <is>
          <t>Esperado</t>
        </is>
      </c>
      <c r="S439" s="149" t="inlineStr">
        <is>
          <t>Esperado</t>
        </is>
      </c>
      <c r="T439" s="149" t="inlineStr">
        <is>
          <t>Dato Válido</t>
        </is>
      </c>
      <c r="U439" s="149" t="n"/>
    </row>
    <row r="440" ht="15.75" customHeight="1" s="412">
      <c r="A440" s="15" t="n">
        <v>3099</v>
      </c>
      <c r="B440" s="16" t="n">
        <v>39</v>
      </c>
      <c r="C440" s="60" t="n">
        <v>144</v>
      </c>
      <c r="D440" s="60" t="n">
        <v>12</v>
      </c>
      <c r="E440" s="61" t="n">
        <v>43577</v>
      </c>
      <c r="F440" s="62" t="n">
        <v>5245</v>
      </c>
      <c r="G440" s="60" t="n">
        <v>8864</v>
      </c>
      <c r="H440" s="60" t="n">
        <v>8369</v>
      </c>
      <c r="I440" s="60" t="n"/>
      <c r="J440" s="59">
        <f>+(((G440-F440)-(H440-F440))/(H440-F440))*100</f>
        <v/>
      </c>
      <c r="K440" s="34">
        <f>AVERAGE(J440:J441)</f>
        <v/>
      </c>
      <c r="L440" s="34">
        <f>_xlfn.STDEV.S(J440,J441)</f>
        <v/>
      </c>
      <c r="M440" s="35">
        <f>+(K438-K440)/20</f>
        <v/>
      </c>
      <c r="N440" s="295">
        <f>+(K436-K440)/46</f>
        <v/>
      </c>
      <c r="O440" s="295">
        <f>+(H440-F440)/10</f>
        <v/>
      </c>
      <c r="P440" s="26" t="inlineStr">
        <is>
          <t>FALSO</t>
        </is>
      </c>
      <c r="Q440" s="26" t="inlineStr">
        <is>
          <t>VERDADERO</t>
        </is>
      </c>
      <c r="R440" s="149" t="inlineStr">
        <is>
          <t>No esperado</t>
        </is>
      </c>
      <c r="S440" s="149" t="inlineStr">
        <is>
          <t>Esperado</t>
        </is>
      </c>
      <c r="T440" s="149" t="inlineStr">
        <is>
          <t>Dato Válido</t>
        </is>
      </c>
      <c r="U440" s="149" t="n"/>
    </row>
    <row r="441" ht="15.75" customHeight="1" s="412">
      <c r="A441" s="15" t="n">
        <v>3100</v>
      </c>
      <c r="B441" s="16" t="n">
        <v>40</v>
      </c>
      <c r="C441" s="60" t="n">
        <v>144</v>
      </c>
      <c r="D441" s="60" t="n">
        <v>12</v>
      </c>
      <c r="E441" s="61" t="n">
        <v>43577</v>
      </c>
      <c r="F441" s="62" t="n">
        <v>5216</v>
      </c>
      <c r="G441" s="60" t="n">
        <v>8831</v>
      </c>
      <c r="H441" s="60" t="n">
        <v>8321</v>
      </c>
      <c r="I441" s="60" t="n"/>
      <c r="J441" s="59">
        <f>+(((G441-F441)-(H441-F441))/(H441-F441))*100</f>
        <v/>
      </c>
      <c r="K441" s="35" t="n"/>
      <c r="L441" s="35" t="n"/>
      <c r="M441" s="35" t="n"/>
      <c r="O441" s="295">
        <f>+(H441-F441)/10</f>
        <v/>
      </c>
      <c r="P441" s="26" t="inlineStr">
        <is>
          <t>FALSO</t>
        </is>
      </c>
      <c r="Q441" s="26" t="inlineStr">
        <is>
          <t>FALSO</t>
        </is>
      </c>
      <c r="R441" s="149" t="inlineStr">
        <is>
          <t>Esperado</t>
        </is>
      </c>
      <c r="S441" s="149" t="inlineStr">
        <is>
          <t>Esperado</t>
        </is>
      </c>
      <c r="T441" s="149" t="inlineStr">
        <is>
          <t>Dato Válido</t>
        </is>
      </c>
      <c r="U441" s="149" t="n"/>
    </row>
    <row r="442" ht="15.75" customHeight="1" s="412">
      <c r="A442" s="5" t="n">
        <v>437</v>
      </c>
      <c r="B442" s="252" t="n">
        <v>87</v>
      </c>
      <c r="C442" s="246" t="n">
        <v>145</v>
      </c>
      <c r="D442" s="246" t="n">
        <v>2</v>
      </c>
      <c r="E442" s="46" t="n">
        <v>43517</v>
      </c>
      <c r="F442" s="246" t="n">
        <v>5250</v>
      </c>
      <c r="G442" s="246" t="n">
        <v>8384</v>
      </c>
      <c r="H442" s="246" t="n">
        <v>7272</v>
      </c>
      <c r="I442" s="246" t="n">
        <v>10</v>
      </c>
      <c r="J442" s="47">
        <f>+(((G442-F442)-(H442-F442))/(H442-F442))*100</f>
        <v/>
      </c>
      <c r="K442" s="51">
        <f>AVERAGE(J442:J443)</f>
        <v/>
      </c>
      <c r="L442" s="51">
        <f>_xlfn.STDEV.S(J442,J443)</f>
        <v/>
      </c>
      <c r="M442" s="50" t="n">
        <v>3</v>
      </c>
      <c r="O442" s="295">
        <f>+(H442-F442)/10</f>
        <v/>
      </c>
      <c r="P442" s="26" t="inlineStr">
        <is>
          <t>FALSO</t>
        </is>
      </c>
      <c r="Q442" s="26" t="inlineStr">
        <is>
          <t>FALSO</t>
        </is>
      </c>
      <c r="R442" s="149" t="inlineStr">
        <is>
          <t>Esperado</t>
        </is>
      </c>
      <c r="S442" s="149" t="inlineStr">
        <is>
          <t>Esperado</t>
        </is>
      </c>
      <c r="T442" s="149" t="inlineStr">
        <is>
          <t>Dato Válido</t>
        </is>
      </c>
      <c r="U442" s="149" t="n"/>
    </row>
    <row r="443" ht="15.75" customHeight="1" s="412">
      <c r="A443" s="5" t="n">
        <v>438</v>
      </c>
      <c r="B443" s="252" t="n">
        <v>88</v>
      </c>
      <c r="C443" s="246" t="n">
        <v>145</v>
      </c>
      <c r="D443" s="246" t="n">
        <v>2</v>
      </c>
      <c r="E443" s="46" t="n">
        <v>43517</v>
      </c>
      <c r="F443" s="246" t="n">
        <v>5241</v>
      </c>
      <c r="G443" s="246" t="n">
        <v>8358</v>
      </c>
      <c r="H443" s="246" t="n">
        <v>7220</v>
      </c>
      <c r="I443" s="246" t="n"/>
      <c r="J443" s="47">
        <f>+(((G443-F443)-(H443-F443))/(H443-F443))*100</f>
        <v/>
      </c>
      <c r="K443" s="50" t="n"/>
      <c r="L443" s="50" t="n"/>
      <c r="M443" s="50" t="n"/>
      <c r="O443" s="295">
        <f>+(H443-F443)/10</f>
        <v/>
      </c>
      <c r="P443" s="26" t="inlineStr">
        <is>
          <t>FALSO</t>
        </is>
      </c>
      <c r="Q443" s="26" t="inlineStr">
        <is>
          <t>FALSO</t>
        </is>
      </c>
      <c r="R443" s="149" t="inlineStr">
        <is>
          <t>No esperado</t>
        </is>
      </c>
      <c r="S443" s="149" t="inlineStr">
        <is>
          <t>No esperado</t>
        </is>
      </c>
      <c r="T443" s="149" t="inlineStr">
        <is>
          <t>Dato Válido</t>
        </is>
      </c>
      <c r="U443" s="149" t="n"/>
    </row>
    <row r="444" ht="15.75" customHeight="1" s="412">
      <c r="A444" s="5" t="n">
        <v>1091</v>
      </c>
      <c r="B444" s="252" t="n">
        <v>45</v>
      </c>
      <c r="C444" s="246" t="n">
        <v>145</v>
      </c>
      <c r="D444" s="246" t="n">
        <v>4</v>
      </c>
      <c r="E444" s="46" t="n">
        <v>43524</v>
      </c>
      <c r="F444" s="246" t="n">
        <v>5211</v>
      </c>
      <c r="G444" s="246" t="n">
        <v>8021</v>
      </c>
      <c r="H444" s="246" t="n">
        <v>7056</v>
      </c>
      <c r="I444" s="246" t="n">
        <v>9</v>
      </c>
      <c r="J444" s="47">
        <f>+(((G444-F444)-(H444-F444))/(H444-F444))*100</f>
        <v/>
      </c>
      <c r="K444" s="51">
        <f>AVERAGE(J444:J445)</f>
        <v/>
      </c>
      <c r="L444" s="51">
        <f>_xlfn.STDEV.S(J444,J445)</f>
        <v/>
      </c>
      <c r="M444" s="50" t="n"/>
      <c r="O444" s="295">
        <f>+(H444-F444)/10</f>
        <v/>
      </c>
      <c r="P444" s="26" t="inlineStr">
        <is>
          <t>FALSO</t>
        </is>
      </c>
      <c r="Q444" s="26" t="inlineStr">
        <is>
          <t>FALSO</t>
        </is>
      </c>
      <c r="R444" s="149" t="inlineStr">
        <is>
          <t>No esperado</t>
        </is>
      </c>
      <c r="S444" s="149" t="inlineStr">
        <is>
          <t>Esperado</t>
        </is>
      </c>
      <c r="T444" s="149" t="inlineStr">
        <is>
          <t>Dato Válido</t>
        </is>
      </c>
      <c r="U444" s="149" t="n"/>
    </row>
    <row r="445" ht="15.75" customHeight="1" s="412">
      <c r="A445" s="5" t="n">
        <v>1092</v>
      </c>
      <c r="B445" s="252" t="n">
        <v>46</v>
      </c>
      <c r="C445" s="246" t="n">
        <v>145</v>
      </c>
      <c r="D445" s="246" t="n">
        <v>4</v>
      </c>
      <c r="E445" s="46" t="n">
        <v>43524</v>
      </c>
      <c r="F445" s="246" t="n">
        <v>5260</v>
      </c>
      <c r="G445" s="246" t="n">
        <v>8097</v>
      </c>
      <c r="H445" s="246" t="n">
        <v>7117</v>
      </c>
      <c r="I445" s="246" t="n"/>
      <c r="J445" s="47">
        <f>+(((G445-F445)-(H445-F445))/(H445-F445))*100</f>
        <v/>
      </c>
      <c r="K445" s="50" t="n"/>
      <c r="L445" s="50" t="n"/>
      <c r="M445" s="50" t="n"/>
      <c r="O445" s="295">
        <f>+(H445-F445)/10</f>
        <v/>
      </c>
      <c r="P445" s="26" t="inlineStr">
        <is>
          <t>FALSO</t>
        </is>
      </c>
      <c r="Q445" s="26" t="inlineStr">
        <is>
          <t>FALSO</t>
        </is>
      </c>
      <c r="R445" s="149" t="inlineStr">
        <is>
          <t>Esperado</t>
        </is>
      </c>
      <c r="S445" s="149" t="inlineStr">
        <is>
          <t>Esperado</t>
        </is>
      </c>
      <c r="T445" s="149" t="inlineStr">
        <is>
          <t>Dato Válido</t>
        </is>
      </c>
      <c r="U445" s="149" t="n"/>
    </row>
    <row r="446" ht="15.75" customHeight="1" s="412">
      <c r="A446" s="5" t="n">
        <v>1741</v>
      </c>
      <c r="B446" s="252" t="n">
        <v>45</v>
      </c>
      <c r="C446" s="246" t="n">
        <v>145</v>
      </c>
      <c r="D446" s="246" t="n">
        <v>6</v>
      </c>
      <c r="E446" s="46" t="n">
        <v>43535</v>
      </c>
      <c r="F446" s="246" t="n">
        <v>5211</v>
      </c>
      <c r="G446" s="246" t="n">
        <v>7534</v>
      </c>
      <c r="H446" s="246" t="n">
        <v>6936</v>
      </c>
      <c r="I446" s="246" t="n">
        <v>10</v>
      </c>
      <c r="J446" s="47">
        <f>+(((G446-F446)-(H446-F446))/(H446-F446))*100</f>
        <v/>
      </c>
      <c r="K446" s="51">
        <f>AVERAGE(J446:J447)</f>
        <v/>
      </c>
      <c r="L446" s="51">
        <f>_xlfn.STDEV.S(J446,J447)</f>
        <v/>
      </c>
      <c r="M446" s="50" t="n"/>
      <c r="O446" s="295">
        <f>+(H446-F446)/10</f>
        <v/>
      </c>
      <c r="P446" s="26" t="inlineStr">
        <is>
          <t>FALSO</t>
        </is>
      </c>
      <c r="Q446" s="26" t="inlineStr">
        <is>
          <t>FALSO</t>
        </is>
      </c>
      <c r="R446" s="149" t="inlineStr">
        <is>
          <t>No esperado</t>
        </is>
      </c>
      <c r="S446" s="149" t="inlineStr">
        <is>
          <t>Esperado</t>
        </is>
      </c>
      <c r="T446" s="149" t="inlineStr">
        <is>
          <t>Dato Válido</t>
        </is>
      </c>
      <c r="U446" s="149" t="n"/>
    </row>
    <row r="447" ht="15.75" customHeight="1" s="412">
      <c r="A447" s="5" t="n">
        <v>1742</v>
      </c>
      <c r="B447" s="252" t="n">
        <v>46</v>
      </c>
      <c r="C447" s="246" t="n">
        <v>145</v>
      </c>
      <c r="D447" s="246" t="n">
        <v>6</v>
      </c>
      <c r="E447" s="46" t="n">
        <v>43535</v>
      </c>
      <c r="F447" s="246" t="n">
        <v>5260</v>
      </c>
      <c r="G447" s="246" t="n">
        <v>7708</v>
      </c>
      <c r="H447" s="246" t="n">
        <v>7083</v>
      </c>
      <c r="I447" s="246" t="n"/>
      <c r="J447" s="47">
        <f>+(((G447-F447)-(H447-F447))/(H447-F447))*100</f>
        <v/>
      </c>
      <c r="K447" s="50" t="n"/>
      <c r="L447" s="50" t="n"/>
      <c r="M447" s="50" t="n"/>
      <c r="O447" s="295">
        <f>+(H447-F447)/10</f>
        <v/>
      </c>
      <c r="P447" s="26" t="inlineStr">
        <is>
          <t>VERDADERO</t>
        </is>
      </c>
      <c r="Q447" s="26" t="inlineStr">
        <is>
          <t>FALSO</t>
        </is>
      </c>
      <c r="R447" s="149" t="inlineStr">
        <is>
          <t>Esperado</t>
        </is>
      </c>
      <c r="S447" s="149" t="inlineStr">
        <is>
          <t>Esperado</t>
        </is>
      </c>
      <c r="T447" s="149" t="inlineStr">
        <is>
          <t>Dato Válido</t>
        </is>
      </c>
      <c r="U447" s="149" t="n"/>
    </row>
    <row r="448" ht="15.75" customHeight="1" s="412">
      <c r="A448" s="15" t="n">
        <v>2453</v>
      </c>
      <c r="B448" s="16" t="n">
        <v>41</v>
      </c>
      <c r="C448" s="52" t="n">
        <v>145</v>
      </c>
      <c r="D448" s="52" t="n">
        <v>9</v>
      </c>
      <c r="E448" s="53" t="n">
        <v>43557</v>
      </c>
      <c r="F448" s="54" t="n">
        <v>5264</v>
      </c>
      <c r="G448" s="52" t="n">
        <v>7783</v>
      </c>
      <c r="H448" s="52" t="n">
        <v>7237</v>
      </c>
      <c r="I448" s="246" t="n"/>
      <c r="J448" s="47">
        <f>+(((G448-F448)-(H448-F448))/(H448-F448))*100</f>
        <v/>
      </c>
      <c r="K448" s="51">
        <f>AVERAGE(J448:J449)</f>
        <v/>
      </c>
      <c r="L448" s="51">
        <f>_xlfn.STDEV.S(J448,J449)</f>
        <v/>
      </c>
      <c r="M448" s="50" t="n"/>
      <c r="O448" s="295">
        <f>+(H448-F448)/10</f>
        <v/>
      </c>
      <c r="P448" s="26" t="inlineStr">
        <is>
          <t>FALSO</t>
        </is>
      </c>
      <c r="Q448" s="26" t="inlineStr">
        <is>
          <t>FALSO</t>
        </is>
      </c>
      <c r="R448" s="149" t="inlineStr">
        <is>
          <t>Esperado</t>
        </is>
      </c>
      <c r="S448" s="149" t="inlineStr">
        <is>
          <t>Esperado</t>
        </is>
      </c>
      <c r="T448" s="149" t="inlineStr">
        <is>
          <t>Dato Válido</t>
        </is>
      </c>
      <c r="U448" s="149" t="n"/>
    </row>
    <row r="449" ht="15.75" customHeight="1" s="412">
      <c r="A449" s="15" t="n">
        <v>2454</v>
      </c>
      <c r="B449" s="16" t="n">
        <v>42</v>
      </c>
      <c r="C449" s="52" t="n">
        <v>145</v>
      </c>
      <c r="D449" s="52" t="n">
        <v>9</v>
      </c>
      <c r="E449" s="53" t="n">
        <v>43557</v>
      </c>
      <c r="F449" s="54" t="n">
        <v>5270</v>
      </c>
      <c r="G449" s="52" t="n">
        <v>7843</v>
      </c>
      <c r="H449" s="52" t="n">
        <v>7300</v>
      </c>
      <c r="I449" s="246" t="n"/>
      <c r="J449" s="47">
        <f>+(((G449-F449)-(H449-F449))/(H449-F449))*100</f>
        <v/>
      </c>
      <c r="K449" s="50" t="n"/>
      <c r="L449" s="50" t="n"/>
      <c r="M449" s="50" t="n"/>
      <c r="O449" s="295">
        <f>+(H449-F449)/10</f>
        <v/>
      </c>
      <c r="P449" s="26" t="inlineStr">
        <is>
          <t>FALSO</t>
        </is>
      </c>
      <c r="Q449" s="26" t="inlineStr">
        <is>
          <t>FALSO</t>
        </is>
      </c>
      <c r="R449" s="149" t="inlineStr">
        <is>
          <t>Esperado</t>
        </is>
      </c>
      <c r="S449" s="149" t="inlineStr">
        <is>
          <t>Esperado</t>
        </is>
      </c>
      <c r="T449" s="149" t="inlineStr">
        <is>
          <t>Dato Válido</t>
        </is>
      </c>
      <c r="U449" s="149" t="n"/>
    </row>
    <row r="450" ht="15.75" customHeight="1" s="412">
      <c r="A450" s="15" t="n">
        <v>3101</v>
      </c>
      <c r="B450" s="16" t="n">
        <v>41</v>
      </c>
      <c r="C450" s="52" t="n">
        <v>145</v>
      </c>
      <c r="D450" s="52" t="n">
        <v>12</v>
      </c>
      <c r="E450" s="53" t="n">
        <v>43577</v>
      </c>
      <c r="F450" s="54" t="n">
        <v>5264</v>
      </c>
      <c r="G450" s="52" t="n">
        <v>7452</v>
      </c>
      <c r="H450" s="52" t="n">
        <v>7112</v>
      </c>
      <c r="I450" s="52" t="n"/>
      <c r="J450" s="47">
        <f>+(((G450-F450)-(H450-F450))/(H450-F450))*100</f>
        <v/>
      </c>
      <c r="K450" s="51">
        <f>AVERAGE(J450:J451)</f>
        <v/>
      </c>
      <c r="L450" s="51">
        <f>_xlfn.STDEV.S(J450,J451)</f>
        <v/>
      </c>
      <c r="M450" s="50" t="n"/>
      <c r="O450" s="295">
        <f>+(H450-F450)/10</f>
        <v/>
      </c>
      <c r="P450" s="26" t="inlineStr">
        <is>
          <t>FALSO</t>
        </is>
      </c>
      <c r="Q450" s="26" t="inlineStr">
        <is>
          <t>FALSO</t>
        </is>
      </c>
      <c r="R450" s="149" t="inlineStr">
        <is>
          <t>No esperado</t>
        </is>
      </c>
      <c r="S450" s="149" t="inlineStr">
        <is>
          <t>Esperado</t>
        </is>
      </c>
      <c r="T450" s="149" t="inlineStr">
        <is>
          <t>Dato Válido</t>
        </is>
      </c>
      <c r="U450" s="149" t="n"/>
    </row>
    <row r="451" ht="15.75" customHeight="1" s="412">
      <c r="A451" s="15" t="n">
        <v>3102</v>
      </c>
      <c r="B451" s="16" t="n">
        <v>42</v>
      </c>
      <c r="C451" s="52" t="n">
        <v>145</v>
      </c>
      <c r="D451" s="52" t="n">
        <v>12</v>
      </c>
      <c r="E451" s="53" t="n">
        <v>43577</v>
      </c>
      <c r="F451" s="54" t="n">
        <v>5270</v>
      </c>
      <c r="G451" s="52" t="n">
        <v>7654</v>
      </c>
      <c r="H451" s="52" t="n">
        <v>7280</v>
      </c>
      <c r="I451" s="52" t="n"/>
      <c r="J451" s="47">
        <f>+(((G451-F451)-(H451-F451))/(H451-F451))*100</f>
        <v/>
      </c>
      <c r="K451" s="50" t="n"/>
      <c r="L451" s="50" t="n"/>
      <c r="M451" s="50" t="n"/>
      <c r="O451" s="295">
        <f>+(H451-F451)/10</f>
        <v/>
      </c>
      <c r="P451" s="26" t="inlineStr">
        <is>
          <t>FALSO</t>
        </is>
      </c>
      <c r="Q451" s="26" t="inlineStr">
        <is>
          <t>FALSO</t>
        </is>
      </c>
      <c r="R451" s="149" t="inlineStr">
        <is>
          <t>Esperado</t>
        </is>
      </c>
      <c r="S451" s="149" t="inlineStr">
        <is>
          <t>Esperado</t>
        </is>
      </c>
      <c r="T451" s="149" t="inlineStr">
        <is>
          <t>Dato Válido</t>
        </is>
      </c>
      <c r="U451" s="149" t="n"/>
    </row>
    <row r="452" ht="15.75" customHeight="1" s="412">
      <c r="A452" s="15" t="n">
        <v>3603</v>
      </c>
      <c r="B452" s="16" t="n">
        <v>25</v>
      </c>
      <c r="C452" s="52" t="n">
        <v>145</v>
      </c>
      <c r="D452" s="52" t="n">
        <v>14</v>
      </c>
      <c r="E452" s="53" t="n">
        <v>43591</v>
      </c>
      <c r="F452" s="52" t="n">
        <v>5238</v>
      </c>
      <c r="G452" s="54" t="n">
        <v>7288</v>
      </c>
      <c r="H452" s="52" t="n">
        <v>6962</v>
      </c>
      <c r="I452" s="52" t="n"/>
      <c r="J452" s="47">
        <f>+(((G452-F452)-(H452-F452))/(H452-F452))*100</f>
        <v/>
      </c>
      <c r="K452" s="51">
        <f>AVERAGE(J452:J453)</f>
        <v/>
      </c>
      <c r="L452" s="51">
        <f>_xlfn.STDEV.S(J452,J453)</f>
        <v/>
      </c>
      <c r="M452" s="50">
        <f>(K450-K452)/14</f>
        <v/>
      </c>
      <c r="N452" s="295">
        <f>(K446-K452)/56</f>
        <v/>
      </c>
      <c r="O452" s="295">
        <f>+(H452-F452)/10</f>
        <v/>
      </c>
      <c r="P452" s="26" t="inlineStr">
        <is>
          <t>FALSO</t>
        </is>
      </c>
      <c r="Q452" s="26" t="inlineStr">
        <is>
          <t>FALSO</t>
        </is>
      </c>
      <c r="R452" s="149" t="inlineStr">
        <is>
          <t>No esperado</t>
        </is>
      </c>
      <c r="S452" s="149" t="inlineStr">
        <is>
          <t>Esperado</t>
        </is>
      </c>
      <c r="T452" s="149" t="inlineStr">
        <is>
          <t>Dato Válido</t>
        </is>
      </c>
      <c r="U452" s="149" t="n"/>
    </row>
    <row r="453" ht="15.75" customHeight="1" s="412">
      <c r="A453" s="15" t="n">
        <v>3604</v>
      </c>
      <c r="B453" s="16" t="n">
        <v>26</v>
      </c>
      <c r="C453" s="52" t="n">
        <v>145</v>
      </c>
      <c r="D453" s="52" t="n">
        <v>14</v>
      </c>
      <c r="E453" s="53" t="n">
        <v>43591</v>
      </c>
      <c r="F453" s="52" t="n">
        <v>5207</v>
      </c>
      <c r="G453" s="54" t="n">
        <v>7381</v>
      </c>
      <c r="H453" s="52" t="n">
        <v>7036</v>
      </c>
      <c r="I453" s="52" t="n"/>
      <c r="J453" s="47">
        <f>+(((G453-F453)-(H453-F453))/(H453-F453))*100</f>
        <v/>
      </c>
      <c r="K453" s="50" t="n"/>
      <c r="L453" s="50" t="n"/>
      <c r="M453" s="50" t="n"/>
      <c r="O453" s="295">
        <f>+(H453-F453)/10</f>
        <v/>
      </c>
      <c r="P453" s="26" t="inlineStr">
        <is>
          <t>FALSO</t>
        </is>
      </c>
      <c r="Q453" s="26" t="inlineStr">
        <is>
          <t>FALSO</t>
        </is>
      </c>
      <c r="R453" s="149" t="inlineStr">
        <is>
          <t>Esperado</t>
        </is>
      </c>
      <c r="S453" s="149" t="inlineStr">
        <is>
          <t>Esperado</t>
        </is>
      </c>
      <c r="T453" s="149" t="inlineStr">
        <is>
          <t>Dato Válido</t>
        </is>
      </c>
      <c r="U453" s="149" t="n"/>
    </row>
    <row r="454" ht="15.75" customHeight="1" s="412">
      <c r="A454" s="5" t="n">
        <v>45</v>
      </c>
      <c r="B454" s="252" t="n">
        <v>45</v>
      </c>
      <c r="C454" s="201" t="n">
        <v>146</v>
      </c>
      <c r="D454" s="201" t="n">
        <v>1</v>
      </c>
      <c r="E454" s="8" t="n">
        <v>43514</v>
      </c>
      <c r="F454" s="201" t="n">
        <v>5211</v>
      </c>
      <c r="G454" s="201" t="n">
        <v>8120</v>
      </c>
      <c r="H454" s="201" t="n">
        <v>7234</v>
      </c>
      <c r="I454" s="201" t="n">
        <v>10</v>
      </c>
      <c r="J454" s="9">
        <f>+(((G454-F454)-(H454-F454))/(H454-F454))*100</f>
        <v/>
      </c>
      <c r="K454" s="33">
        <f>AVERAGE(J454:J455)</f>
        <v/>
      </c>
      <c r="L454" s="33">
        <f>_xlfn.STDEV.S(J454,J455)</f>
        <v/>
      </c>
      <c r="M454" s="13" t="n">
        <v>3</v>
      </c>
      <c r="O454" s="295">
        <f>+(H454-F454)/10</f>
        <v/>
      </c>
      <c r="P454" s="26" t="inlineStr">
        <is>
          <t>FALSO</t>
        </is>
      </c>
      <c r="Q454" s="26" t="inlineStr">
        <is>
          <t>FALSO</t>
        </is>
      </c>
      <c r="R454" s="149" t="inlineStr">
        <is>
          <t>Esperado</t>
        </is>
      </c>
      <c r="S454" s="149" t="inlineStr">
        <is>
          <t>No Esperado</t>
        </is>
      </c>
      <c r="T454" s="149" t="inlineStr">
        <is>
          <t>Se descarta</t>
        </is>
      </c>
      <c r="U454" s="149" t="n"/>
    </row>
    <row r="455" ht="15.75" customHeight="1" s="412">
      <c r="A455" s="5" t="n">
        <v>46</v>
      </c>
      <c r="B455" s="252" t="n">
        <v>46</v>
      </c>
      <c r="C455" s="201" t="n">
        <v>146</v>
      </c>
      <c r="D455" s="201" t="n">
        <v>1</v>
      </c>
      <c r="E455" s="8" t="n">
        <v>43514</v>
      </c>
      <c r="F455" s="201" t="n">
        <v>5260</v>
      </c>
      <c r="G455" s="201" t="n">
        <v>7852</v>
      </c>
      <c r="H455" s="201" t="n">
        <v>7053</v>
      </c>
      <c r="I455" s="201" t="n"/>
      <c r="J455" s="9">
        <f>+(((G455-F455)-(H455-F455))/(H455-F455))*100</f>
        <v/>
      </c>
      <c r="K455" s="13" t="n"/>
      <c r="L455" s="13" t="n"/>
      <c r="M455" s="13" t="n"/>
      <c r="O455" s="295">
        <f>+(H455-F455)/10</f>
        <v/>
      </c>
      <c r="P455" s="26" t="inlineStr">
        <is>
          <t>FALSO</t>
        </is>
      </c>
      <c r="Q455" s="26" t="inlineStr">
        <is>
          <t>FALSO</t>
        </is>
      </c>
      <c r="R455" s="149" t="inlineStr">
        <is>
          <t>No esperado</t>
        </is>
      </c>
      <c r="S455" s="149" t="inlineStr">
        <is>
          <t>No Esperado</t>
        </is>
      </c>
      <c r="T455" s="149" t="inlineStr">
        <is>
          <t>Se descarta</t>
        </is>
      </c>
      <c r="U455" s="149" t="n"/>
    </row>
    <row r="456" ht="15.75" customHeight="1" s="412">
      <c r="A456" s="5" t="n">
        <v>699</v>
      </c>
      <c r="B456" s="252" t="n">
        <v>45</v>
      </c>
      <c r="C456" s="201" t="n">
        <v>146</v>
      </c>
      <c r="D456" s="201" t="n">
        <v>3</v>
      </c>
      <c r="E456" s="8" t="n">
        <v>43521</v>
      </c>
      <c r="F456" s="201" t="n">
        <v>5211</v>
      </c>
      <c r="G456" s="201" t="n">
        <v>7902</v>
      </c>
      <c r="H456" s="201" t="n">
        <v>7047</v>
      </c>
      <c r="I456" s="201" t="n">
        <v>11</v>
      </c>
      <c r="J456" s="9">
        <f>+(((G456-F456)-(H456-F456))/(H456-F456))*100</f>
        <v/>
      </c>
      <c r="K456" s="33">
        <f>AVERAGE(J456:J457)</f>
        <v/>
      </c>
      <c r="L456" s="33">
        <f>_xlfn.STDEV.S(J456,J457)</f>
        <v/>
      </c>
      <c r="M456" s="13" t="n"/>
      <c r="O456" s="295">
        <f>+(H456-F456)/10</f>
        <v/>
      </c>
      <c r="P456" s="26" t="inlineStr">
        <is>
          <t>FALSO</t>
        </is>
      </c>
      <c r="Q456" s="26" t="inlineStr">
        <is>
          <t>FALSO</t>
        </is>
      </c>
      <c r="R456" s="149" t="inlineStr">
        <is>
          <t>Esperado</t>
        </is>
      </c>
      <c r="S456" s="149" t="inlineStr">
        <is>
          <t>No esperado</t>
        </is>
      </c>
      <c r="T456" s="149" t="inlineStr">
        <is>
          <t>Dato Válido</t>
        </is>
      </c>
      <c r="U456" s="149" t="n"/>
    </row>
    <row r="457" ht="15.75" customHeight="1" s="412">
      <c r="A457" s="5" t="n">
        <v>700</v>
      </c>
      <c r="B457" s="252" t="n">
        <v>46</v>
      </c>
      <c r="C457" s="201" t="n">
        <v>146</v>
      </c>
      <c r="D457" s="201" t="n">
        <v>3</v>
      </c>
      <c r="E457" s="8" t="n">
        <v>43521</v>
      </c>
      <c r="F457" s="201" t="n">
        <v>5260</v>
      </c>
      <c r="G457" s="201" t="n">
        <v>7968</v>
      </c>
      <c r="H457" s="201" t="n">
        <v>7102</v>
      </c>
      <c r="I457" s="201" t="n"/>
      <c r="J457" s="9">
        <f>+(((G457-F457)-(H457-F457))/(H457-F457))*100</f>
        <v/>
      </c>
      <c r="K457" s="13" t="n"/>
      <c r="L457" s="13" t="n"/>
      <c r="M457" s="13" t="n"/>
      <c r="O457" s="295">
        <f>+(H457-F457)/10</f>
        <v/>
      </c>
      <c r="P457" s="26" t="inlineStr">
        <is>
          <t>FALSO</t>
        </is>
      </c>
      <c r="Q457" s="26" t="inlineStr">
        <is>
          <t>FALSO</t>
        </is>
      </c>
      <c r="R457" s="149" t="inlineStr">
        <is>
          <t>Esperado</t>
        </is>
      </c>
      <c r="S457" s="149" t="inlineStr">
        <is>
          <t>Esperado</t>
        </is>
      </c>
      <c r="T457" s="149" t="inlineStr">
        <is>
          <t>Dato Válido</t>
        </is>
      </c>
      <c r="U457" s="149" t="n"/>
    </row>
    <row r="458" ht="15.75" customHeight="1" s="412">
      <c r="A458" s="5" t="n">
        <v>1349</v>
      </c>
      <c r="B458" s="252" t="n">
        <v>45</v>
      </c>
      <c r="C458" s="201" t="n">
        <v>146</v>
      </c>
      <c r="D458" s="201" t="n">
        <v>5</v>
      </c>
      <c r="E458" s="8" t="n">
        <v>43531</v>
      </c>
      <c r="F458" s="201" t="n">
        <v>5211</v>
      </c>
      <c r="G458" s="201" t="n">
        <v>8279</v>
      </c>
      <c r="H458" s="201" t="n">
        <v>7380</v>
      </c>
      <c r="I458" s="201" t="n">
        <v>11</v>
      </c>
      <c r="J458" s="9">
        <f>+(((G458-F458)-(H458-F458))/(H458-F458))*100</f>
        <v/>
      </c>
      <c r="K458" s="33">
        <f>AVERAGE(J458:J459)</f>
        <v/>
      </c>
      <c r="L458" s="33">
        <f>_xlfn.STDEV.S(J458,J459)</f>
        <v/>
      </c>
      <c r="M458" s="13" t="n"/>
      <c r="O458" s="295">
        <f>+(H458-F458)/10</f>
        <v/>
      </c>
      <c r="P458" s="26" t="inlineStr">
        <is>
          <t>FALSO</t>
        </is>
      </c>
      <c r="Q458" s="26" t="inlineStr">
        <is>
          <t>FALSO</t>
        </is>
      </c>
      <c r="R458" s="149" t="inlineStr">
        <is>
          <t>Esperado</t>
        </is>
      </c>
      <c r="S458" s="149" t="inlineStr">
        <is>
          <t>Esperado</t>
        </is>
      </c>
      <c r="T458" s="149" t="inlineStr">
        <is>
          <t>Dato Válido</t>
        </is>
      </c>
      <c r="U458" s="149" t="n"/>
    </row>
    <row r="459" ht="15.75" customHeight="1" s="412">
      <c r="A459" s="5" t="n">
        <v>1350</v>
      </c>
      <c r="B459" s="252" t="n">
        <v>46</v>
      </c>
      <c r="C459" s="201" t="n">
        <v>146</v>
      </c>
      <c r="D459" s="201" t="n">
        <v>5</v>
      </c>
      <c r="E459" s="8" t="n">
        <v>43531</v>
      </c>
      <c r="F459" s="201" t="n">
        <v>5260</v>
      </c>
      <c r="G459" s="201" t="n">
        <v>8240</v>
      </c>
      <c r="H459" s="201" t="n">
        <v>7391</v>
      </c>
      <c r="I459" s="201" t="n"/>
      <c r="J459" s="9">
        <f>+(((G459-F459)-(H459-F459))/(H459-F459))*100</f>
        <v/>
      </c>
      <c r="K459" s="13" t="n"/>
      <c r="L459" s="13" t="n"/>
      <c r="M459" s="13" t="n"/>
      <c r="O459" s="295">
        <f>+(H459-F459)/10</f>
        <v/>
      </c>
      <c r="P459" s="26" t="inlineStr">
        <is>
          <t>VERDADERO</t>
        </is>
      </c>
      <c r="Q459" s="26" t="inlineStr">
        <is>
          <t>FALSO</t>
        </is>
      </c>
      <c r="R459" s="149" t="inlineStr">
        <is>
          <t>No esperado</t>
        </is>
      </c>
      <c r="S459" s="149" t="inlineStr">
        <is>
          <t>Esperado</t>
        </is>
      </c>
      <c r="T459" s="149" t="inlineStr">
        <is>
          <t>Dato Válido</t>
        </is>
      </c>
      <c r="U459" s="149" t="n"/>
    </row>
    <row r="460" ht="15.75" customHeight="1" s="412">
      <c r="A460" s="15" t="n">
        <v>2455</v>
      </c>
      <c r="B460" s="16" t="n">
        <v>43</v>
      </c>
      <c r="C460" s="17" t="n">
        <v>146</v>
      </c>
      <c r="D460" s="17" t="n">
        <v>9</v>
      </c>
      <c r="E460" s="18" t="n">
        <v>43557</v>
      </c>
      <c r="F460" s="19" t="n">
        <v>5211</v>
      </c>
      <c r="G460" s="17" t="n">
        <v>7561</v>
      </c>
      <c r="H460" s="17" t="n">
        <v>7183</v>
      </c>
      <c r="I460" s="201" t="n"/>
      <c r="J460" s="9">
        <f>+(((G460-F460)-(H460-F460))/(H460-F460))*100</f>
        <v/>
      </c>
      <c r="K460" s="33">
        <f>AVERAGE(J460:J461)</f>
        <v/>
      </c>
      <c r="L460" s="33">
        <f>_xlfn.STDEV.S(J460,J461)</f>
        <v/>
      </c>
      <c r="M460" s="13" t="n"/>
      <c r="O460" s="295">
        <f>+(H460-F460)/10</f>
        <v/>
      </c>
      <c r="P460" s="26" t="inlineStr">
        <is>
          <t>FALSO</t>
        </is>
      </c>
      <c r="Q460" s="26" t="inlineStr">
        <is>
          <t>FALSO</t>
        </is>
      </c>
      <c r="R460" s="149" t="inlineStr">
        <is>
          <t>No esperado</t>
        </is>
      </c>
      <c r="S460" s="149" t="inlineStr">
        <is>
          <t>Esperado</t>
        </is>
      </c>
      <c r="T460" s="149" t="inlineStr">
        <is>
          <t>Dato Válido</t>
        </is>
      </c>
      <c r="U460" s="149" t="n"/>
    </row>
    <row r="461" ht="15.75" customHeight="1" s="412">
      <c r="A461" s="15" t="n">
        <v>2456</v>
      </c>
      <c r="B461" s="16" t="n">
        <v>44</v>
      </c>
      <c r="C461" s="17" t="n">
        <v>146</v>
      </c>
      <c r="D461" s="17" t="n">
        <v>9</v>
      </c>
      <c r="E461" s="18" t="n">
        <v>43557</v>
      </c>
      <c r="F461" s="19" t="n">
        <v>5218</v>
      </c>
      <c r="G461" s="17" t="n">
        <v>7631</v>
      </c>
      <c r="H461" s="17" t="n">
        <v>7237</v>
      </c>
      <c r="I461" s="201" t="n"/>
      <c r="J461" s="9">
        <f>+(((G461-F461)-(H461-F461))/(H461-F461))*100</f>
        <v/>
      </c>
      <c r="K461" s="13" t="n"/>
      <c r="L461" s="13" t="n"/>
      <c r="M461" s="13" t="n"/>
      <c r="O461" s="295">
        <f>+(H461-F461)/10</f>
        <v/>
      </c>
      <c r="P461" s="26" t="inlineStr">
        <is>
          <t>FALSO</t>
        </is>
      </c>
      <c r="Q461" s="26" t="inlineStr">
        <is>
          <t>FALSO</t>
        </is>
      </c>
      <c r="R461" s="149" t="inlineStr">
        <is>
          <t>Esperado</t>
        </is>
      </c>
      <c r="S461" s="149" t="inlineStr">
        <is>
          <t>Esperado</t>
        </is>
      </c>
      <c r="T461" s="149" t="inlineStr">
        <is>
          <t>Dato Válido</t>
        </is>
      </c>
      <c r="U461" s="149" t="n"/>
    </row>
    <row r="462" ht="15.75" customHeight="1" s="412">
      <c r="A462" s="15" t="n">
        <v>3103</v>
      </c>
      <c r="B462" s="16" t="n">
        <v>43</v>
      </c>
      <c r="C462" s="17" t="n">
        <v>146</v>
      </c>
      <c r="D462" s="17" t="n">
        <v>12</v>
      </c>
      <c r="E462" s="18" t="n">
        <v>43577</v>
      </c>
      <c r="F462" s="19" t="n">
        <v>5211</v>
      </c>
      <c r="G462" s="17" t="n">
        <v>7468</v>
      </c>
      <c r="H462" s="17" t="n">
        <v>7124</v>
      </c>
      <c r="I462" s="17" t="n"/>
      <c r="J462" s="9">
        <f>+(((G462-F462)-(H462-F462))/(H462-F462))*100</f>
        <v/>
      </c>
      <c r="K462" s="33">
        <f>AVERAGE(J462:J463)</f>
        <v/>
      </c>
      <c r="L462" s="33">
        <f>_xlfn.STDEV.S(J462,J463)</f>
        <v/>
      </c>
      <c r="M462" s="13" t="n"/>
      <c r="O462" s="295">
        <f>+(H462-F462)/10</f>
        <v/>
      </c>
      <c r="P462" s="26" t="inlineStr">
        <is>
          <t>FALSO</t>
        </is>
      </c>
      <c r="Q462" s="26" t="inlineStr">
        <is>
          <t>FALSO</t>
        </is>
      </c>
      <c r="R462" s="149" t="inlineStr">
        <is>
          <t>No esperado</t>
        </is>
      </c>
      <c r="S462" s="149" t="inlineStr">
        <is>
          <t>Esperado</t>
        </is>
      </c>
      <c r="T462" s="149" t="inlineStr">
        <is>
          <t>Dato Válido</t>
        </is>
      </c>
      <c r="U462" s="149" t="n"/>
    </row>
    <row r="463" ht="15.75" customHeight="1" s="412">
      <c r="A463" s="15" t="n">
        <v>3104</v>
      </c>
      <c r="B463" s="16" t="n">
        <v>44</v>
      </c>
      <c r="C463" s="17" t="n">
        <v>146</v>
      </c>
      <c r="D463" s="17" t="n">
        <v>12</v>
      </c>
      <c r="E463" s="18" t="n">
        <v>43577</v>
      </c>
      <c r="F463" s="19" t="n">
        <v>5218</v>
      </c>
      <c r="G463" s="17" t="n">
        <v>7439</v>
      </c>
      <c r="H463" s="17" t="n">
        <v>7100</v>
      </c>
      <c r="I463" s="17" t="n"/>
      <c r="J463" s="9">
        <f>+(((G463-F463)-(H463-F463))/(H463-F463))*100</f>
        <v/>
      </c>
      <c r="K463" s="13" t="n"/>
      <c r="L463" s="13" t="n"/>
      <c r="M463" s="13" t="n"/>
      <c r="O463" s="295">
        <f>+(H463-F463)/10</f>
        <v/>
      </c>
      <c r="P463" s="26" t="inlineStr">
        <is>
          <t>FALSO</t>
        </is>
      </c>
      <c r="Q463" s="26" t="inlineStr">
        <is>
          <t>FALSO</t>
        </is>
      </c>
      <c r="R463" s="149" t="inlineStr">
        <is>
          <t>No esperado</t>
        </is>
      </c>
      <c r="S463" s="149" t="inlineStr">
        <is>
          <t>Esperado</t>
        </is>
      </c>
      <c r="T463" s="149" t="inlineStr">
        <is>
          <t>Dato Válido</t>
        </is>
      </c>
      <c r="U463" s="149" t="n"/>
    </row>
    <row r="464" ht="15.75" customHeight="1" s="412">
      <c r="A464" s="15" t="n">
        <v>3605</v>
      </c>
      <c r="B464" s="16" t="n">
        <v>27</v>
      </c>
      <c r="C464" s="17" t="n">
        <v>146</v>
      </c>
      <c r="D464" s="17" t="n">
        <v>14</v>
      </c>
      <c r="E464" s="18" t="n">
        <v>43591</v>
      </c>
      <c r="F464" s="17" t="n">
        <v>5236</v>
      </c>
      <c r="G464" s="19" t="n">
        <v>7281</v>
      </c>
      <c r="H464" s="17" t="n">
        <v>6981</v>
      </c>
      <c r="I464" s="17" t="n"/>
      <c r="J464" s="9">
        <f>+(((G464-F464)-(H464-F464))/(H464-F464))*100</f>
        <v/>
      </c>
      <c r="K464" s="33">
        <f>AVERAGE(J464:J465)</f>
        <v/>
      </c>
      <c r="L464" s="33">
        <f>_xlfn.STDEV.S(J464,J465)</f>
        <v/>
      </c>
      <c r="M464" s="13">
        <f>+(K462-K464)/14</f>
        <v/>
      </c>
      <c r="N464" s="295">
        <f>+(K458-K464)/60</f>
        <v/>
      </c>
      <c r="O464" s="295">
        <f>+(H464-F464)/10</f>
        <v/>
      </c>
      <c r="P464" s="26" t="inlineStr">
        <is>
          <t>FALSO</t>
        </is>
      </c>
      <c r="Q464" s="26" t="inlineStr">
        <is>
          <t>FALSO</t>
        </is>
      </c>
      <c r="R464" s="149" t="inlineStr">
        <is>
          <t>No esperado</t>
        </is>
      </c>
      <c r="S464" s="149" t="inlineStr">
        <is>
          <t>Esperado</t>
        </is>
      </c>
      <c r="T464" s="149" t="inlineStr">
        <is>
          <t>Dato Válido</t>
        </is>
      </c>
      <c r="U464" s="149" t="n"/>
    </row>
    <row r="465" ht="15.75" customHeight="1" s="412">
      <c r="A465" s="15" t="n">
        <v>3606</v>
      </c>
      <c r="B465" s="16" t="n">
        <v>28</v>
      </c>
      <c r="C465" s="17" t="n">
        <v>146</v>
      </c>
      <c r="D465" s="17" t="n">
        <v>14</v>
      </c>
      <c r="E465" s="18" t="n">
        <v>43591</v>
      </c>
      <c r="F465" s="17" t="n">
        <v>5216</v>
      </c>
      <c r="G465" s="19" t="n">
        <v>7198</v>
      </c>
      <c r="H465" s="17" t="n">
        <v>6910</v>
      </c>
      <c r="I465" s="17" t="n"/>
      <c r="J465" s="9">
        <f>+(((G465-F465)-(H465-F465))/(H465-F465))*100</f>
        <v/>
      </c>
      <c r="K465" s="13" t="n"/>
      <c r="L465" s="13" t="n"/>
      <c r="M465" s="13" t="n"/>
      <c r="O465" s="295">
        <f>+(H465-F465)/10</f>
        <v/>
      </c>
      <c r="P465" s="26" t="inlineStr">
        <is>
          <t>FALSO</t>
        </is>
      </c>
      <c r="Q465" s="26" t="inlineStr">
        <is>
          <t>FALSO</t>
        </is>
      </c>
      <c r="R465" s="149" t="inlineStr">
        <is>
          <t>No esperado</t>
        </is>
      </c>
      <c r="S465" s="149" t="inlineStr">
        <is>
          <t>Esperado</t>
        </is>
      </c>
      <c r="T465" s="149" t="inlineStr">
        <is>
          <t>Dato Válido</t>
        </is>
      </c>
      <c r="U465" s="149" t="n"/>
    </row>
    <row r="466" ht="15.75" customHeight="1" s="412">
      <c r="A466" s="5" t="n">
        <v>47</v>
      </c>
      <c r="B466" s="252" t="n">
        <v>47</v>
      </c>
      <c r="C466" s="246" t="n">
        <v>147</v>
      </c>
      <c r="D466" s="246" t="n">
        <v>1</v>
      </c>
      <c r="E466" s="46" t="n">
        <v>43514</v>
      </c>
      <c r="F466" s="246" t="n">
        <v>5258</v>
      </c>
      <c r="G466" s="246" t="n"/>
      <c r="H466" s="246" t="n"/>
      <c r="I466" s="246" t="n"/>
      <c r="J466" s="47">
        <f>+(((G466-F466)-(H466-F466))/(H466-F466))*100</f>
        <v/>
      </c>
      <c r="K466" s="51">
        <f>AVERAGE(J466:J467)</f>
        <v/>
      </c>
      <c r="L466" s="51">
        <f>_xlfn.STDEV.S(J466,J467)</f>
        <v/>
      </c>
      <c r="M466" s="50" t="n">
        <v>1</v>
      </c>
      <c r="O466" s="295">
        <f>+(H466-F466)/10</f>
        <v/>
      </c>
      <c r="P466" s="26" t="inlineStr">
        <is>
          <t>FALSO</t>
        </is>
      </c>
      <c r="Q466" s="26" t="inlineStr">
        <is>
          <t>FALSO</t>
        </is>
      </c>
      <c r="R466" s="149" t="inlineStr">
        <is>
          <t>No Esperado</t>
        </is>
      </c>
      <c r="S466" s="149" t="inlineStr">
        <is>
          <t>No Esperado</t>
        </is>
      </c>
      <c r="T466" s="149" t="inlineStr">
        <is>
          <t>Se descarta</t>
        </is>
      </c>
      <c r="U466" s="149" t="n"/>
    </row>
    <row r="467" ht="15.75" customHeight="1" s="412">
      <c r="A467" s="5" t="n">
        <v>48</v>
      </c>
      <c r="B467" s="252" t="n">
        <v>48</v>
      </c>
      <c r="C467" s="246" t="n">
        <v>147</v>
      </c>
      <c r="D467" s="246" t="n">
        <v>1</v>
      </c>
      <c r="E467" s="46" t="n">
        <v>43514</v>
      </c>
      <c r="F467" s="246" t="n">
        <v>5245</v>
      </c>
      <c r="G467" s="246" t="n"/>
      <c r="H467" s="246" t="n"/>
      <c r="I467" s="246" t="n"/>
      <c r="J467" s="47">
        <f>+(((G467-F467)-(H467-F467))/(H467-F467))*100</f>
        <v/>
      </c>
      <c r="K467" s="50" t="n"/>
      <c r="L467" s="50" t="n"/>
      <c r="M467" s="50" t="n"/>
      <c r="O467" s="295">
        <f>+(H467-F467)/10</f>
        <v/>
      </c>
      <c r="P467" s="26" t="inlineStr">
        <is>
          <t>FALSO</t>
        </is>
      </c>
      <c r="Q467" s="26" t="inlineStr">
        <is>
          <t>FALSO</t>
        </is>
      </c>
      <c r="R467" s="149" t="inlineStr">
        <is>
          <t>No Esperado</t>
        </is>
      </c>
      <c r="S467" s="149" t="inlineStr">
        <is>
          <t>No Esperado</t>
        </is>
      </c>
      <c r="T467" s="149" t="inlineStr">
        <is>
          <t>Se descarta</t>
        </is>
      </c>
      <c r="U467" s="149" t="n"/>
    </row>
    <row r="468" ht="15.75" customHeight="1" s="412">
      <c r="A468" s="5" t="n">
        <v>651</v>
      </c>
      <c r="B468" s="252" t="n">
        <v>301</v>
      </c>
      <c r="C468" s="246" t="n">
        <v>147</v>
      </c>
      <c r="D468" s="246" t="n">
        <v>2</v>
      </c>
      <c r="E468" s="46" t="n">
        <v>43517</v>
      </c>
      <c r="F468" s="246" t="n">
        <v>5241</v>
      </c>
      <c r="G468" s="246" t="n">
        <v>8379</v>
      </c>
      <c r="H468" s="246" t="n">
        <v>7926</v>
      </c>
      <c r="I468" s="246" t="n">
        <v>9</v>
      </c>
      <c r="J468" s="47">
        <f>+(((G468-F468)-(H468-F468))/(H468-F468))*100</f>
        <v/>
      </c>
      <c r="K468" s="51">
        <f>AVERAGE(J468:J469)</f>
        <v/>
      </c>
      <c r="L468" s="51">
        <f>_xlfn.STDEV.S(J468,J469)</f>
        <v/>
      </c>
      <c r="M468" s="50" t="n"/>
      <c r="O468" s="295">
        <f>+(H468-F468)/10</f>
        <v/>
      </c>
      <c r="P468" s="26" t="inlineStr">
        <is>
          <t>FALSO</t>
        </is>
      </c>
      <c r="Q468" s="26" t="inlineStr">
        <is>
          <t>FALSO</t>
        </is>
      </c>
      <c r="R468" s="149" t="inlineStr">
        <is>
          <t>Esperado</t>
        </is>
      </c>
      <c r="S468" s="149" t="inlineStr">
        <is>
          <t>No Esperado</t>
        </is>
      </c>
      <c r="T468" s="149" t="inlineStr">
        <is>
          <t>Se descarta</t>
        </is>
      </c>
      <c r="U468" s="149" t="n"/>
    </row>
    <row r="469" ht="15.75" customHeight="1" s="412">
      <c r="A469" s="5" t="n">
        <v>652</v>
      </c>
      <c r="B469" s="252" t="n">
        <v>302</v>
      </c>
      <c r="C469" s="246" t="n">
        <v>147</v>
      </c>
      <c r="D469" s="246" t="n">
        <v>2</v>
      </c>
      <c r="E469" s="46" t="n">
        <v>43517</v>
      </c>
      <c r="F469" s="246" t="n">
        <v>5225</v>
      </c>
      <c r="G469" s="246" t="n">
        <v>8382</v>
      </c>
      <c r="H469" s="246" t="n">
        <v>7907</v>
      </c>
      <c r="I469" s="246" t="n"/>
      <c r="J469" s="47">
        <f>+(((G469-F469)-(H469-F469))/(H469-F469))*100</f>
        <v/>
      </c>
      <c r="K469" s="50" t="n"/>
      <c r="L469" s="50" t="n"/>
      <c r="M469" s="50" t="n"/>
      <c r="O469" s="295">
        <f>+(H469-F469)/10</f>
        <v/>
      </c>
      <c r="P469" s="26" t="inlineStr">
        <is>
          <t>FALSO</t>
        </is>
      </c>
      <c r="Q469" s="26" t="inlineStr">
        <is>
          <t>FALSO</t>
        </is>
      </c>
      <c r="R469" s="149" t="inlineStr">
        <is>
          <t>Esperado</t>
        </is>
      </c>
      <c r="S469" s="149" t="inlineStr">
        <is>
          <t>No Esperado</t>
        </is>
      </c>
      <c r="T469" s="149" t="inlineStr">
        <is>
          <t>Se descarta</t>
        </is>
      </c>
      <c r="U469" s="149" t="n"/>
    </row>
    <row r="470" ht="15.75" customHeight="1" s="412">
      <c r="A470" s="5" t="n">
        <v>701</v>
      </c>
      <c r="B470" s="252" t="n">
        <v>47</v>
      </c>
      <c r="C470" s="246" t="n">
        <v>147</v>
      </c>
      <c r="D470" s="246" t="n">
        <v>3</v>
      </c>
      <c r="E470" s="46" t="n">
        <v>43521</v>
      </c>
      <c r="F470" s="246" t="n">
        <v>5258</v>
      </c>
      <c r="G470" s="246" t="n">
        <v>8548</v>
      </c>
      <c r="H470" s="246" t="n">
        <v>7998</v>
      </c>
      <c r="I470" s="246" t="n">
        <v>9</v>
      </c>
      <c r="J470" s="47">
        <f>+(((G470-F470)-(H470-F470))/(H470-F470))*100</f>
        <v/>
      </c>
      <c r="K470" s="51">
        <f>AVERAGE(J470:J471)</f>
        <v/>
      </c>
      <c r="L470" s="51">
        <f>_xlfn.STDEV.S(J470,J471)</f>
        <v/>
      </c>
      <c r="M470" s="50" t="n"/>
      <c r="O470" s="295">
        <f>+(H470-F470)/10</f>
        <v/>
      </c>
      <c r="P470" s="26" t="inlineStr">
        <is>
          <t>FALSO</t>
        </is>
      </c>
      <c r="Q470" s="26" t="inlineStr">
        <is>
          <t>FALSO</t>
        </is>
      </c>
      <c r="R470" s="149" t="inlineStr">
        <is>
          <t>Esperado</t>
        </is>
      </c>
      <c r="S470" s="149" t="inlineStr">
        <is>
          <t>No Esperado</t>
        </is>
      </c>
      <c r="T470" s="149" t="inlineStr">
        <is>
          <t>Se descarta</t>
        </is>
      </c>
      <c r="U470" s="149" t="n"/>
    </row>
    <row r="471" ht="15.75" customHeight="1" s="412">
      <c r="A471" s="5" t="n">
        <v>702</v>
      </c>
      <c r="B471" s="252" t="n">
        <v>48</v>
      </c>
      <c r="C471" s="246" t="n">
        <v>147</v>
      </c>
      <c r="D471" s="246" t="n">
        <v>3</v>
      </c>
      <c r="E471" s="46" t="n">
        <v>43521</v>
      </c>
      <c r="F471" s="246" t="n">
        <v>5245</v>
      </c>
      <c r="G471" s="246" t="n">
        <v>8240</v>
      </c>
      <c r="H471" s="246" t="n">
        <v>7776</v>
      </c>
      <c r="I471" s="246" t="n"/>
      <c r="J471" s="47">
        <f>+(((G471-F471)-(H471-F471))/(H471-F471))*100</f>
        <v/>
      </c>
      <c r="K471" s="50" t="n"/>
      <c r="L471" s="50" t="n"/>
      <c r="M471" s="50" t="n"/>
      <c r="O471" s="295">
        <f>+(H471-F471)/10</f>
        <v/>
      </c>
      <c r="P471" s="26" t="inlineStr">
        <is>
          <t>FALSO</t>
        </is>
      </c>
      <c r="Q471" s="26" t="inlineStr">
        <is>
          <t>FALSO</t>
        </is>
      </c>
      <c r="R471" s="149" t="inlineStr">
        <is>
          <t>No Esperado</t>
        </is>
      </c>
      <c r="S471" s="149" t="inlineStr">
        <is>
          <t>No Esperado</t>
        </is>
      </c>
      <c r="T471" s="149" t="inlineStr">
        <is>
          <t>Se descarta</t>
        </is>
      </c>
      <c r="U471" s="149" t="n"/>
    </row>
    <row r="472" ht="15.75" customHeight="1" s="412">
      <c r="A472" s="5" t="n">
        <v>1351</v>
      </c>
      <c r="B472" s="252" t="n">
        <v>47</v>
      </c>
      <c r="C472" s="246" t="n">
        <v>147</v>
      </c>
      <c r="D472" s="246" t="n">
        <v>5</v>
      </c>
      <c r="E472" s="46" t="n">
        <v>43531</v>
      </c>
      <c r="F472" s="246" t="n">
        <v>5258</v>
      </c>
      <c r="G472" s="246" t="n">
        <v>8900</v>
      </c>
      <c r="H472" s="246" t="n">
        <v>8292</v>
      </c>
      <c r="I472" s="246" t="n">
        <v>6</v>
      </c>
      <c r="J472" s="47">
        <f>+(((G472-F472)-(H472-F472))/(H472-F472))*100</f>
        <v/>
      </c>
      <c r="K472" s="51">
        <f>AVERAGE(J472:J473)</f>
        <v/>
      </c>
      <c r="L472" s="51">
        <f>_xlfn.STDEV.S(J472,J473)</f>
        <v/>
      </c>
      <c r="M472" s="50" t="n"/>
      <c r="O472" s="295">
        <f>+(H472-F472)/10</f>
        <v/>
      </c>
      <c r="P472" s="26" t="inlineStr">
        <is>
          <t>FALSO</t>
        </is>
      </c>
      <c r="Q472" s="26" t="inlineStr">
        <is>
          <t>FALSO</t>
        </is>
      </c>
      <c r="R472" s="149" t="inlineStr">
        <is>
          <t>Esperado</t>
        </is>
      </c>
      <c r="S472" s="149" t="inlineStr">
        <is>
          <t>No Esperado</t>
        </is>
      </c>
      <c r="T472" s="149" t="inlineStr">
        <is>
          <t>Se descarta</t>
        </is>
      </c>
      <c r="U472" s="149" t="n"/>
    </row>
    <row r="473" ht="15.75" customHeight="1" s="412">
      <c r="A473" s="5" t="n">
        <v>1352</v>
      </c>
      <c r="B473" s="252" t="n">
        <v>48</v>
      </c>
      <c r="C473" s="246" t="n">
        <v>147</v>
      </c>
      <c r="D473" s="246" t="n">
        <v>5</v>
      </c>
      <c r="E473" s="46" t="n">
        <v>43531</v>
      </c>
      <c r="F473" s="246" t="n">
        <v>5245</v>
      </c>
      <c r="G473" s="246" t="n">
        <v>8614</v>
      </c>
      <c r="H473" s="246" t="n">
        <v>8095</v>
      </c>
      <c r="I473" s="246" t="n"/>
      <c r="J473" s="47">
        <f>+(((G473-F473)-(H473-F473))/(H473-F473))*100</f>
        <v/>
      </c>
      <c r="K473" s="50" t="n"/>
      <c r="L473" s="50" t="n"/>
      <c r="M473" s="50" t="n"/>
      <c r="O473" s="295">
        <f>+(H473-F473)/10</f>
        <v/>
      </c>
      <c r="P473" s="26" t="inlineStr">
        <is>
          <t>FALSO</t>
        </is>
      </c>
      <c r="Q473" s="26" t="inlineStr">
        <is>
          <t>FALSO</t>
        </is>
      </c>
      <c r="R473" s="149" t="inlineStr">
        <is>
          <t>Esperado</t>
        </is>
      </c>
      <c r="S473" s="149" t="inlineStr">
        <is>
          <t>No Esperado</t>
        </is>
      </c>
      <c r="T473" s="149" t="inlineStr">
        <is>
          <t>Se descarta</t>
        </is>
      </c>
      <c r="U473" s="149" t="n"/>
    </row>
    <row r="474" ht="15.75" customHeight="1" s="412">
      <c r="A474" s="15" t="n">
        <v>1967</v>
      </c>
      <c r="B474" s="16" t="n">
        <v>13</v>
      </c>
      <c r="C474" s="52" t="n">
        <v>147</v>
      </c>
      <c r="D474" s="52" t="n">
        <v>7</v>
      </c>
      <c r="E474" s="53" t="n">
        <v>43545</v>
      </c>
      <c r="F474" s="54" t="n">
        <v>5314</v>
      </c>
      <c r="G474" s="52" t="n">
        <v>8132</v>
      </c>
      <c r="H474" s="52" t="n">
        <v>7718</v>
      </c>
      <c r="I474" s="246" t="n"/>
      <c r="J474" s="47">
        <f>+(((G474-F474)-(H474-F474))/(H474-F474))*100</f>
        <v/>
      </c>
      <c r="K474" s="51">
        <f>AVERAGE(J474:J475)</f>
        <v/>
      </c>
      <c r="L474" s="51">
        <f>_xlfn.STDEV.S(J474,J475)</f>
        <v/>
      </c>
      <c r="M474" s="50" t="n"/>
      <c r="O474" s="295">
        <f>+(H474-F474)/10</f>
        <v/>
      </c>
      <c r="P474" s="26" t="inlineStr">
        <is>
          <t>FALSO</t>
        </is>
      </c>
      <c r="Q474" s="26" t="inlineStr">
        <is>
          <t>FALSO</t>
        </is>
      </c>
      <c r="R474" s="149" t="inlineStr">
        <is>
          <t>No Esperado</t>
        </is>
      </c>
      <c r="S474" s="149" t="inlineStr">
        <is>
          <t>Esperado</t>
        </is>
      </c>
      <c r="T474" s="149" t="inlineStr">
        <is>
          <t>Se descarta</t>
        </is>
      </c>
      <c r="U474" s="149" t="n"/>
    </row>
    <row r="475" ht="15.75" customHeight="1" s="412">
      <c r="A475" s="15" t="n">
        <v>1968</v>
      </c>
      <c r="B475" s="16" t="n">
        <v>14</v>
      </c>
      <c r="C475" s="52" t="n">
        <v>147</v>
      </c>
      <c r="D475" s="52" t="n">
        <v>7</v>
      </c>
      <c r="E475" s="53" t="n">
        <v>43545</v>
      </c>
      <c r="F475" s="54" t="n">
        <v>5249</v>
      </c>
      <c r="G475" s="52" t="n">
        <v>7952</v>
      </c>
      <c r="H475" s="52" t="n">
        <v>7548</v>
      </c>
      <c r="I475" s="246" t="n"/>
      <c r="J475" s="47">
        <f>+(((G475-F475)-(H475-F475))/(H475-F475))*100</f>
        <v/>
      </c>
      <c r="K475" s="50" t="n"/>
      <c r="L475" s="50" t="n"/>
      <c r="M475" s="50" t="n"/>
      <c r="O475" s="295">
        <f>+(H475-F475)/10</f>
        <v/>
      </c>
      <c r="P475" s="26" t="inlineStr">
        <is>
          <t>FALSO</t>
        </is>
      </c>
      <c r="Q475" s="26" t="inlineStr">
        <is>
          <t>FALSO</t>
        </is>
      </c>
      <c r="R475" s="149" t="inlineStr">
        <is>
          <t>No Esperado</t>
        </is>
      </c>
      <c r="S475" s="149" t="inlineStr">
        <is>
          <t>Esperado</t>
        </is>
      </c>
      <c r="T475" s="149" t="inlineStr">
        <is>
          <t>Se descarta</t>
        </is>
      </c>
      <c r="U475" s="149" t="n"/>
    </row>
    <row r="476" ht="15.75" customHeight="1" s="412">
      <c r="A476" s="15" t="n">
        <v>2635</v>
      </c>
      <c r="B476" s="16" t="n">
        <v>7</v>
      </c>
      <c r="C476" s="52" t="n">
        <v>147</v>
      </c>
      <c r="D476" s="52" t="n">
        <v>10</v>
      </c>
      <c r="E476" s="53" t="n">
        <v>43564</v>
      </c>
      <c r="F476" s="54" t="n">
        <v>5232</v>
      </c>
      <c r="G476" s="52" t="n">
        <v>8411</v>
      </c>
      <c r="H476" s="52" t="n">
        <v>7952</v>
      </c>
      <c r="I476" s="52" t="n"/>
      <c r="J476" s="47">
        <f>+(((G476-F476)-(H476-F476))/(H476-F476))*100</f>
        <v/>
      </c>
      <c r="K476" s="51">
        <f>AVERAGE(J476:J477)</f>
        <v/>
      </c>
      <c r="L476" s="51">
        <f>_xlfn.STDEV.S(J476,J477)</f>
        <v/>
      </c>
      <c r="M476" s="50">
        <f>+(K474-K476)/19</f>
        <v/>
      </c>
      <c r="O476" s="295">
        <f>+(H476-F476)/10</f>
        <v/>
      </c>
      <c r="P476" s="26" t="inlineStr">
        <is>
          <t>FALSO</t>
        </is>
      </c>
      <c r="Q476" s="26" t="inlineStr">
        <is>
          <t>FALSO</t>
        </is>
      </c>
      <c r="R476" s="149" t="inlineStr">
        <is>
          <t>No Esperado</t>
        </is>
      </c>
      <c r="S476" s="149" t="inlineStr">
        <is>
          <t>Esperado</t>
        </is>
      </c>
      <c r="T476" s="149" t="inlineStr">
        <is>
          <t>Se descarta</t>
        </is>
      </c>
      <c r="U476" s="149" t="n"/>
    </row>
    <row r="477" ht="15.75" customHeight="1" s="412">
      <c r="A477" s="15" t="n">
        <v>2636</v>
      </c>
      <c r="B477" s="16" t="n">
        <v>8</v>
      </c>
      <c r="C477" s="52" t="n">
        <v>147</v>
      </c>
      <c r="D477" s="52" t="n">
        <v>10</v>
      </c>
      <c r="E477" s="53" t="n">
        <v>43564</v>
      </c>
      <c r="F477" s="54" t="n">
        <v>5221</v>
      </c>
      <c r="G477" s="52" t="n">
        <v>8305</v>
      </c>
      <c r="H477" s="52" t="n">
        <v>7863</v>
      </c>
      <c r="I477" s="52" t="n"/>
      <c r="J477" s="47">
        <f>+(((G477-F477)-(H477-F477))/(H477-F477))*100</f>
        <v/>
      </c>
      <c r="K477" s="50" t="n"/>
      <c r="L477" s="50" t="n"/>
      <c r="M477" s="50" t="n"/>
      <c r="O477" s="295">
        <f>+(H477-F477)/10</f>
        <v/>
      </c>
      <c r="P477" s="26" t="inlineStr">
        <is>
          <t>FALSO</t>
        </is>
      </c>
      <c r="Q477" s="26" t="inlineStr">
        <is>
          <t>FALSO</t>
        </is>
      </c>
      <c r="R477" s="149" t="inlineStr">
        <is>
          <t>No Esperado</t>
        </is>
      </c>
      <c r="S477" s="149" t="inlineStr">
        <is>
          <t>Esperado</t>
        </is>
      </c>
      <c r="T477" s="149" t="inlineStr">
        <is>
          <t>Se descarta</t>
        </is>
      </c>
      <c r="U477" s="149" t="n"/>
    </row>
    <row r="478" ht="15.75" customHeight="1" s="412">
      <c r="A478" s="5" t="n">
        <v>49</v>
      </c>
      <c r="B478" s="252" t="n">
        <v>49</v>
      </c>
      <c r="C478" s="201" t="n">
        <v>148</v>
      </c>
      <c r="D478" s="201" t="n">
        <v>1</v>
      </c>
      <c r="E478" s="8" t="n">
        <v>43514</v>
      </c>
      <c r="F478" s="201" t="n">
        <v>5203</v>
      </c>
      <c r="G478" s="201" t="n">
        <v>7227</v>
      </c>
      <c r="H478" s="201" t="n">
        <v>6780</v>
      </c>
      <c r="I478" s="201" t="n">
        <v>9</v>
      </c>
      <c r="J478" s="9">
        <f>+(((G478-F478)-(H478-F478))/(H478-F478))*100</f>
        <v/>
      </c>
      <c r="K478" s="33">
        <f>AVERAGE(J478:J479)</f>
        <v/>
      </c>
      <c r="L478" s="33">
        <f>_xlfn.STDEV.S(J478,J479)</f>
        <v/>
      </c>
      <c r="M478" s="13" t="n">
        <v>1</v>
      </c>
      <c r="O478" s="295">
        <f>+(H478-F478)/10</f>
        <v/>
      </c>
      <c r="P478" s="26" t="inlineStr">
        <is>
          <t>FALSO</t>
        </is>
      </c>
      <c r="Q478" s="26" t="inlineStr">
        <is>
          <t>FALSO</t>
        </is>
      </c>
      <c r="R478" s="149" t="inlineStr">
        <is>
          <t>Esperado</t>
        </is>
      </c>
      <c r="S478" s="149" t="inlineStr">
        <is>
          <t>Esperado</t>
        </is>
      </c>
      <c r="T478" s="149" t="inlineStr">
        <is>
          <t>Se descarta</t>
        </is>
      </c>
      <c r="U478" s="149" t="n"/>
    </row>
    <row r="479" ht="15.75" customHeight="1" s="412">
      <c r="A479" s="5" t="n">
        <v>50</v>
      </c>
      <c r="B479" s="252" t="n">
        <v>50</v>
      </c>
      <c r="C479" s="201" t="n">
        <v>148</v>
      </c>
      <c r="D479" s="201" t="n">
        <v>1</v>
      </c>
      <c r="E479" s="8" t="n">
        <v>43514</v>
      </c>
      <c r="F479" s="201" t="n">
        <v>5251</v>
      </c>
      <c r="G479" s="201" t="n">
        <v>7175</v>
      </c>
      <c r="H479" s="201" t="n">
        <v>6790</v>
      </c>
      <c r="I479" s="201" t="n"/>
      <c r="J479" s="9">
        <f>+(((G479-F479)-(H479-F479))/(H479-F479))*100</f>
        <v/>
      </c>
      <c r="K479" s="13" t="n"/>
      <c r="L479" s="13" t="n"/>
      <c r="M479" s="13" t="n"/>
      <c r="O479" s="295">
        <f>+(H479-F479)/10</f>
        <v/>
      </c>
      <c r="P479" s="26" t="inlineStr">
        <is>
          <t>FALSO</t>
        </is>
      </c>
      <c r="Q479" s="26" t="inlineStr">
        <is>
          <t>FALSO</t>
        </is>
      </c>
      <c r="R479" s="149" t="inlineStr">
        <is>
          <t>No esperado</t>
        </is>
      </c>
      <c r="S479" s="149" t="inlineStr">
        <is>
          <t>Esperado</t>
        </is>
      </c>
      <c r="T479" s="149" t="inlineStr">
        <is>
          <t>Se descarta</t>
        </is>
      </c>
      <c r="U479" s="149" t="n"/>
    </row>
    <row r="480" ht="15.75" customHeight="1" s="412">
      <c r="A480" s="5" t="n">
        <v>703</v>
      </c>
      <c r="B480" s="252" t="n">
        <v>49</v>
      </c>
      <c r="C480" s="201" t="n">
        <v>148</v>
      </c>
      <c r="D480" s="201" t="n">
        <v>3</v>
      </c>
      <c r="E480" s="8" t="n">
        <v>43521</v>
      </c>
      <c r="F480" s="201" t="n">
        <v>5203</v>
      </c>
      <c r="G480" s="201" t="n">
        <v>7218</v>
      </c>
      <c r="H480" s="201" t="n">
        <v>6887</v>
      </c>
      <c r="I480" s="201" t="n">
        <v>9</v>
      </c>
      <c r="J480" s="9">
        <f>+(((G480-F480)-(H480-F480))/(H480-F480))*100</f>
        <v/>
      </c>
      <c r="K480" s="33">
        <f>AVERAGE(J480:J481)</f>
        <v/>
      </c>
      <c r="L480" s="33">
        <f>_xlfn.STDEV.S(J480,J481)</f>
        <v/>
      </c>
      <c r="M480" s="13" t="n"/>
      <c r="O480" s="295">
        <f>+(H480-F480)/10</f>
        <v/>
      </c>
      <c r="P480" s="26" t="inlineStr">
        <is>
          <t>FALSO</t>
        </is>
      </c>
      <c r="Q480" s="26" t="inlineStr">
        <is>
          <t>FALSO</t>
        </is>
      </c>
      <c r="R480" s="149" t="inlineStr">
        <is>
          <t>Esperado</t>
        </is>
      </c>
      <c r="S480" s="149" t="inlineStr">
        <is>
          <t>Esperado</t>
        </is>
      </c>
      <c r="T480" s="149" t="inlineStr">
        <is>
          <t>Se descarta</t>
        </is>
      </c>
      <c r="U480" s="149" t="n"/>
    </row>
    <row r="481" ht="15.75" customHeight="1" s="412">
      <c r="A481" s="5" t="n">
        <v>704</v>
      </c>
      <c r="B481" s="252" t="n">
        <v>50</v>
      </c>
      <c r="C481" s="201" t="n">
        <v>148</v>
      </c>
      <c r="D481" s="201" t="n">
        <v>3</v>
      </c>
      <c r="E481" s="8" t="n">
        <v>43521</v>
      </c>
      <c r="F481" s="201" t="n">
        <v>5251</v>
      </c>
      <c r="G481" s="201" t="n">
        <v>7275</v>
      </c>
      <c r="H481" s="201" t="n">
        <v>6935</v>
      </c>
      <c r="I481" s="201" t="n"/>
      <c r="J481" s="9">
        <f>+(((G481-F481)-(H481-F481))/(H481-F481))*100</f>
        <v/>
      </c>
      <c r="K481" s="13" t="n"/>
      <c r="L481" s="13" t="n"/>
      <c r="M481" s="13" t="n"/>
      <c r="O481" s="295">
        <f>+(H481-F481)/10</f>
        <v/>
      </c>
      <c r="P481" s="26" t="inlineStr">
        <is>
          <t>FALSO</t>
        </is>
      </c>
      <c r="Q481" s="26" t="inlineStr">
        <is>
          <t>FALSO</t>
        </is>
      </c>
      <c r="R481" s="149" t="inlineStr">
        <is>
          <t>Esperado</t>
        </is>
      </c>
      <c r="S481" s="149" t="inlineStr">
        <is>
          <t>Esperado</t>
        </is>
      </c>
      <c r="T481" s="149" t="inlineStr">
        <is>
          <t>Se descarta</t>
        </is>
      </c>
      <c r="U481" s="149" t="n"/>
    </row>
    <row r="482" ht="15.75" customHeight="1" s="412">
      <c r="A482" s="5" t="n">
        <v>1353</v>
      </c>
      <c r="B482" s="252" t="n">
        <v>49</v>
      </c>
      <c r="C482" s="201" t="n">
        <v>148</v>
      </c>
      <c r="D482" s="201" t="n">
        <v>5</v>
      </c>
      <c r="E482" s="8" t="n">
        <v>43531</v>
      </c>
      <c r="F482" s="201" t="n">
        <v>5203</v>
      </c>
      <c r="G482" s="201" t="n">
        <v>7861</v>
      </c>
      <c r="H482" s="201" t="n">
        <v>7376</v>
      </c>
      <c r="I482" s="201" t="n">
        <v>6</v>
      </c>
      <c r="J482" s="9">
        <f>+(((G482-F482)-(H482-F482))/(H482-F482))*100</f>
        <v/>
      </c>
      <c r="K482" s="33">
        <f>AVERAGE(J482:J483)</f>
        <v/>
      </c>
      <c r="L482" s="33">
        <f>_xlfn.STDEV.S(J482,J483)</f>
        <v/>
      </c>
      <c r="M482" s="13" t="n"/>
      <c r="O482" s="295">
        <f>+(H482-F482)/10</f>
        <v/>
      </c>
      <c r="P482" s="26" t="inlineStr">
        <is>
          <t>FALSO</t>
        </is>
      </c>
      <c r="Q482" s="26" t="inlineStr">
        <is>
          <t>FALSO</t>
        </is>
      </c>
      <c r="R482" s="149" t="inlineStr">
        <is>
          <t>Esperado</t>
        </is>
      </c>
      <c r="S482" s="149" t="inlineStr">
        <is>
          <t>No esperado</t>
        </is>
      </c>
      <c r="T482" s="149" t="inlineStr">
        <is>
          <t>Se descarta</t>
        </is>
      </c>
      <c r="U482" s="149" t="n"/>
    </row>
    <row r="483" ht="15.75" customHeight="1" s="412">
      <c r="A483" s="5" t="n">
        <v>1354</v>
      </c>
      <c r="B483" s="252" t="n">
        <v>50</v>
      </c>
      <c r="C483" s="201" t="n">
        <v>148</v>
      </c>
      <c r="D483" s="201" t="n">
        <v>5</v>
      </c>
      <c r="E483" s="8" t="n">
        <v>43531</v>
      </c>
      <c r="F483" s="201" t="n">
        <v>5251</v>
      </c>
      <c r="G483" s="201" t="n">
        <v>7860</v>
      </c>
      <c r="H483" s="201" t="n">
        <v>7373</v>
      </c>
      <c r="I483" s="201" t="n"/>
      <c r="J483" s="9">
        <f>+(((G483-F483)-(H483-F483))/(H483-F483))*100</f>
        <v/>
      </c>
      <c r="K483" s="13" t="n"/>
      <c r="L483" s="13" t="n"/>
      <c r="M483" s="13" t="n"/>
      <c r="O483" s="295">
        <f>+(H483-F483)/10</f>
        <v/>
      </c>
      <c r="P483" s="26" t="inlineStr">
        <is>
          <t>FALSO</t>
        </is>
      </c>
      <c r="Q483" s="26" t="inlineStr">
        <is>
          <t>FALSO</t>
        </is>
      </c>
      <c r="R483" s="149" t="inlineStr">
        <is>
          <t>No esperado</t>
        </is>
      </c>
      <c r="S483" s="149" t="inlineStr">
        <is>
          <t>Esperado</t>
        </is>
      </c>
      <c r="T483" s="149" t="inlineStr">
        <is>
          <t>Se descarta</t>
        </is>
      </c>
      <c r="U483" s="149" t="n"/>
    </row>
    <row r="484" ht="15.75" customHeight="1" s="412">
      <c r="A484" s="15" t="n">
        <v>1969</v>
      </c>
      <c r="B484" s="16" t="n">
        <v>15</v>
      </c>
      <c r="C484" s="17" t="n">
        <v>148</v>
      </c>
      <c r="D484" s="17" t="n">
        <v>7</v>
      </c>
      <c r="E484" s="18" t="n">
        <v>43545</v>
      </c>
      <c r="F484" s="19" t="n">
        <v>5231</v>
      </c>
      <c r="G484" s="17" t="n">
        <v>6898</v>
      </c>
      <c r="H484" s="17" t="n">
        <v>6654</v>
      </c>
      <c r="I484" s="201" t="n"/>
      <c r="J484" s="9">
        <f>+(((G484-F484)-(H484-F484))/(H484-F484))*100</f>
        <v/>
      </c>
      <c r="K484" s="33">
        <f>AVERAGE(J484:J485)</f>
        <v/>
      </c>
      <c r="L484" s="33">
        <f>_xlfn.STDEV.S(J484,J485)</f>
        <v/>
      </c>
      <c r="M484" s="13" t="n"/>
      <c r="O484" s="295">
        <f>+(H484-F484)/10</f>
        <v/>
      </c>
      <c r="P484" s="26" t="inlineStr">
        <is>
          <t>FALSO</t>
        </is>
      </c>
      <c r="Q484" s="26" t="inlineStr">
        <is>
          <t>FALSO</t>
        </is>
      </c>
      <c r="R484" s="149" t="inlineStr">
        <is>
          <t>No esperado</t>
        </is>
      </c>
      <c r="S484" s="149" t="inlineStr">
        <is>
          <t>Esperado</t>
        </is>
      </c>
      <c r="T484" s="149" t="inlineStr">
        <is>
          <t>Se descarta</t>
        </is>
      </c>
      <c r="U484" s="149" t="n"/>
    </row>
    <row r="485" ht="15.75" customHeight="1" s="412">
      <c r="A485" s="15" t="n">
        <v>1970</v>
      </c>
      <c r="B485" s="16" t="n">
        <v>16</v>
      </c>
      <c r="C485" s="17" t="n">
        <v>148</v>
      </c>
      <c r="D485" s="17" t="n">
        <v>7</v>
      </c>
      <c r="E485" s="18" t="n">
        <v>43545</v>
      </c>
      <c r="F485" s="19" t="n">
        <v>5280</v>
      </c>
      <c r="G485" s="17" t="n">
        <v>7036</v>
      </c>
      <c r="H485" s="17" t="n">
        <v>6778</v>
      </c>
      <c r="I485" s="201" t="n"/>
      <c r="J485" s="9">
        <f>+(((G485-F485)-(H485-F485))/(H485-F485))*100</f>
        <v/>
      </c>
      <c r="K485" s="13" t="n"/>
      <c r="L485" s="13" t="n"/>
      <c r="M485" s="13" t="n"/>
      <c r="O485" s="295">
        <f>+(H485-F485)/10</f>
        <v/>
      </c>
      <c r="P485" s="26" t="inlineStr">
        <is>
          <t>FALSO</t>
        </is>
      </c>
      <c r="Q485" s="26" t="inlineStr">
        <is>
          <t>FALSO</t>
        </is>
      </c>
      <c r="R485" s="149" t="inlineStr">
        <is>
          <t>Esperado</t>
        </is>
      </c>
      <c r="S485" s="149" t="inlineStr">
        <is>
          <t>Esperado</t>
        </is>
      </c>
      <c r="T485" s="149" t="inlineStr">
        <is>
          <t>Se descarta</t>
        </is>
      </c>
      <c r="U485" s="149" t="n"/>
    </row>
    <row r="486" ht="15.75" customHeight="1" s="412">
      <c r="A486" s="15" t="n">
        <v>2637</v>
      </c>
      <c r="B486" s="16" t="n">
        <v>9</v>
      </c>
      <c r="C486" s="17" t="n">
        <v>148</v>
      </c>
      <c r="D486" s="17" t="n">
        <v>10</v>
      </c>
      <c r="E486" s="18" t="n">
        <v>43564</v>
      </c>
      <c r="F486" s="19" t="n">
        <v>5188</v>
      </c>
      <c r="G486" s="17" t="n">
        <v>7383</v>
      </c>
      <c r="H486" s="17" t="n">
        <v>7085</v>
      </c>
      <c r="I486" s="17" t="n"/>
      <c r="J486" s="9">
        <f>+(((G486-F486)-(H486-F486))/(H486-F486))*100</f>
        <v/>
      </c>
      <c r="K486" s="33">
        <f>AVERAGE(J486:J487)</f>
        <v/>
      </c>
      <c r="L486" s="33">
        <f>_xlfn.STDEV.S(J486,J487)</f>
        <v/>
      </c>
      <c r="M486" s="13">
        <f>+(K484-K486)/19</f>
        <v/>
      </c>
      <c r="N486" s="295">
        <f>+(K482-K486)/33</f>
        <v/>
      </c>
      <c r="O486" s="295">
        <f>+(H486-F486)/10</f>
        <v/>
      </c>
      <c r="P486" s="26" t="inlineStr">
        <is>
          <t>FALSO</t>
        </is>
      </c>
      <c r="Q486" s="26" t="inlineStr">
        <is>
          <t>VERDADERO</t>
        </is>
      </c>
      <c r="R486" s="149" t="inlineStr">
        <is>
          <t>Esperado</t>
        </is>
      </c>
      <c r="S486" s="149" t="inlineStr">
        <is>
          <t>Esperado</t>
        </is>
      </c>
      <c r="T486" s="149" t="inlineStr">
        <is>
          <t>Se descarta</t>
        </is>
      </c>
      <c r="U486" s="149" t="n"/>
    </row>
    <row r="487" ht="15.75" customHeight="1" s="412">
      <c r="A487" s="15" t="n">
        <v>2638</v>
      </c>
      <c r="B487" s="16" t="n">
        <v>10</v>
      </c>
      <c r="C487" s="17" t="n">
        <v>148</v>
      </c>
      <c r="D487" s="17" t="n">
        <v>10</v>
      </c>
      <c r="E487" s="18" t="n">
        <v>43564</v>
      </c>
      <c r="F487" s="19" t="n">
        <v>5232</v>
      </c>
      <c r="G487" s="17" t="n">
        <v>7300</v>
      </c>
      <c r="H487" s="17" t="n">
        <v>7022</v>
      </c>
      <c r="I487" s="17" t="n"/>
      <c r="J487" s="9">
        <f>+(((G487-F487)-(H487-F487))/(H487-F487))*100</f>
        <v/>
      </c>
      <c r="K487" s="13" t="n"/>
      <c r="L487" s="13" t="n"/>
      <c r="M487" s="13" t="n"/>
      <c r="O487" s="295">
        <f>+(H487-F487)/10</f>
        <v/>
      </c>
      <c r="P487" s="26" t="inlineStr">
        <is>
          <t>FALSO</t>
        </is>
      </c>
      <c r="Q487" s="26" t="inlineStr">
        <is>
          <t>FALSO</t>
        </is>
      </c>
      <c r="R487" s="149" t="inlineStr">
        <is>
          <t>No esperado</t>
        </is>
      </c>
      <c r="S487" s="149" t="inlineStr">
        <is>
          <t>Esperado</t>
        </is>
      </c>
      <c r="T487" s="149" t="inlineStr">
        <is>
          <t>Se descarta</t>
        </is>
      </c>
      <c r="U487" s="149" t="n"/>
    </row>
    <row r="488" ht="15.75" customHeight="1" s="412">
      <c r="A488" s="5" t="n">
        <v>51</v>
      </c>
      <c r="B488" s="252" t="n">
        <v>51</v>
      </c>
      <c r="C488" s="246" t="n">
        <v>149</v>
      </c>
      <c r="D488" s="246" t="n">
        <v>1</v>
      </c>
      <c r="E488" s="46" t="n">
        <v>43514</v>
      </c>
      <c r="F488" s="246" t="n">
        <v>5234</v>
      </c>
      <c r="G488" s="246" t="n">
        <v>8080</v>
      </c>
      <c r="H488" s="246" t="n">
        <v>7311</v>
      </c>
      <c r="I488" s="246" t="n">
        <v>11</v>
      </c>
      <c r="J488" s="47">
        <f>+(((G488-F488)-(H488-F488))/(H488-F488))*100</f>
        <v/>
      </c>
      <c r="K488" s="51">
        <f>AVERAGE(J488:J489)</f>
        <v/>
      </c>
      <c r="L488" s="51">
        <f>_xlfn.STDEV.S(J488,J489)</f>
        <v/>
      </c>
      <c r="M488" s="50" t="n">
        <v>3</v>
      </c>
      <c r="O488" s="295">
        <f>+(H488-F488)/10</f>
        <v/>
      </c>
      <c r="P488" s="26" t="inlineStr">
        <is>
          <t>FALSO</t>
        </is>
      </c>
      <c r="Q488" s="26" t="inlineStr">
        <is>
          <t>FALSO</t>
        </is>
      </c>
      <c r="R488" s="149" t="inlineStr">
        <is>
          <t>Esperado</t>
        </is>
      </c>
      <c r="S488" s="149" t="inlineStr">
        <is>
          <t>No Esperado</t>
        </is>
      </c>
      <c r="T488" s="149" t="inlineStr">
        <is>
          <t>Se descarta</t>
        </is>
      </c>
      <c r="U488" s="149" t="n"/>
    </row>
    <row r="489" ht="15.75" customHeight="1" s="412">
      <c r="A489" s="5" t="n">
        <v>52</v>
      </c>
      <c r="B489" s="252" t="n">
        <v>52</v>
      </c>
      <c r="C489" s="246" t="n">
        <v>149</v>
      </c>
      <c r="D489" s="246" t="n">
        <v>1</v>
      </c>
      <c r="E489" s="46" t="n">
        <v>43514</v>
      </c>
      <c r="F489" s="246" t="n">
        <v>5234</v>
      </c>
      <c r="G489" s="246" t="n">
        <v>7959</v>
      </c>
      <c r="H489" s="246" t="n">
        <v>7235</v>
      </c>
      <c r="I489" s="246" t="n"/>
      <c r="J489" s="47">
        <f>+(((G489-F489)-(H489-F489))/(H489-F489))*100</f>
        <v/>
      </c>
      <c r="K489" s="50" t="n"/>
      <c r="L489" s="50" t="n"/>
      <c r="M489" s="50" t="n"/>
      <c r="O489" s="295">
        <f>+(H489-F489)/10</f>
        <v/>
      </c>
      <c r="P489" s="26" t="inlineStr">
        <is>
          <t>FALSO</t>
        </is>
      </c>
      <c r="Q489" s="26" t="inlineStr">
        <is>
          <t>FALSO</t>
        </is>
      </c>
      <c r="R489" s="149" t="inlineStr">
        <is>
          <t>No esperado</t>
        </is>
      </c>
      <c r="S489" s="149" t="inlineStr">
        <is>
          <t>No Esperado</t>
        </is>
      </c>
      <c r="T489" s="149" t="inlineStr">
        <is>
          <t>Se descarta</t>
        </is>
      </c>
      <c r="U489" s="149" t="n"/>
    </row>
    <row r="490" ht="15.75" customHeight="1" s="412">
      <c r="A490" s="5" t="n">
        <v>705</v>
      </c>
      <c r="B490" s="252" t="n">
        <v>51</v>
      </c>
      <c r="C490" s="246" t="n">
        <v>149</v>
      </c>
      <c r="D490" s="246" t="n">
        <v>3</v>
      </c>
      <c r="E490" s="46" t="n">
        <v>43521</v>
      </c>
      <c r="F490" s="246" t="n">
        <v>5234</v>
      </c>
      <c r="G490" s="246" t="n">
        <v>8606</v>
      </c>
      <c r="H490" s="246" t="n">
        <v>7587</v>
      </c>
      <c r="I490" s="246" t="n">
        <v>9</v>
      </c>
      <c r="J490" s="47">
        <f>+(((G490-F490)-(H490-F490))/(H490-F490))*100</f>
        <v/>
      </c>
      <c r="K490" s="51">
        <f>AVERAGE(J490:J491)</f>
        <v/>
      </c>
      <c r="L490" s="51">
        <f>_xlfn.STDEV.S(J490,J491)</f>
        <v/>
      </c>
      <c r="M490" s="50" t="n"/>
      <c r="O490" s="295">
        <f>+(H490-F490)/10</f>
        <v/>
      </c>
      <c r="P490" s="26" t="inlineStr">
        <is>
          <t>FALSO</t>
        </is>
      </c>
      <c r="Q490" s="26" t="inlineStr">
        <is>
          <t>FALSO</t>
        </is>
      </c>
      <c r="R490" s="149" t="inlineStr">
        <is>
          <t>Esperado</t>
        </is>
      </c>
      <c r="S490" s="149" t="inlineStr">
        <is>
          <t>No esperado</t>
        </is>
      </c>
      <c r="T490" s="149" t="inlineStr">
        <is>
          <t>Dato Válido</t>
        </is>
      </c>
      <c r="U490" s="149" t="n"/>
    </row>
    <row r="491" ht="15.75" customHeight="1" s="412">
      <c r="A491" s="5" t="n">
        <v>706</v>
      </c>
      <c r="B491" s="252" t="n">
        <v>52</v>
      </c>
      <c r="C491" s="246" t="n">
        <v>149</v>
      </c>
      <c r="D491" s="246" t="n">
        <v>3</v>
      </c>
      <c r="E491" s="46" t="n">
        <v>43521</v>
      </c>
      <c r="F491" s="246" t="n">
        <v>5234</v>
      </c>
      <c r="G491" s="246" t="n">
        <v>8675</v>
      </c>
      <c r="H491" s="246" t="n">
        <v>7646</v>
      </c>
      <c r="I491" s="246" t="n"/>
      <c r="J491" s="47">
        <f>+(((G491-F491)-(H491-F491))/(H491-F491))*100</f>
        <v/>
      </c>
      <c r="K491" s="50" t="n"/>
      <c r="L491" s="50" t="n"/>
      <c r="M491" s="50" t="n"/>
      <c r="O491" s="295">
        <f>+(H491-F491)/10</f>
        <v/>
      </c>
      <c r="P491" s="26" t="inlineStr">
        <is>
          <t>FALSO</t>
        </is>
      </c>
      <c r="Q491" s="26" t="inlineStr">
        <is>
          <t>FALSO</t>
        </is>
      </c>
      <c r="R491" s="149" t="inlineStr">
        <is>
          <t>Esperado</t>
        </is>
      </c>
      <c r="S491" s="149" t="inlineStr">
        <is>
          <t>Esperado</t>
        </is>
      </c>
      <c r="T491" s="149" t="inlineStr">
        <is>
          <t>Dato Válido</t>
        </is>
      </c>
      <c r="U491" s="149" t="n"/>
    </row>
    <row r="492" ht="15.75" customHeight="1" s="412">
      <c r="A492" s="5" t="n">
        <v>1355</v>
      </c>
      <c r="B492" s="252" t="n">
        <v>51</v>
      </c>
      <c r="C492" s="246" t="n">
        <v>149</v>
      </c>
      <c r="D492" s="246" t="n">
        <v>5</v>
      </c>
      <c r="E492" s="46" t="n">
        <v>43531</v>
      </c>
      <c r="F492" s="246" t="n">
        <v>5234</v>
      </c>
      <c r="G492" s="246" t="n">
        <v>8809</v>
      </c>
      <c r="H492" s="246" t="n">
        <v>7800</v>
      </c>
      <c r="I492" s="246" t="n">
        <v>8</v>
      </c>
      <c r="J492" s="47">
        <f>+(((G492-F492)-(H492-F492))/(H492-F492))*100</f>
        <v/>
      </c>
      <c r="K492" s="51">
        <f>AVERAGE(J492:J493)</f>
        <v/>
      </c>
      <c r="L492" s="51">
        <f>_xlfn.STDEV.S(J492,J493)</f>
        <v/>
      </c>
      <c r="M492" s="50" t="n"/>
      <c r="O492" s="295">
        <f>+(H492-F492)/10</f>
        <v/>
      </c>
      <c r="P492" s="26" t="inlineStr">
        <is>
          <t>VERDADERO</t>
        </is>
      </c>
      <c r="Q492" s="26" t="inlineStr">
        <is>
          <t>FALSO</t>
        </is>
      </c>
      <c r="R492" s="149" t="inlineStr">
        <is>
          <t>Esperado</t>
        </is>
      </c>
      <c r="S492" s="149" t="inlineStr">
        <is>
          <t>Esperado</t>
        </is>
      </c>
      <c r="T492" s="149" t="inlineStr">
        <is>
          <t>Dato Válido</t>
        </is>
      </c>
      <c r="U492" s="149" t="n"/>
    </row>
    <row r="493" ht="15.75" customHeight="1" s="412">
      <c r="A493" s="5" t="n">
        <v>1356</v>
      </c>
      <c r="B493" s="252" t="n">
        <v>52</v>
      </c>
      <c r="C493" s="246" t="n">
        <v>149</v>
      </c>
      <c r="D493" s="246" t="n">
        <v>5</v>
      </c>
      <c r="E493" s="46" t="n">
        <v>43531</v>
      </c>
      <c r="F493" s="246" t="n">
        <v>5234</v>
      </c>
      <c r="G493" s="246" t="n">
        <v>8583</v>
      </c>
      <c r="H493" s="246" t="n">
        <v>7633</v>
      </c>
      <c r="I493" s="246" t="n"/>
      <c r="J493" s="47">
        <f>+(((G493-F493)-(H493-F493))/(H493-F493))*100</f>
        <v/>
      </c>
      <c r="K493" s="50" t="n"/>
      <c r="L493" s="50" t="n"/>
      <c r="M493" s="50" t="n"/>
      <c r="O493" s="295">
        <f>+(H493-F493)/10</f>
        <v/>
      </c>
      <c r="P493" s="26" t="inlineStr">
        <is>
          <t>FALSO</t>
        </is>
      </c>
      <c r="Q493" s="26" t="inlineStr">
        <is>
          <t>FALSO</t>
        </is>
      </c>
      <c r="R493" s="149" t="inlineStr">
        <is>
          <t>No esperado</t>
        </is>
      </c>
      <c r="S493" s="149" t="inlineStr">
        <is>
          <t>Esperado</t>
        </is>
      </c>
      <c r="T493" s="149" t="inlineStr">
        <is>
          <t>Dato Válido</t>
        </is>
      </c>
      <c r="U493" s="149" t="n"/>
    </row>
    <row r="494" ht="15.75" customHeight="1" s="412">
      <c r="A494" s="15" t="n">
        <v>2457</v>
      </c>
      <c r="B494" s="16" t="n">
        <v>45</v>
      </c>
      <c r="C494" s="52" t="n">
        <v>149</v>
      </c>
      <c r="D494" s="52" t="n">
        <v>9</v>
      </c>
      <c r="E494" s="53" t="n">
        <v>43557</v>
      </c>
      <c r="F494" s="54" t="n">
        <v>5211</v>
      </c>
      <c r="G494" s="52" t="n">
        <v>8042</v>
      </c>
      <c r="H494" s="52" t="n">
        <v>7536</v>
      </c>
      <c r="I494" s="246" t="n"/>
      <c r="J494" s="47">
        <f>+(((G494-F494)-(H494-F494))/(H494-F494))*100</f>
        <v/>
      </c>
      <c r="K494" s="51">
        <f>AVERAGE(J494:J495)</f>
        <v/>
      </c>
      <c r="L494" s="51">
        <f>_xlfn.STDEV.S(J494,J495)</f>
        <v/>
      </c>
      <c r="M494" s="50" t="n"/>
      <c r="O494" s="295">
        <f>+(H494-F494)/10</f>
        <v/>
      </c>
      <c r="P494" s="26" t="inlineStr">
        <is>
          <t>FALSO</t>
        </is>
      </c>
      <c r="Q494" s="26" t="inlineStr">
        <is>
          <t>FALSO</t>
        </is>
      </c>
      <c r="R494" s="149" t="inlineStr">
        <is>
          <t>No esperado</t>
        </is>
      </c>
      <c r="S494" s="149" t="inlineStr">
        <is>
          <t>Esperado</t>
        </is>
      </c>
      <c r="T494" s="149" t="inlineStr">
        <is>
          <t>Dato Válido</t>
        </is>
      </c>
      <c r="U494" s="149" t="n"/>
    </row>
    <row r="495" ht="15.75" customHeight="1" s="412">
      <c r="A495" s="15" t="n">
        <v>2458</v>
      </c>
      <c r="B495" s="16" t="n">
        <v>46</v>
      </c>
      <c r="C495" s="52" t="n">
        <v>149</v>
      </c>
      <c r="D495" s="52" t="n">
        <v>9</v>
      </c>
      <c r="E495" s="53" t="n">
        <v>43557</v>
      </c>
      <c r="F495" s="54" t="n">
        <v>5260</v>
      </c>
      <c r="G495" s="52" t="n">
        <v>8029</v>
      </c>
      <c r="H495" s="52" t="n">
        <v>7540</v>
      </c>
      <c r="I495" s="246" t="n"/>
      <c r="J495" s="47">
        <f>+(((G495-F495)-(H495-F495))/(H495-F495))*100</f>
        <v/>
      </c>
      <c r="K495" s="50" t="n"/>
      <c r="L495" s="50" t="n"/>
      <c r="M495" s="50" t="n"/>
      <c r="O495" s="295">
        <f>+(H495-F495)/10</f>
        <v/>
      </c>
      <c r="P495" s="26" t="inlineStr">
        <is>
          <t>FALSO</t>
        </is>
      </c>
      <c r="Q495" s="26" t="inlineStr">
        <is>
          <t>FALSO</t>
        </is>
      </c>
      <c r="R495" s="149" t="inlineStr">
        <is>
          <t>No esperado</t>
        </is>
      </c>
      <c r="S495" s="149" t="inlineStr">
        <is>
          <t>Esperado</t>
        </is>
      </c>
      <c r="T495" s="149" t="inlineStr">
        <is>
          <t>Dato Válido</t>
        </is>
      </c>
      <c r="U495" s="149" t="n"/>
    </row>
    <row r="496" ht="15.75" customHeight="1" s="412">
      <c r="A496" s="15" t="n">
        <v>3105</v>
      </c>
      <c r="B496" s="16" t="n">
        <v>45</v>
      </c>
      <c r="C496" s="52" t="n">
        <v>149</v>
      </c>
      <c r="D496" s="52" t="n">
        <v>12</v>
      </c>
      <c r="E496" s="53" t="n">
        <v>43577</v>
      </c>
      <c r="F496" s="54" t="n">
        <v>5211</v>
      </c>
      <c r="G496" s="52" t="n">
        <v>8104</v>
      </c>
      <c r="H496" s="52" t="n">
        <v>7654</v>
      </c>
      <c r="I496" s="52" t="n"/>
      <c r="J496" s="47">
        <f>+(((G496-F496)-(H496-F496))/(H496-F496))*100</f>
        <v/>
      </c>
      <c r="K496" s="51">
        <f>AVERAGE(J496:J497)</f>
        <v/>
      </c>
      <c r="L496" s="51">
        <f>_xlfn.STDEV.S(J496,J497)</f>
        <v/>
      </c>
      <c r="M496" s="50" t="n"/>
      <c r="O496" s="295">
        <f>+(H496-F496)/10</f>
        <v/>
      </c>
      <c r="P496" s="26" t="inlineStr">
        <is>
          <t>FALSO</t>
        </is>
      </c>
      <c r="Q496" s="26" t="inlineStr">
        <is>
          <t>FALSO</t>
        </is>
      </c>
      <c r="R496" s="149" t="inlineStr">
        <is>
          <t>Esperado</t>
        </is>
      </c>
      <c r="S496" s="149" t="inlineStr">
        <is>
          <t>Esperado</t>
        </is>
      </c>
      <c r="T496" s="149" t="inlineStr">
        <is>
          <t>Dato Válido</t>
        </is>
      </c>
      <c r="U496" s="149" t="n"/>
    </row>
    <row r="497" ht="15.75" customHeight="1" s="412">
      <c r="A497" s="15" t="n">
        <v>3106</v>
      </c>
      <c r="B497" s="16" t="n">
        <v>46</v>
      </c>
      <c r="C497" s="52" t="n">
        <v>149</v>
      </c>
      <c r="D497" s="52" t="n">
        <v>12</v>
      </c>
      <c r="E497" s="53" t="n">
        <v>43577</v>
      </c>
      <c r="F497" s="54" t="n">
        <v>5260</v>
      </c>
      <c r="G497" s="52" t="n">
        <v>8241</v>
      </c>
      <c r="H497" s="52" t="n">
        <v>7781</v>
      </c>
      <c r="I497" s="52" t="n"/>
      <c r="J497" s="47">
        <f>+(((G497-F497)-(H497-F497))/(H497-F497))*100</f>
        <v/>
      </c>
      <c r="K497" s="50" t="n"/>
      <c r="L497" s="50" t="n"/>
      <c r="M497" s="50" t="n"/>
      <c r="O497" s="295">
        <f>+(H497-F497)/10</f>
        <v/>
      </c>
      <c r="P497" s="26" t="inlineStr">
        <is>
          <t>FALSO</t>
        </is>
      </c>
      <c r="Q497" s="26" t="inlineStr">
        <is>
          <t>FALSO</t>
        </is>
      </c>
      <c r="R497" s="149" t="inlineStr">
        <is>
          <t>Esperado</t>
        </is>
      </c>
      <c r="S497" s="149" t="inlineStr">
        <is>
          <t>Esperado</t>
        </is>
      </c>
      <c r="T497" s="149" t="inlineStr">
        <is>
          <t>Dato Válido</t>
        </is>
      </c>
      <c r="U497" s="149" t="n"/>
    </row>
    <row r="498" ht="15.75" customHeight="1" s="412">
      <c r="A498" s="15" t="n">
        <v>3607</v>
      </c>
      <c r="B498" s="16" t="n">
        <v>29</v>
      </c>
      <c r="C498" s="52" t="n">
        <v>149</v>
      </c>
      <c r="D498" s="52" t="n">
        <v>14</v>
      </c>
      <c r="E498" s="53" t="n">
        <v>43591</v>
      </c>
      <c r="F498" s="52" t="n">
        <v>5292</v>
      </c>
      <c r="G498" s="54" t="n">
        <v>8037</v>
      </c>
      <c r="H498" s="52" t="n">
        <v>7628</v>
      </c>
      <c r="I498" s="52" t="n"/>
      <c r="J498" s="47">
        <f>+(((G498-F498)-(H498-F498))/(H498-F498))*100</f>
        <v/>
      </c>
      <c r="K498" s="51">
        <f>AVERAGE(J498:J499)</f>
        <v/>
      </c>
      <c r="L498" s="51">
        <f>_xlfn.STDEV.S(J498,J499)</f>
        <v/>
      </c>
      <c r="M498" s="50">
        <f>+(K496-K498)/14</f>
        <v/>
      </c>
      <c r="N498" s="295">
        <f>+(K492-K498)/60</f>
        <v/>
      </c>
      <c r="O498" s="295">
        <f>+(H498-F498)/10</f>
        <v/>
      </c>
      <c r="P498" s="26" t="inlineStr">
        <is>
          <t>FALSO</t>
        </is>
      </c>
      <c r="Q498" s="26" t="inlineStr">
        <is>
          <t>FALSO</t>
        </is>
      </c>
      <c r="R498" s="149" t="inlineStr">
        <is>
          <t>No esperado</t>
        </is>
      </c>
      <c r="S498" s="149" t="inlineStr">
        <is>
          <t>Esperado</t>
        </is>
      </c>
      <c r="T498" s="149" t="inlineStr">
        <is>
          <t>Dato Válido</t>
        </is>
      </c>
      <c r="U498" s="149" t="n"/>
    </row>
    <row r="499" ht="15.75" customHeight="1" s="412">
      <c r="A499" s="15" t="n">
        <v>3608</v>
      </c>
      <c r="B499" s="16" t="n">
        <v>30</v>
      </c>
      <c r="C499" s="52" t="n">
        <v>149</v>
      </c>
      <c r="D499" s="52" t="n">
        <v>14</v>
      </c>
      <c r="E499" s="53" t="n">
        <v>43591</v>
      </c>
      <c r="F499" s="52" t="n">
        <v>5244</v>
      </c>
      <c r="G499" s="54" t="n">
        <v>8005</v>
      </c>
      <c r="H499" s="52" t="n">
        <v>7597</v>
      </c>
      <c r="I499" s="52" t="n"/>
      <c r="J499" s="47">
        <f>+(((G499-F499)-(H499-F499))/(H499-F499))*100</f>
        <v/>
      </c>
      <c r="K499" s="50" t="n"/>
      <c r="L499" s="50" t="n"/>
      <c r="M499" s="50" t="n"/>
      <c r="O499" s="295">
        <f>+(H499-F499)/10</f>
        <v/>
      </c>
      <c r="P499" s="26" t="inlineStr">
        <is>
          <t>FALSO</t>
        </is>
      </c>
      <c r="Q499" s="26" t="inlineStr">
        <is>
          <t>FALSO</t>
        </is>
      </c>
      <c r="R499" s="149" t="inlineStr">
        <is>
          <t>Esperado</t>
        </is>
      </c>
      <c r="S499" s="149" t="inlineStr">
        <is>
          <t>Esperado</t>
        </is>
      </c>
      <c r="T499" s="149" t="inlineStr">
        <is>
          <t>Dato Válido</t>
        </is>
      </c>
      <c r="U499" s="149" t="n"/>
    </row>
    <row r="500" ht="15.75" customHeight="1" s="412">
      <c r="A500" s="5" t="n">
        <v>53</v>
      </c>
      <c r="B500" s="252" t="n">
        <v>53</v>
      </c>
      <c r="C500" s="201" t="n">
        <v>150</v>
      </c>
      <c r="D500" s="201" t="n">
        <v>1</v>
      </c>
      <c r="E500" s="8" t="n">
        <v>43514</v>
      </c>
      <c r="F500" s="201" t="n">
        <v>5232</v>
      </c>
      <c r="G500" s="201" t="n">
        <v>8606</v>
      </c>
      <c r="H500" s="201" t="n">
        <v>7650</v>
      </c>
      <c r="I500" s="201" t="n">
        <v>10</v>
      </c>
      <c r="J500" s="9">
        <f>+(((G500-F500)-(H500-F500))/(H500-F500))*100</f>
        <v/>
      </c>
      <c r="K500" s="33">
        <f>AVERAGE(J500:J501)</f>
        <v/>
      </c>
      <c r="L500" s="33">
        <f>_xlfn.STDEV.S(J500,J501)</f>
        <v/>
      </c>
      <c r="M500" s="13" t="n">
        <v>2</v>
      </c>
      <c r="O500" s="295">
        <f>+(H500-F500)/10</f>
        <v/>
      </c>
      <c r="P500" s="26" t="inlineStr">
        <is>
          <t>FALSO</t>
        </is>
      </c>
      <c r="Q500" s="26" t="inlineStr">
        <is>
          <t>FALSO</t>
        </is>
      </c>
      <c r="R500" s="149" t="inlineStr">
        <is>
          <t>Esperado</t>
        </is>
      </c>
      <c r="S500" s="149" t="inlineStr">
        <is>
          <t>No Esperado</t>
        </is>
      </c>
      <c r="T500" s="149" t="inlineStr">
        <is>
          <t>Se descarta</t>
        </is>
      </c>
      <c r="U500" s="149" t="n"/>
    </row>
    <row r="501" ht="15.75" customHeight="1" s="412">
      <c r="A501" s="5" t="n">
        <v>54</v>
      </c>
      <c r="B501" s="252" t="n">
        <v>54</v>
      </c>
      <c r="C501" s="201" t="n">
        <v>150</v>
      </c>
      <c r="D501" s="201" t="n">
        <v>1</v>
      </c>
      <c r="E501" s="8" t="n">
        <v>43514</v>
      </c>
      <c r="F501" s="201" t="n">
        <v>5271</v>
      </c>
      <c r="G501" s="201" t="n">
        <v>8528</v>
      </c>
      <c r="H501" s="201" t="n">
        <v>7615</v>
      </c>
      <c r="I501" s="201" t="n"/>
      <c r="J501" s="9">
        <f>+(((G501-F501)-(H501-F501))/(H501-F501))*100</f>
        <v/>
      </c>
      <c r="K501" s="13" t="n"/>
      <c r="L501" s="13" t="n"/>
      <c r="M501" s="13" t="n"/>
      <c r="O501" s="295">
        <f>+(H501-F501)/10</f>
        <v/>
      </c>
      <c r="P501" s="26" t="inlineStr">
        <is>
          <t>FALSO</t>
        </is>
      </c>
      <c r="Q501" s="26" t="inlineStr">
        <is>
          <t>FALSO</t>
        </is>
      </c>
      <c r="R501" s="149" t="inlineStr">
        <is>
          <t>No esperado</t>
        </is>
      </c>
      <c r="S501" s="149" t="inlineStr">
        <is>
          <t>No Esperado</t>
        </is>
      </c>
      <c r="T501" s="149" t="inlineStr">
        <is>
          <t>Se descarta</t>
        </is>
      </c>
      <c r="U501" s="149" t="n"/>
    </row>
    <row r="502" ht="15.75" customHeight="1" s="412">
      <c r="A502" s="5" t="n">
        <v>707</v>
      </c>
      <c r="B502" s="252" t="n">
        <v>53</v>
      </c>
      <c r="C502" s="201" t="n">
        <v>150</v>
      </c>
      <c r="D502" s="201" t="n">
        <v>3</v>
      </c>
      <c r="E502" s="8" t="n">
        <v>43521</v>
      </c>
      <c r="F502" s="201" t="n">
        <v>5232</v>
      </c>
      <c r="G502" s="201" t="n">
        <v>8640</v>
      </c>
      <c r="H502" s="201" t="n">
        <v>7719</v>
      </c>
      <c r="I502" s="201" t="n">
        <v>10</v>
      </c>
      <c r="J502" s="9">
        <f>+(((G502-F502)-(H502-F502))/(H502-F502))*100</f>
        <v/>
      </c>
      <c r="K502" s="33">
        <f>AVERAGE(J502:J503)</f>
        <v/>
      </c>
      <c r="L502" s="33">
        <f>_xlfn.STDEV.S(J502,J503)</f>
        <v/>
      </c>
      <c r="M502" s="13" t="n"/>
      <c r="O502" s="295">
        <f>+(H502-F502)/10</f>
        <v/>
      </c>
      <c r="P502" s="26" t="inlineStr">
        <is>
          <t>VERDADERO</t>
        </is>
      </c>
      <c r="Q502" s="26" t="inlineStr">
        <is>
          <t>FALSO</t>
        </is>
      </c>
      <c r="R502" s="149" t="inlineStr">
        <is>
          <t>Esperado</t>
        </is>
      </c>
      <c r="S502" s="149" t="inlineStr">
        <is>
          <t>Esperado</t>
        </is>
      </c>
      <c r="T502" s="149" t="inlineStr">
        <is>
          <t>Dato Válido</t>
        </is>
      </c>
      <c r="U502" s="149" t="n"/>
    </row>
    <row r="503" ht="15.75" customHeight="1" s="412">
      <c r="A503" s="5" t="n">
        <v>708</v>
      </c>
      <c r="B503" s="252" t="n">
        <v>54</v>
      </c>
      <c r="C503" s="201" t="n">
        <v>150</v>
      </c>
      <c r="D503" s="201" t="n">
        <v>3</v>
      </c>
      <c r="E503" s="8" t="n">
        <v>43521</v>
      </c>
      <c r="F503" s="201" t="n">
        <v>5271</v>
      </c>
      <c r="G503" s="201" t="n">
        <v>8420</v>
      </c>
      <c r="H503" s="201" t="n">
        <v>7590</v>
      </c>
      <c r="I503" s="201" t="n"/>
      <c r="J503" s="9">
        <f>+(((G503-F503)-(H503-F503))/(H503-F503))*100</f>
        <v/>
      </c>
      <c r="K503" s="13" t="n"/>
      <c r="L503" s="13" t="n"/>
      <c r="M503" s="13" t="n"/>
      <c r="O503" s="295">
        <f>+(H503-F503)/10</f>
        <v/>
      </c>
      <c r="P503" s="26" t="inlineStr">
        <is>
          <t>FALSO</t>
        </is>
      </c>
      <c r="Q503" s="26" t="inlineStr">
        <is>
          <t>FALSO</t>
        </is>
      </c>
      <c r="R503" s="149" t="inlineStr">
        <is>
          <t>No esperado</t>
        </is>
      </c>
      <c r="S503" s="149" t="inlineStr">
        <is>
          <t>Esperado</t>
        </is>
      </c>
      <c r="T503" s="149" t="inlineStr">
        <is>
          <t>Dato Válido</t>
        </is>
      </c>
      <c r="U503" s="149" t="n"/>
    </row>
    <row r="504" ht="15.75" customHeight="1" s="412">
      <c r="A504" s="5" t="n">
        <v>1357</v>
      </c>
      <c r="B504" s="252" t="n">
        <v>53</v>
      </c>
      <c r="C504" s="201" t="n">
        <v>150</v>
      </c>
      <c r="D504" s="201" t="n">
        <v>5</v>
      </c>
      <c r="E504" s="8" t="n">
        <v>43531</v>
      </c>
      <c r="F504" s="201" t="n">
        <v>5232</v>
      </c>
      <c r="G504" s="201" t="n">
        <v>8417</v>
      </c>
      <c r="H504" s="201" t="n">
        <v>7688</v>
      </c>
      <c r="I504" s="201" t="n">
        <v>7</v>
      </c>
      <c r="J504" s="9">
        <f>+(((G504-F504)-(H504-F504))/(H504-F504))*100</f>
        <v/>
      </c>
      <c r="K504" s="33">
        <f>AVERAGE(J504:J505)</f>
        <v/>
      </c>
      <c r="L504" s="33">
        <f>_xlfn.STDEV.S(J504,J505)</f>
        <v/>
      </c>
      <c r="M504" s="13" t="n"/>
      <c r="O504" s="295">
        <f>+(H504-F504)/10</f>
        <v/>
      </c>
      <c r="P504" s="26" t="inlineStr">
        <is>
          <t>FALSO</t>
        </is>
      </c>
      <c r="Q504" s="26" t="inlineStr">
        <is>
          <t>FALSO</t>
        </is>
      </c>
      <c r="R504" s="149" t="inlineStr">
        <is>
          <t>Esperado</t>
        </is>
      </c>
      <c r="S504" s="149" t="inlineStr">
        <is>
          <t>Esperado</t>
        </is>
      </c>
      <c r="T504" s="149" t="inlineStr">
        <is>
          <t>Dato Válido</t>
        </is>
      </c>
      <c r="U504" s="149" t="n"/>
    </row>
    <row r="505" ht="15.75" customHeight="1" s="412">
      <c r="A505" s="5" t="n">
        <v>1358</v>
      </c>
      <c r="B505" s="252" t="n">
        <v>54</v>
      </c>
      <c r="C505" s="201" t="n">
        <v>150</v>
      </c>
      <c r="D505" s="201" t="n">
        <v>5</v>
      </c>
      <c r="E505" s="8" t="n">
        <v>43531</v>
      </c>
      <c r="F505" s="201" t="n">
        <v>5271</v>
      </c>
      <c r="G505" s="201" t="n">
        <v>8383</v>
      </c>
      <c r="H505" s="201" t="n">
        <v>7738</v>
      </c>
      <c r="I505" s="201" t="n"/>
      <c r="J505" s="9">
        <f>+(((G505-F505)-(H505-F505))/(H505-F505))*100</f>
        <v/>
      </c>
      <c r="K505" s="13" t="n"/>
      <c r="L505" s="13" t="n"/>
      <c r="M505" s="13" t="n"/>
      <c r="O505" s="295">
        <f>+(H505-F505)/10</f>
        <v/>
      </c>
      <c r="P505" s="26" t="inlineStr">
        <is>
          <t>FALSO</t>
        </is>
      </c>
      <c r="Q505" s="26" t="inlineStr">
        <is>
          <t>FALSO</t>
        </is>
      </c>
      <c r="R505" s="149" t="inlineStr">
        <is>
          <t>Esperado</t>
        </is>
      </c>
      <c r="S505" s="149" t="inlineStr">
        <is>
          <t>Esperado</t>
        </is>
      </c>
      <c r="T505" s="149" t="inlineStr">
        <is>
          <t>Dato Válido</t>
        </is>
      </c>
      <c r="U505" s="149" t="n"/>
    </row>
    <row r="506" ht="15.75" customHeight="1" s="412">
      <c r="A506" s="15" t="n">
        <v>2265</v>
      </c>
      <c r="B506" s="16" t="n">
        <v>35</v>
      </c>
      <c r="C506" s="17" t="n">
        <v>150</v>
      </c>
      <c r="D506" s="17" t="n">
        <v>8</v>
      </c>
      <c r="E506" s="18" t="n">
        <v>43550</v>
      </c>
      <c r="F506" s="19" t="n">
        <v>5280</v>
      </c>
      <c r="G506" s="17" t="n">
        <v>7794</v>
      </c>
      <c r="H506" s="17" t="n">
        <v>7436</v>
      </c>
      <c r="I506" s="201" t="n"/>
      <c r="J506" s="9">
        <f>+(((G506-F506)-(H506-F506))/(H506-F506))*100</f>
        <v/>
      </c>
      <c r="K506" s="33">
        <f>AVERAGE(J506:J507)</f>
        <v/>
      </c>
      <c r="L506" s="33">
        <f>_xlfn.STDEV.S(J506,J507)</f>
        <v/>
      </c>
      <c r="M506" s="13">
        <f>+(K504-K506)/19</f>
        <v/>
      </c>
      <c r="N506" s="295">
        <f>+(K500-K506)/36</f>
        <v/>
      </c>
      <c r="O506" s="295">
        <f>+(H506-F506)/10</f>
        <v/>
      </c>
      <c r="P506" s="26" t="inlineStr">
        <is>
          <t>FALSO</t>
        </is>
      </c>
      <c r="Q506" s="26" t="inlineStr">
        <is>
          <t>FALSO</t>
        </is>
      </c>
      <c r="R506" s="149" t="inlineStr">
        <is>
          <t>No esperado</t>
        </is>
      </c>
      <c r="S506" s="149" t="inlineStr">
        <is>
          <t>Esperado</t>
        </is>
      </c>
      <c r="T506" s="149" t="inlineStr">
        <is>
          <t>Dato Válido</t>
        </is>
      </c>
      <c r="U506" s="149" t="n"/>
    </row>
    <row r="507" ht="15.75" customHeight="1" s="412">
      <c r="A507" s="15" t="n">
        <v>2266</v>
      </c>
      <c r="B507" s="16" t="n">
        <v>36</v>
      </c>
      <c r="C507" s="17" t="n">
        <v>150</v>
      </c>
      <c r="D507" s="17" t="n">
        <v>8</v>
      </c>
      <c r="E507" s="18" t="n">
        <v>43550</v>
      </c>
      <c r="F507" s="19" t="n">
        <v>5219</v>
      </c>
      <c r="G507" s="17" t="n">
        <v>7753</v>
      </c>
      <c r="H507" s="17" t="n">
        <v>7386</v>
      </c>
      <c r="I507" s="201" t="n"/>
      <c r="J507" s="9">
        <f>+(((G507-F507)-(H507-F507))/(H507-F507))*100</f>
        <v/>
      </c>
      <c r="K507" s="13" t="n"/>
      <c r="L507" s="13" t="n"/>
      <c r="M507" s="13" t="n"/>
      <c r="O507" s="295">
        <f>+(H507-F507)/10</f>
        <v/>
      </c>
      <c r="P507" s="26" t="inlineStr">
        <is>
          <t>FALSO</t>
        </is>
      </c>
      <c r="Q507" s="26" t="inlineStr">
        <is>
          <t>FALSO</t>
        </is>
      </c>
      <c r="R507" s="149" t="inlineStr">
        <is>
          <t>Esperado</t>
        </is>
      </c>
      <c r="S507" s="149" t="inlineStr">
        <is>
          <t>Esperado</t>
        </is>
      </c>
      <c r="T507" s="149" t="inlineStr">
        <is>
          <t>Dato Válido</t>
        </is>
      </c>
      <c r="U507" s="149" t="n"/>
    </row>
    <row r="508" ht="15.75" customHeight="1" s="412">
      <c r="A508" s="5" t="n">
        <v>439</v>
      </c>
      <c r="B508" s="252" t="n">
        <v>89</v>
      </c>
      <c r="C508" s="255" t="n">
        <v>151</v>
      </c>
      <c r="D508" s="255" t="n">
        <v>2</v>
      </c>
      <c r="E508" s="58" t="n">
        <v>43517</v>
      </c>
      <c r="F508" s="255" t="n">
        <v>5188</v>
      </c>
      <c r="G508" s="255" t="n">
        <v>8685</v>
      </c>
      <c r="H508" s="255" t="n">
        <v>7329</v>
      </c>
      <c r="I508" s="255" t="n">
        <v>10</v>
      </c>
      <c r="J508" s="59">
        <f>+(((G508-F508)-(H508-F508))/(H508-F508))*100</f>
        <v/>
      </c>
      <c r="K508" s="34">
        <f>AVERAGE(J508:J509)</f>
        <v/>
      </c>
      <c r="L508" s="34">
        <f>_xlfn.STDEV.S(J508,J509)</f>
        <v/>
      </c>
      <c r="M508" s="35" t="n">
        <v>3</v>
      </c>
      <c r="O508" s="295">
        <f>+(H508-F508)/10</f>
        <v/>
      </c>
      <c r="P508" s="26" t="inlineStr">
        <is>
          <t>FALSO</t>
        </is>
      </c>
      <c r="Q508" s="26" t="inlineStr">
        <is>
          <t>FALSO</t>
        </is>
      </c>
      <c r="R508" s="149" t="inlineStr">
        <is>
          <t>Esperado</t>
        </is>
      </c>
      <c r="S508" s="149" t="inlineStr">
        <is>
          <t>Esperado</t>
        </is>
      </c>
      <c r="T508" s="149" t="inlineStr">
        <is>
          <t>Dato Válido</t>
        </is>
      </c>
      <c r="U508" s="149" t="n"/>
    </row>
    <row r="509" ht="15.75" customHeight="1" s="412">
      <c r="A509" s="5" t="n">
        <v>440</v>
      </c>
      <c r="B509" s="252" t="n">
        <v>90</v>
      </c>
      <c r="C509" s="255" t="n">
        <v>151</v>
      </c>
      <c r="D509" s="255" t="n">
        <v>2</v>
      </c>
      <c r="E509" s="58" t="n">
        <v>43517</v>
      </c>
      <c r="F509" s="255" t="n">
        <v>5202</v>
      </c>
      <c r="G509" s="255" t="n">
        <v>9002</v>
      </c>
      <c r="H509" s="255" t="n">
        <v>7584</v>
      </c>
      <c r="I509" s="255" t="n"/>
      <c r="J509" s="59">
        <f>+(((G509-F509)-(H509-F509))/(H509-F509))*100</f>
        <v/>
      </c>
      <c r="K509" s="35" t="n"/>
      <c r="L509" s="35" t="n"/>
      <c r="M509" s="35" t="n"/>
      <c r="O509" s="295">
        <f>+(H509-F509)/10</f>
        <v/>
      </c>
      <c r="P509" s="26" t="inlineStr">
        <is>
          <t>FALSO</t>
        </is>
      </c>
      <c r="Q509" s="26" t="inlineStr">
        <is>
          <t>FALSO</t>
        </is>
      </c>
      <c r="R509" s="149" t="inlineStr">
        <is>
          <t>Esperado</t>
        </is>
      </c>
      <c r="S509" s="149" t="inlineStr">
        <is>
          <t>Esperado</t>
        </is>
      </c>
      <c r="T509" s="149" t="inlineStr">
        <is>
          <t>Dato Válido</t>
        </is>
      </c>
      <c r="U509" s="149" t="n"/>
    </row>
    <row r="510" ht="15.75" customHeight="1" s="412">
      <c r="A510" s="5" t="n">
        <v>1093</v>
      </c>
      <c r="B510" s="252" t="n">
        <v>47</v>
      </c>
      <c r="C510" s="255" t="n">
        <v>151</v>
      </c>
      <c r="D510" s="255" t="n">
        <v>4</v>
      </c>
      <c r="E510" s="58" t="n">
        <v>43524</v>
      </c>
      <c r="F510" s="255" t="n">
        <v>5258</v>
      </c>
      <c r="G510" s="255" t="n">
        <v>9116</v>
      </c>
      <c r="H510" s="255" t="n">
        <v>7810</v>
      </c>
      <c r="I510" s="255" t="n">
        <v>9</v>
      </c>
      <c r="J510" s="59">
        <f>+(((G510-F510)-(H510-F510))/(H510-F510))*100</f>
        <v/>
      </c>
      <c r="K510" s="34">
        <f>AVERAGE(J510:J511)</f>
        <v/>
      </c>
      <c r="L510" s="34">
        <f>_xlfn.STDEV.S(J510,J511)</f>
        <v/>
      </c>
      <c r="M510" s="35" t="n"/>
      <c r="O510" s="295">
        <f>+(H510-F510)/10</f>
        <v/>
      </c>
      <c r="P510" s="26" t="inlineStr">
        <is>
          <t>FALSO</t>
        </is>
      </c>
      <c r="Q510" s="26" t="inlineStr">
        <is>
          <t>FALSO</t>
        </is>
      </c>
      <c r="R510" s="149" t="inlineStr">
        <is>
          <t>Esperado</t>
        </is>
      </c>
      <c r="S510" s="149" t="inlineStr">
        <is>
          <t>Esperado</t>
        </is>
      </c>
      <c r="T510" s="149" t="inlineStr">
        <is>
          <t>Dato Válido</t>
        </is>
      </c>
      <c r="U510" s="149" t="n"/>
    </row>
    <row r="511" ht="15.75" customHeight="1" s="412">
      <c r="A511" s="5" t="n">
        <v>1094</v>
      </c>
      <c r="B511" s="252" t="n">
        <v>48</v>
      </c>
      <c r="C511" s="255" t="n">
        <v>151</v>
      </c>
      <c r="D511" s="255" t="n">
        <v>4</v>
      </c>
      <c r="E511" s="58" t="n">
        <v>43524</v>
      </c>
      <c r="F511" s="255" t="n">
        <v>5245</v>
      </c>
      <c r="G511" s="255" t="n">
        <v>9062</v>
      </c>
      <c r="H511" s="255" t="n">
        <v>7805</v>
      </c>
      <c r="I511" s="255" t="n"/>
      <c r="J511" s="59">
        <f>+(((G511-F511)-(H511-F511))/(H511-F511))*100</f>
        <v/>
      </c>
      <c r="K511" s="35" t="n"/>
      <c r="L511" s="35" t="n"/>
      <c r="M511" s="35" t="n"/>
      <c r="O511" s="295">
        <f>+(H511-F511)/10</f>
        <v/>
      </c>
      <c r="P511" s="26" t="inlineStr">
        <is>
          <t>FALSO</t>
        </is>
      </c>
      <c r="Q511" s="26" t="inlineStr">
        <is>
          <t>FALSO</t>
        </is>
      </c>
      <c r="R511" s="149" t="inlineStr">
        <is>
          <t>Esperado</t>
        </is>
      </c>
      <c r="S511" s="149" t="inlineStr">
        <is>
          <t>Esperado</t>
        </is>
      </c>
      <c r="T511" s="149" t="inlineStr">
        <is>
          <t>Dato Válido</t>
        </is>
      </c>
      <c r="U511" s="149" t="n"/>
    </row>
    <row r="512" ht="15.75" customHeight="1" s="412">
      <c r="A512" s="5" t="n">
        <v>1743</v>
      </c>
      <c r="B512" s="252" t="n">
        <v>47</v>
      </c>
      <c r="C512" s="255" t="n">
        <v>151</v>
      </c>
      <c r="D512" s="255" t="n">
        <v>6</v>
      </c>
      <c r="E512" s="58" t="n">
        <v>43535</v>
      </c>
      <c r="F512" s="255" t="n">
        <v>5258</v>
      </c>
      <c r="G512" s="255" t="n">
        <v>8779</v>
      </c>
      <c r="H512" s="255" t="n">
        <v>7886</v>
      </c>
      <c r="I512" s="255" t="n">
        <v>10</v>
      </c>
      <c r="J512" s="59">
        <f>+(((G512-F512)-(H512-F512))/(H512-F512))*100</f>
        <v/>
      </c>
      <c r="K512" s="34">
        <f>AVERAGE(J512:J513)</f>
        <v/>
      </c>
      <c r="L512" s="34">
        <f>_xlfn.STDEV.S(J512,J513)</f>
        <v/>
      </c>
      <c r="M512" s="35" t="n"/>
      <c r="O512" s="295">
        <f>+(H512-F512)/10</f>
        <v/>
      </c>
      <c r="P512" s="26" t="inlineStr">
        <is>
          <t>VERDADERO</t>
        </is>
      </c>
      <c r="Q512" s="26" t="inlineStr">
        <is>
          <t>FALSO</t>
        </is>
      </c>
      <c r="R512" s="149" t="inlineStr">
        <is>
          <t>Esperado</t>
        </is>
      </c>
      <c r="S512" s="149" t="inlineStr">
        <is>
          <t>Esperado</t>
        </is>
      </c>
      <c r="T512" s="149" t="inlineStr">
        <is>
          <t>Dato Válido</t>
        </is>
      </c>
      <c r="U512" s="149" t="n"/>
    </row>
    <row r="513" ht="15.75" customHeight="1" s="412">
      <c r="A513" s="5" t="n">
        <v>1744</v>
      </c>
      <c r="B513" s="252" t="n">
        <v>48</v>
      </c>
      <c r="C513" s="255" t="n">
        <v>151</v>
      </c>
      <c r="D513" s="255" t="n">
        <v>6</v>
      </c>
      <c r="E513" s="58" t="n">
        <v>43535</v>
      </c>
      <c r="F513" s="255" t="n">
        <v>5245</v>
      </c>
      <c r="G513" s="255" t="n">
        <v>8292</v>
      </c>
      <c r="H513" s="255" t="n">
        <v>7579</v>
      </c>
      <c r="I513" s="255" t="n"/>
      <c r="J513" s="59">
        <f>+(((G513-F513)-(H513-F513))/(H513-F513))*100</f>
        <v/>
      </c>
      <c r="K513" s="35" t="n"/>
      <c r="L513" s="35" t="n"/>
      <c r="M513" s="35" t="n"/>
      <c r="O513" s="295">
        <f>+(H513-F513)/10</f>
        <v/>
      </c>
      <c r="P513" s="26" t="inlineStr">
        <is>
          <t>FALSO</t>
        </is>
      </c>
      <c r="Q513" s="26" t="inlineStr">
        <is>
          <t>FALSO</t>
        </is>
      </c>
      <c r="R513" s="149" t="inlineStr">
        <is>
          <t>No esperado</t>
        </is>
      </c>
      <c r="S513" s="149" t="inlineStr">
        <is>
          <t>Esperado</t>
        </is>
      </c>
      <c r="T513" s="149" t="inlineStr">
        <is>
          <t>Dato Válido</t>
        </is>
      </c>
      <c r="U513" s="149" t="n"/>
    </row>
    <row r="514" ht="15.75" customHeight="1" s="412">
      <c r="A514" s="15" t="n">
        <v>2459</v>
      </c>
      <c r="B514" s="16" t="n">
        <v>47</v>
      </c>
      <c r="C514" s="60" t="n">
        <v>151</v>
      </c>
      <c r="D514" s="60" t="n">
        <v>9</v>
      </c>
      <c r="E514" s="61" t="n">
        <v>43557</v>
      </c>
      <c r="F514" s="62" t="n">
        <v>5258</v>
      </c>
      <c r="G514" s="60" t="n">
        <v>8107</v>
      </c>
      <c r="H514" s="60" t="n">
        <v>7628</v>
      </c>
      <c r="I514" s="255" t="n"/>
      <c r="J514" s="59">
        <f>+(((G514-F514)-(H514-F514))/(H514-F514))*100</f>
        <v/>
      </c>
      <c r="K514" s="34">
        <f>AVERAGE(J514:J515)</f>
        <v/>
      </c>
      <c r="L514" s="34">
        <f>_xlfn.STDEV.S(J514,J515)</f>
        <v/>
      </c>
      <c r="M514" s="35" t="n"/>
      <c r="O514" s="295">
        <f>+(H514-F514)/10</f>
        <v/>
      </c>
      <c r="P514" s="26" t="inlineStr">
        <is>
          <t>FALSO</t>
        </is>
      </c>
      <c r="Q514" s="26" t="inlineStr">
        <is>
          <t>FALSO</t>
        </is>
      </c>
      <c r="R514" s="149" t="inlineStr">
        <is>
          <t>Esperado</t>
        </is>
      </c>
      <c r="S514" s="149" t="inlineStr">
        <is>
          <t>Esperado</t>
        </is>
      </c>
      <c r="T514" s="149" t="inlineStr">
        <is>
          <t>Dato Válido</t>
        </is>
      </c>
      <c r="U514" s="149" t="n"/>
    </row>
    <row r="515" ht="15.75" customHeight="1" s="412">
      <c r="A515" s="15" t="n">
        <v>2460</v>
      </c>
      <c r="B515" s="16" t="n">
        <v>48</v>
      </c>
      <c r="C515" s="60" t="n">
        <v>151</v>
      </c>
      <c r="D515" s="60" t="n">
        <v>9</v>
      </c>
      <c r="E515" s="61" t="n">
        <v>43557</v>
      </c>
      <c r="F515" s="62" t="n">
        <v>5245</v>
      </c>
      <c r="G515" s="60" t="n">
        <v>8451</v>
      </c>
      <c r="H515" s="60" t="n">
        <v>7913</v>
      </c>
      <c r="I515" s="255" t="n"/>
      <c r="J515" s="59">
        <f>+(((G515-F515)-(H515-F515))/(H515-F515))*100</f>
        <v/>
      </c>
      <c r="K515" s="35" t="n"/>
      <c r="L515" s="35" t="n"/>
      <c r="M515" s="35" t="n"/>
      <c r="O515" s="295">
        <f>+(H515-F515)/10</f>
        <v/>
      </c>
      <c r="P515" s="26" t="inlineStr">
        <is>
          <t>FALSO</t>
        </is>
      </c>
      <c r="Q515" s="26" t="inlineStr">
        <is>
          <t>FALSO</t>
        </is>
      </c>
      <c r="R515" s="149" t="inlineStr">
        <is>
          <t>Esperado</t>
        </is>
      </c>
      <c r="S515" s="149" t="inlineStr">
        <is>
          <t>Esperado</t>
        </is>
      </c>
      <c r="T515" s="149" t="inlineStr">
        <is>
          <t>Dato Válido</t>
        </is>
      </c>
      <c r="U515" s="149" t="n"/>
    </row>
    <row r="516" ht="15.75" customHeight="1" s="412">
      <c r="A516" s="15" t="n">
        <v>3107</v>
      </c>
      <c r="B516" s="16" t="n">
        <v>47</v>
      </c>
      <c r="C516" s="60" t="n">
        <v>151</v>
      </c>
      <c r="D516" s="60" t="n">
        <v>12</v>
      </c>
      <c r="E516" s="61" t="n">
        <v>43577</v>
      </c>
      <c r="F516" s="62" t="n">
        <v>5258</v>
      </c>
      <c r="G516" s="60" t="n">
        <v>8141</v>
      </c>
      <c r="H516" s="60" t="n">
        <v>7724</v>
      </c>
      <c r="I516" s="60" t="n"/>
      <c r="J516" s="59">
        <f>+(((G516-F516)-(H516-F516))/(H516-F516))*100</f>
        <v/>
      </c>
      <c r="K516" s="34">
        <f>AVERAGE(J516:J517)</f>
        <v/>
      </c>
      <c r="L516" s="34">
        <f>_xlfn.STDEV.S(J516,J517)</f>
        <v/>
      </c>
      <c r="M516" s="35">
        <f>(K514-K516)/20</f>
        <v/>
      </c>
      <c r="N516" s="295">
        <f>(K512-K516)/42</f>
        <v/>
      </c>
      <c r="O516" s="295">
        <f>+(H516-F516)/10</f>
        <v/>
      </c>
      <c r="P516" s="26" t="inlineStr">
        <is>
          <t>FALSO</t>
        </is>
      </c>
      <c r="Q516" s="26" t="inlineStr">
        <is>
          <t>FALSO</t>
        </is>
      </c>
      <c r="R516" s="149" t="inlineStr">
        <is>
          <t>No esperado</t>
        </is>
      </c>
      <c r="S516" s="149" t="inlineStr">
        <is>
          <t>Esperado</t>
        </is>
      </c>
      <c r="T516" s="149" t="inlineStr">
        <is>
          <t>Dato Válido</t>
        </is>
      </c>
      <c r="U516" s="149" t="n"/>
    </row>
    <row r="517" ht="15.75" customHeight="1" s="412">
      <c r="A517" s="15" t="n">
        <v>3108</v>
      </c>
      <c r="B517" s="16" t="n">
        <v>48</v>
      </c>
      <c r="C517" s="60" t="n">
        <v>151</v>
      </c>
      <c r="D517" s="60" t="n">
        <v>12</v>
      </c>
      <c r="E517" s="61" t="n">
        <v>43577</v>
      </c>
      <c r="F517" s="62" t="n">
        <v>5245</v>
      </c>
      <c r="G517" s="60" t="n">
        <v>8180</v>
      </c>
      <c r="H517" s="60" t="n">
        <v>7748</v>
      </c>
      <c r="I517" s="60" t="n"/>
      <c r="J517" s="59">
        <f>+(((G517-F517)-(H517-F517))/(H517-F517))*100</f>
        <v/>
      </c>
      <c r="K517" s="35" t="n"/>
      <c r="L517" s="35" t="n"/>
      <c r="M517" s="35" t="n"/>
      <c r="O517" s="295">
        <f>+(H517-F517)/10</f>
        <v/>
      </c>
      <c r="P517" s="26" t="inlineStr">
        <is>
          <t>FALSO</t>
        </is>
      </c>
      <c r="Q517" s="26" t="inlineStr">
        <is>
          <t>FALSO</t>
        </is>
      </c>
      <c r="R517" s="149" t="inlineStr">
        <is>
          <t>Esperado</t>
        </is>
      </c>
      <c r="S517" s="149" t="inlineStr">
        <is>
          <t>Esperado</t>
        </is>
      </c>
      <c r="T517" s="149" t="inlineStr">
        <is>
          <t>Dato Válido</t>
        </is>
      </c>
      <c r="U517" s="149" t="n"/>
    </row>
    <row r="518" ht="15.75" customHeight="1" s="412">
      <c r="A518" s="5" t="n">
        <v>55</v>
      </c>
      <c r="B518" s="252" t="n">
        <v>55</v>
      </c>
      <c r="C518" s="201" t="n">
        <v>152</v>
      </c>
      <c r="D518" s="201" t="n">
        <v>1</v>
      </c>
      <c r="E518" s="8" t="n">
        <v>43514</v>
      </c>
      <c r="F518" s="201" t="n">
        <v>5269</v>
      </c>
      <c r="G518" s="201" t="n"/>
      <c r="H518" s="201" t="n"/>
      <c r="I518" s="201" t="n"/>
      <c r="J518" s="9">
        <f>+(((G518-F518)-(H518-F518))/(H518-F518))*100</f>
        <v/>
      </c>
      <c r="K518" s="33">
        <f>AVERAGE(J518:J519)</f>
        <v/>
      </c>
      <c r="L518" s="33">
        <f>_xlfn.STDEV.S(J518,J519)</f>
        <v/>
      </c>
      <c r="M518" s="13" t="n">
        <v>1</v>
      </c>
      <c r="O518" s="295">
        <f>+(H518-F518)/10</f>
        <v/>
      </c>
      <c r="P518" s="26" t="inlineStr">
        <is>
          <t>FALSO</t>
        </is>
      </c>
      <c r="Q518" s="26" t="inlineStr">
        <is>
          <t>FALSO</t>
        </is>
      </c>
      <c r="R518" s="149" t="inlineStr">
        <is>
          <t>No Esperado</t>
        </is>
      </c>
      <c r="S518" s="149" t="inlineStr">
        <is>
          <t>No Esperado</t>
        </is>
      </c>
      <c r="T518" s="149" t="inlineStr">
        <is>
          <t>Se descarta</t>
        </is>
      </c>
      <c r="U518" s="149" t="n"/>
    </row>
    <row r="519" ht="15.75" customHeight="1" s="412">
      <c r="A519" s="5" t="n">
        <v>56</v>
      </c>
      <c r="B519" s="252" t="n">
        <v>56</v>
      </c>
      <c r="C519" s="201" t="n">
        <v>152</v>
      </c>
      <c r="D519" s="201" t="n">
        <v>1</v>
      </c>
      <c r="E519" s="8" t="n">
        <v>43514</v>
      </c>
      <c r="F519" s="201" t="n">
        <v>5254</v>
      </c>
      <c r="G519" s="201" t="n"/>
      <c r="H519" s="201" t="n"/>
      <c r="I519" s="201" t="n"/>
      <c r="J519" s="9">
        <f>+(((G519-F519)-(H519-F519))/(H519-F519))*100</f>
        <v/>
      </c>
      <c r="K519" s="13" t="n"/>
      <c r="L519" s="13" t="n"/>
      <c r="M519" s="13" t="n"/>
      <c r="O519" s="295">
        <f>+(H519-F519)/10</f>
        <v/>
      </c>
      <c r="P519" s="26" t="inlineStr">
        <is>
          <t>FALSO</t>
        </is>
      </c>
      <c r="Q519" s="26" t="inlineStr">
        <is>
          <t>FALSO</t>
        </is>
      </c>
      <c r="R519" s="149" t="inlineStr">
        <is>
          <t>No Esperado</t>
        </is>
      </c>
      <c r="S519" s="149" t="inlineStr">
        <is>
          <t>No Esperado</t>
        </is>
      </c>
      <c r="T519" s="149" t="inlineStr">
        <is>
          <t>Se descarta</t>
        </is>
      </c>
      <c r="U519" s="149" t="n"/>
    </row>
    <row r="520" ht="15.75" customHeight="1" s="412">
      <c r="A520" s="5" t="n">
        <v>441</v>
      </c>
      <c r="B520" s="252" t="n">
        <v>91</v>
      </c>
      <c r="C520" s="201" t="n">
        <v>152</v>
      </c>
      <c r="D520" s="201" t="n">
        <v>2</v>
      </c>
      <c r="E520" s="8" t="n">
        <v>43517</v>
      </c>
      <c r="F520" s="201" t="n">
        <v>5252</v>
      </c>
      <c r="G520" s="201" t="n">
        <v>8548</v>
      </c>
      <c r="H520" s="201" t="n">
        <v>7983</v>
      </c>
      <c r="I520" s="201" t="n">
        <v>9</v>
      </c>
      <c r="J520" s="9">
        <f>+(((G520-F520)-(H520-F520))/(H520-F520))*100</f>
        <v/>
      </c>
      <c r="K520" s="33">
        <f>AVERAGE(J520:J521)</f>
        <v/>
      </c>
      <c r="L520" s="33">
        <f>_xlfn.STDEV.S(J520,J521)</f>
        <v/>
      </c>
      <c r="M520" s="13" t="n"/>
      <c r="O520" s="295">
        <f>+(H520-F520)/10</f>
        <v/>
      </c>
      <c r="P520" s="26" t="inlineStr">
        <is>
          <t>FALSO</t>
        </is>
      </c>
      <c r="Q520" s="26" t="inlineStr">
        <is>
          <t>FALSO</t>
        </is>
      </c>
      <c r="R520" s="149" t="inlineStr">
        <is>
          <t>Esperado</t>
        </is>
      </c>
      <c r="S520" s="149" t="inlineStr">
        <is>
          <t>No Esperado</t>
        </is>
      </c>
      <c r="T520" s="149" t="inlineStr">
        <is>
          <t>Se descarta</t>
        </is>
      </c>
      <c r="U520" s="149" t="n"/>
    </row>
    <row r="521" ht="15.75" customHeight="1" s="412">
      <c r="A521" s="5" t="n">
        <v>442</v>
      </c>
      <c r="B521" s="252" t="n">
        <v>92</v>
      </c>
      <c r="C521" s="201" t="n">
        <v>152</v>
      </c>
      <c r="D521" s="201" t="n">
        <v>2</v>
      </c>
      <c r="E521" s="8" t="n">
        <v>43517</v>
      </c>
      <c r="F521" s="201" t="n">
        <v>5241</v>
      </c>
      <c r="G521" s="201" t="n">
        <v>8377</v>
      </c>
      <c r="H521" s="201" t="n">
        <v>7823</v>
      </c>
      <c r="I521" s="201" t="n"/>
      <c r="J521" s="9">
        <f>+(((G521-F521)-(H521-F521))/(H521-F521))*100</f>
        <v/>
      </c>
      <c r="K521" s="13" t="n"/>
      <c r="L521" s="13" t="n"/>
      <c r="M521" s="13" t="n"/>
      <c r="O521" s="295">
        <f>+(H521-F521)/10</f>
        <v/>
      </c>
      <c r="P521" s="26" t="inlineStr">
        <is>
          <t>FALSO</t>
        </is>
      </c>
      <c r="Q521" s="26" t="inlineStr">
        <is>
          <t>FALSO</t>
        </is>
      </c>
      <c r="R521" s="149" t="inlineStr">
        <is>
          <t>Esperado</t>
        </is>
      </c>
      <c r="S521" s="149" t="inlineStr">
        <is>
          <t>No Esperado</t>
        </is>
      </c>
      <c r="T521" s="149" t="inlineStr">
        <is>
          <t>Se descarta</t>
        </is>
      </c>
      <c r="U521" s="149" t="n"/>
    </row>
    <row r="522" ht="15.75" customHeight="1" s="412">
      <c r="A522" s="5" t="n">
        <v>709</v>
      </c>
      <c r="B522" s="252" t="n">
        <v>55</v>
      </c>
      <c r="C522" s="201" t="n">
        <v>152</v>
      </c>
      <c r="D522" s="201" t="n">
        <v>3</v>
      </c>
      <c r="E522" s="8" t="n">
        <v>43521</v>
      </c>
      <c r="F522" s="201" t="n">
        <v>5269</v>
      </c>
      <c r="G522" s="201" t="n">
        <v>9139</v>
      </c>
      <c r="H522" s="201" t="n">
        <v>8524</v>
      </c>
      <c r="I522" s="201" t="n">
        <v>10</v>
      </c>
      <c r="J522" s="9">
        <f>+(((G522-F522)-(H522-F522))/(H522-F522))*100</f>
        <v/>
      </c>
      <c r="K522" s="33">
        <f>AVERAGE(J522:J523)</f>
        <v/>
      </c>
      <c r="L522" s="33">
        <f>_xlfn.STDEV.S(J522,J523)</f>
        <v/>
      </c>
      <c r="M522" s="13" t="n"/>
      <c r="O522" s="295">
        <f>+(H522-F522)/10</f>
        <v/>
      </c>
      <c r="P522" s="26" t="inlineStr">
        <is>
          <t>FALSO</t>
        </is>
      </c>
      <c r="Q522" s="26" t="inlineStr">
        <is>
          <t>FALSO</t>
        </is>
      </c>
      <c r="R522" s="149" t="inlineStr">
        <is>
          <t>Esperado</t>
        </is>
      </c>
      <c r="S522" s="149" t="inlineStr">
        <is>
          <t>No Esperado</t>
        </is>
      </c>
      <c r="T522" s="149" t="inlineStr">
        <is>
          <t>Se descarta</t>
        </is>
      </c>
      <c r="U522" s="149" t="n"/>
    </row>
    <row r="523" ht="15.75" customHeight="1" s="412">
      <c r="A523" s="5" t="n">
        <v>710</v>
      </c>
      <c r="B523" s="252" t="n">
        <v>56</v>
      </c>
      <c r="C523" s="201" t="n">
        <v>152</v>
      </c>
      <c r="D523" s="201" t="n">
        <v>3</v>
      </c>
      <c r="E523" s="8" t="n">
        <v>43521</v>
      </c>
      <c r="F523" s="201" t="n">
        <v>5254</v>
      </c>
      <c r="G523" s="201" t="n">
        <v>9070</v>
      </c>
      <c r="H523" s="201" t="n">
        <v>8490</v>
      </c>
      <c r="I523" s="201" t="n"/>
      <c r="J523" s="9">
        <f>+(((G523-F523)-(H523-F523))/(H523-F523))*100</f>
        <v/>
      </c>
      <c r="K523" s="13" t="n"/>
      <c r="L523" s="13" t="n"/>
      <c r="M523" s="13" t="n"/>
      <c r="O523" s="295">
        <f>+(H523-F523)/10</f>
        <v/>
      </c>
      <c r="P523" s="26" t="inlineStr">
        <is>
          <t>FALSO</t>
        </is>
      </c>
      <c r="Q523" s="26" t="inlineStr">
        <is>
          <t>FALSO</t>
        </is>
      </c>
      <c r="R523" s="149" t="inlineStr">
        <is>
          <t>Esperado</t>
        </is>
      </c>
      <c r="S523" s="149" t="inlineStr">
        <is>
          <t>No Esperado</t>
        </is>
      </c>
      <c r="T523" s="149" t="inlineStr">
        <is>
          <t>Se descarta</t>
        </is>
      </c>
      <c r="U523" s="149" t="n"/>
    </row>
    <row r="524" ht="15.75" customHeight="1" s="412">
      <c r="A524" s="5" t="n">
        <v>1095</v>
      </c>
      <c r="B524" s="252" t="n">
        <v>49</v>
      </c>
      <c r="C524" s="201" t="n">
        <v>152</v>
      </c>
      <c r="D524" s="201" t="n">
        <v>4</v>
      </c>
      <c r="E524" s="8" t="n">
        <v>43524</v>
      </c>
      <c r="F524" s="201" t="n">
        <v>5203</v>
      </c>
      <c r="G524" s="201" t="n"/>
      <c r="H524" s="201" t="n"/>
      <c r="I524" s="201" t="n"/>
      <c r="J524" s="9">
        <f>+(((G524-F524)-(H524-F524))/(H524-F524))*100</f>
        <v/>
      </c>
      <c r="K524" s="33">
        <f>AVERAGE(J524:J525)</f>
        <v/>
      </c>
      <c r="L524" s="33">
        <f>_xlfn.STDEV.S(J524,J525)</f>
        <v/>
      </c>
      <c r="M524" s="13" t="n"/>
      <c r="O524" s="295">
        <f>+(H524-F524)/10</f>
        <v/>
      </c>
      <c r="P524" s="26" t="inlineStr">
        <is>
          <t>FALSO</t>
        </is>
      </c>
      <c r="Q524" s="26" t="inlineStr">
        <is>
          <t>FALSO</t>
        </is>
      </c>
      <c r="R524" s="149" t="inlineStr">
        <is>
          <t>No Esperado</t>
        </is>
      </c>
      <c r="S524" s="149" t="inlineStr">
        <is>
          <t>No Esperado</t>
        </is>
      </c>
      <c r="T524" s="149" t="inlineStr">
        <is>
          <t>Se descarta</t>
        </is>
      </c>
      <c r="U524" s="149" t="n"/>
    </row>
    <row r="525" ht="15.75" customHeight="1" s="412">
      <c r="A525" s="5" t="n">
        <v>1096</v>
      </c>
      <c r="B525" s="252" t="n">
        <v>50</v>
      </c>
      <c r="C525" s="201" t="n">
        <v>152</v>
      </c>
      <c r="D525" s="201" t="n">
        <v>4</v>
      </c>
      <c r="E525" s="8" t="n">
        <v>43524</v>
      </c>
      <c r="F525" s="201" t="n">
        <v>5251</v>
      </c>
      <c r="G525" s="201" t="n"/>
      <c r="H525" s="201" t="n"/>
      <c r="I525" s="201" t="n"/>
      <c r="J525" s="9">
        <f>+(((G525-F525)-(H525-F525))/(H525-F525))*100</f>
        <v/>
      </c>
      <c r="K525" s="13" t="n"/>
      <c r="L525" s="13" t="n"/>
      <c r="M525" s="13" t="n"/>
      <c r="O525" s="295">
        <f>+(H525-F525)/10</f>
        <v/>
      </c>
      <c r="P525" s="26" t="inlineStr">
        <is>
          <t>FALSO</t>
        </is>
      </c>
      <c r="Q525" s="26" t="inlineStr">
        <is>
          <t>FALSO</t>
        </is>
      </c>
      <c r="R525" s="149" t="inlineStr">
        <is>
          <t>No Esperado</t>
        </is>
      </c>
      <c r="S525" s="149" t="inlineStr">
        <is>
          <t>No Esperado</t>
        </is>
      </c>
      <c r="T525" s="149" t="inlineStr">
        <is>
          <t>Se descarta</t>
        </is>
      </c>
      <c r="U525" s="149" t="n"/>
    </row>
    <row r="526" ht="15.75" customHeight="1" s="412">
      <c r="A526" s="5" t="n">
        <v>1359</v>
      </c>
      <c r="B526" s="252" t="n">
        <v>55</v>
      </c>
      <c r="C526" s="201" t="n">
        <v>152</v>
      </c>
      <c r="D526" s="201" t="n">
        <v>5</v>
      </c>
      <c r="E526" s="8" t="n">
        <v>43531</v>
      </c>
      <c r="F526" s="201" t="n">
        <v>5269</v>
      </c>
      <c r="G526" s="201" t="n">
        <v>9062</v>
      </c>
      <c r="H526" s="201" t="n">
        <v>8549</v>
      </c>
      <c r="I526" s="201" t="n">
        <v>6</v>
      </c>
      <c r="J526" s="9">
        <f>+(((G526-F526)-(H526-F526))/(H526-F526))*100</f>
        <v/>
      </c>
      <c r="K526" s="33">
        <f>AVERAGE(J526:J527)</f>
        <v/>
      </c>
      <c r="L526" s="33">
        <f>_xlfn.STDEV.S(J526,J527)</f>
        <v/>
      </c>
      <c r="M526" s="13" t="n"/>
      <c r="O526" s="295">
        <f>+(H526-F526)/10</f>
        <v/>
      </c>
      <c r="P526" s="26" t="inlineStr">
        <is>
          <t>FALSO</t>
        </is>
      </c>
      <c r="Q526" s="26" t="inlineStr">
        <is>
          <t>VERDADERO</t>
        </is>
      </c>
      <c r="R526" s="149" t="inlineStr">
        <is>
          <t>Esperado</t>
        </is>
      </c>
      <c r="S526" s="149" t="inlineStr">
        <is>
          <t>Esperado</t>
        </is>
      </c>
      <c r="T526" s="149" t="inlineStr">
        <is>
          <t>Se descarta</t>
        </is>
      </c>
      <c r="U526" s="149" t="n"/>
    </row>
    <row r="527" ht="15.75" customHeight="1" s="412">
      <c r="A527" s="5" t="n">
        <v>1360</v>
      </c>
      <c r="B527" s="252" t="n">
        <v>56</v>
      </c>
      <c r="C527" s="201" t="n">
        <v>152</v>
      </c>
      <c r="D527" s="201" t="n">
        <v>5</v>
      </c>
      <c r="E527" s="8" t="n">
        <v>43531</v>
      </c>
      <c r="F527" s="201" t="n">
        <v>5254</v>
      </c>
      <c r="G527" s="201" t="n">
        <v>8748</v>
      </c>
      <c r="H527" s="201" t="n">
        <v>8251</v>
      </c>
      <c r="I527" s="201" t="n"/>
      <c r="J527" s="9">
        <f>+(((G527-F527)-(H527-F527))/(H527-F527))*100</f>
        <v/>
      </c>
      <c r="K527" s="13" t="n"/>
      <c r="L527" s="13" t="n"/>
      <c r="M527" s="13" t="n"/>
      <c r="O527" s="295">
        <f>+(H527-F527)/10</f>
        <v/>
      </c>
      <c r="P527" s="26" t="inlineStr">
        <is>
          <t>FALSO</t>
        </is>
      </c>
      <c r="Q527" s="26" t="inlineStr">
        <is>
          <t>FALSO</t>
        </is>
      </c>
      <c r="R527" s="149" t="inlineStr">
        <is>
          <t>Esperado</t>
        </is>
      </c>
      <c r="S527" s="149" t="inlineStr">
        <is>
          <t>Esperado</t>
        </is>
      </c>
      <c r="T527" s="149" t="inlineStr">
        <is>
          <t>Se descarta</t>
        </is>
      </c>
      <c r="U527" s="149" t="n"/>
    </row>
    <row r="528" ht="15.75" customHeight="1" s="412">
      <c r="A528" s="5" t="n">
        <v>1745</v>
      </c>
      <c r="B528" s="252" t="n">
        <v>49</v>
      </c>
      <c r="C528" s="201" t="n">
        <v>152</v>
      </c>
      <c r="D528" s="201" t="n">
        <v>6</v>
      </c>
      <c r="E528" s="8" t="n">
        <v>43535</v>
      </c>
      <c r="F528" s="201" t="n">
        <v>5203</v>
      </c>
      <c r="G528" s="201" t="n"/>
      <c r="H528" s="201" t="n"/>
      <c r="I528" s="201" t="n"/>
      <c r="J528" s="9">
        <f>+(((G528-F528)-(H528-F528))/(H528-F528))*100</f>
        <v/>
      </c>
      <c r="K528" s="33">
        <f>AVERAGE(J528:J529)</f>
        <v/>
      </c>
      <c r="L528" s="33">
        <f>_xlfn.STDEV.S(J528,J529)</f>
        <v/>
      </c>
      <c r="M528" s="13" t="n"/>
      <c r="O528" s="295">
        <f>+(H528-F528)/10</f>
        <v/>
      </c>
      <c r="P528" s="26" t="inlineStr">
        <is>
          <t>FALSO</t>
        </is>
      </c>
      <c r="Q528" s="26" t="inlineStr">
        <is>
          <t>FALSO</t>
        </is>
      </c>
      <c r="R528" s="149" t="inlineStr">
        <is>
          <t>No Esperado</t>
        </is>
      </c>
      <c r="S528" s="149" t="inlineStr">
        <is>
          <t>No Esperado</t>
        </is>
      </c>
      <c r="T528" s="149" t="inlineStr">
        <is>
          <t>Se descarta</t>
        </is>
      </c>
      <c r="U528" s="149" t="n"/>
    </row>
    <row r="529" ht="15.75" customHeight="1" s="412">
      <c r="A529" s="5" t="n">
        <v>1746</v>
      </c>
      <c r="B529" s="252" t="n">
        <v>50</v>
      </c>
      <c r="C529" s="201" t="n">
        <v>152</v>
      </c>
      <c r="D529" s="201" t="n">
        <v>6</v>
      </c>
      <c r="E529" s="8" t="n">
        <v>43535</v>
      </c>
      <c r="F529" s="201" t="n">
        <v>5251</v>
      </c>
      <c r="G529" s="201" t="n"/>
      <c r="H529" s="201" t="n"/>
      <c r="I529" s="201" t="n"/>
      <c r="J529" s="9">
        <f>+(((G529-F529)-(H529-F529))/(H529-F529))*100</f>
        <v/>
      </c>
      <c r="K529" s="13" t="n"/>
      <c r="L529" s="13" t="n"/>
      <c r="M529" s="13" t="n"/>
      <c r="O529" s="295">
        <f>+(H529-F529)/10</f>
        <v/>
      </c>
      <c r="P529" s="26" t="inlineStr">
        <is>
          <t>FALSO</t>
        </is>
      </c>
      <c r="Q529" s="26" t="inlineStr">
        <is>
          <t>FALSO</t>
        </is>
      </c>
      <c r="R529" s="149" t="inlineStr">
        <is>
          <t>No Esperado</t>
        </is>
      </c>
      <c r="S529" s="149" t="inlineStr">
        <is>
          <t>No Esperado</t>
        </is>
      </c>
      <c r="T529" s="149" t="inlineStr">
        <is>
          <t>Se descarta</t>
        </is>
      </c>
      <c r="U529" s="149" t="n"/>
    </row>
    <row r="530" ht="15.75" customHeight="1" s="412">
      <c r="A530" s="15" t="n">
        <v>1971</v>
      </c>
      <c r="B530" s="16" t="n">
        <v>17</v>
      </c>
      <c r="C530" s="17" t="n">
        <v>152</v>
      </c>
      <c r="D530" s="17" t="n">
        <v>7</v>
      </c>
      <c r="E530" s="18" t="n">
        <v>43545</v>
      </c>
      <c r="F530" s="19" t="n">
        <v>5275</v>
      </c>
      <c r="G530" s="17" t="n">
        <v>8691</v>
      </c>
      <c r="H530" s="17" t="n">
        <v>8159</v>
      </c>
      <c r="I530" s="201" t="n"/>
      <c r="J530" s="9">
        <f>+(((G530-F530)-(H530-F530))/(H530-F530))*100</f>
        <v/>
      </c>
      <c r="K530" s="33">
        <f>AVERAGE(J530:J531)</f>
        <v/>
      </c>
      <c r="L530" s="33">
        <f>_xlfn.STDEV.S(J530,J531)</f>
        <v/>
      </c>
      <c r="M530" s="13" t="n"/>
      <c r="O530" s="295">
        <f>+(H530-F530)/10</f>
        <v/>
      </c>
      <c r="P530" s="26" t="inlineStr">
        <is>
          <t>FALSO</t>
        </is>
      </c>
      <c r="Q530" s="26" t="inlineStr">
        <is>
          <t>FALSO</t>
        </is>
      </c>
      <c r="R530" s="149" t="inlineStr">
        <is>
          <t>No Esperado</t>
        </is>
      </c>
      <c r="S530" s="149" t="inlineStr">
        <is>
          <t>No Esperado</t>
        </is>
      </c>
      <c r="T530" s="149" t="inlineStr">
        <is>
          <t>Se descarta</t>
        </is>
      </c>
      <c r="U530" s="149" t="n"/>
    </row>
    <row r="531" ht="15.75" customHeight="1" s="412">
      <c r="A531" s="15" t="n">
        <v>1972</v>
      </c>
      <c r="B531" s="16" t="n">
        <v>18</v>
      </c>
      <c r="C531" s="17" t="n">
        <v>152</v>
      </c>
      <c r="D531" s="17" t="n">
        <v>7</v>
      </c>
      <c r="E531" s="18" t="n">
        <v>43545</v>
      </c>
      <c r="F531" s="19" t="n">
        <v>5205</v>
      </c>
      <c r="G531" s="17" t="n">
        <v>8472</v>
      </c>
      <c r="H531" s="17" t="n">
        <v>7965</v>
      </c>
      <c r="I531" s="201" t="n"/>
      <c r="J531" s="9">
        <f>+(((G531-F531)-(H531-F531))/(H531-F531))*100</f>
        <v/>
      </c>
      <c r="K531" s="13" t="n"/>
      <c r="L531" s="13" t="n"/>
      <c r="M531" s="13" t="n"/>
      <c r="O531" s="295">
        <f>+(H531-F531)/10</f>
        <v/>
      </c>
      <c r="P531" s="26" t="inlineStr">
        <is>
          <t>FALSO</t>
        </is>
      </c>
      <c r="Q531" s="26" t="inlineStr">
        <is>
          <t>FALSO</t>
        </is>
      </c>
      <c r="R531" s="149" t="inlineStr">
        <is>
          <t>No Esperado</t>
        </is>
      </c>
      <c r="S531" s="149" t="inlineStr">
        <is>
          <t>No Esperado</t>
        </is>
      </c>
      <c r="T531" s="149" t="inlineStr">
        <is>
          <t>Se descarta</t>
        </is>
      </c>
      <c r="U531" s="149" t="n"/>
    </row>
    <row r="532" ht="15.75" customHeight="1" s="412">
      <c r="A532" s="15" t="n">
        <v>2639</v>
      </c>
      <c r="B532" s="16" t="n">
        <v>11</v>
      </c>
      <c r="C532" s="17" t="n">
        <v>152</v>
      </c>
      <c r="D532" s="17" t="n">
        <v>10</v>
      </c>
      <c r="E532" s="18" t="n">
        <v>43564</v>
      </c>
      <c r="F532" s="19" t="n">
        <v>5213</v>
      </c>
      <c r="G532" s="17" t="n">
        <v>8632</v>
      </c>
      <c r="H532" s="17" t="n">
        <v>8164</v>
      </c>
      <c r="I532" s="17" t="n"/>
      <c r="J532" s="9">
        <f>+(((G532-F532)-(H532-F532))/(H532-F532))*100</f>
        <v/>
      </c>
      <c r="K532" s="33">
        <f>AVERAGE(J532:J533)</f>
        <v/>
      </c>
      <c r="L532" s="33">
        <f>_xlfn.STDEV.S(J532,J533)</f>
        <v/>
      </c>
      <c r="M532" s="13">
        <f>+(K530-K532)/19</f>
        <v/>
      </c>
      <c r="N532" s="295">
        <f>+(K520-K532)/49</f>
        <v/>
      </c>
      <c r="O532" s="295">
        <f>+(H532-F532)/10</f>
        <v/>
      </c>
      <c r="P532" s="26" t="inlineStr">
        <is>
          <t>FALSO</t>
        </is>
      </c>
      <c r="Q532" s="26" t="inlineStr">
        <is>
          <t>FALSO</t>
        </is>
      </c>
      <c r="R532" s="149" t="inlineStr">
        <is>
          <t>Esperado</t>
        </is>
      </c>
      <c r="S532" s="149" t="inlineStr">
        <is>
          <t>Esperado</t>
        </is>
      </c>
      <c r="T532" s="149" t="inlineStr">
        <is>
          <t>Se descarta</t>
        </is>
      </c>
      <c r="U532" s="149" t="n"/>
    </row>
    <row r="533" ht="15.75" customHeight="1" s="412">
      <c r="A533" s="15" t="n">
        <v>2640</v>
      </c>
      <c r="B533" s="16" t="n">
        <v>12</v>
      </c>
      <c r="C533" s="17" t="n">
        <v>152</v>
      </c>
      <c r="D533" s="17" t="n">
        <v>10</v>
      </c>
      <c r="E533" s="18" t="n">
        <v>43564</v>
      </c>
      <c r="F533" s="19" t="n">
        <v>5232</v>
      </c>
      <c r="G533" s="17" t="n">
        <v>8385</v>
      </c>
      <c r="H533" s="17" t="n">
        <v>7969</v>
      </c>
      <c r="I533" s="17" t="n"/>
      <c r="J533" s="9">
        <f>+(((G533-F533)-(H533-F533))/(H533-F533))*100</f>
        <v/>
      </c>
      <c r="K533" s="13" t="n"/>
      <c r="L533" s="13" t="n"/>
      <c r="M533" s="13" t="n"/>
      <c r="O533" s="295">
        <f>+(H533-F533)/10</f>
        <v/>
      </c>
      <c r="P533" s="26" t="inlineStr">
        <is>
          <t>FALSO</t>
        </is>
      </c>
      <c r="Q533" s="26" t="inlineStr">
        <is>
          <t>FALSO</t>
        </is>
      </c>
      <c r="R533" s="149" t="inlineStr">
        <is>
          <t>Esperado</t>
        </is>
      </c>
      <c r="S533" s="149" t="inlineStr">
        <is>
          <t>Esperado</t>
        </is>
      </c>
      <c r="T533" s="149" t="inlineStr">
        <is>
          <t>Se descarta</t>
        </is>
      </c>
      <c r="U533" s="149" t="n"/>
    </row>
    <row r="534" ht="15.75" customHeight="1" s="412">
      <c r="A534" s="5" t="n">
        <v>57</v>
      </c>
      <c r="B534" s="252" t="n">
        <v>57</v>
      </c>
      <c r="C534" s="246" t="n">
        <v>153</v>
      </c>
      <c r="D534" s="246" t="n">
        <v>1</v>
      </c>
      <c r="E534" s="46" t="n">
        <v>43514</v>
      </c>
      <c r="F534" s="246" t="n">
        <v>5257</v>
      </c>
      <c r="G534" s="246" t="n">
        <v>9077</v>
      </c>
      <c r="H534" s="246" t="n">
        <v>8036</v>
      </c>
      <c r="I534" s="246" t="n">
        <v>9</v>
      </c>
      <c r="J534" s="47">
        <f>+(((G534-F534)-(H534-F534))/(H534-F534))*100</f>
        <v/>
      </c>
      <c r="K534" s="51">
        <f>AVERAGE(J534:J535)</f>
        <v/>
      </c>
      <c r="L534" s="51">
        <f>_xlfn.STDEV.S(J534,J535)</f>
        <v/>
      </c>
      <c r="M534" s="50" t="n">
        <v>2</v>
      </c>
      <c r="O534" s="295">
        <f>+(H534-F534)/10</f>
        <v/>
      </c>
      <c r="P534" s="26" t="inlineStr">
        <is>
          <t>FALSO</t>
        </is>
      </c>
      <c r="Q534" s="26" t="inlineStr">
        <is>
          <t>FALSO</t>
        </is>
      </c>
      <c r="R534" s="149" t="inlineStr">
        <is>
          <t>Esperado</t>
        </is>
      </c>
      <c r="S534" s="149" t="inlineStr">
        <is>
          <t>No Esperado</t>
        </is>
      </c>
      <c r="T534" s="149" t="inlineStr">
        <is>
          <t>Se descarta</t>
        </is>
      </c>
      <c r="U534" s="149" t="n"/>
    </row>
    <row r="535" ht="15.75" customHeight="1" s="412">
      <c r="A535" s="5" t="n">
        <v>58</v>
      </c>
      <c r="B535" s="252" t="n">
        <v>58</v>
      </c>
      <c r="C535" s="246" t="n">
        <v>153</v>
      </c>
      <c r="D535" s="246" t="n">
        <v>1</v>
      </c>
      <c r="E535" s="46" t="n">
        <v>43514</v>
      </c>
      <c r="F535" s="246" t="n">
        <v>5320</v>
      </c>
      <c r="G535" s="246" t="n">
        <v>9224</v>
      </c>
      <c r="H535" s="246" t="n">
        <v>8127</v>
      </c>
      <c r="I535" s="246" t="n"/>
      <c r="J535" s="47">
        <f>+(((G535-F535)-(H535-F535))/(H535-F535))*100</f>
        <v/>
      </c>
      <c r="K535" s="50" t="n"/>
      <c r="L535" s="50" t="n"/>
      <c r="M535" s="50" t="n"/>
      <c r="O535" s="295">
        <f>+(H535-F535)/10</f>
        <v/>
      </c>
      <c r="P535" s="26" t="inlineStr">
        <is>
          <t>FALSO</t>
        </is>
      </c>
      <c r="Q535" s="26" t="inlineStr">
        <is>
          <t>FALSO</t>
        </is>
      </c>
      <c r="R535" s="149" t="inlineStr">
        <is>
          <t>Esperado</t>
        </is>
      </c>
      <c r="S535" s="149" t="inlineStr">
        <is>
          <t>No Esperado</t>
        </is>
      </c>
      <c r="T535" s="149" t="inlineStr">
        <is>
          <t>Se descarta</t>
        </is>
      </c>
      <c r="U535" s="149" t="n"/>
    </row>
    <row r="536" ht="15.75" customHeight="1" s="412">
      <c r="A536" s="5" t="n">
        <v>711</v>
      </c>
      <c r="B536" s="252" t="n">
        <v>57</v>
      </c>
      <c r="C536" s="246" t="n">
        <v>153</v>
      </c>
      <c r="D536" s="246" t="n">
        <v>3</v>
      </c>
      <c r="E536" s="46" t="n">
        <v>43521</v>
      </c>
      <c r="F536" s="246" t="n">
        <v>5257</v>
      </c>
      <c r="G536" s="246" t="n">
        <v>9114</v>
      </c>
      <c r="H536" s="246" t="n">
        <v>8026</v>
      </c>
      <c r="I536" s="246" t="n">
        <v>9</v>
      </c>
      <c r="J536" s="47">
        <f>+(((G536-F536)-(H536-F536))/(H536-F536))*100</f>
        <v/>
      </c>
      <c r="K536" s="51">
        <f>AVERAGE(J536:J537)</f>
        <v/>
      </c>
      <c r="L536" s="51">
        <f>_xlfn.STDEV.S(J536,J537)</f>
        <v/>
      </c>
      <c r="M536" s="50" t="n"/>
      <c r="O536" s="295">
        <f>+(H536-F536)/10</f>
        <v/>
      </c>
      <c r="P536" s="26" t="inlineStr">
        <is>
          <t>FALSO</t>
        </is>
      </c>
      <c r="Q536" s="26" t="inlineStr">
        <is>
          <t>FALSO</t>
        </is>
      </c>
      <c r="R536" s="149" t="inlineStr">
        <is>
          <t>No esperado</t>
        </is>
      </c>
      <c r="S536" s="149" t="inlineStr">
        <is>
          <t>Esperado</t>
        </is>
      </c>
      <c r="T536" s="149" t="inlineStr">
        <is>
          <t>Dato Válido</t>
        </is>
      </c>
      <c r="U536" s="149" t="n"/>
    </row>
    <row r="537" ht="15.75" customHeight="1" s="412">
      <c r="A537" s="5" t="n">
        <v>712</v>
      </c>
      <c r="B537" s="252" t="n">
        <v>58</v>
      </c>
      <c r="C537" s="246" t="n">
        <v>153</v>
      </c>
      <c r="D537" s="246" t="n">
        <v>3</v>
      </c>
      <c r="E537" s="46" t="n">
        <v>43521</v>
      </c>
      <c r="F537" s="246" t="n">
        <v>5320</v>
      </c>
      <c r="G537" s="246" t="n">
        <v>9237</v>
      </c>
      <c r="H537" s="246" t="n">
        <v>8156</v>
      </c>
      <c r="I537" s="246" t="n"/>
      <c r="J537" s="47">
        <f>+(((G537-F537)-(H537-F537))/(H537-F537))*100</f>
        <v/>
      </c>
      <c r="K537" s="50" t="n"/>
      <c r="L537" s="50" t="n"/>
      <c r="M537" s="50" t="n"/>
      <c r="O537" s="295">
        <f>+(H537-F537)/10</f>
        <v/>
      </c>
      <c r="P537" s="26" t="inlineStr">
        <is>
          <t>VERDADERO</t>
        </is>
      </c>
      <c r="Q537" s="26" t="inlineStr">
        <is>
          <t>FALSO</t>
        </is>
      </c>
      <c r="R537" s="149" t="inlineStr">
        <is>
          <t>Esperado</t>
        </is>
      </c>
      <c r="S537" s="149" t="inlineStr">
        <is>
          <t>Esperado</t>
        </is>
      </c>
      <c r="T537" s="149" t="inlineStr">
        <is>
          <t>Dato Válido</t>
        </is>
      </c>
      <c r="U537" s="149" t="n"/>
    </row>
    <row r="538" ht="15.75" customHeight="1" s="412">
      <c r="A538" s="5" t="n">
        <v>1361</v>
      </c>
      <c r="B538" s="252" t="n">
        <v>57</v>
      </c>
      <c r="C538" s="246" t="n">
        <v>153</v>
      </c>
      <c r="D538" s="246" t="n">
        <v>5</v>
      </c>
      <c r="E538" s="46" t="n">
        <v>43531</v>
      </c>
      <c r="F538" s="246" t="n">
        <v>5257</v>
      </c>
      <c r="G538" s="246" t="n">
        <v>8554</v>
      </c>
      <c r="H538" s="246" t="n">
        <v>7838</v>
      </c>
      <c r="I538" s="246" t="n">
        <v>7</v>
      </c>
      <c r="J538" s="47">
        <f>+(((G538-F538)-(H538-F538))/(H538-F538))*100</f>
        <v/>
      </c>
      <c r="K538" s="51">
        <f>AVERAGE(J538:J539)</f>
        <v/>
      </c>
      <c r="L538" s="51">
        <f>_xlfn.STDEV.S(J538,J539)</f>
        <v/>
      </c>
      <c r="M538" s="50" t="n"/>
      <c r="O538" s="295">
        <f>+(H538-F538)/10</f>
        <v/>
      </c>
      <c r="P538" s="26" t="inlineStr">
        <is>
          <t>FALSO</t>
        </is>
      </c>
      <c r="Q538" s="26" t="inlineStr">
        <is>
          <t>FALSO</t>
        </is>
      </c>
      <c r="R538" s="149" t="inlineStr">
        <is>
          <t>No esperado</t>
        </is>
      </c>
      <c r="S538" s="149" t="inlineStr">
        <is>
          <t>Esperado</t>
        </is>
      </c>
      <c r="T538" s="149" t="inlineStr">
        <is>
          <t>Dato Válido</t>
        </is>
      </c>
      <c r="U538" s="149" t="n"/>
    </row>
    <row r="539" ht="15.75" customHeight="1" s="412">
      <c r="A539" s="5" t="n">
        <v>1362</v>
      </c>
      <c r="B539" s="252" t="n">
        <v>58</v>
      </c>
      <c r="C539" s="246" t="n">
        <v>153</v>
      </c>
      <c r="D539" s="246" t="n">
        <v>5</v>
      </c>
      <c r="E539" s="46" t="n">
        <v>43531</v>
      </c>
      <c r="F539" s="246" t="n">
        <v>5320</v>
      </c>
      <c r="G539" s="246" t="n">
        <v>8702</v>
      </c>
      <c r="H539" s="246" t="n">
        <v>7971</v>
      </c>
      <c r="I539" s="246" t="n"/>
      <c r="J539" s="47">
        <f>+(((G539-F539)-(H539-F539))/(H539-F539))*100</f>
        <v/>
      </c>
      <c r="K539" s="50" t="n"/>
      <c r="L539" s="50" t="n"/>
      <c r="M539" s="50" t="n"/>
      <c r="O539" s="295">
        <f>+(H539-F539)/10</f>
        <v/>
      </c>
      <c r="P539" s="26" t="inlineStr">
        <is>
          <t>FALSO</t>
        </is>
      </c>
      <c r="Q539" s="26" t="inlineStr">
        <is>
          <t>FALSO</t>
        </is>
      </c>
      <c r="R539" s="149" t="inlineStr">
        <is>
          <t>Esperado</t>
        </is>
      </c>
      <c r="S539" s="149" t="inlineStr">
        <is>
          <t>Esperado</t>
        </is>
      </c>
      <c r="T539" s="149" t="inlineStr">
        <is>
          <t>Dato Válido</t>
        </is>
      </c>
      <c r="U539" s="149" t="n"/>
    </row>
    <row r="540" ht="15.75" customHeight="1" s="412">
      <c r="A540" s="15" t="n">
        <v>2267</v>
      </c>
      <c r="B540" s="16" t="n">
        <v>37</v>
      </c>
      <c r="C540" s="52" t="n">
        <v>153</v>
      </c>
      <c r="D540" s="52" t="n">
        <v>8</v>
      </c>
      <c r="E540" s="53" t="n">
        <v>43550</v>
      </c>
      <c r="F540" s="54" t="n">
        <v>5225</v>
      </c>
      <c r="G540" s="52" t="n">
        <v>8294</v>
      </c>
      <c r="H540" s="52" t="n">
        <v>7827</v>
      </c>
      <c r="I540" s="246" t="n"/>
      <c r="J540" s="47">
        <f>+(((G540-F540)-(H540-F540))/(H540-F540))*100</f>
        <v/>
      </c>
      <c r="K540" s="51">
        <f>AVERAGE(J540:J541)</f>
        <v/>
      </c>
      <c r="L540" s="51">
        <f>_xlfn.STDEV.S(J540,J541)</f>
        <v/>
      </c>
      <c r="M540" s="50">
        <f>+(K538-K540)/19</f>
        <v/>
      </c>
      <c r="N540" s="295">
        <f>+(K534-K540)/36</f>
        <v/>
      </c>
      <c r="O540" s="295">
        <f>+(H540-F540)/10</f>
        <v/>
      </c>
      <c r="P540" s="26" t="inlineStr">
        <is>
          <t>FALSO</t>
        </is>
      </c>
      <c r="Q540" s="26" t="inlineStr">
        <is>
          <t>FALSO</t>
        </is>
      </c>
      <c r="R540" s="149" t="inlineStr">
        <is>
          <t>No esperado</t>
        </is>
      </c>
      <c r="S540" s="149" t="inlineStr">
        <is>
          <t>Esperado</t>
        </is>
      </c>
      <c r="T540" s="149" t="inlineStr">
        <is>
          <t>Dato Válido</t>
        </is>
      </c>
      <c r="U540" s="149" t="n"/>
    </row>
    <row r="541" ht="15.75" customHeight="1" s="412">
      <c r="A541" s="15" t="n">
        <v>2268</v>
      </c>
      <c r="B541" s="16" t="n">
        <v>38</v>
      </c>
      <c r="C541" s="52" t="n">
        <v>153</v>
      </c>
      <c r="D541" s="52" t="n">
        <v>8</v>
      </c>
      <c r="E541" s="53" t="n">
        <v>43550</v>
      </c>
      <c r="F541" s="54" t="n">
        <v>5241</v>
      </c>
      <c r="G541" s="52" t="n">
        <v>8453</v>
      </c>
      <c r="H541" s="52" t="n">
        <v>7980</v>
      </c>
      <c r="I541" s="246" t="n"/>
      <c r="J541" s="47">
        <f>+(((G541-F541)-(H541-F541))/(H541-F541))*100</f>
        <v/>
      </c>
      <c r="K541" s="50" t="n"/>
      <c r="L541" s="50" t="n"/>
      <c r="M541" s="50" t="n"/>
      <c r="O541" s="295">
        <f>+(H541-F541)/10</f>
        <v/>
      </c>
      <c r="P541" s="26" t="inlineStr">
        <is>
          <t>FALSO</t>
        </is>
      </c>
      <c r="Q541" s="26" t="inlineStr">
        <is>
          <t>FALSO</t>
        </is>
      </c>
      <c r="R541" s="149" t="inlineStr">
        <is>
          <t>Esperado</t>
        </is>
      </c>
      <c r="S541" s="149" t="inlineStr">
        <is>
          <t>Esperado</t>
        </is>
      </c>
      <c r="T541" s="149" t="inlineStr">
        <is>
          <t>Dato Válido</t>
        </is>
      </c>
      <c r="U541" s="149" t="n"/>
    </row>
    <row r="542" ht="15.75" customHeight="1" s="412">
      <c r="A542" s="5" t="n">
        <v>443</v>
      </c>
      <c r="B542" s="252" t="n">
        <v>93</v>
      </c>
      <c r="C542" s="255" t="n">
        <v>155</v>
      </c>
      <c r="D542" s="255" t="n">
        <v>2</v>
      </c>
      <c r="E542" s="58" t="n">
        <v>43517</v>
      </c>
      <c r="F542" s="255" t="n">
        <v>5234</v>
      </c>
      <c r="G542" s="255" t="n">
        <v>6699</v>
      </c>
      <c r="H542" s="255" t="n">
        <v>6449</v>
      </c>
      <c r="I542" s="255" t="n">
        <v>9</v>
      </c>
      <c r="J542" s="59">
        <f>+(((G542-F542)-(H542-F542))/(H542-F542))*100</f>
        <v/>
      </c>
      <c r="K542" s="34">
        <f>AVERAGE(J542:J543)</f>
        <v/>
      </c>
      <c r="L542" s="34">
        <f>_xlfn.STDEV.S(J542,J543)</f>
        <v/>
      </c>
      <c r="M542" s="35" t="n">
        <v>1</v>
      </c>
      <c r="O542" s="295">
        <f>+(H542-F542)/10</f>
        <v/>
      </c>
      <c r="P542" s="26" t="inlineStr">
        <is>
          <t>FALSO</t>
        </is>
      </c>
      <c r="Q542" s="26" t="inlineStr">
        <is>
          <t>FALSO</t>
        </is>
      </c>
      <c r="R542" s="149" t="inlineStr">
        <is>
          <t>Esperado</t>
        </is>
      </c>
      <c r="S542" s="149" t="inlineStr">
        <is>
          <t>Esperado</t>
        </is>
      </c>
      <c r="T542" s="149" t="inlineStr">
        <is>
          <t>Se descarta</t>
        </is>
      </c>
      <c r="U542" s="149" t="n"/>
    </row>
    <row r="543" ht="15.75" customHeight="1" s="412">
      <c r="A543" s="5" t="n">
        <v>444</v>
      </c>
      <c r="B543" s="252" t="n">
        <v>94</v>
      </c>
      <c r="C543" s="255" t="n">
        <v>155</v>
      </c>
      <c r="D543" s="255" t="n">
        <v>2</v>
      </c>
      <c r="E543" s="58" t="n">
        <v>43517</v>
      </c>
      <c r="F543" s="255" t="n">
        <v>5218</v>
      </c>
      <c r="G543" s="255" t="n">
        <v>6586</v>
      </c>
      <c r="H543" s="255" t="n">
        <v>6341</v>
      </c>
      <c r="I543" s="255" t="n"/>
      <c r="J543" s="59">
        <f>+(((G543-F543)-(H543-F543))/(H543-F543))*100</f>
        <v/>
      </c>
      <c r="K543" s="35" t="n"/>
      <c r="L543" s="35" t="n"/>
      <c r="M543" s="35" t="n"/>
      <c r="O543" s="295">
        <f>+(H543-F543)/10</f>
        <v/>
      </c>
      <c r="P543" s="26" t="inlineStr">
        <is>
          <t>FALSO</t>
        </is>
      </c>
      <c r="Q543" s="26" t="inlineStr">
        <is>
          <t>FALSO</t>
        </is>
      </c>
      <c r="R543" s="149" t="inlineStr">
        <is>
          <t>No esperado</t>
        </is>
      </c>
      <c r="S543" s="149" t="inlineStr">
        <is>
          <t>No esperado</t>
        </is>
      </c>
      <c r="T543" s="149" t="inlineStr">
        <is>
          <t>Se descarta</t>
        </is>
      </c>
      <c r="U543" s="149" t="n"/>
    </row>
    <row r="544" ht="15.75" customHeight="1" s="412">
      <c r="A544" s="5" t="n">
        <v>1097</v>
      </c>
      <c r="B544" s="252" t="n">
        <v>51</v>
      </c>
      <c r="C544" s="255" t="n">
        <v>155</v>
      </c>
      <c r="D544" s="255" t="n">
        <v>4</v>
      </c>
      <c r="E544" s="58" t="n">
        <v>43524</v>
      </c>
      <c r="F544" s="255" t="n">
        <v>5234</v>
      </c>
      <c r="G544" s="255" t="n">
        <v>7315</v>
      </c>
      <c r="H544" s="255" t="n">
        <v>6837</v>
      </c>
      <c r="I544" s="255" t="n">
        <v>9</v>
      </c>
      <c r="J544" s="59">
        <f>+(((G544-F544)-(H544-F544))/(H544-F544))*100</f>
        <v/>
      </c>
      <c r="K544" s="34">
        <f>AVERAGE(J544:J545)</f>
        <v/>
      </c>
      <c r="L544" s="34">
        <f>_xlfn.STDEV.S(J544,J545)</f>
        <v/>
      </c>
      <c r="M544" s="35" t="n"/>
      <c r="O544" s="295">
        <f>+(H544-F544)/10</f>
        <v/>
      </c>
      <c r="P544" s="26" t="inlineStr">
        <is>
          <t>FALSO</t>
        </is>
      </c>
      <c r="Q544" s="26" t="inlineStr">
        <is>
          <t>FALSO</t>
        </is>
      </c>
      <c r="R544" s="149" t="inlineStr">
        <is>
          <t>Esperado</t>
        </is>
      </c>
      <c r="S544" s="149" t="inlineStr">
        <is>
          <t>No esperado</t>
        </is>
      </c>
      <c r="T544" s="149" t="inlineStr">
        <is>
          <t>Se descarta</t>
        </is>
      </c>
      <c r="U544" s="149" t="n"/>
    </row>
    <row r="545" ht="15.75" customHeight="1" s="412">
      <c r="A545" s="5" t="n">
        <v>1098</v>
      </c>
      <c r="B545" s="252" t="n">
        <v>52</v>
      </c>
      <c r="C545" s="255" t="n">
        <v>155</v>
      </c>
      <c r="D545" s="255" t="n">
        <v>4</v>
      </c>
      <c r="E545" s="58" t="n">
        <v>43524</v>
      </c>
      <c r="F545" s="255" t="n">
        <v>5234</v>
      </c>
      <c r="G545" s="255" t="n">
        <v>7513</v>
      </c>
      <c r="H545" s="255" t="n">
        <v>7010</v>
      </c>
      <c r="I545" s="255" t="n"/>
      <c r="J545" s="59">
        <f>+(((G545-F545)-(H545-F545))/(H545-F545))*100</f>
        <v/>
      </c>
      <c r="K545" s="35" t="n"/>
      <c r="L545" s="35" t="n"/>
      <c r="M545" s="35" t="n"/>
      <c r="O545" s="295">
        <f>+(H545-F545)/10</f>
        <v/>
      </c>
      <c r="P545" s="26" t="inlineStr">
        <is>
          <t>FALSO</t>
        </is>
      </c>
      <c r="Q545" s="26" t="inlineStr">
        <is>
          <t>FALSO</t>
        </is>
      </c>
      <c r="R545" s="149" t="inlineStr">
        <is>
          <t>Esperado</t>
        </is>
      </c>
      <c r="S545" s="149" t="inlineStr">
        <is>
          <t>Esperado</t>
        </is>
      </c>
      <c r="T545" s="149" t="inlineStr">
        <is>
          <t>Se descarta</t>
        </is>
      </c>
      <c r="U545" s="149" t="n"/>
    </row>
    <row r="546" ht="15.75" customHeight="1" s="412">
      <c r="A546" s="5" t="n">
        <v>1747</v>
      </c>
      <c r="B546" s="252" t="n">
        <v>51</v>
      </c>
      <c r="C546" s="255" t="n">
        <v>155</v>
      </c>
      <c r="D546" s="255" t="n">
        <v>6</v>
      </c>
      <c r="E546" s="58" t="n">
        <v>43535</v>
      </c>
      <c r="F546" s="255" t="n">
        <v>5234</v>
      </c>
      <c r="G546" s="255" t="n">
        <v>6949</v>
      </c>
      <c r="H546" s="255" t="n">
        <v>6700</v>
      </c>
      <c r="I546" s="255" t="n">
        <v>5</v>
      </c>
      <c r="J546" s="59">
        <f>+(((G546-F546)-(H546-F546))/(H546-F546))*100</f>
        <v/>
      </c>
      <c r="K546" s="34">
        <f>AVERAGE(J546:J547)</f>
        <v/>
      </c>
      <c r="L546" s="34">
        <f>_xlfn.STDEV.S(J546,J547)</f>
        <v/>
      </c>
      <c r="M546" s="35" t="n"/>
      <c r="O546" s="295">
        <f>+(H546-F546)/10</f>
        <v/>
      </c>
      <c r="P546" s="26" t="inlineStr">
        <is>
          <t>FALSO</t>
        </is>
      </c>
      <c r="Q546" s="26" t="inlineStr">
        <is>
          <t>FALSO</t>
        </is>
      </c>
      <c r="R546" s="149" t="inlineStr">
        <is>
          <t>No esperado</t>
        </is>
      </c>
      <c r="S546" s="149" t="inlineStr">
        <is>
          <t>Esperado</t>
        </is>
      </c>
      <c r="T546" s="149" t="inlineStr">
        <is>
          <t>Se descarta</t>
        </is>
      </c>
      <c r="U546" s="149" t="n"/>
    </row>
    <row r="547" ht="15.75" customHeight="1" s="412">
      <c r="A547" s="5" t="n">
        <v>1748</v>
      </c>
      <c r="B547" s="252" t="n">
        <v>52</v>
      </c>
      <c r="C547" s="255" t="n">
        <v>155</v>
      </c>
      <c r="D547" s="255" t="n">
        <v>6</v>
      </c>
      <c r="E547" s="58" t="n">
        <v>43535</v>
      </c>
      <c r="F547" s="255" t="n">
        <v>5234</v>
      </c>
      <c r="G547" s="255" t="n">
        <v>6768</v>
      </c>
      <c r="H547" s="255" t="n">
        <v>6547</v>
      </c>
      <c r="I547" s="255" t="n"/>
      <c r="J547" s="59">
        <f>+(((G547-F547)-(H547-F547))/(H547-F547))*100</f>
        <v/>
      </c>
      <c r="K547" s="35" t="n"/>
      <c r="L547" s="35" t="n"/>
      <c r="M547" s="35" t="n"/>
      <c r="O547" s="295">
        <f>+(H547-F547)/10</f>
        <v/>
      </c>
      <c r="P547" s="26" t="inlineStr">
        <is>
          <t>FALSO</t>
        </is>
      </c>
      <c r="Q547" s="26" t="inlineStr">
        <is>
          <t>FALSO</t>
        </is>
      </c>
      <c r="R547" s="149" t="inlineStr">
        <is>
          <t>No esperado</t>
        </is>
      </c>
      <c r="S547" s="149" t="inlineStr">
        <is>
          <t>Esperado</t>
        </is>
      </c>
      <c r="T547" s="149" t="inlineStr">
        <is>
          <t>Se descarta</t>
        </is>
      </c>
      <c r="U547" s="149" t="n"/>
    </row>
    <row r="548" ht="15.75" customHeight="1" s="412">
      <c r="A548" s="15" t="n">
        <v>1973</v>
      </c>
      <c r="B548" s="16" t="n">
        <v>19</v>
      </c>
      <c r="C548" s="60" t="n">
        <v>155</v>
      </c>
      <c r="D548" s="60" t="n">
        <v>7</v>
      </c>
      <c r="E548" s="61" t="n">
        <v>43545</v>
      </c>
      <c r="F548" s="62" t="n">
        <v>5229</v>
      </c>
      <c r="G548" s="60" t="n">
        <v>7315</v>
      </c>
      <c r="H548" s="60" t="n">
        <v>6905</v>
      </c>
      <c r="I548" s="255" t="n"/>
      <c r="J548" s="59">
        <f>+(((G548-F548)-(H548-F548))/(H548-F548))*100</f>
        <v/>
      </c>
      <c r="K548" s="34">
        <f>AVERAGE(J548:J549)</f>
        <v/>
      </c>
      <c r="L548" s="34">
        <f>_xlfn.STDEV.S(J548,J549)</f>
        <v/>
      </c>
      <c r="M548" s="35" t="n"/>
      <c r="O548" s="295">
        <f>+(H548-F548)/10</f>
        <v/>
      </c>
      <c r="P548" s="26" t="inlineStr">
        <is>
          <t>FALSO</t>
        </is>
      </c>
      <c r="Q548" s="26" t="inlineStr">
        <is>
          <t>FALSO</t>
        </is>
      </c>
      <c r="R548" s="149" t="inlineStr">
        <is>
          <t>Esperado</t>
        </is>
      </c>
      <c r="S548" s="149" t="inlineStr">
        <is>
          <t>No esperado</t>
        </is>
      </c>
      <c r="T548" s="149" t="inlineStr">
        <is>
          <t>Se descarta</t>
        </is>
      </c>
      <c r="U548" s="149" t="n"/>
    </row>
    <row r="549" ht="15.75" customHeight="1" s="412">
      <c r="A549" s="15" t="n">
        <v>1974</v>
      </c>
      <c r="B549" s="16" t="n">
        <v>20</v>
      </c>
      <c r="C549" s="60" t="n">
        <v>155</v>
      </c>
      <c r="D549" s="60" t="n">
        <v>7</v>
      </c>
      <c r="E549" s="61" t="n">
        <v>43545</v>
      </c>
      <c r="F549" s="62" t="n">
        <v>5190</v>
      </c>
      <c r="G549" s="60" t="n">
        <v>7245</v>
      </c>
      <c r="H549" s="60" t="n">
        <v>6808</v>
      </c>
      <c r="I549" s="255" t="n"/>
      <c r="J549" s="59">
        <f>+(((G549-F549)-(H549-F549))/(H549-F549))*100</f>
        <v/>
      </c>
      <c r="K549" s="35" t="n"/>
      <c r="L549" s="35" t="n"/>
      <c r="M549" s="35" t="n"/>
      <c r="O549" s="295">
        <f>+(H549-F549)/10</f>
        <v/>
      </c>
      <c r="P549" s="26" t="inlineStr">
        <is>
          <t>FALSO</t>
        </is>
      </c>
      <c r="Q549" s="26" t="inlineStr">
        <is>
          <t>FALSO</t>
        </is>
      </c>
      <c r="R549" s="149" t="inlineStr">
        <is>
          <t>No esperado</t>
        </is>
      </c>
      <c r="S549" s="149" t="inlineStr">
        <is>
          <t>No esperado</t>
        </is>
      </c>
      <c r="T549" s="149" t="inlineStr">
        <is>
          <t>Se descarta</t>
        </is>
      </c>
      <c r="U549" s="149" t="n"/>
    </row>
    <row r="550" ht="15.75" customHeight="1" s="412">
      <c r="A550" s="15" t="n">
        <v>2641</v>
      </c>
      <c r="B550" s="16" t="n">
        <v>13</v>
      </c>
      <c r="C550" s="60" t="n">
        <v>155</v>
      </c>
      <c r="D550" s="60" t="n">
        <v>10</v>
      </c>
      <c r="E550" s="61" t="n">
        <v>43564</v>
      </c>
      <c r="F550" s="62" t="n">
        <v>5314</v>
      </c>
      <c r="G550" s="60" t="n">
        <v>6800</v>
      </c>
      <c r="H550" s="60" t="n">
        <v>6591</v>
      </c>
      <c r="I550" s="60" t="n"/>
      <c r="J550" s="59">
        <f>+(((G550-F550)-(H550-F550))/(H550-F550))*100</f>
        <v/>
      </c>
      <c r="K550" s="34">
        <f>AVERAGE(J550:J551)</f>
        <v/>
      </c>
      <c r="L550" s="34">
        <f>_xlfn.STDEV.S(J550,J551)</f>
        <v/>
      </c>
      <c r="M550" s="35">
        <f>(K548-K550)/19</f>
        <v/>
      </c>
      <c r="N550" s="295">
        <f>(K544-K550)/40</f>
        <v/>
      </c>
      <c r="O550" s="295">
        <f>+(H550-F550)/10</f>
        <v/>
      </c>
      <c r="P550" s="26" t="inlineStr">
        <is>
          <t>FALSO</t>
        </is>
      </c>
      <c r="Q550" s="26" t="inlineStr">
        <is>
          <t>FALSO</t>
        </is>
      </c>
      <c r="R550" s="149" t="inlineStr">
        <is>
          <t>No esperado</t>
        </is>
      </c>
      <c r="S550" s="149" t="inlineStr">
        <is>
          <t>Esperado</t>
        </is>
      </c>
      <c r="T550" s="149" t="inlineStr">
        <is>
          <t>Se descarta</t>
        </is>
      </c>
      <c r="U550" s="149" t="n"/>
    </row>
    <row r="551" ht="15.75" customHeight="1" s="412">
      <c r="A551" s="15" t="n">
        <v>2642</v>
      </c>
      <c r="B551" s="16" t="n">
        <v>14</v>
      </c>
      <c r="C551" s="60" t="n">
        <v>155</v>
      </c>
      <c r="D551" s="60" t="n">
        <v>10</v>
      </c>
      <c r="E551" s="61" t="n">
        <v>43564</v>
      </c>
      <c r="F551" s="62" t="n">
        <v>5249</v>
      </c>
      <c r="G551" s="60" t="n">
        <v>6464</v>
      </c>
      <c r="H551" s="60" t="n">
        <v>6287</v>
      </c>
      <c r="I551" s="60" t="n"/>
      <c r="J551" s="59">
        <f>+(((G551-F551)-(H551-F551))/(H551-F551))*100</f>
        <v/>
      </c>
      <c r="K551" s="35" t="n"/>
      <c r="L551" s="35" t="n"/>
      <c r="M551" s="35" t="n"/>
      <c r="O551" s="295">
        <f>+(H551-F551)/10</f>
        <v/>
      </c>
      <c r="P551" s="26" t="inlineStr">
        <is>
          <t>FALSO</t>
        </is>
      </c>
      <c r="Q551" s="26" t="inlineStr">
        <is>
          <t>FALSO</t>
        </is>
      </c>
      <c r="R551" s="149" t="inlineStr">
        <is>
          <t>No esperado</t>
        </is>
      </c>
      <c r="S551" s="149" t="inlineStr">
        <is>
          <t>Esperado</t>
        </is>
      </c>
      <c r="T551" s="149" t="inlineStr">
        <is>
          <t>Se descarta</t>
        </is>
      </c>
      <c r="U551" s="149" t="n"/>
    </row>
    <row r="552" ht="15.75" customHeight="1" s="412">
      <c r="A552" s="5" t="n">
        <v>59</v>
      </c>
      <c r="B552" s="252" t="n">
        <v>59</v>
      </c>
      <c r="C552" s="246" t="n">
        <v>156</v>
      </c>
      <c r="D552" s="246" t="n">
        <v>1</v>
      </c>
      <c r="E552" s="46" t="n">
        <v>43514</v>
      </c>
      <c r="F552" s="246" t="n">
        <v>5278</v>
      </c>
      <c r="G552" s="246" t="n">
        <v>8454</v>
      </c>
      <c r="H552" s="246" t="n">
        <v>8002</v>
      </c>
      <c r="I552" s="246" t="n">
        <v>10</v>
      </c>
      <c r="J552" s="47">
        <f>+(((G552-F552)-(H552-F552))/(H552-F552))*100</f>
        <v/>
      </c>
      <c r="K552" s="51">
        <f>AVERAGE(J552:J553)</f>
        <v/>
      </c>
      <c r="L552" s="51">
        <f>_xlfn.STDEV.S(J552,J553)</f>
        <v/>
      </c>
      <c r="M552" s="50" t="n">
        <v>1</v>
      </c>
      <c r="O552" s="295">
        <f>+(H552-F552)/10</f>
        <v/>
      </c>
      <c r="P552" s="26" t="inlineStr">
        <is>
          <t>FALSO</t>
        </is>
      </c>
      <c r="Q552" s="26" t="inlineStr">
        <is>
          <t>FALSO</t>
        </is>
      </c>
      <c r="R552" s="149" t="inlineStr">
        <is>
          <t>Esperado</t>
        </is>
      </c>
      <c r="S552" s="149" t="inlineStr">
        <is>
          <t>No Esperado</t>
        </is>
      </c>
      <c r="T552" s="149" t="inlineStr">
        <is>
          <t>Se descarta</t>
        </is>
      </c>
      <c r="U552" s="149" t="n"/>
    </row>
    <row r="553" ht="15.75" customHeight="1" s="412">
      <c r="A553" s="5" t="n">
        <v>60</v>
      </c>
      <c r="B553" s="252" t="n">
        <v>60</v>
      </c>
      <c r="C553" s="246" t="n">
        <v>156</v>
      </c>
      <c r="D553" s="246" t="n">
        <v>1</v>
      </c>
      <c r="E553" s="46" t="n">
        <v>43514</v>
      </c>
      <c r="F553" s="246" t="n">
        <v>5220</v>
      </c>
      <c r="G553" s="246" t="n">
        <v>8614</v>
      </c>
      <c r="H553" s="246" t="n">
        <v>8126</v>
      </c>
      <c r="I553" s="246" t="n"/>
      <c r="J553" s="47">
        <f>+(((G553-F553)-(H553-F553))/(H553-F553))*100</f>
        <v/>
      </c>
      <c r="K553" s="50" t="n"/>
      <c r="L553" s="50" t="n"/>
      <c r="M553" s="50" t="n"/>
      <c r="O553" s="295">
        <f>+(H553-F553)/10</f>
        <v/>
      </c>
      <c r="P553" s="26" t="inlineStr">
        <is>
          <t>FALSO</t>
        </is>
      </c>
      <c r="Q553" s="26" t="inlineStr">
        <is>
          <t>FALSO</t>
        </is>
      </c>
      <c r="R553" s="149" t="inlineStr">
        <is>
          <t>Esperado</t>
        </is>
      </c>
      <c r="S553" s="149" t="inlineStr">
        <is>
          <t>No Esperado</t>
        </is>
      </c>
      <c r="T553" s="149" t="inlineStr">
        <is>
          <t>Se descarta</t>
        </is>
      </c>
      <c r="U553" s="149" t="n"/>
    </row>
    <row r="554" ht="15.75" customHeight="1" s="412">
      <c r="A554" s="5" t="n">
        <v>713</v>
      </c>
      <c r="B554" s="252" t="n">
        <v>59</v>
      </c>
      <c r="C554" s="246" t="n">
        <v>156</v>
      </c>
      <c r="D554" s="246" t="n">
        <v>3</v>
      </c>
      <c r="E554" s="46" t="n">
        <v>43521</v>
      </c>
      <c r="F554" s="246" t="n">
        <v>5278</v>
      </c>
      <c r="G554" s="246" t="n">
        <v>7903</v>
      </c>
      <c r="H554" s="246" t="n">
        <v>7506</v>
      </c>
      <c r="I554" s="246" t="n">
        <v>10</v>
      </c>
      <c r="J554" s="47">
        <f>+(((G554-F554)-(H554-F554))/(H554-F554))*100</f>
        <v/>
      </c>
      <c r="K554" s="51">
        <f>AVERAGE(J554:J555)</f>
        <v/>
      </c>
      <c r="L554" s="51">
        <f>_xlfn.STDEV.S(J554,J555)</f>
        <v/>
      </c>
      <c r="M554" s="50" t="n"/>
      <c r="O554" s="295">
        <f>+(H554-F554)/10</f>
        <v/>
      </c>
      <c r="P554" s="26" t="inlineStr">
        <is>
          <t>FALSO</t>
        </is>
      </c>
      <c r="Q554" s="26" t="inlineStr">
        <is>
          <t>FALSO</t>
        </is>
      </c>
      <c r="R554" s="149" t="inlineStr">
        <is>
          <t>No Esperado</t>
        </is>
      </c>
      <c r="S554" s="149" t="inlineStr">
        <is>
          <t>No Esperado</t>
        </is>
      </c>
      <c r="T554" s="149" t="inlineStr">
        <is>
          <t>Se descarta</t>
        </is>
      </c>
      <c r="U554" s="149" t="n"/>
    </row>
    <row r="555" ht="15.75" customHeight="1" s="412">
      <c r="A555" s="5" t="n">
        <v>714</v>
      </c>
      <c r="B555" s="252" t="n">
        <v>60</v>
      </c>
      <c r="C555" s="246" t="n">
        <v>156</v>
      </c>
      <c r="D555" s="246" t="n">
        <v>3</v>
      </c>
      <c r="E555" s="46" t="n">
        <v>43521</v>
      </c>
      <c r="F555" s="246" t="n">
        <v>5220</v>
      </c>
      <c r="G555" s="246" t="n">
        <v>8097</v>
      </c>
      <c r="H555" s="246" t="n">
        <v>7662</v>
      </c>
      <c r="I555" s="246" t="n"/>
      <c r="J555" s="47">
        <f>+(((G555-F555)-(H555-F555))/(H555-F555))*100</f>
        <v/>
      </c>
      <c r="K555" s="50" t="n"/>
      <c r="L555" s="50" t="n"/>
      <c r="M555" s="50" t="n"/>
      <c r="O555" s="295">
        <f>+(H555-F555)/10</f>
        <v/>
      </c>
      <c r="P555" s="26" t="inlineStr">
        <is>
          <t>FALSO</t>
        </is>
      </c>
      <c r="Q555" s="26" t="inlineStr">
        <is>
          <t>FALSO</t>
        </is>
      </c>
      <c r="R555" s="149" t="inlineStr">
        <is>
          <t>No Esperado</t>
        </is>
      </c>
      <c r="S555" s="149" t="inlineStr">
        <is>
          <t>No Esperado</t>
        </is>
      </c>
      <c r="T555" s="149" t="inlineStr">
        <is>
          <t>Se descarta</t>
        </is>
      </c>
      <c r="U555" s="149" t="n"/>
    </row>
    <row r="556" ht="15.75" customHeight="1" s="412">
      <c r="A556" s="5" t="n">
        <v>1363</v>
      </c>
      <c r="B556" s="252" t="n">
        <v>59</v>
      </c>
      <c r="C556" s="246" t="n">
        <v>156</v>
      </c>
      <c r="D556" s="246" t="n">
        <v>5</v>
      </c>
      <c r="E556" s="46" t="n">
        <v>43531</v>
      </c>
      <c r="F556" s="246" t="n">
        <v>5278</v>
      </c>
      <c r="G556" s="246" t="n">
        <v>8569</v>
      </c>
      <c r="H556" s="246" t="n">
        <v>8089</v>
      </c>
      <c r="I556" s="246" t="n">
        <v>6</v>
      </c>
      <c r="J556" s="47">
        <f>+(((G556-F556)-(H556-F556))/(H556-F556))*100</f>
        <v/>
      </c>
      <c r="K556" s="51">
        <f>AVERAGE(J556:J557)</f>
        <v/>
      </c>
      <c r="L556" s="51">
        <f>_xlfn.STDEV.S(J556,J557)</f>
        <v/>
      </c>
      <c r="M556" s="50" t="n"/>
      <c r="O556" s="295">
        <f>+(H556-F556)/10</f>
        <v/>
      </c>
      <c r="P556" s="26" t="inlineStr">
        <is>
          <t>FALSO</t>
        </is>
      </c>
      <c r="Q556" s="26" t="inlineStr">
        <is>
          <t>FALSO</t>
        </is>
      </c>
      <c r="R556" s="149" t="inlineStr">
        <is>
          <t>Esperado</t>
        </is>
      </c>
      <c r="S556" s="149" t="inlineStr">
        <is>
          <t>No Esperado</t>
        </is>
      </c>
      <c r="T556" s="149" t="inlineStr">
        <is>
          <t>Se descarta</t>
        </is>
      </c>
      <c r="U556" s="149" t="n"/>
    </row>
    <row r="557" ht="15.75" customHeight="1" s="412">
      <c r="A557" s="5" t="n">
        <v>1364</v>
      </c>
      <c r="B557" s="252" t="n">
        <v>60</v>
      </c>
      <c r="C557" s="246" t="n">
        <v>156</v>
      </c>
      <c r="D557" s="246" t="n">
        <v>5</v>
      </c>
      <c r="E557" s="46" t="n">
        <v>43531</v>
      </c>
      <c r="F557" s="246" t="n">
        <v>5220</v>
      </c>
      <c r="G557" s="246" t="n">
        <v>8386</v>
      </c>
      <c r="H557" s="246" t="n">
        <v>7916</v>
      </c>
      <c r="I557" s="246" t="n"/>
      <c r="J557" s="47">
        <f>+(((G557-F557)-(H557-F557))/(H557-F557))*100</f>
        <v/>
      </c>
      <c r="K557" s="50" t="n"/>
      <c r="L557" s="50" t="n"/>
      <c r="M557" s="50" t="n"/>
      <c r="O557" s="295">
        <f>+(H557-F557)/10</f>
        <v/>
      </c>
      <c r="P557" s="26" t="inlineStr">
        <is>
          <t>FALSO</t>
        </is>
      </c>
      <c r="Q557" s="26" t="inlineStr">
        <is>
          <t>FALSO</t>
        </is>
      </c>
      <c r="R557" s="149" t="inlineStr">
        <is>
          <t>Esperado</t>
        </is>
      </c>
      <c r="S557" s="149" t="inlineStr">
        <is>
          <t>No Esperado</t>
        </is>
      </c>
      <c r="T557" s="149" t="inlineStr">
        <is>
          <t>Se descarta</t>
        </is>
      </c>
      <c r="U557" s="149" t="n"/>
    </row>
    <row r="558" ht="15.75" customHeight="1" s="412">
      <c r="A558" s="15" t="n">
        <v>1975</v>
      </c>
      <c r="B558" s="16" t="n">
        <v>21</v>
      </c>
      <c r="C558" s="52" t="n">
        <v>156</v>
      </c>
      <c r="D558" s="52" t="n">
        <v>7</v>
      </c>
      <c r="E558" s="53" t="n">
        <v>43545</v>
      </c>
      <c r="F558" s="54" t="n">
        <v>5224</v>
      </c>
      <c r="G558" s="52" t="n">
        <v>8819</v>
      </c>
      <c r="H558" s="52" t="n">
        <v>8267</v>
      </c>
      <c r="I558" s="246" t="n"/>
      <c r="J558" s="47">
        <f>+(((G558-F558)-(H558-F558))/(H558-F558))*100</f>
        <v/>
      </c>
      <c r="K558" s="51">
        <f>AVERAGE(J558:J559)</f>
        <v/>
      </c>
      <c r="L558" s="51">
        <f>_xlfn.STDEV.S(J558,J559)</f>
        <v/>
      </c>
      <c r="M558" s="50" t="n"/>
      <c r="O558" s="295">
        <f>+(H558-F558)/10</f>
        <v/>
      </c>
      <c r="P558" s="26" t="inlineStr">
        <is>
          <t>FALSO</t>
        </is>
      </c>
      <c r="Q558" s="26" t="inlineStr">
        <is>
          <t>FALSO</t>
        </is>
      </c>
      <c r="R558" s="149" t="inlineStr">
        <is>
          <t>Esperado</t>
        </is>
      </c>
      <c r="S558" s="149" t="inlineStr">
        <is>
          <t>No Esperado</t>
        </is>
      </c>
      <c r="T558" s="149" t="inlineStr">
        <is>
          <t>Se descarta</t>
        </is>
      </c>
      <c r="U558" s="149" t="n"/>
    </row>
    <row r="559" ht="15.75" customHeight="1" s="412">
      <c r="A559" s="15" t="n">
        <v>1976</v>
      </c>
      <c r="B559" s="16" t="n">
        <v>22</v>
      </c>
      <c r="C559" s="52" t="n">
        <v>156</v>
      </c>
      <c r="D559" s="52" t="n">
        <v>7</v>
      </c>
      <c r="E559" s="53" t="n">
        <v>43545</v>
      </c>
      <c r="F559" s="54" t="n">
        <v>5276</v>
      </c>
      <c r="G559" s="52" t="n">
        <v>8704</v>
      </c>
      <c r="H559" s="52" t="n">
        <v>8178</v>
      </c>
      <c r="I559" s="246" t="n"/>
      <c r="J559" s="47">
        <f>+(((G559-F559)-(H559-F559))/(H559-F559))*100</f>
        <v/>
      </c>
      <c r="K559" s="50" t="n"/>
      <c r="L559" s="50" t="n"/>
      <c r="M559" s="50" t="n"/>
      <c r="O559" s="295">
        <f>+(H559-F559)/10</f>
        <v/>
      </c>
      <c r="P559" s="26" t="inlineStr">
        <is>
          <t>FALSO</t>
        </is>
      </c>
      <c r="Q559" s="26" t="inlineStr">
        <is>
          <t>FALSO</t>
        </is>
      </c>
      <c r="R559" s="149" t="inlineStr">
        <is>
          <t>Esperado</t>
        </is>
      </c>
      <c r="S559" s="149" t="inlineStr">
        <is>
          <t>No Esperado</t>
        </is>
      </c>
      <c r="T559" s="149" t="inlineStr">
        <is>
          <t>Se descarta</t>
        </is>
      </c>
      <c r="U559" s="149" t="n"/>
    </row>
    <row r="560" ht="15.75" customHeight="1" s="412">
      <c r="A560" s="15" t="n">
        <v>2643</v>
      </c>
      <c r="B560" s="16" t="n">
        <v>15</v>
      </c>
      <c r="C560" s="52" t="n">
        <v>156</v>
      </c>
      <c r="D560" s="52" t="n">
        <v>10</v>
      </c>
      <c r="E560" s="53" t="n">
        <v>43564</v>
      </c>
      <c r="F560" s="54" t="n">
        <v>5231</v>
      </c>
      <c r="G560" s="52" t="n">
        <v>8226</v>
      </c>
      <c r="H560" s="52" t="n">
        <v>7807</v>
      </c>
      <c r="I560" s="52" t="n"/>
      <c r="J560" s="47">
        <f>+(((G560-F560)-(H560-F560))/(H560-F560))*100</f>
        <v/>
      </c>
      <c r="K560" s="51">
        <f>AVERAGE(J560:J561)</f>
        <v/>
      </c>
      <c r="L560" s="51">
        <f>_xlfn.STDEV.S(J560,J561)</f>
        <v/>
      </c>
      <c r="M560" s="50" t="n"/>
      <c r="O560" s="295">
        <f>+(H560-F560)/10</f>
        <v/>
      </c>
      <c r="P560" s="26" t="inlineStr">
        <is>
          <t>FALSO</t>
        </is>
      </c>
      <c r="Q560" s="26" t="inlineStr">
        <is>
          <t>FALSO</t>
        </is>
      </c>
      <c r="R560" s="149" t="inlineStr">
        <is>
          <t>No Esperado</t>
        </is>
      </c>
      <c r="S560" s="149" t="inlineStr">
        <is>
          <t>Esperado</t>
        </is>
      </c>
      <c r="T560" s="149" t="inlineStr">
        <is>
          <t>Se descarta</t>
        </is>
      </c>
      <c r="U560" s="149" t="n"/>
    </row>
    <row r="561" ht="15.75" customHeight="1" s="412">
      <c r="A561" s="15" t="n">
        <v>2644</v>
      </c>
      <c r="B561" s="16" t="n">
        <v>16</v>
      </c>
      <c r="C561" s="52" t="n">
        <v>156</v>
      </c>
      <c r="D561" s="52" t="n">
        <v>10</v>
      </c>
      <c r="E561" s="53" t="n">
        <v>43564</v>
      </c>
      <c r="F561" s="54" t="n">
        <v>5280</v>
      </c>
      <c r="G561" s="52" t="n">
        <v>8120</v>
      </c>
      <c r="H561" s="52" t="n">
        <v>7725</v>
      </c>
      <c r="I561" s="52" t="n"/>
      <c r="J561" s="47">
        <f>+(((G561-F561)-(H561-F561))/(H561-F561))*100</f>
        <v/>
      </c>
      <c r="K561" s="50" t="n"/>
      <c r="L561" s="50" t="n"/>
      <c r="M561" s="50" t="n"/>
      <c r="O561" s="295">
        <f>+(H561-F561)/10</f>
        <v/>
      </c>
      <c r="P561" s="26" t="inlineStr">
        <is>
          <t>FALSO</t>
        </is>
      </c>
      <c r="Q561" s="26" t="inlineStr">
        <is>
          <t>FALSO</t>
        </is>
      </c>
      <c r="R561" s="149" t="inlineStr">
        <is>
          <t>No Esperado</t>
        </is>
      </c>
      <c r="S561" s="149" t="inlineStr">
        <is>
          <t>Esperado</t>
        </is>
      </c>
      <c r="T561" s="149" t="inlineStr">
        <is>
          <t>Se descarta</t>
        </is>
      </c>
      <c r="U561" s="149" t="n"/>
    </row>
    <row r="562" ht="15.75" customHeight="1" s="412">
      <c r="A562" s="5" t="n">
        <v>61</v>
      </c>
      <c r="B562" s="252" t="n">
        <v>61</v>
      </c>
      <c r="C562" s="201" t="n">
        <v>157</v>
      </c>
      <c r="D562" s="201" t="n">
        <v>1</v>
      </c>
      <c r="E562" s="8" t="n">
        <v>43514</v>
      </c>
      <c r="F562" s="201" t="n">
        <v>5212</v>
      </c>
      <c r="G562" s="201" t="n">
        <v>7863</v>
      </c>
      <c r="H562" s="201" t="n">
        <v>7221</v>
      </c>
      <c r="I562" s="201" t="n">
        <v>9</v>
      </c>
      <c r="J562" s="9">
        <f>+(((G562-F562)-(H562-F562))/(H562-F562))*100</f>
        <v/>
      </c>
      <c r="K562" s="33">
        <f>AVERAGE(J562:J563)</f>
        <v/>
      </c>
      <c r="L562" s="33">
        <f>_xlfn.STDEV.S(J562,J563)</f>
        <v/>
      </c>
      <c r="M562" s="13" t="n">
        <v>1</v>
      </c>
      <c r="O562" s="295">
        <f>+(H562-F562)/10</f>
        <v/>
      </c>
      <c r="P562" s="26" t="inlineStr">
        <is>
          <t>FALSO</t>
        </is>
      </c>
      <c r="Q562" s="26" t="inlineStr">
        <is>
          <t>FALSO</t>
        </is>
      </c>
      <c r="R562" s="149" t="inlineStr">
        <is>
          <t>Esperado</t>
        </is>
      </c>
      <c r="S562" s="149" t="inlineStr">
        <is>
          <t>Esperado</t>
        </is>
      </c>
      <c r="T562" s="149" t="inlineStr">
        <is>
          <t>Duda</t>
        </is>
      </c>
      <c r="U562" s="149" t="n"/>
    </row>
    <row r="563" ht="15.75" customHeight="1" s="412">
      <c r="A563" s="5" t="n">
        <v>62</v>
      </c>
      <c r="B563" s="252" t="n">
        <v>62</v>
      </c>
      <c r="C563" s="201" t="n">
        <v>157</v>
      </c>
      <c r="D563" s="201" t="n">
        <v>1</v>
      </c>
      <c r="E563" s="8" t="n">
        <v>43514</v>
      </c>
      <c r="F563" s="201" t="n">
        <v>5209</v>
      </c>
      <c r="G563" s="201" t="n">
        <v>7846</v>
      </c>
      <c r="H563" s="201" t="n">
        <v>7238</v>
      </c>
      <c r="I563" s="201" t="n"/>
      <c r="J563" s="9">
        <f>+(((G563-F563)-(H563-F563))/(H563-F563))*100</f>
        <v/>
      </c>
      <c r="K563" s="13" t="n"/>
      <c r="L563" s="13" t="n"/>
      <c r="M563" s="13" t="n"/>
      <c r="O563" s="295">
        <f>+(H563-F563)/10</f>
        <v/>
      </c>
      <c r="P563" s="26" t="inlineStr">
        <is>
          <t>FALSO</t>
        </is>
      </c>
      <c r="Q563" s="26" t="inlineStr">
        <is>
          <t>FALSO</t>
        </is>
      </c>
      <c r="R563" s="149" t="inlineStr">
        <is>
          <t>Esperado</t>
        </is>
      </c>
      <c r="S563" s="149" t="inlineStr">
        <is>
          <t>Esperado</t>
        </is>
      </c>
      <c r="T563" s="149" t="inlineStr">
        <is>
          <t>Duda</t>
        </is>
      </c>
      <c r="U563" s="149" t="n"/>
    </row>
    <row r="564" ht="15.75" customHeight="1" s="412">
      <c r="A564" s="5" t="n">
        <v>715</v>
      </c>
      <c r="B564" s="252" t="n">
        <v>61</v>
      </c>
      <c r="C564" s="201" t="n">
        <v>157</v>
      </c>
      <c r="D564" s="201" t="n">
        <v>3</v>
      </c>
      <c r="E564" s="8" t="n">
        <v>43521</v>
      </c>
      <c r="F564" s="201" t="n">
        <v>5212</v>
      </c>
      <c r="G564" s="201" t="n">
        <v>7361</v>
      </c>
      <c r="H564" s="201" t="n">
        <v>7061</v>
      </c>
      <c r="I564" s="201" t="n">
        <v>9</v>
      </c>
      <c r="J564" s="9">
        <f>+(((G564-F564)-(H564-F564))/(H564-F564))*100</f>
        <v/>
      </c>
      <c r="K564" s="33">
        <f>AVERAGE(J564:J565)</f>
        <v/>
      </c>
      <c r="L564" s="33">
        <f>_xlfn.STDEV.S(J564,J565)</f>
        <v/>
      </c>
      <c r="M564" s="13" t="n"/>
      <c r="O564" s="295">
        <f>+(H564-F564)/10</f>
        <v/>
      </c>
      <c r="P564" s="26" t="inlineStr">
        <is>
          <t>FALSO</t>
        </is>
      </c>
      <c r="Q564" s="26" t="inlineStr">
        <is>
          <t>FALSO</t>
        </is>
      </c>
      <c r="R564" s="149" t="inlineStr">
        <is>
          <t>No esperado</t>
        </is>
      </c>
      <c r="S564" s="149" t="inlineStr">
        <is>
          <t>Esperado</t>
        </is>
      </c>
      <c r="T564" s="149" t="inlineStr">
        <is>
          <t>Duda</t>
        </is>
      </c>
      <c r="U564" s="149" t="n"/>
    </row>
    <row r="565" ht="15.75" customHeight="1" s="412">
      <c r="A565" s="5" t="n">
        <v>716</v>
      </c>
      <c r="B565" s="252" t="n">
        <v>62</v>
      </c>
      <c r="C565" s="201" t="n">
        <v>157</v>
      </c>
      <c r="D565" s="201" t="n">
        <v>3</v>
      </c>
      <c r="E565" s="8" t="n">
        <v>43521</v>
      </c>
      <c r="F565" s="201" t="n">
        <v>5209</v>
      </c>
      <c r="G565" s="201" t="n">
        <v>7335</v>
      </c>
      <c r="H565" s="201" t="n">
        <v>7036</v>
      </c>
      <c r="I565" s="201" t="n"/>
      <c r="J565" s="9">
        <f>+(((G565-F565)-(H565-F565))/(H565-F565))*100</f>
        <v/>
      </c>
      <c r="K565" s="13" t="n"/>
      <c r="L565" s="13" t="n"/>
      <c r="M565" s="13" t="n"/>
      <c r="O565" s="295">
        <f>+(H565-F565)/10</f>
        <v/>
      </c>
      <c r="P565" s="26" t="inlineStr">
        <is>
          <t>FALSO</t>
        </is>
      </c>
      <c r="Q565" s="26" t="inlineStr">
        <is>
          <t>FALSO</t>
        </is>
      </c>
      <c r="R565" s="149" t="inlineStr">
        <is>
          <t>No esperado</t>
        </is>
      </c>
      <c r="S565" s="149" t="inlineStr">
        <is>
          <t>Esperado</t>
        </is>
      </c>
      <c r="T565" s="149" t="inlineStr">
        <is>
          <t>Duda</t>
        </is>
      </c>
      <c r="U565" s="149" t="n"/>
    </row>
    <row r="566" ht="15.75" customHeight="1" s="412">
      <c r="A566" s="5" t="n">
        <v>1365</v>
      </c>
      <c r="B566" s="252" t="n">
        <v>61</v>
      </c>
      <c r="C566" s="201" t="n">
        <v>157</v>
      </c>
      <c r="D566" s="201" t="n">
        <v>5</v>
      </c>
      <c r="E566" s="8" t="n">
        <v>43531</v>
      </c>
      <c r="F566" s="201" t="n">
        <v>5212</v>
      </c>
      <c r="G566" s="201" t="n">
        <v>7898</v>
      </c>
      <c r="H566" s="201" t="n">
        <v>7445</v>
      </c>
      <c r="I566" s="201" t="n">
        <v>6</v>
      </c>
      <c r="J566" s="9">
        <f>+(((G566-F566)-(H566-F566))/(H566-F566))*100</f>
        <v/>
      </c>
      <c r="K566" s="33">
        <f>AVERAGE(J566:J567)</f>
        <v/>
      </c>
      <c r="L566" s="33">
        <f>_xlfn.STDEV.S(J566,J567)</f>
        <v/>
      </c>
      <c r="M566" s="13" t="n"/>
      <c r="O566" s="295">
        <f>+(H566-F566)/10</f>
        <v/>
      </c>
      <c r="P566" s="26" t="inlineStr">
        <is>
          <t>FALSO</t>
        </is>
      </c>
      <c r="Q566" s="26" t="inlineStr">
        <is>
          <t>FALSO</t>
        </is>
      </c>
      <c r="R566" s="149" t="inlineStr">
        <is>
          <t>Esperado</t>
        </is>
      </c>
      <c r="S566" s="149" t="inlineStr">
        <is>
          <t>No esperado</t>
        </is>
      </c>
      <c r="T566" s="149" t="inlineStr">
        <is>
          <t>Duda</t>
        </is>
      </c>
      <c r="U566" s="149" t="n"/>
    </row>
    <row r="567" ht="15.75" customHeight="1" s="412">
      <c r="A567" s="5" t="n">
        <v>1366</v>
      </c>
      <c r="B567" s="252" t="n">
        <v>62</v>
      </c>
      <c r="C567" s="201" t="n">
        <v>157</v>
      </c>
      <c r="D567" s="201" t="n">
        <v>5</v>
      </c>
      <c r="E567" s="8" t="n">
        <v>43531</v>
      </c>
      <c r="F567" s="201" t="n">
        <v>5209</v>
      </c>
      <c r="G567" s="201" t="n">
        <v>7963</v>
      </c>
      <c r="H567" s="201" t="n">
        <v>7485</v>
      </c>
      <c r="I567" s="201" t="n"/>
      <c r="J567" s="9">
        <f>+(((G567-F567)-(H567-F567))/(H567-F567))*100</f>
        <v/>
      </c>
      <c r="K567" s="13" t="n"/>
      <c r="L567" s="13" t="n"/>
      <c r="M567" s="13" t="n"/>
      <c r="O567" s="295">
        <f>+(H567-F567)/10</f>
        <v/>
      </c>
      <c r="P567" s="26" t="inlineStr">
        <is>
          <t>FALSO</t>
        </is>
      </c>
      <c r="Q567" s="26" t="inlineStr">
        <is>
          <t>FALSO</t>
        </is>
      </c>
      <c r="R567" s="149" t="inlineStr">
        <is>
          <t>Esperado</t>
        </is>
      </c>
      <c r="S567" s="149" t="inlineStr">
        <is>
          <t>Esperado</t>
        </is>
      </c>
      <c r="T567" s="149" t="inlineStr">
        <is>
          <t>Duda</t>
        </is>
      </c>
      <c r="U567" s="149" t="n"/>
    </row>
    <row r="568" ht="15.75" customHeight="1" s="412">
      <c r="A568" s="15" t="n">
        <v>1977</v>
      </c>
      <c r="B568" s="16" t="n">
        <v>23</v>
      </c>
      <c r="C568" s="17" t="n">
        <v>157</v>
      </c>
      <c r="D568" s="17" t="n">
        <v>7</v>
      </c>
      <c r="E568" s="18" t="n">
        <v>43545</v>
      </c>
      <c r="F568" s="19" t="n">
        <v>5261</v>
      </c>
      <c r="G568" s="17" t="n">
        <v>7837</v>
      </c>
      <c r="H568" s="17" t="n">
        <v>7441</v>
      </c>
      <c r="I568" s="201" t="n"/>
      <c r="J568" s="9">
        <f>+(((G568-F568)-(H568-F568))/(H568-F568))*100</f>
        <v/>
      </c>
      <c r="K568" s="33">
        <f>AVERAGE(J568:J569)</f>
        <v/>
      </c>
      <c r="L568" s="33">
        <f>_xlfn.STDEV.S(J568,J569)</f>
        <v/>
      </c>
      <c r="M568" s="13">
        <f>+(K566-K568)/14</f>
        <v/>
      </c>
      <c r="N568" s="295">
        <f>+(K562-K568)/31</f>
        <v/>
      </c>
      <c r="O568" s="295">
        <f>+(H568-F568)/10</f>
        <v/>
      </c>
      <c r="P568" s="26" t="inlineStr">
        <is>
          <t>FALSO</t>
        </is>
      </c>
      <c r="Q568" s="26" t="inlineStr">
        <is>
          <t>FALSO</t>
        </is>
      </c>
      <c r="R568" s="149" t="inlineStr">
        <is>
          <t>No esperado</t>
        </is>
      </c>
      <c r="S568" s="149" t="inlineStr">
        <is>
          <t>Esperado</t>
        </is>
      </c>
      <c r="T568" s="149" t="inlineStr">
        <is>
          <t>Duda</t>
        </is>
      </c>
      <c r="U568" s="149" t="n"/>
    </row>
    <row r="569" ht="15.75" customHeight="1" s="412">
      <c r="A569" s="15" t="n">
        <v>1978</v>
      </c>
      <c r="B569" s="16" t="n">
        <v>24</v>
      </c>
      <c r="C569" s="17" t="n">
        <v>157</v>
      </c>
      <c r="D569" s="17" t="n">
        <v>7</v>
      </c>
      <c r="E569" s="18" t="n">
        <v>43545</v>
      </c>
      <c r="F569" s="19" t="n">
        <v>5196</v>
      </c>
      <c r="G569" s="17" t="n">
        <v>7723</v>
      </c>
      <c r="H569" s="17" t="n">
        <v>7334</v>
      </c>
      <c r="I569" s="201" t="n"/>
      <c r="J569" s="9">
        <f>+(((G569-F569)-(H569-F569))/(H569-F569))*100</f>
        <v/>
      </c>
      <c r="K569" s="13" t="n"/>
      <c r="L569" s="13" t="n"/>
      <c r="M569" s="13" t="n"/>
      <c r="O569" s="295">
        <f>+(H569-F569)/10</f>
        <v/>
      </c>
      <c r="P569" s="26" t="inlineStr">
        <is>
          <t>FALSO</t>
        </is>
      </c>
      <c r="Q569" s="26" t="inlineStr">
        <is>
          <t>FALSO</t>
        </is>
      </c>
      <c r="R569" s="149" t="inlineStr">
        <is>
          <t>No esperado</t>
        </is>
      </c>
      <c r="S569" s="149" t="inlineStr">
        <is>
          <t>Esperado</t>
        </is>
      </c>
      <c r="T569" s="149" t="inlineStr">
        <is>
          <t>Duda</t>
        </is>
      </c>
      <c r="U569" s="149" t="n"/>
    </row>
    <row r="570" ht="15.75" customHeight="1" s="412">
      <c r="A570" s="5" t="n">
        <v>445</v>
      </c>
      <c r="B570" s="252" t="n">
        <v>95</v>
      </c>
      <c r="C570" s="255" t="n">
        <v>158</v>
      </c>
      <c r="D570" s="255" t="n">
        <v>2</v>
      </c>
      <c r="E570" s="58" t="n">
        <v>43517</v>
      </c>
      <c r="F570" s="255" t="n">
        <v>5232</v>
      </c>
      <c r="G570" s="255" t="n">
        <v>8997</v>
      </c>
      <c r="H570" s="255" t="n">
        <v>7704</v>
      </c>
      <c r="I570" s="255" t="n">
        <v>12</v>
      </c>
      <c r="J570" s="59">
        <f>+(((G570-F570)-(H570-F570))/(H570-F570))*100</f>
        <v/>
      </c>
      <c r="K570" s="34">
        <f>AVERAGE(J570:J571)</f>
        <v/>
      </c>
      <c r="L570" s="34">
        <f>_xlfn.STDEV.S(J570,J571)</f>
        <v/>
      </c>
      <c r="M570" s="35" t="n">
        <v>2</v>
      </c>
      <c r="O570" s="295">
        <f>+(H570-F570)/10</f>
        <v/>
      </c>
      <c r="P570" s="26" t="inlineStr">
        <is>
          <t>FALSO</t>
        </is>
      </c>
      <c r="Q570" s="26" t="inlineStr">
        <is>
          <t>FALSO</t>
        </is>
      </c>
      <c r="R570" s="149" t="inlineStr">
        <is>
          <t>Esperado</t>
        </is>
      </c>
      <c r="S570" s="149" t="inlineStr">
        <is>
          <t>Esperado</t>
        </is>
      </c>
      <c r="T570" s="149" t="inlineStr">
        <is>
          <t>Se descarta</t>
        </is>
      </c>
      <c r="U570" s="149" t="n"/>
    </row>
    <row r="571" ht="15.75" customHeight="1" s="412">
      <c r="A571" s="5" t="n">
        <v>446</v>
      </c>
      <c r="B571" s="252" t="n">
        <v>96</v>
      </c>
      <c r="C571" s="255" t="n">
        <v>158</v>
      </c>
      <c r="D571" s="255" t="n">
        <v>2</v>
      </c>
      <c r="E571" s="58" t="n">
        <v>43517</v>
      </c>
      <c r="F571" s="255" t="n">
        <v>5242</v>
      </c>
      <c r="G571" s="255" t="n">
        <v>9035</v>
      </c>
      <c r="H571" s="255" t="n">
        <v>7745</v>
      </c>
      <c r="I571" s="255" t="n"/>
      <c r="J571" s="59">
        <f>+(((G571-F571)-(H571-F571))/(H571-F571))*100</f>
        <v/>
      </c>
      <c r="K571" s="35" t="n"/>
      <c r="L571" s="35" t="n"/>
      <c r="M571" s="35" t="n"/>
      <c r="O571" s="295">
        <f>+(H571-F571)/10</f>
        <v/>
      </c>
      <c r="P571" s="26" t="inlineStr">
        <is>
          <t>FALSO</t>
        </is>
      </c>
      <c r="Q571" s="26" t="inlineStr">
        <is>
          <t>FALSO</t>
        </is>
      </c>
      <c r="R571" s="149" t="inlineStr">
        <is>
          <t>Esperado</t>
        </is>
      </c>
      <c r="S571" s="149" t="inlineStr">
        <is>
          <t>Esperado</t>
        </is>
      </c>
      <c r="T571" s="149" t="inlineStr">
        <is>
          <t>Se descarta</t>
        </is>
      </c>
      <c r="U571" s="149" t="n"/>
    </row>
    <row r="572" ht="15.75" customHeight="1" s="412">
      <c r="A572" s="5" t="n">
        <v>1099</v>
      </c>
      <c r="B572" s="252" t="n">
        <v>53</v>
      </c>
      <c r="C572" s="255" t="n">
        <v>158</v>
      </c>
      <c r="D572" s="255" t="n">
        <v>4</v>
      </c>
      <c r="E572" s="58" t="n">
        <v>43524</v>
      </c>
      <c r="F572" s="255" t="n">
        <v>5232</v>
      </c>
      <c r="G572" s="255" t="n">
        <v>9240</v>
      </c>
      <c r="H572" s="255" t="n">
        <v>7815</v>
      </c>
      <c r="I572" s="255" t="n">
        <v>10</v>
      </c>
      <c r="J572" s="59">
        <f>+(((G572-F572)-(H572-F572))/(H572-F572))*100</f>
        <v/>
      </c>
      <c r="K572" s="34">
        <f>AVERAGE(J572:J573)</f>
        <v/>
      </c>
      <c r="L572" s="34">
        <f>_xlfn.STDEV.S(J572,J573)</f>
        <v/>
      </c>
      <c r="M572" s="35" t="n"/>
      <c r="O572" s="295">
        <f>+(H572-F572)/10</f>
        <v/>
      </c>
      <c r="P572" s="26" t="inlineStr">
        <is>
          <t>FALSO</t>
        </is>
      </c>
      <c r="Q572" s="26" t="inlineStr">
        <is>
          <t>FALSO</t>
        </is>
      </c>
      <c r="R572" s="149" t="inlineStr">
        <is>
          <t>Esperado</t>
        </is>
      </c>
      <c r="S572" s="149" t="inlineStr">
        <is>
          <t>No esperado</t>
        </is>
      </c>
      <c r="T572" s="149" t="inlineStr">
        <is>
          <t>Se descarta</t>
        </is>
      </c>
      <c r="U572" s="149" t="n"/>
    </row>
    <row r="573" ht="15.75" customHeight="1" s="412">
      <c r="A573" s="5" t="n">
        <v>1100</v>
      </c>
      <c r="B573" s="252" t="n">
        <v>54</v>
      </c>
      <c r="C573" s="255" t="n">
        <v>158</v>
      </c>
      <c r="D573" s="255" t="n">
        <v>4</v>
      </c>
      <c r="E573" s="58" t="n">
        <v>43524</v>
      </c>
      <c r="F573" s="255" t="n">
        <v>5271</v>
      </c>
      <c r="G573" s="255" t="n">
        <v>9582</v>
      </c>
      <c r="H573" s="255" t="n">
        <v>8058</v>
      </c>
      <c r="I573" s="255" t="n"/>
      <c r="J573" s="59">
        <f>+(((G573-F573)-(H573-F573))/(H573-F573))*100</f>
        <v/>
      </c>
      <c r="K573" s="35" t="n"/>
      <c r="L573" s="35" t="n"/>
      <c r="M573" s="35" t="n"/>
      <c r="O573" s="295">
        <f>+(H573-F573)/10</f>
        <v/>
      </c>
      <c r="P573" s="26" t="inlineStr">
        <is>
          <t>FALSO</t>
        </is>
      </c>
      <c r="Q573" s="26" t="inlineStr">
        <is>
          <t>FALSO</t>
        </is>
      </c>
      <c r="R573" s="149" t="inlineStr">
        <is>
          <t>Esperado</t>
        </is>
      </c>
      <c r="S573" s="149" t="inlineStr">
        <is>
          <t>Esperado</t>
        </is>
      </c>
      <c r="T573" s="149" t="inlineStr">
        <is>
          <t>Se descarta</t>
        </is>
      </c>
      <c r="U573" s="149" t="n"/>
    </row>
    <row r="574" ht="15.75" customHeight="1" s="412">
      <c r="A574" s="5" t="n">
        <v>1749</v>
      </c>
      <c r="B574" s="252" t="n">
        <v>53</v>
      </c>
      <c r="C574" s="255" t="n">
        <v>158</v>
      </c>
      <c r="D574" s="255" t="n">
        <v>6</v>
      </c>
      <c r="E574" s="58" t="n">
        <v>43535</v>
      </c>
      <c r="F574" s="255" t="n">
        <v>5232</v>
      </c>
      <c r="G574" s="255" t="n">
        <v>8600</v>
      </c>
      <c r="H574" s="255" t="n">
        <v>7860</v>
      </c>
      <c r="I574" s="255" t="n">
        <v>10</v>
      </c>
      <c r="J574" s="59">
        <f>+(((G574-F574)-(H574-F574))/(H574-F574))*100</f>
        <v/>
      </c>
      <c r="K574" s="34">
        <f>AVERAGE(J574:J575)</f>
        <v/>
      </c>
      <c r="L574" s="34">
        <f>_xlfn.STDEV.S(J574,J575)</f>
        <v/>
      </c>
      <c r="M574" s="35" t="n"/>
      <c r="O574" s="295">
        <f>+(H574-F574)/10</f>
        <v/>
      </c>
      <c r="P574" s="26" t="inlineStr">
        <is>
          <t>FALSO</t>
        </is>
      </c>
      <c r="Q574" s="26" t="inlineStr">
        <is>
          <t>FALSO</t>
        </is>
      </c>
      <c r="R574" s="149" t="inlineStr">
        <is>
          <t>No esperado</t>
        </is>
      </c>
      <c r="S574" s="149" t="inlineStr">
        <is>
          <t>Esperado</t>
        </is>
      </c>
      <c r="T574" s="149" t="inlineStr">
        <is>
          <t>Se descarta</t>
        </is>
      </c>
      <c r="U574" s="149" t="n"/>
    </row>
    <row r="575" ht="15.75" customHeight="1" s="412">
      <c r="A575" s="5" t="n">
        <v>1750</v>
      </c>
      <c r="B575" s="252" t="n">
        <v>54</v>
      </c>
      <c r="C575" s="255" t="n">
        <v>158</v>
      </c>
      <c r="D575" s="255" t="n">
        <v>6</v>
      </c>
      <c r="E575" s="58" t="n">
        <v>43535</v>
      </c>
      <c r="F575" s="255" t="n">
        <v>5271</v>
      </c>
      <c r="G575" s="255" t="n">
        <v>8508</v>
      </c>
      <c r="H575" s="255" t="n">
        <v>7780</v>
      </c>
      <c r="I575" s="255" t="n"/>
      <c r="J575" s="59">
        <f>+(((G575-F575)-(H575-F575))/(H575-F575))*100</f>
        <v/>
      </c>
      <c r="K575" s="35" t="n"/>
      <c r="L575" s="35" t="n"/>
      <c r="M575" s="35" t="n"/>
      <c r="O575" s="295">
        <f>+(H575-F575)/10</f>
        <v/>
      </c>
      <c r="P575" s="26" t="inlineStr">
        <is>
          <t>FALSO</t>
        </is>
      </c>
      <c r="Q575" s="26" t="inlineStr">
        <is>
          <t>FALSO</t>
        </is>
      </c>
      <c r="R575" s="149" t="inlineStr">
        <is>
          <t>No esperado</t>
        </is>
      </c>
      <c r="S575" s="149" t="inlineStr">
        <is>
          <t>Esperado</t>
        </is>
      </c>
      <c r="T575" s="149" t="inlineStr">
        <is>
          <t>Se descarta</t>
        </is>
      </c>
      <c r="U575" s="149" t="n"/>
    </row>
    <row r="576" ht="15.75" customHeight="1" s="412">
      <c r="A576" s="15" t="n">
        <v>2269</v>
      </c>
      <c r="B576" s="16" t="n">
        <v>39</v>
      </c>
      <c r="C576" s="60" t="n">
        <v>158</v>
      </c>
      <c r="D576" s="60" t="n">
        <v>8</v>
      </c>
      <c r="E576" s="61" t="n">
        <v>43550</v>
      </c>
      <c r="F576" s="62" t="n">
        <v>5245</v>
      </c>
      <c r="G576" s="60" t="n">
        <v>8625</v>
      </c>
      <c r="H576" s="60" t="n">
        <v>8083</v>
      </c>
      <c r="I576" s="255" t="n"/>
      <c r="J576" s="59">
        <f>+(((G576-F576)-(H576-F576))/(H576-F576))*100</f>
        <v/>
      </c>
      <c r="K576" s="34">
        <f>AVERAGE(J576:J577)</f>
        <v/>
      </c>
      <c r="L576" s="34">
        <f>_xlfn.STDEV.S(J576,J577)</f>
        <v/>
      </c>
      <c r="M576" s="35" t="n"/>
      <c r="O576" s="295">
        <f>+(H576-F576)/10</f>
        <v/>
      </c>
      <c r="P576" s="26" t="inlineStr">
        <is>
          <t>FALSO</t>
        </is>
      </c>
      <c r="Q576" s="26" t="inlineStr">
        <is>
          <t>FALSO</t>
        </is>
      </c>
      <c r="R576" s="149" t="inlineStr">
        <is>
          <t>Esperado</t>
        </is>
      </c>
      <c r="S576" s="149" t="inlineStr">
        <is>
          <t>Esperado</t>
        </is>
      </c>
      <c r="T576" s="149" t="inlineStr">
        <is>
          <t>Se descarta</t>
        </is>
      </c>
      <c r="U576" s="149" t="n"/>
    </row>
    <row r="577" ht="15.75" customHeight="1" s="412">
      <c r="A577" s="15" t="n">
        <v>2270</v>
      </c>
      <c r="B577" s="16" t="n">
        <v>40</v>
      </c>
      <c r="C577" s="60" t="n">
        <v>158</v>
      </c>
      <c r="D577" s="60" t="n">
        <v>8</v>
      </c>
      <c r="E577" s="61" t="n">
        <v>43550</v>
      </c>
      <c r="F577" s="62" t="n">
        <v>5216</v>
      </c>
      <c r="G577" s="60" t="n">
        <v>8554</v>
      </c>
      <c r="H577" s="60" t="n">
        <v>7996</v>
      </c>
      <c r="I577" s="255" t="n"/>
      <c r="J577" s="59">
        <f>+(((G577-F577)-(H577-F577))/(H577-F577))*100</f>
        <v/>
      </c>
      <c r="K577" s="35" t="n"/>
      <c r="L577" s="35" t="n"/>
      <c r="M577" s="35" t="n"/>
      <c r="O577" s="295">
        <f>+(H577-F577)/10</f>
        <v/>
      </c>
      <c r="P577" s="26" t="inlineStr">
        <is>
          <t>FALSO</t>
        </is>
      </c>
      <c r="Q577" s="26" t="inlineStr">
        <is>
          <t>FALSO</t>
        </is>
      </c>
      <c r="R577" s="149" t="inlineStr">
        <is>
          <t>No esperado</t>
        </is>
      </c>
      <c r="S577" s="149" t="inlineStr">
        <is>
          <t>Esperado</t>
        </is>
      </c>
      <c r="T577" s="149" t="inlineStr">
        <is>
          <t>Se descarta</t>
        </is>
      </c>
      <c r="U577" s="149" t="n"/>
    </row>
    <row r="578" ht="15.75" customHeight="1" s="412">
      <c r="A578" s="15" t="n">
        <v>2739</v>
      </c>
      <c r="B578" s="16" t="n">
        <v>111</v>
      </c>
      <c r="C578" s="60" t="n">
        <v>158</v>
      </c>
      <c r="D578" s="60" t="n">
        <v>10</v>
      </c>
      <c r="E578" s="61" t="n">
        <v>43564</v>
      </c>
      <c r="F578" s="62" t="n">
        <v>5213</v>
      </c>
      <c r="G578" s="60" t="n">
        <v>8351</v>
      </c>
      <c r="H578" s="60" t="n">
        <v>7932</v>
      </c>
      <c r="I578" s="60" t="n"/>
      <c r="J578" s="59">
        <f>+(((G578-F578)-(H578-F578))/(H578-F578))*100</f>
        <v/>
      </c>
      <c r="K578" s="34">
        <f>AVERAGE(J578:J579)</f>
        <v/>
      </c>
      <c r="L578" s="34">
        <f>_xlfn.STDEV.S(J578,J579)</f>
        <v/>
      </c>
      <c r="M578" s="35">
        <f>(K576-K578)/14</f>
        <v/>
      </c>
      <c r="N578" s="295">
        <f>(K574-K578)/29</f>
        <v/>
      </c>
      <c r="O578" s="295">
        <f>+(H578-F578)/10</f>
        <v/>
      </c>
      <c r="P578" s="26" t="inlineStr">
        <is>
          <t>FALSO</t>
        </is>
      </c>
      <c r="Q578" s="26" t="inlineStr">
        <is>
          <t>VERDADERO</t>
        </is>
      </c>
      <c r="R578" s="149" t="inlineStr">
        <is>
          <t>No esperado</t>
        </is>
      </c>
      <c r="S578" s="149" t="inlineStr">
        <is>
          <t>Esperado</t>
        </is>
      </c>
      <c r="T578" s="149" t="inlineStr">
        <is>
          <t>Se descarta</t>
        </is>
      </c>
      <c r="U578" s="149" t="n"/>
    </row>
    <row r="579" ht="15.75" customHeight="1" s="412">
      <c r="A579" s="15" t="n">
        <v>2740</v>
      </c>
      <c r="B579" s="16" t="n">
        <v>112</v>
      </c>
      <c r="C579" s="60" t="n">
        <v>158</v>
      </c>
      <c r="D579" s="60" t="n">
        <v>10</v>
      </c>
      <c r="E579" s="61" t="n">
        <v>43564</v>
      </c>
      <c r="F579" s="62" t="n">
        <v>5197</v>
      </c>
      <c r="G579" s="60" t="n">
        <v>8348</v>
      </c>
      <c r="H579" s="60" t="n">
        <v>7930</v>
      </c>
      <c r="I579" s="60" t="n"/>
      <c r="J579" s="59">
        <f>+(((G579-F579)-(H579-F579))/(H579-F579))*100</f>
        <v/>
      </c>
      <c r="K579" s="35" t="n"/>
      <c r="L579" s="35" t="n"/>
      <c r="M579" s="35" t="n"/>
      <c r="O579" s="295">
        <f>+(H579-F579)/10</f>
        <v/>
      </c>
      <c r="P579" s="26" t="inlineStr">
        <is>
          <t>FALSO</t>
        </is>
      </c>
      <c r="Q579" s="26" t="inlineStr">
        <is>
          <t>FALSO</t>
        </is>
      </c>
      <c r="R579" s="149" t="inlineStr">
        <is>
          <t>Esperado</t>
        </is>
      </c>
      <c r="S579" s="149" t="inlineStr">
        <is>
          <t>Esperado</t>
        </is>
      </c>
      <c r="T579" s="149" t="inlineStr">
        <is>
          <t>Se descarta</t>
        </is>
      </c>
      <c r="U579" s="149" t="n"/>
    </row>
    <row r="580" ht="15.75" customHeight="1" s="412">
      <c r="A580" s="5" t="n">
        <v>63</v>
      </c>
      <c r="B580" s="252" t="n">
        <v>63</v>
      </c>
      <c r="C580" s="201" t="n">
        <v>159</v>
      </c>
      <c r="D580" s="201" t="n">
        <v>1</v>
      </c>
      <c r="E580" s="8" t="n">
        <v>43514</v>
      </c>
      <c r="F580" s="201" t="n">
        <v>5214</v>
      </c>
      <c r="G580" s="201" t="n">
        <v>7465</v>
      </c>
      <c r="H580" s="201" t="n">
        <v>6924</v>
      </c>
      <c r="I580" s="201" t="n">
        <v>12</v>
      </c>
      <c r="J580" s="9">
        <f>+(((G580-F580)-(H580-F580))/(H580-F580))*100</f>
        <v/>
      </c>
      <c r="K580" s="33">
        <f>AVERAGE(J580:J581)</f>
        <v/>
      </c>
      <c r="L580" s="33">
        <f>_xlfn.STDEV.S(J580,J581)</f>
        <v/>
      </c>
      <c r="M580" s="13" t="n">
        <v>1</v>
      </c>
      <c r="O580" s="295">
        <f>+(H580-F580)/10</f>
        <v/>
      </c>
      <c r="P580" s="26" t="inlineStr">
        <is>
          <t>FALSO</t>
        </is>
      </c>
      <c r="Q580" s="26" t="inlineStr">
        <is>
          <t>FALSO</t>
        </is>
      </c>
      <c r="R580" s="149" t="inlineStr">
        <is>
          <t>Esperado</t>
        </is>
      </c>
      <c r="S580" s="149" t="inlineStr">
        <is>
          <t>Esperado</t>
        </is>
      </c>
      <c r="T580" s="149" t="inlineStr">
        <is>
          <t>Se descarta</t>
        </is>
      </c>
      <c r="U580" s="149" t="n"/>
    </row>
    <row r="581" ht="15.75" customHeight="1" s="412">
      <c r="A581" s="5" t="n">
        <v>64</v>
      </c>
      <c r="B581" s="252" t="n">
        <v>64</v>
      </c>
      <c r="C581" s="201" t="n">
        <v>159</v>
      </c>
      <c r="D581" s="201" t="n">
        <v>1</v>
      </c>
      <c r="E581" s="8" t="n">
        <v>43514</v>
      </c>
      <c r="F581" s="201" t="n">
        <v>5232</v>
      </c>
      <c r="G581" s="201" t="n">
        <v>7532</v>
      </c>
      <c r="H581" s="201" t="n">
        <v>6996</v>
      </c>
      <c r="I581" s="201" t="n"/>
      <c r="J581" s="9">
        <f>+(((G581-F581)-(H581-F581))/(H581-F581))*100</f>
        <v/>
      </c>
      <c r="K581" s="13" t="n"/>
      <c r="L581" s="13" t="n"/>
      <c r="M581" s="13" t="n"/>
      <c r="O581" s="295">
        <f>+(H581-F581)/10</f>
        <v/>
      </c>
      <c r="P581" s="26" t="inlineStr">
        <is>
          <t>FALSO</t>
        </is>
      </c>
      <c r="Q581" s="26" t="inlineStr">
        <is>
          <t>FALSO</t>
        </is>
      </c>
      <c r="R581" s="149" t="inlineStr">
        <is>
          <t>Esperado</t>
        </is>
      </c>
      <c r="S581" s="149" t="inlineStr">
        <is>
          <t>Esperado</t>
        </is>
      </c>
      <c r="T581" s="149" t="inlineStr">
        <is>
          <t>Se descarta</t>
        </is>
      </c>
      <c r="U581" s="149" t="n"/>
    </row>
    <row r="582" ht="15.75" customHeight="1" s="412">
      <c r="A582" s="5" t="n">
        <v>717</v>
      </c>
      <c r="B582" s="252" t="n">
        <v>63</v>
      </c>
      <c r="C582" s="201" t="n">
        <v>159</v>
      </c>
      <c r="D582" s="201" t="n">
        <v>3</v>
      </c>
      <c r="E582" s="8" t="n">
        <v>43521</v>
      </c>
      <c r="F582" s="201" t="n">
        <v>5214</v>
      </c>
      <c r="G582" s="201" t="n">
        <v>6714</v>
      </c>
      <c r="H582" s="201" t="n">
        <v>6480</v>
      </c>
      <c r="I582" s="201" t="n">
        <v>9</v>
      </c>
      <c r="J582" s="9">
        <f>+(((G582-F582)-(H582-F582))/(H582-F582))*100</f>
        <v/>
      </c>
      <c r="K582" s="33">
        <f>AVERAGE(J582:J583)</f>
        <v/>
      </c>
      <c r="L582" s="33">
        <f>_xlfn.STDEV.S(J582,J583)</f>
        <v/>
      </c>
      <c r="M582" s="13" t="n"/>
      <c r="O582" s="295">
        <f>+(H582-F582)/10</f>
        <v/>
      </c>
      <c r="P582" s="26" t="inlineStr">
        <is>
          <t>FALSO</t>
        </is>
      </c>
      <c r="Q582" s="26" t="inlineStr">
        <is>
          <t>FALSO</t>
        </is>
      </c>
      <c r="R582" s="149" t="inlineStr">
        <is>
          <t>No esperado</t>
        </is>
      </c>
      <c r="S582" s="149" t="inlineStr">
        <is>
          <t>Esperado</t>
        </is>
      </c>
      <c r="T582" s="149" t="inlineStr">
        <is>
          <t>Se descarta</t>
        </is>
      </c>
      <c r="U582" s="149" t="n"/>
    </row>
    <row r="583" ht="15.75" customHeight="1" s="412">
      <c r="A583" s="5" t="n">
        <v>718</v>
      </c>
      <c r="B583" s="252" t="n">
        <v>64</v>
      </c>
      <c r="C583" s="201" t="n">
        <v>159</v>
      </c>
      <c r="D583" s="201" t="n">
        <v>3</v>
      </c>
      <c r="E583" s="8" t="n">
        <v>43521</v>
      </c>
      <c r="F583" s="201" t="n">
        <v>5232</v>
      </c>
      <c r="G583" s="201" t="n">
        <v>6689</v>
      </c>
      <c r="H583" s="201" t="n">
        <v>6468</v>
      </c>
      <c r="I583" s="201" t="n"/>
      <c r="J583" s="9">
        <f>+(((G583-F583)-(H583-F583))/(H583-F583))*100</f>
        <v/>
      </c>
      <c r="K583" s="13" t="n"/>
      <c r="L583" s="13" t="n"/>
      <c r="M583" s="13" t="n"/>
      <c r="O583" s="295">
        <f>+(H583-F583)/10</f>
        <v/>
      </c>
      <c r="P583" s="26" t="inlineStr">
        <is>
          <t>FALSO</t>
        </is>
      </c>
      <c r="Q583" s="26" t="inlineStr">
        <is>
          <t>FALSO</t>
        </is>
      </c>
      <c r="R583" s="149" t="inlineStr">
        <is>
          <t>No esperado</t>
        </is>
      </c>
      <c r="S583" s="149" t="inlineStr">
        <is>
          <t>Esperado</t>
        </is>
      </c>
      <c r="T583" s="149" t="inlineStr">
        <is>
          <t>Se descarta</t>
        </is>
      </c>
      <c r="U583" s="149" t="n"/>
    </row>
    <row r="584" ht="15.75" customHeight="1" s="412">
      <c r="A584" s="5" t="n">
        <v>1367</v>
      </c>
      <c r="B584" s="252" t="n">
        <v>63</v>
      </c>
      <c r="C584" s="201" t="n">
        <v>159</v>
      </c>
      <c r="D584" s="201" t="n">
        <v>5</v>
      </c>
      <c r="E584" s="8" t="n">
        <v>43531</v>
      </c>
      <c r="F584" s="201" t="n">
        <v>5214</v>
      </c>
      <c r="G584" s="201" t="n">
        <v>7726</v>
      </c>
      <c r="H584" s="201" t="n">
        <v>7150</v>
      </c>
      <c r="I584" s="201" t="n">
        <v>9</v>
      </c>
      <c r="J584" s="9">
        <f>+(((G584-F584)-(H584-F584))/(H584-F584))*100</f>
        <v/>
      </c>
      <c r="K584" s="33">
        <f>AVERAGE(J584:J585)</f>
        <v/>
      </c>
      <c r="L584" s="33">
        <f>_xlfn.STDEV.S(J584,J585)</f>
        <v/>
      </c>
      <c r="M584" s="13" t="n"/>
      <c r="O584" s="295">
        <f>+(H584-F584)/10</f>
        <v/>
      </c>
      <c r="P584" s="26" t="inlineStr">
        <is>
          <t>FALSO</t>
        </is>
      </c>
      <c r="Q584" s="26" t="inlineStr">
        <is>
          <t>FALSO</t>
        </is>
      </c>
      <c r="R584" s="149" t="inlineStr">
        <is>
          <t>Esperado</t>
        </is>
      </c>
      <c r="S584" s="149" t="inlineStr">
        <is>
          <t>No esperado</t>
        </is>
      </c>
      <c r="T584" s="149" t="inlineStr">
        <is>
          <t>Se descarta</t>
        </is>
      </c>
      <c r="U584" s="149" t="n"/>
    </row>
    <row r="585" ht="15.75" customHeight="1" s="412">
      <c r="A585" s="5" t="n">
        <v>1368</v>
      </c>
      <c r="B585" s="252" t="n">
        <v>64</v>
      </c>
      <c r="C585" s="201" t="n">
        <v>159</v>
      </c>
      <c r="D585" s="201" t="n">
        <v>5</v>
      </c>
      <c r="E585" s="8" t="n">
        <v>43531</v>
      </c>
      <c r="F585" s="201" t="n">
        <v>5232</v>
      </c>
      <c r="G585" s="201" t="n">
        <v>7683</v>
      </c>
      <c r="H585" s="201" t="n">
        <v>7117</v>
      </c>
      <c r="I585" s="201" t="n"/>
      <c r="J585" s="9">
        <f>+(((G585-F585)-(H585-F585))/(H585-F585))*100</f>
        <v/>
      </c>
      <c r="K585" s="13" t="n"/>
      <c r="L585" s="13" t="n"/>
      <c r="M585" s="13" t="n"/>
      <c r="O585" s="295">
        <f>+(H585-F585)/10</f>
        <v/>
      </c>
      <c r="P585" s="26" t="inlineStr">
        <is>
          <t>FALSO</t>
        </is>
      </c>
      <c r="Q585" s="26" t="inlineStr">
        <is>
          <t>FALSO</t>
        </is>
      </c>
      <c r="R585" s="149" t="inlineStr">
        <is>
          <t>No esperado</t>
        </is>
      </c>
      <c r="S585" s="149" t="inlineStr">
        <is>
          <t>Esperado</t>
        </is>
      </c>
      <c r="T585" s="149" t="inlineStr">
        <is>
          <t>Se descarta</t>
        </is>
      </c>
      <c r="U585" s="149" t="n"/>
    </row>
    <row r="586" ht="15.75" customHeight="1" s="412">
      <c r="A586" s="15" t="n">
        <v>1979</v>
      </c>
      <c r="B586" s="16" t="n">
        <v>25</v>
      </c>
      <c r="C586" s="17" t="n">
        <v>159</v>
      </c>
      <c r="D586" s="17" t="n">
        <v>7</v>
      </c>
      <c r="E586" s="18" t="n">
        <v>43545</v>
      </c>
      <c r="F586" s="19" t="n">
        <v>5238</v>
      </c>
      <c r="G586" s="17" t="n">
        <v>7850</v>
      </c>
      <c r="H586" s="17" t="n">
        <v>7365</v>
      </c>
      <c r="I586" s="201" t="n"/>
      <c r="J586" s="9">
        <f>+(((G586-F586)-(H586-F586))/(H586-F586))*100</f>
        <v/>
      </c>
      <c r="K586" s="33">
        <f>AVERAGE(J586:J587)</f>
        <v/>
      </c>
      <c r="L586" s="33">
        <f>_xlfn.STDEV.S(J586,J587)</f>
        <v/>
      </c>
      <c r="M586" s="13" t="n"/>
      <c r="O586" s="295">
        <f>+(H586-F586)/10</f>
        <v/>
      </c>
      <c r="P586" s="26" t="inlineStr">
        <is>
          <t>FALSO</t>
        </is>
      </c>
      <c r="Q586" s="26" t="inlineStr">
        <is>
          <t>FALSO</t>
        </is>
      </c>
      <c r="R586" s="149" t="inlineStr">
        <is>
          <t>Esperado</t>
        </is>
      </c>
      <c r="S586" s="149" t="inlineStr">
        <is>
          <t>Esperado</t>
        </is>
      </c>
      <c r="T586" s="149" t="inlineStr">
        <is>
          <t>Se descarta</t>
        </is>
      </c>
      <c r="U586" s="149" t="n"/>
    </row>
    <row r="587" ht="15.75" customHeight="1" s="412">
      <c r="A587" s="15" t="n">
        <v>1980</v>
      </c>
      <c r="B587" s="16" t="n">
        <v>26</v>
      </c>
      <c r="C587" s="17" t="n">
        <v>159</v>
      </c>
      <c r="D587" s="17" t="n">
        <v>7</v>
      </c>
      <c r="E587" s="18" t="n">
        <v>43545</v>
      </c>
      <c r="F587" s="19" t="n">
        <v>5207</v>
      </c>
      <c r="G587" s="17" t="n">
        <v>7733</v>
      </c>
      <c r="H587" s="17" t="n">
        <v>7259</v>
      </c>
      <c r="I587" s="201" t="n"/>
      <c r="J587" s="9">
        <f>+(((G587-F587)-(H587-F587))/(H587-F587))*100</f>
        <v/>
      </c>
      <c r="K587" s="13" t="n"/>
      <c r="L587" s="13" t="n"/>
      <c r="M587" s="13" t="n"/>
      <c r="O587" s="295">
        <f>+(H587-F587)/10</f>
        <v/>
      </c>
      <c r="P587" s="26" t="inlineStr">
        <is>
          <t>FALSO</t>
        </is>
      </c>
      <c r="Q587" s="26" t="inlineStr">
        <is>
          <t>FALSO</t>
        </is>
      </c>
      <c r="R587" s="149" t="inlineStr">
        <is>
          <t>No esperado</t>
        </is>
      </c>
      <c r="S587" s="149" t="inlineStr">
        <is>
          <t>Esperado</t>
        </is>
      </c>
      <c r="T587" s="149" t="inlineStr">
        <is>
          <t>Se descarta</t>
        </is>
      </c>
      <c r="U587" s="149" t="n"/>
    </row>
    <row r="588" ht="15.75" customHeight="1" s="412">
      <c r="A588" s="15" t="n">
        <v>2645</v>
      </c>
      <c r="B588" s="16" t="n">
        <v>17</v>
      </c>
      <c r="C588" s="17" t="n">
        <v>159</v>
      </c>
      <c r="D588" s="17" t="n">
        <v>10</v>
      </c>
      <c r="E588" s="18" t="n">
        <v>43564</v>
      </c>
      <c r="F588" s="19" t="n">
        <v>5275</v>
      </c>
      <c r="G588" s="17" t="n">
        <v>7160</v>
      </c>
      <c r="H588" s="17" t="n">
        <v>6903</v>
      </c>
      <c r="I588" s="17" t="n"/>
      <c r="J588" s="9">
        <f>+(((G588-F588)-(H588-F588))/(H588-F588))*100</f>
        <v/>
      </c>
      <c r="K588" s="33">
        <f>AVERAGE(J588:J589)</f>
        <v/>
      </c>
      <c r="L588" s="33">
        <f>_xlfn.STDEV.S(J588,J589)</f>
        <v/>
      </c>
      <c r="M588" s="13" t="n"/>
      <c r="N588" s="295">
        <f>+(K580-K588)/50</f>
        <v/>
      </c>
      <c r="O588" s="295">
        <f>+(H588-F588)/10</f>
        <v/>
      </c>
      <c r="P588" s="26" t="inlineStr">
        <is>
          <t>FALSO</t>
        </is>
      </c>
      <c r="Q588" s="26" t="inlineStr">
        <is>
          <t>VERDADERO</t>
        </is>
      </c>
      <c r="R588" s="149" t="inlineStr">
        <is>
          <t>No esperado</t>
        </is>
      </c>
      <c r="S588" s="149" t="inlineStr">
        <is>
          <t>Esperado</t>
        </is>
      </c>
      <c r="T588" s="149" t="inlineStr">
        <is>
          <t>Se descarta</t>
        </is>
      </c>
      <c r="U588" s="149" t="n"/>
    </row>
    <row r="589" ht="15.75" customHeight="1" s="412">
      <c r="A589" s="15" t="n">
        <v>2646</v>
      </c>
      <c r="B589" s="16" t="n">
        <v>18</v>
      </c>
      <c r="C589" s="17" t="n">
        <v>159</v>
      </c>
      <c r="D589" s="17" t="n">
        <v>10</v>
      </c>
      <c r="E589" s="18" t="n">
        <v>43564</v>
      </c>
      <c r="F589" s="19" t="n">
        <v>5205</v>
      </c>
      <c r="G589" s="17" t="n">
        <v>7033</v>
      </c>
      <c r="H589" s="17" t="n">
        <v>6796</v>
      </c>
      <c r="I589" s="17" t="n"/>
      <c r="J589" s="9">
        <f>+(((G589-F589)-(H589-F589))/(H589-F589))*100</f>
        <v/>
      </c>
      <c r="K589" s="13" t="n"/>
      <c r="L589" s="13" t="n"/>
      <c r="M589" s="13" t="n"/>
      <c r="O589" s="295">
        <f>+(H589-F589)/10</f>
        <v/>
      </c>
      <c r="P589" s="26" t="inlineStr">
        <is>
          <t>FALSO</t>
        </is>
      </c>
      <c r="Q589" s="26" t="inlineStr">
        <is>
          <t>FALSO</t>
        </is>
      </c>
      <c r="R589" s="149" t="inlineStr">
        <is>
          <t>No esperado</t>
        </is>
      </c>
      <c r="S589" s="149" t="inlineStr">
        <is>
          <t>Esperado</t>
        </is>
      </c>
      <c r="T589" s="149" t="inlineStr">
        <is>
          <t>Se descarta</t>
        </is>
      </c>
      <c r="U589" s="149" t="n"/>
    </row>
    <row r="590" ht="15.75" customHeight="1" s="412">
      <c r="A590" s="5" t="n">
        <v>447</v>
      </c>
      <c r="B590" s="252" t="n">
        <v>97</v>
      </c>
      <c r="C590" s="255" t="n">
        <v>160</v>
      </c>
      <c r="D590" s="255" t="n">
        <v>2</v>
      </c>
      <c r="E590" s="58" t="n">
        <v>43517</v>
      </c>
      <c r="F590" s="255" t="n">
        <v>5287</v>
      </c>
      <c r="G590" s="255" t="n">
        <v>8017</v>
      </c>
      <c r="H590" s="255" t="n">
        <v>7112</v>
      </c>
      <c r="I590" s="255" t="n">
        <v>10</v>
      </c>
      <c r="J590" s="59">
        <f>+(((G590-F590)-(H590-F590))/(H590-F590))*100</f>
        <v/>
      </c>
      <c r="K590" s="34">
        <f>AVERAGE(J590:J591)</f>
        <v/>
      </c>
      <c r="L590" s="34">
        <f>_xlfn.STDEV.S(J590,J591)</f>
        <v/>
      </c>
      <c r="M590" s="35" t="n">
        <v>3</v>
      </c>
      <c r="O590" s="295">
        <f>+(H590-F590)/10</f>
        <v/>
      </c>
      <c r="P590" s="26" t="inlineStr">
        <is>
          <t>FALSO</t>
        </is>
      </c>
      <c r="Q590" s="26" t="inlineStr">
        <is>
          <t>FALSO</t>
        </is>
      </c>
      <c r="R590" s="149" t="inlineStr">
        <is>
          <t>Esperado</t>
        </is>
      </c>
      <c r="S590" s="149" t="inlineStr">
        <is>
          <t>Esperado</t>
        </is>
      </c>
      <c r="T590" s="149" t="inlineStr">
        <is>
          <t>Dato Válido</t>
        </is>
      </c>
      <c r="U590" s="149" t="n"/>
    </row>
    <row r="591" ht="15.75" customHeight="1" s="412">
      <c r="A591" s="5" t="n">
        <v>448</v>
      </c>
      <c r="B591" s="252" t="n">
        <v>98</v>
      </c>
      <c r="C591" s="255" t="n">
        <v>160</v>
      </c>
      <c r="D591" s="255" t="n">
        <v>2</v>
      </c>
      <c r="E591" s="58" t="n">
        <v>43517</v>
      </c>
      <c r="F591" s="255" t="n">
        <v>5252</v>
      </c>
      <c r="G591" s="255" t="n">
        <v>7819</v>
      </c>
      <c r="H591" s="255" t="n">
        <v>6964</v>
      </c>
      <c r="I591" s="255" t="n"/>
      <c r="J591" s="59">
        <f>+(((G591-F591)-(H591-F591))/(H591-F591))*100</f>
        <v/>
      </c>
      <c r="K591" s="35" t="n"/>
      <c r="L591" s="35" t="n"/>
      <c r="M591" s="35" t="n"/>
      <c r="O591" s="295">
        <f>+(H591-F591)/10</f>
        <v/>
      </c>
      <c r="P591" s="26" t="inlineStr">
        <is>
          <t>FALSO</t>
        </is>
      </c>
      <c r="Q591" s="26" t="inlineStr">
        <is>
          <t>FALSO</t>
        </is>
      </c>
      <c r="R591" s="149" t="inlineStr">
        <is>
          <t>No esperado</t>
        </is>
      </c>
      <c r="S591" s="149" t="inlineStr">
        <is>
          <t>Esperado</t>
        </is>
      </c>
      <c r="T591" s="149" t="inlineStr">
        <is>
          <t>Dato Válido</t>
        </is>
      </c>
      <c r="U591" s="149" t="n"/>
    </row>
    <row r="592" ht="15.75" customHeight="1" s="412">
      <c r="A592" s="5" t="n">
        <v>1101</v>
      </c>
      <c r="B592" s="252" t="n">
        <v>55</v>
      </c>
      <c r="C592" s="255" t="n">
        <v>160</v>
      </c>
      <c r="D592" s="255" t="n">
        <v>4</v>
      </c>
      <c r="E592" s="58" t="n">
        <v>43524</v>
      </c>
      <c r="F592" s="255" t="n">
        <v>5269</v>
      </c>
      <c r="G592" s="255" t="n">
        <v>7589</v>
      </c>
      <c r="H592" s="255" t="n">
        <v>6771</v>
      </c>
      <c r="I592" s="255" t="n">
        <v>11</v>
      </c>
      <c r="J592" s="59">
        <f>+(((G592-F592)-(H592-F592))/(H592-F592))*100</f>
        <v/>
      </c>
      <c r="K592" s="34">
        <f>AVERAGE(J592:J593)</f>
        <v/>
      </c>
      <c r="L592" s="34">
        <f>_xlfn.STDEV.S(J592,J593)</f>
        <v/>
      </c>
      <c r="M592" s="35" t="n"/>
      <c r="O592" s="295">
        <f>+(H592-F592)/10</f>
        <v/>
      </c>
      <c r="P592" s="26" t="inlineStr">
        <is>
          <t>FALSO</t>
        </is>
      </c>
      <c r="Q592" s="26" t="inlineStr">
        <is>
          <t>FALSO</t>
        </is>
      </c>
      <c r="R592" s="149" t="inlineStr">
        <is>
          <t>No esperado</t>
        </is>
      </c>
      <c r="S592" s="149" t="inlineStr">
        <is>
          <t>No esperado</t>
        </is>
      </c>
      <c r="T592" s="149" t="inlineStr">
        <is>
          <t>Dato Válido</t>
        </is>
      </c>
      <c r="U592" s="149" t="n"/>
    </row>
    <row r="593" ht="15.75" customHeight="1" s="412">
      <c r="A593" s="5" t="n">
        <v>1102</v>
      </c>
      <c r="B593" s="252" t="n">
        <v>56</v>
      </c>
      <c r="C593" s="255" t="n">
        <v>160</v>
      </c>
      <c r="D593" s="255" t="n">
        <v>4</v>
      </c>
      <c r="E593" s="58" t="n">
        <v>43524</v>
      </c>
      <c r="F593" s="255" t="n">
        <v>5254</v>
      </c>
      <c r="G593" s="255" t="n">
        <v>7567</v>
      </c>
      <c r="H593" s="255" t="n">
        <v>6752</v>
      </c>
      <c r="I593" s="255" t="n"/>
      <c r="J593" s="59">
        <f>+(((G593-F593)-(H593-F593))/(H593-F593))*100</f>
        <v/>
      </c>
      <c r="K593" s="35" t="n"/>
      <c r="L593" s="35" t="n"/>
      <c r="M593" s="35" t="n"/>
      <c r="O593" s="295">
        <f>+(H593-F593)/10</f>
        <v/>
      </c>
      <c r="P593" s="26" t="inlineStr">
        <is>
          <t>FALSO</t>
        </is>
      </c>
      <c r="Q593" s="26" t="inlineStr">
        <is>
          <t>FALSO</t>
        </is>
      </c>
      <c r="R593" s="149" t="inlineStr">
        <is>
          <t>Esperado</t>
        </is>
      </c>
      <c r="S593" s="149" t="inlineStr">
        <is>
          <t>Esperado</t>
        </is>
      </c>
      <c r="T593" s="149" t="inlineStr">
        <is>
          <t>Dato Válido</t>
        </is>
      </c>
      <c r="U593" s="149" t="n"/>
    </row>
    <row r="594" ht="15.75" customHeight="1" s="412">
      <c r="A594" s="5" t="n">
        <v>1751</v>
      </c>
      <c r="B594" s="252" t="n">
        <v>55</v>
      </c>
      <c r="C594" s="255" t="n">
        <v>160</v>
      </c>
      <c r="D594" s="255" t="n">
        <v>6</v>
      </c>
      <c r="E594" s="58" t="n">
        <v>43535</v>
      </c>
      <c r="F594" s="255" t="n">
        <v>5269</v>
      </c>
      <c r="G594" s="255" t="n">
        <v>8032</v>
      </c>
      <c r="H594" s="255" t="n">
        <v>7334</v>
      </c>
      <c r="I594" s="255" t="n">
        <v>9</v>
      </c>
      <c r="J594" s="59">
        <f>+(((G594-F594)-(H594-F594))/(H594-F594))*100</f>
        <v/>
      </c>
      <c r="K594" s="34">
        <f>AVERAGE(J594:J595)</f>
        <v/>
      </c>
      <c r="L594" s="34">
        <f>_xlfn.STDEV.S(J594,J595)</f>
        <v/>
      </c>
      <c r="M594" s="35" t="n"/>
      <c r="O594" s="295">
        <f>+(H594-F594)/10</f>
        <v/>
      </c>
      <c r="P594" s="26" t="inlineStr">
        <is>
          <t>VERDADERO</t>
        </is>
      </c>
      <c r="Q594" s="26" t="inlineStr">
        <is>
          <t>FALSO</t>
        </is>
      </c>
      <c r="R594" s="149" t="inlineStr">
        <is>
          <t>Esperado</t>
        </is>
      </c>
      <c r="S594" s="149" t="inlineStr">
        <is>
          <t>Esperado</t>
        </is>
      </c>
      <c r="T594" s="149" t="inlineStr">
        <is>
          <t>Dato Válido</t>
        </is>
      </c>
      <c r="U594" s="149" t="n"/>
    </row>
    <row r="595" ht="15.75" customHeight="1" s="412">
      <c r="A595" s="5" t="n">
        <v>1752</v>
      </c>
      <c r="B595" s="252" t="n">
        <v>56</v>
      </c>
      <c r="C595" s="255" t="n">
        <v>160</v>
      </c>
      <c r="D595" s="255" t="n">
        <v>6</v>
      </c>
      <c r="E595" s="58" t="n">
        <v>43535</v>
      </c>
      <c r="F595" s="255" t="n">
        <v>5254</v>
      </c>
      <c r="G595" s="255" t="n">
        <v>7996</v>
      </c>
      <c r="H595" s="255" t="n">
        <v>7313</v>
      </c>
      <c r="I595" s="255" t="n"/>
      <c r="J595" s="59">
        <f>+(((G595-F595)-(H595-F595))/(H595-F595))*100</f>
        <v/>
      </c>
      <c r="K595" s="35" t="n"/>
      <c r="L595" s="35" t="n"/>
      <c r="M595" s="35" t="n"/>
      <c r="O595" s="295">
        <f>+(H595-F595)/10</f>
        <v/>
      </c>
      <c r="P595" s="26" t="inlineStr">
        <is>
          <t>FALSO</t>
        </is>
      </c>
      <c r="Q595" s="26" t="inlineStr">
        <is>
          <t>FALSO</t>
        </is>
      </c>
      <c r="R595" s="149" t="inlineStr">
        <is>
          <t>Esperado</t>
        </is>
      </c>
      <c r="S595" s="149" t="inlineStr">
        <is>
          <t>Esperado</t>
        </is>
      </c>
      <c r="T595" s="149" t="inlineStr">
        <is>
          <t>Dato Válido</t>
        </is>
      </c>
      <c r="U595" s="149" t="n"/>
    </row>
    <row r="596" ht="15.75" customHeight="1" s="412">
      <c r="A596" s="15" t="n">
        <v>2461</v>
      </c>
      <c r="B596" s="16" t="n">
        <v>49</v>
      </c>
      <c r="C596" s="60" t="n">
        <v>160</v>
      </c>
      <c r="D596" s="60" t="n">
        <v>9</v>
      </c>
      <c r="E596" s="61" t="n">
        <v>43557</v>
      </c>
      <c r="F596" s="62" t="n">
        <v>5203</v>
      </c>
      <c r="G596" s="60" t="n">
        <v>7406</v>
      </c>
      <c r="H596" s="60" t="n">
        <v>7062</v>
      </c>
      <c r="I596" s="255" t="n"/>
      <c r="J596" s="59">
        <f>+(((G596-F596)-(H596-F596))/(H596-F596))*100</f>
        <v/>
      </c>
      <c r="K596" s="34">
        <f>AVERAGE(J596:J597)</f>
        <v/>
      </c>
      <c r="L596" s="34">
        <f>_xlfn.STDEV.S(J596,J597)</f>
        <v/>
      </c>
      <c r="M596" s="35" t="n"/>
      <c r="O596" s="295">
        <f>+(H596-F596)/10</f>
        <v/>
      </c>
      <c r="P596" s="26" t="inlineStr">
        <is>
          <t>FALSO</t>
        </is>
      </c>
      <c r="Q596" s="26" t="inlineStr">
        <is>
          <t>FALSO</t>
        </is>
      </c>
      <c r="R596" s="149" t="inlineStr">
        <is>
          <t>No esperado</t>
        </is>
      </c>
      <c r="S596" s="149" t="inlineStr">
        <is>
          <t>Esperado</t>
        </is>
      </c>
      <c r="T596" s="149" t="inlineStr">
        <is>
          <t>Dato Válido</t>
        </is>
      </c>
      <c r="U596" s="149" t="n"/>
    </row>
    <row r="597" ht="15.75" customHeight="1" s="412">
      <c r="A597" s="15" t="n">
        <v>2462</v>
      </c>
      <c r="B597" s="16" t="n">
        <v>50</v>
      </c>
      <c r="C597" s="60" t="n">
        <v>160</v>
      </c>
      <c r="D597" s="60" t="n">
        <v>9</v>
      </c>
      <c r="E597" s="61" t="n">
        <v>43557</v>
      </c>
      <c r="F597" s="62" t="n">
        <v>5251</v>
      </c>
      <c r="G597" s="60" t="n">
        <v>7611</v>
      </c>
      <c r="H597" s="60" t="n">
        <v>7241</v>
      </c>
      <c r="I597" s="255" t="n"/>
      <c r="J597" s="59">
        <f>+(((G597-F597)-(H597-F597))/(H597-F597))*100</f>
        <v/>
      </c>
      <c r="K597" s="35" t="n"/>
      <c r="L597" s="35" t="n"/>
      <c r="M597" s="35" t="n"/>
      <c r="O597" s="295">
        <f>+(H597-F597)/10</f>
        <v/>
      </c>
      <c r="P597" s="26" t="inlineStr">
        <is>
          <t>FALSO</t>
        </is>
      </c>
      <c r="Q597" s="26" t="inlineStr">
        <is>
          <t>FALSO</t>
        </is>
      </c>
      <c r="R597" s="149" t="inlineStr">
        <is>
          <t>Esperado</t>
        </is>
      </c>
      <c r="S597" s="149" t="inlineStr">
        <is>
          <t>Esperado</t>
        </is>
      </c>
      <c r="T597" s="149" t="inlineStr">
        <is>
          <t>Dato Válido</t>
        </is>
      </c>
      <c r="U597" s="149" t="n"/>
    </row>
    <row r="598" ht="15.75" customHeight="1" s="412">
      <c r="A598" s="15" t="n">
        <v>3109</v>
      </c>
      <c r="B598" s="16" t="n">
        <v>49</v>
      </c>
      <c r="C598" s="60" t="n">
        <v>160</v>
      </c>
      <c r="D598" s="60" t="n">
        <v>12</v>
      </c>
      <c r="E598" s="61" t="n">
        <v>43577</v>
      </c>
      <c r="F598" s="62" t="n">
        <v>5203</v>
      </c>
      <c r="G598" s="60" t="n">
        <v>7492</v>
      </c>
      <c r="H598" s="60" t="n">
        <v>7152</v>
      </c>
      <c r="I598" s="60" t="n"/>
      <c r="J598" s="59">
        <f>+(((G598-F598)-(H598-F598))/(H598-F598))*100</f>
        <v/>
      </c>
      <c r="K598" s="34">
        <f>AVERAGE(J598:J599)</f>
        <v/>
      </c>
      <c r="L598" s="34">
        <f>_xlfn.STDEV.S(J598,J599)</f>
        <v/>
      </c>
      <c r="M598" s="35">
        <f>(K596-K598)/20</f>
        <v/>
      </c>
      <c r="N598" s="295">
        <f>(K594-K598)/42</f>
        <v/>
      </c>
      <c r="O598" s="295">
        <f>+(H598-F598)/10</f>
        <v/>
      </c>
      <c r="P598" s="26" t="inlineStr">
        <is>
          <t>FALSO</t>
        </is>
      </c>
      <c r="Q598" s="26" t="inlineStr">
        <is>
          <t>FALSO</t>
        </is>
      </c>
      <c r="R598" s="149" t="inlineStr">
        <is>
          <t>No esperado</t>
        </is>
      </c>
      <c r="S598" s="149" t="inlineStr">
        <is>
          <t>Esperado</t>
        </is>
      </c>
      <c r="T598" s="149" t="inlineStr">
        <is>
          <t>Dato Válido</t>
        </is>
      </c>
      <c r="U598" s="149" t="n"/>
    </row>
    <row r="599" ht="15.75" customHeight="1" s="412">
      <c r="A599" s="15" t="n">
        <v>3110</v>
      </c>
      <c r="B599" s="16" t="n">
        <v>50</v>
      </c>
      <c r="C599" s="60" t="n">
        <v>160</v>
      </c>
      <c r="D599" s="60" t="n">
        <v>12</v>
      </c>
      <c r="E599" s="61" t="n">
        <v>43577</v>
      </c>
      <c r="F599" s="62" t="n">
        <v>5251</v>
      </c>
      <c r="G599" s="60" t="n">
        <v>7456</v>
      </c>
      <c r="H599" s="60" t="n">
        <v>7123</v>
      </c>
      <c r="I599" s="60" t="n"/>
      <c r="J599" s="59">
        <f>+(((G599-F599)-(H599-F599))/(H599-F599))*100</f>
        <v/>
      </c>
      <c r="K599" s="35" t="n"/>
      <c r="L599" s="35" t="n"/>
      <c r="M599" s="35" t="n"/>
      <c r="O599" s="295">
        <f>+(H599-F599)/10</f>
        <v/>
      </c>
      <c r="P599" s="26" t="inlineStr">
        <is>
          <t>FALSO</t>
        </is>
      </c>
      <c r="Q599" s="26" t="inlineStr">
        <is>
          <t>FALSO</t>
        </is>
      </c>
      <c r="R599" s="149" t="inlineStr">
        <is>
          <t>No esperado</t>
        </is>
      </c>
      <c r="S599" s="149" t="inlineStr">
        <is>
          <t>Esperado</t>
        </is>
      </c>
      <c r="T599" s="149" t="inlineStr">
        <is>
          <t>Dato Válido</t>
        </is>
      </c>
      <c r="U599" s="149" t="n"/>
    </row>
    <row r="600" ht="15.75" customHeight="1" s="412">
      <c r="A600" s="5" t="n">
        <v>65</v>
      </c>
      <c r="B600" s="252" t="n">
        <v>65</v>
      </c>
      <c r="C600" s="201" t="n">
        <v>161</v>
      </c>
      <c r="D600" s="201" t="n">
        <v>1</v>
      </c>
      <c r="E600" s="8" t="n">
        <v>43514</v>
      </c>
      <c r="F600" s="201" t="n">
        <v>5215</v>
      </c>
      <c r="G600" s="201" t="n">
        <v>7692</v>
      </c>
      <c r="H600" s="201" t="n">
        <v>6856</v>
      </c>
      <c r="I600" s="201" t="n">
        <v>11</v>
      </c>
      <c r="J600" s="9">
        <f>+(((G600-F600)-(H600-F600))/(H600-F600))*100</f>
        <v/>
      </c>
      <c r="K600" s="33">
        <f>AVERAGE(J600:J601)</f>
        <v/>
      </c>
      <c r="L600" s="33">
        <f>_xlfn.STDEV.S(J600,J601)</f>
        <v/>
      </c>
      <c r="M600" s="13" t="n">
        <v>2</v>
      </c>
      <c r="O600" s="295">
        <f>+(H600-F600)/10</f>
        <v/>
      </c>
      <c r="P600" s="26" t="inlineStr">
        <is>
          <t>FALSO</t>
        </is>
      </c>
      <c r="Q600" s="26" t="inlineStr">
        <is>
          <t>FALSO</t>
        </is>
      </c>
      <c r="R600" s="149" t="inlineStr">
        <is>
          <t>Esperado</t>
        </is>
      </c>
      <c r="S600" s="149" t="inlineStr">
        <is>
          <t>Esperado</t>
        </is>
      </c>
      <c r="T600" s="149" t="inlineStr">
        <is>
          <t>Se descarta</t>
        </is>
      </c>
      <c r="U600" s="149" t="n"/>
    </row>
    <row r="601" ht="15.75" customHeight="1" s="412">
      <c r="A601" s="5" t="n">
        <v>66</v>
      </c>
      <c r="B601" s="252" t="n">
        <v>66</v>
      </c>
      <c r="C601" s="201" t="n">
        <v>161</v>
      </c>
      <c r="D601" s="201" t="n">
        <v>1</v>
      </c>
      <c r="E601" s="8" t="n">
        <v>43514</v>
      </c>
      <c r="F601" s="201" t="n">
        <v>5279</v>
      </c>
      <c r="G601" s="201" t="n">
        <v>7782</v>
      </c>
      <c r="H601" s="201" t="n">
        <v>6966</v>
      </c>
      <c r="I601" s="201" t="n"/>
      <c r="J601" s="9">
        <f>+(((G601-F601)-(H601-F601))/(H601-F601))*100</f>
        <v/>
      </c>
      <c r="K601" s="13" t="n"/>
      <c r="L601" s="13" t="n"/>
      <c r="M601" s="13" t="n"/>
      <c r="O601" s="295">
        <f>+(H601-F601)/10</f>
        <v/>
      </c>
      <c r="P601" s="26" t="inlineStr">
        <is>
          <t>FALSO</t>
        </is>
      </c>
      <c r="Q601" s="26" t="inlineStr">
        <is>
          <t>FALSO</t>
        </is>
      </c>
      <c r="R601" s="149" t="inlineStr">
        <is>
          <t>Esperado</t>
        </is>
      </c>
      <c r="S601" s="149" t="inlineStr">
        <is>
          <t>Esperado</t>
        </is>
      </c>
      <c r="T601" s="149" t="inlineStr">
        <is>
          <t>Se descarta</t>
        </is>
      </c>
      <c r="U601" s="149" t="n"/>
    </row>
    <row r="602" ht="15.75" customHeight="1" s="412">
      <c r="A602" s="5" t="n">
        <v>719</v>
      </c>
      <c r="B602" s="252" t="n">
        <v>65</v>
      </c>
      <c r="C602" s="201" t="n">
        <v>161</v>
      </c>
      <c r="D602" s="201" t="n">
        <v>3</v>
      </c>
      <c r="E602" s="8" t="n">
        <v>43521</v>
      </c>
      <c r="F602" s="201" t="n">
        <v>5215</v>
      </c>
      <c r="G602" s="201" t="n">
        <v>6848</v>
      </c>
      <c r="H602" s="201" t="n">
        <v>6454</v>
      </c>
      <c r="I602" s="201" t="n">
        <v>10</v>
      </c>
      <c r="J602" s="9">
        <f>+(((G602-F602)-(H602-F602))/(H602-F602))*100</f>
        <v/>
      </c>
      <c r="K602" s="33">
        <f>AVERAGE(J602:J603)</f>
        <v/>
      </c>
      <c r="L602" s="33">
        <f>_xlfn.STDEV.S(J602,J603)</f>
        <v/>
      </c>
      <c r="M602" s="13" t="n"/>
      <c r="O602" s="295">
        <f>+(H602-F602)/10</f>
        <v/>
      </c>
      <c r="P602" s="26" t="inlineStr">
        <is>
          <t>FALSO</t>
        </is>
      </c>
      <c r="Q602" s="26" t="inlineStr">
        <is>
          <t>FALSO</t>
        </is>
      </c>
      <c r="R602" s="149" t="inlineStr">
        <is>
          <t>No Esperado</t>
        </is>
      </c>
      <c r="S602" s="149" t="inlineStr">
        <is>
          <t>Esperado</t>
        </is>
      </c>
      <c r="T602" s="149" t="inlineStr">
        <is>
          <t>Se descarta</t>
        </is>
      </c>
      <c r="U602" s="149" t="n"/>
    </row>
    <row r="603" ht="15.75" customHeight="1" s="412">
      <c r="A603" s="5" t="n">
        <v>720</v>
      </c>
      <c r="B603" s="252" t="n">
        <v>66</v>
      </c>
      <c r="C603" s="201" t="n">
        <v>161</v>
      </c>
      <c r="D603" s="201" t="n">
        <v>3</v>
      </c>
      <c r="E603" s="8" t="n">
        <v>43521</v>
      </c>
      <c r="F603" s="201" t="n">
        <v>5279</v>
      </c>
      <c r="G603" s="201" t="n">
        <v>6758</v>
      </c>
      <c r="H603" s="201" t="n">
        <v>6499</v>
      </c>
      <c r="I603" s="201" t="n"/>
      <c r="J603" s="9">
        <f>+(((G603-F603)-(H603-F603))/(H603-F603))*100</f>
        <v/>
      </c>
      <c r="K603" s="13" t="n"/>
      <c r="L603" s="13" t="n"/>
      <c r="M603" s="13" t="n"/>
      <c r="O603" s="295">
        <f>+(H603-F603)/10</f>
        <v/>
      </c>
      <c r="P603" s="26" t="inlineStr">
        <is>
          <t>FALSO</t>
        </is>
      </c>
      <c r="Q603" s="26" t="inlineStr">
        <is>
          <t>FALSO</t>
        </is>
      </c>
      <c r="R603" s="149" t="inlineStr">
        <is>
          <t>No Esperado</t>
        </is>
      </c>
      <c r="S603" s="149" t="inlineStr">
        <is>
          <t>Esperado</t>
        </is>
      </c>
      <c r="T603" s="149" t="inlineStr">
        <is>
          <t>Se descarta</t>
        </is>
      </c>
      <c r="U603" s="149" t="n"/>
    </row>
    <row r="604" ht="15.75" customHeight="1" s="412">
      <c r="A604" s="5" t="n">
        <v>1369</v>
      </c>
      <c r="B604" s="252" t="n">
        <v>65</v>
      </c>
      <c r="C604" s="201" t="n">
        <v>161</v>
      </c>
      <c r="D604" s="201" t="n">
        <v>5</v>
      </c>
      <c r="E604" s="8" t="n">
        <v>43531</v>
      </c>
      <c r="F604" s="201" t="n">
        <v>5215</v>
      </c>
      <c r="G604" s="201" t="n">
        <v>7197</v>
      </c>
      <c r="H604" s="201" t="n">
        <v>6789</v>
      </c>
      <c r="I604" s="201" t="n">
        <v>9</v>
      </c>
      <c r="J604" s="9">
        <f>+(((G604-F604)-(H604-F604))/(H604-F604))*100</f>
        <v/>
      </c>
      <c r="K604" s="33">
        <f>AVERAGE(J604:J605)</f>
        <v/>
      </c>
      <c r="L604" s="33">
        <f>_xlfn.STDEV.S(J604,J605)</f>
        <v/>
      </c>
      <c r="M604" s="13" t="n"/>
      <c r="O604" s="295">
        <f>+(H604-F604)/10</f>
        <v/>
      </c>
      <c r="P604" s="26" t="inlineStr">
        <is>
          <t>FALSO</t>
        </is>
      </c>
      <c r="Q604" s="26" t="inlineStr">
        <is>
          <t>FALSO</t>
        </is>
      </c>
      <c r="R604" s="149" t="inlineStr">
        <is>
          <t>No Esperado</t>
        </is>
      </c>
      <c r="S604" s="149" t="inlineStr">
        <is>
          <t>No Esperado</t>
        </is>
      </c>
      <c r="T604" s="149" t="inlineStr">
        <is>
          <t>Se descarta</t>
        </is>
      </c>
      <c r="U604" s="149" t="n"/>
    </row>
    <row r="605" ht="15.75" customHeight="1" s="412">
      <c r="A605" s="5" t="n">
        <v>1370</v>
      </c>
      <c r="B605" s="252" t="n">
        <v>66</v>
      </c>
      <c r="C605" s="201" t="n">
        <v>161</v>
      </c>
      <c r="D605" s="201" t="n">
        <v>5</v>
      </c>
      <c r="E605" s="8" t="n">
        <v>43531</v>
      </c>
      <c r="F605" s="201" t="n">
        <v>5279</v>
      </c>
      <c r="G605" s="201" t="n">
        <v>7306</v>
      </c>
      <c r="H605" s="201" t="n">
        <v>6895</v>
      </c>
      <c r="I605" s="201" t="n"/>
      <c r="J605" s="9">
        <f>+(((G605-F605)-(H605-F605))/(H605-F605))*100</f>
        <v/>
      </c>
      <c r="K605" s="13" t="n"/>
      <c r="L605" s="13" t="n"/>
      <c r="M605" s="13" t="n"/>
      <c r="O605" s="295">
        <f>+(H605-F605)/10</f>
        <v/>
      </c>
      <c r="P605" s="26" t="inlineStr">
        <is>
          <t>FALSO</t>
        </is>
      </c>
      <c r="Q605" s="26" t="inlineStr">
        <is>
          <t>FALSO</t>
        </is>
      </c>
      <c r="R605" s="149" t="inlineStr">
        <is>
          <t>No Esperado</t>
        </is>
      </c>
      <c r="S605" s="149" t="inlineStr">
        <is>
          <t>No Esperado</t>
        </is>
      </c>
      <c r="T605" s="149" t="inlineStr">
        <is>
          <t>Se descarta</t>
        </is>
      </c>
      <c r="U605" s="149" t="n"/>
    </row>
    <row r="606" ht="15.75" customHeight="1" s="412">
      <c r="A606" s="15" t="n">
        <v>2271</v>
      </c>
      <c r="B606" s="16" t="n">
        <v>41</v>
      </c>
      <c r="C606" s="17" t="n">
        <v>161</v>
      </c>
      <c r="D606" s="17" t="n">
        <v>8</v>
      </c>
      <c r="E606" s="18" t="n">
        <v>43550</v>
      </c>
      <c r="F606" s="19" t="n">
        <v>5264</v>
      </c>
      <c r="G606" s="17" t="n">
        <v>7089</v>
      </c>
      <c r="H606" s="17" t="n">
        <v>6724</v>
      </c>
      <c r="I606" s="201" t="n"/>
      <c r="J606" s="9">
        <f>+(((G606-F606)-(H606-F606))/(H606-F606))*100</f>
        <v/>
      </c>
      <c r="K606" s="33">
        <f>AVERAGE(J606:J607)</f>
        <v/>
      </c>
      <c r="L606" s="33">
        <f>_xlfn.STDEV.S(J606,J607)</f>
        <v/>
      </c>
      <c r="M606" s="13" t="n"/>
      <c r="O606" s="295">
        <f>+(H606-F606)/10</f>
        <v/>
      </c>
      <c r="P606" s="26" t="inlineStr">
        <is>
          <t>FALSO</t>
        </is>
      </c>
      <c r="Q606" s="26" t="inlineStr">
        <is>
          <t>FALSO</t>
        </is>
      </c>
      <c r="R606" s="149" t="inlineStr">
        <is>
          <t>No Esperado</t>
        </is>
      </c>
      <c r="S606" s="149" t="inlineStr">
        <is>
          <t>No Esperado</t>
        </is>
      </c>
      <c r="T606" s="149" t="inlineStr">
        <is>
          <t>Se descarta</t>
        </is>
      </c>
      <c r="U606" s="149" t="n"/>
    </row>
    <row r="607" ht="15.75" customHeight="1" s="412">
      <c r="A607" s="15" t="n">
        <v>2272</v>
      </c>
      <c r="B607" s="16" t="n">
        <v>42</v>
      </c>
      <c r="C607" s="17" t="n">
        <v>161</v>
      </c>
      <c r="D607" s="17" t="n">
        <v>8</v>
      </c>
      <c r="E607" s="18" t="n">
        <v>43550</v>
      </c>
      <c r="F607" s="19" t="n">
        <v>5270</v>
      </c>
      <c r="G607" s="17" t="n">
        <v>6765</v>
      </c>
      <c r="H607" s="17" t="n">
        <v>6467</v>
      </c>
      <c r="I607" s="201" t="n"/>
      <c r="J607" s="9">
        <f>+(((G607-F607)-(H607-F607))/(H607-F607))*100</f>
        <v/>
      </c>
      <c r="K607" s="13" t="n"/>
      <c r="L607" s="13" t="n"/>
      <c r="M607" s="13" t="n"/>
      <c r="O607" s="295">
        <f>+(H607-F607)/10</f>
        <v/>
      </c>
      <c r="P607" s="26" t="inlineStr">
        <is>
          <t>FALSO</t>
        </is>
      </c>
      <c r="Q607" s="26" t="inlineStr">
        <is>
          <t>FALSO</t>
        </is>
      </c>
      <c r="R607" s="149" t="inlineStr">
        <is>
          <t>No Esperado</t>
        </is>
      </c>
      <c r="S607" s="149" t="inlineStr">
        <is>
          <t>No Esperado</t>
        </is>
      </c>
      <c r="T607" s="149" t="inlineStr">
        <is>
          <t>Se descarta</t>
        </is>
      </c>
      <c r="U607" s="149" t="n"/>
    </row>
    <row r="608" ht="15.75" customHeight="1" s="412">
      <c r="A608" s="15" t="n">
        <v>2741</v>
      </c>
      <c r="B608" s="16" t="n">
        <v>113</v>
      </c>
      <c r="C608" s="17" t="n">
        <v>161</v>
      </c>
      <c r="D608" s="17" t="n">
        <v>10</v>
      </c>
      <c r="E608" s="18" t="n">
        <v>43564</v>
      </c>
      <c r="F608" s="19" t="n">
        <v>5283</v>
      </c>
      <c r="G608" s="17" t="n">
        <v>7172</v>
      </c>
      <c r="H608" s="17" t="n">
        <v>6855</v>
      </c>
      <c r="I608" s="17" t="n"/>
      <c r="J608" s="9">
        <f>+(((G608-F608)-(H608-F608))/(H608-F608))*100</f>
        <v/>
      </c>
      <c r="K608" s="33">
        <f>AVERAGE(J608:J609)</f>
        <v/>
      </c>
      <c r="L608" s="33">
        <f>_xlfn.STDEV.S(J608,J609)</f>
        <v/>
      </c>
      <c r="M608" s="13" t="n"/>
      <c r="O608" s="295">
        <f>+(H608-F608)/10</f>
        <v/>
      </c>
      <c r="P608" s="26" t="inlineStr">
        <is>
          <t>FALSO</t>
        </is>
      </c>
      <c r="Q608" s="26" t="inlineStr">
        <is>
          <t>FALSO</t>
        </is>
      </c>
      <c r="R608" s="149" t="inlineStr">
        <is>
          <t>No Esperado</t>
        </is>
      </c>
      <c r="S608" s="149" t="inlineStr">
        <is>
          <t>Esperado</t>
        </is>
      </c>
      <c r="T608" s="149" t="inlineStr">
        <is>
          <t>Se descarta</t>
        </is>
      </c>
      <c r="U608" s="149" t="n"/>
    </row>
    <row r="609" ht="15.75" customHeight="1" s="412">
      <c r="A609" s="15" t="n">
        <v>2742</v>
      </c>
      <c r="B609" s="16" t="n">
        <v>114</v>
      </c>
      <c r="C609" s="17" t="n">
        <v>161</v>
      </c>
      <c r="D609" s="17" t="n">
        <v>10</v>
      </c>
      <c r="E609" s="18" t="n">
        <v>43564</v>
      </c>
      <c r="F609" s="19" t="n">
        <v>5247</v>
      </c>
      <c r="G609" s="17" t="n">
        <v>7297</v>
      </c>
      <c r="H609" s="17" t="n">
        <v>6954</v>
      </c>
      <c r="I609" s="17" t="n"/>
      <c r="J609" s="9">
        <f>+(((G609-F609)-(H609-F609))/(H609-F609))*100</f>
        <v/>
      </c>
      <c r="K609" s="13" t="n"/>
      <c r="L609" s="13" t="n"/>
      <c r="M609" s="13" t="n"/>
      <c r="O609" s="295">
        <f>+(H609-F609)/10</f>
        <v/>
      </c>
      <c r="P609" s="26" t="inlineStr">
        <is>
          <t>FALSO</t>
        </is>
      </c>
      <c r="Q609" s="26" t="inlineStr">
        <is>
          <t>FALSO</t>
        </is>
      </c>
      <c r="R609" s="149" t="inlineStr">
        <is>
          <t>No Esperado</t>
        </is>
      </c>
      <c r="S609" s="149" t="inlineStr">
        <is>
          <t>Esperado</t>
        </is>
      </c>
      <c r="T609" s="149" t="inlineStr">
        <is>
          <t>Se descarta</t>
        </is>
      </c>
      <c r="U609" s="149" t="n"/>
    </row>
    <row r="610" ht="15.75" customHeight="1" s="412">
      <c r="A610" s="15" t="n">
        <v>3609</v>
      </c>
      <c r="B610" s="16" t="n">
        <v>31</v>
      </c>
      <c r="C610" s="17" t="n">
        <v>161</v>
      </c>
      <c r="D610" s="17" t="n">
        <v>14</v>
      </c>
      <c r="E610" s="18" t="n">
        <v>43591</v>
      </c>
      <c r="F610" s="17" t="n">
        <v>5227</v>
      </c>
      <c r="G610" s="19" t="n">
        <v>7612</v>
      </c>
      <c r="H610" s="17" t="n">
        <v>7258</v>
      </c>
      <c r="I610" s="17" t="n"/>
      <c r="J610" s="9">
        <f>+(((G610-F610)-(H610-F610))/(H610-F610))*100</f>
        <v/>
      </c>
      <c r="K610" s="33">
        <f>AVERAGE(J610:J611)</f>
        <v/>
      </c>
      <c r="L610" s="33">
        <f>_xlfn.STDEV.S(J610,J611)</f>
        <v/>
      </c>
      <c r="M610" s="13">
        <f>+(K608-K610)/27</f>
        <v/>
      </c>
      <c r="N610" s="295">
        <f>+(K602-K610)/43</f>
        <v/>
      </c>
      <c r="O610" s="295">
        <f>+(H610-F610)/10</f>
        <v/>
      </c>
      <c r="P610" s="26" t="inlineStr">
        <is>
          <t>FALSO</t>
        </is>
      </c>
      <c r="Q610" s="26" t="inlineStr">
        <is>
          <t>FALSO</t>
        </is>
      </c>
      <c r="R610" s="149" t="inlineStr">
        <is>
          <t>Esperado</t>
        </is>
      </c>
      <c r="S610" s="149" t="inlineStr">
        <is>
          <t>Esperado</t>
        </is>
      </c>
      <c r="T610" s="149" t="inlineStr">
        <is>
          <t>Se descarta</t>
        </is>
      </c>
      <c r="U610" s="149" t="n"/>
    </row>
    <row r="611" ht="15.75" customHeight="1" s="412">
      <c r="A611" s="15" t="n">
        <v>3610</v>
      </c>
      <c r="B611" s="16" t="n">
        <v>32</v>
      </c>
      <c r="C611" s="17" t="n">
        <v>161</v>
      </c>
      <c r="D611" s="17" t="n">
        <v>14</v>
      </c>
      <c r="E611" s="18" t="n">
        <v>43591</v>
      </c>
      <c r="F611" s="17" t="n">
        <v>5214</v>
      </c>
      <c r="G611" s="19" t="n">
        <v>7612</v>
      </c>
      <c r="H611" s="17" t="n">
        <v>7253</v>
      </c>
      <c r="I611" s="17" t="n"/>
      <c r="J611" s="9">
        <f>+(((G611-F611)-(H611-F611))/(H611-F611))*100</f>
        <v/>
      </c>
      <c r="K611" s="13" t="n"/>
      <c r="L611" s="13" t="n"/>
      <c r="M611" s="13" t="n"/>
      <c r="O611" s="295">
        <f>+(H611-F611)/10</f>
        <v/>
      </c>
      <c r="P611" s="26" t="inlineStr">
        <is>
          <t>FALSO</t>
        </is>
      </c>
      <c r="Q611" s="26" t="inlineStr">
        <is>
          <t>FALSO</t>
        </is>
      </c>
      <c r="R611" s="149" t="inlineStr">
        <is>
          <t>Esperado</t>
        </is>
      </c>
      <c r="S611" s="149" t="inlineStr">
        <is>
          <t>Esperado</t>
        </is>
      </c>
      <c r="T611" s="149" t="inlineStr">
        <is>
          <t>Se descarta</t>
        </is>
      </c>
      <c r="U611" s="149" t="n"/>
    </row>
    <row r="612" ht="15.75" customHeight="1" s="412">
      <c r="A612" s="5" t="n">
        <v>67</v>
      </c>
      <c r="B612" s="252" t="n">
        <v>67</v>
      </c>
      <c r="C612" s="246" t="n">
        <v>162</v>
      </c>
      <c r="D612" s="246" t="n">
        <v>1</v>
      </c>
      <c r="E612" s="46" t="n">
        <v>43514</v>
      </c>
      <c r="F612" s="246" t="n">
        <v>5217</v>
      </c>
      <c r="G612" s="246" t="n">
        <v>8014</v>
      </c>
      <c r="H612" s="246" t="n">
        <v>7381</v>
      </c>
      <c r="I612" s="246" t="n">
        <v>10</v>
      </c>
      <c r="J612" s="47">
        <f>+(((G612-F612)-(H612-F612))/(H612-F612))*100</f>
        <v/>
      </c>
      <c r="K612" s="51">
        <f>AVERAGE(J612:J613)</f>
        <v/>
      </c>
      <c r="L612" s="51">
        <f>_xlfn.STDEV.S(J612,J613)</f>
        <v/>
      </c>
      <c r="M612" s="50" t="n">
        <v>1</v>
      </c>
      <c r="O612" s="295">
        <f>+(H612-F612)/10</f>
        <v/>
      </c>
      <c r="P612" s="26" t="inlineStr">
        <is>
          <t>FALSO</t>
        </is>
      </c>
      <c r="Q612" s="26" t="inlineStr">
        <is>
          <t>FALSO</t>
        </is>
      </c>
      <c r="R612" s="149" t="inlineStr">
        <is>
          <t>Esperado</t>
        </is>
      </c>
      <c r="S612" s="149" t="inlineStr">
        <is>
          <t>Esperado</t>
        </is>
      </c>
      <c r="T612" s="149" t="inlineStr">
        <is>
          <t>Se descarta</t>
        </is>
      </c>
      <c r="U612" s="149" t="n"/>
    </row>
    <row r="613" ht="15.75" customHeight="1" s="412">
      <c r="A613" s="5" t="n">
        <v>68</v>
      </c>
      <c r="B613" s="252" t="n">
        <v>68</v>
      </c>
      <c r="C613" s="246" t="n">
        <v>162</v>
      </c>
      <c r="D613" s="246" t="n">
        <v>1</v>
      </c>
      <c r="E613" s="46" t="n">
        <v>43514</v>
      </c>
      <c r="F613" s="246" t="n">
        <v>5288</v>
      </c>
      <c r="G613" s="246" t="n">
        <v>8034</v>
      </c>
      <c r="H613" s="246" t="n">
        <v>7471</v>
      </c>
      <c r="I613" s="246" t="n"/>
      <c r="J613" s="47">
        <f>+(((G613-F613)-(H613-F613))/(H613-F613))*100</f>
        <v/>
      </c>
      <c r="K613" s="50" t="n"/>
      <c r="L613" s="50" t="n"/>
      <c r="M613" s="50" t="n"/>
      <c r="O613" s="295">
        <f>+(H613-F613)/10</f>
        <v/>
      </c>
      <c r="P613" s="26" t="inlineStr">
        <is>
          <t>FALSO</t>
        </is>
      </c>
      <c r="Q613" s="26" t="inlineStr">
        <is>
          <t>FALSO</t>
        </is>
      </c>
      <c r="R613" s="149" t="inlineStr">
        <is>
          <t>Esperado</t>
        </is>
      </c>
      <c r="S613" s="149" t="inlineStr">
        <is>
          <t>Esperado</t>
        </is>
      </c>
      <c r="T613" s="149" t="inlineStr">
        <is>
          <t>Se descarta</t>
        </is>
      </c>
      <c r="U613" s="149" t="n"/>
    </row>
    <row r="614" ht="15.75" customHeight="1" s="412">
      <c r="A614" s="5" t="n">
        <v>721</v>
      </c>
      <c r="B614" s="252" t="n">
        <v>67</v>
      </c>
      <c r="C614" s="246" t="n">
        <v>162</v>
      </c>
      <c r="D614" s="246" t="n">
        <v>3</v>
      </c>
      <c r="E614" s="46" t="n">
        <v>43521</v>
      </c>
      <c r="F614" s="246" t="n">
        <v>5217</v>
      </c>
      <c r="G614" s="246" t="n">
        <v>7864</v>
      </c>
      <c r="H614" s="246" t="n">
        <v>7398</v>
      </c>
      <c r="I614" s="246" t="n">
        <v>11</v>
      </c>
      <c r="J614" s="47">
        <f>+(((G614-F614)-(H614-F614))/(H614-F614))*100</f>
        <v/>
      </c>
      <c r="K614" s="51">
        <f>AVERAGE(J614:J615)</f>
        <v/>
      </c>
      <c r="L614" s="51">
        <f>_xlfn.STDEV.S(J614,J615)</f>
        <v/>
      </c>
      <c r="M614" s="50" t="n"/>
      <c r="O614" s="295">
        <f>+(H614-F614)/10</f>
        <v/>
      </c>
      <c r="P614" s="26" t="inlineStr">
        <is>
          <t>FALSO</t>
        </is>
      </c>
      <c r="Q614" s="26" t="inlineStr">
        <is>
          <t>FALSO</t>
        </is>
      </c>
      <c r="R614" s="149" t="inlineStr">
        <is>
          <t>Esperado</t>
        </is>
      </c>
      <c r="S614" s="149" t="inlineStr">
        <is>
          <t>Esperado</t>
        </is>
      </c>
      <c r="T614" s="149" t="inlineStr">
        <is>
          <t>Se descarta</t>
        </is>
      </c>
      <c r="U614" s="149" t="n"/>
    </row>
    <row r="615" ht="15.75" customHeight="1" s="412">
      <c r="A615" s="5" t="n">
        <v>722</v>
      </c>
      <c r="B615" s="252" t="n">
        <v>68</v>
      </c>
      <c r="C615" s="246" t="n">
        <v>162</v>
      </c>
      <c r="D615" s="246" t="n">
        <v>3</v>
      </c>
      <c r="E615" s="46" t="n">
        <v>43521</v>
      </c>
      <c r="F615" s="246" t="n">
        <v>5288</v>
      </c>
      <c r="G615" s="246" t="n">
        <v>8160</v>
      </c>
      <c r="H615" s="246" t="n">
        <v>7657</v>
      </c>
      <c r="I615" s="246" t="n"/>
      <c r="J615" s="47">
        <f>+(((G615-F615)-(H615-F615))/(H615-F615))*100</f>
        <v/>
      </c>
      <c r="K615" s="50" t="n"/>
      <c r="L615" s="50" t="n"/>
      <c r="M615" s="50" t="n"/>
      <c r="O615" s="295">
        <f>+(H615-F615)/10</f>
        <v/>
      </c>
      <c r="P615" s="26" t="inlineStr">
        <is>
          <t>FALSO</t>
        </is>
      </c>
      <c r="Q615" s="26" t="inlineStr">
        <is>
          <t>FALSO</t>
        </is>
      </c>
      <c r="R615" s="149" t="inlineStr">
        <is>
          <t>Esperado</t>
        </is>
      </c>
      <c r="S615" s="149" t="inlineStr">
        <is>
          <t>Esperado</t>
        </is>
      </c>
      <c r="T615" s="149" t="inlineStr">
        <is>
          <t>Se descarta</t>
        </is>
      </c>
      <c r="U615" s="149" t="n"/>
    </row>
    <row r="616" ht="15.75" customHeight="1" s="412">
      <c r="A616" s="5" t="n">
        <v>1371</v>
      </c>
      <c r="B616" s="252" t="n">
        <v>67</v>
      </c>
      <c r="C616" s="246" t="n">
        <v>162</v>
      </c>
      <c r="D616" s="246" t="n">
        <v>5</v>
      </c>
      <c r="E616" s="46" t="n">
        <v>43531</v>
      </c>
      <c r="F616" s="246" t="n">
        <v>5217</v>
      </c>
      <c r="G616" s="246" t="n">
        <v>8221</v>
      </c>
      <c r="H616" s="246" t="n">
        <v>7807</v>
      </c>
      <c r="I616" s="246" t="n">
        <v>8</v>
      </c>
      <c r="J616" s="47">
        <f>+(((G616-F616)-(H616-F616))/(H616-F616))*100</f>
        <v/>
      </c>
      <c r="K616" s="51">
        <f>AVERAGE(J616:J617)</f>
        <v/>
      </c>
      <c r="L616" s="51">
        <f>_xlfn.STDEV.S(J616,J617)</f>
        <v/>
      </c>
      <c r="M616" s="50" t="n"/>
      <c r="O616" s="295">
        <f>+(H616-F616)/10</f>
        <v/>
      </c>
      <c r="P616" s="26" t="inlineStr">
        <is>
          <t>FALSO</t>
        </is>
      </c>
      <c r="Q616" s="26" t="inlineStr">
        <is>
          <t>VERDADERO</t>
        </is>
      </c>
      <c r="R616" s="149" t="inlineStr">
        <is>
          <t>Esperado</t>
        </is>
      </c>
      <c r="S616" s="149" t="inlineStr">
        <is>
          <t>Esperado</t>
        </is>
      </c>
      <c r="T616" s="149" t="inlineStr">
        <is>
          <t>Se descarta</t>
        </is>
      </c>
      <c r="U616" s="149" t="n"/>
    </row>
    <row r="617" ht="15.75" customHeight="1" s="412">
      <c r="A617" s="5" t="n">
        <v>1372</v>
      </c>
      <c r="B617" s="252" t="n">
        <v>68</v>
      </c>
      <c r="C617" s="246" t="n">
        <v>162</v>
      </c>
      <c r="D617" s="246" t="n">
        <v>5</v>
      </c>
      <c r="E617" s="46" t="n">
        <v>43531</v>
      </c>
      <c r="F617" s="246" t="n">
        <v>5288</v>
      </c>
      <c r="G617" s="246" t="n">
        <v>7969</v>
      </c>
      <c r="H617" s="246" t="n">
        <v>7588</v>
      </c>
      <c r="I617" s="246" t="n"/>
      <c r="J617" s="47">
        <f>+(((G617-F617)-(H617-F617))/(H617-F617))*100</f>
        <v/>
      </c>
      <c r="K617" s="50" t="n"/>
      <c r="L617" s="50" t="n"/>
      <c r="M617" s="50" t="n"/>
      <c r="O617" s="295">
        <f>+(H617-F617)/10</f>
        <v/>
      </c>
      <c r="P617" s="26" t="inlineStr">
        <is>
          <t>FALSO</t>
        </is>
      </c>
      <c r="Q617" s="26" t="inlineStr">
        <is>
          <t>FALSO</t>
        </is>
      </c>
      <c r="R617" s="149" t="inlineStr">
        <is>
          <t>No Esperado</t>
        </is>
      </c>
      <c r="S617" s="149" t="inlineStr">
        <is>
          <t>Esperado</t>
        </is>
      </c>
      <c r="T617" s="149" t="inlineStr">
        <is>
          <t>Se descarta</t>
        </is>
      </c>
      <c r="U617" s="149" t="n"/>
    </row>
    <row r="618" ht="15.75" customHeight="1" s="412">
      <c r="A618" s="15" t="n">
        <v>1981</v>
      </c>
      <c r="B618" s="16" t="n">
        <v>27</v>
      </c>
      <c r="C618" s="52" t="n">
        <v>162</v>
      </c>
      <c r="D618" s="52" t="n">
        <v>7</v>
      </c>
      <c r="E618" s="53" t="n">
        <v>43545</v>
      </c>
      <c r="F618" s="54" t="n">
        <v>5236</v>
      </c>
      <c r="G618" s="52" t="n">
        <v>8288</v>
      </c>
      <c r="H618" s="52" t="n">
        <v>7840</v>
      </c>
      <c r="I618" s="246" t="n"/>
      <c r="J618" s="47">
        <f>+(((G618-F618)-(H618-F618))/(H618-F618))*100</f>
        <v/>
      </c>
      <c r="K618" s="51">
        <f>AVERAGE(J618:J619)</f>
        <v/>
      </c>
      <c r="L618" s="51">
        <f>_xlfn.STDEV.S(J618,J619)</f>
        <v/>
      </c>
      <c r="M618" s="50" t="n"/>
      <c r="O618" s="295">
        <f>+(H618-F618)/10</f>
        <v/>
      </c>
      <c r="P618" s="26" t="inlineStr">
        <is>
          <t>FALSO</t>
        </is>
      </c>
      <c r="Q618" s="26" t="inlineStr">
        <is>
          <t>FALSO</t>
        </is>
      </c>
      <c r="R618" s="149" t="inlineStr">
        <is>
          <t>No Esperado</t>
        </is>
      </c>
      <c r="S618" s="149" t="inlineStr">
        <is>
          <t>No Esperado</t>
        </is>
      </c>
      <c r="T618" s="149" t="inlineStr">
        <is>
          <t>Se descarta</t>
        </is>
      </c>
      <c r="U618" s="149" t="n"/>
    </row>
    <row r="619" ht="15.75" customHeight="1" s="412">
      <c r="A619" s="15" t="n">
        <v>1982</v>
      </c>
      <c r="B619" s="16" t="n">
        <v>28</v>
      </c>
      <c r="C619" s="52" t="n">
        <v>162</v>
      </c>
      <c r="D619" s="52" t="n">
        <v>7</v>
      </c>
      <c r="E619" s="53" t="n">
        <v>43545</v>
      </c>
      <c r="F619" s="54" t="n">
        <v>5216</v>
      </c>
      <c r="G619" s="52" t="n">
        <v>8218</v>
      </c>
      <c r="H619" s="52" t="n">
        <v>7766</v>
      </c>
      <c r="I619" s="246" t="n"/>
      <c r="J619" s="47">
        <f>+(((G619-F619)-(H619-F619))/(H619-F619))*100</f>
        <v/>
      </c>
      <c r="K619" s="50" t="n"/>
      <c r="L619" s="50" t="n"/>
      <c r="M619" s="50" t="n"/>
      <c r="O619" s="295">
        <f>+(H619-F619)/10</f>
        <v/>
      </c>
      <c r="P619" s="26" t="inlineStr">
        <is>
          <t>FALSO</t>
        </is>
      </c>
      <c r="Q619" s="26" t="inlineStr">
        <is>
          <t>FALSO</t>
        </is>
      </c>
      <c r="R619" s="149" t="inlineStr">
        <is>
          <t>Esperado</t>
        </is>
      </c>
      <c r="S619" s="149" t="inlineStr">
        <is>
          <t>No Esperado</t>
        </is>
      </c>
      <c r="T619" s="149" t="inlineStr">
        <is>
          <t>Se descarta</t>
        </is>
      </c>
      <c r="U619" s="149" t="n"/>
    </row>
    <row r="620" ht="15.75" customHeight="1" s="412">
      <c r="A620" s="15" t="n">
        <v>2647</v>
      </c>
      <c r="B620" s="16" t="n">
        <v>19</v>
      </c>
      <c r="C620" s="52" t="n">
        <v>162</v>
      </c>
      <c r="D620" s="52" t="n">
        <v>10</v>
      </c>
      <c r="E620" s="53" t="n">
        <v>43564</v>
      </c>
      <c r="F620" s="54" t="n">
        <v>5229</v>
      </c>
      <c r="G620" s="52" t="n">
        <v>8223</v>
      </c>
      <c r="H620" s="52" t="n">
        <v>7801</v>
      </c>
      <c r="I620" s="52" t="n"/>
      <c r="J620" s="47">
        <f>+(((G620-F620)-(H620-F620))/(H620-F620))*100</f>
        <v/>
      </c>
      <c r="K620" s="51">
        <f>AVERAGE(J620:J621)</f>
        <v/>
      </c>
      <c r="L620" s="51">
        <f>_xlfn.STDEV.S(J620,J621)</f>
        <v/>
      </c>
      <c r="M620" s="50" t="n"/>
      <c r="N620" s="81">
        <f>+(K612-K620)/50</f>
        <v/>
      </c>
      <c r="O620" s="295">
        <f>+(H620-F620)/10</f>
        <v/>
      </c>
      <c r="P620" s="26" t="inlineStr">
        <is>
          <t>FALSO</t>
        </is>
      </c>
      <c r="Q620" s="26" t="inlineStr">
        <is>
          <t>FALSO</t>
        </is>
      </c>
      <c r="R620" s="149" t="inlineStr">
        <is>
          <t>No Esperado</t>
        </is>
      </c>
      <c r="S620" s="149" t="inlineStr">
        <is>
          <t>No Esperado</t>
        </is>
      </c>
      <c r="T620" s="149" t="inlineStr">
        <is>
          <t>Se descarta</t>
        </is>
      </c>
      <c r="U620" s="149" t="n"/>
    </row>
    <row r="621" ht="15.75" customHeight="1" s="412">
      <c r="A621" s="15" t="n">
        <v>2648</v>
      </c>
      <c r="B621" s="16" t="n">
        <v>20</v>
      </c>
      <c r="C621" s="52" t="n">
        <v>162</v>
      </c>
      <c r="D621" s="52" t="n">
        <v>10</v>
      </c>
      <c r="E621" s="53" t="n">
        <v>43564</v>
      </c>
      <c r="F621" s="54" t="n">
        <v>5190</v>
      </c>
      <c r="G621" s="52" t="n">
        <v>8007</v>
      </c>
      <c r="H621" s="52" t="n">
        <v>7605</v>
      </c>
      <c r="I621" s="52" t="n"/>
      <c r="J621" s="47">
        <f>+(((G621-F621)-(H621-F621))/(H621-F621))*100</f>
        <v/>
      </c>
      <c r="K621" s="50" t="n"/>
      <c r="L621" s="50" t="n"/>
      <c r="M621" s="50" t="n"/>
      <c r="O621" s="295">
        <f>+(H621-F621)/10</f>
        <v/>
      </c>
      <c r="P621" s="26" t="inlineStr">
        <is>
          <t>FALSO</t>
        </is>
      </c>
      <c r="Q621" s="26" t="inlineStr">
        <is>
          <t>FALSO</t>
        </is>
      </c>
      <c r="R621" s="149" t="inlineStr">
        <is>
          <t>No Esperado</t>
        </is>
      </c>
      <c r="S621" s="149" t="inlineStr">
        <is>
          <t>No Esperado</t>
        </is>
      </c>
      <c r="T621" s="149" t="inlineStr">
        <is>
          <t>Se descarta</t>
        </is>
      </c>
      <c r="U621" s="149" t="n"/>
    </row>
    <row r="622" ht="15.75" customHeight="1" s="412">
      <c r="A622" s="5" t="n">
        <v>69</v>
      </c>
      <c r="B622" s="252" t="n">
        <v>69</v>
      </c>
      <c r="C622" s="201" t="n">
        <v>163</v>
      </c>
      <c r="D622" s="201" t="n">
        <v>1</v>
      </c>
      <c r="E622" s="8" t="n">
        <v>43514</v>
      </c>
      <c r="F622" s="201" t="n">
        <v>5248</v>
      </c>
      <c r="G622" s="201" t="n">
        <v>7752</v>
      </c>
      <c r="H622" s="201" t="n">
        <v>7258</v>
      </c>
      <c r="I622" s="201" t="n">
        <v>9</v>
      </c>
      <c r="J622" s="9">
        <f>+(((G622-F622)-(H622-F622))/(H622-F622))*100</f>
        <v/>
      </c>
      <c r="K622" s="33">
        <f>AVERAGE(J622:J623)</f>
        <v/>
      </c>
      <c r="L622" s="33">
        <f>_xlfn.STDEV.S(J622,J623)</f>
        <v/>
      </c>
      <c r="M622" s="13" t="n">
        <v>1</v>
      </c>
      <c r="O622" s="295">
        <f>+(H622-F622)/10</f>
        <v/>
      </c>
      <c r="P622" s="26" t="inlineStr">
        <is>
          <t>FALSO</t>
        </is>
      </c>
      <c r="Q622" s="26" t="inlineStr">
        <is>
          <t>FALSO</t>
        </is>
      </c>
      <c r="R622" s="149" t="inlineStr">
        <is>
          <t>Esperado</t>
        </is>
      </c>
      <c r="S622" s="149" t="inlineStr">
        <is>
          <t>Esperado</t>
        </is>
      </c>
      <c r="T622" s="149" t="inlineStr">
        <is>
          <t>Se descarta</t>
        </is>
      </c>
      <c r="U622" s="149" t="n"/>
    </row>
    <row r="623" ht="15.75" customHeight="1" s="412">
      <c r="A623" s="5" t="n">
        <v>70</v>
      </c>
      <c r="B623" s="252" t="n">
        <v>70</v>
      </c>
      <c r="C623" s="201" t="n">
        <v>163</v>
      </c>
      <c r="D623" s="201" t="n">
        <v>1</v>
      </c>
      <c r="E623" s="8" t="n">
        <v>43514</v>
      </c>
      <c r="F623" s="201" t="n">
        <v>5266</v>
      </c>
      <c r="G623" s="201" t="n">
        <v>7706</v>
      </c>
      <c r="H623" s="201" t="n">
        <v>7268</v>
      </c>
      <c r="I623" s="201" t="n"/>
      <c r="J623" s="9">
        <f>+(((G623-F623)-(H623-F623))/(H623-F623))*100</f>
        <v/>
      </c>
      <c r="K623" s="13" t="n"/>
      <c r="L623" s="13" t="n"/>
      <c r="M623" s="13" t="n"/>
      <c r="O623" s="295">
        <f>+(H623-F623)/10</f>
        <v/>
      </c>
      <c r="P623" s="26" t="inlineStr">
        <is>
          <t>FALSO</t>
        </is>
      </c>
      <c r="Q623" s="26" t="inlineStr">
        <is>
          <t>FALSO</t>
        </is>
      </c>
      <c r="R623" s="149" t="inlineStr">
        <is>
          <t>Esperado</t>
        </is>
      </c>
      <c r="S623" s="149" t="inlineStr">
        <is>
          <t>Esperado</t>
        </is>
      </c>
      <c r="T623" s="149" t="inlineStr">
        <is>
          <t>Se descarta</t>
        </is>
      </c>
      <c r="U623" s="149" t="n"/>
    </row>
    <row r="624" ht="15.75" customHeight="1" s="412">
      <c r="A624" s="5" t="n">
        <v>723</v>
      </c>
      <c r="B624" s="252" t="n">
        <v>69</v>
      </c>
      <c r="C624" s="201" t="n">
        <v>163</v>
      </c>
      <c r="D624" s="201" t="n">
        <v>3</v>
      </c>
      <c r="E624" s="8" t="n">
        <v>43521</v>
      </c>
      <c r="F624" s="201" t="n">
        <v>5248</v>
      </c>
      <c r="G624" s="201" t="n">
        <v>7395</v>
      </c>
      <c r="H624" s="201" t="n">
        <v>6973</v>
      </c>
      <c r="I624" s="201" t="n">
        <v>10</v>
      </c>
      <c r="J624" s="9">
        <f>+(((G624-F624)-(H624-F624))/(H624-F624))*100</f>
        <v/>
      </c>
      <c r="K624" s="33">
        <f>AVERAGE(J624:J625)</f>
        <v/>
      </c>
      <c r="L624" s="33">
        <f>_xlfn.STDEV.S(J624,J625)</f>
        <v/>
      </c>
      <c r="M624" s="13" t="n"/>
      <c r="O624" s="295">
        <f>+(H624-F624)/10</f>
        <v/>
      </c>
      <c r="P624" s="26" t="inlineStr">
        <is>
          <t>FALSO</t>
        </is>
      </c>
      <c r="Q624" s="26" t="inlineStr">
        <is>
          <t>FALSO</t>
        </is>
      </c>
      <c r="R624" s="149" t="inlineStr">
        <is>
          <t>No esperado</t>
        </is>
      </c>
      <c r="S624" s="149" t="inlineStr">
        <is>
          <t>No esperado</t>
        </is>
      </c>
      <c r="T624" s="149" t="inlineStr">
        <is>
          <t>Se descarta</t>
        </is>
      </c>
      <c r="U624" s="149" t="n"/>
    </row>
    <row r="625" ht="15.75" customHeight="1" s="412">
      <c r="A625" s="5" t="n">
        <v>724</v>
      </c>
      <c r="B625" s="252" t="n">
        <v>70</v>
      </c>
      <c r="C625" s="201" t="n">
        <v>163</v>
      </c>
      <c r="D625" s="201" t="n">
        <v>3</v>
      </c>
      <c r="E625" s="8" t="n">
        <v>43521</v>
      </c>
      <c r="F625" s="201" t="n">
        <v>5266</v>
      </c>
      <c r="G625" s="201" t="n">
        <v>7480</v>
      </c>
      <c r="H625" s="201" t="n">
        <v>7022</v>
      </c>
      <c r="I625" s="201" t="n"/>
      <c r="J625" s="9">
        <f>+(((G625-F625)-(H625-F625))/(H625-F625))*100</f>
        <v/>
      </c>
      <c r="K625" s="13" t="n"/>
      <c r="L625" s="13" t="n"/>
      <c r="M625" s="13" t="n"/>
      <c r="O625" s="295">
        <f>+(H625-F625)/10</f>
        <v/>
      </c>
      <c r="P625" s="26" t="inlineStr">
        <is>
          <t>FALSO</t>
        </is>
      </c>
      <c r="Q625" s="26" t="inlineStr">
        <is>
          <t>FALSO</t>
        </is>
      </c>
      <c r="R625" s="149" t="inlineStr">
        <is>
          <t>Esperado</t>
        </is>
      </c>
      <c r="S625" s="149" t="inlineStr">
        <is>
          <t>No esperado</t>
        </is>
      </c>
      <c r="T625" s="149" t="inlineStr">
        <is>
          <t>Se descarta</t>
        </is>
      </c>
      <c r="U625" s="149" t="n"/>
    </row>
    <row r="626" ht="15.75" customHeight="1" s="412">
      <c r="A626" s="5" t="n">
        <v>1373</v>
      </c>
      <c r="B626" s="252" t="n">
        <v>69</v>
      </c>
      <c r="C626" s="201" t="n">
        <v>163</v>
      </c>
      <c r="D626" s="201" t="n">
        <v>5</v>
      </c>
      <c r="E626" s="8" t="n">
        <v>43531</v>
      </c>
      <c r="F626" s="201" t="n">
        <v>5248</v>
      </c>
      <c r="G626" s="201" t="n">
        <v>7754</v>
      </c>
      <c r="H626" s="201" t="n">
        <v>7262</v>
      </c>
      <c r="I626" s="201" t="n">
        <v>7</v>
      </c>
      <c r="J626" s="9">
        <f>+(((G626-F626)-(H626-F626))/(H626-F626))*100</f>
        <v/>
      </c>
      <c r="K626" s="33">
        <f>AVERAGE(J626:J627)</f>
        <v/>
      </c>
      <c r="L626" s="33">
        <f>_xlfn.STDEV.S(J626,J627)</f>
        <v/>
      </c>
      <c r="M626" s="13" t="n"/>
      <c r="O626" s="295">
        <f>+(H626-F626)/10</f>
        <v/>
      </c>
      <c r="P626" s="26" t="inlineStr">
        <is>
          <t>FALSO</t>
        </is>
      </c>
      <c r="Q626" s="26" t="inlineStr">
        <is>
          <t>FALSO</t>
        </is>
      </c>
      <c r="R626" s="149" t="inlineStr">
        <is>
          <t>Esperado</t>
        </is>
      </c>
      <c r="S626" s="149" t="inlineStr">
        <is>
          <t>Esperado</t>
        </is>
      </c>
      <c r="T626" s="149" t="inlineStr">
        <is>
          <t>Se descarta</t>
        </is>
      </c>
      <c r="U626" s="149" t="n"/>
    </row>
    <row r="627" ht="15.75" customHeight="1" s="412">
      <c r="A627" s="5" t="n">
        <v>1374</v>
      </c>
      <c r="B627" s="252" t="n">
        <v>70</v>
      </c>
      <c r="C627" s="201" t="n">
        <v>163</v>
      </c>
      <c r="D627" s="201" t="n">
        <v>5</v>
      </c>
      <c r="E627" s="8" t="n">
        <v>43531</v>
      </c>
      <c r="F627" s="201" t="n">
        <v>5266</v>
      </c>
      <c r="G627" s="201" t="n">
        <v>7568</v>
      </c>
      <c r="H627" s="201" t="n">
        <v>7150</v>
      </c>
      <c r="I627" s="201" t="n"/>
      <c r="J627" s="9">
        <f>+(((G627-F627)-(H627-F627))/(H627-F627))*100</f>
        <v/>
      </c>
      <c r="K627" s="13" t="n"/>
      <c r="L627" s="13" t="n"/>
      <c r="M627" s="13" t="n"/>
      <c r="O627" s="295">
        <f>+(H627-F627)/10</f>
        <v/>
      </c>
      <c r="P627" s="26" t="inlineStr">
        <is>
          <t>FALSO</t>
        </is>
      </c>
      <c r="Q627" s="26" t="inlineStr">
        <is>
          <t>FALSO</t>
        </is>
      </c>
      <c r="R627" s="149" t="inlineStr">
        <is>
          <t>No esperado</t>
        </is>
      </c>
      <c r="S627" s="149" t="inlineStr">
        <is>
          <t>Esperado</t>
        </is>
      </c>
      <c r="T627" s="149" t="inlineStr">
        <is>
          <t>Se descarta</t>
        </is>
      </c>
      <c r="U627" s="149" t="n"/>
    </row>
    <row r="628" ht="15.75" customHeight="1" s="412">
      <c r="A628" s="15" t="n">
        <v>1983</v>
      </c>
      <c r="B628" s="16" t="n">
        <v>29</v>
      </c>
      <c r="C628" s="17" t="n">
        <v>163</v>
      </c>
      <c r="D628" s="17" t="n">
        <v>7</v>
      </c>
      <c r="E628" s="18" t="n">
        <v>43545</v>
      </c>
      <c r="F628" s="19" t="n">
        <v>5292</v>
      </c>
      <c r="G628" s="17" t="n">
        <v>7699</v>
      </c>
      <c r="H628" s="17" t="n">
        <v>7355</v>
      </c>
      <c r="I628" s="201" t="n"/>
      <c r="J628" s="9">
        <f>+(((G628-F628)-(H628-F628))/(H628-F628))*100</f>
        <v/>
      </c>
      <c r="K628" s="33">
        <f>AVERAGE(J628:J629)</f>
        <v/>
      </c>
      <c r="L628" s="33">
        <f>_xlfn.STDEV.S(J628,J629)</f>
        <v/>
      </c>
      <c r="M628" s="13">
        <f>+(K626-K628)/14</f>
        <v/>
      </c>
      <c r="N628" s="295">
        <f>+(K624-K628)/24</f>
        <v/>
      </c>
      <c r="O628" s="295">
        <f>+(H628-F628)/10</f>
        <v/>
      </c>
      <c r="P628" s="26" t="inlineStr">
        <is>
          <t>FALSO</t>
        </is>
      </c>
      <c r="Q628" s="26" t="inlineStr">
        <is>
          <t>FALSO</t>
        </is>
      </c>
      <c r="R628" s="149" t="inlineStr">
        <is>
          <t>Esperado</t>
        </is>
      </c>
      <c r="S628" s="149" t="inlineStr">
        <is>
          <t>Esperado</t>
        </is>
      </c>
      <c r="T628" s="149" t="inlineStr">
        <is>
          <t>Se descarta</t>
        </is>
      </c>
      <c r="U628" s="149" t="n"/>
    </row>
    <row r="629" ht="15.75" customHeight="1" s="412">
      <c r="A629" s="15" t="n">
        <v>1984</v>
      </c>
      <c r="B629" s="16" t="n">
        <v>30</v>
      </c>
      <c r="C629" s="17" t="n">
        <v>163</v>
      </c>
      <c r="D629" s="17" t="n">
        <v>7</v>
      </c>
      <c r="E629" s="18" t="n">
        <v>43545</v>
      </c>
      <c r="F629" s="19" t="n">
        <v>5244</v>
      </c>
      <c r="G629" s="17" t="n">
        <v>7446</v>
      </c>
      <c r="H629" s="17" t="n">
        <v>7122</v>
      </c>
      <c r="I629" s="201" t="n"/>
      <c r="J629" s="9">
        <f>+(((G629-F629)-(H629-F629))/(H629-F629))*100</f>
        <v/>
      </c>
      <c r="K629" s="13" t="n"/>
      <c r="L629" s="13" t="n"/>
      <c r="M629" s="13" t="n"/>
      <c r="O629" s="295">
        <f>+(H629-F629)/10</f>
        <v/>
      </c>
      <c r="P629" s="26" t="inlineStr">
        <is>
          <t>FALSO</t>
        </is>
      </c>
      <c r="Q629" s="26" t="inlineStr">
        <is>
          <t>FALSO</t>
        </is>
      </c>
      <c r="R629" s="149" t="inlineStr">
        <is>
          <t>No esperado</t>
        </is>
      </c>
      <c r="S629" s="149" t="inlineStr">
        <is>
          <t>Esperado</t>
        </is>
      </c>
      <c r="T629" s="149" t="inlineStr">
        <is>
          <t>Se descarta</t>
        </is>
      </c>
      <c r="U629" s="149" t="n"/>
    </row>
    <row r="630" ht="15.75" customHeight="1" s="412">
      <c r="A630" s="5" t="n">
        <v>71</v>
      </c>
      <c r="B630" s="252" t="n">
        <v>71</v>
      </c>
      <c r="C630" s="246" t="n">
        <v>164</v>
      </c>
      <c r="D630" s="246" t="n">
        <v>1</v>
      </c>
      <c r="E630" s="46" t="n">
        <v>43514</v>
      </c>
      <c r="F630" s="246" t="n">
        <v>5256</v>
      </c>
      <c r="G630" s="246" t="n">
        <v>7730</v>
      </c>
      <c r="H630" s="246" t="n">
        <v>7392</v>
      </c>
      <c r="I630" s="246" t="n">
        <v>9</v>
      </c>
      <c r="J630" s="47">
        <f>+(((G630-F630)-(H630-F630))/(H630-F630))*100</f>
        <v/>
      </c>
      <c r="K630" s="51">
        <f>AVERAGE(J630:J631)</f>
        <v/>
      </c>
      <c r="L630" s="51">
        <f>_xlfn.STDEV.S(J630,J631)</f>
        <v/>
      </c>
      <c r="M630" s="50" t="n">
        <v>1</v>
      </c>
      <c r="O630" s="295">
        <f>+(H630-F630)/10</f>
        <v/>
      </c>
      <c r="P630" s="26" t="inlineStr">
        <is>
          <t>FALSO</t>
        </is>
      </c>
      <c r="Q630" s="26" t="inlineStr">
        <is>
          <t>VERDADERO</t>
        </is>
      </c>
      <c r="R630" s="149" t="inlineStr">
        <is>
          <t>Esperado</t>
        </is>
      </c>
      <c r="S630" s="149" t="inlineStr">
        <is>
          <t>No Esperado</t>
        </is>
      </c>
      <c r="T630" s="149" t="inlineStr">
        <is>
          <t>Se descarta</t>
        </is>
      </c>
      <c r="U630" s="149" t="n"/>
    </row>
    <row r="631" ht="15.75" customHeight="1" s="412">
      <c r="A631" s="5" t="n">
        <v>72</v>
      </c>
      <c r="B631" s="252" t="n">
        <v>72</v>
      </c>
      <c r="C631" s="246" t="n">
        <v>164</v>
      </c>
      <c r="D631" s="246" t="n">
        <v>1</v>
      </c>
      <c r="E631" s="46" t="n">
        <v>43514</v>
      </c>
      <c r="F631" s="246" t="n">
        <v>5223</v>
      </c>
      <c r="G631" s="246" t="n">
        <v>7809</v>
      </c>
      <c r="H631" s="246" t="n">
        <v>7450</v>
      </c>
      <c r="I631" s="246" t="n"/>
      <c r="J631" s="47">
        <f>+(((G631-F631)-(H631-F631))/(H631-F631))*100</f>
        <v/>
      </c>
      <c r="K631" s="50" t="n"/>
      <c r="L631" s="50" t="n"/>
      <c r="M631" s="50" t="n"/>
      <c r="O631" s="295">
        <f>+(H631-F631)/10</f>
        <v/>
      </c>
      <c r="P631" s="26" t="inlineStr">
        <is>
          <t>FALSO</t>
        </is>
      </c>
      <c r="Q631" s="26" t="inlineStr">
        <is>
          <t>FALSO</t>
        </is>
      </c>
      <c r="R631" s="149" t="inlineStr">
        <is>
          <t>Esperado</t>
        </is>
      </c>
      <c r="S631" s="149" t="inlineStr">
        <is>
          <t>No Esperado</t>
        </is>
      </c>
      <c r="T631" s="149" t="inlineStr">
        <is>
          <t>Se descarta</t>
        </is>
      </c>
      <c r="U631" s="149" t="n"/>
    </row>
    <row r="632" ht="15.75" customHeight="1" s="412">
      <c r="A632" s="5" t="n">
        <v>725</v>
      </c>
      <c r="B632" s="252" t="n">
        <v>71</v>
      </c>
      <c r="C632" s="246" t="n">
        <v>164</v>
      </c>
      <c r="D632" s="246" t="n">
        <v>3</v>
      </c>
      <c r="E632" s="46" t="n">
        <v>43521</v>
      </c>
      <c r="F632" s="246" t="n">
        <v>5256</v>
      </c>
      <c r="G632" s="246" t="n">
        <v>8254</v>
      </c>
      <c r="H632" s="246" t="n">
        <v>7681</v>
      </c>
      <c r="I632" s="246" t="n">
        <v>10</v>
      </c>
      <c r="J632" s="47">
        <f>+(((G632-F632)-(H632-F632))/(H632-F632))*100</f>
        <v/>
      </c>
      <c r="K632" s="51">
        <f>AVERAGE(J632:J633)</f>
        <v/>
      </c>
      <c r="L632" s="51">
        <f>_xlfn.STDEV.S(J632,J633)</f>
        <v/>
      </c>
      <c r="M632" s="50" t="n"/>
      <c r="O632" s="295">
        <f>+(H632-F632)/10</f>
        <v/>
      </c>
      <c r="P632" s="26" t="inlineStr">
        <is>
          <t>FALSO</t>
        </is>
      </c>
      <c r="Q632" s="26" t="inlineStr">
        <is>
          <t>FALSO</t>
        </is>
      </c>
      <c r="R632" s="149" t="inlineStr">
        <is>
          <t>Esperado</t>
        </is>
      </c>
      <c r="S632" s="149" t="inlineStr">
        <is>
          <t>No Esperado</t>
        </is>
      </c>
      <c r="T632" s="149" t="inlineStr">
        <is>
          <t>Se descarta</t>
        </is>
      </c>
      <c r="U632" s="149" t="n"/>
    </row>
    <row r="633" ht="15.75" customHeight="1" s="412">
      <c r="A633" s="5" t="n">
        <v>726</v>
      </c>
      <c r="B633" s="252" t="n">
        <v>72</v>
      </c>
      <c r="C633" s="246" t="n">
        <v>164</v>
      </c>
      <c r="D633" s="246" t="n">
        <v>3</v>
      </c>
      <c r="E633" s="46" t="n">
        <v>43521</v>
      </c>
      <c r="F633" s="246" t="n">
        <v>5223</v>
      </c>
      <c r="G633" s="246" t="n">
        <v>8320</v>
      </c>
      <c r="H633" s="246" t="n">
        <v>7723</v>
      </c>
      <c r="I633" s="246" t="n"/>
      <c r="J633" s="47">
        <f>+(((G633-F633)-(H633-F633))/(H633-F633))*100</f>
        <v/>
      </c>
      <c r="K633" s="50" t="n"/>
      <c r="L633" s="50" t="n"/>
      <c r="M633" s="50" t="n"/>
      <c r="O633" s="295">
        <f>+(H633-F633)/10</f>
        <v/>
      </c>
      <c r="P633" s="26" t="inlineStr">
        <is>
          <t>FALSO</t>
        </is>
      </c>
      <c r="Q633" s="26" t="inlineStr">
        <is>
          <t>FALSO</t>
        </is>
      </c>
      <c r="R633" s="149" t="inlineStr">
        <is>
          <t>Esperado</t>
        </is>
      </c>
      <c r="S633" s="149" t="inlineStr">
        <is>
          <t>No Esperado</t>
        </is>
      </c>
      <c r="T633" s="149" t="inlineStr">
        <is>
          <t>Se descarta</t>
        </is>
      </c>
      <c r="U633" s="149" t="n"/>
    </row>
    <row r="634" ht="15.75" customHeight="1" s="412">
      <c r="A634" s="5" t="n">
        <v>1375</v>
      </c>
      <c r="B634" s="252" t="n">
        <v>71</v>
      </c>
      <c r="C634" s="246" t="n">
        <v>164</v>
      </c>
      <c r="D634" s="246" t="n">
        <v>5</v>
      </c>
      <c r="E634" s="46" t="n">
        <v>43531</v>
      </c>
      <c r="F634" s="246" t="n">
        <v>5256</v>
      </c>
      <c r="G634" s="246" t="n">
        <v>8509</v>
      </c>
      <c r="H634" s="246" t="n">
        <v>8041</v>
      </c>
      <c r="I634" s="246" t="n"/>
      <c r="J634" s="47">
        <f>+(((G634-F634)-(H634-F634))/(H634-F634))*100</f>
        <v/>
      </c>
      <c r="K634" s="51">
        <f>AVERAGE(J634:J635)</f>
        <v/>
      </c>
      <c r="L634" s="51">
        <f>_xlfn.STDEV.S(J634,J635)</f>
        <v/>
      </c>
      <c r="M634" s="50" t="n"/>
      <c r="O634" s="295">
        <f>+(H634-F634)/10</f>
        <v/>
      </c>
      <c r="P634" s="26" t="inlineStr">
        <is>
          <t>FALSO</t>
        </is>
      </c>
      <c r="Q634" s="26" t="inlineStr">
        <is>
          <t>FALSO</t>
        </is>
      </c>
      <c r="R634" s="149" t="inlineStr">
        <is>
          <t>Esperado</t>
        </is>
      </c>
      <c r="S634" s="149" t="inlineStr">
        <is>
          <t>No Esperado</t>
        </is>
      </c>
      <c r="T634" s="149" t="inlineStr">
        <is>
          <t>Se descarta</t>
        </is>
      </c>
      <c r="U634" s="149" t="n"/>
    </row>
    <row r="635" ht="15.75" customHeight="1" s="412">
      <c r="A635" s="5" t="n">
        <v>1376</v>
      </c>
      <c r="B635" s="252" t="n">
        <v>72</v>
      </c>
      <c r="C635" s="246" t="n">
        <v>164</v>
      </c>
      <c r="D635" s="246" t="n">
        <v>5</v>
      </c>
      <c r="E635" s="46" t="n">
        <v>43531</v>
      </c>
      <c r="F635" s="246" t="n">
        <v>5223</v>
      </c>
      <c r="G635" s="246" t="n">
        <v>8470</v>
      </c>
      <c r="H635" s="246" t="n">
        <v>8020</v>
      </c>
      <c r="I635" s="246" t="n"/>
      <c r="J635" s="47">
        <f>+(((G635-F635)-(H635-F635))/(H635-F635))*100</f>
        <v/>
      </c>
      <c r="K635" s="50" t="n"/>
      <c r="L635" s="50" t="n"/>
      <c r="M635" s="50" t="n"/>
      <c r="O635" s="295">
        <f>+(H635-F635)/10</f>
        <v/>
      </c>
      <c r="P635" s="26" t="inlineStr">
        <is>
          <t>FALSO</t>
        </is>
      </c>
      <c r="Q635" s="26" t="inlineStr">
        <is>
          <t>FALSO</t>
        </is>
      </c>
      <c r="R635" s="149" t="inlineStr">
        <is>
          <t>Esperado</t>
        </is>
      </c>
      <c r="S635" s="149" t="inlineStr">
        <is>
          <t>No Esperado</t>
        </is>
      </c>
      <c r="T635" s="149" t="inlineStr">
        <is>
          <t>Se descarta</t>
        </is>
      </c>
      <c r="U635" s="149" t="n"/>
    </row>
    <row r="636" ht="15.75" customHeight="1" s="412">
      <c r="A636" s="15" t="n">
        <v>1985</v>
      </c>
      <c r="B636" s="16" t="n">
        <v>31</v>
      </c>
      <c r="C636" s="52" t="n">
        <v>164</v>
      </c>
      <c r="D636" s="52" t="n">
        <v>7</v>
      </c>
      <c r="E636" s="53" t="n">
        <v>43545</v>
      </c>
      <c r="F636" s="54" t="n">
        <v>5227</v>
      </c>
      <c r="G636" s="52" t="n">
        <v>7618</v>
      </c>
      <c r="H636" s="52" t="n">
        <v>7273</v>
      </c>
      <c r="I636" s="246" t="n"/>
      <c r="J636" s="47">
        <f>+(((G636-F636)-(H636-F636))/(H636-F636))*100</f>
        <v/>
      </c>
      <c r="K636" s="51">
        <f>AVERAGE(J636:J637)</f>
        <v/>
      </c>
      <c r="L636" s="51">
        <f>_xlfn.STDEV.S(J636,J637)</f>
        <v/>
      </c>
      <c r="M636" s="50" t="n"/>
      <c r="N636" s="149">
        <f>(K630-K636)/(E636-E630)</f>
        <v/>
      </c>
      <c r="O636" s="295">
        <f>+(H636-F636)/10</f>
        <v/>
      </c>
      <c r="P636" s="26" t="inlineStr">
        <is>
          <t>FALSO</t>
        </is>
      </c>
      <c r="Q636" s="26" t="inlineStr">
        <is>
          <t>FALSO</t>
        </is>
      </c>
      <c r="R636" s="149" t="inlineStr">
        <is>
          <t>No Esperado</t>
        </is>
      </c>
      <c r="S636" s="149" t="inlineStr">
        <is>
          <t>Esperado</t>
        </is>
      </c>
      <c r="T636" s="149" t="inlineStr">
        <is>
          <t>Se descarta</t>
        </is>
      </c>
      <c r="U636" s="149" t="n"/>
    </row>
    <row r="637" ht="15.75" customHeight="1" s="412">
      <c r="A637" s="15" t="n">
        <v>1986</v>
      </c>
      <c r="B637" s="16" t="n">
        <v>32</v>
      </c>
      <c r="C637" s="52" t="n">
        <v>164</v>
      </c>
      <c r="D637" s="52" t="n">
        <v>7</v>
      </c>
      <c r="E637" s="53" t="n">
        <v>43545</v>
      </c>
      <c r="F637" s="54" t="n">
        <v>5214</v>
      </c>
      <c r="G637" s="52" t="n">
        <v>7515</v>
      </c>
      <c r="H637" s="52" t="n">
        <v>7175</v>
      </c>
      <c r="I637" s="246" t="n"/>
      <c r="J637" s="47">
        <f>+(((G637-F637)-(H637-F637))/(H637-F637))*100</f>
        <v/>
      </c>
      <c r="K637" s="50" t="n"/>
      <c r="L637" s="50" t="n"/>
      <c r="M637" s="50" t="n"/>
      <c r="O637" s="295">
        <f>+(H637-F637)/10</f>
        <v/>
      </c>
      <c r="P637" s="26" t="inlineStr">
        <is>
          <t>FALSO</t>
        </is>
      </c>
      <c r="Q637" s="26" t="inlineStr">
        <is>
          <t>FALSO</t>
        </is>
      </c>
      <c r="R637" s="149" t="inlineStr">
        <is>
          <t>No Esperado</t>
        </is>
      </c>
      <c r="S637" s="149" t="inlineStr">
        <is>
          <t>Esperado</t>
        </is>
      </c>
      <c r="T637" s="149" t="inlineStr">
        <is>
          <t>Se descarta</t>
        </is>
      </c>
      <c r="U637" s="149" t="n"/>
    </row>
    <row r="638" ht="15.75" customHeight="1" s="412">
      <c r="A638" s="5" t="n">
        <v>73</v>
      </c>
      <c r="B638" s="252" t="n">
        <v>73</v>
      </c>
      <c r="C638" s="201" t="n">
        <v>165</v>
      </c>
      <c r="D638" s="201" t="n">
        <v>1</v>
      </c>
      <c r="E638" s="8" t="n">
        <v>43514</v>
      </c>
      <c r="F638" s="201" t="n">
        <v>5203</v>
      </c>
      <c r="G638" s="201" t="n">
        <v>6643</v>
      </c>
      <c r="H638" s="201" t="n">
        <v>6415</v>
      </c>
      <c r="I638" s="201" t="n">
        <v>11</v>
      </c>
      <c r="J638" s="9">
        <f>+(((G638-F638)-(H638-F638))/(H638-F638))*100</f>
        <v/>
      </c>
      <c r="K638" s="33">
        <f>AVERAGE(J638:J639)</f>
        <v/>
      </c>
      <c r="L638" s="33">
        <f>_xlfn.STDEV.S(J638,J639)</f>
        <v/>
      </c>
      <c r="M638" s="13" t="n">
        <v>1</v>
      </c>
      <c r="O638" s="295">
        <f>+(H638-F638)/10</f>
        <v/>
      </c>
      <c r="P638" s="26" t="inlineStr">
        <is>
          <t>FALSO</t>
        </is>
      </c>
      <c r="Q638" s="26" t="inlineStr">
        <is>
          <t>FALSO</t>
        </is>
      </c>
      <c r="R638" s="149" t="inlineStr">
        <is>
          <t>Esperado</t>
        </is>
      </c>
      <c r="S638" s="149" t="inlineStr">
        <is>
          <t>Esperado</t>
        </is>
      </c>
      <c r="T638" s="149" t="inlineStr">
        <is>
          <t>Se descarta</t>
        </is>
      </c>
      <c r="U638" s="149" t="n"/>
    </row>
    <row r="639" ht="15.75" customHeight="1" s="412">
      <c r="A639" s="5" t="n">
        <v>74</v>
      </c>
      <c r="B639" s="252" t="n">
        <v>74</v>
      </c>
      <c r="C639" s="201" t="n">
        <v>165</v>
      </c>
      <c r="D639" s="201" t="n">
        <v>1</v>
      </c>
      <c r="E639" s="8" t="n">
        <v>43514</v>
      </c>
      <c r="F639" s="201" t="n">
        <v>5309</v>
      </c>
      <c r="G639" s="201" t="n">
        <v>6731</v>
      </c>
      <c r="H639" s="201" t="n">
        <v>6509</v>
      </c>
      <c r="I639" s="201" t="n"/>
      <c r="J639" s="9">
        <f>+(((G639-F639)-(H639-F639))/(H639-F639))*100</f>
        <v/>
      </c>
      <c r="K639" s="13" t="n"/>
      <c r="L639" s="13" t="n"/>
      <c r="M639" s="13" t="n"/>
      <c r="O639" s="295">
        <f>+(H639-F639)/10</f>
        <v/>
      </c>
      <c r="P639" s="26" t="inlineStr">
        <is>
          <t>FALSO</t>
        </is>
      </c>
      <c r="Q639" s="26" t="inlineStr">
        <is>
          <t>FALSO</t>
        </is>
      </c>
      <c r="R639" s="149" t="inlineStr">
        <is>
          <t>Esperado</t>
        </is>
      </c>
      <c r="S639" s="149" t="inlineStr">
        <is>
          <t>Esperado</t>
        </is>
      </c>
      <c r="T639" s="149" t="inlineStr">
        <is>
          <t>Se descarta</t>
        </is>
      </c>
      <c r="U639" s="149" t="n"/>
    </row>
    <row r="640" ht="15.75" customHeight="1" s="412">
      <c r="A640" s="5" t="n">
        <v>727</v>
      </c>
      <c r="B640" s="252" t="n">
        <v>73</v>
      </c>
      <c r="C640" s="201" t="n">
        <v>165</v>
      </c>
      <c r="D640" s="201" t="n">
        <v>3</v>
      </c>
      <c r="E640" s="8" t="n">
        <v>43521</v>
      </c>
      <c r="F640" s="201" t="n">
        <v>5203</v>
      </c>
      <c r="G640" s="201" t="n">
        <v>8061</v>
      </c>
      <c r="H640" s="201" t="n">
        <v>7259</v>
      </c>
      <c r="I640" s="201" t="n">
        <v>11</v>
      </c>
      <c r="J640" s="9">
        <f>+(((G640-F640)-(H640-F640))/(H640-F640))*100</f>
        <v/>
      </c>
      <c r="K640" s="33">
        <f>AVERAGE(J640:J641)</f>
        <v/>
      </c>
      <c r="L640" s="33">
        <f>_xlfn.STDEV.S(J640,J641)</f>
        <v/>
      </c>
      <c r="M640" s="13" t="n"/>
      <c r="O640" s="295">
        <f>+(H640-F640)/10</f>
        <v/>
      </c>
      <c r="P640" s="26" t="inlineStr">
        <is>
          <t>VERDADERO</t>
        </is>
      </c>
      <c r="Q640" s="26" t="inlineStr">
        <is>
          <t>FALSO</t>
        </is>
      </c>
      <c r="R640" s="149" t="inlineStr">
        <is>
          <t>Esperado</t>
        </is>
      </c>
      <c r="S640" s="149" t="inlineStr">
        <is>
          <t>No esperado</t>
        </is>
      </c>
      <c r="T640" s="149" t="inlineStr">
        <is>
          <t>Dato Válido</t>
        </is>
      </c>
      <c r="U640" s="149" t="n"/>
    </row>
    <row r="641" ht="15.75" customHeight="1" s="412">
      <c r="A641" s="5" t="n">
        <v>728</v>
      </c>
      <c r="B641" s="252" t="n">
        <v>74</v>
      </c>
      <c r="C641" s="201" t="n">
        <v>165</v>
      </c>
      <c r="D641" s="201" t="n">
        <v>3</v>
      </c>
      <c r="E641" s="8" t="n">
        <v>43521</v>
      </c>
      <c r="F641" s="201" t="n">
        <v>5309</v>
      </c>
      <c r="G641" s="201" t="n">
        <v>7848</v>
      </c>
      <c r="H641" s="201" t="n">
        <v>7345</v>
      </c>
      <c r="I641" s="201" t="n"/>
      <c r="J641" s="9">
        <f>+(((G641-F641)-(H641-F641))/(H641-F641))*100</f>
        <v/>
      </c>
      <c r="K641" s="13" t="n"/>
      <c r="L641" s="13" t="n"/>
      <c r="M641" s="13" t="n"/>
      <c r="O641" s="295">
        <f>+(H641-F641)/10</f>
        <v/>
      </c>
      <c r="P641" s="26" t="inlineStr">
        <is>
          <t>FALSO</t>
        </is>
      </c>
      <c r="Q641" s="26" t="inlineStr">
        <is>
          <t>FALSO</t>
        </is>
      </c>
      <c r="R641" s="149" t="inlineStr">
        <is>
          <t>Esperado</t>
        </is>
      </c>
      <c r="S641" s="149" t="inlineStr">
        <is>
          <t>Esperado</t>
        </is>
      </c>
      <c r="T641" s="149" t="inlineStr">
        <is>
          <t>Dato Válido</t>
        </is>
      </c>
      <c r="U641" s="149" t="n"/>
    </row>
    <row r="642" ht="15.75" customHeight="1" s="412">
      <c r="A642" s="5" t="n">
        <v>1377</v>
      </c>
      <c r="B642" s="252" t="n">
        <v>73</v>
      </c>
      <c r="C642" s="201" t="n">
        <v>165</v>
      </c>
      <c r="D642" s="201" t="n">
        <v>5</v>
      </c>
      <c r="E642" s="8" t="n">
        <v>43531</v>
      </c>
      <c r="F642" s="201" t="n">
        <v>5203</v>
      </c>
      <c r="G642" s="201" t="n">
        <v>7112</v>
      </c>
      <c r="H642" s="201" t="n">
        <v>6825</v>
      </c>
      <c r="I642" s="201" t="n">
        <v>8</v>
      </c>
      <c r="J642" s="9">
        <f>+(((G642-F642)-(H642-F642))/(H642-F642))*100</f>
        <v/>
      </c>
      <c r="K642" s="33">
        <f>AVERAGE(J642:J643)</f>
        <v/>
      </c>
      <c r="L642" s="33">
        <f>_xlfn.STDEV.S(J642,J643)</f>
        <v/>
      </c>
      <c r="M642" s="13" t="n"/>
      <c r="O642" s="295">
        <f>+(H642-F642)/10</f>
        <v/>
      </c>
      <c r="P642" s="26" t="inlineStr">
        <is>
          <t>FALSO</t>
        </is>
      </c>
      <c r="Q642" s="26" t="inlineStr">
        <is>
          <t>FALSO</t>
        </is>
      </c>
      <c r="R642" s="149" t="inlineStr">
        <is>
          <t>No esperado</t>
        </is>
      </c>
      <c r="S642" s="149" t="inlineStr">
        <is>
          <t>Esperado</t>
        </is>
      </c>
      <c r="T642" s="149" t="inlineStr">
        <is>
          <t>Dato Válido</t>
        </is>
      </c>
      <c r="U642" s="149" t="n"/>
    </row>
    <row r="643" ht="15.75" customHeight="1" s="412">
      <c r="A643" s="5" t="n">
        <v>1378</v>
      </c>
      <c r="B643" s="252" t="n">
        <v>74</v>
      </c>
      <c r="C643" s="201" t="n">
        <v>165</v>
      </c>
      <c r="D643" s="201" t="n">
        <v>5</v>
      </c>
      <c r="E643" s="8" t="n">
        <v>43531</v>
      </c>
      <c r="F643" s="201" t="n">
        <v>5309</v>
      </c>
      <c r="G643" s="201" t="n">
        <v>7258</v>
      </c>
      <c r="H643" s="201" t="n">
        <v>6968</v>
      </c>
      <c r="I643" s="201" t="n"/>
      <c r="J643" s="9">
        <f>+(((G643-F643)-(H643-F643))/(H643-F643))*100</f>
        <v/>
      </c>
      <c r="K643" s="13" t="n"/>
      <c r="L643" s="13" t="n"/>
      <c r="M643" s="13" t="n"/>
      <c r="O643" s="295">
        <f>+(H643-F643)/10</f>
        <v/>
      </c>
      <c r="P643" s="26" t="inlineStr">
        <is>
          <t>FALSO</t>
        </is>
      </c>
      <c r="Q643" s="26" t="inlineStr">
        <is>
          <t>FALSO</t>
        </is>
      </c>
      <c r="R643" s="149" t="inlineStr">
        <is>
          <t>Esperado</t>
        </is>
      </c>
      <c r="S643" s="149" t="inlineStr">
        <is>
          <t>Esperado</t>
        </is>
      </c>
      <c r="T643" s="149" t="inlineStr">
        <is>
          <t>Dato Válido</t>
        </is>
      </c>
      <c r="U643" s="149" t="n"/>
    </row>
    <row r="644" ht="15.75" customHeight="1" s="412">
      <c r="A644" s="15" t="n">
        <v>1987</v>
      </c>
      <c r="B644" s="16" t="n">
        <v>33</v>
      </c>
      <c r="C644" s="17" t="n">
        <v>165</v>
      </c>
      <c r="D644" s="17" t="n">
        <v>7</v>
      </c>
      <c r="E644" s="18" t="n">
        <v>43545</v>
      </c>
      <c r="F644" s="19" t="n">
        <v>5203</v>
      </c>
      <c r="G644" s="17" t="n">
        <v>7492</v>
      </c>
      <c r="H644" s="17" t="n">
        <v>7115</v>
      </c>
      <c r="I644" s="201" t="n"/>
      <c r="J644" s="9">
        <f>+(((G644-F644)-(H644-F644))/(H644-F644))*100</f>
        <v/>
      </c>
      <c r="K644" s="33">
        <f>AVERAGE(J644:J645)</f>
        <v/>
      </c>
      <c r="L644" s="33">
        <f>_xlfn.STDEV.S(J644,J645)</f>
        <v/>
      </c>
      <c r="M644" s="13" t="n"/>
      <c r="O644" s="295">
        <f>+(H644-F644)/10</f>
        <v/>
      </c>
      <c r="P644" s="26" t="inlineStr">
        <is>
          <t>FALSO</t>
        </is>
      </c>
      <c r="Q644" s="26" t="inlineStr">
        <is>
          <t>FALSO</t>
        </is>
      </c>
      <c r="R644" s="149" t="inlineStr">
        <is>
          <t>Esperado</t>
        </is>
      </c>
      <c r="S644" s="149" t="inlineStr">
        <is>
          <t>No esperado</t>
        </is>
      </c>
      <c r="T644" s="149" t="inlineStr">
        <is>
          <t>Dato Válido</t>
        </is>
      </c>
      <c r="U644" s="149" t="n"/>
    </row>
    <row r="645" ht="15.75" customHeight="1" s="412">
      <c r="A645" s="15" t="n">
        <v>1988</v>
      </c>
      <c r="B645" s="16" t="n">
        <v>34</v>
      </c>
      <c r="C645" s="17" t="n">
        <v>165</v>
      </c>
      <c r="D645" s="17" t="n">
        <v>7</v>
      </c>
      <c r="E645" s="18" t="n">
        <v>43545</v>
      </c>
      <c r="F645" s="19" t="n">
        <v>5191</v>
      </c>
      <c r="G645" s="17" t="n">
        <v>7374</v>
      </c>
      <c r="H645" s="17" t="n">
        <v>7020</v>
      </c>
      <c r="I645" s="201" t="n"/>
      <c r="J645" s="9">
        <f>+(((G645-F645)-(H645-F645))/(H645-F645))*100</f>
        <v/>
      </c>
      <c r="K645" s="13" t="n"/>
      <c r="L645" s="13" t="n"/>
      <c r="M645" s="13" t="n"/>
      <c r="O645" s="295">
        <f>+(H645-F645)/10</f>
        <v/>
      </c>
      <c r="P645" s="26" t="inlineStr">
        <is>
          <t>FALSO</t>
        </is>
      </c>
      <c r="Q645" s="26" t="inlineStr">
        <is>
          <t>FALSO</t>
        </is>
      </c>
      <c r="R645" s="149" t="inlineStr">
        <is>
          <t>No esperado</t>
        </is>
      </c>
      <c r="S645" s="149" t="inlineStr">
        <is>
          <t>Esperado</t>
        </is>
      </c>
      <c r="T645" s="149" t="inlineStr">
        <is>
          <t>Dato Válido</t>
        </is>
      </c>
      <c r="U645" s="149" t="n"/>
    </row>
    <row r="646" ht="15.75" customHeight="1" s="412">
      <c r="A646" s="15" t="n">
        <v>2649</v>
      </c>
      <c r="B646" s="16" t="n">
        <v>21</v>
      </c>
      <c r="C646" s="17" t="n">
        <v>165</v>
      </c>
      <c r="D646" s="17" t="n">
        <v>10</v>
      </c>
      <c r="E646" s="18" t="n">
        <v>43564</v>
      </c>
      <c r="F646" s="19" t="n">
        <v>5224</v>
      </c>
      <c r="G646" s="17" t="n">
        <v>7544</v>
      </c>
      <c r="H646" s="17" t="n">
        <v>7200</v>
      </c>
      <c r="I646" s="17" t="n"/>
      <c r="J646" s="9">
        <f>+(((G646-F646)-(H646-F646))/(H646-F646))*100</f>
        <v/>
      </c>
      <c r="K646" s="33">
        <f>AVERAGE(J646:J647)</f>
        <v/>
      </c>
      <c r="L646" s="33">
        <f>_xlfn.STDEV.S(J646,J647)</f>
        <v/>
      </c>
      <c r="M646" s="13">
        <f>(K644-K646)/19</f>
        <v/>
      </c>
      <c r="N646" s="295">
        <f>(K640-K646)/43</f>
        <v/>
      </c>
      <c r="O646" s="295">
        <f>+(H646-F646)/10</f>
        <v/>
      </c>
      <c r="P646" s="26" t="inlineStr">
        <is>
          <t>FALSO</t>
        </is>
      </c>
      <c r="Q646" s="26" t="inlineStr">
        <is>
          <t>FALSO</t>
        </is>
      </c>
      <c r="R646" s="149" t="inlineStr">
        <is>
          <t>Esperado</t>
        </is>
      </c>
      <c r="S646" s="149" t="inlineStr">
        <is>
          <t>Esperado</t>
        </is>
      </c>
      <c r="T646" s="149" t="inlineStr">
        <is>
          <t>Dato Válido</t>
        </is>
      </c>
      <c r="U646" s="149" t="n"/>
    </row>
    <row r="647" ht="15.75" customHeight="1" s="412">
      <c r="A647" s="15" t="n">
        <v>2650</v>
      </c>
      <c r="B647" s="16" t="n">
        <v>22</v>
      </c>
      <c r="C647" s="17" t="n">
        <v>165</v>
      </c>
      <c r="D647" s="17" t="n">
        <v>10</v>
      </c>
      <c r="E647" s="18" t="n">
        <v>43564</v>
      </c>
      <c r="F647" s="19" t="n">
        <v>5276</v>
      </c>
      <c r="G647" s="17" t="n">
        <v>7535</v>
      </c>
      <c r="H647" s="17" t="n">
        <v>7204</v>
      </c>
      <c r="I647" s="17" t="n"/>
      <c r="J647" s="9">
        <f>+(((G647-F647)-(H647-F647))/(H647-F647))*100</f>
        <v/>
      </c>
      <c r="K647" s="13" t="n"/>
      <c r="L647" s="13" t="n"/>
      <c r="M647" s="13" t="n"/>
      <c r="O647" s="295">
        <f>+(H647-F647)/10</f>
        <v/>
      </c>
      <c r="P647" s="26" t="inlineStr">
        <is>
          <t>FALSO</t>
        </is>
      </c>
      <c r="Q647" s="26" t="inlineStr">
        <is>
          <t>FALSO</t>
        </is>
      </c>
      <c r="R647" s="149" t="inlineStr">
        <is>
          <t>No esperado</t>
        </is>
      </c>
      <c r="S647" s="149" t="inlineStr">
        <is>
          <t>Esperado</t>
        </is>
      </c>
      <c r="T647" s="149" t="inlineStr">
        <is>
          <t>Dato Válido</t>
        </is>
      </c>
      <c r="U647" s="149" t="n"/>
    </row>
    <row r="648" ht="15.75" customHeight="1" s="412">
      <c r="A648" s="5" t="n">
        <v>449</v>
      </c>
      <c r="B648" s="252" t="n">
        <v>99</v>
      </c>
      <c r="C648" s="255" t="n">
        <v>166</v>
      </c>
      <c r="D648" s="255" t="n">
        <v>2</v>
      </c>
      <c r="E648" s="58" t="n">
        <v>43517</v>
      </c>
      <c r="F648" s="255" t="n">
        <v>5182</v>
      </c>
      <c r="G648" s="255" t="n">
        <v>8686</v>
      </c>
      <c r="H648" s="255" t="n">
        <v>7648</v>
      </c>
      <c r="I648" s="255" t="n">
        <v>9</v>
      </c>
      <c r="J648" s="59">
        <f>+(((G648-F648)-(H648-F648))/(H648-F648))*100</f>
        <v/>
      </c>
      <c r="K648" s="34">
        <f>AVERAGE(J648:J649)</f>
        <v/>
      </c>
      <c r="L648" s="34">
        <f>_xlfn.STDEV.S(J648,J649)</f>
        <v/>
      </c>
      <c r="M648" s="35" t="n">
        <v>2</v>
      </c>
      <c r="O648" s="295">
        <f>+(H648-F648)/10</f>
        <v/>
      </c>
      <c r="P648" s="26" t="inlineStr">
        <is>
          <t>FALSO</t>
        </is>
      </c>
      <c r="Q648" s="26" t="inlineStr">
        <is>
          <t>FALSO</t>
        </is>
      </c>
      <c r="R648" s="149" t="inlineStr">
        <is>
          <t>Esperado</t>
        </is>
      </c>
      <c r="S648" s="149" t="inlineStr">
        <is>
          <t>Esperado</t>
        </is>
      </c>
      <c r="T648" s="149" t="inlineStr">
        <is>
          <t>Se descarta</t>
        </is>
      </c>
      <c r="U648" s="149" t="n"/>
    </row>
    <row r="649" ht="15.75" customHeight="1" s="412">
      <c r="A649" s="5" t="n">
        <v>450</v>
      </c>
      <c r="B649" s="252" t="n">
        <v>100</v>
      </c>
      <c r="C649" s="255" t="n">
        <v>166</v>
      </c>
      <c r="D649" s="255" t="n">
        <v>2</v>
      </c>
      <c r="E649" s="58" t="n">
        <v>43517</v>
      </c>
      <c r="F649" s="255" t="n">
        <v>5209</v>
      </c>
      <c r="G649" s="255" t="n">
        <v>8762</v>
      </c>
      <c r="H649" s="255" t="n">
        <v>7717</v>
      </c>
      <c r="I649" s="255" t="n"/>
      <c r="J649" s="59">
        <f>+(((G649-F649)-(H649-F649))/(H649-F649))*100</f>
        <v/>
      </c>
      <c r="K649" s="35" t="n"/>
      <c r="L649" s="35" t="n"/>
      <c r="M649" s="35" t="n"/>
      <c r="O649" s="295">
        <f>+(H649-F649)/10</f>
        <v/>
      </c>
      <c r="P649" s="26" t="inlineStr">
        <is>
          <t>FALSO</t>
        </is>
      </c>
      <c r="Q649" s="26" t="inlineStr">
        <is>
          <t>FALSO</t>
        </is>
      </c>
      <c r="R649" s="149" t="inlineStr">
        <is>
          <t>Esperado</t>
        </is>
      </c>
      <c r="S649" s="149" t="inlineStr">
        <is>
          <t>Esperado</t>
        </is>
      </c>
      <c r="T649" s="149" t="inlineStr">
        <is>
          <t>Se descarta</t>
        </is>
      </c>
      <c r="U649" s="149" t="n"/>
    </row>
    <row r="650" ht="15.75" customHeight="1" s="412">
      <c r="A650" s="5" t="n">
        <v>1103</v>
      </c>
      <c r="B650" s="252" t="n">
        <v>57</v>
      </c>
      <c r="C650" s="255" t="n">
        <v>166</v>
      </c>
      <c r="D650" s="255" t="n">
        <v>4</v>
      </c>
      <c r="E650" s="58" t="n">
        <v>43524</v>
      </c>
      <c r="F650" s="255" t="n">
        <v>5257</v>
      </c>
      <c r="G650" s="255" t="n">
        <v>8252</v>
      </c>
      <c r="H650" s="255" t="n">
        <v>7589</v>
      </c>
      <c r="I650" s="255" t="n">
        <v>6</v>
      </c>
      <c r="J650" s="59">
        <f>+(((G650-F650)-(H650-F650))/(H650-F650))*100</f>
        <v/>
      </c>
      <c r="K650" s="34">
        <f>AVERAGE(J650:J651)</f>
        <v/>
      </c>
      <c r="L650" s="34">
        <f>_xlfn.STDEV.S(J650,J651)</f>
        <v/>
      </c>
      <c r="M650" s="35" t="n"/>
      <c r="O650" s="295">
        <f>+(H650-F650)/10</f>
        <v/>
      </c>
      <c r="P650" s="26" t="inlineStr">
        <is>
          <t>FALSO</t>
        </is>
      </c>
      <c r="Q650" s="26" t="inlineStr">
        <is>
          <t>FALSO</t>
        </is>
      </c>
      <c r="R650" s="149" t="inlineStr">
        <is>
          <t>No esperado</t>
        </is>
      </c>
      <c r="S650" s="149" t="inlineStr">
        <is>
          <t>Esperado</t>
        </is>
      </c>
      <c r="T650" s="149" t="inlineStr">
        <is>
          <t>Se descarta</t>
        </is>
      </c>
      <c r="U650" s="149" t="n"/>
    </row>
    <row r="651" ht="15.75" customHeight="1" s="412">
      <c r="A651" s="5" t="n">
        <v>1104</v>
      </c>
      <c r="B651" s="252" t="n">
        <v>58</v>
      </c>
      <c r="C651" s="255" t="n">
        <v>166</v>
      </c>
      <c r="D651" s="255" t="n">
        <v>4</v>
      </c>
      <c r="E651" s="58" t="n">
        <v>43524</v>
      </c>
      <c r="F651" s="255" t="n">
        <v>5320</v>
      </c>
      <c r="G651" s="255" t="n">
        <v>8130</v>
      </c>
      <c r="H651" s="255" t="n">
        <v>7505</v>
      </c>
      <c r="I651" s="255" t="n"/>
      <c r="J651" s="59">
        <f>+(((G651-F651)-(H651-F651))/(H651-F651))*100</f>
        <v/>
      </c>
      <c r="K651" s="35" t="n"/>
      <c r="L651" s="35" t="n"/>
      <c r="M651" s="35" t="n"/>
      <c r="O651" s="295">
        <f>+(H651-F651)/10</f>
        <v/>
      </c>
      <c r="P651" s="26" t="inlineStr">
        <is>
          <t>FALSO</t>
        </is>
      </c>
      <c r="Q651" s="26" t="inlineStr">
        <is>
          <t>FALSO</t>
        </is>
      </c>
      <c r="R651" s="149" t="inlineStr">
        <is>
          <t>No esperado</t>
        </is>
      </c>
      <c r="S651" s="149" t="inlineStr">
        <is>
          <t>Esperado</t>
        </is>
      </c>
      <c r="T651" s="149" t="inlineStr">
        <is>
          <t>Se descarta</t>
        </is>
      </c>
      <c r="U651" s="149" t="n"/>
    </row>
    <row r="652" ht="15.75" customHeight="1" s="412">
      <c r="A652" s="5" t="n">
        <v>1753</v>
      </c>
      <c r="B652" s="252" t="n">
        <v>57</v>
      </c>
      <c r="C652" s="255" t="n">
        <v>166</v>
      </c>
      <c r="D652" s="255" t="n">
        <v>6</v>
      </c>
      <c r="E652" s="58" t="n">
        <v>43535</v>
      </c>
      <c r="F652" s="255" t="n">
        <v>5257</v>
      </c>
      <c r="G652" s="255" t="n">
        <v>7998</v>
      </c>
      <c r="H652" s="255" t="n">
        <v>7491</v>
      </c>
      <c r="I652" s="255" t="n">
        <v>6</v>
      </c>
      <c r="J652" s="59">
        <f>+(((G652-F652)-(H652-F652))/(H652-F652))*100</f>
        <v/>
      </c>
      <c r="K652" s="34">
        <f>AVERAGE(J652:J653)</f>
        <v/>
      </c>
      <c r="L652" s="34">
        <f>_xlfn.STDEV.S(J652,J653)</f>
        <v/>
      </c>
      <c r="M652" s="35" t="n"/>
      <c r="O652" s="295">
        <f>+(H652-F652)/10</f>
        <v/>
      </c>
      <c r="P652" s="26" t="inlineStr">
        <is>
          <t>FALSO</t>
        </is>
      </c>
      <c r="Q652" s="26" t="inlineStr">
        <is>
          <t>FALSO</t>
        </is>
      </c>
      <c r="R652" s="149" t="inlineStr">
        <is>
          <t>Esperado</t>
        </is>
      </c>
      <c r="S652" s="149" t="inlineStr">
        <is>
          <t>Esperado</t>
        </is>
      </c>
      <c r="T652" s="149" t="inlineStr">
        <is>
          <t>Se descarta</t>
        </is>
      </c>
      <c r="U652" s="149" t="n"/>
    </row>
    <row r="653" ht="15.75" customHeight="1" s="412">
      <c r="A653" s="5" t="n">
        <v>1754</v>
      </c>
      <c r="B653" s="252" t="n">
        <v>58</v>
      </c>
      <c r="C653" s="255" t="n">
        <v>166</v>
      </c>
      <c r="D653" s="255" t="n">
        <v>6</v>
      </c>
      <c r="E653" s="58" t="n">
        <v>43535</v>
      </c>
      <c r="F653" s="255" t="n">
        <v>5320</v>
      </c>
      <c r="G653" s="255" t="n">
        <v>8145</v>
      </c>
      <c r="H653" s="255" t="n">
        <v>7594</v>
      </c>
      <c r="I653" s="255" t="n"/>
      <c r="J653" s="59">
        <f>+(((G653-F653)-(H653-F653))/(H653-F653))*100</f>
        <v/>
      </c>
      <c r="K653" s="35" t="n"/>
      <c r="L653" s="35" t="n"/>
      <c r="M653" s="35" t="n"/>
      <c r="O653" s="295">
        <f>+(H653-F653)/10</f>
        <v/>
      </c>
      <c r="P653" s="26" t="inlineStr">
        <is>
          <t>FALSO</t>
        </is>
      </c>
      <c r="Q653" s="26" t="inlineStr">
        <is>
          <t>FALSO</t>
        </is>
      </c>
      <c r="R653" s="149" t="inlineStr">
        <is>
          <t>Esperado</t>
        </is>
      </c>
      <c r="S653" s="149" t="inlineStr">
        <is>
          <t>No esperado</t>
        </is>
      </c>
      <c r="T653" s="149" t="inlineStr">
        <is>
          <t>Se descarta</t>
        </is>
      </c>
      <c r="U653" s="149" t="n"/>
    </row>
    <row r="654" ht="15.75" customHeight="1" s="412">
      <c r="A654" s="15" t="n">
        <v>2273</v>
      </c>
      <c r="B654" s="16" t="n">
        <v>43</v>
      </c>
      <c r="C654" s="60" t="n">
        <v>166</v>
      </c>
      <c r="D654" s="60" t="n">
        <v>8</v>
      </c>
      <c r="E654" s="61" t="n">
        <v>43550</v>
      </c>
      <c r="F654" s="62" t="n">
        <v>5211</v>
      </c>
      <c r="G654" s="60" t="n">
        <v>7968</v>
      </c>
      <c r="H654" s="60" t="n">
        <v>7600</v>
      </c>
      <c r="I654" s="255" t="n"/>
      <c r="J654" s="59">
        <f>+(((G654-F654)-(H654-F654))/(H654-F654))*100</f>
        <v/>
      </c>
      <c r="K654" s="34">
        <f>AVERAGE(J654:J655)</f>
        <v/>
      </c>
      <c r="L654" s="34">
        <f>_xlfn.STDEV.S(J654,J655)</f>
        <v/>
      </c>
      <c r="M654" s="35">
        <f>(K652-K654)/15</f>
        <v/>
      </c>
      <c r="N654" s="295">
        <f>(K650-K654)/26</f>
        <v/>
      </c>
      <c r="O654" s="295">
        <f>+(H654-F654)/10</f>
        <v/>
      </c>
      <c r="P654" s="26" t="inlineStr">
        <is>
          <t>FALSO</t>
        </is>
      </c>
      <c r="Q654" s="26" t="inlineStr">
        <is>
          <t>VERDADERO</t>
        </is>
      </c>
      <c r="R654" s="149" t="inlineStr">
        <is>
          <t>Esperado</t>
        </is>
      </c>
      <c r="S654" s="149" t="inlineStr">
        <is>
          <t>Esperado</t>
        </is>
      </c>
      <c r="T654" s="149" t="inlineStr">
        <is>
          <t>Se descarta</t>
        </is>
      </c>
      <c r="U654" s="149" t="n"/>
    </row>
    <row r="655" ht="15.75" customHeight="1" s="412">
      <c r="A655" s="15" t="n">
        <v>2274</v>
      </c>
      <c r="B655" s="16" t="n">
        <v>44</v>
      </c>
      <c r="C655" s="60" t="n">
        <v>166</v>
      </c>
      <c r="D655" s="60" t="n">
        <v>8</v>
      </c>
      <c r="E655" s="61" t="n">
        <v>43550</v>
      </c>
      <c r="F655" s="62" t="n">
        <v>5218</v>
      </c>
      <c r="G655" s="60" t="n">
        <v>7768</v>
      </c>
      <c r="H655" s="60" t="n">
        <v>7430</v>
      </c>
      <c r="I655" s="255" t="n"/>
      <c r="J655" s="59">
        <f>+(((G655-F655)-(H655-F655))/(H655-F655))*100</f>
        <v/>
      </c>
      <c r="K655" s="35" t="n"/>
      <c r="L655" s="35" t="n"/>
      <c r="M655" s="35" t="n"/>
      <c r="O655" s="295">
        <f>+(H655-F655)/10</f>
        <v/>
      </c>
      <c r="P655" s="26" t="inlineStr">
        <is>
          <t>FALSO</t>
        </is>
      </c>
      <c r="Q655" s="26" t="inlineStr">
        <is>
          <t>FALSO</t>
        </is>
      </c>
      <c r="R655" s="149" t="inlineStr">
        <is>
          <t>No esperado</t>
        </is>
      </c>
      <c r="S655" s="149" t="inlineStr">
        <is>
          <t>Esperado</t>
        </is>
      </c>
      <c r="T655" s="149" t="inlineStr">
        <is>
          <t>Se descarta</t>
        </is>
      </c>
      <c r="U655" s="149" t="n"/>
    </row>
    <row r="656" ht="15.75" customHeight="1" s="412">
      <c r="A656" s="5" t="n">
        <v>75</v>
      </c>
      <c r="B656" s="252" t="n">
        <v>75</v>
      </c>
      <c r="C656" s="201" t="n">
        <v>167</v>
      </c>
      <c r="D656" s="201" t="n">
        <v>1</v>
      </c>
      <c r="E656" s="8" t="n">
        <v>43514</v>
      </c>
      <c r="F656" s="201" t="n">
        <v>5226</v>
      </c>
      <c r="G656" s="201" t="n">
        <v>8121</v>
      </c>
      <c r="H656" s="201" t="n">
        <v>7573</v>
      </c>
      <c r="I656" s="201" t="n">
        <v>9</v>
      </c>
      <c r="J656" s="9">
        <f>+(((G656-F656)-(H656-F656))/(H656-F656))*100</f>
        <v/>
      </c>
      <c r="K656" s="33">
        <f>AVERAGE(J656:J657)</f>
        <v/>
      </c>
      <c r="L656" s="33">
        <f>_xlfn.STDEV.S(J656,J657)</f>
        <v/>
      </c>
      <c r="M656" s="13" t="n">
        <v>1</v>
      </c>
      <c r="O656" s="295">
        <f>+(H656-F656)/10</f>
        <v/>
      </c>
      <c r="P656" s="26" t="inlineStr">
        <is>
          <t>FALSO</t>
        </is>
      </c>
      <c r="Q656" s="26" t="inlineStr">
        <is>
          <t>FALSO</t>
        </is>
      </c>
      <c r="R656" s="149" t="inlineStr">
        <is>
          <t>Esperado</t>
        </is>
      </c>
      <c r="S656" s="149" t="inlineStr">
        <is>
          <t>Esperado</t>
        </is>
      </c>
      <c r="T656" s="149" t="inlineStr">
        <is>
          <t>Se descarta</t>
        </is>
      </c>
      <c r="U656" s="149" t="n"/>
    </row>
    <row r="657" ht="15.75" customHeight="1" s="412">
      <c r="A657" s="5" t="n">
        <v>76</v>
      </c>
      <c r="B657" s="252" t="n">
        <v>76</v>
      </c>
      <c r="C657" s="201" t="n">
        <v>167</v>
      </c>
      <c r="D657" s="201" t="n">
        <v>1</v>
      </c>
      <c r="E657" s="8" t="n">
        <v>43514</v>
      </c>
      <c r="F657" s="201" t="n">
        <v>5239</v>
      </c>
      <c r="G657" s="201" t="n">
        <v>7992</v>
      </c>
      <c r="H657" s="201" t="n">
        <v>7516</v>
      </c>
      <c r="I657" s="201" t="n"/>
      <c r="J657" s="9">
        <f>+(((G657-F657)-(H657-F657))/(H657-F657))*100</f>
        <v/>
      </c>
      <c r="K657" s="13" t="n"/>
      <c r="L657" s="13" t="n"/>
      <c r="M657" s="13" t="n"/>
      <c r="O657" s="295">
        <f>+(H657-F657)/10</f>
        <v/>
      </c>
      <c r="P657" s="26" t="inlineStr">
        <is>
          <t>FALSO</t>
        </is>
      </c>
      <c r="Q657" s="26" t="inlineStr">
        <is>
          <t>FALSO</t>
        </is>
      </c>
      <c r="R657" s="149" t="inlineStr">
        <is>
          <t>No esperado</t>
        </is>
      </c>
      <c r="S657" s="149" t="inlineStr">
        <is>
          <t>Esperado</t>
        </is>
      </c>
      <c r="T657" s="149" t="inlineStr">
        <is>
          <t>Se descarta</t>
        </is>
      </c>
      <c r="U657" s="149" t="n"/>
    </row>
    <row r="658" ht="15.75" customHeight="1" s="412">
      <c r="A658" s="5" t="n">
        <v>729</v>
      </c>
      <c r="B658" s="252" t="n">
        <v>75</v>
      </c>
      <c r="C658" s="201" t="n">
        <v>167</v>
      </c>
      <c r="D658" s="201" t="n">
        <v>3</v>
      </c>
      <c r="E658" s="8" t="n">
        <v>43521</v>
      </c>
      <c r="F658" s="201" t="n">
        <v>5226</v>
      </c>
      <c r="G658" s="201" t="n">
        <v>7848</v>
      </c>
      <c r="H658" s="201" t="n">
        <v>7247</v>
      </c>
      <c r="I658" s="201" t="n">
        <v>9</v>
      </c>
      <c r="J658" s="9">
        <f>+(((G658-F658)-(H658-F658))/(H658-F658))*100</f>
        <v/>
      </c>
      <c r="K658" s="33">
        <f>AVERAGE(J658:J659)</f>
        <v/>
      </c>
      <c r="L658" s="33">
        <f>_xlfn.STDEV.S(J658,J659)</f>
        <v/>
      </c>
      <c r="M658" s="13" t="n"/>
      <c r="O658" s="295">
        <f>+(H658-F658)/10</f>
        <v/>
      </c>
      <c r="P658" s="26" t="inlineStr">
        <is>
          <t>FALSO</t>
        </is>
      </c>
      <c r="Q658" s="26" t="inlineStr">
        <is>
          <t>FALSO</t>
        </is>
      </c>
      <c r="R658" s="149" t="inlineStr">
        <is>
          <t>No esperado</t>
        </is>
      </c>
      <c r="S658" s="149" t="inlineStr">
        <is>
          <t>No esperado</t>
        </is>
      </c>
      <c r="T658" s="149" t="inlineStr">
        <is>
          <t>Se descarta</t>
        </is>
      </c>
      <c r="U658" s="149" t="n"/>
    </row>
    <row r="659" ht="15.75" customHeight="1" s="412">
      <c r="A659" s="5" t="n">
        <v>730</v>
      </c>
      <c r="B659" s="252" t="n">
        <v>76</v>
      </c>
      <c r="C659" s="201" t="n">
        <v>167</v>
      </c>
      <c r="D659" s="201" t="n">
        <v>3</v>
      </c>
      <c r="E659" s="8" t="n">
        <v>43521</v>
      </c>
      <c r="F659" s="201" t="n">
        <v>5239</v>
      </c>
      <c r="G659" s="201" t="n">
        <v>7865</v>
      </c>
      <c r="H659" s="201" t="n">
        <v>7277</v>
      </c>
      <c r="I659" s="201" t="n"/>
      <c r="J659" s="9">
        <f>+(((G659-F659)-(H659-F659))/(H659-F659))*100</f>
        <v/>
      </c>
      <c r="K659" s="13" t="n"/>
      <c r="L659" s="13" t="n"/>
      <c r="M659" s="13" t="n"/>
      <c r="O659" s="295">
        <f>+(H659-F659)/10</f>
        <v/>
      </c>
      <c r="P659" s="26" t="inlineStr">
        <is>
          <t>FALSO</t>
        </is>
      </c>
      <c r="Q659" s="26" t="inlineStr">
        <is>
          <t>FALSO</t>
        </is>
      </c>
      <c r="R659" s="149" t="inlineStr">
        <is>
          <t>Esperado</t>
        </is>
      </c>
      <c r="S659" s="149" t="inlineStr">
        <is>
          <t>Esperado</t>
        </is>
      </c>
      <c r="T659" s="149" t="inlineStr">
        <is>
          <t>Se descarta</t>
        </is>
      </c>
      <c r="U659" s="149" t="n"/>
    </row>
    <row r="660" ht="15.75" customHeight="1" s="412">
      <c r="A660" s="5" t="n">
        <v>1379</v>
      </c>
      <c r="B660" s="252" t="n">
        <v>75</v>
      </c>
      <c r="C660" s="201" t="n">
        <v>167</v>
      </c>
      <c r="D660" s="201" t="n">
        <v>5</v>
      </c>
      <c r="E660" s="8" t="n">
        <v>43531</v>
      </c>
      <c r="F660" s="201" t="n">
        <v>5226</v>
      </c>
      <c r="G660" s="201" t="n">
        <v>7239</v>
      </c>
      <c r="H660" s="201" t="n">
        <v>6936</v>
      </c>
      <c r="I660" s="201" t="n">
        <v>6</v>
      </c>
      <c r="J660" s="9">
        <f>+(((G660-F660)-(H660-F660))/(H660-F660))*100</f>
        <v/>
      </c>
      <c r="K660" s="33">
        <f>AVERAGE(J660:J661)</f>
        <v/>
      </c>
      <c r="L660" s="33">
        <f>_xlfn.STDEV.S(J660,J661)</f>
        <v/>
      </c>
      <c r="M660" s="13" t="n"/>
      <c r="O660" s="295">
        <f>+(H660-F660)/10</f>
        <v/>
      </c>
      <c r="P660" s="26" t="inlineStr">
        <is>
          <t>FALSO</t>
        </is>
      </c>
      <c r="Q660" s="26" t="inlineStr">
        <is>
          <t>FALSO</t>
        </is>
      </c>
      <c r="R660" s="149" t="inlineStr">
        <is>
          <t>No esperado</t>
        </is>
      </c>
      <c r="S660" s="149" t="inlineStr">
        <is>
          <t>Esperado</t>
        </is>
      </c>
      <c r="T660" s="149" t="inlineStr">
        <is>
          <t>Se descarta</t>
        </is>
      </c>
      <c r="U660" s="149" t="n"/>
    </row>
    <row r="661" ht="15.75" customHeight="1" s="412">
      <c r="A661" s="5" t="n">
        <v>1380</v>
      </c>
      <c r="B661" s="252" t="n">
        <v>76</v>
      </c>
      <c r="C661" s="201" t="n">
        <v>167</v>
      </c>
      <c r="D661" s="201" t="n">
        <v>5</v>
      </c>
      <c r="E661" s="8" t="n">
        <v>43531</v>
      </c>
      <c r="F661" s="201" t="n">
        <v>5239</v>
      </c>
      <c r="G661" s="201" t="n">
        <v>7216</v>
      </c>
      <c r="H661" s="201" t="n">
        <v>6924</v>
      </c>
      <c r="I661" s="201" t="n"/>
      <c r="J661" s="9">
        <f>+(((G661-F661)-(H661-F661))/(H661-F661))*100</f>
        <v/>
      </c>
      <c r="K661" s="13" t="n"/>
      <c r="L661" s="13" t="n"/>
      <c r="M661" s="13" t="n"/>
      <c r="O661" s="295">
        <f>+(H661-F661)/10</f>
        <v/>
      </c>
      <c r="P661" s="26" t="inlineStr">
        <is>
          <t>FALSO</t>
        </is>
      </c>
      <c r="Q661" s="26" t="inlineStr">
        <is>
          <t>FALSO</t>
        </is>
      </c>
      <c r="R661" s="149" t="inlineStr">
        <is>
          <t>No esperado</t>
        </is>
      </c>
      <c r="S661" s="149" t="inlineStr">
        <is>
          <t>Esperado</t>
        </is>
      </c>
      <c r="T661" s="149" t="inlineStr">
        <is>
          <t>Se descarta</t>
        </is>
      </c>
      <c r="U661" s="149" t="n"/>
    </row>
    <row r="662" ht="15.75" customHeight="1" s="412">
      <c r="A662" s="15" t="n">
        <v>1989</v>
      </c>
      <c r="B662" s="16" t="n">
        <v>35</v>
      </c>
      <c r="C662" s="17" t="n">
        <v>167</v>
      </c>
      <c r="D662" s="17" t="n">
        <v>7</v>
      </c>
      <c r="E662" s="18" t="n">
        <v>43545</v>
      </c>
      <c r="F662" s="19" t="n">
        <v>5280</v>
      </c>
      <c r="G662" s="17" t="n">
        <v>7440</v>
      </c>
      <c r="H662" s="17" t="n">
        <v>7089</v>
      </c>
      <c r="I662" s="201" t="n"/>
      <c r="J662" s="9">
        <f>+(((G662-F662)-(H662-F662))/(H662-F662))*100</f>
        <v/>
      </c>
      <c r="K662" s="33">
        <f>AVERAGE(J662:J663)</f>
        <v/>
      </c>
      <c r="L662" s="33">
        <f>_xlfn.STDEV.S(J662,J663)</f>
        <v/>
      </c>
      <c r="M662" s="13" t="n"/>
      <c r="O662" s="295">
        <f>+(H662-F662)/10</f>
        <v/>
      </c>
      <c r="P662" s="26" t="inlineStr">
        <is>
          <t>FALSO</t>
        </is>
      </c>
      <c r="Q662" s="26" t="inlineStr">
        <is>
          <t>FALSO</t>
        </is>
      </c>
      <c r="R662" s="149" t="inlineStr">
        <is>
          <t>Esperado</t>
        </is>
      </c>
      <c r="S662" s="149" t="inlineStr">
        <is>
          <t>No esperado</t>
        </is>
      </c>
      <c r="T662" s="149" t="inlineStr">
        <is>
          <t>Se descarta</t>
        </is>
      </c>
      <c r="U662" s="149" t="n"/>
    </row>
    <row r="663" ht="15.75" customHeight="1" s="412">
      <c r="A663" s="15" t="n">
        <v>1990</v>
      </c>
      <c r="B663" s="16" t="n">
        <v>36</v>
      </c>
      <c r="C663" s="17" t="n">
        <v>167</v>
      </c>
      <c r="D663" s="17" t="n">
        <v>7</v>
      </c>
      <c r="E663" s="18" t="n">
        <v>43545</v>
      </c>
      <c r="F663" s="19" t="n">
        <v>5219</v>
      </c>
      <c r="G663" s="17" t="n">
        <v>7395</v>
      </c>
      <c r="H663" s="17" t="n">
        <v>7045</v>
      </c>
      <c r="I663" s="201" t="n"/>
      <c r="J663" s="9">
        <f>+(((G663-F663)-(H663-F663))/(H663-F663))*100</f>
        <v/>
      </c>
      <c r="K663" s="13" t="n"/>
      <c r="L663" s="13" t="n"/>
      <c r="M663" s="13" t="n"/>
      <c r="O663" s="295">
        <f>+(H663-F663)/10</f>
        <v/>
      </c>
      <c r="P663" s="26" t="inlineStr">
        <is>
          <t>FALSO</t>
        </is>
      </c>
      <c r="Q663" s="26" t="inlineStr">
        <is>
          <t>FALSO</t>
        </is>
      </c>
      <c r="R663" s="149" t="inlineStr">
        <is>
          <t>Esperado</t>
        </is>
      </c>
      <c r="S663" s="149" t="inlineStr">
        <is>
          <t>Esperado</t>
        </is>
      </c>
      <c r="T663" s="149" t="inlineStr">
        <is>
          <t>Se descarta</t>
        </is>
      </c>
      <c r="U663" s="149" t="n"/>
    </row>
    <row r="664" ht="15.75" customHeight="1" s="412">
      <c r="A664" s="15" t="n">
        <v>2651</v>
      </c>
      <c r="B664" s="16" t="n">
        <v>23</v>
      </c>
      <c r="C664" s="17" t="n">
        <v>167</v>
      </c>
      <c r="D664" s="17" t="n">
        <v>10</v>
      </c>
      <c r="E664" s="18" t="n">
        <v>43564</v>
      </c>
      <c r="F664" s="19" t="n">
        <v>5261</v>
      </c>
      <c r="G664" s="17" t="n">
        <v>7774</v>
      </c>
      <c r="H664" s="17" t="n">
        <v>7414</v>
      </c>
      <c r="I664" s="17" t="n"/>
      <c r="J664" s="9">
        <f>+(((G664-F664)-(H664-F664))/(H664-F664))*100</f>
        <v/>
      </c>
      <c r="K664" s="33">
        <f>AVERAGE(J664:J665)</f>
        <v/>
      </c>
      <c r="L664" s="33">
        <f>_xlfn.STDEV.S(J664,J665)</f>
        <v/>
      </c>
      <c r="M664" s="13">
        <f>(K662-K664)/19</f>
        <v/>
      </c>
      <c r="N664" s="295">
        <f>(K658-K664)/43</f>
        <v/>
      </c>
      <c r="O664" s="295">
        <f>+(H664-F664)/10</f>
        <v/>
      </c>
      <c r="P664" s="26" t="inlineStr">
        <is>
          <t>FALSO</t>
        </is>
      </c>
      <c r="Q664" s="26" t="inlineStr">
        <is>
          <t>FALSO</t>
        </is>
      </c>
      <c r="R664" s="149" t="inlineStr">
        <is>
          <t>Esperado</t>
        </is>
      </c>
      <c r="S664" s="149" t="inlineStr">
        <is>
          <t>Esperado</t>
        </is>
      </c>
      <c r="T664" s="149" t="inlineStr">
        <is>
          <t>Se descarta</t>
        </is>
      </c>
      <c r="U664" s="149" t="n"/>
    </row>
    <row r="665" ht="15.75" customHeight="1" s="412">
      <c r="A665" s="15" t="n">
        <v>2652</v>
      </c>
      <c r="B665" s="16" t="n">
        <v>24</v>
      </c>
      <c r="C665" s="17" t="n">
        <v>167</v>
      </c>
      <c r="D665" s="17" t="n">
        <v>10</v>
      </c>
      <c r="E665" s="18" t="n">
        <v>43564</v>
      </c>
      <c r="F665" s="19" t="n">
        <v>5196</v>
      </c>
      <c r="G665" s="17" t="n">
        <v>7635</v>
      </c>
      <c r="H665" s="17" t="n">
        <v>7299</v>
      </c>
      <c r="I665" s="17" t="n"/>
      <c r="J665" s="9">
        <f>+(((G665-F665)-(H665-F665))/(H665-F665))*100</f>
        <v/>
      </c>
      <c r="K665" s="13" t="n"/>
      <c r="L665" s="13" t="n"/>
      <c r="M665" s="13" t="n"/>
      <c r="O665" s="295">
        <f>+(H665-F665)/10</f>
        <v/>
      </c>
      <c r="P665" s="26" t="inlineStr">
        <is>
          <t>FALSO</t>
        </is>
      </c>
      <c r="Q665" s="26" t="inlineStr">
        <is>
          <t>VERDADERO</t>
        </is>
      </c>
      <c r="R665" s="149" t="inlineStr">
        <is>
          <t>No esperado</t>
        </is>
      </c>
      <c r="S665" s="149" t="inlineStr">
        <is>
          <t>Esperado</t>
        </is>
      </c>
      <c r="T665" s="149" t="inlineStr">
        <is>
          <t>Se descarta</t>
        </is>
      </c>
      <c r="U665" s="149" t="n"/>
    </row>
    <row r="666" ht="15.75" customHeight="1" s="412">
      <c r="A666" s="5" t="n">
        <v>77</v>
      </c>
      <c r="B666" s="252" t="n">
        <v>77</v>
      </c>
      <c r="C666" s="246" t="n">
        <v>168</v>
      </c>
      <c r="D666" s="246" t="n">
        <v>1</v>
      </c>
      <c r="E666" s="46" t="n">
        <v>43514</v>
      </c>
      <c r="F666" s="246" t="n">
        <v>5212</v>
      </c>
      <c r="G666" s="246" t="n">
        <v>9888</v>
      </c>
      <c r="H666" s="246" t="n">
        <v>8430</v>
      </c>
      <c r="I666" s="246" t="n">
        <v>14</v>
      </c>
      <c r="J666" s="47">
        <f>+(((G666-F666)-(H666-F666))/(H666-F666))*100</f>
        <v/>
      </c>
      <c r="K666" s="51">
        <f>AVERAGE(J666:J667)</f>
        <v/>
      </c>
      <c r="L666" s="51">
        <f>_xlfn.STDEV.S(J666,J667)</f>
        <v/>
      </c>
      <c r="M666" s="50" t="n">
        <v>1</v>
      </c>
      <c r="O666" s="295">
        <f>+(H666-F666)/10</f>
        <v/>
      </c>
      <c r="P666" s="26" t="inlineStr">
        <is>
          <t>FALSO</t>
        </is>
      </c>
      <c r="Q666" s="26" t="inlineStr">
        <is>
          <t>FALSO</t>
        </is>
      </c>
      <c r="R666" s="149" t="inlineStr">
        <is>
          <t>Esperado</t>
        </is>
      </c>
      <c r="S666" s="149" t="inlineStr">
        <is>
          <t>Esperado</t>
        </is>
      </c>
      <c r="T666" s="149" t="inlineStr">
        <is>
          <t>Dato Válido</t>
        </is>
      </c>
      <c r="U666" s="149" t="n"/>
    </row>
    <row r="667" ht="15.75" customHeight="1" s="412">
      <c r="A667" s="5" t="n">
        <v>78</v>
      </c>
      <c r="B667" s="252" t="n">
        <v>78</v>
      </c>
      <c r="C667" s="246" t="n">
        <v>168</v>
      </c>
      <c r="D667" s="246" t="n">
        <v>1</v>
      </c>
      <c r="E667" s="46" t="n">
        <v>43514</v>
      </c>
      <c r="F667" s="246" t="n">
        <v>5245</v>
      </c>
      <c r="G667" s="246" t="n">
        <v>10270</v>
      </c>
      <c r="H667" s="246" t="n">
        <v>8727</v>
      </c>
      <c r="I667" s="246" t="n"/>
      <c r="J667" s="47">
        <f>+(((G667-F667)-(H667-F667))/(H667-F667))*100</f>
        <v/>
      </c>
      <c r="K667" s="50" t="n"/>
      <c r="L667" s="50" t="n"/>
      <c r="M667" s="50" t="n"/>
      <c r="O667" s="295">
        <f>+(H667-F667)/10</f>
        <v/>
      </c>
      <c r="P667" s="26" t="inlineStr">
        <is>
          <t>FALSO</t>
        </is>
      </c>
      <c r="Q667" s="26" t="inlineStr">
        <is>
          <t>FALSO</t>
        </is>
      </c>
      <c r="R667" s="149" t="inlineStr">
        <is>
          <t>Esperado</t>
        </is>
      </c>
      <c r="S667" s="149" t="inlineStr">
        <is>
          <t>Esperado</t>
        </is>
      </c>
      <c r="T667" s="149" t="inlineStr">
        <is>
          <t>Dato Válido</t>
        </is>
      </c>
      <c r="U667" s="149" t="n"/>
    </row>
    <row r="668" ht="15.75" customHeight="1" s="412">
      <c r="A668" s="5" t="n">
        <v>731</v>
      </c>
      <c r="B668" s="252" t="n">
        <v>77</v>
      </c>
      <c r="C668" s="246" t="n">
        <v>168</v>
      </c>
      <c r="D668" s="246" t="n">
        <v>3</v>
      </c>
      <c r="E668" s="46" t="n">
        <v>43521</v>
      </c>
      <c r="F668" s="246" t="n">
        <v>5212</v>
      </c>
      <c r="G668" s="246" t="n">
        <v>9236</v>
      </c>
      <c r="H668" s="246" t="n">
        <v>8202</v>
      </c>
      <c r="I668" s="246" t="n">
        <v>11</v>
      </c>
      <c r="J668" s="47">
        <f>+(((G668-F668)-(H668-F668))/(H668-F668))*100</f>
        <v/>
      </c>
      <c r="K668" s="51">
        <f>AVERAGE(J668:J669)</f>
        <v/>
      </c>
      <c r="L668" s="51">
        <f>_xlfn.STDEV.S(J668,J669)</f>
        <v/>
      </c>
      <c r="M668" s="50" t="n"/>
      <c r="O668" s="295">
        <f>+(H668-F668)/10</f>
        <v/>
      </c>
      <c r="P668" s="26" t="inlineStr">
        <is>
          <t>VERDADERO</t>
        </is>
      </c>
      <c r="Q668" s="26" t="inlineStr">
        <is>
          <t>FALSO</t>
        </is>
      </c>
      <c r="R668" s="149" t="inlineStr">
        <is>
          <t>No esperado</t>
        </is>
      </c>
      <c r="S668" s="149" t="inlineStr">
        <is>
          <t>Esperado</t>
        </is>
      </c>
      <c r="T668" s="149" t="inlineStr">
        <is>
          <t>Dato Válido</t>
        </is>
      </c>
      <c r="U668" s="149" t="n"/>
    </row>
    <row r="669" ht="15.75" customHeight="1" s="412">
      <c r="A669" s="5" t="n">
        <v>732</v>
      </c>
      <c r="B669" s="252" t="n">
        <v>78</v>
      </c>
      <c r="C669" s="246" t="n">
        <v>168</v>
      </c>
      <c r="D669" s="246" t="n">
        <v>3</v>
      </c>
      <c r="E669" s="46" t="n">
        <v>43521</v>
      </c>
      <c r="F669" s="246" t="n">
        <v>5245</v>
      </c>
      <c r="G669" s="246" t="n">
        <v>9324</v>
      </c>
      <c r="H669" s="246" t="n">
        <v>8347</v>
      </c>
      <c r="I669" s="246" t="n"/>
      <c r="J669" s="47">
        <f>+(((G669-F669)-(H669-F669))/(H669-F669))*100</f>
        <v/>
      </c>
      <c r="K669" s="50" t="n"/>
      <c r="L669" s="50" t="n"/>
      <c r="M669" s="50" t="n"/>
      <c r="O669" s="295">
        <f>+(H669-F669)/10</f>
        <v/>
      </c>
      <c r="P669" s="26" t="inlineStr">
        <is>
          <t>FALSO</t>
        </is>
      </c>
      <c r="Q669" s="26" t="inlineStr">
        <is>
          <t>FALSO</t>
        </is>
      </c>
      <c r="R669" s="149" t="inlineStr">
        <is>
          <t>Esperado</t>
        </is>
      </c>
      <c r="S669" s="149" t="inlineStr">
        <is>
          <t>Esperado</t>
        </is>
      </c>
      <c r="T669" s="149" t="inlineStr">
        <is>
          <t>Dato Válido</t>
        </is>
      </c>
      <c r="U669" s="149" t="n"/>
    </row>
    <row r="670" ht="15.75" customHeight="1" s="412">
      <c r="A670" s="5" t="n">
        <v>1381</v>
      </c>
      <c r="B670" s="252" t="n">
        <v>77</v>
      </c>
      <c r="C670" s="246" t="n">
        <v>168</v>
      </c>
      <c r="D670" s="246" t="n">
        <v>5</v>
      </c>
      <c r="E670" s="46" t="n">
        <v>43531</v>
      </c>
      <c r="F670" s="246" t="n">
        <v>5212</v>
      </c>
      <c r="G670" s="246" t="n">
        <v>8577</v>
      </c>
      <c r="H670" s="246" t="n">
        <v>7979</v>
      </c>
      <c r="I670" s="246" t="n">
        <v>11</v>
      </c>
      <c r="J670" s="47">
        <f>+(((G670-F670)-(H670-F670))/(H670-F670))*100</f>
        <v/>
      </c>
      <c r="K670" s="51">
        <f>AVERAGE(J670:J671)</f>
        <v/>
      </c>
      <c r="L670" s="51">
        <f>_xlfn.STDEV.S(J670,J671)</f>
        <v/>
      </c>
      <c r="M670" s="50" t="n"/>
      <c r="O670" s="295">
        <f>+(H670-F670)/10</f>
        <v/>
      </c>
      <c r="P670" s="26" t="inlineStr">
        <is>
          <t>FALSO</t>
        </is>
      </c>
      <c r="Q670" s="26" t="inlineStr">
        <is>
          <t>FALSO</t>
        </is>
      </c>
      <c r="R670" s="149" t="inlineStr">
        <is>
          <t>No esperado</t>
        </is>
      </c>
      <c r="S670" s="149" t="inlineStr">
        <is>
          <t>Esperado</t>
        </is>
      </c>
      <c r="T670" s="149" t="inlineStr">
        <is>
          <t>Dato Válido</t>
        </is>
      </c>
      <c r="U670" s="149" t="n"/>
    </row>
    <row r="671" ht="15.75" customHeight="1" s="412">
      <c r="A671" s="5" t="n">
        <v>1382</v>
      </c>
      <c r="B671" s="252" t="n">
        <v>78</v>
      </c>
      <c r="C671" s="246" t="n">
        <v>168</v>
      </c>
      <c r="D671" s="246" t="n">
        <v>5</v>
      </c>
      <c r="E671" s="46" t="n">
        <v>43531</v>
      </c>
      <c r="F671" s="246" t="n">
        <v>5245</v>
      </c>
      <c r="G671" s="246" t="n">
        <v>8798</v>
      </c>
      <c r="H671" s="246" t="n">
        <v>8150</v>
      </c>
      <c r="I671" s="246" t="n"/>
      <c r="J671" s="47">
        <f>+(((G671-F671)-(H671-F671))/(H671-F671))*100</f>
        <v/>
      </c>
      <c r="K671" s="50" t="n"/>
      <c r="L671" s="50" t="n"/>
      <c r="M671" s="50" t="n"/>
      <c r="O671" s="295">
        <f>+(H671-F671)/10</f>
        <v/>
      </c>
      <c r="P671" s="26" t="inlineStr">
        <is>
          <t>FALSO</t>
        </is>
      </c>
      <c r="Q671" s="26" t="inlineStr">
        <is>
          <t>FALSO</t>
        </is>
      </c>
      <c r="R671" s="149" t="inlineStr">
        <is>
          <t>Esperado</t>
        </is>
      </c>
      <c r="S671" s="149" t="inlineStr">
        <is>
          <t>Esperado</t>
        </is>
      </c>
      <c r="T671" s="149" t="inlineStr">
        <is>
          <t>Dato Válido</t>
        </is>
      </c>
      <c r="U671" s="149" t="n"/>
    </row>
    <row r="672" ht="15.75" customHeight="1" s="412">
      <c r="A672" s="15" t="n">
        <v>1991</v>
      </c>
      <c r="B672" s="16" t="n">
        <v>37</v>
      </c>
      <c r="C672" s="52" t="n">
        <v>168</v>
      </c>
      <c r="D672" s="52" t="n">
        <v>7</v>
      </c>
      <c r="E672" s="53" t="n">
        <v>43545</v>
      </c>
      <c r="F672" s="54" t="n">
        <v>5225</v>
      </c>
      <c r="G672" s="52" t="n">
        <v>8451</v>
      </c>
      <c r="H672" s="52" t="n">
        <v>7964</v>
      </c>
      <c r="I672" s="246" t="n"/>
      <c r="J672" s="47">
        <f>+(((G672-F672)-(H672-F672))/(H672-F672))*100</f>
        <v/>
      </c>
      <c r="K672" s="51">
        <f>AVERAGE(J672:J673)</f>
        <v/>
      </c>
      <c r="L672" s="51">
        <f>_xlfn.STDEV.S(J672,J673)</f>
        <v/>
      </c>
      <c r="M672" s="50">
        <f>(K670-K672)/14</f>
        <v/>
      </c>
      <c r="N672" s="295">
        <f>(K668-K672)/24</f>
        <v/>
      </c>
      <c r="O672" s="295">
        <f>+(H672-F672)/10</f>
        <v/>
      </c>
      <c r="P672" s="26" t="inlineStr">
        <is>
          <t>FALSO</t>
        </is>
      </c>
      <c r="Q672" s="26" t="inlineStr">
        <is>
          <t>FALSO</t>
        </is>
      </c>
      <c r="R672" s="149" t="inlineStr">
        <is>
          <t>No esperado</t>
        </is>
      </c>
      <c r="S672" s="149" t="inlineStr">
        <is>
          <t>Esperado</t>
        </is>
      </c>
      <c r="T672" s="149" t="inlineStr">
        <is>
          <t>Dato Válido</t>
        </is>
      </c>
      <c r="U672" s="149" t="n"/>
    </row>
    <row r="673" ht="15.75" customHeight="1" s="412">
      <c r="A673" s="15" t="n">
        <v>1992</v>
      </c>
      <c r="B673" s="16" t="n">
        <v>38</v>
      </c>
      <c r="C673" s="52" t="n">
        <v>168</v>
      </c>
      <c r="D673" s="52" t="n">
        <v>7</v>
      </c>
      <c r="E673" s="53" t="n">
        <v>43545</v>
      </c>
      <c r="F673" s="54" t="n">
        <v>5241</v>
      </c>
      <c r="G673" s="52" t="n">
        <v>8374</v>
      </c>
      <c r="H673" s="52" t="n">
        <v>7886</v>
      </c>
      <c r="I673" s="246" t="n"/>
      <c r="J673" s="47">
        <f>+(((G673-F673)-(H673-F673))/(H673-F673))*100</f>
        <v/>
      </c>
      <c r="K673" s="50" t="n"/>
      <c r="L673" s="50" t="n"/>
      <c r="M673" s="50" t="n"/>
      <c r="O673" s="295">
        <f>+(H673-F673)/10</f>
        <v/>
      </c>
      <c r="P673" s="26" t="inlineStr">
        <is>
          <t>FALSO</t>
        </is>
      </c>
      <c r="Q673" s="26" t="inlineStr">
        <is>
          <t>FALSO</t>
        </is>
      </c>
      <c r="R673" s="149" t="inlineStr">
        <is>
          <t>No esperado</t>
        </is>
      </c>
      <c r="S673" s="149" t="inlineStr">
        <is>
          <t>Esperado</t>
        </is>
      </c>
      <c r="T673" s="149" t="inlineStr">
        <is>
          <t>Dato Válido</t>
        </is>
      </c>
      <c r="U673" s="149" t="n"/>
    </row>
    <row r="674" ht="15.75" customHeight="1" s="412">
      <c r="A674" s="5" t="n">
        <v>451</v>
      </c>
      <c r="B674" s="252" t="n">
        <v>101</v>
      </c>
      <c r="C674" s="255" t="n">
        <v>169</v>
      </c>
      <c r="D674" s="255" t="n">
        <v>2</v>
      </c>
      <c r="E674" s="58" t="n">
        <v>43517</v>
      </c>
      <c r="F674" s="255" t="n">
        <v>5208</v>
      </c>
      <c r="G674" s="255" t="n">
        <v>8469</v>
      </c>
      <c r="H674" s="255" t="n">
        <v>7556</v>
      </c>
      <c r="I674" s="255" t="n">
        <v>10</v>
      </c>
      <c r="J674" s="59">
        <f>+(((G674-F674)-(H674-F674))/(H674-F674))*100</f>
        <v/>
      </c>
      <c r="K674" s="34">
        <f>AVERAGE(J674:J675)</f>
        <v/>
      </c>
      <c r="L674" s="34">
        <f>_xlfn.STDEV.S(J674,J675)</f>
        <v/>
      </c>
      <c r="M674" s="35" t="n">
        <v>1</v>
      </c>
      <c r="O674" s="295">
        <f>+(H674-F674)/10</f>
        <v/>
      </c>
      <c r="P674" s="26" t="inlineStr">
        <is>
          <t>FALSO</t>
        </is>
      </c>
      <c r="Q674" s="26" t="inlineStr">
        <is>
          <t>FALSO</t>
        </is>
      </c>
      <c r="R674" s="149" t="inlineStr">
        <is>
          <t>Esperado</t>
        </is>
      </c>
      <c r="S674" s="149" t="inlineStr">
        <is>
          <t>Esperado</t>
        </is>
      </c>
      <c r="T674" s="149" t="inlineStr">
        <is>
          <t>Dato Válido</t>
        </is>
      </c>
      <c r="U674" s="149" t="n"/>
    </row>
    <row r="675" ht="15.75" customHeight="1" s="412">
      <c r="A675" s="5" t="n">
        <v>452</v>
      </c>
      <c r="B675" s="252" t="n">
        <v>102</v>
      </c>
      <c r="C675" s="255" t="n">
        <v>169</v>
      </c>
      <c r="D675" s="255" t="n">
        <v>2</v>
      </c>
      <c r="E675" s="58" t="n">
        <v>43517</v>
      </c>
      <c r="F675" s="255" t="n">
        <v>5224</v>
      </c>
      <c r="G675" s="255" t="n">
        <v>8439</v>
      </c>
      <c r="H675" s="255" t="n">
        <v>7545</v>
      </c>
      <c r="I675" s="255" t="n"/>
      <c r="J675" s="59">
        <f>+(((G675-F675)-(H675-F675))/(H675-F675))*100</f>
        <v/>
      </c>
      <c r="K675" s="35" t="n"/>
      <c r="L675" s="35" t="n"/>
      <c r="M675" s="35" t="n"/>
      <c r="O675" s="295">
        <f>+(H675-F675)/10</f>
        <v/>
      </c>
      <c r="P675" s="26" t="inlineStr">
        <is>
          <t>FALSO</t>
        </is>
      </c>
      <c r="Q675" s="26" t="inlineStr">
        <is>
          <t>FALSO</t>
        </is>
      </c>
      <c r="R675" s="149" t="inlineStr">
        <is>
          <t>No esperado</t>
        </is>
      </c>
      <c r="S675" s="149" t="inlineStr">
        <is>
          <t>Esperado</t>
        </is>
      </c>
      <c r="T675" s="149" t="inlineStr">
        <is>
          <t>Dato Válido</t>
        </is>
      </c>
      <c r="U675" s="149" t="n"/>
    </row>
    <row r="676" ht="15.75" customHeight="1" s="412">
      <c r="A676" s="5" t="n">
        <v>1105</v>
      </c>
      <c r="B676" s="252" t="n">
        <v>59</v>
      </c>
      <c r="C676" s="255" t="n">
        <v>169</v>
      </c>
      <c r="D676" s="255" t="n">
        <v>4</v>
      </c>
      <c r="E676" s="58" t="n">
        <v>43524</v>
      </c>
      <c r="F676" s="255" t="n">
        <v>5278</v>
      </c>
      <c r="G676" s="255" t="n">
        <v>8532</v>
      </c>
      <c r="H676" s="255" t="n">
        <v>7633</v>
      </c>
      <c r="I676" s="255" t="n">
        <v>10</v>
      </c>
      <c r="J676" s="59">
        <f>+(((G676-F676)-(H676-F676))/(H676-F676))*100</f>
        <v/>
      </c>
      <c r="K676" s="34">
        <f>AVERAGE(J676:J677)</f>
        <v/>
      </c>
      <c r="L676" s="34">
        <f>_xlfn.STDEV.S(J676,J677)</f>
        <v/>
      </c>
      <c r="M676" s="35" t="n"/>
      <c r="O676" s="295">
        <f>+(H676-F676)/10</f>
        <v/>
      </c>
      <c r="P676" s="26" t="inlineStr">
        <is>
          <t>VERDADERO</t>
        </is>
      </c>
      <c r="Q676" s="26" t="inlineStr">
        <is>
          <t>FALSO</t>
        </is>
      </c>
      <c r="R676" s="149" t="inlineStr">
        <is>
          <t>Esperado</t>
        </is>
      </c>
      <c r="S676" s="149" t="inlineStr">
        <is>
          <t>Esperado</t>
        </is>
      </c>
      <c r="T676" s="149" t="inlineStr">
        <is>
          <t>Dato Válido</t>
        </is>
      </c>
      <c r="U676" s="149" t="n"/>
    </row>
    <row r="677" ht="15.75" customHeight="1" s="412">
      <c r="A677" s="5" t="n">
        <v>1106</v>
      </c>
      <c r="B677" s="252" t="n">
        <v>60</v>
      </c>
      <c r="C677" s="255" t="n">
        <v>169</v>
      </c>
      <c r="D677" s="255" t="n">
        <v>4</v>
      </c>
      <c r="E677" s="58" t="n">
        <v>43524</v>
      </c>
      <c r="F677" s="255" t="n">
        <v>5220</v>
      </c>
      <c r="G677" s="255" t="n">
        <v>8363</v>
      </c>
      <c r="H677" s="255" t="n">
        <v>7504</v>
      </c>
      <c r="I677" s="255" t="n"/>
      <c r="J677" s="59">
        <f>+(((G677-F677)-(H677-F677))/(H677-F677))*100</f>
        <v/>
      </c>
      <c r="K677" s="35" t="n"/>
      <c r="L677" s="35" t="n"/>
      <c r="M677" s="35" t="n"/>
      <c r="O677" s="295">
        <f>+(H677-F677)/10</f>
        <v/>
      </c>
      <c r="P677" s="26" t="inlineStr">
        <is>
          <t>FALSO</t>
        </is>
      </c>
      <c r="Q677" s="26" t="inlineStr">
        <is>
          <t>FALSO</t>
        </is>
      </c>
      <c r="R677" s="149" t="inlineStr">
        <is>
          <t>No esperado</t>
        </is>
      </c>
      <c r="S677" s="149" t="inlineStr">
        <is>
          <t>Esperado</t>
        </is>
      </c>
      <c r="T677" s="149" t="inlineStr">
        <is>
          <t>Dato Válido</t>
        </is>
      </c>
      <c r="U677" s="149" t="n"/>
    </row>
    <row r="678" ht="15.75" customHeight="1" s="412">
      <c r="A678" s="5" t="n">
        <v>1755</v>
      </c>
      <c r="B678" s="252" t="n">
        <v>59</v>
      </c>
      <c r="C678" s="255" t="n">
        <v>169</v>
      </c>
      <c r="D678" s="255" t="n">
        <v>6</v>
      </c>
      <c r="E678" s="58" t="n">
        <v>43535</v>
      </c>
      <c r="F678" s="255" t="n">
        <v>5278</v>
      </c>
      <c r="G678" s="255" t="n">
        <v>7936</v>
      </c>
      <c r="H678" s="255" t="n">
        <v>7516</v>
      </c>
      <c r="I678" s="255" t="n">
        <v>9</v>
      </c>
      <c r="J678" s="59">
        <f>+(((G678-F678)-(H678-F678))/(H678-F678))*100</f>
        <v/>
      </c>
      <c r="K678" s="34">
        <f>AVERAGE(J678:J679)</f>
        <v/>
      </c>
      <c r="L678" s="34">
        <f>_xlfn.STDEV.S(J678,J679)</f>
        <v/>
      </c>
      <c r="M678" s="35" t="n"/>
      <c r="O678" s="295">
        <f>+(H678-F678)/10</f>
        <v/>
      </c>
      <c r="P678" s="26" t="inlineStr">
        <is>
          <t>FALSO</t>
        </is>
      </c>
      <c r="Q678" s="26" t="inlineStr">
        <is>
          <t>FALSO</t>
        </is>
      </c>
      <c r="R678" s="149" t="inlineStr">
        <is>
          <t>No esperado</t>
        </is>
      </c>
      <c r="S678" s="149" t="inlineStr">
        <is>
          <t>Esperado</t>
        </is>
      </c>
      <c r="T678" s="149" t="inlineStr">
        <is>
          <t>Dato Válido</t>
        </is>
      </c>
      <c r="U678" s="149" t="n"/>
    </row>
    <row r="679" ht="15.75" customHeight="1" s="412">
      <c r="A679" s="5" t="n">
        <v>1756</v>
      </c>
      <c r="B679" s="252" t="n">
        <v>60</v>
      </c>
      <c r="C679" s="255" t="n">
        <v>169</v>
      </c>
      <c r="D679" s="255" t="n">
        <v>6</v>
      </c>
      <c r="E679" s="58" t="n">
        <v>43535</v>
      </c>
      <c r="F679" s="255" t="n">
        <v>5220</v>
      </c>
      <c r="G679" s="255" t="n">
        <v>7932</v>
      </c>
      <c r="H679" s="255" t="n">
        <v>7503</v>
      </c>
      <c r="I679" s="255" t="n"/>
      <c r="J679" s="59">
        <f>+(((G679-F679)-(H679-F679))/(H679-F679))*100</f>
        <v/>
      </c>
      <c r="K679" s="35" t="n"/>
      <c r="L679" s="35" t="n"/>
      <c r="M679" s="35" t="n"/>
      <c r="O679" s="295">
        <f>+(H679-F679)/10</f>
        <v/>
      </c>
      <c r="P679" s="26" t="inlineStr">
        <is>
          <t>FALSO</t>
        </is>
      </c>
      <c r="Q679" s="26" t="inlineStr">
        <is>
          <t>FALSO</t>
        </is>
      </c>
      <c r="R679" s="149" t="inlineStr">
        <is>
          <t>Esperado</t>
        </is>
      </c>
      <c r="S679" s="149" t="inlineStr">
        <is>
          <t>Esperado</t>
        </is>
      </c>
      <c r="T679" s="149" t="inlineStr">
        <is>
          <t>Dato Válido</t>
        </is>
      </c>
      <c r="U679" s="149" t="n"/>
    </row>
    <row r="680" ht="15.75" customHeight="1" s="412">
      <c r="A680" s="15" t="n">
        <v>1993</v>
      </c>
      <c r="B680" s="16" t="n">
        <v>39</v>
      </c>
      <c r="C680" s="60" t="n">
        <v>169</v>
      </c>
      <c r="D680" s="60" t="n">
        <v>7</v>
      </c>
      <c r="E680" s="61" t="n">
        <v>43545</v>
      </c>
      <c r="F680" s="62" t="n">
        <v>5245</v>
      </c>
      <c r="G680" s="60" t="n">
        <v>8109</v>
      </c>
      <c r="H680" s="60" t="n">
        <v>7596</v>
      </c>
      <c r="I680" s="255" t="n"/>
      <c r="J680" s="59">
        <f>+(((G680-F680)-(H680-F680))/(H680-F680))*100</f>
        <v/>
      </c>
      <c r="K680" s="34">
        <f>AVERAGE(J680:J681)</f>
        <v/>
      </c>
      <c r="L680" s="34">
        <f>_xlfn.STDEV.S(J680,J681)</f>
        <v/>
      </c>
      <c r="M680" s="35" t="n"/>
      <c r="O680" s="295">
        <f>+(H680-F680)/10</f>
        <v/>
      </c>
      <c r="P680" s="26" t="inlineStr">
        <is>
          <t>FALSO</t>
        </is>
      </c>
      <c r="Q680" s="26" t="inlineStr">
        <is>
          <t>FALSO</t>
        </is>
      </c>
      <c r="R680" s="149" t="inlineStr">
        <is>
          <t>Esperado</t>
        </is>
      </c>
      <c r="S680" s="149" t="inlineStr">
        <is>
          <t>No esperado</t>
        </is>
      </c>
      <c r="T680" s="149" t="inlineStr">
        <is>
          <t>Dato Válido</t>
        </is>
      </c>
      <c r="U680" s="149" t="n"/>
    </row>
    <row r="681" ht="15.75" customHeight="1" s="412">
      <c r="A681" s="15" t="n">
        <v>1994</v>
      </c>
      <c r="B681" s="16" t="n">
        <v>40</v>
      </c>
      <c r="C681" s="60" t="n">
        <v>169</v>
      </c>
      <c r="D681" s="60" t="n">
        <v>7</v>
      </c>
      <c r="E681" s="61" t="n">
        <v>43545</v>
      </c>
      <c r="F681" s="62" t="n">
        <v>5216</v>
      </c>
      <c r="G681" s="60" t="n">
        <v>8146</v>
      </c>
      <c r="H681" s="60" t="n">
        <v>7594</v>
      </c>
      <c r="I681" s="255" t="n"/>
      <c r="J681" s="59">
        <f>+(((G681-F681)-(H681-F681))/(H681-F681))*100</f>
        <v/>
      </c>
      <c r="K681" s="35" t="n"/>
      <c r="L681" s="35" t="n"/>
      <c r="M681" s="35" t="n"/>
      <c r="O681" s="295">
        <f>+(H681-F681)/10</f>
        <v/>
      </c>
      <c r="P681" s="26" t="inlineStr">
        <is>
          <t>FALSO</t>
        </is>
      </c>
      <c r="Q681" s="26" t="inlineStr">
        <is>
          <t>FALSO</t>
        </is>
      </c>
      <c r="R681" s="149" t="inlineStr">
        <is>
          <t>Esperado</t>
        </is>
      </c>
      <c r="S681" s="149" t="inlineStr">
        <is>
          <t>No esperado</t>
        </is>
      </c>
      <c r="T681" s="149" t="inlineStr">
        <is>
          <t>Dato Válido</t>
        </is>
      </c>
      <c r="U681" s="149" t="n"/>
    </row>
    <row r="682" ht="15.75" customHeight="1" s="412">
      <c r="A682" s="15" t="n">
        <v>2653</v>
      </c>
      <c r="B682" s="16" t="n">
        <v>25</v>
      </c>
      <c r="C682" s="60" t="n">
        <v>169</v>
      </c>
      <c r="D682" s="60" t="n">
        <v>10</v>
      </c>
      <c r="E682" s="61" t="n">
        <v>43564</v>
      </c>
      <c r="F682" s="62" t="n">
        <v>5238</v>
      </c>
      <c r="G682" s="60" t="n">
        <v>7359</v>
      </c>
      <c r="H682" s="60" t="n">
        <v>7040</v>
      </c>
      <c r="I682" s="60" t="n"/>
      <c r="J682" s="59">
        <f>+(((G682-F682)-(H682-F682))/(H682-F682))*100</f>
        <v/>
      </c>
      <c r="K682" s="34">
        <f>AVERAGE(J682:J683)</f>
        <v/>
      </c>
      <c r="L682" s="34">
        <f>_xlfn.STDEV.S(J682,J683)</f>
        <v/>
      </c>
      <c r="M682" s="35">
        <f>(K680-K682)/19</f>
        <v/>
      </c>
      <c r="N682" s="295">
        <f>(K676-K682)/40</f>
        <v/>
      </c>
      <c r="O682" s="295">
        <f>+(H682-F682)/10</f>
        <v/>
      </c>
      <c r="P682" s="26" t="inlineStr">
        <is>
          <t>FALSO</t>
        </is>
      </c>
      <c r="Q682" s="26" t="inlineStr">
        <is>
          <t>FALSO</t>
        </is>
      </c>
      <c r="R682" s="149" t="inlineStr">
        <is>
          <t>No esperado</t>
        </is>
      </c>
      <c r="S682" s="149" t="inlineStr">
        <is>
          <t>Esperado</t>
        </is>
      </c>
      <c r="T682" s="149" t="inlineStr">
        <is>
          <t>Dato Válido</t>
        </is>
      </c>
      <c r="U682" s="149" t="n"/>
    </row>
    <row r="683" ht="15.75" customHeight="1" s="412">
      <c r="A683" s="15" t="n">
        <v>2654</v>
      </c>
      <c r="B683" s="16" t="n">
        <v>26</v>
      </c>
      <c r="C683" s="60" t="n">
        <v>169</v>
      </c>
      <c r="D683" s="60" t="n">
        <v>10</v>
      </c>
      <c r="E683" s="61" t="n">
        <v>43564</v>
      </c>
      <c r="F683" s="62" t="n">
        <v>5207</v>
      </c>
      <c r="G683" s="60" t="n">
        <v>7571</v>
      </c>
      <c r="H683" s="60" t="n">
        <v>7219</v>
      </c>
      <c r="I683" s="60" t="n"/>
      <c r="J683" s="59">
        <f>+(((G683-F683)-(H683-F683))/(H683-F683))*100</f>
        <v/>
      </c>
      <c r="K683" s="35" t="n"/>
      <c r="L683" s="35" t="n"/>
      <c r="M683" s="35" t="n"/>
      <c r="O683" s="295">
        <f>+(H683-F683)/10</f>
        <v/>
      </c>
      <c r="P683" s="26" t="inlineStr">
        <is>
          <t>FALSO</t>
        </is>
      </c>
      <c r="Q683" s="26" t="inlineStr">
        <is>
          <t>FALSO</t>
        </is>
      </c>
      <c r="R683" s="149" t="inlineStr">
        <is>
          <t>Esperado</t>
        </is>
      </c>
      <c r="S683" s="149" t="inlineStr">
        <is>
          <t>Esperado</t>
        </is>
      </c>
      <c r="T683" s="149" t="inlineStr">
        <is>
          <t>Dato Válido</t>
        </is>
      </c>
      <c r="U683" s="149" t="n"/>
    </row>
    <row r="684" ht="15.75" customHeight="1" s="412">
      <c r="A684" s="5" t="n">
        <v>79</v>
      </c>
      <c r="B684" s="252" t="n">
        <v>79</v>
      </c>
      <c r="C684" s="223" t="n">
        <v>170</v>
      </c>
      <c r="D684" s="223" t="n">
        <v>1</v>
      </c>
      <c r="E684" s="73" t="n">
        <v>43514</v>
      </c>
      <c r="F684" s="223" t="n">
        <v>5242</v>
      </c>
      <c r="G684" s="223" t="n">
        <v>8265</v>
      </c>
      <c r="H684" s="223" t="n">
        <v>7795</v>
      </c>
      <c r="I684" s="223" t="n">
        <v>8</v>
      </c>
      <c r="J684" s="74">
        <f>+(((G684-F684)-(H684-F684))/(H684-F684))*100</f>
        <v/>
      </c>
      <c r="K684" s="75">
        <f>AVERAGE(J684:J685)</f>
        <v/>
      </c>
      <c r="L684" s="75">
        <f>_xlfn.STDEV.S(J684,J685)</f>
        <v/>
      </c>
      <c r="M684" s="76" t="n">
        <v>0</v>
      </c>
      <c r="O684" s="295">
        <f>+(H684-F684)/10</f>
        <v/>
      </c>
      <c r="P684" s="26" t="inlineStr">
        <is>
          <t>FALSO</t>
        </is>
      </c>
      <c r="Q684" s="26" t="inlineStr">
        <is>
          <t>FALSO</t>
        </is>
      </c>
      <c r="R684" s="149" t="inlineStr">
        <is>
          <t>Esperado</t>
        </is>
      </c>
      <c r="S684" s="149" t="inlineStr">
        <is>
          <t>Esperado</t>
        </is>
      </c>
      <c r="T684" s="149" t="inlineStr">
        <is>
          <t>Se descarta</t>
        </is>
      </c>
      <c r="U684" s="149" t="n"/>
    </row>
    <row r="685" ht="15.75" customHeight="1" s="412">
      <c r="A685" s="5" t="n">
        <v>80</v>
      </c>
      <c r="B685" s="252" t="n">
        <v>80</v>
      </c>
      <c r="C685" s="223" t="n">
        <v>170</v>
      </c>
      <c r="D685" s="223" t="n">
        <v>1</v>
      </c>
      <c r="E685" s="73" t="n">
        <v>43514</v>
      </c>
      <c r="F685" s="223" t="n">
        <v>5245</v>
      </c>
      <c r="G685" s="223" t="n">
        <v>8325</v>
      </c>
      <c r="H685" s="223" t="n">
        <v>7820</v>
      </c>
      <c r="I685" s="223" t="n"/>
      <c r="J685" s="74">
        <f>+(((G685-F685)-(H685-F685))/(H685-F685))*100</f>
        <v/>
      </c>
      <c r="K685" s="76" t="n"/>
      <c r="L685" s="76" t="n"/>
      <c r="M685" s="76" t="n"/>
      <c r="O685" s="295">
        <f>+(H685-F685)/10</f>
        <v/>
      </c>
      <c r="P685" s="26" t="inlineStr">
        <is>
          <t>FALSO</t>
        </is>
      </c>
      <c r="Q685" s="26" t="inlineStr">
        <is>
          <t>FALSO</t>
        </is>
      </c>
      <c r="R685" s="149" t="inlineStr">
        <is>
          <t>Esperado</t>
        </is>
      </c>
      <c r="S685" s="149" t="inlineStr">
        <is>
          <t>No esperado</t>
        </is>
      </c>
      <c r="T685" s="149" t="inlineStr">
        <is>
          <t>Se descarta</t>
        </is>
      </c>
      <c r="U685" s="149" t="n"/>
    </row>
    <row r="686" ht="15.75" customHeight="1" s="412">
      <c r="A686" s="5" t="n">
        <v>733</v>
      </c>
      <c r="B686" s="252" t="n">
        <v>79</v>
      </c>
      <c r="C686" s="223" t="n">
        <v>170</v>
      </c>
      <c r="D686" s="223" t="n">
        <v>3</v>
      </c>
      <c r="E686" s="73" t="n">
        <v>43521</v>
      </c>
      <c r="F686" s="223" t="n">
        <v>5242</v>
      </c>
      <c r="G686" s="223" t="n">
        <v>7121</v>
      </c>
      <c r="H686" s="223" t="n">
        <v>6853</v>
      </c>
      <c r="I686" s="223" t="n">
        <v>9</v>
      </c>
      <c r="J686" s="74">
        <f>+(((G686-F686)-(H686-F686))/(H686-F686))*100</f>
        <v/>
      </c>
      <c r="K686" s="75">
        <f>AVERAGE(J686:J687)</f>
        <v/>
      </c>
      <c r="L686" s="75">
        <f>_xlfn.STDEV.S(J686,J687)</f>
        <v/>
      </c>
      <c r="M686" s="76" t="n"/>
      <c r="O686" s="295">
        <f>+(H686-F686)/10</f>
        <v/>
      </c>
      <c r="P686" s="26" t="inlineStr">
        <is>
          <t>FALSO</t>
        </is>
      </c>
      <c r="Q686" s="26" t="inlineStr">
        <is>
          <t>FALSO</t>
        </is>
      </c>
      <c r="R686" s="149" t="inlineStr">
        <is>
          <t>No esperado</t>
        </is>
      </c>
      <c r="S686" s="149" t="inlineStr">
        <is>
          <t>Esperado</t>
        </is>
      </c>
      <c r="T686" s="149" t="inlineStr">
        <is>
          <t>Se descarta</t>
        </is>
      </c>
      <c r="U686" s="149" t="n"/>
    </row>
    <row r="687" ht="15.75" customHeight="1" s="412">
      <c r="A687" s="5" t="n">
        <v>734</v>
      </c>
      <c r="B687" s="252" t="n">
        <v>80</v>
      </c>
      <c r="C687" s="223" t="n">
        <v>170</v>
      </c>
      <c r="D687" s="223" t="n">
        <v>3</v>
      </c>
      <c r="E687" s="73" t="n">
        <v>43521</v>
      </c>
      <c r="F687" s="223" t="n">
        <v>5245</v>
      </c>
      <c r="G687" s="223" t="n">
        <v>7208</v>
      </c>
      <c r="H687" s="223" t="n">
        <v>6928</v>
      </c>
      <c r="I687" s="223" t="n"/>
      <c r="J687" s="74">
        <f>+(((G687-F687)-(H687-F687))/(H687-F687))*100</f>
        <v/>
      </c>
      <c r="K687" s="76" t="n"/>
      <c r="L687" s="76" t="n"/>
      <c r="M687" s="76" t="n"/>
      <c r="O687" s="295">
        <f>+(H687-F687)/10</f>
        <v/>
      </c>
      <c r="P687" s="26" t="inlineStr">
        <is>
          <t>FALSO</t>
        </is>
      </c>
      <c r="Q687" s="26" t="inlineStr">
        <is>
          <t>FALSO</t>
        </is>
      </c>
      <c r="R687" s="149" t="inlineStr">
        <is>
          <t>Esperado</t>
        </is>
      </c>
      <c r="S687" s="149" t="inlineStr">
        <is>
          <t>Esperado</t>
        </is>
      </c>
      <c r="T687" s="149" t="inlineStr">
        <is>
          <t>Se descarta</t>
        </is>
      </c>
      <c r="U687" s="149" t="n"/>
    </row>
    <row r="688" ht="15.75" customHeight="1" s="412">
      <c r="A688" s="5" t="n">
        <v>1383</v>
      </c>
      <c r="B688" s="252" t="n">
        <v>79</v>
      </c>
      <c r="C688" s="223" t="n">
        <v>170</v>
      </c>
      <c r="D688" s="223" t="n">
        <v>5</v>
      </c>
      <c r="E688" s="73" t="n">
        <v>43531</v>
      </c>
      <c r="F688" s="223" t="n">
        <v>5242</v>
      </c>
      <c r="G688" s="223" t="n">
        <v>8057</v>
      </c>
      <c r="H688" s="223" t="n">
        <v>7695</v>
      </c>
      <c r="I688" s="223" t="n">
        <v>5</v>
      </c>
      <c r="J688" s="74">
        <f>+(((G688-F688)-(H688-F688))/(H688-F688))*100</f>
        <v/>
      </c>
      <c r="K688" s="75">
        <f>AVERAGE(J688:J689)</f>
        <v/>
      </c>
      <c r="L688" s="75">
        <f>_xlfn.STDEV.S(J688,J689)</f>
        <v/>
      </c>
      <c r="M688" s="76" t="n"/>
      <c r="N688" s="295">
        <f>(K684-K688)/17</f>
        <v/>
      </c>
      <c r="O688" s="295">
        <f>+(H688-F688)/10</f>
        <v/>
      </c>
      <c r="P688" s="26" t="inlineStr">
        <is>
          <t>FALSO</t>
        </is>
      </c>
      <c r="Q688" s="26" t="inlineStr">
        <is>
          <t>VERDADERO</t>
        </is>
      </c>
      <c r="R688" s="149" t="inlineStr">
        <is>
          <t>Esperado</t>
        </is>
      </c>
      <c r="S688" s="149" t="inlineStr">
        <is>
          <t>Esperado</t>
        </is>
      </c>
      <c r="T688" s="149" t="inlineStr">
        <is>
          <t>Se descarta</t>
        </is>
      </c>
      <c r="U688" s="149" t="n"/>
    </row>
    <row r="689" ht="15.75" customHeight="1" s="412">
      <c r="A689" s="5" t="n">
        <v>1384</v>
      </c>
      <c r="B689" s="252" t="n">
        <v>80</v>
      </c>
      <c r="C689" s="223" t="n">
        <v>170</v>
      </c>
      <c r="D689" s="223" t="n">
        <v>5</v>
      </c>
      <c r="E689" s="73" t="n">
        <v>43531</v>
      </c>
      <c r="F689" s="223" t="n">
        <v>5245</v>
      </c>
      <c r="G689" s="223" t="n">
        <v>7996</v>
      </c>
      <c r="H689" s="223" t="n">
        <v>7644</v>
      </c>
      <c r="I689" s="223" t="n"/>
      <c r="J689" s="74">
        <f>+(((G689-F689)-(H689-F689))/(H689-F689))*100</f>
        <v/>
      </c>
      <c r="K689" s="76" t="n"/>
      <c r="L689" s="76" t="n"/>
      <c r="M689" s="76" t="n"/>
      <c r="O689" s="295">
        <f>+(H689-F689)/10</f>
        <v/>
      </c>
      <c r="P689" s="26" t="inlineStr">
        <is>
          <t>FALSO</t>
        </is>
      </c>
      <c r="Q689" s="26" t="inlineStr">
        <is>
          <t>FALSO</t>
        </is>
      </c>
      <c r="R689" s="149" t="inlineStr">
        <is>
          <t>No esperado</t>
        </is>
      </c>
      <c r="S689" s="149" t="inlineStr">
        <is>
          <t>Esperado</t>
        </is>
      </c>
      <c r="T689" s="149" t="inlineStr">
        <is>
          <t>Se descarta</t>
        </is>
      </c>
      <c r="U689" s="149" t="n"/>
    </row>
    <row r="690" ht="15.75" customHeight="1" s="412">
      <c r="A690" s="5" t="n">
        <v>81</v>
      </c>
      <c r="B690" s="252" t="n">
        <v>81</v>
      </c>
      <c r="C690" s="201" t="n">
        <v>171</v>
      </c>
      <c r="D690" s="201" t="n">
        <v>1</v>
      </c>
      <c r="E690" s="8" t="n">
        <v>43514</v>
      </c>
      <c r="F690" s="201" t="n">
        <v>5180</v>
      </c>
      <c r="G690" s="201" t="n">
        <v>8458</v>
      </c>
      <c r="H690" s="201" t="n">
        <v>7631</v>
      </c>
      <c r="I690" s="201" t="n">
        <v>9</v>
      </c>
      <c r="J690" s="9">
        <f>+(((G690-F690)-(H690-F690))/(H690-F690))*100</f>
        <v/>
      </c>
      <c r="K690" s="33">
        <f>AVERAGE(J690:J691)</f>
        <v/>
      </c>
      <c r="L690" s="33">
        <f>_xlfn.STDEV.S(J690,J691)</f>
        <v/>
      </c>
      <c r="M690" s="13" t="n">
        <v>1</v>
      </c>
      <c r="O690" s="295">
        <f>+(H690-F690)/10</f>
        <v/>
      </c>
      <c r="P690" s="26" t="inlineStr">
        <is>
          <t>VERDADERO</t>
        </is>
      </c>
      <c r="Q690" s="26" t="inlineStr">
        <is>
          <t>FALSO</t>
        </is>
      </c>
      <c r="R690" s="149" t="inlineStr">
        <is>
          <t>Esperado</t>
        </is>
      </c>
      <c r="S690" s="149" t="inlineStr">
        <is>
          <t>Esperado</t>
        </is>
      </c>
      <c r="T690" s="149" t="inlineStr">
        <is>
          <t>Dato Válido</t>
        </is>
      </c>
      <c r="U690" s="149" t="n"/>
    </row>
    <row r="691" ht="15.75" customHeight="1" s="412">
      <c r="A691" s="5" t="n">
        <v>82</v>
      </c>
      <c r="B691" s="252" t="n">
        <v>82</v>
      </c>
      <c r="C691" s="201" t="n">
        <v>171</v>
      </c>
      <c r="D691" s="201" t="n">
        <v>1</v>
      </c>
      <c r="E691" s="8" t="n">
        <v>43514</v>
      </c>
      <c r="F691" s="201" t="n">
        <v>5194</v>
      </c>
      <c r="G691" s="201" t="n">
        <v>8295</v>
      </c>
      <c r="H691" s="201" t="n">
        <v>7485</v>
      </c>
      <c r="I691" s="201" t="n"/>
      <c r="J691" s="9">
        <f>+(((G691-F691)-(H691-F691))/(H691-F691))*100</f>
        <v/>
      </c>
      <c r="K691" s="13" t="n"/>
      <c r="L691" s="13" t="n"/>
      <c r="M691" s="13" t="n"/>
      <c r="O691" s="295">
        <f>+(H691-F691)/10</f>
        <v/>
      </c>
      <c r="P691" s="26" t="inlineStr">
        <is>
          <t>FALSO</t>
        </is>
      </c>
      <c r="Q691" s="26" t="inlineStr">
        <is>
          <t>FALSO</t>
        </is>
      </c>
      <c r="R691" s="149" t="inlineStr">
        <is>
          <t>No esperado</t>
        </is>
      </c>
      <c r="S691" s="149" t="inlineStr">
        <is>
          <t>No esperado</t>
        </is>
      </c>
      <c r="T691" s="149" t="inlineStr">
        <is>
          <t>Dato Válido</t>
        </is>
      </c>
      <c r="U691" s="149" t="n"/>
    </row>
    <row r="692" ht="15.75" customHeight="1" s="412">
      <c r="A692" s="5" t="n">
        <v>735</v>
      </c>
      <c r="B692" s="252" t="n">
        <v>81</v>
      </c>
      <c r="C692" s="201" t="n">
        <v>171</v>
      </c>
      <c r="D692" s="201" t="n">
        <v>3</v>
      </c>
      <c r="E692" s="8" t="n">
        <v>43521</v>
      </c>
      <c r="F692" s="201" t="n">
        <v>5180</v>
      </c>
      <c r="G692" s="201" t="n">
        <v>8173</v>
      </c>
      <c r="H692" s="201" t="n">
        <v>7437</v>
      </c>
      <c r="I692" s="201" t="n">
        <v>10</v>
      </c>
      <c r="J692" s="9">
        <f>+(((G692-F692)-(H692-F692))/(H692-F692))*100</f>
        <v/>
      </c>
      <c r="K692" s="33">
        <f>AVERAGE(J692:J693)</f>
        <v/>
      </c>
      <c r="L692" s="33">
        <f>_xlfn.STDEV.S(J692,J693)</f>
        <v/>
      </c>
      <c r="M692" s="13" t="n"/>
      <c r="O692" s="295">
        <f>+(H692-F692)/10</f>
        <v/>
      </c>
      <c r="P692" s="26" t="inlineStr">
        <is>
          <t>FALSO</t>
        </is>
      </c>
      <c r="Q692" s="26" t="inlineStr">
        <is>
          <t>FALSO</t>
        </is>
      </c>
      <c r="R692" s="149" t="inlineStr">
        <is>
          <t>No esperado</t>
        </is>
      </c>
      <c r="S692" s="149" t="inlineStr">
        <is>
          <t>Esperado</t>
        </is>
      </c>
      <c r="T692" s="149" t="inlineStr">
        <is>
          <t>Dato Válido</t>
        </is>
      </c>
      <c r="U692" s="149" t="n"/>
    </row>
    <row r="693" ht="15.75" customHeight="1" s="412">
      <c r="A693" s="5" t="n">
        <v>736</v>
      </c>
      <c r="B693" s="252" t="n">
        <v>82</v>
      </c>
      <c r="C693" s="201" t="n">
        <v>171</v>
      </c>
      <c r="D693" s="201" t="n">
        <v>3</v>
      </c>
      <c r="E693" s="8" t="n">
        <v>43521</v>
      </c>
      <c r="F693" s="201" t="n">
        <v>5194</v>
      </c>
      <c r="G693" s="201" t="n">
        <v>8502</v>
      </c>
      <c r="H693" s="201" t="n">
        <v>7704</v>
      </c>
      <c r="I693" s="201" t="n"/>
      <c r="J693" s="9">
        <f>+(((G693-F693)-(H693-F693))/(H693-F693))*100</f>
        <v/>
      </c>
      <c r="K693" s="13" t="n"/>
      <c r="L693" s="13" t="n"/>
      <c r="M693" s="13" t="n"/>
      <c r="O693" s="295">
        <f>+(H693-F693)/10</f>
        <v/>
      </c>
      <c r="P693" s="26" t="inlineStr">
        <is>
          <t>FALSO</t>
        </is>
      </c>
      <c r="Q693" s="26" t="inlineStr">
        <is>
          <t>FALSO</t>
        </is>
      </c>
      <c r="R693" s="149" t="inlineStr">
        <is>
          <t>Esperado</t>
        </is>
      </c>
      <c r="S693" s="149" t="inlineStr">
        <is>
          <t>Esperado</t>
        </is>
      </c>
      <c r="T693" s="149" t="inlineStr">
        <is>
          <t>Dato Válido</t>
        </is>
      </c>
      <c r="U693" s="149" t="n"/>
    </row>
    <row r="694" ht="15.75" customHeight="1" s="412">
      <c r="A694" s="5" t="n">
        <v>1385</v>
      </c>
      <c r="B694" s="252" t="n">
        <v>81</v>
      </c>
      <c r="C694" s="201" t="n">
        <v>171</v>
      </c>
      <c r="D694" s="201" t="n">
        <v>5</v>
      </c>
      <c r="E694" s="8" t="n">
        <v>43531</v>
      </c>
      <c r="F694" s="201" t="n">
        <v>5180</v>
      </c>
      <c r="G694" s="201" t="n">
        <v>7988</v>
      </c>
      <c r="H694" s="201" t="n">
        <v>7541</v>
      </c>
      <c r="I694" s="201" t="n">
        <v>9</v>
      </c>
      <c r="J694" s="9">
        <f>+(((G694-F694)-(H694-F694))/(H694-F694))*100</f>
        <v/>
      </c>
      <c r="K694" s="33">
        <f>AVERAGE(J694:J695)</f>
        <v/>
      </c>
      <c r="L694" s="33">
        <f>_xlfn.STDEV.S(J694,J695)</f>
        <v/>
      </c>
      <c r="M694" s="13" t="n"/>
      <c r="O694" s="295">
        <f>+(H694-F694)/10</f>
        <v/>
      </c>
      <c r="P694" s="26" t="inlineStr">
        <is>
          <t>FALSO</t>
        </is>
      </c>
      <c r="Q694" s="26" t="inlineStr">
        <is>
          <t>FALSO</t>
        </is>
      </c>
      <c r="R694" s="149" t="inlineStr">
        <is>
          <t>No esperado</t>
        </is>
      </c>
      <c r="S694" s="149" t="inlineStr">
        <is>
          <t>Esperado</t>
        </is>
      </c>
      <c r="T694" s="149" t="inlineStr">
        <is>
          <t>Dato Válido</t>
        </is>
      </c>
      <c r="U694" s="149" t="n"/>
    </row>
    <row r="695" ht="15.75" customHeight="1" s="412">
      <c r="A695" s="5" t="n">
        <v>1386</v>
      </c>
      <c r="B695" s="252" t="n">
        <v>82</v>
      </c>
      <c r="C695" s="201" t="n">
        <v>171</v>
      </c>
      <c r="D695" s="201" t="n">
        <v>5</v>
      </c>
      <c r="E695" s="8" t="n">
        <v>43531</v>
      </c>
      <c r="F695" s="201" t="n">
        <v>5194</v>
      </c>
      <c r="G695" s="201" t="n">
        <v>7955</v>
      </c>
      <c r="H695" s="201" t="n">
        <v>7518</v>
      </c>
      <c r="I695" s="201" t="n"/>
      <c r="J695" s="9">
        <f>+(((G695-F695)-(H695-F695))/(H695-F695))*100</f>
        <v/>
      </c>
      <c r="K695" s="13" t="n"/>
      <c r="L695" s="13" t="n"/>
      <c r="M695" s="13" t="n"/>
      <c r="O695" s="295">
        <f>+(H695-F695)/10</f>
        <v/>
      </c>
      <c r="P695" s="26" t="inlineStr">
        <is>
          <t>FALSO</t>
        </is>
      </c>
      <c r="Q695" s="26" t="inlineStr">
        <is>
          <t>FALSO</t>
        </is>
      </c>
      <c r="R695" s="149" t="inlineStr">
        <is>
          <t>No esperado</t>
        </is>
      </c>
      <c r="S695" s="149" t="inlineStr">
        <is>
          <t>Esperado</t>
        </is>
      </c>
      <c r="T695" s="149" t="inlineStr">
        <is>
          <t>Dato Válido</t>
        </is>
      </c>
      <c r="U695" s="149" t="n"/>
    </row>
    <row r="696" ht="15.75" customHeight="1" s="412">
      <c r="A696" s="15" t="n">
        <v>1995</v>
      </c>
      <c r="B696" s="16" t="n">
        <v>41</v>
      </c>
      <c r="C696" s="17" t="n">
        <v>171</v>
      </c>
      <c r="D696" s="17" t="n">
        <v>7</v>
      </c>
      <c r="E696" s="18" t="n">
        <v>43545</v>
      </c>
      <c r="F696" s="19" t="n">
        <v>5264</v>
      </c>
      <c r="G696" s="17" t="n"/>
      <c r="H696" s="17" t="n"/>
      <c r="I696" s="201" t="n"/>
      <c r="J696" s="9" t="n"/>
      <c r="K696" s="33">
        <f>AVERAGE(J696:J697)</f>
        <v/>
      </c>
      <c r="L696" s="33">
        <f>_xlfn.STDEV.S(J696,J697)</f>
        <v/>
      </c>
      <c r="M696" s="13" t="n"/>
      <c r="O696" s="295">
        <f>+(H696-F696)/10</f>
        <v/>
      </c>
      <c r="P696" s="26" t="inlineStr">
        <is>
          <t>FALSO</t>
        </is>
      </c>
      <c r="Q696" s="26" t="inlineStr">
        <is>
          <t>FALSO</t>
        </is>
      </c>
      <c r="R696" s="149" t="inlineStr">
        <is>
          <t>No esperado</t>
        </is>
      </c>
      <c r="S696" s="149" t="inlineStr">
        <is>
          <t>Esperado</t>
        </is>
      </c>
      <c r="T696" s="149" t="inlineStr">
        <is>
          <t>Se descarta</t>
        </is>
      </c>
      <c r="U696" s="149" t="n"/>
    </row>
    <row r="697" ht="15.75" customHeight="1" s="412">
      <c r="A697" s="15" t="n">
        <v>1996</v>
      </c>
      <c r="B697" s="16" t="n">
        <v>42</v>
      </c>
      <c r="C697" s="17" t="n">
        <v>171</v>
      </c>
      <c r="D697" s="17" t="n">
        <v>7</v>
      </c>
      <c r="E697" s="18" t="n">
        <v>43545</v>
      </c>
      <c r="F697" s="19" t="n">
        <v>5270</v>
      </c>
      <c r="G697" s="17" t="n"/>
      <c r="H697" s="17" t="n"/>
      <c r="I697" s="201" t="n"/>
      <c r="J697" s="9" t="n"/>
      <c r="K697" s="13" t="n"/>
      <c r="L697" s="13" t="n"/>
      <c r="M697" s="13" t="n"/>
      <c r="O697" s="295">
        <f>+(H697-F697)/10</f>
        <v/>
      </c>
      <c r="P697" s="26" t="inlineStr">
        <is>
          <t>FALSO</t>
        </is>
      </c>
      <c r="Q697" s="26" t="inlineStr">
        <is>
          <t>FALSO</t>
        </is>
      </c>
      <c r="R697" s="149" t="inlineStr">
        <is>
          <t>Esperado</t>
        </is>
      </c>
      <c r="S697" s="149" t="inlineStr">
        <is>
          <t>Esperado</t>
        </is>
      </c>
      <c r="T697" s="149" t="inlineStr">
        <is>
          <t>Se descarta</t>
        </is>
      </c>
      <c r="U697" s="149" t="n"/>
    </row>
    <row r="698" ht="15.75" customHeight="1" s="412">
      <c r="A698" s="15" t="n">
        <v>2655</v>
      </c>
      <c r="B698" s="16" t="n">
        <v>27</v>
      </c>
      <c r="C698" s="17" t="n">
        <v>171</v>
      </c>
      <c r="D698" s="17" t="n">
        <v>10</v>
      </c>
      <c r="E698" s="18" t="n">
        <v>43564</v>
      </c>
      <c r="F698" s="19" t="n">
        <v>5236</v>
      </c>
      <c r="G698" s="17" t="n">
        <v>7627</v>
      </c>
      <c r="H698" s="17" t="n">
        <v>7302</v>
      </c>
      <c r="I698" s="17" t="n"/>
      <c r="J698" s="9">
        <f>+(((G698-F698)-(H698-F698))/(H698-F698))*100</f>
        <v/>
      </c>
      <c r="K698" s="33">
        <f>AVERAGE(J698:J699)</f>
        <v/>
      </c>
      <c r="L698" s="33">
        <f>_xlfn.STDEV.S(J698,J699)</f>
        <v/>
      </c>
      <c r="M698" s="13" t="n"/>
      <c r="N698" s="295">
        <f>(K690-K698)/50</f>
        <v/>
      </c>
      <c r="O698" s="295">
        <f>+(H698-F698)/10</f>
        <v/>
      </c>
      <c r="P698" s="26" t="inlineStr">
        <is>
          <t>FALSO</t>
        </is>
      </c>
      <c r="Q698" s="26" t="inlineStr">
        <is>
          <t>VERDADERO</t>
        </is>
      </c>
      <c r="R698" s="149" t="inlineStr">
        <is>
          <t>Esperado</t>
        </is>
      </c>
      <c r="S698" s="149" t="inlineStr">
        <is>
          <t>Esperado</t>
        </is>
      </c>
      <c r="T698" s="149" t="inlineStr">
        <is>
          <t>Dato Válido</t>
        </is>
      </c>
      <c r="U698" s="149" t="n"/>
    </row>
    <row r="699" ht="15.75" customHeight="1" s="412">
      <c r="A699" s="15" t="n">
        <v>2656</v>
      </c>
      <c r="B699" s="16" t="n">
        <v>28</v>
      </c>
      <c r="C699" s="17" t="n">
        <v>171</v>
      </c>
      <c r="D699" s="17" t="n">
        <v>10</v>
      </c>
      <c r="E699" s="18" t="n">
        <v>43564</v>
      </c>
      <c r="F699" s="19" t="n">
        <v>5216</v>
      </c>
      <c r="G699" s="17" t="n">
        <v>7695</v>
      </c>
      <c r="H699" s="17" t="n">
        <v>7361</v>
      </c>
      <c r="I699" s="17" t="n"/>
      <c r="J699" s="9">
        <f>+(((G699-F699)-(H699-F699))/(H699-F699))*100</f>
        <v/>
      </c>
      <c r="K699" s="13" t="n"/>
      <c r="L699" s="13" t="n"/>
      <c r="M699" s="13" t="n"/>
      <c r="O699" s="295">
        <f>+(H699-F699)/10</f>
        <v/>
      </c>
      <c r="P699" s="26" t="inlineStr">
        <is>
          <t>FALSO</t>
        </is>
      </c>
      <c r="Q699" s="26" t="inlineStr">
        <is>
          <t>FALSO</t>
        </is>
      </c>
      <c r="R699" s="149" t="inlineStr">
        <is>
          <t>Esperado</t>
        </is>
      </c>
      <c r="S699" s="149" t="inlineStr">
        <is>
          <t>Esperado</t>
        </is>
      </c>
      <c r="T699" s="149" t="inlineStr">
        <is>
          <t>Dato Válido</t>
        </is>
      </c>
      <c r="U699" s="149" t="n"/>
    </row>
    <row r="700" ht="15.75" customHeight="1" s="412">
      <c r="A700" s="5" t="n">
        <v>83</v>
      </c>
      <c r="B700" s="252" t="n">
        <v>83</v>
      </c>
      <c r="C700" s="223" t="n">
        <v>172</v>
      </c>
      <c r="D700" s="223" t="n">
        <v>1</v>
      </c>
      <c r="E700" s="73" t="n">
        <v>43514</v>
      </c>
      <c r="F700" s="223" t="n">
        <v>5294</v>
      </c>
      <c r="G700" s="223" t="n">
        <v>9055</v>
      </c>
      <c r="H700" s="223" t="n">
        <v>7978</v>
      </c>
      <c r="I700" s="223" t="n">
        <v>10</v>
      </c>
      <c r="J700" s="74">
        <f>+(((G700-F700)-(H700-F700))/(H700-F700))*100</f>
        <v/>
      </c>
      <c r="K700" s="75">
        <f>AVERAGE(J700:J701)</f>
        <v/>
      </c>
      <c r="L700" s="75">
        <f>_xlfn.STDEV.S(J700,J701)</f>
        <v/>
      </c>
      <c r="M700" s="76" t="n">
        <v>2</v>
      </c>
      <c r="O700" s="295">
        <f>+(H700-F700)/10</f>
        <v/>
      </c>
      <c r="P700" s="26" t="inlineStr">
        <is>
          <t>FALSO</t>
        </is>
      </c>
      <c r="Q700" s="26" t="inlineStr">
        <is>
          <t>FALSO</t>
        </is>
      </c>
      <c r="R700" s="149" t="inlineStr">
        <is>
          <t>Esperado</t>
        </is>
      </c>
      <c r="S700" s="149" t="inlineStr">
        <is>
          <t>Esperado</t>
        </is>
      </c>
      <c r="T700" s="149" t="inlineStr">
        <is>
          <t>Se descarta</t>
        </is>
      </c>
      <c r="U700" s="149" t="n"/>
    </row>
    <row r="701" ht="15.75" customHeight="1" s="412">
      <c r="A701" s="5" t="n">
        <v>84</v>
      </c>
      <c r="B701" s="252" t="n">
        <v>84</v>
      </c>
      <c r="C701" s="223" t="n">
        <v>172</v>
      </c>
      <c r="D701" s="223" t="n">
        <v>1</v>
      </c>
      <c r="E701" s="73" t="n">
        <v>43514</v>
      </c>
      <c r="F701" s="223" t="n">
        <v>5375</v>
      </c>
      <c r="G701" s="223" t="n">
        <v>9237</v>
      </c>
      <c r="H701" s="223" t="n">
        <v>8103</v>
      </c>
      <c r="I701" s="223" t="n"/>
      <c r="J701" s="74">
        <f>+(((G701-F701)-(H701-F701))/(H701-F701))*100</f>
        <v/>
      </c>
      <c r="K701" s="76" t="n"/>
      <c r="L701" s="76" t="n"/>
      <c r="M701" s="76" t="n"/>
      <c r="O701" s="295">
        <f>+(H701-F701)/10</f>
        <v/>
      </c>
      <c r="P701" s="26" t="inlineStr">
        <is>
          <t>FALSO</t>
        </is>
      </c>
      <c r="Q701" s="26" t="inlineStr">
        <is>
          <t>FALSO</t>
        </is>
      </c>
      <c r="R701" s="149" t="inlineStr">
        <is>
          <t>Esperado</t>
        </is>
      </c>
      <c r="S701" s="149" t="inlineStr">
        <is>
          <t>No esperado</t>
        </is>
      </c>
      <c r="T701" s="149" t="inlineStr">
        <is>
          <t>Se descarta</t>
        </is>
      </c>
      <c r="U701" s="149" t="n"/>
    </row>
    <row r="702" ht="15.75" customHeight="1" s="412">
      <c r="A702" s="5" t="n">
        <v>737</v>
      </c>
      <c r="B702" s="252" t="n">
        <v>83</v>
      </c>
      <c r="C702" s="223" t="n">
        <v>172</v>
      </c>
      <c r="D702" s="223" t="n">
        <v>3</v>
      </c>
      <c r="E702" s="73" t="n">
        <v>43521</v>
      </c>
      <c r="F702" s="223" t="n">
        <v>5294</v>
      </c>
      <c r="G702" s="223" t="n">
        <v>9419</v>
      </c>
      <c r="H702" s="223" t="n">
        <v>8215</v>
      </c>
      <c r="I702" s="223" t="n">
        <v>10</v>
      </c>
      <c r="J702" s="74">
        <f>+(((G702-F702)-(H702-F702))/(H702-F702))*100</f>
        <v/>
      </c>
      <c r="K702" s="75">
        <f>AVERAGE(J702:J703)</f>
        <v/>
      </c>
      <c r="L702" s="75">
        <f>_xlfn.STDEV.S(J702,J703)</f>
        <v/>
      </c>
      <c r="M702" s="76" t="n"/>
      <c r="O702" s="295">
        <f>+(H702-F702)/10</f>
        <v/>
      </c>
      <c r="P702" s="26" t="inlineStr">
        <is>
          <t>FALSO</t>
        </is>
      </c>
      <c r="Q702" s="26" t="inlineStr">
        <is>
          <t>FALSO</t>
        </is>
      </c>
      <c r="R702" s="149" t="inlineStr">
        <is>
          <t>Esperado</t>
        </is>
      </c>
      <c r="S702" s="149" t="inlineStr">
        <is>
          <t>Esperado</t>
        </is>
      </c>
      <c r="T702" s="149" t="inlineStr">
        <is>
          <t>Se descarta</t>
        </is>
      </c>
      <c r="U702" s="149" t="n"/>
    </row>
    <row r="703" ht="15.75" customHeight="1" s="412">
      <c r="A703" s="5" t="n">
        <v>738</v>
      </c>
      <c r="B703" s="252" t="n">
        <v>84</v>
      </c>
      <c r="C703" s="223" t="n">
        <v>172</v>
      </c>
      <c r="D703" s="223" t="n">
        <v>3</v>
      </c>
      <c r="E703" s="73" t="n">
        <v>43521</v>
      </c>
      <c r="F703" s="223" t="n">
        <v>5375</v>
      </c>
      <c r="G703" s="223" t="n">
        <v>9389</v>
      </c>
      <c r="H703" s="223" t="n">
        <v>8202</v>
      </c>
      <c r="I703" s="223" t="n"/>
      <c r="J703" s="74">
        <f>+(((G703-F703)-(H703-F703))/(H703-F703))*100</f>
        <v/>
      </c>
      <c r="K703" s="76" t="n"/>
      <c r="L703" s="76" t="n"/>
      <c r="M703" s="76" t="n"/>
      <c r="O703" s="295">
        <f>+(H703-F703)/10</f>
        <v/>
      </c>
      <c r="P703" s="26" t="inlineStr">
        <is>
          <t>FALSO</t>
        </is>
      </c>
      <c r="Q703" s="26" t="inlineStr">
        <is>
          <t>FALSO</t>
        </is>
      </c>
      <c r="R703" s="149" t="inlineStr">
        <is>
          <t>No esperado</t>
        </is>
      </c>
      <c r="S703" s="149" t="inlineStr">
        <is>
          <t>Esperado</t>
        </is>
      </c>
      <c r="T703" s="149" t="inlineStr">
        <is>
          <t>Se descarta</t>
        </is>
      </c>
      <c r="U703" s="149" t="n"/>
    </row>
    <row r="704" ht="15.75" customHeight="1" s="412">
      <c r="A704" s="5" t="n">
        <v>1387</v>
      </c>
      <c r="B704" s="252" t="n">
        <v>83</v>
      </c>
      <c r="C704" s="223" t="n">
        <v>172</v>
      </c>
      <c r="D704" s="223" t="n">
        <v>5</v>
      </c>
      <c r="E704" s="73" t="n">
        <v>43531</v>
      </c>
      <c r="F704" s="223" t="n">
        <v>5294</v>
      </c>
      <c r="G704" s="223" t="n">
        <v>8650</v>
      </c>
      <c r="H704" s="223" t="n">
        <v>7962</v>
      </c>
      <c r="I704" s="223" t="n">
        <v>9</v>
      </c>
      <c r="J704" s="74">
        <f>+(((G704-F704)-(H704-F704))/(H704-F704))*100</f>
        <v/>
      </c>
      <c r="K704" s="75">
        <f>AVERAGE(J704:J705)</f>
        <v/>
      </c>
      <c r="L704" s="75">
        <f>_xlfn.STDEV.S(J704,J705)</f>
        <v/>
      </c>
      <c r="M704" s="76" t="n"/>
      <c r="O704" s="295">
        <f>+(H704-F704)/10</f>
        <v/>
      </c>
      <c r="P704" s="26" t="inlineStr">
        <is>
          <t>FALSO</t>
        </is>
      </c>
      <c r="Q704" s="26" t="inlineStr">
        <is>
          <t>FALSO</t>
        </is>
      </c>
      <c r="R704" s="149" t="inlineStr">
        <is>
          <t>No esperado</t>
        </is>
      </c>
      <c r="S704" s="149" t="inlineStr">
        <is>
          <t>Esperado</t>
        </is>
      </c>
      <c r="T704" s="149" t="inlineStr">
        <is>
          <t>Se descarta</t>
        </is>
      </c>
      <c r="U704" s="149" t="n"/>
    </row>
    <row r="705" ht="15.75" customHeight="1" s="412">
      <c r="A705" s="5" t="n">
        <v>1388</v>
      </c>
      <c r="B705" s="252" t="n">
        <v>84</v>
      </c>
      <c r="C705" s="223" t="n">
        <v>172</v>
      </c>
      <c r="D705" s="223" t="n">
        <v>5</v>
      </c>
      <c r="E705" s="73" t="n">
        <v>43531</v>
      </c>
      <c r="F705" s="223" t="n">
        <v>5375</v>
      </c>
      <c r="G705" s="223" t="n">
        <v>8742</v>
      </c>
      <c r="H705" s="223" t="n">
        <v>8065</v>
      </c>
      <c r="I705" s="223" t="n"/>
      <c r="J705" s="74">
        <f>+(((G705-F705)-(H705-F705))/(H705-F705))*100</f>
        <v/>
      </c>
      <c r="K705" s="76" t="n"/>
      <c r="L705" s="76" t="n"/>
      <c r="M705" s="76" t="n"/>
      <c r="O705" s="295">
        <f>+(H705-F705)/10</f>
        <v/>
      </c>
      <c r="P705" s="26" t="inlineStr">
        <is>
          <t>FALSO</t>
        </is>
      </c>
      <c r="Q705" s="26" t="inlineStr">
        <is>
          <t>FALSO</t>
        </is>
      </c>
      <c r="R705" s="149" t="inlineStr">
        <is>
          <t>Esperado</t>
        </is>
      </c>
      <c r="S705" s="149" t="inlineStr">
        <is>
          <t>Esperado</t>
        </is>
      </c>
      <c r="T705" s="149" t="inlineStr">
        <is>
          <t>Se descarta</t>
        </is>
      </c>
      <c r="U705" s="149" t="n"/>
    </row>
    <row r="706" ht="15.75" customHeight="1" s="412">
      <c r="A706" s="15" t="n">
        <v>2275</v>
      </c>
      <c r="B706" s="16" t="n">
        <v>45</v>
      </c>
      <c r="C706" s="77" t="n">
        <v>172</v>
      </c>
      <c r="D706" s="77" t="n">
        <v>8</v>
      </c>
      <c r="E706" s="78" t="n">
        <v>43550</v>
      </c>
      <c r="F706" s="79" t="n">
        <v>5211</v>
      </c>
      <c r="G706" s="77" t="n">
        <v>8565</v>
      </c>
      <c r="H706" s="77" t="n">
        <v>8051</v>
      </c>
      <c r="I706" s="223" t="n"/>
      <c r="J706" s="74">
        <f>+(((G706-F706)-(H706-F706))/(H706-F706))*100</f>
        <v/>
      </c>
      <c r="K706" s="75">
        <f>AVERAGE(J706:J707)</f>
        <v/>
      </c>
      <c r="L706" s="75">
        <f>_xlfn.STDEV.S(J706,J707)</f>
        <v/>
      </c>
      <c r="M706" s="76" t="n"/>
      <c r="O706" s="295">
        <f>+(H706-F706)/10</f>
        <v/>
      </c>
      <c r="P706" s="26" t="inlineStr">
        <is>
          <t>FALSO</t>
        </is>
      </c>
      <c r="Q706" s="26" t="inlineStr">
        <is>
          <t>FALSO</t>
        </is>
      </c>
      <c r="R706" s="149" t="inlineStr">
        <is>
          <t>Esperado</t>
        </is>
      </c>
      <c r="S706" s="149" t="inlineStr">
        <is>
          <t>Esperado</t>
        </is>
      </c>
      <c r="T706" s="149" t="inlineStr">
        <is>
          <t>Se descarta</t>
        </is>
      </c>
      <c r="U706" s="149" t="n"/>
    </row>
    <row r="707" ht="15.75" customHeight="1" s="412">
      <c r="A707" s="15" t="n">
        <v>2276</v>
      </c>
      <c r="B707" s="16" t="n">
        <v>46</v>
      </c>
      <c r="C707" s="77" t="n">
        <v>172</v>
      </c>
      <c r="D707" s="77" t="n">
        <v>8</v>
      </c>
      <c r="E707" s="78" t="n">
        <v>43550</v>
      </c>
      <c r="F707" s="79" t="n">
        <v>5260</v>
      </c>
      <c r="G707" s="77" t="n">
        <v>8543</v>
      </c>
      <c r="H707" s="77" t="n">
        <v>8030</v>
      </c>
      <c r="I707" s="223" t="n"/>
      <c r="J707" s="74">
        <f>+(((G707-F707)-(H707-F707))/(H707-F707))*100</f>
        <v/>
      </c>
      <c r="K707" s="76" t="n"/>
      <c r="L707" s="76" t="n"/>
      <c r="M707" s="76" t="n"/>
      <c r="O707" s="295">
        <f>+(H707-F707)/10</f>
        <v/>
      </c>
      <c r="P707" s="26" t="inlineStr">
        <is>
          <t>FALSO</t>
        </is>
      </c>
      <c r="Q707" s="26" t="inlineStr">
        <is>
          <t>FALSO</t>
        </is>
      </c>
      <c r="R707" s="149" t="inlineStr">
        <is>
          <t>No esperado</t>
        </is>
      </c>
      <c r="S707" s="149" t="inlineStr">
        <is>
          <t>Esperado</t>
        </is>
      </c>
      <c r="T707" s="149" t="inlineStr">
        <is>
          <t>Se descarta</t>
        </is>
      </c>
      <c r="U707" s="149" t="n"/>
    </row>
    <row r="708" ht="15.75" customHeight="1" s="412">
      <c r="A708" s="15" t="n">
        <v>2743</v>
      </c>
      <c r="B708" s="16" t="n">
        <v>115</v>
      </c>
      <c r="C708" s="77" t="n">
        <v>172</v>
      </c>
      <c r="D708" s="77" t="n">
        <v>10</v>
      </c>
      <c r="E708" s="78" t="n">
        <v>43564</v>
      </c>
      <c r="F708" s="79" t="n">
        <v>5260</v>
      </c>
      <c r="G708" s="77" t="n">
        <v>8391</v>
      </c>
      <c r="H708" s="77" t="n">
        <v>7909</v>
      </c>
      <c r="I708" s="77" t="n"/>
      <c r="J708" s="74">
        <f>+(((G708-F708)-(H708-F708))/(H708-F708))*100</f>
        <v/>
      </c>
      <c r="K708" s="75">
        <f>AVERAGE(J708:J709)</f>
        <v/>
      </c>
      <c r="L708" s="75">
        <f>_xlfn.STDEV.S(J708,J709)</f>
        <v/>
      </c>
      <c r="M708" s="76" t="n"/>
      <c r="O708" s="295">
        <f>+(H708-F708)/10</f>
        <v/>
      </c>
      <c r="P708" s="26" t="inlineStr">
        <is>
          <t>FALSO</t>
        </is>
      </c>
      <c r="Q708" s="26" t="inlineStr">
        <is>
          <t>FALSO</t>
        </is>
      </c>
      <c r="R708" s="149" t="inlineStr">
        <is>
          <t>No esperado</t>
        </is>
      </c>
      <c r="S708" s="149" t="inlineStr">
        <is>
          <t>Esperado</t>
        </is>
      </c>
      <c r="T708" s="149" t="inlineStr">
        <is>
          <t>Se descarta</t>
        </is>
      </c>
      <c r="U708" s="149" t="n"/>
    </row>
    <row r="709" ht="15.75" customHeight="1" s="412">
      <c r="A709" s="15" t="n">
        <v>2744</v>
      </c>
      <c r="B709" s="16" t="n">
        <v>116</v>
      </c>
      <c r="C709" s="77" t="n">
        <v>172</v>
      </c>
      <c r="D709" s="77" t="n">
        <v>10</v>
      </c>
      <c r="E709" s="78" t="n">
        <v>43564</v>
      </c>
      <c r="F709" s="79" t="n">
        <v>5263</v>
      </c>
      <c r="G709" s="77" t="n">
        <v>8486</v>
      </c>
      <c r="H709" s="77" t="n">
        <v>7991</v>
      </c>
      <c r="I709" s="77" t="n"/>
      <c r="J709" s="74">
        <f>+(((G709-F709)-(H709-F709))/(H709-F709))*100</f>
        <v/>
      </c>
      <c r="K709" s="76" t="n"/>
      <c r="L709" s="76" t="n"/>
      <c r="M709" s="76" t="n"/>
      <c r="O709" s="295">
        <f>+(H709-F709)/10</f>
        <v/>
      </c>
      <c r="P709" s="26" t="inlineStr">
        <is>
          <t>FALSO</t>
        </is>
      </c>
      <c r="Q709" s="26" t="inlineStr">
        <is>
          <t>FALSO</t>
        </is>
      </c>
      <c r="R709" s="149" t="inlineStr">
        <is>
          <t>Esperado</t>
        </is>
      </c>
      <c r="S709" s="149" t="inlineStr">
        <is>
          <t>Esperado</t>
        </is>
      </c>
      <c r="T709" s="149" t="inlineStr">
        <is>
          <t>Se descarta</t>
        </is>
      </c>
      <c r="U709" s="149" t="n"/>
    </row>
    <row r="710" ht="15.75" customHeight="1" s="412">
      <c r="A710" s="15" t="n">
        <v>3611</v>
      </c>
      <c r="B710" s="16" t="n">
        <v>33</v>
      </c>
      <c r="C710" s="77" t="n">
        <v>172</v>
      </c>
      <c r="D710" s="77" t="n">
        <v>14</v>
      </c>
      <c r="E710" s="78" t="n">
        <v>43591</v>
      </c>
      <c r="F710" s="77" t="n">
        <v>5203</v>
      </c>
      <c r="G710" s="79" t="n">
        <v>8349</v>
      </c>
      <c r="H710" s="77" t="n">
        <v>7904</v>
      </c>
      <c r="I710" s="77" t="n"/>
      <c r="J710" s="74">
        <f>+(((G710-F710)-(H710-F710))/(H710-F710))*100</f>
        <v/>
      </c>
      <c r="K710" s="75">
        <f>AVERAGE(J710:J711)</f>
        <v/>
      </c>
      <c r="L710" s="75">
        <f>_xlfn.STDEV.S(J710,J711)</f>
        <v/>
      </c>
      <c r="M710" s="76">
        <f>(K708-K710)/27</f>
        <v/>
      </c>
      <c r="N710" s="295">
        <f>(K702-K710)/60</f>
        <v/>
      </c>
      <c r="O710" s="295">
        <f>+(H710-F710)/10</f>
        <v/>
      </c>
      <c r="P710" s="26" t="inlineStr">
        <is>
          <t>FALSO</t>
        </is>
      </c>
      <c r="Q710" s="26" t="inlineStr">
        <is>
          <t>FALSO</t>
        </is>
      </c>
      <c r="R710" s="149" t="inlineStr">
        <is>
          <t>No esperado</t>
        </is>
      </c>
      <c r="S710" s="149" t="inlineStr">
        <is>
          <t>Esperado</t>
        </is>
      </c>
      <c r="T710" s="149" t="inlineStr">
        <is>
          <t>Se descarta</t>
        </is>
      </c>
      <c r="U710" s="149" t="n"/>
    </row>
    <row r="711" ht="15.75" customHeight="1" s="412">
      <c r="A711" s="15" t="n">
        <v>3612</v>
      </c>
      <c r="B711" s="16" t="n">
        <v>34</v>
      </c>
      <c r="C711" s="77" t="n">
        <v>172</v>
      </c>
      <c r="D711" s="77" t="n">
        <v>14</v>
      </c>
      <c r="E711" s="78" t="n">
        <v>43591</v>
      </c>
      <c r="F711" s="77" t="n">
        <v>5191</v>
      </c>
      <c r="G711" s="79" t="n">
        <v>8596</v>
      </c>
      <c r="H711" s="77" t="n">
        <v>8119</v>
      </c>
      <c r="I711" s="77" t="n"/>
      <c r="J711" s="74">
        <f>+(((G711-F711)-(H711-F711))/(H711-F711))*100</f>
        <v/>
      </c>
      <c r="K711" s="76" t="n"/>
      <c r="L711" s="76" t="n"/>
      <c r="M711" s="76" t="n"/>
      <c r="O711" s="295">
        <f>+(H711-F711)/10</f>
        <v/>
      </c>
      <c r="P711" s="26" t="inlineStr">
        <is>
          <t>FALSO</t>
        </is>
      </c>
      <c r="Q711" s="26" t="inlineStr">
        <is>
          <t>FALSO</t>
        </is>
      </c>
      <c r="R711" s="149" t="inlineStr">
        <is>
          <t>Esperado</t>
        </is>
      </c>
      <c r="S711" s="149" t="inlineStr">
        <is>
          <t>Esperado</t>
        </is>
      </c>
      <c r="T711" s="149" t="inlineStr">
        <is>
          <t>Se descarta</t>
        </is>
      </c>
      <c r="U711" s="149" t="n"/>
    </row>
    <row r="712" ht="15.75" customHeight="1" s="412">
      <c r="A712" s="5" t="n">
        <v>453</v>
      </c>
      <c r="B712" s="252" t="n">
        <v>103</v>
      </c>
      <c r="C712" s="201" t="n">
        <v>173</v>
      </c>
      <c r="D712" s="201" t="n">
        <v>2</v>
      </c>
      <c r="E712" s="8" t="n">
        <v>43517</v>
      </c>
      <c r="F712" s="201" t="n">
        <v>5213</v>
      </c>
      <c r="G712" s="201" t="n">
        <v>9787</v>
      </c>
      <c r="H712" s="201" t="n">
        <v>8089</v>
      </c>
      <c r="I712" s="201" t="n">
        <v>9</v>
      </c>
      <c r="J712" s="9">
        <f>+(((G712-F712)-(H712-F712))/(H712-F712))*100</f>
        <v/>
      </c>
      <c r="K712" s="33">
        <f>AVERAGE(J712:J713)</f>
        <v/>
      </c>
      <c r="L712" s="33">
        <f>_xlfn.STDEV.S(J712,J713)</f>
        <v/>
      </c>
      <c r="M712" s="13" t="n">
        <v>3</v>
      </c>
      <c r="O712" s="295">
        <f>+(H712-F712)/10</f>
        <v/>
      </c>
      <c r="P712" s="26" t="inlineStr">
        <is>
          <t>FALSO</t>
        </is>
      </c>
      <c r="Q712" s="26" t="inlineStr">
        <is>
          <t>FALSO</t>
        </is>
      </c>
      <c r="R712" s="149" t="inlineStr">
        <is>
          <t>Esperado</t>
        </is>
      </c>
      <c r="S712" s="149" t="inlineStr">
        <is>
          <t>Esperado</t>
        </is>
      </c>
      <c r="T712" s="149" t="inlineStr">
        <is>
          <t>Dato Válido</t>
        </is>
      </c>
      <c r="U712" s="149" t="n"/>
    </row>
    <row r="713" ht="15.75" customHeight="1" s="412">
      <c r="A713" s="5" t="n">
        <v>454</v>
      </c>
      <c r="B713" s="252" t="n">
        <v>104</v>
      </c>
      <c r="C713" s="201" t="n">
        <v>173</v>
      </c>
      <c r="D713" s="201" t="n">
        <v>2</v>
      </c>
      <c r="E713" s="8" t="n">
        <v>43517</v>
      </c>
      <c r="F713" s="201" t="n">
        <v>5257</v>
      </c>
      <c r="G713" s="201" t="n">
        <v>9522</v>
      </c>
      <c r="H713" s="201" t="n">
        <v>7967</v>
      </c>
      <c r="I713" s="201" t="n"/>
      <c r="J713" s="9">
        <f>+(((G713-F713)-(H713-F713))/(H713-F713))*100</f>
        <v/>
      </c>
      <c r="K713" s="13" t="n"/>
      <c r="L713" s="13" t="n"/>
      <c r="M713" s="13" t="n"/>
      <c r="O713" s="295">
        <f>+(H713-F713)/10</f>
        <v/>
      </c>
      <c r="P713" s="26" t="inlineStr">
        <is>
          <t>FALSO</t>
        </is>
      </c>
      <c r="Q713" s="26" t="inlineStr">
        <is>
          <t>FALSO</t>
        </is>
      </c>
      <c r="R713" s="149" t="inlineStr">
        <is>
          <t>No esperado</t>
        </is>
      </c>
      <c r="S713" s="149" t="inlineStr">
        <is>
          <t>Esperado</t>
        </is>
      </c>
      <c r="T713" s="149" t="inlineStr">
        <is>
          <t>Dato Válido</t>
        </is>
      </c>
      <c r="U713" s="149" t="n"/>
    </row>
    <row r="714" ht="15.75" customHeight="1" s="412">
      <c r="A714" s="5" t="n">
        <v>1107</v>
      </c>
      <c r="B714" s="252" t="n">
        <v>61</v>
      </c>
      <c r="C714" s="201" t="n">
        <v>173</v>
      </c>
      <c r="D714" s="201" t="n">
        <v>4</v>
      </c>
      <c r="E714" s="8" t="n">
        <v>43524</v>
      </c>
      <c r="F714" s="201" t="n">
        <v>5212</v>
      </c>
      <c r="G714" s="201" t="n">
        <v>9333</v>
      </c>
      <c r="H714" s="201" t="n">
        <v>7909</v>
      </c>
      <c r="I714" s="201" t="n">
        <v>8</v>
      </c>
      <c r="J714" s="9">
        <f>+(((G714-F714)-(H714-F714))/(H714-F714))*100</f>
        <v/>
      </c>
      <c r="K714" s="33">
        <f>AVERAGE(J714:J715)</f>
        <v/>
      </c>
      <c r="L714" s="33">
        <f>_xlfn.STDEV.S(J714,J715)</f>
        <v/>
      </c>
      <c r="M714" s="13" t="n"/>
      <c r="O714" s="295">
        <f>+(H714-F714)/10</f>
        <v/>
      </c>
      <c r="P714" s="26" t="inlineStr">
        <is>
          <t>FALSO</t>
        </is>
      </c>
      <c r="Q714" s="26" t="inlineStr">
        <is>
          <t>FALSO</t>
        </is>
      </c>
      <c r="R714" s="149" t="inlineStr">
        <is>
          <t>Esperado</t>
        </is>
      </c>
      <c r="S714" s="149" t="inlineStr">
        <is>
          <t>Esperado</t>
        </is>
      </c>
      <c r="T714" s="149" t="inlineStr">
        <is>
          <t>Dato Válido</t>
        </is>
      </c>
      <c r="U714" s="149" t="n"/>
    </row>
    <row r="715" ht="15.75" customHeight="1" s="412">
      <c r="A715" s="5" t="n">
        <v>1108</v>
      </c>
      <c r="B715" s="252" t="n">
        <v>62</v>
      </c>
      <c r="C715" s="201" t="n">
        <v>173</v>
      </c>
      <c r="D715" s="201" t="n">
        <v>4</v>
      </c>
      <c r="E715" s="8" t="n">
        <v>43524</v>
      </c>
      <c r="F715" s="201" t="n">
        <v>5209</v>
      </c>
      <c r="G715" s="201" t="n">
        <v>9331</v>
      </c>
      <c r="H715" s="201" t="n">
        <v>7888</v>
      </c>
      <c r="I715" s="201" t="n"/>
      <c r="J715" s="9">
        <f>+(((G715-F715)-(H715-F715))/(H715-F715))*100</f>
        <v/>
      </c>
      <c r="K715" s="13" t="n"/>
      <c r="L715" s="13" t="n"/>
      <c r="M715" s="13" t="n"/>
      <c r="O715" s="295">
        <f>+(H715-F715)/10</f>
        <v/>
      </c>
      <c r="P715" s="26" t="inlineStr">
        <is>
          <t>FALSO</t>
        </is>
      </c>
      <c r="Q715" s="26" t="inlineStr">
        <is>
          <t>FALSO</t>
        </is>
      </c>
      <c r="R715" s="149" t="inlineStr">
        <is>
          <t>Esperado</t>
        </is>
      </c>
      <c r="S715" s="149" t="inlineStr">
        <is>
          <t>No esperado</t>
        </is>
      </c>
      <c r="T715" s="149" t="inlineStr">
        <is>
          <t>Dato Válido</t>
        </is>
      </c>
      <c r="U715" s="149" t="n"/>
    </row>
    <row r="716" ht="15.75" customHeight="1" s="412">
      <c r="A716" s="5" t="n">
        <v>1757</v>
      </c>
      <c r="B716" s="252" t="n">
        <v>61</v>
      </c>
      <c r="C716" s="201" t="n">
        <v>173</v>
      </c>
      <c r="D716" s="201" t="n">
        <v>6</v>
      </c>
      <c r="E716" s="8" t="n">
        <v>43535</v>
      </c>
      <c r="F716" s="201" t="n">
        <v>5212</v>
      </c>
      <c r="G716" s="201" t="n">
        <v>9329</v>
      </c>
      <c r="H716" s="201" t="n">
        <v>8287</v>
      </c>
      <c r="I716" s="201" t="n">
        <v>6</v>
      </c>
      <c r="J716" s="9">
        <f>+(((G716-F716)-(H716-F716))/(H716-F716))*100</f>
        <v/>
      </c>
      <c r="K716" s="33">
        <f>AVERAGE(J716:J717)</f>
        <v/>
      </c>
      <c r="L716" s="33">
        <f>_xlfn.STDEV.S(J716,J717)</f>
        <v/>
      </c>
      <c r="M716" s="13" t="n"/>
      <c r="O716" s="295">
        <f>+(H716-F716)/10</f>
        <v/>
      </c>
      <c r="P716" s="26" t="inlineStr">
        <is>
          <t>FALSO</t>
        </is>
      </c>
      <c r="Q716" s="26" t="inlineStr">
        <is>
          <t>FALSO</t>
        </is>
      </c>
      <c r="R716" s="149" t="inlineStr">
        <is>
          <t>Esperado</t>
        </is>
      </c>
      <c r="S716" s="149" t="inlineStr">
        <is>
          <t>Esperado</t>
        </is>
      </c>
      <c r="T716" s="149" t="inlineStr">
        <is>
          <t>Dato Válido</t>
        </is>
      </c>
      <c r="U716" s="149" t="n"/>
    </row>
    <row r="717" ht="15.75" customHeight="1" s="412">
      <c r="A717" s="5" t="n">
        <v>1758</v>
      </c>
      <c r="B717" s="252" t="n">
        <v>62</v>
      </c>
      <c r="C717" s="201" t="n">
        <v>173</v>
      </c>
      <c r="D717" s="201" t="n">
        <v>6</v>
      </c>
      <c r="E717" s="8" t="n">
        <v>43535</v>
      </c>
      <c r="F717" s="201" t="n">
        <v>5209</v>
      </c>
      <c r="G717" s="201" t="n">
        <v>9633</v>
      </c>
      <c r="H717" s="201" t="n">
        <v>8511</v>
      </c>
      <c r="I717" s="201" t="n"/>
      <c r="J717" s="9">
        <f>+(((G717-F717)-(H717-F717))/(H717-F717))*100</f>
        <v/>
      </c>
      <c r="K717" s="13" t="n"/>
      <c r="L717" s="13" t="n"/>
      <c r="M717" s="13" t="n"/>
      <c r="O717" s="295">
        <f>+(H717-F717)/10</f>
        <v/>
      </c>
      <c r="P717" s="26" t="inlineStr">
        <is>
          <t>VERDADERO</t>
        </is>
      </c>
      <c r="Q717" s="26" t="inlineStr">
        <is>
          <t>FALSO</t>
        </is>
      </c>
      <c r="R717" s="149" t="inlineStr">
        <is>
          <t>Esperado</t>
        </is>
      </c>
      <c r="S717" s="149" t="inlineStr">
        <is>
          <t>Esperado</t>
        </is>
      </c>
      <c r="T717" s="149" t="inlineStr">
        <is>
          <t>Dato Válido</t>
        </is>
      </c>
      <c r="U717" s="149" t="n"/>
    </row>
    <row r="718" ht="15.75" customHeight="1" s="412">
      <c r="A718" s="15" t="n">
        <v>2463</v>
      </c>
      <c r="B718" s="16" t="n">
        <v>51</v>
      </c>
      <c r="C718" s="17" t="n">
        <v>173</v>
      </c>
      <c r="D718" s="17" t="n">
        <v>9</v>
      </c>
      <c r="E718" s="18" t="n">
        <v>43557</v>
      </c>
      <c r="F718" s="19" t="n">
        <v>5234</v>
      </c>
      <c r="G718" s="17" t="n">
        <v>8144</v>
      </c>
      <c r="H718" s="17" t="n">
        <v>7689</v>
      </c>
      <c r="I718" s="201" t="n"/>
      <c r="J718" s="9">
        <f>+(((G718-F718)-(H718-F718))/(H718-F718))*100</f>
        <v/>
      </c>
      <c r="K718" s="33">
        <f>AVERAGE(J718:J719)</f>
        <v/>
      </c>
      <c r="L718" s="33">
        <f>_xlfn.STDEV.S(J718,J719)</f>
        <v/>
      </c>
      <c r="M718" s="13" t="n"/>
      <c r="O718" s="295">
        <f>+(H718-F718)/10</f>
        <v/>
      </c>
      <c r="P718" s="26" t="inlineStr">
        <is>
          <t>FALSO</t>
        </is>
      </c>
      <c r="Q718" s="26" t="inlineStr">
        <is>
          <t>FALSO</t>
        </is>
      </c>
      <c r="R718" s="149" t="inlineStr">
        <is>
          <t>No esperado</t>
        </is>
      </c>
      <c r="S718" s="149" t="inlineStr">
        <is>
          <t>Esperado</t>
        </is>
      </c>
      <c r="T718" s="149" t="inlineStr">
        <is>
          <t>Dato Válido</t>
        </is>
      </c>
      <c r="U718" s="149" t="n"/>
    </row>
    <row r="719" ht="15.75" customHeight="1" s="412">
      <c r="A719" s="15" t="n">
        <v>2464</v>
      </c>
      <c r="B719" s="16" t="n">
        <v>52</v>
      </c>
      <c r="C719" s="17" t="n">
        <v>173</v>
      </c>
      <c r="D719" s="17" t="n">
        <v>9</v>
      </c>
      <c r="E719" s="18" t="n">
        <v>43557</v>
      </c>
      <c r="F719" s="19" t="n">
        <v>5234</v>
      </c>
      <c r="G719" s="17" t="n">
        <v>7963</v>
      </c>
      <c r="H719" s="17" t="n">
        <v>7534</v>
      </c>
      <c r="I719" s="201" t="n"/>
      <c r="J719" s="9">
        <f>+(((G719-F719)-(H719-F719))/(H719-F719))*100</f>
        <v/>
      </c>
      <c r="K719" s="13" t="n"/>
      <c r="L719" s="13" t="n"/>
      <c r="M719" s="13" t="n"/>
      <c r="O719" s="295">
        <f>+(H719-F719)/10</f>
        <v/>
      </c>
      <c r="P719" s="26" t="inlineStr">
        <is>
          <t>FALSO</t>
        </is>
      </c>
      <c r="Q719" s="26" t="inlineStr">
        <is>
          <t>FALSO</t>
        </is>
      </c>
      <c r="R719" s="149" t="inlineStr">
        <is>
          <t>No esperado</t>
        </is>
      </c>
      <c r="S719" s="149" t="inlineStr">
        <is>
          <t>Esperado</t>
        </is>
      </c>
      <c r="T719" s="149" t="inlineStr">
        <is>
          <t>Dato Válido</t>
        </is>
      </c>
      <c r="U719" s="149" t="n"/>
    </row>
    <row r="720" ht="15.75" customHeight="1" s="412">
      <c r="A720" s="15" t="n">
        <v>3111</v>
      </c>
      <c r="B720" s="16" t="n">
        <v>51</v>
      </c>
      <c r="C720" s="17" t="n">
        <v>173</v>
      </c>
      <c r="D720" s="17" t="n">
        <v>12</v>
      </c>
      <c r="E720" s="18" t="n">
        <v>43577</v>
      </c>
      <c r="F720" s="19" t="n">
        <v>5234</v>
      </c>
      <c r="G720" s="17" t="n">
        <v>8802</v>
      </c>
      <c r="H720" s="17" t="n">
        <v>8287</v>
      </c>
      <c r="I720" s="17" t="n"/>
      <c r="J720" s="9">
        <f>+(((G720-F720)-(H720-F720))/(H720-F720))*100</f>
        <v/>
      </c>
      <c r="K720" s="33">
        <f>AVERAGE(J720:J721)</f>
        <v/>
      </c>
      <c r="L720" s="33">
        <f>_xlfn.STDEV.S(J720,J721)</f>
        <v/>
      </c>
      <c r="M720" s="13">
        <f>(K718-K720)/20</f>
        <v/>
      </c>
      <c r="N720" s="295">
        <f>(K716-K720)/42</f>
        <v/>
      </c>
      <c r="O720" s="295">
        <f>+(H720-F720)/10</f>
        <v/>
      </c>
      <c r="P720" s="26" t="inlineStr">
        <is>
          <t>FALSO</t>
        </is>
      </c>
      <c r="Q720" s="26" t="inlineStr">
        <is>
          <t>FALSO</t>
        </is>
      </c>
      <c r="R720" s="149" t="inlineStr">
        <is>
          <t>Esperado</t>
        </is>
      </c>
      <c r="S720" s="149" t="inlineStr">
        <is>
          <t>Esperado</t>
        </is>
      </c>
      <c r="T720" s="149" t="inlineStr">
        <is>
          <t>Dato Válido</t>
        </is>
      </c>
      <c r="U720" s="149" t="n"/>
    </row>
    <row r="721" ht="15.75" customHeight="1" s="412">
      <c r="A721" s="15" t="n">
        <v>3112</v>
      </c>
      <c r="B721" s="16" t="n">
        <v>52</v>
      </c>
      <c r="C721" s="17" t="n">
        <v>173</v>
      </c>
      <c r="D721" s="17" t="n">
        <v>12</v>
      </c>
      <c r="E721" s="18" t="n">
        <v>43577</v>
      </c>
      <c r="F721" s="19" t="n">
        <v>5234</v>
      </c>
      <c r="G721" s="17" t="n">
        <v>8596</v>
      </c>
      <c r="H721" s="17" t="n">
        <v>8103</v>
      </c>
      <c r="I721" s="17" t="n"/>
      <c r="J721" s="9">
        <f>+(((G721-F721)-(H721-F721))/(H721-F721))*100</f>
        <v/>
      </c>
      <c r="K721" s="13" t="n"/>
      <c r="L721" s="13" t="n"/>
      <c r="M721" s="13" t="n"/>
      <c r="O721" s="295">
        <f>+(H721-F721)/10</f>
        <v/>
      </c>
      <c r="P721" s="26" t="inlineStr">
        <is>
          <t>FALSO</t>
        </is>
      </c>
      <c r="Q721" s="26" t="inlineStr">
        <is>
          <t>FALSO</t>
        </is>
      </c>
      <c r="R721" s="149" t="inlineStr">
        <is>
          <t>No esperado</t>
        </is>
      </c>
      <c r="S721" s="149" t="inlineStr">
        <is>
          <t>Esperado</t>
        </is>
      </c>
      <c r="T721" s="149" t="inlineStr">
        <is>
          <t>Dato Válido</t>
        </is>
      </c>
      <c r="U721" s="149" t="n"/>
    </row>
    <row r="722" ht="15.75" customHeight="1" s="412">
      <c r="A722" s="5" t="n">
        <v>455</v>
      </c>
      <c r="B722" s="252" t="n">
        <v>105</v>
      </c>
      <c r="C722" s="246" t="n">
        <v>174</v>
      </c>
      <c r="D722" s="246" t="n">
        <v>2</v>
      </c>
      <c r="E722" s="46" t="n">
        <v>43517</v>
      </c>
      <c r="F722" s="246" t="n">
        <v>5251</v>
      </c>
      <c r="G722" s="246" t="n">
        <v>9646</v>
      </c>
      <c r="H722" s="246" t="n">
        <v>8143</v>
      </c>
      <c r="I722" s="246" t="n">
        <v>9</v>
      </c>
      <c r="J722" s="47">
        <f>+(((G722-F722)-(H722-F722))/(H722-F722))*100</f>
        <v/>
      </c>
      <c r="K722" s="51">
        <f>AVERAGE(J722:J723)</f>
        <v/>
      </c>
      <c r="L722" s="51">
        <f>_xlfn.STDEV.S(J722,J723)</f>
        <v/>
      </c>
      <c r="M722" s="50" t="n">
        <v>3</v>
      </c>
      <c r="O722" s="295">
        <f>+(H722-F722)/10</f>
        <v/>
      </c>
      <c r="P722" s="26" t="inlineStr">
        <is>
          <t>FALSO</t>
        </is>
      </c>
      <c r="Q722" s="26" t="inlineStr">
        <is>
          <t>FALSO</t>
        </is>
      </c>
      <c r="R722" s="149" t="inlineStr">
        <is>
          <t>Esperado</t>
        </is>
      </c>
      <c r="S722" s="149" t="inlineStr">
        <is>
          <t>Esperado</t>
        </is>
      </c>
      <c r="T722" s="149" t="inlineStr">
        <is>
          <t>Se descarta</t>
        </is>
      </c>
      <c r="U722" s="149" t="n"/>
    </row>
    <row r="723" ht="15.75" customHeight="1" s="412">
      <c r="A723" s="5" t="n">
        <v>456</v>
      </c>
      <c r="B723" s="252" t="n">
        <v>106</v>
      </c>
      <c r="C723" s="246" t="n">
        <v>174</v>
      </c>
      <c r="D723" s="246" t="n">
        <v>2</v>
      </c>
      <c r="E723" s="46" t="n">
        <v>43517</v>
      </c>
      <c r="F723" s="246" t="n">
        <v>5219</v>
      </c>
      <c r="G723" s="246" t="n">
        <v>9250</v>
      </c>
      <c r="H723" s="246" t="n">
        <v>7835</v>
      </c>
      <c r="I723" s="246" t="n"/>
      <c r="J723" s="47">
        <f>+(((G723-F723)-(H723-F723))/(H723-F723))*100</f>
        <v/>
      </c>
      <c r="K723" s="50" t="n"/>
      <c r="L723" s="50" t="n"/>
      <c r="M723" s="50" t="n"/>
      <c r="O723" s="295">
        <f>+(H723-F723)/10</f>
        <v/>
      </c>
      <c r="P723" s="26" t="inlineStr">
        <is>
          <t>FALSO</t>
        </is>
      </c>
      <c r="Q723" s="26" t="inlineStr">
        <is>
          <t>FALSO</t>
        </is>
      </c>
      <c r="R723" s="149" t="inlineStr">
        <is>
          <t>No esperado</t>
        </is>
      </c>
      <c r="S723" s="149" t="inlineStr">
        <is>
          <t>No esperado</t>
        </is>
      </c>
      <c r="T723" s="149" t="inlineStr">
        <is>
          <t>Se descarta</t>
        </is>
      </c>
      <c r="U723" s="149" t="n"/>
    </row>
    <row r="724" ht="15.75" customHeight="1" s="412">
      <c r="A724" s="5" t="n">
        <v>1109</v>
      </c>
      <c r="B724" s="252" t="n">
        <v>63</v>
      </c>
      <c r="C724" s="246" t="n">
        <v>174</v>
      </c>
      <c r="D724" s="246" t="n">
        <v>4</v>
      </c>
      <c r="E724" s="46" t="n">
        <v>43524</v>
      </c>
      <c r="F724" s="246" t="n">
        <v>5214</v>
      </c>
      <c r="G724" s="246" t="n">
        <v>8874</v>
      </c>
      <c r="H724" s="246" t="n">
        <v>7713</v>
      </c>
      <c r="I724" s="246" t="n">
        <v>11</v>
      </c>
      <c r="J724" s="47">
        <f>+(((G724-F724)-(H724-F724))/(H724-F724))*100</f>
        <v/>
      </c>
      <c r="K724" s="51">
        <f>AVERAGE(J724:J725)</f>
        <v/>
      </c>
      <c r="L724" s="51">
        <f>_xlfn.STDEV.S(J724,J725)</f>
        <v/>
      </c>
      <c r="M724" s="50" t="n"/>
      <c r="O724" s="295">
        <f>+(H724-F724)/10</f>
        <v/>
      </c>
      <c r="P724" s="26" t="inlineStr">
        <is>
          <t>FALSO</t>
        </is>
      </c>
      <c r="Q724" s="26" t="inlineStr">
        <is>
          <t>FALSO</t>
        </is>
      </c>
      <c r="R724" s="149" t="inlineStr">
        <is>
          <t>No esperado</t>
        </is>
      </c>
      <c r="S724" s="149" t="inlineStr">
        <is>
          <t>Esperado</t>
        </is>
      </c>
      <c r="T724" s="149" t="inlineStr">
        <is>
          <t>Se descarta</t>
        </is>
      </c>
      <c r="U724" s="149" t="n"/>
    </row>
    <row r="725" ht="15.75" customHeight="1" s="412">
      <c r="A725" s="5" t="n">
        <v>1110</v>
      </c>
      <c r="B725" s="252" t="n">
        <v>64</v>
      </c>
      <c r="C725" s="246" t="n">
        <v>174</v>
      </c>
      <c r="D725" s="246" t="n">
        <v>4</v>
      </c>
      <c r="E725" s="46" t="n">
        <v>43524</v>
      </c>
      <c r="F725" s="246" t="n">
        <v>5232</v>
      </c>
      <c r="G725" s="246" t="n">
        <v>8860</v>
      </c>
      <c r="H725" s="246" t="n">
        <v>7715</v>
      </c>
      <c r="I725" s="246" t="n"/>
      <c r="J725" s="47">
        <f>+(((G725-F725)-(H725-F725))/(H725-F725))*100</f>
        <v/>
      </c>
      <c r="K725" s="50" t="n"/>
      <c r="L725" s="50" t="n"/>
      <c r="M725" s="50" t="n"/>
      <c r="O725" s="295">
        <f>+(H725-F725)/10</f>
        <v/>
      </c>
      <c r="P725" s="26" t="inlineStr">
        <is>
          <t>FALSO</t>
        </is>
      </c>
      <c r="Q725" s="26" t="inlineStr">
        <is>
          <t>FALSO</t>
        </is>
      </c>
      <c r="R725" s="149" t="inlineStr">
        <is>
          <t>Esperado</t>
        </is>
      </c>
      <c r="S725" s="149" t="inlineStr">
        <is>
          <t>Esperado</t>
        </is>
      </c>
      <c r="T725" s="149" t="inlineStr">
        <is>
          <t>Se descarta</t>
        </is>
      </c>
      <c r="U725" s="149" t="n"/>
    </row>
    <row r="726" ht="15.75" customHeight="1" s="412">
      <c r="A726" s="5" t="n">
        <v>1759</v>
      </c>
      <c r="B726" s="252" t="n">
        <v>63</v>
      </c>
      <c r="C726" s="246" t="n">
        <v>174</v>
      </c>
      <c r="D726" s="246" t="n">
        <v>6</v>
      </c>
      <c r="E726" s="46" t="n">
        <v>43535</v>
      </c>
      <c r="F726" s="246" t="n">
        <v>5214</v>
      </c>
      <c r="G726" s="246" t="n">
        <v>8719</v>
      </c>
      <c r="H726" s="246" t="n">
        <v>7931</v>
      </c>
      <c r="I726" s="246" t="n">
        <v>6</v>
      </c>
      <c r="J726" s="47">
        <f>+(((G726-F726)-(H726-F726))/(H726-F726))*100</f>
        <v/>
      </c>
      <c r="K726" s="51">
        <f>AVERAGE(J726:J727)</f>
        <v/>
      </c>
      <c r="L726" s="51">
        <f>_xlfn.STDEV.S(J726,J727)</f>
        <v/>
      </c>
      <c r="M726" s="50" t="n"/>
      <c r="O726" s="295">
        <f>+(H726-F726)/10</f>
        <v/>
      </c>
      <c r="P726" s="26" t="inlineStr">
        <is>
          <t>FALSO</t>
        </is>
      </c>
      <c r="Q726" s="26" t="inlineStr">
        <is>
          <t>FALSO</t>
        </is>
      </c>
      <c r="R726" s="149" t="inlineStr">
        <is>
          <t>Esperado</t>
        </is>
      </c>
      <c r="S726" s="149" t="inlineStr">
        <is>
          <t>Esperado</t>
        </is>
      </c>
      <c r="T726" s="149" t="inlineStr">
        <is>
          <t>Se descarta</t>
        </is>
      </c>
      <c r="U726" s="149" t="n"/>
    </row>
    <row r="727" ht="15.75" customHeight="1" s="412">
      <c r="A727" s="5" t="n">
        <v>1760</v>
      </c>
      <c r="B727" s="252" t="n">
        <v>64</v>
      </c>
      <c r="C727" s="246" t="n">
        <v>174</v>
      </c>
      <c r="D727" s="246" t="n">
        <v>6</v>
      </c>
      <c r="E727" s="46" t="n">
        <v>43535</v>
      </c>
      <c r="F727" s="246" t="n">
        <v>5232</v>
      </c>
      <c r="G727" s="246" t="n">
        <v>8823</v>
      </c>
      <c r="H727" s="246" t="n">
        <v>7986</v>
      </c>
      <c r="I727" s="246" t="n"/>
      <c r="J727" s="47">
        <f>+(((G727-F727)-(H727-F727))/(H727-F727))*100</f>
        <v/>
      </c>
      <c r="K727" s="50" t="n"/>
      <c r="L727" s="50" t="n"/>
      <c r="M727" s="50" t="n"/>
      <c r="O727" s="295">
        <f>+(H727-F727)/10</f>
        <v/>
      </c>
      <c r="P727" s="26" t="inlineStr">
        <is>
          <t>FALSO</t>
        </is>
      </c>
      <c r="Q727" s="26" t="inlineStr">
        <is>
          <t>FALSO</t>
        </is>
      </c>
      <c r="R727" s="149" t="inlineStr">
        <is>
          <t>Esperado</t>
        </is>
      </c>
      <c r="S727" s="149" t="inlineStr">
        <is>
          <t>No esperado</t>
        </is>
      </c>
      <c r="T727" s="149" t="inlineStr">
        <is>
          <t>Se descarta</t>
        </is>
      </c>
      <c r="U727" s="149" t="n"/>
    </row>
    <row r="728" ht="15.75" customHeight="1" s="412">
      <c r="A728" s="15" t="n">
        <v>2465</v>
      </c>
      <c r="B728" s="16" t="n">
        <v>53</v>
      </c>
      <c r="C728" s="52" t="n">
        <v>174</v>
      </c>
      <c r="D728" s="52" t="n">
        <v>9</v>
      </c>
      <c r="E728" s="53" t="n">
        <v>43557</v>
      </c>
      <c r="F728" s="54" t="n">
        <v>5232</v>
      </c>
      <c r="G728" s="52" t="n">
        <v>8269</v>
      </c>
      <c r="H728" s="52" t="n">
        <v>7768</v>
      </c>
      <c r="I728" s="246" t="n"/>
      <c r="J728" s="47">
        <f>+(((G728-F728)-(H728-F728))/(H728-F728))*100</f>
        <v/>
      </c>
      <c r="K728" s="51">
        <f>AVERAGE(J728:J729)</f>
        <v/>
      </c>
      <c r="L728" s="51">
        <f>_xlfn.STDEV.S(J728,J729)</f>
        <v/>
      </c>
      <c r="M728" s="50" t="n"/>
      <c r="O728" s="295">
        <f>+(H728-F728)/10</f>
        <v/>
      </c>
      <c r="P728" s="26" t="inlineStr">
        <is>
          <t>FALSO</t>
        </is>
      </c>
      <c r="Q728" s="26" t="inlineStr">
        <is>
          <t>FALSO</t>
        </is>
      </c>
      <c r="R728" s="149" t="inlineStr">
        <is>
          <t>No esperado</t>
        </is>
      </c>
      <c r="S728" s="149" t="inlineStr">
        <is>
          <t>Esperado</t>
        </is>
      </c>
      <c r="T728" s="149" t="inlineStr">
        <is>
          <t>Se descarta</t>
        </is>
      </c>
      <c r="U728" s="149" t="n"/>
    </row>
    <row r="729" ht="15.75" customHeight="1" s="412">
      <c r="A729" s="15" t="n">
        <v>2466</v>
      </c>
      <c r="B729" s="16" t="n">
        <v>54</v>
      </c>
      <c r="C729" s="52" t="n">
        <v>174</v>
      </c>
      <c r="D729" s="52" t="n">
        <v>9</v>
      </c>
      <c r="E729" s="53" t="n">
        <v>43557</v>
      </c>
      <c r="F729" s="54" t="n">
        <v>5271</v>
      </c>
      <c r="G729" s="52" t="n">
        <v>8144</v>
      </c>
      <c r="H729" s="52" t="n">
        <v>7671</v>
      </c>
      <c r="I729" s="246" t="n"/>
      <c r="J729" s="47">
        <f>+(((G729-F729)-(H729-F729))/(H729-F729))*100</f>
        <v/>
      </c>
      <c r="K729" s="50" t="n"/>
      <c r="L729" s="50" t="n"/>
      <c r="M729" s="50" t="n"/>
      <c r="O729" s="295">
        <f>+(H729-F729)/10</f>
        <v/>
      </c>
      <c r="P729" s="26" t="inlineStr">
        <is>
          <t>FALSO</t>
        </is>
      </c>
      <c r="Q729" s="26" t="inlineStr">
        <is>
          <t>FALSO</t>
        </is>
      </c>
      <c r="R729" s="149" t="inlineStr">
        <is>
          <t>No esperado</t>
        </is>
      </c>
      <c r="S729" s="149" t="inlineStr">
        <is>
          <t>Esperado</t>
        </is>
      </c>
      <c r="T729" s="149" t="inlineStr">
        <is>
          <t>Se descarta</t>
        </is>
      </c>
      <c r="U729" s="149" t="n"/>
    </row>
    <row r="730" ht="15.75" customHeight="1" s="412">
      <c r="A730" s="15" t="n">
        <v>3113</v>
      </c>
      <c r="B730" s="16" t="n">
        <v>53</v>
      </c>
      <c r="C730" s="52" t="n">
        <v>174</v>
      </c>
      <c r="D730" s="52" t="n">
        <v>12</v>
      </c>
      <c r="E730" s="53" t="n">
        <v>43577</v>
      </c>
      <c r="F730" s="54" t="n">
        <v>5232</v>
      </c>
      <c r="G730" s="52" t="n">
        <v>8072</v>
      </c>
      <c r="H730" s="52" t="n">
        <v>7646</v>
      </c>
      <c r="I730" s="52" t="n"/>
      <c r="J730" s="47">
        <f>+(((G730-F730)-(H730-F730))/(H730-F730))*100</f>
        <v/>
      </c>
      <c r="K730" s="51">
        <f>AVERAGE(J730:J731)</f>
        <v/>
      </c>
      <c r="L730" s="51">
        <f>_xlfn.STDEV.S(J730,J731)</f>
        <v/>
      </c>
      <c r="M730" s="50">
        <f>(K728-K730)/20</f>
        <v/>
      </c>
      <c r="N730" s="295">
        <f>(K726-K730)/42</f>
        <v/>
      </c>
      <c r="O730" s="295">
        <f>+(H730-F730)/10</f>
        <v/>
      </c>
      <c r="P730" s="26" t="inlineStr">
        <is>
          <t>FALSO</t>
        </is>
      </c>
      <c r="Q730" s="26" t="inlineStr">
        <is>
          <t>FALSO</t>
        </is>
      </c>
      <c r="R730" s="149" t="inlineStr">
        <is>
          <t>Esperado</t>
        </is>
      </c>
      <c r="S730" s="149" t="inlineStr">
        <is>
          <t>Esperado</t>
        </is>
      </c>
      <c r="T730" s="149" t="inlineStr">
        <is>
          <t>Se descarta</t>
        </is>
      </c>
      <c r="U730" s="149" t="n"/>
    </row>
    <row r="731" ht="15.75" customHeight="1" s="412">
      <c r="A731" s="15" t="n">
        <v>3114</v>
      </c>
      <c r="B731" s="16" t="n">
        <v>54</v>
      </c>
      <c r="C731" s="52" t="n">
        <v>174</v>
      </c>
      <c r="D731" s="52" t="n">
        <v>12</v>
      </c>
      <c r="E731" s="53" t="n">
        <v>43577</v>
      </c>
      <c r="F731" s="54" t="n">
        <v>5271</v>
      </c>
      <c r="G731" s="52" t="n">
        <v>8132</v>
      </c>
      <c r="H731" s="52" t="n">
        <v>7704</v>
      </c>
      <c r="I731" s="52" t="n"/>
      <c r="J731" s="47">
        <f>+(((G731-F731)-(H731-F731))/(H731-F731))*100</f>
        <v/>
      </c>
      <c r="K731" s="50" t="n"/>
      <c r="L731" s="50" t="n"/>
      <c r="M731" s="50" t="n"/>
      <c r="O731" s="295">
        <f>+(H731-F731)/10</f>
        <v/>
      </c>
      <c r="P731" s="26" t="inlineStr">
        <is>
          <t>FALSO</t>
        </is>
      </c>
      <c r="Q731" s="26" t="inlineStr">
        <is>
          <t>FALSO</t>
        </is>
      </c>
      <c r="R731" s="149" t="inlineStr">
        <is>
          <t>Esperado</t>
        </is>
      </c>
      <c r="S731" s="149" t="inlineStr">
        <is>
          <t>Esperado</t>
        </is>
      </c>
      <c r="T731" s="149" t="inlineStr">
        <is>
          <t>Se descarta</t>
        </is>
      </c>
      <c r="U731" s="149" t="n"/>
    </row>
    <row r="732" ht="15.75" customHeight="1" s="412">
      <c r="A732" s="5" t="n">
        <v>457</v>
      </c>
      <c r="B732" s="252" t="n">
        <v>107</v>
      </c>
      <c r="C732" s="255" t="n">
        <v>175</v>
      </c>
      <c r="D732" s="255" t="n">
        <v>2</v>
      </c>
      <c r="E732" s="58" t="n">
        <v>43517</v>
      </c>
      <c r="F732" s="255" t="n">
        <v>5226</v>
      </c>
      <c r="G732" s="255" t="n">
        <v>8743</v>
      </c>
      <c r="H732" s="255" t="n">
        <v>7474</v>
      </c>
      <c r="I732" s="255" t="n">
        <v>10</v>
      </c>
      <c r="J732" s="59">
        <f>+(((G732-F732)-(H732-F732))/(H732-F732))*100</f>
        <v/>
      </c>
      <c r="K732" s="34">
        <f>AVERAGE(J732:J733)</f>
        <v/>
      </c>
      <c r="L732" s="34">
        <f>_xlfn.STDEV.S(J732,J733)</f>
        <v/>
      </c>
      <c r="M732" s="35" t="n">
        <v>3</v>
      </c>
      <c r="O732" s="295">
        <f>+(H732-F732)/10</f>
        <v/>
      </c>
      <c r="P732" s="26" t="inlineStr">
        <is>
          <t>FALSO</t>
        </is>
      </c>
      <c r="Q732" s="26" t="inlineStr">
        <is>
          <t>FALSO</t>
        </is>
      </c>
      <c r="R732" s="149" t="inlineStr">
        <is>
          <t>Esperado</t>
        </is>
      </c>
      <c r="S732" s="149" t="inlineStr">
        <is>
          <t>Esperado</t>
        </is>
      </c>
      <c r="T732" s="149" t="inlineStr">
        <is>
          <t>Dato Válido</t>
        </is>
      </c>
      <c r="U732" s="149" t="n"/>
    </row>
    <row r="733" ht="15.75" customHeight="1" s="412">
      <c r="A733" s="5" t="n">
        <v>458</v>
      </c>
      <c r="B733" s="252" t="n">
        <v>108</v>
      </c>
      <c r="C733" s="255" t="n">
        <v>175</v>
      </c>
      <c r="D733" s="255" t="n">
        <v>2</v>
      </c>
      <c r="E733" s="58" t="n">
        <v>43517</v>
      </c>
      <c r="F733" s="255" t="n">
        <v>5274</v>
      </c>
      <c r="G733" s="255" t="n">
        <v>8826</v>
      </c>
      <c r="H733" s="255" t="n">
        <v>7585</v>
      </c>
      <c r="I733" s="255" t="n"/>
      <c r="J733" s="59">
        <f>+(((G733-F733)-(H733-F733))/(H733-F733))*100</f>
        <v/>
      </c>
      <c r="K733" s="35" t="n"/>
      <c r="L733" s="35" t="n"/>
      <c r="M733" s="35" t="n"/>
      <c r="O733" s="295">
        <f>+(H733-F733)/10</f>
        <v/>
      </c>
      <c r="P733" s="26" t="inlineStr">
        <is>
          <t>FALSO</t>
        </is>
      </c>
      <c r="Q733" s="26" t="inlineStr">
        <is>
          <t>FALSO</t>
        </is>
      </c>
      <c r="R733" s="149" t="inlineStr">
        <is>
          <t>Esperado</t>
        </is>
      </c>
      <c r="S733" s="149" t="inlineStr">
        <is>
          <t>Esperado</t>
        </is>
      </c>
      <c r="T733" s="149" t="inlineStr">
        <is>
          <t>Dato Válido</t>
        </is>
      </c>
      <c r="U733" s="149" t="n"/>
    </row>
    <row r="734" ht="15.75" customHeight="1" s="412">
      <c r="A734" s="5" t="n">
        <v>1111</v>
      </c>
      <c r="B734" s="252" t="n">
        <v>65</v>
      </c>
      <c r="C734" s="255" t="n">
        <v>175</v>
      </c>
      <c r="D734" s="255" t="n">
        <v>4</v>
      </c>
      <c r="E734" s="58" t="n">
        <v>43524</v>
      </c>
      <c r="F734" s="255" t="n">
        <v>5215</v>
      </c>
      <c r="G734" s="255" t="n">
        <v>8871</v>
      </c>
      <c r="H734" s="255" t="n">
        <v>7500</v>
      </c>
      <c r="I734" s="255" t="n">
        <v>9</v>
      </c>
      <c r="J734" s="59">
        <f>+(((G734-F734)-(H734-F734))/(H734-F734))*100</f>
        <v/>
      </c>
      <c r="K734" s="34">
        <f>AVERAGE(J734:J735)</f>
        <v/>
      </c>
      <c r="L734" s="34">
        <f>_xlfn.STDEV.S(J734,J735)</f>
        <v/>
      </c>
      <c r="M734" s="35" t="n"/>
      <c r="O734" s="295">
        <f>+(H734-F734)/10</f>
        <v/>
      </c>
      <c r="P734" s="26" t="inlineStr">
        <is>
          <t>FALSO</t>
        </is>
      </c>
      <c r="Q734" s="26" t="inlineStr">
        <is>
          <t>FALSO</t>
        </is>
      </c>
      <c r="R734" s="149" t="inlineStr">
        <is>
          <t>No Esperado</t>
        </is>
      </c>
      <c r="S734" s="149" t="inlineStr">
        <is>
          <t>No esperado</t>
        </is>
      </c>
      <c r="T734" s="149" t="inlineStr">
        <is>
          <t>Se descarta</t>
        </is>
      </c>
      <c r="U734" s="149" t="n"/>
    </row>
    <row r="735" ht="15.75" customHeight="1" s="412">
      <c r="A735" s="5" t="n">
        <v>1112</v>
      </c>
      <c r="B735" s="252" t="n">
        <v>66</v>
      </c>
      <c r="C735" s="255" t="n">
        <v>175</v>
      </c>
      <c r="D735" s="255" t="n">
        <v>4</v>
      </c>
      <c r="E735" s="58" t="n">
        <v>43524</v>
      </c>
      <c r="F735" s="255" t="n">
        <v>5279</v>
      </c>
      <c r="G735" s="255" t="n">
        <v>9119</v>
      </c>
      <c r="H735" s="255" t="n">
        <v>7712</v>
      </c>
      <c r="I735" s="255" t="n"/>
      <c r="J735" s="59">
        <f>+(((G735-F735)-(H735-F735))/(H735-F735))*100</f>
        <v/>
      </c>
      <c r="K735" s="35" t="n"/>
      <c r="L735" s="35" t="n"/>
      <c r="M735" s="35" t="n"/>
      <c r="O735" s="295">
        <f>+(H735-F735)/10</f>
        <v/>
      </c>
      <c r="P735" s="26" t="inlineStr">
        <is>
          <t>FALSO</t>
        </is>
      </c>
      <c r="Q735" s="26" t="inlineStr">
        <is>
          <t>FALSO</t>
        </is>
      </c>
      <c r="R735" s="149" t="inlineStr">
        <is>
          <t>No Esperado</t>
        </is>
      </c>
      <c r="S735" s="149" t="inlineStr">
        <is>
          <t>Esperado</t>
        </is>
      </c>
      <c r="T735" s="149" t="inlineStr">
        <is>
          <t>Se descarta</t>
        </is>
      </c>
      <c r="U735" s="149" t="n"/>
    </row>
    <row r="736" ht="15.75" customHeight="1" s="412">
      <c r="A736" s="5" t="n">
        <v>1761</v>
      </c>
      <c r="B736" s="252" t="n">
        <v>65</v>
      </c>
      <c r="C736" s="255" t="n">
        <v>175</v>
      </c>
      <c r="D736" s="255" t="n">
        <v>6</v>
      </c>
      <c r="E736" s="58" t="n">
        <v>43535</v>
      </c>
      <c r="F736" s="255" t="n">
        <v>5215</v>
      </c>
      <c r="G736" s="255" t="n">
        <v>8581</v>
      </c>
      <c r="H736" s="255" t="n">
        <v>7638</v>
      </c>
      <c r="I736" s="255" t="n">
        <v>7</v>
      </c>
      <c r="J736" s="59">
        <f>+(((G736-F736)-(H736-F736))/(H736-F736))*100</f>
        <v/>
      </c>
      <c r="K736" s="34">
        <f>AVERAGE(J736:J737)</f>
        <v/>
      </c>
      <c r="L736" s="34">
        <f>_xlfn.STDEV.S(J736,J737)</f>
        <v/>
      </c>
      <c r="M736" s="35" t="n"/>
      <c r="O736" s="295">
        <f>+(H736-F736)/10</f>
        <v/>
      </c>
      <c r="P736" s="26" t="inlineStr">
        <is>
          <t>VERDADERO</t>
        </is>
      </c>
      <c r="Q736" s="26" t="inlineStr">
        <is>
          <t>FALSO</t>
        </is>
      </c>
      <c r="R736" s="149" t="inlineStr">
        <is>
          <t>Esperado</t>
        </is>
      </c>
      <c r="S736" s="149" t="inlineStr">
        <is>
          <t>Esperado</t>
        </is>
      </c>
      <c r="T736" s="149" t="inlineStr">
        <is>
          <t>Dato Válido</t>
        </is>
      </c>
      <c r="U736" s="149" t="n"/>
    </row>
    <row r="737" ht="15.75" customHeight="1" s="412">
      <c r="A737" s="5" t="n">
        <v>1762</v>
      </c>
      <c r="B737" s="252" t="n">
        <v>66</v>
      </c>
      <c r="C737" s="255" t="n">
        <v>175</v>
      </c>
      <c r="D737" s="255" t="n">
        <v>6</v>
      </c>
      <c r="E737" s="58" t="n">
        <v>43535</v>
      </c>
      <c r="F737" s="255" t="n">
        <v>5279</v>
      </c>
      <c r="G737" s="255" t="n">
        <v>8436</v>
      </c>
      <c r="H737" s="255" t="n">
        <v>7549</v>
      </c>
      <c r="I737" s="255" t="n"/>
      <c r="J737" s="59">
        <f>+(((G737-F737)-(H737-F737))/(H737-F737))*100</f>
        <v/>
      </c>
      <c r="K737" s="35" t="n"/>
      <c r="L737" s="35" t="n"/>
      <c r="M737" s="35" t="n"/>
      <c r="O737" s="295">
        <f>+(H737-F737)/10</f>
        <v/>
      </c>
      <c r="P737" s="26" t="inlineStr">
        <is>
          <t>FALSO</t>
        </is>
      </c>
      <c r="Q737" s="26" t="inlineStr">
        <is>
          <t>FALSO</t>
        </is>
      </c>
      <c r="R737" s="149" t="inlineStr">
        <is>
          <t>No esperado</t>
        </is>
      </c>
      <c r="S737" s="149" t="inlineStr">
        <is>
          <t>Esperado</t>
        </is>
      </c>
      <c r="T737" s="149" t="inlineStr">
        <is>
          <t>Dato Válido</t>
        </is>
      </c>
      <c r="U737" s="149" t="n"/>
    </row>
    <row r="738" ht="15.75" customHeight="1" s="412">
      <c r="A738" s="15" t="n">
        <v>2467</v>
      </c>
      <c r="B738" s="16" t="n">
        <v>55</v>
      </c>
      <c r="C738" s="60" t="n">
        <v>175</v>
      </c>
      <c r="D738" s="60" t="n">
        <v>9</v>
      </c>
      <c r="E738" s="61" t="n">
        <v>43557</v>
      </c>
      <c r="F738" s="62" t="n">
        <v>5269</v>
      </c>
      <c r="G738" s="60" t="n">
        <v>8052</v>
      </c>
      <c r="H738" s="60" t="n">
        <v>7600</v>
      </c>
      <c r="I738" s="255" t="n"/>
      <c r="J738" s="59">
        <f>+(((G738-F738)-(H738-F738))/(H738-F738))*100</f>
        <v/>
      </c>
      <c r="K738" s="34">
        <f>AVERAGE(J738:J739)</f>
        <v/>
      </c>
      <c r="L738" s="34">
        <f>_xlfn.STDEV.S(J738,J739)</f>
        <v/>
      </c>
      <c r="M738" s="35" t="n"/>
      <c r="O738" s="295">
        <f>+(H738-F738)/10</f>
        <v/>
      </c>
      <c r="P738" s="26" t="inlineStr">
        <is>
          <t>FALSO</t>
        </is>
      </c>
      <c r="Q738" s="26" t="inlineStr">
        <is>
          <t>FALSO</t>
        </is>
      </c>
      <c r="R738" s="149" t="inlineStr">
        <is>
          <t>Esperado</t>
        </is>
      </c>
      <c r="S738" s="149" t="inlineStr">
        <is>
          <t>Esperado</t>
        </is>
      </c>
      <c r="T738" s="149" t="inlineStr">
        <is>
          <t>Dato Válido</t>
        </is>
      </c>
      <c r="U738" s="149" t="n"/>
    </row>
    <row r="739" ht="15.75" customHeight="1" s="412">
      <c r="A739" s="15" t="n">
        <v>2468</v>
      </c>
      <c r="B739" s="16" t="n">
        <v>56</v>
      </c>
      <c r="C739" s="60" t="n">
        <v>175</v>
      </c>
      <c r="D739" s="60" t="n">
        <v>9</v>
      </c>
      <c r="E739" s="61" t="n">
        <v>43557</v>
      </c>
      <c r="F739" s="62" t="n">
        <v>5254</v>
      </c>
      <c r="G739" s="60" t="n">
        <v>8149</v>
      </c>
      <c r="H739" s="60" t="n">
        <v>7669</v>
      </c>
      <c r="I739" s="255" t="n"/>
      <c r="J739" s="59">
        <f>+(((G739-F739)-(H739-F739))/(H739-F739))*100</f>
        <v/>
      </c>
      <c r="K739" s="35" t="n"/>
      <c r="L739" s="35" t="n"/>
      <c r="M739" s="35" t="n"/>
      <c r="O739" s="295">
        <f>+(H739-F739)/10</f>
        <v/>
      </c>
      <c r="P739" s="26" t="inlineStr">
        <is>
          <t>FALSO</t>
        </is>
      </c>
      <c r="Q739" s="26" t="inlineStr">
        <is>
          <t>FALSO</t>
        </is>
      </c>
      <c r="R739" s="149" t="inlineStr">
        <is>
          <t>Esperado</t>
        </is>
      </c>
      <c r="S739" s="149" t="inlineStr">
        <is>
          <t>Esperado</t>
        </is>
      </c>
      <c r="T739" s="149" t="inlineStr">
        <is>
          <t>Dato Válido</t>
        </is>
      </c>
      <c r="U739" s="149" t="n"/>
    </row>
    <row r="740" ht="15.75" customHeight="1" s="412">
      <c r="A740" s="15" t="n">
        <v>3115</v>
      </c>
      <c r="B740" s="16" t="n">
        <v>55</v>
      </c>
      <c r="C740" s="60" t="n">
        <v>175</v>
      </c>
      <c r="D740" s="60" t="n">
        <v>12</v>
      </c>
      <c r="E740" s="61" t="n">
        <v>43577</v>
      </c>
      <c r="F740" s="62" t="n">
        <v>5269</v>
      </c>
      <c r="G740" s="60" t="n">
        <v>7920</v>
      </c>
      <c r="H740" s="60" t="n">
        <v>7550</v>
      </c>
      <c r="I740" s="60" t="n"/>
      <c r="J740" s="59">
        <f>+(((G740-F740)-(H740-F740))/(H740-F740))*100</f>
        <v/>
      </c>
      <c r="K740" s="34">
        <f>AVERAGE(J740:J741)</f>
        <v/>
      </c>
      <c r="L740" s="34">
        <f>_xlfn.STDEV.S(J740,J741)</f>
        <v/>
      </c>
      <c r="M740" s="35">
        <f>(K738-K740)/20</f>
        <v/>
      </c>
      <c r="N740" s="295">
        <f>(K736-K740)/42</f>
        <v/>
      </c>
      <c r="O740" s="295">
        <f>+(H740-F740)/10</f>
        <v/>
      </c>
      <c r="P740" s="26" t="inlineStr">
        <is>
          <t>FALSO</t>
        </is>
      </c>
      <c r="Q740" s="26" t="inlineStr">
        <is>
          <t>FALSO</t>
        </is>
      </c>
      <c r="R740" s="149" t="inlineStr">
        <is>
          <t>No esperado</t>
        </is>
      </c>
      <c r="S740" s="149" t="inlineStr">
        <is>
          <t>Esperado</t>
        </is>
      </c>
      <c r="T740" s="149" t="inlineStr">
        <is>
          <t>Dato Válido</t>
        </is>
      </c>
      <c r="U740" s="149" t="n"/>
    </row>
    <row r="741" ht="15.75" customHeight="1" s="412">
      <c r="A741" s="15" t="n">
        <v>3116</v>
      </c>
      <c r="B741" s="16" t="n">
        <v>56</v>
      </c>
      <c r="C741" s="60" t="n">
        <v>175</v>
      </c>
      <c r="D741" s="60" t="n">
        <v>12</v>
      </c>
      <c r="E741" s="61" t="n">
        <v>43577</v>
      </c>
      <c r="F741" s="62" t="n">
        <v>5254</v>
      </c>
      <c r="G741" s="60" t="n">
        <v>7813</v>
      </c>
      <c r="H741" s="60" t="n">
        <v>7446</v>
      </c>
      <c r="I741" s="60" t="n"/>
      <c r="J741" s="59">
        <f>+(((G741-F741)-(H741-F741))/(H741-F741))*100</f>
        <v/>
      </c>
      <c r="K741" s="35" t="n"/>
      <c r="L741" s="35" t="n"/>
      <c r="M741" s="35" t="n"/>
      <c r="O741" s="295">
        <f>+(H741-F741)/10</f>
        <v/>
      </c>
      <c r="P741" s="26" t="inlineStr">
        <is>
          <t>FALSO</t>
        </is>
      </c>
      <c r="Q741" s="26" t="inlineStr">
        <is>
          <t>FALSO</t>
        </is>
      </c>
      <c r="R741" s="149" t="inlineStr">
        <is>
          <t>No esperado</t>
        </is>
      </c>
      <c r="S741" s="149" t="inlineStr">
        <is>
          <t>Esperado</t>
        </is>
      </c>
      <c r="T741" s="149" t="inlineStr">
        <is>
          <t>Dato Válido</t>
        </is>
      </c>
      <c r="U741" s="149" t="n"/>
    </row>
    <row r="742" ht="15.75" customHeight="1" s="412">
      <c r="A742" s="5" t="n">
        <v>85</v>
      </c>
      <c r="B742" s="252" t="n">
        <v>85</v>
      </c>
      <c r="C742" s="201" t="n">
        <v>176</v>
      </c>
      <c r="D742" s="201" t="n">
        <v>1</v>
      </c>
      <c r="E742" s="8" t="n">
        <v>43514</v>
      </c>
      <c r="F742" s="201" t="n">
        <v>5253</v>
      </c>
      <c r="G742" s="201" t="n">
        <v>7903</v>
      </c>
      <c r="H742" s="201" t="n">
        <v>7233</v>
      </c>
      <c r="I742" s="201" t="n">
        <v>9</v>
      </c>
      <c r="J742" s="9">
        <f>+(((G742-F742)-(H742-F742))/(H742-F742))*100</f>
        <v/>
      </c>
      <c r="K742" s="33">
        <f>AVERAGE(J742:J743)</f>
        <v/>
      </c>
      <c r="L742" s="33">
        <f>_xlfn.STDEV.S(J742,J743)</f>
        <v/>
      </c>
      <c r="M742" s="13" t="n">
        <v>1</v>
      </c>
      <c r="O742" s="295">
        <f>+(H742-F742)/10</f>
        <v/>
      </c>
      <c r="P742" s="26" t="inlineStr">
        <is>
          <t>FALSO</t>
        </is>
      </c>
      <c r="Q742" s="26" t="inlineStr">
        <is>
          <t>FALSO</t>
        </is>
      </c>
      <c r="R742" s="149" t="inlineStr">
        <is>
          <t>Esperado</t>
        </is>
      </c>
      <c r="S742" s="149" t="inlineStr">
        <is>
          <t>Esperado</t>
        </is>
      </c>
      <c r="T742" s="149" t="inlineStr">
        <is>
          <t>Dato Válido</t>
        </is>
      </c>
      <c r="U742" s="149" t="n"/>
    </row>
    <row r="743" ht="15.75" customHeight="1" s="412">
      <c r="A743" s="5" t="n">
        <v>86</v>
      </c>
      <c r="B743" s="252" t="n">
        <v>86</v>
      </c>
      <c r="C743" s="201" t="n">
        <v>176</v>
      </c>
      <c r="D743" s="201" t="n">
        <v>1</v>
      </c>
      <c r="E743" s="8" t="n">
        <v>43514</v>
      </c>
      <c r="F743" s="201" t="n">
        <v>5281</v>
      </c>
      <c r="G743" s="201" t="n">
        <v>8145</v>
      </c>
      <c r="H743" s="201" t="n">
        <v>7404</v>
      </c>
      <c r="I743" s="201" t="n"/>
      <c r="J743" s="9">
        <f>+(((G743-F743)-(H743-F743))/(H743-F743))*100</f>
        <v/>
      </c>
      <c r="K743" s="13" t="n"/>
      <c r="L743" s="13" t="n"/>
      <c r="M743" s="13" t="n"/>
      <c r="O743" s="295">
        <f>+(H743-F743)/10</f>
        <v/>
      </c>
      <c r="P743" s="26" t="inlineStr">
        <is>
          <t>VERDADERO</t>
        </is>
      </c>
      <c r="Q743" s="26" t="inlineStr">
        <is>
          <t>FALSO</t>
        </is>
      </c>
      <c r="R743" s="149" t="inlineStr">
        <is>
          <t>Esperado</t>
        </is>
      </c>
      <c r="S743" s="149" t="inlineStr">
        <is>
          <t>No esperado</t>
        </is>
      </c>
      <c r="T743" s="149" t="inlineStr">
        <is>
          <t>Dato Válido</t>
        </is>
      </c>
      <c r="U743" s="149" t="n"/>
    </row>
    <row r="744" ht="15.75" customHeight="1" s="412">
      <c r="A744" s="5" t="n">
        <v>739</v>
      </c>
      <c r="B744" s="252" t="n">
        <v>85</v>
      </c>
      <c r="C744" s="201" t="n">
        <v>176</v>
      </c>
      <c r="D744" s="201" t="n">
        <v>3</v>
      </c>
      <c r="E744" s="8" t="n">
        <v>43521</v>
      </c>
      <c r="F744" s="201" t="n">
        <v>5253</v>
      </c>
      <c r="G744" s="201" t="n">
        <v>7996</v>
      </c>
      <c r="H744" s="201" t="n">
        <v>7476</v>
      </c>
      <c r="I744" s="201" t="n">
        <v>10</v>
      </c>
      <c r="J744" s="9">
        <f>+(((G744-F744)-(H744-F744))/(H744-F744))*100</f>
        <v/>
      </c>
      <c r="K744" s="33">
        <f>AVERAGE(J744:J745)</f>
        <v/>
      </c>
      <c r="L744" s="33">
        <f>_xlfn.STDEV.S(J744,J745)</f>
        <v/>
      </c>
      <c r="M744" s="13" t="n"/>
      <c r="O744" s="295">
        <f>+(H744-F744)/10</f>
        <v/>
      </c>
      <c r="P744" s="26" t="inlineStr">
        <is>
          <t>FALSO</t>
        </is>
      </c>
      <c r="Q744" s="26" t="inlineStr">
        <is>
          <t>FALSO</t>
        </is>
      </c>
      <c r="R744" s="149" t="inlineStr">
        <is>
          <t>Esperado</t>
        </is>
      </c>
      <c r="S744" s="149" t="inlineStr">
        <is>
          <t>Esperado</t>
        </is>
      </c>
      <c r="T744" s="149" t="inlineStr">
        <is>
          <t>Dato Válido</t>
        </is>
      </c>
      <c r="U744" s="149" t="n"/>
    </row>
    <row r="745" ht="15.75" customHeight="1" s="412">
      <c r="A745" s="5" t="n">
        <v>740</v>
      </c>
      <c r="B745" s="252" t="n">
        <v>86</v>
      </c>
      <c r="C745" s="201" t="n">
        <v>176</v>
      </c>
      <c r="D745" s="201" t="n">
        <v>3</v>
      </c>
      <c r="E745" s="8" t="n">
        <v>43521</v>
      </c>
      <c r="F745" s="201" t="n">
        <v>5281</v>
      </c>
      <c r="G745" s="201" t="n">
        <v>7872</v>
      </c>
      <c r="H745" s="201" t="n">
        <v>7410</v>
      </c>
      <c r="I745" s="201" t="n"/>
      <c r="J745" s="9">
        <f>+(((G745-F745)-(H745-F745))/(H745-F745))*100</f>
        <v/>
      </c>
      <c r="K745" s="13" t="n"/>
      <c r="L745" s="13" t="n"/>
      <c r="M745" s="13" t="n"/>
      <c r="O745" s="295">
        <f>+(H745-F745)/10</f>
        <v/>
      </c>
      <c r="P745" s="26" t="inlineStr">
        <is>
          <t>FALSO</t>
        </is>
      </c>
      <c r="Q745" s="26" t="inlineStr">
        <is>
          <t>FALSO</t>
        </is>
      </c>
      <c r="R745" s="149" t="inlineStr">
        <is>
          <t>No esperado</t>
        </is>
      </c>
      <c r="S745" s="149" t="inlineStr">
        <is>
          <t>Esperado</t>
        </is>
      </c>
      <c r="T745" s="149" t="inlineStr">
        <is>
          <t>Dato Válido</t>
        </is>
      </c>
      <c r="U745" s="149" t="n"/>
    </row>
    <row r="746" ht="15.75" customHeight="1" s="412">
      <c r="A746" s="5" t="n">
        <v>1389</v>
      </c>
      <c r="B746" s="252" t="n">
        <v>85</v>
      </c>
      <c r="C746" s="201" t="n">
        <v>176</v>
      </c>
      <c r="D746" s="201" t="n">
        <v>5</v>
      </c>
      <c r="E746" s="8" t="n">
        <v>43531</v>
      </c>
      <c r="F746" s="201" t="n">
        <v>5253</v>
      </c>
      <c r="G746" s="201" t="n">
        <v>8096</v>
      </c>
      <c r="H746" s="201" t="n">
        <v>7680</v>
      </c>
      <c r="I746" s="201" t="n">
        <v>6</v>
      </c>
      <c r="J746" s="9">
        <f>+(((G746-F746)-(H746-F746))/(H746-F746))*100</f>
        <v/>
      </c>
      <c r="K746" s="33">
        <f>AVERAGE(J746:J747)</f>
        <v/>
      </c>
      <c r="L746" s="33">
        <f>_xlfn.STDEV.S(J746,J747)</f>
        <v/>
      </c>
      <c r="M746" s="13" t="n"/>
      <c r="O746" s="295">
        <f>+(H746-F746)/10</f>
        <v/>
      </c>
      <c r="P746" s="26" t="inlineStr">
        <is>
          <t>FALSO</t>
        </is>
      </c>
      <c r="Q746" s="26" t="inlineStr">
        <is>
          <t>FALSO</t>
        </is>
      </c>
      <c r="R746" s="149" t="inlineStr">
        <is>
          <t>Esperado</t>
        </is>
      </c>
      <c r="S746" s="149" t="inlineStr">
        <is>
          <t>Esperado</t>
        </is>
      </c>
      <c r="T746" s="149" t="inlineStr">
        <is>
          <t>Dato Válido</t>
        </is>
      </c>
      <c r="U746" s="149" t="n"/>
    </row>
    <row r="747" ht="15.75" customHeight="1" s="412">
      <c r="A747" s="5" t="n">
        <v>1390</v>
      </c>
      <c r="B747" s="252" t="n">
        <v>86</v>
      </c>
      <c r="C747" s="201" t="n">
        <v>176</v>
      </c>
      <c r="D747" s="201" t="n">
        <v>5</v>
      </c>
      <c r="E747" s="8" t="n">
        <v>43531</v>
      </c>
      <c r="F747" s="201" t="n">
        <v>5281</v>
      </c>
      <c r="G747" s="201" t="n">
        <v>8028</v>
      </c>
      <c r="H747" s="201" t="n">
        <v>7628</v>
      </c>
      <c r="I747" s="201" t="n"/>
      <c r="J747" s="9">
        <f>+(((G747-F747)-(H747-F747))/(H747-F747))*100</f>
        <v/>
      </c>
      <c r="K747" s="13" t="n"/>
      <c r="L747" s="13" t="n"/>
      <c r="M747" s="13" t="n"/>
      <c r="O747" s="295">
        <f>+(H747-F747)/10</f>
        <v/>
      </c>
      <c r="P747" s="26" t="inlineStr">
        <is>
          <t>FALSO</t>
        </is>
      </c>
      <c r="Q747" s="26" t="inlineStr">
        <is>
          <t>FALSO</t>
        </is>
      </c>
      <c r="R747" s="149" t="inlineStr">
        <is>
          <t>No esperado</t>
        </is>
      </c>
      <c r="S747" s="149" t="inlineStr">
        <is>
          <t>Esperado</t>
        </is>
      </c>
      <c r="T747" s="149" t="inlineStr">
        <is>
          <t>Dato Válido</t>
        </is>
      </c>
      <c r="U747" s="149" t="n"/>
    </row>
    <row r="748" ht="15.75" customHeight="1" s="412">
      <c r="A748" s="15" t="n">
        <v>1997</v>
      </c>
      <c r="B748" s="16" t="n">
        <v>43</v>
      </c>
      <c r="C748" s="17" t="n">
        <v>176</v>
      </c>
      <c r="D748" s="17" t="n">
        <v>7</v>
      </c>
      <c r="E748" s="18" t="n">
        <v>43545</v>
      </c>
      <c r="F748" s="19" t="n">
        <v>5211</v>
      </c>
      <c r="G748" s="17" t="n">
        <v>7378</v>
      </c>
      <c r="H748" s="17" t="n">
        <v>7042</v>
      </c>
      <c r="I748" s="201" t="n"/>
      <c r="J748" s="9">
        <f>+(((G748-F748)-(H748-F748))/(H748-F748))*100</f>
        <v/>
      </c>
      <c r="K748" s="33">
        <f>AVERAGE(J748:J749)</f>
        <v/>
      </c>
      <c r="L748" s="33">
        <f>_xlfn.STDEV.S(J748,J749)</f>
        <v/>
      </c>
      <c r="M748" s="13" t="n"/>
      <c r="O748" s="295">
        <f>+(H748-F748)/10</f>
        <v/>
      </c>
      <c r="P748" s="26" t="inlineStr">
        <is>
          <t>FALSO</t>
        </is>
      </c>
      <c r="Q748" s="26" t="inlineStr">
        <is>
          <t>FALSO</t>
        </is>
      </c>
      <c r="R748" s="149" t="inlineStr">
        <is>
          <t>No esperado</t>
        </is>
      </c>
      <c r="S748" s="149" t="inlineStr">
        <is>
          <t>No esperado</t>
        </is>
      </c>
      <c r="T748" s="149" t="inlineStr">
        <is>
          <t>Dato Válido</t>
        </is>
      </c>
      <c r="U748" s="149" t="n"/>
    </row>
    <row r="749" ht="15.75" customHeight="1" s="412">
      <c r="A749" s="15" t="n">
        <v>1998</v>
      </c>
      <c r="B749" s="16" t="n">
        <v>44</v>
      </c>
      <c r="C749" s="17" t="n">
        <v>176</v>
      </c>
      <c r="D749" s="17" t="n">
        <v>7</v>
      </c>
      <c r="E749" s="18" t="n">
        <v>43545</v>
      </c>
      <c r="F749" s="19" t="n">
        <v>5218</v>
      </c>
      <c r="G749" s="17" t="n">
        <v>7720</v>
      </c>
      <c r="H749" s="17" t="n">
        <v>7328</v>
      </c>
      <c r="I749" s="201" t="n"/>
      <c r="J749" s="9">
        <f>+(((G749-F749)-(H749-F749))/(H749-F749))*100</f>
        <v/>
      </c>
      <c r="K749" s="13" t="n"/>
      <c r="L749" s="13" t="n"/>
      <c r="M749" s="13" t="n"/>
      <c r="O749" s="295">
        <f>+(H749-F749)/10</f>
        <v/>
      </c>
      <c r="P749" s="26" t="inlineStr">
        <is>
          <t>FALSO</t>
        </is>
      </c>
      <c r="Q749" s="26" t="inlineStr">
        <is>
          <t>FALSO</t>
        </is>
      </c>
      <c r="R749" s="149" t="inlineStr">
        <is>
          <t>Esperado</t>
        </is>
      </c>
      <c r="S749" s="149" t="inlineStr">
        <is>
          <t>Esperado</t>
        </is>
      </c>
      <c r="T749" s="149" t="inlineStr">
        <is>
          <t>Dato Válido</t>
        </is>
      </c>
      <c r="U749" s="149" t="n"/>
    </row>
    <row r="750" ht="15.75" customHeight="1" s="412">
      <c r="A750" s="15" t="n">
        <v>2657</v>
      </c>
      <c r="B750" s="16" t="n">
        <v>29</v>
      </c>
      <c r="C750" s="17" t="n">
        <v>176</v>
      </c>
      <c r="D750" s="17" t="n">
        <v>10</v>
      </c>
      <c r="E750" s="18" t="n">
        <v>43564</v>
      </c>
      <c r="F750" s="19" t="n">
        <v>5292</v>
      </c>
      <c r="G750" s="17" t="n">
        <v>7665</v>
      </c>
      <c r="H750" s="17" t="n">
        <v>7334</v>
      </c>
      <c r="I750" s="17" t="n"/>
      <c r="J750" s="9">
        <f>+(((G750-F750)-(H750-F750))/(H750-F750))*100</f>
        <v/>
      </c>
      <c r="K750" s="33">
        <f>AVERAGE(J750:J751)</f>
        <v/>
      </c>
      <c r="L750" s="33">
        <f>_xlfn.STDEV.S(J750,J751)</f>
        <v/>
      </c>
      <c r="M750" s="13">
        <f>(K748-K750)/19</f>
        <v/>
      </c>
      <c r="N750" s="295">
        <f>(K742-K750)/50</f>
        <v/>
      </c>
      <c r="O750" s="295">
        <f>+(H750-F750)/10</f>
        <v/>
      </c>
      <c r="P750" s="26" t="inlineStr">
        <is>
          <t>FALSO</t>
        </is>
      </c>
      <c r="Q750" s="26" t="inlineStr">
        <is>
          <t>FALSO</t>
        </is>
      </c>
      <c r="R750" s="149" t="inlineStr">
        <is>
          <t>No esperado</t>
        </is>
      </c>
      <c r="S750" s="149" t="inlineStr">
        <is>
          <t>Esperado</t>
        </is>
      </c>
      <c r="T750" s="149" t="inlineStr">
        <is>
          <t>Dato Válido</t>
        </is>
      </c>
      <c r="U750" s="149" t="n"/>
    </row>
    <row r="751" ht="15.75" customHeight="1" s="412">
      <c r="A751" s="15" t="n">
        <v>2658</v>
      </c>
      <c r="B751" s="16" t="n">
        <v>30</v>
      </c>
      <c r="C751" s="17" t="n">
        <v>176</v>
      </c>
      <c r="D751" s="17" t="n">
        <v>10</v>
      </c>
      <c r="E751" s="18" t="n">
        <v>43564</v>
      </c>
      <c r="F751" s="19" t="n">
        <v>5244</v>
      </c>
      <c r="G751" s="17" t="n">
        <v>7503</v>
      </c>
      <c r="H751" s="17" t="n">
        <v>7197</v>
      </c>
      <c r="I751" s="17" t="n"/>
      <c r="J751" s="9">
        <f>+(((G751-F751)-(H751-F751))/(H751-F751))*100</f>
        <v/>
      </c>
      <c r="K751" s="13" t="n"/>
      <c r="L751" s="13" t="n"/>
      <c r="M751" s="13" t="n"/>
      <c r="O751" s="295">
        <f>+(H751-F751)/10</f>
        <v/>
      </c>
      <c r="P751" s="26" t="inlineStr">
        <is>
          <t>FALSO</t>
        </is>
      </c>
      <c r="Q751" s="26" t="inlineStr">
        <is>
          <t>VERDADERO</t>
        </is>
      </c>
      <c r="R751" s="149" t="inlineStr">
        <is>
          <t>No esperado</t>
        </is>
      </c>
      <c r="S751" s="149" t="inlineStr">
        <is>
          <t>Esperado</t>
        </is>
      </c>
      <c r="T751" s="149" t="inlineStr">
        <is>
          <t>Dato Válido</t>
        </is>
      </c>
      <c r="U751" s="149" t="n"/>
    </row>
    <row r="752" ht="15.75" customHeight="1" s="412">
      <c r="A752" s="5" t="n">
        <v>459</v>
      </c>
      <c r="B752" s="252" t="n">
        <v>109</v>
      </c>
      <c r="C752" s="255" t="n">
        <v>177</v>
      </c>
      <c r="D752" s="255" t="n">
        <v>2</v>
      </c>
      <c r="E752" s="58" t="n">
        <v>43517</v>
      </c>
      <c r="F752" s="255" t="n">
        <v>5191</v>
      </c>
      <c r="G752" s="255" t="n">
        <v>7718</v>
      </c>
      <c r="H752" s="255" t="n">
        <v>6948</v>
      </c>
      <c r="I752" s="255" t="n">
        <v>9</v>
      </c>
      <c r="J752" s="59">
        <f>+(((G752-F752)-(H752-F752))/(H752-F752))*100</f>
        <v/>
      </c>
      <c r="K752" s="34">
        <f>AVERAGE(J752:J753)</f>
        <v/>
      </c>
      <c r="L752" s="34">
        <f>_xlfn.STDEV.S(J752,J753)</f>
        <v/>
      </c>
      <c r="M752" s="35" t="n">
        <v>3</v>
      </c>
      <c r="O752" s="295">
        <f>+(H752-F752)/10</f>
        <v/>
      </c>
      <c r="P752" s="26" t="inlineStr">
        <is>
          <t>FALSO</t>
        </is>
      </c>
      <c r="Q752" s="26" t="inlineStr">
        <is>
          <t>FALSO</t>
        </is>
      </c>
      <c r="R752" s="149" t="inlineStr">
        <is>
          <t>Esperado</t>
        </is>
      </c>
      <c r="S752" s="149" t="inlineStr">
        <is>
          <t>Esperado</t>
        </is>
      </c>
      <c r="T752" s="149" t="inlineStr">
        <is>
          <t>Se descarta</t>
        </is>
      </c>
      <c r="U752" s="149" t="n"/>
    </row>
    <row r="753" ht="15.75" customHeight="1" s="412">
      <c r="A753" s="5" t="n">
        <v>460</v>
      </c>
      <c r="B753" s="252" t="n">
        <v>110</v>
      </c>
      <c r="C753" s="255" t="n">
        <v>177</v>
      </c>
      <c r="D753" s="255" t="n">
        <v>2</v>
      </c>
      <c r="E753" s="58" t="n">
        <v>43517</v>
      </c>
      <c r="F753" s="255" t="n">
        <v>5243</v>
      </c>
      <c r="G753" s="255" t="n">
        <v>7718</v>
      </c>
      <c r="H753" s="255" t="n">
        <v>6973</v>
      </c>
      <c r="I753" s="255" t="n"/>
      <c r="J753" s="59">
        <f>+(((G753-F753)-(H753-F753))/(H753-F753))*100</f>
        <v/>
      </c>
      <c r="K753" s="35" t="n"/>
      <c r="L753" s="35" t="n"/>
      <c r="M753" s="35" t="n"/>
      <c r="O753" s="295">
        <f>+(H753-F753)/10</f>
        <v/>
      </c>
      <c r="P753" s="26" t="inlineStr">
        <is>
          <t>FALSO</t>
        </is>
      </c>
      <c r="Q753" s="26" t="inlineStr">
        <is>
          <t>FALSO</t>
        </is>
      </c>
      <c r="R753" s="149" t="inlineStr">
        <is>
          <t>No esperado</t>
        </is>
      </c>
      <c r="S753" s="149" t="inlineStr">
        <is>
          <t>Esperado</t>
        </is>
      </c>
      <c r="T753" s="149" t="inlineStr">
        <is>
          <t>Se descarta</t>
        </is>
      </c>
      <c r="U753" s="149" t="n"/>
    </row>
    <row r="754" ht="15.75" customHeight="1" s="412">
      <c r="A754" s="5" t="n">
        <v>1113</v>
      </c>
      <c r="B754" s="252" t="n">
        <v>67</v>
      </c>
      <c r="C754" s="255" t="n">
        <v>177</v>
      </c>
      <c r="D754" s="255" t="n">
        <v>4</v>
      </c>
      <c r="E754" s="58" t="n">
        <v>43524</v>
      </c>
      <c r="F754" s="255" t="n">
        <v>5217</v>
      </c>
      <c r="G754" s="255" t="n">
        <v>7486</v>
      </c>
      <c r="H754" s="255" t="n">
        <v>6755</v>
      </c>
      <c r="I754" s="255" t="n">
        <v>11</v>
      </c>
      <c r="J754" s="59">
        <f>+(((G754-F754)-(H754-F754))/(H754-F754))*100</f>
        <v/>
      </c>
      <c r="K754" s="34">
        <f>AVERAGE(J754:J755)</f>
        <v/>
      </c>
      <c r="L754" s="34">
        <f>_xlfn.STDEV.S(J754,J755)</f>
        <v/>
      </c>
      <c r="M754" s="35" t="n"/>
      <c r="O754" s="295">
        <f>+(H754-F754)/10</f>
        <v/>
      </c>
      <c r="P754" s="26" t="inlineStr">
        <is>
          <t>FALSO</t>
        </is>
      </c>
      <c r="Q754" s="26" t="inlineStr">
        <is>
          <t>FALSO</t>
        </is>
      </c>
      <c r="R754" s="149" t="inlineStr">
        <is>
          <t>No esperado</t>
        </is>
      </c>
      <c r="S754" s="149" t="inlineStr">
        <is>
          <t>No esperado</t>
        </is>
      </c>
      <c r="T754" s="149" t="inlineStr">
        <is>
          <t>Se descarta</t>
        </is>
      </c>
      <c r="U754" s="149" t="n"/>
    </row>
    <row r="755" ht="15.75" customHeight="1" s="412">
      <c r="A755" s="5" t="n">
        <v>1114</v>
      </c>
      <c r="B755" s="252" t="n">
        <v>68</v>
      </c>
      <c r="C755" s="255" t="n">
        <v>177</v>
      </c>
      <c r="D755" s="255" t="n">
        <v>4</v>
      </c>
      <c r="E755" s="58" t="n">
        <v>43524</v>
      </c>
      <c r="F755" s="255" t="n">
        <v>5288</v>
      </c>
      <c r="G755" s="255" t="n">
        <v>7625</v>
      </c>
      <c r="H755" s="255" t="n">
        <v>6886</v>
      </c>
      <c r="I755" s="255" t="n"/>
      <c r="J755" s="59">
        <f>+(((G755-F755)-(H755-F755))/(H755-F755))*100</f>
        <v/>
      </c>
      <c r="K755" s="35" t="n"/>
      <c r="L755" s="35" t="n"/>
      <c r="M755" s="35" t="n"/>
      <c r="O755" s="295">
        <f>+(H755-F755)/10</f>
        <v/>
      </c>
      <c r="P755" s="26" t="inlineStr">
        <is>
          <t>FALSO</t>
        </is>
      </c>
      <c r="Q755" s="26" t="inlineStr">
        <is>
          <t>FALSO</t>
        </is>
      </c>
      <c r="R755" s="149" t="inlineStr">
        <is>
          <t>Esperado</t>
        </is>
      </c>
      <c r="S755" s="149" t="inlineStr">
        <is>
          <t>Esperado</t>
        </is>
      </c>
      <c r="T755" s="149" t="inlineStr">
        <is>
          <t>Se descarta</t>
        </is>
      </c>
      <c r="U755" s="149" t="n"/>
    </row>
    <row r="756" ht="15.75" customHeight="1" s="412">
      <c r="A756" s="5" t="n">
        <v>1763</v>
      </c>
      <c r="B756" s="252" t="n">
        <v>67</v>
      </c>
      <c r="C756" s="255" t="n">
        <v>177</v>
      </c>
      <c r="D756" s="255" t="n">
        <v>6</v>
      </c>
      <c r="E756" s="58" t="n">
        <v>43535</v>
      </c>
      <c r="F756" s="255" t="n">
        <v>5217</v>
      </c>
      <c r="G756" s="255" t="n">
        <v>7289</v>
      </c>
      <c r="H756" s="255" t="n">
        <v>6803</v>
      </c>
      <c r="I756" s="255" t="n">
        <v>10</v>
      </c>
      <c r="J756" s="59">
        <f>+(((G756-F756)-(H756-F756))/(H756-F756))*100</f>
        <v/>
      </c>
      <c r="K756" s="34">
        <f>AVERAGE(J756:J757)</f>
        <v/>
      </c>
      <c r="L756" s="34">
        <f>_xlfn.STDEV.S(J756,J757)</f>
        <v/>
      </c>
      <c r="M756" s="35" t="n"/>
      <c r="O756" s="295">
        <f>+(H756-F756)/10</f>
        <v/>
      </c>
      <c r="P756" s="26" t="inlineStr">
        <is>
          <t>FALSO</t>
        </is>
      </c>
      <c r="Q756" s="26" t="inlineStr">
        <is>
          <t>FALSO</t>
        </is>
      </c>
      <c r="R756" s="149" t="inlineStr">
        <is>
          <t>Esperado</t>
        </is>
      </c>
      <c r="S756" s="149" t="inlineStr">
        <is>
          <t>Esperado</t>
        </is>
      </c>
      <c r="T756" s="149" t="inlineStr">
        <is>
          <t>Se descarta</t>
        </is>
      </c>
      <c r="U756" s="149" t="n"/>
    </row>
    <row r="757" ht="15.75" customHeight="1" s="412">
      <c r="A757" s="5" t="n">
        <v>1764</v>
      </c>
      <c r="B757" s="252" t="n">
        <v>68</v>
      </c>
      <c r="C757" s="255" t="n">
        <v>177</v>
      </c>
      <c r="D757" s="255" t="n">
        <v>6</v>
      </c>
      <c r="E757" s="58" t="n">
        <v>43535</v>
      </c>
      <c r="F757" s="255" t="n">
        <v>5288</v>
      </c>
      <c r="G757" s="255" t="n">
        <v>7441</v>
      </c>
      <c r="H757" s="255" t="n">
        <v>6922</v>
      </c>
      <c r="I757" s="255" t="n"/>
      <c r="J757" s="59">
        <f>+(((G757-F757)-(H757-F757))/(H757-F757))*100</f>
        <v/>
      </c>
      <c r="K757" s="35" t="n"/>
      <c r="L757" s="35" t="n"/>
      <c r="M757" s="35" t="n"/>
      <c r="O757" s="295">
        <f>+(H757-F757)/10</f>
        <v/>
      </c>
      <c r="P757" s="26" t="inlineStr">
        <is>
          <t>FALSO</t>
        </is>
      </c>
      <c r="Q757" s="26" t="inlineStr">
        <is>
          <t>FALSO</t>
        </is>
      </c>
      <c r="R757" s="149" t="inlineStr">
        <is>
          <t>Esperado</t>
        </is>
      </c>
      <c r="S757" s="149" t="inlineStr">
        <is>
          <t>No esperado</t>
        </is>
      </c>
      <c r="T757" s="149" t="inlineStr">
        <is>
          <t>Se descarta</t>
        </is>
      </c>
      <c r="U757" s="149" t="n"/>
    </row>
    <row r="758" ht="15.75" customHeight="1" s="412">
      <c r="A758" s="15" t="n">
        <v>2469</v>
      </c>
      <c r="B758" s="16" t="n">
        <v>57</v>
      </c>
      <c r="C758" s="60" t="n">
        <v>177</v>
      </c>
      <c r="D758" s="60" t="n">
        <v>9</v>
      </c>
      <c r="E758" s="61" t="n">
        <v>43557</v>
      </c>
      <c r="F758" s="62" t="n">
        <v>5257</v>
      </c>
      <c r="G758" s="60" t="n">
        <v>7315</v>
      </c>
      <c r="H758" s="60" t="n">
        <v>6951</v>
      </c>
      <c r="I758" s="255" t="n"/>
      <c r="J758" s="59">
        <f>+(((G758-F758)-(H758-F758))/(H758-F758))*100</f>
        <v/>
      </c>
      <c r="K758" s="34">
        <f>AVERAGE(J758:J759)</f>
        <v/>
      </c>
      <c r="L758" s="34">
        <f>_xlfn.STDEV.S(J758,J759)</f>
        <v/>
      </c>
      <c r="M758" s="35" t="n"/>
      <c r="O758" s="295">
        <f>+(H758-F758)/10</f>
        <v/>
      </c>
      <c r="P758" s="26" t="inlineStr">
        <is>
          <t>FALSO</t>
        </is>
      </c>
      <c r="Q758" s="26" t="inlineStr">
        <is>
          <t>FALSO</t>
        </is>
      </c>
      <c r="R758" s="149" t="inlineStr">
        <is>
          <t>Esperado</t>
        </is>
      </c>
      <c r="S758" s="149" t="inlineStr">
        <is>
          <t>Esperado</t>
        </is>
      </c>
      <c r="T758" s="149" t="inlineStr">
        <is>
          <t>Se descarta</t>
        </is>
      </c>
      <c r="U758" s="149" t="n"/>
    </row>
    <row r="759" ht="15.75" customHeight="1" s="412">
      <c r="A759" s="15" t="n">
        <v>2470</v>
      </c>
      <c r="B759" s="16" t="n">
        <v>58</v>
      </c>
      <c r="C759" s="60" t="n">
        <v>177</v>
      </c>
      <c r="D759" s="60" t="n">
        <v>9</v>
      </c>
      <c r="E759" s="61" t="n">
        <v>43557</v>
      </c>
      <c r="F759" s="62" t="n">
        <v>5320</v>
      </c>
      <c r="G759" s="60" t="n">
        <v>7257</v>
      </c>
      <c r="H759" s="60" t="n">
        <v>6909</v>
      </c>
      <c r="I759" s="255" t="n"/>
      <c r="J759" s="59">
        <f>+(((G759-F759)-(H759-F759))/(H759-F759))*100</f>
        <v/>
      </c>
      <c r="K759" s="35" t="n"/>
      <c r="L759" s="35" t="n"/>
      <c r="M759" s="35" t="n"/>
      <c r="O759" s="295">
        <f>+(H759-F759)/10</f>
        <v/>
      </c>
      <c r="P759" s="26" t="inlineStr">
        <is>
          <t>FALSO</t>
        </is>
      </c>
      <c r="Q759" s="26" t="inlineStr">
        <is>
          <t>FALSO</t>
        </is>
      </c>
      <c r="R759" s="149" t="inlineStr">
        <is>
          <t>No esperado</t>
        </is>
      </c>
      <c r="S759" s="149" t="inlineStr">
        <is>
          <t>Esperado</t>
        </is>
      </c>
      <c r="T759" s="149" t="inlineStr">
        <is>
          <t>Se descarta</t>
        </is>
      </c>
      <c r="U759" s="149" t="n"/>
    </row>
    <row r="760" ht="15.75" customHeight="1" s="412">
      <c r="A760" s="15" t="n">
        <v>3117</v>
      </c>
      <c r="B760" s="16" t="n">
        <v>57</v>
      </c>
      <c r="C760" s="60" t="n">
        <v>177</v>
      </c>
      <c r="D760" s="60" t="n">
        <v>12</v>
      </c>
      <c r="E760" s="61" t="n">
        <v>43577</v>
      </c>
      <c r="F760" s="62" t="n">
        <v>5257</v>
      </c>
      <c r="G760" s="60" t="n">
        <v>7786</v>
      </c>
      <c r="H760" s="60" t="n">
        <v>7402</v>
      </c>
      <c r="I760" s="60" t="n"/>
      <c r="J760" s="59">
        <f>+(((G760-F760)-(H760-F760))/(H760-F760))*100</f>
        <v/>
      </c>
      <c r="K760" s="34">
        <f>AVERAGE(J760:J761)</f>
        <v/>
      </c>
      <c r="L760" s="34">
        <f>_xlfn.STDEV.S(J760,J761)</f>
        <v/>
      </c>
      <c r="M760" s="35">
        <f>(K758-K760)/20</f>
        <v/>
      </c>
      <c r="N760" s="295">
        <f>(K756-K760)/42</f>
        <v/>
      </c>
      <c r="O760" s="295">
        <f>+(H760-F760)/10</f>
        <v/>
      </c>
      <c r="P760" s="26" t="inlineStr">
        <is>
          <t>FALSO</t>
        </is>
      </c>
      <c r="Q760" s="26" t="inlineStr">
        <is>
          <t>FALSO</t>
        </is>
      </c>
      <c r="R760" s="149" t="inlineStr">
        <is>
          <t>Esperado</t>
        </is>
      </c>
      <c r="S760" s="149" t="inlineStr">
        <is>
          <t>Esperado</t>
        </is>
      </c>
      <c r="T760" s="149" t="inlineStr">
        <is>
          <t>Se descarta</t>
        </is>
      </c>
      <c r="U760" s="149" t="n"/>
    </row>
    <row r="761" ht="15.75" customHeight="1" s="412">
      <c r="A761" s="15" t="n">
        <v>3118</v>
      </c>
      <c r="B761" s="16" t="n">
        <v>58</v>
      </c>
      <c r="C761" s="60" t="n">
        <v>177</v>
      </c>
      <c r="D761" s="60" t="n">
        <v>12</v>
      </c>
      <c r="E761" s="61" t="n">
        <v>43577</v>
      </c>
      <c r="F761" s="62" t="n">
        <v>5320</v>
      </c>
      <c r="G761" s="60" t="n">
        <v>7711</v>
      </c>
      <c r="H761" s="60" t="n">
        <v>7343</v>
      </c>
      <c r="I761" s="60" t="n"/>
      <c r="J761" s="59">
        <f>+(((G761-F761)-(H761-F761))/(H761-F761))*100</f>
        <v/>
      </c>
      <c r="K761" s="35" t="n"/>
      <c r="L761" s="35" t="n"/>
      <c r="M761" s="35" t="n"/>
      <c r="O761" s="295">
        <f>+(H761-F761)/10</f>
        <v/>
      </c>
      <c r="P761" s="26" t="inlineStr">
        <is>
          <t>FALSO</t>
        </is>
      </c>
      <c r="Q761" s="26" t="inlineStr">
        <is>
          <t>FALSO</t>
        </is>
      </c>
      <c r="R761" s="149" t="inlineStr">
        <is>
          <t>No esperado</t>
        </is>
      </c>
      <c r="S761" s="149" t="inlineStr">
        <is>
          <t>Esperado</t>
        </is>
      </c>
      <c r="T761" s="149" t="inlineStr">
        <is>
          <t>Se descarta</t>
        </is>
      </c>
      <c r="U761" s="149" t="n"/>
    </row>
    <row r="762" ht="15.75" customHeight="1" s="412">
      <c r="A762" s="5" t="n">
        <v>87</v>
      </c>
      <c r="B762" s="252" t="n">
        <v>87</v>
      </c>
      <c r="C762" s="201" t="n">
        <v>178</v>
      </c>
      <c r="D762" s="201" t="n">
        <v>1</v>
      </c>
      <c r="E762" s="8" t="n">
        <v>43514</v>
      </c>
      <c r="F762" s="201" t="n">
        <v>5250</v>
      </c>
      <c r="G762" s="201" t="n">
        <v>9385</v>
      </c>
      <c r="H762" s="201" t="n">
        <v>8193</v>
      </c>
      <c r="I762" s="201" t="n">
        <v>8</v>
      </c>
      <c r="J762" s="9">
        <f>+(((G762-F762)-(H762-F762))/(H762-F762))*100</f>
        <v/>
      </c>
      <c r="K762" s="33">
        <f>AVERAGE(J762:J763)</f>
        <v/>
      </c>
      <c r="L762" s="33">
        <f>_xlfn.STDEV.S(J762,J763)</f>
        <v/>
      </c>
      <c r="M762" s="13" t="n">
        <v>1</v>
      </c>
      <c r="O762" s="295">
        <f>+(H762-F762)/10</f>
        <v/>
      </c>
      <c r="P762" s="26" t="inlineStr">
        <is>
          <t>FALSO</t>
        </is>
      </c>
      <c r="Q762" s="26" t="inlineStr">
        <is>
          <t>FALSO</t>
        </is>
      </c>
      <c r="R762" s="149" t="inlineStr">
        <is>
          <t>Esperado</t>
        </is>
      </c>
      <c r="S762" s="149" t="inlineStr">
        <is>
          <t>Esperado</t>
        </is>
      </c>
      <c r="T762" s="149" t="inlineStr">
        <is>
          <t>Se descarta</t>
        </is>
      </c>
      <c r="U762" s="149" t="n"/>
    </row>
    <row r="763" ht="15.75" customHeight="1" s="412">
      <c r="A763" s="5" t="n">
        <v>88</v>
      </c>
      <c r="B763" s="252" t="n">
        <v>88</v>
      </c>
      <c r="C763" s="201" t="n">
        <v>178</v>
      </c>
      <c r="D763" s="201" t="n">
        <v>1</v>
      </c>
      <c r="E763" s="8" t="n">
        <v>43514</v>
      </c>
      <c r="F763" s="201" t="n">
        <v>5241</v>
      </c>
      <c r="G763" s="201" t="n">
        <v>9803</v>
      </c>
      <c r="H763" s="201" t="n">
        <v>8471</v>
      </c>
      <c r="I763" s="201" t="n"/>
      <c r="J763" s="9">
        <f>+(((G763-F763)-(H763-F763))/(H763-F763))*100</f>
        <v/>
      </c>
      <c r="K763" s="13" t="n"/>
      <c r="L763" s="13" t="n"/>
      <c r="M763" s="13" t="n"/>
      <c r="O763" s="295">
        <f>+(H763-F763)/10</f>
        <v/>
      </c>
      <c r="P763" s="26" t="inlineStr">
        <is>
          <t>FALSO</t>
        </is>
      </c>
      <c r="Q763" s="26" t="inlineStr">
        <is>
          <t>FALSO</t>
        </is>
      </c>
      <c r="R763" s="149" t="inlineStr">
        <is>
          <t>Esperado</t>
        </is>
      </c>
      <c r="S763" s="149" t="inlineStr">
        <is>
          <t>Esperado</t>
        </is>
      </c>
      <c r="T763" s="149" t="inlineStr">
        <is>
          <t>Se descarta</t>
        </is>
      </c>
      <c r="U763" s="149" t="n"/>
    </row>
    <row r="764" ht="15.75" customHeight="1" s="412">
      <c r="A764" s="5" t="n">
        <v>741</v>
      </c>
      <c r="B764" s="252" t="n">
        <v>87</v>
      </c>
      <c r="C764" s="201" t="n">
        <v>178</v>
      </c>
      <c r="D764" s="201" t="n">
        <v>3</v>
      </c>
      <c r="E764" s="8" t="n">
        <v>43521</v>
      </c>
      <c r="F764" s="201" t="n">
        <v>5250</v>
      </c>
      <c r="G764" s="201" t="n">
        <v>7638</v>
      </c>
      <c r="H764" s="201" t="n">
        <v>7149</v>
      </c>
      <c r="I764" s="201" t="n">
        <v>9</v>
      </c>
      <c r="J764" s="9">
        <f>+(((G764-F764)-(H764-F764))/(H764-F764))*100</f>
        <v/>
      </c>
      <c r="K764" s="33">
        <f>AVERAGE(J764:J765)</f>
        <v/>
      </c>
      <c r="L764" s="33">
        <f>_xlfn.STDEV.S(J764,J765)</f>
        <v/>
      </c>
      <c r="M764" s="13" t="n"/>
      <c r="O764" s="295">
        <f>+(H764-F764)/10</f>
        <v/>
      </c>
      <c r="P764" s="26" t="inlineStr">
        <is>
          <t>FALSO</t>
        </is>
      </c>
      <c r="Q764" s="26" t="inlineStr">
        <is>
          <t>FALSO</t>
        </is>
      </c>
      <c r="R764" s="149" t="inlineStr">
        <is>
          <t>No esperado</t>
        </is>
      </c>
      <c r="S764" s="149" t="inlineStr">
        <is>
          <t>Esperado</t>
        </is>
      </c>
      <c r="T764" s="149" t="inlineStr">
        <is>
          <t>Se descarta</t>
        </is>
      </c>
      <c r="U764" s="149" t="n"/>
    </row>
    <row r="765" ht="15.75" customHeight="1" s="412">
      <c r="A765" s="5" t="n">
        <v>742</v>
      </c>
      <c r="B765" s="252" t="n">
        <v>88</v>
      </c>
      <c r="C765" s="201" t="n">
        <v>178</v>
      </c>
      <c r="D765" s="201" t="n">
        <v>3</v>
      </c>
      <c r="E765" s="8" t="n">
        <v>43521</v>
      </c>
      <c r="F765" s="201" t="n">
        <v>5241</v>
      </c>
      <c r="G765" s="201" t="n">
        <v>7256</v>
      </c>
      <c r="H765" s="201" t="n">
        <v>6846</v>
      </c>
      <c r="I765" s="201" t="n"/>
      <c r="J765" s="9">
        <f>+(((G765-F765)-(H765-F765))/(H765-F765))*100</f>
        <v/>
      </c>
      <c r="K765" s="13" t="n"/>
      <c r="L765" s="13" t="n"/>
      <c r="M765" s="13" t="n"/>
      <c r="O765" s="295">
        <f>+(H765-F765)/10</f>
        <v/>
      </c>
      <c r="P765" s="26" t="inlineStr">
        <is>
          <t>FALSO</t>
        </is>
      </c>
      <c r="Q765" s="26" t="inlineStr">
        <is>
          <t>FALSO</t>
        </is>
      </c>
      <c r="R765" s="149" t="inlineStr">
        <is>
          <t>No esperado</t>
        </is>
      </c>
      <c r="S765" s="149" t="inlineStr">
        <is>
          <t>Esperado</t>
        </is>
      </c>
      <c r="T765" s="149" t="inlineStr">
        <is>
          <t>Se descarta</t>
        </is>
      </c>
      <c r="U765" s="149" t="n"/>
    </row>
    <row r="766" ht="15.75" customHeight="1" s="412">
      <c r="A766" s="5" t="n">
        <v>1391</v>
      </c>
      <c r="B766" s="252" t="n">
        <v>87</v>
      </c>
      <c r="C766" s="201" t="n">
        <v>178</v>
      </c>
      <c r="D766" s="201" t="n">
        <v>5</v>
      </c>
      <c r="E766" s="8" t="n">
        <v>43531</v>
      </c>
      <c r="F766" s="201" t="n">
        <v>5250</v>
      </c>
      <c r="G766" s="201" t="n">
        <v>7682</v>
      </c>
      <c r="H766" s="201" t="n">
        <v>7287</v>
      </c>
      <c r="I766" s="201" t="n">
        <v>5</v>
      </c>
      <c r="J766" s="9">
        <f>+(((G766-F766)-(H766-F766))/(H766-F766))*100</f>
        <v/>
      </c>
      <c r="K766" s="33">
        <f>AVERAGE(J766:J767)</f>
        <v/>
      </c>
      <c r="L766" s="33">
        <f>_xlfn.STDEV.S(J766,J767)</f>
        <v/>
      </c>
      <c r="M766" s="13" t="n"/>
      <c r="O766" s="295">
        <f>+(H766-F766)/10</f>
        <v/>
      </c>
      <c r="P766" s="26" t="inlineStr">
        <is>
          <t>FALSO</t>
        </is>
      </c>
      <c r="Q766" s="26" t="inlineStr">
        <is>
          <t>FALSO</t>
        </is>
      </c>
      <c r="R766" s="149" t="inlineStr">
        <is>
          <t>Esperado</t>
        </is>
      </c>
      <c r="S766" s="149" t="inlineStr">
        <is>
          <t>Esperado</t>
        </is>
      </c>
      <c r="T766" s="149" t="inlineStr">
        <is>
          <t>Se descarta</t>
        </is>
      </c>
      <c r="U766" s="149" t="n"/>
    </row>
    <row r="767" ht="15.75" customHeight="1" s="412">
      <c r="A767" s="5" t="n">
        <v>1392</v>
      </c>
      <c r="B767" s="252" t="n">
        <v>88</v>
      </c>
      <c r="C767" s="201" t="n">
        <v>178</v>
      </c>
      <c r="D767" s="201" t="n">
        <v>5</v>
      </c>
      <c r="E767" s="8" t="n">
        <v>43531</v>
      </c>
      <c r="F767" s="201" t="n">
        <v>5241</v>
      </c>
      <c r="G767" s="201" t="n">
        <v>7792</v>
      </c>
      <c r="H767" s="201" t="n">
        <v>7379</v>
      </c>
      <c r="I767" s="201" t="n"/>
      <c r="J767" s="9">
        <f>+(((G767-F767)-(H767-F767))/(H767-F767))*100</f>
        <v/>
      </c>
      <c r="K767" s="13" t="n"/>
      <c r="L767" s="13" t="n"/>
      <c r="M767" s="13" t="n"/>
      <c r="O767" s="295">
        <f>+(H767-F767)/10</f>
        <v/>
      </c>
      <c r="P767" s="26" t="inlineStr">
        <is>
          <t>FALSO</t>
        </is>
      </c>
      <c r="Q767" s="26" t="inlineStr">
        <is>
          <t>FALSO</t>
        </is>
      </c>
      <c r="R767" s="149" t="inlineStr">
        <is>
          <t>Esperado</t>
        </is>
      </c>
      <c r="S767" s="149" t="inlineStr">
        <is>
          <t>Esperado</t>
        </is>
      </c>
      <c r="T767" s="149" t="inlineStr">
        <is>
          <t>Se descarta</t>
        </is>
      </c>
      <c r="U767" s="149" t="n"/>
    </row>
    <row r="768" ht="15.75" customHeight="1" s="412">
      <c r="A768" s="15" t="n">
        <v>1999</v>
      </c>
      <c r="B768" s="16" t="n">
        <v>45</v>
      </c>
      <c r="C768" s="17" t="n">
        <v>178</v>
      </c>
      <c r="D768" s="17" t="n">
        <v>7</v>
      </c>
      <c r="E768" s="18" t="n">
        <v>43545</v>
      </c>
      <c r="F768" s="19" t="n">
        <v>5211</v>
      </c>
      <c r="G768" s="17" t="n">
        <v>7812</v>
      </c>
      <c r="H768" s="17" t="n">
        <v>7339</v>
      </c>
      <c r="I768" s="201" t="n"/>
      <c r="J768" s="9">
        <f>+(((G768-F768)-(H768-F768))/(H768-F768))*100</f>
        <v/>
      </c>
      <c r="K768" s="33">
        <f>AVERAGE(J768:J769)</f>
        <v/>
      </c>
      <c r="L768" s="33">
        <f>_xlfn.STDEV.S(J768,J769)</f>
        <v/>
      </c>
      <c r="M768" s="13" t="n"/>
      <c r="O768" s="295">
        <f>+(H768-F768)/10</f>
        <v/>
      </c>
      <c r="P768" s="26" t="inlineStr">
        <is>
          <t>FALSO</t>
        </is>
      </c>
      <c r="Q768" s="26" t="inlineStr">
        <is>
          <t>FALSO</t>
        </is>
      </c>
      <c r="R768" s="149" t="inlineStr">
        <is>
          <t>Esperado</t>
        </is>
      </c>
      <c r="S768" s="149" t="inlineStr">
        <is>
          <t>No esperado</t>
        </is>
      </c>
      <c r="T768" s="149" t="inlineStr">
        <is>
          <t>Se descarta</t>
        </is>
      </c>
      <c r="U768" s="149" t="n"/>
    </row>
    <row r="769" ht="15.75" customHeight="1" s="412">
      <c r="A769" s="15" t="n">
        <v>2000</v>
      </c>
      <c r="B769" s="16" t="n">
        <v>46</v>
      </c>
      <c r="C769" s="17" t="n">
        <v>178</v>
      </c>
      <c r="D769" s="17" t="n">
        <v>7</v>
      </c>
      <c r="E769" s="18" t="n">
        <v>43545</v>
      </c>
      <c r="F769" s="19" t="n">
        <v>5260</v>
      </c>
      <c r="G769" s="17" t="n">
        <v>7992</v>
      </c>
      <c r="H769" s="17" t="n">
        <v>7484</v>
      </c>
      <c r="I769" s="201" t="n"/>
      <c r="J769" s="9">
        <f>+(((G769-F769)-(H769-F769))/(H769-F769))*100</f>
        <v/>
      </c>
      <c r="K769" s="13" t="n"/>
      <c r="L769" s="13" t="n"/>
      <c r="M769" s="13" t="n"/>
      <c r="O769" s="295">
        <f>+(H769-F769)/10</f>
        <v/>
      </c>
      <c r="P769" s="26" t="inlineStr">
        <is>
          <t>FALSO</t>
        </is>
      </c>
      <c r="Q769" s="26" t="inlineStr">
        <is>
          <t>FALSO</t>
        </is>
      </c>
      <c r="R769" s="149" t="inlineStr">
        <is>
          <t>Esperado</t>
        </is>
      </c>
      <c r="S769" s="149" t="inlineStr">
        <is>
          <t>Esperado</t>
        </is>
      </c>
      <c r="T769" s="149" t="inlineStr">
        <is>
          <t>Se descarta</t>
        </is>
      </c>
      <c r="U769" s="149" t="n"/>
    </row>
    <row r="770" ht="15.75" customHeight="1" s="412">
      <c r="A770" s="15" t="n">
        <v>2659</v>
      </c>
      <c r="B770" s="16" t="n">
        <v>31</v>
      </c>
      <c r="C770" s="17" t="n">
        <v>178</v>
      </c>
      <c r="D770" s="17" t="n">
        <v>10</v>
      </c>
      <c r="E770" s="18" t="n">
        <v>43564</v>
      </c>
      <c r="F770" s="19" t="n">
        <v>5227</v>
      </c>
      <c r="G770" s="17" t="n">
        <v>7443</v>
      </c>
      <c r="H770" s="17" t="n">
        <v>7084</v>
      </c>
      <c r="I770" s="17" t="n"/>
      <c r="J770" s="9">
        <f>+(((G770-F770)-(H770-F770))/(H770-F770))*100</f>
        <v/>
      </c>
      <c r="K770" s="33">
        <f>AVERAGE(J770:J771)</f>
        <v/>
      </c>
      <c r="L770" s="33">
        <f>_xlfn.STDEV.S(J770,J771)</f>
        <v/>
      </c>
      <c r="M770" s="13" t="n"/>
      <c r="O770" s="295">
        <f>+(H770-F770)/10</f>
        <v/>
      </c>
      <c r="P770" s="26" t="inlineStr">
        <is>
          <t>FALSO</t>
        </is>
      </c>
      <c r="Q770" s="26" t="inlineStr">
        <is>
          <t>FALSO</t>
        </is>
      </c>
      <c r="R770" s="149" t="inlineStr">
        <is>
          <t>No esperado</t>
        </is>
      </c>
      <c r="S770" s="149" t="inlineStr">
        <is>
          <t>Esperado</t>
        </is>
      </c>
      <c r="T770" s="149" t="inlineStr">
        <is>
          <t>Se descarta</t>
        </is>
      </c>
      <c r="U770" s="149" t="n"/>
    </row>
    <row r="771" ht="15.75" customHeight="1" s="412">
      <c r="A771" s="15" t="n">
        <v>2660</v>
      </c>
      <c r="B771" s="16" t="n">
        <v>32</v>
      </c>
      <c r="C771" s="17" t="n">
        <v>178</v>
      </c>
      <c r="D771" s="17" t="n">
        <v>10</v>
      </c>
      <c r="E771" s="18" t="n">
        <v>43564</v>
      </c>
      <c r="F771" s="19" t="n">
        <v>5214</v>
      </c>
      <c r="G771" s="17" t="n">
        <v>7369</v>
      </c>
      <c r="H771" s="17" t="n">
        <v>7019</v>
      </c>
      <c r="I771" s="17" t="n"/>
      <c r="J771" s="9">
        <f>+(((G771-F771)-(H771-F771))/(H771-F771))*100</f>
        <v/>
      </c>
      <c r="K771" s="13" t="n"/>
      <c r="L771" s="13" t="n"/>
      <c r="M771" s="13" t="n"/>
      <c r="O771" s="295">
        <f>+(H771-F771)/10</f>
        <v/>
      </c>
      <c r="P771" s="26" t="inlineStr">
        <is>
          <t>FALSO</t>
        </is>
      </c>
      <c r="Q771" s="26" t="inlineStr">
        <is>
          <t>FALSO</t>
        </is>
      </c>
      <c r="R771" s="149" t="inlineStr">
        <is>
          <t>No esperado</t>
        </is>
      </c>
      <c r="S771" s="149" t="inlineStr">
        <is>
          <t>Esperado</t>
        </is>
      </c>
      <c r="T771" s="149" t="inlineStr">
        <is>
          <t>Se descarta</t>
        </is>
      </c>
      <c r="U771" s="149" t="n"/>
    </row>
    <row r="772" ht="15.75" customHeight="1" s="412">
      <c r="A772" s="15" t="n">
        <v>3613</v>
      </c>
      <c r="B772" s="16" t="n">
        <v>35</v>
      </c>
      <c r="C772" s="17" t="n">
        <v>178</v>
      </c>
      <c r="D772" s="17" t="n">
        <v>14</v>
      </c>
      <c r="E772" s="18" t="n">
        <v>43591</v>
      </c>
      <c r="F772" s="17" t="n">
        <v>5280</v>
      </c>
      <c r="G772" s="19" t="n">
        <v>7903</v>
      </c>
      <c r="H772" s="17" t="n">
        <v>7520</v>
      </c>
      <c r="I772" s="17" t="n"/>
      <c r="J772" s="9">
        <f>+(((G772-F772)-(H772-F772))/(H772-F772))*100</f>
        <v/>
      </c>
      <c r="K772" s="33">
        <f>AVERAGE(J772:J773)</f>
        <v/>
      </c>
      <c r="L772" s="33">
        <f>_xlfn.STDEV.S(J772,J773)</f>
        <v/>
      </c>
      <c r="M772" s="13">
        <f>(K770-K772)/27</f>
        <v/>
      </c>
      <c r="N772" s="295">
        <f>(K762-K772)/77</f>
        <v/>
      </c>
      <c r="O772" s="295">
        <f>+(H772-F772)/10</f>
        <v/>
      </c>
      <c r="P772" s="26" t="inlineStr">
        <is>
          <t>FALSO</t>
        </is>
      </c>
      <c r="Q772" s="26" t="inlineStr">
        <is>
          <t>FALSO</t>
        </is>
      </c>
      <c r="R772" s="149" t="inlineStr">
        <is>
          <t>Esperado</t>
        </is>
      </c>
      <c r="S772" s="149" t="inlineStr">
        <is>
          <t>Esperado</t>
        </is>
      </c>
      <c r="T772" s="149" t="inlineStr">
        <is>
          <t>Se descarta</t>
        </is>
      </c>
      <c r="U772" s="149" t="n"/>
    </row>
    <row r="773" ht="15.75" customHeight="1" s="412">
      <c r="A773" s="15" t="n">
        <v>3614</v>
      </c>
      <c r="B773" s="16" t="n">
        <v>36</v>
      </c>
      <c r="C773" s="17" t="n">
        <v>178</v>
      </c>
      <c r="D773" s="17" t="n">
        <v>14</v>
      </c>
      <c r="E773" s="18" t="n">
        <v>43591</v>
      </c>
      <c r="F773" s="17" t="n">
        <v>5219</v>
      </c>
      <c r="G773" s="19" t="n">
        <v>7929</v>
      </c>
      <c r="H773" s="17" t="n">
        <v>7533</v>
      </c>
      <c r="I773" s="17" t="n"/>
      <c r="J773" s="9">
        <f>+(((G773-F773)-(H773-F773))/(H773-F773))*100</f>
        <v/>
      </c>
      <c r="K773" s="13" t="n"/>
      <c r="L773" s="13" t="n"/>
      <c r="M773" s="13" t="n"/>
      <c r="O773" s="295">
        <f>+(H773-F773)/10</f>
        <v/>
      </c>
      <c r="P773" s="26" t="inlineStr">
        <is>
          <t>FALSO</t>
        </is>
      </c>
      <c r="Q773" s="26" t="inlineStr">
        <is>
          <t>FALSO</t>
        </is>
      </c>
      <c r="R773" s="149" t="inlineStr">
        <is>
          <t>Esperado</t>
        </is>
      </c>
      <c r="S773" s="149" t="inlineStr">
        <is>
          <t>Esperado</t>
        </is>
      </c>
      <c r="T773" s="149" t="inlineStr">
        <is>
          <t>Se descarta</t>
        </is>
      </c>
      <c r="U773" s="149" t="n"/>
    </row>
    <row r="774" ht="15.75" customHeight="1" s="412">
      <c r="A774" s="5" t="n">
        <v>461</v>
      </c>
      <c r="B774" s="252" t="n">
        <v>111</v>
      </c>
      <c r="C774" s="246" t="n">
        <v>179</v>
      </c>
      <c r="D774" s="246" t="n">
        <v>2</v>
      </c>
      <c r="E774" s="46" t="n">
        <v>43517</v>
      </c>
      <c r="F774" s="246" t="n">
        <v>5213</v>
      </c>
      <c r="G774" s="246" t="n">
        <v>7770</v>
      </c>
      <c r="H774" s="246" t="n">
        <v>6931</v>
      </c>
      <c r="I774" s="246" t="n">
        <v>11</v>
      </c>
      <c r="J774" s="47">
        <f>+(((G774-F774)-(H774-F774))/(H774-F774))*100</f>
        <v/>
      </c>
      <c r="K774" s="51">
        <f>AVERAGE(J774:J775)</f>
        <v/>
      </c>
      <c r="L774" s="51">
        <f>_xlfn.STDEV.S(J774,J775)</f>
        <v/>
      </c>
      <c r="M774" s="50" t="n">
        <v>3</v>
      </c>
      <c r="O774" s="295">
        <f>+(H774-F774)/10</f>
        <v/>
      </c>
      <c r="P774" s="26" t="inlineStr">
        <is>
          <t>FALSO</t>
        </is>
      </c>
      <c r="Q774" s="26" t="inlineStr">
        <is>
          <t>FALSO</t>
        </is>
      </c>
      <c r="R774" s="149" t="inlineStr">
        <is>
          <t>Esperado</t>
        </is>
      </c>
      <c r="S774" s="149" t="inlineStr">
        <is>
          <t>Esperado</t>
        </is>
      </c>
      <c r="T774" s="149" t="inlineStr">
        <is>
          <t>Dato Válido</t>
        </is>
      </c>
      <c r="U774" s="149" t="n"/>
    </row>
    <row r="775" ht="15.75" customHeight="1" s="412">
      <c r="A775" s="5" t="n">
        <v>462</v>
      </c>
      <c r="B775" s="252" t="n">
        <v>112</v>
      </c>
      <c r="C775" s="246" t="n">
        <v>179</v>
      </c>
      <c r="D775" s="246" t="n">
        <v>2</v>
      </c>
      <c r="E775" s="46" t="n">
        <v>43517</v>
      </c>
      <c r="F775" s="246" t="n">
        <v>5197</v>
      </c>
      <c r="G775" s="246" t="n">
        <v>7926</v>
      </c>
      <c r="H775" s="246" t="n">
        <v>7055</v>
      </c>
      <c r="I775" s="246" t="n"/>
      <c r="J775" s="47">
        <f>+(((G775-F775)-(H775-F775))/(H775-F775))*100</f>
        <v/>
      </c>
      <c r="K775" s="50" t="n"/>
      <c r="L775" s="50" t="n"/>
      <c r="M775" s="50" t="n"/>
      <c r="O775" s="295">
        <f>+(H775-F775)/10</f>
        <v/>
      </c>
      <c r="P775" s="26" t="inlineStr">
        <is>
          <t>FALSO</t>
        </is>
      </c>
      <c r="Q775" s="26" t="inlineStr">
        <is>
          <t>FALSO</t>
        </is>
      </c>
      <c r="R775" s="149" t="inlineStr">
        <is>
          <t>Esperado</t>
        </is>
      </c>
      <c r="S775" s="149" t="inlineStr">
        <is>
          <t>Esperado</t>
        </is>
      </c>
      <c r="T775" s="149" t="inlineStr">
        <is>
          <t>Dato Válido</t>
        </is>
      </c>
      <c r="U775" s="149" t="n"/>
    </row>
    <row r="776" ht="15.75" customHeight="1" s="412">
      <c r="A776" s="5" t="n">
        <v>1115</v>
      </c>
      <c r="B776" s="252" t="n">
        <v>69</v>
      </c>
      <c r="C776" s="246" t="n">
        <v>179</v>
      </c>
      <c r="D776" s="246" t="n">
        <v>4</v>
      </c>
      <c r="E776" s="46" t="n">
        <v>43524</v>
      </c>
      <c r="F776" s="246" t="n">
        <v>5248</v>
      </c>
      <c r="G776" s="246" t="n">
        <v>7974</v>
      </c>
      <c r="H776" s="246" t="n">
        <v>7078</v>
      </c>
      <c r="I776" s="246" t="n">
        <v>10</v>
      </c>
      <c r="J776" s="47">
        <f>+(((G776-F776)-(H776-F776))/(H776-F776))*100</f>
        <v/>
      </c>
      <c r="K776" s="51">
        <f>AVERAGE(J776:J777)</f>
        <v/>
      </c>
      <c r="L776" s="51">
        <f>_xlfn.STDEV.S(J776,J777)</f>
        <v/>
      </c>
      <c r="M776" s="50" t="n"/>
      <c r="O776" s="295">
        <f>+(H776-F776)/10</f>
        <v/>
      </c>
      <c r="P776" s="26" t="inlineStr">
        <is>
          <t>FALSO</t>
        </is>
      </c>
      <c r="Q776" s="26" t="inlineStr">
        <is>
          <t>FALSO</t>
        </is>
      </c>
      <c r="R776" s="149" t="inlineStr">
        <is>
          <t>No esperado</t>
        </is>
      </c>
      <c r="S776" s="149" t="inlineStr">
        <is>
          <t>No esperado</t>
        </is>
      </c>
      <c r="T776" s="149" t="inlineStr">
        <is>
          <t>Dato Válido</t>
        </is>
      </c>
      <c r="U776" s="149" t="n"/>
    </row>
    <row r="777" ht="15.75" customHeight="1" s="412">
      <c r="A777" s="5" t="n">
        <v>1116</v>
      </c>
      <c r="B777" s="252" t="n">
        <v>70</v>
      </c>
      <c r="C777" s="246" t="n">
        <v>179</v>
      </c>
      <c r="D777" s="246" t="n">
        <v>4</v>
      </c>
      <c r="E777" s="46" t="n">
        <v>43524</v>
      </c>
      <c r="F777" s="246" t="n">
        <v>5266</v>
      </c>
      <c r="G777" s="246" t="n">
        <v>7909</v>
      </c>
      <c r="H777" s="246" t="n">
        <v>7049</v>
      </c>
      <c r="I777" s="246" t="n"/>
      <c r="J777" s="47">
        <f>+(((G777-F777)-(H777-F777))/(H777-F777))*100</f>
        <v/>
      </c>
      <c r="K777" s="50" t="n"/>
      <c r="L777" s="50" t="n"/>
      <c r="M777" s="50" t="n"/>
      <c r="O777" s="295">
        <f>+(H777-F777)/10</f>
        <v/>
      </c>
      <c r="P777" s="26" t="inlineStr">
        <is>
          <t>FALSO</t>
        </is>
      </c>
      <c r="Q777" s="26" t="inlineStr">
        <is>
          <t>FALSO</t>
        </is>
      </c>
      <c r="R777" s="149" t="inlineStr">
        <is>
          <t>No esperado</t>
        </is>
      </c>
      <c r="S777" s="149" t="inlineStr">
        <is>
          <t>Esperado</t>
        </is>
      </c>
      <c r="T777" s="149" t="inlineStr">
        <is>
          <t>Dato Válido</t>
        </is>
      </c>
      <c r="U777" s="149" t="n"/>
    </row>
    <row r="778" ht="15.75" customHeight="1" s="412">
      <c r="A778" s="5" t="n">
        <v>1765</v>
      </c>
      <c r="B778" s="252" t="n">
        <v>69</v>
      </c>
      <c r="C778" s="246" t="n">
        <v>179</v>
      </c>
      <c r="D778" s="246" t="n">
        <v>6</v>
      </c>
      <c r="E778" s="46" t="n">
        <v>43535</v>
      </c>
      <c r="F778" s="246" t="n">
        <v>5248</v>
      </c>
      <c r="G778" s="246" t="n">
        <v>8025</v>
      </c>
      <c r="H778" s="246" t="n">
        <v>7274</v>
      </c>
      <c r="I778" s="246" t="n">
        <v>9</v>
      </c>
      <c r="J778" s="47">
        <f>+(((G778-F778)-(H778-F778))/(H778-F778))*100</f>
        <v/>
      </c>
      <c r="K778" s="51">
        <f>AVERAGE(J778:J779)</f>
        <v/>
      </c>
      <c r="L778" s="51">
        <f>_xlfn.STDEV.S(J778,J779)</f>
        <v/>
      </c>
      <c r="M778" s="50" t="n"/>
      <c r="O778" s="295">
        <f>+(H778-F778)/10</f>
        <v/>
      </c>
      <c r="P778" s="26" t="inlineStr">
        <is>
          <t>FALSO</t>
        </is>
      </c>
      <c r="Q778" s="26" t="inlineStr">
        <is>
          <t>FALSO</t>
        </is>
      </c>
      <c r="R778" s="149" t="inlineStr">
        <is>
          <t>Esperado</t>
        </is>
      </c>
      <c r="S778" s="149" t="inlineStr">
        <is>
          <t>Esperado</t>
        </is>
      </c>
      <c r="T778" s="149" t="inlineStr">
        <is>
          <t>Dato Válido</t>
        </is>
      </c>
      <c r="U778" s="149" t="n"/>
    </row>
    <row r="779" ht="15.75" customHeight="1" s="412">
      <c r="A779" s="5" t="n">
        <v>1766</v>
      </c>
      <c r="B779" s="252" t="n">
        <v>70</v>
      </c>
      <c r="C779" s="246" t="n">
        <v>179</v>
      </c>
      <c r="D779" s="246" t="n">
        <v>6</v>
      </c>
      <c r="E779" s="46" t="n">
        <v>43535</v>
      </c>
      <c r="F779" s="246" t="n">
        <v>5266</v>
      </c>
      <c r="G779" s="246" t="n">
        <v>8075</v>
      </c>
      <c r="H779" s="246" t="n">
        <v>7311</v>
      </c>
      <c r="I779" s="246" t="n"/>
      <c r="J779" s="47">
        <f>+(((G779-F779)-(H779-F779))/(H779-F779))*100</f>
        <v/>
      </c>
      <c r="K779" s="50" t="n"/>
      <c r="L779" s="50" t="n"/>
      <c r="M779" s="50" t="n"/>
      <c r="O779" s="295">
        <f>+(H779-F779)/10</f>
        <v/>
      </c>
      <c r="P779" s="26" t="inlineStr">
        <is>
          <t>VERDADERO</t>
        </is>
      </c>
      <c r="Q779" s="26" t="inlineStr">
        <is>
          <t>FALSO</t>
        </is>
      </c>
      <c r="R779" s="149" t="inlineStr">
        <is>
          <t>Esperado</t>
        </is>
      </c>
      <c r="S779" s="149" t="inlineStr">
        <is>
          <t>Esperado</t>
        </is>
      </c>
      <c r="T779" s="149" t="inlineStr">
        <is>
          <t>Dato Válido</t>
        </is>
      </c>
      <c r="U779" s="149" t="n"/>
    </row>
    <row r="780" ht="15.75" customHeight="1" s="412">
      <c r="A780" s="15" t="n">
        <v>2471</v>
      </c>
      <c r="B780" s="16" t="n">
        <v>59</v>
      </c>
      <c r="C780" s="52" t="n">
        <v>179</v>
      </c>
      <c r="D780" s="52" t="n">
        <v>9</v>
      </c>
      <c r="E780" s="53" t="n">
        <v>43557</v>
      </c>
      <c r="F780" s="54" t="n">
        <v>5278</v>
      </c>
      <c r="G780" s="52" t="n">
        <v>7522</v>
      </c>
      <c r="H780" s="52" t="n">
        <v>7064</v>
      </c>
      <c r="I780" s="246" t="n"/>
      <c r="J780" s="47">
        <f>+(((G780-F780)-(H780-F780))/(H780-F780))*100</f>
        <v/>
      </c>
      <c r="K780" s="51">
        <f>AVERAGE(J780:J781)</f>
        <v/>
      </c>
      <c r="L780" s="51">
        <f>_xlfn.STDEV.S(J780,J781)</f>
        <v/>
      </c>
      <c r="M780" s="50" t="n"/>
      <c r="O780" s="295">
        <f>+(H780-F780)/10</f>
        <v/>
      </c>
      <c r="P780" s="26" t="inlineStr">
        <is>
          <t>FALSO</t>
        </is>
      </c>
      <c r="Q780" s="26" t="inlineStr">
        <is>
          <t>FALSO</t>
        </is>
      </c>
      <c r="R780" s="149" t="inlineStr">
        <is>
          <t>No esperado</t>
        </is>
      </c>
      <c r="S780" s="149" t="inlineStr">
        <is>
          <t>Esperado</t>
        </is>
      </c>
      <c r="T780" s="149" t="inlineStr">
        <is>
          <t>Dato Válido</t>
        </is>
      </c>
      <c r="U780" s="149" t="n"/>
    </row>
    <row r="781" ht="15.75" customHeight="1" s="412">
      <c r="A781" s="15" t="n">
        <v>2472</v>
      </c>
      <c r="B781" s="16" t="n">
        <v>60</v>
      </c>
      <c r="C781" s="52" t="n">
        <v>179</v>
      </c>
      <c r="D781" s="52" t="n">
        <v>9</v>
      </c>
      <c r="E781" s="53" t="n">
        <v>43557</v>
      </c>
      <c r="F781" s="54" t="n">
        <v>5220</v>
      </c>
      <c r="G781" s="52" t="n">
        <v>7458</v>
      </c>
      <c r="H781" s="52" t="n">
        <v>7005</v>
      </c>
      <c r="I781" s="246" t="n"/>
      <c r="J781" s="47">
        <f>+(((G781-F781)-(H781-F781))/(H781-F781))*100</f>
        <v/>
      </c>
      <c r="K781" s="50" t="n"/>
      <c r="L781" s="50" t="n"/>
      <c r="M781" s="50" t="n"/>
      <c r="N781" s="295" t="inlineStr">
        <is>
          <t>?</t>
        </is>
      </c>
      <c r="O781" s="295">
        <f>+(H781-F781)/10</f>
        <v/>
      </c>
      <c r="P781" s="26" t="inlineStr">
        <is>
          <t>FALSO</t>
        </is>
      </c>
      <c r="Q781" s="26" t="inlineStr">
        <is>
          <t>FALSO</t>
        </is>
      </c>
      <c r="R781" s="149" t="inlineStr">
        <is>
          <t>Esperado</t>
        </is>
      </c>
      <c r="S781" s="149" t="inlineStr">
        <is>
          <t>Esperado</t>
        </is>
      </c>
      <c r="T781" s="149" t="inlineStr">
        <is>
          <t>Dato Válido</t>
        </is>
      </c>
      <c r="U781" s="149" t="n"/>
    </row>
    <row r="782" ht="15.75" customHeight="1" s="412">
      <c r="A782" s="15" t="n">
        <v>3119</v>
      </c>
      <c r="B782" s="16" t="n">
        <v>59</v>
      </c>
      <c r="C782" s="52" t="n">
        <v>179</v>
      </c>
      <c r="D782" s="52" t="n">
        <v>12</v>
      </c>
      <c r="E782" s="53" t="n">
        <v>43577</v>
      </c>
      <c r="F782" s="54" t="n">
        <v>5278</v>
      </c>
      <c r="G782" s="52" t="n">
        <v>6807</v>
      </c>
      <c r="H782" s="52" t="n">
        <v>6575</v>
      </c>
      <c r="I782" s="52" t="n"/>
      <c r="J782" s="47">
        <f>+(((G782-F782)-(H782-F782))/(H782-F782))*100</f>
        <v/>
      </c>
      <c r="K782" s="51">
        <f>AVERAGE(J782:J783)</f>
        <v/>
      </c>
      <c r="L782" s="51">
        <f>_xlfn.STDEV.S(J782,J783)</f>
        <v/>
      </c>
      <c r="M782" s="50">
        <f>(K780-K782)/20</f>
        <v/>
      </c>
      <c r="N782" s="295">
        <f>(K778-K782)/42</f>
        <v/>
      </c>
      <c r="O782" s="295">
        <f>+(H782-F782)/10</f>
        <v/>
      </c>
      <c r="P782" s="26" t="inlineStr">
        <is>
          <t>FALSO</t>
        </is>
      </c>
      <c r="Q782" s="26" t="inlineStr">
        <is>
          <t>FALSO</t>
        </is>
      </c>
      <c r="R782" s="149" t="inlineStr">
        <is>
          <t>No esperado</t>
        </is>
      </c>
      <c r="S782" s="149" t="inlineStr">
        <is>
          <t>Esperado</t>
        </is>
      </c>
      <c r="T782" s="149" t="inlineStr">
        <is>
          <t>Dato Válido</t>
        </is>
      </c>
      <c r="U782" s="149" t="n"/>
    </row>
    <row r="783" ht="15.75" customHeight="1" s="412">
      <c r="A783" s="15" t="n">
        <v>3120</v>
      </c>
      <c r="B783" s="16" t="n">
        <v>60</v>
      </c>
      <c r="C783" s="52" t="n">
        <v>179</v>
      </c>
      <c r="D783" s="52" t="n">
        <v>12</v>
      </c>
      <c r="E783" s="53" t="n">
        <v>43577</v>
      </c>
      <c r="F783" s="54" t="n">
        <v>5220</v>
      </c>
      <c r="G783" s="52" t="n">
        <v>6670</v>
      </c>
      <c r="H783" s="52" t="n">
        <v>6447</v>
      </c>
      <c r="I783" s="52" t="n"/>
      <c r="J783" s="47">
        <f>+(((G783-F783)-(H783-F783))/(H783-F783))*100</f>
        <v/>
      </c>
      <c r="K783" s="50" t="n"/>
      <c r="L783" s="50" t="n"/>
      <c r="M783" s="50" t="n"/>
      <c r="O783" s="295">
        <f>+(H783-F783)/10</f>
        <v/>
      </c>
      <c r="P783" s="26" t="inlineStr">
        <is>
          <t>FALSO</t>
        </is>
      </c>
      <c r="Q783" s="26" t="inlineStr">
        <is>
          <t>FALSO</t>
        </is>
      </c>
      <c r="R783" s="149" t="inlineStr">
        <is>
          <t>No esperado</t>
        </is>
      </c>
      <c r="S783" s="149" t="inlineStr">
        <is>
          <t>Esperado</t>
        </is>
      </c>
      <c r="T783" s="149" t="inlineStr">
        <is>
          <t>Dato Válido</t>
        </is>
      </c>
      <c r="U783" s="149" t="n"/>
    </row>
    <row r="784" ht="15.75" customHeight="1" s="412">
      <c r="A784" s="5" t="n">
        <v>463</v>
      </c>
      <c r="B784" s="252" t="n">
        <v>113</v>
      </c>
      <c r="C784" s="255" t="n">
        <v>180</v>
      </c>
      <c r="D784" s="255" t="n">
        <v>2</v>
      </c>
      <c r="E784" s="58" t="n">
        <v>43517</v>
      </c>
      <c r="F784" s="255" t="n">
        <v>5283</v>
      </c>
      <c r="G784" s="255" t="n">
        <v>8848</v>
      </c>
      <c r="H784" s="255" t="n">
        <v>7496</v>
      </c>
      <c r="I784" s="255" t="n">
        <v>12</v>
      </c>
      <c r="J784" s="59">
        <f>+(((G784-F784)-(H784-F784))/(H784-F784))*100</f>
        <v/>
      </c>
      <c r="K784" s="34">
        <f>AVERAGE(J784:J785)</f>
        <v/>
      </c>
      <c r="L784" s="34">
        <f>_xlfn.STDEV.S(J784,J785)</f>
        <v/>
      </c>
      <c r="M784" s="35" t="n">
        <v>3</v>
      </c>
      <c r="O784" s="295">
        <f>+(H784-F784)/10</f>
        <v/>
      </c>
      <c r="P784" s="26" t="inlineStr">
        <is>
          <t>FALSO</t>
        </is>
      </c>
      <c r="Q784" s="26" t="inlineStr">
        <is>
          <t>FALSO</t>
        </is>
      </c>
      <c r="R784" s="149" t="inlineStr">
        <is>
          <t>Esperado</t>
        </is>
      </c>
      <c r="S784" s="149" t="inlineStr">
        <is>
          <t>Esperado</t>
        </is>
      </c>
      <c r="T784" s="149" t="inlineStr">
        <is>
          <t>Dato Válido</t>
        </is>
      </c>
      <c r="U784" s="149" t="n"/>
    </row>
    <row r="785" ht="15.75" customHeight="1" s="412">
      <c r="A785" s="5" t="n">
        <v>464</v>
      </c>
      <c r="B785" s="252" t="n">
        <v>114</v>
      </c>
      <c r="C785" s="255" t="n">
        <v>180</v>
      </c>
      <c r="D785" s="255" t="n">
        <v>2</v>
      </c>
      <c r="E785" s="58" t="n">
        <v>43517</v>
      </c>
      <c r="F785" s="255" t="n">
        <v>5247</v>
      </c>
      <c r="G785" s="255" t="n">
        <v>8816</v>
      </c>
      <c r="H785" s="255" t="n">
        <v>7452</v>
      </c>
      <c r="I785" s="255" t="n"/>
      <c r="J785" s="59">
        <f>+(((G785-F785)-(H785-F785))/(H785-F785))*100</f>
        <v/>
      </c>
      <c r="K785" s="35" t="n"/>
      <c r="L785" s="35" t="n"/>
      <c r="M785" s="35" t="n"/>
      <c r="O785" s="295">
        <f>+(H785-F785)/10</f>
        <v/>
      </c>
      <c r="P785" s="26" t="inlineStr">
        <is>
          <t>FALSO</t>
        </is>
      </c>
      <c r="Q785" s="26" t="inlineStr">
        <is>
          <t>FALSO</t>
        </is>
      </c>
      <c r="R785" s="149" t="inlineStr">
        <is>
          <t>Esperado</t>
        </is>
      </c>
      <c r="S785" s="149" t="inlineStr">
        <is>
          <t>Esperado</t>
        </is>
      </c>
      <c r="T785" s="149" t="inlineStr">
        <is>
          <t>Dato Válido</t>
        </is>
      </c>
      <c r="U785" s="149" t="n"/>
    </row>
    <row r="786" ht="15.75" customHeight="1" s="412">
      <c r="A786" s="5" t="n">
        <v>1117</v>
      </c>
      <c r="B786" s="252" t="n">
        <v>71</v>
      </c>
      <c r="C786" s="255" t="n">
        <v>180</v>
      </c>
      <c r="D786" s="255" t="n">
        <v>4</v>
      </c>
      <c r="E786" s="58" t="n">
        <v>43524</v>
      </c>
      <c r="F786" s="255" t="n">
        <v>5256</v>
      </c>
      <c r="G786" s="255" t="n">
        <v>8978</v>
      </c>
      <c r="H786" s="255" t="n">
        <v>7675</v>
      </c>
      <c r="I786" s="255" t="n">
        <v>9</v>
      </c>
      <c r="J786" s="59">
        <f>+(((G786-F786)-(H786-F786))/(H786-F786))*100</f>
        <v/>
      </c>
      <c r="K786" s="34">
        <f>AVERAGE(J786:J787)</f>
        <v/>
      </c>
      <c r="L786" s="34">
        <f>_xlfn.STDEV.S(J786,J787)</f>
        <v/>
      </c>
      <c r="M786" s="35" t="n"/>
      <c r="O786" s="295">
        <f>+(H786-F786)/10</f>
        <v/>
      </c>
      <c r="P786" s="26" t="inlineStr">
        <is>
          <t>FALSO</t>
        </is>
      </c>
      <c r="Q786" s="26" t="inlineStr">
        <is>
          <t>FALSO</t>
        </is>
      </c>
      <c r="R786" s="149" t="inlineStr">
        <is>
          <t>Esperado</t>
        </is>
      </c>
      <c r="S786" s="149" t="inlineStr">
        <is>
          <t>Esperado</t>
        </is>
      </c>
      <c r="T786" s="149" t="inlineStr">
        <is>
          <t>Dato Válido</t>
        </is>
      </c>
      <c r="U786" s="149" t="n"/>
    </row>
    <row r="787" ht="15.75" customHeight="1" s="412">
      <c r="A787" s="5" t="n">
        <v>1118</v>
      </c>
      <c r="B787" s="252" t="n">
        <v>72</v>
      </c>
      <c r="C787" s="255" t="n">
        <v>180</v>
      </c>
      <c r="D787" s="255" t="n">
        <v>4</v>
      </c>
      <c r="E787" s="58" t="n">
        <v>43524</v>
      </c>
      <c r="F787" s="255" t="n">
        <v>5223</v>
      </c>
      <c r="G787" s="255" t="n">
        <v>9082</v>
      </c>
      <c r="H787" s="255" t="n">
        <v>7708</v>
      </c>
      <c r="I787" s="255" t="n"/>
      <c r="J787" s="59">
        <f>+(((G787-F787)-(H787-F787))/(H787-F787))*100</f>
        <v/>
      </c>
      <c r="K787" s="35" t="n"/>
      <c r="L787" s="35" t="n"/>
      <c r="M787" s="35" t="n"/>
      <c r="O787" s="295">
        <f>+(H787-F787)/10</f>
        <v/>
      </c>
      <c r="P787" s="26" t="inlineStr">
        <is>
          <t>FALSO</t>
        </is>
      </c>
      <c r="Q787" s="26" t="inlineStr">
        <is>
          <t>FALSO</t>
        </is>
      </c>
      <c r="R787" s="149" t="inlineStr">
        <is>
          <t>Esperado</t>
        </is>
      </c>
      <c r="S787" s="149" t="inlineStr">
        <is>
          <t>No esperado</t>
        </is>
      </c>
      <c r="T787" s="149" t="inlineStr">
        <is>
          <t>Dato Válido</t>
        </is>
      </c>
      <c r="U787" s="149" t="n"/>
    </row>
    <row r="788" ht="15.75" customHeight="1" s="412">
      <c r="A788" s="5" t="n">
        <v>1767</v>
      </c>
      <c r="B788" s="252" t="n">
        <v>71</v>
      </c>
      <c r="C788" s="255" t="n">
        <v>180</v>
      </c>
      <c r="D788" s="255" t="n">
        <v>6</v>
      </c>
      <c r="E788" s="58" t="n">
        <v>43535</v>
      </c>
      <c r="F788" s="255" t="n">
        <v>5256</v>
      </c>
      <c r="G788" s="255" t="n">
        <v>7834</v>
      </c>
      <c r="H788" s="255" t="n">
        <v>7188</v>
      </c>
      <c r="I788" s="255" t="n">
        <v>8</v>
      </c>
      <c r="J788" s="59">
        <f>+(((G788-F788)-(H788-F788))/(H788-F788))*100</f>
        <v/>
      </c>
      <c r="K788" s="34">
        <f>AVERAGE(J788:J789)</f>
        <v/>
      </c>
      <c r="L788" s="34">
        <f>_xlfn.STDEV.S(J788,J789)</f>
        <v/>
      </c>
      <c r="M788" s="35" t="n"/>
      <c r="O788" s="295">
        <f>+(H788-F788)/10</f>
        <v/>
      </c>
      <c r="P788" s="26" t="inlineStr">
        <is>
          <t>VERDADERO</t>
        </is>
      </c>
      <c r="Q788" s="26" t="inlineStr">
        <is>
          <t>FALSO</t>
        </is>
      </c>
      <c r="R788" s="149" t="inlineStr">
        <is>
          <t>No esperado</t>
        </is>
      </c>
      <c r="S788" s="149" t="inlineStr">
        <is>
          <t>Esperado</t>
        </is>
      </c>
      <c r="T788" s="149" t="inlineStr">
        <is>
          <t>Dato Válido</t>
        </is>
      </c>
      <c r="U788" s="149" t="n"/>
    </row>
    <row r="789" ht="15.75" customHeight="1" s="412">
      <c r="A789" s="5" t="n">
        <v>1768</v>
      </c>
      <c r="B789" s="252" t="n">
        <v>72</v>
      </c>
      <c r="C789" s="255" t="n">
        <v>180</v>
      </c>
      <c r="D789" s="255" t="n">
        <v>6</v>
      </c>
      <c r="E789" s="58" t="n">
        <v>43535</v>
      </c>
      <c r="F789" s="255" t="n">
        <v>5223</v>
      </c>
      <c r="G789" s="255" t="n">
        <v>7996</v>
      </c>
      <c r="H789" s="255" t="n">
        <v>7335</v>
      </c>
      <c r="I789" s="255" t="n"/>
      <c r="J789" s="59">
        <f>+(((G789-F789)-(H789-F789))/(H789-F789))*100</f>
        <v/>
      </c>
      <c r="K789" s="35" t="n"/>
      <c r="L789" s="35" t="n"/>
      <c r="M789" s="35" t="n"/>
      <c r="O789" s="295">
        <f>+(H789-F789)/10</f>
        <v/>
      </c>
      <c r="P789" s="26" t="inlineStr">
        <is>
          <t>FALSO</t>
        </is>
      </c>
      <c r="Q789" s="26" t="inlineStr">
        <is>
          <t>FALSO</t>
        </is>
      </c>
      <c r="R789" s="149" t="inlineStr">
        <is>
          <t>Esperado</t>
        </is>
      </c>
      <c r="S789" s="149" t="inlineStr">
        <is>
          <t>Esperado</t>
        </is>
      </c>
      <c r="T789" s="149" t="inlineStr">
        <is>
          <t>Dato Válido</t>
        </is>
      </c>
      <c r="U789" s="149" t="n"/>
    </row>
    <row r="790" ht="15.75" customHeight="1" s="412">
      <c r="A790" s="15" t="n">
        <v>2473</v>
      </c>
      <c r="B790" s="16" t="n">
        <v>61</v>
      </c>
      <c r="C790" s="60" t="n">
        <v>180</v>
      </c>
      <c r="D790" s="60" t="n">
        <v>9</v>
      </c>
      <c r="E790" s="61" t="n">
        <v>43557</v>
      </c>
      <c r="F790" s="62" t="n">
        <v>5212</v>
      </c>
      <c r="G790" s="60" t="n">
        <v>8230</v>
      </c>
      <c r="H790" s="60" t="n">
        <v>7740</v>
      </c>
      <c r="I790" s="255" t="n"/>
      <c r="J790" s="59">
        <f>+(((G790-F790)-(H790-F790))/(H790-F790))*100</f>
        <v/>
      </c>
      <c r="K790" s="34">
        <f>AVERAGE(J790:J791)</f>
        <v/>
      </c>
      <c r="L790" s="34">
        <f>_xlfn.STDEV.S(J790,J791)</f>
        <v/>
      </c>
      <c r="M790" s="35" t="n"/>
      <c r="O790" s="295">
        <f>+(H790-F790)/10</f>
        <v/>
      </c>
      <c r="P790" s="26" t="inlineStr">
        <is>
          <t>FALSO</t>
        </is>
      </c>
      <c r="Q790" s="26" t="inlineStr">
        <is>
          <t>FALSO</t>
        </is>
      </c>
      <c r="R790" s="149" t="inlineStr">
        <is>
          <t>Esperado</t>
        </is>
      </c>
      <c r="S790" s="149" t="inlineStr">
        <is>
          <t>Esperado</t>
        </is>
      </c>
      <c r="T790" s="149" t="inlineStr">
        <is>
          <t>Dato Válido</t>
        </is>
      </c>
      <c r="U790" s="149" t="n"/>
    </row>
    <row r="791" ht="15.75" customHeight="1" s="412">
      <c r="A791" s="15" t="n">
        <v>2474</v>
      </c>
      <c r="B791" s="16" t="n">
        <v>62</v>
      </c>
      <c r="C791" s="60" t="n">
        <v>180</v>
      </c>
      <c r="D791" s="60" t="n">
        <v>9</v>
      </c>
      <c r="E791" s="61" t="n">
        <v>43557</v>
      </c>
      <c r="F791" s="62" t="n">
        <v>5209</v>
      </c>
      <c r="G791" s="60" t="n">
        <v>8108</v>
      </c>
      <c r="H791" s="60" t="n">
        <v>7629</v>
      </c>
      <c r="I791" s="255" t="n"/>
      <c r="J791" s="59">
        <f>+(((G791-F791)-(H791-F791))/(H791-F791))*100</f>
        <v/>
      </c>
      <c r="K791" s="35" t="n"/>
      <c r="L791" s="35" t="n"/>
      <c r="M791" s="35" t="n"/>
      <c r="O791" s="295">
        <f>+(H791-F791)/10</f>
        <v/>
      </c>
      <c r="P791" s="26" t="inlineStr">
        <is>
          <t>FALSO</t>
        </is>
      </c>
      <c r="Q791" s="26" t="inlineStr">
        <is>
          <t>FALSO</t>
        </is>
      </c>
      <c r="R791" s="149" t="inlineStr">
        <is>
          <t>No esperado</t>
        </is>
      </c>
      <c r="S791" s="149" t="inlineStr">
        <is>
          <t>Esperado</t>
        </is>
      </c>
      <c r="T791" s="149" t="inlineStr">
        <is>
          <t>Dato Válido</t>
        </is>
      </c>
      <c r="U791" s="149" t="n"/>
    </row>
    <row r="792" ht="15.75" customHeight="1" s="412">
      <c r="A792" s="15" t="n">
        <v>3121</v>
      </c>
      <c r="B792" s="16" t="n">
        <v>61</v>
      </c>
      <c r="C792" s="60" t="n">
        <v>180</v>
      </c>
      <c r="D792" s="60" t="n">
        <v>12</v>
      </c>
      <c r="E792" s="61" t="n">
        <v>43577</v>
      </c>
      <c r="F792" s="62" t="n">
        <v>5212</v>
      </c>
      <c r="G792" s="60" t="n">
        <v>6978</v>
      </c>
      <c r="H792" s="60" t="n">
        <v>6721</v>
      </c>
      <c r="I792" s="60" t="n"/>
      <c r="J792" s="59">
        <f>+(((G792-F792)-(H792-F792))/(H792-F792))*100</f>
        <v/>
      </c>
      <c r="K792" s="34">
        <f>AVERAGE(J792:J793)</f>
        <v/>
      </c>
      <c r="L792" s="34">
        <f>_xlfn.STDEV.S(J792,J793)</f>
        <v/>
      </c>
      <c r="M792" s="35">
        <f>(K790-K792)/20</f>
        <v/>
      </c>
      <c r="N792" s="295">
        <f>(K788-K792)/42</f>
        <v/>
      </c>
      <c r="O792" s="295">
        <f>+(H792-F792)/10</f>
        <v/>
      </c>
      <c r="P792" s="26" t="inlineStr">
        <is>
          <t>FALSO</t>
        </is>
      </c>
      <c r="Q792" s="26" t="inlineStr">
        <is>
          <t>FALSO</t>
        </is>
      </c>
      <c r="R792" s="149" t="inlineStr">
        <is>
          <t>No esperado</t>
        </is>
      </c>
      <c r="S792" s="149" t="inlineStr">
        <is>
          <t>Esperado</t>
        </is>
      </c>
      <c r="T792" s="149" t="inlineStr">
        <is>
          <t>Dato Válido</t>
        </is>
      </c>
      <c r="U792" s="149" t="n"/>
    </row>
    <row r="793" ht="15.75" customHeight="1" s="412">
      <c r="A793" s="15" t="n">
        <v>3122</v>
      </c>
      <c r="B793" s="16" t="n">
        <v>62</v>
      </c>
      <c r="C793" s="60" t="n">
        <v>180</v>
      </c>
      <c r="D793" s="60" t="n">
        <v>12</v>
      </c>
      <c r="E793" s="61" t="n">
        <v>43577</v>
      </c>
      <c r="F793" s="62" t="n">
        <v>5209</v>
      </c>
      <c r="G793" s="60" t="n">
        <v>6906</v>
      </c>
      <c r="H793" s="60" t="n">
        <v>6651</v>
      </c>
      <c r="I793" s="60" t="n"/>
      <c r="J793" s="59">
        <f>+(((G793-F793)-(H793-F793))/(H793-F793))*100</f>
        <v/>
      </c>
      <c r="K793" s="35" t="n"/>
      <c r="L793" s="35" t="n"/>
      <c r="M793" s="35" t="n"/>
      <c r="O793" s="295">
        <f>+(H793-F793)/10</f>
        <v/>
      </c>
      <c r="P793" s="26" t="inlineStr">
        <is>
          <t>FALSO</t>
        </is>
      </c>
      <c r="Q793" s="26" t="inlineStr">
        <is>
          <t>FALSO</t>
        </is>
      </c>
      <c r="R793" s="149" t="inlineStr">
        <is>
          <t>No esperado</t>
        </is>
      </c>
      <c r="S793" s="149" t="inlineStr">
        <is>
          <t>Esperado</t>
        </is>
      </c>
      <c r="T793" s="149" t="inlineStr">
        <is>
          <t>Dato Válido</t>
        </is>
      </c>
      <c r="U793" s="149" t="n"/>
    </row>
    <row r="794" ht="15.75" customHeight="1" s="412">
      <c r="A794" s="5" t="n">
        <v>89</v>
      </c>
      <c r="B794" s="252" t="n">
        <v>89</v>
      </c>
      <c r="C794" s="201" t="n">
        <v>182</v>
      </c>
      <c r="D794" s="201" t="n">
        <v>1</v>
      </c>
      <c r="E794" s="8" t="n">
        <v>43514</v>
      </c>
      <c r="F794" s="201" t="n">
        <v>5188</v>
      </c>
      <c r="G794" s="201" t="n">
        <v>8594</v>
      </c>
      <c r="H794" s="201" t="n">
        <v>7659</v>
      </c>
      <c r="I794" s="201" t="n">
        <v>9</v>
      </c>
      <c r="J794" s="9">
        <f>+(((G794-F794)-(H794-F794))/(H794-F794))*100</f>
        <v/>
      </c>
      <c r="K794" s="33">
        <f>AVERAGE(J794:J795)</f>
        <v/>
      </c>
      <c r="L794" s="33">
        <f>_xlfn.STDEV.S(J794,J795)</f>
        <v/>
      </c>
      <c r="M794" s="13" t="n">
        <v>1</v>
      </c>
      <c r="O794" s="295">
        <f>+(H794-F794)/10</f>
        <v/>
      </c>
      <c r="P794" s="26" t="inlineStr">
        <is>
          <t>FALSO</t>
        </is>
      </c>
      <c r="Q794" s="26" t="inlineStr">
        <is>
          <t>FALSO</t>
        </is>
      </c>
      <c r="R794" s="149" t="inlineStr">
        <is>
          <t>Esperado</t>
        </is>
      </c>
      <c r="S794" s="149" t="inlineStr">
        <is>
          <t>Esperado</t>
        </is>
      </c>
      <c r="T794" s="149" t="inlineStr">
        <is>
          <t>Dato Válido</t>
        </is>
      </c>
      <c r="U794" s="149" t="n"/>
    </row>
    <row r="795" ht="15.75" customHeight="1" s="412">
      <c r="A795" s="5" t="n">
        <v>90</v>
      </c>
      <c r="B795" s="252" t="n">
        <v>90</v>
      </c>
      <c r="C795" s="201" t="n">
        <v>182</v>
      </c>
      <c r="D795" s="201" t="n">
        <v>1</v>
      </c>
      <c r="E795" s="8" t="n">
        <v>43514</v>
      </c>
      <c r="F795" s="201" t="n">
        <v>5202</v>
      </c>
      <c r="G795" s="201" t="n">
        <v>8886</v>
      </c>
      <c r="H795" s="201" t="n">
        <v>7875</v>
      </c>
      <c r="I795" s="201" t="n"/>
      <c r="J795" s="9">
        <f>+(((G795-F795)-(H795-F795))/(H795-F795))*100</f>
        <v/>
      </c>
      <c r="K795" s="13" t="n"/>
      <c r="L795" s="13" t="n"/>
      <c r="M795" s="13" t="n"/>
      <c r="O795" s="295">
        <f>+(H795-F795)/10</f>
        <v/>
      </c>
      <c r="P795" s="26" t="inlineStr">
        <is>
          <t>VERDADERO</t>
        </is>
      </c>
      <c r="Q795" s="26" t="inlineStr">
        <is>
          <t>FALSO</t>
        </is>
      </c>
      <c r="R795" s="149" t="inlineStr">
        <is>
          <t>Esperado</t>
        </is>
      </c>
      <c r="S795" s="149" t="inlineStr">
        <is>
          <t>Esperado</t>
        </is>
      </c>
      <c r="T795" s="149" t="inlineStr">
        <is>
          <t>Dato Válido</t>
        </is>
      </c>
      <c r="U795" s="149" t="n"/>
    </row>
    <row r="796" ht="15.75" customHeight="1" s="412">
      <c r="A796" s="5" t="n">
        <v>743</v>
      </c>
      <c r="B796" s="252" t="n">
        <v>89</v>
      </c>
      <c r="C796" s="201" t="n">
        <v>182</v>
      </c>
      <c r="D796" s="201" t="n">
        <v>3</v>
      </c>
      <c r="E796" s="8" t="n">
        <v>43521</v>
      </c>
      <c r="F796" s="201" t="n">
        <v>5188</v>
      </c>
      <c r="G796" s="201" t="n">
        <v>7915</v>
      </c>
      <c r="H796" s="201" t="n">
        <v>7344</v>
      </c>
      <c r="I796" s="201" t="n">
        <v>9</v>
      </c>
      <c r="J796" s="9">
        <f>+(((G796-F796)-(H796-F796))/(H796-F796))*100</f>
        <v/>
      </c>
      <c r="K796" s="33">
        <f>AVERAGE(J796:J797)</f>
        <v/>
      </c>
      <c r="L796" s="33">
        <f>_xlfn.STDEV.S(J796,J797)</f>
        <v/>
      </c>
      <c r="M796" s="13" t="n"/>
      <c r="O796" s="295">
        <f>+(H796-F796)/10</f>
        <v/>
      </c>
      <c r="P796" s="26" t="inlineStr">
        <is>
          <t>FALSO</t>
        </is>
      </c>
      <c r="Q796" s="26" t="inlineStr">
        <is>
          <t>FALSO</t>
        </is>
      </c>
      <c r="R796" s="149" t="inlineStr">
        <is>
          <t>No esperado</t>
        </is>
      </c>
      <c r="S796" s="149" t="inlineStr">
        <is>
          <t>Esperado</t>
        </is>
      </c>
      <c r="T796" s="149" t="inlineStr">
        <is>
          <t>Dato Válido</t>
        </is>
      </c>
      <c r="U796" s="149" t="n"/>
    </row>
    <row r="797" ht="15.75" customHeight="1" s="412">
      <c r="A797" s="5" t="n">
        <v>744</v>
      </c>
      <c r="B797" s="252" t="n">
        <v>90</v>
      </c>
      <c r="C797" s="201" t="n">
        <v>182</v>
      </c>
      <c r="D797" s="201" t="n">
        <v>3</v>
      </c>
      <c r="E797" s="8" t="n">
        <v>43521</v>
      </c>
      <c r="F797" s="201" t="n">
        <v>5202</v>
      </c>
      <c r="G797" s="201" t="n">
        <v>7853</v>
      </c>
      <c r="H797" s="201" t="n">
        <v>7285</v>
      </c>
      <c r="I797" s="201" t="n"/>
      <c r="J797" s="9">
        <f>+(((G797-F797)-(H797-F797))/(H797-F797))*100</f>
        <v/>
      </c>
      <c r="K797" s="13" t="n"/>
      <c r="L797" s="13" t="n"/>
      <c r="M797" s="13" t="n"/>
      <c r="O797" s="295">
        <f>+(H797-F797)/10</f>
        <v/>
      </c>
      <c r="P797" s="26" t="inlineStr">
        <is>
          <t>FALSO</t>
        </is>
      </c>
      <c r="Q797" s="26" t="inlineStr">
        <is>
          <t>FALSO</t>
        </is>
      </c>
      <c r="R797" s="149" t="inlineStr">
        <is>
          <t>No esperado</t>
        </is>
      </c>
      <c r="S797" s="149" t="inlineStr">
        <is>
          <t>Esperado</t>
        </is>
      </c>
      <c r="T797" s="149" t="inlineStr">
        <is>
          <t>Dato Válido</t>
        </is>
      </c>
      <c r="U797" s="149" t="n"/>
    </row>
    <row r="798" ht="15.75" customHeight="1" s="412">
      <c r="A798" s="5" t="n">
        <v>1393</v>
      </c>
      <c r="B798" s="252" t="n">
        <v>89</v>
      </c>
      <c r="C798" s="201" t="n">
        <v>182</v>
      </c>
      <c r="D798" s="201" t="n">
        <v>5</v>
      </c>
      <c r="E798" s="8" t="n">
        <v>43531</v>
      </c>
      <c r="F798" s="201" t="n">
        <v>5188</v>
      </c>
      <c r="G798" s="201" t="n">
        <v>8186</v>
      </c>
      <c r="H798" s="201" t="n">
        <v>7643</v>
      </c>
      <c r="I798" s="201" t="n">
        <v>6</v>
      </c>
      <c r="J798" s="9">
        <f>+(((G798-F798)-(H798-F798))/(H798-F798))*100</f>
        <v/>
      </c>
      <c r="K798" s="33">
        <f>AVERAGE(J798:J799)</f>
        <v/>
      </c>
      <c r="L798" s="33">
        <f>_xlfn.STDEV.S(J798,J799)</f>
        <v/>
      </c>
      <c r="M798" s="13" t="n"/>
      <c r="O798" s="295">
        <f>+(H798-F798)/10</f>
        <v/>
      </c>
      <c r="P798" s="26" t="inlineStr">
        <is>
          <t>FALSO</t>
        </is>
      </c>
      <c r="Q798" s="26" t="inlineStr">
        <is>
          <t>FALSO</t>
        </is>
      </c>
      <c r="R798" s="149" t="inlineStr">
        <is>
          <t>Esperado</t>
        </is>
      </c>
      <c r="S798" s="149" t="inlineStr">
        <is>
          <t>Esperado</t>
        </is>
      </c>
      <c r="T798" s="149" t="inlineStr">
        <is>
          <t>Se descarta</t>
        </is>
      </c>
      <c r="U798" s="149" t="n"/>
    </row>
    <row r="799" ht="15.75" customHeight="1" s="412">
      <c r="A799" s="5" t="n">
        <v>1394</v>
      </c>
      <c r="B799" s="252" t="n">
        <v>90</v>
      </c>
      <c r="C799" s="201" t="n">
        <v>182</v>
      </c>
      <c r="D799" s="201" t="n">
        <v>5</v>
      </c>
      <c r="E799" s="8" t="n">
        <v>43531</v>
      </c>
      <c r="F799" s="201" t="n">
        <v>5202</v>
      </c>
      <c r="G799" s="201" t="n">
        <v>8394</v>
      </c>
      <c r="H799" s="201" t="n">
        <v>7825</v>
      </c>
      <c r="I799" s="201" t="n"/>
      <c r="J799" s="9">
        <f>+(((G799-F799)-(H799-F799))/(H799-F799))*100</f>
        <v/>
      </c>
      <c r="K799" s="13" t="n"/>
      <c r="L799" s="13" t="n"/>
      <c r="M799" s="13" t="n"/>
      <c r="O799" s="295">
        <f>+(H799-F799)/10</f>
        <v/>
      </c>
      <c r="P799" s="26" t="inlineStr">
        <is>
          <t>FALSO</t>
        </is>
      </c>
      <c r="Q799" s="26" t="inlineStr">
        <is>
          <t>FALSO</t>
        </is>
      </c>
      <c r="R799" s="149" t="inlineStr">
        <is>
          <t>Esperado</t>
        </is>
      </c>
      <c r="S799" s="149" t="inlineStr">
        <is>
          <t>Esperado</t>
        </is>
      </c>
      <c r="T799" s="149" t="inlineStr">
        <is>
          <t>Se descarta</t>
        </is>
      </c>
      <c r="U799" s="149" t="n"/>
    </row>
    <row r="800" ht="15.75" customHeight="1" s="412">
      <c r="A800" s="15" t="n">
        <v>2001</v>
      </c>
      <c r="B800" s="16" t="n">
        <v>47</v>
      </c>
      <c r="C800" s="17" t="n">
        <v>182</v>
      </c>
      <c r="D800" s="17" t="n">
        <v>7</v>
      </c>
      <c r="E800" s="18" t="n">
        <v>43545</v>
      </c>
      <c r="F800" s="19" t="n">
        <v>5258</v>
      </c>
      <c r="G800" s="17" t="n">
        <v>8123</v>
      </c>
      <c r="H800" s="17" t="n">
        <v>7604</v>
      </c>
      <c r="I800" s="201" t="n"/>
      <c r="J800" s="9">
        <f>+(((G800-F800)-(H800-F800))/(H800-F800))*100</f>
        <v/>
      </c>
      <c r="K800" s="33">
        <f>AVERAGE(J800:J801)</f>
        <v/>
      </c>
      <c r="L800" s="33">
        <f>_xlfn.STDEV.S(J800,J801)</f>
        <v/>
      </c>
      <c r="M800" s="13" t="n"/>
      <c r="O800" s="295">
        <f>+(H800-F800)/10</f>
        <v/>
      </c>
      <c r="P800" s="26" t="inlineStr">
        <is>
          <t>FALSO</t>
        </is>
      </c>
      <c r="Q800" s="26" t="inlineStr">
        <is>
          <t>FALSO</t>
        </is>
      </c>
      <c r="R800" s="149" t="inlineStr">
        <is>
          <t>No esperado</t>
        </is>
      </c>
      <c r="S800" s="149" t="inlineStr">
        <is>
          <t>Esperado</t>
        </is>
      </c>
      <c r="T800" s="149" t="inlineStr">
        <is>
          <t>Dato Válido</t>
        </is>
      </c>
      <c r="U800" s="149" t="n"/>
    </row>
    <row r="801" ht="15.75" customHeight="1" s="412">
      <c r="A801" s="15" t="n">
        <v>2002</v>
      </c>
      <c r="B801" s="16" t="n">
        <v>48</v>
      </c>
      <c r="C801" s="17" t="n">
        <v>182</v>
      </c>
      <c r="D801" s="17" t="n">
        <v>7</v>
      </c>
      <c r="E801" s="18" t="n">
        <v>43545</v>
      </c>
      <c r="F801" s="19" t="n">
        <v>5245</v>
      </c>
      <c r="G801" s="17" t="n">
        <v>8280</v>
      </c>
      <c r="H801" s="17" t="n">
        <v>7730</v>
      </c>
      <c r="I801" s="201" t="n"/>
      <c r="J801" s="9">
        <f>+(((G801-F801)-(H801-F801))/(H801-F801))*100</f>
        <v/>
      </c>
      <c r="K801" s="13" t="n"/>
      <c r="L801" s="13" t="n"/>
      <c r="M801" s="13" t="n"/>
      <c r="O801" s="295">
        <f>+(H801-F801)/10</f>
        <v/>
      </c>
      <c r="P801" s="26" t="inlineStr">
        <is>
          <t>FALSO</t>
        </is>
      </c>
      <c r="Q801" s="26" t="inlineStr">
        <is>
          <t>FALSO</t>
        </is>
      </c>
      <c r="R801" s="149" t="inlineStr">
        <is>
          <t>Esperado</t>
        </is>
      </c>
      <c r="S801" s="149" t="inlineStr">
        <is>
          <t>Esperado</t>
        </is>
      </c>
      <c r="T801" s="149" t="inlineStr">
        <is>
          <t>Dato Válido</t>
        </is>
      </c>
      <c r="U801" s="149" t="n"/>
    </row>
    <row r="802" ht="15.75" customHeight="1" s="412">
      <c r="A802" s="15" t="n">
        <v>2661</v>
      </c>
      <c r="B802" s="16" t="n">
        <v>33</v>
      </c>
      <c r="C802" s="17" t="n">
        <v>182</v>
      </c>
      <c r="D802" s="17" t="n">
        <v>10</v>
      </c>
      <c r="E802" s="18" t="n">
        <v>43564</v>
      </c>
      <c r="F802" s="19" t="n">
        <v>5203</v>
      </c>
      <c r="G802" s="17" t="n">
        <v>7637</v>
      </c>
      <c r="H802" s="17" t="n">
        <v>7272</v>
      </c>
      <c r="I802" s="17" t="n"/>
      <c r="J802" s="9">
        <f>+(((G802-F802)-(H802-F802))/(H802-F802))*100</f>
        <v/>
      </c>
      <c r="K802" s="33">
        <f>AVERAGE(J802:J803)</f>
        <v/>
      </c>
      <c r="L802" s="33">
        <f>_xlfn.STDEV.S(J802,J803)</f>
        <v/>
      </c>
      <c r="M802" s="13">
        <f>(K800-K802)/19</f>
        <v/>
      </c>
      <c r="N802" s="295">
        <f>(K794-K802)/50</f>
        <v/>
      </c>
      <c r="O802" s="295">
        <f>+(H802-F802)/10</f>
        <v/>
      </c>
      <c r="P802" s="26" t="inlineStr">
        <is>
          <t>FALSO</t>
        </is>
      </c>
      <c r="Q802" s="26" t="inlineStr">
        <is>
          <t>FALSO</t>
        </is>
      </c>
      <c r="R802" s="149" t="inlineStr">
        <is>
          <t>No esperado</t>
        </is>
      </c>
      <c r="S802" s="149" t="inlineStr">
        <is>
          <t>Esperado</t>
        </is>
      </c>
      <c r="T802" s="149" t="inlineStr">
        <is>
          <t>Dato Válido</t>
        </is>
      </c>
      <c r="U802" s="149" t="n"/>
    </row>
    <row r="803" ht="15.75" customHeight="1" s="412">
      <c r="A803" s="15" t="n">
        <v>2662</v>
      </c>
      <c r="B803" s="16" t="n">
        <v>34</v>
      </c>
      <c r="C803" s="17" t="n">
        <v>182</v>
      </c>
      <c r="D803" s="17" t="n">
        <v>10</v>
      </c>
      <c r="E803" s="18" t="n">
        <v>43564</v>
      </c>
      <c r="F803" s="19" t="n">
        <v>5191</v>
      </c>
      <c r="G803" s="17" t="n">
        <v>7564</v>
      </c>
      <c r="H803" s="17" t="n">
        <v>7212</v>
      </c>
      <c r="I803" s="17" t="n"/>
      <c r="J803" s="9">
        <f>+(((G803-F803)-(H803-F803))/(H803-F803))*100</f>
        <v/>
      </c>
      <c r="K803" s="13" t="n"/>
      <c r="L803" s="13" t="n"/>
      <c r="M803" s="13" t="n"/>
      <c r="O803" s="295">
        <f>+(H803-F803)/10</f>
        <v/>
      </c>
      <c r="P803" s="26" t="inlineStr">
        <is>
          <t>FALSO</t>
        </is>
      </c>
      <c r="Q803" s="26" t="inlineStr">
        <is>
          <t>FALSO</t>
        </is>
      </c>
      <c r="R803" s="149" t="inlineStr">
        <is>
          <t>No esperado</t>
        </is>
      </c>
      <c r="S803" s="149" t="inlineStr">
        <is>
          <t>Esperado</t>
        </is>
      </c>
      <c r="T803" s="149" t="inlineStr">
        <is>
          <t>Dato Válido</t>
        </is>
      </c>
      <c r="U803" s="149" t="n"/>
    </row>
    <row r="804" ht="15.75" customHeight="1" s="412">
      <c r="A804" s="5" t="n">
        <v>465</v>
      </c>
      <c r="B804" s="252" t="n">
        <v>115</v>
      </c>
      <c r="C804" s="246" t="n">
        <v>183</v>
      </c>
      <c r="D804" s="246" t="n">
        <v>2</v>
      </c>
      <c r="E804" s="46" t="n">
        <v>43517</v>
      </c>
      <c r="F804" s="246" t="n">
        <v>5260</v>
      </c>
      <c r="G804" s="246" t="n">
        <v>9907</v>
      </c>
      <c r="H804" s="246" t="n">
        <v>8457</v>
      </c>
      <c r="I804" s="246" t="n">
        <v>10</v>
      </c>
      <c r="J804" s="47">
        <f>+(((G804-F804)-(H804-F804))/(H804-F804))*100</f>
        <v/>
      </c>
      <c r="K804" s="51">
        <f>AVERAGE(J804:J805)</f>
        <v/>
      </c>
      <c r="L804" s="51">
        <f>_xlfn.STDEV.S(J804,J805)</f>
        <v/>
      </c>
      <c r="M804" s="50" t="n">
        <v>1</v>
      </c>
      <c r="O804" s="295">
        <f>+(H804-F804)/10</f>
        <v/>
      </c>
      <c r="P804" s="26" t="inlineStr">
        <is>
          <t>FALSO</t>
        </is>
      </c>
      <c r="Q804" s="26" t="inlineStr">
        <is>
          <t>FALSO</t>
        </is>
      </c>
      <c r="R804" s="149" t="inlineStr">
        <is>
          <t>Esperado</t>
        </is>
      </c>
      <c r="S804" s="149" t="inlineStr">
        <is>
          <t>Esperado</t>
        </is>
      </c>
      <c r="T804" s="149" t="inlineStr">
        <is>
          <t>Se descarta</t>
        </is>
      </c>
      <c r="U804" s="149" t="n"/>
    </row>
    <row r="805" ht="15.75" customHeight="1" s="412">
      <c r="A805" s="5" t="n">
        <v>466</v>
      </c>
      <c r="B805" s="252" t="n">
        <v>116</v>
      </c>
      <c r="C805" s="246" t="n">
        <v>183</v>
      </c>
      <c r="D805" s="246" t="n">
        <v>2</v>
      </c>
      <c r="E805" s="46" t="n">
        <v>43517</v>
      </c>
      <c r="F805" s="246" t="n">
        <v>5263</v>
      </c>
      <c r="G805" s="246" t="n">
        <v>10135</v>
      </c>
      <c r="H805" s="246" t="n">
        <v>8554</v>
      </c>
      <c r="I805" s="246" t="n"/>
      <c r="J805" s="47">
        <f>+(((G805-F805)-(H805-F805))/(H805-F805))*100</f>
        <v/>
      </c>
      <c r="K805" s="50" t="n"/>
      <c r="L805" s="50" t="n"/>
      <c r="M805" s="50" t="n"/>
      <c r="O805" s="295">
        <f>+(H805-F805)/10</f>
        <v/>
      </c>
      <c r="P805" s="26" t="inlineStr">
        <is>
          <t>FALSO</t>
        </is>
      </c>
      <c r="Q805" s="26" t="inlineStr">
        <is>
          <t>FALSO</t>
        </is>
      </c>
      <c r="R805" s="149" t="inlineStr">
        <is>
          <t>Esperado</t>
        </is>
      </c>
      <c r="S805" s="149" t="inlineStr">
        <is>
          <t>No esperado</t>
        </is>
      </c>
      <c r="T805" s="149" t="inlineStr">
        <is>
          <t>Se descarta</t>
        </is>
      </c>
      <c r="U805" s="149" t="n"/>
    </row>
    <row r="806" ht="15.75" customHeight="1" s="412">
      <c r="A806" s="5" t="n">
        <v>1119</v>
      </c>
      <c r="B806" s="252" t="n">
        <v>73</v>
      </c>
      <c r="C806" s="246" t="n">
        <v>183</v>
      </c>
      <c r="D806" s="246" t="n">
        <v>4</v>
      </c>
      <c r="E806" s="46" t="n">
        <v>43524</v>
      </c>
      <c r="F806" s="246" t="n">
        <v>5203</v>
      </c>
      <c r="G806" s="246" t="n">
        <v>8833</v>
      </c>
      <c r="H806" s="246" t="n">
        <v>7650</v>
      </c>
      <c r="I806" s="246" t="n">
        <v>9</v>
      </c>
      <c r="J806" s="47">
        <f>+(((G806-F806)-(H806-F806))/(H806-F806))*100</f>
        <v/>
      </c>
      <c r="K806" s="51">
        <f>AVERAGE(J806:J807)</f>
        <v/>
      </c>
      <c r="L806" s="51">
        <f>_xlfn.STDEV.S(J806,J807)</f>
        <v/>
      </c>
      <c r="M806" s="50" t="n"/>
      <c r="O806" s="295">
        <f>+(H806-F806)/10</f>
        <v/>
      </c>
      <c r="P806" s="26" t="inlineStr">
        <is>
          <t>FALSO</t>
        </is>
      </c>
      <c r="Q806" s="26" t="inlineStr">
        <is>
          <t>FALSO</t>
        </is>
      </c>
      <c r="R806" s="149" t="inlineStr">
        <is>
          <t>No esperado</t>
        </is>
      </c>
      <c r="S806" s="149" t="inlineStr">
        <is>
          <t>Esperado</t>
        </is>
      </c>
      <c r="T806" s="149" t="inlineStr">
        <is>
          <t>Se descarta</t>
        </is>
      </c>
      <c r="U806" s="149" t="n"/>
    </row>
    <row r="807" ht="15.75" customHeight="1" s="412">
      <c r="A807" s="5" t="n">
        <v>1120</v>
      </c>
      <c r="B807" s="252" t="n">
        <v>74</v>
      </c>
      <c r="C807" s="246" t="n">
        <v>183</v>
      </c>
      <c r="D807" s="246" t="n">
        <v>4</v>
      </c>
      <c r="E807" s="46" t="n">
        <v>43524</v>
      </c>
      <c r="F807" s="246" t="n">
        <v>5309</v>
      </c>
      <c r="G807" s="246" t="n">
        <v>9055</v>
      </c>
      <c r="H807" s="246" t="n">
        <v>7866</v>
      </c>
      <c r="I807" s="246" t="n"/>
      <c r="J807" s="47">
        <f>+(((G807-F807)-(H807-F807))/(H807-F807))*100</f>
        <v/>
      </c>
      <c r="K807" s="50" t="n"/>
      <c r="L807" s="50" t="n"/>
      <c r="M807" s="50" t="n"/>
      <c r="O807" s="295">
        <f>+(H807-F807)/10</f>
        <v/>
      </c>
      <c r="P807" s="26" t="inlineStr">
        <is>
          <t>FALSO</t>
        </is>
      </c>
      <c r="Q807" s="26" t="inlineStr">
        <is>
          <t>FALSO</t>
        </is>
      </c>
      <c r="R807" s="149" t="inlineStr">
        <is>
          <t>Esperado</t>
        </is>
      </c>
      <c r="S807" s="149" t="inlineStr">
        <is>
          <t>Esperado</t>
        </is>
      </c>
      <c r="T807" s="149" t="inlineStr">
        <is>
          <t>Se descarta</t>
        </is>
      </c>
      <c r="U807" s="149" t="n"/>
    </row>
    <row r="808" ht="15.75" customHeight="1" s="412">
      <c r="A808" s="5" t="n">
        <v>1769</v>
      </c>
      <c r="B808" s="252" t="n">
        <v>73</v>
      </c>
      <c r="C808" s="246" t="n">
        <v>183</v>
      </c>
      <c r="D808" s="246" t="n">
        <v>6</v>
      </c>
      <c r="E808" s="46" t="n">
        <v>43535</v>
      </c>
      <c r="F808" s="246" t="n">
        <v>5203</v>
      </c>
      <c r="G808" s="246" t="n">
        <v>8198</v>
      </c>
      <c r="H808" s="246" t="n">
        <v>7657</v>
      </c>
      <c r="I808" s="246" t="n">
        <v>8</v>
      </c>
      <c r="J808" s="47">
        <f>+(((G808-F808)-(H808-F808))/(H808-F808))*100</f>
        <v/>
      </c>
      <c r="K808" s="51">
        <f>AVERAGE(J808:J809)</f>
        <v/>
      </c>
      <c r="L808" s="51">
        <f>_xlfn.STDEV.S(J808,J809)</f>
        <v/>
      </c>
      <c r="M808" s="50" t="n"/>
      <c r="O808" s="295">
        <f>+(H808-F808)/10</f>
        <v/>
      </c>
      <c r="P808" s="26" t="inlineStr">
        <is>
          <t>FALSO</t>
        </is>
      </c>
      <c r="Q808" s="26" t="inlineStr">
        <is>
          <t>FALSO</t>
        </is>
      </c>
      <c r="R808" s="149" t="inlineStr">
        <is>
          <t>No esperado</t>
        </is>
      </c>
      <c r="S808" s="149" t="inlineStr">
        <is>
          <t>Esperado</t>
        </is>
      </c>
      <c r="T808" s="149" t="inlineStr">
        <is>
          <t>Se descarta</t>
        </is>
      </c>
      <c r="U808" s="149" t="n"/>
    </row>
    <row r="809" ht="15.75" customHeight="1" s="412">
      <c r="A809" s="5" t="n">
        <v>1770</v>
      </c>
      <c r="B809" s="252" t="n">
        <v>74</v>
      </c>
      <c r="C809" s="246" t="n">
        <v>183</v>
      </c>
      <c r="D809" s="246" t="n">
        <v>6</v>
      </c>
      <c r="E809" s="46" t="n">
        <v>43535</v>
      </c>
      <c r="F809" s="246" t="n">
        <v>5309</v>
      </c>
      <c r="G809" s="246" t="n">
        <v>8202</v>
      </c>
      <c r="H809" s="246" t="n">
        <v>7695</v>
      </c>
      <c r="I809" s="246" t="n"/>
      <c r="J809" s="47">
        <f>+(((G809-F809)-(H809-F809))/(H809-F809))*100</f>
        <v/>
      </c>
      <c r="K809" s="50" t="n"/>
      <c r="L809" s="50" t="n"/>
      <c r="M809" s="50" t="n"/>
      <c r="O809" s="295">
        <f>+(H809-F809)/10</f>
        <v/>
      </c>
      <c r="P809" s="26" t="inlineStr">
        <is>
          <t>FALSO</t>
        </is>
      </c>
      <c r="Q809" s="26" t="inlineStr">
        <is>
          <t>FALSO</t>
        </is>
      </c>
      <c r="R809" s="149" t="inlineStr">
        <is>
          <t>No esperado</t>
        </is>
      </c>
      <c r="S809" s="149" t="inlineStr">
        <is>
          <t>Esperado</t>
        </is>
      </c>
      <c r="T809" s="149" t="inlineStr">
        <is>
          <t>Se descarta</t>
        </is>
      </c>
      <c r="U809" s="149" t="n"/>
    </row>
    <row r="810" ht="15.75" customHeight="1" s="412">
      <c r="A810" s="15" t="n">
        <v>2003</v>
      </c>
      <c r="B810" s="16" t="n">
        <v>49</v>
      </c>
      <c r="C810" s="52" t="n">
        <v>183</v>
      </c>
      <c r="D810" s="52" t="n">
        <v>7</v>
      </c>
      <c r="E810" s="53" t="n">
        <v>43545</v>
      </c>
      <c r="F810" s="54" t="n">
        <v>5203</v>
      </c>
      <c r="G810" s="52" t="n">
        <v>8087</v>
      </c>
      <c r="H810" s="52" t="n">
        <v>7625</v>
      </c>
      <c r="I810" s="246" t="n"/>
      <c r="J810" s="47">
        <f>+(((G810-F810)-(H810-F810))/(H810-F810))*100</f>
        <v/>
      </c>
      <c r="K810" s="51">
        <f>AVERAGE(J810:J811)</f>
        <v/>
      </c>
      <c r="L810" s="51">
        <f>_xlfn.STDEV.S(J810,J811)</f>
        <v/>
      </c>
      <c r="M810" s="50">
        <f>(K808-K810)/10</f>
        <v/>
      </c>
      <c r="N810" s="50" t="n"/>
      <c r="O810" s="295">
        <f>+(H810-F810)/10</f>
        <v/>
      </c>
      <c r="P810" s="26" t="inlineStr">
        <is>
          <t>FALSO</t>
        </is>
      </c>
      <c r="Q810" s="26" t="inlineStr">
        <is>
          <t>FALSO</t>
        </is>
      </c>
      <c r="R810" s="149" t="inlineStr">
        <is>
          <t>Esperado</t>
        </is>
      </c>
      <c r="S810" s="149" t="inlineStr">
        <is>
          <t>Esperado</t>
        </is>
      </c>
      <c r="T810" s="149" t="inlineStr">
        <is>
          <t>Se descarta</t>
        </is>
      </c>
      <c r="U810" s="149" t="n"/>
    </row>
    <row r="811" ht="15.75" customHeight="1" s="412">
      <c r="A811" s="15" t="n">
        <v>2004</v>
      </c>
      <c r="B811" s="16" t="n">
        <v>50</v>
      </c>
      <c r="C811" s="52" t="n">
        <v>183</v>
      </c>
      <c r="D811" s="52" t="n">
        <v>7</v>
      </c>
      <c r="E811" s="53" t="n">
        <v>43545</v>
      </c>
      <c r="F811" s="54" t="n">
        <v>5251</v>
      </c>
      <c r="G811" s="52" t="n">
        <v>8140</v>
      </c>
      <c r="H811" s="52" t="n">
        <v>7673</v>
      </c>
      <c r="I811" s="246" t="n"/>
      <c r="J811" s="47">
        <f>+(((G811-F811)-(H811-F811))/(H811-F811))*100</f>
        <v/>
      </c>
      <c r="K811" s="50" t="n"/>
      <c r="L811" s="50" t="n"/>
      <c r="M811" s="50" t="n"/>
      <c r="O811" s="295">
        <f>+(H811-F811)/10</f>
        <v/>
      </c>
      <c r="P811" s="26" t="inlineStr">
        <is>
          <t>FALSO</t>
        </is>
      </c>
      <c r="Q811" s="26" t="inlineStr">
        <is>
          <t>FALSO</t>
        </is>
      </c>
      <c r="R811" s="149" t="inlineStr">
        <is>
          <t>Esperado</t>
        </is>
      </c>
      <c r="S811" s="149" t="inlineStr">
        <is>
          <t>Esperado</t>
        </is>
      </c>
      <c r="T811" s="149" t="inlineStr">
        <is>
          <t>Se descarta</t>
        </is>
      </c>
      <c r="U811" s="149" t="n"/>
    </row>
    <row r="812" ht="15.75" customHeight="1" s="412">
      <c r="A812" s="5" t="n">
        <v>467</v>
      </c>
      <c r="B812" s="252" t="n">
        <v>117</v>
      </c>
      <c r="C812" s="255" t="n">
        <v>184</v>
      </c>
      <c r="D812" s="255" t="n">
        <v>2</v>
      </c>
      <c r="E812" s="58" t="n">
        <v>43517</v>
      </c>
      <c r="F812" s="255" t="n">
        <v>5221</v>
      </c>
      <c r="G812" s="255" t="n">
        <v>8481</v>
      </c>
      <c r="H812" s="255" t="n">
        <v>7337</v>
      </c>
      <c r="I812" s="255" t="n">
        <v>10</v>
      </c>
      <c r="J812" s="59">
        <f>+(((G812-F812)-(H812-F812))/(H812-F812))*100</f>
        <v/>
      </c>
      <c r="K812" s="34">
        <f>AVERAGE(J812:J813)</f>
        <v/>
      </c>
      <c r="L812" s="34">
        <f>_xlfn.STDEV.S(J812,J813)</f>
        <v/>
      </c>
      <c r="M812" s="35" t="n">
        <v>3</v>
      </c>
      <c r="O812" s="295">
        <f>+(H812-F812)/10</f>
        <v/>
      </c>
      <c r="P812" s="26" t="inlineStr">
        <is>
          <t>FALSO</t>
        </is>
      </c>
      <c r="Q812" s="26" t="inlineStr">
        <is>
          <t>FALSO</t>
        </is>
      </c>
      <c r="R812" s="149" t="inlineStr">
        <is>
          <t>Esperado</t>
        </is>
      </c>
      <c r="S812" s="149" t="inlineStr">
        <is>
          <t>Esperado</t>
        </is>
      </c>
      <c r="T812" s="149" t="inlineStr">
        <is>
          <t>Se descarta</t>
        </is>
      </c>
      <c r="U812" s="149" t="n"/>
    </row>
    <row r="813" ht="15.75" customHeight="1" s="412">
      <c r="A813" s="5" t="n">
        <v>468</v>
      </c>
      <c r="B813" s="252" t="n">
        <v>118</v>
      </c>
      <c r="C813" s="255" t="n">
        <v>184</v>
      </c>
      <c r="D813" s="255" t="n">
        <v>2</v>
      </c>
      <c r="E813" s="58" t="n">
        <v>43517</v>
      </c>
      <c r="F813" s="255" t="n">
        <v>5249</v>
      </c>
      <c r="G813" s="255" t="n">
        <v>8530</v>
      </c>
      <c r="H813" s="255" t="n">
        <v>7370</v>
      </c>
      <c r="I813" s="255" t="n"/>
      <c r="J813" s="59">
        <f>+(((G813-F813)-(H813-F813))/(H813-F813))*100</f>
        <v/>
      </c>
      <c r="K813" s="35" t="n"/>
      <c r="L813" s="35" t="n"/>
      <c r="M813" s="35" t="n"/>
      <c r="O813" s="295">
        <f>+(H813-F813)/10</f>
        <v/>
      </c>
      <c r="P813" s="26" t="inlineStr">
        <is>
          <t>FALSO</t>
        </is>
      </c>
      <c r="Q813" s="26" t="inlineStr">
        <is>
          <t>FALSO</t>
        </is>
      </c>
      <c r="R813" s="149" t="inlineStr">
        <is>
          <t>Esperado</t>
        </is>
      </c>
      <c r="S813" s="149" t="inlineStr">
        <is>
          <t>Esperado</t>
        </is>
      </c>
      <c r="T813" s="149" t="inlineStr">
        <is>
          <t>Se descarta</t>
        </is>
      </c>
      <c r="U813" s="149" t="n"/>
    </row>
    <row r="814" ht="15.75" customHeight="1" s="412">
      <c r="A814" s="5" t="n">
        <v>1121</v>
      </c>
      <c r="B814" s="252" t="n">
        <v>75</v>
      </c>
      <c r="C814" s="255" t="n">
        <v>184</v>
      </c>
      <c r="D814" s="255" t="n">
        <v>4</v>
      </c>
      <c r="E814" s="58" t="n">
        <v>43524</v>
      </c>
      <c r="F814" s="255" t="n">
        <v>5226</v>
      </c>
      <c r="G814" s="255" t="n">
        <v>8858</v>
      </c>
      <c r="H814" s="255" t="n">
        <v>7578</v>
      </c>
      <c r="I814" s="255" t="n">
        <v>9</v>
      </c>
      <c r="J814" s="59">
        <f>+(((G814-F814)-(H814-F814))/(H814-F814))*100</f>
        <v/>
      </c>
      <c r="K814" s="34">
        <f>AVERAGE(J814:J815)</f>
        <v/>
      </c>
      <c r="L814" s="34">
        <f>_xlfn.STDEV.S(J814,J815)</f>
        <v/>
      </c>
      <c r="M814" s="35" t="n"/>
      <c r="O814" s="295">
        <f>+(H814-F814)/10</f>
        <v/>
      </c>
      <c r="P814" s="26" t="inlineStr">
        <is>
          <t>FALSO</t>
        </is>
      </c>
      <c r="Q814" s="26" t="inlineStr">
        <is>
          <t>FALSO</t>
        </is>
      </c>
      <c r="R814" s="149" t="inlineStr">
        <is>
          <t>Esperado</t>
        </is>
      </c>
      <c r="S814" s="149" t="inlineStr">
        <is>
          <t>Esperado</t>
        </is>
      </c>
      <c r="T814" s="149" t="inlineStr">
        <is>
          <t>Dato Válido</t>
        </is>
      </c>
      <c r="U814" s="149" t="n"/>
    </row>
    <row r="815" ht="15.75" customHeight="1" s="412">
      <c r="A815" s="5" t="n">
        <v>1122</v>
      </c>
      <c r="B815" s="252" t="n">
        <v>76</v>
      </c>
      <c r="C815" s="255" t="n">
        <v>184</v>
      </c>
      <c r="D815" s="255" t="n">
        <v>4</v>
      </c>
      <c r="E815" s="58" t="n">
        <v>43524</v>
      </c>
      <c r="F815" s="255" t="n">
        <v>5239</v>
      </c>
      <c r="G815" s="255" t="n">
        <v>8877</v>
      </c>
      <c r="H815" s="255" t="n">
        <v>7624</v>
      </c>
      <c r="I815" s="255" t="n"/>
      <c r="J815" s="59">
        <f>+(((G815-F815)-(H815-F815))/(H815-F815))*100</f>
        <v/>
      </c>
      <c r="K815" s="35" t="n"/>
      <c r="L815" s="35" t="n"/>
      <c r="M815" s="35" t="n"/>
      <c r="O815" s="295">
        <f>+(H815-F815)/10</f>
        <v/>
      </c>
      <c r="P815" s="26" t="inlineStr">
        <is>
          <t>FALSO</t>
        </is>
      </c>
      <c r="Q815" s="26" t="inlineStr">
        <is>
          <t>FALSO</t>
        </is>
      </c>
      <c r="R815" s="149" t="inlineStr">
        <is>
          <t>Esperado</t>
        </is>
      </c>
      <c r="S815" s="149" t="inlineStr">
        <is>
          <t>Esperado</t>
        </is>
      </c>
      <c r="T815" s="149" t="inlineStr">
        <is>
          <t>Dato Válido</t>
        </is>
      </c>
      <c r="U815" s="149" t="n"/>
    </row>
    <row r="816" ht="15.75" customHeight="1" s="412">
      <c r="A816" s="5" t="n">
        <v>1771</v>
      </c>
      <c r="B816" s="252" t="n">
        <v>75</v>
      </c>
      <c r="C816" s="255" t="n">
        <v>184</v>
      </c>
      <c r="D816" s="255" t="n">
        <v>6</v>
      </c>
      <c r="E816" s="58" t="n">
        <v>43535</v>
      </c>
      <c r="F816" s="255" t="n">
        <v>5226</v>
      </c>
      <c r="G816" s="255" t="n">
        <v>8404</v>
      </c>
      <c r="H816" s="255" t="n">
        <v>7484</v>
      </c>
      <c r="I816" s="255" t="n">
        <v>8</v>
      </c>
      <c r="J816" s="59">
        <f>+(((G816-F816)-(H816-F816))/(H816-F816))*100</f>
        <v/>
      </c>
      <c r="K816" s="34">
        <f>AVERAGE(J816:J817)</f>
        <v/>
      </c>
      <c r="L816" s="34">
        <f>_xlfn.STDEV.S(J816,J817)</f>
        <v/>
      </c>
      <c r="M816" s="35" t="n"/>
      <c r="O816" s="295">
        <f>+(H816-F816)/10</f>
        <v/>
      </c>
      <c r="P816" s="26" t="inlineStr">
        <is>
          <t>FALSO</t>
        </is>
      </c>
      <c r="Q816" s="26" t="inlineStr">
        <is>
          <t>FALSO</t>
        </is>
      </c>
      <c r="R816" s="149" t="inlineStr">
        <is>
          <t>No esperado</t>
        </is>
      </c>
      <c r="S816" s="149" t="inlineStr">
        <is>
          <t>Esperado</t>
        </is>
      </c>
      <c r="T816" s="149" t="inlineStr">
        <is>
          <t>Dato Válido</t>
        </is>
      </c>
      <c r="U816" s="149" t="n"/>
    </row>
    <row r="817" ht="15.75" customHeight="1" s="412">
      <c r="A817" s="5" t="n">
        <v>1772</v>
      </c>
      <c r="B817" s="252" t="n">
        <v>76</v>
      </c>
      <c r="C817" s="255" t="n">
        <v>184</v>
      </c>
      <c r="D817" s="255" t="n">
        <v>6</v>
      </c>
      <c r="E817" s="58" t="n">
        <v>43535</v>
      </c>
      <c r="F817" s="255" t="n">
        <v>5239</v>
      </c>
      <c r="G817" s="255" t="n">
        <v>8146</v>
      </c>
      <c r="H817" s="255" t="n">
        <v>7344</v>
      </c>
      <c r="I817" s="255" t="n"/>
      <c r="J817" s="59">
        <f>+(((G817-F817)-(H817-F817))/(H817-F817))*100</f>
        <v/>
      </c>
      <c r="K817" s="35" t="n"/>
      <c r="L817" s="35" t="n"/>
      <c r="M817" s="35" t="n"/>
      <c r="O817" s="295">
        <f>+(H817-F817)/10</f>
        <v/>
      </c>
      <c r="P817" s="26" t="inlineStr">
        <is>
          <t>VERDADERO</t>
        </is>
      </c>
      <c r="Q817" s="26" t="inlineStr">
        <is>
          <t>FALSO</t>
        </is>
      </c>
      <c r="R817" s="149" t="inlineStr">
        <is>
          <t>No esperado</t>
        </is>
      </c>
      <c r="S817" s="149" t="inlineStr">
        <is>
          <t>Esperado</t>
        </is>
      </c>
      <c r="T817" s="149" t="inlineStr">
        <is>
          <t>Dato Válido</t>
        </is>
      </c>
      <c r="U817" s="149" t="n"/>
    </row>
    <row r="818" ht="15.75" customHeight="1" s="412">
      <c r="A818" s="15" t="n">
        <v>2475</v>
      </c>
      <c r="B818" s="16" t="n">
        <v>63</v>
      </c>
      <c r="C818" s="60" t="n">
        <v>184</v>
      </c>
      <c r="D818" s="60" t="n">
        <v>9</v>
      </c>
      <c r="E818" s="61" t="n">
        <v>43557</v>
      </c>
      <c r="F818" s="62" t="n">
        <v>5214</v>
      </c>
      <c r="G818" s="60" t="n">
        <v>7922</v>
      </c>
      <c r="H818" s="60" t="n">
        <v>7290</v>
      </c>
      <c r="I818" s="255" t="n"/>
      <c r="J818" s="59">
        <f>+(((G818-F818)-(H818-F818))/(H818-F818))*100</f>
        <v/>
      </c>
      <c r="K818" s="34">
        <f>AVERAGE(J818:J819)</f>
        <v/>
      </c>
      <c r="L818" s="34">
        <f>_xlfn.STDEV.S(J818,J819)</f>
        <v/>
      </c>
      <c r="M818" s="35" t="n"/>
      <c r="O818" s="295">
        <f>+(H818-F818)/10</f>
        <v/>
      </c>
      <c r="P818" s="26" t="inlineStr">
        <is>
          <t>FALSO</t>
        </is>
      </c>
      <c r="Q818" s="26" t="inlineStr">
        <is>
          <t>FALSO</t>
        </is>
      </c>
      <c r="R818" s="149" t="inlineStr">
        <is>
          <t>No esperado</t>
        </is>
      </c>
      <c r="S818" s="149" t="inlineStr">
        <is>
          <t>Esperado</t>
        </is>
      </c>
      <c r="T818" s="149" t="inlineStr">
        <is>
          <t>Dato Válido</t>
        </is>
      </c>
      <c r="U818" s="149" t="n"/>
    </row>
    <row r="819" ht="15.75" customHeight="1" s="412">
      <c r="A819" s="15" t="n">
        <v>2476</v>
      </c>
      <c r="B819" s="16" t="n">
        <v>64</v>
      </c>
      <c r="C819" s="60" t="n">
        <v>184</v>
      </c>
      <c r="D819" s="60" t="n">
        <v>9</v>
      </c>
      <c r="E819" s="61" t="n">
        <v>43557</v>
      </c>
      <c r="F819" s="62" t="n">
        <v>5232</v>
      </c>
      <c r="G819" s="60" t="n">
        <v>8133</v>
      </c>
      <c r="H819" s="60" t="n">
        <v>7455</v>
      </c>
      <c r="I819" s="255" t="n"/>
      <c r="J819" s="59">
        <f>+(((G819-F819)-(H819-F819))/(H819-F819))*100</f>
        <v/>
      </c>
      <c r="K819" s="35" t="n"/>
      <c r="L819" s="35" t="n"/>
      <c r="M819" s="35" t="n"/>
      <c r="O819" s="295">
        <f>+(H819-F819)/10</f>
        <v/>
      </c>
      <c r="P819" s="26" t="inlineStr">
        <is>
          <t>FALSO</t>
        </is>
      </c>
      <c r="Q819" s="26" t="inlineStr">
        <is>
          <t>FALSO</t>
        </is>
      </c>
      <c r="R819" s="149" t="inlineStr">
        <is>
          <t>Esperado</t>
        </is>
      </c>
      <c r="S819" s="149" t="inlineStr">
        <is>
          <t>Esperado</t>
        </is>
      </c>
      <c r="T819" s="149" t="inlineStr">
        <is>
          <t>Dato Válido</t>
        </is>
      </c>
      <c r="U819" s="149" t="n"/>
    </row>
    <row r="820" ht="15.75" customHeight="1" s="412">
      <c r="A820" s="15" t="n">
        <v>3123</v>
      </c>
      <c r="B820" s="16" t="n">
        <v>63</v>
      </c>
      <c r="C820" s="60" t="n">
        <v>184</v>
      </c>
      <c r="D820" s="60" t="n">
        <v>12</v>
      </c>
      <c r="E820" s="61" t="n">
        <v>43577</v>
      </c>
      <c r="F820" s="62" t="n">
        <v>5214</v>
      </c>
      <c r="G820" s="60" t="n">
        <v>7141</v>
      </c>
      <c r="H820" s="60" t="n">
        <v>6823</v>
      </c>
      <c r="I820" s="60" t="n"/>
      <c r="J820" s="59">
        <f>+(((G820-F820)-(H820-F820))/(H820-F820))*100</f>
        <v/>
      </c>
      <c r="K820" s="34">
        <f>AVERAGE(J820:J821)</f>
        <v/>
      </c>
      <c r="L820" s="34">
        <f>_xlfn.STDEV.S(J820,J821)</f>
        <v/>
      </c>
      <c r="M820" s="35" t="n"/>
      <c r="O820" s="295">
        <f>+(H820-F820)/10</f>
        <v/>
      </c>
      <c r="P820" s="26" t="inlineStr">
        <is>
          <t>FALSO</t>
        </is>
      </c>
      <c r="Q820" s="26" t="inlineStr">
        <is>
          <t>FALSO</t>
        </is>
      </c>
      <c r="R820" s="149" t="inlineStr">
        <is>
          <t>No esperado</t>
        </is>
      </c>
      <c r="S820" s="149" t="inlineStr">
        <is>
          <t>Esperado</t>
        </is>
      </c>
      <c r="T820" s="149" t="inlineStr">
        <is>
          <t>Dato Válido</t>
        </is>
      </c>
      <c r="U820" s="149" t="n"/>
    </row>
    <row r="821" ht="15.75" customHeight="1" s="412">
      <c r="A821" s="15" t="n">
        <v>3124</v>
      </c>
      <c r="B821" s="16" t="n">
        <v>64</v>
      </c>
      <c r="C821" s="60" t="n">
        <v>184</v>
      </c>
      <c r="D821" s="60" t="n">
        <v>12</v>
      </c>
      <c r="E821" s="61" t="n">
        <v>43577</v>
      </c>
      <c r="F821" s="62" t="n">
        <v>5232</v>
      </c>
      <c r="G821" s="60" t="n">
        <v>7232</v>
      </c>
      <c r="H821" s="60" t="n">
        <v>6823</v>
      </c>
      <c r="I821" s="60" t="n"/>
      <c r="J821" s="59">
        <f>+(((G821-F821)-(H821-F821))/(H821-F821))*100</f>
        <v/>
      </c>
      <c r="K821" s="35" t="n"/>
      <c r="L821" s="35" t="n"/>
      <c r="M821" s="35" t="n"/>
      <c r="O821" s="295">
        <f>+(H821-F821)/10</f>
        <v/>
      </c>
      <c r="P821" s="26" t="inlineStr">
        <is>
          <t>FALSO</t>
        </is>
      </c>
      <c r="Q821" s="26" t="inlineStr">
        <is>
          <t>FALSO</t>
        </is>
      </c>
      <c r="R821" s="149" t="inlineStr">
        <is>
          <t>Esperado</t>
        </is>
      </c>
      <c r="S821" s="149" t="inlineStr">
        <is>
          <t>No esperado</t>
        </is>
      </c>
      <c r="T821" s="149" t="inlineStr">
        <is>
          <t>Dato Válido</t>
        </is>
      </c>
      <c r="U821" s="149" t="n"/>
    </row>
    <row r="822" ht="15.75" customHeight="1" s="412">
      <c r="A822" s="15" t="n">
        <v>3615</v>
      </c>
      <c r="B822" s="16" t="n">
        <v>37</v>
      </c>
      <c r="C822" s="60" t="n">
        <v>184</v>
      </c>
      <c r="D822" s="60" t="n">
        <v>14</v>
      </c>
      <c r="E822" s="61" t="n">
        <v>43591</v>
      </c>
      <c r="F822" s="60" t="n">
        <v>5225</v>
      </c>
      <c r="G822" s="62" t="n">
        <v>7546</v>
      </c>
      <c r="H822" s="60" t="n">
        <v>7211</v>
      </c>
      <c r="I822" s="60" t="n"/>
      <c r="J822" s="59">
        <f>+(((G822-F822)-(H822-F822))/(H822-F822))*100</f>
        <v/>
      </c>
      <c r="K822" s="34">
        <f>AVERAGE(J822:J823)</f>
        <v/>
      </c>
      <c r="L822" s="34">
        <f>_xlfn.STDEV.S(J822,J823)</f>
        <v/>
      </c>
      <c r="M822" s="35">
        <f>(K820-K822)/14</f>
        <v/>
      </c>
      <c r="N822" s="295">
        <f>(K816-K822)/56</f>
        <v/>
      </c>
      <c r="O822" s="295">
        <f>+(H822-F822)/10</f>
        <v/>
      </c>
      <c r="P822" s="26" t="inlineStr">
        <is>
          <t>FALSO</t>
        </is>
      </c>
      <c r="Q822" s="26" t="inlineStr">
        <is>
          <t>FALSO</t>
        </is>
      </c>
      <c r="R822" s="149" t="inlineStr">
        <is>
          <t>Esperado</t>
        </is>
      </c>
      <c r="S822" s="149" t="inlineStr">
        <is>
          <t>Esperado</t>
        </is>
      </c>
      <c r="T822" s="149" t="inlineStr">
        <is>
          <t>Dato Válido</t>
        </is>
      </c>
      <c r="U822" s="149" t="n"/>
    </row>
    <row r="823" ht="15.75" customHeight="1" s="412">
      <c r="A823" s="15" t="n">
        <v>3616</v>
      </c>
      <c r="B823" s="16" t="n">
        <v>38</v>
      </c>
      <c r="C823" s="60" t="n">
        <v>184</v>
      </c>
      <c r="D823" s="60" t="n">
        <v>14</v>
      </c>
      <c r="E823" s="61" t="n">
        <v>43591</v>
      </c>
      <c r="F823" s="60" t="n">
        <v>5241</v>
      </c>
      <c r="G823" s="62" t="n">
        <v>7547</v>
      </c>
      <c r="H823" s="60" t="n">
        <v>7218</v>
      </c>
      <c r="I823" s="60" t="n"/>
      <c r="J823" s="59">
        <f>+(((G823-F823)-(H823-F823))/(H823-F823))*100</f>
        <v/>
      </c>
      <c r="K823" s="35" t="n"/>
      <c r="L823" s="35" t="n"/>
      <c r="M823" s="35" t="n"/>
      <c r="O823" s="295">
        <f>+(H823-F823)/10</f>
        <v/>
      </c>
      <c r="P823" s="26" t="inlineStr">
        <is>
          <t>FALSO</t>
        </is>
      </c>
      <c r="Q823" s="26" t="inlineStr">
        <is>
          <t>FALSO</t>
        </is>
      </c>
      <c r="R823" s="149" t="inlineStr">
        <is>
          <t>Esperado</t>
        </is>
      </c>
      <c r="S823" s="149" t="inlineStr">
        <is>
          <t>Esperado</t>
        </is>
      </c>
      <c r="T823" s="149" t="inlineStr">
        <is>
          <t>Dato Válido</t>
        </is>
      </c>
      <c r="U823" s="149" t="n"/>
    </row>
    <row r="824" ht="15.75" customHeight="1" s="412">
      <c r="A824" s="5" t="n">
        <v>91</v>
      </c>
      <c r="B824" s="252" t="n">
        <v>91</v>
      </c>
      <c r="C824" s="223" t="n">
        <v>185</v>
      </c>
      <c r="D824" s="223" t="n">
        <v>1</v>
      </c>
      <c r="E824" s="73" t="n">
        <v>43514</v>
      </c>
      <c r="F824" s="223" t="n">
        <v>5252</v>
      </c>
      <c r="G824" s="223" t="n">
        <v>8940</v>
      </c>
      <c r="H824" s="223" t="n">
        <v>8269</v>
      </c>
      <c r="I824" s="223" t="n"/>
      <c r="J824" s="74">
        <f>+(((G824-F824)-(H824-F824))/(H824-F824))*100</f>
        <v/>
      </c>
      <c r="K824" s="75">
        <f>AVERAGE(J824:J825)</f>
        <v/>
      </c>
      <c r="L824" s="75">
        <f>_xlfn.STDEV.S(J824,J825)</f>
        <v/>
      </c>
      <c r="M824" s="76" t="n">
        <v>0</v>
      </c>
      <c r="O824" s="295">
        <f>+(H824-F824)/10</f>
        <v/>
      </c>
      <c r="P824" s="26" t="inlineStr">
        <is>
          <t>FALSO</t>
        </is>
      </c>
      <c r="Q824" s="26" t="inlineStr">
        <is>
          <t>FALSO</t>
        </is>
      </c>
      <c r="R824" s="149" t="inlineStr">
        <is>
          <t>Esperado</t>
        </is>
      </c>
      <c r="S824" s="149" t="inlineStr">
        <is>
          <t>Esperado</t>
        </is>
      </c>
      <c r="T824" s="149" t="inlineStr">
        <is>
          <t>Se descarta</t>
        </is>
      </c>
      <c r="U824" s="149" t="n"/>
    </row>
    <row r="825" ht="15.75" customHeight="1" s="412">
      <c r="A825" s="5" t="n">
        <v>92</v>
      </c>
      <c r="B825" s="252" t="n">
        <v>92</v>
      </c>
      <c r="C825" s="223" t="n">
        <v>185</v>
      </c>
      <c r="D825" s="223" t="n">
        <v>1</v>
      </c>
      <c r="E825" s="73" t="n">
        <v>43514</v>
      </c>
      <c r="F825" s="223" t="n">
        <v>5241</v>
      </c>
      <c r="G825" s="223" t="n">
        <v>8900</v>
      </c>
      <c r="H825" s="223" t="n">
        <v>8256</v>
      </c>
      <c r="I825" s="223" t="n">
        <v>9</v>
      </c>
      <c r="J825" s="74">
        <f>+(((G825-F825)-(H825-F825))/(H825-F825))*100</f>
        <v/>
      </c>
      <c r="K825" s="76" t="n"/>
      <c r="L825" s="76" t="n"/>
      <c r="M825" s="76" t="n"/>
      <c r="O825" s="295">
        <f>+(H825-F825)/10</f>
        <v/>
      </c>
      <c r="P825" s="26" t="inlineStr">
        <is>
          <t>FALSO</t>
        </is>
      </c>
      <c r="Q825" s="26" t="inlineStr">
        <is>
          <t>FALSO</t>
        </is>
      </c>
      <c r="R825" s="149" t="inlineStr">
        <is>
          <t>Esperado</t>
        </is>
      </c>
      <c r="S825" s="149" t="inlineStr">
        <is>
          <t>Esperado</t>
        </is>
      </c>
      <c r="T825" s="149" t="inlineStr">
        <is>
          <t>Se descarta</t>
        </is>
      </c>
      <c r="U825" s="149" t="n"/>
    </row>
    <row r="826" ht="15.75" customHeight="1" s="412">
      <c r="A826" s="5" t="n">
        <v>745</v>
      </c>
      <c r="B826" s="252" t="n">
        <v>91</v>
      </c>
      <c r="C826" s="223" t="n">
        <v>185</v>
      </c>
      <c r="D826" s="223" t="n">
        <v>3</v>
      </c>
      <c r="E826" s="73" t="n">
        <v>43521</v>
      </c>
      <c r="F826" s="223" t="n">
        <v>5252</v>
      </c>
      <c r="G826" s="223" t="n">
        <v>8133</v>
      </c>
      <c r="H826" s="223" t="n">
        <v>7648</v>
      </c>
      <c r="I826" s="223" t="n">
        <v>9</v>
      </c>
      <c r="J826" s="74">
        <f>+(((G826-F826)-(H826-F826))/(H826-F826))*100</f>
        <v/>
      </c>
      <c r="K826" s="75">
        <f>AVERAGE(J826:J827)</f>
        <v/>
      </c>
      <c r="L826" s="75">
        <f>_xlfn.STDEV.S(J826,J827)</f>
        <v/>
      </c>
      <c r="M826" s="76" t="n"/>
      <c r="O826" s="295">
        <f>+(H826-F826)/10</f>
        <v/>
      </c>
      <c r="P826" s="26" t="inlineStr">
        <is>
          <t>FALSO</t>
        </is>
      </c>
      <c r="Q826" s="26" t="inlineStr">
        <is>
          <t>FALSO</t>
        </is>
      </c>
      <c r="R826" s="149" t="inlineStr">
        <is>
          <t>No esperado</t>
        </is>
      </c>
      <c r="S826" s="149" t="inlineStr">
        <is>
          <t>Esperado</t>
        </is>
      </c>
      <c r="T826" s="149" t="inlineStr">
        <is>
          <t>Se descarta</t>
        </is>
      </c>
      <c r="U826" s="149" t="n"/>
    </row>
    <row r="827" ht="15.75" customHeight="1" s="412">
      <c r="A827" s="5" t="n">
        <v>746</v>
      </c>
      <c r="B827" s="252" t="n">
        <v>92</v>
      </c>
      <c r="C827" s="223" t="n">
        <v>185</v>
      </c>
      <c r="D827" s="223" t="n">
        <v>3</v>
      </c>
      <c r="E827" s="73" t="n">
        <v>43521</v>
      </c>
      <c r="F827" s="223" t="n">
        <v>5241</v>
      </c>
      <c r="G827" s="223" t="n">
        <v>8297</v>
      </c>
      <c r="H827" s="223" t="n">
        <v>7801</v>
      </c>
      <c r="I827" s="223" t="n"/>
      <c r="J827" s="74">
        <f>+(((G827-F827)-(H827-F827))/(H827-F827))*100</f>
        <v/>
      </c>
      <c r="K827" s="76" t="n"/>
      <c r="L827" s="76" t="n"/>
      <c r="M827" s="76" t="n"/>
      <c r="O827" s="295">
        <f>+(H827-F827)/10</f>
        <v/>
      </c>
      <c r="P827" s="26" t="inlineStr">
        <is>
          <t>FALSO</t>
        </is>
      </c>
      <c r="Q827" s="26" t="inlineStr">
        <is>
          <t>FALSO</t>
        </is>
      </c>
      <c r="R827" s="149" t="inlineStr">
        <is>
          <t>Esperado</t>
        </is>
      </c>
      <c r="S827" s="149" t="inlineStr">
        <is>
          <t>Esperado</t>
        </is>
      </c>
      <c r="T827" s="149" t="inlineStr">
        <is>
          <t>Se descarta</t>
        </is>
      </c>
      <c r="U827" s="149" t="n"/>
    </row>
    <row r="828" ht="15.75" customHeight="1" s="412">
      <c r="A828" s="5" t="n">
        <v>1395</v>
      </c>
      <c r="B828" s="252" t="n">
        <v>91</v>
      </c>
      <c r="C828" s="223" t="n">
        <v>185</v>
      </c>
      <c r="D828" s="223" t="n">
        <v>5</v>
      </c>
      <c r="E828" s="73" t="n">
        <v>43531</v>
      </c>
      <c r="F828" s="223" t="n">
        <v>5252</v>
      </c>
      <c r="G828" s="223" t="n">
        <v>8021</v>
      </c>
      <c r="H828" s="223" t="n">
        <v>7661</v>
      </c>
      <c r="I828" s="223" t="n">
        <v>6</v>
      </c>
      <c r="J828" s="74">
        <f>+(((G828-F828)-(H828-F828))/(H828-F828))*100</f>
        <v/>
      </c>
      <c r="K828" s="75">
        <f>AVERAGE(J828:J829)</f>
        <v/>
      </c>
      <c r="L828" s="75">
        <f>_xlfn.STDEV.S(J828,J829)</f>
        <v/>
      </c>
      <c r="M828" s="76" t="n"/>
      <c r="N828" s="295">
        <f>(K824-K828)/17</f>
        <v/>
      </c>
      <c r="O828" s="295">
        <f>+(H828-F828)/10</f>
        <v/>
      </c>
      <c r="P828" s="26" t="inlineStr">
        <is>
          <t>FALSO</t>
        </is>
      </c>
      <c r="Q828" s="26" t="inlineStr">
        <is>
          <t>VERDADERO</t>
        </is>
      </c>
      <c r="R828" s="149" t="inlineStr">
        <is>
          <t>No esperado</t>
        </is>
      </c>
      <c r="S828" s="149" t="inlineStr">
        <is>
          <t>Esperado</t>
        </is>
      </c>
      <c r="T828" s="149" t="inlineStr">
        <is>
          <t>Se descarta</t>
        </is>
      </c>
      <c r="U828" s="149" t="n"/>
    </row>
    <row r="829" ht="15.75" customHeight="1" s="412">
      <c r="A829" s="5" t="n">
        <v>1396</v>
      </c>
      <c r="B829" s="252" t="n">
        <v>92</v>
      </c>
      <c r="C829" s="223" t="n">
        <v>185</v>
      </c>
      <c r="D829" s="223" t="n">
        <v>5</v>
      </c>
      <c r="E829" s="73" t="n">
        <v>43531</v>
      </c>
      <c r="F829" s="223" t="n">
        <v>5241</v>
      </c>
      <c r="G829" s="223" t="n">
        <v>8040</v>
      </c>
      <c r="H829" s="223" t="n">
        <v>7675</v>
      </c>
      <c r="I829" s="223" t="n"/>
      <c r="J829" s="74">
        <f>+(((G829-F829)-(H829-F829))/(H829-F829))*100</f>
        <v/>
      </c>
      <c r="K829" s="76" t="n"/>
      <c r="L829" s="76" t="n"/>
      <c r="M829" s="76" t="n"/>
      <c r="O829" s="295">
        <f>+(H829-F829)/10</f>
        <v/>
      </c>
      <c r="P829" s="26" t="inlineStr">
        <is>
          <t>FALSO</t>
        </is>
      </c>
      <c r="Q829" s="26" t="inlineStr">
        <is>
          <t>FALSO</t>
        </is>
      </c>
      <c r="R829" s="149" t="inlineStr">
        <is>
          <t>Esperado</t>
        </is>
      </c>
      <c r="S829" s="149" t="inlineStr">
        <is>
          <t>Esperado</t>
        </is>
      </c>
      <c r="T829" s="149" t="inlineStr">
        <is>
          <t>Se descarta</t>
        </is>
      </c>
      <c r="U829" s="149" t="n"/>
    </row>
    <row r="830" ht="15.75" customHeight="1" s="412">
      <c r="A830" s="5" t="n">
        <v>93</v>
      </c>
      <c r="B830" s="252" t="n">
        <v>93</v>
      </c>
      <c r="C830" s="246" t="n">
        <v>186</v>
      </c>
      <c r="D830" s="246" t="n">
        <v>1</v>
      </c>
      <c r="E830" s="46" t="n">
        <v>43514</v>
      </c>
      <c r="F830" s="246" t="n">
        <v>5234</v>
      </c>
      <c r="G830" s="246" t="n">
        <v>7972</v>
      </c>
      <c r="H830" s="246" t="n">
        <v>7210</v>
      </c>
      <c r="I830" s="246" t="n"/>
      <c r="J830" s="47">
        <f>+(((G830-F830)-(H830-F830))/(H830-F830))*100</f>
        <v/>
      </c>
      <c r="K830" s="51">
        <f>AVERAGE(J830:J831)</f>
        <v/>
      </c>
      <c r="L830" s="51">
        <f>_xlfn.STDEV.S(J830,J831)</f>
        <v/>
      </c>
      <c r="M830" s="50" t="n">
        <v>2</v>
      </c>
      <c r="O830" s="295">
        <f>+(H830-F830)/10</f>
        <v/>
      </c>
      <c r="P830" s="26" t="inlineStr">
        <is>
          <t>FALSO</t>
        </is>
      </c>
      <c r="Q830" s="26" t="inlineStr">
        <is>
          <t>FALSO</t>
        </is>
      </c>
      <c r="R830" s="149" t="inlineStr">
        <is>
          <t>Esperado</t>
        </is>
      </c>
      <c r="S830" s="149" t="inlineStr">
        <is>
          <t>Esperado</t>
        </is>
      </c>
      <c r="T830" s="149" t="inlineStr">
        <is>
          <t>Dato Válido</t>
        </is>
      </c>
      <c r="U830" s="149" t="n"/>
    </row>
    <row r="831" ht="15.75" customHeight="1" s="412">
      <c r="A831" s="5" t="n">
        <v>94</v>
      </c>
      <c r="B831" s="252" t="n">
        <v>94</v>
      </c>
      <c r="C831" s="246" t="n">
        <v>186</v>
      </c>
      <c r="D831" s="246" t="n">
        <v>1</v>
      </c>
      <c r="E831" s="46" t="n">
        <v>43514</v>
      </c>
      <c r="F831" s="246" t="n">
        <v>5218</v>
      </c>
      <c r="G831" s="246" t="n">
        <v>8112</v>
      </c>
      <c r="H831" s="246" t="n">
        <v>7322</v>
      </c>
      <c r="I831" s="246" t="n">
        <v>8</v>
      </c>
      <c r="J831" s="47">
        <f>+(((G831-F831)-(H831-F831))/(H831-F831))*100</f>
        <v/>
      </c>
      <c r="K831" s="50" t="n"/>
      <c r="L831" s="50" t="n"/>
      <c r="M831" s="50" t="n"/>
      <c r="O831" s="295">
        <f>+(H831-F831)/10</f>
        <v/>
      </c>
      <c r="P831" s="26" t="inlineStr">
        <is>
          <t>VERDADERO</t>
        </is>
      </c>
      <c r="Q831" s="26" t="inlineStr">
        <is>
          <t>FALSO</t>
        </is>
      </c>
      <c r="R831" s="149" t="inlineStr">
        <is>
          <t>Esperado</t>
        </is>
      </c>
      <c r="S831" s="149" t="inlineStr">
        <is>
          <t>Esperado</t>
        </is>
      </c>
      <c r="T831" s="149" t="inlineStr">
        <is>
          <t>Dato Válido</t>
        </is>
      </c>
      <c r="U831" s="149" t="n"/>
    </row>
    <row r="832" ht="15.75" customHeight="1" s="412">
      <c r="A832" s="5" t="n">
        <v>747</v>
      </c>
      <c r="B832" s="252" t="n">
        <v>93</v>
      </c>
      <c r="C832" s="246" t="n">
        <v>186</v>
      </c>
      <c r="D832" s="246" t="n">
        <v>3</v>
      </c>
      <c r="E832" s="46" t="n">
        <v>43521</v>
      </c>
      <c r="F832" s="246" t="n">
        <v>5234</v>
      </c>
      <c r="G832" s="246" t="n">
        <v>7969</v>
      </c>
      <c r="H832" s="246" t="n">
        <v>7228</v>
      </c>
      <c r="I832" s="246" t="n">
        <v>10</v>
      </c>
      <c r="J832" s="47">
        <f>+(((G832-F832)-(H832-F832))/(H832-F832))*100</f>
        <v/>
      </c>
      <c r="K832" s="51">
        <f>AVERAGE(J832:J833)</f>
        <v/>
      </c>
      <c r="L832" s="51">
        <f>_xlfn.STDEV.S(J832,J833)</f>
        <v/>
      </c>
      <c r="M832" s="50" t="n"/>
      <c r="O832" s="295">
        <f>+(H832-F832)/10</f>
        <v/>
      </c>
      <c r="P832" s="26" t="inlineStr">
        <is>
          <t>FALSO</t>
        </is>
      </c>
      <c r="Q832" s="26" t="inlineStr">
        <is>
          <t>FALSO</t>
        </is>
      </c>
      <c r="R832" s="149" t="inlineStr">
        <is>
          <t>No esperado</t>
        </is>
      </c>
      <c r="S832" s="149" t="inlineStr">
        <is>
          <t>Esperado</t>
        </is>
      </c>
      <c r="T832" s="149" t="inlineStr">
        <is>
          <t>Dato Válido</t>
        </is>
      </c>
      <c r="U832" s="149" t="n"/>
    </row>
    <row r="833" ht="15.75" customHeight="1" s="412">
      <c r="A833" s="5" t="n">
        <v>748</v>
      </c>
      <c r="B833" s="252" t="n">
        <v>94</v>
      </c>
      <c r="C833" s="246" t="n">
        <v>186</v>
      </c>
      <c r="D833" s="246" t="n">
        <v>3</v>
      </c>
      <c r="E833" s="46" t="n">
        <v>43521</v>
      </c>
      <c r="F833" s="246" t="n">
        <v>5218</v>
      </c>
      <c r="G833" s="246" t="n">
        <v>8011</v>
      </c>
      <c r="H833" s="246" t="n">
        <v>7268</v>
      </c>
      <c r="I833" s="246" t="n"/>
      <c r="J833" s="47">
        <f>+(((G833-F833)-(H833-F833))/(H833-F833))*100</f>
        <v/>
      </c>
      <c r="K833" s="50" t="n"/>
      <c r="L833" s="50" t="n"/>
      <c r="M833" s="50" t="n"/>
      <c r="O833" s="295">
        <f>+(H833-F833)/10</f>
        <v/>
      </c>
      <c r="P833" s="26" t="inlineStr">
        <is>
          <t>FALSO</t>
        </is>
      </c>
      <c r="Q833" s="26" t="inlineStr">
        <is>
          <t>FALSO</t>
        </is>
      </c>
      <c r="R833" s="149" t="inlineStr">
        <is>
          <t>Esperado</t>
        </is>
      </c>
      <c r="S833" s="149" t="inlineStr">
        <is>
          <t>Esperado</t>
        </is>
      </c>
      <c r="T833" s="149" t="inlineStr">
        <is>
          <t>Dato Válido</t>
        </is>
      </c>
      <c r="U833" s="149" t="n"/>
    </row>
    <row r="834" ht="15.75" customHeight="1" s="412">
      <c r="A834" s="5" t="n">
        <v>1397</v>
      </c>
      <c r="B834" s="252" t="n">
        <v>93</v>
      </c>
      <c r="C834" s="246" t="n">
        <v>186</v>
      </c>
      <c r="D834" s="246" t="n">
        <v>5</v>
      </c>
      <c r="E834" s="46" t="n">
        <v>43531</v>
      </c>
      <c r="F834" s="246" t="n">
        <v>5234</v>
      </c>
      <c r="G834" s="246" t="n">
        <v>7582</v>
      </c>
      <c r="H834" s="246" t="n">
        <v>7104</v>
      </c>
      <c r="I834" s="246" t="n">
        <v>6</v>
      </c>
      <c r="J834" s="47">
        <f>+(((G834-F834)-(H834-F834))/(H834-F834))*100</f>
        <v/>
      </c>
      <c r="K834" s="51">
        <f>AVERAGE(J834:J835)</f>
        <v/>
      </c>
      <c r="L834" s="51">
        <f>_xlfn.STDEV.S(J834,J835)</f>
        <v/>
      </c>
      <c r="M834" s="50" t="n"/>
      <c r="O834" s="295">
        <f>+(H834-F834)/10</f>
        <v/>
      </c>
      <c r="P834" s="26" t="inlineStr">
        <is>
          <t>FALSO</t>
        </is>
      </c>
      <c r="Q834" s="26" t="inlineStr">
        <is>
          <t>FALSO</t>
        </is>
      </c>
      <c r="R834" s="149" t="inlineStr">
        <is>
          <t>No esperado</t>
        </is>
      </c>
      <c r="S834" s="149" t="inlineStr">
        <is>
          <t>Esperado</t>
        </is>
      </c>
      <c r="T834" s="149" t="inlineStr">
        <is>
          <t>Dato Válido</t>
        </is>
      </c>
      <c r="U834" s="149" t="n"/>
    </row>
    <row r="835" ht="15.75" customHeight="1" s="412">
      <c r="A835" s="5" t="n">
        <v>1398</v>
      </c>
      <c r="B835" s="252" t="n">
        <v>94</v>
      </c>
      <c r="C835" s="246" t="n">
        <v>186</v>
      </c>
      <c r="D835" s="246" t="n">
        <v>5</v>
      </c>
      <c r="E835" s="46" t="n">
        <v>43531</v>
      </c>
      <c r="F835" s="246" t="n">
        <v>5218</v>
      </c>
      <c r="G835" s="246" t="n">
        <v>7333</v>
      </c>
      <c r="H835" s="246" t="n">
        <v>6921</v>
      </c>
      <c r="I835" s="246" t="n"/>
      <c r="J835" s="47">
        <f>+(((G835-F835)-(H835-F835))/(H835-F835))*100</f>
        <v/>
      </c>
      <c r="K835" s="50" t="n"/>
      <c r="L835" s="50" t="n"/>
      <c r="M835" s="50" t="n"/>
      <c r="O835" s="295">
        <f>+(H835-F835)/10</f>
        <v/>
      </c>
      <c r="P835" s="26" t="inlineStr">
        <is>
          <t>FALSO</t>
        </is>
      </c>
      <c r="Q835" s="26" t="inlineStr">
        <is>
          <t>FALSO</t>
        </is>
      </c>
      <c r="R835" s="149" t="inlineStr">
        <is>
          <t>No esperado</t>
        </is>
      </c>
      <c r="S835" s="149" t="inlineStr">
        <is>
          <t>Esperado</t>
        </is>
      </c>
      <c r="T835" s="149" t="inlineStr">
        <is>
          <t>Dato Válido</t>
        </is>
      </c>
      <c r="U835" s="149" t="n"/>
    </row>
    <row r="836" ht="15.75" customHeight="1" s="412">
      <c r="A836" s="15" t="n">
        <v>2277</v>
      </c>
      <c r="B836" s="16" t="n">
        <v>47</v>
      </c>
      <c r="C836" s="52" t="n">
        <v>186</v>
      </c>
      <c r="D836" s="52" t="n">
        <v>8</v>
      </c>
      <c r="E836" s="53" t="n">
        <v>43550</v>
      </c>
      <c r="F836" s="54" t="n">
        <v>5258</v>
      </c>
      <c r="G836" s="52" t="n">
        <v>7580</v>
      </c>
      <c r="H836" s="52" t="n">
        <v>7209</v>
      </c>
      <c r="I836" s="246" t="n"/>
      <c r="J836" s="47">
        <f>+(((G836-F836)-(H836-F836))/(H836-F836))*100</f>
        <v/>
      </c>
      <c r="K836" s="51">
        <f>AVERAGE(J836:J837)</f>
        <v/>
      </c>
      <c r="L836" s="51">
        <f>_xlfn.STDEV.S(J836,J837)</f>
        <v/>
      </c>
      <c r="M836" s="50" t="n"/>
      <c r="O836" s="295">
        <f>+(H836-F836)/10</f>
        <v/>
      </c>
      <c r="P836" s="26" t="inlineStr">
        <is>
          <t>FALSO</t>
        </is>
      </c>
      <c r="Q836" s="26" t="inlineStr">
        <is>
          <t>FALSO</t>
        </is>
      </c>
      <c r="R836" s="149" t="inlineStr">
        <is>
          <t>Esperado</t>
        </is>
      </c>
      <c r="S836" s="149" t="inlineStr">
        <is>
          <t>Esperado</t>
        </is>
      </c>
      <c r="T836" s="149" t="inlineStr">
        <is>
          <t>Dato Válido</t>
        </is>
      </c>
      <c r="U836" s="149" t="n"/>
    </row>
    <row r="837" ht="15.75" customHeight="1" s="412">
      <c r="A837" s="15" t="n">
        <v>2278</v>
      </c>
      <c r="B837" s="16" t="n">
        <v>48</v>
      </c>
      <c r="C837" s="52" t="n">
        <v>186</v>
      </c>
      <c r="D837" s="52" t="n">
        <v>8</v>
      </c>
      <c r="E837" s="53" t="n">
        <v>43550</v>
      </c>
      <c r="F837" s="54" t="n">
        <v>5245</v>
      </c>
      <c r="G837" s="52" t="n">
        <v>7521</v>
      </c>
      <c r="H837" s="52" t="n">
        <v>7146</v>
      </c>
      <c r="I837" s="246" t="n"/>
      <c r="J837" s="47">
        <f>+(((G837-F837)-(H837-F837))/(H837-F837))*100</f>
        <v/>
      </c>
      <c r="K837" s="50" t="n"/>
      <c r="L837" s="50" t="n"/>
      <c r="M837" s="50" t="n"/>
      <c r="O837" s="295">
        <f>+(H837-F837)/10</f>
        <v/>
      </c>
      <c r="P837" s="26" t="inlineStr">
        <is>
          <t>FALSO</t>
        </is>
      </c>
      <c r="Q837" s="26" t="inlineStr">
        <is>
          <t>FALSO</t>
        </is>
      </c>
      <c r="R837" s="149" t="inlineStr">
        <is>
          <t>No esperado</t>
        </is>
      </c>
      <c r="S837" s="149" t="inlineStr">
        <is>
          <t>Esperado</t>
        </is>
      </c>
      <c r="T837" s="149" t="inlineStr">
        <is>
          <t>Dato Válido</t>
        </is>
      </c>
      <c r="U837" s="149" t="n"/>
    </row>
    <row r="838" ht="15.75" customHeight="1" s="412">
      <c r="A838" s="15" t="n">
        <v>2745</v>
      </c>
      <c r="B838" s="16" t="n">
        <v>117</v>
      </c>
      <c r="C838" s="52" t="n">
        <v>186</v>
      </c>
      <c r="D838" s="52" t="n">
        <v>10</v>
      </c>
      <c r="E838" s="53" t="n">
        <v>43564</v>
      </c>
      <c r="F838" s="54" t="n">
        <v>5221</v>
      </c>
      <c r="G838" s="52" t="n">
        <v>7767</v>
      </c>
      <c r="H838" s="52" t="n">
        <v>7424</v>
      </c>
      <c r="I838" s="52" t="n"/>
      <c r="J838" s="47">
        <f>+(((G838-F838)-(H838-F838))/(H838-F838))*100</f>
        <v/>
      </c>
      <c r="K838" s="51">
        <f>AVERAGE(J838:J839)</f>
        <v/>
      </c>
      <c r="L838" s="51">
        <f>_xlfn.STDEV.S(J838,J839)</f>
        <v/>
      </c>
      <c r="M838" s="50">
        <f>(K836-K838)/14</f>
        <v/>
      </c>
      <c r="N838" s="295">
        <f>(K832-K838)/43</f>
        <v/>
      </c>
      <c r="O838" s="295">
        <f>+(H838-F838)/10</f>
        <v/>
      </c>
      <c r="P838" s="26" t="inlineStr">
        <is>
          <t>FALSO</t>
        </is>
      </c>
      <c r="Q838" s="26" t="inlineStr">
        <is>
          <t>VERDADERO</t>
        </is>
      </c>
      <c r="R838" s="149" t="inlineStr">
        <is>
          <t>Esperado</t>
        </is>
      </c>
      <c r="S838" s="149" t="inlineStr">
        <is>
          <t>Esperado</t>
        </is>
      </c>
      <c r="T838" s="149" t="inlineStr">
        <is>
          <t>Dato Válido</t>
        </is>
      </c>
      <c r="U838" s="149" t="n"/>
    </row>
    <row r="839" ht="15.75" customHeight="1" s="412">
      <c r="A839" s="15" t="n">
        <v>2746</v>
      </c>
      <c r="B839" s="16" t="n">
        <v>118</v>
      </c>
      <c r="C839" s="52" t="n">
        <v>186</v>
      </c>
      <c r="D839" s="52" t="n">
        <v>10</v>
      </c>
      <c r="E839" s="53" t="n">
        <v>43564</v>
      </c>
      <c r="F839" s="54" t="n">
        <v>5249</v>
      </c>
      <c r="G839" s="52" t="n">
        <v>7595</v>
      </c>
      <c r="H839" s="52" t="n">
        <v>7284</v>
      </c>
      <c r="I839" s="52" t="n"/>
      <c r="J839" s="47">
        <f>+(((G839-F839)-(H839-F839))/(H839-F839))*100</f>
        <v/>
      </c>
      <c r="K839" s="50" t="n"/>
      <c r="L839" s="50" t="n"/>
      <c r="M839" s="50" t="n"/>
      <c r="O839" s="295">
        <f>+(H839-F839)/10</f>
        <v/>
      </c>
      <c r="P839" s="26" t="inlineStr">
        <is>
          <t>FALSO</t>
        </is>
      </c>
      <c r="Q839" s="26" t="inlineStr">
        <is>
          <t>FALSO</t>
        </is>
      </c>
      <c r="R839" s="149" t="inlineStr">
        <is>
          <t>No esperado</t>
        </is>
      </c>
      <c r="S839" s="149" t="inlineStr">
        <is>
          <t>Esperado</t>
        </is>
      </c>
      <c r="T839" s="149" t="inlineStr">
        <is>
          <t>Dato Válido</t>
        </is>
      </c>
      <c r="U839" s="149" t="n"/>
    </row>
    <row r="840" ht="15.75" customHeight="1" s="412">
      <c r="A840" s="5" t="n">
        <v>95</v>
      </c>
      <c r="B840" s="252" t="n">
        <v>95</v>
      </c>
      <c r="C840" s="201" t="n">
        <v>187</v>
      </c>
      <c r="D840" s="201" t="n">
        <v>1</v>
      </c>
      <c r="E840" s="8" t="n">
        <v>43514</v>
      </c>
      <c r="F840" s="201" t="n">
        <v>5232</v>
      </c>
      <c r="G840" s="201" t="n">
        <v>9486</v>
      </c>
      <c r="H840" s="201" t="n">
        <v>8123</v>
      </c>
      <c r="I840" s="201" t="n">
        <v>12</v>
      </c>
      <c r="J840" s="9">
        <f>+(((G840-F840)-(H840-F840))/(H840-F840))*100</f>
        <v/>
      </c>
      <c r="K840" s="33">
        <f>AVERAGE(J840:J841)</f>
        <v/>
      </c>
      <c r="L840" s="33">
        <f>_xlfn.STDEV.S(J840,J841)</f>
        <v/>
      </c>
      <c r="M840" s="13" t="n">
        <v>1</v>
      </c>
      <c r="O840" s="295">
        <f>+(H840-F840)/10</f>
        <v/>
      </c>
      <c r="P840" s="26" t="inlineStr">
        <is>
          <t>FALSO</t>
        </is>
      </c>
      <c r="Q840" s="26" t="inlineStr">
        <is>
          <t>FALSO</t>
        </is>
      </c>
      <c r="R840" s="149" t="inlineStr">
        <is>
          <t>Esperado</t>
        </is>
      </c>
      <c r="S840" s="149" t="inlineStr">
        <is>
          <t>Esperado</t>
        </is>
      </c>
      <c r="T840" s="149" t="inlineStr">
        <is>
          <t>Se descarta</t>
        </is>
      </c>
      <c r="U840" s="149" t="n"/>
    </row>
    <row r="841" ht="15.75" customHeight="1" s="412">
      <c r="A841" s="5" t="n">
        <v>96</v>
      </c>
      <c r="B841" s="252" t="n">
        <v>96</v>
      </c>
      <c r="C841" s="201" t="n">
        <v>187</v>
      </c>
      <c r="D841" s="201" t="n">
        <v>1</v>
      </c>
      <c r="E841" s="8" t="n">
        <v>43514</v>
      </c>
      <c r="F841" s="201" t="n">
        <v>5242</v>
      </c>
      <c r="G841" s="201" t="n">
        <v>9347</v>
      </c>
      <c r="H841" s="201" t="n">
        <v>8085</v>
      </c>
      <c r="I841" s="201" t="n"/>
      <c r="J841" s="9">
        <f>+(((G841-F841)-(H841-F841))/(H841-F841))*100</f>
        <v/>
      </c>
      <c r="K841" s="13" t="n"/>
      <c r="L841" s="13" t="n"/>
      <c r="M841" s="13" t="n"/>
      <c r="O841" s="295">
        <f>+(H841-F841)/10</f>
        <v/>
      </c>
      <c r="P841" s="26" t="inlineStr">
        <is>
          <t>FALSO</t>
        </is>
      </c>
      <c r="Q841" s="26" t="inlineStr">
        <is>
          <t>FALSO</t>
        </is>
      </c>
      <c r="R841" s="149" t="inlineStr">
        <is>
          <t>Esperado</t>
        </is>
      </c>
      <c r="S841" s="149" t="inlineStr">
        <is>
          <t>Esperado</t>
        </is>
      </c>
      <c r="T841" s="149" t="inlineStr">
        <is>
          <t>Se descarta</t>
        </is>
      </c>
      <c r="U841" s="149" t="n"/>
    </row>
    <row r="842" ht="15.75" customHeight="1" s="412">
      <c r="A842" s="5" t="n">
        <v>749</v>
      </c>
      <c r="B842" s="252" t="n">
        <v>95</v>
      </c>
      <c r="C842" s="201" t="n">
        <v>187</v>
      </c>
      <c r="D842" s="201" t="n">
        <v>3</v>
      </c>
      <c r="E842" s="8" t="n">
        <v>43521</v>
      </c>
      <c r="F842" s="201" t="n">
        <v>5232</v>
      </c>
      <c r="G842" s="201" t="n">
        <v>8674</v>
      </c>
      <c r="H842" s="201" t="n">
        <v>7895</v>
      </c>
      <c r="I842" s="201" t="n">
        <v>10</v>
      </c>
      <c r="J842" s="9">
        <f>+(((G842-F842)-(H842-F842))/(H842-F842))*100</f>
        <v/>
      </c>
      <c r="K842" s="33">
        <f>AVERAGE(J842:J843)</f>
        <v/>
      </c>
      <c r="L842" s="33">
        <f>_xlfn.STDEV.S(J842,J843)</f>
        <v/>
      </c>
      <c r="M842" s="13" t="n"/>
      <c r="O842" s="295">
        <f>+(H842-F842)/10</f>
        <v/>
      </c>
      <c r="P842" s="26" t="inlineStr">
        <is>
          <t>FALSO</t>
        </is>
      </c>
      <c r="Q842" s="26" t="inlineStr">
        <is>
          <t>FALSO</t>
        </is>
      </c>
      <c r="R842" s="149" t="inlineStr">
        <is>
          <t>No Esperado</t>
        </is>
      </c>
      <c r="S842" s="149" t="inlineStr">
        <is>
          <t>Esperado</t>
        </is>
      </c>
      <c r="T842" s="149" t="inlineStr">
        <is>
          <t>Se descarta</t>
        </is>
      </c>
      <c r="U842" s="149" t="n"/>
    </row>
    <row r="843" ht="15.75" customHeight="1" s="412">
      <c r="A843" s="5" t="n">
        <v>750</v>
      </c>
      <c r="B843" s="252" t="n">
        <v>96</v>
      </c>
      <c r="C843" s="201" t="n">
        <v>187</v>
      </c>
      <c r="D843" s="201" t="n">
        <v>3</v>
      </c>
      <c r="E843" s="8" t="n">
        <v>43521</v>
      </c>
      <c r="F843" s="201" t="n">
        <v>5242</v>
      </c>
      <c r="G843" s="201" t="n">
        <v>8752</v>
      </c>
      <c r="H843" s="201" t="n">
        <v>7993</v>
      </c>
      <c r="I843" s="201" t="n"/>
      <c r="J843" s="9">
        <f>+(((G843-F843)-(H843-F843))/(H843-F843))*100</f>
        <v/>
      </c>
      <c r="K843" s="13" t="n"/>
      <c r="L843" s="13" t="n"/>
      <c r="M843" s="13" t="n"/>
      <c r="O843" s="295">
        <f>+(H843-F843)/10</f>
        <v/>
      </c>
      <c r="P843" s="26" t="inlineStr">
        <is>
          <t>FALSO</t>
        </is>
      </c>
      <c r="Q843" s="26" t="inlineStr">
        <is>
          <t>FALSO</t>
        </is>
      </c>
      <c r="R843" s="149" t="inlineStr">
        <is>
          <t>No Esperado</t>
        </is>
      </c>
      <c r="S843" s="149" t="inlineStr">
        <is>
          <t>Esperado</t>
        </is>
      </c>
      <c r="T843" s="149" t="inlineStr">
        <is>
          <t>Se descarta</t>
        </is>
      </c>
      <c r="U843" s="149" t="n"/>
    </row>
    <row r="844" ht="15.75" customHeight="1" s="412">
      <c r="A844" s="5" t="n">
        <v>1399</v>
      </c>
      <c r="B844" s="252" t="n">
        <v>95</v>
      </c>
      <c r="C844" s="201" t="n">
        <v>187</v>
      </c>
      <c r="D844" s="201" t="n">
        <v>5</v>
      </c>
      <c r="E844" s="8" t="n">
        <v>43531</v>
      </c>
      <c r="F844" s="201" t="n">
        <v>5232</v>
      </c>
      <c r="G844" s="201" t="n">
        <v>8614</v>
      </c>
      <c r="H844" s="201" t="n">
        <v>8087</v>
      </c>
      <c r="I844" s="201" t="n">
        <v>8</v>
      </c>
      <c r="J844" s="9">
        <f>+(((G844-F844)-(H844-F844))/(H844-F844))*100</f>
        <v/>
      </c>
      <c r="K844" s="33">
        <f>AVERAGE(J844:J845)</f>
        <v/>
      </c>
      <c r="L844" s="33">
        <f>_xlfn.STDEV.S(J844,J845)</f>
        <v/>
      </c>
      <c r="M844" s="13" t="n"/>
      <c r="O844" s="295">
        <f>+(H844-F844)/10</f>
        <v/>
      </c>
      <c r="P844" s="26" t="inlineStr">
        <is>
          <t>FALSO</t>
        </is>
      </c>
      <c r="Q844" s="26" t="inlineStr">
        <is>
          <t>FALSO</t>
        </is>
      </c>
      <c r="R844" s="149" t="inlineStr">
        <is>
          <t>No Esperado</t>
        </is>
      </c>
      <c r="S844" s="149" t="inlineStr">
        <is>
          <t>Esperado</t>
        </is>
      </c>
      <c r="T844" s="149" t="inlineStr">
        <is>
          <t>Se descarta</t>
        </is>
      </c>
      <c r="U844" s="149" t="n"/>
    </row>
    <row r="845" ht="15.75" customHeight="1" s="412">
      <c r="A845" s="5" t="n">
        <v>1400</v>
      </c>
      <c r="B845" s="252" t="n">
        <v>96</v>
      </c>
      <c r="C845" s="201" t="n">
        <v>187</v>
      </c>
      <c r="D845" s="201" t="n">
        <v>5</v>
      </c>
      <c r="E845" s="8" t="n">
        <v>43531</v>
      </c>
      <c r="F845" s="201" t="n">
        <v>5242</v>
      </c>
      <c r="G845" s="201" t="n">
        <v>8658</v>
      </c>
      <c r="H845" s="201" t="n">
        <v>8143</v>
      </c>
      <c r="I845" s="201" t="n"/>
      <c r="J845" s="9">
        <f>+(((G845-F845)-(H845-F845))/(H845-F845))*100</f>
        <v/>
      </c>
      <c r="K845" s="13" t="n"/>
      <c r="L845" s="13" t="n"/>
      <c r="M845" s="13" t="n"/>
      <c r="O845" s="295">
        <f>+(H845-F845)/10</f>
        <v/>
      </c>
      <c r="P845" s="26" t="inlineStr">
        <is>
          <t>FALSO</t>
        </is>
      </c>
      <c r="Q845" s="26" t="inlineStr">
        <is>
          <t>FALSO</t>
        </is>
      </c>
      <c r="R845" s="149" t="inlineStr">
        <is>
          <t>Esperado</t>
        </is>
      </c>
      <c r="S845" s="149" t="inlineStr">
        <is>
          <t>Esperado</t>
        </is>
      </c>
      <c r="T845" s="149" t="inlineStr">
        <is>
          <t>Se descarta</t>
        </is>
      </c>
      <c r="U845" s="149" t="n"/>
    </row>
    <row r="846" ht="15.75" customHeight="1" s="412">
      <c r="A846" s="15" t="n">
        <v>2005</v>
      </c>
      <c r="B846" s="16" t="n">
        <v>51</v>
      </c>
      <c r="C846" s="17" t="n">
        <v>187</v>
      </c>
      <c r="D846" s="17" t="n">
        <v>7</v>
      </c>
      <c r="E846" s="18" t="n">
        <v>43545</v>
      </c>
      <c r="F846" s="19" t="n">
        <v>5234</v>
      </c>
      <c r="G846" s="17" t="n">
        <v>8207</v>
      </c>
      <c r="H846" s="17" t="n">
        <v>7789</v>
      </c>
      <c r="I846" s="201" t="n"/>
      <c r="J846" s="9">
        <f>+(((G846-F846)-(H846-F846))/(H846-F846))*100</f>
        <v/>
      </c>
      <c r="K846" s="33">
        <f>AVERAGE(J846:J847)</f>
        <v/>
      </c>
      <c r="L846" s="33">
        <f>_xlfn.STDEV.S(J846,J847)</f>
        <v/>
      </c>
      <c r="M846" s="13">
        <f>(K844-K846)/14</f>
        <v/>
      </c>
      <c r="N846" s="295">
        <f>(K842-K846)/24</f>
        <v/>
      </c>
      <c r="O846" s="295">
        <f>+(H846-F846)/10</f>
        <v/>
      </c>
      <c r="P846" s="26" t="inlineStr">
        <is>
          <t>FALSO</t>
        </is>
      </c>
      <c r="Q846" s="26" t="inlineStr">
        <is>
          <t>FALSO</t>
        </is>
      </c>
      <c r="R846" s="149" t="inlineStr">
        <is>
          <t>No Esperado</t>
        </is>
      </c>
      <c r="S846" s="149" t="inlineStr">
        <is>
          <t>Esperado</t>
        </is>
      </c>
      <c r="T846" s="149" t="inlineStr">
        <is>
          <t>Se descarta</t>
        </is>
      </c>
      <c r="U846" s="149" t="n"/>
    </row>
    <row r="847" ht="15.75" customHeight="1" s="412">
      <c r="A847" s="15" t="n">
        <v>2006</v>
      </c>
      <c r="B847" s="16" t="n">
        <v>52</v>
      </c>
      <c r="C847" s="17" t="n">
        <v>187</v>
      </c>
      <c r="D847" s="17" t="n">
        <v>7</v>
      </c>
      <c r="E847" s="18" t="n">
        <v>43545</v>
      </c>
      <c r="F847" s="19" t="n">
        <v>5234</v>
      </c>
      <c r="G847" s="17" t="n">
        <v>8135</v>
      </c>
      <c r="H847" s="17" t="n">
        <v>7719</v>
      </c>
      <c r="I847" s="201" t="n"/>
      <c r="J847" s="9">
        <f>+(((G847-F847)-(H847-F847))/(H847-F847))*100</f>
        <v/>
      </c>
      <c r="K847" s="13" t="n"/>
      <c r="L847" s="13" t="n"/>
      <c r="M847" s="13" t="n"/>
      <c r="O847" s="295">
        <f>+(H847-F847)/10</f>
        <v/>
      </c>
      <c r="P847" s="26" t="inlineStr">
        <is>
          <t>FALSO</t>
        </is>
      </c>
      <c r="Q847" s="26" t="inlineStr">
        <is>
          <t>FALSO</t>
        </is>
      </c>
      <c r="R847" s="149" t="inlineStr">
        <is>
          <t>No Esperado</t>
        </is>
      </c>
      <c r="S847" s="149" t="inlineStr">
        <is>
          <t>Esperado</t>
        </is>
      </c>
      <c r="T847" s="149" t="inlineStr">
        <is>
          <t>Se descarta</t>
        </is>
      </c>
      <c r="U847" s="149" t="n"/>
    </row>
    <row r="848" ht="15.75" customHeight="1" s="412">
      <c r="A848" s="5" t="n">
        <v>469</v>
      </c>
      <c r="B848" s="252" t="n">
        <v>119</v>
      </c>
      <c r="C848" s="255" t="n">
        <v>188</v>
      </c>
      <c r="D848" s="255" t="n">
        <v>2</v>
      </c>
      <c r="E848" s="58" t="n">
        <v>43517</v>
      </c>
      <c r="F848" s="255" t="n">
        <v>5212</v>
      </c>
      <c r="G848" s="255" t="n">
        <v>6061</v>
      </c>
      <c r="H848" s="255" t="n">
        <v>5895</v>
      </c>
      <c r="I848" s="255" t="n">
        <v>9</v>
      </c>
      <c r="J848" s="59">
        <f>+(((G848-F848)-(H848-F848))/(H848-F848))*100</f>
        <v/>
      </c>
      <c r="K848" s="34">
        <f>AVERAGE(J848:J849)</f>
        <v/>
      </c>
      <c r="L848" s="34">
        <f>_xlfn.STDEV.S(J848,J849)</f>
        <v/>
      </c>
      <c r="M848" s="35" t="n">
        <v>1</v>
      </c>
      <c r="O848" s="295">
        <f>+(H848-F848)/10</f>
        <v/>
      </c>
      <c r="P848" s="26" t="inlineStr">
        <is>
          <t>FALSO</t>
        </is>
      </c>
      <c r="Q848" s="26" t="inlineStr">
        <is>
          <t>FALSO</t>
        </is>
      </c>
      <c r="R848" s="149" t="inlineStr">
        <is>
          <t>Esperado</t>
        </is>
      </c>
      <c r="S848" s="149" t="inlineStr">
        <is>
          <t>Esperado</t>
        </is>
      </c>
      <c r="T848" s="149" t="inlineStr">
        <is>
          <t>Se descarta</t>
        </is>
      </c>
      <c r="U848" s="149" t="n"/>
    </row>
    <row r="849" ht="15.75" customHeight="1" s="412">
      <c r="A849" s="5" t="n">
        <v>470</v>
      </c>
      <c r="B849" s="252" t="n">
        <v>120</v>
      </c>
      <c r="C849" s="255" t="n">
        <v>188</v>
      </c>
      <c r="D849" s="255" t="n">
        <v>2</v>
      </c>
      <c r="E849" s="58" t="n">
        <v>43517</v>
      </c>
      <c r="F849" s="255" t="n">
        <v>5196</v>
      </c>
      <c r="G849" s="255" t="n">
        <v>6258</v>
      </c>
      <c r="H849" s="255" t="n">
        <v>6050</v>
      </c>
      <c r="I849" s="255" t="n"/>
      <c r="J849" s="59">
        <f>+(((G849-F849)-(H849-F849))/(H849-F849))*100</f>
        <v/>
      </c>
      <c r="K849" s="35" t="n"/>
      <c r="L849" s="35" t="n"/>
      <c r="M849" s="35" t="n"/>
      <c r="O849" s="295">
        <f>+(H849-F849)/10</f>
        <v/>
      </c>
      <c r="P849" s="26" t="inlineStr">
        <is>
          <t>FALSO</t>
        </is>
      </c>
      <c r="Q849" s="26" t="inlineStr">
        <is>
          <t>FALSO</t>
        </is>
      </c>
      <c r="R849" s="149" t="inlineStr">
        <is>
          <t>Esperado</t>
        </is>
      </c>
      <c r="S849" s="149" t="inlineStr">
        <is>
          <t>Esperado</t>
        </is>
      </c>
      <c r="T849" s="149" t="inlineStr">
        <is>
          <t>Se descarta</t>
        </is>
      </c>
      <c r="U849" s="149" t="n"/>
    </row>
    <row r="850" ht="15.75" customHeight="1" s="412">
      <c r="A850" s="5" t="n">
        <v>1123</v>
      </c>
      <c r="B850" s="252" t="n">
        <v>77</v>
      </c>
      <c r="C850" s="255" t="n">
        <v>188</v>
      </c>
      <c r="D850" s="255" t="n">
        <v>4</v>
      </c>
      <c r="E850" s="58" t="n">
        <v>43524</v>
      </c>
      <c r="F850" s="255" t="n">
        <v>5212</v>
      </c>
      <c r="G850" s="255" t="n">
        <v>6484</v>
      </c>
      <c r="H850" s="255" t="n">
        <v>6102</v>
      </c>
      <c r="I850" s="255" t="n">
        <v>9</v>
      </c>
      <c r="J850" s="59">
        <f>+(((G850-F850)-(H850-F850))/(H850-F850))*100</f>
        <v/>
      </c>
      <c r="K850" s="34">
        <f>AVERAGE(J850:J851)</f>
        <v/>
      </c>
      <c r="L850" s="34">
        <f>_xlfn.STDEV.S(J850,J851)</f>
        <v/>
      </c>
      <c r="M850" s="35" t="n"/>
      <c r="O850" s="295">
        <f>+(H850-F850)/10</f>
        <v/>
      </c>
      <c r="P850" s="26" t="inlineStr">
        <is>
          <t>FALSO</t>
        </is>
      </c>
      <c r="Q850" s="26" t="inlineStr">
        <is>
          <t>FALSO</t>
        </is>
      </c>
      <c r="R850" s="149" t="inlineStr">
        <is>
          <t>Esperado</t>
        </is>
      </c>
      <c r="S850" s="149" t="inlineStr">
        <is>
          <t>No esperado</t>
        </is>
      </c>
      <c r="T850" s="149" t="inlineStr">
        <is>
          <t>Dato Válido</t>
        </is>
      </c>
      <c r="U850" s="149" t="n"/>
    </row>
    <row r="851" ht="15.75" customHeight="1" s="412">
      <c r="A851" s="5" t="n">
        <v>1124</v>
      </c>
      <c r="B851" s="252" t="n">
        <v>78</v>
      </c>
      <c r="C851" s="255" t="n">
        <v>188</v>
      </c>
      <c r="D851" s="255" t="n">
        <v>4</v>
      </c>
      <c r="E851" s="58" t="n">
        <v>43524</v>
      </c>
      <c r="F851" s="255" t="n">
        <v>5245</v>
      </c>
      <c r="G851" s="255" t="n">
        <v>6521</v>
      </c>
      <c r="H851" s="255" t="n">
        <v>6168</v>
      </c>
      <c r="I851" s="255" t="n"/>
      <c r="J851" s="59">
        <f>+(((G851-F851)-(H851-F851))/(H851-F851))*100</f>
        <v/>
      </c>
      <c r="K851" s="35" t="n"/>
      <c r="L851" s="35" t="n"/>
      <c r="M851" s="35" t="n"/>
      <c r="O851" s="295">
        <f>+(H851-F851)/10</f>
        <v/>
      </c>
      <c r="P851" s="26" t="inlineStr">
        <is>
          <t>VERDADERO</t>
        </is>
      </c>
      <c r="Q851" s="26" t="inlineStr">
        <is>
          <t>FALSO</t>
        </is>
      </c>
      <c r="R851" s="149" t="inlineStr">
        <is>
          <t>Esperado</t>
        </is>
      </c>
      <c r="S851" s="149" t="inlineStr">
        <is>
          <t>Esperado</t>
        </is>
      </c>
      <c r="T851" s="149" t="inlineStr">
        <is>
          <t>Dato Válido</t>
        </is>
      </c>
      <c r="U851" s="149" t="n"/>
    </row>
    <row r="852" ht="15.75" customHeight="1" s="412">
      <c r="A852" s="5" t="n">
        <v>1773</v>
      </c>
      <c r="B852" s="252" t="n">
        <v>77</v>
      </c>
      <c r="C852" s="255" t="n">
        <v>188</v>
      </c>
      <c r="D852" s="255" t="n">
        <v>6</v>
      </c>
      <c r="E852" s="58" t="n">
        <v>43535</v>
      </c>
      <c r="F852" s="255" t="n">
        <v>5212</v>
      </c>
      <c r="G852" s="255" t="n">
        <v>7859</v>
      </c>
      <c r="H852" s="255" t="n">
        <v>7091</v>
      </c>
      <c r="I852" s="255" t="n">
        <v>8</v>
      </c>
      <c r="J852" s="59">
        <f>+(((G852-F852)-(H852-F852))/(H852-F852))*100</f>
        <v/>
      </c>
      <c r="K852" s="34">
        <f>AVERAGE(J852:J853)</f>
        <v/>
      </c>
      <c r="L852" s="34">
        <f>_xlfn.STDEV.S(J852,J853)</f>
        <v/>
      </c>
      <c r="M852" s="35" t="n"/>
      <c r="O852" s="295">
        <f>+(H852-F852)/10</f>
        <v/>
      </c>
      <c r="P852" s="26" t="inlineStr">
        <is>
          <t>FALSO</t>
        </is>
      </c>
      <c r="Q852" s="26" t="inlineStr">
        <is>
          <t>FALSO</t>
        </is>
      </c>
      <c r="R852" s="149" t="inlineStr">
        <is>
          <t>Esperado</t>
        </is>
      </c>
      <c r="S852" s="149" t="inlineStr">
        <is>
          <t>No esperado</t>
        </is>
      </c>
      <c r="T852" s="149" t="inlineStr">
        <is>
          <t>Se descarta</t>
        </is>
      </c>
      <c r="U852" s="149" t="n"/>
    </row>
    <row r="853" ht="15.75" customHeight="1" s="412">
      <c r="A853" s="5" t="n">
        <v>1774</v>
      </c>
      <c r="B853" s="252" t="n">
        <v>78</v>
      </c>
      <c r="C853" s="255" t="n">
        <v>188</v>
      </c>
      <c r="D853" s="255" t="n">
        <v>6</v>
      </c>
      <c r="E853" s="58" t="n">
        <v>43535</v>
      </c>
      <c r="F853" s="255" t="n">
        <v>5245</v>
      </c>
      <c r="G853" s="255" t="n">
        <v>7794</v>
      </c>
      <c r="H853" s="255" t="n">
        <v>7037</v>
      </c>
      <c r="I853" s="255" t="n"/>
      <c r="J853" s="59">
        <f>+(((G853-F853)-(H853-F853))/(H853-F853))*100</f>
        <v/>
      </c>
      <c r="K853" s="35" t="n"/>
      <c r="L853" s="35" t="n"/>
      <c r="M853" s="35" t="n"/>
      <c r="O853" s="295">
        <f>+(H853-F853)/10</f>
        <v/>
      </c>
      <c r="P853" s="26" t="inlineStr">
        <is>
          <t>FALSO</t>
        </is>
      </c>
      <c r="Q853" s="26" t="inlineStr">
        <is>
          <t>FALSO</t>
        </is>
      </c>
      <c r="R853" s="149" t="inlineStr">
        <is>
          <t>No esperado</t>
        </is>
      </c>
      <c r="S853" s="149" t="inlineStr">
        <is>
          <t>No esperado</t>
        </is>
      </c>
      <c r="T853" s="149" t="inlineStr">
        <is>
          <t>Se descarta</t>
        </is>
      </c>
      <c r="U853" s="149" t="n"/>
    </row>
    <row r="854" ht="15.75" customHeight="1" s="412">
      <c r="A854" s="15" t="n">
        <v>2007</v>
      </c>
      <c r="B854" s="16" t="n">
        <v>53</v>
      </c>
      <c r="C854" s="60" t="n">
        <v>188</v>
      </c>
      <c r="D854" s="60" t="n">
        <v>7</v>
      </c>
      <c r="E854" s="61" t="n">
        <v>43545</v>
      </c>
      <c r="F854" s="62" t="n">
        <v>5232</v>
      </c>
      <c r="G854" s="60" t="n">
        <v>7842</v>
      </c>
      <c r="H854" s="60" t="n">
        <v>7289</v>
      </c>
      <c r="I854" s="255" t="n"/>
      <c r="J854" s="59">
        <f>+(((G854-F854)-(H854-F854))/(H854-F854))*100</f>
        <v/>
      </c>
      <c r="K854" s="34">
        <f>AVERAGE(J854:J855)</f>
        <v/>
      </c>
      <c r="L854" s="34">
        <f>_xlfn.STDEV.S(J854,J855)</f>
        <v/>
      </c>
      <c r="M854" s="35" t="n"/>
      <c r="O854" s="295">
        <f>+(H854-F854)/10</f>
        <v/>
      </c>
      <c r="P854" s="26" t="inlineStr">
        <is>
          <t>FALSO</t>
        </is>
      </c>
      <c r="Q854" s="26" t="inlineStr">
        <is>
          <t>FALSO</t>
        </is>
      </c>
      <c r="R854" s="149" t="inlineStr">
        <is>
          <t>Esperado</t>
        </is>
      </c>
      <c r="S854" s="149" t="inlineStr">
        <is>
          <t>Esperado</t>
        </is>
      </c>
      <c r="T854" s="149" t="inlineStr">
        <is>
          <t>Dato Válido</t>
        </is>
      </c>
      <c r="U854" s="149" t="n"/>
    </row>
    <row r="855" ht="15.75" customHeight="1" s="412">
      <c r="A855" s="15" t="n">
        <v>2008</v>
      </c>
      <c r="B855" s="16" t="n">
        <v>54</v>
      </c>
      <c r="C855" s="60" t="n">
        <v>188</v>
      </c>
      <c r="D855" s="60" t="n">
        <v>7</v>
      </c>
      <c r="E855" s="61" t="n">
        <v>43545</v>
      </c>
      <c r="F855" s="62" t="n">
        <v>5271</v>
      </c>
      <c r="G855" s="60" t="n">
        <v>7648</v>
      </c>
      <c r="H855" s="60" t="n">
        <v>7169</v>
      </c>
      <c r="I855" s="255" t="n"/>
      <c r="J855" s="59">
        <f>+(((G855-F855)-(H855-F855))/(H855-F855))*100</f>
        <v/>
      </c>
      <c r="K855" s="35" t="n"/>
      <c r="L855" s="35" t="n"/>
      <c r="M855" s="35" t="n"/>
      <c r="O855" s="295">
        <f>+(H855-F855)/10</f>
        <v/>
      </c>
      <c r="P855" s="26" t="inlineStr">
        <is>
          <t>FALSO</t>
        </is>
      </c>
      <c r="Q855" s="26" t="inlineStr">
        <is>
          <t>FALSO</t>
        </is>
      </c>
      <c r="R855" s="149" t="inlineStr">
        <is>
          <t>No esperado</t>
        </is>
      </c>
      <c r="S855" s="149" t="inlineStr">
        <is>
          <t>Esperado</t>
        </is>
      </c>
      <c r="T855" s="149" t="inlineStr">
        <is>
          <t>Dato Válido</t>
        </is>
      </c>
      <c r="U855" s="149" t="n"/>
    </row>
    <row r="856" ht="15.75" customHeight="1" s="412">
      <c r="A856" s="15" t="n">
        <v>2663</v>
      </c>
      <c r="B856" s="16" t="n">
        <v>35</v>
      </c>
      <c r="C856" s="60" t="n">
        <v>188</v>
      </c>
      <c r="D856" s="60" t="n">
        <v>10</v>
      </c>
      <c r="E856" s="61" t="n">
        <v>43564</v>
      </c>
      <c r="F856" s="62" t="n">
        <v>5280</v>
      </c>
      <c r="G856" s="60" t="n">
        <v>7231</v>
      </c>
      <c r="H856" s="60" t="n">
        <v>6900</v>
      </c>
      <c r="I856" s="60" t="n"/>
      <c r="J856" s="59">
        <f>+(((G856-F856)-(H856-F856))/(H856-F856))*100</f>
        <v/>
      </c>
      <c r="K856" s="34">
        <f>AVERAGE(J856:J857)</f>
        <v/>
      </c>
      <c r="L856" s="34">
        <f>_xlfn.STDEV.S(J856,J857)</f>
        <v/>
      </c>
      <c r="M856" s="35" t="n"/>
      <c r="O856" s="295">
        <f>+(H856-F856)/10</f>
        <v/>
      </c>
      <c r="P856" s="26" t="inlineStr">
        <is>
          <t>FALSO</t>
        </is>
      </c>
      <c r="Q856" s="26" t="inlineStr">
        <is>
          <t>FALSO</t>
        </is>
      </c>
      <c r="R856" s="149" t="inlineStr">
        <is>
          <t>No esperado</t>
        </is>
      </c>
      <c r="S856" s="149" t="inlineStr">
        <is>
          <t>Esperado</t>
        </is>
      </c>
      <c r="T856" s="149" t="inlineStr">
        <is>
          <t>Dato Válido</t>
        </is>
      </c>
      <c r="U856" s="149" t="n"/>
    </row>
    <row r="857" ht="15.75" customHeight="1" s="412">
      <c r="A857" s="15" t="n">
        <v>2664</v>
      </c>
      <c r="B857" s="16" t="n">
        <v>36</v>
      </c>
      <c r="C857" s="60" t="n">
        <v>188</v>
      </c>
      <c r="D857" s="60" t="n">
        <v>10</v>
      </c>
      <c r="E857" s="61" t="n">
        <v>43564</v>
      </c>
      <c r="F857" s="62" t="n">
        <v>5219</v>
      </c>
      <c r="G857" s="60" t="n">
        <v>7202</v>
      </c>
      <c r="H857" s="60" t="n">
        <v>6872</v>
      </c>
      <c r="I857" s="60" t="n"/>
      <c r="J857" s="59">
        <f>+(((G857-F857)-(H857-F857))/(H857-F857))*100</f>
        <v/>
      </c>
      <c r="K857" s="35" t="n"/>
      <c r="L857" s="35" t="n"/>
      <c r="M857" s="35" t="n"/>
      <c r="O857" s="295">
        <f>+(H857-F857)/10</f>
        <v/>
      </c>
      <c r="P857" s="26" t="inlineStr">
        <is>
          <t>FALSO</t>
        </is>
      </c>
      <c r="Q857" s="26" t="inlineStr">
        <is>
          <t>FALSO</t>
        </is>
      </c>
      <c r="R857" s="149" t="inlineStr">
        <is>
          <t>Esperado</t>
        </is>
      </c>
      <c r="S857" s="149" t="inlineStr">
        <is>
          <t>Esperado</t>
        </is>
      </c>
      <c r="T857" s="149" t="inlineStr">
        <is>
          <t>Dato Válido</t>
        </is>
      </c>
      <c r="U857" s="149" t="n"/>
    </row>
    <row r="858" ht="15.75" customHeight="1" s="412">
      <c r="A858" s="15" t="n">
        <v>3617</v>
      </c>
      <c r="B858" s="16" t="n">
        <v>39</v>
      </c>
      <c r="C858" s="60" t="n">
        <v>188</v>
      </c>
      <c r="D858" s="60" t="n">
        <v>14</v>
      </c>
      <c r="E858" s="61" t="n">
        <v>43591</v>
      </c>
      <c r="F858" s="60" t="n">
        <v>5245</v>
      </c>
      <c r="G858" s="62" t="n">
        <v>7009</v>
      </c>
      <c r="H858" s="60" t="n">
        <v>6743</v>
      </c>
      <c r="I858" s="60" t="n"/>
      <c r="J858" s="59">
        <f>+(((G858-F858)-(H858-F858))/(H858-F858))*100</f>
        <v/>
      </c>
      <c r="K858" s="34">
        <f>AVERAGE(J858:J859)</f>
        <v/>
      </c>
      <c r="L858" s="34">
        <f>_xlfn.STDEV.S(J858,J859)</f>
        <v/>
      </c>
      <c r="M858" s="35">
        <f>(K856-K858)/27</f>
        <v/>
      </c>
      <c r="N858" s="295">
        <f>(K852-K859)/56</f>
        <v/>
      </c>
      <c r="O858" s="295">
        <f>+(H858-F858)/10</f>
        <v/>
      </c>
      <c r="P858" s="26" t="inlineStr">
        <is>
          <t>FALSO</t>
        </is>
      </c>
      <c r="Q858" s="26" t="inlineStr">
        <is>
          <t>FALSO</t>
        </is>
      </c>
      <c r="R858" s="149" t="inlineStr">
        <is>
          <t>No esperado</t>
        </is>
      </c>
      <c r="S858" s="149" t="inlineStr">
        <is>
          <t>Esperado</t>
        </is>
      </c>
      <c r="T858" s="149" t="inlineStr">
        <is>
          <t>Dato Válido</t>
        </is>
      </c>
      <c r="U858" s="149" t="n"/>
    </row>
    <row r="859" ht="15.75" customHeight="1" s="412">
      <c r="A859" s="15" t="n">
        <v>3618</v>
      </c>
      <c r="B859" s="16" t="n">
        <v>40</v>
      </c>
      <c r="C859" s="60" t="n">
        <v>188</v>
      </c>
      <c r="D859" s="60" t="n">
        <v>14</v>
      </c>
      <c r="E859" s="61" t="n">
        <v>43591</v>
      </c>
      <c r="F859" s="60" t="n">
        <v>5216</v>
      </c>
      <c r="G859" s="62" t="n">
        <v>7006</v>
      </c>
      <c r="H859" s="60" t="n">
        <v>6739</v>
      </c>
      <c r="I859" s="60" t="n"/>
      <c r="J859" s="59">
        <f>+(((G859-F859)-(H859-F859))/(H859-F859))*100</f>
        <v/>
      </c>
      <c r="K859" s="35" t="n"/>
      <c r="L859" s="35" t="n"/>
      <c r="M859" s="35" t="n"/>
      <c r="O859" s="295">
        <f>+(H859-F859)/10</f>
        <v/>
      </c>
      <c r="P859" s="26" t="inlineStr">
        <is>
          <t>FALSO</t>
        </is>
      </c>
      <c r="Q859" s="26" t="inlineStr">
        <is>
          <t>FALSO</t>
        </is>
      </c>
      <c r="R859" s="149" t="inlineStr">
        <is>
          <t>Esperado</t>
        </is>
      </c>
      <c r="S859" s="149" t="inlineStr">
        <is>
          <t>Esperado</t>
        </is>
      </c>
      <c r="T859" s="149" t="inlineStr">
        <is>
          <t>Dato Válido</t>
        </is>
      </c>
      <c r="U859" s="149" t="n"/>
    </row>
    <row r="860" ht="15.75" customHeight="1" s="412">
      <c r="A860" s="5" t="n">
        <v>97</v>
      </c>
      <c r="B860" s="252" t="n">
        <v>97</v>
      </c>
      <c r="C860" s="201" t="n">
        <v>189</v>
      </c>
      <c r="D860" s="201" t="n">
        <v>1</v>
      </c>
      <c r="E860" s="8" t="n">
        <v>43514</v>
      </c>
      <c r="F860" s="201" t="n">
        <v>5287</v>
      </c>
      <c r="G860" s="201" t="n">
        <v>8917</v>
      </c>
      <c r="H860" s="201" t="n">
        <v>8182</v>
      </c>
      <c r="I860" s="201" t="n">
        <v>7</v>
      </c>
      <c r="J860" s="9">
        <f>+(((G860-F860)-(H860-F860))/(H860-F860))*100</f>
        <v/>
      </c>
      <c r="K860" s="33">
        <f>AVERAGE(J860:J861)</f>
        <v/>
      </c>
      <c r="L860" s="33">
        <f>_xlfn.STDEV.S(J860,J861)</f>
        <v/>
      </c>
      <c r="M860" s="13" t="n">
        <v>1</v>
      </c>
      <c r="O860" s="295">
        <f>+(H860-F860)/10</f>
        <v/>
      </c>
      <c r="P860" s="26" t="inlineStr">
        <is>
          <t>FALSO</t>
        </is>
      </c>
      <c r="Q860" s="26" t="inlineStr">
        <is>
          <t>FALSO</t>
        </is>
      </c>
      <c r="R860" s="149" t="inlineStr">
        <is>
          <t>Esperado</t>
        </is>
      </c>
      <c r="S860" s="149" t="inlineStr">
        <is>
          <t>Esperado</t>
        </is>
      </c>
      <c r="T860" s="149" t="inlineStr">
        <is>
          <t>Se descarta</t>
        </is>
      </c>
      <c r="U860" s="149" t="n"/>
    </row>
    <row r="861" ht="15.75" customHeight="1" s="412">
      <c r="A861" s="5" t="n">
        <v>98</v>
      </c>
      <c r="B861" s="252" t="n">
        <v>98</v>
      </c>
      <c r="C861" s="201" t="n">
        <v>189</v>
      </c>
      <c r="D861" s="201" t="n">
        <v>1</v>
      </c>
      <c r="E861" s="8" t="n">
        <v>43514</v>
      </c>
      <c r="F861" s="201" t="n">
        <v>5252</v>
      </c>
      <c r="G861" s="201" t="n">
        <v>8855</v>
      </c>
      <c r="H861" s="201" t="n">
        <v>8138</v>
      </c>
      <c r="I861" s="201" t="n"/>
      <c r="J861" s="9">
        <f>+(((G861-F861)-(H861-F861))/(H861-F861))*100</f>
        <v/>
      </c>
      <c r="K861" s="13" t="n"/>
      <c r="L861" s="13" t="n"/>
      <c r="M861" s="13" t="n"/>
      <c r="O861" s="295">
        <f>+(H861-F861)/10</f>
        <v/>
      </c>
      <c r="P861" s="26" t="inlineStr">
        <is>
          <t>FALSO</t>
        </is>
      </c>
      <c r="Q861" s="26" t="inlineStr">
        <is>
          <t>FALSO</t>
        </is>
      </c>
      <c r="R861" s="149" t="inlineStr">
        <is>
          <t>Esperado</t>
        </is>
      </c>
      <c r="S861" s="149" t="inlineStr">
        <is>
          <t>Esperado</t>
        </is>
      </c>
      <c r="T861" s="149" t="inlineStr">
        <is>
          <t>Se descarta</t>
        </is>
      </c>
      <c r="U861" s="149" t="n"/>
    </row>
    <row r="862" ht="15.75" customHeight="1" s="412">
      <c r="A862" s="5" t="n">
        <v>751</v>
      </c>
      <c r="B862" s="252" t="n">
        <v>97</v>
      </c>
      <c r="C862" s="201" t="n">
        <v>189</v>
      </c>
      <c r="D862" s="201" t="n">
        <v>3</v>
      </c>
      <c r="E862" s="8" t="n">
        <v>43521</v>
      </c>
      <c r="F862" s="201" t="n">
        <v>5287</v>
      </c>
      <c r="G862" s="201" t="n">
        <v>8512</v>
      </c>
      <c r="H862" s="201" t="n">
        <v>7905</v>
      </c>
      <c r="I862" s="201" t="n">
        <v>9</v>
      </c>
      <c r="J862" s="9">
        <f>+(((G862-F862)-(H862-F862))/(H862-F862))*100</f>
        <v/>
      </c>
      <c r="K862" s="33">
        <f>AVERAGE(J862:J863)</f>
        <v/>
      </c>
      <c r="L862" s="33">
        <f>_xlfn.STDEV.S(J862,J863)</f>
        <v/>
      </c>
      <c r="M862" s="13" t="n"/>
      <c r="O862" s="295">
        <f>+(H862-F862)/10</f>
        <v/>
      </c>
      <c r="P862" s="26" t="inlineStr">
        <is>
          <t>FALSO</t>
        </is>
      </c>
      <c r="Q862" s="26" t="inlineStr">
        <is>
          <t>FALSO</t>
        </is>
      </c>
      <c r="R862" s="149" t="inlineStr">
        <is>
          <t>No esperado</t>
        </is>
      </c>
      <c r="S862" s="149" t="inlineStr">
        <is>
          <t>Esperado</t>
        </is>
      </c>
      <c r="T862" s="149" t="inlineStr">
        <is>
          <t>Se descarta</t>
        </is>
      </c>
      <c r="U862" s="149" t="n"/>
    </row>
    <row r="863" ht="15.75" customHeight="1" s="412">
      <c r="A863" s="5" t="n">
        <v>752</v>
      </c>
      <c r="B863" s="252" t="n">
        <v>98</v>
      </c>
      <c r="C863" s="201" t="n">
        <v>189</v>
      </c>
      <c r="D863" s="201" t="n">
        <v>3</v>
      </c>
      <c r="E863" s="8" t="n">
        <v>43521</v>
      </c>
      <c r="F863" s="201" t="n">
        <v>5252</v>
      </c>
      <c r="G863" s="201" t="n">
        <v>8054</v>
      </c>
      <c r="H863" s="201" t="n">
        <v>7534</v>
      </c>
      <c r="I863" s="201" t="n"/>
      <c r="J863" s="9">
        <f>+(((G863-F863)-(H863-F863))/(H863-F863))*100</f>
        <v/>
      </c>
      <c r="K863" s="13" t="n"/>
      <c r="L863" s="13" t="n"/>
      <c r="M863" s="13" t="n"/>
      <c r="O863" s="295">
        <f>+(H863-F863)/10</f>
        <v/>
      </c>
      <c r="P863" s="26" t="inlineStr">
        <is>
          <t>FALSO</t>
        </is>
      </c>
      <c r="Q863" s="26" t="inlineStr">
        <is>
          <t>FALSO</t>
        </is>
      </c>
      <c r="R863" s="149" t="inlineStr">
        <is>
          <t>No esperado</t>
        </is>
      </c>
      <c r="S863" s="149" t="inlineStr">
        <is>
          <t>Esperado</t>
        </is>
      </c>
      <c r="T863" s="149" t="inlineStr">
        <is>
          <t>Se descarta</t>
        </is>
      </c>
      <c r="U863" s="149" t="n"/>
    </row>
    <row r="864" ht="15.75" customHeight="1" s="412">
      <c r="A864" s="5" t="n">
        <v>1401</v>
      </c>
      <c r="B864" s="252" t="n">
        <v>97</v>
      </c>
      <c r="C864" s="201" t="n">
        <v>189</v>
      </c>
      <c r="D864" s="201" t="n">
        <v>5</v>
      </c>
      <c r="E864" s="8" t="n">
        <v>43531</v>
      </c>
      <c r="F864" s="201" t="n">
        <v>5287</v>
      </c>
      <c r="G864" s="201" t="n">
        <v>8273</v>
      </c>
      <c r="H864" s="201" t="n">
        <v>7839</v>
      </c>
      <c r="I864" s="201" t="n">
        <v>5</v>
      </c>
      <c r="J864" s="9">
        <f>+(((G864-F864)-(H864-F864))/(H864-F864))*100</f>
        <v/>
      </c>
      <c r="K864" s="33">
        <f>AVERAGE(J864:J865)</f>
        <v/>
      </c>
      <c r="L864" s="33">
        <f>_xlfn.STDEV.S(J864,J865)</f>
        <v/>
      </c>
      <c r="M864" s="13" t="n"/>
      <c r="O864" s="295">
        <f>+(H864-F864)/10</f>
        <v/>
      </c>
      <c r="P864" s="26" t="inlineStr">
        <is>
          <t>FALSO</t>
        </is>
      </c>
      <c r="Q864" s="26" t="inlineStr">
        <is>
          <t>FALSO</t>
        </is>
      </c>
      <c r="R864" s="149" t="inlineStr">
        <is>
          <t>Esperado</t>
        </is>
      </c>
      <c r="S864" s="149" t="inlineStr">
        <is>
          <t>Esperado</t>
        </is>
      </c>
      <c r="T864" s="149" t="inlineStr">
        <is>
          <t>Se descarta</t>
        </is>
      </c>
      <c r="U864" s="149" t="n"/>
    </row>
    <row r="865" ht="15.75" customHeight="1" s="412">
      <c r="A865" s="5" t="n">
        <v>1402</v>
      </c>
      <c r="B865" s="252" t="n">
        <v>98</v>
      </c>
      <c r="C865" s="201" t="n">
        <v>189</v>
      </c>
      <c r="D865" s="201" t="n">
        <v>5</v>
      </c>
      <c r="E865" s="8" t="n">
        <v>43531</v>
      </c>
      <c r="F865" s="201" t="n">
        <v>5252</v>
      </c>
      <c r="G865" s="201" t="n">
        <v>8167</v>
      </c>
      <c r="H865" s="201" t="n">
        <v>7738</v>
      </c>
      <c r="I865" s="201" t="n"/>
      <c r="J865" s="9">
        <f>+(((G865-F865)-(H865-F865))/(H865-F865))*100</f>
        <v/>
      </c>
      <c r="K865" s="13" t="n"/>
      <c r="L865" s="13" t="n"/>
      <c r="M865" s="13" t="n"/>
      <c r="O865" s="295">
        <f>+(H865-F865)/10</f>
        <v/>
      </c>
      <c r="P865" s="26" t="inlineStr">
        <is>
          <t>FALSO</t>
        </is>
      </c>
      <c r="Q865" s="26" t="inlineStr">
        <is>
          <t>FALSO</t>
        </is>
      </c>
      <c r="R865" s="149" t="inlineStr">
        <is>
          <t>No esperado</t>
        </is>
      </c>
      <c r="S865" s="149" t="inlineStr">
        <is>
          <t>Esperado</t>
        </is>
      </c>
      <c r="T865" s="149" t="inlineStr">
        <is>
          <t>Se descarta</t>
        </is>
      </c>
      <c r="U865" s="149" t="n"/>
    </row>
    <row r="866" ht="15.75" customHeight="1" s="412">
      <c r="A866" s="15" t="n">
        <v>2009</v>
      </c>
      <c r="B866" s="16" t="n">
        <v>55</v>
      </c>
      <c r="C866" s="17" t="n">
        <v>189</v>
      </c>
      <c r="D866" s="17" t="n">
        <v>7</v>
      </c>
      <c r="E866" s="18" t="n">
        <v>43545</v>
      </c>
      <c r="F866" s="19" t="n">
        <v>5269</v>
      </c>
      <c r="G866" s="17" t="n">
        <v>7837</v>
      </c>
      <c r="H866" s="17" t="n">
        <v>7437</v>
      </c>
      <c r="I866" s="201" t="n"/>
      <c r="J866" s="9">
        <f>+(((G866-F866)-(H866-F866))/(H866-F866))*100</f>
        <v/>
      </c>
      <c r="K866" s="33">
        <f>AVERAGE(J866:J867)</f>
        <v/>
      </c>
      <c r="L866" s="33">
        <f>_xlfn.STDEV.S(J866,J867)</f>
        <v/>
      </c>
      <c r="M866" s="13" t="n"/>
      <c r="O866" s="295">
        <f>+(H866-F866)/10</f>
        <v/>
      </c>
      <c r="P866" s="26" t="inlineStr">
        <is>
          <t>FALSO</t>
        </is>
      </c>
      <c r="Q866" s="26" t="inlineStr">
        <is>
          <t>FALSO</t>
        </is>
      </c>
      <c r="R866" s="149" t="inlineStr">
        <is>
          <t>No esperado</t>
        </is>
      </c>
      <c r="S866" s="149" t="inlineStr">
        <is>
          <t>No esperado</t>
        </is>
      </c>
      <c r="T866" s="149" t="inlineStr">
        <is>
          <t>Se descarta</t>
        </is>
      </c>
      <c r="U866" s="149" t="n"/>
    </row>
    <row r="867" ht="15.75" customHeight="1" s="412">
      <c r="A867" s="15" t="n">
        <v>2010</v>
      </c>
      <c r="B867" s="16" t="n">
        <v>56</v>
      </c>
      <c r="C867" s="17" t="n">
        <v>189</v>
      </c>
      <c r="D867" s="17" t="n">
        <v>7</v>
      </c>
      <c r="E867" s="18" t="n">
        <v>43545</v>
      </c>
      <c r="F867" s="19" t="n">
        <v>5254</v>
      </c>
      <c r="G867" s="17" t="n">
        <v>7913</v>
      </c>
      <c r="H867" s="17" t="n">
        <v>7499</v>
      </c>
      <c r="I867" s="201" t="n"/>
      <c r="J867" s="9">
        <f>+(((G867-F867)-(H867-F867))/(H867-F867))*100</f>
        <v/>
      </c>
      <c r="K867" s="13" t="n"/>
      <c r="L867" s="13" t="n"/>
      <c r="M867" s="13" t="n"/>
      <c r="O867" s="295">
        <f>+(H867-F867)/10</f>
        <v/>
      </c>
      <c r="P867" s="26" t="inlineStr">
        <is>
          <t>FALSO</t>
        </is>
      </c>
      <c r="Q867" s="26" t="inlineStr">
        <is>
          <t>FALSO</t>
        </is>
      </c>
      <c r="R867" s="149" t="inlineStr">
        <is>
          <t>Esperado</t>
        </is>
      </c>
      <c r="S867" s="149" t="inlineStr">
        <is>
          <t>Esperado</t>
        </is>
      </c>
      <c r="T867" s="149" t="inlineStr">
        <is>
          <t>Se descarta</t>
        </is>
      </c>
      <c r="U867" s="149" t="n"/>
    </row>
    <row r="868" ht="15.75" customHeight="1" s="412">
      <c r="A868" s="15" t="n">
        <v>2665</v>
      </c>
      <c r="B868" s="16" t="n">
        <v>37</v>
      </c>
      <c r="C868" s="17" t="n">
        <v>189</v>
      </c>
      <c r="D868" s="17" t="n">
        <v>10</v>
      </c>
      <c r="E868" s="18" t="n">
        <v>43564</v>
      </c>
      <c r="F868" s="19" t="n">
        <v>5225</v>
      </c>
      <c r="G868" s="17" t="n">
        <v>8381</v>
      </c>
      <c r="H868" s="17" t="n">
        <v>7895</v>
      </c>
      <c r="I868" s="17" t="n"/>
      <c r="J868" s="9">
        <f>+(((G868-F868)-(H868-F868))/(H868-F868))*100</f>
        <v/>
      </c>
      <c r="K868" s="33">
        <f>AVERAGE(J868:J869)</f>
        <v/>
      </c>
      <c r="L868" s="33">
        <f>_xlfn.STDEV.S(J868,J869)</f>
        <v/>
      </c>
      <c r="M868" s="13">
        <f>(K866-K868)/19</f>
        <v/>
      </c>
      <c r="N868" s="295">
        <f>(K860-K868)/50</f>
        <v/>
      </c>
      <c r="O868" s="295">
        <f>+(H868-F868)/10</f>
        <v/>
      </c>
      <c r="P868" s="26" t="inlineStr">
        <is>
          <t>FALSO</t>
        </is>
      </c>
      <c r="Q868" s="26" t="inlineStr">
        <is>
          <t>FALSO</t>
        </is>
      </c>
      <c r="R868" s="149" t="inlineStr">
        <is>
          <t>Esperado</t>
        </is>
      </c>
      <c r="S868" s="149" t="inlineStr">
        <is>
          <t>Esperado</t>
        </is>
      </c>
      <c r="T868" s="149" t="inlineStr">
        <is>
          <t>Se descarta</t>
        </is>
      </c>
      <c r="U868" s="149" t="n"/>
    </row>
    <row r="869" ht="15.75" customHeight="1" s="412">
      <c r="A869" s="15" t="n">
        <v>2666</v>
      </c>
      <c r="B869" s="16" t="n">
        <v>38</v>
      </c>
      <c r="C869" s="17" t="n">
        <v>189</v>
      </c>
      <c r="D869" s="17" t="n">
        <v>10</v>
      </c>
      <c r="E869" s="18" t="n">
        <v>43564</v>
      </c>
      <c r="F869" s="19" t="n">
        <v>5241</v>
      </c>
      <c r="G869" s="17" t="n">
        <v>8338</v>
      </c>
      <c r="H869" s="17" t="n">
        <v>7939</v>
      </c>
      <c r="I869" s="17" t="n"/>
      <c r="J869" s="9">
        <f>+(((G869-F869)-(H869-F869))/(H869-F869))*100</f>
        <v/>
      </c>
      <c r="K869" s="13" t="n"/>
      <c r="L869" s="13" t="n"/>
      <c r="M869" s="13" t="n"/>
      <c r="O869" s="295">
        <f>+(H869-F869)/10</f>
        <v/>
      </c>
      <c r="P869" s="26" t="inlineStr">
        <is>
          <t>FALSO</t>
        </is>
      </c>
      <c r="Q869" s="26" t="inlineStr">
        <is>
          <t>VERDADERO</t>
        </is>
      </c>
      <c r="R869" s="149" t="inlineStr">
        <is>
          <t>Esperado</t>
        </is>
      </c>
      <c r="S869" s="149" t="inlineStr">
        <is>
          <t>Esperado</t>
        </is>
      </c>
      <c r="T869" s="149" t="inlineStr">
        <is>
          <t>Se descarta</t>
        </is>
      </c>
      <c r="U869" s="149" t="n"/>
    </row>
    <row r="870" ht="15.75" customHeight="1" s="412">
      <c r="A870" s="5" t="n">
        <v>471</v>
      </c>
      <c r="B870" s="252" t="n">
        <v>121</v>
      </c>
      <c r="C870" s="246" t="n">
        <v>190</v>
      </c>
      <c r="D870" s="246" t="n">
        <v>2</v>
      </c>
      <c r="E870" s="46" t="n">
        <v>43517</v>
      </c>
      <c r="F870" s="246" t="n">
        <v>5262</v>
      </c>
      <c r="G870" s="246" t="n">
        <v>8777</v>
      </c>
      <c r="H870" s="246" t="n">
        <v>7554</v>
      </c>
      <c r="I870" s="246" t="n">
        <v>10</v>
      </c>
      <c r="J870" s="47">
        <f>+(((G870-F870)-(H870-F870))/(H870-F870))*100</f>
        <v/>
      </c>
      <c r="K870" s="51">
        <f>AVERAGE(J870:J871)</f>
        <v/>
      </c>
      <c r="L870" s="51">
        <f>_xlfn.STDEV.S(J870,J871)</f>
        <v/>
      </c>
      <c r="M870" s="50" t="n">
        <v>3</v>
      </c>
      <c r="O870" s="295">
        <f>+(H870-F870)/10</f>
        <v/>
      </c>
      <c r="P870" s="26" t="inlineStr">
        <is>
          <t>FALSO</t>
        </is>
      </c>
      <c r="Q870" s="26" t="inlineStr">
        <is>
          <t>FALSO</t>
        </is>
      </c>
      <c r="R870" s="149" t="inlineStr">
        <is>
          <t>Esperado</t>
        </is>
      </c>
      <c r="S870" s="149" t="inlineStr">
        <is>
          <t>Esperado</t>
        </is>
      </c>
      <c r="T870" s="149" t="inlineStr">
        <is>
          <t>Dato Válido</t>
        </is>
      </c>
      <c r="U870" s="149" t="n"/>
    </row>
    <row r="871" ht="15.75" customHeight="1" s="412">
      <c r="A871" s="5" t="n">
        <v>472</v>
      </c>
      <c r="B871" s="252" t="n">
        <v>122</v>
      </c>
      <c r="C871" s="246" t="n">
        <v>190</v>
      </c>
      <c r="D871" s="246" t="n">
        <v>2</v>
      </c>
      <c r="E871" s="46" t="n">
        <v>43517</v>
      </c>
      <c r="F871" s="246" t="n">
        <v>5223</v>
      </c>
      <c r="G871" s="246" t="n">
        <v>9369</v>
      </c>
      <c r="H871" s="246" t="n">
        <v>7889</v>
      </c>
      <c r="I871" s="246" t="n"/>
      <c r="J871" s="47">
        <f>+(((G871-F871)-(H871-F871))/(H871-F871))*100</f>
        <v/>
      </c>
      <c r="K871" s="50" t="n"/>
      <c r="L871" s="50" t="n"/>
      <c r="M871" s="50" t="n"/>
      <c r="O871" s="295">
        <f>+(H871-F871)/10</f>
        <v/>
      </c>
      <c r="P871" s="26" t="inlineStr">
        <is>
          <t>FALSO</t>
        </is>
      </c>
      <c r="Q871" s="26" t="inlineStr">
        <is>
          <t>FALSO</t>
        </is>
      </c>
      <c r="R871" s="149" t="inlineStr">
        <is>
          <t>Esperado</t>
        </is>
      </c>
      <c r="S871" s="149" t="inlineStr">
        <is>
          <t>No esperado</t>
        </is>
      </c>
      <c r="T871" s="149" t="inlineStr">
        <is>
          <t>Dato Válido</t>
        </is>
      </c>
      <c r="U871" s="149" t="n"/>
    </row>
    <row r="872" ht="15.75" customHeight="1" s="412">
      <c r="A872" s="5" t="n">
        <v>1125</v>
      </c>
      <c r="B872" s="252" t="n">
        <v>79</v>
      </c>
      <c r="C872" s="246" t="n">
        <v>190</v>
      </c>
      <c r="D872" s="246" t="n">
        <v>4</v>
      </c>
      <c r="E872" s="46" t="n">
        <v>43524</v>
      </c>
      <c r="F872" s="246" t="n">
        <v>5242</v>
      </c>
      <c r="G872" s="246" t="n">
        <v>8498</v>
      </c>
      <c r="H872" s="246" t="n">
        <v>7593</v>
      </c>
      <c r="I872" s="246" t="n">
        <v>10</v>
      </c>
      <c r="J872" s="47">
        <f>+(((G872-F872)-(H872-F872))/(H872-F872))*100</f>
        <v/>
      </c>
      <c r="K872" s="51">
        <f>AVERAGE(J872:J873)</f>
        <v/>
      </c>
      <c r="L872" s="51">
        <f>_xlfn.STDEV.S(J872,J873)</f>
        <v/>
      </c>
      <c r="M872" s="50" t="n"/>
      <c r="O872" s="295">
        <f>+(H872-F872)/10</f>
        <v/>
      </c>
      <c r="P872" s="26" t="inlineStr">
        <is>
          <t>FALSO</t>
        </is>
      </c>
      <c r="Q872" s="26" t="inlineStr">
        <is>
          <t>FALSO</t>
        </is>
      </c>
      <c r="R872" s="149" t="inlineStr">
        <is>
          <t>No esperado</t>
        </is>
      </c>
      <c r="S872" s="149" t="inlineStr">
        <is>
          <t>Esperado</t>
        </is>
      </c>
      <c r="T872" s="149" t="inlineStr">
        <is>
          <t>Dato Válido</t>
        </is>
      </c>
      <c r="U872" s="149" t="n"/>
    </row>
    <row r="873" ht="15.75" customHeight="1" s="412">
      <c r="A873" s="5" t="n">
        <v>1126</v>
      </c>
      <c r="B873" s="252" t="n">
        <v>80</v>
      </c>
      <c r="C873" s="246" t="n">
        <v>190</v>
      </c>
      <c r="D873" s="246" t="n">
        <v>4</v>
      </c>
      <c r="E873" s="46" t="n">
        <v>43524</v>
      </c>
      <c r="F873" s="246" t="n">
        <v>5245</v>
      </c>
      <c r="G873" s="246" t="n">
        <v>8646</v>
      </c>
      <c r="H873" s="246" t="n">
        <v>7687</v>
      </c>
      <c r="I873" s="246" t="n"/>
      <c r="J873" s="47">
        <f>+(((G873-F873)-(H873-F873))/(H873-F873))*100</f>
        <v/>
      </c>
      <c r="K873" s="50" t="n"/>
      <c r="L873" s="50" t="n"/>
      <c r="M873" s="50" t="n"/>
      <c r="O873" s="295">
        <f>+(H873-F873)/10</f>
        <v/>
      </c>
      <c r="P873" s="26" t="inlineStr">
        <is>
          <t>FALSO</t>
        </is>
      </c>
      <c r="Q873" s="26" t="inlineStr">
        <is>
          <t>FALSO</t>
        </is>
      </c>
      <c r="R873" s="149" t="inlineStr">
        <is>
          <t>Esperado</t>
        </is>
      </c>
      <c r="S873" s="149" t="inlineStr">
        <is>
          <t>Esperado</t>
        </is>
      </c>
      <c r="T873" s="149" t="inlineStr">
        <is>
          <t>Dato Válido</t>
        </is>
      </c>
      <c r="U873" s="149" t="n"/>
    </row>
    <row r="874" ht="15.75" customHeight="1" s="412">
      <c r="A874" s="5" t="n">
        <v>1775</v>
      </c>
      <c r="B874" s="252" t="n">
        <v>79</v>
      </c>
      <c r="C874" s="246" t="n">
        <v>190</v>
      </c>
      <c r="D874" s="246" t="n">
        <v>6</v>
      </c>
      <c r="E874" s="46" t="n">
        <v>43535</v>
      </c>
      <c r="F874" s="246" t="n">
        <v>5242</v>
      </c>
      <c r="G874" s="246" t="n">
        <v>8480</v>
      </c>
      <c r="H874" s="246" t="n">
        <v>7695</v>
      </c>
      <c r="I874" s="246" t="n">
        <v>11</v>
      </c>
      <c r="J874" s="47">
        <f>+(((G874-F874)-(H874-F874))/(H874-F874))*100</f>
        <v/>
      </c>
      <c r="K874" s="51">
        <f>AVERAGE(J874:J875)</f>
        <v/>
      </c>
      <c r="L874" s="51">
        <f>_xlfn.STDEV.S(J874,J875)</f>
        <v/>
      </c>
      <c r="M874" s="50" t="n"/>
      <c r="O874" s="295">
        <f>+(H874-F874)/10</f>
        <v/>
      </c>
      <c r="P874" s="26" t="inlineStr">
        <is>
          <t>FALSO</t>
        </is>
      </c>
      <c r="Q874" s="26" t="inlineStr">
        <is>
          <t>FALSO</t>
        </is>
      </c>
      <c r="R874" s="149" t="inlineStr">
        <is>
          <t>Esperado</t>
        </is>
      </c>
      <c r="S874" s="149" t="inlineStr">
        <is>
          <t>Esperado</t>
        </is>
      </c>
      <c r="T874" s="149" t="inlineStr">
        <is>
          <t>Dato Válido</t>
        </is>
      </c>
      <c r="U874" s="149" t="n"/>
    </row>
    <row r="875" ht="15.75" customHeight="1" s="412">
      <c r="A875" s="5" t="n">
        <v>1776</v>
      </c>
      <c r="B875" s="252" t="n">
        <v>80</v>
      </c>
      <c r="C875" s="246" t="n">
        <v>190</v>
      </c>
      <c r="D875" s="246" t="n">
        <v>6</v>
      </c>
      <c r="E875" s="46" t="n">
        <v>43535</v>
      </c>
      <c r="F875" s="246" t="n">
        <v>5245</v>
      </c>
      <c r="G875" s="246" t="n">
        <v>8785</v>
      </c>
      <c r="H875" s="246" t="n">
        <v>7906</v>
      </c>
      <c r="I875" s="246" t="n"/>
      <c r="J875" s="47">
        <f>+(((G875-F875)-(H875-F875))/(H875-F875))*100</f>
        <v/>
      </c>
      <c r="K875" s="50" t="n"/>
      <c r="L875" s="50" t="n"/>
      <c r="M875" s="50" t="n"/>
      <c r="O875" s="295">
        <f>+(H875-F875)/10</f>
        <v/>
      </c>
      <c r="P875" s="26" t="inlineStr">
        <is>
          <t>VERDADERO</t>
        </is>
      </c>
      <c r="Q875" s="26" t="inlineStr">
        <is>
          <t>FALSO</t>
        </is>
      </c>
      <c r="R875" s="149" t="inlineStr">
        <is>
          <t>Esperado</t>
        </is>
      </c>
      <c r="S875" s="149" t="inlineStr">
        <is>
          <t>No esperado</t>
        </is>
      </c>
      <c r="T875" s="149" t="inlineStr">
        <is>
          <t>Dato Válido</t>
        </is>
      </c>
      <c r="U875" s="149" t="n"/>
    </row>
    <row r="876" ht="15.75" customHeight="1" s="412">
      <c r="A876" s="15" t="n">
        <v>2477</v>
      </c>
      <c r="B876" s="16" t="n">
        <v>65</v>
      </c>
      <c r="C876" s="52" t="n">
        <v>190</v>
      </c>
      <c r="D876" s="52" t="n">
        <v>9</v>
      </c>
      <c r="E876" s="53" t="n">
        <v>43557</v>
      </c>
      <c r="F876" s="54" t="n">
        <v>5215</v>
      </c>
      <c r="G876" s="52" t="n">
        <v>8280</v>
      </c>
      <c r="H876" s="52" t="n">
        <v>7746</v>
      </c>
      <c r="I876" s="246" t="n"/>
      <c r="J876" s="47">
        <f>+(((G876-F876)-(H876-F876))/(H876-F876))*100</f>
        <v/>
      </c>
      <c r="K876" s="51">
        <f>AVERAGE(J876:J877)</f>
        <v/>
      </c>
      <c r="L876" s="51">
        <f>_xlfn.STDEV.S(J876,J877)</f>
        <v/>
      </c>
      <c r="M876" s="50" t="n"/>
      <c r="O876" s="295">
        <f>+(H876-F876)/10</f>
        <v/>
      </c>
      <c r="P876" s="26" t="inlineStr">
        <is>
          <t>FALSO</t>
        </is>
      </c>
      <c r="Q876" s="26" t="inlineStr">
        <is>
          <t>FALSO</t>
        </is>
      </c>
      <c r="R876" s="149" t="inlineStr">
        <is>
          <t>No esperado</t>
        </is>
      </c>
      <c r="S876" s="149" t="inlineStr">
        <is>
          <t>Esperado</t>
        </is>
      </c>
      <c r="T876" s="149" t="inlineStr">
        <is>
          <t>Dato Válido</t>
        </is>
      </c>
      <c r="U876" s="149" t="n"/>
    </row>
    <row r="877" ht="15.75" customHeight="1" s="412">
      <c r="A877" s="15" t="n">
        <v>2478</v>
      </c>
      <c r="B877" s="16" t="n">
        <v>66</v>
      </c>
      <c r="C877" s="52" t="n">
        <v>190</v>
      </c>
      <c r="D877" s="52" t="n">
        <v>9</v>
      </c>
      <c r="E877" s="53" t="n">
        <v>43557</v>
      </c>
      <c r="F877" s="54" t="n">
        <v>5279</v>
      </c>
      <c r="G877" s="52" t="n">
        <v>8673</v>
      </c>
      <c r="H877" s="52" t="n">
        <v>8084</v>
      </c>
      <c r="I877" s="246" t="n"/>
      <c r="J877" s="47">
        <f>+(((G877-F877)-(H877-F877))/(H877-F877))*100</f>
        <v/>
      </c>
      <c r="K877" s="50" t="n"/>
      <c r="L877" s="50" t="n"/>
      <c r="M877" s="50" t="n"/>
      <c r="O877" s="295">
        <f>+(H877-F877)/10</f>
        <v/>
      </c>
      <c r="P877" s="26" t="inlineStr">
        <is>
          <t>FALSO</t>
        </is>
      </c>
      <c r="Q877" s="26" t="inlineStr">
        <is>
          <t>FALSO</t>
        </is>
      </c>
      <c r="R877" s="149" t="inlineStr">
        <is>
          <t>Esperado</t>
        </is>
      </c>
      <c r="S877" s="149" t="inlineStr">
        <is>
          <t>Esperado</t>
        </is>
      </c>
      <c r="T877" s="149" t="inlineStr">
        <is>
          <t>Dato Válido</t>
        </is>
      </c>
      <c r="U877" s="149" t="n"/>
    </row>
    <row r="878" ht="15.75" customHeight="1" s="412">
      <c r="A878" s="15" t="n">
        <v>3125</v>
      </c>
      <c r="B878" s="16" t="n">
        <v>65</v>
      </c>
      <c r="C878" s="52" t="n">
        <v>190</v>
      </c>
      <c r="D878" s="52" t="n">
        <v>12</v>
      </c>
      <c r="E878" s="53" t="n">
        <v>43577</v>
      </c>
      <c r="F878" s="54" t="n">
        <v>5215</v>
      </c>
      <c r="G878" s="52" t="n">
        <v>8410</v>
      </c>
      <c r="H878" s="52" t="n">
        <v>7936</v>
      </c>
      <c r="I878" s="52" t="n"/>
      <c r="J878" s="47">
        <f>+(((G878-F878)-(H878-F878))/(H878-F878))*100</f>
        <v/>
      </c>
      <c r="K878" s="51">
        <f>AVERAGE(J878:J879)</f>
        <v/>
      </c>
      <c r="L878" s="51">
        <f>_xlfn.STDEV.S(J878,J879)</f>
        <v/>
      </c>
      <c r="M878" s="50">
        <f>(K876-K878)/20</f>
        <v/>
      </c>
      <c r="N878" s="295">
        <f>(K872-K878)/53</f>
        <v/>
      </c>
      <c r="O878" s="295">
        <f>+(H878-F878)/10</f>
        <v/>
      </c>
      <c r="P878" s="26" t="inlineStr">
        <is>
          <t>FALSO</t>
        </is>
      </c>
      <c r="Q878" s="26" t="inlineStr">
        <is>
          <t>FALSO</t>
        </is>
      </c>
      <c r="R878" s="149" t="inlineStr">
        <is>
          <t>No esperado</t>
        </is>
      </c>
      <c r="S878" s="149" t="inlineStr">
        <is>
          <t>Esperado</t>
        </is>
      </c>
      <c r="T878" s="149" t="inlineStr">
        <is>
          <t>Dato Válido</t>
        </is>
      </c>
      <c r="U878" s="149" t="n"/>
    </row>
    <row r="879" ht="15.75" customHeight="1" s="412">
      <c r="A879" s="15" t="n">
        <v>3126</v>
      </c>
      <c r="B879" s="16" t="n">
        <v>66</v>
      </c>
      <c r="C879" s="52" t="n">
        <v>190</v>
      </c>
      <c r="D879" s="52" t="n">
        <v>12</v>
      </c>
      <c r="E879" s="53" t="n">
        <v>43577</v>
      </c>
      <c r="F879" s="54" t="n">
        <v>5279</v>
      </c>
      <c r="G879" s="52" t="n">
        <v>8488</v>
      </c>
      <c r="H879" s="52" t="n">
        <v>8018</v>
      </c>
      <c r="I879" s="52" t="n"/>
      <c r="J879" s="47">
        <f>+(((G879-F879)-(H879-F879))/(H879-F879))*100</f>
        <v/>
      </c>
      <c r="K879" s="50" t="n"/>
      <c r="L879" s="50" t="n"/>
      <c r="M879" s="50" t="n"/>
      <c r="O879" s="295">
        <f>+(H879-F879)/10</f>
        <v/>
      </c>
      <c r="P879" s="26" t="inlineStr">
        <is>
          <t>FALSO</t>
        </is>
      </c>
      <c r="Q879" s="26" t="inlineStr">
        <is>
          <t>FALSO</t>
        </is>
      </c>
      <c r="R879" s="149" t="inlineStr">
        <is>
          <t>Esperado</t>
        </is>
      </c>
      <c r="S879" s="149" t="inlineStr">
        <is>
          <t>Esperado</t>
        </is>
      </c>
      <c r="T879" s="149" t="inlineStr">
        <is>
          <t>Dato Válido</t>
        </is>
      </c>
      <c r="U879" s="149" t="n"/>
    </row>
    <row r="880" ht="15.75" customHeight="1" s="412">
      <c r="A880" s="5" t="n">
        <v>473</v>
      </c>
      <c r="B880" s="252" t="n">
        <v>123</v>
      </c>
      <c r="C880" s="255" t="n">
        <v>191</v>
      </c>
      <c r="D880" s="255" t="n">
        <v>2</v>
      </c>
      <c r="E880" s="58" t="n">
        <v>43517</v>
      </c>
      <c r="F880" s="255" t="n">
        <v>5241</v>
      </c>
      <c r="G880" s="255" t="n">
        <v>8754</v>
      </c>
      <c r="H880" s="255" t="n">
        <v>7578</v>
      </c>
      <c r="I880" s="255" t="n">
        <v>9</v>
      </c>
      <c r="J880" s="59">
        <f>+(((G880-F880)-(H880-F880))/(H880-F880))*100</f>
        <v/>
      </c>
      <c r="K880" s="34">
        <f>AVERAGE(J880:J881)</f>
        <v/>
      </c>
      <c r="L880" s="34">
        <f>_xlfn.STDEV.S(J880,J881)</f>
        <v/>
      </c>
      <c r="M880" s="35" t="n">
        <v>3</v>
      </c>
      <c r="O880" s="295">
        <f>+(H880-F880)/10</f>
        <v/>
      </c>
      <c r="P880" s="26" t="inlineStr">
        <is>
          <t>FALSO</t>
        </is>
      </c>
      <c r="Q880" s="26" t="inlineStr">
        <is>
          <t>FALSO</t>
        </is>
      </c>
      <c r="R880" s="149" t="inlineStr">
        <is>
          <t>Esperado</t>
        </is>
      </c>
      <c r="S880" s="149" t="inlineStr">
        <is>
          <t>Esperado</t>
        </is>
      </c>
      <c r="T880" s="149" t="inlineStr">
        <is>
          <t>Dato Válido</t>
        </is>
      </c>
      <c r="U880" s="149" t="n"/>
    </row>
    <row r="881" ht="15.75" customHeight="1" s="412">
      <c r="A881" s="5" t="n">
        <v>474</v>
      </c>
      <c r="B881" s="252" t="n">
        <v>124</v>
      </c>
      <c r="C881" s="255" t="n">
        <v>191</v>
      </c>
      <c r="D881" s="255" t="n">
        <v>2</v>
      </c>
      <c r="E881" s="58" t="n">
        <v>43517</v>
      </c>
      <c r="F881" s="255" t="n">
        <v>5265</v>
      </c>
      <c r="G881" s="255" t="n">
        <v>9147</v>
      </c>
      <c r="H881" s="255" t="n">
        <v>7835</v>
      </c>
      <c r="I881" s="255" t="n"/>
      <c r="J881" s="59">
        <f>+(((G881-F881)-(H881-F881))/(H881-F881))*100</f>
        <v/>
      </c>
      <c r="K881" s="35" t="n"/>
      <c r="L881" s="35" t="n"/>
      <c r="M881" s="35" t="n"/>
      <c r="O881" s="295">
        <f>+(H881-F881)/10</f>
        <v/>
      </c>
      <c r="P881" s="26" t="inlineStr">
        <is>
          <t>FALSO</t>
        </is>
      </c>
      <c r="Q881" s="26" t="inlineStr">
        <is>
          <t>FALSO</t>
        </is>
      </c>
      <c r="R881" s="149" t="inlineStr">
        <is>
          <t>Esperado</t>
        </is>
      </c>
      <c r="S881" s="149" t="inlineStr">
        <is>
          <t>Esperado</t>
        </is>
      </c>
      <c r="T881" s="149" t="inlineStr">
        <is>
          <t>Dato Válido</t>
        </is>
      </c>
      <c r="U881" s="149" t="n"/>
    </row>
    <row r="882" ht="15.75" customHeight="1" s="412">
      <c r="A882" s="5" t="n">
        <v>1127</v>
      </c>
      <c r="B882" s="252" t="n">
        <v>81</v>
      </c>
      <c r="C882" s="255" t="n">
        <v>191</v>
      </c>
      <c r="D882" s="255" t="n">
        <v>4</v>
      </c>
      <c r="E882" s="58" t="n">
        <v>43524</v>
      </c>
      <c r="F882" s="255" t="n">
        <v>5180</v>
      </c>
      <c r="G882" s="255" t="n">
        <v>8500</v>
      </c>
      <c r="H882" s="255" t="n">
        <v>7440</v>
      </c>
      <c r="I882" s="255" t="n">
        <v>10</v>
      </c>
      <c r="J882" s="59">
        <f>+(((G882-F882)-(H882-F882))/(H882-F882))*100</f>
        <v/>
      </c>
      <c r="K882" s="34">
        <f>AVERAGE(J882:J883)</f>
        <v/>
      </c>
      <c r="L882" s="34">
        <f>_xlfn.STDEV.S(J882,J883)</f>
        <v/>
      </c>
      <c r="M882" s="35" t="n"/>
      <c r="O882" s="295">
        <f>+(H882-F882)/10</f>
        <v/>
      </c>
      <c r="P882" s="26" t="inlineStr">
        <is>
          <t>FALSO</t>
        </is>
      </c>
      <c r="Q882" s="26" t="inlineStr">
        <is>
          <t>FALSO</t>
        </is>
      </c>
      <c r="R882" s="149" t="inlineStr">
        <is>
          <t>No esperado</t>
        </is>
      </c>
      <c r="S882" s="149" t="inlineStr">
        <is>
          <t>Esperado</t>
        </is>
      </c>
      <c r="T882" s="149" t="inlineStr">
        <is>
          <t>Dato Válido</t>
        </is>
      </c>
      <c r="U882" s="149" t="n"/>
    </row>
    <row r="883" ht="15.75" customHeight="1" s="412">
      <c r="A883" s="5" t="n">
        <v>1128</v>
      </c>
      <c r="B883" s="252" t="n">
        <v>82</v>
      </c>
      <c r="C883" s="255" t="n">
        <v>191</v>
      </c>
      <c r="D883" s="255" t="n">
        <v>4</v>
      </c>
      <c r="E883" s="58" t="n">
        <v>43524</v>
      </c>
      <c r="F883" s="255" t="n">
        <v>5194</v>
      </c>
      <c r="G883" s="255" t="n">
        <v>8589</v>
      </c>
      <c r="H883" s="255" t="n">
        <v>7442</v>
      </c>
      <c r="I883" s="255" t="n"/>
      <c r="J883" s="59">
        <f>+(((G883-F883)-(H883-F883))/(H883-F883))*100</f>
        <v/>
      </c>
      <c r="K883" s="35" t="n"/>
      <c r="L883" s="35" t="n"/>
      <c r="M883" s="35" t="n"/>
      <c r="O883" s="295">
        <f>+(H883-F883)/10</f>
        <v/>
      </c>
      <c r="P883" s="26" t="inlineStr">
        <is>
          <t>FALSO</t>
        </is>
      </c>
      <c r="Q883" s="26" t="inlineStr">
        <is>
          <t>FALSO</t>
        </is>
      </c>
      <c r="R883" s="149" t="inlineStr">
        <is>
          <t>Esperado</t>
        </is>
      </c>
      <c r="S883" s="149" t="inlineStr">
        <is>
          <t>No esperado</t>
        </is>
      </c>
      <c r="T883" s="149" t="inlineStr">
        <is>
          <t>Dato Válido</t>
        </is>
      </c>
      <c r="U883" s="149" t="n"/>
    </row>
    <row r="884" ht="15.75" customHeight="1" s="412">
      <c r="A884" s="5" t="n">
        <v>1777</v>
      </c>
      <c r="B884" s="252" t="n">
        <v>81</v>
      </c>
      <c r="C884" s="255" t="n">
        <v>191</v>
      </c>
      <c r="D884" s="255" t="n">
        <v>6</v>
      </c>
      <c r="E884" s="58" t="n">
        <v>43535</v>
      </c>
      <c r="F884" s="255" t="n">
        <v>5180</v>
      </c>
      <c r="G884" s="255" t="n">
        <v>8359</v>
      </c>
      <c r="H884" s="255" t="n">
        <v>7500</v>
      </c>
      <c r="I884" s="255" t="n">
        <v>10</v>
      </c>
      <c r="J884" s="59">
        <f>+(((G884-F884)-(H884-F884))/(H884-F884))*100</f>
        <v/>
      </c>
      <c r="K884" s="34">
        <f>AVERAGE(J884:J885)</f>
        <v/>
      </c>
      <c r="L884" s="34">
        <f>_xlfn.STDEV.S(J884,J885)</f>
        <v/>
      </c>
      <c r="M884" s="35" t="n"/>
      <c r="O884" s="295">
        <f>+(H884-F884)/10</f>
        <v/>
      </c>
      <c r="P884" s="26" t="inlineStr">
        <is>
          <t>FALSO</t>
        </is>
      </c>
      <c r="Q884" s="26" t="inlineStr">
        <is>
          <t>FALSO</t>
        </is>
      </c>
      <c r="R884" s="149" t="inlineStr">
        <is>
          <t>Esperado</t>
        </is>
      </c>
      <c r="S884" s="149" t="inlineStr">
        <is>
          <t>Esperado</t>
        </is>
      </c>
      <c r="T884" s="149" t="inlineStr">
        <is>
          <t>Dato Válido</t>
        </is>
      </c>
      <c r="U884" s="149" t="n"/>
    </row>
    <row r="885" ht="15.75" customHeight="1" s="412">
      <c r="A885" s="5" t="n">
        <v>1778</v>
      </c>
      <c r="B885" s="252" t="n">
        <v>82</v>
      </c>
      <c r="C885" s="255" t="n">
        <v>191</v>
      </c>
      <c r="D885" s="255" t="n">
        <v>6</v>
      </c>
      <c r="E885" s="58" t="n">
        <v>43535</v>
      </c>
      <c r="F885" s="255" t="n">
        <v>5194</v>
      </c>
      <c r="G885" s="255" t="n">
        <v>8500</v>
      </c>
      <c r="H885" s="255" t="n">
        <v>7606</v>
      </c>
      <c r="I885" s="255" t="n"/>
      <c r="J885" s="59">
        <f>+(((G885-F885)-(H885-F885))/(H885-F885))*100</f>
        <v/>
      </c>
      <c r="K885" s="35" t="n"/>
      <c r="L885" s="35" t="n"/>
      <c r="M885" s="35" t="n"/>
      <c r="O885" s="295">
        <f>+(H885-F885)/10</f>
        <v/>
      </c>
      <c r="P885" s="26" t="inlineStr">
        <is>
          <t>VERDADERO</t>
        </is>
      </c>
      <c r="Q885" s="26" t="inlineStr">
        <is>
          <t>FALSO</t>
        </is>
      </c>
      <c r="R885" s="149" t="inlineStr">
        <is>
          <t>Esperado</t>
        </is>
      </c>
      <c r="S885" s="149" t="inlineStr">
        <is>
          <t>Esperado</t>
        </is>
      </c>
      <c r="T885" s="149" t="inlineStr">
        <is>
          <t>Dato Válido</t>
        </is>
      </c>
      <c r="U885" s="149" t="n"/>
    </row>
    <row r="886" ht="15.75" customHeight="1" s="412">
      <c r="A886" s="15" t="n">
        <v>2479</v>
      </c>
      <c r="B886" s="16" t="n">
        <v>67</v>
      </c>
      <c r="C886" s="60" t="n">
        <v>191</v>
      </c>
      <c r="D886" s="60" t="n">
        <v>9</v>
      </c>
      <c r="E886" s="61" t="n">
        <v>43557</v>
      </c>
      <c r="F886" s="62" t="n">
        <v>5217</v>
      </c>
      <c r="G886" s="60" t="n">
        <v>7707</v>
      </c>
      <c r="H886" s="60" t="n">
        <v>7304</v>
      </c>
      <c r="I886" s="255" t="n"/>
      <c r="J886" s="59">
        <f>+(((G886-F886)-(H886-F886))/(H886-F886))*100</f>
        <v/>
      </c>
      <c r="K886" s="34">
        <f>AVERAGE(J886:J887)</f>
        <v/>
      </c>
      <c r="L886" s="34">
        <f>_xlfn.STDEV.S(J886,J887)</f>
        <v/>
      </c>
      <c r="M886" s="35" t="n"/>
      <c r="O886" s="295">
        <f>+(H886-F886)/10</f>
        <v/>
      </c>
      <c r="P886" s="26" t="inlineStr">
        <is>
          <t>FALSO</t>
        </is>
      </c>
      <c r="Q886" s="26" t="inlineStr">
        <is>
          <t>FALSO</t>
        </is>
      </c>
      <c r="R886" s="149" t="inlineStr">
        <is>
          <t>No esperado</t>
        </is>
      </c>
      <c r="S886" s="149" t="inlineStr">
        <is>
          <t>Esperado</t>
        </is>
      </c>
      <c r="T886" s="149" t="inlineStr">
        <is>
          <t>Dato Válido</t>
        </is>
      </c>
      <c r="U886" s="149" t="n"/>
    </row>
    <row r="887" ht="15.75" customHeight="1" s="412">
      <c r="A887" s="15" t="n">
        <v>2480</v>
      </c>
      <c r="B887" s="16" t="n">
        <v>68</v>
      </c>
      <c r="C887" s="60" t="n">
        <v>191</v>
      </c>
      <c r="D887" s="60" t="n">
        <v>9</v>
      </c>
      <c r="E887" s="61" t="n">
        <v>43557</v>
      </c>
      <c r="F887" s="62" t="n">
        <v>5288</v>
      </c>
      <c r="G887" s="60" t="n">
        <v>7923</v>
      </c>
      <c r="H887" s="60" t="n">
        <v>7497</v>
      </c>
      <c r="I887" s="255" t="n"/>
      <c r="J887" s="59">
        <f>+(((G887-F887)-(H887-F887))/(H887-F887))*100</f>
        <v/>
      </c>
      <c r="K887" s="35" t="n"/>
      <c r="L887" s="35" t="n"/>
      <c r="M887" s="35" t="n"/>
      <c r="O887" s="295">
        <f>+(H887-F887)/10</f>
        <v/>
      </c>
      <c r="P887" s="26" t="inlineStr">
        <is>
          <t>FALSO</t>
        </is>
      </c>
      <c r="Q887" s="26" t="inlineStr">
        <is>
          <t>FALSO</t>
        </is>
      </c>
      <c r="R887" s="149" t="inlineStr">
        <is>
          <t>Esperado</t>
        </is>
      </c>
      <c r="S887" s="149" t="inlineStr">
        <is>
          <t>Esperado</t>
        </is>
      </c>
      <c r="T887" s="149" t="inlineStr">
        <is>
          <t>Dato Válido</t>
        </is>
      </c>
      <c r="U887" s="149" t="n"/>
    </row>
    <row r="888" ht="15.75" customHeight="1" s="412">
      <c r="A888" s="15" t="n">
        <v>3127</v>
      </c>
      <c r="B888" s="16" t="n">
        <v>67</v>
      </c>
      <c r="C888" s="60" t="n">
        <v>191</v>
      </c>
      <c r="D888" s="60" t="n">
        <v>12</v>
      </c>
      <c r="E888" s="61" t="n">
        <v>43577</v>
      </c>
      <c r="F888" s="62" t="n">
        <v>5217</v>
      </c>
      <c r="G888" s="60" t="n">
        <v>7795</v>
      </c>
      <c r="H888" s="60" t="n">
        <v>7431</v>
      </c>
      <c r="I888" s="60" t="n"/>
      <c r="J888" s="59">
        <f>+(((G888-F888)-(H888-F888))/(H888-F888))*100</f>
        <v/>
      </c>
      <c r="K888" s="34">
        <f>AVERAGE(J888:J889)</f>
        <v/>
      </c>
      <c r="L888" s="34">
        <f>_xlfn.STDEV.S(J888,J889)</f>
        <v/>
      </c>
      <c r="M888" s="35">
        <f>(K886-K888)/20</f>
        <v/>
      </c>
      <c r="N888" s="295">
        <f>(K884-K888)/42</f>
        <v/>
      </c>
      <c r="O888" s="295">
        <f>+(H888-F888)/10</f>
        <v/>
      </c>
      <c r="P888" s="26" t="inlineStr">
        <is>
          <t>FALSO</t>
        </is>
      </c>
      <c r="Q888" s="26" t="inlineStr">
        <is>
          <t>FALSO</t>
        </is>
      </c>
      <c r="R888" s="149" t="inlineStr">
        <is>
          <t>Esperado</t>
        </is>
      </c>
      <c r="S888" s="149" t="inlineStr">
        <is>
          <t>Esperado</t>
        </is>
      </c>
      <c r="T888" s="149" t="inlineStr">
        <is>
          <t>Dato Válido</t>
        </is>
      </c>
      <c r="U888" s="149" t="n"/>
    </row>
    <row r="889" ht="15.75" customHeight="1" s="412">
      <c r="A889" s="15" t="n">
        <v>3128</v>
      </c>
      <c r="B889" s="16" t="n">
        <v>68</v>
      </c>
      <c r="C889" s="60" t="n">
        <v>191</v>
      </c>
      <c r="D889" s="60" t="n">
        <v>12</v>
      </c>
      <c r="E889" s="61" t="n">
        <v>43577</v>
      </c>
      <c r="F889" s="62" t="n">
        <v>5288</v>
      </c>
      <c r="G889" s="60" t="n">
        <v>7623</v>
      </c>
      <c r="H889" s="60" t="n">
        <v>7297</v>
      </c>
      <c r="I889" s="60" t="n"/>
      <c r="J889" s="59">
        <f>+(((G889-F889)-(H889-F889))/(H889-F889))*100</f>
        <v/>
      </c>
      <c r="K889" s="35" t="n"/>
      <c r="L889" s="35" t="n"/>
      <c r="M889" s="35" t="n"/>
      <c r="O889" s="295">
        <f>+(H889-F889)/10</f>
        <v/>
      </c>
      <c r="P889" s="26" t="inlineStr">
        <is>
          <t>FALSO</t>
        </is>
      </c>
      <c r="Q889" s="26" t="inlineStr">
        <is>
          <t>FALSO</t>
        </is>
      </c>
      <c r="R889" s="149" t="inlineStr">
        <is>
          <t>No esperado</t>
        </is>
      </c>
      <c r="S889" s="149" t="inlineStr">
        <is>
          <t>Esperado</t>
        </is>
      </c>
      <c r="T889" s="149" t="inlineStr">
        <is>
          <t>Dato Válido</t>
        </is>
      </c>
      <c r="U889" s="149" t="n"/>
    </row>
    <row r="890" ht="15.75" customHeight="1" s="412">
      <c r="A890" s="5" t="n">
        <v>99</v>
      </c>
      <c r="B890" s="252" t="n">
        <v>99</v>
      </c>
      <c r="C890" s="201" t="n">
        <v>192</v>
      </c>
      <c r="D890" s="201" t="n">
        <v>1</v>
      </c>
      <c r="E890" s="8" t="n">
        <v>43514</v>
      </c>
      <c r="F890" s="201" t="n">
        <v>5182</v>
      </c>
      <c r="G890" s="201" t="n">
        <v>7627</v>
      </c>
      <c r="H890" s="201" t="n">
        <v>6913</v>
      </c>
      <c r="I890" s="201" t="n">
        <v>9</v>
      </c>
      <c r="J890" s="9">
        <f>+(((G890-F890)-(H890-F890))/(H890-F890))*100</f>
        <v/>
      </c>
      <c r="K890" s="33">
        <f>AVERAGE(J890:J891)</f>
        <v/>
      </c>
      <c r="L890" s="33">
        <f>_xlfn.STDEV.S(J890,J891)</f>
        <v/>
      </c>
      <c r="M890" s="13" t="n">
        <v>3</v>
      </c>
      <c r="O890" s="295">
        <f>+(H890-F890)/10</f>
        <v/>
      </c>
      <c r="P890" s="26" t="inlineStr">
        <is>
          <t>FALSO</t>
        </is>
      </c>
      <c r="Q890" s="26" t="inlineStr">
        <is>
          <t>FALSO</t>
        </is>
      </c>
      <c r="R890" s="149" t="inlineStr">
        <is>
          <t>Esperado</t>
        </is>
      </c>
      <c r="S890" s="149" t="inlineStr">
        <is>
          <t>Esperado</t>
        </is>
      </c>
      <c r="T890" s="149" t="inlineStr">
        <is>
          <t>Dato Válido</t>
        </is>
      </c>
      <c r="U890" s="149" t="n"/>
    </row>
    <row r="891" ht="15.75" customHeight="1" s="412">
      <c r="A891" s="5" t="n">
        <v>100</v>
      </c>
      <c r="B891" s="252" t="n">
        <v>100</v>
      </c>
      <c r="C891" s="201" t="n">
        <v>192</v>
      </c>
      <c r="D891" s="201" t="n">
        <v>1</v>
      </c>
      <c r="E891" s="8" t="n">
        <v>43514</v>
      </c>
      <c r="F891" s="201" t="n">
        <v>5209</v>
      </c>
      <c r="G891" s="201" t="n">
        <v>7963</v>
      </c>
      <c r="H891" s="201" t="n">
        <v>7128</v>
      </c>
      <c r="I891" s="201" t="n"/>
      <c r="J891" s="9">
        <f>+(((G891-F891)-(H891-F891))/(H891-F891))*100</f>
        <v/>
      </c>
      <c r="K891" s="13" t="n"/>
      <c r="L891" s="13" t="n"/>
      <c r="M891" s="13" t="n"/>
      <c r="O891" s="295">
        <f>+(H891-F891)/10</f>
        <v/>
      </c>
      <c r="P891" s="26" t="inlineStr">
        <is>
          <t>FALSO</t>
        </is>
      </c>
      <c r="Q891" s="26" t="inlineStr">
        <is>
          <t>FALSO</t>
        </is>
      </c>
      <c r="R891" s="149" t="inlineStr">
        <is>
          <t>Esperado</t>
        </is>
      </c>
      <c r="S891" s="149" t="inlineStr">
        <is>
          <t>No esperado</t>
        </is>
      </c>
      <c r="T891" s="149" t="inlineStr">
        <is>
          <t>Dato Válido</t>
        </is>
      </c>
      <c r="U891" s="149" t="n"/>
    </row>
    <row r="892" ht="15.75" customHeight="1" s="412">
      <c r="A892" s="5" t="n">
        <v>753</v>
      </c>
      <c r="B892" s="252" t="n">
        <v>99</v>
      </c>
      <c r="C892" s="201" t="n">
        <v>192</v>
      </c>
      <c r="D892" s="201" t="n">
        <v>3</v>
      </c>
      <c r="E892" s="8" t="n">
        <v>43521</v>
      </c>
      <c r="F892" s="201" t="n">
        <v>5182</v>
      </c>
      <c r="G892" s="201" t="n">
        <v>8102</v>
      </c>
      <c r="H892" s="201" t="n">
        <v>7289</v>
      </c>
      <c r="I892" s="201" t="n">
        <v>9</v>
      </c>
      <c r="J892" s="9">
        <f>+(((G892-F892)-(H892-F892))/(H892-F892))*100</f>
        <v/>
      </c>
      <c r="K892" s="33">
        <f>AVERAGE(J892:J893)</f>
        <v/>
      </c>
      <c r="L892" s="33">
        <f>_xlfn.STDEV.S(J892,J893)</f>
        <v/>
      </c>
      <c r="M892" s="13" t="n"/>
      <c r="O892" s="295">
        <f>+(H892-F892)/10</f>
        <v/>
      </c>
      <c r="P892" s="26" t="inlineStr">
        <is>
          <t>FALSO</t>
        </is>
      </c>
      <c r="Q892" s="26" t="inlineStr">
        <is>
          <t>FALSO</t>
        </is>
      </c>
      <c r="R892" s="149" t="inlineStr">
        <is>
          <t>Esperado</t>
        </is>
      </c>
      <c r="S892" s="149" t="inlineStr">
        <is>
          <t>Esperado</t>
        </is>
      </c>
      <c r="T892" s="149" t="inlineStr">
        <is>
          <t>Dato Válido</t>
        </is>
      </c>
      <c r="U892" s="149" t="n"/>
    </row>
    <row r="893" ht="15.75" customHeight="1" s="412">
      <c r="A893" s="5" t="n">
        <v>754</v>
      </c>
      <c r="B893" s="252" t="n">
        <v>100</v>
      </c>
      <c r="C893" s="201" t="n">
        <v>192</v>
      </c>
      <c r="D893" s="201" t="n">
        <v>3</v>
      </c>
      <c r="E893" s="8" t="n">
        <v>43521</v>
      </c>
      <c r="F893" s="201" t="n">
        <v>5209</v>
      </c>
      <c r="G893" s="201" t="n">
        <v>8176</v>
      </c>
      <c r="H893" s="201" t="n">
        <v>7342</v>
      </c>
      <c r="I893" s="201" t="n"/>
      <c r="J893" s="9">
        <f>+(((G893-F893)-(H893-F893))/(H893-F893))*100</f>
        <v/>
      </c>
      <c r="K893" s="13" t="n"/>
      <c r="L893" s="13" t="n"/>
      <c r="M893" s="13" t="n"/>
      <c r="O893" s="295">
        <f>+(H893-F893)/10</f>
        <v/>
      </c>
      <c r="P893" s="26" t="inlineStr">
        <is>
          <t>VERDADERO</t>
        </is>
      </c>
      <c r="Q893" s="26" t="inlineStr">
        <is>
          <t>FALSO</t>
        </is>
      </c>
      <c r="R893" s="149" t="inlineStr">
        <is>
          <t>Esperado</t>
        </is>
      </c>
      <c r="S893" s="149" t="inlineStr">
        <is>
          <t>Esperado</t>
        </is>
      </c>
      <c r="T893" s="149" t="inlineStr">
        <is>
          <t>Dato Válido</t>
        </is>
      </c>
      <c r="U893" s="149" t="n"/>
    </row>
    <row r="894" ht="15.75" customHeight="1" s="412">
      <c r="A894" s="5" t="n">
        <v>1403</v>
      </c>
      <c r="B894" s="252" t="n">
        <v>99</v>
      </c>
      <c r="C894" s="201" t="n">
        <v>192</v>
      </c>
      <c r="D894" s="201" t="n">
        <v>5</v>
      </c>
      <c r="E894" s="8" t="n">
        <v>43531</v>
      </c>
      <c r="F894" s="201" t="n">
        <v>5182</v>
      </c>
      <c r="G894" s="201" t="n">
        <v>7697</v>
      </c>
      <c r="H894" s="201" t="n">
        <v>7100</v>
      </c>
      <c r="I894" s="201" t="n">
        <v>7</v>
      </c>
      <c r="J894" s="9">
        <f>+(((G894-F894)-(H894-F894))/(H894-F894))*100</f>
        <v/>
      </c>
      <c r="K894" s="33">
        <f>AVERAGE(J894:J895)</f>
        <v/>
      </c>
      <c r="L894" s="33">
        <f>_xlfn.STDEV.S(J894,J895)</f>
        <v/>
      </c>
      <c r="M894" s="13" t="n"/>
      <c r="O894" s="295">
        <f>+(H894-F894)/10</f>
        <v/>
      </c>
      <c r="P894" s="26" t="inlineStr">
        <is>
          <t>FALSO</t>
        </is>
      </c>
      <c r="Q894" s="26" t="inlineStr">
        <is>
          <t>FALSO</t>
        </is>
      </c>
      <c r="R894" s="149" t="inlineStr">
        <is>
          <t>No esperado</t>
        </is>
      </c>
      <c r="S894" s="149" t="inlineStr">
        <is>
          <t>Esperado</t>
        </is>
      </c>
      <c r="T894" s="149" t="inlineStr">
        <is>
          <t>Dato Válido</t>
        </is>
      </c>
      <c r="U894" s="149" t="n"/>
    </row>
    <row r="895" ht="15.75" customHeight="1" s="412">
      <c r="A895" s="5" t="n">
        <v>1404</v>
      </c>
      <c r="B895" s="252" t="n">
        <v>100</v>
      </c>
      <c r="C895" s="201" t="n">
        <v>192</v>
      </c>
      <c r="D895" s="201" t="n">
        <v>5</v>
      </c>
      <c r="E895" s="8" t="n">
        <v>43531</v>
      </c>
      <c r="F895" s="201" t="n">
        <v>5209</v>
      </c>
      <c r="G895" s="201" t="n">
        <v>7682</v>
      </c>
      <c r="H895" s="201" t="n">
        <v>7111</v>
      </c>
      <c r="I895" s="201" t="n"/>
      <c r="J895" s="9">
        <f>+(((G895-F895)-(H895-F895))/(H895-F895))*100</f>
        <v/>
      </c>
      <c r="K895" s="13" t="n"/>
      <c r="L895" s="13" t="n"/>
      <c r="M895" s="13" t="n"/>
      <c r="O895" s="295">
        <f>+(H895-F895)/10</f>
        <v/>
      </c>
      <c r="P895" s="26" t="inlineStr">
        <is>
          <t>FALSO</t>
        </is>
      </c>
      <c r="Q895" s="26" t="inlineStr">
        <is>
          <t>FALSO</t>
        </is>
      </c>
      <c r="R895" s="149" t="inlineStr">
        <is>
          <t>Esperado</t>
        </is>
      </c>
      <c r="S895" s="149" t="inlineStr">
        <is>
          <t>Esperado</t>
        </is>
      </c>
      <c r="T895" s="149" t="inlineStr">
        <is>
          <t>Dato Válido</t>
        </is>
      </c>
      <c r="U895" s="149" t="n"/>
    </row>
    <row r="896" ht="15.75" customHeight="1" s="412">
      <c r="A896" s="15" t="n">
        <v>2481</v>
      </c>
      <c r="B896" s="16" t="n">
        <v>69</v>
      </c>
      <c r="C896" s="17" t="n">
        <v>192</v>
      </c>
      <c r="D896" s="17" t="n">
        <v>9</v>
      </c>
      <c r="E896" s="18" t="n">
        <v>43557</v>
      </c>
      <c r="F896" s="19" t="n">
        <v>5248</v>
      </c>
      <c r="G896" s="17" t="n">
        <v>7661</v>
      </c>
      <c r="H896" s="17" t="n">
        <v>7293</v>
      </c>
      <c r="I896" s="201" t="n"/>
      <c r="J896" s="9">
        <f>+(((G896-F896)-(H896-F896))/(H896-F896))*100</f>
        <v/>
      </c>
      <c r="K896" s="33">
        <f>AVERAGE(J896:J897)</f>
        <v/>
      </c>
      <c r="L896" s="33">
        <f>_xlfn.STDEV.S(J896,J897)</f>
        <v/>
      </c>
      <c r="M896" s="13" t="n"/>
      <c r="O896" s="295">
        <f>+(H896-F896)/10</f>
        <v/>
      </c>
      <c r="P896" s="26" t="inlineStr">
        <is>
          <t>FALSO</t>
        </is>
      </c>
      <c r="Q896" s="26" t="inlineStr">
        <is>
          <t>FALSO</t>
        </is>
      </c>
      <c r="R896" s="149" t="inlineStr">
        <is>
          <t>Esperado</t>
        </is>
      </c>
      <c r="S896" s="149" t="inlineStr">
        <is>
          <t>Esperado</t>
        </is>
      </c>
      <c r="T896" s="149" t="inlineStr">
        <is>
          <t>Dato Válido</t>
        </is>
      </c>
      <c r="U896" s="149" t="n"/>
    </row>
    <row r="897" ht="15.75" customHeight="1" s="412">
      <c r="A897" s="15" t="n">
        <v>2482</v>
      </c>
      <c r="B897" s="16" t="n">
        <v>70</v>
      </c>
      <c r="C897" s="17" t="n">
        <v>192</v>
      </c>
      <c r="D897" s="17" t="n">
        <v>9</v>
      </c>
      <c r="E897" s="18" t="n">
        <v>43557</v>
      </c>
      <c r="F897" s="19" t="n">
        <v>5266</v>
      </c>
      <c r="G897" s="17" t="n">
        <v>7721</v>
      </c>
      <c r="H897" s="17" t="n">
        <v>7343</v>
      </c>
      <c r="I897" s="201" t="n"/>
      <c r="J897" s="9">
        <f>+(((G897-F897)-(H897-F897))/(H897-F897))*100</f>
        <v/>
      </c>
      <c r="K897" s="13" t="n"/>
      <c r="L897" s="13" t="n"/>
      <c r="M897" s="13" t="n"/>
      <c r="O897" s="295">
        <f>+(H897-F897)/10</f>
        <v/>
      </c>
      <c r="P897" s="26" t="inlineStr">
        <is>
          <t>FALSO</t>
        </is>
      </c>
      <c r="Q897" s="26" t="inlineStr">
        <is>
          <t>FALSO</t>
        </is>
      </c>
      <c r="R897" s="149" t="inlineStr">
        <is>
          <t>Esperado</t>
        </is>
      </c>
      <c r="S897" s="149" t="inlineStr">
        <is>
          <t>Esperado</t>
        </is>
      </c>
      <c r="T897" s="149" t="inlineStr">
        <is>
          <t>Dato Válido</t>
        </is>
      </c>
      <c r="U897" s="149" t="n"/>
    </row>
    <row r="898" ht="15.75" customHeight="1" s="412">
      <c r="A898" s="15" t="n">
        <v>3129</v>
      </c>
      <c r="B898" s="16" t="n">
        <v>69</v>
      </c>
      <c r="C898" s="17" t="n">
        <v>192</v>
      </c>
      <c r="D898" s="17" t="n">
        <v>12</v>
      </c>
      <c r="E898" s="18" t="n">
        <v>43577</v>
      </c>
      <c r="F898" s="19" t="n">
        <v>5248</v>
      </c>
      <c r="G898" s="17" t="n">
        <v>7271</v>
      </c>
      <c r="H898" s="17" t="n">
        <v>7007</v>
      </c>
      <c r="I898" s="17" t="n"/>
      <c r="J898" s="9">
        <f>+(((G898-F898)-(H898-F898))/(H898-F898))*100</f>
        <v/>
      </c>
      <c r="K898" s="33">
        <f>AVERAGE(J898:J899)</f>
        <v/>
      </c>
      <c r="L898" s="33">
        <f>_xlfn.STDEV.S(J898,J899)</f>
        <v/>
      </c>
      <c r="M898" s="13">
        <f>(K896-K898)/20</f>
        <v/>
      </c>
      <c r="N898" s="295">
        <f>(K892-K898)/56</f>
        <v/>
      </c>
      <c r="O898" s="295">
        <f>+(H898-F898)/10</f>
        <v/>
      </c>
      <c r="P898" s="26" t="inlineStr">
        <is>
          <t>FALSO</t>
        </is>
      </c>
      <c r="Q898" s="26" t="inlineStr">
        <is>
          <t>VERDADERO</t>
        </is>
      </c>
      <c r="R898" s="149" t="inlineStr">
        <is>
          <t>No esperado</t>
        </is>
      </c>
      <c r="S898" s="149" t="inlineStr">
        <is>
          <t>Esperado</t>
        </is>
      </c>
      <c r="T898" s="149" t="inlineStr">
        <is>
          <t>Dato Válido</t>
        </is>
      </c>
      <c r="U898" s="149" t="n"/>
    </row>
    <row r="899" ht="15.75" customHeight="1" s="412">
      <c r="A899" s="15" t="n">
        <v>3130</v>
      </c>
      <c r="B899" s="16" t="n">
        <v>70</v>
      </c>
      <c r="C899" s="17" t="n">
        <v>192</v>
      </c>
      <c r="D899" s="17" t="n">
        <v>12</v>
      </c>
      <c r="E899" s="18" t="n">
        <v>43577</v>
      </c>
      <c r="F899" s="19" t="n">
        <v>5266</v>
      </c>
      <c r="G899" s="17" t="n">
        <v>7363</v>
      </c>
      <c r="H899" s="17" t="n">
        <v>7023</v>
      </c>
      <c r="I899" s="17" t="n"/>
      <c r="J899" s="9">
        <f>+(((G899-F899)-(H899-F899))/(H899-F899))*100</f>
        <v/>
      </c>
      <c r="K899" s="13" t="n"/>
      <c r="L899" s="13" t="n"/>
      <c r="M899" s="13" t="n"/>
      <c r="O899" s="295">
        <f>+(H899-F899)/10</f>
        <v/>
      </c>
      <c r="P899" s="26" t="inlineStr">
        <is>
          <t>FALSO</t>
        </is>
      </c>
      <c r="Q899" s="26" t="inlineStr">
        <is>
          <t>FALSO</t>
        </is>
      </c>
      <c r="R899" s="149" t="inlineStr">
        <is>
          <t>Esperado</t>
        </is>
      </c>
      <c r="S899" s="149" t="inlineStr">
        <is>
          <t>No esperado</t>
        </is>
      </c>
      <c r="T899" s="149" t="inlineStr">
        <is>
          <t>Dato Válido</t>
        </is>
      </c>
      <c r="U899" s="149" t="n"/>
    </row>
    <row r="900" ht="15.75" customHeight="1" s="412">
      <c r="A900" s="5" t="n">
        <v>475</v>
      </c>
      <c r="B900" s="252" t="n">
        <v>125</v>
      </c>
      <c r="C900" s="255" t="n">
        <v>193</v>
      </c>
      <c r="D900" s="255" t="n">
        <v>2</v>
      </c>
      <c r="E900" s="58" t="n">
        <v>43517</v>
      </c>
      <c r="F900" s="255" t="n">
        <v>5217</v>
      </c>
      <c r="G900" s="255" t="n">
        <v>7941</v>
      </c>
      <c r="H900" s="255" t="n">
        <v>7263</v>
      </c>
      <c r="I900" s="255" t="n">
        <v>11</v>
      </c>
      <c r="J900" s="59">
        <f>+(((G900-F900)-(H900-F900))/(H900-F900))*100</f>
        <v/>
      </c>
      <c r="K900" s="34">
        <f>AVERAGE(J900:J901)</f>
        <v/>
      </c>
      <c r="L900" s="34">
        <f>_xlfn.STDEV.S(J900,J901)</f>
        <v/>
      </c>
      <c r="M900" s="35" t="n">
        <v>1</v>
      </c>
      <c r="O900" s="295">
        <f>+(H900-F900)/10</f>
        <v/>
      </c>
      <c r="P900" s="26" t="inlineStr">
        <is>
          <t>VERDADERO</t>
        </is>
      </c>
      <c r="Q900" s="26" t="inlineStr">
        <is>
          <t>FALSO</t>
        </is>
      </c>
      <c r="R900" s="149" t="inlineStr">
        <is>
          <t>Esperado</t>
        </is>
      </c>
      <c r="S900" s="149" t="inlineStr">
        <is>
          <t>Esperado</t>
        </is>
      </c>
      <c r="T900" s="149" t="inlineStr">
        <is>
          <t>Dato Válido</t>
        </is>
      </c>
      <c r="U900" s="149" t="n"/>
    </row>
    <row r="901" ht="15.75" customHeight="1" s="412">
      <c r="A901" s="5" t="n">
        <v>476</v>
      </c>
      <c r="B901" s="252" t="n">
        <v>126</v>
      </c>
      <c r="C901" s="255" t="n">
        <v>193</v>
      </c>
      <c r="D901" s="255" t="n">
        <v>2</v>
      </c>
      <c r="E901" s="58" t="n">
        <v>43517</v>
      </c>
      <c r="F901" s="255" t="n">
        <v>5232</v>
      </c>
      <c r="G901" s="255" t="n">
        <v>8048</v>
      </c>
      <c r="H901" s="255" t="n">
        <v>7377</v>
      </c>
      <c r="I901" s="255" t="n"/>
      <c r="J901" s="59">
        <f>+(((G901-F901)-(H901-F901))/(H901-F901))*100</f>
        <v/>
      </c>
      <c r="K901" s="35" t="n"/>
      <c r="L901" s="35" t="n"/>
      <c r="M901" s="35" t="n"/>
      <c r="O901" s="295">
        <f>+(H901-F901)/10</f>
        <v/>
      </c>
      <c r="P901" s="26" t="inlineStr">
        <is>
          <t>FALSO</t>
        </is>
      </c>
      <c r="Q901" s="26" t="inlineStr">
        <is>
          <t>FALSO</t>
        </is>
      </c>
      <c r="R901" s="149" t="inlineStr">
        <is>
          <t>Esperado</t>
        </is>
      </c>
      <c r="S901" s="149" t="inlineStr">
        <is>
          <t>Esperado</t>
        </is>
      </c>
      <c r="T901" s="149" t="inlineStr">
        <is>
          <t>Dato Válido</t>
        </is>
      </c>
      <c r="U901" s="149" t="n"/>
    </row>
    <row r="902" ht="15.75" customHeight="1" s="412">
      <c r="A902" s="5" t="n">
        <v>1129</v>
      </c>
      <c r="B902" s="252" t="n">
        <v>83</v>
      </c>
      <c r="C902" s="255" t="n">
        <v>193</v>
      </c>
      <c r="D902" s="255" t="n">
        <v>4</v>
      </c>
      <c r="E902" s="58" t="n">
        <v>43524</v>
      </c>
      <c r="F902" s="255" t="n">
        <v>5294</v>
      </c>
      <c r="G902" s="255" t="n">
        <v>7686</v>
      </c>
      <c r="H902" s="255" t="n">
        <v>7269</v>
      </c>
      <c r="I902" s="255" t="n">
        <v>9</v>
      </c>
      <c r="J902" s="59">
        <f>+(((G902-F902)-(H902-F902))/(H902-F902))*100</f>
        <v/>
      </c>
      <c r="K902" s="34">
        <f>AVERAGE(J902:J903)</f>
        <v/>
      </c>
      <c r="L902" s="34">
        <f>_xlfn.STDEV.S(J902,J903)</f>
        <v/>
      </c>
      <c r="M902" s="35" t="n"/>
      <c r="O902" s="295">
        <f>+(H902-F902)/10</f>
        <v/>
      </c>
      <c r="P902" s="26" t="inlineStr">
        <is>
          <t>FALSO</t>
        </is>
      </c>
      <c r="Q902" s="26" t="inlineStr">
        <is>
          <t>FALSO</t>
        </is>
      </c>
      <c r="R902" s="149" t="inlineStr">
        <is>
          <t>No esperado</t>
        </is>
      </c>
      <c r="S902" s="149" t="inlineStr">
        <is>
          <t>Esperado</t>
        </is>
      </c>
      <c r="T902" s="149" t="inlineStr">
        <is>
          <t>Dato Válido</t>
        </is>
      </c>
      <c r="U902" s="149" t="n"/>
    </row>
    <row r="903" ht="15.75" customHeight="1" s="412">
      <c r="A903" s="5" t="n">
        <v>1130</v>
      </c>
      <c r="B903" s="252" t="n">
        <v>84</v>
      </c>
      <c r="C903" s="255" t="n">
        <v>193</v>
      </c>
      <c r="D903" s="255" t="n">
        <v>4</v>
      </c>
      <c r="E903" s="58" t="n">
        <v>43524</v>
      </c>
      <c r="F903" s="255" t="n">
        <v>5375</v>
      </c>
      <c r="G903" s="255" t="n">
        <v>7795</v>
      </c>
      <c r="H903" s="255" t="n">
        <v>7369</v>
      </c>
      <c r="I903" s="255" t="n"/>
      <c r="J903" s="59">
        <f>+(((G903-F903)-(H903-F903))/(H903-F903))*100</f>
        <v/>
      </c>
      <c r="K903" s="35" t="n"/>
      <c r="L903" s="35" t="n"/>
      <c r="M903" s="35" t="n"/>
      <c r="O903" s="295">
        <f>+(H903-F903)/10</f>
        <v/>
      </c>
      <c r="P903" s="26" t="inlineStr">
        <is>
          <t>FALSO</t>
        </is>
      </c>
      <c r="Q903" s="26" t="inlineStr">
        <is>
          <t>FALSO</t>
        </is>
      </c>
      <c r="R903" s="149" t="inlineStr">
        <is>
          <t>Esperado</t>
        </is>
      </c>
      <c r="S903" s="149" t="inlineStr">
        <is>
          <t>Esperado</t>
        </is>
      </c>
      <c r="T903" s="149" t="inlineStr">
        <is>
          <t>Dato Válido</t>
        </is>
      </c>
      <c r="U903" s="149" t="n"/>
    </row>
    <row r="904" ht="15.75" customHeight="1" s="412">
      <c r="A904" s="5" t="n">
        <v>1779</v>
      </c>
      <c r="B904" s="252" t="n">
        <v>83</v>
      </c>
      <c r="C904" s="255" t="n">
        <v>193</v>
      </c>
      <c r="D904" s="255" t="n">
        <v>6</v>
      </c>
      <c r="E904" s="58" t="n">
        <v>43535</v>
      </c>
      <c r="F904" s="255" t="n">
        <v>5294</v>
      </c>
      <c r="G904" s="255" t="n">
        <v>7728</v>
      </c>
      <c r="H904" s="255" t="n">
        <v>7362</v>
      </c>
      <c r="I904" s="255" t="n">
        <v>7</v>
      </c>
      <c r="J904" s="59">
        <f>+(((G904-F904)-(H904-F904))/(H904-F904))*100</f>
        <v/>
      </c>
      <c r="K904" s="34">
        <f>AVERAGE(J904:J905)</f>
        <v/>
      </c>
      <c r="L904" s="34">
        <f>_xlfn.STDEV.S(J904,J905)</f>
        <v/>
      </c>
      <c r="M904" s="35" t="n"/>
      <c r="O904" s="295">
        <f>+(H904-F904)/10</f>
        <v/>
      </c>
      <c r="P904" s="26" t="inlineStr">
        <is>
          <t>FALSO</t>
        </is>
      </c>
      <c r="Q904" s="26" t="inlineStr">
        <is>
          <t>FALSO</t>
        </is>
      </c>
      <c r="R904" s="149" t="inlineStr">
        <is>
          <t>Esperado</t>
        </is>
      </c>
      <c r="S904" s="149" t="inlineStr">
        <is>
          <t>Esperado</t>
        </is>
      </c>
      <c r="T904" s="149" t="inlineStr">
        <is>
          <t>Dato Válido</t>
        </is>
      </c>
      <c r="U904" s="149" t="n"/>
    </row>
    <row r="905" ht="15.75" customHeight="1" s="412">
      <c r="A905" s="5" t="n">
        <v>1780</v>
      </c>
      <c r="B905" s="252" t="n">
        <v>84</v>
      </c>
      <c r="C905" s="255" t="n">
        <v>193</v>
      </c>
      <c r="D905" s="255" t="n">
        <v>6</v>
      </c>
      <c r="E905" s="58" t="n">
        <v>43535</v>
      </c>
      <c r="F905" s="255" t="n">
        <v>5375</v>
      </c>
      <c r="G905" s="255" t="n">
        <v>7534</v>
      </c>
      <c r="H905" s="255" t="n">
        <v>7209</v>
      </c>
      <c r="I905" s="255" t="n"/>
      <c r="J905" s="59">
        <f>+(((G905-F905)-(H905-F905))/(H905-F905))*100</f>
        <v/>
      </c>
      <c r="K905" s="35" t="n"/>
      <c r="L905" s="35" t="n"/>
      <c r="M905" s="35" t="n"/>
      <c r="O905" s="295">
        <f>+(H905-F905)/10</f>
        <v/>
      </c>
      <c r="P905" s="26" t="inlineStr">
        <is>
          <t>FALSO</t>
        </is>
      </c>
      <c r="Q905" s="26" t="inlineStr">
        <is>
          <t>FALSO</t>
        </is>
      </c>
      <c r="R905" s="149" t="inlineStr">
        <is>
          <t>No esperado</t>
        </is>
      </c>
      <c r="S905" s="149" t="inlineStr">
        <is>
          <t>Esperado</t>
        </is>
      </c>
      <c r="T905" s="149" t="inlineStr">
        <is>
          <t>Dato Válido</t>
        </is>
      </c>
      <c r="U905" s="149" t="n"/>
    </row>
    <row r="906" ht="15.75" customHeight="1" s="412">
      <c r="A906" s="15" t="n">
        <v>2011</v>
      </c>
      <c r="B906" s="16" t="n">
        <v>57</v>
      </c>
      <c r="C906" s="60" t="n">
        <v>193</v>
      </c>
      <c r="D906" s="60" t="n">
        <v>7</v>
      </c>
      <c r="E906" s="61" t="n">
        <v>43545</v>
      </c>
      <c r="F906" s="62" t="n">
        <v>5257</v>
      </c>
      <c r="G906" s="60" t="n">
        <v>7648</v>
      </c>
      <c r="H906" s="60" t="n">
        <v>7300</v>
      </c>
      <c r="I906" s="255" t="n"/>
      <c r="J906" s="59">
        <f>+(((G906-F906)-(H906-F906))/(H906-F906))*100</f>
        <v/>
      </c>
      <c r="K906" s="34">
        <f>AVERAGE(J906:J907)</f>
        <v/>
      </c>
      <c r="L906" s="34">
        <f>_xlfn.STDEV.S(J906,J907)</f>
        <v/>
      </c>
      <c r="M906" s="35">
        <f>(K904-K906)/10</f>
        <v/>
      </c>
      <c r="N906" s="295">
        <f>(K900-K906)/30</f>
        <v/>
      </c>
      <c r="O906" s="295">
        <f>+(H906-F906)/10</f>
        <v/>
      </c>
      <c r="P906" s="26" t="inlineStr">
        <is>
          <t>FALSO</t>
        </is>
      </c>
      <c r="Q906" s="26" t="inlineStr">
        <is>
          <t>FALSO</t>
        </is>
      </c>
      <c r="R906" s="149" t="inlineStr">
        <is>
          <t>Esperado</t>
        </is>
      </c>
      <c r="S906" s="149" t="inlineStr">
        <is>
          <t>Esperado</t>
        </is>
      </c>
      <c r="T906" s="149" t="inlineStr">
        <is>
          <t>Dato Válido</t>
        </is>
      </c>
      <c r="U906" s="149" t="n"/>
    </row>
    <row r="907" ht="15.75" customHeight="1" s="412">
      <c r="A907" s="15" t="n">
        <v>2012</v>
      </c>
      <c r="B907" s="16" t="n">
        <v>58</v>
      </c>
      <c r="C907" s="60" t="n">
        <v>193</v>
      </c>
      <c r="D907" s="60" t="n">
        <v>7</v>
      </c>
      <c r="E907" s="61" t="n">
        <v>43545</v>
      </c>
      <c r="F907" s="62" t="n">
        <v>5320</v>
      </c>
      <c r="G907" s="60" t="n">
        <v>7683</v>
      </c>
      <c r="H907" s="60" t="n">
        <v>7333</v>
      </c>
      <c r="I907" s="255" t="n"/>
      <c r="J907" s="59">
        <f>+(((G907-F907)-(H907-F907))/(H907-F907))*100</f>
        <v/>
      </c>
      <c r="K907" s="35" t="n"/>
      <c r="L907" s="35" t="n"/>
      <c r="M907" s="35" t="n"/>
      <c r="O907" s="295">
        <f>+(H907-F907)/10</f>
        <v/>
      </c>
      <c r="P907" s="26" t="inlineStr">
        <is>
          <t>FALSO</t>
        </is>
      </c>
      <c r="Q907" s="26" t="inlineStr">
        <is>
          <t>FALSO</t>
        </is>
      </c>
      <c r="R907" s="149" t="inlineStr">
        <is>
          <t>No esperado</t>
        </is>
      </c>
      <c r="S907" s="149" t="inlineStr">
        <is>
          <t>Esperado</t>
        </is>
      </c>
      <c r="T907" s="149" t="inlineStr">
        <is>
          <t>Dato Válido</t>
        </is>
      </c>
      <c r="U907" s="149" t="n"/>
    </row>
    <row r="908" ht="15.75" customHeight="1" s="412">
      <c r="A908" s="5" t="n">
        <v>101</v>
      </c>
      <c r="B908" s="252" t="n">
        <v>101</v>
      </c>
      <c r="C908" s="201" t="n">
        <v>194</v>
      </c>
      <c r="D908" s="201" t="n">
        <v>1</v>
      </c>
      <c r="E908" s="8" t="n">
        <v>43514</v>
      </c>
      <c r="F908" s="201" t="n">
        <v>5208</v>
      </c>
      <c r="G908" s="201" t="n">
        <v>7617</v>
      </c>
      <c r="H908" s="201" t="n">
        <v>7032</v>
      </c>
      <c r="I908" s="201" t="n"/>
      <c r="J908" s="9">
        <f>+(((G908-F908)-(H908-F908))/(H908-F908))*100</f>
        <v/>
      </c>
      <c r="K908" s="33">
        <f>AVERAGE(J908:J909)</f>
        <v/>
      </c>
      <c r="L908" s="33">
        <f>_xlfn.STDEV.S(J908,J909)</f>
        <v/>
      </c>
      <c r="M908" s="13" t="n">
        <v>1</v>
      </c>
      <c r="O908" s="295">
        <f>+(H908-F908)/10</f>
        <v/>
      </c>
      <c r="P908" s="26" t="inlineStr">
        <is>
          <t>VERDADERO</t>
        </is>
      </c>
      <c r="Q908" s="26" t="inlineStr">
        <is>
          <t>FALSO</t>
        </is>
      </c>
      <c r="R908" s="149" t="inlineStr">
        <is>
          <t>Esperado</t>
        </is>
      </c>
      <c r="S908" s="149" t="inlineStr">
        <is>
          <t>Esperado</t>
        </is>
      </c>
      <c r="T908" s="149" t="inlineStr">
        <is>
          <t>Dato Válido</t>
        </is>
      </c>
      <c r="U908" s="149" t="n"/>
    </row>
    <row r="909" ht="15.75" customHeight="1" s="412">
      <c r="A909" s="5" t="n">
        <v>102</v>
      </c>
      <c r="B909" s="252" t="n">
        <v>102</v>
      </c>
      <c r="C909" s="201" t="n">
        <v>194</v>
      </c>
      <c r="D909" s="201" t="n">
        <v>1</v>
      </c>
      <c r="E909" s="8" t="n">
        <v>43514</v>
      </c>
      <c r="F909" s="201" t="n">
        <v>5224</v>
      </c>
      <c r="G909" s="201" t="n">
        <v>7538</v>
      </c>
      <c r="H909" s="201" t="n">
        <v>7007</v>
      </c>
      <c r="I909" s="201" t="n"/>
      <c r="J909" s="9">
        <f>+(((G909-F909)-(H909-F909))/(H909-F909))*100</f>
        <v/>
      </c>
      <c r="K909" s="13" t="n"/>
      <c r="L909" s="13" t="n"/>
      <c r="M909" s="13" t="n"/>
      <c r="O909" s="295">
        <f>+(H909-F909)/10</f>
        <v/>
      </c>
      <c r="P909" s="26" t="inlineStr">
        <is>
          <t>FALSO</t>
        </is>
      </c>
      <c r="Q909" s="26" t="inlineStr">
        <is>
          <t>FALSO</t>
        </is>
      </c>
      <c r="R909" s="149" t="inlineStr">
        <is>
          <t>No esperado</t>
        </is>
      </c>
      <c r="S909" s="149" t="inlineStr">
        <is>
          <t>Esperado</t>
        </is>
      </c>
      <c r="T909" s="149" t="inlineStr">
        <is>
          <t>Dato Válido</t>
        </is>
      </c>
      <c r="U909" s="149" t="n"/>
    </row>
    <row r="910" ht="15.75" customHeight="1" s="412">
      <c r="A910" s="5" t="n">
        <v>755</v>
      </c>
      <c r="B910" s="252" t="n">
        <v>101</v>
      </c>
      <c r="C910" s="201" t="n">
        <v>194</v>
      </c>
      <c r="D910" s="201" t="n">
        <v>3</v>
      </c>
      <c r="E910" s="8" t="n">
        <v>43521</v>
      </c>
      <c r="F910" s="201" t="n">
        <v>5208</v>
      </c>
      <c r="G910" s="201" t="n">
        <v>7537</v>
      </c>
      <c r="H910" s="201" t="n">
        <v>7033</v>
      </c>
      <c r="I910" s="201" t="n">
        <v>10</v>
      </c>
      <c r="J910" s="9">
        <f>+(((G910-F910)-(H910-F910))/(H910-F910))*100</f>
        <v/>
      </c>
      <c r="K910" s="33">
        <f>AVERAGE(J910:J911)</f>
        <v/>
      </c>
      <c r="L910" s="33">
        <f>_xlfn.STDEV.S(J910,J911)</f>
        <v/>
      </c>
      <c r="M910" s="13" t="n"/>
      <c r="O910" s="295">
        <f>+(H910-F910)/10</f>
        <v/>
      </c>
      <c r="P910" s="26" t="inlineStr">
        <is>
          <t>FALSO</t>
        </is>
      </c>
      <c r="Q910" s="26" t="inlineStr">
        <is>
          <t>FALSO</t>
        </is>
      </c>
      <c r="R910" s="149" t="inlineStr">
        <is>
          <t>Esperado</t>
        </is>
      </c>
      <c r="S910" s="149" t="inlineStr">
        <is>
          <t>Esperado</t>
        </is>
      </c>
      <c r="T910" s="149" t="inlineStr">
        <is>
          <t>Dato Válido</t>
        </is>
      </c>
      <c r="U910" s="149" t="n"/>
    </row>
    <row r="911" ht="15.75" customHeight="1" s="412">
      <c r="A911" s="5" t="n">
        <v>756</v>
      </c>
      <c r="B911" s="252" t="n">
        <v>102</v>
      </c>
      <c r="C911" s="201" t="n">
        <v>194</v>
      </c>
      <c r="D911" s="201" t="n">
        <v>3</v>
      </c>
      <c r="E911" s="8" t="n">
        <v>43521</v>
      </c>
      <c r="F911" s="201" t="n">
        <v>5224</v>
      </c>
      <c r="G911" s="201" t="n">
        <v>7298</v>
      </c>
      <c r="H911" s="201" t="n">
        <v>6836</v>
      </c>
      <c r="I911" s="201" t="n"/>
      <c r="J911" s="9">
        <f>+(((G911-F911)-(H911-F911))/(H911-F911))*100</f>
        <v/>
      </c>
      <c r="K911" s="13" t="n"/>
      <c r="L911" s="13" t="n"/>
      <c r="M911" s="13" t="n"/>
      <c r="O911" s="295">
        <f>+(H911-F911)/10</f>
        <v/>
      </c>
      <c r="P911" s="26" t="inlineStr">
        <is>
          <t>FALSO</t>
        </is>
      </c>
      <c r="Q911" s="26" t="inlineStr">
        <is>
          <t>FALSO</t>
        </is>
      </c>
      <c r="R911" s="149" t="inlineStr">
        <is>
          <t>No esperado</t>
        </is>
      </c>
      <c r="S911" s="149" t="inlineStr">
        <is>
          <t>No esperado</t>
        </is>
      </c>
      <c r="T911" s="149" t="inlineStr">
        <is>
          <t>Dato Válido</t>
        </is>
      </c>
      <c r="U911" s="149" t="n"/>
    </row>
    <row r="912" ht="15.75" customHeight="1" s="412">
      <c r="A912" s="5" t="n">
        <v>1405</v>
      </c>
      <c r="B912" s="252" t="n">
        <v>101</v>
      </c>
      <c r="C912" s="201" t="n">
        <v>194</v>
      </c>
      <c r="D912" s="201" t="n">
        <v>5</v>
      </c>
      <c r="E912" s="8" t="n">
        <v>43531</v>
      </c>
      <c r="F912" s="201" t="n">
        <v>5208</v>
      </c>
      <c r="G912" s="201" t="n">
        <v>7632</v>
      </c>
      <c r="H912" s="201" t="n">
        <v>7148</v>
      </c>
      <c r="I912" s="201" t="n">
        <v>10</v>
      </c>
      <c r="J912" s="9">
        <f>+(((G912-F912)-(H912-F912))/(H912-F912))*100</f>
        <v/>
      </c>
      <c r="K912" s="33">
        <f>AVERAGE(J912:J913)</f>
        <v/>
      </c>
      <c r="L912" s="33">
        <f>_xlfn.STDEV.S(J912,J913)</f>
        <v/>
      </c>
      <c r="M912" s="13" t="n"/>
      <c r="O912" s="295">
        <f>+(H912-F912)/10</f>
        <v/>
      </c>
      <c r="P912" s="26" t="inlineStr">
        <is>
          <t>FALSO</t>
        </is>
      </c>
      <c r="Q912" s="26" t="inlineStr">
        <is>
          <t>FALSO</t>
        </is>
      </c>
      <c r="R912" s="149" t="inlineStr">
        <is>
          <t>Esperado</t>
        </is>
      </c>
      <c r="S912" s="149" t="inlineStr">
        <is>
          <t>Esperado</t>
        </is>
      </c>
      <c r="T912" s="149" t="inlineStr">
        <is>
          <t>Dato Válido</t>
        </is>
      </c>
      <c r="U912" s="149" t="n"/>
    </row>
    <row r="913" ht="15.75" customHeight="1" s="412">
      <c r="A913" s="5" t="n">
        <v>1406</v>
      </c>
      <c r="B913" s="252" t="n">
        <v>102</v>
      </c>
      <c r="C913" s="201" t="n">
        <v>194</v>
      </c>
      <c r="D913" s="201" t="n">
        <v>5</v>
      </c>
      <c r="E913" s="8" t="n">
        <v>43531</v>
      </c>
      <c r="F913" s="201" t="n">
        <v>5224</v>
      </c>
      <c r="G913" s="201" t="n">
        <v>7552</v>
      </c>
      <c r="H913" s="201" t="n">
        <v>7095</v>
      </c>
      <c r="I913" s="201" t="n"/>
      <c r="J913" s="9">
        <f>+(((G913-F913)-(H913-F913))/(H913-F913))*100</f>
        <v/>
      </c>
      <c r="K913" s="13" t="n"/>
      <c r="L913" s="13" t="n"/>
      <c r="M913" s="13" t="n"/>
      <c r="O913" s="295">
        <f>+(H913-F913)/10</f>
        <v/>
      </c>
      <c r="P913" s="26" t="inlineStr">
        <is>
          <t>FALSO</t>
        </is>
      </c>
      <c r="Q913" s="26" t="inlineStr">
        <is>
          <t>FALSO</t>
        </is>
      </c>
      <c r="R913" s="149" t="inlineStr">
        <is>
          <t>No esperado</t>
        </is>
      </c>
      <c r="S913" s="149" t="inlineStr">
        <is>
          <t>Esperado</t>
        </is>
      </c>
      <c r="T913" s="149" t="inlineStr">
        <is>
          <t>Dato Válido</t>
        </is>
      </c>
      <c r="U913" s="149" t="n"/>
    </row>
    <row r="914" ht="15.75" customHeight="1" s="412">
      <c r="A914" s="15" t="n">
        <v>2013</v>
      </c>
      <c r="B914" s="16" t="n">
        <v>59</v>
      </c>
      <c r="C914" s="17" t="n">
        <v>194</v>
      </c>
      <c r="D914" s="17" t="n">
        <v>7</v>
      </c>
      <c r="E914" s="18" t="n">
        <v>43545</v>
      </c>
      <c r="F914" s="19" t="n">
        <v>5278</v>
      </c>
      <c r="G914" s="17" t="n">
        <v>7370</v>
      </c>
      <c r="H914" s="17" t="n">
        <v>7037</v>
      </c>
      <c r="I914" s="201" t="n"/>
      <c r="J914" s="9">
        <f>+(((G914-F914)-(H914-F914))/(H914-F914))*100</f>
        <v/>
      </c>
      <c r="K914" s="33">
        <f>AVERAGE(J914:J915)</f>
        <v/>
      </c>
      <c r="L914" s="33">
        <f>_xlfn.STDEV.S(J914,J915)</f>
        <v/>
      </c>
      <c r="M914" s="13" t="n"/>
      <c r="O914" s="295">
        <f>+(H914-F914)/10</f>
        <v/>
      </c>
      <c r="P914" s="26" t="inlineStr">
        <is>
          <t>FALSO</t>
        </is>
      </c>
      <c r="Q914" s="26" t="inlineStr">
        <is>
          <t>FALSO</t>
        </is>
      </c>
      <c r="R914" s="149" t="inlineStr">
        <is>
          <t>No esperado</t>
        </is>
      </c>
      <c r="S914" s="149" t="inlineStr">
        <is>
          <t>Esperado</t>
        </is>
      </c>
      <c r="T914" s="149" t="inlineStr">
        <is>
          <t>Dato Válido</t>
        </is>
      </c>
      <c r="U914" s="149" t="n"/>
    </row>
    <row r="915" ht="15.75" customHeight="1" s="412">
      <c r="A915" s="15" t="n">
        <v>2014</v>
      </c>
      <c r="B915" s="16" t="n">
        <v>60</v>
      </c>
      <c r="C915" s="17" t="n">
        <v>194</v>
      </c>
      <c r="D915" s="17" t="n">
        <v>7</v>
      </c>
      <c r="E915" s="18" t="n">
        <v>43545</v>
      </c>
      <c r="F915" s="19" t="n">
        <v>5220</v>
      </c>
      <c r="G915" s="17" t="n">
        <v>7149</v>
      </c>
      <c r="H915" s="17" t="n">
        <v>6827</v>
      </c>
      <c r="I915" s="201" t="n"/>
      <c r="J915" s="9">
        <f>+(((G915-F915)-(H915-F915))/(H915-F915))*100</f>
        <v/>
      </c>
      <c r="K915" s="13" t="n"/>
      <c r="L915" s="13" t="n"/>
      <c r="M915" s="13" t="n"/>
      <c r="O915" s="295">
        <f>+(H915-F915)/10</f>
        <v/>
      </c>
      <c r="P915" s="26" t="inlineStr">
        <is>
          <t>FALSO</t>
        </is>
      </c>
      <c r="Q915" s="26" t="inlineStr">
        <is>
          <t>FALSO</t>
        </is>
      </c>
      <c r="R915" s="149" t="inlineStr">
        <is>
          <t>No esperado</t>
        </is>
      </c>
      <c r="S915" s="149" t="inlineStr">
        <is>
          <t>No esperado</t>
        </is>
      </c>
      <c r="T915" s="149" t="inlineStr">
        <is>
          <t>Dato Válido</t>
        </is>
      </c>
      <c r="U915" s="149" t="n"/>
    </row>
    <row r="916" ht="15.75" customHeight="1" s="412">
      <c r="A916" s="15" t="n">
        <v>2667</v>
      </c>
      <c r="B916" s="16" t="n">
        <v>39</v>
      </c>
      <c r="C916" s="17" t="n">
        <v>194</v>
      </c>
      <c r="D916" s="17" t="n">
        <v>10</v>
      </c>
      <c r="E916" s="18" t="n">
        <v>43564</v>
      </c>
      <c r="F916" s="19" t="n">
        <v>5245</v>
      </c>
      <c r="G916" s="17" t="n">
        <v>7413</v>
      </c>
      <c r="H916" s="17" t="n">
        <v>7070</v>
      </c>
      <c r="I916" s="17" t="n"/>
      <c r="J916" s="9">
        <f>+(((G916-F916)-(H916-F916))/(H916-F916))*100</f>
        <v/>
      </c>
      <c r="K916" s="33">
        <f>AVERAGE(J916:J917)</f>
        <v/>
      </c>
      <c r="L916" s="33">
        <f>_xlfn.STDEV.S(J916,J917)</f>
        <v/>
      </c>
      <c r="M916" s="13">
        <f>(K914-K916)/19</f>
        <v/>
      </c>
      <c r="N916" s="295">
        <f>(K908-K916)/50</f>
        <v/>
      </c>
      <c r="O916" s="295">
        <f>+(H916-F916)/10</f>
        <v/>
      </c>
      <c r="P916" s="26" t="inlineStr">
        <is>
          <t>FALSO</t>
        </is>
      </c>
      <c r="Q916" s="26" t="inlineStr">
        <is>
          <t>FALSO</t>
        </is>
      </c>
      <c r="R916" s="149" t="inlineStr">
        <is>
          <t>Esperado</t>
        </is>
      </c>
      <c r="S916" s="149" t="inlineStr">
        <is>
          <t>Esperado</t>
        </is>
      </c>
      <c r="T916" s="149" t="inlineStr">
        <is>
          <t>Dato Válido</t>
        </is>
      </c>
      <c r="U916" s="149" t="n"/>
    </row>
    <row r="917" ht="15.75" customHeight="1" s="412">
      <c r="A917" s="15" t="n">
        <v>2668</v>
      </c>
      <c r="B917" s="16" t="n">
        <v>40</v>
      </c>
      <c r="C917" s="17" t="n">
        <v>194</v>
      </c>
      <c r="D917" s="17" t="n">
        <v>10</v>
      </c>
      <c r="E917" s="18" t="n">
        <v>43564</v>
      </c>
      <c r="F917" s="19" t="n">
        <v>5216</v>
      </c>
      <c r="G917" s="17" t="n">
        <v>7314</v>
      </c>
      <c r="H917" s="17" t="n">
        <v>6984</v>
      </c>
      <c r="I917" s="17" t="n"/>
      <c r="J917" s="9">
        <f>+(((G917-F917)-(H917-F917))/(H917-F917))*100</f>
        <v/>
      </c>
      <c r="K917" s="13" t="n"/>
      <c r="L917" s="13" t="n"/>
      <c r="M917" s="13" t="n"/>
      <c r="O917" s="295">
        <f>+(H917-F917)/10</f>
        <v/>
      </c>
      <c r="P917" s="26" t="inlineStr">
        <is>
          <t>FALSO</t>
        </is>
      </c>
      <c r="Q917" s="26" t="inlineStr">
        <is>
          <t>FALSO</t>
        </is>
      </c>
      <c r="R917" s="149" t="inlineStr">
        <is>
          <t>No esperado</t>
        </is>
      </c>
      <c r="S917" s="149" t="inlineStr">
        <is>
          <t>Esperado</t>
        </is>
      </c>
      <c r="T917" s="149" t="inlineStr">
        <is>
          <t>Dato Válido</t>
        </is>
      </c>
      <c r="U917" s="149" t="n"/>
    </row>
    <row r="918" ht="15.75" customHeight="1" s="412">
      <c r="A918" s="5" t="n">
        <v>103</v>
      </c>
      <c r="B918" s="252" t="n">
        <v>103</v>
      </c>
      <c r="C918" s="246" t="n">
        <v>195</v>
      </c>
      <c r="D918" s="246" t="n">
        <v>1</v>
      </c>
      <c r="E918" s="46" t="n">
        <v>43514</v>
      </c>
      <c r="F918" s="246" t="n">
        <v>5213</v>
      </c>
      <c r="G918" s="246" t="n">
        <v>7243</v>
      </c>
      <c r="H918" s="246" t="n">
        <v>6708</v>
      </c>
      <c r="I918" s="246" t="n">
        <v>10</v>
      </c>
      <c r="J918" s="47">
        <f>+(((G918-F918)-(H918-F918))/(H918-F918))*100</f>
        <v/>
      </c>
      <c r="K918" s="51">
        <f>AVERAGE(J918:J919)</f>
        <v/>
      </c>
      <c r="L918" s="51">
        <f>_xlfn.STDEV.S(J918,J919)</f>
        <v/>
      </c>
      <c r="M918" s="50" t="n">
        <v>3</v>
      </c>
      <c r="O918" s="295">
        <f>+(H918-F918)/10</f>
        <v/>
      </c>
      <c r="P918" s="26" t="inlineStr">
        <is>
          <t>FALSO</t>
        </is>
      </c>
      <c r="Q918" s="26" t="inlineStr">
        <is>
          <t>FALSO</t>
        </is>
      </c>
      <c r="R918" s="149" t="inlineStr">
        <is>
          <t>Esperado</t>
        </is>
      </c>
      <c r="S918" s="149" t="inlineStr">
        <is>
          <t>Esperado</t>
        </is>
      </c>
      <c r="T918" s="149" t="inlineStr">
        <is>
          <t>Dato Válido</t>
        </is>
      </c>
      <c r="U918" s="149" t="n"/>
    </row>
    <row r="919" ht="15.75" customHeight="1" s="412">
      <c r="A919" s="5" t="n">
        <v>104</v>
      </c>
      <c r="B919" s="252" t="n">
        <v>104</v>
      </c>
      <c r="C919" s="246" t="n">
        <v>195</v>
      </c>
      <c r="D919" s="246" t="n">
        <v>1</v>
      </c>
      <c r="E919" s="46" t="n">
        <v>43514</v>
      </c>
      <c r="F919" s="246" t="n">
        <v>5257</v>
      </c>
      <c r="G919" s="246" t="n">
        <v>7312</v>
      </c>
      <c r="H919" s="246" t="n">
        <v>6783</v>
      </c>
      <c r="I919" s="246" t="n"/>
      <c r="J919" s="47">
        <f>+(((G919-F919)-(H919-F919))/(H919-F919))*100</f>
        <v/>
      </c>
      <c r="K919" s="50" t="n"/>
      <c r="L919" s="50" t="n"/>
      <c r="M919" s="50" t="n"/>
      <c r="O919" s="295">
        <f>+(H919-F919)/10</f>
        <v/>
      </c>
      <c r="P919" s="26" t="inlineStr">
        <is>
          <t>VERDADERO</t>
        </is>
      </c>
      <c r="Q919" s="26" t="inlineStr">
        <is>
          <t>FALSO</t>
        </is>
      </c>
      <c r="R919" s="149" t="inlineStr">
        <is>
          <t>Esperado</t>
        </is>
      </c>
      <c r="S919" s="149" t="inlineStr">
        <is>
          <t>Esperado</t>
        </is>
      </c>
      <c r="T919" s="149" t="inlineStr">
        <is>
          <t>Dato Válido</t>
        </is>
      </c>
      <c r="U919" s="149" t="n"/>
    </row>
    <row r="920" ht="15.75" customHeight="1" s="412">
      <c r="A920" s="5" t="n">
        <v>757</v>
      </c>
      <c r="B920" s="252" t="n">
        <v>103</v>
      </c>
      <c r="C920" s="246" t="n">
        <v>195</v>
      </c>
      <c r="D920" s="246" t="n">
        <v>3</v>
      </c>
      <c r="E920" s="46" t="n">
        <v>43521</v>
      </c>
      <c r="F920" s="246" t="n">
        <v>5213</v>
      </c>
      <c r="G920" s="246" t="n">
        <v>7419</v>
      </c>
      <c r="H920" s="246" t="n">
        <v>6782</v>
      </c>
      <c r="I920" s="246" t="n">
        <v>9</v>
      </c>
      <c r="J920" s="47">
        <f>+(((G920-F920)-(H920-F920))/(H920-F920))*100</f>
        <v/>
      </c>
      <c r="K920" s="51">
        <f>AVERAGE(J920:J921)</f>
        <v/>
      </c>
      <c r="L920" s="51">
        <f>_xlfn.STDEV.S(J920,J921)</f>
        <v/>
      </c>
      <c r="M920" s="50" t="n"/>
      <c r="O920" s="295">
        <f>+(H920-F920)/10</f>
        <v/>
      </c>
      <c r="P920" s="26" t="inlineStr">
        <is>
          <t>FALSO</t>
        </is>
      </c>
      <c r="Q920" s="26" t="inlineStr">
        <is>
          <t>FALSO</t>
        </is>
      </c>
      <c r="R920" s="149" t="inlineStr">
        <is>
          <t>Esperado</t>
        </is>
      </c>
      <c r="S920" s="149" t="inlineStr">
        <is>
          <t>No esperado</t>
        </is>
      </c>
      <c r="T920" s="149" t="inlineStr">
        <is>
          <t>Se descarta</t>
        </is>
      </c>
      <c r="U920" s="149" t="n"/>
    </row>
    <row r="921" ht="15.75" customHeight="1" s="412">
      <c r="A921" s="5" t="n">
        <v>758</v>
      </c>
      <c r="B921" s="252" t="n">
        <v>104</v>
      </c>
      <c r="C921" s="246" t="n">
        <v>195</v>
      </c>
      <c r="D921" s="246" t="n">
        <v>3</v>
      </c>
      <c r="E921" s="46" t="n">
        <v>43521</v>
      </c>
      <c r="F921" s="246" t="n">
        <v>5257</v>
      </c>
      <c r="G921" s="246" t="n">
        <v>7532</v>
      </c>
      <c r="H921" s="246" t="n">
        <v>6878</v>
      </c>
      <c r="I921" s="246" t="n"/>
      <c r="J921" s="47">
        <f>+(((G921-F921)-(H921-F921))/(H921-F921))*100</f>
        <v/>
      </c>
      <c r="K921" s="50" t="n"/>
      <c r="L921" s="50" t="n"/>
      <c r="M921" s="50" t="n"/>
      <c r="O921" s="295">
        <f>+(H921-F921)/10</f>
        <v/>
      </c>
      <c r="P921" s="26" t="inlineStr">
        <is>
          <t>FALSO</t>
        </is>
      </c>
      <c r="Q921" s="26" t="inlineStr">
        <is>
          <t>FALSO</t>
        </is>
      </c>
      <c r="R921" s="149" t="inlineStr">
        <is>
          <t>Esperado</t>
        </is>
      </c>
      <c r="S921" s="149" t="inlineStr">
        <is>
          <t>Esperado</t>
        </is>
      </c>
      <c r="T921" s="149" t="inlineStr">
        <is>
          <t>Se descarta</t>
        </is>
      </c>
      <c r="U921" s="149" t="n"/>
    </row>
    <row r="922" ht="15.75" customHeight="1" s="412">
      <c r="A922" s="5" t="n">
        <v>1407</v>
      </c>
      <c r="B922" s="252" t="n">
        <v>103</v>
      </c>
      <c r="C922" s="246" t="n">
        <v>195</v>
      </c>
      <c r="D922" s="246" t="n">
        <v>5</v>
      </c>
      <c r="E922" s="46" t="n">
        <v>43531</v>
      </c>
      <c r="F922" s="246" t="n">
        <v>5213</v>
      </c>
      <c r="G922" s="246" t="n">
        <v>7306</v>
      </c>
      <c r="H922" s="246" t="n">
        <v>6812</v>
      </c>
      <c r="I922" s="246" t="n">
        <v>7</v>
      </c>
      <c r="J922" s="47">
        <f>+(((G922-F922)-(H922-F922))/(H922-F922))*100</f>
        <v/>
      </c>
      <c r="K922" s="51">
        <f>AVERAGE(J922:J923)</f>
        <v/>
      </c>
      <c r="L922" s="51">
        <f>_xlfn.STDEV.S(J922,J923)</f>
        <v/>
      </c>
      <c r="M922" s="50" t="n"/>
      <c r="O922" s="295">
        <f>+(H922-F922)/10</f>
        <v/>
      </c>
      <c r="P922" s="26" t="inlineStr">
        <is>
          <t>FALSO</t>
        </is>
      </c>
      <c r="Q922" s="26" t="inlineStr">
        <is>
          <t>FALSO</t>
        </is>
      </c>
      <c r="R922" s="149" t="inlineStr">
        <is>
          <t>No esperado</t>
        </is>
      </c>
      <c r="S922" s="149" t="inlineStr">
        <is>
          <t>Esperado</t>
        </is>
      </c>
      <c r="T922" s="149" t="inlineStr">
        <is>
          <t>Dato Válido</t>
        </is>
      </c>
      <c r="U922" s="149" t="n"/>
    </row>
    <row r="923" ht="15.75" customHeight="1" s="412">
      <c r="A923" s="5" t="n">
        <v>1408</v>
      </c>
      <c r="B923" s="252" t="n">
        <v>104</v>
      </c>
      <c r="C923" s="246" t="n">
        <v>195</v>
      </c>
      <c r="D923" s="246" t="n">
        <v>5</v>
      </c>
      <c r="E923" s="46" t="n">
        <v>43531</v>
      </c>
      <c r="F923" s="246" t="n">
        <v>5257</v>
      </c>
      <c r="G923" s="246" t="n">
        <v>7448</v>
      </c>
      <c r="H923" s="246" t="n">
        <v>6937</v>
      </c>
      <c r="I923" s="246" t="n"/>
      <c r="J923" s="47">
        <f>+(((G923-F923)-(H923-F923))/(H923-F923))*100</f>
        <v/>
      </c>
      <c r="K923" s="50" t="n"/>
      <c r="L923" s="50" t="n"/>
      <c r="M923" s="50" t="n"/>
      <c r="O923" s="295">
        <f>+(H923-F923)/10</f>
        <v/>
      </c>
      <c r="P923" s="26" t="inlineStr">
        <is>
          <t>FALSO</t>
        </is>
      </c>
      <c r="Q923" s="26" t="inlineStr">
        <is>
          <t>FALSO</t>
        </is>
      </c>
      <c r="R923" s="149" t="inlineStr">
        <is>
          <t>Esperado</t>
        </is>
      </c>
      <c r="S923" s="149" t="inlineStr">
        <is>
          <t>Esperado</t>
        </is>
      </c>
      <c r="T923" s="149" t="inlineStr">
        <is>
          <t>Dato Válido</t>
        </is>
      </c>
      <c r="U923" s="149" t="n"/>
    </row>
    <row r="924" ht="15.75" customHeight="1" s="412">
      <c r="A924" s="15" t="n">
        <v>2483</v>
      </c>
      <c r="B924" s="16" t="n">
        <v>71</v>
      </c>
      <c r="C924" s="52" t="n">
        <v>195</v>
      </c>
      <c r="D924" s="52" t="n">
        <v>9</v>
      </c>
      <c r="E924" s="53" t="n">
        <v>43557</v>
      </c>
      <c r="F924" s="54" t="n">
        <v>5256</v>
      </c>
      <c r="G924" s="52" t="n">
        <v>7257</v>
      </c>
      <c r="H924" s="52" t="n">
        <v>6984</v>
      </c>
      <c r="I924" s="246" t="n"/>
      <c r="J924" s="47">
        <f>+(((G924-F924)-(H924-F924))/(H924-F924))*100</f>
        <v/>
      </c>
      <c r="K924" s="51">
        <f>AVERAGE(J924:J925)</f>
        <v/>
      </c>
      <c r="L924" s="51">
        <f>_xlfn.STDEV.S(J924,J925)</f>
        <v/>
      </c>
      <c r="M924" s="50" t="n"/>
      <c r="O924" s="295">
        <f>+(H924-F924)/10</f>
        <v/>
      </c>
      <c r="P924" s="26" t="inlineStr">
        <is>
          <t>FALSO</t>
        </is>
      </c>
      <c r="Q924" s="26" t="inlineStr">
        <is>
          <t>VERDADERO</t>
        </is>
      </c>
      <c r="R924" s="149" t="inlineStr">
        <is>
          <t>Esperado</t>
        </is>
      </c>
      <c r="S924" s="149" t="inlineStr">
        <is>
          <t>Esperado</t>
        </is>
      </c>
      <c r="T924" s="149" t="inlineStr">
        <is>
          <t>Dato Válido</t>
        </is>
      </c>
      <c r="U924" s="149" t="n"/>
    </row>
    <row r="925" ht="15.75" customHeight="1" s="412">
      <c r="A925" s="15" t="n">
        <v>2484</v>
      </c>
      <c r="B925" s="16" t="n">
        <v>72</v>
      </c>
      <c r="C925" s="52" t="n">
        <v>195</v>
      </c>
      <c r="D925" s="52" t="n">
        <v>9</v>
      </c>
      <c r="E925" s="53" t="n">
        <v>43557</v>
      </c>
      <c r="F925" s="54" t="n">
        <v>5223</v>
      </c>
      <c r="G925" s="52" t="n">
        <v>7291</v>
      </c>
      <c r="H925" s="52" t="n">
        <v>7016</v>
      </c>
      <c r="I925" s="246" t="n"/>
      <c r="J925" s="47">
        <f>+(((G925-F925)-(H925-F925))/(H925-F925))*100</f>
        <v/>
      </c>
      <c r="K925" s="50" t="n"/>
      <c r="L925" s="50" t="n"/>
      <c r="M925" s="50" t="n"/>
      <c r="O925" s="295">
        <f>+(H925-F925)/10</f>
        <v/>
      </c>
      <c r="P925" s="26" t="inlineStr">
        <is>
          <t>FALSO</t>
        </is>
      </c>
      <c r="Q925" s="26" t="inlineStr">
        <is>
          <t>FALSO</t>
        </is>
      </c>
      <c r="R925" s="149" t="inlineStr">
        <is>
          <t>Esperado</t>
        </is>
      </c>
      <c r="S925" s="149" t="inlineStr">
        <is>
          <t>Esperado</t>
        </is>
      </c>
      <c r="T925" s="149" t="inlineStr">
        <is>
          <t>Dato Válido</t>
        </is>
      </c>
      <c r="U925" s="149" t="n"/>
    </row>
    <row r="926" ht="15.75" customHeight="1" s="412">
      <c r="A926" s="15" t="n">
        <v>3131</v>
      </c>
      <c r="B926" s="16" t="n">
        <v>71</v>
      </c>
      <c r="C926" s="52" t="n">
        <v>195</v>
      </c>
      <c r="D926" s="52" t="n">
        <v>12</v>
      </c>
      <c r="E926" s="53" t="n">
        <v>43577</v>
      </c>
      <c r="F926" s="54" t="n">
        <v>5256</v>
      </c>
      <c r="G926" s="52" t="n">
        <v>7234</v>
      </c>
      <c r="H926" s="52" t="n">
        <v>6982</v>
      </c>
      <c r="I926" s="52" t="n"/>
      <c r="J926" s="47">
        <f>+(((G926-F926)-(H926-F926))/(H926-F926))*100</f>
        <v/>
      </c>
      <c r="K926" s="51">
        <f>AVERAGE(J926:J927)</f>
        <v/>
      </c>
      <c r="L926" s="51">
        <f>_xlfn.STDEV.S(J926,J927)</f>
        <v/>
      </c>
      <c r="M926" s="50">
        <f>(K924-K926)/20</f>
        <v/>
      </c>
      <c r="N926" s="295">
        <f>(K920-K926)/56</f>
        <v/>
      </c>
      <c r="O926" s="295">
        <f>+(H926-F926)/10</f>
        <v/>
      </c>
      <c r="P926" s="26" t="inlineStr">
        <is>
          <t>FALSO</t>
        </is>
      </c>
      <c r="Q926" s="26" t="inlineStr">
        <is>
          <t>FALSO</t>
        </is>
      </c>
      <c r="R926" s="149" t="inlineStr">
        <is>
          <t>No esperado</t>
        </is>
      </c>
      <c r="S926" s="149" t="inlineStr">
        <is>
          <t>Esperado</t>
        </is>
      </c>
      <c r="T926" s="149" t="inlineStr">
        <is>
          <t>Dato Válido</t>
        </is>
      </c>
      <c r="U926" s="149" t="n"/>
    </row>
    <row r="927" ht="15.75" customHeight="1" s="412">
      <c r="A927" s="15" t="n">
        <v>3132</v>
      </c>
      <c r="B927" s="16" t="n">
        <v>72</v>
      </c>
      <c r="C927" s="52" t="n">
        <v>195</v>
      </c>
      <c r="D927" s="52" t="n">
        <v>12</v>
      </c>
      <c r="E927" s="53" t="n">
        <v>43577</v>
      </c>
      <c r="F927" s="54" t="n">
        <v>5223</v>
      </c>
      <c r="G927" s="52" t="n">
        <v>7236</v>
      </c>
      <c r="H927" s="52" t="n">
        <v>6984</v>
      </c>
      <c r="I927" s="52" t="n"/>
      <c r="J927" s="47">
        <f>+(((G927-F927)-(H927-F927))/(H927-F927))*100</f>
        <v/>
      </c>
      <c r="K927" s="50" t="n"/>
      <c r="L927" s="50" t="n"/>
      <c r="M927" s="50" t="n"/>
      <c r="O927" s="295">
        <f>+(H927-F927)/10</f>
        <v/>
      </c>
      <c r="P927" s="26" t="inlineStr">
        <is>
          <t>FALSO</t>
        </is>
      </c>
      <c r="Q927" s="26" t="inlineStr">
        <is>
          <t>FALSO</t>
        </is>
      </c>
      <c r="R927" s="149" t="inlineStr">
        <is>
          <t>Esperado</t>
        </is>
      </c>
      <c r="S927" s="149" t="inlineStr">
        <is>
          <t>Esperado</t>
        </is>
      </c>
      <c r="T927" s="149" t="inlineStr">
        <is>
          <t>Dato Válido</t>
        </is>
      </c>
      <c r="U927" s="149" t="n"/>
    </row>
    <row r="928" ht="15.75" customHeight="1" s="412">
      <c r="A928" s="5" t="n">
        <v>105</v>
      </c>
      <c r="B928" s="252" t="n">
        <v>105</v>
      </c>
      <c r="C928" s="201" t="n">
        <v>196</v>
      </c>
      <c r="D928" s="201" t="n">
        <v>1</v>
      </c>
      <c r="E928" s="8" t="n">
        <v>43514</v>
      </c>
      <c r="F928" s="201" t="n">
        <v>5251</v>
      </c>
      <c r="G928" s="201" t="n">
        <v>9306</v>
      </c>
      <c r="H928" s="201" t="n">
        <v>8159</v>
      </c>
      <c r="I928" s="201" t="n">
        <v>10</v>
      </c>
      <c r="J928" s="9">
        <f>+(((G928-F928)-(H928-F928))/(H928-F928))*100</f>
        <v/>
      </c>
      <c r="K928" s="33">
        <f>AVERAGE(J928:J929)</f>
        <v/>
      </c>
      <c r="L928" s="33">
        <f>_xlfn.STDEV.S(J928,J929)</f>
        <v/>
      </c>
      <c r="M928" s="13" t="n">
        <v>2</v>
      </c>
      <c r="O928" s="295">
        <f>+(H928-F928)/10</f>
        <v/>
      </c>
      <c r="P928" s="26" t="inlineStr">
        <is>
          <t>FALSO</t>
        </is>
      </c>
      <c r="Q928" s="26" t="inlineStr">
        <is>
          <t>FALSO</t>
        </is>
      </c>
      <c r="R928" s="149" t="inlineStr">
        <is>
          <t>Esperado</t>
        </is>
      </c>
      <c r="S928" s="149" t="inlineStr">
        <is>
          <t>Esperado</t>
        </is>
      </c>
      <c r="T928" s="149" t="inlineStr">
        <is>
          <t>Dato Válido</t>
        </is>
      </c>
      <c r="U928" s="149" t="n"/>
    </row>
    <row r="929" ht="15.75" customHeight="1" s="412">
      <c r="A929" s="5" t="n">
        <v>106</v>
      </c>
      <c r="B929" s="252" t="n">
        <v>106</v>
      </c>
      <c r="C929" s="201" t="n">
        <v>196</v>
      </c>
      <c r="D929" s="201" t="n">
        <v>1</v>
      </c>
      <c r="E929" s="8" t="n">
        <v>43514</v>
      </c>
      <c r="F929" s="201" t="n">
        <v>5219</v>
      </c>
      <c r="G929" s="201" t="n">
        <v>9080</v>
      </c>
      <c r="H929" s="201" t="n">
        <v>7995</v>
      </c>
      <c r="I929" s="201" t="n"/>
      <c r="J929" s="9">
        <f>+(((G929-F929)-(H929-F929))/(H929-F929))*100</f>
        <v/>
      </c>
      <c r="K929" s="13" t="n"/>
      <c r="L929" s="13" t="n"/>
      <c r="M929" s="13" t="n"/>
      <c r="O929" s="295">
        <f>+(H929-F929)/10</f>
        <v/>
      </c>
      <c r="P929" s="26" t="inlineStr">
        <is>
          <t>FALSO</t>
        </is>
      </c>
      <c r="Q929" s="26" t="inlineStr">
        <is>
          <t>FALSO</t>
        </is>
      </c>
      <c r="R929" s="149" t="inlineStr">
        <is>
          <t>No esperado</t>
        </is>
      </c>
      <c r="S929" s="149" t="inlineStr">
        <is>
          <t>Esperado</t>
        </is>
      </c>
      <c r="T929" s="149" t="inlineStr">
        <is>
          <t>Dato Válido</t>
        </is>
      </c>
      <c r="U929" s="149" t="n"/>
    </row>
    <row r="930" ht="15.75" customHeight="1" s="412">
      <c r="A930" s="5" t="n">
        <v>759</v>
      </c>
      <c r="B930" s="252" t="n">
        <v>105</v>
      </c>
      <c r="C930" s="201" t="n">
        <v>196</v>
      </c>
      <c r="D930" s="201" t="n">
        <v>3</v>
      </c>
      <c r="E930" s="8" t="n">
        <v>43521</v>
      </c>
      <c r="F930" s="201" t="n">
        <v>5251</v>
      </c>
      <c r="G930" s="201" t="n">
        <v>9516</v>
      </c>
      <c r="H930" s="201" t="n">
        <v>8339</v>
      </c>
      <c r="I930" s="201" t="n">
        <v>10</v>
      </c>
      <c r="J930" s="9">
        <f>+(((G930-F930)-(H930-F930))/(H930-F930))*100</f>
        <v/>
      </c>
      <c r="K930" s="33">
        <f>AVERAGE(J930:J931)</f>
        <v/>
      </c>
      <c r="L930" s="33">
        <f>_xlfn.STDEV.S(J930,J931)</f>
        <v/>
      </c>
      <c r="M930" s="13" t="n"/>
      <c r="O930" s="295">
        <f>+(H930-F930)/10</f>
        <v/>
      </c>
      <c r="P930" s="26" t="inlineStr">
        <is>
          <t>VERDADERO</t>
        </is>
      </c>
      <c r="Q930" s="26" t="inlineStr">
        <is>
          <t>FALSO</t>
        </is>
      </c>
      <c r="R930" s="149" t="inlineStr">
        <is>
          <t>Esperado</t>
        </is>
      </c>
      <c r="S930" s="149" t="inlineStr">
        <is>
          <t>Esperado</t>
        </is>
      </c>
      <c r="T930" s="149" t="inlineStr">
        <is>
          <t>Dato Válido</t>
        </is>
      </c>
      <c r="U930" s="149" t="n"/>
    </row>
    <row r="931" ht="15.75" customHeight="1" s="412">
      <c r="A931" s="5" t="n">
        <v>760</v>
      </c>
      <c r="B931" s="252" t="n">
        <v>106</v>
      </c>
      <c r="C931" s="201" t="n">
        <v>196</v>
      </c>
      <c r="D931" s="201" t="n">
        <v>3</v>
      </c>
      <c r="E931" s="8" t="n">
        <v>43521</v>
      </c>
      <c r="F931" s="201" t="n">
        <v>5219</v>
      </c>
      <c r="G931" s="201" t="n">
        <v>9095</v>
      </c>
      <c r="H931" s="201" t="n">
        <v>7995</v>
      </c>
      <c r="I931" s="201" t="n"/>
      <c r="J931" s="9">
        <f>+(((G931-F931)-(H931-F931))/(H931-F931))*100</f>
        <v/>
      </c>
      <c r="K931" s="13" t="n"/>
      <c r="L931" s="13" t="n"/>
      <c r="M931" s="13" t="n"/>
      <c r="O931" s="295">
        <f>+(H931-F931)/10</f>
        <v/>
      </c>
      <c r="P931" s="26" t="inlineStr">
        <is>
          <t>FALSO</t>
        </is>
      </c>
      <c r="Q931" s="26" t="inlineStr">
        <is>
          <t>FALSO</t>
        </is>
      </c>
      <c r="R931" s="149" t="inlineStr">
        <is>
          <t>No esperado</t>
        </is>
      </c>
      <c r="S931" s="149" t="inlineStr">
        <is>
          <t>No esperado</t>
        </is>
      </c>
      <c r="T931" s="149" t="inlineStr">
        <is>
          <t>Dato Válido</t>
        </is>
      </c>
      <c r="U931" s="149" t="n"/>
    </row>
    <row r="932" ht="15.75" customHeight="1" s="412">
      <c r="A932" s="5" t="n">
        <v>1409</v>
      </c>
      <c r="B932" s="252" t="n">
        <v>105</v>
      </c>
      <c r="C932" s="201" t="n">
        <v>196</v>
      </c>
      <c r="D932" s="201" t="n">
        <v>5</v>
      </c>
      <c r="E932" s="8" t="n">
        <v>43531</v>
      </c>
      <c r="F932" s="201" t="n">
        <v>5251</v>
      </c>
      <c r="G932" s="201" t="n">
        <v>8852</v>
      </c>
      <c r="H932" s="201" t="n">
        <v>8162</v>
      </c>
      <c r="I932" s="201" t="n">
        <v>6</v>
      </c>
      <c r="J932" s="9">
        <f>+(((G932-F932)-(H932-F932))/(H932-F932))*100</f>
        <v/>
      </c>
      <c r="K932" s="33">
        <f>AVERAGE(J932:J933)</f>
        <v/>
      </c>
      <c r="L932" s="33">
        <f>_xlfn.STDEV.S(J932,J933)</f>
        <v/>
      </c>
      <c r="M932" s="13" t="n"/>
      <c r="O932" s="295">
        <f>+(H932-F932)/10</f>
        <v/>
      </c>
      <c r="P932" s="26" t="inlineStr">
        <is>
          <t>FALSO</t>
        </is>
      </c>
      <c r="Q932" s="26" t="inlineStr">
        <is>
          <t>FALSO</t>
        </is>
      </c>
      <c r="R932" s="149" t="inlineStr">
        <is>
          <t>Esperado</t>
        </is>
      </c>
      <c r="S932" s="149" t="inlineStr">
        <is>
          <t>Esperado</t>
        </is>
      </c>
      <c r="T932" s="149" t="inlineStr">
        <is>
          <t>Dato Válido</t>
        </is>
      </c>
      <c r="U932" s="149" t="n"/>
    </row>
    <row r="933" ht="15.75" customHeight="1" s="412">
      <c r="A933" s="5" t="n">
        <v>1410</v>
      </c>
      <c r="B933" s="252" t="n">
        <v>106</v>
      </c>
      <c r="C933" s="201" t="n">
        <v>196</v>
      </c>
      <c r="D933" s="201" t="n">
        <v>5</v>
      </c>
      <c r="E933" s="8" t="n">
        <v>43531</v>
      </c>
      <c r="F933" s="201" t="n">
        <v>5219</v>
      </c>
      <c r="G933" s="201" t="n">
        <v>8621</v>
      </c>
      <c r="H933" s="201" t="n">
        <v>7962</v>
      </c>
      <c r="I933" s="201" t="n"/>
      <c r="J933" s="9">
        <f>+(((G933-F933)-(H933-F933))/(H933-F933))*100</f>
        <v/>
      </c>
      <c r="K933" s="13" t="n"/>
      <c r="L933" s="13" t="n"/>
      <c r="M933" s="13" t="n"/>
      <c r="O933" s="295">
        <f>+(H933-F933)/10</f>
        <v/>
      </c>
      <c r="P933" s="26" t="inlineStr">
        <is>
          <t>FALSO</t>
        </is>
      </c>
      <c r="Q933" s="26" t="inlineStr">
        <is>
          <t>FALSO</t>
        </is>
      </c>
      <c r="R933" s="149" t="inlineStr">
        <is>
          <t>No esperado</t>
        </is>
      </c>
      <c r="S933" s="149" t="inlineStr">
        <is>
          <t>Esperado</t>
        </is>
      </c>
      <c r="T933" s="149" t="inlineStr">
        <is>
          <t>Dato Válido</t>
        </is>
      </c>
      <c r="U933" s="149" t="n"/>
    </row>
    <row r="934" ht="15.75" customHeight="1" s="412">
      <c r="A934" s="15" t="n">
        <v>2279</v>
      </c>
      <c r="B934" s="16" t="n">
        <v>49</v>
      </c>
      <c r="C934" s="17" t="n">
        <v>196</v>
      </c>
      <c r="D934" s="17" t="n">
        <v>8</v>
      </c>
      <c r="E934" s="18" t="n">
        <v>43550</v>
      </c>
      <c r="F934" s="19" t="n">
        <v>5203</v>
      </c>
      <c r="G934" s="17" t="n">
        <v>8092</v>
      </c>
      <c r="H934" s="17" t="n">
        <v>7694</v>
      </c>
      <c r="I934" s="201" t="n"/>
      <c r="J934" s="9">
        <f>+(((G934-F934)-(H934-F934))/(H934-F934))*100</f>
        <v/>
      </c>
      <c r="K934" s="33">
        <f>AVERAGE(J934:J935)</f>
        <v/>
      </c>
      <c r="L934" s="33">
        <f>_xlfn.STDEV.S(J934,J935)</f>
        <v/>
      </c>
      <c r="M934" s="13">
        <f>(K932-K934)/19</f>
        <v/>
      </c>
      <c r="N934" s="295">
        <f>(K930-K934)/29</f>
        <v/>
      </c>
      <c r="O934" s="295">
        <f>+(H934-F934)/10</f>
        <v/>
      </c>
      <c r="P934" s="26" t="inlineStr">
        <is>
          <t>FALSO</t>
        </is>
      </c>
      <c r="Q934" s="26" t="inlineStr">
        <is>
          <t>VERDADERO</t>
        </is>
      </c>
      <c r="R934" s="149" t="inlineStr">
        <is>
          <t>No esperado</t>
        </is>
      </c>
      <c r="S934" s="149" t="inlineStr">
        <is>
          <t>Esperado</t>
        </is>
      </c>
      <c r="T934" s="149" t="inlineStr">
        <is>
          <t>Dato Válido</t>
        </is>
      </c>
      <c r="U934" s="149" t="n"/>
    </row>
    <row r="935" ht="15.75" customHeight="1" s="412">
      <c r="A935" s="15" t="n">
        <v>2280</v>
      </c>
      <c r="B935" s="16" t="n">
        <v>50</v>
      </c>
      <c r="C935" s="17" t="n">
        <v>196</v>
      </c>
      <c r="D935" s="17" t="n">
        <v>8</v>
      </c>
      <c r="E935" s="18" t="n">
        <v>43550</v>
      </c>
      <c r="F935" s="19" t="n">
        <v>5251</v>
      </c>
      <c r="G935" s="17" t="n">
        <v>7977</v>
      </c>
      <c r="H935" s="17" t="n">
        <v>7603</v>
      </c>
      <c r="I935" s="201" t="n"/>
      <c r="J935" s="9">
        <f>+(((G935-F935)-(H935-F935))/(H935-F935))*100</f>
        <v/>
      </c>
      <c r="K935" s="13" t="n"/>
      <c r="L935" s="13" t="n"/>
      <c r="M935" s="13" t="n"/>
      <c r="O935" s="295">
        <f>+(H935-F935)/10</f>
        <v/>
      </c>
      <c r="P935" s="26" t="inlineStr">
        <is>
          <t>FALSO</t>
        </is>
      </c>
      <c r="Q935" s="26" t="inlineStr">
        <is>
          <t>FALSO</t>
        </is>
      </c>
      <c r="R935" s="149" t="inlineStr">
        <is>
          <t>No esperado</t>
        </is>
      </c>
      <c r="S935" s="149" t="inlineStr">
        <is>
          <t>Esperado</t>
        </is>
      </c>
      <c r="T935" s="149" t="inlineStr">
        <is>
          <t>Dato Válido</t>
        </is>
      </c>
      <c r="U935" s="149" t="n"/>
    </row>
    <row r="936" ht="15.75" customHeight="1" s="412">
      <c r="A936" s="5" t="n">
        <v>107</v>
      </c>
      <c r="B936" s="252" t="n">
        <v>107</v>
      </c>
      <c r="C936" s="83" t="n">
        <v>197</v>
      </c>
      <c r="D936" s="83" t="n">
        <v>1</v>
      </c>
      <c r="E936" s="84" t="n">
        <v>43514</v>
      </c>
      <c r="F936" s="83" t="n">
        <v>5226</v>
      </c>
      <c r="G936" s="83" t="n">
        <v>8403</v>
      </c>
      <c r="H936" s="83" t="n">
        <v>7506</v>
      </c>
      <c r="I936" s="83" t="n">
        <v>8</v>
      </c>
      <c r="J936" s="85">
        <f>+(((G936-F936)-(H936-F936))/(H936-F936))*100</f>
        <v/>
      </c>
      <c r="K936" s="86">
        <f>AVERAGE(J936:J937)</f>
        <v/>
      </c>
      <c r="L936" s="86">
        <f>_xlfn.STDEV.S(J936,J937)</f>
        <v/>
      </c>
      <c r="M936" s="87" t="n">
        <v>1</v>
      </c>
      <c r="O936" s="295">
        <f>+(H936-F936)/10</f>
        <v/>
      </c>
      <c r="P936" s="26" t="inlineStr">
        <is>
          <t>VERDADERO</t>
        </is>
      </c>
      <c r="Q936" s="26" t="inlineStr">
        <is>
          <t>FALSO</t>
        </is>
      </c>
      <c r="R936" s="149" t="inlineStr">
        <is>
          <t>Esperado</t>
        </is>
      </c>
      <c r="S936" s="149" t="inlineStr">
        <is>
          <t>Esperado</t>
        </is>
      </c>
      <c r="T936" s="149" t="inlineStr">
        <is>
          <t>Dato Válido</t>
        </is>
      </c>
      <c r="U936" s="149" t="n"/>
    </row>
    <row r="937" ht="15.75" customHeight="1" s="412">
      <c r="A937" s="5" t="n">
        <v>108</v>
      </c>
      <c r="B937" s="252" t="n">
        <v>108</v>
      </c>
      <c r="C937" s="83" t="n">
        <v>197</v>
      </c>
      <c r="D937" s="83" t="n">
        <v>1</v>
      </c>
      <c r="E937" s="84" t="n">
        <v>43514</v>
      </c>
      <c r="F937" s="83" t="n">
        <v>5274</v>
      </c>
      <c r="G937" s="83" t="n">
        <v>8410</v>
      </c>
      <c r="H937" s="83" t="n">
        <v>7508</v>
      </c>
      <c r="I937" s="83" t="n"/>
      <c r="J937" s="85">
        <f>+(((G937-F937)-(H937-F937))/(H937-F937))*100</f>
        <v/>
      </c>
      <c r="K937" s="87" t="n"/>
      <c r="L937" s="87" t="n"/>
      <c r="M937" s="87" t="n"/>
      <c r="O937" s="295">
        <f>+(H937-F937)/10</f>
        <v/>
      </c>
      <c r="P937" s="26" t="inlineStr">
        <is>
          <t>FALSO</t>
        </is>
      </c>
      <c r="Q937" s="26" t="inlineStr">
        <is>
          <t>FALSO</t>
        </is>
      </c>
      <c r="R937" s="149" t="inlineStr">
        <is>
          <t>No esperado</t>
        </is>
      </c>
      <c r="S937" s="149" t="inlineStr">
        <is>
          <t>No esperado</t>
        </is>
      </c>
      <c r="T937" s="149" t="inlineStr">
        <is>
          <t>Dato Válido</t>
        </is>
      </c>
      <c r="U937" s="149" t="n"/>
    </row>
    <row r="938" ht="15.75" customHeight="1" s="412">
      <c r="A938" s="5" t="n">
        <v>761</v>
      </c>
      <c r="B938" s="252" t="n">
        <v>107</v>
      </c>
      <c r="C938" s="83" t="n">
        <v>197</v>
      </c>
      <c r="D938" s="83" t="n">
        <v>3</v>
      </c>
      <c r="E938" s="84" t="n">
        <v>43521</v>
      </c>
      <c r="F938" s="83" t="n">
        <v>5226</v>
      </c>
      <c r="G938" s="83" t="n">
        <v>8338</v>
      </c>
      <c r="H938" s="83" t="n">
        <v>7617</v>
      </c>
      <c r="I938" s="83" t="n">
        <v>10</v>
      </c>
      <c r="J938" s="85">
        <f>+(((G938-F938)-(H938-F938))/(H938-F938))*100</f>
        <v/>
      </c>
      <c r="K938" s="86">
        <f>AVERAGE(J938:J939)</f>
        <v/>
      </c>
      <c r="L938" s="86">
        <f>_xlfn.STDEV.S(J938,J939)</f>
        <v/>
      </c>
      <c r="M938" s="87" t="n"/>
      <c r="O938" s="295">
        <f>+(H938-F938)/10</f>
        <v/>
      </c>
      <c r="P938" s="26" t="inlineStr">
        <is>
          <t>FALSO</t>
        </is>
      </c>
      <c r="Q938" s="26" t="inlineStr">
        <is>
          <t>FALSO</t>
        </is>
      </c>
      <c r="R938" s="149" t="inlineStr">
        <is>
          <t>Esperado</t>
        </is>
      </c>
      <c r="S938" s="149" t="inlineStr">
        <is>
          <t>Esperado</t>
        </is>
      </c>
      <c r="T938" s="149" t="inlineStr">
        <is>
          <t>Dato Válido</t>
        </is>
      </c>
      <c r="U938" s="149" t="n"/>
    </row>
    <row r="939" ht="15.75" customHeight="1" s="412">
      <c r="A939" s="5" t="n">
        <v>762</v>
      </c>
      <c r="B939" s="252" t="n">
        <v>108</v>
      </c>
      <c r="C939" s="83" t="n">
        <v>197</v>
      </c>
      <c r="D939" s="83" t="n">
        <v>3</v>
      </c>
      <c r="E939" s="84" t="n">
        <v>43521</v>
      </c>
      <c r="F939" s="83" t="n">
        <v>5274</v>
      </c>
      <c r="G939" s="83" t="n">
        <v>8277</v>
      </c>
      <c r="H939" s="83" t="n">
        <v>7572</v>
      </c>
      <c r="I939" s="83" t="n"/>
      <c r="J939" s="85">
        <f>+(((G939-F939)-(H939-F939))/(H939-F939))*100</f>
        <v/>
      </c>
      <c r="K939" s="87" t="n"/>
      <c r="L939" s="87" t="n"/>
      <c r="M939" s="87" t="n"/>
      <c r="O939" s="295">
        <f>+(H939-F939)/10</f>
        <v/>
      </c>
      <c r="P939" s="26" t="inlineStr">
        <is>
          <t>FALSO</t>
        </is>
      </c>
      <c r="Q939" s="26" t="inlineStr">
        <is>
          <t>FALSO</t>
        </is>
      </c>
      <c r="R939" s="149" t="inlineStr">
        <is>
          <t>No esperado</t>
        </is>
      </c>
      <c r="S939" s="149" t="inlineStr">
        <is>
          <t>Esperado</t>
        </is>
      </c>
      <c r="T939" s="149" t="inlineStr">
        <is>
          <t>Dato Válido</t>
        </is>
      </c>
      <c r="U939" s="149" t="n"/>
    </row>
    <row r="940" ht="15.75" customHeight="1" s="412">
      <c r="A940" s="5" t="n">
        <v>1411</v>
      </c>
      <c r="B940" s="252" t="n">
        <v>107</v>
      </c>
      <c r="C940" s="83" t="n">
        <v>197</v>
      </c>
      <c r="D940" s="83" t="n">
        <v>5</v>
      </c>
      <c r="E940" s="84" t="n">
        <v>43531</v>
      </c>
      <c r="F940" s="83" t="n">
        <v>5226</v>
      </c>
      <c r="G940" s="83" t="n">
        <v>7718</v>
      </c>
      <c r="H940" s="83" t="n">
        <v>7386</v>
      </c>
      <c r="I940" s="83" t="n">
        <v>6</v>
      </c>
      <c r="J940" s="85">
        <f>+(((G940-F940)-(H940-F940))/(H940-F940))*100</f>
        <v/>
      </c>
      <c r="K940" s="86">
        <f>AVERAGE(J940:J941)</f>
        <v/>
      </c>
      <c r="L940" s="86">
        <f>_xlfn.STDEV.S(J940,J941)</f>
        <v/>
      </c>
      <c r="M940" s="87" t="n"/>
      <c r="O940" s="295">
        <f>+(H940-F940)/10</f>
        <v/>
      </c>
      <c r="P940" s="26" t="inlineStr">
        <is>
          <t>FALSO</t>
        </is>
      </c>
      <c r="Q940" s="26" t="inlineStr">
        <is>
          <t>VERDADERO</t>
        </is>
      </c>
      <c r="R940" s="149" t="inlineStr">
        <is>
          <t>No esperado</t>
        </is>
      </c>
      <c r="S940" s="149" t="inlineStr">
        <is>
          <t>Esperado</t>
        </is>
      </c>
      <c r="T940" s="149" t="inlineStr">
        <is>
          <t>Dato Válido</t>
        </is>
      </c>
      <c r="U940" s="149" t="n"/>
    </row>
    <row r="941" ht="15.75" customHeight="1" s="412">
      <c r="A941" s="5" t="n">
        <v>1412</v>
      </c>
      <c r="B941" s="252" t="n">
        <v>108</v>
      </c>
      <c r="C941" s="83" t="n">
        <v>197</v>
      </c>
      <c r="D941" s="83" t="n">
        <v>5</v>
      </c>
      <c r="E941" s="84" t="n">
        <v>43531</v>
      </c>
      <c r="F941" s="83" t="n">
        <v>5274</v>
      </c>
      <c r="G941" s="83" t="n">
        <v>7683</v>
      </c>
      <c r="H941" s="83" t="n">
        <v>7376</v>
      </c>
      <c r="I941" s="83" t="n"/>
      <c r="J941" s="85">
        <f>+(((G941-F941)-(H941-F941))/(H941-F941))*100</f>
        <v/>
      </c>
      <c r="K941" s="87" t="n"/>
      <c r="L941" s="87" t="n"/>
      <c r="M941" s="87" t="n"/>
      <c r="O941" s="295">
        <f>+(H941-F941)/10</f>
        <v/>
      </c>
      <c r="P941" s="26" t="inlineStr">
        <is>
          <t>FALSO</t>
        </is>
      </c>
      <c r="Q941" s="26" t="inlineStr">
        <is>
          <t>FALSO</t>
        </is>
      </c>
      <c r="R941" s="149" t="inlineStr">
        <is>
          <t>No esperado</t>
        </is>
      </c>
      <c r="S941" s="149" t="inlineStr">
        <is>
          <t>Esperado</t>
        </is>
      </c>
      <c r="T941" s="149" t="inlineStr">
        <is>
          <t>Dato Válido</t>
        </is>
      </c>
      <c r="U941" s="149" t="n"/>
    </row>
    <row r="942" ht="15.75" customHeight="1" s="412">
      <c r="A942" s="15" t="n">
        <v>2015</v>
      </c>
      <c r="B942" s="16" t="n">
        <v>61</v>
      </c>
      <c r="C942" s="88" t="n">
        <v>197</v>
      </c>
      <c r="D942" s="88" t="n">
        <v>7</v>
      </c>
      <c r="E942" s="89" t="n">
        <v>43545</v>
      </c>
      <c r="F942" s="90" t="n">
        <v>5212</v>
      </c>
      <c r="G942" s="88" t="n">
        <v>8308</v>
      </c>
      <c r="H942" s="88" t="n">
        <v>7832</v>
      </c>
      <c r="I942" s="83" t="n"/>
      <c r="J942" s="85">
        <f>+(((G942-F942)-(H942-F942))/(H942-F942))*100</f>
        <v/>
      </c>
      <c r="K942" s="86">
        <f>AVERAGE(J942:J943)</f>
        <v/>
      </c>
      <c r="L942" s="86">
        <f>_xlfn.STDEV.S(J942,J943)</f>
        <v/>
      </c>
      <c r="M942" s="87" t="n"/>
      <c r="O942" s="295">
        <f>+(H942-F942)/10</f>
        <v/>
      </c>
      <c r="P942" s="26" t="inlineStr">
        <is>
          <t>FALSO</t>
        </is>
      </c>
      <c r="Q942" s="26" t="inlineStr">
        <is>
          <t>FALSO</t>
        </is>
      </c>
      <c r="R942" s="149" t="inlineStr">
        <is>
          <t>Esperado</t>
        </is>
      </c>
      <c r="S942" s="149" t="inlineStr">
        <is>
          <t>No esperado</t>
        </is>
      </c>
      <c r="T942" s="149" t="inlineStr">
        <is>
          <t>Dato Válido</t>
        </is>
      </c>
      <c r="U942" s="149" t="n"/>
    </row>
    <row r="943" ht="15.75" customHeight="1" s="412">
      <c r="A943" s="15" t="n">
        <v>2016</v>
      </c>
      <c r="B943" s="16" t="n">
        <v>62</v>
      </c>
      <c r="C943" s="88" t="n">
        <v>197</v>
      </c>
      <c r="D943" s="88" t="n">
        <v>7</v>
      </c>
      <c r="E943" s="89" t="n">
        <v>43545</v>
      </c>
      <c r="F943" s="90" t="n">
        <v>5209</v>
      </c>
      <c r="G943" s="88" t="n">
        <v>8156</v>
      </c>
      <c r="H943" s="88" t="n">
        <v>7704</v>
      </c>
      <c r="I943" s="83" t="n"/>
      <c r="J943" s="85">
        <f>+(((G943-F943)-(H943-F943))/(H943-F943))*100</f>
        <v/>
      </c>
      <c r="K943" s="87" t="n"/>
      <c r="L943" s="87" t="n"/>
      <c r="M943" s="87" t="n"/>
      <c r="O943" s="295">
        <f>+(H943-F943)/10</f>
        <v/>
      </c>
      <c r="P943" s="26" t="inlineStr">
        <is>
          <t>FALSO</t>
        </is>
      </c>
      <c r="Q943" s="26" t="inlineStr">
        <is>
          <t>FALSO</t>
        </is>
      </c>
      <c r="R943" s="149" t="inlineStr">
        <is>
          <t>No esperado</t>
        </is>
      </c>
      <c r="S943" s="149" t="inlineStr">
        <is>
          <t>Esperado</t>
        </is>
      </c>
      <c r="T943" s="149" t="inlineStr">
        <is>
          <t>Dato Válido</t>
        </is>
      </c>
      <c r="U943" s="149" t="n"/>
    </row>
    <row r="944" ht="15.75" customHeight="1" s="412">
      <c r="A944" s="15" t="n">
        <v>2669</v>
      </c>
      <c r="B944" s="16" t="n">
        <v>41</v>
      </c>
      <c r="C944" s="88" t="n">
        <v>197</v>
      </c>
      <c r="D944" s="88" t="n">
        <v>10</v>
      </c>
      <c r="E944" s="89" t="n">
        <v>43564</v>
      </c>
      <c r="F944" s="90" t="n">
        <v>5264</v>
      </c>
      <c r="G944" s="88" t="n">
        <v>8102</v>
      </c>
      <c r="H944" s="88" t="n">
        <v>7703</v>
      </c>
      <c r="I944" s="88" t="n"/>
      <c r="J944" s="85">
        <f>+(((G944-F944)-(H944-F944))/(H944-F944))*100</f>
        <v/>
      </c>
      <c r="K944" s="86">
        <f>AVERAGE(J944:J945)</f>
        <v/>
      </c>
      <c r="L944" s="86">
        <f>_xlfn.STDEV.S(J944,J945)</f>
        <v/>
      </c>
      <c r="M944" s="87">
        <f>(K942-K944)/19</f>
        <v/>
      </c>
      <c r="N944" s="295">
        <f>(K936-K944)/50</f>
        <v/>
      </c>
      <c r="O944" s="295">
        <f>+(H944-F944)/10</f>
        <v/>
      </c>
      <c r="P944" s="26" t="inlineStr">
        <is>
          <t>FALSO</t>
        </is>
      </c>
      <c r="Q944" s="26" t="inlineStr">
        <is>
          <t>FALSO</t>
        </is>
      </c>
      <c r="R944" s="149" t="inlineStr">
        <is>
          <t>No esperado</t>
        </is>
      </c>
      <c r="S944" s="149" t="inlineStr">
        <is>
          <t>Esperado</t>
        </is>
      </c>
      <c r="T944" s="149" t="inlineStr">
        <is>
          <t>Dato Válido</t>
        </is>
      </c>
      <c r="U944" s="149" t="n"/>
    </row>
    <row r="945" ht="15.75" customHeight="1" s="412">
      <c r="A945" s="15" t="n">
        <v>2670</v>
      </c>
      <c r="B945" s="16" t="n">
        <v>42</v>
      </c>
      <c r="C945" s="88" t="n">
        <v>197</v>
      </c>
      <c r="D945" s="88" t="n">
        <v>10</v>
      </c>
      <c r="E945" s="89" t="n">
        <v>43564</v>
      </c>
      <c r="F945" s="90" t="n">
        <v>5270</v>
      </c>
      <c r="G945" s="88" t="n">
        <v>8260</v>
      </c>
      <c r="H945" s="88" t="n">
        <v>7851</v>
      </c>
      <c r="I945" s="88" t="n"/>
      <c r="J945" s="85">
        <f>+(((G945-F945)-(H945-F945))/(H945-F945))*100</f>
        <v/>
      </c>
      <c r="K945" s="87" t="n"/>
      <c r="L945" s="87" t="n"/>
      <c r="M945" s="87" t="n"/>
      <c r="O945" s="295">
        <f>+(H945-F945)/10</f>
        <v/>
      </c>
      <c r="P945" s="26" t="inlineStr">
        <is>
          <t>FALSO</t>
        </is>
      </c>
      <c r="Q945" s="26" t="inlineStr">
        <is>
          <t>FALSO</t>
        </is>
      </c>
      <c r="R945" s="149" t="inlineStr">
        <is>
          <t>Esperado</t>
        </is>
      </c>
      <c r="S945" s="149" t="inlineStr">
        <is>
          <t>Esperado</t>
        </is>
      </c>
      <c r="T945" s="149" t="inlineStr">
        <is>
          <t>Dato Válido</t>
        </is>
      </c>
      <c r="U945" s="149" t="n"/>
    </row>
    <row r="946" ht="15.75" customHeight="1" s="412">
      <c r="A946" s="5" t="n">
        <v>477</v>
      </c>
      <c r="B946" s="252" t="n">
        <v>127</v>
      </c>
      <c r="C946" s="255" t="n">
        <v>199</v>
      </c>
      <c r="D946" s="255" t="n">
        <v>2</v>
      </c>
      <c r="E946" s="58" t="n">
        <v>43517</v>
      </c>
      <c r="F946" s="255" t="n">
        <v>5247</v>
      </c>
      <c r="G946" s="255" t="n">
        <v>8063</v>
      </c>
      <c r="H946" s="255" t="n">
        <v>7254</v>
      </c>
      <c r="I946" s="255" t="n">
        <v>10</v>
      </c>
      <c r="J946" s="59">
        <f>+(((G946-F946)-(H946-F946))/(H946-F946))*100</f>
        <v/>
      </c>
      <c r="K946" s="34">
        <f>AVERAGE(J946:J947)</f>
        <v/>
      </c>
      <c r="L946" s="34">
        <f>_xlfn.STDEV.S(J946,J947)</f>
        <v/>
      </c>
      <c r="M946" s="35" t="n">
        <v>2</v>
      </c>
      <c r="O946" s="295">
        <f>+(H946-F946)/10</f>
        <v/>
      </c>
      <c r="P946" s="26" t="inlineStr">
        <is>
          <t>FALSO</t>
        </is>
      </c>
      <c r="Q946" s="26" t="inlineStr">
        <is>
          <t>FALSO</t>
        </is>
      </c>
      <c r="R946" s="149" t="inlineStr">
        <is>
          <t>Esperado</t>
        </is>
      </c>
      <c r="S946" s="149" t="inlineStr">
        <is>
          <t>Esperado</t>
        </is>
      </c>
      <c r="T946" s="149" t="inlineStr">
        <is>
          <t>Se descarta</t>
        </is>
      </c>
      <c r="U946" s="149" t="n"/>
    </row>
    <row r="947" ht="15.75" customHeight="1" s="412">
      <c r="A947" s="5" t="n">
        <v>478</v>
      </c>
      <c r="B947" s="252" t="n">
        <v>128</v>
      </c>
      <c r="C947" s="255" t="n">
        <v>199</v>
      </c>
      <c r="D947" s="255" t="n">
        <v>2</v>
      </c>
      <c r="E947" s="58" t="n">
        <v>43517</v>
      </c>
      <c r="F947" s="255" t="n">
        <v>5213</v>
      </c>
      <c r="G947" s="255" t="n">
        <v>8055</v>
      </c>
      <c r="H947" s="255" t="n">
        <v>7228</v>
      </c>
      <c r="I947" s="255" t="n"/>
      <c r="J947" s="59">
        <f>+(((G947-F947)-(H947-F947))/(H947-F947))*100</f>
        <v/>
      </c>
      <c r="K947" s="35" t="n"/>
      <c r="L947" s="35" t="n"/>
      <c r="M947" s="35" t="n"/>
      <c r="O947" s="295">
        <f>+(H947-F947)/10</f>
        <v/>
      </c>
      <c r="P947" s="26" t="inlineStr">
        <is>
          <t>FALSO</t>
        </is>
      </c>
      <c r="Q947" s="26" t="inlineStr">
        <is>
          <t>FALSO</t>
        </is>
      </c>
      <c r="R947" s="149" t="inlineStr">
        <is>
          <t>Esperado</t>
        </is>
      </c>
      <c r="S947" s="149" t="inlineStr">
        <is>
          <t>Esperado</t>
        </is>
      </c>
      <c r="T947" s="149" t="inlineStr">
        <is>
          <t>Se descarta</t>
        </is>
      </c>
      <c r="U947" s="149" t="n"/>
    </row>
    <row r="948" ht="15.75" customHeight="1" s="412">
      <c r="A948" s="5" t="n">
        <v>1131</v>
      </c>
      <c r="B948" s="252" t="n">
        <v>85</v>
      </c>
      <c r="C948" s="255" t="n">
        <v>199</v>
      </c>
      <c r="D948" s="255" t="n">
        <v>4</v>
      </c>
      <c r="E948" s="58" t="n">
        <v>43524</v>
      </c>
      <c r="F948" s="255" t="n">
        <v>5253</v>
      </c>
      <c r="G948" s="255" t="n">
        <v>8122</v>
      </c>
      <c r="H948" s="255" t="n">
        <v>7289</v>
      </c>
      <c r="I948" s="255" t="n">
        <v>9</v>
      </c>
      <c r="J948" s="59">
        <f>+(((G948-F948)-(H948-F948))/(H948-F948))*100</f>
        <v/>
      </c>
      <c r="K948" s="34">
        <f>AVERAGE(J948:J949)</f>
        <v/>
      </c>
      <c r="L948" s="34">
        <f>_xlfn.STDEV.S(J948,J949)</f>
        <v/>
      </c>
      <c r="M948" s="35" t="n"/>
      <c r="O948" s="295">
        <f>+(H948-F948)/10</f>
        <v/>
      </c>
      <c r="P948" s="26" t="inlineStr">
        <is>
          <t>FALSO</t>
        </is>
      </c>
      <c r="Q948" s="26" t="inlineStr">
        <is>
          <t>FALSO</t>
        </is>
      </c>
      <c r="R948" s="149" t="inlineStr">
        <is>
          <t>Esperado</t>
        </is>
      </c>
      <c r="S948" s="149" t="inlineStr">
        <is>
          <t>Esperado</t>
        </is>
      </c>
      <c r="T948" s="149" t="inlineStr">
        <is>
          <t>Se descarta</t>
        </is>
      </c>
      <c r="U948" s="149" t="n"/>
    </row>
    <row r="949" ht="15.75" customHeight="1" s="412">
      <c r="A949" s="5" t="n">
        <v>1132</v>
      </c>
      <c r="B949" s="252" t="n">
        <v>86</v>
      </c>
      <c r="C949" s="255" t="n">
        <v>199</v>
      </c>
      <c r="D949" s="255" t="n">
        <v>4</v>
      </c>
      <c r="E949" s="58" t="n">
        <v>43524</v>
      </c>
      <c r="F949" s="255" t="n">
        <v>5281</v>
      </c>
      <c r="G949" s="255" t="n">
        <v>8236</v>
      </c>
      <c r="H949" s="255" t="n">
        <v>7382</v>
      </c>
      <c r="I949" s="255" t="n"/>
      <c r="J949" s="59">
        <f>+(((G949-F949)-(H949-F949))/(H949-F949))*100</f>
        <v/>
      </c>
      <c r="K949" s="35" t="n"/>
      <c r="L949" s="35" t="n"/>
      <c r="M949" s="35" t="n"/>
      <c r="O949" s="295">
        <f>+(H949-F949)/10</f>
        <v/>
      </c>
      <c r="P949" s="26" t="inlineStr">
        <is>
          <t>FALSO</t>
        </is>
      </c>
      <c r="Q949" s="26" t="inlineStr">
        <is>
          <t>FALSO</t>
        </is>
      </c>
      <c r="R949" s="149" t="inlineStr">
        <is>
          <t>Esperado</t>
        </is>
      </c>
      <c r="S949" s="149" t="inlineStr">
        <is>
          <t>Esperado</t>
        </is>
      </c>
      <c r="T949" s="149" t="inlineStr">
        <is>
          <t>Se descarta</t>
        </is>
      </c>
      <c r="U949" s="149" t="n"/>
    </row>
    <row r="950" ht="15.75" customHeight="1" s="412">
      <c r="A950" s="5" t="n">
        <v>1781</v>
      </c>
      <c r="B950" s="252" t="n">
        <v>85</v>
      </c>
      <c r="C950" s="255" t="n">
        <v>199</v>
      </c>
      <c r="D950" s="255" t="n">
        <v>6</v>
      </c>
      <c r="E950" s="58" t="n">
        <v>43535</v>
      </c>
      <c r="F950" s="255" t="n">
        <v>5253</v>
      </c>
      <c r="G950" s="255" t="n">
        <v>7724</v>
      </c>
      <c r="H950" s="255" t="n">
        <v>7201</v>
      </c>
      <c r="I950" s="255" t="n">
        <v>10</v>
      </c>
      <c r="J950" s="59">
        <f>+(((G950-F950)-(H950-F950))/(H950-F950))*100</f>
        <v/>
      </c>
      <c r="K950" s="34">
        <f>AVERAGE(J950:J951)</f>
        <v/>
      </c>
      <c r="L950" s="34">
        <f>_xlfn.STDEV.S(J950,J951)</f>
        <v/>
      </c>
      <c r="M950" s="35" t="n"/>
      <c r="O950" s="295">
        <f>+(H950-F950)/10</f>
        <v/>
      </c>
      <c r="P950" s="26" t="inlineStr">
        <is>
          <t>FALSO</t>
        </is>
      </c>
      <c r="Q950" s="26" t="inlineStr">
        <is>
          <t>FALSO</t>
        </is>
      </c>
      <c r="R950" s="149" t="inlineStr">
        <is>
          <t>No esperado</t>
        </is>
      </c>
      <c r="S950" s="149" t="inlineStr">
        <is>
          <t>Esperado</t>
        </is>
      </c>
      <c r="T950" s="149" t="inlineStr">
        <is>
          <t>Se descarta</t>
        </is>
      </c>
      <c r="U950" s="149" t="n"/>
    </row>
    <row r="951" ht="15.75" customHeight="1" s="412">
      <c r="A951" s="5" t="n">
        <v>1782</v>
      </c>
      <c r="B951" s="252" t="n">
        <v>86</v>
      </c>
      <c r="C951" s="255" t="n">
        <v>199</v>
      </c>
      <c r="D951" s="255" t="n">
        <v>6</v>
      </c>
      <c r="E951" s="58" t="n">
        <v>43535</v>
      </c>
      <c r="F951" s="255" t="n">
        <v>5281</v>
      </c>
      <c r="G951" s="255" t="n">
        <v>7653</v>
      </c>
      <c r="H951" s="255" t="n">
        <v>7137</v>
      </c>
      <c r="I951" s="255" t="n"/>
      <c r="J951" s="59">
        <f>+(((G951-F951)-(H951-F951))/(H951-F951))*100</f>
        <v/>
      </c>
      <c r="K951" s="35" t="n"/>
      <c r="L951" s="35" t="n"/>
      <c r="M951" s="35" t="n"/>
      <c r="O951" s="295">
        <f>+(H951-F951)/10</f>
        <v/>
      </c>
      <c r="P951" s="26" t="inlineStr">
        <is>
          <t>FALSO</t>
        </is>
      </c>
      <c r="Q951" s="26" t="inlineStr">
        <is>
          <t>FALSO</t>
        </is>
      </c>
      <c r="R951" s="149" t="inlineStr">
        <is>
          <t>No esperado</t>
        </is>
      </c>
      <c r="S951" s="149" t="inlineStr">
        <is>
          <t>Esperado</t>
        </is>
      </c>
      <c r="T951" s="149" t="inlineStr">
        <is>
          <t>Se descarta</t>
        </is>
      </c>
      <c r="U951" s="149" t="n"/>
    </row>
    <row r="952" ht="15.75" customHeight="1" s="412">
      <c r="A952" s="15" t="n">
        <v>2281</v>
      </c>
      <c r="B952" s="16" t="n">
        <v>51</v>
      </c>
      <c r="C952" s="60" t="n">
        <v>199</v>
      </c>
      <c r="D952" s="60" t="n">
        <v>8</v>
      </c>
      <c r="E952" s="61" t="n">
        <v>43550</v>
      </c>
      <c r="F952" s="62" t="n">
        <v>5234</v>
      </c>
      <c r="G952" s="60" t="n">
        <v>7734</v>
      </c>
      <c r="H952" s="60" t="n">
        <v>7373</v>
      </c>
      <c r="I952" s="255" t="n"/>
      <c r="J952" s="59">
        <f>+(((G952-F952)-(H952-F952))/(H952-F952))*100</f>
        <v/>
      </c>
      <c r="K952" s="34">
        <f>AVERAGE(J952:J953)</f>
        <v/>
      </c>
      <c r="L952" s="34">
        <f>_xlfn.STDEV.S(J952,J953)</f>
        <v/>
      </c>
      <c r="M952" s="35" t="n"/>
      <c r="O952" s="295">
        <f>+(H952-F952)/10</f>
        <v/>
      </c>
      <c r="P952" s="26" t="inlineStr">
        <is>
          <t>FALSO</t>
        </is>
      </c>
      <c r="Q952" s="26" t="inlineStr">
        <is>
          <t>FALSO</t>
        </is>
      </c>
      <c r="R952" s="149" t="inlineStr">
        <is>
          <t>Esperado</t>
        </is>
      </c>
      <c r="S952" s="149" t="inlineStr">
        <is>
          <t>Esperado</t>
        </is>
      </c>
      <c r="T952" s="149" t="inlineStr">
        <is>
          <t>Se descarta</t>
        </is>
      </c>
      <c r="U952" s="149" t="n"/>
    </row>
    <row r="953" ht="15.75" customHeight="1" s="412">
      <c r="A953" s="15" t="n">
        <v>2282</v>
      </c>
      <c r="B953" s="16" t="n">
        <v>52</v>
      </c>
      <c r="C953" s="60" t="n">
        <v>199</v>
      </c>
      <c r="D953" s="60" t="n">
        <v>8</v>
      </c>
      <c r="E953" s="61" t="n">
        <v>43550</v>
      </c>
      <c r="F953" s="62" t="n">
        <v>5234</v>
      </c>
      <c r="G953" s="60" t="n">
        <v>7747</v>
      </c>
      <c r="H953" s="60" t="n">
        <v>7375</v>
      </c>
      <c r="I953" s="255" t="n"/>
      <c r="J953" s="59">
        <f>+(((G953-F953)-(H953-F953))/(H953-F953))*100</f>
        <v/>
      </c>
      <c r="K953" s="35" t="n"/>
      <c r="L953" s="35" t="n"/>
      <c r="M953" s="35" t="n"/>
      <c r="O953" s="295">
        <f>+(H953-F953)/10</f>
        <v/>
      </c>
      <c r="P953" s="26" t="inlineStr">
        <is>
          <t>FALSO</t>
        </is>
      </c>
      <c r="Q953" s="26" t="inlineStr">
        <is>
          <t>FALSO</t>
        </is>
      </c>
      <c r="R953" s="149" t="inlineStr">
        <is>
          <t>Esperado</t>
        </is>
      </c>
      <c r="S953" s="149" t="inlineStr">
        <is>
          <t>Esperado</t>
        </is>
      </c>
      <c r="T953" s="149" t="inlineStr">
        <is>
          <t>Se descarta</t>
        </is>
      </c>
      <c r="U953" s="149" t="n"/>
    </row>
    <row r="954" ht="15.75" customHeight="1" s="412">
      <c r="A954" s="15" t="n">
        <v>2747</v>
      </c>
      <c r="B954" s="16" t="n">
        <v>119</v>
      </c>
      <c r="C954" s="60" t="n">
        <v>199</v>
      </c>
      <c r="D954" s="60" t="n">
        <v>10</v>
      </c>
      <c r="E954" s="61" t="n">
        <v>43564</v>
      </c>
      <c r="F954" s="62" t="n">
        <v>5212</v>
      </c>
      <c r="G954" s="60" t="n">
        <v>7763</v>
      </c>
      <c r="H954" s="60" t="n">
        <v>7427</v>
      </c>
      <c r="I954" s="60" t="n"/>
      <c r="J954" s="59">
        <f>+(((G954-F954)-(H954-F954))/(H954-F954))*100</f>
        <v/>
      </c>
      <c r="K954" s="34">
        <f>AVERAGE(J954:J955)</f>
        <v/>
      </c>
      <c r="L954" s="34">
        <f>_xlfn.STDEV.S(J954,J955)</f>
        <v/>
      </c>
      <c r="M954" s="35">
        <f>(K952-K954)/14</f>
        <v/>
      </c>
      <c r="N954" s="295">
        <f>(K950-K954)/29</f>
        <v/>
      </c>
      <c r="O954" s="295">
        <f>+(H954-F954)/10</f>
        <v/>
      </c>
      <c r="P954" s="26" t="inlineStr">
        <is>
          <t>FALSO</t>
        </is>
      </c>
      <c r="Q954" s="26" t="inlineStr">
        <is>
          <t>VERDADERO</t>
        </is>
      </c>
      <c r="R954" s="149" t="inlineStr">
        <is>
          <t>Esperado</t>
        </is>
      </c>
      <c r="S954" s="149" t="inlineStr">
        <is>
          <t>Esperado</t>
        </is>
      </c>
      <c r="T954" s="149" t="inlineStr">
        <is>
          <t>Se descarta</t>
        </is>
      </c>
      <c r="U954" s="149" t="n"/>
    </row>
    <row r="955" ht="15.75" customHeight="1" s="412">
      <c r="A955" s="15" t="n">
        <v>2748</v>
      </c>
      <c r="B955" s="16" t="n">
        <v>120</v>
      </c>
      <c r="C955" s="60" t="n">
        <v>199</v>
      </c>
      <c r="D955" s="60" t="n">
        <v>10</v>
      </c>
      <c r="E955" s="61" t="n">
        <v>43564</v>
      </c>
      <c r="F955" s="62" t="n">
        <v>5196</v>
      </c>
      <c r="G955" s="60" t="n">
        <v>7707</v>
      </c>
      <c r="H955" s="60" t="n">
        <v>7382</v>
      </c>
      <c r="I955" s="60" t="n"/>
      <c r="J955" s="59">
        <f>+(((G955-F955)-(H955-F955))/(H955-F955))*100</f>
        <v/>
      </c>
      <c r="K955" s="35" t="n"/>
      <c r="L955" s="35" t="n"/>
      <c r="M955" s="35" t="n"/>
      <c r="O955" s="295">
        <f>+(H955-F955)/10</f>
        <v/>
      </c>
      <c r="P955" s="26" t="inlineStr">
        <is>
          <t>FALSO</t>
        </is>
      </c>
      <c r="Q955" s="26" t="inlineStr">
        <is>
          <t>FALSO</t>
        </is>
      </c>
      <c r="R955" s="149" t="inlineStr">
        <is>
          <t>No esperado</t>
        </is>
      </c>
      <c r="S955" s="149" t="inlineStr">
        <is>
          <t>Esperado</t>
        </is>
      </c>
      <c r="T955" s="149" t="inlineStr">
        <is>
          <t>Se descarta</t>
        </is>
      </c>
      <c r="U955" s="149" t="n"/>
    </row>
    <row r="956" ht="15.75" customHeight="1" s="412">
      <c r="A956" s="5" t="n">
        <v>109</v>
      </c>
      <c r="B956" s="252" t="n">
        <v>109</v>
      </c>
      <c r="C956" s="201" t="n">
        <v>200</v>
      </c>
      <c r="D956" s="201" t="n">
        <v>1</v>
      </c>
      <c r="E956" s="8" t="n">
        <v>43514</v>
      </c>
      <c r="F956" s="201" t="n">
        <v>5191</v>
      </c>
      <c r="G956" s="201" t="n">
        <v>7825</v>
      </c>
      <c r="H956" s="201" t="n">
        <v>7160</v>
      </c>
      <c r="I956" s="201" t="n">
        <v>9</v>
      </c>
      <c r="J956" s="9">
        <f>+(((G956-F956)-(H956-F956))/(H956-F956))*100</f>
        <v/>
      </c>
      <c r="K956" s="33">
        <f>AVERAGE(J956:J957)</f>
        <v/>
      </c>
      <c r="L956" s="33">
        <f>_xlfn.STDEV.S(J956,J957)</f>
        <v/>
      </c>
      <c r="M956" s="13" t="n">
        <v>1</v>
      </c>
      <c r="O956" s="295">
        <f>+(H956-F956)/10</f>
        <v/>
      </c>
      <c r="P956" s="26" t="inlineStr">
        <is>
          <t>FALSO</t>
        </is>
      </c>
      <c r="Q956" s="26" t="inlineStr">
        <is>
          <t>FALSO</t>
        </is>
      </c>
      <c r="R956" s="149" t="inlineStr">
        <is>
          <t>Esperado</t>
        </is>
      </c>
      <c r="S956" s="149" t="inlineStr">
        <is>
          <t>Esperado</t>
        </is>
      </c>
      <c r="T956" s="149" t="inlineStr">
        <is>
          <t>Dato Válido</t>
        </is>
      </c>
      <c r="U956" s="149" t="n"/>
    </row>
    <row r="957" ht="15.75" customHeight="1" s="412">
      <c r="A957" s="5" t="n">
        <v>110</v>
      </c>
      <c r="B957" s="252" t="n">
        <v>110</v>
      </c>
      <c r="C957" s="201" t="n">
        <v>200</v>
      </c>
      <c r="D957" s="201" t="n">
        <v>1</v>
      </c>
      <c r="E957" s="8" t="n">
        <v>43514</v>
      </c>
      <c r="F957" s="201" t="n">
        <v>5243</v>
      </c>
      <c r="G957" s="201" t="n">
        <v>8033</v>
      </c>
      <c r="H957" s="201" t="n">
        <v>7333</v>
      </c>
      <c r="I957" s="201" t="n"/>
      <c r="J957" s="9">
        <f>+(((G957-F957)-(H957-F957))/(H957-F957))*100</f>
        <v/>
      </c>
      <c r="K957" s="13" t="n"/>
      <c r="L957" s="13" t="n"/>
      <c r="M957" s="13" t="n"/>
      <c r="O957" s="295">
        <f>+(H957-F957)/10</f>
        <v/>
      </c>
      <c r="P957" s="26" t="inlineStr">
        <is>
          <t>VERDADERO</t>
        </is>
      </c>
      <c r="Q957" s="26" t="inlineStr">
        <is>
          <t>FALSO</t>
        </is>
      </c>
      <c r="R957" s="149" t="inlineStr">
        <is>
          <t>Esperado</t>
        </is>
      </c>
      <c r="S957" s="149" t="inlineStr">
        <is>
          <t>Esperado</t>
        </is>
      </c>
      <c r="T957" s="149" t="inlineStr">
        <is>
          <t>Dato Válido</t>
        </is>
      </c>
      <c r="U957" s="149" t="n"/>
    </row>
    <row r="958" ht="15.75" customHeight="1" s="412">
      <c r="A958" s="5" t="n">
        <v>763</v>
      </c>
      <c r="B958" s="252" t="n">
        <v>109</v>
      </c>
      <c r="C958" s="201" t="n">
        <v>200</v>
      </c>
      <c r="D958" s="201" t="n">
        <v>3</v>
      </c>
      <c r="E958" s="8" t="n">
        <v>43521</v>
      </c>
      <c r="F958" s="201" t="n">
        <v>5191</v>
      </c>
      <c r="G958" s="201" t="n">
        <v>7055</v>
      </c>
      <c r="H958" s="201" t="n">
        <v>6741</v>
      </c>
      <c r="I958" s="201" t="n">
        <v>9</v>
      </c>
      <c r="J958" s="9">
        <f>+(((G958-F958)-(H958-F958))/(H958-F958))*100</f>
        <v/>
      </c>
      <c r="K958" s="33">
        <f>AVERAGE(J958:J959)</f>
        <v/>
      </c>
      <c r="L958" s="33">
        <f>_xlfn.STDEV.S(J958,J959)</f>
        <v/>
      </c>
      <c r="M958" s="13" t="n"/>
      <c r="O958" s="295">
        <f>+(H958-F958)/10</f>
        <v/>
      </c>
      <c r="P958" s="26" t="inlineStr">
        <is>
          <t>FALSO</t>
        </is>
      </c>
      <c r="Q958" s="26" t="inlineStr">
        <is>
          <t>FALSO</t>
        </is>
      </c>
      <c r="R958" s="149" t="inlineStr">
        <is>
          <t>No esperado</t>
        </is>
      </c>
      <c r="S958" s="149" t="inlineStr">
        <is>
          <t>Esperado</t>
        </is>
      </c>
      <c r="T958" s="149" t="inlineStr">
        <is>
          <t>Dato Válido</t>
        </is>
      </c>
      <c r="U958" s="149" t="n"/>
    </row>
    <row r="959" ht="15.75" customHeight="1" s="412">
      <c r="A959" s="5" t="n">
        <v>764</v>
      </c>
      <c r="B959" s="252" t="n">
        <v>110</v>
      </c>
      <c r="C959" s="201" t="n">
        <v>200</v>
      </c>
      <c r="D959" s="201" t="n">
        <v>3</v>
      </c>
      <c r="E959" s="8" t="n">
        <v>43521</v>
      </c>
      <c r="F959" s="201" t="n">
        <v>5243</v>
      </c>
      <c r="G959" s="201" t="n">
        <v>7230</v>
      </c>
      <c r="H959" s="201" t="n">
        <v>6884</v>
      </c>
      <c r="I959" s="201" t="n"/>
      <c r="J959" s="9">
        <f>+(((G959-F959)-(H959-F959))/(H959-F959))*100</f>
        <v/>
      </c>
      <c r="K959" s="13" t="n"/>
      <c r="L959" s="13" t="n"/>
      <c r="M959" s="13" t="n"/>
      <c r="O959" s="295">
        <f>+(H959-F959)/10</f>
        <v/>
      </c>
      <c r="P959" s="26" t="inlineStr">
        <is>
          <t>FALSO</t>
        </is>
      </c>
      <c r="Q959" s="26" t="inlineStr">
        <is>
          <t>FALSO</t>
        </is>
      </c>
      <c r="R959" s="149" t="inlineStr">
        <is>
          <t>Esperado</t>
        </is>
      </c>
      <c r="S959" s="149" t="inlineStr">
        <is>
          <t>Esperado</t>
        </is>
      </c>
      <c r="T959" s="149" t="inlineStr">
        <is>
          <t>Dato Válido</t>
        </is>
      </c>
      <c r="U959" s="149" t="n"/>
    </row>
    <row r="960" ht="15.75" customHeight="1" s="412">
      <c r="A960" s="5" t="n">
        <v>1413</v>
      </c>
      <c r="B960" s="252" t="n">
        <v>109</v>
      </c>
      <c r="C960" s="201" t="n">
        <v>200</v>
      </c>
      <c r="D960" s="201" t="n">
        <v>5</v>
      </c>
      <c r="E960" s="8" t="n">
        <v>43531</v>
      </c>
      <c r="F960" s="201" t="n">
        <v>5191</v>
      </c>
      <c r="G960" s="201" t="n">
        <v>7162</v>
      </c>
      <c r="H960" s="201" t="n">
        <v>6887</v>
      </c>
      <c r="I960" s="201" t="n">
        <v>10</v>
      </c>
      <c r="J960" s="9">
        <f>+(((G960-F960)-(H960-F960))/(H960-F960))*100</f>
        <v/>
      </c>
      <c r="K960" s="33">
        <f>AVERAGE(J960:J961)</f>
        <v/>
      </c>
      <c r="L960" s="33">
        <f>_xlfn.STDEV.S(J960,J961)</f>
        <v/>
      </c>
      <c r="M960" s="13" t="n"/>
      <c r="O960" s="295">
        <f>+(H960-F960)/10</f>
        <v/>
      </c>
      <c r="P960" s="26" t="inlineStr">
        <is>
          <t>FALSO</t>
        </is>
      </c>
      <c r="Q960" s="26" t="inlineStr">
        <is>
          <t>FALSO</t>
        </is>
      </c>
      <c r="R960" s="149" t="inlineStr">
        <is>
          <t>Esperado</t>
        </is>
      </c>
      <c r="S960" s="149" t="inlineStr">
        <is>
          <t>Esperado</t>
        </is>
      </c>
      <c r="T960" s="149" t="inlineStr">
        <is>
          <t>Dato Válido</t>
        </is>
      </c>
      <c r="U960" s="149" t="n"/>
    </row>
    <row r="961" ht="15.75" customHeight="1" s="412">
      <c r="A961" s="5" t="n">
        <v>1414</v>
      </c>
      <c r="B961" s="252" t="n">
        <v>110</v>
      </c>
      <c r="C961" s="201" t="n">
        <v>200</v>
      </c>
      <c r="D961" s="201" t="n">
        <v>5</v>
      </c>
      <c r="E961" s="8" t="n">
        <v>43531</v>
      </c>
      <c r="F961" s="201" t="n">
        <v>5243</v>
      </c>
      <c r="G961" s="201" t="n">
        <v>7229</v>
      </c>
      <c r="H961" s="201" t="n">
        <v>6954</v>
      </c>
      <c r="I961" s="201" t="n"/>
      <c r="J961" s="9">
        <f>+(((G961-F961)-(H961-F961))/(H961-F961))*100</f>
        <v/>
      </c>
      <c r="K961" s="13" t="n"/>
      <c r="L961" s="13" t="n"/>
      <c r="M961" s="13" t="n"/>
      <c r="O961" s="295">
        <f>+(H961-F961)/10</f>
        <v/>
      </c>
      <c r="P961" s="26" t="inlineStr">
        <is>
          <t>FALSO</t>
        </is>
      </c>
      <c r="Q961" s="26" t="inlineStr">
        <is>
          <t>FALSO</t>
        </is>
      </c>
      <c r="R961" s="149" t="inlineStr">
        <is>
          <t>Esperado</t>
        </is>
      </c>
      <c r="S961" s="149" t="inlineStr">
        <is>
          <t>Esperado</t>
        </is>
      </c>
      <c r="T961" s="149" t="inlineStr">
        <is>
          <t>Dato Válido</t>
        </is>
      </c>
      <c r="U961" s="149" t="n"/>
    </row>
    <row r="962" ht="15.75" customHeight="1" s="412">
      <c r="A962" s="15" t="n">
        <v>2017</v>
      </c>
      <c r="B962" s="16" t="n">
        <v>63</v>
      </c>
      <c r="C962" s="17" t="n">
        <v>200</v>
      </c>
      <c r="D962" s="17" t="n">
        <v>7</v>
      </c>
      <c r="E962" s="18" t="n">
        <v>43545</v>
      </c>
      <c r="F962" s="19" t="n">
        <v>5214</v>
      </c>
      <c r="G962" s="17" t="n">
        <v>7845</v>
      </c>
      <c r="H962" s="17" t="n">
        <v>7466</v>
      </c>
      <c r="I962" s="201" t="n"/>
      <c r="J962" s="9">
        <f>+(((G962-F962)-(H962-F962))/(H962-F962))*100</f>
        <v/>
      </c>
      <c r="K962" s="33">
        <f>AVERAGE(J962:J963)</f>
        <v/>
      </c>
      <c r="L962" s="33">
        <f>_xlfn.STDEV.S(J962,J963)</f>
        <v/>
      </c>
      <c r="M962" s="13">
        <f>(K960-K962)/14</f>
        <v/>
      </c>
      <c r="N962" s="295">
        <f>(K956-K962)/31</f>
        <v/>
      </c>
      <c r="O962" s="295">
        <f>+(H962-F962)/10</f>
        <v/>
      </c>
      <c r="P962" s="26" t="inlineStr">
        <is>
          <t>FALSO</t>
        </is>
      </c>
      <c r="Q962" s="26" t="inlineStr">
        <is>
          <t>FALSO</t>
        </is>
      </c>
      <c r="R962" s="149" t="inlineStr">
        <is>
          <t>Esperado</t>
        </is>
      </c>
      <c r="S962" s="149" t="inlineStr">
        <is>
          <t>Esperado</t>
        </is>
      </c>
      <c r="T962" s="149" t="inlineStr">
        <is>
          <t>Dato Válido</t>
        </is>
      </c>
      <c r="U962" s="149" t="n"/>
    </row>
    <row r="963" ht="15.75" customHeight="1" s="412">
      <c r="A963" s="15" t="n">
        <v>2018</v>
      </c>
      <c r="B963" s="16" t="n">
        <v>64</v>
      </c>
      <c r="C963" s="17" t="n">
        <v>200</v>
      </c>
      <c r="D963" s="17" t="n">
        <v>7</v>
      </c>
      <c r="E963" s="18" t="n">
        <v>43545</v>
      </c>
      <c r="F963" s="19" t="n">
        <v>5232</v>
      </c>
      <c r="G963" s="17" t="n">
        <v>7597</v>
      </c>
      <c r="H963" s="17" t="n">
        <v>7254</v>
      </c>
      <c r="I963" s="201" t="n"/>
      <c r="J963" s="9">
        <f>+(((G963-F963)-(H963-F963))/(H963-F963))*100</f>
        <v/>
      </c>
      <c r="K963" s="13" t="n"/>
      <c r="L963" s="13" t="n"/>
      <c r="M963" s="13" t="n"/>
      <c r="O963" s="295">
        <f>+(H963-F963)/10</f>
        <v/>
      </c>
      <c r="P963" s="26" t="inlineStr">
        <is>
          <t>FALSO</t>
        </is>
      </c>
      <c r="Q963" s="26" t="inlineStr">
        <is>
          <t>FALSO</t>
        </is>
      </c>
      <c r="R963" s="149" t="inlineStr">
        <is>
          <t>No esperado</t>
        </is>
      </c>
      <c r="S963" s="149" t="inlineStr">
        <is>
          <t>Esperado</t>
        </is>
      </c>
      <c r="T963" s="149" t="inlineStr">
        <is>
          <t>Dato Válido</t>
        </is>
      </c>
      <c r="U963" s="149" t="n"/>
    </row>
    <row r="964" ht="15.75" customHeight="1" s="412">
      <c r="A964" s="5" t="n">
        <v>479</v>
      </c>
      <c r="B964" s="252" t="n">
        <v>129</v>
      </c>
      <c r="C964" s="255" t="n">
        <v>201</v>
      </c>
      <c r="D964" s="255" t="n">
        <v>2</v>
      </c>
      <c r="E964" s="58" t="n">
        <v>43517</v>
      </c>
      <c r="F964" s="255" t="n">
        <v>5238</v>
      </c>
      <c r="G964" s="255" t="n">
        <v>7528</v>
      </c>
      <c r="H964" s="255" t="n">
        <v>6867</v>
      </c>
      <c r="I964" s="255" t="n">
        <v>10</v>
      </c>
      <c r="J964" s="59">
        <f>+(((G964-F964)-(H964-F964))/(H964-F964))*100</f>
        <v/>
      </c>
      <c r="K964" s="34">
        <f>AVERAGE(J964:J965)</f>
        <v/>
      </c>
      <c r="L964" s="34">
        <f>_xlfn.STDEV.S(J964,J965)</f>
        <v/>
      </c>
      <c r="M964" s="35" t="n">
        <v>2</v>
      </c>
      <c r="O964" s="295">
        <f>+(H964-F964)/10</f>
        <v/>
      </c>
      <c r="P964" s="26" t="inlineStr">
        <is>
          <t>FALSO</t>
        </is>
      </c>
      <c r="Q964" s="26" t="inlineStr">
        <is>
          <t>FALSO</t>
        </is>
      </c>
      <c r="R964" s="149" t="inlineStr">
        <is>
          <t>Esperado</t>
        </is>
      </c>
      <c r="S964" s="149" t="inlineStr">
        <is>
          <t>Esperado</t>
        </is>
      </c>
      <c r="T964" s="149" t="inlineStr">
        <is>
          <t>Dato Válido</t>
        </is>
      </c>
      <c r="U964" s="149" t="n"/>
    </row>
    <row r="965" ht="15.75" customHeight="1" s="412">
      <c r="A965" s="5" t="n">
        <v>480</v>
      </c>
      <c r="B965" s="252" t="n">
        <v>130</v>
      </c>
      <c r="C965" s="255" t="n">
        <v>201</v>
      </c>
      <c r="D965" s="255" t="n">
        <v>2</v>
      </c>
      <c r="E965" s="58" t="n">
        <v>43517</v>
      </c>
      <c r="F965" s="255" t="n">
        <v>5212</v>
      </c>
      <c r="G965" s="255" t="n">
        <v>7517</v>
      </c>
      <c r="H965" s="255" t="n">
        <v>6832</v>
      </c>
      <c r="I965" s="255" t="n"/>
      <c r="J965" s="59">
        <f>+(((G965-F965)-(H965-F965))/(H965-F965))*100</f>
        <v/>
      </c>
      <c r="K965" s="35" t="n"/>
      <c r="L965" s="35" t="n"/>
      <c r="M965" s="35" t="n"/>
      <c r="O965" s="295">
        <f>+(H965-F965)/10</f>
        <v/>
      </c>
      <c r="P965" s="26" t="inlineStr">
        <is>
          <t>FALSO</t>
        </is>
      </c>
      <c r="Q965" s="26" t="inlineStr">
        <is>
          <t>FALSO</t>
        </is>
      </c>
      <c r="R965" s="149" t="inlineStr">
        <is>
          <t>Esperado</t>
        </is>
      </c>
      <c r="S965" s="149" t="inlineStr">
        <is>
          <t>No esperado</t>
        </is>
      </c>
      <c r="T965" s="149" t="inlineStr">
        <is>
          <t>Dato Válido</t>
        </is>
      </c>
      <c r="U965" s="149" t="n"/>
    </row>
    <row r="966" ht="15.75" customHeight="1" s="412">
      <c r="A966" s="5" t="n">
        <v>1133</v>
      </c>
      <c r="B966" s="252" t="n">
        <v>87</v>
      </c>
      <c r="C966" s="255" t="n">
        <v>201</v>
      </c>
      <c r="D966" s="255" t="n">
        <v>4</v>
      </c>
      <c r="E966" s="58" t="n">
        <v>43524</v>
      </c>
      <c r="F966" s="255" t="n">
        <v>5250</v>
      </c>
      <c r="G966" s="255" t="n">
        <v>7580</v>
      </c>
      <c r="H966" s="255" t="n">
        <v>6957</v>
      </c>
      <c r="I966" s="255" t="n">
        <v>11</v>
      </c>
      <c r="J966" s="59">
        <f>+(((G966-F966)-(H966-F966))/(H966-F966))*100</f>
        <v/>
      </c>
      <c r="K966" s="34">
        <f>AVERAGE(J966:J967)</f>
        <v/>
      </c>
      <c r="L966" s="34">
        <f>_xlfn.STDEV.S(J966,J967)</f>
        <v/>
      </c>
      <c r="M966" s="35" t="n"/>
      <c r="O966" s="295">
        <f>+(H966-F966)/10</f>
        <v/>
      </c>
      <c r="P966" s="26" t="inlineStr">
        <is>
          <t>VERDADERO</t>
        </is>
      </c>
      <c r="Q966" s="26" t="inlineStr">
        <is>
          <t>FALSO</t>
        </is>
      </c>
      <c r="R966" s="149" t="inlineStr">
        <is>
          <t>Esperado</t>
        </is>
      </c>
      <c r="S966" s="149" t="inlineStr">
        <is>
          <t>Esperado</t>
        </is>
      </c>
      <c r="T966" s="149" t="inlineStr">
        <is>
          <t>Dato Válido</t>
        </is>
      </c>
      <c r="U966" s="149" t="n"/>
    </row>
    <row r="967" ht="15.75" customHeight="1" s="412">
      <c r="A967" s="5" t="n">
        <v>1134</v>
      </c>
      <c r="B967" s="252" t="n">
        <v>88</v>
      </c>
      <c r="C967" s="255" t="n">
        <v>201</v>
      </c>
      <c r="D967" s="255" t="n">
        <v>4</v>
      </c>
      <c r="E967" s="58" t="n">
        <v>43524</v>
      </c>
      <c r="F967" s="255" t="n">
        <v>5241</v>
      </c>
      <c r="G967" s="255" t="n">
        <v>7393</v>
      </c>
      <c r="H967" s="255" t="n">
        <v>6807</v>
      </c>
      <c r="I967" s="255" t="n"/>
      <c r="J967" s="59">
        <f>+(((G967-F967)-(H967-F967))/(H967-F967))*100</f>
        <v/>
      </c>
      <c r="K967" s="35" t="n"/>
      <c r="L967" s="35" t="n"/>
      <c r="M967" s="35" t="n"/>
      <c r="O967" s="295">
        <f>+(H967-F967)/10</f>
        <v/>
      </c>
      <c r="P967" s="26" t="inlineStr">
        <is>
          <t>FALSO</t>
        </is>
      </c>
      <c r="Q967" s="26" t="inlineStr">
        <is>
          <t>FALSO</t>
        </is>
      </c>
      <c r="R967" s="149" t="inlineStr">
        <is>
          <t>No esperado</t>
        </is>
      </c>
      <c r="S967" s="149" t="inlineStr">
        <is>
          <t>Esperado</t>
        </is>
      </c>
      <c r="T967" s="149" t="inlineStr">
        <is>
          <t>Dato Válido</t>
        </is>
      </c>
      <c r="U967" s="149" t="n"/>
    </row>
    <row r="968" ht="15.75" customHeight="1" s="412">
      <c r="A968" s="5" t="n">
        <v>1783</v>
      </c>
      <c r="B968" s="252" t="n">
        <v>87</v>
      </c>
      <c r="C968" s="255" t="n">
        <v>201</v>
      </c>
      <c r="D968" s="255" t="n">
        <v>6</v>
      </c>
      <c r="E968" s="58" t="n">
        <v>43535</v>
      </c>
      <c r="F968" s="255" t="n">
        <v>5250</v>
      </c>
      <c r="G968" s="255" t="n">
        <v>7177</v>
      </c>
      <c r="H968" s="255" t="n">
        <v>6771</v>
      </c>
      <c r="I968" s="255" t="n">
        <v>8</v>
      </c>
      <c r="J968" s="59">
        <f>+(((G968-F968)-(H968-F968))/(H968-F968))*100</f>
        <v/>
      </c>
      <c r="K968" s="34">
        <f>AVERAGE(J968:J969)</f>
        <v/>
      </c>
      <c r="L968" s="34">
        <f>_xlfn.STDEV.S(J968,J969)</f>
        <v/>
      </c>
      <c r="M968" s="35" t="n"/>
      <c r="O968" s="295">
        <f>+(H968-F968)/10</f>
        <v/>
      </c>
      <c r="P968" s="26" t="inlineStr">
        <is>
          <t>FALSO</t>
        </is>
      </c>
      <c r="Q968" s="26" t="inlineStr">
        <is>
          <t>FALSO</t>
        </is>
      </c>
      <c r="R968" s="149" t="inlineStr">
        <is>
          <t>No esperado</t>
        </is>
      </c>
      <c r="S968" s="149" t="inlineStr">
        <is>
          <t>Esperado</t>
        </is>
      </c>
      <c r="T968" s="149" t="inlineStr">
        <is>
          <t>Dato Válido</t>
        </is>
      </c>
      <c r="U968" s="149" t="n"/>
    </row>
    <row r="969" ht="15.75" customHeight="1" s="412">
      <c r="A969" s="5" t="n">
        <v>1784</v>
      </c>
      <c r="B969" s="252" t="n">
        <v>88</v>
      </c>
      <c r="C969" s="255" t="n">
        <v>201</v>
      </c>
      <c r="D969" s="255" t="n">
        <v>6</v>
      </c>
      <c r="E969" s="58" t="n">
        <v>43535</v>
      </c>
      <c r="F969" s="255" t="n">
        <v>5241</v>
      </c>
      <c r="G969" s="255" t="n">
        <v>7137</v>
      </c>
      <c r="H969" s="255" t="n">
        <v>6736</v>
      </c>
      <c r="I969" s="255" t="n"/>
      <c r="J969" s="59">
        <f>+(((G969-F969)-(H969-F969))/(H969-F969))*100</f>
        <v/>
      </c>
      <c r="K969" s="35" t="n"/>
      <c r="L969" s="35" t="n"/>
      <c r="M969" s="35" t="n"/>
      <c r="O969" s="295">
        <f>+(H969-F969)/10</f>
        <v/>
      </c>
      <c r="P969" s="26" t="inlineStr">
        <is>
          <t>FALSO</t>
        </is>
      </c>
      <c r="Q969" s="26" t="inlineStr">
        <is>
          <t>FALSO</t>
        </is>
      </c>
      <c r="R969" s="149" t="inlineStr">
        <is>
          <t>No esperado</t>
        </is>
      </c>
      <c r="S969" s="149" t="inlineStr">
        <is>
          <t>Esperado</t>
        </is>
      </c>
      <c r="T969" s="149" t="inlineStr">
        <is>
          <t>Dato Válido</t>
        </is>
      </c>
      <c r="U969" s="149" t="n"/>
    </row>
    <row r="970" ht="15.75" customHeight="1" s="412">
      <c r="A970" s="15" t="n">
        <v>2283</v>
      </c>
      <c r="B970" s="16" t="n">
        <v>53</v>
      </c>
      <c r="C970" s="60" t="n">
        <v>201</v>
      </c>
      <c r="D970" s="60" t="n">
        <v>8</v>
      </c>
      <c r="E970" s="61" t="n">
        <v>43550</v>
      </c>
      <c r="F970" s="62" t="n">
        <v>5232</v>
      </c>
      <c r="G970" s="60" t="n">
        <v>7059</v>
      </c>
      <c r="H970" s="60" t="n">
        <v>6767</v>
      </c>
      <c r="I970" s="255" t="n"/>
      <c r="J970" s="59">
        <f>+(((G970-F970)-(H970-F970))/(H970-F970))*100</f>
        <v/>
      </c>
      <c r="K970" s="34">
        <f>AVERAGE(J970:J971)</f>
        <v/>
      </c>
      <c r="L970" s="34">
        <f>_xlfn.STDEV.S(J970,J971)</f>
        <v/>
      </c>
      <c r="M970" s="35" t="n"/>
      <c r="O970" s="295">
        <f>+(H970-F970)/10</f>
        <v/>
      </c>
      <c r="P970" s="26" t="inlineStr">
        <is>
          <t>FALSO</t>
        </is>
      </c>
      <c r="Q970" s="26" t="inlineStr">
        <is>
          <t>FALSO</t>
        </is>
      </c>
      <c r="R970" s="149" t="inlineStr">
        <is>
          <t>Esperado</t>
        </is>
      </c>
      <c r="S970" s="149" t="inlineStr">
        <is>
          <t>Esperado</t>
        </is>
      </c>
      <c r="T970" s="149" t="inlineStr">
        <is>
          <t>Dato Válido</t>
        </is>
      </c>
      <c r="U970" s="149" t="n"/>
    </row>
    <row r="971" ht="15.75" customHeight="1" s="412">
      <c r="A971" s="15" t="n">
        <v>2284</v>
      </c>
      <c r="B971" s="16" t="n">
        <v>54</v>
      </c>
      <c r="C971" s="60" t="n">
        <v>201</v>
      </c>
      <c r="D971" s="60" t="n">
        <v>8</v>
      </c>
      <c r="E971" s="61" t="n">
        <v>43550</v>
      </c>
      <c r="F971" s="62" t="n">
        <v>5271</v>
      </c>
      <c r="G971" s="60" t="n">
        <v>7140</v>
      </c>
      <c r="H971" s="60" t="n">
        <v>6845</v>
      </c>
      <c r="I971" s="255" t="n"/>
      <c r="J971" s="59">
        <f>+(((G971-F971)-(H971-F971))/(H971-F971))*100</f>
        <v/>
      </c>
      <c r="K971" s="35" t="n"/>
      <c r="L971" s="35" t="n"/>
      <c r="M971" s="35" t="n"/>
      <c r="O971" s="295">
        <f>+(H971-F971)/10</f>
        <v/>
      </c>
      <c r="P971" s="26" t="inlineStr">
        <is>
          <t>FALSO</t>
        </is>
      </c>
      <c r="Q971" s="26" t="inlineStr">
        <is>
          <t>FALSO</t>
        </is>
      </c>
      <c r="R971" s="149" t="inlineStr">
        <is>
          <t>Esperado</t>
        </is>
      </c>
      <c r="S971" s="149" t="inlineStr">
        <is>
          <t>Esperado</t>
        </is>
      </c>
      <c r="T971" s="149" t="inlineStr">
        <is>
          <t>Dato Válido</t>
        </is>
      </c>
      <c r="U971" s="149" t="n"/>
    </row>
    <row r="972" ht="15.75" customHeight="1" s="412">
      <c r="A972" s="15" t="n">
        <v>2749</v>
      </c>
      <c r="B972" s="16" t="n">
        <v>121</v>
      </c>
      <c r="C972" s="60" t="n">
        <v>201</v>
      </c>
      <c r="D972" s="60" t="n">
        <v>10</v>
      </c>
      <c r="E972" s="61" t="n">
        <v>43564</v>
      </c>
      <c r="F972" s="62" t="n">
        <v>5262</v>
      </c>
      <c r="G972" s="60" t="n">
        <v>7354</v>
      </c>
      <c r="H972" s="60" t="n">
        <v>7070</v>
      </c>
      <c r="I972" s="60" t="n"/>
      <c r="J972" s="59">
        <f>+(((G972-F972)-(H972-F972))/(H972-F972))*100</f>
        <v/>
      </c>
      <c r="K972" s="34">
        <f>AVERAGE(J972:J973)</f>
        <v/>
      </c>
      <c r="L972" s="34">
        <f>_xlfn.STDEV.S(J972,J973)</f>
        <v/>
      </c>
      <c r="M972" s="35">
        <f>(K970-K972)/14</f>
        <v/>
      </c>
      <c r="N972" s="295">
        <f>(K966-K972)/40</f>
        <v/>
      </c>
      <c r="O972" s="295">
        <f>+(H972-F972)/10</f>
        <v/>
      </c>
      <c r="P972" s="26" t="inlineStr">
        <is>
          <t>FALSO</t>
        </is>
      </c>
      <c r="Q972" s="26" t="inlineStr">
        <is>
          <t>VERDADERO</t>
        </is>
      </c>
      <c r="R972" s="149" t="inlineStr">
        <is>
          <t>Esperado</t>
        </is>
      </c>
      <c r="S972" s="149" t="inlineStr">
        <is>
          <t>Esperado</t>
        </is>
      </c>
      <c r="T972" s="149" t="inlineStr">
        <is>
          <t>Dato Válido</t>
        </is>
      </c>
      <c r="U972" s="149" t="n"/>
    </row>
    <row r="973" ht="15.75" customHeight="1" s="412">
      <c r="A973" s="15" t="n">
        <v>2750</v>
      </c>
      <c r="B973" s="16" t="n">
        <v>122</v>
      </c>
      <c r="C973" s="60" t="n">
        <v>201</v>
      </c>
      <c r="D973" s="60" t="n">
        <v>10</v>
      </c>
      <c r="E973" s="61" t="n">
        <v>43564</v>
      </c>
      <c r="F973" s="62" t="n">
        <v>5223</v>
      </c>
      <c r="G973" s="60" t="n">
        <v>7252</v>
      </c>
      <c r="H973" s="60" t="n">
        <v>6979</v>
      </c>
      <c r="I973" s="60" t="n"/>
      <c r="J973" s="59">
        <f>+(((G973-F973)-(H973-F973))/(H973-F973))*100</f>
        <v/>
      </c>
      <c r="K973" s="35" t="n"/>
      <c r="L973" s="35" t="n"/>
      <c r="M973" s="35" t="n"/>
      <c r="O973" s="295">
        <f>+(H973-F973)/10</f>
        <v/>
      </c>
      <c r="P973" s="26" t="inlineStr">
        <is>
          <t>FALSO</t>
        </is>
      </c>
      <c r="Q973" s="26" t="inlineStr">
        <is>
          <t>FALSO</t>
        </is>
      </c>
      <c r="R973" s="149" t="inlineStr">
        <is>
          <t>No esperado</t>
        </is>
      </c>
      <c r="S973" s="149" t="inlineStr">
        <is>
          <t>Esperado</t>
        </is>
      </c>
      <c r="T973" s="149" t="inlineStr">
        <is>
          <t>Dato Válido</t>
        </is>
      </c>
      <c r="U973" s="149" t="n"/>
    </row>
    <row r="974" ht="15.75" customHeight="1" s="412">
      <c r="A974" s="5" t="n">
        <v>111</v>
      </c>
      <c r="B974" s="252" t="n">
        <v>111</v>
      </c>
      <c r="C974" s="201" t="n">
        <v>202</v>
      </c>
      <c r="D974" s="201" t="n">
        <v>1</v>
      </c>
      <c r="E974" s="8" t="n">
        <v>43514</v>
      </c>
      <c r="F974" s="201" t="n">
        <v>5213</v>
      </c>
      <c r="G974" s="201" t="n">
        <v>8405</v>
      </c>
      <c r="H974" s="201" t="n">
        <v>7576</v>
      </c>
      <c r="I974" s="201" t="n">
        <v>6</v>
      </c>
      <c r="J974" s="9">
        <f>+(((G974-F974)-(H974-F974))/(H974-F974))*100</f>
        <v/>
      </c>
      <c r="K974" s="33">
        <f>AVERAGE(J974:J975)</f>
        <v/>
      </c>
      <c r="L974" s="33">
        <f>_xlfn.STDEV.S(J974,J975)</f>
        <v/>
      </c>
      <c r="M974" s="13" t="n">
        <v>1</v>
      </c>
      <c r="O974" s="295">
        <f>+(H974-F974)/10</f>
        <v/>
      </c>
      <c r="P974" s="26" t="inlineStr">
        <is>
          <t>VERDADERO</t>
        </is>
      </c>
      <c r="Q974" s="26" t="inlineStr">
        <is>
          <t>FALSO</t>
        </is>
      </c>
      <c r="R974" s="149" t="inlineStr">
        <is>
          <t>Esperado</t>
        </is>
      </c>
      <c r="S974" s="149" t="inlineStr">
        <is>
          <t>Esperado</t>
        </is>
      </c>
      <c r="T974" s="149" t="inlineStr">
        <is>
          <t>Dato Válido</t>
        </is>
      </c>
      <c r="U974" s="149" t="n"/>
    </row>
    <row r="975" ht="15.75" customHeight="1" s="412">
      <c r="A975" s="5" t="n">
        <v>112</v>
      </c>
      <c r="B975" s="252" t="n">
        <v>112</v>
      </c>
      <c r="C975" s="201" t="n">
        <v>202</v>
      </c>
      <c r="D975" s="201" t="n">
        <v>1</v>
      </c>
      <c r="E975" s="8" t="n">
        <v>43514</v>
      </c>
      <c r="F975" s="201" t="n">
        <v>5197</v>
      </c>
      <c r="G975" s="201" t="n">
        <v>8393</v>
      </c>
      <c r="H975" s="201" t="n">
        <v>7542</v>
      </c>
      <c r="I975" s="201" t="n"/>
      <c r="J975" s="9">
        <f>+(((G975-F975)-(H975-F975))/(H975-F975))*100</f>
        <v/>
      </c>
      <c r="K975" s="13" t="n"/>
      <c r="L975" s="13" t="n"/>
      <c r="M975" s="13" t="n"/>
      <c r="O975" s="295">
        <f>+(H975-F975)/10</f>
        <v/>
      </c>
      <c r="P975" s="26" t="inlineStr">
        <is>
          <t>FALSO</t>
        </is>
      </c>
      <c r="Q975" s="26" t="inlineStr">
        <is>
          <t>FALSO</t>
        </is>
      </c>
      <c r="R975" s="149" t="inlineStr">
        <is>
          <t>Esperado</t>
        </is>
      </c>
      <c r="S975" s="149" t="inlineStr">
        <is>
          <t>No esperado</t>
        </is>
      </c>
      <c r="T975" s="149" t="inlineStr">
        <is>
          <t>Dato Válido</t>
        </is>
      </c>
      <c r="U975" s="149" t="n"/>
    </row>
    <row r="976" ht="15.75" customHeight="1" s="412">
      <c r="A976" s="5" t="n">
        <v>765</v>
      </c>
      <c r="B976" s="252" t="n">
        <v>111</v>
      </c>
      <c r="C976" s="201" t="n">
        <v>202</v>
      </c>
      <c r="D976" s="201" t="n">
        <v>3</v>
      </c>
      <c r="E976" s="8" t="n">
        <v>43521</v>
      </c>
      <c r="F976" s="201" t="n">
        <v>5213</v>
      </c>
      <c r="G976" s="201" t="n">
        <v>8482</v>
      </c>
      <c r="H976" s="201" t="n">
        <v>7807</v>
      </c>
      <c r="I976" s="201" t="n">
        <v>9</v>
      </c>
      <c r="J976" s="9">
        <f>+(((G976-F976)-(H976-F976))/(H976-F976))*100</f>
        <v/>
      </c>
      <c r="K976" s="33">
        <f>AVERAGE(J976:J977)</f>
        <v/>
      </c>
      <c r="L976" s="33">
        <f>_xlfn.STDEV.S(J976,J977)</f>
        <v/>
      </c>
      <c r="M976" s="13" t="n"/>
      <c r="O976" s="295">
        <f>+(H976-F976)/10</f>
        <v/>
      </c>
      <c r="P976" s="26" t="inlineStr">
        <is>
          <t>FALSO</t>
        </is>
      </c>
      <c r="Q976" s="26" t="inlineStr">
        <is>
          <t>FALSO</t>
        </is>
      </c>
      <c r="R976" s="149" t="inlineStr">
        <is>
          <t>Esperado</t>
        </is>
      </c>
      <c r="S976" s="149" t="inlineStr">
        <is>
          <t>Esperado</t>
        </is>
      </c>
      <c r="T976" s="149" t="inlineStr">
        <is>
          <t>Dato Válido</t>
        </is>
      </c>
      <c r="U976" s="149" t="n"/>
    </row>
    <row r="977" ht="15.75" customHeight="1" s="412">
      <c r="A977" s="5" t="n">
        <v>766</v>
      </c>
      <c r="B977" s="252" t="n">
        <v>112</v>
      </c>
      <c r="C977" s="201" t="n">
        <v>202</v>
      </c>
      <c r="D977" s="201" t="n">
        <v>3</v>
      </c>
      <c r="E977" s="8" t="n">
        <v>43521</v>
      </c>
      <c r="F977" s="201" t="n">
        <v>5197</v>
      </c>
      <c r="G977" s="201" t="n">
        <v>8331</v>
      </c>
      <c r="H977" s="201" t="n">
        <v>7678</v>
      </c>
      <c r="I977" s="201" t="n"/>
      <c r="J977" s="9">
        <f>+(((G977-F977)-(H977-F977))/(H977-F977))*100</f>
        <v/>
      </c>
      <c r="K977" s="13" t="n"/>
      <c r="L977" s="13" t="n"/>
      <c r="M977" s="13" t="n"/>
      <c r="O977" s="295">
        <f>+(H977-F977)/10</f>
        <v/>
      </c>
      <c r="P977" s="26" t="inlineStr">
        <is>
          <t>FALSO</t>
        </is>
      </c>
      <c r="Q977" s="26" t="inlineStr">
        <is>
          <t>FALSO</t>
        </is>
      </c>
      <c r="R977" s="149" t="inlineStr">
        <is>
          <t>No esperado</t>
        </is>
      </c>
      <c r="S977" s="149" t="inlineStr">
        <is>
          <t>Esperado</t>
        </is>
      </c>
      <c r="T977" s="149" t="inlineStr">
        <is>
          <t>Dato Válido</t>
        </is>
      </c>
      <c r="U977" s="149" t="n"/>
    </row>
    <row r="978" ht="15.75" customHeight="1" s="412">
      <c r="A978" s="5" t="n">
        <v>1415</v>
      </c>
      <c r="B978" s="252" t="n">
        <v>111</v>
      </c>
      <c r="C978" s="201" t="n">
        <v>202</v>
      </c>
      <c r="D978" s="201" t="n">
        <v>5</v>
      </c>
      <c r="E978" s="8" t="n">
        <v>43531</v>
      </c>
      <c r="F978" s="201" t="n">
        <v>5213</v>
      </c>
      <c r="G978" s="201" t="n">
        <v>7580</v>
      </c>
      <c r="H978" s="201" t="n">
        <v>7214</v>
      </c>
      <c r="I978" s="201" t="n">
        <v>5</v>
      </c>
      <c r="J978" s="9">
        <f>+(((G978-F978)-(H978-F978))/(H978-F978))*100</f>
        <v/>
      </c>
      <c r="K978" s="33">
        <f>AVERAGE(J978:J979)</f>
        <v/>
      </c>
      <c r="L978" s="33">
        <f>_xlfn.STDEV.S(J978,J979)</f>
        <v/>
      </c>
      <c r="M978" s="13" t="n"/>
      <c r="O978" s="295">
        <f>+(H978-F978)/10</f>
        <v/>
      </c>
      <c r="P978" s="26" t="inlineStr">
        <is>
          <t>FALSO</t>
        </is>
      </c>
      <c r="Q978" s="26" t="inlineStr">
        <is>
          <t>FALSO</t>
        </is>
      </c>
      <c r="R978" s="149" t="inlineStr">
        <is>
          <t>No esperado</t>
        </is>
      </c>
      <c r="S978" s="149" t="inlineStr">
        <is>
          <t>Esperado</t>
        </is>
      </c>
      <c r="T978" s="149" t="inlineStr">
        <is>
          <t>Dato Válido</t>
        </is>
      </c>
      <c r="U978" s="149" t="n"/>
    </row>
    <row r="979" ht="15.75" customHeight="1" s="412">
      <c r="A979" s="5" t="n">
        <v>1416</v>
      </c>
      <c r="B979" s="252" t="n">
        <v>112</v>
      </c>
      <c r="C979" s="201" t="n">
        <v>202</v>
      </c>
      <c r="D979" s="201" t="n">
        <v>5</v>
      </c>
      <c r="E979" s="8" t="n">
        <v>43531</v>
      </c>
      <c r="F979" s="201" t="n">
        <v>5197</v>
      </c>
      <c r="G979" s="201" t="n">
        <v>7489</v>
      </c>
      <c r="H979" s="201" t="n">
        <v>7143</v>
      </c>
      <c r="I979" s="201" t="n"/>
      <c r="J979" s="9">
        <f>+(((G979-F979)-(H979-F979))/(H979-F979))*100</f>
        <v/>
      </c>
      <c r="K979" s="13" t="n"/>
      <c r="L979" s="13" t="n"/>
      <c r="M979" s="13" t="n"/>
      <c r="O979" s="295">
        <f>+(H979-F979)/10</f>
        <v/>
      </c>
      <c r="P979" s="26" t="inlineStr">
        <is>
          <t>FALSO</t>
        </is>
      </c>
      <c r="Q979" s="26" t="inlineStr">
        <is>
          <t>FALSO</t>
        </is>
      </c>
      <c r="R979" s="149" t="inlineStr">
        <is>
          <t>No esperado</t>
        </is>
      </c>
      <c r="S979" s="149" t="inlineStr">
        <is>
          <t>Esperado</t>
        </is>
      </c>
      <c r="T979" s="149" t="inlineStr">
        <is>
          <t>Dato Válido</t>
        </is>
      </c>
      <c r="U979" s="149" t="n"/>
    </row>
    <row r="980" ht="15.75" customHeight="1" s="412">
      <c r="A980" s="15" t="n">
        <v>2019</v>
      </c>
      <c r="B980" s="16" t="n">
        <v>65</v>
      </c>
      <c r="C980" s="17" t="n">
        <v>202</v>
      </c>
      <c r="D980" s="17" t="n">
        <v>7</v>
      </c>
      <c r="E980" s="18" t="n">
        <v>43545</v>
      </c>
      <c r="F980" s="19" t="n">
        <v>5215</v>
      </c>
      <c r="G980" s="17" t="n">
        <v>8423</v>
      </c>
      <c r="H980" s="17" t="n">
        <v>7947</v>
      </c>
      <c r="I980" s="201" t="n"/>
      <c r="J980" s="9">
        <f>+(((G980-F980)-(H980-F980))/(H980-F980))*100</f>
        <v/>
      </c>
      <c r="K980" s="33">
        <f>AVERAGE(J980:J981)</f>
        <v/>
      </c>
      <c r="L980" s="33">
        <f>_xlfn.STDEV.S(J980,J981)</f>
        <v/>
      </c>
      <c r="M980" s="13">
        <f>(K978-K980)/14</f>
        <v/>
      </c>
      <c r="N980" s="295">
        <f>(K974-K980)/31</f>
        <v/>
      </c>
      <c r="O980" s="295">
        <f>+(H980-F980)/10</f>
        <v/>
      </c>
      <c r="P980" s="26" t="inlineStr">
        <is>
          <t>FALSO</t>
        </is>
      </c>
      <c r="Q980" s="26" t="inlineStr">
        <is>
          <t>FALSO</t>
        </is>
      </c>
      <c r="R980" s="149" t="inlineStr">
        <is>
          <t>Esperado</t>
        </is>
      </c>
      <c r="S980" s="149" t="inlineStr">
        <is>
          <t>Esperado</t>
        </is>
      </c>
      <c r="T980" s="149" t="inlineStr">
        <is>
          <t>Dato Válido</t>
        </is>
      </c>
      <c r="U980" s="149" t="n"/>
    </row>
    <row r="981" ht="15.75" customHeight="1" s="412">
      <c r="A981" s="15" t="n">
        <v>2020</v>
      </c>
      <c r="B981" s="16" t="n">
        <v>66</v>
      </c>
      <c r="C981" s="17" t="n">
        <v>202</v>
      </c>
      <c r="D981" s="17" t="n">
        <v>7</v>
      </c>
      <c r="E981" s="18" t="n">
        <v>43545</v>
      </c>
      <c r="F981" s="19" t="n">
        <v>5279</v>
      </c>
      <c r="G981" s="17" t="n">
        <v>8232</v>
      </c>
      <c r="H981" s="17" t="n">
        <v>7793</v>
      </c>
      <c r="I981" s="201" t="n"/>
      <c r="J981" s="9">
        <f>+(((G981-F981)-(H981-F981))/(H981-F981))*100</f>
        <v/>
      </c>
      <c r="K981" s="13" t="n"/>
      <c r="L981" s="13" t="n"/>
      <c r="M981" s="13" t="n"/>
      <c r="O981" s="295">
        <f>+(H981-F981)/10</f>
        <v/>
      </c>
      <c r="P981" s="26" t="inlineStr">
        <is>
          <t>FALSO</t>
        </is>
      </c>
      <c r="Q981" s="26" t="inlineStr">
        <is>
          <t>FALSO</t>
        </is>
      </c>
      <c r="R981" s="149" t="inlineStr">
        <is>
          <t>No esperado</t>
        </is>
      </c>
      <c r="S981" s="149" t="inlineStr">
        <is>
          <t>Esperado</t>
        </is>
      </c>
      <c r="T981" s="149" t="inlineStr">
        <is>
          <t>Dato Válido</t>
        </is>
      </c>
      <c r="U981" s="149" t="n"/>
    </row>
    <row r="982" ht="15.75" customHeight="1" s="412">
      <c r="A982" s="5" t="n">
        <v>113</v>
      </c>
      <c r="B982" s="252" t="n">
        <v>113</v>
      </c>
      <c r="C982" s="246" t="n">
        <v>203</v>
      </c>
      <c r="D982" s="246" t="n">
        <v>1</v>
      </c>
      <c r="E982" s="46" t="n">
        <v>43514</v>
      </c>
      <c r="F982" s="246" t="n">
        <v>5283</v>
      </c>
      <c r="G982" s="246" t="n">
        <v>8748</v>
      </c>
      <c r="H982" s="246" t="n">
        <v>7942</v>
      </c>
      <c r="I982" s="246" t="n">
        <v>10</v>
      </c>
      <c r="J982" s="47">
        <f>+(((G982-F982)-(H982-F982))/(H982-F982))*100</f>
        <v/>
      </c>
      <c r="K982" s="51">
        <f>AVERAGE(J982:J983)</f>
        <v/>
      </c>
      <c r="L982" s="51">
        <f>_xlfn.STDEV.S(J982,J983)</f>
        <v/>
      </c>
      <c r="M982" s="50" t="n">
        <v>1</v>
      </c>
      <c r="O982" s="295">
        <f>+(H982-F982)/10</f>
        <v/>
      </c>
      <c r="P982" s="26" t="inlineStr">
        <is>
          <t>FALSO</t>
        </is>
      </c>
      <c r="Q982" s="26" t="inlineStr">
        <is>
          <t>FALSO</t>
        </is>
      </c>
      <c r="R982" s="149" t="inlineStr">
        <is>
          <t>Esperado</t>
        </is>
      </c>
      <c r="S982" s="149" t="inlineStr">
        <is>
          <t>Esperado</t>
        </is>
      </c>
      <c r="T982" s="149" t="inlineStr">
        <is>
          <t>Se descarta</t>
        </is>
      </c>
      <c r="U982" s="149" t="n"/>
    </row>
    <row r="983" ht="15.75" customHeight="1" s="412">
      <c r="A983" s="5" t="n">
        <v>114</v>
      </c>
      <c r="B983" s="252" t="n">
        <v>114</v>
      </c>
      <c r="C983" s="246" t="n">
        <v>203</v>
      </c>
      <c r="D983" s="246" t="n">
        <v>1</v>
      </c>
      <c r="E983" s="46" t="n">
        <v>43514</v>
      </c>
      <c r="F983" s="246" t="n">
        <v>5247</v>
      </c>
      <c r="G983" s="246" t="n">
        <v>8377</v>
      </c>
      <c r="H983" s="246" t="n">
        <v>7667</v>
      </c>
      <c r="I983" s="246" t="n"/>
      <c r="J983" s="47">
        <f>+(((G983-F983)-(H983-F983))/(H983-F983))*100</f>
        <v/>
      </c>
      <c r="K983" s="50" t="n"/>
      <c r="L983" s="50" t="n"/>
      <c r="M983" s="50" t="n"/>
      <c r="O983" s="295">
        <f>+(H983-F983)/10</f>
        <v/>
      </c>
      <c r="P983" s="26" t="inlineStr">
        <is>
          <t>FALSO</t>
        </is>
      </c>
      <c r="Q983" s="26" t="inlineStr">
        <is>
          <t>FALSO</t>
        </is>
      </c>
      <c r="R983" s="149" t="inlineStr">
        <is>
          <t>No esperado</t>
        </is>
      </c>
      <c r="S983" s="149" t="inlineStr">
        <is>
          <t>Esperado</t>
        </is>
      </c>
      <c r="T983" s="149" t="inlineStr">
        <is>
          <t>Se descarta</t>
        </is>
      </c>
      <c r="U983" s="149" t="n"/>
    </row>
    <row r="984" ht="15.75" customHeight="1" s="412">
      <c r="A984" s="5" t="n">
        <v>767</v>
      </c>
      <c r="B984" s="252" t="n">
        <v>113</v>
      </c>
      <c r="C984" s="246" t="n">
        <v>203</v>
      </c>
      <c r="D984" s="246" t="n">
        <v>3</v>
      </c>
      <c r="E984" s="46" t="n">
        <v>43521</v>
      </c>
      <c r="F984" s="246" t="n">
        <v>5283</v>
      </c>
      <c r="G984" s="246" t="n">
        <v>7118</v>
      </c>
      <c r="H984" s="246" t="n">
        <v>6762</v>
      </c>
      <c r="I984" s="246" t="n">
        <v>10</v>
      </c>
      <c r="J984" s="47">
        <f>+(((G984-F984)-(H984-F984))/(H984-F984))*100</f>
        <v/>
      </c>
      <c r="K984" s="51">
        <f>AVERAGE(J984:J985)</f>
        <v/>
      </c>
      <c r="L984" s="51">
        <f>_xlfn.STDEV.S(J984,J985)</f>
        <v/>
      </c>
      <c r="M984" s="50" t="n"/>
      <c r="O984" s="295">
        <f>+(H984-F984)/10</f>
        <v/>
      </c>
      <c r="P984" s="26" t="inlineStr">
        <is>
          <t>FALSO</t>
        </is>
      </c>
      <c r="Q984" s="26" t="inlineStr">
        <is>
          <t>FALSO</t>
        </is>
      </c>
      <c r="R984" s="149" t="inlineStr">
        <is>
          <t>No esperado</t>
        </is>
      </c>
      <c r="S984" s="149" t="inlineStr">
        <is>
          <t>Esperado</t>
        </is>
      </c>
      <c r="T984" s="149" t="inlineStr">
        <is>
          <t>Se descarta</t>
        </is>
      </c>
      <c r="U984" s="149" t="n"/>
    </row>
    <row r="985" ht="15.75" customHeight="1" s="412">
      <c r="A985" s="5" t="n">
        <v>768</v>
      </c>
      <c r="B985" s="252" t="n">
        <v>114</v>
      </c>
      <c r="C985" s="246" t="n">
        <v>203</v>
      </c>
      <c r="D985" s="246" t="n">
        <v>3</v>
      </c>
      <c r="E985" s="46" t="n">
        <v>43521</v>
      </c>
      <c r="F985" s="246" t="n">
        <v>5247</v>
      </c>
      <c r="G985" s="246" t="n">
        <v>7079</v>
      </c>
      <c r="H985" s="246" t="n">
        <v>6716</v>
      </c>
      <c r="I985" s="246" t="n"/>
      <c r="J985" s="47">
        <f>+(((G985-F985)-(H985-F985))/(H985-F985))*100</f>
        <v/>
      </c>
      <c r="K985" s="50" t="n"/>
      <c r="L985" s="50" t="n"/>
      <c r="M985" s="50" t="n"/>
      <c r="O985" s="295">
        <f>+(H985-F985)/10</f>
        <v/>
      </c>
      <c r="P985" s="26" t="inlineStr">
        <is>
          <t>FALSO</t>
        </is>
      </c>
      <c r="Q985" s="26" t="inlineStr">
        <is>
          <t>FALSO</t>
        </is>
      </c>
      <c r="R985" s="149" t="inlineStr">
        <is>
          <t>Esperado</t>
        </is>
      </c>
      <c r="S985" s="149" t="inlineStr">
        <is>
          <t>Esperado</t>
        </is>
      </c>
      <c r="T985" s="149" t="inlineStr">
        <is>
          <t>Se descarta</t>
        </is>
      </c>
      <c r="U985" s="149" t="n"/>
    </row>
    <row r="986" ht="15.75" customHeight="1" s="412">
      <c r="A986" s="5" t="n">
        <v>1417</v>
      </c>
      <c r="B986" s="252" t="n">
        <v>113</v>
      </c>
      <c r="C986" s="246" t="n">
        <v>203</v>
      </c>
      <c r="D986" s="246" t="n">
        <v>5</v>
      </c>
      <c r="E986" s="46" t="n">
        <v>43531</v>
      </c>
      <c r="F986" s="246" t="n">
        <v>5283</v>
      </c>
      <c r="G986" s="246" t="n">
        <v>8168</v>
      </c>
      <c r="H986" s="246" t="n">
        <v>7708</v>
      </c>
      <c r="I986" s="246" t="n">
        <v>8</v>
      </c>
      <c r="J986" s="47">
        <f>+(((G986-F986)-(H986-F986))/(H986-F986))*100</f>
        <v/>
      </c>
      <c r="K986" s="51">
        <f>AVERAGE(J986:J987)</f>
        <v/>
      </c>
      <c r="L986" s="51">
        <f>_xlfn.STDEV.S(J986,J987)</f>
        <v/>
      </c>
      <c r="M986" s="50" t="n"/>
      <c r="O986" s="295">
        <f>+(H986-F986)/10</f>
        <v/>
      </c>
      <c r="P986" s="26" t="inlineStr">
        <is>
          <t>FALSO</t>
        </is>
      </c>
      <c r="Q986" s="26" t="inlineStr">
        <is>
          <t>FALSO</t>
        </is>
      </c>
      <c r="R986" s="149" t="inlineStr">
        <is>
          <t>Esperado</t>
        </is>
      </c>
      <c r="S986" s="149" t="inlineStr">
        <is>
          <t>Esperado</t>
        </is>
      </c>
      <c r="T986" s="149" t="inlineStr">
        <is>
          <t>Se descarta</t>
        </is>
      </c>
      <c r="U986" s="149" t="n"/>
    </row>
    <row r="987" ht="15.75" customHeight="1" s="412">
      <c r="A987" s="5" t="n">
        <v>1418</v>
      </c>
      <c r="B987" s="252" t="n">
        <v>114</v>
      </c>
      <c r="C987" s="246" t="n">
        <v>203</v>
      </c>
      <c r="D987" s="246" t="n">
        <v>5</v>
      </c>
      <c r="E987" s="46" t="n">
        <v>43531</v>
      </c>
      <c r="F987" s="246" t="n">
        <v>5247</v>
      </c>
      <c r="G987" s="246" t="n">
        <v>8133</v>
      </c>
      <c r="H987" s="246" t="n">
        <v>7656</v>
      </c>
      <c r="I987" s="246" t="n"/>
      <c r="J987" s="47">
        <f>+(((G987-F987)-(H987-F987))/(H987-F987))*100</f>
        <v/>
      </c>
      <c r="K987" s="50" t="n"/>
      <c r="L987" s="50" t="n"/>
      <c r="M987" s="50" t="n"/>
      <c r="O987" s="295">
        <f>+(H987-F987)/10</f>
        <v/>
      </c>
      <c r="P987" s="26" t="inlineStr">
        <is>
          <t>FALSO</t>
        </is>
      </c>
      <c r="Q987" s="26" t="inlineStr">
        <is>
          <t>FALSO</t>
        </is>
      </c>
      <c r="R987" s="149" t="inlineStr">
        <is>
          <t>Esperado</t>
        </is>
      </c>
      <c r="S987" s="149" t="inlineStr">
        <is>
          <t>Esperado</t>
        </is>
      </c>
      <c r="T987" s="149" t="inlineStr">
        <is>
          <t>Se descarta</t>
        </is>
      </c>
      <c r="U987" s="149" t="n"/>
    </row>
    <row r="988" ht="15.75" customHeight="1" s="412">
      <c r="A988" s="15" t="n">
        <v>2021</v>
      </c>
      <c r="B988" s="16" t="n">
        <v>67</v>
      </c>
      <c r="C988" s="52" t="n">
        <v>203</v>
      </c>
      <c r="D988" s="52" t="n">
        <v>7</v>
      </c>
      <c r="E988" s="53" t="n">
        <v>43545</v>
      </c>
      <c r="F988" s="54" t="n">
        <v>5217</v>
      </c>
      <c r="G988" s="52" t="n">
        <v>7951</v>
      </c>
      <c r="H988" s="52" t="n">
        <v>7559</v>
      </c>
      <c r="I988" s="246" t="n"/>
      <c r="J988" s="47">
        <f>+(((G988-F988)-(H988-F988))/(H988-F988))*100</f>
        <v/>
      </c>
      <c r="K988" s="51">
        <f>AVERAGE(J988:J989)</f>
        <v/>
      </c>
      <c r="L988" s="51">
        <f>_xlfn.STDEV.S(J988,J989)</f>
        <v/>
      </c>
      <c r="M988" s="50">
        <f>(K986-K988)/14</f>
        <v/>
      </c>
      <c r="N988" s="295">
        <f>(K982-K988)/31</f>
        <v/>
      </c>
      <c r="O988" s="295">
        <f>+(H988-F988)/10</f>
        <v/>
      </c>
      <c r="P988" s="26" t="inlineStr">
        <is>
          <t>FALSO</t>
        </is>
      </c>
      <c r="Q988" s="26" t="inlineStr">
        <is>
          <t>FALSO</t>
        </is>
      </c>
      <c r="R988" s="149" t="inlineStr">
        <is>
          <t>No esperado</t>
        </is>
      </c>
      <c r="S988" s="149" t="inlineStr">
        <is>
          <t>Esperado</t>
        </is>
      </c>
      <c r="T988" s="149" t="inlineStr">
        <is>
          <t>Se descarta</t>
        </is>
      </c>
      <c r="U988" s="149" t="n"/>
    </row>
    <row r="989" ht="15.75" customHeight="1" s="412">
      <c r="A989" s="15" t="n">
        <v>2022</v>
      </c>
      <c r="B989" s="16" t="n">
        <v>68</v>
      </c>
      <c r="C989" s="52" t="n">
        <v>203</v>
      </c>
      <c r="D989" s="52" t="n">
        <v>7</v>
      </c>
      <c r="E989" s="53" t="n">
        <v>43545</v>
      </c>
      <c r="F989" s="54" t="n">
        <v>5288</v>
      </c>
      <c r="G989" s="52" t="n">
        <v>8011</v>
      </c>
      <c r="H989" s="52" t="n">
        <v>7628</v>
      </c>
      <c r="I989" s="246" t="n"/>
      <c r="J989" s="47">
        <f>+(((G989-F989)-(H989-F989))/(H989-F989))*100</f>
        <v/>
      </c>
      <c r="K989" s="50" t="n"/>
      <c r="L989" s="50" t="n"/>
      <c r="M989" s="50" t="n"/>
      <c r="O989" s="295">
        <f>+(H989-F989)/10</f>
        <v/>
      </c>
      <c r="P989" s="26" t="inlineStr">
        <is>
          <t>FALSO</t>
        </is>
      </c>
      <c r="Q989" s="26" t="inlineStr">
        <is>
          <t>FALSO</t>
        </is>
      </c>
      <c r="R989" s="149" t="inlineStr">
        <is>
          <t>Esperado</t>
        </is>
      </c>
      <c r="S989" s="149" t="inlineStr">
        <is>
          <t>Esperado</t>
        </is>
      </c>
      <c r="T989" s="149" t="inlineStr">
        <is>
          <t>Se descarta</t>
        </is>
      </c>
      <c r="U989" s="149" t="n"/>
    </row>
    <row r="990" ht="15.75" customHeight="1" s="412">
      <c r="A990" s="5" t="n">
        <v>481</v>
      </c>
      <c r="B990" s="252" t="n">
        <v>131</v>
      </c>
      <c r="C990" s="201" t="n">
        <v>205</v>
      </c>
      <c r="D990" s="201" t="n">
        <v>2</v>
      </c>
      <c r="E990" s="8" t="n">
        <v>43517</v>
      </c>
      <c r="F990" s="201" t="n">
        <v>5209</v>
      </c>
      <c r="G990" s="201" t="n">
        <v>8278</v>
      </c>
      <c r="H990" s="201" t="n">
        <v>7381</v>
      </c>
      <c r="I990" s="201" t="n">
        <v>11</v>
      </c>
      <c r="J990" s="9">
        <f>+(((G990-F990)-(H990-F990))/(H990-F990))*100</f>
        <v/>
      </c>
      <c r="K990" s="33">
        <f>AVERAGE(J990:J991)</f>
        <v/>
      </c>
      <c r="L990" s="33">
        <f>_xlfn.STDEV.S(J990,J991)</f>
        <v/>
      </c>
      <c r="M990" s="13" t="n">
        <v>2</v>
      </c>
      <c r="O990" s="295">
        <f>+(H990-F990)/10</f>
        <v/>
      </c>
      <c r="P990" s="26" t="inlineStr">
        <is>
          <t>FALSO</t>
        </is>
      </c>
      <c r="Q990" s="26" t="inlineStr">
        <is>
          <t>FALSO</t>
        </is>
      </c>
      <c r="R990" s="149" t="inlineStr">
        <is>
          <t>Esperado</t>
        </is>
      </c>
      <c r="S990" s="149" t="inlineStr">
        <is>
          <t>Esperado</t>
        </is>
      </c>
      <c r="T990" s="149" t="inlineStr">
        <is>
          <t>Dato Válido</t>
        </is>
      </c>
      <c r="U990" s="149" t="n"/>
    </row>
    <row r="991" ht="15.75" customHeight="1" s="412">
      <c r="A991" s="5" t="n">
        <v>482</v>
      </c>
      <c r="B991" s="252" t="n">
        <v>132</v>
      </c>
      <c r="C991" s="201" t="n">
        <v>205</v>
      </c>
      <c r="D991" s="201" t="n">
        <v>2</v>
      </c>
      <c r="E991" s="8" t="n">
        <v>43517</v>
      </c>
      <c r="F991" s="201" t="n">
        <v>5233</v>
      </c>
      <c r="G991" s="201" t="n">
        <v>8342</v>
      </c>
      <c r="H991" s="201" t="n">
        <v>7459</v>
      </c>
      <c r="I991" s="201" t="n"/>
      <c r="J991" s="9">
        <f>+(((G991-F991)-(H991-F991))/(H991-F991))*100</f>
        <v/>
      </c>
      <c r="K991" s="13" t="n"/>
      <c r="L991" s="13" t="n"/>
      <c r="M991" s="13" t="n"/>
      <c r="O991" s="295">
        <f>+(H991-F991)/10</f>
        <v/>
      </c>
      <c r="P991" s="26" t="inlineStr">
        <is>
          <t>VERDADERO</t>
        </is>
      </c>
      <c r="Q991" s="26" t="inlineStr">
        <is>
          <t>FALSO</t>
        </is>
      </c>
      <c r="R991" s="149" t="inlineStr">
        <is>
          <t>Esperado</t>
        </is>
      </c>
      <c r="S991" s="149" t="inlineStr">
        <is>
          <t>Esperado</t>
        </is>
      </c>
      <c r="T991" s="149" t="inlineStr">
        <is>
          <t>Dato Válido</t>
        </is>
      </c>
      <c r="U991" s="149" t="n"/>
    </row>
    <row r="992" ht="15.75" customHeight="1" s="412">
      <c r="A992" s="5" t="n">
        <v>1135</v>
      </c>
      <c r="B992" s="252" t="n">
        <v>89</v>
      </c>
      <c r="C992" s="201" t="n">
        <v>205</v>
      </c>
      <c r="D992" s="201" t="n">
        <v>4</v>
      </c>
      <c r="E992" s="8" t="n">
        <v>43524</v>
      </c>
      <c r="F992" s="201" t="n">
        <v>5188</v>
      </c>
      <c r="G992" s="201" t="n">
        <v>8122</v>
      </c>
      <c r="H992" s="201" t="n">
        <v>7235</v>
      </c>
      <c r="I992" s="201" t="n">
        <v>9</v>
      </c>
      <c r="J992" s="9">
        <f>+(((G992-F992)-(H992-F992))/(H992-F992))*100</f>
        <v/>
      </c>
      <c r="K992" s="33">
        <f>AVERAGE(J992:J993)</f>
        <v/>
      </c>
      <c r="L992" s="33">
        <f>_xlfn.STDEV.S(J992,J993)</f>
        <v/>
      </c>
      <c r="M992" s="13" t="n"/>
      <c r="O992" s="295">
        <f>+(H992-F992)/10</f>
        <v/>
      </c>
      <c r="P992" s="26" t="inlineStr">
        <is>
          <t>FALSO</t>
        </is>
      </c>
      <c r="Q992" s="26" t="inlineStr">
        <is>
          <t>FALSO</t>
        </is>
      </c>
      <c r="R992" s="149" t="inlineStr">
        <is>
          <t>No esperado</t>
        </is>
      </c>
      <c r="S992" s="149" t="inlineStr">
        <is>
          <t>No esperado</t>
        </is>
      </c>
      <c r="T992" s="149" t="inlineStr">
        <is>
          <t>Se descarta</t>
        </is>
      </c>
      <c r="U992" s="149" t="n"/>
    </row>
    <row r="993" ht="15.75" customHeight="1" s="412">
      <c r="A993" s="5" t="n">
        <v>1136</v>
      </c>
      <c r="B993" s="252" t="n">
        <v>90</v>
      </c>
      <c r="C993" s="201" t="n">
        <v>205</v>
      </c>
      <c r="D993" s="201" t="n">
        <v>4</v>
      </c>
      <c r="E993" s="8" t="n">
        <v>43524</v>
      </c>
      <c r="F993" s="201" t="n">
        <v>5202</v>
      </c>
      <c r="G993" s="201" t="n">
        <v>8209</v>
      </c>
      <c r="H993" s="201" t="n">
        <v>7304</v>
      </c>
      <c r="I993" s="201" t="n"/>
      <c r="J993" s="9">
        <f>+(((G993-F993)-(H993-F993))/(H993-F993))*100</f>
        <v/>
      </c>
      <c r="K993" s="13" t="n"/>
      <c r="L993" s="13" t="n"/>
      <c r="M993" s="13" t="n"/>
      <c r="O993" s="295">
        <f>+(H993-F993)/10</f>
        <v/>
      </c>
      <c r="P993" s="26" t="inlineStr">
        <is>
          <t>FALSO</t>
        </is>
      </c>
      <c r="Q993" s="26" t="inlineStr">
        <is>
          <t>FALSO</t>
        </is>
      </c>
      <c r="R993" s="149" t="inlineStr">
        <is>
          <t>Esperado</t>
        </is>
      </c>
      <c r="S993" s="149" t="inlineStr">
        <is>
          <t>Esperado</t>
        </is>
      </c>
      <c r="T993" s="149" t="inlineStr">
        <is>
          <t>Se descarta</t>
        </is>
      </c>
      <c r="U993" s="149" t="n"/>
    </row>
    <row r="994" ht="15.75" customHeight="1" s="412">
      <c r="A994" s="5" t="n">
        <v>1785</v>
      </c>
      <c r="B994" s="252" t="n">
        <v>89</v>
      </c>
      <c r="C994" s="201" t="n">
        <v>205</v>
      </c>
      <c r="D994" s="201" t="n">
        <v>6</v>
      </c>
      <c r="E994" s="8" t="n">
        <v>43535</v>
      </c>
      <c r="F994" s="201" t="n">
        <v>5188</v>
      </c>
      <c r="G994" s="201" t="n">
        <v>8350</v>
      </c>
      <c r="H994" s="201" t="n">
        <v>7607</v>
      </c>
      <c r="I994" s="201" t="n">
        <v>7</v>
      </c>
      <c r="J994" s="9">
        <f>+(((G994-F994)-(H994-F994))/(H994-F994))*100</f>
        <v/>
      </c>
      <c r="K994" s="33">
        <f>AVERAGE(J994:J995)</f>
        <v/>
      </c>
      <c r="L994" s="33">
        <f>_xlfn.STDEV.S(J994,J995)</f>
        <v/>
      </c>
      <c r="M994" s="13" t="n"/>
      <c r="O994" s="295">
        <f>+(H994-F994)/10</f>
        <v/>
      </c>
      <c r="P994" s="26" t="inlineStr">
        <is>
          <t>FALSO</t>
        </is>
      </c>
      <c r="Q994" s="26" t="inlineStr">
        <is>
          <t>FALSO</t>
        </is>
      </c>
      <c r="R994" s="149" t="inlineStr">
        <is>
          <t>Esperado</t>
        </is>
      </c>
      <c r="S994" s="149" t="inlineStr">
        <is>
          <t>Esperado</t>
        </is>
      </c>
      <c r="T994" s="149" t="inlineStr">
        <is>
          <t>Dato Válido</t>
        </is>
      </c>
      <c r="U994" s="149" t="n"/>
    </row>
    <row r="995" ht="15.75" customHeight="1" s="412">
      <c r="A995" s="5" t="n">
        <v>1786</v>
      </c>
      <c r="B995" s="252" t="n">
        <v>90</v>
      </c>
      <c r="C995" s="201" t="n">
        <v>205</v>
      </c>
      <c r="D995" s="201" t="n">
        <v>6</v>
      </c>
      <c r="E995" s="8" t="n">
        <v>43535</v>
      </c>
      <c r="F995" s="201" t="n">
        <v>5202</v>
      </c>
      <c r="G995" s="201" t="n">
        <v>7863</v>
      </c>
      <c r="H995" s="201" t="n">
        <v>7283</v>
      </c>
      <c r="I995" s="201" t="n"/>
      <c r="J995" s="9">
        <f>+(((G995-F995)-(H995-F995))/(H995-F995))*100</f>
        <v/>
      </c>
      <c r="K995" s="13" t="n"/>
      <c r="L995" s="13" t="n"/>
      <c r="M995" s="13" t="n"/>
      <c r="O995" s="295">
        <f>+(H995-F995)/10</f>
        <v/>
      </c>
      <c r="P995" s="26" t="inlineStr">
        <is>
          <t>FALSO</t>
        </is>
      </c>
      <c r="Q995" s="26" t="inlineStr">
        <is>
          <t>FALSO</t>
        </is>
      </c>
      <c r="R995" s="149" t="inlineStr">
        <is>
          <t>No esperado</t>
        </is>
      </c>
      <c r="S995" s="149" t="inlineStr">
        <is>
          <t>Esperado</t>
        </is>
      </c>
      <c r="T995" s="149" t="inlineStr">
        <is>
          <t>Dato Válido</t>
        </is>
      </c>
      <c r="U995" s="149" t="n"/>
    </row>
    <row r="996" ht="15.75" customHeight="1" s="412">
      <c r="A996" s="15" t="n">
        <v>2285</v>
      </c>
      <c r="B996" s="16" t="n">
        <v>55</v>
      </c>
      <c r="C996" s="17" t="n">
        <v>205</v>
      </c>
      <c r="D996" s="17" t="n">
        <v>8</v>
      </c>
      <c r="E996" s="18" t="n">
        <v>43550</v>
      </c>
      <c r="F996" s="19" t="n">
        <v>5269</v>
      </c>
      <c r="G996" s="17" t="n">
        <v>8170</v>
      </c>
      <c r="H996" s="17" t="n">
        <v>7718</v>
      </c>
      <c r="I996" s="201" t="n"/>
      <c r="J996" s="9">
        <f>+(((G996-F996)-(H996-F996))/(H996-F996))*100</f>
        <v/>
      </c>
      <c r="K996" s="33">
        <f>AVERAGE(J996:J997)</f>
        <v/>
      </c>
      <c r="L996" s="33">
        <f>_xlfn.STDEV.S(J996,J997)</f>
        <v/>
      </c>
      <c r="M996" s="13" t="n"/>
      <c r="O996" s="295">
        <f>+(H996-F996)/10</f>
        <v/>
      </c>
      <c r="P996" s="26" t="inlineStr">
        <is>
          <t>FALSO</t>
        </is>
      </c>
      <c r="Q996" s="26" t="inlineStr">
        <is>
          <t>FALSO</t>
        </is>
      </c>
      <c r="R996" s="149" t="inlineStr">
        <is>
          <t>Esperado</t>
        </is>
      </c>
      <c r="S996" s="149" t="inlineStr">
        <is>
          <t>Esperado</t>
        </is>
      </c>
      <c r="T996" s="149" t="inlineStr">
        <is>
          <t>Dato Válido</t>
        </is>
      </c>
      <c r="U996" s="149" t="n"/>
    </row>
    <row r="997" ht="15.75" customHeight="1" s="412">
      <c r="A997" s="15" t="n">
        <v>2286</v>
      </c>
      <c r="B997" s="16" t="n">
        <v>56</v>
      </c>
      <c r="C997" s="17" t="n">
        <v>205</v>
      </c>
      <c r="D997" s="17" t="n">
        <v>8</v>
      </c>
      <c r="E997" s="18" t="n">
        <v>43550</v>
      </c>
      <c r="F997" s="19" t="n">
        <v>5254</v>
      </c>
      <c r="G997" s="17" t="n">
        <v>8022</v>
      </c>
      <c r="H997" s="17" t="n">
        <v>7590</v>
      </c>
      <c r="I997" s="201" t="n"/>
      <c r="J997" s="9">
        <f>+(((G997-F997)-(H997-F997))/(H997-F997))*100</f>
        <v/>
      </c>
      <c r="K997" s="13" t="n"/>
      <c r="L997" s="13" t="n"/>
      <c r="M997" s="13" t="n"/>
      <c r="O997" s="295">
        <f>+(H997-F997)/10</f>
        <v/>
      </c>
      <c r="P997" s="26" t="inlineStr">
        <is>
          <t>FALSO</t>
        </is>
      </c>
      <c r="Q997" s="26" t="inlineStr">
        <is>
          <t>FALSO</t>
        </is>
      </c>
      <c r="R997" s="149" t="inlineStr">
        <is>
          <t>No esperado</t>
        </is>
      </c>
      <c r="S997" s="149" t="inlineStr">
        <is>
          <t>Esperado</t>
        </is>
      </c>
      <c r="T997" s="149" t="inlineStr">
        <is>
          <t>Dato Válido</t>
        </is>
      </c>
      <c r="U997" s="149" t="n"/>
    </row>
    <row r="998" ht="15.75" customHeight="1" s="412">
      <c r="A998" s="15" t="n">
        <v>2751</v>
      </c>
      <c r="B998" s="16" t="n">
        <v>123</v>
      </c>
      <c r="C998" s="17" t="n">
        <v>205</v>
      </c>
      <c r="D998" s="17" t="n">
        <v>10</v>
      </c>
      <c r="E998" s="18" t="n">
        <v>43564</v>
      </c>
      <c r="F998" s="19" t="n">
        <v>5241</v>
      </c>
      <c r="G998" s="17" t="n">
        <v>7619</v>
      </c>
      <c r="H998" s="17" t="n">
        <v>7291</v>
      </c>
      <c r="I998" s="17" t="n"/>
      <c r="J998" s="9">
        <f>+(((G998-F998)-(H998-F998))/(H998-F998))*100</f>
        <v/>
      </c>
      <c r="K998" s="33">
        <f>AVERAGE(J998:J999)</f>
        <v/>
      </c>
      <c r="L998" s="33">
        <f>_xlfn.STDEV.S(J998,J999)</f>
        <v/>
      </c>
      <c r="M998" s="13">
        <f>(K996-K998)/14</f>
        <v/>
      </c>
      <c r="N998" s="295">
        <f>(K994-K998)/29</f>
        <v/>
      </c>
      <c r="O998" s="295">
        <f>+(H998-F998)/10</f>
        <v/>
      </c>
      <c r="P998" s="26" t="inlineStr">
        <is>
          <t>FALSO</t>
        </is>
      </c>
      <c r="Q998" s="26" t="inlineStr">
        <is>
          <t>VERDADERO</t>
        </is>
      </c>
      <c r="R998" s="149" t="inlineStr">
        <is>
          <t>No esperado</t>
        </is>
      </c>
      <c r="S998" s="149" t="inlineStr">
        <is>
          <t>Esperado</t>
        </is>
      </c>
      <c r="T998" s="149" t="inlineStr">
        <is>
          <t>Dato Válido</t>
        </is>
      </c>
      <c r="U998" s="149" t="n"/>
    </row>
    <row r="999" ht="15.75" customHeight="1" s="412">
      <c r="A999" s="15" t="n">
        <v>2752</v>
      </c>
      <c r="B999" s="16" t="n">
        <v>124</v>
      </c>
      <c r="C999" s="17" t="n">
        <v>205</v>
      </c>
      <c r="D999" s="17" t="n">
        <v>10</v>
      </c>
      <c r="E999" s="18" t="n">
        <v>43564</v>
      </c>
      <c r="F999" s="19" t="n">
        <v>5265</v>
      </c>
      <c r="G999" s="17" t="n">
        <v>7493</v>
      </c>
      <c r="H999" s="17" t="n">
        <v>7188</v>
      </c>
      <c r="I999" s="17" t="n"/>
      <c r="J999" s="9">
        <f>+(((G999-F999)-(H999-F999))/(H999-F999))*100</f>
        <v/>
      </c>
      <c r="K999" s="13" t="n"/>
      <c r="L999" s="13" t="n"/>
      <c r="M999" s="13" t="n"/>
      <c r="O999" s="295">
        <f>+(H999-F999)/10</f>
        <v/>
      </c>
      <c r="P999" s="26" t="inlineStr">
        <is>
          <t>FALSO</t>
        </is>
      </c>
      <c r="Q999" s="26" t="inlineStr">
        <is>
          <t>FALSO</t>
        </is>
      </c>
      <c r="R999" s="149" t="inlineStr">
        <is>
          <t>No esperado</t>
        </is>
      </c>
      <c r="S999" s="149" t="inlineStr">
        <is>
          <t>Esperado</t>
        </is>
      </c>
      <c r="T999" s="149" t="inlineStr">
        <is>
          <t>Dato Válido</t>
        </is>
      </c>
      <c r="U999" s="149" t="n"/>
    </row>
    <row r="1000" ht="15.75" customHeight="1" s="412">
      <c r="A1000" s="5" t="n">
        <v>483</v>
      </c>
      <c r="B1000" s="252" t="n">
        <v>133</v>
      </c>
      <c r="C1000" s="255" t="n">
        <v>206</v>
      </c>
      <c r="D1000" s="255" t="n">
        <v>2</v>
      </c>
      <c r="E1000" s="58" t="n">
        <v>43517</v>
      </c>
      <c r="F1000" s="255" t="n">
        <v>5286</v>
      </c>
      <c r="G1000" s="255" t="n">
        <v>7832</v>
      </c>
      <c r="H1000" s="255" t="n">
        <v>7216</v>
      </c>
      <c r="I1000" s="255" t="n">
        <v>11</v>
      </c>
      <c r="J1000" s="59">
        <f>+(((G1000-F1000)-(H1000-F1000))/(H1000-F1000))*100</f>
        <v/>
      </c>
      <c r="K1000" s="34">
        <f>AVERAGE(J1000:J1001)</f>
        <v/>
      </c>
      <c r="L1000" s="34">
        <f>_xlfn.STDEV.S(J1000,J1001)</f>
        <v/>
      </c>
      <c r="M1000" s="35" t="n">
        <v>1</v>
      </c>
      <c r="O1000" s="295">
        <f>+(H1000-F1000)/10</f>
        <v/>
      </c>
      <c r="P1000" s="26" t="inlineStr">
        <is>
          <t>FALSO</t>
        </is>
      </c>
      <c r="Q1000" s="26" t="inlineStr">
        <is>
          <t>FALSO</t>
        </is>
      </c>
      <c r="R1000" s="149" t="inlineStr">
        <is>
          <t>Esperado</t>
        </is>
      </c>
      <c r="S1000" s="149" t="inlineStr">
        <is>
          <t>Esperado</t>
        </is>
      </c>
      <c r="T1000" s="149" t="inlineStr">
        <is>
          <t>Se descarta</t>
        </is>
      </c>
      <c r="U1000" s="149" t="n"/>
    </row>
    <row r="1001" ht="15.75" customHeight="1" s="412">
      <c r="A1001" s="5" t="n">
        <v>484</v>
      </c>
      <c r="B1001" s="252" t="n">
        <v>134</v>
      </c>
      <c r="C1001" s="255" t="n">
        <v>206</v>
      </c>
      <c r="D1001" s="255" t="n">
        <v>2</v>
      </c>
      <c r="E1001" s="58" t="n">
        <v>43517</v>
      </c>
      <c r="F1001" s="255" t="n">
        <v>5220</v>
      </c>
      <c r="G1001" s="255" t="n">
        <v>7729</v>
      </c>
      <c r="H1001" s="255" t="n">
        <v>7135</v>
      </c>
      <c r="I1001" s="255" t="n"/>
      <c r="J1001" s="59">
        <f>+(((G1001-F1001)-(H1001-F1001))/(H1001-F1001))*100</f>
        <v/>
      </c>
      <c r="K1001" s="35" t="n"/>
      <c r="L1001" s="35" t="n"/>
      <c r="M1001" s="35" t="n"/>
      <c r="O1001" s="295">
        <f>+(H1001-F1001)/10</f>
        <v/>
      </c>
      <c r="P1001" s="26" t="inlineStr">
        <is>
          <t>FALSO</t>
        </is>
      </c>
      <c r="Q1001" s="26" t="inlineStr">
        <is>
          <t>FALSO</t>
        </is>
      </c>
      <c r="R1001" s="149" t="inlineStr">
        <is>
          <t>Esperado</t>
        </is>
      </c>
      <c r="S1001" s="149" t="inlineStr">
        <is>
          <t>Esperado</t>
        </is>
      </c>
      <c r="T1001" s="149" t="inlineStr">
        <is>
          <t>Se descarta</t>
        </is>
      </c>
      <c r="U1001" s="149" t="n"/>
    </row>
    <row r="1002" ht="15.75" customHeight="1" s="412">
      <c r="A1002" s="5" t="n">
        <v>1137</v>
      </c>
      <c r="B1002" s="252" t="n">
        <v>91</v>
      </c>
      <c r="C1002" s="255" t="n">
        <v>206</v>
      </c>
      <c r="D1002" s="255" t="n">
        <v>4</v>
      </c>
      <c r="E1002" s="58" t="n">
        <v>43524</v>
      </c>
      <c r="F1002" s="255" t="n">
        <v>5252</v>
      </c>
      <c r="G1002" s="255" t="n">
        <v>7331</v>
      </c>
      <c r="H1002" s="255" t="n">
        <v>6919</v>
      </c>
      <c r="I1002" s="255" t="n">
        <v>8</v>
      </c>
      <c r="J1002" s="59">
        <f>+(((G1002-F1002)-(H1002-F1002))/(H1002-F1002))*100</f>
        <v/>
      </c>
      <c r="K1002" s="34">
        <f>AVERAGE(J1002:J1003)</f>
        <v/>
      </c>
      <c r="L1002" s="34">
        <f>_xlfn.STDEV.S(J1002,J1003)</f>
        <v/>
      </c>
      <c r="M1002" s="35" t="n"/>
      <c r="O1002" s="295">
        <f>+(H1002-F1002)/10</f>
        <v/>
      </c>
      <c r="P1002" s="26" t="inlineStr">
        <is>
          <t>FALSO</t>
        </is>
      </c>
      <c r="Q1002" s="26" t="inlineStr">
        <is>
          <t>FALSO</t>
        </is>
      </c>
      <c r="R1002" s="149" t="inlineStr">
        <is>
          <t>No Esperado</t>
        </is>
      </c>
      <c r="S1002" s="149" t="inlineStr">
        <is>
          <t>Esperado</t>
        </is>
      </c>
      <c r="T1002" s="149" t="inlineStr">
        <is>
          <t>Se descarta</t>
        </is>
      </c>
      <c r="U1002" s="149" t="n"/>
    </row>
    <row r="1003" ht="15.75" customHeight="1" s="412">
      <c r="A1003" s="5" t="n">
        <v>1138</v>
      </c>
      <c r="B1003" s="252" t="n">
        <v>92</v>
      </c>
      <c r="C1003" s="255" t="n">
        <v>206</v>
      </c>
      <c r="D1003" s="255" t="n">
        <v>4</v>
      </c>
      <c r="E1003" s="58" t="n">
        <v>43524</v>
      </c>
      <c r="F1003" s="255" t="n">
        <v>5241</v>
      </c>
      <c r="G1003" s="255" t="n">
        <v>7309</v>
      </c>
      <c r="H1003" s="255" t="n">
        <v>6898</v>
      </c>
      <c r="I1003" s="255" t="n"/>
      <c r="J1003" s="59">
        <f>+(((G1003-F1003)-(H1003-F1003))/(H1003-F1003))*100</f>
        <v/>
      </c>
      <c r="K1003" s="35" t="n"/>
      <c r="L1003" s="35" t="n"/>
      <c r="M1003" s="35" t="n"/>
      <c r="O1003" s="295">
        <f>+(H1003-F1003)/10</f>
        <v/>
      </c>
      <c r="P1003" s="26" t="inlineStr">
        <is>
          <t>FALSO</t>
        </is>
      </c>
      <c r="Q1003" s="26" t="inlineStr">
        <is>
          <t>FALSO</t>
        </is>
      </c>
      <c r="R1003" s="149" t="inlineStr">
        <is>
          <t>No Esperado</t>
        </is>
      </c>
      <c r="S1003" s="149" t="inlineStr">
        <is>
          <t>Esperado</t>
        </is>
      </c>
      <c r="T1003" s="149" t="inlineStr">
        <is>
          <t>Se descarta</t>
        </is>
      </c>
      <c r="U1003" s="149" t="n"/>
    </row>
    <row r="1004" ht="15.75" customHeight="1" s="412">
      <c r="A1004" s="5" t="n">
        <v>1787</v>
      </c>
      <c r="B1004" s="252" t="n">
        <v>91</v>
      </c>
      <c r="C1004" s="255" t="n">
        <v>206</v>
      </c>
      <c r="D1004" s="255" t="n">
        <v>6</v>
      </c>
      <c r="E1004" s="58" t="n">
        <v>43535</v>
      </c>
      <c r="F1004" s="255" t="n">
        <v>5252</v>
      </c>
      <c r="G1004" s="255" t="n">
        <v>7629</v>
      </c>
      <c r="H1004" s="255" t="n">
        <v>7221</v>
      </c>
      <c r="I1004" s="255" t="n">
        <v>8</v>
      </c>
      <c r="J1004" s="59">
        <f>+(((G1004-F1004)-(H1004-F1004))/(H1004-F1004))*100</f>
        <v/>
      </c>
      <c r="K1004" s="34">
        <f>AVERAGE(J1004:J1005)</f>
        <v/>
      </c>
      <c r="L1004" s="34">
        <f>_xlfn.STDEV.S(J1004,J1005)</f>
        <v/>
      </c>
      <c r="M1004" s="35" t="n"/>
      <c r="O1004" s="295">
        <f>+(H1004-F1004)/10</f>
        <v/>
      </c>
      <c r="P1004" s="26" t="inlineStr">
        <is>
          <t>FALSO</t>
        </is>
      </c>
      <c r="Q1004" s="26" t="inlineStr">
        <is>
          <t>FALSO</t>
        </is>
      </c>
      <c r="R1004" s="149" t="inlineStr">
        <is>
          <t>Esperado</t>
        </is>
      </c>
      <c r="S1004" s="149" t="inlineStr">
        <is>
          <t>Esperado</t>
        </is>
      </c>
      <c r="T1004" s="149" t="inlineStr">
        <is>
          <t>Se descarta</t>
        </is>
      </c>
      <c r="U1004" s="149" t="n"/>
    </row>
    <row r="1005" ht="15.75" customHeight="1" s="412">
      <c r="A1005" s="5" t="n">
        <v>1788</v>
      </c>
      <c r="B1005" s="252" t="n">
        <v>92</v>
      </c>
      <c r="C1005" s="255" t="n">
        <v>206</v>
      </c>
      <c r="D1005" s="255" t="n">
        <v>6</v>
      </c>
      <c r="E1005" s="58" t="n">
        <v>43535</v>
      </c>
      <c r="F1005" s="255" t="n">
        <v>5241</v>
      </c>
      <c r="G1005" s="255" t="n">
        <v>7607</v>
      </c>
      <c r="H1005" s="255" t="n">
        <v>7205</v>
      </c>
      <c r="I1005" s="255" t="n"/>
      <c r="J1005" s="59">
        <f>+(((G1005-F1005)-(H1005-F1005))/(H1005-F1005))*100</f>
        <v/>
      </c>
      <c r="K1005" s="35" t="n"/>
      <c r="L1005" s="35" t="n"/>
      <c r="M1005" s="35" t="n"/>
      <c r="O1005" s="295">
        <f>+(H1005-F1005)/10</f>
        <v/>
      </c>
      <c r="P1005" s="26" t="inlineStr">
        <is>
          <t>FALSO</t>
        </is>
      </c>
      <c r="Q1005" s="26" t="inlineStr">
        <is>
          <t>FALSO</t>
        </is>
      </c>
      <c r="R1005" s="149" t="inlineStr">
        <is>
          <t>Esperado</t>
        </is>
      </c>
      <c r="S1005" s="149" t="inlineStr">
        <is>
          <t>Esperado</t>
        </is>
      </c>
      <c r="T1005" s="149" t="inlineStr">
        <is>
          <t>Se descarta</t>
        </is>
      </c>
      <c r="U1005" s="149" t="n"/>
    </row>
    <row r="1006" ht="15.75" customHeight="1" s="412">
      <c r="A1006" s="15" t="n">
        <v>2023</v>
      </c>
      <c r="B1006" s="16" t="n">
        <v>69</v>
      </c>
      <c r="C1006" s="60" t="n">
        <v>206</v>
      </c>
      <c r="D1006" s="60" t="n">
        <v>7</v>
      </c>
      <c r="E1006" s="61" t="n">
        <v>43545</v>
      </c>
      <c r="F1006" s="62" t="n">
        <v>5248</v>
      </c>
      <c r="G1006" s="60" t="n">
        <v>7192</v>
      </c>
      <c r="H1006" s="60" t="n">
        <v>6915</v>
      </c>
      <c r="I1006" s="255" t="n"/>
      <c r="J1006" s="59">
        <f>+(((G1006-F1006)-(H1006-F1006))/(H1006-F1006))*100</f>
        <v/>
      </c>
      <c r="K1006" s="34">
        <f>AVERAGE(J1006:J1007)</f>
        <v/>
      </c>
      <c r="L1006" s="34">
        <f>_xlfn.STDEV.S(J1006,J1007)</f>
        <v/>
      </c>
      <c r="M1006" s="35">
        <f>(K1004-K1006)/10</f>
        <v/>
      </c>
      <c r="N1006" s="295">
        <f>(K1000-K1006)/28</f>
        <v/>
      </c>
      <c r="O1006" s="295">
        <f>+(H1006-F1006)/10</f>
        <v/>
      </c>
      <c r="P1006" s="26" t="inlineStr">
        <is>
          <t>FALSO</t>
        </is>
      </c>
      <c r="Q1006" s="26" t="inlineStr">
        <is>
          <t>FALSO</t>
        </is>
      </c>
      <c r="R1006" s="149" t="inlineStr">
        <is>
          <t>No Esperado</t>
        </is>
      </c>
      <c r="S1006" s="149" t="inlineStr">
        <is>
          <t>Esperado</t>
        </is>
      </c>
      <c r="T1006" s="149" t="inlineStr">
        <is>
          <t>Se descarta</t>
        </is>
      </c>
      <c r="U1006" s="149" t="n"/>
    </row>
    <row r="1007" ht="15.75" customHeight="1" s="412">
      <c r="A1007" s="15" t="n">
        <v>2024</v>
      </c>
      <c r="B1007" s="16" t="n">
        <v>70</v>
      </c>
      <c r="C1007" s="60" t="n">
        <v>206</v>
      </c>
      <c r="D1007" s="60" t="n">
        <v>7</v>
      </c>
      <c r="E1007" s="61" t="n">
        <v>43545</v>
      </c>
      <c r="F1007" s="62" t="n">
        <v>5266</v>
      </c>
      <c r="G1007" s="60" t="n">
        <v>7196</v>
      </c>
      <c r="H1007" s="60" t="n">
        <v>6920</v>
      </c>
      <c r="I1007" s="255" t="n"/>
      <c r="J1007" s="59">
        <f>+(((G1007-F1007)-(H1007-F1007))/(H1007-F1007))*100</f>
        <v/>
      </c>
      <c r="K1007" s="35" t="n"/>
      <c r="L1007" s="35" t="n"/>
      <c r="M1007" s="35" t="n"/>
      <c r="O1007" s="295">
        <f>+(H1007-F1007)/10</f>
        <v/>
      </c>
      <c r="P1007" s="26" t="inlineStr">
        <is>
          <t>FALSO</t>
        </is>
      </c>
      <c r="Q1007" s="26" t="inlineStr">
        <is>
          <t>FALSO</t>
        </is>
      </c>
      <c r="R1007" s="149" t="inlineStr">
        <is>
          <t>No Esperado</t>
        </is>
      </c>
      <c r="S1007" s="149" t="inlineStr">
        <is>
          <t>Esperado</t>
        </is>
      </c>
      <c r="T1007" s="149" t="inlineStr">
        <is>
          <t>Se descarta</t>
        </is>
      </c>
      <c r="U1007" s="149" t="n"/>
    </row>
    <row r="1008" ht="15.75" customHeight="1" s="412">
      <c r="A1008" s="5" t="n">
        <v>115</v>
      </c>
      <c r="B1008" s="252" t="n">
        <v>115</v>
      </c>
      <c r="C1008" s="201" t="n">
        <v>207</v>
      </c>
      <c r="D1008" s="201" t="n">
        <v>1</v>
      </c>
      <c r="E1008" s="8" t="n">
        <v>43514</v>
      </c>
      <c r="F1008" s="201" t="n">
        <v>5260</v>
      </c>
      <c r="G1008" s="201" t="n">
        <v>8638</v>
      </c>
      <c r="H1008" s="201" t="n">
        <v>7852</v>
      </c>
      <c r="I1008" s="201" t="n">
        <v>10</v>
      </c>
      <c r="J1008" s="9">
        <f>+(((G1008-F1008)-(H1008-F1008))/(H1008-F1008))*100</f>
        <v/>
      </c>
      <c r="K1008" s="33">
        <f>AVERAGE(J1008:J1009)</f>
        <v/>
      </c>
      <c r="L1008" s="33">
        <f>_xlfn.STDEV.S(J1008,J1009)</f>
        <v/>
      </c>
      <c r="M1008" s="13" t="n">
        <v>1</v>
      </c>
      <c r="O1008" s="295">
        <f>+(H1008-F1008)/10</f>
        <v/>
      </c>
      <c r="P1008" s="26" t="inlineStr">
        <is>
          <t>FALSO</t>
        </is>
      </c>
      <c r="Q1008" s="26" t="inlineStr">
        <is>
          <t>FALSO</t>
        </is>
      </c>
      <c r="R1008" s="149" t="inlineStr">
        <is>
          <t>Esperado</t>
        </is>
      </c>
      <c r="S1008" s="149" t="inlineStr">
        <is>
          <t>Esperado</t>
        </is>
      </c>
      <c r="T1008" s="149" t="inlineStr">
        <is>
          <t>Se descarta</t>
        </is>
      </c>
      <c r="U1008" s="149" t="n"/>
    </row>
    <row r="1009" ht="15.75" customHeight="1" s="412">
      <c r="A1009" s="5" t="n">
        <v>116</v>
      </c>
      <c r="B1009" s="252" t="n">
        <v>116</v>
      </c>
      <c r="C1009" s="201" t="n">
        <v>207</v>
      </c>
      <c r="D1009" s="201" t="n">
        <v>1</v>
      </c>
      <c r="E1009" s="8" t="n">
        <v>43514</v>
      </c>
      <c r="F1009" s="201" t="n">
        <v>5263</v>
      </c>
      <c r="G1009" s="201" t="n">
        <v>8798</v>
      </c>
      <c r="H1009" s="201" t="n">
        <v>7943</v>
      </c>
      <c r="I1009" s="201" t="n"/>
      <c r="J1009" s="9">
        <f>+(((G1009-F1009)-(H1009-F1009))/(H1009-F1009))*100</f>
        <v/>
      </c>
      <c r="K1009" s="13" t="n"/>
      <c r="L1009" s="13" t="n"/>
      <c r="M1009" s="13" t="n"/>
      <c r="O1009" s="295">
        <f>+(H1009-F1009)/10</f>
        <v/>
      </c>
      <c r="P1009" s="26" t="inlineStr">
        <is>
          <t>FALSO</t>
        </is>
      </c>
      <c r="Q1009" s="26" t="inlineStr">
        <is>
          <t>FALSO</t>
        </is>
      </c>
      <c r="R1009" s="149" t="inlineStr">
        <is>
          <t>Esperado</t>
        </is>
      </c>
      <c r="S1009" s="149" t="inlineStr">
        <is>
          <t>No esperado</t>
        </is>
      </c>
      <c r="T1009" s="149" t="inlineStr">
        <is>
          <t>Se descarta</t>
        </is>
      </c>
      <c r="U1009" s="149" t="n"/>
    </row>
    <row r="1010" ht="15.75" customHeight="1" s="412">
      <c r="A1010" s="5" t="n">
        <v>769</v>
      </c>
      <c r="B1010" s="252" t="n">
        <v>115</v>
      </c>
      <c r="C1010" s="201" t="n">
        <v>207</v>
      </c>
      <c r="D1010" s="201" t="n">
        <v>3</v>
      </c>
      <c r="E1010" s="8" t="n">
        <v>43521</v>
      </c>
      <c r="F1010" s="201" t="n">
        <v>5260</v>
      </c>
      <c r="G1010" s="201" t="n">
        <v>8165</v>
      </c>
      <c r="H1010" s="201" t="n">
        <v>7592</v>
      </c>
      <c r="I1010" s="201" t="n">
        <v>9</v>
      </c>
      <c r="J1010" s="9">
        <f>+(((G1010-F1010)-(H1010-F1010))/(H1010-F1010))*100</f>
        <v/>
      </c>
      <c r="K1010" s="33">
        <f>AVERAGE(J1010:J1011)</f>
        <v/>
      </c>
      <c r="L1010" s="33">
        <f>_xlfn.STDEV.S(J1010,J1011)</f>
        <v/>
      </c>
      <c r="M1010" s="13" t="n"/>
      <c r="O1010" s="295">
        <f>+(H1010-F1010)/10</f>
        <v/>
      </c>
      <c r="P1010" s="26" t="inlineStr">
        <is>
          <t>FALSO</t>
        </is>
      </c>
      <c r="Q1010" s="26" t="inlineStr">
        <is>
          <t>FALSO</t>
        </is>
      </c>
      <c r="R1010" s="149" t="inlineStr">
        <is>
          <t>No esperado</t>
        </is>
      </c>
      <c r="S1010" s="149" t="inlineStr">
        <is>
          <t>Esperado</t>
        </is>
      </c>
      <c r="T1010" s="149" t="inlineStr">
        <is>
          <t>Se descarta</t>
        </is>
      </c>
      <c r="U1010" s="149" t="n"/>
    </row>
    <row r="1011" ht="15.75" customHeight="1" s="412">
      <c r="A1011" s="5" t="n">
        <v>770</v>
      </c>
      <c r="B1011" s="252" t="n">
        <v>116</v>
      </c>
      <c r="C1011" s="201" t="n">
        <v>207</v>
      </c>
      <c r="D1011" s="201" t="n">
        <v>3</v>
      </c>
      <c r="E1011" s="8" t="n">
        <v>43521</v>
      </c>
      <c r="F1011" s="201" t="n">
        <v>5263</v>
      </c>
      <c r="G1011" s="201" t="n">
        <v>8282</v>
      </c>
      <c r="H1011" s="201" t="n">
        <v>7679</v>
      </c>
      <c r="I1011" s="201" t="n"/>
      <c r="J1011" s="9">
        <f>+(((G1011-F1011)-(H1011-F1011))/(H1011-F1011))*100</f>
        <v/>
      </c>
      <c r="K1011" s="13" t="n"/>
      <c r="L1011" s="13" t="n"/>
      <c r="M1011" s="13" t="n"/>
      <c r="O1011" s="295">
        <f>+(H1011-F1011)/10</f>
        <v/>
      </c>
      <c r="P1011" s="26" t="inlineStr">
        <is>
          <t>FALSO</t>
        </is>
      </c>
      <c r="Q1011" s="26" t="inlineStr">
        <is>
          <t>FALSO</t>
        </is>
      </c>
      <c r="R1011" s="149" t="inlineStr">
        <is>
          <t>Esperado</t>
        </is>
      </c>
      <c r="S1011" s="149" t="inlineStr">
        <is>
          <t>Esperado</t>
        </is>
      </c>
      <c r="T1011" s="149" t="inlineStr">
        <is>
          <t>Se descarta</t>
        </is>
      </c>
      <c r="U1011" s="149" t="n"/>
    </row>
    <row r="1012" ht="15.75" customHeight="1" s="412">
      <c r="A1012" s="5" t="n">
        <v>1419</v>
      </c>
      <c r="B1012" s="252" t="n">
        <v>115</v>
      </c>
      <c r="C1012" s="201" t="n">
        <v>207</v>
      </c>
      <c r="D1012" s="201" t="n">
        <v>5</v>
      </c>
      <c r="E1012" s="8" t="n">
        <v>43531</v>
      </c>
      <c r="F1012" s="201" t="n">
        <v>5260</v>
      </c>
      <c r="G1012" s="201" t="n">
        <v>7801</v>
      </c>
      <c r="H1012" s="201" t="n">
        <v>7398</v>
      </c>
      <c r="I1012" s="201" t="n">
        <v>8</v>
      </c>
      <c r="J1012" s="9">
        <f>+(((G1012-F1012)-(H1012-F1012))/(H1012-F1012))*100</f>
        <v/>
      </c>
      <c r="K1012" s="33">
        <f>AVERAGE(J1012:J1013)</f>
        <v/>
      </c>
      <c r="L1012" s="33">
        <f>_xlfn.STDEV.S(J1012,J1013)</f>
        <v/>
      </c>
      <c r="M1012" s="13" t="n"/>
      <c r="O1012" s="295">
        <f>+(H1012-F1012)/10</f>
        <v/>
      </c>
      <c r="P1012" s="26" t="inlineStr">
        <is>
          <t>FALSO</t>
        </is>
      </c>
      <c r="Q1012" s="26" t="inlineStr">
        <is>
          <t>FALSO</t>
        </is>
      </c>
      <c r="R1012" s="149" t="inlineStr">
        <is>
          <t>No esperado</t>
        </is>
      </c>
      <c r="S1012" s="149" t="inlineStr">
        <is>
          <t>Esperado</t>
        </is>
      </c>
      <c r="T1012" s="149" t="inlineStr">
        <is>
          <t>Se descarta</t>
        </is>
      </c>
      <c r="U1012" s="149" t="n"/>
    </row>
    <row r="1013" ht="15.75" customHeight="1" s="412">
      <c r="A1013" s="5" t="n">
        <v>1420</v>
      </c>
      <c r="B1013" s="252" t="n">
        <v>116</v>
      </c>
      <c r="C1013" s="201" t="n">
        <v>207</v>
      </c>
      <c r="D1013" s="201" t="n">
        <v>5</v>
      </c>
      <c r="E1013" s="8" t="n">
        <v>43531</v>
      </c>
      <c r="F1013" s="201" t="n">
        <v>5263</v>
      </c>
      <c r="G1013" s="201" t="n">
        <v>7900</v>
      </c>
      <c r="H1013" s="201" t="n">
        <v>7491</v>
      </c>
      <c r="I1013" s="201" t="n"/>
      <c r="J1013" s="9">
        <f>+(((G1013-F1013)-(H1013-F1013))/(H1013-F1013))*100</f>
        <v/>
      </c>
      <c r="K1013" s="13" t="n"/>
      <c r="L1013" s="13" t="n"/>
      <c r="M1013" s="13" t="n"/>
      <c r="O1013" s="295">
        <f>+(H1013-F1013)/10</f>
        <v/>
      </c>
      <c r="P1013" s="26" t="inlineStr">
        <is>
          <t>FALSO</t>
        </is>
      </c>
      <c r="Q1013" s="26" t="inlineStr">
        <is>
          <t>FALSO</t>
        </is>
      </c>
      <c r="R1013" s="149" t="inlineStr">
        <is>
          <t>Esperado</t>
        </is>
      </c>
      <c r="S1013" s="149" t="inlineStr">
        <is>
          <t>Esperado</t>
        </is>
      </c>
      <c r="T1013" s="149" t="inlineStr">
        <is>
          <t>Se descarta</t>
        </is>
      </c>
      <c r="U1013" s="149" t="n"/>
    </row>
    <row r="1014" ht="15.75" customHeight="1" s="412">
      <c r="A1014" s="15" t="n">
        <v>2025</v>
      </c>
      <c r="B1014" s="16" t="n">
        <v>71</v>
      </c>
      <c r="C1014" s="17" t="n">
        <v>207</v>
      </c>
      <c r="D1014" s="17" t="n">
        <v>7</v>
      </c>
      <c r="E1014" s="18" t="n">
        <v>43545</v>
      </c>
      <c r="F1014" s="19" t="n">
        <v>5256</v>
      </c>
      <c r="G1014" s="17" t="n">
        <v>8475</v>
      </c>
      <c r="H1014" s="17" t="n">
        <v>7966</v>
      </c>
      <c r="I1014" s="201" t="n"/>
      <c r="J1014" s="9">
        <f>+(((G1014-F1014)-(H1014-F1014))/(H1014-F1014))*100</f>
        <v/>
      </c>
      <c r="K1014" s="33">
        <f>AVERAGE(J1014:J1015)</f>
        <v/>
      </c>
      <c r="L1014" s="33">
        <f>_xlfn.STDEV.S(J1014,J1015)</f>
        <v/>
      </c>
      <c r="M1014" s="13">
        <f>(K1012-K1014)/14</f>
        <v/>
      </c>
      <c r="N1014" s="295">
        <f>(K1008-K1014)/31</f>
        <v/>
      </c>
      <c r="O1014" s="295">
        <f>+(H1014-F1014)/10</f>
        <v/>
      </c>
      <c r="P1014" s="26" t="inlineStr">
        <is>
          <t>FALSO</t>
        </is>
      </c>
      <c r="Q1014" s="26" t="inlineStr">
        <is>
          <t>FALSO</t>
        </is>
      </c>
      <c r="R1014" s="149" t="inlineStr">
        <is>
          <t>Esperado</t>
        </is>
      </c>
      <c r="S1014" s="149" t="inlineStr">
        <is>
          <t>Esperado</t>
        </is>
      </c>
      <c r="T1014" s="149" t="inlineStr">
        <is>
          <t>Se descarta</t>
        </is>
      </c>
      <c r="U1014" s="149" t="n"/>
    </row>
    <row r="1015" ht="15.75" customHeight="1" s="412">
      <c r="A1015" s="15" t="n">
        <v>2026</v>
      </c>
      <c r="B1015" s="16" t="n">
        <v>72</v>
      </c>
      <c r="C1015" s="17" t="n">
        <v>207</v>
      </c>
      <c r="D1015" s="17" t="n">
        <v>7</v>
      </c>
      <c r="E1015" s="18" t="n">
        <v>43545</v>
      </c>
      <c r="F1015" s="19" t="n">
        <v>5223</v>
      </c>
      <c r="G1015" s="17" t="n">
        <v>8354</v>
      </c>
      <c r="H1015" s="17" t="n">
        <v>7870</v>
      </c>
      <c r="I1015" s="201" t="n"/>
      <c r="J1015" s="9">
        <f>+(((G1015-F1015)-(H1015-F1015))/(H1015-F1015))*100</f>
        <v/>
      </c>
      <c r="K1015" s="13" t="n"/>
      <c r="L1015" s="13" t="n"/>
      <c r="M1015" s="13" t="n"/>
      <c r="O1015" s="295">
        <f>+(H1015-F1015)/10</f>
        <v/>
      </c>
      <c r="P1015" s="26" t="inlineStr">
        <is>
          <t>FALSO</t>
        </is>
      </c>
      <c r="Q1015" s="26" t="inlineStr">
        <is>
          <t>FALSO</t>
        </is>
      </c>
      <c r="R1015" s="149" t="inlineStr">
        <is>
          <t>No esperado</t>
        </is>
      </c>
      <c r="S1015" s="149" t="inlineStr">
        <is>
          <t>Esperado</t>
        </is>
      </c>
      <c r="T1015" s="149" t="inlineStr">
        <is>
          <t>Se descarta</t>
        </is>
      </c>
      <c r="U1015" s="149" t="n"/>
    </row>
    <row r="1016" ht="15.75" customHeight="1" s="412">
      <c r="A1016" s="5" t="n">
        <v>117</v>
      </c>
      <c r="B1016" s="252" t="n">
        <v>117</v>
      </c>
      <c r="C1016" s="246" t="n">
        <v>208</v>
      </c>
      <c r="D1016" s="246" t="n">
        <v>1</v>
      </c>
      <c r="E1016" s="46" t="n">
        <v>43514</v>
      </c>
      <c r="F1016" s="246" t="n">
        <v>5221</v>
      </c>
      <c r="G1016" s="246" t="n">
        <v>8398</v>
      </c>
      <c r="H1016" s="246" t="n">
        <v>7480</v>
      </c>
      <c r="I1016" s="246" t="n">
        <v>10</v>
      </c>
      <c r="J1016" s="47">
        <f>+(((G1016-F1016)-(H1016-F1016))/(H1016-F1016))*100</f>
        <v/>
      </c>
      <c r="K1016" s="51">
        <f>AVERAGE(J1016:J1017)</f>
        <v/>
      </c>
      <c r="L1016" s="51">
        <f>_xlfn.STDEV.S(J1016,J1017)</f>
        <v/>
      </c>
      <c r="M1016" s="50" t="n">
        <v>3</v>
      </c>
      <c r="O1016" s="295">
        <f>+(H1016-F1016)/10</f>
        <v/>
      </c>
      <c r="P1016" s="26" t="inlineStr">
        <is>
          <t>FALSO</t>
        </is>
      </c>
      <c r="Q1016" s="26" t="inlineStr">
        <is>
          <t>FALSO</t>
        </is>
      </c>
      <c r="R1016" s="149" t="inlineStr">
        <is>
          <t>Esperado</t>
        </is>
      </c>
      <c r="S1016" s="149" t="inlineStr">
        <is>
          <t>Esperado</t>
        </is>
      </c>
      <c r="T1016" s="149" t="inlineStr">
        <is>
          <t>Dato Válido</t>
        </is>
      </c>
      <c r="U1016" s="149" t="n"/>
    </row>
    <row r="1017" ht="15.75" customHeight="1" s="412">
      <c r="A1017" s="5" t="n">
        <v>118</v>
      </c>
      <c r="B1017" s="252" t="n">
        <v>118</v>
      </c>
      <c r="C1017" s="246" t="n">
        <v>208</v>
      </c>
      <c r="D1017" s="246" t="n">
        <v>1</v>
      </c>
      <c r="E1017" s="46" t="n">
        <v>43514</v>
      </c>
      <c r="F1017" s="246" t="n">
        <v>5249</v>
      </c>
      <c r="G1017" s="246" t="n">
        <v>8490</v>
      </c>
      <c r="H1017" s="246" t="n">
        <v>7573</v>
      </c>
      <c r="I1017" s="246" t="n"/>
      <c r="J1017" s="47">
        <f>+(((G1017-F1017)-(H1017-F1017))/(H1017-F1017))*100</f>
        <v/>
      </c>
      <c r="K1017" s="50" t="n"/>
      <c r="L1017" s="50" t="n"/>
      <c r="M1017" s="50" t="n"/>
      <c r="O1017" s="295">
        <f>+(H1017-F1017)/10</f>
        <v/>
      </c>
      <c r="P1017" s="26" t="inlineStr">
        <is>
          <t>VERDADERO</t>
        </is>
      </c>
      <c r="Q1017" s="26" t="inlineStr">
        <is>
          <t>FALSO</t>
        </is>
      </c>
      <c r="R1017" s="149" t="inlineStr">
        <is>
          <t>Esperado</t>
        </is>
      </c>
      <c r="S1017" s="149" t="inlineStr">
        <is>
          <t>Esperado</t>
        </is>
      </c>
      <c r="T1017" s="149" t="inlineStr">
        <is>
          <t>Dato Válido</t>
        </is>
      </c>
      <c r="U1017" s="149" t="n"/>
    </row>
    <row r="1018" ht="15.75" customHeight="1" s="412">
      <c r="A1018" s="5" t="n">
        <v>771</v>
      </c>
      <c r="B1018" s="252" t="n">
        <v>117</v>
      </c>
      <c r="C1018" s="246" t="n">
        <v>208</v>
      </c>
      <c r="D1018" s="246" t="n">
        <v>3</v>
      </c>
      <c r="E1018" s="46" t="n">
        <v>43521</v>
      </c>
      <c r="F1018" s="246" t="n">
        <v>5221</v>
      </c>
      <c r="G1018" s="246" t="n">
        <v>8579</v>
      </c>
      <c r="H1018" s="246" t="n">
        <v>7584</v>
      </c>
      <c r="I1018" s="246" t="n">
        <v>9</v>
      </c>
      <c r="J1018" s="47">
        <f>+(((G1018-F1018)-(H1018-F1018))/(H1018-F1018))*100</f>
        <v/>
      </c>
      <c r="K1018" s="51">
        <f>AVERAGE(J1018:J1019)</f>
        <v/>
      </c>
      <c r="L1018" s="51">
        <f>_xlfn.STDEV.S(J1018,J1019)</f>
        <v/>
      </c>
      <c r="M1018" s="50" t="n"/>
      <c r="O1018" s="295">
        <f>+(H1018-F1018)/10</f>
        <v/>
      </c>
      <c r="P1018" s="26" t="inlineStr">
        <is>
          <t>FALSO</t>
        </is>
      </c>
      <c r="Q1018" s="26" t="inlineStr">
        <is>
          <t>FALSO</t>
        </is>
      </c>
      <c r="R1018" s="149" t="inlineStr">
        <is>
          <t>Esperado</t>
        </is>
      </c>
      <c r="S1018" s="149" t="inlineStr">
        <is>
          <t>No esperado</t>
        </is>
      </c>
      <c r="T1018" s="149" t="inlineStr">
        <is>
          <t>Se descarta</t>
        </is>
      </c>
      <c r="U1018" s="149" t="n"/>
    </row>
    <row r="1019" ht="15.75" customHeight="1" s="412">
      <c r="A1019" s="5" t="n">
        <v>772</v>
      </c>
      <c r="B1019" s="252" t="n">
        <v>118</v>
      </c>
      <c r="C1019" s="246" t="n">
        <v>208</v>
      </c>
      <c r="D1019" s="246" t="n">
        <v>3</v>
      </c>
      <c r="E1019" s="46" t="n">
        <v>43521</v>
      </c>
      <c r="F1019" s="246" t="n">
        <v>5249</v>
      </c>
      <c r="G1019" s="246" t="n">
        <v>8602</v>
      </c>
      <c r="H1019" s="246" t="n">
        <v>7631</v>
      </c>
      <c r="I1019" s="246" t="n"/>
      <c r="J1019" s="47">
        <f>+(((G1019-F1019)-(H1019-F1019))/(H1019-F1019))*100</f>
        <v/>
      </c>
      <c r="K1019" s="50" t="n"/>
      <c r="L1019" s="50" t="n"/>
      <c r="M1019" s="50" t="n"/>
      <c r="O1019" s="295">
        <f>+(H1019-F1019)/10</f>
        <v/>
      </c>
      <c r="P1019" s="26" t="inlineStr">
        <is>
          <t>FALSO</t>
        </is>
      </c>
      <c r="Q1019" s="26" t="inlineStr">
        <is>
          <t>FALSO</t>
        </is>
      </c>
      <c r="R1019" s="149" t="inlineStr">
        <is>
          <t>Esperado</t>
        </is>
      </c>
      <c r="S1019" s="149" t="inlineStr">
        <is>
          <t>Esperado</t>
        </is>
      </c>
      <c r="T1019" s="149" t="inlineStr">
        <is>
          <t>Se descarta</t>
        </is>
      </c>
      <c r="U1019" s="149" t="n"/>
    </row>
    <row r="1020" ht="15.75" customHeight="1" s="412">
      <c r="A1020" s="5" t="n">
        <v>1421</v>
      </c>
      <c r="B1020" s="252" t="n">
        <v>117</v>
      </c>
      <c r="C1020" s="246" t="n">
        <v>208</v>
      </c>
      <c r="D1020" s="246" t="n">
        <v>5</v>
      </c>
      <c r="E1020" s="46" t="n">
        <v>43531</v>
      </c>
      <c r="F1020" s="246" t="n">
        <v>5221</v>
      </c>
      <c r="G1020" s="246" t="n">
        <v>8306</v>
      </c>
      <c r="H1020" s="246" t="n">
        <v>7505</v>
      </c>
      <c r="I1020" s="246" t="n">
        <v>8</v>
      </c>
      <c r="J1020" s="47">
        <f>+(((G1020-F1020)-(H1020-F1020))/(H1020-F1020))*100</f>
        <v/>
      </c>
      <c r="K1020" s="51">
        <f>AVERAGE(J1020:J1021)</f>
        <v/>
      </c>
      <c r="L1020" s="51">
        <f>_xlfn.STDEV.S(J1020,J1021)</f>
        <v/>
      </c>
      <c r="M1020" s="50" t="n"/>
      <c r="O1020" s="295">
        <f>+(H1020-F1020)/10</f>
        <v/>
      </c>
      <c r="P1020" s="26" t="inlineStr">
        <is>
          <t>FALSO</t>
        </is>
      </c>
      <c r="Q1020" s="26" t="inlineStr">
        <is>
          <t>FALSO</t>
        </is>
      </c>
      <c r="R1020" s="149" t="inlineStr">
        <is>
          <t>No esperado</t>
        </is>
      </c>
      <c r="S1020" s="149" t="inlineStr">
        <is>
          <t>Esperado</t>
        </is>
      </c>
      <c r="T1020" s="149" t="inlineStr">
        <is>
          <t>Dato Válido</t>
        </is>
      </c>
      <c r="U1020" s="149" t="n"/>
    </row>
    <row r="1021" ht="15.75" customHeight="1" s="412">
      <c r="A1021" s="5" t="n">
        <v>1422</v>
      </c>
      <c r="B1021" s="252" t="n">
        <v>118</v>
      </c>
      <c r="C1021" s="246" t="n">
        <v>208</v>
      </c>
      <c r="D1021" s="246" t="n">
        <v>5</v>
      </c>
      <c r="E1021" s="46" t="n">
        <v>43531</v>
      </c>
      <c r="F1021" s="246" t="n">
        <v>5249</v>
      </c>
      <c r="G1021" s="246" t="n">
        <v>8344</v>
      </c>
      <c r="H1021" s="246" t="n">
        <v>7539</v>
      </c>
      <c r="I1021" s="246" t="n"/>
      <c r="J1021" s="47">
        <f>+(((G1021-F1021)-(H1021-F1021))/(H1021-F1021))*100</f>
        <v/>
      </c>
      <c r="K1021" s="50" t="n"/>
      <c r="L1021" s="50" t="n"/>
      <c r="M1021" s="50" t="n"/>
      <c r="O1021" s="295">
        <f>+(H1021-F1021)/10</f>
        <v/>
      </c>
      <c r="P1021" s="26" t="inlineStr">
        <is>
          <t>FALSO</t>
        </is>
      </c>
      <c r="Q1021" s="26" t="inlineStr">
        <is>
          <t>FALSO</t>
        </is>
      </c>
      <c r="R1021" s="149" t="inlineStr">
        <is>
          <t>Esperado</t>
        </is>
      </c>
      <c r="S1021" s="149" t="inlineStr">
        <is>
          <t>Esperado</t>
        </is>
      </c>
      <c r="T1021" s="149" t="inlineStr">
        <is>
          <t>Dato Válido</t>
        </is>
      </c>
      <c r="U1021" s="149" t="n"/>
    </row>
    <row r="1022" ht="15.75" customHeight="1" s="412">
      <c r="A1022" s="15" t="n">
        <v>2485</v>
      </c>
      <c r="B1022" s="16" t="n">
        <v>73</v>
      </c>
      <c r="C1022" s="52" t="n">
        <v>208</v>
      </c>
      <c r="D1022" s="52" t="n">
        <v>9</v>
      </c>
      <c r="E1022" s="53" t="n">
        <v>43557</v>
      </c>
      <c r="F1022" s="54" t="n">
        <v>5203</v>
      </c>
      <c r="G1022" s="52" t="n">
        <v>7643</v>
      </c>
      <c r="H1022" s="52" t="n">
        <v>7301</v>
      </c>
      <c r="I1022" s="246" t="n"/>
      <c r="J1022" s="47">
        <f>+(((G1022-F1022)-(H1022-F1022))/(H1022-F1022))*100</f>
        <v/>
      </c>
      <c r="K1022" s="51">
        <f>AVERAGE(J1022:J1023)</f>
        <v/>
      </c>
      <c r="L1022" s="51">
        <f>_xlfn.STDEV.S(J1022,J1023)</f>
        <v/>
      </c>
      <c r="M1022" s="50" t="n"/>
      <c r="O1022" s="295">
        <f>+(H1022-F1022)/10</f>
        <v/>
      </c>
      <c r="P1022" s="26" t="inlineStr">
        <is>
          <t>FALSO</t>
        </is>
      </c>
      <c r="Q1022" s="26" t="inlineStr">
        <is>
          <t>FALSO</t>
        </is>
      </c>
      <c r="R1022" s="149" t="inlineStr">
        <is>
          <t>No esperado</t>
        </is>
      </c>
      <c r="S1022" s="149" t="inlineStr">
        <is>
          <t>Esperado</t>
        </is>
      </c>
      <c r="T1022" s="149" t="inlineStr">
        <is>
          <t>Dato Válido</t>
        </is>
      </c>
      <c r="U1022" s="149" t="n"/>
    </row>
    <row r="1023" ht="15.75" customHeight="1" s="412">
      <c r="A1023" s="15" t="n">
        <v>2486</v>
      </c>
      <c r="B1023" s="16" t="n">
        <v>74</v>
      </c>
      <c r="C1023" s="52" t="n">
        <v>208</v>
      </c>
      <c r="D1023" s="52" t="n">
        <v>9</v>
      </c>
      <c r="E1023" s="53" t="n">
        <v>43557</v>
      </c>
      <c r="F1023" s="54" t="n">
        <v>5309</v>
      </c>
      <c r="G1023" s="52" t="n">
        <v>7689</v>
      </c>
      <c r="H1023" s="52" t="n">
        <v>7350</v>
      </c>
      <c r="I1023" s="246" t="n"/>
      <c r="J1023" s="47">
        <f>+(((G1023-F1023)-(H1023-F1023))/(H1023-F1023))*100</f>
        <v/>
      </c>
      <c r="K1023" s="50" t="n"/>
      <c r="L1023" s="50" t="n"/>
      <c r="M1023" s="50" t="n"/>
      <c r="O1023" s="295">
        <f>+(H1023-F1023)/10</f>
        <v/>
      </c>
      <c r="P1023" s="26" t="inlineStr">
        <is>
          <t>FALSO</t>
        </is>
      </c>
      <c r="Q1023" s="26" t="inlineStr">
        <is>
          <t>FALSO</t>
        </is>
      </c>
      <c r="R1023" s="149" t="inlineStr">
        <is>
          <t>No esperado</t>
        </is>
      </c>
      <c r="S1023" s="149" t="inlineStr">
        <is>
          <t>Esperado</t>
        </is>
      </c>
      <c r="T1023" s="149" t="inlineStr">
        <is>
          <t>Dato Válido</t>
        </is>
      </c>
      <c r="U1023" s="149" t="n"/>
    </row>
    <row r="1024" ht="15.75" customHeight="1" s="412">
      <c r="A1024" s="15" t="n">
        <v>3133</v>
      </c>
      <c r="B1024" s="16" t="n">
        <v>73</v>
      </c>
      <c r="C1024" s="52" t="n">
        <v>208</v>
      </c>
      <c r="D1024" s="52" t="n">
        <v>12</v>
      </c>
      <c r="E1024" s="53" t="n">
        <v>43577</v>
      </c>
      <c r="F1024" s="54" t="n">
        <v>5203</v>
      </c>
      <c r="G1024" s="52" t="n">
        <v>7943</v>
      </c>
      <c r="H1024" s="52" t="n">
        <v>7564</v>
      </c>
      <c r="I1024" s="52" t="n"/>
      <c r="J1024" s="47">
        <f>+(((G1024-F1024)-(H1024-F1024))/(H1024-F1024))*100</f>
        <v/>
      </c>
      <c r="K1024" s="51">
        <f>AVERAGE(J1024:J1025)</f>
        <v/>
      </c>
      <c r="L1024" s="51">
        <f>_xlfn.STDEV.S(J1024,J1025)</f>
        <v/>
      </c>
      <c r="M1024" s="50">
        <f>(K1022-K1024)/20</f>
        <v/>
      </c>
      <c r="N1024" s="295">
        <f>(K1020-K1024)/46</f>
        <v/>
      </c>
      <c r="O1024" s="295">
        <f>+(H1024-F1024)/10</f>
        <v/>
      </c>
      <c r="P1024" s="26" t="inlineStr">
        <is>
          <t>FALSO</t>
        </is>
      </c>
      <c r="Q1024" s="26" t="inlineStr">
        <is>
          <t>FALSO</t>
        </is>
      </c>
      <c r="R1024" s="149" t="inlineStr">
        <is>
          <t>Esperado</t>
        </is>
      </c>
      <c r="S1024" s="149" t="inlineStr">
        <is>
          <t>Esperado</t>
        </is>
      </c>
      <c r="T1024" s="149" t="inlineStr">
        <is>
          <t>Dato Válido</t>
        </is>
      </c>
      <c r="U1024" s="149" t="n"/>
    </row>
    <row r="1025" ht="15.75" customHeight="1" s="412">
      <c r="A1025" s="15" t="n">
        <v>3134</v>
      </c>
      <c r="B1025" s="16" t="n">
        <v>74</v>
      </c>
      <c r="C1025" s="52" t="n">
        <v>208</v>
      </c>
      <c r="D1025" s="52" t="n">
        <v>12</v>
      </c>
      <c r="E1025" s="53" t="n">
        <v>43577</v>
      </c>
      <c r="F1025" s="54" t="n">
        <v>5309</v>
      </c>
      <c r="G1025" s="52" t="n">
        <v>8126</v>
      </c>
      <c r="H1025" s="52" t="n">
        <v>7740</v>
      </c>
      <c r="I1025" s="52" t="n"/>
      <c r="J1025" s="47">
        <f>+(((G1025-F1025)-(H1025-F1025))/(H1025-F1025))*100</f>
        <v/>
      </c>
      <c r="K1025" s="50" t="n"/>
      <c r="L1025" s="50" t="n"/>
      <c r="M1025" s="50" t="n"/>
      <c r="O1025" s="295">
        <f>+(H1025-F1025)/10</f>
        <v/>
      </c>
      <c r="P1025" s="26" t="inlineStr">
        <is>
          <t>FALSO</t>
        </is>
      </c>
      <c r="Q1025" s="26" t="inlineStr">
        <is>
          <t>VERDADERO</t>
        </is>
      </c>
      <c r="R1025" s="149" t="inlineStr">
        <is>
          <t>Esperado</t>
        </is>
      </c>
      <c r="S1025" s="149" t="inlineStr">
        <is>
          <t>Esperado</t>
        </is>
      </c>
      <c r="T1025" s="149" t="inlineStr">
        <is>
          <t>Dato Válido</t>
        </is>
      </c>
      <c r="U1025" s="149" t="n"/>
    </row>
    <row r="1026" ht="15.75" customHeight="1" s="412">
      <c r="A1026" s="5" t="n">
        <v>485</v>
      </c>
      <c r="B1026" s="252" t="n">
        <v>135</v>
      </c>
      <c r="C1026" s="201" t="n">
        <v>209</v>
      </c>
      <c r="D1026" s="201" t="n">
        <v>2</v>
      </c>
      <c r="E1026" s="8" t="n">
        <v>43517</v>
      </c>
      <c r="F1026" s="201" t="n">
        <v>5240</v>
      </c>
      <c r="G1026" s="201" t="n">
        <v>7815</v>
      </c>
      <c r="H1026" s="201" t="n">
        <v>7064</v>
      </c>
      <c r="I1026" s="201" t="n">
        <v>9</v>
      </c>
      <c r="J1026" s="9">
        <f>+(((G1026-F1026)-(H1026-F1026))/(H1026-F1026))*100</f>
        <v/>
      </c>
      <c r="K1026" s="33">
        <f>AVERAGE(J1026:J1027)</f>
        <v/>
      </c>
      <c r="L1026" s="33">
        <f>_xlfn.STDEV.S(J1026,J1027)</f>
        <v/>
      </c>
      <c r="M1026" s="13" t="n">
        <v>2</v>
      </c>
      <c r="O1026" s="295">
        <f>+(H1026-F1026)/10</f>
        <v/>
      </c>
      <c r="P1026" s="26" t="inlineStr">
        <is>
          <t>FALSO</t>
        </is>
      </c>
      <c r="Q1026" s="26" t="inlineStr">
        <is>
          <t>FALSO</t>
        </is>
      </c>
      <c r="R1026" s="149" t="inlineStr">
        <is>
          <t>Esperado</t>
        </is>
      </c>
      <c r="S1026" s="149" t="inlineStr">
        <is>
          <t>Esperado</t>
        </is>
      </c>
      <c r="T1026" s="149" t="inlineStr">
        <is>
          <t>Dato Válido</t>
        </is>
      </c>
      <c r="U1026" s="149" t="n"/>
    </row>
    <row r="1027" ht="15.75" customHeight="1" s="412">
      <c r="A1027" s="5" t="n">
        <v>486</v>
      </c>
      <c r="B1027" s="252" t="n">
        <v>136</v>
      </c>
      <c r="C1027" s="201" t="n">
        <v>209</v>
      </c>
      <c r="D1027" s="201" t="n">
        <v>2</v>
      </c>
      <c r="E1027" s="8" t="n">
        <v>43517</v>
      </c>
      <c r="F1027" s="201" t="n">
        <v>5219</v>
      </c>
      <c r="G1027" s="201" t="n">
        <v>7419</v>
      </c>
      <c r="H1027" s="201" t="n">
        <v>6778</v>
      </c>
      <c r="I1027" s="201" t="n"/>
      <c r="J1027" s="9">
        <f>+(((G1027-F1027)-(H1027-F1027))/(H1027-F1027))*100</f>
        <v/>
      </c>
      <c r="K1027" s="13" t="n"/>
      <c r="L1027" s="13" t="n"/>
      <c r="M1027" s="13" t="n"/>
      <c r="O1027" s="295">
        <f>+(H1027-F1027)/10</f>
        <v/>
      </c>
      <c r="P1027" s="26" t="inlineStr">
        <is>
          <t>FALSO</t>
        </is>
      </c>
      <c r="Q1027" s="26" t="inlineStr">
        <is>
          <t>FALSO</t>
        </is>
      </c>
      <c r="R1027" s="149" t="inlineStr">
        <is>
          <t>No esperado</t>
        </is>
      </c>
      <c r="S1027" s="149" t="inlineStr">
        <is>
          <t>Esperado</t>
        </is>
      </c>
      <c r="T1027" s="149" t="inlineStr">
        <is>
          <t>Dato Válido</t>
        </is>
      </c>
      <c r="U1027" s="149" t="n"/>
    </row>
    <row r="1028" ht="15.75" customHeight="1" s="412">
      <c r="A1028" s="5" t="n">
        <v>1139</v>
      </c>
      <c r="B1028" s="252" t="n">
        <v>93</v>
      </c>
      <c r="C1028" s="201" t="n">
        <v>209</v>
      </c>
      <c r="D1028" s="201" t="n">
        <v>4</v>
      </c>
      <c r="E1028" s="8" t="n">
        <v>43524</v>
      </c>
      <c r="F1028" s="201" t="n">
        <v>5234</v>
      </c>
      <c r="G1028" s="201" t="n">
        <v>7747</v>
      </c>
      <c r="H1028" s="201" t="n">
        <v>7068</v>
      </c>
      <c r="I1028" s="201" t="n">
        <v>9</v>
      </c>
      <c r="J1028" s="9">
        <f>+(((G1028-F1028)-(H1028-F1028))/(H1028-F1028))*100</f>
        <v/>
      </c>
      <c r="K1028" s="33">
        <f>AVERAGE(J1028:J1029)</f>
        <v/>
      </c>
      <c r="L1028" s="33">
        <f>_xlfn.STDEV.S(J1028,J1029)</f>
        <v/>
      </c>
      <c r="M1028" s="13" t="n"/>
      <c r="O1028" s="295">
        <f>+(H1028-F1028)/10</f>
        <v/>
      </c>
      <c r="P1028" s="26" t="inlineStr">
        <is>
          <t>FALSO</t>
        </is>
      </c>
      <c r="Q1028" s="26" t="inlineStr">
        <is>
          <t>FALSO</t>
        </is>
      </c>
      <c r="R1028" s="149" t="inlineStr">
        <is>
          <t>Esperado</t>
        </is>
      </c>
      <c r="S1028" s="149" t="inlineStr">
        <is>
          <t>Esperado</t>
        </is>
      </c>
      <c r="T1028" s="149" t="inlineStr">
        <is>
          <t>Dato Válido</t>
        </is>
      </c>
      <c r="U1028" s="149" t="n"/>
    </row>
    <row r="1029" ht="15.75" customHeight="1" s="412">
      <c r="A1029" s="5" t="n">
        <v>1140</v>
      </c>
      <c r="B1029" s="252" t="n">
        <v>94</v>
      </c>
      <c r="C1029" s="201" t="n">
        <v>209</v>
      </c>
      <c r="D1029" s="201" t="n">
        <v>4</v>
      </c>
      <c r="E1029" s="8" t="n">
        <v>43524</v>
      </c>
      <c r="F1029" s="201" t="n">
        <v>5218</v>
      </c>
      <c r="G1029" s="201" t="n">
        <v>7864</v>
      </c>
      <c r="H1029" s="201" t="n">
        <v>7118</v>
      </c>
      <c r="I1029" s="201" t="n"/>
      <c r="J1029" s="9">
        <f>+(((G1029-F1029)-(H1029-F1029))/(H1029-F1029))*100</f>
        <v/>
      </c>
      <c r="K1029" s="13" t="n"/>
      <c r="L1029" s="13" t="n"/>
      <c r="M1029" s="13" t="n"/>
      <c r="O1029" s="295">
        <f>+(H1029-F1029)/10</f>
        <v/>
      </c>
      <c r="P1029" s="26" t="inlineStr">
        <is>
          <t>VERDADERO</t>
        </is>
      </c>
      <c r="Q1029" s="26" t="inlineStr">
        <is>
          <t>FALSO</t>
        </is>
      </c>
      <c r="R1029" s="149" t="inlineStr">
        <is>
          <t>Esperado</t>
        </is>
      </c>
      <c r="S1029" s="149" t="inlineStr">
        <is>
          <t>No esperado</t>
        </is>
      </c>
      <c r="T1029" s="149" t="inlineStr">
        <is>
          <t>Dato Válido</t>
        </is>
      </c>
      <c r="U1029" s="149" t="n"/>
    </row>
    <row r="1030" ht="15.75" customHeight="1" s="412">
      <c r="A1030" s="5" t="n">
        <v>1789</v>
      </c>
      <c r="B1030" s="252" t="n">
        <v>93</v>
      </c>
      <c r="C1030" s="201" t="n">
        <v>209</v>
      </c>
      <c r="D1030" s="201" t="n">
        <v>6</v>
      </c>
      <c r="E1030" s="8" t="n">
        <v>43535</v>
      </c>
      <c r="F1030" s="201" t="n">
        <v>5234</v>
      </c>
      <c r="G1030" s="201" t="n">
        <v>7650</v>
      </c>
      <c r="H1030" s="201" t="n">
        <v>7151</v>
      </c>
      <c r="I1030" s="201" t="n">
        <v>8</v>
      </c>
      <c r="J1030" s="9">
        <f>+(((G1030-F1030)-(H1030-F1030))/(H1030-F1030))*100</f>
        <v/>
      </c>
      <c r="K1030" s="33">
        <f>AVERAGE(J1030:J1031)</f>
        <v/>
      </c>
      <c r="L1030" s="33">
        <f>_xlfn.STDEV.S(J1030,J1031)</f>
        <v/>
      </c>
      <c r="M1030" s="13" t="n"/>
      <c r="O1030" s="295">
        <f>+(H1030-F1030)/10</f>
        <v/>
      </c>
      <c r="P1030" s="26" t="inlineStr">
        <is>
          <t>FALSO</t>
        </is>
      </c>
      <c r="Q1030" s="26" t="inlineStr">
        <is>
          <t>FALSO</t>
        </is>
      </c>
      <c r="R1030" s="149" t="inlineStr">
        <is>
          <t>Esperado</t>
        </is>
      </c>
      <c r="S1030" s="149" t="inlineStr">
        <is>
          <t>Esperado</t>
        </is>
      </c>
      <c r="T1030" s="149" t="inlineStr">
        <is>
          <t>Dato Válido</t>
        </is>
      </c>
      <c r="U1030" s="149" t="n"/>
    </row>
    <row r="1031" ht="15.75" customHeight="1" s="412">
      <c r="A1031" s="5" t="n">
        <v>1790</v>
      </c>
      <c r="B1031" s="252" t="n">
        <v>94</v>
      </c>
      <c r="C1031" s="201" t="n">
        <v>209</v>
      </c>
      <c r="D1031" s="201" t="n">
        <v>6</v>
      </c>
      <c r="E1031" s="8" t="n">
        <v>43535</v>
      </c>
      <c r="F1031" s="201" t="n">
        <v>5218</v>
      </c>
      <c r="G1031" s="201" t="n">
        <v>7499</v>
      </c>
      <c r="H1031" s="201" t="n">
        <v>7039</v>
      </c>
      <c r="I1031" s="201" t="n"/>
      <c r="J1031" s="9">
        <f>+(((G1031-F1031)-(H1031-F1031))/(H1031-F1031))*100</f>
        <v/>
      </c>
      <c r="K1031" s="13" t="n"/>
      <c r="L1031" s="13" t="n"/>
      <c r="M1031" s="13" t="n"/>
      <c r="O1031" s="295">
        <f>+(H1031-F1031)/10</f>
        <v/>
      </c>
      <c r="P1031" s="26" t="inlineStr">
        <is>
          <t>FALSO</t>
        </is>
      </c>
      <c r="Q1031" s="26" t="inlineStr">
        <is>
          <t>FALSO</t>
        </is>
      </c>
      <c r="R1031" s="149" t="inlineStr">
        <is>
          <t>No esperado</t>
        </is>
      </c>
      <c r="S1031" s="149" t="inlineStr">
        <is>
          <t>Esperado</t>
        </is>
      </c>
      <c r="T1031" s="149" t="inlineStr">
        <is>
          <t>Dato Válido</t>
        </is>
      </c>
      <c r="U1031" s="149" t="n"/>
    </row>
    <row r="1032" ht="15.75" customHeight="1" s="412">
      <c r="A1032" s="15" t="n">
        <v>2287</v>
      </c>
      <c r="B1032" s="16" t="n">
        <v>57</v>
      </c>
      <c r="C1032" s="17" t="n">
        <v>209</v>
      </c>
      <c r="D1032" s="17" t="n">
        <v>8</v>
      </c>
      <c r="E1032" s="18" t="n">
        <v>43550</v>
      </c>
      <c r="F1032" s="19" t="n">
        <v>5257</v>
      </c>
      <c r="G1032" s="17" t="n">
        <v>7231</v>
      </c>
      <c r="H1032" s="17" t="n">
        <v>6949</v>
      </c>
      <c r="I1032" s="201" t="n"/>
      <c r="J1032" s="9">
        <f>+(((G1032-F1032)-(H1032-F1032))/(H1032-F1032))*100</f>
        <v/>
      </c>
      <c r="K1032" s="33">
        <f>AVERAGE(J1032:J1033)</f>
        <v/>
      </c>
      <c r="L1032" s="33">
        <f>_xlfn.STDEV.S(J1032,J1033)</f>
        <v/>
      </c>
      <c r="M1032" s="13" t="n"/>
      <c r="O1032" s="295">
        <f>+(H1032-F1032)/10</f>
        <v/>
      </c>
      <c r="P1032" s="26" t="inlineStr">
        <is>
          <t>FALSO</t>
        </is>
      </c>
      <c r="Q1032" s="26" t="inlineStr">
        <is>
          <t>FALSO</t>
        </is>
      </c>
      <c r="R1032" s="149" t="inlineStr">
        <is>
          <t>No esperado</t>
        </is>
      </c>
      <c r="S1032" s="149" t="inlineStr">
        <is>
          <t>Esperado</t>
        </is>
      </c>
      <c r="T1032" s="149" t="inlineStr">
        <is>
          <t>Dato Válido</t>
        </is>
      </c>
      <c r="U1032" s="149" t="n"/>
    </row>
    <row r="1033" ht="15.75" customHeight="1" s="412">
      <c r="A1033" s="15" t="n">
        <v>2288</v>
      </c>
      <c r="B1033" s="16" t="n">
        <v>58</v>
      </c>
      <c r="C1033" s="17" t="n">
        <v>209</v>
      </c>
      <c r="D1033" s="17" t="n">
        <v>8</v>
      </c>
      <c r="E1033" s="18" t="n">
        <v>43550</v>
      </c>
      <c r="F1033" s="19" t="n">
        <v>5320</v>
      </c>
      <c r="G1033" s="17" t="n">
        <v>7158</v>
      </c>
      <c r="H1033" s="17" t="n">
        <v>6881</v>
      </c>
      <c r="I1033" s="201" t="n"/>
      <c r="J1033" s="9">
        <f>+(((G1033-F1033)-(H1033-F1033))/(H1033-F1033))*100</f>
        <v/>
      </c>
      <c r="K1033" s="13" t="n"/>
      <c r="L1033" s="13" t="n"/>
      <c r="M1033" s="13" t="n"/>
      <c r="O1033" s="295">
        <f>+(H1033-F1033)/10</f>
        <v/>
      </c>
      <c r="P1033" s="26" t="inlineStr">
        <is>
          <t>FALSO</t>
        </is>
      </c>
      <c r="Q1033" s="26" t="inlineStr">
        <is>
          <t>FALSO</t>
        </is>
      </c>
      <c r="R1033" s="149" t="inlineStr">
        <is>
          <t>No esperado</t>
        </is>
      </c>
      <c r="S1033" s="149" t="inlineStr">
        <is>
          <t>No esperado</t>
        </is>
      </c>
      <c r="T1033" s="149" t="inlineStr">
        <is>
          <t>Dato Válido</t>
        </is>
      </c>
      <c r="U1033" s="149" t="n"/>
    </row>
    <row r="1034" ht="15.75" customHeight="1" s="412">
      <c r="A1034" s="15" t="n">
        <v>2753</v>
      </c>
      <c r="B1034" s="16" t="n">
        <v>125</v>
      </c>
      <c r="C1034" s="17" t="n">
        <v>209</v>
      </c>
      <c r="D1034" s="17" t="n">
        <v>10</v>
      </c>
      <c r="E1034" s="18" t="n">
        <v>43564</v>
      </c>
      <c r="F1034" s="19" t="n">
        <v>5217</v>
      </c>
      <c r="G1034" s="17" t="n">
        <v>7250</v>
      </c>
      <c r="H1034" s="17" t="n">
        <v>6987</v>
      </c>
      <c r="I1034" s="17" t="n"/>
      <c r="J1034" s="9">
        <f>+(((G1034-F1034)-(H1034-F1034))/(H1034-F1034))*100</f>
        <v/>
      </c>
      <c r="K1034" s="33">
        <f>AVERAGE(J1034:J1035)</f>
        <v/>
      </c>
      <c r="L1034" s="33">
        <f>_xlfn.STDEV.S(J1034,J1035)</f>
        <v/>
      </c>
      <c r="M1034" s="13">
        <f>(K1032-K1034)/14</f>
        <v/>
      </c>
      <c r="N1034" s="295">
        <f>(K1028-K1034)/40</f>
        <v/>
      </c>
      <c r="O1034" s="295">
        <f>+(H1034-F1034)/10</f>
        <v/>
      </c>
      <c r="P1034" s="26" t="inlineStr">
        <is>
          <t>FALSO</t>
        </is>
      </c>
      <c r="Q1034" s="26" t="inlineStr">
        <is>
          <t>VERDADERO</t>
        </is>
      </c>
      <c r="R1034" s="149" t="inlineStr">
        <is>
          <t>Esperado</t>
        </is>
      </c>
      <c r="S1034" s="149" t="inlineStr">
        <is>
          <t>Esperado</t>
        </is>
      </c>
      <c r="T1034" s="149" t="inlineStr">
        <is>
          <t>Dato Válido</t>
        </is>
      </c>
      <c r="U1034" s="149" t="n"/>
    </row>
    <row r="1035" ht="15.75" customHeight="1" s="412">
      <c r="A1035" s="15" t="n">
        <v>2754</v>
      </c>
      <c r="B1035" s="16" t="n">
        <v>126</v>
      </c>
      <c r="C1035" s="17" t="n">
        <v>209</v>
      </c>
      <c r="D1035" s="17" t="n">
        <v>10</v>
      </c>
      <c r="E1035" s="18" t="n">
        <v>43564</v>
      </c>
      <c r="F1035" s="19" t="n">
        <v>5232</v>
      </c>
      <c r="G1035" s="17" t="n">
        <v>7227</v>
      </c>
      <c r="H1035" s="17" t="n">
        <v>6972</v>
      </c>
      <c r="I1035" s="17" t="n"/>
      <c r="J1035" s="9">
        <f>+(((G1035-F1035)-(H1035-F1035))/(H1035-F1035))*100</f>
        <v/>
      </c>
      <c r="K1035" s="13" t="n"/>
      <c r="L1035" s="13" t="n"/>
      <c r="M1035" s="13" t="n"/>
      <c r="O1035" s="295">
        <f>+(H1035-F1035)/10</f>
        <v/>
      </c>
      <c r="P1035" s="26" t="inlineStr">
        <is>
          <t>FALSO</t>
        </is>
      </c>
      <c r="Q1035" s="26" t="inlineStr">
        <is>
          <t>FALSO</t>
        </is>
      </c>
      <c r="R1035" s="149" t="inlineStr">
        <is>
          <t>No esperado</t>
        </is>
      </c>
      <c r="S1035" s="149" t="inlineStr">
        <is>
          <t>Esperado</t>
        </is>
      </c>
      <c r="T1035" s="149" t="inlineStr">
        <is>
          <t>Dato Válido</t>
        </is>
      </c>
      <c r="U1035" s="149" t="n"/>
    </row>
    <row r="1036" ht="15.75" customHeight="1" s="412">
      <c r="A1036" s="5" t="n">
        <v>487</v>
      </c>
      <c r="B1036" s="252" t="n">
        <v>137</v>
      </c>
      <c r="C1036" s="255" t="n">
        <v>211</v>
      </c>
      <c r="D1036" s="255" t="n">
        <v>2</v>
      </c>
      <c r="E1036" s="58" t="n">
        <v>43517</v>
      </c>
      <c r="F1036" s="255" t="n">
        <v>5220</v>
      </c>
      <c r="G1036" s="255" t="n">
        <v>7852</v>
      </c>
      <c r="H1036" s="255" t="n">
        <v>7051</v>
      </c>
      <c r="I1036" s="255" t="n">
        <v>11</v>
      </c>
      <c r="J1036" s="59">
        <f>+(((G1036-F1036)-(H1036-F1036))/(H1036-F1036))*100</f>
        <v/>
      </c>
      <c r="K1036" s="34">
        <f>AVERAGE(J1036:J1037)</f>
        <v/>
      </c>
      <c r="L1036" s="34">
        <f>_xlfn.STDEV.S(J1036,J1037)</f>
        <v/>
      </c>
      <c r="M1036" s="35" t="n">
        <v>2</v>
      </c>
      <c r="O1036" s="295">
        <f>+(H1036-F1036)/10</f>
        <v/>
      </c>
      <c r="P1036" s="26" t="inlineStr">
        <is>
          <t>FALSO</t>
        </is>
      </c>
      <c r="Q1036" s="26" t="inlineStr">
        <is>
          <t>FALSO</t>
        </is>
      </c>
      <c r="R1036" s="149" t="inlineStr">
        <is>
          <t>Esperado</t>
        </is>
      </c>
      <c r="S1036" s="149" t="inlineStr">
        <is>
          <t>Esperado</t>
        </is>
      </c>
      <c r="T1036" s="149" t="inlineStr">
        <is>
          <t>Dato Válido</t>
        </is>
      </c>
      <c r="U1036" s="149" t="n"/>
    </row>
    <row r="1037" ht="15.75" customHeight="1" s="412">
      <c r="A1037" s="5" t="n">
        <v>488</v>
      </c>
      <c r="B1037" s="252" t="n">
        <v>138</v>
      </c>
      <c r="C1037" s="255" t="n">
        <v>211</v>
      </c>
      <c r="D1037" s="255" t="n">
        <v>2</v>
      </c>
      <c r="E1037" s="58" t="n">
        <v>43517</v>
      </c>
      <c r="F1037" s="255" t="n">
        <v>5222</v>
      </c>
      <c r="G1037" s="255" t="n">
        <v>7859</v>
      </c>
      <c r="H1037" s="255" t="n">
        <v>6999</v>
      </c>
      <c r="I1037" s="255" t="n"/>
      <c r="J1037" s="59">
        <f>+(((G1037-F1037)-(H1037-F1037))/(H1037-F1037))*100</f>
        <v/>
      </c>
      <c r="K1037" s="35" t="n"/>
      <c r="L1037" s="35" t="n"/>
      <c r="M1037" s="35" t="n"/>
      <c r="O1037" s="295">
        <f>+(H1037-F1037)/10</f>
        <v/>
      </c>
      <c r="P1037" s="26" t="inlineStr">
        <is>
          <t>FALSO</t>
        </is>
      </c>
      <c r="Q1037" s="26" t="inlineStr">
        <is>
          <t>FALSO</t>
        </is>
      </c>
      <c r="R1037" s="149" t="inlineStr">
        <is>
          <t>No esperado</t>
        </is>
      </c>
      <c r="S1037" s="149" t="inlineStr">
        <is>
          <t>No esperado</t>
        </is>
      </c>
      <c r="T1037" s="149" t="inlineStr">
        <is>
          <t>Dato Válido</t>
        </is>
      </c>
      <c r="U1037" s="149" t="n"/>
    </row>
    <row r="1038" ht="15.75" customHeight="1" s="412">
      <c r="A1038" s="5" t="n">
        <v>1141</v>
      </c>
      <c r="B1038" s="252" t="n">
        <v>95</v>
      </c>
      <c r="C1038" s="255" t="n">
        <v>211</v>
      </c>
      <c r="D1038" s="255" t="n">
        <v>4</v>
      </c>
      <c r="E1038" s="58" t="n">
        <v>43524</v>
      </c>
      <c r="F1038" s="255" t="n">
        <v>5232</v>
      </c>
      <c r="G1038" s="255" t="n">
        <v>7536</v>
      </c>
      <c r="H1038" s="255" t="n">
        <v>6966</v>
      </c>
      <c r="I1038" s="255" t="n">
        <v>8</v>
      </c>
      <c r="J1038" s="59">
        <f>+(((G1038-F1038)-(H1038-F1038))/(H1038-F1038))*100</f>
        <v/>
      </c>
      <c r="K1038" s="34">
        <f>AVERAGE(J1038:J1039)</f>
        <v/>
      </c>
      <c r="L1038" s="34">
        <f>_xlfn.STDEV.S(J1038,J1039)</f>
        <v/>
      </c>
      <c r="M1038" s="35" t="n"/>
      <c r="O1038" s="295">
        <f>+(H1038-F1038)/10</f>
        <v/>
      </c>
      <c r="P1038" s="26" t="inlineStr">
        <is>
          <t>VERDADERO</t>
        </is>
      </c>
      <c r="Q1038" s="26" t="inlineStr">
        <is>
          <t>FALSO</t>
        </is>
      </c>
      <c r="R1038" s="149" t="inlineStr">
        <is>
          <t>No esperado</t>
        </is>
      </c>
      <c r="S1038" s="149" t="inlineStr">
        <is>
          <t>Esperado</t>
        </is>
      </c>
      <c r="T1038" s="149" t="inlineStr">
        <is>
          <t>Dato Válido</t>
        </is>
      </c>
      <c r="U1038" s="149" t="n"/>
    </row>
    <row r="1039" ht="15.75" customHeight="1" s="412">
      <c r="A1039" s="5" t="n">
        <v>1142</v>
      </c>
      <c r="B1039" s="252" t="n">
        <v>96</v>
      </c>
      <c r="C1039" s="255" t="n">
        <v>211</v>
      </c>
      <c r="D1039" s="255" t="n">
        <v>4</v>
      </c>
      <c r="E1039" s="58" t="n">
        <v>43524</v>
      </c>
      <c r="F1039" s="255" t="n">
        <v>5242</v>
      </c>
      <c r="G1039" s="255" t="n">
        <v>7531</v>
      </c>
      <c r="H1039" s="255" t="n">
        <v>7009</v>
      </c>
      <c r="I1039" s="255" t="n"/>
      <c r="J1039" s="59">
        <f>+(((G1039-F1039)-(H1039-F1039))/(H1039-F1039))*100</f>
        <v/>
      </c>
      <c r="K1039" s="35" t="n"/>
      <c r="L1039" s="35" t="n"/>
      <c r="M1039" s="35" t="n"/>
      <c r="O1039" s="295">
        <f>+(H1039-F1039)/10</f>
        <v/>
      </c>
      <c r="P1039" s="26" t="inlineStr">
        <is>
          <t>FALSO</t>
        </is>
      </c>
      <c r="Q1039" s="26" t="inlineStr">
        <is>
          <t>FALSO</t>
        </is>
      </c>
      <c r="R1039" s="149" t="inlineStr">
        <is>
          <t>Esperado</t>
        </is>
      </c>
      <c r="S1039" s="149" t="inlineStr">
        <is>
          <t>Esperado</t>
        </is>
      </c>
      <c r="T1039" s="149" t="inlineStr">
        <is>
          <t>Dato Válido</t>
        </is>
      </c>
      <c r="U1039" s="149" t="n"/>
    </row>
    <row r="1040" ht="15.75" customHeight="1" s="412">
      <c r="A1040" s="5" t="n">
        <v>1791</v>
      </c>
      <c r="B1040" s="252" t="n">
        <v>95</v>
      </c>
      <c r="C1040" s="255" t="n">
        <v>211</v>
      </c>
      <c r="D1040" s="255" t="n">
        <v>6</v>
      </c>
      <c r="E1040" s="58" t="n">
        <v>43535</v>
      </c>
      <c r="F1040" s="255" t="n">
        <v>5232</v>
      </c>
      <c r="G1040" s="255" t="n">
        <v>7626</v>
      </c>
      <c r="H1040" s="255" t="n">
        <v>7143</v>
      </c>
      <c r="I1040" s="255" t="n">
        <v>8</v>
      </c>
      <c r="J1040" s="59">
        <f>+(((G1040-F1040)-(H1040-F1040))/(H1040-F1040))*100</f>
        <v/>
      </c>
      <c r="K1040" s="34">
        <f>AVERAGE(J1040:J1041)</f>
        <v/>
      </c>
      <c r="L1040" s="34">
        <f>_xlfn.STDEV.S(J1040,J1041)</f>
        <v/>
      </c>
      <c r="M1040" s="35" t="n"/>
      <c r="O1040" s="295">
        <f>+(H1040-F1040)/10</f>
        <v/>
      </c>
      <c r="P1040" s="26" t="inlineStr">
        <is>
          <t>FALSO</t>
        </is>
      </c>
      <c r="Q1040" s="26" t="inlineStr">
        <is>
          <t>FALSO</t>
        </is>
      </c>
      <c r="R1040" s="149" t="inlineStr">
        <is>
          <t>Esperado</t>
        </is>
      </c>
      <c r="S1040" s="149" t="inlineStr">
        <is>
          <t>Esperado</t>
        </is>
      </c>
      <c r="T1040" s="149" t="inlineStr">
        <is>
          <t>Dato Válido</t>
        </is>
      </c>
      <c r="U1040" s="149" t="n"/>
    </row>
    <row r="1041" ht="15.75" customHeight="1" s="412">
      <c r="A1041" s="5" t="n">
        <v>1792</v>
      </c>
      <c r="B1041" s="252" t="n">
        <v>96</v>
      </c>
      <c r="C1041" s="255" t="n">
        <v>211</v>
      </c>
      <c r="D1041" s="255" t="n">
        <v>6</v>
      </c>
      <c r="E1041" s="58" t="n">
        <v>43535</v>
      </c>
      <c r="F1041" s="255" t="n">
        <v>5242</v>
      </c>
      <c r="G1041" s="255" t="n">
        <v>7574</v>
      </c>
      <c r="H1041" s="255" t="n">
        <v>7103</v>
      </c>
      <c r="I1041" s="255" t="n"/>
      <c r="J1041" s="59">
        <f>+(((G1041-F1041)-(H1041-F1041))/(H1041-F1041))*100</f>
        <v/>
      </c>
      <c r="K1041" s="35" t="n"/>
      <c r="L1041" s="35" t="n"/>
      <c r="M1041" s="35" t="n"/>
      <c r="O1041" s="295">
        <f>+(H1041-F1041)/10</f>
        <v/>
      </c>
      <c r="P1041" s="26" t="inlineStr">
        <is>
          <t>FALSO</t>
        </is>
      </c>
      <c r="Q1041" s="26" t="inlineStr">
        <is>
          <t>FALSO</t>
        </is>
      </c>
      <c r="R1041" s="149" t="inlineStr">
        <is>
          <t>No esperado</t>
        </is>
      </c>
      <c r="S1041" s="149" t="inlineStr">
        <is>
          <t>Esperado</t>
        </is>
      </c>
      <c r="T1041" s="149" t="inlineStr">
        <is>
          <t>Dato Válido</t>
        </is>
      </c>
      <c r="U1041" s="149" t="n"/>
    </row>
    <row r="1042" ht="15.75" customHeight="1" s="412">
      <c r="A1042" s="15" t="n">
        <v>2289</v>
      </c>
      <c r="B1042" s="16" t="n">
        <v>59</v>
      </c>
      <c r="C1042" s="60" t="n">
        <v>211</v>
      </c>
      <c r="D1042" s="60" t="n">
        <v>8</v>
      </c>
      <c r="E1042" s="61" t="n">
        <v>43550</v>
      </c>
      <c r="F1042" s="62" t="n">
        <v>5278</v>
      </c>
      <c r="G1042" s="60" t="n">
        <v>7715</v>
      </c>
      <c r="H1042" s="60" t="n">
        <v>7336</v>
      </c>
      <c r="I1042" s="255" t="n"/>
      <c r="J1042" s="59">
        <f>+(((G1042-F1042)-(H1042-F1042))/(H1042-F1042))*100</f>
        <v/>
      </c>
      <c r="K1042" s="34">
        <f>AVERAGE(J1042:J1043)</f>
        <v/>
      </c>
      <c r="L1042" s="34">
        <f>_xlfn.STDEV.S(J1042,J1043)</f>
        <v/>
      </c>
      <c r="M1042" s="35" t="n"/>
      <c r="O1042" s="295">
        <f>+(H1042-F1042)/10</f>
        <v/>
      </c>
      <c r="P1042" s="26" t="inlineStr">
        <is>
          <t>FALSO</t>
        </is>
      </c>
      <c r="Q1042" s="26" t="inlineStr">
        <is>
          <t>FALSO</t>
        </is>
      </c>
      <c r="R1042" s="149" t="inlineStr">
        <is>
          <t>Esperado</t>
        </is>
      </c>
      <c r="S1042" s="149" t="inlineStr">
        <is>
          <t>Esperado</t>
        </is>
      </c>
      <c r="T1042" s="149" t="inlineStr">
        <is>
          <t>Dato Válido</t>
        </is>
      </c>
      <c r="U1042" s="149" t="n"/>
    </row>
    <row r="1043" ht="15.75" customHeight="1" s="412">
      <c r="A1043" s="15" t="n">
        <v>2290</v>
      </c>
      <c r="B1043" s="16" t="n">
        <v>60</v>
      </c>
      <c r="C1043" s="60" t="n">
        <v>211</v>
      </c>
      <c r="D1043" s="60" t="n">
        <v>8</v>
      </c>
      <c r="E1043" s="61" t="n">
        <v>43550</v>
      </c>
      <c r="F1043" s="62" t="n">
        <v>5220</v>
      </c>
      <c r="G1043" s="60" t="n">
        <v>7678</v>
      </c>
      <c r="H1043" s="60" t="n">
        <v>7287</v>
      </c>
      <c r="I1043" s="255" t="n"/>
      <c r="J1043" s="59">
        <f>+(((G1043-F1043)-(H1043-F1043))/(H1043-F1043))*100</f>
        <v/>
      </c>
      <c r="K1043" s="35" t="n"/>
      <c r="L1043" s="35" t="n"/>
      <c r="M1043" s="35" t="n"/>
      <c r="O1043" s="295">
        <f>+(H1043-F1043)/10</f>
        <v/>
      </c>
      <c r="P1043" s="26" t="inlineStr">
        <is>
          <t>FALSO</t>
        </is>
      </c>
      <c r="Q1043" s="26" t="inlineStr">
        <is>
          <t>FALSO</t>
        </is>
      </c>
      <c r="R1043" s="149" t="inlineStr">
        <is>
          <t>Esperado</t>
        </is>
      </c>
      <c r="S1043" s="149" t="inlineStr">
        <is>
          <t>Esperado</t>
        </is>
      </c>
      <c r="T1043" s="149" t="inlineStr">
        <is>
          <t>Dato Válido</t>
        </is>
      </c>
      <c r="U1043" s="149" t="n"/>
    </row>
    <row r="1044" ht="15.75" customHeight="1" s="412">
      <c r="A1044" s="15" t="n">
        <v>2755</v>
      </c>
      <c r="B1044" s="16" t="n">
        <v>127</v>
      </c>
      <c r="C1044" s="60" t="n">
        <v>211</v>
      </c>
      <c r="D1044" s="60" t="n">
        <v>10</v>
      </c>
      <c r="E1044" s="61" t="n">
        <v>43564</v>
      </c>
      <c r="F1044" s="62" t="n">
        <v>5247</v>
      </c>
      <c r="G1044" s="60" t="n">
        <v>7184</v>
      </c>
      <c r="H1044" s="60" t="n">
        <v>6896</v>
      </c>
      <c r="I1044" s="60" t="n"/>
      <c r="J1044" s="59">
        <f>+(((G1044-F1044)-(H1044-F1044))/(H1044-F1044))*100</f>
        <v/>
      </c>
      <c r="K1044" s="34">
        <f>AVERAGE(J1044:J1045)</f>
        <v/>
      </c>
      <c r="L1044" s="34">
        <f>_xlfn.STDEV.S(J1044,J1045)</f>
        <v/>
      </c>
      <c r="M1044" s="35">
        <f>(K1042-K1044)/14</f>
        <v/>
      </c>
      <c r="N1044" s="295">
        <f>(K1038-K1044)/40</f>
        <v/>
      </c>
      <c r="O1044" s="295">
        <f>+(H1044-F1044)/10</f>
        <v/>
      </c>
      <c r="P1044" s="26" t="inlineStr">
        <is>
          <t>FALSO</t>
        </is>
      </c>
      <c r="Q1044" s="26" t="inlineStr">
        <is>
          <t>FALSO</t>
        </is>
      </c>
      <c r="R1044" s="149" t="inlineStr">
        <is>
          <t>No esperado</t>
        </is>
      </c>
      <c r="S1044" s="149" t="inlineStr">
        <is>
          <t>Esperado</t>
        </is>
      </c>
      <c r="T1044" s="149" t="inlineStr">
        <is>
          <t>Dato Válido</t>
        </is>
      </c>
      <c r="U1044" s="149" t="n"/>
    </row>
    <row r="1045" ht="15.75" customHeight="1" s="412">
      <c r="A1045" s="15" t="n">
        <v>2756</v>
      </c>
      <c r="B1045" s="16" t="n">
        <v>128</v>
      </c>
      <c r="C1045" s="60" t="n">
        <v>211</v>
      </c>
      <c r="D1045" s="60" t="n">
        <v>10</v>
      </c>
      <c r="E1045" s="61" t="n">
        <v>43564</v>
      </c>
      <c r="F1045" s="62" t="n">
        <v>5213</v>
      </c>
      <c r="G1045" s="60" t="n">
        <v>7105</v>
      </c>
      <c r="H1045" s="60" t="n">
        <v>6823</v>
      </c>
      <c r="I1045" s="60" t="n"/>
      <c r="J1045" s="59">
        <f>+(((G1045-F1045)-(H1045-F1045))/(H1045-F1045))*100</f>
        <v/>
      </c>
      <c r="K1045" s="35" t="n"/>
      <c r="L1045" s="35" t="n"/>
      <c r="M1045" s="35" t="n"/>
      <c r="O1045" s="295">
        <f>+(H1045-F1045)/10</f>
        <v/>
      </c>
      <c r="P1045" s="26" t="inlineStr">
        <is>
          <t>FALSO</t>
        </is>
      </c>
      <c r="Q1045" s="26" t="inlineStr">
        <is>
          <t>FALSO</t>
        </is>
      </c>
      <c r="R1045" s="149" t="inlineStr">
        <is>
          <t>No esperado</t>
        </is>
      </c>
      <c r="S1045" s="149" t="inlineStr">
        <is>
          <t>Esperado</t>
        </is>
      </c>
      <c r="T1045" s="149" t="inlineStr">
        <is>
          <t>Dato Válido</t>
        </is>
      </c>
      <c r="U1045" s="149" t="n"/>
    </row>
    <row r="1046" ht="15.75" customHeight="1" s="412">
      <c r="A1046" s="5" t="n">
        <v>119</v>
      </c>
      <c r="B1046" s="252" t="n">
        <v>119</v>
      </c>
      <c r="C1046" s="201" t="n">
        <v>212</v>
      </c>
      <c r="D1046" s="201" t="n">
        <v>1</v>
      </c>
      <c r="E1046" s="8" t="n">
        <v>43514</v>
      </c>
      <c r="F1046" s="201" t="n">
        <v>5212</v>
      </c>
      <c r="G1046" s="201" t="n">
        <v>7145</v>
      </c>
      <c r="H1046" s="201" t="n">
        <v>6848</v>
      </c>
      <c r="I1046" s="201" t="n"/>
      <c r="J1046" s="9">
        <f>+(((G1046-F1046)-(H1046-F1046))/(H1046-F1046))*100</f>
        <v/>
      </c>
      <c r="K1046" s="33">
        <f>AVERAGE(J1046:J1047)</f>
        <v/>
      </c>
      <c r="L1046" s="33">
        <f>_xlfn.STDEV.S(J1046,J1047)</f>
        <v/>
      </c>
      <c r="M1046" s="13" t="n">
        <v>1</v>
      </c>
      <c r="O1046" s="295">
        <f>+(H1046-F1046)/10</f>
        <v/>
      </c>
      <c r="P1046" s="26" t="inlineStr">
        <is>
          <t>FALSO</t>
        </is>
      </c>
      <c r="Q1046" s="26" t="inlineStr">
        <is>
          <t>FALSO</t>
        </is>
      </c>
      <c r="R1046" s="149" t="inlineStr">
        <is>
          <t>Esperado</t>
        </is>
      </c>
      <c r="S1046" s="149" t="inlineStr">
        <is>
          <t>Esperado</t>
        </is>
      </c>
      <c r="T1046" s="149" t="inlineStr">
        <is>
          <t>Se descarta</t>
        </is>
      </c>
      <c r="U1046" s="149" t="n"/>
    </row>
    <row r="1047" ht="15.75" customHeight="1" s="412">
      <c r="A1047" s="5" t="n">
        <v>120</v>
      </c>
      <c r="B1047" s="252" t="n">
        <v>120</v>
      </c>
      <c r="C1047" s="201" t="n">
        <v>212</v>
      </c>
      <c r="D1047" s="201" t="n">
        <v>1</v>
      </c>
      <c r="E1047" s="8" t="n">
        <v>43514</v>
      </c>
      <c r="F1047" s="201" t="n">
        <v>5196</v>
      </c>
      <c r="G1047" s="201" t="n">
        <v>7157</v>
      </c>
      <c r="H1047" s="201" t="n">
        <v>6844</v>
      </c>
      <c r="I1047" s="201" t="n"/>
      <c r="J1047" s="9">
        <f>+(((G1047-F1047)-(H1047-F1047))/(H1047-F1047))*100</f>
        <v/>
      </c>
      <c r="K1047" s="13" t="n"/>
      <c r="L1047" s="13" t="n"/>
      <c r="M1047" s="13" t="n"/>
      <c r="O1047" s="295">
        <f>+(H1047-F1047)/10</f>
        <v/>
      </c>
      <c r="P1047" s="26" t="inlineStr">
        <is>
          <t>FALSO</t>
        </is>
      </c>
      <c r="Q1047" s="26" t="inlineStr">
        <is>
          <t>FALSO</t>
        </is>
      </c>
      <c r="R1047" s="149" t="inlineStr">
        <is>
          <t>Esperado</t>
        </is>
      </c>
      <c r="S1047" s="149" t="inlineStr">
        <is>
          <t>Esperado</t>
        </is>
      </c>
      <c r="T1047" s="149" t="inlineStr">
        <is>
          <t>Se descarta</t>
        </is>
      </c>
      <c r="U1047" s="149" t="n"/>
    </row>
    <row r="1048" ht="15.75" customHeight="1" s="412">
      <c r="A1048" s="5" t="n">
        <v>773</v>
      </c>
      <c r="B1048" s="252" t="n">
        <v>119</v>
      </c>
      <c r="C1048" s="201" t="n">
        <v>212</v>
      </c>
      <c r="D1048" s="201" t="n">
        <v>3</v>
      </c>
      <c r="E1048" s="8" t="n">
        <v>43521</v>
      </c>
      <c r="F1048" s="201" t="n">
        <v>5212</v>
      </c>
      <c r="G1048" s="201" t="n">
        <v>7240</v>
      </c>
      <c r="H1048" s="201" t="n">
        <v>6881</v>
      </c>
      <c r="I1048" s="201" t="n">
        <v>9</v>
      </c>
      <c r="J1048" s="9">
        <f>+(((G1048-F1048)-(H1048-F1048))/(H1048-F1048))*100</f>
        <v/>
      </c>
      <c r="K1048" s="33">
        <f>AVERAGE(J1048:J1049)</f>
        <v/>
      </c>
      <c r="L1048" s="33">
        <f>_xlfn.STDEV.S(J1048,J1049)</f>
        <v/>
      </c>
      <c r="M1048" s="13" t="n"/>
      <c r="O1048" s="295">
        <f>+(H1048-F1048)/10</f>
        <v/>
      </c>
      <c r="P1048" s="26" t="inlineStr">
        <is>
          <t>FALSO</t>
        </is>
      </c>
      <c r="Q1048" s="26" t="inlineStr">
        <is>
          <t>FALSO</t>
        </is>
      </c>
      <c r="R1048" s="149" t="inlineStr">
        <is>
          <t>Esperado</t>
        </is>
      </c>
      <c r="S1048" s="149" t="inlineStr">
        <is>
          <t>No esperado</t>
        </is>
      </c>
      <c r="T1048" s="149" t="inlineStr">
        <is>
          <t>Se descarta</t>
        </is>
      </c>
      <c r="U1048" s="149" t="n"/>
    </row>
    <row r="1049" ht="15.75" customHeight="1" s="412">
      <c r="A1049" s="5" t="n">
        <v>774</v>
      </c>
      <c r="B1049" s="252" t="n">
        <v>120</v>
      </c>
      <c r="C1049" s="201" t="n">
        <v>212</v>
      </c>
      <c r="D1049" s="201" t="n">
        <v>3</v>
      </c>
      <c r="E1049" s="8" t="n">
        <v>43521</v>
      </c>
      <c r="F1049" s="201" t="n">
        <v>5196</v>
      </c>
      <c r="G1049" s="201" t="n">
        <v>7325</v>
      </c>
      <c r="H1049" s="201" t="n">
        <v>6958</v>
      </c>
      <c r="I1049" s="201" t="n"/>
      <c r="J1049" s="9">
        <f>+(((G1049-F1049)-(H1049-F1049))/(H1049-F1049))*100</f>
        <v/>
      </c>
      <c r="K1049" s="13" t="n"/>
      <c r="L1049" s="13" t="n"/>
      <c r="M1049" s="13" t="n"/>
      <c r="O1049" s="295">
        <f>+(H1049-F1049)/10</f>
        <v/>
      </c>
      <c r="P1049" s="26" t="inlineStr">
        <is>
          <t>FALSO</t>
        </is>
      </c>
      <c r="Q1049" s="26" t="inlineStr">
        <is>
          <t>FALSO</t>
        </is>
      </c>
      <c r="R1049" s="149" t="inlineStr">
        <is>
          <t>Esperado</t>
        </is>
      </c>
      <c r="S1049" s="149" t="inlineStr">
        <is>
          <t>Esperado</t>
        </is>
      </c>
      <c r="T1049" s="149" t="inlineStr">
        <is>
          <t>Se descarta</t>
        </is>
      </c>
      <c r="U1049" s="149" t="n"/>
    </row>
    <row r="1050" ht="15.75" customHeight="1" s="412">
      <c r="A1050" s="5" t="n">
        <v>1423</v>
      </c>
      <c r="B1050" s="252" t="n">
        <v>119</v>
      </c>
      <c r="C1050" s="201" t="n">
        <v>212</v>
      </c>
      <c r="D1050" s="201" t="n">
        <v>5</v>
      </c>
      <c r="E1050" s="8" t="n">
        <v>43531</v>
      </c>
      <c r="F1050" s="201" t="n">
        <v>5212</v>
      </c>
      <c r="G1050" s="201" t="n">
        <v>7351</v>
      </c>
      <c r="H1050" s="201" t="n">
        <v>7020</v>
      </c>
      <c r="I1050" s="201" t="n">
        <v>7</v>
      </c>
      <c r="J1050" s="9">
        <f>+(((G1050-F1050)-(H1050-F1050))/(H1050-F1050))*100</f>
        <v/>
      </c>
      <c r="K1050" s="33">
        <f>AVERAGE(J1050:J1051)</f>
        <v/>
      </c>
      <c r="L1050" s="33">
        <f>_xlfn.STDEV.S(J1050,J1051)</f>
        <v/>
      </c>
      <c r="M1050" s="13" t="n"/>
      <c r="O1050" s="295">
        <f>+(H1050-F1050)/10</f>
        <v/>
      </c>
      <c r="P1050" s="26" t="inlineStr">
        <is>
          <t>FALSO</t>
        </is>
      </c>
      <c r="Q1050" s="26" t="inlineStr">
        <is>
          <t>FALSO</t>
        </is>
      </c>
      <c r="R1050" s="149" t="inlineStr">
        <is>
          <t>Esperado</t>
        </is>
      </c>
      <c r="S1050" s="149" t="inlineStr">
        <is>
          <t>Esperado</t>
        </is>
      </c>
      <c r="T1050" s="149" t="inlineStr">
        <is>
          <t>Se descarta</t>
        </is>
      </c>
      <c r="U1050" s="149" t="n"/>
    </row>
    <row r="1051" ht="15.75" customHeight="1" s="412">
      <c r="A1051" s="5" t="n">
        <v>1424</v>
      </c>
      <c r="B1051" s="252" t="n">
        <v>120</v>
      </c>
      <c r="C1051" s="201" t="n">
        <v>212</v>
      </c>
      <c r="D1051" s="201" t="n">
        <v>5</v>
      </c>
      <c r="E1051" s="8" t="n">
        <v>43531</v>
      </c>
      <c r="F1051" s="201" t="n">
        <v>5196</v>
      </c>
      <c r="G1051" s="201" t="n">
        <v>7584</v>
      </c>
      <c r="H1051" s="201" t="n">
        <v>7212</v>
      </c>
      <c r="I1051" s="201" t="n"/>
      <c r="J1051" s="9">
        <f>+(((G1051-F1051)-(H1051-F1051))/(H1051-F1051))*100</f>
        <v/>
      </c>
      <c r="K1051" s="13" t="n"/>
      <c r="L1051" s="13" t="n"/>
      <c r="M1051" s="13" t="n"/>
      <c r="O1051" s="295">
        <f>+(H1051-F1051)/10</f>
        <v/>
      </c>
      <c r="P1051" s="26" t="inlineStr">
        <is>
          <t>FALSO</t>
        </is>
      </c>
      <c r="Q1051" s="26" t="inlineStr">
        <is>
          <t>FALSO</t>
        </is>
      </c>
      <c r="R1051" s="149" t="inlineStr">
        <is>
          <t>Esperado</t>
        </is>
      </c>
      <c r="S1051" s="149" t="inlineStr">
        <is>
          <t>Esperado</t>
        </is>
      </c>
      <c r="T1051" s="149" t="inlineStr">
        <is>
          <t>Se descarta</t>
        </is>
      </c>
      <c r="U1051" s="149" t="n"/>
    </row>
    <row r="1052" ht="15.75" customHeight="1" s="412">
      <c r="A1052" s="15" t="n">
        <v>2027</v>
      </c>
      <c r="B1052" s="16" t="n">
        <v>73</v>
      </c>
      <c r="C1052" s="17" t="n">
        <v>212</v>
      </c>
      <c r="D1052" s="17" t="n">
        <v>7</v>
      </c>
      <c r="E1052" s="18" t="n">
        <v>43545</v>
      </c>
      <c r="F1052" s="19" t="n">
        <v>5203</v>
      </c>
      <c r="G1052" s="17" t="n">
        <v>7332</v>
      </c>
      <c r="H1052" s="17" t="n">
        <v>6999</v>
      </c>
      <c r="I1052" s="201" t="n"/>
      <c r="J1052" s="9">
        <f>+(((G1052-F1052)-(H1052-F1052))/(H1052-F1052))*100</f>
        <v/>
      </c>
      <c r="K1052" s="33">
        <f>AVERAGE(J1052:J1053)</f>
        <v/>
      </c>
      <c r="L1052" s="33">
        <f>_xlfn.STDEV.S(J1052,J1053)</f>
        <v/>
      </c>
      <c r="M1052" s="13" t="n"/>
      <c r="O1052" s="295">
        <f>+(H1052-F1052)/10</f>
        <v/>
      </c>
      <c r="P1052" s="26" t="inlineStr">
        <is>
          <t>FALSO</t>
        </is>
      </c>
      <c r="Q1052" s="26" t="inlineStr">
        <is>
          <t>FALSO</t>
        </is>
      </c>
      <c r="R1052" s="149" t="inlineStr">
        <is>
          <t>No esperado</t>
        </is>
      </c>
      <c r="S1052" s="149" t="inlineStr">
        <is>
          <t>Esperado</t>
        </is>
      </c>
      <c r="T1052" s="149" t="inlineStr">
        <is>
          <t>Se descarta</t>
        </is>
      </c>
      <c r="U1052" s="149" t="n"/>
    </row>
    <row r="1053" ht="15.75" customHeight="1" s="412">
      <c r="A1053" s="15" t="n">
        <v>2028</v>
      </c>
      <c r="B1053" s="16" t="n">
        <v>74</v>
      </c>
      <c r="C1053" s="17" t="n">
        <v>212</v>
      </c>
      <c r="D1053" s="17" t="n">
        <v>7</v>
      </c>
      <c r="E1053" s="18" t="n">
        <v>43545</v>
      </c>
      <c r="F1053" s="19" t="n">
        <v>5309</v>
      </c>
      <c r="G1053" s="17" t="n">
        <v>7463</v>
      </c>
      <c r="H1053" s="17" t="n">
        <v>7135</v>
      </c>
      <c r="I1053" s="201" t="n"/>
      <c r="J1053" s="9">
        <f>+(((G1053-F1053)-(H1053-F1053))/(H1053-F1053))*100</f>
        <v/>
      </c>
      <c r="K1053" s="13" t="n"/>
      <c r="L1053" s="13" t="n"/>
      <c r="M1053" s="13" t="n"/>
      <c r="O1053" s="295">
        <f>+(H1053-F1053)/10</f>
        <v/>
      </c>
      <c r="P1053" s="26" t="inlineStr">
        <is>
          <t>FALSO</t>
        </is>
      </c>
      <c r="Q1053" s="26" t="inlineStr">
        <is>
          <t>FALSO</t>
        </is>
      </c>
      <c r="R1053" s="149" t="inlineStr">
        <is>
          <t>Esperado</t>
        </is>
      </c>
      <c r="S1053" s="149" t="inlineStr">
        <is>
          <t>Esperado</t>
        </is>
      </c>
      <c r="T1053" s="149" t="inlineStr">
        <is>
          <t>Se descarta</t>
        </is>
      </c>
      <c r="U1053" s="149" t="n"/>
    </row>
    <row r="1054" ht="15.75" customHeight="1" s="412">
      <c r="A1054" s="15" t="n">
        <v>2671</v>
      </c>
      <c r="B1054" s="16" t="n">
        <v>43</v>
      </c>
      <c r="C1054" s="17" t="n">
        <v>212</v>
      </c>
      <c r="D1054" s="17" t="n">
        <v>10</v>
      </c>
      <c r="E1054" s="18" t="n">
        <v>43564</v>
      </c>
      <c r="F1054" s="19" t="n">
        <v>5211</v>
      </c>
      <c r="G1054" s="17" t="n">
        <v>8114</v>
      </c>
      <c r="H1054" s="17" t="n">
        <v>7698</v>
      </c>
      <c r="I1054" s="17" t="n"/>
      <c r="J1054" s="9">
        <f>+(((G1054-F1054)-(H1054-F1054))/(H1054-F1054))*100</f>
        <v/>
      </c>
      <c r="K1054" s="33">
        <f>AVERAGE(J1054:J1055)</f>
        <v/>
      </c>
      <c r="L1054" s="33">
        <f>_xlfn.STDEV.S(J1054,J1055)</f>
        <v/>
      </c>
      <c r="M1054" s="13">
        <f>(K1052-K1054)/19</f>
        <v/>
      </c>
      <c r="N1054" s="295">
        <f>(K1048-K1054)/43</f>
        <v/>
      </c>
      <c r="O1054" s="295">
        <f>+(H1054-F1054)/10</f>
        <v/>
      </c>
      <c r="P1054" s="26" t="inlineStr">
        <is>
          <t>FALSO</t>
        </is>
      </c>
      <c r="Q1054" s="26" t="inlineStr">
        <is>
          <t>FALSO</t>
        </is>
      </c>
      <c r="R1054" s="149" t="inlineStr">
        <is>
          <t>Esperado</t>
        </is>
      </c>
      <c r="S1054" s="149" t="inlineStr">
        <is>
          <t>Esperado</t>
        </is>
      </c>
      <c r="T1054" s="149" t="inlineStr">
        <is>
          <t>Se descarta</t>
        </is>
      </c>
      <c r="U1054" s="149" t="n"/>
    </row>
    <row r="1055" ht="15.75" customHeight="1" s="412">
      <c r="A1055" s="15" t="n">
        <v>2672</v>
      </c>
      <c r="B1055" s="16" t="n">
        <v>44</v>
      </c>
      <c r="C1055" s="17" t="n">
        <v>212</v>
      </c>
      <c r="D1055" s="17" t="n">
        <v>10</v>
      </c>
      <c r="E1055" s="18" t="n">
        <v>43564</v>
      </c>
      <c r="F1055" s="19" t="n">
        <v>5218</v>
      </c>
      <c r="G1055" s="17" t="n">
        <v>8336</v>
      </c>
      <c r="H1055" s="17" t="n">
        <v>7884</v>
      </c>
      <c r="I1055" s="17" t="n"/>
      <c r="J1055" s="9">
        <f>+(((G1055-F1055)-(H1055-F1055))/(H1055-F1055))*100</f>
        <v/>
      </c>
      <c r="K1055" s="13" t="n"/>
      <c r="L1055" s="13" t="n"/>
      <c r="M1055" s="13" t="n"/>
      <c r="O1055" s="295">
        <f>+(H1055-F1055)/10</f>
        <v/>
      </c>
      <c r="P1055" s="26" t="inlineStr">
        <is>
          <t>FALSO</t>
        </is>
      </c>
      <c r="Q1055" s="26" t="inlineStr">
        <is>
          <t>FALSO</t>
        </is>
      </c>
      <c r="R1055" s="149" t="inlineStr">
        <is>
          <t>Esperado</t>
        </is>
      </c>
      <c r="S1055" s="149" t="inlineStr">
        <is>
          <t>Esperado</t>
        </is>
      </c>
      <c r="T1055" s="149" t="inlineStr">
        <is>
          <t>Se descarta</t>
        </is>
      </c>
      <c r="U1055" s="149" t="n"/>
    </row>
    <row r="1056" ht="15.75" customHeight="1" s="412">
      <c r="A1056" s="5" t="n">
        <v>121</v>
      </c>
      <c r="B1056" s="252" t="n">
        <v>121</v>
      </c>
      <c r="C1056" s="246" t="n">
        <v>213</v>
      </c>
      <c r="D1056" s="246" t="n">
        <v>1</v>
      </c>
      <c r="E1056" s="46" t="n">
        <v>43514</v>
      </c>
      <c r="F1056" s="246" t="n">
        <v>5262</v>
      </c>
      <c r="G1056" s="246" t="n">
        <v>8156</v>
      </c>
      <c r="H1056" s="246" t="n">
        <v>7389</v>
      </c>
      <c r="I1056" s="246" t="n">
        <v>9</v>
      </c>
      <c r="J1056" s="47">
        <f>+(((G1056-F1056)-(H1056-F1056))/(H1056-F1056))*100</f>
        <v/>
      </c>
      <c r="K1056" s="51">
        <f>AVERAGE(J1056:J1057)</f>
        <v/>
      </c>
      <c r="L1056" s="51">
        <f>_xlfn.STDEV.S(J1056,J1057)</f>
        <v/>
      </c>
      <c r="M1056" s="50" t="n">
        <v>2</v>
      </c>
      <c r="O1056" s="295">
        <f>+(H1056-F1056)/10</f>
        <v/>
      </c>
      <c r="P1056" s="26" t="inlineStr">
        <is>
          <t>VERDADERO</t>
        </is>
      </c>
      <c r="Q1056" s="26" t="inlineStr">
        <is>
          <t>FALSO</t>
        </is>
      </c>
      <c r="R1056" s="149" t="inlineStr">
        <is>
          <t>Esperado</t>
        </is>
      </c>
      <c r="S1056" s="149" t="inlineStr">
        <is>
          <t>Esperado</t>
        </is>
      </c>
      <c r="T1056" s="149" t="inlineStr">
        <is>
          <t>Dato Válido</t>
        </is>
      </c>
      <c r="U1056" s="149" t="n"/>
    </row>
    <row r="1057" ht="15.75" customHeight="1" s="412">
      <c r="A1057" s="5" t="n">
        <v>122</v>
      </c>
      <c r="B1057" s="252" t="n">
        <v>122</v>
      </c>
      <c r="C1057" s="246" t="n">
        <v>213</v>
      </c>
      <c r="D1057" s="246" t="n">
        <v>1</v>
      </c>
      <c r="E1057" s="46" t="n">
        <v>43514</v>
      </c>
      <c r="F1057" s="246" t="n">
        <v>5223</v>
      </c>
      <c r="G1057" s="246" t="n">
        <v>7995</v>
      </c>
      <c r="H1057" s="246" t="n">
        <v>7227</v>
      </c>
      <c r="I1057" s="246" t="n"/>
      <c r="J1057" s="47">
        <f>+(((G1057-F1057)-(H1057-F1057))/(H1057-F1057))*100</f>
        <v/>
      </c>
      <c r="K1057" s="50" t="n"/>
      <c r="L1057" s="50" t="n"/>
      <c r="M1057" s="50" t="n"/>
      <c r="O1057" s="295">
        <f>+(H1057-F1057)/10</f>
        <v/>
      </c>
      <c r="P1057" s="26" t="inlineStr">
        <is>
          <t>FALSO</t>
        </is>
      </c>
      <c r="Q1057" s="26" t="inlineStr">
        <is>
          <t>FALSO</t>
        </is>
      </c>
      <c r="R1057" s="149" t="inlineStr">
        <is>
          <t>No esperado</t>
        </is>
      </c>
      <c r="S1057" s="149" t="inlineStr">
        <is>
          <t>No esperado</t>
        </is>
      </c>
      <c r="T1057" s="149" t="inlineStr">
        <is>
          <t>Dato Válido</t>
        </is>
      </c>
      <c r="U1057" s="149" t="n"/>
    </row>
    <row r="1058" ht="15.75" customHeight="1" s="412">
      <c r="A1058" s="5" t="n">
        <v>775</v>
      </c>
      <c r="B1058" s="252" t="n">
        <v>121</v>
      </c>
      <c r="C1058" s="246" t="n">
        <v>213</v>
      </c>
      <c r="D1058" s="246" t="n">
        <v>3</v>
      </c>
      <c r="E1058" s="46" t="n">
        <v>43521</v>
      </c>
      <c r="F1058" s="246" t="n">
        <v>5262</v>
      </c>
      <c r="G1058" s="246" t="n">
        <v>8610</v>
      </c>
      <c r="H1058" s="246" t="n">
        <v>7631</v>
      </c>
      <c r="I1058" s="246" t="n">
        <v>8</v>
      </c>
      <c r="J1058" s="47">
        <f>+(((G1058-F1058)-(H1058-F1058))/(H1058-F1058))*100</f>
        <v/>
      </c>
      <c r="K1058" s="51">
        <f>AVERAGE(J1058:J1059)</f>
        <v/>
      </c>
      <c r="L1058" s="51">
        <f>_xlfn.STDEV.S(J1058,J1059)</f>
        <v/>
      </c>
      <c r="M1058" s="50" t="n"/>
      <c r="O1058" s="295">
        <f>+(H1058-F1058)/10</f>
        <v/>
      </c>
      <c r="P1058" s="26" t="inlineStr">
        <is>
          <t>FALSO</t>
        </is>
      </c>
      <c r="Q1058" s="26" t="inlineStr">
        <is>
          <t>FALSO</t>
        </is>
      </c>
      <c r="R1058" s="149" t="inlineStr">
        <is>
          <t>Esperado</t>
        </is>
      </c>
      <c r="S1058" s="149" t="inlineStr">
        <is>
          <t>No esperado</t>
        </is>
      </c>
      <c r="T1058" s="149" t="inlineStr">
        <is>
          <t>Se descarta</t>
        </is>
      </c>
      <c r="U1058" s="149" t="n"/>
    </row>
    <row r="1059" ht="15.75" customHeight="1" s="412">
      <c r="A1059" s="5" t="n">
        <v>776</v>
      </c>
      <c r="B1059" s="252" t="n">
        <v>122</v>
      </c>
      <c r="C1059" s="246" t="n">
        <v>213</v>
      </c>
      <c r="D1059" s="246" t="n">
        <v>3</v>
      </c>
      <c r="E1059" s="46" t="n">
        <v>43521</v>
      </c>
      <c r="F1059" s="246" t="n">
        <v>5223</v>
      </c>
      <c r="G1059" s="246" t="n">
        <v>8623</v>
      </c>
      <c r="H1059" s="246" t="n">
        <v>7621</v>
      </c>
      <c r="I1059" s="246" t="n"/>
      <c r="J1059" s="47">
        <f>+(((G1059-F1059)-(H1059-F1059))/(H1059-F1059))*100</f>
        <v/>
      </c>
      <c r="K1059" s="50" t="n"/>
      <c r="L1059" s="50" t="n"/>
      <c r="M1059" s="50" t="n"/>
      <c r="O1059" s="295">
        <f>+(H1059-F1059)/10</f>
        <v/>
      </c>
      <c r="P1059" s="26" t="inlineStr">
        <is>
          <t>FALSO</t>
        </is>
      </c>
      <c r="Q1059" s="26" t="inlineStr">
        <is>
          <t>FALSO</t>
        </is>
      </c>
      <c r="R1059" s="149" t="inlineStr">
        <is>
          <t>Esperado</t>
        </is>
      </c>
      <c r="S1059" s="149" t="inlineStr">
        <is>
          <t>Esperado</t>
        </is>
      </c>
      <c r="T1059" s="149" t="inlineStr">
        <is>
          <t>Se descarta</t>
        </is>
      </c>
      <c r="U1059" s="149" t="n"/>
    </row>
    <row r="1060" ht="15.75" customHeight="1" s="412">
      <c r="A1060" s="5" t="n">
        <v>1425</v>
      </c>
      <c r="B1060" s="252" t="n">
        <v>121</v>
      </c>
      <c r="C1060" s="246" t="n">
        <v>213</v>
      </c>
      <c r="D1060" s="246" t="n">
        <v>5</v>
      </c>
      <c r="E1060" s="46" t="n">
        <v>43531</v>
      </c>
      <c r="F1060" s="246" t="n">
        <v>5262</v>
      </c>
      <c r="G1060" s="246" t="n">
        <v>8251</v>
      </c>
      <c r="H1060" s="246" t="n">
        <v>7570</v>
      </c>
      <c r="I1060" s="246" t="n">
        <v>9</v>
      </c>
      <c r="J1060" s="47">
        <f>+(((G1060-F1060)-(H1060-F1060))/(H1060-F1060))*100</f>
        <v/>
      </c>
      <c r="K1060" s="51">
        <f>AVERAGE(J1060:J1061)</f>
        <v/>
      </c>
      <c r="L1060" s="51">
        <f>_xlfn.STDEV.S(J1060,J1061)</f>
        <v/>
      </c>
      <c r="M1060" s="50" t="n"/>
      <c r="O1060" s="295">
        <f>+(H1060-F1060)/10</f>
        <v/>
      </c>
      <c r="P1060" s="26" t="inlineStr">
        <is>
          <t>FALSO</t>
        </is>
      </c>
      <c r="Q1060" s="26" t="inlineStr">
        <is>
          <t>FALSO</t>
        </is>
      </c>
      <c r="R1060" s="149" t="inlineStr">
        <is>
          <t>No esperado</t>
        </is>
      </c>
      <c r="S1060" s="149" t="inlineStr">
        <is>
          <t>Esperado</t>
        </is>
      </c>
      <c r="T1060" s="149" t="inlineStr">
        <is>
          <t>Dato Válido</t>
        </is>
      </c>
      <c r="U1060" s="149" t="n"/>
    </row>
    <row r="1061" ht="15.75" customHeight="1" s="412">
      <c r="A1061" s="5" t="n">
        <v>1426</v>
      </c>
      <c r="B1061" s="252" t="n">
        <v>122</v>
      </c>
      <c r="C1061" s="246" t="n">
        <v>213</v>
      </c>
      <c r="D1061" s="246" t="n">
        <v>5</v>
      </c>
      <c r="E1061" s="46" t="n">
        <v>43531</v>
      </c>
      <c r="F1061" s="246" t="n">
        <v>5223</v>
      </c>
      <c r="G1061" s="246" t="n">
        <v>8267</v>
      </c>
      <c r="H1061" s="246" t="n">
        <v>7611</v>
      </c>
      <c r="I1061" s="246" t="n"/>
      <c r="J1061" s="47">
        <f>+(((G1061-F1061)-(H1061-F1061))/(H1061-F1061))*100</f>
        <v/>
      </c>
      <c r="K1061" s="50" t="n"/>
      <c r="L1061" s="50" t="n"/>
      <c r="M1061" s="50" t="n"/>
      <c r="O1061" s="295">
        <f>+(H1061-F1061)/10</f>
        <v/>
      </c>
      <c r="P1061" s="26" t="inlineStr">
        <is>
          <t>FALSO</t>
        </is>
      </c>
      <c r="Q1061" s="26" t="inlineStr">
        <is>
          <t>FALSO</t>
        </is>
      </c>
      <c r="R1061" s="149" t="inlineStr">
        <is>
          <t>Esperado</t>
        </is>
      </c>
      <c r="S1061" s="149" t="inlineStr">
        <is>
          <t>Esperado</t>
        </is>
      </c>
      <c r="T1061" s="149" t="inlineStr">
        <is>
          <t>Dato Válido</t>
        </is>
      </c>
      <c r="U1061" s="149" t="n"/>
    </row>
    <row r="1062" ht="15.75" customHeight="1" s="412">
      <c r="A1062" s="15" t="n">
        <v>2291</v>
      </c>
      <c r="B1062" s="16" t="n">
        <v>61</v>
      </c>
      <c r="C1062" s="52" t="n">
        <v>213</v>
      </c>
      <c r="D1062" s="52" t="n">
        <v>8</v>
      </c>
      <c r="E1062" s="53" t="n">
        <v>43550</v>
      </c>
      <c r="F1062" s="54" t="n">
        <v>5212</v>
      </c>
      <c r="G1062" s="52" t="n">
        <v>8066</v>
      </c>
      <c r="H1062" s="52" t="n">
        <v>7583</v>
      </c>
      <c r="I1062" s="246" t="n"/>
      <c r="J1062" s="47">
        <f>+(((G1062-F1062)-(H1062-F1062))/(H1062-F1062))*100</f>
        <v/>
      </c>
      <c r="K1062" s="51">
        <f>AVERAGE(J1062:J1063)</f>
        <v/>
      </c>
      <c r="L1062" s="51">
        <f>_xlfn.STDEV.S(J1062,J1063)</f>
        <v/>
      </c>
      <c r="M1062" s="50" t="n"/>
      <c r="O1062" s="295">
        <f>+(H1062-F1062)/10</f>
        <v/>
      </c>
      <c r="P1062" s="26" t="inlineStr">
        <is>
          <t>FALSO</t>
        </is>
      </c>
      <c r="Q1062" s="26" t="inlineStr">
        <is>
          <t>FALSO</t>
        </is>
      </c>
      <c r="R1062" s="149" t="inlineStr">
        <is>
          <t>Esperado</t>
        </is>
      </c>
      <c r="S1062" s="149" t="inlineStr">
        <is>
          <t>Esperado</t>
        </is>
      </c>
      <c r="T1062" s="149" t="inlineStr">
        <is>
          <t>Dato Válido</t>
        </is>
      </c>
      <c r="U1062" s="149" t="n"/>
    </row>
    <row r="1063" ht="15.75" customHeight="1" s="412">
      <c r="A1063" s="15" t="n">
        <v>2292</v>
      </c>
      <c r="B1063" s="16" t="n">
        <v>62</v>
      </c>
      <c r="C1063" s="52" t="n">
        <v>213</v>
      </c>
      <c r="D1063" s="52" t="n">
        <v>8</v>
      </c>
      <c r="E1063" s="53" t="n">
        <v>43550</v>
      </c>
      <c r="F1063" s="54" t="n">
        <v>5209</v>
      </c>
      <c r="G1063" s="52" t="n">
        <v>8005</v>
      </c>
      <c r="H1063" s="52" t="n">
        <v>7514</v>
      </c>
      <c r="I1063" s="246" t="n"/>
      <c r="J1063" s="47">
        <f>+(((G1063-F1063)-(H1063-F1063))/(H1063-F1063))*100</f>
        <v/>
      </c>
      <c r="K1063" s="50" t="n"/>
      <c r="L1063" s="50" t="n"/>
      <c r="M1063" s="50" t="n"/>
      <c r="O1063" s="295">
        <f>+(H1063-F1063)/10</f>
        <v/>
      </c>
      <c r="P1063" s="26" t="inlineStr">
        <is>
          <t>FALSO</t>
        </is>
      </c>
      <c r="Q1063" s="26" t="inlineStr">
        <is>
          <t>FALSO</t>
        </is>
      </c>
      <c r="R1063" s="149" t="inlineStr">
        <is>
          <t>No esperado</t>
        </is>
      </c>
      <c r="S1063" s="149" t="inlineStr">
        <is>
          <t>Esperado</t>
        </is>
      </c>
      <c r="T1063" s="149" t="inlineStr">
        <is>
          <t>Dato Válido</t>
        </is>
      </c>
      <c r="U1063" s="149" t="n"/>
    </row>
    <row r="1064" ht="15.75" customHeight="1" s="412">
      <c r="A1064" s="15" t="n">
        <v>2757</v>
      </c>
      <c r="B1064" s="16" t="n">
        <v>129</v>
      </c>
      <c r="C1064" s="52" t="n">
        <v>213</v>
      </c>
      <c r="D1064" s="52" t="n">
        <v>10</v>
      </c>
      <c r="E1064" s="53" t="n">
        <v>43564</v>
      </c>
      <c r="F1064" s="54" t="n">
        <v>5238</v>
      </c>
      <c r="G1064" s="52" t="n">
        <v>8042</v>
      </c>
      <c r="H1064" s="52" t="n">
        <v>7628</v>
      </c>
      <c r="I1064" s="52" t="n"/>
      <c r="J1064" s="47">
        <f>+(((G1064-F1064)-(H1064-F1064))/(H1064-F1064))*100</f>
        <v/>
      </c>
      <c r="K1064" s="51">
        <f>AVERAGE(J1064:J1065)</f>
        <v/>
      </c>
      <c r="L1064" s="51">
        <f>_xlfn.STDEV.S(J1064,J1065)</f>
        <v/>
      </c>
      <c r="M1064" s="50">
        <f>(K1062-K1064)/14</f>
        <v/>
      </c>
      <c r="N1064" s="295">
        <f>(K1056-K1064)/50</f>
        <v/>
      </c>
      <c r="O1064" s="295">
        <f>+(H1064-F1064)/10</f>
        <v/>
      </c>
      <c r="P1064" s="26" t="inlineStr">
        <is>
          <t>FALSO</t>
        </is>
      </c>
      <c r="Q1064" s="26" t="inlineStr">
        <is>
          <t>FALSO</t>
        </is>
      </c>
      <c r="R1064" s="149" t="inlineStr">
        <is>
          <t>Esperado</t>
        </is>
      </c>
      <c r="S1064" s="149" t="inlineStr">
        <is>
          <t>Esperado</t>
        </is>
      </c>
      <c r="T1064" s="149" t="inlineStr">
        <is>
          <t>Dato Válido</t>
        </is>
      </c>
      <c r="U1064" s="149" t="n"/>
    </row>
    <row r="1065" ht="15.75" customHeight="1" s="412">
      <c r="A1065" s="15" t="n">
        <v>2758</v>
      </c>
      <c r="B1065" s="16" t="n">
        <v>130</v>
      </c>
      <c r="C1065" s="52" t="n">
        <v>213</v>
      </c>
      <c r="D1065" s="52" t="n">
        <v>10</v>
      </c>
      <c r="E1065" s="53" t="n">
        <v>43564</v>
      </c>
      <c r="F1065" s="54" t="n">
        <v>5212</v>
      </c>
      <c r="G1065" s="52" t="n">
        <v>7950</v>
      </c>
      <c r="H1065" s="52" t="n">
        <v>7546</v>
      </c>
      <c r="I1065" s="52" t="n"/>
      <c r="J1065" s="47">
        <f>+(((G1065-F1065)-(H1065-F1065))/(H1065-F1065))*100</f>
        <v/>
      </c>
      <c r="K1065" s="50" t="n"/>
      <c r="L1065" s="50" t="n"/>
      <c r="M1065" s="50" t="n"/>
      <c r="O1065" s="295">
        <f>+(H1065-F1065)/10</f>
        <v/>
      </c>
      <c r="P1065" s="26" t="inlineStr">
        <is>
          <t>FALSO</t>
        </is>
      </c>
      <c r="Q1065" s="26" t="inlineStr">
        <is>
          <t>FALSO</t>
        </is>
      </c>
      <c r="R1065" s="149" t="inlineStr">
        <is>
          <t>No esperado</t>
        </is>
      </c>
      <c r="S1065" s="149" t="inlineStr">
        <is>
          <t>Esperado</t>
        </is>
      </c>
      <c r="T1065" s="149" t="inlineStr">
        <is>
          <t>Dato Válido</t>
        </is>
      </c>
      <c r="U1065" s="149" t="n"/>
    </row>
    <row r="1066" ht="15.75" customHeight="1" s="412">
      <c r="A1066" s="5" t="n">
        <v>123</v>
      </c>
      <c r="B1066" s="252" t="n">
        <v>123</v>
      </c>
      <c r="C1066" s="201" t="n">
        <v>214</v>
      </c>
      <c r="D1066" s="201" t="n">
        <v>1</v>
      </c>
      <c r="E1066" s="8" t="n">
        <v>43514</v>
      </c>
      <c r="F1066" s="201" t="n">
        <v>5241</v>
      </c>
      <c r="G1066" s="201" t="n">
        <v>7968</v>
      </c>
      <c r="H1066" s="201" t="n">
        <v>6765</v>
      </c>
      <c r="I1066" s="201" t="n">
        <v>8</v>
      </c>
      <c r="J1066" s="9">
        <f>+(((G1066-F1066)-(H1066-F1066))/(H1066-F1066))*100</f>
        <v/>
      </c>
      <c r="K1066" s="33">
        <f>AVERAGE(J1066:J1067)</f>
        <v/>
      </c>
      <c r="L1066" s="33">
        <f>_xlfn.STDEV.S(J1066,J1067)</f>
        <v/>
      </c>
      <c r="M1066" s="13" t="n">
        <v>1</v>
      </c>
      <c r="O1066" s="295">
        <f>+(H1066-F1066)/10</f>
        <v/>
      </c>
      <c r="P1066" s="26" t="inlineStr">
        <is>
          <t>FALSO</t>
        </is>
      </c>
      <c r="Q1066" s="26" t="inlineStr">
        <is>
          <t>FALSO</t>
        </is>
      </c>
      <c r="R1066" s="149" t="inlineStr">
        <is>
          <t>Esperado</t>
        </is>
      </c>
      <c r="S1066" s="149" t="inlineStr">
        <is>
          <t>Esperado</t>
        </is>
      </c>
      <c r="T1066" s="149" t="inlineStr">
        <is>
          <t>Se descarta</t>
        </is>
      </c>
      <c r="U1066" s="149" t="n"/>
    </row>
    <row r="1067" ht="15.75" customHeight="1" s="412">
      <c r="A1067" s="5" t="n">
        <v>124</v>
      </c>
      <c r="B1067" s="252" t="n">
        <v>124</v>
      </c>
      <c r="C1067" s="201" t="n">
        <v>214</v>
      </c>
      <c r="D1067" s="201" t="n">
        <v>1</v>
      </c>
      <c r="E1067" s="8" t="n">
        <v>43514</v>
      </c>
      <c r="F1067" s="201" t="n">
        <v>5265</v>
      </c>
      <c r="G1067" s="201" t="n">
        <v>8217</v>
      </c>
      <c r="H1067" s="201" t="n">
        <v>6893</v>
      </c>
      <c r="I1067" s="201" t="n"/>
      <c r="J1067" s="9">
        <f>+(((G1067-F1067)-(H1067-F1067))/(H1067-F1067))*100</f>
        <v/>
      </c>
      <c r="K1067" s="13" t="n"/>
      <c r="L1067" s="13" t="n"/>
      <c r="M1067" s="13" t="n"/>
      <c r="O1067" s="295">
        <f>+(H1067-F1067)/10</f>
        <v/>
      </c>
      <c r="P1067" s="26" t="inlineStr">
        <is>
          <t>FALSO</t>
        </is>
      </c>
      <c r="Q1067" s="26" t="inlineStr">
        <is>
          <t>FALSO</t>
        </is>
      </c>
      <c r="R1067" s="149" t="inlineStr">
        <is>
          <t>Esperado</t>
        </is>
      </c>
      <c r="S1067" s="149" t="inlineStr">
        <is>
          <t>No esperado</t>
        </is>
      </c>
      <c r="T1067" s="149" t="inlineStr">
        <is>
          <t>Se descarta</t>
        </is>
      </c>
      <c r="U1067" s="149" t="n"/>
    </row>
    <row r="1068" ht="15.75" customHeight="1" s="412">
      <c r="A1068" s="5" t="n">
        <v>777</v>
      </c>
      <c r="B1068" s="252" t="n">
        <v>123</v>
      </c>
      <c r="C1068" s="201" t="n">
        <v>214</v>
      </c>
      <c r="D1068" s="201" t="n">
        <v>3</v>
      </c>
      <c r="E1068" s="8" t="n">
        <v>43521</v>
      </c>
      <c r="F1068" s="201" t="n">
        <v>5241</v>
      </c>
      <c r="G1068" s="201" t="n">
        <v>8944</v>
      </c>
      <c r="H1068" s="201" t="n">
        <v>7861</v>
      </c>
      <c r="I1068" s="201" t="n">
        <v>7</v>
      </c>
      <c r="J1068" s="9">
        <f>+(((G1068-F1068)-(H1068-F1068))/(H1068-F1068))*100</f>
        <v/>
      </c>
      <c r="K1068" s="33">
        <f>AVERAGE(J1068:J1069)</f>
        <v/>
      </c>
      <c r="L1068" s="33">
        <f>_xlfn.STDEV.S(J1068,J1069)</f>
        <v/>
      </c>
      <c r="M1068" s="13" t="n"/>
      <c r="O1068" s="295">
        <f>+(H1068-F1068)/10</f>
        <v/>
      </c>
      <c r="P1068" s="26" t="inlineStr">
        <is>
          <t>FALSO</t>
        </is>
      </c>
      <c r="Q1068" s="26" t="inlineStr">
        <is>
          <t>FALSO</t>
        </is>
      </c>
      <c r="R1068" s="149" t="inlineStr">
        <is>
          <t>Esperado</t>
        </is>
      </c>
      <c r="S1068" s="149" t="inlineStr">
        <is>
          <t>Esperado</t>
        </is>
      </c>
      <c r="T1068" s="149" t="inlineStr">
        <is>
          <t>Dato Válido</t>
        </is>
      </c>
      <c r="U1068" s="149" t="n"/>
    </row>
    <row r="1069" ht="15.75" customHeight="1" s="412">
      <c r="A1069" s="5" t="n">
        <v>778</v>
      </c>
      <c r="B1069" s="252" t="n">
        <v>124</v>
      </c>
      <c r="C1069" s="201" t="n">
        <v>214</v>
      </c>
      <c r="D1069" s="201" t="n">
        <v>3</v>
      </c>
      <c r="E1069" s="8" t="n">
        <v>43521</v>
      </c>
      <c r="F1069" s="201" t="n">
        <v>5265</v>
      </c>
      <c r="G1069" s="201" t="n">
        <v>8834</v>
      </c>
      <c r="H1069" s="201" t="n">
        <v>7815</v>
      </c>
      <c r="I1069" s="201" t="n"/>
      <c r="J1069" s="9">
        <f>+(((G1069-F1069)-(H1069-F1069))/(H1069-F1069))*100</f>
        <v/>
      </c>
      <c r="K1069" s="13" t="n"/>
      <c r="L1069" s="13" t="n"/>
      <c r="M1069" s="13" t="n"/>
      <c r="O1069" s="295">
        <f>+(H1069-F1069)/10</f>
        <v/>
      </c>
      <c r="P1069" s="26" t="inlineStr">
        <is>
          <t>VERDADERO</t>
        </is>
      </c>
      <c r="Q1069" s="26" t="inlineStr">
        <is>
          <t>FALSO</t>
        </is>
      </c>
      <c r="R1069" s="149" t="inlineStr">
        <is>
          <t>No esperado</t>
        </is>
      </c>
      <c r="S1069" s="149" t="inlineStr">
        <is>
          <t>Esperado</t>
        </is>
      </c>
      <c r="T1069" s="149" t="inlineStr">
        <is>
          <t>Dato Válido</t>
        </is>
      </c>
      <c r="U1069" s="149" t="n"/>
    </row>
    <row r="1070" ht="15.75" customHeight="1" s="412">
      <c r="A1070" s="5" t="n">
        <v>1427</v>
      </c>
      <c r="B1070" s="252" t="n">
        <v>123</v>
      </c>
      <c r="C1070" s="201" t="n">
        <v>214</v>
      </c>
      <c r="D1070" s="201" t="n">
        <v>5</v>
      </c>
      <c r="E1070" s="8" t="n">
        <v>43531</v>
      </c>
      <c r="F1070" s="201" t="n">
        <v>5241</v>
      </c>
      <c r="G1070" s="201" t="n">
        <v>7906</v>
      </c>
      <c r="H1070" s="201" t="n">
        <v>7424</v>
      </c>
      <c r="I1070" s="201" t="n">
        <v>8</v>
      </c>
      <c r="J1070" s="9">
        <f>+(((G1070-F1070)-(H1070-F1070))/(H1070-F1070))*100</f>
        <v/>
      </c>
      <c r="K1070" s="33">
        <f>AVERAGE(J1070:J1071)</f>
        <v/>
      </c>
      <c r="L1070" s="33">
        <f>_xlfn.STDEV.S(J1070,J1071)</f>
        <v/>
      </c>
      <c r="M1070" s="13" t="n"/>
      <c r="O1070" s="295">
        <f>+(H1070-F1070)/10</f>
        <v/>
      </c>
      <c r="P1070" s="26" t="inlineStr">
        <is>
          <t>FALSO</t>
        </is>
      </c>
      <c r="Q1070" s="26" t="inlineStr">
        <is>
          <t>FALSO</t>
        </is>
      </c>
      <c r="R1070" s="149" t="inlineStr">
        <is>
          <t>No esperado</t>
        </is>
      </c>
      <c r="S1070" s="149" t="inlineStr">
        <is>
          <t>Esperado</t>
        </is>
      </c>
      <c r="T1070" s="149" t="inlineStr">
        <is>
          <t>Dato Válido</t>
        </is>
      </c>
      <c r="U1070" s="149" t="n"/>
    </row>
    <row r="1071" ht="15.75" customHeight="1" s="412">
      <c r="A1071" s="5" t="n">
        <v>1428</v>
      </c>
      <c r="B1071" s="252" t="n">
        <v>124</v>
      </c>
      <c r="C1071" s="201" t="n">
        <v>214</v>
      </c>
      <c r="D1071" s="201" t="n">
        <v>5</v>
      </c>
      <c r="E1071" s="8" t="n">
        <v>43531</v>
      </c>
      <c r="F1071" s="201" t="n">
        <v>5265</v>
      </c>
      <c r="G1071" s="201" t="n">
        <v>7902</v>
      </c>
      <c r="H1071" s="201" t="n">
        <v>7401</v>
      </c>
      <c r="I1071" s="201" t="n"/>
      <c r="J1071" s="9">
        <f>+(((G1071-F1071)-(H1071-F1071))/(H1071-F1071))*100</f>
        <v/>
      </c>
      <c r="K1071" s="13" t="n"/>
      <c r="L1071" s="13" t="n"/>
      <c r="M1071" s="13" t="n"/>
      <c r="O1071" s="295">
        <f>+(H1071-F1071)/10</f>
        <v/>
      </c>
      <c r="P1071" s="26" t="inlineStr">
        <is>
          <t>FALSO</t>
        </is>
      </c>
      <c r="Q1071" s="26" t="inlineStr">
        <is>
          <t>FALSO</t>
        </is>
      </c>
      <c r="R1071" s="149" t="inlineStr">
        <is>
          <t>No esperado</t>
        </is>
      </c>
      <c r="S1071" s="149" t="inlineStr">
        <is>
          <t>No esperado</t>
        </is>
      </c>
      <c r="T1071" s="149" t="inlineStr">
        <is>
          <t>Dato Válido</t>
        </is>
      </c>
      <c r="U1071" s="149" t="n"/>
    </row>
    <row r="1072" ht="15.75" customHeight="1" s="412">
      <c r="A1072" s="15" t="n">
        <v>2029</v>
      </c>
      <c r="B1072" s="16" t="n">
        <v>75</v>
      </c>
      <c r="C1072" s="17" t="n">
        <v>214</v>
      </c>
      <c r="D1072" s="17" t="n">
        <v>7</v>
      </c>
      <c r="E1072" s="18" t="n">
        <v>43545</v>
      </c>
      <c r="F1072" s="19" t="n">
        <v>5226</v>
      </c>
      <c r="G1072" s="17" t="n">
        <v>8077</v>
      </c>
      <c r="H1072" s="17" t="n">
        <v>7662</v>
      </c>
      <c r="I1072" s="201" t="n"/>
      <c r="J1072" s="9">
        <f>+(((G1072-F1072)-(H1072-F1072))/(H1072-F1072))*100</f>
        <v/>
      </c>
      <c r="K1072" s="33">
        <f>AVERAGE(J1072:J1073)</f>
        <v/>
      </c>
      <c r="L1072" s="33">
        <f>_xlfn.STDEV.S(J1072,J1073)</f>
        <v/>
      </c>
      <c r="M1072" s="13">
        <f>(K1070-K1072)/14</f>
        <v/>
      </c>
      <c r="N1072" s="295">
        <f>(K1068-K1072)/24</f>
        <v/>
      </c>
      <c r="O1072" s="295">
        <f>+(H1072-F1072)/10</f>
        <v/>
      </c>
      <c r="P1072" s="26" t="inlineStr">
        <is>
          <t>FALSO</t>
        </is>
      </c>
      <c r="Q1072" s="26" t="inlineStr">
        <is>
          <t>FALSO</t>
        </is>
      </c>
      <c r="R1072" s="149" t="inlineStr">
        <is>
          <t>Esperado</t>
        </is>
      </c>
      <c r="S1072" s="149" t="inlineStr">
        <is>
          <t>Esperado</t>
        </is>
      </c>
      <c r="T1072" s="149" t="inlineStr">
        <is>
          <t>Dato Válido</t>
        </is>
      </c>
      <c r="U1072" s="149" t="n"/>
    </row>
    <row r="1073" ht="15.75" customHeight="1" s="412">
      <c r="A1073" s="15" t="n">
        <v>2030</v>
      </c>
      <c r="B1073" s="16" t="n">
        <v>76</v>
      </c>
      <c r="C1073" s="17" t="n">
        <v>214</v>
      </c>
      <c r="D1073" s="17" t="n">
        <v>7</v>
      </c>
      <c r="E1073" s="18" t="n">
        <v>43545</v>
      </c>
      <c r="F1073" s="19" t="n">
        <v>5239</v>
      </c>
      <c r="G1073" s="17" t="n">
        <v>8006</v>
      </c>
      <c r="H1073" s="17" t="n">
        <v>7600</v>
      </c>
      <c r="I1073" s="201" t="n"/>
      <c r="J1073" s="9">
        <f>+(((G1073-F1073)-(H1073-F1073))/(H1073-F1073))*100</f>
        <v/>
      </c>
      <c r="K1073" s="13" t="n"/>
      <c r="L1073" s="13" t="n"/>
      <c r="M1073" s="13" t="n"/>
      <c r="O1073" s="295">
        <f>+(H1073-F1073)/10</f>
        <v/>
      </c>
      <c r="P1073" s="26" t="inlineStr">
        <is>
          <t>FALSO</t>
        </is>
      </c>
      <c r="Q1073" s="26" t="inlineStr">
        <is>
          <t>FALSO</t>
        </is>
      </c>
      <c r="R1073" s="149" t="inlineStr">
        <is>
          <t>No esperado</t>
        </is>
      </c>
      <c r="S1073" s="149" t="inlineStr">
        <is>
          <t>Esperado</t>
        </is>
      </c>
      <c r="T1073" s="149" t="inlineStr">
        <is>
          <t>Dato Válido</t>
        </is>
      </c>
      <c r="U1073" s="149" t="n"/>
    </row>
    <row r="1074" ht="15.75" customHeight="1" s="412">
      <c r="A1074" s="5" t="n">
        <v>125</v>
      </c>
      <c r="B1074" s="252" t="n">
        <v>125</v>
      </c>
      <c r="C1074" s="246" t="n">
        <v>215</v>
      </c>
      <c r="D1074" s="246" t="n">
        <v>1</v>
      </c>
      <c r="E1074" s="46" t="n">
        <v>43514</v>
      </c>
      <c r="F1074" s="246" t="n">
        <v>5217</v>
      </c>
      <c r="G1074" s="246" t="n">
        <v>8771</v>
      </c>
      <c r="H1074" s="246" t="n">
        <v>7722</v>
      </c>
      <c r="I1074" s="246" t="n">
        <v>8</v>
      </c>
      <c r="J1074" s="47">
        <f>+(((G1074-F1074)-(H1074-F1074))/(H1074-F1074))*100</f>
        <v/>
      </c>
      <c r="K1074" s="51">
        <f>AVERAGE(J1074:J1075)</f>
        <v/>
      </c>
      <c r="L1074" s="51">
        <f>_xlfn.STDEV.S(J1074,J1075)</f>
        <v/>
      </c>
      <c r="M1074" s="50" t="n">
        <v>1</v>
      </c>
      <c r="O1074" s="295">
        <f>+(H1074-F1074)/10</f>
        <v/>
      </c>
      <c r="P1074" s="26" t="inlineStr">
        <is>
          <t>FALSO</t>
        </is>
      </c>
      <c r="Q1074" s="26" t="inlineStr">
        <is>
          <t>FALSO</t>
        </is>
      </c>
      <c r="R1074" s="149" t="inlineStr">
        <is>
          <t>Esperado</t>
        </is>
      </c>
      <c r="S1074" s="149" t="inlineStr">
        <is>
          <t>Esperado</t>
        </is>
      </c>
      <c r="T1074" s="149" t="inlineStr">
        <is>
          <t>Dato Válido</t>
        </is>
      </c>
      <c r="U1074" s="149" t="n"/>
    </row>
    <row r="1075" ht="15.75" customHeight="1" s="412">
      <c r="A1075" s="5" t="n">
        <v>126</v>
      </c>
      <c r="B1075" s="252" t="n">
        <v>126</v>
      </c>
      <c r="C1075" s="246" t="n">
        <v>215</v>
      </c>
      <c r="D1075" s="246" t="n">
        <v>1</v>
      </c>
      <c r="E1075" s="46" t="n">
        <v>43514</v>
      </c>
      <c r="F1075" s="246" t="n">
        <v>5232</v>
      </c>
      <c r="G1075" s="246" t="n">
        <v>8887</v>
      </c>
      <c r="H1075" s="246" t="n">
        <v>7800</v>
      </c>
      <c r="I1075" s="246" t="n"/>
      <c r="J1075" s="47">
        <f>+(((G1075-F1075)-(H1075-F1075))/(H1075-F1075))*100</f>
        <v/>
      </c>
      <c r="K1075" s="50" t="n"/>
      <c r="L1075" s="50" t="n"/>
      <c r="M1075" s="50" t="n"/>
      <c r="O1075" s="295">
        <f>+(H1075-F1075)/10</f>
        <v/>
      </c>
      <c r="P1075" s="26" t="inlineStr">
        <is>
          <t>FALSO</t>
        </is>
      </c>
      <c r="Q1075" s="26" t="inlineStr">
        <is>
          <t>FALSO</t>
        </is>
      </c>
      <c r="R1075" s="149" t="inlineStr">
        <is>
          <t>Esperado</t>
        </is>
      </c>
      <c r="S1075" s="149" t="inlineStr">
        <is>
          <t>Esperado</t>
        </is>
      </c>
      <c r="T1075" s="149" t="inlineStr">
        <is>
          <t>Dato Válido</t>
        </is>
      </c>
      <c r="U1075" s="149" t="n"/>
    </row>
    <row r="1076" ht="15.75" customHeight="1" s="412">
      <c r="A1076" s="5" t="n">
        <v>779</v>
      </c>
      <c r="B1076" s="252" t="n">
        <v>125</v>
      </c>
      <c r="C1076" s="246" t="n">
        <v>215</v>
      </c>
      <c r="D1076" s="246" t="n">
        <v>3</v>
      </c>
      <c r="E1076" s="46" t="n">
        <v>43521</v>
      </c>
      <c r="F1076" s="246" t="n">
        <v>5217</v>
      </c>
      <c r="G1076" s="246" t="n">
        <v>8530</v>
      </c>
      <c r="H1076" s="246" t="n">
        <v>7659</v>
      </c>
      <c r="I1076" s="246" t="n">
        <v>8</v>
      </c>
      <c r="J1076" s="47">
        <f>+(((G1076-F1076)-(H1076-F1076))/(H1076-F1076))*100</f>
        <v/>
      </c>
      <c r="K1076" s="51">
        <f>AVERAGE(J1076:J1077)</f>
        <v/>
      </c>
      <c r="L1076" s="51">
        <f>_xlfn.STDEV.S(J1076,J1077)</f>
        <v/>
      </c>
      <c r="M1076" s="50" t="n"/>
      <c r="O1076" s="295">
        <f>+(H1076-F1076)/10</f>
        <v/>
      </c>
      <c r="P1076" s="26" t="inlineStr">
        <is>
          <t>FALSO</t>
        </is>
      </c>
      <c r="Q1076" s="26" t="inlineStr">
        <is>
          <t>FALSO</t>
        </is>
      </c>
      <c r="R1076" s="149" t="inlineStr">
        <is>
          <t>No esperado</t>
        </is>
      </c>
      <c r="S1076" s="149" t="inlineStr">
        <is>
          <t>Esperado</t>
        </is>
      </c>
      <c r="T1076" s="149" t="inlineStr">
        <is>
          <t>Dato Válido</t>
        </is>
      </c>
      <c r="U1076" s="149" t="n"/>
    </row>
    <row r="1077" ht="15.75" customHeight="1" s="412">
      <c r="A1077" s="5" t="n">
        <v>780</v>
      </c>
      <c r="B1077" s="252" t="n">
        <v>126</v>
      </c>
      <c r="C1077" s="246" t="n">
        <v>215</v>
      </c>
      <c r="D1077" s="246" t="n">
        <v>3</v>
      </c>
      <c r="E1077" s="46" t="n">
        <v>43521</v>
      </c>
      <c r="F1077" s="246" t="n">
        <v>5232</v>
      </c>
      <c r="G1077" s="246" t="n">
        <v>8614</v>
      </c>
      <c r="H1077" s="246" t="n">
        <v>7723</v>
      </c>
      <c r="I1077" s="246" t="n"/>
      <c r="J1077" s="47">
        <f>+(((G1077-F1077)-(H1077-F1077))/(H1077-F1077))*100</f>
        <v/>
      </c>
      <c r="K1077" s="50" t="n"/>
      <c r="L1077" s="50" t="n"/>
      <c r="M1077" s="50" t="n"/>
      <c r="O1077" s="295">
        <f>+(H1077-F1077)/10</f>
        <v/>
      </c>
      <c r="P1077" s="26" t="inlineStr">
        <is>
          <t>VERDADERO</t>
        </is>
      </c>
      <c r="Q1077" s="26" t="inlineStr">
        <is>
          <t>FALSO</t>
        </is>
      </c>
      <c r="R1077" s="149" t="inlineStr">
        <is>
          <t>Esperado</t>
        </is>
      </c>
      <c r="S1077" s="149" t="inlineStr">
        <is>
          <t>Esperado</t>
        </is>
      </c>
      <c r="T1077" s="149" t="inlineStr">
        <is>
          <t>Dato Válido</t>
        </is>
      </c>
      <c r="U1077" s="149" t="n"/>
    </row>
    <row r="1078" ht="15.75" customHeight="1" s="412">
      <c r="A1078" s="5" t="n">
        <v>1429</v>
      </c>
      <c r="B1078" s="252" t="n">
        <v>125</v>
      </c>
      <c r="C1078" s="246" t="n">
        <v>215</v>
      </c>
      <c r="D1078" s="246" t="n">
        <v>5</v>
      </c>
      <c r="E1078" s="46" t="n">
        <v>43531</v>
      </c>
      <c r="F1078" s="246" t="n">
        <v>5217</v>
      </c>
      <c r="G1078" s="246" t="n">
        <v>8386</v>
      </c>
      <c r="H1078" s="246" t="n">
        <v>7772</v>
      </c>
      <c r="I1078" s="246" t="n">
        <v>8</v>
      </c>
      <c r="J1078" s="47">
        <f>+(((G1078-F1078)-(H1078-F1078))/(H1078-F1078))*100</f>
        <v/>
      </c>
      <c r="K1078" s="51">
        <f>AVERAGE(J1078:J1079)</f>
        <v/>
      </c>
      <c r="L1078" s="51">
        <f>_xlfn.STDEV.S(J1078,J1079)</f>
        <v/>
      </c>
      <c r="M1078" s="50" t="n"/>
      <c r="O1078" s="295">
        <f>+(H1078-F1078)/10</f>
        <v/>
      </c>
      <c r="P1078" s="26" t="inlineStr">
        <is>
          <t>FALSO</t>
        </is>
      </c>
      <c r="Q1078" s="26" t="inlineStr">
        <is>
          <t>FALSO</t>
        </is>
      </c>
      <c r="R1078" s="149" t="inlineStr">
        <is>
          <t>Esperado</t>
        </is>
      </c>
      <c r="S1078" s="149" t="inlineStr">
        <is>
          <t>Esperado</t>
        </is>
      </c>
      <c r="T1078" s="149" t="inlineStr">
        <is>
          <t>Dato Válido</t>
        </is>
      </c>
      <c r="U1078" s="149" t="n"/>
    </row>
    <row r="1079" ht="15.75" customHeight="1" s="412">
      <c r="A1079" s="5" t="n">
        <v>1430</v>
      </c>
      <c r="B1079" s="252" t="n">
        <v>126</v>
      </c>
      <c r="C1079" s="246" t="n">
        <v>215</v>
      </c>
      <c r="D1079" s="246" t="n">
        <v>5</v>
      </c>
      <c r="E1079" s="46" t="n">
        <v>43531</v>
      </c>
      <c r="F1079" s="246" t="n">
        <v>5232</v>
      </c>
      <c r="G1079" s="246" t="n">
        <v>8253</v>
      </c>
      <c r="H1079" s="246" t="n">
        <v>7663</v>
      </c>
      <c r="I1079" s="246" t="n"/>
      <c r="J1079" s="47">
        <f>+(((G1079-F1079)-(H1079-F1079))/(H1079-F1079))*100</f>
        <v/>
      </c>
      <c r="K1079" s="50" t="n"/>
      <c r="L1079" s="50" t="n"/>
      <c r="M1079" s="50" t="n"/>
      <c r="O1079" s="295">
        <f>+(H1079-F1079)/10</f>
        <v/>
      </c>
      <c r="P1079" s="26" t="inlineStr">
        <is>
          <t>FALSO</t>
        </is>
      </c>
      <c r="Q1079" s="26" t="inlineStr">
        <is>
          <t>FALSO</t>
        </is>
      </c>
      <c r="R1079" s="149" t="inlineStr">
        <is>
          <t>No esperado</t>
        </is>
      </c>
      <c r="S1079" s="149" t="inlineStr">
        <is>
          <t>Esperado</t>
        </is>
      </c>
      <c r="T1079" s="149" t="inlineStr">
        <is>
          <t>Dato Válido</t>
        </is>
      </c>
      <c r="U1079" s="149" t="n"/>
    </row>
    <row r="1080" ht="15.75" customHeight="1" s="412">
      <c r="A1080" s="15" t="n">
        <v>2031</v>
      </c>
      <c r="B1080" s="16" t="n">
        <v>77</v>
      </c>
      <c r="C1080" s="52" t="n">
        <v>215</v>
      </c>
      <c r="D1080" s="52" t="n">
        <v>7</v>
      </c>
      <c r="E1080" s="53" t="n">
        <v>43545</v>
      </c>
      <c r="F1080" s="54" t="n">
        <v>5212</v>
      </c>
      <c r="G1080" s="52" t="n">
        <v>8055</v>
      </c>
      <c r="H1080" s="52" t="n">
        <v>7636</v>
      </c>
      <c r="I1080" s="246" t="n"/>
      <c r="J1080" s="47">
        <f>+(((G1080-F1080)-(H1080-F1080))/(H1080-F1080))*100</f>
        <v/>
      </c>
      <c r="K1080" s="51">
        <f>AVERAGE(J1080:J1081)</f>
        <v/>
      </c>
      <c r="L1080" s="51">
        <f>_xlfn.STDEV.S(J1080,J1081)</f>
        <v/>
      </c>
      <c r="M1080" s="50">
        <f>(K1078-K1080)/14</f>
        <v/>
      </c>
      <c r="N1080" s="295">
        <f>(K1076-K1080)/24</f>
        <v/>
      </c>
      <c r="O1080" s="295">
        <f>+(H1080-F1080)/10</f>
        <v/>
      </c>
      <c r="P1080" s="26" t="inlineStr">
        <is>
          <t>FALSO</t>
        </is>
      </c>
      <c r="Q1080" s="26" t="inlineStr">
        <is>
          <t>FALSO</t>
        </is>
      </c>
      <c r="R1080" s="149" t="inlineStr">
        <is>
          <t>Esperado</t>
        </is>
      </c>
      <c r="S1080" s="149" t="inlineStr">
        <is>
          <t>Esperado</t>
        </is>
      </c>
      <c r="T1080" s="149" t="inlineStr">
        <is>
          <t>Dato Válido</t>
        </is>
      </c>
      <c r="U1080" s="149" t="n"/>
    </row>
    <row r="1081" ht="15.75" customHeight="1" s="412">
      <c r="A1081" s="15" t="n">
        <v>2032</v>
      </c>
      <c r="B1081" s="16" t="n">
        <v>78</v>
      </c>
      <c r="C1081" s="52" t="n">
        <v>215</v>
      </c>
      <c r="D1081" s="52" t="n">
        <v>7</v>
      </c>
      <c r="E1081" s="53" t="n">
        <v>43545</v>
      </c>
      <c r="F1081" s="54" t="n">
        <v>5245</v>
      </c>
      <c r="G1081" s="52" t="n">
        <v>8018</v>
      </c>
      <c r="H1081" s="52" t="n">
        <v>7602</v>
      </c>
      <c r="I1081" s="246" t="n"/>
      <c r="J1081" s="47">
        <f>+(((G1081-F1081)-(H1081-F1081))/(H1081-F1081))*100</f>
        <v/>
      </c>
      <c r="K1081" s="50" t="n"/>
      <c r="L1081" s="50" t="n"/>
      <c r="M1081" s="50" t="n"/>
      <c r="O1081" s="295">
        <f>+(H1081-F1081)/10</f>
        <v/>
      </c>
      <c r="P1081" s="26" t="inlineStr">
        <is>
          <t>FALSO</t>
        </is>
      </c>
      <c r="Q1081" s="26" t="inlineStr">
        <is>
          <t>FALSO</t>
        </is>
      </c>
      <c r="R1081" s="149" t="inlineStr">
        <is>
          <t>No esperado</t>
        </is>
      </c>
      <c r="S1081" s="149" t="inlineStr">
        <is>
          <t>Esperado</t>
        </is>
      </c>
      <c r="T1081" s="149" t="inlineStr">
        <is>
          <t>Dato Válido</t>
        </is>
      </c>
      <c r="U1081" s="149" t="n"/>
    </row>
    <row r="1082" ht="15.75" customHeight="1" s="412">
      <c r="A1082" s="5" t="n">
        <v>127</v>
      </c>
      <c r="B1082" s="252" t="n">
        <v>127</v>
      </c>
      <c r="C1082" s="201" t="n">
        <v>216</v>
      </c>
      <c r="D1082" s="201" t="n">
        <v>1</v>
      </c>
      <c r="E1082" s="8" t="n">
        <v>43514</v>
      </c>
      <c r="F1082" s="201" t="n">
        <v>5247</v>
      </c>
      <c r="G1082" s="201" t="n">
        <v>7379</v>
      </c>
      <c r="H1082" s="201" t="n">
        <v>6880</v>
      </c>
      <c r="I1082" s="201" t="n">
        <v>11</v>
      </c>
      <c r="J1082" s="9">
        <f>+(((G1082-F1082)-(H1082-F1082))/(H1082-F1082))*100</f>
        <v/>
      </c>
      <c r="K1082" s="33">
        <f>AVERAGE(J1082:J1083)</f>
        <v/>
      </c>
      <c r="L1082" s="33">
        <f>_xlfn.STDEV.S(J1082,J1083)</f>
        <v/>
      </c>
      <c r="M1082" s="13" t="n">
        <v>1</v>
      </c>
      <c r="O1082" s="295">
        <f>+(H1082-F1082)/10</f>
        <v/>
      </c>
      <c r="P1082" s="26" t="inlineStr">
        <is>
          <t>FALSO</t>
        </is>
      </c>
      <c r="Q1082" s="26" t="inlineStr">
        <is>
          <t>FALSO</t>
        </is>
      </c>
      <c r="R1082" s="149" t="inlineStr">
        <is>
          <t>Esperado</t>
        </is>
      </c>
      <c r="S1082" s="149" t="inlineStr">
        <is>
          <t>Esperado</t>
        </is>
      </c>
      <c r="T1082" s="149" t="inlineStr">
        <is>
          <t>Dato Válido</t>
        </is>
      </c>
      <c r="U1082" s="149" t="n"/>
    </row>
    <row r="1083" ht="15.75" customHeight="1" s="412">
      <c r="A1083" s="5" t="n">
        <v>128</v>
      </c>
      <c r="B1083" s="252" t="n">
        <v>128</v>
      </c>
      <c r="C1083" s="201" t="n">
        <v>216</v>
      </c>
      <c r="D1083" s="201" t="n">
        <v>1</v>
      </c>
      <c r="E1083" s="8" t="n">
        <v>43514</v>
      </c>
      <c r="F1083" s="201" t="n">
        <v>5213</v>
      </c>
      <c r="G1083" s="201" t="n">
        <v>7584</v>
      </c>
      <c r="H1083" s="201" t="n">
        <v>6985</v>
      </c>
      <c r="I1083" s="201" t="n"/>
      <c r="J1083" s="9">
        <f>+(((G1083-F1083)-(H1083-F1083))/(H1083-F1083))*100</f>
        <v/>
      </c>
      <c r="K1083" s="13" t="n"/>
      <c r="L1083" s="13" t="n"/>
      <c r="M1083" s="13" t="n"/>
      <c r="O1083" s="295">
        <f>+(H1083-F1083)/10</f>
        <v/>
      </c>
      <c r="P1083" s="26" t="inlineStr">
        <is>
          <t>VERDADERO</t>
        </is>
      </c>
      <c r="Q1083" s="26" t="inlineStr">
        <is>
          <t>FALSO</t>
        </is>
      </c>
      <c r="R1083" s="149" t="inlineStr">
        <is>
          <t>Esperado</t>
        </is>
      </c>
      <c r="S1083" s="149" t="inlineStr">
        <is>
          <t>No esperado</t>
        </is>
      </c>
      <c r="T1083" s="149" t="inlineStr">
        <is>
          <t>Dato Válido</t>
        </is>
      </c>
      <c r="U1083" s="149" t="n"/>
    </row>
    <row r="1084" ht="15.75" customHeight="1" s="412">
      <c r="A1084" s="5" t="n">
        <v>781</v>
      </c>
      <c r="B1084" s="252" t="n">
        <v>127</v>
      </c>
      <c r="C1084" s="201" t="n">
        <v>216</v>
      </c>
      <c r="D1084" s="201" t="n">
        <v>3</v>
      </c>
      <c r="E1084" s="8" t="n">
        <v>43521</v>
      </c>
      <c r="F1084" s="201" t="n">
        <v>5247</v>
      </c>
      <c r="G1084" s="201" t="n">
        <v>7064</v>
      </c>
      <c r="H1084" s="201" t="n">
        <v>6741</v>
      </c>
      <c r="I1084" s="201" t="n">
        <v>9</v>
      </c>
      <c r="J1084" s="9">
        <f>+(((G1084-F1084)-(H1084-F1084))/(H1084-F1084))*100</f>
        <v/>
      </c>
      <c r="K1084" s="33">
        <f>AVERAGE(J1084:J1085)</f>
        <v/>
      </c>
      <c r="L1084" s="33">
        <f>_xlfn.STDEV.S(J1084,J1085)</f>
        <v/>
      </c>
      <c r="M1084" s="13" t="n"/>
      <c r="O1084" s="295">
        <f>+(H1084-F1084)/10</f>
        <v/>
      </c>
      <c r="P1084" s="26" t="inlineStr">
        <is>
          <t>FALSO</t>
        </is>
      </c>
      <c r="Q1084" s="26" t="inlineStr">
        <is>
          <t>FALSO</t>
        </is>
      </c>
      <c r="R1084" s="149" t="inlineStr">
        <is>
          <t>No esperado</t>
        </is>
      </c>
      <c r="S1084" s="149" t="inlineStr">
        <is>
          <t>Esperado</t>
        </is>
      </c>
      <c r="T1084" s="149" t="inlineStr">
        <is>
          <t>Dato Válido</t>
        </is>
      </c>
      <c r="U1084" s="149" t="n"/>
    </row>
    <row r="1085" ht="15.75" customHeight="1" s="412">
      <c r="A1085" s="5" t="n">
        <v>782</v>
      </c>
      <c r="B1085" s="252" t="n">
        <v>128</v>
      </c>
      <c r="C1085" s="201" t="n">
        <v>216</v>
      </c>
      <c r="D1085" s="201" t="n">
        <v>3</v>
      </c>
      <c r="E1085" s="8" t="n">
        <v>43521</v>
      </c>
      <c r="F1085" s="201" t="n">
        <v>5213</v>
      </c>
      <c r="G1085" s="201" t="n">
        <v>6966</v>
      </c>
      <c r="H1085" s="201" t="n">
        <v>6647</v>
      </c>
      <c r="I1085" s="201" t="n"/>
      <c r="J1085" s="9">
        <f>+(((G1085-F1085)-(H1085-F1085))/(H1085-F1085))*100</f>
        <v/>
      </c>
      <c r="K1085" s="13" t="n"/>
      <c r="L1085" s="13" t="n"/>
      <c r="M1085" s="13" t="n"/>
      <c r="O1085" s="295">
        <f>+(H1085-F1085)/10</f>
        <v/>
      </c>
      <c r="P1085" s="26" t="inlineStr">
        <is>
          <t>FALSO</t>
        </is>
      </c>
      <c r="Q1085" s="26" t="inlineStr">
        <is>
          <t>FALSO</t>
        </is>
      </c>
      <c r="R1085" s="149" t="inlineStr">
        <is>
          <t>No esperado</t>
        </is>
      </c>
      <c r="S1085" s="149" t="inlineStr">
        <is>
          <t>Esperado</t>
        </is>
      </c>
      <c r="T1085" s="149" t="inlineStr">
        <is>
          <t>Dato Válido</t>
        </is>
      </c>
      <c r="U1085" s="149" t="n"/>
    </row>
    <row r="1086" ht="15.75" customHeight="1" s="412">
      <c r="A1086" s="5" t="n">
        <v>1431</v>
      </c>
      <c r="B1086" s="252" t="n">
        <v>127</v>
      </c>
      <c r="C1086" s="201" t="n">
        <v>216</v>
      </c>
      <c r="D1086" s="201" t="n">
        <v>5</v>
      </c>
      <c r="E1086" s="8" t="n">
        <v>43531</v>
      </c>
      <c r="F1086" s="201" t="n">
        <v>5247</v>
      </c>
      <c r="G1086" s="201" t="n">
        <v>7647</v>
      </c>
      <c r="H1086" s="201" t="n">
        <v>7217</v>
      </c>
      <c r="I1086" s="201" t="n">
        <v>10</v>
      </c>
      <c r="J1086" s="9">
        <f>+(((G1086-F1086)-(H1086-F1086))/(H1086-F1086))*100</f>
        <v/>
      </c>
      <c r="K1086" s="33">
        <f>AVERAGE(J1086:J1087)</f>
        <v/>
      </c>
      <c r="L1086" s="33">
        <f>_xlfn.STDEV.S(J1086,J1087)</f>
        <v/>
      </c>
      <c r="M1086" s="13" t="n"/>
      <c r="O1086" s="295">
        <f>+(H1086-F1086)/10</f>
        <v/>
      </c>
      <c r="P1086" s="26" t="inlineStr">
        <is>
          <t>FALSO</t>
        </is>
      </c>
      <c r="Q1086" s="26" t="inlineStr">
        <is>
          <t>FALSO</t>
        </is>
      </c>
      <c r="R1086" s="149" t="inlineStr">
        <is>
          <t>Esperado</t>
        </is>
      </c>
      <c r="S1086" s="149" t="inlineStr">
        <is>
          <t>Esperado</t>
        </is>
      </c>
      <c r="T1086" s="149" t="inlineStr">
        <is>
          <t>Dato Válido</t>
        </is>
      </c>
      <c r="U1086" s="149" t="n"/>
    </row>
    <row r="1087" ht="15.75" customHeight="1" s="412">
      <c r="A1087" s="5" t="n">
        <v>1432</v>
      </c>
      <c r="B1087" s="252" t="n">
        <v>128</v>
      </c>
      <c r="C1087" s="201" t="n">
        <v>216</v>
      </c>
      <c r="D1087" s="201" t="n">
        <v>5</v>
      </c>
      <c r="E1087" s="8" t="n">
        <v>43531</v>
      </c>
      <c r="F1087" s="201" t="n">
        <v>5213</v>
      </c>
      <c r="G1087" s="201" t="n">
        <v>7031</v>
      </c>
      <c r="H1087" s="201" t="n">
        <v>6753</v>
      </c>
      <c r="I1087" s="201" t="n"/>
      <c r="J1087" s="9">
        <f>+(((G1087-F1087)-(H1087-F1087))/(H1087-F1087))*100</f>
        <v/>
      </c>
      <c r="K1087" s="13" t="n"/>
      <c r="L1087" s="13" t="n"/>
      <c r="M1087" s="13" t="n"/>
      <c r="O1087" s="295">
        <f>+(H1087-F1087)/10</f>
        <v/>
      </c>
      <c r="P1087" s="26" t="inlineStr">
        <is>
          <t>FALSO</t>
        </is>
      </c>
      <c r="Q1087" s="26" t="inlineStr">
        <is>
          <t>FALSO</t>
        </is>
      </c>
      <c r="R1087" s="149" t="inlineStr">
        <is>
          <t>No esperado</t>
        </is>
      </c>
      <c r="S1087" s="149" t="inlineStr">
        <is>
          <t>Esperado</t>
        </is>
      </c>
      <c r="T1087" s="149" t="inlineStr">
        <is>
          <t>Dato Válido</t>
        </is>
      </c>
      <c r="U1087" s="149" t="n"/>
    </row>
    <row r="1088" ht="15.75" customHeight="1" s="412">
      <c r="A1088" s="15" t="n">
        <v>2033</v>
      </c>
      <c r="B1088" s="16" t="n">
        <v>79</v>
      </c>
      <c r="C1088" s="17" t="n">
        <v>216</v>
      </c>
      <c r="D1088" s="17" t="n">
        <v>7</v>
      </c>
      <c r="E1088" s="18" t="n">
        <v>43545</v>
      </c>
      <c r="F1088" s="19" t="n">
        <v>5242</v>
      </c>
      <c r="G1088" s="17" t="n">
        <v>7151</v>
      </c>
      <c r="H1088" s="17" t="n">
        <v>6884</v>
      </c>
      <c r="I1088" s="201" t="n"/>
      <c r="J1088" s="9">
        <f>+(((G1088-F1088)-(H1088-F1088))/(H1088-F1088))*100</f>
        <v/>
      </c>
      <c r="K1088" s="33">
        <f>AVERAGE(J1088:J1089)</f>
        <v/>
      </c>
      <c r="L1088" s="33">
        <f>_xlfn.STDEV.S(J1088,J1089)</f>
        <v/>
      </c>
      <c r="M1088" s="13">
        <f>(K1086-K1088)/14</f>
        <v/>
      </c>
      <c r="N1088" s="295">
        <f>(K1082-K1088)/31</f>
        <v/>
      </c>
      <c r="O1088" s="295">
        <f>+(H1088-F1088)/10</f>
        <v/>
      </c>
      <c r="P1088" s="26" t="inlineStr">
        <is>
          <t>FALSO</t>
        </is>
      </c>
      <c r="Q1088" s="26" t="inlineStr">
        <is>
          <t>FALSO</t>
        </is>
      </c>
      <c r="R1088" s="149" t="inlineStr">
        <is>
          <t>Esperado</t>
        </is>
      </c>
      <c r="S1088" s="149" t="inlineStr">
        <is>
          <t>Esperado</t>
        </is>
      </c>
      <c r="T1088" s="149" t="inlineStr">
        <is>
          <t>Dato Válido</t>
        </is>
      </c>
      <c r="U1088" s="149" t="n"/>
    </row>
    <row r="1089" ht="15.75" customHeight="1" s="412">
      <c r="A1089" s="15" t="n">
        <v>2034</v>
      </c>
      <c r="B1089" s="16" t="n">
        <v>80</v>
      </c>
      <c r="C1089" s="17" t="n">
        <v>216</v>
      </c>
      <c r="D1089" s="17" t="n">
        <v>7</v>
      </c>
      <c r="E1089" s="18" t="n">
        <v>43545</v>
      </c>
      <c r="F1089" s="19" t="n">
        <v>5245</v>
      </c>
      <c r="G1089" s="17" t="n">
        <v>7352</v>
      </c>
      <c r="H1089" s="17" t="n">
        <v>7035</v>
      </c>
      <c r="I1089" s="201" t="n"/>
      <c r="J1089" s="9">
        <f>+(((G1089-F1089)-(H1089-F1089))/(H1089-F1089))*100</f>
        <v/>
      </c>
      <c r="K1089" s="13" t="n"/>
      <c r="L1089" s="13" t="n"/>
      <c r="M1089" s="13" t="n"/>
      <c r="O1089" s="295">
        <f>+(H1089-F1089)/10</f>
        <v/>
      </c>
      <c r="P1089" s="26" t="inlineStr">
        <is>
          <t>FALSO</t>
        </is>
      </c>
      <c r="Q1089" s="26" t="inlineStr">
        <is>
          <t>FALSO</t>
        </is>
      </c>
      <c r="R1089" s="149" t="inlineStr">
        <is>
          <t>Esperado</t>
        </is>
      </c>
      <c r="S1089" s="149" t="inlineStr">
        <is>
          <t>No esperado</t>
        </is>
      </c>
      <c r="T1089" s="149" t="inlineStr">
        <is>
          <t>Dato Válido</t>
        </is>
      </c>
      <c r="U1089" s="149" t="n"/>
    </row>
    <row r="1090" ht="15.75" customHeight="1" s="412">
      <c r="A1090" s="5" t="n">
        <v>129</v>
      </c>
      <c r="B1090" s="252" t="n">
        <v>129</v>
      </c>
      <c r="C1090" s="246" t="n">
        <v>217</v>
      </c>
      <c r="D1090" s="246" t="n">
        <v>1</v>
      </c>
      <c r="E1090" s="46" t="n">
        <v>43514</v>
      </c>
      <c r="F1090" s="246" t="n">
        <v>5238</v>
      </c>
      <c r="G1090" s="246" t="n">
        <v>7717</v>
      </c>
      <c r="H1090" s="246" t="n">
        <v>7175</v>
      </c>
      <c r="I1090" s="246" t="n">
        <v>11</v>
      </c>
      <c r="J1090" s="47">
        <f>+(((G1090-F1090)-(H1090-F1090))/(H1090-F1090))*100</f>
        <v/>
      </c>
      <c r="K1090" s="51">
        <f>AVERAGE(J1090:J1091)</f>
        <v/>
      </c>
      <c r="L1090" s="51">
        <f>_xlfn.STDEV.S(J1090,J1091)</f>
        <v/>
      </c>
      <c r="M1090" s="50" t="n">
        <v>1</v>
      </c>
      <c r="O1090" s="295">
        <f>+(H1090-F1090)/10</f>
        <v/>
      </c>
      <c r="P1090" s="26" t="inlineStr">
        <is>
          <t>FALSO</t>
        </is>
      </c>
      <c r="Q1090" s="26" t="inlineStr">
        <is>
          <t>FALSO</t>
        </is>
      </c>
      <c r="R1090" s="149" t="inlineStr">
        <is>
          <t>Esperado</t>
        </is>
      </c>
      <c r="S1090" s="149" t="inlineStr">
        <is>
          <t>Esperado</t>
        </is>
      </c>
      <c r="T1090" s="149" t="inlineStr">
        <is>
          <t>Se descarta</t>
        </is>
      </c>
      <c r="U1090" s="149" t="n"/>
    </row>
    <row r="1091" ht="15.75" customHeight="1" s="412">
      <c r="A1091" s="5" t="n">
        <v>130</v>
      </c>
      <c r="B1091" s="252" t="n">
        <v>130</v>
      </c>
      <c r="C1091" s="246" t="n">
        <v>217</v>
      </c>
      <c r="D1091" s="246" t="n">
        <v>1</v>
      </c>
      <c r="E1091" s="46" t="n">
        <v>43514</v>
      </c>
      <c r="F1091" s="246" t="n">
        <v>5212</v>
      </c>
      <c r="G1091" s="246" t="n">
        <v>7724</v>
      </c>
      <c r="H1091" s="246" t="n">
        <v>7192</v>
      </c>
      <c r="I1091" s="246" t="n"/>
      <c r="J1091" s="47">
        <f>+(((G1091-F1091)-(H1091-F1091))/(H1091-F1091))*100</f>
        <v/>
      </c>
      <c r="K1091" s="50" t="n"/>
      <c r="L1091" s="50" t="n"/>
      <c r="M1091" s="50" t="n"/>
      <c r="O1091" s="295">
        <f>+(H1091-F1091)/10</f>
        <v/>
      </c>
      <c r="P1091" s="26" t="inlineStr">
        <is>
          <t>FALSO</t>
        </is>
      </c>
      <c r="Q1091" s="26" t="inlineStr">
        <is>
          <t>FALSO</t>
        </is>
      </c>
      <c r="R1091" s="149" t="inlineStr">
        <is>
          <t>Esperado</t>
        </is>
      </c>
      <c r="S1091" s="149" t="inlineStr">
        <is>
          <t>Esperado</t>
        </is>
      </c>
      <c r="T1091" s="149" t="inlineStr">
        <is>
          <t>Se descarta</t>
        </is>
      </c>
      <c r="U1091" s="149" t="n"/>
    </row>
    <row r="1092" ht="15.75" customHeight="1" s="412">
      <c r="A1092" s="5" t="n">
        <v>783</v>
      </c>
      <c r="B1092" s="252" t="n">
        <v>129</v>
      </c>
      <c r="C1092" s="246" t="n">
        <v>217</v>
      </c>
      <c r="D1092" s="246" t="n">
        <v>3</v>
      </c>
      <c r="E1092" s="46" t="n">
        <v>43521</v>
      </c>
      <c r="F1092" s="246" t="n">
        <v>5238</v>
      </c>
      <c r="G1092" s="246" t="n">
        <v>7968</v>
      </c>
      <c r="H1092" s="246" t="n">
        <v>7392</v>
      </c>
      <c r="I1092" s="246" t="n">
        <v>5</v>
      </c>
      <c r="J1092" s="47">
        <f>+(((G1092-F1092)-(H1092-F1092))/(H1092-F1092))*100</f>
        <v/>
      </c>
      <c r="K1092" s="51">
        <f>AVERAGE(J1092:J1093)</f>
        <v/>
      </c>
      <c r="L1092" s="51">
        <f>_xlfn.STDEV.S(J1092,J1093)</f>
        <v/>
      </c>
      <c r="M1092" s="50" t="n"/>
      <c r="O1092" s="295">
        <f>+(H1092-F1092)/10</f>
        <v/>
      </c>
      <c r="P1092" s="26" t="inlineStr">
        <is>
          <t>FALSO</t>
        </is>
      </c>
      <c r="Q1092" s="26" t="inlineStr">
        <is>
          <t>FALSO</t>
        </is>
      </c>
      <c r="R1092" s="149" t="inlineStr">
        <is>
          <t>Esperado</t>
        </is>
      </c>
      <c r="S1092" s="149" t="inlineStr">
        <is>
          <t>Esperado</t>
        </is>
      </c>
      <c r="T1092" s="149" t="inlineStr">
        <is>
          <t>Se descarta</t>
        </is>
      </c>
      <c r="U1092" s="149" t="n"/>
    </row>
    <row r="1093" ht="15.75" customHeight="1" s="412">
      <c r="A1093" s="5" t="n">
        <v>784</v>
      </c>
      <c r="B1093" s="252" t="n">
        <v>130</v>
      </c>
      <c r="C1093" s="246" t="n">
        <v>217</v>
      </c>
      <c r="D1093" s="246" t="n">
        <v>3</v>
      </c>
      <c r="E1093" s="46" t="n">
        <v>43521</v>
      </c>
      <c r="F1093" s="246" t="n">
        <v>5212</v>
      </c>
      <c r="G1093" s="246" t="n">
        <v>8029</v>
      </c>
      <c r="H1093" s="246" t="n">
        <v>7449</v>
      </c>
      <c r="I1093" s="246" t="n"/>
      <c r="J1093" s="47">
        <f>+(((G1093-F1093)-(H1093-F1093))/(H1093-F1093))*100</f>
        <v/>
      </c>
      <c r="K1093" s="50" t="n"/>
      <c r="L1093" s="50" t="n"/>
      <c r="M1093" s="50" t="n"/>
      <c r="O1093" s="295">
        <f>+(H1093-F1093)/10</f>
        <v/>
      </c>
      <c r="P1093" s="26" t="inlineStr">
        <is>
          <t>FALSO</t>
        </is>
      </c>
      <c r="Q1093" s="26" t="inlineStr">
        <is>
          <t>FALSO</t>
        </is>
      </c>
      <c r="R1093" s="149" t="inlineStr">
        <is>
          <t>Esperado</t>
        </is>
      </c>
      <c r="S1093" s="149" t="inlineStr">
        <is>
          <t>Esperado</t>
        </is>
      </c>
      <c r="T1093" s="149" t="inlineStr">
        <is>
          <t>Se descarta</t>
        </is>
      </c>
      <c r="U1093" s="149" t="n"/>
    </row>
    <row r="1094" ht="15.75" customHeight="1" s="412">
      <c r="A1094" s="5" t="n">
        <v>1433</v>
      </c>
      <c r="B1094" s="252" t="n">
        <v>129</v>
      </c>
      <c r="C1094" s="246" t="n">
        <v>217</v>
      </c>
      <c r="D1094" s="246" t="n">
        <v>5</v>
      </c>
      <c r="E1094" s="46" t="n">
        <v>43531</v>
      </c>
      <c r="F1094" s="246" t="n">
        <v>5238</v>
      </c>
      <c r="G1094" s="246" t="n">
        <v>8222</v>
      </c>
      <c r="H1094" s="246" t="n">
        <v>7690</v>
      </c>
      <c r="I1094" s="246" t="n">
        <v>9</v>
      </c>
      <c r="J1094" s="47">
        <f>+(((G1094-F1094)-(H1094-F1094))/(H1094-F1094))*100</f>
        <v/>
      </c>
      <c r="K1094" s="51">
        <f>AVERAGE(J1094:J1095)</f>
        <v/>
      </c>
      <c r="L1094" s="51">
        <f>_xlfn.STDEV.S(J1094,J1095)</f>
        <v/>
      </c>
      <c r="M1094" s="50" t="n"/>
      <c r="O1094" s="295">
        <f>+(H1094-F1094)/10</f>
        <v/>
      </c>
      <c r="P1094" s="26" t="inlineStr">
        <is>
          <t>FALSO</t>
        </is>
      </c>
      <c r="Q1094" s="26" t="inlineStr">
        <is>
          <t>FALSO</t>
        </is>
      </c>
      <c r="R1094" s="149" t="inlineStr">
        <is>
          <t>Esperado</t>
        </is>
      </c>
      <c r="S1094" s="149" t="inlineStr">
        <is>
          <t>Esperado</t>
        </is>
      </c>
      <c r="T1094" s="149" t="inlineStr">
        <is>
          <t>Se descarta</t>
        </is>
      </c>
      <c r="U1094" s="149" t="n"/>
    </row>
    <row r="1095" ht="15.75" customHeight="1" s="412">
      <c r="A1095" s="5" t="n">
        <v>1434</v>
      </c>
      <c r="B1095" s="252" t="n">
        <v>130</v>
      </c>
      <c r="C1095" s="246" t="n">
        <v>217</v>
      </c>
      <c r="D1095" s="246" t="n">
        <v>5</v>
      </c>
      <c r="E1095" s="46" t="n">
        <v>43531</v>
      </c>
      <c r="F1095" s="246" t="n">
        <v>5212</v>
      </c>
      <c r="G1095" s="246" t="n">
        <v>8054</v>
      </c>
      <c r="H1095" s="246" t="n">
        <v>7579</v>
      </c>
      <c r="I1095" s="246" t="n"/>
      <c r="J1095" s="47">
        <f>+(((G1095-F1095)-(H1095-F1095))/(H1095-F1095))*100</f>
        <v/>
      </c>
      <c r="K1095" s="50" t="n"/>
      <c r="L1095" s="50" t="n"/>
      <c r="M1095" s="50" t="n"/>
      <c r="O1095" s="295">
        <f>+(H1095-F1095)/10</f>
        <v/>
      </c>
      <c r="P1095" s="26" t="inlineStr">
        <is>
          <t>FALSO</t>
        </is>
      </c>
      <c r="Q1095" s="26" t="inlineStr">
        <is>
          <t>FALSO</t>
        </is>
      </c>
      <c r="R1095" s="149" t="inlineStr">
        <is>
          <t>No esperado</t>
        </is>
      </c>
      <c r="S1095" s="149" t="inlineStr">
        <is>
          <t>Esperado</t>
        </is>
      </c>
      <c r="T1095" s="149" t="inlineStr">
        <is>
          <t>Se descarta</t>
        </is>
      </c>
      <c r="U1095" s="149" t="n"/>
    </row>
    <row r="1096" ht="15.75" customHeight="1" s="412">
      <c r="A1096" s="15" t="n">
        <v>2035</v>
      </c>
      <c r="B1096" s="16" t="n">
        <v>81</v>
      </c>
      <c r="C1096" s="52" t="n">
        <v>217</v>
      </c>
      <c r="D1096" s="52" t="n">
        <v>7</v>
      </c>
      <c r="E1096" s="53" t="n">
        <v>43545</v>
      </c>
      <c r="F1096" s="54" t="n">
        <v>5180</v>
      </c>
      <c r="G1096" s="52" t="n">
        <v>7837</v>
      </c>
      <c r="H1096" s="52" t="n">
        <v>7471</v>
      </c>
      <c r="I1096" s="246" t="n"/>
      <c r="J1096" s="47">
        <f>+(((G1096-F1096)-(H1096-F1096))/(H1096-F1096))*100</f>
        <v/>
      </c>
      <c r="K1096" s="51">
        <f>AVERAGE(J1096:J1097)</f>
        <v/>
      </c>
      <c r="L1096" s="51">
        <f>_xlfn.STDEV.S(J1096,J1097)</f>
        <v/>
      </c>
      <c r="M1096" s="50">
        <f>(K1094-K1096)/14</f>
        <v/>
      </c>
      <c r="N1096" s="295">
        <f>(K1090-K1096)/31</f>
        <v/>
      </c>
      <c r="O1096" s="295">
        <f>+(H1096-F1096)/10</f>
        <v/>
      </c>
      <c r="P1096" s="26" t="inlineStr">
        <is>
          <t>FALSO</t>
        </is>
      </c>
      <c r="Q1096" s="26" t="inlineStr">
        <is>
          <t>VERDADERO</t>
        </is>
      </c>
      <c r="R1096" s="149" t="inlineStr">
        <is>
          <t>No esperado</t>
        </is>
      </c>
      <c r="S1096" s="149" t="inlineStr">
        <is>
          <t>Esperado</t>
        </is>
      </c>
      <c r="T1096" s="149" t="inlineStr">
        <is>
          <t>Se descarta</t>
        </is>
      </c>
      <c r="U1096" s="149" t="n"/>
    </row>
    <row r="1097" ht="15.75" customHeight="1" s="412">
      <c r="A1097" s="15" t="n">
        <v>2036</v>
      </c>
      <c r="B1097" s="16" t="n">
        <v>82</v>
      </c>
      <c r="C1097" s="52" t="n">
        <v>217</v>
      </c>
      <c r="D1097" s="52" t="n">
        <v>7</v>
      </c>
      <c r="E1097" s="53" t="n">
        <v>43545</v>
      </c>
      <c r="F1097" s="54" t="n">
        <v>5194</v>
      </c>
      <c r="G1097" s="52" t="n">
        <v>7884</v>
      </c>
      <c r="H1097" s="52" t="n">
        <v>7513</v>
      </c>
      <c r="I1097" s="246" t="n"/>
      <c r="J1097" s="47">
        <f>+(((G1097-F1097)-(H1097-F1097))/(H1097-F1097))*100</f>
        <v/>
      </c>
      <c r="K1097" s="50" t="n"/>
      <c r="L1097" s="50" t="n"/>
      <c r="M1097" s="50" t="n"/>
      <c r="O1097" s="295">
        <f>+(H1097-F1097)/10</f>
        <v/>
      </c>
      <c r="P1097" s="26" t="inlineStr">
        <is>
          <t>FALSO</t>
        </is>
      </c>
      <c r="Q1097" s="26" t="inlineStr">
        <is>
          <t>FALSO</t>
        </is>
      </c>
      <c r="R1097" s="149" t="inlineStr">
        <is>
          <t>Esperado</t>
        </is>
      </c>
      <c r="S1097" s="149" t="inlineStr">
        <is>
          <t>Esperado</t>
        </is>
      </c>
      <c r="T1097" s="149" t="inlineStr">
        <is>
          <t>Se descarta</t>
        </is>
      </c>
      <c r="U1097" s="149" t="n"/>
    </row>
    <row r="1098" ht="15.75" customHeight="1" s="412">
      <c r="A1098" s="5" t="n">
        <v>131</v>
      </c>
      <c r="B1098" s="252" t="n">
        <v>131</v>
      </c>
      <c r="C1098" s="201" t="n">
        <v>218</v>
      </c>
      <c r="D1098" s="201" t="n">
        <v>1</v>
      </c>
      <c r="E1098" s="8" t="n">
        <v>43514</v>
      </c>
      <c r="F1098" s="201" t="n">
        <v>5209</v>
      </c>
      <c r="G1098" s="201" t="n">
        <v>8312</v>
      </c>
      <c r="H1098" s="201" t="n">
        <v>7479</v>
      </c>
      <c r="I1098" s="201" t="n">
        <v>8</v>
      </c>
      <c r="J1098" s="9">
        <f>+(((G1098-F1098)-(H1098-F1098))/(H1098-F1098))*100</f>
        <v/>
      </c>
      <c r="K1098" s="33">
        <f>AVERAGE(J1098:J1099)</f>
        <v/>
      </c>
      <c r="L1098" s="33">
        <f>_xlfn.STDEV.S(J1098,J1099)</f>
        <v/>
      </c>
      <c r="M1098" s="13" t="n">
        <v>1</v>
      </c>
      <c r="O1098" s="295">
        <f>+(H1098-F1098)/10</f>
        <v/>
      </c>
      <c r="P1098" s="26" t="inlineStr">
        <is>
          <t>VERDADERO</t>
        </is>
      </c>
      <c r="Q1098" s="26" t="inlineStr">
        <is>
          <t>FALSO</t>
        </is>
      </c>
      <c r="R1098" s="149" t="inlineStr">
        <is>
          <t>Esperado</t>
        </is>
      </c>
      <c r="S1098" s="149" t="inlineStr">
        <is>
          <t>Esperado</t>
        </is>
      </c>
      <c r="T1098" s="149" t="inlineStr">
        <is>
          <t>Dato Válido</t>
        </is>
      </c>
      <c r="U1098" s="149" t="n"/>
    </row>
    <row r="1099" ht="15.75" customHeight="1" s="412">
      <c r="A1099" s="5" t="n">
        <v>132</v>
      </c>
      <c r="B1099" s="252" t="n">
        <v>132</v>
      </c>
      <c r="C1099" s="201" t="n">
        <v>218</v>
      </c>
      <c r="D1099" s="201" t="n">
        <v>1</v>
      </c>
      <c r="E1099" s="8" t="n">
        <v>43514</v>
      </c>
      <c r="F1099" s="201" t="n">
        <v>5233</v>
      </c>
      <c r="G1099" s="201" t="n">
        <v>8156</v>
      </c>
      <c r="H1099" s="201" t="n">
        <v>7398</v>
      </c>
      <c r="I1099" s="201" t="n"/>
      <c r="J1099" s="9">
        <f>+(((G1099-F1099)-(H1099-F1099))/(H1099-F1099))*100</f>
        <v/>
      </c>
      <c r="K1099" s="13" t="n"/>
      <c r="L1099" s="13" t="n"/>
      <c r="M1099" s="13" t="n"/>
      <c r="O1099" s="295">
        <f>+(H1099-F1099)/10</f>
        <v/>
      </c>
      <c r="P1099" s="26" t="inlineStr">
        <is>
          <t>FALSO</t>
        </is>
      </c>
      <c r="Q1099" s="26" t="inlineStr">
        <is>
          <t>FALSO</t>
        </is>
      </c>
      <c r="R1099" s="149" t="inlineStr">
        <is>
          <t>No esperado</t>
        </is>
      </c>
      <c r="S1099" s="149" t="inlineStr">
        <is>
          <t>Esperado</t>
        </is>
      </c>
      <c r="T1099" s="149" t="inlineStr">
        <is>
          <t>Dato Válido</t>
        </is>
      </c>
      <c r="U1099" s="149" t="n"/>
    </row>
    <row r="1100" ht="15.75" customHeight="1" s="412">
      <c r="A1100" s="5" t="n">
        <v>785</v>
      </c>
      <c r="B1100" s="252" t="n">
        <v>131</v>
      </c>
      <c r="C1100" s="201" t="n">
        <v>218</v>
      </c>
      <c r="D1100" s="201" t="n">
        <v>3</v>
      </c>
      <c r="E1100" s="8" t="n">
        <v>43521</v>
      </c>
      <c r="F1100" s="201" t="n">
        <v>5209</v>
      </c>
      <c r="G1100" s="201" t="n">
        <v>8310</v>
      </c>
      <c r="H1100" s="201" t="n">
        <v>7304</v>
      </c>
      <c r="I1100" s="201" t="n">
        <v>7</v>
      </c>
      <c r="J1100" s="9">
        <f>+(((G1100-F1100)-(H1100-F1100))/(H1100-F1100))*100</f>
        <v/>
      </c>
      <c r="K1100" s="33">
        <f>AVERAGE(J1100:J1101)</f>
        <v/>
      </c>
      <c r="L1100" s="33">
        <f>_xlfn.STDEV.S(J1100,J1101)</f>
        <v/>
      </c>
      <c r="M1100" s="13" t="n"/>
      <c r="O1100" s="295">
        <f>+(H1100-F1100)/10</f>
        <v/>
      </c>
      <c r="P1100" s="26" t="inlineStr">
        <is>
          <t>FALSO</t>
        </is>
      </c>
      <c r="Q1100" s="26" t="inlineStr">
        <is>
          <t>FALSO</t>
        </is>
      </c>
      <c r="R1100" s="149" t="inlineStr">
        <is>
          <t>No esperado</t>
        </is>
      </c>
      <c r="S1100" s="149" t="inlineStr">
        <is>
          <t>No esperado</t>
        </is>
      </c>
      <c r="T1100" s="149" t="inlineStr">
        <is>
          <t>Se descarta</t>
        </is>
      </c>
      <c r="U1100" s="149" t="n"/>
    </row>
    <row r="1101" ht="15.75" customHeight="1" s="412">
      <c r="A1101" s="5" t="n">
        <v>786</v>
      </c>
      <c r="B1101" s="252" t="n">
        <v>132</v>
      </c>
      <c r="C1101" s="201" t="n">
        <v>218</v>
      </c>
      <c r="D1101" s="201" t="n">
        <v>3</v>
      </c>
      <c r="E1101" s="8" t="n">
        <v>43521</v>
      </c>
      <c r="F1101" s="201" t="n">
        <v>5233</v>
      </c>
      <c r="G1101" s="201" t="n">
        <v>8834</v>
      </c>
      <c r="H1101" s="201" t="n">
        <v>7693</v>
      </c>
      <c r="I1101" s="201" t="n"/>
      <c r="J1101" s="9">
        <f>+(((G1101-F1101)-(H1101-F1101))/(H1101-F1101))*100</f>
        <v/>
      </c>
      <c r="K1101" s="13" t="n"/>
      <c r="L1101" s="13" t="n"/>
      <c r="M1101" s="13" t="n"/>
      <c r="O1101" s="295">
        <f>+(H1101-F1101)/10</f>
        <v/>
      </c>
      <c r="P1101" s="26" t="inlineStr">
        <is>
          <t>FALSO</t>
        </is>
      </c>
      <c r="Q1101" s="26" t="inlineStr">
        <is>
          <t>FALSO</t>
        </is>
      </c>
      <c r="R1101" s="149" t="inlineStr">
        <is>
          <t>Esperado</t>
        </is>
      </c>
      <c r="S1101" s="149" t="inlineStr">
        <is>
          <t>Esperado</t>
        </is>
      </c>
      <c r="T1101" s="149" t="inlineStr">
        <is>
          <t>Se descarta</t>
        </is>
      </c>
      <c r="U1101" s="149" t="n"/>
    </row>
    <row r="1102" ht="15.75" customHeight="1" s="412">
      <c r="A1102" s="5" t="n">
        <v>1435</v>
      </c>
      <c r="B1102" s="252" t="n">
        <v>131</v>
      </c>
      <c r="C1102" s="201" t="n">
        <v>218</v>
      </c>
      <c r="D1102" s="201" t="n">
        <v>5</v>
      </c>
      <c r="E1102" s="8" t="n">
        <v>43531</v>
      </c>
      <c r="F1102" s="201" t="n">
        <v>5209</v>
      </c>
      <c r="G1102" s="201" t="n">
        <v>8201</v>
      </c>
      <c r="H1102" s="201" t="n">
        <v>7688</v>
      </c>
      <c r="I1102" s="201" t="n">
        <v>10</v>
      </c>
      <c r="J1102" s="9">
        <f>+(((G1102-F1102)-(H1102-F1102))/(H1102-F1102))*100</f>
        <v/>
      </c>
      <c r="K1102" s="33">
        <f>AVERAGE(J1102:J1103)</f>
        <v/>
      </c>
      <c r="L1102" s="33">
        <f>_xlfn.STDEV.S(J1102,J1103)</f>
        <v/>
      </c>
      <c r="M1102" s="13" t="n"/>
      <c r="O1102" s="295">
        <f>+(H1102-F1102)/10</f>
        <v/>
      </c>
      <c r="P1102" s="26" t="inlineStr">
        <is>
          <t>FALSO</t>
        </is>
      </c>
      <c r="Q1102" s="26" t="inlineStr">
        <is>
          <t>FALSO</t>
        </is>
      </c>
      <c r="R1102" s="149" t="inlineStr">
        <is>
          <t>Esperado</t>
        </is>
      </c>
      <c r="S1102" s="149" t="inlineStr">
        <is>
          <t>Esperado</t>
        </is>
      </c>
      <c r="T1102" s="149" t="inlineStr">
        <is>
          <t>Dato Válido</t>
        </is>
      </c>
      <c r="U1102" s="149" t="n"/>
    </row>
    <row r="1103" ht="15.75" customHeight="1" s="412">
      <c r="A1103" s="5" t="n">
        <v>1436</v>
      </c>
      <c r="B1103" s="252" t="n">
        <v>132</v>
      </c>
      <c r="C1103" s="201" t="n">
        <v>218</v>
      </c>
      <c r="D1103" s="201" t="n">
        <v>5</v>
      </c>
      <c r="E1103" s="8" t="n">
        <v>43531</v>
      </c>
      <c r="F1103" s="201" t="n">
        <v>5233</v>
      </c>
      <c r="G1103" s="201" t="n">
        <v>8156</v>
      </c>
      <c r="H1103" s="201" t="n">
        <v>7679</v>
      </c>
      <c r="I1103" s="201" t="n"/>
      <c r="J1103" s="9">
        <f>+(((G1103-F1103)-(H1103-F1103))/(H1103-F1103))*100</f>
        <v/>
      </c>
      <c r="K1103" s="13" t="n"/>
      <c r="L1103" s="13" t="n"/>
      <c r="M1103" s="13" t="n"/>
      <c r="O1103" s="295">
        <f>+(H1103-F1103)/10</f>
        <v/>
      </c>
      <c r="P1103" s="26" t="inlineStr">
        <is>
          <t>FALSO</t>
        </is>
      </c>
      <c r="Q1103" s="26" t="inlineStr">
        <is>
          <t>FALSO</t>
        </is>
      </c>
      <c r="R1103" s="149" t="inlineStr">
        <is>
          <t>No esperado</t>
        </is>
      </c>
      <c r="S1103" s="149" t="inlineStr">
        <is>
          <t>Esperado</t>
        </is>
      </c>
      <c r="T1103" s="149" t="inlineStr">
        <is>
          <t>Dato Válido</t>
        </is>
      </c>
      <c r="U1103" s="149" t="n"/>
    </row>
    <row r="1104" ht="15.75" customHeight="1" s="412">
      <c r="A1104" s="15" t="n">
        <v>2037</v>
      </c>
      <c r="B1104" s="16" t="n">
        <v>83</v>
      </c>
      <c r="C1104" s="17" t="n">
        <v>218</v>
      </c>
      <c r="D1104" s="17" t="n">
        <v>7</v>
      </c>
      <c r="E1104" s="18" t="n">
        <v>43545</v>
      </c>
      <c r="F1104" s="19" t="n">
        <v>5294</v>
      </c>
      <c r="G1104" s="17" t="n">
        <v>8071</v>
      </c>
      <c r="H1104" s="17" t="n">
        <v>7641</v>
      </c>
      <c r="I1104" s="201" t="n"/>
      <c r="J1104" s="9">
        <f>+(((G1104-F1104)-(H1104-F1104))/(H1104-F1104))*100</f>
        <v/>
      </c>
      <c r="K1104" s="33">
        <f>AVERAGE(J1104:J1105)</f>
        <v/>
      </c>
      <c r="L1104" s="33">
        <f>_xlfn.STDEV.S(J1104,J1105)</f>
        <v/>
      </c>
      <c r="M1104" s="13" t="n"/>
      <c r="O1104" s="295">
        <f>+(H1104-F1104)/10</f>
        <v/>
      </c>
      <c r="P1104" s="26" t="inlineStr">
        <is>
          <t>FALSO</t>
        </is>
      </c>
      <c r="Q1104" s="26" t="inlineStr">
        <is>
          <t>FALSO</t>
        </is>
      </c>
      <c r="R1104" s="149" t="inlineStr">
        <is>
          <t>No esperado</t>
        </is>
      </c>
      <c r="S1104" s="149" t="inlineStr">
        <is>
          <t>Esperado</t>
        </is>
      </c>
      <c r="T1104" s="149" t="inlineStr">
        <is>
          <t>Dato Válido</t>
        </is>
      </c>
      <c r="U1104" s="149" t="n"/>
    </row>
    <row r="1105" ht="15.75" customHeight="1" s="412">
      <c r="A1105" s="15" t="n">
        <v>2038</v>
      </c>
      <c r="B1105" s="16" t="n">
        <v>84</v>
      </c>
      <c r="C1105" s="17" t="n">
        <v>218</v>
      </c>
      <c r="D1105" s="17" t="n">
        <v>7</v>
      </c>
      <c r="E1105" s="18" t="n">
        <v>43545</v>
      </c>
      <c r="F1105" s="19" t="n">
        <v>5375</v>
      </c>
      <c r="G1105" s="17" t="n">
        <v>8265</v>
      </c>
      <c r="H1105" s="17" t="n">
        <v>7817</v>
      </c>
      <c r="I1105" s="201" t="n"/>
      <c r="J1105" s="9">
        <f>+(((G1105-F1105)-(H1105-F1105))/(H1105-F1105))*100</f>
        <v/>
      </c>
      <c r="K1105" s="13" t="n"/>
      <c r="L1105" s="13" t="n"/>
      <c r="M1105" s="13" t="n"/>
      <c r="O1105" s="295">
        <f>+(H1105-F1105)/10</f>
        <v/>
      </c>
      <c r="P1105" s="26" t="inlineStr">
        <is>
          <t>FALSO</t>
        </is>
      </c>
      <c r="Q1105" s="26" t="inlineStr">
        <is>
          <t>FALSO</t>
        </is>
      </c>
      <c r="R1105" s="149" t="inlineStr">
        <is>
          <t>Esperado</t>
        </is>
      </c>
      <c r="S1105" s="149" t="inlineStr">
        <is>
          <t>Esperado</t>
        </is>
      </c>
      <c r="T1105" s="149" t="inlineStr">
        <is>
          <t>Dato Válido</t>
        </is>
      </c>
      <c r="U1105" s="149" t="n"/>
    </row>
    <row r="1106" ht="15.75" customHeight="1" s="412">
      <c r="A1106" s="15" t="n">
        <v>2673</v>
      </c>
      <c r="B1106" s="16" t="n">
        <v>45</v>
      </c>
      <c r="C1106" s="17" t="n">
        <v>218</v>
      </c>
      <c r="D1106" s="17" t="n">
        <v>10</v>
      </c>
      <c r="E1106" s="18" t="n">
        <v>43564</v>
      </c>
      <c r="F1106" s="19" t="n">
        <v>5211</v>
      </c>
      <c r="G1106" s="17" t="n">
        <v>8275</v>
      </c>
      <c r="H1106" s="17" t="n">
        <v>7847</v>
      </c>
      <c r="I1106" s="17" t="n"/>
      <c r="J1106" s="9">
        <f>+(((G1106-F1106)-(H1106-F1106))/(H1106-F1106))*100</f>
        <v/>
      </c>
      <c r="K1106" s="33">
        <f>AVERAGE(J1106:J1107)</f>
        <v/>
      </c>
      <c r="L1106" s="33">
        <f>_xlfn.STDEV.S(J1106,J1107)</f>
        <v/>
      </c>
      <c r="M1106" s="13">
        <f>(K1104-K1106)/19</f>
        <v/>
      </c>
      <c r="N1106" s="295">
        <f>(K1098-K1106)/50</f>
        <v/>
      </c>
      <c r="O1106" s="295">
        <f>+(H1106-F1106)/10</f>
        <v/>
      </c>
      <c r="P1106" s="26" t="inlineStr">
        <is>
          <t>FALSO</t>
        </is>
      </c>
      <c r="Q1106" s="26" t="inlineStr">
        <is>
          <t>FALSO</t>
        </is>
      </c>
      <c r="R1106" s="149" t="inlineStr">
        <is>
          <t>Esperado</t>
        </is>
      </c>
      <c r="S1106" s="149" t="inlineStr">
        <is>
          <t>Esperado</t>
        </is>
      </c>
      <c r="T1106" s="149" t="inlineStr">
        <is>
          <t>Dato Válido</t>
        </is>
      </c>
      <c r="U1106" s="149" t="n"/>
    </row>
    <row r="1107" ht="15.75" customHeight="1" s="412">
      <c r="A1107" s="15" t="n">
        <v>2674</v>
      </c>
      <c r="B1107" s="16" t="n">
        <v>46</v>
      </c>
      <c r="C1107" s="17" t="n">
        <v>218</v>
      </c>
      <c r="D1107" s="17" t="n">
        <v>10</v>
      </c>
      <c r="E1107" s="18" t="n">
        <v>43564</v>
      </c>
      <c r="F1107" s="19" t="n">
        <v>5260</v>
      </c>
      <c r="G1107" s="17" t="n">
        <v>8188</v>
      </c>
      <c r="H1107" s="17" t="n">
        <v>7780</v>
      </c>
      <c r="I1107" s="17" t="n"/>
      <c r="J1107" s="9">
        <f>+(((G1107-F1107)-(H1107-F1107))/(H1107-F1107))*100</f>
        <v/>
      </c>
      <c r="K1107" s="13" t="n"/>
      <c r="L1107" s="13" t="n"/>
      <c r="M1107" s="13" t="n"/>
      <c r="O1107" s="295">
        <f>+(H1107-F1107)/10</f>
        <v/>
      </c>
      <c r="P1107" s="26" t="inlineStr">
        <is>
          <t>FALSO</t>
        </is>
      </c>
      <c r="Q1107" s="26" t="inlineStr">
        <is>
          <t>FALSO</t>
        </is>
      </c>
      <c r="R1107" s="149" t="inlineStr">
        <is>
          <t>No esperado</t>
        </is>
      </c>
      <c r="S1107" s="149" t="inlineStr">
        <is>
          <t>Esperado</t>
        </is>
      </c>
      <c r="T1107" s="149" t="inlineStr">
        <is>
          <t>Dato Válido</t>
        </is>
      </c>
      <c r="U1107" s="149" t="n"/>
    </row>
    <row r="1108" ht="15.75" customHeight="1" s="412">
      <c r="A1108" s="5" t="n">
        <v>133</v>
      </c>
      <c r="B1108" s="252" t="n">
        <v>133</v>
      </c>
      <c r="C1108" s="246" t="n">
        <v>219</v>
      </c>
      <c r="D1108" s="246" t="n">
        <v>1</v>
      </c>
      <c r="E1108" s="46" t="n">
        <v>43514</v>
      </c>
      <c r="F1108" s="246" t="n">
        <v>5286</v>
      </c>
      <c r="G1108" s="246" t="n">
        <v>8786</v>
      </c>
      <c r="H1108" s="246" t="n">
        <v>8004</v>
      </c>
      <c r="I1108" s="246" t="n">
        <v>11</v>
      </c>
      <c r="J1108" s="47">
        <f>+(((G1108-F1108)-(H1108-F1108))/(H1108-F1108))*100</f>
        <v/>
      </c>
      <c r="K1108" s="51">
        <f>AVERAGE(J1108:J1109)</f>
        <v/>
      </c>
      <c r="L1108" s="51">
        <f>_xlfn.STDEV.S(J1108,J1109)</f>
        <v/>
      </c>
      <c r="M1108" s="50" t="n">
        <v>1</v>
      </c>
      <c r="O1108" s="295">
        <f>+(H1108-F1108)/10</f>
        <v/>
      </c>
      <c r="P1108" s="26" t="inlineStr">
        <is>
          <t>FALSO</t>
        </is>
      </c>
      <c r="Q1108" s="26" t="inlineStr">
        <is>
          <t>FALSO</t>
        </is>
      </c>
      <c r="R1108" s="149" t="inlineStr">
        <is>
          <t>Esperado</t>
        </is>
      </c>
      <c r="S1108" s="149" t="inlineStr">
        <is>
          <t>Esperado</t>
        </is>
      </c>
      <c r="T1108" s="149" t="inlineStr">
        <is>
          <t>Se descarta</t>
        </is>
      </c>
      <c r="U1108" s="149" t="n"/>
    </row>
    <row r="1109" ht="15.75" customHeight="1" s="412">
      <c r="A1109" s="5" t="n">
        <v>134</v>
      </c>
      <c r="B1109" s="252" t="n">
        <v>134</v>
      </c>
      <c r="C1109" s="246" t="n">
        <v>219</v>
      </c>
      <c r="D1109" s="246" t="n">
        <v>1</v>
      </c>
      <c r="E1109" s="46" t="n">
        <v>43514</v>
      </c>
      <c r="F1109" s="246" t="n">
        <v>5220</v>
      </c>
      <c r="G1109" s="246" t="n">
        <v>8661</v>
      </c>
      <c r="H1109" s="246" t="n">
        <v>7958</v>
      </c>
      <c r="I1109" s="246" t="n"/>
      <c r="J1109" s="47">
        <f>+(((G1109-F1109)-(H1109-F1109))/(H1109-F1109))*100</f>
        <v/>
      </c>
      <c r="K1109" s="50" t="n"/>
      <c r="L1109" s="50" t="n"/>
      <c r="M1109" s="50" t="n"/>
      <c r="O1109" s="295">
        <f>+(H1109-F1109)/10</f>
        <v/>
      </c>
      <c r="P1109" s="26" t="inlineStr">
        <is>
          <t>FALSO</t>
        </is>
      </c>
      <c r="Q1109" s="26" t="inlineStr">
        <is>
          <t>FALSO</t>
        </is>
      </c>
      <c r="R1109" s="149" t="inlineStr">
        <is>
          <t>Esperado</t>
        </is>
      </c>
      <c r="S1109" s="149" t="inlineStr">
        <is>
          <t>Esperado</t>
        </is>
      </c>
      <c r="T1109" s="149" t="inlineStr">
        <is>
          <t>Se descarta</t>
        </is>
      </c>
      <c r="U1109" s="149" t="n"/>
    </row>
    <row r="1110" ht="15.75" customHeight="1" s="412">
      <c r="A1110" s="5" t="n">
        <v>787</v>
      </c>
      <c r="B1110" s="252" t="n">
        <v>133</v>
      </c>
      <c r="C1110" s="246" t="n">
        <v>219</v>
      </c>
      <c r="D1110" s="246" t="n">
        <v>3</v>
      </c>
      <c r="E1110" s="46" t="n">
        <v>43521</v>
      </c>
      <c r="F1110" s="246" t="n">
        <v>5286</v>
      </c>
      <c r="G1110" s="246" t="n">
        <v>8553</v>
      </c>
      <c r="H1110" s="246" t="n">
        <v>7962</v>
      </c>
      <c r="I1110" s="246" t="n">
        <v>6</v>
      </c>
      <c r="J1110" s="47">
        <f>+(((G1110-F1110)-(H1110-F1110))/(H1110-F1110))*100</f>
        <v/>
      </c>
      <c r="K1110" s="51">
        <f>AVERAGE(J1110:J1111)</f>
        <v/>
      </c>
      <c r="L1110" s="51">
        <f>_xlfn.STDEV.S(J1110,J1111)</f>
        <v/>
      </c>
      <c r="M1110" s="50" t="n"/>
      <c r="O1110" s="295">
        <f>+(H1110-F1110)/10</f>
        <v/>
      </c>
      <c r="P1110" s="26" t="inlineStr">
        <is>
          <t>FALSO</t>
        </is>
      </c>
      <c r="Q1110" s="26" t="inlineStr">
        <is>
          <t>FALSO</t>
        </is>
      </c>
      <c r="R1110" s="149" t="inlineStr">
        <is>
          <t>No esperado</t>
        </is>
      </c>
      <c r="S1110" s="149" t="inlineStr">
        <is>
          <t>Esperado</t>
        </is>
      </c>
      <c r="T1110" s="149" t="inlineStr">
        <is>
          <t>Se descarta</t>
        </is>
      </c>
      <c r="U1110" s="149" t="n"/>
    </row>
    <row r="1111" ht="15.75" customHeight="1" s="412">
      <c r="A1111" s="5" t="n">
        <v>788</v>
      </c>
      <c r="B1111" s="252" t="n">
        <v>134</v>
      </c>
      <c r="C1111" s="246" t="n">
        <v>219</v>
      </c>
      <c r="D1111" s="246" t="n">
        <v>3</v>
      </c>
      <c r="E1111" s="46" t="n">
        <v>43521</v>
      </c>
      <c r="F1111" s="246" t="n">
        <v>5220</v>
      </c>
      <c r="G1111" s="246" t="n">
        <v>8234</v>
      </c>
      <c r="H1111" s="246" t="n">
        <v>7712</v>
      </c>
      <c r="I1111" s="246" t="n"/>
      <c r="J1111" s="47">
        <f>+(((G1111-F1111)-(H1111-F1111))/(H1111-F1111))*100</f>
        <v/>
      </c>
      <c r="K1111" s="50" t="n"/>
      <c r="L1111" s="50" t="n"/>
      <c r="M1111" s="50" t="n"/>
      <c r="O1111" s="295">
        <f>+(H1111-F1111)/10</f>
        <v/>
      </c>
      <c r="P1111" s="26" t="inlineStr">
        <is>
          <t>FALSO</t>
        </is>
      </c>
      <c r="Q1111" s="26" t="inlineStr">
        <is>
          <t>FALSO</t>
        </is>
      </c>
      <c r="R1111" s="149" t="inlineStr">
        <is>
          <t>No esperado</t>
        </is>
      </c>
      <c r="S1111" s="149" t="inlineStr">
        <is>
          <t>Esperado</t>
        </is>
      </c>
      <c r="T1111" s="149" t="inlineStr">
        <is>
          <t>Se descarta</t>
        </is>
      </c>
      <c r="U1111" s="149" t="n"/>
    </row>
    <row r="1112" ht="15.75" customHeight="1" s="412">
      <c r="A1112" s="5" t="n">
        <v>1437</v>
      </c>
      <c r="B1112" s="252" t="n">
        <v>133</v>
      </c>
      <c r="C1112" s="246" t="n">
        <v>219</v>
      </c>
      <c r="D1112" s="246" t="n">
        <v>5</v>
      </c>
      <c r="E1112" s="46" t="n">
        <v>43531</v>
      </c>
      <c r="F1112" s="246" t="n">
        <v>5286</v>
      </c>
      <c r="G1112" s="246" t="n">
        <v>8805</v>
      </c>
      <c r="H1112" s="246" t="n">
        <v>8213</v>
      </c>
      <c r="I1112" s="246" t="n">
        <v>9</v>
      </c>
      <c r="J1112" s="47">
        <f>+(((G1112-F1112)-(H1112-F1112))/(H1112-F1112))*100</f>
        <v/>
      </c>
      <c r="K1112" s="51">
        <f>AVERAGE(J1112:J1113)</f>
        <v/>
      </c>
      <c r="L1112" s="51">
        <f>_xlfn.STDEV.S(J1112,J1113)</f>
        <v/>
      </c>
      <c r="M1112" s="50" t="n"/>
      <c r="O1112" s="295">
        <f>+(H1112-F1112)/10</f>
        <v/>
      </c>
      <c r="P1112" s="26" t="inlineStr">
        <is>
          <t>FALSO</t>
        </is>
      </c>
      <c r="Q1112" s="26" t="inlineStr">
        <is>
          <t>FALSO</t>
        </is>
      </c>
      <c r="R1112" s="149" t="inlineStr">
        <is>
          <t>Esperado</t>
        </is>
      </c>
      <c r="S1112" s="149" t="inlineStr">
        <is>
          <t>Esperado</t>
        </is>
      </c>
      <c r="T1112" s="149" t="inlineStr">
        <is>
          <t>Se descarta</t>
        </is>
      </c>
      <c r="U1112" s="149" t="n"/>
    </row>
    <row r="1113" ht="15.75" customHeight="1" s="412">
      <c r="A1113" s="5" t="n">
        <v>1438</v>
      </c>
      <c r="B1113" s="252" t="n">
        <v>134</v>
      </c>
      <c r="C1113" s="246" t="n">
        <v>219</v>
      </c>
      <c r="D1113" s="246" t="n">
        <v>5</v>
      </c>
      <c r="E1113" s="46" t="n">
        <v>43531</v>
      </c>
      <c r="F1113" s="246" t="n">
        <v>5220</v>
      </c>
      <c r="G1113" s="246" t="n">
        <v>8439</v>
      </c>
      <c r="H1113" s="246" t="n">
        <v>7914</v>
      </c>
      <c r="I1113" s="246" t="n"/>
      <c r="J1113" s="47">
        <f>+(((G1113-F1113)-(H1113-F1113))/(H1113-F1113))*100</f>
        <v/>
      </c>
      <c r="K1113" s="50" t="n"/>
      <c r="L1113" s="50" t="n"/>
      <c r="M1113" s="50" t="n"/>
      <c r="O1113" s="295">
        <f>+(H1113-F1113)/10</f>
        <v/>
      </c>
      <c r="P1113" s="26" t="inlineStr">
        <is>
          <t>FALSO</t>
        </is>
      </c>
      <c r="Q1113" s="26" t="inlineStr">
        <is>
          <t>FALSO</t>
        </is>
      </c>
      <c r="R1113" s="149" t="inlineStr">
        <is>
          <t>No esperado</t>
        </is>
      </c>
      <c r="S1113" s="149" t="inlineStr">
        <is>
          <t>Esperado</t>
        </is>
      </c>
      <c r="T1113" s="149" t="inlineStr">
        <is>
          <t>Se descarta</t>
        </is>
      </c>
      <c r="U1113" s="149" t="n"/>
    </row>
    <row r="1114" ht="15.75" customHeight="1" s="412">
      <c r="A1114" s="15" t="n">
        <v>2039</v>
      </c>
      <c r="B1114" s="16" t="n">
        <v>85</v>
      </c>
      <c r="C1114" s="52" t="n">
        <v>219</v>
      </c>
      <c r="D1114" s="52" t="n">
        <v>7</v>
      </c>
      <c r="E1114" s="53" t="n">
        <v>43545</v>
      </c>
      <c r="F1114" s="54" t="n">
        <v>5253</v>
      </c>
      <c r="G1114" s="52" t="n">
        <v>7945</v>
      </c>
      <c r="H1114" s="52" t="n">
        <v>7535</v>
      </c>
      <c r="I1114" s="246" t="n"/>
      <c r="J1114" s="47">
        <f>+(((G1114-F1114)-(H1114-F1114))/(H1114-F1114))*100</f>
        <v/>
      </c>
      <c r="K1114" s="51">
        <f>AVERAGE(J1114:J1115)</f>
        <v/>
      </c>
      <c r="L1114" s="51">
        <f>_xlfn.STDEV.S(J1114,J1115)</f>
        <v/>
      </c>
      <c r="M1114" s="50">
        <f>(K1112-K1114)/14</f>
        <v/>
      </c>
      <c r="N1114" s="295">
        <f>(K1108-K1114)/31</f>
        <v/>
      </c>
      <c r="O1114" s="295">
        <f>+(H1114-F1114)/10</f>
        <v/>
      </c>
      <c r="P1114" s="26" t="inlineStr">
        <is>
          <t>FALSO</t>
        </is>
      </c>
      <c r="Q1114" s="26" t="inlineStr">
        <is>
          <t>FALSO</t>
        </is>
      </c>
      <c r="R1114" s="149" t="inlineStr">
        <is>
          <t>No esperado</t>
        </is>
      </c>
      <c r="S1114" s="149" t="inlineStr">
        <is>
          <t>Esperado</t>
        </is>
      </c>
      <c r="T1114" s="149" t="inlineStr">
        <is>
          <t>Se descarta</t>
        </is>
      </c>
      <c r="U1114" s="149" t="n"/>
    </row>
    <row r="1115" ht="15.75" customHeight="1" s="412">
      <c r="A1115" s="15" t="n">
        <v>2040</v>
      </c>
      <c r="B1115" s="16" t="n">
        <v>86</v>
      </c>
      <c r="C1115" s="52" t="n">
        <v>219</v>
      </c>
      <c r="D1115" s="52" t="n">
        <v>7</v>
      </c>
      <c r="E1115" s="53" t="n">
        <v>43545</v>
      </c>
      <c r="F1115" s="54" t="n">
        <v>5281</v>
      </c>
      <c r="G1115" s="52" t="n">
        <v>7855</v>
      </c>
      <c r="H1115" s="52" t="n">
        <v>7463</v>
      </c>
      <c r="I1115" s="246" t="n"/>
      <c r="J1115" s="47">
        <f>+(((G1115-F1115)-(H1115-F1115))/(H1115-F1115))*100</f>
        <v/>
      </c>
      <c r="K1115" s="50" t="n"/>
      <c r="L1115" s="50" t="n"/>
      <c r="M1115" s="50" t="n"/>
      <c r="O1115" s="295">
        <f>+(H1115-F1115)/10</f>
        <v/>
      </c>
      <c r="P1115" s="26" t="inlineStr">
        <is>
          <t>FALSO</t>
        </is>
      </c>
      <c r="Q1115" s="26" t="inlineStr">
        <is>
          <t>FALSO</t>
        </is>
      </c>
      <c r="R1115" s="149" t="inlineStr">
        <is>
          <t>No esperado</t>
        </is>
      </c>
      <c r="S1115" s="149" t="inlineStr">
        <is>
          <t>Esperado</t>
        </is>
      </c>
      <c r="T1115" s="149" t="inlineStr">
        <is>
          <t>Se descarta</t>
        </is>
      </c>
      <c r="U1115" s="149" t="n"/>
    </row>
    <row r="1116" ht="15.75" customHeight="1" s="412">
      <c r="A1116" s="5" t="n">
        <v>489</v>
      </c>
      <c r="B1116" s="252" t="n">
        <v>139</v>
      </c>
      <c r="C1116" s="201" t="n">
        <v>220</v>
      </c>
      <c r="D1116" s="201" t="n">
        <v>2</v>
      </c>
      <c r="E1116" s="8" t="n">
        <v>43517</v>
      </c>
      <c r="F1116" s="201" t="n">
        <v>5218</v>
      </c>
      <c r="G1116" s="201" t="n">
        <v>8208</v>
      </c>
      <c r="H1116" s="201" t="n">
        <v>7316</v>
      </c>
      <c r="I1116" s="201" t="n">
        <v>9</v>
      </c>
      <c r="J1116" s="9">
        <f>+(((G1116-F1116)-(H1116-F1116))/(H1116-F1116))*100</f>
        <v/>
      </c>
      <c r="K1116" s="33">
        <f>AVERAGE(J1116:J1117)</f>
        <v/>
      </c>
      <c r="L1116" s="33">
        <f>_xlfn.STDEV.S(J1116,J1117)</f>
        <v/>
      </c>
      <c r="M1116" s="13" t="n">
        <v>3</v>
      </c>
      <c r="O1116" s="295">
        <f>+(H1116-F1116)/10</f>
        <v/>
      </c>
      <c r="P1116" s="26" t="inlineStr">
        <is>
          <t>FALSO</t>
        </is>
      </c>
      <c r="Q1116" s="26" t="inlineStr">
        <is>
          <t>FALSO</t>
        </is>
      </c>
      <c r="R1116" s="149" t="inlineStr">
        <is>
          <t>Esperado</t>
        </is>
      </c>
      <c r="S1116" s="149" t="inlineStr">
        <is>
          <t>Esperado</t>
        </is>
      </c>
      <c r="T1116" s="149" t="inlineStr">
        <is>
          <t>Dato Válido</t>
        </is>
      </c>
      <c r="U1116" s="149" t="n"/>
    </row>
    <row r="1117" ht="15.75" customHeight="1" s="412">
      <c r="A1117" s="5" t="n">
        <v>490</v>
      </c>
      <c r="B1117" s="252" t="n">
        <v>140</v>
      </c>
      <c r="C1117" s="201" t="n">
        <v>220</v>
      </c>
      <c r="D1117" s="201" t="n">
        <v>2</v>
      </c>
      <c r="E1117" s="8" t="n">
        <v>43517</v>
      </c>
      <c r="F1117" s="201" t="n">
        <v>5241</v>
      </c>
      <c r="G1117" s="201" t="n">
        <v>8256</v>
      </c>
      <c r="H1117" s="201" t="n">
        <v>7325</v>
      </c>
      <c r="I1117" s="201" t="n"/>
      <c r="J1117" s="9">
        <f>+(((G1117-F1117)-(H1117-F1117))/(H1117-F1117))*100</f>
        <v/>
      </c>
      <c r="K1117" s="13" t="n"/>
      <c r="L1117" s="13" t="n"/>
      <c r="M1117" s="13" t="n"/>
      <c r="O1117" s="295">
        <f>+(H1117-F1117)/10</f>
        <v/>
      </c>
      <c r="P1117" s="26" t="inlineStr">
        <is>
          <t>FALSO</t>
        </is>
      </c>
      <c r="Q1117" s="26" t="inlineStr">
        <is>
          <t>FALSO</t>
        </is>
      </c>
      <c r="R1117" s="149" t="inlineStr">
        <is>
          <t>Esperado</t>
        </is>
      </c>
      <c r="S1117" s="149" t="inlineStr">
        <is>
          <t>No esperado</t>
        </is>
      </c>
      <c r="T1117" s="149" t="inlineStr">
        <is>
          <t>Dato Válido</t>
        </is>
      </c>
      <c r="U1117" s="149" t="n"/>
    </row>
    <row r="1118" ht="15.75" customHeight="1" s="412">
      <c r="A1118" s="5" t="n">
        <v>1143</v>
      </c>
      <c r="B1118" s="252" t="n">
        <v>97</v>
      </c>
      <c r="C1118" s="201" t="n">
        <v>220</v>
      </c>
      <c r="D1118" s="201" t="n">
        <v>4</v>
      </c>
      <c r="E1118" s="8" t="n">
        <v>43524</v>
      </c>
      <c r="F1118" s="201" t="n">
        <v>5287</v>
      </c>
      <c r="G1118" s="201" t="n">
        <v>8378</v>
      </c>
      <c r="H1118" s="201" t="n">
        <v>7488</v>
      </c>
      <c r="I1118" s="201" t="n">
        <v>8</v>
      </c>
      <c r="J1118" s="9">
        <f>+(((G1118-F1118)-(H1118-F1118))/(H1118-F1118))*100</f>
        <v/>
      </c>
      <c r="K1118" s="33">
        <f>AVERAGE(J1118:J1119)</f>
        <v/>
      </c>
      <c r="L1118" s="33">
        <f>_xlfn.STDEV.S(J1118,J1119)</f>
        <v/>
      </c>
      <c r="M1118" s="13" t="n"/>
      <c r="O1118" s="295">
        <f>+(H1118-F1118)/10</f>
        <v/>
      </c>
      <c r="P1118" s="26" t="inlineStr">
        <is>
          <t>FALSO</t>
        </is>
      </c>
      <c r="Q1118" s="26" t="inlineStr">
        <is>
          <t>FALSO</t>
        </is>
      </c>
      <c r="R1118" s="149" t="inlineStr">
        <is>
          <t>Esperado</t>
        </is>
      </c>
      <c r="S1118" s="149" t="inlineStr">
        <is>
          <t>Esperado</t>
        </is>
      </c>
      <c r="T1118" s="149" t="inlineStr">
        <is>
          <t>Dato Válido</t>
        </is>
      </c>
      <c r="U1118" s="149" t="n"/>
    </row>
    <row r="1119" ht="15.75" customHeight="1" s="412">
      <c r="A1119" s="5" t="n">
        <v>1144</v>
      </c>
      <c r="B1119" s="252" t="n">
        <v>98</v>
      </c>
      <c r="C1119" s="201" t="n">
        <v>220</v>
      </c>
      <c r="D1119" s="201" t="n">
        <v>4</v>
      </c>
      <c r="E1119" s="8" t="n">
        <v>43524</v>
      </c>
      <c r="F1119" s="201" t="n">
        <v>5252</v>
      </c>
      <c r="G1119" s="201" t="n">
        <v>8241</v>
      </c>
      <c r="H1119" s="201" t="n">
        <v>7403</v>
      </c>
      <c r="I1119" s="201" t="n"/>
      <c r="J1119" s="9">
        <f>+(((G1119-F1119)-(H1119-F1119))/(H1119-F1119))*100</f>
        <v/>
      </c>
      <c r="K1119" s="13" t="n"/>
      <c r="L1119" s="13" t="n"/>
      <c r="M1119" s="13" t="n"/>
      <c r="O1119" s="295">
        <f>+(H1119-F1119)/10</f>
        <v/>
      </c>
      <c r="P1119" s="26" t="inlineStr">
        <is>
          <t>FALSO</t>
        </is>
      </c>
      <c r="Q1119" s="26" t="inlineStr">
        <is>
          <t>FALSO</t>
        </is>
      </c>
      <c r="R1119" s="149" t="inlineStr">
        <is>
          <t>No esperado</t>
        </is>
      </c>
      <c r="S1119" s="149" t="inlineStr">
        <is>
          <t>Esperado</t>
        </is>
      </c>
      <c r="T1119" s="149" t="inlineStr">
        <is>
          <t>Dato Válido</t>
        </is>
      </c>
      <c r="U1119" s="149" t="n"/>
    </row>
    <row r="1120" ht="15.75" customHeight="1" s="412">
      <c r="A1120" s="5" t="n">
        <v>1793</v>
      </c>
      <c r="B1120" s="252" t="n">
        <v>97</v>
      </c>
      <c r="C1120" s="201" t="n">
        <v>220</v>
      </c>
      <c r="D1120" s="201" t="n">
        <v>6</v>
      </c>
      <c r="E1120" s="8" t="n">
        <v>43535</v>
      </c>
      <c r="F1120" s="201" t="n">
        <v>5287</v>
      </c>
      <c r="G1120" s="201" t="n">
        <v>8428</v>
      </c>
      <c r="H1120" s="201" t="n">
        <v>7593</v>
      </c>
      <c r="I1120" s="201" t="n">
        <v>8</v>
      </c>
      <c r="J1120" s="9">
        <f>+(((G1120-F1120)-(H1120-F1120))/(H1120-F1120))*100</f>
        <v/>
      </c>
      <c r="K1120" s="33">
        <f>AVERAGE(J1120:J1121)</f>
        <v/>
      </c>
      <c r="L1120" s="33">
        <f>_xlfn.STDEV.S(J1120,J1121)</f>
        <v/>
      </c>
      <c r="M1120" s="13" t="n"/>
      <c r="O1120" s="295">
        <f>+(H1120-F1120)/10</f>
        <v/>
      </c>
      <c r="P1120" s="26" t="inlineStr">
        <is>
          <t>VERDADERO</t>
        </is>
      </c>
      <c r="Q1120" s="26" t="inlineStr">
        <is>
          <t>FALSO</t>
        </is>
      </c>
      <c r="R1120" s="149" t="inlineStr">
        <is>
          <t>Esperado</t>
        </is>
      </c>
      <c r="S1120" s="149" t="inlineStr">
        <is>
          <t>Esperado</t>
        </is>
      </c>
      <c r="T1120" s="149" t="inlineStr">
        <is>
          <t>Dato Válido</t>
        </is>
      </c>
      <c r="U1120" s="149" t="n"/>
    </row>
    <row r="1121" ht="15.75" customHeight="1" s="412">
      <c r="A1121" s="5" t="n">
        <v>1794</v>
      </c>
      <c r="B1121" s="252" t="n">
        <v>98</v>
      </c>
      <c r="C1121" s="201" t="n">
        <v>220</v>
      </c>
      <c r="D1121" s="201" t="n">
        <v>6</v>
      </c>
      <c r="E1121" s="8" t="n">
        <v>43535</v>
      </c>
      <c r="F1121" s="201" t="n">
        <v>5252</v>
      </c>
      <c r="G1121" s="201" t="n">
        <v>8316</v>
      </c>
      <c r="H1121" s="201" t="n">
        <v>7526</v>
      </c>
      <c r="I1121" s="201" t="n"/>
      <c r="J1121" s="9">
        <f>+(((G1121-F1121)-(H1121-F1121))/(H1121-F1121))*100</f>
        <v/>
      </c>
      <c r="K1121" s="13" t="n"/>
      <c r="L1121" s="13" t="n"/>
      <c r="M1121" s="13" t="n"/>
      <c r="O1121" s="295">
        <f>+(H1121-F1121)/10</f>
        <v/>
      </c>
      <c r="P1121" s="26" t="inlineStr">
        <is>
          <t>FALSO</t>
        </is>
      </c>
      <c r="Q1121" s="26" t="inlineStr">
        <is>
          <t>FALSO</t>
        </is>
      </c>
      <c r="R1121" s="149" t="inlineStr">
        <is>
          <t>No esperado</t>
        </is>
      </c>
      <c r="S1121" s="149" t="inlineStr">
        <is>
          <t>Esperado</t>
        </is>
      </c>
      <c r="T1121" s="149" t="inlineStr">
        <is>
          <t>Dato Válido</t>
        </is>
      </c>
      <c r="U1121" s="149" t="n"/>
    </row>
    <row r="1122" ht="15.75" customHeight="1" s="412">
      <c r="A1122" s="15" t="n">
        <v>2487</v>
      </c>
      <c r="B1122" s="16" t="n">
        <v>75</v>
      </c>
      <c r="C1122" s="17" t="n">
        <v>220</v>
      </c>
      <c r="D1122" s="17" t="n">
        <v>9</v>
      </c>
      <c r="E1122" s="18" t="n">
        <v>43557</v>
      </c>
      <c r="F1122" s="19" t="n">
        <v>5226</v>
      </c>
      <c r="G1122" s="17" t="n">
        <v>7618</v>
      </c>
      <c r="H1122" s="17" t="n">
        <v>7227</v>
      </c>
      <c r="I1122" s="201" t="n"/>
      <c r="J1122" s="9">
        <f>+(((G1122-F1122)-(H1122-F1122))/(H1122-F1122))*100</f>
        <v/>
      </c>
      <c r="K1122" s="33">
        <f>AVERAGE(J1122:J1123)</f>
        <v/>
      </c>
      <c r="L1122" s="33">
        <f>_xlfn.STDEV.S(J1122,J1123)</f>
        <v/>
      </c>
      <c r="M1122" s="13" t="n"/>
      <c r="O1122" s="295">
        <f>+(H1122-F1122)/10</f>
        <v/>
      </c>
      <c r="P1122" s="26" t="inlineStr">
        <is>
          <t>FALSO</t>
        </is>
      </c>
      <c r="Q1122" s="26" t="inlineStr">
        <is>
          <t>FALSO</t>
        </is>
      </c>
      <c r="R1122" s="149" t="inlineStr">
        <is>
          <t>No esperado</t>
        </is>
      </c>
      <c r="S1122" s="149" t="inlineStr">
        <is>
          <t>Esperado</t>
        </is>
      </c>
      <c r="T1122" s="149" t="inlineStr">
        <is>
          <t>Dato Válido</t>
        </is>
      </c>
      <c r="U1122" s="149" t="n"/>
    </row>
    <row r="1123" ht="15.75" customHeight="1" s="412">
      <c r="A1123" s="15" t="n">
        <v>2488</v>
      </c>
      <c r="B1123" s="16" t="n">
        <v>76</v>
      </c>
      <c r="C1123" s="17" t="n">
        <v>220</v>
      </c>
      <c r="D1123" s="17" t="n">
        <v>9</v>
      </c>
      <c r="E1123" s="18" t="n">
        <v>43557</v>
      </c>
      <c r="F1123" s="19" t="n">
        <v>5239</v>
      </c>
      <c r="G1123" s="17" t="n">
        <v>7611</v>
      </c>
      <c r="H1123" s="17" t="n">
        <v>7212</v>
      </c>
      <c r="I1123" s="201" t="n"/>
      <c r="J1123" s="9">
        <f>+(((G1123-F1123)-(H1123-F1123))/(H1123-F1123))*100</f>
        <v/>
      </c>
      <c r="K1123" s="13" t="n"/>
      <c r="L1123" s="13" t="n"/>
      <c r="M1123" s="13" t="n"/>
      <c r="O1123" s="295">
        <f>+(H1123-F1123)/10</f>
        <v/>
      </c>
      <c r="P1123" s="26" t="inlineStr">
        <is>
          <t>FALSO</t>
        </is>
      </c>
      <c r="Q1123" s="26" t="inlineStr">
        <is>
          <t>FALSO</t>
        </is>
      </c>
      <c r="R1123" s="149" t="inlineStr">
        <is>
          <t>No esperado</t>
        </is>
      </c>
      <c r="S1123" s="149" t="inlineStr">
        <is>
          <t>Esperado</t>
        </is>
      </c>
      <c r="T1123" s="149" t="inlineStr">
        <is>
          <t>Dato Válido</t>
        </is>
      </c>
      <c r="U1123" s="149" t="n"/>
    </row>
    <row r="1124" ht="15.75" customHeight="1" s="412">
      <c r="A1124" s="15" t="n">
        <v>3135</v>
      </c>
      <c r="B1124" s="16" t="n">
        <v>75</v>
      </c>
      <c r="C1124" s="17" t="n">
        <v>220</v>
      </c>
      <c r="D1124" s="17" t="n">
        <v>12</v>
      </c>
      <c r="E1124" s="18" t="n">
        <v>43577</v>
      </c>
      <c r="F1124" s="19" t="n">
        <v>5226</v>
      </c>
      <c r="G1124" s="17" t="n">
        <v>7451</v>
      </c>
      <c r="H1124" s="17" t="n">
        <v>7137</v>
      </c>
      <c r="I1124" s="17" t="n"/>
      <c r="J1124" s="9">
        <f>+(((G1124-F1124)-(H1124-F1124))/(H1124-F1124))*100</f>
        <v/>
      </c>
      <c r="K1124" s="33">
        <f>AVERAGE(J1124:J1125)</f>
        <v/>
      </c>
      <c r="L1124" s="33">
        <f>_xlfn.STDEV.S(J1124,J1125)</f>
        <v/>
      </c>
      <c r="M1124" s="13">
        <f>(K1122-K1124)/20</f>
        <v/>
      </c>
      <c r="N1124" s="295">
        <f>(K1120-K1124)/42</f>
        <v/>
      </c>
      <c r="O1124" s="295">
        <f>+(H1124-F1124)/10</f>
        <v/>
      </c>
      <c r="P1124" s="26" t="inlineStr">
        <is>
          <t>FALSO</t>
        </is>
      </c>
      <c r="Q1124" s="26" t="inlineStr">
        <is>
          <t>FALSO</t>
        </is>
      </c>
      <c r="R1124" s="149" t="inlineStr">
        <is>
          <t>No esperado</t>
        </is>
      </c>
      <c r="S1124" s="149" t="inlineStr">
        <is>
          <t>Esperado</t>
        </is>
      </c>
      <c r="T1124" s="149" t="inlineStr">
        <is>
          <t>Dato Válido</t>
        </is>
      </c>
      <c r="U1124" s="149" t="n"/>
    </row>
    <row r="1125" ht="15.75" customHeight="1" s="412">
      <c r="A1125" s="15" t="n">
        <v>3136</v>
      </c>
      <c r="B1125" s="16" t="n">
        <v>76</v>
      </c>
      <c r="C1125" s="17" t="n">
        <v>220</v>
      </c>
      <c r="D1125" s="17" t="n">
        <v>12</v>
      </c>
      <c r="E1125" s="18" t="n">
        <v>43577</v>
      </c>
      <c r="F1125" s="19" t="n">
        <v>5239</v>
      </c>
      <c r="G1125" s="17" t="n">
        <v>7576</v>
      </c>
      <c r="H1125" s="17" t="n">
        <v>7251</v>
      </c>
      <c r="I1125" s="17" t="n"/>
      <c r="J1125" s="9">
        <f>+(((G1125-F1125)-(H1125-F1125))/(H1125-F1125))*100</f>
        <v/>
      </c>
      <c r="K1125" s="13" t="n"/>
      <c r="L1125" s="13" t="n"/>
      <c r="M1125" s="13" t="n"/>
      <c r="O1125" s="295">
        <f>+(H1125-F1125)/10</f>
        <v/>
      </c>
      <c r="P1125" s="26" t="inlineStr">
        <is>
          <t>FALSO</t>
        </is>
      </c>
      <c r="Q1125" s="26" t="inlineStr">
        <is>
          <t>FALSO</t>
        </is>
      </c>
      <c r="R1125" s="149" t="inlineStr">
        <is>
          <t>Esperado</t>
        </is>
      </c>
      <c r="S1125" s="149" t="inlineStr">
        <is>
          <t>Esperado</t>
        </is>
      </c>
      <c r="T1125" s="149" t="inlineStr">
        <is>
          <t>Dato Válido</t>
        </is>
      </c>
      <c r="U1125" s="149" t="n"/>
    </row>
    <row r="1126" ht="15.75" customHeight="1" s="412">
      <c r="A1126" s="5" t="n">
        <v>491</v>
      </c>
      <c r="B1126" s="252" t="n">
        <v>141</v>
      </c>
      <c r="C1126" s="255" t="n">
        <v>221</v>
      </c>
      <c r="D1126" s="255" t="n">
        <v>2</v>
      </c>
      <c r="E1126" s="58" t="n">
        <v>43517</v>
      </c>
      <c r="F1126" s="255" t="n">
        <v>5187</v>
      </c>
      <c r="G1126" s="255" t="n">
        <v>8854</v>
      </c>
      <c r="H1126" s="255" t="n">
        <v>7696</v>
      </c>
      <c r="I1126" s="255" t="n">
        <v>10</v>
      </c>
      <c r="J1126" s="59">
        <f>+(((G1126-F1126)-(H1126-F1126))/(H1126-F1126))*100</f>
        <v/>
      </c>
      <c r="K1126" s="34">
        <f>AVERAGE(J1126:J1127)</f>
        <v/>
      </c>
      <c r="L1126" s="34">
        <f>_xlfn.STDEV.S(J1126,J1127)</f>
        <v/>
      </c>
      <c r="M1126" s="35" t="n">
        <v>3</v>
      </c>
      <c r="O1126" s="295">
        <f>+(H1126-F1126)/10</f>
        <v/>
      </c>
      <c r="P1126" s="26" t="inlineStr">
        <is>
          <t>FALSO</t>
        </is>
      </c>
      <c r="Q1126" s="26" t="inlineStr">
        <is>
          <t>FALSO</t>
        </is>
      </c>
      <c r="R1126" s="149" t="inlineStr">
        <is>
          <t>Esperado</t>
        </is>
      </c>
      <c r="S1126" s="149" t="inlineStr">
        <is>
          <t>Esperado</t>
        </is>
      </c>
      <c r="T1126" s="149" t="inlineStr">
        <is>
          <t>Se descarta</t>
        </is>
      </c>
      <c r="U1126" s="149" t="n"/>
    </row>
    <row r="1127" ht="15.75" customHeight="1" s="412">
      <c r="A1127" s="5" t="n">
        <v>492</v>
      </c>
      <c r="B1127" s="252" t="n">
        <v>142</v>
      </c>
      <c r="C1127" s="255" t="n">
        <v>221</v>
      </c>
      <c r="D1127" s="255" t="n">
        <v>2</v>
      </c>
      <c r="E1127" s="58" t="n">
        <v>43517</v>
      </c>
      <c r="F1127" s="255" t="n">
        <v>5229</v>
      </c>
      <c r="G1127" s="255" t="n">
        <v>8674</v>
      </c>
      <c r="H1127" s="255" t="n">
        <v>7613</v>
      </c>
      <c r="I1127" s="255" t="n"/>
      <c r="J1127" s="59">
        <f>+(((G1127-F1127)-(H1127-F1127))/(H1127-F1127))*100</f>
        <v/>
      </c>
      <c r="K1127" s="35" t="n"/>
      <c r="L1127" s="35" t="n"/>
      <c r="M1127" s="35" t="n"/>
      <c r="O1127" s="295">
        <f>+(H1127-F1127)/10</f>
        <v/>
      </c>
      <c r="P1127" s="26" t="inlineStr">
        <is>
          <t>FALSO</t>
        </is>
      </c>
      <c r="Q1127" s="26" t="inlineStr">
        <is>
          <t>FALSO</t>
        </is>
      </c>
      <c r="R1127" s="149" t="inlineStr">
        <is>
          <t>No esperado</t>
        </is>
      </c>
      <c r="S1127" s="149" t="inlineStr">
        <is>
          <t>Esperado</t>
        </is>
      </c>
      <c r="T1127" s="149" t="inlineStr">
        <is>
          <t>Se descarta</t>
        </is>
      </c>
      <c r="U1127" s="149" t="n"/>
    </row>
    <row r="1128" ht="15.75" customHeight="1" s="412">
      <c r="A1128" s="5" t="n">
        <v>1145</v>
      </c>
      <c r="B1128" s="252" t="n">
        <v>99</v>
      </c>
      <c r="C1128" s="255" t="n">
        <v>221</v>
      </c>
      <c r="D1128" s="255" t="n">
        <v>4</v>
      </c>
      <c r="E1128" s="58" t="n">
        <v>43524</v>
      </c>
      <c r="F1128" s="255" t="n">
        <v>5182</v>
      </c>
      <c r="G1128" s="255" t="n">
        <v>8507</v>
      </c>
      <c r="H1128" s="255" t="n">
        <v>7474</v>
      </c>
      <c r="I1128" s="255" t="n">
        <v>10</v>
      </c>
      <c r="J1128" s="59">
        <f>+(((G1128-F1128)-(H1128-F1128))/(H1128-F1128))*100</f>
        <v/>
      </c>
      <c r="K1128" s="34">
        <f>AVERAGE(J1128:J1129)</f>
        <v/>
      </c>
      <c r="L1128" s="34">
        <f>_xlfn.STDEV.S(J1128,J1129)</f>
        <v/>
      </c>
      <c r="M1128" s="35" t="n"/>
      <c r="O1128" s="295">
        <f>+(H1128-F1128)/10</f>
        <v/>
      </c>
      <c r="P1128" s="26" t="inlineStr">
        <is>
          <t>FALSO</t>
        </is>
      </c>
      <c r="Q1128" s="26" t="inlineStr">
        <is>
          <t>FALSO</t>
        </is>
      </c>
      <c r="R1128" s="149" t="inlineStr">
        <is>
          <t>No esperado</t>
        </is>
      </c>
      <c r="S1128" s="149" t="inlineStr">
        <is>
          <t>Esperado</t>
        </is>
      </c>
      <c r="T1128" s="149" t="inlineStr">
        <is>
          <t>Dato Válido</t>
        </is>
      </c>
      <c r="U1128" s="149" t="n"/>
    </row>
    <row r="1129" ht="15.75" customHeight="1" s="412">
      <c r="A1129" s="5" t="n">
        <v>1146</v>
      </c>
      <c r="B1129" s="252" t="n">
        <v>100</v>
      </c>
      <c r="C1129" s="255" t="n">
        <v>221</v>
      </c>
      <c r="D1129" s="255" t="n">
        <v>4</v>
      </c>
      <c r="E1129" s="58" t="n">
        <v>43524</v>
      </c>
      <c r="F1129" s="255" t="n">
        <v>5209</v>
      </c>
      <c r="G1129" s="255" t="n">
        <v>8753</v>
      </c>
      <c r="H1129" s="255" t="n">
        <v>7585</v>
      </c>
      <c r="I1129" s="255" t="n"/>
      <c r="J1129" s="59">
        <f>+(((G1129-F1129)-(H1129-F1129))/(H1129-F1129))*100</f>
        <v/>
      </c>
      <c r="K1129" s="35" t="n"/>
      <c r="L1129" s="35" t="n"/>
      <c r="M1129" s="35" t="n"/>
      <c r="O1129" s="295">
        <f>+(H1129-F1129)/10</f>
        <v/>
      </c>
      <c r="P1129" s="26" t="inlineStr">
        <is>
          <t>FALSO</t>
        </is>
      </c>
      <c r="Q1129" s="26" t="inlineStr">
        <is>
          <t>FALSO</t>
        </is>
      </c>
      <c r="R1129" s="149" t="inlineStr">
        <is>
          <t>Esperado</t>
        </is>
      </c>
      <c r="S1129" s="149" t="inlineStr">
        <is>
          <t>No esperado</t>
        </is>
      </c>
      <c r="T1129" s="149" t="inlineStr">
        <is>
          <t>Dato Válido</t>
        </is>
      </c>
      <c r="U1129" s="149" t="n"/>
    </row>
    <row r="1130" ht="15.75" customHeight="1" s="412">
      <c r="A1130" s="5" t="n">
        <v>1795</v>
      </c>
      <c r="B1130" s="252" t="n">
        <v>99</v>
      </c>
      <c r="C1130" s="255" t="n">
        <v>221</v>
      </c>
      <c r="D1130" s="255" t="n">
        <v>6</v>
      </c>
      <c r="E1130" s="58" t="n">
        <v>43535</v>
      </c>
      <c r="F1130" s="255" t="n">
        <v>5182</v>
      </c>
      <c r="G1130" s="255" t="n">
        <v>8807</v>
      </c>
      <c r="H1130" s="255" t="n">
        <v>7928</v>
      </c>
      <c r="I1130" s="255" t="n">
        <v>9</v>
      </c>
      <c r="J1130" s="59">
        <f>+(((G1130-F1130)-(H1130-F1130))/(H1130-F1130))*100</f>
        <v/>
      </c>
      <c r="K1130" s="34">
        <f>AVERAGE(J1130:J1131)</f>
        <v/>
      </c>
      <c r="L1130" s="34">
        <f>_xlfn.STDEV.S(J1130,J1131)</f>
        <v/>
      </c>
      <c r="M1130" s="35" t="n"/>
      <c r="O1130" s="295">
        <f>+(H1130-F1130)/10</f>
        <v/>
      </c>
      <c r="P1130" s="26" t="inlineStr">
        <is>
          <t>VERDADERO</t>
        </is>
      </c>
      <c r="Q1130" s="26" t="inlineStr">
        <is>
          <t>FALSO</t>
        </is>
      </c>
      <c r="R1130" s="149" t="inlineStr">
        <is>
          <t>Esperado</t>
        </is>
      </c>
      <c r="S1130" s="149" t="inlineStr">
        <is>
          <t>Esperado</t>
        </is>
      </c>
      <c r="T1130" s="149" t="inlineStr">
        <is>
          <t>Dato Válido</t>
        </is>
      </c>
      <c r="U1130" s="149" t="n"/>
    </row>
    <row r="1131" ht="15.75" customHeight="1" s="412">
      <c r="A1131" s="5" t="n">
        <v>1796</v>
      </c>
      <c r="B1131" s="252" t="n">
        <v>100</v>
      </c>
      <c r="C1131" s="255" t="n">
        <v>221</v>
      </c>
      <c r="D1131" s="255" t="n">
        <v>6</v>
      </c>
      <c r="E1131" s="58" t="n">
        <v>43535</v>
      </c>
      <c r="F1131" s="255" t="n">
        <v>5209</v>
      </c>
      <c r="G1131" s="255" t="n">
        <v>8383</v>
      </c>
      <c r="H1131" s="255" t="n">
        <v>7643</v>
      </c>
      <c r="I1131" s="255" t="n"/>
      <c r="J1131" s="59">
        <f>+(((G1131-F1131)-(H1131-F1131))/(H1131-F1131))*100</f>
        <v/>
      </c>
      <c r="K1131" s="35" t="n"/>
      <c r="L1131" s="35" t="n"/>
      <c r="M1131" s="35" t="n"/>
      <c r="O1131" s="295">
        <f>+(H1131-F1131)/10</f>
        <v/>
      </c>
      <c r="P1131" s="26" t="inlineStr">
        <is>
          <t>FALSO</t>
        </is>
      </c>
      <c r="Q1131" s="26" t="inlineStr">
        <is>
          <t>FALSO</t>
        </is>
      </c>
      <c r="R1131" s="149" t="inlineStr">
        <is>
          <t>No esperado</t>
        </is>
      </c>
      <c r="S1131" s="149" t="inlineStr">
        <is>
          <t>Esperado</t>
        </is>
      </c>
      <c r="T1131" s="149" t="inlineStr">
        <is>
          <t>Dato Válido</t>
        </is>
      </c>
      <c r="U1131" s="149" t="n"/>
    </row>
    <row r="1132" ht="15.75" customHeight="1" s="412">
      <c r="A1132" s="15" t="n">
        <v>2489</v>
      </c>
      <c r="B1132" s="16" t="n">
        <v>77</v>
      </c>
      <c r="C1132" s="60" t="n">
        <v>221</v>
      </c>
      <c r="D1132" s="60" t="n">
        <v>9</v>
      </c>
      <c r="E1132" s="61" t="n">
        <v>43557</v>
      </c>
      <c r="F1132" s="62" t="n">
        <v>5212</v>
      </c>
      <c r="G1132" s="60" t="n">
        <v>8053</v>
      </c>
      <c r="H1132" s="60" t="n">
        <v>7632</v>
      </c>
      <c r="I1132" s="255" t="n"/>
      <c r="J1132" s="59">
        <f>+(((G1132-F1132)-(H1132-F1132))/(H1132-F1132))*100</f>
        <v/>
      </c>
      <c r="K1132" s="34">
        <f>AVERAGE(J1132:J1133)</f>
        <v/>
      </c>
      <c r="L1132" s="34">
        <f>_xlfn.STDEV.S(J1132,J1133)</f>
        <v/>
      </c>
      <c r="M1132" s="35" t="n"/>
      <c r="O1132" s="295">
        <f>+(H1132-F1132)/10</f>
        <v/>
      </c>
      <c r="P1132" s="26" t="inlineStr">
        <is>
          <t>FALSO</t>
        </is>
      </c>
      <c r="Q1132" s="26" t="inlineStr">
        <is>
          <t>FALSO</t>
        </is>
      </c>
      <c r="R1132" s="149" t="inlineStr">
        <is>
          <t>Esperado</t>
        </is>
      </c>
      <c r="S1132" s="149" t="inlineStr">
        <is>
          <t>Esperado</t>
        </is>
      </c>
      <c r="T1132" s="149" t="inlineStr">
        <is>
          <t>Dato Válido</t>
        </is>
      </c>
      <c r="U1132" s="149" t="n"/>
    </row>
    <row r="1133" ht="15.75" customHeight="1" s="412">
      <c r="A1133" s="15" t="n">
        <v>2490</v>
      </c>
      <c r="B1133" s="16" t="n">
        <v>78</v>
      </c>
      <c r="C1133" s="60" t="n">
        <v>221</v>
      </c>
      <c r="D1133" s="60" t="n">
        <v>9</v>
      </c>
      <c r="E1133" s="61" t="n">
        <v>43557</v>
      </c>
      <c r="F1133" s="62" t="n">
        <v>5245</v>
      </c>
      <c r="G1133" s="60" t="n">
        <v>8050</v>
      </c>
      <c r="H1133" s="60" t="n">
        <v>7635</v>
      </c>
      <c r="I1133" s="255" t="n"/>
      <c r="J1133" s="59">
        <f>+(((G1133-F1133)-(H1133-F1133))/(H1133-F1133))*100</f>
        <v/>
      </c>
      <c r="K1133" s="35" t="n"/>
      <c r="L1133" s="35" t="n"/>
      <c r="M1133" s="35" t="n"/>
      <c r="O1133" s="295">
        <f>+(H1133-F1133)/10</f>
        <v/>
      </c>
      <c r="P1133" s="26" t="inlineStr">
        <is>
          <t>FALSO</t>
        </is>
      </c>
      <c r="Q1133" s="26" t="inlineStr">
        <is>
          <t>FALSO</t>
        </is>
      </c>
      <c r="R1133" s="149" t="inlineStr">
        <is>
          <t>No esperado</t>
        </is>
      </c>
      <c r="S1133" s="149" t="inlineStr">
        <is>
          <t>Esperado</t>
        </is>
      </c>
      <c r="T1133" s="149" t="inlineStr">
        <is>
          <t>Dato Válido</t>
        </is>
      </c>
      <c r="U1133" s="149" t="n"/>
    </row>
    <row r="1134" ht="15.75" customHeight="1" s="412">
      <c r="A1134" s="15" t="n">
        <v>3137</v>
      </c>
      <c r="B1134" s="16" t="n">
        <v>77</v>
      </c>
      <c r="C1134" s="60" t="n">
        <v>221</v>
      </c>
      <c r="D1134" s="60" t="n">
        <v>12</v>
      </c>
      <c r="E1134" s="61" t="n">
        <v>43577</v>
      </c>
      <c r="F1134" s="62" t="n">
        <v>5212</v>
      </c>
      <c r="G1134" s="60" t="n">
        <v>7726</v>
      </c>
      <c r="H1134" s="60" t="n">
        <v>7385</v>
      </c>
      <c r="I1134" s="60" t="n"/>
      <c r="J1134" s="59">
        <f>+(((G1134-F1134)-(H1134-F1134))/(H1134-F1134))*100</f>
        <v/>
      </c>
      <c r="K1134" s="34">
        <f>AVERAGE(J1134:J1135)</f>
        <v/>
      </c>
      <c r="L1134" s="34">
        <f>_xlfn.STDEV.S(J1134,J1135)</f>
        <v/>
      </c>
      <c r="M1134" s="35">
        <f>(K1132-K1134)/20</f>
        <v/>
      </c>
      <c r="N1134" s="295">
        <f>(K1130-K1134)/42</f>
        <v/>
      </c>
      <c r="O1134" s="295">
        <f>+(H1134-F1134)/10</f>
        <v/>
      </c>
      <c r="P1134" s="26" t="inlineStr">
        <is>
          <t>FALSO</t>
        </is>
      </c>
      <c r="Q1134" s="26" t="inlineStr">
        <is>
          <t>VERDADERO</t>
        </is>
      </c>
      <c r="R1134" s="149" t="inlineStr">
        <is>
          <t>No esperado</t>
        </is>
      </c>
      <c r="S1134" s="149" t="inlineStr">
        <is>
          <t>Esperado</t>
        </is>
      </c>
      <c r="T1134" s="149" t="inlineStr">
        <is>
          <t>Dato Válido</t>
        </is>
      </c>
      <c r="U1134" s="149" t="n"/>
    </row>
    <row r="1135" ht="15.75" customHeight="1" s="412">
      <c r="A1135" s="15" t="n">
        <v>3138</v>
      </c>
      <c r="B1135" s="16" t="n">
        <v>78</v>
      </c>
      <c r="C1135" s="60" t="n">
        <v>221</v>
      </c>
      <c r="D1135" s="60" t="n">
        <v>12</v>
      </c>
      <c r="E1135" s="61" t="n">
        <v>43577</v>
      </c>
      <c r="F1135" s="62" t="n">
        <v>5245</v>
      </c>
      <c r="G1135" s="60" t="n">
        <v>7708</v>
      </c>
      <c r="H1135" s="60" t="n">
        <v>7377</v>
      </c>
      <c r="I1135" s="60" t="n"/>
      <c r="J1135" s="59">
        <f>+(((G1135-F1135)-(H1135-F1135))/(H1135-F1135))*100</f>
        <v/>
      </c>
      <c r="K1135" s="35" t="n"/>
      <c r="L1135" s="35" t="n"/>
      <c r="M1135" s="35" t="n"/>
      <c r="O1135" s="295">
        <f>+(H1135-F1135)/10</f>
        <v/>
      </c>
      <c r="P1135" s="26" t="inlineStr">
        <is>
          <t>FALSO</t>
        </is>
      </c>
      <c r="Q1135" s="26" t="inlineStr">
        <is>
          <t>FALSO</t>
        </is>
      </c>
      <c r="R1135" s="149" t="inlineStr">
        <is>
          <t>No esperado</t>
        </is>
      </c>
      <c r="S1135" s="149" t="inlineStr">
        <is>
          <t>Esperado</t>
        </is>
      </c>
      <c r="T1135" s="149" t="inlineStr">
        <is>
          <t>Dato Válido</t>
        </is>
      </c>
      <c r="U1135" s="149" t="n"/>
    </row>
    <row r="1136" ht="15.75" customHeight="1" s="412">
      <c r="A1136" s="5" t="n">
        <v>135</v>
      </c>
      <c r="B1136" s="252" t="n">
        <v>135</v>
      </c>
      <c r="C1136" s="201" t="n">
        <v>222</v>
      </c>
      <c r="D1136" s="201" t="n">
        <v>1</v>
      </c>
      <c r="E1136" s="8" t="n">
        <v>43514</v>
      </c>
      <c r="F1136" s="201" t="n">
        <v>5240</v>
      </c>
      <c r="G1136" s="201" t="n">
        <v>9161</v>
      </c>
      <c r="H1136" s="201" t="n">
        <v>7813</v>
      </c>
      <c r="I1136" s="201" t="n">
        <v>9</v>
      </c>
      <c r="J1136" s="9">
        <f>+(((G1136-F1136)-(H1136-F1136))/(H1136-F1136))*100</f>
        <v/>
      </c>
      <c r="K1136" s="33">
        <f>AVERAGE(J1136:J1137)</f>
        <v/>
      </c>
      <c r="L1136" s="33">
        <f>_xlfn.STDEV.S(J1136,J1137)</f>
        <v/>
      </c>
      <c r="M1136" s="13" t="n">
        <v>3</v>
      </c>
      <c r="O1136" s="295">
        <f>+(H1136-F1136)/10</f>
        <v/>
      </c>
      <c r="P1136" s="26" t="inlineStr">
        <is>
          <t>FALSO</t>
        </is>
      </c>
      <c r="Q1136" s="26" t="inlineStr">
        <is>
          <t>FALSO</t>
        </is>
      </c>
      <c r="R1136" s="149" t="inlineStr">
        <is>
          <t>Esperado</t>
        </is>
      </c>
      <c r="S1136" s="149" t="inlineStr">
        <is>
          <t>Esperado</t>
        </is>
      </c>
      <c r="T1136" s="149" t="inlineStr">
        <is>
          <t>Dato Válido</t>
        </is>
      </c>
      <c r="U1136" s="149" t="n"/>
    </row>
    <row r="1137" ht="15.75" customHeight="1" s="412">
      <c r="A1137" s="5" t="n">
        <v>136</v>
      </c>
      <c r="B1137" s="252" t="n">
        <v>136</v>
      </c>
      <c r="C1137" s="201" t="n">
        <v>222</v>
      </c>
      <c r="D1137" s="201" t="n">
        <v>1</v>
      </c>
      <c r="E1137" s="8" t="n">
        <v>43514</v>
      </c>
      <c r="F1137" s="201" t="n">
        <v>5219</v>
      </c>
      <c r="G1137" s="201" t="n">
        <v>9115</v>
      </c>
      <c r="H1137" s="201" t="n">
        <v>7735</v>
      </c>
      <c r="I1137" s="201" t="n"/>
      <c r="J1137" s="9">
        <f>+(((G1137-F1137)-(H1137-F1137))/(H1137-F1137))*100</f>
        <v/>
      </c>
      <c r="K1137" s="13" t="n"/>
      <c r="L1137" s="13" t="n"/>
      <c r="M1137" s="13" t="n"/>
      <c r="O1137" s="295">
        <f>+(H1137-F1137)/10</f>
        <v/>
      </c>
      <c r="P1137" s="26" t="inlineStr">
        <is>
          <t>FALSO</t>
        </is>
      </c>
      <c r="Q1137" s="26" t="inlineStr">
        <is>
          <t>FALSO</t>
        </is>
      </c>
      <c r="R1137" s="149" t="inlineStr">
        <is>
          <t>No esperado</t>
        </is>
      </c>
      <c r="S1137" s="149" t="inlineStr">
        <is>
          <t>No esperado</t>
        </is>
      </c>
      <c r="T1137" s="149" t="inlineStr">
        <is>
          <t>Dato Válido</t>
        </is>
      </c>
      <c r="U1137" s="149" t="n"/>
    </row>
    <row r="1138" ht="15.75" customHeight="1" s="412">
      <c r="A1138" s="5" t="n">
        <v>789</v>
      </c>
      <c r="B1138" s="252" t="n">
        <v>135</v>
      </c>
      <c r="C1138" s="201" t="n">
        <v>222</v>
      </c>
      <c r="D1138" s="201" t="n">
        <v>3</v>
      </c>
      <c r="E1138" s="8" t="n">
        <v>43521</v>
      </c>
      <c r="F1138" s="201" t="n">
        <v>5240</v>
      </c>
      <c r="G1138" s="201" t="n">
        <v>8888</v>
      </c>
      <c r="H1138" s="201" t="n">
        <v>7853</v>
      </c>
      <c r="I1138" s="201" t="n">
        <v>6</v>
      </c>
      <c r="J1138" s="9">
        <f>+(((G1138-F1138)-(H1138-F1138))/(H1138-F1138))*100</f>
        <v/>
      </c>
      <c r="K1138" s="33">
        <f>AVERAGE(J1138:J1139)</f>
        <v/>
      </c>
      <c r="L1138" s="33">
        <f>_xlfn.STDEV.S(J1138,J1139)</f>
        <v/>
      </c>
      <c r="M1138" s="13" t="n"/>
      <c r="O1138" s="295">
        <f>+(H1138-F1138)/10</f>
        <v/>
      </c>
      <c r="P1138" s="26" t="inlineStr">
        <is>
          <t>FALSO</t>
        </is>
      </c>
      <c r="Q1138" s="26" t="inlineStr">
        <is>
          <t>FALSO</t>
        </is>
      </c>
      <c r="R1138" s="149" t="inlineStr">
        <is>
          <t>Esperado</t>
        </is>
      </c>
      <c r="S1138" s="149" t="inlineStr">
        <is>
          <t>Esperado</t>
        </is>
      </c>
      <c r="T1138" s="149" t="inlineStr">
        <is>
          <t>Dato Válido</t>
        </is>
      </c>
      <c r="U1138" s="149" t="n"/>
    </row>
    <row r="1139" ht="15.75" customHeight="1" s="412">
      <c r="A1139" s="5" t="n">
        <v>790</v>
      </c>
      <c r="B1139" s="252" t="n">
        <v>136</v>
      </c>
      <c r="C1139" s="201" t="n">
        <v>222</v>
      </c>
      <c r="D1139" s="201" t="n">
        <v>3</v>
      </c>
      <c r="E1139" s="8" t="n">
        <v>43521</v>
      </c>
      <c r="F1139" s="201" t="n">
        <v>5219</v>
      </c>
      <c r="G1139" s="201" t="n">
        <v>8907</v>
      </c>
      <c r="H1139" s="201" t="n">
        <v>7842</v>
      </c>
      <c r="I1139" s="201" t="n"/>
      <c r="J1139" s="9">
        <f>+(((G1139-F1139)-(H1139-F1139))/(H1139-F1139))*100</f>
        <v/>
      </c>
      <c r="K1139" s="13" t="n"/>
      <c r="L1139" s="13" t="n"/>
      <c r="M1139" s="13" t="n"/>
      <c r="O1139" s="295">
        <f>+(H1139-F1139)/10</f>
        <v/>
      </c>
      <c r="P1139" s="26" t="inlineStr">
        <is>
          <t>FALSO</t>
        </is>
      </c>
      <c r="Q1139" s="26" t="inlineStr">
        <is>
          <t>FALSO</t>
        </is>
      </c>
      <c r="R1139" s="149" t="inlineStr">
        <is>
          <t>Esperado</t>
        </is>
      </c>
      <c r="S1139" s="149" t="inlineStr">
        <is>
          <t>Esperado</t>
        </is>
      </c>
      <c r="T1139" s="149" t="inlineStr">
        <is>
          <t>Dato Válido</t>
        </is>
      </c>
      <c r="U1139" s="149" t="n"/>
    </row>
    <row r="1140" ht="15.75" customHeight="1" s="412">
      <c r="A1140" s="5" t="n">
        <v>1439</v>
      </c>
      <c r="B1140" s="252" t="n">
        <v>135</v>
      </c>
      <c r="C1140" s="201" t="n">
        <v>222</v>
      </c>
      <c r="D1140" s="201" t="n">
        <v>5</v>
      </c>
      <c r="E1140" s="8" t="n">
        <v>43531</v>
      </c>
      <c r="F1140" s="201" t="n">
        <v>5240</v>
      </c>
      <c r="G1140" s="201" t="n">
        <v>9066</v>
      </c>
      <c r="H1140" s="201" t="n">
        <v>8089</v>
      </c>
      <c r="I1140" s="201" t="n">
        <v>11</v>
      </c>
      <c r="J1140" s="9">
        <f>+(((G1140-F1140)-(H1140-F1140))/(H1140-F1140))*100</f>
        <v/>
      </c>
      <c r="K1140" s="33">
        <f>AVERAGE(J1140:J1141)</f>
        <v/>
      </c>
      <c r="L1140" s="33">
        <f>_xlfn.STDEV.S(J1140,J1141)</f>
        <v/>
      </c>
      <c r="M1140" s="13" t="n"/>
      <c r="O1140" s="295">
        <f>+(H1140-F1140)/10</f>
        <v/>
      </c>
      <c r="P1140" s="26" t="inlineStr">
        <is>
          <t>FALSO</t>
        </is>
      </c>
      <c r="Q1140" s="26" t="inlineStr">
        <is>
          <t>FALSO</t>
        </is>
      </c>
      <c r="R1140" s="149" t="inlineStr">
        <is>
          <t>Esperado</t>
        </is>
      </c>
      <c r="S1140" s="149" t="inlineStr">
        <is>
          <t>Esperado</t>
        </is>
      </c>
      <c r="T1140" s="149" t="inlineStr">
        <is>
          <t>Dato Válido</t>
        </is>
      </c>
      <c r="U1140" s="149" t="n"/>
    </row>
    <row r="1141" ht="15.75" customHeight="1" s="412">
      <c r="A1141" s="5" t="n">
        <v>1440</v>
      </c>
      <c r="B1141" s="252" t="n">
        <v>136</v>
      </c>
      <c r="C1141" s="201" t="n">
        <v>222</v>
      </c>
      <c r="D1141" s="201" t="n">
        <v>5</v>
      </c>
      <c r="E1141" s="8" t="n">
        <v>43531</v>
      </c>
      <c r="F1141" s="201" t="n">
        <v>5219</v>
      </c>
      <c r="G1141" s="201" t="n">
        <v>9314</v>
      </c>
      <c r="H1141" s="201" t="n">
        <v>8235</v>
      </c>
      <c r="I1141" s="201" t="n"/>
      <c r="J1141" s="9">
        <f>+(((G1141-F1141)-(H1141-F1141))/(H1141-F1141))*100</f>
        <v/>
      </c>
      <c r="K1141" s="13" t="n"/>
      <c r="L1141" s="13" t="n"/>
      <c r="M1141" s="13" t="n"/>
      <c r="O1141" s="295">
        <f>+(H1141-F1141)/10</f>
        <v/>
      </c>
      <c r="P1141" s="26" t="inlineStr">
        <is>
          <t>VERDADERO</t>
        </is>
      </c>
      <c r="Q1141" s="26" t="inlineStr">
        <is>
          <t>FALSO</t>
        </is>
      </c>
      <c r="R1141" s="149" t="inlineStr">
        <is>
          <t>Esperado</t>
        </is>
      </c>
      <c r="S1141" s="149" t="inlineStr">
        <is>
          <t>No esperado</t>
        </is>
      </c>
      <c r="T1141" s="149" t="inlineStr">
        <is>
          <t>Dato Válido</t>
        </is>
      </c>
      <c r="U1141" s="149" t="n"/>
    </row>
    <row r="1142" ht="15.75" customHeight="1" s="412">
      <c r="A1142" s="15" t="n">
        <v>2491</v>
      </c>
      <c r="B1142" s="16" t="n">
        <v>79</v>
      </c>
      <c r="C1142" s="17" t="n">
        <v>222</v>
      </c>
      <c r="D1142" s="17" t="n">
        <v>9</v>
      </c>
      <c r="E1142" s="18" t="n">
        <v>43557</v>
      </c>
      <c r="F1142" s="19" t="n">
        <v>5242</v>
      </c>
      <c r="G1142" s="17" t="n">
        <v>7952</v>
      </c>
      <c r="H1142" s="17" t="n">
        <v>7555</v>
      </c>
      <c r="I1142" s="201" t="n"/>
      <c r="J1142" s="9">
        <f>+(((G1142-F1142)-(H1142-F1142))/(H1142-F1142))*100</f>
        <v/>
      </c>
      <c r="K1142" s="33">
        <f>AVERAGE(J1142:J1143)</f>
        <v/>
      </c>
      <c r="L1142" s="33">
        <f>_xlfn.STDEV.S(J1142,J1143)</f>
        <v/>
      </c>
      <c r="M1142" s="13" t="n"/>
      <c r="O1142" s="295">
        <f>+(H1142-F1142)/10</f>
        <v/>
      </c>
      <c r="P1142" s="26" t="inlineStr">
        <is>
          <t>FALSO</t>
        </is>
      </c>
      <c r="Q1142" s="26" t="inlineStr">
        <is>
          <t>FALSO</t>
        </is>
      </c>
      <c r="R1142" s="149" t="inlineStr">
        <is>
          <t>No esperado</t>
        </is>
      </c>
      <c r="S1142" s="149" t="inlineStr">
        <is>
          <t>Esperado</t>
        </is>
      </c>
      <c r="T1142" s="149" t="inlineStr">
        <is>
          <t>Dato Válido</t>
        </is>
      </c>
      <c r="U1142" s="149" t="n"/>
    </row>
    <row r="1143" ht="15.75" customHeight="1" s="412">
      <c r="A1143" s="15" t="n">
        <v>2492</v>
      </c>
      <c r="B1143" s="16" t="n">
        <v>80</v>
      </c>
      <c r="C1143" s="17" t="n">
        <v>222</v>
      </c>
      <c r="D1143" s="17" t="n">
        <v>9</v>
      </c>
      <c r="E1143" s="18" t="n">
        <v>43557</v>
      </c>
      <c r="F1143" s="19" t="n">
        <v>5245</v>
      </c>
      <c r="G1143" s="17" t="n">
        <v>8027</v>
      </c>
      <c r="H1143" s="17" t="n">
        <v>7618</v>
      </c>
      <c r="I1143" s="201" t="n"/>
      <c r="J1143" s="9">
        <f>+(((G1143-F1143)-(H1143-F1143))/(H1143-F1143))*100</f>
        <v/>
      </c>
      <c r="K1143" s="13" t="n"/>
      <c r="L1143" s="13" t="n"/>
      <c r="M1143" s="13" t="n"/>
      <c r="O1143" s="295">
        <f>+(H1143-F1143)/10</f>
        <v/>
      </c>
      <c r="P1143" s="26" t="inlineStr">
        <is>
          <t>FALSO</t>
        </is>
      </c>
      <c r="Q1143" s="26" t="inlineStr">
        <is>
          <t>FALSO</t>
        </is>
      </c>
      <c r="R1143" s="149" t="inlineStr">
        <is>
          <t>Esperado</t>
        </is>
      </c>
      <c r="S1143" s="149" t="inlineStr">
        <is>
          <t>Esperado</t>
        </is>
      </c>
      <c r="T1143" s="149" t="inlineStr">
        <is>
          <t>Dato Válido</t>
        </is>
      </c>
      <c r="U1143" s="149" t="n"/>
    </row>
    <row r="1144" ht="15.75" customHeight="1" s="412">
      <c r="A1144" s="15" t="n">
        <v>3139</v>
      </c>
      <c r="B1144" s="16" t="n">
        <v>79</v>
      </c>
      <c r="C1144" s="17" t="n">
        <v>222</v>
      </c>
      <c r="D1144" s="17" t="n">
        <v>12</v>
      </c>
      <c r="E1144" s="18" t="n">
        <v>43577</v>
      </c>
      <c r="F1144" s="19" t="n">
        <v>5242</v>
      </c>
      <c r="G1144" s="17" t="n">
        <v>8159</v>
      </c>
      <c r="H1144" s="17" t="n">
        <v>7748</v>
      </c>
      <c r="I1144" s="17" t="n"/>
      <c r="J1144" s="9">
        <f>+(((G1144-F1144)-(H1144-F1144))/(H1144-F1144))*100</f>
        <v/>
      </c>
      <c r="K1144" s="33">
        <f>AVERAGE(J1144:J1145)</f>
        <v/>
      </c>
      <c r="L1144" s="33">
        <f>_xlfn.STDEV.S(J1144,J1145)</f>
        <v/>
      </c>
      <c r="M1144" s="13">
        <f>(K1142-K1144)/20</f>
        <v/>
      </c>
      <c r="N1144" s="295">
        <f>(K1140-K1144)/46</f>
        <v/>
      </c>
      <c r="O1144" s="295">
        <f>+(H1144-F1144)/10</f>
        <v/>
      </c>
      <c r="P1144" s="26" t="inlineStr">
        <is>
          <t>FALSO</t>
        </is>
      </c>
      <c r="Q1144" s="26" t="inlineStr">
        <is>
          <t>FALSO</t>
        </is>
      </c>
      <c r="R1144" s="149" t="inlineStr">
        <is>
          <t>Esperado</t>
        </is>
      </c>
      <c r="S1144" s="149" t="inlineStr">
        <is>
          <t>Esperado</t>
        </is>
      </c>
      <c r="T1144" s="149" t="inlineStr">
        <is>
          <t>Dato Válido</t>
        </is>
      </c>
      <c r="U1144" s="149" t="n"/>
    </row>
    <row r="1145" ht="15.75" customHeight="1" s="412">
      <c r="A1145" s="15" t="n">
        <v>3140</v>
      </c>
      <c r="B1145" s="16" t="n">
        <v>80</v>
      </c>
      <c r="C1145" s="17" t="n">
        <v>222</v>
      </c>
      <c r="D1145" s="17" t="n">
        <v>12</v>
      </c>
      <c r="E1145" s="18" t="n">
        <v>43577</v>
      </c>
      <c r="F1145" s="19" t="n">
        <v>5245</v>
      </c>
      <c r="G1145" s="17" t="n">
        <v>8182</v>
      </c>
      <c r="H1145" s="17" t="n">
        <v>7772</v>
      </c>
      <c r="I1145" s="17" t="n"/>
      <c r="J1145" s="9">
        <f>+(((G1145-F1145)-(H1145-F1145))/(H1145-F1145))*100</f>
        <v/>
      </c>
      <c r="K1145" s="13" t="n"/>
      <c r="L1145" s="13" t="n"/>
      <c r="M1145" s="13" t="n"/>
      <c r="O1145" s="295">
        <f>+(H1145-F1145)/10</f>
        <v/>
      </c>
      <c r="P1145" s="26" t="inlineStr">
        <is>
          <t>FALSO</t>
        </is>
      </c>
      <c r="Q1145" s="26" t="inlineStr">
        <is>
          <t>FALSO</t>
        </is>
      </c>
      <c r="R1145" s="149" t="inlineStr">
        <is>
          <t>Esperado</t>
        </is>
      </c>
      <c r="S1145" s="149" t="inlineStr">
        <is>
          <t>Esperado</t>
        </is>
      </c>
      <c r="T1145" s="149" t="inlineStr">
        <is>
          <t>Dato Válido</t>
        </is>
      </c>
      <c r="U1145" s="149" t="n"/>
    </row>
    <row r="1146" ht="15.75" customHeight="1" s="412">
      <c r="A1146" s="5" t="n">
        <v>493</v>
      </c>
      <c r="B1146" s="252" t="n">
        <v>143</v>
      </c>
      <c r="C1146" s="255" t="n">
        <v>223</v>
      </c>
      <c r="D1146" s="255" t="n">
        <v>2</v>
      </c>
      <c r="E1146" s="58" t="n">
        <v>43517</v>
      </c>
      <c r="F1146" s="255" t="n">
        <v>5229</v>
      </c>
      <c r="G1146" s="255" t="n">
        <v>8118</v>
      </c>
      <c r="H1146" s="255" t="n">
        <v>7382</v>
      </c>
      <c r="I1146" s="255" t="n">
        <v>10</v>
      </c>
      <c r="J1146" s="59">
        <f>+(((G1146-F1146)-(H1146-F1146))/(H1146-F1146))*100</f>
        <v/>
      </c>
      <c r="K1146" s="34">
        <f>AVERAGE(J1146:J1147)</f>
        <v/>
      </c>
      <c r="L1146" s="34">
        <f>_xlfn.STDEV.S(J1146,J1147)</f>
        <v/>
      </c>
      <c r="M1146" s="35" t="n">
        <v>1</v>
      </c>
      <c r="O1146" s="295">
        <f>+(H1146-F1146)/10</f>
        <v/>
      </c>
      <c r="P1146" s="26" t="inlineStr">
        <is>
          <t>FALSO</t>
        </is>
      </c>
      <c r="Q1146" s="26" t="inlineStr">
        <is>
          <t>FALSO</t>
        </is>
      </c>
      <c r="R1146" s="149" t="inlineStr">
        <is>
          <t>Esperado</t>
        </is>
      </c>
      <c r="S1146" s="149" t="inlineStr">
        <is>
          <t>Esperado</t>
        </is>
      </c>
      <c r="T1146" s="149" t="inlineStr">
        <is>
          <t>Dato Válido</t>
        </is>
      </c>
      <c r="U1146" s="149" t="n"/>
    </row>
    <row r="1147" ht="15.75" customHeight="1" s="412">
      <c r="A1147" s="5" t="n">
        <v>494</v>
      </c>
      <c r="B1147" s="252" t="n">
        <v>144</v>
      </c>
      <c r="C1147" s="255" t="n">
        <v>223</v>
      </c>
      <c r="D1147" s="255" t="n">
        <v>2</v>
      </c>
      <c r="E1147" s="58" t="n">
        <v>43517</v>
      </c>
      <c r="F1147" s="255" t="n">
        <v>5238</v>
      </c>
      <c r="G1147" s="255" t="n">
        <v>8461</v>
      </c>
      <c r="H1147" s="255" t="n">
        <v>7667</v>
      </c>
      <c r="I1147" s="255" t="n"/>
      <c r="J1147" s="59">
        <f>+(((G1147-F1147)-(H1147-F1147))/(H1147-F1147))*100</f>
        <v/>
      </c>
      <c r="K1147" s="35" t="n"/>
      <c r="L1147" s="35" t="n"/>
      <c r="M1147" s="35" t="n"/>
      <c r="O1147" s="295">
        <f>+(H1147-F1147)/10</f>
        <v/>
      </c>
      <c r="P1147" s="26" t="inlineStr">
        <is>
          <t>VERDADERO</t>
        </is>
      </c>
      <c r="Q1147" s="26" t="inlineStr">
        <is>
          <t>FALSO</t>
        </is>
      </c>
      <c r="R1147" s="149" t="inlineStr">
        <is>
          <t>Esperado</t>
        </is>
      </c>
      <c r="S1147" s="149" t="inlineStr">
        <is>
          <t>Esperado</t>
        </is>
      </c>
      <c r="T1147" s="149" t="inlineStr">
        <is>
          <t>Dato Válido</t>
        </is>
      </c>
      <c r="U1147" s="149" t="n"/>
    </row>
    <row r="1148" ht="15.75" customHeight="1" s="412">
      <c r="A1148" s="5" t="n">
        <v>1147</v>
      </c>
      <c r="B1148" s="252" t="n">
        <v>101</v>
      </c>
      <c r="C1148" s="255" t="n">
        <v>223</v>
      </c>
      <c r="D1148" s="255" t="n">
        <v>4</v>
      </c>
      <c r="E1148" s="58" t="n">
        <v>43524</v>
      </c>
      <c r="F1148" s="255" t="n">
        <v>5208</v>
      </c>
      <c r="G1148" s="255" t="n">
        <v>8338</v>
      </c>
      <c r="H1148" s="255" t="n">
        <v>7617</v>
      </c>
      <c r="I1148" s="255" t="n">
        <v>9</v>
      </c>
      <c r="J1148" s="59">
        <f>+(((G1148-F1148)-(H1148-F1148))/(H1148-F1148))*100</f>
        <v/>
      </c>
      <c r="K1148" s="34">
        <f>AVERAGE(J1148:J1149)</f>
        <v/>
      </c>
      <c r="L1148" s="34">
        <f>_xlfn.STDEV.S(J1148,J1149)</f>
        <v/>
      </c>
      <c r="M1148" s="35" t="n"/>
      <c r="O1148" s="295">
        <f>+(H1148-F1148)/10</f>
        <v/>
      </c>
      <c r="P1148" s="26" t="inlineStr">
        <is>
          <t>FALSO</t>
        </is>
      </c>
      <c r="Q1148" s="26" t="inlineStr">
        <is>
          <t>FALSO</t>
        </is>
      </c>
      <c r="R1148" s="149" t="inlineStr">
        <is>
          <t>Esperado</t>
        </is>
      </c>
      <c r="S1148" s="149" t="inlineStr">
        <is>
          <t>Esperado</t>
        </is>
      </c>
      <c r="T1148" s="149" t="inlineStr">
        <is>
          <t>Dato Válido</t>
        </is>
      </c>
      <c r="U1148" s="149" t="n"/>
    </row>
    <row r="1149" ht="15.75" customHeight="1" s="412">
      <c r="A1149" s="5" t="n">
        <v>1148</v>
      </c>
      <c r="B1149" s="252" t="n">
        <v>102</v>
      </c>
      <c r="C1149" s="255" t="n">
        <v>223</v>
      </c>
      <c r="D1149" s="255" t="n">
        <v>4</v>
      </c>
      <c r="E1149" s="58" t="n">
        <v>43524</v>
      </c>
      <c r="F1149" s="255" t="n">
        <v>5224</v>
      </c>
      <c r="G1149" s="255" t="n">
        <v>8227</v>
      </c>
      <c r="H1149" s="255" t="n">
        <v>7544</v>
      </c>
      <c r="I1149" s="255" t="n"/>
      <c r="J1149" s="59">
        <f>+(((G1149-F1149)-(H1149-F1149))/(H1149-F1149))*100</f>
        <v/>
      </c>
      <c r="K1149" s="35" t="n"/>
      <c r="L1149" s="35" t="n"/>
      <c r="M1149" s="35" t="n"/>
      <c r="O1149" s="295">
        <f>+(H1149-F1149)/10</f>
        <v/>
      </c>
      <c r="P1149" s="26" t="inlineStr">
        <is>
          <t>FALSO</t>
        </is>
      </c>
      <c r="Q1149" s="26" t="inlineStr">
        <is>
          <t>FALSO</t>
        </is>
      </c>
      <c r="R1149" s="149" t="inlineStr">
        <is>
          <t>No esperado</t>
        </is>
      </c>
      <c r="S1149" s="149" t="inlineStr">
        <is>
          <t>Esperado</t>
        </is>
      </c>
      <c r="T1149" s="149" t="inlineStr">
        <is>
          <t>Dato Válido</t>
        </is>
      </c>
      <c r="U1149" s="149" t="n"/>
    </row>
    <row r="1150" ht="15.75" customHeight="1" s="412">
      <c r="A1150" s="5" t="n">
        <v>1797</v>
      </c>
      <c r="B1150" s="252" t="n">
        <v>101</v>
      </c>
      <c r="C1150" s="255" t="n">
        <v>223</v>
      </c>
      <c r="D1150" s="255" t="n">
        <v>6</v>
      </c>
      <c r="E1150" s="58" t="n">
        <v>43535</v>
      </c>
      <c r="F1150" s="255" t="n">
        <v>5208</v>
      </c>
      <c r="G1150" s="255" t="n">
        <v>7434</v>
      </c>
      <c r="H1150" s="255" t="n">
        <v>7048</v>
      </c>
      <c r="I1150" s="255" t="n">
        <v>9</v>
      </c>
      <c r="J1150" s="59">
        <f>+(((G1150-F1150)-(H1150-F1150))/(H1150-F1150))*100</f>
        <v/>
      </c>
      <c r="K1150" s="34">
        <f>AVERAGE(J1150:J1151)</f>
        <v/>
      </c>
      <c r="L1150" s="34">
        <f>_xlfn.STDEV.S(J1150,J1151)</f>
        <v/>
      </c>
      <c r="M1150" s="35" t="n"/>
      <c r="O1150" s="295">
        <f>+(H1150-F1150)/10</f>
        <v/>
      </c>
      <c r="P1150" s="26" t="inlineStr">
        <is>
          <t>FALSO</t>
        </is>
      </c>
      <c r="Q1150" s="26" t="inlineStr">
        <is>
          <t>FALSO</t>
        </is>
      </c>
      <c r="R1150" s="149" t="inlineStr">
        <is>
          <t>No esperado</t>
        </is>
      </c>
      <c r="S1150" s="149" t="inlineStr">
        <is>
          <t>Esperado</t>
        </is>
      </c>
      <c r="T1150" s="149" t="inlineStr">
        <is>
          <t>Dato Válido</t>
        </is>
      </c>
      <c r="U1150" s="149" t="n"/>
    </row>
    <row r="1151" ht="15.75" customHeight="1" s="412">
      <c r="A1151" s="5" t="n">
        <v>1798</v>
      </c>
      <c r="B1151" s="252" t="n">
        <v>102</v>
      </c>
      <c r="C1151" s="255" t="n">
        <v>223</v>
      </c>
      <c r="D1151" s="255" t="n">
        <v>6</v>
      </c>
      <c r="E1151" s="58" t="n">
        <v>43535</v>
      </c>
      <c r="F1151" s="255" t="n">
        <v>5224</v>
      </c>
      <c r="G1151" s="255" t="n">
        <v>7867</v>
      </c>
      <c r="H1151" s="255" t="n">
        <v>7409</v>
      </c>
      <c r="I1151" s="255" t="n"/>
      <c r="J1151" s="59">
        <f>+(((G1151-F1151)-(H1151-F1151))/(H1151-F1151))*100</f>
        <v/>
      </c>
      <c r="K1151" s="35" t="n"/>
      <c r="L1151" s="35" t="n"/>
      <c r="M1151" s="35" t="n"/>
      <c r="O1151" s="295">
        <f>+(H1151-F1151)/10</f>
        <v/>
      </c>
      <c r="P1151" s="26" t="inlineStr">
        <is>
          <t>FALSO</t>
        </is>
      </c>
      <c r="Q1151" s="26" t="inlineStr">
        <is>
          <t>FALSO</t>
        </is>
      </c>
      <c r="R1151" s="149" t="inlineStr">
        <is>
          <t>Esperado</t>
        </is>
      </c>
      <c r="S1151" s="149" t="inlineStr">
        <is>
          <t>Esperado</t>
        </is>
      </c>
      <c r="T1151" s="149" t="inlineStr">
        <is>
          <t>Dato Válido</t>
        </is>
      </c>
      <c r="U1151" s="149" t="n"/>
    </row>
    <row r="1152" ht="15.75" customHeight="1" s="412">
      <c r="A1152" s="15" t="n">
        <v>2041</v>
      </c>
      <c r="B1152" s="16" t="n">
        <v>87</v>
      </c>
      <c r="C1152" s="60" t="n">
        <v>223</v>
      </c>
      <c r="D1152" s="60" t="n">
        <v>7</v>
      </c>
      <c r="E1152" s="61" t="n">
        <v>43545</v>
      </c>
      <c r="F1152" s="62" t="n">
        <v>5250</v>
      </c>
      <c r="G1152" s="60" t="n">
        <v>7807</v>
      </c>
      <c r="H1152" s="60" t="n">
        <v>7418</v>
      </c>
      <c r="I1152" s="255" t="n"/>
      <c r="J1152" s="59">
        <f>+(((G1152-F1152)-(H1152-F1152))/(H1152-F1152))*100</f>
        <v/>
      </c>
      <c r="K1152" s="34">
        <f>AVERAGE(J1152:J1153)</f>
        <v/>
      </c>
      <c r="L1152" s="34">
        <f>_xlfn.STDEV.S(J1152,J1153)</f>
        <v/>
      </c>
      <c r="M1152" s="35">
        <f>(K1150-K1152)/10</f>
        <v/>
      </c>
      <c r="N1152" s="295">
        <f>(K1146-K1152)/28</f>
        <v/>
      </c>
      <c r="O1152" s="295">
        <f>+(H1152-F1152)/10</f>
        <v/>
      </c>
      <c r="P1152" s="26" t="inlineStr">
        <is>
          <t>FALSO</t>
        </is>
      </c>
      <c r="Q1152" s="26" t="inlineStr">
        <is>
          <t>FALSO</t>
        </is>
      </c>
      <c r="R1152" s="149" t="inlineStr">
        <is>
          <t>Esperado</t>
        </is>
      </c>
      <c r="S1152" s="149" t="inlineStr">
        <is>
          <t>Esperado</t>
        </is>
      </c>
      <c r="T1152" s="149" t="inlineStr">
        <is>
          <t>Dato Válido</t>
        </is>
      </c>
      <c r="U1152" s="149" t="n"/>
    </row>
    <row r="1153" ht="15.75" customHeight="1" s="412">
      <c r="A1153" s="15" t="n">
        <v>2042</v>
      </c>
      <c r="B1153" s="16" t="n">
        <v>88</v>
      </c>
      <c r="C1153" s="60" t="n">
        <v>223</v>
      </c>
      <c r="D1153" s="60" t="n">
        <v>7</v>
      </c>
      <c r="E1153" s="61" t="n">
        <v>43545</v>
      </c>
      <c r="F1153" s="62" t="n">
        <v>5241</v>
      </c>
      <c r="G1153" s="60" t="n">
        <v>7741</v>
      </c>
      <c r="H1153" s="60" t="n">
        <v>7362</v>
      </c>
      <c r="I1153" s="255" t="n"/>
      <c r="J1153" s="59">
        <f>+(((G1153-F1153)-(H1153-F1153))/(H1153-F1153))*100</f>
        <v/>
      </c>
      <c r="K1153" s="35" t="n"/>
      <c r="L1153" s="35" t="n"/>
      <c r="M1153" s="35" t="n"/>
      <c r="O1153" s="295">
        <f>+(H1153-F1153)/10</f>
        <v/>
      </c>
      <c r="P1153" s="26" t="inlineStr">
        <is>
          <t>FALSO</t>
        </is>
      </c>
      <c r="Q1153" s="26" t="inlineStr">
        <is>
          <t>FALSO</t>
        </is>
      </c>
      <c r="R1153" s="149" t="inlineStr">
        <is>
          <t>No esperado</t>
        </is>
      </c>
      <c r="S1153" s="149" t="inlineStr">
        <is>
          <t>Esperado</t>
        </is>
      </c>
      <c r="T1153" s="149" t="inlineStr">
        <is>
          <t>Dato Válido</t>
        </is>
      </c>
      <c r="U1153" s="149" t="n"/>
    </row>
    <row r="1154" ht="15.75" customHeight="1" s="412">
      <c r="A1154" s="5" t="n">
        <v>137</v>
      </c>
      <c r="B1154" s="252" t="n">
        <v>137</v>
      </c>
      <c r="C1154" s="201" t="n">
        <v>224</v>
      </c>
      <c r="D1154" s="201" t="n">
        <v>1</v>
      </c>
      <c r="E1154" s="8" t="n">
        <v>43514</v>
      </c>
      <c r="F1154" s="201" t="n">
        <v>5220</v>
      </c>
      <c r="G1154" s="201" t="n">
        <v>8391</v>
      </c>
      <c r="H1154" s="201" t="n">
        <v>7565</v>
      </c>
      <c r="I1154" s="201" t="n">
        <v>12</v>
      </c>
      <c r="J1154" s="9">
        <f>+(((G1154-F1154)-(H1154-F1154))/(H1154-F1154))*100</f>
        <v/>
      </c>
      <c r="K1154" s="33">
        <f>AVERAGE(J1154:J1155)</f>
        <v/>
      </c>
      <c r="L1154" s="33">
        <f>_xlfn.STDEV.S(J1154,J1155)</f>
        <v/>
      </c>
      <c r="M1154" s="13" t="n">
        <v>1</v>
      </c>
      <c r="O1154" s="295">
        <f>+(H1154-F1154)/10</f>
        <v/>
      </c>
      <c r="P1154" s="26" t="inlineStr">
        <is>
          <t>FALSO</t>
        </is>
      </c>
      <c r="Q1154" s="26" t="inlineStr">
        <is>
          <t>FALSO</t>
        </is>
      </c>
      <c r="R1154" s="149" t="inlineStr">
        <is>
          <t>Esperado</t>
        </is>
      </c>
      <c r="S1154" s="149" t="inlineStr">
        <is>
          <t>Esperado</t>
        </is>
      </c>
      <c r="T1154" s="149" t="inlineStr">
        <is>
          <t>Dato Válido</t>
        </is>
      </c>
      <c r="U1154" s="149" t="n"/>
    </row>
    <row r="1155" ht="15.75" customHeight="1" s="412">
      <c r="A1155" s="5" t="n">
        <v>138</v>
      </c>
      <c r="B1155" s="252" t="n">
        <v>138</v>
      </c>
      <c r="C1155" s="201" t="n">
        <v>224</v>
      </c>
      <c r="D1155" s="201" t="n">
        <v>1</v>
      </c>
      <c r="E1155" s="8" t="n">
        <v>43514</v>
      </c>
      <c r="F1155" s="201" t="n">
        <v>5222</v>
      </c>
      <c r="G1155" s="201" t="n">
        <v>8387</v>
      </c>
      <c r="H1155" s="201" t="n">
        <v>7578</v>
      </c>
      <c r="I1155" s="201" t="n"/>
      <c r="J1155" s="9">
        <f>+(((G1155-F1155)-(H1155-F1155))/(H1155-F1155))*100</f>
        <v/>
      </c>
      <c r="K1155" s="13" t="n"/>
      <c r="L1155" s="13" t="n"/>
      <c r="M1155" s="13" t="n"/>
      <c r="O1155" s="295">
        <f>+(H1155-F1155)/10</f>
        <v/>
      </c>
      <c r="P1155" s="26" t="inlineStr">
        <is>
          <t>VERDADERO</t>
        </is>
      </c>
      <c r="Q1155" s="26" t="inlineStr">
        <is>
          <t>FALSO</t>
        </is>
      </c>
      <c r="R1155" s="149" t="inlineStr">
        <is>
          <t>Esperado</t>
        </is>
      </c>
      <c r="S1155" s="149" t="inlineStr">
        <is>
          <t>Esperado</t>
        </is>
      </c>
      <c r="T1155" s="149" t="inlineStr">
        <is>
          <t>Dato Válido</t>
        </is>
      </c>
      <c r="U1155" s="149" t="n"/>
    </row>
    <row r="1156" ht="15.75" customHeight="1" s="412">
      <c r="A1156" s="5" t="n">
        <v>791</v>
      </c>
      <c r="B1156" s="252" t="n">
        <v>137</v>
      </c>
      <c r="C1156" s="201" t="n">
        <v>224</v>
      </c>
      <c r="D1156" s="201" t="n">
        <v>3</v>
      </c>
      <c r="E1156" s="8" t="n">
        <v>43521</v>
      </c>
      <c r="F1156" s="201" t="n">
        <v>5220</v>
      </c>
      <c r="G1156" s="201" t="n">
        <v>7402</v>
      </c>
      <c r="H1156" s="201" t="n">
        <v>6980</v>
      </c>
      <c r="I1156" s="201" t="n">
        <v>6</v>
      </c>
      <c r="J1156" s="9">
        <f>+(((G1156-F1156)-(H1156-F1156))/(H1156-F1156))*100</f>
        <v/>
      </c>
      <c r="K1156" s="33">
        <f>AVERAGE(J1156:J1157)</f>
        <v/>
      </c>
      <c r="L1156" s="33">
        <f>_xlfn.STDEV.S(J1156,J1157)</f>
        <v/>
      </c>
      <c r="M1156" s="13" t="n"/>
      <c r="O1156" s="295">
        <f>+(H1156-F1156)/10</f>
        <v/>
      </c>
      <c r="P1156" s="26" t="inlineStr">
        <is>
          <t>FALSO</t>
        </is>
      </c>
      <c r="Q1156" s="26" t="inlineStr">
        <is>
          <t>FALSO</t>
        </is>
      </c>
      <c r="R1156" s="149" t="inlineStr">
        <is>
          <t>No esperado</t>
        </is>
      </c>
      <c r="S1156" s="149" t="inlineStr">
        <is>
          <t>Esperado</t>
        </is>
      </c>
      <c r="T1156" s="149" t="inlineStr">
        <is>
          <t>Dato Válido</t>
        </is>
      </c>
      <c r="U1156" s="149" t="n"/>
    </row>
    <row r="1157" ht="15.75" customHeight="1" s="412">
      <c r="A1157" s="5" t="n">
        <v>792</v>
      </c>
      <c r="B1157" s="252" t="n">
        <v>138</v>
      </c>
      <c r="C1157" s="201" t="n">
        <v>224</v>
      </c>
      <c r="D1157" s="201" t="n">
        <v>3</v>
      </c>
      <c r="E1157" s="8" t="n">
        <v>43521</v>
      </c>
      <c r="F1157" s="201" t="n">
        <v>5222</v>
      </c>
      <c r="G1157" s="201" t="n">
        <v>7349</v>
      </c>
      <c r="H1157" s="201" t="n">
        <v>6948</v>
      </c>
      <c r="I1157" s="201" t="n"/>
      <c r="J1157" s="9">
        <f>+(((G1157-F1157)-(H1157-F1157))/(H1157-F1157))*100</f>
        <v/>
      </c>
      <c r="K1157" s="13" t="n"/>
      <c r="L1157" s="13" t="n"/>
      <c r="M1157" s="13" t="n"/>
      <c r="O1157" s="295">
        <f>+(H1157-F1157)/10</f>
        <v/>
      </c>
      <c r="P1157" s="26" t="inlineStr">
        <is>
          <t>FALSO</t>
        </is>
      </c>
      <c r="Q1157" s="26" t="inlineStr">
        <is>
          <t>FALSO</t>
        </is>
      </c>
      <c r="R1157" s="149" t="inlineStr">
        <is>
          <t>No esperado</t>
        </is>
      </c>
      <c r="S1157" s="149" t="inlineStr">
        <is>
          <t>Esperado</t>
        </is>
      </c>
      <c r="T1157" s="149" t="inlineStr">
        <is>
          <t>Dato Válido</t>
        </is>
      </c>
      <c r="U1157" s="149" t="n"/>
    </row>
    <row r="1158" ht="15.75" customHeight="1" s="412">
      <c r="A1158" s="5" t="n">
        <v>1441</v>
      </c>
      <c r="B1158" s="252" t="n">
        <v>137</v>
      </c>
      <c r="C1158" s="201" t="n">
        <v>224</v>
      </c>
      <c r="D1158" s="201" t="n">
        <v>5</v>
      </c>
      <c r="E1158" s="8" t="n">
        <v>43531</v>
      </c>
      <c r="F1158" s="201" t="n">
        <v>5220</v>
      </c>
      <c r="G1158" s="201" t="n">
        <v>7880</v>
      </c>
      <c r="H1158" s="201" t="n">
        <v>7380</v>
      </c>
      <c r="I1158" s="201" t="n">
        <v>8</v>
      </c>
      <c r="J1158" s="9">
        <f>+(((G1158-F1158)-(H1158-F1158))/(H1158-F1158))*100</f>
        <v/>
      </c>
      <c r="K1158" s="33">
        <f>AVERAGE(J1158:J1159)</f>
        <v/>
      </c>
      <c r="L1158" s="33">
        <f>_xlfn.STDEV.S(J1158,J1159)</f>
        <v/>
      </c>
      <c r="M1158" s="13" t="n"/>
      <c r="O1158" s="295">
        <f>+(H1158-F1158)/10</f>
        <v/>
      </c>
      <c r="P1158" s="26" t="inlineStr">
        <is>
          <t>FALSO</t>
        </is>
      </c>
      <c r="Q1158" s="26" t="inlineStr">
        <is>
          <t>FALSO</t>
        </is>
      </c>
      <c r="R1158" s="149" t="inlineStr">
        <is>
          <t>Esperado</t>
        </is>
      </c>
      <c r="S1158" s="149" t="inlineStr">
        <is>
          <t>Esperado</t>
        </is>
      </c>
      <c r="T1158" s="149" t="inlineStr">
        <is>
          <t>Dato Válido</t>
        </is>
      </c>
      <c r="U1158" s="149" t="n"/>
    </row>
    <row r="1159" ht="15.75" customHeight="1" s="412">
      <c r="A1159" s="5" t="n">
        <v>1442</v>
      </c>
      <c r="B1159" s="252" t="n">
        <v>138</v>
      </c>
      <c r="C1159" s="201" t="n">
        <v>224</v>
      </c>
      <c r="D1159" s="201" t="n">
        <v>5</v>
      </c>
      <c r="E1159" s="8" t="n">
        <v>43531</v>
      </c>
      <c r="F1159" s="201" t="n">
        <v>5222</v>
      </c>
      <c r="G1159" s="201" t="n">
        <v>7705</v>
      </c>
      <c r="H1159" s="201" t="n">
        <v>7272</v>
      </c>
      <c r="I1159" s="201" t="n"/>
      <c r="J1159" s="9">
        <f>+(((G1159-F1159)-(H1159-F1159))/(H1159-F1159))*100</f>
        <v/>
      </c>
      <c r="K1159" s="13" t="n"/>
      <c r="L1159" s="13" t="n"/>
      <c r="M1159" s="13" t="n"/>
      <c r="O1159" s="295">
        <f>+(H1159-F1159)/10</f>
        <v/>
      </c>
      <c r="P1159" s="26" t="inlineStr">
        <is>
          <t>FALSO</t>
        </is>
      </c>
      <c r="Q1159" s="26" t="inlineStr">
        <is>
          <t>FALSO</t>
        </is>
      </c>
      <c r="R1159" s="149" t="inlineStr">
        <is>
          <t>No esperado</t>
        </is>
      </c>
      <c r="S1159" s="149" t="inlineStr">
        <is>
          <t>Esperado</t>
        </is>
      </c>
      <c r="T1159" s="149" t="inlineStr">
        <is>
          <t>Dato Válido</t>
        </is>
      </c>
      <c r="U1159" s="149" t="n"/>
    </row>
    <row r="1160" ht="15.75" customHeight="1" s="412">
      <c r="A1160" s="15" t="n">
        <v>2043</v>
      </c>
      <c r="B1160" s="16" t="n">
        <v>89</v>
      </c>
      <c r="C1160" s="17" t="n">
        <v>224</v>
      </c>
      <c r="D1160" s="17" t="n">
        <v>7</v>
      </c>
      <c r="E1160" s="18" t="n">
        <v>43545</v>
      </c>
      <c r="F1160" s="19" t="n">
        <v>5188</v>
      </c>
      <c r="G1160" s="17" t="n">
        <v>7206</v>
      </c>
      <c r="H1160" s="17" t="n">
        <v>6901</v>
      </c>
      <c r="I1160" s="201" t="n"/>
      <c r="J1160" s="9">
        <f>+(((G1160-F1160)-(H1160-F1160))/(H1160-F1160))*100</f>
        <v/>
      </c>
      <c r="K1160" s="33">
        <f>AVERAGE(J1160:J1161)</f>
        <v/>
      </c>
      <c r="L1160" s="33">
        <f>_xlfn.STDEV.S(J1160,J1161)</f>
        <v/>
      </c>
      <c r="M1160" s="13">
        <f>(K1158-K1160)/14</f>
        <v/>
      </c>
      <c r="N1160" s="295">
        <f>(K1154-K1160)/31</f>
        <v/>
      </c>
      <c r="O1160" s="295">
        <f>+(H1160-F1160)/10</f>
        <v/>
      </c>
      <c r="P1160" s="26" t="inlineStr">
        <is>
          <t>FALSO</t>
        </is>
      </c>
      <c r="Q1160" s="26" t="inlineStr">
        <is>
          <t>FALSO</t>
        </is>
      </c>
      <c r="R1160" s="149" t="inlineStr">
        <is>
          <t>No esperado</t>
        </is>
      </c>
      <c r="S1160" s="149" t="inlineStr">
        <is>
          <t>Esperado</t>
        </is>
      </c>
      <c r="T1160" s="149" t="inlineStr">
        <is>
          <t>Dato Válido</t>
        </is>
      </c>
      <c r="U1160" s="149" t="n"/>
    </row>
    <row r="1161" ht="15.75" customHeight="1" s="412">
      <c r="A1161" s="15" t="n">
        <v>2044</v>
      </c>
      <c r="B1161" s="16" t="n">
        <v>90</v>
      </c>
      <c r="C1161" s="17" t="n">
        <v>224</v>
      </c>
      <c r="D1161" s="17" t="n">
        <v>7</v>
      </c>
      <c r="E1161" s="18" t="n">
        <v>43545</v>
      </c>
      <c r="F1161" s="19" t="n">
        <v>5202</v>
      </c>
      <c r="G1161" s="17" t="n">
        <v>7072</v>
      </c>
      <c r="H1161" s="17" t="n">
        <v>6788</v>
      </c>
      <c r="I1161" s="201" t="n"/>
      <c r="J1161" s="9">
        <f>+(((G1161-F1161)-(H1161-F1161))/(H1161-F1161))*100</f>
        <v/>
      </c>
      <c r="K1161" s="13" t="n"/>
      <c r="L1161" s="13" t="n"/>
      <c r="M1161" s="13" t="n"/>
      <c r="O1161" s="295">
        <f>+(H1161-F1161)/10</f>
        <v/>
      </c>
      <c r="P1161" s="26" t="inlineStr">
        <is>
          <t>FALSO</t>
        </is>
      </c>
      <c r="Q1161" s="26" t="inlineStr">
        <is>
          <t>FALSO</t>
        </is>
      </c>
      <c r="R1161" s="149" t="inlineStr">
        <is>
          <t>No esperado</t>
        </is>
      </c>
      <c r="S1161" s="149" t="inlineStr">
        <is>
          <t>Esperado</t>
        </is>
      </c>
      <c r="T1161" s="149" t="inlineStr">
        <is>
          <t>Dato Válido</t>
        </is>
      </c>
      <c r="U1161" s="149" t="n"/>
    </row>
    <row r="1162" ht="15.75" customHeight="1" s="412">
      <c r="A1162" s="5" t="n">
        <v>495</v>
      </c>
      <c r="B1162" s="252" t="n">
        <v>145</v>
      </c>
      <c r="C1162" s="246" t="n">
        <v>225</v>
      </c>
      <c r="D1162" s="246" t="n">
        <v>2</v>
      </c>
      <c r="E1162" s="46" t="n">
        <v>43517</v>
      </c>
      <c r="F1162" s="246" t="n">
        <v>5181</v>
      </c>
      <c r="G1162" s="246" t="n">
        <v>8228</v>
      </c>
      <c r="H1162" s="246" t="n">
        <v>7406</v>
      </c>
      <c r="I1162" s="246" t="n">
        <v>10</v>
      </c>
      <c r="J1162" s="47">
        <f>+(((G1162-F1162)-(H1162-F1162))/(H1162-F1162))*100</f>
        <v/>
      </c>
      <c r="K1162" s="51">
        <f>AVERAGE(J1162:J1163)</f>
        <v/>
      </c>
      <c r="L1162" s="51">
        <f>_xlfn.STDEV.S(J1162,J1163)</f>
        <v/>
      </c>
      <c r="M1162" s="50" t="n">
        <v>1</v>
      </c>
      <c r="O1162" s="295">
        <f>+(H1162-F1162)/10</f>
        <v/>
      </c>
      <c r="P1162" s="26" t="inlineStr">
        <is>
          <t>VERDADERO</t>
        </is>
      </c>
      <c r="Q1162" s="26" t="inlineStr">
        <is>
          <t>FALSO</t>
        </is>
      </c>
      <c r="R1162" s="149" t="inlineStr">
        <is>
          <t>Esperado</t>
        </is>
      </c>
      <c r="S1162" s="149" t="inlineStr">
        <is>
          <t>Esperado</t>
        </is>
      </c>
      <c r="T1162" s="149" t="inlineStr">
        <is>
          <t>Dato Válido</t>
        </is>
      </c>
      <c r="U1162" s="149" t="n"/>
    </row>
    <row r="1163" ht="15.75" customHeight="1" s="412">
      <c r="A1163" s="5" t="n">
        <v>496</v>
      </c>
      <c r="B1163" s="252" t="n">
        <v>146</v>
      </c>
      <c r="C1163" s="246" t="n">
        <v>225</v>
      </c>
      <c r="D1163" s="246" t="n">
        <v>2</v>
      </c>
      <c r="E1163" s="46" t="n">
        <v>43517</v>
      </c>
      <c r="F1163" s="246" t="n">
        <v>5179</v>
      </c>
      <c r="G1163" s="246" t="n">
        <v>7863</v>
      </c>
      <c r="H1163" s="246" t="n">
        <v>7195</v>
      </c>
      <c r="I1163" s="246" t="n"/>
      <c r="J1163" s="47">
        <f>+(((G1163-F1163)-(H1163-F1163))/(H1163-F1163))*100</f>
        <v/>
      </c>
      <c r="K1163" s="50" t="n"/>
      <c r="L1163" s="50" t="n"/>
      <c r="M1163" s="50" t="n"/>
      <c r="O1163" s="295">
        <f>+(H1163-F1163)/10</f>
        <v/>
      </c>
      <c r="P1163" s="26" t="inlineStr">
        <is>
          <t>FALSO</t>
        </is>
      </c>
      <c r="Q1163" s="26" t="inlineStr">
        <is>
          <t>FALSO</t>
        </is>
      </c>
      <c r="R1163" s="149" t="inlineStr">
        <is>
          <t>No esperado</t>
        </is>
      </c>
      <c r="S1163" s="149" t="inlineStr">
        <is>
          <t>Esperado</t>
        </is>
      </c>
      <c r="T1163" s="149" t="inlineStr">
        <is>
          <t>Dato Válido</t>
        </is>
      </c>
      <c r="U1163" s="149" t="n"/>
    </row>
    <row r="1164" ht="15.75" customHeight="1" s="412">
      <c r="A1164" s="5" t="n">
        <v>1149</v>
      </c>
      <c r="B1164" s="252" t="n">
        <v>103</v>
      </c>
      <c r="C1164" s="246" t="n">
        <v>225</v>
      </c>
      <c r="D1164" s="246" t="n">
        <v>4</v>
      </c>
      <c r="E1164" s="46" t="n">
        <v>43524</v>
      </c>
      <c r="F1164" s="246" t="n">
        <v>5213</v>
      </c>
      <c r="G1164" s="246" t="n">
        <v>7951</v>
      </c>
      <c r="H1164" s="246" t="n">
        <v>7342</v>
      </c>
      <c r="I1164" s="246" t="n">
        <v>9</v>
      </c>
      <c r="J1164" s="47">
        <f>+(((G1164-F1164)-(H1164-F1164))/(H1164-F1164))*100</f>
        <v/>
      </c>
      <c r="K1164" s="51">
        <f>AVERAGE(J1164:J1165)</f>
        <v/>
      </c>
      <c r="L1164" s="51">
        <f>_xlfn.STDEV.S(J1164,J1165)</f>
        <v/>
      </c>
      <c r="M1164" s="50" t="n"/>
      <c r="O1164" s="295">
        <f>+(H1164-F1164)/10</f>
        <v/>
      </c>
      <c r="P1164" s="26" t="inlineStr">
        <is>
          <t>FALSO</t>
        </is>
      </c>
      <c r="Q1164" s="26" t="inlineStr">
        <is>
          <t>FALSO</t>
        </is>
      </c>
      <c r="R1164" s="149" t="inlineStr">
        <is>
          <t>Esperado</t>
        </is>
      </c>
      <c r="S1164" s="149" t="inlineStr">
        <is>
          <t>Esperado</t>
        </is>
      </c>
      <c r="T1164" s="149" t="inlineStr">
        <is>
          <t>Dato Válido</t>
        </is>
      </c>
      <c r="U1164" s="149" t="n"/>
    </row>
    <row r="1165" ht="15.75" customHeight="1" s="412">
      <c r="A1165" s="5" t="n">
        <v>1150</v>
      </c>
      <c r="B1165" s="252" t="n">
        <v>104</v>
      </c>
      <c r="C1165" s="246" t="n">
        <v>225</v>
      </c>
      <c r="D1165" s="246" t="n">
        <v>4</v>
      </c>
      <c r="E1165" s="46" t="n">
        <v>43524</v>
      </c>
      <c r="F1165" s="246" t="n">
        <v>5257</v>
      </c>
      <c r="G1165" s="246" t="n">
        <v>8025</v>
      </c>
      <c r="H1165" s="246" t="n">
        <v>7390</v>
      </c>
      <c r="I1165" s="246" t="n"/>
      <c r="J1165" s="47">
        <f>+(((G1165-F1165)-(H1165-F1165))/(H1165-F1165))*100</f>
        <v/>
      </c>
      <c r="K1165" s="50" t="n"/>
      <c r="L1165" s="50" t="n"/>
      <c r="M1165" s="50" t="n"/>
      <c r="O1165" s="295">
        <f>+(H1165-F1165)/10</f>
        <v/>
      </c>
      <c r="P1165" s="26" t="inlineStr">
        <is>
          <t>FALSO</t>
        </is>
      </c>
      <c r="Q1165" s="26" t="inlineStr">
        <is>
          <t>FALSO</t>
        </is>
      </c>
      <c r="R1165" s="149" t="inlineStr">
        <is>
          <t>Esperado</t>
        </is>
      </c>
      <c r="S1165" s="149" t="inlineStr">
        <is>
          <t>No esperado</t>
        </is>
      </c>
      <c r="T1165" s="149" t="inlineStr">
        <is>
          <t>Dato Válido</t>
        </is>
      </c>
      <c r="U1165" s="149" t="n"/>
    </row>
    <row r="1166" ht="15.75" customHeight="1" s="412">
      <c r="A1166" s="5" t="n">
        <v>1799</v>
      </c>
      <c r="B1166" s="252" t="n">
        <v>103</v>
      </c>
      <c r="C1166" s="246" t="n">
        <v>225</v>
      </c>
      <c r="D1166" s="246" t="n">
        <v>6</v>
      </c>
      <c r="E1166" s="46" t="n">
        <v>43535</v>
      </c>
      <c r="F1166" s="246" t="n">
        <v>5213</v>
      </c>
      <c r="G1166" s="246" t="n">
        <v>7609</v>
      </c>
      <c r="H1166" s="246" t="n">
        <v>7153</v>
      </c>
      <c r="I1166" s="246" t="n">
        <v>8</v>
      </c>
      <c r="J1166" s="47">
        <f>+(((G1166-F1166)-(H1166-F1166))/(H1166-F1166))*100</f>
        <v/>
      </c>
      <c r="K1166" s="51">
        <f>AVERAGE(J1166:J1167)</f>
        <v/>
      </c>
      <c r="L1166" s="51">
        <f>_xlfn.STDEV.S(J1166,J1167)</f>
        <v/>
      </c>
      <c r="M1166" s="50" t="n"/>
      <c r="O1166" s="295">
        <f>+(H1166-F1166)/10</f>
        <v/>
      </c>
      <c r="P1166" s="26" t="inlineStr">
        <is>
          <t>FALSO</t>
        </is>
      </c>
      <c r="Q1166" s="26" t="inlineStr">
        <is>
          <t>FALSO</t>
        </is>
      </c>
      <c r="R1166" s="149" t="inlineStr">
        <is>
          <t>No esperado</t>
        </is>
      </c>
      <c r="S1166" s="149" t="inlineStr">
        <is>
          <t>Esperado</t>
        </is>
      </c>
      <c r="T1166" s="149" t="inlineStr">
        <is>
          <t>Dato Válido</t>
        </is>
      </c>
      <c r="U1166" s="149" t="n"/>
    </row>
    <row r="1167" ht="15.75" customHeight="1" s="412">
      <c r="A1167" s="5" t="n">
        <v>1800</v>
      </c>
      <c r="B1167" s="252" t="n">
        <v>104</v>
      </c>
      <c r="C1167" s="246" t="n">
        <v>225</v>
      </c>
      <c r="D1167" s="246" t="n">
        <v>6</v>
      </c>
      <c r="E1167" s="46" t="n">
        <v>43535</v>
      </c>
      <c r="F1167" s="246" t="n">
        <v>5257</v>
      </c>
      <c r="G1167" s="246" t="n">
        <v>7983</v>
      </c>
      <c r="H1167" s="246" t="n">
        <v>7450</v>
      </c>
      <c r="I1167" s="246" t="n"/>
      <c r="J1167" s="47">
        <f>+(((G1167-F1167)-(H1167-F1167))/(H1167-F1167))*100</f>
        <v/>
      </c>
      <c r="K1167" s="50" t="n"/>
      <c r="L1167" s="50" t="n"/>
      <c r="M1167" s="50" t="n"/>
      <c r="O1167" s="295">
        <f>+(H1167-F1167)/10</f>
        <v/>
      </c>
      <c r="P1167" s="26" t="inlineStr">
        <is>
          <t>FALSO</t>
        </is>
      </c>
      <c r="Q1167" s="26" t="inlineStr">
        <is>
          <t>FALSO</t>
        </is>
      </c>
      <c r="R1167" s="149" t="inlineStr">
        <is>
          <t>Esperado</t>
        </is>
      </c>
      <c r="S1167" s="149" t="inlineStr">
        <is>
          <t>Esperado</t>
        </is>
      </c>
      <c r="T1167" s="149" t="inlineStr">
        <is>
          <t>Dato Válido</t>
        </is>
      </c>
      <c r="U1167" s="149" t="n"/>
    </row>
    <row r="1168" ht="15.75" customHeight="1" s="412">
      <c r="A1168" s="15" t="n">
        <v>2045</v>
      </c>
      <c r="B1168" s="16" t="n">
        <v>91</v>
      </c>
      <c r="C1168" s="52" t="n">
        <v>225</v>
      </c>
      <c r="D1168" s="52" t="n">
        <v>7</v>
      </c>
      <c r="E1168" s="53" t="n">
        <v>43545</v>
      </c>
      <c r="F1168" s="54" t="n">
        <v>5252</v>
      </c>
      <c r="G1168" s="52" t="n">
        <v>8267</v>
      </c>
      <c r="H1168" s="52" t="n">
        <v>7803</v>
      </c>
      <c r="I1168" s="246" t="n"/>
      <c r="J1168" s="47">
        <f>+(((G1168-F1168)-(H1168-F1168))/(H1168-F1168))*100</f>
        <v/>
      </c>
      <c r="K1168" s="51">
        <f>AVERAGE(J1168:J1169)</f>
        <v/>
      </c>
      <c r="L1168" s="51">
        <f>_xlfn.STDEV.S(J1168,J1169)</f>
        <v/>
      </c>
      <c r="M1168" s="50" t="n"/>
      <c r="O1168" s="295">
        <f>+(H1168-F1168)/10</f>
        <v/>
      </c>
      <c r="P1168" s="26" t="inlineStr">
        <is>
          <t>FALSO</t>
        </is>
      </c>
      <c r="Q1168" s="26" t="inlineStr">
        <is>
          <t>FALSO</t>
        </is>
      </c>
      <c r="R1168" s="149" t="inlineStr">
        <is>
          <t>Esperado</t>
        </is>
      </c>
      <c r="S1168" s="149" t="inlineStr">
        <is>
          <t>Esperado</t>
        </is>
      </c>
      <c r="T1168" s="149" t="inlineStr">
        <is>
          <t>Dato Válido</t>
        </is>
      </c>
      <c r="U1168" s="149" t="n"/>
    </row>
    <row r="1169" ht="15.75" customHeight="1" s="412">
      <c r="A1169" s="15" t="n">
        <v>2046</v>
      </c>
      <c r="B1169" s="16" t="n">
        <v>92</v>
      </c>
      <c r="C1169" s="52" t="n">
        <v>225</v>
      </c>
      <c r="D1169" s="52" t="n">
        <v>7</v>
      </c>
      <c r="E1169" s="53" t="n">
        <v>43545</v>
      </c>
      <c r="F1169" s="54" t="n">
        <v>5241</v>
      </c>
      <c r="G1169" s="52" t="n">
        <v>8079</v>
      </c>
      <c r="H1169" s="52" t="n">
        <v>7643</v>
      </c>
      <c r="I1169" s="246" t="n"/>
      <c r="J1169" s="47">
        <f>+(((G1169-F1169)-(H1169-F1169))/(H1169-F1169))*100</f>
        <v/>
      </c>
      <c r="K1169" s="50" t="n"/>
      <c r="L1169" s="50" t="n"/>
      <c r="M1169" s="50" t="n"/>
      <c r="O1169" s="295">
        <f>+(H1169-F1169)/10</f>
        <v/>
      </c>
      <c r="P1169" s="26" t="inlineStr">
        <is>
          <t>FALSO</t>
        </is>
      </c>
      <c r="Q1169" s="26" t="inlineStr">
        <is>
          <t>FALSO</t>
        </is>
      </c>
      <c r="R1169" s="149" t="inlineStr">
        <is>
          <t>No esperado</t>
        </is>
      </c>
      <c r="S1169" s="149" t="inlineStr">
        <is>
          <t>Esperado</t>
        </is>
      </c>
      <c r="T1169" s="149" t="inlineStr">
        <is>
          <t>Dato Válido</t>
        </is>
      </c>
      <c r="U1169" s="149" t="n"/>
    </row>
    <row r="1170" ht="15.75" customHeight="1" s="412">
      <c r="A1170" s="15" t="n">
        <v>2675</v>
      </c>
      <c r="B1170" s="16" t="n">
        <v>47</v>
      </c>
      <c r="C1170" s="52" t="n">
        <v>225</v>
      </c>
      <c r="D1170" s="52" t="n">
        <v>10</v>
      </c>
      <c r="E1170" s="53" t="n">
        <v>43564</v>
      </c>
      <c r="F1170" s="54" t="n">
        <v>5258</v>
      </c>
      <c r="G1170" s="52" t="n">
        <v>7228</v>
      </c>
      <c r="H1170" s="52" t="n">
        <v>6949</v>
      </c>
      <c r="I1170" s="52" t="n"/>
      <c r="J1170" s="47">
        <f>+(((G1170-F1170)-(H1170-F1170))/(H1170-F1170))*100</f>
        <v/>
      </c>
      <c r="K1170" s="51">
        <f>AVERAGE(J1170:J1171)</f>
        <v/>
      </c>
      <c r="L1170" s="51">
        <f>_xlfn.STDEV.S(J1170,J1171)</f>
        <v/>
      </c>
      <c r="M1170" s="50">
        <f>(K1168-K1170)/19</f>
        <v/>
      </c>
      <c r="N1170" s="295">
        <f>(K1162-K1170)/47</f>
        <v/>
      </c>
      <c r="O1170" s="295">
        <f>+(H1170-F1170)/10</f>
        <v/>
      </c>
      <c r="P1170" s="26" t="inlineStr">
        <is>
          <t>FALSO</t>
        </is>
      </c>
      <c r="Q1170" s="26" t="inlineStr">
        <is>
          <t>FALSO</t>
        </is>
      </c>
      <c r="R1170" s="149" t="inlineStr">
        <is>
          <t>No esperado</t>
        </is>
      </c>
      <c r="S1170" s="149" t="inlineStr">
        <is>
          <t>Esperado</t>
        </is>
      </c>
      <c r="T1170" s="149" t="inlineStr">
        <is>
          <t>Dato Válido</t>
        </is>
      </c>
      <c r="U1170" s="149" t="n"/>
    </row>
    <row r="1171" ht="15.75" customHeight="1" s="412">
      <c r="A1171" s="15" t="n">
        <v>2676</v>
      </c>
      <c r="B1171" s="16" t="n">
        <v>48</v>
      </c>
      <c r="C1171" s="52" t="n">
        <v>225</v>
      </c>
      <c r="D1171" s="52" t="n">
        <v>10</v>
      </c>
      <c r="E1171" s="53" t="n">
        <v>43564</v>
      </c>
      <c r="F1171" s="54" t="n">
        <v>5245</v>
      </c>
      <c r="G1171" s="52" t="n">
        <v>7088</v>
      </c>
      <c r="H1171" s="52" t="n">
        <v>6836</v>
      </c>
      <c r="I1171" s="52" t="n"/>
      <c r="J1171" s="47">
        <f>+(((G1171-F1171)-(H1171-F1171))/(H1171-F1171))*100</f>
        <v/>
      </c>
      <c r="K1171" s="50" t="n"/>
      <c r="L1171" s="50" t="n"/>
      <c r="M1171" s="50" t="n"/>
      <c r="O1171" s="295">
        <f>+(H1171-F1171)/10</f>
        <v/>
      </c>
      <c r="P1171" s="26" t="inlineStr">
        <is>
          <t>FALSO</t>
        </is>
      </c>
      <c r="Q1171" s="26" t="inlineStr">
        <is>
          <t>VERDADERO</t>
        </is>
      </c>
      <c r="R1171" s="149" t="inlineStr">
        <is>
          <t>No esperado</t>
        </is>
      </c>
      <c r="S1171" s="149" t="inlineStr">
        <is>
          <t>Esperado</t>
        </is>
      </c>
      <c r="T1171" s="149" t="inlineStr">
        <is>
          <t>Dato Válido</t>
        </is>
      </c>
      <c r="U1171" s="149" t="n"/>
    </row>
    <row r="1172" ht="15.75" customHeight="1" s="412">
      <c r="A1172" s="5" t="n">
        <v>497</v>
      </c>
      <c r="B1172" s="252" t="n">
        <v>147</v>
      </c>
      <c r="C1172" s="201" t="n">
        <v>226</v>
      </c>
      <c r="D1172" s="201" t="n">
        <v>2</v>
      </c>
      <c r="E1172" s="8" t="n">
        <v>43517</v>
      </c>
      <c r="F1172" s="201" t="n">
        <v>5265</v>
      </c>
      <c r="G1172" s="201" t="n">
        <v>9260</v>
      </c>
      <c r="H1172" s="201" t="n">
        <v>8289</v>
      </c>
      <c r="I1172" s="201" t="n">
        <v>9</v>
      </c>
      <c r="J1172" s="9">
        <f>+(((G1172-F1172)-(H1172-F1172))/(H1172-F1172))*100</f>
        <v/>
      </c>
      <c r="K1172" s="33">
        <f>AVERAGE(J1172:J1173)</f>
        <v/>
      </c>
      <c r="L1172" s="33">
        <f>_xlfn.STDEV.S(J1172,J1173)</f>
        <v/>
      </c>
      <c r="M1172" s="13" t="n">
        <v>1</v>
      </c>
      <c r="O1172" s="295">
        <f>+(H1172-F1172)/10</f>
        <v/>
      </c>
      <c r="P1172" s="26" t="inlineStr">
        <is>
          <t>FALSO</t>
        </is>
      </c>
      <c r="Q1172" s="26" t="inlineStr">
        <is>
          <t>FALSO</t>
        </is>
      </c>
      <c r="R1172" s="149" t="inlineStr">
        <is>
          <t>Esperado</t>
        </is>
      </c>
      <c r="S1172" s="149" t="inlineStr">
        <is>
          <t>Esperado</t>
        </is>
      </c>
      <c r="T1172" s="149" t="inlineStr">
        <is>
          <t>Se descarta</t>
        </is>
      </c>
      <c r="U1172" s="149" t="n"/>
    </row>
    <row r="1173" ht="15.75" customHeight="1" s="412">
      <c r="A1173" s="5" t="n">
        <v>498</v>
      </c>
      <c r="B1173" s="252" t="n">
        <v>148</v>
      </c>
      <c r="C1173" s="201" t="n">
        <v>226</v>
      </c>
      <c r="D1173" s="201" t="n">
        <v>2</v>
      </c>
      <c r="E1173" s="8" t="n">
        <v>43517</v>
      </c>
      <c r="F1173" s="201" t="n">
        <v>5186</v>
      </c>
      <c r="G1173" s="201" t="n">
        <v>8889</v>
      </c>
      <c r="H1173" s="201" t="n">
        <v>8014</v>
      </c>
      <c r="I1173" s="201" t="n"/>
      <c r="J1173" s="9">
        <f>+(((G1173-F1173)-(H1173-F1173))/(H1173-F1173))*100</f>
        <v/>
      </c>
      <c r="K1173" s="13" t="n"/>
      <c r="L1173" s="13" t="n"/>
      <c r="M1173" s="13" t="n"/>
      <c r="O1173" s="295">
        <f>+(H1173-F1173)/10</f>
        <v/>
      </c>
      <c r="P1173" s="26" t="inlineStr">
        <is>
          <t>FALSO</t>
        </is>
      </c>
      <c r="Q1173" s="26" t="inlineStr">
        <is>
          <t>FALSO</t>
        </is>
      </c>
      <c r="R1173" s="149" t="inlineStr">
        <is>
          <t>No esperado</t>
        </is>
      </c>
      <c r="S1173" s="149" t="inlineStr">
        <is>
          <t>Esperado</t>
        </is>
      </c>
      <c r="T1173" s="149" t="inlineStr">
        <is>
          <t>Se descarta</t>
        </is>
      </c>
      <c r="U1173" s="149" t="n"/>
    </row>
    <row r="1174" ht="15.75" customHeight="1" s="412">
      <c r="A1174" s="5" t="n">
        <v>1151</v>
      </c>
      <c r="B1174" s="252" t="n">
        <v>105</v>
      </c>
      <c r="C1174" s="201" t="n">
        <v>226</v>
      </c>
      <c r="D1174" s="201" t="n">
        <v>4</v>
      </c>
      <c r="E1174" s="8" t="n">
        <v>43524</v>
      </c>
      <c r="F1174" s="201" t="n">
        <v>5251</v>
      </c>
      <c r="G1174" s="201" t="n">
        <v>9222</v>
      </c>
      <c r="H1174" s="201" t="n">
        <v>8214</v>
      </c>
      <c r="I1174" s="201" t="n">
        <v>9</v>
      </c>
      <c r="J1174" s="9">
        <f>+(((G1174-F1174)-(H1174-F1174))/(H1174-F1174))*100</f>
        <v/>
      </c>
      <c r="K1174" s="33">
        <f>AVERAGE(J1174:J1175)</f>
        <v/>
      </c>
      <c r="L1174" s="33">
        <f>_xlfn.STDEV.S(J1174,J1175)</f>
        <v/>
      </c>
      <c r="M1174" s="13" t="n"/>
      <c r="O1174" s="295">
        <f>+(H1174-F1174)/10</f>
        <v/>
      </c>
      <c r="P1174" s="26" t="inlineStr">
        <is>
          <t>FALSO</t>
        </is>
      </c>
      <c r="Q1174" s="26" t="inlineStr">
        <is>
          <t>FALSO</t>
        </is>
      </c>
      <c r="R1174" s="149" t="inlineStr">
        <is>
          <t>Esperado</t>
        </is>
      </c>
      <c r="S1174" s="149" t="inlineStr">
        <is>
          <t>No esperado</t>
        </is>
      </c>
      <c r="T1174" s="149" t="inlineStr">
        <is>
          <t>Dato Válido</t>
        </is>
      </c>
      <c r="U1174" s="149" t="n"/>
    </row>
    <row r="1175" ht="15.75" customHeight="1" s="412">
      <c r="A1175" s="5" t="n">
        <v>1152</v>
      </c>
      <c r="B1175" s="252" t="n">
        <v>106</v>
      </c>
      <c r="C1175" s="201" t="n">
        <v>226</v>
      </c>
      <c r="D1175" s="201" t="n">
        <v>4</v>
      </c>
      <c r="E1175" s="8" t="n">
        <v>43524</v>
      </c>
      <c r="F1175" s="201" t="n">
        <v>5219</v>
      </c>
      <c r="G1175" s="201" t="n">
        <v>9361</v>
      </c>
      <c r="H1175" s="201" t="n">
        <v>8290</v>
      </c>
      <c r="I1175" s="201" t="n"/>
      <c r="J1175" s="9">
        <f>+(((G1175-F1175)-(H1175-F1175))/(H1175-F1175))*100</f>
        <v/>
      </c>
      <c r="K1175" s="13" t="n"/>
      <c r="L1175" s="13" t="n"/>
      <c r="M1175" s="13" t="n"/>
      <c r="O1175" s="295">
        <f>+(H1175-F1175)/10</f>
        <v/>
      </c>
      <c r="P1175" s="26" t="inlineStr">
        <is>
          <t>VERDADERO</t>
        </is>
      </c>
      <c r="Q1175" s="26" t="inlineStr">
        <is>
          <t>FALSO</t>
        </is>
      </c>
      <c r="R1175" s="149" t="inlineStr">
        <is>
          <t>Esperado</t>
        </is>
      </c>
      <c r="S1175" s="149" t="inlineStr">
        <is>
          <t>Esperado</t>
        </is>
      </c>
      <c r="T1175" s="149" t="inlineStr">
        <is>
          <t>Dato Válido</t>
        </is>
      </c>
      <c r="U1175" s="149" t="n"/>
    </row>
    <row r="1176" ht="15.75" customHeight="1" s="412">
      <c r="A1176" s="5" t="n">
        <v>1801</v>
      </c>
      <c r="B1176" s="252" t="n">
        <v>105</v>
      </c>
      <c r="C1176" s="201" t="n">
        <v>226</v>
      </c>
      <c r="D1176" s="201" t="n">
        <v>6</v>
      </c>
      <c r="E1176" s="8" t="n">
        <v>43535</v>
      </c>
      <c r="F1176" s="201" t="n">
        <v>5251</v>
      </c>
      <c r="G1176" s="201" t="n">
        <v>8834</v>
      </c>
      <c r="H1176" s="201" t="n">
        <v>8199</v>
      </c>
      <c r="I1176" s="201" t="n">
        <v>7</v>
      </c>
      <c r="J1176" s="9">
        <f>+(((G1176-F1176)-(H1176-F1176))/(H1176-F1176))*100</f>
        <v/>
      </c>
      <c r="K1176" s="33">
        <f>AVERAGE(J1176:J1177)</f>
        <v/>
      </c>
      <c r="L1176" s="33">
        <f>_xlfn.STDEV.S(J1176,J1177)</f>
        <v/>
      </c>
      <c r="M1176" s="13" t="n"/>
      <c r="O1176" s="295">
        <f>+(H1176-F1176)/10</f>
        <v/>
      </c>
      <c r="P1176" s="26" t="inlineStr">
        <is>
          <t>FALSO</t>
        </is>
      </c>
      <c r="Q1176" s="26" t="inlineStr">
        <is>
          <t>FALSO</t>
        </is>
      </c>
      <c r="R1176" s="149" t="inlineStr">
        <is>
          <t>No esperado</t>
        </is>
      </c>
      <c r="S1176" s="149" t="inlineStr">
        <is>
          <t>Esperado</t>
        </is>
      </c>
      <c r="T1176" s="149" t="inlineStr">
        <is>
          <t>Dato Válido</t>
        </is>
      </c>
      <c r="U1176" s="149" t="n"/>
    </row>
    <row r="1177" ht="15.75" customHeight="1" s="412">
      <c r="A1177" s="5" t="n">
        <v>1802</v>
      </c>
      <c r="B1177" s="252" t="n">
        <v>106</v>
      </c>
      <c r="C1177" s="201" t="n">
        <v>226</v>
      </c>
      <c r="D1177" s="201" t="n">
        <v>6</v>
      </c>
      <c r="E1177" s="8" t="n">
        <v>43535</v>
      </c>
      <c r="F1177" s="201" t="n">
        <v>5219</v>
      </c>
      <c r="G1177" s="201" t="n">
        <v>8615</v>
      </c>
      <c r="H1177" s="201" t="n">
        <v>8004</v>
      </c>
      <c r="I1177" s="201" t="n"/>
      <c r="J1177" s="9">
        <f>+(((G1177-F1177)-(H1177-F1177))/(H1177-F1177))*100</f>
        <v/>
      </c>
      <c r="K1177" s="13" t="n"/>
      <c r="L1177" s="13" t="n"/>
      <c r="M1177" s="13" t="n"/>
      <c r="O1177" s="295">
        <f>+(H1177-F1177)/10</f>
        <v/>
      </c>
      <c r="P1177" s="26" t="inlineStr">
        <is>
          <t>FALSO</t>
        </is>
      </c>
      <c r="Q1177" s="26" t="inlineStr">
        <is>
          <t>FALSO</t>
        </is>
      </c>
      <c r="R1177" s="149" t="inlineStr">
        <is>
          <t>No esperado</t>
        </is>
      </c>
      <c r="S1177" s="149" t="inlineStr">
        <is>
          <t>Esperado</t>
        </is>
      </c>
      <c r="T1177" s="149" t="inlineStr">
        <is>
          <t>Dato Válido</t>
        </is>
      </c>
      <c r="U1177" s="149" t="n"/>
    </row>
    <row r="1178" ht="15.75" customHeight="1" s="412">
      <c r="A1178" s="15" t="n">
        <v>2047</v>
      </c>
      <c r="B1178" s="16" t="n">
        <v>93</v>
      </c>
      <c r="C1178" s="17" t="n">
        <v>226</v>
      </c>
      <c r="D1178" s="17" t="n">
        <v>7</v>
      </c>
      <c r="E1178" s="18" t="n">
        <v>43545</v>
      </c>
      <c r="F1178" s="19" t="n">
        <v>5234</v>
      </c>
      <c r="G1178" s="17" t="n">
        <v>8941</v>
      </c>
      <c r="H1178" s="17" t="n">
        <v>8364</v>
      </c>
      <c r="I1178" s="201" t="n"/>
      <c r="J1178" s="9">
        <f>+(((G1178-F1178)-(H1178-F1178))/(H1178-F1178))*100</f>
        <v/>
      </c>
      <c r="K1178" s="33">
        <f>AVERAGE(J1178:J1179)</f>
        <v/>
      </c>
      <c r="L1178" s="33">
        <f>_xlfn.STDEV.S(J1178,J1179)</f>
        <v/>
      </c>
      <c r="M1178" s="13" t="n"/>
      <c r="O1178" s="295">
        <f>+(H1178-F1178)/10</f>
        <v/>
      </c>
      <c r="P1178" s="26" t="inlineStr">
        <is>
          <t>FALSO</t>
        </is>
      </c>
      <c r="Q1178" s="26" t="inlineStr">
        <is>
          <t>FALSO</t>
        </is>
      </c>
      <c r="R1178" s="149" t="inlineStr">
        <is>
          <t>Esperado</t>
        </is>
      </c>
      <c r="S1178" s="149" t="inlineStr">
        <is>
          <t>Esperado</t>
        </is>
      </c>
      <c r="T1178" s="149" t="inlineStr">
        <is>
          <t>Dato Válido</t>
        </is>
      </c>
      <c r="U1178" s="149" t="n"/>
    </row>
    <row r="1179" ht="15.75" customHeight="1" s="412">
      <c r="A1179" s="15" t="n">
        <v>2048</v>
      </c>
      <c r="B1179" s="16" t="n">
        <v>94</v>
      </c>
      <c r="C1179" s="17" t="n">
        <v>226</v>
      </c>
      <c r="D1179" s="17" t="n">
        <v>7</v>
      </c>
      <c r="E1179" s="18" t="n">
        <v>43545</v>
      </c>
      <c r="F1179" s="19" t="n">
        <v>5218</v>
      </c>
      <c r="G1179" s="17" t="n">
        <v>8689</v>
      </c>
      <c r="H1179" s="17" t="n">
        <v>8140</v>
      </c>
      <c r="I1179" s="201" t="n"/>
      <c r="J1179" s="9">
        <f>+(((G1179-F1179)-(H1179-F1179))/(H1179-F1179))*100</f>
        <v/>
      </c>
      <c r="K1179" s="13" t="n"/>
      <c r="L1179" s="13" t="n"/>
      <c r="M1179" s="13" t="n"/>
      <c r="O1179" s="295">
        <f>+(H1179-F1179)/10</f>
        <v/>
      </c>
      <c r="P1179" s="26" t="inlineStr">
        <is>
          <t>FALSO</t>
        </is>
      </c>
      <c r="Q1179" s="26" t="inlineStr">
        <is>
          <t>FALSO</t>
        </is>
      </c>
      <c r="R1179" s="149" t="inlineStr">
        <is>
          <t>No esperado</t>
        </is>
      </c>
      <c r="S1179" s="149" t="inlineStr">
        <is>
          <t>Esperado</t>
        </is>
      </c>
      <c r="T1179" s="149" t="inlineStr">
        <is>
          <t>Dato Válido</t>
        </is>
      </c>
      <c r="U1179" s="149" t="n"/>
    </row>
    <row r="1180" ht="15.75" customHeight="1" s="412">
      <c r="A1180" s="15" t="n">
        <v>2677</v>
      </c>
      <c r="B1180" s="16" t="n">
        <v>49</v>
      </c>
      <c r="C1180" s="17" t="n">
        <v>226</v>
      </c>
      <c r="D1180" s="17" t="n">
        <v>10</v>
      </c>
      <c r="E1180" s="18" t="n">
        <v>43564</v>
      </c>
      <c r="F1180" s="19" t="n">
        <v>5203</v>
      </c>
      <c r="G1180" s="17" t="n">
        <v>8452</v>
      </c>
      <c r="H1180" s="17" t="n">
        <v>7965</v>
      </c>
      <c r="I1180" s="17" t="n"/>
      <c r="J1180" s="9">
        <f>+(((G1180-F1180)-(H1180-F1180))/(H1180-F1180))*100</f>
        <v/>
      </c>
      <c r="K1180" s="33">
        <f>AVERAGE(J1180:J1181)</f>
        <v/>
      </c>
      <c r="L1180" s="33">
        <f>_xlfn.STDEV.S(J1180,J1181)</f>
        <v/>
      </c>
      <c r="M1180" s="13">
        <f>(K1178-K1180)/19</f>
        <v/>
      </c>
      <c r="N1180" s="295">
        <f>(K1172-K1180)/47</f>
        <v/>
      </c>
      <c r="O1180" s="295">
        <f>+(H1180-F1180)/10</f>
        <v/>
      </c>
      <c r="P1180" s="26" t="inlineStr">
        <is>
          <t>FALSO</t>
        </is>
      </c>
      <c r="Q1180" s="26" t="inlineStr">
        <is>
          <t>FALSO</t>
        </is>
      </c>
      <c r="R1180" s="149" t="inlineStr">
        <is>
          <t>No esperado</t>
        </is>
      </c>
      <c r="S1180" s="149" t="inlineStr">
        <is>
          <t>Esperado</t>
        </is>
      </c>
      <c r="T1180" s="149" t="inlineStr">
        <is>
          <t>Dato Válido</t>
        </is>
      </c>
      <c r="U1180" s="149" t="n"/>
    </row>
    <row r="1181" ht="15.75" customHeight="1" s="412">
      <c r="A1181" s="15" t="n">
        <v>2678</v>
      </c>
      <c r="B1181" s="16" t="n">
        <v>50</v>
      </c>
      <c r="C1181" s="17" t="n">
        <v>226</v>
      </c>
      <c r="D1181" s="17" t="n">
        <v>10</v>
      </c>
      <c r="E1181" s="18" t="n">
        <v>43564</v>
      </c>
      <c r="F1181" s="19" t="n">
        <v>5251</v>
      </c>
      <c r="G1181" s="17" t="n">
        <v>8580</v>
      </c>
      <c r="H1181" s="17" t="n">
        <v>8089</v>
      </c>
      <c r="I1181" s="17" t="n"/>
      <c r="J1181" s="9">
        <f>+(((G1181-F1181)-(H1181-F1181))/(H1181-F1181))*100</f>
        <v/>
      </c>
      <c r="K1181" s="13" t="n"/>
      <c r="L1181" s="13" t="n"/>
      <c r="M1181" s="13" t="n"/>
      <c r="O1181" s="295">
        <f>+(H1181-F1181)/10</f>
        <v/>
      </c>
      <c r="P1181" s="26" t="inlineStr">
        <is>
          <t>FALSO</t>
        </is>
      </c>
      <c r="Q1181" s="26" t="inlineStr">
        <is>
          <t>FALSO</t>
        </is>
      </c>
      <c r="R1181" s="149" t="inlineStr">
        <is>
          <t>Esperado</t>
        </is>
      </c>
      <c r="S1181" s="149" t="inlineStr">
        <is>
          <t>Esperado</t>
        </is>
      </c>
      <c r="T1181" s="149" t="inlineStr">
        <is>
          <t>Dato Válido</t>
        </is>
      </c>
      <c r="U1181" s="149" t="n"/>
    </row>
    <row r="1182" ht="15.75" customHeight="1" s="412">
      <c r="A1182" s="5" t="n">
        <v>499</v>
      </c>
      <c r="B1182" s="252" t="n">
        <v>149</v>
      </c>
      <c r="C1182" s="255" t="n">
        <v>227</v>
      </c>
      <c r="D1182" s="255" t="n">
        <v>2</v>
      </c>
      <c r="E1182" s="58" t="n">
        <v>43517</v>
      </c>
      <c r="F1182" s="255" t="n">
        <v>5222</v>
      </c>
      <c r="G1182" s="255" t="n">
        <v>9058</v>
      </c>
      <c r="H1182" s="255" t="n">
        <v>7935</v>
      </c>
      <c r="I1182" s="255" t="n">
        <v>10</v>
      </c>
      <c r="J1182" s="59">
        <f>+(((G1182-F1182)-(H1182-F1182))/(H1182-F1182))*100</f>
        <v/>
      </c>
      <c r="K1182" s="34">
        <f>AVERAGE(J1182:J1183)</f>
        <v/>
      </c>
      <c r="L1182" s="34">
        <f>_xlfn.STDEV.S(J1182,J1183)</f>
        <v/>
      </c>
      <c r="M1182" s="35" t="n">
        <v>2</v>
      </c>
      <c r="O1182" s="295">
        <f>+(H1182-F1182)/10</f>
        <v/>
      </c>
      <c r="P1182" s="26" t="inlineStr">
        <is>
          <t>FALSO</t>
        </is>
      </c>
      <c r="Q1182" s="26" t="inlineStr">
        <is>
          <t>FALSO</t>
        </is>
      </c>
      <c r="R1182" s="149" t="inlineStr">
        <is>
          <t>Esperado</t>
        </is>
      </c>
      <c r="S1182" s="149" t="inlineStr">
        <is>
          <t>Esperado</t>
        </is>
      </c>
      <c r="T1182" s="149" t="inlineStr">
        <is>
          <t>Dato Válido</t>
        </is>
      </c>
      <c r="U1182" s="149" t="n"/>
    </row>
    <row r="1183" ht="15.75" customHeight="1" s="412">
      <c r="A1183" s="5" t="n">
        <v>500</v>
      </c>
      <c r="B1183" s="252" t="n">
        <v>150</v>
      </c>
      <c r="C1183" s="255" t="n">
        <v>227</v>
      </c>
      <c r="D1183" s="255" t="n">
        <v>2</v>
      </c>
      <c r="E1183" s="58" t="n">
        <v>43517</v>
      </c>
      <c r="F1183" s="255" t="n">
        <v>5188</v>
      </c>
      <c r="G1183" s="255" t="n">
        <v>8721</v>
      </c>
      <c r="H1183" s="255" t="n">
        <v>7683</v>
      </c>
      <c r="I1183" s="255" t="n"/>
      <c r="J1183" s="59">
        <f>+(((G1183-F1183)-(H1183-F1183))/(H1183-F1183))*100</f>
        <v/>
      </c>
      <c r="K1183" s="35" t="n"/>
      <c r="L1183" s="35" t="n"/>
      <c r="M1183" s="35" t="n"/>
      <c r="O1183" s="295">
        <f>+(H1183-F1183)/10</f>
        <v/>
      </c>
      <c r="P1183" s="26" t="inlineStr">
        <is>
          <t>FALSO</t>
        </is>
      </c>
      <c r="Q1183" s="26" t="inlineStr">
        <is>
          <t>FALSO</t>
        </is>
      </c>
      <c r="R1183" s="149" t="inlineStr">
        <is>
          <t>Esperado</t>
        </is>
      </c>
      <c r="S1183" s="149" t="inlineStr">
        <is>
          <t>Esperado</t>
        </is>
      </c>
      <c r="T1183" s="149" t="inlineStr">
        <is>
          <t>Dato Válido</t>
        </is>
      </c>
      <c r="U1183" s="149" t="n"/>
    </row>
    <row r="1184" ht="15.75" customHeight="1" s="412">
      <c r="A1184" s="5" t="n">
        <v>1153</v>
      </c>
      <c r="B1184" s="252" t="n">
        <v>107</v>
      </c>
      <c r="C1184" s="255" t="n">
        <v>227</v>
      </c>
      <c r="D1184" s="255" t="n">
        <v>4</v>
      </c>
      <c r="E1184" s="58" t="n">
        <v>43524</v>
      </c>
      <c r="F1184" s="255" t="n">
        <v>5226</v>
      </c>
      <c r="G1184" s="255" t="n">
        <v>8293</v>
      </c>
      <c r="H1184" s="255" t="n">
        <v>7513</v>
      </c>
      <c r="I1184" s="255" t="n">
        <v>9</v>
      </c>
      <c r="J1184" s="59">
        <f>+(((G1184-F1184)-(H1184-F1184))/(H1184-F1184))*100</f>
        <v/>
      </c>
      <c r="K1184" s="34">
        <f>AVERAGE(J1184:J1185)</f>
        <v/>
      </c>
      <c r="L1184" s="34">
        <f>_xlfn.STDEV.S(J1184,J1185)</f>
        <v/>
      </c>
      <c r="M1184" s="35" t="n"/>
      <c r="O1184" s="295">
        <f>+(H1184-F1184)/10</f>
        <v/>
      </c>
      <c r="P1184" s="26" t="inlineStr">
        <is>
          <t>FALSO</t>
        </is>
      </c>
      <c r="Q1184" s="26" t="inlineStr">
        <is>
          <t>FALSO</t>
        </is>
      </c>
      <c r="R1184" s="149" t="inlineStr">
        <is>
          <t>No Esperado</t>
        </is>
      </c>
      <c r="S1184" s="149" t="inlineStr">
        <is>
          <t>Esperado</t>
        </is>
      </c>
      <c r="T1184" s="149" t="inlineStr">
        <is>
          <t>Dato Válido</t>
        </is>
      </c>
      <c r="U1184" s="149" t="n"/>
    </row>
    <row r="1185" ht="15.75" customHeight="1" s="412">
      <c r="A1185" s="5" t="n">
        <v>1154</v>
      </c>
      <c r="B1185" s="252" t="n">
        <v>108</v>
      </c>
      <c r="C1185" s="255" t="n">
        <v>227</v>
      </c>
      <c r="D1185" s="255" t="n">
        <v>4</v>
      </c>
      <c r="E1185" s="58" t="n">
        <v>43524</v>
      </c>
      <c r="F1185" s="255" t="n">
        <v>5274</v>
      </c>
      <c r="G1185" s="255" t="n">
        <v>8722</v>
      </c>
      <c r="H1185" s="255" t="n">
        <v>7827</v>
      </c>
      <c r="I1185" s="255" t="n"/>
      <c r="J1185" s="59">
        <f>+(((G1185-F1185)-(H1185-F1185))/(H1185-F1185))*100</f>
        <v/>
      </c>
      <c r="K1185" s="35" t="n"/>
      <c r="L1185" s="35" t="n"/>
      <c r="M1185" s="35" t="n"/>
      <c r="O1185" s="295">
        <f>+(H1185-F1185)/10</f>
        <v/>
      </c>
      <c r="P1185" s="26" t="inlineStr">
        <is>
          <t>VERDADERO</t>
        </is>
      </c>
      <c r="Q1185" s="26" t="inlineStr">
        <is>
          <t>FALSO</t>
        </is>
      </c>
      <c r="R1185" s="149" t="inlineStr">
        <is>
          <t>Esperado</t>
        </is>
      </c>
      <c r="S1185" s="149" t="inlineStr">
        <is>
          <t>Esperado</t>
        </is>
      </c>
      <c r="T1185" s="149" t="inlineStr">
        <is>
          <t>Dato Válido</t>
        </is>
      </c>
      <c r="U1185" s="149" t="n"/>
    </row>
    <row r="1186" ht="15.75" customHeight="1" s="412">
      <c r="A1186" s="5" t="n">
        <v>1803</v>
      </c>
      <c r="B1186" s="252" t="n">
        <v>107</v>
      </c>
      <c r="C1186" s="255" t="n">
        <v>227</v>
      </c>
      <c r="D1186" s="255" t="n">
        <v>6</v>
      </c>
      <c r="E1186" s="58" t="n">
        <v>43535</v>
      </c>
      <c r="F1186" s="255" t="n">
        <v>5226</v>
      </c>
      <c r="G1186" s="255" t="n">
        <v>8301</v>
      </c>
      <c r="H1186" s="255" t="n">
        <v>7669</v>
      </c>
      <c r="I1186" s="255" t="n">
        <v>6</v>
      </c>
      <c r="J1186" s="59">
        <f>+(((G1186-F1186)-(H1186-F1186))/(H1186-F1186))*100</f>
        <v/>
      </c>
      <c r="K1186" s="34">
        <f>AVERAGE(J1186:J1187)</f>
        <v/>
      </c>
      <c r="L1186" s="34">
        <f>_xlfn.STDEV.S(J1186,J1187)</f>
        <v/>
      </c>
      <c r="M1186" s="35" t="n"/>
      <c r="O1186" s="295">
        <f>+(H1186-F1186)/10</f>
        <v/>
      </c>
      <c r="P1186" s="26" t="inlineStr">
        <is>
          <t>FALSO</t>
        </is>
      </c>
      <c r="Q1186" s="26" t="inlineStr">
        <is>
          <t>FALSO</t>
        </is>
      </c>
      <c r="R1186" s="149" t="inlineStr">
        <is>
          <t>Esperado</t>
        </is>
      </c>
      <c r="S1186" s="149" t="inlineStr">
        <is>
          <t>Esperado</t>
        </is>
      </c>
      <c r="T1186" s="149" t="inlineStr">
        <is>
          <t>Dato Válido</t>
        </is>
      </c>
      <c r="U1186" s="149" t="n"/>
    </row>
    <row r="1187" ht="15.75" customHeight="1" s="412">
      <c r="A1187" s="5" t="n">
        <v>1804</v>
      </c>
      <c r="B1187" s="252" t="n">
        <v>108</v>
      </c>
      <c r="C1187" s="255" t="n">
        <v>227</v>
      </c>
      <c r="D1187" s="255" t="n">
        <v>6</v>
      </c>
      <c r="E1187" s="58" t="n">
        <v>43535</v>
      </c>
      <c r="F1187" s="255" t="n">
        <v>5274</v>
      </c>
      <c r="G1187" s="255" t="n">
        <v>8419</v>
      </c>
      <c r="H1187" s="255" t="n">
        <v>7778</v>
      </c>
      <c r="I1187" s="255" t="n"/>
      <c r="J1187" s="59">
        <f>+(((G1187-F1187)-(H1187-F1187))/(H1187-F1187))*100</f>
        <v/>
      </c>
      <c r="K1187" s="35" t="n"/>
      <c r="L1187" s="35" t="n"/>
      <c r="M1187" s="35" t="n"/>
      <c r="O1187" s="295">
        <f>+(H1187-F1187)/10</f>
        <v/>
      </c>
      <c r="P1187" s="26" t="inlineStr">
        <is>
          <t>FALSO</t>
        </is>
      </c>
      <c r="Q1187" s="26" t="inlineStr">
        <is>
          <t>FALSO</t>
        </is>
      </c>
      <c r="R1187" s="149" t="inlineStr">
        <is>
          <t>No Esperado</t>
        </is>
      </c>
      <c r="S1187" s="149" t="inlineStr">
        <is>
          <t>Esperado</t>
        </is>
      </c>
      <c r="T1187" s="149" t="inlineStr">
        <is>
          <t>Dato Válido</t>
        </is>
      </c>
      <c r="U1187" s="149" t="n"/>
    </row>
    <row r="1188" ht="15.75" customHeight="1" s="412">
      <c r="A1188" s="15" t="n">
        <v>2293</v>
      </c>
      <c r="B1188" s="16" t="n">
        <v>63</v>
      </c>
      <c r="C1188" s="60" t="n">
        <v>227</v>
      </c>
      <c r="D1188" s="60" t="n">
        <v>8</v>
      </c>
      <c r="E1188" s="61" t="n">
        <v>43550</v>
      </c>
      <c r="F1188" s="62" t="n">
        <v>5214</v>
      </c>
      <c r="G1188" s="60" t="n">
        <v>8430</v>
      </c>
      <c r="H1188" s="60" t="n">
        <v>7951</v>
      </c>
      <c r="I1188" s="255" t="n"/>
      <c r="J1188" s="59">
        <f>+(((G1188-F1188)-(H1188-F1188))/(H1188-F1188))*100</f>
        <v/>
      </c>
      <c r="K1188" s="34">
        <f>AVERAGE(J1188:J1189)</f>
        <v/>
      </c>
      <c r="L1188" s="34">
        <f>_xlfn.STDEV.S(J1188,J1189)</f>
        <v/>
      </c>
      <c r="M1188" s="35">
        <f>(K1186-K1188)/15</f>
        <v/>
      </c>
      <c r="N1188" s="295">
        <f>(K1184-K1188)/26</f>
        <v/>
      </c>
      <c r="O1188" s="295">
        <f>+(H1188-F1188)/10</f>
        <v/>
      </c>
      <c r="P1188" s="26" t="inlineStr">
        <is>
          <t>FALSO</t>
        </is>
      </c>
      <c r="Q1188" s="26" t="inlineStr">
        <is>
          <t>FALSO</t>
        </is>
      </c>
      <c r="R1188" s="149" t="inlineStr">
        <is>
          <t>Esperado</t>
        </is>
      </c>
      <c r="S1188" s="149" t="inlineStr">
        <is>
          <t>Esperado</t>
        </is>
      </c>
      <c r="T1188" s="149" t="inlineStr">
        <is>
          <t>Dato Válido</t>
        </is>
      </c>
      <c r="U1188" s="149" t="n"/>
    </row>
    <row r="1189" ht="15.75" customHeight="1" s="412">
      <c r="A1189" s="15" t="n">
        <v>2294</v>
      </c>
      <c r="B1189" s="16" t="n">
        <v>64</v>
      </c>
      <c r="C1189" s="60" t="n">
        <v>227</v>
      </c>
      <c r="D1189" s="60" t="n">
        <v>8</v>
      </c>
      <c r="E1189" s="61" t="n">
        <v>43550</v>
      </c>
      <c r="F1189" s="62" t="n">
        <v>5232</v>
      </c>
      <c r="G1189" s="60" t="n">
        <v>8229</v>
      </c>
      <c r="H1189" s="60" t="n">
        <v>7781</v>
      </c>
      <c r="I1189" s="255" t="n"/>
      <c r="J1189" s="59">
        <f>+(((G1189-F1189)-(H1189-F1189))/(H1189-F1189))*100</f>
        <v/>
      </c>
      <c r="K1189" s="35" t="n"/>
      <c r="L1189" s="35" t="n"/>
      <c r="M1189" s="35" t="n"/>
      <c r="O1189" s="295">
        <f>+(H1189-F1189)/10</f>
        <v/>
      </c>
      <c r="P1189" s="26" t="inlineStr">
        <is>
          <t>FALSO</t>
        </is>
      </c>
      <c r="Q1189" s="26" t="inlineStr">
        <is>
          <t>FALSO</t>
        </is>
      </c>
      <c r="R1189" s="149" t="inlineStr">
        <is>
          <t>No Esperado</t>
        </is>
      </c>
      <c r="S1189" s="149" t="inlineStr">
        <is>
          <t>Esperado</t>
        </is>
      </c>
      <c r="T1189" s="149" t="inlineStr">
        <is>
          <t>Dato Válido</t>
        </is>
      </c>
      <c r="U1189" s="149" t="n"/>
    </row>
    <row r="1190" ht="15.75" customHeight="1" s="412">
      <c r="A1190" s="5" t="n">
        <v>139</v>
      </c>
      <c r="B1190" s="252" t="n">
        <v>139</v>
      </c>
      <c r="C1190" s="201" t="n">
        <v>228</v>
      </c>
      <c r="D1190" s="201" t="n">
        <v>1</v>
      </c>
      <c r="E1190" s="8" t="n">
        <v>43514</v>
      </c>
      <c r="F1190" s="201" t="n">
        <v>5218</v>
      </c>
      <c r="G1190" s="201" t="n">
        <v>7411</v>
      </c>
      <c r="H1190" s="201" t="n">
        <v>7083</v>
      </c>
      <c r="I1190" s="201" t="n">
        <v>8</v>
      </c>
      <c r="J1190" s="9">
        <f>+(((G1190-F1190)-(H1190-F1190))/(H1190-F1190))*100</f>
        <v/>
      </c>
      <c r="K1190" s="33">
        <f>AVERAGE(J1190:J1191)</f>
        <v/>
      </c>
      <c r="L1190" s="33">
        <f>_xlfn.STDEV.S(J1190,J1191)</f>
        <v/>
      </c>
      <c r="M1190" s="13" t="n">
        <v>1</v>
      </c>
      <c r="O1190" s="295">
        <f>+(H1190-F1190)/10</f>
        <v/>
      </c>
      <c r="P1190" s="26" t="inlineStr">
        <is>
          <t>FALSO</t>
        </is>
      </c>
      <c r="Q1190" s="26" t="inlineStr">
        <is>
          <t>FALSO</t>
        </is>
      </c>
      <c r="R1190" s="149" t="inlineStr">
        <is>
          <t>Esperado</t>
        </is>
      </c>
      <c r="S1190" s="149" t="inlineStr">
        <is>
          <t>Esperado</t>
        </is>
      </c>
      <c r="T1190" s="149" t="inlineStr">
        <is>
          <t>Se descarta</t>
        </is>
      </c>
      <c r="U1190" s="149" t="n"/>
    </row>
    <row r="1191" ht="15.75" customHeight="1" s="412">
      <c r="A1191" s="5" t="n">
        <v>140</v>
      </c>
      <c r="B1191" s="252" t="n">
        <v>140</v>
      </c>
      <c r="C1191" s="201" t="n">
        <v>228</v>
      </c>
      <c r="D1191" s="201" t="n">
        <v>1</v>
      </c>
      <c r="E1191" s="8" t="n">
        <v>43514</v>
      </c>
      <c r="F1191" s="201" t="n">
        <v>5241</v>
      </c>
      <c r="G1191" s="201" t="n">
        <v>7608</v>
      </c>
      <c r="H1191" s="201" t="n">
        <v>7230</v>
      </c>
      <c r="I1191" s="201" t="n"/>
      <c r="J1191" s="9">
        <f>+(((G1191-F1191)-(H1191-F1191))/(H1191-F1191))*100</f>
        <v/>
      </c>
      <c r="K1191" s="13" t="n"/>
      <c r="L1191" s="13" t="n"/>
      <c r="M1191" s="13" t="n"/>
      <c r="O1191" s="295">
        <f>+(H1191-F1191)/10</f>
        <v/>
      </c>
      <c r="P1191" s="26" t="inlineStr">
        <is>
          <t>FALSO</t>
        </is>
      </c>
      <c r="Q1191" s="26" t="inlineStr">
        <is>
          <t>FALSO</t>
        </is>
      </c>
      <c r="R1191" s="149" t="inlineStr">
        <is>
          <t>Esperado</t>
        </is>
      </c>
      <c r="S1191" s="149" t="inlineStr">
        <is>
          <t>No esperado</t>
        </is>
      </c>
      <c r="T1191" s="149" t="inlineStr">
        <is>
          <t>Se descarta</t>
        </is>
      </c>
      <c r="U1191" s="149" t="n"/>
    </row>
    <row r="1192" ht="15.75" customHeight="1" s="412">
      <c r="A1192" s="5" t="n">
        <v>793</v>
      </c>
      <c r="B1192" s="252" t="n">
        <v>139</v>
      </c>
      <c r="C1192" s="201" t="n">
        <v>228</v>
      </c>
      <c r="D1192" s="201" t="n">
        <v>3</v>
      </c>
      <c r="E1192" s="8" t="n">
        <v>43521</v>
      </c>
      <c r="F1192" s="201" t="n">
        <v>5218</v>
      </c>
      <c r="G1192" s="201" t="n">
        <v>7383</v>
      </c>
      <c r="H1192" s="201" t="n">
        <v>7033</v>
      </c>
      <c r="I1192" s="201" t="n">
        <v>5</v>
      </c>
      <c r="J1192" s="9">
        <f>+(((G1192-F1192)-(H1192-F1192))/(H1192-F1192))*100</f>
        <v/>
      </c>
      <c r="K1192" s="33">
        <f>AVERAGE(J1192:J1193)</f>
        <v/>
      </c>
      <c r="L1192" s="33">
        <f>_xlfn.STDEV.S(J1192,J1193)</f>
        <v/>
      </c>
      <c r="M1192" s="13" t="n"/>
      <c r="O1192" s="295">
        <f>+(H1192-F1192)/10</f>
        <v/>
      </c>
      <c r="P1192" s="26" t="inlineStr">
        <is>
          <t>FALSO</t>
        </is>
      </c>
      <c r="Q1192" s="26" t="inlineStr">
        <is>
          <t>FALSO</t>
        </is>
      </c>
      <c r="R1192" s="149" t="inlineStr">
        <is>
          <t>No esperado</t>
        </is>
      </c>
      <c r="S1192" s="149" t="inlineStr">
        <is>
          <t>Esperado</t>
        </is>
      </c>
      <c r="T1192" s="149" t="inlineStr">
        <is>
          <t>Se descarta</t>
        </is>
      </c>
      <c r="U1192" s="149" t="n"/>
    </row>
    <row r="1193" ht="15.75" customHeight="1" s="412">
      <c r="A1193" s="5" t="n">
        <v>794</v>
      </c>
      <c r="B1193" s="252" t="n">
        <v>140</v>
      </c>
      <c r="C1193" s="201" t="n">
        <v>228</v>
      </c>
      <c r="D1193" s="201" t="n">
        <v>3</v>
      </c>
      <c r="E1193" s="8" t="n">
        <v>43521</v>
      </c>
      <c r="F1193" s="201" t="n">
        <v>5241</v>
      </c>
      <c r="G1193" s="201" t="n">
        <v>7440</v>
      </c>
      <c r="H1193" s="201" t="n">
        <v>7078</v>
      </c>
      <c r="I1193" s="201" t="n"/>
      <c r="J1193" s="9">
        <f>+(((G1193-F1193)-(H1193-F1193))/(H1193-F1193))*100</f>
        <v/>
      </c>
      <c r="K1193" s="13" t="n"/>
      <c r="L1193" s="13" t="n"/>
      <c r="M1193" s="13" t="n"/>
      <c r="O1193" s="295">
        <f>+(H1193-F1193)/10</f>
        <v/>
      </c>
      <c r="P1193" s="26" t="inlineStr">
        <is>
          <t>FALSO</t>
        </is>
      </c>
      <c r="Q1193" s="26" t="inlineStr">
        <is>
          <t>FALSO</t>
        </is>
      </c>
      <c r="R1193" s="149" t="inlineStr">
        <is>
          <t>Esperado</t>
        </is>
      </c>
      <c r="S1193" s="149" t="inlineStr">
        <is>
          <t>Esperado</t>
        </is>
      </c>
      <c r="T1193" s="149" t="inlineStr">
        <is>
          <t>Se descarta</t>
        </is>
      </c>
      <c r="U1193" s="149" t="n"/>
    </row>
    <row r="1194" ht="15.75" customHeight="1" s="412">
      <c r="A1194" s="5" t="n">
        <v>1443</v>
      </c>
      <c r="B1194" s="252" t="n">
        <v>139</v>
      </c>
      <c r="C1194" s="201" t="n">
        <v>228</v>
      </c>
      <c r="D1194" s="201" t="n">
        <v>5</v>
      </c>
      <c r="E1194" s="8" t="n">
        <v>43531</v>
      </c>
      <c r="F1194" s="201" t="n">
        <v>5218</v>
      </c>
      <c r="G1194" s="201" t="n">
        <v>7765</v>
      </c>
      <c r="H1194" s="201" t="n">
        <v>7392</v>
      </c>
      <c r="I1194" s="201" t="n">
        <v>10</v>
      </c>
      <c r="J1194" s="9">
        <f>+(((G1194-F1194)-(H1194-F1194))/(H1194-F1194))*100</f>
        <v/>
      </c>
      <c r="K1194" s="33">
        <f>AVERAGE(J1194:J1195)</f>
        <v/>
      </c>
      <c r="L1194" s="33">
        <f>_xlfn.STDEV.S(J1194,J1195)</f>
        <v/>
      </c>
      <c r="M1194" s="13" t="n"/>
      <c r="O1194" s="295">
        <f>+(H1194-F1194)/10</f>
        <v/>
      </c>
      <c r="P1194" s="26" t="inlineStr">
        <is>
          <t>FALSO</t>
        </is>
      </c>
      <c r="Q1194" s="26" t="inlineStr">
        <is>
          <t>FALSO</t>
        </is>
      </c>
      <c r="R1194" s="149" t="inlineStr">
        <is>
          <t>Esperado</t>
        </is>
      </c>
      <c r="S1194" s="149" t="inlineStr">
        <is>
          <t>Esperado</t>
        </is>
      </c>
      <c r="T1194" s="149" t="inlineStr">
        <is>
          <t>Se descarta</t>
        </is>
      </c>
      <c r="U1194" s="149" t="n"/>
    </row>
    <row r="1195" ht="15.75" customHeight="1" s="412">
      <c r="A1195" s="5" t="n">
        <v>1444</v>
      </c>
      <c r="B1195" s="252" t="n">
        <v>140</v>
      </c>
      <c r="C1195" s="201" t="n">
        <v>228</v>
      </c>
      <c r="D1195" s="201" t="n">
        <v>5</v>
      </c>
      <c r="E1195" s="8" t="n">
        <v>43531</v>
      </c>
      <c r="F1195" s="201" t="n">
        <v>5241</v>
      </c>
      <c r="G1195" s="201" t="n">
        <v>7650</v>
      </c>
      <c r="H1195" s="201" t="n">
        <v>7297</v>
      </c>
      <c r="I1195" s="201" t="n"/>
      <c r="J1195" s="9">
        <f>+(((G1195-F1195)-(H1195-F1195))/(H1195-F1195))*100</f>
        <v/>
      </c>
      <c r="K1195" s="13" t="n"/>
      <c r="L1195" s="13" t="n"/>
      <c r="M1195" s="13" t="n"/>
      <c r="O1195" s="295">
        <f>+(H1195-F1195)/10</f>
        <v/>
      </c>
      <c r="P1195" s="26" t="inlineStr">
        <is>
          <t>FALSO</t>
        </is>
      </c>
      <c r="Q1195" s="26" t="inlineStr">
        <is>
          <t>FALSO</t>
        </is>
      </c>
      <c r="R1195" s="149" t="inlineStr">
        <is>
          <t>No esperado</t>
        </is>
      </c>
      <c r="S1195" s="149" t="inlineStr">
        <is>
          <t>Esperado</t>
        </is>
      </c>
      <c r="T1195" s="149" t="inlineStr">
        <is>
          <t>Se descarta</t>
        </is>
      </c>
      <c r="U1195" s="149" t="n"/>
    </row>
    <row r="1196" ht="15.75" customHeight="1" s="412">
      <c r="A1196" s="15" t="n">
        <v>2049</v>
      </c>
      <c r="B1196" s="16" t="n">
        <v>95</v>
      </c>
      <c r="C1196" s="17" t="n">
        <v>228</v>
      </c>
      <c r="D1196" s="17" t="n">
        <v>7</v>
      </c>
      <c r="E1196" s="18" t="n">
        <v>43545</v>
      </c>
      <c r="F1196" s="19" t="n">
        <v>5232</v>
      </c>
      <c r="G1196" s="17" t="n">
        <v>7414</v>
      </c>
      <c r="H1196" s="17" t="n">
        <v>7107</v>
      </c>
      <c r="I1196" s="201" t="n"/>
      <c r="J1196" s="9">
        <f>+(((G1196-F1196)-(H1196-F1196))/(H1196-F1196))*100</f>
        <v/>
      </c>
      <c r="K1196" s="33">
        <f>AVERAGE(J1196:J1197)</f>
        <v/>
      </c>
      <c r="L1196" s="33">
        <f>_xlfn.STDEV.S(J1196,J1197)</f>
        <v/>
      </c>
      <c r="M1196" s="13">
        <f>(K1194-K1196)/14</f>
        <v/>
      </c>
      <c r="N1196" s="295">
        <f>(K1190-K1196)/31</f>
        <v/>
      </c>
      <c r="O1196" s="295">
        <f>+(H1196-F1196)/10</f>
        <v/>
      </c>
      <c r="P1196" s="26" t="inlineStr">
        <is>
          <t>FALSO</t>
        </is>
      </c>
      <c r="Q1196" s="26" t="inlineStr">
        <is>
          <t>FALSO</t>
        </is>
      </c>
      <c r="R1196" s="149" t="inlineStr">
        <is>
          <t>No esperado</t>
        </is>
      </c>
      <c r="S1196" s="149" t="inlineStr">
        <is>
          <t>Esperado</t>
        </is>
      </c>
      <c r="T1196" s="149" t="inlineStr">
        <is>
          <t>Se descarta</t>
        </is>
      </c>
      <c r="U1196" s="149" t="n"/>
    </row>
    <row r="1197" ht="15.75" customHeight="1" s="412">
      <c r="A1197" s="15" t="n">
        <v>2050</v>
      </c>
      <c r="B1197" s="16" t="n">
        <v>96</v>
      </c>
      <c r="C1197" s="17" t="n">
        <v>228</v>
      </c>
      <c r="D1197" s="17" t="n">
        <v>7</v>
      </c>
      <c r="E1197" s="18" t="n">
        <v>43545</v>
      </c>
      <c r="F1197" s="19" t="n">
        <v>5242</v>
      </c>
      <c r="G1197" s="17" t="n">
        <v>7655</v>
      </c>
      <c r="H1197" s="17" t="n">
        <v>7325</v>
      </c>
      <c r="I1197" s="201" t="n"/>
      <c r="J1197" s="9">
        <f>+(((G1197-F1197)-(H1197-F1197))/(H1197-F1197))*100</f>
        <v/>
      </c>
      <c r="K1197" s="13" t="n"/>
      <c r="L1197" s="13" t="n"/>
      <c r="M1197" s="13" t="n"/>
      <c r="O1197" s="295">
        <f>+(H1197-F1197)/10</f>
        <v/>
      </c>
      <c r="P1197" s="26" t="inlineStr">
        <is>
          <t>FALSO</t>
        </is>
      </c>
      <c r="Q1197" s="26" t="inlineStr">
        <is>
          <t>VERDADERO</t>
        </is>
      </c>
      <c r="R1197" s="149" t="inlineStr">
        <is>
          <t>Esperado</t>
        </is>
      </c>
      <c r="S1197" s="149" t="inlineStr">
        <is>
          <t>Esperado</t>
        </is>
      </c>
      <c r="T1197" s="149" t="inlineStr">
        <is>
          <t>Se descarta</t>
        </is>
      </c>
      <c r="U1197" s="149" t="n"/>
    </row>
    <row r="1198" ht="15.75" customHeight="1" s="412">
      <c r="A1198" s="5" t="n">
        <v>141</v>
      </c>
      <c r="B1198" s="252" t="n">
        <v>141</v>
      </c>
      <c r="C1198" s="246" t="n">
        <v>229</v>
      </c>
      <c r="D1198" s="246" t="n">
        <v>1</v>
      </c>
      <c r="E1198" s="46" t="n">
        <v>43514</v>
      </c>
      <c r="F1198" s="246" t="n">
        <v>5187</v>
      </c>
      <c r="G1198" s="246" t="n">
        <v>9063</v>
      </c>
      <c r="H1198" s="246" t="n">
        <v>7918</v>
      </c>
      <c r="I1198" s="246" t="n">
        <v>9</v>
      </c>
      <c r="J1198" s="47">
        <f>+(((G1198-F1198)-(H1198-F1198))/(H1198-F1198))*100</f>
        <v/>
      </c>
      <c r="K1198" s="51">
        <f>AVERAGE(J1198:J1199)</f>
        <v/>
      </c>
      <c r="L1198" s="51">
        <f>_xlfn.STDEV.S(J1198,J1199)</f>
        <v/>
      </c>
      <c r="M1198" s="50" t="n">
        <v>1</v>
      </c>
      <c r="O1198" s="295">
        <f>+(H1198-F1198)/10</f>
        <v/>
      </c>
      <c r="P1198" s="26" t="inlineStr">
        <is>
          <t>FALSO</t>
        </is>
      </c>
      <c r="Q1198" s="26" t="inlineStr">
        <is>
          <t>FALSO</t>
        </is>
      </c>
      <c r="R1198" s="149" t="inlineStr">
        <is>
          <t>Esperado</t>
        </is>
      </c>
      <c r="S1198" s="149" t="inlineStr">
        <is>
          <t>Esperado</t>
        </is>
      </c>
      <c r="T1198" s="149" t="inlineStr">
        <is>
          <t>Dato Válido</t>
        </is>
      </c>
      <c r="U1198" s="149" t="n"/>
    </row>
    <row r="1199" ht="15.75" customHeight="1" s="412">
      <c r="A1199" s="5" t="n">
        <v>142</v>
      </c>
      <c r="B1199" s="252" t="n">
        <v>142</v>
      </c>
      <c r="C1199" s="246" t="n">
        <v>229</v>
      </c>
      <c r="D1199" s="246" t="n">
        <v>1</v>
      </c>
      <c r="E1199" s="46" t="n">
        <v>43514</v>
      </c>
      <c r="F1199" s="246" t="n">
        <v>5229</v>
      </c>
      <c r="G1199" s="246" t="n">
        <v>8759</v>
      </c>
      <c r="H1199" s="246" t="n">
        <v>7666</v>
      </c>
      <c r="I1199" s="246" t="n"/>
      <c r="J1199" s="47">
        <f>+(((G1199-F1199)-(H1199-F1199))/(H1199-F1199))*100</f>
        <v/>
      </c>
      <c r="K1199" s="50" t="n"/>
      <c r="L1199" s="50" t="n"/>
      <c r="M1199" s="50" t="n"/>
      <c r="O1199" s="295">
        <f>+(H1199-F1199)/10</f>
        <v/>
      </c>
      <c r="P1199" s="26" t="inlineStr">
        <is>
          <t>FALSO</t>
        </is>
      </c>
      <c r="Q1199" s="26" t="inlineStr">
        <is>
          <t>FALSO</t>
        </is>
      </c>
      <c r="R1199" s="149" t="inlineStr">
        <is>
          <t>No esperado</t>
        </is>
      </c>
      <c r="S1199" s="149" t="inlineStr">
        <is>
          <t>No esperado</t>
        </is>
      </c>
      <c r="T1199" s="149" t="inlineStr">
        <is>
          <t>Dato Válido</t>
        </is>
      </c>
      <c r="U1199" s="149" t="n"/>
    </row>
    <row r="1200" ht="15.75" customHeight="1" s="412">
      <c r="A1200" s="5" t="n">
        <v>795</v>
      </c>
      <c r="B1200" s="252" t="n">
        <v>141</v>
      </c>
      <c r="C1200" s="246" t="n">
        <v>229</v>
      </c>
      <c r="D1200" s="246" t="n">
        <v>3</v>
      </c>
      <c r="E1200" s="46" t="n">
        <v>43521</v>
      </c>
      <c r="F1200" s="246" t="n">
        <v>5187</v>
      </c>
      <c r="G1200" s="246" t="n">
        <v>8506</v>
      </c>
      <c r="H1200" s="246" t="n">
        <v>7729</v>
      </c>
      <c r="I1200" s="246" t="n">
        <v>8</v>
      </c>
      <c r="J1200" s="47">
        <f>+(((G1200-F1200)-(H1200-F1200))/(H1200-F1200))*100</f>
        <v/>
      </c>
      <c r="K1200" s="51">
        <f>AVERAGE(J1200:J1201)</f>
        <v/>
      </c>
      <c r="L1200" s="51">
        <f>_xlfn.STDEV.S(J1200,J1201)</f>
        <v/>
      </c>
      <c r="M1200" s="50" t="n"/>
      <c r="O1200" s="295">
        <f>+(H1200-F1200)/10</f>
        <v/>
      </c>
      <c r="P1200" s="26" t="inlineStr">
        <is>
          <t>FALSO</t>
        </is>
      </c>
      <c r="Q1200" s="26" t="inlineStr">
        <is>
          <t>FALSO</t>
        </is>
      </c>
      <c r="R1200" s="149" t="inlineStr">
        <is>
          <t>Esperado</t>
        </is>
      </c>
      <c r="S1200" s="149" t="inlineStr">
        <is>
          <t>Esperado</t>
        </is>
      </c>
      <c r="T1200" s="149" t="inlineStr">
        <is>
          <t>Dato Válido</t>
        </is>
      </c>
      <c r="U1200" s="149" t="n"/>
    </row>
    <row r="1201" ht="15.75" customHeight="1" s="412">
      <c r="A1201" s="5" t="n">
        <v>796</v>
      </c>
      <c r="B1201" s="252" t="n">
        <v>142</v>
      </c>
      <c r="C1201" s="246" t="n">
        <v>229</v>
      </c>
      <c r="D1201" s="246" t="n">
        <v>3</v>
      </c>
      <c r="E1201" s="46" t="n">
        <v>43521</v>
      </c>
      <c r="F1201" s="246" t="n">
        <v>5229</v>
      </c>
      <c r="G1201" s="246" t="n">
        <v>8690</v>
      </c>
      <c r="H1201" s="246" t="n">
        <v>7833</v>
      </c>
      <c r="I1201" s="246" t="n"/>
      <c r="J1201" s="47">
        <f>+(((G1201-F1201)-(H1201-F1201))/(H1201-F1201))*100</f>
        <v/>
      </c>
      <c r="K1201" s="50" t="n"/>
      <c r="L1201" s="50" t="n"/>
      <c r="M1201" s="50" t="n"/>
      <c r="O1201" s="295">
        <f>+(H1201-F1201)/10</f>
        <v/>
      </c>
      <c r="P1201" s="26" t="inlineStr">
        <is>
          <t>VERDADERO</t>
        </is>
      </c>
      <c r="Q1201" s="26" t="inlineStr">
        <is>
          <t>FALSO</t>
        </is>
      </c>
      <c r="R1201" s="149" t="inlineStr">
        <is>
          <t>Esperado</t>
        </is>
      </c>
      <c r="S1201" s="149" t="inlineStr">
        <is>
          <t>No esperado</t>
        </is>
      </c>
      <c r="T1201" s="149" t="inlineStr">
        <is>
          <t>Dato Válido</t>
        </is>
      </c>
      <c r="U1201" s="149" t="n"/>
    </row>
    <row r="1202" ht="15.75" customHeight="1" s="412">
      <c r="A1202" s="5" t="n">
        <v>1445</v>
      </c>
      <c r="B1202" s="252" t="n">
        <v>141</v>
      </c>
      <c r="C1202" s="246" t="n">
        <v>229</v>
      </c>
      <c r="D1202" s="246" t="n">
        <v>5</v>
      </c>
      <c r="E1202" s="46" t="n">
        <v>43531</v>
      </c>
      <c r="F1202" s="246" t="n">
        <v>5187</v>
      </c>
      <c r="G1202" s="246" t="n">
        <v>8262</v>
      </c>
      <c r="H1202" s="246" t="n">
        <v>7759</v>
      </c>
      <c r="I1202" s="246" t="n">
        <v>10</v>
      </c>
      <c r="J1202" s="47">
        <f>+(((G1202-F1202)-(H1202-F1202))/(H1202-F1202))*100</f>
        <v/>
      </c>
      <c r="K1202" s="51">
        <f>AVERAGE(J1202:J1203)</f>
        <v/>
      </c>
      <c r="L1202" s="51">
        <f>_xlfn.STDEV.S(J1202,J1203)</f>
        <v/>
      </c>
      <c r="M1202" s="50" t="n"/>
      <c r="O1202" s="295">
        <f>+(H1202-F1202)/10</f>
        <v/>
      </c>
      <c r="P1202" s="26" t="inlineStr">
        <is>
          <t>FALSO</t>
        </is>
      </c>
      <c r="Q1202" s="26" t="inlineStr">
        <is>
          <t>FALSO</t>
        </is>
      </c>
      <c r="R1202" s="149" t="inlineStr">
        <is>
          <t>No esperado</t>
        </is>
      </c>
      <c r="S1202" s="149" t="inlineStr">
        <is>
          <t>Esperado</t>
        </is>
      </c>
      <c r="T1202" s="149" t="inlineStr">
        <is>
          <t>Dato Válido</t>
        </is>
      </c>
      <c r="U1202" s="149" t="n"/>
    </row>
    <row r="1203" ht="15.75" customHeight="1" s="412">
      <c r="A1203" s="5" t="n">
        <v>1446</v>
      </c>
      <c r="B1203" s="252" t="n">
        <v>142</v>
      </c>
      <c r="C1203" s="246" t="n">
        <v>229</v>
      </c>
      <c r="D1203" s="246" t="n">
        <v>5</v>
      </c>
      <c r="E1203" s="46" t="n">
        <v>43531</v>
      </c>
      <c r="F1203" s="246" t="n">
        <v>5229</v>
      </c>
      <c r="G1203" s="246" t="n">
        <v>8153</v>
      </c>
      <c r="H1203" s="246" t="n">
        <v>7686</v>
      </c>
      <c r="I1203" s="246" t="n"/>
      <c r="J1203" s="47">
        <f>+(((G1203-F1203)-(H1203-F1203))/(H1203-F1203))*100</f>
        <v/>
      </c>
      <c r="K1203" s="50" t="n"/>
      <c r="L1203" s="50" t="n"/>
      <c r="M1203" s="50" t="n"/>
      <c r="O1203" s="295">
        <f>+(H1203-F1203)/10</f>
        <v/>
      </c>
      <c r="P1203" s="26" t="inlineStr">
        <is>
          <t>FALSO</t>
        </is>
      </c>
      <c r="Q1203" s="26" t="inlineStr">
        <is>
          <t>FALSO</t>
        </is>
      </c>
      <c r="R1203" s="149" t="inlineStr">
        <is>
          <t>No esperado</t>
        </is>
      </c>
      <c r="S1203" s="149" t="inlineStr">
        <is>
          <t>Esperado</t>
        </is>
      </c>
      <c r="T1203" s="149" t="inlineStr">
        <is>
          <t>Dato Válido</t>
        </is>
      </c>
      <c r="U1203" s="149" t="n"/>
    </row>
    <row r="1204" ht="15.75" customHeight="1" s="412">
      <c r="A1204" s="15" t="n">
        <v>2051</v>
      </c>
      <c r="B1204" s="16" t="n">
        <v>97</v>
      </c>
      <c r="C1204" s="52" t="n">
        <v>229</v>
      </c>
      <c r="D1204" s="52" t="n">
        <v>7</v>
      </c>
      <c r="E1204" s="53" t="n">
        <v>43545</v>
      </c>
      <c r="F1204" s="54" t="n">
        <v>5287</v>
      </c>
      <c r="G1204" s="52" t="n">
        <v>8840</v>
      </c>
      <c r="H1204" s="52" t="n">
        <v>8320</v>
      </c>
      <c r="I1204" s="246" t="n"/>
      <c r="J1204" s="47">
        <f>+(((G1204-F1204)-(H1204-F1204))/(H1204-F1204))*100</f>
        <v/>
      </c>
      <c r="K1204" s="51">
        <f>AVERAGE(J1204:J1205)</f>
        <v/>
      </c>
      <c r="L1204" s="51">
        <f>_xlfn.STDEV.S(J1204,J1205)</f>
        <v/>
      </c>
      <c r="M1204" s="50">
        <f>(K1202-K1204)/14</f>
        <v/>
      </c>
      <c r="N1204" s="295">
        <f>(K1200-K1204)/24</f>
        <v/>
      </c>
      <c r="O1204" s="295">
        <f>+(H1204-F1204)/10</f>
        <v/>
      </c>
      <c r="P1204" s="26" t="inlineStr">
        <is>
          <t>FALSO</t>
        </is>
      </c>
      <c r="Q1204" s="26" t="inlineStr">
        <is>
          <t>FALSO</t>
        </is>
      </c>
      <c r="R1204" s="149" t="inlineStr">
        <is>
          <t>Esperado</t>
        </is>
      </c>
      <c r="S1204" s="149" t="inlineStr">
        <is>
          <t>Esperado</t>
        </is>
      </c>
      <c r="T1204" s="149" t="inlineStr">
        <is>
          <t>Dato Válido</t>
        </is>
      </c>
      <c r="U1204" s="149" t="n"/>
    </row>
    <row r="1205" ht="15.75" customHeight="1" s="412">
      <c r="A1205" s="15" t="n">
        <v>2052</v>
      </c>
      <c r="B1205" s="16" t="n">
        <v>98</v>
      </c>
      <c r="C1205" s="52" t="n">
        <v>229</v>
      </c>
      <c r="D1205" s="52" t="n">
        <v>7</v>
      </c>
      <c r="E1205" s="53" t="n">
        <v>43545</v>
      </c>
      <c r="F1205" s="54" t="n">
        <v>5252</v>
      </c>
      <c r="G1205" s="52" t="n">
        <v>8229</v>
      </c>
      <c r="H1205" s="52" t="n">
        <v>7791</v>
      </c>
      <c r="I1205" s="246" t="n"/>
      <c r="J1205" s="47">
        <f>+(((G1205-F1205)-(H1205-F1205))/(H1205-F1205))*100</f>
        <v/>
      </c>
      <c r="K1205" s="50" t="n"/>
      <c r="L1205" s="50" t="n"/>
      <c r="M1205" s="50" t="n"/>
      <c r="O1205" s="295">
        <f>+(H1205-F1205)/10</f>
        <v/>
      </c>
      <c r="P1205" s="26" t="inlineStr">
        <is>
          <t>FALSO</t>
        </is>
      </c>
      <c r="Q1205" s="26" t="inlineStr">
        <is>
          <t>FALSO</t>
        </is>
      </c>
      <c r="R1205" s="149" t="inlineStr">
        <is>
          <t>No esperado</t>
        </is>
      </c>
      <c r="S1205" s="149" t="inlineStr">
        <is>
          <t>Esperado</t>
        </is>
      </c>
      <c r="T1205" s="149" t="inlineStr">
        <is>
          <t>Dato Válido</t>
        </is>
      </c>
      <c r="U1205" s="149" t="n"/>
    </row>
    <row r="1206" ht="15.75" customHeight="1" s="412">
      <c r="A1206" s="5" t="n">
        <v>143</v>
      </c>
      <c r="B1206" s="252" t="n">
        <v>143</v>
      </c>
      <c r="C1206" s="201" t="n">
        <v>230</v>
      </c>
      <c r="D1206" s="201" t="n">
        <v>1</v>
      </c>
      <c r="E1206" s="8" t="n">
        <v>43514</v>
      </c>
      <c r="F1206" s="201" t="n">
        <v>5229</v>
      </c>
      <c r="G1206" s="201" t="n"/>
      <c r="H1206" s="201" t="n"/>
      <c r="I1206" s="201" t="n"/>
      <c r="J1206" s="9">
        <f>+(((G1206-F1206)-(H1206-F1206))/(H1206-F1206))*100</f>
        <v/>
      </c>
      <c r="K1206" s="33">
        <f>AVERAGE(J1206:J1207)</f>
        <v/>
      </c>
      <c r="L1206" s="33">
        <f>_xlfn.STDEV.S(J1206,J1207)</f>
        <v/>
      </c>
      <c r="M1206" s="13" t="n">
        <v>1</v>
      </c>
      <c r="O1206" s="295">
        <f>+(H1206-F1206)/10</f>
        <v/>
      </c>
      <c r="P1206" s="26" t="inlineStr">
        <is>
          <t>FALSO</t>
        </is>
      </c>
      <c r="Q1206" s="26" t="inlineStr">
        <is>
          <t>FALSO</t>
        </is>
      </c>
      <c r="R1206" s="149" t="inlineStr">
        <is>
          <t>Esperado</t>
        </is>
      </c>
      <c r="S1206" s="149" t="inlineStr">
        <is>
          <t>Esperado</t>
        </is>
      </c>
      <c r="T1206" s="149" t="inlineStr">
        <is>
          <t>Se descarta</t>
        </is>
      </c>
      <c r="U1206" s="149" t="n"/>
    </row>
    <row r="1207" ht="15.75" customHeight="1" s="412">
      <c r="A1207" s="5" t="n">
        <v>144</v>
      </c>
      <c r="B1207" s="252" t="n">
        <v>144</v>
      </c>
      <c r="C1207" s="201" t="n">
        <v>230</v>
      </c>
      <c r="D1207" s="201" t="n">
        <v>1</v>
      </c>
      <c r="E1207" s="8" t="n">
        <v>43514</v>
      </c>
      <c r="F1207" s="201" t="n">
        <v>5238</v>
      </c>
      <c r="G1207" s="201" t="n"/>
      <c r="H1207" s="201" t="n"/>
      <c r="I1207" s="201" t="n"/>
      <c r="J1207" s="9">
        <f>+(((G1207-F1207)-(H1207-F1207))/(H1207-F1207))*100</f>
        <v/>
      </c>
      <c r="K1207" s="13" t="n"/>
      <c r="L1207" s="13" t="n"/>
      <c r="M1207" s="13" t="n"/>
      <c r="O1207" s="295">
        <f>+(H1207-F1207)/10</f>
        <v/>
      </c>
      <c r="P1207" s="26" t="inlineStr">
        <is>
          <t>FALSO</t>
        </is>
      </c>
      <c r="Q1207" s="26" t="inlineStr">
        <is>
          <t>FALSO</t>
        </is>
      </c>
      <c r="R1207" s="149" t="inlineStr">
        <is>
          <t>Esperado</t>
        </is>
      </c>
      <c r="S1207" s="149" t="inlineStr">
        <is>
          <t>Esperado</t>
        </is>
      </c>
      <c r="T1207" s="149" t="inlineStr">
        <is>
          <t>Se descarta</t>
        </is>
      </c>
      <c r="U1207" s="149" t="n"/>
    </row>
    <row r="1208" ht="15.75" customHeight="1" s="412">
      <c r="A1208" s="5" t="n">
        <v>653</v>
      </c>
      <c r="B1208" s="252" t="n">
        <v>303</v>
      </c>
      <c r="C1208" s="201" t="n">
        <v>230</v>
      </c>
      <c r="D1208" s="201" t="n">
        <v>2</v>
      </c>
      <c r="E1208" s="8" t="n">
        <v>43517</v>
      </c>
      <c r="F1208" s="201" t="n">
        <v>5303</v>
      </c>
      <c r="G1208" s="201" t="n">
        <v>7842</v>
      </c>
      <c r="H1208" s="201" t="n">
        <v>7459</v>
      </c>
      <c r="I1208" s="201" t="n">
        <v>11</v>
      </c>
      <c r="J1208" s="9">
        <f>+(((G1208-F1208)-(H1208-F1208))/(H1208-F1208))*100</f>
        <v/>
      </c>
      <c r="K1208" s="33">
        <f>AVERAGE(J1208:J1209)</f>
        <v/>
      </c>
      <c r="L1208" s="33">
        <f>_xlfn.STDEV.S(J1208,J1209)</f>
        <v/>
      </c>
      <c r="M1208" s="13" t="n"/>
      <c r="O1208" s="295">
        <f>+(H1208-F1208)/10</f>
        <v/>
      </c>
      <c r="P1208" s="26" t="inlineStr">
        <is>
          <t>FALSO</t>
        </is>
      </c>
      <c r="Q1208" s="26" t="inlineStr">
        <is>
          <t>FALSO</t>
        </is>
      </c>
      <c r="R1208" s="149" t="inlineStr">
        <is>
          <t>Esperado</t>
        </is>
      </c>
      <c r="S1208" s="149" t="inlineStr">
        <is>
          <t>No esperado</t>
        </is>
      </c>
      <c r="T1208" s="149" t="inlineStr">
        <is>
          <t>Se descarta</t>
        </is>
      </c>
      <c r="U1208" s="149" t="n"/>
    </row>
    <row r="1209" ht="15.75" customHeight="1" s="412">
      <c r="A1209" s="5" t="n">
        <v>654</v>
      </c>
      <c r="B1209" s="252" t="n">
        <v>304</v>
      </c>
      <c r="C1209" s="201" t="n">
        <v>230</v>
      </c>
      <c r="D1209" s="201" t="n">
        <v>2</v>
      </c>
      <c r="E1209" s="8" t="n">
        <v>43517</v>
      </c>
      <c r="F1209" s="201" t="n">
        <v>5212</v>
      </c>
      <c r="G1209" s="201" t="n">
        <v>7823</v>
      </c>
      <c r="H1209" s="201" t="n">
        <v>7431</v>
      </c>
      <c r="I1209" s="201" t="n"/>
      <c r="J1209" s="9">
        <f>+(((G1209-F1209)-(H1209-F1209))/(H1209-F1209))*100</f>
        <v/>
      </c>
      <c r="K1209" s="13" t="n"/>
      <c r="L1209" s="13" t="n"/>
      <c r="M1209" s="13" t="n"/>
      <c r="O1209" s="295">
        <f>+(H1209-F1209)/10</f>
        <v/>
      </c>
      <c r="P1209" s="26" t="inlineStr">
        <is>
          <t>FALSO</t>
        </is>
      </c>
      <c r="Q1209" s="26" t="inlineStr">
        <is>
          <t>FALSO</t>
        </is>
      </c>
      <c r="R1209" s="149" t="inlineStr">
        <is>
          <t>Esperado</t>
        </is>
      </c>
      <c r="S1209" s="149" t="inlineStr">
        <is>
          <t>Esperado</t>
        </is>
      </c>
      <c r="T1209" s="149" t="inlineStr">
        <is>
          <t>Se descarta</t>
        </is>
      </c>
      <c r="U1209" s="149" t="n"/>
    </row>
    <row r="1210" ht="15.75" customHeight="1" s="412">
      <c r="A1210" s="5" t="n">
        <v>797</v>
      </c>
      <c r="B1210" s="252" t="n">
        <v>143</v>
      </c>
      <c r="C1210" s="201" t="n">
        <v>230</v>
      </c>
      <c r="D1210" s="201" t="n">
        <v>3</v>
      </c>
      <c r="E1210" s="8" t="n">
        <v>43521</v>
      </c>
      <c r="F1210" s="201" t="n">
        <v>5229</v>
      </c>
      <c r="G1210" s="201" t="n">
        <v>7856</v>
      </c>
      <c r="H1210" s="201" t="n">
        <v>7281</v>
      </c>
      <c r="I1210" s="201" t="n">
        <v>7</v>
      </c>
      <c r="J1210" s="9">
        <f>+(((G1210-F1210)-(H1210-F1210))/(H1210-F1210))*100</f>
        <v/>
      </c>
      <c r="K1210" s="33">
        <f>AVERAGE(J1210:J1211)</f>
        <v/>
      </c>
      <c r="L1210" s="33">
        <f>_xlfn.STDEV.S(J1210,J1211)</f>
        <v/>
      </c>
      <c r="M1210" s="13" t="n"/>
      <c r="O1210" s="295">
        <f>+(H1210-F1210)/10</f>
        <v/>
      </c>
      <c r="P1210" s="26" t="inlineStr">
        <is>
          <t>FALSO</t>
        </is>
      </c>
      <c r="Q1210" s="26" t="inlineStr">
        <is>
          <t>FALSO</t>
        </is>
      </c>
      <c r="R1210" s="149" t="inlineStr">
        <is>
          <t>No esperado</t>
        </is>
      </c>
      <c r="S1210" s="149" t="inlineStr">
        <is>
          <t>No esperado</t>
        </is>
      </c>
      <c r="T1210" s="149" t="inlineStr">
        <is>
          <t>Se descarta</t>
        </is>
      </c>
      <c r="U1210" s="149" t="n"/>
    </row>
    <row r="1211" ht="15.75" customHeight="1" s="412">
      <c r="A1211" s="5" t="n">
        <v>798</v>
      </c>
      <c r="B1211" s="252" t="n">
        <v>144</v>
      </c>
      <c r="C1211" s="201" t="n">
        <v>230</v>
      </c>
      <c r="D1211" s="201" t="n">
        <v>3</v>
      </c>
      <c r="E1211" s="8" t="n">
        <v>43521</v>
      </c>
      <c r="F1211" s="201" t="n">
        <v>5238</v>
      </c>
      <c r="G1211" s="201" t="n">
        <v>7919</v>
      </c>
      <c r="H1211" s="201" t="n">
        <v>7342</v>
      </c>
      <c r="I1211" s="201" t="n"/>
      <c r="J1211" s="9">
        <f>+(((G1211-F1211)-(H1211-F1211))/(H1211-F1211))*100</f>
        <v/>
      </c>
      <c r="K1211" s="13" t="n"/>
      <c r="L1211" s="13" t="n"/>
      <c r="M1211" s="13" t="n"/>
      <c r="O1211" s="295">
        <f>+(H1211-F1211)/10</f>
        <v/>
      </c>
      <c r="P1211" s="26" t="inlineStr">
        <is>
          <t>FALSO</t>
        </is>
      </c>
      <c r="Q1211" s="26" t="inlineStr">
        <is>
          <t>FALSO</t>
        </is>
      </c>
      <c r="R1211" s="149" t="inlineStr">
        <is>
          <t>Esperado</t>
        </is>
      </c>
      <c r="S1211" s="149" t="inlineStr">
        <is>
          <t>Esperado</t>
        </is>
      </c>
      <c r="T1211" s="149" t="inlineStr">
        <is>
          <t>Se descarta</t>
        </is>
      </c>
      <c r="U1211" s="149" t="n"/>
    </row>
    <row r="1212" ht="15.75" customHeight="1" s="412">
      <c r="A1212" s="5" t="n">
        <v>1447</v>
      </c>
      <c r="B1212" s="252" t="n">
        <v>143</v>
      </c>
      <c r="C1212" s="201" t="n">
        <v>230</v>
      </c>
      <c r="D1212" s="201" t="n">
        <v>5</v>
      </c>
      <c r="E1212" s="8" t="n">
        <v>43531</v>
      </c>
      <c r="F1212" s="201" t="n">
        <v>5229</v>
      </c>
      <c r="G1212" s="201" t="n">
        <v>8172</v>
      </c>
      <c r="H1212" s="201" t="n">
        <v>7692</v>
      </c>
      <c r="I1212" s="201" t="n">
        <v>6</v>
      </c>
      <c r="J1212" s="9">
        <f>+(((G1212-F1212)-(H1212-F1212))/(H1212-F1212))*100</f>
        <v/>
      </c>
      <c r="K1212" s="33">
        <f>AVERAGE(J1212:J1213)</f>
        <v/>
      </c>
      <c r="L1212" s="33">
        <f>_xlfn.STDEV.S(J1212,J1213)</f>
        <v/>
      </c>
      <c r="M1212" s="13" t="n"/>
      <c r="O1212" s="295">
        <f>+(H1212-F1212)/10</f>
        <v/>
      </c>
      <c r="P1212" s="26" t="inlineStr">
        <is>
          <t>FALSO</t>
        </is>
      </c>
      <c r="Q1212" s="26" t="inlineStr">
        <is>
          <t>FALSO</t>
        </is>
      </c>
      <c r="R1212" s="149" t="inlineStr">
        <is>
          <t>Esperado</t>
        </is>
      </c>
      <c r="S1212" s="149" t="inlineStr">
        <is>
          <t>Esperado</t>
        </is>
      </c>
      <c r="T1212" s="149" t="inlineStr">
        <is>
          <t>Se descarta</t>
        </is>
      </c>
      <c r="U1212" s="149" t="n"/>
    </row>
    <row r="1213" ht="15.75" customHeight="1" s="412">
      <c r="A1213" s="5" t="n">
        <v>1448</v>
      </c>
      <c r="B1213" s="252" t="n">
        <v>144</v>
      </c>
      <c r="C1213" s="201" t="n">
        <v>230</v>
      </c>
      <c r="D1213" s="201" t="n">
        <v>5</v>
      </c>
      <c r="E1213" s="8" t="n">
        <v>43531</v>
      </c>
      <c r="F1213" s="201" t="n">
        <v>5238</v>
      </c>
      <c r="G1213" s="201" t="n">
        <v>8163</v>
      </c>
      <c r="H1213" s="201" t="n">
        <v>7688</v>
      </c>
      <c r="I1213" s="201" t="n"/>
      <c r="J1213" s="9">
        <f>+(((G1213-F1213)-(H1213-F1213))/(H1213-F1213))*100</f>
        <v/>
      </c>
      <c r="K1213" s="13" t="n"/>
      <c r="L1213" s="13" t="n"/>
      <c r="M1213" s="13" t="n"/>
      <c r="O1213" s="295">
        <f>+(H1213-F1213)/10</f>
        <v/>
      </c>
      <c r="P1213" s="26" t="inlineStr">
        <is>
          <t>FALSO</t>
        </is>
      </c>
      <c r="Q1213" s="26" t="inlineStr">
        <is>
          <t>FALSO</t>
        </is>
      </c>
      <c r="R1213" s="149" t="inlineStr">
        <is>
          <t>Esperado</t>
        </is>
      </c>
      <c r="S1213" s="149" t="inlineStr">
        <is>
          <t>Esperado</t>
        </is>
      </c>
      <c r="T1213" s="149" t="inlineStr">
        <is>
          <t>Se descarta</t>
        </is>
      </c>
      <c r="U1213" s="149" t="n"/>
    </row>
    <row r="1214" ht="15.75" customHeight="1" s="412">
      <c r="A1214" s="15" t="n">
        <v>2053</v>
      </c>
      <c r="B1214" s="16" t="n">
        <v>99</v>
      </c>
      <c r="C1214" s="17" t="n">
        <v>230</v>
      </c>
      <c r="D1214" s="17" t="n">
        <v>7</v>
      </c>
      <c r="E1214" s="18" t="n">
        <v>43545</v>
      </c>
      <c r="F1214" s="19" t="n">
        <v>5182</v>
      </c>
      <c r="G1214" s="17" t="n">
        <v>7402</v>
      </c>
      <c r="H1214" s="17" t="n">
        <v>7091</v>
      </c>
      <c r="I1214" s="201" t="n"/>
      <c r="J1214" s="9">
        <f>+(((G1214-F1214)-(H1214-F1214))/(H1214-F1214))*100</f>
        <v/>
      </c>
      <c r="K1214" s="33">
        <f>AVERAGE(J1214:J1215)</f>
        <v/>
      </c>
      <c r="L1214" s="33">
        <f>_xlfn.STDEV.S(J1214,J1215)</f>
        <v/>
      </c>
      <c r="M1214" s="13">
        <f>(K1212-K1214)/14</f>
        <v/>
      </c>
      <c r="N1214" s="295">
        <f>(K1210-K1214)/24</f>
        <v/>
      </c>
      <c r="O1214" s="295">
        <f>+(H1214-F1214)/10</f>
        <v/>
      </c>
      <c r="P1214" s="26" t="inlineStr">
        <is>
          <t>FALSO</t>
        </is>
      </c>
      <c r="Q1214" s="26" t="inlineStr">
        <is>
          <t>FALSO</t>
        </is>
      </c>
      <c r="R1214" s="149" t="inlineStr">
        <is>
          <t>No esperado</t>
        </is>
      </c>
      <c r="S1214" s="149" t="inlineStr">
        <is>
          <t>Esperado</t>
        </is>
      </c>
      <c r="T1214" s="149" t="inlineStr">
        <is>
          <t>Se descarta</t>
        </is>
      </c>
      <c r="U1214" s="149" t="n"/>
    </row>
    <row r="1215" ht="15.75" customHeight="1" s="412">
      <c r="A1215" s="15" t="n">
        <v>2054</v>
      </c>
      <c r="B1215" s="16" t="n">
        <v>100</v>
      </c>
      <c r="C1215" s="17" t="n">
        <v>230</v>
      </c>
      <c r="D1215" s="17" t="n">
        <v>7</v>
      </c>
      <c r="E1215" s="18" t="n">
        <v>43545</v>
      </c>
      <c r="F1215" s="19" t="n">
        <v>5209</v>
      </c>
      <c r="G1215" s="17" t="n">
        <v>7167</v>
      </c>
      <c r="H1215" s="17" t="n">
        <v>6890</v>
      </c>
      <c r="I1215" s="201" t="n"/>
      <c r="J1215" s="9">
        <f>+(((G1215-F1215)-(H1215-F1215))/(H1215-F1215))*100</f>
        <v/>
      </c>
      <c r="K1215" s="13" t="n"/>
      <c r="L1215" s="13" t="n"/>
      <c r="M1215" s="13" t="n"/>
      <c r="O1215" s="295">
        <f>+(H1215-F1215)/10</f>
        <v/>
      </c>
      <c r="P1215" s="26" t="inlineStr">
        <is>
          <t>FALSO</t>
        </is>
      </c>
      <c r="Q1215" s="26" t="inlineStr">
        <is>
          <t>FALSO</t>
        </is>
      </c>
      <c r="R1215" s="149" t="inlineStr">
        <is>
          <t>No esperado</t>
        </is>
      </c>
      <c r="S1215" s="149" t="inlineStr">
        <is>
          <t>Esperado</t>
        </is>
      </c>
      <c r="T1215" s="149" t="inlineStr">
        <is>
          <t>Se descarta</t>
        </is>
      </c>
      <c r="U1215" s="149" t="n"/>
    </row>
    <row r="1216" ht="15.75" customHeight="1" s="412">
      <c r="A1216" s="5" t="n">
        <v>145</v>
      </c>
      <c r="B1216" s="252" t="n">
        <v>145</v>
      </c>
      <c r="C1216" s="246" t="n">
        <v>231</v>
      </c>
      <c r="D1216" s="246" t="n">
        <v>1</v>
      </c>
      <c r="E1216" s="46" t="n">
        <v>43514</v>
      </c>
      <c r="F1216" s="246" t="n">
        <v>5181</v>
      </c>
      <c r="G1216" s="246" t="n">
        <v>8898</v>
      </c>
      <c r="H1216" s="246" t="n">
        <v>7795</v>
      </c>
      <c r="I1216" s="246" t="n">
        <v>8</v>
      </c>
      <c r="J1216" s="47">
        <f>+(((G1216-F1216)-(H1216-F1216))/(H1216-F1216))*100</f>
        <v/>
      </c>
      <c r="K1216" s="51">
        <f>AVERAGE(J1216:J1217)</f>
        <v/>
      </c>
      <c r="L1216" s="51">
        <f>_xlfn.STDEV.S(J1216,J1217)</f>
        <v/>
      </c>
      <c r="M1216" s="50" t="n">
        <v>1</v>
      </c>
      <c r="O1216" s="295">
        <f>+(H1216-F1216)/10</f>
        <v/>
      </c>
      <c r="P1216" s="26" t="inlineStr">
        <is>
          <t>FALSO</t>
        </is>
      </c>
      <c r="Q1216" s="26" t="inlineStr">
        <is>
          <t>FALSO</t>
        </is>
      </c>
      <c r="R1216" s="149" t="inlineStr">
        <is>
          <t>Esperado</t>
        </is>
      </c>
      <c r="S1216" s="149" t="inlineStr">
        <is>
          <t>Esperado</t>
        </is>
      </c>
      <c r="T1216" s="149" t="inlineStr">
        <is>
          <t>Se descarta</t>
        </is>
      </c>
      <c r="U1216" s="149" t="n"/>
    </row>
    <row r="1217" ht="15.75" customHeight="1" s="412">
      <c r="A1217" s="5" t="n">
        <v>146</v>
      </c>
      <c r="B1217" s="252" t="n">
        <v>146</v>
      </c>
      <c r="C1217" s="246" t="n">
        <v>231</v>
      </c>
      <c r="D1217" s="246" t="n">
        <v>1</v>
      </c>
      <c r="E1217" s="46" t="n">
        <v>43514</v>
      </c>
      <c r="F1217" s="246" t="n">
        <v>5179</v>
      </c>
      <c r="G1217" s="246" t="n">
        <v>8762</v>
      </c>
      <c r="H1217" s="246" t="n">
        <v>7676</v>
      </c>
      <c r="I1217" s="246" t="n"/>
      <c r="J1217" s="47">
        <f>+(((G1217-F1217)-(H1217-F1217))/(H1217-F1217))*100</f>
        <v/>
      </c>
      <c r="K1217" s="50" t="n"/>
      <c r="L1217" s="50" t="n"/>
      <c r="M1217" s="50" t="n"/>
      <c r="O1217" s="295">
        <f>+(H1217-F1217)/10</f>
        <v/>
      </c>
      <c r="P1217" s="26" t="inlineStr">
        <is>
          <t>FALSO</t>
        </is>
      </c>
      <c r="Q1217" s="26" t="inlineStr">
        <is>
          <t>FALSO</t>
        </is>
      </c>
      <c r="R1217" s="149" t="inlineStr">
        <is>
          <t>No esperado</t>
        </is>
      </c>
      <c r="S1217" s="149" t="inlineStr">
        <is>
          <t>No esperado</t>
        </is>
      </c>
      <c r="T1217" s="149" t="inlineStr">
        <is>
          <t>Se descarta</t>
        </is>
      </c>
      <c r="U1217" s="149" t="n"/>
    </row>
    <row r="1218" ht="15.75" customHeight="1" s="412">
      <c r="A1218" s="5" t="n">
        <v>799</v>
      </c>
      <c r="B1218" s="252" t="n">
        <v>145</v>
      </c>
      <c r="C1218" s="246" t="n">
        <v>231</v>
      </c>
      <c r="D1218" s="246" t="n">
        <v>3</v>
      </c>
      <c r="E1218" s="46" t="n">
        <v>43521</v>
      </c>
      <c r="F1218" s="246" t="n">
        <v>5181</v>
      </c>
      <c r="G1218" s="246" t="n">
        <v>9274</v>
      </c>
      <c r="H1218" s="246" t="n">
        <v>8023</v>
      </c>
      <c r="I1218" s="246" t="n">
        <v>8</v>
      </c>
      <c r="J1218" s="47">
        <f>+(((G1218-F1218)-(H1218-F1218))/(H1218-F1218))*100</f>
        <v/>
      </c>
      <c r="K1218" s="51">
        <f>AVERAGE(J1218:J1219)</f>
        <v/>
      </c>
      <c r="L1218" s="51">
        <f>_xlfn.STDEV.S(J1218,J1219)</f>
        <v/>
      </c>
      <c r="M1218" s="50" t="n"/>
      <c r="O1218" s="295">
        <f>+(H1218-F1218)/10</f>
        <v/>
      </c>
      <c r="P1218" s="26" t="inlineStr">
        <is>
          <t>FALSO</t>
        </is>
      </c>
      <c r="Q1218" s="26" t="inlineStr">
        <is>
          <t>FALSO</t>
        </is>
      </c>
      <c r="R1218" s="149" t="inlineStr">
        <is>
          <t>Esperado</t>
        </is>
      </c>
      <c r="S1218" s="149" t="inlineStr">
        <is>
          <t>Esperado</t>
        </is>
      </c>
      <c r="T1218" s="149" t="inlineStr">
        <is>
          <t>Se descarta</t>
        </is>
      </c>
      <c r="U1218" s="149" t="n"/>
    </row>
    <row r="1219" ht="15.75" customHeight="1" s="412">
      <c r="A1219" s="5" t="n">
        <v>800</v>
      </c>
      <c r="B1219" s="252" t="n">
        <v>146</v>
      </c>
      <c r="C1219" s="246" t="n">
        <v>231</v>
      </c>
      <c r="D1219" s="246" t="n">
        <v>3</v>
      </c>
      <c r="E1219" s="46" t="n">
        <v>43521</v>
      </c>
      <c r="F1219" s="246" t="n">
        <v>5179</v>
      </c>
      <c r="G1219" s="246" t="n">
        <v>9371</v>
      </c>
      <c r="H1219" s="246" t="n">
        <v>8086</v>
      </c>
      <c r="I1219" s="246" t="n"/>
      <c r="J1219" s="47">
        <f>+(((G1219-F1219)-(H1219-F1219))/(H1219-F1219))*100</f>
        <v/>
      </c>
      <c r="K1219" s="50" t="n"/>
      <c r="L1219" s="50" t="n"/>
      <c r="M1219" s="50" t="n"/>
      <c r="O1219" s="295">
        <f>+(H1219-F1219)/10</f>
        <v/>
      </c>
      <c r="P1219" s="26" t="inlineStr">
        <is>
          <t>FALSO</t>
        </is>
      </c>
      <c r="Q1219" s="26" t="inlineStr">
        <is>
          <t>FALSO</t>
        </is>
      </c>
      <c r="R1219" s="149" t="inlineStr">
        <is>
          <t>Esperado</t>
        </is>
      </c>
      <c r="S1219" s="149" t="inlineStr">
        <is>
          <t>Esperado</t>
        </is>
      </c>
      <c r="T1219" s="149" t="inlineStr">
        <is>
          <t>Se descarta</t>
        </is>
      </c>
      <c r="U1219" s="149" t="n"/>
    </row>
    <row r="1220" ht="15.75" customHeight="1" s="412">
      <c r="A1220" s="5" t="n">
        <v>1449</v>
      </c>
      <c r="B1220" s="252" t="n">
        <v>145</v>
      </c>
      <c r="C1220" s="246" t="n">
        <v>231</v>
      </c>
      <c r="D1220" s="246" t="n">
        <v>5</v>
      </c>
      <c r="E1220" s="46" t="n">
        <v>43531</v>
      </c>
      <c r="F1220" s="246" t="n">
        <v>5181</v>
      </c>
      <c r="G1220" s="246" t="n">
        <v>8424</v>
      </c>
      <c r="H1220" s="246" t="n">
        <v>7855</v>
      </c>
      <c r="I1220" s="246" t="n">
        <v>7</v>
      </c>
      <c r="J1220" s="47">
        <f>+(((G1220-F1220)-(H1220-F1220))/(H1220-F1220))*100</f>
        <v/>
      </c>
      <c r="K1220" s="51">
        <f>AVERAGE(J1220:J1221)</f>
        <v/>
      </c>
      <c r="L1220" s="51">
        <f>_xlfn.STDEV.S(J1220,J1221)</f>
        <v/>
      </c>
      <c r="M1220" s="50" t="n"/>
      <c r="O1220" s="295">
        <f>+(H1220-F1220)/10</f>
        <v/>
      </c>
      <c r="P1220" s="26" t="inlineStr">
        <is>
          <t>FALSO</t>
        </is>
      </c>
      <c r="Q1220" s="26" t="inlineStr">
        <is>
          <t>FALSO</t>
        </is>
      </c>
      <c r="R1220" s="149" t="inlineStr">
        <is>
          <t>No esperado</t>
        </is>
      </c>
      <c r="S1220" s="149" t="inlineStr">
        <is>
          <t>Esperado</t>
        </is>
      </c>
      <c r="T1220" s="149" t="inlineStr">
        <is>
          <t>Se descarta</t>
        </is>
      </c>
      <c r="U1220" s="149" t="n"/>
    </row>
    <row r="1221" ht="15.75" customHeight="1" s="412">
      <c r="A1221" s="5" t="n">
        <v>1450</v>
      </c>
      <c r="B1221" s="252" t="n">
        <v>146</v>
      </c>
      <c r="C1221" s="246" t="n">
        <v>231</v>
      </c>
      <c r="D1221" s="246" t="n">
        <v>5</v>
      </c>
      <c r="E1221" s="46" t="n">
        <v>43531</v>
      </c>
      <c r="F1221" s="246" t="n">
        <v>5179</v>
      </c>
      <c r="G1221" s="246" t="n">
        <v>8619</v>
      </c>
      <c r="H1221" s="246" t="n">
        <v>8008</v>
      </c>
      <c r="I1221" s="246" t="n"/>
      <c r="J1221" s="47">
        <f>+(((G1221-F1221)-(H1221-F1221))/(H1221-F1221))*100</f>
        <v/>
      </c>
      <c r="K1221" s="50" t="n"/>
      <c r="L1221" s="50" t="n"/>
      <c r="M1221" s="50" t="n"/>
      <c r="O1221" s="295">
        <f>+(H1221-F1221)/10</f>
        <v/>
      </c>
      <c r="P1221" s="26" t="inlineStr">
        <is>
          <t>FALSO</t>
        </is>
      </c>
      <c r="Q1221" s="26" t="inlineStr">
        <is>
          <t>FALSO</t>
        </is>
      </c>
      <c r="R1221" s="149" t="inlineStr">
        <is>
          <t>Esperado</t>
        </is>
      </c>
      <c r="S1221" s="149" t="inlineStr">
        <is>
          <t>Esperado</t>
        </is>
      </c>
      <c r="T1221" s="149" t="inlineStr">
        <is>
          <t>Se descarta</t>
        </is>
      </c>
      <c r="U1221" s="149" t="n"/>
    </row>
    <row r="1222" ht="15.75" customHeight="1" s="412">
      <c r="A1222" s="15" t="n">
        <v>2055</v>
      </c>
      <c r="B1222" s="16" t="n">
        <v>101</v>
      </c>
      <c r="C1222" s="52" t="n">
        <v>231</v>
      </c>
      <c r="D1222" s="52" t="n">
        <v>7</v>
      </c>
      <c r="E1222" s="53" t="n">
        <v>43545</v>
      </c>
      <c r="F1222" s="54" t="n">
        <v>5208</v>
      </c>
      <c r="G1222" s="52" t="n">
        <v>8148</v>
      </c>
      <c r="H1222" s="52" t="n">
        <v>7703</v>
      </c>
      <c r="I1222" s="246" t="n"/>
      <c r="J1222" s="47">
        <f>+(((G1222-F1222)-(H1222-F1222))/(H1222-F1222))*100</f>
        <v/>
      </c>
      <c r="K1222" s="51">
        <f>AVERAGE(J1222:J1223)</f>
        <v/>
      </c>
      <c r="L1222" s="51">
        <f>_xlfn.STDEV.S(J1222,J1223)</f>
        <v/>
      </c>
      <c r="M1222" s="50">
        <f>(K1220-K1222)/14</f>
        <v/>
      </c>
      <c r="N1222" s="295">
        <f>(K1216-K1222)/31</f>
        <v/>
      </c>
      <c r="O1222" s="295">
        <f>+(H1222-F1222)/10</f>
        <v/>
      </c>
      <c r="P1222" s="26" t="inlineStr">
        <is>
          <t>FALSO</t>
        </is>
      </c>
      <c r="Q1222" s="26" t="inlineStr">
        <is>
          <t>FALSO</t>
        </is>
      </c>
      <c r="R1222" s="149" t="inlineStr">
        <is>
          <t>No esperado</t>
        </is>
      </c>
      <c r="S1222" s="149" t="inlineStr">
        <is>
          <t>Esperado</t>
        </is>
      </c>
      <c r="T1222" s="149" t="inlineStr">
        <is>
          <t>Se descarta</t>
        </is>
      </c>
      <c r="U1222" s="149" t="n"/>
    </row>
    <row r="1223" ht="15.75" customHeight="1" s="412">
      <c r="A1223" s="15" t="n">
        <v>2056</v>
      </c>
      <c r="B1223" s="16" t="n">
        <v>102</v>
      </c>
      <c r="C1223" s="52" t="n">
        <v>231</v>
      </c>
      <c r="D1223" s="52" t="n">
        <v>7</v>
      </c>
      <c r="E1223" s="53" t="n">
        <v>43545</v>
      </c>
      <c r="F1223" s="54" t="n">
        <v>5224</v>
      </c>
      <c r="G1223" s="52" t="n">
        <v>8185</v>
      </c>
      <c r="H1223" s="52" t="n">
        <v>7740</v>
      </c>
      <c r="I1223" s="246" t="n"/>
      <c r="J1223" s="47">
        <f>+(((G1223-F1223)-(H1223-F1223))/(H1223-F1223))*100</f>
        <v/>
      </c>
      <c r="K1223" s="50" t="n"/>
      <c r="L1223" s="50" t="n"/>
      <c r="M1223" s="50" t="n"/>
      <c r="O1223" s="295">
        <f>+(H1223-F1223)/10</f>
        <v/>
      </c>
      <c r="P1223" s="26" t="inlineStr">
        <is>
          <t>FALSO</t>
        </is>
      </c>
      <c r="Q1223" s="26" t="inlineStr">
        <is>
          <t>FALSO</t>
        </is>
      </c>
      <c r="R1223" s="149" t="inlineStr">
        <is>
          <t>Esperado</t>
        </is>
      </c>
      <c r="S1223" s="149" t="inlineStr">
        <is>
          <t>Esperado</t>
        </is>
      </c>
      <c r="T1223" s="149" t="inlineStr">
        <is>
          <t>Se descarta</t>
        </is>
      </c>
      <c r="U1223" s="149" t="n"/>
    </row>
    <row r="1224" ht="15.75" customHeight="1" s="412">
      <c r="A1224" s="5" t="n">
        <v>501</v>
      </c>
      <c r="B1224" s="252" t="n">
        <v>151</v>
      </c>
      <c r="C1224" s="201" t="n">
        <v>232</v>
      </c>
      <c r="D1224" s="201" t="n">
        <v>2</v>
      </c>
      <c r="E1224" s="8" t="n">
        <v>43517</v>
      </c>
      <c r="F1224" s="201" t="n">
        <v>5221</v>
      </c>
      <c r="G1224" s="201" t="n">
        <v>8681</v>
      </c>
      <c r="H1224" s="201" t="n">
        <v>7452</v>
      </c>
      <c r="I1224" s="201" t="n">
        <v>9</v>
      </c>
      <c r="J1224" s="9">
        <f>+(((G1224-F1224)-(H1224-F1224))/(H1224-F1224))*100</f>
        <v/>
      </c>
      <c r="K1224" s="33">
        <f>AVERAGE(J1224:J1225)</f>
        <v/>
      </c>
      <c r="L1224" s="33">
        <f>_xlfn.STDEV.S(J1224,J1225)</f>
        <v/>
      </c>
      <c r="M1224" s="13" t="n">
        <v>3</v>
      </c>
      <c r="O1224" s="295">
        <f>+(H1224-F1224)/10</f>
        <v/>
      </c>
      <c r="P1224" s="26" t="inlineStr">
        <is>
          <t>FALSO</t>
        </is>
      </c>
      <c r="Q1224" s="26" t="inlineStr">
        <is>
          <t>FALSO</t>
        </is>
      </c>
      <c r="R1224" s="149" t="inlineStr">
        <is>
          <t>Esperado</t>
        </is>
      </c>
      <c r="S1224" s="149" t="inlineStr">
        <is>
          <t>Esperado</t>
        </is>
      </c>
      <c r="T1224" s="149" t="inlineStr">
        <is>
          <t>Se descarta</t>
        </is>
      </c>
      <c r="U1224" s="149" t="n"/>
    </row>
    <row r="1225" ht="15.75" customHeight="1" s="412">
      <c r="A1225" s="5" t="n">
        <v>502</v>
      </c>
      <c r="B1225" s="252" t="n">
        <v>152</v>
      </c>
      <c r="C1225" s="201" t="n">
        <v>232</v>
      </c>
      <c r="D1225" s="201" t="n">
        <v>2</v>
      </c>
      <c r="E1225" s="8" t="n">
        <v>43517</v>
      </c>
      <c r="F1225" s="201" t="n">
        <v>5292</v>
      </c>
      <c r="G1225" s="201" t="n">
        <v>8609</v>
      </c>
      <c r="H1225" s="201" t="n">
        <v>7381</v>
      </c>
      <c r="I1225" s="201" t="n"/>
      <c r="J1225" s="9">
        <f>+(((G1225-F1225)-(H1225-F1225))/(H1225-F1225))*100</f>
        <v/>
      </c>
      <c r="K1225" s="13" t="n"/>
      <c r="L1225" s="13" t="n"/>
      <c r="M1225" s="13" t="n"/>
      <c r="O1225" s="295">
        <f>+(H1225-F1225)/10</f>
        <v/>
      </c>
      <c r="P1225" s="26" t="inlineStr">
        <is>
          <t>FALSO</t>
        </is>
      </c>
      <c r="Q1225" s="26" t="inlineStr">
        <is>
          <t>FALSO</t>
        </is>
      </c>
      <c r="R1225" s="149" t="inlineStr">
        <is>
          <t>No esperado</t>
        </is>
      </c>
      <c r="S1225" s="149" t="inlineStr">
        <is>
          <t>No esperado</t>
        </is>
      </c>
      <c r="T1225" s="149" t="inlineStr">
        <is>
          <t>Se descarta</t>
        </is>
      </c>
      <c r="U1225" s="149" t="n"/>
    </row>
    <row r="1226" ht="15.75" customHeight="1" s="412">
      <c r="A1226" s="5" t="n">
        <v>1155</v>
      </c>
      <c r="B1226" s="252" t="n">
        <v>109</v>
      </c>
      <c r="C1226" s="201" t="n">
        <v>232</v>
      </c>
      <c r="D1226" s="201" t="n">
        <v>4</v>
      </c>
      <c r="E1226" s="8" t="n">
        <v>43524</v>
      </c>
      <c r="F1226" s="201" t="n">
        <v>5191</v>
      </c>
      <c r="G1226" s="201" t="n">
        <v>9109</v>
      </c>
      <c r="H1226" s="201" t="n">
        <v>7697</v>
      </c>
      <c r="I1226" s="201" t="n">
        <v>9</v>
      </c>
      <c r="J1226" s="9">
        <f>+(((G1226-F1226)-(H1226-F1226))/(H1226-F1226))*100</f>
        <v/>
      </c>
      <c r="K1226" s="33">
        <f>AVERAGE(J1226:J1227)</f>
        <v/>
      </c>
      <c r="L1226" s="33">
        <f>_xlfn.STDEV.S(J1226,J1227)</f>
        <v/>
      </c>
      <c r="M1226" s="13" t="n"/>
      <c r="O1226" s="295">
        <f>+(H1226-F1226)/10</f>
        <v/>
      </c>
      <c r="P1226" s="26" t="inlineStr">
        <is>
          <t>FALSO</t>
        </is>
      </c>
      <c r="Q1226" s="26" t="inlineStr">
        <is>
          <t>FALSO</t>
        </is>
      </c>
      <c r="R1226" s="149" t="inlineStr">
        <is>
          <t>Esperado</t>
        </is>
      </c>
      <c r="S1226" s="149" t="inlineStr">
        <is>
          <t>Esperado</t>
        </is>
      </c>
      <c r="T1226" s="149" t="inlineStr">
        <is>
          <t>Dato Válido</t>
        </is>
      </c>
      <c r="U1226" s="149" t="n"/>
    </row>
    <row r="1227" ht="15.75" customHeight="1" s="412">
      <c r="A1227" s="5" t="n">
        <v>1156</v>
      </c>
      <c r="B1227" s="252" t="n">
        <v>110</v>
      </c>
      <c r="C1227" s="201" t="n">
        <v>232</v>
      </c>
      <c r="D1227" s="201" t="n">
        <v>4</v>
      </c>
      <c r="E1227" s="8" t="n">
        <v>43524</v>
      </c>
      <c r="F1227" s="201" t="n">
        <v>5243</v>
      </c>
      <c r="G1227" s="201" t="n">
        <v>9293</v>
      </c>
      <c r="H1227" s="201" t="n">
        <v>7825</v>
      </c>
      <c r="I1227" s="201" t="n"/>
      <c r="J1227" s="9">
        <f>+(((G1227-F1227)-(H1227-F1227))/(H1227-F1227))*100</f>
        <v/>
      </c>
      <c r="K1227" s="13" t="n"/>
      <c r="L1227" s="13" t="n"/>
      <c r="M1227" s="13" t="n"/>
      <c r="O1227" s="295">
        <f>+(H1227-F1227)/10</f>
        <v/>
      </c>
      <c r="P1227" s="26" t="inlineStr">
        <is>
          <t>FALSO</t>
        </is>
      </c>
      <c r="Q1227" s="26" t="inlineStr">
        <is>
          <t>FALSO</t>
        </is>
      </c>
      <c r="R1227" s="149" t="inlineStr">
        <is>
          <t>Esperado</t>
        </is>
      </c>
      <c r="S1227" s="149" t="inlineStr">
        <is>
          <t>Esperado</t>
        </is>
      </c>
      <c r="T1227" s="149" t="inlineStr">
        <is>
          <t>Dato Válido</t>
        </is>
      </c>
      <c r="U1227" s="149" t="n"/>
    </row>
    <row r="1228" ht="15.75" customHeight="1" s="412">
      <c r="A1228" s="5" t="n">
        <v>1805</v>
      </c>
      <c r="B1228" s="252" t="n">
        <v>109</v>
      </c>
      <c r="C1228" s="201" t="n">
        <v>232</v>
      </c>
      <c r="D1228" s="201" t="n">
        <v>6</v>
      </c>
      <c r="E1228" s="8" t="n">
        <v>43535</v>
      </c>
      <c r="F1228" s="201" t="n">
        <v>5191</v>
      </c>
      <c r="G1228" s="201" t="n">
        <v>9432</v>
      </c>
      <c r="H1228" s="201" t="n">
        <v>8250</v>
      </c>
      <c r="I1228" s="201" t="n">
        <v>9</v>
      </c>
      <c r="J1228" s="9">
        <f>+(((G1228-F1228)-(H1228-F1228))/(H1228-F1228))*100</f>
        <v/>
      </c>
      <c r="K1228" s="33">
        <f>AVERAGE(J1228:J1229)</f>
        <v/>
      </c>
      <c r="L1228" s="33">
        <f>_xlfn.STDEV.S(J1228,J1229)</f>
        <v/>
      </c>
      <c r="M1228" s="13" t="n"/>
      <c r="O1228" s="295">
        <f>+(H1228-F1228)/10</f>
        <v/>
      </c>
      <c r="P1228" s="26" t="inlineStr">
        <is>
          <t>VERDADERO</t>
        </is>
      </c>
      <c r="Q1228" s="26" t="inlineStr">
        <is>
          <t>FALSO</t>
        </is>
      </c>
      <c r="R1228" s="149" t="inlineStr">
        <is>
          <t>Esperado</t>
        </is>
      </c>
      <c r="S1228" s="149" t="inlineStr">
        <is>
          <t>Esperado</t>
        </is>
      </c>
      <c r="T1228" s="149" t="inlineStr">
        <is>
          <t>Dato Válido</t>
        </is>
      </c>
      <c r="U1228" s="149" t="n"/>
    </row>
    <row r="1229" ht="15.75" customHeight="1" s="412">
      <c r="A1229" s="5" t="n">
        <v>1806</v>
      </c>
      <c r="B1229" s="252" t="n">
        <v>110</v>
      </c>
      <c r="C1229" s="201" t="n">
        <v>232</v>
      </c>
      <c r="D1229" s="201" t="n">
        <v>6</v>
      </c>
      <c r="E1229" s="8" t="n">
        <v>43535</v>
      </c>
      <c r="F1229" s="201" t="n">
        <v>5243</v>
      </c>
      <c r="G1229" s="201" t="n">
        <v>9008</v>
      </c>
      <c r="H1229" s="201" t="n">
        <v>7976</v>
      </c>
      <c r="I1229" s="201" t="n"/>
      <c r="J1229" s="9">
        <f>+(((G1229-F1229)-(H1229-F1229))/(H1229-F1229))*100</f>
        <v/>
      </c>
      <c r="K1229" s="13" t="n"/>
      <c r="L1229" s="13" t="n"/>
      <c r="M1229" s="13" t="n"/>
      <c r="O1229" s="295">
        <f>+(H1229-F1229)/10</f>
        <v/>
      </c>
      <c r="P1229" s="26" t="inlineStr">
        <is>
          <t>FALSO</t>
        </is>
      </c>
      <c r="Q1229" s="26" t="inlineStr">
        <is>
          <t>FALSO</t>
        </is>
      </c>
      <c r="R1229" s="149" t="inlineStr">
        <is>
          <t>No esperado</t>
        </is>
      </c>
      <c r="S1229" s="149" t="inlineStr">
        <is>
          <t>Esperado</t>
        </is>
      </c>
      <c r="T1229" s="149" t="inlineStr">
        <is>
          <t>Dato Válido</t>
        </is>
      </c>
      <c r="U1229" s="149" t="n"/>
    </row>
    <row r="1230" ht="15.75" customHeight="1" s="412">
      <c r="A1230" s="15" t="n">
        <v>2493</v>
      </c>
      <c r="B1230" s="16" t="n">
        <v>81</v>
      </c>
      <c r="C1230" s="17" t="n">
        <v>232</v>
      </c>
      <c r="D1230" s="17" t="n">
        <v>9</v>
      </c>
      <c r="E1230" s="18" t="n">
        <v>43557</v>
      </c>
      <c r="F1230" s="19" t="n">
        <v>5180</v>
      </c>
      <c r="G1230" s="17" t="n">
        <v>8220</v>
      </c>
      <c r="H1230" s="17" t="n">
        <v>7745</v>
      </c>
      <c r="I1230" s="201" t="n"/>
      <c r="J1230" s="9">
        <f>+(((G1230-F1230)-(H1230-F1230))/(H1230-F1230))*100</f>
        <v/>
      </c>
      <c r="K1230" s="33">
        <f>AVERAGE(J1230:J1231)</f>
        <v/>
      </c>
      <c r="L1230" s="33">
        <f>_xlfn.STDEV.S(J1230,J1231)</f>
        <v/>
      </c>
      <c r="M1230" s="13" t="n"/>
      <c r="O1230" s="295">
        <f>+(H1230-F1230)/10</f>
        <v/>
      </c>
      <c r="P1230" s="26" t="inlineStr">
        <is>
          <t>FALSO</t>
        </is>
      </c>
      <c r="Q1230" s="26" t="inlineStr">
        <is>
          <t>FALSO</t>
        </is>
      </c>
      <c r="R1230" s="149" t="inlineStr">
        <is>
          <t>No esperado</t>
        </is>
      </c>
      <c r="S1230" s="149" t="inlineStr">
        <is>
          <t>Esperado</t>
        </is>
      </c>
      <c r="T1230" s="149" t="inlineStr">
        <is>
          <t>Dato Válido</t>
        </is>
      </c>
      <c r="U1230" s="149" t="n"/>
    </row>
    <row r="1231" ht="15.75" customHeight="1" s="412">
      <c r="A1231" s="15" t="n">
        <v>2494</v>
      </c>
      <c r="B1231" s="16" t="n">
        <v>82</v>
      </c>
      <c r="C1231" s="17" t="n">
        <v>232</v>
      </c>
      <c r="D1231" s="17" t="n">
        <v>9</v>
      </c>
      <c r="E1231" s="18" t="n">
        <v>43557</v>
      </c>
      <c r="F1231" s="19" t="n">
        <v>5194</v>
      </c>
      <c r="G1231" s="17" t="n">
        <v>8108</v>
      </c>
      <c r="H1231" s="17" t="n">
        <v>7654</v>
      </c>
      <c r="I1231" s="201" t="n"/>
      <c r="J1231" s="9">
        <f>+(((G1231-F1231)-(H1231-F1231))/(H1231-F1231))*100</f>
        <v/>
      </c>
      <c r="K1231" s="13" t="n"/>
      <c r="L1231" s="13" t="n"/>
      <c r="M1231" s="13" t="n"/>
      <c r="O1231" s="295">
        <f>+(H1231-F1231)/10</f>
        <v/>
      </c>
      <c r="P1231" s="26" t="inlineStr">
        <is>
          <t>FALSO</t>
        </is>
      </c>
      <c r="Q1231" s="26" t="inlineStr">
        <is>
          <t>FALSO</t>
        </is>
      </c>
      <c r="R1231" s="149" t="inlineStr">
        <is>
          <t>No esperado</t>
        </is>
      </c>
      <c r="S1231" s="149" t="inlineStr">
        <is>
          <t>Esperado</t>
        </is>
      </c>
      <c r="T1231" s="149" t="inlineStr">
        <is>
          <t>Dato Válido</t>
        </is>
      </c>
      <c r="U1231" s="149" t="n"/>
    </row>
    <row r="1232" ht="15.75" customHeight="1" s="412">
      <c r="A1232" s="15" t="n">
        <v>3141</v>
      </c>
      <c r="B1232" s="16" t="n">
        <v>81</v>
      </c>
      <c r="C1232" s="17" t="n">
        <v>232</v>
      </c>
      <c r="D1232" s="17" t="n">
        <v>12</v>
      </c>
      <c r="E1232" s="18" t="n">
        <v>43577</v>
      </c>
      <c r="F1232" s="19" t="n">
        <v>5180</v>
      </c>
      <c r="G1232" s="17" t="n">
        <v>8045</v>
      </c>
      <c r="H1232" s="17" t="n">
        <v>7665</v>
      </c>
      <c r="I1232" s="17" t="n"/>
      <c r="J1232" s="9">
        <f>+(((G1232-F1232)-(H1232-F1232))/(H1232-F1232))*100</f>
        <v/>
      </c>
      <c r="K1232" s="33">
        <f>AVERAGE(J1232:J1233)</f>
        <v/>
      </c>
      <c r="L1232" s="33">
        <f>_xlfn.STDEV.S(J1232,J1233)</f>
        <v/>
      </c>
      <c r="M1232" s="13">
        <f>(K1230-K1232)/20</f>
        <v/>
      </c>
      <c r="N1232" s="295">
        <f>(K1228-K1232)/42</f>
        <v/>
      </c>
      <c r="O1232" s="295">
        <f>+(H1232-F1232)/10</f>
        <v/>
      </c>
      <c r="P1232" s="26" t="inlineStr">
        <is>
          <t>FALSO</t>
        </is>
      </c>
      <c r="Q1232" s="26" t="inlineStr">
        <is>
          <t>VERDADERO</t>
        </is>
      </c>
      <c r="R1232" s="149" t="inlineStr">
        <is>
          <t>Esperado</t>
        </is>
      </c>
      <c r="S1232" s="149" t="inlineStr">
        <is>
          <t>Esperado</t>
        </is>
      </c>
      <c r="T1232" s="149" t="inlineStr">
        <is>
          <t>Dato Válido</t>
        </is>
      </c>
      <c r="U1232" s="149" t="n"/>
    </row>
    <row r="1233" ht="15.75" customHeight="1" s="412">
      <c r="A1233" s="15" t="n">
        <v>3142</v>
      </c>
      <c r="B1233" s="16" t="n">
        <v>82</v>
      </c>
      <c r="C1233" s="17" t="n">
        <v>232</v>
      </c>
      <c r="D1233" s="17" t="n">
        <v>12</v>
      </c>
      <c r="E1233" s="18" t="n">
        <v>43577</v>
      </c>
      <c r="F1233" s="19" t="n">
        <v>5194</v>
      </c>
      <c r="G1233" s="17" t="n">
        <v>7853</v>
      </c>
      <c r="H1233" s="17" t="n">
        <v>7503</v>
      </c>
      <c r="I1233" s="17" t="n"/>
      <c r="J1233" s="9">
        <f>+(((G1233-F1233)-(H1233-F1233))/(H1233-F1233))*100</f>
        <v/>
      </c>
      <c r="K1233" s="13" t="n"/>
      <c r="L1233" s="13" t="n"/>
      <c r="M1233" s="13" t="n"/>
      <c r="O1233" s="295">
        <f>+(H1233-F1233)/10</f>
        <v/>
      </c>
      <c r="P1233" s="26" t="inlineStr">
        <is>
          <t>FALSO</t>
        </is>
      </c>
      <c r="Q1233" s="26" t="inlineStr">
        <is>
          <t>FALSO</t>
        </is>
      </c>
      <c r="R1233" s="149" t="inlineStr">
        <is>
          <t>No esperado</t>
        </is>
      </c>
      <c r="S1233" s="149" t="inlineStr">
        <is>
          <t>Esperado</t>
        </is>
      </c>
      <c r="T1233" s="149" t="inlineStr">
        <is>
          <t>Dato Válido</t>
        </is>
      </c>
      <c r="U1233" s="149" t="n"/>
    </row>
    <row r="1234" ht="15.75" customHeight="1" s="412">
      <c r="A1234" s="5" t="n">
        <v>503</v>
      </c>
      <c r="B1234" s="252" t="n">
        <v>153</v>
      </c>
      <c r="C1234" s="255" t="n">
        <v>233</v>
      </c>
      <c r="D1234" s="255" t="n">
        <v>2</v>
      </c>
      <c r="E1234" s="58" t="n">
        <v>43517</v>
      </c>
      <c r="F1234" s="255" t="n">
        <v>5238</v>
      </c>
      <c r="G1234" s="255" t="n">
        <v>9553</v>
      </c>
      <c r="H1234" s="255" t="n">
        <v>8086</v>
      </c>
      <c r="I1234" s="255" t="n">
        <v>10</v>
      </c>
      <c r="J1234" s="59">
        <f>+(((G1234-F1234)-(H1234-F1234))/(H1234-F1234))*100</f>
        <v/>
      </c>
      <c r="K1234" s="34">
        <f>AVERAGE(J1234:J1235)</f>
        <v/>
      </c>
      <c r="L1234" s="34">
        <f>_xlfn.STDEV.S(J1234,J1235)</f>
        <v/>
      </c>
      <c r="M1234" s="35" t="n">
        <v>1</v>
      </c>
      <c r="O1234" s="295">
        <f>+(H1234-F1234)/10</f>
        <v/>
      </c>
      <c r="P1234" s="26" t="inlineStr">
        <is>
          <t>FALSO</t>
        </is>
      </c>
      <c r="Q1234" s="26" t="inlineStr">
        <is>
          <t>FALSO</t>
        </is>
      </c>
      <c r="R1234" s="149" t="inlineStr">
        <is>
          <t>Esperado</t>
        </is>
      </c>
      <c r="S1234" s="149" t="inlineStr">
        <is>
          <t>Esperado</t>
        </is>
      </c>
      <c r="T1234" s="149" t="inlineStr">
        <is>
          <t>Se descarta</t>
        </is>
      </c>
      <c r="U1234" s="149" t="n"/>
    </row>
    <row r="1235" ht="15.75" customHeight="1" s="412">
      <c r="A1235" s="5" t="n">
        <v>504</v>
      </c>
      <c r="B1235" s="252" t="n">
        <v>154</v>
      </c>
      <c r="C1235" s="255" t="n">
        <v>233</v>
      </c>
      <c r="D1235" s="255" t="n">
        <v>2</v>
      </c>
      <c r="E1235" s="58" t="n">
        <v>43517</v>
      </c>
      <c r="F1235" s="255" t="n">
        <v>5194</v>
      </c>
      <c r="G1235" s="255" t="n">
        <v>8919</v>
      </c>
      <c r="H1235" s="255" t="n">
        <v>7689</v>
      </c>
      <c r="I1235" s="255" t="n"/>
      <c r="J1235" s="59">
        <f>+(((G1235-F1235)-(H1235-F1235))/(H1235-F1235))*100</f>
        <v/>
      </c>
      <c r="K1235" s="35" t="n"/>
      <c r="L1235" s="35" t="n"/>
      <c r="M1235" s="35" t="n"/>
      <c r="O1235" s="295">
        <f>+(H1235-F1235)/10</f>
        <v/>
      </c>
      <c r="P1235" s="26" t="inlineStr">
        <is>
          <t>FALSO</t>
        </is>
      </c>
      <c r="Q1235" s="26" t="inlineStr">
        <is>
          <t>FALSO</t>
        </is>
      </c>
      <c r="R1235" s="149" t="inlineStr">
        <is>
          <t>No esperado</t>
        </is>
      </c>
      <c r="S1235" s="149" t="inlineStr">
        <is>
          <t>Esperado</t>
        </is>
      </c>
      <c r="T1235" s="149" t="inlineStr">
        <is>
          <t>Se descarta</t>
        </is>
      </c>
      <c r="U1235" s="149" t="n"/>
    </row>
    <row r="1236" ht="15.75" customHeight="1" s="412">
      <c r="A1236" s="5" t="n">
        <v>1157</v>
      </c>
      <c r="B1236" s="252" t="n">
        <v>111</v>
      </c>
      <c r="C1236" s="255" t="n">
        <v>233</v>
      </c>
      <c r="D1236" s="255" t="n">
        <v>4</v>
      </c>
      <c r="E1236" s="58" t="n">
        <v>43524</v>
      </c>
      <c r="F1236" s="255" t="n">
        <v>5213</v>
      </c>
      <c r="G1236" s="255" t="n">
        <v>9320</v>
      </c>
      <c r="H1236" s="255" t="n">
        <v>8050</v>
      </c>
      <c r="I1236" s="255" t="n">
        <v>9</v>
      </c>
      <c r="J1236" s="59">
        <f>+(((G1236-F1236)-(H1236-F1236))/(H1236-F1236))*100</f>
        <v/>
      </c>
      <c r="K1236" s="34">
        <f>AVERAGE(J1236:J1237)</f>
        <v/>
      </c>
      <c r="L1236" s="34">
        <f>_xlfn.STDEV.S(J1236,J1237)</f>
        <v/>
      </c>
      <c r="M1236" s="35" t="n"/>
      <c r="O1236" s="295">
        <f>+(H1236-F1236)/10</f>
        <v/>
      </c>
      <c r="P1236" s="26" t="inlineStr">
        <is>
          <t>FALSO</t>
        </is>
      </c>
      <c r="Q1236" s="26" t="inlineStr">
        <is>
          <t>FALSO</t>
        </is>
      </c>
      <c r="R1236" s="149" t="inlineStr">
        <is>
          <t>Esperado</t>
        </is>
      </c>
      <c r="S1236" s="149" t="inlineStr">
        <is>
          <t>Esperado</t>
        </is>
      </c>
      <c r="T1236" s="149" t="inlineStr">
        <is>
          <t>Se descarta</t>
        </is>
      </c>
      <c r="U1236" s="149" t="n"/>
    </row>
    <row r="1237" ht="15.75" customHeight="1" s="412">
      <c r="A1237" s="5" t="n">
        <v>1158</v>
      </c>
      <c r="B1237" s="252" t="n">
        <v>112</v>
      </c>
      <c r="C1237" s="255" t="n">
        <v>233</v>
      </c>
      <c r="D1237" s="255" t="n">
        <v>4</v>
      </c>
      <c r="E1237" s="58" t="n">
        <v>43524</v>
      </c>
      <c r="F1237" s="255" t="n">
        <v>5197</v>
      </c>
      <c r="G1237" s="255" t="n">
        <v>9245</v>
      </c>
      <c r="H1237" s="255" t="n">
        <v>7957</v>
      </c>
      <c r="I1237" s="255" t="n"/>
      <c r="J1237" s="59">
        <f>+(((G1237-F1237)-(H1237-F1237))/(H1237-F1237))*100</f>
        <v/>
      </c>
      <c r="K1237" s="35" t="n"/>
      <c r="L1237" s="35" t="n"/>
      <c r="M1237" s="35" t="n"/>
      <c r="O1237" s="295">
        <f>+(H1237-F1237)/10</f>
        <v/>
      </c>
      <c r="P1237" s="26" t="inlineStr">
        <is>
          <t>FALSO</t>
        </is>
      </c>
      <c r="Q1237" s="26" t="inlineStr">
        <is>
          <t>FALSO</t>
        </is>
      </c>
      <c r="R1237" s="149" t="inlineStr">
        <is>
          <t>No esperado</t>
        </is>
      </c>
      <c r="S1237" s="149" t="inlineStr">
        <is>
          <t>No esperado</t>
        </is>
      </c>
      <c r="T1237" s="149" t="inlineStr">
        <is>
          <t>Se descarta</t>
        </is>
      </c>
      <c r="U1237" s="149" t="n"/>
    </row>
    <row r="1238" ht="15.75" customHeight="1" s="412">
      <c r="A1238" s="5" t="n">
        <v>1807</v>
      </c>
      <c r="B1238" s="252" t="n">
        <v>111</v>
      </c>
      <c r="C1238" s="255" t="n">
        <v>233</v>
      </c>
      <c r="D1238" s="255" t="n">
        <v>6</v>
      </c>
      <c r="E1238" s="58" t="n">
        <v>43535</v>
      </c>
      <c r="F1238" s="255" t="n">
        <v>5213</v>
      </c>
      <c r="G1238" s="255" t="n">
        <v>7750</v>
      </c>
      <c r="H1238" s="255" t="n">
        <v>7301</v>
      </c>
      <c r="I1238" s="255" t="n">
        <v>8</v>
      </c>
      <c r="J1238" s="59">
        <f>+(((G1238-F1238)-(H1238-F1238))/(H1238-F1238))*100</f>
        <v/>
      </c>
      <c r="K1238" s="34">
        <f>AVERAGE(J1238:J1239)</f>
        <v/>
      </c>
      <c r="L1238" s="34">
        <f>_xlfn.STDEV.S(J1238,J1239)</f>
        <v/>
      </c>
      <c r="M1238" s="35" t="n"/>
      <c r="O1238" s="295">
        <f>+(H1238-F1238)/10</f>
        <v/>
      </c>
      <c r="P1238" s="26" t="inlineStr">
        <is>
          <t>FALSO</t>
        </is>
      </c>
      <c r="Q1238" s="26" t="inlineStr">
        <is>
          <t>FALSO</t>
        </is>
      </c>
      <c r="R1238" s="149" t="inlineStr">
        <is>
          <t>No esperado</t>
        </is>
      </c>
      <c r="S1238" s="149" t="inlineStr">
        <is>
          <t>Esperado</t>
        </is>
      </c>
      <c r="T1238" s="149" t="inlineStr">
        <is>
          <t>Se descarta</t>
        </is>
      </c>
      <c r="U1238" s="149" t="n"/>
    </row>
    <row r="1239" ht="15.75" customHeight="1" s="412">
      <c r="A1239" s="5" t="n">
        <v>1808</v>
      </c>
      <c r="B1239" s="252" t="n">
        <v>112</v>
      </c>
      <c r="C1239" s="255" t="n">
        <v>233</v>
      </c>
      <c r="D1239" s="255" t="n">
        <v>6</v>
      </c>
      <c r="E1239" s="58" t="n">
        <v>43535</v>
      </c>
      <c r="F1239" s="255" t="n">
        <v>5197</v>
      </c>
      <c r="G1239" s="255" t="n">
        <v>7654</v>
      </c>
      <c r="H1239" s="255" t="n">
        <v>7210</v>
      </c>
      <c r="I1239" s="255" t="n"/>
      <c r="J1239" s="59">
        <f>+(((G1239-F1239)-(H1239-F1239))/(H1239-F1239))*100</f>
        <v/>
      </c>
      <c r="K1239" s="35" t="n"/>
      <c r="L1239" s="35" t="n"/>
      <c r="M1239" s="35" t="n"/>
      <c r="O1239" s="295">
        <f>+(H1239-F1239)/10</f>
        <v/>
      </c>
      <c r="P1239" s="26" t="inlineStr">
        <is>
          <t>FALSO</t>
        </is>
      </c>
      <c r="Q1239" s="26" t="inlineStr">
        <is>
          <t>FALSO</t>
        </is>
      </c>
      <c r="R1239" s="149" t="inlineStr">
        <is>
          <t>No esperado</t>
        </is>
      </c>
      <c r="S1239" s="149" t="inlineStr">
        <is>
          <t>Esperado</t>
        </is>
      </c>
      <c r="T1239" s="149" t="inlineStr">
        <is>
          <t>Se descarta</t>
        </is>
      </c>
      <c r="U1239" s="149" t="n"/>
    </row>
    <row r="1240" ht="15.75" customHeight="1" s="412">
      <c r="A1240" s="15" t="n">
        <v>2057</v>
      </c>
      <c r="B1240" s="16" t="n">
        <v>103</v>
      </c>
      <c r="C1240" s="60" t="n">
        <v>233</v>
      </c>
      <c r="D1240" s="60" t="n">
        <v>7</v>
      </c>
      <c r="E1240" s="61" t="n">
        <v>43545</v>
      </c>
      <c r="F1240" s="62" t="n">
        <v>5213</v>
      </c>
      <c r="G1240" s="60" t="n">
        <v>8407</v>
      </c>
      <c r="H1240" s="60" t="n">
        <v>7879</v>
      </c>
      <c r="I1240" s="255" t="n"/>
      <c r="J1240" s="59">
        <f>+(((G1240-F1240)-(H1240-F1240))/(H1240-F1240))*100</f>
        <v/>
      </c>
      <c r="K1240" s="34">
        <f>AVERAGE(J1240:J1241)</f>
        <v/>
      </c>
      <c r="L1240" s="34">
        <f>_xlfn.STDEV.S(J1240,J1241)</f>
        <v/>
      </c>
      <c r="M1240" s="35" t="n"/>
      <c r="O1240" s="295">
        <f>+(H1240-F1240)/10</f>
        <v/>
      </c>
      <c r="P1240" s="26" t="inlineStr">
        <is>
          <t>FALSO</t>
        </is>
      </c>
      <c r="Q1240" s="26" t="inlineStr">
        <is>
          <t>FALSO</t>
        </is>
      </c>
      <c r="R1240" s="149" t="inlineStr">
        <is>
          <t>Esperado</t>
        </is>
      </c>
      <c r="S1240" s="149" t="inlineStr">
        <is>
          <t>Esperado</t>
        </is>
      </c>
      <c r="T1240" s="149" t="inlineStr">
        <is>
          <t>Se descarta</t>
        </is>
      </c>
      <c r="U1240" s="149" t="n"/>
    </row>
    <row r="1241" ht="15.75" customHeight="1" s="412">
      <c r="A1241" s="15" t="n">
        <v>2058</v>
      </c>
      <c r="B1241" s="16" t="n">
        <v>104</v>
      </c>
      <c r="C1241" s="60" t="n">
        <v>233</v>
      </c>
      <c r="D1241" s="60" t="n">
        <v>7</v>
      </c>
      <c r="E1241" s="61" t="n">
        <v>43545</v>
      </c>
      <c r="F1241" s="62" t="n">
        <v>5257</v>
      </c>
      <c r="G1241" s="60" t="n">
        <v>8404</v>
      </c>
      <c r="H1241" s="60" t="n">
        <v>7886</v>
      </c>
      <c r="I1241" s="255" t="n"/>
      <c r="J1241" s="59">
        <f>+(((G1241-F1241)-(H1241-F1241))/(H1241-F1241))*100</f>
        <v/>
      </c>
      <c r="K1241" s="35" t="n"/>
      <c r="L1241" s="35" t="n"/>
      <c r="M1241" s="35" t="n"/>
      <c r="O1241" s="295">
        <f>+(H1241-F1241)/10</f>
        <v/>
      </c>
      <c r="P1241" s="26" t="inlineStr">
        <is>
          <t>FALSO</t>
        </is>
      </c>
      <c r="Q1241" s="26" t="inlineStr">
        <is>
          <t>FALSO</t>
        </is>
      </c>
      <c r="R1241" s="149" t="inlineStr">
        <is>
          <t>No esperado</t>
        </is>
      </c>
      <c r="S1241" s="149" t="inlineStr">
        <is>
          <t>Esperado</t>
        </is>
      </c>
      <c r="T1241" s="149" t="inlineStr">
        <is>
          <t>Se descarta</t>
        </is>
      </c>
      <c r="U1241" s="149" t="n"/>
    </row>
    <row r="1242" ht="15.75" customHeight="1" s="412">
      <c r="A1242" s="15" t="n">
        <v>2679</v>
      </c>
      <c r="B1242" s="16" t="n">
        <v>51</v>
      </c>
      <c r="C1242" s="60" t="n">
        <v>233</v>
      </c>
      <c r="D1242" s="60" t="n">
        <v>10</v>
      </c>
      <c r="E1242" s="61" t="n">
        <v>43564</v>
      </c>
      <c r="F1242" s="62" t="n">
        <v>5234</v>
      </c>
      <c r="G1242" s="60" t="n">
        <v>6339</v>
      </c>
      <c r="H1242" s="60" t="n">
        <v>6516</v>
      </c>
      <c r="I1242" s="60" t="n"/>
      <c r="J1242" s="59" t="n"/>
      <c r="K1242" s="34">
        <f>AVERAGE(J1242:J1243)</f>
        <v/>
      </c>
      <c r="L1242" s="34">
        <f>_xlfn.STDEV.S(J1242,J1243)</f>
        <v/>
      </c>
      <c r="M1242" s="35">
        <f>(K1240-K1242)/19</f>
        <v/>
      </c>
      <c r="N1242" s="295">
        <f>(K1236-K1242)/40</f>
        <v/>
      </c>
      <c r="O1242" s="295">
        <f>+(H1242-F1242)/10</f>
        <v/>
      </c>
      <c r="P1242" s="26" t="inlineStr">
        <is>
          <t>FALSO</t>
        </is>
      </c>
      <c r="Q1242" s="26" t="inlineStr">
        <is>
          <t>FALSO</t>
        </is>
      </c>
      <c r="R1242" s="149" t="inlineStr">
        <is>
          <t>No esperado</t>
        </is>
      </c>
      <c r="S1242" s="149" t="inlineStr">
        <is>
          <t>Esperado</t>
        </is>
      </c>
      <c r="T1242" s="149" t="inlineStr">
        <is>
          <t>Se descarta</t>
        </is>
      </c>
      <c r="U1242" s="149" t="n"/>
    </row>
    <row r="1243" ht="15.75" customHeight="1" s="412">
      <c r="A1243" s="15" t="n">
        <v>2680</v>
      </c>
      <c r="B1243" s="16" t="n">
        <v>52</v>
      </c>
      <c r="C1243" s="60" t="n">
        <v>233</v>
      </c>
      <c r="D1243" s="60" t="n">
        <v>10</v>
      </c>
      <c r="E1243" s="61" t="n">
        <v>43564</v>
      </c>
      <c r="F1243" s="62" t="n">
        <v>5234</v>
      </c>
      <c r="G1243" s="60" t="n">
        <v>6710</v>
      </c>
      <c r="H1243" s="60" t="n">
        <v>6495</v>
      </c>
      <c r="I1243" s="60" t="n"/>
      <c r="J1243" s="59">
        <f>+(((G1243-F1243)-(H1243-F1243))/(H1243-F1243))*100</f>
        <v/>
      </c>
      <c r="K1243" s="35" t="n"/>
      <c r="L1243" s="35" t="n"/>
      <c r="M1243" s="35" t="n"/>
      <c r="O1243" s="295">
        <f>+(H1243-F1243)/10</f>
        <v/>
      </c>
      <c r="P1243" s="26" t="inlineStr">
        <is>
          <t>FALSO</t>
        </is>
      </c>
      <c r="Q1243" s="26" t="inlineStr">
        <is>
          <t>FALSO</t>
        </is>
      </c>
      <c r="R1243" s="149" t="inlineStr">
        <is>
          <t>No esperado</t>
        </is>
      </c>
      <c r="S1243" s="149" t="inlineStr">
        <is>
          <t>Esperado</t>
        </is>
      </c>
      <c r="T1243" s="149" t="inlineStr">
        <is>
          <t>Se descarta</t>
        </is>
      </c>
      <c r="U1243" s="149" t="n"/>
    </row>
    <row r="1244" ht="15.75" customHeight="1" s="412">
      <c r="A1244" s="5" t="n">
        <v>147</v>
      </c>
      <c r="B1244" s="252" t="n">
        <v>147</v>
      </c>
      <c r="C1244" s="201" t="n">
        <v>234</v>
      </c>
      <c r="D1244" s="201" t="n">
        <v>1</v>
      </c>
      <c r="E1244" s="8" t="n">
        <v>43514</v>
      </c>
      <c r="F1244" s="201" t="n">
        <v>5265</v>
      </c>
      <c r="G1244" s="201" t="n">
        <v>8214</v>
      </c>
      <c r="H1244" s="201" t="n">
        <v>7284</v>
      </c>
      <c r="I1244" s="201" t="n">
        <v>9</v>
      </c>
      <c r="J1244" s="9">
        <f>+(((G1244-F1244)-(H1244-F1244))/(H1244-F1244))*100</f>
        <v/>
      </c>
      <c r="K1244" s="33">
        <f>AVERAGE(J1244:J1245)</f>
        <v/>
      </c>
      <c r="L1244" s="33">
        <f>_xlfn.STDEV.S(J1244,J1245)</f>
        <v/>
      </c>
      <c r="M1244" s="13" t="n">
        <v>3</v>
      </c>
      <c r="O1244" s="295">
        <f>+(H1244-F1244)/10</f>
        <v/>
      </c>
      <c r="P1244" s="26" t="inlineStr">
        <is>
          <t>FALSO</t>
        </is>
      </c>
      <c r="Q1244" s="26" t="inlineStr">
        <is>
          <t>FALSO</t>
        </is>
      </c>
      <c r="R1244" s="149" t="inlineStr">
        <is>
          <t>Esperado</t>
        </is>
      </c>
      <c r="S1244" s="149" t="inlineStr">
        <is>
          <t>Esperado</t>
        </is>
      </c>
      <c r="T1244" s="149" t="inlineStr">
        <is>
          <t>Se descarta</t>
        </is>
      </c>
      <c r="U1244" s="149" t="n"/>
    </row>
    <row r="1245" ht="15.75" customHeight="1" s="412">
      <c r="A1245" s="5" t="n">
        <v>148</v>
      </c>
      <c r="B1245" s="252" t="n">
        <v>148</v>
      </c>
      <c r="C1245" s="201" t="n">
        <v>234</v>
      </c>
      <c r="D1245" s="201" t="n">
        <v>1</v>
      </c>
      <c r="E1245" s="8" t="n">
        <v>43514</v>
      </c>
      <c r="F1245" s="201" t="n">
        <v>5186</v>
      </c>
      <c r="G1245" s="201" t="n">
        <v>8075</v>
      </c>
      <c r="H1245" s="201" t="n">
        <v>7136</v>
      </c>
      <c r="I1245" s="201" t="n"/>
      <c r="J1245" s="9">
        <f>+(((G1245-F1245)-(H1245-F1245))/(H1245-F1245))*100</f>
        <v/>
      </c>
      <c r="K1245" s="13" t="n"/>
      <c r="L1245" s="13" t="n"/>
      <c r="M1245" s="13" t="n"/>
      <c r="O1245" s="295">
        <f>+(H1245-F1245)/10</f>
        <v/>
      </c>
      <c r="P1245" s="26" t="inlineStr">
        <is>
          <t>FALSO</t>
        </is>
      </c>
      <c r="Q1245" s="26" t="inlineStr">
        <is>
          <t>FALSO</t>
        </is>
      </c>
      <c r="R1245" s="149" t="inlineStr">
        <is>
          <t>No esperado</t>
        </is>
      </c>
      <c r="S1245" s="149" t="inlineStr">
        <is>
          <t>No esperado</t>
        </is>
      </c>
      <c r="T1245" s="149" t="inlineStr">
        <is>
          <t>Se descarta</t>
        </is>
      </c>
      <c r="U1245" s="149" t="n"/>
    </row>
    <row r="1246" ht="15.75" customHeight="1" s="412">
      <c r="A1246" s="5" t="n">
        <v>801</v>
      </c>
      <c r="B1246" s="252" t="n">
        <v>147</v>
      </c>
      <c r="C1246" s="201" t="n">
        <v>234</v>
      </c>
      <c r="D1246" s="201" t="n">
        <v>3</v>
      </c>
      <c r="E1246" s="8" t="n">
        <v>43521</v>
      </c>
      <c r="F1246" s="201" t="n">
        <v>5265</v>
      </c>
      <c r="G1246" s="201" t="n">
        <v>8733</v>
      </c>
      <c r="H1246" s="201" t="n">
        <v>7628</v>
      </c>
      <c r="I1246" s="201" t="n">
        <v>7</v>
      </c>
      <c r="J1246" s="9">
        <f>+(((G1246-F1246)-(H1246-F1246))/(H1246-F1246))*100</f>
        <v/>
      </c>
      <c r="K1246" s="33">
        <f>AVERAGE(J1246:J1247)</f>
        <v/>
      </c>
      <c r="L1246" s="33">
        <f>_xlfn.STDEV.S(J1246,J1247)</f>
        <v/>
      </c>
      <c r="M1246" s="13" t="n"/>
      <c r="O1246" s="295">
        <f>+(H1246-F1246)/10</f>
        <v/>
      </c>
      <c r="P1246" s="26" t="inlineStr">
        <is>
          <t>FALSO</t>
        </is>
      </c>
      <c r="Q1246" s="26" t="inlineStr">
        <is>
          <t>FALSO</t>
        </is>
      </c>
      <c r="R1246" s="149" t="inlineStr">
        <is>
          <t>Esperado</t>
        </is>
      </c>
      <c r="S1246" s="149" t="inlineStr">
        <is>
          <t>Esperado</t>
        </is>
      </c>
      <c r="T1246" s="149" t="inlineStr">
        <is>
          <t>Se descarta</t>
        </is>
      </c>
      <c r="U1246" s="149" t="n"/>
    </row>
    <row r="1247" ht="15.75" customHeight="1" s="412">
      <c r="A1247" s="5" t="n">
        <v>802</v>
      </c>
      <c r="B1247" s="252" t="n">
        <v>148</v>
      </c>
      <c r="C1247" s="201" t="n">
        <v>234</v>
      </c>
      <c r="D1247" s="201" t="n">
        <v>3</v>
      </c>
      <c r="E1247" s="8" t="n">
        <v>43521</v>
      </c>
      <c r="F1247" s="201" t="n">
        <v>5186</v>
      </c>
      <c r="G1247" s="201" t="n">
        <v>8470</v>
      </c>
      <c r="H1247" s="201" t="n">
        <v>7396</v>
      </c>
      <c r="I1247" s="201" t="n"/>
      <c r="J1247" s="9">
        <f>+(((G1247-F1247)-(H1247-F1247))/(H1247-F1247))*100</f>
        <v/>
      </c>
      <c r="K1247" s="13" t="n"/>
      <c r="L1247" s="13" t="n"/>
      <c r="M1247" s="13" t="n"/>
      <c r="O1247" s="295">
        <f>+(H1247-F1247)/10</f>
        <v/>
      </c>
      <c r="P1247" s="26" t="inlineStr">
        <is>
          <t>FALSO</t>
        </is>
      </c>
      <c r="Q1247" s="26" t="inlineStr">
        <is>
          <t>FALSO</t>
        </is>
      </c>
      <c r="R1247" s="149" t="inlineStr">
        <is>
          <t>No esperado</t>
        </is>
      </c>
      <c r="S1247" s="149" t="inlineStr">
        <is>
          <t>No esperado</t>
        </is>
      </c>
      <c r="T1247" s="149" t="inlineStr">
        <is>
          <t>Se descarta</t>
        </is>
      </c>
      <c r="U1247" s="149" t="n"/>
    </row>
    <row r="1248" ht="15.75" customHeight="1" s="412">
      <c r="A1248" s="5" t="n">
        <v>1451</v>
      </c>
      <c r="B1248" s="252" t="n">
        <v>147</v>
      </c>
      <c r="C1248" s="201" t="n">
        <v>234</v>
      </c>
      <c r="D1248" s="201" t="n">
        <v>5</v>
      </c>
      <c r="E1248" s="8" t="n">
        <v>43531</v>
      </c>
      <c r="F1248" s="201" t="n">
        <v>5265</v>
      </c>
      <c r="G1248" s="201" t="n">
        <v>8545</v>
      </c>
      <c r="H1248" s="201" t="n">
        <v>7761</v>
      </c>
      <c r="I1248" s="201" t="n">
        <v>8</v>
      </c>
      <c r="J1248" s="9">
        <f>+(((G1248-F1248)-(H1248-F1248))/(H1248-F1248))*100</f>
        <v/>
      </c>
      <c r="K1248" s="33">
        <f>AVERAGE(J1248:J1249)</f>
        <v/>
      </c>
      <c r="L1248" s="33">
        <f>_xlfn.STDEV.S(J1248,J1249)</f>
        <v/>
      </c>
      <c r="M1248" s="13" t="n"/>
      <c r="O1248" s="295">
        <f>+(H1248-F1248)/10</f>
        <v/>
      </c>
      <c r="P1248" s="26" t="inlineStr">
        <is>
          <t>FALSO</t>
        </is>
      </c>
      <c r="Q1248" s="26" t="inlineStr">
        <is>
          <t>FALSO</t>
        </is>
      </c>
      <c r="R1248" s="149" t="inlineStr">
        <is>
          <t>Esperado</t>
        </is>
      </c>
      <c r="S1248" s="149" t="inlineStr">
        <is>
          <t>Esperado</t>
        </is>
      </c>
      <c r="T1248" s="149" t="inlineStr">
        <is>
          <t>Se descarta</t>
        </is>
      </c>
      <c r="U1248" s="149" t="n"/>
    </row>
    <row r="1249" ht="15.75" customHeight="1" s="412">
      <c r="A1249" s="5" t="n">
        <v>1452</v>
      </c>
      <c r="B1249" s="252" t="n">
        <v>148</v>
      </c>
      <c r="C1249" s="201" t="n">
        <v>234</v>
      </c>
      <c r="D1249" s="201" t="n">
        <v>5</v>
      </c>
      <c r="E1249" s="8" t="n">
        <v>43531</v>
      </c>
      <c r="F1249" s="201" t="n">
        <v>5186</v>
      </c>
      <c r="G1249" s="201" t="n">
        <v>8488</v>
      </c>
      <c r="H1249" s="201" t="n">
        <v>7710</v>
      </c>
      <c r="I1249" s="201" t="n"/>
      <c r="J1249" s="9">
        <f>+(((G1249-F1249)-(H1249-F1249))/(H1249-F1249))*100</f>
        <v/>
      </c>
      <c r="K1249" s="13" t="n"/>
      <c r="L1249" s="13" t="n"/>
      <c r="M1249" s="13" t="n"/>
      <c r="O1249" s="295">
        <f>+(H1249-F1249)/10</f>
        <v/>
      </c>
      <c r="P1249" s="26" t="inlineStr">
        <is>
          <t>FALSO</t>
        </is>
      </c>
      <c r="Q1249" s="26" t="inlineStr">
        <is>
          <t>FALSO</t>
        </is>
      </c>
      <c r="R1249" s="149" t="inlineStr">
        <is>
          <t>Esperado</t>
        </is>
      </c>
      <c r="S1249" s="149" t="inlineStr">
        <is>
          <t>Esperado</t>
        </is>
      </c>
      <c r="T1249" s="149" t="inlineStr">
        <is>
          <t>Se descarta</t>
        </is>
      </c>
      <c r="U1249" s="149" t="n"/>
    </row>
    <row r="1250" ht="15.75" customHeight="1" s="412">
      <c r="A1250" s="15" t="n">
        <v>2495</v>
      </c>
      <c r="B1250" s="16" t="n">
        <v>83</v>
      </c>
      <c r="C1250" s="17" t="n">
        <v>234</v>
      </c>
      <c r="D1250" s="17" t="n">
        <v>9</v>
      </c>
      <c r="E1250" s="18" t="n">
        <v>43557</v>
      </c>
      <c r="F1250" s="19" t="n">
        <v>5294</v>
      </c>
      <c r="G1250" s="17" t="n">
        <v>8420</v>
      </c>
      <c r="H1250" s="17" t="n">
        <v>7944</v>
      </c>
      <c r="I1250" s="201" t="n"/>
      <c r="J1250" s="9">
        <f>+(((G1250-F1250)-(H1250-F1250))/(H1250-F1250))*100</f>
        <v/>
      </c>
      <c r="K1250" s="33">
        <f>AVERAGE(J1250:J1251)</f>
        <v/>
      </c>
      <c r="L1250" s="33">
        <f>_xlfn.STDEV.S(J1250,J1251)</f>
        <v/>
      </c>
      <c r="M1250" s="13" t="n"/>
      <c r="O1250" s="295">
        <f>+(H1250-F1250)/10</f>
        <v/>
      </c>
      <c r="P1250" s="26" t="inlineStr">
        <is>
          <t>FALSO</t>
        </is>
      </c>
      <c r="Q1250" s="26" t="inlineStr">
        <is>
          <t>FALSO</t>
        </is>
      </c>
      <c r="R1250" s="149" t="inlineStr">
        <is>
          <t>Esperado</t>
        </is>
      </c>
      <c r="S1250" s="149" t="inlineStr">
        <is>
          <t>Esperado</t>
        </is>
      </c>
      <c r="T1250" s="149" t="inlineStr">
        <is>
          <t>Se descarta</t>
        </is>
      </c>
      <c r="U1250" s="149" t="n"/>
    </row>
    <row r="1251" ht="15.75" customHeight="1" s="412">
      <c r="A1251" s="15" t="n">
        <v>2496</v>
      </c>
      <c r="B1251" s="16" t="n">
        <v>84</v>
      </c>
      <c r="C1251" s="17" t="n">
        <v>234</v>
      </c>
      <c r="D1251" s="17" t="n">
        <v>9</v>
      </c>
      <c r="E1251" s="18" t="n">
        <v>43557</v>
      </c>
      <c r="F1251" s="19" t="n">
        <v>5375</v>
      </c>
      <c r="G1251" s="17" t="n">
        <v>8545</v>
      </c>
      <c r="H1251" s="17" t="n">
        <v>8067</v>
      </c>
      <c r="I1251" s="201" t="n"/>
      <c r="J1251" s="9">
        <f>+(((G1251-F1251)-(H1251-F1251))/(H1251-F1251))*100</f>
        <v/>
      </c>
      <c r="K1251" s="13" t="n"/>
      <c r="L1251" s="13" t="n"/>
      <c r="M1251" s="13" t="n"/>
      <c r="O1251" s="295">
        <f>+(H1251-F1251)/10</f>
        <v/>
      </c>
      <c r="P1251" s="26" t="inlineStr">
        <is>
          <t>FALSO</t>
        </is>
      </c>
      <c r="Q1251" s="26" t="inlineStr">
        <is>
          <t>FALSO</t>
        </is>
      </c>
      <c r="R1251" s="149" t="inlineStr">
        <is>
          <t>Esperado</t>
        </is>
      </c>
      <c r="S1251" s="149" t="inlineStr">
        <is>
          <t>Esperado</t>
        </is>
      </c>
      <c r="T1251" s="149" t="inlineStr">
        <is>
          <t>Se descarta</t>
        </is>
      </c>
      <c r="U1251" s="149" t="n"/>
    </row>
    <row r="1252" ht="15.75" customHeight="1" s="412">
      <c r="A1252" s="15" t="n">
        <v>3143</v>
      </c>
      <c r="B1252" s="16" t="n">
        <v>83</v>
      </c>
      <c r="C1252" s="17" t="n">
        <v>234</v>
      </c>
      <c r="D1252" s="17" t="n">
        <v>12</v>
      </c>
      <c r="E1252" s="18" t="n">
        <v>43577</v>
      </c>
      <c r="F1252" s="19" t="n">
        <v>5294</v>
      </c>
      <c r="G1252" s="17" t="n">
        <v>8107</v>
      </c>
      <c r="H1252" s="17" t="n">
        <v>7717</v>
      </c>
      <c r="I1252" s="17" t="n"/>
      <c r="J1252" s="9">
        <f>+(((G1252-F1252)-(H1252-F1252))/(H1252-F1252))*100</f>
        <v/>
      </c>
      <c r="K1252" s="33">
        <f>AVERAGE(J1252:J1253)</f>
        <v/>
      </c>
      <c r="L1252" s="33">
        <f>_xlfn.STDEV.S(J1252,J1253)</f>
        <v/>
      </c>
      <c r="M1252" s="13">
        <f>(K1250-K1252)/20</f>
        <v/>
      </c>
      <c r="N1252" s="295">
        <f>(K1248-K1252)/46</f>
        <v/>
      </c>
      <c r="O1252" s="295">
        <f>+(H1252-F1252)/10</f>
        <v/>
      </c>
      <c r="P1252" s="26" t="inlineStr">
        <is>
          <t>FALSO</t>
        </is>
      </c>
      <c r="Q1252" s="26" t="inlineStr">
        <is>
          <t>FALSO</t>
        </is>
      </c>
      <c r="R1252" s="149" t="inlineStr">
        <is>
          <t>No esperado</t>
        </is>
      </c>
      <c r="S1252" s="149" t="inlineStr">
        <is>
          <t>Esperado</t>
        </is>
      </c>
      <c r="T1252" s="149" t="inlineStr">
        <is>
          <t>Se descarta</t>
        </is>
      </c>
      <c r="U1252" s="149" t="n"/>
    </row>
    <row r="1253" ht="15.75" customHeight="1" s="412">
      <c r="A1253" s="15" t="n">
        <v>3144</v>
      </c>
      <c r="B1253" s="16" t="n">
        <v>84</v>
      </c>
      <c r="C1253" s="17" t="n">
        <v>234</v>
      </c>
      <c r="D1253" s="17" t="n">
        <v>12</v>
      </c>
      <c r="E1253" s="18" t="n">
        <v>43577</v>
      </c>
      <c r="F1253" s="19" t="n">
        <v>5375</v>
      </c>
      <c r="G1253" s="17" t="n">
        <v>8386</v>
      </c>
      <c r="H1253" s="17" t="n">
        <v>7979</v>
      </c>
      <c r="I1253" s="17" t="n"/>
      <c r="J1253" s="9">
        <f>+(((G1253-F1253)-(H1253-F1253))/(H1253-F1253))*100</f>
        <v/>
      </c>
      <c r="K1253" s="13" t="n"/>
      <c r="L1253" s="13" t="n"/>
      <c r="M1253" s="13" t="n"/>
      <c r="O1253" s="295">
        <f>+(H1253-F1253)/10</f>
        <v/>
      </c>
      <c r="P1253" s="26" t="inlineStr">
        <is>
          <t>FALSO</t>
        </is>
      </c>
      <c r="Q1253" s="26" t="inlineStr">
        <is>
          <t>VERDADERO</t>
        </is>
      </c>
      <c r="R1253" s="149" t="inlineStr">
        <is>
          <t>Esperado</t>
        </is>
      </c>
      <c r="S1253" s="149" t="inlineStr">
        <is>
          <t>Esperado</t>
        </is>
      </c>
      <c r="T1253" s="149" t="inlineStr">
        <is>
          <t>Se descarta</t>
        </is>
      </c>
      <c r="U1253" s="149" t="n"/>
    </row>
    <row r="1254" ht="15.75" customHeight="1" s="412">
      <c r="A1254" s="5" t="n">
        <v>149</v>
      </c>
      <c r="B1254" s="252" t="n">
        <v>149</v>
      </c>
      <c r="C1254" s="246" t="n">
        <v>235</v>
      </c>
      <c r="D1254" s="246" t="n">
        <v>1</v>
      </c>
      <c r="E1254" s="46" t="n">
        <v>43514</v>
      </c>
      <c r="F1254" s="246" t="n">
        <v>5222</v>
      </c>
      <c r="G1254" s="246" t="n">
        <v>8352</v>
      </c>
      <c r="H1254" s="246" t="n">
        <v>7329</v>
      </c>
      <c r="I1254" s="246" t="n">
        <v>11</v>
      </c>
      <c r="J1254" s="47">
        <f>+(((G1254-F1254)-(H1254-F1254))/(H1254-F1254))*100</f>
        <v/>
      </c>
      <c r="K1254" s="51">
        <f>AVERAGE(J1254:J1255)</f>
        <v/>
      </c>
      <c r="L1254" s="51">
        <f>_xlfn.STDEV.S(J1254,J1255)</f>
        <v/>
      </c>
      <c r="M1254" s="50" t="n">
        <v>3</v>
      </c>
      <c r="O1254" s="295">
        <f>+(H1254-F1254)/10</f>
        <v/>
      </c>
      <c r="P1254" s="26" t="inlineStr">
        <is>
          <t>FALSO</t>
        </is>
      </c>
      <c r="Q1254" s="26" t="inlineStr">
        <is>
          <t>FALSO</t>
        </is>
      </c>
      <c r="R1254" s="149" t="inlineStr">
        <is>
          <t>Esperado</t>
        </is>
      </c>
      <c r="S1254" s="149" t="inlineStr">
        <is>
          <t>Esperado</t>
        </is>
      </c>
      <c r="T1254" s="149" t="inlineStr">
        <is>
          <t>Dato Válido</t>
        </is>
      </c>
      <c r="U1254" s="149" t="n"/>
    </row>
    <row r="1255" ht="15.75" customHeight="1" s="412">
      <c r="A1255" s="5" t="n">
        <v>150</v>
      </c>
      <c r="B1255" s="252" t="n">
        <v>150</v>
      </c>
      <c r="C1255" s="246" t="n">
        <v>235</v>
      </c>
      <c r="D1255" s="246" t="n">
        <v>1</v>
      </c>
      <c r="E1255" s="46" t="n">
        <v>43514</v>
      </c>
      <c r="F1255" s="246" t="n">
        <v>5188</v>
      </c>
      <c r="G1255" s="246" t="n">
        <v>8310</v>
      </c>
      <c r="H1255" s="246" t="n">
        <v>7289</v>
      </c>
      <c r="I1255" s="246" t="n"/>
      <c r="J1255" s="47">
        <f>+(((G1255-F1255)-(H1255-F1255))/(H1255-F1255))*100</f>
        <v/>
      </c>
      <c r="K1255" s="50" t="n"/>
      <c r="L1255" s="50" t="n"/>
      <c r="M1255" s="50" t="n"/>
      <c r="O1255" s="295">
        <f>+(H1255-F1255)/10</f>
        <v/>
      </c>
      <c r="P1255" s="26" t="inlineStr">
        <is>
          <t>FALSO</t>
        </is>
      </c>
      <c r="Q1255" s="26" t="inlineStr">
        <is>
          <t>FALSO</t>
        </is>
      </c>
      <c r="R1255" s="149" t="inlineStr">
        <is>
          <t>Esperado</t>
        </is>
      </c>
      <c r="S1255" s="149" t="inlineStr">
        <is>
          <t>Esperado</t>
        </is>
      </c>
      <c r="T1255" s="149" t="inlineStr">
        <is>
          <t>Dato Válido</t>
        </is>
      </c>
      <c r="U1255" s="149" t="n"/>
    </row>
    <row r="1256" ht="15.75" customHeight="1" s="412">
      <c r="A1256" s="5" t="n">
        <v>803</v>
      </c>
      <c r="B1256" s="252" t="n">
        <v>149</v>
      </c>
      <c r="C1256" s="246" t="n">
        <v>235</v>
      </c>
      <c r="D1256" s="246" t="n">
        <v>3</v>
      </c>
      <c r="E1256" s="46" t="n">
        <v>43521</v>
      </c>
      <c r="F1256" s="246" t="n">
        <v>5222</v>
      </c>
      <c r="G1256" s="246" t="n">
        <v>8588</v>
      </c>
      <c r="H1256" s="246" t="n">
        <v>7510</v>
      </c>
      <c r="I1256" s="246" t="n">
        <v>7</v>
      </c>
      <c r="J1256" s="47">
        <f>+(((G1256-F1256)-(H1256-F1256))/(H1256-F1256))*100</f>
        <v/>
      </c>
      <c r="K1256" s="51">
        <f>AVERAGE(J1256:J1257)</f>
        <v/>
      </c>
      <c r="L1256" s="51">
        <f>_xlfn.STDEV.S(J1256,J1257)</f>
        <v/>
      </c>
      <c r="M1256" s="50" t="n"/>
      <c r="O1256" s="295">
        <f>+(H1256-F1256)/10</f>
        <v/>
      </c>
      <c r="P1256" s="26" t="inlineStr">
        <is>
          <t>FALSO</t>
        </is>
      </c>
      <c r="Q1256" s="26" t="inlineStr">
        <is>
          <t>FALSO</t>
        </is>
      </c>
      <c r="R1256" s="149" t="inlineStr">
        <is>
          <t>Esperado</t>
        </is>
      </c>
      <c r="S1256" s="149" t="inlineStr">
        <is>
          <t>Esperado</t>
        </is>
      </c>
      <c r="T1256" s="149" t="inlineStr">
        <is>
          <t>Dato Válido</t>
        </is>
      </c>
      <c r="U1256" s="149" t="n"/>
    </row>
    <row r="1257" ht="15.75" customHeight="1" s="412">
      <c r="A1257" s="5" t="n">
        <v>804</v>
      </c>
      <c r="B1257" s="252" t="n">
        <v>150</v>
      </c>
      <c r="C1257" s="246" t="n">
        <v>235</v>
      </c>
      <c r="D1257" s="246" t="n">
        <v>3</v>
      </c>
      <c r="E1257" s="46" t="n">
        <v>43521</v>
      </c>
      <c r="F1257" s="246" t="n">
        <v>5188</v>
      </c>
      <c r="G1257" s="246" t="n">
        <v>8622</v>
      </c>
      <c r="H1257" s="246" t="n">
        <v>7531</v>
      </c>
      <c r="I1257" s="246" t="n"/>
      <c r="J1257" s="47">
        <f>+(((G1257-F1257)-(H1257-F1257))/(H1257-F1257))*100</f>
        <v/>
      </c>
      <c r="K1257" s="50" t="n"/>
      <c r="L1257" s="50" t="n"/>
      <c r="M1257" s="50" t="n"/>
      <c r="O1257" s="295">
        <f>+(H1257-F1257)/10</f>
        <v/>
      </c>
      <c r="P1257" s="26" t="inlineStr">
        <is>
          <t>FALSO</t>
        </is>
      </c>
      <c r="Q1257" s="26" t="inlineStr">
        <is>
          <t>FALSO</t>
        </is>
      </c>
      <c r="R1257" s="149" t="inlineStr">
        <is>
          <t>Esperado</t>
        </is>
      </c>
      <c r="S1257" s="149" t="inlineStr">
        <is>
          <t>Esperado</t>
        </is>
      </c>
      <c r="T1257" s="149" t="inlineStr">
        <is>
          <t>Dato Válido</t>
        </is>
      </c>
      <c r="U1257" s="149" t="n"/>
    </row>
    <row r="1258" ht="15.75" customHeight="1" s="412">
      <c r="A1258" s="5" t="n">
        <v>1453</v>
      </c>
      <c r="B1258" s="252" t="n">
        <v>149</v>
      </c>
      <c r="C1258" s="246" t="n">
        <v>235</v>
      </c>
      <c r="D1258" s="246" t="n">
        <v>5</v>
      </c>
      <c r="E1258" s="46" t="n">
        <v>43531</v>
      </c>
      <c r="F1258" s="246" t="n">
        <v>5222</v>
      </c>
      <c r="G1258" s="246" t="n">
        <v>8314</v>
      </c>
      <c r="H1258" s="246" t="n">
        <v>7485</v>
      </c>
      <c r="I1258" s="246" t="n">
        <v>10</v>
      </c>
      <c r="J1258" s="47">
        <f>+(((G1258-F1258)-(H1258-F1258))/(H1258-F1258))*100</f>
        <v/>
      </c>
      <c r="K1258" s="51">
        <f>AVERAGE(J1258:J1259)</f>
        <v/>
      </c>
      <c r="L1258" s="51">
        <f>_xlfn.STDEV.S(J1258,J1259)</f>
        <v/>
      </c>
      <c r="M1258" s="50" t="n"/>
      <c r="O1258" s="295">
        <f>+(H1258-F1258)/10</f>
        <v/>
      </c>
      <c r="P1258" s="26" t="inlineStr">
        <is>
          <t>VERDADERO</t>
        </is>
      </c>
      <c r="Q1258" s="26" t="inlineStr">
        <is>
          <t>FALSO</t>
        </is>
      </c>
      <c r="R1258" s="149" t="inlineStr">
        <is>
          <t>No esperado</t>
        </is>
      </c>
      <c r="S1258" s="149" t="inlineStr">
        <is>
          <t>Esperado</t>
        </is>
      </c>
      <c r="T1258" s="149" t="inlineStr">
        <is>
          <t>Dato Válido</t>
        </is>
      </c>
      <c r="U1258" s="149" t="n"/>
    </row>
    <row r="1259" ht="15.75" customHeight="1" s="412">
      <c r="A1259" s="5" t="n">
        <v>1454</v>
      </c>
      <c r="B1259" s="252" t="n">
        <v>150</v>
      </c>
      <c r="C1259" s="246" t="n">
        <v>235</v>
      </c>
      <c r="D1259" s="246" t="n">
        <v>5</v>
      </c>
      <c r="E1259" s="46" t="n">
        <v>43531</v>
      </c>
      <c r="F1259" s="246" t="n">
        <v>5188</v>
      </c>
      <c r="G1259" s="246" t="n">
        <v>8293</v>
      </c>
      <c r="H1259" s="246" t="n">
        <v>7461</v>
      </c>
      <c r="I1259" s="246" t="n"/>
      <c r="J1259" s="47">
        <f>+(((G1259-F1259)-(H1259-F1259))/(H1259-F1259))*100</f>
        <v/>
      </c>
      <c r="K1259" s="50" t="n"/>
      <c r="L1259" s="50" t="n"/>
      <c r="M1259" s="50" t="n"/>
      <c r="O1259" s="295">
        <f>+(H1259-F1259)/10</f>
        <v/>
      </c>
      <c r="P1259" s="26" t="inlineStr">
        <is>
          <t>FALSO</t>
        </is>
      </c>
      <c r="Q1259" s="26" t="inlineStr">
        <is>
          <t>FALSO</t>
        </is>
      </c>
      <c r="R1259" s="149" t="inlineStr">
        <is>
          <t>Esperado</t>
        </is>
      </c>
      <c r="S1259" s="149" t="inlineStr">
        <is>
          <t>Esperado</t>
        </is>
      </c>
      <c r="T1259" s="149" t="inlineStr">
        <is>
          <t>Dato Válido</t>
        </is>
      </c>
      <c r="U1259" s="149" t="n"/>
    </row>
    <row r="1260" ht="15.75" customHeight="1" s="412">
      <c r="A1260" s="15" t="n">
        <v>3145</v>
      </c>
      <c r="B1260" s="16" t="n">
        <v>85</v>
      </c>
      <c r="C1260" s="52" t="n">
        <v>235</v>
      </c>
      <c r="D1260" s="52" t="n">
        <v>12</v>
      </c>
      <c r="E1260" s="53" t="n">
        <v>43577</v>
      </c>
      <c r="F1260" s="54" t="n">
        <v>5253</v>
      </c>
      <c r="G1260" s="52" t="n">
        <v>7874</v>
      </c>
      <c r="H1260" s="52" t="n">
        <v>7512</v>
      </c>
      <c r="I1260" s="52" t="n"/>
      <c r="J1260" s="47">
        <f>+(((G1260-F1260)-(H1260-F1260))/(H1260-F1260))*100</f>
        <v/>
      </c>
      <c r="K1260" s="51">
        <f>AVERAGE(J1260:J1261)</f>
        <v/>
      </c>
      <c r="L1260" s="51">
        <f>_xlfn.STDEV.S(J1260,J1261)</f>
        <v/>
      </c>
      <c r="M1260" s="50">
        <f>(K1258-K1260)/46</f>
        <v/>
      </c>
      <c r="N1260" s="295">
        <f>(K1254-K1260)/63</f>
        <v/>
      </c>
      <c r="O1260" s="295">
        <f>+(H1260-F1260)/10</f>
        <v/>
      </c>
      <c r="P1260" s="26" t="inlineStr">
        <is>
          <t>FALSO</t>
        </is>
      </c>
      <c r="Q1260" s="26" t="inlineStr">
        <is>
          <t>FALSO</t>
        </is>
      </c>
      <c r="R1260" s="149" t="inlineStr">
        <is>
          <t>Esperado</t>
        </is>
      </c>
      <c r="S1260" s="149" t="inlineStr">
        <is>
          <t>Esperado</t>
        </is>
      </c>
      <c r="T1260" s="149" t="inlineStr">
        <is>
          <t>Dato Válido</t>
        </is>
      </c>
      <c r="U1260" s="149" t="n"/>
    </row>
    <row r="1261" ht="15.75" customHeight="1" s="412">
      <c r="A1261" s="15" t="n">
        <v>3146</v>
      </c>
      <c r="B1261" s="16" t="n">
        <v>86</v>
      </c>
      <c r="C1261" s="52" t="n">
        <v>235</v>
      </c>
      <c r="D1261" s="52" t="n">
        <v>12</v>
      </c>
      <c r="E1261" s="53" t="n">
        <v>43577</v>
      </c>
      <c r="F1261" s="54" t="n">
        <v>5281</v>
      </c>
      <c r="G1261" s="52" t="n">
        <v>7798</v>
      </c>
      <c r="H1261" s="52" t="n">
        <v>7453</v>
      </c>
      <c r="I1261" s="52" t="n"/>
      <c r="J1261" s="47">
        <f>+(((G1261-F1261)-(H1261-F1261))/(H1261-F1261))*100</f>
        <v/>
      </c>
      <c r="K1261" s="50" t="n"/>
      <c r="L1261" s="50" t="n"/>
      <c r="M1261" s="50" t="n"/>
      <c r="O1261" s="295">
        <f>+(H1261-F1261)/10</f>
        <v/>
      </c>
      <c r="P1261" s="26" t="inlineStr">
        <is>
          <t>FALSO</t>
        </is>
      </c>
      <c r="Q1261" s="26" t="inlineStr">
        <is>
          <t>VERDADERO</t>
        </is>
      </c>
      <c r="R1261" s="149" t="inlineStr">
        <is>
          <t>No esperado</t>
        </is>
      </c>
      <c r="S1261" s="149" t="inlineStr">
        <is>
          <t>Esperado</t>
        </is>
      </c>
      <c r="T1261" s="149" t="inlineStr">
        <is>
          <t>Dato Válido</t>
        </is>
      </c>
      <c r="U1261" s="149" t="n"/>
    </row>
    <row r="1262" ht="15.75" customHeight="1" s="412">
      <c r="A1262" s="5" t="n">
        <v>505</v>
      </c>
      <c r="B1262" s="252" t="n">
        <v>155</v>
      </c>
      <c r="C1262" s="255" t="n">
        <v>236</v>
      </c>
      <c r="D1262" s="255" t="n">
        <v>2</v>
      </c>
      <c r="E1262" s="58" t="n">
        <v>43517</v>
      </c>
      <c r="F1262" s="255" t="n">
        <v>5181</v>
      </c>
      <c r="G1262" s="255" t="n">
        <v>8281</v>
      </c>
      <c r="H1262" s="255" t="n">
        <v>7360</v>
      </c>
      <c r="I1262" s="255" t="n">
        <v>8</v>
      </c>
      <c r="J1262" s="59">
        <f>+(((G1262-F1262)-(H1262-F1262))/(H1262-F1262))*100</f>
        <v/>
      </c>
      <c r="K1262" s="34">
        <f>AVERAGE(J1262:J1263)</f>
        <v/>
      </c>
      <c r="L1262" s="34">
        <f>_xlfn.STDEV.S(J1262,J1263)</f>
        <v/>
      </c>
      <c r="M1262" s="35" t="n">
        <v>2</v>
      </c>
      <c r="O1262" s="295">
        <f>+(H1262-F1262)/10</f>
        <v/>
      </c>
      <c r="P1262" s="26" t="inlineStr">
        <is>
          <t>FALSO</t>
        </is>
      </c>
      <c r="Q1262" s="26" t="inlineStr">
        <is>
          <t>FALSO</t>
        </is>
      </c>
      <c r="R1262" s="149" t="inlineStr">
        <is>
          <t>Esperado</t>
        </is>
      </c>
      <c r="S1262" s="149" t="inlineStr">
        <is>
          <t>Esperado</t>
        </is>
      </c>
      <c r="T1262" s="149" t="inlineStr">
        <is>
          <t>Dato Válido</t>
        </is>
      </c>
      <c r="U1262" s="149" t="n"/>
    </row>
    <row r="1263" ht="15.75" customHeight="1" s="412">
      <c r="A1263" s="5" t="n">
        <v>506</v>
      </c>
      <c r="B1263" s="252" t="n">
        <v>156</v>
      </c>
      <c r="C1263" s="255" t="n">
        <v>236</v>
      </c>
      <c r="D1263" s="255" t="n">
        <v>2</v>
      </c>
      <c r="E1263" s="58" t="n">
        <v>43517</v>
      </c>
      <c r="F1263" s="255" t="n">
        <v>5171</v>
      </c>
      <c r="G1263" s="255" t="n">
        <v>8170</v>
      </c>
      <c r="H1263" s="255" t="n">
        <v>7294</v>
      </c>
      <c r="I1263" s="255" t="n"/>
      <c r="J1263" s="59">
        <f>+(((G1263-F1263)-(H1263-F1263))/(H1263-F1263))*100</f>
        <v/>
      </c>
      <c r="K1263" s="35" t="n"/>
      <c r="L1263" s="35" t="n"/>
      <c r="M1263" s="35" t="n"/>
      <c r="O1263" s="295">
        <f>+(H1263-F1263)/10</f>
        <v/>
      </c>
      <c r="P1263" s="26" t="inlineStr">
        <is>
          <t>FALSO</t>
        </is>
      </c>
      <c r="Q1263" s="26" t="inlineStr">
        <is>
          <t>FALSO</t>
        </is>
      </c>
      <c r="R1263" s="149" t="inlineStr">
        <is>
          <t>No esperado</t>
        </is>
      </c>
      <c r="S1263" s="149" t="inlineStr">
        <is>
          <t>Esperado</t>
        </is>
      </c>
      <c r="T1263" s="149" t="inlineStr">
        <is>
          <t>Dato Válido</t>
        </is>
      </c>
      <c r="U1263" s="149" t="n"/>
    </row>
    <row r="1264" ht="15.75" customHeight="1" s="412">
      <c r="A1264" s="5" t="n">
        <v>1159</v>
      </c>
      <c r="B1264" s="252" t="n">
        <v>113</v>
      </c>
      <c r="C1264" s="255" t="n">
        <v>236</v>
      </c>
      <c r="D1264" s="255" t="n">
        <v>4</v>
      </c>
      <c r="E1264" s="58" t="n">
        <v>43524</v>
      </c>
      <c r="F1264" s="255" t="n">
        <v>5283</v>
      </c>
      <c r="G1264" s="255" t="n">
        <v>8324</v>
      </c>
      <c r="H1264" s="255" t="n">
        <v>7468</v>
      </c>
      <c r="I1264" s="255" t="n">
        <v>9</v>
      </c>
      <c r="J1264" s="59">
        <f>+(((G1264-F1264)-(H1264-F1264))/(H1264-F1264))*100</f>
        <v/>
      </c>
      <c r="K1264" s="34">
        <f>AVERAGE(J1264:J1265)</f>
        <v/>
      </c>
      <c r="L1264" s="34">
        <f>_xlfn.STDEV.S(J1264,J1265)</f>
        <v/>
      </c>
      <c r="M1264" s="35" t="n"/>
      <c r="O1264" s="295">
        <f>+(H1264-F1264)/10</f>
        <v/>
      </c>
      <c r="P1264" s="26" t="inlineStr">
        <is>
          <t>VERDADERO</t>
        </is>
      </c>
      <c r="Q1264" s="26" t="inlineStr">
        <is>
          <t>FALSO</t>
        </is>
      </c>
      <c r="R1264" s="149" t="inlineStr">
        <is>
          <t>Esperado</t>
        </is>
      </c>
      <c r="S1264" s="149" t="inlineStr">
        <is>
          <t>Esperado</t>
        </is>
      </c>
      <c r="T1264" s="149" t="inlineStr">
        <is>
          <t>Dato Válido</t>
        </is>
      </c>
      <c r="U1264" s="149" t="n"/>
    </row>
    <row r="1265" ht="15.75" customHeight="1" s="412">
      <c r="A1265" s="5" t="n">
        <v>1160</v>
      </c>
      <c r="B1265" s="252" t="n">
        <v>114</v>
      </c>
      <c r="C1265" s="255" t="n">
        <v>236</v>
      </c>
      <c r="D1265" s="255" t="n">
        <v>4</v>
      </c>
      <c r="E1265" s="58" t="n">
        <v>43524</v>
      </c>
      <c r="F1265" s="255" t="n">
        <v>5247</v>
      </c>
      <c r="G1265" s="255" t="n">
        <v>8454</v>
      </c>
      <c r="H1265" s="255" t="n">
        <v>7536</v>
      </c>
      <c r="I1265" s="255" t="n"/>
      <c r="J1265" s="59">
        <f>+(((G1265-F1265)-(H1265-F1265))/(H1265-F1265))*100</f>
        <v/>
      </c>
      <c r="K1265" s="35" t="n"/>
      <c r="L1265" s="35" t="n"/>
      <c r="M1265" s="35" t="n"/>
      <c r="O1265" s="295">
        <f>+(H1265-F1265)/10</f>
        <v/>
      </c>
      <c r="P1265" s="26" t="inlineStr">
        <is>
          <t>FALSO</t>
        </is>
      </c>
      <c r="Q1265" s="26" t="inlineStr">
        <is>
          <t>FALSO</t>
        </is>
      </c>
      <c r="R1265" s="149" t="inlineStr">
        <is>
          <t>Esperado</t>
        </is>
      </c>
      <c r="S1265" s="149" t="inlineStr">
        <is>
          <t>Esperado</t>
        </is>
      </c>
      <c r="T1265" s="149" t="inlineStr">
        <is>
          <t>Dato Válido</t>
        </is>
      </c>
      <c r="U1265" s="149" t="n"/>
    </row>
    <row r="1266" ht="15.75" customHeight="1" s="412">
      <c r="A1266" s="5" t="n">
        <v>1809</v>
      </c>
      <c r="B1266" s="252" t="n">
        <v>113</v>
      </c>
      <c r="C1266" s="255" t="n">
        <v>236</v>
      </c>
      <c r="D1266" s="255" t="n">
        <v>6</v>
      </c>
      <c r="E1266" s="58" t="n">
        <v>43535</v>
      </c>
      <c r="F1266" s="255" t="n">
        <v>5283</v>
      </c>
      <c r="G1266" s="255" t="n">
        <v>8080</v>
      </c>
      <c r="H1266" s="255" t="n">
        <v>7486</v>
      </c>
      <c r="I1266" s="255" t="n">
        <v>8</v>
      </c>
      <c r="J1266" s="59">
        <f>+(((G1266-F1266)-(H1266-F1266))/(H1266-F1266))*100</f>
        <v/>
      </c>
      <c r="K1266" s="34">
        <f>AVERAGE(J1266:J1267)</f>
        <v/>
      </c>
      <c r="L1266" s="34">
        <f>_xlfn.STDEV.S(J1266,J1267)</f>
        <v/>
      </c>
      <c r="M1266" s="35" t="n"/>
      <c r="O1266" s="295">
        <f>+(H1266-F1266)/10</f>
        <v/>
      </c>
      <c r="P1266" s="26" t="inlineStr">
        <is>
          <t>FALSO</t>
        </is>
      </c>
      <c r="Q1266" s="26" t="inlineStr">
        <is>
          <t>FALSO</t>
        </is>
      </c>
      <c r="R1266" s="149" t="inlineStr">
        <is>
          <t>No esperado</t>
        </is>
      </c>
      <c r="S1266" s="149" t="inlineStr">
        <is>
          <t>Esperado</t>
        </is>
      </c>
      <c r="T1266" s="149" t="inlineStr">
        <is>
          <t>Dato Válido</t>
        </is>
      </c>
      <c r="U1266" s="149" t="n"/>
    </row>
    <row r="1267" ht="15.75" customHeight="1" s="412">
      <c r="A1267" s="5" t="n">
        <v>1810</v>
      </c>
      <c r="B1267" s="252" t="n">
        <v>114</v>
      </c>
      <c r="C1267" s="255" t="n">
        <v>236</v>
      </c>
      <c r="D1267" s="255" t="n">
        <v>6</v>
      </c>
      <c r="E1267" s="58" t="n">
        <v>43535</v>
      </c>
      <c r="F1267" s="255" t="n">
        <v>5247</v>
      </c>
      <c r="G1267" s="255" t="n">
        <v>8105</v>
      </c>
      <c r="H1267" s="255" t="n">
        <v>7499</v>
      </c>
      <c r="I1267" s="255" t="n"/>
      <c r="J1267" s="59">
        <f>+(((G1267-F1267)-(H1267-F1267))/(H1267-F1267))*100</f>
        <v/>
      </c>
      <c r="K1267" s="35" t="n"/>
      <c r="L1267" s="35" t="n"/>
      <c r="M1267" s="35" t="n"/>
      <c r="O1267" s="295">
        <f>+(H1267-F1267)/10</f>
        <v/>
      </c>
      <c r="P1267" s="26" t="inlineStr">
        <is>
          <t>FALSO</t>
        </is>
      </c>
      <c r="Q1267" s="26" t="inlineStr">
        <is>
          <t>FALSO</t>
        </is>
      </c>
      <c r="R1267" s="149" t="inlineStr">
        <is>
          <t>Esperado</t>
        </is>
      </c>
      <c r="S1267" s="149" t="inlineStr">
        <is>
          <t>Esperado</t>
        </is>
      </c>
      <c r="T1267" s="149" t="inlineStr">
        <is>
          <t>Dato Válido</t>
        </is>
      </c>
      <c r="U1267" s="149" t="n"/>
    </row>
    <row r="1268" ht="15.75" customHeight="1" s="412">
      <c r="A1268" s="15" t="n">
        <v>2295</v>
      </c>
      <c r="B1268" s="16" t="n">
        <v>65</v>
      </c>
      <c r="C1268" s="60" t="n">
        <v>236</v>
      </c>
      <c r="D1268" s="60" t="n">
        <v>8</v>
      </c>
      <c r="E1268" s="61" t="n">
        <v>43550</v>
      </c>
      <c r="F1268" s="62" t="n">
        <v>5215</v>
      </c>
      <c r="G1268" s="60" t="n">
        <v>7414</v>
      </c>
      <c r="H1268" s="60" t="n">
        <v>7093</v>
      </c>
      <c r="I1268" s="255" t="n"/>
      <c r="J1268" s="59">
        <f>+(((G1268-F1268)-(H1268-F1268))/(H1268-F1268))*100</f>
        <v/>
      </c>
      <c r="K1268" s="34">
        <f>AVERAGE(J1268:J1269)</f>
        <v/>
      </c>
      <c r="L1268" s="34">
        <f>_xlfn.STDEV.S(J1268,J1269)</f>
        <v/>
      </c>
      <c r="M1268" s="35" t="n"/>
      <c r="O1268" s="295">
        <f>+(H1268-F1268)/10</f>
        <v/>
      </c>
      <c r="P1268" s="26" t="inlineStr">
        <is>
          <t>FALSO</t>
        </is>
      </c>
      <c r="Q1268" s="26" t="inlineStr">
        <is>
          <t>FALSO</t>
        </is>
      </c>
      <c r="R1268" s="149" t="inlineStr">
        <is>
          <t>No esperado</t>
        </is>
      </c>
      <c r="S1268" s="149" t="inlineStr">
        <is>
          <t>Esperado</t>
        </is>
      </c>
      <c r="T1268" s="149" t="inlineStr">
        <is>
          <t>Dato Válido</t>
        </is>
      </c>
      <c r="U1268" s="149" t="n"/>
    </row>
    <row r="1269" ht="15.75" customHeight="1" s="412">
      <c r="A1269" s="15" t="n">
        <v>2296</v>
      </c>
      <c r="B1269" s="16" t="n">
        <v>66</v>
      </c>
      <c r="C1269" s="60" t="n">
        <v>236</v>
      </c>
      <c r="D1269" s="60" t="n">
        <v>8</v>
      </c>
      <c r="E1269" s="61" t="n">
        <v>43550</v>
      </c>
      <c r="F1269" s="62" t="n">
        <v>5279</v>
      </c>
      <c r="G1269" s="60" t="n">
        <v>7340</v>
      </c>
      <c r="H1269" s="60" t="n">
        <v>7035</v>
      </c>
      <c r="I1269" s="255" t="n"/>
      <c r="J1269" s="59">
        <f>+(((G1269-F1269)-(H1269-F1269))/(H1269-F1269))*100</f>
        <v/>
      </c>
      <c r="K1269" s="35" t="n"/>
      <c r="L1269" s="35" t="n"/>
      <c r="M1269" s="35" t="n"/>
      <c r="O1269" s="295">
        <f>+(H1269-F1269)/10</f>
        <v/>
      </c>
      <c r="P1269" s="26" t="inlineStr">
        <is>
          <t>FALSO</t>
        </is>
      </c>
      <c r="Q1269" s="26" t="inlineStr">
        <is>
          <t>FALSO</t>
        </is>
      </c>
      <c r="R1269" s="149" t="inlineStr">
        <is>
          <t>No esperado</t>
        </is>
      </c>
      <c r="S1269" s="149" t="inlineStr">
        <is>
          <t>Esperado</t>
        </is>
      </c>
      <c r="T1269" s="149" t="inlineStr">
        <is>
          <t>Dato Válido</t>
        </is>
      </c>
      <c r="U1269" s="149" t="n"/>
    </row>
    <row r="1270" ht="15.75" customHeight="1" s="412">
      <c r="A1270" s="15" t="n">
        <v>2497</v>
      </c>
      <c r="B1270" s="16" t="n">
        <v>85</v>
      </c>
      <c r="C1270" s="60" t="n">
        <v>236</v>
      </c>
      <c r="D1270" s="60" t="n">
        <v>9</v>
      </c>
      <c r="E1270" s="61" t="n">
        <v>43557</v>
      </c>
      <c r="F1270" s="62" t="n">
        <v>5253</v>
      </c>
      <c r="G1270" s="60" t="n">
        <v>7991</v>
      </c>
      <c r="H1270" s="60" t="n">
        <v>7589</v>
      </c>
      <c r="I1270" s="255" t="n"/>
      <c r="J1270" s="59">
        <f>+(((G1270-F1270)-(H1270-F1270))/(H1270-F1270))*100</f>
        <v/>
      </c>
      <c r="K1270" s="34">
        <f>AVERAGE(J1270:J1271)</f>
        <v/>
      </c>
      <c r="L1270" s="34">
        <f>_xlfn.STDEV.S(J1270,J1271)</f>
        <v/>
      </c>
      <c r="M1270" s="35">
        <f>(K1268-K1270)/7</f>
        <v/>
      </c>
      <c r="N1270" s="295">
        <f>(K1264-K1270)/33</f>
        <v/>
      </c>
      <c r="O1270" s="295">
        <f>+(H1270-F1270)/10</f>
        <v/>
      </c>
      <c r="P1270" s="26" t="inlineStr">
        <is>
          <t>FALSO</t>
        </is>
      </c>
      <c r="Q1270" s="26" t="inlineStr">
        <is>
          <t>FALSO</t>
        </is>
      </c>
      <c r="R1270" s="149" t="inlineStr">
        <is>
          <t>Esperado</t>
        </is>
      </c>
      <c r="S1270" s="149" t="inlineStr">
        <is>
          <t>Esperado</t>
        </is>
      </c>
      <c r="T1270" s="149" t="inlineStr">
        <is>
          <t>Dato Válido</t>
        </is>
      </c>
      <c r="U1270" s="149" t="n"/>
    </row>
    <row r="1271" ht="15.75" customHeight="1" s="412">
      <c r="A1271" s="15" t="n">
        <v>2498</v>
      </c>
      <c r="B1271" s="16" t="n">
        <v>86</v>
      </c>
      <c r="C1271" s="60" t="n">
        <v>236</v>
      </c>
      <c r="D1271" s="60" t="n">
        <v>9</v>
      </c>
      <c r="E1271" s="61" t="n">
        <v>43557</v>
      </c>
      <c r="F1271" s="62" t="n">
        <v>5281</v>
      </c>
      <c r="G1271" s="60" t="n">
        <v>8010</v>
      </c>
      <c r="H1271" s="60" t="n">
        <v>7610</v>
      </c>
      <c r="I1271" s="255" t="n"/>
      <c r="J1271" s="59">
        <f>+(((G1271-F1271)-(H1271-F1271))/(H1271-F1271))*100</f>
        <v/>
      </c>
      <c r="K1271" s="35" t="n"/>
      <c r="L1271" s="35" t="n"/>
      <c r="M1271" s="35" t="n"/>
      <c r="O1271" s="295">
        <f>+(H1271-F1271)/10</f>
        <v/>
      </c>
      <c r="P1271" s="26" t="inlineStr">
        <is>
          <t>FALSO</t>
        </is>
      </c>
      <c r="Q1271" s="26" t="inlineStr">
        <is>
          <t>FALSO</t>
        </is>
      </c>
      <c r="R1271" s="149" t="inlineStr">
        <is>
          <t>Esperado</t>
        </is>
      </c>
      <c r="S1271" s="149" t="inlineStr">
        <is>
          <t>Esperado</t>
        </is>
      </c>
      <c r="T1271" s="149" t="inlineStr">
        <is>
          <t>Dato Válido</t>
        </is>
      </c>
      <c r="U1271" s="149" t="n"/>
    </row>
    <row r="1272" ht="15.75" customHeight="1" s="412">
      <c r="A1272" s="5" t="n">
        <v>151</v>
      </c>
      <c r="B1272" s="252" t="n">
        <v>151</v>
      </c>
      <c r="C1272" s="201" t="n">
        <v>237</v>
      </c>
      <c r="D1272" s="201" t="n">
        <v>1</v>
      </c>
      <c r="E1272" s="8" t="n">
        <v>43514</v>
      </c>
      <c r="F1272" s="201" t="n">
        <v>5221</v>
      </c>
      <c r="G1272" s="201" t="n">
        <v>8166</v>
      </c>
      <c r="H1272" s="201" t="n">
        <v>7298</v>
      </c>
      <c r="I1272" s="201" t="n">
        <v>8</v>
      </c>
      <c r="J1272" s="9">
        <f>+(((G1272-F1272)-(H1272-F1272))/(H1272-F1272))*100</f>
        <v/>
      </c>
      <c r="K1272" s="33">
        <f>AVERAGE(J1272:J1273)</f>
        <v/>
      </c>
      <c r="L1272" s="33">
        <f>_xlfn.STDEV.S(J1272,J1273)</f>
        <v/>
      </c>
      <c r="M1272" s="13" t="n">
        <v>2</v>
      </c>
      <c r="O1272" s="295">
        <f>+(H1272-F1272)/10</f>
        <v/>
      </c>
      <c r="P1272" s="26" t="inlineStr">
        <is>
          <t>FALSO</t>
        </is>
      </c>
      <c r="Q1272" s="26" t="inlineStr">
        <is>
          <t>FALSO</t>
        </is>
      </c>
      <c r="R1272" s="149" t="inlineStr">
        <is>
          <t>Esperado</t>
        </is>
      </c>
      <c r="S1272" s="149" t="inlineStr">
        <is>
          <t>Esperado</t>
        </is>
      </c>
      <c r="T1272" s="149" t="inlineStr">
        <is>
          <t>Dato Válido</t>
        </is>
      </c>
      <c r="U1272" s="149" t="n"/>
    </row>
    <row r="1273" ht="15.75" customHeight="1" s="412">
      <c r="A1273" s="5" t="n">
        <v>152</v>
      </c>
      <c r="B1273" s="252" t="n">
        <v>152</v>
      </c>
      <c r="C1273" s="201" t="n">
        <v>237</v>
      </c>
      <c r="D1273" s="201" t="n">
        <v>1</v>
      </c>
      <c r="E1273" s="8" t="n">
        <v>43514</v>
      </c>
      <c r="F1273" s="201" t="n">
        <v>5292</v>
      </c>
      <c r="G1273" s="201" t="n">
        <v>8206</v>
      </c>
      <c r="H1273" s="201" t="n">
        <v>7363</v>
      </c>
      <c r="I1273" s="201" t="n"/>
      <c r="J1273" s="9">
        <f>+(((G1273-F1273)-(H1273-F1273))/(H1273-F1273))*100</f>
        <v/>
      </c>
      <c r="K1273" s="13" t="n"/>
      <c r="L1273" s="13" t="n"/>
      <c r="M1273" s="13" t="n"/>
      <c r="O1273" s="295">
        <f>+(H1273-F1273)/10</f>
        <v/>
      </c>
      <c r="P1273" s="26" t="inlineStr">
        <is>
          <t>FALSO</t>
        </is>
      </c>
      <c r="Q1273" s="26" t="inlineStr">
        <is>
          <t>FALSO</t>
        </is>
      </c>
      <c r="R1273" s="149" t="inlineStr">
        <is>
          <t>Esperado</t>
        </is>
      </c>
      <c r="S1273" s="149" t="inlineStr">
        <is>
          <t>Esperado</t>
        </is>
      </c>
      <c r="T1273" s="149" t="inlineStr">
        <is>
          <t>Dato Válido</t>
        </is>
      </c>
      <c r="U1273" s="149" t="n"/>
    </row>
    <row r="1274" ht="15.75" customHeight="1" s="412">
      <c r="A1274" s="5" t="n">
        <v>805</v>
      </c>
      <c r="B1274" s="252" t="n">
        <v>151</v>
      </c>
      <c r="C1274" s="201" t="n">
        <v>237</v>
      </c>
      <c r="D1274" s="201" t="n">
        <v>3</v>
      </c>
      <c r="E1274" s="8" t="n">
        <v>43521</v>
      </c>
      <c r="F1274" s="201" t="n">
        <v>5221</v>
      </c>
      <c r="G1274" s="201" t="n">
        <v>7923</v>
      </c>
      <c r="H1274" s="201" t="n">
        <v>7118</v>
      </c>
      <c r="I1274" s="201" t="n">
        <v>7</v>
      </c>
      <c r="J1274" s="9">
        <f>+(((G1274-F1274)-(H1274-F1274))/(H1274-F1274))*100</f>
        <v/>
      </c>
      <c r="K1274" s="33">
        <f>AVERAGE(J1274:J1275)</f>
        <v/>
      </c>
      <c r="L1274" s="33">
        <f>_xlfn.STDEV.S(J1274,J1275)</f>
        <v/>
      </c>
      <c r="M1274" s="13" t="n"/>
      <c r="O1274" s="295">
        <f>+(H1274-F1274)/10</f>
        <v/>
      </c>
      <c r="P1274" s="26" t="inlineStr">
        <is>
          <t>FALSO</t>
        </is>
      </c>
      <c r="Q1274" s="26" t="inlineStr">
        <is>
          <t>FALSO</t>
        </is>
      </c>
      <c r="R1274" s="149" t="inlineStr">
        <is>
          <t>No esperado</t>
        </is>
      </c>
      <c r="S1274" s="149" t="inlineStr">
        <is>
          <t>No esperado</t>
        </is>
      </c>
      <c r="T1274" s="149" t="inlineStr">
        <is>
          <t>Dato Válido</t>
        </is>
      </c>
      <c r="U1274" s="149" t="n"/>
    </row>
    <row r="1275" ht="15.75" customHeight="1" s="412">
      <c r="A1275" s="5" t="n">
        <v>806</v>
      </c>
      <c r="B1275" s="252" t="n">
        <v>152</v>
      </c>
      <c r="C1275" s="201" t="n">
        <v>237</v>
      </c>
      <c r="D1275" s="201" t="n">
        <v>3</v>
      </c>
      <c r="E1275" s="8" t="n">
        <v>43521</v>
      </c>
      <c r="F1275" s="201" t="n">
        <v>5292</v>
      </c>
      <c r="G1275" s="201" t="n">
        <v>8023</v>
      </c>
      <c r="H1275" s="201" t="n">
        <v>7254</v>
      </c>
      <c r="I1275" s="201" t="n"/>
      <c r="J1275" s="9">
        <f>+(((G1275-F1275)-(H1275-F1275))/(H1275-F1275))*100</f>
        <v/>
      </c>
      <c r="K1275" s="33" t="n"/>
      <c r="L1275" s="33" t="n"/>
      <c r="M1275" s="13" t="n"/>
      <c r="O1275" s="295">
        <f>+(H1275-F1275)/10</f>
        <v/>
      </c>
      <c r="P1275" s="26" t="inlineStr">
        <is>
          <t>VERDADERO</t>
        </is>
      </c>
      <c r="Q1275" s="26" t="inlineStr">
        <is>
          <t>FALSO</t>
        </is>
      </c>
      <c r="R1275" s="149" t="inlineStr">
        <is>
          <t>Esperado</t>
        </is>
      </c>
      <c r="S1275" s="149" t="inlineStr">
        <is>
          <t>Esperado</t>
        </is>
      </c>
      <c r="T1275" s="149" t="inlineStr">
        <is>
          <t>Dato Válido</t>
        </is>
      </c>
      <c r="U1275" s="149" t="n"/>
    </row>
    <row r="1276" ht="15.75" customHeight="1" s="412">
      <c r="A1276" s="5" t="n">
        <v>1455</v>
      </c>
      <c r="B1276" s="252" t="n">
        <v>151</v>
      </c>
      <c r="C1276" s="201" t="n">
        <v>237</v>
      </c>
      <c r="D1276" s="201" t="n">
        <v>5</v>
      </c>
      <c r="E1276" s="8" t="n">
        <v>43531</v>
      </c>
      <c r="F1276" s="201" t="n">
        <v>5221</v>
      </c>
      <c r="G1276" s="201" t="n">
        <v>7408</v>
      </c>
      <c r="H1276" s="201" t="n">
        <v>6970</v>
      </c>
      <c r="I1276" s="201" t="n">
        <v>5</v>
      </c>
      <c r="J1276" s="9">
        <f>+(((G1276-F1276)-(H1276-F1276))/(H1276-F1276))*100</f>
        <v/>
      </c>
      <c r="K1276" s="33">
        <f>AVERAGE(J1276:J1277)</f>
        <v/>
      </c>
      <c r="L1276" s="33">
        <f>_xlfn.STDEV.S(J1276,J1277)</f>
        <v/>
      </c>
      <c r="M1276" s="13" t="n"/>
      <c r="O1276" s="295">
        <f>+(H1276-F1276)/10</f>
        <v/>
      </c>
      <c r="P1276" s="26" t="inlineStr">
        <is>
          <t>FALSO</t>
        </is>
      </c>
      <c r="Q1276" s="26" t="inlineStr">
        <is>
          <t>FALSO</t>
        </is>
      </c>
      <c r="R1276" s="149" t="inlineStr">
        <is>
          <t>No esperado</t>
        </is>
      </c>
      <c r="S1276" s="149" t="inlineStr">
        <is>
          <t>Esperado</t>
        </is>
      </c>
      <c r="T1276" s="149" t="inlineStr">
        <is>
          <t>Dato Válido</t>
        </is>
      </c>
      <c r="U1276" s="149" t="n"/>
    </row>
    <row r="1277" ht="15.75" customHeight="1" s="412">
      <c r="A1277" s="5" t="n">
        <v>1456</v>
      </c>
      <c r="B1277" s="252" t="n">
        <v>152</v>
      </c>
      <c r="C1277" s="201" t="n">
        <v>237</v>
      </c>
      <c r="D1277" s="201" t="n">
        <v>5</v>
      </c>
      <c r="E1277" s="8" t="n">
        <v>43531</v>
      </c>
      <c r="F1277" s="201" t="n">
        <v>5292</v>
      </c>
      <c r="G1277" s="201" t="n">
        <v>7725</v>
      </c>
      <c r="H1277" s="201" t="n">
        <v>7231</v>
      </c>
      <c r="I1277" s="201" t="n"/>
      <c r="J1277" s="9">
        <f>+(((G1277-F1277)-(H1277-F1277))/(H1277-F1277))*100</f>
        <v/>
      </c>
      <c r="K1277" s="13" t="n"/>
      <c r="L1277" s="13" t="n"/>
      <c r="M1277" s="13" t="n"/>
      <c r="O1277" s="295">
        <f>+(H1277-F1277)/10</f>
        <v/>
      </c>
      <c r="P1277" s="26" t="inlineStr">
        <is>
          <t>FALSO</t>
        </is>
      </c>
      <c r="Q1277" s="26" t="inlineStr">
        <is>
          <t>FALSO</t>
        </is>
      </c>
      <c r="R1277" s="149" t="inlineStr">
        <is>
          <t>Esperado</t>
        </is>
      </c>
      <c r="S1277" s="149" t="inlineStr">
        <is>
          <t>Esperado</t>
        </is>
      </c>
      <c r="T1277" s="149" t="inlineStr">
        <is>
          <t>Dato Válido</t>
        </is>
      </c>
      <c r="U1277" s="149" t="n"/>
    </row>
    <row r="1278" ht="15.75" customHeight="1" s="412">
      <c r="A1278" s="15" t="n">
        <v>2297</v>
      </c>
      <c r="B1278" s="16" t="n">
        <v>67</v>
      </c>
      <c r="C1278" s="17" t="n">
        <v>237</v>
      </c>
      <c r="D1278" s="17" t="n">
        <v>8</v>
      </c>
      <c r="E1278" s="18" t="n">
        <v>43550</v>
      </c>
      <c r="F1278" s="19" t="n">
        <v>5217</v>
      </c>
      <c r="G1278" s="17" t="n">
        <v>7032</v>
      </c>
      <c r="H1278" s="17" t="n">
        <v>6700</v>
      </c>
      <c r="I1278" s="201" t="n"/>
      <c r="J1278" s="9">
        <f>+(((G1278-F1278)-(H1278-F1278))/(H1278-F1278))*100</f>
        <v/>
      </c>
      <c r="K1278" s="33">
        <f>AVERAGE(J1278:J1279)</f>
        <v/>
      </c>
      <c r="L1278" s="33">
        <f>_xlfn.STDEV.S(J1278,J1279)</f>
        <v/>
      </c>
      <c r="M1278" s="13" t="n"/>
      <c r="O1278" s="295">
        <f>+(H1278-F1278)/10</f>
        <v/>
      </c>
      <c r="P1278" s="26" t="inlineStr">
        <is>
          <t>FALSO</t>
        </is>
      </c>
      <c r="Q1278" s="26" t="inlineStr">
        <is>
          <t>FALSO</t>
        </is>
      </c>
      <c r="R1278" s="149" t="inlineStr">
        <is>
          <t>No esperado</t>
        </is>
      </c>
      <c r="S1278" s="149" t="inlineStr">
        <is>
          <t>Esperado</t>
        </is>
      </c>
      <c r="T1278" s="149" t="inlineStr">
        <is>
          <t>Dato Válido</t>
        </is>
      </c>
      <c r="U1278" s="149" t="n"/>
    </row>
    <row r="1279" ht="15.75" customHeight="1" s="412">
      <c r="A1279" s="15" t="n">
        <v>2298</v>
      </c>
      <c r="B1279" s="16" t="n">
        <v>68</v>
      </c>
      <c r="C1279" s="17" t="n">
        <v>237</v>
      </c>
      <c r="D1279" s="17" t="n">
        <v>8</v>
      </c>
      <c r="E1279" s="18" t="n">
        <v>43550</v>
      </c>
      <c r="F1279" s="19" t="n">
        <v>5288</v>
      </c>
      <c r="G1279" s="17" t="n">
        <v>7295</v>
      </c>
      <c r="H1279" s="17" t="n">
        <v>7000</v>
      </c>
      <c r="I1279" s="201" t="n"/>
      <c r="J1279" s="9">
        <f>+(((G1279-F1279)-(H1279-F1279))/(H1279-F1279))*100</f>
        <v/>
      </c>
      <c r="K1279" s="13" t="n"/>
      <c r="L1279" s="13" t="n"/>
      <c r="M1279" s="13" t="n"/>
      <c r="O1279" s="295">
        <f>+(H1279-F1279)/10</f>
        <v/>
      </c>
      <c r="P1279" s="26" t="inlineStr">
        <is>
          <t>FALSO</t>
        </is>
      </c>
      <c r="Q1279" s="26" t="inlineStr">
        <is>
          <t>FALSO</t>
        </is>
      </c>
      <c r="R1279" s="149" t="inlineStr">
        <is>
          <t>Esperado</t>
        </is>
      </c>
      <c r="S1279" s="149" t="inlineStr">
        <is>
          <t>Esperado</t>
        </is>
      </c>
      <c r="T1279" s="149" t="inlineStr">
        <is>
          <t>Dato Válido</t>
        </is>
      </c>
      <c r="U1279" s="149" t="n"/>
    </row>
    <row r="1280" ht="15.75" customHeight="1" s="412">
      <c r="A1280" s="15" t="n">
        <v>2759</v>
      </c>
      <c r="B1280" s="16" t="n">
        <v>131</v>
      </c>
      <c r="C1280" s="17" t="n">
        <v>237</v>
      </c>
      <c r="D1280" s="17" t="n">
        <v>10</v>
      </c>
      <c r="E1280" s="18" t="n">
        <v>43564</v>
      </c>
      <c r="F1280" s="19" t="n">
        <v>5209</v>
      </c>
      <c r="G1280" s="17" t="n">
        <v>7527</v>
      </c>
      <c r="H1280" s="17" t="n">
        <v>7207</v>
      </c>
      <c r="I1280" s="17" t="n"/>
      <c r="J1280" s="9">
        <f>+(((G1280-F1280)-(H1280-F1280))/(H1280-F1280))*100</f>
        <v/>
      </c>
      <c r="K1280" s="33">
        <f>AVERAGE(J1280:J1281)</f>
        <v/>
      </c>
      <c r="L1280" s="33">
        <f>_xlfn.STDEV.S(J1280,J1281)</f>
        <v/>
      </c>
      <c r="M1280" s="13">
        <f>(K1278-K1280)/14</f>
        <v/>
      </c>
      <c r="N1280" s="295">
        <f>(K1274-K1280)/43</f>
        <v/>
      </c>
      <c r="O1280" s="295">
        <f>+(H1280-F1280)/10</f>
        <v/>
      </c>
      <c r="P1280" s="26" t="inlineStr">
        <is>
          <t>FALSO</t>
        </is>
      </c>
      <c r="Q1280" s="26" t="inlineStr">
        <is>
          <t>FALSO</t>
        </is>
      </c>
      <c r="R1280" s="149" t="inlineStr">
        <is>
          <t>Esperado</t>
        </is>
      </c>
      <c r="S1280" s="149" t="inlineStr">
        <is>
          <t>Esperado</t>
        </is>
      </c>
      <c r="T1280" s="149" t="inlineStr">
        <is>
          <t>Dato Válido</t>
        </is>
      </c>
      <c r="U1280" s="149" t="n"/>
    </row>
    <row r="1281" ht="15.75" customHeight="1" s="412">
      <c r="A1281" s="15" t="n">
        <v>2760</v>
      </c>
      <c r="B1281" s="16" t="n">
        <v>132</v>
      </c>
      <c r="C1281" s="17" t="n">
        <v>237</v>
      </c>
      <c r="D1281" s="17" t="n">
        <v>10</v>
      </c>
      <c r="E1281" s="18" t="n">
        <v>43564</v>
      </c>
      <c r="F1281" s="19" t="n">
        <v>5233</v>
      </c>
      <c r="G1281" s="17" t="n">
        <v>7349</v>
      </c>
      <c r="H1281" s="17" t="n">
        <v>7061</v>
      </c>
      <c r="I1281" s="17" t="n"/>
      <c r="J1281" s="9">
        <f>+(((G1281-F1281)-(H1281-F1281))/(H1281-F1281))*100</f>
        <v/>
      </c>
      <c r="K1281" s="13" t="n"/>
      <c r="L1281" s="13" t="n"/>
      <c r="M1281" s="13" t="n"/>
      <c r="O1281" s="295">
        <f>+(H1281-F1281)/10</f>
        <v/>
      </c>
      <c r="P1281" s="26" t="inlineStr">
        <is>
          <t>FALSO</t>
        </is>
      </c>
      <c r="Q1281" s="26" t="inlineStr">
        <is>
          <t>VERDADERO</t>
        </is>
      </c>
      <c r="R1281" s="149" t="inlineStr">
        <is>
          <t>No esperado</t>
        </is>
      </c>
      <c r="S1281" s="149" t="inlineStr">
        <is>
          <t>Esperado</t>
        </is>
      </c>
      <c r="T1281" s="149" t="inlineStr">
        <is>
          <t>Dato Válido</t>
        </is>
      </c>
      <c r="U1281" s="149" t="n"/>
    </row>
    <row r="1282" ht="15.75" customHeight="1" s="412">
      <c r="A1282" s="5" t="n">
        <v>154</v>
      </c>
      <c r="B1282" s="252" t="n">
        <v>154</v>
      </c>
      <c r="C1282" s="246" t="n">
        <v>238</v>
      </c>
      <c r="D1282" s="246" t="n">
        <v>1</v>
      </c>
      <c r="E1282" s="46" t="n">
        <v>43514</v>
      </c>
      <c r="F1282" s="246" t="n">
        <v>5194</v>
      </c>
      <c r="G1282" s="246" t="n">
        <v>8548</v>
      </c>
      <c r="H1282" s="246" t="n">
        <v>7452</v>
      </c>
      <c r="I1282" s="246" t="n"/>
      <c r="J1282" s="47">
        <f>+(((G1282-F1282)-(H1282-F1282))/(H1282-F1282))*100</f>
        <v/>
      </c>
      <c r="K1282" s="51">
        <f>AVERAGE(J1282:J1283)</f>
        <v/>
      </c>
      <c r="L1282" s="51">
        <f>_xlfn.STDEV.S(J1282,J1283)</f>
        <v/>
      </c>
      <c r="M1282" s="50" t="n">
        <v>3</v>
      </c>
      <c r="O1282" s="295">
        <f>+(H1282-F1282)/10</f>
        <v/>
      </c>
      <c r="P1282" s="26" t="inlineStr">
        <is>
          <t>FALSO</t>
        </is>
      </c>
      <c r="Q1282" s="26" t="inlineStr">
        <is>
          <t>FALSO</t>
        </is>
      </c>
      <c r="R1282" s="149" t="inlineStr">
        <is>
          <t>Esperado</t>
        </is>
      </c>
      <c r="S1282" s="149" t="inlineStr">
        <is>
          <t>Esperado</t>
        </is>
      </c>
      <c r="T1282" s="149" t="inlineStr">
        <is>
          <t>Dato Válido</t>
        </is>
      </c>
      <c r="U1282" s="149" t="n"/>
    </row>
    <row r="1283" ht="15.75" customHeight="1" s="412">
      <c r="A1283" s="5" t="n">
        <v>153</v>
      </c>
      <c r="B1283" s="252" t="n">
        <v>153</v>
      </c>
      <c r="C1283" s="246" t="n">
        <v>238</v>
      </c>
      <c r="D1283" s="246" t="n">
        <v>1</v>
      </c>
      <c r="E1283" s="46" t="n">
        <v>43514</v>
      </c>
      <c r="F1283" s="246" t="n">
        <v>5238</v>
      </c>
      <c r="G1283" s="246" t="n">
        <v>8520</v>
      </c>
      <c r="H1283" s="246" t="n">
        <v>7456</v>
      </c>
      <c r="I1283" s="246" t="n">
        <v>9</v>
      </c>
      <c r="J1283" s="47">
        <f>+(((G1283-F1283)-(H1283-F1283))/(H1283-F1283))*100</f>
        <v/>
      </c>
      <c r="K1283" s="51" t="n"/>
      <c r="L1283" s="51" t="n"/>
      <c r="M1283" s="50" t="n"/>
      <c r="O1283" s="295">
        <f>+(H1283-F1283)/10</f>
        <v/>
      </c>
      <c r="P1283" s="26" t="inlineStr">
        <is>
          <t>FALSO</t>
        </is>
      </c>
      <c r="Q1283" s="26" t="inlineStr">
        <is>
          <t>FALSO</t>
        </is>
      </c>
      <c r="R1283" s="149" t="inlineStr">
        <is>
          <t>Esperado</t>
        </is>
      </c>
      <c r="S1283" s="149" t="inlineStr">
        <is>
          <t>Esperado</t>
        </is>
      </c>
      <c r="T1283" s="149" t="inlineStr">
        <is>
          <t>Dato Válido</t>
        </is>
      </c>
      <c r="U1283" s="149" t="n"/>
    </row>
    <row r="1284" ht="15.75" customHeight="1" s="412">
      <c r="A1284" s="5" t="n">
        <v>808</v>
      </c>
      <c r="B1284" s="252" t="n">
        <v>154</v>
      </c>
      <c r="C1284" s="246" t="n">
        <v>238</v>
      </c>
      <c r="D1284" s="246" t="n">
        <v>3</v>
      </c>
      <c r="E1284" s="46" t="n">
        <v>43521</v>
      </c>
      <c r="F1284" s="246" t="n">
        <v>5194</v>
      </c>
      <c r="G1284" s="246" t="n">
        <v>8695</v>
      </c>
      <c r="H1284" s="246" t="n">
        <v>7506</v>
      </c>
      <c r="I1284" s="246" t="n"/>
      <c r="J1284" s="47">
        <f>+(((G1284-F1284)-(H1284-F1284))/(H1284-F1284))*100</f>
        <v/>
      </c>
      <c r="K1284" s="51">
        <f>AVERAGE(J1284:J1285)</f>
        <v/>
      </c>
      <c r="L1284" s="51">
        <f>_xlfn.STDEV.S(J1284,J1285)</f>
        <v/>
      </c>
      <c r="M1284" s="50" t="n"/>
      <c r="O1284" s="295">
        <f>+(H1284-F1284)/10</f>
        <v/>
      </c>
      <c r="P1284" s="26" t="inlineStr">
        <is>
          <t>FALSO</t>
        </is>
      </c>
      <c r="Q1284" s="26" t="inlineStr">
        <is>
          <t>FALSO</t>
        </is>
      </c>
      <c r="R1284" s="149" t="inlineStr">
        <is>
          <t>Esperado</t>
        </is>
      </c>
      <c r="S1284" s="149" t="inlineStr">
        <is>
          <t>No esperado</t>
        </is>
      </c>
      <c r="T1284" s="149" t="inlineStr">
        <is>
          <t>Se descarta</t>
        </is>
      </c>
      <c r="U1284" s="149" t="n"/>
    </row>
    <row r="1285" ht="15.75" customHeight="1" s="412">
      <c r="A1285" s="5" t="n">
        <v>807</v>
      </c>
      <c r="B1285" s="252" t="n">
        <v>153</v>
      </c>
      <c r="C1285" s="246" t="n">
        <v>238</v>
      </c>
      <c r="D1285" s="246" t="n">
        <v>3</v>
      </c>
      <c r="E1285" s="46" t="n">
        <v>43521</v>
      </c>
      <c r="F1285" s="246" t="n">
        <v>5238</v>
      </c>
      <c r="G1285" s="246" t="n">
        <v>8636</v>
      </c>
      <c r="H1285" s="246" t="n">
        <v>7510</v>
      </c>
      <c r="I1285" s="246" t="n">
        <v>8</v>
      </c>
      <c r="J1285" s="47">
        <f>+(((G1285-F1285)-(H1285-F1285))/(H1285-F1285))*100</f>
        <v/>
      </c>
      <c r="K1285" s="50" t="n"/>
      <c r="L1285" s="50" t="n"/>
      <c r="M1285" s="50" t="n"/>
      <c r="O1285" s="295">
        <f>+(H1285-F1285)/10</f>
        <v/>
      </c>
      <c r="P1285" s="26" t="inlineStr">
        <is>
          <t>FALSO</t>
        </is>
      </c>
      <c r="Q1285" s="26" t="inlineStr">
        <is>
          <t>FALSO</t>
        </is>
      </c>
      <c r="R1285" s="149" t="inlineStr">
        <is>
          <t>Esperado</t>
        </is>
      </c>
      <c r="S1285" s="149" t="inlineStr">
        <is>
          <t>No esperado</t>
        </is>
      </c>
      <c r="T1285" s="149" t="inlineStr">
        <is>
          <t>Se descarta</t>
        </is>
      </c>
      <c r="U1285" s="149" t="n"/>
    </row>
    <row r="1286" ht="15.75" customHeight="1" s="412">
      <c r="A1286" s="5" t="n">
        <v>1458</v>
      </c>
      <c r="B1286" s="252" t="n">
        <v>154</v>
      </c>
      <c r="C1286" s="246" t="n">
        <v>238</v>
      </c>
      <c r="D1286" s="246" t="n">
        <v>5</v>
      </c>
      <c r="E1286" s="46" t="n">
        <v>43531</v>
      </c>
      <c r="F1286" s="246" t="n">
        <v>5194</v>
      </c>
      <c r="G1286" s="246" t="n">
        <v>8030</v>
      </c>
      <c r="H1286" s="246" t="n">
        <v>7330</v>
      </c>
      <c r="I1286" s="246" t="n"/>
      <c r="J1286" s="47">
        <f>+(((G1286-F1286)-(H1286-F1286))/(H1286-F1286))*100</f>
        <v/>
      </c>
      <c r="K1286" s="51">
        <f>AVERAGE(J1286:J1287)</f>
        <v/>
      </c>
      <c r="L1286" s="51">
        <f>_xlfn.STDEV.S(J1286,J1287)</f>
        <v/>
      </c>
      <c r="M1286" s="50" t="n"/>
      <c r="O1286" s="295">
        <f>+(H1286-F1286)/10</f>
        <v/>
      </c>
      <c r="P1286" s="26" t="inlineStr">
        <is>
          <t>VERDADERO</t>
        </is>
      </c>
      <c r="Q1286" s="26" t="inlineStr">
        <is>
          <t>FALSO</t>
        </is>
      </c>
      <c r="R1286" s="149" t="inlineStr">
        <is>
          <t>Esperado</t>
        </is>
      </c>
      <c r="S1286" s="149" t="inlineStr">
        <is>
          <t>Esperado</t>
        </is>
      </c>
      <c r="T1286" s="149" t="inlineStr">
        <is>
          <t>Dato Válido</t>
        </is>
      </c>
      <c r="U1286" s="149" t="n"/>
    </row>
    <row r="1287" ht="15.75" customHeight="1" s="412">
      <c r="A1287" s="5" t="n">
        <v>1457</v>
      </c>
      <c r="B1287" s="252" t="n">
        <v>153</v>
      </c>
      <c r="C1287" s="246" t="n">
        <v>238</v>
      </c>
      <c r="D1287" s="246" t="n">
        <v>5</v>
      </c>
      <c r="E1287" s="46" t="n">
        <v>43531</v>
      </c>
      <c r="F1287" s="246" t="n">
        <v>5238</v>
      </c>
      <c r="G1287" s="246" t="n">
        <v>8011</v>
      </c>
      <c r="H1287" s="246" t="n">
        <v>7329</v>
      </c>
      <c r="I1287" s="246" t="n">
        <v>9</v>
      </c>
      <c r="J1287" s="47">
        <f>+(((G1287-F1287)-(H1287-F1287))/(H1287-F1287))*100</f>
        <v/>
      </c>
      <c r="K1287" s="51" t="n"/>
      <c r="L1287" s="51" t="n"/>
      <c r="M1287" s="50" t="n"/>
      <c r="O1287" s="295">
        <f>+(H1287-F1287)/10</f>
        <v/>
      </c>
      <c r="P1287" s="26" t="inlineStr">
        <is>
          <t>FALSO</t>
        </is>
      </c>
      <c r="Q1287" s="26" t="inlineStr">
        <is>
          <t>FALSO</t>
        </is>
      </c>
      <c r="R1287" s="149" t="inlineStr">
        <is>
          <t>No esperado</t>
        </is>
      </c>
      <c r="S1287" s="149" t="inlineStr">
        <is>
          <t>Esperado</t>
        </is>
      </c>
      <c r="T1287" s="149" t="inlineStr">
        <is>
          <t>Dato Válido</t>
        </is>
      </c>
      <c r="U1287" s="149" t="n"/>
    </row>
    <row r="1288" ht="15.75" customHeight="1" s="412">
      <c r="A1288" s="15" t="n">
        <v>2499</v>
      </c>
      <c r="B1288" s="16" t="n">
        <v>87</v>
      </c>
      <c r="C1288" s="52" t="n">
        <v>238</v>
      </c>
      <c r="D1288" s="52" t="n">
        <v>9</v>
      </c>
      <c r="E1288" s="53" t="n">
        <v>43557</v>
      </c>
      <c r="F1288" s="54" t="n">
        <v>5250</v>
      </c>
      <c r="G1288" s="52" t="n">
        <v>8178</v>
      </c>
      <c r="H1288" s="52" t="n">
        <v>7769</v>
      </c>
      <c r="I1288" s="246" t="n"/>
      <c r="J1288" s="47">
        <f>+(((G1288-F1288)-(H1288-F1288))/(H1288-F1288))*100</f>
        <v/>
      </c>
      <c r="K1288" s="51">
        <f>AVERAGE(J1288:J1289)</f>
        <v/>
      </c>
      <c r="L1288" s="51">
        <f>_xlfn.STDEV.S(J1288,J1289)</f>
        <v/>
      </c>
      <c r="M1288" s="50" t="n"/>
      <c r="O1288" s="295">
        <f>+(H1288-F1288)/10</f>
        <v/>
      </c>
      <c r="P1288" s="26" t="inlineStr">
        <is>
          <t>FALSO</t>
        </is>
      </c>
      <c r="Q1288" s="26" t="inlineStr">
        <is>
          <t>FALSO</t>
        </is>
      </c>
      <c r="R1288" s="149" t="inlineStr">
        <is>
          <t>Esperado</t>
        </is>
      </c>
      <c r="S1288" s="149" t="inlineStr">
        <is>
          <t>Esperado</t>
        </is>
      </c>
      <c r="T1288" s="149" t="inlineStr">
        <is>
          <t>Dato Válido</t>
        </is>
      </c>
      <c r="U1288" s="149" t="n"/>
    </row>
    <row r="1289" ht="15.75" customHeight="1" s="412">
      <c r="A1289" s="15" t="n">
        <v>2500</v>
      </c>
      <c r="B1289" s="16" t="n">
        <v>88</v>
      </c>
      <c r="C1289" s="52" t="n">
        <v>238</v>
      </c>
      <c r="D1289" s="52" t="n">
        <v>9</v>
      </c>
      <c r="E1289" s="53" t="n">
        <v>43557</v>
      </c>
      <c r="F1289" s="54" t="n">
        <v>5241</v>
      </c>
      <c r="G1289" s="52" t="n">
        <v>8106</v>
      </c>
      <c r="H1289" s="52" t="n">
        <v>7712</v>
      </c>
      <c r="I1289" s="246" t="n"/>
      <c r="J1289" s="47">
        <f>+(((G1289-F1289)-(H1289-F1289))/(H1289-F1289))*100</f>
        <v/>
      </c>
      <c r="K1289" s="50" t="n"/>
      <c r="L1289" s="50" t="n"/>
      <c r="M1289" s="50" t="n"/>
      <c r="O1289" s="295">
        <f>+(H1289-F1289)/10</f>
        <v/>
      </c>
      <c r="P1289" s="26" t="inlineStr">
        <is>
          <t>FALSO</t>
        </is>
      </c>
      <c r="Q1289" s="26" t="inlineStr">
        <is>
          <t>VERDADERO</t>
        </is>
      </c>
      <c r="R1289" s="149" t="inlineStr">
        <is>
          <t>No esperado</t>
        </is>
      </c>
      <c r="S1289" s="149" t="inlineStr">
        <is>
          <t>Esperado</t>
        </is>
      </c>
      <c r="T1289" s="149" t="inlineStr">
        <is>
          <t>Dato Válido</t>
        </is>
      </c>
      <c r="U1289" s="149" t="n"/>
    </row>
    <row r="1290" ht="15.75" customHeight="1" s="412">
      <c r="A1290" s="15" t="n">
        <v>3147</v>
      </c>
      <c r="B1290" s="16" t="n">
        <v>87</v>
      </c>
      <c r="C1290" s="52" t="n">
        <v>238</v>
      </c>
      <c r="D1290" s="52" t="n">
        <v>12</v>
      </c>
      <c r="E1290" s="53" t="n">
        <v>43577</v>
      </c>
      <c r="F1290" s="54" t="n">
        <v>5250</v>
      </c>
      <c r="G1290" s="52" t="n">
        <v>8107</v>
      </c>
      <c r="H1290" s="52" t="n">
        <v>7714</v>
      </c>
      <c r="I1290" s="52" t="n"/>
      <c r="J1290" s="47">
        <f>+(((G1290-F1290)-(H1290-F1290))/(H1290-F1290))*100</f>
        <v/>
      </c>
      <c r="K1290" s="51">
        <f>AVERAGE(J1290:J1291)</f>
        <v/>
      </c>
      <c r="L1290" s="51">
        <f>_xlfn.STDEV.S(J1290,J1291)</f>
        <v/>
      </c>
      <c r="M1290" s="50">
        <f>(K1288-K1290)/20</f>
        <v/>
      </c>
      <c r="N1290" s="295">
        <f>(K1286-K1290)/46</f>
        <v/>
      </c>
      <c r="O1290" s="295">
        <f>+(H1290-F1290)/10</f>
        <v/>
      </c>
      <c r="P1290" s="26" t="inlineStr">
        <is>
          <t>FALSO</t>
        </is>
      </c>
      <c r="Q1290" s="26" t="inlineStr">
        <is>
          <t>FALSO</t>
        </is>
      </c>
      <c r="R1290" s="149" t="inlineStr">
        <is>
          <t>Esperado</t>
        </is>
      </c>
      <c r="S1290" s="149" t="inlineStr">
        <is>
          <t>Esperado</t>
        </is>
      </c>
      <c r="T1290" s="149" t="inlineStr">
        <is>
          <t>Dato Válido</t>
        </is>
      </c>
      <c r="U1290" s="149" t="n"/>
    </row>
    <row r="1291" ht="15.75" customHeight="1" s="412">
      <c r="A1291" s="15" t="n">
        <v>3148</v>
      </c>
      <c r="B1291" s="16" t="n">
        <v>88</v>
      </c>
      <c r="C1291" s="52" t="n">
        <v>238</v>
      </c>
      <c r="D1291" s="52" t="n">
        <v>12</v>
      </c>
      <c r="E1291" s="53" t="n">
        <v>43577</v>
      </c>
      <c r="F1291" s="54" t="n">
        <v>5241</v>
      </c>
      <c r="G1291" s="52" t="n">
        <v>8101</v>
      </c>
      <c r="H1291" s="52" t="n">
        <v>7710</v>
      </c>
      <c r="I1291" s="52" t="n"/>
      <c r="J1291" s="47">
        <f>+(((G1291-F1291)-(H1291-F1291))/(H1291-F1291))*100</f>
        <v/>
      </c>
      <c r="K1291" s="50" t="n"/>
      <c r="L1291" s="50" t="n"/>
      <c r="M1291" s="50" t="n"/>
      <c r="O1291" s="295">
        <f>+(H1291-F1291)/10</f>
        <v/>
      </c>
      <c r="P1291" s="26" t="inlineStr">
        <is>
          <t>FALSO</t>
        </is>
      </c>
      <c r="Q1291" s="26" t="inlineStr">
        <is>
          <t>FALSO</t>
        </is>
      </c>
      <c r="R1291" s="149" t="inlineStr">
        <is>
          <t>Esperado</t>
        </is>
      </c>
      <c r="S1291" s="149" t="inlineStr">
        <is>
          <t>Esperado</t>
        </is>
      </c>
      <c r="T1291" s="149" t="inlineStr">
        <is>
          <t>Dato Válido</t>
        </is>
      </c>
      <c r="U1291" s="149" t="n"/>
    </row>
    <row r="1292" ht="15.75" customHeight="1" s="412">
      <c r="A1292" s="5" t="n">
        <v>155</v>
      </c>
      <c r="B1292" s="252" t="n">
        <v>155</v>
      </c>
      <c r="C1292" s="201" t="n">
        <v>239</v>
      </c>
      <c r="D1292" s="201" t="n">
        <v>1</v>
      </c>
      <c r="E1292" s="8" t="n">
        <v>43514</v>
      </c>
      <c r="F1292" s="201" t="n">
        <v>5181</v>
      </c>
      <c r="G1292" s="201" t="n">
        <v>8052</v>
      </c>
      <c r="H1292" s="201" t="n">
        <v>7468</v>
      </c>
      <c r="I1292" s="201" t="n">
        <v>10</v>
      </c>
      <c r="J1292" s="9">
        <f>+(((G1292-F1292)-(H1292-F1292))/(H1292-F1292))*100</f>
        <v/>
      </c>
      <c r="K1292" s="33">
        <f>AVERAGE(J1292:J1293)</f>
        <v/>
      </c>
      <c r="L1292" s="33">
        <f>_xlfn.STDEV.S(J1292,J1293)</f>
        <v/>
      </c>
      <c r="M1292" s="13" t="n">
        <v>1</v>
      </c>
      <c r="O1292" s="295">
        <f>+(H1292-F1292)/10</f>
        <v/>
      </c>
      <c r="P1292" s="26" t="inlineStr">
        <is>
          <t>FALSO</t>
        </is>
      </c>
      <c r="Q1292" s="26" t="inlineStr">
        <is>
          <t>FALSO</t>
        </is>
      </c>
      <c r="R1292" s="149" t="inlineStr">
        <is>
          <t>Esperado</t>
        </is>
      </c>
      <c r="S1292" s="149" t="inlineStr">
        <is>
          <t>Esperado</t>
        </is>
      </c>
      <c r="T1292" s="149" t="inlineStr">
        <is>
          <t>Se descarta</t>
        </is>
      </c>
      <c r="U1292" s="149" t="n"/>
    </row>
    <row r="1293" ht="15.75" customHeight="1" s="412">
      <c r="A1293" s="5" t="n">
        <v>156</v>
      </c>
      <c r="B1293" s="252" t="n">
        <v>156</v>
      </c>
      <c r="C1293" s="201" t="n">
        <v>239</v>
      </c>
      <c r="D1293" s="201" t="n">
        <v>1</v>
      </c>
      <c r="E1293" s="8" t="n">
        <v>43514</v>
      </c>
      <c r="F1293" s="201" t="n">
        <v>5171</v>
      </c>
      <c r="G1293" s="201" t="n">
        <v>8091</v>
      </c>
      <c r="H1293" s="201" t="n">
        <v>7526</v>
      </c>
      <c r="I1293" s="201" t="n"/>
      <c r="J1293" s="9">
        <f>+(((G1293-F1293)-(H1293-F1293))/(H1293-F1293))*100</f>
        <v/>
      </c>
      <c r="K1293" s="13" t="n"/>
      <c r="L1293" s="13" t="n"/>
      <c r="M1293" s="13" t="n"/>
      <c r="O1293" s="295">
        <f>+(H1293-F1293)/10</f>
        <v/>
      </c>
      <c r="P1293" s="26" t="inlineStr">
        <is>
          <t>FALSO</t>
        </is>
      </c>
      <c r="Q1293" s="26" t="inlineStr">
        <is>
          <t>FALSO</t>
        </is>
      </c>
      <c r="R1293" s="149" t="inlineStr">
        <is>
          <t>Esperado</t>
        </is>
      </c>
      <c r="S1293" s="149" t="inlineStr">
        <is>
          <t>Esperado</t>
        </is>
      </c>
      <c r="T1293" s="149" t="inlineStr">
        <is>
          <t>Se descarta</t>
        </is>
      </c>
      <c r="U1293" s="149" t="n"/>
    </row>
    <row r="1294" ht="15.75" customHeight="1" s="412">
      <c r="A1294" s="5" t="n">
        <v>809</v>
      </c>
      <c r="B1294" s="252" t="n">
        <v>155</v>
      </c>
      <c r="C1294" s="201" t="n">
        <v>239</v>
      </c>
      <c r="D1294" s="201" t="n">
        <v>3</v>
      </c>
      <c r="E1294" s="8" t="n">
        <v>43521</v>
      </c>
      <c r="F1294" s="201" t="n">
        <v>5181</v>
      </c>
      <c r="G1294" s="201" t="n">
        <v>8085</v>
      </c>
      <c r="H1294" s="201" t="n">
        <v>7473</v>
      </c>
      <c r="I1294" s="201" t="n">
        <v>8</v>
      </c>
      <c r="J1294" s="9">
        <f>+(((G1294-F1294)-(H1294-F1294))/(H1294-F1294))*100</f>
        <v/>
      </c>
      <c r="K1294" s="33">
        <f>AVERAGE(J1294:J1295)</f>
        <v/>
      </c>
      <c r="L1294" s="33">
        <f>_xlfn.STDEV.S(J1294,J1295)</f>
        <v/>
      </c>
      <c r="M1294" s="13" t="n"/>
      <c r="O1294" s="295">
        <f>+(H1294-F1294)/10</f>
        <v/>
      </c>
      <c r="P1294" s="26" t="inlineStr">
        <is>
          <t>FALSO</t>
        </is>
      </c>
      <c r="Q1294" s="26" t="inlineStr">
        <is>
          <t>FALSO</t>
        </is>
      </c>
      <c r="R1294" s="149" t="inlineStr">
        <is>
          <t>No esperado</t>
        </is>
      </c>
      <c r="S1294" s="149" t="inlineStr">
        <is>
          <t>No esperado</t>
        </is>
      </c>
      <c r="T1294" s="149" t="inlineStr">
        <is>
          <t>Se descarta</t>
        </is>
      </c>
      <c r="U1294" s="149" t="n"/>
    </row>
    <row r="1295" ht="15.75" customHeight="1" s="412">
      <c r="A1295" s="5" t="n">
        <v>810</v>
      </c>
      <c r="B1295" s="252" t="n">
        <v>156</v>
      </c>
      <c r="C1295" s="201" t="n">
        <v>239</v>
      </c>
      <c r="D1295" s="201" t="n">
        <v>3</v>
      </c>
      <c r="E1295" s="8" t="n">
        <v>43521</v>
      </c>
      <c r="F1295" s="201" t="n">
        <v>5171</v>
      </c>
      <c r="G1295" s="201" t="n">
        <v>7981</v>
      </c>
      <c r="H1295" s="201" t="n">
        <v>7391</v>
      </c>
      <c r="I1295" s="201" t="n"/>
      <c r="J1295" s="9">
        <f>+(((G1295-F1295)-(H1295-F1295))/(H1295-F1295))*100</f>
        <v/>
      </c>
      <c r="K1295" s="33" t="n"/>
      <c r="L1295" s="33" t="n"/>
      <c r="M1295" s="13" t="n"/>
      <c r="O1295" s="295">
        <f>+(H1295-F1295)/10</f>
        <v/>
      </c>
      <c r="P1295" s="26" t="inlineStr">
        <is>
          <t>FALSO</t>
        </is>
      </c>
      <c r="Q1295" s="26" t="inlineStr">
        <is>
          <t>FALSO</t>
        </is>
      </c>
      <c r="R1295" s="149" t="inlineStr">
        <is>
          <t>No esperado</t>
        </is>
      </c>
      <c r="S1295" s="149" t="inlineStr">
        <is>
          <t>Esperado</t>
        </is>
      </c>
      <c r="T1295" s="149" t="inlineStr">
        <is>
          <t>Se descarta</t>
        </is>
      </c>
      <c r="U1295" s="149" t="n"/>
    </row>
    <row r="1296" ht="15.75" customHeight="1" s="412">
      <c r="A1296" s="5" t="n">
        <v>1459</v>
      </c>
      <c r="B1296" s="252" t="n">
        <v>155</v>
      </c>
      <c r="C1296" s="201" t="n">
        <v>239</v>
      </c>
      <c r="D1296" s="201" t="n">
        <v>5</v>
      </c>
      <c r="E1296" s="8" t="n">
        <v>43531</v>
      </c>
      <c r="F1296" s="201" t="n">
        <v>5181</v>
      </c>
      <c r="G1296" s="201" t="n">
        <v>8693</v>
      </c>
      <c r="H1296" s="201" t="n">
        <v>8050</v>
      </c>
      <c r="I1296" s="201" t="n">
        <v>9</v>
      </c>
      <c r="J1296" s="9">
        <f>+(((G1296-F1296)-(H1296-F1296))/(H1296-F1296))*100</f>
        <v/>
      </c>
      <c r="K1296" s="33">
        <f>AVERAGE(J1296:J1297)</f>
        <v/>
      </c>
      <c r="L1296" s="33">
        <f>_xlfn.STDEV.S(J1296,J1297)</f>
        <v/>
      </c>
      <c r="M1296" s="13" t="n"/>
      <c r="O1296" s="295">
        <f>+(H1296-F1296)/10</f>
        <v/>
      </c>
      <c r="P1296" s="26" t="inlineStr">
        <is>
          <t>FALSO</t>
        </is>
      </c>
      <c r="Q1296" s="26" t="inlineStr">
        <is>
          <t>FALSO</t>
        </is>
      </c>
      <c r="R1296" s="149" t="inlineStr">
        <is>
          <t>Esperado</t>
        </is>
      </c>
      <c r="S1296" s="149" t="inlineStr">
        <is>
          <t>Esperado</t>
        </is>
      </c>
      <c r="T1296" s="149" t="inlineStr">
        <is>
          <t>Se descarta</t>
        </is>
      </c>
      <c r="U1296" s="149" t="n"/>
    </row>
    <row r="1297" ht="15.75" customHeight="1" s="412">
      <c r="A1297" s="5" t="n">
        <v>1460</v>
      </c>
      <c r="B1297" s="252" t="n">
        <v>156</v>
      </c>
      <c r="C1297" s="201" t="n">
        <v>239</v>
      </c>
      <c r="D1297" s="201" t="n">
        <v>5</v>
      </c>
      <c r="E1297" s="8" t="n">
        <v>43531</v>
      </c>
      <c r="F1297" s="201" t="n">
        <v>5171</v>
      </c>
      <c r="G1297" s="201" t="n">
        <v>8471</v>
      </c>
      <c r="H1297" s="201" t="n">
        <v>7880</v>
      </c>
      <c r="I1297" s="201" t="n"/>
      <c r="J1297" s="9">
        <f>+(((G1297-F1297)-(H1297-F1297))/(H1297-F1297))*100</f>
        <v/>
      </c>
      <c r="K1297" s="13" t="n"/>
      <c r="L1297" s="13" t="n"/>
      <c r="M1297" s="13" t="n"/>
      <c r="O1297" s="295">
        <f>+(H1297-F1297)/10</f>
        <v/>
      </c>
      <c r="P1297" s="26" t="inlineStr">
        <is>
          <t>FALSO</t>
        </is>
      </c>
      <c r="Q1297" s="26" t="inlineStr">
        <is>
          <t>FALSO</t>
        </is>
      </c>
      <c r="R1297" s="149" t="inlineStr">
        <is>
          <t>No esperado</t>
        </is>
      </c>
      <c r="S1297" s="149" t="inlineStr">
        <is>
          <t>Esperado</t>
        </is>
      </c>
      <c r="T1297" s="149" t="inlineStr">
        <is>
          <t>Se descarta</t>
        </is>
      </c>
      <c r="U1297" s="149" t="n"/>
    </row>
    <row r="1298" ht="15.75" customHeight="1" s="412">
      <c r="A1298" s="15" t="n">
        <v>2059</v>
      </c>
      <c r="B1298" s="16" t="n">
        <v>105</v>
      </c>
      <c r="C1298" s="17" t="n">
        <v>239</v>
      </c>
      <c r="D1298" s="17" t="n">
        <v>7</v>
      </c>
      <c r="E1298" s="18" t="n">
        <v>43545</v>
      </c>
      <c r="F1298" s="19" t="n">
        <v>5251</v>
      </c>
      <c r="G1298" s="17" t="n">
        <v>8392</v>
      </c>
      <c r="H1298" s="17" t="n">
        <v>7908</v>
      </c>
      <c r="I1298" s="201" t="n"/>
      <c r="J1298" s="9">
        <f>+(((G1298-F1298)-(H1298-F1298))/(H1298-F1298))*100</f>
        <v/>
      </c>
      <c r="K1298" s="33">
        <f>AVERAGE(J1298:J1299)</f>
        <v/>
      </c>
      <c r="L1298" s="33">
        <f>_xlfn.STDEV.S(J1298,J1299)</f>
        <v/>
      </c>
      <c r="M1298" s="13" t="n"/>
      <c r="O1298" s="295">
        <f>+(H1298-F1298)/10</f>
        <v/>
      </c>
      <c r="P1298" s="26" t="inlineStr">
        <is>
          <t>FALSO</t>
        </is>
      </c>
      <c r="Q1298" s="26" t="inlineStr">
        <is>
          <t>FALSO</t>
        </is>
      </c>
      <c r="R1298" s="149" t="inlineStr">
        <is>
          <t>No esperado</t>
        </is>
      </c>
      <c r="S1298" s="149" t="inlineStr">
        <is>
          <t>Esperado</t>
        </is>
      </c>
      <c r="T1298" s="149" t="inlineStr">
        <is>
          <t>Se descarta</t>
        </is>
      </c>
      <c r="U1298" s="149" t="n"/>
    </row>
    <row r="1299" ht="15.75" customHeight="1" s="412">
      <c r="A1299" s="15" t="n">
        <v>2060</v>
      </c>
      <c r="B1299" s="16" t="n">
        <v>106</v>
      </c>
      <c r="C1299" s="17" t="n">
        <v>239</v>
      </c>
      <c r="D1299" s="17" t="n">
        <v>7</v>
      </c>
      <c r="E1299" s="18" t="n">
        <v>43545</v>
      </c>
      <c r="F1299" s="19" t="n">
        <v>5219</v>
      </c>
      <c r="G1299" s="17" t="n">
        <v>8252</v>
      </c>
      <c r="H1299" s="17" t="n">
        <v>7784</v>
      </c>
      <c r="I1299" s="201" t="n"/>
      <c r="J1299" s="9">
        <f>+(((G1299-F1299)-(H1299-F1299))/(H1299-F1299))*100</f>
        <v/>
      </c>
      <c r="K1299" s="13" t="n"/>
      <c r="L1299" s="13" t="n"/>
      <c r="M1299" s="13" t="n"/>
      <c r="O1299" s="295">
        <f>+(H1299-F1299)/10</f>
        <v/>
      </c>
      <c r="P1299" s="26" t="inlineStr">
        <is>
          <t>FALSO</t>
        </is>
      </c>
      <c r="Q1299" s="26" t="inlineStr">
        <is>
          <t>FALSO</t>
        </is>
      </c>
      <c r="R1299" s="149" t="inlineStr">
        <is>
          <t>No esperado</t>
        </is>
      </c>
      <c r="S1299" s="149" t="inlineStr">
        <is>
          <t>Esperado</t>
        </is>
      </c>
      <c r="T1299" s="149" t="inlineStr">
        <is>
          <t>Se descarta</t>
        </is>
      </c>
      <c r="U1299" s="149" t="n"/>
    </row>
    <row r="1300" ht="15.75" customHeight="1" s="412">
      <c r="A1300" s="15" t="n">
        <v>2681</v>
      </c>
      <c r="B1300" s="16" t="n">
        <v>53</v>
      </c>
      <c r="C1300" s="17" t="n">
        <v>239</v>
      </c>
      <c r="D1300" s="17" t="n">
        <v>10</v>
      </c>
      <c r="E1300" s="18" t="n">
        <v>43564</v>
      </c>
      <c r="F1300" s="19" t="n">
        <v>5232</v>
      </c>
      <c r="G1300" s="17" t="n">
        <v>7811</v>
      </c>
      <c r="H1300" s="17" t="n">
        <v>7434</v>
      </c>
      <c r="I1300" s="17" t="n"/>
      <c r="J1300" s="9">
        <f>+(((G1300-F1300)-(H1300-F1300))/(H1300-F1300))*100</f>
        <v/>
      </c>
      <c r="K1300" s="33">
        <f>AVERAGE(J1300:J1301)</f>
        <v/>
      </c>
      <c r="L1300" s="33">
        <f>_xlfn.STDEV.S(J1300,J1301)</f>
        <v/>
      </c>
      <c r="M1300" s="13">
        <f>(K1298-K1300)/19</f>
        <v/>
      </c>
      <c r="N1300" s="295">
        <f>(K1294-K1300)/43</f>
        <v/>
      </c>
      <c r="O1300" s="295">
        <f>+(H1300-F1300)/10</f>
        <v/>
      </c>
      <c r="P1300" s="26" t="inlineStr">
        <is>
          <t>FALSO</t>
        </is>
      </c>
      <c r="Q1300" s="26" t="inlineStr">
        <is>
          <t>FALSO</t>
        </is>
      </c>
      <c r="R1300" s="149" t="inlineStr">
        <is>
          <t>No esperado</t>
        </is>
      </c>
      <c r="S1300" s="149" t="inlineStr">
        <is>
          <t>Esperado</t>
        </is>
      </c>
      <c r="T1300" s="149" t="inlineStr">
        <is>
          <t>Se descarta</t>
        </is>
      </c>
      <c r="U1300" s="149" t="n"/>
    </row>
    <row r="1301" ht="15.75" customHeight="1" s="412">
      <c r="A1301" s="15" t="n">
        <v>2682</v>
      </c>
      <c r="B1301" s="16" t="n">
        <v>54</v>
      </c>
      <c r="C1301" s="17" t="n">
        <v>239</v>
      </c>
      <c r="D1301" s="17" t="n">
        <v>10</v>
      </c>
      <c r="E1301" s="18" t="n">
        <v>43564</v>
      </c>
      <c r="F1301" s="19" t="n">
        <v>5271</v>
      </c>
      <c r="G1301" s="17" t="n">
        <v>7698</v>
      </c>
      <c r="H1301" s="17" t="n">
        <v>7348</v>
      </c>
      <c r="I1301" s="17" t="n"/>
      <c r="J1301" s="9">
        <f>+(((G1301-F1301)-(H1301-F1301))/(H1301-F1301))*100</f>
        <v/>
      </c>
      <c r="K1301" s="13" t="n"/>
      <c r="L1301" s="13" t="n"/>
      <c r="M1301" s="13" t="n"/>
      <c r="O1301" s="295">
        <f>+(H1301-F1301)/10</f>
        <v/>
      </c>
      <c r="P1301" s="26" t="inlineStr">
        <is>
          <t>FALSO</t>
        </is>
      </c>
      <c r="Q1301" s="26" t="inlineStr">
        <is>
          <t>FALSO</t>
        </is>
      </c>
      <c r="R1301" s="149" t="inlineStr">
        <is>
          <t>No esperado</t>
        </is>
      </c>
      <c r="S1301" s="149" t="inlineStr">
        <is>
          <t>Esperado</t>
        </is>
      </c>
      <c r="T1301" s="149" t="inlineStr">
        <is>
          <t>Se descarta</t>
        </is>
      </c>
      <c r="U1301" s="149" t="n"/>
    </row>
    <row r="1302" ht="15.75" customHeight="1" s="412">
      <c r="A1302" s="5" t="n">
        <v>507</v>
      </c>
      <c r="B1302" s="252" t="n">
        <v>157</v>
      </c>
      <c r="C1302" s="246" t="n">
        <v>240</v>
      </c>
      <c r="D1302" s="246" t="n">
        <v>2</v>
      </c>
      <c r="E1302" s="46" t="n">
        <v>43517</v>
      </c>
      <c r="F1302" s="246" t="n">
        <v>5319</v>
      </c>
      <c r="G1302" s="246" t="n">
        <v>8278</v>
      </c>
      <c r="H1302" s="246" t="n">
        <v>7233</v>
      </c>
      <c r="I1302" s="246" t="n">
        <v>9</v>
      </c>
      <c r="J1302" s="47">
        <f>+(((G1302-F1302)-(H1302-F1302))/(H1302-F1302))*100</f>
        <v/>
      </c>
      <c r="K1302" s="51">
        <f>AVERAGE(J1302:J1303)</f>
        <v/>
      </c>
      <c r="L1302" s="51">
        <f>_xlfn.STDEV.S(J1302,J1303)</f>
        <v/>
      </c>
      <c r="M1302" s="50" t="n">
        <v>3</v>
      </c>
      <c r="O1302" s="295">
        <f>+(H1302-F1302)/10</f>
        <v/>
      </c>
      <c r="P1302" s="26" t="inlineStr">
        <is>
          <t>FALSO</t>
        </is>
      </c>
      <c r="Q1302" s="26" t="inlineStr">
        <is>
          <t>FALSO</t>
        </is>
      </c>
      <c r="R1302" s="149" t="inlineStr">
        <is>
          <t>Esperado</t>
        </is>
      </c>
      <c r="S1302" s="149" t="inlineStr">
        <is>
          <t>Esperado</t>
        </is>
      </c>
      <c r="T1302" s="149" t="inlineStr">
        <is>
          <t>Dato Válido</t>
        </is>
      </c>
      <c r="U1302" s="149" t="n"/>
    </row>
    <row r="1303" ht="15.75" customHeight="1" s="412">
      <c r="A1303" s="5" t="n">
        <v>508</v>
      </c>
      <c r="B1303" s="252" t="n">
        <v>158</v>
      </c>
      <c r="C1303" s="246" t="n">
        <v>240</v>
      </c>
      <c r="D1303" s="246" t="n">
        <v>2</v>
      </c>
      <c r="E1303" s="46" t="n">
        <v>43517</v>
      </c>
      <c r="F1303" s="246" t="n">
        <v>5219</v>
      </c>
      <c r="G1303" s="246" t="n">
        <v>7840</v>
      </c>
      <c r="H1303" s="246" t="n">
        <v>6879</v>
      </c>
      <c r="I1303" s="246" t="n"/>
      <c r="J1303" s="47">
        <f>+(((G1303-F1303)-(H1303-F1303))/(H1303-F1303))*100</f>
        <v/>
      </c>
      <c r="K1303" s="51" t="n"/>
      <c r="L1303" s="51" t="n"/>
      <c r="M1303" s="50" t="n"/>
      <c r="O1303" s="295">
        <f>+(H1303-F1303)/10</f>
        <v/>
      </c>
      <c r="P1303" s="26" t="inlineStr">
        <is>
          <t>FALSO</t>
        </is>
      </c>
      <c r="Q1303" s="26" t="inlineStr">
        <is>
          <t>FALSO</t>
        </is>
      </c>
      <c r="R1303" s="149" t="inlineStr">
        <is>
          <t>No esperado</t>
        </is>
      </c>
      <c r="S1303" s="149" t="inlineStr">
        <is>
          <t>No esperado</t>
        </is>
      </c>
      <c r="T1303" s="149" t="inlineStr">
        <is>
          <t>Dato Válido</t>
        </is>
      </c>
      <c r="U1303" s="149" t="n"/>
    </row>
    <row r="1304" ht="15.75" customHeight="1" s="412">
      <c r="A1304" s="5" t="n">
        <v>1161</v>
      </c>
      <c r="B1304" s="252" t="n">
        <v>115</v>
      </c>
      <c r="C1304" s="246" t="n">
        <v>240</v>
      </c>
      <c r="D1304" s="246" t="n">
        <v>4</v>
      </c>
      <c r="E1304" s="46" t="n">
        <v>43524</v>
      </c>
      <c r="F1304" s="246" t="n">
        <v>5260</v>
      </c>
      <c r="G1304" s="246" t="n">
        <v>7859</v>
      </c>
      <c r="H1304" s="246" t="n">
        <v>7059</v>
      </c>
      <c r="I1304" s="246" t="n">
        <v>10</v>
      </c>
      <c r="J1304" s="47">
        <f>+(((G1304-F1304)-(H1304-F1304))/(H1304-F1304))*100</f>
        <v/>
      </c>
      <c r="K1304" s="51">
        <f>AVERAGE(J1304:J1305)</f>
        <v/>
      </c>
      <c r="L1304" s="51">
        <f>_xlfn.STDEV.S(J1304,J1305)</f>
        <v/>
      </c>
      <c r="M1304" s="50" t="n"/>
      <c r="O1304" s="295">
        <f>+(H1304-F1304)/10</f>
        <v/>
      </c>
      <c r="P1304" s="26" t="inlineStr">
        <is>
          <t>FALSO</t>
        </is>
      </c>
      <c r="Q1304" s="26" t="inlineStr">
        <is>
          <t>FALSO</t>
        </is>
      </c>
      <c r="R1304" s="149" t="inlineStr">
        <is>
          <t>Esperado</t>
        </is>
      </c>
      <c r="S1304" s="149" t="inlineStr">
        <is>
          <t>Esperado</t>
        </is>
      </c>
      <c r="T1304" s="149" t="inlineStr">
        <is>
          <t>Dato Válido</t>
        </is>
      </c>
      <c r="U1304" s="149" t="n"/>
    </row>
    <row r="1305" ht="15.75" customHeight="1" s="412">
      <c r="A1305" s="5" t="n">
        <v>1162</v>
      </c>
      <c r="B1305" s="252" t="n">
        <v>116</v>
      </c>
      <c r="C1305" s="246" t="n">
        <v>240</v>
      </c>
      <c r="D1305" s="246" t="n">
        <v>4</v>
      </c>
      <c r="E1305" s="46" t="n">
        <v>43524</v>
      </c>
      <c r="F1305" s="246" t="n">
        <v>5263</v>
      </c>
      <c r="G1305" s="246" t="n">
        <v>7907</v>
      </c>
      <c r="H1305" s="246" t="n">
        <v>7087</v>
      </c>
      <c r="I1305" s="246" t="n"/>
      <c r="J1305" s="47">
        <f>+(((G1305-F1305)-(H1305-F1305))/(H1305-F1305))*100</f>
        <v/>
      </c>
      <c r="K1305" s="50" t="n"/>
      <c r="L1305" s="50" t="n"/>
      <c r="M1305" s="50" t="n"/>
      <c r="O1305" s="295">
        <f>+(H1305-F1305)/10</f>
        <v/>
      </c>
      <c r="P1305" s="26" t="inlineStr">
        <is>
          <t>FALSO</t>
        </is>
      </c>
      <c r="Q1305" s="26" t="inlineStr">
        <is>
          <t>FALSO</t>
        </is>
      </c>
      <c r="R1305" s="149" t="inlineStr">
        <is>
          <t>Esperado</t>
        </is>
      </c>
      <c r="S1305" s="149" t="inlineStr">
        <is>
          <t>Esperado</t>
        </is>
      </c>
      <c r="T1305" s="149" t="inlineStr">
        <is>
          <t>Dato Válido</t>
        </is>
      </c>
      <c r="U1305" s="149" t="n"/>
    </row>
    <row r="1306" ht="15.75" customHeight="1" s="412">
      <c r="A1306" s="5" t="n">
        <v>1811</v>
      </c>
      <c r="B1306" s="252" t="n">
        <v>115</v>
      </c>
      <c r="C1306" s="246" t="n">
        <v>240</v>
      </c>
      <c r="D1306" s="246" t="n">
        <v>6</v>
      </c>
      <c r="E1306" s="46" t="n">
        <v>43535</v>
      </c>
      <c r="F1306" s="246" t="n">
        <v>5260</v>
      </c>
      <c r="G1306" s="246" t="n">
        <v>8033</v>
      </c>
      <c r="H1306" s="246" t="n">
        <v>7320</v>
      </c>
      <c r="I1306" s="246" t="n">
        <v>9</v>
      </c>
      <c r="J1306" s="47">
        <f>+(((G1306-F1306)-(H1306-F1306))/(H1306-F1306))*100</f>
        <v/>
      </c>
      <c r="K1306" s="51">
        <f>AVERAGE(J1306:J1307)</f>
        <v/>
      </c>
      <c r="L1306" s="51">
        <f>_xlfn.STDEV.S(J1306,J1307)</f>
        <v/>
      </c>
      <c r="M1306" s="50" t="n"/>
      <c r="O1306" s="295">
        <f>+(H1306-F1306)/10</f>
        <v/>
      </c>
      <c r="P1306" s="26" t="inlineStr">
        <is>
          <t>VERDADERO</t>
        </is>
      </c>
      <c r="Q1306" s="26" t="inlineStr">
        <is>
          <t>FALSO</t>
        </is>
      </c>
      <c r="R1306" s="149" t="inlineStr">
        <is>
          <t>Esperado</t>
        </is>
      </c>
      <c r="S1306" s="149" t="inlineStr">
        <is>
          <t>Esperado</t>
        </is>
      </c>
      <c r="T1306" s="149" t="inlineStr">
        <is>
          <t>Dato Válido</t>
        </is>
      </c>
      <c r="U1306" s="149" t="n"/>
    </row>
    <row r="1307" ht="15.75" customHeight="1" s="412">
      <c r="A1307" s="5" t="n">
        <v>1812</v>
      </c>
      <c r="B1307" s="252" t="n">
        <v>116</v>
      </c>
      <c r="C1307" s="246" t="n">
        <v>240</v>
      </c>
      <c r="D1307" s="246" t="n">
        <v>6</v>
      </c>
      <c r="E1307" s="46" t="n">
        <v>43535</v>
      </c>
      <c r="F1307" s="246" t="n">
        <v>5263</v>
      </c>
      <c r="G1307" s="246" t="n">
        <v>7719</v>
      </c>
      <c r="H1307" s="246" t="n">
        <v>7090</v>
      </c>
      <c r="I1307" s="246" t="n"/>
      <c r="J1307" s="47">
        <f>+(((G1307-F1307)-(H1307-F1307))/(H1307-F1307))*100</f>
        <v/>
      </c>
      <c r="K1307" s="51" t="n"/>
      <c r="L1307" s="51" t="n"/>
      <c r="M1307" s="50" t="n"/>
      <c r="O1307" s="295">
        <f>+(H1307-F1307)/10</f>
        <v/>
      </c>
      <c r="P1307" s="26" t="inlineStr">
        <is>
          <t>FALSO</t>
        </is>
      </c>
      <c r="Q1307" s="26" t="inlineStr">
        <is>
          <t>FALSO</t>
        </is>
      </c>
      <c r="R1307" s="149" t="inlineStr">
        <is>
          <t>No esperado</t>
        </is>
      </c>
      <c r="S1307" s="149" t="inlineStr">
        <is>
          <t>Esperado</t>
        </is>
      </c>
      <c r="T1307" s="149" t="inlineStr">
        <is>
          <t>Dato Válido</t>
        </is>
      </c>
      <c r="U1307" s="149" t="n"/>
    </row>
    <row r="1308" ht="15.75" customHeight="1" s="412">
      <c r="A1308" s="15" t="n">
        <v>2501</v>
      </c>
      <c r="B1308" s="16" t="n">
        <v>89</v>
      </c>
      <c r="C1308" s="52" t="n">
        <v>240</v>
      </c>
      <c r="D1308" s="52" t="n">
        <v>9</v>
      </c>
      <c r="E1308" s="53" t="n">
        <v>43557</v>
      </c>
      <c r="F1308" s="54" t="n">
        <v>5188</v>
      </c>
      <c r="G1308" s="52" t="n">
        <v>7744</v>
      </c>
      <c r="H1308" s="52" t="n">
        <v>7365</v>
      </c>
      <c r="I1308" s="246" t="n"/>
      <c r="J1308" s="47">
        <f>+(((G1308-F1308)-(H1308-F1308))/(H1308-F1308))*100</f>
        <v/>
      </c>
      <c r="K1308" s="51">
        <f>AVERAGE(J1308:J1309)</f>
        <v/>
      </c>
      <c r="L1308" s="51">
        <f>_xlfn.STDEV.S(J1308,J1309)</f>
        <v/>
      </c>
      <c r="M1308" s="50" t="n"/>
      <c r="O1308" s="295">
        <f>+(H1308-F1308)/10</f>
        <v/>
      </c>
      <c r="P1308" s="26" t="inlineStr">
        <is>
          <t>FALSO</t>
        </is>
      </c>
      <c r="Q1308" s="26" t="inlineStr">
        <is>
          <t>FALSO</t>
        </is>
      </c>
      <c r="R1308" s="149" t="inlineStr">
        <is>
          <t>Esperado</t>
        </is>
      </c>
      <c r="S1308" s="149" t="inlineStr">
        <is>
          <t>Esperado</t>
        </is>
      </c>
      <c r="T1308" s="149" t="inlineStr">
        <is>
          <t>Dato Válido</t>
        </is>
      </c>
      <c r="U1308" s="149" t="n"/>
    </row>
    <row r="1309" ht="15.75" customHeight="1" s="412">
      <c r="A1309" s="15" t="n">
        <v>2502</v>
      </c>
      <c r="B1309" s="16" t="n">
        <v>90</v>
      </c>
      <c r="C1309" s="52" t="n">
        <v>240</v>
      </c>
      <c r="D1309" s="52" t="n">
        <v>9</v>
      </c>
      <c r="E1309" s="53" t="n">
        <v>43557</v>
      </c>
      <c r="F1309" s="54" t="n">
        <v>5202</v>
      </c>
      <c r="G1309" s="52" t="n">
        <v>7815</v>
      </c>
      <c r="H1309" s="52" t="n">
        <v>7430</v>
      </c>
      <c r="I1309" s="246" t="n"/>
      <c r="J1309" s="47">
        <f>+(((G1309-F1309)-(H1309-F1309))/(H1309-F1309))*100</f>
        <v/>
      </c>
      <c r="K1309" s="50" t="n"/>
      <c r="L1309" s="50" t="n"/>
      <c r="M1309" s="50" t="n"/>
      <c r="O1309" s="295">
        <f>+(H1309-F1309)/10</f>
        <v/>
      </c>
      <c r="P1309" s="26" t="inlineStr">
        <is>
          <t>FALSO</t>
        </is>
      </c>
      <c r="Q1309" s="26" t="inlineStr">
        <is>
          <t>FALSO</t>
        </is>
      </c>
      <c r="R1309" s="149" t="inlineStr">
        <is>
          <t>Esperado</t>
        </is>
      </c>
      <c r="S1309" s="149" t="inlineStr">
        <is>
          <t>Esperado</t>
        </is>
      </c>
      <c r="T1309" s="149" t="inlineStr">
        <is>
          <t>Dato Válido</t>
        </is>
      </c>
      <c r="U1309" s="149" t="n"/>
    </row>
    <row r="1310" ht="15.75" customHeight="1" s="412">
      <c r="A1310" s="15" t="n">
        <v>3149</v>
      </c>
      <c r="B1310" s="16" t="n">
        <v>89</v>
      </c>
      <c r="C1310" s="52" t="n">
        <v>240</v>
      </c>
      <c r="D1310" s="52" t="n">
        <v>12</v>
      </c>
      <c r="E1310" s="53" t="n">
        <v>43577</v>
      </c>
      <c r="F1310" s="54" t="n">
        <v>5188</v>
      </c>
      <c r="G1310" s="52" t="n">
        <v>6977</v>
      </c>
      <c r="H1310" s="52" t="n">
        <v>6742</v>
      </c>
      <c r="I1310" s="52" t="n"/>
      <c r="J1310" s="47">
        <f>+(((G1310-F1310)-(H1310-F1310))/(H1310-F1310))*100</f>
        <v/>
      </c>
      <c r="K1310" s="51">
        <f>AVERAGE(J1310:J1311)</f>
        <v/>
      </c>
      <c r="L1310" s="51">
        <f>_xlfn.STDEV.S(J1310,J1311)</f>
        <v/>
      </c>
      <c r="M1310" s="50">
        <f>(K1308-K1310)/20</f>
        <v/>
      </c>
      <c r="N1310" s="295">
        <f>(K1306-K1310)/42</f>
        <v/>
      </c>
      <c r="O1310" s="295">
        <f>+(H1310-F1310)/10</f>
        <v/>
      </c>
      <c r="P1310" s="26" t="inlineStr">
        <is>
          <t>FALSO</t>
        </is>
      </c>
      <c r="Q1310" s="26" t="inlineStr">
        <is>
          <t>VERDADERO</t>
        </is>
      </c>
      <c r="R1310" s="149" t="inlineStr">
        <is>
          <t>No esperado</t>
        </is>
      </c>
      <c r="S1310" s="149" t="inlineStr">
        <is>
          <t>Esperado</t>
        </is>
      </c>
      <c r="T1310" s="149" t="inlineStr">
        <is>
          <t>Dato Válido</t>
        </is>
      </c>
      <c r="U1310" s="149" t="n"/>
    </row>
    <row r="1311" ht="15.75" customHeight="1" s="412">
      <c r="A1311" s="15" t="n">
        <v>3150</v>
      </c>
      <c r="B1311" s="16" t="n">
        <v>90</v>
      </c>
      <c r="C1311" s="52" t="n">
        <v>240</v>
      </c>
      <c r="D1311" s="52" t="n">
        <v>12</v>
      </c>
      <c r="E1311" s="53" t="n">
        <v>43577</v>
      </c>
      <c r="F1311" s="54" t="n">
        <v>5202</v>
      </c>
      <c r="G1311" s="52" t="n">
        <v>7102</v>
      </c>
      <c r="H1311" s="52" t="n">
        <v>6855</v>
      </c>
      <c r="I1311" s="52" t="n"/>
      <c r="J1311" s="47">
        <f>+(((G1311-F1311)-(H1311-F1311))/(H1311-F1311))*100</f>
        <v/>
      </c>
      <c r="K1311" s="50" t="n"/>
      <c r="L1311" s="50" t="n"/>
      <c r="M1311" s="50" t="n"/>
      <c r="O1311" s="295">
        <f>+(H1311-F1311)/10</f>
        <v/>
      </c>
      <c r="P1311" s="26" t="inlineStr">
        <is>
          <t>FALSO</t>
        </is>
      </c>
      <c r="Q1311" s="26" t="inlineStr">
        <is>
          <t>FALSO</t>
        </is>
      </c>
      <c r="R1311" s="149" t="inlineStr">
        <is>
          <t>Esperado</t>
        </is>
      </c>
      <c r="S1311" s="149" t="inlineStr">
        <is>
          <t>Esperado</t>
        </is>
      </c>
      <c r="T1311" s="149" t="inlineStr">
        <is>
          <t>Dato Válido</t>
        </is>
      </c>
      <c r="U1311" s="149" t="n"/>
    </row>
    <row r="1312" ht="15.75" customHeight="1" s="412">
      <c r="A1312" s="5" t="n">
        <v>509</v>
      </c>
      <c r="B1312" s="252" t="n">
        <v>159</v>
      </c>
      <c r="C1312" s="201" t="n">
        <v>242</v>
      </c>
      <c r="D1312" s="201" t="n">
        <v>2</v>
      </c>
      <c r="E1312" s="8" t="n">
        <v>43517</v>
      </c>
      <c r="F1312" s="201" t="n">
        <v>5300</v>
      </c>
      <c r="G1312" s="201" t="n">
        <v>8362</v>
      </c>
      <c r="H1312" s="201" t="n">
        <v>7347</v>
      </c>
      <c r="I1312" s="201" t="n">
        <v>10</v>
      </c>
      <c r="J1312" s="9">
        <f>+(((G1312-F1312)-(H1312-F1312))/(H1312-F1312))*100</f>
        <v/>
      </c>
      <c r="K1312" s="33">
        <f>AVERAGE(J1312:J1313)</f>
        <v/>
      </c>
      <c r="L1312" s="33">
        <f>_xlfn.STDEV.S(J1312,J1313)</f>
        <v/>
      </c>
      <c r="M1312" s="13" t="n">
        <v>3</v>
      </c>
      <c r="O1312" s="295">
        <f>+(H1312-F1312)/10</f>
        <v/>
      </c>
      <c r="P1312" s="26" t="inlineStr">
        <is>
          <t>FALSO</t>
        </is>
      </c>
      <c r="Q1312" s="26" t="inlineStr">
        <is>
          <t>FALSO</t>
        </is>
      </c>
      <c r="R1312" s="149" t="inlineStr">
        <is>
          <t>Esperado</t>
        </is>
      </c>
      <c r="S1312" s="149" t="inlineStr">
        <is>
          <t>Esperado</t>
        </is>
      </c>
      <c r="T1312" s="149" t="inlineStr">
        <is>
          <t>Dato Válido</t>
        </is>
      </c>
      <c r="U1312" s="149" t="n"/>
    </row>
    <row r="1313" ht="15.75" customHeight="1" s="412">
      <c r="A1313" s="5" t="n">
        <v>510</v>
      </c>
      <c r="B1313" s="252" t="n">
        <v>160</v>
      </c>
      <c r="C1313" s="201" t="n">
        <v>242</v>
      </c>
      <c r="D1313" s="201" t="n">
        <v>2</v>
      </c>
      <c r="E1313" s="8" t="n">
        <v>43517</v>
      </c>
      <c r="F1313" s="201" t="n">
        <v>5234</v>
      </c>
      <c r="G1313" s="201" t="n">
        <v>8404</v>
      </c>
      <c r="H1313" s="201" t="n">
        <v>7354</v>
      </c>
      <c r="I1313" s="201" t="n"/>
      <c r="J1313" s="9">
        <f>+(((G1313-F1313)-(H1313-F1313))/(H1313-F1313))*100</f>
        <v/>
      </c>
      <c r="K1313" s="13" t="n"/>
      <c r="L1313" s="13" t="n"/>
      <c r="M1313" s="13" t="n"/>
      <c r="O1313" s="295">
        <f>+(H1313-F1313)/10</f>
        <v/>
      </c>
      <c r="P1313" s="26" t="inlineStr">
        <is>
          <t>FALSO</t>
        </is>
      </c>
      <c r="Q1313" s="26" t="inlineStr">
        <is>
          <t>FALSO</t>
        </is>
      </c>
      <c r="R1313" s="149" t="inlineStr">
        <is>
          <t>Esperado</t>
        </is>
      </c>
      <c r="S1313" s="149" t="inlineStr">
        <is>
          <t>Esperado</t>
        </is>
      </c>
      <c r="T1313" s="149" t="inlineStr">
        <is>
          <t>Dato Válido</t>
        </is>
      </c>
      <c r="U1313" s="149" t="n"/>
    </row>
    <row r="1314" ht="15.75" customHeight="1" s="412">
      <c r="A1314" s="5" t="n">
        <v>1163</v>
      </c>
      <c r="B1314" s="252" t="n">
        <v>117</v>
      </c>
      <c r="C1314" s="201" t="n">
        <v>242</v>
      </c>
      <c r="D1314" s="201" t="n">
        <v>4</v>
      </c>
      <c r="E1314" s="8" t="n">
        <v>43524</v>
      </c>
      <c r="F1314" s="201" t="n">
        <v>5221</v>
      </c>
      <c r="G1314" s="201" t="n">
        <v>8596</v>
      </c>
      <c r="H1314" s="201" t="n">
        <v>7487</v>
      </c>
      <c r="I1314" s="201" t="n">
        <v>9</v>
      </c>
      <c r="J1314" s="9">
        <f>+(((G1314-F1314)-(H1314-F1314))/(H1314-F1314))*100</f>
        <v/>
      </c>
      <c r="K1314" s="33">
        <f>AVERAGE(J1314:J1315)</f>
        <v/>
      </c>
      <c r="L1314" s="33">
        <f>_xlfn.STDEV.S(J1314,J1315)</f>
        <v/>
      </c>
      <c r="M1314" s="13" t="n"/>
      <c r="O1314" s="295">
        <f>+(H1314-F1314)/10</f>
        <v/>
      </c>
      <c r="P1314" s="26" t="inlineStr">
        <is>
          <t>FALSO</t>
        </is>
      </c>
      <c r="Q1314" s="26" t="inlineStr">
        <is>
          <t>FALSO</t>
        </is>
      </c>
      <c r="R1314" s="149" t="inlineStr">
        <is>
          <t>Esperado</t>
        </is>
      </c>
      <c r="S1314" s="149" t="inlineStr">
        <is>
          <t>Esperado</t>
        </is>
      </c>
      <c r="T1314" s="149" t="inlineStr">
        <is>
          <t>Dato Válido</t>
        </is>
      </c>
      <c r="U1314" s="149" t="n"/>
    </row>
    <row r="1315" ht="15.75" customHeight="1" s="412">
      <c r="A1315" s="5" t="n">
        <v>1164</v>
      </c>
      <c r="B1315" s="252" t="n">
        <v>118</v>
      </c>
      <c r="C1315" s="201" t="n">
        <v>242</v>
      </c>
      <c r="D1315" s="201" t="n">
        <v>4</v>
      </c>
      <c r="E1315" s="8" t="n">
        <v>43524</v>
      </c>
      <c r="F1315" s="201" t="n">
        <v>5249</v>
      </c>
      <c r="G1315" s="201" t="n">
        <v>8467</v>
      </c>
      <c r="H1315" s="201" t="n">
        <v>7416</v>
      </c>
      <c r="I1315" s="201" t="n"/>
      <c r="J1315" s="9">
        <f>+(((G1315-F1315)-(H1315-F1315))/(H1315-F1315))*100</f>
        <v/>
      </c>
      <c r="K1315" s="33" t="n"/>
      <c r="L1315" s="33" t="n"/>
      <c r="M1315" s="13" t="n"/>
      <c r="O1315" s="295">
        <f>+(H1315-F1315)/10</f>
        <v/>
      </c>
      <c r="P1315" s="26" t="inlineStr">
        <is>
          <t>FALSO</t>
        </is>
      </c>
      <c r="Q1315" s="26" t="inlineStr">
        <is>
          <t>FALSO</t>
        </is>
      </c>
      <c r="R1315" s="149" t="inlineStr">
        <is>
          <t>No esperado</t>
        </is>
      </c>
      <c r="S1315" s="149" t="inlineStr">
        <is>
          <t>Esperado</t>
        </is>
      </c>
      <c r="T1315" s="149" t="inlineStr">
        <is>
          <t>Dato Válido</t>
        </is>
      </c>
      <c r="U1315" s="149" t="n"/>
    </row>
    <row r="1316" ht="15.75" customHeight="1" s="412">
      <c r="A1316" s="5" t="n">
        <v>1813</v>
      </c>
      <c r="B1316" s="252" t="n">
        <v>117</v>
      </c>
      <c r="C1316" s="201" t="n">
        <v>242</v>
      </c>
      <c r="D1316" s="201" t="n">
        <v>6</v>
      </c>
      <c r="E1316" s="8" t="n">
        <v>43535</v>
      </c>
      <c r="F1316" s="201" t="n">
        <v>5221</v>
      </c>
      <c r="G1316" s="201" t="n">
        <v>8443</v>
      </c>
      <c r="H1316" s="201" t="n">
        <v>7559</v>
      </c>
      <c r="I1316" s="201" t="n">
        <v>9</v>
      </c>
      <c r="J1316" s="9">
        <f>+(((G1316-F1316)-(H1316-F1316))/(H1316-F1316))*100</f>
        <v/>
      </c>
      <c r="K1316" s="33">
        <f>AVERAGE(J1316:J1317)</f>
        <v/>
      </c>
      <c r="L1316" s="33">
        <f>_xlfn.STDEV.S(J1316,J1317)</f>
        <v/>
      </c>
      <c r="M1316" s="13" t="n"/>
      <c r="O1316" s="295">
        <f>+(H1316-F1316)/10</f>
        <v/>
      </c>
      <c r="P1316" s="26" t="inlineStr">
        <is>
          <t>VERDADERO</t>
        </is>
      </c>
      <c r="Q1316" s="26" t="inlineStr">
        <is>
          <t>FALSO</t>
        </is>
      </c>
      <c r="R1316" s="149" t="inlineStr">
        <is>
          <t>Esperado</t>
        </is>
      </c>
      <c r="S1316" s="149" t="inlineStr">
        <is>
          <t>Esperado</t>
        </is>
      </c>
      <c r="T1316" s="149" t="inlineStr">
        <is>
          <t>Dato Válido</t>
        </is>
      </c>
      <c r="U1316" s="149" t="n"/>
    </row>
    <row r="1317" ht="15.75" customHeight="1" s="412">
      <c r="A1317" s="5" t="n">
        <v>1814</v>
      </c>
      <c r="B1317" s="252" t="n">
        <v>118</v>
      </c>
      <c r="C1317" s="201" t="n">
        <v>242</v>
      </c>
      <c r="D1317" s="201" t="n">
        <v>6</v>
      </c>
      <c r="E1317" s="8" t="n">
        <v>43535</v>
      </c>
      <c r="F1317" s="201" t="n">
        <v>5249</v>
      </c>
      <c r="G1317" s="201" t="n">
        <v>8210</v>
      </c>
      <c r="H1317" s="201" t="n">
        <v>7393</v>
      </c>
      <c r="I1317" s="201" t="n"/>
      <c r="J1317" s="9">
        <f>+(((G1317-F1317)-(H1317-F1317))/(H1317-F1317))*100</f>
        <v/>
      </c>
      <c r="K1317" s="13" t="n"/>
      <c r="L1317" s="13" t="n"/>
      <c r="M1317" s="13" t="n"/>
      <c r="O1317" s="295">
        <f>+(H1317-F1317)/10</f>
        <v/>
      </c>
      <c r="P1317" s="26" t="inlineStr">
        <is>
          <t>FALSO</t>
        </is>
      </c>
      <c r="Q1317" s="26" t="inlineStr">
        <is>
          <t>FALSO</t>
        </is>
      </c>
      <c r="R1317" s="149" t="inlineStr">
        <is>
          <t>No esperado</t>
        </is>
      </c>
      <c r="S1317" s="149" t="inlineStr">
        <is>
          <t>Esperado</t>
        </is>
      </c>
      <c r="T1317" s="149" t="inlineStr">
        <is>
          <t>Dato Válido</t>
        </is>
      </c>
      <c r="U1317" s="149" t="n"/>
    </row>
    <row r="1318" ht="15.75" customHeight="1" s="412">
      <c r="A1318" s="15" t="n">
        <v>2503</v>
      </c>
      <c r="B1318" s="16" t="n">
        <v>91</v>
      </c>
      <c r="C1318" s="17" t="n">
        <v>242</v>
      </c>
      <c r="D1318" s="17" t="n">
        <v>9</v>
      </c>
      <c r="E1318" s="18" t="n">
        <v>43557</v>
      </c>
      <c r="F1318" s="19" t="n">
        <v>5252</v>
      </c>
      <c r="G1318" s="17" t="n">
        <v>8102</v>
      </c>
      <c r="H1318" s="17" t="n">
        <v>7614</v>
      </c>
      <c r="I1318" s="201" t="n"/>
      <c r="J1318" s="9">
        <f>+(((G1318-F1318)-(H1318-F1318))/(H1318-F1318))*100</f>
        <v/>
      </c>
      <c r="K1318" s="33">
        <f>AVERAGE(J1318:J1319)</f>
        <v/>
      </c>
      <c r="L1318" s="33">
        <f>_xlfn.STDEV.S(J1318,J1319)</f>
        <v/>
      </c>
      <c r="M1318" s="13" t="n"/>
      <c r="O1318" s="295">
        <f>+(H1318-F1318)/10</f>
        <v/>
      </c>
      <c r="P1318" s="26" t="inlineStr">
        <is>
          <t>FALSO</t>
        </is>
      </c>
      <c r="Q1318" s="26" t="inlineStr">
        <is>
          <t>FALSO</t>
        </is>
      </c>
      <c r="R1318" s="149" t="inlineStr">
        <is>
          <t>Esperado</t>
        </is>
      </c>
      <c r="S1318" s="149" t="inlineStr">
        <is>
          <t>Esperado</t>
        </is>
      </c>
      <c r="T1318" s="149" t="inlineStr">
        <is>
          <t>Dato Válido</t>
        </is>
      </c>
      <c r="U1318" s="149" t="n"/>
    </row>
    <row r="1319" ht="15.75" customHeight="1" s="412">
      <c r="A1319" s="15" t="n">
        <v>2504</v>
      </c>
      <c r="B1319" s="16" t="n">
        <v>92</v>
      </c>
      <c r="C1319" s="17" t="n">
        <v>242</v>
      </c>
      <c r="D1319" s="17" t="n">
        <v>9</v>
      </c>
      <c r="E1319" s="18" t="n">
        <v>43557</v>
      </c>
      <c r="F1319" s="19" t="n">
        <v>5241</v>
      </c>
      <c r="G1319" s="17" t="n">
        <v>7899</v>
      </c>
      <c r="H1319" s="17" t="n">
        <v>7427</v>
      </c>
      <c r="I1319" s="201" t="n"/>
      <c r="J1319" s="9">
        <f>+(((G1319-F1319)-(H1319-F1319))/(H1319-F1319))*100</f>
        <v/>
      </c>
      <c r="K1319" s="13" t="n"/>
      <c r="L1319" s="13" t="n"/>
      <c r="M1319" s="13" t="n"/>
      <c r="O1319" s="295">
        <f>+(H1319-F1319)/10</f>
        <v/>
      </c>
      <c r="P1319" s="26" t="inlineStr">
        <is>
          <t>FALSO</t>
        </is>
      </c>
      <c r="Q1319" s="26" t="inlineStr">
        <is>
          <t>FALSO</t>
        </is>
      </c>
      <c r="R1319" s="149" t="inlineStr">
        <is>
          <t>No esperado</t>
        </is>
      </c>
      <c r="S1319" s="149" t="inlineStr">
        <is>
          <t>Esperado</t>
        </is>
      </c>
      <c r="T1319" s="149" t="inlineStr">
        <is>
          <t>Dato Válido</t>
        </is>
      </c>
      <c r="U1319" s="149" t="n"/>
    </row>
    <row r="1320" ht="15.75" customHeight="1" s="412">
      <c r="A1320" s="15" t="n">
        <v>3151</v>
      </c>
      <c r="B1320" s="16" t="n">
        <v>91</v>
      </c>
      <c r="C1320" s="17" t="n">
        <v>242</v>
      </c>
      <c r="D1320" s="17" t="n">
        <v>12</v>
      </c>
      <c r="E1320" s="18" t="n">
        <v>43577</v>
      </c>
      <c r="F1320" s="19" t="n">
        <v>5252</v>
      </c>
      <c r="G1320" s="17" t="n">
        <v>7859</v>
      </c>
      <c r="H1320" s="17" t="n">
        <v>7510</v>
      </c>
      <c r="I1320" s="17" t="n"/>
      <c r="J1320" s="9">
        <f>+(((G1320-F1320)-(H1320-F1320))/(H1320-F1320))*100</f>
        <v/>
      </c>
      <c r="K1320" s="33">
        <f>AVERAGE(J1320:J1321)</f>
        <v/>
      </c>
      <c r="L1320" s="33">
        <f>_xlfn.STDEV.S(J1320,J1321)</f>
        <v/>
      </c>
      <c r="M1320" s="13">
        <f>(K1318-K1320)/20</f>
        <v/>
      </c>
      <c r="N1320" s="295">
        <f>(K1316-K1320)/42</f>
        <v/>
      </c>
      <c r="O1320" s="295">
        <f>+(H1320-F1320)/10</f>
        <v/>
      </c>
      <c r="P1320" s="26" t="inlineStr">
        <is>
          <t>FALSO</t>
        </is>
      </c>
      <c r="Q1320" s="26" t="inlineStr">
        <is>
          <t>VERDADERO</t>
        </is>
      </c>
      <c r="R1320" s="149" t="inlineStr">
        <is>
          <t>Esperado</t>
        </is>
      </c>
      <c r="S1320" s="149" t="inlineStr">
        <is>
          <t>Esperado</t>
        </is>
      </c>
      <c r="T1320" s="149" t="inlineStr">
        <is>
          <t>Dato Válido</t>
        </is>
      </c>
      <c r="U1320" s="149" t="n"/>
    </row>
    <row r="1321" ht="15.75" customHeight="1" s="412">
      <c r="A1321" s="15" t="n">
        <v>3152</v>
      </c>
      <c r="B1321" s="16" t="n">
        <v>92</v>
      </c>
      <c r="C1321" s="17" t="n">
        <v>242</v>
      </c>
      <c r="D1321" s="17" t="n">
        <v>12</v>
      </c>
      <c r="E1321" s="18" t="n">
        <v>43577</v>
      </c>
      <c r="F1321" s="19" t="n">
        <v>5241</v>
      </c>
      <c r="G1321" s="17" t="n">
        <v>7794</v>
      </c>
      <c r="H1321" s="17" t="n">
        <v>7446</v>
      </c>
      <c r="I1321" s="17" t="n"/>
      <c r="J1321" s="9">
        <f>+(((G1321-F1321)-(H1321-F1321))/(H1321-F1321))*100</f>
        <v/>
      </c>
      <c r="K1321" s="13" t="n"/>
      <c r="L1321" s="13" t="n"/>
      <c r="M1321" s="13" t="n"/>
      <c r="O1321" s="295">
        <f>+(H1321-F1321)/10</f>
        <v/>
      </c>
      <c r="P1321" s="26" t="inlineStr">
        <is>
          <t>FALSO</t>
        </is>
      </c>
      <c r="Q1321" s="26" t="inlineStr">
        <is>
          <t>FALSO</t>
        </is>
      </c>
      <c r="R1321" s="149" t="inlineStr">
        <is>
          <t>No esperado</t>
        </is>
      </c>
      <c r="S1321" s="149" t="inlineStr">
        <is>
          <t>Esperado</t>
        </is>
      </c>
      <c r="T1321" s="149" t="inlineStr">
        <is>
          <t>Dato Válido</t>
        </is>
      </c>
      <c r="U1321" s="149" t="n"/>
    </row>
    <row r="1322" ht="15.75" customHeight="1" s="412">
      <c r="A1322" s="5" t="n">
        <v>511</v>
      </c>
      <c r="B1322" s="252" t="n">
        <v>161</v>
      </c>
      <c r="C1322" s="255" t="n">
        <v>243</v>
      </c>
      <c r="D1322" s="255" t="n">
        <v>2</v>
      </c>
      <c r="E1322" s="58" t="n">
        <v>43517</v>
      </c>
      <c r="F1322" s="255" t="n">
        <v>5264</v>
      </c>
      <c r="G1322" s="255" t="n">
        <v>6934</v>
      </c>
      <c r="H1322" s="255" t="n">
        <v>6615</v>
      </c>
      <c r="I1322" s="255" t="n">
        <v>10</v>
      </c>
      <c r="J1322" s="59">
        <f>+(((G1322-F1322)-(H1322-F1322))/(H1322-F1322))*100</f>
        <v/>
      </c>
      <c r="K1322" s="34">
        <f>AVERAGE(J1322:J1323)</f>
        <v/>
      </c>
      <c r="L1322" s="34">
        <f>_xlfn.STDEV.S(J1322,J1323)</f>
        <v/>
      </c>
      <c r="M1322" s="35" t="n">
        <v>1</v>
      </c>
      <c r="O1322" s="295">
        <f>+(H1322-F1322)/10</f>
        <v/>
      </c>
      <c r="P1322" s="26" t="inlineStr">
        <is>
          <t>FALSO</t>
        </is>
      </c>
      <c r="Q1322" s="26" t="inlineStr">
        <is>
          <t>FALSO</t>
        </is>
      </c>
      <c r="R1322" s="149" t="inlineStr">
        <is>
          <t>Esperado</t>
        </is>
      </c>
      <c r="S1322" s="149" t="inlineStr">
        <is>
          <t>No Esperado</t>
        </is>
      </c>
      <c r="T1322" s="149" t="inlineStr">
        <is>
          <t>Se descarta</t>
        </is>
      </c>
      <c r="U1322" s="149" t="n"/>
    </row>
    <row r="1323" ht="15.75" customHeight="1" s="412">
      <c r="A1323" s="5" t="n">
        <v>512</v>
      </c>
      <c r="B1323" s="252" t="n">
        <v>162</v>
      </c>
      <c r="C1323" s="255" t="n">
        <v>243</v>
      </c>
      <c r="D1323" s="255" t="n">
        <v>2</v>
      </c>
      <c r="E1323" s="58" t="n">
        <v>43517</v>
      </c>
      <c r="F1323" s="255" t="n">
        <v>5232</v>
      </c>
      <c r="G1323" s="255" t="n">
        <v>6848</v>
      </c>
      <c r="H1323" s="255" t="n">
        <v>6538</v>
      </c>
      <c r="I1323" s="255" t="n"/>
      <c r="J1323" s="59">
        <f>+(((G1323-F1323)-(H1323-F1323))/(H1323-F1323))*100</f>
        <v/>
      </c>
      <c r="K1323" s="34" t="n"/>
      <c r="L1323" s="34" t="n"/>
      <c r="M1323" s="35" t="n"/>
      <c r="O1323" s="295">
        <f>+(H1323-F1323)/10</f>
        <v/>
      </c>
      <c r="P1323" s="26" t="inlineStr">
        <is>
          <t>FALSO</t>
        </is>
      </c>
      <c r="Q1323" s="26" t="inlineStr">
        <is>
          <t>FALSO</t>
        </is>
      </c>
      <c r="R1323" s="149" t="inlineStr">
        <is>
          <t>Esperado</t>
        </is>
      </c>
      <c r="S1323" s="149" t="inlineStr">
        <is>
          <t>No Esperado</t>
        </is>
      </c>
      <c r="T1323" s="149" t="inlineStr">
        <is>
          <t>Se descarta</t>
        </is>
      </c>
      <c r="U1323" s="149" t="n"/>
    </row>
    <row r="1324" ht="15.75" customHeight="1" s="412">
      <c r="A1324" s="5" t="n">
        <v>1165</v>
      </c>
      <c r="B1324" s="252" t="n">
        <v>119</v>
      </c>
      <c r="C1324" s="255" t="n">
        <v>243</v>
      </c>
      <c r="D1324" s="255" t="n">
        <v>4</v>
      </c>
      <c r="E1324" s="58" t="n">
        <v>43524</v>
      </c>
      <c r="F1324" s="255" t="n">
        <v>5212</v>
      </c>
      <c r="G1324" s="255" t="n">
        <v>6722</v>
      </c>
      <c r="H1324" s="255" t="n">
        <v>6498</v>
      </c>
      <c r="I1324" s="255" t="n">
        <v>9</v>
      </c>
      <c r="J1324" s="59">
        <f>+(((G1324-F1324)-(H1324-F1324))/(H1324-F1324))*100</f>
        <v/>
      </c>
      <c r="K1324" s="34">
        <f>AVERAGE(J1324:J1325)</f>
        <v/>
      </c>
      <c r="L1324" s="34">
        <f>_xlfn.STDEV.S(J1324,J1325)</f>
        <v/>
      </c>
      <c r="M1324" s="35" t="n"/>
      <c r="O1324" s="295">
        <f>+(H1324-F1324)/10</f>
        <v/>
      </c>
      <c r="P1324" s="26" t="inlineStr">
        <is>
          <t>FALSO</t>
        </is>
      </c>
      <c r="Q1324" s="26" t="inlineStr">
        <is>
          <t>FALSO</t>
        </is>
      </c>
      <c r="R1324" s="149" t="inlineStr">
        <is>
          <t>No Esperado</t>
        </is>
      </c>
      <c r="S1324" s="149" t="inlineStr">
        <is>
          <t>Esperado</t>
        </is>
      </c>
      <c r="T1324" s="149" t="inlineStr">
        <is>
          <t>Se descarta</t>
        </is>
      </c>
      <c r="U1324" s="149" t="n"/>
    </row>
    <row r="1325" ht="15.75" customHeight="1" s="412">
      <c r="A1325" s="5" t="n">
        <v>1166</v>
      </c>
      <c r="B1325" s="252" t="n">
        <v>120</v>
      </c>
      <c r="C1325" s="255" t="n">
        <v>243</v>
      </c>
      <c r="D1325" s="255" t="n">
        <v>4</v>
      </c>
      <c r="E1325" s="58" t="n">
        <v>43524</v>
      </c>
      <c r="F1325" s="255" t="n">
        <v>5196</v>
      </c>
      <c r="G1325" s="255" t="n">
        <v>6708</v>
      </c>
      <c r="H1325" s="255" t="n">
        <v>6488</v>
      </c>
      <c r="I1325" s="255" t="n"/>
      <c r="J1325" s="59">
        <f>+(((G1325-F1325)-(H1325-F1325))/(H1325-F1325))*100</f>
        <v/>
      </c>
      <c r="K1325" s="35" t="n"/>
      <c r="L1325" s="35" t="n"/>
      <c r="M1325" s="35" t="n"/>
      <c r="O1325" s="295">
        <f>+(H1325-F1325)/10</f>
        <v/>
      </c>
      <c r="P1325" s="26" t="inlineStr">
        <is>
          <t>FALSO</t>
        </is>
      </c>
      <c r="Q1325" s="26" t="inlineStr">
        <is>
          <t>FALSO</t>
        </is>
      </c>
      <c r="R1325" s="149" t="inlineStr">
        <is>
          <t>No Esperado</t>
        </is>
      </c>
      <c r="S1325" s="149" t="inlineStr">
        <is>
          <t>Esperado</t>
        </is>
      </c>
      <c r="T1325" s="149" t="inlineStr">
        <is>
          <t>Se descarta</t>
        </is>
      </c>
      <c r="U1325" s="149" t="n"/>
    </row>
    <row r="1326" ht="15.75" customHeight="1" s="412">
      <c r="A1326" s="5" t="n">
        <v>1815</v>
      </c>
      <c r="B1326" s="252" t="n">
        <v>119</v>
      </c>
      <c r="C1326" s="255" t="n">
        <v>243</v>
      </c>
      <c r="D1326" s="255" t="n">
        <v>6</v>
      </c>
      <c r="E1326" s="58" t="n">
        <v>43535</v>
      </c>
      <c r="F1326" s="255" t="n">
        <v>5212</v>
      </c>
      <c r="G1326" s="255" t="n">
        <v>7075</v>
      </c>
      <c r="H1326" s="255" t="n">
        <v>6791</v>
      </c>
      <c r="I1326" s="255" t="n">
        <v>8</v>
      </c>
      <c r="J1326" s="59">
        <f>+(((G1326-F1326)-(H1326-F1326))/(H1326-F1326))*100</f>
        <v/>
      </c>
      <c r="K1326" s="34">
        <f>AVERAGE(J1326:J1327)</f>
        <v/>
      </c>
      <c r="L1326" s="34">
        <f>_xlfn.STDEV.S(J1326,J1327)</f>
        <v/>
      </c>
      <c r="M1326" s="35" t="n"/>
      <c r="O1326" s="295">
        <f>+(H1326-F1326)/10</f>
        <v/>
      </c>
      <c r="P1326" s="26" t="inlineStr">
        <is>
          <t>FALSO</t>
        </is>
      </c>
      <c r="Q1326" s="26" t="inlineStr">
        <is>
          <t>FALSO</t>
        </is>
      </c>
      <c r="R1326" s="149" t="inlineStr">
        <is>
          <t>Esperado</t>
        </is>
      </c>
      <c r="S1326" s="149" t="inlineStr">
        <is>
          <t>Esperado</t>
        </is>
      </c>
      <c r="T1326" s="149" t="inlineStr">
        <is>
          <t>Se descarta</t>
        </is>
      </c>
      <c r="U1326" s="149" t="n"/>
    </row>
    <row r="1327" ht="15.75" customHeight="1" s="412">
      <c r="A1327" s="5" t="n">
        <v>1816</v>
      </c>
      <c r="B1327" s="252" t="n">
        <v>120</v>
      </c>
      <c r="C1327" s="255" t="n">
        <v>243</v>
      </c>
      <c r="D1327" s="255" t="n">
        <v>6</v>
      </c>
      <c r="E1327" s="58" t="n">
        <v>43535</v>
      </c>
      <c r="F1327" s="255" t="n">
        <v>5196</v>
      </c>
      <c r="G1327" s="255" t="n">
        <v>6901</v>
      </c>
      <c r="H1327" s="255" t="n">
        <v>6640</v>
      </c>
      <c r="I1327" s="255" t="n"/>
      <c r="J1327" s="59">
        <f>+(((G1327-F1327)-(H1327-F1327))/(H1327-F1327))*100</f>
        <v/>
      </c>
      <c r="K1327" s="34" t="n"/>
      <c r="L1327" s="34" t="n"/>
      <c r="M1327" s="35" t="n"/>
      <c r="O1327" s="295">
        <f>+(H1327-F1327)/10</f>
        <v/>
      </c>
      <c r="P1327" s="26" t="inlineStr">
        <is>
          <t>FALSO</t>
        </is>
      </c>
      <c r="Q1327" s="26" t="inlineStr">
        <is>
          <t>FALSO</t>
        </is>
      </c>
      <c r="R1327" s="149" t="inlineStr">
        <is>
          <t>Esperado</t>
        </is>
      </c>
      <c r="S1327" s="149" t="inlineStr">
        <is>
          <t>Esperado</t>
        </is>
      </c>
      <c r="T1327" s="149" t="inlineStr">
        <is>
          <t>Se descarta</t>
        </is>
      </c>
      <c r="U1327" s="149" t="n"/>
    </row>
    <row r="1328" ht="15.75" customHeight="1" s="412">
      <c r="A1328" s="15" t="n">
        <v>2061</v>
      </c>
      <c r="B1328" s="16" t="n">
        <v>107</v>
      </c>
      <c r="C1328" s="60" t="n">
        <v>243</v>
      </c>
      <c r="D1328" s="60" t="n">
        <v>7</v>
      </c>
      <c r="E1328" s="61" t="n">
        <v>43545</v>
      </c>
      <c r="F1328" s="62" t="n">
        <v>5226</v>
      </c>
      <c r="G1328" s="60" t="n">
        <v>6673</v>
      </c>
      <c r="H1328" s="60" t="n">
        <v>6467</v>
      </c>
      <c r="I1328" s="255" t="n"/>
      <c r="J1328" s="59">
        <f>+(((G1328-F1328)-(H1328-F1328))/(H1328-F1328))*100</f>
        <v/>
      </c>
      <c r="K1328" s="34">
        <f>AVERAGE(J1328:J1329)</f>
        <v/>
      </c>
      <c r="L1328" s="34">
        <f>_xlfn.STDEV.S(J1328,J1329)</f>
        <v/>
      </c>
      <c r="M1328" s="35">
        <f>(K1326-K1328)/10</f>
        <v/>
      </c>
      <c r="N1328" s="295">
        <f>(K1322-K1328)/28</f>
        <v/>
      </c>
      <c r="O1328" s="295">
        <f>+(H1328-F1328)/10</f>
        <v/>
      </c>
      <c r="P1328" s="26" t="inlineStr">
        <is>
          <t>FALSO</t>
        </is>
      </c>
      <c r="Q1328" s="26" t="inlineStr">
        <is>
          <t>FALSO</t>
        </is>
      </c>
      <c r="R1328" s="149" t="inlineStr">
        <is>
          <t>No Esperado</t>
        </is>
      </c>
      <c r="S1328" s="149" t="inlineStr">
        <is>
          <t>Esperado</t>
        </is>
      </c>
      <c r="T1328" s="149" t="inlineStr">
        <is>
          <t>Se descarta</t>
        </is>
      </c>
      <c r="U1328" s="149" t="n"/>
    </row>
    <row r="1329" ht="15.75" customHeight="1" s="412">
      <c r="A1329" s="15" t="n">
        <v>2062</v>
      </c>
      <c r="B1329" s="16" t="n">
        <v>108</v>
      </c>
      <c r="C1329" s="60" t="n">
        <v>243</v>
      </c>
      <c r="D1329" s="60" t="n">
        <v>7</v>
      </c>
      <c r="E1329" s="61" t="n">
        <v>43545</v>
      </c>
      <c r="F1329" s="62" t="n">
        <v>5274</v>
      </c>
      <c r="G1329" s="60" t="n">
        <v>6813</v>
      </c>
      <c r="H1329" s="60" t="n">
        <v>6587</v>
      </c>
      <c r="I1329" s="255" t="n"/>
      <c r="J1329" s="59">
        <f>+(((G1329-F1329)-(H1329-F1329))/(H1329-F1329))*100</f>
        <v/>
      </c>
      <c r="K1329" s="35" t="n"/>
      <c r="L1329" s="35" t="n"/>
      <c r="M1329" s="35" t="n"/>
      <c r="O1329" s="295">
        <f>+(H1329-F1329)/10</f>
        <v/>
      </c>
      <c r="P1329" s="26" t="inlineStr">
        <is>
          <t>FALSO</t>
        </is>
      </c>
      <c r="Q1329" s="26" t="inlineStr">
        <is>
          <t>FALSO</t>
        </is>
      </c>
      <c r="R1329" s="149" t="inlineStr">
        <is>
          <t>No Esperado</t>
        </is>
      </c>
      <c r="S1329" s="149" t="inlineStr">
        <is>
          <t>Esperado</t>
        </is>
      </c>
      <c r="T1329" s="149" t="inlineStr">
        <is>
          <t>Se descarta</t>
        </is>
      </c>
      <c r="U1329" s="149" t="n"/>
    </row>
    <row r="1330" ht="15.75" customHeight="1" s="412">
      <c r="A1330" s="5" t="n">
        <v>157</v>
      </c>
      <c r="B1330" s="252" t="n">
        <v>157</v>
      </c>
      <c r="C1330" s="201" t="n">
        <v>244</v>
      </c>
      <c r="D1330" s="201" t="n">
        <v>1</v>
      </c>
      <c r="E1330" s="8" t="n">
        <v>43514</v>
      </c>
      <c r="F1330" s="201" t="n">
        <v>5319</v>
      </c>
      <c r="G1330" s="201" t="n">
        <v>7840</v>
      </c>
      <c r="H1330" s="201" t="n">
        <v>7241</v>
      </c>
      <c r="I1330" s="201" t="n">
        <v>10</v>
      </c>
      <c r="J1330" s="9">
        <f>+(((G1330-F1330)-(H1330-F1330))/(H1330-F1330))*100</f>
        <v/>
      </c>
      <c r="K1330" s="33">
        <f>AVERAGE(J1330:J1331)</f>
        <v/>
      </c>
      <c r="L1330" s="33">
        <f>_xlfn.STDEV.S(J1330,J1331)</f>
        <v/>
      </c>
      <c r="M1330" s="13" t="n">
        <v>1</v>
      </c>
      <c r="O1330" s="295">
        <f>+(H1330-F1330)/10</f>
        <v/>
      </c>
      <c r="P1330" s="26" t="inlineStr">
        <is>
          <t>FALSO</t>
        </is>
      </c>
      <c r="Q1330" s="26" t="inlineStr">
        <is>
          <t>FALSO</t>
        </is>
      </c>
      <c r="R1330" s="149" t="inlineStr">
        <is>
          <t>Esperado</t>
        </is>
      </c>
      <c r="S1330" s="149" t="inlineStr">
        <is>
          <t>Esperado</t>
        </is>
      </c>
      <c r="T1330" s="149" t="inlineStr">
        <is>
          <t>Se descarta</t>
        </is>
      </c>
      <c r="U1330" s="149" t="n"/>
    </row>
    <row r="1331" ht="15.75" customHeight="1" s="412">
      <c r="A1331" s="5" t="n">
        <v>158</v>
      </c>
      <c r="B1331" s="252" t="n">
        <v>158</v>
      </c>
      <c r="C1331" s="201" t="n">
        <v>244</v>
      </c>
      <c r="D1331" s="201" t="n">
        <v>1</v>
      </c>
      <c r="E1331" s="8" t="n">
        <v>43514</v>
      </c>
      <c r="F1331" s="201" t="n">
        <v>5219</v>
      </c>
      <c r="G1331" s="201" t="n">
        <v>7767</v>
      </c>
      <c r="H1331" s="201" t="n">
        <v>7156</v>
      </c>
      <c r="I1331" s="201" t="n"/>
      <c r="J1331" s="9">
        <f>+(((G1331-F1331)-(H1331-F1331))/(H1331-F1331))*100</f>
        <v/>
      </c>
      <c r="K1331" s="13" t="n"/>
      <c r="L1331" s="13" t="n"/>
      <c r="M1331" s="13" t="n"/>
      <c r="O1331" s="295">
        <f>+(H1331-F1331)/10</f>
        <v/>
      </c>
      <c r="P1331" s="26" t="inlineStr">
        <is>
          <t>FALSO</t>
        </is>
      </c>
      <c r="Q1331" s="26" t="inlineStr">
        <is>
          <t>FALSO</t>
        </is>
      </c>
      <c r="R1331" s="149" t="inlineStr">
        <is>
          <t>Esperado</t>
        </is>
      </c>
      <c r="S1331" s="149" t="inlineStr">
        <is>
          <t>Esperado</t>
        </is>
      </c>
      <c r="T1331" s="149" t="inlineStr">
        <is>
          <t>Se descarta</t>
        </is>
      </c>
      <c r="U1331" s="149" t="n"/>
    </row>
    <row r="1332" ht="15.75" customHeight="1" s="412">
      <c r="A1332" s="5" t="n">
        <v>811</v>
      </c>
      <c r="B1332" s="252" t="n">
        <v>157</v>
      </c>
      <c r="C1332" s="201" t="n">
        <v>244</v>
      </c>
      <c r="D1332" s="201" t="n">
        <v>3</v>
      </c>
      <c r="E1332" s="8" t="n">
        <v>43521</v>
      </c>
      <c r="F1332" s="201" t="n">
        <v>5319</v>
      </c>
      <c r="G1332" s="201" t="n">
        <v>8111</v>
      </c>
      <c r="H1332" s="201" t="n">
        <v>7583</v>
      </c>
      <c r="I1332" s="201" t="n">
        <v>7</v>
      </c>
      <c r="J1332" s="9">
        <f>+(((G1332-F1332)-(H1332-F1332))/(H1332-F1332))*100</f>
        <v/>
      </c>
      <c r="K1332" s="33">
        <f>AVERAGE(J1332:J1333)</f>
        <v/>
      </c>
      <c r="L1332" s="33">
        <f>_xlfn.STDEV.S(J1332,J1333)</f>
        <v/>
      </c>
      <c r="M1332" s="13" t="n"/>
      <c r="O1332" s="295">
        <f>+(H1332-F1332)/10</f>
        <v/>
      </c>
      <c r="P1332" s="26" t="inlineStr">
        <is>
          <t>FALSO</t>
        </is>
      </c>
      <c r="Q1332" s="26" t="inlineStr">
        <is>
          <t>FALSO</t>
        </is>
      </c>
      <c r="R1332" s="149" t="inlineStr">
        <is>
          <t>Esperado</t>
        </is>
      </c>
      <c r="S1332" s="149" t="inlineStr">
        <is>
          <t>Esperado</t>
        </is>
      </c>
      <c r="T1332" s="149" t="inlineStr">
        <is>
          <t>Se descarta</t>
        </is>
      </c>
      <c r="U1332" s="149" t="n"/>
    </row>
    <row r="1333" ht="15.75" customHeight="1" s="412">
      <c r="A1333" s="5" t="n">
        <v>812</v>
      </c>
      <c r="B1333" s="252" t="n">
        <v>158</v>
      </c>
      <c r="C1333" s="201" t="n">
        <v>244</v>
      </c>
      <c r="D1333" s="201" t="n">
        <v>3</v>
      </c>
      <c r="E1333" s="8" t="n">
        <v>43521</v>
      </c>
      <c r="F1333" s="201" t="n">
        <v>5219</v>
      </c>
      <c r="G1333" s="201" t="n">
        <v>7937</v>
      </c>
      <c r="H1333" s="201" t="n">
        <v>7470</v>
      </c>
      <c r="I1333" s="201" t="n"/>
      <c r="J1333" s="9">
        <f>+(((G1333-F1333)-(H1333-F1333))/(H1333-F1333))*100</f>
        <v/>
      </c>
      <c r="K1333" s="33" t="n"/>
      <c r="L1333" s="33" t="n"/>
      <c r="M1333" s="13" t="n"/>
      <c r="O1333" s="295">
        <f>+(H1333-F1333)/10</f>
        <v/>
      </c>
      <c r="P1333" s="26" t="inlineStr">
        <is>
          <t>FALSO</t>
        </is>
      </c>
      <c r="Q1333" s="26" t="inlineStr">
        <is>
          <t>FALSO</t>
        </is>
      </c>
      <c r="R1333" s="149" t="inlineStr">
        <is>
          <t>Esperado</t>
        </is>
      </c>
      <c r="S1333" s="149" t="inlineStr">
        <is>
          <t>Esperado</t>
        </is>
      </c>
      <c r="T1333" s="149" t="inlineStr">
        <is>
          <t>Se descarta</t>
        </is>
      </c>
      <c r="U1333" s="149" t="n"/>
    </row>
    <row r="1334" ht="15.75" customHeight="1" s="412">
      <c r="A1334" s="5" t="n">
        <v>1461</v>
      </c>
      <c r="B1334" s="252" t="n">
        <v>157</v>
      </c>
      <c r="C1334" s="201" t="n">
        <v>244</v>
      </c>
      <c r="D1334" s="201" t="n">
        <v>5</v>
      </c>
      <c r="E1334" s="8" t="n">
        <v>43531</v>
      </c>
      <c r="F1334" s="201" t="n">
        <v>5319</v>
      </c>
      <c r="G1334" s="201" t="n">
        <v>8340</v>
      </c>
      <c r="H1334" s="201" t="n">
        <v>7869</v>
      </c>
      <c r="I1334" s="201" t="n">
        <v>8</v>
      </c>
      <c r="J1334" s="9">
        <f>+(((G1334-F1334)-(H1334-F1334))/(H1334-F1334))*100</f>
        <v/>
      </c>
      <c r="K1334" s="33">
        <f>AVERAGE(J1334:J1335)</f>
        <v/>
      </c>
      <c r="L1334" s="33">
        <f>_xlfn.STDEV.S(J1334,J1335)</f>
        <v/>
      </c>
      <c r="M1334" s="13" t="n"/>
      <c r="O1334" s="295">
        <f>+(H1334-F1334)/10</f>
        <v/>
      </c>
      <c r="P1334" s="26" t="inlineStr">
        <is>
          <t>FALSO</t>
        </is>
      </c>
      <c r="Q1334" s="26" t="inlineStr">
        <is>
          <t>FALSO</t>
        </is>
      </c>
      <c r="R1334" s="149" t="inlineStr">
        <is>
          <t>Esperado</t>
        </is>
      </c>
      <c r="S1334" s="149" t="inlineStr">
        <is>
          <t>Esperado</t>
        </is>
      </c>
      <c r="T1334" s="149" t="inlineStr">
        <is>
          <t>Se descarta</t>
        </is>
      </c>
      <c r="U1334" s="149" t="n"/>
    </row>
    <row r="1335" ht="15.75" customHeight="1" s="412">
      <c r="A1335" s="5" t="n">
        <v>1462</v>
      </c>
      <c r="B1335" s="252" t="n">
        <v>158</v>
      </c>
      <c r="C1335" s="201" t="n">
        <v>244</v>
      </c>
      <c r="D1335" s="201" t="n">
        <v>5</v>
      </c>
      <c r="E1335" s="8" t="n">
        <v>43531</v>
      </c>
      <c r="F1335" s="201" t="n">
        <v>5219</v>
      </c>
      <c r="G1335" s="201" t="n">
        <v>8326</v>
      </c>
      <c r="H1335" s="201" t="n">
        <v>7831</v>
      </c>
      <c r="I1335" s="201" t="n"/>
      <c r="J1335" s="9">
        <f>+(((G1335-F1335)-(H1335-F1335))/(H1335-F1335))*100</f>
        <v/>
      </c>
      <c r="K1335" s="13" t="n"/>
      <c r="L1335" s="13" t="n"/>
      <c r="M1335" s="13" t="n"/>
      <c r="O1335" s="295">
        <f>+(H1335-F1335)/10</f>
        <v/>
      </c>
      <c r="P1335" s="26" t="inlineStr">
        <is>
          <t>FALSO</t>
        </is>
      </c>
      <c r="Q1335" s="26" t="inlineStr">
        <is>
          <t>FALSO</t>
        </is>
      </c>
      <c r="R1335" s="149" t="inlineStr">
        <is>
          <t>Esperado</t>
        </is>
      </c>
      <c r="S1335" s="149" t="inlineStr">
        <is>
          <t>Esperado</t>
        </is>
      </c>
      <c r="T1335" s="149" t="inlineStr">
        <is>
          <t>Se descarta</t>
        </is>
      </c>
      <c r="U1335" s="149" t="n"/>
    </row>
    <row r="1336" ht="15.75" customHeight="1" s="412">
      <c r="A1336" s="15" t="n">
        <v>2063</v>
      </c>
      <c r="B1336" s="16" t="n">
        <v>109</v>
      </c>
      <c r="C1336" s="17" t="n">
        <v>244</v>
      </c>
      <c r="D1336" s="17" t="n">
        <v>7</v>
      </c>
      <c r="E1336" s="18" t="n">
        <v>43545</v>
      </c>
      <c r="F1336" s="19" t="n">
        <v>5191</v>
      </c>
      <c r="G1336" s="17" t="n">
        <v>7080</v>
      </c>
      <c r="H1336" s="17" t="n">
        <v>6801</v>
      </c>
      <c r="I1336" s="201" t="n"/>
      <c r="J1336" s="9">
        <f>+(((G1336-F1336)-(H1336-F1336))/(H1336-F1336))*100</f>
        <v/>
      </c>
      <c r="K1336" s="33">
        <f>AVERAGE(J1336:J1337)</f>
        <v/>
      </c>
      <c r="L1336" s="33">
        <f>_xlfn.STDEV.S(J1336,J1337)</f>
        <v/>
      </c>
      <c r="M1336" s="13" t="n"/>
      <c r="O1336" s="295">
        <f>+(H1336-F1336)/10</f>
        <v/>
      </c>
      <c r="P1336" s="26" t="inlineStr">
        <is>
          <t>FALSO</t>
        </is>
      </c>
      <c r="Q1336" s="26" t="inlineStr">
        <is>
          <t>FALSO</t>
        </is>
      </c>
      <c r="R1336" s="149" t="inlineStr">
        <is>
          <t>No esperado</t>
        </is>
      </c>
      <c r="S1336" s="149" t="inlineStr">
        <is>
          <t>Esperado</t>
        </is>
      </c>
      <c r="T1336" s="149" t="inlineStr">
        <is>
          <t>Se descarta</t>
        </is>
      </c>
      <c r="U1336" s="149" t="n"/>
    </row>
    <row r="1337" ht="15.75" customHeight="1" s="412">
      <c r="A1337" s="15" t="n">
        <v>2064</v>
      </c>
      <c r="B1337" s="16" t="n">
        <v>110</v>
      </c>
      <c r="C1337" s="17" t="n">
        <v>244</v>
      </c>
      <c r="D1337" s="17" t="n">
        <v>7</v>
      </c>
      <c r="E1337" s="18" t="n">
        <v>43545</v>
      </c>
      <c r="F1337" s="19" t="n">
        <v>5243</v>
      </c>
      <c r="G1337" s="17" t="n">
        <v>7354</v>
      </c>
      <c r="H1337" s="17" t="n">
        <v>7046</v>
      </c>
      <c r="I1337" s="201" t="n"/>
      <c r="J1337" s="9">
        <f>+(((G1337-F1337)-(H1337-F1337))/(H1337-F1337))*100</f>
        <v/>
      </c>
      <c r="K1337" s="13" t="n"/>
      <c r="L1337" s="13" t="n"/>
      <c r="M1337" s="13" t="n"/>
      <c r="O1337" s="295">
        <f>+(H1337-F1337)/10</f>
        <v/>
      </c>
      <c r="P1337" s="26" t="inlineStr">
        <is>
          <t>FALSO</t>
        </is>
      </c>
      <c r="Q1337" s="26" t="inlineStr">
        <is>
          <t>FALSO</t>
        </is>
      </c>
      <c r="R1337" s="149" t="inlineStr">
        <is>
          <t>Esperado</t>
        </is>
      </c>
      <c r="S1337" s="149" t="inlineStr">
        <is>
          <t>Esperado</t>
        </is>
      </c>
      <c r="T1337" s="149" t="inlineStr">
        <is>
          <t>Se descarta</t>
        </is>
      </c>
      <c r="U1337" s="149" t="n"/>
    </row>
    <row r="1338" ht="15.75" customHeight="1" s="412">
      <c r="A1338" s="15" t="n">
        <v>2683</v>
      </c>
      <c r="B1338" s="16" t="n">
        <v>55</v>
      </c>
      <c r="C1338" s="17" t="n">
        <v>244</v>
      </c>
      <c r="D1338" s="17" t="n">
        <v>10</v>
      </c>
      <c r="E1338" s="18" t="n">
        <v>43564</v>
      </c>
      <c r="F1338" s="19" t="n">
        <v>5269</v>
      </c>
      <c r="G1338" s="17" t="n">
        <v>7105</v>
      </c>
      <c r="H1338" s="17" t="n">
        <v>6842</v>
      </c>
      <c r="I1338" s="17" t="n"/>
      <c r="J1338" s="9">
        <f>+(((G1338-F1338)-(H1338-F1338))/(H1338-F1338))*100</f>
        <v/>
      </c>
      <c r="K1338" s="33">
        <f>AVERAGE(J1338:J1339)</f>
        <v/>
      </c>
      <c r="L1338" s="33">
        <f>_xlfn.STDEV.S(J1338,J1339)</f>
        <v/>
      </c>
      <c r="M1338" s="13">
        <f>(K1336-K1338)/19</f>
        <v/>
      </c>
      <c r="N1338" s="295">
        <f>(K1330-K1338)/50</f>
        <v/>
      </c>
      <c r="O1338" s="295">
        <f>+(H1338-F1338)/10</f>
        <v/>
      </c>
      <c r="P1338" s="26" t="inlineStr">
        <is>
          <t>FALSO</t>
        </is>
      </c>
      <c r="Q1338" s="26" t="inlineStr">
        <is>
          <t>FALSO</t>
        </is>
      </c>
      <c r="R1338" s="149" t="inlineStr">
        <is>
          <t>No esperado</t>
        </is>
      </c>
      <c r="S1338" s="149" t="inlineStr">
        <is>
          <t>Esperado</t>
        </is>
      </c>
      <c r="T1338" s="149" t="inlineStr">
        <is>
          <t>Se descarta</t>
        </is>
      </c>
      <c r="U1338" s="149" t="n"/>
    </row>
    <row r="1339" ht="15.75" customHeight="1" s="412">
      <c r="A1339" s="15" t="n">
        <v>2684</v>
      </c>
      <c r="B1339" s="16" t="n">
        <v>56</v>
      </c>
      <c r="C1339" s="17" t="n">
        <v>244</v>
      </c>
      <c r="D1339" s="17" t="n">
        <v>10</v>
      </c>
      <c r="E1339" s="18" t="n">
        <v>43564</v>
      </c>
      <c r="F1339" s="19" t="n">
        <v>5254</v>
      </c>
      <c r="G1339" s="17" t="n">
        <v>7140</v>
      </c>
      <c r="H1339" s="17" t="n">
        <v>6869</v>
      </c>
      <c r="I1339" s="17" t="n"/>
      <c r="J1339" s="9">
        <f>+(((G1339-F1339)-(H1339-F1339))/(H1339-F1339))*100</f>
        <v/>
      </c>
      <c r="K1339" s="13" t="n"/>
      <c r="L1339" s="13" t="n"/>
      <c r="M1339" s="13" t="n"/>
      <c r="O1339" s="295">
        <f>+(H1339-F1339)/10</f>
        <v/>
      </c>
      <c r="P1339" s="26" t="inlineStr">
        <is>
          <t>FALSO</t>
        </is>
      </c>
      <c r="Q1339" s="26" t="inlineStr">
        <is>
          <t>FALSO</t>
        </is>
      </c>
      <c r="R1339" s="149" t="inlineStr">
        <is>
          <t>Esperado</t>
        </is>
      </c>
      <c r="S1339" s="149" t="inlineStr">
        <is>
          <t>Esperado</t>
        </is>
      </c>
      <c r="T1339" s="149" t="inlineStr">
        <is>
          <t>Se descarta</t>
        </is>
      </c>
      <c r="U1339" s="149" t="n"/>
    </row>
    <row r="1340" ht="15.75" customHeight="1" s="412">
      <c r="A1340" s="5" t="n">
        <v>159</v>
      </c>
      <c r="B1340" s="252" t="n">
        <v>159</v>
      </c>
      <c r="C1340" s="246" t="n">
        <v>245</v>
      </c>
      <c r="D1340" s="246" t="n">
        <v>1</v>
      </c>
      <c r="E1340" s="46" t="n">
        <v>43514</v>
      </c>
      <c r="F1340" s="246" t="n">
        <v>5300</v>
      </c>
      <c r="G1340" s="246" t="n">
        <v>8442</v>
      </c>
      <c r="H1340" s="246" t="n">
        <v>7507</v>
      </c>
      <c r="I1340" s="246" t="n">
        <v>8</v>
      </c>
      <c r="J1340" s="47">
        <f>+(((G1340-F1340)-(H1340-F1340))/(H1340-F1340))*100</f>
        <v/>
      </c>
      <c r="K1340" s="51">
        <f>AVERAGE(J1340:J1341)</f>
        <v/>
      </c>
      <c r="L1340" s="51">
        <f>_xlfn.STDEV.S(J1340,J1341)</f>
        <v/>
      </c>
      <c r="M1340" s="50" t="n">
        <v>1</v>
      </c>
      <c r="O1340" s="295">
        <f>+(H1340-F1340)/10</f>
        <v/>
      </c>
      <c r="P1340" s="26" t="inlineStr">
        <is>
          <t>FALSO</t>
        </is>
      </c>
      <c r="Q1340" s="26" t="inlineStr">
        <is>
          <t>FALSO</t>
        </is>
      </c>
      <c r="R1340" s="149" t="inlineStr">
        <is>
          <t>Esperado</t>
        </is>
      </c>
      <c r="S1340" s="149" t="inlineStr">
        <is>
          <t>Esperado</t>
        </is>
      </c>
      <c r="T1340" s="149" t="inlineStr">
        <is>
          <t>Dato Válido</t>
        </is>
      </c>
      <c r="U1340" s="149" t="n"/>
    </row>
    <row r="1341" ht="15.75" customHeight="1" s="412">
      <c r="A1341" s="5" t="n">
        <v>160</v>
      </c>
      <c r="B1341" s="252" t="n">
        <v>160</v>
      </c>
      <c r="C1341" s="246" t="n">
        <v>245</v>
      </c>
      <c r="D1341" s="246" t="n">
        <v>1</v>
      </c>
      <c r="E1341" s="46" t="n">
        <v>43514</v>
      </c>
      <c r="F1341" s="246" t="n">
        <v>5234</v>
      </c>
      <c r="G1341" s="246" t="n">
        <v>8403</v>
      </c>
      <c r="H1341" s="246" t="n">
        <v>7390</v>
      </c>
      <c r="I1341" s="246" t="n"/>
      <c r="J1341" s="47">
        <f>+(((G1341-F1341)-(H1341-F1341))/(H1341-F1341))*100</f>
        <v/>
      </c>
      <c r="K1341" s="51" t="n"/>
      <c r="L1341" s="51" t="n"/>
      <c r="M1341" s="50" t="n"/>
      <c r="O1341" s="295">
        <f>+(H1341-F1341)/10</f>
        <v/>
      </c>
      <c r="P1341" s="26" t="inlineStr">
        <is>
          <t>FALSO</t>
        </is>
      </c>
      <c r="Q1341" s="26" t="inlineStr">
        <is>
          <t>FALSO</t>
        </is>
      </c>
      <c r="R1341" s="149" t="inlineStr">
        <is>
          <t>No esperado</t>
        </is>
      </c>
      <c r="S1341" s="149" t="inlineStr">
        <is>
          <t>No esperado</t>
        </is>
      </c>
      <c r="T1341" s="149" t="inlineStr">
        <is>
          <t>Dato Válido</t>
        </is>
      </c>
      <c r="U1341" s="149" t="n"/>
    </row>
    <row r="1342" ht="15.75" customHeight="1" s="412">
      <c r="A1342" s="5" t="n">
        <v>813</v>
      </c>
      <c r="B1342" s="252" t="n">
        <v>159</v>
      </c>
      <c r="C1342" s="246" t="n">
        <v>245</v>
      </c>
      <c r="D1342" s="246" t="n">
        <v>3</v>
      </c>
      <c r="E1342" s="46" t="n">
        <v>43521</v>
      </c>
      <c r="F1342" s="246" t="n">
        <v>5300</v>
      </c>
      <c r="G1342" s="246" t="n">
        <v>7421</v>
      </c>
      <c r="H1342" s="246" t="n">
        <v>6897</v>
      </c>
      <c r="I1342" s="246" t="n">
        <v>7</v>
      </c>
      <c r="J1342" s="47">
        <f>+(((G1342-F1342)-(H1342-F1342))/(H1342-F1342))*100</f>
        <v/>
      </c>
      <c r="K1342" s="51">
        <f>AVERAGE(J1342:J1343)</f>
        <v/>
      </c>
      <c r="L1342" s="51">
        <f>_xlfn.STDEV.S(J1342,J1343)</f>
        <v/>
      </c>
      <c r="M1342" s="50" t="n"/>
      <c r="O1342" s="295">
        <f>+(H1342-F1342)/10</f>
        <v/>
      </c>
      <c r="P1342" s="26" t="inlineStr">
        <is>
          <t>FALSO</t>
        </is>
      </c>
      <c r="Q1342" s="26" t="inlineStr">
        <is>
          <t>FALSO</t>
        </is>
      </c>
      <c r="R1342" s="149" t="inlineStr">
        <is>
          <t>No esperado</t>
        </is>
      </c>
      <c r="S1342" s="149" t="inlineStr">
        <is>
          <t>Esperado</t>
        </is>
      </c>
      <c r="T1342" s="149" t="inlineStr">
        <is>
          <t>Dato Válido</t>
        </is>
      </c>
      <c r="U1342" s="149" t="n"/>
    </row>
    <row r="1343" ht="15.75" customHeight="1" s="412">
      <c r="A1343" s="5" t="n">
        <v>814</v>
      </c>
      <c r="B1343" s="252" t="n">
        <v>160</v>
      </c>
      <c r="C1343" s="246" t="n">
        <v>245</v>
      </c>
      <c r="D1343" s="246" t="n">
        <v>3</v>
      </c>
      <c r="E1343" s="46" t="n">
        <v>43521</v>
      </c>
      <c r="F1343" s="246" t="n">
        <v>5234</v>
      </c>
      <c r="G1343" s="246" t="n">
        <v>7723</v>
      </c>
      <c r="H1343" s="246" t="n">
        <v>7092</v>
      </c>
      <c r="I1343" s="246" t="n"/>
      <c r="J1343" s="47">
        <f>+(((G1343-F1343)-(H1343-F1343))/(H1343-F1343))*100</f>
        <v/>
      </c>
      <c r="K1343" s="50" t="n"/>
      <c r="L1343" s="50" t="n"/>
      <c r="M1343" s="50" t="n"/>
      <c r="O1343" s="295">
        <f>+(H1343-F1343)/10</f>
        <v/>
      </c>
      <c r="P1343" s="26" t="inlineStr">
        <is>
          <t>VERDADERO</t>
        </is>
      </c>
      <c r="Q1343" s="26" t="inlineStr">
        <is>
          <t>FALSO</t>
        </is>
      </c>
      <c r="R1343" s="149" t="inlineStr">
        <is>
          <t>Esperado</t>
        </is>
      </c>
      <c r="S1343" s="149" t="inlineStr">
        <is>
          <t>No esperado</t>
        </is>
      </c>
      <c r="T1343" s="149" t="inlineStr">
        <is>
          <t>Dato Válido</t>
        </is>
      </c>
      <c r="U1343" s="149" t="n"/>
    </row>
    <row r="1344" ht="15.75" customHeight="1" s="412">
      <c r="A1344" s="5" t="n">
        <v>1463</v>
      </c>
      <c r="B1344" s="252" t="n">
        <v>159</v>
      </c>
      <c r="C1344" s="246" t="n">
        <v>245</v>
      </c>
      <c r="D1344" s="246" t="n">
        <v>5</v>
      </c>
      <c r="E1344" s="46" t="n">
        <v>43531</v>
      </c>
      <c r="F1344" s="246" t="n">
        <v>5300</v>
      </c>
      <c r="G1344" s="246" t="n">
        <v>8152</v>
      </c>
      <c r="H1344" s="246" t="n">
        <v>7592</v>
      </c>
      <c r="I1344" s="246" t="n">
        <v>7</v>
      </c>
      <c r="J1344" s="47">
        <f>+(((G1344-F1344)-(H1344-F1344))/(H1344-F1344))*100</f>
        <v/>
      </c>
      <c r="K1344" s="51">
        <f>AVERAGE(J1344:J1345)</f>
        <v/>
      </c>
      <c r="L1344" s="51">
        <f>_xlfn.STDEV.S(J1344,J1345)</f>
        <v/>
      </c>
      <c r="M1344" s="50" t="n"/>
      <c r="O1344" s="295">
        <f>+(H1344-F1344)/10</f>
        <v/>
      </c>
      <c r="P1344" s="26" t="inlineStr">
        <is>
          <t>FALSO</t>
        </is>
      </c>
      <c r="Q1344" s="26" t="inlineStr">
        <is>
          <t>FALSO</t>
        </is>
      </c>
      <c r="R1344" s="149" t="inlineStr">
        <is>
          <t>Esperado</t>
        </is>
      </c>
      <c r="S1344" s="149" t="inlineStr">
        <is>
          <t>Esperado</t>
        </is>
      </c>
      <c r="T1344" s="149" t="inlineStr">
        <is>
          <t>Dato Válido</t>
        </is>
      </c>
      <c r="U1344" s="149" t="n"/>
    </row>
    <row r="1345" ht="15.75" customHeight="1" s="412">
      <c r="A1345" s="5" t="n">
        <v>1464</v>
      </c>
      <c r="B1345" s="252" t="n">
        <v>160</v>
      </c>
      <c r="C1345" s="246" t="n">
        <v>245</v>
      </c>
      <c r="D1345" s="246" t="n">
        <v>5</v>
      </c>
      <c r="E1345" s="46" t="n">
        <v>43531</v>
      </c>
      <c r="F1345" s="246" t="n">
        <v>5234</v>
      </c>
      <c r="G1345" s="246" t="n">
        <v>8396</v>
      </c>
      <c r="H1345" s="246" t="n">
        <v>7781</v>
      </c>
      <c r="I1345" s="246" t="n"/>
      <c r="J1345" s="47">
        <f>+(((G1345-F1345)-(H1345-F1345))/(H1345-F1345))*100</f>
        <v/>
      </c>
      <c r="K1345" s="51" t="n"/>
      <c r="L1345" s="51" t="n"/>
      <c r="M1345" s="50" t="n"/>
      <c r="O1345" s="295">
        <f>+(H1345-F1345)/10</f>
        <v/>
      </c>
      <c r="P1345" s="26" t="inlineStr">
        <is>
          <t>FALSO</t>
        </is>
      </c>
      <c r="Q1345" s="26" t="inlineStr">
        <is>
          <t>FALSO</t>
        </is>
      </c>
      <c r="R1345" s="149" t="inlineStr">
        <is>
          <t>Esperado</t>
        </is>
      </c>
      <c r="S1345" s="149" t="inlineStr">
        <is>
          <t>Esperado</t>
        </is>
      </c>
      <c r="T1345" s="149" t="inlineStr">
        <is>
          <t>Dato Válido</t>
        </is>
      </c>
      <c r="U1345" s="149" t="n"/>
    </row>
    <row r="1346" ht="15.75" customHeight="1" s="412">
      <c r="A1346" s="15" t="n">
        <v>2065</v>
      </c>
      <c r="B1346" s="16" t="n">
        <v>111</v>
      </c>
      <c r="C1346" s="52" t="n">
        <v>245</v>
      </c>
      <c r="D1346" s="52" t="n">
        <v>7</v>
      </c>
      <c r="E1346" s="53" t="n">
        <v>43545</v>
      </c>
      <c r="F1346" s="54" t="n">
        <v>5213</v>
      </c>
      <c r="G1346" s="52" t="n">
        <v>7953</v>
      </c>
      <c r="H1346" s="52" t="n">
        <v>7521</v>
      </c>
      <c r="I1346" s="246" t="n"/>
      <c r="J1346" s="47">
        <f>+(((G1346-F1346)-(H1346-F1346))/(H1346-F1346))*100</f>
        <v/>
      </c>
      <c r="K1346" s="51">
        <f>AVERAGE(J1346:J1347)</f>
        <v/>
      </c>
      <c r="L1346" s="51">
        <f>_xlfn.STDEV.S(J1346,J1347)</f>
        <v/>
      </c>
      <c r="M1346" s="50" t="n"/>
      <c r="O1346" s="295">
        <f>+(H1346-F1346)/10</f>
        <v/>
      </c>
      <c r="P1346" s="26" t="inlineStr">
        <is>
          <t>FALSO</t>
        </is>
      </c>
      <c r="Q1346" s="26" t="inlineStr">
        <is>
          <t>FALSO</t>
        </is>
      </c>
      <c r="R1346" s="149" t="inlineStr">
        <is>
          <t>No esperado</t>
        </is>
      </c>
      <c r="S1346" s="149" t="inlineStr">
        <is>
          <t>Esperado</t>
        </is>
      </c>
      <c r="T1346" s="149" t="inlineStr">
        <is>
          <t>Dato Válido</t>
        </is>
      </c>
      <c r="U1346" s="149" t="n"/>
    </row>
    <row r="1347" ht="15.75" customHeight="1" s="412">
      <c r="A1347" s="15" t="n">
        <v>2066</v>
      </c>
      <c r="B1347" s="16" t="n">
        <v>112</v>
      </c>
      <c r="C1347" s="52" t="n">
        <v>245</v>
      </c>
      <c r="D1347" s="52" t="n">
        <v>7</v>
      </c>
      <c r="E1347" s="53" t="n">
        <v>43545</v>
      </c>
      <c r="F1347" s="54" t="n">
        <v>5197</v>
      </c>
      <c r="G1347" s="52" t="n">
        <v>7887</v>
      </c>
      <c r="H1347" s="52" t="n">
        <v>7455</v>
      </c>
      <c r="I1347" s="246" t="n"/>
      <c r="J1347" s="47">
        <f>+(((G1347-F1347)-(H1347-F1347))/(H1347-F1347))*100</f>
        <v/>
      </c>
      <c r="K1347" s="50" t="n"/>
      <c r="L1347" s="50" t="n"/>
      <c r="M1347" s="50" t="n"/>
      <c r="O1347" s="295">
        <f>+(H1347-F1347)/10</f>
        <v/>
      </c>
      <c r="P1347" s="26" t="inlineStr">
        <is>
          <t>FALSO</t>
        </is>
      </c>
      <c r="Q1347" s="26" t="inlineStr">
        <is>
          <t>FALSO</t>
        </is>
      </c>
      <c r="R1347" s="149" t="inlineStr">
        <is>
          <t>No esperado</t>
        </is>
      </c>
      <c r="S1347" s="149" t="inlineStr">
        <is>
          <t>Esperado</t>
        </is>
      </c>
      <c r="T1347" s="149" t="inlineStr">
        <is>
          <t>Dato Válido</t>
        </is>
      </c>
      <c r="U1347" s="149" t="n"/>
    </row>
    <row r="1348" ht="15.75" customHeight="1" s="412">
      <c r="A1348" s="15" t="n">
        <v>2685</v>
      </c>
      <c r="B1348" s="16" t="n">
        <v>57</v>
      </c>
      <c r="C1348" s="52" t="n">
        <v>245</v>
      </c>
      <c r="D1348" s="52" t="n">
        <v>10</v>
      </c>
      <c r="E1348" s="53" t="n">
        <v>43564</v>
      </c>
      <c r="F1348" s="54" t="n">
        <v>5257</v>
      </c>
      <c r="G1348" s="52" t="n">
        <v>8022</v>
      </c>
      <c r="H1348" s="52" t="n">
        <v>7579</v>
      </c>
      <c r="I1348" s="52" t="n"/>
      <c r="J1348" s="47">
        <f>+(((G1348-F1348)-(H1348-F1348))/(H1348-F1348))*100</f>
        <v/>
      </c>
      <c r="K1348" s="51">
        <f>AVERAGE(J1348:J1349)</f>
        <v/>
      </c>
      <c r="L1348" s="51">
        <f>_xlfn.STDEV.S(J1348,J1349)</f>
        <v/>
      </c>
      <c r="M1348" s="50" t="n"/>
      <c r="N1348" s="295">
        <f>(K1342-K1348)/43</f>
        <v/>
      </c>
      <c r="O1348" s="295">
        <f>+(H1348-F1348)/10</f>
        <v/>
      </c>
      <c r="P1348" s="26" t="inlineStr">
        <is>
          <t>FALSO</t>
        </is>
      </c>
      <c r="Q1348" s="26" t="inlineStr">
        <is>
          <t>FALSO</t>
        </is>
      </c>
      <c r="R1348" s="149" t="inlineStr">
        <is>
          <t>Esperado</t>
        </is>
      </c>
      <c r="S1348" s="149" t="inlineStr">
        <is>
          <t>Esperado</t>
        </is>
      </c>
      <c r="T1348" s="149" t="inlineStr">
        <is>
          <t>Duda</t>
        </is>
      </c>
      <c r="U1348" s="149" t="n"/>
    </row>
    <row r="1349" ht="15.75" customHeight="1" s="412">
      <c r="A1349" s="15" t="n">
        <v>2686</v>
      </c>
      <c r="B1349" s="16" t="n">
        <v>58</v>
      </c>
      <c r="C1349" s="52" t="n">
        <v>245</v>
      </c>
      <c r="D1349" s="52" t="n">
        <v>10</v>
      </c>
      <c r="E1349" s="53" t="n">
        <v>43564</v>
      </c>
      <c r="F1349" s="54" t="n">
        <v>5320</v>
      </c>
      <c r="G1349" s="52" t="n">
        <v>8047</v>
      </c>
      <c r="H1349" s="52" t="n">
        <v>7613</v>
      </c>
      <c r="I1349" s="52" t="n"/>
      <c r="J1349" s="47">
        <f>+(((G1349-F1349)-(H1349-F1349))/(H1349-F1349))*100</f>
        <v/>
      </c>
      <c r="K1349" s="50" t="n"/>
      <c r="L1349" s="50" t="n"/>
      <c r="M1349" s="50" t="n"/>
      <c r="O1349" s="295">
        <f>+(H1349-F1349)/10</f>
        <v/>
      </c>
      <c r="P1349" s="26" t="inlineStr">
        <is>
          <t>FALSO</t>
        </is>
      </c>
      <c r="Q1349" s="26" t="inlineStr">
        <is>
          <t>FALSO</t>
        </is>
      </c>
      <c r="R1349" s="149" t="inlineStr">
        <is>
          <t>No esperado</t>
        </is>
      </c>
      <c r="S1349" s="149" t="inlineStr">
        <is>
          <t>Esperado</t>
        </is>
      </c>
      <c r="T1349" s="149" t="inlineStr">
        <is>
          <t>Duda</t>
        </is>
      </c>
      <c r="U1349" s="149" t="n"/>
    </row>
    <row r="1350" ht="15.75" customHeight="1" s="412">
      <c r="A1350" s="5" t="n">
        <v>513</v>
      </c>
      <c r="B1350" s="252" t="n">
        <v>163</v>
      </c>
      <c r="C1350" s="255" t="n">
        <v>246</v>
      </c>
      <c r="D1350" s="255" t="n">
        <v>2</v>
      </c>
      <c r="E1350" s="58" t="n">
        <v>43517</v>
      </c>
      <c r="F1350" s="255" t="n">
        <v>5193</v>
      </c>
      <c r="G1350" s="255" t="n">
        <v>8523</v>
      </c>
      <c r="H1350" s="255" t="n">
        <v>7446</v>
      </c>
      <c r="I1350" s="255" t="n">
        <v>10</v>
      </c>
      <c r="J1350" s="59">
        <f>+(((G1350-F1350)-(H1350-F1350))/(H1350-F1350))*100</f>
        <v/>
      </c>
      <c r="K1350" s="34">
        <f>AVERAGE(J1350:J1351)</f>
        <v/>
      </c>
      <c r="L1350" s="34">
        <f>_xlfn.STDEV.S(J1350,J1351)</f>
        <v/>
      </c>
      <c r="M1350" s="35" t="n">
        <v>1</v>
      </c>
      <c r="O1350" s="295">
        <f>+(H1350-F1350)/10</f>
        <v/>
      </c>
      <c r="P1350" s="26" t="inlineStr">
        <is>
          <t>FALSO</t>
        </is>
      </c>
      <c r="Q1350" s="26" t="inlineStr">
        <is>
          <t>FALSO</t>
        </is>
      </c>
      <c r="R1350" s="149" t="inlineStr">
        <is>
          <t>Esperado</t>
        </is>
      </c>
      <c r="S1350" s="149" t="inlineStr">
        <is>
          <t>Esperado</t>
        </is>
      </c>
      <c r="T1350" s="149" t="inlineStr">
        <is>
          <t>Dato Válido</t>
        </is>
      </c>
      <c r="U1350" s="149" t="n"/>
    </row>
    <row r="1351" ht="15.75" customHeight="1" s="412">
      <c r="A1351" s="5" t="n">
        <v>514</v>
      </c>
      <c r="B1351" s="252" t="n">
        <v>164</v>
      </c>
      <c r="C1351" s="255" t="n">
        <v>246</v>
      </c>
      <c r="D1351" s="255" t="n">
        <v>2</v>
      </c>
      <c r="E1351" s="58" t="n">
        <v>43517</v>
      </c>
      <c r="F1351" s="255" t="n">
        <v>5245</v>
      </c>
      <c r="G1351" s="255" t="n">
        <v>8562</v>
      </c>
      <c r="H1351" s="255" t="n">
        <v>7514</v>
      </c>
      <c r="I1351" s="255" t="n"/>
      <c r="J1351" s="59">
        <f>+(((G1351-F1351)-(H1351-F1351))/(H1351-F1351))*100</f>
        <v/>
      </c>
      <c r="K1351" s="35" t="n"/>
      <c r="L1351" s="35" t="n"/>
      <c r="M1351" s="35" t="n"/>
      <c r="O1351" s="295">
        <f>+(H1351-F1351)/10</f>
        <v/>
      </c>
      <c r="P1351" s="26" t="inlineStr">
        <is>
          <t>FALSO</t>
        </is>
      </c>
      <c r="Q1351" s="26" t="inlineStr">
        <is>
          <t>FALSO</t>
        </is>
      </c>
      <c r="R1351" s="149" t="inlineStr">
        <is>
          <t>Esperado</t>
        </is>
      </c>
      <c r="S1351" s="149" t="inlineStr">
        <is>
          <t>Esperado</t>
        </is>
      </c>
      <c r="T1351" s="149" t="inlineStr">
        <is>
          <t>Dato Válido</t>
        </is>
      </c>
      <c r="U1351" s="149" t="n"/>
    </row>
    <row r="1352" ht="15.75" customHeight="1" s="412">
      <c r="A1352" s="5" t="n">
        <v>1167</v>
      </c>
      <c r="B1352" s="252" t="n">
        <v>121</v>
      </c>
      <c r="C1352" s="255" t="n">
        <v>246</v>
      </c>
      <c r="D1352" s="255" t="n">
        <v>4</v>
      </c>
      <c r="E1352" s="58" t="n">
        <v>43524</v>
      </c>
      <c r="F1352" s="255" t="n">
        <v>5262</v>
      </c>
      <c r="G1352" s="255" t="n">
        <v>8129</v>
      </c>
      <c r="H1352" s="255" t="n">
        <v>7310</v>
      </c>
      <c r="I1352" s="255" t="n">
        <v>10</v>
      </c>
      <c r="J1352" s="59">
        <f>+(((G1352-F1352)-(H1352-F1352))/(H1352-F1352))*100</f>
        <v/>
      </c>
      <c r="K1352" s="34">
        <f>AVERAGE(J1352:J1353)</f>
        <v/>
      </c>
      <c r="L1352" s="34">
        <f>_xlfn.STDEV.S(J1352,J1353)</f>
        <v/>
      </c>
      <c r="M1352" s="35" t="n"/>
      <c r="O1352" s="295">
        <f>+(H1352-F1352)/10</f>
        <v/>
      </c>
      <c r="P1352" s="26" t="inlineStr">
        <is>
          <t>VERDADERO</t>
        </is>
      </c>
      <c r="Q1352" s="26" t="inlineStr">
        <is>
          <t>FALSO</t>
        </is>
      </c>
      <c r="R1352" s="149" t="inlineStr">
        <is>
          <t>No esperado</t>
        </is>
      </c>
      <c r="S1352" s="149" t="inlineStr">
        <is>
          <t>Esperado</t>
        </is>
      </c>
      <c r="T1352" s="149" t="inlineStr">
        <is>
          <t>Dato Válido</t>
        </is>
      </c>
      <c r="U1352" s="149" t="n"/>
    </row>
    <row r="1353" ht="15.75" customHeight="1" s="412">
      <c r="A1353" s="5" t="n">
        <v>1168</v>
      </c>
      <c r="B1353" s="252" t="n">
        <v>122</v>
      </c>
      <c r="C1353" s="255" t="n">
        <v>246</v>
      </c>
      <c r="D1353" s="255" t="n">
        <v>4</v>
      </c>
      <c r="E1353" s="58" t="n">
        <v>43524</v>
      </c>
      <c r="F1353" s="255" t="n">
        <v>5223</v>
      </c>
      <c r="G1353" s="255" t="n">
        <v>8215</v>
      </c>
      <c r="H1353" s="255" t="n">
        <v>7349</v>
      </c>
      <c r="I1353" s="255" t="n"/>
      <c r="J1353" s="59">
        <f>+(((G1353-F1353)-(H1353-F1353))/(H1353-F1353))*100</f>
        <v/>
      </c>
      <c r="K1353" s="34" t="n"/>
      <c r="L1353" s="34" t="n"/>
      <c r="M1353" s="35" t="n"/>
      <c r="O1353" s="295">
        <f>+(H1353-F1353)/10</f>
        <v/>
      </c>
      <c r="P1353" s="26" t="inlineStr">
        <is>
          <t>FALSO</t>
        </is>
      </c>
      <c r="Q1353" s="26" t="inlineStr">
        <is>
          <t>FALSO</t>
        </is>
      </c>
      <c r="R1353" s="149" t="inlineStr">
        <is>
          <t>Esperado</t>
        </is>
      </c>
      <c r="S1353" s="149" t="inlineStr">
        <is>
          <t>Esperado</t>
        </is>
      </c>
      <c r="T1353" s="149" t="inlineStr">
        <is>
          <t>Dato Válido</t>
        </is>
      </c>
      <c r="U1353" s="149" t="n"/>
    </row>
    <row r="1354" ht="15.75" customHeight="1" s="412">
      <c r="A1354" s="5" t="n">
        <v>1817</v>
      </c>
      <c r="B1354" s="252" t="n">
        <v>121</v>
      </c>
      <c r="C1354" s="255" t="n">
        <v>246</v>
      </c>
      <c r="D1354" s="255" t="n">
        <v>6</v>
      </c>
      <c r="E1354" s="58" t="n">
        <v>43535</v>
      </c>
      <c r="F1354" s="255" t="n">
        <v>5262</v>
      </c>
      <c r="G1354" s="255" t="n">
        <v>7846</v>
      </c>
      <c r="H1354" s="255" t="n">
        <v>7316</v>
      </c>
      <c r="I1354" s="255" t="n">
        <v>10</v>
      </c>
      <c r="J1354" s="59">
        <f>+(((G1354-F1354)-(H1354-F1354))/(H1354-F1354))*100</f>
        <v/>
      </c>
      <c r="K1354" s="34">
        <f>AVERAGE(J1354:J1355)</f>
        <v/>
      </c>
      <c r="L1354" s="34">
        <f>_xlfn.STDEV.S(J1354,J1355)</f>
        <v/>
      </c>
      <c r="M1354" s="35" t="n"/>
      <c r="O1354" s="295">
        <f>+(H1354-F1354)/10</f>
        <v/>
      </c>
      <c r="P1354" s="26" t="inlineStr">
        <is>
          <t>FALSO</t>
        </is>
      </c>
      <c r="Q1354" s="26" t="inlineStr">
        <is>
          <t>FALSO</t>
        </is>
      </c>
      <c r="R1354" s="149" t="inlineStr">
        <is>
          <t>No esperado</t>
        </is>
      </c>
      <c r="S1354" s="149" t="inlineStr">
        <is>
          <t>Esperado</t>
        </is>
      </c>
      <c r="T1354" s="149" t="inlineStr">
        <is>
          <t>Dato Válido</t>
        </is>
      </c>
      <c r="U1354" s="149" t="n"/>
    </row>
    <row r="1355" ht="15.75" customHeight="1" s="412">
      <c r="A1355" s="5" t="n">
        <v>1818</v>
      </c>
      <c r="B1355" s="252" t="n">
        <v>122</v>
      </c>
      <c r="C1355" s="255" t="n">
        <v>246</v>
      </c>
      <c r="D1355" s="255" t="n">
        <v>6</v>
      </c>
      <c r="E1355" s="58" t="n">
        <v>43535</v>
      </c>
      <c r="F1355" s="255" t="n">
        <v>5223</v>
      </c>
      <c r="G1355" s="255" t="n">
        <v>7704</v>
      </c>
      <c r="H1355" s="255" t="n">
        <v>7155</v>
      </c>
      <c r="I1355" s="255" t="n"/>
      <c r="J1355" s="59">
        <f>+(((G1355-F1355)-(H1355-F1355))/(H1355-F1355))*100</f>
        <v/>
      </c>
      <c r="K1355" s="35" t="n"/>
      <c r="L1355" s="35" t="n"/>
      <c r="M1355" s="35" t="n"/>
      <c r="O1355" s="295">
        <f>+(H1355-F1355)/10</f>
        <v/>
      </c>
      <c r="P1355" s="26" t="inlineStr">
        <is>
          <t>FALSO</t>
        </is>
      </c>
      <c r="Q1355" s="26" t="inlineStr">
        <is>
          <t>FALSO</t>
        </is>
      </c>
      <c r="R1355" s="149" t="inlineStr">
        <is>
          <t>No esperado</t>
        </is>
      </c>
      <c r="S1355" s="149" t="inlineStr">
        <is>
          <t>No esperado</t>
        </is>
      </c>
      <c r="T1355" s="149" t="inlineStr">
        <is>
          <t>Dato Válido</t>
        </is>
      </c>
      <c r="U1355" s="149" t="n"/>
    </row>
    <row r="1356" ht="15.75" customHeight="1" s="412">
      <c r="A1356" s="15" t="n">
        <v>2067</v>
      </c>
      <c r="B1356" s="16" t="n">
        <v>113</v>
      </c>
      <c r="C1356" s="60" t="n">
        <v>246</v>
      </c>
      <c r="D1356" s="60" t="n">
        <v>7</v>
      </c>
      <c r="E1356" s="61" t="n">
        <v>43545</v>
      </c>
      <c r="F1356" s="62" t="n">
        <v>5283</v>
      </c>
      <c r="G1356" s="60" t="n">
        <v>7897</v>
      </c>
      <c r="H1356" s="60" t="n">
        <v>7443</v>
      </c>
      <c r="I1356" s="255" t="n"/>
      <c r="J1356" s="59">
        <f>+(((G1356-F1356)-(H1356-F1356))/(H1356-F1356))*100</f>
        <v/>
      </c>
      <c r="K1356" s="34">
        <f>AVERAGE(J1356:J1357)</f>
        <v/>
      </c>
      <c r="L1356" s="34">
        <f>_xlfn.STDEV.S(J1356,J1357)</f>
        <v/>
      </c>
      <c r="M1356" s="35" t="n"/>
      <c r="O1356" s="295">
        <f>+(H1356-F1356)/10</f>
        <v/>
      </c>
      <c r="P1356" s="26" t="inlineStr">
        <is>
          <t>FALSO</t>
        </is>
      </c>
      <c r="Q1356" s="26" t="inlineStr">
        <is>
          <t>FALSO</t>
        </is>
      </c>
      <c r="R1356" s="149" t="inlineStr">
        <is>
          <t>Esperado</t>
        </is>
      </c>
      <c r="S1356" s="149" t="inlineStr">
        <is>
          <t>Esperado</t>
        </is>
      </c>
      <c r="T1356" s="149" t="inlineStr">
        <is>
          <t>Dato Válido</t>
        </is>
      </c>
      <c r="U1356" s="149" t="n"/>
    </row>
    <row r="1357" ht="15.75" customHeight="1" s="412">
      <c r="A1357" s="15" t="n">
        <v>2068</v>
      </c>
      <c r="B1357" s="16" t="n">
        <v>114</v>
      </c>
      <c r="C1357" s="60" t="n">
        <v>246</v>
      </c>
      <c r="D1357" s="60" t="n">
        <v>7</v>
      </c>
      <c r="E1357" s="61" t="n">
        <v>43545</v>
      </c>
      <c r="F1357" s="62" t="n">
        <v>5247</v>
      </c>
      <c r="G1357" s="60" t="n">
        <v>7827</v>
      </c>
      <c r="H1357" s="60" t="n">
        <v>7382</v>
      </c>
      <c r="I1357" s="255" t="n"/>
      <c r="J1357" s="59">
        <f>+(((G1357-F1357)-(H1357-F1357))/(H1357-F1357))*100</f>
        <v/>
      </c>
      <c r="K1357" s="35" t="n"/>
      <c r="L1357" s="35" t="n"/>
      <c r="M1357" s="35" t="n"/>
      <c r="O1357" s="295">
        <f>+(H1357-F1357)/10</f>
        <v/>
      </c>
      <c r="P1357" s="26" t="inlineStr">
        <is>
          <t>FALSO</t>
        </is>
      </c>
      <c r="Q1357" s="26" t="inlineStr">
        <is>
          <t>FALSO</t>
        </is>
      </c>
      <c r="R1357" s="149" t="inlineStr">
        <is>
          <t>No esperado</t>
        </is>
      </c>
      <c r="S1357" s="149" t="inlineStr">
        <is>
          <t>Esperado</t>
        </is>
      </c>
      <c r="T1357" s="149" t="inlineStr">
        <is>
          <t>Dato Válido</t>
        </is>
      </c>
      <c r="U1357" s="149" t="n"/>
    </row>
    <row r="1358" ht="15.75" customHeight="1" s="412">
      <c r="A1358" s="15" t="n">
        <v>2687</v>
      </c>
      <c r="B1358" s="16" t="n">
        <v>59</v>
      </c>
      <c r="C1358" s="60" t="n">
        <v>246</v>
      </c>
      <c r="D1358" s="60" t="n">
        <v>10</v>
      </c>
      <c r="E1358" s="61" t="n">
        <v>43564</v>
      </c>
      <c r="F1358" s="62" t="n">
        <v>5278</v>
      </c>
      <c r="G1358" s="60" t="n">
        <v>7551</v>
      </c>
      <c r="H1358" s="60" t="n">
        <v>7226</v>
      </c>
      <c r="I1358" s="60" t="n"/>
      <c r="J1358" s="59">
        <f>+(((G1358-F1358)-(H1358-F1358))/(H1358-F1358))*100</f>
        <v/>
      </c>
      <c r="K1358" s="34">
        <f>AVERAGE(J1358:J1359)</f>
        <v/>
      </c>
      <c r="L1358" s="34">
        <f>_xlfn.STDEV.S(J1358,J1359)</f>
        <v/>
      </c>
      <c r="M1358" s="35">
        <f>(K1356-K1358)/19</f>
        <v/>
      </c>
      <c r="N1358" s="295">
        <f>(K1354-K1358)/29</f>
        <v/>
      </c>
      <c r="O1358" s="295">
        <f>+(H1358-F1358)/10</f>
        <v/>
      </c>
      <c r="P1358" s="26" t="inlineStr">
        <is>
          <t>FALSO</t>
        </is>
      </c>
      <c r="Q1358" s="26" t="inlineStr">
        <is>
          <t>FALSO</t>
        </is>
      </c>
      <c r="R1358" s="149" t="inlineStr">
        <is>
          <t>No esperado</t>
        </is>
      </c>
      <c r="S1358" s="149" t="inlineStr">
        <is>
          <t>Esperado</t>
        </is>
      </c>
      <c r="T1358" s="149" t="inlineStr">
        <is>
          <t>Dato Válido</t>
        </is>
      </c>
      <c r="U1358" s="149" t="n"/>
    </row>
    <row r="1359" ht="15.75" customHeight="1" s="412">
      <c r="A1359" s="15" t="n">
        <v>2688</v>
      </c>
      <c r="B1359" s="16" t="n">
        <v>60</v>
      </c>
      <c r="C1359" s="60" t="n">
        <v>246</v>
      </c>
      <c r="D1359" s="60" t="n">
        <v>10</v>
      </c>
      <c r="E1359" s="61" t="n">
        <v>43564</v>
      </c>
      <c r="F1359" s="62" t="n">
        <v>5220</v>
      </c>
      <c r="G1359" s="60" t="n">
        <v>7631</v>
      </c>
      <c r="H1359" s="60" t="n">
        <v>7300</v>
      </c>
      <c r="I1359" s="60" t="n"/>
      <c r="J1359" s="59">
        <f>+(((G1359-F1359)-(H1359-F1359))/(H1359-F1359))*100</f>
        <v/>
      </c>
      <c r="K1359" s="35" t="n"/>
      <c r="L1359" s="35" t="n"/>
      <c r="M1359" s="35" t="n"/>
      <c r="O1359" s="295">
        <f>+(H1359-F1359)/10</f>
        <v/>
      </c>
      <c r="P1359" s="26" t="inlineStr">
        <is>
          <t>FALSO</t>
        </is>
      </c>
      <c r="Q1359" s="26" t="inlineStr">
        <is>
          <t>VERDADERO</t>
        </is>
      </c>
      <c r="R1359" s="149" t="inlineStr">
        <is>
          <t>Esperado</t>
        </is>
      </c>
      <c r="S1359" s="149" t="inlineStr">
        <is>
          <t>Esperado</t>
        </is>
      </c>
      <c r="T1359" s="149" t="inlineStr">
        <is>
          <t>Dato Válido</t>
        </is>
      </c>
      <c r="U1359" s="149" t="n"/>
    </row>
    <row r="1360" ht="15.75" customHeight="1" s="412">
      <c r="A1360" s="5" t="n">
        <v>161</v>
      </c>
      <c r="B1360" s="252" t="n">
        <v>161</v>
      </c>
      <c r="C1360" s="201" t="n">
        <v>247</v>
      </c>
      <c r="D1360" s="201" t="n">
        <v>1</v>
      </c>
      <c r="E1360" s="8" t="n">
        <v>43514</v>
      </c>
      <c r="F1360" s="201" t="n">
        <v>5264</v>
      </c>
      <c r="G1360" s="201" t="n">
        <v>7925</v>
      </c>
      <c r="H1360" s="201" t="n">
        <v>7136</v>
      </c>
      <c r="I1360" s="201" t="n">
        <v>8</v>
      </c>
      <c r="J1360" s="9">
        <f>+(((G1360-F1360)-(H1360-F1360))/(H1360-F1360))*100</f>
        <v/>
      </c>
      <c r="K1360" s="33">
        <f>AVERAGE(J1360:J1361)</f>
        <v/>
      </c>
      <c r="L1360" s="33">
        <f>_xlfn.STDEV.S(J1360,J1361)</f>
        <v/>
      </c>
      <c r="M1360" s="13" t="n">
        <v>2</v>
      </c>
      <c r="O1360" s="295">
        <f>+(H1360-F1360)/10</f>
        <v/>
      </c>
      <c r="P1360" s="26" t="inlineStr">
        <is>
          <t>FALSO</t>
        </is>
      </c>
      <c r="Q1360" s="26" t="inlineStr">
        <is>
          <t>FALSO</t>
        </is>
      </c>
      <c r="R1360" s="149" t="inlineStr">
        <is>
          <t>Esperado</t>
        </is>
      </c>
      <c r="S1360" s="149" t="inlineStr">
        <is>
          <t>Esperado</t>
        </is>
      </c>
      <c r="T1360" s="149" t="inlineStr">
        <is>
          <t>Se descarta</t>
        </is>
      </c>
      <c r="U1360" s="149" t="n"/>
    </row>
    <row r="1361" ht="15.75" customHeight="1" s="412">
      <c r="A1361" s="5" t="n">
        <v>162</v>
      </c>
      <c r="B1361" s="252" t="n">
        <v>162</v>
      </c>
      <c r="C1361" s="201" t="n">
        <v>247</v>
      </c>
      <c r="D1361" s="201" t="n">
        <v>1</v>
      </c>
      <c r="E1361" s="8" t="n">
        <v>43514</v>
      </c>
      <c r="F1361" s="201" t="n">
        <v>5232</v>
      </c>
      <c r="G1361" s="201" t="n">
        <v>7940</v>
      </c>
      <c r="H1361" s="201" t="n">
        <v>7157</v>
      </c>
      <c r="I1361" s="201" t="n"/>
      <c r="J1361" s="9">
        <f>+(((G1361-F1361)-(H1361-F1361))/(H1361-F1361))*100</f>
        <v/>
      </c>
      <c r="K1361" s="33" t="n"/>
      <c r="L1361" s="33" t="n"/>
      <c r="M1361" s="13" t="n"/>
      <c r="O1361" s="295">
        <f>+(H1361-F1361)/10</f>
        <v/>
      </c>
      <c r="P1361" s="26" t="inlineStr">
        <is>
          <t>FALSO</t>
        </is>
      </c>
      <c r="Q1361" s="26" t="inlineStr">
        <is>
          <t>FALSO</t>
        </is>
      </c>
      <c r="R1361" s="149" t="inlineStr">
        <is>
          <t>Esperado</t>
        </is>
      </c>
      <c r="S1361" s="149" t="inlineStr">
        <is>
          <t>Esperado</t>
        </is>
      </c>
      <c r="T1361" s="149" t="inlineStr">
        <is>
          <t>Se descarta</t>
        </is>
      </c>
      <c r="U1361" s="149" t="n"/>
    </row>
    <row r="1362" ht="15.75" customHeight="1" s="412">
      <c r="A1362" s="5" t="n">
        <v>815</v>
      </c>
      <c r="B1362" s="252" t="n">
        <v>161</v>
      </c>
      <c r="C1362" s="201" t="n">
        <v>247</v>
      </c>
      <c r="D1362" s="201" t="n">
        <v>3</v>
      </c>
      <c r="E1362" s="8" t="n">
        <v>43521</v>
      </c>
      <c r="F1362" s="201" t="n">
        <v>5264</v>
      </c>
      <c r="G1362" s="201" t="n">
        <v>7308</v>
      </c>
      <c r="H1362" s="201" t="n">
        <v>6901</v>
      </c>
      <c r="I1362" s="201" t="n">
        <v>6</v>
      </c>
      <c r="J1362" s="9">
        <f>+(((G1362-F1362)-(H1362-F1362))/(H1362-F1362))*100</f>
        <v/>
      </c>
      <c r="K1362" s="33">
        <f>AVERAGE(J1362:J1363)</f>
        <v/>
      </c>
      <c r="L1362" s="33">
        <f>_xlfn.STDEV.S(J1362,J1363)</f>
        <v/>
      </c>
      <c r="M1362" s="13" t="n"/>
      <c r="O1362" s="295">
        <f>+(H1362-F1362)/10</f>
        <v/>
      </c>
      <c r="P1362" s="26" t="inlineStr">
        <is>
          <t>FALSO</t>
        </is>
      </c>
      <c r="Q1362" s="26" t="inlineStr">
        <is>
          <t>FALSO</t>
        </is>
      </c>
      <c r="R1362" s="149" t="inlineStr">
        <is>
          <t>No esperado</t>
        </is>
      </c>
      <c r="S1362" s="149" t="inlineStr">
        <is>
          <t>Esperado</t>
        </is>
      </c>
      <c r="T1362" s="149" t="inlineStr">
        <is>
          <t>Se descarta</t>
        </is>
      </c>
      <c r="U1362" s="149" t="n"/>
    </row>
    <row r="1363" ht="15.75" customHeight="1" s="412">
      <c r="A1363" s="5" t="n">
        <v>816</v>
      </c>
      <c r="B1363" s="252" t="n">
        <v>162</v>
      </c>
      <c r="C1363" s="201" t="n">
        <v>247</v>
      </c>
      <c r="D1363" s="201" t="n">
        <v>3</v>
      </c>
      <c r="E1363" s="8" t="n">
        <v>43521</v>
      </c>
      <c r="F1363" s="201" t="n">
        <v>5232</v>
      </c>
      <c r="G1363" s="201" t="n">
        <v>7360</v>
      </c>
      <c r="H1363" s="201" t="n">
        <v>6944</v>
      </c>
      <c r="I1363" s="201" t="n"/>
      <c r="J1363" s="9">
        <f>+(((G1363-F1363)-(H1363-F1363))/(H1363-F1363))*100</f>
        <v/>
      </c>
      <c r="K1363" s="13" t="n"/>
      <c r="L1363" s="13" t="n"/>
      <c r="M1363" s="13" t="n"/>
      <c r="O1363" s="295">
        <f>+(H1363-F1363)/10</f>
        <v/>
      </c>
      <c r="P1363" s="26" t="inlineStr">
        <is>
          <t>FALSO</t>
        </is>
      </c>
      <c r="Q1363" s="26" t="inlineStr">
        <is>
          <t>FALSO</t>
        </is>
      </c>
      <c r="R1363" s="149" t="inlineStr">
        <is>
          <t>Esperado</t>
        </is>
      </c>
      <c r="S1363" s="149" t="inlineStr">
        <is>
          <t>Esperado</t>
        </is>
      </c>
      <c r="T1363" s="149" t="inlineStr">
        <is>
          <t>Se descarta</t>
        </is>
      </c>
      <c r="U1363" s="149" t="n"/>
    </row>
    <row r="1364" ht="15.75" customHeight="1" s="412">
      <c r="A1364" s="5" t="n">
        <v>1465</v>
      </c>
      <c r="B1364" s="252" t="n">
        <v>161</v>
      </c>
      <c r="C1364" s="201" t="n">
        <v>247</v>
      </c>
      <c r="D1364" s="201" t="n">
        <v>5</v>
      </c>
      <c r="E1364" s="8" t="n">
        <v>43531</v>
      </c>
      <c r="F1364" s="201" t="n">
        <v>5264</v>
      </c>
      <c r="G1364" s="201" t="n">
        <v>7576</v>
      </c>
      <c r="H1364" s="201" t="n">
        <v>7032</v>
      </c>
      <c r="I1364" s="201" t="n">
        <v>8</v>
      </c>
      <c r="J1364" s="9">
        <f>+(((G1364-F1364)-(H1364-F1364))/(H1364-F1364))*100</f>
        <v/>
      </c>
      <c r="K1364" s="33">
        <f>AVERAGE(J1364:J1365)</f>
        <v/>
      </c>
      <c r="L1364" s="33">
        <f>_xlfn.STDEV.S(J1364,J1365)</f>
        <v/>
      </c>
      <c r="M1364" s="13" t="n"/>
      <c r="O1364" s="295">
        <f>+(H1364-F1364)/10</f>
        <v/>
      </c>
      <c r="P1364" s="26" t="inlineStr">
        <is>
          <t>FALSO</t>
        </is>
      </c>
      <c r="Q1364" s="26" t="inlineStr">
        <is>
          <t>FALSO</t>
        </is>
      </c>
      <c r="R1364" s="149" t="inlineStr">
        <is>
          <t>Esperado</t>
        </is>
      </c>
      <c r="S1364" s="149" t="inlineStr">
        <is>
          <t>No esperado</t>
        </is>
      </c>
      <c r="T1364" s="149" t="inlineStr">
        <is>
          <t>Se descarta</t>
        </is>
      </c>
      <c r="U1364" s="149" t="n"/>
    </row>
    <row r="1365" ht="15.75" customHeight="1" s="412">
      <c r="A1365" s="5" t="n">
        <v>1466</v>
      </c>
      <c r="B1365" s="252" t="n">
        <v>162</v>
      </c>
      <c r="C1365" s="201" t="n">
        <v>247</v>
      </c>
      <c r="D1365" s="201" t="n">
        <v>5</v>
      </c>
      <c r="E1365" s="8" t="n">
        <v>43531</v>
      </c>
      <c r="F1365" s="201" t="n">
        <v>5232</v>
      </c>
      <c r="G1365" s="201" t="n">
        <v>7527</v>
      </c>
      <c r="H1365" s="201" t="n">
        <v>6993</v>
      </c>
      <c r="I1365" s="201" t="n"/>
      <c r="J1365" s="9">
        <f>+(((G1365-F1365)-(H1365-F1365))/(H1365-F1365))*100</f>
        <v/>
      </c>
      <c r="K1365" s="33" t="n"/>
      <c r="L1365" s="33" t="n"/>
      <c r="M1365" s="13" t="n"/>
      <c r="O1365" s="295">
        <f>+(H1365-F1365)/10</f>
        <v/>
      </c>
      <c r="P1365" s="26" t="inlineStr">
        <is>
          <t>FALSO</t>
        </is>
      </c>
      <c r="Q1365" s="26" t="inlineStr">
        <is>
          <t>FALSO</t>
        </is>
      </c>
      <c r="R1365" s="149" t="inlineStr">
        <is>
          <t>Esperado</t>
        </is>
      </c>
      <c r="S1365" s="149" t="inlineStr">
        <is>
          <t>Esperado</t>
        </is>
      </c>
      <c r="T1365" s="149" t="inlineStr">
        <is>
          <t>Se descarta</t>
        </is>
      </c>
      <c r="U1365" s="149" t="n"/>
    </row>
    <row r="1366" ht="15.75" customHeight="1" s="412">
      <c r="A1366" s="15" t="n">
        <v>2299</v>
      </c>
      <c r="B1366" s="16" t="n">
        <v>69</v>
      </c>
      <c r="C1366" s="17" t="n">
        <v>247</v>
      </c>
      <c r="D1366" s="17" t="n">
        <v>8</v>
      </c>
      <c r="E1366" s="18" t="n">
        <v>43550</v>
      </c>
      <c r="F1366" s="19" t="n">
        <v>5248</v>
      </c>
      <c r="G1366" s="17" t="n">
        <v>7696</v>
      </c>
      <c r="H1366" s="17" t="n">
        <v>7308</v>
      </c>
      <c r="I1366" s="201" t="n"/>
      <c r="J1366" s="9">
        <f>+(((G1366-F1366)-(H1366-F1366))/(H1366-F1366))*100</f>
        <v/>
      </c>
      <c r="K1366" s="33">
        <f>AVERAGE(J1366:J1367)</f>
        <v/>
      </c>
      <c r="L1366" s="33">
        <f>_xlfn.STDEV.S(J1366,J1367)</f>
        <v/>
      </c>
      <c r="M1366" s="13" t="n"/>
      <c r="O1366" s="295">
        <f>+(H1366-F1366)/10</f>
        <v/>
      </c>
      <c r="P1366" s="26" t="inlineStr">
        <is>
          <t>FALSO</t>
        </is>
      </c>
      <c r="Q1366" s="26" t="inlineStr">
        <is>
          <t>FALSO</t>
        </is>
      </c>
      <c r="R1366" s="149" t="inlineStr">
        <is>
          <t>Esperado</t>
        </is>
      </c>
      <c r="S1366" s="149" t="inlineStr">
        <is>
          <t>Esperado</t>
        </is>
      </c>
      <c r="T1366" s="149" t="inlineStr">
        <is>
          <t>Se descarta</t>
        </is>
      </c>
      <c r="U1366" s="149" t="n"/>
    </row>
    <row r="1367" ht="15.75" customHeight="1" s="412">
      <c r="A1367" s="15" t="n">
        <v>2300</v>
      </c>
      <c r="B1367" s="16" t="n">
        <v>70</v>
      </c>
      <c r="C1367" s="17" t="n">
        <v>247</v>
      </c>
      <c r="D1367" s="17" t="n">
        <v>8</v>
      </c>
      <c r="E1367" s="18" t="n">
        <v>43550</v>
      </c>
      <c r="F1367" s="19" t="n">
        <v>5266</v>
      </c>
      <c r="G1367" s="17" t="n">
        <v>7543</v>
      </c>
      <c r="H1367" s="17" t="n">
        <v>7178</v>
      </c>
      <c r="I1367" s="201" t="n"/>
      <c r="J1367" s="9">
        <f>+(((G1367-F1367)-(H1367-F1367))/(H1367-F1367))*100</f>
        <v/>
      </c>
      <c r="K1367" s="13" t="n"/>
      <c r="L1367" s="13" t="n"/>
      <c r="M1367" s="13" t="n"/>
      <c r="O1367" s="295">
        <f>+(H1367-F1367)/10</f>
        <v/>
      </c>
      <c r="P1367" s="26" t="inlineStr">
        <is>
          <t>FALSO</t>
        </is>
      </c>
      <c r="Q1367" s="26" t="inlineStr">
        <is>
          <t>FALSO</t>
        </is>
      </c>
      <c r="R1367" s="149" t="inlineStr">
        <is>
          <t>No esperado</t>
        </is>
      </c>
      <c r="S1367" s="149" t="inlineStr">
        <is>
          <t>Esperado</t>
        </is>
      </c>
      <c r="T1367" s="149" t="inlineStr">
        <is>
          <t>Se descarta</t>
        </is>
      </c>
      <c r="U1367" s="149" t="n"/>
    </row>
    <row r="1368" ht="15.75" customHeight="1" s="412">
      <c r="A1368" s="15" t="n">
        <v>2761</v>
      </c>
      <c r="B1368" s="16" t="n">
        <v>133</v>
      </c>
      <c r="C1368" s="17" t="n">
        <v>247</v>
      </c>
      <c r="D1368" s="17" t="n">
        <v>10</v>
      </c>
      <c r="E1368" s="18" t="n">
        <v>43564</v>
      </c>
      <c r="F1368" s="19" t="n">
        <v>5286</v>
      </c>
      <c r="G1368" s="17" t="n">
        <v>7567</v>
      </c>
      <c r="H1368" s="17" t="n">
        <v>7303</v>
      </c>
      <c r="I1368" s="17" t="n"/>
      <c r="J1368" s="9">
        <f>+(((G1368-F1368)-(H1368-F1368))/(H1368-F1368))*100</f>
        <v/>
      </c>
      <c r="K1368" s="33">
        <f>AVERAGE(J1368:J1369)</f>
        <v/>
      </c>
      <c r="L1368" s="33">
        <f>_xlfn.STDEV.S(J1368,J1369)</f>
        <v/>
      </c>
      <c r="M1368" s="13">
        <f>(K1366-K1368)/14</f>
        <v/>
      </c>
      <c r="N1368" s="295">
        <f>(K1360-K1368)/50</f>
        <v/>
      </c>
      <c r="O1368" s="295">
        <f>+(H1368-F1368)/10</f>
        <v/>
      </c>
      <c r="P1368" s="26" t="inlineStr">
        <is>
          <t>FALSO</t>
        </is>
      </c>
      <c r="Q1368" s="26" t="inlineStr">
        <is>
          <t>VERDADERO</t>
        </is>
      </c>
      <c r="R1368" s="149" t="inlineStr">
        <is>
          <t>Esperado</t>
        </is>
      </c>
      <c r="S1368" s="149" t="inlineStr">
        <is>
          <t>Esperado</t>
        </is>
      </c>
      <c r="T1368" s="149" t="inlineStr">
        <is>
          <t>Se descarta</t>
        </is>
      </c>
      <c r="U1368" s="149" t="n"/>
    </row>
    <row r="1369" ht="15.75" customHeight="1" s="412">
      <c r="A1369" s="15" t="n">
        <v>2762</v>
      </c>
      <c r="B1369" s="16" t="n">
        <v>134</v>
      </c>
      <c r="C1369" s="17" t="n">
        <v>247</v>
      </c>
      <c r="D1369" s="17" t="n">
        <v>10</v>
      </c>
      <c r="E1369" s="18" t="n">
        <v>43564</v>
      </c>
      <c r="F1369" s="19" t="n">
        <v>5220</v>
      </c>
      <c r="G1369" s="17" t="n">
        <v>7475</v>
      </c>
      <c r="H1369" s="17" t="n">
        <v>7220</v>
      </c>
      <c r="I1369" s="17" t="n"/>
      <c r="J1369" s="9">
        <f>+(((G1369-F1369)-(H1369-F1369))/(H1369-F1369))*100</f>
        <v/>
      </c>
      <c r="K1369" s="13" t="n"/>
      <c r="L1369" s="13" t="n"/>
      <c r="M1369" s="13" t="n"/>
      <c r="O1369" s="295">
        <f>+(H1369-F1369)/10</f>
        <v/>
      </c>
      <c r="P1369" s="26" t="inlineStr">
        <is>
          <t>FALSO</t>
        </is>
      </c>
      <c r="Q1369" s="26" t="inlineStr">
        <is>
          <t>FALSO</t>
        </is>
      </c>
      <c r="R1369" s="149" t="inlineStr">
        <is>
          <t>Esperado</t>
        </is>
      </c>
      <c r="S1369" s="149" t="inlineStr">
        <is>
          <t>Esperado</t>
        </is>
      </c>
      <c r="T1369" s="149" t="inlineStr">
        <is>
          <t>Se descarta</t>
        </is>
      </c>
      <c r="U1369" s="149" t="n"/>
    </row>
    <row r="1370" ht="15.75" customHeight="1" s="412">
      <c r="A1370" s="5" t="n">
        <v>163</v>
      </c>
      <c r="B1370" s="252" t="n">
        <v>163</v>
      </c>
      <c r="C1370" s="246" t="n">
        <v>248</v>
      </c>
      <c r="D1370" s="246" t="n">
        <v>1</v>
      </c>
      <c r="E1370" s="46" t="n">
        <v>43514</v>
      </c>
      <c r="F1370" s="246" t="n">
        <v>5193</v>
      </c>
      <c r="G1370" s="246" t="n">
        <v>9818</v>
      </c>
      <c r="H1370" s="246" t="n">
        <v>8293</v>
      </c>
      <c r="I1370" s="246" t="n">
        <v>9</v>
      </c>
      <c r="J1370" s="47">
        <f>+(((G1370-F1370)-(H1370-F1370))/(H1370-F1370))*100</f>
        <v/>
      </c>
      <c r="K1370" s="51">
        <f>AVERAGE(J1370:J1371)</f>
        <v/>
      </c>
      <c r="L1370" s="51">
        <f>_xlfn.STDEV.S(J1370,J1371)</f>
        <v/>
      </c>
      <c r="M1370" s="50" t="n">
        <v>2</v>
      </c>
      <c r="O1370" s="295">
        <f>+(H1370-F1370)/10</f>
        <v/>
      </c>
      <c r="P1370" s="26" t="inlineStr">
        <is>
          <t>FALSO</t>
        </is>
      </c>
      <c r="Q1370" s="26" t="inlineStr">
        <is>
          <t>FALSO</t>
        </is>
      </c>
      <c r="R1370" s="149" t="inlineStr">
        <is>
          <t>Esperado</t>
        </is>
      </c>
      <c r="S1370" s="149" t="inlineStr">
        <is>
          <t>Esperado</t>
        </is>
      </c>
      <c r="T1370" s="149" t="inlineStr">
        <is>
          <t>Se descarta</t>
        </is>
      </c>
      <c r="U1370" s="149" t="n"/>
    </row>
    <row r="1371" ht="15.75" customHeight="1" s="412">
      <c r="A1371" s="5" t="n">
        <v>164</v>
      </c>
      <c r="B1371" s="252" t="n">
        <v>164</v>
      </c>
      <c r="C1371" s="246" t="n">
        <v>248</v>
      </c>
      <c r="D1371" s="246" t="n">
        <v>1</v>
      </c>
      <c r="E1371" s="46" t="n">
        <v>43514</v>
      </c>
      <c r="F1371" s="246" t="n">
        <v>5245</v>
      </c>
      <c r="G1371" s="246" t="n">
        <v>10181</v>
      </c>
      <c r="H1371" s="246" t="n">
        <v>8546</v>
      </c>
      <c r="I1371" s="246" t="n"/>
      <c r="J1371" s="47">
        <f>+(((G1371-F1371)-(H1371-F1371))/(H1371-F1371))*100</f>
        <v/>
      </c>
      <c r="K1371" s="50" t="n"/>
      <c r="L1371" s="50" t="n"/>
      <c r="M1371" s="50" t="n"/>
      <c r="O1371" s="295">
        <f>+(H1371-F1371)/10</f>
        <v/>
      </c>
      <c r="P1371" s="26" t="inlineStr">
        <is>
          <t>FALSO</t>
        </is>
      </c>
      <c r="Q1371" s="26" t="inlineStr">
        <is>
          <t>FALSO</t>
        </is>
      </c>
      <c r="R1371" s="149" t="inlineStr">
        <is>
          <t>Esperado</t>
        </is>
      </c>
      <c r="S1371" s="149" t="inlineStr">
        <is>
          <t>Esperado</t>
        </is>
      </c>
      <c r="T1371" s="149" t="inlineStr">
        <is>
          <t>Se descarta</t>
        </is>
      </c>
      <c r="U1371" s="149" t="n"/>
    </row>
    <row r="1372" ht="15.75" customHeight="1" s="412">
      <c r="A1372" s="5" t="n">
        <v>817</v>
      </c>
      <c r="B1372" s="252" t="n">
        <v>163</v>
      </c>
      <c r="C1372" s="246" t="n">
        <v>248</v>
      </c>
      <c r="D1372" s="246" t="n">
        <v>3</v>
      </c>
      <c r="E1372" s="46" t="n">
        <v>43521</v>
      </c>
      <c r="F1372" s="246" t="n">
        <v>5193</v>
      </c>
      <c r="G1372" s="246" t="n">
        <v>9907</v>
      </c>
      <c r="H1372" s="246" t="n">
        <v>8301</v>
      </c>
      <c r="I1372" s="246" t="n">
        <v>8</v>
      </c>
      <c r="J1372" s="47">
        <f>+(((G1372-F1372)-(H1372-F1372))/(H1372-F1372))*100</f>
        <v/>
      </c>
      <c r="K1372" s="51">
        <f>AVERAGE(J1372:J1373)</f>
        <v/>
      </c>
      <c r="L1372" s="51">
        <f>_xlfn.STDEV.S(J1372,J1373)</f>
        <v/>
      </c>
      <c r="M1372" s="50" t="n"/>
      <c r="O1372" s="295">
        <f>+(H1372-F1372)/10</f>
        <v/>
      </c>
      <c r="P1372" s="26" t="inlineStr">
        <is>
          <t>FALSO</t>
        </is>
      </c>
      <c r="Q1372" s="26" t="inlineStr">
        <is>
          <t>FALSO</t>
        </is>
      </c>
      <c r="R1372" s="149" t="inlineStr">
        <is>
          <t>No esperado</t>
        </is>
      </c>
      <c r="S1372" s="149" t="inlineStr">
        <is>
          <t>No esperado</t>
        </is>
      </c>
      <c r="T1372" s="149" t="inlineStr">
        <is>
          <t>Se descarta</t>
        </is>
      </c>
      <c r="U1372" s="149" t="n"/>
    </row>
    <row r="1373" ht="15.75" customHeight="1" s="412">
      <c r="A1373" s="5" t="n">
        <v>818</v>
      </c>
      <c r="B1373" s="252" t="n">
        <v>164</v>
      </c>
      <c r="C1373" s="246" t="n">
        <v>248</v>
      </c>
      <c r="D1373" s="246" t="n">
        <v>3</v>
      </c>
      <c r="E1373" s="46" t="n">
        <v>43521</v>
      </c>
      <c r="F1373" s="246" t="n">
        <v>5245</v>
      </c>
      <c r="G1373" s="246" t="n">
        <v>10256</v>
      </c>
      <c r="H1373" s="246" t="n">
        <v>8563</v>
      </c>
      <c r="I1373" s="246" t="n"/>
      <c r="J1373" s="47">
        <f>+(((G1373-F1373)-(H1373-F1373))/(H1373-F1373))*100</f>
        <v/>
      </c>
      <c r="K1373" s="51" t="n"/>
      <c r="L1373" s="51" t="n"/>
      <c r="M1373" s="50" t="n"/>
      <c r="O1373" s="295">
        <f>+(H1373-F1373)/10</f>
        <v/>
      </c>
      <c r="P1373" s="26" t="inlineStr">
        <is>
          <t>FALSO</t>
        </is>
      </c>
      <c r="Q1373" s="26" t="inlineStr">
        <is>
          <t>FALSO</t>
        </is>
      </c>
      <c r="R1373" s="149" t="inlineStr">
        <is>
          <t>Esperado</t>
        </is>
      </c>
      <c r="S1373" s="149" t="inlineStr">
        <is>
          <t>Esperado</t>
        </is>
      </c>
      <c r="T1373" s="149" t="inlineStr">
        <is>
          <t>Se descarta</t>
        </is>
      </c>
      <c r="U1373" s="149" t="n"/>
    </row>
    <row r="1374" ht="15.75" customHeight="1" s="412">
      <c r="A1374" s="5" t="n">
        <v>1467</v>
      </c>
      <c r="B1374" s="252" t="n">
        <v>163</v>
      </c>
      <c r="C1374" s="246" t="n">
        <v>248</v>
      </c>
      <c r="D1374" s="246" t="n">
        <v>5</v>
      </c>
      <c r="E1374" s="46" t="n">
        <v>43531</v>
      </c>
      <c r="F1374" s="246" t="n">
        <v>5193</v>
      </c>
      <c r="G1374" s="246" t="n">
        <v>8840</v>
      </c>
      <c r="H1374" s="246" t="n">
        <v>8182</v>
      </c>
      <c r="I1374" s="246" t="n">
        <v>9</v>
      </c>
      <c r="J1374" s="47">
        <f>+(((G1374-F1374)-(H1374-F1374))/(H1374-F1374))*100</f>
        <v/>
      </c>
      <c r="K1374" s="51">
        <f>AVERAGE(J1374:J1375)</f>
        <v/>
      </c>
      <c r="L1374" s="51">
        <f>_xlfn.STDEV.S(J1374,J1375)</f>
        <v/>
      </c>
      <c r="M1374" s="50" t="n"/>
      <c r="O1374" s="295">
        <f>+(H1374-F1374)/10</f>
        <v/>
      </c>
      <c r="P1374" s="26" t="inlineStr">
        <is>
          <t>FALSO</t>
        </is>
      </c>
      <c r="Q1374" s="26" t="inlineStr">
        <is>
          <t>FALSO</t>
        </is>
      </c>
      <c r="R1374" s="149" t="inlineStr">
        <is>
          <t>No esperado</t>
        </is>
      </c>
      <c r="S1374" s="149" t="inlineStr">
        <is>
          <t>Esperado</t>
        </is>
      </c>
      <c r="T1374" s="149" t="inlineStr">
        <is>
          <t>Se descarta</t>
        </is>
      </c>
      <c r="U1374" s="149" t="n"/>
    </row>
    <row r="1375" ht="15.75" customHeight="1" s="412">
      <c r="A1375" s="5" t="n">
        <v>1468</v>
      </c>
      <c r="B1375" s="252" t="n">
        <v>164</v>
      </c>
      <c r="C1375" s="246" t="n">
        <v>248</v>
      </c>
      <c r="D1375" s="246" t="n">
        <v>5</v>
      </c>
      <c r="E1375" s="46" t="n">
        <v>43531</v>
      </c>
      <c r="F1375" s="246" t="n">
        <v>5245</v>
      </c>
      <c r="G1375" s="246" t="n">
        <v>8706</v>
      </c>
      <c r="H1375" s="246" t="n">
        <v>8091</v>
      </c>
      <c r="I1375" s="246" t="n"/>
      <c r="J1375" s="47">
        <f>+(((G1375-F1375)-(H1375-F1375))/(H1375-F1375))*100</f>
        <v/>
      </c>
      <c r="K1375" s="50" t="n"/>
      <c r="L1375" s="50" t="n"/>
      <c r="M1375" s="50" t="n"/>
      <c r="O1375" s="295">
        <f>+(H1375-F1375)/10</f>
        <v/>
      </c>
      <c r="P1375" s="26" t="inlineStr">
        <is>
          <t>FALSO</t>
        </is>
      </c>
      <c r="Q1375" s="26" t="inlineStr">
        <is>
          <t>FALSO</t>
        </is>
      </c>
      <c r="R1375" s="149" t="inlineStr">
        <is>
          <t>No esperado</t>
        </is>
      </c>
      <c r="S1375" s="149" t="inlineStr">
        <is>
          <t>Esperado</t>
        </is>
      </c>
      <c r="T1375" s="149" t="inlineStr">
        <is>
          <t>Se descarta</t>
        </is>
      </c>
      <c r="U1375" s="149" t="n"/>
    </row>
    <row r="1376" ht="15.75" customHeight="1" s="412">
      <c r="A1376" s="15" t="n">
        <v>2301</v>
      </c>
      <c r="B1376" s="16" t="n">
        <v>71</v>
      </c>
      <c r="C1376" s="52" t="n">
        <v>248</v>
      </c>
      <c r="D1376" s="52" t="n">
        <v>8</v>
      </c>
      <c r="E1376" s="53" t="n">
        <v>43550</v>
      </c>
      <c r="F1376" s="54" t="n">
        <v>5256</v>
      </c>
      <c r="G1376" s="52" t="n">
        <v>8672</v>
      </c>
      <c r="H1376" s="52" t="n">
        <v>8191</v>
      </c>
      <c r="I1376" s="246" t="n"/>
      <c r="J1376" s="47">
        <f>+(((G1376-F1376)-(H1376-F1376))/(H1376-F1376))*100</f>
        <v/>
      </c>
      <c r="K1376" s="51">
        <f>AVERAGE(J1376:J1377)</f>
        <v/>
      </c>
      <c r="L1376" s="51">
        <f>_xlfn.STDEV.S(J1376,J1377)</f>
        <v/>
      </c>
      <c r="M1376" s="50">
        <f>(K1374-K1376)/19</f>
        <v/>
      </c>
      <c r="N1376" s="295">
        <f>(K1370-K1376)/36</f>
        <v/>
      </c>
      <c r="O1376" s="295">
        <f>+(H1376-F1376)/10</f>
        <v/>
      </c>
      <c r="P1376" s="26" t="inlineStr">
        <is>
          <t>FALSO</t>
        </is>
      </c>
      <c r="Q1376" s="26" t="inlineStr">
        <is>
          <t>FALSO</t>
        </is>
      </c>
      <c r="R1376" s="149" t="inlineStr">
        <is>
          <t>Esperado</t>
        </is>
      </c>
      <c r="S1376" s="149" t="inlineStr">
        <is>
          <t>Esperado</t>
        </is>
      </c>
      <c r="T1376" s="149" t="inlineStr">
        <is>
          <t>Se descarta</t>
        </is>
      </c>
      <c r="U1376" s="149" t="n"/>
    </row>
    <row r="1377" ht="15.75" customHeight="1" s="412">
      <c r="A1377" s="15" t="n">
        <v>2302</v>
      </c>
      <c r="B1377" s="16" t="n">
        <v>72</v>
      </c>
      <c r="C1377" s="52" t="n">
        <v>248</v>
      </c>
      <c r="D1377" s="52" t="n">
        <v>8</v>
      </c>
      <c r="E1377" s="53" t="n">
        <v>43550</v>
      </c>
      <c r="F1377" s="54" t="n">
        <v>5223</v>
      </c>
      <c r="G1377" s="52" t="n">
        <v>8863</v>
      </c>
      <c r="H1377" s="52" t="n">
        <v>8344</v>
      </c>
      <c r="I1377" s="246" t="n"/>
      <c r="J1377" s="47">
        <f>+(((G1377-F1377)-(H1377-F1377))/(H1377-F1377))*100</f>
        <v/>
      </c>
      <c r="K1377" s="50" t="n"/>
      <c r="L1377" s="50" t="n"/>
      <c r="M1377" s="50" t="n"/>
      <c r="O1377" s="295">
        <f>+(H1377-F1377)/10</f>
        <v/>
      </c>
      <c r="P1377" s="26" t="inlineStr">
        <is>
          <t>FALSO</t>
        </is>
      </c>
      <c r="Q1377" s="26" t="inlineStr">
        <is>
          <t>FALSO</t>
        </is>
      </c>
      <c r="R1377" s="149" t="inlineStr">
        <is>
          <t>Esperado</t>
        </is>
      </c>
      <c r="S1377" s="149" t="inlineStr">
        <is>
          <t>Esperado</t>
        </is>
      </c>
      <c r="T1377" s="149" t="inlineStr">
        <is>
          <t>Se descarta</t>
        </is>
      </c>
      <c r="U1377" s="149" t="n"/>
    </row>
    <row r="1378" ht="15.75" customHeight="1" s="412">
      <c r="A1378" s="5" t="n">
        <v>515</v>
      </c>
      <c r="B1378" s="252" t="n">
        <v>165</v>
      </c>
      <c r="C1378" s="255" t="n">
        <v>249</v>
      </c>
      <c r="D1378" s="255" t="n">
        <v>2</v>
      </c>
      <c r="E1378" s="58" t="n">
        <v>43517</v>
      </c>
      <c r="F1378" s="255" t="n">
        <v>5226</v>
      </c>
      <c r="G1378" s="255" t="n">
        <v>8623</v>
      </c>
      <c r="H1378" s="255" t="n">
        <v>7579</v>
      </c>
      <c r="I1378" s="255" t="n">
        <v>9</v>
      </c>
      <c r="J1378" s="59">
        <f>+(((G1378-F1378)-(H1378-F1378))/(H1378-F1378))*100</f>
        <v/>
      </c>
      <c r="K1378" s="34">
        <f>AVERAGE(J1378:J1379)</f>
        <v/>
      </c>
      <c r="L1378" s="34">
        <f>_xlfn.STDEV.S(J1378,J1379)</f>
        <v/>
      </c>
      <c r="M1378" s="35" t="n">
        <v>1</v>
      </c>
      <c r="O1378" s="295">
        <f>+(H1378-F1378)/10</f>
        <v/>
      </c>
      <c r="P1378" s="26" t="inlineStr">
        <is>
          <t>FALSO</t>
        </is>
      </c>
      <c r="Q1378" s="26" t="inlineStr">
        <is>
          <t>FALSO</t>
        </is>
      </c>
      <c r="R1378" s="149" t="inlineStr">
        <is>
          <t>Esperado</t>
        </is>
      </c>
      <c r="S1378" s="149" t="inlineStr">
        <is>
          <t>Esperado</t>
        </is>
      </c>
      <c r="T1378" s="149" t="inlineStr">
        <is>
          <t>Dato Válido</t>
        </is>
      </c>
      <c r="U1378" s="149" t="n"/>
    </row>
    <row r="1379" ht="15.75" customHeight="1" s="412">
      <c r="A1379" s="5" t="n">
        <v>516</v>
      </c>
      <c r="B1379" s="252" t="n">
        <v>166</v>
      </c>
      <c r="C1379" s="255" t="n">
        <v>249</v>
      </c>
      <c r="D1379" s="255" t="n">
        <v>2</v>
      </c>
      <c r="E1379" s="58" t="n">
        <v>43517</v>
      </c>
      <c r="F1379" s="255" t="n">
        <v>5252</v>
      </c>
      <c r="G1379" s="255" t="n">
        <v>9002</v>
      </c>
      <c r="H1379" s="255" t="n">
        <v>7869</v>
      </c>
      <c r="I1379" s="255" t="n"/>
      <c r="J1379" s="59">
        <f>+(((G1379-F1379)-(H1379-F1379))/(H1379-F1379))*100</f>
        <v/>
      </c>
      <c r="K1379" s="34" t="n"/>
      <c r="L1379" s="34" t="n"/>
      <c r="M1379" s="35" t="n"/>
      <c r="O1379" s="295">
        <f>+(H1379-F1379)/10</f>
        <v/>
      </c>
      <c r="P1379" s="26" t="inlineStr">
        <is>
          <t>FALSO</t>
        </is>
      </c>
      <c r="Q1379" s="26" t="inlineStr">
        <is>
          <t>FALSO</t>
        </is>
      </c>
      <c r="R1379" s="149" t="inlineStr">
        <is>
          <t>Esperado</t>
        </is>
      </c>
      <c r="S1379" s="149" t="inlineStr">
        <is>
          <t>Esperado</t>
        </is>
      </c>
      <c r="T1379" s="149" t="inlineStr">
        <is>
          <t>Dato Válido</t>
        </is>
      </c>
      <c r="U1379" s="149" t="n"/>
    </row>
    <row r="1380" ht="15.75" customHeight="1" s="412">
      <c r="A1380" s="5" t="n">
        <v>1169</v>
      </c>
      <c r="B1380" s="252" t="n">
        <v>123</v>
      </c>
      <c r="C1380" s="255" t="n">
        <v>249</v>
      </c>
      <c r="D1380" s="255" t="n">
        <v>4</v>
      </c>
      <c r="E1380" s="58" t="n">
        <v>43524</v>
      </c>
      <c r="F1380" s="255" t="n">
        <v>5241</v>
      </c>
      <c r="G1380" s="255" t="n">
        <v>8200</v>
      </c>
      <c r="H1380" s="255" t="n">
        <v>7460</v>
      </c>
      <c r="I1380" s="255" t="n">
        <v>8</v>
      </c>
      <c r="J1380" s="59">
        <f>+(((G1380-F1380)-(H1380-F1380))/(H1380-F1380))*100</f>
        <v/>
      </c>
      <c r="K1380" s="34">
        <f>AVERAGE(J1380:J1381)</f>
        <v/>
      </c>
      <c r="L1380" s="34">
        <f>_xlfn.STDEV.S(J1380,J1381)</f>
        <v/>
      </c>
      <c r="M1380" s="35" t="n"/>
      <c r="O1380" s="295">
        <f>+(H1380-F1380)/10</f>
        <v/>
      </c>
      <c r="P1380" s="26" t="inlineStr">
        <is>
          <t>FALSO</t>
        </is>
      </c>
      <c r="Q1380" s="26" t="inlineStr">
        <is>
          <t>FALSO</t>
        </is>
      </c>
      <c r="R1380" s="149" t="inlineStr">
        <is>
          <t>No esperado</t>
        </is>
      </c>
      <c r="S1380" s="149" t="inlineStr">
        <is>
          <t>Esperado</t>
        </is>
      </c>
      <c r="T1380" s="149" t="inlineStr">
        <is>
          <t>Dato Válido</t>
        </is>
      </c>
      <c r="U1380" s="149" t="n"/>
    </row>
    <row r="1381" ht="15.75" customHeight="1" s="412">
      <c r="A1381" s="5" t="n">
        <v>1170</v>
      </c>
      <c r="B1381" s="252" t="n">
        <v>124</v>
      </c>
      <c r="C1381" s="255" t="n">
        <v>249</v>
      </c>
      <c r="D1381" s="255" t="n">
        <v>4</v>
      </c>
      <c r="E1381" s="58" t="n">
        <v>43524</v>
      </c>
      <c r="F1381" s="255" t="n">
        <v>5265</v>
      </c>
      <c r="G1381" s="255" t="n">
        <v>8204</v>
      </c>
      <c r="H1381" s="255" t="n">
        <v>7466</v>
      </c>
      <c r="I1381" s="255" t="n"/>
      <c r="J1381" s="59">
        <f>+(((G1381-F1381)-(H1381-F1381))/(H1381-F1381))*100</f>
        <v/>
      </c>
      <c r="K1381" s="35" t="n"/>
      <c r="L1381" s="35" t="n"/>
      <c r="M1381" s="35" t="n"/>
      <c r="O1381" s="295">
        <f>+(H1381-F1381)/10</f>
        <v/>
      </c>
      <c r="P1381" s="26" t="inlineStr">
        <is>
          <t>VERDADERO</t>
        </is>
      </c>
      <c r="Q1381" s="26" t="inlineStr">
        <is>
          <t>FALSO</t>
        </is>
      </c>
      <c r="R1381" s="149" t="inlineStr">
        <is>
          <t>Esperado</t>
        </is>
      </c>
      <c r="S1381" s="149" t="inlineStr">
        <is>
          <t>Esperado</t>
        </is>
      </c>
      <c r="T1381" s="149" t="inlineStr">
        <is>
          <t>Dato Válido</t>
        </is>
      </c>
      <c r="U1381" s="149" t="n"/>
    </row>
    <row r="1382" ht="15.75" customHeight="1" s="412">
      <c r="A1382" s="5" t="n">
        <v>1819</v>
      </c>
      <c r="B1382" s="252" t="n">
        <v>123</v>
      </c>
      <c r="C1382" s="255" t="n">
        <v>249</v>
      </c>
      <c r="D1382" s="255" t="n">
        <v>6</v>
      </c>
      <c r="E1382" s="58" t="n">
        <v>43535</v>
      </c>
      <c r="F1382" s="255" t="n">
        <v>5241</v>
      </c>
      <c r="G1382" s="255" t="n">
        <v>6323</v>
      </c>
      <c r="H1382" s="255" t="n">
        <v>6167</v>
      </c>
      <c r="I1382" s="255" t="n">
        <v>6</v>
      </c>
      <c r="J1382" s="59">
        <f>+(((G1382-F1382)-(H1382-F1382))/(H1382-F1382))*100</f>
        <v/>
      </c>
      <c r="K1382" s="34">
        <f>AVERAGE(J1382:J1383)</f>
        <v/>
      </c>
      <c r="L1382" s="34">
        <f>_xlfn.STDEV.S(J1382,J1383)</f>
        <v/>
      </c>
      <c r="M1382" s="35" t="n"/>
      <c r="O1382" s="295">
        <f>+(H1382-F1382)/10</f>
        <v/>
      </c>
      <c r="P1382" s="26" t="inlineStr">
        <is>
          <t>FALSO</t>
        </is>
      </c>
      <c r="Q1382" s="26" t="inlineStr">
        <is>
          <t>FALSO</t>
        </is>
      </c>
      <c r="R1382" s="149" t="inlineStr">
        <is>
          <t>No esperado</t>
        </is>
      </c>
      <c r="S1382" s="149" t="inlineStr">
        <is>
          <t>Esperado</t>
        </is>
      </c>
      <c r="T1382" s="149" t="inlineStr">
        <is>
          <t>Dato Válido</t>
        </is>
      </c>
      <c r="U1382" s="149" t="n"/>
    </row>
    <row r="1383" ht="15.75" customHeight="1" s="412">
      <c r="A1383" s="5" t="n">
        <v>1820</v>
      </c>
      <c r="B1383" s="252" t="n">
        <v>124</v>
      </c>
      <c r="C1383" s="255" t="n">
        <v>249</v>
      </c>
      <c r="D1383" s="255" t="n">
        <v>6</v>
      </c>
      <c r="E1383" s="58" t="n">
        <v>43535</v>
      </c>
      <c r="F1383" s="255" t="n">
        <v>5265</v>
      </c>
      <c r="G1383" s="255" t="n">
        <v>6440</v>
      </c>
      <c r="H1383" s="255" t="n">
        <v>6261</v>
      </c>
      <c r="I1383" s="255" t="n"/>
      <c r="J1383" s="59">
        <f>+(((G1383-F1383)-(H1383-F1383))/(H1383-F1383))*100</f>
        <v/>
      </c>
      <c r="K1383" s="34" t="n"/>
      <c r="L1383" s="34" t="n"/>
      <c r="M1383" s="35" t="n"/>
      <c r="O1383" s="295">
        <f>+(H1383-F1383)/10</f>
        <v/>
      </c>
      <c r="P1383" s="26" t="inlineStr">
        <is>
          <t>FALSO</t>
        </is>
      </c>
      <c r="Q1383" s="26" t="inlineStr">
        <is>
          <t>FALSO</t>
        </is>
      </c>
      <c r="R1383" s="149" t="inlineStr">
        <is>
          <t>Esperado</t>
        </is>
      </c>
      <c r="S1383" s="149" t="inlineStr">
        <is>
          <t>No esperado</t>
        </is>
      </c>
      <c r="T1383" s="149" t="inlineStr">
        <is>
          <t>Dato Válido</t>
        </is>
      </c>
      <c r="U1383" s="149" t="n"/>
    </row>
    <row r="1384" ht="15.75" customHeight="1" s="412">
      <c r="A1384" s="15" t="n">
        <v>2069</v>
      </c>
      <c r="B1384" s="16" t="n">
        <v>115</v>
      </c>
      <c r="C1384" s="60" t="n">
        <v>249</v>
      </c>
      <c r="D1384" s="60" t="n">
        <v>7</v>
      </c>
      <c r="E1384" s="61" t="n">
        <v>43545</v>
      </c>
      <c r="F1384" s="62" t="n">
        <v>5260</v>
      </c>
      <c r="G1384" s="60" t="n">
        <v>8128</v>
      </c>
      <c r="H1384" s="60" t="n">
        <v>7511</v>
      </c>
      <c r="I1384" s="255" t="n"/>
      <c r="J1384" s="59">
        <f>+(((G1384-F1384)-(H1384-F1384))/(H1384-F1384))*100</f>
        <v/>
      </c>
      <c r="K1384" s="34">
        <f>AVERAGE(J1384:J1385)</f>
        <v/>
      </c>
      <c r="L1384" s="34">
        <f>_xlfn.STDEV.S(J1384,J1385)</f>
        <v/>
      </c>
      <c r="M1384" s="35" t="n"/>
      <c r="O1384" s="295">
        <f>+(H1384-F1384)/10</f>
        <v/>
      </c>
      <c r="P1384" s="26" t="inlineStr">
        <is>
          <t>FALSO</t>
        </is>
      </c>
      <c r="Q1384" s="26" t="inlineStr">
        <is>
          <t>FALSO</t>
        </is>
      </c>
      <c r="R1384" s="149" t="inlineStr">
        <is>
          <t>Esperado</t>
        </is>
      </c>
      <c r="S1384" s="149" t="inlineStr">
        <is>
          <t>No esperado</t>
        </is>
      </c>
      <c r="T1384" s="149" t="inlineStr">
        <is>
          <t>Dato Válido</t>
        </is>
      </c>
      <c r="U1384" s="149" t="n"/>
    </row>
    <row r="1385" ht="15.75" customHeight="1" s="412">
      <c r="A1385" s="15" t="n">
        <v>2070</v>
      </c>
      <c r="B1385" s="16" t="n">
        <v>116</v>
      </c>
      <c r="C1385" s="60" t="n">
        <v>249</v>
      </c>
      <c r="D1385" s="60" t="n">
        <v>7</v>
      </c>
      <c r="E1385" s="61" t="n">
        <v>43545</v>
      </c>
      <c r="F1385" s="62" t="n">
        <v>5263</v>
      </c>
      <c r="G1385" s="60" t="n">
        <v>7977</v>
      </c>
      <c r="H1385" s="60" t="n">
        <v>7408</v>
      </c>
      <c r="I1385" s="255" t="n"/>
      <c r="J1385" s="59">
        <f>+(((G1385-F1385)-(H1385-F1385))/(H1385-F1385))*100</f>
        <v/>
      </c>
      <c r="K1385" s="35" t="n"/>
      <c r="L1385" s="35" t="n"/>
      <c r="M1385" s="35" t="n"/>
      <c r="O1385" s="295">
        <f>+(H1385-F1385)/10</f>
        <v/>
      </c>
      <c r="P1385" s="26" t="inlineStr">
        <is>
          <t>FALSO</t>
        </is>
      </c>
      <c r="Q1385" s="26" t="inlineStr">
        <is>
          <t>FALSO</t>
        </is>
      </c>
      <c r="R1385" s="149" t="inlineStr">
        <is>
          <t>No esperado</t>
        </is>
      </c>
      <c r="S1385" s="149" t="inlineStr">
        <is>
          <t>Esperado</t>
        </is>
      </c>
      <c r="T1385" s="149" t="inlineStr">
        <is>
          <t>Dato Válido</t>
        </is>
      </c>
      <c r="U1385" s="149" t="n"/>
    </row>
    <row r="1386" ht="15.75" customHeight="1" s="412">
      <c r="A1386" s="15" t="n">
        <v>2689</v>
      </c>
      <c r="B1386" s="16" t="n">
        <v>61</v>
      </c>
      <c r="C1386" s="60" t="n">
        <v>249</v>
      </c>
      <c r="D1386" s="60" t="n">
        <v>10</v>
      </c>
      <c r="E1386" s="61" t="n">
        <v>43564</v>
      </c>
      <c r="F1386" s="62" t="n">
        <v>5212</v>
      </c>
      <c r="G1386" s="60" t="n">
        <v>7265</v>
      </c>
      <c r="H1386" s="60" t="n">
        <v>6952</v>
      </c>
      <c r="I1386" s="60" t="n"/>
      <c r="J1386" s="59">
        <f>+(((G1386-F1386)-(H1386-F1386))/(H1386-F1386))*100</f>
        <v/>
      </c>
      <c r="K1386" s="34">
        <f>AVERAGE(J1386:J1387)</f>
        <v/>
      </c>
      <c r="L1386" s="34">
        <f>_xlfn.STDEV.S(J1386,J1387)</f>
        <v/>
      </c>
      <c r="M1386" s="35">
        <f>(K1384-K1386)/19</f>
        <v/>
      </c>
      <c r="N1386" s="295">
        <f>(K1380-K1386)/40</f>
        <v/>
      </c>
      <c r="O1386" s="295">
        <f>+(H1386-F1386)/10</f>
        <v/>
      </c>
      <c r="P1386" s="26" t="inlineStr">
        <is>
          <t>FALSO</t>
        </is>
      </c>
      <c r="Q1386" s="26" t="inlineStr">
        <is>
          <t>FALSO</t>
        </is>
      </c>
      <c r="R1386" s="149" t="inlineStr">
        <is>
          <t>No esperado</t>
        </is>
      </c>
      <c r="S1386" s="149" t="inlineStr">
        <is>
          <t>Esperado</t>
        </is>
      </c>
      <c r="T1386" s="149" t="inlineStr">
        <is>
          <t>Dato Válido</t>
        </is>
      </c>
      <c r="U1386" s="149" t="n"/>
    </row>
    <row r="1387" ht="15.75" customHeight="1" s="412">
      <c r="A1387" s="15" t="n">
        <v>2690</v>
      </c>
      <c r="B1387" s="16" t="n">
        <v>62</v>
      </c>
      <c r="C1387" s="60" t="n">
        <v>249</v>
      </c>
      <c r="D1387" s="60" t="n">
        <v>10</v>
      </c>
      <c r="E1387" s="61" t="n">
        <v>43564</v>
      </c>
      <c r="F1387" s="62" t="n">
        <v>5209</v>
      </c>
      <c r="G1387" s="60" t="n">
        <v>7296</v>
      </c>
      <c r="H1387" s="60" t="n">
        <v>6985</v>
      </c>
      <c r="I1387" s="60" t="n"/>
      <c r="J1387" s="59">
        <f>+(((G1387-F1387)-(H1387-F1387))/(H1387-F1387))*100</f>
        <v/>
      </c>
      <c r="K1387" s="35" t="n"/>
      <c r="L1387" s="35" t="n"/>
      <c r="M1387" s="35" t="n"/>
      <c r="O1387" s="295">
        <f>+(H1387-F1387)/10</f>
        <v/>
      </c>
      <c r="P1387" s="26" t="inlineStr">
        <is>
          <t>FALSO</t>
        </is>
      </c>
      <c r="Q1387" s="26" t="inlineStr">
        <is>
          <t>FALSO</t>
        </is>
      </c>
      <c r="R1387" s="149" t="inlineStr">
        <is>
          <t>Esperado</t>
        </is>
      </c>
      <c r="S1387" s="149" t="inlineStr">
        <is>
          <t>Esperado</t>
        </is>
      </c>
      <c r="T1387" s="149" t="inlineStr">
        <is>
          <t>Dato Válido</t>
        </is>
      </c>
      <c r="U1387" s="149" t="n"/>
    </row>
    <row r="1388" ht="15.75" customHeight="1" s="412">
      <c r="A1388" s="5" t="n">
        <v>165</v>
      </c>
      <c r="B1388" s="252" t="n">
        <v>165</v>
      </c>
      <c r="C1388" s="201" t="n">
        <v>250</v>
      </c>
      <c r="D1388" s="201" t="n">
        <v>1</v>
      </c>
      <c r="E1388" s="8" t="n">
        <v>43514</v>
      </c>
      <c r="F1388" s="201" t="n">
        <v>5226</v>
      </c>
      <c r="G1388" s="201" t="n">
        <v>8281</v>
      </c>
      <c r="H1388" s="201" t="n">
        <v>7515</v>
      </c>
      <c r="I1388" s="201" t="n">
        <v>9</v>
      </c>
      <c r="J1388" s="9">
        <f>+(((G1388-F1388)-(H1388-F1388))/(H1388-F1388))*100</f>
        <v/>
      </c>
      <c r="K1388" s="33">
        <f>AVERAGE(J1388:J1389)</f>
        <v/>
      </c>
      <c r="L1388" s="33">
        <f>_xlfn.STDEV.S(J1388,J1389)</f>
        <v/>
      </c>
      <c r="M1388" s="13" t="n">
        <v>2</v>
      </c>
      <c r="O1388" s="295">
        <f>+(H1388-F1388)/10</f>
        <v/>
      </c>
      <c r="P1388" s="26" t="inlineStr">
        <is>
          <t>VERDADERO</t>
        </is>
      </c>
      <c r="Q1388" s="26" t="inlineStr">
        <is>
          <t>FALSO</t>
        </is>
      </c>
      <c r="R1388" s="149" t="inlineStr">
        <is>
          <t>Esperado</t>
        </is>
      </c>
      <c r="S1388" s="149" t="inlineStr">
        <is>
          <t>Esperado</t>
        </is>
      </c>
      <c r="T1388" s="149" t="inlineStr">
        <is>
          <t>Dato Válido</t>
        </is>
      </c>
      <c r="U1388" s="149" t="n"/>
    </row>
    <row r="1389" ht="15.75" customHeight="1" s="412">
      <c r="A1389" s="5" t="n">
        <v>166</v>
      </c>
      <c r="B1389" s="252" t="n">
        <v>166</v>
      </c>
      <c r="C1389" s="201" t="n">
        <v>250</v>
      </c>
      <c r="D1389" s="201" t="n">
        <v>1</v>
      </c>
      <c r="E1389" s="8" t="n">
        <v>43514</v>
      </c>
      <c r="F1389" s="201" t="n">
        <v>5252</v>
      </c>
      <c r="G1389" s="201" t="n">
        <v>8099</v>
      </c>
      <c r="H1389" s="201" t="n">
        <v>7398</v>
      </c>
      <c r="I1389" s="201" t="n"/>
      <c r="J1389" s="9">
        <f>+(((G1389-F1389)-(H1389-F1389))/(H1389-F1389))*100</f>
        <v/>
      </c>
      <c r="K1389" s="13" t="n"/>
      <c r="L1389" s="13" t="n"/>
      <c r="M1389" s="13" t="n"/>
      <c r="O1389" s="295">
        <f>+(H1389-F1389)/10</f>
        <v/>
      </c>
      <c r="P1389" s="26" t="inlineStr">
        <is>
          <t>FALSO</t>
        </is>
      </c>
      <c r="Q1389" s="26" t="inlineStr">
        <is>
          <t>FALSO</t>
        </is>
      </c>
      <c r="R1389" s="149" t="inlineStr">
        <is>
          <t>No esperado</t>
        </is>
      </c>
      <c r="S1389" s="149" t="inlineStr">
        <is>
          <t>Esperado</t>
        </is>
      </c>
      <c r="T1389" s="149" t="inlineStr">
        <is>
          <t>Dato Válido</t>
        </is>
      </c>
      <c r="U1389" s="149" t="n"/>
    </row>
    <row r="1390" ht="15.75" customHeight="1" s="412">
      <c r="A1390" s="5" t="n">
        <v>819</v>
      </c>
      <c r="B1390" s="252" t="n">
        <v>165</v>
      </c>
      <c r="C1390" s="201" t="n">
        <v>250</v>
      </c>
      <c r="D1390" s="201" t="n">
        <v>3</v>
      </c>
      <c r="E1390" s="8" t="n">
        <v>43521</v>
      </c>
      <c r="F1390" s="201" t="n">
        <v>5226</v>
      </c>
      <c r="G1390" s="201" t="n">
        <v>8132</v>
      </c>
      <c r="H1390" s="201" t="n">
        <v>7359</v>
      </c>
      <c r="I1390" s="201" t="n">
        <v>6</v>
      </c>
      <c r="J1390" s="9">
        <f>+(((G1390-F1390)-(H1390-F1390))/(H1390-F1390))*100</f>
        <v/>
      </c>
      <c r="K1390" s="33">
        <f>AVERAGE(J1390:J1391)</f>
        <v/>
      </c>
      <c r="L1390" s="33">
        <f>_xlfn.STDEV.S(J1390,J1391)</f>
        <v/>
      </c>
      <c r="M1390" s="13" t="n"/>
      <c r="O1390" s="295">
        <f>+(H1390-F1390)/10</f>
        <v/>
      </c>
      <c r="P1390" s="26" t="inlineStr">
        <is>
          <t>FALSO</t>
        </is>
      </c>
      <c r="Q1390" s="26" t="inlineStr">
        <is>
          <t>FALSO</t>
        </is>
      </c>
      <c r="R1390" s="149" t="inlineStr">
        <is>
          <t>Esperado</t>
        </is>
      </c>
      <c r="S1390" s="149" t="inlineStr">
        <is>
          <t>No esperado</t>
        </is>
      </c>
      <c r="T1390" s="149" t="inlineStr">
        <is>
          <t>Se descarta</t>
        </is>
      </c>
      <c r="U1390" s="149" t="n"/>
    </row>
    <row r="1391" ht="15.75" customHeight="1" s="412">
      <c r="A1391" s="5" t="n">
        <v>820</v>
      </c>
      <c r="B1391" s="252" t="n">
        <v>166</v>
      </c>
      <c r="C1391" s="201" t="n">
        <v>250</v>
      </c>
      <c r="D1391" s="201" t="n">
        <v>3</v>
      </c>
      <c r="E1391" s="8" t="n">
        <v>43521</v>
      </c>
      <c r="F1391" s="201" t="n">
        <v>5252</v>
      </c>
      <c r="G1391" s="201" t="n">
        <v>8112</v>
      </c>
      <c r="H1391" s="201" t="n">
        <v>7348</v>
      </c>
      <c r="I1391" s="201" t="n"/>
      <c r="J1391" s="9">
        <f>+(((G1391-F1391)-(H1391-F1391))/(H1391-F1391))*100</f>
        <v/>
      </c>
      <c r="K1391" s="33" t="n"/>
      <c r="L1391" s="33" t="n"/>
      <c r="M1391" s="13" t="n"/>
      <c r="O1391" s="295">
        <f>+(H1391-F1391)/10</f>
        <v/>
      </c>
      <c r="P1391" s="26" t="inlineStr">
        <is>
          <t>FALSO</t>
        </is>
      </c>
      <c r="Q1391" s="26" t="inlineStr">
        <is>
          <t>FALSO</t>
        </is>
      </c>
      <c r="R1391" s="149" t="inlineStr">
        <is>
          <t>No esperado</t>
        </is>
      </c>
      <c r="S1391" s="149" t="inlineStr">
        <is>
          <t>Esperado</t>
        </is>
      </c>
      <c r="T1391" s="149" t="inlineStr">
        <is>
          <t>Se descarta</t>
        </is>
      </c>
      <c r="U1391" s="149" t="n"/>
    </row>
    <row r="1392" ht="15.75" customHeight="1" s="412">
      <c r="A1392" s="5" t="n">
        <v>1469</v>
      </c>
      <c r="B1392" s="252" t="n">
        <v>165</v>
      </c>
      <c r="C1392" s="201" t="n">
        <v>250</v>
      </c>
      <c r="D1392" s="201" t="n">
        <v>5</v>
      </c>
      <c r="E1392" s="8" t="n">
        <v>43531</v>
      </c>
      <c r="F1392" s="201" t="n">
        <v>5226</v>
      </c>
      <c r="G1392" s="201" t="n">
        <v>7564</v>
      </c>
      <c r="H1392" s="201" t="n">
        <v>7133</v>
      </c>
      <c r="I1392" s="201" t="n">
        <v>7</v>
      </c>
      <c r="J1392" s="9">
        <f>+(((G1392-F1392)-(H1392-F1392))/(H1392-F1392))*100</f>
        <v/>
      </c>
      <c r="K1392" s="33">
        <f>AVERAGE(J1392:J1393)</f>
        <v/>
      </c>
      <c r="L1392" s="33">
        <f>_xlfn.STDEV.S(J1392,J1393)</f>
        <v/>
      </c>
      <c r="M1392" s="13" t="n"/>
      <c r="O1392" s="295">
        <f>+(H1392-F1392)/10</f>
        <v/>
      </c>
      <c r="P1392" s="26" t="inlineStr">
        <is>
          <t>FALSO</t>
        </is>
      </c>
      <c r="Q1392" s="26" t="inlineStr">
        <is>
          <t>FALSO</t>
        </is>
      </c>
      <c r="R1392" s="149" t="inlineStr">
        <is>
          <t>No esperado</t>
        </is>
      </c>
      <c r="S1392" s="149" t="inlineStr">
        <is>
          <t>Esperado</t>
        </is>
      </c>
      <c r="T1392" s="149" t="inlineStr">
        <is>
          <t>Dato Válido</t>
        </is>
      </c>
      <c r="U1392" s="149" t="n"/>
    </row>
    <row r="1393" ht="15.75" customHeight="1" s="412">
      <c r="A1393" s="5" t="n">
        <v>1470</v>
      </c>
      <c r="B1393" s="252" t="n">
        <v>166</v>
      </c>
      <c r="C1393" s="201" t="n">
        <v>250</v>
      </c>
      <c r="D1393" s="201" t="n">
        <v>5</v>
      </c>
      <c r="E1393" s="8" t="n">
        <v>43531</v>
      </c>
      <c r="F1393" s="201" t="n">
        <v>5252</v>
      </c>
      <c r="G1393" s="201" t="n">
        <v>7799</v>
      </c>
      <c r="H1393" s="201" t="n">
        <v>7332</v>
      </c>
      <c r="I1393" s="201" t="n"/>
      <c r="J1393" s="9">
        <f>+(((G1393-F1393)-(H1393-F1393))/(H1393-F1393))*100</f>
        <v/>
      </c>
      <c r="K1393" s="13" t="n"/>
      <c r="L1393" s="13" t="n"/>
      <c r="M1393" s="13" t="n"/>
      <c r="O1393" s="295">
        <f>+(H1393-F1393)/10</f>
        <v/>
      </c>
      <c r="P1393" s="26" t="inlineStr">
        <is>
          <t>FALSO</t>
        </is>
      </c>
      <c r="Q1393" s="26" t="inlineStr">
        <is>
          <t>FALSO</t>
        </is>
      </c>
      <c r="R1393" s="149" t="inlineStr">
        <is>
          <t>Esperado</t>
        </is>
      </c>
      <c r="S1393" s="149" t="inlineStr">
        <is>
          <t>Esperado</t>
        </is>
      </c>
      <c r="T1393" s="149" t="inlineStr">
        <is>
          <t>Dato Válido</t>
        </is>
      </c>
      <c r="U1393" s="149" t="n"/>
    </row>
    <row r="1394" ht="15.75" customHeight="1" s="412">
      <c r="A1394" s="15" t="n">
        <v>2303</v>
      </c>
      <c r="B1394" s="16" t="n">
        <v>73</v>
      </c>
      <c r="C1394" s="17" t="n">
        <v>250</v>
      </c>
      <c r="D1394" s="17" t="n">
        <v>8</v>
      </c>
      <c r="E1394" s="18" t="n">
        <v>43550</v>
      </c>
      <c r="F1394" s="19" t="n">
        <v>5203</v>
      </c>
      <c r="G1394" s="17" t="n">
        <v>7423</v>
      </c>
      <c r="H1394" s="17" t="n">
        <v>7137</v>
      </c>
      <c r="I1394" s="201" t="n"/>
      <c r="J1394" s="9">
        <f>+(((G1394-F1394)-(H1394-F1394))/(H1394-F1394))*100</f>
        <v/>
      </c>
      <c r="K1394" s="33">
        <f>AVERAGE(J1394:J1395)</f>
        <v/>
      </c>
      <c r="L1394" s="33">
        <f>_xlfn.STDEV.S(J1394,J1395)</f>
        <v/>
      </c>
      <c r="M1394" s="13">
        <f>(K1392-K1394)/19</f>
        <v/>
      </c>
      <c r="N1394" s="295">
        <f>(K1388-K1394)/36</f>
        <v/>
      </c>
      <c r="O1394" s="295">
        <f>+(H1394-F1394)/10</f>
        <v/>
      </c>
      <c r="P1394" s="26" t="inlineStr">
        <is>
          <t>FALSO</t>
        </is>
      </c>
      <c r="Q1394" s="26" t="inlineStr">
        <is>
          <t>VERDADERO</t>
        </is>
      </c>
      <c r="R1394" s="149" t="inlineStr">
        <is>
          <t>No esperado</t>
        </is>
      </c>
      <c r="S1394" s="149" t="inlineStr">
        <is>
          <t>Esperado</t>
        </is>
      </c>
      <c r="T1394" s="149" t="inlineStr">
        <is>
          <t>Dato Válido</t>
        </is>
      </c>
      <c r="U1394" s="149" t="n"/>
    </row>
    <row r="1395" ht="15.75" customHeight="1" s="412">
      <c r="A1395" s="15" t="n">
        <v>2304</v>
      </c>
      <c r="B1395" s="16" t="n">
        <v>74</v>
      </c>
      <c r="C1395" s="17" t="n">
        <v>250</v>
      </c>
      <c r="D1395" s="17" t="n">
        <v>8</v>
      </c>
      <c r="E1395" s="18" t="n">
        <v>43550</v>
      </c>
      <c r="F1395" s="19" t="n">
        <v>5309</v>
      </c>
      <c r="G1395" s="17" t="n">
        <v>7565</v>
      </c>
      <c r="H1395" s="17" t="n">
        <v>7274</v>
      </c>
      <c r="I1395" s="201" t="n"/>
      <c r="J1395" s="9">
        <f>+(((G1395-F1395)-(H1395-F1395))/(H1395-F1395))*100</f>
        <v/>
      </c>
      <c r="K1395" s="13" t="n"/>
      <c r="L1395" s="13" t="n"/>
      <c r="M1395" s="13" t="n"/>
      <c r="O1395" s="295">
        <f>+(H1395-F1395)/10</f>
        <v/>
      </c>
      <c r="P1395" s="26" t="inlineStr">
        <is>
          <t>FALSO</t>
        </is>
      </c>
      <c r="Q1395" s="26" t="inlineStr">
        <is>
          <t>FALSO</t>
        </is>
      </c>
      <c r="R1395" s="149" t="inlineStr">
        <is>
          <t>Esperado</t>
        </is>
      </c>
      <c r="S1395" s="149" t="inlineStr">
        <is>
          <t>Esperado</t>
        </is>
      </c>
      <c r="T1395" s="149" t="inlineStr">
        <is>
          <t>Dato Válido</t>
        </is>
      </c>
      <c r="U1395" s="149" t="n"/>
    </row>
    <row r="1396" ht="15.75" customHeight="1" s="412">
      <c r="A1396" s="5" t="n">
        <v>167</v>
      </c>
      <c r="B1396" s="252" t="n">
        <v>167</v>
      </c>
      <c r="C1396" s="246" t="n">
        <v>251</v>
      </c>
      <c r="D1396" s="246" t="n">
        <v>1</v>
      </c>
      <c r="E1396" s="46" t="n">
        <v>43514</v>
      </c>
      <c r="F1396" s="246" t="n">
        <v>5280</v>
      </c>
      <c r="G1396" s="246" t="n">
        <v>8198</v>
      </c>
      <c r="H1396" s="246" t="n">
        <v>7682</v>
      </c>
      <c r="I1396" s="246" t="n">
        <v>8</v>
      </c>
      <c r="J1396" s="47">
        <f>+(((G1396-F1396)-(H1396-F1396))/(H1396-F1396))*100</f>
        <v/>
      </c>
      <c r="K1396" s="51">
        <f>AVERAGE(J1396:J1397)</f>
        <v/>
      </c>
      <c r="L1396" s="51">
        <f>_xlfn.STDEV.S(J1396,J1397)</f>
        <v/>
      </c>
      <c r="M1396" s="50" t="n">
        <v>1</v>
      </c>
      <c r="O1396" s="295">
        <f>+(H1396-F1396)/10</f>
        <v/>
      </c>
      <c r="P1396" s="26" t="inlineStr">
        <is>
          <t>FALSO</t>
        </is>
      </c>
      <c r="Q1396" s="26" t="inlineStr">
        <is>
          <t>FALSO</t>
        </is>
      </c>
      <c r="R1396" s="149" t="inlineStr">
        <is>
          <t>Esperado</t>
        </is>
      </c>
      <c r="S1396" s="149" t="inlineStr">
        <is>
          <t>Esperado</t>
        </is>
      </c>
      <c r="T1396" s="149" t="inlineStr">
        <is>
          <t>Se descarta</t>
        </is>
      </c>
      <c r="U1396" s="149" t="n"/>
    </row>
    <row r="1397" ht="15.75" customHeight="1" s="412">
      <c r="A1397" s="5" t="n">
        <v>168</v>
      </c>
      <c r="B1397" s="252" t="n">
        <v>168</v>
      </c>
      <c r="C1397" s="246" t="n">
        <v>251</v>
      </c>
      <c r="D1397" s="246" t="n">
        <v>1</v>
      </c>
      <c r="E1397" s="46" t="n">
        <v>43514</v>
      </c>
      <c r="F1397" s="246" t="n">
        <v>5212</v>
      </c>
      <c r="G1397" s="246" t="n">
        <v>8250</v>
      </c>
      <c r="H1397" s="246" t="n">
        <v>7683</v>
      </c>
      <c r="I1397" s="246" t="n"/>
      <c r="J1397" s="47">
        <f>+(((G1397-F1397)-(H1397-F1397))/(H1397-F1397))*100</f>
        <v/>
      </c>
      <c r="K1397" s="51" t="n"/>
      <c r="L1397" s="51" t="n"/>
      <c r="M1397" s="50" t="n"/>
      <c r="O1397" s="295">
        <f>+(H1397-F1397)/10</f>
        <v/>
      </c>
      <c r="P1397" s="26" t="inlineStr">
        <is>
          <t>FALSO</t>
        </is>
      </c>
      <c r="Q1397" s="26" t="inlineStr">
        <is>
          <t>FALSO</t>
        </is>
      </c>
      <c r="R1397" s="149" t="inlineStr">
        <is>
          <t>Esperado</t>
        </is>
      </c>
      <c r="S1397" s="149" t="inlineStr">
        <is>
          <t>No esperado</t>
        </is>
      </c>
      <c r="T1397" s="149" t="inlineStr">
        <is>
          <t>Se descarta</t>
        </is>
      </c>
      <c r="U1397" s="149" t="n"/>
    </row>
    <row r="1398" ht="15.75" customHeight="1" s="412">
      <c r="A1398" s="5" t="n">
        <v>821</v>
      </c>
      <c r="B1398" s="252" t="n">
        <v>167</v>
      </c>
      <c r="C1398" s="246" t="n">
        <v>251</v>
      </c>
      <c r="D1398" s="246" t="n">
        <v>3</v>
      </c>
      <c r="E1398" s="46" t="n">
        <v>43521</v>
      </c>
      <c r="F1398" s="246" t="n">
        <v>5280</v>
      </c>
      <c r="G1398" s="246" t="n">
        <v>8362</v>
      </c>
      <c r="H1398" s="246" t="n">
        <v>7785</v>
      </c>
      <c r="I1398" s="246" t="n">
        <v>7</v>
      </c>
      <c r="J1398" s="47">
        <f>+(((G1398-F1398)-(H1398-F1398))/(H1398-F1398))*100</f>
        <v/>
      </c>
      <c r="K1398" s="51">
        <f>AVERAGE(J1398:J1399)</f>
        <v/>
      </c>
      <c r="L1398" s="51">
        <f>_xlfn.STDEV.S(J1398,J1399)</f>
        <v/>
      </c>
      <c r="M1398" s="50" t="n"/>
      <c r="O1398" s="295">
        <f>+(H1398-F1398)/10</f>
        <v/>
      </c>
      <c r="P1398" s="26" t="inlineStr">
        <is>
          <t>FALSO</t>
        </is>
      </c>
      <c r="Q1398" s="26" t="inlineStr">
        <is>
          <t>FALSO</t>
        </is>
      </c>
      <c r="R1398" s="149" t="inlineStr">
        <is>
          <t>Esperado</t>
        </is>
      </c>
      <c r="S1398" s="149" t="inlineStr">
        <is>
          <t>Esperado</t>
        </is>
      </c>
      <c r="T1398" s="149" t="inlineStr">
        <is>
          <t>Se descarta</t>
        </is>
      </c>
      <c r="U1398" s="149" t="n"/>
    </row>
    <row r="1399" ht="15.75" customHeight="1" s="412">
      <c r="A1399" s="5" t="n">
        <v>822</v>
      </c>
      <c r="B1399" s="252" t="n">
        <v>168</v>
      </c>
      <c r="C1399" s="246" t="n">
        <v>251</v>
      </c>
      <c r="D1399" s="246" t="n">
        <v>3</v>
      </c>
      <c r="E1399" s="46" t="n">
        <v>43521</v>
      </c>
      <c r="F1399" s="246" t="n">
        <v>5212</v>
      </c>
      <c r="G1399" s="246" t="n">
        <v>8205</v>
      </c>
      <c r="H1399" s="246" t="n">
        <v>7639</v>
      </c>
      <c r="I1399" s="246" t="n"/>
      <c r="J1399" s="47">
        <f>+(((G1399-F1399)-(H1399-F1399))/(H1399-F1399))*100</f>
        <v/>
      </c>
      <c r="K1399" s="50" t="n"/>
      <c r="L1399" s="50" t="n"/>
      <c r="M1399" s="50" t="n"/>
      <c r="O1399" s="295">
        <f>+(H1399-F1399)/10</f>
        <v/>
      </c>
      <c r="P1399" s="26" t="inlineStr">
        <is>
          <t>FALSO</t>
        </is>
      </c>
      <c r="Q1399" s="26" t="inlineStr">
        <is>
          <t>FALSO</t>
        </is>
      </c>
      <c r="R1399" s="149" t="inlineStr">
        <is>
          <t>No esperado</t>
        </is>
      </c>
      <c r="S1399" s="149" t="inlineStr">
        <is>
          <t>Esperado</t>
        </is>
      </c>
      <c r="T1399" s="149" t="inlineStr">
        <is>
          <t>Se descarta</t>
        </is>
      </c>
      <c r="U1399" s="149" t="n"/>
    </row>
    <row r="1400" ht="15.75" customHeight="1" s="412">
      <c r="A1400" s="5" t="n">
        <v>1471</v>
      </c>
      <c r="B1400" s="252" t="n">
        <v>167</v>
      </c>
      <c r="C1400" s="246" t="n">
        <v>251</v>
      </c>
      <c r="D1400" s="246" t="n">
        <v>5</v>
      </c>
      <c r="E1400" s="46" t="n">
        <v>43531</v>
      </c>
      <c r="F1400" s="246" t="n">
        <v>5280</v>
      </c>
      <c r="G1400" s="246" t="n">
        <v>8143</v>
      </c>
      <c r="H1400" s="246" t="n">
        <v>7742</v>
      </c>
      <c r="I1400" s="246" t="n">
        <v>7</v>
      </c>
      <c r="J1400" s="47">
        <f>+(((G1400-F1400)-(H1400-F1400))/(H1400-F1400))*100</f>
        <v/>
      </c>
      <c r="K1400" s="51">
        <f>AVERAGE(J1400:J1401)</f>
        <v/>
      </c>
      <c r="L1400" s="51">
        <f>_xlfn.STDEV.S(J1400,J1401)</f>
        <v/>
      </c>
      <c r="M1400" s="50" t="n"/>
      <c r="O1400" s="295">
        <f>+(H1400-F1400)/10</f>
        <v/>
      </c>
      <c r="P1400" s="26" t="inlineStr">
        <is>
          <t>FALSO</t>
        </is>
      </c>
      <c r="Q1400" s="26" t="inlineStr">
        <is>
          <t>FALSO</t>
        </is>
      </c>
      <c r="R1400" s="149" t="inlineStr">
        <is>
          <t>Esperado</t>
        </is>
      </c>
      <c r="S1400" s="149" t="inlineStr">
        <is>
          <t>Esperado</t>
        </is>
      </c>
      <c r="T1400" s="149" t="inlineStr">
        <is>
          <t>Se descarta</t>
        </is>
      </c>
      <c r="U1400" s="149" t="n"/>
    </row>
    <row r="1401" ht="15.75" customHeight="1" s="412">
      <c r="A1401" s="5" t="n">
        <v>1472</v>
      </c>
      <c r="B1401" s="252" t="n">
        <v>168</v>
      </c>
      <c r="C1401" s="246" t="n">
        <v>251</v>
      </c>
      <c r="D1401" s="246" t="n">
        <v>5</v>
      </c>
      <c r="E1401" s="46" t="n">
        <v>43531</v>
      </c>
      <c r="F1401" s="246" t="n">
        <v>5212</v>
      </c>
      <c r="G1401" s="246" t="n">
        <v>8265</v>
      </c>
      <c r="H1401" s="246" t="n">
        <v>7835</v>
      </c>
      <c r="I1401" s="246" t="n"/>
      <c r="J1401" s="47">
        <f>+(((G1401-F1401)-(H1401-F1401))/(H1401-F1401))*100</f>
        <v/>
      </c>
      <c r="K1401" s="51" t="n"/>
      <c r="L1401" s="51" t="n"/>
      <c r="M1401" s="50" t="n"/>
      <c r="O1401" s="295">
        <f>+(H1401-F1401)/10</f>
        <v/>
      </c>
      <c r="P1401" s="26" t="inlineStr">
        <is>
          <t>FALSO</t>
        </is>
      </c>
      <c r="Q1401" s="26" t="inlineStr">
        <is>
          <t>FALSO</t>
        </is>
      </c>
      <c r="R1401" s="149" t="inlineStr">
        <is>
          <t>Esperado</t>
        </is>
      </c>
      <c r="S1401" s="149" t="inlineStr">
        <is>
          <t>Esperado</t>
        </is>
      </c>
      <c r="T1401" s="149" t="inlineStr">
        <is>
          <t>Se descarta</t>
        </is>
      </c>
      <c r="U1401" s="149" t="n"/>
    </row>
    <row r="1402" ht="15.75" customHeight="1" s="412">
      <c r="A1402" s="15" t="n">
        <v>2071</v>
      </c>
      <c r="B1402" s="16" t="n">
        <v>117</v>
      </c>
      <c r="C1402" s="52" t="n">
        <v>251</v>
      </c>
      <c r="D1402" s="52" t="n">
        <v>7</v>
      </c>
      <c r="E1402" s="53" t="n">
        <v>43545</v>
      </c>
      <c r="F1402" s="54" t="n">
        <v>5221</v>
      </c>
      <c r="G1402" s="52" t="n">
        <v>8229</v>
      </c>
      <c r="H1402" s="52" t="n">
        <v>7824</v>
      </c>
      <c r="I1402" s="246" t="n"/>
      <c r="J1402" s="47">
        <f>+(((G1402-F1402)-(H1402-F1402))/(H1402-F1402))*100</f>
        <v/>
      </c>
      <c r="K1402" s="51">
        <f>AVERAGE(J1402:J1403)</f>
        <v/>
      </c>
      <c r="L1402" s="51">
        <f>_xlfn.STDEV.S(J1402,J1403)</f>
        <v/>
      </c>
      <c r="M1402" s="50">
        <f>(K1400-K1402)/14</f>
        <v/>
      </c>
      <c r="N1402" s="295">
        <f>(K1396-K1402)/31</f>
        <v/>
      </c>
      <c r="O1402" s="295">
        <f>+(H1402-F1402)/10</f>
        <v/>
      </c>
      <c r="P1402" s="26" t="inlineStr">
        <is>
          <t>FALSO</t>
        </is>
      </c>
      <c r="Q1402" s="26" t="inlineStr">
        <is>
          <t>VERDADERO</t>
        </is>
      </c>
      <c r="R1402" s="149" t="inlineStr">
        <is>
          <t>Esperado</t>
        </is>
      </c>
      <c r="S1402" s="149" t="inlineStr">
        <is>
          <t>Esperado</t>
        </is>
      </c>
      <c r="T1402" s="149" t="inlineStr">
        <is>
          <t>Se descarta</t>
        </is>
      </c>
      <c r="U1402" s="149" t="n"/>
    </row>
    <row r="1403" ht="15.75" customHeight="1" s="412">
      <c r="A1403" s="15" t="n">
        <v>2072</v>
      </c>
      <c r="B1403" s="16" t="n">
        <v>118</v>
      </c>
      <c r="C1403" s="52" t="n">
        <v>251</v>
      </c>
      <c r="D1403" s="52" t="n">
        <v>7</v>
      </c>
      <c r="E1403" s="53" t="n">
        <v>43545</v>
      </c>
      <c r="F1403" s="54" t="n">
        <v>5249</v>
      </c>
      <c r="G1403" s="52" t="n">
        <v>8128</v>
      </c>
      <c r="H1403" s="52" t="n">
        <v>7740</v>
      </c>
      <c r="I1403" s="246" t="n"/>
      <c r="J1403" s="47">
        <f>+(((G1403-F1403)-(H1403-F1403))/(H1403-F1403))*100</f>
        <v/>
      </c>
      <c r="K1403" s="50" t="n"/>
      <c r="L1403" s="50" t="n"/>
      <c r="M1403" s="50" t="n"/>
      <c r="O1403" s="295">
        <f>+(H1403-F1403)/10</f>
        <v/>
      </c>
      <c r="P1403" s="26" t="inlineStr">
        <is>
          <t>FALSO</t>
        </is>
      </c>
      <c r="Q1403" s="26" t="inlineStr">
        <is>
          <t>FALSO</t>
        </is>
      </c>
      <c r="R1403" s="149" t="inlineStr">
        <is>
          <t>No esperado</t>
        </is>
      </c>
      <c r="S1403" s="149" t="inlineStr">
        <is>
          <t>Esperado</t>
        </is>
      </c>
      <c r="T1403" s="149" t="inlineStr">
        <is>
          <t>Se descarta</t>
        </is>
      </c>
      <c r="U1403" s="149" t="n"/>
    </row>
    <row r="1404" ht="15.75" customHeight="1" s="412">
      <c r="A1404" s="5" t="n">
        <v>517</v>
      </c>
      <c r="B1404" s="252" t="n">
        <v>167</v>
      </c>
      <c r="C1404" s="255" t="n">
        <v>252</v>
      </c>
      <c r="D1404" s="255" t="n">
        <v>2</v>
      </c>
      <c r="E1404" s="58" t="n">
        <v>43517</v>
      </c>
      <c r="F1404" s="255" t="n">
        <v>5280</v>
      </c>
      <c r="G1404" s="255" t="n">
        <v>8938</v>
      </c>
      <c r="H1404" s="255" t="n">
        <v>7618</v>
      </c>
      <c r="I1404" s="255" t="n">
        <v>9</v>
      </c>
      <c r="J1404" s="59">
        <f>+(((G1404-F1404)-(H1404-F1404))/(H1404-F1404))*100</f>
        <v/>
      </c>
      <c r="K1404" s="34">
        <f>AVERAGE(J1404:J1405)</f>
        <v/>
      </c>
      <c r="L1404" s="34">
        <f>_xlfn.STDEV.S(J1404,J1405)</f>
        <v/>
      </c>
      <c r="M1404" s="35" t="n">
        <v>3</v>
      </c>
      <c r="O1404" s="295">
        <f>+(H1404-F1404)/10</f>
        <v/>
      </c>
      <c r="P1404" s="26" t="inlineStr">
        <is>
          <t>FALSO</t>
        </is>
      </c>
      <c r="Q1404" s="26" t="inlineStr">
        <is>
          <t>FALSO</t>
        </is>
      </c>
      <c r="R1404" s="149" t="inlineStr">
        <is>
          <t>Esperado</t>
        </is>
      </c>
      <c r="S1404" s="149" t="inlineStr">
        <is>
          <t>Esperado</t>
        </is>
      </c>
      <c r="T1404" s="149" t="inlineStr">
        <is>
          <t>Dato Válido</t>
        </is>
      </c>
      <c r="U1404" s="149" t="n"/>
    </row>
    <row r="1405" ht="15.75" customHeight="1" s="412">
      <c r="A1405" s="5" t="n">
        <v>518</v>
      </c>
      <c r="B1405" s="252" t="n">
        <v>168</v>
      </c>
      <c r="C1405" s="255" t="n">
        <v>252</v>
      </c>
      <c r="D1405" s="255" t="n">
        <v>2</v>
      </c>
      <c r="E1405" s="58" t="n">
        <v>43517</v>
      </c>
      <c r="F1405" s="255" t="n">
        <v>5212</v>
      </c>
      <c r="G1405" s="255" t="n">
        <v>8874</v>
      </c>
      <c r="H1405" s="255" t="n">
        <v>7570</v>
      </c>
      <c r="I1405" s="255" t="n"/>
      <c r="J1405" s="59">
        <f>+(((G1405-F1405)-(H1405-F1405))/(H1405-F1405))*100</f>
        <v/>
      </c>
      <c r="K1405" s="35" t="n"/>
      <c r="L1405" s="35" t="n"/>
      <c r="M1405" s="35" t="n"/>
      <c r="O1405" s="295">
        <f>+(H1405-F1405)/10</f>
        <v/>
      </c>
      <c r="P1405" s="26" t="inlineStr">
        <is>
          <t>FALSO</t>
        </is>
      </c>
      <c r="Q1405" s="26" t="inlineStr">
        <is>
          <t>FALSO</t>
        </is>
      </c>
      <c r="R1405" s="149" t="inlineStr">
        <is>
          <t>Esperado</t>
        </is>
      </c>
      <c r="S1405" s="149" t="inlineStr">
        <is>
          <t>Esperado</t>
        </is>
      </c>
      <c r="T1405" s="149" t="inlineStr">
        <is>
          <t>Dato Válido</t>
        </is>
      </c>
      <c r="U1405" s="149" t="n"/>
    </row>
    <row r="1406" ht="15.75" customHeight="1" s="412">
      <c r="A1406" s="5" t="n">
        <v>1171</v>
      </c>
      <c r="B1406" s="252" t="n">
        <v>125</v>
      </c>
      <c r="C1406" s="255" t="n">
        <v>252</v>
      </c>
      <c r="D1406" s="255" t="n">
        <v>4</v>
      </c>
      <c r="E1406" s="58" t="n">
        <v>43524</v>
      </c>
      <c r="F1406" s="255" t="n">
        <v>5217</v>
      </c>
      <c r="G1406" s="255" t="n">
        <v>8846</v>
      </c>
      <c r="H1406" s="255" t="n">
        <v>7706</v>
      </c>
      <c r="I1406" s="255" t="n">
        <v>8</v>
      </c>
      <c r="J1406" s="59">
        <f>+(((G1406-F1406)-(H1406-F1406))/(H1406-F1406))*100</f>
        <v/>
      </c>
      <c r="K1406" s="34">
        <f>AVERAGE(J1406:J1407)</f>
        <v/>
      </c>
      <c r="L1406" s="34">
        <f>_xlfn.STDEV.S(J1406,J1407)</f>
        <v/>
      </c>
      <c r="M1406" s="35" t="n"/>
      <c r="O1406" s="295">
        <f>+(H1406-F1406)/10</f>
        <v/>
      </c>
      <c r="P1406" s="26" t="inlineStr">
        <is>
          <t>FALSO</t>
        </is>
      </c>
      <c r="Q1406" s="26" t="inlineStr">
        <is>
          <t>FALSO</t>
        </is>
      </c>
      <c r="R1406" s="149" t="inlineStr">
        <is>
          <t>Esperado</t>
        </is>
      </c>
      <c r="S1406" s="149" t="inlineStr">
        <is>
          <t>Esperado</t>
        </is>
      </c>
      <c r="T1406" s="149" t="inlineStr">
        <is>
          <t>Dato Válido</t>
        </is>
      </c>
      <c r="U1406" s="149" t="n"/>
    </row>
    <row r="1407" ht="15.75" customHeight="1" s="412">
      <c r="A1407" s="5" t="n">
        <v>1172</v>
      </c>
      <c r="B1407" s="252" t="n">
        <v>126</v>
      </c>
      <c r="C1407" s="255" t="n">
        <v>252</v>
      </c>
      <c r="D1407" s="255" t="n">
        <v>4</v>
      </c>
      <c r="E1407" s="58" t="n">
        <v>43524</v>
      </c>
      <c r="F1407" s="255" t="n">
        <v>5232</v>
      </c>
      <c r="G1407" s="255" t="n">
        <v>8949</v>
      </c>
      <c r="H1407" s="255" t="n">
        <v>7762</v>
      </c>
      <c r="I1407" s="255" t="n"/>
      <c r="J1407" s="59">
        <f>+(((G1407-F1407)-(H1407-F1407))/(H1407-F1407))*100</f>
        <v/>
      </c>
      <c r="K1407" s="34" t="n"/>
      <c r="L1407" s="34" t="n"/>
      <c r="M1407" s="35" t="n"/>
      <c r="O1407" s="295">
        <f>+(H1407-F1407)/10</f>
        <v/>
      </c>
      <c r="P1407" s="26" t="inlineStr">
        <is>
          <t>FALSO</t>
        </is>
      </c>
      <c r="Q1407" s="26" t="inlineStr">
        <is>
          <t>FALSO</t>
        </is>
      </c>
      <c r="R1407" s="149" t="inlineStr">
        <is>
          <t>Esperado</t>
        </is>
      </c>
      <c r="S1407" s="149" t="inlineStr">
        <is>
          <t>No esperado</t>
        </is>
      </c>
      <c r="T1407" s="149" t="inlineStr">
        <is>
          <t>Dato Válido</t>
        </is>
      </c>
      <c r="U1407" s="149" t="n"/>
    </row>
    <row r="1408" ht="15.75" customHeight="1" s="412">
      <c r="A1408" s="5" t="n">
        <v>1821</v>
      </c>
      <c r="B1408" s="252" t="n">
        <v>125</v>
      </c>
      <c r="C1408" s="255" t="n">
        <v>252</v>
      </c>
      <c r="D1408" s="255" t="n">
        <v>6</v>
      </c>
      <c r="E1408" s="58" t="n">
        <v>43535</v>
      </c>
      <c r="F1408" s="255" t="n">
        <v>5217</v>
      </c>
      <c r="G1408" s="255" t="n">
        <v>8691</v>
      </c>
      <c r="H1408" s="255" t="n">
        <v>7734</v>
      </c>
      <c r="I1408" s="255" t="n">
        <v>7</v>
      </c>
      <c r="J1408" s="59">
        <f>+(((G1408-F1408)-(H1408-F1408))/(H1408-F1408))*100</f>
        <v/>
      </c>
      <c r="K1408" s="34">
        <f>AVERAGE(J1408:J1409)</f>
        <v/>
      </c>
      <c r="L1408" s="34">
        <f>_xlfn.STDEV.S(J1408,J1409)</f>
        <v/>
      </c>
      <c r="M1408" s="35" t="n"/>
      <c r="O1408" s="295">
        <f>+(H1408-F1408)/10</f>
        <v/>
      </c>
      <c r="P1408" s="26" t="inlineStr">
        <is>
          <t>FALSO</t>
        </is>
      </c>
      <c r="Q1408" s="26" t="inlineStr">
        <is>
          <t>FALSO</t>
        </is>
      </c>
      <c r="R1408" s="149" t="inlineStr">
        <is>
          <t>Esperado</t>
        </is>
      </c>
      <c r="S1408" s="149" t="inlineStr">
        <is>
          <t>Esperado</t>
        </is>
      </c>
      <c r="T1408" s="149" t="inlineStr">
        <is>
          <t>Dato Válido</t>
        </is>
      </c>
      <c r="U1408" s="149" t="n"/>
    </row>
    <row r="1409" ht="15.75" customHeight="1" s="412">
      <c r="A1409" s="5" t="n">
        <v>1822</v>
      </c>
      <c r="B1409" s="252" t="n">
        <v>126</v>
      </c>
      <c r="C1409" s="255" t="n">
        <v>252</v>
      </c>
      <c r="D1409" s="255" t="n">
        <v>6</v>
      </c>
      <c r="E1409" s="58" t="n">
        <v>43535</v>
      </c>
      <c r="F1409" s="255" t="n">
        <v>5232</v>
      </c>
      <c r="G1409" s="255" t="n">
        <v>8726</v>
      </c>
      <c r="H1409" s="255" t="n">
        <v>7754</v>
      </c>
      <c r="I1409" s="255" t="n"/>
      <c r="J1409" s="59">
        <f>+(((G1409-F1409)-(H1409-F1409))/(H1409-F1409))*100</f>
        <v/>
      </c>
      <c r="K1409" s="35" t="n"/>
      <c r="L1409" s="35" t="n"/>
      <c r="M1409" s="35" t="n"/>
      <c r="O1409" s="295">
        <f>+(H1409-F1409)/10</f>
        <v/>
      </c>
      <c r="P1409" s="26" t="inlineStr">
        <is>
          <t>VERDADERO</t>
        </is>
      </c>
      <c r="Q1409" s="26" t="inlineStr">
        <is>
          <t>FALSO</t>
        </is>
      </c>
      <c r="R1409" s="149" t="inlineStr">
        <is>
          <t>Esperado</t>
        </is>
      </c>
      <c r="S1409" s="149" t="inlineStr">
        <is>
          <t>Esperado</t>
        </is>
      </c>
      <c r="T1409" s="149" t="inlineStr">
        <is>
          <t>Dato Válido</t>
        </is>
      </c>
      <c r="U1409" s="149" t="n"/>
    </row>
    <row r="1410" ht="15.75" customHeight="1" s="412">
      <c r="A1410" s="15" t="n">
        <v>2505</v>
      </c>
      <c r="B1410" s="16" t="n">
        <v>93</v>
      </c>
      <c r="C1410" s="60" t="n">
        <v>252</v>
      </c>
      <c r="D1410" s="60" t="n">
        <v>9</v>
      </c>
      <c r="E1410" s="61" t="n">
        <v>43557</v>
      </c>
      <c r="F1410" s="62" t="n">
        <v>5234</v>
      </c>
      <c r="G1410" s="60" t="n">
        <v>8229</v>
      </c>
      <c r="H1410" s="60" t="n">
        <v>7743</v>
      </c>
      <c r="I1410" s="255" t="n"/>
      <c r="J1410" s="59">
        <f>+(((G1410-F1410)-(H1410-F1410))/(H1410-F1410))*100</f>
        <v/>
      </c>
      <c r="K1410" s="34">
        <f>AVERAGE(J1410:J1411)</f>
        <v/>
      </c>
      <c r="L1410" s="34">
        <f>_xlfn.STDEV.S(J1410,J1411)</f>
        <v/>
      </c>
      <c r="M1410" s="35" t="n"/>
      <c r="O1410" s="295">
        <f>+(H1410-F1410)/10</f>
        <v/>
      </c>
      <c r="P1410" s="26" t="inlineStr">
        <is>
          <t>FALSO</t>
        </is>
      </c>
      <c r="Q1410" s="26" t="inlineStr">
        <is>
          <t>FALSO</t>
        </is>
      </c>
      <c r="R1410" s="149" t="inlineStr">
        <is>
          <t>Esperado</t>
        </is>
      </c>
      <c r="S1410" s="149" t="inlineStr">
        <is>
          <t>Esperado</t>
        </is>
      </c>
      <c r="T1410" s="149" t="inlineStr">
        <is>
          <t>Dato Válido</t>
        </is>
      </c>
      <c r="U1410" s="149" t="n"/>
    </row>
    <row r="1411" ht="15.75" customHeight="1" s="412">
      <c r="A1411" s="15" t="n">
        <v>2506</v>
      </c>
      <c r="B1411" s="16" t="n">
        <v>94</v>
      </c>
      <c r="C1411" s="60" t="n">
        <v>252</v>
      </c>
      <c r="D1411" s="60" t="n">
        <v>9</v>
      </c>
      <c r="E1411" s="61" t="n">
        <v>43557</v>
      </c>
      <c r="F1411" s="62" t="n">
        <v>5218</v>
      </c>
      <c r="G1411" s="60" t="n">
        <v>8438</v>
      </c>
      <c r="H1411" s="60" t="n">
        <v>7924</v>
      </c>
      <c r="I1411" s="255" t="n"/>
      <c r="J1411" s="59">
        <f>+(((G1411-F1411)-(H1411-F1411))/(H1411-F1411))*100</f>
        <v/>
      </c>
      <c r="K1411" s="35" t="n"/>
      <c r="L1411" s="35" t="n"/>
      <c r="M1411" s="35" t="n"/>
      <c r="O1411" s="295">
        <f>+(H1411-F1411)/10</f>
        <v/>
      </c>
      <c r="P1411" s="26" t="inlineStr">
        <is>
          <t>FALSO</t>
        </is>
      </c>
      <c r="Q1411" s="26" t="inlineStr">
        <is>
          <t>FALSO</t>
        </is>
      </c>
      <c r="R1411" s="149" t="inlineStr">
        <is>
          <t>Esperado</t>
        </is>
      </c>
      <c r="S1411" s="149" t="inlineStr">
        <is>
          <t>Esperado</t>
        </is>
      </c>
      <c r="T1411" s="149" t="inlineStr">
        <is>
          <t>Dato Válido</t>
        </is>
      </c>
      <c r="U1411" s="149" t="n"/>
    </row>
    <row r="1412" ht="15.75" customHeight="1" s="412">
      <c r="A1412" s="15" t="n">
        <v>3153</v>
      </c>
      <c r="B1412" s="16" t="n">
        <v>93</v>
      </c>
      <c r="C1412" s="60" t="n">
        <v>252</v>
      </c>
      <c r="D1412" s="60" t="n">
        <v>12</v>
      </c>
      <c r="E1412" s="61" t="n">
        <v>43577</v>
      </c>
      <c r="F1412" s="62" t="n">
        <v>5234</v>
      </c>
      <c r="G1412" s="60" t="n">
        <v>8243</v>
      </c>
      <c r="H1412" s="60" t="n">
        <v>7827</v>
      </c>
      <c r="I1412" s="60" t="n"/>
      <c r="J1412" s="59">
        <f>+(((G1412-F1412)-(H1412-F1412))/(H1412-F1412))*100</f>
        <v/>
      </c>
      <c r="K1412" s="34">
        <f>AVERAGE(J1412:J1413)</f>
        <v/>
      </c>
      <c r="L1412" s="34">
        <f>_xlfn.STDEV.S(J1412,J1413)</f>
        <v/>
      </c>
      <c r="M1412" s="35">
        <f>(K1410-K1412)/20</f>
        <v/>
      </c>
      <c r="N1412" s="295">
        <f>(K1408-K1412)/42</f>
        <v/>
      </c>
      <c r="O1412" s="295">
        <f>+(H1412-F1412)/10</f>
        <v/>
      </c>
      <c r="P1412" s="26" t="inlineStr">
        <is>
          <t>FALSO</t>
        </is>
      </c>
      <c r="Q1412" s="26" t="inlineStr">
        <is>
          <t>FALSO</t>
        </is>
      </c>
      <c r="R1412" s="149" t="inlineStr">
        <is>
          <t>No esperado</t>
        </is>
      </c>
      <c r="S1412" s="149" t="inlineStr">
        <is>
          <t>Esperado</t>
        </is>
      </c>
      <c r="T1412" s="149" t="inlineStr">
        <is>
          <t>Dato Válido</t>
        </is>
      </c>
      <c r="U1412" s="149" t="n"/>
    </row>
    <row r="1413" ht="15.75" customHeight="1" s="412">
      <c r="A1413" s="15" t="n">
        <v>3154</v>
      </c>
      <c r="B1413" s="16" t="n">
        <v>94</v>
      </c>
      <c r="C1413" s="60" t="n">
        <v>252</v>
      </c>
      <c r="D1413" s="60" t="n">
        <v>12</v>
      </c>
      <c r="E1413" s="61" t="n">
        <v>43577</v>
      </c>
      <c r="F1413" s="62" t="n">
        <v>5218</v>
      </c>
      <c r="G1413" s="60" t="n">
        <v>8346</v>
      </c>
      <c r="H1413" s="60" t="n">
        <v>7917</v>
      </c>
      <c r="I1413" s="60" t="n"/>
      <c r="J1413" s="59">
        <f>+(((G1413-F1413)-(H1413-F1413))/(H1413-F1413))*100</f>
        <v/>
      </c>
      <c r="K1413" s="35" t="n"/>
      <c r="L1413" s="35" t="n"/>
      <c r="M1413" s="35" t="n"/>
      <c r="O1413" s="295">
        <f>+(H1413-F1413)/10</f>
        <v/>
      </c>
      <c r="P1413" s="26" t="inlineStr">
        <is>
          <t>FALSO</t>
        </is>
      </c>
      <c r="Q1413" s="26" t="inlineStr">
        <is>
          <t>VERDADERO</t>
        </is>
      </c>
      <c r="R1413" s="149" t="inlineStr">
        <is>
          <t>Esperado</t>
        </is>
      </c>
      <c r="S1413" s="149" t="inlineStr">
        <is>
          <t>Esperado</t>
        </is>
      </c>
      <c r="T1413" s="149" t="inlineStr">
        <is>
          <t>Dato Válido</t>
        </is>
      </c>
      <c r="U1413" s="149" t="n"/>
    </row>
    <row r="1414" ht="15.75" customHeight="1" s="412">
      <c r="A1414" s="5" t="n">
        <v>169</v>
      </c>
      <c r="B1414" s="252" t="n">
        <v>169</v>
      </c>
      <c r="C1414" s="201" t="n">
        <v>253</v>
      </c>
      <c r="D1414" s="201" t="n">
        <v>1</v>
      </c>
      <c r="E1414" s="8" t="n">
        <v>43514</v>
      </c>
      <c r="F1414" s="201" t="n">
        <v>5223</v>
      </c>
      <c r="G1414" s="201" t="n">
        <v>9166</v>
      </c>
      <c r="H1414" s="201" t="n">
        <v>8164</v>
      </c>
      <c r="I1414" s="201" t="n">
        <v>9</v>
      </c>
      <c r="J1414" s="9">
        <f>+(((G1414-F1414)-(H1414-F1414))/(H1414-F1414))*100</f>
        <v/>
      </c>
      <c r="K1414" s="33">
        <f>AVERAGE(J1414:J1415)</f>
        <v/>
      </c>
      <c r="L1414" s="33">
        <f>_xlfn.STDEV.S(J1414,J1415)</f>
        <v/>
      </c>
      <c r="M1414" s="13" t="n">
        <v>2</v>
      </c>
      <c r="O1414" s="295">
        <f>+(H1414-F1414)/10</f>
        <v/>
      </c>
      <c r="P1414" s="26" t="inlineStr">
        <is>
          <t>FALSO</t>
        </is>
      </c>
      <c r="Q1414" s="26" t="inlineStr">
        <is>
          <t>FALSO</t>
        </is>
      </c>
      <c r="R1414" s="149" t="inlineStr">
        <is>
          <t>Esperado</t>
        </is>
      </c>
      <c r="S1414" s="149" t="inlineStr">
        <is>
          <t>Esperado</t>
        </is>
      </c>
      <c r="T1414" s="149" t="inlineStr">
        <is>
          <t>Se descarta</t>
        </is>
      </c>
      <c r="U1414" s="149" t="n"/>
    </row>
    <row r="1415" ht="15.75" customHeight="1" s="412">
      <c r="A1415" s="5" t="n">
        <v>170</v>
      </c>
      <c r="B1415" s="252" t="n">
        <v>170</v>
      </c>
      <c r="C1415" s="201" t="n">
        <v>253</v>
      </c>
      <c r="D1415" s="201" t="n">
        <v>1</v>
      </c>
      <c r="E1415" s="8" t="n">
        <v>43514</v>
      </c>
      <c r="F1415" s="201" t="n">
        <v>5223</v>
      </c>
      <c r="G1415" s="201" t="n">
        <v>8976</v>
      </c>
      <c r="H1415" s="201" t="n">
        <v>8031</v>
      </c>
      <c r="I1415" s="201" t="n"/>
      <c r="J1415" s="9">
        <f>+(((G1415-F1415)-(H1415-F1415))/(H1415-F1415))*100</f>
        <v/>
      </c>
      <c r="K1415" s="33" t="n"/>
      <c r="L1415" s="33" t="n"/>
      <c r="M1415" s="13" t="n"/>
      <c r="O1415" s="295">
        <f>+(H1415-F1415)/10</f>
        <v/>
      </c>
      <c r="P1415" s="26" t="inlineStr">
        <is>
          <t>FALSO</t>
        </is>
      </c>
      <c r="Q1415" s="26" t="inlineStr">
        <is>
          <t>FALSO</t>
        </is>
      </c>
      <c r="R1415" s="149" t="inlineStr">
        <is>
          <t>No esperado</t>
        </is>
      </c>
      <c r="S1415" s="149" t="inlineStr">
        <is>
          <t>Esperado</t>
        </is>
      </c>
      <c r="T1415" s="149" t="inlineStr">
        <is>
          <t>Se descarta</t>
        </is>
      </c>
      <c r="U1415" s="149" t="n"/>
    </row>
    <row r="1416" ht="15.75" customHeight="1" s="412">
      <c r="A1416" s="5" t="n">
        <v>823</v>
      </c>
      <c r="B1416" s="252" t="n">
        <v>169</v>
      </c>
      <c r="C1416" s="201" t="n">
        <v>253</v>
      </c>
      <c r="D1416" s="201" t="n">
        <v>3</v>
      </c>
      <c r="E1416" s="8" t="n">
        <v>43521</v>
      </c>
      <c r="F1416" s="201" t="n">
        <v>5223</v>
      </c>
      <c r="G1416" s="201" t="n">
        <v>9426</v>
      </c>
      <c r="H1416" s="201" t="n">
        <v>8356</v>
      </c>
      <c r="I1416" s="201" t="n">
        <v>7</v>
      </c>
      <c r="J1416" s="9">
        <f>+(((G1416-F1416)-(H1416-F1416))/(H1416-F1416))*100</f>
        <v/>
      </c>
      <c r="K1416" s="33">
        <f>AVERAGE(J1416:J1417)</f>
        <v/>
      </c>
      <c r="L1416" s="33">
        <f>_xlfn.STDEV.S(J1416,J1417)</f>
        <v/>
      </c>
      <c r="M1416" s="13" t="n"/>
      <c r="O1416" s="295">
        <f>+(H1416-F1416)/10</f>
        <v/>
      </c>
      <c r="P1416" s="26" t="inlineStr">
        <is>
          <t>VERDADERO</t>
        </is>
      </c>
      <c r="Q1416" s="26" t="inlineStr">
        <is>
          <t>FALSO</t>
        </is>
      </c>
      <c r="R1416" s="149" t="inlineStr">
        <is>
          <t>Esperado</t>
        </is>
      </c>
      <c r="S1416" s="149" t="inlineStr">
        <is>
          <t>Esperado</t>
        </is>
      </c>
      <c r="T1416" s="149" t="inlineStr">
        <is>
          <t>Dato Válido</t>
        </is>
      </c>
      <c r="U1416" s="149" t="n"/>
    </row>
    <row r="1417" ht="15.75" customHeight="1" s="412">
      <c r="A1417" s="5" t="n">
        <v>824</v>
      </c>
      <c r="B1417" s="252" t="n">
        <v>170</v>
      </c>
      <c r="C1417" s="201" t="n">
        <v>253</v>
      </c>
      <c r="D1417" s="201" t="n">
        <v>3</v>
      </c>
      <c r="E1417" s="8" t="n">
        <v>43521</v>
      </c>
      <c r="F1417" s="201" t="n">
        <v>5223</v>
      </c>
      <c r="G1417" s="201" t="n">
        <v>9174</v>
      </c>
      <c r="H1417" s="201" t="n">
        <v>8168</v>
      </c>
      <c r="I1417" s="201" t="n"/>
      <c r="J1417" s="9">
        <f>+(((G1417-F1417)-(H1417-F1417))/(H1417-F1417))*100</f>
        <v/>
      </c>
      <c r="K1417" s="13" t="n"/>
      <c r="L1417" s="13" t="n"/>
      <c r="M1417" s="13" t="n"/>
      <c r="O1417" s="295">
        <f>+(H1417-F1417)/10</f>
        <v/>
      </c>
      <c r="P1417" s="26" t="inlineStr">
        <is>
          <t>FALSO</t>
        </is>
      </c>
      <c r="Q1417" s="26" t="inlineStr">
        <is>
          <t>FALSO</t>
        </is>
      </c>
      <c r="R1417" s="149" t="inlineStr">
        <is>
          <t>No esperado</t>
        </is>
      </c>
      <c r="S1417" s="149" t="inlineStr">
        <is>
          <t>Esperado</t>
        </is>
      </c>
      <c r="T1417" s="149" t="inlineStr">
        <is>
          <t>Dato Válido</t>
        </is>
      </c>
      <c r="U1417" s="149" t="n"/>
    </row>
    <row r="1418" ht="15.75" customHeight="1" s="412">
      <c r="A1418" s="5" t="n">
        <v>1473</v>
      </c>
      <c r="B1418" s="252" t="n">
        <v>169</v>
      </c>
      <c r="C1418" s="201" t="n">
        <v>253</v>
      </c>
      <c r="D1418" s="201" t="n">
        <v>5</v>
      </c>
      <c r="E1418" s="8" t="n">
        <v>43531</v>
      </c>
      <c r="F1418" s="201" t="n">
        <v>5223</v>
      </c>
      <c r="G1418" s="201" t="n">
        <v>8647</v>
      </c>
      <c r="H1418" s="201" t="n">
        <v>7999</v>
      </c>
      <c r="I1418" s="201" t="n">
        <v>8</v>
      </c>
      <c r="J1418" s="9">
        <f>+(((G1418-F1418)-(H1418-F1418))/(H1418-F1418))*100</f>
        <v/>
      </c>
      <c r="K1418" s="33">
        <f>AVERAGE(J1418:J1419)</f>
        <v/>
      </c>
      <c r="L1418" s="33">
        <f>_xlfn.STDEV.S(J1418,J1419)</f>
        <v/>
      </c>
      <c r="M1418" s="13" t="n"/>
      <c r="O1418" s="295">
        <f>+(H1418-F1418)/10</f>
        <v/>
      </c>
      <c r="P1418" s="26" t="inlineStr">
        <is>
          <t>FALSO</t>
        </is>
      </c>
      <c r="Q1418" s="26" t="inlineStr">
        <is>
          <t>FALSO</t>
        </is>
      </c>
      <c r="R1418" s="149" t="inlineStr">
        <is>
          <t>No esperado</t>
        </is>
      </c>
      <c r="S1418" s="149" t="inlineStr">
        <is>
          <t>Esperado</t>
        </is>
      </c>
      <c r="T1418" s="149" t="inlineStr">
        <is>
          <t>Dato Válido</t>
        </is>
      </c>
      <c r="U1418" s="149" t="n"/>
    </row>
    <row r="1419" ht="15.75" customHeight="1" s="412">
      <c r="A1419" s="5" t="n">
        <v>1474</v>
      </c>
      <c r="B1419" s="252" t="n">
        <v>170</v>
      </c>
      <c r="C1419" s="201" t="n">
        <v>253</v>
      </c>
      <c r="D1419" s="201" t="n">
        <v>5</v>
      </c>
      <c r="E1419" s="8" t="n">
        <v>43531</v>
      </c>
      <c r="F1419" s="201" t="n">
        <v>5223</v>
      </c>
      <c r="G1419" s="201" t="n">
        <v>8770</v>
      </c>
      <c r="H1419" s="201" t="n">
        <v>8080</v>
      </c>
      <c r="I1419" s="201" t="n"/>
      <c r="J1419" s="9">
        <f>+(((G1419-F1419)-(H1419-F1419))/(H1419-F1419))*100</f>
        <v/>
      </c>
      <c r="K1419" s="33" t="n"/>
      <c r="L1419" s="33" t="n"/>
      <c r="M1419" s="13" t="n"/>
      <c r="O1419" s="295">
        <f>+(H1419-F1419)/10</f>
        <v/>
      </c>
      <c r="P1419" s="26" t="inlineStr">
        <is>
          <t>FALSO</t>
        </is>
      </c>
      <c r="Q1419" s="26" t="inlineStr">
        <is>
          <t>FALSO</t>
        </is>
      </c>
      <c r="R1419" s="149" t="inlineStr">
        <is>
          <t>Esperado</t>
        </is>
      </c>
      <c r="S1419" s="149" t="inlineStr">
        <is>
          <t>Esperado</t>
        </is>
      </c>
      <c r="T1419" s="149" t="inlineStr">
        <is>
          <t>Dato Válido</t>
        </is>
      </c>
      <c r="U1419" s="149" t="n"/>
    </row>
    <row r="1420" ht="15.75" customHeight="1" s="412">
      <c r="A1420" s="15" t="n">
        <v>2305</v>
      </c>
      <c r="B1420" s="16" t="n">
        <v>75</v>
      </c>
      <c r="C1420" s="17" t="n">
        <v>253</v>
      </c>
      <c r="D1420" s="17" t="n">
        <v>8</v>
      </c>
      <c r="E1420" s="18" t="n">
        <v>43550</v>
      </c>
      <c r="F1420" s="19" t="n">
        <v>5226</v>
      </c>
      <c r="G1420" s="17" t="n">
        <v>8702</v>
      </c>
      <c r="H1420" s="17" t="n">
        <v>8217</v>
      </c>
      <c r="I1420" s="201" t="n"/>
      <c r="J1420" s="9">
        <f>+(((G1420-F1420)-(H1420-F1420))/(H1420-F1420))*100</f>
        <v/>
      </c>
      <c r="K1420" s="33">
        <f>AVERAGE(J1420:J1421)</f>
        <v/>
      </c>
      <c r="L1420" s="33">
        <f>_xlfn.STDEV.S(J1420,J1421)</f>
        <v/>
      </c>
      <c r="M1420" s="13">
        <f>(K1418-K1420)/19</f>
        <v/>
      </c>
      <c r="N1420" s="295">
        <f>(K1414-K1420)/36</f>
        <v/>
      </c>
      <c r="O1420" s="295">
        <f>+(H1420-F1420)/10</f>
        <v/>
      </c>
      <c r="P1420" s="26" t="inlineStr">
        <is>
          <t>FALSO</t>
        </is>
      </c>
      <c r="Q1420" s="26" t="inlineStr">
        <is>
          <t>FALSO</t>
        </is>
      </c>
      <c r="R1420" s="149" t="inlineStr">
        <is>
          <t>Esperado</t>
        </is>
      </c>
      <c r="S1420" s="149" t="inlineStr">
        <is>
          <t>Esperado</t>
        </is>
      </c>
      <c r="T1420" s="149" t="inlineStr">
        <is>
          <t>Dato Válido</t>
        </is>
      </c>
      <c r="U1420" s="149" t="n"/>
    </row>
    <row r="1421" ht="15.75" customHeight="1" s="412">
      <c r="A1421" s="15" t="n">
        <v>2306</v>
      </c>
      <c r="B1421" s="16" t="n">
        <v>76</v>
      </c>
      <c r="C1421" s="17" t="n">
        <v>253</v>
      </c>
      <c r="D1421" s="17" t="n">
        <v>8</v>
      </c>
      <c r="E1421" s="18" t="n">
        <v>43550</v>
      </c>
      <c r="F1421" s="19" t="n">
        <v>5239</v>
      </c>
      <c r="G1421" s="17" t="n">
        <v>9125</v>
      </c>
      <c r="H1421" s="17" t="n">
        <v>8588</v>
      </c>
      <c r="I1421" s="201" t="n"/>
      <c r="J1421" s="9">
        <f>+(((G1421-F1421)-(H1421-F1421))/(H1421-F1421))*100</f>
        <v/>
      </c>
      <c r="K1421" s="13" t="n"/>
      <c r="L1421" s="13" t="n"/>
      <c r="M1421" s="13" t="n"/>
      <c r="O1421" s="295">
        <f>+(H1421-F1421)/10</f>
        <v/>
      </c>
      <c r="P1421" s="26" t="inlineStr">
        <is>
          <t>FALSO</t>
        </is>
      </c>
      <c r="Q1421" s="26" t="inlineStr">
        <is>
          <t>FALSO</t>
        </is>
      </c>
      <c r="R1421" s="149" t="inlineStr">
        <is>
          <t>Esperado</t>
        </is>
      </c>
      <c r="S1421" s="149" t="inlineStr">
        <is>
          <t>Esperado</t>
        </is>
      </c>
      <c r="T1421" s="149" t="inlineStr">
        <is>
          <t>Dato Válido</t>
        </is>
      </c>
      <c r="U1421" s="149" t="n"/>
    </row>
    <row r="1422" ht="15.75" customHeight="1" s="412">
      <c r="A1422" s="5" t="n">
        <v>519</v>
      </c>
      <c r="B1422" s="252" t="n">
        <v>169</v>
      </c>
      <c r="C1422" s="255" t="n">
        <v>254</v>
      </c>
      <c r="D1422" s="255" t="n">
        <v>2</v>
      </c>
      <c r="E1422" s="58" t="n">
        <v>43517</v>
      </c>
      <c r="F1422" s="255" t="n">
        <v>5223</v>
      </c>
      <c r="G1422" s="255" t="n">
        <v>7426</v>
      </c>
      <c r="H1422" s="255" t="n">
        <v>6667</v>
      </c>
      <c r="I1422" s="255" t="n">
        <v>9</v>
      </c>
      <c r="J1422" s="59">
        <f>+(((G1422-F1422)-(H1422-F1422))/(H1422-F1422))*100</f>
        <v/>
      </c>
      <c r="K1422" s="34">
        <f>AVERAGE(J1422:J1423)</f>
        <v/>
      </c>
      <c r="L1422" s="34">
        <f>_xlfn.STDEV.S(J1422,J1423)</f>
        <v/>
      </c>
      <c r="M1422" s="35" t="n">
        <v>3</v>
      </c>
      <c r="O1422" s="295">
        <f>+(H1422-F1422)/10</f>
        <v/>
      </c>
      <c r="P1422" s="26" t="inlineStr">
        <is>
          <t>FALSO</t>
        </is>
      </c>
      <c r="Q1422" s="26" t="inlineStr">
        <is>
          <t>FALSO</t>
        </is>
      </c>
      <c r="R1422" s="149" t="inlineStr">
        <is>
          <t>Esperado</t>
        </is>
      </c>
      <c r="S1422" s="149" t="inlineStr">
        <is>
          <t>Esperado</t>
        </is>
      </c>
      <c r="T1422" s="149" t="inlineStr">
        <is>
          <t>Dato Válido</t>
        </is>
      </c>
      <c r="U1422" s="149" t="n"/>
    </row>
    <row r="1423" ht="15.75" customHeight="1" s="412">
      <c r="A1423" s="5" t="n">
        <v>520</v>
      </c>
      <c r="B1423" s="252" t="n">
        <v>170</v>
      </c>
      <c r="C1423" s="255" t="n">
        <v>254</v>
      </c>
      <c r="D1423" s="255" t="n">
        <v>2</v>
      </c>
      <c r="E1423" s="58" t="n">
        <v>43517</v>
      </c>
      <c r="F1423" s="255" t="n">
        <v>5223</v>
      </c>
      <c r="G1423" s="255" t="n">
        <v>7568</v>
      </c>
      <c r="H1423" s="255" t="n">
        <v>6766</v>
      </c>
      <c r="I1423" s="255" t="n"/>
      <c r="J1423" s="59">
        <f>+(((G1423-F1423)-(H1423-F1423))/(H1423-F1423))*100</f>
        <v/>
      </c>
      <c r="K1423" s="35" t="n"/>
      <c r="L1423" s="35" t="n"/>
      <c r="M1423" s="35" t="n"/>
      <c r="O1423" s="295">
        <f>+(H1423-F1423)/10</f>
        <v/>
      </c>
      <c r="P1423" s="26" t="inlineStr">
        <is>
          <t>FALSO</t>
        </is>
      </c>
      <c r="Q1423" s="26" t="inlineStr">
        <is>
          <t>FALSO</t>
        </is>
      </c>
      <c r="R1423" s="149" t="inlineStr">
        <is>
          <t>Esperado</t>
        </is>
      </c>
      <c r="S1423" s="149" t="inlineStr">
        <is>
          <t>Esperado</t>
        </is>
      </c>
      <c r="T1423" s="149" t="inlineStr">
        <is>
          <t>Dato Válido</t>
        </is>
      </c>
      <c r="U1423" s="149" t="n"/>
    </row>
    <row r="1424" ht="15.75" customHeight="1" s="412">
      <c r="A1424" s="5" t="n">
        <v>1173</v>
      </c>
      <c r="B1424" s="252" t="n">
        <v>127</v>
      </c>
      <c r="C1424" s="255" t="n">
        <v>254</v>
      </c>
      <c r="D1424" s="255" t="n">
        <v>4</v>
      </c>
      <c r="E1424" s="58" t="n">
        <v>43524</v>
      </c>
      <c r="F1424" s="255" t="n">
        <v>5247</v>
      </c>
      <c r="G1424" s="255" t="n">
        <v>7311</v>
      </c>
      <c r="H1424" s="255" t="n">
        <v>6726</v>
      </c>
      <c r="I1424" s="255" t="n">
        <v>9</v>
      </c>
      <c r="J1424" s="59">
        <f>+(((G1424-F1424)-(H1424-F1424))/(H1424-F1424))*100</f>
        <v/>
      </c>
      <c r="K1424" s="34">
        <f>AVERAGE(J1424:J1425)</f>
        <v/>
      </c>
      <c r="L1424" s="34">
        <f>_xlfn.STDEV.S(J1424,J1425)</f>
        <v/>
      </c>
      <c r="M1424" s="35" t="n"/>
      <c r="O1424" s="295">
        <f>+(H1424-F1424)/10</f>
        <v/>
      </c>
      <c r="P1424" s="26" t="inlineStr">
        <is>
          <t>FALSO</t>
        </is>
      </c>
      <c r="Q1424" s="26" t="inlineStr">
        <is>
          <t>FALSO</t>
        </is>
      </c>
      <c r="R1424" s="149" t="inlineStr">
        <is>
          <t>No esperado</t>
        </is>
      </c>
      <c r="S1424" s="149" t="inlineStr">
        <is>
          <t>Esperado</t>
        </is>
      </c>
      <c r="T1424" s="149" t="inlineStr">
        <is>
          <t>Dato Válido</t>
        </is>
      </c>
      <c r="U1424" s="149" t="n"/>
    </row>
    <row r="1425" ht="15.75" customHeight="1" s="412">
      <c r="A1425" s="5" t="n">
        <v>1174</v>
      </c>
      <c r="B1425" s="252" t="n">
        <v>128</v>
      </c>
      <c r="C1425" s="255" t="n">
        <v>254</v>
      </c>
      <c r="D1425" s="255" t="n">
        <v>4</v>
      </c>
      <c r="E1425" s="58" t="n">
        <v>43524</v>
      </c>
      <c r="F1425" s="255" t="n">
        <v>5213</v>
      </c>
      <c r="G1425" s="255" t="n">
        <v>7657</v>
      </c>
      <c r="H1425" s="255" t="n">
        <v>6950</v>
      </c>
      <c r="I1425" s="255" t="n"/>
      <c r="J1425" s="59">
        <f>+(((G1425-F1425)-(H1425-F1425))/(H1425-F1425))*100</f>
        <v/>
      </c>
      <c r="K1425" s="34" t="n"/>
      <c r="L1425" s="34" t="n"/>
      <c r="M1425" s="35" t="n"/>
      <c r="O1425" s="295">
        <f>+(H1425-F1425)/10</f>
        <v/>
      </c>
      <c r="P1425" s="26" t="inlineStr">
        <is>
          <t>FALSO</t>
        </is>
      </c>
      <c r="Q1425" s="26" t="inlineStr">
        <is>
          <t>FALSO</t>
        </is>
      </c>
      <c r="R1425" s="149" t="inlineStr">
        <is>
          <t>Esperado</t>
        </is>
      </c>
      <c r="S1425" s="149" t="inlineStr">
        <is>
          <t>No esperado</t>
        </is>
      </c>
      <c r="T1425" s="149" t="inlineStr">
        <is>
          <t>Dato Válido</t>
        </is>
      </c>
      <c r="U1425" s="149" t="n"/>
    </row>
    <row r="1426" ht="15.75" customHeight="1" s="412">
      <c r="A1426" s="5" t="n">
        <v>1823</v>
      </c>
      <c r="B1426" s="252" t="n">
        <v>127</v>
      </c>
      <c r="C1426" s="255" t="n">
        <v>254</v>
      </c>
      <c r="D1426" s="255" t="n">
        <v>6</v>
      </c>
      <c r="E1426" s="58" t="n">
        <v>43535</v>
      </c>
      <c r="F1426" s="255" t="n">
        <v>5247</v>
      </c>
      <c r="G1426" s="255" t="n">
        <v>7660</v>
      </c>
      <c r="H1426" s="255" t="n">
        <v>7032</v>
      </c>
      <c r="I1426" s="255" t="n">
        <v>9</v>
      </c>
      <c r="J1426" s="59">
        <f>+(((G1426-F1426)-(H1426-F1426))/(H1426-F1426))*100</f>
        <v/>
      </c>
      <c r="K1426" s="34">
        <f>AVERAGE(J1426:J1427)</f>
        <v/>
      </c>
      <c r="L1426" s="34">
        <f>_xlfn.STDEV.S(J1426,J1427)</f>
        <v/>
      </c>
      <c r="M1426" s="35" t="n"/>
      <c r="O1426" s="295">
        <f>+(H1426-F1426)/10</f>
        <v/>
      </c>
      <c r="P1426" s="26" t="inlineStr">
        <is>
          <t>VERDADERO</t>
        </is>
      </c>
      <c r="Q1426" s="26" t="inlineStr">
        <is>
          <t>FALSO</t>
        </is>
      </c>
      <c r="R1426" s="149" t="inlineStr">
        <is>
          <t>Esperado</t>
        </is>
      </c>
      <c r="S1426" s="149" t="inlineStr">
        <is>
          <t>Esperado</t>
        </is>
      </c>
      <c r="T1426" s="149" t="inlineStr">
        <is>
          <t>Dato Válido</t>
        </is>
      </c>
      <c r="U1426" s="149" t="n"/>
    </row>
    <row r="1427" ht="15.75" customHeight="1" s="412">
      <c r="A1427" s="5" t="n">
        <v>1824</v>
      </c>
      <c r="B1427" s="252" t="n">
        <v>128</v>
      </c>
      <c r="C1427" s="255" t="n">
        <v>254</v>
      </c>
      <c r="D1427" s="255" t="n">
        <v>6</v>
      </c>
      <c r="E1427" s="58" t="n">
        <v>43535</v>
      </c>
      <c r="F1427" s="255" t="n">
        <v>5213</v>
      </c>
      <c r="G1427" s="255" t="n">
        <v>7497</v>
      </c>
      <c r="H1427" s="255" t="n">
        <v>6894</v>
      </c>
      <c r="I1427" s="255" t="n"/>
      <c r="J1427" s="59">
        <f>+(((G1427-F1427)-(H1427-F1427))/(H1427-F1427))*100</f>
        <v/>
      </c>
      <c r="K1427" s="35" t="n"/>
      <c r="L1427" s="35" t="n"/>
      <c r="M1427" s="35" t="n"/>
      <c r="O1427" s="295">
        <f>+(H1427-F1427)/10</f>
        <v/>
      </c>
      <c r="P1427" s="26" t="inlineStr">
        <is>
          <t>FALSO</t>
        </is>
      </c>
      <c r="Q1427" s="26" t="inlineStr">
        <is>
          <t>FALSO</t>
        </is>
      </c>
      <c r="R1427" s="149" t="inlineStr">
        <is>
          <t>No esperado</t>
        </is>
      </c>
      <c r="S1427" s="149" t="inlineStr">
        <is>
          <t>Esperado</t>
        </is>
      </c>
      <c r="T1427" s="149" t="inlineStr">
        <is>
          <t>Dato Válido</t>
        </is>
      </c>
      <c r="U1427" s="149" t="n"/>
    </row>
    <row r="1428" ht="15.75" customHeight="1" s="412">
      <c r="A1428" s="15" t="n">
        <v>2507</v>
      </c>
      <c r="B1428" s="16" t="n">
        <v>95</v>
      </c>
      <c r="C1428" s="60" t="n">
        <v>254</v>
      </c>
      <c r="D1428" s="60" t="n">
        <v>9</v>
      </c>
      <c r="E1428" s="61" t="n">
        <v>43557</v>
      </c>
      <c r="F1428" s="62" t="n">
        <v>5232</v>
      </c>
      <c r="G1428" s="60" t="n">
        <v>6852</v>
      </c>
      <c r="H1428" s="60" t="n">
        <v>6622</v>
      </c>
      <c r="I1428" s="255" t="n"/>
      <c r="J1428" s="59">
        <f>+(((G1428-F1428)-(H1428-F1428))/(H1428-F1428))*100</f>
        <v/>
      </c>
      <c r="K1428" s="34">
        <f>AVERAGE(J1428:J1429)</f>
        <v/>
      </c>
      <c r="L1428" s="34">
        <f>_xlfn.STDEV.S(J1428,J1429)</f>
        <v/>
      </c>
      <c r="M1428" s="35" t="n"/>
      <c r="O1428" s="295">
        <f>+(H1428-F1428)/10</f>
        <v/>
      </c>
      <c r="P1428" s="26" t="inlineStr">
        <is>
          <t>FALSO</t>
        </is>
      </c>
      <c r="Q1428" s="26" t="inlineStr">
        <is>
          <t>FALSO</t>
        </is>
      </c>
      <c r="R1428" s="149" t="inlineStr">
        <is>
          <t>No esperado</t>
        </is>
      </c>
      <c r="S1428" s="149" t="inlineStr">
        <is>
          <t>Esperado</t>
        </is>
      </c>
      <c r="T1428" s="149" t="inlineStr">
        <is>
          <t>Dato Válido</t>
        </is>
      </c>
      <c r="U1428" s="149" t="n"/>
    </row>
    <row r="1429" ht="15.75" customHeight="1" s="412">
      <c r="A1429" s="15" t="n">
        <v>2508</v>
      </c>
      <c r="B1429" s="16" t="n">
        <v>96</v>
      </c>
      <c r="C1429" s="60" t="n">
        <v>254</v>
      </c>
      <c r="D1429" s="60" t="n">
        <v>9</v>
      </c>
      <c r="E1429" s="61" t="n">
        <v>43557</v>
      </c>
      <c r="F1429" s="62" t="n">
        <v>5242</v>
      </c>
      <c r="G1429" s="60" t="n">
        <v>6727</v>
      </c>
      <c r="H1429" s="60" t="n">
        <v>6515</v>
      </c>
      <c r="I1429" s="255" t="n"/>
      <c r="J1429" s="59">
        <f>+(((G1429-F1429)-(H1429-F1429))/(H1429-F1429))*100</f>
        <v/>
      </c>
      <c r="K1429" s="35" t="n"/>
      <c r="L1429" s="35" t="n"/>
      <c r="M1429" s="35" t="n"/>
      <c r="O1429" s="295">
        <f>+(H1429-F1429)/10</f>
        <v/>
      </c>
      <c r="P1429" s="26" t="inlineStr">
        <is>
          <t>FALSO</t>
        </is>
      </c>
      <c r="Q1429" s="26" t="inlineStr">
        <is>
          <t>FALSO</t>
        </is>
      </c>
      <c r="R1429" s="149" t="inlineStr">
        <is>
          <t>No esperado</t>
        </is>
      </c>
      <c r="S1429" s="149" t="inlineStr">
        <is>
          <t>Esperado</t>
        </is>
      </c>
      <c r="T1429" s="149" t="inlineStr">
        <is>
          <t>Dato Válido</t>
        </is>
      </c>
      <c r="U1429" s="149" t="n"/>
    </row>
    <row r="1430" ht="15.75" customHeight="1" s="412">
      <c r="A1430" s="15" t="n">
        <v>3155</v>
      </c>
      <c r="B1430" s="16" t="n">
        <v>95</v>
      </c>
      <c r="C1430" s="60" t="n">
        <v>254</v>
      </c>
      <c r="D1430" s="60" t="n">
        <v>12</v>
      </c>
      <c r="E1430" s="61" t="n">
        <v>43577</v>
      </c>
      <c r="F1430" s="62" t="n">
        <v>5232</v>
      </c>
      <c r="G1430" s="60" t="n">
        <v>7300</v>
      </c>
      <c r="H1430" s="60" t="n">
        <v>7009</v>
      </c>
      <c r="I1430" s="60" t="n"/>
      <c r="J1430" s="59">
        <f>+(((G1430-F1430)-(H1430-F1430))/(H1430-F1430))*100</f>
        <v/>
      </c>
      <c r="K1430" s="34">
        <f>AVERAGE(J1430:J1431)</f>
        <v/>
      </c>
      <c r="L1430" s="34">
        <f>_xlfn.STDEV.S(J1430,J1431)</f>
        <v/>
      </c>
      <c r="M1430" s="35">
        <f>(K1428-K1430)/20</f>
        <v/>
      </c>
      <c r="N1430" s="295">
        <f>(K1426-K1430)/42</f>
        <v/>
      </c>
      <c r="O1430" s="295">
        <f>+(H1430-F1430)/10</f>
        <v/>
      </c>
      <c r="P1430" s="26" t="inlineStr">
        <is>
          <t>FALSO</t>
        </is>
      </c>
      <c r="Q1430" s="26" t="inlineStr">
        <is>
          <t>FALSO</t>
        </is>
      </c>
      <c r="R1430" s="149" t="inlineStr">
        <is>
          <t>Esperado</t>
        </is>
      </c>
      <c r="S1430" s="149" t="inlineStr">
        <is>
          <t>Esperado</t>
        </is>
      </c>
      <c r="T1430" s="149" t="inlineStr">
        <is>
          <t>Dato Válido</t>
        </is>
      </c>
      <c r="U1430" s="149" t="n"/>
    </row>
    <row r="1431" ht="15.75" customHeight="1" s="412">
      <c r="A1431" s="15" t="n">
        <v>3156</v>
      </c>
      <c r="B1431" s="16" t="n">
        <v>96</v>
      </c>
      <c r="C1431" s="60" t="n">
        <v>254</v>
      </c>
      <c r="D1431" s="60" t="n">
        <v>12</v>
      </c>
      <c r="E1431" s="61" t="n">
        <v>43577</v>
      </c>
      <c r="F1431" s="62" t="n">
        <v>5242</v>
      </c>
      <c r="G1431" s="60" t="n">
        <v>7419</v>
      </c>
      <c r="H1431" s="60" t="n">
        <v>7112</v>
      </c>
      <c r="I1431" s="60" t="n"/>
      <c r="J1431" s="59">
        <f>+(((G1431-F1431)-(H1431-F1431))/(H1431-F1431))*100</f>
        <v/>
      </c>
      <c r="K1431" s="35" t="n"/>
      <c r="L1431" s="35" t="n"/>
      <c r="M1431" s="35" t="n"/>
      <c r="O1431" s="295">
        <f>+(H1431-F1431)/10</f>
        <v/>
      </c>
      <c r="P1431" s="26" t="inlineStr">
        <is>
          <t>FALSO</t>
        </is>
      </c>
      <c r="Q1431" s="26" t="inlineStr">
        <is>
          <t>FALSO</t>
        </is>
      </c>
      <c r="R1431" s="149" t="inlineStr">
        <is>
          <t>Esperado</t>
        </is>
      </c>
      <c r="S1431" s="149" t="inlineStr">
        <is>
          <t>Esperado</t>
        </is>
      </c>
      <c r="T1431" s="149" t="inlineStr">
        <is>
          <t>Dato Válido</t>
        </is>
      </c>
      <c r="U1431" s="149" t="n"/>
    </row>
    <row r="1432" ht="15.75" customHeight="1" s="412">
      <c r="A1432" s="5" t="n">
        <v>171</v>
      </c>
      <c r="B1432" s="252" t="n">
        <v>171</v>
      </c>
      <c r="C1432" s="201" t="n">
        <v>256</v>
      </c>
      <c r="D1432" s="201" t="n">
        <v>1</v>
      </c>
      <c r="E1432" s="8" t="n">
        <v>43514</v>
      </c>
      <c r="F1432" s="201" t="n">
        <v>5259</v>
      </c>
      <c r="G1432" s="201" t="n">
        <v>8904</v>
      </c>
      <c r="H1432" s="201" t="n">
        <v>7957</v>
      </c>
      <c r="I1432" s="201" t="n">
        <v>9</v>
      </c>
      <c r="J1432" s="9">
        <f>+(((G1432-F1432)-(H1432-F1432))/(H1432-F1432))*100</f>
        <v/>
      </c>
      <c r="K1432" s="33">
        <f>AVERAGE(J1432:J1433)</f>
        <v/>
      </c>
      <c r="L1432" s="33">
        <f>_xlfn.STDEV.S(J1432,J1433)</f>
        <v/>
      </c>
      <c r="M1432" s="13" t="n">
        <v>1</v>
      </c>
      <c r="O1432" s="295">
        <f>+(H1432-F1432)/10</f>
        <v/>
      </c>
      <c r="P1432" s="26" t="inlineStr">
        <is>
          <t>FALSO</t>
        </is>
      </c>
      <c r="Q1432" s="26" t="inlineStr">
        <is>
          <t>FALSO</t>
        </is>
      </c>
      <c r="R1432" s="149" t="inlineStr">
        <is>
          <t>Esperado</t>
        </is>
      </c>
      <c r="S1432" s="149" t="inlineStr">
        <is>
          <t>Esperado</t>
        </is>
      </c>
      <c r="T1432" s="149" t="inlineStr">
        <is>
          <t>Dato Válido</t>
        </is>
      </c>
      <c r="U1432" s="149" t="n"/>
    </row>
    <row r="1433" ht="15.75" customHeight="1" s="412">
      <c r="A1433" s="5" t="n">
        <v>172</v>
      </c>
      <c r="B1433" s="252" t="n">
        <v>172</v>
      </c>
      <c r="C1433" s="201" t="n">
        <v>256</v>
      </c>
      <c r="D1433" s="201" t="n">
        <v>1</v>
      </c>
      <c r="E1433" s="8" t="n">
        <v>43514</v>
      </c>
      <c r="F1433" s="201" t="n">
        <v>5274</v>
      </c>
      <c r="G1433" s="201" t="n">
        <v>9030</v>
      </c>
      <c r="H1433" s="201" t="n">
        <v>8024</v>
      </c>
      <c r="I1433" s="201" t="n"/>
      <c r="J1433" s="9">
        <f>+(((G1433-F1433)-(H1433-F1433))/(H1433-F1433))*100</f>
        <v/>
      </c>
      <c r="K1433" s="33" t="n"/>
      <c r="L1433" s="33" t="n"/>
      <c r="M1433" s="13" t="n"/>
      <c r="O1433" s="295">
        <f>+(H1433-F1433)/10</f>
        <v/>
      </c>
      <c r="P1433" s="26" t="inlineStr">
        <is>
          <t>VERDADERO</t>
        </is>
      </c>
      <c r="Q1433" s="26" t="inlineStr">
        <is>
          <t>FALSO</t>
        </is>
      </c>
      <c r="R1433" s="149" t="inlineStr">
        <is>
          <t>Esperado</t>
        </is>
      </c>
      <c r="S1433" s="149" t="inlineStr">
        <is>
          <t>Esperado</t>
        </is>
      </c>
      <c r="T1433" s="149" t="inlineStr">
        <is>
          <t>Dato Válido</t>
        </is>
      </c>
      <c r="U1433" s="149" t="n"/>
    </row>
    <row r="1434" ht="15.75" customHeight="1" s="412">
      <c r="A1434" s="5" t="n">
        <v>825</v>
      </c>
      <c r="B1434" s="252" t="n">
        <v>171</v>
      </c>
      <c r="C1434" s="201" t="n">
        <v>256</v>
      </c>
      <c r="D1434" s="201" t="n">
        <v>3</v>
      </c>
      <c r="E1434" s="8" t="n">
        <v>43521</v>
      </c>
      <c r="F1434" s="201" t="n">
        <v>5259</v>
      </c>
      <c r="G1434" s="201" t="n">
        <v>8425</v>
      </c>
      <c r="H1434" s="201" t="n">
        <v>7742</v>
      </c>
      <c r="I1434" s="201" t="n">
        <v>8</v>
      </c>
      <c r="J1434" s="9">
        <f>+(((G1434-F1434)-(H1434-F1434))/(H1434-F1434))*100</f>
        <v/>
      </c>
      <c r="K1434" s="33">
        <f>AVERAGE(J1434:J1435)</f>
        <v/>
      </c>
      <c r="L1434" s="33">
        <f>_xlfn.STDEV.S(J1434,J1435)</f>
        <v/>
      </c>
      <c r="M1434" s="13" t="n"/>
      <c r="O1434" s="295">
        <f>+(H1434-F1434)/10</f>
        <v/>
      </c>
      <c r="P1434" s="26" t="inlineStr">
        <is>
          <t>FALSO</t>
        </is>
      </c>
      <c r="Q1434" s="26" t="inlineStr">
        <is>
          <t>FALSO</t>
        </is>
      </c>
      <c r="R1434" s="149" t="inlineStr">
        <is>
          <t>No Esperado</t>
        </is>
      </c>
      <c r="S1434" s="149" t="inlineStr">
        <is>
          <t>Esperado</t>
        </is>
      </c>
      <c r="T1434" s="149" t="inlineStr">
        <is>
          <t>Dato Válido</t>
        </is>
      </c>
      <c r="U1434" s="149" t="n"/>
    </row>
    <row r="1435" ht="15.75" customHeight="1" s="412">
      <c r="A1435" s="5" t="n">
        <v>826</v>
      </c>
      <c r="B1435" s="252" t="n">
        <v>172</v>
      </c>
      <c r="C1435" s="201" t="n">
        <v>256</v>
      </c>
      <c r="D1435" s="201" t="n">
        <v>3</v>
      </c>
      <c r="E1435" s="8" t="n">
        <v>43521</v>
      </c>
      <c r="F1435" s="201" t="n">
        <v>5274</v>
      </c>
      <c r="G1435" s="201" t="n">
        <v>8550</v>
      </c>
      <c r="H1435" s="201" t="n">
        <v>7853</v>
      </c>
      <c r="I1435" s="201" t="n"/>
      <c r="J1435" s="9">
        <f>+(((G1435-F1435)-(H1435-F1435))/(H1435-F1435))*100</f>
        <v/>
      </c>
      <c r="K1435" s="13" t="n"/>
      <c r="L1435" s="13" t="n"/>
      <c r="M1435" s="13" t="n"/>
      <c r="O1435" s="295">
        <f>+(H1435-F1435)/10</f>
        <v/>
      </c>
      <c r="P1435" s="26" t="inlineStr">
        <is>
          <t>FALSO</t>
        </is>
      </c>
      <c r="Q1435" s="26" t="inlineStr">
        <is>
          <t>FALSO</t>
        </is>
      </c>
      <c r="R1435" s="149" t="inlineStr">
        <is>
          <t>No Esperado</t>
        </is>
      </c>
      <c r="S1435" s="149" t="inlineStr">
        <is>
          <t>Esperado</t>
        </is>
      </c>
      <c r="T1435" s="149" t="inlineStr">
        <is>
          <t>Dato Válido</t>
        </is>
      </c>
      <c r="U1435" s="149" t="n"/>
    </row>
    <row r="1436" ht="15.75" customHeight="1" s="412">
      <c r="A1436" s="5" t="n">
        <v>1475</v>
      </c>
      <c r="B1436" s="252" t="n">
        <v>171</v>
      </c>
      <c r="C1436" s="201" t="n">
        <v>256</v>
      </c>
      <c r="D1436" s="201" t="n">
        <v>5</v>
      </c>
      <c r="E1436" s="8" t="n">
        <v>43531</v>
      </c>
      <c r="F1436" s="201" t="n">
        <v>5259</v>
      </c>
      <c r="G1436" s="201" t="n">
        <v>8132</v>
      </c>
      <c r="H1436" s="201" t="n">
        <v>7635</v>
      </c>
      <c r="I1436" s="201" t="n">
        <v>8</v>
      </c>
      <c r="J1436" s="9">
        <f>+(((G1436-F1436)-(H1436-F1436))/(H1436-F1436))*100</f>
        <v/>
      </c>
      <c r="K1436" s="33">
        <f>AVERAGE(J1436:J1437)</f>
        <v/>
      </c>
      <c r="L1436" s="33">
        <f>_xlfn.STDEV.S(J1436,J1437)</f>
        <v/>
      </c>
      <c r="M1436" s="13" t="n"/>
      <c r="O1436" s="295">
        <f>+(H1436-F1436)/10</f>
        <v/>
      </c>
      <c r="P1436" s="26" t="inlineStr">
        <is>
          <t>FALSO</t>
        </is>
      </c>
      <c r="Q1436" s="26" t="inlineStr">
        <is>
          <t>FALSO</t>
        </is>
      </c>
      <c r="R1436" s="149" t="inlineStr">
        <is>
          <t>No Esperado</t>
        </is>
      </c>
      <c r="S1436" s="149" t="inlineStr">
        <is>
          <t>Esperado</t>
        </is>
      </c>
      <c r="T1436" s="149" t="inlineStr">
        <is>
          <t>Dato Válido</t>
        </is>
      </c>
      <c r="U1436" s="149" t="n"/>
    </row>
    <row r="1437" ht="15.75" customHeight="1" s="412">
      <c r="A1437" s="5" t="n">
        <v>1476</v>
      </c>
      <c r="B1437" s="252" t="n">
        <v>172</v>
      </c>
      <c r="C1437" s="201" t="n">
        <v>256</v>
      </c>
      <c r="D1437" s="201" t="n">
        <v>5</v>
      </c>
      <c r="E1437" s="8" t="n">
        <v>43531</v>
      </c>
      <c r="F1437" s="201" t="n">
        <v>5274</v>
      </c>
      <c r="G1437" s="201" t="n">
        <v>8226</v>
      </c>
      <c r="H1437" s="201" t="n">
        <v>7705</v>
      </c>
      <c r="I1437" s="201" t="n"/>
      <c r="J1437" s="9">
        <f>+(((G1437-F1437)-(H1437-F1437))/(H1437-F1437))*100</f>
        <v/>
      </c>
      <c r="K1437" s="33" t="n"/>
      <c r="L1437" s="33" t="n"/>
      <c r="M1437" s="13" t="n"/>
      <c r="O1437" s="295">
        <f>+(H1437-F1437)/10</f>
        <v/>
      </c>
      <c r="P1437" s="26" t="inlineStr">
        <is>
          <t>FALSO</t>
        </is>
      </c>
      <c r="Q1437" s="26" t="inlineStr">
        <is>
          <t>FALSO</t>
        </is>
      </c>
      <c r="R1437" s="149" t="inlineStr">
        <is>
          <t>No Esperado</t>
        </is>
      </c>
      <c r="S1437" s="149" t="inlineStr">
        <is>
          <t>Esperado</t>
        </is>
      </c>
      <c r="T1437" s="149" t="inlineStr">
        <is>
          <t>Dato Válido</t>
        </is>
      </c>
      <c r="U1437" s="149" t="n"/>
    </row>
    <row r="1438" ht="15.75" customHeight="1" s="412">
      <c r="A1438" s="15" t="n">
        <v>2073</v>
      </c>
      <c r="B1438" s="16" t="n">
        <v>119</v>
      </c>
      <c r="C1438" s="17" t="n">
        <v>256</v>
      </c>
      <c r="D1438" s="17" t="n">
        <v>7</v>
      </c>
      <c r="E1438" s="18" t="n">
        <v>43545</v>
      </c>
      <c r="F1438" s="19" t="n">
        <v>5212</v>
      </c>
      <c r="G1438" s="17" t="n">
        <v>7685</v>
      </c>
      <c r="H1438" s="17" t="n">
        <v>7318</v>
      </c>
      <c r="I1438" s="201" t="n"/>
      <c r="J1438" s="9">
        <f>+(((G1438-F1438)-(H1438-F1438))/(H1438-F1438))*100</f>
        <v/>
      </c>
      <c r="K1438" s="33">
        <f>AVERAGE(J1438:J1439)</f>
        <v/>
      </c>
      <c r="L1438" s="33">
        <f>_xlfn.STDEV.S(J1438,J1439)</f>
        <v/>
      </c>
      <c r="M1438" s="13">
        <f>(K1436-K1438)/14</f>
        <v/>
      </c>
      <c r="N1438" s="295">
        <f>(K1432-K1438)/31</f>
        <v/>
      </c>
      <c r="O1438" s="295">
        <f>+(H1438-F1438)/10</f>
        <v/>
      </c>
      <c r="P1438" s="26" t="inlineStr">
        <is>
          <t>FALSO</t>
        </is>
      </c>
      <c r="Q1438" s="26" t="inlineStr">
        <is>
          <t>FALSO</t>
        </is>
      </c>
      <c r="R1438" s="149" t="inlineStr">
        <is>
          <t>No Esperado</t>
        </is>
      </c>
      <c r="S1438" s="149" t="inlineStr">
        <is>
          <t>Esperado</t>
        </is>
      </c>
      <c r="T1438" s="149" t="inlineStr">
        <is>
          <t>Dato Válido</t>
        </is>
      </c>
      <c r="U1438" s="149" t="n"/>
    </row>
    <row r="1439" ht="15.75" customHeight="1" s="412">
      <c r="A1439" s="15" t="n">
        <v>2074</v>
      </c>
      <c r="B1439" s="16" t="n">
        <v>120</v>
      </c>
      <c r="C1439" s="17" t="n">
        <v>256</v>
      </c>
      <c r="D1439" s="17" t="n">
        <v>7</v>
      </c>
      <c r="E1439" s="18" t="n">
        <v>43545</v>
      </c>
      <c r="F1439" s="19" t="n">
        <v>5196</v>
      </c>
      <c r="G1439" s="17" t="n">
        <v>7843</v>
      </c>
      <c r="H1439" s="17" t="n">
        <v>7449</v>
      </c>
      <c r="I1439" s="201" t="n"/>
      <c r="J1439" s="9">
        <f>+(((G1439-F1439)-(H1439-F1439))/(H1439-F1439))*100</f>
        <v/>
      </c>
      <c r="K1439" s="13" t="n"/>
      <c r="L1439" s="13" t="n"/>
      <c r="M1439" s="13" t="n"/>
      <c r="O1439" s="295">
        <f>+(H1439-F1439)/10</f>
        <v/>
      </c>
      <c r="P1439" s="26" t="inlineStr">
        <is>
          <t>FALSO</t>
        </is>
      </c>
      <c r="Q1439" s="26" t="inlineStr">
        <is>
          <t>FALSO</t>
        </is>
      </c>
      <c r="R1439" s="149" t="inlineStr">
        <is>
          <t>No Esperado</t>
        </is>
      </c>
      <c r="S1439" s="149" t="inlineStr">
        <is>
          <t>Esperado</t>
        </is>
      </c>
      <c r="T1439" s="149" t="inlineStr">
        <is>
          <t>Dato Válido</t>
        </is>
      </c>
      <c r="U1439" s="149" t="n"/>
    </row>
    <row r="1440" ht="15.75" customHeight="1" s="412">
      <c r="A1440" s="5" t="n">
        <v>173</v>
      </c>
      <c r="B1440" s="252" t="n">
        <v>173</v>
      </c>
      <c r="C1440" s="246" t="n">
        <v>257</v>
      </c>
      <c r="D1440" s="246" t="n">
        <v>1</v>
      </c>
      <c r="E1440" s="46" t="n">
        <v>43514</v>
      </c>
      <c r="F1440" s="246" t="n">
        <v>5227</v>
      </c>
      <c r="G1440" s="246" t="n">
        <v>8097</v>
      </c>
      <c r="H1440" s="246" t="n">
        <v>7370</v>
      </c>
      <c r="I1440" s="246" t="n">
        <v>8</v>
      </c>
      <c r="J1440" s="47">
        <f>+(((G1440-F1440)-(H1440-F1440))/(H1440-F1440))*100</f>
        <v/>
      </c>
      <c r="K1440" s="51">
        <f>AVERAGE(J1440:J1441)</f>
        <v/>
      </c>
      <c r="L1440" s="51">
        <f>_xlfn.STDEV.S(J1440,J1441)</f>
        <v/>
      </c>
      <c r="M1440" s="50" t="n">
        <v>1</v>
      </c>
      <c r="O1440" s="295">
        <f>+(H1440-F1440)/10</f>
        <v/>
      </c>
      <c r="P1440" s="26" t="inlineStr">
        <is>
          <t>FALSO</t>
        </is>
      </c>
      <c r="Q1440" s="26" t="inlineStr">
        <is>
          <t>FALSO</t>
        </is>
      </c>
      <c r="R1440" s="149" t="inlineStr">
        <is>
          <t>Esperado</t>
        </is>
      </c>
      <c r="S1440" s="149" t="inlineStr">
        <is>
          <t>Esperado</t>
        </is>
      </c>
      <c r="T1440" s="149" t="inlineStr">
        <is>
          <t>Dato Válido</t>
        </is>
      </c>
      <c r="U1440" s="149" t="n"/>
    </row>
    <row r="1441" ht="15.75" customHeight="1" s="412">
      <c r="A1441" s="5" t="n">
        <v>174</v>
      </c>
      <c r="B1441" s="252" t="n">
        <v>174</v>
      </c>
      <c r="C1441" s="246" t="n">
        <v>257</v>
      </c>
      <c r="D1441" s="246" t="n">
        <v>1</v>
      </c>
      <c r="E1441" s="46" t="n">
        <v>43514</v>
      </c>
      <c r="F1441" s="246" t="n">
        <v>5182</v>
      </c>
      <c r="G1441" s="246" t="n">
        <v>8119</v>
      </c>
      <c r="H1441" s="246" t="n">
        <v>7380</v>
      </c>
      <c r="I1441" s="246" t="n"/>
      <c r="J1441" s="47">
        <f>+(((G1441-F1441)-(H1441-F1441))/(H1441-F1441))*100</f>
        <v/>
      </c>
      <c r="K1441" s="50" t="n"/>
      <c r="L1441" s="50" t="n"/>
      <c r="M1441" s="50" t="n"/>
      <c r="O1441" s="295">
        <f>+(H1441-F1441)/10</f>
        <v/>
      </c>
      <c r="P1441" s="26" t="inlineStr">
        <is>
          <t>VERDADERO</t>
        </is>
      </c>
      <c r="Q1441" s="26" t="inlineStr">
        <is>
          <t>FALSO</t>
        </is>
      </c>
      <c r="R1441" s="149" t="inlineStr">
        <is>
          <t>Esperado</t>
        </is>
      </c>
      <c r="S1441" s="149" t="inlineStr">
        <is>
          <t>Esperado</t>
        </is>
      </c>
      <c r="T1441" s="149" t="inlineStr">
        <is>
          <t>Dato Válido</t>
        </is>
      </c>
      <c r="U1441" s="149" t="n"/>
    </row>
    <row r="1442" ht="15.75" customHeight="1" s="412">
      <c r="A1442" s="5" t="n">
        <v>827</v>
      </c>
      <c r="B1442" s="252" t="n">
        <v>173</v>
      </c>
      <c r="C1442" s="246" t="n">
        <v>257</v>
      </c>
      <c r="D1442" s="246" t="n">
        <v>3</v>
      </c>
      <c r="E1442" s="46" t="n">
        <v>43521</v>
      </c>
      <c r="F1442" s="246" t="n">
        <v>5227</v>
      </c>
      <c r="G1442" s="246" t="n">
        <v>7582</v>
      </c>
      <c r="H1442" s="246" t="n">
        <v>7111</v>
      </c>
      <c r="I1442" s="246" t="n">
        <v>5</v>
      </c>
      <c r="J1442" s="47">
        <f>+(((G1442-F1442)-(H1442-F1442))/(H1442-F1442))*100</f>
        <v/>
      </c>
      <c r="K1442" s="51">
        <f>AVERAGE(J1442:J1443)</f>
        <v/>
      </c>
      <c r="L1442" s="51">
        <f>_xlfn.STDEV.S(J1442,J1443)</f>
        <v/>
      </c>
      <c r="M1442" s="50" t="n"/>
      <c r="O1442" s="295">
        <f>+(H1442-F1442)/10</f>
        <v/>
      </c>
      <c r="P1442" s="26" t="inlineStr">
        <is>
          <t>FALSO</t>
        </is>
      </c>
      <c r="Q1442" s="26" t="inlineStr">
        <is>
          <t>FALSO</t>
        </is>
      </c>
      <c r="R1442" s="149" t="inlineStr">
        <is>
          <t>No esperado</t>
        </is>
      </c>
      <c r="S1442" s="149" t="inlineStr">
        <is>
          <t>Esperado</t>
        </is>
      </c>
      <c r="T1442" s="149" t="inlineStr">
        <is>
          <t>Dato Válido</t>
        </is>
      </c>
      <c r="U1442" s="149" t="n"/>
    </row>
    <row r="1443" ht="15.75" customHeight="1" s="412">
      <c r="A1443" s="5" t="n">
        <v>828</v>
      </c>
      <c r="B1443" s="252" t="n">
        <v>174</v>
      </c>
      <c r="C1443" s="246" t="n">
        <v>257</v>
      </c>
      <c r="D1443" s="246" t="n">
        <v>3</v>
      </c>
      <c r="E1443" s="46" t="n">
        <v>43521</v>
      </c>
      <c r="F1443" s="246" t="n">
        <v>5182</v>
      </c>
      <c r="G1443" s="246" t="n">
        <v>7318</v>
      </c>
      <c r="H1443" s="246" t="n">
        <v>6887</v>
      </c>
      <c r="I1443" s="246" t="n"/>
      <c r="J1443" s="47">
        <f>+(((G1443-F1443)-(H1443-F1443))/(H1443-F1443))*100</f>
        <v/>
      </c>
      <c r="K1443" s="51" t="n"/>
      <c r="L1443" s="51" t="n"/>
      <c r="M1443" s="50" t="n"/>
      <c r="O1443" s="295">
        <f>+(H1443-F1443)/10</f>
        <v/>
      </c>
      <c r="P1443" s="26" t="inlineStr">
        <is>
          <t>FALSO</t>
        </is>
      </c>
      <c r="Q1443" s="26" t="inlineStr">
        <is>
          <t>FALSO</t>
        </is>
      </c>
      <c r="R1443" s="149" t="inlineStr">
        <is>
          <t>No esperado</t>
        </is>
      </c>
      <c r="S1443" s="149" t="inlineStr">
        <is>
          <t>Esperado</t>
        </is>
      </c>
      <c r="T1443" s="149" t="inlineStr">
        <is>
          <t>Dato Válido</t>
        </is>
      </c>
      <c r="U1443" s="149" t="n"/>
    </row>
    <row r="1444" ht="15.75" customHeight="1" s="412">
      <c r="A1444" s="5" t="n">
        <v>1477</v>
      </c>
      <c r="B1444" s="252" t="n">
        <v>173</v>
      </c>
      <c r="C1444" s="246" t="n">
        <v>257</v>
      </c>
      <c r="D1444" s="246" t="n">
        <v>5</v>
      </c>
      <c r="E1444" s="46" t="n">
        <v>43531</v>
      </c>
      <c r="F1444" s="246" t="n">
        <v>5227</v>
      </c>
      <c r="G1444" s="246" t="n">
        <v>7615</v>
      </c>
      <c r="H1444" s="246" t="n">
        <v>7254</v>
      </c>
      <c r="I1444" s="246" t="n">
        <v>9</v>
      </c>
      <c r="J1444" s="47">
        <f>+(((G1444-F1444)-(H1444-F1444))/(H1444-F1444))*100</f>
        <v/>
      </c>
      <c r="K1444" s="51">
        <f>AVERAGE(J1444:J1445)</f>
        <v/>
      </c>
      <c r="L1444" s="51">
        <f>_xlfn.STDEV.S(J1444,J1445)</f>
        <v/>
      </c>
      <c r="M1444" s="50" t="n"/>
      <c r="O1444" s="295">
        <f>+(H1444-F1444)/10</f>
        <v/>
      </c>
      <c r="P1444" s="26" t="inlineStr">
        <is>
          <t>FALSO</t>
        </is>
      </c>
      <c r="Q1444" s="26" t="inlineStr">
        <is>
          <t>FALSO</t>
        </is>
      </c>
      <c r="R1444" s="149" t="inlineStr">
        <is>
          <t>Esperado</t>
        </is>
      </c>
      <c r="S1444" s="149" t="inlineStr">
        <is>
          <t>Esperado</t>
        </is>
      </c>
      <c r="T1444" s="149" t="inlineStr">
        <is>
          <t>Dato Válido</t>
        </is>
      </c>
      <c r="U1444" s="149" t="n"/>
    </row>
    <row r="1445" ht="15.75" customHeight="1" s="412">
      <c r="A1445" s="5" t="n">
        <v>1478</v>
      </c>
      <c r="B1445" s="252" t="n">
        <v>174</v>
      </c>
      <c r="C1445" s="246" t="n">
        <v>257</v>
      </c>
      <c r="D1445" s="246" t="n">
        <v>5</v>
      </c>
      <c r="E1445" s="46" t="n">
        <v>43531</v>
      </c>
      <c r="F1445" s="246" t="n">
        <v>5182</v>
      </c>
      <c r="G1445" s="246" t="n">
        <v>7616</v>
      </c>
      <c r="H1445" s="246" t="n">
        <v>7253</v>
      </c>
      <c r="I1445" s="246" t="n"/>
      <c r="J1445" s="47">
        <f>+(((G1445-F1445)-(H1445-F1445))/(H1445-F1445))*100</f>
        <v/>
      </c>
      <c r="K1445" s="50" t="n"/>
      <c r="L1445" s="50" t="n"/>
      <c r="M1445" s="50" t="n"/>
      <c r="O1445" s="295">
        <f>+(H1445-F1445)/10</f>
        <v/>
      </c>
      <c r="P1445" s="26" t="inlineStr">
        <is>
          <t>FALSO</t>
        </is>
      </c>
      <c r="Q1445" s="26" t="inlineStr">
        <is>
          <t>FALSO</t>
        </is>
      </c>
      <c r="R1445" s="149" t="inlineStr">
        <is>
          <t>Esperado</t>
        </is>
      </c>
      <c r="S1445" s="149" t="inlineStr">
        <is>
          <t>Esperado</t>
        </is>
      </c>
      <c r="T1445" s="149" t="inlineStr">
        <is>
          <t>Dato Válido</t>
        </is>
      </c>
      <c r="U1445" s="149" t="n"/>
    </row>
    <row r="1446" ht="15.75" customHeight="1" s="412">
      <c r="A1446" s="15" t="n">
        <v>2075</v>
      </c>
      <c r="B1446" s="16" t="n">
        <v>121</v>
      </c>
      <c r="C1446" s="52" t="n">
        <v>257</v>
      </c>
      <c r="D1446" s="52" t="n">
        <v>7</v>
      </c>
      <c r="E1446" s="53" t="n">
        <v>43545</v>
      </c>
      <c r="F1446" s="54" t="n">
        <v>5262</v>
      </c>
      <c r="G1446" s="52" t="n">
        <v>7739</v>
      </c>
      <c r="H1446" s="52" t="n">
        <v>7383</v>
      </c>
      <c r="I1446" s="246" t="n"/>
      <c r="J1446" s="47">
        <f>+(((G1446-F1446)-(H1446-F1446))/(H1446-F1446))*100</f>
        <v/>
      </c>
      <c r="K1446" s="51">
        <f>AVERAGE(J1446:J1447)</f>
        <v/>
      </c>
      <c r="L1446" s="51">
        <f>_xlfn.STDEV.S(J1446,J1447)</f>
        <v/>
      </c>
      <c r="M1446" s="50" t="n"/>
      <c r="O1446" s="295">
        <f>+(H1446-F1446)/10</f>
        <v/>
      </c>
      <c r="P1446" s="26" t="inlineStr">
        <is>
          <t>FALSO</t>
        </is>
      </c>
      <c r="Q1446" s="26" t="inlineStr">
        <is>
          <t>FALSO</t>
        </is>
      </c>
      <c r="R1446" s="149" t="inlineStr">
        <is>
          <t>Esperado</t>
        </is>
      </c>
      <c r="S1446" s="149" t="inlineStr">
        <is>
          <t>Esperado</t>
        </is>
      </c>
      <c r="T1446" s="149" t="inlineStr">
        <is>
          <t>Dato Válido</t>
        </is>
      </c>
      <c r="U1446" s="149" t="n"/>
    </row>
    <row r="1447" ht="15.75" customHeight="1" s="412">
      <c r="A1447" s="15" t="n">
        <v>2076</v>
      </c>
      <c r="B1447" s="16" t="n">
        <v>122</v>
      </c>
      <c r="C1447" s="52" t="n">
        <v>257</v>
      </c>
      <c r="D1447" s="52" t="n">
        <v>7</v>
      </c>
      <c r="E1447" s="53" t="n">
        <v>43545</v>
      </c>
      <c r="F1447" s="54" t="n">
        <v>5223</v>
      </c>
      <c r="G1447" s="52" t="n">
        <v>7952</v>
      </c>
      <c r="H1447" s="52" t="n">
        <v>7550</v>
      </c>
      <c r="I1447" s="246" t="n"/>
      <c r="J1447" s="47">
        <f>+(((G1447-F1447)-(H1447-F1447))/(H1447-F1447))*100</f>
        <v/>
      </c>
      <c r="K1447" s="50" t="n"/>
      <c r="L1447" s="50" t="n"/>
      <c r="M1447" s="50" t="n"/>
      <c r="O1447" s="295">
        <f>+(H1447-F1447)/10</f>
        <v/>
      </c>
      <c r="P1447" s="26" t="inlineStr">
        <is>
          <t>FALSO</t>
        </is>
      </c>
      <c r="Q1447" s="26" t="inlineStr">
        <is>
          <t>FALSO</t>
        </is>
      </c>
      <c r="R1447" s="149" t="inlineStr">
        <is>
          <t>Esperado</t>
        </is>
      </c>
      <c r="S1447" s="149" t="inlineStr">
        <is>
          <t>Esperado</t>
        </is>
      </c>
      <c r="T1447" s="149" t="inlineStr">
        <is>
          <t>Dato Válido</t>
        </is>
      </c>
      <c r="U1447" s="149" t="n"/>
    </row>
    <row r="1448" ht="15.75" customHeight="1" s="412">
      <c r="A1448" s="15" t="n">
        <v>2691</v>
      </c>
      <c r="B1448" s="16" t="n">
        <v>63</v>
      </c>
      <c r="C1448" s="52" t="n">
        <v>257</v>
      </c>
      <c r="D1448" s="52" t="n">
        <v>10</v>
      </c>
      <c r="E1448" s="53" t="n">
        <v>43564</v>
      </c>
      <c r="F1448" s="54" t="n">
        <v>5214</v>
      </c>
      <c r="G1448" s="52" t="n">
        <v>7669</v>
      </c>
      <c r="H1448" s="52" t="n">
        <v>7326</v>
      </c>
      <c r="I1448" s="52" t="n"/>
      <c r="J1448" s="47">
        <f>+(((G1448-F1448)-(H1448-F1448))/(H1448-F1448))*100</f>
        <v/>
      </c>
      <c r="K1448" s="51">
        <f>AVERAGE(J1448:J1449)</f>
        <v/>
      </c>
      <c r="L1448" s="51">
        <f>_xlfn.STDEV.S(J1448,J1449)</f>
        <v/>
      </c>
      <c r="M1448" s="50">
        <f>(K1446-K1448)/19</f>
        <v/>
      </c>
      <c r="N1448" s="295">
        <f>(K1440-K1448)/50</f>
        <v/>
      </c>
      <c r="O1448" s="295">
        <f>+(H1448-F1448)/10</f>
        <v/>
      </c>
      <c r="P1448" s="26" t="inlineStr">
        <is>
          <t>FALSO</t>
        </is>
      </c>
      <c r="Q1448" s="26" t="inlineStr">
        <is>
          <t>FALSO</t>
        </is>
      </c>
      <c r="R1448" s="149" t="inlineStr">
        <is>
          <t>No esperado</t>
        </is>
      </c>
      <c r="S1448" s="149" t="inlineStr">
        <is>
          <t>Esperado</t>
        </is>
      </c>
      <c r="T1448" s="149" t="inlineStr">
        <is>
          <t>Dato Válido</t>
        </is>
      </c>
      <c r="U1448" s="149" t="n"/>
    </row>
    <row r="1449" ht="15.75" customHeight="1" s="412">
      <c r="A1449" s="15" t="n">
        <v>2692</v>
      </c>
      <c r="B1449" s="16" t="n">
        <v>64</v>
      </c>
      <c r="C1449" s="52" t="n">
        <v>257</v>
      </c>
      <c r="D1449" s="52" t="n">
        <v>10</v>
      </c>
      <c r="E1449" s="53" t="n">
        <v>43564</v>
      </c>
      <c r="F1449" s="54" t="n">
        <v>5232</v>
      </c>
      <c r="G1449" s="52" t="n">
        <v>7475</v>
      </c>
      <c r="H1449" s="52" t="n">
        <v>7161</v>
      </c>
      <c r="I1449" s="52" t="n"/>
      <c r="J1449" s="47">
        <f>+(((G1449-F1449)-(H1449-F1449))/(H1449-F1449))*100</f>
        <v/>
      </c>
      <c r="K1449" s="50" t="n"/>
      <c r="L1449" s="50" t="n"/>
      <c r="M1449" s="50" t="n"/>
      <c r="O1449" s="295">
        <f>+(H1449-F1449)/10</f>
        <v/>
      </c>
      <c r="P1449" s="26" t="inlineStr">
        <is>
          <t>FALSO</t>
        </is>
      </c>
      <c r="Q1449" s="26" t="inlineStr">
        <is>
          <t>FALSO</t>
        </is>
      </c>
      <c r="R1449" s="149" t="inlineStr">
        <is>
          <t>No esperado</t>
        </is>
      </c>
      <c r="S1449" s="149" t="inlineStr">
        <is>
          <t>Esperado</t>
        </is>
      </c>
      <c r="T1449" s="149" t="inlineStr">
        <is>
          <t>Dato Válido</t>
        </is>
      </c>
      <c r="U1449" s="149" t="n"/>
    </row>
    <row r="1450" ht="15.75" customHeight="1" s="412">
      <c r="A1450" s="5" t="n">
        <v>521</v>
      </c>
      <c r="B1450" s="252" t="n">
        <v>171</v>
      </c>
      <c r="C1450" s="201" t="n">
        <v>258</v>
      </c>
      <c r="D1450" s="201" t="n">
        <v>2</v>
      </c>
      <c r="E1450" s="8" t="n">
        <v>43517</v>
      </c>
      <c r="F1450" s="201" t="n">
        <v>5259</v>
      </c>
      <c r="G1450" s="201" t="n">
        <v>6995</v>
      </c>
      <c r="H1450" s="201" t="n">
        <v>6329</v>
      </c>
      <c r="I1450" s="201" t="n">
        <v>10</v>
      </c>
      <c r="J1450" s="9">
        <f>+(((G1450-F1450)-(H1450-F1450))/(H1450-F1450))*100</f>
        <v/>
      </c>
      <c r="K1450" s="33">
        <f>AVERAGE(J1450:J1451)</f>
        <v/>
      </c>
      <c r="L1450" s="33">
        <f>_xlfn.STDEV.S(J1450,J1451)</f>
        <v/>
      </c>
      <c r="M1450" s="13" t="n">
        <v>3</v>
      </c>
      <c r="O1450" s="295">
        <f>+(H1450-F1450)/10</f>
        <v/>
      </c>
      <c r="P1450" s="26" t="inlineStr">
        <is>
          <t>FALSO</t>
        </is>
      </c>
      <c r="Q1450" s="26" t="inlineStr">
        <is>
          <t>FALSO</t>
        </is>
      </c>
      <c r="R1450" s="149" t="inlineStr">
        <is>
          <t>Esperado</t>
        </is>
      </c>
      <c r="S1450" s="149" t="inlineStr">
        <is>
          <t>Esperado</t>
        </is>
      </c>
      <c r="T1450" s="149" t="inlineStr">
        <is>
          <t>Se descarta</t>
        </is>
      </c>
      <c r="U1450" s="149" t="n"/>
    </row>
    <row r="1451" ht="15.75" customHeight="1" s="412">
      <c r="A1451" s="5" t="n">
        <v>522</v>
      </c>
      <c r="B1451" s="252" t="n">
        <v>172</v>
      </c>
      <c r="C1451" s="201" t="n">
        <v>258</v>
      </c>
      <c r="D1451" s="201" t="n">
        <v>2</v>
      </c>
      <c r="E1451" s="8" t="n">
        <v>43517</v>
      </c>
      <c r="F1451" s="201" t="n">
        <v>5274</v>
      </c>
      <c r="G1451" s="201" t="n">
        <v>6869</v>
      </c>
      <c r="H1451" s="201" t="n">
        <v>6268</v>
      </c>
      <c r="I1451" s="201" t="n"/>
      <c r="J1451" s="9">
        <f>+(((G1451-F1451)-(H1451-F1451))/(H1451-F1451))*100</f>
        <v/>
      </c>
      <c r="K1451" s="33" t="n"/>
      <c r="L1451" s="33" t="n"/>
      <c r="M1451" s="13" t="n"/>
      <c r="O1451" s="295">
        <f>+(H1451-F1451)/10</f>
        <v/>
      </c>
      <c r="P1451" s="26" t="inlineStr">
        <is>
          <t>FALSO</t>
        </is>
      </c>
      <c r="Q1451" s="26" t="inlineStr">
        <is>
          <t>FALSO</t>
        </is>
      </c>
      <c r="R1451" s="149" t="inlineStr">
        <is>
          <t>No esperado</t>
        </is>
      </c>
      <c r="S1451" s="149" t="inlineStr">
        <is>
          <t>Esperado</t>
        </is>
      </c>
      <c r="T1451" s="149" t="inlineStr">
        <is>
          <t>Se descarta</t>
        </is>
      </c>
      <c r="U1451" s="149" t="n"/>
    </row>
    <row r="1452" ht="15.75" customHeight="1" s="412">
      <c r="A1452" s="5" t="n">
        <v>1175</v>
      </c>
      <c r="B1452" s="252" t="n">
        <v>129</v>
      </c>
      <c r="C1452" s="201" t="n">
        <v>258</v>
      </c>
      <c r="D1452" s="201" t="n">
        <v>4</v>
      </c>
      <c r="E1452" s="8" t="n">
        <v>43524</v>
      </c>
      <c r="F1452" s="201" t="n">
        <v>5238</v>
      </c>
      <c r="G1452" s="201" t="n">
        <v>7723</v>
      </c>
      <c r="H1452" s="201" t="n">
        <v>6860</v>
      </c>
      <c r="I1452" s="201" t="n">
        <v>10</v>
      </c>
      <c r="J1452" s="9">
        <f>+(((G1452-F1452)-(H1452-F1452))/(H1452-F1452))*100</f>
        <v/>
      </c>
      <c r="K1452" s="33">
        <f>AVERAGE(J1452:J1453)</f>
        <v/>
      </c>
      <c r="L1452" s="33">
        <f>_xlfn.STDEV.S(J1452,J1453)</f>
        <v/>
      </c>
      <c r="M1452" s="13" t="n"/>
      <c r="O1452" s="295">
        <f>+(H1452-F1452)/10</f>
        <v/>
      </c>
      <c r="P1452" s="26" t="inlineStr">
        <is>
          <t>FALSO</t>
        </is>
      </c>
      <c r="Q1452" s="26" t="inlineStr">
        <is>
          <t>FALSO</t>
        </is>
      </c>
      <c r="R1452" s="149" t="inlineStr">
        <is>
          <t>Esperado</t>
        </is>
      </c>
      <c r="S1452" s="149" t="inlineStr">
        <is>
          <t>Esperado</t>
        </is>
      </c>
      <c r="T1452" s="149" t="inlineStr">
        <is>
          <t>Se descarta</t>
        </is>
      </c>
      <c r="U1452" s="149" t="n"/>
    </row>
    <row r="1453" ht="15.75" customHeight="1" s="412">
      <c r="A1453" s="5" t="n">
        <v>1176</v>
      </c>
      <c r="B1453" s="252" t="n">
        <v>130</v>
      </c>
      <c r="C1453" s="201" t="n">
        <v>258</v>
      </c>
      <c r="D1453" s="201" t="n">
        <v>4</v>
      </c>
      <c r="E1453" s="8" t="n">
        <v>43524</v>
      </c>
      <c r="F1453" s="201" t="n">
        <v>5212</v>
      </c>
      <c r="G1453" s="201" t="n">
        <v>7884</v>
      </c>
      <c r="H1453" s="201" t="n">
        <v>6932</v>
      </c>
      <c r="I1453" s="201" t="n"/>
      <c r="J1453" s="9">
        <f>+(((G1453-F1453)-(H1453-F1453))/(H1453-F1453))*100</f>
        <v/>
      </c>
      <c r="K1453" s="13" t="n"/>
      <c r="L1453" s="13" t="n"/>
      <c r="M1453" s="13" t="n"/>
      <c r="O1453" s="295">
        <f>+(H1453-F1453)/10</f>
        <v/>
      </c>
      <c r="P1453" s="26" t="inlineStr">
        <is>
          <t>FALSO</t>
        </is>
      </c>
      <c r="Q1453" s="26" t="inlineStr">
        <is>
          <t>FALSO</t>
        </is>
      </c>
      <c r="R1453" s="149" t="inlineStr">
        <is>
          <t>Esperado</t>
        </is>
      </c>
      <c r="S1453" s="149" t="inlineStr">
        <is>
          <t>No esperado</t>
        </is>
      </c>
      <c r="T1453" s="149" t="inlineStr">
        <is>
          <t>Se descarta</t>
        </is>
      </c>
      <c r="U1453" s="149" t="n"/>
    </row>
    <row r="1454" ht="15.75" customHeight="1" s="412">
      <c r="A1454" s="5" t="n">
        <v>1825</v>
      </c>
      <c r="B1454" s="252" t="n">
        <v>129</v>
      </c>
      <c r="C1454" s="201" t="n">
        <v>258</v>
      </c>
      <c r="D1454" s="201" t="n">
        <v>6</v>
      </c>
      <c r="E1454" s="8" t="n">
        <v>43535</v>
      </c>
      <c r="F1454" s="201" t="n">
        <v>5238</v>
      </c>
      <c r="G1454" s="201" t="n">
        <v>7886</v>
      </c>
      <c r="H1454" s="201" t="n">
        <v>7089</v>
      </c>
      <c r="I1454" s="201" t="n">
        <v>10</v>
      </c>
      <c r="J1454" s="9">
        <f>+(((G1454-F1454)-(H1454-F1454))/(H1454-F1454))*100</f>
        <v/>
      </c>
      <c r="K1454" s="33">
        <f>AVERAGE(J1454:J1455)</f>
        <v/>
      </c>
      <c r="L1454" s="33">
        <f>_xlfn.STDEV.S(J1454,J1455)</f>
        <v/>
      </c>
      <c r="M1454" s="13" t="n"/>
      <c r="O1454" s="295">
        <f>+(H1454-F1454)/10</f>
        <v/>
      </c>
      <c r="P1454" s="26" t="inlineStr">
        <is>
          <t>FALSO</t>
        </is>
      </c>
      <c r="Q1454" s="26" t="inlineStr">
        <is>
          <t>FALSO</t>
        </is>
      </c>
      <c r="R1454" s="149" t="inlineStr">
        <is>
          <t>Esperado</t>
        </is>
      </c>
      <c r="S1454" s="149" t="inlineStr">
        <is>
          <t>Esperado</t>
        </is>
      </c>
      <c r="T1454" s="149" t="inlineStr">
        <is>
          <t>Se descarta</t>
        </is>
      </c>
      <c r="U1454" s="149" t="n"/>
    </row>
    <row r="1455" ht="15.75" customHeight="1" s="412">
      <c r="A1455" s="5" t="n">
        <v>1826</v>
      </c>
      <c r="B1455" s="252" t="n">
        <v>130</v>
      </c>
      <c r="C1455" s="201" t="n">
        <v>258</v>
      </c>
      <c r="D1455" s="201" t="n">
        <v>6</v>
      </c>
      <c r="E1455" s="8" t="n">
        <v>43535</v>
      </c>
      <c r="F1455" s="201" t="n">
        <v>5212</v>
      </c>
      <c r="G1455" s="201" t="n">
        <v>8227</v>
      </c>
      <c r="H1455" s="201" t="n">
        <v>7308</v>
      </c>
      <c r="I1455" s="201" t="n"/>
      <c r="J1455" s="9">
        <f>+(((G1455-F1455)-(H1455-F1455))/(H1455-F1455))*100</f>
        <v/>
      </c>
      <c r="K1455" s="33" t="n"/>
      <c r="L1455" s="33" t="n"/>
      <c r="M1455" s="13" t="n"/>
      <c r="O1455" s="295">
        <f>+(H1455-F1455)/10</f>
        <v/>
      </c>
      <c r="P1455" s="26" t="inlineStr">
        <is>
          <t>FALSO</t>
        </is>
      </c>
      <c r="Q1455" s="26" t="inlineStr">
        <is>
          <t>FALSO</t>
        </is>
      </c>
      <c r="R1455" s="149" t="inlineStr">
        <is>
          <t>Esperado</t>
        </is>
      </c>
      <c r="S1455" s="149" t="inlineStr">
        <is>
          <t>Esperado</t>
        </is>
      </c>
      <c r="T1455" s="149" t="inlineStr">
        <is>
          <t>Se descarta</t>
        </is>
      </c>
      <c r="U1455" s="149" t="n"/>
    </row>
    <row r="1456" ht="15.75" customHeight="1" s="412">
      <c r="A1456" s="15" t="n">
        <v>2509</v>
      </c>
      <c r="B1456" s="16" t="n">
        <v>97</v>
      </c>
      <c r="C1456" s="17" t="n">
        <v>258</v>
      </c>
      <c r="D1456" s="17" t="n">
        <v>9</v>
      </c>
      <c r="E1456" s="18" t="n">
        <v>43557</v>
      </c>
      <c r="F1456" s="19" t="n">
        <v>5287</v>
      </c>
      <c r="G1456" s="17" t="n">
        <v>7678</v>
      </c>
      <c r="H1456" s="17" t="n">
        <v>7222</v>
      </c>
      <c r="I1456" s="201" t="n"/>
      <c r="J1456" s="9">
        <f>+(((G1456-F1456)-(H1456-F1456))/(H1456-F1456))*100</f>
        <v/>
      </c>
      <c r="K1456" s="33">
        <f>AVERAGE(J1456:J1457)</f>
        <v/>
      </c>
      <c r="L1456" s="33">
        <f>_xlfn.STDEV.S(J1456,J1457)</f>
        <v/>
      </c>
      <c r="M1456" s="13" t="n"/>
      <c r="O1456" s="295">
        <f>+(H1456-F1456)/10</f>
        <v/>
      </c>
      <c r="P1456" s="26" t="inlineStr">
        <is>
          <t>FALSO</t>
        </is>
      </c>
      <c r="Q1456" s="26" t="inlineStr">
        <is>
          <t>FALSO</t>
        </is>
      </c>
      <c r="R1456" s="149" t="inlineStr">
        <is>
          <t>No esperado</t>
        </is>
      </c>
      <c r="S1456" s="149" t="inlineStr">
        <is>
          <t>Esperado</t>
        </is>
      </c>
      <c r="T1456" s="149" t="inlineStr">
        <is>
          <t>Se descarta</t>
        </is>
      </c>
      <c r="U1456" s="149" t="n"/>
    </row>
    <row r="1457" ht="15.75" customHeight="1" s="412">
      <c r="A1457" s="15" t="n">
        <v>2510</v>
      </c>
      <c r="B1457" s="16" t="n">
        <v>98</v>
      </c>
      <c r="C1457" s="17" t="n">
        <v>258</v>
      </c>
      <c r="D1457" s="17" t="n">
        <v>9</v>
      </c>
      <c r="E1457" s="18" t="n">
        <v>43557</v>
      </c>
      <c r="F1457" s="19" t="n">
        <v>5252</v>
      </c>
      <c r="G1457" s="17" t="n">
        <v>7823</v>
      </c>
      <c r="H1457" s="17" t="n">
        <v>7330</v>
      </c>
      <c r="I1457" s="201" t="n"/>
      <c r="J1457" s="9">
        <f>+(((G1457-F1457)-(H1457-F1457))/(H1457-F1457))*100</f>
        <v/>
      </c>
      <c r="K1457" s="13" t="n"/>
      <c r="L1457" s="13" t="n"/>
      <c r="M1457" s="13" t="n"/>
      <c r="O1457" s="295">
        <f>+(H1457-F1457)/10</f>
        <v/>
      </c>
      <c r="P1457" s="26" t="inlineStr">
        <is>
          <t>FALSO</t>
        </is>
      </c>
      <c r="Q1457" s="26" t="inlineStr">
        <is>
          <t>FALSO</t>
        </is>
      </c>
      <c r="R1457" s="149" t="inlineStr">
        <is>
          <t>Esperado</t>
        </is>
      </c>
      <c r="S1457" s="149" t="inlineStr">
        <is>
          <t>Esperado</t>
        </is>
      </c>
      <c r="T1457" s="149" t="inlineStr">
        <is>
          <t>Se descarta</t>
        </is>
      </c>
      <c r="U1457" s="149" t="n"/>
    </row>
    <row r="1458" ht="15.75" customHeight="1" s="412">
      <c r="A1458" s="15" t="n">
        <v>3157</v>
      </c>
      <c r="B1458" s="16" t="n">
        <v>97</v>
      </c>
      <c r="C1458" s="17" t="n">
        <v>258</v>
      </c>
      <c r="D1458" s="17" t="n">
        <v>12</v>
      </c>
      <c r="E1458" s="18" t="n">
        <v>43577</v>
      </c>
      <c r="F1458" s="19" t="n">
        <v>5287</v>
      </c>
      <c r="G1458" s="17" t="n">
        <v>7244</v>
      </c>
      <c r="H1458" s="17" t="n">
        <v>6951</v>
      </c>
      <c r="I1458" s="17" t="n"/>
      <c r="J1458" s="9">
        <f>+(((G1458-F1458)-(H1458-F1458))/(H1458-F1458))*100</f>
        <v/>
      </c>
      <c r="K1458" s="33">
        <f>AVERAGE(J1458:J1459)</f>
        <v/>
      </c>
      <c r="L1458" s="33">
        <f>_xlfn.STDEV.S(J1458,J1459)</f>
        <v/>
      </c>
      <c r="M1458" s="13">
        <f>(K1456-K1458)/20</f>
        <v/>
      </c>
      <c r="N1458" s="295">
        <f>(K1454-K1458)/42</f>
        <v/>
      </c>
      <c r="O1458" s="295">
        <f>+(H1458-F1458)/10</f>
        <v/>
      </c>
      <c r="P1458" s="26" t="inlineStr">
        <is>
          <t>FALSO</t>
        </is>
      </c>
      <c r="Q1458" s="26" t="inlineStr">
        <is>
          <t>FALSO</t>
        </is>
      </c>
      <c r="R1458" s="149" t="inlineStr">
        <is>
          <t>No esperado</t>
        </is>
      </c>
      <c r="S1458" s="149" t="inlineStr">
        <is>
          <t>Esperado</t>
        </is>
      </c>
      <c r="T1458" s="149" t="inlineStr">
        <is>
          <t>Se descarta</t>
        </is>
      </c>
      <c r="U1458" s="149" t="n"/>
    </row>
    <row r="1459" ht="15.75" customHeight="1" s="412">
      <c r="A1459" s="15" t="n">
        <v>3158</v>
      </c>
      <c r="B1459" s="16" t="n">
        <v>98</v>
      </c>
      <c r="C1459" s="17" t="n">
        <v>258</v>
      </c>
      <c r="D1459" s="17" t="n">
        <v>12</v>
      </c>
      <c r="E1459" s="18" t="n">
        <v>43577</v>
      </c>
      <c r="F1459" s="19" t="n">
        <v>5252</v>
      </c>
      <c r="G1459" s="17" t="n">
        <v>7096</v>
      </c>
      <c r="H1459" s="17" t="n">
        <v>6822</v>
      </c>
      <c r="I1459" s="17" t="n"/>
      <c r="J1459" s="9">
        <f>+(((G1459-F1459)-(H1459-F1459))/(H1459-F1459))*100</f>
        <v/>
      </c>
      <c r="K1459" s="13" t="n"/>
      <c r="L1459" s="13" t="n"/>
      <c r="M1459" s="13" t="n"/>
      <c r="O1459" s="295">
        <f>+(H1459-F1459)/10</f>
        <v/>
      </c>
      <c r="P1459" s="26" t="inlineStr">
        <is>
          <t>FALSO</t>
        </is>
      </c>
      <c r="Q1459" s="26" t="inlineStr">
        <is>
          <t>FALSO</t>
        </is>
      </c>
      <c r="R1459" s="149" t="inlineStr">
        <is>
          <t>No esperado</t>
        </is>
      </c>
      <c r="S1459" s="149" t="inlineStr">
        <is>
          <t>Esperado</t>
        </is>
      </c>
      <c r="T1459" s="149" t="inlineStr">
        <is>
          <t>Se descarta</t>
        </is>
      </c>
      <c r="U1459" s="149" t="n"/>
    </row>
    <row r="1460" ht="15.75" customHeight="1" s="412">
      <c r="A1460" s="5" t="n">
        <v>523</v>
      </c>
      <c r="B1460" s="252" t="n">
        <v>173</v>
      </c>
      <c r="C1460" s="255" t="n">
        <v>259</v>
      </c>
      <c r="D1460" s="255" t="n">
        <v>2</v>
      </c>
      <c r="E1460" s="58" t="n">
        <v>43517</v>
      </c>
      <c r="F1460" s="255" t="n">
        <v>5227</v>
      </c>
      <c r="G1460" s="255" t="n">
        <v>8877</v>
      </c>
      <c r="H1460" s="255" t="n">
        <v>7996</v>
      </c>
      <c r="I1460" s="255" t="n">
        <v>9</v>
      </c>
      <c r="J1460" s="59">
        <f>+(((G1460-F1460)-(H1460-F1460))/(H1460-F1460))*100</f>
        <v/>
      </c>
      <c r="K1460" s="34">
        <f>AVERAGE(J1460:J1461)</f>
        <v/>
      </c>
      <c r="L1460" s="34">
        <f>_xlfn.STDEV.S(J1460,J1461)</f>
        <v/>
      </c>
      <c r="M1460" s="35" t="n">
        <v>2</v>
      </c>
      <c r="O1460" s="295">
        <f>+(H1460-F1460)/10</f>
        <v/>
      </c>
      <c r="P1460" s="26" t="inlineStr">
        <is>
          <t>FALSO</t>
        </is>
      </c>
      <c r="Q1460" s="26" t="inlineStr">
        <is>
          <t>FALSO</t>
        </is>
      </c>
      <c r="R1460" s="149" t="inlineStr">
        <is>
          <t>Esperado</t>
        </is>
      </c>
      <c r="S1460" s="149" t="inlineStr">
        <is>
          <t>Esperado</t>
        </is>
      </c>
      <c r="T1460" s="149" t="inlineStr">
        <is>
          <t>Se descarta</t>
        </is>
      </c>
      <c r="U1460" s="149" t="n"/>
    </row>
    <row r="1461" ht="15.75" customHeight="1" s="412">
      <c r="A1461" s="5" t="n">
        <v>524</v>
      </c>
      <c r="B1461" s="252" t="n">
        <v>174</v>
      </c>
      <c r="C1461" s="255" t="n">
        <v>259</v>
      </c>
      <c r="D1461" s="255" t="n">
        <v>2</v>
      </c>
      <c r="E1461" s="58" t="n">
        <v>43517</v>
      </c>
      <c r="F1461" s="255" t="n">
        <v>5182</v>
      </c>
      <c r="G1461" s="255" t="n">
        <v>8707</v>
      </c>
      <c r="H1461" s="255" t="n">
        <v>7804</v>
      </c>
      <c r="I1461" s="255" t="n"/>
      <c r="J1461" s="59">
        <f>+(((G1461-F1461)-(H1461-F1461))/(H1461-F1461))*100</f>
        <v/>
      </c>
      <c r="K1461" s="35" t="n"/>
      <c r="L1461" s="35" t="n"/>
      <c r="M1461" s="35" t="n"/>
      <c r="O1461" s="295">
        <f>+(H1461-F1461)/10</f>
        <v/>
      </c>
      <c r="P1461" s="26" t="inlineStr">
        <is>
          <t>FALSO</t>
        </is>
      </c>
      <c r="Q1461" s="26" t="inlineStr">
        <is>
          <t>FALSO</t>
        </is>
      </c>
      <c r="R1461" s="149" t="inlineStr">
        <is>
          <t>No esperado</t>
        </is>
      </c>
      <c r="S1461" s="149" t="inlineStr">
        <is>
          <t>No esperado</t>
        </is>
      </c>
      <c r="T1461" s="149" t="inlineStr">
        <is>
          <t>Se descarta</t>
        </is>
      </c>
      <c r="U1461" s="149" t="n"/>
    </row>
    <row r="1462" ht="15.75" customHeight="1" s="412">
      <c r="A1462" s="5" t="n">
        <v>1177</v>
      </c>
      <c r="B1462" s="252" t="n">
        <v>131</v>
      </c>
      <c r="C1462" s="255" t="n">
        <v>259</v>
      </c>
      <c r="D1462" s="255" t="n">
        <v>4</v>
      </c>
      <c r="E1462" s="58" t="n">
        <v>43524</v>
      </c>
      <c r="F1462" s="255" t="n">
        <v>5209</v>
      </c>
      <c r="G1462" s="255" t="n">
        <v>9257</v>
      </c>
      <c r="H1462" s="255" t="n">
        <v>8190</v>
      </c>
      <c r="I1462" s="255" t="n">
        <v>9</v>
      </c>
      <c r="J1462" s="59">
        <f>+(((G1462-F1462)-(H1462-F1462))/(H1462-F1462))*100</f>
        <v/>
      </c>
      <c r="K1462" s="34">
        <f>AVERAGE(J1462:J1463)</f>
        <v/>
      </c>
      <c r="L1462" s="34">
        <f>_xlfn.STDEV.S(J1462,J1463)</f>
        <v/>
      </c>
      <c r="M1462" s="35" t="n"/>
      <c r="O1462" s="295">
        <f>+(H1462-F1462)/10</f>
        <v/>
      </c>
      <c r="P1462" s="26" t="inlineStr">
        <is>
          <t>VERDADERO</t>
        </is>
      </c>
      <c r="Q1462" s="26" t="inlineStr">
        <is>
          <t>FALSO</t>
        </is>
      </c>
      <c r="R1462" s="149" t="inlineStr">
        <is>
          <t>Esperado</t>
        </is>
      </c>
      <c r="S1462" s="149" t="inlineStr">
        <is>
          <t>No esperado</t>
        </is>
      </c>
      <c r="T1462" s="149" t="inlineStr">
        <is>
          <t>Dato Válido</t>
        </is>
      </c>
      <c r="U1462" s="149" t="n"/>
    </row>
    <row r="1463" ht="15.75" customHeight="1" s="412">
      <c r="A1463" s="5" t="n">
        <v>1178</v>
      </c>
      <c r="B1463" s="252" t="n">
        <v>132</v>
      </c>
      <c r="C1463" s="255" t="n">
        <v>259</v>
      </c>
      <c r="D1463" s="255" t="n">
        <v>4</v>
      </c>
      <c r="E1463" s="58" t="n">
        <v>43524</v>
      </c>
      <c r="F1463" s="255" t="n">
        <v>5233</v>
      </c>
      <c r="G1463" s="255" t="n">
        <v>9159</v>
      </c>
      <c r="H1463" s="255" t="n">
        <v>8123</v>
      </c>
      <c r="I1463" s="255" t="n"/>
      <c r="J1463" s="59">
        <f>+(((G1463-F1463)-(H1463-F1463))/(H1463-F1463))*100</f>
        <v/>
      </c>
      <c r="K1463" s="34" t="n"/>
      <c r="L1463" s="34" t="n"/>
      <c r="M1463" s="35" t="n"/>
      <c r="O1463" s="295">
        <f>+(H1463-F1463)/10</f>
        <v/>
      </c>
      <c r="P1463" s="26" t="inlineStr">
        <is>
          <t>FALSO</t>
        </is>
      </c>
      <c r="Q1463" s="26" t="inlineStr">
        <is>
          <t>FALSO</t>
        </is>
      </c>
      <c r="R1463" s="149" t="inlineStr">
        <is>
          <t>No esperado</t>
        </is>
      </c>
      <c r="S1463" s="149" t="inlineStr">
        <is>
          <t>Esperado</t>
        </is>
      </c>
      <c r="T1463" s="149" t="inlineStr">
        <is>
          <t>Dato Válido</t>
        </is>
      </c>
      <c r="U1463" s="149" t="n"/>
    </row>
    <row r="1464" ht="15.75" customHeight="1" s="412">
      <c r="A1464" s="5" t="n">
        <v>1827</v>
      </c>
      <c r="B1464" s="252" t="n">
        <v>131</v>
      </c>
      <c r="C1464" s="255" t="n">
        <v>259</v>
      </c>
      <c r="D1464" s="255" t="n">
        <v>6</v>
      </c>
      <c r="E1464" s="58" t="n">
        <v>43535</v>
      </c>
      <c r="F1464" s="255" t="n">
        <v>5209</v>
      </c>
      <c r="G1464" s="255" t="n">
        <v>8654</v>
      </c>
      <c r="H1464" s="255" t="n">
        <v>7883</v>
      </c>
      <c r="I1464" s="255" t="n">
        <v>8</v>
      </c>
      <c r="J1464" s="59">
        <f>+(((G1464-F1464)-(H1464-F1464))/(H1464-F1464))*100</f>
        <v/>
      </c>
      <c r="K1464" s="34">
        <f>AVERAGE(J1464:J1465)</f>
        <v/>
      </c>
      <c r="L1464" s="34">
        <f>_xlfn.STDEV.S(J1464,J1465)</f>
        <v/>
      </c>
      <c r="M1464" s="35" t="n"/>
      <c r="O1464" s="295">
        <f>+(H1464-F1464)/10</f>
        <v/>
      </c>
      <c r="P1464" s="26" t="inlineStr">
        <is>
          <t>FALSO</t>
        </is>
      </c>
      <c r="Q1464" s="26" t="inlineStr">
        <is>
          <t>FALSO</t>
        </is>
      </c>
      <c r="R1464" s="149" t="inlineStr">
        <is>
          <t>No esperado</t>
        </is>
      </c>
      <c r="S1464" s="149" t="inlineStr">
        <is>
          <t>Esperado</t>
        </is>
      </c>
      <c r="T1464" s="149" t="inlineStr">
        <is>
          <t>Dato Válido</t>
        </is>
      </c>
      <c r="U1464" s="149" t="n"/>
    </row>
    <row r="1465" ht="15.75" customHeight="1" s="412">
      <c r="A1465" s="5" t="n">
        <v>1828</v>
      </c>
      <c r="B1465" s="252" t="n">
        <v>132</v>
      </c>
      <c r="C1465" s="255" t="n">
        <v>259</v>
      </c>
      <c r="D1465" s="255" t="n">
        <v>6</v>
      </c>
      <c r="E1465" s="58" t="n">
        <v>43535</v>
      </c>
      <c r="F1465" s="255" t="n">
        <v>5233</v>
      </c>
      <c r="G1465" s="255" t="n">
        <v>8435</v>
      </c>
      <c r="H1465" s="255" t="n">
        <v>7735</v>
      </c>
      <c r="I1465" s="255" t="n"/>
      <c r="J1465" s="59">
        <f>+(((G1465-F1465)-(H1465-F1465))/(H1465-F1465))*100</f>
        <v/>
      </c>
      <c r="K1465" s="35" t="n"/>
      <c r="L1465" s="35" t="n"/>
      <c r="M1465" s="35" t="n"/>
      <c r="O1465" s="295">
        <f>+(H1465-F1465)/10</f>
        <v/>
      </c>
      <c r="P1465" s="26" t="inlineStr">
        <is>
          <t>FALSO</t>
        </is>
      </c>
      <c r="Q1465" s="26" t="inlineStr">
        <is>
          <t>FALSO</t>
        </is>
      </c>
      <c r="R1465" s="149" t="inlineStr">
        <is>
          <t>No esperado</t>
        </is>
      </c>
      <c r="S1465" s="149" t="inlineStr">
        <is>
          <t>Esperado</t>
        </is>
      </c>
      <c r="T1465" s="149" t="inlineStr">
        <is>
          <t>Dato Válido</t>
        </is>
      </c>
      <c r="U1465" s="149" t="n"/>
    </row>
    <row r="1466" ht="15.75" customHeight="1" s="412">
      <c r="A1466" s="15" t="n">
        <v>2307</v>
      </c>
      <c r="B1466" s="16" t="n">
        <v>77</v>
      </c>
      <c r="C1466" s="60" t="n">
        <v>259</v>
      </c>
      <c r="D1466" s="60" t="n">
        <v>8</v>
      </c>
      <c r="E1466" s="61" t="n">
        <v>43550</v>
      </c>
      <c r="F1466" s="62" t="n">
        <v>5212</v>
      </c>
      <c r="G1466" s="60" t="n">
        <v>8192</v>
      </c>
      <c r="H1466" s="60" t="n">
        <v>7704</v>
      </c>
      <c r="I1466" s="255" t="n"/>
      <c r="J1466" s="59">
        <f>+(((G1466-F1466)-(H1466-F1466))/(H1466-F1466))*100</f>
        <v/>
      </c>
      <c r="K1466" s="34">
        <f>AVERAGE(J1466:J1467)</f>
        <v/>
      </c>
      <c r="L1466" s="34">
        <f>_xlfn.STDEV.S(J1466,J1467)</f>
        <v/>
      </c>
      <c r="M1466" s="35" t="n"/>
      <c r="O1466" s="295">
        <f>+(H1466-F1466)/10</f>
        <v/>
      </c>
      <c r="P1466" s="26" t="inlineStr">
        <is>
          <t>FALSO</t>
        </is>
      </c>
      <c r="Q1466" s="26" t="inlineStr">
        <is>
          <t>FALSO</t>
        </is>
      </c>
      <c r="R1466" s="149" t="inlineStr">
        <is>
          <t>Esperado</t>
        </is>
      </c>
      <c r="S1466" s="149" t="inlineStr">
        <is>
          <t>Esperado</t>
        </is>
      </c>
      <c r="T1466" s="149" t="inlineStr">
        <is>
          <t>Dato Válido</t>
        </is>
      </c>
      <c r="U1466" s="149" t="n"/>
    </row>
    <row r="1467" ht="15.75" customHeight="1" s="412">
      <c r="A1467" s="15" t="n">
        <v>2308</v>
      </c>
      <c r="B1467" s="16" t="n">
        <v>78</v>
      </c>
      <c r="C1467" s="60" t="n">
        <v>259</v>
      </c>
      <c r="D1467" s="60" t="n">
        <v>8</v>
      </c>
      <c r="E1467" s="61" t="n">
        <v>43550</v>
      </c>
      <c r="F1467" s="62" t="n">
        <v>5245</v>
      </c>
      <c r="G1467" s="60" t="n">
        <v>8368</v>
      </c>
      <c r="H1467" s="60" t="n">
        <v>7846</v>
      </c>
      <c r="I1467" s="255" t="n"/>
      <c r="J1467" s="59">
        <f>+(((G1467-F1467)-(H1467-F1467))/(H1467-F1467))*100</f>
        <v/>
      </c>
      <c r="K1467" s="35" t="n"/>
      <c r="L1467" s="35" t="n"/>
      <c r="M1467" s="35" t="n"/>
      <c r="O1467" s="295">
        <f>+(H1467-F1467)/10</f>
        <v/>
      </c>
      <c r="P1467" s="26" t="inlineStr">
        <is>
          <t>FALSO</t>
        </is>
      </c>
      <c r="Q1467" s="26" t="inlineStr">
        <is>
          <t>FALSO</t>
        </is>
      </c>
      <c r="R1467" s="149" t="inlineStr">
        <is>
          <t>Esperado</t>
        </is>
      </c>
      <c r="S1467" s="149" t="inlineStr">
        <is>
          <t>Esperado</t>
        </is>
      </c>
      <c r="T1467" s="149" t="inlineStr">
        <is>
          <t>Dato Válido</t>
        </is>
      </c>
      <c r="U1467" s="149" t="n"/>
    </row>
    <row r="1468" ht="15.75" customHeight="1" s="412">
      <c r="A1468" s="15" t="n">
        <v>2763</v>
      </c>
      <c r="B1468" s="16" t="n">
        <v>135</v>
      </c>
      <c r="C1468" s="60" t="n">
        <v>259</v>
      </c>
      <c r="D1468" s="60" t="n">
        <v>10</v>
      </c>
      <c r="E1468" s="61" t="n">
        <v>43564</v>
      </c>
      <c r="F1468" s="62" t="n">
        <v>5240</v>
      </c>
      <c r="G1468" s="60" t="n">
        <v>8214</v>
      </c>
      <c r="H1468" s="60" t="n">
        <v>7810</v>
      </c>
      <c r="I1468" s="60" t="n"/>
      <c r="J1468" s="59">
        <f>+(((G1468-F1468)-(H1468-F1468))/(H1468-F1468))*100</f>
        <v/>
      </c>
      <c r="K1468" s="34">
        <f>AVERAGE(J1468:J1469)</f>
        <v/>
      </c>
      <c r="L1468" s="34">
        <f>_xlfn.STDEV.S(J1468,J1469)</f>
        <v/>
      </c>
      <c r="M1468" s="35">
        <f>(K1466-K1468)/14</f>
        <v/>
      </c>
      <c r="N1468" s="295">
        <f>(K1462-K1468)/40</f>
        <v/>
      </c>
      <c r="O1468" s="295">
        <f>+(H1468-F1468)/10</f>
        <v/>
      </c>
      <c r="P1468" s="26" t="inlineStr">
        <is>
          <t>FALSO</t>
        </is>
      </c>
      <c r="Q1468" s="26" t="inlineStr">
        <is>
          <t>VERDADERO</t>
        </is>
      </c>
      <c r="R1468" s="149" t="inlineStr">
        <is>
          <t>No esperado</t>
        </is>
      </c>
      <c r="S1468" s="149" t="inlineStr">
        <is>
          <t>Esperado</t>
        </is>
      </c>
      <c r="T1468" s="149" t="inlineStr">
        <is>
          <t>Dato Válido</t>
        </is>
      </c>
      <c r="U1468" s="149" t="n"/>
    </row>
    <row r="1469" ht="15.75" customHeight="1" s="412">
      <c r="A1469" s="15" t="n">
        <v>2764</v>
      </c>
      <c r="B1469" s="16" t="n">
        <v>136</v>
      </c>
      <c r="C1469" s="60" t="n">
        <v>259</v>
      </c>
      <c r="D1469" s="60" t="n">
        <v>10</v>
      </c>
      <c r="E1469" s="61" t="n">
        <v>43564</v>
      </c>
      <c r="F1469" s="62" t="n">
        <v>5219</v>
      </c>
      <c r="G1469" s="60" t="n">
        <v>8236</v>
      </c>
      <c r="H1469" s="60" t="n">
        <v>7823</v>
      </c>
      <c r="I1469" s="60" t="n"/>
      <c r="J1469" s="59">
        <f>+(((G1469-F1469)-(H1469-F1469))/(H1469-F1469))*100</f>
        <v/>
      </c>
      <c r="K1469" s="35" t="n"/>
      <c r="L1469" s="35" t="n"/>
      <c r="M1469" s="35" t="n"/>
      <c r="O1469" s="295">
        <f>+(H1469-F1469)/10</f>
        <v/>
      </c>
      <c r="P1469" s="26" t="inlineStr">
        <is>
          <t>FALSO</t>
        </is>
      </c>
      <c r="Q1469" s="26" t="inlineStr">
        <is>
          <t>FALSO</t>
        </is>
      </c>
      <c r="R1469" s="149" t="inlineStr">
        <is>
          <t>Esperado</t>
        </is>
      </c>
      <c r="S1469" s="149" t="inlineStr">
        <is>
          <t>Esperado</t>
        </is>
      </c>
      <c r="T1469" s="149" t="inlineStr">
        <is>
          <t>Dato Válido</t>
        </is>
      </c>
      <c r="U1469" s="149" t="n"/>
    </row>
    <row r="1470" ht="15.75" customHeight="1" s="412">
      <c r="A1470" s="5" t="n">
        <v>175</v>
      </c>
      <c r="B1470" s="252" t="n">
        <v>175</v>
      </c>
      <c r="C1470" s="201" t="n">
        <v>260</v>
      </c>
      <c r="D1470" s="201" t="n">
        <v>1</v>
      </c>
      <c r="E1470" s="8" t="n">
        <v>43514</v>
      </c>
      <c r="F1470" s="201" t="n">
        <v>5280</v>
      </c>
      <c r="G1470" s="201" t="n">
        <v>7936</v>
      </c>
      <c r="H1470" s="201" t="n">
        <v>7167</v>
      </c>
      <c r="I1470" s="201" t="n">
        <v>10</v>
      </c>
      <c r="J1470" s="9">
        <f>+(((G1470-F1470)-(H1470-F1470))/(H1470-F1470))*100</f>
        <v/>
      </c>
      <c r="K1470" s="33">
        <f>AVERAGE(J1470:J1471)</f>
        <v/>
      </c>
      <c r="L1470" s="33">
        <f>_xlfn.STDEV.S(J1470,J1471)</f>
        <v/>
      </c>
      <c r="M1470" s="13" t="n">
        <v>2</v>
      </c>
      <c r="O1470" s="295">
        <f>+(H1470-F1470)/10</f>
        <v/>
      </c>
      <c r="P1470" s="26" t="inlineStr">
        <is>
          <t>FALSO</t>
        </is>
      </c>
      <c r="Q1470" s="26" t="inlineStr">
        <is>
          <t>FALSO</t>
        </is>
      </c>
      <c r="R1470" s="149" t="inlineStr">
        <is>
          <t>Esperado</t>
        </is>
      </c>
      <c r="S1470" s="149" t="inlineStr">
        <is>
          <t>Esperado</t>
        </is>
      </c>
      <c r="T1470" s="149" t="inlineStr">
        <is>
          <t>Se descarta</t>
        </is>
      </c>
      <c r="U1470" s="149" t="n"/>
    </row>
    <row r="1471" ht="15.75" customHeight="1" s="412">
      <c r="A1471" s="5" t="n">
        <v>176</v>
      </c>
      <c r="B1471" s="252" t="n">
        <v>176</v>
      </c>
      <c r="C1471" s="201" t="n">
        <v>260</v>
      </c>
      <c r="D1471" s="201" t="n">
        <v>1</v>
      </c>
      <c r="E1471" s="8" t="n">
        <v>43514</v>
      </c>
      <c r="F1471" s="201" t="n">
        <v>5193</v>
      </c>
      <c r="G1471" s="201" t="n">
        <v>8035</v>
      </c>
      <c r="H1471" s="201" t="n">
        <v>7190</v>
      </c>
      <c r="I1471" s="201" t="n"/>
      <c r="J1471" s="9">
        <f>+(((G1471-F1471)-(H1471-F1471))/(H1471-F1471))*100</f>
        <v/>
      </c>
      <c r="K1471" s="33" t="n"/>
      <c r="L1471" s="33" t="n"/>
      <c r="M1471" s="13" t="n"/>
      <c r="O1471" s="295">
        <f>+(H1471-F1471)/10</f>
        <v/>
      </c>
      <c r="P1471" s="26" t="inlineStr">
        <is>
          <t>FALSO</t>
        </is>
      </c>
      <c r="Q1471" s="26" t="inlineStr">
        <is>
          <t>FALSO</t>
        </is>
      </c>
      <c r="R1471" s="149" t="inlineStr">
        <is>
          <t>Esperado</t>
        </is>
      </c>
      <c r="S1471" s="149" t="inlineStr">
        <is>
          <t>No esperado</t>
        </is>
      </c>
      <c r="T1471" s="149" t="inlineStr">
        <is>
          <t>Se descarta</t>
        </is>
      </c>
      <c r="U1471" s="149" t="n"/>
    </row>
    <row r="1472" ht="15.75" customHeight="1" s="412">
      <c r="A1472" s="5" t="n">
        <v>829</v>
      </c>
      <c r="B1472" s="252" t="n">
        <v>175</v>
      </c>
      <c r="C1472" s="201" t="n">
        <v>260</v>
      </c>
      <c r="D1472" s="201" t="n">
        <v>3</v>
      </c>
      <c r="E1472" s="8" t="n">
        <v>43521</v>
      </c>
      <c r="F1472" s="201" t="n">
        <v>5280</v>
      </c>
      <c r="G1472" s="201" t="n">
        <v>7840</v>
      </c>
      <c r="H1472" s="201" t="n">
        <v>7358</v>
      </c>
      <c r="I1472" s="201" t="n">
        <v>8</v>
      </c>
      <c r="J1472" s="9">
        <f>+(((G1472-F1472)-(H1472-F1472))/(H1472-F1472))*100</f>
        <v/>
      </c>
      <c r="K1472" s="33">
        <f>AVERAGE(J1472:J1473)</f>
        <v/>
      </c>
      <c r="L1472" s="33">
        <f>_xlfn.STDEV.S(J1472,J1473)</f>
        <v/>
      </c>
      <c r="M1472" s="13" t="n"/>
      <c r="O1472" s="295">
        <f>+(H1472-F1472)/10</f>
        <v/>
      </c>
      <c r="P1472" s="26" t="inlineStr">
        <is>
          <t>FALSO</t>
        </is>
      </c>
      <c r="Q1472" s="26" t="inlineStr">
        <is>
          <t>FALSO</t>
        </is>
      </c>
      <c r="R1472" s="149" t="inlineStr">
        <is>
          <t>Esperado</t>
        </is>
      </c>
      <c r="S1472" s="149" t="inlineStr">
        <is>
          <t>Esperado</t>
        </is>
      </c>
      <c r="T1472" s="149" t="inlineStr">
        <is>
          <t>Se descarta</t>
        </is>
      </c>
      <c r="U1472" s="149" t="n"/>
    </row>
    <row r="1473" ht="15.75" customHeight="1" s="412">
      <c r="A1473" s="5" t="n">
        <v>830</v>
      </c>
      <c r="B1473" s="252" t="n">
        <v>176</v>
      </c>
      <c r="C1473" s="201" t="n">
        <v>260</v>
      </c>
      <c r="D1473" s="201" t="n">
        <v>3</v>
      </c>
      <c r="E1473" s="8" t="n">
        <v>43521</v>
      </c>
      <c r="F1473" s="201" t="n">
        <v>5193</v>
      </c>
      <c r="G1473" s="201" t="n">
        <v>7838</v>
      </c>
      <c r="H1473" s="201" t="n">
        <v>7359</v>
      </c>
      <c r="I1473" s="201" t="n"/>
      <c r="J1473" s="9">
        <f>+(((G1473-F1473)-(H1473-F1473))/(H1473-F1473))*100</f>
        <v/>
      </c>
      <c r="K1473" s="13" t="n"/>
      <c r="L1473" s="13" t="n"/>
      <c r="M1473" s="13" t="n"/>
      <c r="O1473" s="295">
        <f>+(H1473-F1473)/10</f>
        <v/>
      </c>
      <c r="P1473" s="26" t="inlineStr">
        <is>
          <t>FALSO</t>
        </is>
      </c>
      <c r="Q1473" s="26" t="inlineStr">
        <is>
          <t>FALSO</t>
        </is>
      </c>
      <c r="R1473" s="149" t="inlineStr">
        <is>
          <t>Esperado</t>
        </is>
      </c>
      <c r="S1473" s="149" t="inlineStr">
        <is>
          <t>Esperado</t>
        </is>
      </c>
      <c r="T1473" s="149" t="inlineStr">
        <is>
          <t>Se descarta</t>
        </is>
      </c>
      <c r="U1473" s="149" t="n"/>
    </row>
    <row r="1474" ht="15.75" customHeight="1" s="412">
      <c r="A1474" s="5" t="n">
        <v>1479</v>
      </c>
      <c r="B1474" s="252" t="n">
        <v>175</v>
      </c>
      <c r="C1474" s="201" t="n">
        <v>260</v>
      </c>
      <c r="D1474" s="201" t="n">
        <v>5</v>
      </c>
      <c r="E1474" s="8" t="n">
        <v>43531</v>
      </c>
      <c r="F1474" s="201" t="n">
        <v>5280</v>
      </c>
      <c r="G1474" s="201" t="n">
        <v>7865</v>
      </c>
      <c r="H1474" s="201" t="n">
        <v>7347</v>
      </c>
      <c r="I1474" s="201" t="n">
        <v>8</v>
      </c>
      <c r="J1474" s="9">
        <f>+(((G1474-F1474)-(H1474-F1474))/(H1474-F1474))*100</f>
        <v/>
      </c>
      <c r="K1474" s="33">
        <f>AVERAGE(J1474:J1475)</f>
        <v/>
      </c>
      <c r="L1474" s="33">
        <f>_xlfn.STDEV.S(J1474,J1475)</f>
        <v/>
      </c>
      <c r="M1474" s="13" t="n"/>
      <c r="O1474" s="295">
        <f>+(H1474-F1474)/10</f>
        <v/>
      </c>
      <c r="P1474" s="26" t="inlineStr">
        <is>
          <t>FALSO</t>
        </is>
      </c>
      <c r="Q1474" s="26" t="inlineStr">
        <is>
          <t>FALSO</t>
        </is>
      </c>
      <c r="R1474" s="149" t="inlineStr">
        <is>
          <t>No esperado</t>
        </is>
      </c>
      <c r="S1474" s="149" t="inlineStr">
        <is>
          <t>No esperado</t>
        </is>
      </c>
      <c r="T1474" s="149" t="inlineStr">
        <is>
          <t>Se descarta</t>
        </is>
      </c>
      <c r="U1474" s="149" t="n"/>
    </row>
    <row r="1475" ht="15.75" customHeight="1" s="412">
      <c r="A1475" s="5" t="n">
        <v>1480</v>
      </c>
      <c r="B1475" s="252" t="n">
        <v>176</v>
      </c>
      <c r="C1475" s="201" t="n">
        <v>260</v>
      </c>
      <c r="D1475" s="201" t="n">
        <v>5</v>
      </c>
      <c r="E1475" s="8" t="n">
        <v>43531</v>
      </c>
      <c r="F1475" s="201" t="n">
        <v>5193</v>
      </c>
      <c r="G1475" s="201" t="n">
        <v>7912</v>
      </c>
      <c r="H1475" s="201" t="n">
        <v>7385</v>
      </c>
      <c r="I1475" s="201" t="n"/>
      <c r="J1475" s="9">
        <f>+(((G1475-F1475)-(H1475-F1475))/(H1475-F1475))*100</f>
        <v/>
      </c>
      <c r="K1475" s="33" t="n"/>
      <c r="L1475" s="33" t="n"/>
      <c r="M1475" s="13" t="n"/>
      <c r="O1475" s="295">
        <f>+(H1475-F1475)/10</f>
        <v/>
      </c>
      <c r="P1475" s="26" t="inlineStr">
        <is>
          <t>FALSO</t>
        </is>
      </c>
      <c r="Q1475" s="26" t="inlineStr">
        <is>
          <t>FALSO</t>
        </is>
      </c>
      <c r="R1475" s="149" t="inlineStr">
        <is>
          <t>Esperado</t>
        </is>
      </c>
      <c r="S1475" s="149" t="inlineStr">
        <is>
          <t>Esperado</t>
        </is>
      </c>
      <c r="T1475" s="149" t="inlineStr">
        <is>
          <t>Se descarta</t>
        </is>
      </c>
      <c r="U1475" s="149" t="n"/>
    </row>
    <row r="1476" ht="15.75" customHeight="1" s="412">
      <c r="A1476" s="15" t="n">
        <v>2309</v>
      </c>
      <c r="B1476" s="16" t="n">
        <v>79</v>
      </c>
      <c r="C1476" s="17" t="n">
        <v>260</v>
      </c>
      <c r="D1476" s="17" t="n">
        <v>8</v>
      </c>
      <c r="E1476" s="18" t="n">
        <v>43550</v>
      </c>
      <c r="F1476" s="19" t="n">
        <v>5242</v>
      </c>
      <c r="G1476" s="17" t="n">
        <v>7872</v>
      </c>
      <c r="H1476" s="17" t="n">
        <v>7513</v>
      </c>
      <c r="I1476" s="201" t="n"/>
      <c r="J1476" s="9">
        <f>+(((G1476-F1476)-(H1476-F1476))/(H1476-F1476))*100</f>
        <v/>
      </c>
      <c r="K1476" s="33">
        <f>AVERAGE(J1476:J1477)</f>
        <v/>
      </c>
      <c r="L1476" s="33">
        <f>_xlfn.STDEV.S(J1476,J1477)</f>
        <v/>
      </c>
      <c r="M1476" s="13">
        <f>(K1474-K1476)/19</f>
        <v/>
      </c>
      <c r="N1476" s="295">
        <f>(K1470-K1476)/36</f>
        <v/>
      </c>
      <c r="O1476" s="295">
        <f>+(H1476-F1476)/10</f>
        <v/>
      </c>
      <c r="P1476" s="26" t="inlineStr">
        <is>
          <t>FALSO</t>
        </is>
      </c>
      <c r="Q1476" s="26" t="inlineStr">
        <is>
          <t>VERDADERO</t>
        </is>
      </c>
      <c r="R1476" s="149" t="inlineStr">
        <is>
          <t>Esperado</t>
        </is>
      </c>
      <c r="S1476" s="149" t="inlineStr">
        <is>
          <t>Esperado</t>
        </is>
      </c>
      <c r="T1476" s="149" t="inlineStr">
        <is>
          <t>Se descarta</t>
        </is>
      </c>
      <c r="U1476" s="149" t="n"/>
    </row>
    <row r="1477" ht="15.75" customHeight="1" s="412">
      <c r="A1477" s="15" t="n">
        <v>2310</v>
      </c>
      <c r="B1477" s="16" t="n">
        <v>80</v>
      </c>
      <c r="C1477" s="17" t="n">
        <v>260</v>
      </c>
      <c r="D1477" s="17" t="n">
        <v>8</v>
      </c>
      <c r="E1477" s="18" t="n">
        <v>43550</v>
      </c>
      <c r="F1477" s="19" t="n">
        <v>5245</v>
      </c>
      <c r="G1477" s="17" t="n">
        <v>8008</v>
      </c>
      <c r="H1477" s="17" t="n">
        <v>7635</v>
      </c>
      <c r="I1477" s="201" t="n"/>
      <c r="J1477" s="9">
        <f>+(((G1477-F1477)-(H1477-F1477))/(H1477-F1477))*100</f>
        <v/>
      </c>
      <c r="K1477" s="13" t="n"/>
      <c r="L1477" s="13" t="n"/>
      <c r="M1477" s="13" t="n"/>
      <c r="O1477" s="295">
        <f>+(H1477-F1477)/10</f>
        <v/>
      </c>
      <c r="P1477" s="26" t="inlineStr">
        <is>
          <t>FALSO</t>
        </is>
      </c>
      <c r="Q1477" s="26" t="inlineStr">
        <is>
          <t>FALSO</t>
        </is>
      </c>
      <c r="R1477" s="149" t="inlineStr">
        <is>
          <t>Esperado</t>
        </is>
      </c>
      <c r="S1477" s="149" t="inlineStr">
        <is>
          <t>Esperado</t>
        </is>
      </c>
      <c r="T1477" s="149" t="inlineStr">
        <is>
          <t>Se descarta</t>
        </is>
      </c>
      <c r="U1477" s="149" t="n"/>
    </row>
    <row r="1478" ht="15.75" customHeight="1" s="412">
      <c r="A1478" s="5" t="n">
        <v>525</v>
      </c>
      <c r="B1478" s="252" t="n">
        <v>175</v>
      </c>
      <c r="C1478" s="246" t="n">
        <v>261</v>
      </c>
      <c r="D1478" s="246" t="n">
        <v>2</v>
      </c>
      <c r="E1478" s="46" t="n">
        <v>43517</v>
      </c>
      <c r="F1478" s="246" t="n">
        <v>5280</v>
      </c>
      <c r="G1478" s="246" t="n">
        <v>8720</v>
      </c>
      <c r="H1478" s="246" t="n">
        <v>7973</v>
      </c>
      <c r="I1478" s="246" t="n">
        <v>8</v>
      </c>
      <c r="J1478" s="47">
        <f>+(((G1478-F1478)-(H1478-F1478))/(H1478-F1478))*100</f>
        <v/>
      </c>
      <c r="K1478" s="51">
        <f>AVERAGE(J1478:J1479)</f>
        <v/>
      </c>
      <c r="L1478" s="51">
        <f>_xlfn.STDEV.S(J1478,J1479)</f>
        <v/>
      </c>
      <c r="M1478" s="50" t="n">
        <v>1</v>
      </c>
      <c r="O1478" s="295">
        <f>+(H1478-F1478)/10</f>
        <v/>
      </c>
      <c r="P1478" s="26" t="inlineStr">
        <is>
          <t>FALSO</t>
        </is>
      </c>
      <c r="Q1478" s="26" t="inlineStr">
        <is>
          <t>FALSO</t>
        </is>
      </c>
      <c r="R1478" s="149" t="inlineStr">
        <is>
          <t>Esperado</t>
        </is>
      </c>
      <c r="S1478" s="149" t="inlineStr">
        <is>
          <t>Esperado</t>
        </is>
      </c>
      <c r="T1478" s="149" t="inlineStr">
        <is>
          <t>Se descarta</t>
        </is>
      </c>
      <c r="U1478" s="149" t="n"/>
    </row>
    <row r="1479" ht="15.75" customHeight="1" s="412">
      <c r="A1479" s="5" t="n">
        <v>526</v>
      </c>
      <c r="B1479" s="252" t="n">
        <v>176</v>
      </c>
      <c r="C1479" s="246" t="n">
        <v>261</v>
      </c>
      <c r="D1479" s="246" t="n">
        <v>2</v>
      </c>
      <c r="E1479" s="46" t="n">
        <v>43517</v>
      </c>
      <c r="F1479" s="246" t="n">
        <v>5193</v>
      </c>
      <c r="G1479" s="246" t="n">
        <v>8788</v>
      </c>
      <c r="H1479" s="246" t="n">
        <v>7921</v>
      </c>
      <c r="I1479" s="246" t="n"/>
      <c r="J1479" s="47">
        <f>+(((G1479-F1479)-(H1479-F1479))/(H1479-F1479))*100</f>
        <v/>
      </c>
      <c r="K1479" s="50" t="n"/>
      <c r="L1479" s="50" t="n"/>
      <c r="M1479" s="50" t="n"/>
      <c r="O1479" s="295">
        <f>+(H1479-F1479)/10</f>
        <v/>
      </c>
      <c r="P1479" s="26" t="inlineStr">
        <is>
          <t>FALSO</t>
        </is>
      </c>
      <c r="Q1479" s="26" t="inlineStr">
        <is>
          <t>FALSO</t>
        </is>
      </c>
      <c r="R1479" s="149" t="inlineStr">
        <is>
          <t>Esperado</t>
        </is>
      </c>
      <c r="S1479" s="149" t="inlineStr">
        <is>
          <t>No esperado</t>
        </is>
      </c>
      <c r="T1479" s="149" t="inlineStr">
        <is>
          <t>Se descarta</t>
        </is>
      </c>
      <c r="U1479" s="149" t="n"/>
    </row>
    <row r="1480" ht="15.75" customHeight="1" s="412">
      <c r="A1480" s="5" t="n">
        <v>1179</v>
      </c>
      <c r="B1480" s="252" t="n">
        <v>133</v>
      </c>
      <c r="C1480" s="246" t="n">
        <v>261</v>
      </c>
      <c r="D1480" s="246" t="n">
        <v>4</v>
      </c>
      <c r="E1480" s="46" t="n">
        <v>43524</v>
      </c>
      <c r="F1480" s="246" t="n">
        <v>5286</v>
      </c>
      <c r="G1480" s="246" t="n">
        <v>8968</v>
      </c>
      <c r="H1480" s="246" t="n">
        <v>7974</v>
      </c>
      <c r="I1480" s="246" t="n">
        <v>6</v>
      </c>
      <c r="J1480" s="47">
        <f>+(((G1480-F1480)-(H1480-F1480))/(H1480-F1480))*100</f>
        <v/>
      </c>
      <c r="K1480" s="51">
        <f>AVERAGE(J1480:J1481)</f>
        <v/>
      </c>
      <c r="L1480" s="51">
        <f>_xlfn.STDEV.S(J1480,J1481)</f>
        <v/>
      </c>
      <c r="M1480" s="50" t="n"/>
      <c r="O1480" s="295">
        <f>+(H1480-F1480)/10</f>
        <v/>
      </c>
      <c r="P1480" s="26" t="inlineStr">
        <is>
          <t>VERDADERO</t>
        </is>
      </c>
      <c r="Q1480" s="26" t="inlineStr">
        <is>
          <t>FALSO</t>
        </is>
      </c>
      <c r="R1480" s="149" t="inlineStr">
        <is>
          <t>No esperado</t>
        </is>
      </c>
      <c r="S1480" s="149" t="inlineStr">
        <is>
          <t>No esperado</t>
        </is>
      </c>
      <c r="T1480" s="149" t="inlineStr">
        <is>
          <t>Dato Válido</t>
        </is>
      </c>
      <c r="U1480" s="149" t="n"/>
    </row>
    <row r="1481" ht="15.75" customHeight="1" s="412">
      <c r="A1481" s="5" t="n">
        <v>1180</v>
      </c>
      <c r="B1481" s="252" t="n">
        <v>134</v>
      </c>
      <c r="C1481" s="246" t="n">
        <v>261</v>
      </c>
      <c r="D1481" s="246" t="n">
        <v>4</v>
      </c>
      <c r="E1481" s="46" t="n">
        <v>43524</v>
      </c>
      <c r="F1481" s="246" t="n">
        <v>5220</v>
      </c>
      <c r="G1481" s="246" t="n">
        <v>8881</v>
      </c>
      <c r="H1481" s="246" t="n">
        <v>7885</v>
      </c>
      <c r="I1481" s="246" t="n"/>
      <c r="J1481" s="47">
        <f>+(((G1481-F1481)-(H1481-F1481))/(H1481-F1481))*100</f>
        <v/>
      </c>
      <c r="K1481" s="51" t="n"/>
      <c r="L1481" s="51" t="n"/>
      <c r="M1481" s="50" t="n"/>
      <c r="O1481" s="295">
        <f>+(H1481-F1481)/10</f>
        <v/>
      </c>
      <c r="P1481" s="26" t="inlineStr">
        <is>
          <t>FALSO</t>
        </is>
      </c>
      <c r="Q1481" s="26" t="inlineStr">
        <is>
          <t>FALSO</t>
        </is>
      </c>
      <c r="R1481" s="149" t="inlineStr">
        <is>
          <t>No esperado</t>
        </is>
      </c>
      <c r="S1481" s="149" t="inlineStr">
        <is>
          <t>Esperado</t>
        </is>
      </c>
      <c r="T1481" s="149" t="inlineStr">
        <is>
          <t>Dato Válido</t>
        </is>
      </c>
      <c r="U1481" s="149" t="n"/>
    </row>
    <row r="1482" ht="15.75" customHeight="1" s="412">
      <c r="A1482" s="5" t="n">
        <v>1829</v>
      </c>
      <c r="B1482" s="252" t="n">
        <v>133</v>
      </c>
      <c r="C1482" s="246" t="n">
        <v>261</v>
      </c>
      <c r="D1482" s="246" t="n">
        <v>6</v>
      </c>
      <c r="E1482" s="46" t="n">
        <v>43535</v>
      </c>
      <c r="F1482" s="246" t="n">
        <v>5286</v>
      </c>
      <c r="G1482" s="246" t="n">
        <v>8128</v>
      </c>
      <c r="H1482" s="246" t="n">
        <v>7691</v>
      </c>
      <c r="I1482" s="246" t="n">
        <v>7</v>
      </c>
      <c r="J1482" s="47">
        <f>+(((G1482-F1482)-(H1482-F1482))/(H1482-F1482))*100</f>
        <v/>
      </c>
      <c r="K1482" s="51">
        <f>AVERAGE(J1482:J1483)</f>
        <v/>
      </c>
      <c r="L1482" s="51">
        <f>_xlfn.STDEV.S(J1482,J1483)</f>
        <v/>
      </c>
      <c r="M1482" s="50" t="n"/>
      <c r="O1482" s="295">
        <f>+(H1482-F1482)/10</f>
        <v/>
      </c>
      <c r="P1482" s="26" t="inlineStr">
        <is>
          <t>FALSO</t>
        </is>
      </c>
      <c r="Q1482" s="26" t="inlineStr">
        <is>
          <t>FALSO</t>
        </is>
      </c>
      <c r="R1482" s="149" t="inlineStr">
        <is>
          <t>No esperado</t>
        </is>
      </c>
      <c r="S1482" s="149" t="inlineStr">
        <is>
          <t>Esperado</t>
        </is>
      </c>
      <c r="T1482" s="149" t="inlineStr">
        <is>
          <t>Dato Válido</t>
        </is>
      </c>
      <c r="U1482" s="149" t="n"/>
    </row>
    <row r="1483" ht="15.75" customHeight="1" s="412">
      <c r="A1483" s="5" t="n">
        <v>1830</v>
      </c>
      <c r="B1483" s="252" t="n">
        <v>134</v>
      </c>
      <c r="C1483" s="246" t="n">
        <v>261</v>
      </c>
      <c r="D1483" s="246" t="n">
        <v>6</v>
      </c>
      <c r="E1483" s="46" t="n">
        <v>43535</v>
      </c>
      <c r="F1483" s="246" t="n">
        <v>5220</v>
      </c>
      <c r="G1483" s="246" t="n">
        <v>8411</v>
      </c>
      <c r="H1483" s="246" t="n">
        <v>7870</v>
      </c>
      <c r="I1483" s="246" t="n"/>
      <c r="J1483" s="47">
        <f>+(((G1483-F1483)-(H1483-F1483))/(H1483-F1483))*100</f>
        <v/>
      </c>
      <c r="K1483" s="50" t="n"/>
      <c r="L1483" s="50" t="n"/>
      <c r="M1483" s="50" t="n"/>
      <c r="O1483" s="295">
        <f>+(H1483-F1483)/10</f>
        <v/>
      </c>
      <c r="P1483" s="26" t="inlineStr">
        <is>
          <t>FALSO</t>
        </is>
      </c>
      <c r="Q1483" s="26" t="inlineStr">
        <is>
          <t>FALSO</t>
        </is>
      </c>
      <c r="R1483" s="149" t="inlineStr">
        <is>
          <t>Esperado</t>
        </is>
      </c>
      <c r="S1483" s="149" t="inlineStr">
        <is>
          <t>No esperado</t>
        </is>
      </c>
      <c r="T1483" s="149" t="inlineStr">
        <is>
          <t>Dato Válido</t>
        </is>
      </c>
      <c r="U1483" s="149" t="n"/>
    </row>
    <row r="1484" ht="15.75" customHeight="1" s="412">
      <c r="A1484" s="15" t="n">
        <v>2077</v>
      </c>
      <c r="B1484" s="16" t="n">
        <v>123</v>
      </c>
      <c r="C1484" s="52" t="n">
        <v>261</v>
      </c>
      <c r="D1484" s="52" t="n">
        <v>7</v>
      </c>
      <c r="E1484" s="53" t="n">
        <v>43545</v>
      </c>
      <c r="F1484" s="54" t="n">
        <v>5241</v>
      </c>
      <c r="G1484" s="52" t="n">
        <v>8417</v>
      </c>
      <c r="H1484" s="52" t="n">
        <v>7942</v>
      </c>
      <c r="I1484" s="246" t="n"/>
      <c r="J1484" s="47">
        <f>+(((G1484-F1484)-(H1484-F1484))/(H1484-F1484))*100</f>
        <v/>
      </c>
      <c r="K1484" s="51">
        <f>AVERAGE(J1484:J1485)</f>
        <v/>
      </c>
      <c r="L1484" s="51">
        <f>_xlfn.STDEV.S(J1484,J1485)</f>
        <v/>
      </c>
      <c r="M1484" s="50" t="n"/>
      <c r="O1484" s="295">
        <f>+(H1484-F1484)/10</f>
        <v/>
      </c>
      <c r="P1484" s="26" t="inlineStr">
        <is>
          <t>FALSO</t>
        </is>
      </c>
      <c r="Q1484" s="26" t="inlineStr">
        <is>
          <t>FALSO</t>
        </is>
      </c>
      <c r="R1484" s="149" t="inlineStr">
        <is>
          <t>Esperado</t>
        </is>
      </c>
      <c r="S1484" s="149" t="inlineStr">
        <is>
          <t>Esperado</t>
        </is>
      </c>
      <c r="T1484" s="149" t="inlineStr">
        <is>
          <t>Dato Válido</t>
        </is>
      </c>
      <c r="U1484" s="149" t="n"/>
    </row>
    <row r="1485" ht="15.75" customHeight="1" s="412">
      <c r="A1485" s="15" t="n">
        <v>2078</v>
      </c>
      <c r="B1485" s="16" t="n">
        <v>124</v>
      </c>
      <c r="C1485" s="52" t="n">
        <v>261</v>
      </c>
      <c r="D1485" s="52" t="n">
        <v>7</v>
      </c>
      <c r="E1485" s="53" t="n">
        <v>43545</v>
      </c>
      <c r="F1485" s="54" t="n">
        <v>5265</v>
      </c>
      <c r="G1485" s="52" t="n">
        <v>8134</v>
      </c>
      <c r="H1485" s="52" t="n">
        <v>7716</v>
      </c>
      <c r="I1485" s="246" t="n"/>
      <c r="J1485" s="47">
        <f>+(((G1485-F1485)-(H1485-F1485))/(H1485-F1485))*100</f>
        <v/>
      </c>
      <c r="K1485" s="50" t="n"/>
      <c r="L1485" s="50" t="n"/>
      <c r="M1485" s="50" t="n"/>
      <c r="O1485" s="295">
        <f>+(H1485-F1485)/10</f>
        <v/>
      </c>
      <c r="P1485" s="26" t="inlineStr">
        <is>
          <t>FALSO</t>
        </is>
      </c>
      <c r="Q1485" s="26" t="inlineStr">
        <is>
          <t>FALSO</t>
        </is>
      </c>
      <c r="R1485" s="149" t="inlineStr">
        <is>
          <t>No esperado</t>
        </is>
      </c>
      <c r="S1485" s="149" t="inlineStr">
        <is>
          <t>Esperado</t>
        </is>
      </c>
      <c r="T1485" s="149" t="inlineStr">
        <is>
          <t>Dato Válido</t>
        </is>
      </c>
      <c r="U1485" s="149" t="n"/>
    </row>
    <row r="1486" ht="15.75" customHeight="1" s="412">
      <c r="A1486" s="15" t="n">
        <v>2693</v>
      </c>
      <c r="B1486" s="16" t="n">
        <v>65</v>
      </c>
      <c r="C1486" s="52" t="n">
        <v>261</v>
      </c>
      <c r="D1486" s="52" t="n">
        <v>10</v>
      </c>
      <c r="E1486" s="53" t="n">
        <v>43564</v>
      </c>
      <c r="F1486" s="54" t="n">
        <v>5215</v>
      </c>
      <c r="G1486" s="52" t="n">
        <v>8292</v>
      </c>
      <c r="H1486" s="52" t="n">
        <v>7873</v>
      </c>
      <c r="I1486" s="52" t="n"/>
      <c r="J1486" s="47">
        <f>+(((G1486-F1486)-(H1486-F1486))/(H1486-F1486))*100</f>
        <v/>
      </c>
      <c r="K1486" s="51">
        <f>AVERAGE(J1486:J1487)</f>
        <v/>
      </c>
      <c r="L1486" s="51">
        <f>_xlfn.STDEV.S(J1486,J1487)</f>
        <v/>
      </c>
      <c r="M1486" s="50">
        <f>(K1484-K1486)/19</f>
        <v/>
      </c>
      <c r="N1486" s="295">
        <f>(K1480-K1486)/40</f>
        <v/>
      </c>
      <c r="O1486" s="295">
        <f>+(H1486-F1486)/10</f>
        <v/>
      </c>
      <c r="P1486" s="26" t="inlineStr">
        <is>
          <t>FALSO</t>
        </is>
      </c>
      <c r="Q1486" s="26" t="inlineStr">
        <is>
          <t>VERDADERO</t>
        </is>
      </c>
      <c r="R1486" s="149" t="inlineStr">
        <is>
          <t>Esperado</t>
        </is>
      </c>
      <c r="S1486" s="149" t="inlineStr">
        <is>
          <t>Esperado</t>
        </is>
      </c>
      <c r="T1486" s="149" t="inlineStr">
        <is>
          <t>Dato Válido</t>
        </is>
      </c>
      <c r="U1486" s="149" t="n"/>
    </row>
    <row r="1487" ht="15.75" customHeight="1" s="412">
      <c r="A1487" s="15" t="n">
        <v>2694</v>
      </c>
      <c r="B1487" s="16" t="n">
        <v>66</v>
      </c>
      <c r="C1487" s="52" t="n">
        <v>261</v>
      </c>
      <c r="D1487" s="52" t="n">
        <v>10</v>
      </c>
      <c r="E1487" s="53" t="n">
        <v>43564</v>
      </c>
      <c r="F1487" s="54" t="n">
        <v>5279</v>
      </c>
      <c r="G1487" s="52" t="n">
        <v>8293</v>
      </c>
      <c r="H1487" s="52" t="n">
        <v>7897</v>
      </c>
      <c r="I1487" s="52" t="n"/>
      <c r="J1487" s="47">
        <f>+(((G1487-F1487)-(H1487-F1487))/(H1487-F1487))*100</f>
        <v/>
      </c>
      <c r="K1487" s="50" t="n"/>
      <c r="L1487" s="50" t="n"/>
      <c r="M1487" s="50" t="n"/>
      <c r="O1487" s="295">
        <f>+(H1487-F1487)/10</f>
        <v/>
      </c>
      <c r="P1487" s="26" t="inlineStr">
        <is>
          <t>FALSO</t>
        </is>
      </c>
      <c r="Q1487" s="26" t="inlineStr">
        <is>
          <t>FALSO</t>
        </is>
      </c>
      <c r="R1487" s="149" t="inlineStr">
        <is>
          <t>No esperado</t>
        </is>
      </c>
      <c r="S1487" s="149" t="inlineStr">
        <is>
          <t>Esperado</t>
        </is>
      </c>
      <c r="T1487" s="149" t="inlineStr">
        <is>
          <t>Dato Válido</t>
        </is>
      </c>
      <c r="U1487" s="149" t="n"/>
    </row>
    <row r="1488" ht="15.75" customHeight="1" s="412">
      <c r="A1488" s="5" t="n">
        <v>527</v>
      </c>
      <c r="B1488" s="252" t="n">
        <v>177</v>
      </c>
      <c r="C1488" s="255" t="n">
        <v>262</v>
      </c>
      <c r="D1488" s="255" t="n">
        <v>2</v>
      </c>
      <c r="E1488" s="58" t="n">
        <v>43517</v>
      </c>
      <c r="F1488" s="255" t="n">
        <v>5259</v>
      </c>
      <c r="G1488" s="255" t="n">
        <v>8373</v>
      </c>
      <c r="H1488" s="255" t="n">
        <v>7613</v>
      </c>
      <c r="I1488" s="255" t="n">
        <v>8</v>
      </c>
      <c r="J1488" s="59">
        <f>+(((G1488-F1488)-(H1488-F1488))/(H1488-F1488))*100</f>
        <v/>
      </c>
      <c r="K1488" s="34">
        <f>AVERAGE(J1488:J1489)</f>
        <v/>
      </c>
      <c r="L1488" s="34">
        <f>_xlfn.STDEV.S(J1488,J1489)</f>
        <v/>
      </c>
      <c r="M1488" s="35" t="n">
        <v>2</v>
      </c>
      <c r="O1488" s="295">
        <f>+(H1488-F1488)/10</f>
        <v/>
      </c>
      <c r="P1488" s="26" t="inlineStr">
        <is>
          <t>VERDADERO</t>
        </is>
      </c>
      <c r="Q1488" s="26" t="inlineStr">
        <is>
          <t>FALSO</t>
        </is>
      </c>
      <c r="R1488" s="149" t="inlineStr">
        <is>
          <t>Esperado</t>
        </is>
      </c>
      <c r="S1488" s="149" t="inlineStr">
        <is>
          <t>Esperado</t>
        </is>
      </c>
      <c r="T1488" s="149" t="inlineStr">
        <is>
          <t>Dato Válido</t>
        </is>
      </c>
      <c r="U1488" s="149" t="n"/>
    </row>
    <row r="1489" ht="15.75" customHeight="1" s="412">
      <c r="A1489" s="5" t="n">
        <v>528</v>
      </c>
      <c r="B1489" s="252" t="n">
        <v>178</v>
      </c>
      <c r="C1489" s="255" t="n">
        <v>262</v>
      </c>
      <c r="D1489" s="255" t="n">
        <v>2</v>
      </c>
      <c r="E1489" s="58" t="n">
        <v>43517</v>
      </c>
      <c r="F1489" s="255" t="n">
        <v>5226</v>
      </c>
      <c r="G1489" s="255" t="n">
        <v>8437</v>
      </c>
      <c r="H1489" s="255" t="n">
        <v>7539</v>
      </c>
      <c r="I1489" s="255" t="n"/>
      <c r="J1489" s="59">
        <f>+(((G1489-F1489)-(H1489-F1489))/(H1489-F1489))*100</f>
        <v/>
      </c>
      <c r="K1489" s="34" t="n"/>
      <c r="L1489" s="34" t="n"/>
      <c r="M1489" s="35" t="n"/>
      <c r="O1489" s="295">
        <f>+(H1489-F1489)/10</f>
        <v/>
      </c>
      <c r="P1489" s="26" t="inlineStr">
        <is>
          <t>FALSO</t>
        </is>
      </c>
      <c r="Q1489" s="26" t="inlineStr">
        <is>
          <t>FALSO</t>
        </is>
      </c>
      <c r="R1489" s="149" t="inlineStr">
        <is>
          <t>No esperado</t>
        </is>
      </c>
      <c r="S1489" s="149" t="inlineStr">
        <is>
          <t>No esperado</t>
        </is>
      </c>
      <c r="T1489" s="149" t="inlineStr">
        <is>
          <t>Dato Válido</t>
        </is>
      </c>
      <c r="U1489" s="149" t="n"/>
    </row>
    <row r="1490" ht="15.75" customHeight="1" s="412">
      <c r="A1490" s="5" t="n">
        <v>1181</v>
      </c>
      <c r="B1490" s="252" t="n">
        <v>135</v>
      </c>
      <c r="C1490" s="255" t="n">
        <v>262</v>
      </c>
      <c r="D1490" s="255" t="n">
        <v>4</v>
      </c>
      <c r="E1490" s="58" t="n">
        <v>43524</v>
      </c>
      <c r="F1490" s="255" t="n">
        <v>5240</v>
      </c>
      <c r="G1490" s="255" t="n">
        <v>8465</v>
      </c>
      <c r="H1490" s="255" t="n">
        <v>7486</v>
      </c>
      <c r="I1490" s="255" t="n">
        <v>10</v>
      </c>
      <c r="J1490" s="59">
        <f>+(((G1490-F1490)-(H1490-F1490))/(H1490-F1490))*100</f>
        <v/>
      </c>
      <c r="K1490" s="34">
        <f>AVERAGE(J1490:J1491)</f>
        <v/>
      </c>
      <c r="L1490" s="34">
        <f>_xlfn.STDEV.S(J1490,J1491)</f>
        <v/>
      </c>
      <c r="M1490" s="35" t="n"/>
      <c r="O1490" s="295">
        <f>+(H1490-F1490)/10</f>
        <v/>
      </c>
      <c r="P1490" s="26" t="inlineStr">
        <is>
          <t>FALSO</t>
        </is>
      </c>
      <c r="Q1490" s="26" t="inlineStr">
        <is>
          <t>FALSO</t>
        </is>
      </c>
      <c r="R1490" s="149" t="inlineStr">
        <is>
          <t>No esperado</t>
        </is>
      </c>
      <c r="S1490" s="149" t="inlineStr">
        <is>
          <t>No esperado</t>
        </is>
      </c>
      <c r="T1490" s="149" t="inlineStr">
        <is>
          <t>Se descarta</t>
        </is>
      </c>
      <c r="U1490" s="149" t="n"/>
    </row>
    <row r="1491" ht="15.75" customHeight="1" s="412">
      <c r="A1491" s="5" t="n">
        <v>1182</v>
      </c>
      <c r="B1491" s="252" t="n">
        <v>136</v>
      </c>
      <c r="C1491" s="255" t="n">
        <v>262</v>
      </c>
      <c r="D1491" s="255" t="n">
        <v>4</v>
      </c>
      <c r="E1491" s="58" t="n">
        <v>43524</v>
      </c>
      <c r="F1491" s="255" t="n">
        <v>5219</v>
      </c>
      <c r="G1491" s="255" t="n">
        <v>8517</v>
      </c>
      <c r="H1491" s="255" t="n">
        <v>7481</v>
      </c>
      <c r="I1491" s="255" t="n"/>
      <c r="J1491" s="59">
        <f>+(((G1491-F1491)-(H1491-F1491))/(H1491-F1491))*100</f>
        <v/>
      </c>
      <c r="K1491" s="35" t="n"/>
      <c r="L1491" s="35" t="n"/>
      <c r="M1491" s="35" t="n"/>
      <c r="O1491" s="295">
        <f>+(H1491-F1491)/10</f>
        <v/>
      </c>
      <c r="P1491" s="26" t="inlineStr">
        <is>
          <t>FALSO</t>
        </is>
      </c>
      <c r="Q1491" s="26" t="inlineStr">
        <is>
          <t>FALSO</t>
        </is>
      </c>
      <c r="R1491" s="149" t="inlineStr">
        <is>
          <t>Esperado</t>
        </is>
      </c>
      <c r="S1491" s="149" t="inlineStr">
        <is>
          <t>No esperado</t>
        </is>
      </c>
      <c r="T1491" s="149" t="inlineStr">
        <is>
          <t>Se descarta</t>
        </is>
      </c>
      <c r="U1491" s="149" t="n"/>
    </row>
    <row r="1492" ht="15.75" customHeight="1" s="412">
      <c r="A1492" s="5" t="n">
        <v>1831</v>
      </c>
      <c r="B1492" s="252" t="n">
        <v>135</v>
      </c>
      <c r="C1492" s="255" t="n">
        <v>262</v>
      </c>
      <c r="D1492" s="255" t="n">
        <v>6</v>
      </c>
      <c r="E1492" s="58" t="n">
        <v>43535</v>
      </c>
      <c r="F1492" s="255" t="n">
        <v>5240</v>
      </c>
      <c r="G1492" s="255" t="n">
        <v>8583</v>
      </c>
      <c r="H1492" s="255" t="n">
        <v>7827</v>
      </c>
      <c r="I1492" s="255" t="n">
        <v>8</v>
      </c>
      <c r="J1492" s="59">
        <f>+(((G1492-F1492)-(H1492-F1492))/(H1492-F1492))*100</f>
        <v/>
      </c>
      <c r="K1492" s="34">
        <f>AVERAGE(J1492:J1493)</f>
        <v/>
      </c>
      <c r="L1492" s="34">
        <f>_xlfn.STDEV.S(J1492,J1493)</f>
        <v/>
      </c>
      <c r="M1492" s="35" t="n"/>
      <c r="O1492" s="295">
        <f>+(H1492-F1492)/10</f>
        <v/>
      </c>
      <c r="P1492" s="26" t="inlineStr">
        <is>
          <t>FALSO</t>
        </is>
      </c>
      <c r="Q1492" s="26" t="inlineStr">
        <is>
          <t>FALSO</t>
        </is>
      </c>
      <c r="R1492" s="149" t="inlineStr">
        <is>
          <t>Esperado</t>
        </is>
      </c>
      <c r="S1492" s="149" t="inlineStr">
        <is>
          <t>Esperado</t>
        </is>
      </c>
      <c r="T1492" s="149" t="inlineStr">
        <is>
          <t>Dato Válido</t>
        </is>
      </c>
      <c r="U1492" s="149" t="n"/>
    </row>
    <row r="1493" ht="15.75" customHeight="1" s="412">
      <c r="A1493" s="5" t="n">
        <v>1832</v>
      </c>
      <c r="B1493" s="252" t="n">
        <v>136</v>
      </c>
      <c r="C1493" s="255" t="n">
        <v>262</v>
      </c>
      <c r="D1493" s="255" t="n">
        <v>6</v>
      </c>
      <c r="E1493" s="58" t="n">
        <v>43535</v>
      </c>
      <c r="F1493" s="255" t="n">
        <v>5219</v>
      </c>
      <c r="G1493" s="255" t="n">
        <v>8400</v>
      </c>
      <c r="H1493" s="255" t="n">
        <v>7707</v>
      </c>
      <c r="I1493" s="255" t="n"/>
      <c r="J1493" s="59">
        <f>+(((G1493-F1493)-(H1493-F1493))/(H1493-F1493))*100</f>
        <v/>
      </c>
      <c r="K1493" s="34" t="n"/>
      <c r="L1493" s="34" t="n"/>
      <c r="M1493" s="35" t="n"/>
      <c r="O1493" s="295">
        <f>+(H1493-F1493)/10</f>
        <v/>
      </c>
      <c r="P1493" s="26" t="inlineStr">
        <is>
          <t>FALSO</t>
        </is>
      </c>
      <c r="Q1493" s="26" t="inlineStr">
        <is>
          <t>FALSO</t>
        </is>
      </c>
      <c r="R1493" s="149" t="inlineStr">
        <is>
          <t>No esperado</t>
        </is>
      </c>
      <c r="S1493" s="149" t="inlineStr">
        <is>
          <t>Esperado</t>
        </is>
      </c>
      <c r="T1493" s="149" t="inlineStr">
        <is>
          <t>Dato Válido</t>
        </is>
      </c>
      <c r="U1493" s="149" t="n"/>
    </row>
    <row r="1494" ht="15.75" customHeight="1" s="412">
      <c r="A1494" s="15" t="n">
        <v>2311</v>
      </c>
      <c r="B1494" s="16" t="n">
        <v>81</v>
      </c>
      <c r="C1494" s="60" t="n">
        <v>262</v>
      </c>
      <c r="D1494" s="60" t="n">
        <v>8</v>
      </c>
      <c r="E1494" s="61" t="n">
        <v>43550</v>
      </c>
      <c r="F1494" s="62" t="n">
        <v>5180</v>
      </c>
      <c r="G1494" s="60" t="n">
        <v>8168</v>
      </c>
      <c r="H1494" s="60" t="n">
        <v>7580</v>
      </c>
      <c r="I1494" s="255" t="n"/>
      <c r="J1494" s="59">
        <f>+(((G1494-F1494)-(H1494-F1494))/(H1494-F1494))*100</f>
        <v/>
      </c>
      <c r="K1494" s="34">
        <f>AVERAGE(J1494:J1495)</f>
        <v/>
      </c>
      <c r="L1494" s="34">
        <f>_xlfn.STDEV.S(J1494,J1495)</f>
        <v/>
      </c>
      <c r="M1494" s="35" t="n"/>
      <c r="O1494" s="295">
        <f>+(H1494-F1494)/10</f>
        <v/>
      </c>
      <c r="P1494" s="26" t="inlineStr">
        <is>
          <t>FALSO</t>
        </is>
      </c>
      <c r="Q1494" s="26" t="inlineStr">
        <is>
          <t>FALSO</t>
        </is>
      </c>
      <c r="R1494" s="149" t="inlineStr">
        <is>
          <t>No esperado</t>
        </is>
      </c>
      <c r="S1494" s="149" t="inlineStr">
        <is>
          <t>Esperado</t>
        </is>
      </c>
      <c r="T1494" s="149" t="inlineStr">
        <is>
          <t>Dato Válido</t>
        </is>
      </c>
      <c r="U1494" s="149" t="n"/>
    </row>
    <row r="1495" ht="15.75" customHeight="1" s="412">
      <c r="A1495" s="15" t="n">
        <v>2312</v>
      </c>
      <c r="B1495" s="16" t="n">
        <v>82</v>
      </c>
      <c r="C1495" s="60" t="n">
        <v>262</v>
      </c>
      <c r="D1495" s="60" t="n">
        <v>8</v>
      </c>
      <c r="E1495" s="61" t="n">
        <v>43550</v>
      </c>
      <c r="F1495" s="62" t="n">
        <v>5194</v>
      </c>
      <c r="G1495" s="60" t="n">
        <v>8318</v>
      </c>
      <c r="H1495" s="60" t="n">
        <v>7724</v>
      </c>
      <c r="I1495" s="255" t="n"/>
      <c r="J1495" s="59">
        <f>+(((G1495-F1495)-(H1495-F1495))/(H1495-F1495))*100</f>
        <v/>
      </c>
      <c r="K1495" s="35" t="n"/>
      <c r="L1495" s="35" t="n"/>
      <c r="M1495" s="35" t="n"/>
      <c r="O1495" s="295">
        <f>+(H1495-F1495)/10</f>
        <v/>
      </c>
      <c r="P1495" s="26" t="inlineStr">
        <is>
          <t>FALSO</t>
        </is>
      </c>
      <c r="Q1495" s="26" t="inlineStr">
        <is>
          <t>FALSO</t>
        </is>
      </c>
      <c r="R1495" s="149" t="inlineStr">
        <is>
          <t>Esperado</t>
        </is>
      </c>
      <c r="S1495" s="149" t="inlineStr">
        <is>
          <t>Esperado</t>
        </is>
      </c>
      <c r="T1495" s="149" t="inlineStr">
        <is>
          <t>Dato Válido</t>
        </is>
      </c>
      <c r="U1495" s="149" t="n"/>
    </row>
    <row r="1496" ht="15.75" customHeight="1" s="412">
      <c r="A1496" s="15" t="n">
        <v>2765</v>
      </c>
      <c r="B1496" s="16" t="n">
        <v>137</v>
      </c>
      <c r="C1496" s="60" t="n">
        <v>262</v>
      </c>
      <c r="D1496" s="60" t="n">
        <v>10</v>
      </c>
      <c r="E1496" s="61" t="n">
        <v>43564</v>
      </c>
      <c r="F1496" s="62" t="n">
        <v>5220</v>
      </c>
      <c r="G1496" s="60" t="n">
        <v>8230</v>
      </c>
      <c r="H1496" s="60" t="n">
        <v>7838</v>
      </c>
      <c r="I1496" s="60" t="n"/>
      <c r="J1496" s="59">
        <f>+(((G1496-F1496)-(H1496-F1496))/(H1496-F1496))*100</f>
        <v/>
      </c>
      <c r="K1496" s="34">
        <f>AVERAGE(J1496:J1497)</f>
        <v/>
      </c>
      <c r="L1496" s="34">
        <f>_xlfn.STDEV.S(J1496,J1497)</f>
        <v/>
      </c>
      <c r="M1496" s="35">
        <f>(K1494-K1496)/14</f>
        <v/>
      </c>
      <c r="N1496" s="295">
        <f>(K1492-K1496)/29</f>
        <v/>
      </c>
      <c r="O1496" s="295">
        <f>+(H1496-F1496)/10</f>
        <v/>
      </c>
      <c r="P1496" s="26" t="inlineStr">
        <is>
          <t>FALSO</t>
        </is>
      </c>
      <c r="Q1496" s="26" t="inlineStr">
        <is>
          <t>VERDADERO</t>
        </is>
      </c>
      <c r="R1496" s="149" t="inlineStr">
        <is>
          <t>Esperado</t>
        </is>
      </c>
      <c r="S1496" s="149" t="inlineStr">
        <is>
          <t>Esperado</t>
        </is>
      </c>
      <c r="T1496" s="149" t="inlineStr">
        <is>
          <t>Dato Válido</t>
        </is>
      </c>
      <c r="U1496" s="149" t="n"/>
    </row>
    <row r="1497" ht="15.75" customHeight="1" s="412">
      <c r="A1497" s="15" t="n">
        <v>2766</v>
      </c>
      <c r="B1497" s="16" t="n">
        <v>138</v>
      </c>
      <c r="C1497" s="60" t="n">
        <v>262</v>
      </c>
      <c r="D1497" s="60" t="n">
        <v>10</v>
      </c>
      <c r="E1497" s="61" t="n">
        <v>43564</v>
      </c>
      <c r="F1497" s="62" t="n">
        <v>5222</v>
      </c>
      <c r="G1497" s="60" t="n">
        <v>8135</v>
      </c>
      <c r="H1497" s="60" t="n">
        <v>7756</v>
      </c>
      <c r="I1497" s="60" t="n"/>
      <c r="J1497" s="59">
        <f>+(((G1497-F1497)-(H1497-F1497))/(H1497-F1497))*100</f>
        <v/>
      </c>
      <c r="K1497" s="35" t="n"/>
      <c r="L1497" s="35" t="n"/>
      <c r="M1497" s="35" t="n"/>
      <c r="O1497" s="295">
        <f>+(H1497-F1497)/10</f>
        <v/>
      </c>
      <c r="P1497" s="26" t="inlineStr">
        <is>
          <t>FALSO</t>
        </is>
      </c>
      <c r="Q1497" s="26" t="inlineStr">
        <is>
          <t>FALSO</t>
        </is>
      </c>
      <c r="R1497" s="149" t="inlineStr">
        <is>
          <t>No esperado</t>
        </is>
      </c>
      <c r="S1497" s="149" t="inlineStr">
        <is>
          <t>Esperado</t>
        </is>
      </c>
      <c r="T1497" s="149" t="inlineStr">
        <is>
          <t>Dato Válido</t>
        </is>
      </c>
      <c r="U1497" s="149" t="n"/>
    </row>
    <row r="1498" ht="15.75" customHeight="1" s="412">
      <c r="A1498" s="5" t="n">
        <v>177</v>
      </c>
      <c r="B1498" s="252" t="n">
        <v>177</v>
      </c>
      <c r="C1498" s="201" t="n">
        <v>263</v>
      </c>
      <c r="D1498" s="201" t="n">
        <v>1</v>
      </c>
      <c r="E1498" s="8" t="n">
        <v>43514</v>
      </c>
      <c r="F1498" s="201" t="n">
        <v>5259</v>
      </c>
      <c r="G1498" s="201" t="n">
        <v>9282</v>
      </c>
      <c r="H1498" s="201" t="n">
        <v>8209</v>
      </c>
      <c r="I1498" s="201" t="n">
        <v>9</v>
      </c>
      <c r="J1498" s="9">
        <f>+(((G1498-F1498)-(H1498-F1498))/(H1498-F1498))*100</f>
        <v/>
      </c>
      <c r="K1498" s="33">
        <f>AVERAGE(J1498:J1499)</f>
        <v/>
      </c>
      <c r="L1498" s="33">
        <f>_xlfn.STDEV.S(J1498,J1499)</f>
        <v/>
      </c>
      <c r="M1498" s="13" t="n">
        <v>1</v>
      </c>
      <c r="O1498" s="295">
        <f>+(H1498-F1498)/10</f>
        <v/>
      </c>
      <c r="P1498" s="26" t="inlineStr">
        <is>
          <t>VERDADERO</t>
        </is>
      </c>
      <c r="Q1498" s="26" t="inlineStr">
        <is>
          <t>FALSO</t>
        </is>
      </c>
      <c r="R1498" s="149" t="inlineStr">
        <is>
          <t>Esperado</t>
        </is>
      </c>
      <c r="S1498" s="149" t="inlineStr">
        <is>
          <t>Esperado</t>
        </is>
      </c>
      <c r="T1498" s="149" t="inlineStr">
        <is>
          <t>Dato Válido</t>
        </is>
      </c>
      <c r="U1498" s="149" t="n"/>
    </row>
    <row r="1499" ht="15.75" customHeight="1" s="412">
      <c r="A1499" s="5" t="n">
        <v>178</v>
      </c>
      <c r="B1499" s="252" t="n">
        <v>178</v>
      </c>
      <c r="C1499" s="201" t="n">
        <v>263</v>
      </c>
      <c r="D1499" s="201" t="n">
        <v>1</v>
      </c>
      <c r="E1499" s="8" t="n">
        <v>43514</v>
      </c>
      <c r="F1499" s="201" t="n">
        <v>5226</v>
      </c>
      <c r="G1499" s="201" t="n">
        <v>8804</v>
      </c>
      <c r="H1499" s="201" t="n">
        <v>7842</v>
      </c>
      <c r="I1499" s="201" t="n"/>
      <c r="J1499" s="9">
        <f>+(((G1499-F1499)-(H1499-F1499))/(H1499-F1499))*100</f>
        <v/>
      </c>
      <c r="K1499" s="13" t="n"/>
      <c r="L1499" s="13" t="n"/>
      <c r="M1499" s="13" t="n"/>
      <c r="O1499" s="295">
        <f>+(H1499-F1499)/10</f>
        <v/>
      </c>
      <c r="P1499" s="26" t="inlineStr">
        <is>
          <t>FALSO</t>
        </is>
      </c>
      <c r="Q1499" s="26" t="inlineStr">
        <is>
          <t>FALSO</t>
        </is>
      </c>
      <c r="R1499" s="149" t="inlineStr">
        <is>
          <t>No esperado</t>
        </is>
      </c>
      <c r="S1499" s="149" t="inlineStr">
        <is>
          <t>Esperado</t>
        </is>
      </c>
      <c r="T1499" s="149" t="inlineStr">
        <is>
          <t>Dato Válido</t>
        </is>
      </c>
      <c r="U1499" s="149" t="n"/>
    </row>
    <row r="1500" ht="15.75" customHeight="1" s="412">
      <c r="A1500" s="5" t="n">
        <v>831</v>
      </c>
      <c r="B1500" s="252" t="n">
        <v>177</v>
      </c>
      <c r="C1500" s="201" t="n">
        <v>263</v>
      </c>
      <c r="D1500" s="201" t="n">
        <v>3</v>
      </c>
      <c r="E1500" s="8" t="n">
        <v>43521</v>
      </c>
      <c r="F1500" s="201" t="n">
        <v>5259</v>
      </c>
      <c r="G1500" s="201" t="n">
        <v>8971</v>
      </c>
      <c r="H1500" s="201" t="n">
        <v>7954</v>
      </c>
      <c r="I1500" s="201" t="n">
        <v>8</v>
      </c>
      <c r="J1500" s="9">
        <f>+(((G1500-F1500)-(H1500-F1500))/(H1500-F1500))*100</f>
        <v/>
      </c>
      <c r="K1500" s="33">
        <f>AVERAGE(J1500:J1501)</f>
        <v/>
      </c>
      <c r="L1500" s="33">
        <f>_xlfn.STDEV.S(J1500,J1501)</f>
        <v/>
      </c>
      <c r="M1500" s="13" t="n"/>
      <c r="O1500" s="295">
        <f>+(H1500-F1500)/10</f>
        <v/>
      </c>
      <c r="P1500" s="26" t="inlineStr">
        <is>
          <t>FALSO</t>
        </is>
      </c>
      <c r="Q1500" s="26" t="inlineStr">
        <is>
          <t>FALSO</t>
        </is>
      </c>
      <c r="R1500" s="149" t="inlineStr">
        <is>
          <t>Esperado</t>
        </is>
      </c>
      <c r="S1500" s="149" t="inlineStr">
        <is>
          <t>Esperado</t>
        </is>
      </c>
      <c r="T1500" s="149" t="inlineStr">
        <is>
          <t>Se descarta</t>
        </is>
      </c>
      <c r="U1500" s="149" t="n"/>
    </row>
    <row r="1501" ht="15.75" customHeight="1" s="412">
      <c r="A1501" s="5" t="n">
        <v>832</v>
      </c>
      <c r="B1501" s="252" t="n">
        <v>178</v>
      </c>
      <c r="C1501" s="201" t="n">
        <v>263</v>
      </c>
      <c r="D1501" s="201" t="n">
        <v>3</v>
      </c>
      <c r="E1501" s="8" t="n">
        <v>43521</v>
      </c>
      <c r="F1501" s="201" t="n">
        <v>5226</v>
      </c>
      <c r="G1501" s="201" t="n">
        <v>8805</v>
      </c>
      <c r="H1501" s="201" t="n">
        <v>7809</v>
      </c>
      <c r="I1501" s="201" t="n"/>
      <c r="J1501" s="9">
        <f>+(((G1501-F1501)-(H1501-F1501))/(H1501-F1501))*100</f>
        <v/>
      </c>
      <c r="K1501" s="33" t="n"/>
      <c r="L1501" s="33" t="n"/>
      <c r="M1501" s="13" t="n"/>
      <c r="O1501" s="295">
        <f>+(H1501-F1501)/10</f>
        <v/>
      </c>
      <c r="P1501" s="26" t="inlineStr">
        <is>
          <t>FALSO</t>
        </is>
      </c>
      <c r="Q1501" s="26" t="inlineStr">
        <is>
          <t>FALSO</t>
        </is>
      </c>
      <c r="R1501" s="149" t="inlineStr">
        <is>
          <t>No esperado</t>
        </is>
      </c>
      <c r="S1501" s="149" t="inlineStr">
        <is>
          <t>Esperado</t>
        </is>
      </c>
      <c r="T1501" s="149" t="inlineStr">
        <is>
          <t>Se descarta</t>
        </is>
      </c>
      <c r="U1501" s="149" t="n"/>
    </row>
    <row r="1502" ht="15.75" customHeight="1" s="412">
      <c r="A1502" s="5" t="n">
        <v>1481</v>
      </c>
      <c r="B1502" s="252" t="n">
        <v>177</v>
      </c>
      <c r="C1502" s="201" t="n">
        <v>263</v>
      </c>
      <c r="D1502" s="201" t="n">
        <v>5</v>
      </c>
      <c r="E1502" s="8" t="n">
        <v>43531</v>
      </c>
      <c r="F1502" s="201" t="n">
        <v>5259</v>
      </c>
      <c r="G1502" s="201" t="n">
        <v>8790</v>
      </c>
      <c r="H1502" s="201" t="n">
        <v>8201</v>
      </c>
      <c r="I1502" s="201" t="n">
        <v>10</v>
      </c>
      <c r="J1502" s="9">
        <f>+(((G1502-F1502)-(H1502-F1502))/(H1502-F1502))*100</f>
        <v/>
      </c>
      <c r="K1502" s="33">
        <f>AVERAGE(J1502:J1503)</f>
        <v/>
      </c>
      <c r="L1502" s="33">
        <f>_xlfn.STDEV.S(J1502,J1503)</f>
        <v/>
      </c>
      <c r="M1502" s="13" t="n"/>
      <c r="O1502" s="295">
        <f>+(H1502-F1502)/10</f>
        <v/>
      </c>
      <c r="P1502" s="26" t="inlineStr">
        <is>
          <t>FALSO</t>
        </is>
      </c>
      <c r="Q1502" s="26" t="inlineStr">
        <is>
          <t>FALSO</t>
        </is>
      </c>
      <c r="R1502" s="149" t="inlineStr">
        <is>
          <t>Esperado</t>
        </is>
      </c>
      <c r="S1502" s="149" t="inlineStr">
        <is>
          <t>Esperado</t>
        </is>
      </c>
      <c r="T1502" s="149" t="inlineStr">
        <is>
          <t>Dato Válido</t>
        </is>
      </c>
      <c r="U1502" s="149" t="n"/>
    </row>
    <row r="1503" ht="15.75" customHeight="1" s="412">
      <c r="A1503" s="5" t="n">
        <v>1482</v>
      </c>
      <c r="B1503" s="252" t="n">
        <v>178</v>
      </c>
      <c r="C1503" s="201" t="n">
        <v>263</v>
      </c>
      <c r="D1503" s="201" t="n">
        <v>5</v>
      </c>
      <c r="E1503" s="8" t="n">
        <v>43531</v>
      </c>
      <c r="F1503" s="201" t="n">
        <v>5226</v>
      </c>
      <c r="G1503" s="201" t="n">
        <v>8958</v>
      </c>
      <c r="H1503" s="201" t="n">
        <v>8317</v>
      </c>
      <c r="I1503" s="201" t="n"/>
      <c r="J1503" s="9">
        <f>+(((G1503-F1503)-(H1503-F1503))/(H1503-F1503))*100</f>
        <v/>
      </c>
      <c r="K1503" s="13" t="n"/>
      <c r="L1503" s="13" t="n"/>
      <c r="M1503" s="13" t="n"/>
      <c r="O1503" s="295">
        <f>+(H1503-F1503)/10</f>
        <v/>
      </c>
      <c r="P1503" s="26" t="inlineStr">
        <is>
          <t>FALSO</t>
        </is>
      </c>
      <c r="Q1503" s="26" t="inlineStr">
        <is>
          <t>FALSO</t>
        </is>
      </c>
      <c r="R1503" s="149" t="inlineStr">
        <is>
          <t>Esperado</t>
        </is>
      </c>
      <c r="S1503" s="149" t="inlineStr">
        <is>
          <t>Esperado</t>
        </is>
      </c>
      <c r="T1503" s="149" t="inlineStr">
        <is>
          <t>Dato Válido</t>
        </is>
      </c>
      <c r="U1503" s="149" t="n"/>
    </row>
    <row r="1504" ht="15.75" customHeight="1" s="412">
      <c r="A1504" s="15" t="n">
        <v>2079</v>
      </c>
      <c r="B1504" s="16" t="n">
        <v>125</v>
      </c>
      <c r="C1504" s="17" t="n">
        <v>263</v>
      </c>
      <c r="D1504" s="17" t="n">
        <v>7</v>
      </c>
      <c r="E1504" s="18" t="n">
        <v>43545</v>
      </c>
      <c r="F1504" s="19" t="n">
        <v>5217</v>
      </c>
      <c r="G1504" s="17" t="n">
        <v>8566</v>
      </c>
      <c r="H1504" s="17" t="n">
        <v>8079</v>
      </c>
      <c r="I1504" s="201" t="n"/>
      <c r="J1504" s="9">
        <f>+(((G1504-F1504)-(H1504-F1504))/(H1504-F1504))*100</f>
        <v/>
      </c>
      <c r="K1504" s="33">
        <f>AVERAGE(J1504:J1505)</f>
        <v/>
      </c>
      <c r="L1504" s="33">
        <f>_xlfn.STDEV.S(J1504,J1505)</f>
        <v/>
      </c>
      <c r="M1504" s="13" t="n"/>
      <c r="O1504" s="295">
        <f>+(H1504-F1504)/10</f>
        <v/>
      </c>
      <c r="P1504" s="26" t="inlineStr">
        <is>
          <t>FALSO</t>
        </is>
      </c>
      <c r="Q1504" s="26" t="inlineStr">
        <is>
          <t>FALSO</t>
        </is>
      </c>
      <c r="R1504" s="149" t="inlineStr">
        <is>
          <t>No esperado</t>
        </is>
      </c>
      <c r="S1504" s="149" t="inlineStr">
        <is>
          <t>Esperado</t>
        </is>
      </c>
      <c r="T1504" s="149" t="inlineStr">
        <is>
          <t>Dato Válido</t>
        </is>
      </c>
      <c r="U1504" s="149" t="n"/>
    </row>
    <row r="1505" ht="15.75" customHeight="1" s="412">
      <c r="A1505" s="15" t="n">
        <v>2080</v>
      </c>
      <c r="B1505" s="16" t="n">
        <v>126</v>
      </c>
      <c r="C1505" s="17" t="n">
        <v>263</v>
      </c>
      <c r="D1505" s="17" t="n">
        <v>7</v>
      </c>
      <c r="E1505" s="18" t="n">
        <v>43545</v>
      </c>
      <c r="F1505" s="19" t="n">
        <v>5232</v>
      </c>
      <c r="G1505" s="17" t="n">
        <v>8084</v>
      </c>
      <c r="H1505" s="17" t="n">
        <v>7661</v>
      </c>
      <c r="I1505" s="201" t="n"/>
      <c r="J1505" s="9">
        <f>+(((G1505-F1505)-(H1505-F1505))/(H1505-F1505))*100</f>
        <v/>
      </c>
      <c r="K1505" s="13" t="n"/>
      <c r="L1505" s="13" t="n"/>
      <c r="M1505" s="13" t="n"/>
      <c r="O1505" s="295">
        <f>+(H1505-F1505)/10</f>
        <v/>
      </c>
      <c r="P1505" s="26" t="inlineStr">
        <is>
          <t>FALSO</t>
        </is>
      </c>
      <c r="Q1505" s="26" t="inlineStr">
        <is>
          <t>FALSO</t>
        </is>
      </c>
      <c r="R1505" s="149" t="inlineStr">
        <is>
          <t>No esperado</t>
        </is>
      </c>
      <c r="S1505" s="149" t="inlineStr">
        <is>
          <t>Esperado</t>
        </is>
      </c>
      <c r="T1505" s="149" t="inlineStr">
        <is>
          <t>Dato Válido</t>
        </is>
      </c>
      <c r="U1505" s="149" t="n"/>
    </row>
    <row r="1506" ht="15.75" customHeight="1" s="412">
      <c r="A1506" s="15" t="n">
        <v>2695</v>
      </c>
      <c r="B1506" s="16" t="n">
        <v>67</v>
      </c>
      <c r="C1506" s="17" t="n">
        <v>263</v>
      </c>
      <c r="D1506" s="17" t="n">
        <v>10</v>
      </c>
      <c r="E1506" s="18" t="n">
        <v>43564</v>
      </c>
      <c r="F1506" s="19" t="n">
        <v>5217</v>
      </c>
      <c r="G1506" s="17" t="n">
        <v>8181</v>
      </c>
      <c r="H1506" s="17" t="n">
        <v>7814</v>
      </c>
      <c r="I1506" s="17" t="n"/>
      <c r="J1506" s="9">
        <f>+(((G1506-F1506)-(H1506-F1506))/(H1506-F1506))*100</f>
        <v/>
      </c>
      <c r="K1506" s="33">
        <f>AVERAGE(J1506:J1507)</f>
        <v/>
      </c>
      <c r="L1506" s="33">
        <f>_xlfn.STDEV.S(J1506,J1507)</f>
        <v/>
      </c>
      <c r="M1506" s="13">
        <f>(K1504-K1506)/19</f>
        <v/>
      </c>
      <c r="N1506" s="295">
        <f>(K1500-K1506)/43</f>
        <v/>
      </c>
      <c r="O1506" s="295">
        <f>+(H1506-F1506)/10</f>
        <v/>
      </c>
      <c r="P1506" s="26" t="inlineStr">
        <is>
          <t>FALSO</t>
        </is>
      </c>
      <c r="Q1506" s="26" t="inlineStr">
        <is>
          <t>VERDADERO</t>
        </is>
      </c>
      <c r="R1506" s="149" t="inlineStr">
        <is>
          <t>Esperado</t>
        </is>
      </c>
      <c r="S1506" s="149" t="inlineStr">
        <is>
          <t>Esperado</t>
        </is>
      </c>
      <c r="T1506" s="149" t="inlineStr">
        <is>
          <t>Dato Válido</t>
        </is>
      </c>
      <c r="U1506" s="149" t="n"/>
    </row>
    <row r="1507" ht="15.75" customHeight="1" s="412">
      <c r="A1507" s="15" t="n">
        <v>2696</v>
      </c>
      <c r="B1507" s="16" t="n">
        <v>68</v>
      </c>
      <c r="C1507" s="17" t="n">
        <v>263</v>
      </c>
      <c r="D1507" s="17" t="n">
        <v>10</v>
      </c>
      <c r="E1507" s="18" t="n">
        <v>43564</v>
      </c>
      <c r="F1507" s="19" t="n">
        <v>5288</v>
      </c>
      <c r="G1507" s="17" t="n">
        <v>8171</v>
      </c>
      <c r="H1507" s="17" t="n">
        <v>7809</v>
      </c>
      <c r="I1507" s="17" t="n"/>
      <c r="J1507" s="9">
        <f>+(((G1507-F1507)-(H1507-F1507))/(H1507-F1507))*100</f>
        <v/>
      </c>
      <c r="K1507" s="13" t="n"/>
      <c r="L1507" s="13" t="n"/>
      <c r="M1507" s="13" t="n"/>
      <c r="O1507" s="295">
        <f>+(H1507-F1507)/10</f>
        <v/>
      </c>
      <c r="P1507" s="26" t="inlineStr">
        <is>
          <t>FALSO</t>
        </is>
      </c>
      <c r="Q1507" s="26" t="inlineStr">
        <is>
          <t>FALSO</t>
        </is>
      </c>
      <c r="R1507" s="149" t="inlineStr">
        <is>
          <t>No esperado</t>
        </is>
      </c>
      <c r="S1507" s="149" t="inlineStr">
        <is>
          <t>Esperado</t>
        </is>
      </c>
      <c r="T1507" s="149" t="inlineStr">
        <is>
          <t>Dato Válido</t>
        </is>
      </c>
      <c r="U1507" s="149" t="n"/>
    </row>
    <row r="1508" ht="15.75" customHeight="1" s="412">
      <c r="A1508" s="5" t="n">
        <v>179</v>
      </c>
      <c r="B1508" s="252" t="n">
        <v>179</v>
      </c>
      <c r="C1508" s="246" t="n">
        <v>264</v>
      </c>
      <c r="D1508" s="246" t="n">
        <v>1</v>
      </c>
      <c r="E1508" s="46" t="n">
        <v>43514</v>
      </c>
      <c r="F1508" s="246" t="n">
        <v>5180</v>
      </c>
      <c r="G1508" s="246" t="n">
        <v>8541</v>
      </c>
      <c r="H1508" s="246" t="n">
        <v>7570</v>
      </c>
      <c r="I1508" s="246" t="n">
        <v>10</v>
      </c>
      <c r="J1508" s="47">
        <f>+(((G1508-F1508)-(H1508-F1508))/(H1508-F1508))*100</f>
        <v/>
      </c>
      <c r="K1508" s="51">
        <f>AVERAGE(J1508:J1509)</f>
        <v/>
      </c>
      <c r="L1508" s="51">
        <f>_xlfn.STDEV.S(J1508,J1509)</f>
        <v/>
      </c>
      <c r="M1508" s="50" t="n">
        <v>2</v>
      </c>
      <c r="O1508" s="295">
        <f>+(H1508-F1508)/10</f>
        <v/>
      </c>
      <c r="P1508" s="26" t="inlineStr">
        <is>
          <t>FALSO</t>
        </is>
      </c>
      <c r="Q1508" s="26" t="inlineStr">
        <is>
          <t>FALSO</t>
        </is>
      </c>
      <c r="R1508" s="149" t="inlineStr">
        <is>
          <t>Esperado</t>
        </is>
      </c>
      <c r="S1508" s="149" t="inlineStr">
        <is>
          <t>Esperado</t>
        </is>
      </c>
      <c r="T1508" s="149" t="inlineStr">
        <is>
          <t>Dato Válido</t>
        </is>
      </c>
      <c r="U1508" s="149" t="n"/>
    </row>
    <row r="1509" ht="15.75" customHeight="1" s="412">
      <c r="A1509" s="5" t="n">
        <v>180</v>
      </c>
      <c r="B1509" s="252" t="n">
        <v>180</v>
      </c>
      <c r="C1509" s="246" t="n">
        <v>264</v>
      </c>
      <c r="D1509" s="246" t="n">
        <v>1</v>
      </c>
      <c r="E1509" s="46" t="n">
        <v>43514</v>
      </c>
      <c r="F1509" s="246" t="n">
        <v>5282</v>
      </c>
      <c r="G1509" s="246" t="n">
        <v>8852</v>
      </c>
      <c r="H1509" s="246" t="n">
        <v>7839</v>
      </c>
      <c r="I1509" s="246" t="n"/>
      <c r="J1509" s="47">
        <f>+(((G1509-F1509)-(H1509-F1509))/(H1509-F1509))*100</f>
        <v/>
      </c>
      <c r="K1509" s="51" t="n"/>
      <c r="L1509" s="51" t="n"/>
      <c r="M1509" s="50" t="n"/>
      <c r="O1509" s="295">
        <f>+(H1509-F1509)/10</f>
        <v/>
      </c>
      <c r="P1509" s="26" t="inlineStr">
        <is>
          <t>FALSO</t>
        </is>
      </c>
      <c r="Q1509" s="26" t="inlineStr">
        <is>
          <t>FALSO</t>
        </is>
      </c>
      <c r="R1509" s="149" t="inlineStr">
        <is>
          <t>Esperado</t>
        </is>
      </c>
      <c r="S1509" s="149" t="inlineStr">
        <is>
          <t>Esperado</t>
        </is>
      </c>
      <c r="T1509" s="149" t="inlineStr">
        <is>
          <t>Dato Válido</t>
        </is>
      </c>
      <c r="U1509" s="149" t="n"/>
    </row>
    <row r="1510" ht="15.75" customHeight="1" s="412">
      <c r="A1510" s="5" t="n">
        <v>833</v>
      </c>
      <c r="B1510" s="252" t="n">
        <v>179</v>
      </c>
      <c r="C1510" s="246" t="n">
        <v>264</v>
      </c>
      <c r="D1510" s="246" t="n">
        <v>3</v>
      </c>
      <c r="E1510" s="46" t="n">
        <v>43521</v>
      </c>
      <c r="F1510" s="246" t="n">
        <v>5180</v>
      </c>
      <c r="G1510" s="246" t="n">
        <v>9167</v>
      </c>
      <c r="H1510" s="246" t="n">
        <v>8044</v>
      </c>
      <c r="I1510" s="246" t="n">
        <v>6</v>
      </c>
      <c r="J1510" s="47">
        <f>+(((G1510-F1510)-(H1510-F1510))/(H1510-F1510))*100</f>
        <v/>
      </c>
      <c r="K1510" s="51">
        <f>AVERAGE(J1510:J1511)</f>
        <v/>
      </c>
      <c r="L1510" s="51">
        <f>_xlfn.STDEV.S(J1510,J1511)</f>
        <v/>
      </c>
      <c r="M1510" s="50" t="n"/>
      <c r="O1510" s="295">
        <f>+(H1510-F1510)/10</f>
        <v/>
      </c>
      <c r="P1510" s="26" t="inlineStr">
        <is>
          <t>VERDADERO</t>
        </is>
      </c>
      <c r="Q1510" s="26" t="inlineStr">
        <is>
          <t>FALSO</t>
        </is>
      </c>
      <c r="R1510" s="149" t="inlineStr">
        <is>
          <t>Esperado</t>
        </is>
      </c>
      <c r="S1510" s="149" t="inlineStr">
        <is>
          <t>Esperado</t>
        </is>
      </c>
      <c r="T1510" s="149" t="inlineStr">
        <is>
          <t>Dato Válido</t>
        </is>
      </c>
      <c r="U1510" s="149" t="n"/>
    </row>
    <row r="1511" ht="15.75" customHeight="1" s="412">
      <c r="A1511" s="5" t="n">
        <v>834</v>
      </c>
      <c r="B1511" s="252" t="n">
        <v>180</v>
      </c>
      <c r="C1511" s="246" t="n">
        <v>264</v>
      </c>
      <c r="D1511" s="246" t="n">
        <v>3</v>
      </c>
      <c r="E1511" s="46" t="n">
        <v>43521</v>
      </c>
      <c r="F1511" s="246" t="n">
        <v>5282</v>
      </c>
      <c r="G1511" s="246" t="n">
        <v>9037</v>
      </c>
      <c r="H1511" s="246" t="n">
        <v>8001</v>
      </c>
      <c r="I1511" s="246" t="n"/>
      <c r="J1511" s="47">
        <f>+(((G1511-F1511)-(H1511-F1511))/(H1511-F1511))*100</f>
        <v/>
      </c>
      <c r="K1511" s="50" t="n"/>
      <c r="L1511" s="50" t="n"/>
      <c r="M1511" s="50" t="n"/>
      <c r="O1511" s="295">
        <f>+(H1511-F1511)/10</f>
        <v/>
      </c>
      <c r="P1511" s="26" t="inlineStr">
        <is>
          <t>FALSO</t>
        </is>
      </c>
      <c r="Q1511" s="26" t="inlineStr">
        <is>
          <t>FALSO</t>
        </is>
      </c>
      <c r="R1511" s="149" t="inlineStr">
        <is>
          <t>No esperado</t>
        </is>
      </c>
      <c r="S1511" s="149" t="inlineStr">
        <is>
          <t>Esperado</t>
        </is>
      </c>
      <c r="T1511" s="149" t="inlineStr">
        <is>
          <t>Dato Válido</t>
        </is>
      </c>
      <c r="U1511" s="149" t="n"/>
    </row>
    <row r="1512" ht="15.75" customHeight="1" s="412">
      <c r="A1512" s="5" t="n">
        <v>1483</v>
      </c>
      <c r="B1512" s="252" t="n">
        <v>179</v>
      </c>
      <c r="C1512" s="246" t="n">
        <v>264</v>
      </c>
      <c r="D1512" s="246" t="n">
        <v>5</v>
      </c>
      <c r="E1512" s="46" t="n">
        <v>43531</v>
      </c>
      <c r="F1512" s="246" t="n">
        <v>5180</v>
      </c>
      <c r="G1512" s="246" t="n">
        <v>8288</v>
      </c>
      <c r="H1512" s="246" t="n">
        <v>7682</v>
      </c>
      <c r="I1512" s="246" t="n">
        <v>10</v>
      </c>
      <c r="J1512" s="47">
        <f>+(((G1512-F1512)-(H1512-F1512))/(H1512-F1512))*100</f>
        <v/>
      </c>
      <c r="K1512" s="51">
        <f>AVERAGE(J1512:J1513)</f>
        <v/>
      </c>
      <c r="L1512" s="51">
        <f>_xlfn.STDEV.S(J1512,J1513)</f>
        <v/>
      </c>
      <c r="M1512" s="50" t="n"/>
      <c r="O1512" s="295">
        <f>+(H1512-F1512)/10</f>
        <v/>
      </c>
      <c r="P1512" s="26" t="inlineStr">
        <is>
          <t>FALSO</t>
        </is>
      </c>
      <c r="Q1512" s="26" t="inlineStr">
        <is>
          <t>FALSO</t>
        </is>
      </c>
      <c r="R1512" s="149" t="inlineStr">
        <is>
          <t>No esperado</t>
        </is>
      </c>
      <c r="S1512" s="149" t="inlineStr">
        <is>
          <t>Esperado</t>
        </is>
      </c>
      <c r="T1512" s="149" t="inlineStr">
        <is>
          <t>Dato Válido</t>
        </is>
      </c>
      <c r="U1512" s="149" t="n"/>
    </row>
    <row r="1513" ht="15.75" customHeight="1" s="412">
      <c r="A1513" s="5" t="n">
        <v>1484</v>
      </c>
      <c r="B1513" s="252" t="n">
        <v>180</v>
      </c>
      <c r="C1513" s="246" t="n">
        <v>264</v>
      </c>
      <c r="D1513" s="246" t="n">
        <v>5</v>
      </c>
      <c r="E1513" s="46" t="n">
        <v>43531</v>
      </c>
      <c r="F1513" s="246" t="n">
        <v>5282</v>
      </c>
      <c r="G1513" s="246" t="n">
        <v>8658</v>
      </c>
      <c r="H1513" s="246" t="n">
        <v>7998</v>
      </c>
      <c r="I1513" s="246" t="n"/>
      <c r="J1513" s="47">
        <f>+(((G1513-F1513)-(H1513-F1513))/(H1513-F1513))*100</f>
        <v/>
      </c>
      <c r="K1513" s="51" t="n"/>
      <c r="L1513" s="51" t="n"/>
      <c r="M1513" s="50" t="n"/>
      <c r="O1513" s="295">
        <f>+(H1513-F1513)/10</f>
        <v/>
      </c>
      <c r="P1513" s="26" t="inlineStr">
        <is>
          <t>FALSO</t>
        </is>
      </c>
      <c r="Q1513" s="26" t="inlineStr">
        <is>
          <t>FALSO</t>
        </is>
      </c>
      <c r="R1513" s="149" t="inlineStr">
        <is>
          <t>Esperado</t>
        </is>
      </c>
      <c r="S1513" s="149" t="inlineStr">
        <is>
          <t>Esperado</t>
        </is>
      </c>
      <c r="T1513" s="149" t="inlineStr">
        <is>
          <t>Dato Válido</t>
        </is>
      </c>
      <c r="U1513" s="149" t="n"/>
    </row>
    <row r="1514" ht="15.75" customHeight="1" s="412">
      <c r="A1514" s="15" t="n">
        <v>2313</v>
      </c>
      <c r="B1514" s="16" t="n">
        <v>83</v>
      </c>
      <c r="C1514" s="52" t="n">
        <v>264</v>
      </c>
      <c r="D1514" s="52" t="n">
        <v>8</v>
      </c>
      <c r="E1514" s="53" t="n">
        <v>43550</v>
      </c>
      <c r="F1514" s="54" t="n">
        <v>5294</v>
      </c>
      <c r="G1514" s="52" t="n">
        <v>8175</v>
      </c>
      <c r="H1514" s="52" t="n">
        <v>7753</v>
      </c>
      <c r="I1514" s="246" t="n"/>
      <c r="J1514" s="47">
        <f>+(((G1514-F1514)-(H1514-F1514))/(H1514-F1514))*100</f>
        <v/>
      </c>
      <c r="K1514" s="51">
        <f>AVERAGE(J1514:J1515)</f>
        <v/>
      </c>
      <c r="L1514" s="51">
        <f>_xlfn.STDEV.S(J1514,J1515)</f>
        <v/>
      </c>
      <c r="M1514" s="50">
        <f>(K1512-K1514)/19</f>
        <v/>
      </c>
      <c r="N1514" s="295">
        <f>(K1510-K1514)/29</f>
        <v/>
      </c>
      <c r="O1514" s="295">
        <f>+(H1514-F1514)/10</f>
        <v/>
      </c>
      <c r="P1514" s="26" t="inlineStr">
        <is>
          <t>FALSO</t>
        </is>
      </c>
      <c r="Q1514" s="26" t="inlineStr">
        <is>
          <t>FALSO</t>
        </is>
      </c>
      <c r="R1514" s="149" t="inlineStr">
        <is>
          <t>No esperado</t>
        </is>
      </c>
      <c r="S1514" s="149" t="inlineStr">
        <is>
          <t>Esperado</t>
        </is>
      </c>
      <c r="T1514" s="149" t="inlineStr">
        <is>
          <t>Dato Válido</t>
        </is>
      </c>
      <c r="U1514" s="149" t="n"/>
    </row>
    <row r="1515" ht="15.75" customHeight="1" s="412">
      <c r="A1515" s="15" t="n">
        <v>2314</v>
      </c>
      <c r="B1515" s="16" t="n">
        <v>84</v>
      </c>
      <c r="C1515" s="52" t="n">
        <v>264</v>
      </c>
      <c r="D1515" s="52" t="n">
        <v>8</v>
      </c>
      <c r="E1515" s="53" t="n">
        <v>43550</v>
      </c>
      <c r="F1515" s="54" t="n">
        <v>5375</v>
      </c>
      <c r="G1515" s="52" t="n">
        <v>8259</v>
      </c>
      <c r="H1515" s="52" t="n">
        <v>7829</v>
      </c>
      <c r="I1515" s="246" t="n"/>
      <c r="J1515" s="47">
        <f>+(((G1515-F1515)-(H1515-F1515))/(H1515-F1515))*100</f>
        <v/>
      </c>
      <c r="K1515" s="50" t="n"/>
      <c r="L1515" s="50" t="n"/>
      <c r="M1515" s="50" t="n"/>
      <c r="O1515" s="295">
        <f>+(H1515-F1515)/10</f>
        <v/>
      </c>
      <c r="P1515" s="26" t="inlineStr">
        <is>
          <t>FALSO</t>
        </is>
      </c>
      <c r="Q1515" s="26" t="inlineStr">
        <is>
          <t>FALSO</t>
        </is>
      </c>
      <c r="R1515" s="149" t="inlineStr">
        <is>
          <t>Esperado</t>
        </is>
      </c>
      <c r="S1515" s="149" t="inlineStr">
        <is>
          <t>Esperado</t>
        </is>
      </c>
      <c r="T1515" s="149" t="inlineStr">
        <is>
          <t>Dato Válido</t>
        </is>
      </c>
      <c r="U1515" s="149" t="n"/>
    </row>
    <row r="1516" ht="15.75" customHeight="1" s="412">
      <c r="A1516" s="5" t="n">
        <v>181</v>
      </c>
      <c r="B1516" s="252" t="n">
        <v>181</v>
      </c>
      <c r="C1516" s="201" t="n">
        <v>265</v>
      </c>
      <c r="D1516" s="201" t="n">
        <v>1</v>
      </c>
      <c r="E1516" s="8" t="n">
        <v>43514</v>
      </c>
      <c r="F1516" s="201" t="n">
        <v>5244</v>
      </c>
      <c r="G1516" s="201" t="n">
        <v>6753</v>
      </c>
      <c r="H1516" s="201" t="n">
        <v>6543</v>
      </c>
      <c r="I1516" s="201" t="n">
        <v>8</v>
      </c>
      <c r="J1516" s="9">
        <f>+(((G1516-F1516)-(H1516-F1516))/(H1516-F1516))*100</f>
        <v/>
      </c>
      <c r="K1516" s="33">
        <f>AVERAGE(J1516:J1517)</f>
        <v/>
      </c>
      <c r="L1516" s="33">
        <f>_xlfn.STDEV.S(J1516,J1517)</f>
        <v/>
      </c>
      <c r="M1516" s="13" t="n">
        <v>1</v>
      </c>
      <c r="O1516" s="295">
        <f>+(H1516-F1516)/10</f>
        <v/>
      </c>
      <c r="P1516" s="26" t="inlineStr">
        <is>
          <t>FALSO</t>
        </is>
      </c>
      <c r="Q1516" s="26" t="inlineStr">
        <is>
          <t>FALSO</t>
        </is>
      </c>
      <c r="R1516" s="149" t="inlineStr">
        <is>
          <t>Esperado</t>
        </is>
      </c>
      <c r="S1516" s="149" t="inlineStr">
        <is>
          <t>Esperado</t>
        </is>
      </c>
      <c r="T1516" s="149" t="inlineStr">
        <is>
          <t>Se descarta</t>
        </is>
      </c>
      <c r="U1516" s="149" t="n"/>
    </row>
    <row r="1517" ht="15.75" customHeight="1" s="412">
      <c r="A1517" s="5" t="n">
        <v>182</v>
      </c>
      <c r="B1517" s="252" t="n">
        <v>182</v>
      </c>
      <c r="C1517" s="201" t="n">
        <v>265</v>
      </c>
      <c r="D1517" s="201" t="n">
        <v>1</v>
      </c>
      <c r="E1517" s="8" t="n">
        <v>43514</v>
      </c>
      <c r="F1517" s="201" t="n">
        <v>5301</v>
      </c>
      <c r="G1517" s="201" t="n">
        <v>6837</v>
      </c>
      <c r="H1517" s="201" t="n">
        <v>6621</v>
      </c>
      <c r="I1517" s="201" t="n"/>
      <c r="J1517" s="9">
        <f>+(((G1517-F1517)-(H1517-F1517))/(H1517-F1517))*100</f>
        <v/>
      </c>
      <c r="K1517" s="13" t="n"/>
      <c r="L1517" s="13" t="n"/>
      <c r="M1517" s="13" t="n"/>
      <c r="O1517" s="295">
        <f>+(H1517-F1517)/10</f>
        <v/>
      </c>
      <c r="P1517" s="26" t="inlineStr">
        <is>
          <t>FALSO</t>
        </is>
      </c>
      <c r="Q1517" s="26" t="inlineStr">
        <is>
          <t>FALSO</t>
        </is>
      </c>
      <c r="R1517" s="149" t="inlineStr">
        <is>
          <t>Esperado</t>
        </is>
      </c>
      <c r="S1517" s="149" t="inlineStr">
        <is>
          <t>Esperado</t>
        </is>
      </c>
      <c r="T1517" s="149" t="inlineStr">
        <is>
          <t>Se descarta</t>
        </is>
      </c>
      <c r="U1517" s="149" t="n"/>
    </row>
    <row r="1518" ht="15.75" customHeight="1" s="412">
      <c r="A1518" s="5" t="n">
        <v>835</v>
      </c>
      <c r="B1518" s="252" t="n">
        <v>181</v>
      </c>
      <c r="C1518" s="201" t="n">
        <v>265</v>
      </c>
      <c r="D1518" s="201" t="n">
        <v>3</v>
      </c>
      <c r="E1518" s="8" t="n">
        <v>43521</v>
      </c>
      <c r="F1518" s="201" t="n">
        <v>5244</v>
      </c>
      <c r="G1518" s="201" t="n">
        <v>6849</v>
      </c>
      <c r="H1518" s="201" t="n">
        <v>6616</v>
      </c>
      <c r="I1518" s="201" t="n">
        <v>5</v>
      </c>
      <c r="J1518" s="9">
        <f>+(((G1518-F1518)-(H1518-F1518))/(H1518-F1518))*100</f>
        <v/>
      </c>
      <c r="K1518" s="33">
        <f>AVERAGE(J1518:J1519)</f>
        <v/>
      </c>
      <c r="L1518" s="33">
        <f>_xlfn.STDEV.S(J1518,J1519)</f>
        <v/>
      </c>
      <c r="M1518" s="13" t="n"/>
      <c r="O1518" s="295">
        <f>+(H1518-F1518)/10</f>
        <v/>
      </c>
      <c r="P1518" s="26" t="inlineStr">
        <is>
          <t>FALSO</t>
        </is>
      </c>
      <c r="Q1518" s="26" t="inlineStr">
        <is>
          <t>FALSO</t>
        </is>
      </c>
      <c r="R1518" s="149" t="inlineStr">
        <is>
          <t>Esperado</t>
        </is>
      </c>
      <c r="S1518" s="149" t="inlineStr">
        <is>
          <t>Esperado</t>
        </is>
      </c>
      <c r="T1518" s="149" t="inlineStr">
        <is>
          <t>Se descarta</t>
        </is>
      </c>
      <c r="U1518" s="149" t="n"/>
    </row>
    <row r="1519" ht="15.75" customHeight="1" s="412">
      <c r="A1519" s="5" t="n">
        <v>836</v>
      </c>
      <c r="B1519" s="252" t="n">
        <v>182</v>
      </c>
      <c r="C1519" s="201" t="n">
        <v>265</v>
      </c>
      <c r="D1519" s="201" t="n">
        <v>3</v>
      </c>
      <c r="E1519" s="8" t="n">
        <v>43521</v>
      </c>
      <c r="F1519" s="201" t="n">
        <v>5301</v>
      </c>
      <c r="G1519" s="201" t="n">
        <v>6805</v>
      </c>
      <c r="H1519" s="201" t="n">
        <v>6590</v>
      </c>
      <c r="I1519" s="201" t="n"/>
      <c r="J1519" s="9">
        <f>+(((G1519-F1519)-(H1519-F1519))/(H1519-F1519))*100</f>
        <v/>
      </c>
      <c r="K1519" s="33" t="n"/>
      <c r="L1519" s="33" t="n"/>
      <c r="M1519" s="13" t="n"/>
      <c r="O1519" s="295">
        <f>+(H1519-F1519)/10</f>
        <v/>
      </c>
      <c r="P1519" s="26" t="inlineStr">
        <is>
          <t>FALSO</t>
        </is>
      </c>
      <c r="Q1519" s="26" t="inlineStr">
        <is>
          <t>FALSO</t>
        </is>
      </c>
      <c r="R1519" s="149" t="inlineStr">
        <is>
          <t>No esperado</t>
        </is>
      </c>
      <c r="S1519" s="149" t="inlineStr">
        <is>
          <t>Esperado</t>
        </is>
      </c>
      <c r="T1519" s="149" t="inlineStr">
        <is>
          <t>Se descarta</t>
        </is>
      </c>
      <c r="U1519" s="149" t="n"/>
    </row>
    <row r="1520" ht="15.75" customHeight="1" s="412">
      <c r="A1520" s="5" t="n">
        <v>1485</v>
      </c>
      <c r="B1520" s="252" t="n">
        <v>181</v>
      </c>
      <c r="C1520" s="201" t="n">
        <v>265</v>
      </c>
      <c r="D1520" s="201" t="n">
        <v>5</v>
      </c>
      <c r="E1520" s="8" t="n">
        <v>43531</v>
      </c>
      <c r="F1520" s="201" t="n">
        <v>5244</v>
      </c>
      <c r="G1520" s="201" t="n">
        <v>6694</v>
      </c>
      <c r="H1520" s="201" t="n">
        <v>6489</v>
      </c>
      <c r="I1520" s="201" t="n">
        <v>8</v>
      </c>
      <c r="J1520" s="9">
        <f>+(((G1520-F1520)-(H1520-F1520))/(H1520-F1520))*100</f>
        <v/>
      </c>
      <c r="K1520" s="33">
        <f>AVERAGE(J1520:J1521)</f>
        <v/>
      </c>
      <c r="L1520" s="33">
        <f>_xlfn.STDEV.S(J1520,J1521)</f>
        <v/>
      </c>
      <c r="M1520" s="13" t="n"/>
      <c r="O1520" s="295">
        <f>+(H1520-F1520)/10</f>
        <v/>
      </c>
      <c r="P1520" s="26" t="inlineStr">
        <is>
          <t>FALSO</t>
        </is>
      </c>
      <c r="Q1520" s="26" t="inlineStr">
        <is>
          <t>FALSO</t>
        </is>
      </c>
      <c r="R1520" s="149" t="inlineStr">
        <is>
          <t>No esperado</t>
        </is>
      </c>
      <c r="S1520" s="149" t="inlineStr">
        <is>
          <t>Esperado</t>
        </is>
      </c>
      <c r="T1520" s="149" t="inlineStr">
        <is>
          <t>Se descarta</t>
        </is>
      </c>
      <c r="U1520" s="149" t="n"/>
    </row>
    <row r="1521" ht="15.75" customHeight="1" s="412">
      <c r="A1521" s="5" t="n">
        <v>1486</v>
      </c>
      <c r="B1521" s="252" t="n">
        <v>182</v>
      </c>
      <c r="C1521" s="201" t="n">
        <v>265</v>
      </c>
      <c r="D1521" s="201" t="n">
        <v>5</v>
      </c>
      <c r="E1521" s="8" t="n">
        <v>43531</v>
      </c>
      <c r="F1521" s="201" t="n">
        <v>5301</v>
      </c>
      <c r="G1521" s="201" t="n">
        <v>6595</v>
      </c>
      <c r="H1521" s="201" t="n">
        <v>6415</v>
      </c>
      <c r="I1521" s="201" t="n"/>
      <c r="J1521" s="9">
        <f>+(((G1521-F1521)-(H1521-F1521))/(H1521-F1521))*100</f>
        <v/>
      </c>
      <c r="K1521" s="13" t="n"/>
      <c r="L1521" s="13" t="n"/>
      <c r="M1521" s="13" t="n"/>
      <c r="O1521" s="295">
        <f>+(H1521-F1521)/10</f>
        <v/>
      </c>
      <c r="P1521" s="26" t="inlineStr">
        <is>
          <t>FALSO</t>
        </is>
      </c>
      <c r="Q1521" s="26" t="inlineStr">
        <is>
          <t>FALSO</t>
        </is>
      </c>
      <c r="R1521" s="149" t="inlineStr">
        <is>
          <t>No esperado</t>
        </is>
      </c>
      <c r="S1521" s="149" t="inlineStr">
        <is>
          <t>Esperado</t>
        </is>
      </c>
      <c r="T1521" s="149" t="inlineStr">
        <is>
          <t>Se descarta</t>
        </is>
      </c>
      <c r="U1521" s="149" t="n"/>
    </row>
    <row r="1522" ht="15.75" customHeight="1" s="412">
      <c r="A1522" s="15" t="n">
        <v>2081</v>
      </c>
      <c r="B1522" s="16" t="n">
        <v>127</v>
      </c>
      <c r="C1522" s="17" t="n">
        <v>265</v>
      </c>
      <c r="D1522" s="17" t="n">
        <v>7</v>
      </c>
      <c r="E1522" s="18" t="n">
        <v>43545</v>
      </c>
      <c r="F1522" s="19" t="n">
        <v>5247</v>
      </c>
      <c r="G1522" s="17" t="n">
        <v>7169</v>
      </c>
      <c r="H1522" s="17" t="n">
        <v>6910</v>
      </c>
      <c r="I1522" s="201" t="n"/>
      <c r="J1522" s="9">
        <f>+(((G1522-F1522)-(H1522-F1522))/(H1522-F1522))*100</f>
        <v/>
      </c>
      <c r="K1522" s="33">
        <f>AVERAGE(J1522:J1523)</f>
        <v/>
      </c>
      <c r="L1522" s="33">
        <f>_xlfn.STDEV.S(J1522,J1523)</f>
        <v/>
      </c>
      <c r="M1522" s="13">
        <f>(K1520-K1522)/14</f>
        <v/>
      </c>
      <c r="N1522" s="295">
        <f>(K1516-K1522)/31</f>
        <v/>
      </c>
      <c r="O1522" s="295">
        <f>+(H1522-F1522)/10</f>
        <v/>
      </c>
      <c r="P1522" s="26" t="inlineStr">
        <is>
          <t>FALSO</t>
        </is>
      </c>
      <c r="Q1522" s="26" t="inlineStr">
        <is>
          <t>VERDADERO</t>
        </is>
      </c>
      <c r="R1522" s="149" t="inlineStr">
        <is>
          <t>Esperado</t>
        </is>
      </c>
      <c r="S1522" s="149" t="inlineStr">
        <is>
          <t>Esperado</t>
        </is>
      </c>
      <c r="T1522" s="149" t="inlineStr">
        <is>
          <t>Se descarta</t>
        </is>
      </c>
      <c r="U1522" s="149" t="n"/>
    </row>
    <row r="1523" ht="15.75" customHeight="1" s="412">
      <c r="A1523" s="15" t="n">
        <v>2082</v>
      </c>
      <c r="B1523" s="16" t="n">
        <v>128</v>
      </c>
      <c r="C1523" s="17" t="n">
        <v>265</v>
      </c>
      <c r="D1523" s="17" t="n">
        <v>7</v>
      </c>
      <c r="E1523" s="18" t="n">
        <v>43545</v>
      </c>
      <c r="F1523" s="19" t="n">
        <v>5213</v>
      </c>
      <c r="G1523" s="17" t="n">
        <v>7018</v>
      </c>
      <c r="H1523" s="17" t="n">
        <v>6775</v>
      </c>
      <c r="I1523" s="201" t="n"/>
      <c r="J1523" s="9">
        <f>+(((G1523-F1523)-(H1523-F1523))/(H1523-F1523))*100</f>
        <v/>
      </c>
      <c r="K1523" s="13" t="n"/>
      <c r="L1523" s="13" t="n"/>
      <c r="M1523" s="13" t="n"/>
      <c r="O1523" s="295">
        <f>+(H1523-F1523)/10</f>
        <v/>
      </c>
      <c r="P1523" s="26" t="inlineStr">
        <is>
          <t>FALSO</t>
        </is>
      </c>
      <c r="Q1523" s="26" t="inlineStr">
        <is>
          <t>FALSO</t>
        </is>
      </c>
      <c r="R1523" s="149" t="inlineStr">
        <is>
          <t>No esperado</t>
        </is>
      </c>
      <c r="S1523" s="149" t="inlineStr">
        <is>
          <t>Esperado</t>
        </is>
      </c>
      <c r="T1523" s="149" t="inlineStr">
        <is>
          <t>Se descarta</t>
        </is>
      </c>
      <c r="U1523" s="149" t="n"/>
    </row>
    <row r="1524" ht="15.75" customHeight="1" s="412">
      <c r="A1524" s="5" t="n">
        <v>183</v>
      </c>
      <c r="B1524" s="252" t="n">
        <v>183</v>
      </c>
      <c r="C1524" s="246" t="n">
        <v>266</v>
      </c>
      <c r="D1524" s="246" t="n">
        <v>1</v>
      </c>
      <c r="E1524" s="46" t="n">
        <v>43514</v>
      </c>
      <c r="F1524" s="246" t="n">
        <v>5192</v>
      </c>
      <c r="G1524" s="246" t="n">
        <v>8605</v>
      </c>
      <c r="H1524" s="246" t="n">
        <v>7573</v>
      </c>
      <c r="I1524" s="246" t="n">
        <v>10</v>
      </c>
      <c r="J1524" s="47">
        <f>+(((G1524-F1524)-(H1524-F1524))/(H1524-F1524))*100</f>
        <v/>
      </c>
      <c r="K1524" s="51">
        <f>AVERAGE(J1524:J1525)</f>
        <v/>
      </c>
      <c r="L1524" s="51">
        <f>_xlfn.STDEV.S(J1524,J1525)</f>
        <v/>
      </c>
      <c r="M1524" s="50" t="n">
        <v>3</v>
      </c>
      <c r="O1524" s="295">
        <f>+(H1524-F1524)/10</f>
        <v/>
      </c>
      <c r="P1524" s="26" t="inlineStr">
        <is>
          <t>FALSO</t>
        </is>
      </c>
      <c r="Q1524" s="26" t="inlineStr">
        <is>
          <t>FALSO</t>
        </is>
      </c>
      <c r="R1524" s="149" t="inlineStr">
        <is>
          <t>Esperado</t>
        </is>
      </c>
      <c r="S1524" s="149" t="inlineStr">
        <is>
          <t>Esperado</t>
        </is>
      </c>
      <c r="T1524" s="149" t="inlineStr">
        <is>
          <t>Se descarta</t>
        </is>
      </c>
      <c r="U1524" s="149" t="n"/>
    </row>
    <row r="1525" ht="15.75" customHeight="1" s="412">
      <c r="A1525" s="5" t="n">
        <v>184</v>
      </c>
      <c r="B1525" s="252" t="n">
        <v>184</v>
      </c>
      <c r="C1525" s="246" t="n">
        <v>266</v>
      </c>
      <c r="D1525" s="246" t="n">
        <v>1</v>
      </c>
      <c r="E1525" s="46" t="n">
        <v>43514</v>
      </c>
      <c r="F1525" s="246" t="n">
        <v>5243</v>
      </c>
      <c r="G1525" s="246" t="n">
        <v>8825</v>
      </c>
      <c r="H1525" s="246" t="n">
        <v>7731</v>
      </c>
      <c r="I1525" s="246" t="n"/>
      <c r="J1525" s="47">
        <f>+(((G1525-F1525)-(H1525-F1525))/(H1525-F1525))*100</f>
        <v/>
      </c>
      <c r="K1525" s="51" t="n"/>
      <c r="L1525" s="51" t="n"/>
      <c r="M1525" s="50" t="n"/>
      <c r="O1525" s="295">
        <f>+(H1525-F1525)/10</f>
        <v/>
      </c>
      <c r="P1525" s="26" t="inlineStr">
        <is>
          <t>FALSO</t>
        </is>
      </c>
      <c r="Q1525" s="26" t="inlineStr">
        <is>
          <t>FALSO</t>
        </is>
      </c>
      <c r="R1525" s="149" t="inlineStr">
        <is>
          <t>Esperado</t>
        </is>
      </c>
      <c r="S1525" s="149" t="inlineStr">
        <is>
          <t>Esperado</t>
        </is>
      </c>
      <c r="T1525" s="149" t="inlineStr">
        <is>
          <t>Se descarta</t>
        </is>
      </c>
      <c r="U1525" s="149" t="n"/>
    </row>
    <row r="1526" ht="15.75" customHeight="1" s="412">
      <c r="A1526" s="5" t="n">
        <v>837</v>
      </c>
      <c r="B1526" s="252" t="n">
        <v>183</v>
      </c>
      <c r="C1526" s="246" t="n">
        <v>266</v>
      </c>
      <c r="D1526" s="246" t="n">
        <v>3</v>
      </c>
      <c r="E1526" s="46" t="n">
        <v>43521</v>
      </c>
      <c r="F1526" s="246" t="n">
        <v>5192</v>
      </c>
      <c r="G1526" s="246" t="n">
        <v>9202</v>
      </c>
      <c r="H1526" s="246" t="n">
        <v>7935</v>
      </c>
      <c r="I1526" s="246" t="n">
        <v>9</v>
      </c>
      <c r="J1526" s="47">
        <f>+(((G1526-F1526)-(H1526-F1526))/(H1526-F1526))*100</f>
        <v/>
      </c>
      <c r="K1526" s="51">
        <f>AVERAGE(J1526:J1527)</f>
        <v/>
      </c>
      <c r="L1526" s="51">
        <f>_xlfn.STDEV.S(J1526,J1527)</f>
        <v/>
      </c>
      <c r="M1526" s="50" t="n"/>
      <c r="O1526" s="295">
        <f>+(H1526-F1526)/10</f>
        <v/>
      </c>
      <c r="P1526" s="26" t="inlineStr">
        <is>
          <t>FALSO</t>
        </is>
      </c>
      <c r="Q1526" s="26" t="inlineStr">
        <is>
          <t>FALSO</t>
        </is>
      </c>
      <c r="R1526" s="149" t="inlineStr">
        <is>
          <t>Esperado</t>
        </is>
      </c>
      <c r="S1526" s="149" t="inlineStr">
        <is>
          <t>No esperado</t>
        </is>
      </c>
      <c r="T1526" s="149" t="inlineStr">
        <is>
          <t>Se descarta</t>
        </is>
      </c>
      <c r="U1526" s="149" t="n"/>
    </row>
    <row r="1527" ht="15.75" customHeight="1" s="412">
      <c r="A1527" s="5" t="n">
        <v>838</v>
      </c>
      <c r="B1527" s="252" t="n">
        <v>184</v>
      </c>
      <c r="C1527" s="246" t="n">
        <v>266</v>
      </c>
      <c r="D1527" s="246" t="n">
        <v>3</v>
      </c>
      <c r="E1527" s="46" t="n">
        <v>43521</v>
      </c>
      <c r="F1527" s="246" t="n">
        <v>5243</v>
      </c>
      <c r="G1527" s="246" t="n">
        <v>9138</v>
      </c>
      <c r="H1527" s="246" t="n">
        <v>7908</v>
      </c>
      <c r="I1527" s="246" t="n"/>
      <c r="J1527" s="47">
        <f>+(((G1527-F1527)-(H1527-F1527))/(H1527-F1527))*100</f>
        <v/>
      </c>
      <c r="K1527" s="50" t="n"/>
      <c r="L1527" s="50" t="n"/>
      <c r="M1527" s="50" t="n"/>
      <c r="O1527" s="295">
        <f>+(H1527-F1527)/10</f>
        <v/>
      </c>
      <c r="P1527" s="26" t="inlineStr">
        <is>
          <t>FALSO</t>
        </is>
      </c>
      <c r="Q1527" s="26" t="inlineStr">
        <is>
          <t>FALSO</t>
        </is>
      </c>
      <c r="R1527" s="149" t="inlineStr">
        <is>
          <t>No esperado</t>
        </is>
      </c>
      <c r="S1527" s="149" t="inlineStr">
        <is>
          <t>Esperado</t>
        </is>
      </c>
      <c r="T1527" s="149" t="inlineStr">
        <is>
          <t>Se descarta</t>
        </is>
      </c>
      <c r="U1527" s="149" t="n"/>
    </row>
    <row r="1528" ht="15.75" customHeight="1" s="412">
      <c r="A1528" s="5" t="n">
        <v>1487</v>
      </c>
      <c r="B1528" s="252" t="n">
        <v>183</v>
      </c>
      <c r="C1528" s="246" t="n">
        <v>266</v>
      </c>
      <c r="D1528" s="246" t="n">
        <v>5</v>
      </c>
      <c r="E1528" s="46" t="n">
        <v>43531</v>
      </c>
      <c r="F1528" s="246" t="n">
        <v>5192</v>
      </c>
      <c r="G1528" s="246" t="n">
        <v>8641</v>
      </c>
      <c r="H1528" s="246" t="n">
        <v>7870</v>
      </c>
      <c r="I1528" s="246" t="n">
        <v>8</v>
      </c>
      <c r="J1528" s="47">
        <f>+(((G1528-F1528)-(H1528-F1528))/(H1528-F1528))*100</f>
        <v/>
      </c>
      <c r="K1528" s="51">
        <f>AVERAGE(J1528:J1529)</f>
        <v/>
      </c>
      <c r="L1528" s="51">
        <f>_xlfn.STDEV.S(J1528,J1529)</f>
        <v/>
      </c>
      <c r="M1528" s="50" t="n"/>
      <c r="O1528" s="295">
        <f>+(H1528-F1528)/10</f>
        <v/>
      </c>
      <c r="P1528" s="26" t="inlineStr">
        <is>
          <t>FALSO</t>
        </is>
      </c>
      <c r="Q1528" s="26" t="inlineStr">
        <is>
          <t>FALSO</t>
        </is>
      </c>
      <c r="R1528" s="149" t="inlineStr">
        <is>
          <t>Esperado</t>
        </is>
      </c>
      <c r="S1528" s="149" t="inlineStr">
        <is>
          <t>Esperado</t>
        </is>
      </c>
      <c r="T1528" s="149" t="inlineStr">
        <is>
          <t>Se descarta</t>
        </is>
      </c>
      <c r="U1528" s="149" t="n"/>
    </row>
    <row r="1529" ht="15.75" customHeight="1" s="412">
      <c r="A1529" s="5" t="n">
        <v>1488</v>
      </c>
      <c r="B1529" s="252" t="n">
        <v>184</v>
      </c>
      <c r="C1529" s="246" t="n">
        <v>266</v>
      </c>
      <c r="D1529" s="246" t="n">
        <v>5</v>
      </c>
      <c r="E1529" s="46" t="n">
        <v>43531</v>
      </c>
      <c r="F1529" s="246" t="n">
        <v>5243</v>
      </c>
      <c r="G1529" s="246" t="n">
        <v>8750</v>
      </c>
      <c r="H1529" s="246" t="n">
        <v>7954</v>
      </c>
      <c r="I1529" s="246" t="n"/>
      <c r="J1529" s="47">
        <f>+(((G1529-F1529)-(H1529-F1529))/(H1529-F1529))*100</f>
        <v/>
      </c>
      <c r="K1529" s="51" t="n"/>
      <c r="L1529" s="51" t="n"/>
      <c r="M1529" s="50" t="n"/>
      <c r="O1529" s="295">
        <f>+(H1529-F1529)/10</f>
        <v/>
      </c>
      <c r="P1529" s="26" t="inlineStr">
        <is>
          <t>FALSO</t>
        </is>
      </c>
      <c r="Q1529" s="26" t="inlineStr">
        <is>
          <t>FALSO</t>
        </is>
      </c>
      <c r="R1529" s="149" t="inlineStr">
        <is>
          <t>Esperado</t>
        </is>
      </c>
      <c r="S1529" s="149" t="inlineStr">
        <is>
          <t>Esperado</t>
        </is>
      </c>
      <c r="T1529" s="149" t="inlineStr">
        <is>
          <t>Se descarta</t>
        </is>
      </c>
      <c r="U1529" s="149" t="n"/>
    </row>
    <row r="1530" ht="15.75" customHeight="1" s="412">
      <c r="A1530" s="15" t="n">
        <v>2511</v>
      </c>
      <c r="B1530" s="16" t="n">
        <v>99</v>
      </c>
      <c r="C1530" s="52" t="n">
        <v>266</v>
      </c>
      <c r="D1530" s="52" t="n">
        <v>9</v>
      </c>
      <c r="E1530" s="53" t="n">
        <v>43557</v>
      </c>
      <c r="F1530" s="54" t="n">
        <v>5182</v>
      </c>
      <c r="G1530" s="52" t="n">
        <v>8132</v>
      </c>
      <c r="H1530" s="52" t="n">
        <v>7720</v>
      </c>
      <c r="I1530" s="246" t="n"/>
      <c r="J1530" s="47">
        <f>+(((G1530-F1530)-(H1530-F1530))/(H1530-F1530))*100</f>
        <v/>
      </c>
      <c r="K1530" s="51">
        <f>AVERAGE(J1530:J1531)</f>
        <v/>
      </c>
      <c r="L1530" s="51">
        <f>_xlfn.STDEV.S(J1530,J1531)</f>
        <v/>
      </c>
      <c r="M1530" s="50" t="n"/>
      <c r="O1530" s="295">
        <f>+(H1530-F1530)/10</f>
        <v/>
      </c>
      <c r="P1530" s="26" t="inlineStr">
        <is>
          <t>FALSO</t>
        </is>
      </c>
      <c r="Q1530" s="26" t="inlineStr">
        <is>
          <t>FALSO</t>
        </is>
      </c>
      <c r="R1530" s="149" t="inlineStr">
        <is>
          <t>No esperado</t>
        </is>
      </c>
      <c r="S1530" s="149" t="inlineStr">
        <is>
          <t>Esperado</t>
        </is>
      </c>
      <c r="T1530" s="149" t="inlineStr">
        <is>
          <t>Se descarta</t>
        </is>
      </c>
      <c r="U1530" s="149" t="n"/>
    </row>
    <row r="1531" ht="15.75" customHeight="1" s="412">
      <c r="A1531" s="15" t="n">
        <v>2512</v>
      </c>
      <c r="B1531" s="16" t="n">
        <v>100</v>
      </c>
      <c r="C1531" s="52" t="n">
        <v>266</v>
      </c>
      <c r="D1531" s="52" t="n">
        <v>9</v>
      </c>
      <c r="E1531" s="53" t="n">
        <v>43557</v>
      </c>
      <c r="F1531" s="54" t="n">
        <v>5209</v>
      </c>
      <c r="G1531" s="52" t="n">
        <v>8231</v>
      </c>
      <c r="H1531" s="52" t="n">
        <v>7813</v>
      </c>
      <c r="I1531" s="246" t="n"/>
      <c r="J1531" s="47">
        <f>+(((G1531-F1531)-(H1531-F1531))/(H1531-F1531))*100</f>
        <v/>
      </c>
      <c r="K1531" s="50" t="n"/>
      <c r="L1531" s="50" t="n"/>
      <c r="M1531" s="50" t="n"/>
      <c r="O1531" s="295">
        <f>+(H1531-F1531)/10</f>
        <v/>
      </c>
      <c r="P1531" s="26" t="inlineStr">
        <is>
          <t>FALSO</t>
        </is>
      </c>
      <c r="Q1531" s="26" t="inlineStr">
        <is>
          <t>FALSO</t>
        </is>
      </c>
      <c r="R1531" s="149" t="inlineStr">
        <is>
          <t>Esperado</t>
        </is>
      </c>
      <c r="S1531" s="149" t="inlineStr">
        <is>
          <t>Esperado</t>
        </is>
      </c>
      <c r="T1531" s="149" t="inlineStr">
        <is>
          <t>Se descarta</t>
        </is>
      </c>
      <c r="U1531" s="149" t="n"/>
    </row>
    <row r="1532" ht="15.75" customHeight="1" s="412">
      <c r="A1532" s="15" t="n">
        <v>3159</v>
      </c>
      <c r="B1532" s="16" t="n">
        <v>99</v>
      </c>
      <c r="C1532" s="52" t="n">
        <v>266</v>
      </c>
      <c r="D1532" s="52" t="n">
        <v>12</v>
      </c>
      <c r="E1532" s="53" t="n">
        <v>43577</v>
      </c>
      <c r="F1532" s="54" t="n">
        <v>5182</v>
      </c>
      <c r="G1532" s="52" t="n">
        <v>8005</v>
      </c>
      <c r="H1532" s="52" t="n">
        <v>7613</v>
      </c>
      <c r="I1532" s="52" t="n"/>
      <c r="J1532" s="47">
        <f>+(((G1532-F1532)-(H1532-F1532))/(H1532-F1532))*100</f>
        <v/>
      </c>
      <c r="K1532" s="51">
        <f>AVERAGE(J1532:J1533)</f>
        <v/>
      </c>
      <c r="L1532" s="51">
        <f>_xlfn.STDEV.S(J1532,J1533)</f>
        <v/>
      </c>
      <c r="M1532" s="50">
        <f>(K1530-K1532)/20</f>
        <v/>
      </c>
      <c r="N1532" s="295">
        <f>(K1526-K1532)/56</f>
        <v/>
      </c>
      <c r="O1532" s="295">
        <f>+(H1532-F1532)/10</f>
        <v/>
      </c>
      <c r="P1532" s="26" t="inlineStr">
        <is>
          <t>FALSO</t>
        </is>
      </c>
      <c r="Q1532" s="26" t="inlineStr">
        <is>
          <t>FALSO</t>
        </is>
      </c>
      <c r="R1532" s="149" t="inlineStr">
        <is>
          <t>No esperado</t>
        </is>
      </c>
      <c r="S1532" s="149" t="inlineStr">
        <is>
          <t>Esperado</t>
        </is>
      </c>
      <c r="T1532" s="149" t="inlineStr">
        <is>
          <t>Se descarta</t>
        </is>
      </c>
      <c r="U1532" s="149" t="n"/>
    </row>
    <row r="1533" ht="15.75" customHeight="1" s="412">
      <c r="A1533" s="15" t="n">
        <v>3160</v>
      </c>
      <c r="B1533" s="16" t="n">
        <v>100</v>
      </c>
      <c r="C1533" s="52" t="n">
        <v>266</v>
      </c>
      <c r="D1533" s="52" t="n">
        <v>12</v>
      </c>
      <c r="E1533" s="53" t="n">
        <v>43577</v>
      </c>
      <c r="F1533" s="54" t="n">
        <v>5209</v>
      </c>
      <c r="G1533" s="52" t="n">
        <v>8190</v>
      </c>
      <c r="H1533" s="52" t="n">
        <v>7777</v>
      </c>
      <c r="I1533" s="52" t="n"/>
      <c r="J1533" s="47">
        <f>+(((G1533-F1533)-(H1533-F1533))/(H1533-F1533))*100</f>
        <v/>
      </c>
      <c r="K1533" s="50" t="n"/>
      <c r="L1533" s="50" t="n"/>
      <c r="M1533" s="50" t="n"/>
      <c r="O1533" s="295">
        <f>+(H1533-F1533)/10</f>
        <v/>
      </c>
      <c r="P1533" s="26" t="inlineStr">
        <is>
          <t>FALSO</t>
        </is>
      </c>
      <c r="Q1533" s="26" t="inlineStr">
        <is>
          <t>FALSO</t>
        </is>
      </c>
      <c r="R1533" s="149" t="inlineStr">
        <is>
          <t>Esperado</t>
        </is>
      </c>
      <c r="S1533" s="149" t="inlineStr">
        <is>
          <t>Esperado</t>
        </is>
      </c>
      <c r="T1533" s="149" t="inlineStr">
        <is>
          <t>Se descarta</t>
        </is>
      </c>
      <c r="U1533" s="149" t="n"/>
    </row>
    <row r="1534" ht="15.75" customHeight="1" s="412">
      <c r="A1534" s="5" t="n">
        <v>529</v>
      </c>
      <c r="B1534" s="252" t="n">
        <v>179</v>
      </c>
      <c r="C1534" s="201" t="n">
        <v>267</v>
      </c>
      <c r="D1534" s="201" t="n">
        <v>2</v>
      </c>
      <c r="E1534" s="8" t="n">
        <v>43517</v>
      </c>
      <c r="F1534" s="201" t="n">
        <v>5180</v>
      </c>
      <c r="G1534" s="201" t="n">
        <v>8623</v>
      </c>
      <c r="H1534" s="201" t="n">
        <v>7522</v>
      </c>
      <c r="I1534" s="201" t="n">
        <v>11</v>
      </c>
      <c r="J1534" s="9">
        <f>+(((G1534-F1534)-(H1534-F1534))/(H1534-F1534))*100</f>
        <v/>
      </c>
      <c r="K1534" s="33">
        <f>AVERAGE(J1534:J1535)</f>
        <v/>
      </c>
      <c r="L1534" s="33">
        <f>_xlfn.STDEV.S(J1534,J1535)</f>
        <v/>
      </c>
      <c r="M1534" s="13" t="n">
        <v>3</v>
      </c>
      <c r="O1534" s="295">
        <f>+(H1534-F1534)/10</f>
        <v/>
      </c>
      <c r="P1534" s="26" t="inlineStr">
        <is>
          <t>FALSO</t>
        </is>
      </c>
      <c r="Q1534" s="26" t="inlineStr">
        <is>
          <t>FALSO</t>
        </is>
      </c>
      <c r="R1534" s="149" t="inlineStr">
        <is>
          <t>Esperado</t>
        </is>
      </c>
      <c r="S1534" s="149" t="inlineStr">
        <is>
          <t>Esperado</t>
        </is>
      </c>
      <c r="T1534" s="149" t="inlineStr">
        <is>
          <t>Se descarta</t>
        </is>
      </c>
      <c r="U1534" s="149" t="n"/>
    </row>
    <row r="1535" ht="15.75" customHeight="1" s="412">
      <c r="A1535" s="5" t="n">
        <v>530</v>
      </c>
      <c r="B1535" s="252" t="n">
        <v>180</v>
      </c>
      <c r="C1535" s="201" t="n">
        <v>267</v>
      </c>
      <c r="D1535" s="201" t="n">
        <v>2</v>
      </c>
      <c r="E1535" s="8" t="n">
        <v>43517</v>
      </c>
      <c r="F1535" s="201" t="n">
        <v>5282</v>
      </c>
      <c r="G1535" s="201" t="n">
        <v>8948</v>
      </c>
      <c r="H1535" s="201" t="n">
        <v>7688</v>
      </c>
      <c r="I1535" s="201" t="n"/>
      <c r="J1535" s="9">
        <f>+(((G1535-F1535)-(H1535-F1535))/(H1535-F1535))*100</f>
        <v/>
      </c>
      <c r="K1535" s="13" t="n"/>
      <c r="L1535" s="13" t="n"/>
      <c r="M1535" s="13" t="n"/>
      <c r="O1535" s="295">
        <f>+(H1535-F1535)/10</f>
        <v/>
      </c>
      <c r="P1535" s="26" t="inlineStr">
        <is>
          <t>FALSO</t>
        </is>
      </c>
      <c r="Q1535" s="26" t="inlineStr">
        <is>
          <t>FALSO</t>
        </is>
      </c>
      <c r="R1535" s="149" t="inlineStr">
        <is>
          <t>Esperado</t>
        </is>
      </c>
      <c r="S1535" s="149" t="inlineStr">
        <is>
          <t>No esperado</t>
        </is>
      </c>
      <c r="T1535" s="149" t="inlineStr">
        <is>
          <t>Se descarta</t>
        </is>
      </c>
      <c r="U1535" s="149" t="n"/>
    </row>
    <row r="1536" ht="15.75" customHeight="1" s="412">
      <c r="A1536" s="5" t="n">
        <v>1183</v>
      </c>
      <c r="B1536" s="252" t="n">
        <v>137</v>
      </c>
      <c r="C1536" s="201" t="n">
        <v>267</v>
      </c>
      <c r="D1536" s="201" t="n">
        <v>4</v>
      </c>
      <c r="E1536" s="8" t="n">
        <v>43524</v>
      </c>
      <c r="F1536" s="201" t="n">
        <v>5220</v>
      </c>
      <c r="G1536" s="201" t="n">
        <v>8966</v>
      </c>
      <c r="H1536" s="201" t="n">
        <v>7636</v>
      </c>
      <c r="I1536" s="201" t="n">
        <v>11</v>
      </c>
      <c r="J1536" s="9">
        <f>+(((G1536-F1536)-(H1536-F1536))/(H1536-F1536))*100</f>
        <v/>
      </c>
      <c r="K1536" s="33">
        <f>AVERAGE(J1536:J1537)</f>
        <v/>
      </c>
      <c r="L1536" s="33">
        <f>_xlfn.STDEV.S(J1536,J1537)</f>
        <v/>
      </c>
      <c r="M1536" s="13" t="n"/>
      <c r="O1536" s="295">
        <f>+(H1536-F1536)/10</f>
        <v/>
      </c>
      <c r="P1536" s="26" t="inlineStr">
        <is>
          <t>FALSO</t>
        </is>
      </c>
      <c r="Q1536" s="26" t="inlineStr">
        <is>
          <t>FALSO</t>
        </is>
      </c>
      <c r="R1536" s="149" t="inlineStr">
        <is>
          <t>Esperado</t>
        </is>
      </c>
      <c r="S1536" s="149" t="inlineStr">
        <is>
          <t>No esperado</t>
        </is>
      </c>
      <c r="T1536" s="149" t="inlineStr">
        <is>
          <t>Dato Válido</t>
        </is>
      </c>
      <c r="U1536" s="149" t="n"/>
    </row>
    <row r="1537" ht="15.75" customHeight="1" s="412">
      <c r="A1537" s="5" t="n">
        <v>1184</v>
      </c>
      <c r="B1537" s="252" t="n">
        <v>138</v>
      </c>
      <c r="C1537" s="201" t="n">
        <v>267</v>
      </c>
      <c r="D1537" s="201" t="n">
        <v>4</v>
      </c>
      <c r="E1537" s="8" t="n">
        <v>43524</v>
      </c>
      <c r="F1537" s="201" t="n">
        <v>5222</v>
      </c>
      <c r="G1537" s="201" t="n">
        <v>9193</v>
      </c>
      <c r="H1537" s="201" t="n">
        <v>7753</v>
      </c>
      <c r="I1537" s="201" t="n"/>
      <c r="J1537" s="9">
        <f>+(((G1537-F1537)-(H1537-F1537))/(H1537-F1537))*100</f>
        <v/>
      </c>
      <c r="K1537" s="33" t="n"/>
      <c r="L1537" s="33" t="n"/>
      <c r="M1537" s="13" t="n"/>
      <c r="O1537" s="295">
        <f>+(H1537-F1537)/10</f>
        <v/>
      </c>
      <c r="P1537" s="26" t="inlineStr">
        <is>
          <t>FALSO</t>
        </is>
      </c>
      <c r="Q1537" s="26" t="inlineStr">
        <is>
          <t>FALSO</t>
        </is>
      </c>
      <c r="R1537" s="149" t="inlineStr">
        <is>
          <t>Esperado</t>
        </is>
      </c>
      <c r="S1537" s="149" t="inlineStr">
        <is>
          <t>No esperado</t>
        </is>
      </c>
      <c r="T1537" s="149" t="inlineStr">
        <is>
          <t>Dato Válido</t>
        </is>
      </c>
      <c r="U1537" s="149" t="n"/>
    </row>
    <row r="1538" ht="15.75" customHeight="1" s="412">
      <c r="A1538" s="5" t="n">
        <v>1833</v>
      </c>
      <c r="B1538" s="252" t="n">
        <v>137</v>
      </c>
      <c r="C1538" s="201" t="n">
        <v>267</v>
      </c>
      <c r="D1538" s="201" t="n">
        <v>6</v>
      </c>
      <c r="E1538" s="8" t="n">
        <v>43535</v>
      </c>
      <c r="F1538" s="201" t="n">
        <v>5220</v>
      </c>
      <c r="G1538" s="201" t="n">
        <v>8716</v>
      </c>
      <c r="H1538" s="201" t="n">
        <v>7853</v>
      </c>
      <c r="I1538" s="201" t="n">
        <v>11</v>
      </c>
      <c r="J1538" s="9">
        <f>+(((G1538-F1538)-(H1538-F1538))/(H1538-F1538))*100</f>
        <v/>
      </c>
      <c r="K1538" s="33">
        <f>AVERAGE(J1538:J1539)</f>
        <v/>
      </c>
      <c r="L1538" s="33">
        <f>_xlfn.STDEV.S(J1538,J1539)</f>
        <v/>
      </c>
      <c r="M1538" s="13" t="n"/>
      <c r="O1538" s="295">
        <f>+(H1538-F1538)/10</f>
        <v/>
      </c>
      <c r="P1538" s="26" t="inlineStr">
        <is>
          <t>FALSO</t>
        </is>
      </c>
      <c r="Q1538" s="26" t="inlineStr">
        <is>
          <t>FALSO</t>
        </is>
      </c>
      <c r="R1538" s="149" t="inlineStr">
        <is>
          <t>Esperado</t>
        </is>
      </c>
      <c r="S1538" s="149" t="inlineStr">
        <is>
          <t>Esperado</t>
        </is>
      </c>
      <c r="T1538" s="149" t="inlineStr">
        <is>
          <t>Dato Válido</t>
        </is>
      </c>
      <c r="U1538" s="149" t="n"/>
    </row>
    <row r="1539" ht="15.75" customHeight="1" s="412">
      <c r="A1539" s="5" t="n">
        <v>1834</v>
      </c>
      <c r="B1539" s="252" t="n">
        <v>138</v>
      </c>
      <c r="C1539" s="201" t="n">
        <v>267</v>
      </c>
      <c r="D1539" s="201" t="n">
        <v>6</v>
      </c>
      <c r="E1539" s="8" t="n">
        <v>43535</v>
      </c>
      <c r="F1539" s="201" t="n">
        <v>5222</v>
      </c>
      <c r="G1539" s="201" t="n">
        <v>8769</v>
      </c>
      <c r="H1539" s="201" t="n">
        <v>7907</v>
      </c>
      <c r="I1539" s="201" t="n"/>
      <c r="J1539" s="9">
        <f>+(((G1539-F1539)-(H1539-F1539))/(H1539-F1539))*100</f>
        <v/>
      </c>
      <c r="K1539" s="13" t="n"/>
      <c r="L1539" s="13" t="n"/>
      <c r="M1539" s="13" t="n"/>
      <c r="O1539" s="295">
        <f>+(H1539-F1539)/10</f>
        <v/>
      </c>
      <c r="P1539" s="26" t="inlineStr">
        <is>
          <t>VERDADERO</t>
        </is>
      </c>
      <c r="Q1539" s="26" t="inlineStr">
        <is>
          <t>FALSO</t>
        </is>
      </c>
      <c r="R1539" s="149" t="inlineStr">
        <is>
          <t>Esperado</t>
        </is>
      </c>
      <c r="S1539" s="149" t="inlineStr">
        <is>
          <t>Esperado</t>
        </is>
      </c>
      <c r="T1539" s="149" t="inlineStr">
        <is>
          <t>Dato Válido</t>
        </is>
      </c>
      <c r="U1539" s="149" t="n"/>
    </row>
    <row r="1540" ht="15.75" customHeight="1" s="412">
      <c r="A1540" s="15" t="n">
        <v>2513</v>
      </c>
      <c r="B1540" s="16" t="n">
        <v>101</v>
      </c>
      <c r="C1540" s="17" t="n">
        <v>267</v>
      </c>
      <c r="D1540" s="17" t="n">
        <v>9</v>
      </c>
      <c r="E1540" s="18" t="n">
        <v>43557</v>
      </c>
      <c r="F1540" s="19" t="n">
        <v>5208</v>
      </c>
      <c r="G1540" s="17" t="n">
        <v>8098</v>
      </c>
      <c r="H1540" s="17" t="n">
        <v>7669</v>
      </c>
      <c r="I1540" s="201" t="n"/>
      <c r="J1540" s="9">
        <f>+(((G1540-F1540)-(H1540-F1540))/(H1540-F1540))*100</f>
        <v/>
      </c>
      <c r="K1540" s="33">
        <f>AVERAGE(J1540:J1541)</f>
        <v/>
      </c>
      <c r="L1540" s="33">
        <f>_xlfn.STDEV.S(J1540,J1541)</f>
        <v/>
      </c>
      <c r="M1540" s="13" t="n"/>
      <c r="O1540" s="295">
        <f>+(H1540-F1540)/10</f>
        <v/>
      </c>
      <c r="P1540" s="26" t="inlineStr">
        <is>
          <t>FALSO</t>
        </is>
      </c>
      <c r="Q1540" s="26" t="inlineStr">
        <is>
          <t>FALSO</t>
        </is>
      </c>
      <c r="R1540" s="149" t="inlineStr">
        <is>
          <t>No esperado</t>
        </is>
      </c>
      <c r="S1540" s="149" t="inlineStr">
        <is>
          <t>Esperado</t>
        </is>
      </c>
      <c r="T1540" s="149" t="inlineStr">
        <is>
          <t>Dato Válido</t>
        </is>
      </c>
      <c r="U1540" s="149" t="n"/>
    </row>
    <row r="1541" ht="15.75" customHeight="1" s="412">
      <c r="A1541" s="15" t="n">
        <v>2514</v>
      </c>
      <c r="B1541" s="16" t="n">
        <v>102</v>
      </c>
      <c r="C1541" s="17" t="n">
        <v>267</v>
      </c>
      <c r="D1541" s="17" t="n">
        <v>9</v>
      </c>
      <c r="E1541" s="18" t="n">
        <v>43557</v>
      </c>
      <c r="F1541" s="19" t="n">
        <v>5224</v>
      </c>
      <c r="G1541" s="17" t="n">
        <v>8232</v>
      </c>
      <c r="H1541" s="17" t="n">
        <v>7786</v>
      </c>
      <c r="I1541" s="201" t="n"/>
      <c r="J1541" s="9">
        <f>+(((G1541-F1541)-(H1541-F1541))/(H1541-F1541))*100</f>
        <v/>
      </c>
      <c r="K1541" s="13" t="n"/>
      <c r="L1541" s="13" t="n"/>
      <c r="M1541" s="13" t="n"/>
      <c r="O1541" s="295">
        <f>+(H1541-F1541)/10</f>
        <v/>
      </c>
      <c r="P1541" s="26" t="inlineStr">
        <is>
          <t>FALSO</t>
        </is>
      </c>
      <c r="Q1541" s="26" t="inlineStr">
        <is>
          <t>FALSO</t>
        </is>
      </c>
      <c r="R1541" s="149" t="inlineStr">
        <is>
          <t>Esperado</t>
        </is>
      </c>
      <c r="S1541" s="149" t="inlineStr">
        <is>
          <t>Esperado</t>
        </is>
      </c>
      <c r="T1541" s="149" t="inlineStr">
        <is>
          <t>Dato Válido</t>
        </is>
      </c>
      <c r="U1541" s="149" t="n"/>
    </row>
    <row r="1542" ht="15.75" customHeight="1" s="412">
      <c r="A1542" s="15" t="n">
        <v>3161</v>
      </c>
      <c r="B1542" s="16" t="n">
        <v>101</v>
      </c>
      <c r="C1542" s="17" t="n">
        <v>267</v>
      </c>
      <c r="D1542" s="17" t="n">
        <v>12</v>
      </c>
      <c r="E1542" s="18" t="n">
        <v>43577</v>
      </c>
      <c r="F1542" s="19" t="n">
        <v>5208</v>
      </c>
      <c r="G1542" s="17" t="n">
        <v>8104</v>
      </c>
      <c r="H1542" s="17" t="n">
        <v>7731</v>
      </c>
      <c r="I1542" s="17" t="n"/>
      <c r="J1542" s="9">
        <f>+(((G1542-F1542)-(H1542-F1542))/(H1542-F1542))*100</f>
        <v/>
      </c>
      <c r="K1542" s="33">
        <f>AVERAGE(J1542:J1543)</f>
        <v/>
      </c>
      <c r="L1542" s="33">
        <f>_xlfn.STDEV.S(J1542,J1543)</f>
        <v/>
      </c>
      <c r="M1542" s="13">
        <f>(K1540-K1542)/20</f>
        <v/>
      </c>
      <c r="N1542" s="295">
        <f>(K1538-K1542)/42</f>
        <v/>
      </c>
      <c r="O1542" s="295">
        <f>+(H1542-F1542)/10</f>
        <v/>
      </c>
      <c r="P1542" s="26" t="inlineStr">
        <is>
          <t>FALSO</t>
        </is>
      </c>
      <c r="Q1542" s="26" t="inlineStr">
        <is>
          <t>VERDADERO</t>
        </is>
      </c>
      <c r="R1542" s="149" t="inlineStr">
        <is>
          <t>No esperado</t>
        </is>
      </c>
      <c r="S1542" s="149" t="inlineStr">
        <is>
          <t>Esperado</t>
        </is>
      </c>
      <c r="T1542" s="149" t="inlineStr">
        <is>
          <t>Dato Válido</t>
        </is>
      </c>
      <c r="U1542" s="149" t="n"/>
    </row>
    <row r="1543" ht="15.75" customHeight="1" s="412">
      <c r="A1543" s="15" t="n">
        <v>3162</v>
      </c>
      <c r="B1543" s="16" t="n">
        <v>102</v>
      </c>
      <c r="C1543" s="17" t="n">
        <v>267</v>
      </c>
      <c r="D1543" s="17" t="n">
        <v>12</v>
      </c>
      <c r="E1543" s="18" t="n">
        <v>43577</v>
      </c>
      <c r="F1543" s="19" t="n">
        <v>5224</v>
      </c>
      <c r="G1543" s="17" t="n">
        <v>7888</v>
      </c>
      <c r="H1543" s="17" t="n">
        <v>7547</v>
      </c>
      <c r="I1543" s="17" t="n"/>
      <c r="J1543" s="9">
        <f>+(((G1543-F1543)-(H1543-F1543))/(H1543-F1543))*100</f>
        <v/>
      </c>
      <c r="K1543" s="13" t="n"/>
      <c r="L1543" s="13" t="n"/>
      <c r="M1543" s="13" t="n"/>
      <c r="O1543" s="295">
        <f>+(H1543-F1543)/10</f>
        <v/>
      </c>
      <c r="P1543" s="26" t="inlineStr">
        <is>
          <t>FALSO</t>
        </is>
      </c>
      <c r="Q1543" s="26" t="inlineStr">
        <is>
          <t>FALSO</t>
        </is>
      </c>
      <c r="R1543" s="149" t="inlineStr">
        <is>
          <t>No esperado</t>
        </is>
      </c>
      <c r="S1543" s="149" t="inlineStr">
        <is>
          <t>Esperado</t>
        </is>
      </c>
      <c r="T1543" s="149" t="inlineStr">
        <is>
          <t>Dato Válido</t>
        </is>
      </c>
      <c r="U1543" s="149" t="n"/>
    </row>
    <row r="1544" ht="15.75" customHeight="1" s="412">
      <c r="A1544" s="5" t="n">
        <v>531</v>
      </c>
      <c r="B1544" s="252" t="n">
        <v>181</v>
      </c>
      <c r="C1544" s="246" t="n">
        <v>268</v>
      </c>
      <c r="D1544" s="246" t="n">
        <v>2</v>
      </c>
      <c r="E1544" s="46" t="n">
        <v>43517</v>
      </c>
      <c r="F1544" s="246" t="n">
        <v>5244</v>
      </c>
      <c r="G1544" s="246" t="n">
        <v>8529</v>
      </c>
      <c r="H1544" s="246" t="n">
        <v>7540</v>
      </c>
      <c r="I1544" s="246" t="n">
        <v>10</v>
      </c>
      <c r="J1544" s="47">
        <f>+(((G1544-F1544)-(H1544-F1544))/(H1544-F1544))*100</f>
        <v/>
      </c>
      <c r="K1544" s="51">
        <f>AVERAGE(J1544:J1545)</f>
        <v/>
      </c>
      <c r="L1544" s="51">
        <f>_xlfn.STDEV.S(J1544,J1545)</f>
        <v/>
      </c>
      <c r="M1544" s="50" t="n">
        <v>3</v>
      </c>
      <c r="O1544" s="295">
        <f>+(H1544-F1544)/10</f>
        <v/>
      </c>
      <c r="P1544" s="26" t="inlineStr">
        <is>
          <t>FALSO</t>
        </is>
      </c>
      <c r="Q1544" s="26" t="inlineStr">
        <is>
          <t>FALSO</t>
        </is>
      </c>
      <c r="R1544" s="149" t="inlineStr">
        <is>
          <t>Esperado</t>
        </is>
      </c>
      <c r="S1544" s="149" t="inlineStr">
        <is>
          <t>Esperado</t>
        </is>
      </c>
      <c r="T1544" s="149" t="inlineStr">
        <is>
          <t>Se descarta</t>
        </is>
      </c>
      <c r="U1544" s="149" t="n"/>
    </row>
    <row r="1545" ht="15.75" customHeight="1" s="412">
      <c r="A1545" s="5" t="n">
        <v>532</v>
      </c>
      <c r="B1545" s="252" t="n">
        <v>182</v>
      </c>
      <c r="C1545" s="246" t="n">
        <v>268</v>
      </c>
      <c r="D1545" s="246" t="n">
        <v>2</v>
      </c>
      <c r="E1545" s="46" t="n">
        <v>43517</v>
      </c>
      <c r="F1545" s="246" t="n">
        <v>5301</v>
      </c>
      <c r="G1545" s="246" t="n">
        <v>8634</v>
      </c>
      <c r="H1545" s="246" t="n">
        <v>7648</v>
      </c>
      <c r="I1545" s="246" t="n"/>
      <c r="J1545" s="47">
        <f>+(((G1545-F1545)-(H1545-F1545))/(H1545-F1545))*100</f>
        <v/>
      </c>
      <c r="K1545" s="51" t="n"/>
      <c r="L1545" s="51" t="n"/>
      <c r="M1545" s="50" t="n"/>
      <c r="O1545" s="295">
        <f>+(H1545-F1545)/10</f>
        <v/>
      </c>
      <c r="P1545" s="26" t="inlineStr">
        <is>
          <t>FALSO</t>
        </is>
      </c>
      <c r="Q1545" s="26" t="inlineStr">
        <is>
          <t>FALSO</t>
        </is>
      </c>
      <c r="R1545" s="149" t="inlineStr">
        <is>
          <t>Esperado</t>
        </is>
      </c>
      <c r="S1545" s="149" t="inlineStr">
        <is>
          <t>Esperado</t>
        </is>
      </c>
      <c r="T1545" s="149" t="inlineStr">
        <is>
          <t>Se descarta</t>
        </is>
      </c>
      <c r="U1545" s="149" t="n"/>
    </row>
    <row r="1546" ht="15.75" customHeight="1" s="412">
      <c r="A1546" s="5" t="n">
        <v>1185</v>
      </c>
      <c r="B1546" s="252" t="n">
        <v>139</v>
      </c>
      <c r="C1546" s="246" t="n">
        <v>268</v>
      </c>
      <c r="D1546" s="246" t="n">
        <v>4</v>
      </c>
      <c r="E1546" s="46" t="n">
        <v>43524</v>
      </c>
      <c r="F1546" s="246" t="n">
        <v>5218</v>
      </c>
      <c r="G1546" s="246" t="n">
        <v>8697</v>
      </c>
      <c r="H1546" s="246" t="n">
        <v>7659</v>
      </c>
      <c r="I1546" s="246" t="n">
        <v>12</v>
      </c>
      <c r="J1546" s="47">
        <f>+(((G1546-F1546)-(H1546-F1546))/(H1546-F1546))*100</f>
        <v/>
      </c>
      <c r="K1546" s="51">
        <f>AVERAGE(J1546:J1547)</f>
        <v/>
      </c>
      <c r="L1546" s="51">
        <f>_xlfn.STDEV.S(J1546,J1547)</f>
        <v/>
      </c>
      <c r="M1546" s="50" t="n"/>
      <c r="O1546" s="295">
        <f>+(H1546-F1546)/10</f>
        <v/>
      </c>
      <c r="P1546" s="26" t="inlineStr">
        <is>
          <t>FALSO</t>
        </is>
      </c>
      <c r="Q1546" s="26" t="inlineStr">
        <is>
          <t>FALSO</t>
        </is>
      </c>
      <c r="R1546" s="149" t="inlineStr">
        <is>
          <t>Esperado</t>
        </is>
      </c>
      <c r="S1546" s="149" t="inlineStr">
        <is>
          <t>Esperado</t>
        </is>
      </c>
      <c r="T1546" s="149" t="inlineStr">
        <is>
          <t>Dato Válido</t>
        </is>
      </c>
      <c r="U1546" s="149" t="n"/>
    </row>
    <row r="1547" ht="15.75" customHeight="1" s="412">
      <c r="A1547" s="5" t="n">
        <v>1186</v>
      </c>
      <c r="B1547" s="252" t="n">
        <v>140</v>
      </c>
      <c r="C1547" s="246" t="n">
        <v>268</v>
      </c>
      <c r="D1547" s="246" t="n">
        <v>4</v>
      </c>
      <c r="E1547" s="46" t="n">
        <v>43524</v>
      </c>
      <c r="F1547" s="246" t="n">
        <v>5241</v>
      </c>
      <c r="G1547" s="246" t="n">
        <v>8435</v>
      </c>
      <c r="H1547" s="246" t="n">
        <v>7477</v>
      </c>
      <c r="I1547" s="246" t="n"/>
      <c r="J1547" s="47">
        <f>+(((G1547-F1547)-(H1547-F1547))/(H1547-F1547))*100</f>
        <v/>
      </c>
      <c r="K1547" s="50" t="n"/>
      <c r="L1547" s="50" t="n"/>
      <c r="M1547" s="50" t="n"/>
      <c r="O1547" s="295">
        <f>+(H1547-F1547)/10</f>
        <v/>
      </c>
      <c r="P1547" s="26" t="inlineStr">
        <is>
          <t>FALSO</t>
        </is>
      </c>
      <c r="Q1547" s="26" t="inlineStr">
        <is>
          <t>FALSO</t>
        </is>
      </c>
      <c r="R1547" s="149" t="inlineStr">
        <is>
          <t>No esperado</t>
        </is>
      </c>
      <c r="S1547" s="149" t="inlineStr">
        <is>
          <t>Esperado</t>
        </is>
      </c>
      <c r="T1547" s="149" t="inlineStr">
        <is>
          <t>Dato Válido</t>
        </is>
      </c>
      <c r="U1547" s="149" t="n"/>
    </row>
    <row r="1548" ht="15.75" customHeight="1" s="412">
      <c r="A1548" s="5" t="n">
        <v>1835</v>
      </c>
      <c r="B1548" s="252" t="n">
        <v>139</v>
      </c>
      <c r="C1548" s="246" t="n">
        <v>268</v>
      </c>
      <c r="D1548" s="246" t="n">
        <v>6</v>
      </c>
      <c r="E1548" s="46" t="n">
        <v>43535</v>
      </c>
      <c r="F1548" s="246" t="n">
        <v>5218</v>
      </c>
      <c r="G1548" s="246" t="n">
        <v>8111</v>
      </c>
      <c r="H1548" s="246" t="n">
        <v>7374</v>
      </c>
      <c r="I1548" s="246" t="n">
        <v>10</v>
      </c>
      <c r="J1548" s="47">
        <f>+(((G1548-F1548)-(H1548-F1548))/(H1548-F1548))*100</f>
        <v/>
      </c>
      <c r="K1548" s="51">
        <f>AVERAGE(J1548:J1549)</f>
        <v/>
      </c>
      <c r="L1548" s="51">
        <f>_xlfn.STDEV.S(J1548,J1549)</f>
        <v/>
      </c>
      <c r="M1548" s="50" t="n"/>
      <c r="O1548" s="295">
        <f>+(H1548-F1548)/10</f>
        <v/>
      </c>
      <c r="P1548" s="26" t="inlineStr">
        <is>
          <t>VERDADERO</t>
        </is>
      </c>
      <c r="Q1548" s="26" t="inlineStr">
        <is>
          <t>FALSO</t>
        </is>
      </c>
      <c r="R1548" s="149" t="inlineStr">
        <is>
          <t>No esperado</t>
        </is>
      </c>
      <c r="S1548" s="149" t="inlineStr">
        <is>
          <t>Esperado</t>
        </is>
      </c>
      <c r="T1548" s="149" t="inlineStr">
        <is>
          <t>Dato Válido</t>
        </is>
      </c>
      <c r="U1548" s="149" t="n"/>
    </row>
    <row r="1549" ht="15.75" customHeight="1" s="412">
      <c r="A1549" s="5" t="n">
        <v>1836</v>
      </c>
      <c r="B1549" s="252" t="n">
        <v>140</v>
      </c>
      <c r="C1549" s="246" t="n">
        <v>268</v>
      </c>
      <c r="D1549" s="246" t="n">
        <v>6</v>
      </c>
      <c r="E1549" s="46" t="n">
        <v>43535</v>
      </c>
      <c r="F1549" s="246" t="n">
        <v>5241</v>
      </c>
      <c r="G1549" s="246" t="n">
        <v>8034</v>
      </c>
      <c r="H1549" s="246" t="n">
        <v>7336</v>
      </c>
      <c r="I1549" s="246" t="n"/>
      <c r="J1549" s="47">
        <f>+(((G1549-F1549)-(H1549-F1549))/(H1549-F1549))*100</f>
        <v/>
      </c>
      <c r="K1549" s="51" t="n"/>
      <c r="L1549" s="51" t="n"/>
      <c r="M1549" s="50" t="n"/>
      <c r="O1549" s="295">
        <f>+(H1549-F1549)/10</f>
        <v/>
      </c>
      <c r="P1549" s="26" t="inlineStr">
        <is>
          <t>FALSO</t>
        </is>
      </c>
      <c r="Q1549" s="26" t="inlineStr">
        <is>
          <t>FALSO</t>
        </is>
      </c>
      <c r="R1549" s="149" t="inlineStr">
        <is>
          <t>No esperado</t>
        </is>
      </c>
      <c r="S1549" s="149" t="inlineStr">
        <is>
          <t>Esperado</t>
        </is>
      </c>
      <c r="T1549" s="149" t="inlineStr">
        <is>
          <t>Dato Válido</t>
        </is>
      </c>
      <c r="U1549" s="149" t="n"/>
    </row>
    <row r="1550" ht="15.75" customHeight="1" s="412">
      <c r="A1550" s="15" t="n">
        <v>2515</v>
      </c>
      <c r="B1550" s="16" t="n">
        <v>103</v>
      </c>
      <c r="C1550" s="52" t="n">
        <v>268</v>
      </c>
      <c r="D1550" s="52" t="n">
        <v>9</v>
      </c>
      <c r="E1550" s="53" t="n">
        <v>43557</v>
      </c>
      <c r="F1550" s="54" t="n">
        <v>5213</v>
      </c>
      <c r="G1550" s="52" t="n">
        <v>7777</v>
      </c>
      <c r="H1550" s="52" t="n">
        <v>7367</v>
      </c>
      <c r="I1550" s="246" t="n"/>
      <c r="J1550" s="47">
        <f>+(((G1550-F1550)-(H1550-F1550))/(H1550-F1550))*100</f>
        <v/>
      </c>
      <c r="K1550" s="51">
        <f>AVERAGE(J1550:J1551)</f>
        <v/>
      </c>
      <c r="L1550" s="51">
        <f>_xlfn.STDEV.S(J1550,J1551)</f>
        <v/>
      </c>
      <c r="M1550" s="50" t="n"/>
      <c r="O1550" s="295">
        <f>+(H1550-F1550)/10</f>
        <v/>
      </c>
      <c r="P1550" s="26" t="inlineStr">
        <is>
          <t>FALSO</t>
        </is>
      </c>
      <c r="Q1550" s="26" t="inlineStr">
        <is>
          <t>FALSO</t>
        </is>
      </c>
      <c r="R1550" s="149" t="inlineStr">
        <is>
          <t>Esperado</t>
        </is>
      </c>
      <c r="S1550" s="149" t="inlineStr">
        <is>
          <t>Esperado</t>
        </is>
      </c>
      <c r="T1550" s="149" t="inlineStr">
        <is>
          <t>Dato Válido</t>
        </is>
      </c>
      <c r="U1550" s="149" t="n"/>
    </row>
    <row r="1551" ht="15.75" customHeight="1" s="412">
      <c r="A1551" s="15" t="n">
        <v>2516</v>
      </c>
      <c r="B1551" s="16" t="n">
        <v>104</v>
      </c>
      <c r="C1551" s="52" t="n">
        <v>268</v>
      </c>
      <c r="D1551" s="52" t="n">
        <v>9</v>
      </c>
      <c r="E1551" s="53" t="n">
        <v>43557</v>
      </c>
      <c r="F1551" s="54" t="n">
        <v>5257</v>
      </c>
      <c r="G1551" s="52" t="n">
        <v>7830</v>
      </c>
      <c r="H1551" s="52" t="n">
        <v>7419</v>
      </c>
      <c r="I1551" s="246" t="n"/>
      <c r="J1551" s="47">
        <f>+(((G1551-F1551)-(H1551-F1551))/(H1551-F1551))*100</f>
        <v/>
      </c>
      <c r="K1551" s="50" t="n"/>
      <c r="L1551" s="50" t="n"/>
      <c r="M1551" s="50" t="n"/>
      <c r="O1551" s="295">
        <f>+(H1551-F1551)/10</f>
        <v/>
      </c>
      <c r="P1551" s="26" t="inlineStr">
        <is>
          <t>FALSO</t>
        </is>
      </c>
      <c r="Q1551" s="26" t="inlineStr">
        <is>
          <t>FALSO</t>
        </is>
      </c>
      <c r="R1551" s="149" t="inlineStr">
        <is>
          <t>Esperado</t>
        </is>
      </c>
      <c r="S1551" s="149" t="inlineStr">
        <is>
          <t>Esperado</t>
        </is>
      </c>
      <c r="T1551" s="149" t="inlineStr">
        <is>
          <t>Dato Válido</t>
        </is>
      </c>
      <c r="U1551" s="149" t="n"/>
    </row>
    <row r="1552" ht="15.75" customHeight="1" s="412">
      <c r="A1552" s="15" t="n">
        <v>3163</v>
      </c>
      <c r="B1552" s="16" t="n">
        <v>103</v>
      </c>
      <c r="C1552" s="52" t="n">
        <v>268</v>
      </c>
      <c r="D1552" s="52" t="n">
        <v>12</v>
      </c>
      <c r="E1552" s="53" t="n">
        <v>43577</v>
      </c>
      <c r="F1552" s="54" t="n">
        <v>5213</v>
      </c>
      <c r="G1552" s="52" t="n">
        <v>7571</v>
      </c>
      <c r="H1552" s="52" t="n">
        <v>7211</v>
      </c>
      <c r="I1552" s="52" t="n"/>
      <c r="J1552" s="47">
        <f>+(((G1552-F1552)-(H1552-F1552))/(H1552-F1552))*100</f>
        <v/>
      </c>
      <c r="K1552" s="51">
        <f>AVERAGE(J1552:J1553)</f>
        <v/>
      </c>
      <c r="L1552" s="51">
        <f>_xlfn.STDEV.S(J1552,J1553)</f>
        <v/>
      </c>
      <c r="M1552" s="50">
        <f>(K1550-K1552)/20</f>
        <v/>
      </c>
      <c r="N1552" s="295">
        <f>(K1548-K1552)/42</f>
        <v/>
      </c>
      <c r="O1552" s="295">
        <f>+(H1552-F1552)/10</f>
        <v/>
      </c>
      <c r="P1552" s="26" t="inlineStr">
        <is>
          <t>FALSO</t>
        </is>
      </c>
      <c r="Q1552" s="26" t="inlineStr">
        <is>
          <t>FALSO</t>
        </is>
      </c>
      <c r="R1552" s="149" t="inlineStr">
        <is>
          <t>No esperado</t>
        </is>
      </c>
      <c r="S1552" s="149" t="inlineStr">
        <is>
          <t>Esperado</t>
        </is>
      </c>
      <c r="T1552" s="149" t="inlineStr">
        <is>
          <t>Dato Válido</t>
        </is>
      </c>
      <c r="U1552" s="149" t="n"/>
    </row>
    <row r="1553" ht="15.75" customHeight="1" s="412">
      <c r="A1553" s="15" t="n">
        <v>3164</v>
      </c>
      <c r="B1553" s="16" t="n">
        <v>104</v>
      </c>
      <c r="C1553" s="52" t="n">
        <v>268</v>
      </c>
      <c r="D1553" s="52" t="n">
        <v>12</v>
      </c>
      <c r="E1553" s="53" t="n">
        <v>43577</v>
      </c>
      <c r="F1553" s="54" t="n">
        <v>5257</v>
      </c>
      <c r="G1553" s="52" t="n">
        <v>7735</v>
      </c>
      <c r="H1553" s="52" t="n">
        <v>7355</v>
      </c>
      <c r="I1553" s="52" t="n"/>
      <c r="J1553" s="47">
        <f>+(((G1553-F1553)-(H1553-F1553))/(H1553-F1553))*100</f>
        <v/>
      </c>
      <c r="K1553" s="50" t="n"/>
      <c r="L1553" s="50" t="n"/>
      <c r="M1553" s="50" t="n"/>
      <c r="O1553" s="295">
        <f>+(H1553-F1553)/10</f>
        <v/>
      </c>
      <c r="P1553" s="26" t="inlineStr">
        <is>
          <t>FALSO</t>
        </is>
      </c>
      <c r="Q1553" s="26" t="inlineStr">
        <is>
          <t>FALSO</t>
        </is>
      </c>
      <c r="R1553" s="149" t="inlineStr">
        <is>
          <t>Esperado</t>
        </is>
      </c>
      <c r="S1553" s="149" t="inlineStr">
        <is>
          <t>Esperado</t>
        </is>
      </c>
      <c r="T1553" s="149" t="inlineStr">
        <is>
          <t>Dato Válido</t>
        </is>
      </c>
      <c r="U1553" s="149" t="n"/>
    </row>
    <row r="1554" ht="15.75" customHeight="1" s="412">
      <c r="A1554" s="5" t="n">
        <v>533</v>
      </c>
      <c r="B1554" s="252" t="n">
        <v>183</v>
      </c>
      <c r="C1554" s="255" t="n">
        <v>301</v>
      </c>
      <c r="D1554" s="255" t="n">
        <v>2</v>
      </c>
      <c r="E1554" s="58" t="n">
        <v>43517</v>
      </c>
      <c r="F1554" s="255" t="n">
        <v>5192</v>
      </c>
      <c r="G1554" s="255" t="n">
        <v>7735</v>
      </c>
      <c r="H1554" s="255" t="n">
        <v>7108</v>
      </c>
      <c r="I1554" s="255" t="n">
        <v>8</v>
      </c>
      <c r="J1554" s="59">
        <f>+(((G1554-F1554)-(H1554-F1554))/(H1554-F1554))*100</f>
        <v/>
      </c>
      <c r="K1554" s="34">
        <f>AVERAGE(J1554:J1555)</f>
        <v/>
      </c>
      <c r="L1554" s="34">
        <f>_xlfn.STDEV.S(J1554,J1555)</f>
        <v/>
      </c>
      <c r="M1554" s="35" t="n">
        <v>3</v>
      </c>
      <c r="O1554" s="295">
        <f>+(H1554-F1554)/10</f>
        <v/>
      </c>
      <c r="P1554" s="26" t="inlineStr">
        <is>
          <t>FALSO</t>
        </is>
      </c>
      <c r="Q1554" s="26" t="inlineStr">
        <is>
          <t>FALSO</t>
        </is>
      </c>
      <c r="R1554" s="149" t="inlineStr">
        <is>
          <t>Esperado</t>
        </is>
      </c>
      <c r="S1554" s="149" t="inlineStr">
        <is>
          <t>Esperado</t>
        </is>
      </c>
      <c r="T1554" s="149" t="inlineStr">
        <is>
          <t>Dato Válido</t>
        </is>
      </c>
      <c r="U1554" s="149" t="n"/>
    </row>
    <row r="1555" ht="15.75" customHeight="1" s="412">
      <c r="A1555" s="5" t="n">
        <v>534</v>
      </c>
      <c r="B1555" s="252" t="n">
        <v>184</v>
      </c>
      <c r="C1555" s="255" t="n">
        <v>301</v>
      </c>
      <c r="D1555" s="255" t="n">
        <v>2</v>
      </c>
      <c r="E1555" s="58" t="n">
        <v>43517</v>
      </c>
      <c r="F1555" s="255" t="n">
        <v>5243</v>
      </c>
      <c r="G1555" s="255" t="n">
        <v>7983</v>
      </c>
      <c r="H1555" s="255" t="n">
        <v>7243</v>
      </c>
      <c r="I1555" s="255" t="n"/>
      <c r="J1555" s="59">
        <f>+(((G1555-F1555)-(H1555-F1555))/(H1555-F1555))*100</f>
        <v/>
      </c>
      <c r="K1555" s="35" t="n"/>
      <c r="L1555" s="35" t="n"/>
      <c r="M1555" s="35" t="n"/>
      <c r="O1555" s="295">
        <f>+(H1555-F1555)/10</f>
        <v/>
      </c>
      <c r="P1555" s="26" t="inlineStr">
        <is>
          <t>VERDADERO</t>
        </is>
      </c>
      <c r="Q1555" s="26" t="inlineStr">
        <is>
          <t>FALSO</t>
        </is>
      </c>
      <c r="R1555" s="149" t="inlineStr">
        <is>
          <t>Esperado</t>
        </is>
      </c>
      <c r="S1555" s="149" t="inlineStr">
        <is>
          <t>Esperado</t>
        </is>
      </c>
      <c r="T1555" s="149" t="inlineStr">
        <is>
          <t>Dato Válido</t>
        </is>
      </c>
      <c r="U1555" s="149" t="n"/>
    </row>
    <row r="1556" ht="15.75" customHeight="1" s="412">
      <c r="A1556" s="5" t="n">
        <v>1187</v>
      </c>
      <c r="B1556" s="252" t="n">
        <v>141</v>
      </c>
      <c r="C1556" s="255" t="n">
        <v>301</v>
      </c>
      <c r="D1556" s="255" t="n">
        <v>4</v>
      </c>
      <c r="E1556" s="58" t="n">
        <v>43524</v>
      </c>
      <c r="F1556" s="255" t="n">
        <v>5187</v>
      </c>
      <c r="G1556" s="255" t="n">
        <v>8398</v>
      </c>
      <c r="H1556" s="255" t="n">
        <v>7331</v>
      </c>
      <c r="I1556" s="255" t="n">
        <v>6</v>
      </c>
      <c r="J1556" s="59">
        <f>+(((G1556-F1556)-(H1556-F1556))/(H1556-F1556))*100</f>
        <v/>
      </c>
      <c r="K1556" s="34">
        <f>AVERAGE(J1556:J1557)</f>
        <v/>
      </c>
      <c r="L1556" s="34">
        <f>_xlfn.STDEV.S(J1556,J1557)</f>
        <v/>
      </c>
      <c r="M1556" s="35" t="n"/>
      <c r="O1556" s="295">
        <f>+(H1556-F1556)/10</f>
        <v/>
      </c>
      <c r="P1556" s="26" t="inlineStr">
        <is>
          <t>FALSO</t>
        </is>
      </c>
      <c r="Q1556" s="26" t="inlineStr">
        <is>
          <t>FALSO</t>
        </is>
      </c>
      <c r="R1556" s="149" t="inlineStr">
        <is>
          <t>Esperado</t>
        </is>
      </c>
      <c r="S1556" s="149" t="inlineStr">
        <is>
          <t>No Esperado</t>
        </is>
      </c>
      <c r="T1556" s="149" t="inlineStr">
        <is>
          <t>Se descarta</t>
        </is>
      </c>
      <c r="U1556" s="149" t="n"/>
    </row>
    <row r="1557" ht="15.75" customHeight="1" s="412">
      <c r="A1557" s="5" t="n">
        <v>1188</v>
      </c>
      <c r="B1557" s="252" t="n">
        <v>142</v>
      </c>
      <c r="C1557" s="255" t="n">
        <v>301</v>
      </c>
      <c r="D1557" s="255" t="n">
        <v>4</v>
      </c>
      <c r="E1557" s="58" t="n">
        <v>43524</v>
      </c>
      <c r="F1557" s="255" t="n">
        <v>5229</v>
      </c>
      <c r="G1557" s="255" t="n">
        <v>8518</v>
      </c>
      <c r="H1557" s="255" t="n">
        <v>7422</v>
      </c>
      <c r="I1557" s="255" t="n"/>
      <c r="J1557" s="59">
        <f>+(((G1557-F1557)-(H1557-F1557))/(H1557-F1557))*100</f>
        <v/>
      </c>
      <c r="K1557" s="34" t="n"/>
      <c r="L1557" s="34" t="n"/>
      <c r="M1557" s="35" t="n"/>
      <c r="O1557" s="295">
        <f>+(H1557-F1557)/10</f>
        <v/>
      </c>
      <c r="P1557" s="26" t="inlineStr">
        <is>
          <t>FALSO</t>
        </is>
      </c>
      <c r="Q1557" s="26" t="inlineStr">
        <is>
          <t>FALSO</t>
        </is>
      </c>
      <c r="R1557" s="149" t="inlineStr">
        <is>
          <t>Esperado</t>
        </is>
      </c>
      <c r="S1557" s="149" t="inlineStr">
        <is>
          <t>No Esperado</t>
        </is>
      </c>
      <c r="T1557" s="149" t="inlineStr">
        <is>
          <t>Se descarta</t>
        </is>
      </c>
      <c r="U1557" s="149" t="n"/>
    </row>
    <row r="1558" ht="15.75" customHeight="1" s="412">
      <c r="A1558" s="5" t="n">
        <v>1837</v>
      </c>
      <c r="B1558" s="252" t="n">
        <v>141</v>
      </c>
      <c r="C1558" s="255" t="n">
        <v>301</v>
      </c>
      <c r="D1558" s="255" t="n">
        <v>6</v>
      </c>
      <c r="E1558" s="58" t="n">
        <v>43535</v>
      </c>
      <c r="F1558" s="255" t="n">
        <v>5187</v>
      </c>
      <c r="G1558" s="255" t="n">
        <v>7661</v>
      </c>
      <c r="H1558" s="255" t="n">
        <v>6851</v>
      </c>
      <c r="I1558" s="255" t="n">
        <v>8</v>
      </c>
      <c r="J1558" s="59">
        <f>+(((G1558-F1558)-(H1558-F1558))/(H1558-F1558))*100</f>
        <v/>
      </c>
      <c r="K1558" s="34">
        <f>AVERAGE(J1558:J1559)</f>
        <v/>
      </c>
      <c r="L1558" s="34">
        <f>_xlfn.STDEV.S(J1558,J1559)</f>
        <v/>
      </c>
      <c r="M1558" s="35" t="n"/>
      <c r="O1558" s="295">
        <f>+(H1558-F1558)/10</f>
        <v/>
      </c>
      <c r="P1558" s="26" t="inlineStr">
        <is>
          <t>FALSO</t>
        </is>
      </c>
      <c r="Q1558" s="26" t="inlineStr">
        <is>
          <t>FALSO</t>
        </is>
      </c>
      <c r="R1558" s="149" t="inlineStr">
        <is>
          <t>No Esperado</t>
        </is>
      </c>
      <c r="S1558" s="149" t="inlineStr">
        <is>
          <t>No Esperado</t>
        </is>
      </c>
      <c r="T1558" s="149" t="inlineStr">
        <is>
          <t>Se descarta</t>
        </is>
      </c>
      <c r="U1558" s="149" t="n"/>
    </row>
    <row r="1559" ht="15.75" customHeight="1" s="412">
      <c r="A1559" s="5" t="n">
        <v>1838</v>
      </c>
      <c r="B1559" s="252" t="n">
        <v>142</v>
      </c>
      <c r="C1559" s="255" t="n">
        <v>301</v>
      </c>
      <c r="D1559" s="255" t="n">
        <v>6</v>
      </c>
      <c r="E1559" s="58" t="n">
        <v>43535</v>
      </c>
      <c r="F1559" s="255" t="n">
        <v>5229</v>
      </c>
      <c r="G1559" s="255" t="n">
        <v>7741</v>
      </c>
      <c r="H1559" s="255" t="n">
        <v>6919</v>
      </c>
      <c r="I1559" s="255" t="n"/>
      <c r="J1559" s="59">
        <f>+(((G1559-F1559)-(H1559-F1559))/(H1559-F1559))*100</f>
        <v/>
      </c>
      <c r="K1559" s="35" t="n"/>
      <c r="L1559" s="35" t="n"/>
      <c r="M1559" s="35" t="n"/>
      <c r="O1559" s="295">
        <f>+(H1559-F1559)/10</f>
        <v/>
      </c>
      <c r="P1559" s="26" t="inlineStr">
        <is>
          <t>FALSO</t>
        </is>
      </c>
      <c r="Q1559" s="26" t="inlineStr">
        <is>
          <t>FALSO</t>
        </is>
      </c>
      <c r="R1559" s="149" t="inlineStr">
        <is>
          <t>No Esperado</t>
        </is>
      </c>
      <c r="S1559" s="149" t="inlineStr">
        <is>
          <t>No Esperado</t>
        </is>
      </c>
      <c r="T1559" s="149" t="inlineStr">
        <is>
          <t>Se descarta</t>
        </is>
      </c>
      <c r="U1559" s="149" t="n"/>
    </row>
    <row r="1560" ht="15.75" customHeight="1" s="412">
      <c r="A1560" s="15" t="n">
        <v>2517</v>
      </c>
      <c r="B1560" s="16" t="n">
        <v>105</v>
      </c>
      <c r="C1560" s="60" t="n">
        <v>301</v>
      </c>
      <c r="D1560" s="60" t="n">
        <v>9</v>
      </c>
      <c r="E1560" s="61" t="n">
        <v>43557</v>
      </c>
      <c r="F1560" s="62" t="n">
        <v>5251</v>
      </c>
      <c r="G1560" s="60" t="n">
        <v>7866</v>
      </c>
      <c r="H1560" s="60" t="n">
        <v>7272</v>
      </c>
      <c r="I1560" s="255" t="n"/>
      <c r="J1560" s="59">
        <f>+(((G1560-F1560)-(H1560-F1560))/(H1560-F1560))*100</f>
        <v/>
      </c>
      <c r="K1560" s="34">
        <f>AVERAGE(J1560:J1561)</f>
        <v/>
      </c>
      <c r="L1560" s="34">
        <f>_xlfn.STDEV.S(J1560,J1561)</f>
        <v/>
      </c>
      <c r="M1560" s="35" t="n"/>
      <c r="O1560" s="295">
        <f>+(H1560-F1560)/10</f>
        <v/>
      </c>
      <c r="P1560" s="26" t="inlineStr">
        <is>
          <t>FALSO</t>
        </is>
      </c>
      <c r="Q1560" s="26" t="inlineStr">
        <is>
          <t>FALSO</t>
        </is>
      </c>
      <c r="R1560" s="149" t="inlineStr">
        <is>
          <t>No Esperado</t>
        </is>
      </c>
      <c r="S1560" s="149" t="inlineStr">
        <is>
          <t>Esperado</t>
        </is>
      </c>
      <c r="T1560" s="149" t="inlineStr">
        <is>
          <t>Dato Válido</t>
        </is>
      </c>
      <c r="U1560" s="149" t="n"/>
    </row>
    <row r="1561" ht="15.75" customHeight="1" s="412">
      <c r="A1561" s="15" t="n">
        <v>2518</v>
      </c>
      <c r="B1561" s="16" t="n">
        <v>106</v>
      </c>
      <c r="C1561" s="60" t="n">
        <v>301</v>
      </c>
      <c r="D1561" s="60" t="n">
        <v>9</v>
      </c>
      <c r="E1561" s="61" t="n">
        <v>43557</v>
      </c>
      <c r="F1561" s="62" t="n">
        <v>5219</v>
      </c>
      <c r="G1561" s="60" t="n">
        <v>7658</v>
      </c>
      <c r="H1561" s="60" t="n">
        <v>7102</v>
      </c>
      <c r="I1561" s="255" t="n"/>
      <c r="J1561" s="59">
        <f>+(((G1561-F1561)-(H1561-F1561))/(H1561-F1561))*100</f>
        <v/>
      </c>
      <c r="K1561" s="35" t="n"/>
      <c r="L1561" s="35" t="n"/>
      <c r="M1561" s="35" t="n"/>
      <c r="O1561" s="295">
        <f>+(H1561-F1561)/10</f>
        <v/>
      </c>
      <c r="P1561" s="26" t="inlineStr">
        <is>
          <t>FALSO</t>
        </is>
      </c>
      <c r="Q1561" s="26" t="inlineStr">
        <is>
          <t>FALSO</t>
        </is>
      </c>
      <c r="R1561" s="149" t="inlineStr">
        <is>
          <t>No Esperado</t>
        </is>
      </c>
      <c r="S1561" s="149" t="inlineStr">
        <is>
          <t>Esperado</t>
        </is>
      </c>
      <c r="T1561" s="149" t="inlineStr">
        <is>
          <t>Dato Válido</t>
        </is>
      </c>
      <c r="U1561" s="149" t="n"/>
    </row>
    <row r="1562" ht="15.75" customHeight="1" s="412">
      <c r="A1562" s="15" t="n">
        <v>3165</v>
      </c>
      <c r="B1562" s="16" t="n">
        <v>105</v>
      </c>
      <c r="C1562" s="60" t="n">
        <v>301</v>
      </c>
      <c r="D1562" s="60" t="n">
        <v>12</v>
      </c>
      <c r="E1562" s="61" t="n">
        <v>43577</v>
      </c>
      <c r="F1562" s="62" t="n">
        <v>5251</v>
      </c>
      <c r="G1562" s="60" t="n">
        <v>7709</v>
      </c>
      <c r="H1562" s="60" t="n">
        <v>7346</v>
      </c>
      <c r="I1562" s="60" t="n"/>
      <c r="J1562" s="59">
        <f>+(((G1562-F1562)-(H1562-F1562))/(H1562-F1562))*100</f>
        <v/>
      </c>
      <c r="K1562" s="34">
        <f>AVERAGE(J1562:J1563)</f>
        <v/>
      </c>
      <c r="L1562" s="34">
        <f>_xlfn.STDEV.S(J1562,J1563)</f>
        <v/>
      </c>
      <c r="M1562" s="35">
        <f>(K1560-K1562)/20</f>
        <v/>
      </c>
      <c r="N1562" s="55">
        <f>(K1554-K1562)/(E1562-E1554)</f>
        <v/>
      </c>
      <c r="O1562" s="295">
        <f>+(H1562-F1562)/10</f>
        <v/>
      </c>
      <c r="P1562" s="26" t="inlineStr">
        <is>
          <t>FALSO</t>
        </is>
      </c>
      <c r="Q1562" s="26" t="inlineStr">
        <is>
          <t>FALSO</t>
        </is>
      </c>
      <c r="R1562" s="149" t="inlineStr">
        <is>
          <t>Esperado</t>
        </is>
      </c>
      <c r="S1562" s="149" t="inlineStr">
        <is>
          <t>Esperado</t>
        </is>
      </c>
      <c r="T1562" s="149" t="inlineStr">
        <is>
          <t>Dato Válido</t>
        </is>
      </c>
      <c r="U1562" s="149" t="n"/>
    </row>
    <row r="1563" ht="15.75" customHeight="1" s="412">
      <c r="A1563" s="15" t="n">
        <v>3166</v>
      </c>
      <c r="B1563" s="16" t="n">
        <v>106</v>
      </c>
      <c r="C1563" s="60" t="n">
        <v>301</v>
      </c>
      <c r="D1563" s="60" t="n">
        <v>12</v>
      </c>
      <c r="E1563" s="61" t="n">
        <v>43577</v>
      </c>
      <c r="F1563" s="62" t="n">
        <v>5219</v>
      </c>
      <c r="G1563" s="60" t="n">
        <v>7689</v>
      </c>
      <c r="H1563" s="60" t="n">
        <v>7329</v>
      </c>
      <c r="I1563" s="60" t="n"/>
      <c r="J1563" s="59">
        <f>+(((G1563-F1563)-(H1563-F1563))/(H1563-F1563))*100</f>
        <v/>
      </c>
      <c r="K1563" s="35" t="n"/>
      <c r="L1563" s="35" t="n"/>
      <c r="M1563" s="35" t="n"/>
      <c r="O1563" s="295">
        <f>+(H1563-F1563)/10</f>
        <v/>
      </c>
      <c r="P1563" s="26" t="inlineStr">
        <is>
          <t>FALSO</t>
        </is>
      </c>
      <c r="Q1563" s="26" t="inlineStr">
        <is>
          <t>FALSO</t>
        </is>
      </c>
      <c r="R1563" s="149" t="inlineStr">
        <is>
          <t>Esperado</t>
        </is>
      </c>
      <c r="S1563" s="149" t="inlineStr">
        <is>
          <t>Esperado</t>
        </is>
      </c>
      <c r="T1563" s="149" t="inlineStr">
        <is>
          <t>Dato Válido</t>
        </is>
      </c>
      <c r="U1563" s="149" t="n"/>
    </row>
    <row r="1564" ht="15.75" customHeight="1" s="412">
      <c r="A1564" s="5" t="n">
        <v>185</v>
      </c>
      <c r="B1564" s="252" t="n">
        <v>185</v>
      </c>
      <c r="C1564" s="201" t="n">
        <v>302</v>
      </c>
      <c r="D1564" s="201" t="n">
        <v>1</v>
      </c>
      <c r="E1564" s="8" t="n">
        <v>43514</v>
      </c>
      <c r="F1564" s="201" t="n">
        <v>5288</v>
      </c>
      <c r="G1564" s="201" t="n">
        <v>8314</v>
      </c>
      <c r="H1564" s="201" t="n">
        <v>7382</v>
      </c>
      <c r="I1564" s="201" t="n">
        <v>9</v>
      </c>
      <c r="J1564" s="9">
        <f>+(((G1564-F1564)-(H1564-F1564))/(H1564-F1564))*100</f>
        <v/>
      </c>
      <c r="K1564" s="33">
        <f>AVERAGE(J1564:J1565)</f>
        <v/>
      </c>
      <c r="L1564" s="33">
        <f>_xlfn.STDEV.S(J1564,J1565)</f>
        <v/>
      </c>
      <c r="M1564" s="13" t="n">
        <v>3</v>
      </c>
      <c r="O1564" s="295">
        <f>+(H1564-F1564)/10</f>
        <v/>
      </c>
      <c r="P1564" s="26" t="inlineStr">
        <is>
          <t>FALSO</t>
        </is>
      </c>
      <c r="Q1564" s="26" t="inlineStr">
        <is>
          <t>FALSO</t>
        </is>
      </c>
      <c r="R1564" s="149" t="inlineStr">
        <is>
          <t>Esperado</t>
        </is>
      </c>
      <c r="S1564" s="149" t="inlineStr">
        <is>
          <t>Esperado</t>
        </is>
      </c>
      <c r="T1564" s="149" t="inlineStr">
        <is>
          <t>Dato Válido</t>
        </is>
      </c>
      <c r="U1564" s="149" t="n"/>
    </row>
    <row r="1565" ht="15.75" customHeight="1" s="412">
      <c r="A1565" s="5" t="n">
        <v>186</v>
      </c>
      <c r="B1565" s="252" t="n">
        <v>186</v>
      </c>
      <c r="C1565" s="201" t="n">
        <v>302</v>
      </c>
      <c r="D1565" s="201" t="n">
        <v>1</v>
      </c>
      <c r="E1565" s="8" t="n">
        <v>43514</v>
      </c>
      <c r="F1565" s="201" t="n">
        <v>5251</v>
      </c>
      <c r="G1565" s="201" t="n">
        <v>8377</v>
      </c>
      <c r="H1565" s="201" t="n">
        <v>7430</v>
      </c>
      <c r="I1565" s="201" t="n"/>
      <c r="J1565" s="9">
        <f>+(((G1565-F1565)-(H1565-F1565))/(H1565-F1565))*100</f>
        <v/>
      </c>
      <c r="K1565" s="33" t="n"/>
      <c r="L1565" s="33" t="n"/>
      <c r="M1565" s="13" t="n"/>
      <c r="O1565" s="295">
        <f>+(H1565-F1565)/10</f>
        <v/>
      </c>
      <c r="P1565" s="26" t="inlineStr">
        <is>
          <t>FALSO</t>
        </is>
      </c>
      <c r="Q1565" s="26" t="inlineStr">
        <is>
          <t>FALSO</t>
        </is>
      </c>
      <c r="R1565" s="149" t="inlineStr">
        <is>
          <t>Esperado</t>
        </is>
      </c>
      <c r="S1565" s="149" t="inlineStr">
        <is>
          <t>Esperado</t>
        </is>
      </c>
      <c r="T1565" s="149" t="inlineStr">
        <is>
          <t>Dato Válido</t>
        </is>
      </c>
      <c r="U1565" s="149" t="n"/>
    </row>
    <row r="1566" ht="15.75" customHeight="1" s="412">
      <c r="A1566" s="5" t="n">
        <v>839</v>
      </c>
      <c r="B1566" s="252" t="n">
        <v>185</v>
      </c>
      <c r="C1566" s="201" t="n">
        <v>302</v>
      </c>
      <c r="D1566" s="201" t="n">
        <v>3</v>
      </c>
      <c r="E1566" s="8" t="n">
        <v>43521</v>
      </c>
      <c r="F1566" s="201" t="n">
        <v>5288</v>
      </c>
      <c r="G1566" s="201" t="n">
        <v>8290</v>
      </c>
      <c r="H1566" s="201" t="n">
        <v>7478</v>
      </c>
      <c r="I1566" s="201" t="n">
        <v>9</v>
      </c>
      <c r="J1566" s="9">
        <f>+(((G1566-F1566)-(H1566-F1566))/(H1566-F1566))*100</f>
        <v/>
      </c>
      <c r="K1566" s="33">
        <f>AVERAGE(J1566:J1567)</f>
        <v/>
      </c>
      <c r="L1566" s="33">
        <f>_xlfn.STDEV.S(J1566,J1567)</f>
        <v/>
      </c>
      <c r="M1566" s="13" t="n"/>
      <c r="O1566" s="295">
        <f>+(H1566-F1566)/10</f>
        <v/>
      </c>
      <c r="P1566" s="26" t="inlineStr">
        <is>
          <t>FALSO</t>
        </is>
      </c>
      <c r="Q1566" s="26" t="inlineStr">
        <is>
          <t>FALSO</t>
        </is>
      </c>
      <c r="R1566" s="149" t="inlineStr">
        <is>
          <t>Esperado</t>
        </is>
      </c>
      <c r="S1566" s="149" t="inlineStr">
        <is>
          <t>Esperado</t>
        </is>
      </c>
      <c r="T1566" s="149" t="inlineStr">
        <is>
          <t>Dato Válido</t>
        </is>
      </c>
      <c r="U1566" s="149" t="n"/>
    </row>
    <row r="1567" ht="15.75" customHeight="1" s="412">
      <c r="A1567" s="5" t="n">
        <v>840</v>
      </c>
      <c r="B1567" s="252" t="n">
        <v>186</v>
      </c>
      <c r="C1567" s="201" t="n">
        <v>302</v>
      </c>
      <c r="D1567" s="201" t="n">
        <v>3</v>
      </c>
      <c r="E1567" s="8" t="n">
        <v>43521</v>
      </c>
      <c r="F1567" s="201" t="n">
        <v>5251</v>
      </c>
      <c r="G1567" s="201" t="n">
        <v>8408</v>
      </c>
      <c r="H1567" s="201" t="n">
        <v>7580</v>
      </c>
      <c r="I1567" s="201" t="n"/>
      <c r="J1567" s="9">
        <f>+(((G1567-F1567)-(H1567-F1567))/(H1567-F1567))*100</f>
        <v/>
      </c>
      <c r="K1567" s="13" t="n"/>
      <c r="L1567" s="13" t="n"/>
      <c r="M1567" s="13" t="n"/>
      <c r="O1567" s="295">
        <f>+(H1567-F1567)/10</f>
        <v/>
      </c>
      <c r="P1567" s="26" t="inlineStr">
        <is>
          <t>VERDADERO</t>
        </is>
      </c>
      <c r="Q1567" s="26" t="inlineStr">
        <is>
          <t>FALSO</t>
        </is>
      </c>
      <c r="R1567" s="149" t="inlineStr">
        <is>
          <t>Esperado</t>
        </is>
      </c>
      <c r="S1567" s="149" t="inlineStr">
        <is>
          <t>Esperado</t>
        </is>
      </c>
      <c r="T1567" s="149" t="inlineStr">
        <is>
          <t>Dato Válido</t>
        </is>
      </c>
      <c r="U1567" s="149" t="n"/>
    </row>
    <row r="1568" ht="15.75" customHeight="1" s="412">
      <c r="A1568" s="5" t="n">
        <v>1489</v>
      </c>
      <c r="B1568" s="252" t="n">
        <v>185</v>
      </c>
      <c r="C1568" s="201" t="n">
        <v>302</v>
      </c>
      <c r="D1568" s="201" t="n">
        <v>5</v>
      </c>
      <c r="E1568" s="8" t="n">
        <v>43531</v>
      </c>
      <c r="F1568" s="201" t="n">
        <v>5288</v>
      </c>
      <c r="G1568" s="201" t="n">
        <v>8571</v>
      </c>
      <c r="H1568" s="201" t="n">
        <v>7803</v>
      </c>
      <c r="I1568" s="201" t="n">
        <v>8</v>
      </c>
      <c r="J1568" s="9">
        <f>+(((G1568-F1568)-(H1568-F1568))/(H1568-F1568))*100</f>
        <v/>
      </c>
      <c r="K1568" s="33">
        <f>AVERAGE(J1568:J1569)</f>
        <v/>
      </c>
      <c r="L1568" s="33">
        <f>_xlfn.STDEV.S(J1568,J1569)</f>
        <v/>
      </c>
      <c r="M1568" s="13" t="n"/>
      <c r="O1568" s="295">
        <f>+(H1568-F1568)/10</f>
        <v/>
      </c>
      <c r="P1568" s="26" t="inlineStr">
        <is>
          <t>FALSO</t>
        </is>
      </c>
      <c r="Q1568" s="26" t="inlineStr">
        <is>
          <t>FALSO</t>
        </is>
      </c>
      <c r="R1568" s="149" t="inlineStr">
        <is>
          <t>Esperado</t>
        </is>
      </c>
      <c r="S1568" s="149" t="inlineStr">
        <is>
          <t>Esperado</t>
        </is>
      </c>
      <c r="T1568" s="149" t="inlineStr">
        <is>
          <t>Dato Válido</t>
        </is>
      </c>
      <c r="U1568" s="149" t="n"/>
    </row>
    <row r="1569" ht="15.75" customHeight="1" s="412">
      <c r="A1569" s="5" t="n">
        <v>1490</v>
      </c>
      <c r="B1569" s="252" t="n">
        <v>186</v>
      </c>
      <c r="C1569" s="201" t="n">
        <v>302</v>
      </c>
      <c r="D1569" s="201" t="n">
        <v>5</v>
      </c>
      <c r="E1569" s="8" t="n">
        <v>43531</v>
      </c>
      <c r="F1569" s="201" t="n">
        <v>5251</v>
      </c>
      <c r="G1569" s="201" t="n">
        <v>8528</v>
      </c>
      <c r="H1569" s="201" t="n">
        <v>7784</v>
      </c>
      <c r="I1569" s="201" t="n"/>
      <c r="J1569" s="9">
        <f>+(((G1569-F1569)-(H1569-F1569))/(H1569-F1569))*100</f>
        <v/>
      </c>
      <c r="K1569" s="33" t="n"/>
      <c r="L1569" s="33" t="n"/>
      <c r="M1569" s="13" t="n"/>
      <c r="O1569" s="295">
        <f>+(H1569-F1569)/10</f>
        <v/>
      </c>
      <c r="P1569" s="26" t="inlineStr">
        <is>
          <t>FALSO</t>
        </is>
      </c>
      <c r="Q1569" s="26" t="inlineStr">
        <is>
          <t>FALSO</t>
        </is>
      </c>
      <c r="R1569" s="149" t="inlineStr">
        <is>
          <t>Esperado</t>
        </is>
      </c>
      <c r="S1569" s="149" t="inlineStr">
        <is>
          <t>Esperado</t>
        </is>
      </c>
      <c r="T1569" s="149" t="inlineStr">
        <is>
          <t>Dato Válido</t>
        </is>
      </c>
      <c r="U1569" s="149" t="n"/>
    </row>
    <row r="1570" ht="15.75" customHeight="1" s="412">
      <c r="A1570" s="15" t="n">
        <v>2519</v>
      </c>
      <c r="B1570" s="16" t="n">
        <v>107</v>
      </c>
      <c r="C1570" s="17" t="n">
        <v>302</v>
      </c>
      <c r="D1570" s="17" t="n">
        <v>9</v>
      </c>
      <c r="E1570" s="18" t="n">
        <v>43557</v>
      </c>
      <c r="F1570" s="19" t="n">
        <v>5226</v>
      </c>
      <c r="G1570" s="17" t="n">
        <v>7395</v>
      </c>
      <c r="H1570" s="17" t="n">
        <v>7075</v>
      </c>
      <c r="I1570" s="201" t="n"/>
      <c r="J1570" s="9">
        <f>+(((G1570-F1570)-(H1570-F1570))/(H1570-F1570))*100</f>
        <v/>
      </c>
      <c r="K1570" s="33">
        <f>AVERAGE(J1570:J1571)</f>
        <v/>
      </c>
      <c r="L1570" s="33">
        <f>_xlfn.STDEV.S(J1570,J1571)</f>
        <v/>
      </c>
      <c r="M1570" s="13" t="n"/>
      <c r="O1570" s="295">
        <f>+(H1570-F1570)/10</f>
        <v/>
      </c>
      <c r="P1570" s="26" t="inlineStr">
        <is>
          <t>FALSO</t>
        </is>
      </c>
      <c r="Q1570" s="26" t="inlineStr">
        <is>
          <t>FALSO</t>
        </is>
      </c>
      <c r="R1570" s="149" t="inlineStr">
        <is>
          <t>No esperado</t>
        </is>
      </c>
      <c r="S1570" s="149" t="inlineStr">
        <is>
          <t>Esperado</t>
        </is>
      </c>
      <c r="T1570" s="149" t="inlineStr">
        <is>
          <t>Dato Válido</t>
        </is>
      </c>
      <c r="U1570" s="149" t="n"/>
    </row>
    <row r="1571" ht="15.75" customHeight="1" s="412">
      <c r="A1571" s="15" t="n">
        <v>2520</v>
      </c>
      <c r="B1571" s="16" t="n">
        <v>108</v>
      </c>
      <c r="C1571" s="17" t="n">
        <v>302</v>
      </c>
      <c r="D1571" s="17" t="n">
        <v>9</v>
      </c>
      <c r="E1571" s="18" t="n">
        <v>43557</v>
      </c>
      <c r="F1571" s="19" t="n">
        <v>5274</v>
      </c>
      <c r="G1571" s="17" t="n">
        <v>7543</v>
      </c>
      <c r="H1571" s="17" t="n">
        <v>7203</v>
      </c>
      <c r="I1571" s="201" t="n"/>
      <c r="J1571" s="9">
        <f>+(((G1571-F1571)-(H1571-F1571))/(H1571-F1571))*100</f>
        <v/>
      </c>
      <c r="K1571" s="13" t="n"/>
      <c r="L1571" s="13" t="n"/>
      <c r="M1571" s="13" t="n"/>
      <c r="O1571" s="295">
        <f>+(H1571-F1571)/10</f>
        <v/>
      </c>
      <c r="P1571" s="26" t="inlineStr">
        <is>
          <t>FALSO</t>
        </is>
      </c>
      <c r="Q1571" s="26" t="inlineStr">
        <is>
          <t>FALSO</t>
        </is>
      </c>
      <c r="R1571" s="149" t="inlineStr">
        <is>
          <t>Esperado</t>
        </is>
      </c>
      <c r="S1571" s="149" t="inlineStr">
        <is>
          <t>Esperado</t>
        </is>
      </c>
      <c r="T1571" s="149" t="inlineStr">
        <is>
          <t>Dato Válido</t>
        </is>
      </c>
      <c r="U1571" s="149" t="n"/>
    </row>
    <row r="1572" ht="15.75" customHeight="1" s="412">
      <c r="A1572" s="15" t="n">
        <v>3167</v>
      </c>
      <c r="B1572" s="16" t="n">
        <v>107</v>
      </c>
      <c r="C1572" s="17" t="n">
        <v>302</v>
      </c>
      <c r="D1572" s="17" t="n">
        <v>12</v>
      </c>
      <c r="E1572" s="18" t="n">
        <v>43577</v>
      </c>
      <c r="F1572" s="19" t="n">
        <v>5226</v>
      </c>
      <c r="G1572" s="17" t="n">
        <v>7825</v>
      </c>
      <c r="H1572" s="17" t="n">
        <v>7465</v>
      </c>
      <c r="I1572" s="17" t="n"/>
      <c r="J1572" s="9">
        <f>+(((G1572-F1572)-(H1572-F1572))/(H1572-F1572))*100</f>
        <v/>
      </c>
      <c r="K1572" s="33">
        <f>AVERAGE(J1572:J1573)</f>
        <v/>
      </c>
      <c r="L1572" s="33">
        <f>_xlfn.STDEV.S(J1572,J1573)</f>
        <v/>
      </c>
      <c r="M1572" s="13">
        <f>(K1570-K1572)/20</f>
        <v/>
      </c>
      <c r="N1572" s="295">
        <f>(K1566-K1572)/56</f>
        <v/>
      </c>
      <c r="O1572" s="295">
        <f>+(H1572-F1572)/10</f>
        <v/>
      </c>
      <c r="P1572" s="26" t="inlineStr">
        <is>
          <t>FALSO</t>
        </is>
      </c>
      <c r="Q1572" s="26" t="inlineStr">
        <is>
          <t>FALSO</t>
        </is>
      </c>
      <c r="R1572" s="149" t="inlineStr">
        <is>
          <t>Esperado</t>
        </is>
      </c>
      <c r="S1572" s="149" t="inlineStr">
        <is>
          <t>Esperado</t>
        </is>
      </c>
      <c r="T1572" s="149" t="inlineStr">
        <is>
          <t>Dato Válido</t>
        </is>
      </c>
      <c r="U1572" s="149" t="n"/>
    </row>
    <row r="1573" ht="15.75" customHeight="1" s="412">
      <c r="A1573" s="15" t="n">
        <v>3168</v>
      </c>
      <c r="B1573" s="16" t="n">
        <v>108</v>
      </c>
      <c r="C1573" s="17" t="n">
        <v>302</v>
      </c>
      <c r="D1573" s="17" t="n">
        <v>12</v>
      </c>
      <c r="E1573" s="18" t="n">
        <v>43577</v>
      </c>
      <c r="F1573" s="19" t="n">
        <v>5274</v>
      </c>
      <c r="G1573" s="17" t="n">
        <v>7870</v>
      </c>
      <c r="H1573" s="17" t="n">
        <v>7513</v>
      </c>
      <c r="I1573" s="17" t="n"/>
      <c r="J1573" s="9">
        <f>+(((G1573-F1573)-(H1573-F1573))/(H1573-F1573))*100</f>
        <v/>
      </c>
      <c r="K1573" s="13" t="n"/>
      <c r="L1573" s="13" t="n"/>
      <c r="M1573" s="13" t="n"/>
      <c r="O1573" s="295">
        <f>+(H1573-F1573)/10</f>
        <v/>
      </c>
      <c r="P1573" s="26" t="inlineStr">
        <is>
          <t>FALSO</t>
        </is>
      </c>
      <c r="Q1573" s="26" t="inlineStr">
        <is>
          <t>VERDADERO</t>
        </is>
      </c>
      <c r="R1573" s="149" t="inlineStr">
        <is>
          <t>Esperado</t>
        </is>
      </c>
      <c r="S1573" s="149" t="inlineStr">
        <is>
          <t>Esperado</t>
        </is>
      </c>
      <c r="T1573" s="149" t="inlineStr">
        <is>
          <t>Dato Válido</t>
        </is>
      </c>
      <c r="U1573" s="149" t="n"/>
    </row>
    <row r="1574" ht="15.75" customHeight="1" s="412">
      <c r="A1574" s="5" t="n">
        <v>187</v>
      </c>
      <c r="B1574" s="252" t="n">
        <v>187</v>
      </c>
      <c r="C1574" s="246" t="n">
        <v>303</v>
      </c>
      <c r="D1574" s="246" t="n">
        <v>1</v>
      </c>
      <c r="E1574" s="46" t="n">
        <v>43514</v>
      </c>
      <c r="F1574" s="246" t="n">
        <v>5214</v>
      </c>
      <c r="G1574" s="246" t="n">
        <v>8323</v>
      </c>
      <c r="H1574" s="246" t="n">
        <v>7668</v>
      </c>
      <c r="I1574" s="246" t="n">
        <v>11</v>
      </c>
      <c r="J1574" s="47">
        <f>+(((G1574-F1574)-(H1574-F1574))/(H1574-F1574))*100</f>
        <v/>
      </c>
      <c r="K1574" s="51">
        <f>AVERAGE(J1574:J1575)</f>
        <v/>
      </c>
      <c r="L1574" s="51">
        <f>_xlfn.STDEV.S(J1574,J1575)</f>
        <v/>
      </c>
      <c r="M1574" s="50" t="n">
        <v>1</v>
      </c>
      <c r="O1574" s="295">
        <f>+(H1574-F1574)/10</f>
        <v/>
      </c>
      <c r="P1574" s="26" t="inlineStr">
        <is>
          <t>FALSO</t>
        </is>
      </c>
      <c r="Q1574" s="26" t="inlineStr">
        <is>
          <t>FALSO</t>
        </is>
      </c>
      <c r="R1574" s="149" t="inlineStr">
        <is>
          <t>Esperado</t>
        </is>
      </c>
      <c r="S1574" s="149" t="inlineStr">
        <is>
          <t>Esperado</t>
        </is>
      </c>
      <c r="T1574" s="149" t="inlineStr">
        <is>
          <t>Se descarta</t>
        </is>
      </c>
      <c r="U1574" s="149" t="n"/>
    </row>
    <row r="1575" ht="15.75" customHeight="1" s="412">
      <c r="A1575" s="5" t="n">
        <v>188</v>
      </c>
      <c r="B1575" s="252" t="n">
        <v>188</v>
      </c>
      <c r="C1575" s="246" t="n">
        <v>303</v>
      </c>
      <c r="D1575" s="246" t="n">
        <v>1</v>
      </c>
      <c r="E1575" s="46" t="n">
        <v>43514</v>
      </c>
      <c r="F1575" s="246" t="n">
        <v>5267</v>
      </c>
      <c r="G1575" s="246" t="n">
        <v>8461</v>
      </c>
      <c r="H1575" s="246" t="n">
        <v>7766</v>
      </c>
      <c r="I1575" s="246" t="n"/>
      <c r="J1575" s="47">
        <f>+(((G1575-F1575)-(H1575-F1575))/(H1575-F1575))*100</f>
        <v/>
      </c>
      <c r="K1575" s="50" t="n"/>
      <c r="L1575" s="50" t="n"/>
      <c r="M1575" s="50" t="n"/>
      <c r="O1575" s="295">
        <f>+(H1575-F1575)/10</f>
        <v/>
      </c>
      <c r="P1575" s="26" t="inlineStr">
        <is>
          <t>FALSO</t>
        </is>
      </c>
      <c r="Q1575" s="26" t="inlineStr">
        <is>
          <t>FALSO</t>
        </is>
      </c>
      <c r="R1575" s="149" t="inlineStr">
        <is>
          <t>Esperado</t>
        </is>
      </c>
      <c r="S1575" s="149" t="inlineStr">
        <is>
          <t>No esperado</t>
        </is>
      </c>
      <c r="T1575" s="149" t="inlineStr">
        <is>
          <t>Se descarta</t>
        </is>
      </c>
      <c r="U1575" s="149" t="n"/>
    </row>
    <row r="1576" ht="15.75" customHeight="1" s="412">
      <c r="A1576" s="5" t="n">
        <v>841</v>
      </c>
      <c r="B1576" s="252" t="n">
        <v>187</v>
      </c>
      <c r="C1576" s="246" t="n">
        <v>303</v>
      </c>
      <c r="D1576" s="246" t="n">
        <v>3</v>
      </c>
      <c r="E1576" s="46" t="n">
        <v>43521</v>
      </c>
      <c r="F1576" s="246" t="n">
        <v>5214</v>
      </c>
      <c r="G1576" s="246" t="n">
        <v>7801</v>
      </c>
      <c r="H1576" s="246" t="n">
        <v>7425</v>
      </c>
      <c r="I1576" s="246" t="n">
        <v>10</v>
      </c>
      <c r="J1576" s="47">
        <f>+(((G1576-F1576)-(H1576-F1576))/(H1576-F1576))*100</f>
        <v/>
      </c>
      <c r="K1576" s="51">
        <f>AVERAGE(J1576:J1577)</f>
        <v/>
      </c>
      <c r="L1576" s="51">
        <f>_xlfn.STDEV.S(J1576,J1577)</f>
        <v/>
      </c>
      <c r="M1576" s="50" t="n"/>
      <c r="O1576" s="295">
        <f>+(H1576-F1576)/10</f>
        <v/>
      </c>
      <c r="P1576" s="26" t="inlineStr">
        <is>
          <t>FALSO</t>
        </is>
      </c>
      <c r="Q1576" s="26" t="inlineStr">
        <is>
          <t>FALSO</t>
        </is>
      </c>
      <c r="R1576" s="149" t="inlineStr">
        <is>
          <t>No esperado</t>
        </is>
      </c>
      <c r="S1576" s="149" t="inlineStr">
        <is>
          <t>Esperado</t>
        </is>
      </c>
      <c r="T1576" s="149" t="inlineStr">
        <is>
          <t>Se descarta</t>
        </is>
      </c>
      <c r="U1576" s="149" t="n"/>
    </row>
    <row r="1577" ht="15.75" customHeight="1" s="412">
      <c r="A1577" s="5" t="n">
        <v>842</v>
      </c>
      <c r="B1577" s="252" t="n">
        <v>188</v>
      </c>
      <c r="C1577" s="246" t="n">
        <v>303</v>
      </c>
      <c r="D1577" s="246" t="n">
        <v>3</v>
      </c>
      <c r="E1577" s="46" t="n">
        <v>43521</v>
      </c>
      <c r="F1577" s="246" t="n">
        <v>5267</v>
      </c>
      <c r="G1577" s="246" t="n">
        <v>7723</v>
      </c>
      <c r="H1577" s="246" t="n">
        <v>7366</v>
      </c>
      <c r="I1577" s="246" t="n"/>
      <c r="J1577" s="47">
        <f>+(((G1577-F1577)-(H1577-F1577))/(H1577-F1577))*100</f>
        <v/>
      </c>
      <c r="K1577" s="51" t="n"/>
      <c r="L1577" s="51" t="n"/>
      <c r="M1577" s="50" t="n"/>
      <c r="O1577" s="295">
        <f>+(H1577-F1577)/10</f>
        <v/>
      </c>
      <c r="P1577" s="26" t="inlineStr">
        <is>
          <t>FALSO</t>
        </is>
      </c>
      <c r="Q1577" s="26" t="inlineStr">
        <is>
          <t>FALSO</t>
        </is>
      </c>
      <c r="R1577" s="149" t="inlineStr">
        <is>
          <t>No esperado</t>
        </is>
      </c>
      <c r="S1577" s="149" t="inlineStr">
        <is>
          <t>Esperado</t>
        </is>
      </c>
      <c r="T1577" s="149" t="inlineStr">
        <is>
          <t>Se descarta</t>
        </is>
      </c>
      <c r="U1577" s="149" t="n"/>
    </row>
    <row r="1578" ht="15.75" customHeight="1" s="412">
      <c r="A1578" s="5" t="n">
        <v>1491</v>
      </c>
      <c r="B1578" s="252" t="n">
        <v>187</v>
      </c>
      <c r="C1578" s="246" t="n">
        <v>303</v>
      </c>
      <c r="D1578" s="246" t="n">
        <v>5</v>
      </c>
      <c r="E1578" s="46" t="n">
        <v>43531</v>
      </c>
      <c r="F1578" s="246" t="n">
        <v>5214</v>
      </c>
      <c r="G1578" s="246" t="n">
        <v>7859</v>
      </c>
      <c r="H1578" s="246" t="n">
        <v>7468</v>
      </c>
      <c r="I1578" s="246" t="n">
        <v>6</v>
      </c>
      <c r="J1578" s="47">
        <f>+(((G1578-F1578)-(H1578-F1578))/(H1578-F1578))*100</f>
        <v/>
      </c>
      <c r="K1578" s="51">
        <f>AVERAGE(J1578:J1579)</f>
        <v/>
      </c>
      <c r="L1578" s="51">
        <f>_xlfn.STDEV.S(J1578,J1579)</f>
        <v/>
      </c>
      <c r="M1578" s="50" t="n"/>
      <c r="O1578" s="295">
        <f>+(H1578-F1578)/10</f>
        <v/>
      </c>
      <c r="P1578" s="26" t="inlineStr">
        <is>
          <t>FALSO</t>
        </is>
      </c>
      <c r="Q1578" s="26" t="inlineStr">
        <is>
          <t>FALSO</t>
        </is>
      </c>
      <c r="R1578" s="149" t="inlineStr">
        <is>
          <t>Esperado</t>
        </is>
      </c>
      <c r="S1578" s="149" t="inlineStr">
        <is>
          <t>Esperado</t>
        </is>
      </c>
      <c r="T1578" s="149" t="inlineStr">
        <is>
          <t>Se descarta</t>
        </is>
      </c>
      <c r="U1578" s="149" t="n"/>
    </row>
    <row r="1579" ht="15.75" customHeight="1" s="412">
      <c r="A1579" s="5" t="n">
        <v>1492</v>
      </c>
      <c r="B1579" s="252" t="n">
        <v>188</v>
      </c>
      <c r="C1579" s="246" t="n">
        <v>303</v>
      </c>
      <c r="D1579" s="246" t="n">
        <v>5</v>
      </c>
      <c r="E1579" s="46" t="n">
        <v>43531</v>
      </c>
      <c r="F1579" s="246" t="n">
        <v>5267</v>
      </c>
      <c r="G1579" s="246" t="n">
        <v>7669</v>
      </c>
      <c r="H1579" s="246" t="n">
        <v>7324</v>
      </c>
      <c r="I1579" s="246" t="n"/>
      <c r="J1579" s="47">
        <f>+(((G1579-F1579)-(H1579-F1579))/(H1579-F1579))*100</f>
        <v/>
      </c>
      <c r="K1579" s="50" t="n"/>
      <c r="L1579" s="50" t="n"/>
      <c r="M1579" s="50" t="n"/>
      <c r="O1579" s="295">
        <f>+(H1579-F1579)/10</f>
        <v/>
      </c>
      <c r="P1579" s="26" t="inlineStr">
        <is>
          <t>FALSO</t>
        </is>
      </c>
      <c r="Q1579" s="26" t="inlineStr">
        <is>
          <t>FALSO</t>
        </is>
      </c>
      <c r="R1579" s="149" t="inlineStr">
        <is>
          <t>No esperado</t>
        </is>
      </c>
      <c r="S1579" s="149" t="inlineStr">
        <is>
          <t>Esperado</t>
        </is>
      </c>
      <c r="T1579" s="149" t="inlineStr">
        <is>
          <t>Se descarta</t>
        </is>
      </c>
      <c r="U1579" s="149" t="n"/>
    </row>
    <row r="1580" ht="15.75" customHeight="1" s="412">
      <c r="A1580" s="15" t="n">
        <v>2083</v>
      </c>
      <c r="B1580" s="16" t="n">
        <v>129</v>
      </c>
      <c r="C1580" s="52" t="n">
        <v>303</v>
      </c>
      <c r="D1580" s="52" t="n">
        <v>7</v>
      </c>
      <c r="E1580" s="53" t="n">
        <v>43545</v>
      </c>
      <c r="F1580" s="54" t="n">
        <v>5238</v>
      </c>
      <c r="G1580" s="52" t="n">
        <v>8157</v>
      </c>
      <c r="H1580" s="52" t="n">
        <v>7773</v>
      </c>
      <c r="I1580" s="246" t="n"/>
      <c r="J1580" s="47">
        <f>+(((G1580-F1580)-(H1580-F1580))/(H1580-F1580))*100</f>
        <v/>
      </c>
      <c r="K1580" s="51">
        <f>AVERAGE(J1580:J1581)</f>
        <v/>
      </c>
      <c r="L1580" s="51">
        <f>_xlfn.STDEV.S(J1580,J1581)</f>
        <v/>
      </c>
      <c r="M1580" s="50">
        <f>(K1578-K1580)/14</f>
        <v/>
      </c>
      <c r="N1580" s="295">
        <f>(K1574-K1580)/31</f>
        <v/>
      </c>
      <c r="O1580" s="295">
        <f>+(H1580-F1580)/10</f>
        <v/>
      </c>
      <c r="P1580" s="26" t="inlineStr">
        <is>
          <t>FALSO</t>
        </is>
      </c>
      <c r="Q1580" s="26" t="inlineStr">
        <is>
          <t>VERDADERO</t>
        </is>
      </c>
      <c r="R1580" s="149" t="inlineStr">
        <is>
          <t>Esperado</t>
        </is>
      </c>
      <c r="S1580" s="149" t="inlineStr">
        <is>
          <t>Esperado</t>
        </is>
      </c>
      <c r="T1580" s="149" t="inlineStr">
        <is>
          <t>Se descarta</t>
        </is>
      </c>
      <c r="U1580" s="149" t="n"/>
    </row>
    <row r="1581" ht="15.75" customHeight="1" s="412">
      <c r="A1581" s="15" t="n">
        <v>2084</v>
      </c>
      <c r="B1581" s="16" t="n">
        <v>130</v>
      </c>
      <c r="C1581" s="52" t="n">
        <v>303</v>
      </c>
      <c r="D1581" s="52" t="n">
        <v>7</v>
      </c>
      <c r="E1581" s="53" t="n">
        <v>43545</v>
      </c>
      <c r="F1581" s="54" t="n">
        <v>5212</v>
      </c>
      <c r="G1581" s="52" t="n">
        <v>8269</v>
      </c>
      <c r="H1581" s="52" t="n">
        <v>7863</v>
      </c>
      <c r="I1581" s="246" t="n"/>
      <c r="J1581" s="47">
        <f>+(((G1581-F1581)-(H1581-F1581))/(H1581-F1581))*100</f>
        <v/>
      </c>
      <c r="K1581" s="50" t="n"/>
      <c r="L1581" s="50" t="n"/>
      <c r="M1581" s="50" t="n"/>
      <c r="O1581" s="295">
        <f>+(H1581-F1581)/10</f>
        <v/>
      </c>
      <c r="P1581" s="26" t="inlineStr">
        <is>
          <t>FALSO</t>
        </is>
      </c>
      <c r="Q1581" s="26" t="inlineStr">
        <is>
          <t>FALSO</t>
        </is>
      </c>
      <c r="R1581" s="149" t="inlineStr">
        <is>
          <t>Esperado</t>
        </is>
      </c>
      <c r="S1581" s="149" t="inlineStr">
        <is>
          <t>Esperado</t>
        </is>
      </c>
      <c r="T1581" s="149" t="inlineStr">
        <is>
          <t>Se descarta</t>
        </is>
      </c>
      <c r="U1581" s="149" t="n"/>
    </row>
    <row r="1582" ht="15.75" customHeight="1" s="412">
      <c r="A1582" s="5" t="n">
        <v>535</v>
      </c>
      <c r="B1582" s="252" t="n">
        <v>185</v>
      </c>
      <c r="C1582" s="255" t="n">
        <v>304</v>
      </c>
      <c r="D1582" s="255" t="n">
        <v>2</v>
      </c>
      <c r="E1582" s="58" t="n">
        <v>43517</v>
      </c>
      <c r="F1582" s="255" t="n">
        <v>5288</v>
      </c>
      <c r="G1582" s="255" t="n">
        <v>8054</v>
      </c>
      <c r="H1582" s="255" t="n">
        <v>7367</v>
      </c>
      <c r="I1582" s="255" t="n">
        <v>10</v>
      </c>
      <c r="J1582" s="59">
        <f>+(((G1582-F1582)-(H1582-F1582))/(H1582-F1582))*100</f>
        <v/>
      </c>
      <c r="K1582" s="34">
        <f>AVERAGE(J1582:J1583)</f>
        <v/>
      </c>
      <c r="L1582" s="34">
        <f>_xlfn.STDEV.S(J1582,J1583)</f>
        <v/>
      </c>
      <c r="M1582" s="35" t="n">
        <v>3</v>
      </c>
      <c r="O1582" s="295">
        <f>+(H1582-F1582)/10</f>
        <v/>
      </c>
      <c r="P1582" s="26" t="inlineStr">
        <is>
          <t>FALSO</t>
        </is>
      </c>
      <c r="Q1582" s="26" t="inlineStr">
        <is>
          <t>FALSO</t>
        </is>
      </c>
      <c r="R1582" s="149" t="inlineStr">
        <is>
          <t>Esperado</t>
        </is>
      </c>
      <c r="S1582" s="149" t="inlineStr">
        <is>
          <t>Esperado</t>
        </is>
      </c>
      <c r="T1582" s="149" t="inlineStr">
        <is>
          <t>Se descarta</t>
        </is>
      </c>
      <c r="U1582" s="149" t="n"/>
    </row>
    <row r="1583" ht="15.75" customHeight="1" s="412">
      <c r="A1583" s="5" t="n">
        <v>536</v>
      </c>
      <c r="B1583" s="252" t="n">
        <v>186</v>
      </c>
      <c r="C1583" s="255" t="n">
        <v>304</v>
      </c>
      <c r="D1583" s="255" t="n">
        <v>2</v>
      </c>
      <c r="E1583" s="58" t="n">
        <v>43517</v>
      </c>
      <c r="F1583" s="255" t="n">
        <v>5251</v>
      </c>
      <c r="G1583" s="255" t="n">
        <v>8017</v>
      </c>
      <c r="H1583" s="255" t="n">
        <v>7303</v>
      </c>
      <c r="I1583" s="255" t="n"/>
      <c r="J1583" s="59">
        <f>+(((G1583-F1583)-(H1583-F1583))/(H1583-F1583))*100</f>
        <v/>
      </c>
      <c r="K1583" s="34" t="n"/>
      <c r="L1583" s="34" t="n"/>
      <c r="M1583" s="35" t="n"/>
      <c r="O1583" s="295">
        <f>+(H1583-F1583)/10</f>
        <v/>
      </c>
      <c r="P1583" s="26" t="inlineStr">
        <is>
          <t>FALSO</t>
        </is>
      </c>
      <c r="Q1583" s="26" t="inlineStr">
        <is>
          <t>FALSO</t>
        </is>
      </c>
      <c r="R1583" s="149" t="inlineStr">
        <is>
          <t>No esperado</t>
        </is>
      </c>
      <c r="S1583" s="149" t="inlineStr">
        <is>
          <t>No esperado</t>
        </is>
      </c>
      <c r="T1583" s="149" t="inlineStr">
        <is>
          <t>Se descarta</t>
        </is>
      </c>
      <c r="U1583" s="149" t="n"/>
    </row>
    <row r="1584" ht="15.75" customHeight="1" s="412">
      <c r="A1584" s="5" t="n">
        <v>1189</v>
      </c>
      <c r="B1584" s="252" t="n">
        <v>143</v>
      </c>
      <c r="C1584" s="255" t="n">
        <v>304</v>
      </c>
      <c r="D1584" s="255" t="n">
        <v>4</v>
      </c>
      <c r="E1584" s="58" t="n">
        <v>43524</v>
      </c>
      <c r="F1584" s="255" t="n">
        <v>5229</v>
      </c>
      <c r="G1584" s="255" t="n">
        <v>8191</v>
      </c>
      <c r="H1584" s="255" t="n">
        <v>7258</v>
      </c>
      <c r="I1584" s="255" t="n">
        <v>11</v>
      </c>
      <c r="J1584" s="59">
        <f>+(((G1584-F1584)-(H1584-F1584))/(H1584-F1584))*100</f>
        <v/>
      </c>
      <c r="K1584" s="34">
        <f>AVERAGE(J1584:J1585)</f>
        <v/>
      </c>
      <c r="L1584" s="34">
        <f>_xlfn.STDEV.S(J1584,J1585)</f>
        <v/>
      </c>
      <c r="M1584" s="35" t="n"/>
      <c r="O1584" s="295">
        <f>+(H1584-F1584)/10</f>
        <v/>
      </c>
      <c r="P1584" s="26" t="inlineStr">
        <is>
          <t>FALSO</t>
        </is>
      </c>
      <c r="Q1584" s="26" t="inlineStr">
        <is>
          <t>FALSO</t>
        </is>
      </c>
      <c r="R1584" s="149" t="inlineStr">
        <is>
          <t>No esperado</t>
        </is>
      </c>
      <c r="S1584" s="149" t="inlineStr">
        <is>
          <t>No esperado</t>
        </is>
      </c>
      <c r="T1584" s="149" t="inlineStr">
        <is>
          <t>Dato Válido</t>
        </is>
      </c>
      <c r="U1584" s="149" t="n"/>
    </row>
    <row r="1585" ht="15.75" customHeight="1" s="412">
      <c r="A1585" s="5" t="n">
        <v>1190</v>
      </c>
      <c r="B1585" s="252" t="n">
        <v>144</v>
      </c>
      <c r="C1585" s="255" t="n">
        <v>304</v>
      </c>
      <c r="D1585" s="255" t="n">
        <v>4</v>
      </c>
      <c r="E1585" s="58" t="n">
        <v>43524</v>
      </c>
      <c r="F1585" s="255" t="n">
        <v>5238</v>
      </c>
      <c r="G1585" s="255" t="n">
        <v>8209</v>
      </c>
      <c r="H1585" s="255" t="n">
        <v>7301</v>
      </c>
      <c r="I1585" s="255" t="n"/>
      <c r="J1585" s="59">
        <f>+(((G1585-F1585)-(H1585-F1585))/(H1585-F1585))*100</f>
        <v/>
      </c>
      <c r="K1585" s="35" t="n"/>
      <c r="L1585" s="35" t="n"/>
      <c r="M1585" s="35" t="n"/>
      <c r="O1585" s="295">
        <f>+(H1585-F1585)/10</f>
        <v/>
      </c>
      <c r="P1585" s="26" t="inlineStr">
        <is>
          <t>FALSO</t>
        </is>
      </c>
      <c r="Q1585" s="26" t="inlineStr">
        <is>
          <t>FALSO</t>
        </is>
      </c>
      <c r="R1585" s="149" t="inlineStr">
        <is>
          <t>Esperado</t>
        </is>
      </c>
      <c r="S1585" s="149" t="inlineStr">
        <is>
          <t>Esperado</t>
        </is>
      </c>
      <c r="T1585" s="149" t="inlineStr">
        <is>
          <t>Dato Válido</t>
        </is>
      </c>
      <c r="U1585" s="149" t="n"/>
    </row>
    <row r="1586" ht="15.75" customHeight="1" s="412">
      <c r="A1586" s="5" t="n">
        <v>1839</v>
      </c>
      <c r="B1586" s="252" t="n">
        <v>143</v>
      </c>
      <c r="C1586" s="255" t="n">
        <v>304</v>
      </c>
      <c r="D1586" s="255" t="n">
        <v>6</v>
      </c>
      <c r="E1586" s="58" t="n">
        <v>43535</v>
      </c>
      <c r="F1586" s="255" t="n">
        <v>5229</v>
      </c>
      <c r="G1586" s="255" t="n">
        <v>8137</v>
      </c>
      <c r="H1586" s="255" t="n">
        <v>7434</v>
      </c>
      <c r="I1586" s="255" t="n">
        <v>9</v>
      </c>
      <c r="J1586" s="59">
        <f>+(((G1586-F1586)-(H1586-F1586))/(H1586-F1586))*100</f>
        <v/>
      </c>
      <c r="K1586" s="34">
        <f>AVERAGE(J1586:J1587)</f>
        <v/>
      </c>
      <c r="L1586" s="34">
        <f>_xlfn.STDEV.S(J1586,J1587)</f>
        <v/>
      </c>
      <c r="M1586" s="35" t="n"/>
      <c r="O1586" s="295">
        <f>+(H1586-F1586)/10</f>
        <v/>
      </c>
      <c r="P1586" s="26" t="inlineStr">
        <is>
          <t>FALSO</t>
        </is>
      </c>
      <c r="Q1586" s="26" t="inlineStr">
        <is>
          <t>FALSO</t>
        </is>
      </c>
      <c r="R1586" s="149" t="inlineStr">
        <is>
          <t>Esperado</t>
        </is>
      </c>
      <c r="S1586" s="149" t="inlineStr">
        <is>
          <t>Esperado</t>
        </is>
      </c>
      <c r="T1586" s="149" t="inlineStr">
        <is>
          <t>Dato Válido</t>
        </is>
      </c>
      <c r="U1586" s="149" t="n"/>
    </row>
    <row r="1587" ht="15.75" customHeight="1" s="412">
      <c r="A1587" s="5" t="n">
        <v>1840</v>
      </c>
      <c r="B1587" s="252" t="n">
        <v>144</v>
      </c>
      <c r="C1587" s="255" t="n">
        <v>304</v>
      </c>
      <c r="D1587" s="255" t="n">
        <v>6</v>
      </c>
      <c r="E1587" s="58" t="n">
        <v>43535</v>
      </c>
      <c r="F1587" s="255" t="n">
        <v>5238</v>
      </c>
      <c r="G1587" s="255" t="n">
        <v>8208</v>
      </c>
      <c r="H1587" s="255" t="n">
        <v>7477</v>
      </c>
      <c r="I1587" s="255" t="n"/>
      <c r="J1587" s="59">
        <f>+(((G1587-F1587)-(H1587-F1587))/(H1587-F1587))*100</f>
        <v/>
      </c>
      <c r="K1587" s="34" t="n"/>
      <c r="L1587" s="34" t="n"/>
      <c r="M1587" s="35" t="n"/>
      <c r="O1587" s="295">
        <f>+(H1587-F1587)/10</f>
        <v/>
      </c>
      <c r="P1587" s="26" t="inlineStr">
        <is>
          <t>VERDADERO</t>
        </is>
      </c>
      <c r="Q1587" s="26" t="inlineStr">
        <is>
          <t>FALSO</t>
        </is>
      </c>
      <c r="R1587" s="149" t="inlineStr">
        <is>
          <t>Esperado</t>
        </is>
      </c>
      <c r="S1587" s="149" t="inlineStr">
        <is>
          <t>Esperado</t>
        </is>
      </c>
      <c r="T1587" s="149" t="inlineStr">
        <is>
          <t>Dato Válido</t>
        </is>
      </c>
      <c r="U1587" s="149" t="n"/>
    </row>
    <row r="1588" ht="15.75" customHeight="1" s="412">
      <c r="A1588" s="15" t="n">
        <v>2839</v>
      </c>
      <c r="B1588" s="16" t="n">
        <v>211</v>
      </c>
      <c r="C1588" s="60" t="n">
        <v>304</v>
      </c>
      <c r="D1588" s="60" t="n">
        <v>10</v>
      </c>
      <c r="E1588" s="61" t="n">
        <v>43564</v>
      </c>
      <c r="F1588" s="62" t="n">
        <v>5194</v>
      </c>
      <c r="G1588" s="60" t="n">
        <v>7192</v>
      </c>
      <c r="H1588" s="60" t="n">
        <v>6955</v>
      </c>
      <c r="I1588" s="60" t="n"/>
      <c r="J1588" s="59">
        <f>+(((G1588-F1588)-(H1588-F1588))/(H1588-F1588))*100</f>
        <v/>
      </c>
      <c r="K1588" s="34">
        <f>AVERAGE(J1588:J1589)</f>
        <v/>
      </c>
      <c r="L1588" s="34">
        <f>_xlfn.STDEV.S(J1588,J1589)</f>
        <v/>
      </c>
      <c r="M1588" s="35" t="n"/>
      <c r="O1588" s="295">
        <f>+(H1588-F1588)/10</f>
        <v/>
      </c>
      <c r="P1588" s="26" t="inlineStr">
        <is>
          <t>FALSO</t>
        </is>
      </c>
      <c r="Q1588" s="26" t="inlineStr">
        <is>
          <t>VERDADERO</t>
        </is>
      </c>
      <c r="R1588" s="149" t="inlineStr">
        <is>
          <t>No esperado</t>
        </is>
      </c>
      <c r="S1588" s="149" t="inlineStr">
        <is>
          <t>Esperado</t>
        </is>
      </c>
      <c r="T1588" s="149" t="inlineStr">
        <is>
          <t>Dato Válido</t>
        </is>
      </c>
      <c r="U1588" s="149" t="n"/>
    </row>
    <row r="1589" ht="15.75" customHeight="1" s="412">
      <c r="A1589" s="15" t="n">
        <v>2840</v>
      </c>
      <c r="B1589" s="16" t="n">
        <v>212</v>
      </c>
      <c r="C1589" s="60" t="n">
        <v>304</v>
      </c>
      <c r="D1589" s="60" t="n">
        <v>10</v>
      </c>
      <c r="E1589" s="61" t="n">
        <v>43564</v>
      </c>
      <c r="F1589" s="62" t="n">
        <v>5225</v>
      </c>
      <c r="G1589" s="60" t="n">
        <v>7606</v>
      </c>
      <c r="H1589" s="60" t="n">
        <v>7318</v>
      </c>
      <c r="I1589" s="60" t="n"/>
      <c r="J1589" s="59">
        <f>+(((G1589-F1589)-(H1589-F1589))/(H1589-F1589))*100</f>
        <v/>
      </c>
      <c r="K1589" s="35" t="n"/>
      <c r="L1589" s="35" t="n"/>
      <c r="M1589" s="35" t="n"/>
      <c r="O1589" s="295">
        <f>+(H1589-F1589)/10</f>
        <v/>
      </c>
      <c r="P1589" s="26" t="inlineStr">
        <is>
          <t>FALSO</t>
        </is>
      </c>
      <c r="Q1589" s="26" t="inlineStr">
        <is>
          <t>FALSO</t>
        </is>
      </c>
      <c r="R1589" s="149" t="inlineStr">
        <is>
          <t>Esperado</t>
        </is>
      </c>
      <c r="S1589" s="149" t="inlineStr">
        <is>
          <t>Esperado</t>
        </is>
      </c>
      <c r="T1589" s="149" t="inlineStr">
        <is>
          <t>Dato Válido</t>
        </is>
      </c>
      <c r="U1589" s="149" t="n"/>
    </row>
    <row r="1590" ht="15.75" customHeight="1" s="412">
      <c r="A1590" s="15" t="n">
        <v>3169</v>
      </c>
      <c r="B1590" s="16" t="n">
        <v>109</v>
      </c>
      <c r="C1590" s="60" t="n">
        <v>304</v>
      </c>
      <c r="D1590" s="60" t="n">
        <v>12</v>
      </c>
      <c r="E1590" s="61" t="n">
        <v>43577</v>
      </c>
      <c r="F1590" s="62" t="n">
        <v>5191</v>
      </c>
      <c r="G1590" s="60" t="n">
        <v>7665</v>
      </c>
      <c r="H1590" s="60" t="n">
        <v>7335</v>
      </c>
      <c r="I1590" s="60" t="n"/>
      <c r="J1590" s="59">
        <f>+(((G1590-F1590)-(H1590-F1590))/(H1590-F1590))*100</f>
        <v/>
      </c>
      <c r="K1590" s="34">
        <f>AVERAGE(J1590:J1591)</f>
        <v/>
      </c>
      <c r="L1590" s="34">
        <f>_xlfn.STDEV.S(J1590,J1591)</f>
        <v/>
      </c>
      <c r="M1590" s="35">
        <f>(K1588-K1590)/20</f>
        <v/>
      </c>
      <c r="N1590" s="295">
        <f>(K1586-K1590)/42</f>
        <v/>
      </c>
      <c r="O1590" s="295">
        <f>+(H1590-F1590)/10</f>
        <v/>
      </c>
      <c r="P1590" s="26" t="inlineStr">
        <is>
          <t>FALSO</t>
        </is>
      </c>
      <c r="Q1590" s="26" t="inlineStr">
        <is>
          <t>FALSO</t>
        </is>
      </c>
      <c r="R1590" s="149" t="inlineStr">
        <is>
          <t>Esperado</t>
        </is>
      </c>
      <c r="S1590" s="149" t="inlineStr">
        <is>
          <t>No esperado</t>
        </is>
      </c>
      <c r="T1590" s="149" t="inlineStr">
        <is>
          <t>Dato Válido</t>
        </is>
      </c>
      <c r="U1590" s="149" t="n"/>
    </row>
    <row r="1591" ht="15.75" customHeight="1" s="412">
      <c r="A1591" s="15" t="n">
        <v>3170</v>
      </c>
      <c r="B1591" s="16" t="n">
        <v>110</v>
      </c>
      <c r="C1591" s="60" t="n">
        <v>304</v>
      </c>
      <c r="D1591" s="60" t="n">
        <v>12</v>
      </c>
      <c r="E1591" s="61" t="n">
        <v>43577</v>
      </c>
      <c r="F1591" s="62" t="n">
        <v>5243</v>
      </c>
      <c r="G1591" s="60" t="n">
        <v>7707</v>
      </c>
      <c r="H1591" s="60" t="n">
        <v>7382</v>
      </c>
      <c r="I1591" s="60" t="n"/>
      <c r="J1591" s="59">
        <f>+(((G1591-F1591)-(H1591-F1591))/(H1591-F1591))*100</f>
        <v/>
      </c>
      <c r="K1591" s="35" t="n"/>
      <c r="L1591" s="35" t="n"/>
      <c r="M1591" s="35" t="n"/>
      <c r="O1591" s="295">
        <f>+(H1591-F1591)/10</f>
        <v/>
      </c>
      <c r="P1591" s="26" t="inlineStr">
        <is>
          <t>FALSO</t>
        </is>
      </c>
      <c r="Q1591" s="26" t="inlineStr">
        <is>
          <t>FALSO</t>
        </is>
      </c>
      <c r="R1591" s="149" t="inlineStr">
        <is>
          <t>Esperado</t>
        </is>
      </c>
      <c r="S1591" s="149" t="inlineStr">
        <is>
          <t>Esperado</t>
        </is>
      </c>
      <c r="T1591" s="149" t="inlineStr">
        <is>
          <t>Dato Válido</t>
        </is>
      </c>
      <c r="U1591" s="149" t="n"/>
    </row>
    <row r="1592" ht="15.75" customHeight="1" s="412">
      <c r="A1592" s="5" t="n">
        <v>189</v>
      </c>
      <c r="B1592" s="252" t="n">
        <v>189</v>
      </c>
      <c r="C1592" s="201" t="n">
        <v>305</v>
      </c>
      <c r="D1592" s="201" t="n">
        <v>1</v>
      </c>
      <c r="E1592" s="8" t="n">
        <v>43514</v>
      </c>
      <c r="F1592" s="201" t="n">
        <v>5261</v>
      </c>
      <c r="G1592" s="201" t="n">
        <v>8769</v>
      </c>
      <c r="H1592" s="201" t="n">
        <v>8154</v>
      </c>
      <c r="I1592" s="201" t="n">
        <v>10</v>
      </c>
      <c r="J1592" s="9">
        <f>+(((G1592-F1592)-(H1592-F1592))/(H1592-F1592))*100</f>
        <v/>
      </c>
      <c r="K1592" s="33">
        <f>AVERAGE(J1592:J1593)</f>
        <v/>
      </c>
      <c r="L1592" s="33">
        <f>_xlfn.STDEV.S(J1592,J1593)</f>
        <v/>
      </c>
      <c r="M1592" s="13" t="n">
        <v>1</v>
      </c>
      <c r="O1592" s="295">
        <f>+(H1592-F1592)/10</f>
        <v/>
      </c>
      <c r="P1592" s="26" t="inlineStr">
        <is>
          <t>FALSO</t>
        </is>
      </c>
      <c r="Q1592" s="26" t="inlineStr">
        <is>
          <t>FALSO</t>
        </is>
      </c>
      <c r="R1592" s="149" t="inlineStr">
        <is>
          <t>Esperado</t>
        </is>
      </c>
      <c r="S1592" s="149" t="inlineStr">
        <is>
          <t>Esperado</t>
        </is>
      </c>
      <c r="T1592" s="149" t="inlineStr">
        <is>
          <t>Se descarta</t>
        </is>
      </c>
      <c r="U1592" s="149" t="n"/>
    </row>
    <row r="1593" ht="15.75" customHeight="1" s="412">
      <c r="A1593" s="5" t="n">
        <v>190</v>
      </c>
      <c r="B1593" s="252" t="n">
        <v>190</v>
      </c>
      <c r="C1593" s="201" t="n">
        <v>305</v>
      </c>
      <c r="D1593" s="201" t="n">
        <v>1</v>
      </c>
      <c r="E1593" s="8" t="n">
        <v>43514</v>
      </c>
      <c r="F1593" s="201" t="n">
        <v>5238</v>
      </c>
      <c r="G1593" s="201" t="n">
        <v>8575</v>
      </c>
      <c r="H1593" s="201" t="n">
        <v>7992</v>
      </c>
      <c r="I1593" s="201" t="n"/>
      <c r="J1593" s="9">
        <f>+(((G1593-F1593)-(H1593-F1593))/(H1593-F1593))*100</f>
        <v/>
      </c>
      <c r="K1593" s="13" t="n"/>
      <c r="L1593" s="13" t="n"/>
      <c r="M1593" s="13" t="n"/>
      <c r="O1593" s="295">
        <f>+(H1593-F1593)/10</f>
        <v/>
      </c>
      <c r="P1593" s="26" t="inlineStr">
        <is>
          <t>FALSO</t>
        </is>
      </c>
      <c r="Q1593" s="26" t="inlineStr">
        <is>
          <t>FALSO</t>
        </is>
      </c>
      <c r="R1593" s="149" t="inlineStr">
        <is>
          <t>No esperado</t>
        </is>
      </c>
      <c r="S1593" s="149" t="inlineStr">
        <is>
          <t>Esperado</t>
        </is>
      </c>
      <c r="T1593" s="149" t="inlineStr">
        <is>
          <t>Se descarta</t>
        </is>
      </c>
      <c r="U1593" s="149" t="n"/>
    </row>
    <row r="1594" ht="15.75" customHeight="1" s="412">
      <c r="A1594" s="5" t="n">
        <v>843</v>
      </c>
      <c r="B1594" s="252" t="n">
        <v>189</v>
      </c>
      <c r="C1594" s="201" t="n">
        <v>305</v>
      </c>
      <c r="D1594" s="201" t="n">
        <v>3</v>
      </c>
      <c r="E1594" s="8" t="n">
        <v>43521</v>
      </c>
      <c r="F1594" s="201" t="n">
        <v>5261</v>
      </c>
      <c r="G1594" s="201" t="n">
        <v>8380</v>
      </c>
      <c r="H1594" s="201" t="n">
        <v>7955</v>
      </c>
      <c r="I1594" s="201" t="n">
        <v>9</v>
      </c>
      <c r="J1594" s="9">
        <f>+(((G1594-F1594)-(H1594-F1594))/(H1594-F1594))*100</f>
        <v/>
      </c>
      <c r="K1594" s="33">
        <f>AVERAGE(J1594:J1595)</f>
        <v/>
      </c>
      <c r="L1594" s="33">
        <f>_xlfn.STDEV.S(J1594,J1595)</f>
        <v/>
      </c>
      <c r="M1594" s="13" t="n"/>
      <c r="O1594" s="295">
        <f>+(H1594-F1594)/10</f>
        <v/>
      </c>
      <c r="P1594" s="26" t="inlineStr">
        <is>
          <t>FALSO</t>
        </is>
      </c>
      <c r="Q1594" s="26" t="inlineStr">
        <is>
          <t>VERDADERO</t>
        </is>
      </c>
      <c r="R1594" s="149" t="inlineStr">
        <is>
          <t>No esperado</t>
        </is>
      </c>
      <c r="S1594" s="149" t="inlineStr">
        <is>
          <t>Esperado</t>
        </is>
      </c>
      <c r="T1594" s="149" t="inlineStr">
        <is>
          <t>Se descarta</t>
        </is>
      </c>
      <c r="U1594" s="149" t="n"/>
    </row>
    <row r="1595" ht="15.75" customHeight="1" s="412">
      <c r="A1595" s="5" t="n">
        <v>844</v>
      </c>
      <c r="B1595" s="252" t="n">
        <v>190</v>
      </c>
      <c r="C1595" s="201" t="n">
        <v>305</v>
      </c>
      <c r="D1595" s="201" t="n">
        <v>3</v>
      </c>
      <c r="E1595" s="8" t="n">
        <v>43521</v>
      </c>
      <c r="F1595" s="201" t="n">
        <v>5238</v>
      </c>
      <c r="G1595" s="201" t="n">
        <v>8342</v>
      </c>
      <c r="H1595" s="201" t="n">
        <v>7912</v>
      </c>
      <c r="I1595" s="201" t="n"/>
      <c r="J1595" s="9">
        <f>+(((G1595-F1595)-(H1595-F1595))/(H1595-F1595))*100</f>
        <v/>
      </c>
      <c r="K1595" s="33" t="n"/>
      <c r="L1595" s="33" t="n"/>
      <c r="M1595" s="13" t="n"/>
      <c r="O1595" s="295">
        <f>+(H1595-F1595)/10</f>
        <v/>
      </c>
      <c r="P1595" s="26" t="inlineStr">
        <is>
          <t>FALSO</t>
        </is>
      </c>
      <c r="Q1595" s="26" t="inlineStr">
        <is>
          <t>FALSO</t>
        </is>
      </c>
      <c r="R1595" s="149" t="inlineStr">
        <is>
          <t>Esperado</t>
        </is>
      </c>
      <c r="S1595" s="149" t="inlineStr">
        <is>
          <t>Esperado</t>
        </is>
      </c>
      <c r="T1595" s="149" t="inlineStr">
        <is>
          <t>Se descarta</t>
        </is>
      </c>
      <c r="U1595" s="149" t="n"/>
    </row>
    <row r="1596" ht="15.75" customHeight="1" s="412">
      <c r="A1596" s="5" t="n">
        <v>1493</v>
      </c>
      <c r="B1596" s="252" t="n">
        <v>189</v>
      </c>
      <c r="C1596" s="201" t="n">
        <v>305</v>
      </c>
      <c r="D1596" s="201" t="n">
        <v>5</v>
      </c>
      <c r="E1596" s="8" t="n">
        <v>43531</v>
      </c>
      <c r="F1596" s="201" t="n">
        <v>5261</v>
      </c>
      <c r="G1596" s="201" t="n">
        <v>7811</v>
      </c>
      <c r="H1596" s="201" t="n">
        <v>7441</v>
      </c>
      <c r="I1596" s="201" t="n">
        <v>8</v>
      </c>
      <c r="J1596" s="9">
        <f>+(((G1596-F1596)-(H1596-F1596))/(H1596-F1596))*100</f>
        <v/>
      </c>
      <c r="K1596" s="33">
        <f>AVERAGE(J1596:J1597)</f>
        <v/>
      </c>
      <c r="L1596" s="33">
        <f>_xlfn.STDEV.S(J1596,J1597)</f>
        <v/>
      </c>
      <c r="M1596" s="13" t="n"/>
      <c r="O1596" s="295">
        <f>+(H1596-F1596)/10</f>
        <v/>
      </c>
      <c r="P1596" s="26" t="inlineStr">
        <is>
          <t>FALSO</t>
        </is>
      </c>
      <c r="Q1596" s="26" t="inlineStr">
        <is>
          <t>FALSO</t>
        </is>
      </c>
      <c r="R1596" s="149" t="inlineStr">
        <is>
          <t>No esperado</t>
        </is>
      </c>
      <c r="S1596" s="149" t="inlineStr">
        <is>
          <t>Esperado</t>
        </is>
      </c>
      <c r="T1596" s="149" t="inlineStr">
        <is>
          <t>Se descarta</t>
        </is>
      </c>
      <c r="U1596" s="149" t="n"/>
    </row>
    <row r="1597" ht="15.75" customHeight="1" s="412">
      <c r="A1597" s="5" t="n">
        <v>1494</v>
      </c>
      <c r="B1597" s="252" t="n">
        <v>190</v>
      </c>
      <c r="C1597" s="201" t="n">
        <v>305</v>
      </c>
      <c r="D1597" s="201" t="n">
        <v>5</v>
      </c>
      <c r="E1597" s="8" t="n">
        <v>43531</v>
      </c>
      <c r="F1597" s="201" t="n">
        <v>5238</v>
      </c>
      <c r="G1597" s="201" t="n">
        <v>7766</v>
      </c>
      <c r="H1597" s="201" t="n">
        <v>7401</v>
      </c>
      <c r="I1597" s="201" t="n"/>
      <c r="J1597" s="9">
        <f>+(((G1597-F1597)-(H1597-F1597))/(H1597-F1597))*100</f>
        <v/>
      </c>
      <c r="K1597" s="13" t="n"/>
      <c r="L1597" s="13" t="n"/>
      <c r="M1597" s="13" t="n"/>
      <c r="O1597" s="295">
        <f>+(H1597-F1597)/10</f>
        <v/>
      </c>
      <c r="P1597" s="26" t="inlineStr">
        <is>
          <t>FALSO</t>
        </is>
      </c>
      <c r="Q1597" s="26" t="inlineStr">
        <is>
          <t>FALSO</t>
        </is>
      </c>
      <c r="R1597" s="149" t="inlineStr">
        <is>
          <t>Esperado</t>
        </is>
      </c>
      <c r="S1597" s="149" t="inlineStr">
        <is>
          <t>Esperado</t>
        </is>
      </c>
      <c r="T1597" s="149" t="inlineStr">
        <is>
          <t>Se descarta</t>
        </is>
      </c>
      <c r="U1597" s="149" t="n"/>
    </row>
    <row r="1598" ht="15.75" customHeight="1" s="412">
      <c r="A1598" s="15" t="n">
        <v>2085</v>
      </c>
      <c r="B1598" s="16" t="n">
        <v>131</v>
      </c>
      <c r="C1598" s="17" t="n">
        <v>305</v>
      </c>
      <c r="D1598" s="17" t="n">
        <v>7</v>
      </c>
      <c r="E1598" s="18" t="n">
        <v>43545</v>
      </c>
      <c r="F1598" s="19" t="n">
        <v>5209</v>
      </c>
      <c r="G1598" s="17" t="n">
        <v>8819</v>
      </c>
      <c r="H1598" s="17" t="n">
        <v>8335</v>
      </c>
      <c r="I1598" s="201" t="n"/>
      <c r="J1598" s="9">
        <f>+(((G1598-F1598)-(H1598-F1598))/(H1598-F1598))*100</f>
        <v/>
      </c>
      <c r="K1598" s="33">
        <f>AVERAGE(J1598:J1599)</f>
        <v/>
      </c>
      <c r="L1598" s="33">
        <f>_xlfn.STDEV.S(J1598,J1599)</f>
        <v/>
      </c>
      <c r="M1598" s="13">
        <f>(K1596-K1598)/14</f>
        <v/>
      </c>
      <c r="N1598" s="295">
        <f>(K1592-K1598)/31</f>
        <v/>
      </c>
      <c r="O1598" s="295">
        <f>+(H1598-F1598)/10</f>
        <v/>
      </c>
      <c r="P1598" s="26" t="inlineStr">
        <is>
          <t>FALSO</t>
        </is>
      </c>
      <c r="Q1598" s="26" t="inlineStr">
        <is>
          <t>FALSO</t>
        </is>
      </c>
      <c r="R1598" s="149" t="inlineStr">
        <is>
          <t>Esperado</t>
        </is>
      </c>
      <c r="S1598" s="149" t="inlineStr">
        <is>
          <t>Esperado</t>
        </is>
      </c>
      <c r="T1598" s="149" t="inlineStr">
        <is>
          <t>Se descarta</t>
        </is>
      </c>
      <c r="U1598" s="149" t="n"/>
    </row>
    <row r="1599" ht="15.75" customHeight="1" s="412">
      <c r="A1599" s="15" t="n">
        <v>2086</v>
      </c>
      <c r="B1599" s="16" t="n">
        <v>132</v>
      </c>
      <c r="C1599" s="17" t="n">
        <v>305</v>
      </c>
      <c r="D1599" s="17" t="n">
        <v>7</v>
      </c>
      <c r="E1599" s="18" t="n">
        <v>43545</v>
      </c>
      <c r="F1599" s="19" t="n">
        <v>5233</v>
      </c>
      <c r="G1599" s="17" t="n">
        <v>8531</v>
      </c>
      <c r="H1599" s="17" t="n">
        <v>8088</v>
      </c>
      <c r="I1599" s="201" t="n"/>
      <c r="J1599" s="9">
        <f>+(((G1599-F1599)-(H1599-F1599))/(H1599-F1599))*100</f>
        <v/>
      </c>
      <c r="K1599" s="13" t="n"/>
      <c r="L1599" s="13" t="n"/>
      <c r="M1599" s="13" t="n"/>
      <c r="O1599" s="295">
        <f>+(H1599-F1599)/10</f>
        <v/>
      </c>
      <c r="P1599" s="26" t="inlineStr">
        <is>
          <t>FALSO</t>
        </is>
      </c>
      <c r="Q1599" s="26" t="inlineStr">
        <is>
          <t>FALSO</t>
        </is>
      </c>
      <c r="R1599" s="149" t="inlineStr">
        <is>
          <t>No esperado</t>
        </is>
      </c>
      <c r="S1599" s="149" t="inlineStr">
        <is>
          <t>Esperado</t>
        </is>
      </c>
      <c r="T1599" s="149" t="inlineStr">
        <is>
          <t>Se descarta</t>
        </is>
      </c>
      <c r="U1599" s="149" t="n"/>
    </row>
    <row r="1600" ht="15.75" customHeight="1" s="412">
      <c r="A1600" s="5" t="n">
        <v>191</v>
      </c>
      <c r="B1600" s="252" t="n">
        <v>191</v>
      </c>
      <c r="C1600" s="246" t="n">
        <v>306</v>
      </c>
      <c r="D1600" s="246" t="n">
        <v>1</v>
      </c>
      <c r="E1600" s="46" t="n">
        <v>43514</v>
      </c>
      <c r="F1600" s="246" t="n">
        <v>5280</v>
      </c>
      <c r="G1600" s="246" t="n">
        <v>8567</v>
      </c>
      <c r="H1600" s="246" t="n">
        <v>7832</v>
      </c>
      <c r="I1600" s="246" t="n">
        <v>9</v>
      </c>
      <c r="J1600" s="47">
        <f>+(((G1600-F1600)-(H1600-F1600))/(H1600-F1600))*100</f>
        <v/>
      </c>
      <c r="K1600" s="51">
        <f>AVERAGE(J1600:J1601)</f>
        <v/>
      </c>
      <c r="L1600" s="51">
        <f>_xlfn.STDEV.S(J1600,J1601)</f>
        <v/>
      </c>
      <c r="M1600" s="50" t="n">
        <v>1</v>
      </c>
      <c r="O1600" s="295">
        <f>+(H1600-F1600)/10</f>
        <v/>
      </c>
      <c r="P1600" s="26" t="inlineStr">
        <is>
          <t>FALSO</t>
        </is>
      </c>
      <c r="Q1600" s="26" t="inlineStr">
        <is>
          <t>FALSO</t>
        </is>
      </c>
      <c r="R1600" s="149" t="inlineStr">
        <is>
          <t>Esperado</t>
        </is>
      </c>
      <c r="S1600" s="149" t="inlineStr">
        <is>
          <t>No Esperado</t>
        </is>
      </c>
      <c r="T1600" s="149" t="inlineStr">
        <is>
          <t>Se descarta</t>
        </is>
      </c>
      <c r="U1600" s="149" t="n"/>
    </row>
    <row r="1601" ht="15.75" customHeight="1" s="412">
      <c r="A1601" s="5" t="n">
        <v>192</v>
      </c>
      <c r="B1601" s="252" t="n">
        <v>192</v>
      </c>
      <c r="C1601" s="246" t="n">
        <v>306</v>
      </c>
      <c r="D1601" s="246" t="n">
        <v>1</v>
      </c>
      <c r="E1601" s="46" t="n">
        <v>43514</v>
      </c>
      <c r="F1601" s="246" t="n">
        <v>5241</v>
      </c>
      <c r="G1601" s="246" t="n">
        <v>8497</v>
      </c>
      <c r="H1601" s="246" t="n">
        <v>7793</v>
      </c>
      <c r="I1601" s="246" t="n"/>
      <c r="J1601" s="47">
        <f>+(((G1601-F1601)-(H1601-F1601))/(H1601-F1601))*100</f>
        <v/>
      </c>
      <c r="K1601" s="51" t="n"/>
      <c r="L1601" s="51" t="n"/>
      <c r="M1601" s="50" t="n"/>
      <c r="O1601" s="295">
        <f>+(H1601-F1601)/10</f>
        <v/>
      </c>
      <c r="P1601" s="26" t="inlineStr">
        <is>
          <t>FALSO</t>
        </is>
      </c>
      <c r="Q1601" s="26" t="inlineStr">
        <is>
          <t>FALSO</t>
        </is>
      </c>
      <c r="R1601" s="149" t="inlineStr">
        <is>
          <t>Esperado</t>
        </is>
      </c>
      <c r="S1601" s="149" t="inlineStr">
        <is>
          <t>No Esperado</t>
        </is>
      </c>
      <c r="T1601" s="149" t="inlineStr">
        <is>
          <t>Se descarta</t>
        </is>
      </c>
      <c r="U1601" s="149" t="n"/>
    </row>
    <row r="1602" ht="15.75" customHeight="1" s="412">
      <c r="A1602" s="5" t="n">
        <v>845</v>
      </c>
      <c r="B1602" s="252" t="n">
        <v>191</v>
      </c>
      <c r="C1602" s="246" t="n">
        <v>306</v>
      </c>
      <c r="D1602" s="246" t="n">
        <v>3</v>
      </c>
      <c r="E1602" s="46" t="n">
        <v>43521</v>
      </c>
      <c r="F1602" s="246" t="n">
        <v>5280</v>
      </c>
      <c r="G1602" s="246" t="n">
        <v>8284</v>
      </c>
      <c r="H1602" s="246" t="n">
        <v>7800</v>
      </c>
      <c r="I1602" s="246" t="n">
        <v>9</v>
      </c>
      <c r="J1602" s="47">
        <f>+(((G1602-F1602)-(H1602-F1602))/(H1602-F1602))*100</f>
        <v/>
      </c>
      <c r="K1602" s="51">
        <f>AVERAGE(J1602:J1603)</f>
        <v/>
      </c>
      <c r="L1602" s="51">
        <f>_xlfn.STDEV.S(J1602,J1603)</f>
        <v/>
      </c>
      <c r="M1602" s="50" t="n"/>
      <c r="O1602" s="295">
        <f>+(H1602-F1602)/10</f>
        <v/>
      </c>
      <c r="P1602" s="26" t="inlineStr">
        <is>
          <t>FALSO</t>
        </is>
      </c>
      <c r="Q1602" s="26" t="inlineStr">
        <is>
          <t>FALSO</t>
        </is>
      </c>
      <c r="R1602" s="149" t="inlineStr">
        <is>
          <t>No Esperado</t>
        </is>
      </c>
      <c r="S1602" s="149" t="inlineStr">
        <is>
          <t>Esperado</t>
        </is>
      </c>
      <c r="T1602" s="149" t="inlineStr">
        <is>
          <t>Se descarta</t>
        </is>
      </c>
      <c r="U1602" s="149" t="n"/>
    </row>
    <row r="1603" ht="15.75" customHeight="1" s="412">
      <c r="A1603" s="5" t="n">
        <v>846</v>
      </c>
      <c r="B1603" s="252" t="n">
        <v>192</v>
      </c>
      <c r="C1603" s="246" t="n">
        <v>306</v>
      </c>
      <c r="D1603" s="246" t="n">
        <v>3</v>
      </c>
      <c r="E1603" s="46" t="n">
        <v>43521</v>
      </c>
      <c r="F1603" s="246" t="n">
        <v>5241</v>
      </c>
      <c r="G1603" s="246" t="n">
        <v>8164</v>
      </c>
      <c r="H1603" s="246" t="n">
        <v>7685</v>
      </c>
      <c r="I1603" s="246" t="n"/>
      <c r="J1603" s="47">
        <f>+(((G1603-F1603)-(H1603-F1603))/(H1603-F1603))*100</f>
        <v/>
      </c>
      <c r="K1603" s="50" t="n"/>
      <c r="L1603" s="50" t="n"/>
      <c r="M1603" s="50" t="n"/>
      <c r="O1603" s="295">
        <f>+(H1603-F1603)/10</f>
        <v/>
      </c>
      <c r="P1603" s="26" t="inlineStr">
        <is>
          <t>FALSO</t>
        </is>
      </c>
      <c r="Q1603" s="26" t="inlineStr">
        <is>
          <t>FALSO</t>
        </is>
      </c>
      <c r="R1603" s="149" t="inlineStr">
        <is>
          <t>No Esperado</t>
        </is>
      </c>
      <c r="S1603" s="149" t="inlineStr">
        <is>
          <t>Esperado</t>
        </is>
      </c>
      <c r="T1603" s="149" t="inlineStr">
        <is>
          <t>Se descarta</t>
        </is>
      </c>
      <c r="U1603" s="149" t="n"/>
    </row>
    <row r="1604" ht="15.75" customHeight="1" s="412">
      <c r="A1604" s="5" t="n">
        <v>1495</v>
      </c>
      <c r="B1604" s="252" t="n">
        <v>191</v>
      </c>
      <c r="C1604" s="246" t="n">
        <v>306</v>
      </c>
      <c r="D1604" s="246" t="n">
        <v>5</v>
      </c>
      <c r="E1604" s="46" t="n">
        <v>43531</v>
      </c>
      <c r="F1604" s="246" t="n">
        <v>5280</v>
      </c>
      <c r="G1604" s="246" t="n">
        <v>8340</v>
      </c>
      <c r="H1604" s="246" t="n">
        <v>7889</v>
      </c>
      <c r="I1604" s="246" t="n">
        <v>6</v>
      </c>
      <c r="J1604" s="47">
        <f>+(((G1604-F1604)-(H1604-F1604))/(H1604-F1604))*100</f>
        <v/>
      </c>
      <c r="K1604" s="51">
        <f>AVERAGE(J1604:J1605)</f>
        <v/>
      </c>
      <c r="L1604" s="51">
        <f>_xlfn.STDEV.S(J1604,J1605)</f>
        <v/>
      </c>
      <c r="M1604" s="50" t="n"/>
      <c r="O1604" s="295">
        <f>+(H1604-F1604)/10</f>
        <v/>
      </c>
      <c r="P1604" s="26" t="inlineStr">
        <is>
          <t>FALSO</t>
        </is>
      </c>
      <c r="Q1604" s="26" t="inlineStr">
        <is>
          <t>FALSO</t>
        </is>
      </c>
      <c r="R1604" s="149" t="inlineStr">
        <is>
          <t>Esperado</t>
        </is>
      </c>
      <c r="S1604" s="149" t="inlineStr">
        <is>
          <t>Esperado</t>
        </is>
      </c>
      <c r="T1604" s="149" t="inlineStr">
        <is>
          <t>Se descarta</t>
        </is>
      </c>
      <c r="U1604" s="149" t="n"/>
    </row>
    <row r="1605" ht="15.75" customHeight="1" s="412">
      <c r="A1605" s="5" t="n">
        <v>1496</v>
      </c>
      <c r="B1605" s="252" t="n">
        <v>192</v>
      </c>
      <c r="C1605" s="246" t="n">
        <v>306</v>
      </c>
      <c r="D1605" s="246" t="n">
        <v>5</v>
      </c>
      <c r="E1605" s="46" t="n">
        <v>43531</v>
      </c>
      <c r="F1605" s="246" t="n">
        <v>5241</v>
      </c>
      <c r="G1605" s="246" t="n">
        <v>8278</v>
      </c>
      <c r="H1605" s="246" t="n">
        <v>7815</v>
      </c>
      <c r="I1605" s="246" t="n"/>
      <c r="J1605" s="47">
        <f>+(((G1605-F1605)-(H1605-F1605))/(H1605-F1605))*100</f>
        <v/>
      </c>
      <c r="K1605" s="51" t="n"/>
      <c r="L1605" s="51" t="n"/>
      <c r="M1605" s="50" t="n"/>
      <c r="O1605" s="295">
        <f>+(H1605-F1605)/10</f>
        <v/>
      </c>
      <c r="P1605" s="26" t="inlineStr">
        <is>
          <t>FALSO</t>
        </is>
      </c>
      <c r="Q1605" s="26" t="inlineStr">
        <is>
          <t>FALSO</t>
        </is>
      </c>
      <c r="R1605" s="149" t="inlineStr">
        <is>
          <t>Esperado</t>
        </is>
      </c>
      <c r="S1605" s="149" t="inlineStr">
        <is>
          <t>Esperado</t>
        </is>
      </c>
      <c r="T1605" s="149" t="inlineStr">
        <is>
          <t>Se descarta</t>
        </is>
      </c>
      <c r="U1605" s="149" t="n"/>
    </row>
    <row r="1606" ht="15.75" customHeight="1" s="412">
      <c r="A1606" s="15" t="n">
        <v>2087</v>
      </c>
      <c r="B1606" s="16" t="n">
        <v>133</v>
      </c>
      <c r="C1606" s="52" t="n">
        <v>306</v>
      </c>
      <c r="D1606" s="52" t="n">
        <v>7</v>
      </c>
      <c r="E1606" s="53" t="n">
        <v>43545</v>
      </c>
      <c r="F1606" s="54" t="n">
        <v>5286</v>
      </c>
      <c r="G1606" s="52" t="n">
        <v>8616</v>
      </c>
      <c r="H1606" s="52" t="n">
        <v>8181</v>
      </c>
      <c r="I1606" s="246" t="n"/>
      <c r="J1606" s="47">
        <f>+(((G1606-F1606)-(H1606-F1606))/(H1606-F1606))*100</f>
        <v/>
      </c>
      <c r="K1606" s="51">
        <f>AVERAGE(J1606:J1607)</f>
        <v/>
      </c>
      <c r="L1606" s="51">
        <f>_xlfn.STDEV.S(J1606,J1607)</f>
        <v/>
      </c>
      <c r="M1606" s="50">
        <f>(K1604-K1606)/14</f>
        <v/>
      </c>
      <c r="N1606" s="295">
        <f>(K1600-K1606)/31</f>
        <v/>
      </c>
      <c r="O1606" s="295">
        <f>+(H1606-F1606)/10</f>
        <v/>
      </c>
      <c r="P1606" s="26" t="inlineStr">
        <is>
          <t>FALSO</t>
        </is>
      </c>
      <c r="Q1606" s="26" t="inlineStr">
        <is>
          <t>VERDADERO</t>
        </is>
      </c>
      <c r="R1606" s="149" t="inlineStr">
        <is>
          <t>Esperado</t>
        </is>
      </c>
      <c r="S1606" s="149" t="inlineStr">
        <is>
          <t>Esperado</t>
        </is>
      </c>
      <c r="T1606" s="149" t="inlineStr">
        <is>
          <t>Se descarta</t>
        </is>
      </c>
      <c r="U1606" s="149" t="n"/>
    </row>
    <row r="1607" ht="15.75" customHeight="1" s="412">
      <c r="A1607" s="15" t="n">
        <v>2088</v>
      </c>
      <c r="B1607" s="16" t="n">
        <v>134</v>
      </c>
      <c r="C1607" s="52" t="n">
        <v>306</v>
      </c>
      <c r="D1607" s="52" t="n">
        <v>7</v>
      </c>
      <c r="E1607" s="53" t="n">
        <v>43545</v>
      </c>
      <c r="F1607" s="54" t="n">
        <v>5220</v>
      </c>
      <c r="G1607" s="52" t="n">
        <v>8339</v>
      </c>
      <c r="H1607" s="52" t="n">
        <v>7929</v>
      </c>
      <c r="I1607" s="246" t="n"/>
      <c r="J1607" s="47">
        <f>+(((G1607-F1607)-(H1607-F1607))/(H1607-F1607))*100</f>
        <v/>
      </c>
      <c r="K1607" s="50" t="n"/>
      <c r="L1607" s="50" t="n"/>
      <c r="M1607" s="50" t="n"/>
      <c r="O1607" s="295">
        <f>+(H1607-F1607)/10</f>
        <v/>
      </c>
      <c r="P1607" s="26" t="inlineStr">
        <is>
          <t>FALSO</t>
        </is>
      </c>
      <c r="Q1607" s="26" t="inlineStr">
        <is>
          <t>FALSO</t>
        </is>
      </c>
      <c r="R1607" s="149" t="inlineStr">
        <is>
          <t>Esperado</t>
        </is>
      </c>
      <c r="S1607" s="149" t="inlineStr">
        <is>
          <t>Esperado</t>
        </is>
      </c>
      <c r="T1607" s="149" t="inlineStr">
        <is>
          <t>Se descarta</t>
        </is>
      </c>
      <c r="U1607" s="149" t="n"/>
    </row>
    <row r="1608" ht="15.75" customHeight="1" s="412">
      <c r="A1608" s="5" t="n">
        <v>193</v>
      </c>
      <c r="B1608" s="252" t="n">
        <v>193</v>
      </c>
      <c r="C1608" s="201" t="n">
        <v>307</v>
      </c>
      <c r="D1608" s="201" t="n">
        <v>1</v>
      </c>
      <c r="E1608" s="8" t="n">
        <v>43514</v>
      </c>
      <c r="F1608" s="201" t="n">
        <v>5263</v>
      </c>
      <c r="G1608" s="201" t="n">
        <v>7725</v>
      </c>
      <c r="H1608" s="201" t="n">
        <v>7101</v>
      </c>
      <c r="I1608" s="201" t="n">
        <v>9</v>
      </c>
      <c r="J1608" s="9">
        <f>+(((G1608-F1608)-(H1608-F1608))/(H1608-F1608))*100</f>
        <v/>
      </c>
      <c r="K1608" s="33">
        <f>AVERAGE(J1608:J1609)</f>
        <v/>
      </c>
      <c r="L1608" s="33">
        <f>_xlfn.STDEV.S(J1608,J1609)</f>
        <v/>
      </c>
      <c r="M1608" s="13" t="n">
        <v>2</v>
      </c>
      <c r="O1608" s="295">
        <f>+(H1608-F1608)/10</f>
        <v/>
      </c>
      <c r="P1608" s="26" t="inlineStr">
        <is>
          <t>VERDADERO</t>
        </is>
      </c>
      <c r="Q1608" s="26" t="inlineStr">
        <is>
          <t>FALSO</t>
        </is>
      </c>
      <c r="R1608" s="149" t="inlineStr">
        <is>
          <t>Esperado</t>
        </is>
      </c>
      <c r="S1608" s="149" t="inlineStr">
        <is>
          <t>Esperado</t>
        </is>
      </c>
      <c r="T1608" s="149" t="inlineStr">
        <is>
          <t>Dato Válido</t>
        </is>
      </c>
      <c r="U1608" s="149" t="n"/>
    </row>
    <row r="1609" ht="15.75" customHeight="1" s="412">
      <c r="A1609" s="5" t="n">
        <v>194</v>
      </c>
      <c r="B1609" s="252" t="n">
        <v>194</v>
      </c>
      <c r="C1609" s="201" t="n">
        <v>307</v>
      </c>
      <c r="D1609" s="201" t="n">
        <v>1</v>
      </c>
      <c r="E1609" s="8" t="n">
        <v>43514</v>
      </c>
      <c r="F1609" s="201" t="n">
        <v>5207</v>
      </c>
      <c r="G1609" s="201" t="n">
        <v>7305</v>
      </c>
      <c r="H1609" s="201" t="n">
        <v>6755</v>
      </c>
      <c r="I1609" s="201" t="n"/>
      <c r="J1609" s="9">
        <f>+(((G1609-F1609)-(H1609-F1609))/(H1609-F1609))*100</f>
        <v/>
      </c>
      <c r="K1609" s="13" t="n"/>
      <c r="L1609" s="13" t="n"/>
      <c r="M1609" s="13" t="n"/>
      <c r="O1609" s="295">
        <f>+(H1609-F1609)/10</f>
        <v/>
      </c>
      <c r="P1609" s="26" t="inlineStr">
        <is>
          <t>FALSO</t>
        </is>
      </c>
      <c r="Q1609" s="26" t="inlineStr">
        <is>
          <t>FALSO</t>
        </is>
      </c>
      <c r="R1609" s="149" t="inlineStr">
        <is>
          <t>No esperado</t>
        </is>
      </c>
      <c r="S1609" s="149" t="inlineStr">
        <is>
          <t>No esperado</t>
        </is>
      </c>
      <c r="T1609" s="149" t="inlineStr">
        <is>
          <t>Dato Válido</t>
        </is>
      </c>
      <c r="U1609" s="149" t="n"/>
    </row>
    <row r="1610" ht="15.75" customHeight="1" s="412">
      <c r="A1610" s="5" t="n">
        <v>847</v>
      </c>
      <c r="B1610" s="252" t="n">
        <v>193</v>
      </c>
      <c r="C1610" s="201" t="n">
        <v>307</v>
      </c>
      <c r="D1610" s="201" t="n">
        <v>3</v>
      </c>
      <c r="E1610" s="8" t="n">
        <v>43521</v>
      </c>
      <c r="F1610" s="201" t="n">
        <v>5263</v>
      </c>
      <c r="G1610" s="201" t="n">
        <v>7931</v>
      </c>
      <c r="H1610" s="201" t="n">
        <v>7356</v>
      </c>
      <c r="I1610" s="201" t="n">
        <v>10</v>
      </c>
      <c r="J1610" s="9">
        <f>+(((G1610-F1610)-(H1610-F1610))/(H1610-F1610))*100</f>
        <v/>
      </c>
      <c r="K1610" s="33">
        <f>AVERAGE(J1610:J1611)</f>
        <v/>
      </c>
      <c r="L1610" s="33">
        <f>_xlfn.STDEV.S(J1610,J1611)</f>
        <v/>
      </c>
      <c r="M1610" s="13" t="n"/>
      <c r="O1610" s="295">
        <f>+(H1610-F1610)/10</f>
        <v/>
      </c>
      <c r="P1610" s="26" t="inlineStr">
        <is>
          <t>FALSO</t>
        </is>
      </c>
      <c r="Q1610" s="26" t="inlineStr">
        <is>
          <t>FALSO</t>
        </is>
      </c>
      <c r="R1610" s="149" t="inlineStr">
        <is>
          <t>Esperado</t>
        </is>
      </c>
      <c r="S1610" s="149" t="inlineStr">
        <is>
          <t>Esperado</t>
        </is>
      </c>
      <c r="T1610" s="149" t="inlineStr">
        <is>
          <t>Dato Válido</t>
        </is>
      </c>
      <c r="U1610" s="149" t="n"/>
    </row>
    <row r="1611" ht="15.75" customHeight="1" s="412">
      <c r="A1611" s="5" t="n">
        <v>848</v>
      </c>
      <c r="B1611" s="252" t="n">
        <v>194</v>
      </c>
      <c r="C1611" s="201" t="n">
        <v>307</v>
      </c>
      <c r="D1611" s="201" t="n">
        <v>3</v>
      </c>
      <c r="E1611" s="8" t="n">
        <v>43521</v>
      </c>
      <c r="F1611" s="201" t="n">
        <v>5207</v>
      </c>
      <c r="G1611" s="201" t="n">
        <v>7985</v>
      </c>
      <c r="H1611" s="201" t="n">
        <v>7396</v>
      </c>
      <c r="I1611" s="201" t="n"/>
      <c r="J1611" s="9">
        <f>+(((G1611-F1611)-(H1611-F1611))/(H1611-F1611))*100</f>
        <v/>
      </c>
      <c r="K1611" s="33" t="n"/>
      <c r="L1611" s="33" t="n"/>
      <c r="M1611" s="13" t="n"/>
      <c r="O1611" s="295">
        <f>+(H1611-F1611)/10</f>
        <v/>
      </c>
      <c r="P1611" s="26" t="inlineStr">
        <is>
          <t>FALSO</t>
        </is>
      </c>
      <c r="Q1611" s="26" t="inlineStr">
        <is>
          <t>FALSO</t>
        </is>
      </c>
      <c r="R1611" s="149" t="inlineStr">
        <is>
          <t>Esperado</t>
        </is>
      </c>
      <c r="S1611" s="149" t="inlineStr">
        <is>
          <t>Esperado</t>
        </is>
      </c>
      <c r="T1611" s="149" t="inlineStr">
        <is>
          <t>Dato Válido</t>
        </is>
      </c>
      <c r="U1611" s="149" t="n"/>
    </row>
    <row r="1612" ht="15.75" customHeight="1" s="412">
      <c r="A1612" s="5" t="n">
        <v>1497</v>
      </c>
      <c r="B1612" s="252" t="n">
        <v>193</v>
      </c>
      <c r="C1612" s="201" t="n">
        <v>307</v>
      </c>
      <c r="D1612" s="201" t="n">
        <v>5</v>
      </c>
      <c r="E1612" s="8" t="n">
        <v>43531</v>
      </c>
      <c r="F1612" s="201" t="n">
        <v>5263</v>
      </c>
      <c r="G1612" s="201" t="n">
        <v>8156</v>
      </c>
      <c r="H1612" s="201" t="n">
        <v>7494</v>
      </c>
      <c r="I1612" s="201" t="n">
        <v>8</v>
      </c>
      <c r="J1612" s="9">
        <f>+(((G1612-F1612)-(H1612-F1612))/(H1612-F1612))*100</f>
        <v/>
      </c>
      <c r="K1612" s="33">
        <f>AVERAGE(J1612:J1613)</f>
        <v/>
      </c>
      <c r="L1612" s="33">
        <f>_xlfn.STDEV.S(J1612,J1613)</f>
        <v/>
      </c>
      <c r="M1612" s="13" t="n"/>
      <c r="O1612" s="295">
        <f>+(H1612-F1612)/10</f>
        <v/>
      </c>
      <c r="P1612" s="26" t="inlineStr">
        <is>
          <t>FALSO</t>
        </is>
      </c>
      <c r="Q1612" s="26" t="inlineStr">
        <is>
          <t>FALSO</t>
        </is>
      </c>
      <c r="R1612" s="149" t="inlineStr">
        <is>
          <t>Esperado</t>
        </is>
      </c>
      <c r="S1612" s="149" t="inlineStr">
        <is>
          <t>No esperado</t>
        </is>
      </c>
      <c r="T1612" s="149" t="inlineStr">
        <is>
          <t>Se descarta</t>
        </is>
      </c>
      <c r="U1612" s="149" t="n"/>
    </row>
    <row r="1613" ht="15.75" customHeight="1" s="412">
      <c r="A1613" s="5" t="n">
        <v>1498</v>
      </c>
      <c r="B1613" s="252" t="n">
        <v>194</v>
      </c>
      <c r="C1613" s="201" t="n">
        <v>307</v>
      </c>
      <c r="D1613" s="201" t="n">
        <v>5</v>
      </c>
      <c r="E1613" s="8" t="n">
        <v>43531</v>
      </c>
      <c r="F1613" s="201" t="n">
        <v>5207</v>
      </c>
      <c r="G1613" s="201" t="n">
        <v>8079</v>
      </c>
      <c r="H1613" s="201" t="n">
        <v>7391</v>
      </c>
      <c r="I1613" s="201" t="n"/>
      <c r="J1613" s="9">
        <f>+(((G1613-F1613)-(H1613-F1613))/(H1613-F1613))*100</f>
        <v/>
      </c>
      <c r="K1613" s="13" t="n"/>
      <c r="L1613" s="13" t="n"/>
      <c r="M1613" s="13" t="n"/>
      <c r="O1613" s="295">
        <f>+(H1613-F1613)/10</f>
        <v/>
      </c>
      <c r="P1613" s="26" t="inlineStr">
        <is>
          <t>FALSO</t>
        </is>
      </c>
      <c r="Q1613" s="26" t="inlineStr">
        <is>
          <t>FALSO</t>
        </is>
      </c>
      <c r="R1613" s="149" t="inlineStr">
        <is>
          <t>No esperado</t>
        </is>
      </c>
      <c r="S1613" s="149" t="inlineStr">
        <is>
          <t>No esperado</t>
        </is>
      </c>
      <c r="T1613" s="149" t="inlineStr">
        <is>
          <t>Se descarta</t>
        </is>
      </c>
      <c r="U1613" s="149" t="n"/>
    </row>
    <row r="1614" ht="15.75" customHeight="1" s="412">
      <c r="A1614" s="15" t="n">
        <v>2315</v>
      </c>
      <c r="B1614" s="16" t="n">
        <v>85</v>
      </c>
      <c r="C1614" s="17" t="n">
        <v>307</v>
      </c>
      <c r="D1614" s="17" t="n">
        <v>8</v>
      </c>
      <c r="E1614" s="18" t="n">
        <v>43550</v>
      </c>
      <c r="F1614" s="19" t="n">
        <v>5253</v>
      </c>
      <c r="G1614" s="17" t="n">
        <v>7959</v>
      </c>
      <c r="H1614" s="17" t="n">
        <v>7574</v>
      </c>
      <c r="I1614" s="201" t="n"/>
      <c r="J1614" s="9">
        <f>+(((G1614-F1614)-(H1614-F1614))/(H1614-F1614))*100</f>
        <v/>
      </c>
      <c r="K1614" s="33">
        <f>AVERAGE(J1614:J1615)</f>
        <v/>
      </c>
      <c r="L1614" s="33">
        <f>_xlfn.STDEV.S(J1614,J1615)</f>
        <v/>
      </c>
      <c r="M1614" s="13" t="n"/>
      <c r="N1614" s="295">
        <f>(K1608-K1614)/36</f>
        <v/>
      </c>
      <c r="O1614" s="295">
        <f>+(H1614-F1614)/10</f>
        <v/>
      </c>
      <c r="P1614" s="26" t="inlineStr">
        <is>
          <t>FALSO</t>
        </is>
      </c>
      <c r="Q1614" s="26" t="inlineStr">
        <is>
          <t>FALSO</t>
        </is>
      </c>
      <c r="R1614" s="149" t="inlineStr">
        <is>
          <t>Esperado</t>
        </is>
      </c>
      <c r="S1614" s="149" t="inlineStr">
        <is>
          <t>Esperado</t>
        </is>
      </c>
      <c r="T1614" s="149" t="inlineStr">
        <is>
          <t>Dato Válido</t>
        </is>
      </c>
      <c r="U1614" s="149" t="n"/>
    </row>
    <row r="1615" ht="15.75" customHeight="1" s="412">
      <c r="A1615" s="15" t="n">
        <v>2316</v>
      </c>
      <c r="B1615" s="16" t="n">
        <v>86</v>
      </c>
      <c r="C1615" s="17" t="n">
        <v>307</v>
      </c>
      <c r="D1615" s="17" t="n">
        <v>8</v>
      </c>
      <c r="E1615" s="18" t="n">
        <v>43550</v>
      </c>
      <c r="F1615" s="19" t="n">
        <v>5281</v>
      </c>
      <c r="G1615" s="17" t="n">
        <v>7818</v>
      </c>
      <c r="H1615" s="17" t="n">
        <v>7456</v>
      </c>
      <c r="I1615" s="201" t="n"/>
      <c r="J1615" s="9">
        <f>+(((G1615-F1615)-(H1615-F1615))/(H1615-F1615))*100</f>
        <v/>
      </c>
      <c r="K1615" s="13" t="n"/>
      <c r="L1615" s="13" t="n"/>
      <c r="M1615" s="13" t="n"/>
      <c r="O1615" s="295">
        <f>+(H1615-F1615)/10</f>
        <v/>
      </c>
      <c r="P1615" s="26" t="inlineStr">
        <is>
          <t>FALSO</t>
        </is>
      </c>
      <c r="Q1615" s="26" t="inlineStr">
        <is>
          <t>FALSO</t>
        </is>
      </c>
      <c r="R1615" s="149" t="inlineStr">
        <is>
          <t>No esperado</t>
        </is>
      </c>
      <c r="S1615" s="149" t="inlineStr">
        <is>
          <t>Esperado</t>
        </is>
      </c>
      <c r="T1615" s="149" t="inlineStr">
        <is>
          <t>Dato Válido</t>
        </is>
      </c>
      <c r="U1615" s="149" t="n"/>
    </row>
    <row r="1616" ht="15.75" customHeight="1" s="412">
      <c r="A1616" s="5" t="n">
        <v>537</v>
      </c>
      <c r="B1616" s="252" t="n">
        <v>187</v>
      </c>
      <c r="C1616" s="255" t="n">
        <v>308</v>
      </c>
      <c r="D1616" s="255" t="n">
        <v>2</v>
      </c>
      <c r="E1616" s="58" t="n">
        <v>43517</v>
      </c>
      <c r="F1616" s="255" t="n">
        <v>5214</v>
      </c>
      <c r="G1616" s="255" t="n">
        <v>7595</v>
      </c>
      <c r="H1616" s="255" t="n">
        <v>7024</v>
      </c>
      <c r="I1616" s="255" t="n">
        <v>9</v>
      </c>
      <c r="J1616" s="59">
        <f>+(((G1616-F1616)-(H1616-F1616))/(H1616-F1616))*100</f>
        <v/>
      </c>
      <c r="K1616" s="34">
        <f>AVERAGE(J1616:J1617)</f>
        <v/>
      </c>
      <c r="L1616" s="34">
        <f>_xlfn.STDEV.S(J1616,J1617)</f>
        <v/>
      </c>
      <c r="M1616" s="35" t="n">
        <v>2</v>
      </c>
      <c r="O1616" s="295">
        <f>+(H1616-F1616)/10</f>
        <v/>
      </c>
      <c r="P1616" s="26" t="inlineStr">
        <is>
          <t>FALSO</t>
        </is>
      </c>
      <c r="Q1616" s="26" t="inlineStr">
        <is>
          <t>FALSO</t>
        </is>
      </c>
      <c r="R1616" s="149" t="inlineStr">
        <is>
          <t>Esperado</t>
        </is>
      </c>
      <c r="S1616" s="149" t="inlineStr">
        <is>
          <t>Esperado</t>
        </is>
      </c>
      <c r="T1616" s="149" t="inlineStr">
        <is>
          <t>Dato Válido</t>
        </is>
      </c>
      <c r="U1616" s="149" t="n"/>
    </row>
    <row r="1617" ht="15.75" customHeight="1" s="412">
      <c r="A1617" s="5" t="n">
        <v>538</v>
      </c>
      <c r="B1617" s="252" t="n">
        <v>188</v>
      </c>
      <c r="C1617" s="255" t="n">
        <v>308</v>
      </c>
      <c r="D1617" s="255" t="n">
        <v>2</v>
      </c>
      <c r="E1617" s="58" t="n">
        <v>43517</v>
      </c>
      <c r="F1617" s="255" t="n">
        <v>5267</v>
      </c>
      <c r="G1617" s="255" t="n">
        <v>7802</v>
      </c>
      <c r="H1617" s="255" t="n">
        <v>7135</v>
      </c>
      <c r="I1617" s="255" t="n"/>
      <c r="J1617" s="59">
        <f>+(((G1617-F1617)-(H1617-F1617))/(H1617-F1617))*100</f>
        <v/>
      </c>
      <c r="K1617" s="34" t="n"/>
      <c r="L1617" s="34" t="n"/>
      <c r="M1617" s="35" t="n"/>
      <c r="O1617" s="295">
        <f>+(H1617-F1617)/10</f>
        <v/>
      </c>
      <c r="P1617" s="26" t="inlineStr">
        <is>
          <t>VERDADERO</t>
        </is>
      </c>
      <c r="Q1617" s="26" t="inlineStr">
        <is>
          <t>FALSO</t>
        </is>
      </c>
      <c r="R1617" s="149" t="inlineStr">
        <is>
          <t>Esperado</t>
        </is>
      </c>
      <c r="S1617" s="149" t="inlineStr">
        <is>
          <t>No esperado</t>
        </is>
      </c>
      <c r="T1617" s="149" t="inlineStr">
        <is>
          <t>Dato Válido</t>
        </is>
      </c>
      <c r="U1617" s="149" t="n"/>
    </row>
    <row r="1618" ht="15.75" customHeight="1" s="412">
      <c r="A1618" s="5" t="n">
        <v>1191</v>
      </c>
      <c r="B1618" s="252" t="n">
        <v>145</v>
      </c>
      <c r="C1618" s="255" t="n">
        <v>308</v>
      </c>
      <c r="D1618" s="255" t="n">
        <v>4</v>
      </c>
      <c r="E1618" s="58" t="n">
        <v>43524</v>
      </c>
      <c r="F1618" s="255" t="n">
        <v>5181</v>
      </c>
      <c r="G1618" s="255" t="n">
        <v>8359</v>
      </c>
      <c r="H1618" s="255" t="n">
        <v>7360</v>
      </c>
      <c r="I1618" s="255" t="n">
        <v>11</v>
      </c>
      <c r="J1618" s="59">
        <f>+(((G1618-F1618)-(H1618-F1618))/(H1618-F1618))*100</f>
        <v/>
      </c>
      <c r="K1618" s="34">
        <f>AVERAGE(J1618:J1619)</f>
        <v/>
      </c>
      <c r="L1618" s="34">
        <f>_xlfn.STDEV.S(J1618,J1619)</f>
        <v/>
      </c>
      <c r="M1618" s="35" t="n"/>
      <c r="O1618" s="295">
        <f>+(H1618-F1618)/10</f>
        <v/>
      </c>
      <c r="P1618" s="26" t="inlineStr">
        <is>
          <t>FALSO</t>
        </is>
      </c>
      <c r="Q1618" s="26" t="inlineStr">
        <is>
          <t>FALSO</t>
        </is>
      </c>
      <c r="R1618" s="149" t="inlineStr">
        <is>
          <t>Esperado</t>
        </is>
      </c>
      <c r="S1618" s="149" t="inlineStr">
        <is>
          <t>No esperado</t>
        </is>
      </c>
      <c r="T1618" s="149" t="inlineStr">
        <is>
          <t>Se descarta</t>
        </is>
      </c>
      <c r="U1618" s="149" t="n"/>
    </row>
    <row r="1619" ht="15.75" customHeight="1" s="412">
      <c r="A1619" s="5" t="n">
        <v>1192</v>
      </c>
      <c r="B1619" s="252" t="n">
        <v>146</v>
      </c>
      <c r="C1619" s="255" t="n">
        <v>308</v>
      </c>
      <c r="D1619" s="255" t="n">
        <v>4</v>
      </c>
      <c r="E1619" s="58" t="n">
        <v>43524</v>
      </c>
      <c r="F1619" s="255" t="n">
        <v>5179</v>
      </c>
      <c r="G1619" s="255" t="n">
        <v>8237</v>
      </c>
      <c r="H1619" s="255" t="n">
        <v>7271</v>
      </c>
      <c r="I1619" s="255" t="n"/>
      <c r="J1619" s="59">
        <f>+(((G1619-F1619)-(H1619-F1619))/(H1619-F1619))*100</f>
        <v/>
      </c>
      <c r="K1619" s="35" t="n"/>
      <c r="L1619" s="35" t="n"/>
      <c r="M1619" s="35" t="n"/>
      <c r="O1619" s="295">
        <f>+(H1619-F1619)/10</f>
        <v/>
      </c>
      <c r="P1619" s="26" t="inlineStr">
        <is>
          <t>FALSO</t>
        </is>
      </c>
      <c r="Q1619" s="26" t="inlineStr">
        <is>
          <t>FALSO</t>
        </is>
      </c>
      <c r="R1619" s="149" t="inlineStr">
        <is>
          <t>No esperado</t>
        </is>
      </c>
      <c r="S1619" s="149" t="inlineStr">
        <is>
          <t>Esperado</t>
        </is>
      </c>
      <c r="T1619" s="149" t="inlineStr">
        <is>
          <t>Se descarta</t>
        </is>
      </c>
      <c r="U1619" s="149" t="n"/>
    </row>
    <row r="1620" ht="15.75" customHeight="1" s="412">
      <c r="A1620" s="5" t="n">
        <v>1841</v>
      </c>
      <c r="B1620" s="252" t="n">
        <v>145</v>
      </c>
      <c r="C1620" s="255" t="n">
        <v>308</v>
      </c>
      <c r="D1620" s="255" t="n">
        <v>6</v>
      </c>
      <c r="E1620" s="58" t="n">
        <v>43535</v>
      </c>
      <c r="F1620" s="255" t="n">
        <v>5181</v>
      </c>
      <c r="G1620" s="255" t="n">
        <v>7859</v>
      </c>
      <c r="H1620" s="255" t="n">
        <v>7571</v>
      </c>
      <c r="I1620" s="255" t="n">
        <v>10</v>
      </c>
      <c r="J1620" s="59">
        <f>+(((G1620-F1620)-(H1620-F1620))/(H1620-F1620))*100</f>
        <v/>
      </c>
      <c r="K1620" s="34">
        <f>AVERAGE(J1620:J1621)</f>
        <v/>
      </c>
      <c r="L1620" s="34">
        <f>_xlfn.STDEV.S(J1620,J1621)</f>
        <v/>
      </c>
      <c r="M1620" s="35" t="n"/>
      <c r="O1620" s="295">
        <f>+(H1620-F1620)/10</f>
        <v/>
      </c>
      <c r="P1620" s="26" t="inlineStr">
        <is>
          <t>FALSO</t>
        </is>
      </c>
      <c r="Q1620" s="26" t="inlineStr">
        <is>
          <t>VERDADERO</t>
        </is>
      </c>
      <c r="R1620" s="149" t="inlineStr">
        <is>
          <t>Esperado</t>
        </is>
      </c>
      <c r="S1620" s="149" t="inlineStr">
        <is>
          <t>Esperado</t>
        </is>
      </c>
      <c r="T1620" s="149" t="inlineStr">
        <is>
          <t>Dato Válido</t>
        </is>
      </c>
      <c r="U1620" s="149" t="n"/>
    </row>
    <row r="1621" ht="15.75" customHeight="1" s="412">
      <c r="A1621" s="5" t="n">
        <v>1842</v>
      </c>
      <c r="B1621" s="252" t="n">
        <v>146</v>
      </c>
      <c r="C1621" s="255" t="n">
        <v>308</v>
      </c>
      <c r="D1621" s="255" t="n">
        <v>6</v>
      </c>
      <c r="E1621" s="58" t="n">
        <v>43535</v>
      </c>
      <c r="F1621" s="255" t="n">
        <v>5179</v>
      </c>
      <c r="G1621" s="255" t="n">
        <v>7795</v>
      </c>
      <c r="H1621" s="255" t="n">
        <v>7106</v>
      </c>
      <c r="I1621" s="255" t="n"/>
      <c r="J1621" s="59">
        <f>+(((G1621-F1621)-(H1621-F1621))/(H1621-F1621))*100</f>
        <v/>
      </c>
      <c r="K1621" s="34" t="n"/>
      <c r="L1621" s="34" t="n"/>
      <c r="M1621" s="35" t="n"/>
      <c r="O1621" s="295">
        <f>+(H1621-F1621)/10</f>
        <v/>
      </c>
      <c r="P1621" s="26" t="inlineStr">
        <is>
          <t>FALSO</t>
        </is>
      </c>
      <c r="Q1621" s="26" t="inlineStr">
        <is>
          <t>FALSO</t>
        </is>
      </c>
      <c r="R1621" s="149" t="inlineStr">
        <is>
          <t>No esperado</t>
        </is>
      </c>
      <c r="S1621" s="149" t="inlineStr">
        <is>
          <t>No esperado</t>
        </is>
      </c>
      <c r="T1621" s="149" t="inlineStr">
        <is>
          <t>Dato Válido</t>
        </is>
      </c>
      <c r="U1621" s="149" t="n"/>
    </row>
    <row r="1622" ht="15.75" customHeight="1" s="412">
      <c r="A1622" s="15" t="n">
        <v>2317</v>
      </c>
      <c r="B1622" s="16" t="n">
        <v>87</v>
      </c>
      <c r="C1622" s="60" t="n">
        <v>308</v>
      </c>
      <c r="D1622" s="60" t="n">
        <v>8</v>
      </c>
      <c r="E1622" s="61" t="n">
        <v>43550</v>
      </c>
      <c r="F1622" s="62" t="n">
        <v>5250</v>
      </c>
      <c r="G1622" s="60" t="n">
        <v>7867</v>
      </c>
      <c r="H1622" s="60" t="n">
        <v>7252</v>
      </c>
      <c r="I1622" s="255" t="n"/>
      <c r="J1622" s="59">
        <f>+(((G1622-F1622)-(H1622-F1622))/(H1622-F1622))*100</f>
        <v/>
      </c>
      <c r="K1622" s="34">
        <f>AVERAGE(J1622:J1623)</f>
        <v/>
      </c>
      <c r="L1622" s="34">
        <f>_xlfn.STDEV.S(J1622,J1623)</f>
        <v/>
      </c>
      <c r="M1622" s="35" t="n"/>
      <c r="O1622" s="295">
        <f>+(H1622-F1622)/10</f>
        <v/>
      </c>
      <c r="P1622" s="26" t="inlineStr">
        <is>
          <t>FALSO</t>
        </is>
      </c>
      <c r="Q1622" s="26" t="inlineStr">
        <is>
          <t>FALSO</t>
        </is>
      </c>
      <c r="R1622" s="149" t="inlineStr">
        <is>
          <t>Esperado</t>
        </is>
      </c>
      <c r="S1622" s="149" t="inlineStr">
        <is>
          <t>Esperado</t>
        </is>
      </c>
      <c r="T1622" s="149" t="inlineStr">
        <is>
          <t>Dato Válido</t>
        </is>
      </c>
      <c r="U1622" s="149" t="n"/>
    </row>
    <row r="1623" ht="15.75" customHeight="1" s="412">
      <c r="A1623" s="15" t="n">
        <v>2318</v>
      </c>
      <c r="B1623" s="16" t="n">
        <v>88</v>
      </c>
      <c r="C1623" s="60" t="n">
        <v>308</v>
      </c>
      <c r="D1623" s="60" t="n">
        <v>8</v>
      </c>
      <c r="E1623" s="61" t="n">
        <v>43550</v>
      </c>
      <c r="F1623" s="62" t="n">
        <v>5241</v>
      </c>
      <c r="G1623" s="60" t="n">
        <v>7455</v>
      </c>
      <c r="H1623" s="60" t="n">
        <v>7062</v>
      </c>
      <c r="I1623" s="255" t="n"/>
      <c r="J1623" s="59">
        <f>+(((G1623-F1623)-(H1623-F1623))/(H1623-F1623))*100</f>
        <v/>
      </c>
      <c r="K1623" s="35" t="n"/>
      <c r="L1623" s="35" t="n"/>
      <c r="M1623" s="35" t="n"/>
      <c r="O1623" s="295">
        <f>+(H1623-F1623)/10</f>
        <v/>
      </c>
      <c r="P1623" s="26" t="inlineStr">
        <is>
          <t>FALSO</t>
        </is>
      </c>
      <c r="Q1623" s="26" t="inlineStr">
        <is>
          <t>FALSO</t>
        </is>
      </c>
      <c r="R1623" s="149" t="inlineStr">
        <is>
          <t>No esperado</t>
        </is>
      </c>
      <c r="S1623" s="149" t="inlineStr">
        <is>
          <t>Esperado</t>
        </is>
      </c>
      <c r="T1623" s="149" t="inlineStr">
        <is>
          <t>Dato Válido</t>
        </is>
      </c>
      <c r="U1623" s="149" t="n"/>
    </row>
    <row r="1624" ht="15.75" customHeight="1" s="412">
      <c r="A1624" s="15" t="n">
        <v>2767</v>
      </c>
      <c r="B1624" s="16" t="n">
        <v>139</v>
      </c>
      <c r="C1624" s="60" t="n">
        <v>308</v>
      </c>
      <c r="D1624" s="60" t="n">
        <v>10</v>
      </c>
      <c r="E1624" s="61" t="n">
        <v>43564</v>
      </c>
      <c r="F1624" s="62" t="n">
        <v>5218</v>
      </c>
      <c r="G1624" s="60" t="n">
        <v>7183</v>
      </c>
      <c r="H1624" s="60" t="n">
        <v>6923</v>
      </c>
      <c r="I1624" s="60" t="n"/>
      <c r="J1624" s="59">
        <f>+(((G1624-F1624)-(H1624-F1624))/(H1624-F1624))*100</f>
        <v/>
      </c>
      <c r="K1624" s="34">
        <f>AVERAGE(J1624:J1625)</f>
        <v/>
      </c>
      <c r="L1624" s="34">
        <f>_xlfn.STDEV.S(J1624,J1625)</f>
        <v/>
      </c>
      <c r="M1624" s="35">
        <f>(K1622-K1624)/14</f>
        <v/>
      </c>
      <c r="N1624" s="295">
        <f>(K1616-K1624)/47</f>
        <v/>
      </c>
      <c r="O1624" s="295">
        <f>+(H1624-F1624)/10</f>
        <v/>
      </c>
      <c r="P1624" s="26" t="inlineStr">
        <is>
          <t>FALSO</t>
        </is>
      </c>
      <c r="Q1624" s="26" t="inlineStr">
        <is>
          <t>FALSO</t>
        </is>
      </c>
      <c r="R1624" s="149" t="inlineStr">
        <is>
          <t>No esperado</t>
        </is>
      </c>
      <c r="S1624" s="149" t="inlineStr">
        <is>
          <t>Esperado</t>
        </is>
      </c>
      <c r="T1624" s="149" t="inlineStr">
        <is>
          <t>Dato Válido</t>
        </is>
      </c>
      <c r="U1624" s="149" t="n"/>
    </row>
    <row r="1625" ht="15.75" customHeight="1" s="412">
      <c r="A1625" s="15" t="n">
        <v>2768</v>
      </c>
      <c r="B1625" s="16" t="n">
        <v>140</v>
      </c>
      <c r="C1625" s="60" t="n">
        <v>308</v>
      </c>
      <c r="D1625" s="60" t="n">
        <v>10</v>
      </c>
      <c r="E1625" s="61" t="n">
        <v>43564</v>
      </c>
      <c r="F1625" s="62" t="n">
        <v>5241</v>
      </c>
      <c r="G1625" s="60" t="n">
        <v>7359</v>
      </c>
      <c r="H1625" s="60" t="n">
        <v>7070</v>
      </c>
      <c r="I1625" s="60" t="n"/>
      <c r="J1625" s="59">
        <f>+(((G1625-F1625)-(H1625-F1625))/(H1625-F1625))*100</f>
        <v/>
      </c>
      <c r="K1625" s="35" t="n"/>
      <c r="L1625" s="35" t="n"/>
      <c r="M1625" s="35" t="n"/>
      <c r="O1625" s="295">
        <f>+(H1625-F1625)/10</f>
        <v/>
      </c>
      <c r="P1625" s="26" t="inlineStr">
        <is>
          <t>FALSO</t>
        </is>
      </c>
      <c r="Q1625" s="26" t="inlineStr">
        <is>
          <t>FALSO</t>
        </is>
      </c>
      <c r="R1625" s="149" t="inlineStr">
        <is>
          <t>Esperado</t>
        </is>
      </c>
      <c r="S1625" s="149" t="inlineStr">
        <is>
          <t>Esperado</t>
        </is>
      </c>
      <c r="T1625" s="149" t="inlineStr">
        <is>
          <t>Dato Válido</t>
        </is>
      </c>
      <c r="U1625" s="149" t="n"/>
    </row>
    <row r="1626" ht="15.75" customHeight="1" s="412">
      <c r="A1626" s="5" t="n">
        <v>195</v>
      </c>
      <c r="B1626" s="252" t="n">
        <v>195</v>
      </c>
      <c r="C1626" s="201" t="n">
        <v>309</v>
      </c>
      <c r="D1626" s="201" t="n">
        <v>1</v>
      </c>
      <c r="E1626" s="8" t="n">
        <v>43514</v>
      </c>
      <c r="F1626" s="201" t="n">
        <v>5277</v>
      </c>
      <c r="G1626" s="201" t="n">
        <v>8412</v>
      </c>
      <c r="H1626" s="201" t="n">
        <v>7638</v>
      </c>
      <c r="I1626" s="201" t="n">
        <v>10</v>
      </c>
      <c r="J1626" s="9">
        <f>+(((G1626-F1626)-(H1626-F1626))/(H1626-F1626))*100</f>
        <v/>
      </c>
      <c r="K1626" s="33">
        <f>AVERAGE(J1626:J1627)</f>
        <v/>
      </c>
      <c r="L1626" s="33">
        <f>_xlfn.STDEV.S(J1626,J1627)</f>
        <v/>
      </c>
      <c r="M1626" s="13" t="n">
        <v>1</v>
      </c>
      <c r="O1626" s="295">
        <f>+(H1626-F1626)/10</f>
        <v/>
      </c>
      <c r="P1626" s="26" t="inlineStr">
        <is>
          <t>VERDADERO</t>
        </is>
      </c>
      <c r="Q1626" s="26" t="inlineStr">
        <is>
          <t>FALSO</t>
        </is>
      </c>
      <c r="R1626" s="149" t="inlineStr">
        <is>
          <t>Esperado</t>
        </is>
      </c>
      <c r="S1626" s="149" t="inlineStr">
        <is>
          <t>Esperado</t>
        </is>
      </c>
      <c r="T1626" s="149" t="inlineStr">
        <is>
          <t>Dato Válido</t>
        </is>
      </c>
      <c r="U1626" s="149" t="n"/>
    </row>
    <row r="1627" ht="15.75" customHeight="1" s="412">
      <c r="A1627" s="5" t="n">
        <v>196</v>
      </c>
      <c r="B1627" s="252" t="n">
        <v>196</v>
      </c>
      <c r="C1627" s="201" t="n">
        <v>309</v>
      </c>
      <c r="D1627" s="201" t="n">
        <v>1</v>
      </c>
      <c r="E1627" s="8" t="n">
        <v>43514</v>
      </c>
      <c r="F1627" s="201" t="n">
        <v>5243</v>
      </c>
      <c r="G1627" s="201" t="n">
        <v>8273</v>
      </c>
      <c r="H1627" s="201" t="n">
        <v>7508</v>
      </c>
      <c r="I1627" s="201" t="n"/>
      <c r="J1627" s="9">
        <f>+(((G1627-F1627)-(H1627-F1627))/(H1627-F1627))*100</f>
        <v/>
      </c>
      <c r="K1627" s="13" t="n"/>
      <c r="L1627" s="13" t="n"/>
      <c r="M1627" s="13" t="n"/>
      <c r="O1627" s="295">
        <f>+(H1627-F1627)/10</f>
        <v/>
      </c>
      <c r="P1627" s="26" t="inlineStr">
        <is>
          <t>FALSO</t>
        </is>
      </c>
      <c r="Q1627" s="26" t="inlineStr">
        <is>
          <t>FALSO</t>
        </is>
      </c>
      <c r="R1627" s="149" t="inlineStr">
        <is>
          <t>No esperado</t>
        </is>
      </c>
      <c r="S1627" s="149" t="inlineStr">
        <is>
          <t>Esperado</t>
        </is>
      </c>
      <c r="T1627" s="149" t="inlineStr">
        <is>
          <t>Dato Válido</t>
        </is>
      </c>
      <c r="U1627" s="149" t="n"/>
    </row>
    <row r="1628" ht="15.75" customHeight="1" s="412">
      <c r="A1628" s="5" t="n">
        <v>849</v>
      </c>
      <c r="B1628" s="252" t="n">
        <v>195</v>
      </c>
      <c r="C1628" s="201" t="n">
        <v>309</v>
      </c>
      <c r="D1628" s="201" t="n">
        <v>3</v>
      </c>
      <c r="E1628" s="8" t="n">
        <v>43521</v>
      </c>
      <c r="F1628" s="201" t="n">
        <v>5277</v>
      </c>
      <c r="G1628" s="201" t="n">
        <v>8410</v>
      </c>
      <c r="H1628" s="201" t="n">
        <v>7778</v>
      </c>
      <c r="I1628" s="201" t="n">
        <v>9</v>
      </c>
      <c r="J1628" s="9">
        <f>+(((G1628-F1628)-(H1628-F1628))/(H1628-F1628))*100</f>
        <v/>
      </c>
      <c r="K1628" s="33">
        <f>AVERAGE(J1628:J1629)</f>
        <v/>
      </c>
      <c r="L1628" s="33">
        <f>_xlfn.STDEV.S(J1628,J1629)</f>
        <v/>
      </c>
      <c r="M1628" s="13" t="n"/>
      <c r="O1628" s="295">
        <f>+(H1628-F1628)/10</f>
        <v/>
      </c>
      <c r="P1628" s="26" t="inlineStr">
        <is>
          <t>FALSO</t>
        </is>
      </c>
      <c r="Q1628" s="26" t="inlineStr">
        <is>
          <t>FALSO</t>
        </is>
      </c>
      <c r="R1628" s="149" t="inlineStr">
        <is>
          <t>Esperado</t>
        </is>
      </c>
      <c r="S1628" s="149" t="inlineStr">
        <is>
          <t>Esperado</t>
        </is>
      </c>
      <c r="T1628" s="149" t="inlineStr">
        <is>
          <t>Dato Válido</t>
        </is>
      </c>
      <c r="U1628" s="149" t="n"/>
    </row>
    <row r="1629" ht="15.75" customHeight="1" s="412">
      <c r="A1629" s="5" t="n">
        <v>850</v>
      </c>
      <c r="B1629" s="252" t="n">
        <v>196</v>
      </c>
      <c r="C1629" s="201" t="n">
        <v>309</v>
      </c>
      <c r="D1629" s="201" t="n">
        <v>3</v>
      </c>
      <c r="E1629" s="8" t="n">
        <v>43521</v>
      </c>
      <c r="F1629" s="201" t="n">
        <v>5243</v>
      </c>
      <c r="G1629" s="201" t="n">
        <v>8114</v>
      </c>
      <c r="H1629" s="201" t="n">
        <v>7553</v>
      </c>
      <c r="I1629" s="201" t="n"/>
      <c r="J1629" s="9">
        <f>+(((G1629-F1629)-(H1629-F1629))/(H1629-F1629))*100</f>
        <v/>
      </c>
      <c r="K1629" s="33" t="n"/>
      <c r="L1629" s="33" t="n"/>
      <c r="M1629" s="13" t="n"/>
      <c r="O1629" s="295">
        <f>+(H1629-F1629)/10</f>
        <v/>
      </c>
      <c r="P1629" s="26" t="inlineStr">
        <is>
          <t>FALSO</t>
        </is>
      </c>
      <c r="Q1629" s="26" t="inlineStr">
        <is>
          <t>FALSO</t>
        </is>
      </c>
      <c r="R1629" s="149" t="inlineStr">
        <is>
          <t>No esperado</t>
        </is>
      </c>
      <c r="S1629" s="149" t="inlineStr">
        <is>
          <t>Esperado</t>
        </is>
      </c>
      <c r="T1629" s="149" t="inlineStr">
        <is>
          <t>Dato Válido</t>
        </is>
      </c>
      <c r="U1629" s="149" t="n"/>
    </row>
    <row r="1630" ht="15.75" customHeight="1" s="412">
      <c r="A1630" s="5" t="n">
        <v>1499</v>
      </c>
      <c r="B1630" s="252" t="n">
        <v>195</v>
      </c>
      <c r="C1630" s="201" t="n">
        <v>309</v>
      </c>
      <c r="D1630" s="201" t="n">
        <v>5</v>
      </c>
      <c r="E1630" s="8" t="n">
        <v>43531</v>
      </c>
      <c r="F1630" s="201" t="n">
        <v>5277</v>
      </c>
      <c r="G1630" s="201" t="n">
        <v>8255</v>
      </c>
      <c r="H1630" s="201" t="n">
        <v>7695</v>
      </c>
      <c r="I1630" s="201" t="n">
        <v>8</v>
      </c>
      <c r="J1630" s="9">
        <f>+(((G1630-F1630)-(H1630-F1630))/(H1630-F1630))*100</f>
        <v/>
      </c>
      <c r="K1630" s="33">
        <f>AVERAGE(J1630:J1631)</f>
        <v/>
      </c>
      <c r="L1630" s="33">
        <f>_xlfn.STDEV.S(J1630,J1631)</f>
        <v/>
      </c>
      <c r="M1630" s="13" t="n"/>
      <c r="O1630" s="295">
        <f>+(H1630-F1630)/10</f>
        <v/>
      </c>
      <c r="P1630" s="26" t="inlineStr">
        <is>
          <t>FALSO</t>
        </is>
      </c>
      <c r="Q1630" s="26" t="inlineStr">
        <is>
          <t>FALSO</t>
        </is>
      </c>
      <c r="R1630" s="149" t="inlineStr">
        <is>
          <t>Esperado</t>
        </is>
      </c>
      <c r="S1630" s="149" t="inlineStr">
        <is>
          <t>Esperado</t>
        </is>
      </c>
      <c r="T1630" s="149" t="inlineStr">
        <is>
          <t>Dato Válido</t>
        </is>
      </c>
      <c r="U1630" s="149" t="n"/>
    </row>
    <row r="1631" ht="15.75" customHeight="1" s="412">
      <c r="A1631" s="5" t="n">
        <v>1500</v>
      </c>
      <c r="B1631" s="252" t="n">
        <v>196</v>
      </c>
      <c r="C1631" s="201" t="n">
        <v>309</v>
      </c>
      <c r="D1631" s="201" t="n">
        <v>5</v>
      </c>
      <c r="E1631" s="8" t="n">
        <v>43531</v>
      </c>
      <c r="F1631" s="201" t="n">
        <v>5243</v>
      </c>
      <c r="G1631" s="201" t="n">
        <v>8208</v>
      </c>
      <c r="H1631" s="201" t="n">
        <v>7664</v>
      </c>
      <c r="I1631" s="201" t="n"/>
      <c r="J1631" s="9">
        <f>+(((G1631-F1631)-(H1631-F1631))/(H1631-F1631))*100</f>
        <v/>
      </c>
      <c r="K1631" s="13" t="n"/>
      <c r="L1631" s="13" t="n"/>
      <c r="M1631" s="13" t="n"/>
      <c r="O1631" s="295">
        <f>+(H1631-F1631)/10</f>
        <v/>
      </c>
      <c r="P1631" s="26" t="inlineStr">
        <is>
          <t>FALSO</t>
        </is>
      </c>
      <c r="Q1631" s="26" t="inlineStr">
        <is>
          <t>FALSO</t>
        </is>
      </c>
      <c r="R1631" s="149" t="inlineStr">
        <is>
          <t>Esperado</t>
        </is>
      </c>
      <c r="S1631" s="149" t="inlineStr">
        <is>
          <t>Esperado</t>
        </is>
      </c>
      <c r="T1631" s="149" t="inlineStr">
        <is>
          <t>Dato Válido</t>
        </is>
      </c>
      <c r="U1631" s="149" t="n"/>
    </row>
    <row r="1632" ht="15.75" customHeight="1" s="412">
      <c r="A1632" s="15" t="n">
        <v>2089</v>
      </c>
      <c r="B1632" s="16" t="n">
        <v>135</v>
      </c>
      <c r="C1632" s="17" t="n">
        <v>309</v>
      </c>
      <c r="D1632" s="17" t="n">
        <v>7</v>
      </c>
      <c r="E1632" s="18" t="n">
        <v>43545</v>
      </c>
      <c r="F1632" s="19" t="n">
        <v>5240</v>
      </c>
      <c r="G1632" s="17" t="n">
        <v>7795</v>
      </c>
      <c r="H1632" s="17" t="n">
        <v>7446</v>
      </c>
      <c r="I1632" s="201" t="n"/>
      <c r="J1632" s="9">
        <f>+(((G1632-F1632)-(H1632-F1632))/(H1632-F1632))*100</f>
        <v/>
      </c>
      <c r="K1632" s="33">
        <f>AVERAGE(J1632:J1633)</f>
        <v/>
      </c>
      <c r="L1632" s="33">
        <f>_xlfn.STDEV.S(J1632,J1633)</f>
        <v/>
      </c>
      <c r="M1632" s="13">
        <f>(K1630-K1632)/14</f>
        <v/>
      </c>
      <c r="N1632" s="295">
        <f>(K1626-K1632)/31</f>
        <v/>
      </c>
      <c r="O1632" s="295">
        <f>+(H1632-F1632)/10</f>
        <v/>
      </c>
      <c r="P1632" s="26" t="inlineStr">
        <is>
          <t>FALSO</t>
        </is>
      </c>
      <c r="Q1632" s="26" t="inlineStr">
        <is>
          <t>VERDADERO</t>
        </is>
      </c>
      <c r="R1632" s="149" t="inlineStr">
        <is>
          <t>No esperado</t>
        </is>
      </c>
      <c r="S1632" s="149" t="inlineStr">
        <is>
          <t>Esperado</t>
        </is>
      </c>
      <c r="T1632" s="149" t="inlineStr">
        <is>
          <t>Dato Válido</t>
        </is>
      </c>
      <c r="U1632" s="149" t="n"/>
    </row>
    <row r="1633" ht="15.75" customHeight="1" s="412">
      <c r="A1633" s="15" t="n">
        <v>2090</v>
      </c>
      <c r="B1633" s="16" t="n">
        <v>136</v>
      </c>
      <c r="C1633" s="17" t="n">
        <v>309</v>
      </c>
      <c r="D1633" s="17" t="n">
        <v>7</v>
      </c>
      <c r="E1633" s="18" t="n">
        <v>43545</v>
      </c>
      <c r="F1633" s="19" t="n">
        <v>5219</v>
      </c>
      <c r="G1633" s="17" t="n">
        <v>7818</v>
      </c>
      <c r="H1633" s="17" t="n">
        <v>7488</v>
      </c>
      <c r="I1633" s="201" t="n"/>
      <c r="J1633" s="9">
        <f>+(((G1633-F1633)-(H1633-F1633))/(H1633-F1633))*100</f>
        <v/>
      </c>
      <c r="K1633" s="13" t="n"/>
      <c r="L1633" s="13" t="n"/>
      <c r="M1633" s="13" t="n"/>
      <c r="O1633" s="295">
        <f>+(H1633-F1633)/10</f>
        <v/>
      </c>
      <c r="P1633" s="26" t="inlineStr">
        <is>
          <t>FALSO</t>
        </is>
      </c>
      <c r="Q1633" s="26" t="inlineStr">
        <is>
          <t>FALSO</t>
        </is>
      </c>
      <c r="R1633" s="149" t="inlineStr">
        <is>
          <t>Esperado</t>
        </is>
      </c>
      <c r="S1633" s="149" t="inlineStr">
        <is>
          <t>Esperado</t>
        </is>
      </c>
      <c r="T1633" s="149" t="inlineStr">
        <is>
          <t>Dato Válido</t>
        </is>
      </c>
      <c r="U1633" s="149" t="n"/>
    </row>
    <row r="1634" ht="15.75" customHeight="1" s="412">
      <c r="A1634" s="5" t="n">
        <v>197</v>
      </c>
      <c r="B1634" s="252" t="n">
        <v>197</v>
      </c>
      <c r="C1634" s="255" t="n">
        <v>310</v>
      </c>
      <c r="D1634" s="255" t="n">
        <v>1</v>
      </c>
      <c r="E1634" s="58" t="n">
        <v>43514</v>
      </c>
      <c r="F1634" s="255" t="n">
        <v>5252</v>
      </c>
      <c r="G1634" s="255" t="n">
        <v>7333</v>
      </c>
      <c r="H1634" s="255" t="n">
        <v>6937</v>
      </c>
      <c r="I1634" s="255" t="n">
        <v>9</v>
      </c>
      <c r="J1634" s="59">
        <f>+(((G1634-F1634)-(H1634-F1634))/(H1634-F1634))*100</f>
        <v/>
      </c>
      <c r="K1634" s="34">
        <f>AVERAGE(J1634:J1635)</f>
        <v/>
      </c>
      <c r="L1634" s="34">
        <f>_xlfn.STDEV.S(J1634,J1635)</f>
        <v/>
      </c>
      <c r="M1634" s="35" t="n">
        <v>1</v>
      </c>
      <c r="O1634" s="295">
        <f>+(H1634-F1634)/10</f>
        <v/>
      </c>
      <c r="P1634" s="26" t="inlineStr">
        <is>
          <t>FALSO</t>
        </is>
      </c>
      <c r="Q1634" s="26" t="inlineStr">
        <is>
          <t>FALSO</t>
        </is>
      </c>
      <c r="R1634" s="149" t="inlineStr">
        <is>
          <t>Esperado</t>
        </is>
      </c>
      <c r="S1634" s="149" t="inlineStr">
        <is>
          <t>Esperado</t>
        </is>
      </c>
      <c r="T1634" s="149" t="inlineStr">
        <is>
          <t>Se descarta</t>
        </is>
      </c>
      <c r="U1634" s="149" t="n"/>
    </row>
    <row r="1635" ht="15.75" customHeight="1" s="412">
      <c r="A1635" s="5" t="n">
        <v>198</v>
      </c>
      <c r="B1635" s="252" t="n">
        <v>198</v>
      </c>
      <c r="C1635" s="255" t="n">
        <v>310</v>
      </c>
      <c r="D1635" s="255" t="n">
        <v>1</v>
      </c>
      <c r="E1635" s="58" t="n">
        <v>43514</v>
      </c>
      <c r="F1635" s="255" t="n">
        <v>5320</v>
      </c>
      <c r="G1635" s="255" t="n">
        <v>7677</v>
      </c>
      <c r="H1635" s="255" t="n">
        <v>7234</v>
      </c>
      <c r="I1635" s="255" t="n"/>
      <c r="J1635" s="59">
        <f>+(((G1635-F1635)-(H1635-F1635))/(H1635-F1635))*100</f>
        <v/>
      </c>
      <c r="K1635" s="34" t="n"/>
      <c r="L1635" s="34" t="n"/>
      <c r="M1635" s="35" t="n"/>
      <c r="O1635" s="295">
        <f>+(H1635-F1635)/10</f>
        <v/>
      </c>
      <c r="P1635" s="26" t="inlineStr">
        <is>
          <t>FALSO</t>
        </is>
      </c>
      <c r="Q1635" s="26" t="inlineStr">
        <is>
          <t>FALSO</t>
        </is>
      </c>
      <c r="R1635" s="149" t="inlineStr">
        <is>
          <t>Esperado</t>
        </is>
      </c>
      <c r="S1635" s="149" t="inlineStr">
        <is>
          <t>Esperado</t>
        </is>
      </c>
      <c r="T1635" s="149" t="inlineStr">
        <is>
          <t>Se descarta</t>
        </is>
      </c>
      <c r="U1635" s="149" t="n"/>
    </row>
    <row r="1636" ht="15.75" customHeight="1" s="412">
      <c r="A1636" s="5" t="n">
        <v>851</v>
      </c>
      <c r="B1636" s="252" t="n">
        <v>197</v>
      </c>
      <c r="C1636" s="20" t="n">
        <v>310</v>
      </c>
      <c r="D1636" s="20" t="n">
        <v>3</v>
      </c>
      <c r="E1636" s="21" t="n">
        <v>43521</v>
      </c>
      <c r="F1636" s="20" t="n">
        <v>5252</v>
      </c>
      <c r="G1636" s="20" t="n">
        <v>7318</v>
      </c>
      <c r="H1636" s="20" t="n">
        <v>7031</v>
      </c>
      <c r="I1636" s="20" t="n">
        <v>11</v>
      </c>
      <c r="J1636" s="22">
        <f>+(((G1636-F1636)-(H1636-F1636))/(H1636-F1636))*100</f>
        <v/>
      </c>
      <c r="K1636" s="34">
        <f>AVERAGE(J1636:J1637)</f>
        <v/>
      </c>
      <c r="L1636" s="34">
        <f>_xlfn.STDEV.S(J1636,J1637)</f>
        <v/>
      </c>
      <c r="M1636" s="35" t="n"/>
      <c r="O1636" s="295">
        <f>+(H1636-F1636)/10</f>
        <v/>
      </c>
      <c r="P1636" s="26" t="inlineStr">
        <is>
          <t>FALSO</t>
        </is>
      </c>
      <c r="Q1636" s="26" t="inlineStr">
        <is>
          <t>FALSO</t>
        </is>
      </c>
      <c r="R1636" s="149" t="inlineStr">
        <is>
          <t>No esperado</t>
        </is>
      </c>
      <c r="S1636" s="149" t="inlineStr">
        <is>
          <t>Esperado</t>
        </is>
      </c>
      <c r="T1636" s="149" t="inlineStr">
        <is>
          <t>Se descarta</t>
        </is>
      </c>
      <c r="U1636" s="149" t="n"/>
    </row>
    <row r="1637" ht="15.75" customHeight="1" s="412">
      <c r="A1637" s="5" t="n">
        <v>852</v>
      </c>
      <c r="B1637" s="252" t="n">
        <v>198</v>
      </c>
      <c r="C1637" s="20" t="n">
        <v>310</v>
      </c>
      <c r="D1637" s="20" t="n">
        <v>3</v>
      </c>
      <c r="E1637" s="21" t="n">
        <v>43521</v>
      </c>
      <c r="F1637" s="20" t="n">
        <v>5320</v>
      </c>
      <c r="G1637" s="20" t="n">
        <v>7309</v>
      </c>
      <c r="H1637" s="20" t="n">
        <v>7034</v>
      </c>
      <c r="I1637" s="20" t="n"/>
      <c r="J1637" s="22">
        <f>+(((G1637-F1637)-(H1637-F1637))/(H1637-F1637))*100</f>
        <v/>
      </c>
      <c r="K1637" s="35" t="n"/>
      <c r="L1637" s="35" t="n"/>
      <c r="M1637" s="35" t="n"/>
      <c r="O1637" s="295">
        <f>+(H1637-F1637)/10</f>
        <v/>
      </c>
      <c r="P1637" s="26" t="inlineStr">
        <is>
          <t>FALSO</t>
        </is>
      </c>
      <c r="Q1637" s="26" t="inlineStr">
        <is>
          <t>FALSO</t>
        </is>
      </c>
      <c r="R1637" s="149" t="inlineStr">
        <is>
          <t>No esperado</t>
        </is>
      </c>
      <c r="S1637" s="149" t="inlineStr">
        <is>
          <t>Esperado</t>
        </is>
      </c>
      <c r="T1637" s="149" t="inlineStr">
        <is>
          <t>Se descarta</t>
        </is>
      </c>
      <c r="U1637" s="149" t="n"/>
    </row>
    <row r="1638" ht="15.75" customHeight="1" s="412">
      <c r="A1638" s="5" t="n">
        <v>1501</v>
      </c>
      <c r="B1638" s="252" t="n">
        <v>197</v>
      </c>
      <c r="C1638" s="20" t="n">
        <v>310</v>
      </c>
      <c r="D1638" s="20" t="n">
        <v>5</v>
      </c>
      <c r="E1638" s="21" t="n">
        <v>43531</v>
      </c>
      <c r="F1638" s="20" t="n">
        <v>5252</v>
      </c>
      <c r="G1638" s="20" t="n">
        <v>7158</v>
      </c>
      <c r="H1638" s="20" t="n">
        <v>6884</v>
      </c>
      <c r="I1638" s="20" t="n">
        <v>7</v>
      </c>
      <c r="J1638" s="22">
        <f>+(((G1638-F1638)-(H1638-F1638))/(H1638-F1638))*100</f>
        <v/>
      </c>
      <c r="K1638" s="34">
        <f>AVERAGE(J1638:J1639)</f>
        <v/>
      </c>
      <c r="L1638" s="34">
        <f>_xlfn.STDEV.S(J1638,J1639)</f>
        <v/>
      </c>
      <c r="M1638" s="35" t="n"/>
      <c r="O1638" s="295">
        <f>+(H1638-F1638)/10</f>
        <v/>
      </c>
      <c r="P1638" s="26" t="inlineStr">
        <is>
          <t>FALSO</t>
        </is>
      </c>
      <c r="Q1638" s="26" t="inlineStr">
        <is>
          <t>FALSO</t>
        </is>
      </c>
      <c r="R1638" s="149" t="inlineStr">
        <is>
          <t>No esperado</t>
        </is>
      </c>
      <c r="S1638" s="149" t="inlineStr">
        <is>
          <t>Esperado</t>
        </is>
      </c>
      <c r="T1638" s="149" t="inlineStr">
        <is>
          <t>Se descarta</t>
        </is>
      </c>
      <c r="U1638" s="149" t="n"/>
    </row>
    <row r="1639" ht="15.75" customHeight="1" s="412">
      <c r="A1639" s="5" t="n">
        <v>1502</v>
      </c>
      <c r="B1639" s="252" t="n">
        <v>198</v>
      </c>
      <c r="C1639" s="20" t="n">
        <v>310</v>
      </c>
      <c r="D1639" s="20" t="n">
        <v>5</v>
      </c>
      <c r="E1639" s="21" t="n">
        <v>43531</v>
      </c>
      <c r="F1639" s="20" t="n">
        <v>5320</v>
      </c>
      <c r="G1639" s="20" t="n">
        <v>7247</v>
      </c>
      <c r="H1639" s="20" t="n">
        <v>6970</v>
      </c>
      <c r="I1639" s="20" t="n"/>
      <c r="J1639" s="22">
        <f>+(((G1639-F1639)-(H1639-F1639))/(H1639-F1639))*100</f>
        <v/>
      </c>
      <c r="K1639" s="34" t="n"/>
      <c r="L1639" s="34" t="n"/>
      <c r="M1639" s="35" t="n"/>
      <c r="O1639" s="295">
        <f>+(H1639-F1639)/10</f>
        <v/>
      </c>
      <c r="P1639" s="26" t="inlineStr">
        <is>
          <t>FALSO</t>
        </is>
      </c>
      <c r="Q1639" s="26" t="inlineStr">
        <is>
          <t>FALSO</t>
        </is>
      </c>
      <c r="R1639" s="149" t="inlineStr">
        <is>
          <t>Esperado</t>
        </is>
      </c>
      <c r="S1639" s="149" t="inlineStr">
        <is>
          <t>Esperado</t>
        </is>
      </c>
      <c r="T1639" s="149" t="inlineStr">
        <is>
          <t>Se descarta</t>
        </is>
      </c>
      <c r="U1639" s="149" t="n"/>
    </row>
    <row r="1640" ht="15.75" customHeight="1" s="412">
      <c r="A1640" s="15" t="n">
        <v>2091</v>
      </c>
      <c r="B1640" s="16" t="n">
        <v>137</v>
      </c>
      <c r="C1640" s="30" t="n">
        <v>310</v>
      </c>
      <c r="D1640" s="30" t="n">
        <v>7</v>
      </c>
      <c r="E1640" s="31" t="n">
        <v>43545</v>
      </c>
      <c r="F1640" s="32" t="n">
        <v>5220</v>
      </c>
      <c r="G1640" s="30" t="n">
        <v>7101</v>
      </c>
      <c r="H1640" s="30" t="n">
        <v>6878</v>
      </c>
      <c r="I1640" s="20" t="n"/>
      <c r="J1640" s="22">
        <f>+(((G1640-F1640)-(H1640-F1640))/(H1640-F1640))*100</f>
        <v/>
      </c>
      <c r="K1640" s="34">
        <f>AVERAGE(J1640:J1641)</f>
        <v/>
      </c>
      <c r="L1640" s="34">
        <f>_xlfn.STDEV.S(J1640,J1641)</f>
        <v/>
      </c>
      <c r="M1640" s="35" t="n"/>
      <c r="O1640" s="295">
        <f>+(H1640-F1640)/10</f>
        <v/>
      </c>
      <c r="P1640" s="26" t="inlineStr">
        <is>
          <t>FALSO</t>
        </is>
      </c>
      <c r="Q1640" s="26" t="inlineStr">
        <is>
          <t>VERDADERO</t>
        </is>
      </c>
      <c r="R1640" s="149" t="inlineStr">
        <is>
          <t>Esperado</t>
        </is>
      </c>
      <c r="S1640" s="149" t="inlineStr">
        <is>
          <t>Esperado</t>
        </is>
      </c>
      <c r="T1640" s="149" t="inlineStr">
        <is>
          <t>Se descarta</t>
        </is>
      </c>
      <c r="U1640" s="149" t="n"/>
    </row>
    <row r="1641" ht="15.75" customHeight="1" s="412">
      <c r="A1641" s="15" t="n">
        <v>2092</v>
      </c>
      <c r="B1641" s="16" t="n">
        <v>138</v>
      </c>
      <c r="C1641" s="30" t="n">
        <v>310</v>
      </c>
      <c r="D1641" s="30" t="n">
        <v>7</v>
      </c>
      <c r="E1641" s="31" t="n">
        <v>43545</v>
      </c>
      <c r="F1641" s="32" t="n">
        <v>5222</v>
      </c>
      <c r="G1641" s="30" t="n">
        <v>7206</v>
      </c>
      <c r="H1641" s="30" t="n">
        <v>6969</v>
      </c>
      <c r="I1641" s="20" t="n"/>
      <c r="J1641" s="22">
        <f>+(((G1641-F1641)-(H1641-F1641))/(H1641-F1641))*100</f>
        <v/>
      </c>
      <c r="K1641" s="35" t="n"/>
      <c r="L1641" s="35" t="n"/>
      <c r="M1641" s="35" t="n"/>
      <c r="O1641" s="295">
        <f>+(H1641-F1641)/10</f>
        <v/>
      </c>
      <c r="P1641" s="26" t="inlineStr">
        <is>
          <t>FALSO</t>
        </is>
      </c>
      <c r="Q1641" s="26" t="inlineStr">
        <is>
          <t>FALSO</t>
        </is>
      </c>
      <c r="R1641" s="149" t="inlineStr">
        <is>
          <t>Esperado</t>
        </is>
      </c>
      <c r="S1641" s="149" t="inlineStr">
        <is>
          <t>Esperado</t>
        </is>
      </c>
      <c r="T1641" s="149" t="inlineStr">
        <is>
          <t>Se descarta</t>
        </is>
      </c>
      <c r="U1641" s="149" t="n"/>
    </row>
    <row r="1642" ht="15.75" customHeight="1" s="412">
      <c r="A1642" s="5" t="n">
        <v>199</v>
      </c>
      <c r="B1642" s="252" t="n">
        <v>199</v>
      </c>
      <c r="C1642" s="201" t="n">
        <v>311</v>
      </c>
      <c r="D1642" s="201" t="n">
        <v>1</v>
      </c>
      <c r="E1642" s="8" t="n">
        <v>43514</v>
      </c>
      <c r="F1642" s="201" t="n">
        <v>5262</v>
      </c>
      <c r="G1642" s="201" t="n">
        <v>8545</v>
      </c>
      <c r="H1642" s="201" t="n">
        <v>7554</v>
      </c>
      <c r="I1642" s="201" t="n">
        <v>9</v>
      </c>
      <c r="J1642" s="9">
        <f>+(((G1642-F1642)-(H1642-F1642))/(H1642-F1642))*100</f>
        <v/>
      </c>
      <c r="K1642" s="33">
        <f>AVERAGE(J1642:J1643)</f>
        <v/>
      </c>
      <c r="L1642" s="33">
        <f>_xlfn.STDEV.S(J1642,J1643)</f>
        <v/>
      </c>
      <c r="M1642" s="13" t="n">
        <v>1</v>
      </c>
      <c r="O1642" s="295">
        <f>+(H1642-F1642)/10</f>
        <v/>
      </c>
      <c r="P1642" s="26" t="inlineStr">
        <is>
          <t>FALSO</t>
        </is>
      </c>
      <c r="Q1642" s="26" t="inlineStr">
        <is>
          <t>FALSO</t>
        </is>
      </c>
      <c r="R1642" s="149" t="inlineStr">
        <is>
          <t>Esperado</t>
        </is>
      </c>
      <c r="S1642" s="149" t="inlineStr">
        <is>
          <t>Esperado</t>
        </is>
      </c>
      <c r="T1642" s="149" t="inlineStr">
        <is>
          <t>Se descarta</t>
        </is>
      </c>
      <c r="U1642" s="149" t="n"/>
    </row>
    <row r="1643" ht="15.75" customHeight="1" s="412">
      <c r="A1643" s="5" t="n">
        <v>200</v>
      </c>
      <c r="B1643" s="252" t="n">
        <v>200</v>
      </c>
      <c r="C1643" s="201" t="n">
        <v>311</v>
      </c>
      <c r="D1643" s="201" t="n">
        <v>1</v>
      </c>
      <c r="E1643" s="8" t="n">
        <v>43514</v>
      </c>
      <c r="F1643" s="201" t="n">
        <v>5181</v>
      </c>
      <c r="G1643" s="201" t="n">
        <v>8550</v>
      </c>
      <c r="H1643" s="201" t="n">
        <v>7503</v>
      </c>
      <c r="I1643" s="201" t="n"/>
      <c r="J1643" s="9">
        <f>+(((G1643-F1643)-(H1643-F1643))/(H1643-F1643))*100</f>
        <v/>
      </c>
      <c r="K1643" s="13" t="n"/>
      <c r="L1643" s="13" t="n"/>
      <c r="M1643" s="13" t="n"/>
      <c r="O1643" s="295">
        <f>+(H1643-F1643)/10</f>
        <v/>
      </c>
      <c r="P1643" s="26" t="inlineStr">
        <is>
          <t>FALSO</t>
        </is>
      </c>
      <c r="Q1643" s="26" t="inlineStr">
        <is>
          <t>FALSO</t>
        </is>
      </c>
      <c r="R1643" s="149" t="inlineStr">
        <is>
          <t>Esperado</t>
        </is>
      </c>
      <c r="S1643" s="149" t="inlineStr">
        <is>
          <t>No esperado</t>
        </is>
      </c>
      <c r="T1643" s="149" t="inlineStr">
        <is>
          <t>Se descarta</t>
        </is>
      </c>
      <c r="U1643" s="149" t="n"/>
    </row>
    <row r="1644" ht="15.75" customHeight="1" s="412">
      <c r="A1644" s="5" t="n">
        <v>853</v>
      </c>
      <c r="B1644" s="252" t="n">
        <v>199</v>
      </c>
      <c r="C1644" s="201" t="n">
        <v>311</v>
      </c>
      <c r="D1644" s="201" t="n">
        <v>3</v>
      </c>
      <c r="E1644" s="8" t="n">
        <v>43521</v>
      </c>
      <c r="F1644" s="201" t="n">
        <v>5262</v>
      </c>
      <c r="G1644" s="201" t="n">
        <v>8462</v>
      </c>
      <c r="H1644" s="201" t="n">
        <v>7712</v>
      </c>
      <c r="I1644" s="201" t="n">
        <v>10</v>
      </c>
      <c r="J1644" s="9">
        <f>+(((G1644-F1644)-(H1644-F1644))/(H1644-F1644))*100</f>
        <v/>
      </c>
      <c r="K1644" s="33">
        <f>AVERAGE(J1644:J1645)</f>
        <v/>
      </c>
      <c r="L1644" s="33">
        <f>_xlfn.STDEV.S(J1644,J1645)</f>
        <v/>
      </c>
      <c r="M1644" s="13" t="n"/>
      <c r="O1644" s="295">
        <f>+(H1644-F1644)/10</f>
        <v/>
      </c>
      <c r="P1644" s="26" t="inlineStr">
        <is>
          <t>FALSO</t>
        </is>
      </c>
      <c r="Q1644" s="26" t="inlineStr">
        <is>
          <t>FALSO</t>
        </is>
      </c>
      <c r="R1644" s="149" t="inlineStr">
        <is>
          <t>Esperado</t>
        </is>
      </c>
      <c r="S1644" s="149" t="inlineStr">
        <is>
          <t>Esperado</t>
        </is>
      </c>
      <c r="T1644" s="149" t="inlineStr">
        <is>
          <t>Se descarta</t>
        </is>
      </c>
      <c r="U1644" s="149" t="n"/>
    </row>
    <row r="1645" ht="15.75" customHeight="1" s="412">
      <c r="A1645" s="5" t="n">
        <v>854</v>
      </c>
      <c r="B1645" s="252" t="n">
        <v>200</v>
      </c>
      <c r="C1645" s="201" t="n">
        <v>311</v>
      </c>
      <c r="D1645" s="201" t="n">
        <v>3</v>
      </c>
      <c r="E1645" s="8" t="n">
        <v>43521</v>
      </c>
      <c r="F1645" s="201" t="n">
        <v>5181</v>
      </c>
      <c r="G1645" s="201" t="n">
        <v>8530</v>
      </c>
      <c r="H1645" s="201" t="n">
        <v>7757</v>
      </c>
      <c r="I1645" s="201" t="n"/>
      <c r="J1645" s="9">
        <f>+(((G1645-F1645)-(H1645-F1645))/(H1645-F1645))*100</f>
        <v/>
      </c>
      <c r="K1645" s="33" t="n"/>
      <c r="L1645" s="33" t="n"/>
      <c r="M1645" s="13" t="n"/>
      <c r="O1645" s="295">
        <f>+(H1645-F1645)/10</f>
        <v/>
      </c>
      <c r="P1645" s="26" t="inlineStr">
        <is>
          <t>FALSO</t>
        </is>
      </c>
      <c r="Q1645" s="26" t="inlineStr">
        <is>
          <t>FALSO</t>
        </is>
      </c>
      <c r="R1645" s="149" t="inlineStr">
        <is>
          <t>Esperado</t>
        </is>
      </c>
      <c r="S1645" s="149" t="inlineStr">
        <is>
          <t>Esperado</t>
        </is>
      </c>
      <c r="T1645" s="149" t="inlineStr">
        <is>
          <t>Se descarta</t>
        </is>
      </c>
      <c r="U1645" s="149" t="n"/>
    </row>
    <row r="1646" ht="15.75" customHeight="1" s="412">
      <c r="A1646" s="5" t="n">
        <v>1503</v>
      </c>
      <c r="B1646" s="252" t="n">
        <v>199</v>
      </c>
      <c r="C1646" s="201" t="n">
        <v>311</v>
      </c>
      <c r="D1646" s="201" t="n">
        <v>5</v>
      </c>
      <c r="E1646" s="8" t="n">
        <v>43531</v>
      </c>
      <c r="F1646" s="201" t="n">
        <v>5262</v>
      </c>
      <c r="G1646" s="201" t="n">
        <v>8240</v>
      </c>
      <c r="H1646" s="201" t="n">
        <v>7747</v>
      </c>
      <c r="I1646" s="201" t="n">
        <v>6</v>
      </c>
      <c r="J1646" s="9">
        <f>+(((G1646-F1646)-(H1646-F1646))/(H1646-F1646))*100</f>
        <v/>
      </c>
      <c r="K1646" s="33">
        <f>AVERAGE(J1646:J1647)</f>
        <v/>
      </c>
      <c r="L1646" s="33">
        <f>_xlfn.STDEV.S(J1646,J1647)</f>
        <v/>
      </c>
      <c r="M1646" s="13" t="n"/>
      <c r="O1646" s="295">
        <f>+(H1646-F1646)/10</f>
        <v/>
      </c>
      <c r="P1646" s="26" t="inlineStr">
        <is>
          <t>FALSO</t>
        </is>
      </c>
      <c r="Q1646" s="26" t="inlineStr">
        <is>
          <t>FALSO</t>
        </is>
      </c>
      <c r="R1646" s="149" t="inlineStr">
        <is>
          <t>No esperado</t>
        </is>
      </c>
      <c r="S1646" s="149" t="inlineStr">
        <is>
          <t>Esperado</t>
        </is>
      </c>
      <c r="T1646" s="149" t="inlineStr">
        <is>
          <t>Se descarta</t>
        </is>
      </c>
      <c r="U1646" s="149" t="n"/>
    </row>
    <row r="1647" ht="15.75" customHeight="1" s="412">
      <c r="A1647" s="5" t="n">
        <v>1504</v>
      </c>
      <c r="B1647" s="252" t="n">
        <v>200</v>
      </c>
      <c r="C1647" s="201" t="n">
        <v>311</v>
      </c>
      <c r="D1647" s="201" t="n">
        <v>5</v>
      </c>
      <c r="E1647" s="8" t="n">
        <v>43531</v>
      </c>
      <c r="F1647" s="201" t="n">
        <v>5181</v>
      </c>
      <c r="G1647" s="201" t="n">
        <v>8282</v>
      </c>
      <c r="H1647" s="201" t="n">
        <v>7762</v>
      </c>
      <c r="I1647" s="201" t="n"/>
      <c r="J1647" s="9">
        <f>+(((G1647-F1647)-(H1647-F1647))/(H1647-F1647))*100</f>
        <v/>
      </c>
      <c r="K1647" s="13" t="n"/>
      <c r="L1647" s="13" t="n"/>
      <c r="M1647" s="13" t="n"/>
      <c r="O1647" s="295">
        <f>+(H1647-F1647)/10</f>
        <v/>
      </c>
      <c r="P1647" s="26" t="inlineStr">
        <is>
          <t>FALSO</t>
        </is>
      </c>
      <c r="Q1647" s="26" t="inlineStr">
        <is>
          <t>FALSO</t>
        </is>
      </c>
      <c r="R1647" s="149" t="inlineStr">
        <is>
          <t>Esperado</t>
        </is>
      </c>
      <c r="S1647" s="149" t="inlineStr">
        <is>
          <t>Esperado</t>
        </is>
      </c>
      <c r="T1647" s="149" t="inlineStr">
        <is>
          <t>Se descarta</t>
        </is>
      </c>
      <c r="U1647" s="149" t="n"/>
    </row>
    <row r="1648" ht="15.75" customHeight="1" s="412">
      <c r="A1648" s="15" t="n">
        <v>2093</v>
      </c>
      <c r="B1648" s="16" t="n">
        <v>139</v>
      </c>
      <c r="C1648" s="17" t="n">
        <v>311</v>
      </c>
      <c r="D1648" s="17" t="n">
        <v>7</v>
      </c>
      <c r="E1648" s="18" t="n">
        <v>43545</v>
      </c>
      <c r="F1648" s="19" t="n">
        <v>5218</v>
      </c>
      <c r="G1648" s="17" t="n">
        <v>8130</v>
      </c>
      <c r="H1648" s="17" t="n">
        <v>7721</v>
      </c>
      <c r="I1648" s="201" t="n"/>
      <c r="J1648" s="9">
        <f>+(((G1648-F1648)-(H1648-F1648))/(H1648-F1648))*100</f>
        <v/>
      </c>
      <c r="K1648" s="33">
        <f>AVERAGE(J1648:J1649)</f>
        <v/>
      </c>
      <c r="L1648" s="33">
        <f>_xlfn.STDEV.S(J1648,J1649)</f>
        <v/>
      </c>
      <c r="M1648" s="13">
        <f>(K1646-K1648)/14</f>
        <v/>
      </c>
      <c r="N1648" s="295">
        <f>(K1644-K1648)/24</f>
        <v/>
      </c>
      <c r="O1648" s="295">
        <f>+(H1648-F1648)/10</f>
        <v/>
      </c>
      <c r="P1648" s="26" t="inlineStr">
        <is>
          <t>FALSO</t>
        </is>
      </c>
      <c r="Q1648" s="26" t="inlineStr">
        <is>
          <t>FALSO</t>
        </is>
      </c>
      <c r="R1648" s="149" t="inlineStr">
        <is>
          <t>No esperado</t>
        </is>
      </c>
      <c r="S1648" s="149" t="inlineStr">
        <is>
          <t>Esperado</t>
        </is>
      </c>
      <c r="T1648" s="149" t="inlineStr">
        <is>
          <t>Se descarta</t>
        </is>
      </c>
      <c r="U1648" s="149" t="n"/>
    </row>
    <row r="1649" ht="15.75" customHeight="1" s="412">
      <c r="A1649" s="15" t="n">
        <v>2094</v>
      </c>
      <c r="B1649" s="16" t="n">
        <v>140</v>
      </c>
      <c r="C1649" s="17" t="n">
        <v>311</v>
      </c>
      <c r="D1649" s="17" t="n">
        <v>7</v>
      </c>
      <c r="E1649" s="18" t="n">
        <v>43545</v>
      </c>
      <c r="F1649" s="19" t="n">
        <v>5241</v>
      </c>
      <c r="G1649" s="17" t="n">
        <v>8011</v>
      </c>
      <c r="H1649" s="17" t="n">
        <v>7633</v>
      </c>
      <c r="I1649" s="201" t="n"/>
      <c r="J1649" s="9">
        <f>+(((G1649-F1649)-(H1649-F1649))/(H1649-F1649))*100</f>
        <v/>
      </c>
      <c r="K1649" s="13" t="n"/>
      <c r="L1649" s="13" t="n"/>
      <c r="M1649" s="13" t="n"/>
      <c r="O1649" s="295">
        <f>+(H1649-F1649)/10</f>
        <v/>
      </c>
      <c r="P1649" s="26" t="inlineStr">
        <is>
          <t>FALSO</t>
        </is>
      </c>
      <c r="Q1649" s="26" t="inlineStr">
        <is>
          <t>VERDADERO</t>
        </is>
      </c>
      <c r="R1649" s="149" t="inlineStr">
        <is>
          <t>No esperado</t>
        </is>
      </c>
      <c r="S1649" s="149" t="inlineStr">
        <is>
          <t>Esperado</t>
        </is>
      </c>
      <c r="T1649" s="149" t="inlineStr">
        <is>
          <t>Se descarta</t>
        </is>
      </c>
      <c r="U1649" s="149" t="n"/>
    </row>
    <row r="1650" ht="15.75" customHeight="1" s="412">
      <c r="A1650" s="5" t="n">
        <v>201</v>
      </c>
      <c r="B1650" s="252" t="n">
        <v>201</v>
      </c>
      <c r="C1650" s="246" t="n">
        <v>312</v>
      </c>
      <c r="D1650" s="246" t="n">
        <v>1</v>
      </c>
      <c r="E1650" s="46" t="n">
        <v>43514</v>
      </c>
      <c r="F1650" s="246" t="n">
        <v>5254</v>
      </c>
      <c r="G1650" s="246" t="n">
        <v>8407</v>
      </c>
      <c r="H1650" s="246" t="n">
        <v>7450</v>
      </c>
      <c r="I1650" s="246" t="n">
        <v>11</v>
      </c>
      <c r="J1650" s="47">
        <f>+(((G1650-F1650)-(H1650-F1650))/(H1650-F1650))*100</f>
        <v/>
      </c>
      <c r="K1650" s="51">
        <f>AVERAGE(J1650:J1651)</f>
        <v/>
      </c>
      <c r="L1650" s="51">
        <f>_xlfn.STDEV.S(J1650,J1651)</f>
        <v/>
      </c>
      <c r="M1650" s="50" t="n">
        <v>2</v>
      </c>
      <c r="O1650" s="295">
        <f>+(H1650-F1650)/10</f>
        <v/>
      </c>
      <c r="P1650" s="26" t="inlineStr">
        <is>
          <t>FALSO</t>
        </is>
      </c>
      <c r="Q1650" s="26" t="inlineStr">
        <is>
          <t>FALSO</t>
        </is>
      </c>
      <c r="R1650" s="149" t="inlineStr">
        <is>
          <t>Esperado</t>
        </is>
      </c>
      <c r="S1650" s="149" t="inlineStr">
        <is>
          <t>Esperado</t>
        </is>
      </c>
      <c r="T1650" s="149" t="inlineStr">
        <is>
          <t>Dato Válido</t>
        </is>
      </c>
      <c r="U1650" s="149" t="n"/>
    </row>
    <row r="1651" ht="15.75" customHeight="1" s="412">
      <c r="A1651" s="5" t="n">
        <v>202</v>
      </c>
      <c r="B1651" s="252" t="n">
        <v>202</v>
      </c>
      <c r="C1651" s="246" t="n">
        <v>312</v>
      </c>
      <c r="D1651" s="246" t="n">
        <v>1</v>
      </c>
      <c r="E1651" s="46" t="n">
        <v>43514</v>
      </c>
      <c r="F1651" s="246" t="n">
        <v>5275</v>
      </c>
      <c r="G1651" s="246" t="n">
        <v>8213</v>
      </c>
      <c r="H1651" s="246" t="n">
        <v>7280</v>
      </c>
      <c r="I1651" s="246" t="n"/>
      <c r="J1651" s="47">
        <f>+(((G1651-F1651)-(H1651-F1651))/(H1651-F1651))*100</f>
        <v/>
      </c>
      <c r="K1651" s="51" t="n"/>
      <c r="L1651" s="51" t="n"/>
      <c r="M1651" s="50" t="n"/>
      <c r="O1651" s="295">
        <f>+(H1651-F1651)/10</f>
        <v/>
      </c>
      <c r="P1651" s="26" t="inlineStr">
        <is>
          <t>FALSO</t>
        </is>
      </c>
      <c r="Q1651" s="26" t="inlineStr">
        <is>
          <t>FALSO</t>
        </is>
      </c>
      <c r="R1651" s="149" t="inlineStr">
        <is>
          <t>No esperado</t>
        </is>
      </c>
      <c r="S1651" s="149" t="inlineStr">
        <is>
          <t>No esperado</t>
        </is>
      </c>
      <c r="T1651" s="149" t="inlineStr">
        <is>
          <t>Dato Válido</t>
        </is>
      </c>
      <c r="U1651" s="149" t="n"/>
    </row>
    <row r="1652" ht="15.75" customHeight="1" s="412">
      <c r="A1652" s="5" t="n">
        <v>855</v>
      </c>
      <c r="B1652" s="252" t="n">
        <v>201</v>
      </c>
      <c r="C1652" s="246" t="n">
        <v>312</v>
      </c>
      <c r="D1652" s="246" t="n">
        <v>3</v>
      </c>
      <c r="E1652" s="46" t="n">
        <v>43521</v>
      </c>
      <c r="F1652" s="246" t="n">
        <v>5254</v>
      </c>
      <c r="G1652" s="246" t="n">
        <v>8447</v>
      </c>
      <c r="H1652" s="246" t="n">
        <v>7561</v>
      </c>
      <c r="I1652" s="246" t="n">
        <v>9</v>
      </c>
      <c r="J1652" s="47">
        <f>+(((G1652-F1652)-(H1652-F1652))/(H1652-F1652))*100</f>
        <v/>
      </c>
      <c r="K1652" s="51">
        <f>AVERAGE(J1652:J1653)</f>
        <v/>
      </c>
      <c r="L1652" s="51">
        <f>_xlfn.STDEV.S(J1652,J1653)</f>
        <v/>
      </c>
      <c r="M1652" s="50" t="n"/>
      <c r="O1652" s="295">
        <f>+(H1652-F1652)/10</f>
        <v/>
      </c>
      <c r="P1652" s="26" t="inlineStr">
        <is>
          <t>VERDADERO</t>
        </is>
      </c>
      <c r="Q1652" s="26" t="inlineStr">
        <is>
          <t>FALSO</t>
        </is>
      </c>
      <c r="R1652" s="149" t="inlineStr">
        <is>
          <t>Esperado</t>
        </is>
      </c>
      <c r="S1652" s="149" t="inlineStr">
        <is>
          <t>Esperado</t>
        </is>
      </c>
      <c r="T1652" s="149" t="inlineStr">
        <is>
          <t>Dato Válido</t>
        </is>
      </c>
      <c r="U1652" s="149" t="n"/>
    </row>
    <row r="1653" ht="15.75" customHeight="1" s="412">
      <c r="A1653" s="5" t="n">
        <v>856</v>
      </c>
      <c r="B1653" s="252" t="n">
        <v>202</v>
      </c>
      <c r="C1653" s="246" t="n">
        <v>312</v>
      </c>
      <c r="D1653" s="246" t="n">
        <v>3</v>
      </c>
      <c r="E1653" s="46" t="n">
        <v>43521</v>
      </c>
      <c r="F1653" s="246" t="n">
        <v>5275</v>
      </c>
      <c r="G1653" s="246" t="n">
        <v>8400</v>
      </c>
      <c r="H1653" s="246" t="n">
        <v>7519</v>
      </c>
      <c r="I1653" s="246" t="n"/>
      <c r="J1653" s="47">
        <f>+(((G1653-F1653)-(H1653-F1653))/(H1653-F1653))*100</f>
        <v/>
      </c>
      <c r="K1653" s="50" t="n"/>
      <c r="L1653" s="50" t="n"/>
      <c r="M1653" s="50" t="n"/>
      <c r="O1653" s="295">
        <f>+(H1653-F1653)/10</f>
        <v/>
      </c>
      <c r="P1653" s="26" t="inlineStr">
        <is>
          <t>FALSO</t>
        </is>
      </c>
      <c r="Q1653" s="26" t="inlineStr">
        <is>
          <t>FALSO</t>
        </is>
      </c>
      <c r="R1653" s="149" t="inlineStr">
        <is>
          <t>No esperado</t>
        </is>
      </c>
      <c r="S1653" s="149" t="inlineStr">
        <is>
          <t>Esperado</t>
        </is>
      </c>
      <c r="T1653" s="149" t="inlineStr">
        <is>
          <t>Dato Válido</t>
        </is>
      </c>
      <c r="U1653" s="149" t="n"/>
    </row>
    <row r="1654" ht="15.75" customHeight="1" s="412">
      <c r="A1654" s="5" t="n">
        <v>1505</v>
      </c>
      <c r="B1654" s="252" t="n">
        <v>201</v>
      </c>
      <c r="C1654" s="246" t="n">
        <v>312</v>
      </c>
      <c r="D1654" s="246" t="n">
        <v>5</v>
      </c>
      <c r="E1654" s="46" t="n">
        <v>43531</v>
      </c>
      <c r="F1654" s="246" t="n">
        <v>5254</v>
      </c>
      <c r="G1654" s="246" t="n">
        <v>7878</v>
      </c>
      <c r="H1654" s="246" t="n">
        <v>7297</v>
      </c>
      <c r="I1654" s="246" t="n">
        <v>7</v>
      </c>
      <c r="J1654" s="47">
        <f>+(((G1654-F1654)-(H1654-F1654))/(H1654-F1654))*100</f>
        <v/>
      </c>
      <c r="K1654" s="51">
        <f>AVERAGE(J1654:J1655)</f>
        <v/>
      </c>
      <c r="L1654" s="51">
        <f>_xlfn.STDEV.S(J1654,J1655)</f>
        <v/>
      </c>
      <c r="M1654" s="50" t="n"/>
      <c r="O1654" s="295">
        <f>+(H1654-F1654)/10</f>
        <v/>
      </c>
      <c r="P1654" s="26" t="inlineStr">
        <is>
          <t>FALSO</t>
        </is>
      </c>
      <c r="Q1654" s="26" t="inlineStr">
        <is>
          <t>FALSO</t>
        </is>
      </c>
      <c r="R1654" s="149" t="inlineStr">
        <is>
          <t>No esperado</t>
        </is>
      </c>
      <c r="S1654" s="149" t="inlineStr">
        <is>
          <t>Esperado</t>
        </is>
      </c>
      <c r="T1654" s="149" t="inlineStr">
        <is>
          <t>Dato Válido</t>
        </is>
      </c>
      <c r="U1654" s="149" t="n"/>
    </row>
    <row r="1655" ht="15.75" customHeight="1" s="412">
      <c r="A1655" s="5" t="n">
        <v>1506</v>
      </c>
      <c r="B1655" s="252" t="n">
        <v>202</v>
      </c>
      <c r="C1655" s="246" t="n">
        <v>312</v>
      </c>
      <c r="D1655" s="246" t="n">
        <v>5</v>
      </c>
      <c r="E1655" s="46" t="n">
        <v>43531</v>
      </c>
      <c r="F1655" s="246" t="n">
        <v>5275</v>
      </c>
      <c r="G1655" s="246" t="n">
        <v>7998</v>
      </c>
      <c r="H1655" s="246" t="n">
        <v>7396</v>
      </c>
      <c r="I1655" s="246" t="n"/>
      <c r="J1655" s="47">
        <f>+(((G1655-F1655)-(H1655-F1655))/(H1655-F1655))*100</f>
        <v/>
      </c>
      <c r="K1655" s="51" t="n"/>
      <c r="L1655" s="51" t="n"/>
      <c r="M1655" s="50" t="n"/>
      <c r="O1655" s="295">
        <f>+(H1655-F1655)/10</f>
        <v/>
      </c>
      <c r="P1655" s="26" t="inlineStr">
        <is>
          <t>FALSO</t>
        </is>
      </c>
      <c r="Q1655" s="26" t="inlineStr">
        <is>
          <t>FALSO</t>
        </is>
      </c>
      <c r="R1655" s="149" t="inlineStr">
        <is>
          <t>Esperado</t>
        </is>
      </c>
      <c r="S1655" s="149" t="inlineStr">
        <is>
          <t>Esperado</t>
        </is>
      </c>
      <c r="T1655" s="149" t="inlineStr">
        <is>
          <t>Dato Válido</t>
        </is>
      </c>
      <c r="U1655" s="149" t="n"/>
    </row>
    <row r="1656" ht="15.75" customHeight="1" s="412">
      <c r="A1656" s="15" t="n">
        <v>2319</v>
      </c>
      <c r="B1656" s="16" t="n">
        <v>89</v>
      </c>
      <c r="C1656" s="52" t="n">
        <v>312</v>
      </c>
      <c r="D1656" s="52" t="n">
        <v>8</v>
      </c>
      <c r="E1656" s="53" t="n">
        <v>43550</v>
      </c>
      <c r="F1656" s="54" t="n">
        <v>5188</v>
      </c>
      <c r="G1656" s="52" t="n">
        <v>7943</v>
      </c>
      <c r="H1656" s="52" t="n">
        <v>7454</v>
      </c>
      <c r="I1656" s="246" t="n"/>
      <c r="J1656" s="47">
        <f>+(((G1656-F1656)-(H1656-F1656))/(H1656-F1656))*100</f>
        <v/>
      </c>
      <c r="K1656" s="51">
        <f>AVERAGE(J1656:J1657)</f>
        <v/>
      </c>
      <c r="L1656" s="51">
        <f>_xlfn.STDEV.S(J1656,J1657)</f>
        <v/>
      </c>
      <c r="M1656" s="50" t="n"/>
      <c r="O1656" s="295">
        <f>+(H1656-F1656)/10</f>
        <v/>
      </c>
      <c r="P1656" s="26" t="inlineStr">
        <is>
          <t>FALSO</t>
        </is>
      </c>
      <c r="Q1656" s="26" t="inlineStr">
        <is>
          <t>FALSO</t>
        </is>
      </c>
      <c r="R1656" s="149" t="inlineStr">
        <is>
          <t>Esperado</t>
        </is>
      </c>
      <c r="S1656" s="149" t="inlineStr">
        <is>
          <t>Esperado</t>
        </is>
      </c>
      <c r="T1656" s="149" t="inlineStr">
        <is>
          <t>Dato Válido</t>
        </is>
      </c>
      <c r="U1656" s="149" t="n"/>
    </row>
    <row r="1657" ht="15.75" customHeight="1" s="412">
      <c r="A1657" s="15" t="n">
        <v>2320</v>
      </c>
      <c r="B1657" s="16" t="n">
        <v>90</v>
      </c>
      <c r="C1657" s="52" t="n">
        <v>312</v>
      </c>
      <c r="D1657" s="52" t="n">
        <v>8</v>
      </c>
      <c r="E1657" s="53" t="n">
        <v>43550</v>
      </c>
      <c r="F1657" s="54" t="n">
        <v>5202</v>
      </c>
      <c r="G1657" s="52" t="n">
        <v>7830</v>
      </c>
      <c r="H1657" s="52" t="n">
        <v>7363</v>
      </c>
      <c r="I1657" s="246" t="n"/>
      <c r="J1657" s="47">
        <f>+(((G1657-F1657)-(H1657-F1657))/(H1657-F1657))*100</f>
        <v/>
      </c>
      <c r="K1657" s="50" t="n"/>
      <c r="L1657" s="50" t="n"/>
      <c r="M1657" s="50" t="n"/>
      <c r="O1657" s="295">
        <f>+(H1657-F1657)/10</f>
        <v/>
      </c>
      <c r="P1657" s="26" t="inlineStr">
        <is>
          <t>FALSO</t>
        </is>
      </c>
      <c r="Q1657" s="26" t="inlineStr">
        <is>
          <t>FALSO</t>
        </is>
      </c>
      <c r="R1657" s="149" t="inlineStr">
        <is>
          <t>No esperado</t>
        </is>
      </c>
      <c r="S1657" s="149" t="inlineStr">
        <is>
          <t>Esperado</t>
        </is>
      </c>
      <c r="T1657" s="149" t="inlineStr">
        <is>
          <t>Dato Válido</t>
        </is>
      </c>
      <c r="U1657" s="149" t="n"/>
    </row>
    <row r="1658" ht="15.75" customHeight="1" s="412">
      <c r="A1658" s="15" t="n">
        <v>2769</v>
      </c>
      <c r="B1658" s="16" t="n">
        <v>141</v>
      </c>
      <c r="C1658" s="52" t="n">
        <v>312</v>
      </c>
      <c r="D1658" s="52" t="n">
        <v>10</v>
      </c>
      <c r="E1658" s="53" t="n">
        <v>43564</v>
      </c>
      <c r="F1658" s="54" t="n">
        <v>5187</v>
      </c>
      <c r="G1658" s="52" t="n">
        <v>7281</v>
      </c>
      <c r="H1658" s="52" t="n">
        <v>6926</v>
      </c>
      <c r="I1658" s="52" t="n"/>
      <c r="J1658" s="47">
        <f>+(((G1658-F1658)-(H1658-F1658))/(H1658-F1658))*100</f>
        <v/>
      </c>
      <c r="K1658" s="51">
        <f>AVERAGE(J1658:J1659)</f>
        <v/>
      </c>
      <c r="L1658" s="51">
        <f>_xlfn.STDEV.S(J1658,J1659)</f>
        <v/>
      </c>
      <c r="M1658" s="50">
        <f>(K1656-K1658)/14</f>
        <v/>
      </c>
      <c r="N1658" s="295">
        <f>(K1652-K1658)/43</f>
        <v/>
      </c>
      <c r="O1658" s="295">
        <f>+(H1658-F1658)/10</f>
        <v/>
      </c>
      <c r="P1658" s="26" t="inlineStr">
        <is>
          <t>FALSO</t>
        </is>
      </c>
      <c r="Q1658" s="26" t="inlineStr">
        <is>
          <t>FALSO</t>
        </is>
      </c>
      <c r="R1658" s="149" t="inlineStr">
        <is>
          <t>No esperado</t>
        </is>
      </c>
      <c r="S1658" s="149" t="inlineStr">
        <is>
          <t>Esperado</t>
        </is>
      </c>
      <c r="T1658" s="149" t="inlineStr">
        <is>
          <t>Dato Válido</t>
        </is>
      </c>
      <c r="U1658" s="149" t="n"/>
    </row>
    <row r="1659" ht="15.75" customHeight="1" s="412">
      <c r="A1659" s="15" t="n">
        <v>2770</v>
      </c>
      <c r="B1659" s="16" t="n">
        <v>142</v>
      </c>
      <c r="C1659" s="52" t="n">
        <v>312</v>
      </c>
      <c r="D1659" s="52" t="n">
        <v>10</v>
      </c>
      <c r="E1659" s="53" t="n">
        <v>43564</v>
      </c>
      <c r="F1659" s="54" t="n">
        <v>5229</v>
      </c>
      <c r="G1659" s="52" t="n">
        <v>7302</v>
      </c>
      <c r="H1659" s="52" t="n">
        <v>7017</v>
      </c>
      <c r="I1659" s="52" t="n"/>
      <c r="J1659" s="47">
        <f>+(((G1659-F1659)-(H1659-F1659))/(H1659-F1659))*100</f>
        <v/>
      </c>
      <c r="K1659" s="50" t="n"/>
      <c r="L1659" s="50" t="n"/>
      <c r="M1659" s="50" t="n"/>
      <c r="O1659" s="295">
        <f>+(H1659-F1659)/10</f>
        <v/>
      </c>
      <c r="P1659" s="26" t="inlineStr">
        <is>
          <t>FALSO</t>
        </is>
      </c>
      <c r="Q1659" s="26" t="inlineStr">
        <is>
          <t>VERDADERO</t>
        </is>
      </c>
      <c r="R1659" s="149" t="inlineStr">
        <is>
          <t>Esperado</t>
        </is>
      </c>
      <c r="S1659" s="149" t="inlineStr">
        <is>
          <t>Esperado</t>
        </is>
      </c>
      <c r="T1659" s="149" t="inlineStr">
        <is>
          <t>Dato Válido</t>
        </is>
      </c>
      <c r="U1659" s="149" t="n"/>
    </row>
    <row r="1660" ht="15.75" customHeight="1" s="412">
      <c r="A1660" s="5" t="n">
        <v>539</v>
      </c>
      <c r="B1660" s="252" t="n">
        <v>189</v>
      </c>
      <c r="C1660" s="255" t="n">
        <v>313</v>
      </c>
      <c r="D1660" s="255" t="n">
        <v>2</v>
      </c>
      <c r="E1660" s="58" t="n">
        <v>43517</v>
      </c>
      <c r="F1660" s="255" t="n">
        <v>5261</v>
      </c>
      <c r="G1660" s="255" t="n">
        <v>8019</v>
      </c>
      <c r="H1660" s="255" t="n">
        <v>7344</v>
      </c>
      <c r="I1660" s="255" t="n">
        <v>9</v>
      </c>
      <c r="J1660" s="59">
        <f>+(((G1660-F1660)-(H1660-F1660))/(H1660-F1660))*100</f>
        <v/>
      </c>
      <c r="K1660" s="34">
        <f>AVERAGE(J1660:J1661)</f>
        <v/>
      </c>
      <c r="L1660" s="34">
        <f>_xlfn.STDEV.S(J1660,J1661)</f>
        <v/>
      </c>
      <c r="M1660" s="35" t="n">
        <v>2</v>
      </c>
      <c r="O1660" s="295">
        <f>+(H1660-F1660)/10</f>
        <v/>
      </c>
      <c r="P1660" s="26" t="inlineStr">
        <is>
          <t>FALSO</t>
        </is>
      </c>
      <c r="Q1660" s="26" t="inlineStr">
        <is>
          <t>FALSO</t>
        </is>
      </c>
      <c r="R1660" s="149" t="inlineStr">
        <is>
          <t>Esperado</t>
        </is>
      </c>
      <c r="S1660" s="149" t="inlineStr">
        <is>
          <t>No Esperado</t>
        </is>
      </c>
      <c r="T1660" s="149" t="inlineStr">
        <is>
          <t>Se descarta</t>
        </is>
      </c>
      <c r="U1660" s="149" t="n"/>
    </row>
    <row r="1661" ht="15.75" customHeight="1" s="412">
      <c r="A1661" s="5" t="n">
        <v>540</v>
      </c>
      <c r="B1661" s="252" t="n">
        <v>190</v>
      </c>
      <c r="C1661" s="255" t="n">
        <v>313</v>
      </c>
      <c r="D1661" s="255" t="n">
        <v>2</v>
      </c>
      <c r="E1661" s="58" t="n">
        <v>43517</v>
      </c>
      <c r="F1661" s="255" t="n">
        <v>5238</v>
      </c>
      <c r="G1661" s="255" t="n">
        <v>8097</v>
      </c>
      <c r="H1661" s="255" t="n">
        <v>7419</v>
      </c>
      <c r="I1661" s="255" t="n"/>
      <c r="J1661" s="59">
        <f>+(((G1661-F1661)-(H1661-F1661))/(H1661-F1661))*100</f>
        <v/>
      </c>
      <c r="K1661" s="35" t="n"/>
      <c r="L1661" s="35" t="n"/>
      <c r="M1661" s="35" t="n"/>
      <c r="O1661" s="295">
        <f>+(H1661-F1661)/10</f>
        <v/>
      </c>
      <c r="P1661" s="26" t="inlineStr">
        <is>
          <t>FALSO</t>
        </is>
      </c>
      <c r="Q1661" s="26" t="inlineStr">
        <is>
          <t>FALSO</t>
        </is>
      </c>
      <c r="R1661" s="149" t="inlineStr">
        <is>
          <t>Esperado</t>
        </is>
      </c>
      <c r="S1661" s="149" t="inlineStr">
        <is>
          <t>No Esperado</t>
        </is>
      </c>
      <c r="T1661" s="149" t="inlineStr">
        <is>
          <t>Se descarta</t>
        </is>
      </c>
      <c r="U1661" s="149" t="n"/>
    </row>
    <row r="1662" ht="15.75" customHeight="1" s="412">
      <c r="A1662" s="5" t="n">
        <v>1193</v>
      </c>
      <c r="B1662" s="252" t="n">
        <v>147</v>
      </c>
      <c r="C1662" s="255" t="n">
        <v>313</v>
      </c>
      <c r="D1662" s="255" t="n">
        <v>4</v>
      </c>
      <c r="E1662" s="58" t="n">
        <v>43524</v>
      </c>
      <c r="F1662" s="255" t="n">
        <v>5265</v>
      </c>
      <c r="G1662" s="255" t="n">
        <v>8057</v>
      </c>
      <c r="H1662" s="255" t="n">
        <v>7332</v>
      </c>
      <c r="I1662" s="255" t="n">
        <v>11</v>
      </c>
      <c r="J1662" s="59">
        <f>+(((G1662-F1662)-(H1662-F1662))/(H1662-F1662))*100</f>
        <v/>
      </c>
      <c r="K1662" s="34">
        <f>AVERAGE(J1662:J1663)</f>
        <v/>
      </c>
      <c r="L1662" s="34">
        <f>_xlfn.STDEV.S(J1662,J1663)</f>
        <v/>
      </c>
      <c r="M1662" s="35" t="n"/>
      <c r="O1662" s="295">
        <f>+(H1662-F1662)/10</f>
        <v/>
      </c>
      <c r="P1662" s="26" t="inlineStr">
        <is>
          <t>FALSO</t>
        </is>
      </c>
      <c r="Q1662" s="26" t="inlineStr">
        <is>
          <t>FALSO</t>
        </is>
      </c>
      <c r="R1662" s="149" t="inlineStr">
        <is>
          <t>No Esperado</t>
        </is>
      </c>
      <c r="S1662" s="149" t="inlineStr">
        <is>
          <t>Esperado</t>
        </is>
      </c>
      <c r="T1662" s="149" t="inlineStr">
        <is>
          <t>Dato Válido</t>
        </is>
      </c>
      <c r="U1662" s="149" t="n"/>
    </row>
    <row r="1663" ht="15.75" customHeight="1" s="412">
      <c r="A1663" s="5" t="n">
        <v>1194</v>
      </c>
      <c r="B1663" s="252" t="n">
        <v>148</v>
      </c>
      <c r="C1663" s="255" t="n">
        <v>313</v>
      </c>
      <c r="D1663" s="255" t="n">
        <v>4</v>
      </c>
      <c r="E1663" s="58" t="n">
        <v>43524</v>
      </c>
      <c r="F1663" s="255" t="n">
        <v>5186</v>
      </c>
      <c r="G1663" s="255" t="n">
        <v>8300</v>
      </c>
      <c r="H1663" s="255" t="n">
        <v>7447</v>
      </c>
      <c r="I1663" s="255" t="n"/>
      <c r="J1663" s="59">
        <f>+(((G1663-F1663)-(H1663-F1663))/(H1663-F1663))*100</f>
        <v/>
      </c>
      <c r="K1663" s="34" t="n"/>
      <c r="L1663" s="34" t="n"/>
      <c r="M1663" s="35" t="n"/>
      <c r="O1663" s="295">
        <f>+(H1663-F1663)/10</f>
        <v/>
      </c>
      <c r="P1663" s="26" t="inlineStr">
        <is>
          <t>FALSO</t>
        </is>
      </c>
      <c r="Q1663" s="26" t="inlineStr">
        <is>
          <t>FALSO</t>
        </is>
      </c>
      <c r="R1663" s="149" t="inlineStr">
        <is>
          <t>Esperado</t>
        </is>
      </c>
      <c r="S1663" s="149" t="inlineStr">
        <is>
          <t>Esperado</t>
        </is>
      </c>
      <c r="T1663" s="149" t="inlineStr">
        <is>
          <t>Dato Válido</t>
        </is>
      </c>
      <c r="U1663" s="149" t="n"/>
    </row>
    <row r="1664" ht="15.75" customHeight="1" s="412">
      <c r="A1664" s="5" t="n">
        <v>1843</v>
      </c>
      <c r="B1664" s="252" t="n">
        <v>147</v>
      </c>
      <c r="C1664" s="255" t="n">
        <v>313</v>
      </c>
      <c r="D1664" s="255" t="n">
        <v>6</v>
      </c>
      <c r="E1664" s="58" t="n">
        <v>43535</v>
      </c>
      <c r="F1664" s="255" t="n">
        <v>5265</v>
      </c>
      <c r="G1664" s="255" t="n">
        <v>8494</v>
      </c>
      <c r="H1664" s="255" t="n">
        <v>7651</v>
      </c>
      <c r="I1664" s="255" t="n">
        <v>9</v>
      </c>
      <c r="J1664" s="59">
        <f>+(((G1664-F1664)-(H1664-F1664))/(H1664-F1664))*100</f>
        <v/>
      </c>
      <c r="K1664" s="34">
        <f>AVERAGE(J1664:J1665)</f>
        <v/>
      </c>
      <c r="L1664" s="34">
        <f>_xlfn.STDEV.S(J1664,J1665)</f>
        <v/>
      </c>
      <c r="M1664" s="35" t="n"/>
      <c r="O1664" s="295">
        <f>+(H1664-F1664)/10</f>
        <v/>
      </c>
      <c r="P1664" s="26" t="inlineStr">
        <is>
          <t>VERDADERO</t>
        </is>
      </c>
      <c r="Q1664" s="26" t="inlineStr">
        <is>
          <t>FALSO</t>
        </is>
      </c>
      <c r="R1664" s="149" t="inlineStr">
        <is>
          <t>Esperado</t>
        </is>
      </c>
      <c r="S1664" s="149" t="inlineStr">
        <is>
          <t>Esperado</t>
        </is>
      </c>
      <c r="T1664" s="149" t="inlineStr">
        <is>
          <t>Dato Válido</t>
        </is>
      </c>
      <c r="U1664" s="149" t="n"/>
    </row>
    <row r="1665" ht="15.75" customHeight="1" s="412">
      <c r="A1665" s="5" t="n">
        <v>1844</v>
      </c>
      <c r="B1665" s="252" t="n">
        <v>148</v>
      </c>
      <c r="C1665" s="255" t="n">
        <v>313</v>
      </c>
      <c r="D1665" s="255" t="n">
        <v>6</v>
      </c>
      <c r="E1665" s="58" t="n">
        <v>43535</v>
      </c>
      <c r="F1665" s="255" t="n">
        <v>5186</v>
      </c>
      <c r="G1665" s="255" t="n">
        <v>8496</v>
      </c>
      <c r="H1665" s="255" t="n">
        <v>7624</v>
      </c>
      <c r="I1665" s="255" t="n"/>
      <c r="J1665" s="59">
        <f>+(((G1665-F1665)-(H1665-F1665))/(H1665-F1665))*100</f>
        <v/>
      </c>
      <c r="K1665" s="35" t="n"/>
      <c r="L1665" s="35" t="n"/>
      <c r="M1665" s="35" t="n"/>
      <c r="O1665" s="295">
        <f>+(H1665-F1665)/10</f>
        <v/>
      </c>
      <c r="P1665" s="26" t="inlineStr">
        <is>
          <t>FALSO</t>
        </is>
      </c>
      <c r="Q1665" s="26" t="inlineStr">
        <is>
          <t>FALSO</t>
        </is>
      </c>
      <c r="R1665" s="149" t="inlineStr">
        <is>
          <t>Esperado</t>
        </is>
      </c>
      <c r="S1665" s="149" t="inlineStr">
        <is>
          <t>Esperado</t>
        </is>
      </c>
      <c r="T1665" s="149" t="inlineStr">
        <is>
          <t>Dato Válido</t>
        </is>
      </c>
      <c r="U1665" s="149" t="n"/>
    </row>
    <row r="1666" ht="15.75" customHeight="1" s="412">
      <c r="A1666" s="15" t="n">
        <v>2321</v>
      </c>
      <c r="B1666" s="16" t="n">
        <v>91</v>
      </c>
      <c r="C1666" s="60" t="n">
        <v>313</v>
      </c>
      <c r="D1666" s="60" t="n">
        <v>8</v>
      </c>
      <c r="E1666" s="61" t="n">
        <v>43550</v>
      </c>
      <c r="F1666" s="62" t="n">
        <v>5252</v>
      </c>
      <c r="G1666" s="60" t="n">
        <v>7983</v>
      </c>
      <c r="H1666" s="60" t="n">
        <v>7600</v>
      </c>
      <c r="I1666" s="255" t="n"/>
      <c r="J1666" s="59">
        <f>+(((G1666-F1666)-(H1666-F1666))/(H1666-F1666))*100</f>
        <v/>
      </c>
      <c r="K1666" s="34">
        <f>AVERAGE(J1666:J1667)</f>
        <v/>
      </c>
      <c r="L1666" s="34">
        <f>_xlfn.STDEV.S(J1666,J1667)</f>
        <v/>
      </c>
      <c r="M1666" s="50" t="n"/>
      <c r="N1666" s="295">
        <f>(K1660-K1666)/43</f>
        <v/>
      </c>
      <c r="O1666" s="295">
        <f>+(H1666-F1666)/10</f>
        <v/>
      </c>
      <c r="P1666" s="26" t="inlineStr">
        <is>
          <t>FALSO</t>
        </is>
      </c>
      <c r="Q1666" s="26" t="inlineStr">
        <is>
          <t>FALSO</t>
        </is>
      </c>
      <c r="R1666" s="149" t="inlineStr">
        <is>
          <t>No Esperado</t>
        </is>
      </c>
      <c r="S1666" s="149" t="inlineStr">
        <is>
          <t>Esperado</t>
        </is>
      </c>
      <c r="T1666" s="149" t="inlineStr">
        <is>
          <t>Dato Válido</t>
        </is>
      </c>
      <c r="U1666" s="149" t="n"/>
    </row>
    <row r="1667" ht="15.75" customHeight="1" s="412">
      <c r="A1667" s="15" t="n">
        <v>2322</v>
      </c>
      <c r="B1667" s="16" t="n">
        <v>92</v>
      </c>
      <c r="C1667" s="60" t="n">
        <v>313</v>
      </c>
      <c r="D1667" s="60" t="n">
        <v>8</v>
      </c>
      <c r="E1667" s="61" t="n">
        <v>43550</v>
      </c>
      <c r="F1667" s="62" t="n">
        <v>5241</v>
      </c>
      <c r="G1667" s="60" t="n">
        <v>7950</v>
      </c>
      <c r="H1667" s="60" t="n">
        <v>7572</v>
      </c>
      <c r="I1667" s="255" t="n"/>
      <c r="J1667" s="59">
        <f>+(((G1667-F1667)-(H1667-F1667))/(H1667-F1667))*100</f>
        <v/>
      </c>
      <c r="K1667" s="35" t="n"/>
      <c r="L1667" s="35" t="n"/>
      <c r="M1667" s="35" t="n"/>
      <c r="O1667" s="295">
        <f>+(H1667-F1667)/10</f>
        <v/>
      </c>
      <c r="P1667" s="26" t="inlineStr">
        <is>
          <t>FALSO</t>
        </is>
      </c>
      <c r="Q1667" s="26" t="inlineStr">
        <is>
          <t>FALSO</t>
        </is>
      </c>
      <c r="R1667" s="149" t="inlineStr">
        <is>
          <t>No Esperado</t>
        </is>
      </c>
      <c r="S1667" s="149" t="inlineStr">
        <is>
          <t>Esperado</t>
        </is>
      </c>
      <c r="T1667" s="149" t="inlineStr">
        <is>
          <t>Dato Válido</t>
        </is>
      </c>
      <c r="U1667" s="149" t="n"/>
    </row>
    <row r="1668" ht="15.75" customHeight="1" s="412">
      <c r="A1668" s="5" t="n">
        <v>203</v>
      </c>
      <c r="B1668" s="252" t="n">
        <v>203</v>
      </c>
      <c r="C1668" s="201" t="n">
        <v>314</v>
      </c>
      <c r="D1668" s="201" t="n">
        <v>1</v>
      </c>
      <c r="E1668" s="8" t="n">
        <v>43514</v>
      </c>
      <c r="F1668" s="201" t="n">
        <v>5215</v>
      </c>
      <c r="G1668" s="201" t="n">
        <v>8595</v>
      </c>
      <c r="H1668" s="201" t="n">
        <v>7688</v>
      </c>
      <c r="I1668" s="201" t="n">
        <v>10</v>
      </c>
      <c r="J1668" s="9">
        <f>+(((G1668-F1668)-(H1668-F1668))/(H1668-F1668))*100</f>
        <v/>
      </c>
      <c r="K1668" s="33">
        <f>AVERAGE(J1668:J1669)</f>
        <v/>
      </c>
      <c r="L1668" s="33">
        <f>_xlfn.STDEV.S(J1668,J1669)</f>
        <v/>
      </c>
      <c r="M1668" s="13" t="n">
        <v>1</v>
      </c>
      <c r="O1668" s="295">
        <f>+(H1668-F1668)/10</f>
        <v/>
      </c>
      <c r="P1668" s="26" t="inlineStr">
        <is>
          <t>FALSO</t>
        </is>
      </c>
      <c r="Q1668" s="26" t="inlineStr">
        <is>
          <t>FALSO</t>
        </is>
      </c>
      <c r="R1668" s="149" t="inlineStr">
        <is>
          <t>Esperado</t>
        </is>
      </c>
      <c r="S1668" s="149" t="inlineStr">
        <is>
          <t>Esperado</t>
        </is>
      </c>
      <c r="T1668" s="149" t="inlineStr">
        <is>
          <t>Dato Válido</t>
        </is>
      </c>
      <c r="U1668" s="149" t="n"/>
    </row>
    <row r="1669" ht="15.75" customHeight="1" s="412">
      <c r="A1669" s="5" t="n">
        <v>204</v>
      </c>
      <c r="B1669" s="252" t="n">
        <v>204</v>
      </c>
      <c r="C1669" s="201" t="n">
        <v>314</v>
      </c>
      <c r="D1669" s="201" t="n">
        <v>1</v>
      </c>
      <c r="E1669" s="8" t="n">
        <v>43514</v>
      </c>
      <c r="F1669" s="201" t="n">
        <v>5239</v>
      </c>
      <c r="G1669" s="201" t="n">
        <v>8717</v>
      </c>
      <c r="H1669" s="201" t="n">
        <v>7793</v>
      </c>
      <c r="I1669" s="201" t="n"/>
      <c r="J1669" s="9">
        <f>+(((G1669-F1669)-(H1669-F1669))/(H1669-F1669))*100</f>
        <v/>
      </c>
      <c r="K1669" s="33" t="n"/>
      <c r="L1669" s="33" t="n"/>
      <c r="M1669" s="13" t="n"/>
      <c r="O1669" s="295">
        <f>+(H1669-F1669)/10</f>
        <v/>
      </c>
      <c r="P1669" s="26" t="inlineStr">
        <is>
          <t>FALSO</t>
        </is>
      </c>
      <c r="Q1669" s="26" t="inlineStr">
        <is>
          <t>FALSO</t>
        </is>
      </c>
      <c r="R1669" s="149" t="inlineStr">
        <is>
          <t>Esperado</t>
        </is>
      </c>
      <c r="S1669" s="149" t="inlineStr">
        <is>
          <t>Esperado</t>
        </is>
      </c>
      <c r="T1669" s="149" t="inlineStr">
        <is>
          <t>Dato Válido</t>
        </is>
      </c>
      <c r="U1669" s="149" t="n"/>
    </row>
    <row r="1670" ht="15.75" customHeight="1" s="412">
      <c r="A1670" s="5" t="n">
        <v>857</v>
      </c>
      <c r="B1670" s="252" t="n">
        <v>203</v>
      </c>
      <c r="C1670" s="201" t="n">
        <v>314</v>
      </c>
      <c r="D1670" s="201" t="n">
        <v>3</v>
      </c>
      <c r="E1670" s="8" t="n">
        <v>43521</v>
      </c>
      <c r="F1670" s="201" t="n">
        <v>5215</v>
      </c>
      <c r="G1670" s="201" t="n">
        <v>9170</v>
      </c>
      <c r="H1670" s="201" t="n">
        <v>8155</v>
      </c>
      <c r="I1670" s="201" t="n">
        <v>9</v>
      </c>
      <c r="J1670" s="9">
        <f>+(((G1670-F1670)-(H1670-F1670))/(H1670-F1670))*100</f>
        <v/>
      </c>
      <c r="K1670" s="33">
        <f>AVERAGE(J1670:J1671)</f>
        <v/>
      </c>
      <c r="L1670" s="33">
        <f>_xlfn.STDEV.S(J1670,J1671)</f>
        <v/>
      </c>
      <c r="M1670" s="13" t="n"/>
      <c r="O1670" s="295">
        <f>+(H1670-F1670)/10</f>
        <v/>
      </c>
      <c r="P1670" s="26" t="inlineStr">
        <is>
          <t>VERDADERO</t>
        </is>
      </c>
      <c r="Q1670" s="26" t="inlineStr">
        <is>
          <t>FALSO</t>
        </is>
      </c>
      <c r="R1670" s="149" t="inlineStr">
        <is>
          <t>Esperado</t>
        </is>
      </c>
      <c r="S1670" s="149" t="inlineStr">
        <is>
          <t>Esperado</t>
        </is>
      </c>
      <c r="T1670" s="149" t="inlineStr">
        <is>
          <t>Dato Válido</t>
        </is>
      </c>
      <c r="U1670" s="149" t="n"/>
    </row>
    <row r="1671" ht="15.75" customHeight="1" s="412">
      <c r="A1671" s="5" t="n">
        <v>858</v>
      </c>
      <c r="B1671" s="252" t="n">
        <v>204</v>
      </c>
      <c r="C1671" s="201" t="n">
        <v>314</v>
      </c>
      <c r="D1671" s="201" t="n">
        <v>3</v>
      </c>
      <c r="E1671" s="8" t="n">
        <v>43521</v>
      </c>
      <c r="F1671" s="201" t="n">
        <v>5239</v>
      </c>
      <c r="G1671" s="201" t="n">
        <v>9159</v>
      </c>
      <c r="H1671" s="201" t="n">
        <v>8139</v>
      </c>
      <c r="I1671" s="201" t="n"/>
      <c r="J1671" s="9">
        <f>+(((G1671-F1671)-(H1671-F1671))/(H1671-F1671))*100</f>
        <v/>
      </c>
      <c r="K1671" s="13" t="n"/>
      <c r="L1671" s="13" t="n"/>
      <c r="M1671" s="13" t="n"/>
      <c r="O1671" s="295">
        <f>+(H1671-F1671)/10</f>
        <v/>
      </c>
      <c r="P1671" s="26" t="inlineStr">
        <is>
          <t>FALSO</t>
        </is>
      </c>
      <c r="Q1671" s="26" t="inlineStr">
        <is>
          <t>FALSO</t>
        </is>
      </c>
      <c r="R1671" s="149" t="inlineStr">
        <is>
          <t>No esperado</t>
        </is>
      </c>
      <c r="S1671" s="149" t="inlineStr">
        <is>
          <t>Esperado</t>
        </is>
      </c>
      <c r="T1671" s="149" t="inlineStr">
        <is>
          <t>Dato Válido</t>
        </is>
      </c>
      <c r="U1671" s="149" t="n"/>
    </row>
    <row r="1672" ht="15.75" customHeight="1" s="412">
      <c r="A1672" s="5" t="n">
        <v>1507</v>
      </c>
      <c r="B1672" s="252" t="n">
        <v>203</v>
      </c>
      <c r="C1672" s="201" t="n">
        <v>314</v>
      </c>
      <c r="D1672" s="201" t="n">
        <v>5</v>
      </c>
      <c r="E1672" s="8" t="n">
        <v>43531</v>
      </c>
      <c r="F1672" s="201" t="n">
        <v>5215</v>
      </c>
      <c r="G1672" s="201" t="n">
        <v>7218</v>
      </c>
      <c r="H1672" s="201" t="n">
        <v>6933</v>
      </c>
      <c r="I1672" s="201" t="n">
        <v>3</v>
      </c>
      <c r="J1672" s="9">
        <f>+(((G1672-F1672)-(H1672-F1672))/(H1672-F1672))*100</f>
        <v/>
      </c>
      <c r="K1672" s="33">
        <f>AVERAGE(J1672:J1673)</f>
        <v/>
      </c>
      <c r="L1672" s="33">
        <f>_xlfn.STDEV.S(J1672,J1673)</f>
        <v/>
      </c>
      <c r="M1672" s="13" t="n"/>
      <c r="O1672" s="295">
        <f>+(H1672-F1672)/10</f>
        <v/>
      </c>
      <c r="P1672" s="26" t="inlineStr">
        <is>
          <t>FALSO</t>
        </is>
      </c>
      <c r="Q1672" s="26" t="inlineStr">
        <is>
          <t>FALSO</t>
        </is>
      </c>
      <c r="R1672" s="149" t="inlineStr">
        <is>
          <t>No esperado</t>
        </is>
      </c>
      <c r="S1672" s="149" t="inlineStr">
        <is>
          <t>Esperado</t>
        </is>
      </c>
      <c r="T1672" s="149" t="inlineStr">
        <is>
          <t>Dato Válido</t>
        </is>
      </c>
      <c r="U1672" s="149" t="n"/>
    </row>
    <row r="1673" ht="15.75" customHeight="1" s="412">
      <c r="A1673" s="5" t="n">
        <v>1508</v>
      </c>
      <c r="B1673" s="252" t="n">
        <v>204</v>
      </c>
      <c r="C1673" s="201" t="n">
        <v>314</v>
      </c>
      <c r="D1673" s="201" t="n">
        <v>5</v>
      </c>
      <c r="E1673" s="8" t="n">
        <v>43531</v>
      </c>
      <c r="F1673" s="201" t="n">
        <v>5239</v>
      </c>
      <c r="G1673" s="201" t="n">
        <v>7043</v>
      </c>
      <c r="H1673" s="201" t="n">
        <v>6784</v>
      </c>
      <c r="I1673" s="201" t="n"/>
      <c r="J1673" s="9">
        <f>+(((G1673-F1673)-(H1673-F1673))/(H1673-F1673))*100</f>
        <v/>
      </c>
      <c r="K1673" s="33" t="n"/>
      <c r="L1673" s="33" t="n"/>
      <c r="M1673" s="13" t="n"/>
      <c r="O1673" s="295">
        <f>+(H1673-F1673)/10</f>
        <v/>
      </c>
      <c r="P1673" s="26" t="inlineStr">
        <is>
          <t>FALSO</t>
        </is>
      </c>
      <c r="Q1673" s="26" t="inlineStr">
        <is>
          <t>FALSO</t>
        </is>
      </c>
      <c r="R1673" s="149" t="inlineStr">
        <is>
          <t>No esperado</t>
        </is>
      </c>
      <c r="S1673" s="149" t="inlineStr">
        <is>
          <t>Esperado</t>
        </is>
      </c>
      <c r="T1673" s="149" t="inlineStr">
        <is>
          <t>Dato Válido</t>
        </is>
      </c>
      <c r="U1673" s="149" t="n"/>
    </row>
    <row r="1674" ht="15.75" customHeight="1" s="412">
      <c r="A1674" s="15" t="n">
        <v>2095</v>
      </c>
      <c r="B1674" s="16" t="n">
        <v>141</v>
      </c>
      <c r="C1674" s="17" t="n">
        <v>314</v>
      </c>
      <c r="D1674" s="17" t="n">
        <v>7</v>
      </c>
      <c r="E1674" s="18" t="n">
        <v>43545</v>
      </c>
      <c r="F1674" s="19" t="n">
        <v>5187</v>
      </c>
      <c r="G1674" s="17" t="n">
        <v>8000</v>
      </c>
      <c r="H1674" s="17" t="n">
        <v>7613</v>
      </c>
      <c r="I1674" s="201" t="n"/>
      <c r="J1674" s="9">
        <f>+(((G1674-F1674)-(H1674-F1674))/(H1674-F1674))*100</f>
        <v/>
      </c>
      <c r="K1674" s="33">
        <f>AVERAGE(J1674:J1675)</f>
        <v/>
      </c>
      <c r="L1674" s="33">
        <f>_xlfn.STDEV.S(J1674,J1675)</f>
        <v/>
      </c>
      <c r="M1674" s="13">
        <f>(K1672-K1674)/14</f>
        <v/>
      </c>
      <c r="N1674" s="295">
        <f>(K1670-K1674)/24</f>
        <v/>
      </c>
      <c r="O1674" s="295">
        <f>+(H1674-F1674)/10</f>
        <v/>
      </c>
      <c r="P1674" s="26" t="inlineStr">
        <is>
          <t>FALSO</t>
        </is>
      </c>
      <c r="Q1674" s="26" t="inlineStr">
        <is>
          <t>VERDADERO</t>
        </is>
      </c>
      <c r="R1674" s="149" t="inlineStr">
        <is>
          <t>Esperado</t>
        </is>
      </c>
      <c r="S1674" s="149" t="inlineStr">
        <is>
          <t>Esperado</t>
        </is>
      </c>
      <c r="T1674" s="149" t="inlineStr">
        <is>
          <t>Dato Válido</t>
        </is>
      </c>
      <c r="U1674" s="149" t="n"/>
    </row>
    <row r="1675" ht="15.75" customHeight="1" s="412">
      <c r="A1675" s="15" t="n">
        <v>2096</v>
      </c>
      <c r="B1675" s="16" t="n">
        <v>142</v>
      </c>
      <c r="C1675" s="17" t="n">
        <v>314</v>
      </c>
      <c r="D1675" s="17" t="n">
        <v>7</v>
      </c>
      <c r="E1675" s="18" t="n">
        <v>43545</v>
      </c>
      <c r="F1675" s="19" t="n">
        <v>5229</v>
      </c>
      <c r="G1675" s="17" t="n">
        <v>7924</v>
      </c>
      <c r="H1675" s="17" t="n">
        <v>7547</v>
      </c>
      <c r="I1675" s="201" t="n"/>
      <c r="J1675" s="9">
        <f>+(((G1675-F1675)-(H1675-F1675))/(H1675-F1675))*100</f>
        <v/>
      </c>
      <c r="K1675" s="13" t="n"/>
      <c r="L1675" s="13" t="n"/>
      <c r="M1675" s="13" t="n"/>
      <c r="O1675" s="295">
        <f>+(H1675-F1675)/10</f>
        <v/>
      </c>
      <c r="P1675" s="26" t="inlineStr">
        <is>
          <t>FALSO</t>
        </is>
      </c>
      <c r="Q1675" s="26" t="inlineStr">
        <is>
          <t>FALSO</t>
        </is>
      </c>
      <c r="R1675" s="149" t="inlineStr">
        <is>
          <t>No esperado</t>
        </is>
      </c>
      <c r="S1675" s="149" t="inlineStr">
        <is>
          <t>Esperado</t>
        </is>
      </c>
      <c r="T1675" s="149" t="inlineStr">
        <is>
          <t>Dato Válido</t>
        </is>
      </c>
      <c r="U1675" s="149" t="n"/>
    </row>
    <row r="1676" ht="15.75" customHeight="1" s="412">
      <c r="A1676" s="5" t="n">
        <v>205</v>
      </c>
      <c r="B1676" s="252" t="n">
        <v>205</v>
      </c>
      <c r="C1676" s="246" t="n">
        <v>315</v>
      </c>
      <c r="D1676" s="246" t="n">
        <v>1</v>
      </c>
      <c r="E1676" s="46" t="n">
        <v>43514</v>
      </c>
      <c r="F1676" s="246" t="n">
        <v>5204</v>
      </c>
      <c r="G1676" s="246" t="n">
        <v>8792</v>
      </c>
      <c r="H1676" s="246" t="n">
        <v>7837</v>
      </c>
      <c r="I1676" s="246" t="n">
        <v>9</v>
      </c>
      <c r="J1676" s="47">
        <f>+(((G1676-F1676)-(H1676-F1676))/(H1676-F1676))*100</f>
        <v/>
      </c>
      <c r="K1676" s="51">
        <f>AVERAGE(J1676:J1677)</f>
        <v/>
      </c>
      <c r="L1676" s="51">
        <f>_xlfn.STDEV.S(J1676,J1677)</f>
        <v/>
      </c>
      <c r="M1676" s="50" t="n">
        <v>1</v>
      </c>
      <c r="O1676" s="295">
        <f>+(H1676-F1676)/10</f>
        <v/>
      </c>
      <c r="P1676" s="26" t="inlineStr">
        <is>
          <t>VERDADERO</t>
        </is>
      </c>
      <c r="Q1676" s="26" t="inlineStr">
        <is>
          <t>FALSO</t>
        </is>
      </c>
      <c r="R1676" s="149" t="inlineStr">
        <is>
          <t>Esperado</t>
        </is>
      </c>
      <c r="S1676" s="149" t="inlineStr">
        <is>
          <t>Esperado</t>
        </is>
      </c>
      <c r="T1676" s="149" t="inlineStr">
        <is>
          <t>Dato Válido</t>
        </is>
      </c>
      <c r="U1676" s="149" t="n"/>
    </row>
    <row r="1677" ht="15.75" customHeight="1" s="412">
      <c r="A1677" s="5" t="n">
        <v>206</v>
      </c>
      <c r="B1677" s="252" t="n">
        <v>206</v>
      </c>
      <c r="C1677" s="246" t="n">
        <v>315</v>
      </c>
      <c r="D1677" s="246" t="n">
        <v>1</v>
      </c>
      <c r="E1677" s="46" t="n">
        <v>43514</v>
      </c>
      <c r="F1677" s="246" t="n">
        <v>5233</v>
      </c>
      <c r="G1677" s="246" t="n">
        <v>8309</v>
      </c>
      <c r="H1677" s="246" t="n">
        <v>7548</v>
      </c>
      <c r="I1677" s="246" t="n"/>
      <c r="J1677" s="47">
        <f>+(((G1677-F1677)-(H1677-F1677))/(H1677-F1677))*100</f>
        <v/>
      </c>
      <c r="K1677" s="50" t="n"/>
      <c r="L1677" s="50" t="n"/>
      <c r="M1677" s="50" t="n"/>
      <c r="O1677" s="295">
        <f>+(H1677-F1677)/10</f>
        <v/>
      </c>
      <c r="P1677" s="26" t="inlineStr">
        <is>
          <t>FALSO</t>
        </is>
      </c>
      <c r="Q1677" s="26" t="inlineStr">
        <is>
          <t>FALSO</t>
        </is>
      </c>
      <c r="R1677" s="149" t="inlineStr">
        <is>
          <t>No esperado</t>
        </is>
      </c>
      <c r="S1677" s="149" t="inlineStr">
        <is>
          <t>Esperado</t>
        </is>
      </c>
      <c r="T1677" s="149" t="inlineStr">
        <is>
          <t>Dato Válido</t>
        </is>
      </c>
      <c r="U1677" s="149" t="n"/>
    </row>
    <row r="1678" ht="15.75" customHeight="1" s="412">
      <c r="A1678" s="5" t="n">
        <v>859</v>
      </c>
      <c r="B1678" s="252" t="n">
        <v>205</v>
      </c>
      <c r="C1678" s="246" t="n">
        <v>315</v>
      </c>
      <c r="D1678" s="246" t="n">
        <v>3</v>
      </c>
      <c r="E1678" s="46" t="n">
        <v>43521</v>
      </c>
      <c r="F1678" s="246" t="n">
        <v>5204</v>
      </c>
      <c r="G1678" s="246" t="n">
        <v>8798</v>
      </c>
      <c r="H1678" s="246" t="n">
        <v>8037</v>
      </c>
      <c r="I1678" s="246" t="n">
        <v>9</v>
      </c>
      <c r="J1678" s="47">
        <f>+(((G1678-F1678)-(H1678-F1678))/(H1678-F1678))*100</f>
        <v/>
      </c>
      <c r="K1678" s="51">
        <f>AVERAGE(J1678:J1679)</f>
        <v/>
      </c>
      <c r="L1678" s="51">
        <f>_xlfn.STDEV.S(J1678,J1679)</f>
        <v/>
      </c>
      <c r="M1678" s="50" t="n"/>
      <c r="O1678" s="295">
        <f>+(H1678-F1678)/10</f>
        <v/>
      </c>
      <c r="P1678" s="26" t="inlineStr">
        <is>
          <t>FALSO</t>
        </is>
      </c>
      <c r="Q1678" s="26" t="inlineStr">
        <is>
          <t>FALSO</t>
        </is>
      </c>
      <c r="R1678" s="149" t="inlineStr">
        <is>
          <t>Esperado</t>
        </is>
      </c>
      <c r="S1678" s="149" t="inlineStr">
        <is>
          <t>Esperado</t>
        </is>
      </c>
      <c r="T1678" s="149" t="inlineStr">
        <is>
          <t>Dato Válido</t>
        </is>
      </c>
      <c r="U1678" s="149" t="n"/>
    </row>
    <row r="1679" ht="15.75" customHeight="1" s="412">
      <c r="A1679" s="5" t="n">
        <v>860</v>
      </c>
      <c r="B1679" s="252" t="n">
        <v>206</v>
      </c>
      <c r="C1679" s="246" t="n">
        <v>315</v>
      </c>
      <c r="D1679" s="246" t="n">
        <v>3</v>
      </c>
      <c r="E1679" s="46" t="n">
        <v>43521</v>
      </c>
      <c r="F1679" s="246" t="n">
        <v>5233</v>
      </c>
      <c r="G1679" s="246" t="n">
        <v>8685</v>
      </c>
      <c r="H1679" s="246" t="n">
        <v>7934</v>
      </c>
      <c r="I1679" s="246" t="n"/>
      <c r="J1679" s="47">
        <f>+(((G1679-F1679)-(H1679-F1679))/(H1679-F1679))*100</f>
        <v/>
      </c>
      <c r="K1679" s="51" t="n"/>
      <c r="L1679" s="51" t="n"/>
      <c r="M1679" s="50" t="n"/>
      <c r="O1679" s="295">
        <f>+(H1679-F1679)/10</f>
        <v/>
      </c>
      <c r="P1679" s="26" t="inlineStr">
        <is>
          <t>FALSO</t>
        </is>
      </c>
      <c r="Q1679" s="26" t="inlineStr">
        <is>
          <t>FALSO</t>
        </is>
      </c>
      <c r="R1679" s="149" t="inlineStr">
        <is>
          <t>No esperado</t>
        </is>
      </c>
      <c r="S1679" s="149" t="inlineStr">
        <is>
          <t>Esperado</t>
        </is>
      </c>
      <c r="T1679" s="149" t="inlineStr">
        <is>
          <t>Dato Válido</t>
        </is>
      </c>
      <c r="U1679" s="149" t="n"/>
    </row>
    <row r="1680" ht="15.75" customHeight="1" s="412">
      <c r="A1680" s="5" t="n">
        <v>1509</v>
      </c>
      <c r="B1680" s="252" t="n">
        <v>205</v>
      </c>
      <c r="C1680" s="246" t="n">
        <v>315</v>
      </c>
      <c r="D1680" s="246" t="n">
        <v>5</v>
      </c>
      <c r="E1680" s="46" t="n">
        <v>43531</v>
      </c>
      <c r="F1680" s="246" t="n">
        <v>5204</v>
      </c>
      <c r="G1680" s="246" t="n">
        <v>8320</v>
      </c>
      <c r="H1680" s="246" t="n">
        <v>7732</v>
      </c>
      <c r="I1680" s="246" t="n">
        <v>8</v>
      </c>
      <c r="J1680" s="47">
        <f>+(((G1680-F1680)-(H1680-F1680))/(H1680-F1680))*100</f>
        <v/>
      </c>
      <c r="K1680" s="51">
        <f>AVERAGE(J1680:J1681)</f>
        <v/>
      </c>
      <c r="L1680" s="51">
        <f>_xlfn.STDEV.S(J1680,J1681)</f>
        <v/>
      </c>
      <c r="M1680" s="50" t="n"/>
      <c r="O1680" s="295">
        <f>+(H1680-F1680)/10</f>
        <v/>
      </c>
      <c r="P1680" s="26" t="inlineStr">
        <is>
          <t>FALSO</t>
        </is>
      </c>
      <c r="Q1680" s="26" t="inlineStr">
        <is>
          <t>FALSO</t>
        </is>
      </c>
      <c r="R1680" s="149" t="inlineStr">
        <is>
          <t>No esperado</t>
        </is>
      </c>
      <c r="S1680" s="149" t="inlineStr">
        <is>
          <t>Esperado</t>
        </is>
      </c>
      <c r="T1680" s="149" t="inlineStr">
        <is>
          <t>Dato Válido</t>
        </is>
      </c>
      <c r="U1680" s="149" t="n"/>
    </row>
    <row r="1681" ht="15.75" customHeight="1" s="412">
      <c r="A1681" s="5" t="n">
        <v>1510</v>
      </c>
      <c r="B1681" s="252" t="n">
        <v>206</v>
      </c>
      <c r="C1681" s="246" t="n">
        <v>315</v>
      </c>
      <c r="D1681" s="246" t="n">
        <v>5</v>
      </c>
      <c r="E1681" s="46" t="n">
        <v>43531</v>
      </c>
      <c r="F1681" s="246" t="n">
        <v>5233</v>
      </c>
      <c r="G1681" s="246" t="n">
        <v>8466</v>
      </c>
      <c r="H1681" s="246" t="n">
        <v>7886</v>
      </c>
      <c r="I1681" s="246" t="n"/>
      <c r="J1681" s="47">
        <f>+(((G1681-F1681)-(H1681-F1681))/(H1681-F1681))*100</f>
        <v/>
      </c>
      <c r="K1681" s="50" t="n"/>
      <c r="L1681" s="50" t="n"/>
      <c r="M1681" s="50" t="n"/>
      <c r="O1681" s="295">
        <f>+(H1681-F1681)/10</f>
        <v/>
      </c>
      <c r="P1681" s="26" t="inlineStr">
        <is>
          <t>FALSO</t>
        </is>
      </c>
      <c r="Q1681" s="26" t="inlineStr">
        <is>
          <t>FALSO</t>
        </is>
      </c>
      <c r="R1681" s="149" t="inlineStr">
        <is>
          <t>Esperado</t>
        </is>
      </c>
      <c r="S1681" s="149" t="inlineStr">
        <is>
          <t>Esperado</t>
        </is>
      </c>
      <c r="T1681" s="149" t="inlineStr">
        <is>
          <t>Dato Válido</t>
        </is>
      </c>
      <c r="U1681" s="149" t="n"/>
    </row>
    <row r="1682" ht="15.75" customHeight="1" s="412">
      <c r="A1682" s="15" t="n">
        <v>2097</v>
      </c>
      <c r="B1682" s="16" t="n">
        <v>143</v>
      </c>
      <c r="C1682" s="52" t="n">
        <v>315</v>
      </c>
      <c r="D1682" s="52" t="n">
        <v>7</v>
      </c>
      <c r="E1682" s="53" t="n">
        <v>43545</v>
      </c>
      <c r="F1682" s="54" t="n">
        <v>5229</v>
      </c>
      <c r="G1682" s="52" t="n">
        <v>8489</v>
      </c>
      <c r="H1682" s="52" t="n">
        <v>8012</v>
      </c>
      <c r="I1682" s="246" t="n"/>
      <c r="J1682" s="47">
        <f>+(((G1682-F1682)-(H1682-F1682))/(H1682-F1682))*100</f>
        <v/>
      </c>
      <c r="K1682" s="51">
        <f>AVERAGE(J1682:J1683)</f>
        <v/>
      </c>
      <c r="L1682" s="51">
        <f>_xlfn.STDEV.S(J1682,J1683)</f>
        <v/>
      </c>
      <c r="M1682" s="50">
        <f>(K1680-K1682)/14</f>
        <v/>
      </c>
      <c r="N1682" s="295">
        <f>(K1676-K1682)/31</f>
        <v/>
      </c>
      <c r="O1682" s="295">
        <f>+(H1682-F1682)/10</f>
        <v/>
      </c>
      <c r="P1682" s="26" t="inlineStr">
        <is>
          <t>FALSO</t>
        </is>
      </c>
      <c r="Q1682" s="26" t="inlineStr">
        <is>
          <t>FALSO</t>
        </is>
      </c>
      <c r="R1682" s="149" t="inlineStr">
        <is>
          <t>Esperado</t>
        </is>
      </c>
      <c r="S1682" s="149" t="inlineStr">
        <is>
          <t>Esperado</t>
        </is>
      </c>
      <c r="T1682" s="149" t="inlineStr">
        <is>
          <t>Dato Válido</t>
        </is>
      </c>
      <c r="U1682" s="149" t="n"/>
    </row>
    <row r="1683" ht="15.75" customHeight="1" s="412">
      <c r="A1683" s="15" t="n">
        <v>2098</v>
      </c>
      <c r="B1683" s="16" t="n">
        <v>144</v>
      </c>
      <c r="C1683" s="52" t="n">
        <v>315</v>
      </c>
      <c r="D1683" s="52" t="n">
        <v>7</v>
      </c>
      <c r="E1683" s="53" t="n">
        <v>43545</v>
      </c>
      <c r="F1683" s="54" t="n">
        <v>5238</v>
      </c>
      <c r="G1683" s="52" t="n">
        <v>8558</v>
      </c>
      <c r="H1683" s="52" t="n">
        <v>8065</v>
      </c>
      <c r="I1683" s="246" t="n"/>
      <c r="J1683" s="47">
        <f>+(((G1683-F1683)-(H1683-F1683))/(H1683-F1683))*100</f>
        <v/>
      </c>
      <c r="K1683" s="50" t="n"/>
      <c r="L1683" s="50" t="n"/>
      <c r="M1683" s="50" t="n"/>
      <c r="O1683" s="295">
        <f>+(H1683-F1683)/10</f>
        <v/>
      </c>
      <c r="P1683" s="26" t="inlineStr">
        <is>
          <t>FALSO</t>
        </is>
      </c>
      <c r="Q1683" s="26" t="inlineStr">
        <is>
          <t>FALSO</t>
        </is>
      </c>
      <c r="R1683" s="149" t="inlineStr">
        <is>
          <t>Esperado</t>
        </is>
      </c>
      <c r="S1683" s="149" t="inlineStr">
        <is>
          <t>Esperado</t>
        </is>
      </c>
      <c r="T1683" s="149" t="inlineStr">
        <is>
          <t>Dato Válido</t>
        </is>
      </c>
      <c r="U1683" s="149" t="n"/>
    </row>
    <row r="1684" ht="15.75" customHeight="1" s="412">
      <c r="A1684" s="5" t="n">
        <v>207</v>
      </c>
      <c r="B1684" s="252" t="n">
        <v>207</v>
      </c>
      <c r="C1684" s="201" t="n">
        <v>316</v>
      </c>
      <c r="D1684" s="201" t="n">
        <v>1</v>
      </c>
      <c r="E1684" s="8" t="n">
        <v>43514</v>
      </c>
      <c r="F1684" s="201" t="n">
        <v>5236</v>
      </c>
      <c r="G1684" s="201" t="n">
        <v>7987</v>
      </c>
      <c r="H1684" s="201" t="n">
        <v>7202</v>
      </c>
      <c r="I1684" s="201" t="n">
        <v>10</v>
      </c>
      <c r="J1684" s="9">
        <f>+(((G1684-F1684)-(H1684-F1684))/(H1684-F1684))*100</f>
        <v/>
      </c>
      <c r="K1684" s="33">
        <f>AVERAGE(J1684:J1685)</f>
        <v/>
      </c>
      <c r="L1684" s="33">
        <f>_xlfn.STDEV.S(J1684,J1685)</f>
        <v/>
      </c>
      <c r="M1684" s="13" t="n">
        <v>1</v>
      </c>
      <c r="O1684" s="295">
        <f>+(H1684-F1684)/10</f>
        <v/>
      </c>
      <c r="P1684" s="26" t="inlineStr">
        <is>
          <t>VERDADERO</t>
        </is>
      </c>
      <c r="Q1684" s="26" t="inlineStr">
        <is>
          <t>FALSO</t>
        </is>
      </c>
      <c r="R1684" s="149" t="inlineStr">
        <is>
          <t>Esperado</t>
        </is>
      </c>
      <c r="S1684" s="149" t="inlineStr">
        <is>
          <t>Esperado</t>
        </is>
      </c>
      <c r="T1684" s="149" t="inlineStr">
        <is>
          <t>Dato Válido</t>
        </is>
      </c>
      <c r="U1684" s="149" t="n"/>
    </row>
    <row r="1685" ht="15.75" customHeight="1" s="412">
      <c r="A1685" s="5" t="n">
        <v>208</v>
      </c>
      <c r="B1685" s="252" t="n">
        <v>208</v>
      </c>
      <c r="C1685" s="201" t="n">
        <v>316</v>
      </c>
      <c r="D1685" s="201" t="n">
        <v>1</v>
      </c>
      <c r="E1685" s="8" t="n">
        <v>43514</v>
      </c>
      <c r="F1685" s="201" t="n">
        <v>5202</v>
      </c>
      <c r="G1685" s="201" t="n">
        <v>7785</v>
      </c>
      <c r="H1685" s="201" t="n">
        <v>7088</v>
      </c>
      <c r="I1685" s="201" t="n"/>
      <c r="J1685" s="9">
        <f>+(((G1685-F1685)-(H1685-F1685))/(H1685-F1685))*100</f>
        <v/>
      </c>
      <c r="K1685" s="33" t="n"/>
      <c r="L1685" s="33" t="n"/>
      <c r="M1685" s="13" t="n"/>
      <c r="O1685" s="295">
        <f>+(H1685-F1685)/10</f>
        <v/>
      </c>
      <c r="P1685" s="26" t="inlineStr">
        <is>
          <t>FALSO</t>
        </is>
      </c>
      <c r="Q1685" s="26" t="inlineStr">
        <is>
          <t>FALSO</t>
        </is>
      </c>
      <c r="R1685" s="149" t="inlineStr">
        <is>
          <t>No esperado</t>
        </is>
      </c>
      <c r="S1685" s="149" t="inlineStr">
        <is>
          <t>Esperado</t>
        </is>
      </c>
      <c r="T1685" s="149" t="inlineStr">
        <is>
          <t>Dato Válido</t>
        </is>
      </c>
      <c r="U1685" s="149" t="n"/>
    </row>
    <row r="1686" ht="15.75" customHeight="1" s="412">
      <c r="A1686" s="5" t="n">
        <v>861</v>
      </c>
      <c r="B1686" s="252" t="n">
        <v>207</v>
      </c>
      <c r="C1686" s="201" t="n">
        <v>316</v>
      </c>
      <c r="D1686" s="201" t="n">
        <v>3</v>
      </c>
      <c r="E1686" s="8" t="n">
        <v>43521</v>
      </c>
      <c r="F1686" s="201" t="n">
        <v>5236</v>
      </c>
      <c r="G1686" s="201" t="n">
        <v>8202</v>
      </c>
      <c r="H1686" s="201" t="n">
        <v>7531</v>
      </c>
      <c r="I1686" s="201" t="n">
        <v>8</v>
      </c>
      <c r="J1686" s="9">
        <f>+(((G1686-F1686)-(H1686-F1686))/(H1686-F1686))*100</f>
        <v/>
      </c>
      <c r="K1686" s="33">
        <f>AVERAGE(J1686:J1687)</f>
        <v/>
      </c>
      <c r="L1686" s="33">
        <f>_xlfn.STDEV.S(J1686,J1687)</f>
        <v/>
      </c>
      <c r="M1686" s="13" t="n"/>
      <c r="O1686" s="295">
        <f>+(H1686-F1686)/10</f>
        <v/>
      </c>
      <c r="P1686" s="26" t="inlineStr">
        <is>
          <t>FALSO</t>
        </is>
      </c>
      <c r="Q1686" s="26" t="inlineStr">
        <is>
          <t>FALSO</t>
        </is>
      </c>
      <c r="R1686" s="149" t="inlineStr">
        <is>
          <t>Esperado</t>
        </is>
      </c>
      <c r="S1686" s="149" t="inlineStr">
        <is>
          <t>Esperado</t>
        </is>
      </c>
      <c r="T1686" s="149" t="inlineStr">
        <is>
          <t>Dato Válido</t>
        </is>
      </c>
      <c r="U1686" s="149" t="n"/>
    </row>
    <row r="1687" ht="15.75" customHeight="1" s="412">
      <c r="A1687" s="5" t="n">
        <v>862</v>
      </c>
      <c r="B1687" s="252" t="n">
        <v>208</v>
      </c>
      <c r="C1687" s="201" t="n">
        <v>316</v>
      </c>
      <c r="D1687" s="201" t="n">
        <v>3</v>
      </c>
      <c r="E1687" s="8" t="n">
        <v>43521</v>
      </c>
      <c r="F1687" s="201" t="n">
        <v>5202</v>
      </c>
      <c r="G1687" s="201" t="n">
        <v>8271</v>
      </c>
      <c r="H1687" s="201" t="n">
        <v>7565</v>
      </c>
      <c r="I1687" s="201" t="n"/>
      <c r="J1687" s="9">
        <f>+(((G1687-F1687)-(H1687-F1687))/(H1687-F1687))*100</f>
        <v/>
      </c>
      <c r="K1687" s="13" t="n"/>
      <c r="L1687" s="13" t="n"/>
      <c r="M1687" s="13" t="n"/>
      <c r="O1687" s="295">
        <f>+(H1687-F1687)/10</f>
        <v/>
      </c>
      <c r="P1687" s="26" t="inlineStr">
        <is>
          <t>FALSO</t>
        </is>
      </c>
      <c r="Q1687" s="26" t="inlineStr">
        <is>
          <t>FALSO</t>
        </is>
      </c>
      <c r="R1687" s="149" t="inlineStr">
        <is>
          <t>Esperado</t>
        </is>
      </c>
      <c r="S1687" s="149" t="inlineStr">
        <is>
          <t>Esperado</t>
        </is>
      </c>
      <c r="T1687" s="149" t="inlineStr">
        <is>
          <t>Dato Válido</t>
        </is>
      </c>
      <c r="U1687" s="149" t="n"/>
    </row>
    <row r="1688" ht="15.75" customHeight="1" s="412">
      <c r="A1688" s="5" t="n">
        <v>1511</v>
      </c>
      <c r="B1688" s="252" t="n">
        <v>207</v>
      </c>
      <c r="C1688" s="201" t="n">
        <v>316</v>
      </c>
      <c r="D1688" s="201" t="n">
        <v>5</v>
      </c>
      <c r="E1688" s="8" t="n">
        <v>43531</v>
      </c>
      <c r="F1688" s="201" t="n">
        <v>5236</v>
      </c>
      <c r="G1688" s="201" t="n">
        <v>8243</v>
      </c>
      <c r="H1688" s="201" t="n">
        <v>7647</v>
      </c>
      <c r="I1688" s="201" t="n">
        <v>7</v>
      </c>
      <c r="J1688" s="9">
        <f>+(((G1688-F1688)-(H1688-F1688))/(H1688-F1688))*100</f>
        <v/>
      </c>
      <c r="K1688" s="33">
        <f>AVERAGE(J1688:J1689)</f>
        <v/>
      </c>
      <c r="L1688" s="33">
        <f>_xlfn.STDEV.S(J1688,J1689)</f>
        <v/>
      </c>
      <c r="M1688" s="13" t="n"/>
      <c r="O1688" s="295">
        <f>+(H1688-F1688)/10</f>
        <v/>
      </c>
      <c r="P1688" s="26" t="inlineStr">
        <is>
          <t>FALSO</t>
        </is>
      </c>
      <c r="Q1688" s="26" t="inlineStr">
        <is>
          <t>FALSO</t>
        </is>
      </c>
      <c r="R1688" s="149" t="inlineStr">
        <is>
          <t>Esperado</t>
        </is>
      </c>
      <c r="S1688" s="149" t="inlineStr">
        <is>
          <t>Esperado</t>
        </is>
      </c>
      <c r="T1688" s="149" t="inlineStr">
        <is>
          <t>Dato Válido</t>
        </is>
      </c>
      <c r="U1688" s="149" t="n"/>
    </row>
    <row r="1689" ht="15.75" customHeight="1" s="412">
      <c r="A1689" s="5" t="n">
        <v>1512</v>
      </c>
      <c r="B1689" s="252" t="n">
        <v>208</v>
      </c>
      <c r="C1689" s="201" t="n">
        <v>316</v>
      </c>
      <c r="D1689" s="201" t="n">
        <v>5</v>
      </c>
      <c r="E1689" s="8" t="n">
        <v>43531</v>
      </c>
      <c r="F1689" s="201" t="n">
        <v>5202</v>
      </c>
      <c r="G1689" s="201" t="n">
        <v>7958</v>
      </c>
      <c r="H1689" s="201" t="n">
        <v>7413</v>
      </c>
      <c r="I1689" s="201" t="n"/>
      <c r="J1689" s="9">
        <f>+(((G1689-F1689)-(H1689-F1689))/(H1689-F1689))*100</f>
        <v/>
      </c>
      <c r="K1689" s="33" t="n"/>
      <c r="L1689" s="33" t="n"/>
      <c r="M1689" s="13" t="n"/>
      <c r="O1689" s="295">
        <f>+(H1689-F1689)/10</f>
        <v/>
      </c>
      <c r="P1689" s="26" t="inlineStr">
        <is>
          <t>FALSO</t>
        </is>
      </c>
      <c r="Q1689" s="26" t="inlineStr">
        <is>
          <t>FALSO</t>
        </is>
      </c>
      <c r="R1689" s="149" t="inlineStr">
        <is>
          <t>No esperado</t>
        </is>
      </c>
      <c r="S1689" s="149" t="inlineStr">
        <is>
          <t>Esperado</t>
        </is>
      </c>
      <c r="T1689" s="149" t="inlineStr">
        <is>
          <t>Dato Válido</t>
        </is>
      </c>
      <c r="U1689" s="149" t="n"/>
    </row>
    <row r="1690" ht="15.75" customHeight="1" s="412">
      <c r="A1690" s="15" t="n">
        <v>2099</v>
      </c>
      <c r="B1690" s="16" t="n">
        <v>145</v>
      </c>
      <c r="C1690" s="17" t="n">
        <v>316</v>
      </c>
      <c r="D1690" s="17" t="n">
        <v>7</v>
      </c>
      <c r="E1690" s="18" t="n">
        <v>43545</v>
      </c>
      <c r="F1690" s="19" t="n">
        <v>5181</v>
      </c>
      <c r="G1690" s="17" t="n">
        <v>8152</v>
      </c>
      <c r="H1690" s="17" t="n">
        <v>7676</v>
      </c>
      <c r="I1690" s="201" t="n"/>
      <c r="J1690" s="9">
        <f>+(((G1690-F1690)-(H1690-F1690))/(H1690-F1690))*100</f>
        <v/>
      </c>
      <c r="K1690" s="33">
        <f>AVERAGE(J1690:J1691)</f>
        <v/>
      </c>
      <c r="L1690" s="33">
        <f>_xlfn.STDEV.S(J1690,J1691)</f>
        <v/>
      </c>
      <c r="M1690" s="13" t="n"/>
      <c r="O1690" s="295">
        <f>+(H1690-F1690)/10</f>
        <v/>
      </c>
      <c r="P1690" s="26" t="inlineStr">
        <is>
          <t>FALSO</t>
        </is>
      </c>
      <c r="Q1690" s="26" t="inlineStr">
        <is>
          <t>FALSO</t>
        </is>
      </c>
      <c r="R1690" s="149" t="inlineStr">
        <is>
          <t>Esperado</t>
        </is>
      </c>
      <c r="S1690" s="149" t="inlineStr">
        <is>
          <t>Esperado</t>
        </is>
      </c>
      <c r="T1690" s="149" t="inlineStr">
        <is>
          <t>Dato Válido</t>
        </is>
      </c>
      <c r="U1690" s="149" t="n"/>
    </row>
    <row r="1691" ht="15.75" customHeight="1" s="412">
      <c r="A1691" s="15" t="n">
        <v>2100</v>
      </c>
      <c r="B1691" s="16" t="n">
        <v>146</v>
      </c>
      <c r="C1691" s="17" t="n">
        <v>316</v>
      </c>
      <c r="D1691" s="17" t="n">
        <v>7</v>
      </c>
      <c r="E1691" s="18" t="n">
        <v>43545</v>
      </c>
      <c r="F1691" s="19" t="n">
        <v>5179</v>
      </c>
      <c r="G1691" s="17" t="n">
        <v>8190</v>
      </c>
      <c r="H1691" s="17" t="n">
        <v>7713</v>
      </c>
      <c r="I1691" s="201" t="n"/>
      <c r="J1691" s="9">
        <f>+(((G1691-F1691)-(H1691-F1691))/(H1691-F1691))*100</f>
        <v/>
      </c>
      <c r="K1691" s="13" t="n"/>
      <c r="L1691" s="13" t="n"/>
      <c r="M1691" s="13" t="n"/>
      <c r="O1691" s="295">
        <f>+(H1691-F1691)/10</f>
        <v/>
      </c>
      <c r="P1691" s="26" t="inlineStr">
        <is>
          <t>FALSO</t>
        </is>
      </c>
      <c r="Q1691" s="26" t="inlineStr">
        <is>
          <t>FALSO</t>
        </is>
      </c>
      <c r="R1691" s="149" t="inlineStr">
        <is>
          <t>Esperado</t>
        </is>
      </c>
      <c r="S1691" s="149" t="inlineStr">
        <is>
          <t>Esperado</t>
        </is>
      </c>
      <c r="T1691" s="149" t="inlineStr">
        <is>
          <t>Dato Válido</t>
        </is>
      </c>
      <c r="U1691" s="149" t="n"/>
    </row>
    <row r="1692" ht="15.75" customHeight="1" s="412">
      <c r="A1692" s="15" t="n">
        <v>2697</v>
      </c>
      <c r="B1692" s="16" t="n">
        <v>69</v>
      </c>
      <c r="C1692" s="17" t="n">
        <v>316</v>
      </c>
      <c r="D1692" s="17" t="n">
        <v>10</v>
      </c>
      <c r="E1692" s="18" t="n">
        <v>43564</v>
      </c>
      <c r="F1692" s="19" t="n">
        <v>5248</v>
      </c>
      <c r="G1692" s="17" t="n">
        <v>7651</v>
      </c>
      <c r="H1692" s="17" t="n">
        <v>7331</v>
      </c>
      <c r="I1692" s="17" t="n"/>
      <c r="J1692" s="9">
        <f>+(((G1692-F1692)-(H1692-F1692))/(H1692-F1692))*100</f>
        <v/>
      </c>
      <c r="K1692" s="33">
        <f>AVERAGE(J1692:J1693)</f>
        <v/>
      </c>
      <c r="L1692" s="33">
        <f>_xlfn.STDEV.S(J1692,J1693)</f>
        <v/>
      </c>
      <c r="M1692" s="13">
        <f>(K1690-K1692)/19</f>
        <v/>
      </c>
      <c r="N1692" s="295">
        <f>(K1684-K1692)/50</f>
        <v/>
      </c>
      <c r="O1692" s="295">
        <f>+(H1692-F1692)/10</f>
        <v/>
      </c>
      <c r="P1692" s="26" t="inlineStr">
        <is>
          <t>FALSO</t>
        </is>
      </c>
      <c r="Q1692" s="26" t="inlineStr">
        <is>
          <t>VERDADERO</t>
        </is>
      </c>
      <c r="R1692" s="149" t="inlineStr">
        <is>
          <t>No esperado</t>
        </is>
      </c>
      <c r="S1692" s="149" t="inlineStr">
        <is>
          <t>Esperado</t>
        </is>
      </c>
      <c r="T1692" s="149" t="inlineStr">
        <is>
          <t>Dato Válido</t>
        </is>
      </c>
      <c r="U1692" s="149" t="n"/>
    </row>
    <row r="1693" ht="15.75" customHeight="1" s="412">
      <c r="A1693" s="15" t="n">
        <v>2698</v>
      </c>
      <c r="B1693" s="16" t="n">
        <v>70</v>
      </c>
      <c r="C1693" s="17" t="n">
        <v>316</v>
      </c>
      <c r="D1693" s="17" t="n">
        <v>10</v>
      </c>
      <c r="E1693" s="18" t="n">
        <v>43564</v>
      </c>
      <c r="F1693" s="19" t="n">
        <v>5266</v>
      </c>
      <c r="G1693" s="17" t="n">
        <v>7827</v>
      </c>
      <c r="H1693" s="17" t="n">
        <v>7486</v>
      </c>
      <c r="I1693" s="17" t="n"/>
      <c r="J1693" s="9">
        <f>+(((G1693-F1693)-(H1693-F1693))/(H1693-F1693))*100</f>
        <v/>
      </c>
      <c r="K1693" s="13" t="n"/>
      <c r="L1693" s="13" t="n"/>
      <c r="M1693" s="13" t="n"/>
      <c r="O1693" s="295">
        <f>+(H1693-F1693)/10</f>
        <v/>
      </c>
      <c r="P1693" s="26" t="inlineStr">
        <is>
          <t>FALSO</t>
        </is>
      </c>
      <c r="Q1693" s="26" t="inlineStr">
        <is>
          <t>FALSO</t>
        </is>
      </c>
      <c r="R1693" s="149" t="inlineStr">
        <is>
          <t>Esperado</t>
        </is>
      </c>
      <c r="S1693" s="149" t="inlineStr">
        <is>
          <t>Esperado</t>
        </is>
      </c>
      <c r="T1693" s="149" t="inlineStr">
        <is>
          <t>Dato Válido</t>
        </is>
      </c>
      <c r="U1693" s="149" t="n"/>
    </row>
    <row r="1694" ht="15.75" customHeight="1" s="412">
      <c r="A1694" s="5" t="n">
        <v>541</v>
      </c>
      <c r="B1694" s="252" t="n">
        <v>191</v>
      </c>
      <c r="C1694" s="246" t="n">
        <v>317</v>
      </c>
      <c r="D1694" s="246" t="n">
        <v>2</v>
      </c>
      <c r="E1694" s="46" t="n">
        <v>43517</v>
      </c>
      <c r="F1694" s="246" t="n">
        <v>5280</v>
      </c>
      <c r="G1694" s="246" t="n">
        <v>8772</v>
      </c>
      <c r="H1694" s="246" t="n">
        <v>7944</v>
      </c>
      <c r="I1694" s="246" t="n">
        <v>10</v>
      </c>
      <c r="J1694" s="47">
        <f>+(((G1694-F1694)-(H1694-F1694))/(H1694-F1694))*100</f>
        <v/>
      </c>
      <c r="K1694" s="51">
        <f>AVERAGE(J1694:J1695)</f>
        <v/>
      </c>
      <c r="L1694" s="51">
        <f>_xlfn.STDEV.S(J1694,J1695)</f>
        <v/>
      </c>
      <c r="M1694" s="50" t="n">
        <v>2</v>
      </c>
      <c r="O1694" s="295">
        <f>+(H1694-F1694)/10</f>
        <v/>
      </c>
      <c r="P1694" s="26" t="inlineStr">
        <is>
          <t>FALSO</t>
        </is>
      </c>
      <c r="Q1694" s="26" t="inlineStr">
        <is>
          <t>FALSO</t>
        </is>
      </c>
      <c r="R1694" s="149" t="inlineStr">
        <is>
          <t>Esperado</t>
        </is>
      </c>
      <c r="S1694" s="149" t="inlineStr">
        <is>
          <t>Esperado</t>
        </is>
      </c>
      <c r="T1694" s="149" t="inlineStr">
        <is>
          <t>Dato Válido</t>
        </is>
      </c>
      <c r="U1694" s="149" t="n"/>
    </row>
    <row r="1695" ht="15.75" customHeight="1" s="412">
      <c r="A1695" s="5" t="n">
        <v>542</v>
      </c>
      <c r="B1695" s="252" t="n">
        <v>192</v>
      </c>
      <c r="C1695" s="246" t="n">
        <v>317</v>
      </c>
      <c r="D1695" s="246" t="n">
        <v>2</v>
      </c>
      <c r="E1695" s="46" t="n">
        <v>43517</v>
      </c>
      <c r="F1695" s="246" t="n">
        <v>5241</v>
      </c>
      <c r="G1695" s="246" t="n">
        <v>8928</v>
      </c>
      <c r="H1695" s="246" t="n">
        <v>8033</v>
      </c>
      <c r="I1695" s="246" t="n"/>
      <c r="J1695" s="47">
        <f>+(((G1695-F1695)-(H1695-F1695))/(H1695-F1695))*100</f>
        <v/>
      </c>
      <c r="K1695" s="50" t="n"/>
      <c r="L1695" s="50" t="n"/>
      <c r="M1695" s="50" t="n"/>
      <c r="O1695" s="295">
        <f>+(H1695-F1695)/10</f>
        <v/>
      </c>
      <c r="P1695" s="26" t="inlineStr">
        <is>
          <t>VERDADERO</t>
        </is>
      </c>
      <c r="Q1695" s="26" t="inlineStr">
        <is>
          <t>FALSO</t>
        </is>
      </c>
      <c r="R1695" s="149" t="inlineStr">
        <is>
          <t>Esperado</t>
        </is>
      </c>
      <c r="S1695" s="149" t="inlineStr">
        <is>
          <t>Esperado</t>
        </is>
      </c>
      <c r="T1695" s="149" t="inlineStr">
        <is>
          <t>Dato Válido</t>
        </is>
      </c>
      <c r="U1695" s="149" t="n"/>
    </row>
    <row r="1696" ht="15.75" customHeight="1" s="412">
      <c r="A1696" s="5" t="n">
        <v>1195</v>
      </c>
      <c r="B1696" s="252" t="n">
        <v>149</v>
      </c>
      <c r="C1696" s="246" t="n">
        <v>317</v>
      </c>
      <c r="D1696" s="246" t="n">
        <v>4</v>
      </c>
      <c r="E1696" s="46" t="n">
        <v>43524</v>
      </c>
      <c r="F1696" s="246" t="n">
        <v>5222</v>
      </c>
      <c r="G1696" s="246" t="n">
        <v>10343</v>
      </c>
      <c r="H1696" s="246" t="n">
        <v>8777</v>
      </c>
      <c r="I1696" s="246" t="n">
        <v>7</v>
      </c>
      <c r="J1696" s="47">
        <f>+(((G1696-F1696)-(H1696-F1696))/(H1696-F1696))*100</f>
        <v/>
      </c>
      <c r="K1696" s="51">
        <f>AVERAGE(J1696:J1697)</f>
        <v/>
      </c>
      <c r="L1696" s="51">
        <f>_xlfn.STDEV.S(J1696,J1697)</f>
        <v/>
      </c>
      <c r="M1696" s="50" t="n"/>
      <c r="O1696" s="295">
        <f>+(H1696-F1696)/10</f>
        <v/>
      </c>
      <c r="P1696" s="26" t="inlineStr">
        <is>
          <t>FALSO</t>
        </is>
      </c>
      <c r="Q1696" s="26" t="inlineStr">
        <is>
          <t>FALSO</t>
        </is>
      </c>
      <c r="R1696" s="149" t="inlineStr">
        <is>
          <t>Esperado</t>
        </is>
      </c>
      <c r="S1696" s="149" t="inlineStr">
        <is>
          <t>No esperado</t>
        </is>
      </c>
      <c r="T1696" s="149" t="inlineStr">
        <is>
          <t>Se descarta</t>
        </is>
      </c>
      <c r="U1696" s="149" t="n"/>
    </row>
    <row r="1697" ht="15.75" customHeight="1" s="412">
      <c r="A1697" s="5" t="n">
        <v>1196</v>
      </c>
      <c r="B1697" s="252" t="n">
        <v>150</v>
      </c>
      <c r="C1697" s="246" t="n">
        <v>317</v>
      </c>
      <c r="D1697" s="246" t="n">
        <v>4</v>
      </c>
      <c r="E1697" s="46" t="n">
        <v>43524</v>
      </c>
      <c r="F1697" s="246" t="n">
        <v>5188</v>
      </c>
      <c r="G1697" s="246" t="n">
        <v>10450</v>
      </c>
      <c r="H1697" s="246" t="n">
        <v>8753</v>
      </c>
      <c r="I1697" s="246" t="n"/>
      <c r="J1697" s="47">
        <f>+(((G1697-F1697)-(H1697-F1697))/(H1697-F1697))*100</f>
        <v/>
      </c>
      <c r="K1697" s="51" t="n"/>
      <c r="L1697" s="51" t="n"/>
      <c r="M1697" s="50" t="n"/>
      <c r="O1697" s="295">
        <f>+(H1697-F1697)/10</f>
        <v/>
      </c>
      <c r="P1697" s="26" t="inlineStr">
        <is>
          <t>FALSO</t>
        </is>
      </c>
      <c r="Q1697" s="26" t="inlineStr">
        <is>
          <t>FALSO</t>
        </is>
      </c>
      <c r="R1697" s="149" t="inlineStr">
        <is>
          <t>Esperado</t>
        </is>
      </c>
      <c r="S1697" s="149" t="inlineStr">
        <is>
          <t>No esperado</t>
        </is>
      </c>
      <c r="T1697" s="149" t="inlineStr">
        <is>
          <t>Se descarta</t>
        </is>
      </c>
      <c r="U1697" s="149" t="n"/>
    </row>
    <row r="1698" ht="15.75" customHeight="1" s="412">
      <c r="A1698" s="5" t="n">
        <v>1845</v>
      </c>
      <c r="B1698" s="252" t="n">
        <v>149</v>
      </c>
      <c r="C1698" s="246" t="n">
        <v>317</v>
      </c>
      <c r="D1698" s="246" t="n">
        <v>6</v>
      </c>
      <c r="E1698" s="46" t="n">
        <v>43535</v>
      </c>
      <c r="F1698" s="246" t="n">
        <v>5222</v>
      </c>
      <c r="G1698" s="246" t="n">
        <v>8785</v>
      </c>
      <c r="H1698" s="246" t="n">
        <v>8035</v>
      </c>
      <c r="I1698" s="246" t="n">
        <v>7</v>
      </c>
      <c r="J1698" s="47">
        <f>+(((G1698-F1698)-(H1698-F1698))/(H1698-F1698))*100</f>
        <v/>
      </c>
      <c r="K1698" s="51">
        <f>AVERAGE(J1698:J1699)</f>
        <v/>
      </c>
      <c r="L1698" s="51">
        <f>_xlfn.STDEV.S(J1698,J1699)</f>
        <v/>
      </c>
      <c r="M1698" s="50" t="n"/>
      <c r="O1698" s="295">
        <f>+(H1698-F1698)/10</f>
        <v/>
      </c>
      <c r="P1698" s="26" t="inlineStr">
        <is>
          <t>FALSO</t>
        </is>
      </c>
      <c r="Q1698" s="26" t="inlineStr">
        <is>
          <t>FALSO</t>
        </is>
      </c>
      <c r="R1698" s="149" t="inlineStr">
        <is>
          <t>No esperado</t>
        </is>
      </c>
      <c r="S1698" s="149" t="inlineStr">
        <is>
          <t>Esperado</t>
        </is>
      </c>
      <c r="T1698" s="149" t="inlineStr">
        <is>
          <t>Dato Válido</t>
        </is>
      </c>
      <c r="U1698" s="149" t="n"/>
    </row>
    <row r="1699" ht="15.75" customHeight="1" s="412">
      <c r="A1699" s="5" t="n">
        <v>1846</v>
      </c>
      <c r="B1699" s="252" t="n">
        <v>150</v>
      </c>
      <c r="C1699" s="246" t="n">
        <v>317</v>
      </c>
      <c r="D1699" s="246" t="n">
        <v>6</v>
      </c>
      <c r="E1699" s="46" t="n">
        <v>43535</v>
      </c>
      <c r="F1699" s="246" t="n">
        <v>5188</v>
      </c>
      <c r="G1699" s="246" t="n">
        <v>8685</v>
      </c>
      <c r="H1699" s="246" t="n">
        <v>7977</v>
      </c>
      <c r="I1699" s="246" t="n"/>
      <c r="J1699" s="47">
        <f>+(((G1699-F1699)-(H1699-F1699))/(H1699-F1699))*100</f>
        <v/>
      </c>
      <c r="K1699" s="50" t="n"/>
      <c r="L1699" s="50" t="n"/>
      <c r="M1699" s="50" t="n"/>
      <c r="O1699" s="295">
        <f>+(H1699-F1699)/10</f>
        <v/>
      </c>
      <c r="P1699" s="26" t="inlineStr">
        <is>
          <t>FALSO</t>
        </is>
      </c>
      <c r="Q1699" s="26" t="inlineStr">
        <is>
          <t>FALSO</t>
        </is>
      </c>
      <c r="R1699" s="149" t="inlineStr">
        <is>
          <t>No esperado</t>
        </is>
      </c>
      <c r="S1699" s="149" t="inlineStr">
        <is>
          <t>Esperado</t>
        </is>
      </c>
      <c r="T1699" s="149" t="inlineStr">
        <is>
          <t>Dato Válido</t>
        </is>
      </c>
      <c r="U1699" s="149" t="n"/>
    </row>
    <row r="1700" ht="15.75" customHeight="1" s="412">
      <c r="A1700" s="15" t="n">
        <v>2323</v>
      </c>
      <c r="B1700" s="16" t="n">
        <v>93</v>
      </c>
      <c r="C1700" s="52" t="n">
        <v>317</v>
      </c>
      <c r="D1700" s="52" t="n">
        <v>8</v>
      </c>
      <c r="E1700" s="53" t="n">
        <v>43550</v>
      </c>
      <c r="F1700" s="54" t="n">
        <v>5234</v>
      </c>
      <c r="G1700" s="52" t="n">
        <v>9045</v>
      </c>
      <c r="H1700" s="52" t="n">
        <v>8503</v>
      </c>
      <c r="I1700" s="246" t="n"/>
      <c r="J1700" s="47">
        <f>+(((G1700-F1700)-(H1700-F1700))/(H1700-F1700))*100</f>
        <v/>
      </c>
      <c r="K1700" s="51">
        <f>AVERAGE(J1700:J1701)</f>
        <v/>
      </c>
      <c r="L1700" s="51">
        <f>_xlfn.STDEV.S(J1700,J1701)</f>
        <v/>
      </c>
      <c r="M1700" s="50">
        <f>(K1698-K1700)/15</f>
        <v/>
      </c>
      <c r="N1700" s="295">
        <f>(K1694-K1700)/33</f>
        <v/>
      </c>
      <c r="O1700" s="295">
        <f>+(H1700-F1700)/10</f>
        <v/>
      </c>
      <c r="P1700" s="26" t="inlineStr">
        <is>
          <t>FALSO</t>
        </is>
      </c>
      <c r="Q1700" s="26" t="inlineStr">
        <is>
          <t>FALSO</t>
        </is>
      </c>
      <c r="R1700" s="149" t="inlineStr">
        <is>
          <t>Esperado</t>
        </is>
      </c>
      <c r="S1700" s="149" t="inlineStr">
        <is>
          <t>Esperado</t>
        </is>
      </c>
      <c r="T1700" s="149" t="inlineStr">
        <is>
          <t>Dato Válido</t>
        </is>
      </c>
      <c r="U1700" s="149" t="n"/>
    </row>
    <row r="1701" ht="15.75" customHeight="1" s="412">
      <c r="A1701" s="15" t="n">
        <v>2324</v>
      </c>
      <c r="B1701" s="16" t="n">
        <v>94</v>
      </c>
      <c r="C1701" s="52" t="n">
        <v>317</v>
      </c>
      <c r="D1701" s="52" t="n">
        <v>8</v>
      </c>
      <c r="E1701" s="53" t="n">
        <v>43550</v>
      </c>
      <c r="F1701" s="54" t="n">
        <v>5218</v>
      </c>
      <c r="G1701" s="52" t="n">
        <v>8986</v>
      </c>
      <c r="H1701" s="52" t="n">
        <v>8462</v>
      </c>
      <c r="I1701" s="246" t="n"/>
      <c r="J1701" s="47">
        <f>+(((G1701-F1701)-(H1701-F1701))/(H1701-F1701))*100</f>
        <v/>
      </c>
      <c r="K1701" s="50" t="n"/>
      <c r="L1701" s="50" t="n"/>
      <c r="M1701" s="50" t="n"/>
      <c r="O1701" s="295">
        <f>+(H1701-F1701)/10</f>
        <v/>
      </c>
      <c r="P1701" s="26" t="inlineStr">
        <is>
          <t>FALSO</t>
        </is>
      </c>
      <c r="Q1701" s="26" t="inlineStr">
        <is>
          <t>FALSO</t>
        </is>
      </c>
      <c r="R1701" s="149" t="inlineStr">
        <is>
          <t>No esperado</t>
        </is>
      </c>
      <c r="S1701" s="149" t="inlineStr">
        <is>
          <t>Esperado</t>
        </is>
      </c>
      <c r="T1701" s="149" t="inlineStr">
        <is>
          <t>Dato Válido</t>
        </is>
      </c>
      <c r="U1701" s="149" t="n"/>
    </row>
    <row r="1702" ht="15.75" customHeight="1" s="412">
      <c r="A1702" s="5" t="n">
        <v>543</v>
      </c>
      <c r="B1702" s="252" t="n">
        <v>193</v>
      </c>
      <c r="C1702" s="201" t="n">
        <v>318</v>
      </c>
      <c r="D1702" s="201" t="n">
        <v>2</v>
      </c>
      <c r="E1702" s="8" t="n">
        <v>43517</v>
      </c>
      <c r="F1702" s="201" t="n">
        <v>5263</v>
      </c>
      <c r="G1702" s="201" t="n">
        <v>8739</v>
      </c>
      <c r="H1702" s="201" t="n">
        <v>7948</v>
      </c>
      <c r="I1702" s="201" t="n">
        <v>10</v>
      </c>
      <c r="J1702" s="9">
        <f>+(((G1702-F1702)-(H1702-F1702))/(H1702-F1702))*100</f>
        <v/>
      </c>
      <c r="K1702" s="33">
        <f>AVERAGE(J1702:J1703)</f>
        <v/>
      </c>
      <c r="L1702" s="33">
        <f>_xlfn.STDEV.S(J1702,J1703)</f>
        <v/>
      </c>
      <c r="M1702" s="13" t="n">
        <v>2</v>
      </c>
      <c r="O1702" s="295">
        <f>+(H1702-F1702)/10</f>
        <v/>
      </c>
      <c r="P1702" s="26" t="inlineStr">
        <is>
          <t>FALSO</t>
        </is>
      </c>
      <c r="Q1702" s="26" t="inlineStr">
        <is>
          <t>FALSO</t>
        </is>
      </c>
      <c r="R1702" s="149" t="inlineStr">
        <is>
          <t>Esperado</t>
        </is>
      </c>
      <c r="S1702" s="149" t="inlineStr">
        <is>
          <t>Esperado</t>
        </is>
      </c>
      <c r="T1702" s="149" t="inlineStr">
        <is>
          <t>Se descarta</t>
        </is>
      </c>
      <c r="U1702" s="149" t="n"/>
    </row>
    <row r="1703" ht="15.75" customHeight="1" s="412">
      <c r="A1703" s="5" t="n">
        <v>544</v>
      </c>
      <c r="B1703" s="252" t="n">
        <v>194</v>
      </c>
      <c r="C1703" s="201" t="n">
        <v>318</v>
      </c>
      <c r="D1703" s="201" t="n">
        <v>2</v>
      </c>
      <c r="E1703" s="8" t="n">
        <v>43517</v>
      </c>
      <c r="F1703" s="201" t="n">
        <v>5207</v>
      </c>
      <c r="G1703" s="201" t="n">
        <v>8700</v>
      </c>
      <c r="H1703" s="201" t="n">
        <v>7955</v>
      </c>
      <c r="I1703" s="201" t="n"/>
      <c r="J1703" s="9">
        <f>+(((G1703-F1703)-(H1703-F1703))/(H1703-F1703))*100</f>
        <v/>
      </c>
      <c r="K1703" s="33" t="n"/>
      <c r="L1703" s="33" t="n"/>
      <c r="M1703" s="13" t="n"/>
      <c r="O1703" s="295">
        <f>+(H1703-F1703)/10</f>
        <v/>
      </c>
      <c r="P1703" s="26" t="inlineStr">
        <is>
          <t>FALSO</t>
        </is>
      </c>
      <c r="Q1703" s="26" t="inlineStr">
        <is>
          <t>FALSO</t>
        </is>
      </c>
      <c r="R1703" s="149" t="inlineStr">
        <is>
          <t>Esperado</t>
        </is>
      </c>
      <c r="S1703" s="149" t="inlineStr">
        <is>
          <t>Esperado</t>
        </is>
      </c>
      <c r="T1703" s="149" t="inlineStr">
        <is>
          <t>Se descarta</t>
        </is>
      </c>
      <c r="U1703" s="149" t="n"/>
    </row>
    <row r="1704" ht="15.75" customHeight="1" s="412">
      <c r="A1704" s="5" t="n">
        <v>1197</v>
      </c>
      <c r="B1704" s="252" t="n">
        <v>151</v>
      </c>
      <c r="C1704" s="201" t="n">
        <v>318</v>
      </c>
      <c r="D1704" s="201" t="n">
        <v>4</v>
      </c>
      <c r="E1704" s="8" t="n">
        <v>43524</v>
      </c>
      <c r="F1704" s="201" t="n">
        <v>5221</v>
      </c>
      <c r="G1704" s="201" t="n">
        <v>9402</v>
      </c>
      <c r="H1704" s="201" t="n">
        <v>8125</v>
      </c>
      <c r="I1704" s="201" t="n">
        <v>9</v>
      </c>
      <c r="J1704" s="9">
        <f>+(((G1704-F1704)-(H1704-F1704))/(H1704-F1704))*100</f>
        <v/>
      </c>
      <c r="K1704" s="33">
        <f>AVERAGE(J1704:J1705)</f>
        <v/>
      </c>
      <c r="L1704" s="33">
        <f>_xlfn.STDEV.S(J1704,J1705)</f>
        <v/>
      </c>
      <c r="M1704" s="13" t="n"/>
      <c r="O1704" s="295">
        <f>+(H1704-F1704)/10</f>
        <v/>
      </c>
      <c r="P1704" s="26" t="inlineStr">
        <is>
          <t>FALSO</t>
        </is>
      </c>
      <c r="Q1704" s="26" t="inlineStr">
        <is>
          <t>FALSO</t>
        </is>
      </c>
      <c r="R1704" s="149" t="inlineStr">
        <is>
          <t>Esperado</t>
        </is>
      </c>
      <c r="S1704" s="149" t="inlineStr">
        <is>
          <t>No esperado</t>
        </is>
      </c>
      <c r="T1704" s="149" t="inlineStr">
        <is>
          <t>Se descarta</t>
        </is>
      </c>
      <c r="U1704" s="149" t="n"/>
    </row>
    <row r="1705" ht="15.75" customHeight="1" s="412">
      <c r="A1705" s="5" t="n">
        <v>1198</v>
      </c>
      <c r="B1705" s="252" t="n">
        <v>152</v>
      </c>
      <c r="C1705" s="201" t="n">
        <v>318</v>
      </c>
      <c r="D1705" s="201" t="n">
        <v>4</v>
      </c>
      <c r="E1705" s="8" t="n">
        <v>43524</v>
      </c>
      <c r="F1705" s="201" t="n">
        <v>5292</v>
      </c>
      <c r="G1705" s="201" t="n">
        <v>9146</v>
      </c>
      <c r="H1705" s="201" t="n">
        <v>7974</v>
      </c>
      <c r="I1705" s="201" t="n"/>
      <c r="J1705" s="9">
        <f>+(((G1705-F1705)-(H1705-F1705))/(H1705-F1705))*100</f>
        <v/>
      </c>
      <c r="K1705" s="13" t="n"/>
      <c r="L1705" s="13" t="n"/>
      <c r="M1705" s="13" t="n"/>
      <c r="O1705" s="295">
        <f>+(H1705-F1705)/10</f>
        <v/>
      </c>
      <c r="P1705" s="26" t="inlineStr">
        <is>
          <t>FALSO</t>
        </is>
      </c>
      <c r="Q1705" s="26" t="inlineStr">
        <is>
          <t>FALSO</t>
        </is>
      </c>
      <c r="R1705" s="149" t="inlineStr">
        <is>
          <t>No esperado</t>
        </is>
      </c>
      <c r="S1705" s="149" t="inlineStr">
        <is>
          <t>Esperado</t>
        </is>
      </c>
      <c r="T1705" s="149" t="inlineStr">
        <is>
          <t>Se descarta</t>
        </is>
      </c>
      <c r="U1705" s="149" t="n"/>
    </row>
    <row r="1706" ht="15.75" customHeight="1" s="412">
      <c r="A1706" s="5" t="n">
        <v>1847</v>
      </c>
      <c r="B1706" s="252" t="n">
        <v>151</v>
      </c>
      <c r="C1706" s="201" t="n">
        <v>318</v>
      </c>
      <c r="D1706" s="201" t="n">
        <v>6</v>
      </c>
      <c r="E1706" s="8" t="n">
        <v>43535</v>
      </c>
      <c r="F1706" s="201" t="n">
        <v>5221</v>
      </c>
      <c r="G1706" s="201" t="n">
        <v>8754</v>
      </c>
      <c r="H1706" s="201" t="n">
        <v>7917</v>
      </c>
      <c r="I1706" s="201" t="n">
        <v>10</v>
      </c>
      <c r="J1706" s="9">
        <f>+(((G1706-F1706)-(H1706-F1706))/(H1706-F1706))*100</f>
        <v/>
      </c>
      <c r="K1706" s="33">
        <f>AVERAGE(J1706:J1707)</f>
        <v/>
      </c>
      <c r="L1706" s="33">
        <f>_xlfn.STDEV.S(J1706,J1707)</f>
        <v/>
      </c>
      <c r="M1706" s="13" t="n"/>
      <c r="O1706" s="295">
        <f>+(H1706-F1706)/10</f>
        <v/>
      </c>
      <c r="P1706" s="26" t="inlineStr">
        <is>
          <t>FALSO</t>
        </is>
      </c>
      <c r="Q1706" s="26" t="inlineStr">
        <is>
          <t>FALSO</t>
        </is>
      </c>
      <c r="R1706" s="149" t="inlineStr">
        <is>
          <t>Esperado</t>
        </is>
      </c>
      <c r="S1706" s="149" t="inlineStr">
        <is>
          <t>Esperado</t>
        </is>
      </c>
      <c r="T1706" s="149" t="inlineStr">
        <is>
          <t>Se descarta</t>
        </is>
      </c>
      <c r="U1706" s="149" t="n"/>
    </row>
    <row r="1707" ht="15.75" customHeight="1" s="412">
      <c r="A1707" s="5" t="n">
        <v>1848</v>
      </c>
      <c r="B1707" s="252" t="n">
        <v>152</v>
      </c>
      <c r="C1707" s="201" t="n">
        <v>318</v>
      </c>
      <c r="D1707" s="201" t="n">
        <v>6</v>
      </c>
      <c r="E1707" s="8" t="n">
        <v>43535</v>
      </c>
      <c r="F1707" s="201" t="n">
        <v>5292</v>
      </c>
      <c r="G1707" s="201" t="n">
        <v>8936</v>
      </c>
      <c r="H1707" s="201" t="n">
        <v>8108</v>
      </c>
      <c r="I1707" s="201" t="n"/>
      <c r="J1707" s="9">
        <f>+(((G1707-F1707)-(H1707-F1707))/(H1707-F1707))*100</f>
        <v/>
      </c>
      <c r="K1707" s="33" t="n"/>
      <c r="L1707" s="33" t="n"/>
      <c r="M1707" s="13" t="n"/>
      <c r="O1707" s="295">
        <f>+(H1707-F1707)/10</f>
        <v/>
      </c>
      <c r="P1707" s="26" t="inlineStr">
        <is>
          <t>FALSO</t>
        </is>
      </c>
      <c r="Q1707" s="26" t="inlineStr">
        <is>
          <t>FALSO</t>
        </is>
      </c>
      <c r="R1707" s="149" t="inlineStr">
        <is>
          <t>Esperado</t>
        </is>
      </c>
      <c r="S1707" s="149" t="inlineStr">
        <is>
          <t>Esperado</t>
        </is>
      </c>
      <c r="T1707" s="149" t="inlineStr">
        <is>
          <t>Se descarta</t>
        </is>
      </c>
      <c r="U1707" s="149" t="n"/>
    </row>
    <row r="1708" ht="15.75" customHeight="1" s="412">
      <c r="A1708" s="15" t="n">
        <v>2325</v>
      </c>
      <c r="B1708" s="16" t="n">
        <v>95</v>
      </c>
      <c r="C1708" s="17" t="n">
        <v>318</v>
      </c>
      <c r="D1708" s="17" t="n">
        <v>8</v>
      </c>
      <c r="E1708" s="18" t="n">
        <v>43550</v>
      </c>
      <c r="F1708" s="19" t="n">
        <v>5232</v>
      </c>
      <c r="G1708" s="17" t="n">
        <v>8373</v>
      </c>
      <c r="H1708" s="17" t="n">
        <v>7897</v>
      </c>
      <c r="I1708" s="201" t="n"/>
      <c r="J1708" s="9">
        <f>+(((G1708-F1708)-(H1708-F1708))/(H1708-F1708))*100</f>
        <v/>
      </c>
      <c r="K1708" s="33">
        <f>AVERAGE(J1708:J1709)</f>
        <v/>
      </c>
      <c r="L1708" s="33">
        <f>_xlfn.STDEV.S(J1708,J1709)</f>
        <v/>
      </c>
      <c r="M1708" s="13" t="n"/>
      <c r="O1708" s="295">
        <f>+(H1708-F1708)/10</f>
        <v/>
      </c>
      <c r="P1708" s="26" t="inlineStr">
        <is>
          <t>FALSO</t>
        </is>
      </c>
      <c r="Q1708" s="26" t="inlineStr">
        <is>
          <t>FALSO</t>
        </is>
      </c>
      <c r="R1708" s="149" t="inlineStr">
        <is>
          <t>No esperado</t>
        </is>
      </c>
      <c r="S1708" s="149" t="inlineStr">
        <is>
          <t>Esperado</t>
        </is>
      </c>
      <c r="T1708" s="149" t="inlineStr">
        <is>
          <t>Se descarta</t>
        </is>
      </c>
      <c r="U1708" s="149" t="n"/>
    </row>
    <row r="1709" ht="15.75" customHeight="1" s="412">
      <c r="A1709" s="15" t="n">
        <v>2326</v>
      </c>
      <c r="B1709" s="16" t="n">
        <v>96</v>
      </c>
      <c r="C1709" s="17" t="n">
        <v>318</v>
      </c>
      <c r="D1709" s="17" t="n">
        <v>8</v>
      </c>
      <c r="E1709" s="18" t="n">
        <v>43550</v>
      </c>
      <c r="F1709" s="19" t="n">
        <v>5242</v>
      </c>
      <c r="G1709" s="17" t="n">
        <v>8434</v>
      </c>
      <c r="H1709" s="17" t="n">
        <v>7955</v>
      </c>
      <c r="I1709" s="201" t="n"/>
      <c r="J1709" s="9">
        <f>+(((G1709-F1709)-(H1709-F1709))/(H1709-F1709))*100</f>
        <v/>
      </c>
      <c r="K1709" s="13" t="n"/>
      <c r="L1709" s="13" t="n"/>
      <c r="M1709" s="13" t="n"/>
      <c r="O1709" s="295">
        <f>+(H1709-F1709)/10</f>
        <v/>
      </c>
      <c r="P1709" s="26" t="inlineStr">
        <is>
          <t>FALSO</t>
        </is>
      </c>
      <c r="Q1709" s="26" t="inlineStr">
        <is>
          <t>FALSO</t>
        </is>
      </c>
      <c r="R1709" s="149" t="inlineStr">
        <is>
          <t>Esperado</t>
        </is>
      </c>
      <c r="S1709" s="149" t="inlineStr">
        <is>
          <t>Esperado</t>
        </is>
      </c>
      <c r="T1709" s="149" t="inlineStr">
        <is>
          <t>Se descarta</t>
        </is>
      </c>
      <c r="U1709" s="149" t="n"/>
    </row>
    <row r="1710" ht="15.75" customHeight="1" s="412">
      <c r="A1710" s="15" t="n">
        <v>2771</v>
      </c>
      <c r="B1710" s="16" t="n">
        <v>143</v>
      </c>
      <c r="C1710" s="17" t="n">
        <v>318</v>
      </c>
      <c r="D1710" s="17" t="n">
        <v>10</v>
      </c>
      <c r="E1710" s="18" t="n">
        <v>43564</v>
      </c>
      <c r="F1710" s="19" t="n">
        <v>5229</v>
      </c>
      <c r="G1710" s="17" t="n">
        <v>8399</v>
      </c>
      <c r="H1710" s="17" t="n">
        <v>7960</v>
      </c>
      <c r="I1710" s="17" t="n"/>
      <c r="J1710" s="9">
        <f>+(((G1710-F1710)-(H1710-F1710))/(H1710-F1710))*100</f>
        <v/>
      </c>
      <c r="K1710" s="33">
        <f>AVERAGE(J1710:J1711)</f>
        <v/>
      </c>
      <c r="L1710" s="33">
        <f>_xlfn.STDEV.S(J1710,J1711)</f>
        <v/>
      </c>
      <c r="M1710" s="13">
        <f>(K1708-K1710)/14</f>
        <v/>
      </c>
      <c r="N1710" s="295">
        <f>(K1706-K1710)/29</f>
        <v/>
      </c>
      <c r="O1710" s="295">
        <f>+(H1710-F1710)/10</f>
        <v/>
      </c>
      <c r="P1710" s="26" t="inlineStr">
        <is>
          <t>FALSO</t>
        </is>
      </c>
      <c r="Q1710" s="26" t="inlineStr">
        <is>
          <t>FALSO</t>
        </is>
      </c>
      <c r="R1710" s="149" t="inlineStr">
        <is>
          <t>Esperado</t>
        </is>
      </c>
      <c r="S1710" s="149" t="inlineStr">
        <is>
          <t>Esperado</t>
        </is>
      </c>
      <c r="T1710" s="149" t="inlineStr">
        <is>
          <t>Se descarta</t>
        </is>
      </c>
      <c r="U1710" s="149" t="n"/>
    </row>
    <row r="1711" ht="15.75" customHeight="1" s="412">
      <c r="A1711" s="15" t="n">
        <v>2772</v>
      </c>
      <c r="B1711" s="16" t="n">
        <v>144</v>
      </c>
      <c r="C1711" s="17" t="n">
        <v>318</v>
      </c>
      <c r="D1711" s="17" t="n">
        <v>10</v>
      </c>
      <c r="E1711" s="18" t="n">
        <v>43564</v>
      </c>
      <c r="F1711" s="19" t="n">
        <v>5238</v>
      </c>
      <c r="G1711" s="17" t="n">
        <v>8432</v>
      </c>
      <c r="H1711" s="17" t="n">
        <v>7996</v>
      </c>
      <c r="I1711" s="17" t="n"/>
      <c r="J1711" s="9">
        <f>+(((G1711-F1711)-(H1711-F1711))/(H1711-F1711))*100</f>
        <v/>
      </c>
      <c r="K1711" s="13" t="n"/>
      <c r="L1711" s="13" t="n"/>
      <c r="M1711" s="13" t="n"/>
      <c r="O1711" s="295">
        <f>+(H1711-F1711)/10</f>
        <v/>
      </c>
      <c r="P1711" s="26" t="inlineStr">
        <is>
          <t>FALSO</t>
        </is>
      </c>
      <c r="Q1711" s="26" t="inlineStr">
        <is>
          <t>VERDADERO</t>
        </is>
      </c>
      <c r="R1711" s="149" t="inlineStr">
        <is>
          <t>Esperado</t>
        </is>
      </c>
      <c r="S1711" s="149" t="inlineStr">
        <is>
          <t>Esperado</t>
        </is>
      </c>
      <c r="T1711" s="149" t="inlineStr">
        <is>
          <t>Se descarta</t>
        </is>
      </c>
      <c r="U1711" s="149" t="n"/>
    </row>
    <row r="1712" ht="15.75" customHeight="1" s="412">
      <c r="A1712" s="5" t="n">
        <v>545</v>
      </c>
      <c r="B1712" s="252" t="n">
        <v>195</v>
      </c>
      <c r="C1712" s="255" t="n">
        <v>319</v>
      </c>
      <c r="D1712" s="255" t="n">
        <v>2</v>
      </c>
      <c r="E1712" s="58" t="n">
        <v>43517</v>
      </c>
      <c r="F1712" s="255" t="n">
        <v>5277</v>
      </c>
      <c r="G1712" s="255" t="n">
        <v>8801</v>
      </c>
      <c r="H1712" s="255" t="n">
        <v>7922</v>
      </c>
      <c r="I1712" s="255" t="n">
        <v>10</v>
      </c>
      <c r="J1712" s="59">
        <f>+(((G1712-F1712)-(H1712-F1712))/(H1712-F1712))*100</f>
        <v/>
      </c>
      <c r="K1712" s="34">
        <f>AVERAGE(J1712:J1713)</f>
        <v/>
      </c>
      <c r="L1712" s="34">
        <f>_xlfn.STDEV.S(J1712,J1713)</f>
        <v/>
      </c>
      <c r="M1712" s="35" t="n">
        <v>3</v>
      </c>
      <c r="O1712" s="295">
        <f>+(H1712-F1712)/10</f>
        <v/>
      </c>
      <c r="P1712" s="26" t="inlineStr">
        <is>
          <t>FALSO</t>
        </is>
      </c>
      <c r="Q1712" s="26" t="inlineStr">
        <is>
          <t>FALSO</t>
        </is>
      </c>
      <c r="R1712" s="149" t="inlineStr">
        <is>
          <t>Esperado</t>
        </is>
      </c>
      <c r="S1712" s="149" t="inlineStr">
        <is>
          <t>Esperado</t>
        </is>
      </c>
      <c r="T1712" s="149" t="inlineStr">
        <is>
          <t>Se descarta</t>
        </is>
      </c>
      <c r="U1712" s="149" t="n"/>
    </row>
    <row r="1713" ht="15.75" customHeight="1" s="412">
      <c r="A1713" s="5" t="n">
        <v>546</v>
      </c>
      <c r="B1713" s="252" t="n">
        <v>196</v>
      </c>
      <c r="C1713" s="255" t="n">
        <v>319</v>
      </c>
      <c r="D1713" s="255" t="n">
        <v>2</v>
      </c>
      <c r="E1713" s="58" t="n">
        <v>43517</v>
      </c>
      <c r="F1713" s="255" t="n">
        <v>5243</v>
      </c>
      <c r="G1713" s="255" t="n">
        <v>8600</v>
      </c>
      <c r="H1713" s="255" t="n">
        <v>7881</v>
      </c>
      <c r="I1713" s="255" t="n"/>
      <c r="J1713" s="59">
        <f>+(((G1713-F1713)-(H1713-F1713))/(H1713-F1713))*100</f>
        <v/>
      </c>
      <c r="K1713" s="35" t="n"/>
      <c r="L1713" s="35" t="n"/>
      <c r="M1713" s="35" t="n"/>
      <c r="O1713" s="295">
        <f>+(H1713-F1713)/10</f>
        <v/>
      </c>
      <c r="P1713" s="26" t="inlineStr">
        <is>
          <t>FALSO</t>
        </is>
      </c>
      <c r="Q1713" s="26" t="inlineStr">
        <is>
          <t>FALSO</t>
        </is>
      </c>
      <c r="R1713" s="149" t="inlineStr">
        <is>
          <t>Esperado</t>
        </is>
      </c>
      <c r="S1713" s="149" t="inlineStr">
        <is>
          <t>Esperado</t>
        </is>
      </c>
      <c r="T1713" s="149" t="inlineStr">
        <is>
          <t>Se descarta</t>
        </is>
      </c>
      <c r="U1713" s="149" t="n"/>
    </row>
    <row r="1714" ht="15.75" customHeight="1" s="412">
      <c r="A1714" s="5" t="n">
        <v>1199</v>
      </c>
      <c r="B1714" s="252" t="n">
        <v>153</v>
      </c>
      <c r="C1714" s="255" t="n">
        <v>319</v>
      </c>
      <c r="D1714" s="255" t="n">
        <v>4</v>
      </c>
      <c r="E1714" s="58" t="n">
        <v>43524</v>
      </c>
      <c r="F1714" s="255" t="n">
        <v>5238</v>
      </c>
      <c r="G1714" s="255" t="n">
        <v>9213</v>
      </c>
      <c r="H1714" s="255" t="n">
        <v>8035</v>
      </c>
      <c r="I1714" s="255" t="n">
        <v>12</v>
      </c>
      <c r="J1714" s="59">
        <f>+(((G1714-F1714)-(H1714-F1714))/(H1714-F1714))*100</f>
        <v/>
      </c>
      <c r="K1714" s="34">
        <f>AVERAGE(J1714:J1715)</f>
        <v/>
      </c>
      <c r="L1714" s="34">
        <f>_xlfn.STDEV.S(J1714,J1715)</f>
        <v/>
      </c>
      <c r="M1714" s="35" t="n"/>
      <c r="O1714" s="295">
        <f>+(H1714-F1714)/10</f>
        <v/>
      </c>
      <c r="P1714" s="26" t="inlineStr">
        <is>
          <t>FALSO</t>
        </is>
      </c>
      <c r="Q1714" s="26" t="inlineStr">
        <is>
          <t>FALSO</t>
        </is>
      </c>
      <c r="R1714" s="149" t="inlineStr">
        <is>
          <t>Esperado</t>
        </is>
      </c>
      <c r="S1714" s="149" t="inlineStr">
        <is>
          <t>No esperado</t>
        </is>
      </c>
      <c r="T1714" s="149" t="inlineStr">
        <is>
          <t>Dato Válido</t>
        </is>
      </c>
      <c r="U1714" s="149" t="n"/>
    </row>
    <row r="1715" ht="15.75" customHeight="1" s="412">
      <c r="A1715" s="5" t="n">
        <v>1200</v>
      </c>
      <c r="B1715" s="252" t="n">
        <v>154</v>
      </c>
      <c r="C1715" s="255" t="n">
        <v>319</v>
      </c>
      <c r="D1715" s="255" t="n">
        <v>4</v>
      </c>
      <c r="E1715" s="58" t="n">
        <v>43524</v>
      </c>
      <c r="F1715" s="255" t="n">
        <v>5194</v>
      </c>
      <c r="G1715" s="255" t="n">
        <v>9049</v>
      </c>
      <c r="H1715" s="255" t="n">
        <v>7912</v>
      </c>
      <c r="I1715" s="255" t="n"/>
      <c r="J1715" s="59">
        <f>+(((G1715-F1715)-(H1715-F1715))/(H1715-F1715))*100</f>
        <v/>
      </c>
      <c r="K1715" s="34" t="n"/>
      <c r="L1715" s="34" t="n"/>
      <c r="M1715" s="35" t="n"/>
      <c r="O1715" s="295">
        <f>+(H1715-F1715)/10</f>
        <v/>
      </c>
      <c r="P1715" s="26" t="inlineStr">
        <is>
          <t>FALSO</t>
        </is>
      </c>
      <c r="Q1715" s="26" t="inlineStr">
        <is>
          <t>FALSO</t>
        </is>
      </c>
      <c r="R1715" s="149" t="inlineStr">
        <is>
          <t>No esperado</t>
        </is>
      </c>
      <c r="S1715" s="149" t="inlineStr">
        <is>
          <t>Esperado</t>
        </is>
      </c>
      <c r="T1715" s="149" t="inlineStr">
        <is>
          <t>Dato Válido</t>
        </is>
      </c>
      <c r="U1715" s="149" t="n"/>
    </row>
    <row r="1716" ht="15.75" customHeight="1" s="412">
      <c r="A1716" s="5" t="n">
        <v>1849</v>
      </c>
      <c r="B1716" s="252" t="n">
        <v>153</v>
      </c>
      <c r="C1716" s="255" t="n">
        <v>319</v>
      </c>
      <c r="D1716" s="255" t="n">
        <v>6</v>
      </c>
      <c r="E1716" s="58" t="n">
        <v>43535</v>
      </c>
      <c r="F1716" s="255" t="n">
        <v>5238</v>
      </c>
      <c r="G1716" s="255" t="n">
        <v>9395</v>
      </c>
      <c r="H1716" s="255" t="n">
        <v>8239</v>
      </c>
      <c r="I1716" s="255" t="n">
        <v>9</v>
      </c>
      <c r="J1716" s="59">
        <f>+(((G1716-F1716)-(H1716-F1716))/(H1716-F1716))*100</f>
        <v/>
      </c>
      <c r="K1716" s="34">
        <f>AVERAGE(J1716:J1717)</f>
        <v/>
      </c>
      <c r="L1716" s="34">
        <f>_xlfn.STDEV.S(J1716,J1717)</f>
        <v/>
      </c>
      <c r="M1716" s="35" t="n"/>
      <c r="O1716" s="295">
        <f>+(H1716-F1716)/10</f>
        <v/>
      </c>
      <c r="P1716" s="26" t="inlineStr">
        <is>
          <t>FALSO</t>
        </is>
      </c>
      <c r="Q1716" s="26" t="inlineStr">
        <is>
          <t>FALSO</t>
        </is>
      </c>
      <c r="R1716" s="149" t="inlineStr">
        <is>
          <t>Esperado</t>
        </is>
      </c>
      <c r="S1716" s="149" t="inlineStr">
        <is>
          <t>Esperado</t>
        </is>
      </c>
      <c r="T1716" s="149" t="inlineStr">
        <is>
          <t>Dato Válido</t>
        </is>
      </c>
      <c r="U1716" s="149" t="n"/>
    </row>
    <row r="1717" ht="15.75" customHeight="1" s="412">
      <c r="A1717" s="5" t="n">
        <v>1850</v>
      </c>
      <c r="B1717" s="252" t="n">
        <v>154</v>
      </c>
      <c r="C1717" s="255" t="n">
        <v>319</v>
      </c>
      <c r="D1717" s="255" t="n">
        <v>6</v>
      </c>
      <c r="E1717" s="58" t="n">
        <v>43535</v>
      </c>
      <c r="F1717" s="255" t="n">
        <v>5194</v>
      </c>
      <c r="G1717" s="255" t="n">
        <v>9470</v>
      </c>
      <c r="H1717" s="255" t="n">
        <v>8299</v>
      </c>
      <c r="I1717" s="255" t="n"/>
      <c r="J1717" s="59">
        <f>+(((G1717-F1717)-(H1717-F1717))/(H1717-F1717))*100</f>
        <v/>
      </c>
      <c r="K1717" s="35" t="n"/>
      <c r="L1717" s="35" t="n"/>
      <c r="M1717" s="35" t="n"/>
      <c r="O1717" s="295">
        <f>+(H1717-F1717)/10</f>
        <v/>
      </c>
      <c r="P1717" s="26" t="inlineStr">
        <is>
          <t>VERDADERO</t>
        </is>
      </c>
      <c r="Q1717" s="26" t="inlineStr">
        <is>
          <t>FALSO</t>
        </is>
      </c>
      <c r="R1717" s="149" t="inlineStr">
        <is>
          <t>Esperado</t>
        </is>
      </c>
      <c r="S1717" s="149" t="inlineStr">
        <is>
          <t>Esperado</t>
        </is>
      </c>
      <c r="T1717" s="149" t="inlineStr">
        <is>
          <t>Dato Válido</t>
        </is>
      </c>
      <c r="U1717" s="149" t="n"/>
    </row>
    <row r="1718" ht="15.75" customHeight="1" s="412">
      <c r="A1718" s="15" t="n">
        <v>2521</v>
      </c>
      <c r="B1718" s="16" t="n">
        <v>109</v>
      </c>
      <c r="C1718" s="60" t="n">
        <v>319</v>
      </c>
      <c r="D1718" s="60" t="n">
        <v>9</v>
      </c>
      <c r="E1718" s="61" t="n">
        <v>43557</v>
      </c>
      <c r="F1718" s="62" t="n">
        <v>5191</v>
      </c>
      <c r="G1718" s="60" t="n">
        <v>8728</v>
      </c>
      <c r="H1718" s="60" t="n">
        <v>8154</v>
      </c>
      <c r="I1718" s="255" t="n"/>
      <c r="J1718" s="59">
        <f>+(((G1718-F1718)-(H1718-F1718))/(H1718-F1718))*100</f>
        <v/>
      </c>
      <c r="K1718" s="34">
        <f>AVERAGE(J1718:J1719)</f>
        <v/>
      </c>
      <c r="L1718" s="34">
        <f>_xlfn.STDEV.S(J1718,J1719)</f>
        <v/>
      </c>
      <c r="M1718" s="35" t="n"/>
      <c r="O1718" s="295">
        <f>+(H1718-F1718)/10</f>
        <v/>
      </c>
      <c r="P1718" s="26" t="inlineStr">
        <is>
          <t>FALSO</t>
        </is>
      </c>
      <c r="Q1718" s="26" t="inlineStr">
        <is>
          <t>FALSO</t>
        </is>
      </c>
      <c r="R1718" s="149" t="inlineStr">
        <is>
          <t>No esperado</t>
        </is>
      </c>
      <c r="S1718" s="149" t="inlineStr">
        <is>
          <t>Esperado</t>
        </is>
      </c>
      <c r="T1718" s="149" t="inlineStr">
        <is>
          <t>Dato Válido</t>
        </is>
      </c>
      <c r="U1718" s="149" t="n"/>
    </row>
    <row r="1719" ht="15.75" customHeight="1" s="412">
      <c r="A1719" s="15" t="n">
        <v>2522</v>
      </c>
      <c r="B1719" s="16" t="n">
        <v>110</v>
      </c>
      <c r="C1719" s="60" t="n">
        <v>319</v>
      </c>
      <c r="D1719" s="60" t="n">
        <v>9</v>
      </c>
      <c r="E1719" s="61" t="n">
        <v>43557</v>
      </c>
      <c r="F1719" s="62" t="n">
        <v>5243</v>
      </c>
      <c r="G1719" s="60" t="n">
        <v>8810</v>
      </c>
      <c r="H1719" s="60" t="n">
        <v>8236</v>
      </c>
      <c r="I1719" s="255" t="n"/>
      <c r="J1719" s="59">
        <f>+(((G1719-F1719)-(H1719-F1719))/(H1719-F1719))*100</f>
        <v/>
      </c>
      <c r="K1719" s="35" t="n"/>
      <c r="L1719" s="35" t="n"/>
      <c r="M1719" s="35" t="n"/>
      <c r="O1719" s="295">
        <f>+(H1719-F1719)/10</f>
        <v/>
      </c>
      <c r="P1719" s="26" t="inlineStr">
        <is>
          <t>FALSO</t>
        </is>
      </c>
      <c r="Q1719" s="26" t="inlineStr">
        <is>
          <t>FALSO</t>
        </is>
      </c>
      <c r="R1719" s="149" t="inlineStr">
        <is>
          <t>Esperado</t>
        </is>
      </c>
      <c r="S1719" s="149" t="inlineStr">
        <is>
          <t>Esperado</t>
        </is>
      </c>
      <c r="T1719" s="149" t="inlineStr">
        <is>
          <t>Dato Válido</t>
        </is>
      </c>
      <c r="U1719" s="149" t="n"/>
    </row>
    <row r="1720" ht="15.75" customHeight="1" s="412">
      <c r="A1720" s="15" t="n">
        <v>3171</v>
      </c>
      <c r="B1720" s="16" t="n">
        <v>111</v>
      </c>
      <c r="C1720" s="60" t="n">
        <v>319</v>
      </c>
      <c r="D1720" s="60" t="n">
        <v>12</v>
      </c>
      <c r="E1720" s="61" t="n">
        <v>43577</v>
      </c>
      <c r="F1720" s="62" t="n">
        <v>5213</v>
      </c>
      <c r="G1720" s="60" t="n">
        <v>8635</v>
      </c>
      <c r="H1720" s="60" t="n">
        <v>8166</v>
      </c>
      <c r="I1720" s="60" t="n"/>
      <c r="J1720" s="59">
        <f>+(((G1720-F1720)-(H1720-F1720))/(H1720-F1720))*100</f>
        <v/>
      </c>
      <c r="K1720" s="34">
        <f>AVERAGE(J1720:J1721)</f>
        <v/>
      </c>
      <c r="L1720" s="34">
        <f>_xlfn.STDEV.S(J1720,J1721)</f>
        <v/>
      </c>
      <c r="M1720" s="35">
        <f>(K1718-K1720)/20</f>
        <v/>
      </c>
      <c r="N1720" s="295">
        <f>(K1716-K1720)/42</f>
        <v/>
      </c>
      <c r="O1720" s="295">
        <f>+(H1720-F1720)/10</f>
        <v/>
      </c>
      <c r="P1720" s="26" t="inlineStr">
        <is>
          <t>FALSO</t>
        </is>
      </c>
      <c r="Q1720" s="26" t="inlineStr">
        <is>
          <t>VERDADERO</t>
        </is>
      </c>
      <c r="R1720" s="149" t="inlineStr">
        <is>
          <t>No esperado</t>
        </is>
      </c>
      <c r="S1720" s="149" t="inlineStr">
        <is>
          <t>Esperado</t>
        </is>
      </c>
      <c r="T1720" s="149" t="inlineStr">
        <is>
          <t>Dato Válido</t>
        </is>
      </c>
      <c r="U1720" s="149" t="n"/>
    </row>
    <row r="1721" ht="15.75" customHeight="1" s="412">
      <c r="A1721" s="15" t="n">
        <v>3172</v>
      </c>
      <c r="B1721" s="16" t="n">
        <v>112</v>
      </c>
      <c r="C1721" s="60" t="n">
        <v>319</v>
      </c>
      <c r="D1721" s="60" t="n">
        <v>12</v>
      </c>
      <c r="E1721" s="61" t="n">
        <v>43577</v>
      </c>
      <c r="F1721" s="62" t="n">
        <v>5197</v>
      </c>
      <c r="G1721" s="60" t="n">
        <v>8580</v>
      </c>
      <c r="H1721" s="60" t="n">
        <v>8122</v>
      </c>
      <c r="I1721" s="60" t="n"/>
      <c r="J1721" s="59">
        <f>+(((G1721-F1721)-(H1721-F1721))/(H1721-F1721))*100</f>
        <v/>
      </c>
      <c r="K1721" s="35" t="n"/>
      <c r="L1721" s="35" t="n"/>
      <c r="M1721" s="35" t="n"/>
      <c r="O1721" s="295">
        <f>+(H1721-F1721)/10</f>
        <v/>
      </c>
      <c r="P1721" s="26" t="inlineStr">
        <is>
          <t>FALSO</t>
        </is>
      </c>
      <c r="Q1721" s="26" t="inlineStr">
        <is>
          <t>FALSO</t>
        </is>
      </c>
      <c r="R1721" s="149" t="inlineStr">
        <is>
          <t>No esperado</t>
        </is>
      </c>
      <c r="S1721" s="149" t="inlineStr">
        <is>
          <t>Esperado</t>
        </is>
      </c>
      <c r="T1721" s="149" t="inlineStr">
        <is>
          <t>Dato Válido</t>
        </is>
      </c>
      <c r="U1721" s="149" t="n"/>
    </row>
    <row r="1722" ht="15.75" customHeight="1" s="412">
      <c r="A1722" s="5" t="n">
        <v>209</v>
      </c>
      <c r="B1722" s="252" t="n">
        <v>209</v>
      </c>
      <c r="C1722" s="201" t="n">
        <v>320</v>
      </c>
      <c r="D1722" s="201" t="n">
        <v>1</v>
      </c>
      <c r="E1722" s="8" t="n">
        <v>43514</v>
      </c>
      <c r="F1722" s="201" t="n">
        <v>5228</v>
      </c>
      <c r="G1722" s="201" t="n">
        <v>7443</v>
      </c>
      <c r="H1722" s="201" t="n">
        <v>6899</v>
      </c>
      <c r="I1722" s="201" t="n">
        <v>10</v>
      </c>
      <c r="J1722" s="9">
        <f>+(((G1722-F1722)-(H1722-F1722))/(H1722-F1722))*100</f>
        <v/>
      </c>
      <c r="K1722" s="33">
        <f>AVERAGE(J1722:J1723)</f>
        <v/>
      </c>
      <c r="L1722" s="33">
        <f>_xlfn.STDEV.S(J1722,J1723)</f>
        <v/>
      </c>
      <c r="M1722" s="13" t="n">
        <v>1</v>
      </c>
      <c r="O1722" s="295">
        <f>+(H1722-F1722)/10</f>
        <v/>
      </c>
      <c r="P1722" s="26" t="inlineStr">
        <is>
          <t>FALSO</t>
        </is>
      </c>
      <c r="Q1722" s="26" t="inlineStr">
        <is>
          <t>FALSO</t>
        </is>
      </c>
      <c r="R1722" s="149" t="inlineStr">
        <is>
          <t>Esperado</t>
        </is>
      </c>
      <c r="S1722" s="149" t="inlineStr">
        <is>
          <t>Esperado</t>
        </is>
      </c>
      <c r="T1722" s="149" t="inlineStr">
        <is>
          <t>Dato Válido</t>
        </is>
      </c>
      <c r="U1722" s="149" t="n"/>
    </row>
    <row r="1723" ht="15.75" customHeight="1" s="412">
      <c r="A1723" s="5" t="n">
        <v>210</v>
      </c>
      <c r="B1723" s="252" t="n">
        <v>210</v>
      </c>
      <c r="C1723" s="201" t="n">
        <v>320</v>
      </c>
      <c r="D1723" s="201" t="n">
        <v>1</v>
      </c>
      <c r="E1723" s="8" t="n">
        <v>43514</v>
      </c>
      <c r="F1723" s="201" t="n">
        <v>5223</v>
      </c>
      <c r="G1723" s="201" t="n">
        <v>7620</v>
      </c>
      <c r="H1723" s="201" t="n">
        <v>7010</v>
      </c>
      <c r="I1723" s="201" t="n"/>
      <c r="J1723" s="9">
        <f>+(((G1723-F1723)-(H1723-F1723))/(H1723-F1723))*100</f>
        <v/>
      </c>
      <c r="K1723" s="33" t="n"/>
      <c r="L1723" s="33" t="n"/>
      <c r="M1723" s="13" t="n"/>
      <c r="O1723" s="295">
        <f>+(H1723-F1723)/10</f>
        <v/>
      </c>
      <c r="P1723" s="26" t="inlineStr">
        <is>
          <t>VERDADERO</t>
        </is>
      </c>
      <c r="Q1723" s="26" t="inlineStr">
        <is>
          <t>FALSO</t>
        </is>
      </c>
      <c r="R1723" s="149" t="inlineStr">
        <is>
          <t>Esperado</t>
        </is>
      </c>
      <c r="S1723" s="149" t="inlineStr">
        <is>
          <t>No esperado</t>
        </is>
      </c>
      <c r="T1723" s="149" t="inlineStr">
        <is>
          <t>Dato Válido</t>
        </is>
      </c>
      <c r="U1723" s="149" t="n"/>
    </row>
    <row r="1724" ht="15.75" customHeight="1" s="412">
      <c r="A1724" s="5" t="n">
        <v>863</v>
      </c>
      <c r="B1724" s="252" t="n">
        <v>209</v>
      </c>
      <c r="C1724" s="201" t="n">
        <v>320</v>
      </c>
      <c r="D1724" s="201" t="n">
        <v>3</v>
      </c>
      <c r="E1724" s="8" t="n">
        <v>43521</v>
      </c>
      <c r="F1724" s="201" t="n">
        <v>5228</v>
      </c>
      <c r="G1724" s="201" t="n">
        <v>7411</v>
      </c>
      <c r="H1724" s="201" t="n">
        <v>6961</v>
      </c>
      <c r="I1724" s="201" t="n">
        <v>10</v>
      </c>
      <c r="J1724" s="9">
        <f>+(((G1724-F1724)-(H1724-F1724))/(H1724-F1724))*100</f>
        <v/>
      </c>
      <c r="K1724" s="33">
        <f>AVERAGE(J1724:J1725)</f>
        <v/>
      </c>
      <c r="L1724" s="33">
        <f>_xlfn.STDEV.S(J1724,J1725)</f>
        <v/>
      </c>
      <c r="M1724" s="13" t="n"/>
      <c r="O1724" s="295">
        <f>+(H1724-F1724)/10</f>
        <v/>
      </c>
      <c r="P1724" s="26" t="inlineStr">
        <is>
          <t>FALSO</t>
        </is>
      </c>
      <c r="Q1724" s="26" t="inlineStr">
        <is>
          <t>FALSO</t>
        </is>
      </c>
      <c r="R1724" s="149" t="inlineStr">
        <is>
          <t>No esperado</t>
        </is>
      </c>
      <c r="S1724" s="149" t="inlineStr">
        <is>
          <t>Esperado</t>
        </is>
      </c>
      <c r="T1724" s="149" t="inlineStr">
        <is>
          <t>Dato Válido</t>
        </is>
      </c>
      <c r="U1724" s="149" t="n"/>
    </row>
    <row r="1725" ht="15.75" customHeight="1" s="412">
      <c r="A1725" s="5" t="n">
        <v>864</v>
      </c>
      <c r="B1725" s="252" t="n">
        <v>210</v>
      </c>
      <c r="C1725" s="201" t="n">
        <v>320</v>
      </c>
      <c r="D1725" s="201" t="n">
        <v>3</v>
      </c>
      <c r="E1725" s="8" t="n">
        <v>43521</v>
      </c>
      <c r="F1725" s="201" t="n">
        <v>5223</v>
      </c>
      <c r="G1725" s="201" t="n">
        <v>7302</v>
      </c>
      <c r="H1725" s="201" t="n">
        <v>6857</v>
      </c>
      <c r="I1725" s="201" t="n"/>
      <c r="J1725" s="9">
        <f>+(((G1725-F1725)-(H1725-F1725))/(H1725-F1725))*100</f>
        <v/>
      </c>
      <c r="K1725" s="13" t="n"/>
      <c r="L1725" s="13" t="n"/>
      <c r="M1725" s="13" t="n"/>
      <c r="O1725" s="295">
        <f>+(H1725-F1725)/10</f>
        <v/>
      </c>
      <c r="P1725" s="26" t="inlineStr">
        <is>
          <t>FALSO</t>
        </is>
      </c>
      <c r="Q1725" s="26" t="inlineStr">
        <is>
          <t>FALSO</t>
        </is>
      </c>
      <c r="R1725" s="149" t="inlineStr">
        <is>
          <t>No esperado</t>
        </is>
      </c>
      <c r="S1725" s="149" t="inlineStr">
        <is>
          <t>No esperado</t>
        </is>
      </c>
      <c r="T1725" s="149" t="inlineStr">
        <is>
          <t>Dato Válido</t>
        </is>
      </c>
      <c r="U1725" s="149" t="n"/>
    </row>
    <row r="1726" ht="15.75" customHeight="1" s="412">
      <c r="A1726" s="5" t="n">
        <v>1513</v>
      </c>
      <c r="B1726" s="252" t="n">
        <v>209</v>
      </c>
      <c r="C1726" s="201" t="n">
        <v>320</v>
      </c>
      <c r="D1726" s="201" t="n">
        <v>5</v>
      </c>
      <c r="E1726" s="8" t="n">
        <v>43531</v>
      </c>
      <c r="F1726" s="201" t="n">
        <v>5228</v>
      </c>
      <c r="G1726" s="201" t="n">
        <v>7977</v>
      </c>
      <c r="H1726" s="201" t="n">
        <v>7440</v>
      </c>
      <c r="I1726" s="201" t="n">
        <v>7</v>
      </c>
      <c r="J1726" s="9">
        <f>+(((G1726-F1726)-(H1726-F1726))/(H1726-F1726))*100</f>
        <v/>
      </c>
      <c r="K1726" s="33">
        <f>AVERAGE(J1726:J1727)</f>
        <v/>
      </c>
      <c r="L1726" s="33">
        <f>_xlfn.STDEV.S(J1726,J1727)</f>
        <v/>
      </c>
      <c r="M1726" s="13" t="n"/>
      <c r="O1726" s="295">
        <f>+(H1726-F1726)/10</f>
        <v/>
      </c>
      <c r="P1726" s="26" t="inlineStr">
        <is>
          <t>FALSO</t>
        </is>
      </c>
      <c r="Q1726" s="26" t="inlineStr">
        <is>
          <t>FALSO</t>
        </is>
      </c>
      <c r="R1726" s="149" t="inlineStr">
        <is>
          <t>Esperado</t>
        </is>
      </c>
      <c r="S1726" s="149" t="inlineStr">
        <is>
          <t>Esperado</t>
        </is>
      </c>
      <c r="T1726" s="149" t="inlineStr">
        <is>
          <t>Dato Válido</t>
        </is>
      </c>
      <c r="U1726" s="149" t="n"/>
    </row>
    <row r="1727" ht="15.75" customHeight="1" s="412">
      <c r="A1727" s="5" t="n">
        <v>1514</v>
      </c>
      <c r="B1727" s="252" t="n">
        <v>210</v>
      </c>
      <c r="C1727" s="201" t="n">
        <v>320</v>
      </c>
      <c r="D1727" s="201" t="n">
        <v>5</v>
      </c>
      <c r="E1727" s="8" t="n">
        <v>43531</v>
      </c>
      <c r="F1727" s="201" t="n">
        <v>5223</v>
      </c>
      <c r="G1727" s="201" t="n">
        <v>7823</v>
      </c>
      <c r="H1727" s="201" t="n">
        <v>7323</v>
      </c>
      <c r="I1727" s="201" t="n"/>
      <c r="J1727" s="9">
        <f>+(((G1727-F1727)-(H1727-F1727))/(H1727-F1727))*100</f>
        <v/>
      </c>
      <c r="K1727" s="33" t="n"/>
      <c r="L1727" s="33" t="n"/>
      <c r="M1727" s="13" t="n"/>
      <c r="O1727" s="295">
        <f>+(H1727-F1727)/10</f>
        <v/>
      </c>
      <c r="P1727" s="26" t="inlineStr">
        <is>
          <t>FALSO</t>
        </is>
      </c>
      <c r="Q1727" s="26" t="inlineStr">
        <is>
          <t>FALSO</t>
        </is>
      </c>
      <c r="R1727" s="149" t="inlineStr">
        <is>
          <t>No esperado</t>
        </is>
      </c>
      <c r="S1727" s="149" t="inlineStr">
        <is>
          <t>Esperado</t>
        </is>
      </c>
      <c r="T1727" s="149" t="inlineStr">
        <is>
          <t>Dato Válido</t>
        </is>
      </c>
      <c r="U1727" s="149" t="n"/>
    </row>
    <row r="1728" ht="15.75" customHeight="1" s="412">
      <c r="A1728" s="15" t="n">
        <v>2101</v>
      </c>
      <c r="B1728" s="16" t="n">
        <v>147</v>
      </c>
      <c r="C1728" s="17" t="n">
        <v>320</v>
      </c>
      <c r="D1728" s="17" t="n">
        <v>7</v>
      </c>
      <c r="E1728" s="18" t="n">
        <v>43545</v>
      </c>
      <c r="F1728" s="19" t="n">
        <v>5265</v>
      </c>
      <c r="G1728" s="17" t="n">
        <v>7680</v>
      </c>
      <c r="H1728" s="17" t="n">
        <v>7318</v>
      </c>
      <c r="I1728" s="201" t="n"/>
      <c r="J1728" s="9">
        <f>+(((G1728-F1728)-(H1728-F1728))/(H1728-F1728))*100</f>
        <v/>
      </c>
      <c r="K1728" s="33">
        <f>AVERAGE(J1728:J1729)</f>
        <v/>
      </c>
      <c r="L1728" s="33">
        <f>_xlfn.STDEV.S(J1728,J1729)</f>
        <v/>
      </c>
      <c r="M1728" s="13">
        <f>(K1726-K1728)/14</f>
        <v/>
      </c>
      <c r="N1728" s="295">
        <f>(K1722-K1728)/31</f>
        <v/>
      </c>
      <c r="O1728" s="295">
        <f>+(H1728-F1728)/10</f>
        <v/>
      </c>
      <c r="P1728" s="26" t="inlineStr">
        <is>
          <t>FALSO</t>
        </is>
      </c>
      <c r="Q1728" s="26" t="inlineStr">
        <is>
          <t>FALSO</t>
        </is>
      </c>
      <c r="R1728" s="149" t="inlineStr">
        <is>
          <t>No esperado</t>
        </is>
      </c>
      <c r="S1728" s="149" t="inlineStr">
        <is>
          <t>Esperado</t>
        </is>
      </c>
      <c r="T1728" s="149" t="inlineStr">
        <is>
          <t>Dato Válido</t>
        </is>
      </c>
      <c r="U1728" s="149" t="n"/>
    </row>
    <row r="1729" ht="15.75" customHeight="1" s="412">
      <c r="A1729" s="15" t="n">
        <v>2102</v>
      </c>
      <c r="B1729" s="16" t="n">
        <v>148</v>
      </c>
      <c r="C1729" s="17" t="n">
        <v>320</v>
      </c>
      <c r="D1729" s="17" t="n">
        <v>7</v>
      </c>
      <c r="E1729" s="18" t="n">
        <v>43545</v>
      </c>
      <c r="F1729" s="19" t="n">
        <v>5186</v>
      </c>
      <c r="G1729" s="17" t="n">
        <v>7363</v>
      </c>
      <c r="H1729" s="17" t="n">
        <v>7048</v>
      </c>
      <c r="I1729" s="201" t="n"/>
      <c r="J1729" s="9">
        <f>+(((G1729-F1729)-(H1729-F1729))/(H1729-F1729))*100</f>
        <v/>
      </c>
      <c r="K1729" s="13" t="n"/>
      <c r="L1729" s="13" t="n"/>
      <c r="M1729" s="13" t="n"/>
      <c r="O1729" s="295">
        <f>+(H1729-F1729)/10</f>
        <v/>
      </c>
      <c r="P1729" s="26" t="inlineStr">
        <is>
          <t>FALSO</t>
        </is>
      </c>
      <c r="Q1729" s="26" t="inlineStr">
        <is>
          <t>FALSO</t>
        </is>
      </c>
      <c r="R1729" s="149" t="inlineStr">
        <is>
          <t>No esperado</t>
        </is>
      </c>
      <c r="S1729" s="149" t="inlineStr">
        <is>
          <t>Esperado</t>
        </is>
      </c>
      <c r="T1729" s="149" t="inlineStr">
        <is>
          <t>Dato Válido</t>
        </is>
      </c>
      <c r="U1729" s="149" t="n"/>
    </row>
    <row r="1730" ht="15.75" customHeight="1" s="412">
      <c r="A1730" s="5" t="n">
        <v>547</v>
      </c>
      <c r="B1730" s="252" t="n">
        <v>197</v>
      </c>
      <c r="C1730" s="255" t="n">
        <v>321</v>
      </c>
      <c r="D1730" s="255" t="n">
        <v>2</v>
      </c>
      <c r="E1730" s="58" t="n">
        <v>43517</v>
      </c>
      <c r="F1730" s="255" t="n">
        <v>5252</v>
      </c>
      <c r="G1730" s="255" t="n">
        <v>7513</v>
      </c>
      <c r="H1730" s="255" t="n">
        <v>6743</v>
      </c>
      <c r="I1730" s="255" t="n">
        <v>10</v>
      </c>
      <c r="J1730" s="59">
        <f>+(((G1730-F1730)-(H1730-F1730))/(H1730-F1730))*100</f>
        <v/>
      </c>
      <c r="K1730" s="34">
        <f>AVERAGE(J1730:J1731)</f>
        <v/>
      </c>
      <c r="L1730" s="34">
        <f>_xlfn.STDEV.S(J1730,J1731)</f>
        <v/>
      </c>
      <c r="M1730" s="35" t="n">
        <v>3</v>
      </c>
      <c r="O1730" s="295">
        <f>+(H1730-F1730)/10</f>
        <v/>
      </c>
      <c r="P1730" s="26" t="inlineStr">
        <is>
          <t>FALSO</t>
        </is>
      </c>
      <c r="Q1730" s="26" t="inlineStr">
        <is>
          <t>FALSO</t>
        </is>
      </c>
      <c r="R1730" s="149" t="inlineStr">
        <is>
          <t>Esperado</t>
        </is>
      </c>
      <c r="S1730" s="149" t="inlineStr">
        <is>
          <t>Esperado</t>
        </is>
      </c>
      <c r="T1730" s="149" t="inlineStr">
        <is>
          <t>Dato Válido</t>
        </is>
      </c>
      <c r="U1730" s="149" t="n"/>
    </row>
    <row r="1731" ht="15.75" customHeight="1" s="412">
      <c r="A1731" s="5" t="n">
        <v>548</v>
      </c>
      <c r="B1731" s="252" t="n">
        <v>198</v>
      </c>
      <c r="C1731" s="255" t="n">
        <v>321</v>
      </c>
      <c r="D1731" s="255" t="n">
        <v>2</v>
      </c>
      <c r="E1731" s="58" t="n">
        <v>43517</v>
      </c>
      <c r="F1731" s="255" t="n">
        <v>5320</v>
      </c>
      <c r="G1731" s="255" t="n">
        <v>7566</v>
      </c>
      <c r="H1731" s="255" t="n">
        <v>6825</v>
      </c>
      <c r="I1731" s="255" t="n"/>
      <c r="J1731" s="59">
        <f>+(((G1731-F1731)-(H1731-F1731))/(H1731-F1731))*100</f>
        <v/>
      </c>
      <c r="K1731" s="35" t="n"/>
      <c r="L1731" s="35" t="n"/>
      <c r="M1731" s="35" t="n"/>
      <c r="O1731" s="295">
        <f>+(H1731-F1731)/10</f>
        <v/>
      </c>
      <c r="P1731" s="26" t="inlineStr">
        <is>
          <t>FALSO</t>
        </is>
      </c>
      <c r="Q1731" s="26" t="inlineStr">
        <is>
          <t>FALSO</t>
        </is>
      </c>
      <c r="R1731" s="149" t="inlineStr">
        <is>
          <t>Esperado</t>
        </is>
      </c>
      <c r="S1731" s="149" t="inlineStr">
        <is>
          <t>Esperado</t>
        </is>
      </c>
      <c r="T1731" s="149" t="inlineStr">
        <is>
          <t>Dato Válido</t>
        </is>
      </c>
      <c r="U1731" s="149" t="n"/>
    </row>
    <row r="1732" ht="15.75" customHeight="1" s="412">
      <c r="A1732" s="5" t="n">
        <v>1201</v>
      </c>
      <c r="B1732" s="252" t="n">
        <v>155</v>
      </c>
      <c r="C1732" s="255" t="n">
        <v>321</v>
      </c>
      <c r="D1732" s="255" t="n">
        <v>4</v>
      </c>
      <c r="E1732" s="58" t="n">
        <v>43524</v>
      </c>
      <c r="F1732" s="255" t="n">
        <v>5181</v>
      </c>
      <c r="G1732" s="255" t="n">
        <v>7560</v>
      </c>
      <c r="H1732" s="255" t="n">
        <v>6790</v>
      </c>
      <c r="I1732" s="255" t="n">
        <v>9</v>
      </c>
      <c r="J1732" s="59">
        <f>+(((G1732-F1732)-(H1732-F1732))/(H1732-F1732))*100</f>
        <v/>
      </c>
      <c r="K1732" s="34">
        <f>AVERAGE(J1732:J1733)</f>
        <v/>
      </c>
      <c r="L1732" s="34">
        <f>_xlfn.STDEV.S(J1732,J1733)</f>
        <v/>
      </c>
      <c r="M1732" s="35" t="n"/>
      <c r="O1732" s="295">
        <f>+(H1732-F1732)/10</f>
        <v/>
      </c>
      <c r="P1732" s="26" t="inlineStr">
        <is>
          <t>FALSO</t>
        </is>
      </c>
      <c r="Q1732" s="26" t="inlineStr">
        <is>
          <t>FALSO</t>
        </is>
      </c>
      <c r="R1732" s="149" t="inlineStr">
        <is>
          <t>Esperado</t>
        </is>
      </c>
      <c r="S1732" s="149" t="inlineStr">
        <is>
          <t>Esperado</t>
        </is>
      </c>
      <c r="T1732" s="149" t="inlineStr">
        <is>
          <t>Dato Válido</t>
        </is>
      </c>
      <c r="U1732" s="149" t="n"/>
    </row>
    <row r="1733" ht="15.75" customHeight="1" s="412">
      <c r="A1733" s="5" t="n">
        <v>1202</v>
      </c>
      <c r="B1733" s="252" t="n">
        <v>156</v>
      </c>
      <c r="C1733" s="255" t="n">
        <v>321</v>
      </c>
      <c r="D1733" s="255" t="n">
        <v>4</v>
      </c>
      <c r="E1733" s="58" t="n">
        <v>43524</v>
      </c>
      <c r="F1733" s="255" t="n">
        <v>5171</v>
      </c>
      <c r="G1733" s="255" t="n">
        <v>7516</v>
      </c>
      <c r="H1733" s="255" t="n">
        <v>6761</v>
      </c>
      <c r="I1733" s="255" t="n"/>
      <c r="J1733" s="59">
        <f>+(((G1733-F1733)-(H1733-F1733))/(H1733-F1733))*100</f>
        <v/>
      </c>
      <c r="K1733" s="34" t="n"/>
      <c r="L1733" s="34" t="n"/>
      <c r="M1733" s="35" t="n"/>
      <c r="O1733" s="295">
        <f>+(H1733-F1733)/10</f>
        <v/>
      </c>
      <c r="P1733" s="26" t="inlineStr">
        <is>
          <t>FALSO</t>
        </is>
      </c>
      <c r="Q1733" s="26" t="inlineStr">
        <is>
          <t>FALSO</t>
        </is>
      </c>
      <c r="R1733" s="149" t="inlineStr">
        <is>
          <t>Esperado</t>
        </is>
      </c>
      <c r="S1733" s="149" t="inlineStr">
        <is>
          <t>Esperado</t>
        </is>
      </c>
      <c r="T1733" s="149" t="inlineStr">
        <is>
          <t>Dato Válido</t>
        </is>
      </c>
      <c r="U1733" s="149" t="n"/>
    </row>
    <row r="1734" ht="15.75" customHeight="1" s="412">
      <c r="A1734" s="5" t="n">
        <v>1851</v>
      </c>
      <c r="B1734" s="252" t="n">
        <v>155</v>
      </c>
      <c r="C1734" s="255" t="n">
        <v>321</v>
      </c>
      <c r="D1734" s="255" t="n">
        <v>6</v>
      </c>
      <c r="E1734" s="58" t="n">
        <v>43535</v>
      </c>
      <c r="F1734" s="255" t="n">
        <v>5181</v>
      </c>
      <c r="G1734" s="255" t="n">
        <v>7367</v>
      </c>
      <c r="H1734" s="255" t="n">
        <v>6850</v>
      </c>
      <c r="I1734" s="255" t="n">
        <v>8</v>
      </c>
      <c r="J1734" s="59">
        <f>+(((G1734-F1734)-(H1734-F1734))/(H1734-F1734))*100</f>
        <v/>
      </c>
      <c r="K1734" s="34">
        <f>AVERAGE(J1734:J1735)</f>
        <v/>
      </c>
      <c r="L1734" s="34">
        <f>_xlfn.STDEV.S(J1734,J1735)</f>
        <v/>
      </c>
      <c r="M1734" s="35" t="n"/>
      <c r="O1734" s="295">
        <f>+(H1734-F1734)/10</f>
        <v/>
      </c>
      <c r="P1734" s="26" t="inlineStr">
        <is>
          <t>FALSO</t>
        </is>
      </c>
      <c r="Q1734" s="26" t="inlineStr">
        <is>
          <t>FALSO</t>
        </is>
      </c>
      <c r="R1734" s="149" t="inlineStr">
        <is>
          <t>Esperado</t>
        </is>
      </c>
      <c r="S1734" s="149" t="inlineStr">
        <is>
          <t>Esperado</t>
        </is>
      </c>
      <c r="T1734" s="149" t="inlineStr">
        <is>
          <t>Dato Válido</t>
        </is>
      </c>
      <c r="U1734" s="149" t="n"/>
    </row>
    <row r="1735" ht="15.75" customHeight="1" s="412">
      <c r="A1735" s="5" t="n">
        <v>1852</v>
      </c>
      <c r="B1735" s="252" t="n">
        <v>156</v>
      </c>
      <c r="C1735" s="255" t="n">
        <v>321</v>
      </c>
      <c r="D1735" s="255" t="n">
        <v>6</v>
      </c>
      <c r="E1735" s="58" t="n">
        <v>43535</v>
      </c>
      <c r="F1735" s="255" t="n">
        <v>5171</v>
      </c>
      <c r="G1735" s="255" t="n">
        <v>7596</v>
      </c>
      <c r="H1735" s="255" t="n">
        <v>6981</v>
      </c>
      <c r="I1735" s="255" t="n"/>
      <c r="J1735" s="59">
        <f>+(((G1735-F1735)-(H1735-F1735))/(H1735-F1735))*100</f>
        <v/>
      </c>
      <c r="K1735" s="35" t="n"/>
      <c r="L1735" s="35" t="n"/>
      <c r="M1735" s="35" t="n"/>
      <c r="O1735" s="295">
        <f>+(H1735-F1735)/10</f>
        <v/>
      </c>
      <c r="P1735" s="26" t="inlineStr">
        <is>
          <t>VERDADERO</t>
        </is>
      </c>
      <c r="Q1735" s="26" t="inlineStr">
        <is>
          <t>FALSO</t>
        </is>
      </c>
      <c r="R1735" s="149" t="inlineStr">
        <is>
          <t>Esperado</t>
        </is>
      </c>
      <c r="S1735" s="149" t="inlineStr">
        <is>
          <t>No esperado</t>
        </is>
      </c>
      <c r="T1735" s="149" t="inlineStr">
        <is>
          <t>Dato Válido</t>
        </is>
      </c>
      <c r="U1735" s="149" t="n"/>
    </row>
    <row r="1736" ht="15.75" customHeight="1" s="412">
      <c r="A1736" s="15" t="n">
        <v>2523</v>
      </c>
      <c r="B1736" s="16" t="n">
        <v>111</v>
      </c>
      <c r="C1736" s="60" t="n">
        <v>321</v>
      </c>
      <c r="D1736" s="60" t="n">
        <v>9</v>
      </c>
      <c r="E1736" s="61" t="n">
        <v>43557</v>
      </c>
      <c r="F1736" s="62" t="n">
        <v>5213</v>
      </c>
      <c r="G1736" s="60" t="n">
        <v>6959</v>
      </c>
      <c r="H1736" s="60" t="n">
        <v>6695</v>
      </c>
      <c r="I1736" s="255" t="n"/>
      <c r="J1736" s="59">
        <f>+(((G1736-F1736)-(H1736-F1736))/(H1736-F1736))*100</f>
        <v/>
      </c>
      <c r="K1736" s="34">
        <f>AVERAGE(J1736:J1737)</f>
        <v/>
      </c>
      <c r="L1736" s="34">
        <f>_xlfn.STDEV.S(J1736,J1737)</f>
        <v/>
      </c>
      <c r="M1736" s="35" t="n"/>
      <c r="O1736" s="295">
        <f>+(H1736-F1736)/10</f>
        <v/>
      </c>
      <c r="P1736" s="26" t="inlineStr">
        <is>
          <t>FALSO</t>
        </is>
      </c>
      <c r="Q1736" s="26" t="inlineStr">
        <is>
          <t>FALSO</t>
        </is>
      </c>
      <c r="R1736" s="149" t="inlineStr">
        <is>
          <t>No esperado</t>
        </is>
      </c>
      <c r="S1736" s="149" t="inlineStr">
        <is>
          <t>Esperado</t>
        </is>
      </c>
      <c r="T1736" s="149" t="inlineStr">
        <is>
          <t>Dato Válido</t>
        </is>
      </c>
      <c r="U1736" s="149" t="n"/>
    </row>
    <row r="1737" ht="15.75" customHeight="1" s="412">
      <c r="A1737" s="15" t="n">
        <v>2524</v>
      </c>
      <c r="B1737" s="16" t="n">
        <v>112</v>
      </c>
      <c r="C1737" s="60" t="n">
        <v>321</v>
      </c>
      <c r="D1737" s="60" t="n">
        <v>9</v>
      </c>
      <c r="E1737" s="61" t="n">
        <v>43557</v>
      </c>
      <c r="F1737" s="62" t="n">
        <v>5197</v>
      </c>
      <c r="G1737" s="60" t="n">
        <v>6847</v>
      </c>
      <c r="H1737" s="60" t="n">
        <v>6599</v>
      </c>
      <c r="I1737" s="255" t="n"/>
      <c r="J1737" s="59">
        <f>+(((G1737-F1737)-(H1737-F1737))/(H1737-F1737))*100</f>
        <v/>
      </c>
      <c r="K1737" s="35" t="n"/>
      <c r="L1737" s="35" t="n"/>
      <c r="M1737" s="35" t="n"/>
      <c r="O1737" s="295">
        <f>+(H1737-F1737)/10</f>
        <v/>
      </c>
      <c r="P1737" s="26" t="inlineStr">
        <is>
          <t>FALSO</t>
        </is>
      </c>
      <c r="Q1737" s="26" t="inlineStr">
        <is>
          <t>FALSO</t>
        </is>
      </c>
      <c r="R1737" s="149" t="inlineStr">
        <is>
          <t>No esperado</t>
        </is>
      </c>
      <c r="S1737" s="149" t="inlineStr">
        <is>
          <t>Esperado</t>
        </is>
      </c>
      <c r="T1737" s="149" t="inlineStr">
        <is>
          <t>Dato Válido</t>
        </is>
      </c>
      <c r="U1737" s="149" t="n"/>
    </row>
    <row r="1738" ht="15.75" customHeight="1" s="412">
      <c r="A1738" s="15" t="n">
        <v>3173</v>
      </c>
      <c r="B1738" s="16" t="n">
        <v>113</v>
      </c>
      <c r="C1738" s="60" t="n">
        <v>321</v>
      </c>
      <c r="D1738" s="60" t="n">
        <v>12</v>
      </c>
      <c r="E1738" s="61" t="n">
        <v>43577</v>
      </c>
      <c r="F1738" s="62" t="n">
        <v>5283</v>
      </c>
      <c r="G1738" s="60" t="n">
        <v>6802</v>
      </c>
      <c r="H1738" s="60" t="n">
        <v>6601</v>
      </c>
      <c r="I1738" s="60" t="n"/>
      <c r="J1738" s="59">
        <f>+(((G1738-F1738)-(H1738-F1738))/(H1738-F1738))*100</f>
        <v/>
      </c>
      <c r="K1738" s="34">
        <f>AVERAGE(J1738:J1739)</f>
        <v/>
      </c>
      <c r="L1738" s="34">
        <f>_xlfn.STDEV.S(J1738,J1739)</f>
        <v/>
      </c>
      <c r="M1738" s="35">
        <f>(K1736-K1738)/20</f>
        <v/>
      </c>
      <c r="N1738" s="295">
        <f>(K1734-K1738)/42</f>
        <v/>
      </c>
      <c r="O1738" s="295">
        <f>+(H1738-F1738)/10</f>
        <v/>
      </c>
      <c r="P1738" s="26" t="inlineStr">
        <is>
          <t>FALSO</t>
        </is>
      </c>
      <c r="Q1738" s="26" t="inlineStr">
        <is>
          <t>VERDADERO</t>
        </is>
      </c>
      <c r="R1738" s="149" t="inlineStr">
        <is>
          <t>No esperado</t>
        </is>
      </c>
      <c r="S1738" s="149" t="inlineStr">
        <is>
          <t>Esperado</t>
        </is>
      </c>
      <c r="T1738" s="149" t="inlineStr">
        <is>
          <t>Dato Válido</t>
        </is>
      </c>
      <c r="U1738" s="149" t="n"/>
    </row>
    <row r="1739" ht="15.75" customHeight="1" s="412">
      <c r="A1739" s="15" t="n">
        <v>3174</v>
      </c>
      <c r="B1739" s="16" t="n">
        <v>114</v>
      </c>
      <c r="C1739" s="60" t="n">
        <v>321</v>
      </c>
      <c r="D1739" s="60" t="n">
        <v>12</v>
      </c>
      <c r="E1739" s="61" t="n">
        <v>43577</v>
      </c>
      <c r="F1739" s="62" t="n">
        <v>5247</v>
      </c>
      <c r="G1739" s="60" t="n">
        <v>6796</v>
      </c>
      <c r="H1739" s="60" t="n">
        <v>6589</v>
      </c>
      <c r="I1739" s="60" t="n"/>
      <c r="J1739" s="59">
        <f>+(((G1739-F1739)-(H1739-F1739))/(H1739-F1739))*100</f>
        <v/>
      </c>
      <c r="K1739" s="35" t="n"/>
      <c r="L1739" s="35" t="n"/>
      <c r="M1739" s="35" t="n"/>
      <c r="O1739" s="295">
        <f>+(H1739-F1739)/10</f>
        <v/>
      </c>
      <c r="P1739" s="26" t="inlineStr">
        <is>
          <t>FALSO</t>
        </is>
      </c>
      <c r="Q1739" s="26" t="inlineStr">
        <is>
          <t>FALSO</t>
        </is>
      </c>
      <c r="R1739" s="149" t="inlineStr">
        <is>
          <t>Esperado</t>
        </is>
      </c>
      <c r="S1739" s="149" t="inlineStr">
        <is>
          <t>Esperado</t>
        </is>
      </c>
      <c r="T1739" s="149" t="inlineStr">
        <is>
          <t>Dato Válido</t>
        </is>
      </c>
      <c r="U1739" s="149" t="n"/>
    </row>
    <row r="1740" ht="15.75" customHeight="1" s="412">
      <c r="A1740" s="5" t="n">
        <v>211</v>
      </c>
      <c r="B1740" s="252" t="n">
        <v>211</v>
      </c>
      <c r="C1740" s="201" t="n">
        <v>323</v>
      </c>
      <c r="D1740" s="201" t="n">
        <v>1</v>
      </c>
      <c r="E1740" s="8" t="n">
        <v>43514</v>
      </c>
      <c r="F1740" s="201" t="n">
        <v>5194</v>
      </c>
      <c r="G1740" s="201" t="n">
        <v>9026</v>
      </c>
      <c r="H1740" s="201" t="n">
        <v>7896</v>
      </c>
      <c r="I1740" s="201" t="n"/>
      <c r="J1740" s="9">
        <f>+(((G1740-F1740)-(H1740-F1740))/(H1740-F1740))*100</f>
        <v/>
      </c>
      <c r="K1740" s="33">
        <f>AVERAGE(J1740:J1741)</f>
        <v/>
      </c>
      <c r="L1740" s="33">
        <f>_xlfn.STDEV.S(J1740,J1741)</f>
        <v/>
      </c>
      <c r="M1740" s="13" t="n">
        <v>1</v>
      </c>
      <c r="O1740" s="295">
        <f>+(H1740-F1740)/10</f>
        <v/>
      </c>
      <c r="P1740" s="26" t="inlineStr">
        <is>
          <t>FALSO</t>
        </is>
      </c>
      <c r="Q1740" s="26" t="inlineStr">
        <is>
          <t>FALSO</t>
        </is>
      </c>
      <c r="R1740" s="149" t="inlineStr">
        <is>
          <t>Esperado</t>
        </is>
      </c>
      <c r="S1740" s="149" t="inlineStr">
        <is>
          <t>Esperado</t>
        </is>
      </c>
      <c r="T1740" s="149" t="inlineStr">
        <is>
          <t>Se descarta</t>
        </is>
      </c>
      <c r="U1740" s="149" t="n"/>
    </row>
    <row r="1741" ht="15.75" customHeight="1" s="412">
      <c r="A1741" s="5" t="n">
        <v>212</v>
      </c>
      <c r="B1741" s="252" t="n">
        <v>212</v>
      </c>
      <c r="C1741" s="201" t="n">
        <v>323</v>
      </c>
      <c r="D1741" s="201" t="n">
        <v>1</v>
      </c>
      <c r="E1741" s="8" t="n">
        <v>43514</v>
      </c>
      <c r="F1741" s="201" t="n">
        <v>5225</v>
      </c>
      <c r="G1741" s="201" t="n">
        <v>9117</v>
      </c>
      <c r="H1741" s="201" t="n">
        <v>7949</v>
      </c>
      <c r="I1741" s="201" t="n">
        <v>10</v>
      </c>
      <c r="J1741" s="9">
        <f>+(((G1741-F1741)-(H1741-F1741))/(H1741-F1741))*100</f>
        <v/>
      </c>
      <c r="K1741" s="33" t="n"/>
      <c r="L1741" s="33" t="n"/>
      <c r="M1741" s="13" t="n"/>
      <c r="O1741" s="295">
        <f>+(H1741-F1741)/10</f>
        <v/>
      </c>
      <c r="P1741" s="26" t="inlineStr">
        <is>
          <t>FALSO</t>
        </is>
      </c>
      <c r="Q1741" s="26" t="inlineStr">
        <is>
          <t>FALSO</t>
        </is>
      </c>
      <c r="R1741" s="149" t="inlineStr">
        <is>
          <t>Esperado</t>
        </is>
      </c>
      <c r="S1741" s="149" t="inlineStr">
        <is>
          <t>No esperado</t>
        </is>
      </c>
      <c r="T1741" s="149" t="inlineStr">
        <is>
          <t>Se descarta</t>
        </is>
      </c>
      <c r="U1741" s="149" t="n"/>
    </row>
    <row r="1742" ht="15.75" customHeight="1" s="412">
      <c r="A1742" s="5" t="n">
        <v>865</v>
      </c>
      <c r="B1742" s="252" t="n">
        <v>211</v>
      </c>
      <c r="C1742" s="201" t="n">
        <v>323</v>
      </c>
      <c r="D1742" s="201" t="n">
        <v>3</v>
      </c>
      <c r="E1742" s="8" t="n">
        <v>43521</v>
      </c>
      <c r="F1742" s="201" t="n">
        <v>5194</v>
      </c>
      <c r="G1742" s="201" t="n">
        <v>8105</v>
      </c>
      <c r="H1742" s="201" t="n">
        <v>7562</v>
      </c>
      <c r="I1742" s="201" t="n">
        <v>9</v>
      </c>
      <c r="J1742" s="9">
        <f>+(((G1742-F1742)-(H1742-F1742))/(H1742-F1742))*100</f>
        <v/>
      </c>
      <c r="K1742" s="33">
        <f>AVERAGE(J1742:J1743)</f>
        <v/>
      </c>
      <c r="L1742" s="33">
        <f>_xlfn.STDEV.S(J1742,J1743)</f>
        <v/>
      </c>
      <c r="M1742" s="13" t="n"/>
      <c r="O1742" s="295">
        <f>+(H1742-F1742)/10</f>
        <v/>
      </c>
      <c r="P1742" s="26" t="inlineStr">
        <is>
          <t>FALSO</t>
        </is>
      </c>
      <c r="Q1742" s="26" t="inlineStr">
        <is>
          <t>FALSO</t>
        </is>
      </c>
      <c r="R1742" s="149" t="inlineStr">
        <is>
          <t>No esperado</t>
        </is>
      </c>
      <c r="S1742" s="149" t="inlineStr">
        <is>
          <t>Esperado</t>
        </is>
      </c>
      <c r="T1742" s="149" t="inlineStr">
        <is>
          <t>Se descarta</t>
        </is>
      </c>
      <c r="U1742" s="149" t="n"/>
    </row>
    <row r="1743" ht="15.75" customHeight="1" s="412">
      <c r="A1743" s="5" t="n">
        <v>866</v>
      </c>
      <c r="B1743" s="252" t="n">
        <v>212</v>
      </c>
      <c r="C1743" s="201" t="n">
        <v>323</v>
      </c>
      <c r="D1743" s="201" t="n">
        <v>3</v>
      </c>
      <c r="E1743" s="8" t="n">
        <v>43521</v>
      </c>
      <c r="F1743" s="201" t="n">
        <v>5225</v>
      </c>
      <c r="G1743" s="201" t="n">
        <v>7985</v>
      </c>
      <c r="H1743" s="201" t="n">
        <v>7482</v>
      </c>
      <c r="I1743" s="201" t="n"/>
      <c r="J1743" s="9">
        <f>+(((G1743-F1743)-(H1743-F1743))/(H1743-F1743))*100</f>
        <v/>
      </c>
      <c r="K1743" s="13" t="n"/>
      <c r="L1743" s="13" t="n"/>
      <c r="M1743" s="13" t="n"/>
      <c r="O1743" s="295">
        <f>+(H1743-F1743)/10</f>
        <v/>
      </c>
      <c r="P1743" s="26" t="inlineStr">
        <is>
          <t>FALSO</t>
        </is>
      </c>
      <c r="Q1743" s="26" t="inlineStr">
        <is>
          <t>FALSO</t>
        </is>
      </c>
      <c r="R1743" s="149" t="inlineStr">
        <is>
          <t>No esperado</t>
        </is>
      </c>
      <c r="S1743" s="149" t="inlineStr">
        <is>
          <t>Esperado</t>
        </is>
      </c>
      <c r="T1743" s="149" t="inlineStr">
        <is>
          <t>Se descarta</t>
        </is>
      </c>
      <c r="U1743" s="149" t="n"/>
    </row>
    <row r="1744" ht="15.75" customHeight="1" s="412">
      <c r="A1744" s="5" t="n">
        <v>1515</v>
      </c>
      <c r="B1744" s="252" t="n">
        <v>211</v>
      </c>
      <c r="C1744" s="201" t="n">
        <v>323</v>
      </c>
      <c r="D1744" s="201" t="n">
        <v>5</v>
      </c>
      <c r="E1744" s="8" t="n">
        <v>43531</v>
      </c>
      <c r="F1744" s="201" t="n">
        <v>5194</v>
      </c>
      <c r="G1744" s="201" t="n">
        <v>8632</v>
      </c>
      <c r="H1744" s="201" t="n">
        <v>7970</v>
      </c>
      <c r="I1744" s="201" t="n">
        <v>8</v>
      </c>
      <c r="J1744" s="9">
        <f>+(((G1744-F1744)-(H1744-F1744))/(H1744-F1744))*100</f>
        <v/>
      </c>
      <c r="K1744" s="33">
        <f>AVERAGE(J1744:J1745)</f>
        <v/>
      </c>
      <c r="L1744" s="33">
        <f>_xlfn.STDEV.S(J1744,J1745)</f>
        <v/>
      </c>
      <c r="M1744" s="13" t="n"/>
      <c r="O1744" s="295">
        <f>+(H1744-F1744)/10</f>
        <v/>
      </c>
      <c r="P1744" s="26" t="inlineStr">
        <is>
          <t>FALSO</t>
        </is>
      </c>
      <c r="Q1744" s="26" t="inlineStr">
        <is>
          <t>FALSO</t>
        </is>
      </c>
      <c r="R1744" s="149" t="inlineStr">
        <is>
          <t>Esperado</t>
        </is>
      </c>
      <c r="S1744" s="149" t="inlineStr">
        <is>
          <t>No esperado</t>
        </is>
      </c>
      <c r="T1744" s="149" t="inlineStr">
        <is>
          <t>Se descarta</t>
        </is>
      </c>
      <c r="U1744" s="149" t="n"/>
    </row>
    <row r="1745" ht="15.75" customHeight="1" s="412">
      <c r="A1745" s="5" t="n">
        <v>1516</v>
      </c>
      <c r="B1745" s="252" t="n">
        <v>212</v>
      </c>
      <c r="C1745" s="201" t="n">
        <v>323</v>
      </c>
      <c r="D1745" s="201" t="n">
        <v>5</v>
      </c>
      <c r="E1745" s="8" t="n">
        <v>43531</v>
      </c>
      <c r="F1745" s="201" t="n">
        <v>5225</v>
      </c>
      <c r="G1745" s="201" t="n">
        <v>8307</v>
      </c>
      <c r="H1745" s="201" t="n">
        <v>7734</v>
      </c>
      <c r="I1745" s="201" t="n"/>
      <c r="J1745" s="9">
        <f>+(((G1745-F1745)-(H1745-F1745))/(H1745-F1745))*100</f>
        <v/>
      </c>
      <c r="K1745" s="33" t="n"/>
      <c r="L1745" s="33" t="n"/>
      <c r="M1745" s="13" t="n"/>
      <c r="O1745" s="295">
        <f>+(H1745-F1745)/10</f>
        <v/>
      </c>
      <c r="P1745" s="26" t="inlineStr">
        <is>
          <t>FALSO</t>
        </is>
      </c>
      <c r="Q1745" s="26" t="inlineStr">
        <is>
          <t>FALSO</t>
        </is>
      </c>
      <c r="R1745" s="149" t="inlineStr">
        <is>
          <t>No esperado</t>
        </is>
      </c>
      <c r="S1745" s="149" t="inlineStr">
        <is>
          <t>Esperado</t>
        </is>
      </c>
      <c r="T1745" s="149" t="inlineStr">
        <is>
          <t>Se descarta</t>
        </is>
      </c>
      <c r="U1745" s="149" t="n"/>
    </row>
    <row r="1746" ht="15.75" customHeight="1" s="412">
      <c r="A1746" s="15" t="n">
        <v>2103</v>
      </c>
      <c r="B1746" s="16" t="n">
        <v>149</v>
      </c>
      <c r="C1746" s="17" t="n">
        <v>323</v>
      </c>
      <c r="D1746" s="17" t="n">
        <v>7</v>
      </c>
      <c r="E1746" s="18" t="n">
        <v>43545</v>
      </c>
      <c r="F1746" s="19" t="n">
        <v>5222</v>
      </c>
      <c r="G1746" s="17" t="n">
        <v>8725</v>
      </c>
      <c r="H1746" s="17" t="n">
        <v>8227</v>
      </c>
      <c r="I1746" s="201" t="n"/>
      <c r="J1746" s="9">
        <f>+(((G1746-F1746)-(H1746-F1746))/(H1746-F1746))*100</f>
        <v/>
      </c>
      <c r="K1746" s="33">
        <f>AVERAGE(J1746:J1747)</f>
        <v/>
      </c>
      <c r="L1746" s="33">
        <f>_xlfn.STDEV.S(J1746,J1747)</f>
        <v/>
      </c>
      <c r="M1746" s="13" t="n"/>
      <c r="O1746" s="295">
        <f>+(H1746-F1746)/10</f>
        <v/>
      </c>
      <c r="P1746" s="26" t="inlineStr">
        <is>
          <t>FALSO</t>
        </is>
      </c>
      <c r="Q1746" s="26" t="inlineStr">
        <is>
          <t>FALSO</t>
        </is>
      </c>
      <c r="R1746" s="149" t="inlineStr">
        <is>
          <t>Esperado</t>
        </is>
      </c>
      <c r="S1746" s="149" t="inlineStr">
        <is>
          <t>Esperado</t>
        </is>
      </c>
      <c r="T1746" s="149" t="inlineStr">
        <is>
          <t>Se descarta</t>
        </is>
      </c>
      <c r="U1746" s="149" t="n"/>
    </row>
    <row r="1747" ht="15.75" customHeight="1" s="412">
      <c r="A1747" s="15" t="n">
        <v>2104</v>
      </c>
      <c r="B1747" s="16" t="n">
        <v>150</v>
      </c>
      <c r="C1747" s="17" t="n">
        <v>323</v>
      </c>
      <c r="D1747" s="17" t="n">
        <v>7</v>
      </c>
      <c r="E1747" s="18" t="n">
        <v>43545</v>
      </c>
      <c r="F1747" s="19" t="n">
        <v>5188</v>
      </c>
      <c r="G1747" s="17" t="n">
        <v>8553</v>
      </c>
      <c r="H1747" s="17" t="n">
        <v>8075</v>
      </c>
      <c r="I1747" s="201" t="n"/>
      <c r="J1747" s="9">
        <f>+(((G1747-F1747)-(H1747-F1747))/(H1747-F1747))*100</f>
        <v/>
      </c>
      <c r="K1747" s="13" t="n"/>
      <c r="L1747" s="13" t="n"/>
      <c r="M1747" s="13" t="n"/>
      <c r="O1747" s="295">
        <f>+(H1747-F1747)/10</f>
        <v/>
      </c>
      <c r="P1747" s="26" t="inlineStr">
        <is>
          <t>FALSO</t>
        </is>
      </c>
      <c r="Q1747" s="26" t="inlineStr">
        <is>
          <t>FALSO</t>
        </is>
      </c>
      <c r="R1747" s="149" t="inlineStr">
        <is>
          <t>No esperado</t>
        </is>
      </c>
      <c r="S1747" s="149" t="inlineStr">
        <is>
          <t>Esperado</t>
        </is>
      </c>
      <c r="T1747" s="149" t="inlineStr">
        <is>
          <t>Se descarta</t>
        </is>
      </c>
      <c r="U1747" s="149" t="n"/>
    </row>
    <row r="1748" ht="15.75" customHeight="1" s="412">
      <c r="A1748" s="15" t="n">
        <v>2699</v>
      </c>
      <c r="B1748" s="16" t="n">
        <v>71</v>
      </c>
      <c r="C1748" s="17" t="n">
        <v>323</v>
      </c>
      <c r="D1748" s="17" t="n">
        <v>10</v>
      </c>
      <c r="E1748" s="18" t="n">
        <v>43564</v>
      </c>
      <c r="F1748" s="19" t="n">
        <v>5256</v>
      </c>
      <c r="G1748" s="17" t="n">
        <v>8404</v>
      </c>
      <c r="H1748" s="17" t="n">
        <v>8010</v>
      </c>
      <c r="I1748" s="17" t="n"/>
      <c r="J1748" s="9">
        <f>+(((G1748-F1748)-(H1748-F1748))/(H1748-F1748))*100</f>
        <v/>
      </c>
      <c r="K1748" s="33">
        <f>AVERAGE(J1748:J1749)</f>
        <v/>
      </c>
      <c r="L1748" s="33">
        <f>_xlfn.STDEV.S(J1748,J1749)</f>
        <v/>
      </c>
      <c r="M1748" s="13">
        <f>(K1746-K1748)/19</f>
        <v/>
      </c>
      <c r="N1748" s="295">
        <f>(K1740-K1748)/50</f>
        <v/>
      </c>
      <c r="O1748" s="295">
        <f>+(H1748-F1748)/10</f>
        <v/>
      </c>
      <c r="P1748" s="26" t="inlineStr">
        <is>
          <t>FALSO</t>
        </is>
      </c>
      <c r="Q1748" s="26" t="inlineStr">
        <is>
          <t>VERDADERO</t>
        </is>
      </c>
      <c r="R1748" s="149" t="inlineStr">
        <is>
          <t>No esperado</t>
        </is>
      </c>
      <c r="S1748" s="149" t="inlineStr">
        <is>
          <t>Esperado</t>
        </is>
      </c>
      <c r="T1748" s="149" t="inlineStr">
        <is>
          <t>Se descarta</t>
        </is>
      </c>
      <c r="U1748" s="149" t="n"/>
    </row>
    <row r="1749" ht="15.75" customHeight="1" s="412">
      <c r="A1749" s="15" t="n">
        <v>2700</v>
      </c>
      <c r="B1749" s="16" t="n">
        <v>72</v>
      </c>
      <c r="C1749" s="17" t="n">
        <v>323</v>
      </c>
      <c r="D1749" s="17" t="n">
        <v>10</v>
      </c>
      <c r="E1749" s="18" t="n">
        <v>43564</v>
      </c>
      <c r="F1749" s="19" t="n">
        <v>5223</v>
      </c>
      <c r="G1749" s="17" t="n">
        <v>8155</v>
      </c>
      <c r="H1749" s="17" t="n">
        <v>7795</v>
      </c>
      <c r="I1749" s="17" t="n"/>
      <c r="J1749" s="9">
        <f>+(((G1749-F1749)-(H1749-F1749))/(H1749-F1749))*100</f>
        <v/>
      </c>
      <c r="K1749" s="13" t="n"/>
      <c r="L1749" s="13" t="n"/>
      <c r="M1749" s="13" t="n"/>
      <c r="O1749" s="295">
        <f>+(H1749-F1749)/10</f>
        <v/>
      </c>
      <c r="P1749" s="26" t="inlineStr">
        <is>
          <t>FALSO</t>
        </is>
      </c>
      <c r="Q1749" s="26" t="inlineStr">
        <is>
          <t>FALSO</t>
        </is>
      </c>
      <c r="R1749" s="149" t="inlineStr">
        <is>
          <t>No esperado</t>
        </is>
      </c>
      <c r="S1749" s="149" t="inlineStr">
        <is>
          <t>Esperado</t>
        </is>
      </c>
      <c r="T1749" s="149" t="inlineStr">
        <is>
          <t>Se descarta</t>
        </is>
      </c>
      <c r="U1749" s="149" t="n"/>
    </row>
    <row r="1750" ht="15.75" customHeight="1" s="412">
      <c r="A1750" s="5" t="n">
        <v>549</v>
      </c>
      <c r="B1750" s="252" t="n">
        <v>199</v>
      </c>
      <c r="C1750" s="246" t="n">
        <v>324</v>
      </c>
      <c r="D1750" s="246" t="n">
        <v>2</v>
      </c>
      <c r="E1750" s="46" t="n">
        <v>43517</v>
      </c>
      <c r="F1750" s="246" t="n">
        <v>5262</v>
      </c>
      <c r="G1750" s="246" t="n">
        <v>8453</v>
      </c>
      <c r="H1750" s="246" t="n">
        <v>7451</v>
      </c>
      <c r="I1750" s="246" t="n">
        <v>10</v>
      </c>
      <c r="J1750" s="47">
        <f>+(((G1750-F1750)-(H1750-F1750))/(H1750-F1750))*100</f>
        <v/>
      </c>
      <c r="K1750" s="51">
        <f>AVERAGE(J1750:J1751)</f>
        <v/>
      </c>
      <c r="L1750" s="51">
        <f>_xlfn.STDEV.S(J1750,J1751)</f>
        <v/>
      </c>
      <c r="M1750" s="50" t="n">
        <v>3</v>
      </c>
      <c r="O1750" s="295">
        <f>+(H1750-F1750)/10</f>
        <v/>
      </c>
      <c r="P1750" s="26" t="inlineStr">
        <is>
          <t>FALSO</t>
        </is>
      </c>
      <c r="Q1750" s="26" t="inlineStr">
        <is>
          <t>FALSO</t>
        </is>
      </c>
      <c r="R1750" s="149" t="inlineStr">
        <is>
          <t>Esperado</t>
        </is>
      </c>
      <c r="S1750" s="149" t="inlineStr">
        <is>
          <t>Esperado</t>
        </is>
      </c>
      <c r="T1750" s="149" t="inlineStr">
        <is>
          <t>Se descarta</t>
        </is>
      </c>
      <c r="U1750" s="149" t="n"/>
    </row>
    <row r="1751" ht="15.75" customHeight="1" s="412">
      <c r="A1751" s="5" t="n">
        <v>550</v>
      </c>
      <c r="B1751" s="252" t="n">
        <v>200</v>
      </c>
      <c r="C1751" s="246" t="n">
        <v>324</v>
      </c>
      <c r="D1751" s="246" t="n">
        <v>2</v>
      </c>
      <c r="E1751" s="46" t="n">
        <v>43517</v>
      </c>
      <c r="F1751" s="246" t="n">
        <v>5181</v>
      </c>
      <c r="G1751" s="246" t="n">
        <v>8115</v>
      </c>
      <c r="H1751" s="246" t="n">
        <v>7186</v>
      </c>
      <c r="I1751" s="246" t="n"/>
      <c r="J1751" s="47">
        <f>+(((G1751-F1751)-(H1751-F1751))/(H1751-F1751))*100</f>
        <v/>
      </c>
      <c r="K1751" s="50" t="n"/>
      <c r="L1751" s="50" t="n"/>
      <c r="M1751" s="50" t="n"/>
      <c r="O1751" s="295">
        <f>+(H1751-F1751)/10</f>
        <v/>
      </c>
      <c r="P1751" s="26" t="inlineStr">
        <is>
          <t>FALSO</t>
        </is>
      </c>
      <c r="Q1751" s="26" t="inlineStr">
        <is>
          <t>FALSO</t>
        </is>
      </c>
      <c r="R1751" s="149" t="inlineStr">
        <is>
          <t>No esperado</t>
        </is>
      </c>
      <c r="S1751" s="149" t="inlineStr">
        <is>
          <t>Esperado</t>
        </is>
      </c>
      <c r="T1751" s="149" t="inlineStr">
        <is>
          <t>Se descarta</t>
        </is>
      </c>
      <c r="U1751" s="149" t="n"/>
    </row>
    <row r="1752" ht="15.75" customHeight="1" s="412">
      <c r="A1752" s="5" t="n">
        <v>1203</v>
      </c>
      <c r="B1752" s="252" t="n">
        <v>157</v>
      </c>
      <c r="C1752" s="246" t="n">
        <v>324</v>
      </c>
      <c r="D1752" s="246" t="n">
        <v>4</v>
      </c>
      <c r="E1752" s="46" t="n">
        <v>43524</v>
      </c>
      <c r="F1752" s="246" t="n">
        <v>5319</v>
      </c>
      <c r="G1752" s="246" t="n">
        <v>8117</v>
      </c>
      <c r="H1752" s="246" t="n">
        <v>7294</v>
      </c>
      <c r="I1752" s="246" t="n">
        <v>8</v>
      </c>
      <c r="J1752" s="47">
        <f>+(((G1752-F1752)-(H1752-F1752))/(H1752-F1752))*100</f>
        <v/>
      </c>
      <c r="K1752" s="51">
        <f>AVERAGE(J1752:J1753)</f>
        <v/>
      </c>
      <c r="L1752" s="51">
        <f>_xlfn.STDEV.S(J1752,J1753)</f>
        <v/>
      </c>
      <c r="M1752" s="50" t="n"/>
      <c r="O1752" s="295">
        <f>+(H1752-F1752)/10</f>
        <v/>
      </c>
      <c r="P1752" s="26" t="inlineStr">
        <is>
          <t>FALSO</t>
        </is>
      </c>
      <c r="Q1752" s="26" t="inlineStr">
        <is>
          <t>FALSO</t>
        </is>
      </c>
      <c r="R1752" s="149" t="inlineStr">
        <is>
          <t>No esperado</t>
        </is>
      </c>
      <c r="S1752" s="149" t="inlineStr">
        <is>
          <t>Esperado</t>
        </is>
      </c>
      <c r="T1752" s="149" t="inlineStr">
        <is>
          <t>Se descarta</t>
        </is>
      </c>
      <c r="U1752" s="149" t="n"/>
    </row>
    <row r="1753" ht="15.75" customHeight="1" s="412">
      <c r="A1753" s="5" t="n">
        <v>1204</v>
      </c>
      <c r="B1753" s="252" t="n">
        <v>158</v>
      </c>
      <c r="C1753" s="246" t="n">
        <v>324</v>
      </c>
      <c r="D1753" s="246" t="n">
        <v>4</v>
      </c>
      <c r="E1753" s="46" t="n">
        <v>43524</v>
      </c>
      <c r="F1753" s="246" t="n">
        <v>5219</v>
      </c>
      <c r="G1753" s="246" t="n">
        <v>8051</v>
      </c>
      <c r="H1753" s="246" t="n">
        <v>7221</v>
      </c>
      <c r="I1753" s="246" t="n"/>
      <c r="J1753" s="47">
        <f>+(((G1753-F1753)-(H1753-F1753))/(H1753-F1753))*100</f>
        <v/>
      </c>
      <c r="K1753" s="51" t="n"/>
      <c r="L1753" s="51" t="n"/>
      <c r="M1753" s="50" t="n"/>
      <c r="O1753" s="295">
        <f>+(H1753-F1753)/10</f>
        <v/>
      </c>
      <c r="P1753" s="26" t="inlineStr">
        <is>
          <t>FALSO</t>
        </is>
      </c>
      <c r="Q1753" s="26" t="inlineStr">
        <is>
          <t>FALSO</t>
        </is>
      </c>
      <c r="R1753" s="149" t="inlineStr">
        <is>
          <t>Esperado</t>
        </is>
      </c>
      <c r="S1753" s="149" t="inlineStr">
        <is>
          <t>Esperado</t>
        </is>
      </c>
      <c r="T1753" s="149" t="inlineStr">
        <is>
          <t>Se descarta</t>
        </is>
      </c>
      <c r="U1753" s="149" t="n"/>
    </row>
    <row r="1754" ht="15.75" customHeight="1" s="412">
      <c r="A1754" s="5" t="n">
        <v>1853</v>
      </c>
      <c r="B1754" s="252" t="n">
        <v>157</v>
      </c>
      <c r="C1754" s="246" t="n">
        <v>324</v>
      </c>
      <c r="D1754" s="246" t="n">
        <v>6</v>
      </c>
      <c r="E1754" s="46" t="n">
        <v>43535</v>
      </c>
      <c r="F1754" s="246" t="n">
        <v>5319</v>
      </c>
      <c r="G1754" s="246" t="n">
        <v>7831</v>
      </c>
      <c r="H1754" s="246" t="n">
        <v>7244</v>
      </c>
      <c r="I1754" s="246" t="n">
        <v>9</v>
      </c>
      <c r="J1754" s="47">
        <f>+(((G1754-F1754)-(H1754-F1754))/(H1754-F1754))*100</f>
        <v/>
      </c>
      <c r="K1754" s="51">
        <f>AVERAGE(J1754:J1755)</f>
        <v/>
      </c>
      <c r="L1754" s="51">
        <f>_xlfn.STDEV.S(J1754,J1755)</f>
        <v/>
      </c>
      <c r="M1754" s="50" t="n"/>
      <c r="O1754" s="295">
        <f>+(H1754-F1754)/10</f>
        <v/>
      </c>
      <c r="P1754" s="26" t="inlineStr">
        <is>
          <t>FALSO</t>
        </is>
      </c>
      <c r="Q1754" s="26" t="inlineStr">
        <is>
          <t>FALSO</t>
        </is>
      </c>
      <c r="R1754" s="149" t="inlineStr">
        <is>
          <t>No esperado</t>
        </is>
      </c>
      <c r="S1754" s="149" t="inlineStr">
        <is>
          <t>Esperado</t>
        </is>
      </c>
      <c r="T1754" s="149" t="inlineStr">
        <is>
          <t>Se descarta</t>
        </is>
      </c>
      <c r="U1754" s="149" t="n"/>
    </row>
    <row r="1755" ht="15.75" customHeight="1" s="412">
      <c r="A1755" s="5" t="n">
        <v>1854</v>
      </c>
      <c r="B1755" s="252" t="n">
        <v>158</v>
      </c>
      <c r="C1755" s="246" t="n">
        <v>324</v>
      </c>
      <c r="D1755" s="246" t="n">
        <v>6</v>
      </c>
      <c r="E1755" s="46" t="n">
        <v>43535</v>
      </c>
      <c r="F1755" s="246" t="n">
        <v>5219</v>
      </c>
      <c r="G1755" s="246" t="n">
        <v>7900</v>
      </c>
      <c r="H1755" s="246" t="n">
        <v>7262</v>
      </c>
      <c r="I1755" s="246" t="n"/>
      <c r="J1755" s="47">
        <f>+(((G1755-F1755)-(H1755-F1755))/(H1755-F1755))*100</f>
        <v/>
      </c>
      <c r="K1755" s="50" t="n"/>
      <c r="L1755" s="50" t="n"/>
      <c r="M1755" s="50" t="n"/>
      <c r="O1755" s="295">
        <f>+(H1755-F1755)/10</f>
        <v/>
      </c>
      <c r="P1755" s="26" t="inlineStr">
        <is>
          <t>FALSO</t>
        </is>
      </c>
      <c r="Q1755" s="26" t="inlineStr">
        <is>
          <t>FALSO</t>
        </is>
      </c>
      <c r="R1755" s="149" t="inlineStr">
        <is>
          <t>Esperado</t>
        </is>
      </c>
      <c r="S1755" s="149" t="inlineStr">
        <is>
          <t>Esperado</t>
        </is>
      </c>
      <c r="T1755" s="149" t="inlineStr">
        <is>
          <t>Se descarta</t>
        </is>
      </c>
      <c r="U1755" s="149" t="n"/>
    </row>
    <row r="1756" ht="15.75" customHeight="1" s="412">
      <c r="A1756" s="15" t="n">
        <v>2525</v>
      </c>
      <c r="B1756" s="16" t="n">
        <v>113</v>
      </c>
      <c r="C1756" s="52" t="n">
        <v>324</v>
      </c>
      <c r="D1756" s="52" t="n">
        <v>9</v>
      </c>
      <c r="E1756" s="53" t="n">
        <v>43557</v>
      </c>
      <c r="F1756" s="54" t="n">
        <v>5283</v>
      </c>
      <c r="G1756" s="52" t="n">
        <v>7746</v>
      </c>
      <c r="H1756" s="52" t="n">
        <v>7378</v>
      </c>
      <c r="I1756" s="246" t="n"/>
      <c r="J1756" s="47">
        <f>+(((G1756-F1756)-(H1756-F1756))/(H1756-F1756))*100</f>
        <v/>
      </c>
      <c r="K1756" s="51">
        <f>AVERAGE(J1756:J1757)</f>
        <v/>
      </c>
      <c r="L1756" s="51">
        <f>_xlfn.STDEV.S(J1756,J1757)</f>
        <v/>
      </c>
      <c r="M1756" s="50" t="n"/>
      <c r="O1756" s="295">
        <f>+(H1756-F1756)/10</f>
        <v/>
      </c>
      <c r="P1756" s="26" t="inlineStr">
        <is>
          <t>FALSO</t>
        </is>
      </c>
      <c r="Q1756" s="26" t="inlineStr">
        <is>
          <t>FALSO</t>
        </is>
      </c>
      <c r="R1756" s="149" t="inlineStr">
        <is>
          <t>Esperado</t>
        </is>
      </c>
      <c r="S1756" s="149" t="inlineStr">
        <is>
          <t>Esperado</t>
        </is>
      </c>
      <c r="T1756" s="149" t="inlineStr">
        <is>
          <t>Se descarta</t>
        </is>
      </c>
      <c r="U1756" s="149" t="n"/>
    </row>
    <row r="1757" ht="15.75" customHeight="1" s="412">
      <c r="A1757" s="15" t="n">
        <v>2526</v>
      </c>
      <c r="B1757" s="16" t="n">
        <v>114</v>
      </c>
      <c r="C1757" s="52" t="n">
        <v>324</v>
      </c>
      <c r="D1757" s="52" t="n">
        <v>9</v>
      </c>
      <c r="E1757" s="53" t="n">
        <v>43557</v>
      </c>
      <c r="F1757" s="54" t="n">
        <v>5247</v>
      </c>
      <c r="G1757" s="52" t="n">
        <v>7675</v>
      </c>
      <c r="H1757" s="52" t="n">
        <v>7305</v>
      </c>
      <c r="I1757" s="246" t="n"/>
      <c r="J1757" s="47">
        <f>+(((G1757-F1757)-(H1757-F1757))/(H1757-F1757))*100</f>
        <v/>
      </c>
      <c r="K1757" s="50" t="n"/>
      <c r="L1757" s="50" t="n"/>
      <c r="M1757" s="50" t="n"/>
      <c r="O1757" s="295">
        <f>+(H1757-F1757)/10</f>
        <v/>
      </c>
      <c r="P1757" s="26" t="inlineStr">
        <is>
          <t>FALSO</t>
        </is>
      </c>
      <c r="Q1757" s="26" t="inlineStr">
        <is>
          <t>FALSO</t>
        </is>
      </c>
      <c r="R1757" s="149" t="inlineStr">
        <is>
          <t>No esperado</t>
        </is>
      </c>
      <c r="S1757" s="149" t="inlineStr">
        <is>
          <t>Esperado</t>
        </is>
      </c>
      <c r="T1757" s="149" t="inlineStr">
        <is>
          <t>Se descarta</t>
        </is>
      </c>
      <c r="U1757" s="149" t="n"/>
    </row>
    <row r="1758" ht="15.75" customHeight="1" s="412">
      <c r="A1758" s="15" t="n">
        <v>3175</v>
      </c>
      <c r="B1758" s="16" t="n">
        <v>115</v>
      </c>
      <c r="C1758" s="52" t="n">
        <v>324</v>
      </c>
      <c r="D1758" s="52" t="n">
        <v>12</v>
      </c>
      <c r="E1758" s="53" t="n">
        <v>43577</v>
      </c>
      <c r="F1758" s="54" t="n">
        <v>5260</v>
      </c>
      <c r="G1758" s="52" t="n">
        <v>7501</v>
      </c>
      <c r="H1758" s="52" t="n">
        <v>7210</v>
      </c>
      <c r="I1758" s="52" t="n"/>
      <c r="J1758" s="47">
        <f>+(((G1758-F1758)-(H1758-F1758))/(H1758-F1758))*100</f>
        <v/>
      </c>
      <c r="K1758" s="51">
        <f>AVERAGE(J1758:J1759)</f>
        <v/>
      </c>
      <c r="L1758" s="51">
        <f>_xlfn.STDEV.S(J1758,J1759)</f>
        <v/>
      </c>
      <c r="M1758" s="50">
        <f>(K1756-K1758)/20</f>
        <v/>
      </c>
      <c r="N1758" s="295">
        <f>(K1754-K1758)/42</f>
        <v/>
      </c>
      <c r="O1758" s="295">
        <f>+(H1758-F1758)/10</f>
        <v/>
      </c>
      <c r="P1758" s="26" t="inlineStr">
        <is>
          <t>FALSO</t>
        </is>
      </c>
      <c r="Q1758" s="26" t="inlineStr">
        <is>
          <t>VERDADERO</t>
        </is>
      </c>
      <c r="R1758" s="149" t="inlineStr">
        <is>
          <t>No esperado</t>
        </is>
      </c>
      <c r="S1758" s="149" t="inlineStr">
        <is>
          <t>Esperado</t>
        </is>
      </c>
      <c r="T1758" s="149" t="inlineStr">
        <is>
          <t>Se descarta</t>
        </is>
      </c>
      <c r="U1758" s="149" t="n"/>
    </row>
    <row r="1759" ht="15.75" customHeight="1" s="412">
      <c r="A1759" s="15" t="n">
        <v>3176</v>
      </c>
      <c r="B1759" s="16" t="n">
        <v>116</v>
      </c>
      <c r="C1759" s="52" t="n">
        <v>324</v>
      </c>
      <c r="D1759" s="52" t="n">
        <v>12</v>
      </c>
      <c r="E1759" s="53" t="n">
        <v>43577</v>
      </c>
      <c r="F1759" s="54" t="n">
        <v>5263</v>
      </c>
      <c r="G1759" s="52" t="n">
        <v>7570</v>
      </c>
      <c r="H1759" s="52" t="n">
        <v>7276</v>
      </c>
      <c r="I1759" s="52" t="n"/>
      <c r="J1759" s="47">
        <f>+(((G1759-F1759)-(H1759-F1759))/(H1759-F1759))*100</f>
        <v/>
      </c>
      <c r="K1759" s="50" t="n"/>
      <c r="L1759" s="50" t="n"/>
      <c r="M1759" s="50" t="n"/>
      <c r="O1759" s="295">
        <f>+(H1759-F1759)/10</f>
        <v/>
      </c>
      <c r="P1759" s="26" t="inlineStr">
        <is>
          <t>FALSO</t>
        </is>
      </c>
      <c r="Q1759" s="26" t="inlineStr">
        <is>
          <t>FALSO</t>
        </is>
      </c>
      <c r="R1759" s="149" t="inlineStr">
        <is>
          <t>Esperado</t>
        </is>
      </c>
      <c r="S1759" s="149" t="inlineStr">
        <is>
          <t>Esperado</t>
        </is>
      </c>
      <c r="T1759" s="149" t="inlineStr">
        <is>
          <t>Se descarta</t>
        </is>
      </c>
      <c r="U1759" s="149" t="n"/>
    </row>
    <row r="1760" ht="15.75" customHeight="1" s="412">
      <c r="A1760" s="5" t="n">
        <v>551</v>
      </c>
      <c r="B1760" s="252" t="n">
        <v>201</v>
      </c>
      <c r="C1760" s="255" t="n">
        <v>325</v>
      </c>
      <c r="D1760" s="255" t="n">
        <v>2</v>
      </c>
      <c r="E1760" s="58" t="n">
        <v>43517</v>
      </c>
      <c r="F1760" s="255" t="n">
        <v>5254</v>
      </c>
      <c r="G1760" s="255" t="n">
        <v>7784</v>
      </c>
      <c r="H1760" s="255" t="n">
        <v>7091</v>
      </c>
      <c r="I1760" s="255" t="n">
        <v>9</v>
      </c>
      <c r="J1760" s="59">
        <f>+(((G1760-F1760)-(H1760-F1760))/(H1760-F1760))*100</f>
        <v/>
      </c>
      <c r="K1760" s="34">
        <f>AVERAGE(J1760:J1761)</f>
        <v/>
      </c>
      <c r="L1760" s="34">
        <f>_xlfn.STDEV.S(J1760,J1761)</f>
        <v/>
      </c>
      <c r="M1760" s="35" t="n">
        <v>2</v>
      </c>
      <c r="O1760" s="295">
        <f>+(H1760-F1760)/10</f>
        <v/>
      </c>
      <c r="P1760" s="26" t="inlineStr">
        <is>
          <t>FALSO</t>
        </is>
      </c>
      <c r="Q1760" s="26" t="inlineStr">
        <is>
          <t>FALSO</t>
        </is>
      </c>
      <c r="R1760" s="149" t="inlineStr">
        <is>
          <t>Esperado</t>
        </is>
      </c>
      <c r="S1760" s="149" t="inlineStr">
        <is>
          <t>Esperado</t>
        </is>
      </c>
      <c r="T1760" s="149" t="inlineStr">
        <is>
          <t>Dato Válido</t>
        </is>
      </c>
      <c r="U1760" s="149" t="n"/>
    </row>
    <row r="1761" ht="15.75" customHeight="1" s="412">
      <c r="A1761" s="5" t="n">
        <v>552</v>
      </c>
      <c r="B1761" s="252" t="n">
        <v>202</v>
      </c>
      <c r="C1761" s="255" t="n">
        <v>325</v>
      </c>
      <c r="D1761" s="255" t="n">
        <v>2</v>
      </c>
      <c r="E1761" s="58" t="n">
        <v>43517</v>
      </c>
      <c r="F1761" s="255" t="n">
        <v>5275</v>
      </c>
      <c r="G1761" s="255" t="n">
        <v>7922</v>
      </c>
      <c r="H1761" s="255" t="n">
        <v>7189</v>
      </c>
      <c r="I1761" s="255" t="n"/>
      <c r="J1761" s="59">
        <f>+(((G1761-F1761)-(H1761-F1761))/(H1761-F1761))*100</f>
        <v/>
      </c>
      <c r="K1761" s="34" t="n"/>
      <c r="L1761" s="34" t="n"/>
      <c r="M1761" s="35" t="n"/>
      <c r="O1761" s="295">
        <f>+(H1761-F1761)/10</f>
        <v/>
      </c>
      <c r="P1761" s="26" t="inlineStr">
        <is>
          <t>VERDADERO</t>
        </is>
      </c>
      <c r="Q1761" s="26" t="inlineStr">
        <is>
          <t>FALSO</t>
        </is>
      </c>
      <c r="R1761" s="149" t="inlineStr">
        <is>
          <t>Esperado</t>
        </is>
      </c>
      <c r="S1761" s="149" t="inlineStr">
        <is>
          <t>Esperado</t>
        </is>
      </c>
      <c r="T1761" s="149" t="inlineStr">
        <is>
          <t>Dato Válido</t>
        </is>
      </c>
      <c r="U1761" s="149" t="n"/>
    </row>
    <row r="1762" ht="15.75" customHeight="1" s="412">
      <c r="A1762" s="5" t="n">
        <v>1205</v>
      </c>
      <c r="B1762" s="252" t="n">
        <v>159</v>
      </c>
      <c r="C1762" s="255" t="n">
        <v>325</v>
      </c>
      <c r="D1762" s="255" t="n">
        <v>4</v>
      </c>
      <c r="E1762" s="58" t="n">
        <v>43524</v>
      </c>
      <c r="F1762" s="255" t="n">
        <v>5300</v>
      </c>
      <c r="G1762" s="255" t="n">
        <v>7844</v>
      </c>
      <c r="H1762" s="255" t="n">
        <v>7106</v>
      </c>
      <c r="I1762" s="255" t="n">
        <v>7</v>
      </c>
      <c r="J1762" s="59">
        <f>+(((G1762-F1762)-(H1762-F1762))/(H1762-F1762))*100</f>
        <v/>
      </c>
      <c r="K1762" s="34">
        <f>AVERAGE(J1762:J1763)</f>
        <v/>
      </c>
      <c r="L1762" s="34">
        <f>_xlfn.STDEV.S(J1762,J1763)</f>
        <v/>
      </c>
      <c r="M1762" s="35" t="n"/>
      <c r="O1762" s="295">
        <f>+(H1762-F1762)/10</f>
        <v/>
      </c>
      <c r="P1762" s="26" t="inlineStr">
        <is>
          <t>FALSO</t>
        </is>
      </c>
      <c r="Q1762" s="26" t="inlineStr">
        <is>
          <t>FALSO</t>
        </is>
      </c>
      <c r="R1762" s="149" t="inlineStr">
        <is>
          <t>No esperado</t>
        </is>
      </c>
      <c r="S1762" s="149" t="inlineStr">
        <is>
          <t>No esperado</t>
        </is>
      </c>
      <c r="T1762" s="149" t="inlineStr">
        <is>
          <t>Se descarta</t>
        </is>
      </c>
      <c r="U1762" s="149" t="n"/>
    </row>
    <row r="1763" ht="15.75" customHeight="1" s="412">
      <c r="A1763" s="5" t="n">
        <v>1206</v>
      </c>
      <c r="B1763" s="252" t="n">
        <v>160</v>
      </c>
      <c r="C1763" s="255" t="n">
        <v>325</v>
      </c>
      <c r="D1763" s="255" t="n">
        <v>4</v>
      </c>
      <c r="E1763" s="58" t="n">
        <v>43524</v>
      </c>
      <c r="F1763" s="255" t="n">
        <v>5234</v>
      </c>
      <c r="G1763" s="255" t="n">
        <v>7625</v>
      </c>
      <c r="H1763" s="255" t="n">
        <v>6928</v>
      </c>
      <c r="I1763" s="255" t="n"/>
      <c r="J1763" s="59">
        <f>+(((G1763-F1763)-(H1763-F1763))/(H1763-F1763))*100</f>
        <v/>
      </c>
      <c r="K1763" s="35" t="n"/>
      <c r="L1763" s="35" t="n"/>
      <c r="M1763" s="35" t="n"/>
      <c r="O1763" s="295">
        <f>+(H1763-F1763)/10</f>
        <v/>
      </c>
      <c r="P1763" s="26" t="inlineStr">
        <is>
          <t>FALSO</t>
        </is>
      </c>
      <c r="Q1763" s="26" t="inlineStr">
        <is>
          <t>FALSO</t>
        </is>
      </c>
      <c r="R1763" s="149" t="inlineStr">
        <is>
          <t>No esperado</t>
        </is>
      </c>
      <c r="S1763" s="149" t="inlineStr">
        <is>
          <t>Esperado</t>
        </is>
      </c>
      <c r="T1763" s="149" t="inlineStr">
        <is>
          <t>Se descarta</t>
        </is>
      </c>
      <c r="U1763" s="149" t="n"/>
    </row>
    <row r="1764" ht="15.75" customHeight="1" s="412">
      <c r="A1764" s="5" t="n">
        <v>1855</v>
      </c>
      <c r="B1764" s="252" t="n">
        <v>159</v>
      </c>
      <c r="C1764" s="255" t="n">
        <v>325</v>
      </c>
      <c r="D1764" s="255" t="n">
        <v>6</v>
      </c>
      <c r="E1764" s="58" t="n">
        <v>43535</v>
      </c>
      <c r="F1764" s="255" t="n">
        <v>5300</v>
      </c>
      <c r="G1764" s="255" t="n">
        <v>7528</v>
      </c>
      <c r="H1764" s="255" t="n">
        <v>7069</v>
      </c>
      <c r="I1764" s="255" t="n">
        <v>7</v>
      </c>
      <c r="J1764" s="59">
        <f>+(((G1764-F1764)-(H1764-F1764))/(H1764-F1764))*100</f>
        <v/>
      </c>
      <c r="K1764" s="34">
        <f>AVERAGE(J1764:J1765)</f>
        <v/>
      </c>
      <c r="L1764" s="34">
        <f>_xlfn.STDEV.S(J1764,J1765)</f>
        <v/>
      </c>
      <c r="M1764" s="35" t="n"/>
      <c r="O1764" s="295">
        <f>+(H1764-F1764)/10</f>
        <v/>
      </c>
      <c r="P1764" s="26" t="inlineStr">
        <is>
          <t>FALSO</t>
        </is>
      </c>
      <c r="Q1764" s="26" t="inlineStr">
        <is>
          <t>FALSO</t>
        </is>
      </c>
      <c r="R1764" s="149" t="inlineStr">
        <is>
          <t>Esperado</t>
        </is>
      </c>
      <c r="S1764" s="149" t="inlineStr">
        <is>
          <t>Esperado</t>
        </is>
      </c>
      <c r="T1764" s="149" t="inlineStr">
        <is>
          <t>Dato Válido</t>
        </is>
      </c>
      <c r="U1764" s="149" t="n"/>
    </row>
    <row r="1765" ht="15.75" customHeight="1" s="412">
      <c r="A1765" s="5" t="n">
        <v>1856</v>
      </c>
      <c r="B1765" s="252" t="n">
        <v>160</v>
      </c>
      <c r="C1765" s="255" t="n">
        <v>325</v>
      </c>
      <c r="D1765" s="255" t="n">
        <v>6</v>
      </c>
      <c r="E1765" s="58" t="n">
        <v>43535</v>
      </c>
      <c r="F1765" s="255" t="n">
        <v>5234</v>
      </c>
      <c r="G1765" s="255" t="n">
        <v>7515</v>
      </c>
      <c r="H1765" s="255" t="n">
        <v>7045</v>
      </c>
      <c r="I1765" s="255" t="n"/>
      <c r="J1765" s="59">
        <f>+(((G1765-F1765)-(H1765-F1765))/(H1765-F1765))*100</f>
        <v/>
      </c>
      <c r="K1765" s="34" t="n"/>
      <c r="L1765" s="34" t="n"/>
      <c r="M1765" s="35" t="n"/>
      <c r="O1765" s="295">
        <f>+(H1765-F1765)/10</f>
        <v/>
      </c>
      <c r="P1765" s="26" t="inlineStr">
        <is>
          <t>FALSO</t>
        </is>
      </c>
      <c r="Q1765" s="26" t="inlineStr">
        <is>
          <t>FALSO</t>
        </is>
      </c>
      <c r="R1765" s="149" t="inlineStr">
        <is>
          <t>Esperado</t>
        </is>
      </c>
      <c r="S1765" s="149" t="inlineStr">
        <is>
          <t>Esperado</t>
        </is>
      </c>
      <c r="T1765" s="149" t="inlineStr">
        <is>
          <t>Dato Válido</t>
        </is>
      </c>
      <c r="U1765" s="149" t="n"/>
    </row>
    <row r="1766" ht="15.75" customHeight="1" s="412">
      <c r="A1766" s="15" t="n">
        <v>2327</v>
      </c>
      <c r="B1766" s="16" t="n">
        <v>97</v>
      </c>
      <c r="C1766" s="60" t="n">
        <v>325</v>
      </c>
      <c r="D1766" s="60" t="n">
        <v>8</v>
      </c>
      <c r="E1766" s="61" t="n">
        <v>43550</v>
      </c>
      <c r="F1766" s="62" t="n">
        <v>5287</v>
      </c>
      <c r="G1766" s="60" t="n">
        <v>7214</v>
      </c>
      <c r="H1766" s="60" t="n">
        <v>6963</v>
      </c>
      <c r="I1766" s="255" t="n"/>
      <c r="J1766" s="59">
        <f>+(((G1766-F1766)-(H1766-F1766))/(H1766-F1766))*100</f>
        <v/>
      </c>
      <c r="K1766" s="34">
        <f>AVERAGE(J1766:J1767)</f>
        <v/>
      </c>
      <c r="L1766" s="34">
        <f>_xlfn.STDEV.S(J1766,J1767)</f>
        <v/>
      </c>
      <c r="M1766" s="35">
        <f>(K1764-K1766)/15</f>
        <v/>
      </c>
      <c r="N1766" s="295">
        <f>(K1760-K1766)/33</f>
        <v/>
      </c>
      <c r="O1766" s="295">
        <f>+(H1766-F1766)/10</f>
        <v/>
      </c>
      <c r="P1766" s="26" t="inlineStr">
        <is>
          <t>FALSO</t>
        </is>
      </c>
      <c r="Q1766" s="26" t="inlineStr">
        <is>
          <t>VERDADERO</t>
        </is>
      </c>
      <c r="R1766" s="149" t="inlineStr">
        <is>
          <t>No esperado</t>
        </is>
      </c>
      <c r="S1766" s="149" t="inlineStr">
        <is>
          <t>Esperado</t>
        </is>
      </c>
      <c r="T1766" s="149" t="inlineStr">
        <is>
          <t>Dato Válido</t>
        </is>
      </c>
      <c r="U1766" s="149" t="n"/>
    </row>
    <row r="1767" ht="15.75" customHeight="1" s="412">
      <c r="A1767" s="15" t="n">
        <v>2328</v>
      </c>
      <c r="B1767" s="16" t="n">
        <v>98</v>
      </c>
      <c r="C1767" s="60" t="n">
        <v>325</v>
      </c>
      <c r="D1767" s="60" t="n">
        <v>8</v>
      </c>
      <c r="E1767" s="61" t="n">
        <v>43550</v>
      </c>
      <c r="F1767" s="62" t="n">
        <v>5252</v>
      </c>
      <c r="G1767" s="60" t="n">
        <v>7266</v>
      </c>
      <c r="H1767" s="60" t="n">
        <v>7000</v>
      </c>
      <c r="I1767" s="255" t="n"/>
      <c r="J1767" s="59">
        <f>+(((G1767-F1767)-(H1767-F1767))/(H1767-F1767))*100</f>
        <v/>
      </c>
      <c r="K1767" s="35" t="n"/>
      <c r="L1767" s="35" t="n"/>
      <c r="M1767" s="35" t="n"/>
      <c r="O1767" s="295">
        <f>+(H1767-F1767)/10</f>
        <v/>
      </c>
      <c r="P1767" s="26" t="inlineStr">
        <is>
          <t>FALSO</t>
        </is>
      </c>
      <c r="Q1767" s="26" t="inlineStr">
        <is>
          <t>FALSO</t>
        </is>
      </c>
      <c r="R1767" s="149" t="inlineStr">
        <is>
          <t>Esperado</t>
        </is>
      </c>
      <c r="S1767" s="149" t="inlineStr">
        <is>
          <t>Esperado</t>
        </is>
      </c>
      <c r="T1767" s="149" t="inlineStr">
        <is>
          <t>Dato Válido</t>
        </is>
      </c>
      <c r="U1767" s="149" t="n"/>
    </row>
    <row r="1768" ht="15.75" customHeight="1" s="412">
      <c r="A1768" s="5" t="n">
        <v>213</v>
      </c>
      <c r="B1768" s="252" t="n">
        <v>213</v>
      </c>
      <c r="C1768" s="201" t="n">
        <v>327</v>
      </c>
      <c r="D1768" s="201" t="n">
        <v>1</v>
      </c>
      <c r="E1768" s="8" t="n">
        <v>43514</v>
      </c>
      <c r="F1768" s="201" t="n">
        <v>5207</v>
      </c>
      <c r="G1768" s="201" t="n">
        <v>9324</v>
      </c>
      <c r="H1768" s="201" t="n">
        <v>8232</v>
      </c>
      <c r="I1768" s="201" t="n">
        <v>9</v>
      </c>
      <c r="J1768" s="9">
        <f>+(((G1768-F1768)-(H1768-F1768))/(H1768-F1768))*100</f>
        <v/>
      </c>
      <c r="K1768" s="33">
        <f>AVERAGE(J1768:J1769)</f>
        <v/>
      </c>
      <c r="L1768" s="33">
        <f>_xlfn.STDEV.S(J1768,J1769)</f>
        <v/>
      </c>
      <c r="M1768" s="13" t="n">
        <v>2</v>
      </c>
      <c r="O1768" s="295">
        <f>+(H1768-F1768)/10</f>
        <v/>
      </c>
      <c r="P1768" s="26" t="inlineStr">
        <is>
          <t>VERDADERO</t>
        </is>
      </c>
      <c r="Q1768" s="26" t="inlineStr">
        <is>
          <t>FALSO</t>
        </is>
      </c>
      <c r="R1768" s="149" t="inlineStr">
        <is>
          <t>Esperado</t>
        </is>
      </c>
      <c r="S1768" s="149" t="inlineStr">
        <is>
          <t>Esperado</t>
        </is>
      </c>
      <c r="T1768" s="149" t="inlineStr">
        <is>
          <t>Dato Válido</t>
        </is>
      </c>
      <c r="U1768" s="149" t="n"/>
    </row>
    <row r="1769" ht="15.75" customHeight="1" s="412">
      <c r="A1769" s="5" t="n">
        <v>214</v>
      </c>
      <c r="B1769" s="252" t="n">
        <v>214</v>
      </c>
      <c r="C1769" s="201" t="n">
        <v>327</v>
      </c>
      <c r="D1769" s="201" t="n">
        <v>1</v>
      </c>
      <c r="E1769" s="8" t="n">
        <v>43514</v>
      </c>
      <c r="F1769" s="201" t="n">
        <v>5237</v>
      </c>
      <c r="G1769" s="201" t="n">
        <v>9090</v>
      </c>
      <c r="H1769" s="201" t="n">
        <v>8039</v>
      </c>
      <c r="I1769" s="201" t="n"/>
      <c r="J1769" s="9">
        <f>+(((G1769-F1769)-(H1769-F1769))/(H1769-F1769))*100</f>
        <v/>
      </c>
      <c r="K1769" s="13" t="n"/>
      <c r="L1769" s="13" t="n"/>
      <c r="M1769" s="13" t="n"/>
      <c r="O1769" s="295">
        <f>+(H1769-F1769)/10</f>
        <v/>
      </c>
      <c r="P1769" s="26" t="inlineStr">
        <is>
          <t>FALSO</t>
        </is>
      </c>
      <c r="Q1769" s="26" t="inlineStr">
        <is>
          <t>FALSO</t>
        </is>
      </c>
      <c r="R1769" s="149" t="inlineStr">
        <is>
          <t>No esperado</t>
        </is>
      </c>
      <c r="S1769" s="149" t="inlineStr">
        <is>
          <t>No esperado</t>
        </is>
      </c>
      <c r="T1769" s="149" t="inlineStr">
        <is>
          <t>Dato Válido</t>
        </is>
      </c>
      <c r="U1769" s="149" t="n"/>
    </row>
    <row r="1770" ht="15.75" customHeight="1" s="412">
      <c r="A1770" s="5" t="n">
        <v>867</v>
      </c>
      <c r="B1770" s="252" t="n">
        <v>213</v>
      </c>
      <c r="C1770" s="201" t="n">
        <v>327</v>
      </c>
      <c r="D1770" s="201" t="n">
        <v>3</v>
      </c>
      <c r="E1770" s="8" t="n">
        <v>43521</v>
      </c>
      <c r="F1770" s="201" t="n">
        <v>5207</v>
      </c>
      <c r="G1770" s="201" t="n">
        <v>8456</v>
      </c>
      <c r="H1770" s="201" t="n">
        <v>7717</v>
      </c>
      <c r="I1770" s="201" t="n">
        <v>9</v>
      </c>
      <c r="J1770" s="9">
        <f>+(((G1770-F1770)-(H1770-F1770))/(H1770-F1770))*100</f>
        <v/>
      </c>
      <c r="K1770" s="33">
        <f>AVERAGE(J1770:J1771)</f>
        <v/>
      </c>
      <c r="L1770" s="33">
        <f>_xlfn.STDEV.S(J1770,J1771)</f>
        <v/>
      </c>
      <c r="M1770" s="13" t="n"/>
      <c r="O1770" s="295">
        <f>+(H1770-F1770)/10</f>
        <v/>
      </c>
      <c r="P1770" s="26" t="inlineStr">
        <is>
          <t>FALSO</t>
        </is>
      </c>
      <c r="Q1770" s="26" t="inlineStr">
        <is>
          <t>FALSO</t>
        </is>
      </c>
      <c r="R1770" s="149" t="inlineStr">
        <is>
          <t>No esperado</t>
        </is>
      </c>
      <c r="S1770" s="149" t="inlineStr">
        <is>
          <t>Esperado</t>
        </is>
      </c>
      <c r="T1770" s="149" t="inlineStr">
        <is>
          <t>Dato Válido</t>
        </is>
      </c>
      <c r="U1770" s="149" t="n"/>
    </row>
    <row r="1771" ht="15.75" customHeight="1" s="412">
      <c r="A1771" s="5" t="n">
        <v>868</v>
      </c>
      <c r="B1771" s="252" t="n">
        <v>214</v>
      </c>
      <c r="C1771" s="201" t="n">
        <v>327</v>
      </c>
      <c r="D1771" s="201" t="n">
        <v>3</v>
      </c>
      <c r="E1771" s="8" t="n">
        <v>43521</v>
      </c>
      <c r="F1771" s="201" t="n">
        <v>5237</v>
      </c>
      <c r="G1771" s="201" t="n">
        <v>8751</v>
      </c>
      <c r="H1771" s="201" t="n">
        <v>7904</v>
      </c>
      <c r="I1771" s="201" t="n"/>
      <c r="J1771" s="9">
        <f>+(((G1771-F1771)-(H1771-F1771))/(H1771-F1771))*100</f>
        <v/>
      </c>
      <c r="K1771" s="33" t="n"/>
      <c r="L1771" s="33" t="n"/>
      <c r="M1771" s="13" t="n"/>
      <c r="O1771" s="295">
        <f>+(H1771-F1771)/10</f>
        <v/>
      </c>
      <c r="P1771" s="26" t="inlineStr">
        <is>
          <t>FALSO</t>
        </is>
      </c>
      <c r="Q1771" s="26" t="inlineStr">
        <is>
          <t>FALSO</t>
        </is>
      </c>
      <c r="R1771" s="149" t="inlineStr">
        <is>
          <t>Esperado</t>
        </is>
      </c>
      <c r="S1771" s="149" t="inlineStr">
        <is>
          <t>No esperado</t>
        </is>
      </c>
      <c r="T1771" s="149" t="inlineStr">
        <is>
          <t>Dato Válido</t>
        </is>
      </c>
      <c r="U1771" s="149" t="n"/>
    </row>
    <row r="1772" ht="15.75" customHeight="1" s="412">
      <c r="A1772" s="5" t="n">
        <v>1517</v>
      </c>
      <c r="B1772" s="252" t="n">
        <v>213</v>
      </c>
      <c r="C1772" s="201" t="n">
        <v>327</v>
      </c>
      <c r="D1772" s="201" t="n">
        <v>5</v>
      </c>
      <c r="E1772" s="8" t="n">
        <v>43531</v>
      </c>
      <c r="F1772" s="201" t="n">
        <v>5207</v>
      </c>
      <c r="G1772" s="201" t="n">
        <v>8694</v>
      </c>
      <c r="H1772" s="201" t="n">
        <v>7948</v>
      </c>
      <c r="I1772" s="201" t="n">
        <v>8</v>
      </c>
      <c r="J1772" s="9">
        <f>+(((G1772-F1772)-(H1772-F1772))/(H1772-F1772))*100</f>
        <v/>
      </c>
      <c r="K1772" s="33">
        <f>AVERAGE(J1772:J1773)</f>
        <v/>
      </c>
      <c r="L1772" s="33">
        <f>_xlfn.STDEV.S(J1772,J1773)</f>
        <v/>
      </c>
      <c r="M1772" s="13" t="n"/>
      <c r="O1772" s="295">
        <f>+(H1772-F1772)/10</f>
        <v/>
      </c>
      <c r="P1772" s="26" t="inlineStr">
        <is>
          <t>FALSO</t>
        </is>
      </c>
      <c r="Q1772" s="26" t="inlineStr">
        <is>
          <t>FALSO</t>
        </is>
      </c>
      <c r="R1772" s="149" t="inlineStr">
        <is>
          <t>Esperado</t>
        </is>
      </c>
      <c r="S1772" s="149" t="inlineStr">
        <is>
          <t>Esperado</t>
        </is>
      </c>
      <c r="T1772" s="149" t="inlineStr">
        <is>
          <t>Dato Válido</t>
        </is>
      </c>
      <c r="U1772" s="149" t="n"/>
    </row>
    <row r="1773" ht="15.75" customHeight="1" s="412">
      <c r="A1773" s="5" t="n">
        <v>1518</v>
      </c>
      <c r="B1773" s="252" t="n">
        <v>214</v>
      </c>
      <c r="C1773" s="201" t="n">
        <v>327</v>
      </c>
      <c r="D1773" s="201" t="n">
        <v>5</v>
      </c>
      <c r="E1773" s="8" t="n">
        <v>43531</v>
      </c>
      <c r="F1773" s="201" t="n">
        <v>5237</v>
      </c>
      <c r="G1773" s="201" t="n">
        <v>8326</v>
      </c>
      <c r="H1773" s="201" t="n">
        <v>7700</v>
      </c>
      <c r="I1773" s="201" t="n"/>
      <c r="J1773" s="9">
        <f>+(((G1773-F1773)-(H1773-F1773))/(H1773-F1773))*100</f>
        <v/>
      </c>
      <c r="K1773" s="13" t="n"/>
      <c r="L1773" s="13" t="n"/>
      <c r="M1773" s="13" t="n"/>
      <c r="O1773" s="295">
        <f>+(H1773-F1773)/10</f>
        <v/>
      </c>
      <c r="P1773" s="26" t="inlineStr">
        <is>
          <t>FALSO</t>
        </is>
      </c>
      <c r="Q1773" s="26" t="inlineStr">
        <is>
          <t>FALSO</t>
        </is>
      </c>
      <c r="R1773" s="149" t="inlineStr">
        <is>
          <t>No esperado</t>
        </is>
      </c>
      <c r="S1773" s="149" t="inlineStr">
        <is>
          <t>Esperado</t>
        </is>
      </c>
      <c r="T1773" s="149" t="inlineStr">
        <is>
          <t>Dato Válido</t>
        </is>
      </c>
      <c r="U1773" s="149" t="n"/>
    </row>
    <row r="1774" ht="15.75" customHeight="1" s="412">
      <c r="A1774" s="15" t="n">
        <v>2329</v>
      </c>
      <c r="B1774" s="16" t="n">
        <v>99</v>
      </c>
      <c r="C1774" s="17" t="n">
        <v>327</v>
      </c>
      <c r="D1774" s="17" t="n">
        <v>8</v>
      </c>
      <c r="E1774" s="18" t="n">
        <v>43550</v>
      </c>
      <c r="F1774" s="19" t="n">
        <v>5182</v>
      </c>
      <c r="G1774" s="17" t="n">
        <v>8083</v>
      </c>
      <c r="H1774" s="17" t="n">
        <v>7687</v>
      </c>
      <c r="I1774" s="201" t="n"/>
      <c r="J1774" s="9">
        <f>+(((G1774-F1774)-(H1774-F1774))/(H1774-F1774))*100</f>
        <v/>
      </c>
      <c r="K1774" s="33">
        <f>AVERAGE(J1774:J1775)</f>
        <v/>
      </c>
      <c r="L1774" s="33">
        <f>_xlfn.STDEV.S(J1774,J1775)</f>
        <v/>
      </c>
      <c r="M1774" s="13">
        <f>(K1772-K1774)/19</f>
        <v/>
      </c>
      <c r="N1774" s="295">
        <f>(K1768-K1774)/36</f>
        <v/>
      </c>
      <c r="O1774" s="295">
        <f>+(H1774-F1774)/10</f>
        <v/>
      </c>
      <c r="P1774" s="26" t="inlineStr">
        <is>
          <t>FALSO</t>
        </is>
      </c>
      <c r="Q1774" s="26" t="inlineStr">
        <is>
          <t>VERDADERO</t>
        </is>
      </c>
      <c r="R1774" s="149" t="inlineStr">
        <is>
          <t>Esperado</t>
        </is>
      </c>
      <c r="S1774" s="149" t="inlineStr">
        <is>
          <t>Esperado</t>
        </is>
      </c>
      <c r="T1774" s="149" t="inlineStr">
        <is>
          <t>Dato Válido</t>
        </is>
      </c>
      <c r="U1774" s="149" t="n"/>
    </row>
    <row r="1775" ht="15.75" customHeight="1" s="412">
      <c r="A1775" s="15" t="n">
        <v>2330</v>
      </c>
      <c r="B1775" s="16" t="n">
        <v>100</v>
      </c>
      <c r="C1775" s="17" t="n">
        <v>327</v>
      </c>
      <c r="D1775" s="17" t="n">
        <v>8</v>
      </c>
      <c r="E1775" s="18" t="n">
        <v>43550</v>
      </c>
      <c r="F1775" s="19" t="n">
        <v>5209</v>
      </c>
      <c r="G1775" s="17" t="n">
        <v>8113</v>
      </c>
      <c r="H1775" s="17" t="n">
        <v>7708</v>
      </c>
      <c r="I1775" s="201" t="n"/>
      <c r="J1775" s="9">
        <f>+(((G1775-F1775)-(H1775-F1775))/(H1775-F1775))*100</f>
        <v/>
      </c>
      <c r="K1775" s="13" t="n"/>
      <c r="L1775" s="13" t="n"/>
      <c r="M1775" s="13" t="n"/>
      <c r="O1775" s="295">
        <f>+(H1775-F1775)/10</f>
        <v/>
      </c>
      <c r="P1775" s="26" t="inlineStr">
        <is>
          <t>FALSO</t>
        </is>
      </c>
      <c r="Q1775" s="26" t="inlineStr">
        <is>
          <t>FALSO</t>
        </is>
      </c>
      <c r="R1775" s="149" t="inlineStr">
        <is>
          <t>Esperado</t>
        </is>
      </c>
      <c r="S1775" s="149" t="inlineStr">
        <is>
          <t>Esperado</t>
        </is>
      </c>
      <c r="T1775" s="149" t="inlineStr">
        <is>
          <t>Dato Válido</t>
        </is>
      </c>
      <c r="U1775" s="149" t="n"/>
    </row>
    <row r="1776" ht="15.75" customHeight="1" s="412">
      <c r="A1776" s="5" t="n">
        <v>215</v>
      </c>
      <c r="B1776" s="252" t="n">
        <v>215</v>
      </c>
      <c r="C1776" s="246" t="n">
        <v>328</v>
      </c>
      <c r="D1776" s="246" t="n">
        <v>1</v>
      </c>
      <c r="E1776" s="46" t="n">
        <v>43514</v>
      </c>
      <c r="F1776" s="246" t="n">
        <v>5148</v>
      </c>
      <c r="G1776" s="246" t="n">
        <v>7318</v>
      </c>
      <c r="H1776" s="246" t="n">
        <v>6921</v>
      </c>
      <c r="I1776" s="246" t="n">
        <v>10</v>
      </c>
      <c r="J1776" s="47">
        <f>+(((G1776-F1776)-(H1776-F1776))/(H1776-F1776))*100</f>
        <v/>
      </c>
      <c r="K1776" s="51">
        <f>AVERAGE(J1776:J1777)</f>
        <v/>
      </c>
      <c r="L1776" s="51">
        <f>_xlfn.STDEV.S(J1776,J1777)</f>
        <v/>
      </c>
      <c r="M1776" s="50" t="n">
        <v>1</v>
      </c>
      <c r="O1776" s="295">
        <f>+(H1776-F1776)/10</f>
        <v/>
      </c>
      <c r="P1776" s="26" t="inlineStr">
        <is>
          <t>FALSO</t>
        </is>
      </c>
      <c r="Q1776" s="26" t="inlineStr">
        <is>
          <t>FALSO</t>
        </is>
      </c>
      <c r="R1776" s="149" t="inlineStr">
        <is>
          <t>Esperado</t>
        </is>
      </c>
      <c r="S1776" s="149" t="inlineStr">
        <is>
          <t>Esperado</t>
        </is>
      </c>
      <c r="T1776" s="149" t="inlineStr">
        <is>
          <t>Se descarta</t>
        </is>
      </c>
      <c r="U1776" s="149" t="n"/>
    </row>
    <row r="1777" ht="15.75" customHeight="1" s="412">
      <c r="A1777" s="5" t="n">
        <v>216</v>
      </c>
      <c r="B1777" s="252" t="n">
        <v>216</v>
      </c>
      <c r="C1777" s="246" t="n">
        <v>328</v>
      </c>
      <c r="D1777" s="246" t="n">
        <v>1</v>
      </c>
      <c r="E1777" s="46" t="n">
        <v>43514</v>
      </c>
      <c r="F1777" s="246" t="n">
        <v>5240</v>
      </c>
      <c r="G1777" s="246" t="n">
        <v>7170</v>
      </c>
      <c r="H1777" s="246" t="n">
        <v>6828</v>
      </c>
      <c r="I1777" s="246" t="n"/>
      <c r="J1777" s="47">
        <f>+(((G1777-F1777)-(H1777-F1777))/(H1777-F1777))*100</f>
        <v/>
      </c>
      <c r="K1777" s="51" t="n"/>
      <c r="L1777" s="51" t="n"/>
      <c r="M1777" s="50" t="n"/>
      <c r="O1777" s="295">
        <f>+(H1777-F1777)/10</f>
        <v/>
      </c>
      <c r="P1777" s="26" t="inlineStr">
        <is>
          <t>FALSO</t>
        </is>
      </c>
      <c r="Q1777" s="26" t="inlineStr">
        <is>
          <t>FALSO</t>
        </is>
      </c>
      <c r="R1777" s="149" t="inlineStr">
        <is>
          <t>No esperado</t>
        </is>
      </c>
      <c r="S1777" s="149" t="inlineStr">
        <is>
          <t>Esperado</t>
        </is>
      </c>
      <c r="T1777" s="149" t="inlineStr">
        <is>
          <t>Se descarta</t>
        </is>
      </c>
      <c r="U1777" s="149" t="n"/>
    </row>
    <row r="1778" ht="15.75" customHeight="1" s="412">
      <c r="A1778" s="5" t="n">
        <v>869</v>
      </c>
      <c r="B1778" s="252" t="n">
        <v>215</v>
      </c>
      <c r="C1778" s="246" t="n">
        <v>328</v>
      </c>
      <c r="D1778" s="246" t="n">
        <v>3</v>
      </c>
      <c r="E1778" s="46" t="n">
        <v>43521</v>
      </c>
      <c r="F1778" s="246" t="n">
        <v>5148</v>
      </c>
      <c r="G1778" s="246" t="n">
        <v>7387</v>
      </c>
      <c r="H1778" s="246" t="n">
        <v>7028</v>
      </c>
      <c r="I1778" s="246" t="n">
        <v>8</v>
      </c>
      <c r="J1778" s="47">
        <f>+(((G1778-F1778)-(H1778-F1778))/(H1778-F1778))*100</f>
        <v/>
      </c>
      <c r="K1778" s="51">
        <f>AVERAGE(J1778:J1779)</f>
        <v/>
      </c>
      <c r="L1778" s="51">
        <f>_xlfn.STDEV.S(J1778,J1779)</f>
        <v/>
      </c>
      <c r="M1778" s="50" t="n"/>
      <c r="O1778" s="295">
        <f>+(H1778-F1778)/10</f>
        <v/>
      </c>
      <c r="P1778" s="26" t="inlineStr">
        <is>
          <t>FALSO</t>
        </is>
      </c>
      <c r="Q1778" s="26" t="inlineStr">
        <is>
          <t>FALSO</t>
        </is>
      </c>
      <c r="R1778" s="149" t="inlineStr">
        <is>
          <t>Esperado</t>
        </is>
      </c>
      <c r="S1778" s="149" t="inlineStr">
        <is>
          <t>Esperado</t>
        </is>
      </c>
      <c r="T1778" s="149" t="inlineStr">
        <is>
          <t>Se descarta</t>
        </is>
      </c>
      <c r="U1778" s="149" t="n"/>
    </row>
    <row r="1779" ht="15.75" customHeight="1" s="412">
      <c r="A1779" s="5" t="n">
        <v>870</v>
      </c>
      <c r="B1779" s="252" t="n">
        <v>216</v>
      </c>
      <c r="C1779" s="246" t="n">
        <v>328</v>
      </c>
      <c r="D1779" s="246" t="n">
        <v>3</v>
      </c>
      <c r="E1779" s="46" t="n">
        <v>43521</v>
      </c>
      <c r="F1779" s="246" t="n">
        <v>5240</v>
      </c>
      <c r="G1779" s="246" t="n">
        <v>7310</v>
      </c>
      <c r="H1779" s="246" t="n">
        <v>7005</v>
      </c>
      <c r="I1779" s="246" t="n"/>
      <c r="J1779" s="47">
        <f>+(((G1779-F1779)-(H1779-F1779))/(H1779-F1779))*100</f>
        <v/>
      </c>
      <c r="K1779" s="50" t="n"/>
      <c r="L1779" s="50" t="n"/>
      <c r="M1779" s="50" t="n"/>
      <c r="O1779" s="295">
        <f>+(H1779-F1779)/10</f>
        <v/>
      </c>
      <c r="P1779" s="26" t="inlineStr">
        <is>
          <t>FALSO</t>
        </is>
      </c>
      <c r="Q1779" s="26" t="inlineStr">
        <is>
          <t>FALSO</t>
        </is>
      </c>
      <c r="R1779" s="149" t="inlineStr">
        <is>
          <t>No esperado</t>
        </is>
      </c>
      <c r="S1779" s="149" t="inlineStr">
        <is>
          <t>Esperado</t>
        </is>
      </c>
      <c r="T1779" s="149" t="inlineStr">
        <is>
          <t>Se descarta</t>
        </is>
      </c>
      <c r="U1779" s="149" t="n"/>
    </row>
    <row r="1780" ht="15.75" customHeight="1" s="412">
      <c r="A1780" s="5" t="n">
        <v>1519</v>
      </c>
      <c r="B1780" s="252" t="n">
        <v>215</v>
      </c>
      <c r="C1780" s="246" t="n">
        <v>328</v>
      </c>
      <c r="D1780" s="246" t="n">
        <v>5</v>
      </c>
      <c r="E1780" s="46" t="n">
        <v>43531</v>
      </c>
      <c r="F1780" s="246" t="n">
        <v>5148</v>
      </c>
      <c r="G1780" s="246" t="n">
        <v>7241</v>
      </c>
      <c r="H1780" s="246" t="n">
        <v>6919</v>
      </c>
      <c r="I1780" s="246" t="n">
        <v>7</v>
      </c>
      <c r="J1780" s="47">
        <f>+(((G1780-F1780)-(H1780-F1780))/(H1780-F1780))*100</f>
        <v/>
      </c>
      <c r="K1780" s="51">
        <f>AVERAGE(J1780:J1781)</f>
        <v/>
      </c>
      <c r="L1780" s="51">
        <f>_xlfn.STDEV.S(J1780,J1781)</f>
        <v/>
      </c>
      <c r="M1780" s="50" t="n"/>
      <c r="O1780" s="295">
        <f>+(H1780-F1780)/10</f>
        <v/>
      </c>
      <c r="P1780" s="26" t="inlineStr">
        <is>
          <t>FALSO</t>
        </is>
      </c>
      <c r="Q1780" s="26" t="inlineStr">
        <is>
          <t>FALSO</t>
        </is>
      </c>
      <c r="R1780" s="149" t="inlineStr">
        <is>
          <t>Esperado</t>
        </is>
      </c>
      <c r="S1780" s="149" t="inlineStr">
        <is>
          <t>Esperado</t>
        </is>
      </c>
      <c r="T1780" s="149" t="inlineStr">
        <is>
          <t>Se descarta</t>
        </is>
      </c>
      <c r="U1780" s="149" t="n"/>
    </row>
    <row r="1781" ht="15.75" customHeight="1" s="412">
      <c r="A1781" s="5" t="n">
        <v>1520</v>
      </c>
      <c r="B1781" s="252" t="n">
        <v>216</v>
      </c>
      <c r="C1781" s="246" t="n">
        <v>328</v>
      </c>
      <c r="D1781" s="246" t="n">
        <v>5</v>
      </c>
      <c r="E1781" s="46" t="n">
        <v>43531</v>
      </c>
      <c r="F1781" s="246" t="n">
        <v>5240</v>
      </c>
      <c r="G1781" s="246" t="n">
        <v>7130</v>
      </c>
      <c r="H1781" s="246" t="n">
        <v>6847</v>
      </c>
      <c r="I1781" s="246" t="n"/>
      <c r="J1781" s="47">
        <f>+(((G1781-F1781)-(H1781-F1781))/(H1781-F1781))*100</f>
        <v/>
      </c>
      <c r="K1781" s="51" t="n"/>
      <c r="L1781" s="51" t="n"/>
      <c r="M1781" s="50" t="n"/>
      <c r="O1781" s="295">
        <f>+(H1781-F1781)/10</f>
        <v/>
      </c>
      <c r="P1781" s="26" t="inlineStr">
        <is>
          <t>FALSO</t>
        </is>
      </c>
      <c r="Q1781" s="26" t="inlineStr">
        <is>
          <t>FALSO</t>
        </is>
      </c>
      <c r="R1781" s="149" t="inlineStr">
        <is>
          <t>No esperado</t>
        </is>
      </c>
      <c r="S1781" s="149" t="inlineStr">
        <is>
          <t>Esperado</t>
        </is>
      </c>
      <c r="T1781" s="149" t="inlineStr">
        <is>
          <t>Se descarta</t>
        </is>
      </c>
      <c r="U1781" s="149" t="n"/>
    </row>
    <row r="1782" ht="15.75" customHeight="1" s="412">
      <c r="A1782" s="15" t="n">
        <v>2105</v>
      </c>
      <c r="B1782" s="16" t="n">
        <v>151</v>
      </c>
      <c r="C1782" s="52" t="n">
        <v>328</v>
      </c>
      <c r="D1782" s="52" t="n">
        <v>7</v>
      </c>
      <c r="E1782" s="53" t="n">
        <v>43545</v>
      </c>
      <c r="F1782" s="54" t="n">
        <v>5221</v>
      </c>
      <c r="G1782" s="52" t="n">
        <v>7666</v>
      </c>
      <c r="H1782" s="52" t="n">
        <v>7337</v>
      </c>
      <c r="I1782" s="246" t="n"/>
      <c r="J1782" s="47">
        <f>+(((G1782-F1782)-(H1782-F1782))/(H1782-F1782))*100</f>
        <v/>
      </c>
      <c r="K1782" s="51">
        <f>AVERAGE(J1782:J1783)</f>
        <v/>
      </c>
      <c r="L1782" s="51">
        <f>_xlfn.STDEV.S(J1782,J1783)</f>
        <v/>
      </c>
      <c r="M1782" s="50">
        <f>(K1780-K1782)/14</f>
        <v/>
      </c>
      <c r="N1782" s="295">
        <f>(K1776-K1782)/31</f>
        <v/>
      </c>
      <c r="O1782" s="295">
        <f>+(H1782-F1782)/10</f>
        <v/>
      </c>
      <c r="P1782" s="26" t="inlineStr">
        <is>
          <t>FALSO</t>
        </is>
      </c>
      <c r="Q1782" s="26" t="inlineStr">
        <is>
          <t>VERDADERO</t>
        </is>
      </c>
      <c r="R1782" s="149" t="inlineStr">
        <is>
          <t>Esperado</t>
        </is>
      </c>
      <c r="S1782" s="149" t="inlineStr">
        <is>
          <t>Esperado</t>
        </is>
      </c>
      <c r="T1782" s="149" t="inlineStr">
        <is>
          <t>Se descarta</t>
        </is>
      </c>
      <c r="U1782" s="149" t="n"/>
    </row>
    <row r="1783" ht="15.75" customHeight="1" s="412">
      <c r="A1783" s="15" t="n">
        <v>2106</v>
      </c>
      <c r="B1783" s="16" t="n">
        <v>152</v>
      </c>
      <c r="C1783" s="52" t="n">
        <v>328</v>
      </c>
      <c r="D1783" s="52" t="n">
        <v>7</v>
      </c>
      <c r="E1783" s="53" t="n">
        <v>43545</v>
      </c>
      <c r="F1783" s="54" t="n">
        <v>5292</v>
      </c>
      <c r="G1783" s="52" t="n">
        <v>7635</v>
      </c>
      <c r="H1783" s="52" t="n">
        <v>7318</v>
      </c>
      <c r="I1783" s="246" t="n"/>
      <c r="J1783" s="47">
        <f>+(((G1783-F1783)-(H1783-F1783))/(H1783-F1783))*100</f>
        <v/>
      </c>
      <c r="K1783" s="50" t="n"/>
      <c r="L1783" s="50" t="n"/>
      <c r="M1783" s="50" t="n"/>
      <c r="O1783" s="295">
        <f>+(H1783-F1783)/10</f>
        <v/>
      </c>
      <c r="P1783" s="26" t="inlineStr">
        <is>
          <t>FALSO</t>
        </is>
      </c>
      <c r="Q1783" s="26" t="inlineStr">
        <is>
          <t>FALSO</t>
        </is>
      </c>
      <c r="R1783" s="149" t="inlineStr">
        <is>
          <t>No esperado</t>
        </is>
      </c>
      <c r="S1783" s="149" t="inlineStr">
        <is>
          <t>Esperado</t>
        </is>
      </c>
      <c r="T1783" s="149" t="inlineStr">
        <is>
          <t>Se descarta</t>
        </is>
      </c>
      <c r="U1783" s="149" t="n"/>
    </row>
    <row r="1784" ht="15.75" customHeight="1" s="412">
      <c r="A1784" s="5" t="n">
        <v>217</v>
      </c>
      <c r="B1784" s="252" t="n">
        <v>217</v>
      </c>
      <c r="C1784" s="201" t="n">
        <v>329</v>
      </c>
      <c r="D1784" s="201" t="n">
        <v>1</v>
      </c>
      <c r="E1784" s="8" t="n">
        <v>43514</v>
      </c>
      <c r="F1784" s="201" t="n">
        <v>5263</v>
      </c>
      <c r="G1784" s="201" t="n">
        <v>7156</v>
      </c>
      <c r="H1784" s="201" t="n">
        <v>6710</v>
      </c>
      <c r="I1784" s="201" t="n">
        <v>9</v>
      </c>
      <c r="J1784" s="9">
        <f>+(((G1784-F1784)-(H1784-F1784))/(H1784-F1784))*100</f>
        <v/>
      </c>
      <c r="K1784" s="33">
        <f>AVERAGE(J1784:J1785)</f>
        <v/>
      </c>
      <c r="L1784" s="33">
        <f>_xlfn.STDEV.S(J1784,J1785)</f>
        <v/>
      </c>
      <c r="M1784" s="13" t="n">
        <v>2</v>
      </c>
      <c r="O1784" s="295">
        <f>+(H1784-F1784)/10</f>
        <v/>
      </c>
      <c r="P1784" s="26" t="inlineStr">
        <is>
          <t>FALSO</t>
        </is>
      </c>
      <c r="Q1784" s="26" t="inlineStr">
        <is>
          <t>FALSO</t>
        </is>
      </c>
      <c r="R1784" s="149" t="inlineStr">
        <is>
          <t>Esperado</t>
        </is>
      </c>
      <c r="S1784" s="149" t="inlineStr">
        <is>
          <t>Esperado</t>
        </is>
      </c>
      <c r="T1784" s="149" t="inlineStr">
        <is>
          <t>Se descarta</t>
        </is>
      </c>
      <c r="U1784" s="149" t="n"/>
    </row>
    <row r="1785" ht="15.75" customHeight="1" s="412">
      <c r="A1785" s="5" t="n">
        <v>218</v>
      </c>
      <c r="B1785" s="252" t="n">
        <v>218</v>
      </c>
      <c r="C1785" s="201" t="n">
        <v>329</v>
      </c>
      <c r="D1785" s="201" t="n">
        <v>1</v>
      </c>
      <c r="E1785" s="8" t="n">
        <v>43514</v>
      </c>
      <c r="F1785" s="201" t="n">
        <v>5280</v>
      </c>
      <c r="G1785" s="201" t="n">
        <v>7178</v>
      </c>
      <c r="H1785" s="201" t="n">
        <v>6743</v>
      </c>
      <c r="I1785" s="201" t="n"/>
      <c r="J1785" s="9">
        <f>+(((G1785-F1785)-(H1785-F1785))/(H1785-F1785))*100</f>
        <v/>
      </c>
      <c r="K1785" s="13" t="n"/>
      <c r="L1785" s="13" t="n"/>
      <c r="M1785" s="13" t="n"/>
      <c r="O1785" s="295">
        <f>+(H1785-F1785)/10</f>
        <v/>
      </c>
      <c r="P1785" s="26" t="inlineStr">
        <is>
          <t>FALSO</t>
        </is>
      </c>
      <c r="Q1785" s="26" t="inlineStr">
        <is>
          <t>FALSO</t>
        </is>
      </c>
      <c r="R1785" s="149" t="inlineStr">
        <is>
          <t>Esperado</t>
        </is>
      </c>
      <c r="S1785" s="149" t="inlineStr">
        <is>
          <t>Esperado</t>
        </is>
      </c>
      <c r="T1785" s="149" t="inlineStr">
        <is>
          <t>Se descarta</t>
        </is>
      </c>
      <c r="U1785" s="149" t="n"/>
    </row>
    <row r="1786" ht="15.75" customHeight="1" s="412">
      <c r="A1786" s="5" t="n">
        <v>871</v>
      </c>
      <c r="B1786" s="252" t="n">
        <v>217</v>
      </c>
      <c r="C1786" s="201" t="n">
        <v>329</v>
      </c>
      <c r="D1786" s="201" t="n">
        <v>3</v>
      </c>
      <c r="E1786" s="8" t="n">
        <v>43521</v>
      </c>
      <c r="F1786" s="201" t="n">
        <v>5263</v>
      </c>
      <c r="G1786" s="201" t="n">
        <v>8277</v>
      </c>
      <c r="H1786" s="201" t="n">
        <v>7456</v>
      </c>
      <c r="I1786" s="201" t="n">
        <v>8</v>
      </c>
      <c r="J1786" s="9">
        <f>+(((G1786-F1786)-(H1786-F1786))/(H1786-F1786))*100</f>
        <v/>
      </c>
      <c r="K1786" s="33">
        <f>AVERAGE(J1786:J1787)</f>
        <v/>
      </c>
      <c r="L1786" s="33">
        <f>_xlfn.STDEV.S(J1786,J1787)</f>
        <v/>
      </c>
      <c r="M1786" s="13" t="n"/>
      <c r="O1786" s="295">
        <f>+(H1786-F1786)/10</f>
        <v/>
      </c>
      <c r="P1786" s="26" t="inlineStr">
        <is>
          <t>VERDADERO</t>
        </is>
      </c>
      <c r="Q1786" s="26" t="inlineStr">
        <is>
          <t>FALSO</t>
        </is>
      </c>
      <c r="R1786" s="149" t="inlineStr">
        <is>
          <t>Esperado</t>
        </is>
      </c>
      <c r="S1786" s="149" t="inlineStr">
        <is>
          <t>No esperado</t>
        </is>
      </c>
      <c r="T1786" s="149" t="inlineStr">
        <is>
          <t>Dato Válido</t>
        </is>
      </c>
      <c r="U1786" s="149" t="n"/>
    </row>
    <row r="1787" ht="15.75" customHeight="1" s="412">
      <c r="A1787" s="5" t="n">
        <v>872</v>
      </c>
      <c r="B1787" s="252" t="n">
        <v>218</v>
      </c>
      <c r="C1787" s="201" t="n">
        <v>329</v>
      </c>
      <c r="D1787" s="201" t="n">
        <v>3</v>
      </c>
      <c r="E1787" s="8" t="n">
        <v>43521</v>
      </c>
      <c r="F1787" s="201" t="n">
        <v>5280</v>
      </c>
      <c r="G1787" s="201" t="n">
        <v>8050</v>
      </c>
      <c r="H1787" s="201" t="n">
        <v>7310</v>
      </c>
      <c r="I1787" s="201" t="n"/>
      <c r="J1787" s="9">
        <f>+(((G1787-F1787)-(H1787-F1787))/(H1787-F1787))*100</f>
        <v/>
      </c>
      <c r="K1787" s="33" t="n"/>
      <c r="L1787" s="33" t="n"/>
      <c r="M1787" s="13" t="n"/>
      <c r="O1787" s="295">
        <f>+(H1787-F1787)/10</f>
        <v/>
      </c>
      <c r="P1787" s="26" t="inlineStr">
        <is>
          <t>FALSO</t>
        </is>
      </c>
      <c r="Q1787" s="26" t="inlineStr">
        <is>
          <t>FALSO</t>
        </is>
      </c>
      <c r="R1787" s="149" t="inlineStr">
        <is>
          <t>No esperado</t>
        </is>
      </c>
      <c r="S1787" s="149" t="inlineStr">
        <is>
          <t>Esperado</t>
        </is>
      </c>
      <c r="T1787" s="149" t="inlineStr">
        <is>
          <t>Dato Válido</t>
        </is>
      </c>
      <c r="U1787" s="149" t="n"/>
    </row>
    <row r="1788" ht="15.75" customHeight="1" s="412">
      <c r="A1788" s="5" t="n">
        <v>1521</v>
      </c>
      <c r="B1788" s="252" t="n">
        <v>217</v>
      </c>
      <c r="C1788" s="201" t="n">
        <v>329</v>
      </c>
      <c r="D1788" s="201" t="n">
        <v>5</v>
      </c>
      <c r="E1788" s="8" t="n">
        <v>43531</v>
      </c>
      <c r="F1788" s="201" t="n">
        <v>5263</v>
      </c>
      <c r="G1788" s="201" t="n">
        <v>7616</v>
      </c>
      <c r="H1788" s="201" t="n">
        <v>7072</v>
      </c>
      <c r="I1788" s="201" t="n">
        <v>7</v>
      </c>
      <c r="J1788" s="9">
        <f>+(((G1788-F1788)-(H1788-F1788))/(H1788-F1788))*100</f>
        <v/>
      </c>
      <c r="K1788" s="33">
        <f>AVERAGE(J1788:J1789)</f>
        <v/>
      </c>
      <c r="L1788" s="33">
        <f>_xlfn.STDEV.S(J1788,J1789)</f>
        <v/>
      </c>
      <c r="M1788" s="13" t="n"/>
      <c r="O1788" s="295">
        <f>+(H1788-F1788)/10</f>
        <v/>
      </c>
      <c r="P1788" s="26" t="inlineStr">
        <is>
          <t>FALSO</t>
        </is>
      </c>
      <c r="Q1788" s="26" t="inlineStr">
        <is>
          <t>FALSO</t>
        </is>
      </c>
      <c r="R1788" s="149" t="inlineStr">
        <is>
          <t>No esperado</t>
        </is>
      </c>
      <c r="S1788" s="149" t="inlineStr">
        <is>
          <t>Esperado</t>
        </is>
      </c>
      <c r="T1788" s="149" t="inlineStr">
        <is>
          <t>Dato Válido</t>
        </is>
      </c>
      <c r="U1788" s="149" t="n"/>
    </row>
    <row r="1789" ht="15.75" customHeight="1" s="412">
      <c r="A1789" s="5" t="n">
        <v>1522</v>
      </c>
      <c r="B1789" s="252" t="n">
        <v>218</v>
      </c>
      <c r="C1789" s="201" t="n">
        <v>329</v>
      </c>
      <c r="D1789" s="201" t="n">
        <v>5</v>
      </c>
      <c r="E1789" s="8" t="n">
        <v>43531</v>
      </c>
      <c r="F1789" s="201" t="n">
        <v>5280</v>
      </c>
      <c r="G1789" s="201" t="n">
        <v>7570</v>
      </c>
      <c r="H1789" s="201" t="n">
        <v>7053</v>
      </c>
      <c r="I1789" s="201" t="n"/>
      <c r="J1789" s="9">
        <f>+(((G1789-F1789)-(H1789-F1789))/(H1789-F1789))*100</f>
        <v/>
      </c>
      <c r="K1789" s="13" t="n"/>
      <c r="L1789" s="13" t="n"/>
      <c r="M1789" s="13" t="n"/>
      <c r="O1789" s="295">
        <f>+(H1789-F1789)/10</f>
        <v/>
      </c>
      <c r="P1789" s="26" t="inlineStr">
        <is>
          <t>FALSO</t>
        </is>
      </c>
      <c r="Q1789" s="26" t="inlineStr">
        <is>
          <t>FALSO</t>
        </is>
      </c>
      <c r="R1789" s="149" t="inlineStr">
        <is>
          <t>No esperado</t>
        </is>
      </c>
      <c r="S1789" s="149" t="inlineStr">
        <is>
          <t>Esperado</t>
        </is>
      </c>
      <c r="T1789" s="149" t="inlineStr">
        <is>
          <t>Dato Válido</t>
        </is>
      </c>
      <c r="U1789" s="149" t="n"/>
    </row>
    <row r="1790" ht="15.75" customHeight="1" s="412">
      <c r="A1790" s="15" t="n">
        <v>2331</v>
      </c>
      <c r="B1790" s="16" t="n">
        <v>101</v>
      </c>
      <c r="C1790" s="17" t="n">
        <v>329</v>
      </c>
      <c r="D1790" s="17" t="n">
        <v>8</v>
      </c>
      <c r="E1790" s="18" t="n">
        <v>43550</v>
      </c>
      <c r="F1790" s="19" t="n">
        <v>5208</v>
      </c>
      <c r="G1790" s="17" t="n">
        <v>7025</v>
      </c>
      <c r="H1790" s="17" t="n">
        <v>6787</v>
      </c>
      <c r="I1790" s="201" t="n"/>
      <c r="J1790" s="9">
        <f>+(((G1790-F1790)-(H1790-F1790))/(H1790-F1790))*100</f>
        <v/>
      </c>
      <c r="K1790" s="33">
        <f>AVERAGE(J1790:J1791)</f>
        <v/>
      </c>
      <c r="L1790" s="33">
        <f>_xlfn.STDEV.S(J1790,J1791)</f>
        <v/>
      </c>
      <c r="M1790" s="13">
        <f>(K1788-K1790)/19</f>
        <v/>
      </c>
      <c r="N1790" s="295">
        <f>(K1784-K1790)/36</f>
        <v/>
      </c>
      <c r="O1790" s="295">
        <f>+(H1790-F1790)/10</f>
        <v/>
      </c>
      <c r="P1790" s="26" t="inlineStr">
        <is>
          <t>FALSO</t>
        </is>
      </c>
      <c r="Q1790" s="26" t="inlineStr">
        <is>
          <t>VERDADERO</t>
        </is>
      </c>
      <c r="R1790" s="149" t="inlineStr">
        <is>
          <t>No esperado</t>
        </is>
      </c>
      <c r="S1790" s="149" t="inlineStr">
        <is>
          <t>Esperado</t>
        </is>
      </c>
      <c r="T1790" s="149" t="inlineStr">
        <is>
          <t>Dato Válido</t>
        </is>
      </c>
      <c r="U1790" s="149" t="n"/>
    </row>
    <row r="1791" ht="15.75" customHeight="1" s="412">
      <c r="A1791" s="15" t="n">
        <v>2332</v>
      </c>
      <c r="B1791" s="16" t="n">
        <v>102</v>
      </c>
      <c r="C1791" s="17" t="n">
        <v>329</v>
      </c>
      <c r="D1791" s="17" t="n">
        <v>8</v>
      </c>
      <c r="E1791" s="18" t="n">
        <v>43550</v>
      </c>
      <c r="F1791" s="19" t="n">
        <v>5224</v>
      </c>
      <c r="G1791" s="17" t="n">
        <v>7023</v>
      </c>
      <c r="H1791" s="17" t="n">
        <v>6789</v>
      </c>
      <c r="I1791" s="201" t="n"/>
      <c r="J1791" s="9">
        <f>+(((G1791-F1791)-(H1791-F1791))/(H1791-F1791))*100</f>
        <v/>
      </c>
      <c r="K1791" s="13" t="n"/>
      <c r="L1791" s="13" t="n"/>
      <c r="M1791" s="13" t="n"/>
      <c r="O1791" s="295">
        <f>+(H1791-F1791)/10</f>
        <v/>
      </c>
      <c r="P1791" s="26" t="inlineStr">
        <is>
          <t>FALSO</t>
        </is>
      </c>
      <c r="Q1791" s="26" t="inlineStr">
        <is>
          <t>FALSO</t>
        </is>
      </c>
      <c r="R1791" s="149" t="inlineStr">
        <is>
          <t>Esperado</t>
        </is>
      </c>
      <c r="S1791" s="149" t="inlineStr">
        <is>
          <t>Esperado</t>
        </is>
      </c>
      <c r="T1791" s="149" t="inlineStr">
        <is>
          <t>Dato Válido</t>
        </is>
      </c>
      <c r="U1791" s="149" t="n"/>
    </row>
    <row r="1792" ht="15.75" customHeight="1" s="412">
      <c r="A1792" s="5" t="n">
        <v>553</v>
      </c>
      <c r="B1792" s="252" t="n">
        <v>203</v>
      </c>
      <c r="C1792" s="255" t="n">
        <v>330</v>
      </c>
      <c r="D1792" s="255" t="n">
        <v>2</v>
      </c>
      <c r="E1792" s="58" t="n">
        <v>43517</v>
      </c>
      <c r="F1792" s="255" t="n">
        <v>5215</v>
      </c>
      <c r="G1792" s="255" t="n">
        <v>8165</v>
      </c>
      <c r="H1792" s="255" t="n">
        <v>7377</v>
      </c>
      <c r="I1792" s="255" t="n">
        <v>9</v>
      </c>
      <c r="J1792" s="59">
        <f>+(((G1792-F1792)-(H1792-F1792))/(H1792-F1792))*100</f>
        <v/>
      </c>
      <c r="K1792" s="34">
        <f>AVERAGE(J1792:J1793)</f>
        <v/>
      </c>
      <c r="L1792" s="34">
        <f>_xlfn.STDEV.S(J1792,J1793)</f>
        <v/>
      </c>
      <c r="M1792" s="35" t="n">
        <v>1</v>
      </c>
      <c r="O1792" s="295">
        <f>+(H1792-F1792)/10</f>
        <v/>
      </c>
      <c r="P1792" s="26" t="inlineStr">
        <is>
          <t>FALSO</t>
        </is>
      </c>
      <c r="Q1792" s="26" t="inlineStr">
        <is>
          <t>FALSO</t>
        </is>
      </c>
      <c r="R1792" s="149" t="inlineStr">
        <is>
          <t>Esperado</t>
        </is>
      </c>
      <c r="S1792" s="149" t="inlineStr">
        <is>
          <t>Esperado</t>
        </is>
      </c>
      <c r="T1792" s="149" t="inlineStr">
        <is>
          <t>Dato Válido</t>
        </is>
      </c>
      <c r="U1792" s="149" t="n"/>
    </row>
    <row r="1793" ht="15.75" customHeight="1" s="412">
      <c r="A1793" s="5" t="n">
        <v>554</v>
      </c>
      <c r="B1793" s="252" t="n">
        <v>204</v>
      </c>
      <c r="C1793" s="255" t="n">
        <v>330</v>
      </c>
      <c r="D1793" s="255" t="n">
        <v>2</v>
      </c>
      <c r="E1793" s="58" t="n">
        <v>43517</v>
      </c>
      <c r="F1793" s="255" t="n">
        <v>5239</v>
      </c>
      <c r="G1793" s="255" t="n">
        <v>8217</v>
      </c>
      <c r="H1793" s="255" t="n">
        <v>7394</v>
      </c>
      <c r="I1793" s="255" t="n"/>
      <c r="J1793" s="59">
        <f>+(((G1793-F1793)-(H1793-F1793))/(H1793-F1793))*100</f>
        <v/>
      </c>
      <c r="K1793" s="34" t="n"/>
      <c r="L1793" s="34" t="n"/>
      <c r="M1793" s="35" t="n"/>
      <c r="O1793" s="295">
        <f>+(H1793-F1793)/10</f>
        <v/>
      </c>
      <c r="P1793" s="26" t="inlineStr">
        <is>
          <t>VERDADERO</t>
        </is>
      </c>
      <c r="Q1793" s="26" t="inlineStr">
        <is>
          <t>FALSO</t>
        </is>
      </c>
      <c r="R1793" s="149" t="inlineStr">
        <is>
          <t>Esperado</t>
        </is>
      </c>
      <c r="S1793" s="149" t="inlineStr">
        <is>
          <t>No esperado</t>
        </is>
      </c>
      <c r="T1793" s="149" t="inlineStr">
        <is>
          <t>Dato Válido</t>
        </is>
      </c>
      <c r="U1793" s="149" t="n"/>
    </row>
    <row r="1794" ht="15.75" customHeight="1" s="412">
      <c r="A1794" s="5" t="n">
        <v>1207</v>
      </c>
      <c r="B1794" s="252" t="n">
        <v>161</v>
      </c>
      <c r="C1794" s="255" t="n">
        <v>330</v>
      </c>
      <c r="D1794" s="255" t="n">
        <v>4</v>
      </c>
      <c r="E1794" s="58" t="n">
        <v>43524</v>
      </c>
      <c r="F1794" s="255" t="n">
        <v>5264</v>
      </c>
      <c r="G1794" s="255" t="n">
        <v>7204</v>
      </c>
      <c r="H1794" s="255" t="n">
        <v>6866</v>
      </c>
      <c r="I1794" s="255" t="n">
        <v>8</v>
      </c>
      <c r="J1794" s="59">
        <f>+(((G1794-F1794)-(H1794-F1794))/(H1794-F1794))*100</f>
        <v/>
      </c>
      <c r="K1794" s="34">
        <f>AVERAGE(J1794:J1795)</f>
        <v/>
      </c>
      <c r="L1794" s="34">
        <f>_xlfn.STDEV.S(J1794,J1795)</f>
        <v/>
      </c>
      <c r="M1794" s="35" t="n"/>
      <c r="O1794" s="295">
        <f>+(H1794-F1794)/10</f>
        <v/>
      </c>
      <c r="P1794" s="26" t="inlineStr">
        <is>
          <t>FALSO</t>
        </is>
      </c>
      <c r="Q1794" s="26" t="inlineStr">
        <is>
          <t>FALSO</t>
        </is>
      </c>
      <c r="R1794" s="149" t="inlineStr">
        <is>
          <t>No esperado</t>
        </is>
      </c>
      <c r="S1794" s="149" t="inlineStr">
        <is>
          <t>Esperado</t>
        </is>
      </c>
      <c r="T1794" s="149" t="inlineStr">
        <is>
          <t>Dato Válido</t>
        </is>
      </c>
      <c r="U1794" s="149" t="n"/>
    </row>
    <row r="1795" ht="15.75" customHeight="1" s="412">
      <c r="A1795" s="5" t="n">
        <v>1208</v>
      </c>
      <c r="B1795" s="252" t="n">
        <v>162</v>
      </c>
      <c r="C1795" s="255" t="n">
        <v>330</v>
      </c>
      <c r="D1795" s="255" t="n">
        <v>4</v>
      </c>
      <c r="E1795" s="58" t="n">
        <v>43524</v>
      </c>
      <c r="F1795" s="255" t="n">
        <v>5232</v>
      </c>
      <c r="G1795" s="255" t="n">
        <v>7271</v>
      </c>
      <c r="H1795" s="255" t="n">
        <v>6910</v>
      </c>
      <c r="I1795" s="255" t="n"/>
      <c r="J1795" s="59">
        <f>+(((G1795-F1795)-(H1795-F1795))/(H1795-F1795))*100</f>
        <v/>
      </c>
      <c r="K1795" s="35" t="n"/>
      <c r="L1795" s="35" t="n"/>
      <c r="M1795" s="35" t="n"/>
      <c r="O1795" s="295">
        <f>+(H1795-F1795)/10</f>
        <v/>
      </c>
      <c r="P1795" s="26" t="inlineStr">
        <is>
          <t>FALSO</t>
        </is>
      </c>
      <c r="Q1795" s="26" t="inlineStr">
        <is>
          <t>FALSO</t>
        </is>
      </c>
      <c r="R1795" s="149" t="inlineStr">
        <is>
          <t>Esperado</t>
        </is>
      </c>
      <c r="S1795" s="149" t="inlineStr">
        <is>
          <t>Esperado</t>
        </is>
      </c>
      <c r="T1795" s="149" t="inlineStr">
        <is>
          <t>Dato Válido</t>
        </is>
      </c>
      <c r="U1795" s="149" t="n"/>
    </row>
    <row r="1796" ht="15.75" customHeight="1" s="412">
      <c r="A1796" s="5" t="n">
        <v>1857</v>
      </c>
      <c r="B1796" s="252" t="n">
        <v>161</v>
      </c>
      <c r="C1796" s="255" t="n">
        <v>330</v>
      </c>
      <c r="D1796" s="255" t="n">
        <v>6</v>
      </c>
      <c r="E1796" s="58" t="n">
        <v>43535</v>
      </c>
      <c r="F1796" s="255" t="n">
        <v>5264</v>
      </c>
      <c r="G1796" s="255" t="n">
        <v>8154</v>
      </c>
      <c r="H1796" s="255" t="n">
        <v>7569</v>
      </c>
      <c r="I1796" s="255" t="n">
        <v>6</v>
      </c>
      <c r="J1796" s="59">
        <f>+(((G1796-F1796)-(H1796-F1796))/(H1796-F1796))*100</f>
        <v/>
      </c>
      <c r="K1796" s="34">
        <f>AVERAGE(J1796:J1797)</f>
        <v/>
      </c>
      <c r="L1796" s="34">
        <f>_xlfn.STDEV.S(J1796,J1797)</f>
        <v/>
      </c>
      <c r="M1796" s="35" t="n"/>
      <c r="O1796" s="295">
        <f>+(H1796-F1796)/10</f>
        <v/>
      </c>
      <c r="P1796" s="26" t="inlineStr">
        <is>
          <t>FALSO</t>
        </is>
      </c>
      <c r="Q1796" s="26" t="inlineStr">
        <is>
          <t>FALSO</t>
        </is>
      </c>
      <c r="R1796" s="149" t="inlineStr">
        <is>
          <t>Esperado</t>
        </is>
      </c>
      <c r="S1796" s="149" t="inlineStr">
        <is>
          <t>No esperado</t>
        </is>
      </c>
      <c r="T1796" s="149" t="inlineStr">
        <is>
          <t>Dato Válido</t>
        </is>
      </c>
      <c r="U1796" s="149" t="n"/>
    </row>
    <row r="1797" ht="15.75" customHeight="1" s="412">
      <c r="A1797" s="5" t="n">
        <v>1858</v>
      </c>
      <c r="B1797" s="252" t="n">
        <v>162</v>
      </c>
      <c r="C1797" s="255" t="n">
        <v>330</v>
      </c>
      <c r="D1797" s="255" t="n">
        <v>6</v>
      </c>
      <c r="E1797" s="58" t="n">
        <v>43535</v>
      </c>
      <c r="F1797" s="255" t="n">
        <v>5232</v>
      </c>
      <c r="G1797" s="255" t="n">
        <v>8038</v>
      </c>
      <c r="H1797" s="255" t="n">
        <v>7496</v>
      </c>
      <c r="I1797" s="255" t="n"/>
      <c r="J1797" s="59">
        <f>+(((G1797-F1797)-(H1797-F1797))/(H1797-F1797))*100</f>
        <v/>
      </c>
      <c r="K1797" s="34" t="n"/>
      <c r="L1797" s="34" t="n"/>
      <c r="M1797" s="35" t="n"/>
      <c r="O1797" s="295">
        <f>+(H1797-F1797)/10</f>
        <v/>
      </c>
      <c r="P1797" s="26" t="inlineStr">
        <is>
          <t>FALSO</t>
        </is>
      </c>
      <c r="Q1797" s="26" t="inlineStr">
        <is>
          <t>FALSO</t>
        </is>
      </c>
      <c r="R1797" s="149" t="inlineStr">
        <is>
          <t>No esperado</t>
        </is>
      </c>
      <c r="S1797" s="149" t="inlineStr">
        <is>
          <t>Esperado</t>
        </is>
      </c>
      <c r="T1797" s="149" t="inlineStr">
        <is>
          <t>Dato Válido</t>
        </is>
      </c>
      <c r="U1797" s="149" t="n"/>
    </row>
    <row r="1798" ht="15.75" customHeight="1" s="412">
      <c r="A1798" s="15" t="n">
        <v>2107</v>
      </c>
      <c r="B1798" s="16" t="n">
        <v>153</v>
      </c>
      <c r="C1798" s="60" t="n">
        <v>330</v>
      </c>
      <c r="D1798" s="60" t="n">
        <v>7</v>
      </c>
      <c r="E1798" s="61" t="n">
        <v>43545</v>
      </c>
      <c r="F1798" s="62" t="n">
        <v>5238</v>
      </c>
      <c r="G1798" s="60" t="n">
        <v>7466</v>
      </c>
      <c r="H1798" s="60" t="n">
        <v>7147</v>
      </c>
      <c r="I1798" s="255" t="n"/>
      <c r="J1798" s="59">
        <f>+(((G1798-F1798)-(H1798-F1798))/(H1798-F1798))*100</f>
        <v/>
      </c>
      <c r="K1798" s="34">
        <f>AVERAGE(J1798:J1799)</f>
        <v/>
      </c>
      <c r="L1798" s="34">
        <f>_xlfn.STDEV.S(J1798,J1799)</f>
        <v/>
      </c>
      <c r="M1798" s="35" t="n"/>
      <c r="O1798" s="295">
        <f>+(H1798-F1798)/10</f>
        <v/>
      </c>
      <c r="P1798" s="26" t="inlineStr">
        <is>
          <t>FALSO</t>
        </is>
      </c>
      <c r="Q1798" s="26" t="inlineStr">
        <is>
          <t>FALSO</t>
        </is>
      </c>
      <c r="R1798" s="149" t="inlineStr">
        <is>
          <t>No esperado</t>
        </is>
      </c>
      <c r="S1798" s="149" t="inlineStr">
        <is>
          <t>Esperado</t>
        </is>
      </c>
      <c r="T1798" s="149" t="inlineStr">
        <is>
          <t>Dato Válido</t>
        </is>
      </c>
      <c r="U1798" s="149" t="n"/>
    </row>
    <row r="1799" ht="15.75" customHeight="1" s="412">
      <c r="A1799" s="15" t="n">
        <v>2108</v>
      </c>
      <c r="B1799" s="16" t="n">
        <v>154</v>
      </c>
      <c r="C1799" s="60" t="n">
        <v>330</v>
      </c>
      <c r="D1799" s="60" t="n">
        <v>7</v>
      </c>
      <c r="E1799" s="61" t="n">
        <v>43545</v>
      </c>
      <c r="F1799" s="62" t="n">
        <v>5194</v>
      </c>
      <c r="G1799" s="60" t="n">
        <v>7549</v>
      </c>
      <c r="H1799" s="60" t="n">
        <v>7210</v>
      </c>
      <c r="I1799" s="255" t="n"/>
      <c r="J1799" s="59">
        <f>+(((G1799-F1799)-(H1799-F1799))/(H1799-F1799))*100</f>
        <v/>
      </c>
      <c r="K1799" s="35" t="n"/>
      <c r="L1799" s="35" t="n"/>
      <c r="M1799" s="35" t="n"/>
      <c r="O1799" s="295">
        <f>+(H1799-F1799)/10</f>
        <v/>
      </c>
      <c r="P1799" s="26" t="inlineStr">
        <is>
          <t>FALSO</t>
        </is>
      </c>
      <c r="Q1799" s="26" t="inlineStr">
        <is>
          <t>FALSO</t>
        </is>
      </c>
      <c r="R1799" s="149" t="inlineStr">
        <is>
          <t>Esperado</t>
        </is>
      </c>
      <c r="S1799" s="149" t="inlineStr">
        <is>
          <t>Esperado</t>
        </is>
      </c>
      <c r="T1799" s="149" t="inlineStr">
        <is>
          <t>Dato Válido</t>
        </is>
      </c>
      <c r="U1799" s="149" t="n"/>
    </row>
    <row r="1800" ht="15.75" customHeight="1" s="412">
      <c r="A1800" s="15" t="n">
        <v>2701</v>
      </c>
      <c r="B1800" s="16" t="n">
        <v>73</v>
      </c>
      <c r="C1800" s="60" t="n">
        <v>330</v>
      </c>
      <c r="D1800" s="60" t="n">
        <v>10</v>
      </c>
      <c r="E1800" s="61" t="n">
        <v>43564</v>
      </c>
      <c r="F1800" s="62" t="n">
        <v>5203</v>
      </c>
      <c r="G1800" s="60" t="n">
        <v>7716</v>
      </c>
      <c r="H1800" s="60" t="n">
        <v>7404</v>
      </c>
      <c r="I1800" s="60" t="n"/>
      <c r="J1800" s="59">
        <f>+(((G1800-F1800)-(H1800-F1800))/(H1800-F1800))*100</f>
        <v/>
      </c>
      <c r="K1800" s="34">
        <f>AVERAGE(J1800:J1801)</f>
        <v/>
      </c>
      <c r="L1800" s="34">
        <f>_xlfn.STDEV.S(J1800,J1801)</f>
        <v/>
      </c>
      <c r="M1800" s="35">
        <f>(K1798-K1800)/19</f>
        <v/>
      </c>
      <c r="N1800" s="295">
        <f>(K1792-K1800)/47</f>
        <v/>
      </c>
      <c r="O1800" s="295">
        <f>+(H1800-F1800)/10</f>
        <v/>
      </c>
      <c r="P1800" s="26" t="inlineStr">
        <is>
          <t>FALSO</t>
        </is>
      </c>
      <c r="Q1800" s="26" t="inlineStr">
        <is>
          <t>VERDADERO</t>
        </is>
      </c>
      <c r="R1800" s="149" t="inlineStr">
        <is>
          <t>Esperado</t>
        </is>
      </c>
      <c r="S1800" s="149" t="inlineStr">
        <is>
          <t>Esperado</t>
        </is>
      </c>
      <c r="T1800" s="149" t="inlineStr">
        <is>
          <t>Dato Válido</t>
        </is>
      </c>
      <c r="U1800" s="149" t="n"/>
    </row>
    <row r="1801" ht="15.75" customHeight="1" s="412">
      <c r="A1801" s="15" t="n">
        <v>2702</v>
      </c>
      <c r="B1801" s="16" t="n">
        <v>74</v>
      </c>
      <c r="C1801" s="60" t="n">
        <v>330</v>
      </c>
      <c r="D1801" s="60" t="n">
        <v>10</v>
      </c>
      <c r="E1801" s="61" t="n">
        <v>43564</v>
      </c>
      <c r="F1801" s="62" t="n">
        <v>5309</v>
      </c>
      <c r="G1801" s="60" t="n">
        <v>7821</v>
      </c>
      <c r="H1801" s="60" t="n">
        <v>7505</v>
      </c>
      <c r="I1801" s="60" t="n"/>
      <c r="J1801" s="59">
        <f>+(((G1801-F1801)-(H1801-F1801))/(H1801-F1801))*100</f>
        <v/>
      </c>
      <c r="K1801" s="35" t="n"/>
      <c r="L1801" s="35" t="n"/>
      <c r="M1801" s="35" t="n"/>
      <c r="O1801" s="295">
        <f>+(H1801-F1801)/10</f>
        <v/>
      </c>
      <c r="P1801" s="26" t="inlineStr">
        <is>
          <t>FALSO</t>
        </is>
      </c>
      <c r="Q1801" s="26" t="inlineStr">
        <is>
          <t>FALSO</t>
        </is>
      </c>
      <c r="R1801" s="149" t="inlineStr">
        <is>
          <t>Esperado</t>
        </is>
      </c>
      <c r="S1801" s="149" t="inlineStr">
        <is>
          <t>Esperado</t>
        </is>
      </c>
      <c r="T1801" s="149" t="inlineStr">
        <is>
          <t>Dato Válido</t>
        </is>
      </c>
      <c r="U1801" s="149" t="n"/>
    </row>
    <row r="1802" ht="15.75" customHeight="1" s="412">
      <c r="A1802" s="5" t="n">
        <v>219</v>
      </c>
      <c r="B1802" s="252" t="n">
        <v>219</v>
      </c>
      <c r="C1802" s="201" t="n">
        <v>331</v>
      </c>
      <c r="D1802" s="201" t="n">
        <v>1</v>
      </c>
      <c r="E1802" s="8" t="n">
        <v>43514</v>
      </c>
      <c r="F1802" s="201" t="n">
        <v>5215</v>
      </c>
      <c r="G1802" s="201" t="n">
        <v>8063</v>
      </c>
      <c r="H1802" s="201" t="n">
        <v>7303</v>
      </c>
      <c r="I1802" s="201" t="n">
        <v>10</v>
      </c>
      <c r="J1802" s="9">
        <f>+(((G1802-F1802)-(H1802-F1802))/(H1802-F1802))*100</f>
        <v/>
      </c>
      <c r="K1802" s="33">
        <f>AVERAGE(J1802:J1803)</f>
        <v/>
      </c>
      <c r="L1802" s="33">
        <f>_xlfn.STDEV.S(J1802,J1803)</f>
        <v/>
      </c>
      <c r="M1802" s="13" t="n">
        <v>2</v>
      </c>
      <c r="O1802" s="295">
        <f>+(H1802-F1802)/10</f>
        <v/>
      </c>
      <c r="P1802" s="26" t="inlineStr">
        <is>
          <t>FALSO</t>
        </is>
      </c>
      <c r="Q1802" s="26" t="inlineStr">
        <is>
          <t>FALSO</t>
        </is>
      </c>
      <c r="R1802" s="149" t="inlineStr">
        <is>
          <t>Esperado</t>
        </is>
      </c>
      <c r="S1802" s="149" t="inlineStr">
        <is>
          <t>Esperado</t>
        </is>
      </c>
      <c r="T1802" s="149" t="inlineStr">
        <is>
          <t>Dato Válido</t>
        </is>
      </c>
      <c r="U1802" s="149" t="n"/>
    </row>
    <row r="1803" ht="15.75" customHeight="1" s="412">
      <c r="A1803" s="5" t="n">
        <v>220</v>
      </c>
      <c r="B1803" s="252" t="n">
        <v>220</v>
      </c>
      <c r="C1803" s="201" t="n">
        <v>331</v>
      </c>
      <c r="D1803" s="201" t="n">
        <v>1</v>
      </c>
      <c r="E1803" s="8" t="n">
        <v>43514</v>
      </c>
      <c r="F1803" s="201" t="n">
        <v>5178</v>
      </c>
      <c r="G1803" s="201" t="n">
        <v>8118</v>
      </c>
      <c r="H1803" s="201" t="n">
        <v>7293</v>
      </c>
      <c r="I1803" s="201" t="n"/>
      <c r="J1803" s="9">
        <f>+(((G1803-F1803)-(H1803-F1803))/(H1803-F1803))*100</f>
        <v/>
      </c>
      <c r="K1803" s="13" t="n"/>
      <c r="L1803" s="13" t="n"/>
      <c r="M1803" s="13" t="n"/>
      <c r="O1803" s="295">
        <f>+(H1803-F1803)/10</f>
        <v/>
      </c>
      <c r="P1803" s="26" t="inlineStr">
        <is>
          <t>FALSO</t>
        </is>
      </c>
      <c r="Q1803" s="26" t="inlineStr">
        <is>
          <t>FALSO</t>
        </is>
      </c>
      <c r="R1803" s="149" t="inlineStr">
        <is>
          <t>Esperado</t>
        </is>
      </c>
      <c r="S1803" s="149" t="inlineStr">
        <is>
          <t>No esperado</t>
        </is>
      </c>
      <c r="T1803" s="149" t="inlineStr">
        <is>
          <t>Dato Válido</t>
        </is>
      </c>
      <c r="U1803" s="149" t="n"/>
    </row>
    <row r="1804" ht="15.75" customHeight="1" s="412">
      <c r="A1804" s="5" t="n">
        <v>873</v>
      </c>
      <c r="B1804" s="252" t="n">
        <v>219</v>
      </c>
      <c r="C1804" s="201" t="n">
        <v>331</v>
      </c>
      <c r="D1804" s="201" t="n">
        <v>3</v>
      </c>
      <c r="E1804" s="8" t="n">
        <v>43521</v>
      </c>
      <c r="F1804" s="201" t="n">
        <v>5215</v>
      </c>
      <c r="G1804" s="201" t="n">
        <v>8422</v>
      </c>
      <c r="H1804" s="201" t="n">
        <v>7581</v>
      </c>
      <c r="I1804" s="201" t="n">
        <v>9</v>
      </c>
      <c r="J1804" s="9">
        <f>+(((G1804-F1804)-(H1804-F1804))/(H1804-F1804))*100</f>
        <v/>
      </c>
      <c r="K1804" s="33">
        <f>AVERAGE(J1804:J1805)</f>
        <v/>
      </c>
      <c r="L1804" s="33">
        <f>_xlfn.STDEV.S(J1804,J1805)</f>
        <v/>
      </c>
      <c r="M1804" s="13" t="n"/>
      <c r="O1804" s="295">
        <f>+(H1804-F1804)/10</f>
        <v/>
      </c>
      <c r="P1804" s="26" t="inlineStr">
        <is>
          <t>VERDADERO</t>
        </is>
      </c>
      <c r="Q1804" s="26" t="inlineStr">
        <is>
          <t>FALSO</t>
        </is>
      </c>
      <c r="R1804" s="149" t="inlineStr">
        <is>
          <t>Esperado</t>
        </is>
      </c>
      <c r="S1804" s="149" t="inlineStr">
        <is>
          <t>Esperado</t>
        </is>
      </c>
      <c r="T1804" s="149" t="inlineStr">
        <is>
          <t>Dato Válido</t>
        </is>
      </c>
      <c r="U1804" s="149" t="n"/>
    </row>
    <row r="1805" ht="15.75" customHeight="1" s="412">
      <c r="A1805" s="5" t="n">
        <v>874</v>
      </c>
      <c r="B1805" s="252" t="n">
        <v>220</v>
      </c>
      <c r="C1805" s="201" t="n">
        <v>331</v>
      </c>
      <c r="D1805" s="201" t="n">
        <v>3</v>
      </c>
      <c r="E1805" s="8" t="n">
        <v>43521</v>
      </c>
      <c r="F1805" s="201" t="n">
        <v>5178</v>
      </c>
      <c r="G1805" s="201" t="n">
        <v>8174</v>
      </c>
      <c r="H1805" s="201" t="n">
        <v>7376</v>
      </c>
      <c r="I1805" s="201" t="n"/>
      <c r="J1805" s="9">
        <f>+(((G1805-F1805)-(H1805-F1805))/(H1805-F1805))*100</f>
        <v/>
      </c>
      <c r="K1805" s="33" t="n"/>
      <c r="L1805" s="33" t="n"/>
      <c r="M1805" s="13" t="n"/>
      <c r="O1805" s="295">
        <f>+(H1805-F1805)/10</f>
        <v/>
      </c>
      <c r="P1805" s="26" t="inlineStr">
        <is>
          <t>FALSO</t>
        </is>
      </c>
      <c r="Q1805" s="26" t="inlineStr">
        <is>
          <t>FALSO</t>
        </is>
      </c>
      <c r="R1805" s="149" t="inlineStr">
        <is>
          <t>No esperado</t>
        </is>
      </c>
      <c r="S1805" s="149" t="inlineStr">
        <is>
          <t>Esperado</t>
        </is>
      </c>
      <c r="T1805" s="149" t="inlineStr">
        <is>
          <t>Dato Válido</t>
        </is>
      </c>
      <c r="U1805" s="149" t="n"/>
    </row>
    <row r="1806" ht="15.75" customHeight="1" s="412">
      <c r="A1806" s="5" t="n">
        <v>1523</v>
      </c>
      <c r="B1806" s="252" t="n">
        <v>219</v>
      </c>
      <c r="C1806" s="201" t="n">
        <v>331</v>
      </c>
      <c r="D1806" s="201" t="n">
        <v>5</v>
      </c>
      <c r="E1806" s="8" t="n">
        <v>43531</v>
      </c>
      <c r="F1806" s="201" t="n">
        <v>5215</v>
      </c>
      <c r="G1806" s="201" t="n">
        <v>8203</v>
      </c>
      <c r="H1806" s="201" t="n">
        <v>7557</v>
      </c>
      <c r="I1806" s="201" t="n">
        <v>11</v>
      </c>
      <c r="J1806" s="9">
        <f>+(((G1806-F1806)-(H1806-F1806))/(H1806-F1806))*100</f>
        <v/>
      </c>
      <c r="K1806" s="33">
        <f>AVERAGE(J1806:J1807)</f>
        <v/>
      </c>
      <c r="L1806" s="33">
        <f>_xlfn.STDEV.S(J1806,J1807)</f>
        <v/>
      </c>
      <c r="M1806" s="13" t="n"/>
      <c r="O1806" s="295">
        <f>+(H1806-F1806)/10</f>
        <v/>
      </c>
      <c r="P1806" s="26" t="inlineStr">
        <is>
          <t>FALSO</t>
        </is>
      </c>
      <c r="Q1806" s="26" t="inlineStr">
        <is>
          <t>FALSO</t>
        </is>
      </c>
      <c r="R1806" s="149" t="inlineStr">
        <is>
          <t>Esperado</t>
        </is>
      </c>
      <c r="S1806" s="149" t="inlineStr">
        <is>
          <t>Esperado</t>
        </is>
      </c>
      <c r="T1806" s="149" t="inlineStr">
        <is>
          <t>Dato Válido</t>
        </is>
      </c>
      <c r="U1806" s="149" t="n"/>
    </row>
    <row r="1807" ht="15.75" customHeight="1" s="412">
      <c r="A1807" s="5" t="n">
        <v>1524</v>
      </c>
      <c r="B1807" s="252" t="n">
        <v>220</v>
      </c>
      <c r="C1807" s="201" t="n">
        <v>331</v>
      </c>
      <c r="D1807" s="201" t="n">
        <v>5</v>
      </c>
      <c r="E1807" s="8" t="n">
        <v>43531</v>
      </c>
      <c r="F1807" s="201" t="n">
        <v>5178</v>
      </c>
      <c r="G1807" s="201" t="n">
        <v>7832</v>
      </c>
      <c r="H1807" s="201" t="n">
        <v>7266</v>
      </c>
      <c r="I1807" s="201" t="n"/>
      <c r="J1807" s="9">
        <f>+(((G1807-F1807)-(H1807-F1807))/(H1807-F1807))*100</f>
        <v/>
      </c>
      <c r="K1807" s="13" t="n"/>
      <c r="L1807" s="13" t="n"/>
      <c r="M1807" s="13" t="n"/>
      <c r="O1807" s="295">
        <f>+(H1807-F1807)/10</f>
        <v/>
      </c>
      <c r="P1807" s="26" t="inlineStr">
        <is>
          <t>FALSO</t>
        </is>
      </c>
      <c r="Q1807" s="26" t="inlineStr">
        <is>
          <t>FALSO</t>
        </is>
      </c>
      <c r="R1807" s="149" t="inlineStr">
        <is>
          <t>No esperado</t>
        </is>
      </c>
      <c r="S1807" s="149" t="inlineStr">
        <is>
          <t>Esperado</t>
        </is>
      </c>
      <c r="T1807" s="149" t="inlineStr">
        <is>
          <t>Dato Válido</t>
        </is>
      </c>
      <c r="U1807" s="149" t="n"/>
    </row>
    <row r="1808" ht="15.75" customHeight="1" s="412">
      <c r="A1808" s="15" t="n">
        <v>2333</v>
      </c>
      <c r="B1808" s="16" t="n">
        <v>103</v>
      </c>
      <c r="C1808" s="17" t="n">
        <v>331</v>
      </c>
      <c r="D1808" s="17" t="n">
        <v>8</v>
      </c>
      <c r="E1808" s="18" t="n">
        <v>43550</v>
      </c>
      <c r="F1808" s="19" t="n">
        <v>5213</v>
      </c>
      <c r="G1808" s="17" t="n">
        <v>8064</v>
      </c>
      <c r="H1808" s="17" t="n">
        <v>7616</v>
      </c>
      <c r="I1808" s="201" t="n"/>
      <c r="J1808" s="9">
        <f>+(((G1808-F1808)-(H1808-F1808))/(H1808-F1808))*100</f>
        <v/>
      </c>
      <c r="K1808" s="33">
        <f>AVERAGE(J1808:J1809)</f>
        <v/>
      </c>
      <c r="L1808" s="33">
        <f>_xlfn.STDEV.S(J1808,J1809)</f>
        <v/>
      </c>
      <c r="M1808" s="13" t="n"/>
      <c r="O1808" s="295">
        <f>+(H1808-F1808)/10</f>
        <v/>
      </c>
      <c r="P1808" s="26" t="inlineStr">
        <is>
          <t>FALSO</t>
        </is>
      </c>
      <c r="Q1808" s="26" t="inlineStr">
        <is>
          <t>FALSO</t>
        </is>
      </c>
      <c r="R1808" s="149" t="inlineStr">
        <is>
          <t>Esperado</t>
        </is>
      </c>
      <c r="S1808" s="149" t="inlineStr">
        <is>
          <t>Esperado</t>
        </is>
      </c>
      <c r="T1808" s="149" t="inlineStr">
        <is>
          <t>Dato Válido</t>
        </is>
      </c>
      <c r="U1808" s="149" t="n"/>
    </row>
    <row r="1809" ht="15.75" customHeight="1" s="412">
      <c r="A1809" s="15" t="n">
        <v>2334</v>
      </c>
      <c r="B1809" s="16" t="n">
        <v>104</v>
      </c>
      <c r="C1809" s="17" t="n">
        <v>331</v>
      </c>
      <c r="D1809" s="17" t="n">
        <v>8</v>
      </c>
      <c r="E1809" s="18" t="n">
        <v>43550</v>
      </c>
      <c r="F1809" s="19" t="n">
        <v>5257</v>
      </c>
      <c r="G1809" s="17" t="n">
        <v>8113</v>
      </c>
      <c r="H1809" s="17" t="n">
        <v>7670</v>
      </c>
      <c r="I1809" s="201" t="n"/>
      <c r="J1809" s="9">
        <f>+(((G1809-F1809)-(H1809-F1809))/(H1809-F1809))*100</f>
        <v/>
      </c>
      <c r="K1809" s="13" t="n"/>
      <c r="L1809" s="13" t="n"/>
      <c r="M1809" s="13" t="n"/>
      <c r="O1809" s="295">
        <f>+(H1809-F1809)/10</f>
        <v/>
      </c>
      <c r="P1809" s="26" t="inlineStr">
        <is>
          <t>FALSO</t>
        </is>
      </c>
      <c r="Q1809" s="26" t="inlineStr">
        <is>
          <t>FALSO</t>
        </is>
      </c>
      <c r="R1809" s="149" t="inlineStr">
        <is>
          <t>Esperado</t>
        </is>
      </c>
      <c r="S1809" s="149" t="inlineStr">
        <is>
          <t>Esperado</t>
        </is>
      </c>
      <c r="T1809" s="149" t="inlineStr">
        <is>
          <t>Dato Válido</t>
        </is>
      </c>
      <c r="U1809" s="149" t="n"/>
    </row>
    <row r="1810" ht="15.75" customHeight="1" s="412">
      <c r="A1810" s="15" t="n">
        <v>2773</v>
      </c>
      <c r="B1810" s="16" t="n">
        <v>145</v>
      </c>
      <c r="C1810" s="17" t="n">
        <v>331</v>
      </c>
      <c r="D1810" s="17" t="n">
        <v>10</v>
      </c>
      <c r="E1810" s="18" t="n">
        <v>43564</v>
      </c>
      <c r="F1810" s="19" t="n">
        <v>5181</v>
      </c>
      <c r="G1810" s="17" t="n">
        <v>7377</v>
      </c>
      <c r="H1810" s="17" t="n">
        <v>7081</v>
      </c>
      <c r="I1810" s="17" t="n"/>
      <c r="J1810" s="9">
        <f>+(((G1810-F1810)-(H1810-F1810))/(H1810-F1810))*100</f>
        <v/>
      </c>
      <c r="K1810" s="33">
        <f>AVERAGE(J1810:J1811)</f>
        <v/>
      </c>
      <c r="L1810" s="33">
        <f>_xlfn.STDEV.S(J1810,J1811)</f>
        <v/>
      </c>
      <c r="M1810" s="13">
        <f>(K1808-K1810)/14</f>
        <v/>
      </c>
      <c r="N1810" s="295">
        <f>(K1802-K1810)/50</f>
        <v/>
      </c>
      <c r="O1810" s="295">
        <f>+(H1810-F1810)/10</f>
        <v/>
      </c>
      <c r="P1810" s="26" t="inlineStr">
        <is>
          <t>FALSO</t>
        </is>
      </c>
      <c r="Q1810" s="26" t="inlineStr">
        <is>
          <t>VERDADERO</t>
        </is>
      </c>
      <c r="R1810" s="149" t="inlineStr">
        <is>
          <t>No esperado</t>
        </is>
      </c>
      <c r="S1810" s="149" t="inlineStr">
        <is>
          <t>Esperado</t>
        </is>
      </c>
      <c r="T1810" s="149" t="inlineStr">
        <is>
          <t>Dato Válido</t>
        </is>
      </c>
      <c r="U1810" s="149" t="n"/>
    </row>
    <row r="1811" ht="15.75" customHeight="1" s="412">
      <c r="A1811" s="15" t="n">
        <v>2774</v>
      </c>
      <c r="B1811" s="16" t="n">
        <v>146</v>
      </c>
      <c r="C1811" s="17" t="n">
        <v>331</v>
      </c>
      <c r="D1811" s="17" t="n">
        <v>10</v>
      </c>
      <c r="E1811" s="18" t="n">
        <v>43564</v>
      </c>
      <c r="F1811" s="19" t="n">
        <v>5179</v>
      </c>
      <c r="G1811" s="17" t="n">
        <v>7558</v>
      </c>
      <c r="H1811" s="17" t="n">
        <v>7236</v>
      </c>
      <c r="I1811" s="17" t="n"/>
      <c r="J1811" s="9">
        <f>+(((G1811-F1811)-(H1811-F1811))/(H1811-F1811))*100</f>
        <v/>
      </c>
      <c r="K1811" s="13" t="n"/>
      <c r="L1811" s="13" t="n"/>
      <c r="M1811" s="13" t="n"/>
      <c r="O1811" s="295">
        <f>+(H1811-F1811)/10</f>
        <v/>
      </c>
      <c r="P1811" s="26" t="inlineStr">
        <is>
          <t>FALSO</t>
        </is>
      </c>
      <c r="Q1811" s="26" t="inlineStr">
        <is>
          <t>FALSO</t>
        </is>
      </c>
      <c r="R1811" s="149" t="inlineStr">
        <is>
          <t>Esperado</t>
        </is>
      </c>
      <c r="S1811" s="149" t="inlineStr">
        <is>
          <t>Esperado</t>
        </is>
      </c>
      <c r="T1811" s="149" t="inlineStr">
        <is>
          <t>Dato Válido</t>
        </is>
      </c>
      <c r="U1811" s="149" t="n"/>
    </row>
    <row r="1812" ht="15.75" customHeight="1" s="412">
      <c r="A1812" s="5" t="n">
        <v>555</v>
      </c>
      <c r="B1812" s="252" t="n">
        <v>205</v>
      </c>
      <c r="C1812" s="255" t="n">
        <v>332</v>
      </c>
      <c r="D1812" s="255" t="n">
        <v>2</v>
      </c>
      <c r="E1812" s="58" t="n">
        <v>43517</v>
      </c>
      <c r="F1812" s="255" t="n">
        <v>5204</v>
      </c>
      <c r="G1812" s="255" t="n">
        <v>8201</v>
      </c>
      <c r="H1812" s="255" t="n">
        <v>7358</v>
      </c>
      <c r="I1812" s="255" t="n">
        <v>10</v>
      </c>
      <c r="J1812" s="59">
        <f>+(((G1812-F1812)-(H1812-F1812))/(H1812-F1812))*100</f>
        <v/>
      </c>
      <c r="K1812" s="34">
        <f>AVERAGE(J1812:J1813)</f>
        <v/>
      </c>
      <c r="L1812" s="34">
        <f>_xlfn.STDEV.S(J1812,J1813)</f>
        <v/>
      </c>
      <c r="M1812" s="35" t="n">
        <v>3</v>
      </c>
      <c r="O1812" s="295">
        <f>+(H1812-F1812)/10</f>
        <v/>
      </c>
      <c r="P1812" s="26" t="inlineStr">
        <is>
          <t>VERDADERO</t>
        </is>
      </c>
      <c r="Q1812" s="26" t="inlineStr">
        <is>
          <t>FALSO</t>
        </is>
      </c>
      <c r="R1812" s="149" t="inlineStr">
        <is>
          <t>Esperado</t>
        </is>
      </c>
      <c r="S1812" s="149" t="inlineStr">
        <is>
          <t>Esperado</t>
        </is>
      </c>
      <c r="T1812" s="149" t="inlineStr">
        <is>
          <t>Dato Válido</t>
        </is>
      </c>
      <c r="U1812" s="149" t="n"/>
    </row>
    <row r="1813" ht="15.75" customHeight="1" s="412">
      <c r="A1813" s="5" t="n">
        <v>556</v>
      </c>
      <c r="B1813" s="252" t="n">
        <v>206</v>
      </c>
      <c r="C1813" s="255" t="n">
        <v>332</v>
      </c>
      <c r="D1813" s="255" t="n">
        <v>2</v>
      </c>
      <c r="E1813" s="58" t="n">
        <v>43517</v>
      </c>
      <c r="F1813" s="255" t="n">
        <v>5233</v>
      </c>
      <c r="G1813" s="255" t="n">
        <v>8274</v>
      </c>
      <c r="H1813" s="255" t="n">
        <v>7366</v>
      </c>
      <c r="I1813" s="255" t="n"/>
      <c r="J1813" s="59">
        <f>+(((G1813-F1813)-(H1813-F1813))/(H1813-F1813))*100</f>
        <v/>
      </c>
      <c r="K1813" s="34" t="n"/>
      <c r="L1813" s="34" t="n"/>
      <c r="M1813" s="35" t="n"/>
      <c r="O1813" s="295">
        <f>+(H1813-F1813)/10</f>
        <v/>
      </c>
      <c r="P1813" s="26" t="inlineStr">
        <is>
          <t>FALSO</t>
        </is>
      </c>
      <c r="Q1813" s="26" t="inlineStr">
        <is>
          <t>FALSO</t>
        </is>
      </c>
      <c r="R1813" s="149" t="inlineStr">
        <is>
          <t>No esperado</t>
        </is>
      </c>
      <c r="S1813" s="149" t="inlineStr">
        <is>
          <t>No esperado</t>
        </is>
      </c>
      <c r="T1813" s="149" t="inlineStr">
        <is>
          <t>Dato Válido</t>
        </is>
      </c>
      <c r="U1813" s="149" t="n"/>
    </row>
    <row r="1814" ht="15.75" customHeight="1" s="412">
      <c r="A1814" s="5" t="n">
        <v>1209</v>
      </c>
      <c r="B1814" s="252" t="n">
        <v>163</v>
      </c>
      <c r="C1814" s="255" t="n">
        <v>332</v>
      </c>
      <c r="D1814" s="255" t="n">
        <v>4</v>
      </c>
      <c r="E1814" s="58" t="n">
        <v>43524</v>
      </c>
      <c r="F1814" s="255" t="n">
        <v>5193</v>
      </c>
      <c r="G1814" s="255" t="n">
        <v>8904</v>
      </c>
      <c r="H1814" s="255" t="n">
        <v>7668</v>
      </c>
      <c r="I1814" s="255" t="n">
        <v>9</v>
      </c>
      <c r="J1814" s="59">
        <f>+(((G1814-F1814)-(H1814-F1814))/(H1814-F1814))*100</f>
        <v/>
      </c>
      <c r="K1814" s="34">
        <f>AVERAGE(J1814:J1815)</f>
        <v/>
      </c>
      <c r="L1814" s="34">
        <f>_xlfn.STDEV.S(J1814,J1815)</f>
        <v/>
      </c>
      <c r="M1814" s="35" t="n"/>
      <c r="O1814" s="295">
        <f>+(H1814-F1814)/10</f>
        <v/>
      </c>
      <c r="P1814" s="26" t="inlineStr">
        <is>
          <t>FALSO</t>
        </is>
      </c>
      <c r="Q1814" s="26" t="inlineStr">
        <is>
          <t>FALSO</t>
        </is>
      </c>
      <c r="R1814" s="149" t="inlineStr">
        <is>
          <t>Esperado</t>
        </is>
      </c>
      <c r="S1814" s="149" t="inlineStr">
        <is>
          <t>No esperado</t>
        </is>
      </c>
      <c r="T1814" s="149" t="inlineStr">
        <is>
          <t>Se descarta</t>
        </is>
      </c>
      <c r="U1814" s="149" t="n"/>
    </row>
    <row r="1815" ht="15.75" customHeight="1" s="412">
      <c r="A1815" s="5" t="n">
        <v>1210</v>
      </c>
      <c r="B1815" s="252" t="n">
        <v>164</v>
      </c>
      <c r="C1815" s="255" t="n">
        <v>332</v>
      </c>
      <c r="D1815" s="255" t="n">
        <v>4</v>
      </c>
      <c r="E1815" s="58" t="n">
        <v>43524</v>
      </c>
      <c r="F1815" s="255" t="n">
        <v>5245</v>
      </c>
      <c r="G1815" s="255" t="n">
        <v>9088</v>
      </c>
      <c r="H1815" s="255" t="n">
        <v>7803</v>
      </c>
      <c r="I1815" s="255" t="n"/>
      <c r="J1815" s="59">
        <f>+(((G1815-F1815)-(H1815-F1815))/(H1815-F1815))*100</f>
        <v/>
      </c>
      <c r="K1815" s="35" t="n"/>
      <c r="L1815" s="35" t="n"/>
      <c r="M1815" s="35" t="n"/>
      <c r="O1815" s="295">
        <f>+(H1815-F1815)/10</f>
        <v/>
      </c>
      <c r="P1815" s="26" t="inlineStr">
        <is>
          <t>FALSO</t>
        </is>
      </c>
      <c r="Q1815" s="26" t="inlineStr">
        <is>
          <t>FALSO</t>
        </is>
      </c>
      <c r="R1815" s="149" t="inlineStr">
        <is>
          <t>Esperado</t>
        </is>
      </c>
      <c r="S1815" s="149" t="inlineStr">
        <is>
          <t>Esperado</t>
        </is>
      </c>
      <c r="T1815" s="149" t="inlineStr">
        <is>
          <t>Se descarta</t>
        </is>
      </c>
      <c r="U1815" s="149" t="n"/>
    </row>
    <row r="1816" ht="15.75" customHeight="1" s="412">
      <c r="A1816" s="5" t="n">
        <v>1859</v>
      </c>
      <c r="B1816" s="252" t="n">
        <v>163</v>
      </c>
      <c r="C1816" s="255" t="n">
        <v>332</v>
      </c>
      <c r="D1816" s="255" t="n">
        <v>6</v>
      </c>
      <c r="E1816" s="58" t="n">
        <v>43535</v>
      </c>
      <c r="F1816" s="255" t="n">
        <v>5193</v>
      </c>
      <c r="G1816" s="255" t="n">
        <v>8643</v>
      </c>
      <c r="H1816" s="255" t="n">
        <v>7606</v>
      </c>
      <c r="I1816" s="255" t="n">
        <v>8</v>
      </c>
      <c r="J1816" s="59">
        <f>+(((G1816-F1816)-(H1816-F1816))/(H1816-F1816))*100</f>
        <v/>
      </c>
      <c r="K1816" s="34">
        <f>AVERAGE(J1816:J1817)</f>
        <v/>
      </c>
      <c r="L1816" s="34">
        <f>_xlfn.STDEV.S(J1816,J1817)</f>
        <v/>
      </c>
      <c r="M1816" s="35" t="n"/>
      <c r="O1816" s="295">
        <f>+(H1816-F1816)/10</f>
        <v/>
      </c>
      <c r="P1816" s="26" t="inlineStr">
        <is>
          <t>FALSO</t>
        </is>
      </c>
      <c r="Q1816" s="26" t="inlineStr">
        <is>
          <t>FALSO</t>
        </is>
      </c>
      <c r="R1816" s="149" t="inlineStr">
        <is>
          <t>No esperado</t>
        </is>
      </c>
      <c r="S1816" s="149" t="inlineStr">
        <is>
          <t>Esperado</t>
        </is>
      </c>
      <c r="T1816" s="149" t="inlineStr">
        <is>
          <t>Dato Válido</t>
        </is>
      </c>
      <c r="U1816" s="149" t="n"/>
    </row>
    <row r="1817" ht="15.75" customHeight="1" s="412">
      <c r="A1817" s="5" t="n">
        <v>1860</v>
      </c>
      <c r="B1817" s="252" t="n">
        <v>164</v>
      </c>
      <c r="C1817" s="255" t="n">
        <v>332</v>
      </c>
      <c r="D1817" s="255" t="n">
        <v>6</v>
      </c>
      <c r="E1817" s="58" t="n">
        <v>43535</v>
      </c>
      <c r="F1817" s="255" t="n">
        <v>5245</v>
      </c>
      <c r="G1817" s="255" t="n">
        <v>8541</v>
      </c>
      <c r="H1817" s="255" t="n">
        <v>8060</v>
      </c>
      <c r="I1817" s="255" t="n"/>
      <c r="J1817" s="59">
        <f>+(((G1817-F1817)-(H1817-F1817))/(H1817-F1817))*100</f>
        <v/>
      </c>
      <c r="K1817" s="34" t="n"/>
      <c r="L1817" s="34" t="n"/>
      <c r="M1817" s="35" t="n"/>
      <c r="O1817" s="295">
        <f>+(H1817-F1817)/10</f>
        <v/>
      </c>
      <c r="P1817" s="26" t="inlineStr">
        <is>
          <t>FALSO</t>
        </is>
      </c>
      <c r="Q1817" s="26" t="inlineStr">
        <is>
          <t>FALSO</t>
        </is>
      </c>
      <c r="R1817" s="149" t="inlineStr">
        <is>
          <t>Esperado</t>
        </is>
      </c>
      <c r="S1817" s="149" t="inlineStr">
        <is>
          <t>Esperado</t>
        </is>
      </c>
      <c r="T1817" s="149" t="inlineStr">
        <is>
          <t>Dato Válido</t>
        </is>
      </c>
      <c r="U1817" s="149" t="n"/>
    </row>
    <row r="1818" ht="15.75" customHeight="1" s="412">
      <c r="A1818" s="15" t="n">
        <v>2527</v>
      </c>
      <c r="B1818" s="16" t="n">
        <v>115</v>
      </c>
      <c r="C1818" s="60" t="n">
        <v>332</v>
      </c>
      <c r="D1818" s="60" t="n">
        <v>9</v>
      </c>
      <c r="E1818" s="61" t="n">
        <v>43557</v>
      </c>
      <c r="F1818" s="62" t="n">
        <v>5260</v>
      </c>
      <c r="G1818" s="60" t="n">
        <v>7950</v>
      </c>
      <c r="H1818" s="60" t="n">
        <v>7560</v>
      </c>
      <c r="I1818" s="255" t="n"/>
      <c r="J1818" s="59">
        <f>+(((G1818-F1818)-(H1818-F1818))/(H1818-F1818))*100</f>
        <v/>
      </c>
      <c r="K1818" s="34">
        <f>AVERAGE(J1818:J1819)</f>
        <v/>
      </c>
      <c r="L1818" s="34">
        <f>_xlfn.STDEV.S(J1818,J1819)</f>
        <v/>
      </c>
      <c r="M1818" s="35" t="n"/>
      <c r="O1818" s="295">
        <f>+(H1818-F1818)/10</f>
        <v/>
      </c>
      <c r="P1818" s="26" t="inlineStr">
        <is>
          <t>FALSO</t>
        </is>
      </c>
      <c r="Q1818" s="26" t="inlineStr">
        <is>
          <t>FALSO</t>
        </is>
      </c>
      <c r="R1818" s="149" t="inlineStr">
        <is>
          <t>No esperado</t>
        </is>
      </c>
      <c r="S1818" s="149" t="inlineStr">
        <is>
          <t>Esperado</t>
        </is>
      </c>
      <c r="T1818" s="149" t="inlineStr">
        <is>
          <t>Dato Válido</t>
        </is>
      </c>
      <c r="U1818" s="149" t="n"/>
    </row>
    <row r="1819" ht="15.75" customHeight="1" s="412">
      <c r="A1819" s="15" t="n">
        <v>2528</v>
      </c>
      <c r="B1819" s="16" t="n">
        <v>116</v>
      </c>
      <c r="C1819" s="60" t="n">
        <v>332</v>
      </c>
      <c r="D1819" s="60" t="n">
        <v>9</v>
      </c>
      <c r="E1819" s="61" t="n">
        <v>43557</v>
      </c>
      <c r="F1819" s="62" t="n">
        <v>5263</v>
      </c>
      <c r="G1819" s="60" t="n">
        <v>7989</v>
      </c>
      <c r="H1819" s="60" t="n">
        <v>7596</v>
      </c>
      <c r="I1819" s="255" t="n"/>
      <c r="J1819" s="59">
        <f>+(((G1819-F1819)-(H1819-F1819))/(H1819-F1819))*100</f>
        <v/>
      </c>
      <c r="K1819" s="35" t="n"/>
      <c r="L1819" s="35" t="n"/>
      <c r="M1819" s="35" t="n"/>
      <c r="O1819" s="295">
        <f>+(H1819-F1819)/10</f>
        <v/>
      </c>
      <c r="P1819" s="26" t="inlineStr">
        <is>
          <t>FALSO</t>
        </is>
      </c>
      <c r="Q1819" s="26" t="inlineStr">
        <is>
          <t>FALSO</t>
        </is>
      </c>
      <c r="R1819" s="149" t="inlineStr">
        <is>
          <t>Esperado</t>
        </is>
      </c>
      <c r="S1819" s="149" t="inlineStr">
        <is>
          <t>Esperado</t>
        </is>
      </c>
      <c r="T1819" s="149" t="inlineStr">
        <is>
          <t>Dato Válido</t>
        </is>
      </c>
      <c r="U1819" s="149" t="n"/>
    </row>
    <row r="1820" ht="15.75" customHeight="1" s="412">
      <c r="A1820" s="15" t="n">
        <v>3177</v>
      </c>
      <c r="B1820" s="16" t="n">
        <v>117</v>
      </c>
      <c r="C1820" s="60" t="n">
        <v>332</v>
      </c>
      <c r="D1820" s="60" t="n">
        <v>12</v>
      </c>
      <c r="E1820" s="61" t="n">
        <v>43577</v>
      </c>
      <c r="F1820" s="62" t="n">
        <v>5221</v>
      </c>
      <c r="G1820" s="60" t="n">
        <v>7875</v>
      </c>
      <c r="H1820" s="60" t="n">
        <v>7525</v>
      </c>
      <c r="I1820" s="60" t="n"/>
      <c r="J1820" s="59">
        <f>+(((G1820-F1820)-(H1820-F1820))/(H1820-F1820))*100</f>
        <v/>
      </c>
      <c r="K1820" s="34">
        <f>AVERAGE(J1820:J1821)</f>
        <v/>
      </c>
      <c r="L1820" s="34">
        <f>_xlfn.STDEV.S(J1820,J1821)</f>
        <v/>
      </c>
      <c r="M1820" s="35">
        <f>(K1818-K1820)/20</f>
        <v/>
      </c>
      <c r="N1820" s="295">
        <f>(K1816-K1820)/42</f>
        <v/>
      </c>
      <c r="O1820" s="295">
        <f>+(H1820-F1820)/10</f>
        <v/>
      </c>
      <c r="P1820" s="26" t="inlineStr">
        <is>
          <t>FALSO</t>
        </is>
      </c>
      <c r="Q1820" s="26" t="inlineStr">
        <is>
          <t>VERDADERO</t>
        </is>
      </c>
      <c r="R1820" s="149" t="inlineStr">
        <is>
          <t>No esperado</t>
        </is>
      </c>
      <c r="S1820" s="149" t="inlineStr">
        <is>
          <t>Esperado</t>
        </is>
      </c>
      <c r="T1820" s="149" t="inlineStr">
        <is>
          <t>Dato Válido</t>
        </is>
      </c>
      <c r="U1820" s="149" t="n"/>
    </row>
    <row r="1821" ht="15.75" customHeight="1" s="412">
      <c r="A1821" s="15" t="n">
        <v>3178</v>
      </c>
      <c r="B1821" s="16" t="n">
        <v>118</v>
      </c>
      <c r="C1821" s="60" t="n">
        <v>332</v>
      </c>
      <c r="D1821" s="60" t="n">
        <v>12</v>
      </c>
      <c r="E1821" s="61" t="n">
        <v>43577</v>
      </c>
      <c r="F1821" s="62" t="n">
        <v>5249</v>
      </c>
      <c r="G1821" s="60" t="n">
        <v>8333</v>
      </c>
      <c r="H1821" s="60" t="n">
        <v>7938</v>
      </c>
      <c r="I1821" s="60" t="n"/>
      <c r="J1821" s="59">
        <f>+(((G1821-F1821)-(H1821-F1821))/(H1821-F1821))*100</f>
        <v/>
      </c>
      <c r="K1821" s="35" t="n"/>
      <c r="L1821" s="35" t="n"/>
      <c r="M1821" s="35" t="n"/>
      <c r="O1821" s="295">
        <f>+(H1821-F1821)/10</f>
        <v/>
      </c>
      <c r="P1821" s="26" t="inlineStr">
        <is>
          <t>FALSO</t>
        </is>
      </c>
      <c r="Q1821" s="26" t="inlineStr">
        <is>
          <t>FALSO</t>
        </is>
      </c>
      <c r="R1821" s="149" t="inlineStr">
        <is>
          <t>Esperado</t>
        </is>
      </c>
      <c r="S1821" s="149" t="inlineStr">
        <is>
          <t>Esperado</t>
        </is>
      </c>
      <c r="T1821" s="149" t="inlineStr">
        <is>
          <t>Dato Válido</t>
        </is>
      </c>
      <c r="U1821" s="149" t="n"/>
    </row>
    <row r="1822" ht="15.75" customHeight="1" s="412">
      <c r="A1822" s="5" t="n">
        <v>221</v>
      </c>
      <c r="B1822" s="252" t="n">
        <v>221</v>
      </c>
      <c r="C1822" s="201" t="n">
        <v>333</v>
      </c>
      <c r="D1822" s="201" t="n">
        <v>1</v>
      </c>
      <c r="E1822" s="8" t="n">
        <v>43514</v>
      </c>
      <c r="F1822" s="201" t="n">
        <v>5187</v>
      </c>
      <c r="G1822" s="201" t="n">
        <v>8130</v>
      </c>
      <c r="H1822" s="201" t="n">
        <v>7264</v>
      </c>
      <c r="I1822" s="201" t="n">
        <v>11</v>
      </c>
      <c r="J1822" s="9">
        <f>+(((G1822-F1822)-(H1822-F1822))/(H1822-F1822))*100</f>
        <v/>
      </c>
      <c r="K1822" s="33">
        <f>AVERAGE(J1822:J1823)</f>
        <v/>
      </c>
      <c r="L1822" s="33">
        <f>_xlfn.STDEV.S(J1822,J1823)</f>
        <v/>
      </c>
      <c r="M1822" s="13" t="n">
        <v>2</v>
      </c>
      <c r="O1822" s="295">
        <f>+(H1822-F1822)/10</f>
        <v/>
      </c>
      <c r="P1822" s="26" t="inlineStr">
        <is>
          <t>FALSO</t>
        </is>
      </c>
      <c r="Q1822" s="26" t="inlineStr">
        <is>
          <t>FALSO</t>
        </is>
      </c>
      <c r="R1822" s="149" t="inlineStr">
        <is>
          <t>Esperado</t>
        </is>
      </c>
      <c r="S1822" s="149" t="inlineStr">
        <is>
          <t>Esperado</t>
        </is>
      </c>
      <c r="T1822" s="149" t="inlineStr">
        <is>
          <t>Se descarta</t>
        </is>
      </c>
      <c r="U1822" s="149" t="n"/>
    </row>
    <row r="1823" ht="15.75" customHeight="1" s="412">
      <c r="A1823" s="5" t="n">
        <v>222</v>
      </c>
      <c r="B1823" s="252" t="n">
        <v>222</v>
      </c>
      <c r="C1823" s="201" t="n">
        <v>333</v>
      </c>
      <c r="D1823" s="201" t="n">
        <v>1</v>
      </c>
      <c r="E1823" s="8" t="n">
        <v>43514</v>
      </c>
      <c r="F1823" s="201" t="n">
        <v>5216</v>
      </c>
      <c r="G1823" s="201" t="n">
        <v>7943</v>
      </c>
      <c r="H1823" s="201" t="n">
        <v>7153</v>
      </c>
      <c r="I1823" s="201" t="n"/>
      <c r="J1823" s="9">
        <f>+(((G1823-F1823)-(H1823-F1823))/(H1823-F1823))*100</f>
        <v/>
      </c>
      <c r="K1823" s="13" t="n"/>
      <c r="L1823" s="13" t="n"/>
      <c r="M1823" s="13" t="n"/>
      <c r="O1823" s="295">
        <f>+(H1823-F1823)/10</f>
        <v/>
      </c>
      <c r="P1823" s="26" t="inlineStr">
        <is>
          <t>FALSO</t>
        </is>
      </c>
      <c r="Q1823" s="26" t="inlineStr">
        <is>
          <t>FALSO</t>
        </is>
      </c>
      <c r="R1823" s="149" t="inlineStr">
        <is>
          <t>No esperado</t>
        </is>
      </c>
      <c r="S1823" s="149" t="inlineStr">
        <is>
          <t>Esperado</t>
        </is>
      </c>
      <c r="T1823" s="149" t="inlineStr">
        <is>
          <t>Se descarta</t>
        </is>
      </c>
      <c r="U1823" s="149" t="n"/>
    </row>
    <row r="1824" ht="15.75" customHeight="1" s="412">
      <c r="A1824" s="5" t="n">
        <v>875</v>
      </c>
      <c r="B1824" s="252" t="n">
        <v>221</v>
      </c>
      <c r="C1824" s="201" t="n">
        <v>333</v>
      </c>
      <c r="D1824" s="201" t="n">
        <v>3</v>
      </c>
      <c r="E1824" s="8" t="n">
        <v>43521</v>
      </c>
      <c r="F1824" s="201" t="n">
        <v>5187</v>
      </c>
      <c r="G1824" s="201" t="n">
        <v>8616</v>
      </c>
      <c r="H1824" s="201" t="n">
        <v>7410</v>
      </c>
      <c r="I1824" s="201" t="n">
        <v>9</v>
      </c>
      <c r="J1824" s="9">
        <f>+(((G1824-F1824)-(H1824-F1824))/(H1824-F1824))*100</f>
        <v/>
      </c>
      <c r="K1824" s="33">
        <f>AVERAGE(J1824:J1825)</f>
        <v/>
      </c>
      <c r="L1824" s="33">
        <f>_xlfn.STDEV.S(J1824,J1825)</f>
        <v/>
      </c>
      <c r="M1824" s="13" t="n"/>
      <c r="O1824" s="295">
        <f>+(H1824-F1824)/10</f>
        <v/>
      </c>
      <c r="P1824" s="26" t="inlineStr">
        <is>
          <t>FALSO</t>
        </is>
      </c>
      <c r="Q1824" s="26" t="inlineStr">
        <is>
          <t>FALSO</t>
        </is>
      </c>
      <c r="R1824" s="149" t="inlineStr">
        <is>
          <t>Esperado</t>
        </is>
      </c>
      <c r="S1824" s="149" t="inlineStr">
        <is>
          <t>No esperado</t>
        </is>
      </c>
      <c r="T1824" s="149" t="inlineStr">
        <is>
          <t>Se descarta</t>
        </is>
      </c>
      <c r="U1824" s="149" t="n"/>
    </row>
    <row r="1825" ht="15.75" customHeight="1" s="412">
      <c r="A1825" s="5" t="n">
        <v>876</v>
      </c>
      <c r="B1825" s="252" t="n">
        <v>222</v>
      </c>
      <c r="C1825" s="201" t="n">
        <v>333</v>
      </c>
      <c r="D1825" s="201" t="n">
        <v>3</v>
      </c>
      <c r="E1825" s="8" t="n">
        <v>43521</v>
      </c>
      <c r="F1825" s="201" t="n">
        <v>5216</v>
      </c>
      <c r="G1825" s="201" t="n">
        <v>8674</v>
      </c>
      <c r="H1825" s="201" t="n">
        <v>7495</v>
      </c>
      <c r="I1825" s="201" t="n"/>
      <c r="J1825" s="9">
        <f>+(((G1825-F1825)-(H1825-F1825))/(H1825-F1825))*100</f>
        <v/>
      </c>
      <c r="K1825" s="33" t="n"/>
      <c r="L1825" s="33" t="n"/>
      <c r="M1825" s="13" t="n"/>
      <c r="O1825" s="295">
        <f>+(H1825-F1825)/10</f>
        <v/>
      </c>
      <c r="P1825" s="26" t="inlineStr">
        <is>
          <t>FALSO</t>
        </is>
      </c>
      <c r="Q1825" s="26" t="inlineStr">
        <is>
          <t>FALSO</t>
        </is>
      </c>
      <c r="R1825" s="149" t="inlineStr">
        <is>
          <t>Esperado</t>
        </is>
      </c>
      <c r="S1825" s="149" t="inlineStr">
        <is>
          <t>Esperado</t>
        </is>
      </c>
      <c r="T1825" s="149" t="inlineStr">
        <is>
          <t>Se descarta</t>
        </is>
      </c>
      <c r="U1825" s="149" t="n"/>
    </row>
    <row r="1826" ht="15.75" customHeight="1" s="412">
      <c r="A1826" s="5" t="n">
        <v>1525</v>
      </c>
      <c r="B1826" s="252" t="n">
        <v>221</v>
      </c>
      <c r="C1826" s="201" t="n">
        <v>333</v>
      </c>
      <c r="D1826" s="201" t="n">
        <v>5</v>
      </c>
      <c r="E1826" s="8" t="n">
        <v>43531</v>
      </c>
      <c r="F1826" s="201" t="n">
        <v>5187</v>
      </c>
      <c r="G1826" s="201" t="n">
        <v>7695</v>
      </c>
      <c r="H1826" s="201" t="n">
        <v>7210</v>
      </c>
      <c r="I1826" s="201" t="n">
        <v>8</v>
      </c>
      <c r="J1826" s="9">
        <f>+(((G1826-F1826)-(H1826-F1826))/(H1826-F1826))*100</f>
        <v/>
      </c>
      <c r="K1826" s="33">
        <f>AVERAGE(J1826:J1827)</f>
        <v/>
      </c>
      <c r="L1826" s="33">
        <f>_xlfn.STDEV.S(J1826,J1827)</f>
        <v/>
      </c>
      <c r="M1826" s="13" t="n"/>
      <c r="O1826" s="295">
        <f>+(H1826-F1826)/10</f>
        <v/>
      </c>
      <c r="P1826" s="26" t="inlineStr">
        <is>
          <t>FALSO</t>
        </is>
      </c>
      <c r="Q1826" s="26" t="inlineStr">
        <is>
          <t>FALSO</t>
        </is>
      </c>
      <c r="R1826" s="149" t="inlineStr">
        <is>
          <t>No esperado</t>
        </is>
      </c>
      <c r="S1826" s="149" t="inlineStr">
        <is>
          <t>Esperado</t>
        </is>
      </c>
      <c r="T1826" s="149" t="inlineStr">
        <is>
          <t>Se descarta</t>
        </is>
      </c>
      <c r="U1826" s="149" t="n"/>
    </row>
    <row r="1827" ht="15.75" customHeight="1" s="412">
      <c r="A1827" s="5" t="n">
        <v>1526</v>
      </c>
      <c r="B1827" s="252" t="n">
        <v>222</v>
      </c>
      <c r="C1827" s="201" t="n">
        <v>333</v>
      </c>
      <c r="D1827" s="201" t="n">
        <v>5</v>
      </c>
      <c r="E1827" s="8" t="n">
        <v>43531</v>
      </c>
      <c r="F1827" s="201" t="n">
        <v>5216</v>
      </c>
      <c r="G1827" s="201" t="n">
        <v>7873</v>
      </c>
      <c r="H1827" s="201" t="n">
        <v>7378</v>
      </c>
      <c r="I1827" s="201" t="n"/>
      <c r="J1827" s="9">
        <f>+(((G1827-F1827)-(H1827-F1827))/(H1827-F1827))*100</f>
        <v/>
      </c>
      <c r="K1827" s="13" t="n"/>
      <c r="L1827" s="13" t="n"/>
      <c r="M1827" s="13" t="n"/>
      <c r="O1827" s="295">
        <f>+(H1827-F1827)/10</f>
        <v/>
      </c>
      <c r="P1827" s="26" t="inlineStr">
        <is>
          <t>FALSO</t>
        </is>
      </c>
      <c r="Q1827" s="26" t="inlineStr">
        <is>
          <t>FALSO</t>
        </is>
      </c>
      <c r="R1827" s="149" t="inlineStr">
        <is>
          <t>Esperado</t>
        </is>
      </c>
      <c r="S1827" s="149" t="inlineStr">
        <is>
          <t>Esperado</t>
        </is>
      </c>
      <c r="T1827" s="149" t="inlineStr">
        <is>
          <t>Se descarta</t>
        </is>
      </c>
      <c r="U1827" s="149" t="n"/>
    </row>
    <row r="1828" ht="15.75" customHeight="1" s="412">
      <c r="A1828" s="15" t="n">
        <v>2335</v>
      </c>
      <c r="B1828" s="16" t="n">
        <v>105</v>
      </c>
      <c r="C1828" s="17" t="n">
        <v>333</v>
      </c>
      <c r="D1828" s="17" t="n">
        <v>8</v>
      </c>
      <c r="E1828" s="18" t="n">
        <v>43550</v>
      </c>
      <c r="F1828" s="19" t="n">
        <v>5251</v>
      </c>
      <c r="G1828" s="17" t="n">
        <v>8229</v>
      </c>
      <c r="H1828" s="17" t="n">
        <v>7806</v>
      </c>
      <c r="I1828" s="201" t="n"/>
      <c r="J1828" s="9">
        <f>+(((G1828-F1828)-(H1828-F1828))/(H1828-F1828))*100</f>
        <v/>
      </c>
      <c r="K1828" s="33">
        <f>AVERAGE(J1828:J1829)</f>
        <v/>
      </c>
      <c r="L1828" s="33">
        <f>_xlfn.STDEV.S(J1828,J1829)</f>
        <v/>
      </c>
      <c r="M1828" s="13">
        <f>(K1826-K1828)/19</f>
        <v/>
      </c>
      <c r="N1828" s="295">
        <f>(K1822-K1828)/36</f>
        <v/>
      </c>
      <c r="O1828" s="295">
        <f>+(H1828-F1828)/10</f>
        <v/>
      </c>
      <c r="P1828" s="26" t="inlineStr">
        <is>
          <t>FALSO</t>
        </is>
      </c>
      <c r="Q1828" s="26" t="inlineStr">
        <is>
          <t>FALSO</t>
        </is>
      </c>
      <c r="R1828" s="149" t="inlineStr">
        <is>
          <t>Esperado</t>
        </is>
      </c>
      <c r="S1828" s="149" t="inlineStr">
        <is>
          <t>Esperado</t>
        </is>
      </c>
      <c r="T1828" s="149" t="inlineStr">
        <is>
          <t>Se descarta</t>
        </is>
      </c>
      <c r="U1828" s="149" t="n"/>
    </row>
    <row r="1829" ht="15.75" customHeight="1" s="412">
      <c r="A1829" s="15" t="n">
        <v>2336</v>
      </c>
      <c r="B1829" s="16" t="n">
        <v>106</v>
      </c>
      <c r="C1829" s="17" t="n">
        <v>333</v>
      </c>
      <c r="D1829" s="17" t="n">
        <v>8</v>
      </c>
      <c r="E1829" s="18" t="n">
        <v>43550</v>
      </c>
      <c r="F1829" s="19" t="n">
        <v>5219</v>
      </c>
      <c r="G1829" s="17" t="n">
        <v>8453</v>
      </c>
      <c r="H1829" s="17" t="n">
        <v>7988</v>
      </c>
      <c r="I1829" s="201" t="n"/>
      <c r="J1829" s="9">
        <f>+(((G1829-F1829)-(H1829-F1829))/(H1829-F1829))*100</f>
        <v/>
      </c>
      <c r="K1829" s="13" t="n"/>
      <c r="L1829" s="13" t="n"/>
      <c r="M1829" s="13" t="n"/>
      <c r="O1829" s="295">
        <f>+(H1829-F1829)/10</f>
        <v/>
      </c>
      <c r="P1829" s="26" t="inlineStr">
        <is>
          <t>FALSO</t>
        </is>
      </c>
      <c r="Q1829" s="26" t="inlineStr">
        <is>
          <t>FALSO</t>
        </is>
      </c>
      <c r="R1829" s="149" t="inlineStr">
        <is>
          <t>Esperado</t>
        </is>
      </c>
      <c r="S1829" s="149" t="inlineStr">
        <is>
          <t>Esperado</t>
        </is>
      </c>
      <c r="T1829" s="149" t="inlineStr">
        <is>
          <t>Se descarta</t>
        </is>
      </c>
      <c r="U1829" s="149" t="n"/>
    </row>
    <row r="1830" ht="15.75" customHeight="1" s="412">
      <c r="A1830" s="5" t="n">
        <v>557</v>
      </c>
      <c r="B1830" s="252" t="n">
        <v>207</v>
      </c>
      <c r="C1830" s="255" t="n">
        <v>334</v>
      </c>
      <c r="D1830" s="255" t="n">
        <v>2</v>
      </c>
      <c r="E1830" s="58" t="n">
        <v>43517</v>
      </c>
      <c r="F1830" s="255" t="n">
        <v>5236</v>
      </c>
      <c r="G1830" s="255" t="n">
        <v>9064</v>
      </c>
      <c r="H1830" s="255" t="n">
        <v>7935</v>
      </c>
      <c r="I1830" s="255" t="n">
        <v>9</v>
      </c>
      <c r="J1830" s="59">
        <f>+(((G1830-F1830)-(H1830-F1830))/(H1830-F1830))*100</f>
        <v/>
      </c>
      <c r="K1830" s="34">
        <f>AVERAGE(J1830:J1831)</f>
        <v/>
      </c>
      <c r="L1830" s="34">
        <f>_xlfn.STDEV.S(J1830,J1831)</f>
        <v/>
      </c>
      <c r="M1830" s="35" t="n">
        <v>1</v>
      </c>
      <c r="O1830" s="295">
        <f>+(H1830-F1830)/10</f>
        <v/>
      </c>
      <c r="P1830" s="26" t="inlineStr">
        <is>
          <t>FALSO</t>
        </is>
      </c>
      <c r="Q1830" s="26" t="inlineStr">
        <is>
          <t>FALSO</t>
        </is>
      </c>
      <c r="R1830" s="149" t="inlineStr">
        <is>
          <t>Esperado</t>
        </is>
      </c>
      <c r="S1830" s="149" t="inlineStr">
        <is>
          <t>Esperado</t>
        </is>
      </c>
      <c r="T1830" s="149" t="inlineStr">
        <is>
          <t>Dato Válido</t>
        </is>
      </c>
      <c r="U1830" s="149" t="n"/>
    </row>
    <row r="1831" ht="15.75" customHeight="1" s="412">
      <c r="A1831" s="5" t="n">
        <v>558</v>
      </c>
      <c r="B1831" s="252" t="n">
        <v>208</v>
      </c>
      <c r="C1831" s="255" t="n">
        <v>334</v>
      </c>
      <c r="D1831" s="255" t="n">
        <v>2</v>
      </c>
      <c r="E1831" s="58" t="n">
        <v>43517</v>
      </c>
      <c r="F1831" s="255" t="n">
        <v>5202</v>
      </c>
      <c r="G1831" s="255" t="n">
        <v>8885</v>
      </c>
      <c r="H1831" s="255" t="n">
        <v>7798</v>
      </c>
      <c r="I1831" s="255" t="n"/>
      <c r="J1831" s="59">
        <f>+(((G1831-F1831)-(H1831-F1831))/(H1831-F1831))*100</f>
        <v/>
      </c>
      <c r="K1831" s="34" t="n"/>
      <c r="L1831" s="34" t="n"/>
      <c r="M1831" s="35" t="n"/>
      <c r="O1831" s="295">
        <f>+(H1831-F1831)/10</f>
        <v/>
      </c>
      <c r="P1831" s="26" t="inlineStr">
        <is>
          <t>FALSO</t>
        </is>
      </c>
      <c r="Q1831" s="26" t="inlineStr">
        <is>
          <t>FALSO</t>
        </is>
      </c>
      <c r="R1831" s="149" t="inlineStr">
        <is>
          <t>No esperado</t>
        </is>
      </c>
      <c r="S1831" s="149" t="inlineStr">
        <is>
          <t>Esperado</t>
        </is>
      </c>
      <c r="T1831" s="149" t="inlineStr">
        <is>
          <t>Dato Válido</t>
        </is>
      </c>
      <c r="U1831" s="149" t="n"/>
    </row>
    <row r="1832" ht="15.75" customHeight="1" s="412">
      <c r="A1832" s="5" t="n">
        <v>1211</v>
      </c>
      <c r="B1832" s="252" t="n">
        <v>165</v>
      </c>
      <c r="C1832" s="255" t="n">
        <v>334</v>
      </c>
      <c r="D1832" s="255" t="n">
        <v>4</v>
      </c>
      <c r="E1832" s="58" t="n">
        <v>43524</v>
      </c>
      <c r="F1832" s="255" t="n">
        <v>5226</v>
      </c>
      <c r="G1832" s="255" t="n">
        <v>7885</v>
      </c>
      <c r="H1832" s="255" t="n">
        <v>7237</v>
      </c>
      <c r="I1832" s="255" t="n">
        <v>7</v>
      </c>
      <c r="J1832" s="59">
        <f>+(((G1832-F1832)-(H1832-F1832))/(H1832-F1832))*100</f>
        <v/>
      </c>
      <c r="K1832" s="34">
        <f>AVERAGE(J1832:J1833)</f>
        <v/>
      </c>
      <c r="L1832" s="34">
        <f>_xlfn.STDEV.S(J1832,J1833)</f>
        <v/>
      </c>
      <c r="M1832" s="35" t="n"/>
      <c r="O1832" s="295">
        <f>+(H1832-F1832)/10</f>
        <v/>
      </c>
      <c r="P1832" s="26" t="inlineStr">
        <is>
          <t>VERDADERO</t>
        </is>
      </c>
      <c r="Q1832" s="26" t="inlineStr">
        <is>
          <t>FALSO</t>
        </is>
      </c>
      <c r="R1832" s="149" t="inlineStr">
        <is>
          <t>No esperado</t>
        </is>
      </c>
      <c r="S1832" s="149" t="inlineStr">
        <is>
          <t>Esperado</t>
        </is>
      </c>
      <c r="T1832" s="149" t="inlineStr">
        <is>
          <t>Dato Válido</t>
        </is>
      </c>
      <c r="U1832" s="149" t="n"/>
    </row>
    <row r="1833" ht="15.75" customHeight="1" s="412">
      <c r="A1833" s="5" t="n">
        <v>1212</v>
      </c>
      <c r="B1833" s="252" t="n">
        <v>166</v>
      </c>
      <c r="C1833" s="255" t="n">
        <v>334</v>
      </c>
      <c r="D1833" s="255" t="n">
        <v>4</v>
      </c>
      <c r="E1833" s="58" t="n">
        <v>43524</v>
      </c>
      <c r="F1833" s="255" t="n">
        <v>5252</v>
      </c>
      <c r="G1833" s="255" t="n">
        <v>7816</v>
      </c>
      <c r="H1833" s="255" t="n">
        <v>7237</v>
      </c>
      <c r="I1833" s="255" t="n"/>
      <c r="J1833" s="59">
        <f>+(((G1833-F1833)-(H1833-F1833))/(H1833-F1833))*100</f>
        <v/>
      </c>
      <c r="K1833" s="35" t="n"/>
      <c r="L1833" s="35" t="n"/>
      <c r="M1833" s="35" t="n"/>
      <c r="O1833" s="295">
        <f>+(H1833-F1833)/10</f>
        <v/>
      </c>
      <c r="P1833" s="26" t="inlineStr">
        <is>
          <t>FALSO</t>
        </is>
      </c>
      <c r="Q1833" s="26" t="inlineStr">
        <is>
          <t>FALSO</t>
        </is>
      </c>
      <c r="R1833" s="149" t="inlineStr">
        <is>
          <t>No esperado</t>
        </is>
      </c>
      <c r="S1833" s="149" t="inlineStr">
        <is>
          <t>Esperado</t>
        </is>
      </c>
      <c r="T1833" s="149" t="inlineStr">
        <is>
          <t>Dato Válido</t>
        </is>
      </c>
      <c r="U1833" s="149" t="n"/>
    </row>
    <row r="1834" ht="15.75" customHeight="1" s="412">
      <c r="A1834" s="5" t="n">
        <v>1861</v>
      </c>
      <c r="B1834" s="252" t="n">
        <v>165</v>
      </c>
      <c r="C1834" s="255" t="n">
        <v>334</v>
      </c>
      <c r="D1834" s="255" t="n">
        <v>6</v>
      </c>
      <c r="E1834" s="58" t="n">
        <v>43535</v>
      </c>
      <c r="F1834" s="255" t="n">
        <v>5226</v>
      </c>
      <c r="G1834" s="255" t="n">
        <v>7354</v>
      </c>
      <c r="H1834" s="255" t="n">
        <v>7017</v>
      </c>
      <c r="I1834" s="255" t="n">
        <v>8</v>
      </c>
      <c r="J1834" s="59">
        <f>+(((G1834-F1834)-(H1834-F1834))/(H1834-F1834))*100</f>
        <v/>
      </c>
      <c r="K1834" s="34">
        <f>AVERAGE(J1834:J1835)</f>
        <v/>
      </c>
      <c r="L1834" s="34">
        <f>_xlfn.STDEV.S(J1834,J1835)</f>
        <v/>
      </c>
      <c r="M1834" s="35" t="n"/>
      <c r="O1834" s="295">
        <f>+(H1834-F1834)/10</f>
        <v/>
      </c>
      <c r="P1834" s="26" t="inlineStr">
        <is>
          <t>FALSO</t>
        </is>
      </c>
      <c r="Q1834" s="26" t="inlineStr">
        <is>
          <t>FALSO</t>
        </is>
      </c>
      <c r="R1834" s="149" t="inlineStr">
        <is>
          <t>No esperado</t>
        </is>
      </c>
      <c r="S1834" s="149" t="inlineStr">
        <is>
          <t>Esperado</t>
        </is>
      </c>
      <c r="T1834" s="149" t="inlineStr">
        <is>
          <t>Dato Válido</t>
        </is>
      </c>
      <c r="U1834" s="149" t="n"/>
    </row>
    <row r="1835" ht="15.75" customHeight="1" s="412">
      <c r="A1835" s="5" t="n">
        <v>1862</v>
      </c>
      <c r="B1835" s="252" t="n">
        <v>166</v>
      </c>
      <c r="C1835" s="255" t="n">
        <v>334</v>
      </c>
      <c r="D1835" s="255" t="n">
        <v>6</v>
      </c>
      <c r="E1835" s="58" t="n">
        <v>43535</v>
      </c>
      <c r="F1835" s="255" t="n">
        <v>5252</v>
      </c>
      <c r="G1835" s="255" t="n">
        <v>7273</v>
      </c>
      <c r="H1835" s="255" t="n">
        <v>6951</v>
      </c>
      <c r="I1835" s="255" t="n"/>
      <c r="J1835" s="59">
        <f>+(((G1835-F1835)-(H1835-F1835))/(H1835-F1835))*100</f>
        <v/>
      </c>
      <c r="K1835" s="34" t="n"/>
      <c r="L1835" s="34" t="n"/>
      <c r="M1835" s="35" t="n"/>
      <c r="O1835" s="295">
        <f>+(H1835-F1835)/10</f>
        <v/>
      </c>
      <c r="P1835" s="26" t="inlineStr">
        <is>
          <t>FALSO</t>
        </is>
      </c>
      <c r="Q1835" s="26" t="inlineStr">
        <is>
          <t>FALSO</t>
        </is>
      </c>
      <c r="R1835" s="149" t="inlineStr">
        <is>
          <t>No esperado</t>
        </is>
      </c>
      <c r="S1835" s="149" t="inlineStr">
        <is>
          <t>Esperado</t>
        </is>
      </c>
      <c r="T1835" s="149" t="inlineStr">
        <is>
          <t>Dato Válido</t>
        </is>
      </c>
      <c r="U1835" s="149" t="n"/>
    </row>
    <row r="1836" ht="15.75" customHeight="1" s="412">
      <c r="A1836" s="15" t="n">
        <v>2109</v>
      </c>
      <c r="B1836" s="16" t="n">
        <v>155</v>
      </c>
      <c r="C1836" s="60" t="n">
        <v>334</v>
      </c>
      <c r="D1836" s="60" t="n">
        <v>7</v>
      </c>
      <c r="E1836" s="61" t="n">
        <v>43545</v>
      </c>
      <c r="F1836" s="62" t="n">
        <v>5181</v>
      </c>
      <c r="G1836" s="60" t="n">
        <v>7419</v>
      </c>
      <c r="H1836" s="60" t="n">
        <v>7112</v>
      </c>
      <c r="I1836" s="255" t="n"/>
      <c r="J1836" s="59">
        <f>+(((G1836-F1836)-(H1836-F1836))/(H1836-F1836))*100</f>
        <v/>
      </c>
      <c r="K1836" s="34">
        <f>AVERAGE(J1836:J1837)</f>
        <v/>
      </c>
      <c r="L1836" s="34">
        <f>_xlfn.STDEV.S(J1836,J1837)</f>
        <v/>
      </c>
      <c r="M1836" s="35">
        <f>(K1834-K1836)/10</f>
        <v/>
      </c>
      <c r="N1836" s="295">
        <f>(K1832-K1836)/21</f>
        <v/>
      </c>
      <c r="O1836" s="295">
        <f>+(H1836-F1836)/10</f>
        <v/>
      </c>
      <c r="P1836" s="26" t="inlineStr">
        <is>
          <t>FALSO</t>
        </is>
      </c>
      <c r="Q1836" s="26" t="inlineStr">
        <is>
          <t>VERDADERO</t>
        </is>
      </c>
      <c r="R1836" s="149" t="inlineStr">
        <is>
          <t>Esperado</t>
        </is>
      </c>
      <c r="S1836" s="149" t="inlineStr">
        <is>
          <t>Esperado</t>
        </is>
      </c>
      <c r="T1836" s="149" t="inlineStr">
        <is>
          <t>Dato Válido</t>
        </is>
      </c>
      <c r="U1836" s="149" t="n"/>
    </row>
    <row r="1837" ht="15.75" customHeight="1" s="412">
      <c r="A1837" s="15" t="n">
        <v>2110</v>
      </c>
      <c r="B1837" s="16" t="n">
        <v>156</v>
      </c>
      <c r="C1837" s="60" t="n">
        <v>334</v>
      </c>
      <c r="D1837" s="60" t="n">
        <v>7</v>
      </c>
      <c r="E1837" s="61" t="n">
        <v>43545</v>
      </c>
      <c r="F1837" s="62" t="n">
        <v>5171</v>
      </c>
      <c r="G1837" s="60" t="n">
        <v>7399</v>
      </c>
      <c r="H1837" s="60" t="n">
        <v>7091</v>
      </c>
      <c r="I1837" s="255" t="n"/>
      <c r="J1837" s="59">
        <f>+(((G1837-F1837)-(H1837-F1837))/(H1837-F1837))*100</f>
        <v/>
      </c>
      <c r="K1837" s="35" t="n"/>
      <c r="L1837" s="35" t="n"/>
      <c r="M1837" s="35" t="n"/>
      <c r="O1837" s="295">
        <f>+(H1837-F1837)/10</f>
        <v/>
      </c>
      <c r="P1837" s="26" t="inlineStr">
        <is>
          <t>FALSO</t>
        </is>
      </c>
      <c r="Q1837" s="26" t="inlineStr">
        <is>
          <t>FALSO</t>
        </is>
      </c>
      <c r="R1837" s="149" t="inlineStr">
        <is>
          <t>Esperado</t>
        </is>
      </c>
      <c r="S1837" s="149" t="inlineStr">
        <is>
          <t>Esperado</t>
        </is>
      </c>
      <c r="T1837" s="149" t="inlineStr">
        <is>
          <t>Dato Válido</t>
        </is>
      </c>
      <c r="U1837" s="149" t="n"/>
    </row>
    <row r="1838" ht="15.75" customHeight="1" s="412">
      <c r="A1838" s="5" t="n">
        <v>223</v>
      </c>
      <c r="B1838" s="252" t="n">
        <v>223</v>
      </c>
      <c r="C1838" s="201" t="n">
        <v>335</v>
      </c>
      <c r="D1838" s="201" t="n">
        <v>1</v>
      </c>
      <c r="E1838" s="8" t="n">
        <v>43514</v>
      </c>
      <c r="F1838" s="201" t="n">
        <v>5225</v>
      </c>
      <c r="G1838" s="201" t="n">
        <v>9147</v>
      </c>
      <c r="H1838" s="201" t="n">
        <v>7941</v>
      </c>
      <c r="I1838" s="201" t="n">
        <v>9</v>
      </c>
      <c r="J1838" s="9">
        <f>+(((G1838-F1838)-(H1838-F1838))/(H1838-F1838))*100</f>
        <v/>
      </c>
      <c r="K1838" s="33">
        <f>AVERAGE(J1838:J1839)</f>
        <v/>
      </c>
      <c r="L1838" s="33">
        <f>_xlfn.STDEV.S(J1838,J1839)</f>
        <v/>
      </c>
      <c r="M1838" s="13" t="n">
        <v>2</v>
      </c>
      <c r="O1838" s="295">
        <f>+(H1838-F1838)/10</f>
        <v/>
      </c>
      <c r="P1838" s="26" t="inlineStr">
        <is>
          <t>FALSO</t>
        </is>
      </c>
      <c r="Q1838" s="26" t="inlineStr">
        <is>
          <t>FALSO</t>
        </is>
      </c>
      <c r="R1838" s="149" t="inlineStr">
        <is>
          <t>Esperado</t>
        </is>
      </c>
      <c r="S1838" s="149" t="inlineStr">
        <is>
          <t>Esperado</t>
        </is>
      </c>
      <c r="T1838" s="149" t="inlineStr">
        <is>
          <t>Dato Válido</t>
        </is>
      </c>
      <c r="U1838" s="149" t="n"/>
    </row>
    <row r="1839" ht="15.75" customHeight="1" s="412">
      <c r="A1839" s="5" t="n">
        <v>224</v>
      </c>
      <c r="B1839" s="252" t="n">
        <v>224</v>
      </c>
      <c r="C1839" s="201" t="n">
        <v>335</v>
      </c>
      <c r="D1839" s="201" t="n">
        <v>1</v>
      </c>
      <c r="E1839" s="8" t="n">
        <v>43514</v>
      </c>
      <c r="F1839" s="201" t="n">
        <v>5231</v>
      </c>
      <c r="G1839" s="201" t="n">
        <v>8999</v>
      </c>
      <c r="H1839" s="201" t="n">
        <v>7891</v>
      </c>
      <c r="I1839" s="201" t="n"/>
      <c r="J1839" s="9">
        <f>+(((G1839-F1839)-(H1839-F1839))/(H1839-F1839))*100</f>
        <v/>
      </c>
      <c r="K1839" s="13" t="n"/>
      <c r="L1839" s="13" t="n"/>
      <c r="M1839" s="13" t="n"/>
      <c r="O1839" s="295">
        <f>+(H1839-F1839)/10</f>
        <v/>
      </c>
      <c r="P1839" s="26" t="inlineStr">
        <is>
          <t>FALSO</t>
        </is>
      </c>
      <c r="Q1839" s="26" t="inlineStr">
        <is>
          <t>FALSO</t>
        </is>
      </c>
      <c r="R1839" s="149" t="inlineStr">
        <is>
          <t>No esperado</t>
        </is>
      </c>
      <c r="S1839" s="149" t="inlineStr">
        <is>
          <t>Esperado</t>
        </is>
      </c>
      <c r="T1839" s="149" t="inlineStr">
        <is>
          <t>Dato Válido</t>
        </is>
      </c>
      <c r="U1839" s="149" t="n"/>
    </row>
    <row r="1840" ht="15.75" customHeight="1" s="412">
      <c r="A1840" s="5" t="n">
        <v>877</v>
      </c>
      <c r="B1840" s="252" t="n">
        <v>223</v>
      </c>
      <c r="C1840" s="201" t="n">
        <v>335</v>
      </c>
      <c r="D1840" s="201" t="n">
        <v>3</v>
      </c>
      <c r="E1840" s="8" t="n">
        <v>43521</v>
      </c>
      <c r="F1840" s="201" t="n">
        <v>5225</v>
      </c>
      <c r="G1840" s="201" t="n">
        <v>9059</v>
      </c>
      <c r="H1840" s="201" t="n">
        <v>8031</v>
      </c>
      <c r="I1840" s="201" t="n">
        <v>9</v>
      </c>
      <c r="J1840" s="9">
        <f>+(((G1840-F1840)-(H1840-F1840))/(H1840-F1840))*100</f>
        <v/>
      </c>
      <c r="K1840" s="33">
        <f>AVERAGE(J1840:J1841)</f>
        <v/>
      </c>
      <c r="L1840" s="33">
        <f>_xlfn.STDEV.S(J1840,J1841)</f>
        <v/>
      </c>
      <c r="M1840" s="13" t="n"/>
      <c r="O1840" s="295">
        <f>+(H1840-F1840)/10</f>
        <v/>
      </c>
      <c r="P1840" s="26" t="inlineStr">
        <is>
          <t>FALSO</t>
        </is>
      </c>
      <c r="Q1840" s="26" t="inlineStr">
        <is>
          <t>FALSO</t>
        </is>
      </c>
      <c r="R1840" s="149" t="inlineStr">
        <is>
          <t>Esperado</t>
        </is>
      </c>
      <c r="S1840" s="149" t="inlineStr">
        <is>
          <t>Esperado</t>
        </is>
      </c>
      <c r="T1840" s="149" t="inlineStr">
        <is>
          <t>Dato Válido</t>
        </is>
      </c>
      <c r="U1840" s="149" t="n"/>
    </row>
    <row r="1841" ht="15.75" customHeight="1" s="412">
      <c r="A1841" s="5" t="n">
        <v>878</v>
      </c>
      <c r="B1841" s="252" t="n">
        <v>224</v>
      </c>
      <c r="C1841" s="201" t="n">
        <v>335</v>
      </c>
      <c r="D1841" s="201" t="n">
        <v>3</v>
      </c>
      <c r="E1841" s="8" t="n">
        <v>43521</v>
      </c>
      <c r="F1841" s="201" t="n">
        <v>5231</v>
      </c>
      <c r="G1841" s="201" t="n">
        <v>9233</v>
      </c>
      <c r="H1841" s="201" t="n">
        <v>8114</v>
      </c>
      <c r="I1841" s="201" t="n"/>
      <c r="J1841" s="9">
        <f>+(((G1841-F1841)-(H1841-F1841))/(H1841-F1841))*100</f>
        <v/>
      </c>
      <c r="K1841" s="33" t="n"/>
      <c r="L1841" s="33" t="n"/>
      <c r="M1841" s="13" t="n"/>
      <c r="O1841" s="295">
        <f>+(H1841-F1841)/10</f>
        <v/>
      </c>
      <c r="P1841" s="26" t="inlineStr">
        <is>
          <t>VERDADERO</t>
        </is>
      </c>
      <c r="Q1841" s="26" t="inlineStr">
        <is>
          <t>FALSO</t>
        </is>
      </c>
      <c r="R1841" s="149" t="inlineStr">
        <is>
          <t>Esperado</t>
        </is>
      </c>
      <c r="S1841" s="149" t="inlineStr">
        <is>
          <t>No esperado</t>
        </is>
      </c>
      <c r="T1841" s="149" t="inlineStr">
        <is>
          <t>Dato Válido</t>
        </is>
      </c>
      <c r="U1841" s="149" t="n"/>
    </row>
    <row r="1842" ht="15.75" customHeight="1" s="412">
      <c r="A1842" s="5" t="n">
        <v>1527</v>
      </c>
      <c r="B1842" s="252" t="n">
        <v>223</v>
      </c>
      <c r="C1842" s="201" t="n">
        <v>335</v>
      </c>
      <c r="D1842" s="201" t="n">
        <v>5</v>
      </c>
      <c r="E1842" s="8" t="n">
        <v>43531</v>
      </c>
      <c r="F1842" s="201" t="n">
        <v>5225</v>
      </c>
      <c r="G1842" s="201" t="n">
        <v>8899</v>
      </c>
      <c r="H1842" s="201" t="n">
        <v>8172</v>
      </c>
      <c r="I1842" s="201" t="n">
        <v>7</v>
      </c>
      <c r="J1842" s="9">
        <f>+(((G1842-F1842)-(H1842-F1842))/(H1842-F1842))*100</f>
        <v/>
      </c>
      <c r="K1842" s="33">
        <f>AVERAGE(J1842:J1843)</f>
        <v/>
      </c>
      <c r="L1842" s="33">
        <f>_xlfn.STDEV.S(J1842,J1843)</f>
        <v/>
      </c>
      <c r="M1842" s="13" t="n"/>
      <c r="O1842" s="295">
        <f>+(H1842-F1842)/10</f>
        <v/>
      </c>
      <c r="P1842" s="26" t="inlineStr">
        <is>
          <t>FALSO</t>
        </is>
      </c>
      <c r="Q1842" s="26" t="inlineStr">
        <is>
          <t>FALSO</t>
        </is>
      </c>
      <c r="R1842" s="149" t="inlineStr">
        <is>
          <t>Esperado</t>
        </is>
      </c>
      <c r="S1842" s="149" t="inlineStr">
        <is>
          <t>Esperado</t>
        </is>
      </c>
      <c r="T1842" s="149" t="inlineStr">
        <is>
          <t>Dato Válido</t>
        </is>
      </c>
      <c r="U1842" s="149" t="n"/>
    </row>
    <row r="1843" ht="15.75" customHeight="1" s="412">
      <c r="A1843" s="5" t="n">
        <v>1528</v>
      </c>
      <c r="B1843" s="252" t="n">
        <v>224</v>
      </c>
      <c r="C1843" s="201" t="n">
        <v>335</v>
      </c>
      <c r="D1843" s="201" t="n">
        <v>5</v>
      </c>
      <c r="E1843" s="8" t="n">
        <v>43531</v>
      </c>
      <c r="F1843" s="201" t="n">
        <v>5231</v>
      </c>
      <c r="G1843" s="201" t="n">
        <v>8914</v>
      </c>
      <c r="H1843" s="201" t="n">
        <v>8205</v>
      </c>
      <c r="I1843" s="201" t="n"/>
      <c r="J1843" s="9">
        <f>+(((G1843-F1843)-(H1843-F1843))/(H1843-F1843))*100</f>
        <v/>
      </c>
      <c r="K1843" s="13" t="n"/>
      <c r="L1843" s="13" t="n"/>
      <c r="M1843" s="13" t="n"/>
      <c r="O1843" s="295">
        <f>+(H1843-F1843)/10</f>
        <v/>
      </c>
      <c r="P1843" s="26" t="inlineStr">
        <is>
          <t>FALSO</t>
        </is>
      </c>
      <c r="Q1843" s="26" t="inlineStr">
        <is>
          <t>FALSO</t>
        </is>
      </c>
      <c r="R1843" s="149" t="inlineStr">
        <is>
          <t>Esperado</t>
        </is>
      </c>
      <c r="S1843" s="149" t="inlineStr">
        <is>
          <t>Esperado</t>
        </is>
      </c>
      <c r="T1843" s="149" t="inlineStr">
        <is>
          <t>Dato Válido</t>
        </is>
      </c>
      <c r="U1843" s="149" t="n"/>
    </row>
    <row r="1844" ht="15.75" customHeight="1" s="412">
      <c r="A1844" s="15" t="n">
        <v>2337</v>
      </c>
      <c r="B1844" s="16" t="n">
        <v>107</v>
      </c>
      <c r="C1844" s="17" t="n">
        <v>335</v>
      </c>
      <c r="D1844" s="17" t="n">
        <v>8</v>
      </c>
      <c r="E1844" s="18" t="n">
        <v>43550</v>
      </c>
      <c r="F1844" s="19" t="n">
        <v>5226</v>
      </c>
      <c r="G1844" s="17" t="n">
        <v>8609</v>
      </c>
      <c r="H1844" s="17" t="n">
        <v>8134</v>
      </c>
      <c r="I1844" s="201" t="n"/>
      <c r="J1844" s="9">
        <f>+(((G1844-F1844)-(H1844-F1844))/(H1844-F1844))*100</f>
        <v/>
      </c>
      <c r="K1844" s="33">
        <f>AVERAGE(J1844:J1845)</f>
        <v/>
      </c>
      <c r="L1844" s="33">
        <f>_xlfn.STDEV.S(J1844,J1845)</f>
        <v/>
      </c>
      <c r="M1844" s="13">
        <f>(K1842-K1844)/19</f>
        <v/>
      </c>
      <c r="N1844" s="295">
        <f>(K1840-K1844)/29</f>
        <v/>
      </c>
      <c r="O1844" s="295">
        <f>+(H1844-F1844)/10</f>
        <v/>
      </c>
      <c r="P1844" s="26" t="inlineStr">
        <is>
          <t>FALSO</t>
        </is>
      </c>
      <c r="Q1844" s="26" t="inlineStr">
        <is>
          <t>FALSO</t>
        </is>
      </c>
      <c r="R1844" s="149" t="inlineStr">
        <is>
          <t>No esperado</t>
        </is>
      </c>
      <c r="S1844" s="149" t="inlineStr">
        <is>
          <t>Esperado</t>
        </is>
      </c>
      <c r="T1844" s="149" t="inlineStr">
        <is>
          <t>Dato Válido</t>
        </is>
      </c>
      <c r="U1844" s="149" t="n"/>
    </row>
    <row r="1845" ht="15.75" customHeight="1" s="412">
      <c r="A1845" s="15" t="n">
        <v>2338</v>
      </c>
      <c r="B1845" s="16" t="n">
        <v>108</v>
      </c>
      <c r="C1845" s="17" t="n">
        <v>335</v>
      </c>
      <c r="D1845" s="17" t="n">
        <v>8</v>
      </c>
      <c r="E1845" s="18" t="n">
        <v>43550</v>
      </c>
      <c r="F1845" s="19" t="n">
        <v>5274</v>
      </c>
      <c r="G1845" s="17" t="n">
        <v>8598</v>
      </c>
      <c r="H1845" s="17" t="n">
        <v>8137</v>
      </c>
      <c r="I1845" s="201" t="n"/>
      <c r="J1845" s="9">
        <f>+(((G1845-F1845)-(H1845-F1845))/(H1845-F1845))*100</f>
        <v/>
      </c>
      <c r="K1845" s="13" t="n"/>
      <c r="L1845" s="13" t="n"/>
      <c r="M1845" s="13" t="n"/>
      <c r="O1845" s="295">
        <f>+(H1845-F1845)/10</f>
        <v/>
      </c>
      <c r="P1845" s="26" t="inlineStr">
        <is>
          <t>FALSO</t>
        </is>
      </c>
      <c r="Q1845" s="26" t="inlineStr">
        <is>
          <t>FALSO</t>
        </is>
      </c>
      <c r="R1845" s="149" t="inlineStr">
        <is>
          <t>No esperado</t>
        </is>
      </c>
      <c r="S1845" s="149" t="inlineStr">
        <is>
          <t>Esperado</t>
        </is>
      </c>
      <c r="T1845" s="149" t="inlineStr">
        <is>
          <t>Dato Válido</t>
        </is>
      </c>
      <c r="U1845" s="149" t="n"/>
    </row>
    <row r="1846" ht="15.75" customHeight="1" s="412">
      <c r="A1846" s="5" t="n">
        <v>225</v>
      </c>
      <c r="B1846" s="252" t="n">
        <v>225</v>
      </c>
      <c r="C1846" s="20" t="n">
        <v>336</v>
      </c>
      <c r="D1846" s="20" t="n">
        <v>1</v>
      </c>
      <c r="E1846" s="21" t="n">
        <v>43514</v>
      </c>
      <c r="F1846" s="20" t="n">
        <v>5260</v>
      </c>
      <c r="G1846" s="20" t="n">
        <v>8439</v>
      </c>
      <c r="H1846" s="20" t="n">
        <v>7674</v>
      </c>
      <c r="I1846" s="20" t="n">
        <v>10</v>
      </c>
      <c r="J1846" s="22">
        <f>+(((G1846-F1846)-(H1846-F1846))/(H1846-F1846))*100</f>
        <v/>
      </c>
      <c r="K1846" s="23">
        <f>AVERAGE(J1846:J1847)</f>
        <v/>
      </c>
      <c r="L1846" s="23">
        <f>_xlfn.STDEV.S(J1846,J1847)</f>
        <v/>
      </c>
      <c r="M1846" s="24" t="n">
        <v>1</v>
      </c>
      <c r="O1846" s="295">
        <f>+(H1846-F1846)/10</f>
        <v/>
      </c>
      <c r="P1846" s="26" t="inlineStr">
        <is>
          <t>FALSO</t>
        </is>
      </c>
      <c r="Q1846" s="26" t="inlineStr">
        <is>
          <t>FALSO</t>
        </is>
      </c>
      <c r="R1846" s="149" t="inlineStr">
        <is>
          <t>Esperado</t>
        </is>
      </c>
      <c r="S1846" s="149" t="inlineStr">
        <is>
          <t>Esperado</t>
        </is>
      </c>
      <c r="T1846" s="149" t="inlineStr">
        <is>
          <t>Se descarta</t>
        </is>
      </c>
      <c r="U1846" s="149" t="n"/>
    </row>
    <row r="1847" ht="15.75" customHeight="1" s="412">
      <c r="A1847" s="5" t="n">
        <v>226</v>
      </c>
      <c r="B1847" s="252" t="n">
        <v>226</v>
      </c>
      <c r="C1847" s="20" t="n">
        <v>336</v>
      </c>
      <c r="D1847" s="20" t="n">
        <v>1</v>
      </c>
      <c r="E1847" s="21" t="n">
        <v>43514</v>
      </c>
      <c r="F1847" s="20" t="n">
        <v>5197</v>
      </c>
      <c r="G1847" s="20" t="n">
        <v>8610</v>
      </c>
      <c r="H1847" s="20" t="n">
        <v>7824</v>
      </c>
      <c r="I1847" s="20" t="n"/>
      <c r="J1847" s="22">
        <f>+(((G1847-F1847)-(H1847-F1847))/(H1847-F1847))*100</f>
        <v/>
      </c>
      <c r="K1847" s="23" t="n"/>
      <c r="L1847" s="23" t="n"/>
      <c r="M1847" s="24" t="n"/>
      <c r="O1847" s="295">
        <f>+(H1847-F1847)/10</f>
        <v/>
      </c>
      <c r="P1847" s="26" t="inlineStr">
        <is>
          <t>FALSO</t>
        </is>
      </c>
      <c r="Q1847" s="26" t="inlineStr">
        <is>
          <t>FALSO</t>
        </is>
      </c>
      <c r="R1847" s="149" t="inlineStr">
        <is>
          <t>Esperado</t>
        </is>
      </c>
      <c r="S1847" s="149" t="inlineStr">
        <is>
          <t>Esperado</t>
        </is>
      </c>
      <c r="T1847" s="149" t="inlineStr">
        <is>
          <t>Se descarta</t>
        </is>
      </c>
      <c r="U1847" s="149" t="n"/>
    </row>
    <row r="1848" ht="15.75" customHeight="1" s="412">
      <c r="A1848" s="5" t="n">
        <v>879</v>
      </c>
      <c r="B1848" s="252" t="n">
        <v>225</v>
      </c>
      <c r="C1848" s="20" t="n">
        <v>336</v>
      </c>
      <c r="D1848" s="20" t="n">
        <v>3</v>
      </c>
      <c r="E1848" s="21" t="n">
        <v>43521</v>
      </c>
      <c r="F1848" s="20" t="n">
        <v>5260</v>
      </c>
      <c r="G1848" s="20" t="n">
        <v>8584</v>
      </c>
      <c r="H1848" s="20" t="n">
        <v>7908</v>
      </c>
      <c r="I1848" s="20" t="n">
        <v>9</v>
      </c>
      <c r="J1848" s="22">
        <f>+(((G1848-F1848)-(H1848-F1848))/(H1848-F1848))*100</f>
        <v/>
      </c>
      <c r="K1848" s="23">
        <f>AVERAGE(J1848:J1849)</f>
        <v/>
      </c>
      <c r="L1848" s="23">
        <f>_xlfn.STDEV.S(J1848,J1849)</f>
        <v/>
      </c>
      <c r="M1848" s="23">
        <f>+(K1846-K1848)/7</f>
        <v/>
      </c>
      <c r="O1848" s="295">
        <f>+(H1848-F1848)/10</f>
        <v/>
      </c>
      <c r="P1848" s="26" t="inlineStr">
        <is>
          <t>FALSO</t>
        </is>
      </c>
      <c r="Q1848" s="26" t="inlineStr">
        <is>
          <t>FALSO</t>
        </is>
      </c>
      <c r="R1848" s="149" t="inlineStr">
        <is>
          <t>Esperado</t>
        </is>
      </c>
      <c r="S1848" s="149" t="inlineStr">
        <is>
          <t>Esperado</t>
        </is>
      </c>
      <c r="T1848" s="149" t="inlineStr">
        <is>
          <t>Se descarta</t>
        </is>
      </c>
      <c r="U1848" s="149" t="n"/>
    </row>
    <row r="1849" ht="15.75" customHeight="1" s="412">
      <c r="A1849" s="5" t="n">
        <v>880</v>
      </c>
      <c r="B1849" s="252" t="n">
        <v>226</v>
      </c>
      <c r="C1849" s="20" t="n">
        <v>336</v>
      </c>
      <c r="D1849" s="20" t="n">
        <v>3</v>
      </c>
      <c r="E1849" s="21" t="n">
        <v>43521</v>
      </c>
      <c r="F1849" s="20" t="n">
        <v>5197</v>
      </c>
      <c r="G1849" s="20" t="n">
        <v>8497</v>
      </c>
      <c r="H1849" s="20" t="n">
        <v>7816</v>
      </c>
      <c r="I1849" s="20" t="n"/>
      <c r="J1849" s="22">
        <f>+(((G1849-F1849)-(H1849-F1849))/(H1849-F1849))*100</f>
        <v/>
      </c>
      <c r="K1849" s="24" t="n"/>
      <c r="L1849" s="24" t="n"/>
      <c r="M1849" s="24" t="n"/>
      <c r="O1849" s="295">
        <f>+(H1849-F1849)/10</f>
        <v/>
      </c>
      <c r="P1849" s="26" t="inlineStr">
        <is>
          <t>FALSO</t>
        </is>
      </c>
      <c r="Q1849" s="26" t="inlineStr">
        <is>
          <t>FALSO</t>
        </is>
      </c>
      <c r="R1849" s="149" t="inlineStr">
        <is>
          <t>No esperado</t>
        </is>
      </c>
      <c r="S1849" s="149" t="inlineStr">
        <is>
          <t>Esperado</t>
        </is>
      </c>
      <c r="T1849" s="149" t="inlineStr">
        <is>
          <t>Se descarta</t>
        </is>
      </c>
      <c r="U1849" s="149" t="n"/>
    </row>
    <row r="1850" ht="15.75" customHeight="1" s="412">
      <c r="A1850" s="5" t="n">
        <v>1529</v>
      </c>
      <c r="B1850" s="252" t="n">
        <v>225</v>
      </c>
      <c r="C1850" s="20" t="n">
        <v>336</v>
      </c>
      <c r="D1850" s="20" t="n">
        <v>5</v>
      </c>
      <c r="E1850" s="21" t="n">
        <v>43531</v>
      </c>
      <c r="F1850" s="20" t="n">
        <v>5260</v>
      </c>
      <c r="G1850" s="20" t="n">
        <v>7232</v>
      </c>
      <c r="H1850" s="20" t="n">
        <v>6914</v>
      </c>
      <c r="I1850" s="20" t="n">
        <v>8</v>
      </c>
      <c r="J1850" s="22">
        <f>+(((G1850-F1850)-(H1850-F1850))/(H1850-F1850))*100</f>
        <v/>
      </c>
      <c r="K1850" s="23">
        <f>AVERAGE(J1850:J1851)</f>
        <v/>
      </c>
      <c r="L1850" s="23">
        <f>_xlfn.STDEV.S(J1850,J1851)</f>
        <v/>
      </c>
      <c r="M1850" s="23">
        <f>+(K1848-K1850)/10</f>
        <v/>
      </c>
      <c r="O1850" s="295">
        <f>+(H1850-F1850)/10</f>
        <v/>
      </c>
      <c r="P1850" s="26" t="inlineStr">
        <is>
          <t>FALSO</t>
        </is>
      </c>
      <c r="Q1850" s="26" t="inlineStr">
        <is>
          <t>FALSO</t>
        </is>
      </c>
      <c r="R1850" s="149" t="inlineStr">
        <is>
          <t>No esperado</t>
        </is>
      </c>
      <c r="S1850" s="149" t="inlineStr">
        <is>
          <t>Esperado</t>
        </is>
      </c>
      <c r="T1850" s="149" t="inlineStr">
        <is>
          <t>Se descarta</t>
        </is>
      </c>
      <c r="U1850" s="149" t="n"/>
    </row>
    <row r="1851" ht="15.75" customHeight="1" s="412">
      <c r="A1851" s="5" t="n">
        <v>1530</v>
      </c>
      <c r="B1851" s="252" t="n">
        <v>226</v>
      </c>
      <c r="C1851" s="20" t="n">
        <v>336</v>
      </c>
      <c r="D1851" s="20" t="n">
        <v>5</v>
      </c>
      <c r="E1851" s="21" t="n">
        <v>43531</v>
      </c>
      <c r="F1851" s="20" t="n">
        <v>5197</v>
      </c>
      <c r="G1851" s="20" t="n">
        <v>7312</v>
      </c>
      <c r="H1851" s="20" t="n">
        <v>6984</v>
      </c>
      <c r="I1851" s="20" t="n"/>
      <c r="J1851" s="22">
        <f>+(((G1851-F1851)-(H1851-F1851))/(H1851-F1851))*100</f>
        <v/>
      </c>
      <c r="K1851" s="23" t="n"/>
      <c r="L1851" s="23" t="n"/>
      <c r="M1851" s="24" t="n"/>
      <c r="O1851" s="295">
        <f>+(H1851-F1851)/10</f>
        <v/>
      </c>
      <c r="P1851" s="26" t="inlineStr">
        <is>
          <t>FALSO</t>
        </is>
      </c>
      <c r="Q1851" s="26" t="inlineStr">
        <is>
          <t>FALSO</t>
        </is>
      </c>
      <c r="R1851" s="149" t="inlineStr">
        <is>
          <t>Esperado</t>
        </is>
      </c>
      <c r="S1851" s="149" t="inlineStr">
        <is>
          <t>Esperado</t>
        </is>
      </c>
      <c r="T1851" s="149" t="inlineStr">
        <is>
          <t>Se descarta</t>
        </is>
      </c>
      <c r="U1851" s="149" t="n"/>
    </row>
    <row r="1852" ht="15.75" customHeight="1" s="412">
      <c r="A1852" s="15" t="n">
        <v>2111</v>
      </c>
      <c r="B1852" s="16" t="n">
        <v>157</v>
      </c>
      <c r="C1852" s="30" t="n">
        <v>336</v>
      </c>
      <c r="D1852" s="30" t="n">
        <v>7</v>
      </c>
      <c r="E1852" s="31" t="n">
        <v>43545</v>
      </c>
      <c r="F1852" s="32" t="n">
        <v>5319</v>
      </c>
      <c r="G1852" s="30" t="n">
        <v>7806</v>
      </c>
      <c r="H1852" s="30" t="n">
        <v>7431</v>
      </c>
      <c r="I1852" s="20" t="n"/>
      <c r="J1852" s="22">
        <f>+(((G1852-F1852)-(H1852-F1852))/(H1852-F1852))*100</f>
        <v/>
      </c>
      <c r="K1852" s="23">
        <f>AVERAGE(J1852:J1853)</f>
        <v/>
      </c>
      <c r="L1852" s="23">
        <f>_xlfn.STDEV.S(J1852,J1853)</f>
        <v/>
      </c>
      <c r="M1852" s="23">
        <f>+(K1850-K1852)/14</f>
        <v/>
      </c>
      <c r="N1852" s="295">
        <f>+(K1846-K1852)/31</f>
        <v/>
      </c>
      <c r="O1852" s="295">
        <f>+(H1852-F1852)/10</f>
        <v/>
      </c>
      <c r="P1852" s="26" t="inlineStr">
        <is>
          <t>FALSO</t>
        </is>
      </c>
      <c r="Q1852" s="26" t="inlineStr">
        <is>
          <t>FALSO</t>
        </is>
      </c>
      <c r="R1852" s="149" t="inlineStr">
        <is>
          <t>Esperado</t>
        </is>
      </c>
      <c r="S1852" s="149" t="inlineStr">
        <is>
          <t>Esperado</t>
        </is>
      </c>
      <c r="T1852" s="149" t="inlineStr">
        <is>
          <t>Se descarta</t>
        </is>
      </c>
      <c r="U1852" s="149" t="n"/>
    </row>
    <row r="1853" ht="15.75" customHeight="1" s="412">
      <c r="A1853" s="15" t="n">
        <v>2112</v>
      </c>
      <c r="B1853" s="16" t="n">
        <v>158</v>
      </c>
      <c r="C1853" s="30" t="n">
        <v>336</v>
      </c>
      <c r="D1853" s="30" t="n">
        <v>7</v>
      </c>
      <c r="E1853" s="31" t="n">
        <v>43545</v>
      </c>
      <c r="F1853" s="32" t="n">
        <v>5219</v>
      </c>
      <c r="G1853" s="30" t="n">
        <v>7332</v>
      </c>
      <c r="H1853" s="30" t="n">
        <v>7010</v>
      </c>
      <c r="I1853" s="20" t="n"/>
      <c r="J1853" s="22">
        <f>+(((G1853-F1853)-(H1853-F1853))/(H1853-F1853))*100</f>
        <v/>
      </c>
      <c r="K1853" s="24" t="n"/>
      <c r="L1853" s="24" t="n"/>
      <c r="M1853" s="24" t="n"/>
      <c r="O1853" s="295">
        <f>+(H1853-F1853)/10</f>
        <v/>
      </c>
      <c r="P1853" s="26" t="inlineStr">
        <is>
          <t>FALSO</t>
        </is>
      </c>
      <c r="Q1853" s="26" t="inlineStr">
        <is>
          <t>FALSO</t>
        </is>
      </c>
      <c r="R1853" s="149" t="inlineStr">
        <is>
          <t>No esperado</t>
        </is>
      </c>
      <c r="S1853" s="149" t="inlineStr">
        <is>
          <t>Esperado</t>
        </is>
      </c>
      <c r="T1853" s="149" t="inlineStr">
        <is>
          <t>Se descarta</t>
        </is>
      </c>
      <c r="U1853" s="149" t="n"/>
    </row>
    <row r="1854" ht="15.75" customHeight="1" s="412">
      <c r="A1854" s="15" t="n">
        <v>2703</v>
      </c>
      <c r="B1854" s="16" t="n">
        <v>75</v>
      </c>
      <c r="C1854" s="30" t="n">
        <v>336</v>
      </c>
      <c r="D1854" s="30" t="n">
        <v>10</v>
      </c>
      <c r="E1854" s="31" t="n">
        <v>43564</v>
      </c>
      <c r="F1854" s="32" t="n">
        <v>5226</v>
      </c>
      <c r="G1854" s="30" t="n">
        <v>7709</v>
      </c>
      <c r="H1854" s="30" t="n">
        <v>7478</v>
      </c>
      <c r="I1854" s="30" t="n"/>
      <c r="J1854" s="22" t="n"/>
      <c r="K1854" s="23">
        <f>AVERAGE(J1854:J1855)</f>
        <v/>
      </c>
      <c r="L1854" s="23">
        <f>_xlfn.STDEV.S(J1854,J1855)</f>
        <v/>
      </c>
      <c r="M1854" s="23">
        <f>+(K1852-K1854)/18</f>
        <v/>
      </c>
      <c r="N1854" s="295">
        <f>+(K1846-K1854)/50</f>
        <v/>
      </c>
      <c r="O1854" s="295">
        <f>+(H1854-F1854)/10</f>
        <v/>
      </c>
      <c r="P1854" s="26" t="inlineStr">
        <is>
          <t>FALSO</t>
        </is>
      </c>
      <c r="Q1854" s="26" t="inlineStr">
        <is>
          <t>FALSO</t>
        </is>
      </c>
      <c r="R1854" s="149" t="inlineStr">
        <is>
          <t>Esperado</t>
        </is>
      </c>
      <c r="S1854" s="149" t="inlineStr">
        <is>
          <t>Esperado</t>
        </is>
      </c>
      <c r="T1854" s="149" t="inlineStr">
        <is>
          <t>Se descarta</t>
        </is>
      </c>
      <c r="U1854" s="149" t="n"/>
    </row>
    <row r="1855" ht="15.75" customHeight="1" s="412">
      <c r="A1855" s="15" t="n">
        <v>2704</v>
      </c>
      <c r="B1855" s="16" t="n">
        <v>76</v>
      </c>
      <c r="C1855" s="30" t="n">
        <v>336</v>
      </c>
      <c r="D1855" s="30" t="n">
        <v>10</v>
      </c>
      <c r="E1855" s="31" t="n">
        <v>43564</v>
      </c>
      <c r="F1855" s="32" t="n">
        <v>5239</v>
      </c>
      <c r="G1855" s="30" t="n">
        <v>7812</v>
      </c>
      <c r="H1855" s="30" t="n">
        <v>7486</v>
      </c>
      <c r="I1855" s="30" t="n"/>
      <c r="J1855" s="22">
        <f>+(((G1855-F1855)-(H1855-F1855))/(H1855-F1855))*100</f>
        <v/>
      </c>
      <c r="K1855" s="24" t="n"/>
      <c r="L1855" s="24" t="n"/>
      <c r="M1855" s="24" t="n"/>
      <c r="O1855" s="295">
        <f>+(H1855-F1855)/10</f>
        <v/>
      </c>
      <c r="P1855" s="26" t="inlineStr">
        <is>
          <t>FALSO</t>
        </is>
      </c>
      <c r="Q1855" s="26" t="inlineStr">
        <is>
          <t>VERDADERO</t>
        </is>
      </c>
      <c r="R1855" s="149" t="inlineStr">
        <is>
          <t>Esperado</t>
        </is>
      </c>
      <c r="S1855" s="149" t="inlineStr">
        <is>
          <t>Esperado</t>
        </is>
      </c>
      <c r="T1855" s="149" t="inlineStr">
        <is>
          <t>Se descarta</t>
        </is>
      </c>
      <c r="U1855" s="149" t="n"/>
    </row>
    <row r="1856" ht="15.75" customHeight="1" s="412">
      <c r="A1856" s="5" t="n">
        <v>559</v>
      </c>
      <c r="B1856" s="252" t="n">
        <v>209</v>
      </c>
      <c r="C1856" s="201" t="n">
        <v>337</v>
      </c>
      <c r="D1856" s="201" t="n">
        <v>2</v>
      </c>
      <c r="E1856" s="8" t="n">
        <v>43517</v>
      </c>
      <c r="F1856" s="201" t="n">
        <v>5228</v>
      </c>
      <c r="G1856" s="201" t="n">
        <v>7701</v>
      </c>
      <c r="H1856" s="201" t="n">
        <v>7085</v>
      </c>
      <c r="I1856" s="201" t="n">
        <v>9</v>
      </c>
      <c r="J1856" s="9">
        <f>+(((G1856-F1856)-(H1856-F1856))/(H1856-F1856))*100</f>
        <v/>
      </c>
      <c r="K1856" s="33">
        <f>AVERAGE(J1856:J1857)</f>
        <v/>
      </c>
      <c r="L1856" s="33">
        <f>_xlfn.STDEV.S(J1856,J1857)</f>
        <v/>
      </c>
      <c r="M1856" s="13" t="n">
        <v>3</v>
      </c>
      <c r="O1856" s="295">
        <f>+(H1856-F1856)/10</f>
        <v/>
      </c>
      <c r="P1856" s="26" t="inlineStr">
        <is>
          <t>FALSO</t>
        </is>
      </c>
      <c r="Q1856" s="26" t="inlineStr">
        <is>
          <t>FALSO</t>
        </is>
      </c>
      <c r="R1856" s="149" t="inlineStr">
        <is>
          <t>Esperado</t>
        </is>
      </c>
      <c r="S1856" s="149" t="inlineStr">
        <is>
          <t>Esperado</t>
        </is>
      </c>
      <c r="T1856" s="149" t="inlineStr">
        <is>
          <t>Se descarta</t>
        </is>
      </c>
      <c r="U1856" s="149" t="n"/>
    </row>
    <row r="1857" ht="15.75" customHeight="1" s="412">
      <c r="A1857" s="5" t="n">
        <v>560</v>
      </c>
      <c r="B1857" s="252" t="n">
        <v>210</v>
      </c>
      <c r="C1857" s="201" t="n">
        <v>337</v>
      </c>
      <c r="D1857" s="201" t="n">
        <v>2</v>
      </c>
      <c r="E1857" s="8" t="n">
        <v>43517</v>
      </c>
      <c r="F1857" s="201" t="n">
        <v>5223</v>
      </c>
      <c r="G1857" s="201" t="n">
        <v>8007</v>
      </c>
      <c r="H1857" s="201" t="n">
        <v>7301</v>
      </c>
      <c r="I1857" s="201" t="n"/>
      <c r="J1857" s="9">
        <f>+(((G1857-F1857)-(H1857-F1857))/(H1857-F1857))*100</f>
        <v/>
      </c>
      <c r="K1857" s="13" t="n"/>
      <c r="L1857" s="13" t="n"/>
      <c r="M1857" s="13" t="n"/>
      <c r="O1857" s="295">
        <f>+(H1857-F1857)/10</f>
        <v/>
      </c>
      <c r="P1857" s="26" t="inlineStr">
        <is>
          <t>FALSO</t>
        </is>
      </c>
      <c r="Q1857" s="26" t="inlineStr">
        <is>
          <t>FALSO</t>
        </is>
      </c>
      <c r="R1857" s="149" t="inlineStr">
        <is>
          <t>Esperado</t>
        </is>
      </c>
      <c r="S1857" s="149" t="inlineStr">
        <is>
          <t>Esperado</t>
        </is>
      </c>
      <c r="T1857" s="149" t="inlineStr">
        <is>
          <t>Se descarta</t>
        </is>
      </c>
      <c r="U1857" s="149" t="n"/>
    </row>
    <row r="1858" ht="15.75" customHeight="1" s="412">
      <c r="A1858" s="5" t="n">
        <v>1213</v>
      </c>
      <c r="B1858" s="252" t="n">
        <v>167</v>
      </c>
      <c r="C1858" s="201" t="n">
        <v>337</v>
      </c>
      <c r="D1858" s="201" t="n">
        <v>4</v>
      </c>
      <c r="E1858" s="8" t="n">
        <v>43524</v>
      </c>
      <c r="F1858" s="201" t="n">
        <v>5280</v>
      </c>
      <c r="G1858" s="201" t="n">
        <v>8792</v>
      </c>
      <c r="H1858" s="201" t="n">
        <v>7715</v>
      </c>
      <c r="I1858" s="201" t="n">
        <v>7</v>
      </c>
      <c r="J1858" s="9">
        <f>+(((G1858-F1858)-(H1858-F1858))/(H1858-F1858))*100</f>
        <v/>
      </c>
      <c r="K1858" s="33">
        <f>AVERAGE(J1858:J1859)</f>
        <v/>
      </c>
      <c r="L1858" s="33">
        <f>_xlfn.STDEV.S(J1858,J1859)</f>
        <v/>
      </c>
      <c r="M1858" s="13" t="n"/>
      <c r="O1858" s="295">
        <f>+(H1858-F1858)/10</f>
        <v/>
      </c>
      <c r="P1858" s="26" t="inlineStr">
        <is>
          <t>FALSO</t>
        </is>
      </c>
      <c r="Q1858" s="26" t="inlineStr">
        <is>
          <t>FALSO</t>
        </is>
      </c>
      <c r="R1858" s="149" t="inlineStr">
        <is>
          <t>Esperado</t>
        </is>
      </c>
      <c r="S1858" s="149" t="inlineStr">
        <is>
          <t>No esperado</t>
        </is>
      </c>
      <c r="T1858" s="149" t="inlineStr">
        <is>
          <t>Dato Válido</t>
        </is>
      </c>
      <c r="U1858" s="149" t="n"/>
    </row>
    <row r="1859" ht="15.75" customHeight="1" s="412">
      <c r="A1859" s="5" t="n">
        <v>1214</v>
      </c>
      <c r="B1859" s="252" t="n">
        <v>168</v>
      </c>
      <c r="C1859" s="201" t="n">
        <v>337</v>
      </c>
      <c r="D1859" s="201" t="n">
        <v>4</v>
      </c>
      <c r="E1859" s="8" t="n">
        <v>43524</v>
      </c>
      <c r="F1859" s="201" t="n">
        <v>5212</v>
      </c>
      <c r="G1859" s="201" t="n">
        <v>8876</v>
      </c>
      <c r="H1859" s="201" t="n">
        <v>7734</v>
      </c>
      <c r="I1859" s="201" t="n"/>
      <c r="J1859" s="9">
        <f>+(((G1859-F1859)-(H1859-F1859))/(H1859-F1859))*100</f>
        <v/>
      </c>
      <c r="K1859" s="33" t="n"/>
      <c r="L1859" s="33" t="n"/>
      <c r="M1859" s="13" t="n"/>
      <c r="O1859" s="295">
        <f>+(H1859-F1859)/10</f>
        <v/>
      </c>
      <c r="P1859" s="26" t="inlineStr">
        <is>
          <t>FALSO</t>
        </is>
      </c>
      <c r="Q1859" s="26" t="inlineStr">
        <is>
          <t>FALSO</t>
        </is>
      </c>
      <c r="R1859" s="149" t="inlineStr">
        <is>
          <t>Esperado</t>
        </is>
      </c>
      <c r="S1859" s="149" t="inlineStr">
        <is>
          <t>No esperado</t>
        </is>
      </c>
      <c r="T1859" s="149" t="inlineStr">
        <is>
          <t>Dato Válido</t>
        </is>
      </c>
      <c r="U1859" s="149" t="n"/>
    </row>
    <row r="1860" ht="15.75" customHeight="1" s="412">
      <c r="A1860" s="5" t="n">
        <v>1863</v>
      </c>
      <c r="B1860" s="252" t="n">
        <v>167</v>
      </c>
      <c r="C1860" s="201" t="n">
        <v>337</v>
      </c>
      <c r="D1860" s="201" t="n">
        <v>6</v>
      </c>
      <c r="E1860" s="8" t="n">
        <v>43535</v>
      </c>
      <c r="F1860" s="201" t="n">
        <v>5280</v>
      </c>
      <c r="G1860" s="201" t="n">
        <v>8776</v>
      </c>
      <c r="H1860" s="201" t="n">
        <v>7928</v>
      </c>
      <c r="I1860" s="201" t="n">
        <v>7</v>
      </c>
      <c r="J1860" s="9">
        <f>+(((G1860-F1860)-(H1860-F1860))/(H1860-F1860))*100</f>
        <v/>
      </c>
      <c r="K1860" s="33">
        <f>AVERAGE(J1860:J1861)</f>
        <v/>
      </c>
      <c r="L1860" s="33">
        <f>_xlfn.STDEV.S(J1860,J1861)</f>
        <v/>
      </c>
      <c r="M1860" s="13" t="n"/>
      <c r="O1860" s="295">
        <f>+(H1860-F1860)/10</f>
        <v/>
      </c>
      <c r="P1860" s="26" t="inlineStr">
        <is>
          <t>VERDADERO</t>
        </is>
      </c>
      <c r="Q1860" s="26" t="inlineStr">
        <is>
          <t>FALSO</t>
        </is>
      </c>
      <c r="R1860" s="149" t="inlineStr">
        <is>
          <t>Esperado</t>
        </is>
      </c>
      <c r="S1860" s="149" t="inlineStr">
        <is>
          <t>Esperado</t>
        </is>
      </c>
      <c r="T1860" s="149" t="inlineStr">
        <is>
          <t>Dato Válido</t>
        </is>
      </c>
      <c r="U1860" s="149" t="n"/>
    </row>
    <row r="1861" ht="15.75" customHeight="1" s="412">
      <c r="A1861" s="5" t="n">
        <v>1864</v>
      </c>
      <c r="B1861" s="252" t="n">
        <v>168</v>
      </c>
      <c r="C1861" s="201" t="n">
        <v>337</v>
      </c>
      <c r="D1861" s="201" t="n">
        <v>6</v>
      </c>
      <c r="E1861" s="8" t="n">
        <v>43535</v>
      </c>
      <c r="F1861" s="201" t="n">
        <v>5212</v>
      </c>
      <c r="G1861" s="201" t="n">
        <v>8692</v>
      </c>
      <c r="H1861" s="201" t="n">
        <v>7809</v>
      </c>
      <c r="I1861" s="201" t="n"/>
      <c r="J1861" s="9">
        <f>+(((G1861-F1861)-(H1861-F1861))/(H1861-F1861))*100</f>
        <v/>
      </c>
      <c r="K1861" s="13" t="n"/>
      <c r="L1861" s="13" t="n"/>
      <c r="M1861" s="13" t="n"/>
      <c r="O1861" s="295">
        <f>+(H1861-F1861)/10</f>
        <v/>
      </c>
      <c r="P1861" s="26" t="inlineStr">
        <is>
          <t>FALSO</t>
        </is>
      </c>
      <c r="Q1861" s="26" t="inlineStr">
        <is>
          <t>FALSO</t>
        </is>
      </c>
      <c r="R1861" s="149" t="inlineStr">
        <is>
          <t>No esperado</t>
        </is>
      </c>
      <c r="S1861" s="149" t="inlineStr">
        <is>
          <t>No esperado</t>
        </is>
      </c>
      <c r="T1861" s="149" t="inlineStr">
        <is>
          <t>Dato Válido</t>
        </is>
      </c>
      <c r="U1861" s="149" t="n"/>
    </row>
    <row r="1862" ht="15.75" customHeight="1" s="412">
      <c r="A1862" s="15" t="n">
        <v>2529</v>
      </c>
      <c r="B1862" s="16" t="n">
        <v>117</v>
      </c>
      <c r="C1862" s="17" t="n">
        <v>337</v>
      </c>
      <c r="D1862" s="17" t="n">
        <v>9</v>
      </c>
      <c r="E1862" s="18" t="n">
        <v>43557</v>
      </c>
      <c r="F1862" s="19" t="n">
        <v>5221</v>
      </c>
      <c r="G1862" s="17" t="n">
        <v>8456</v>
      </c>
      <c r="H1862" s="17" t="n">
        <v>7853</v>
      </c>
      <c r="I1862" s="201" t="n"/>
      <c r="J1862" s="9">
        <f>+(((G1862-F1862)-(H1862-F1862))/(H1862-F1862))*100</f>
        <v/>
      </c>
      <c r="K1862" s="33">
        <f>AVERAGE(J1862:J1863)</f>
        <v/>
      </c>
      <c r="L1862" s="33">
        <f>_xlfn.STDEV.S(J1862,J1863)</f>
        <v/>
      </c>
      <c r="M1862" s="13" t="n"/>
      <c r="O1862" s="295">
        <f>+(H1862-F1862)/10</f>
        <v/>
      </c>
      <c r="P1862" s="26" t="inlineStr">
        <is>
          <t>FALSO</t>
        </is>
      </c>
      <c r="Q1862" s="26" t="inlineStr">
        <is>
          <t>FALSO</t>
        </is>
      </c>
      <c r="R1862" s="149" t="inlineStr">
        <is>
          <t>Esperado</t>
        </is>
      </c>
      <c r="S1862" s="149" t="inlineStr">
        <is>
          <t>Esperado</t>
        </is>
      </c>
      <c r="T1862" s="149" t="inlineStr">
        <is>
          <t>Dato Válido</t>
        </is>
      </c>
      <c r="U1862" s="149" t="n"/>
    </row>
    <row r="1863" ht="15.75" customHeight="1" s="412">
      <c r="A1863" s="15" t="n">
        <v>2530</v>
      </c>
      <c r="B1863" s="16" t="n">
        <v>118</v>
      </c>
      <c r="C1863" s="17" t="n">
        <v>337</v>
      </c>
      <c r="D1863" s="17" t="n">
        <v>9</v>
      </c>
      <c r="E1863" s="18" t="n">
        <v>43557</v>
      </c>
      <c r="F1863" s="19" t="n">
        <v>5249</v>
      </c>
      <c r="G1863" s="17" t="n">
        <v>8406</v>
      </c>
      <c r="H1863" s="17" t="n">
        <v>7807</v>
      </c>
      <c r="I1863" s="201" t="n"/>
      <c r="J1863" s="9">
        <f>+(((G1863-F1863)-(H1863-F1863))/(H1863-F1863))*100</f>
        <v/>
      </c>
      <c r="K1863" s="13" t="n"/>
      <c r="L1863" s="13" t="n"/>
      <c r="M1863" s="13" t="n"/>
      <c r="O1863" s="295">
        <f>+(H1863-F1863)/10</f>
        <v/>
      </c>
      <c r="P1863" s="26" t="inlineStr">
        <is>
          <t>FALSO</t>
        </is>
      </c>
      <c r="Q1863" s="26" t="inlineStr">
        <is>
          <t>FALSO</t>
        </is>
      </c>
      <c r="R1863" s="149" t="inlineStr">
        <is>
          <t>No esperado</t>
        </is>
      </c>
      <c r="S1863" s="149" t="inlineStr">
        <is>
          <t>Esperado</t>
        </is>
      </c>
      <c r="T1863" s="149" t="inlineStr">
        <is>
          <t>Dato Válido</t>
        </is>
      </c>
      <c r="U1863" s="149" t="n"/>
    </row>
    <row r="1864" ht="15.75" customHeight="1" s="412">
      <c r="A1864" s="15" t="n">
        <v>3179</v>
      </c>
      <c r="B1864" s="16" t="n">
        <v>119</v>
      </c>
      <c r="C1864" s="17" t="n">
        <v>337</v>
      </c>
      <c r="D1864" s="17" t="n">
        <v>12</v>
      </c>
      <c r="E1864" s="18" t="n">
        <v>43577</v>
      </c>
      <c r="F1864" s="19" t="n">
        <v>5212</v>
      </c>
      <c r="G1864" s="17" t="n">
        <v>8097</v>
      </c>
      <c r="H1864" s="17" t="n">
        <v>7711</v>
      </c>
      <c r="I1864" s="17" t="n"/>
      <c r="J1864" s="9">
        <f>+(((G1864-F1864)-(H1864-F1864))/(H1864-F1864))*100</f>
        <v/>
      </c>
      <c r="K1864" s="33">
        <f>AVERAGE(J1864:J1865)</f>
        <v/>
      </c>
      <c r="L1864" s="33">
        <f>_xlfn.STDEV.S(J1864,J1865)</f>
        <v/>
      </c>
      <c r="M1864" s="13">
        <f>(K1862-K1864)/20</f>
        <v/>
      </c>
      <c r="N1864" s="295">
        <f>(K1860-K1864)/42</f>
        <v/>
      </c>
      <c r="O1864" s="295">
        <f>+(H1864-F1864)/10</f>
        <v/>
      </c>
      <c r="P1864" s="26" t="inlineStr">
        <is>
          <t>FALSO</t>
        </is>
      </c>
      <c r="Q1864" s="26" t="inlineStr">
        <is>
          <t>VERDADERO</t>
        </is>
      </c>
      <c r="R1864" s="149" t="inlineStr">
        <is>
          <t>No esperado</t>
        </is>
      </c>
      <c r="S1864" s="149" t="inlineStr">
        <is>
          <t>Esperado</t>
        </is>
      </c>
      <c r="T1864" s="149" t="inlineStr">
        <is>
          <t>Dato Válido</t>
        </is>
      </c>
      <c r="U1864" s="149" t="n"/>
    </row>
    <row r="1865" ht="15.75" customHeight="1" s="412">
      <c r="A1865" s="15" t="n">
        <v>3180</v>
      </c>
      <c r="B1865" s="16" t="n">
        <v>120</v>
      </c>
      <c r="C1865" s="17" t="n">
        <v>337</v>
      </c>
      <c r="D1865" s="17" t="n">
        <v>12</v>
      </c>
      <c r="E1865" s="18" t="n">
        <v>43577</v>
      </c>
      <c r="F1865" s="19" t="n">
        <v>5196</v>
      </c>
      <c r="G1865" s="17" t="n">
        <v>8082</v>
      </c>
      <c r="H1865" s="17" t="n">
        <v>7699</v>
      </c>
      <c r="I1865" s="17" t="n"/>
      <c r="J1865" s="9">
        <f>+(((G1865-F1865)-(H1865-F1865))/(H1865-F1865))*100</f>
        <v/>
      </c>
      <c r="K1865" s="13" t="n"/>
      <c r="L1865" s="13" t="n"/>
      <c r="M1865" s="13" t="n"/>
      <c r="O1865" s="295">
        <f>+(H1865-F1865)/10</f>
        <v/>
      </c>
      <c r="P1865" s="26" t="inlineStr">
        <is>
          <t>FALSO</t>
        </is>
      </c>
      <c r="Q1865" s="26" t="inlineStr">
        <is>
          <t>FALSO</t>
        </is>
      </c>
      <c r="R1865" s="149" t="inlineStr">
        <is>
          <t>Esperado</t>
        </is>
      </c>
      <c r="S1865" s="149" t="inlineStr">
        <is>
          <t>Esperado</t>
        </is>
      </c>
      <c r="T1865" s="149" t="inlineStr">
        <is>
          <t>Dato Válido</t>
        </is>
      </c>
      <c r="U1865" s="149" t="n"/>
    </row>
    <row r="1866" ht="15.75" customHeight="1" s="412">
      <c r="A1866" s="5" t="n">
        <v>561</v>
      </c>
      <c r="B1866" s="252" t="n">
        <v>211</v>
      </c>
      <c r="C1866" s="255" t="n">
        <v>338</v>
      </c>
      <c r="D1866" s="255" t="n">
        <v>2</v>
      </c>
      <c r="E1866" s="58" t="n">
        <v>43517</v>
      </c>
      <c r="F1866" s="255" t="n">
        <v>5194</v>
      </c>
      <c r="G1866" s="255" t="n">
        <v>8955</v>
      </c>
      <c r="H1866" s="255" t="n">
        <v>7570</v>
      </c>
      <c r="I1866" s="255" t="n">
        <v>10</v>
      </c>
      <c r="J1866" s="59">
        <f>+(((G1866-F1866)-(H1866-F1866))/(H1866-F1866))*100</f>
        <v/>
      </c>
      <c r="K1866" s="34">
        <f>AVERAGE(J1866:J1867)</f>
        <v/>
      </c>
      <c r="L1866" s="34">
        <f>_xlfn.STDEV.S(J1866,J1867)</f>
        <v/>
      </c>
      <c r="M1866" s="35" t="n">
        <v>3</v>
      </c>
      <c r="O1866" s="295">
        <f>+(H1866-F1866)/10</f>
        <v/>
      </c>
      <c r="P1866" s="26" t="inlineStr">
        <is>
          <t>FALSO</t>
        </is>
      </c>
      <c r="Q1866" s="26" t="inlineStr">
        <is>
          <t>FALSO</t>
        </is>
      </c>
      <c r="R1866" s="149" t="inlineStr">
        <is>
          <t>Esperado</t>
        </is>
      </c>
      <c r="S1866" s="149" t="inlineStr">
        <is>
          <t>Esperado</t>
        </is>
      </c>
      <c r="T1866" s="149" t="inlineStr">
        <is>
          <t>Dato Válido</t>
        </is>
      </c>
      <c r="U1866" s="149" t="n"/>
    </row>
    <row r="1867" ht="15.75" customHeight="1" s="412">
      <c r="A1867" s="5" t="n">
        <v>562</v>
      </c>
      <c r="B1867" s="252" t="n">
        <v>212</v>
      </c>
      <c r="C1867" s="255" t="n">
        <v>338</v>
      </c>
      <c r="D1867" s="255" t="n">
        <v>2</v>
      </c>
      <c r="E1867" s="58" t="n">
        <v>43517</v>
      </c>
      <c r="F1867" s="255" t="n">
        <v>5225</v>
      </c>
      <c r="G1867" s="255" t="n">
        <v>8775</v>
      </c>
      <c r="H1867" s="255" t="n">
        <v>7460</v>
      </c>
      <c r="I1867" s="255" t="n"/>
      <c r="J1867" s="59">
        <f>+(((G1867-F1867)-(H1867-F1867))/(H1867-F1867))*100</f>
        <v/>
      </c>
      <c r="K1867" s="34" t="n"/>
      <c r="L1867" s="34" t="n"/>
      <c r="M1867" s="35" t="n"/>
      <c r="O1867" s="295">
        <f>+(H1867-F1867)/10</f>
        <v/>
      </c>
      <c r="P1867" s="26" t="inlineStr">
        <is>
          <t>FALSO</t>
        </is>
      </c>
      <c r="Q1867" s="26" t="inlineStr">
        <is>
          <t>FALSO</t>
        </is>
      </c>
      <c r="R1867" s="149" t="inlineStr">
        <is>
          <t>No esperado</t>
        </is>
      </c>
      <c r="S1867" s="149" t="inlineStr">
        <is>
          <t>Esperado</t>
        </is>
      </c>
      <c r="T1867" s="149" t="inlineStr">
        <is>
          <t>Dato Válido</t>
        </is>
      </c>
      <c r="U1867" s="149" t="n"/>
    </row>
    <row r="1868" ht="15.75" customHeight="1" s="412">
      <c r="A1868" s="5" t="n">
        <v>1215</v>
      </c>
      <c r="B1868" s="252" t="n">
        <v>169</v>
      </c>
      <c r="C1868" s="255" t="n">
        <v>338</v>
      </c>
      <c r="D1868" s="255" t="n">
        <v>4</v>
      </c>
      <c r="E1868" s="58" t="n">
        <v>43524</v>
      </c>
      <c r="F1868" s="255" t="n">
        <v>5223</v>
      </c>
      <c r="G1868" s="255" t="n">
        <v>9159</v>
      </c>
      <c r="H1868" s="255" t="n">
        <v>7753</v>
      </c>
      <c r="I1868" s="255" t="n">
        <v>8</v>
      </c>
      <c r="J1868" s="59">
        <f>+(((G1868-F1868)-(H1868-F1868))/(H1868-F1868))*100</f>
        <v/>
      </c>
      <c r="K1868" s="34">
        <f>AVERAGE(J1868:J1869)</f>
        <v/>
      </c>
      <c r="L1868" s="34">
        <f>_xlfn.STDEV.S(J1868,J1869)</f>
        <v/>
      </c>
      <c r="M1868" s="35" t="n"/>
      <c r="O1868" s="295">
        <f>+(H1868-F1868)/10</f>
        <v/>
      </c>
      <c r="P1868" s="26" t="inlineStr">
        <is>
          <t>FALSO</t>
        </is>
      </c>
      <c r="Q1868" s="26" t="inlineStr">
        <is>
          <t>FALSO</t>
        </is>
      </c>
      <c r="R1868" s="149" t="inlineStr">
        <is>
          <t>Esperado</t>
        </is>
      </c>
      <c r="S1868" s="149" t="inlineStr">
        <is>
          <t>Esperado</t>
        </is>
      </c>
      <c r="T1868" s="149" t="inlineStr">
        <is>
          <t>Dato Válido</t>
        </is>
      </c>
      <c r="U1868" s="149" t="n"/>
    </row>
    <row r="1869" ht="15.75" customHeight="1" s="412">
      <c r="A1869" s="5" t="n">
        <v>1216</v>
      </c>
      <c r="B1869" s="252" t="n">
        <v>170</v>
      </c>
      <c r="C1869" s="255" t="n">
        <v>338</v>
      </c>
      <c r="D1869" s="255" t="n">
        <v>4</v>
      </c>
      <c r="E1869" s="58" t="n">
        <v>43524</v>
      </c>
      <c r="F1869" s="255" t="n">
        <v>5223</v>
      </c>
      <c r="G1869" s="255" t="n">
        <v>9049</v>
      </c>
      <c r="H1869" s="255" t="n">
        <v>7686</v>
      </c>
      <c r="I1869" s="255" t="n"/>
      <c r="J1869" s="59">
        <f>+(((G1869-F1869)-(H1869-F1869))/(H1869-F1869))*100</f>
        <v/>
      </c>
      <c r="K1869" s="35" t="n"/>
      <c r="L1869" s="35" t="n"/>
      <c r="M1869" s="35" t="n"/>
      <c r="O1869" s="295">
        <f>+(H1869-F1869)/10</f>
        <v/>
      </c>
      <c r="P1869" s="26" t="inlineStr">
        <is>
          <t>FALSO</t>
        </is>
      </c>
      <c r="Q1869" s="26" t="inlineStr">
        <is>
          <t>FALSO</t>
        </is>
      </c>
      <c r="R1869" s="149" t="inlineStr">
        <is>
          <t>No esperado</t>
        </is>
      </c>
      <c r="S1869" s="149" t="inlineStr">
        <is>
          <t>Esperado</t>
        </is>
      </c>
      <c r="T1869" s="149" t="inlineStr">
        <is>
          <t>Dato Válido</t>
        </is>
      </c>
      <c r="U1869" s="149" t="n"/>
    </row>
    <row r="1870" ht="15.75" customHeight="1" s="412">
      <c r="A1870" s="5" t="n">
        <v>1865</v>
      </c>
      <c r="B1870" s="252" t="n">
        <v>169</v>
      </c>
      <c r="C1870" s="255" t="n">
        <v>338</v>
      </c>
      <c r="D1870" s="255" t="n">
        <v>6</v>
      </c>
      <c r="E1870" s="58" t="n">
        <v>43535</v>
      </c>
      <c r="F1870" s="255" t="n">
        <v>5223</v>
      </c>
      <c r="G1870" s="255" t="n">
        <v>8805</v>
      </c>
      <c r="H1870" s="255" t="n">
        <v>7815</v>
      </c>
      <c r="I1870" s="255" t="n">
        <v>6</v>
      </c>
      <c r="J1870" s="59">
        <f>+(((G1870-F1870)-(H1870-F1870))/(H1870-F1870))*100</f>
        <v/>
      </c>
      <c r="K1870" s="34">
        <f>AVERAGE(J1870:J1871)</f>
        <v/>
      </c>
      <c r="L1870" s="34">
        <f>_xlfn.STDEV.S(J1870,J1871)</f>
        <v/>
      </c>
      <c r="M1870" s="35" t="n"/>
      <c r="O1870" s="295">
        <f>+(H1870-F1870)/10</f>
        <v/>
      </c>
      <c r="P1870" s="26" t="inlineStr">
        <is>
          <t>VERDADERO</t>
        </is>
      </c>
      <c r="Q1870" s="26" t="inlineStr">
        <is>
          <t>FALSO</t>
        </is>
      </c>
      <c r="R1870" s="149" t="inlineStr">
        <is>
          <t>Esperado</t>
        </is>
      </c>
      <c r="S1870" s="149" t="inlineStr">
        <is>
          <t>Esperado</t>
        </is>
      </c>
      <c r="T1870" s="149" t="inlineStr">
        <is>
          <t>Dato Válido</t>
        </is>
      </c>
      <c r="U1870" s="149" t="n"/>
    </row>
    <row r="1871" ht="15.75" customHeight="1" s="412">
      <c r="A1871" s="5" t="n">
        <v>1866</v>
      </c>
      <c r="B1871" s="252" t="n">
        <v>170</v>
      </c>
      <c r="C1871" s="255" t="n">
        <v>338</v>
      </c>
      <c r="D1871" s="255" t="n">
        <v>6</v>
      </c>
      <c r="E1871" s="58" t="n">
        <v>43535</v>
      </c>
      <c r="F1871" s="255" t="n">
        <v>5223</v>
      </c>
      <c r="G1871" s="255" t="n">
        <v>8595</v>
      </c>
      <c r="H1871" s="255" t="n">
        <v>7645</v>
      </c>
      <c r="I1871" s="255" t="n"/>
      <c r="J1871" s="59">
        <f>+(((G1871-F1871)-(H1871-F1871))/(H1871-F1871))*100</f>
        <v/>
      </c>
      <c r="K1871" s="34" t="n"/>
      <c r="L1871" s="34" t="n"/>
      <c r="M1871" s="35" t="n"/>
      <c r="O1871" s="295">
        <f>+(H1871-F1871)/10</f>
        <v/>
      </c>
      <c r="P1871" s="26" t="inlineStr">
        <is>
          <t>FALSO</t>
        </is>
      </c>
      <c r="Q1871" s="26" t="inlineStr">
        <is>
          <t>FALSO</t>
        </is>
      </c>
      <c r="R1871" s="149" t="inlineStr">
        <is>
          <t>No esperado</t>
        </is>
      </c>
      <c r="S1871" s="149" t="inlineStr">
        <is>
          <t>No esperado</t>
        </is>
      </c>
      <c r="T1871" s="149" t="inlineStr">
        <is>
          <t>Dato Válido</t>
        </is>
      </c>
      <c r="U1871" s="149" t="n"/>
    </row>
    <row r="1872" ht="15.75" customHeight="1" s="412">
      <c r="A1872" s="15" t="n">
        <v>2531</v>
      </c>
      <c r="B1872" s="16" t="n">
        <v>119</v>
      </c>
      <c r="C1872" s="60" t="n">
        <v>338</v>
      </c>
      <c r="D1872" s="60" t="n">
        <v>9</v>
      </c>
      <c r="E1872" s="61" t="n">
        <v>43557</v>
      </c>
      <c r="F1872" s="62" t="n">
        <v>5212</v>
      </c>
      <c r="G1872" s="60" t="n">
        <v>8505</v>
      </c>
      <c r="H1872" s="60" t="n">
        <v>7949</v>
      </c>
      <c r="I1872" s="255" t="n"/>
      <c r="J1872" s="59">
        <f>+(((G1872-F1872)-(H1872-F1872))/(H1872-F1872))*100</f>
        <v/>
      </c>
      <c r="K1872" s="34">
        <f>AVERAGE(J1872:J1873)</f>
        <v/>
      </c>
      <c r="L1872" s="34">
        <f>_xlfn.STDEV.S(J1872,J1873)</f>
        <v/>
      </c>
      <c r="M1872" s="35" t="n"/>
      <c r="O1872" s="295">
        <f>+(H1872-F1872)/10</f>
        <v/>
      </c>
      <c r="P1872" s="26" t="inlineStr">
        <is>
          <t>FALSO</t>
        </is>
      </c>
      <c r="Q1872" s="26" t="inlineStr">
        <is>
          <t>FALSO</t>
        </is>
      </c>
      <c r="R1872" s="149" t="inlineStr">
        <is>
          <t>Esperado</t>
        </is>
      </c>
      <c r="S1872" s="149" t="inlineStr">
        <is>
          <t>Esperado</t>
        </is>
      </c>
      <c r="T1872" s="149" t="inlineStr">
        <is>
          <t>Dato Válido</t>
        </is>
      </c>
      <c r="U1872" s="149" t="n"/>
    </row>
    <row r="1873" ht="15.75" customHeight="1" s="412">
      <c r="A1873" s="15" t="n">
        <v>2532</v>
      </c>
      <c r="B1873" s="16" t="n">
        <v>120</v>
      </c>
      <c r="C1873" s="60" t="n">
        <v>338</v>
      </c>
      <c r="D1873" s="60" t="n">
        <v>9</v>
      </c>
      <c r="E1873" s="61" t="n">
        <v>43557</v>
      </c>
      <c r="F1873" s="62" t="n">
        <v>5196</v>
      </c>
      <c r="G1873" s="60" t="n">
        <v>8032</v>
      </c>
      <c r="H1873" s="60" t="n">
        <v>7556</v>
      </c>
      <c r="I1873" s="255" t="n"/>
      <c r="J1873" s="59">
        <f>+(((G1873-F1873)-(H1873-F1873))/(H1873-F1873))*100</f>
        <v/>
      </c>
      <c r="K1873" s="35" t="n"/>
      <c r="L1873" s="35" t="n"/>
      <c r="M1873" s="35" t="n"/>
      <c r="O1873" s="295">
        <f>+(H1873-F1873)/10</f>
        <v/>
      </c>
      <c r="P1873" s="26" t="inlineStr">
        <is>
          <t>FALSO</t>
        </is>
      </c>
      <c r="Q1873" s="26" t="inlineStr">
        <is>
          <t>FALSO</t>
        </is>
      </c>
      <c r="R1873" s="149" t="inlineStr">
        <is>
          <t>No esperado</t>
        </is>
      </c>
      <c r="S1873" s="149" t="inlineStr">
        <is>
          <t>Esperado</t>
        </is>
      </c>
      <c r="T1873" s="149" t="inlineStr">
        <is>
          <t>Dato Válido</t>
        </is>
      </c>
      <c r="U1873" s="149" t="n"/>
    </row>
    <row r="1874" ht="15.75" customHeight="1" s="412">
      <c r="A1874" s="15" t="n">
        <v>3181</v>
      </c>
      <c r="B1874" s="16" t="n">
        <v>121</v>
      </c>
      <c r="C1874" s="60" t="n">
        <v>338</v>
      </c>
      <c r="D1874" s="60" t="n">
        <v>12</v>
      </c>
      <c r="E1874" s="61" t="n">
        <v>43577</v>
      </c>
      <c r="F1874" s="62" t="n">
        <v>5262</v>
      </c>
      <c r="G1874" s="60" t="n">
        <v>8504</v>
      </c>
      <c r="H1874" s="60" t="n">
        <v>8070</v>
      </c>
      <c r="I1874" s="60" t="n"/>
      <c r="J1874" s="59">
        <f>+(((G1874-F1874)-(H1874-F1874))/(H1874-F1874))*100</f>
        <v/>
      </c>
      <c r="K1874" s="34">
        <f>AVERAGE(J1874:J1875)</f>
        <v/>
      </c>
      <c r="L1874" s="34">
        <f>_xlfn.STDEV.S(J1874,J1875)</f>
        <v/>
      </c>
      <c r="M1874" s="35">
        <f>(K1872-K1874)/20</f>
        <v/>
      </c>
      <c r="N1874" s="295">
        <f>(K1870-K1874)/42</f>
        <v/>
      </c>
      <c r="O1874" s="295">
        <f>+(H1874-F1874)/10</f>
        <v/>
      </c>
      <c r="P1874" s="26" t="inlineStr">
        <is>
          <t>FALSO</t>
        </is>
      </c>
      <c r="Q1874" s="26" t="inlineStr">
        <is>
          <t>VERDADERO</t>
        </is>
      </c>
      <c r="R1874" s="149" t="inlineStr">
        <is>
          <t>Esperado</t>
        </is>
      </c>
      <c r="S1874" s="149" t="inlineStr">
        <is>
          <t>Esperado</t>
        </is>
      </c>
      <c r="T1874" s="149" t="inlineStr">
        <is>
          <t>Dato Válido</t>
        </is>
      </c>
      <c r="U1874" s="149" t="n"/>
    </row>
    <row r="1875" ht="15.75" customHeight="1" s="412">
      <c r="A1875" s="15" t="n">
        <v>3182</v>
      </c>
      <c r="B1875" s="16" t="n">
        <v>122</v>
      </c>
      <c r="C1875" s="60" t="n">
        <v>338</v>
      </c>
      <c r="D1875" s="60" t="n">
        <v>12</v>
      </c>
      <c r="E1875" s="61" t="n">
        <v>43577</v>
      </c>
      <c r="F1875" s="62" t="n">
        <v>5223</v>
      </c>
      <c r="G1875" s="60" t="n">
        <v>8427</v>
      </c>
      <c r="H1875" s="60" t="n">
        <v>7998</v>
      </c>
      <c r="I1875" s="60" t="n"/>
      <c r="J1875" s="59">
        <f>+(((G1875-F1875)-(H1875-F1875))/(H1875-F1875))*100</f>
        <v/>
      </c>
      <c r="K1875" s="35" t="n"/>
      <c r="L1875" s="35" t="n"/>
      <c r="M1875" s="35" t="n"/>
      <c r="O1875" s="295">
        <f>+(H1875-F1875)/10</f>
        <v/>
      </c>
      <c r="P1875" s="26" t="inlineStr">
        <is>
          <t>FALSO</t>
        </is>
      </c>
      <c r="Q1875" s="26" t="inlineStr">
        <is>
          <t>FALSO</t>
        </is>
      </c>
      <c r="R1875" s="149" t="inlineStr">
        <is>
          <t>No esperado</t>
        </is>
      </c>
      <c r="S1875" s="149" t="inlineStr">
        <is>
          <t>Esperado</t>
        </is>
      </c>
      <c r="T1875" s="149" t="inlineStr">
        <is>
          <t>Dato Válido</t>
        </is>
      </c>
      <c r="U1875" s="149" t="n"/>
    </row>
    <row r="1876" ht="15.75" customHeight="1" s="412">
      <c r="A1876" s="5" t="n">
        <v>227</v>
      </c>
      <c r="B1876" s="252" t="n">
        <v>227</v>
      </c>
      <c r="C1876" s="201" t="n">
        <v>339</v>
      </c>
      <c r="D1876" s="201" t="n">
        <v>1</v>
      </c>
      <c r="E1876" s="8" t="n">
        <v>43514</v>
      </c>
      <c r="F1876" s="201" t="n">
        <v>5247</v>
      </c>
      <c r="G1876" s="201" t="n">
        <v>8435</v>
      </c>
      <c r="H1876" s="201" t="n">
        <v>7870</v>
      </c>
      <c r="I1876" s="201" t="n">
        <v>9</v>
      </c>
      <c r="J1876" s="9">
        <f>+(((G1876-F1876)-(H1876-F1876))/(H1876-F1876))*100</f>
        <v/>
      </c>
      <c r="K1876" s="33">
        <f>AVERAGE(J1876:J1877)</f>
        <v/>
      </c>
      <c r="L1876" s="33">
        <f>_xlfn.STDEV.S(J1876,J1877)</f>
        <v/>
      </c>
      <c r="M1876" s="13" t="n">
        <v>1</v>
      </c>
      <c r="O1876" s="295">
        <f>+(H1876-F1876)/10</f>
        <v/>
      </c>
      <c r="P1876" s="26" t="inlineStr">
        <is>
          <t>FALSO</t>
        </is>
      </c>
      <c r="Q1876" s="26" t="inlineStr">
        <is>
          <t>FALSO</t>
        </is>
      </c>
      <c r="R1876" s="149" t="inlineStr">
        <is>
          <t>Esperado</t>
        </is>
      </c>
      <c r="S1876" s="149" t="inlineStr">
        <is>
          <t>Esperado</t>
        </is>
      </c>
      <c r="T1876" s="149" t="inlineStr">
        <is>
          <t>Se descarta</t>
        </is>
      </c>
      <c r="U1876" s="149" t="n"/>
    </row>
    <row r="1877" ht="15.75" customHeight="1" s="412">
      <c r="A1877" s="5" t="n">
        <v>228</v>
      </c>
      <c r="B1877" s="252" t="n">
        <v>228</v>
      </c>
      <c r="C1877" s="201" t="n">
        <v>339</v>
      </c>
      <c r="D1877" s="201" t="n">
        <v>1</v>
      </c>
      <c r="E1877" s="8" t="n">
        <v>43514</v>
      </c>
      <c r="F1877" s="201" t="n">
        <v>5238</v>
      </c>
      <c r="G1877" s="201" t="n">
        <v>7987</v>
      </c>
      <c r="H1877" s="201" t="n">
        <v>7498</v>
      </c>
      <c r="I1877" s="201" t="n"/>
      <c r="J1877" s="9">
        <f>+(((G1877-F1877)-(H1877-F1877))/(H1877-F1877))*100</f>
        <v/>
      </c>
      <c r="K1877" s="13" t="n"/>
      <c r="L1877" s="13" t="n"/>
      <c r="M1877" s="13" t="n"/>
      <c r="O1877" s="295">
        <f>+(H1877-F1877)/10</f>
        <v/>
      </c>
      <c r="P1877" s="26" t="inlineStr">
        <is>
          <t>FALSO</t>
        </is>
      </c>
      <c r="Q1877" s="26" t="inlineStr">
        <is>
          <t>FALSO</t>
        </is>
      </c>
      <c r="R1877" s="149" t="inlineStr">
        <is>
          <t>No esperado</t>
        </is>
      </c>
      <c r="S1877" s="149" t="inlineStr">
        <is>
          <t>Esperado</t>
        </is>
      </c>
      <c r="T1877" s="149" t="inlineStr">
        <is>
          <t>Se descarta</t>
        </is>
      </c>
      <c r="U1877" s="149" t="n"/>
    </row>
    <row r="1878" ht="15.75" customHeight="1" s="412">
      <c r="A1878" s="5" t="n">
        <v>881</v>
      </c>
      <c r="B1878" s="252" t="n">
        <v>227</v>
      </c>
      <c r="C1878" s="201" t="n">
        <v>339</v>
      </c>
      <c r="D1878" s="201" t="n">
        <v>3</v>
      </c>
      <c r="E1878" s="8" t="n">
        <v>43521</v>
      </c>
      <c r="F1878" s="201" t="n">
        <v>5247</v>
      </c>
      <c r="G1878" s="201" t="n">
        <v>8298</v>
      </c>
      <c r="H1878" s="201" t="n">
        <v>7820</v>
      </c>
      <c r="I1878" s="201" t="n">
        <v>8</v>
      </c>
      <c r="J1878" s="9">
        <f>+(((G1878-F1878)-(H1878-F1878))/(H1878-F1878))*100</f>
        <v/>
      </c>
      <c r="K1878" s="33">
        <f>AVERAGE(J1878:J1879)</f>
        <v/>
      </c>
      <c r="L1878" s="33">
        <f>_xlfn.STDEV.S(J1878,J1879)</f>
        <v/>
      </c>
      <c r="M1878" s="13" t="n"/>
      <c r="O1878" s="295">
        <f>+(H1878-F1878)/10</f>
        <v/>
      </c>
      <c r="P1878" s="26" t="inlineStr">
        <is>
          <t>FALSO</t>
        </is>
      </c>
      <c r="Q1878" s="26" t="inlineStr">
        <is>
          <t>FALSO</t>
        </is>
      </c>
      <c r="R1878" s="149" t="inlineStr">
        <is>
          <t>Esperado</t>
        </is>
      </c>
      <c r="S1878" s="149" t="inlineStr">
        <is>
          <t>Esperado</t>
        </is>
      </c>
      <c r="T1878" s="149" t="inlineStr">
        <is>
          <t>Se descarta</t>
        </is>
      </c>
      <c r="U1878" s="149" t="n"/>
    </row>
    <row r="1879" ht="15.75" customHeight="1" s="412">
      <c r="A1879" s="5" t="n">
        <v>882</v>
      </c>
      <c r="B1879" s="252" t="n">
        <v>228</v>
      </c>
      <c r="C1879" s="201" t="n">
        <v>339</v>
      </c>
      <c r="D1879" s="201" t="n">
        <v>3</v>
      </c>
      <c r="E1879" s="8" t="n">
        <v>43521</v>
      </c>
      <c r="F1879" s="201" t="n">
        <v>5238</v>
      </c>
      <c r="G1879" s="201" t="n">
        <v>8206</v>
      </c>
      <c r="H1879" s="201" t="n">
        <v>7755</v>
      </c>
      <c r="I1879" s="201" t="n"/>
      <c r="J1879" s="9">
        <f>+(((G1879-F1879)-(H1879-F1879))/(H1879-F1879))*100</f>
        <v/>
      </c>
      <c r="K1879" s="33" t="n"/>
      <c r="L1879" s="33" t="n"/>
      <c r="M1879" s="13" t="n"/>
      <c r="O1879" s="295">
        <f>+(H1879-F1879)/10</f>
        <v/>
      </c>
      <c r="P1879" s="26" t="inlineStr">
        <is>
          <t>FALSO</t>
        </is>
      </c>
      <c r="Q1879" s="26" t="inlineStr">
        <is>
          <t>FALSO</t>
        </is>
      </c>
      <c r="R1879" s="149" t="inlineStr">
        <is>
          <t>No esperado</t>
        </is>
      </c>
      <c r="S1879" s="149" t="inlineStr">
        <is>
          <t>Esperado</t>
        </is>
      </c>
      <c r="T1879" s="149" t="inlineStr">
        <is>
          <t>Se descarta</t>
        </is>
      </c>
      <c r="U1879" s="149" t="n"/>
    </row>
    <row r="1880" ht="15.75" customHeight="1" s="412">
      <c r="A1880" s="5" t="n">
        <v>1531</v>
      </c>
      <c r="B1880" s="252" t="n">
        <v>227</v>
      </c>
      <c r="C1880" s="201" t="n">
        <v>339</v>
      </c>
      <c r="D1880" s="201" t="n">
        <v>5</v>
      </c>
      <c r="E1880" s="8" t="n">
        <v>43531</v>
      </c>
      <c r="F1880" s="201" t="n">
        <v>5247</v>
      </c>
      <c r="G1880" s="201" t="n">
        <v>8658</v>
      </c>
      <c r="H1880" s="201" t="n">
        <v>8137</v>
      </c>
      <c r="I1880" s="201" t="n">
        <v>6</v>
      </c>
      <c r="J1880" s="9">
        <f>+(((G1880-F1880)-(H1880-F1880))/(H1880-F1880))*100</f>
        <v/>
      </c>
      <c r="K1880" s="33">
        <f>AVERAGE(J1880:J1881)</f>
        <v/>
      </c>
      <c r="L1880" s="33">
        <f>_xlfn.STDEV.S(J1880,J1881)</f>
        <v/>
      </c>
      <c r="M1880" s="13" t="n"/>
      <c r="O1880" s="295">
        <f>+(H1880-F1880)/10</f>
        <v/>
      </c>
      <c r="P1880" s="26" t="inlineStr">
        <is>
          <t>FALSO</t>
        </is>
      </c>
      <c r="Q1880" s="26" t="inlineStr">
        <is>
          <t>FALSO</t>
        </is>
      </c>
      <c r="R1880" s="149" t="inlineStr">
        <is>
          <t>Esperado</t>
        </is>
      </c>
      <c r="S1880" s="149" t="inlineStr">
        <is>
          <t>Esperado</t>
        </is>
      </c>
      <c r="T1880" s="149" t="inlineStr">
        <is>
          <t>Se descarta</t>
        </is>
      </c>
      <c r="U1880" s="149" t="n"/>
    </row>
    <row r="1881" ht="15.75" customHeight="1" s="412">
      <c r="A1881" s="5" t="n">
        <v>1532</v>
      </c>
      <c r="B1881" s="252" t="n">
        <v>228</v>
      </c>
      <c r="C1881" s="201" t="n">
        <v>339</v>
      </c>
      <c r="D1881" s="201" t="n">
        <v>5</v>
      </c>
      <c r="E1881" s="8" t="n">
        <v>43531</v>
      </c>
      <c r="F1881" s="201" t="n">
        <v>5238</v>
      </c>
      <c r="G1881" s="201" t="n">
        <v>8556</v>
      </c>
      <c r="H1881" s="201" t="n">
        <v>8065</v>
      </c>
      <c r="I1881" s="201" t="n"/>
      <c r="J1881" s="9">
        <f>+(((G1881-F1881)-(H1881-F1881))/(H1881-F1881))*100</f>
        <v/>
      </c>
      <c r="K1881" s="13" t="n"/>
      <c r="L1881" s="13" t="n"/>
      <c r="M1881" s="13" t="n"/>
      <c r="O1881" s="295">
        <f>+(H1881-F1881)/10</f>
        <v/>
      </c>
      <c r="P1881" s="26" t="inlineStr">
        <is>
          <t>FALSO</t>
        </is>
      </c>
      <c r="Q1881" s="26" t="inlineStr">
        <is>
          <t>FALSO</t>
        </is>
      </c>
      <c r="R1881" s="149" t="inlineStr">
        <is>
          <t>No esperado</t>
        </is>
      </c>
      <c r="S1881" s="149" t="inlineStr">
        <is>
          <t>Esperado</t>
        </is>
      </c>
      <c r="T1881" s="149" t="inlineStr">
        <is>
          <t>Se descarta</t>
        </is>
      </c>
      <c r="U1881" s="149" t="n"/>
    </row>
    <row r="1882" ht="15.75" customHeight="1" s="412">
      <c r="A1882" s="15" t="n">
        <v>2113</v>
      </c>
      <c r="B1882" s="16" t="n">
        <v>159</v>
      </c>
      <c r="C1882" s="17" t="n">
        <v>339</v>
      </c>
      <c r="D1882" s="17" t="n">
        <v>7</v>
      </c>
      <c r="E1882" s="18" t="n">
        <v>43545</v>
      </c>
      <c r="F1882" s="19" t="n">
        <v>5300</v>
      </c>
      <c r="G1882" s="17" t="n">
        <v>7293</v>
      </c>
      <c r="H1882" s="17" t="n">
        <v>7022</v>
      </c>
      <c r="I1882" s="201" t="n"/>
      <c r="J1882" s="9">
        <f>+(((G1882-F1882)-(H1882-F1882))/(H1882-F1882))*100</f>
        <v/>
      </c>
      <c r="K1882" s="33">
        <f>AVERAGE(J1882:J1883)</f>
        <v/>
      </c>
      <c r="L1882" s="33">
        <f>_xlfn.STDEV.S(J1882,J1883)</f>
        <v/>
      </c>
      <c r="M1882" s="13">
        <f>(K1880-K1882)/14</f>
        <v/>
      </c>
      <c r="N1882" s="295">
        <f>(K1876-K1882)/31</f>
        <v/>
      </c>
      <c r="O1882" s="295">
        <f>+(H1882-F1882)/10</f>
        <v/>
      </c>
      <c r="P1882" s="26" t="inlineStr">
        <is>
          <t>FALSO</t>
        </is>
      </c>
      <c r="Q1882" s="26" t="inlineStr">
        <is>
          <t>VERDADERO</t>
        </is>
      </c>
      <c r="R1882" s="149" t="inlineStr">
        <is>
          <t>No esperado</t>
        </is>
      </c>
      <c r="S1882" s="149" t="inlineStr">
        <is>
          <t>Esperado</t>
        </is>
      </c>
      <c r="T1882" s="149" t="inlineStr">
        <is>
          <t>Se descarta</t>
        </is>
      </c>
      <c r="U1882" s="149" t="n"/>
    </row>
    <row r="1883" ht="15.75" customHeight="1" s="412">
      <c r="A1883" s="15" t="n">
        <v>2114</v>
      </c>
      <c r="B1883" s="16" t="n">
        <v>160</v>
      </c>
      <c r="C1883" s="17" t="n">
        <v>339</v>
      </c>
      <c r="D1883" s="17" t="n">
        <v>7</v>
      </c>
      <c r="E1883" s="18" t="n">
        <v>43545</v>
      </c>
      <c r="F1883" s="19" t="n">
        <v>5234</v>
      </c>
      <c r="G1883" s="17" t="n">
        <v>7312</v>
      </c>
      <c r="H1883" s="17" t="n">
        <v>7023</v>
      </c>
      <c r="I1883" s="201" t="n"/>
      <c r="J1883" s="9">
        <f>+(((G1883-F1883)-(H1883-F1883))/(H1883-F1883))*100</f>
        <v/>
      </c>
      <c r="K1883" s="13" t="n"/>
      <c r="L1883" s="13" t="n"/>
      <c r="M1883" s="13" t="n"/>
      <c r="O1883" s="295">
        <f>+(H1883-F1883)/10</f>
        <v/>
      </c>
      <c r="P1883" s="26" t="inlineStr">
        <is>
          <t>FALSO</t>
        </is>
      </c>
      <c r="Q1883" s="26" t="inlineStr">
        <is>
          <t>FALSO</t>
        </is>
      </c>
      <c r="R1883" s="149" t="inlineStr">
        <is>
          <t>Esperado</t>
        </is>
      </c>
      <c r="S1883" s="149" t="inlineStr">
        <is>
          <t>Esperado</t>
        </is>
      </c>
      <c r="T1883" s="149" t="inlineStr">
        <is>
          <t>Se descarta</t>
        </is>
      </c>
      <c r="U1883" s="149" t="n"/>
    </row>
    <row r="1884" ht="15.75" customHeight="1" s="412">
      <c r="A1884" s="5" t="n">
        <v>229</v>
      </c>
      <c r="B1884" s="252" t="n">
        <v>229</v>
      </c>
      <c r="C1884" s="246" t="n">
        <v>340</v>
      </c>
      <c r="D1884" s="246" t="n">
        <v>1</v>
      </c>
      <c r="E1884" s="46" t="n">
        <v>43514</v>
      </c>
      <c r="F1884" s="246" t="n">
        <v>5205</v>
      </c>
      <c r="G1884" s="246" t="n">
        <v>9083</v>
      </c>
      <c r="H1884" s="246" t="n">
        <v>7702</v>
      </c>
      <c r="I1884" s="246" t="n">
        <v>9</v>
      </c>
      <c r="J1884" s="47">
        <f>+(((G1884-F1884)-(H1884-F1884))/(H1884-F1884))*100</f>
        <v/>
      </c>
      <c r="K1884" s="51">
        <f>AVERAGE(J1884:J1885)</f>
        <v/>
      </c>
      <c r="L1884" s="51">
        <f>_xlfn.STDEV.S(J1884,J1885)</f>
        <v/>
      </c>
      <c r="M1884" s="50" t="n">
        <v>1</v>
      </c>
      <c r="O1884" s="295">
        <f>+(H1884-F1884)/10</f>
        <v/>
      </c>
      <c r="P1884" s="26" t="inlineStr">
        <is>
          <t>FALSO</t>
        </is>
      </c>
      <c r="Q1884" s="26" t="inlineStr">
        <is>
          <t>FALSO</t>
        </is>
      </c>
      <c r="R1884" s="149" t="inlineStr">
        <is>
          <t>Esperado</t>
        </is>
      </c>
      <c r="S1884" s="149" t="inlineStr">
        <is>
          <t>Esperado</t>
        </is>
      </c>
      <c r="T1884" s="149" t="inlineStr">
        <is>
          <t>Se descarta</t>
        </is>
      </c>
      <c r="U1884" s="149" t="n"/>
    </row>
    <row r="1885" ht="15.75" customHeight="1" s="412">
      <c r="A1885" s="5" t="n">
        <v>230</v>
      </c>
      <c r="B1885" s="252" t="n">
        <v>230</v>
      </c>
      <c r="C1885" s="246" t="n">
        <v>340</v>
      </c>
      <c r="D1885" s="246" t="n">
        <v>1</v>
      </c>
      <c r="E1885" s="46" t="n">
        <v>43514</v>
      </c>
      <c r="F1885" s="246" t="n">
        <v>5171</v>
      </c>
      <c r="G1885" s="246" t="n">
        <v>9430</v>
      </c>
      <c r="H1885" s="246" t="n">
        <v>7953</v>
      </c>
      <c r="I1885" s="246" t="n"/>
      <c r="J1885" s="47">
        <f>+(((G1885-F1885)-(H1885-F1885))/(H1885-F1885))*100</f>
        <v/>
      </c>
      <c r="K1885" s="51" t="n"/>
      <c r="L1885" s="51" t="n"/>
      <c r="M1885" s="50" t="n"/>
      <c r="O1885" s="295">
        <f>+(H1885-F1885)/10</f>
        <v/>
      </c>
      <c r="P1885" s="26" t="inlineStr">
        <is>
          <t>FALSO</t>
        </is>
      </c>
      <c r="Q1885" s="26" t="inlineStr">
        <is>
          <t>FALSO</t>
        </is>
      </c>
      <c r="R1885" s="149" t="inlineStr">
        <is>
          <t>Esperado</t>
        </is>
      </c>
      <c r="S1885" s="149" t="inlineStr">
        <is>
          <t>Esperado</t>
        </is>
      </c>
      <c r="T1885" s="149" t="inlineStr">
        <is>
          <t>Se descarta</t>
        </is>
      </c>
      <c r="U1885" s="149" t="n"/>
    </row>
    <row r="1886" ht="15.75" customHeight="1" s="412">
      <c r="A1886" s="5" t="n">
        <v>883</v>
      </c>
      <c r="B1886" s="252" t="n">
        <v>229</v>
      </c>
      <c r="C1886" s="246" t="n">
        <v>340</v>
      </c>
      <c r="D1886" s="246" t="n">
        <v>3</v>
      </c>
      <c r="E1886" s="46" t="n">
        <v>43521</v>
      </c>
      <c r="F1886" s="246" t="n">
        <v>5205</v>
      </c>
      <c r="G1886" s="246" t="n">
        <v>8030</v>
      </c>
      <c r="H1886" s="246" t="n">
        <v>7361</v>
      </c>
      <c r="I1886" s="246" t="n">
        <v>9</v>
      </c>
      <c r="J1886" s="47">
        <f>+(((G1886-F1886)-(H1886-F1886))/(H1886-F1886))*100</f>
        <v/>
      </c>
      <c r="K1886" s="51">
        <f>AVERAGE(J1886:J1887)</f>
        <v/>
      </c>
      <c r="L1886" s="51">
        <f>_xlfn.STDEV.S(J1886,J1887)</f>
        <v/>
      </c>
      <c r="M1886" s="50" t="n"/>
      <c r="O1886" s="295">
        <f>+(H1886-F1886)/10</f>
        <v/>
      </c>
      <c r="P1886" s="26" t="inlineStr">
        <is>
          <t>FALSO</t>
        </is>
      </c>
      <c r="Q1886" s="26" t="inlineStr">
        <is>
          <t>FALSO</t>
        </is>
      </c>
      <c r="R1886" s="149" t="inlineStr">
        <is>
          <t>No esperado</t>
        </is>
      </c>
      <c r="S1886" s="149" t="inlineStr">
        <is>
          <t>Esperado</t>
        </is>
      </c>
      <c r="T1886" s="149" t="inlineStr">
        <is>
          <t>Se descarta</t>
        </is>
      </c>
      <c r="U1886" s="149" t="n"/>
    </row>
    <row r="1887" ht="15.75" customHeight="1" s="412">
      <c r="A1887" s="5" t="n">
        <v>884</v>
      </c>
      <c r="B1887" s="252" t="n">
        <v>230</v>
      </c>
      <c r="C1887" s="246" t="n">
        <v>340</v>
      </c>
      <c r="D1887" s="246" t="n">
        <v>3</v>
      </c>
      <c r="E1887" s="46" t="n">
        <v>43521</v>
      </c>
      <c r="F1887" s="246" t="n">
        <v>5171</v>
      </c>
      <c r="G1887" s="246" t="n">
        <v>8054</v>
      </c>
      <c r="H1887" s="246" t="n">
        <v>7375</v>
      </c>
      <c r="I1887" s="246" t="n"/>
      <c r="J1887" s="47">
        <f>+(((G1887-F1887)-(H1887-F1887))/(H1887-F1887))*100</f>
        <v/>
      </c>
      <c r="K1887" s="50" t="n"/>
      <c r="L1887" s="50" t="n"/>
      <c r="M1887" s="50" t="n"/>
      <c r="O1887" s="295">
        <f>+(H1887-F1887)/10</f>
        <v/>
      </c>
      <c r="P1887" s="26" t="inlineStr">
        <is>
          <t>FALSO</t>
        </is>
      </c>
      <c r="Q1887" s="26" t="inlineStr">
        <is>
          <t>FALSO</t>
        </is>
      </c>
      <c r="R1887" s="149" t="inlineStr">
        <is>
          <t>Esperado</t>
        </is>
      </c>
      <c r="S1887" s="149" t="inlineStr">
        <is>
          <t>Esperado</t>
        </is>
      </c>
      <c r="T1887" s="149" t="inlineStr">
        <is>
          <t>Se descarta</t>
        </is>
      </c>
      <c r="U1887" s="149" t="n"/>
    </row>
    <row r="1888" ht="15.75" customHeight="1" s="412">
      <c r="A1888" s="5" t="n">
        <v>1533</v>
      </c>
      <c r="B1888" s="252" t="n">
        <v>229</v>
      </c>
      <c r="C1888" s="246" t="n">
        <v>340</v>
      </c>
      <c r="D1888" s="246" t="n">
        <v>5</v>
      </c>
      <c r="E1888" s="46" t="n">
        <v>43531</v>
      </c>
      <c r="F1888" s="246" t="n">
        <v>5205</v>
      </c>
      <c r="G1888" s="246" t="n">
        <v>8344</v>
      </c>
      <c r="H1888" s="246" t="n">
        <v>7738</v>
      </c>
      <c r="I1888" s="246" t="n">
        <v>7</v>
      </c>
      <c r="J1888" s="47">
        <f>+(((G1888-F1888)-(H1888-F1888))/(H1888-F1888))*100</f>
        <v/>
      </c>
      <c r="K1888" s="51">
        <f>AVERAGE(J1888:J1889)</f>
        <v/>
      </c>
      <c r="L1888" s="51">
        <f>_xlfn.STDEV.S(J1888,J1889)</f>
        <v/>
      </c>
      <c r="M1888" s="50" t="n"/>
      <c r="O1888" s="295">
        <f>+(H1888-F1888)/10</f>
        <v/>
      </c>
      <c r="P1888" s="26" t="inlineStr">
        <is>
          <t>FALSO</t>
        </is>
      </c>
      <c r="Q1888" s="26" t="inlineStr">
        <is>
          <t>FALSO</t>
        </is>
      </c>
      <c r="R1888" s="149" t="inlineStr">
        <is>
          <t>Esperado</t>
        </is>
      </c>
      <c r="S1888" s="149" t="inlineStr">
        <is>
          <t>Esperado</t>
        </is>
      </c>
      <c r="T1888" s="149" t="inlineStr">
        <is>
          <t>Se descarta</t>
        </is>
      </c>
      <c r="U1888" s="149" t="n"/>
    </row>
    <row r="1889" ht="15.75" customHeight="1" s="412">
      <c r="A1889" s="5" t="n">
        <v>1534</v>
      </c>
      <c r="B1889" s="252" t="n">
        <v>230</v>
      </c>
      <c r="C1889" s="246" t="n">
        <v>340</v>
      </c>
      <c r="D1889" s="246" t="n">
        <v>5</v>
      </c>
      <c r="E1889" s="46" t="n">
        <v>43531</v>
      </c>
      <c r="F1889" s="246" t="n">
        <v>5171</v>
      </c>
      <c r="G1889" s="246" t="n">
        <v>8894</v>
      </c>
      <c r="H1889" s="246" t="n">
        <v>8098</v>
      </c>
      <c r="I1889" s="246" t="n"/>
      <c r="J1889" s="47">
        <f>+(((G1889-F1889)-(H1889-F1889))/(H1889-F1889))*100</f>
        <v/>
      </c>
      <c r="K1889" s="51" t="n"/>
      <c r="L1889" s="51" t="n"/>
      <c r="M1889" s="50" t="n"/>
      <c r="O1889" s="295">
        <f>+(H1889-F1889)/10</f>
        <v/>
      </c>
      <c r="P1889" s="26" t="inlineStr">
        <is>
          <t>FALSO</t>
        </is>
      </c>
      <c r="Q1889" s="26" t="inlineStr">
        <is>
          <t>FALSO</t>
        </is>
      </c>
      <c r="R1889" s="149" t="inlineStr">
        <is>
          <t>Esperado</t>
        </is>
      </c>
      <c r="S1889" s="149" t="inlineStr">
        <is>
          <t>No esperado</t>
        </is>
      </c>
      <c r="T1889" s="149" t="inlineStr">
        <is>
          <t>Se descarta</t>
        </is>
      </c>
      <c r="U1889" s="149" t="n"/>
    </row>
    <row r="1890" ht="15.75" customHeight="1" s="412">
      <c r="A1890" s="15" t="n">
        <v>2115</v>
      </c>
      <c r="B1890" s="16" t="n">
        <v>161</v>
      </c>
      <c r="C1890" s="52" t="n">
        <v>340</v>
      </c>
      <c r="D1890" s="52" t="n">
        <v>7</v>
      </c>
      <c r="E1890" s="53" t="n">
        <v>43545</v>
      </c>
      <c r="F1890" s="54" t="n">
        <v>5264</v>
      </c>
      <c r="G1890" s="52" t="n">
        <v>8458</v>
      </c>
      <c r="H1890" s="52" t="n">
        <v>7932</v>
      </c>
      <c r="I1890" s="246" t="n"/>
      <c r="J1890" s="47">
        <f>+(((G1890-F1890)-(H1890-F1890))/(H1890-F1890))*100</f>
        <v/>
      </c>
      <c r="K1890" s="51">
        <f>AVERAGE(J1890:J1891)</f>
        <v/>
      </c>
      <c r="L1890" s="51">
        <f>_xlfn.STDEV.S(J1890,J1891)</f>
        <v/>
      </c>
      <c r="M1890" s="50" t="n"/>
      <c r="O1890" s="295">
        <f>+(H1890-F1890)/10</f>
        <v/>
      </c>
      <c r="P1890" s="26" t="inlineStr">
        <is>
          <t>FALSO</t>
        </is>
      </c>
      <c r="Q1890" s="26" t="inlineStr">
        <is>
          <t>FALSO</t>
        </is>
      </c>
      <c r="R1890" s="149" t="inlineStr">
        <is>
          <t>No esperado</t>
        </is>
      </c>
      <c r="S1890" s="149" t="inlineStr">
        <is>
          <t>Esperado</t>
        </is>
      </c>
      <c r="T1890" s="149" t="inlineStr">
        <is>
          <t>Se descarta</t>
        </is>
      </c>
      <c r="U1890" s="149" t="n"/>
    </row>
    <row r="1891" ht="15.75" customHeight="1" s="412">
      <c r="A1891" s="15" t="n">
        <v>2116</v>
      </c>
      <c r="B1891" s="16" t="n">
        <v>162</v>
      </c>
      <c r="C1891" s="52" t="n">
        <v>340</v>
      </c>
      <c r="D1891" s="52" t="n">
        <v>7</v>
      </c>
      <c r="E1891" s="53" t="n">
        <v>43545</v>
      </c>
      <c r="F1891" s="54" t="n">
        <v>5232</v>
      </c>
      <c r="G1891" s="52" t="n">
        <v>8470</v>
      </c>
      <c r="H1891" s="52" t="n">
        <v>7948</v>
      </c>
      <c r="I1891" s="246" t="n"/>
      <c r="J1891" s="47">
        <f>+(((G1891-F1891)-(H1891-F1891))/(H1891-F1891))*100</f>
        <v/>
      </c>
      <c r="K1891" s="50" t="n"/>
      <c r="L1891" s="50" t="n"/>
      <c r="M1891" s="50" t="n"/>
      <c r="O1891" s="295">
        <f>+(H1891-F1891)/10</f>
        <v/>
      </c>
      <c r="P1891" s="26" t="inlineStr">
        <is>
          <t>FALSO</t>
        </is>
      </c>
      <c r="Q1891" s="26" t="inlineStr">
        <is>
          <t>FALSO</t>
        </is>
      </c>
      <c r="R1891" s="149" t="inlineStr">
        <is>
          <t>Esperado</t>
        </is>
      </c>
      <c r="S1891" s="149" t="inlineStr">
        <is>
          <t>Esperado</t>
        </is>
      </c>
      <c r="T1891" s="149" t="inlineStr">
        <is>
          <t>Se descarta</t>
        </is>
      </c>
      <c r="U1891" s="149" t="n"/>
    </row>
    <row r="1892" ht="15.75" customHeight="1" s="412">
      <c r="A1892" s="15" t="n">
        <v>2705</v>
      </c>
      <c r="B1892" s="16" t="n">
        <v>77</v>
      </c>
      <c r="C1892" s="52" t="n">
        <v>340</v>
      </c>
      <c r="D1892" s="52" t="n">
        <v>10</v>
      </c>
      <c r="E1892" s="53" t="n">
        <v>43564</v>
      </c>
      <c r="F1892" s="54" t="n">
        <v>5212</v>
      </c>
      <c r="G1892" s="52" t="n">
        <v>8076</v>
      </c>
      <c r="H1892" s="52" t="n">
        <v>7713</v>
      </c>
      <c r="I1892" s="52" t="n"/>
      <c r="J1892" s="47">
        <f>+(((G1892-F1892)-(H1892-F1892))/(H1892-F1892))*100</f>
        <v/>
      </c>
      <c r="K1892" s="51">
        <f>AVERAGE(J1892:J1893)</f>
        <v/>
      </c>
      <c r="L1892" s="51">
        <f>_xlfn.STDEV.S(J1892,J1893)</f>
        <v/>
      </c>
      <c r="M1892" s="50">
        <f>(K1890-K1892)/19</f>
        <v/>
      </c>
      <c r="N1892" s="295">
        <f>(K1886-K1892)/43</f>
        <v/>
      </c>
      <c r="O1892" s="295">
        <f>+(H1892-F1892)/10</f>
        <v/>
      </c>
      <c r="P1892" s="26" t="inlineStr">
        <is>
          <t>FALSO</t>
        </is>
      </c>
      <c r="Q1892" s="26" t="inlineStr">
        <is>
          <t>VERDADERO</t>
        </is>
      </c>
      <c r="R1892" s="149" t="inlineStr">
        <is>
          <t>No esperado</t>
        </is>
      </c>
      <c r="S1892" s="149" t="inlineStr">
        <is>
          <t>Esperado</t>
        </is>
      </c>
      <c r="T1892" s="149" t="inlineStr">
        <is>
          <t>Se descarta</t>
        </is>
      </c>
      <c r="U1892" s="149" t="n"/>
    </row>
    <row r="1893" ht="15.75" customHeight="1" s="412">
      <c r="A1893" s="15" t="n">
        <v>2706</v>
      </c>
      <c r="B1893" s="16" t="n">
        <v>78</v>
      </c>
      <c r="C1893" s="52" t="n">
        <v>340</v>
      </c>
      <c r="D1893" s="52" t="n">
        <v>10</v>
      </c>
      <c r="E1893" s="53" t="n">
        <v>43564</v>
      </c>
      <c r="F1893" s="54" t="n">
        <v>5245</v>
      </c>
      <c r="G1893" s="52" t="n">
        <v>8097</v>
      </c>
      <c r="H1893" s="52" t="n">
        <v>7742</v>
      </c>
      <c r="I1893" s="52" t="n"/>
      <c r="J1893" s="47">
        <f>+(((G1893-F1893)-(H1893-F1893))/(H1893-F1893))*100</f>
        <v/>
      </c>
      <c r="K1893" s="50" t="n"/>
      <c r="L1893" s="50" t="n"/>
      <c r="M1893" s="50" t="n"/>
      <c r="O1893" s="295">
        <f>+(H1893-F1893)/10</f>
        <v/>
      </c>
      <c r="P1893" s="26" t="inlineStr">
        <is>
          <t>FALSO</t>
        </is>
      </c>
      <c r="Q1893" s="26" t="inlineStr">
        <is>
          <t>FALSO</t>
        </is>
      </c>
      <c r="R1893" s="149" t="inlineStr">
        <is>
          <t>Esperado</t>
        </is>
      </c>
      <c r="S1893" s="149" t="inlineStr">
        <is>
          <t>Esperado</t>
        </is>
      </c>
      <c r="T1893" s="149" t="inlineStr">
        <is>
          <t>Se descarta</t>
        </is>
      </c>
      <c r="U1893" s="149" t="n"/>
    </row>
    <row r="1894" ht="15.75" customHeight="1" s="412">
      <c r="A1894" s="5" t="n">
        <v>231</v>
      </c>
      <c r="B1894" s="252" t="n">
        <v>231</v>
      </c>
      <c r="C1894" s="201" t="n">
        <v>341</v>
      </c>
      <c r="D1894" s="201" t="n">
        <v>1</v>
      </c>
      <c r="E1894" s="8" t="n">
        <v>43514</v>
      </c>
      <c r="F1894" s="201" t="n">
        <v>5229</v>
      </c>
      <c r="G1894" s="201" t="n">
        <v>8587</v>
      </c>
      <c r="H1894" s="201" t="n">
        <v>7595</v>
      </c>
      <c r="I1894" s="201" t="n">
        <v>10</v>
      </c>
      <c r="J1894" s="9">
        <f>+(((G1894-F1894)-(H1894-F1894))/(H1894-F1894))*100</f>
        <v/>
      </c>
      <c r="K1894" s="33">
        <f>AVERAGE(J1894:J1895)</f>
        <v/>
      </c>
      <c r="L1894" s="33">
        <f>_xlfn.STDEV.S(J1894,J1895)</f>
        <v/>
      </c>
      <c r="M1894" s="13" t="n">
        <v>3</v>
      </c>
      <c r="O1894" s="295">
        <f>+(H1894-F1894)/10</f>
        <v/>
      </c>
      <c r="P1894" s="26" t="inlineStr">
        <is>
          <t>FALSO</t>
        </is>
      </c>
      <c r="Q1894" s="26" t="inlineStr">
        <is>
          <t>FALSO</t>
        </is>
      </c>
      <c r="R1894" s="149" t="inlineStr">
        <is>
          <t>Esperado</t>
        </is>
      </c>
      <c r="S1894" s="149" t="inlineStr">
        <is>
          <t>Esperado</t>
        </is>
      </c>
      <c r="T1894" s="149" t="inlineStr">
        <is>
          <t>Se descarta</t>
        </is>
      </c>
      <c r="U1894" s="149" t="n"/>
    </row>
    <row r="1895" ht="15.75" customHeight="1" s="412">
      <c r="A1895" s="5" t="n">
        <v>232</v>
      </c>
      <c r="B1895" s="252" t="n">
        <v>232</v>
      </c>
      <c r="C1895" s="201" t="n">
        <v>341</v>
      </c>
      <c r="D1895" s="201" t="n">
        <v>1</v>
      </c>
      <c r="E1895" s="8" t="n">
        <v>43514</v>
      </c>
      <c r="F1895" s="201" t="n">
        <v>5244</v>
      </c>
      <c r="G1895" s="201" t="n">
        <v>8600</v>
      </c>
      <c r="H1895" s="201" t="n">
        <v>7626</v>
      </c>
      <c r="I1895" s="201" t="n"/>
      <c r="J1895" s="9">
        <f>+(((G1895-F1895)-(H1895-F1895))/(H1895-F1895))*100</f>
        <v/>
      </c>
      <c r="K1895" s="13" t="n"/>
      <c r="L1895" s="13" t="n"/>
      <c r="M1895" s="13" t="n"/>
      <c r="O1895" s="295">
        <f>+(H1895-F1895)/10</f>
        <v/>
      </c>
      <c r="P1895" s="26" t="inlineStr">
        <is>
          <t>FALSO</t>
        </is>
      </c>
      <c r="Q1895" s="26" t="inlineStr">
        <is>
          <t>FALSO</t>
        </is>
      </c>
      <c r="R1895" s="149" t="inlineStr">
        <is>
          <t>Esperado</t>
        </is>
      </c>
      <c r="S1895" s="149" t="inlineStr">
        <is>
          <t>Esperado</t>
        </is>
      </c>
      <c r="T1895" s="149" t="inlineStr">
        <is>
          <t>Se descarta</t>
        </is>
      </c>
      <c r="U1895" s="149" t="n"/>
    </row>
    <row r="1896" ht="15.75" customHeight="1" s="412">
      <c r="A1896" s="5" t="n">
        <v>885</v>
      </c>
      <c r="B1896" s="252" t="n">
        <v>231</v>
      </c>
      <c r="C1896" s="201" t="n">
        <v>341</v>
      </c>
      <c r="D1896" s="201" t="n">
        <v>3</v>
      </c>
      <c r="E1896" s="8" t="n">
        <v>43521</v>
      </c>
      <c r="F1896" s="201" t="n">
        <v>5229</v>
      </c>
      <c r="G1896" s="201" t="n">
        <v>8504</v>
      </c>
      <c r="H1896" s="201" t="n">
        <v>7514</v>
      </c>
      <c r="I1896" s="201" t="n">
        <v>10</v>
      </c>
      <c r="J1896" s="9">
        <f>+(((G1896-F1896)-(H1896-F1896))/(H1896-F1896))*100</f>
        <v/>
      </c>
      <c r="K1896" s="33">
        <f>AVERAGE(J1896:J1897)</f>
        <v/>
      </c>
      <c r="L1896" s="33">
        <f>_xlfn.STDEV.S(J1896,J1897)</f>
        <v/>
      </c>
      <c r="M1896" s="13" t="n"/>
      <c r="O1896" s="295">
        <f>+(H1896-F1896)/10</f>
        <v/>
      </c>
      <c r="P1896" s="26" t="inlineStr">
        <is>
          <t>FALSO</t>
        </is>
      </c>
      <c r="Q1896" s="26" t="inlineStr">
        <is>
          <t>FALSO</t>
        </is>
      </c>
      <c r="R1896" s="149" t="inlineStr">
        <is>
          <t>No esperado</t>
        </is>
      </c>
      <c r="S1896" s="149" t="inlineStr">
        <is>
          <t>No esperado</t>
        </is>
      </c>
      <c r="T1896" s="149" t="inlineStr">
        <is>
          <t>Dato Válido</t>
        </is>
      </c>
      <c r="U1896" s="149" t="n"/>
    </row>
    <row r="1897" ht="15.75" customHeight="1" s="412">
      <c r="A1897" s="5" t="n">
        <v>886</v>
      </c>
      <c r="B1897" s="252" t="n">
        <v>232</v>
      </c>
      <c r="C1897" s="201" t="n">
        <v>341</v>
      </c>
      <c r="D1897" s="201" t="n">
        <v>3</v>
      </c>
      <c r="E1897" s="8" t="n">
        <v>43521</v>
      </c>
      <c r="F1897" s="201" t="n">
        <v>5244</v>
      </c>
      <c r="G1897" s="201" t="n">
        <v>8366</v>
      </c>
      <c r="H1897" s="201" t="n">
        <v>7466</v>
      </c>
      <c r="I1897" s="201" t="n"/>
      <c r="J1897" s="9">
        <f>+(((G1897-F1897)-(H1897-F1897))/(H1897-F1897))*100</f>
        <v/>
      </c>
      <c r="K1897" s="33" t="n"/>
      <c r="L1897" s="33" t="n"/>
      <c r="M1897" s="13" t="n"/>
      <c r="O1897" s="295">
        <f>+(H1897-F1897)/10</f>
        <v/>
      </c>
      <c r="P1897" s="26" t="inlineStr">
        <is>
          <t>FALSO</t>
        </is>
      </c>
      <c r="Q1897" s="26" t="inlineStr">
        <is>
          <t>FALSO</t>
        </is>
      </c>
      <c r="R1897" s="149" t="inlineStr">
        <is>
          <t>No esperado</t>
        </is>
      </c>
      <c r="S1897" s="149" t="inlineStr">
        <is>
          <t>Esperado</t>
        </is>
      </c>
      <c r="T1897" s="149" t="inlineStr">
        <is>
          <t>Dato Válido</t>
        </is>
      </c>
      <c r="U1897" s="149" t="n"/>
    </row>
    <row r="1898" ht="15.75" customHeight="1" s="412">
      <c r="A1898" s="5" t="n">
        <v>1535</v>
      </c>
      <c r="B1898" s="252" t="n">
        <v>231</v>
      </c>
      <c r="C1898" s="201" t="n">
        <v>341</v>
      </c>
      <c r="D1898" s="201" t="n">
        <v>5</v>
      </c>
      <c r="E1898" s="8" t="n">
        <v>43531</v>
      </c>
      <c r="F1898" s="201" t="n">
        <v>5229</v>
      </c>
      <c r="G1898" s="201" t="n">
        <v>8226</v>
      </c>
      <c r="H1898" s="201" t="n">
        <v>7489</v>
      </c>
      <c r="I1898" s="201" t="n">
        <v>7</v>
      </c>
      <c r="J1898" s="9">
        <f>+(((G1898-F1898)-(H1898-F1898))/(H1898-F1898))*100</f>
        <v/>
      </c>
      <c r="K1898" s="33">
        <f>AVERAGE(J1898:J1899)</f>
        <v/>
      </c>
      <c r="L1898" s="33">
        <f>_xlfn.STDEV.S(J1898,J1899)</f>
        <v/>
      </c>
      <c r="M1898" s="13" t="n"/>
      <c r="O1898" s="295">
        <f>+(H1898-F1898)/10</f>
        <v/>
      </c>
      <c r="P1898" s="26" t="inlineStr">
        <is>
          <t>FALSO</t>
        </is>
      </c>
      <c r="Q1898" s="26" t="inlineStr">
        <is>
          <t>FALSO</t>
        </is>
      </c>
      <c r="R1898" s="149" t="inlineStr">
        <is>
          <t>Esperado</t>
        </is>
      </c>
      <c r="S1898" s="149" t="inlineStr">
        <is>
          <t>Esperado</t>
        </is>
      </c>
      <c r="T1898" s="149" t="inlineStr">
        <is>
          <t>Dato Válido</t>
        </is>
      </c>
      <c r="U1898" s="149" t="n"/>
    </row>
    <row r="1899" ht="15.75" customHeight="1" s="412">
      <c r="A1899" s="5" t="n">
        <v>1536</v>
      </c>
      <c r="B1899" s="252" t="n">
        <v>232</v>
      </c>
      <c r="C1899" s="201" t="n">
        <v>341</v>
      </c>
      <c r="D1899" s="201" t="n">
        <v>5</v>
      </c>
      <c r="E1899" s="8" t="n">
        <v>43531</v>
      </c>
      <c r="F1899" s="201" t="n">
        <v>5244</v>
      </c>
      <c r="G1899" s="201" t="n">
        <v>8282</v>
      </c>
      <c r="H1899" s="201" t="n">
        <v>7531</v>
      </c>
      <c r="I1899" s="201" t="n"/>
      <c r="J1899" s="9">
        <f>+(((G1899-F1899)-(H1899-F1899))/(H1899-F1899))*100</f>
        <v/>
      </c>
      <c r="K1899" s="13" t="n"/>
      <c r="L1899" s="13" t="n"/>
      <c r="M1899" s="13" t="n"/>
      <c r="O1899" s="295">
        <f>+(H1899-F1899)/10</f>
        <v/>
      </c>
      <c r="P1899" s="26" t="inlineStr">
        <is>
          <t>VERDADERO</t>
        </is>
      </c>
      <c r="Q1899" s="26" t="inlineStr">
        <is>
          <t>FALSO</t>
        </is>
      </c>
      <c r="R1899" s="149" t="inlineStr">
        <is>
          <t>Esperado</t>
        </is>
      </c>
      <c r="S1899" s="149" t="inlineStr">
        <is>
          <t>Esperado</t>
        </is>
      </c>
      <c r="T1899" s="149" t="inlineStr">
        <is>
          <t>Dato Válido</t>
        </is>
      </c>
      <c r="U1899" s="149" t="n"/>
    </row>
    <row r="1900" ht="15.75" customHeight="1" s="412">
      <c r="A1900" s="15" t="n">
        <v>2533</v>
      </c>
      <c r="B1900" s="16" t="n">
        <v>121</v>
      </c>
      <c r="C1900" s="17" t="n">
        <v>341</v>
      </c>
      <c r="D1900" s="17" t="n">
        <v>9</v>
      </c>
      <c r="E1900" s="18" t="n">
        <v>43557</v>
      </c>
      <c r="F1900" s="19" t="n">
        <v>5262</v>
      </c>
      <c r="G1900" s="17" t="n">
        <v>8064</v>
      </c>
      <c r="H1900" s="17" t="n">
        <v>7595</v>
      </c>
      <c r="I1900" s="201" t="n"/>
      <c r="J1900" s="9">
        <f>+(((G1900-F1900)-(H1900-F1900))/(H1900-F1900))*100</f>
        <v/>
      </c>
      <c r="K1900" s="33">
        <f>AVERAGE(J1900:J1901)</f>
        <v/>
      </c>
      <c r="L1900" s="33">
        <f>_xlfn.STDEV.S(J1900,J1901)</f>
        <v/>
      </c>
      <c r="M1900" s="13" t="n"/>
      <c r="O1900" s="295">
        <f>+(H1900-F1900)/10</f>
        <v/>
      </c>
      <c r="P1900" s="26" t="inlineStr">
        <is>
          <t>FALSO</t>
        </is>
      </c>
      <c r="Q1900" s="26" t="inlineStr">
        <is>
          <t>FALSO</t>
        </is>
      </c>
      <c r="R1900" s="149" t="inlineStr">
        <is>
          <t>Esperado</t>
        </is>
      </c>
      <c r="S1900" s="149" t="inlineStr">
        <is>
          <t>Esperado</t>
        </is>
      </c>
      <c r="T1900" s="149" t="inlineStr">
        <is>
          <t>Dato Válido</t>
        </is>
      </c>
      <c r="U1900" s="149" t="n"/>
    </row>
    <row r="1901" ht="15.75" customHeight="1" s="412">
      <c r="A1901" s="15" t="n">
        <v>2534</v>
      </c>
      <c r="B1901" s="16" t="n">
        <v>122</v>
      </c>
      <c r="C1901" s="17" t="n">
        <v>341</v>
      </c>
      <c r="D1901" s="17" t="n">
        <v>9</v>
      </c>
      <c r="E1901" s="18" t="n">
        <v>43557</v>
      </c>
      <c r="F1901" s="19" t="n">
        <v>5223</v>
      </c>
      <c r="G1901" s="17" t="n">
        <v>7741</v>
      </c>
      <c r="H1901" s="17" t="n">
        <v>7333</v>
      </c>
      <c r="I1901" s="201" t="n"/>
      <c r="J1901" s="9">
        <f>+(((G1901-F1901)-(H1901-F1901))/(H1901-F1901))*100</f>
        <v/>
      </c>
      <c r="K1901" s="13" t="n"/>
      <c r="L1901" s="13" t="n"/>
      <c r="M1901" s="13" t="n"/>
      <c r="O1901" s="295">
        <f>+(H1901-F1901)/10</f>
        <v/>
      </c>
      <c r="P1901" s="26" t="inlineStr">
        <is>
          <t>FALSO</t>
        </is>
      </c>
      <c r="Q1901" s="26" t="inlineStr">
        <is>
          <t>FALSO</t>
        </is>
      </c>
      <c r="R1901" s="149" t="inlineStr">
        <is>
          <t>No esperado</t>
        </is>
      </c>
      <c r="S1901" s="149" t="inlineStr">
        <is>
          <t>Esperado</t>
        </is>
      </c>
      <c r="T1901" s="149" t="inlineStr">
        <is>
          <t>Dato Válido</t>
        </is>
      </c>
      <c r="U1901" s="149" t="n"/>
    </row>
    <row r="1902" ht="15.75" customHeight="1" s="412">
      <c r="A1902" s="15" t="n">
        <v>3183</v>
      </c>
      <c r="B1902" s="16" t="n">
        <v>123</v>
      </c>
      <c r="C1902" s="17" t="n">
        <v>341</v>
      </c>
      <c r="D1902" s="17" t="n">
        <v>12</v>
      </c>
      <c r="E1902" s="18" t="n">
        <v>43577</v>
      </c>
      <c r="F1902" s="19" t="n">
        <v>5241</v>
      </c>
      <c r="G1902" s="17" t="n">
        <v>7970</v>
      </c>
      <c r="H1902" s="17" t="n">
        <v>7571</v>
      </c>
      <c r="I1902" s="17" t="n"/>
      <c r="J1902" s="9">
        <f>+(((G1902-F1902)-(H1902-F1902))/(H1902-F1902))*100</f>
        <v/>
      </c>
      <c r="K1902" s="33">
        <f>AVERAGE(J1902:J1903)</f>
        <v/>
      </c>
      <c r="L1902" s="33">
        <f>_xlfn.STDEV.S(J1902,J1903)</f>
        <v/>
      </c>
      <c r="M1902" s="13">
        <f>(K1900-K1902)/20</f>
        <v/>
      </c>
      <c r="N1902" s="295">
        <f>(K1896-K1902)/56</f>
        <v/>
      </c>
      <c r="O1902" s="295">
        <f>+(H1902-F1902)/10</f>
        <v/>
      </c>
      <c r="P1902" s="26" t="inlineStr">
        <is>
          <t>FALSO</t>
        </is>
      </c>
      <c r="Q1902" s="26" t="inlineStr">
        <is>
          <t>FALSO</t>
        </is>
      </c>
      <c r="R1902" s="149" t="inlineStr">
        <is>
          <t>Esperado</t>
        </is>
      </c>
      <c r="S1902" s="149" t="inlineStr">
        <is>
          <t>Esperado</t>
        </is>
      </c>
      <c r="T1902" s="149" t="inlineStr">
        <is>
          <t>Dato Válido</t>
        </is>
      </c>
      <c r="U1902" s="149" t="n"/>
    </row>
    <row r="1903" ht="15.75" customHeight="1" s="412">
      <c r="A1903" s="15" t="n">
        <v>3184</v>
      </c>
      <c r="B1903" s="16" t="n">
        <v>124</v>
      </c>
      <c r="C1903" s="17" t="n">
        <v>341</v>
      </c>
      <c r="D1903" s="17" t="n">
        <v>12</v>
      </c>
      <c r="E1903" s="18" t="n">
        <v>43577</v>
      </c>
      <c r="F1903" s="19" t="n">
        <v>5265</v>
      </c>
      <c r="G1903" s="17" t="n">
        <v>7953</v>
      </c>
      <c r="H1903" s="17" t="n">
        <v>7560</v>
      </c>
      <c r="I1903" s="17" t="n"/>
      <c r="J1903" s="9">
        <f>+(((G1903-F1903)-(H1903-F1903))/(H1903-F1903))*100</f>
        <v/>
      </c>
      <c r="K1903" s="13" t="n"/>
      <c r="L1903" s="13" t="n"/>
      <c r="M1903" s="13" t="n"/>
      <c r="O1903" s="295">
        <f>+(H1903-F1903)/10</f>
        <v/>
      </c>
      <c r="P1903" s="26" t="inlineStr">
        <is>
          <t>FALSO</t>
        </is>
      </c>
      <c r="Q1903" s="26" t="inlineStr">
        <is>
          <t>FALSO</t>
        </is>
      </c>
      <c r="R1903" s="149" t="inlineStr">
        <is>
          <t>No esperado</t>
        </is>
      </c>
      <c r="S1903" s="149" t="inlineStr">
        <is>
          <t>Esperado</t>
        </is>
      </c>
      <c r="T1903" s="149" t="inlineStr">
        <is>
          <t>Dato Válido</t>
        </is>
      </c>
      <c r="U1903" s="149" t="n"/>
    </row>
    <row r="1904" ht="15.75" customHeight="1" s="412">
      <c r="A1904" s="5" t="n">
        <v>233</v>
      </c>
      <c r="B1904" s="252" t="n">
        <v>233</v>
      </c>
      <c r="C1904" s="246" t="n">
        <v>342</v>
      </c>
      <c r="D1904" s="246" t="n">
        <v>1</v>
      </c>
      <c r="E1904" s="46" t="n">
        <v>43514</v>
      </c>
      <c r="F1904" s="246" t="n">
        <v>5213</v>
      </c>
      <c r="G1904" s="246" t="n">
        <v>7373</v>
      </c>
      <c r="H1904" s="246" t="n">
        <v>7080</v>
      </c>
      <c r="I1904" s="246" t="n">
        <v>10</v>
      </c>
      <c r="J1904" s="47">
        <f>+(((G1904-F1904)-(H1904-F1904))/(H1904-F1904))*100</f>
        <v/>
      </c>
      <c r="K1904" s="51">
        <f>AVERAGE(J1904:J1905)</f>
        <v/>
      </c>
      <c r="L1904" s="51">
        <f>_xlfn.STDEV.S(J1904,J1905)</f>
        <v/>
      </c>
      <c r="M1904" s="50" t="n">
        <v>1</v>
      </c>
      <c r="O1904" s="295">
        <f>+(H1904-F1904)/10</f>
        <v/>
      </c>
      <c r="P1904" s="26" t="inlineStr">
        <is>
          <t>FALSO</t>
        </is>
      </c>
      <c r="Q1904" s="26" t="inlineStr">
        <is>
          <t>VERDADERO</t>
        </is>
      </c>
      <c r="R1904" s="149" t="inlineStr">
        <is>
          <t>Esperado</t>
        </is>
      </c>
      <c r="S1904" s="149" t="inlineStr">
        <is>
          <t>No Esperado</t>
        </is>
      </c>
      <c r="T1904" s="149" t="inlineStr">
        <is>
          <t>Se descarta</t>
        </is>
      </c>
      <c r="U1904" s="149" t="n"/>
    </row>
    <row r="1905" ht="15.75" customHeight="1" s="412">
      <c r="A1905" s="5" t="n">
        <v>234</v>
      </c>
      <c r="B1905" s="252" t="n">
        <v>234</v>
      </c>
      <c r="C1905" s="246" t="n">
        <v>342</v>
      </c>
      <c r="D1905" s="246" t="n">
        <v>1</v>
      </c>
      <c r="E1905" s="46" t="n">
        <v>43514</v>
      </c>
      <c r="F1905" s="246" t="n">
        <v>5254</v>
      </c>
      <c r="G1905" s="246" t="n">
        <v>7362</v>
      </c>
      <c r="H1905" s="246" t="n">
        <v>7074</v>
      </c>
      <c r="I1905" s="246" t="n"/>
      <c r="J1905" s="47">
        <f>+(((G1905-F1905)-(H1905-F1905))/(H1905-F1905))*100</f>
        <v/>
      </c>
      <c r="K1905" s="51" t="n"/>
      <c r="L1905" s="51" t="n"/>
      <c r="M1905" s="50" t="n"/>
      <c r="O1905" s="295">
        <f>+(H1905-F1905)/10</f>
        <v/>
      </c>
      <c r="P1905" s="26" t="inlineStr">
        <is>
          <t>FALSO</t>
        </is>
      </c>
      <c r="Q1905" s="26" t="inlineStr">
        <is>
          <t>FALSO</t>
        </is>
      </c>
      <c r="R1905" s="149" t="inlineStr">
        <is>
          <t>Esperado</t>
        </is>
      </c>
      <c r="S1905" s="149" t="inlineStr">
        <is>
          <t>No Esperado</t>
        </is>
      </c>
      <c r="T1905" s="149" t="inlineStr">
        <is>
          <t>Se descarta</t>
        </is>
      </c>
      <c r="U1905" s="149" t="n"/>
    </row>
    <row r="1906" ht="15.75" customHeight="1" s="412">
      <c r="A1906" s="5" t="n">
        <v>887</v>
      </c>
      <c r="B1906" s="252" t="n">
        <v>233</v>
      </c>
      <c r="C1906" s="246" t="n">
        <v>342</v>
      </c>
      <c r="D1906" s="246" t="n">
        <v>3</v>
      </c>
      <c r="E1906" s="46" t="n">
        <v>43521</v>
      </c>
      <c r="F1906" s="246" t="n">
        <v>5213</v>
      </c>
      <c r="G1906" s="246" t="n">
        <v>7602</v>
      </c>
      <c r="H1906" s="246" t="n">
        <v>7258</v>
      </c>
      <c r="I1906" s="246" t="n">
        <v>9</v>
      </c>
      <c r="J1906" s="47">
        <f>+(((G1906-F1906)-(H1906-F1906))/(H1906-F1906))*100</f>
        <v/>
      </c>
      <c r="K1906" s="51">
        <f>AVERAGE(J1906:J1907)</f>
        <v/>
      </c>
      <c r="L1906" s="51">
        <f>_xlfn.STDEV.S(J1906,J1907)</f>
        <v/>
      </c>
      <c r="M1906" s="50" t="n"/>
      <c r="O1906" s="295">
        <f>+(H1906-F1906)/10</f>
        <v/>
      </c>
      <c r="P1906" s="26" t="inlineStr">
        <is>
          <t>FALSO</t>
        </is>
      </c>
      <c r="Q1906" s="26" t="inlineStr">
        <is>
          <t>FALSO</t>
        </is>
      </c>
      <c r="R1906" s="149" t="inlineStr">
        <is>
          <t>Esperado</t>
        </is>
      </c>
      <c r="S1906" s="149" t="inlineStr">
        <is>
          <t>No Esperado</t>
        </is>
      </c>
      <c r="T1906" s="149" t="inlineStr">
        <is>
          <t>Se descarta</t>
        </is>
      </c>
      <c r="U1906" s="149" t="n"/>
    </row>
    <row r="1907" ht="15.75" customHeight="1" s="412">
      <c r="A1907" s="5" t="n">
        <v>888</v>
      </c>
      <c r="B1907" s="252" t="n">
        <v>234</v>
      </c>
      <c r="C1907" s="246" t="n">
        <v>342</v>
      </c>
      <c r="D1907" s="246" t="n">
        <v>3</v>
      </c>
      <c r="E1907" s="46" t="n">
        <v>43521</v>
      </c>
      <c r="F1907" s="246" t="n">
        <v>5254</v>
      </c>
      <c r="G1907" s="246" t="n">
        <v>7542</v>
      </c>
      <c r="H1907" s="246" t="n">
        <v>7224</v>
      </c>
      <c r="I1907" s="246" t="n"/>
      <c r="J1907" s="47">
        <f>+(((G1907-F1907)-(H1907-F1907))/(H1907-F1907))*100</f>
        <v/>
      </c>
      <c r="K1907" s="50" t="n"/>
      <c r="L1907" s="50" t="n"/>
      <c r="M1907" s="50" t="n"/>
      <c r="O1907" s="295">
        <f>+(H1907-F1907)/10</f>
        <v/>
      </c>
      <c r="P1907" s="26" t="inlineStr">
        <is>
          <t>FALSO</t>
        </is>
      </c>
      <c r="Q1907" s="26" t="inlineStr">
        <is>
          <t>FALSO</t>
        </is>
      </c>
      <c r="R1907" s="149" t="inlineStr">
        <is>
          <t>Esperado</t>
        </is>
      </c>
      <c r="S1907" s="149" t="inlineStr">
        <is>
          <t>No Esperado</t>
        </is>
      </c>
      <c r="T1907" s="149" t="inlineStr">
        <is>
          <t>Se descarta</t>
        </is>
      </c>
      <c r="U1907" s="149" t="n"/>
    </row>
    <row r="1908" ht="15.75" customHeight="1" s="412">
      <c r="A1908" s="5" t="n">
        <v>1537</v>
      </c>
      <c r="B1908" s="252" t="n">
        <v>233</v>
      </c>
      <c r="C1908" s="246" t="n">
        <v>342</v>
      </c>
      <c r="D1908" s="246" t="n">
        <v>5</v>
      </c>
      <c r="E1908" s="46" t="n">
        <v>43531</v>
      </c>
      <c r="F1908" s="246" t="n">
        <v>5213</v>
      </c>
      <c r="G1908" s="246" t="n">
        <v>7264</v>
      </c>
      <c r="H1908" s="246" t="n">
        <v>6973</v>
      </c>
      <c r="I1908" s="246" t="n">
        <v>8</v>
      </c>
      <c r="J1908" s="47">
        <f>+(((G1908-F1908)-(H1908-F1908))/(H1908-F1908))*100</f>
        <v/>
      </c>
      <c r="K1908" s="51">
        <f>AVERAGE(J1908:J1909)</f>
        <v/>
      </c>
      <c r="L1908" s="51">
        <f>_xlfn.STDEV.S(J1908,J1909)</f>
        <v/>
      </c>
      <c r="M1908" s="50" t="n"/>
      <c r="O1908" s="295">
        <f>+(H1908-F1908)/10</f>
        <v/>
      </c>
      <c r="P1908" s="26" t="inlineStr">
        <is>
          <t>FALSO</t>
        </is>
      </c>
      <c r="Q1908" s="26" t="inlineStr">
        <is>
          <t>FALSO</t>
        </is>
      </c>
      <c r="R1908" s="149" t="inlineStr">
        <is>
          <t>No Esperado</t>
        </is>
      </c>
      <c r="S1908" s="149" t="inlineStr">
        <is>
          <t>No Esperado</t>
        </is>
      </c>
      <c r="T1908" s="149" t="inlineStr">
        <is>
          <t>Se descarta</t>
        </is>
      </c>
      <c r="U1908" s="149" t="n"/>
    </row>
    <row r="1909" ht="15.75" customHeight="1" s="412">
      <c r="A1909" s="5" t="n">
        <v>1538</v>
      </c>
      <c r="B1909" s="252" t="n">
        <v>234</v>
      </c>
      <c r="C1909" s="246" t="n">
        <v>342</v>
      </c>
      <c r="D1909" s="246" t="n">
        <v>5</v>
      </c>
      <c r="E1909" s="46" t="n">
        <v>43531</v>
      </c>
      <c r="F1909" s="246" t="n">
        <v>5254</v>
      </c>
      <c r="G1909" s="246" t="n">
        <v>7186</v>
      </c>
      <c r="H1909" s="246" t="n">
        <v>6914</v>
      </c>
      <c r="I1909" s="246" t="n"/>
      <c r="J1909" s="47">
        <f>+(((G1909-F1909)-(H1909-F1909))/(H1909-F1909))*100</f>
        <v/>
      </c>
      <c r="K1909" s="51" t="n"/>
      <c r="L1909" s="51" t="n"/>
      <c r="M1909" s="50" t="n"/>
      <c r="O1909" s="295">
        <f>+(H1909-F1909)/10</f>
        <v/>
      </c>
      <c r="P1909" s="26" t="inlineStr">
        <is>
          <t>FALSO</t>
        </is>
      </c>
      <c r="Q1909" s="26" t="inlineStr">
        <is>
          <t>FALSO</t>
        </is>
      </c>
      <c r="R1909" s="149" t="inlineStr">
        <is>
          <t>No Esperado</t>
        </is>
      </c>
      <c r="S1909" s="149" t="inlineStr">
        <is>
          <t>No Esperado</t>
        </is>
      </c>
      <c r="T1909" s="149" t="inlineStr">
        <is>
          <t>Se descarta</t>
        </is>
      </c>
      <c r="U1909" s="149" t="n"/>
    </row>
    <row r="1910" ht="15.75" customHeight="1" s="412">
      <c r="A1910" s="15" t="n">
        <v>2117</v>
      </c>
      <c r="B1910" s="16" t="n">
        <v>163</v>
      </c>
      <c r="C1910" s="52" t="n">
        <v>342</v>
      </c>
      <c r="D1910" s="52" t="n">
        <v>7</v>
      </c>
      <c r="E1910" s="53" t="n">
        <v>43545</v>
      </c>
      <c r="F1910" s="54" t="n">
        <v>5193</v>
      </c>
      <c r="G1910" s="52" t="n">
        <v>7853</v>
      </c>
      <c r="H1910" s="52" t="n">
        <v>7484</v>
      </c>
      <c r="I1910" s="246" t="n"/>
      <c r="J1910" s="47">
        <f>+(((G1910-F1910)-(H1910-F1910))/(H1910-F1910))*100</f>
        <v/>
      </c>
      <c r="K1910" s="51">
        <f>AVERAGE(J1910:J1911)</f>
        <v/>
      </c>
      <c r="L1910" s="51">
        <f>_xlfn.STDEV.S(J1910,J1911)</f>
        <v/>
      </c>
      <c r="M1910" s="50">
        <f>(K1908-K1910)/14</f>
        <v/>
      </c>
      <c r="N1910" s="50">
        <f>(K1904-K1910)/31</f>
        <v/>
      </c>
      <c r="O1910" s="295">
        <f>+(H1910-F1910)/10</f>
        <v/>
      </c>
      <c r="P1910" s="26" t="inlineStr">
        <is>
          <t>FALSO</t>
        </is>
      </c>
      <c r="Q1910" s="26" t="inlineStr">
        <is>
          <t>FALSO</t>
        </is>
      </c>
      <c r="R1910" s="149" t="inlineStr">
        <is>
          <t>No Esperado</t>
        </is>
      </c>
      <c r="S1910" s="149" t="inlineStr">
        <is>
          <t>No Esperado</t>
        </is>
      </c>
      <c r="T1910" s="149" t="inlineStr">
        <is>
          <t>Se descarta</t>
        </is>
      </c>
      <c r="U1910" s="149" t="n"/>
    </row>
    <row r="1911" ht="15.75" customHeight="1" s="412">
      <c r="A1911" s="15" t="n">
        <v>2118</v>
      </c>
      <c r="B1911" s="16" t="n">
        <v>164</v>
      </c>
      <c r="C1911" s="52" t="n">
        <v>342</v>
      </c>
      <c r="D1911" s="52" t="n">
        <v>7</v>
      </c>
      <c r="E1911" s="53" t="n">
        <v>43545</v>
      </c>
      <c r="F1911" s="54" t="n">
        <v>5245</v>
      </c>
      <c r="G1911" s="52" t="n">
        <v>7506</v>
      </c>
      <c r="H1911" s="52" t="n">
        <v>7182</v>
      </c>
      <c r="I1911" s="246" t="n"/>
      <c r="J1911" s="47">
        <f>+(((G1911-F1911)-(H1911-F1911))/(H1911-F1911))*100</f>
        <v/>
      </c>
      <c r="K1911" s="50" t="n"/>
      <c r="L1911" s="50" t="n"/>
      <c r="M1911" s="50" t="n"/>
      <c r="O1911" s="295">
        <f>+(H1911-F1911)/10</f>
        <v/>
      </c>
      <c r="P1911" s="26" t="inlineStr">
        <is>
          <t>FALSO</t>
        </is>
      </c>
      <c r="Q1911" s="26" t="inlineStr">
        <is>
          <t>FALSO</t>
        </is>
      </c>
      <c r="R1911" s="149" t="inlineStr">
        <is>
          <t>No Esperado</t>
        </is>
      </c>
      <c r="S1911" s="149" t="inlineStr">
        <is>
          <t>No Esperado</t>
        </is>
      </c>
      <c r="T1911" s="149" t="inlineStr">
        <is>
          <t>Se descarta</t>
        </is>
      </c>
      <c r="U1911" s="149" t="n"/>
    </row>
    <row r="1912" ht="15.75" customHeight="1" s="412">
      <c r="A1912" s="5" t="n">
        <v>235</v>
      </c>
      <c r="B1912" s="252" t="n">
        <v>235</v>
      </c>
      <c r="C1912" s="201" t="n">
        <v>343</v>
      </c>
      <c r="D1912" s="201" t="n">
        <v>1</v>
      </c>
      <c r="E1912" s="8" t="n">
        <v>43514</v>
      </c>
      <c r="F1912" s="201" t="n">
        <v>5230</v>
      </c>
      <c r="G1912" s="201" t="n">
        <v>8719</v>
      </c>
      <c r="H1912" s="201" t="n">
        <v>7620</v>
      </c>
      <c r="I1912" s="201" t="n">
        <v>8</v>
      </c>
      <c r="J1912" s="9">
        <f>+(((G1912-F1912)-(H1912-F1912))/(H1912-F1912))*100</f>
        <v/>
      </c>
      <c r="K1912" s="33">
        <f>AVERAGE(J1912:J1913)</f>
        <v/>
      </c>
      <c r="L1912" s="33">
        <f>_xlfn.STDEV.S(J1912,J1913)</f>
        <v/>
      </c>
      <c r="M1912" s="13" t="n">
        <v>3</v>
      </c>
      <c r="O1912" s="295">
        <f>+(H1912-F1912)/10</f>
        <v/>
      </c>
      <c r="P1912" s="26" t="inlineStr">
        <is>
          <t>FALSO</t>
        </is>
      </c>
      <c r="Q1912" s="26" t="inlineStr">
        <is>
          <t>FALSO</t>
        </is>
      </c>
      <c r="R1912" s="149" t="inlineStr">
        <is>
          <t>Esperado</t>
        </is>
      </c>
      <c r="S1912" s="149" t="inlineStr">
        <is>
          <t>Esperado</t>
        </is>
      </c>
      <c r="T1912" s="149" t="inlineStr">
        <is>
          <t>Dato Válido</t>
        </is>
      </c>
      <c r="U1912" s="149" t="n"/>
    </row>
    <row r="1913" ht="15.75" customHeight="1" s="412">
      <c r="A1913" s="5" t="n">
        <v>236</v>
      </c>
      <c r="B1913" s="252" t="n">
        <v>236</v>
      </c>
      <c r="C1913" s="201" t="n">
        <v>343</v>
      </c>
      <c r="D1913" s="201" t="n">
        <v>1</v>
      </c>
      <c r="E1913" s="8" t="n">
        <v>43514</v>
      </c>
      <c r="F1913" s="201" t="n">
        <v>5241</v>
      </c>
      <c r="G1913" s="201" t="n">
        <v>8500</v>
      </c>
      <c r="H1913" s="201" t="n">
        <v>7507</v>
      </c>
      <c r="I1913" s="201" t="n"/>
      <c r="J1913" s="9">
        <f>+(((G1913-F1913)-(H1913-F1913))/(H1913-F1913))*100</f>
        <v/>
      </c>
      <c r="K1913" s="13" t="n"/>
      <c r="L1913" s="13" t="n"/>
      <c r="M1913" s="13" t="n"/>
      <c r="O1913" s="295">
        <f>+(H1913-F1913)/10</f>
        <v/>
      </c>
      <c r="P1913" s="26" t="inlineStr">
        <is>
          <t>FALSO</t>
        </is>
      </c>
      <c r="Q1913" s="26" t="inlineStr">
        <is>
          <t>FALSO</t>
        </is>
      </c>
      <c r="R1913" s="149" t="inlineStr">
        <is>
          <t>No esperado</t>
        </is>
      </c>
      <c r="S1913" s="149" t="inlineStr">
        <is>
          <t>Esperado</t>
        </is>
      </c>
      <c r="T1913" s="149" t="inlineStr">
        <is>
          <t>Dato Válido</t>
        </is>
      </c>
      <c r="U1913" s="149" t="n"/>
    </row>
    <row r="1914" ht="15.75" customHeight="1" s="412">
      <c r="A1914" s="5" t="n">
        <v>889</v>
      </c>
      <c r="B1914" s="252" t="n">
        <v>235</v>
      </c>
      <c r="C1914" s="201" t="n">
        <v>343</v>
      </c>
      <c r="D1914" s="201" t="n">
        <v>3</v>
      </c>
      <c r="E1914" s="8" t="n">
        <v>43521</v>
      </c>
      <c r="F1914" s="201" t="n">
        <v>5230</v>
      </c>
      <c r="G1914" s="201" t="n">
        <v>8490</v>
      </c>
      <c r="H1914" s="201" t="n">
        <v>7627</v>
      </c>
      <c r="I1914" s="201" t="n">
        <v>9</v>
      </c>
      <c r="J1914" s="9">
        <f>+(((G1914-F1914)-(H1914-F1914))/(H1914-F1914))*100</f>
        <v/>
      </c>
      <c r="K1914" s="33">
        <f>AVERAGE(J1914:J1915)</f>
        <v/>
      </c>
      <c r="L1914" s="33">
        <f>_xlfn.STDEV.S(J1914,J1915)</f>
        <v/>
      </c>
      <c r="M1914" s="13" t="n"/>
      <c r="O1914" s="295">
        <f>+(H1914-F1914)/10</f>
        <v/>
      </c>
      <c r="P1914" s="26" t="inlineStr">
        <is>
          <t>VERDADERO</t>
        </is>
      </c>
      <c r="Q1914" s="26" t="inlineStr">
        <is>
          <t>FALSO</t>
        </is>
      </c>
      <c r="R1914" s="149" t="inlineStr">
        <is>
          <t>Esperado</t>
        </is>
      </c>
      <c r="S1914" s="149" t="inlineStr">
        <is>
          <t>Esperado</t>
        </is>
      </c>
      <c r="T1914" s="149" t="inlineStr">
        <is>
          <t>Dato Válido</t>
        </is>
      </c>
      <c r="U1914" s="149" t="n"/>
    </row>
    <row r="1915" ht="15.75" customHeight="1" s="412">
      <c r="A1915" s="5" t="n">
        <v>890</v>
      </c>
      <c r="B1915" s="252" t="n">
        <v>236</v>
      </c>
      <c r="C1915" s="201" t="n">
        <v>343</v>
      </c>
      <c r="D1915" s="201" t="n">
        <v>3</v>
      </c>
      <c r="E1915" s="8" t="n">
        <v>43521</v>
      </c>
      <c r="F1915" s="201" t="n">
        <v>5241</v>
      </c>
      <c r="G1915" s="201" t="n">
        <v>8350</v>
      </c>
      <c r="H1915" s="201" t="n">
        <v>7532</v>
      </c>
      <c r="I1915" s="201" t="n"/>
      <c r="J1915" s="9">
        <f>+(((G1915-F1915)-(H1915-F1915))/(H1915-F1915))*100</f>
        <v/>
      </c>
      <c r="K1915" s="33" t="n"/>
      <c r="L1915" s="33" t="n"/>
      <c r="M1915" s="13" t="n"/>
      <c r="O1915" s="295">
        <f>+(H1915-F1915)/10</f>
        <v/>
      </c>
      <c r="P1915" s="26" t="inlineStr">
        <is>
          <t>FALSO</t>
        </is>
      </c>
      <c r="Q1915" s="26" t="inlineStr">
        <is>
          <t>FALSO</t>
        </is>
      </c>
      <c r="R1915" s="149" t="inlineStr">
        <is>
          <t>No esperado</t>
        </is>
      </c>
      <c r="S1915" s="149" t="inlineStr">
        <is>
          <t>Esperado</t>
        </is>
      </c>
      <c r="T1915" s="149" t="inlineStr">
        <is>
          <t>Dato Válido</t>
        </is>
      </c>
      <c r="U1915" s="149" t="n"/>
    </row>
    <row r="1916" ht="15.75" customHeight="1" s="412">
      <c r="A1916" s="5" t="n">
        <v>1539</v>
      </c>
      <c r="B1916" s="252" t="n">
        <v>235</v>
      </c>
      <c r="C1916" s="201" t="n">
        <v>343</v>
      </c>
      <c r="D1916" s="201" t="n">
        <v>5</v>
      </c>
      <c r="E1916" s="8" t="n">
        <v>43531</v>
      </c>
      <c r="F1916" s="201" t="n">
        <v>5230</v>
      </c>
      <c r="G1916" s="201" t="n">
        <v>9345</v>
      </c>
      <c r="H1916" s="201" t="n">
        <v>8413</v>
      </c>
      <c r="I1916" s="201" t="n">
        <v>6</v>
      </c>
      <c r="J1916" s="9">
        <f>+(((G1916-F1916)-(H1916-F1916))/(H1916-F1916))*100</f>
        <v/>
      </c>
      <c r="K1916" s="33">
        <f>AVERAGE(J1916:J1917)</f>
        <v/>
      </c>
      <c r="L1916" s="33">
        <f>_xlfn.STDEV.S(J1916,J1917)</f>
        <v/>
      </c>
      <c r="M1916" s="13" t="n"/>
      <c r="O1916" s="295">
        <f>+(H1916-F1916)/10</f>
        <v/>
      </c>
      <c r="P1916" s="26" t="inlineStr">
        <is>
          <t>FALSO</t>
        </is>
      </c>
      <c r="Q1916" s="26" t="inlineStr">
        <is>
          <t>FALSO</t>
        </is>
      </c>
      <c r="R1916" s="149" t="inlineStr">
        <is>
          <t>Esperado</t>
        </is>
      </c>
      <c r="S1916" s="149" t="inlineStr">
        <is>
          <t>Esperado</t>
        </is>
      </c>
      <c r="T1916" s="149" t="inlineStr">
        <is>
          <t>Dato Válido</t>
        </is>
      </c>
      <c r="U1916" s="149" t="n"/>
    </row>
    <row r="1917" ht="15.75" customHeight="1" s="412">
      <c r="A1917" s="5" t="n">
        <v>1540</v>
      </c>
      <c r="B1917" s="252" t="n">
        <v>236</v>
      </c>
      <c r="C1917" s="201" t="n">
        <v>343</v>
      </c>
      <c r="D1917" s="201" t="n">
        <v>5</v>
      </c>
      <c r="E1917" s="8" t="n">
        <v>43531</v>
      </c>
      <c r="F1917" s="201" t="n">
        <v>5241</v>
      </c>
      <c r="G1917" s="201" t="n">
        <v>9112</v>
      </c>
      <c r="H1917" s="201" t="n">
        <v>8231</v>
      </c>
      <c r="I1917" s="201" t="n"/>
      <c r="J1917" s="9">
        <f>+(((G1917-F1917)-(H1917-F1917))/(H1917-F1917))*100</f>
        <v/>
      </c>
      <c r="K1917" s="13" t="n"/>
      <c r="L1917" s="13" t="n"/>
      <c r="M1917" s="13" t="n"/>
      <c r="O1917" s="295">
        <f>+(H1917-F1917)/10</f>
        <v/>
      </c>
      <c r="P1917" s="26" t="inlineStr">
        <is>
          <t>FALSO</t>
        </is>
      </c>
      <c r="Q1917" s="26" t="inlineStr">
        <is>
          <t>FALSO</t>
        </is>
      </c>
      <c r="R1917" s="149" t="inlineStr">
        <is>
          <t>No esperado</t>
        </is>
      </c>
      <c r="S1917" s="149" t="inlineStr">
        <is>
          <t>Esperado</t>
        </is>
      </c>
      <c r="T1917" s="149" t="inlineStr">
        <is>
          <t>Dato Válido</t>
        </is>
      </c>
      <c r="U1917" s="149" t="n"/>
    </row>
    <row r="1918" ht="15.75" customHeight="1" s="412">
      <c r="A1918" s="15" t="n">
        <v>2535</v>
      </c>
      <c r="B1918" s="16" t="n">
        <v>123</v>
      </c>
      <c r="C1918" s="17" t="n">
        <v>343</v>
      </c>
      <c r="D1918" s="17" t="n">
        <v>9</v>
      </c>
      <c r="E1918" s="18" t="n">
        <v>43557</v>
      </c>
      <c r="F1918" s="19" t="n">
        <v>5241</v>
      </c>
      <c r="G1918" s="17" t="n">
        <v>8088</v>
      </c>
      <c r="H1918" s="17" t="n">
        <v>7673</v>
      </c>
      <c r="I1918" s="201" t="n"/>
      <c r="J1918" s="9">
        <f>+(((G1918-F1918)-(H1918-F1918))/(H1918-F1918))*100</f>
        <v/>
      </c>
      <c r="K1918" s="33">
        <f>AVERAGE(J1918:J1919)</f>
        <v/>
      </c>
      <c r="L1918" s="33">
        <f>_xlfn.STDEV.S(J1918,J1919)</f>
        <v/>
      </c>
      <c r="M1918" s="13" t="n"/>
      <c r="O1918" s="295">
        <f>+(H1918-F1918)/10</f>
        <v/>
      </c>
      <c r="P1918" s="26" t="inlineStr">
        <is>
          <t>FALSO</t>
        </is>
      </c>
      <c r="Q1918" s="26" t="inlineStr">
        <is>
          <t>FALSO</t>
        </is>
      </c>
      <c r="R1918" s="149" t="inlineStr">
        <is>
          <t>No esperado</t>
        </is>
      </c>
      <c r="S1918" s="149" t="inlineStr">
        <is>
          <t>Esperado</t>
        </is>
      </c>
      <c r="T1918" s="149" t="inlineStr">
        <is>
          <t>Dato Válido</t>
        </is>
      </c>
      <c r="U1918" s="149" t="n"/>
    </row>
    <row r="1919" ht="15.75" customHeight="1" s="412">
      <c r="A1919" s="15" t="n">
        <v>2536</v>
      </c>
      <c r="B1919" s="16" t="n">
        <v>124</v>
      </c>
      <c r="C1919" s="17" t="n">
        <v>343</v>
      </c>
      <c r="D1919" s="17" t="n">
        <v>9</v>
      </c>
      <c r="E1919" s="18" t="n">
        <v>43557</v>
      </c>
      <c r="F1919" s="19" t="n">
        <v>5265</v>
      </c>
      <c r="G1919" s="17" t="n">
        <v>8131</v>
      </c>
      <c r="H1919" s="17" t="n">
        <v>7711</v>
      </c>
      <c r="I1919" s="201" t="n"/>
      <c r="J1919" s="9">
        <f>+(((G1919-F1919)-(H1919-F1919))/(H1919-F1919))*100</f>
        <v/>
      </c>
      <c r="K1919" s="13" t="n"/>
      <c r="L1919" s="13" t="n"/>
      <c r="M1919" s="13" t="n"/>
      <c r="O1919" s="295">
        <f>+(H1919-F1919)/10</f>
        <v/>
      </c>
      <c r="P1919" s="26" t="inlineStr">
        <is>
          <t>FALSO</t>
        </is>
      </c>
      <c r="Q1919" s="26" t="inlineStr">
        <is>
          <t>FALSO</t>
        </is>
      </c>
      <c r="R1919" s="149" t="inlineStr">
        <is>
          <t>Esperado</t>
        </is>
      </c>
      <c r="S1919" s="149" t="inlineStr">
        <is>
          <t>Esperado</t>
        </is>
      </c>
      <c r="T1919" s="149" t="inlineStr">
        <is>
          <t>Dato Válido</t>
        </is>
      </c>
      <c r="U1919" s="149" t="n"/>
    </row>
    <row r="1920" ht="15.75" customHeight="1" s="412">
      <c r="A1920" s="15" t="n">
        <v>3185</v>
      </c>
      <c r="B1920" s="16" t="n">
        <v>125</v>
      </c>
      <c r="C1920" s="17" t="n">
        <v>343</v>
      </c>
      <c r="D1920" s="17" t="n">
        <v>12</v>
      </c>
      <c r="E1920" s="18" t="n">
        <v>43577</v>
      </c>
      <c r="F1920" s="19" t="n">
        <v>5217</v>
      </c>
      <c r="G1920" s="17" t="n">
        <v>8379</v>
      </c>
      <c r="H1920" s="17" t="n">
        <v>7970</v>
      </c>
      <c r="I1920" s="17" t="n"/>
      <c r="J1920" s="9">
        <f>+(((G1920-F1920)-(H1920-F1920))/(H1920-F1920))*100</f>
        <v/>
      </c>
      <c r="K1920" s="33">
        <f>AVERAGE(J1920:J1921)</f>
        <v/>
      </c>
      <c r="L1920" s="33">
        <f>_xlfn.STDEV.S(J1920,J1921)</f>
        <v/>
      </c>
      <c r="M1920" s="13">
        <f>(K1918-K1920)/20</f>
        <v/>
      </c>
      <c r="N1920" s="295">
        <f>(K1914-K1920)/56</f>
        <v/>
      </c>
      <c r="O1920" s="295">
        <f>+(H1920-F1920)/10</f>
        <v/>
      </c>
      <c r="P1920" s="26" t="inlineStr">
        <is>
          <t>FALSO</t>
        </is>
      </c>
      <c r="Q1920" s="26" t="inlineStr">
        <is>
          <t>VERDADERO</t>
        </is>
      </c>
      <c r="R1920" s="149" t="inlineStr">
        <is>
          <t>Esperado</t>
        </is>
      </c>
      <c r="S1920" s="149" t="inlineStr">
        <is>
          <t>Esperado</t>
        </is>
      </c>
      <c r="T1920" s="149" t="inlineStr">
        <is>
          <t>Dato Válido</t>
        </is>
      </c>
      <c r="U1920" s="149" t="n"/>
    </row>
    <row r="1921" ht="15.75" customHeight="1" s="412">
      <c r="A1921" s="15" t="n">
        <v>3186</v>
      </c>
      <c r="B1921" s="16" t="n">
        <v>126</v>
      </c>
      <c r="C1921" s="17" t="n">
        <v>343</v>
      </c>
      <c r="D1921" s="17" t="n">
        <v>12</v>
      </c>
      <c r="E1921" s="18" t="n">
        <v>43577</v>
      </c>
      <c r="F1921" s="19" t="n">
        <v>5232</v>
      </c>
      <c r="G1921" s="17" t="n">
        <v>8489</v>
      </c>
      <c r="H1921" s="17" t="n">
        <v>8070</v>
      </c>
      <c r="I1921" s="17" t="n"/>
      <c r="J1921" s="9">
        <f>+(((G1921-F1921)-(H1921-F1921))/(H1921-F1921))*100</f>
        <v/>
      </c>
      <c r="K1921" s="13" t="n"/>
      <c r="L1921" s="13" t="n"/>
      <c r="M1921" s="13" t="n"/>
      <c r="O1921" s="295">
        <f>+(H1921-F1921)/10</f>
        <v/>
      </c>
      <c r="P1921" s="26" t="inlineStr">
        <is>
          <t>FALSO</t>
        </is>
      </c>
      <c r="Q1921" s="26" t="inlineStr">
        <is>
          <t>FALSO</t>
        </is>
      </c>
      <c r="R1921" s="149" t="inlineStr">
        <is>
          <t>Esperado</t>
        </is>
      </c>
      <c r="S1921" s="149" t="inlineStr">
        <is>
          <t>Esperado</t>
        </is>
      </c>
      <c r="T1921" s="149" t="inlineStr">
        <is>
          <t>Dato Válido</t>
        </is>
      </c>
      <c r="U1921" s="149" t="n"/>
    </row>
    <row r="1922" ht="15.75" customHeight="1" s="412">
      <c r="A1922" s="5" t="n">
        <v>237</v>
      </c>
      <c r="B1922" s="252" t="n">
        <v>237</v>
      </c>
      <c r="C1922" s="246" t="n">
        <v>344</v>
      </c>
      <c r="D1922" s="246" t="n">
        <v>1</v>
      </c>
      <c r="E1922" s="46" t="n">
        <v>43514</v>
      </c>
      <c r="F1922" s="246" t="n">
        <v>5218</v>
      </c>
      <c r="G1922" s="246" t="n">
        <v>7907</v>
      </c>
      <c r="H1922" s="246" t="n">
        <v>7164</v>
      </c>
      <c r="I1922" s="246" t="n">
        <v>9</v>
      </c>
      <c r="J1922" s="47">
        <f>+(((G1922-F1922)-(H1922-F1922))/(H1922-F1922))*100</f>
        <v/>
      </c>
      <c r="K1922" s="51">
        <f>AVERAGE(J1922:J1923)</f>
        <v/>
      </c>
      <c r="L1922" s="51">
        <f>_xlfn.STDEV.S(J1922,J1923)</f>
        <v/>
      </c>
      <c r="M1922" s="50" t="n">
        <v>1</v>
      </c>
      <c r="O1922" s="295">
        <f>+(H1922-F1922)/10</f>
        <v/>
      </c>
      <c r="P1922" s="26" t="inlineStr">
        <is>
          <t>VERDADERO</t>
        </is>
      </c>
      <c r="Q1922" s="26" t="inlineStr">
        <is>
          <t>FALSO</t>
        </is>
      </c>
      <c r="R1922" s="149" t="inlineStr">
        <is>
          <t>Esperado</t>
        </is>
      </c>
      <c r="S1922" s="149" t="inlineStr">
        <is>
          <t>Esperado</t>
        </is>
      </c>
      <c r="T1922" s="149" t="inlineStr">
        <is>
          <t>Dato Válido</t>
        </is>
      </c>
      <c r="U1922" s="149" t="n"/>
    </row>
    <row r="1923" ht="15.75" customHeight="1" s="412">
      <c r="A1923" s="5" t="n">
        <v>238</v>
      </c>
      <c r="B1923" s="252" t="n">
        <v>238</v>
      </c>
      <c r="C1923" s="246" t="n">
        <v>344</v>
      </c>
      <c r="D1923" s="246" t="n">
        <v>1</v>
      </c>
      <c r="E1923" s="46" t="n">
        <v>43514</v>
      </c>
      <c r="F1923" s="246" t="n">
        <v>5217</v>
      </c>
      <c r="G1923" s="246" t="n">
        <v>7855</v>
      </c>
      <c r="H1923" s="246" t="n">
        <v>7155</v>
      </c>
      <c r="I1923" s="246" t="n"/>
      <c r="J1923" s="47">
        <f>+(((G1923-F1923)-(H1923-F1923))/(H1923-F1923))*100</f>
        <v/>
      </c>
      <c r="K1923" s="51" t="n"/>
      <c r="L1923" s="51" t="n"/>
      <c r="M1923" s="50" t="n"/>
      <c r="O1923" s="295">
        <f>+(H1923-F1923)/10</f>
        <v/>
      </c>
      <c r="P1923" s="26" t="inlineStr">
        <is>
          <t>FALSO</t>
        </is>
      </c>
      <c r="Q1923" s="26" t="inlineStr">
        <is>
          <t>FALSO</t>
        </is>
      </c>
      <c r="R1923" s="149" t="inlineStr">
        <is>
          <t>Esperado</t>
        </is>
      </c>
      <c r="S1923" s="149" t="inlineStr">
        <is>
          <t>Esperado</t>
        </is>
      </c>
      <c r="T1923" s="149" t="inlineStr">
        <is>
          <t>Dato Válido</t>
        </is>
      </c>
      <c r="U1923" s="149" t="n"/>
    </row>
    <row r="1924" ht="15.75" customHeight="1" s="412">
      <c r="A1924" s="5" t="n">
        <v>891</v>
      </c>
      <c r="B1924" s="252" t="n">
        <v>237</v>
      </c>
      <c r="C1924" s="246" t="n">
        <v>344</v>
      </c>
      <c r="D1924" s="246" t="n">
        <v>3</v>
      </c>
      <c r="E1924" s="46" t="n">
        <v>43521</v>
      </c>
      <c r="F1924" s="246" t="n">
        <v>5218</v>
      </c>
      <c r="G1924" s="246" t="n">
        <v>7792</v>
      </c>
      <c r="H1924" s="246" t="n">
        <v>7213</v>
      </c>
      <c r="I1924" s="246" t="n">
        <v>8</v>
      </c>
      <c r="J1924" s="47">
        <f>+(((G1924-F1924)-(H1924-F1924))/(H1924-F1924))*100</f>
        <v/>
      </c>
      <c r="K1924" s="51">
        <f>AVERAGE(J1924:J1925)</f>
        <v/>
      </c>
      <c r="L1924" s="51">
        <f>_xlfn.STDEV.S(J1924,J1925)</f>
        <v/>
      </c>
      <c r="M1924" s="50" t="n"/>
      <c r="O1924" s="295">
        <f>+(H1924-F1924)/10</f>
        <v/>
      </c>
      <c r="P1924" s="26" t="inlineStr">
        <is>
          <t>FALSO</t>
        </is>
      </c>
      <c r="Q1924" s="26" t="inlineStr">
        <is>
          <t>FALSO</t>
        </is>
      </c>
      <c r="R1924" s="149" t="inlineStr">
        <is>
          <t>Esperado</t>
        </is>
      </c>
      <c r="S1924" s="149" t="inlineStr">
        <is>
          <t>Esperado</t>
        </is>
      </c>
      <c r="T1924" s="149" t="inlineStr">
        <is>
          <t>Dato Válido</t>
        </is>
      </c>
      <c r="U1924" s="149" t="n"/>
    </row>
    <row r="1925" ht="15.75" customHeight="1" s="412">
      <c r="A1925" s="5" t="n">
        <v>892</v>
      </c>
      <c r="B1925" s="252" t="n">
        <v>238</v>
      </c>
      <c r="C1925" s="246" t="n">
        <v>344</v>
      </c>
      <c r="D1925" s="246" t="n">
        <v>3</v>
      </c>
      <c r="E1925" s="46" t="n">
        <v>43521</v>
      </c>
      <c r="F1925" s="246" t="n">
        <v>5217</v>
      </c>
      <c r="G1925" s="246" t="n">
        <v>7793</v>
      </c>
      <c r="H1925" s="246" t="n">
        <v>7218</v>
      </c>
      <c r="I1925" s="246" t="n"/>
      <c r="J1925" s="47">
        <f>+(((G1925-F1925)-(H1925-F1925))/(H1925-F1925))*100</f>
        <v/>
      </c>
      <c r="K1925" s="50" t="n"/>
      <c r="L1925" s="50" t="n"/>
      <c r="M1925" s="50" t="n"/>
      <c r="O1925" s="295">
        <f>+(H1925-F1925)/10</f>
        <v/>
      </c>
      <c r="P1925" s="26" t="inlineStr">
        <is>
          <t>FALSO</t>
        </is>
      </c>
      <c r="Q1925" s="26" t="inlineStr">
        <is>
          <t>FALSO</t>
        </is>
      </c>
      <c r="R1925" s="149" t="inlineStr">
        <is>
          <t>Esperado</t>
        </is>
      </c>
      <c r="S1925" s="149" t="inlineStr">
        <is>
          <t>Esperado</t>
        </is>
      </c>
      <c r="T1925" s="149" t="inlineStr">
        <is>
          <t>Dato Válido</t>
        </is>
      </c>
      <c r="U1925" s="149" t="n"/>
    </row>
    <row r="1926" ht="15.75" customHeight="1" s="412">
      <c r="A1926" s="5" t="n">
        <v>1541</v>
      </c>
      <c r="B1926" s="252" t="n">
        <v>237</v>
      </c>
      <c r="C1926" s="246" t="n">
        <v>344</v>
      </c>
      <c r="D1926" s="246" t="n">
        <v>5</v>
      </c>
      <c r="E1926" s="46" t="n">
        <v>43531</v>
      </c>
      <c r="F1926" s="246" t="n">
        <v>5218</v>
      </c>
      <c r="G1926" s="246" t="n">
        <v>7676</v>
      </c>
      <c r="H1926" s="246" t="n">
        <v>7193</v>
      </c>
      <c r="I1926" s="246" t="n">
        <v>9</v>
      </c>
      <c r="J1926" s="47">
        <f>+(((G1926-F1926)-(H1926-F1926))/(H1926-F1926))*100</f>
        <v/>
      </c>
      <c r="K1926" s="51">
        <f>AVERAGE(J1926:J1927)</f>
        <v/>
      </c>
      <c r="L1926" s="51">
        <f>_xlfn.STDEV.S(J1926,J1927)</f>
        <v/>
      </c>
      <c r="M1926" s="50" t="n"/>
      <c r="O1926" s="295">
        <f>+(H1926-F1926)/10</f>
        <v/>
      </c>
      <c r="P1926" s="26" t="inlineStr">
        <is>
          <t>FALSO</t>
        </is>
      </c>
      <c r="Q1926" s="26" t="inlineStr">
        <is>
          <t>FALSO</t>
        </is>
      </c>
      <c r="R1926" s="149" t="inlineStr">
        <is>
          <t>No esperado</t>
        </is>
      </c>
      <c r="S1926" s="149" t="inlineStr">
        <is>
          <t>Esperado</t>
        </is>
      </c>
      <c r="T1926" s="149" t="inlineStr">
        <is>
          <t>Dato Válido</t>
        </is>
      </c>
      <c r="U1926" s="149" t="n"/>
    </row>
    <row r="1927" ht="15.75" customHeight="1" s="412">
      <c r="A1927" s="5" t="n">
        <v>1542</v>
      </c>
      <c r="B1927" s="252" t="n">
        <v>238</v>
      </c>
      <c r="C1927" s="246" t="n">
        <v>344</v>
      </c>
      <c r="D1927" s="246" t="n">
        <v>5</v>
      </c>
      <c r="E1927" s="46" t="n">
        <v>43531</v>
      </c>
      <c r="F1927" s="246" t="n">
        <v>5217</v>
      </c>
      <c r="G1927" s="246" t="n">
        <v>7710</v>
      </c>
      <c r="H1927" s="246" t="n">
        <v>7224</v>
      </c>
      <c r="I1927" s="246" t="n"/>
      <c r="J1927" s="47">
        <f>+(((G1927-F1927)-(H1927-F1927))/(H1927-F1927))*100</f>
        <v/>
      </c>
      <c r="K1927" s="51" t="n"/>
      <c r="L1927" s="51" t="n"/>
      <c r="M1927" s="50" t="n"/>
      <c r="O1927" s="295">
        <f>+(H1927-F1927)/10</f>
        <v/>
      </c>
      <c r="P1927" s="26" t="inlineStr">
        <is>
          <t>FALSO</t>
        </is>
      </c>
      <c r="Q1927" s="26" t="inlineStr">
        <is>
          <t>FALSO</t>
        </is>
      </c>
      <c r="R1927" s="149" t="inlineStr">
        <is>
          <t>Esperado</t>
        </is>
      </c>
      <c r="S1927" s="149" t="inlineStr">
        <is>
          <t>Esperado</t>
        </is>
      </c>
      <c r="T1927" s="149" t="inlineStr">
        <is>
          <t>Dato Válido</t>
        </is>
      </c>
      <c r="U1927" s="149" t="n"/>
    </row>
    <row r="1928" ht="15.75" customHeight="1" s="412">
      <c r="A1928" s="15" t="n">
        <v>2119</v>
      </c>
      <c r="B1928" s="16" t="n">
        <v>165</v>
      </c>
      <c r="C1928" s="52" t="n">
        <v>344</v>
      </c>
      <c r="D1928" s="52" t="n">
        <v>7</v>
      </c>
      <c r="E1928" s="53" t="n">
        <v>43545</v>
      </c>
      <c r="F1928" s="54" t="n">
        <v>5226</v>
      </c>
      <c r="G1928" s="52" t="n">
        <v>7942</v>
      </c>
      <c r="H1928" s="52" t="n">
        <v>7498</v>
      </c>
      <c r="I1928" s="246" t="n"/>
      <c r="J1928" s="47">
        <f>+(((G1928-F1928)-(H1928-F1928))/(H1928-F1928))*100</f>
        <v/>
      </c>
      <c r="K1928" s="51">
        <f>AVERAGE(J1928:J1929)</f>
        <v/>
      </c>
      <c r="L1928" s="51">
        <f>_xlfn.STDEV.S(J1928,J1929)</f>
        <v/>
      </c>
      <c r="M1928" s="50" t="n"/>
      <c r="O1928" s="295">
        <f>+(H1928-F1928)/10</f>
        <v/>
      </c>
      <c r="P1928" s="26" t="inlineStr">
        <is>
          <t>FALSO</t>
        </is>
      </c>
      <c r="Q1928" s="26" t="inlineStr">
        <is>
          <t>FALSO</t>
        </is>
      </c>
      <c r="R1928" s="149" t="inlineStr">
        <is>
          <t>Esperado</t>
        </is>
      </c>
      <c r="S1928" s="149" t="inlineStr">
        <is>
          <t>Esperado</t>
        </is>
      </c>
      <c r="T1928" s="149" t="inlineStr">
        <is>
          <t>Dato Válido</t>
        </is>
      </c>
      <c r="U1928" s="149" t="n"/>
    </row>
    <row r="1929" ht="15.75" customHeight="1" s="412">
      <c r="A1929" s="15" t="n">
        <v>2120</v>
      </c>
      <c r="B1929" s="16" t="n">
        <v>166</v>
      </c>
      <c r="C1929" s="52" t="n">
        <v>344</v>
      </c>
      <c r="D1929" s="52" t="n">
        <v>7</v>
      </c>
      <c r="E1929" s="53" t="n">
        <v>43545</v>
      </c>
      <c r="F1929" s="54" t="n">
        <v>5252</v>
      </c>
      <c r="G1929" s="52" t="n">
        <v>7957</v>
      </c>
      <c r="H1929" s="52" t="n">
        <v>7523</v>
      </c>
      <c r="I1929" s="246" t="n"/>
      <c r="J1929" s="47">
        <f>+(((G1929-F1929)-(H1929-F1929))/(H1929-F1929))*100</f>
        <v/>
      </c>
      <c r="K1929" s="50" t="n"/>
      <c r="L1929" s="50" t="n"/>
      <c r="M1929" s="50" t="n"/>
      <c r="O1929" s="295">
        <f>+(H1929-F1929)/10</f>
        <v/>
      </c>
      <c r="P1929" s="26" t="inlineStr">
        <is>
          <t>FALSO</t>
        </is>
      </c>
      <c r="Q1929" s="26" t="inlineStr">
        <is>
          <t>FALSO</t>
        </is>
      </c>
      <c r="R1929" s="149" t="inlineStr">
        <is>
          <t>Esperado</t>
        </is>
      </c>
      <c r="S1929" s="149" t="inlineStr">
        <is>
          <t>Esperado</t>
        </is>
      </c>
      <c r="T1929" s="149" t="inlineStr">
        <is>
          <t>Dato Válido</t>
        </is>
      </c>
      <c r="U1929" s="149" t="n"/>
    </row>
    <row r="1930" ht="15.75" customHeight="1" s="412">
      <c r="A1930" s="15" t="n">
        <v>2707</v>
      </c>
      <c r="B1930" s="16" t="n">
        <v>79</v>
      </c>
      <c r="C1930" s="52" t="n">
        <v>344</v>
      </c>
      <c r="D1930" s="52" t="n">
        <v>10</v>
      </c>
      <c r="E1930" s="53" t="n">
        <v>43564</v>
      </c>
      <c r="F1930" s="54" t="n">
        <v>5242</v>
      </c>
      <c r="G1930" s="52" t="n">
        <v>7533</v>
      </c>
      <c r="H1930" s="52" t="n">
        <v>7229</v>
      </c>
      <c r="I1930" s="52" t="n"/>
      <c r="J1930" s="47">
        <f>+(((G1930-F1930)-(H1930-F1930))/(H1930-F1930))*100</f>
        <v/>
      </c>
      <c r="K1930" s="51">
        <f>AVERAGE(J1930:J1931)</f>
        <v/>
      </c>
      <c r="L1930" s="51">
        <f>_xlfn.STDEV.S(J1930,J1931)</f>
        <v/>
      </c>
      <c r="M1930" s="50">
        <f>(K1928-K1930)/19</f>
        <v/>
      </c>
      <c r="N1930" s="295">
        <f>(K1922-K1930)/50</f>
        <v/>
      </c>
      <c r="O1930" s="295">
        <f>+(H1930-F1930)/10</f>
        <v/>
      </c>
      <c r="P1930" s="26" t="inlineStr">
        <is>
          <t>FALSO</t>
        </is>
      </c>
      <c r="Q1930" s="26" t="inlineStr">
        <is>
          <t>VERDADERO</t>
        </is>
      </c>
      <c r="R1930" s="149" t="inlineStr">
        <is>
          <t>No esperado</t>
        </is>
      </c>
      <c r="S1930" s="149" t="inlineStr">
        <is>
          <t>Esperado</t>
        </is>
      </c>
      <c r="T1930" s="149" t="inlineStr">
        <is>
          <t>Dato Válido</t>
        </is>
      </c>
      <c r="U1930" s="149" t="n"/>
    </row>
    <row r="1931" ht="15.75" customHeight="1" s="412">
      <c r="A1931" s="15" t="n">
        <v>2708</v>
      </c>
      <c r="B1931" s="16" t="n">
        <v>80</v>
      </c>
      <c r="C1931" s="52" t="n">
        <v>344</v>
      </c>
      <c r="D1931" s="52" t="n">
        <v>10</v>
      </c>
      <c r="E1931" s="53" t="n">
        <v>43564</v>
      </c>
      <c r="F1931" s="54" t="n">
        <v>5245</v>
      </c>
      <c r="G1931" s="52" t="n">
        <v>7577</v>
      </c>
      <c r="H1931" s="52" t="n">
        <v>7273</v>
      </c>
      <c r="I1931" s="52" t="n"/>
      <c r="J1931" s="47">
        <f>+(((G1931-F1931)-(H1931-F1931))/(H1931-F1931))*100</f>
        <v/>
      </c>
      <c r="K1931" s="50" t="n"/>
      <c r="L1931" s="50" t="n"/>
      <c r="M1931" s="50" t="n"/>
      <c r="O1931" s="295">
        <f>+(H1931-F1931)/10</f>
        <v/>
      </c>
      <c r="P1931" s="26" t="inlineStr">
        <is>
          <t>FALSO</t>
        </is>
      </c>
      <c r="Q1931" s="26" t="inlineStr">
        <is>
          <t>FALSO</t>
        </is>
      </c>
      <c r="R1931" s="149" t="inlineStr">
        <is>
          <t>Esperado</t>
        </is>
      </c>
      <c r="S1931" s="149" t="inlineStr">
        <is>
          <t>Esperado</t>
        </is>
      </c>
      <c r="T1931" s="149" t="inlineStr">
        <is>
          <t>Dato Válido</t>
        </is>
      </c>
      <c r="U1931" s="149" t="n"/>
    </row>
    <row r="1932" ht="15.75" customHeight="1" s="412">
      <c r="A1932" s="5" t="n">
        <v>563</v>
      </c>
      <c r="B1932" s="252" t="n">
        <v>213</v>
      </c>
      <c r="C1932" s="255" t="n">
        <v>345</v>
      </c>
      <c r="D1932" s="255" t="n">
        <v>2</v>
      </c>
      <c r="E1932" s="58" t="n">
        <v>43517</v>
      </c>
      <c r="F1932" s="255" t="n">
        <v>5207</v>
      </c>
      <c r="G1932" s="255" t="n">
        <v>6745</v>
      </c>
      <c r="H1932" s="255" t="n">
        <v>6300</v>
      </c>
      <c r="I1932" s="255" t="n">
        <v>11</v>
      </c>
      <c r="J1932" s="59">
        <f>+(((G1932-F1932)-(H1932-F1932))/(H1932-F1932))*100</f>
        <v/>
      </c>
      <c r="K1932" s="34">
        <f>AVERAGE(J1932:J1933)</f>
        <v/>
      </c>
      <c r="L1932" s="34">
        <f>_xlfn.STDEV.S(J1932,J1933)</f>
        <v/>
      </c>
      <c r="M1932" s="35" t="n">
        <v>3</v>
      </c>
      <c r="O1932" s="295">
        <f>+(H1932-F1932)/10</f>
        <v/>
      </c>
      <c r="P1932" s="26" t="inlineStr">
        <is>
          <t>FALSO</t>
        </is>
      </c>
      <c r="Q1932" s="26" t="inlineStr">
        <is>
          <t>FALSO</t>
        </is>
      </c>
      <c r="R1932" s="149" t="inlineStr">
        <is>
          <t>Esperado</t>
        </is>
      </c>
      <c r="S1932" s="149" t="inlineStr">
        <is>
          <t>Esperado</t>
        </is>
      </c>
      <c r="T1932" s="149" t="inlineStr">
        <is>
          <t>Se descarta</t>
        </is>
      </c>
      <c r="U1932" s="149" t="n"/>
    </row>
    <row r="1933" ht="15.75" customHeight="1" s="412">
      <c r="A1933" s="5" t="n">
        <v>564</v>
      </c>
      <c r="B1933" s="252" t="n">
        <v>214</v>
      </c>
      <c r="C1933" s="255" t="n">
        <v>345</v>
      </c>
      <c r="D1933" s="255" t="n">
        <v>2</v>
      </c>
      <c r="E1933" s="58" t="n">
        <v>43517</v>
      </c>
      <c r="F1933" s="255" t="n">
        <v>5237</v>
      </c>
      <c r="G1933" s="255" t="n">
        <v>6818</v>
      </c>
      <c r="H1933" s="255" t="n">
        <v>6364</v>
      </c>
      <c r="I1933" s="255" t="n"/>
      <c r="J1933" s="59">
        <f>+(((G1933-F1933)-(H1933-F1933))/(H1933-F1933))*100</f>
        <v/>
      </c>
      <c r="K1933" s="35" t="n"/>
      <c r="L1933" s="35" t="n"/>
      <c r="M1933" s="35" t="n"/>
      <c r="O1933" s="295">
        <f>+(H1933-F1933)/10</f>
        <v/>
      </c>
      <c r="P1933" s="26" t="inlineStr">
        <is>
          <t>FALSO</t>
        </is>
      </c>
      <c r="Q1933" s="26" t="inlineStr">
        <is>
          <t>FALSO</t>
        </is>
      </c>
      <c r="R1933" s="149" t="inlineStr">
        <is>
          <t>Esperado</t>
        </is>
      </c>
      <c r="S1933" s="149" t="inlineStr">
        <is>
          <t>Esperado</t>
        </is>
      </c>
      <c r="T1933" s="149" t="inlineStr">
        <is>
          <t>Se descarta</t>
        </is>
      </c>
      <c r="U1933" s="149" t="n"/>
    </row>
    <row r="1934" ht="15.75" customHeight="1" s="412">
      <c r="A1934" s="5" t="n">
        <v>1217</v>
      </c>
      <c r="B1934" s="252" t="n">
        <v>171</v>
      </c>
      <c r="C1934" s="255" t="n">
        <v>345</v>
      </c>
      <c r="D1934" s="255" t="n">
        <v>4</v>
      </c>
      <c r="E1934" s="58" t="n">
        <v>43524</v>
      </c>
      <c r="F1934" s="255" t="n">
        <v>5259</v>
      </c>
      <c r="G1934" s="255" t="n">
        <v>8145</v>
      </c>
      <c r="H1934" s="255" t="n">
        <v>7156</v>
      </c>
      <c r="I1934" s="255" t="n">
        <v>11</v>
      </c>
      <c r="J1934" s="59">
        <f>+(((G1934-F1934)-(H1934-F1934))/(H1934-F1934))*100</f>
        <v/>
      </c>
      <c r="K1934" s="34">
        <f>AVERAGE(J1934:J1935)</f>
        <v/>
      </c>
      <c r="L1934" s="34">
        <f>_xlfn.STDEV.S(J1934,J1935)</f>
        <v/>
      </c>
      <c r="M1934" s="35" t="n"/>
      <c r="O1934" s="295">
        <f>+(H1934-F1934)/10</f>
        <v/>
      </c>
      <c r="P1934" s="26" t="inlineStr">
        <is>
          <t>FALSO</t>
        </is>
      </c>
      <c r="Q1934" s="26" t="inlineStr">
        <is>
          <t>FALSO</t>
        </is>
      </c>
      <c r="R1934" s="149" t="inlineStr">
        <is>
          <t>Esperado</t>
        </is>
      </c>
      <c r="S1934" s="149" t="inlineStr">
        <is>
          <t>No esperado</t>
        </is>
      </c>
      <c r="T1934" s="149" t="inlineStr">
        <is>
          <t>Se descarta</t>
        </is>
      </c>
      <c r="U1934" s="149" t="n"/>
    </row>
    <row r="1935" ht="15.75" customHeight="1" s="412">
      <c r="A1935" s="5" t="n">
        <v>1218</v>
      </c>
      <c r="B1935" s="252" t="n">
        <v>172</v>
      </c>
      <c r="C1935" s="255" t="n">
        <v>345</v>
      </c>
      <c r="D1935" s="255" t="n">
        <v>4</v>
      </c>
      <c r="E1935" s="58" t="n">
        <v>43524</v>
      </c>
      <c r="F1935" s="255" t="n">
        <v>5274</v>
      </c>
      <c r="G1935" s="255" t="n">
        <v>8052</v>
      </c>
      <c r="H1935" s="255" t="n">
        <v>7130</v>
      </c>
      <c r="I1935" s="255" t="n"/>
      <c r="J1935" s="59">
        <f>+(((G1935-F1935)-(H1935-F1935))/(H1935-F1935))*100</f>
        <v/>
      </c>
      <c r="K1935" s="34" t="n"/>
      <c r="L1935" s="34" t="n"/>
      <c r="M1935" s="35" t="n"/>
      <c r="O1935" s="295">
        <f>+(H1935-F1935)/10</f>
        <v/>
      </c>
      <c r="P1935" s="26" t="inlineStr">
        <is>
          <t>FALSO</t>
        </is>
      </c>
      <c r="Q1935" s="26" t="inlineStr">
        <is>
          <t>FALSO</t>
        </is>
      </c>
      <c r="R1935" s="149" t="inlineStr">
        <is>
          <t>No esperado</t>
        </is>
      </c>
      <c r="S1935" s="149" t="inlineStr">
        <is>
          <t>Esperado</t>
        </is>
      </c>
      <c r="T1935" s="149" t="inlineStr">
        <is>
          <t>Se descarta</t>
        </is>
      </c>
      <c r="U1935" s="149" t="n"/>
    </row>
    <row r="1936" ht="15.75" customHeight="1" s="412">
      <c r="A1936" s="5" t="n">
        <v>1867</v>
      </c>
      <c r="B1936" s="252" t="n">
        <v>171</v>
      </c>
      <c r="C1936" s="255" t="n">
        <v>345</v>
      </c>
      <c r="D1936" s="255" t="n">
        <v>6</v>
      </c>
      <c r="E1936" s="58" t="n">
        <v>43535</v>
      </c>
      <c r="F1936" s="255" t="n">
        <v>5259</v>
      </c>
      <c r="G1936" s="255" t="n">
        <v>7849</v>
      </c>
      <c r="H1936" s="255" t="n">
        <v>7081</v>
      </c>
      <c r="I1936" s="255" t="n">
        <v>10</v>
      </c>
      <c r="J1936" s="59">
        <f>+(((G1936-F1936)-(H1936-F1936))/(H1936-F1936))*100</f>
        <v/>
      </c>
      <c r="K1936" s="34">
        <f>AVERAGE(J1936:J1937)</f>
        <v/>
      </c>
      <c r="L1936" s="34">
        <f>_xlfn.STDEV.S(J1936,J1937)</f>
        <v/>
      </c>
      <c r="M1936" s="35" t="n"/>
      <c r="O1936" s="295">
        <f>+(H1936-F1936)/10</f>
        <v/>
      </c>
      <c r="P1936" s="26" t="inlineStr">
        <is>
          <t>FALSO</t>
        </is>
      </c>
      <c r="Q1936" s="26" t="inlineStr">
        <is>
          <t>FALSO</t>
        </is>
      </c>
      <c r="R1936" s="149" t="inlineStr">
        <is>
          <t>No esperado</t>
        </is>
      </c>
      <c r="S1936" s="149" t="inlineStr">
        <is>
          <t>Esperado</t>
        </is>
      </c>
      <c r="T1936" s="149" t="inlineStr">
        <is>
          <t>Se descarta</t>
        </is>
      </c>
      <c r="U1936" s="149" t="n"/>
    </row>
    <row r="1937" ht="15.75" customHeight="1" s="412">
      <c r="A1937" s="5" t="n">
        <v>1868</v>
      </c>
      <c r="B1937" s="252" t="n">
        <v>172</v>
      </c>
      <c r="C1937" s="255" t="n">
        <v>345</v>
      </c>
      <c r="D1937" s="255" t="n">
        <v>6</v>
      </c>
      <c r="E1937" s="58" t="n">
        <v>43535</v>
      </c>
      <c r="F1937" s="255" t="n">
        <v>5274</v>
      </c>
      <c r="G1937" s="255" t="n">
        <v>7716</v>
      </c>
      <c r="H1937" s="255" t="n">
        <v>6994</v>
      </c>
      <c r="I1937" s="255" t="n"/>
      <c r="J1937" s="59">
        <f>+(((G1937-F1937)-(H1937-F1937))/(H1937-F1937))*100</f>
        <v/>
      </c>
      <c r="K1937" s="35" t="n"/>
      <c r="L1937" s="35" t="n"/>
      <c r="M1937" s="35" t="n"/>
      <c r="O1937" s="295">
        <f>+(H1937-F1937)/10</f>
        <v/>
      </c>
      <c r="P1937" s="26" t="inlineStr">
        <is>
          <t>FALSO</t>
        </is>
      </c>
      <c r="Q1937" s="26" t="inlineStr">
        <is>
          <t>FALSO</t>
        </is>
      </c>
      <c r="R1937" s="149" t="inlineStr">
        <is>
          <t>No esperado</t>
        </is>
      </c>
      <c r="S1937" s="149" t="inlineStr">
        <is>
          <t>Esperado</t>
        </is>
      </c>
      <c r="T1937" s="149" t="inlineStr">
        <is>
          <t>Se descarta</t>
        </is>
      </c>
      <c r="U1937" s="149" t="n"/>
    </row>
    <row r="1938" ht="15.75" customHeight="1" s="412">
      <c r="A1938" s="15" t="n">
        <v>2537</v>
      </c>
      <c r="B1938" s="16" t="n">
        <v>125</v>
      </c>
      <c r="C1938" s="60" t="n">
        <v>345</v>
      </c>
      <c r="D1938" s="60" t="n">
        <v>9</v>
      </c>
      <c r="E1938" s="61" t="n">
        <v>43557</v>
      </c>
      <c r="F1938" s="62" t="n">
        <v>5217</v>
      </c>
      <c r="G1938" s="60" t="n">
        <v>7371</v>
      </c>
      <c r="H1938" s="60" t="n">
        <v>6988</v>
      </c>
      <c r="I1938" s="255" t="n"/>
      <c r="J1938" s="59">
        <f>+(((G1938-F1938)-(H1938-F1938))/(H1938-F1938))*100</f>
        <v/>
      </c>
      <c r="K1938" s="34">
        <f>AVERAGE(J1938:J1939)</f>
        <v/>
      </c>
      <c r="L1938" s="34">
        <f>_xlfn.STDEV.S(J1938,J1939)</f>
        <v/>
      </c>
      <c r="M1938" s="35" t="n"/>
      <c r="O1938" s="295">
        <f>+(H1938-F1938)/10</f>
        <v/>
      </c>
      <c r="P1938" s="26" t="inlineStr">
        <is>
          <t>FALSO</t>
        </is>
      </c>
      <c r="Q1938" s="26" t="inlineStr">
        <is>
          <t>FALSO</t>
        </is>
      </c>
      <c r="R1938" s="149" t="inlineStr">
        <is>
          <t>Esperado</t>
        </is>
      </c>
      <c r="S1938" s="149" t="inlineStr">
        <is>
          <t>Esperado</t>
        </is>
      </c>
      <c r="T1938" s="149" t="inlineStr">
        <is>
          <t>Se descarta</t>
        </is>
      </c>
      <c r="U1938" s="149" t="n"/>
    </row>
    <row r="1939" ht="15.75" customHeight="1" s="412">
      <c r="A1939" s="15" t="n">
        <v>2538</v>
      </c>
      <c r="B1939" s="16" t="n">
        <v>126</v>
      </c>
      <c r="C1939" s="60" t="n">
        <v>345</v>
      </c>
      <c r="D1939" s="60" t="n">
        <v>9</v>
      </c>
      <c r="E1939" s="61" t="n">
        <v>43557</v>
      </c>
      <c r="F1939" s="62" t="n">
        <v>5232</v>
      </c>
      <c r="G1939" s="60" t="n">
        <v>7365</v>
      </c>
      <c r="H1939" s="60" t="n">
        <v>6995</v>
      </c>
      <c r="I1939" s="255" t="n"/>
      <c r="J1939" s="59">
        <f>+(((G1939-F1939)-(H1939-F1939))/(H1939-F1939))*100</f>
        <v/>
      </c>
      <c r="K1939" s="35" t="n"/>
      <c r="L1939" s="35" t="n"/>
      <c r="M1939" s="35" t="n"/>
      <c r="O1939" s="295">
        <f>+(H1939-F1939)/10</f>
        <v/>
      </c>
      <c r="P1939" s="26" t="inlineStr">
        <is>
          <t>FALSO</t>
        </is>
      </c>
      <c r="Q1939" s="26" t="inlineStr">
        <is>
          <t>FALSO</t>
        </is>
      </c>
      <c r="R1939" s="149" t="inlineStr">
        <is>
          <t>Esperado</t>
        </is>
      </c>
      <c r="S1939" s="149" t="inlineStr">
        <is>
          <t>Esperado</t>
        </is>
      </c>
      <c r="T1939" s="149" t="inlineStr">
        <is>
          <t>Se descarta</t>
        </is>
      </c>
      <c r="U1939" s="149" t="n"/>
    </row>
    <row r="1940" ht="15.75" customHeight="1" s="412">
      <c r="A1940" s="15" t="n">
        <v>3187</v>
      </c>
      <c r="B1940" s="16" t="n">
        <v>127</v>
      </c>
      <c r="C1940" s="60" t="n">
        <v>345</v>
      </c>
      <c r="D1940" s="60" t="n">
        <v>12</v>
      </c>
      <c r="E1940" s="61" t="n">
        <v>43577</v>
      </c>
      <c r="F1940" s="62" t="n">
        <v>5247</v>
      </c>
      <c r="G1940" s="60" t="n">
        <v>7272</v>
      </c>
      <c r="H1940" s="60" t="n">
        <v>6979</v>
      </c>
      <c r="I1940" s="60" t="n"/>
      <c r="J1940" s="59">
        <f>+(((G1940-F1940)-(H1940-F1940))/(H1940-F1940))*100</f>
        <v/>
      </c>
      <c r="K1940" s="34">
        <f>AVERAGE(J1940:J1941)</f>
        <v/>
      </c>
      <c r="L1940" s="34">
        <f>_xlfn.STDEV.S(J1940,J1941)</f>
        <v/>
      </c>
      <c r="M1940" s="35">
        <f>(K1938-K1940)/20</f>
        <v/>
      </c>
      <c r="N1940" s="295">
        <f>(K1932-K1940)/60</f>
        <v/>
      </c>
      <c r="O1940" s="295">
        <f>+(H1940-F1940)/10</f>
        <v/>
      </c>
      <c r="P1940" s="26" t="inlineStr">
        <is>
          <t>FALSO</t>
        </is>
      </c>
      <c r="Q1940" s="26" t="inlineStr">
        <is>
          <t>FALSO</t>
        </is>
      </c>
      <c r="R1940" s="149" t="inlineStr">
        <is>
          <t>No esperado</t>
        </is>
      </c>
      <c r="S1940" s="149" t="inlineStr">
        <is>
          <t>Esperado</t>
        </is>
      </c>
      <c r="T1940" s="149" t="inlineStr">
        <is>
          <t>Se descarta</t>
        </is>
      </c>
      <c r="U1940" s="149" t="n"/>
    </row>
    <row r="1941" ht="15.75" customHeight="1" s="412">
      <c r="A1941" s="15" t="n">
        <v>3188</v>
      </c>
      <c r="B1941" s="16" t="n">
        <v>128</v>
      </c>
      <c r="C1941" s="60" t="n">
        <v>345</v>
      </c>
      <c r="D1941" s="60" t="n">
        <v>12</v>
      </c>
      <c r="E1941" s="61" t="n">
        <v>43577</v>
      </c>
      <c r="F1941" s="62" t="n">
        <v>5213</v>
      </c>
      <c r="G1941" s="60" t="n">
        <v>7193</v>
      </c>
      <c r="H1941" s="60" t="n">
        <v>6907</v>
      </c>
      <c r="I1941" s="60" t="n"/>
      <c r="J1941" s="59">
        <f>+(((G1941-F1941)-(H1941-F1941))/(H1941-F1941))*100</f>
        <v/>
      </c>
      <c r="K1941" s="35" t="n"/>
      <c r="L1941" s="35" t="n"/>
      <c r="M1941" s="35" t="n"/>
      <c r="O1941" s="295">
        <f>+(H1941-F1941)/10</f>
        <v/>
      </c>
      <c r="P1941" s="26" t="inlineStr">
        <is>
          <t>FALSO</t>
        </is>
      </c>
      <c r="Q1941" s="26" t="inlineStr">
        <is>
          <t>FALSO</t>
        </is>
      </c>
      <c r="R1941" s="149" t="inlineStr">
        <is>
          <t>No esperado</t>
        </is>
      </c>
      <c r="S1941" s="149" t="inlineStr">
        <is>
          <t>Esperado</t>
        </is>
      </c>
      <c r="T1941" s="149" t="inlineStr">
        <is>
          <t>Se descarta</t>
        </is>
      </c>
      <c r="U1941" s="149" t="n"/>
    </row>
    <row r="1942" ht="15.75" customHeight="1" s="412">
      <c r="A1942" s="5" t="n">
        <v>239</v>
      </c>
      <c r="B1942" s="252" t="n">
        <v>239</v>
      </c>
      <c r="C1942" s="201" t="n">
        <v>346</v>
      </c>
      <c r="D1942" s="201" t="n">
        <v>1</v>
      </c>
      <c r="E1942" s="8" t="n">
        <v>43514</v>
      </c>
      <c r="F1942" s="201" t="n">
        <v>5249</v>
      </c>
      <c r="G1942" s="201" t="n">
        <v>7968</v>
      </c>
      <c r="H1942" s="201" t="n">
        <v>7394</v>
      </c>
      <c r="I1942" s="201" t="n">
        <v>10</v>
      </c>
      <c r="J1942" s="9">
        <f>+(((G1942-F1942)-(H1942-F1942))/(H1942-F1942))*100</f>
        <v/>
      </c>
      <c r="K1942" s="33">
        <f>AVERAGE(J1942:J1943)</f>
        <v/>
      </c>
      <c r="L1942" s="33">
        <f>_xlfn.STDEV.S(J1942,J1943)</f>
        <v/>
      </c>
      <c r="M1942" s="13" t="n">
        <v>1</v>
      </c>
      <c r="O1942" s="295">
        <f>+(H1942-F1942)/10</f>
        <v/>
      </c>
      <c r="P1942" s="26" t="inlineStr">
        <is>
          <t>FALSO</t>
        </is>
      </c>
      <c r="Q1942" s="26" t="inlineStr">
        <is>
          <t>FALSO</t>
        </is>
      </c>
      <c r="R1942" s="149" t="inlineStr">
        <is>
          <t>Esperado</t>
        </is>
      </c>
      <c r="S1942" s="149" t="inlineStr">
        <is>
          <t>Esperado</t>
        </is>
      </c>
      <c r="T1942" s="149" t="inlineStr">
        <is>
          <t>Se descarta</t>
        </is>
      </c>
      <c r="U1942" s="149" t="n"/>
    </row>
    <row r="1943" ht="15.75" customHeight="1" s="412">
      <c r="A1943" s="5" t="n">
        <v>240</v>
      </c>
      <c r="B1943" s="252" t="n">
        <v>240</v>
      </c>
      <c r="C1943" s="201" t="n">
        <v>346</v>
      </c>
      <c r="D1943" s="201" t="n">
        <v>1</v>
      </c>
      <c r="E1943" s="8" t="n">
        <v>43514</v>
      </c>
      <c r="F1943" s="201" t="n">
        <v>5262</v>
      </c>
      <c r="G1943" s="201" t="n">
        <v>7906</v>
      </c>
      <c r="H1943" s="201" t="n">
        <v>7325</v>
      </c>
      <c r="I1943" s="201" t="n"/>
      <c r="J1943" s="9">
        <f>+(((G1943-F1943)-(H1943-F1943))/(H1943-F1943))*100</f>
        <v/>
      </c>
      <c r="K1943" s="33" t="n"/>
      <c r="L1943" s="33" t="n"/>
      <c r="M1943" s="13" t="n"/>
      <c r="O1943" s="295">
        <f>+(H1943-F1943)/10</f>
        <v/>
      </c>
      <c r="P1943" s="26" t="inlineStr">
        <is>
          <t>FALSO</t>
        </is>
      </c>
      <c r="Q1943" s="26" t="inlineStr">
        <is>
          <t>FALSO</t>
        </is>
      </c>
      <c r="R1943" s="149" t="inlineStr">
        <is>
          <t>No esperado</t>
        </is>
      </c>
      <c r="S1943" s="149" t="inlineStr">
        <is>
          <t>No esperado</t>
        </is>
      </c>
      <c r="T1943" s="149" t="inlineStr">
        <is>
          <t>Se descarta</t>
        </is>
      </c>
      <c r="U1943" s="149" t="n"/>
    </row>
    <row r="1944" ht="15.75" customHeight="1" s="412">
      <c r="A1944" s="5" t="n">
        <v>893</v>
      </c>
      <c r="B1944" s="252" t="n">
        <v>239</v>
      </c>
      <c r="C1944" s="201" t="n">
        <v>346</v>
      </c>
      <c r="D1944" s="201" t="n">
        <v>3</v>
      </c>
      <c r="E1944" s="8" t="n">
        <v>43521</v>
      </c>
      <c r="F1944" s="201" t="n">
        <v>5249</v>
      </c>
      <c r="G1944" s="201" t="n">
        <v>8546</v>
      </c>
      <c r="H1944" s="201" t="n">
        <v>7992</v>
      </c>
      <c r="I1944" s="201" t="n">
        <v>9</v>
      </c>
      <c r="J1944" s="9">
        <f>+(((G1944-F1944)-(H1944-F1944))/(H1944-F1944))*100</f>
        <v/>
      </c>
      <c r="K1944" s="33">
        <f>AVERAGE(J1944:J1945)</f>
        <v/>
      </c>
      <c r="L1944" s="33">
        <f>_xlfn.STDEV.S(J1944,J1945)</f>
        <v/>
      </c>
      <c r="M1944" s="13" t="n"/>
      <c r="N1944" s="295">
        <f>(K1942-K1944)/7</f>
        <v/>
      </c>
      <c r="O1944" s="295">
        <f>+(H1944-F1944)/10</f>
        <v/>
      </c>
      <c r="P1944" s="26" t="inlineStr">
        <is>
          <t>FALSO</t>
        </is>
      </c>
      <c r="Q1944" s="26" t="inlineStr">
        <is>
          <t>FALSO</t>
        </is>
      </c>
      <c r="R1944" s="149" t="inlineStr">
        <is>
          <t>Esperado</t>
        </is>
      </c>
      <c r="S1944" s="149" t="inlineStr">
        <is>
          <t>Esperado</t>
        </is>
      </c>
      <c r="T1944" s="149" t="inlineStr">
        <is>
          <t>Se descarta</t>
        </is>
      </c>
      <c r="U1944" s="149" t="n"/>
    </row>
    <row r="1945" ht="15.75" customHeight="1" s="412">
      <c r="A1945" s="5" t="n">
        <v>894</v>
      </c>
      <c r="B1945" s="252" t="n">
        <v>240</v>
      </c>
      <c r="C1945" s="201" t="n">
        <v>346</v>
      </c>
      <c r="D1945" s="201" t="n">
        <v>3</v>
      </c>
      <c r="E1945" s="8" t="n">
        <v>43521</v>
      </c>
      <c r="F1945" s="201" t="n">
        <v>5262</v>
      </c>
      <c r="G1945" s="201" t="n">
        <v>8751</v>
      </c>
      <c r="H1945" s="201" t="n">
        <v>8128</v>
      </c>
      <c r="I1945" s="201" t="n"/>
      <c r="J1945" s="9">
        <f>+(((G1945-F1945)-(H1945-F1945))/(H1945-F1945))*100</f>
        <v/>
      </c>
      <c r="K1945" s="13" t="n"/>
      <c r="L1945" s="13" t="n"/>
      <c r="M1945" s="13" t="n"/>
      <c r="O1945" s="295">
        <f>+(H1945-F1945)/10</f>
        <v/>
      </c>
      <c r="P1945" s="26" t="inlineStr">
        <is>
          <t>FALSO</t>
        </is>
      </c>
      <c r="Q1945" s="26" t="inlineStr">
        <is>
          <t>FALSO</t>
        </is>
      </c>
      <c r="R1945" s="149" t="inlineStr">
        <is>
          <t>Esperado</t>
        </is>
      </c>
      <c r="S1945" s="149" t="inlineStr">
        <is>
          <t>No esperado</t>
        </is>
      </c>
      <c r="T1945" s="149" t="inlineStr">
        <is>
          <t>Se descarta</t>
        </is>
      </c>
      <c r="U1945" s="149" t="n"/>
    </row>
    <row r="1946" ht="15.75" customHeight="1" s="412">
      <c r="A1946" s="5" t="n">
        <v>1543</v>
      </c>
      <c r="B1946" s="252" t="n">
        <v>239</v>
      </c>
      <c r="C1946" s="201" t="n">
        <v>346</v>
      </c>
      <c r="D1946" s="201" t="n">
        <v>5</v>
      </c>
      <c r="E1946" s="8" t="n">
        <v>43531</v>
      </c>
      <c r="F1946" s="201" t="n">
        <v>5249</v>
      </c>
      <c r="G1946" s="201" t="n">
        <v>7686</v>
      </c>
      <c r="H1946" s="201" t="n">
        <v>7320</v>
      </c>
      <c r="I1946" s="201" t="n">
        <v>9</v>
      </c>
      <c r="J1946" s="9">
        <f>+(((G1946-F1946)-(H1946-F1946))/(H1946-F1946))*100</f>
        <v/>
      </c>
      <c r="K1946" s="33">
        <f>AVERAGE(J1946:J1947)</f>
        <v/>
      </c>
      <c r="L1946" s="33">
        <f>_xlfn.STDEV.S(J1946,J1947)</f>
        <v/>
      </c>
      <c r="M1946" s="13" t="n"/>
      <c r="O1946" s="295">
        <f>+(H1946-F1946)/10</f>
        <v/>
      </c>
      <c r="P1946" s="26" t="inlineStr">
        <is>
          <t>FALSO</t>
        </is>
      </c>
      <c r="Q1946" s="26" t="inlineStr">
        <is>
          <t>FALSO</t>
        </is>
      </c>
      <c r="R1946" s="149" t="inlineStr">
        <is>
          <t>No esperado</t>
        </is>
      </c>
      <c r="S1946" s="149" t="inlineStr">
        <is>
          <t>Esperado</t>
        </is>
      </c>
      <c r="T1946" s="149" t="inlineStr">
        <is>
          <t>Se descarta</t>
        </is>
      </c>
      <c r="U1946" s="149" t="n"/>
    </row>
    <row r="1947" ht="15.75" customHeight="1" s="412">
      <c r="A1947" s="5" t="n">
        <v>1544</v>
      </c>
      <c r="B1947" s="252" t="n">
        <v>240</v>
      </c>
      <c r="C1947" s="201" t="n">
        <v>346</v>
      </c>
      <c r="D1947" s="201" t="n">
        <v>5</v>
      </c>
      <c r="E1947" s="8" t="n">
        <v>43531</v>
      </c>
      <c r="F1947" s="201" t="n">
        <v>5262</v>
      </c>
      <c r="G1947" s="201" t="n">
        <v>7771</v>
      </c>
      <c r="H1947" s="201" t="n">
        <v>7397</v>
      </c>
      <c r="I1947" s="201" t="n"/>
      <c r="J1947" s="9">
        <f>+(((G1947-F1947)-(H1947-F1947))/(H1947-F1947))*100</f>
        <v/>
      </c>
      <c r="K1947" s="33" t="n"/>
      <c r="L1947" s="33" t="n"/>
      <c r="M1947" s="13" t="n"/>
      <c r="O1947" s="295">
        <f>+(H1947-F1947)/10</f>
        <v/>
      </c>
      <c r="P1947" s="26" t="inlineStr">
        <is>
          <t>FALSO</t>
        </is>
      </c>
      <c r="Q1947" s="26" t="inlineStr">
        <is>
          <t>FALSO</t>
        </is>
      </c>
      <c r="R1947" s="149" t="inlineStr">
        <is>
          <t>Esperado</t>
        </is>
      </c>
      <c r="S1947" s="149" t="inlineStr">
        <is>
          <t>Esperado</t>
        </is>
      </c>
      <c r="T1947" s="149" t="inlineStr">
        <is>
          <t>Se descarta</t>
        </is>
      </c>
      <c r="U1947" s="149" t="n"/>
    </row>
    <row r="1948" ht="15.75" customHeight="1" s="412">
      <c r="A1948" s="15" t="n">
        <v>2121</v>
      </c>
      <c r="B1948" s="16" t="n">
        <v>167</v>
      </c>
      <c r="C1948" s="17" t="n">
        <v>346</v>
      </c>
      <c r="D1948" s="17" t="n">
        <v>7</v>
      </c>
      <c r="E1948" s="18" t="n">
        <v>43545</v>
      </c>
      <c r="F1948" s="19" t="n">
        <v>5280</v>
      </c>
      <c r="G1948" s="17" t="n">
        <v>8135</v>
      </c>
      <c r="H1948" s="17" t="n">
        <v>7714</v>
      </c>
      <c r="I1948" s="201" t="n"/>
      <c r="J1948" s="9">
        <f>+(((G1948-F1948)-(H1948-F1948))/(H1948-F1948))*100</f>
        <v/>
      </c>
      <c r="K1948" s="33">
        <f>AVERAGE(J1948:J1949)</f>
        <v/>
      </c>
      <c r="L1948" s="33">
        <f>_xlfn.STDEV.S(J1948,J1949)</f>
        <v/>
      </c>
      <c r="M1948" s="13">
        <f>(K1946-K1948)/14</f>
        <v/>
      </c>
      <c r="N1948" s="295">
        <f>(K1942-K1948)/31</f>
        <v/>
      </c>
      <c r="O1948" s="295">
        <f>+(H1948-F1948)/10</f>
        <v/>
      </c>
      <c r="P1948" s="26" t="inlineStr">
        <is>
          <t>FALSO</t>
        </is>
      </c>
      <c r="Q1948" s="26" t="inlineStr">
        <is>
          <t>FALSO</t>
        </is>
      </c>
      <c r="R1948" s="149" t="inlineStr">
        <is>
          <t>Esperado</t>
        </is>
      </c>
      <c r="S1948" s="149" t="inlineStr">
        <is>
          <t>Esperado</t>
        </is>
      </c>
      <c r="T1948" s="149" t="inlineStr">
        <is>
          <t>Se descarta</t>
        </is>
      </c>
      <c r="U1948" s="149" t="n"/>
    </row>
    <row r="1949" ht="15.75" customHeight="1" s="412">
      <c r="A1949" s="15" t="n">
        <v>2122</v>
      </c>
      <c r="B1949" s="16" t="n">
        <v>168</v>
      </c>
      <c r="C1949" s="17" t="n">
        <v>346</v>
      </c>
      <c r="D1949" s="17" t="n">
        <v>7</v>
      </c>
      <c r="E1949" s="18" t="n">
        <v>43545</v>
      </c>
      <c r="F1949" s="19" t="n">
        <v>5212</v>
      </c>
      <c r="G1949" s="17" t="n">
        <v>7764</v>
      </c>
      <c r="H1949" s="17" t="n">
        <v>7385</v>
      </c>
      <c r="I1949" s="201" t="n"/>
      <c r="J1949" s="9">
        <f>+(((G1949-F1949)-(H1949-F1949))/(H1949-F1949))*100</f>
        <v/>
      </c>
      <c r="K1949" s="13" t="n"/>
      <c r="L1949" s="13" t="n"/>
      <c r="M1949" s="13" t="n"/>
      <c r="O1949" s="295">
        <f>+(H1949-F1949)/10</f>
        <v/>
      </c>
      <c r="P1949" s="26" t="inlineStr">
        <is>
          <t>FALSO</t>
        </is>
      </c>
      <c r="Q1949" s="26" t="inlineStr">
        <is>
          <t>FALSO</t>
        </is>
      </c>
      <c r="R1949" s="149" t="inlineStr">
        <is>
          <t>No esperado</t>
        </is>
      </c>
      <c r="S1949" s="149" t="inlineStr">
        <is>
          <t>Esperado</t>
        </is>
      </c>
      <c r="T1949" s="149" t="inlineStr">
        <is>
          <t>Se descarta</t>
        </is>
      </c>
      <c r="U1949" s="149" t="n"/>
    </row>
    <row r="1950" ht="15.75" customHeight="1" s="412">
      <c r="A1950" s="5" t="n">
        <v>565</v>
      </c>
      <c r="B1950" s="252" t="n">
        <v>215</v>
      </c>
      <c r="C1950" s="246" t="n">
        <v>347</v>
      </c>
      <c r="D1950" s="246" t="n">
        <v>2</v>
      </c>
      <c r="E1950" s="46" t="n">
        <v>43517</v>
      </c>
      <c r="F1950" s="246" t="n">
        <v>5148</v>
      </c>
      <c r="G1950" s="246" t="n">
        <v>8232</v>
      </c>
      <c r="H1950" s="246" t="n">
        <v>7234</v>
      </c>
      <c r="I1950" s="246" t="n">
        <v>10</v>
      </c>
      <c r="J1950" s="47">
        <f>+(((G1950-F1950)-(H1950-F1950))/(H1950-F1950))*100</f>
        <v/>
      </c>
      <c r="K1950" s="51">
        <f>AVERAGE(J1950:J1951)</f>
        <v/>
      </c>
      <c r="L1950" s="51">
        <f>_xlfn.STDEV.S(J1950,J1951)</f>
        <v/>
      </c>
      <c r="M1950" s="50" t="n">
        <v>1</v>
      </c>
      <c r="O1950" s="295">
        <f>+(H1950-F1950)/10</f>
        <v/>
      </c>
      <c r="P1950" s="26" t="inlineStr">
        <is>
          <t>FALSO</t>
        </is>
      </c>
      <c r="Q1950" s="26" t="inlineStr">
        <is>
          <t>FALSO</t>
        </is>
      </c>
      <c r="R1950" s="149" t="inlineStr">
        <is>
          <t>Esperado</t>
        </is>
      </c>
      <c r="S1950" s="149" t="inlineStr">
        <is>
          <t>Esperado</t>
        </is>
      </c>
      <c r="T1950" s="149" t="inlineStr">
        <is>
          <t>Se descarta</t>
        </is>
      </c>
      <c r="U1950" s="149" t="n"/>
    </row>
    <row r="1951" ht="15.75" customHeight="1" s="412">
      <c r="A1951" s="5" t="n">
        <v>566</v>
      </c>
      <c r="B1951" s="252" t="n">
        <v>216</v>
      </c>
      <c r="C1951" s="246" t="n">
        <v>347</v>
      </c>
      <c r="D1951" s="246" t="n">
        <v>2</v>
      </c>
      <c r="E1951" s="46" t="n">
        <v>43517</v>
      </c>
      <c r="F1951" s="246" t="n">
        <v>5240</v>
      </c>
      <c r="G1951" s="246" t="n">
        <v>8104</v>
      </c>
      <c r="H1951" s="246" t="n">
        <v>7254</v>
      </c>
      <c r="I1951" s="246" t="n"/>
      <c r="J1951" s="47">
        <f>+(((G1951-F1951)-(H1951-F1951))/(H1951-F1951))*100</f>
        <v/>
      </c>
      <c r="K1951" s="50" t="n"/>
      <c r="L1951" s="50" t="n"/>
      <c r="M1951" s="50" t="n"/>
      <c r="O1951" s="295">
        <f>+(H1951-F1951)/10</f>
        <v/>
      </c>
      <c r="P1951" s="26" t="inlineStr">
        <is>
          <t>FALSO</t>
        </is>
      </c>
      <c r="Q1951" s="26" t="inlineStr">
        <is>
          <t>FALSO</t>
        </is>
      </c>
      <c r="R1951" s="149" t="inlineStr">
        <is>
          <t>No esperado</t>
        </is>
      </c>
      <c r="S1951" s="149" t="inlineStr">
        <is>
          <t>Esperado</t>
        </is>
      </c>
      <c r="T1951" s="149" t="inlineStr">
        <is>
          <t>Se descarta</t>
        </is>
      </c>
      <c r="U1951" s="149" t="n"/>
    </row>
    <row r="1952" ht="15.75" customHeight="1" s="412">
      <c r="A1952" s="5" t="n">
        <v>1219</v>
      </c>
      <c r="B1952" s="252" t="n">
        <v>173</v>
      </c>
      <c r="C1952" s="246" t="n">
        <v>347</v>
      </c>
      <c r="D1952" s="246" t="n">
        <v>4</v>
      </c>
      <c r="E1952" s="46" t="n">
        <v>43524</v>
      </c>
      <c r="F1952" s="246" t="n">
        <v>5227</v>
      </c>
      <c r="G1952" s="246" t="n">
        <v>8419</v>
      </c>
      <c r="H1952" s="246" t="n">
        <v>7416</v>
      </c>
      <c r="I1952" s="246" t="n">
        <v>8</v>
      </c>
      <c r="J1952" s="47">
        <f>+(((G1952-F1952)-(H1952-F1952))/(H1952-F1952))*100</f>
        <v/>
      </c>
      <c r="K1952" s="51">
        <f>AVERAGE(J1952:J1953)</f>
        <v/>
      </c>
      <c r="L1952" s="51">
        <f>_xlfn.STDEV.S(J1952,J1953)</f>
        <v/>
      </c>
      <c r="M1952" s="50" t="n"/>
      <c r="O1952" s="295">
        <f>+(H1952-F1952)/10</f>
        <v/>
      </c>
      <c r="P1952" s="26" t="inlineStr">
        <is>
          <t>FALSO</t>
        </is>
      </c>
      <c r="Q1952" s="26" t="inlineStr">
        <is>
          <t>FALSO</t>
        </is>
      </c>
      <c r="R1952" s="149" t="inlineStr">
        <is>
          <t>Esperado</t>
        </is>
      </c>
      <c r="S1952" s="149" t="inlineStr">
        <is>
          <t>No esperado</t>
        </is>
      </c>
      <c r="T1952" s="149" t="inlineStr">
        <is>
          <t>Se descarta</t>
        </is>
      </c>
      <c r="U1952" s="149" t="n"/>
    </row>
    <row r="1953" ht="15.75" customHeight="1" s="412">
      <c r="A1953" s="5" t="n">
        <v>1220</v>
      </c>
      <c r="B1953" s="252" t="n">
        <v>174</v>
      </c>
      <c r="C1953" s="246" t="n">
        <v>347</v>
      </c>
      <c r="D1953" s="246" t="n">
        <v>4</v>
      </c>
      <c r="E1953" s="46" t="n">
        <v>43524</v>
      </c>
      <c r="F1953" s="246" t="n">
        <v>5182</v>
      </c>
      <c r="G1953" s="246" t="n">
        <v>8425</v>
      </c>
      <c r="H1953" s="246" t="n">
        <v>7424</v>
      </c>
      <c r="I1953" s="246" t="n"/>
      <c r="J1953" s="47">
        <f>+(((G1953-F1953)-(H1953-F1953))/(H1953-F1953))*100</f>
        <v/>
      </c>
      <c r="K1953" s="51" t="n"/>
      <c r="L1953" s="51" t="n"/>
      <c r="M1953" s="50" t="n"/>
      <c r="O1953" s="295">
        <f>+(H1953-F1953)/10</f>
        <v/>
      </c>
      <c r="P1953" s="26" t="inlineStr">
        <is>
          <t>FALSO</t>
        </is>
      </c>
      <c r="Q1953" s="26" t="inlineStr">
        <is>
          <t>FALSO</t>
        </is>
      </c>
      <c r="R1953" s="149" t="inlineStr">
        <is>
          <t>Esperado</t>
        </is>
      </c>
      <c r="S1953" s="149" t="inlineStr">
        <is>
          <t>Esperado</t>
        </is>
      </c>
      <c r="T1953" s="149" t="inlineStr">
        <is>
          <t>Se descarta</t>
        </is>
      </c>
      <c r="U1953" s="149" t="n"/>
    </row>
    <row r="1954" ht="15.75" customHeight="1" s="412">
      <c r="A1954" s="5" t="n">
        <v>1869</v>
      </c>
      <c r="B1954" s="252" t="n">
        <v>173</v>
      </c>
      <c r="C1954" s="246" t="n">
        <v>347</v>
      </c>
      <c r="D1954" s="246" t="n">
        <v>6</v>
      </c>
      <c r="E1954" s="46" t="n">
        <v>43535</v>
      </c>
      <c r="F1954" s="246" t="n">
        <v>5227</v>
      </c>
      <c r="G1954" s="246" t="n">
        <v>8571</v>
      </c>
      <c r="H1954" s="246" t="n">
        <v>7978</v>
      </c>
      <c r="I1954" s="246" t="n">
        <v>6</v>
      </c>
      <c r="J1954" s="47">
        <f>+(((G1954-F1954)-(H1954-F1954))/(H1954-F1954))*100</f>
        <v/>
      </c>
      <c r="K1954" s="51">
        <f>AVERAGE(J1954:J1955)</f>
        <v/>
      </c>
      <c r="L1954" s="51">
        <f>_xlfn.STDEV.S(J1954,J1955)</f>
        <v/>
      </c>
      <c r="M1954" s="50" t="n"/>
      <c r="O1954" s="295">
        <f>+(H1954-F1954)/10</f>
        <v/>
      </c>
      <c r="P1954" s="26" t="inlineStr">
        <is>
          <t>FALSO</t>
        </is>
      </c>
      <c r="Q1954" s="26" t="inlineStr">
        <is>
          <t>FALSO</t>
        </is>
      </c>
      <c r="R1954" s="149" t="inlineStr">
        <is>
          <t>Esperado</t>
        </is>
      </c>
      <c r="S1954" s="149" t="inlineStr">
        <is>
          <t>Esperado</t>
        </is>
      </c>
      <c r="T1954" s="149" t="inlineStr">
        <is>
          <t>Se descarta</t>
        </is>
      </c>
      <c r="U1954" s="149" t="n"/>
    </row>
    <row r="1955" ht="15.75" customHeight="1" s="412">
      <c r="A1955" s="5" t="n">
        <v>1870</v>
      </c>
      <c r="B1955" s="252" t="n">
        <v>174</v>
      </c>
      <c r="C1955" s="246" t="n">
        <v>347</v>
      </c>
      <c r="D1955" s="246" t="n">
        <v>6</v>
      </c>
      <c r="E1955" s="46" t="n">
        <v>43535</v>
      </c>
      <c r="F1955" s="246" t="n">
        <v>5182</v>
      </c>
      <c r="G1955" s="246" t="n">
        <v>8026</v>
      </c>
      <c r="H1955" s="246" t="n">
        <v>7548</v>
      </c>
      <c r="I1955" s="246" t="n"/>
      <c r="J1955" s="47">
        <f>+(((G1955-F1955)-(H1955-F1955))/(H1955-F1955))*100</f>
        <v/>
      </c>
      <c r="K1955" s="50" t="n"/>
      <c r="L1955" s="50" t="n"/>
      <c r="M1955" s="50" t="n"/>
      <c r="O1955" s="295">
        <f>+(H1955-F1955)/10</f>
        <v/>
      </c>
      <c r="P1955" s="26" t="inlineStr">
        <is>
          <t>FALSO</t>
        </is>
      </c>
      <c r="Q1955" s="26" t="inlineStr">
        <is>
          <t>FALSO</t>
        </is>
      </c>
      <c r="R1955" s="149" t="inlineStr">
        <is>
          <t>No esperado</t>
        </is>
      </c>
      <c r="S1955" s="149" t="inlineStr">
        <is>
          <t>Esperado</t>
        </is>
      </c>
      <c r="T1955" s="149" t="inlineStr">
        <is>
          <t>Se descarta</t>
        </is>
      </c>
      <c r="U1955" s="149" t="n"/>
    </row>
    <row r="1956" ht="15.75" customHeight="1" s="412">
      <c r="A1956" s="15" t="n">
        <v>2123</v>
      </c>
      <c r="B1956" s="16" t="n">
        <v>169</v>
      </c>
      <c r="C1956" s="52" t="n">
        <v>347</v>
      </c>
      <c r="D1956" s="52" t="n">
        <v>7</v>
      </c>
      <c r="E1956" s="53" t="n">
        <v>43545</v>
      </c>
      <c r="F1956" s="54" t="n">
        <v>5223</v>
      </c>
      <c r="G1956" s="52" t="n">
        <v>8281</v>
      </c>
      <c r="H1956" s="52" t="n">
        <v>7849</v>
      </c>
      <c r="I1956" s="246" t="n"/>
      <c r="J1956" s="47">
        <f>+(((G1956-F1956)-(H1956-F1956))/(H1956-F1956))*100</f>
        <v/>
      </c>
      <c r="K1956" s="51">
        <f>AVERAGE(J1956:J1957)</f>
        <v/>
      </c>
      <c r="L1956" s="51">
        <f>_xlfn.STDEV.S(J1956,J1957)</f>
        <v/>
      </c>
      <c r="M1956" s="50">
        <f>(K1954-K1956)/10</f>
        <v/>
      </c>
      <c r="N1956" s="50" t="n"/>
      <c r="O1956" s="295">
        <f>+(H1956-F1956)/10</f>
        <v/>
      </c>
      <c r="P1956" s="26" t="inlineStr">
        <is>
          <t>FALSO</t>
        </is>
      </c>
      <c r="Q1956" s="26" t="inlineStr">
        <is>
          <t>FALSO</t>
        </is>
      </c>
      <c r="R1956" s="149" t="inlineStr">
        <is>
          <t>Esperado</t>
        </is>
      </c>
      <c r="S1956" s="149" t="inlineStr">
        <is>
          <t>Esperado</t>
        </is>
      </c>
      <c r="T1956" s="149" t="inlineStr">
        <is>
          <t>Se descarta</t>
        </is>
      </c>
      <c r="U1956" s="149" t="n"/>
    </row>
    <row r="1957" ht="15.75" customHeight="1" s="412">
      <c r="A1957" s="15" t="n">
        <v>2124</v>
      </c>
      <c r="B1957" s="16" t="n">
        <v>170</v>
      </c>
      <c r="C1957" s="52" t="n">
        <v>347</v>
      </c>
      <c r="D1957" s="52" t="n">
        <v>7</v>
      </c>
      <c r="E1957" s="53" t="n">
        <v>43545</v>
      </c>
      <c r="F1957" s="54" t="n">
        <v>5223</v>
      </c>
      <c r="G1957" s="52" t="n">
        <v>8179</v>
      </c>
      <c r="H1957" s="52" t="n">
        <v>7764</v>
      </c>
      <c r="I1957" s="246" t="n"/>
      <c r="J1957" s="47">
        <f>+(((G1957-F1957)-(H1957-F1957))/(H1957-F1957))*100</f>
        <v/>
      </c>
      <c r="K1957" s="50" t="n"/>
      <c r="L1957" s="50" t="n"/>
      <c r="M1957" s="50" t="n"/>
      <c r="O1957" s="295">
        <f>+(H1957-F1957)/10</f>
        <v/>
      </c>
      <c r="P1957" s="26" t="inlineStr">
        <is>
          <t>FALSO</t>
        </is>
      </c>
      <c r="Q1957" s="26" t="inlineStr">
        <is>
          <t>FALSO</t>
        </is>
      </c>
      <c r="R1957" s="149" t="inlineStr">
        <is>
          <t>No esperado</t>
        </is>
      </c>
      <c r="S1957" s="149" t="inlineStr">
        <is>
          <t>Esperado</t>
        </is>
      </c>
      <c r="T1957" s="149" t="inlineStr">
        <is>
          <t>Se descarta</t>
        </is>
      </c>
      <c r="U1957" s="149" t="n"/>
    </row>
    <row r="1958" ht="15.75" customHeight="1" s="412">
      <c r="A1958" s="5" t="n">
        <v>567</v>
      </c>
      <c r="B1958" s="252" t="n">
        <v>217</v>
      </c>
      <c r="C1958" s="255" t="n">
        <v>348</v>
      </c>
      <c r="D1958" s="255" t="n">
        <v>2</v>
      </c>
      <c r="E1958" s="58" t="n">
        <v>43517</v>
      </c>
      <c r="F1958" s="255" t="n">
        <v>5263</v>
      </c>
      <c r="G1958" s="255" t="n">
        <v>7913</v>
      </c>
      <c r="H1958" s="255" t="n">
        <v>7200</v>
      </c>
      <c r="I1958" s="255" t="n">
        <v>10</v>
      </c>
      <c r="J1958" s="59">
        <f>+(((G1958-F1958)-(H1958-F1958))/(H1958-F1958))*100</f>
        <v/>
      </c>
      <c r="K1958" s="34">
        <f>AVERAGE(J1958:J1959)</f>
        <v/>
      </c>
      <c r="L1958" s="34">
        <f>_xlfn.STDEV.S(J1958,J1959)</f>
        <v/>
      </c>
      <c r="M1958" s="35" t="n">
        <v>2</v>
      </c>
      <c r="O1958" s="295">
        <f>+(H1958-F1958)/10</f>
        <v/>
      </c>
      <c r="P1958" s="26" t="inlineStr">
        <is>
          <t>FALSO</t>
        </is>
      </c>
      <c r="Q1958" s="26" t="inlineStr">
        <is>
          <t>FALSO</t>
        </is>
      </c>
      <c r="R1958" s="149" t="inlineStr">
        <is>
          <t>Esperado</t>
        </is>
      </c>
      <c r="S1958" s="149" t="inlineStr">
        <is>
          <t>Esperado</t>
        </is>
      </c>
      <c r="T1958" s="149" t="inlineStr">
        <is>
          <t>Se descarta</t>
        </is>
      </c>
      <c r="U1958" s="149" t="n"/>
    </row>
    <row r="1959" ht="15.75" customHeight="1" s="412">
      <c r="A1959" s="5" t="n">
        <v>568</v>
      </c>
      <c r="B1959" s="252" t="n">
        <v>218</v>
      </c>
      <c r="C1959" s="255" t="n">
        <v>348</v>
      </c>
      <c r="D1959" s="255" t="n">
        <v>2</v>
      </c>
      <c r="E1959" s="58" t="n">
        <v>43517</v>
      </c>
      <c r="F1959" s="255" t="n">
        <v>5280</v>
      </c>
      <c r="G1959" s="255" t="n">
        <v>7995</v>
      </c>
      <c r="H1959" s="255" t="n">
        <v>7268</v>
      </c>
      <c r="I1959" s="255" t="n"/>
      <c r="J1959" s="59">
        <f>+(((G1959-F1959)-(H1959-F1959))/(H1959-F1959))*100</f>
        <v/>
      </c>
      <c r="K1959" s="34" t="n"/>
      <c r="L1959" s="34" t="n"/>
      <c r="M1959" s="35" t="n"/>
      <c r="O1959" s="295">
        <f>+(H1959-F1959)/10</f>
        <v/>
      </c>
      <c r="P1959" s="26" t="inlineStr">
        <is>
          <t>FALSO</t>
        </is>
      </c>
      <c r="Q1959" s="26" t="inlineStr">
        <is>
          <t>FALSO</t>
        </is>
      </c>
      <c r="R1959" s="149" t="inlineStr">
        <is>
          <t>Esperado</t>
        </is>
      </c>
      <c r="S1959" s="149" t="inlineStr">
        <is>
          <t>Esperado</t>
        </is>
      </c>
      <c r="T1959" s="149" t="inlineStr">
        <is>
          <t>Se descarta</t>
        </is>
      </c>
      <c r="U1959" s="149" t="n"/>
    </row>
    <row r="1960" ht="15.75" customHeight="1" s="412">
      <c r="A1960" s="5" t="n">
        <v>1221</v>
      </c>
      <c r="B1960" s="252" t="n">
        <v>175</v>
      </c>
      <c r="C1960" s="255" t="n">
        <v>348</v>
      </c>
      <c r="D1960" s="255" t="n">
        <v>4</v>
      </c>
      <c r="E1960" s="58" t="n">
        <v>43524</v>
      </c>
      <c r="F1960" s="255" t="n">
        <v>5280</v>
      </c>
      <c r="G1960" s="255" t="n">
        <v>8309</v>
      </c>
      <c r="H1960" s="255" t="n">
        <v>7464</v>
      </c>
      <c r="I1960" s="255" t="n">
        <v>8</v>
      </c>
      <c r="J1960" s="59">
        <f>+(((G1960-F1960)-(H1960-F1960))/(H1960-F1960))*100</f>
        <v/>
      </c>
      <c r="K1960" s="34">
        <f>AVERAGE(J1960:J1961)</f>
        <v/>
      </c>
      <c r="L1960" s="34">
        <f>_xlfn.STDEV.S(J1960,J1961)</f>
        <v/>
      </c>
      <c r="M1960" s="35" t="n"/>
      <c r="O1960" s="295">
        <f>+(H1960-F1960)/10</f>
        <v/>
      </c>
      <c r="P1960" s="26" t="inlineStr">
        <is>
          <t>VERDADERO</t>
        </is>
      </c>
      <c r="Q1960" s="26" t="inlineStr">
        <is>
          <t>FALSO</t>
        </is>
      </c>
      <c r="R1960" s="149" t="inlineStr">
        <is>
          <t>Esperado</t>
        </is>
      </c>
      <c r="S1960" s="149" t="inlineStr">
        <is>
          <t>No esperado</t>
        </is>
      </c>
      <c r="T1960" s="149" t="inlineStr">
        <is>
          <t>Dato Válido</t>
        </is>
      </c>
      <c r="U1960" s="149" t="n"/>
    </row>
    <row r="1961" ht="15.75" customHeight="1" s="412">
      <c r="A1961" s="5" t="n">
        <v>1222</v>
      </c>
      <c r="B1961" s="252" t="n">
        <v>176</v>
      </c>
      <c r="C1961" s="255" t="n">
        <v>348</v>
      </c>
      <c r="D1961" s="255" t="n">
        <v>4</v>
      </c>
      <c r="E1961" s="58" t="n">
        <v>43524</v>
      </c>
      <c r="F1961" s="255" t="n">
        <v>5193</v>
      </c>
      <c r="G1961" s="255" t="n">
        <v>8225</v>
      </c>
      <c r="H1961" s="255" t="n">
        <v>7363</v>
      </c>
      <c r="I1961" s="255" t="n"/>
      <c r="J1961" s="59">
        <f>+(((G1961-F1961)-(H1961-F1961))/(H1961-F1961))*100</f>
        <v/>
      </c>
      <c r="K1961" s="35" t="n"/>
      <c r="L1961" s="35" t="n"/>
      <c r="M1961" s="35" t="n"/>
      <c r="O1961" s="295">
        <f>+(H1961-F1961)/10</f>
        <v/>
      </c>
      <c r="P1961" s="26" t="inlineStr">
        <is>
          <t>FALSO</t>
        </is>
      </c>
      <c r="Q1961" s="26" t="inlineStr">
        <is>
          <t>FALSO</t>
        </is>
      </c>
      <c r="R1961" s="149" t="inlineStr">
        <is>
          <t>Esperado</t>
        </is>
      </c>
      <c r="S1961" s="149" t="inlineStr">
        <is>
          <t>No esperado</t>
        </is>
      </c>
      <c r="T1961" s="149" t="inlineStr">
        <is>
          <t>Dato Válido</t>
        </is>
      </c>
      <c r="U1961" s="149" t="n"/>
    </row>
    <row r="1962" ht="15.75" customHeight="1" s="412">
      <c r="A1962" s="5" t="n">
        <v>1871</v>
      </c>
      <c r="B1962" s="252" t="n">
        <v>175</v>
      </c>
      <c r="C1962" s="255" t="n">
        <v>348</v>
      </c>
      <c r="D1962" s="255" t="n">
        <v>6</v>
      </c>
      <c r="E1962" s="58" t="n">
        <v>43535</v>
      </c>
      <c r="F1962" s="255" t="n">
        <v>5280</v>
      </c>
      <c r="G1962" s="255" t="n">
        <v>8183</v>
      </c>
      <c r="H1962" s="255" t="n">
        <v>7583</v>
      </c>
      <c r="I1962" s="255" t="n">
        <v>8</v>
      </c>
      <c r="J1962" s="59">
        <f>+(((G1962-F1962)-(H1962-F1962))/(H1962-F1962))*100</f>
        <v/>
      </c>
      <c r="K1962" s="34">
        <f>AVERAGE(J1962:J1963)</f>
        <v/>
      </c>
      <c r="L1962" s="34">
        <f>_xlfn.STDEV.S(J1962,J1963)</f>
        <v/>
      </c>
      <c r="M1962" s="35" t="n"/>
      <c r="O1962" s="295">
        <f>+(H1962-F1962)/10</f>
        <v/>
      </c>
      <c r="P1962" s="26" t="inlineStr">
        <is>
          <t>FALSO</t>
        </is>
      </c>
      <c r="Q1962" s="26" t="inlineStr">
        <is>
          <t>FALSO</t>
        </is>
      </c>
      <c r="R1962" s="149" t="inlineStr">
        <is>
          <t>Esperado</t>
        </is>
      </c>
      <c r="S1962" s="149" t="inlineStr">
        <is>
          <t>Esperado</t>
        </is>
      </c>
      <c r="T1962" s="149" t="inlineStr">
        <is>
          <t>Dato Válido</t>
        </is>
      </c>
      <c r="U1962" s="149" t="n"/>
    </row>
    <row r="1963" ht="15.75" customHeight="1" s="412">
      <c r="A1963" s="5" t="n">
        <v>1872</v>
      </c>
      <c r="B1963" s="252" t="n">
        <v>176</v>
      </c>
      <c r="C1963" s="255" t="n">
        <v>348</v>
      </c>
      <c r="D1963" s="255" t="n">
        <v>6</v>
      </c>
      <c r="E1963" s="58" t="n">
        <v>43535</v>
      </c>
      <c r="F1963" s="255" t="n">
        <v>5193</v>
      </c>
      <c r="G1963" s="255" t="n">
        <v>8113</v>
      </c>
      <c r="H1963" s="255" t="n">
        <v>7504</v>
      </c>
      <c r="I1963" s="255" t="n"/>
      <c r="J1963" s="59">
        <f>+(((G1963-F1963)-(H1963-F1963))/(H1963-F1963))*100</f>
        <v/>
      </c>
      <c r="K1963" s="34" t="n"/>
      <c r="L1963" s="34" t="n"/>
      <c r="M1963" s="35" t="n"/>
      <c r="O1963" s="295">
        <f>+(H1963-F1963)/10</f>
        <v/>
      </c>
      <c r="P1963" s="26" t="inlineStr">
        <is>
          <t>FALSO</t>
        </is>
      </c>
      <c r="Q1963" s="26" t="inlineStr">
        <is>
          <t>FALSO</t>
        </is>
      </c>
      <c r="R1963" s="149" t="inlineStr">
        <is>
          <t>Esperado</t>
        </is>
      </c>
      <c r="S1963" s="149" t="inlineStr">
        <is>
          <t>Esperado</t>
        </is>
      </c>
      <c r="T1963" s="149" t="inlineStr">
        <is>
          <t>Dato Válido</t>
        </is>
      </c>
      <c r="U1963" s="149" t="n"/>
    </row>
    <row r="1964" ht="15.75" customHeight="1" s="412">
      <c r="A1964" s="15" t="n">
        <v>2339</v>
      </c>
      <c r="B1964" s="16" t="n">
        <v>109</v>
      </c>
      <c r="C1964" s="60" t="n">
        <v>348</v>
      </c>
      <c r="D1964" s="60" t="n">
        <v>8</v>
      </c>
      <c r="E1964" s="61" t="n">
        <v>43550</v>
      </c>
      <c r="F1964" s="62" t="n">
        <v>5191</v>
      </c>
      <c r="G1964" s="60" t="n">
        <v>7337</v>
      </c>
      <c r="H1964" s="60" t="n">
        <v>7066</v>
      </c>
      <c r="I1964" s="255" t="n"/>
      <c r="J1964" s="59">
        <f>+(((G1964-F1964)-(H1964-F1964))/(H1964-F1964))*100</f>
        <v/>
      </c>
      <c r="K1964" s="34">
        <f>AVERAGE(J1964:J1965)</f>
        <v/>
      </c>
      <c r="L1964" s="34">
        <f>_xlfn.STDEV.S(J1964,J1965)</f>
        <v/>
      </c>
      <c r="M1964" s="35">
        <f>(K1962-K1964)/15</f>
        <v/>
      </c>
      <c r="N1964" s="295">
        <f>(K1958-K1964)/33</f>
        <v/>
      </c>
      <c r="O1964" s="295">
        <f>+(H1964-F1964)/10</f>
        <v/>
      </c>
      <c r="P1964" s="26" t="inlineStr">
        <is>
          <t>FALSO</t>
        </is>
      </c>
      <c r="Q1964" s="26" t="inlineStr">
        <is>
          <t>VERDADERO</t>
        </is>
      </c>
      <c r="R1964" s="149" t="inlineStr">
        <is>
          <t>No esperado</t>
        </is>
      </c>
      <c r="S1964" s="149" t="inlineStr">
        <is>
          <t>Esperado</t>
        </is>
      </c>
      <c r="T1964" s="149" t="inlineStr">
        <is>
          <t>Dato Válido</t>
        </is>
      </c>
      <c r="U1964" s="149" t="n"/>
    </row>
    <row r="1965" ht="15.75" customHeight="1" s="412">
      <c r="A1965" s="15" t="n">
        <v>2340</v>
      </c>
      <c r="B1965" s="16" t="n">
        <v>110</v>
      </c>
      <c r="C1965" s="60" t="n">
        <v>348</v>
      </c>
      <c r="D1965" s="60" t="n">
        <v>8</v>
      </c>
      <c r="E1965" s="61" t="n">
        <v>43550</v>
      </c>
      <c r="F1965" s="62" t="n">
        <v>5243</v>
      </c>
      <c r="G1965" s="60" t="n">
        <v>7495</v>
      </c>
      <c r="H1965" s="60" t="n">
        <v>7213</v>
      </c>
      <c r="I1965" s="255" t="n"/>
      <c r="J1965" s="59">
        <f>+(((G1965-F1965)-(H1965-F1965))/(H1965-F1965))*100</f>
        <v/>
      </c>
      <c r="K1965" s="35" t="n"/>
      <c r="L1965" s="35" t="n"/>
      <c r="M1965" s="35" t="n"/>
      <c r="O1965" s="295">
        <f>+(H1965-F1965)/10</f>
        <v/>
      </c>
      <c r="P1965" s="26" t="inlineStr">
        <is>
          <t>FALSO</t>
        </is>
      </c>
      <c r="Q1965" s="26" t="inlineStr">
        <is>
          <t>FALSO</t>
        </is>
      </c>
      <c r="R1965" s="149" t="inlineStr">
        <is>
          <t>Esperado</t>
        </is>
      </c>
      <c r="S1965" s="149" t="inlineStr">
        <is>
          <t>Esperado</t>
        </is>
      </c>
      <c r="T1965" s="149" t="inlineStr">
        <is>
          <t>Dato Válido</t>
        </is>
      </c>
      <c r="U1965" s="149" t="n"/>
    </row>
    <row r="1966" ht="15.75" customHeight="1" s="412">
      <c r="A1966" s="5" t="n">
        <v>241</v>
      </c>
      <c r="B1966" s="252" t="n">
        <v>241</v>
      </c>
      <c r="C1966" s="201" t="n">
        <v>349</v>
      </c>
      <c r="D1966" s="201" t="n">
        <v>1</v>
      </c>
      <c r="E1966" s="8" t="n">
        <v>43514</v>
      </c>
      <c r="F1966" s="201" t="n">
        <v>5180</v>
      </c>
      <c r="G1966" s="201" t="n">
        <v>7112</v>
      </c>
      <c r="H1966" s="201" t="n">
        <v>6584</v>
      </c>
      <c r="I1966" s="201" t="n">
        <v>10</v>
      </c>
      <c r="J1966" s="9">
        <f>+(((G1966-F1966)-(H1966-F1966))/(H1966-F1966))*100</f>
        <v/>
      </c>
      <c r="K1966" s="33">
        <f>AVERAGE(J1966:J1967)</f>
        <v/>
      </c>
      <c r="L1966" s="33">
        <f>_xlfn.STDEV.S(J1966,J1967)</f>
        <v/>
      </c>
      <c r="M1966" s="13" t="n">
        <v>1</v>
      </c>
      <c r="O1966" s="295">
        <f>+(H1966-F1966)/10</f>
        <v/>
      </c>
      <c r="P1966" s="26" t="inlineStr">
        <is>
          <t>FALSO</t>
        </is>
      </c>
      <c r="Q1966" s="26" t="inlineStr">
        <is>
          <t>FALSO</t>
        </is>
      </c>
      <c r="R1966" s="149" t="inlineStr">
        <is>
          <t>Esperado</t>
        </is>
      </c>
      <c r="S1966" s="149" t="inlineStr">
        <is>
          <t>Esperado</t>
        </is>
      </c>
      <c r="T1966" s="149" t="inlineStr">
        <is>
          <t>Dato Válido</t>
        </is>
      </c>
      <c r="U1966" s="149" t="n"/>
    </row>
    <row r="1967" ht="15.75" customHeight="1" s="412">
      <c r="A1967" s="5" t="n">
        <v>242</v>
      </c>
      <c r="B1967" s="252" t="n">
        <v>242</v>
      </c>
      <c r="C1967" s="201" t="n">
        <v>349</v>
      </c>
      <c r="D1967" s="201" t="n">
        <v>1</v>
      </c>
      <c r="E1967" s="8" t="n">
        <v>43514</v>
      </c>
      <c r="F1967" s="201" t="n">
        <v>5268</v>
      </c>
      <c r="G1967" s="201" t="n">
        <v>7260</v>
      </c>
      <c r="H1967" s="201" t="n">
        <v>6725</v>
      </c>
      <c r="I1967" s="201" t="n"/>
      <c r="J1967" s="9">
        <f>+(((G1967-F1967)-(H1967-F1967))/(H1967-F1967))*100</f>
        <v/>
      </c>
      <c r="K1967" s="13" t="n"/>
      <c r="L1967" s="13" t="n"/>
      <c r="M1967" s="13" t="n"/>
      <c r="O1967" s="295">
        <f>+(H1967-F1967)/10</f>
        <v/>
      </c>
      <c r="P1967" s="26" t="inlineStr">
        <is>
          <t>VERDADERO</t>
        </is>
      </c>
      <c r="Q1967" s="26" t="inlineStr">
        <is>
          <t>FALSO</t>
        </is>
      </c>
      <c r="R1967" s="149" t="inlineStr">
        <is>
          <t>Esperado</t>
        </is>
      </c>
      <c r="S1967" s="149" t="inlineStr">
        <is>
          <t>Esperado</t>
        </is>
      </c>
      <c r="T1967" s="149" t="inlineStr">
        <is>
          <t>Dato Válido</t>
        </is>
      </c>
      <c r="U1967" s="149" t="n"/>
    </row>
    <row r="1968" ht="15.75" customHeight="1" s="412">
      <c r="A1968" s="5" t="n">
        <v>895</v>
      </c>
      <c r="B1968" s="252" t="n">
        <v>241</v>
      </c>
      <c r="C1968" s="201" t="n">
        <v>349</v>
      </c>
      <c r="D1968" s="201" t="n">
        <v>3</v>
      </c>
      <c r="E1968" s="8" t="n">
        <v>43521</v>
      </c>
      <c r="F1968" s="201" t="n">
        <v>5180</v>
      </c>
      <c r="G1968" s="201" t="n">
        <v>7470</v>
      </c>
      <c r="H1968" s="201" t="n">
        <v>7004</v>
      </c>
      <c r="I1968" s="201" t="n">
        <v>10</v>
      </c>
      <c r="J1968" s="9">
        <f>+(((G1968-F1968)-(H1968-F1968))/(H1968-F1968))*100</f>
        <v/>
      </c>
      <c r="K1968" s="33">
        <f>AVERAGE(J1968:J1969)</f>
        <v/>
      </c>
      <c r="L1968" s="33">
        <f>_xlfn.STDEV.S(J1968,J1969)</f>
        <v/>
      </c>
      <c r="M1968" s="13" t="n"/>
      <c r="O1968" s="295">
        <f>+(H1968-F1968)/10</f>
        <v/>
      </c>
      <c r="P1968" s="26" t="inlineStr">
        <is>
          <t>FALSO</t>
        </is>
      </c>
      <c r="Q1968" s="26" t="inlineStr">
        <is>
          <t>FALSO</t>
        </is>
      </c>
      <c r="R1968" s="149" t="inlineStr">
        <is>
          <t>Esperado</t>
        </is>
      </c>
      <c r="S1968" s="149" t="inlineStr">
        <is>
          <t>Esperado</t>
        </is>
      </c>
      <c r="T1968" s="149" t="inlineStr">
        <is>
          <t>Dato Válido</t>
        </is>
      </c>
      <c r="U1968" s="149" t="n"/>
    </row>
    <row r="1969" ht="15.75" customHeight="1" s="412">
      <c r="A1969" s="5" t="n">
        <v>896</v>
      </c>
      <c r="B1969" s="252" t="n">
        <v>242</v>
      </c>
      <c r="C1969" s="201" t="n">
        <v>349</v>
      </c>
      <c r="D1969" s="201" t="n">
        <v>3</v>
      </c>
      <c r="E1969" s="8" t="n">
        <v>43521</v>
      </c>
      <c r="F1969" s="201" t="n">
        <v>5268</v>
      </c>
      <c r="G1969" s="201" t="n">
        <v>7545</v>
      </c>
      <c r="H1969" s="201" t="n">
        <v>7081</v>
      </c>
      <c r="I1969" s="201" t="n"/>
      <c r="J1969" s="9">
        <f>+(((G1969-F1969)-(H1969-F1969))/(H1969-F1969))*100</f>
        <v/>
      </c>
      <c r="K1969" s="33" t="n"/>
      <c r="L1969" s="33" t="n"/>
      <c r="M1969" s="13" t="n"/>
      <c r="O1969" s="295">
        <f>+(H1969-F1969)/10</f>
        <v/>
      </c>
      <c r="P1969" s="26" t="inlineStr">
        <is>
          <t>FALSO</t>
        </is>
      </c>
      <c r="Q1969" s="26" t="inlineStr">
        <is>
          <t>FALSO</t>
        </is>
      </c>
      <c r="R1969" s="149" t="inlineStr">
        <is>
          <t>Esperado</t>
        </is>
      </c>
      <c r="S1969" s="149" t="inlineStr">
        <is>
          <t>Esperado</t>
        </is>
      </c>
      <c r="T1969" s="149" t="inlineStr">
        <is>
          <t>Dato Válido</t>
        </is>
      </c>
      <c r="U1969" s="149" t="n"/>
    </row>
    <row r="1970" ht="15.75" customHeight="1" s="412">
      <c r="A1970" s="5" t="n">
        <v>1545</v>
      </c>
      <c r="B1970" s="252" t="n">
        <v>241</v>
      </c>
      <c r="C1970" s="201" t="n">
        <v>349</v>
      </c>
      <c r="D1970" s="201" t="n">
        <v>5</v>
      </c>
      <c r="E1970" s="8" t="n">
        <v>43531</v>
      </c>
      <c r="F1970" s="201" t="n">
        <v>5180</v>
      </c>
      <c r="G1970" s="201" t="n">
        <v>7163</v>
      </c>
      <c r="H1970" s="201" t="n">
        <v>6838</v>
      </c>
      <c r="I1970" s="201" t="n">
        <v>8</v>
      </c>
      <c r="J1970" s="9">
        <f>+(((G1970-F1970)-(H1970-F1970))/(H1970-F1970))*100</f>
        <v/>
      </c>
      <c r="K1970" s="33">
        <f>AVERAGE(J1970:J1971)</f>
        <v/>
      </c>
      <c r="L1970" s="33">
        <f>_xlfn.STDEV.S(J1970,J1971)</f>
        <v/>
      </c>
      <c r="M1970" s="13" t="n"/>
      <c r="O1970" s="295">
        <f>+(H1970-F1970)/10</f>
        <v/>
      </c>
      <c r="P1970" s="26" t="inlineStr">
        <is>
          <t>FALSO</t>
        </is>
      </c>
      <c r="Q1970" s="26" t="inlineStr">
        <is>
          <t>FALSO</t>
        </is>
      </c>
      <c r="R1970" s="149" t="inlineStr">
        <is>
          <t>No esperado</t>
        </is>
      </c>
      <c r="S1970" s="149" t="inlineStr">
        <is>
          <t>Esperado</t>
        </is>
      </c>
      <c r="T1970" s="149" t="inlineStr">
        <is>
          <t>Dato Válido</t>
        </is>
      </c>
      <c r="U1970" s="149" t="n"/>
    </row>
    <row r="1971" ht="15.75" customHeight="1" s="412">
      <c r="A1971" s="5" t="n">
        <v>1546</v>
      </c>
      <c r="B1971" s="252" t="n">
        <v>242</v>
      </c>
      <c r="C1971" s="201" t="n">
        <v>349</v>
      </c>
      <c r="D1971" s="201" t="n">
        <v>5</v>
      </c>
      <c r="E1971" s="8" t="n">
        <v>43531</v>
      </c>
      <c r="F1971" s="201" t="n">
        <v>5268</v>
      </c>
      <c r="G1971" s="201" t="n">
        <v>7226</v>
      </c>
      <c r="H1971" s="201" t="n">
        <v>6900</v>
      </c>
      <c r="I1971" s="201" t="n"/>
      <c r="J1971" s="9">
        <f>+(((G1971-F1971)-(H1971-F1971))/(H1971-F1971))*100</f>
        <v/>
      </c>
      <c r="K1971" s="13" t="n"/>
      <c r="L1971" s="13" t="n"/>
      <c r="M1971" s="13" t="n"/>
      <c r="O1971" s="295">
        <f>+(H1971-F1971)/10</f>
        <v/>
      </c>
      <c r="P1971" s="26" t="inlineStr">
        <is>
          <t>FALSO</t>
        </is>
      </c>
      <c r="Q1971" s="26" t="inlineStr">
        <is>
          <t>FALSO</t>
        </is>
      </c>
      <c r="R1971" s="149" t="inlineStr">
        <is>
          <t>No esperado</t>
        </is>
      </c>
      <c r="S1971" s="149" t="inlineStr">
        <is>
          <t>Esperado</t>
        </is>
      </c>
      <c r="T1971" s="149" t="inlineStr">
        <is>
          <t>Dato Válido</t>
        </is>
      </c>
      <c r="U1971" s="149" t="n"/>
    </row>
    <row r="1972" ht="15.75" customHeight="1" s="412">
      <c r="A1972" s="15" t="n">
        <v>2125</v>
      </c>
      <c r="B1972" s="16" t="n">
        <v>171</v>
      </c>
      <c r="C1972" s="17" t="n">
        <v>349</v>
      </c>
      <c r="D1972" s="17" t="n">
        <v>7</v>
      </c>
      <c r="E1972" s="18" t="n">
        <v>43545</v>
      </c>
      <c r="F1972" s="19" t="n">
        <v>5259</v>
      </c>
      <c r="G1972" s="17" t="n">
        <v>7283</v>
      </c>
      <c r="H1972" s="17" t="n">
        <v>7006</v>
      </c>
      <c r="I1972" s="201" t="n"/>
      <c r="J1972" s="9">
        <f>+(((G1972-F1972)-(H1972-F1972))/(H1972-F1972))*100</f>
        <v/>
      </c>
      <c r="K1972" s="33">
        <f>AVERAGE(J1972:J1973)</f>
        <v/>
      </c>
      <c r="L1972" s="33">
        <f>_xlfn.STDEV.S(J1972,J1973)</f>
        <v/>
      </c>
      <c r="M1972" s="13">
        <f>(K1970-K1972)/14</f>
        <v/>
      </c>
      <c r="N1972" s="295">
        <f>(K1966-K1972)/31</f>
        <v/>
      </c>
      <c r="O1972" s="295">
        <f>+(H1972-F1972)/10</f>
        <v/>
      </c>
      <c r="P1972" s="26" t="inlineStr">
        <is>
          <t>FALSO</t>
        </is>
      </c>
      <c r="Q1972" s="26" t="inlineStr">
        <is>
          <t>VERDADERO</t>
        </is>
      </c>
      <c r="R1972" s="149" t="inlineStr">
        <is>
          <t>Esperado</t>
        </is>
      </c>
      <c r="S1972" s="149" t="inlineStr">
        <is>
          <t>Esperado</t>
        </is>
      </c>
      <c r="T1972" s="149" t="inlineStr">
        <is>
          <t>Dato Válido</t>
        </is>
      </c>
      <c r="U1972" s="149" t="n"/>
    </row>
    <row r="1973" ht="15.75" customHeight="1" s="412">
      <c r="A1973" s="15" t="n">
        <v>2126</v>
      </c>
      <c r="B1973" s="16" t="n">
        <v>172</v>
      </c>
      <c r="C1973" s="17" t="n">
        <v>349</v>
      </c>
      <c r="D1973" s="17" t="n">
        <v>7</v>
      </c>
      <c r="E1973" s="18" t="n">
        <v>43545</v>
      </c>
      <c r="F1973" s="19" t="n">
        <v>5274</v>
      </c>
      <c r="G1973" s="17" t="n">
        <v>7058</v>
      </c>
      <c r="H1973" s="17" t="n">
        <v>6815</v>
      </c>
      <c r="I1973" s="201" t="n"/>
      <c r="J1973" s="9">
        <f>+(((G1973-F1973)-(H1973-F1973))/(H1973-F1973))*100</f>
        <v/>
      </c>
      <c r="K1973" s="13" t="n"/>
      <c r="L1973" s="13" t="n"/>
      <c r="M1973" s="13" t="n"/>
      <c r="O1973" s="295">
        <f>+(H1973-F1973)/10</f>
        <v/>
      </c>
      <c r="P1973" s="26" t="inlineStr">
        <is>
          <t>FALSO</t>
        </is>
      </c>
      <c r="Q1973" s="26" t="inlineStr">
        <is>
          <t>FALSO</t>
        </is>
      </c>
      <c r="R1973" s="149" t="inlineStr">
        <is>
          <t>No esperado</t>
        </is>
      </c>
      <c r="S1973" s="149" t="inlineStr">
        <is>
          <t>Esperado</t>
        </is>
      </c>
      <c r="T1973" s="149" t="inlineStr">
        <is>
          <t>Dato Válido</t>
        </is>
      </c>
      <c r="U1973" s="149" t="n"/>
    </row>
    <row r="1974" ht="15.75" customHeight="1" s="412">
      <c r="A1974" s="5" t="n">
        <v>569</v>
      </c>
      <c r="B1974" s="252" t="n">
        <v>219</v>
      </c>
      <c r="C1974" s="255" t="n">
        <v>350</v>
      </c>
      <c r="D1974" s="255" t="n">
        <v>2</v>
      </c>
      <c r="E1974" s="58" t="n">
        <v>43517</v>
      </c>
      <c r="F1974" s="255" t="n">
        <v>5215</v>
      </c>
      <c r="G1974" s="255" t="n">
        <v>9513</v>
      </c>
      <c r="H1974" s="255" t="n">
        <v>8087</v>
      </c>
      <c r="I1974" s="255" t="n">
        <v>9</v>
      </c>
      <c r="J1974" s="59">
        <f>+(((G1974-F1974)-(H1974-F1974))/(H1974-F1974))*100</f>
        <v/>
      </c>
      <c r="K1974" s="34">
        <f>AVERAGE(J1974:J1975)</f>
        <v/>
      </c>
      <c r="L1974" s="34">
        <f>_xlfn.STDEV.S(J1974,J1975)</f>
        <v/>
      </c>
      <c r="M1974" s="35" t="n">
        <v>2</v>
      </c>
      <c r="O1974" s="295">
        <f>+(H1974-F1974)/10</f>
        <v/>
      </c>
      <c r="P1974" s="26" t="inlineStr">
        <is>
          <t>FALSO</t>
        </is>
      </c>
      <c r="Q1974" s="26" t="inlineStr">
        <is>
          <t>FALSO</t>
        </is>
      </c>
      <c r="R1974" s="149" t="inlineStr">
        <is>
          <t>Esperado</t>
        </is>
      </c>
      <c r="S1974" s="149" t="inlineStr">
        <is>
          <t>Esperado</t>
        </is>
      </c>
      <c r="T1974" s="149" t="inlineStr">
        <is>
          <t>Se descarta</t>
        </is>
      </c>
      <c r="U1974" s="149" t="n"/>
    </row>
    <row r="1975" ht="15.75" customHeight="1" s="412">
      <c r="A1975" s="5" t="n">
        <v>570</v>
      </c>
      <c r="B1975" s="252" t="n">
        <v>220</v>
      </c>
      <c r="C1975" s="255" t="n">
        <v>350</v>
      </c>
      <c r="D1975" s="255" t="n">
        <v>2</v>
      </c>
      <c r="E1975" s="58" t="n">
        <v>43517</v>
      </c>
      <c r="F1975" s="255" t="n">
        <v>5178</v>
      </c>
      <c r="G1975" s="255" t="n">
        <v>9665</v>
      </c>
      <c r="H1975" s="255" t="n">
        <v>8151</v>
      </c>
      <c r="I1975" s="255" t="n"/>
      <c r="J1975" s="59">
        <f>+(((G1975-F1975)-(H1975-F1975))/(H1975-F1975))*100</f>
        <v/>
      </c>
      <c r="K1975" s="34" t="n"/>
      <c r="L1975" s="34" t="n"/>
      <c r="M1975" s="35" t="n"/>
      <c r="O1975" s="295">
        <f>+(H1975-F1975)/10</f>
        <v/>
      </c>
      <c r="P1975" s="26" t="inlineStr">
        <is>
          <t>FALSO</t>
        </is>
      </c>
      <c r="Q1975" s="26" t="inlineStr">
        <is>
          <t>FALSO</t>
        </is>
      </c>
      <c r="R1975" s="149" t="inlineStr">
        <is>
          <t>Esperado</t>
        </is>
      </c>
      <c r="S1975" s="149" t="inlineStr">
        <is>
          <t>No esperado</t>
        </is>
      </c>
      <c r="T1975" s="149" t="inlineStr">
        <is>
          <t>Se descarta</t>
        </is>
      </c>
      <c r="U1975" s="149" t="n"/>
    </row>
    <row r="1976" ht="15.75" customHeight="1" s="412">
      <c r="A1976" s="5" t="n">
        <v>1223</v>
      </c>
      <c r="B1976" s="252" t="n">
        <v>177</v>
      </c>
      <c r="C1976" s="255" t="n">
        <v>350</v>
      </c>
      <c r="D1976" s="255" t="n">
        <v>4</v>
      </c>
      <c r="E1976" s="58" t="n">
        <v>43524</v>
      </c>
      <c r="F1976" s="255" t="n">
        <v>5259</v>
      </c>
      <c r="G1976" s="255" t="n">
        <v>8588</v>
      </c>
      <c r="H1976" s="255" t="n">
        <v>7861</v>
      </c>
      <c r="I1976" s="255" t="n">
        <v>8</v>
      </c>
      <c r="J1976" s="59">
        <f>+(((G1976-F1976)-(H1976-F1976))/(H1976-F1976))*100</f>
        <v/>
      </c>
      <c r="K1976" s="34">
        <f>AVERAGE(J1976:J1977)</f>
        <v/>
      </c>
      <c r="L1976" s="34">
        <f>_xlfn.STDEV.S(J1976,J1977)</f>
        <v/>
      </c>
      <c r="M1976" s="35" t="n"/>
      <c r="O1976" s="295">
        <f>+(H1976-F1976)/10</f>
        <v/>
      </c>
      <c r="P1976" s="26" t="inlineStr">
        <is>
          <t>FALSO</t>
        </is>
      </c>
      <c r="Q1976" s="26" t="inlineStr">
        <is>
          <t>FALSO</t>
        </is>
      </c>
      <c r="R1976" s="149" t="inlineStr">
        <is>
          <t>No esperado</t>
        </is>
      </c>
      <c r="S1976" s="149" t="inlineStr">
        <is>
          <t>Esperado</t>
        </is>
      </c>
      <c r="T1976" s="149" t="inlineStr">
        <is>
          <t>Se descarta</t>
        </is>
      </c>
      <c r="U1976" s="149" t="n"/>
    </row>
    <row r="1977" ht="15.75" customHeight="1" s="412">
      <c r="A1977" s="5" t="n">
        <v>1224</v>
      </c>
      <c r="B1977" s="252" t="n">
        <v>178</v>
      </c>
      <c r="C1977" s="255" t="n">
        <v>350</v>
      </c>
      <c r="D1977" s="255" t="n">
        <v>4</v>
      </c>
      <c r="E1977" s="58" t="n">
        <v>43524</v>
      </c>
      <c r="F1977" s="255" t="n">
        <v>5226</v>
      </c>
      <c r="G1977" s="255" t="n">
        <v>8770</v>
      </c>
      <c r="H1977" s="255" t="n">
        <v>7932</v>
      </c>
      <c r="I1977" s="255" t="n"/>
      <c r="J1977" s="59">
        <f>+(((G1977-F1977)-(H1977-F1977))/(H1977-F1977))*100</f>
        <v/>
      </c>
      <c r="K1977" s="35" t="n"/>
      <c r="L1977" s="35" t="n"/>
      <c r="M1977" s="35" t="n"/>
      <c r="O1977" s="295">
        <f>+(H1977-F1977)/10</f>
        <v/>
      </c>
      <c r="P1977" s="26" t="inlineStr">
        <is>
          <t>FALSO</t>
        </is>
      </c>
      <c r="Q1977" s="26" t="inlineStr">
        <is>
          <t>FALSO</t>
        </is>
      </c>
      <c r="R1977" s="149" t="inlineStr">
        <is>
          <t>Esperado</t>
        </is>
      </c>
      <c r="S1977" s="149" t="inlineStr">
        <is>
          <t>No esperado</t>
        </is>
      </c>
      <c r="T1977" s="149" t="inlineStr">
        <is>
          <t>Se descarta</t>
        </is>
      </c>
      <c r="U1977" s="149" t="n"/>
    </row>
    <row r="1978" ht="15.75" customHeight="1" s="412">
      <c r="A1978" s="5" t="n">
        <v>1873</v>
      </c>
      <c r="B1978" s="252" t="n">
        <v>177</v>
      </c>
      <c r="C1978" s="255" t="n">
        <v>350</v>
      </c>
      <c r="D1978" s="255" t="n">
        <v>6</v>
      </c>
      <c r="E1978" s="58" t="n">
        <v>43535</v>
      </c>
      <c r="F1978" s="255" t="n">
        <v>5259</v>
      </c>
      <c r="G1978" s="255" t="n">
        <v>8555</v>
      </c>
      <c r="H1978" s="255" t="n">
        <v>7879</v>
      </c>
      <c r="I1978" s="255" t="n">
        <v>7</v>
      </c>
      <c r="J1978" s="59">
        <f>+(((G1978-F1978)-(H1978-F1978))/(H1978-F1978))*100</f>
        <v/>
      </c>
      <c r="K1978" s="34">
        <f>AVERAGE(J1978:J1979)</f>
        <v/>
      </c>
      <c r="L1978" s="34">
        <f>_xlfn.STDEV.S(J1978,J1979)</f>
        <v/>
      </c>
      <c r="M1978" s="35" t="n"/>
      <c r="O1978" s="295">
        <f>+(H1978-F1978)/10</f>
        <v/>
      </c>
      <c r="P1978" s="26" t="inlineStr">
        <is>
          <t>FALSO</t>
        </is>
      </c>
      <c r="Q1978" s="26" t="inlineStr">
        <is>
          <t>FALSO</t>
        </is>
      </c>
      <c r="R1978" s="149" t="inlineStr">
        <is>
          <t>No esperado</t>
        </is>
      </c>
      <c r="S1978" s="149" t="inlineStr">
        <is>
          <t>Esperado</t>
        </is>
      </c>
      <c r="T1978" s="149" t="inlineStr">
        <is>
          <t>Se descarta</t>
        </is>
      </c>
      <c r="U1978" s="149" t="n"/>
    </row>
    <row r="1979" ht="15.75" customHeight="1" s="412">
      <c r="A1979" s="5" t="n">
        <v>1874</v>
      </c>
      <c r="B1979" s="252" t="n">
        <v>178</v>
      </c>
      <c r="C1979" s="255" t="n">
        <v>350</v>
      </c>
      <c r="D1979" s="255" t="n">
        <v>6</v>
      </c>
      <c r="E1979" s="58" t="n">
        <v>43535</v>
      </c>
      <c r="F1979" s="255" t="n">
        <v>5226</v>
      </c>
      <c r="G1979" s="255" t="n">
        <v>8726</v>
      </c>
      <c r="H1979" s="255" t="n">
        <v>7926</v>
      </c>
      <c r="I1979" s="255" t="n"/>
      <c r="J1979" s="59">
        <f>+(((G1979-F1979)-(H1979-F1979))/(H1979-F1979))*100</f>
        <v/>
      </c>
      <c r="K1979" s="34" t="n"/>
      <c r="L1979" s="34" t="n"/>
      <c r="M1979" s="35" t="n"/>
      <c r="O1979" s="295">
        <f>+(H1979-F1979)/10</f>
        <v/>
      </c>
      <c r="P1979" s="26" t="inlineStr">
        <is>
          <t>FALSO</t>
        </is>
      </c>
      <c r="Q1979" s="26" t="inlineStr">
        <is>
          <t>FALSO</t>
        </is>
      </c>
      <c r="R1979" s="149" t="inlineStr">
        <is>
          <t>Esperado</t>
        </is>
      </c>
      <c r="S1979" s="149" t="inlineStr">
        <is>
          <t>No esperado</t>
        </is>
      </c>
      <c r="T1979" s="149" t="inlineStr">
        <is>
          <t>Se descarta</t>
        </is>
      </c>
      <c r="U1979" s="149" t="n"/>
    </row>
    <row r="1980" ht="15.75" customHeight="1" s="412">
      <c r="A1980" s="15" t="n">
        <v>2341</v>
      </c>
      <c r="B1980" s="16" t="n">
        <v>111</v>
      </c>
      <c r="C1980" s="60" t="n">
        <v>350</v>
      </c>
      <c r="D1980" s="60" t="n">
        <v>8</v>
      </c>
      <c r="E1980" s="61" t="n">
        <v>43550</v>
      </c>
      <c r="F1980" s="62" t="n">
        <v>5213</v>
      </c>
      <c r="G1980" s="60" t="n">
        <v>8186</v>
      </c>
      <c r="H1980" s="60" t="n"/>
      <c r="I1980" s="255" t="n"/>
      <c r="J1980" s="59" t="n"/>
      <c r="K1980" s="34">
        <f>AVERAGE(J1980:J1981)</f>
        <v/>
      </c>
      <c r="L1980" s="34">
        <f>_xlfn.STDEV.S(J1980,J1981)</f>
        <v/>
      </c>
      <c r="M1980" s="35" t="n"/>
      <c r="O1980" s="295">
        <f>+(H1980-F1980)/10</f>
        <v/>
      </c>
      <c r="P1980" s="26" t="inlineStr">
        <is>
          <t>FALSO</t>
        </is>
      </c>
      <c r="Q1980" s="26" t="inlineStr">
        <is>
          <t>FALSO</t>
        </is>
      </c>
      <c r="R1980" s="149" t="inlineStr">
        <is>
          <t>No esperado</t>
        </is>
      </c>
      <c r="S1980" s="149" t="inlineStr">
        <is>
          <t>Esperado</t>
        </is>
      </c>
      <c r="T1980" s="149" t="inlineStr">
        <is>
          <t>Se descarta</t>
        </is>
      </c>
      <c r="U1980" s="149" t="n"/>
    </row>
    <row r="1981" ht="15.75" customHeight="1" s="412">
      <c r="A1981" s="15" t="n">
        <v>2342</v>
      </c>
      <c r="B1981" s="16" t="n">
        <v>112</v>
      </c>
      <c r="C1981" s="60" t="n">
        <v>350</v>
      </c>
      <c r="D1981" s="60" t="n">
        <v>8</v>
      </c>
      <c r="E1981" s="61" t="n">
        <v>43550</v>
      </c>
      <c r="F1981" s="62" t="n">
        <v>5197</v>
      </c>
      <c r="G1981" s="60" t="n">
        <v>8232</v>
      </c>
      <c r="H1981" s="60" t="n"/>
      <c r="I1981" s="255" t="n"/>
      <c r="J1981" s="59" t="n"/>
      <c r="K1981" s="35" t="n"/>
      <c r="L1981" s="35" t="n"/>
      <c r="M1981" s="35" t="n"/>
      <c r="O1981" s="295">
        <f>+(H1981-F1981)/10</f>
        <v/>
      </c>
      <c r="P1981" s="26" t="inlineStr">
        <is>
          <t>FALSO</t>
        </is>
      </c>
      <c r="Q1981" s="26" t="inlineStr">
        <is>
          <t>FALSO</t>
        </is>
      </c>
      <c r="R1981" s="149" t="inlineStr">
        <is>
          <t>Esperado</t>
        </is>
      </c>
      <c r="S1981" s="149" t="inlineStr">
        <is>
          <t>Esperado</t>
        </is>
      </c>
      <c r="T1981" s="149" t="inlineStr">
        <is>
          <t>Se descarta</t>
        </is>
      </c>
      <c r="U1981" s="149" t="n"/>
    </row>
    <row r="1982" ht="15.75" customHeight="1" s="412">
      <c r="A1982" s="15" t="n">
        <v>2775</v>
      </c>
      <c r="B1982" s="16" t="n">
        <v>147</v>
      </c>
      <c r="C1982" s="60" t="n">
        <v>350</v>
      </c>
      <c r="D1982" s="60" t="n">
        <v>10</v>
      </c>
      <c r="E1982" s="61" t="n">
        <v>43564</v>
      </c>
      <c r="F1982" s="62" t="n">
        <v>5265</v>
      </c>
      <c r="G1982" s="60" t="n">
        <v>7972</v>
      </c>
      <c r="H1982" s="60" t="n">
        <v>7612</v>
      </c>
      <c r="I1982" s="60" t="n"/>
      <c r="J1982" s="59">
        <f>+(((G1982-F1982)-(H1982-F1982))/(H1982-F1982))*100</f>
        <v/>
      </c>
      <c r="K1982" s="34">
        <f>AVERAGE(J1982:J1983)</f>
        <v/>
      </c>
      <c r="L1982" s="34">
        <f>_xlfn.STDEV.S(J1982,J1983)</f>
        <v/>
      </c>
      <c r="M1982" s="35">
        <f>(K1978-K1982)/29</f>
        <v/>
      </c>
      <c r="N1982" s="295">
        <f>(K1976-K1982)/40</f>
        <v/>
      </c>
      <c r="O1982" s="295">
        <f>+(H1982-F1982)/10</f>
        <v/>
      </c>
      <c r="P1982" s="26" t="inlineStr">
        <is>
          <t>FALSO</t>
        </is>
      </c>
      <c r="Q1982" s="26" t="inlineStr">
        <is>
          <t>VERDADERO</t>
        </is>
      </c>
      <c r="R1982" s="149" t="inlineStr">
        <is>
          <t>Esperado</t>
        </is>
      </c>
      <c r="S1982" s="149" t="inlineStr">
        <is>
          <t>Esperado</t>
        </is>
      </c>
      <c r="T1982" s="149" t="inlineStr">
        <is>
          <t>Se descarta</t>
        </is>
      </c>
      <c r="U1982" s="149" t="n"/>
    </row>
    <row r="1983" ht="15.75" customHeight="1" s="412">
      <c r="A1983" s="15" t="n">
        <v>2776</v>
      </c>
      <c r="B1983" s="16" t="n">
        <v>148</v>
      </c>
      <c r="C1983" s="60" t="n">
        <v>350</v>
      </c>
      <c r="D1983" s="60" t="n">
        <v>10</v>
      </c>
      <c r="E1983" s="61" t="n">
        <v>43564</v>
      </c>
      <c r="F1983" s="62" t="n">
        <v>5186</v>
      </c>
      <c r="G1983" s="60" t="n">
        <v>7744</v>
      </c>
      <c r="H1983" s="60" t="n">
        <v>7404</v>
      </c>
      <c r="I1983" s="60" t="n"/>
      <c r="J1983" s="59">
        <f>+(((G1983-F1983)-(H1983-F1983))/(H1983-F1983))*100</f>
        <v/>
      </c>
      <c r="K1983" s="35" t="n"/>
      <c r="L1983" s="35" t="n"/>
      <c r="M1983" s="35" t="n"/>
      <c r="O1983" s="295">
        <f>+(H1983-F1983)/10</f>
        <v/>
      </c>
      <c r="P1983" s="26" t="inlineStr">
        <is>
          <t>FALSO</t>
        </is>
      </c>
      <c r="Q1983" s="26" t="inlineStr">
        <is>
          <t>FALSO</t>
        </is>
      </c>
      <c r="R1983" s="149" t="inlineStr">
        <is>
          <t>No esperado</t>
        </is>
      </c>
      <c r="S1983" s="149" t="inlineStr">
        <is>
          <t>Esperado</t>
        </is>
      </c>
      <c r="T1983" s="149" t="inlineStr">
        <is>
          <t>Se descarta</t>
        </is>
      </c>
      <c r="U1983" s="149" t="n"/>
    </row>
    <row r="1984" ht="15.75" customHeight="1" s="412">
      <c r="A1984" s="5" t="n">
        <v>243</v>
      </c>
      <c r="B1984" s="252" t="n">
        <v>243</v>
      </c>
      <c r="C1984" s="201" t="n">
        <v>351</v>
      </c>
      <c r="D1984" s="201" t="n">
        <v>1</v>
      </c>
      <c r="E1984" s="8" t="n">
        <v>43514</v>
      </c>
      <c r="F1984" s="201" t="n">
        <v>5234</v>
      </c>
      <c r="G1984" s="201" t="n">
        <v>7894</v>
      </c>
      <c r="H1984" s="201" t="n">
        <v>7134</v>
      </c>
      <c r="I1984" s="201" t="n">
        <v>9</v>
      </c>
      <c r="J1984" s="9">
        <f>+(((G1984-F1984)-(H1984-F1984))/(H1984-F1984))*100</f>
        <v/>
      </c>
      <c r="K1984" s="33">
        <f>AVERAGE(J1984:J1985)</f>
        <v/>
      </c>
      <c r="L1984" s="33">
        <f>_xlfn.STDEV.S(J1984,J1985)</f>
        <v/>
      </c>
      <c r="M1984" s="13" t="n">
        <v>2</v>
      </c>
      <c r="O1984" s="295">
        <f>+(H1984-F1984)/10</f>
        <v/>
      </c>
      <c r="P1984" s="26" t="inlineStr">
        <is>
          <t>FALSO</t>
        </is>
      </c>
      <c r="Q1984" s="26" t="inlineStr">
        <is>
          <t>FALSO</t>
        </is>
      </c>
      <c r="R1984" s="149" t="inlineStr">
        <is>
          <t>Esperado</t>
        </is>
      </c>
      <c r="S1984" s="149" t="inlineStr">
        <is>
          <t>Esperado</t>
        </is>
      </c>
      <c r="T1984" s="149" t="inlineStr">
        <is>
          <t>Dato Válido</t>
        </is>
      </c>
      <c r="U1984" s="149" t="n"/>
    </row>
    <row r="1985" ht="15.75" customHeight="1" s="412">
      <c r="A1985" s="5" t="n">
        <v>244</v>
      </c>
      <c r="B1985" s="252" t="n">
        <v>244</v>
      </c>
      <c r="C1985" s="201" t="n">
        <v>351</v>
      </c>
      <c r="D1985" s="201" t="n">
        <v>1</v>
      </c>
      <c r="E1985" s="8" t="n">
        <v>43514</v>
      </c>
      <c r="F1985" s="201" t="n">
        <v>5243</v>
      </c>
      <c r="G1985" s="201" t="n">
        <v>8287</v>
      </c>
      <c r="H1985" s="201" t="n">
        <v>7395</v>
      </c>
      <c r="I1985" s="201" t="n"/>
      <c r="J1985" s="9">
        <f>+(((G1985-F1985)-(H1985-F1985))/(H1985-F1985))*100</f>
        <v/>
      </c>
      <c r="K1985" s="13" t="n"/>
      <c r="L1985" s="13" t="n"/>
      <c r="M1985" s="13" t="n"/>
      <c r="O1985" s="295">
        <f>+(H1985-F1985)/10</f>
        <v/>
      </c>
      <c r="P1985" s="26" t="inlineStr">
        <is>
          <t>FALSO</t>
        </is>
      </c>
      <c r="Q1985" s="26" t="inlineStr">
        <is>
          <t>FALSO</t>
        </is>
      </c>
      <c r="R1985" s="149" t="inlineStr">
        <is>
          <t>Esperado</t>
        </is>
      </c>
      <c r="S1985" s="149" t="inlineStr">
        <is>
          <t>No esperado</t>
        </is>
      </c>
      <c r="T1985" s="149" t="inlineStr">
        <is>
          <t>Dato Válido</t>
        </is>
      </c>
      <c r="U1985" s="149" t="n"/>
    </row>
    <row r="1986" ht="15.75" customHeight="1" s="412">
      <c r="A1986" s="5" t="n">
        <v>897</v>
      </c>
      <c r="B1986" s="252" t="n">
        <v>243</v>
      </c>
      <c r="C1986" s="201" t="n">
        <v>351</v>
      </c>
      <c r="D1986" s="201" t="n">
        <v>3</v>
      </c>
      <c r="E1986" s="8" t="n">
        <v>43521</v>
      </c>
      <c r="F1986" s="201" t="n">
        <v>5234</v>
      </c>
      <c r="G1986" s="201" t="n">
        <v>8624</v>
      </c>
      <c r="H1986" s="201" t="n">
        <v>7819</v>
      </c>
      <c r="I1986" s="201" t="n">
        <v>8</v>
      </c>
      <c r="J1986" s="9">
        <f>+(((G1986-F1986)-(H1986-F1986))/(H1986-F1986))*100</f>
        <v/>
      </c>
      <c r="K1986" s="33">
        <f>AVERAGE(J1986:J1987)</f>
        <v/>
      </c>
      <c r="L1986" s="33">
        <f>_xlfn.STDEV.S(J1986,J1987)</f>
        <v/>
      </c>
      <c r="M1986" s="13" t="n"/>
      <c r="O1986" s="295">
        <f>+(H1986-F1986)/10</f>
        <v/>
      </c>
      <c r="P1986" s="26" t="inlineStr">
        <is>
          <t>FALSO</t>
        </is>
      </c>
      <c r="Q1986" s="26" t="inlineStr">
        <is>
          <t>FALSO</t>
        </is>
      </c>
      <c r="R1986" s="149" t="inlineStr">
        <is>
          <t>Esperado</t>
        </is>
      </c>
      <c r="S1986" s="149" t="inlineStr">
        <is>
          <t>Esperado</t>
        </is>
      </c>
      <c r="T1986" s="149" t="inlineStr">
        <is>
          <t>Dato Válido</t>
        </is>
      </c>
      <c r="U1986" s="149" t="n"/>
    </row>
    <row r="1987" ht="15.75" customHeight="1" s="412">
      <c r="A1987" s="5" t="n">
        <v>898</v>
      </c>
      <c r="B1987" s="252" t="n">
        <v>244</v>
      </c>
      <c r="C1987" s="201" t="n">
        <v>351</v>
      </c>
      <c r="D1987" s="201" t="n">
        <v>3</v>
      </c>
      <c r="E1987" s="8" t="n">
        <v>43521</v>
      </c>
      <c r="F1987" s="201" t="n">
        <v>5243</v>
      </c>
      <c r="G1987" s="201" t="n">
        <v>8776</v>
      </c>
      <c r="H1987" s="201" t="n">
        <v>7907</v>
      </c>
      <c r="I1987" s="201" t="n"/>
      <c r="J1987" s="9">
        <f>+(((G1987-F1987)-(H1987-F1987))/(H1987-F1987))*100</f>
        <v/>
      </c>
      <c r="K1987" s="33" t="n"/>
      <c r="L1987" s="33" t="n"/>
      <c r="M1987" s="13" t="n"/>
      <c r="O1987" s="295">
        <f>+(H1987-F1987)/10</f>
        <v/>
      </c>
      <c r="P1987" s="26" t="inlineStr">
        <is>
          <t>VERDADERO</t>
        </is>
      </c>
      <c r="Q1987" s="26" t="inlineStr">
        <is>
          <t>FALSO</t>
        </is>
      </c>
      <c r="R1987" s="149" t="inlineStr">
        <is>
          <t>Esperado</t>
        </is>
      </c>
      <c r="S1987" s="149" t="inlineStr">
        <is>
          <t>No esperado</t>
        </is>
      </c>
      <c r="T1987" s="149" t="inlineStr">
        <is>
          <t>Dato Válido</t>
        </is>
      </c>
      <c r="U1987" s="149" t="n"/>
    </row>
    <row r="1988" ht="15.75" customHeight="1" s="412">
      <c r="A1988" s="5" t="n">
        <v>1547</v>
      </c>
      <c r="B1988" s="252" t="n">
        <v>243</v>
      </c>
      <c r="C1988" s="201" t="n">
        <v>351</v>
      </c>
      <c r="D1988" s="201" t="n">
        <v>5</v>
      </c>
      <c r="E1988" s="8" t="n">
        <v>43531</v>
      </c>
      <c r="F1988" s="201" t="n">
        <v>5234</v>
      </c>
      <c r="G1988" s="201" t="n">
        <v>8554</v>
      </c>
      <c r="H1988" s="201" t="n">
        <v>7901</v>
      </c>
      <c r="I1988" s="201" t="n">
        <v>6</v>
      </c>
      <c r="J1988" s="9">
        <f>+(((G1988-F1988)-(H1988-F1988))/(H1988-F1988))*100</f>
        <v/>
      </c>
      <c r="K1988" s="33">
        <f>AVERAGE(J1988:J1989)</f>
        <v/>
      </c>
      <c r="L1988" s="33">
        <f>_xlfn.STDEV.S(J1988,J1989)</f>
        <v/>
      </c>
      <c r="M1988" s="13" t="n"/>
      <c r="O1988" s="295">
        <f>+(H1988-F1988)/10</f>
        <v/>
      </c>
      <c r="P1988" s="26" t="inlineStr">
        <is>
          <t>FALSO</t>
        </is>
      </c>
      <c r="Q1988" s="26" t="inlineStr">
        <is>
          <t>FALSO</t>
        </is>
      </c>
      <c r="R1988" s="149" t="inlineStr">
        <is>
          <t>Esperado</t>
        </is>
      </c>
      <c r="S1988" s="149" t="inlineStr">
        <is>
          <t>Esperado</t>
        </is>
      </c>
      <c r="T1988" s="149" t="inlineStr">
        <is>
          <t>Dato Válido</t>
        </is>
      </c>
      <c r="U1988" s="149" t="n"/>
    </row>
    <row r="1989" ht="15.75" customHeight="1" s="412">
      <c r="A1989" s="5" t="n">
        <v>1548</v>
      </c>
      <c r="B1989" s="252" t="n">
        <v>244</v>
      </c>
      <c r="C1989" s="201" t="n">
        <v>351</v>
      </c>
      <c r="D1989" s="201" t="n">
        <v>5</v>
      </c>
      <c r="E1989" s="8" t="n">
        <v>43531</v>
      </c>
      <c r="F1989" s="201" t="n">
        <v>5243</v>
      </c>
      <c r="G1989" s="201" t="n">
        <v>8467</v>
      </c>
      <c r="H1989" s="201" t="n">
        <v>7853</v>
      </c>
      <c r="I1989" s="201" t="n"/>
      <c r="J1989" s="9">
        <f>+(((G1989-F1989)-(H1989-F1989))/(H1989-F1989))*100</f>
        <v/>
      </c>
      <c r="K1989" s="13" t="n"/>
      <c r="L1989" s="13" t="n"/>
      <c r="M1989" s="13" t="n"/>
      <c r="O1989" s="295">
        <f>+(H1989-F1989)/10</f>
        <v/>
      </c>
      <c r="P1989" s="26" t="inlineStr">
        <is>
          <t>FALSO</t>
        </is>
      </c>
      <c r="Q1989" s="26" t="inlineStr">
        <is>
          <t>FALSO</t>
        </is>
      </c>
      <c r="R1989" s="149" t="inlineStr">
        <is>
          <t>No esperado</t>
        </is>
      </c>
      <c r="S1989" s="149" t="inlineStr">
        <is>
          <t>Esperado</t>
        </is>
      </c>
      <c r="T1989" s="149" t="inlineStr">
        <is>
          <t>Dato Válido</t>
        </is>
      </c>
      <c r="U1989" s="149" t="n"/>
    </row>
    <row r="1990" ht="15.75" customHeight="1" s="412">
      <c r="A1990" s="15" t="n">
        <v>2343</v>
      </c>
      <c r="B1990" s="16" t="n">
        <v>113</v>
      </c>
      <c r="C1990" s="17" t="n">
        <v>351</v>
      </c>
      <c r="D1990" s="17" t="n">
        <v>8</v>
      </c>
      <c r="E1990" s="18" t="n">
        <v>43550</v>
      </c>
      <c r="F1990" s="19" t="n">
        <v>5283</v>
      </c>
      <c r="G1990" s="17" t="n">
        <v>8586</v>
      </c>
      <c r="H1990" s="17" t="n">
        <v>8021</v>
      </c>
      <c r="I1990" s="201" t="n"/>
      <c r="J1990" s="9">
        <f>+(((G1990-F1990)-(H1990-F1990))/(H1990-F1990))*100</f>
        <v/>
      </c>
      <c r="K1990" s="33">
        <f>AVERAGE(J1990:J1991)</f>
        <v/>
      </c>
      <c r="L1990" s="33">
        <f>_xlfn.STDEV.S(J1990,J1991)</f>
        <v/>
      </c>
      <c r="M1990" s="13" t="n"/>
      <c r="O1990" s="295">
        <f>+(H1990-F1990)/10</f>
        <v/>
      </c>
      <c r="P1990" s="26" t="inlineStr">
        <is>
          <t>FALSO</t>
        </is>
      </c>
      <c r="Q1990" s="26" t="inlineStr">
        <is>
          <t>FALSO</t>
        </is>
      </c>
      <c r="R1990" s="149" t="inlineStr">
        <is>
          <t>Esperado</t>
        </is>
      </c>
      <c r="S1990" s="149" t="inlineStr">
        <is>
          <t>Esperado</t>
        </is>
      </c>
      <c r="T1990" s="149" t="inlineStr">
        <is>
          <t>Dato Válido</t>
        </is>
      </c>
      <c r="U1990" s="149" t="n"/>
    </row>
    <row r="1991" ht="15.75" customHeight="1" s="412">
      <c r="A1991" s="15" t="n">
        <v>2344</v>
      </c>
      <c r="B1991" s="16" t="n">
        <v>114</v>
      </c>
      <c r="C1991" s="17" t="n">
        <v>351</v>
      </c>
      <c r="D1991" s="17" t="n">
        <v>8</v>
      </c>
      <c r="E1991" s="18" t="n">
        <v>43550</v>
      </c>
      <c r="F1991" s="19" t="n">
        <v>5247</v>
      </c>
      <c r="G1991" s="17" t="n">
        <v>8542</v>
      </c>
      <c r="H1991" s="17" t="n">
        <v>7981</v>
      </c>
      <c r="I1991" s="201" t="n"/>
      <c r="J1991" s="9">
        <f>+(((G1991-F1991)-(H1991-F1991))/(H1991-F1991))*100</f>
        <v/>
      </c>
      <c r="K1991" s="13" t="n"/>
      <c r="L1991" s="13" t="n"/>
      <c r="M1991" s="13" t="n"/>
      <c r="O1991" s="295">
        <f>+(H1991-F1991)/10</f>
        <v/>
      </c>
      <c r="P1991" s="26" t="inlineStr">
        <is>
          <t>FALSO</t>
        </is>
      </c>
      <c r="Q1991" s="26" t="inlineStr">
        <is>
          <t>FALSO</t>
        </is>
      </c>
      <c r="R1991" s="149" t="inlineStr">
        <is>
          <t>Esperado</t>
        </is>
      </c>
      <c r="S1991" s="149" t="inlineStr">
        <is>
          <t>Esperado</t>
        </is>
      </c>
      <c r="T1991" s="149" t="inlineStr">
        <is>
          <t>Dato Válido</t>
        </is>
      </c>
      <c r="U1991" s="149" t="n"/>
    </row>
    <row r="1992" ht="15.75" customHeight="1" s="412">
      <c r="A1992" s="15" t="n">
        <v>2777</v>
      </c>
      <c r="B1992" s="16" t="n">
        <v>149</v>
      </c>
      <c r="C1992" s="17" t="n">
        <v>351</v>
      </c>
      <c r="D1992" s="17" t="n">
        <v>10</v>
      </c>
      <c r="E1992" s="18" t="n">
        <v>43564</v>
      </c>
      <c r="F1992" s="19" t="n">
        <v>5222</v>
      </c>
      <c r="G1992" s="17" t="n">
        <v>7697</v>
      </c>
      <c r="H1992" s="17" t="n">
        <v>7359</v>
      </c>
      <c r="I1992" s="17" t="n"/>
      <c r="J1992" s="9">
        <f>+(((G1992-F1992)-(H1992-F1992))/(H1992-F1992))*100</f>
        <v/>
      </c>
      <c r="K1992" s="33">
        <f>AVERAGE(J1992:J1993)</f>
        <v/>
      </c>
      <c r="L1992" s="33">
        <f>_xlfn.STDEV.S(J1992,J1993)</f>
        <v/>
      </c>
      <c r="M1992" s="13">
        <f>(K1990-K1992)/14</f>
        <v/>
      </c>
      <c r="N1992" s="295">
        <f>(K1986-K1992)/43</f>
        <v/>
      </c>
      <c r="O1992" s="295">
        <f>+(H1992-F1992)/10</f>
        <v/>
      </c>
      <c r="P1992" s="26" t="inlineStr">
        <is>
          <t>FALSO</t>
        </is>
      </c>
      <c r="Q1992" s="26" t="inlineStr">
        <is>
          <t>VERDADERO</t>
        </is>
      </c>
      <c r="R1992" s="149" t="inlineStr">
        <is>
          <t>No esperado</t>
        </is>
      </c>
      <c r="S1992" s="149" t="inlineStr">
        <is>
          <t>Esperado</t>
        </is>
      </c>
      <c r="T1992" s="149" t="inlineStr">
        <is>
          <t>Dato Válido</t>
        </is>
      </c>
      <c r="U1992" s="149" t="n"/>
    </row>
    <row r="1993" ht="15.75" customHeight="1" s="412">
      <c r="A1993" s="15" t="n">
        <v>2778</v>
      </c>
      <c r="B1993" s="16" t="n">
        <v>150</v>
      </c>
      <c r="C1993" s="17" t="n">
        <v>351</v>
      </c>
      <c r="D1993" s="17" t="n">
        <v>10</v>
      </c>
      <c r="E1993" s="18" t="n">
        <v>43564</v>
      </c>
      <c r="F1993" s="19" t="n">
        <v>5188</v>
      </c>
      <c r="G1993" s="17" t="n">
        <v>7676</v>
      </c>
      <c r="H1993" s="17" t="n">
        <v>7339</v>
      </c>
      <c r="I1993" s="17" t="n"/>
      <c r="J1993" s="9">
        <f>+(((G1993-F1993)-(H1993-F1993))/(H1993-F1993))*100</f>
        <v/>
      </c>
      <c r="K1993" s="13" t="n"/>
      <c r="L1993" s="13" t="n"/>
      <c r="M1993" s="13" t="n"/>
      <c r="O1993" s="295">
        <f>+(H1993-F1993)/10</f>
        <v/>
      </c>
      <c r="P1993" s="26" t="inlineStr">
        <is>
          <t>FALSO</t>
        </is>
      </c>
      <c r="Q1993" s="26" t="inlineStr">
        <is>
          <t>FALSO</t>
        </is>
      </c>
      <c r="R1993" s="149" t="inlineStr">
        <is>
          <t>Esperado</t>
        </is>
      </c>
      <c r="S1993" s="149" t="inlineStr">
        <is>
          <t>Esperado</t>
        </is>
      </c>
      <c r="T1993" s="149" t="inlineStr">
        <is>
          <t>Dato Válido</t>
        </is>
      </c>
      <c r="U1993" s="149" t="n"/>
    </row>
    <row r="1994" ht="15.75" customHeight="1" s="412">
      <c r="A1994" s="5" t="n">
        <v>245</v>
      </c>
      <c r="B1994" s="252" t="n">
        <v>245</v>
      </c>
      <c r="C1994" s="246" t="n">
        <v>352</v>
      </c>
      <c r="D1994" s="246" t="n">
        <v>1</v>
      </c>
      <c r="E1994" s="46" t="n">
        <v>43514</v>
      </c>
      <c r="F1994" s="246" t="n">
        <v>5235</v>
      </c>
      <c r="G1994" s="246" t="n">
        <v>7662</v>
      </c>
      <c r="H1994" s="246" t="n">
        <v>7036</v>
      </c>
      <c r="I1994" s="246" t="n">
        <v>11</v>
      </c>
      <c r="J1994" s="47">
        <f>+(((G1994-F1994)-(H1994-F1994))/(H1994-F1994))*100</f>
        <v/>
      </c>
      <c r="K1994" s="51">
        <f>AVERAGE(J1994:J1995)</f>
        <v/>
      </c>
      <c r="L1994" s="51">
        <f>_xlfn.STDEV.S(J1994,J1995)</f>
        <v/>
      </c>
      <c r="M1994" s="50" t="n">
        <v>1</v>
      </c>
      <c r="O1994" s="295">
        <f>+(H1994-F1994)/10</f>
        <v/>
      </c>
      <c r="P1994" s="26" t="inlineStr">
        <is>
          <t>FALSO</t>
        </is>
      </c>
      <c r="Q1994" s="26" t="inlineStr">
        <is>
          <t>FALSO</t>
        </is>
      </c>
      <c r="R1994" s="149" t="inlineStr">
        <is>
          <t>Esperado</t>
        </is>
      </c>
      <c r="S1994" s="149" t="inlineStr">
        <is>
          <t>Esperado</t>
        </is>
      </c>
      <c r="T1994" s="149" t="inlineStr">
        <is>
          <t>Dato Válido</t>
        </is>
      </c>
      <c r="U1994" s="149" t="n"/>
    </row>
    <row r="1995" ht="15.75" customHeight="1" s="412">
      <c r="A1995" s="5" t="n">
        <v>246</v>
      </c>
      <c r="B1995" s="252" t="n">
        <v>246</v>
      </c>
      <c r="C1995" s="246" t="n">
        <v>352</v>
      </c>
      <c r="D1995" s="246" t="n">
        <v>1</v>
      </c>
      <c r="E1995" s="46" t="n">
        <v>43514</v>
      </c>
      <c r="F1995" s="246" t="n">
        <v>5309</v>
      </c>
      <c r="G1995" s="246" t="n">
        <v>7811</v>
      </c>
      <c r="H1995" s="246" t="n">
        <v>7163</v>
      </c>
      <c r="I1995" s="246" t="n"/>
      <c r="J1995" s="47">
        <f>+(((G1995-F1995)-(H1995-F1995))/(H1995-F1995))*100</f>
        <v/>
      </c>
      <c r="K1995" s="51" t="n"/>
      <c r="L1995" s="51" t="n"/>
      <c r="M1995" s="50" t="n"/>
      <c r="O1995" s="295">
        <f>+(H1995-F1995)/10</f>
        <v/>
      </c>
      <c r="P1995" s="26" t="inlineStr">
        <is>
          <t>VERDADERO</t>
        </is>
      </c>
      <c r="Q1995" s="26" t="inlineStr">
        <is>
          <t>FALSO</t>
        </is>
      </c>
      <c r="R1995" s="149" t="inlineStr">
        <is>
          <t>Esperado</t>
        </is>
      </c>
      <c r="S1995" s="149" t="inlineStr">
        <is>
          <t>Esperado</t>
        </is>
      </c>
      <c r="T1995" s="149" t="inlineStr">
        <is>
          <t>Dato Válido</t>
        </is>
      </c>
      <c r="U1995" s="149" t="n"/>
    </row>
    <row r="1996" ht="15.75" customHeight="1" s="412">
      <c r="A1996" s="5" t="n">
        <v>899</v>
      </c>
      <c r="B1996" s="252" t="n">
        <v>245</v>
      </c>
      <c r="C1996" s="246" t="n">
        <v>352</v>
      </c>
      <c r="D1996" s="246" t="n">
        <v>3</v>
      </c>
      <c r="E1996" s="46" t="n">
        <v>43521</v>
      </c>
      <c r="F1996" s="246" t="n">
        <v>5235</v>
      </c>
      <c r="G1996" s="246" t="n">
        <v>7318</v>
      </c>
      <c r="H1996" s="246" t="n">
        <v>6909</v>
      </c>
      <c r="I1996" s="246" t="n">
        <v>10</v>
      </c>
      <c r="J1996" s="47">
        <f>+(((G1996-F1996)-(H1996-F1996))/(H1996-F1996))*100</f>
        <v/>
      </c>
      <c r="K1996" s="51">
        <f>AVERAGE(J1996:J1997)</f>
        <v/>
      </c>
      <c r="L1996" s="51">
        <f>_xlfn.STDEV.S(J1996,J1997)</f>
        <v/>
      </c>
      <c r="M1996" s="50" t="n"/>
      <c r="O1996" s="295">
        <f>+(H1996-F1996)/10</f>
        <v/>
      </c>
      <c r="P1996" s="26" t="inlineStr">
        <is>
          <t>FALSO</t>
        </is>
      </c>
      <c r="Q1996" s="26" t="inlineStr">
        <is>
          <t>FALSO</t>
        </is>
      </c>
      <c r="R1996" s="149" t="inlineStr">
        <is>
          <t>No esperado</t>
        </is>
      </c>
      <c r="S1996" s="149" t="inlineStr">
        <is>
          <t>Esperado</t>
        </is>
      </c>
      <c r="T1996" s="149" t="inlineStr">
        <is>
          <t>Dato Válido</t>
        </is>
      </c>
      <c r="U1996" s="149" t="n"/>
    </row>
    <row r="1997" ht="15.75" customHeight="1" s="412">
      <c r="A1997" s="5" t="n">
        <v>900</v>
      </c>
      <c r="B1997" s="252" t="n">
        <v>246</v>
      </c>
      <c r="C1997" s="246" t="n">
        <v>352</v>
      </c>
      <c r="D1997" s="246" t="n">
        <v>3</v>
      </c>
      <c r="E1997" s="46" t="n">
        <v>43521</v>
      </c>
      <c r="F1997" s="246" t="n">
        <v>5309</v>
      </c>
      <c r="G1997" s="246" t="n">
        <v>7535</v>
      </c>
      <c r="H1997" s="246" t="n">
        <v>7102</v>
      </c>
      <c r="I1997" s="246" t="n"/>
      <c r="J1997" s="47">
        <f>+(((G1997-F1997)-(H1997-F1997))/(H1997-F1997))*100</f>
        <v/>
      </c>
      <c r="K1997" s="50" t="n"/>
      <c r="L1997" s="50" t="n"/>
      <c r="M1997" s="50" t="n"/>
      <c r="O1997" s="295">
        <f>+(H1997-F1997)/10</f>
        <v/>
      </c>
      <c r="P1997" s="26" t="inlineStr">
        <is>
          <t>FALSO</t>
        </is>
      </c>
      <c r="Q1997" s="26" t="inlineStr">
        <is>
          <t>FALSO</t>
        </is>
      </c>
      <c r="R1997" s="149" t="inlineStr">
        <is>
          <t>Esperado</t>
        </is>
      </c>
      <c r="S1997" s="149" t="inlineStr">
        <is>
          <t>Esperado</t>
        </is>
      </c>
      <c r="T1997" s="149" t="inlineStr">
        <is>
          <t>Dato Válido</t>
        </is>
      </c>
      <c r="U1997" s="149" t="n"/>
    </row>
    <row r="1998" ht="15.75" customHeight="1" s="412">
      <c r="A1998" s="5" t="n">
        <v>1549</v>
      </c>
      <c r="B1998" s="252" t="n">
        <v>245</v>
      </c>
      <c r="C1998" s="246" t="n">
        <v>352</v>
      </c>
      <c r="D1998" s="246" t="n">
        <v>5</v>
      </c>
      <c r="E1998" s="46" t="n">
        <v>43531</v>
      </c>
      <c r="F1998" s="246" t="n">
        <v>5235</v>
      </c>
      <c r="G1998" s="246" t="n">
        <v>7546</v>
      </c>
      <c r="H1998" s="246" t="n">
        <v>7138</v>
      </c>
      <c r="I1998" s="246" t="n">
        <v>9</v>
      </c>
      <c r="J1998" s="47">
        <f>+(((G1998-F1998)-(H1998-F1998))/(H1998-F1998))*100</f>
        <v/>
      </c>
      <c r="K1998" s="51">
        <f>AVERAGE(J1998:J1999)</f>
        <v/>
      </c>
      <c r="L1998" s="51">
        <f>_xlfn.STDEV.S(J1998,J1999)</f>
        <v/>
      </c>
      <c r="M1998" s="50" t="n"/>
      <c r="O1998" s="295">
        <f>+(H1998-F1998)/10</f>
        <v/>
      </c>
      <c r="P1998" s="26" t="inlineStr">
        <is>
          <t>FALSO</t>
        </is>
      </c>
      <c r="Q1998" s="26" t="inlineStr">
        <is>
          <t>FALSO</t>
        </is>
      </c>
      <c r="R1998" s="149" t="inlineStr">
        <is>
          <t>Esperado</t>
        </is>
      </c>
      <c r="S1998" s="149" t="inlineStr">
        <is>
          <t>Esperado</t>
        </is>
      </c>
      <c r="T1998" s="149" t="inlineStr">
        <is>
          <t>Dato Válido</t>
        </is>
      </c>
      <c r="U1998" s="149" t="n"/>
    </row>
    <row r="1999" ht="15.75" customHeight="1" s="412">
      <c r="A1999" s="5" t="n">
        <v>1550</v>
      </c>
      <c r="B1999" s="252" t="n">
        <v>246</v>
      </c>
      <c r="C1999" s="246" t="n">
        <v>352</v>
      </c>
      <c r="D1999" s="246" t="n">
        <v>5</v>
      </c>
      <c r="E1999" s="46" t="n">
        <v>43531</v>
      </c>
      <c r="F1999" s="246" t="n">
        <v>5309</v>
      </c>
      <c r="G1999" s="246" t="n">
        <v>7717</v>
      </c>
      <c r="H1999" s="246" t="n">
        <v>7311</v>
      </c>
      <c r="I1999" s="246" t="n"/>
      <c r="J1999" s="47">
        <f>+(((G1999-F1999)-(H1999-F1999))/(H1999-F1999))*100</f>
        <v/>
      </c>
      <c r="K1999" s="51" t="n"/>
      <c r="L1999" s="51" t="n"/>
      <c r="M1999" s="50" t="n"/>
      <c r="O1999" s="295">
        <f>+(H1999-F1999)/10</f>
        <v/>
      </c>
      <c r="P1999" s="26" t="inlineStr">
        <is>
          <t>FALSO</t>
        </is>
      </c>
      <c r="Q1999" s="26" t="inlineStr">
        <is>
          <t>FALSO</t>
        </is>
      </c>
      <c r="R1999" s="149" t="inlineStr">
        <is>
          <t>Esperado</t>
        </is>
      </c>
      <c r="S1999" s="149" t="inlineStr">
        <is>
          <t>Esperado</t>
        </is>
      </c>
      <c r="T1999" s="149" t="inlineStr">
        <is>
          <t>Dato Válido</t>
        </is>
      </c>
      <c r="U1999" s="149" t="n"/>
    </row>
    <row r="2000" ht="15.75" customHeight="1" s="412">
      <c r="A2000" s="15" t="n">
        <v>2127</v>
      </c>
      <c r="B2000" s="16" t="n">
        <v>173</v>
      </c>
      <c r="C2000" s="52" t="n">
        <v>352</v>
      </c>
      <c r="D2000" s="52" t="n">
        <v>7</v>
      </c>
      <c r="E2000" s="53" t="n">
        <v>43545</v>
      </c>
      <c r="F2000" s="54" t="n">
        <v>5227</v>
      </c>
      <c r="G2000" s="52" t="n">
        <v>7676</v>
      </c>
      <c r="H2000" s="52" t="n">
        <v>7251</v>
      </c>
      <c r="I2000" s="246" t="n"/>
      <c r="J2000" s="47">
        <f>+(((G2000-F2000)-(H2000-F2000))/(H2000-F2000))*100</f>
        <v/>
      </c>
      <c r="K2000" s="51">
        <f>AVERAGE(J2000:J2001)</f>
        <v/>
      </c>
      <c r="L2000" s="51">
        <f>_xlfn.STDEV.S(J2000,J2001)</f>
        <v/>
      </c>
      <c r="M2000" s="50" t="n"/>
      <c r="O2000" s="295">
        <f>+(H2000-F2000)/10</f>
        <v/>
      </c>
      <c r="P2000" s="26" t="inlineStr">
        <is>
          <t>FALSO</t>
        </is>
      </c>
      <c r="Q2000" s="26" t="inlineStr">
        <is>
          <t>FALSO</t>
        </is>
      </c>
      <c r="R2000" s="149" t="inlineStr">
        <is>
          <t>Esperado</t>
        </is>
      </c>
      <c r="S2000" s="149" t="inlineStr">
        <is>
          <t>Esperado</t>
        </is>
      </c>
      <c r="T2000" s="149" t="inlineStr">
        <is>
          <t>Dato Válido</t>
        </is>
      </c>
      <c r="U2000" s="149" t="n"/>
    </row>
    <row r="2001" ht="15.75" customHeight="1" s="412">
      <c r="A2001" s="15" t="n">
        <v>2128</v>
      </c>
      <c r="B2001" s="16" t="n">
        <v>174</v>
      </c>
      <c r="C2001" s="52" t="n">
        <v>352</v>
      </c>
      <c r="D2001" s="52" t="n">
        <v>7</v>
      </c>
      <c r="E2001" s="53" t="n">
        <v>43545</v>
      </c>
      <c r="F2001" s="54" t="n">
        <v>5182</v>
      </c>
      <c r="G2001" s="52" t="n">
        <v>7424</v>
      </c>
      <c r="H2001" s="52" t="n">
        <v>7038</v>
      </c>
      <c r="I2001" s="246" t="n"/>
      <c r="J2001" s="47">
        <f>+(((G2001-F2001)-(H2001-F2001))/(H2001-F2001))*100</f>
        <v/>
      </c>
      <c r="K2001" s="50" t="n"/>
      <c r="L2001" s="50" t="n"/>
      <c r="M2001" s="50" t="n"/>
      <c r="O2001" s="295">
        <f>+(H2001-F2001)/10</f>
        <v/>
      </c>
      <c r="P2001" s="26" t="inlineStr">
        <is>
          <t>FALSO</t>
        </is>
      </c>
      <c r="Q2001" s="26" t="inlineStr">
        <is>
          <t>FALSO</t>
        </is>
      </c>
      <c r="R2001" s="149" t="inlineStr">
        <is>
          <t>No esperado</t>
        </is>
      </c>
      <c r="S2001" s="149" t="inlineStr">
        <is>
          <t>Esperado</t>
        </is>
      </c>
      <c r="T2001" s="149" t="inlineStr">
        <is>
          <t>Dato Válido</t>
        </is>
      </c>
      <c r="U2001" s="149" t="n"/>
    </row>
    <row r="2002" ht="15.75" customHeight="1" s="412">
      <c r="A2002" s="15" t="n">
        <v>2709</v>
      </c>
      <c r="B2002" s="16" t="n">
        <v>81</v>
      </c>
      <c r="C2002" s="52" t="n">
        <v>352</v>
      </c>
      <c r="D2002" s="52" t="n">
        <v>10</v>
      </c>
      <c r="E2002" s="53" t="n">
        <v>43564</v>
      </c>
      <c r="F2002" s="54" t="n">
        <v>5180</v>
      </c>
      <c r="G2002" s="52" t="n">
        <v>6897</v>
      </c>
      <c r="H2002" s="52" t="n">
        <v>6694</v>
      </c>
      <c r="I2002" s="52" t="n"/>
      <c r="J2002" s="47">
        <f>+(((G2002-F2002)-(H2002-F2002))/(H2002-F2002))*100</f>
        <v/>
      </c>
      <c r="K2002" s="51">
        <f>AVERAGE(J2002:J2003)</f>
        <v/>
      </c>
      <c r="L2002" s="51">
        <f>_xlfn.STDEV.S(J2002,J2003)</f>
        <v/>
      </c>
      <c r="M2002" s="50">
        <f>(K2000-K2002)/19</f>
        <v/>
      </c>
      <c r="N2002" s="295">
        <f>(K1994-K2002)/50</f>
        <v/>
      </c>
      <c r="O2002" s="295">
        <f>+(H2002-F2002)/10</f>
        <v/>
      </c>
      <c r="P2002" s="26" t="inlineStr">
        <is>
          <t>FALSO</t>
        </is>
      </c>
      <c r="Q2002" s="26" t="inlineStr">
        <is>
          <t>VERDADERO</t>
        </is>
      </c>
      <c r="R2002" s="149" t="inlineStr">
        <is>
          <t>No esperado</t>
        </is>
      </c>
      <c r="S2002" s="149" t="inlineStr">
        <is>
          <t>Esperado</t>
        </is>
      </c>
      <c r="T2002" s="149" t="inlineStr">
        <is>
          <t>Dato Válido</t>
        </is>
      </c>
      <c r="U2002" s="149" t="n"/>
    </row>
    <row r="2003" ht="15.75" customHeight="1" s="412">
      <c r="A2003" s="15" t="n">
        <v>2710</v>
      </c>
      <c r="B2003" s="16" t="n">
        <v>82</v>
      </c>
      <c r="C2003" s="52" t="n">
        <v>352</v>
      </c>
      <c r="D2003" s="52" t="n">
        <v>10</v>
      </c>
      <c r="E2003" s="53" t="n">
        <v>43564</v>
      </c>
      <c r="F2003" s="54" t="n">
        <v>5194</v>
      </c>
      <c r="G2003" s="52" t="n">
        <v>6769</v>
      </c>
      <c r="H2003" s="52" t="n">
        <v>6572</v>
      </c>
      <c r="I2003" s="52" t="n"/>
      <c r="J2003" s="47">
        <f>+(((G2003-F2003)-(H2003-F2003))/(H2003-F2003))*100</f>
        <v/>
      </c>
      <c r="K2003" s="50" t="n"/>
      <c r="L2003" s="50" t="n"/>
      <c r="M2003" s="50" t="n"/>
      <c r="O2003" s="295">
        <f>+(H2003-F2003)/10</f>
        <v/>
      </c>
      <c r="P2003" s="26" t="inlineStr">
        <is>
          <t>FALSO</t>
        </is>
      </c>
      <c r="Q2003" s="26" t="inlineStr">
        <is>
          <t>FALSO</t>
        </is>
      </c>
      <c r="R2003" s="149" t="inlineStr">
        <is>
          <t>No esperado</t>
        </is>
      </c>
      <c r="S2003" s="149" t="inlineStr">
        <is>
          <t>Esperado</t>
        </is>
      </c>
      <c r="T2003" s="149" t="inlineStr">
        <is>
          <t>Dato Válido</t>
        </is>
      </c>
      <c r="U2003" s="149" t="n"/>
    </row>
    <row r="2004" ht="15.75" customHeight="1" s="412">
      <c r="A2004" s="5" t="n">
        <v>247</v>
      </c>
      <c r="B2004" s="252" t="n">
        <v>247</v>
      </c>
      <c r="C2004" s="201" t="n">
        <v>353</v>
      </c>
      <c r="D2004" s="201" t="n">
        <v>1</v>
      </c>
      <c r="E2004" s="8" t="n">
        <v>43514</v>
      </c>
      <c r="F2004" s="201" t="n">
        <v>5282</v>
      </c>
      <c r="G2004" s="201" t="n">
        <v>9694</v>
      </c>
      <c r="H2004" s="201" t="n">
        <v>8137</v>
      </c>
      <c r="I2004" s="201" t="n">
        <v>11</v>
      </c>
      <c r="J2004" s="9">
        <f>+(((G2004-F2004)-(H2004-F2004))/(H2004-F2004))*100</f>
        <v/>
      </c>
      <c r="K2004" s="33">
        <f>AVERAGE(J2004:J2005)</f>
        <v/>
      </c>
      <c r="L2004" s="33">
        <f>_xlfn.STDEV.S(J2004,J2005)</f>
        <v/>
      </c>
      <c r="M2004" s="13" t="n">
        <v>3</v>
      </c>
      <c r="O2004" s="295">
        <f>+(H2004-F2004)/10</f>
        <v/>
      </c>
      <c r="P2004" s="26" t="inlineStr">
        <is>
          <t>FALSO</t>
        </is>
      </c>
      <c r="Q2004" s="26" t="inlineStr">
        <is>
          <t>FALSO</t>
        </is>
      </c>
      <c r="R2004" s="149" t="inlineStr">
        <is>
          <t>Esperado</t>
        </is>
      </c>
      <c r="S2004" s="149" t="inlineStr">
        <is>
          <t>Esperado</t>
        </is>
      </c>
      <c r="T2004" s="149" t="inlineStr">
        <is>
          <t>Se descarta</t>
        </is>
      </c>
      <c r="U2004" s="149" t="n"/>
    </row>
    <row r="2005" ht="15.75" customHeight="1" s="412">
      <c r="A2005" s="5" t="n">
        <v>248</v>
      </c>
      <c r="B2005" s="252" t="n">
        <v>248</v>
      </c>
      <c r="C2005" s="201" t="n">
        <v>353</v>
      </c>
      <c r="D2005" s="201" t="n">
        <v>1</v>
      </c>
      <c r="E2005" s="8" t="n">
        <v>43514</v>
      </c>
      <c r="F2005" s="201" t="n">
        <v>5224</v>
      </c>
      <c r="G2005" s="201" t="n">
        <v>9456</v>
      </c>
      <c r="H2005" s="201" t="n">
        <v>8098</v>
      </c>
      <c r="I2005" s="201" t="n"/>
      <c r="J2005" s="9">
        <f>+(((G2005-F2005)-(H2005-F2005))/(H2005-F2005))*100</f>
        <v/>
      </c>
      <c r="K2005" s="13" t="n"/>
      <c r="L2005" s="13" t="n"/>
      <c r="M2005" s="13" t="n"/>
      <c r="O2005" s="295">
        <f>+(H2005-F2005)/10</f>
        <v/>
      </c>
      <c r="P2005" s="26" t="inlineStr">
        <is>
          <t>FALSO</t>
        </is>
      </c>
      <c r="Q2005" s="26" t="inlineStr">
        <is>
          <t>FALSO</t>
        </is>
      </c>
      <c r="R2005" s="149" t="inlineStr">
        <is>
          <t>Esperado</t>
        </is>
      </c>
      <c r="S2005" s="149" t="inlineStr">
        <is>
          <t>Esperado</t>
        </is>
      </c>
      <c r="T2005" s="149" t="inlineStr">
        <is>
          <t>Se descarta</t>
        </is>
      </c>
      <c r="U2005" s="149" t="n"/>
    </row>
    <row r="2006" ht="15.75" customHeight="1" s="412">
      <c r="A2006" s="5" t="n">
        <v>901</v>
      </c>
      <c r="B2006" s="252" t="n">
        <v>247</v>
      </c>
      <c r="C2006" s="201" t="n">
        <v>353</v>
      </c>
      <c r="D2006" s="201" t="n">
        <v>3</v>
      </c>
      <c r="E2006" s="8" t="n">
        <v>43521</v>
      </c>
      <c r="F2006" s="201" t="n">
        <v>5282</v>
      </c>
      <c r="G2006" s="201" t="n">
        <v>8985</v>
      </c>
      <c r="H2006" s="201" t="n">
        <v>8093</v>
      </c>
      <c r="I2006" s="201" t="n">
        <v>10</v>
      </c>
      <c r="J2006" s="9">
        <f>+(((G2006-F2006)-(H2006-F2006))/(H2006-F2006))*100</f>
        <v/>
      </c>
      <c r="K2006" s="33">
        <f>AVERAGE(J2006:J2007)</f>
        <v/>
      </c>
      <c r="L2006" s="33">
        <f>_xlfn.STDEV.S(J2006,J2007)</f>
        <v/>
      </c>
      <c r="M2006" s="13" t="n"/>
      <c r="O2006" s="295">
        <f>+(H2006-F2006)/10</f>
        <v/>
      </c>
      <c r="P2006" s="26" t="inlineStr">
        <is>
          <t>FALSO</t>
        </is>
      </c>
      <c r="Q2006" s="26" t="inlineStr">
        <is>
          <t>FALSO</t>
        </is>
      </c>
      <c r="R2006" s="149" t="inlineStr">
        <is>
          <t>No esperado</t>
        </is>
      </c>
      <c r="S2006" s="149" t="inlineStr">
        <is>
          <t>Esperado</t>
        </is>
      </c>
      <c r="T2006" s="149" t="inlineStr">
        <is>
          <t>Se descarta</t>
        </is>
      </c>
      <c r="U2006" s="149" t="n"/>
    </row>
    <row r="2007" ht="15.75" customHeight="1" s="412">
      <c r="A2007" s="5" t="n">
        <v>902</v>
      </c>
      <c r="B2007" s="252" t="n">
        <v>248</v>
      </c>
      <c r="C2007" s="201" t="n">
        <v>353</v>
      </c>
      <c r="D2007" s="201" t="n">
        <v>3</v>
      </c>
      <c r="E2007" s="8" t="n">
        <v>43521</v>
      </c>
      <c r="F2007" s="201" t="n">
        <v>5224</v>
      </c>
      <c r="G2007" s="201" t="n">
        <v>9034</v>
      </c>
      <c r="H2007" s="201" t="n">
        <v>8146</v>
      </c>
      <c r="I2007" s="201" t="n"/>
      <c r="J2007" s="9">
        <f>+(((G2007-F2007)-(H2007-F2007))/(H2007-F2007))*100</f>
        <v/>
      </c>
      <c r="K2007" s="33" t="n"/>
      <c r="L2007" s="33" t="n"/>
      <c r="M2007" s="13" t="n"/>
      <c r="O2007" s="295">
        <f>+(H2007-F2007)/10</f>
        <v/>
      </c>
      <c r="P2007" s="26" t="inlineStr">
        <is>
          <t>FALSO</t>
        </is>
      </c>
      <c r="Q2007" s="26" t="inlineStr">
        <is>
          <t>FALSO</t>
        </is>
      </c>
      <c r="R2007" s="149" t="inlineStr">
        <is>
          <t>Esperado</t>
        </is>
      </c>
      <c r="S2007" s="149" t="inlineStr">
        <is>
          <t>Esperado</t>
        </is>
      </c>
      <c r="T2007" s="149" t="inlineStr">
        <is>
          <t>Se descarta</t>
        </is>
      </c>
      <c r="U2007" s="149" t="n"/>
    </row>
    <row r="2008" ht="15.75" customHeight="1" s="412">
      <c r="A2008" s="5" t="n">
        <v>1551</v>
      </c>
      <c r="B2008" s="252" t="n">
        <v>247</v>
      </c>
      <c r="C2008" s="201" t="n">
        <v>353</v>
      </c>
      <c r="D2008" s="201" t="n">
        <v>5</v>
      </c>
      <c r="E2008" s="8" t="n">
        <v>43531</v>
      </c>
      <c r="F2008" s="201" t="n">
        <v>5282</v>
      </c>
      <c r="G2008" s="201" t="n">
        <v>9017</v>
      </c>
      <c r="H2008" s="201" t="n">
        <v>8185</v>
      </c>
      <c r="I2008" s="201" t="n">
        <v>10</v>
      </c>
      <c r="J2008" s="9">
        <f>+(((G2008-F2008)-(H2008-F2008))/(H2008-F2008))*100</f>
        <v/>
      </c>
      <c r="K2008" s="33">
        <f>AVERAGE(J2008:J2009)</f>
        <v/>
      </c>
      <c r="L2008" s="33">
        <f>_xlfn.STDEV.S(J2008,J2009)</f>
        <v/>
      </c>
      <c r="M2008" s="13" t="n"/>
      <c r="O2008" s="295">
        <f>+(H2008-F2008)/10</f>
        <v/>
      </c>
      <c r="P2008" s="26" t="inlineStr">
        <is>
          <t>FALSO</t>
        </is>
      </c>
      <c r="Q2008" s="26" t="inlineStr">
        <is>
          <t>FALSO</t>
        </is>
      </c>
      <c r="R2008" s="149" t="inlineStr">
        <is>
          <t>Esperado</t>
        </is>
      </c>
      <c r="S2008" s="149" t="inlineStr">
        <is>
          <t>Esperado</t>
        </is>
      </c>
      <c r="T2008" s="149" t="inlineStr">
        <is>
          <t>Se descarta</t>
        </is>
      </c>
      <c r="U2008" s="149" t="n"/>
    </row>
    <row r="2009" ht="15.75" customHeight="1" s="412">
      <c r="A2009" s="5" t="n">
        <v>1552</v>
      </c>
      <c r="B2009" s="252" t="n">
        <v>248</v>
      </c>
      <c r="C2009" s="201" t="n">
        <v>353</v>
      </c>
      <c r="D2009" s="201" t="n">
        <v>5</v>
      </c>
      <c r="E2009" s="8" t="n">
        <v>43531</v>
      </c>
      <c r="F2009" s="201" t="n">
        <v>5224</v>
      </c>
      <c r="G2009" s="201" t="n">
        <v>8906</v>
      </c>
      <c r="H2009" s="201" t="n">
        <v>8071</v>
      </c>
      <c r="I2009" s="201" t="n"/>
      <c r="J2009" s="9">
        <f>+(((G2009-F2009)-(H2009-F2009))/(H2009-F2009))*100</f>
        <v/>
      </c>
      <c r="K2009" s="13" t="n"/>
      <c r="L2009" s="13" t="n"/>
      <c r="M2009" s="13" t="n"/>
      <c r="O2009" s="295">
        <f>+(H2009-F2009)/10</f>
        <v/>
      </c>
      <c r="P2009" s="26" t="inlineStr">
        <is>
          <t>FALSO</t>
        </is>
      </c>
      <c r="Q2009" s="26" t="inlineStr">
        <is>
          <t>FALSO</t>
        </is>
      </c>
      <c r="R2009" s="149" t="inlineStr">
        <is>
          <t>No esperado</t>
        </is>
      </c>
      <c r="S2009" s="149" t="inlineStr">
        <is>
          <t>Esperado</t>
        </is>
      </c>
      <c r="T2009" s="149" t="inlineStr">
        <is>
          <t>Se descarta</t>
        </is>
      </c>
      <c r="U2009" s="149" t="n"/>
    </row>
    <row r="2010" ht="15.75" customHeight="1" s="412">
      <c r="A2010" s="15" t="n">
        <v>2539</v>
      </c>
      <c r="B2010" s="16" t="n">
        <v>127</v>
      </c>
      <c r="C2010" s="17" t="n">
        <v>353</v>
      </c>
      <c r="D2010" s="17" t="n">
        <v>9</v>
      </c>
      <c r="E2010" s="18" t="n">
        <v>43557</v>
      </c>
      <c r="F2010" s="19" t="n">
        <v>5247</v>
      </c>
      <c r="G2010" s="17" t="n">
        <v>8249</v>
      </c>
      <c r="H2010" s="17" t="n">
        <v>7798</v>
      </c>
      <c r="I2010" s="201" t="n"/>
      <c r="J2010" s="9">
        <f>+(((G2010-F2010)-(H2010-F2010))/(H2010-F2010))*100</f>
        <v/>
      </c>
      <c r="K2010" s="33">
        <f>AVERAGE(J2010:J2011)</f>
        <v/>
      </c>
      <c r="L2010" s="33">
        <f>_xlfn.STDEV.S(J2010,J2011)</f>
        <v/>
      </c>
      <c r="M2010" s="13" t="n"/>
      <c r="O2010" s="295">
        <f>+(H2010-F2010)/10</f>
        <v/>
      </c>
      <c r="P2010" s="26" t="inlineStr">
        <is>
          <t>FALSO</t>
        </is>
      </c>
      <c r="Q2010" s="26" t="inlineStr">
        <is>
          <t>FALSO</t>
        </is>
      </c>
      <c r="R2010" s="149" t="inlineStr">
        <is>
          <t>No esperado</t>
        </is>
      </c>
      <c r="S2010" s="149" t="inlineStr">
        <is>
          <t>Esperado</t>
        </is>
      </c>
      <c r="T2010" s="149" t="inlineStr">
        <is>
          <t>Se descarta</t>
        </is>
      </c>
      <c r="U2010" s="149" t="n"/>
    </row>
    <row r="2011" ht="15.75" customHeight="1" s="412">
      <c r="A2011" s="15" t="n">
        <v>2540</v>
      </c>
      <c r="B2011" s="16" t="n">
        <v>128</v>
      </c>
      <c r="C2011" s="17" t="n">
        <v>353</v>
      </c>
      <c r="D2011" s="17" t="n">
        <v>9</v>
      </c>
      <c r="E2011" s="18" t="n">
        <v>43557</v>
      </c>
      <c r="F2011" s="19" t="n">
        <v>5213</v>
      </c>
      <c r="G2011" s="17" t="n">
        <v>8229</v>
      </c>
      <c r="H2011" s="17" t="n">
        <v>7784</v>
      </c>
      <c r="I2011" s="201" t="n"/>
      <c r="J2011" s="9">
        <f>+(((G2011-F2011)-(H2011-F2011))/(H2011-F2011))*100</f>
        <v/>
      </c>
      <c r="K2011" s="13" t="n"/>
      <c r="L2011" s="13" t="n"/>
      <c r="M2011" s="13" t="n"/>
      <c r="O2011" s="295">
        <f>+(H2011-F2011)/10</f>
        <v/>
      </c>
      <c r="P2011" s="26" t="inlineStr">
        <is>
          <t>FALSO</t>
        </is>
      </c>
      <c r="Q2011" s="26" t="inlineStr">
        <is>
          <t>FALSO</t>
        </is>
      </c>
      <c r="R2011" s="149" t="inlineStr">
        <is>
          <t>Esperado</t>
        </is>
      </c>
      <c r="S2011" s="149" t="inlineStr">
        <is>
          <t>Esperado</t>
        </is>
      </c>
      <c r="T2011" s="149" t="inlineStr">
        <is>
          <t>Se descarta</t>
        </is>
      </c>
      <c r="U2011" s="149" t="n"/>
    </row>
    <row r="2012" ht="15.75" customHeight="1" s="412">
      <c r="A2012" s="15" t="n">
        <v>3189</v>
      </c>
      <c r="B2012" s="16" t="n">
        <v>129</v>
      </c>
      <c r="C2012" s="17" t="n">
        <v>353</v>
      </c>
      <c r="D2012" s="17" t="n">
        <v>12</v>
      </c>
      <c r="E2012" s="18" t="n">
        <v>43577</v>
      </c>
      <c r="F2012" s="19" t="n">
        <v>5238</v>
      </c>
      <c r="G2012" s="17" t="n">
        <v>8186</v>
      </c>
      <c r="H2012" s="17" t="n">
        <v>7796</v>
      </c>
      <c r="I2012" s="17" t="n"/>
      <c r="J2012" s="9">
        <f>+(((G2012-F2012)-(H2012-F2012))/(H2012-F2012))*100</f>
        <v/>
      </c>
      <c r="K2012" s="33">
        <f>AVERAGE(J2012:J2013)</f>
        <v/>
      </c>
      <c r="L2012" s="33">
        <f>_xlfn.STDEV.S(J2012,J2013)</f>
        <v/>
      </c>
      <c r="M2012" s="13">
        <f>(K2010-K2012)/20</f>
        <v/>
      </c>
      <c r="N2012" s="295">
        <f>(K2006-K2012)/56</f>
        <v/>
      </c>
      <c r="O2012" s="295">
        <f>+(H2012-F2012)/10</f>
        <v/>
      </c>
      <c r="P2012" s="26" t="inlineStr">
        <is>
          <t>FALSO</t>
        </is>
      </c>
      <c r="Q2012" s="26" t="inlineStr">
        <is>
          <t>VERDADERO</t>
        </is>
      </c>
      <c r="R2012" s="149" t="inlineStr">
        <is>
          <t>Esperado</t>
        </is>
      </c>
      <c r="S2012" s="149" t="inlineStr">
        <is>
          <t>Esperado</t>
        </is>
      </c>
      <c r="T2012" s="149" t="inlineStr">
        <is>
          <t>Se descarta</t>
        </is>
      </c>
      <c r="U2012" s="149" t="n"/>
    </row>
    <row r="2013" ht="15.75" customHeight="1" s="412">
      <c r="A2013" s="15" t="n">
        <v>3190</v>
      </c>
      <c r="B2013" s="16" t="n">
        <v>130</v>
      </c>
      <c r="C2013" s="17" t="n">
        <v>353</v>
      </c>
      <c r="D2013" s="17" t="n">
        <v>12</v>
      </c>
      <c r="E2013" s="18" t="n">
        <v>43577</v>
      </c>
      <c r="F2013" s="19" t="n">
        <v>5212</v>
      </c>
      <c r="G2013" s="17" t="n">
        <v>8209</v>
      </c>
      <c r="H2013" s="17" t="n">
        <v>7809</v>
      </c>
      <c r="I2013" s="17" t="n"/>
      <c r="J2013" s="9">
        <f>+(((G2013-F2013)-(H2013-F2013))/(H2013-F2013))*100</f>
        <v/>
      </c>
      <c r="K2013" s="13" t="n"/>
      <c r="L2013" s="13" t="n"/>
      <c r="M2013" s="13" t="n"/>
      <c r="O2013" s="295">
        <f>+(H2013-F2013)/10</f>
        <v/>
      </c>
      <c r="P2013" s="26" t="inlineStr">
        <is>
          <t>FALSO</t>
        </is>
      </c>
      <c r="Q2013" s="26" t="inlineStr">
        <is>
          <t>FALSO</t>
        </is>
      </c>
      <c r="R2013" s="149" t="inlineStr">
        <is>
          <t>Esperado</t>
        </is>
      </c>
      <c r="S2013" s="149" t="inlineStr">
        <is>
          <t>Esperado</t>
        </is>
      </c>
      <c r="T2013" s="149" t="inlineStr">
        <is>
          <t>Se descarta</t>
        </is>
      </c>
      <c r="U2013" s="149" t="n"/>
    </row>
    <row r="2014" ht="15.75" customHeight="1" s="412">
      <c r="A2014" s="5" t="n">
        <v>249</v>
      </c>
      <c r="B2014" s="252" t="n">
        <v>249</v>
      </c>
      <c r="C2014" s="255" t="n">
        <v>354</v>
      </c>
      <c r="D2014" s="255" t="n">
        <v>1</v>
      </c>
      <c r="E2014" s="58" t="n">
        <v>43514</v>
      </c>
      <c r="F2014" s="255" t="n">
        <v>5178</v>
      </c>
      <c r="G2014" s="255" t="n">
        <v>6455</v>
      </c>
      <c r="H2014" s="255" t="n">
        <v>6299</v>
      </c>
      <c r="I2014" s="255" t="n">
        <v>9</v>
      </c>
      <c r="J2014" s="59">
        <f>+(((G2014-F2014)-(H2014-F2014))/(H2014-F2014))*100</f>
        <v/>
      </c>
      <c r="K2014" s="34">
        <f>AVERAGE(J2014:J2015)</f>
        <v/>
      </c>
      <c r="L2014" s="34">
        <f>_xlfn.STDEV.S(J2014,J2015)</f>
        <v/>
      </c>
      <c r="M2014" s="35" t="n">
        <v>1</v>
      </c>
      <c r="O2014" s="295">
        <f>+(H2014-F2014)/10</f>
        <v/>
      </c>
      <c r="P2014" s="26" t="inlineStr">
        <is>
          <t>FALSO</t>
        </is>
      </c>
      <c r="Q2014" s="26" t="inlineStr">
        <is>
          <t>VERDADERO</t>
        </is>
      </c>
      <c r="R2014" s="149" t="inlineStr">
        <is>
          <t>Esperado</t>
        </is>
      </c>
      <c r="S2014" s="149" t="inlineStr">
        <is>
          <t>No Esperado</t>
        </is>
      </c>
      <c r="T2014" s="149" t="inlineStr">
        <is>
          <t>Se descarta</t>
        </is>
      </c>
      <c r="U2014" s="149" t="n"/>
    </row>
    <row r="2015" ht="15.75" customHeight="1" s="412">
      <c r="A2015" s="5" t="n">
        <v>250</v>
      </c>
      <c r="B2015" s="252" t="n">
        <v>250</v>
      </c>
      <c r="C2015" s="255" t="n">
        <v>354</v>
      </c>
      <c r="D2015" s="255" t="n">
        <v>1</v>
      </c>
      <c r="E2015" s="58" t="n">
        <v>43514</v>
      </c>
      <c r="F2015" s="255" t="n">
        <v>5274</v>
      </c>
      <c r="G2015" s="255" t="n">
        <v>6556</v>
      </c>
      <c r="H2015" s="255" t="n">
        <v>6402</v>
      </c>
      <c r="I2015" s="255" t="n"/>
      <c r="J2015" s="59">
        <f>+(((G2015-F2015)-(H2015-F2015))/(H2015-F2015))*100</f>
        <v/>
      </c>
      <c r="K2015" s="34" t="n"/>
      <c r="L2015" s="34" t="n"/>
      <c r="M2015" s="35" t="n"/>
      <c r="O2015" s="295">
        <f>+(H2015-F2015)/10</f>
        <v/>
      </c>
      <c r="P2015" s="26" t="inlineStr">
        <is>
          <t>FALSO</t>
        </is>
      </c>
      <c r="Q2015" s="26" t="inlineStr">
        <is>
          <t>FALSO</t>
        </is>
      </c>
      <c r="R2015" s="149" t="inlineStr">
        <is>
          <t>Esperado</t>
        </is>
      </c>
      <c r="S2015" s="149" t="inlineStr">
        <is>
          <t>No Esperado</t>
        </is>
      </c>
      <c r="T2015" s="149" t="inlineStr">
        <is>
          <t>Se descarta</t>
        </is>
      </c>
      <c r="U2015" s="149" t="n"/>
    </row>
    <row r="2016" ht="15.75" customHeight="1" s="412">
      <c r="A2016" s="5" t="n">
        <v>903</v>
      </c>
      <c r="B2016" s="252" t="n">
        <v>249</v>
      </c>
      <c r="C2016" s="255" t="n">
        <v>354</v>
      </c>
      <c r="D2016" s="255" t="n">
        <v>3</v>
      </c>
      <c r="E2016" s="58" t="n">
        <v>43521</v>
      </c>
      <c r="F2016" s="255" t="n">
        <v>5178</v>
      </c>
      <c r="G2016" s="255" t="n">
        <v>6388</v>
      </c>
      <c r="H2016" s="255" t="n">
        <v>6216</v>
      </c>
      <c r="I2016" s="255" t="n">
        <v>9</v>
      </c>
      <c r="J2016" s="59">
        <f>+(((G2016-F2016)-(H2016-F2016))/(H2016-F2016))*100</f>
        <v/>
      </c>
      <c r="K2016" s="34">
        <f>AVERAGE(J2016:J2017)</f>
        <v/>
      </c>
      <c r="L2016" s="34">
        <f>_xlfn.STDEV.S(J2016,J2017)</f>
        <v/>
      </c>
      <c r="M2016" s="35" t="n"/>
      <c r="O2016" s="295">
        <f>+(H2016-F2016)/10</f>
        <v/>
      </c>
      <c r="P2016" s="26" t="inlineStr">
        <is>
          <t>FALSO</t>
        </is>
      </c>
      <c r="Q2016" s="26" t="inlineStr">
        <is>
          <t>FALSO</t>
        </is>
      </c>
      <c r="R2016" s="149" t="inlineStr">
        <is>
          <t>No Esperado</t>
        </is>
      </c>
      <c r="S2016" s="149" t="inlineStr">
        <is>
          <t>No Esperado</t>
        </is>
      </c>
      <c r="T2016" s="149" t="inlineStr">
        <is>
          <t>Se descarta</t>
        </is>
      </c>
      <c r="U2016" s="149" t="n"/>
    </row>
    <row r="2017" ht="15.75" customHeight="1" s="412">
      <c r="A2017" s="5" t="n">
        <v>904</v>
      </c>
      <c r="B2017" s="252" t="n">
        <v>250</v>
      </c>
      <c r="C2017" s="255" t="n">
        <v>354</v>
      </c>
      <c r="D2017" s="255" t="n">
        <v>3</v>
      </c>
      <c r="E2017" s="58" t="n">
        <v>43521</v>
      </c>
      <c r="F2017" s="255" t="n">
        <v>5274</v>
      </c>
      <c r="G2017" s="255" t="n">
        <v>6433</v>
      </c>
      <c r="H2017" s="255" t="n">
        <v>6270</v>
      </c>
      <c r="I2017" s="255" t="n"/>
      <c r="J2017" s="59">
        <f>+(((G2017-F2017)-(H2017-F2017))/(H2017-F2017))*100</f>
        <v/>
      </c>
      <c r="K2017" s="35" t="n"/>
      <c r="L2017" s="35" t="n"/>
      <c r="M2017" s="35" t="n"/>
      <c r="O2017" s="295">
        <f>+(H2017-F2017)/10</f>
        <v/>
      </c>
      <c r="P2017" s="26" t="inlineStr">
        <is>
          <t>FALSO</t>
        </is>
      </c>
      <c r="Q2017" s="26" t="inlineStr">
        <is>
          <t>FALSO</t>
        </is>
      </c>
      <c r="R2017" s="149" t="inlineStr">
        <is>
          <t>No Esperado</t>
        </is>
      </c>
      <c r="S2017" s="149" t="inlineStr">
        <is>
          <t>No Esperado</t>
        </is>
      </c>
      <c r="T2017" s="149" t="inlineStr">
        <is>
          <t>Se descarta</t>
        </is>
      </c>
      <c r="U2017" s="149" t="n"/>
    </row>
    <row r="2018" ht="15.75" customHeight="1" s="412">
      <c r="A2018" s="5" t="n">
        <v>1553</v>
      </c>
      <c r="B2018" s="252" t="n">
        <v>249</v>
      </c>
      <c r="C2018" s="255" t="n">
        <v>354</v>
      </c>
      <c r="D2018" s="255" t="n">
        <v>5</v>
      </c>
      <c r="E2018" s="58" t="n">
        <v>43531</v>
      </c>
      <c r="F2018" s="255" t="n">
        <v>5178</v>
      </c>
      <c r="G2018" s="255" t="n">
        <v>7086</v>
      </c>
      <c r="H2018" s="255" t="n">
        <v>6808</v>
      </c>
      <c r="I2018" s="255" t="n">
        <v>7</v>
      </c>
      <c r="J2018" s="59">
        <f>+(((G2018-F2018)-(H2018-F2018))/(H2018-F2018))*100</f>
        <v/>
      </c>
      <c r="K2018" s="34">
        <f>AVERAGE(J2018:J2019)</f>
        <v/>
      </c>
      <c r="L2018" s="34">
        <f>_xlfn.STDEV.S(J2018,J2019)</f>
        <v/>
      </c>
      <c r="M2018" s="35" t="n"/>
      <c r="O2018" s="295">
        <f>+(H2018-F2018)/10</f>
        <v/>
      </c>
      <c r="P2018" s="26" t="inlineStr">
        <is>
          <t>FALSO</t>
        </is>
      </c>
      <c r="Q2018" s="26" t="inlineStr">
        <is>
          <t>FALSO</t>
        </is>
      </c>
      <c r="R2018" s="149" t="inlineStr">
        <is>
          <t>Esperado</t>
        </is>
      </c>
      <c r="S2018" s="149" t="inlineStr">
        <is>
          <t>Esperado</t>
        </is>
      </c>
      <c r="T2018" s="149" t="inlineStr">
        <is>
          <t>Se descarta</t>
        </is>
      </c>
      <c r="U2018" s="149" t="n"/>
    </row>
    <row r="2019" ht="15.75" customHeight="1" s="412">
      <c r="A2019" s="5" t="n">
        <v>1554</v>
      </c>
      <c r="B2019" s="252" t="n">
        <v>250</v>
      </c>
      <c r="C2019" s="255" t="n">
        <v>354</v>
      </c>
      <c r="D2019" s="255" t="n">
        <v>5</v>
      </c>
      <c r="E2019" s="58" t="n">
        <v>43531</v>
      </c>
      <c r="F2019" s="255" t="n">
        <v>5274</v>
      </c>
      <c r="G2019" s="255" t="n">
        <v>7008</v>
      </c>
      <c r="H2019" s="255" t="n">
        <v>6753</v>
      </c>
      <c r="I2019" s="255" t="n"/>
      <c r="J2019" s="59">
        <f>+(((G2019-F2019)-(H2019-F2019))/(H2019-F2019))*100</f>
        <v/>
      </c>
      <c r="K2019" s="34" t="n"/>
      <c r="L2019" s="34" t="n"/>
      <c r="M2019" s="35" t="n"/>
      <c r="O2019" s="295">
        <f>+(H2019-F2019)/10</f>
        <v/>
      </c>
      <c r="P2019" s="26" t="inlineStr">
        <is>
          <t>FALSO</t>
        </is>
      </c>
      <c r="Q2019" s="26" t="inlineStr">
        <is>
          <t>FALSO</t>
        </is>
      </c>
      <c r="R2019" s="149" t="inlineStr">
        <is>
          <t>Esperado</t>
        </is>
      </c>
      <c r="S2019" s="149" t="inlineStr">
        <is>
          <t>Esperado</t>
        </is>
      </c>
      <c r="T2019" s="149" t="inlineStr">
        <is>
          <t>Se descarta</t>
        </is>
      </c>
      <c r="U2019" s="149" t="n"/>
    </row>
    <row r="2020" ht="15.75" customHeight="1" s="412">
      <c r="A2020" s="15" t="n">
        <v>2129</v>
      </c>
      <c r="B2020" s="16" t="n">
        <v>175</v>
      </c>
      <c r="C2020" s="60" t="n">
        <v>354</v>
      </c>
      <c r="D2020" s="60" t="n">
        <v>7</v>
      </c>
      <c r="E2020" s="61" t="n">
        <v>43545</v>
      </c>
      <c r="F2020" s="62" t="n">
        <v>5280</v>
      </c>
      <c r="G2020" s="60" t="n">
        <v>7690</v>
      </c>
      <c r="H2020" s="60" t="n">
        <v>7366</v>
      </c>
      <c r="I2020" s="255" t="n"/>
      <c r="J2020" s="59">
        <f>+(((G2020-F2020)-(H2020-F2020))/(H2020-F2020))*100</f>
        <v/>
      </c>
      <c r="K2020" s="34">
        <f>AVERAGE(J2020:J2021)</f>
        <v/>
      </c>
      <c r="L2020" s="34">
        <f>_xlfn.STDEV.S(J2020,J2021)</f>
        <v/>
      </c>
      <c r="M2020" s="35">
        <f>(K2018-K2020)/14</f>
        <v/>
      </c>
      <c r="N2020" s="50" t="n"/>
      <c r="O2020" s="295">
        <f>+(H2020-F2020)/10</f>
        <v/>
      </c>
      <c r="P2020" s="26" t="inlineStr">
        <is>
          <t>FALSO</t>
        </is>
      </c>
      <c r="Q2020" s="26" t="inlineStr">
        <is>
          <t>FALSO</t>
        </is>
      </c>
      <c r="R2020" s="149" t="inlineStr">
        <is>
          <t>Esperado</t>
        </is>
      </c>
      <c r="S2020" s="149" t="inlineStr">
        <is>
          <t>Esperado</t>
        </is>
      </c>
      <c r="T2020" s="149" t="inlineStr">
        <is>
          <t>Se descarta</t>
        </is>
      </c>
      <c r="U2020" s="149" t="n"/>
    </row>
    <row r="2021" ht="15.75" customHeight="1" s="412">
      <c r="A2021" s="15" t="n">
        <v>2130</v>
      </c>
      <c r="B2021" s="16" t="n">
        <v>176</v>
      </c>
      <c r="C2021" s="60" t="n">
        <v>354</v>
      </c>
      <c r="D2021" s="60" t="n">
        <v>7</v>
      </c>
      <c r="E2021" s="61" t="n">
        <v>43545</v>
      </c>
      <c r="F2021" s="62" t="n">
        <v>5193</v>
      </c>
      <c r="G2021" s="60" t="n">
        <v>7607</v>
      </c>
      <c r="H2021" s="60" t="n">
        <v>7282</v>
      </c>
      <c r="I2021" s="255" t="n"/>
      <c r="J2021" s="59">
        <f>+(((G2021-F2021)-(H2021-F2021))/(H2021-F2021))*100</f>
        <v/>
      </c>
      <c r="K2021" s="35" t="n"/>
      <c r="L2021" s="35" t="n"/>
      <c r="M2021" s="35" t="n"/>
      <c r="O2021" s="295">
        <f>+(H2021-F2021)/10</f>
        <v/>
      </c>
      <c r="P2021" s="26" t="inlineStr">
        <is>
          <t>FALSO</t>
        </is>
      </c>
      <c r="Q2021" s="26" t="inlineStr">
        <is>
          <t>FALSO</t>
        </is>
      </c>
      <c r="R2021" s="149" t="inlineStr">
        <is>
          <t>Esperado</t>
        </is>
      </c>
      <c r="S2021" s="149" t="inlineStr">
        <is>
          <t>Esperado</t>
        </is>
      </c>
      <c r="T2021" s="149" t="inlineStr">
        <is>
          <t>Se descarta</t>
        </is>
      </c>
      <c r="U2021" s="149" t="n"/>
    </row>
    <row r="2022" ht="15.75" customHeight="1" s="412">
      <c r="A2022" s="5" t="n">
        <v>251</v>
      </c>
      <c r="B2022" s="252" t="n">
        <v>251</v>
      </c>
      <c r="C2022" s="201" t="n">
        <v>355</v>
      </c>
      <c r="D2022" s="201" t="n">
        <v>1</v>
      </c>
      <c r="E2022" s="8" t="n">
        <v>43514</v>
      </c>
      <c r="F2022" s="201" t="n">
        <v>5258</v>
      </c>
      <c r="G2022" s="201" t="n">
        <v>9015</v>
      </c>
      <c r="H2022" s="201" t="n">
        <v>7977</v>
      </c>
      <c r="I2022" s="201" t="n">
        <v>8</v>
      </c>
      <c r="J2022" s="9">
        <f>+(((G2022-F2022)-(H2022-F2022))/(H2022-F2022))*100</f>
        <v/>
      </c>
      <c r="K2022" s="33">
        <f>AVERAGE(J2022:J2023)</f>
        <v/>
      </c>
      <c r="L2022" s="33">
        <f>_xlfn.STDEV.S(J2022,J2023)</f>
        <v/>
      </c>
      <c r="M2022" s="13" t="n">
        <v>2</v>
      </c>
      <c r="O2022" s="295">
        <f>+(H2022-F2022)/10</f>
        <v/>
      </c>
      <c r="P2022" s="26" t="inlineStr">
        <is>
          <t>VERDADERO</t>
        </is>
      </c>
      <c r="Q2022" s="26" t="inlineStr">
        <is>
          <t>FALSO</t>
        </is>
      </c>
      <c r="R2022" s="149" t="inlineStr">
        <is>
          <t>Esperado</t>
        </is>
      </c>
      <c r="S2022" s="149" t="inlineStr">
        <is>
          <t>Esperado</t>
        </is>
      </c>
      <c r="T2022" s="149" t="inlineStr">
        <is>
          <t>Dato Válido</t>
        </is>
      </c>
      <c r="U2022" s="149" t="n"/>
    </row>
    <row r="2023" ht="15.75" customHeight="1" s="412">
      <c r="A2023" s="5" t="n">
        <v>252</v>
      </c>
      <c r="B2023" s="252" t="n">
        <v>252</v>
      </c>
      <c r="C2023" s="201" t="n">
        <v>355</v>
      </c>
      <c r="D2023" s="201" t="n">
        <v>1</v>
      </c>
      <c r="E2023" s="8" t="n">
        <v>43514</v>
      </c>
      <c r="F2023" s="201" t="n">
        <v>5296</v>
      </c>
      <c r="G2023" s="201" t="n">
        <v>8938</v>
      </c>
      <c r="H2023" s="201" t="n">
        <v>7910</v>
      </c>
      <c r="I2023" s="201" t="n"/>
      <c r="J2023" s="9">
        <f>+(((G2023-F2023)-(H2023-F2023))/(H2023-F2023))*100</f>
        <v/>
      </c>
      <c r="K2023" s="13" t="n"/>
      <c r="L2023" s="13" t="n"/>
      <c r="M2023" s="13" t="n"/>
      <c r="O2023" s="295">
        <f>+(H2023-F2023)/10</f>
        <v/>
      </c>
      <c r="P2023" s="26" t="inlineStr">
        <is>
          <t>FALSO</t>
        </is>
      </c>
      <c r="Q2023" s="26" t="inlineStr">
        <is>
          <t>FALSO</t>
        </is>
      </c>
      <c r="R2023" s="149" t="inlineStr">
        <is>
          <t>No esperado</t>
        </is>
      </c>
      <c r="S2023" s="149" t="inlineStr">
        <is>
          <t>No esperado</t>
        </is>
      </c>
      <c r="T2023" s="149" t="inlineStr">
        <is>
          <t>Dato Válido</t>
        </is>
      </c>
      <c r="U2023" s="149" t="n"/>
    </row>
    <row r="2024" ht="15.75" customHeight="1" s="412">
      <c r="A2024" s="5" t="n">
        <v>905</v>
      </c>
      <c r="B2024" s="252" t="n">
        <v>251</v>
      </c>
      <c r="C2024" s="201" t="n">
        <v>355</v>
      </c>
      <c r="D2024" s="201" t="n">
        <v>3</v>
      </c>
      <c r="E2024" s="8" t="n">
        <v>43521</v>
      </c>
      <c r="F2024" s="201" t="n">
        <v>5258</v>
      </c>
      <c r="G2024" s="36" t="n">
        <v>8129</v>
      </c>
      <c r="H2024" s="36" t="n">
        <v>7949</v>
      </c>
      <c r="I2024" s="201" t="n">
        <v>8</v>
      </c>
      <c r="J2024" s="9" t="n"/>
      <c r="K2024" s="33">
        <f>AVERAGE(J2024:J2025)</f>
        <v/>
      </c>
      <c r="L2024" s="33">
        <f>_xlfn.STDEV.S(J2024,J2025)</f>
        <v/>
      </c>
      <c r="M2024" s="13" t="n"/>
      <c r="O2024" s="295">
        <f>+(H2024-F2024)/10</f>
        <v/>
      </c>
      <c r="P2024" s="26" t="inlineStr">
        <is>
          <t>FALSO</t>
        </is>
      </c>
      <c r="Q2024" s="26" t="inlineStr">
        <is>
          <t>FALSO</t>
        </is>
      </c>
      <c r="R2024" s="149" t="inlineStr">
        <is>
          <t>Esperado</t>
        </is>
      </c>
      <c r="S2024" s="149" t="inlineStr">
        <is>
          <t>Esperado</t>
        </is>
      </c>
      <c r="T2024" s="149" t="inlineStr">
        <is>
          <t>Dato Válido</t>
        </is>
      </c>
      <c r="U2024" s="149" t="n"/>
    </row>
    <row r="2025" ht="15.75" customHeight="1" s="412">
      <c r="A2025" s="5" t="n">
        <v>906</v>
      </c>
      <c r="B2025" s="252" t="n">
        <v>252</v>
      </c>
      <c r="C2025" s="201" t="n">
        <v>355</v>
      </c>
      <c r="D2025" s="201" t="n">
        <v>3</v>
      </c>
      <c r="E2025" s="8" t="n">
        <v>43521</v>
      </c>
      <c r="F2025" s="201" t="n">
        <v>5296</v>
      </c>
      <c r="G2025" s="201" t="n">
        <v>8459</v>
      </c>
      <c r="H2025" s="201" t="n">
        <v>7712</v>
      </c>
      <c r="I2025" s="201" t="n"/>
      <c r="J2025" s="9">
        <f>+(((G2025-F2025)-(H2025-F2025))/(H2025-F2025))*100</f>
        <v/>
      </c>
      <c r="K2025" s="33" t="n"/>
      <c r="L2025" s="33" t="n"/>
      <c r="M2025" s="13" t="n"/>
      <c r="O2025" s="295">
        <f>+(H2025-F2025)/10</f>
        <v/>
      </c>
      <c r="P2025" s="26" t="inlineStr">
        <is>
          <t>FALSO</t>
        </is>
      </c>
      <c r="Q2025" s="26" t="inlineStr">
        <is>
          <t>FALSO</t>
        </is>
      </c>
      <c r="R2025" s="149" t="inlineStr">
        <is>
          <t>No esperado</t>
        </is>
      </c>
      <c r="S2025" s="149" t="inlineStr">
        <is>
          <t>Esperado</t>
        </is>
      </c>
      <c r="T2025" s="149" t="inlineStr">
        <is>
          <t>Dato Válido</t>
        </is>
      </c>
      <c r="U2025" s="149" t="n"/>
    </row>
    <row r="2026" ht="15.75" customHeight="1" s="412">
      <c r="A2026" s="5" t="n">
        <v>1555</v>
      </c>
      <c r="B2026" s="252" t="n">
        <v>251</v>
      </c>
      <c r="C2026" s="201" t="n">
        <v>355</v>
      </c>
      <c r="D2026" s="201" t="n">
        <v>5</v>
      </c>
      <c r="E2026" s="8" t="n">
        <v>43531</v>
      </c>
      <c r="F2026" s="201" t="n">
        <v>5258</v>
      </c>
      <c r="G2026" s="201" t="n">
        <v>7958</v>
      </c>
      <c r="H2026" s="201" t="n">
        <v>7452</v>
      </c>
      <c r="I2026" s="201" t="n">
        <v>7</v>
      </c>
      <c r="J2026" s="9">
        <f>+(((G2026-F2026)-(H2026-F2026))/(H2026-F2026))*100</f>
        <v/>
      </c>
      <c r="K2026" s="33">
        <f>AVERAGE(J2026:J2027)</f>
        <v/>
      </c>
      <c r="L2026" s="33">
        <f>_xlfn.STDEV.S(J2026,J2027)</f>
        <v/>
      </c>
      <c r="M2026" s="13" t="n"/>
      <c r="O2026" s="295">
        <f>+(H2026-F2026)/10</f>
        <v/>
      </c>
      <c r="P2026" s="26" t="inlineStr">
        <is>
          <t>FALSO</t>
        </is>
      </c>
      <c r="Q2026" s="26" t="inlineStr">
        <is>
          <t>FALSO</t>
        </is>
      </c>
      <c r="R2026" s="149" t="inlineStr">
        <is>
          <t>No esperado</t>
        </is>
      </c>
      <c r="S2026" s="149" t="inlineStr">
        <is>
          <t>Esperado</t>
        </is>
      </c>
      <c r="T2026" s="149" t="inlineStr">
        <is>
          <t>Dato Válido</t>
        </is>
      </c>
      <c r="U2026" s="149" t="n"/>
    </row>
    <row r="2027" ht="15.75" customHeight="1" s="412">
      <c r="A2027" s="5" t="n">
        <v>1556</v>
      </c>
      <c r="B2027" s="252" t="n">
        <v>252</v>
      </c>
      <c r="C2027" s="201" t="n">
        <v>355</v>
      </c>
      <c r="D2027" s="201" t="n">
        <v>5</v>
      </c>
      <c r="E2027" s="8" t="n">
        <v>43531</v>
      </c>
      <c r="F2027" s="201" t="n">
        <v>5296</v>
      </c>
      <c r="G2027" s="201" t="n">
        <v>7949</v>
      </c>
      <c r="H2027" s="201" t="n">
        <v>7445</v>
      </c>
      <c r="I2027" s="201" t="n"/>
      <c r="J2027" s="9">
        <f>+(((G2027-F2027)-(H2027-F2027))/(H2027-F2027))*100</f>
        <v/>
      </c>
      <c r="K2027" s="13" t="n"/>
      <c r="L2027" s="13" t="n"/>
      <c r="M2027" s="13" t="n"/>
      <c r="O2027" s="295">
        <f>+(H2027-F2027)/10</f>
        <v/>
      </c>
      <c r="P2027" s="26" t="inlineStr">
        <is>
          <t>FALSO</t>
        </is>
      </c>
      <c r="Q2027" s="26" t="inlineStr">
        <is>
          <t>FALSO</t>
        </is>
      </c>
      <c r="R2027" s="149" t="inlineStr">
        <is>
          <t>No esperado</t>
        </is>
      </c>
      <c r="S2027" s="149" t="inlineStr">
        <is>
          <t>Esperado</t>
        </is>
      </c>
      <c r="T2027" s="149" t="inlineStr">
        <is>
          <t>Dato Válido</t>
        </is>
      </c>
      <c r="U2027" s="149" t="n"/>
    </row>
    <row r="2028" ht="15.75" customHeight="1" s="412">
      <c r="A2028" s="15" t="n">
        <v>2345</v>
      </c>
      <c r="B2028" s="16" t="n">
        <v>115</v>
      </c>
      <c r="C2028" s="17" t="n">
        <v>355</v>
      </c>
      <c r="D2028" s="17" t="n">
        <v>8</v>
      </c>
      <c r="E2028" s="18" t="n">
        <v>43550</v>
      </c>
      <c r="F2028" s="19" t="n">
        <v>5260</v>
      </c>
      <c r="G2028" s="17" t="n">
        <v>8202</v>
      </c>
      <c r="H2028" s="17" t="n">
        <v>7841</v>
      </c>
      <c r="I2028" s="201" t="n"/>
      <c r="J2028" s="9">
        <f>+(((G2028-F2028)-(H2028-F2028))/(H2028-F2028))*100</f>
        <v/>
      </c>
      <c r="K2028" s="33">
        <f>AVERAGE(J2028:J2029)</f>
        <v/>
      </c>
      <c r="L2028" s="33">
        <f>_xlfn.STDEV.S(J2028,J2029)</f>
        <v/>
      </c>
      <c r="M2028" s="13">
        <f>(K2026-K2028)/19</f>
        <v/>
      </c>
      <c r="N2028" s="295">
        <f>(K2024-K2028)/29</f>
        <v/>
      </c>
      <c r="O2028" s="295">
        <f>+(H2028-F2028)/10</f>
        <v/>
      </c>
      <c r="P2028" s="26" t="inlineStr">
        <is>
          <t>FALSO</t>
        </is>
      </c>
      <c r="Q2028" s="26" t="inlineStr">
        <is>
          <t>VERDADERO</t>
        </is>
      </c>
      <c r="R2028" s="149" t="inlineStr">
        <is>
          <t>Esperado</t>
        </is>
      </c>
      <c r="S2028" s="149" t="inlineStr">
        <is>
          <t>Esperado</t>
        </is>
      </c>
      <c r="T2028" s="149" t="inlineStr">
        <is>
          <t>Dato Válido</t>
        </is>
      </c>
      <c r="U2028" s="149" t="n"/>
    </row>
    <row r="2029" ht="15.75" customHeight="1" s="412">
      <c r="A2029" s="15" t="n">
        <v>2346</v>
      </c>
      <c r="B2029" s="16" t="n">
        <v>116</v>
      </c>
      <c r="C2029" s="17" t="n">
        <v>355</v>
      </c>
      <c r="D2029" s="17" t="n">
        <v>8</v>
      </c>
      <c r="E2029" s="18" t="n">
        <v>43550</v>
      </c>
      <c r="F2029" s="19" t="n">
        <v>5263</v>
      </c>
      <c r="G2029" s="17" t="n">
        <v>8141</v>
      </c>
      <c r="H2029" s="17" t="n">
        <v>7787</v>
      </c>
      <c r="I2029" s="201" t="n"/>
      <c r="J2029" s="9">
        <f>+(((G2029-F2029)-(H2029-F2029))/(H2029-F2029))*100</f>
        <v/>
      </c>
      <c r="K2029" s="13" t="n"/>
      <c r="L2029" s="13" t="n"/>
      <c r="M2029" s="13" t="n"/>
      <c r="O2029" s="295">
        <f>+(H2029-F2029)/10</f>
        <v/>
      </c>
      <c r="P2029" s="26" t="inlineStr">
        <is>
          <t>FALSO</t>
        </is>
      </c>
      <c r="Q2029" s="26" t="inlineStr">
        <is>
          <t>FALSO</t>
        </is>
      </c>
      <c r="R2029" s="149" t="inlineStr">
        <is>
          <t>No esperado</t>
        </is>
      </c>
      <c r="S2029" s="149" t="inlineStr">
        <is>
          <t>Esperado</t>
        </is>
      </c>
      <c r="T2029" s="149" t="inlineStr">
        <is>
          <t>Dato Válido</t>
        </is>
      </c>
      <c r="U2029" s="149" t="n"/>
    </row>
    <row r="2030" ht="15.75" customHeight="1" s="412">
      <c r="A2030" s="5" t="n">
        <v>253</v>
      </c>
      <c r="B2030" s="252" t="n">
        <v>253</v>
      </c>
      <c r="C2030" s="246" t="n">
        <v>356</v>
      </c>
      <c r="D2030" s="246" t="n">
        <v>1</v>
      </c>
      <c r="E2030" s="46" t="n">
        <v>43514</v>
      </c>
      <c r="F2030" s="246" t="n">
        <v>5257</v>
      </c>
      <c r="G2030" s="246" t="n">
        <v>7088</v>
      </c>
      <c r="H2030" s="246" t="n">
        <v>6603</v>
      </c>
      <c r="I2030" s="246" t="n">
        <v>10</v>
      </c>
      <c r="J2030" s="47">
        <f>+(((G2030-F2030)-(H2030-F2030))/(H2030-F2030))*100</f>
        <v/>
      </c>
      <c r="K2030" s="51">
        <f>AVERAGE(J2030:J2031)</f>
        <v/>
      </c>
      <c r="L2030" s="51">
        <f>_xlfn.STDEV.S(J2030,J2031)</f>
        <v/>
      </c>
      <c r="M2030" s="50" t="n">
        <v>3</v>
      </c>
      <c r="O2030" s="295">
        <f>+(H2030-F2030)/10</f>
        <v/>
      </c>
      <c r="P2030" s="26" t="inlineStr">
        <is>
          <t>FALSO</t>
        </is>
      </c>
      <c r="Q2030" s="26" t="inlineStr">
        <is>
          <t>FALSO</t>
        </is>
      </c>
      <c r="R2030" s="149" t="inlineStr">
        <is>
          <t>Esperado</t>
        </is>
      </c>
      <c r="S2030" s="149" t="inlineStr">
        <is>
          <t>No Esperado</t>
        </is>
      </c>
      <c r="T2030" s="149" t="inlineStr">
        <is>
          <t>Se descarta</t>
        </is>
      </c>
      <c r="U2030" s="149" t="n"/>
    </row>
    <row r="2031" ht="15.75" customHeight="1" s="412">
      <c r="A2031" s="5" t="n">
        <v>254</v>
      </c>
      <c r="B2031" s="252" t="n">
        <v>254</v>
      </c>
      <c r="C2031" s="246" t="n">
        <v>356</v>
      </c>
      <c r="D2031" s="246" t="n">
        <v>1</v>
      </c>
      <c r="E2031" s="46" t="n">
        <v>43514</v>
      </c>
      <c r="F2031" s="246" t="n">
        <v>5257</v>
      </c>
      <c r="G2031" s="246" t="n">
        <v>6909</v>
      </c>
      <c r="H2031" s="246" t="n">
        <v>6470</v>
      </c>
      <c r="I2031" s="246" t="n"/>
      <c r="J2031" s="47">
        <f>+(((G2031-F2031)-(H2031-F2031))/(H2031-F2031))*100</f>
        <v/>
      </c>
      <c r="K2031" s="51" t="n"/>
      <c r="L2031" s="51" t="n"/>
      <c r="M2031" s="50" t="n"/>
      <c r="O2031" s="295">
        <f>+(H2031-F2031)/10</f>
        <v/>
      </c>
      <c r="P2031" s="26" t="inlineStr">
        <is>
          <t>FALSO</t>
        </is>
      </c>
      <c r="Q2031" s="26" t="inlineStr">
        <is>
          <t>FALSO</t>
        </is>
      </c>
      <c r="R2031" s="149" t="inlineStr">
        <is>
          <t>No Esperado</t>
        </is>
      </c>
      <c r="S2031" s="149" t="inlineStr">
        <is>
          <t>Esperado</t>
        </is>
      </c>
      <c r="T2031" s="149" t="inlineStr">
        <is>
          <t>Se descarta</t>
        </is>
      </c>
      <c r="U2031" s="149" t="n"/>
    </row>
    <row r="2032" ht="15.75" customHeight="1" s="412">
      <c r="A2032" s="5" t="n">
        <v>907</v>
      </c>
      <c r="B2032" s="252" t="n">
        <v>253</v>
      </c>
      <c r="C2032" s="246" t="n">
        <v>356</v>
      </c>
      <c r="D2032" s="246" t="n">
        <v>3</v>
      </c>
      <c r="E2032" s="46" t="n">
        <v>43521</v>
      </c>
      <c r="F2032" s="246" t="n">
        <v>5257</v>
      </c>
      <c r="G2032" s="246" t="n">
        <v>6931</v>
      </c>
      <c r="H2032" s="246" t="n">
        <v>6441</v>
      </c>
      <c r="I2032" s="246" t="n">
        <v>10</v>
      </c>
      <c r="J2032" s="47">
        <f>+(((G2032-F2032)-(H2032-F2032))/(H2032-F2032))*100</f>
        <v/>
      </c>
      <c r="K2032" s="51">
        <f>AVERAGE(J2032:J2033)</f>
        <v/>
      </c>
      <c r="L2032" s="51">
        <f>_xlfn.STDEV.S(J2032,J2033)</f>
        <v/>
      </c>
      <c r="M2032" s="50" t="n"/>
      <c r="O2032" s="295">
        <f>+(H2032-F2032)/10</f>
        <v/>
      </c>
      <c r="P2032" s="26" t="inlineStr">
        <is>
          <t>FALSO</t>
        </is>
      </c>
      <c r="Q2032" s="26" t="inlineStr">
        <is>
          <t>FALSO</t>
        </is>
      </c>
      <c r="R2032" s="149" t="inlineStr">
        <is>
          <t>No Esperado</t>
        </is>
      </c>
      <c r="S2032" s="149" t="inlineStr">
        <is>
          <t>Esperado</t>
        </is>
      </c>
      <c r="T2032" s="149" t="inlineStr">
        <is>
          <t>Dato Válido</t>
        </is>
      </c>
      <c r="U2032" s="149" t="n"/>
    </row>
    <row r="2033" ht="15.75" customHeight="1" s="412">
      <c r="A2033" s="5" t="n">
        <v>908</v>
      </c>
      <c r="B2033" s="252" t="n">
        <v>254</v>
      </c>
      <c r="C2033" s="246" t="n">
        <v>356</v>
      </c>
      <c r="D2033" s="246" t="n">
        <v>3</v>
      </c>
      <c r="E2033" s="46" t="n">
        <v>43521</v>
      </c>
      <c r="F2033" s="246" t="n">
        <v>5257</v>
      </c>
      <c r="G2033" s="246" t="n">
        <v>7105</v>
      </c>
      <c r="H2033" s="246" t="n">
        <v>6573</v>
      </c>
      <c r="I2033" s="246" t="n"/>
      <c r="J2033" s="47">
        <f>+(((G2033-F2033)-(H2033-F2033))/(H2033-F2033))*100</f>
        <v/>
      </c>
      <c r="K2033" s="50" t="n"/>
      <c r="L2033" s="50" t="n"/>
      <c r="M2033" s="50" t="n"/>
      <c r="O2033" s="295">
        <f>+(H2033-F2033)/10</f>
        <v/>
      </c>
      <c r="P2033" s="26" t="inlineStr">
        <is>
          <t>FALSO</t>
        </is>
      </c>
      <c r="Q2033" s="26" t="inlineStr">
        <is>
          <t>FALSO</t>
        </is>
      </c>
      <c r="R2033" s="149" t="inlineStr">
        <is>
          <t>Esperado</t>
        </is>
      </c>
      <c r="S2033" s="149" t="inlineStr">
        <is>
          <t>Esperado</t>
        </is>
      </c>
      <c r="T2033" s="149" t="inlineStr">
        <is>
          <t>Dato Válido</t>
        </is>
      </c>
      <c r="U2033" s="149" t="n"/>
    </row>
    <row r="2034" ht="15.75" customHeight="1" s="412">
      <c r="A2034" s="5" t="n">
        <v>1557</v>
      </c>
      <c r="B2034" s="252" t="n">
        <v>253</v>
      </c>
      <c r="C2034" s="246" t="n">
        <v>356</v>
      </c>
      <c r="D2034" s="246" t="n">
        <v>5</v>
      </c>
      <c r="E2034" s="46" t="n">
        <v>43531</v>
      </c>
      <c r="F2034" s="246" t="n">
        <v>5257</v>
      </c>
      <c r="G2034" s="246" t="n">
        <v>7261</v>
      </c>
      <c r="H2034" s="246" t="n">
        <v>6697</v>
      </c>
      <c r="I2034" s="246" t="n">
        <v>9</v>
      </c>
      <c r="J2034" s="47">
        <f>+(((G2034-F2034)-(H2034-F2034))/(H2034-F2034))*100</f>
        <v/>
      </c>
      <c r="K2034" s="51">
        <f>AVERAGE(J2034:J2035)</f>
        <v/>
      </c>
      <c r="L2034" s="51">
        <f>_xlfn.STDEV.S(J2034,J2035)</f>
        <v/>
      </c>
      <c r="M2034" s="50" t="n"/>
      <c r="O2034" s="295">
        <f>+(H2034-F2034)/10</f>
        <v/>
      </c>
      <c r="P2034" s="26" t="inlineStr">
        <is>
          <t>FALSO</t>
        </is>
      </c>
      <c r="Q2034" s="26" t="inlineStr">
        <is>
          <t>FALSO</t>
        </is>
      </c>
      <c r="R2034" s="149" t="inlineStr">
        <is>
          <t>Esperado</t>
        </is>
      </c>
      <c r="S2034" s="149" t="inlineStr">
        <is>
          <t>Esperado</t>
        </is>
      </c>
      <c r="T2034" s="149" t="inlineStr">
        <is>
          <t>Dato Válido</t>
        </is>
      </c>
      <c r="U2034" s="149" t="n"/>
    </row>
    <row r="2035" ht="15.75" customHeight="1" s="412">
      <c r="A2035" s="5" t="n">
        <v>1558</v>
      </c>
      <c r="B2035" s="252" t="n">
        <v>254</v>
      </c>
      <c r="C2035" s="246" t="n">
        <v>356</v>
      </c>
      <c r="D2035" s="246" t="n">
        <v>5</v>
      </c>
      <c r="E2035" s="46" t="n">
        <v>43531</v>
      </c>
      <c r="F2035" s="246" t="n">
        <v>5257</v>
      </c>
      <c r="G2035" s="246" t="n">
        <v>7415</v>
      </c>
      <c r="H2035" s="246" t="n">
        <v>6841</v>
      </c>
      <c r="I2035" s="246" t="n"/>
      <c r="J2035" s="47">
        <f>+(((G2035-F2035)-(H2035-F2035))/(H2035-F2035))*100</f>
        <v/>
      </c>
      <c r="K2035" s="51" t="n"/>
      <c r="L2035" s="51" t="n"/>
      <c r="M2035" s="50" t="n"/>
      <c r="O2035" s="295">
        <f>+(H2035-F2035)/10</f>
        <v/>
      </c>
      <c r="P2035" s="26" t="inlineStr">
        <is>
          <t>VERDADERO</t>
        </is>
      </c>
      <c r="Q2035" s="26" t="inlineStr">
        <is>
          <t>FALSO</t>
        </is>
      </c>
      <c r="R2035" s="149" t="inlineStr">
        <is>
          <t>Esperado</t>
        </is>
      </c>
      <c r="S2035" s="149" t="inlineStr">
        <is>
          <t>Esperado</t>
        </is>
      </c>
      <c r="T2035" s="149" t="inlineStr">
        <is>
          <t>Dato Válido</t>
        </is>
      </c>
      <c r="U2035" s="149" t="n"/>
    </row>
    <row r="2036" ht="15.75" customHeight="1" s="412">
      <c r="A2036" s="15" t="n">
        <v>2541</v>
      </c>
      <c r="B2036" s="16" t="n">
        <v>129</v>
      </c>
      <c r="C2036" s="52" t="n">
        <v>356</v>
      </c>
      <c r="D2036" s="52" t="n">
        <v>9</v>
      </c>
      <c r="E2036" s="53" t="n">
        <v>43557</v>
      </c>
      <c r="F2036" s="54" t="n">
        <v>5238</v>
      </c>
      <c r="G2036" s="52" t="n">
        <v>6777</v>
      </c>
      <c r="H2036" s="52" t="n">
        <v>6553</v>
      </c>
      <c r="I2036" s="246" t="n"/>
      <c r="J2036" s="47">
        <f>+(((G2036-F2036)-(H2036-F2036))/(H2036-F2036))*100</f>
        <v/>
      </c>
      <c r="K2036" s="51">
        <f>AVERAGE(J2036:J2037)</f>
        <v/>
      </c>
      <c r="L2036" s="51">
        <f>_xlfn.STDEV.S(J2036,J2037)</f>
        <v/>
      </c>
      <c r="M2036" s="50" t="n"/>
      <c r="O2036" s="295">
        <f>+(H2036-F2036)/10</f>
        <v/>
      </c>
      <c r="P2036" s="26" t="inlineStr">
        <is>
          <t>FALSO</t>
        </is>
      </c>
      <c r="Q2036" s="26" t="inlineStr">
        <is>
          <t>FALSO</t>
        </is>
      </c>
      <c r="R2036" s="149" t="inlineStr">
        <is>
          <t>No Esperado</t>
        </is>
      </c>
      <c r="S2036" s="149" t="inlineStr">
        <is>
          <t>Esperado</t>
        </is>
      </c>
      <c r="T2036" s="149" t="inlineStr">
        <is>
          <t>Dato Válido</t>
        </is>
      </c>
      <c r="U2036" s="149" t="n"/>
    </row>
    <row r="2037" ht="15.75" customHeight="1" s="412">
      <c r="A2037" s="15" t="n">
        <v>2542</v>
      </c>
      <c r="B2037" s="16" t="n">
        <v>130</v>
      </c>
      <c r="C2037" s="52" t="n">
        <v>356</v>
      </c>
      <c r="D2037" s="52" t="n">
        <v>9</v>
      </c>
      <c r="E2037" s="53" t="n">
        <v>43557</v>
      </c>
      <c r="F2037" s="54" t="n">
        <v>5212</v>
      </c>
      <c r="G2037" s="52" t="n">
        <v>6828</v>
      </c>
      <c r="H2037" s="52" t="n">
        <v>6587</v>
      </c>
      <c r="I2037" s="246" t="n"/>
      <c r="J2037" s="47">
        <f>+(((G2037-F2037)-(H2037-F2037))/(H2037-F2037))*100</f>
        <v/>
      </c>
      <c r="K2037" s="50" t="n"/>
      <c r="L2037" s="50" t="n"/>
      <c r="M2037" s="50" t="n"/>
      <c r="O2037" s="295">
        <f>+(H2037-F2037)/10</f>
        <v/>
      </c>
      <c r="P2037" s="26" t="inlineStr">
        <is>
          <t>FALSO</t>
        </is>
      </c>
      <c r="Q2037" s="26" t="inlineStr">
        <is>
          <t>FALSO</t>
        </is>
      </c>
      <c r="R2037" s="149" t="inlineStr">
        <is>
          <t>No Esperado</t>
        </is>
      </c>
      <c r="S2037" s="149" t="inlineStr">
        <is>
          <t>Esperado</t>
        </is>
      </c>
      <c r="T2037" s="149" t="inlineStr">
        <is>
          <t>Dato Válido</t>
        </is>
      </c>
      <c r="U2037" s="149" t="n"/>
    </row>
    <row r="2038" ht="15.75" customHeight="1" s="412">
      <c r="A2038" s="15" t="n">
        <v>3191</v>
      </c>
      <c r="B2038" s="16" t="n">
        <v>131</v>
      </c>
      <c r="C2038" s="52" t="n">
        <v>356</v>
      </c>
      <c r="D2038" s="52" t="n">
        <v>12</v>
      </c>
      <c r="E2038" s="53" t="n">
        <v>43577</v>
      </c>
      <c r="F2038" s="54" t="n">
        <v>5209</v>
      </c>
      <c r="G2038" s="52" t="n">
        <v>6565</v>
      </c>
      <c r="H2038" s="52" t="n">
        <v>6388</v>
      </c>
      <c r="I2038" s="52" t="n"/>
      <c r="J2038" s="47">
        <f>+(((G2038-F2038)-(H2038-F2038))/(H2038-F2038))*100</f>
        <v/>
      </c>
      <c r="K2038" s="51">
        <f>AVERAGE(J2038:J2039)</f>
        <v/>
      </c>
      <c r="L2038" s="51">
        <f>_xlfn.STDEV.S(J2038,J2039)</f>
        <v/>
      </c>
      <c r="M2038" s="50">
        <f>(K2036-K2038)/20</f>
        <v/>
      </c>
      <c r="N2038" s="295">
        <f>(K2034-K2038)/(E2038-E2034)</f>
        <v/>
      </c>
      <c r="O2038" s="295">
        <f>+(H2038-F2038)/10</f>
        <v/>
      </c>
      <c r="P2038" s="26" t="inlineStr">
        <is>
          <t>FALSO</t>
        </is>
      </c>
      <c r="Q2038" s="26" t="inlineStr">
        <is>
          <t>VERDADERO</t>
        </is>
      </c>
      <c r="R2038" s="149" t="inlineStr">
        <is>
          <t>No Esperado</t>
        </is>
      </c>
      <c r="S2038" s="149" t="inlineStr">
        <is>
          <t>Esperado</t>
        </is>
      </c>
      <c r="T2038" s="149" t="inlineStr">
        <is>
          <t>Dato Válido</t>
        </is>
      </c>
      <c r="U2038" s="149" t="n"/>
    </row>
    <row r="2039" ht="15.75" customHeight="1" s="412">
      <c r="A2039" s="15" t="n">
        <v>3192</v>
      </c>
      <c r="B2039" s="16" t="n">
        <v>132</v>
      </c>
      <c r="C2039" s="52" t="n">
        <v>356</v>
      </c>
      <c r="D2039" s="52" t="n">
        <v>12</v>
      </c>
      <c r="E2039" s="53" t="n">
        <v>43577</v>
      </c>
      <c r="F2039" s="54" t="n">
        <v>5233</v>
      </c>
      <c r="G2039" s="52" t="n">
        <v>6400</v>
      </c>
      <c r="H2039" s="52" t="n">
        <v>6250</v>
      </c>
      <c r="I2039" s="52" t="n"/>
      <c r="J2039" s="47">
        <f>+(((G2039-F2039)-(H2039-F2039))/(H2039-F2039))*100</f>
        <v/>
      </c>
      <c r="K2039" s="50" t="n"/>
      <c r="L2039" s="50" t="n"/>
      <c r="M2039" s="50" t="n"/>
      <c r="O2039" s="295">
        <f>+(H2039-F2039)/10</f>
        <v/>
      </c>
      <c r="P2039" s="26" t="inlineStr">
        <is>
          <t>FALSO</t>
        </is>
      </c>
      <c r="Q2039" s="26" t="inlineStr">
        <is>
          <t>FALSO</t>
        </is>
      </c>
      <c r="R2039" s="149" t="inlineStr">
        <is>
          <t>No Esperado</t>
        </is>
      </c>
      <c r="S2039" s="149" t="inlineStr">
        <is>
          <t>Esperado</t>
        </is>
      </c>
      <c r="T2039" s="149" t="inlineStr">
        <is>
          <t>Dato Válido</t>
        </is>
      </c>
      <c r="U2039" s="149" t="n"/>
    </row>
    <row r="2040" ht="15.75" customHeight="1" s="412">
      <c r="A2040" s="5" t="n">
        <v>255</v>
      </c>
      <c r="B2040" s="252" t="n">
        <v>255</v>
      </c>
      <c r="C2040" s="201" t="n">
        <v>357</v>
      </c>
      <c r="D2040" s="201" t="n">
        <v>1</v>
      </c>
      <c r="E2040" s="8" t="n">
        <v>43514</v>
      </c>
      <c r="F2040" s="201" t="n">
        <v>5260</v>
      </c>
      <c r="G2040" s="201" t="n">
        <v>8391</v>
      </c>
      <c r="H2040" s="201" t="n">
        <v>7502</v>
      </c>
      <c r="I2040" s="201" t="n">
        <v>11</v>
      </c>
      <c r="J2040" s="9">
        <f>+(((G2040-F2040)-(H2040-F2040))/(H2040-F2040))*100</f>
        <v/>
      </c>
      <c r="K2040" s="33">
        <f>AVERAGE(J2040:J2041)</f>
        <v/>
      </c>
      <c r="L2040" s="33">
        <f>_xlfn.STDEV.S(J2040,J2041)</f>
        <v/>
      </c>
      <c r="M2040" s="13" t="n">
        <v>3</v>
      </c>
      <c r="O2040" s="295">
        <f>+(H2040-F2040)/10</f>
        <v/>
      </c>
      <c r="P2040" s="26" t="inlineStr">
        <is>
          <t>FALSO</t>
        </is>
      </c>
      <c r="Q2040" s="26" t="inlineStr">
        <is>
          <t>FALSO</t>
        </is>
      </c>
      <c r="R2040" s="149" t="inlineStr">
        <is>
          <t>Esperado</t>
        </is>
      </c>
      <c r="S2040" s="149" t="inlineStr">
        <is>
          <t>Esperado</t>
        </is>
      </c>
      <c r="T2040" s="149" t="inlineStr">
        <is>
          <t>Dato Válido</t>
        </is>
      </c>
      <c r="U2040" s="149" t="n"/>
    </row>
    <row r="2041" ht="15.75" customHeight="1" s="412">
      <c r="A2041" s="5" t="n">
        <v>256</v>
      </c>
      <c r="B2041" s="252" t="n">
        <v>256</v>
      </c>
      <c r="C2041" s="201" t="n">
        <v>357</v>
      </c>
      <c r="D2041" s="201" t="n">
        <v>1</v>
      </c>
      <c r="E2041" s="8" t="n">
        <v>43514</v>
      </c>
      <c r="F2041" s="201" t="n">
        <v>5193</v>
      </c>
      <c r="G2041" s="201" t="n">
        <v>8208</v>
      </c>
      <c r="H2041" s="201" t="n">
        <v>7336</v>
      </c>
      <c r="I2041" s="201" t="n"/>
      <c r="J2041" s="9">
        <f>+(((G2041-F2041)-(H2041-F2041))/(H2041-F2041))*100</f>
        <v/>
      </c>
      <c r="K2041" s="13" t="n"/>
      <c r="L2041" s="13" t="n"/>
      <c r="M2041" s="13" t="n"/>
      <c r="O2041" s="295">
        <f>+(H2041-F2041)/10</f>
        <v/>
      </c>
      <c r="P2041" s="26" t="inlineStr">
        <is>
          <t>FALSO</t>
        </is>
      </c>
      <c r="Q2041" s="26" t="inlineStr">
        <is>
          <t>FALSO</t>
        </is>
      </c>
      <c r="R2041" s="149" t="inlineStr">
        <is>
          <t>No esperado</t>
        </is>
      </c>
      <c r="S2041" s="149" t="inlineStr">
        <is>
          <t>No esperado</t>
        </is>
      </c>
      <c r="T2041" s="149" t="inlineStr">
        <is>
          <t>Dato Válido</t>
        </is>
      </c>
      <c r="U2041" s="149" t="n"/>
    </row>
    <row r="2042" ht="15.75" customHeight="1" s="412">
      <c r="A2042" s="5" t="n">
        <v>909</v>
      </c>
      <c r="B2042" s="252" t="n">
        <v>255</v>
      </c>
      <c r="C2042" s="201" t="n">
        <v>357</v>
      </c>
      <c r="D2042" s="201" t="n">
        <v>3</v>
      </c>
      <c r="E2042" s="8" t="n">
        <v>43521</v>
      </c>
      <c r="F2042" s="201" t="n">
        <v>5260</v>
      </c>
      <c r="G2042" s="201" t="n">
        <v>8267</v>
      </c>
      <c r="H2042" s="201" t="n">
        <v>7431</v>
      </c>
      <c r="I2042" s="201" t="n">
        <v>9</v>
      </c>
      <c r="J2042" s="9">
        <f>+(((G2042-F2042)-(H2042-F2042))/(H2042-F2042))*100</f>
        <v/>
      </c>
      <c r="K2042" s="33">
        <f>AVERAGE(J2042:J2043)</f>
        <v/>
      </c>
      <c r="L2042" s="33">
        <f>_xlfn.STDEV.S(J2042,J2043)</f>
        <v/>
      </c>
      <c r="M2042" s="13" t="n"/>
      <c r="O2042" s="295">
        <f>+(H2042-F2042)/10</f>
        <v/>
      </c>
      <c r="P2042" s="26" t="inlineStr">
        <is>
          <t>FALSO</t>
        </is>
      </c>
      <c r="Q2042" s="26" t="inlineStr">
        <is>
          <t>FALSO</t>
        </is>
      </c>
      <c r="R2042" s="149" t="inlineStr">
        <is>
          <t>Esperado</t>
        </is>
      </c>
      <c r="S2042" s="149" t="inlineStr">
        <is>
          <t>Esperado</t>
        </is>
      </c>
      <c r="T2042" s="149" t="inlineStr">
        <is>
          <t>Dato Válido</t>
        </is>
      </c>
      <c r="U2042" s="149" t="n"/>
    </row>
    <row r="2043" ht="15.75" customHeight="1" s="412">
      <c r="A2043" s="5" t="n">
        <v>910</v>
      </c>
      <c r="B2043" s="252" t="n">
        <v>256</v>
      </c>
      <c r="C2043" s="201" t="n">
        <v>357</v>
      </c>
      <c r="D2043" s="201" t="n">
        <v>3</v>
      </c>
      <c r="E2043" s="8" t="n">
        <v>43521</v>
      </c>
      <c r="F2043" s="201" t="n">
        <v>5193</v>
      </c>
      <c r="G2043" s="201" t="n">
        <v>8150</v>
      </c>
      <c r="H2043" s="201" t="n">
        <v>7352</v>
      </c>
      <c r="I2043" s="201" t="n"/>
      <c r="J2043" s="9">
        <f>+(((G2043-F2043)-(H2043-F2043))/(H2043-F2043))*100</f>
        <v/>
      </c>
      <c r="K2043" s="33" t="n"/>
      <c r="L2043" s="33" t="n"/>
      <c r="M2043" s="13" t="n"/>
      <c r="O2043" s="295">
        <f>+(H2043-F2043)/10</f>
        <v/>
      </c>
      <c r="P2043" s="26" t="inlineStr">
        <is>
          <t>FALSO</t>
        </is>
      </c>
      <c r="Q2043" s="26" t="inlineStr">
        <is>
          <t>FALSO</t>
        </is>
      </c>
      <c r="R2043" s="149" t="inlineStr">
        <is>
          <t>Esperado</t>
        </is>
      </c>
      <c r="S2043" s="149" t="inlineStr">
        <is>
          <t>Esperado</t>
        </is>
      </c>
      <c r="T2043" s="149" t="inlineStr">
        <is>
          <t>Dato Válido</t>
        </is>
      </c>
      <c r="U2043" s="149" t="n"/>
    </row>
    <row r="2044" ht="15.75" customHeight="1" s="412">
      <c r="A2044" s="5" t="n">
        <v>1559</v>
      </c>
      <c r="B2044" s="252" t="n">
        <v>255</v>
      </c>
      <c r="C2044" s="201" t="n">
        <v>357</v>
      </c>
      <c r="D2044" s="201" t="n">
        <v>5</v>
      </c>
      <c r="E2044" s="8" t="n">
        <v>43531</v>
      </c>
      <c r="F2044" s="201" t="n">
        <v>5260</v>
      </c>
      <c r="G2044" s="201" t="n">
        <v>8522</v>
      </c>
      <c r="H2044" s="201" t="n">
        <v>7729</v>
      </c>
      <c r="I2044" s="201" t="n">
        <v>8</v>
      </c>
      <c r="J2044" s="9">
        <f>+(((G2044-F2044)-(H2044-F2044))/(H2044-F2044))*100</f>
        <v/>
      </c>
      <c r="K2044" s="33">
        <f>AVERAGE(J2044:J2045)</f>
        <v/>
      </c>
      <c r="L2044" s="33">
        <f>_xlfn.STDEV.S(J2044,J2045)</f>
        <v/>
      </c>
      <c r="M2044" s="13" t="n"/>
      <c r="O2044" s="295">
        <f>+(H2044-F2044)/10</f>
        <v/>
      </c>
      <c r="P2044" s="26" t="inlineStr">
        <is>
          <t>VERDADERO</t>
        </is>
      </c>
      <c r="Q2044" s="26" t="inlineStr">
        <is>
          <t>FALSO</t>
        </is>
      </c>
      <c r="R2044" s="149" t="inlineStr">
        <is>
          <t>Esperado</t>
        </is>
      </c>
      <c r="S2044" s="149" t="inlineStr">
        <is>
          <t>Esperado</t>
        </is>
      </c>
      <c r="T2044" s="149" t="inlineStr">
        <is>
          <t>Dato Válido</t>
        </is>
      </c>
      <c r="U2044" s="149" t="n"/>
    </row>
    <row r="2045" ht="15.75" customHeight="1" s="412">
      <c r="A2045" s="5" t="n">
        <v>1560</v>
      </c>
      <c r="B2045" s="252" t="n">
        <v>256</v>
      </c>
      <c r="C2045" s="201" t="n">
        <v>357</v>
      </c>
      <c r="D2045" s="201" t="n">
        <v>5</v>
      </c>
      <c r="E2045" s="8" t="n">
        <v>43531</v>
      </c>
      <c r="F2045" s="201" t="n">
        <v>5193</v>
      </c>
      <c r="G2045" s="201" t="n">
        <v>8209</v>
      </c>
      <c r="H2045" s="201" t="n">
        <v>7509</v>
      </c>
      <c r="I2045" s="201" t="n"/>
      <c r="J2045" s="9">
        <f>+(((G2045-F2045)-(H2045-F2045))/(H2045-F2045))*100</f>
        <v/>
      </c>
      <c r="K2045" s="13" t="n"/>
      <c r="L2045" s="13" t="n"/>
      <c r="M2045" s="13" t="n"/>
      <c r="O2045" s="295">
        <f>+(H2045-F2045)/10</f>
        <v/>
      </c>
      <c r="P2045" s="26" t="inlineStr">
        <is>
          <t>FALSO</t>
        </is>
      </c>
      <c r="Q2045" s="26" t="inlineStr">
        <is>
          <t>FALSO</t>
        </is>
      </c>
      <c r="R2045" s="149" t="inlineStr">
        <is>
          <t>No esperado</t>
        </is>
      </c>
      <c r="S2045" s="149" t="inlineStr">
        <is>
          <t>Esperado</t>
        </is>
      </c>
      <c r="T2045" s="149" t="inlineStr">
        <is>
          <t>Dato Válido</t>
        </is>
      </c>
      <c r="U2045" s="149" t="n"/>
    </row>
    <row r="2046" ht="15.75" customHeight="1" s="412">
      <c r="A2046" s="15" t="n">
        <v>2543</v>
      </c>
      <c r="B2046" s="16" t="n">
        <v>131</v>
      </c>
      <c r="C2046" s="17" t="n">
        <v>357</v>
      </c>
      <c r="D2046" s="17" t="n">
        <v>9</v>
      </c>
      <c r="E2046" s="18" t="n">
        <v>43557</v>
      </c>
      <c r="F2046" s="19" t="n">
        <v>5209</v>
      </c>
      <c r="G2046" s="17" t="n">
        <v>8228</v>
      </c>
      <c r="H2046" s="17" t="n">
        <v>7701</v>
      </c>
      <c r="I2046" s="201" t="n"/>
      <c r="J2046" s="9">
        <f>+(((G2046-F2046)-(H2046-F2046))/(H2046-F2046))*100</f>
        <v/>
      </c>
      <c r="K2046" s="33">
        <f>AVERAGE(J2046:J2047)</f>
        <v/>
      </c>
      <c r="L2046" s="33">
        <f>_xlfn.STDEV.S(J2046,J2047)</f>
        <v/>
      </c>
      <c r="M2046" s="13" t="n"/>
      <c r="O2046" s="295">
        <f>+(H2046-F2046)/10</f>
        <v/>
      </c>
      <c r="P2046" s="26" t="inlineStr">
        <is>
          <t>FALSO</t>
        </is>
      </c>
      <c r="Q2046" s="26" t="inlineStr">
        <is>
          <t>FALSO</t>
        </is>
      </c>
      <c r="R2046" s="149" t="inlineStr">
        <is>
          <t>Esperado</t>
        </is>
      </c>
      <c r="S2046" s="149" t="inlineStr">
        <is>
          <t>Esperado</t>
        </is>
      </c>
      <c r="T2046" s="149" t="inlineStr">
        <is>
          <t>Dato Válido</t>
        </is>
      </c>
      <c r="U2046" s="149" t="n"/>
    </row>
    <row r="2047" ht="15.75" customHeight="1" s="412">
      <c r="A2047" s="15" t="n">
        <v>2544</v>
      </c>
      <c r="B2047" s="16" t="n">
        <v>132</v>
      </c>
      <c r="C2047" s="17" t="n">
        <v>357</v>
      </c>
      <c r="D2047" s="17" t="n">
        <v>9</v>
      </c>
      <c r="E2047" s="18" t="n">
        <v>43557</v>
      </c>
      <c r="F2047" s="19" t="n">
        <v>5233</v>
      </c>
      <c r="G2047" s="17" t="n">
        <v>8283</v>
      </c>
      <c r="H2047" s="17" t="n">
        <v>7742</v>
      </c>
      <c r="I2047" s="201" t="n"/>
      <c r="J2047" s="9">
        <f>+(((G2047-F2047)-(H2047-F2047))/(H2047-F2047))*100</f>
        <v/>
      </c>
      <c r="K2047" s="13" t="n"/>
      <c r="L2047" s="13" t="n"/>
      <c r="M2047" s="13" t="n"/>
      <c r="O2047" s="295">
        <f>+(H2047-F2047)/10</f>
        <v/>
      </c>
      <c r="P2047" s="26" t="inlineStr">
        <is>
          <t>FALSO</t>
        </is>
      </c>
      <c r="Q2047" s="26" t="inlineStr">
        <is>
          <t>FALSO</t>
        </is>
      </c>
      <c r="R2047" s="149" t="inlineStr">
        <is>
          <t>Esperado</t>
        </is>
      </c>
      <c r="S2047" s="149" t="inlineStr">
        <is>
          <t>Esperado</t>
        </is>
      </c>
      <c r="T2047" s="149" t="inlineStr">
        <is>
          <t>Dato Válido</t>
        </is>
      </c>
      <c r="U2047" s="149" t="n"/>
    </row>
    <row r="2048" ht="15.75" customHeight="1" s="412">
      <c r="A2048" s="15" t="n">
        <v>3193</v>
      </c>
      <c r="B2048" s="16" t="n">
        <v>133</v>
      </c>
      <c r="C2048" s="17" t="n">
        <v>357</v>
      </c>
      <c r="D2048" s="17" t="n">
        <v>12</v>
      </c>
      <c r="E2048" s="18" t="n">
        <v>43577</v>
      </c>
      <c r="F2048" s="19" t="n">
        <v>5286</v>
      </c>
      <c r="G2048" s="17" t="n">
        <v>8093</v>
      </c>
      <c r="H2048" s="17" t="n">
        <v>7718</v>
      </c>
      <c r="I2048" s="17" t="n"/>
      <c r="J2048" s="9">
        <f>+(((G2048-F2048)-(H2048-F2048))/(H2048-F2048))*100</f>
        <v/>
      </c>
      <c r="K2048" s="33">
        <f>AVERAGE(J2048:J2049)</f>
        <v/>
      </c>
      <c r="L2048" s="33">
        <f>_xlfn.STDEV.S(J2048,J2049)</f>
        <v/>
      </c>
      <c r="M2048" s="13">
        <f>(K2046-K2048)/20</f>
        <v/>
      </c>
      <c r="N2048" s="295">
        <f>(K2042-K2048)/56</f>
        <v/>
      </c>
      <c r="O2048" s="295">
        <f>+(H2048-F2048)/10</f>
        <v/>
      </c>
      <c r="P2048" s="26" t="inlineStr">
        <is>
          <t>FALSO</t>
        </is>
      </c>
      <c r="Q2048" s="26" t="inlineStr">
        <is>
          <t>VERDADERO</t>
        </is>
      </c>
      <c r="R2048" s="149" t="inlineStr">
        <is>
          <t>No esperado</t>
        </is>
      </c>
      <c r="S2048" s="149" t="inlineStr">
        <is>
          <t>Esperado</t>
        </is>
      </c>
      <c r="T2048" s="149" t="inlineStr">
        <is>
          <t>Dato Válido</t>
        </is>
      </c>
      <c r="U2048" s="149" t="n"/>
    </row>
    <row r="2049" ht="15.75" customHeight="1" s="412">
      <c r="A2049" s="15" t="n">
        <v>3194</v>
      </c>
      <c r="B2049" s="16" t="n">
        <v>134</v>
      </c>
      <c r="C2049" s="17" t="n">
        <v>357</v>
      </c>
      <c r="D2049" s="17" t="n">
        <v>12</v>
      </c>
      <c r="E2049" s="18" t="n">
        <v>43577</v>
      </c>
      <c r="F2049" s="19" t="n">
        <v>5220</v>
      </c>
      <c r="G2049" s="17" t="n">
        <v>7912</v>
      </c>
      <c r="H2049" s="17" t="n">
        <v>7560</v>
      </c>
      <c r="I2049" s="17" t="n"/>
      <c r="J2049" s="9">
        <f>+(((G2049-F2049)-(H2049-F2049))/(H2049-F2049))*100</f>
        <v/>
      </c>
      <c r="K2049" s="13" t="n"/>
      <c r="L2049" s="13" t="n"/>
      <c r="M2049" s="13" t="n"/>
      <c r="O2049" s="295">
        <f>+(H2049-F2049)/10</f>
        <v/>
      </c>
      <c r="P2049" s="26" t="inlineStr">
        <is>
          <t>FALSO</t>
        </is>
      </c>
      <c r="Q2049" s="26" t="inlineStr">
        <is>
          <t>FALSO</t>
        </is>
      </c>
      <c r="R2049" s="149" t="inlineStr">
        <is>
          <t>No esperado</t>
        </is>
      </c>
      <c r="S2049" s="149" t="inlineStr">
        <is>
          <t>Esperado</t>
        </is>
      </c>
      <c r="T2049" s="149" t="inlineStr">
        <is>
          <t>Dato Válido</t>
        </is>
      </c>
      <c r="U2049" s="149" t="n"/>
    </row>
    <row r="2050" ht="15.75" customHeight="1" s="412">
      <c r="A2050" s="5" t="n">
        <v>257</v>
      </c>
      <c r="B2050" s="252" t="n">
        <v>257</v>
      </c>
      <c r="C2050" s="246" t="n">
        <v>358</v>
      </c>
      <c r="D2050" s="246" t="n">
        <v>1</v>
      </c>
      <c r="E2050" s="46" t="n">
        <v>43514</v>
      </c>
      <c r="F2050" s="246" t="n">
        <v>5226</v>
      </c>
      <c r="G2050" s="246" t="n">
        <v>8792</v>
      </c>
      <c r="H2050" s="246" t="n">
        <v>7922</v>
      </c>
      <c r="I2050" s="246" t="n">
        <v>10</v>
      </c>
      <c r="J2050" s="47">
        <f>+(((G2050-F2050)-(H2050-F2050))/(H2050-F2050))*100</f>
        <v/>
      </c>
      <c r="K2050" s="51">
        <f>AVERAGE(J2050:J2051)</f>
        <v/>
      </c>
      <c r="L2050" s="51">
        <f>_xlfn.STDEV.S(J2050,J2051)</f>
        <v/>
      </c>
      <c r="M2050" s="50" t="n">
        <v>1</v>
      </c>
      <c r="O2050" s="295">
        <f>+(H2050-F2050)/10</f>
        <v/>
      </c>
      <c r="P2050" s="26" t="inlineStr">
        <is>
          <t>VERDADERO</t>
        </is>
      </c>
      <c r="Q2050" s="26" t="inlineStr">
        <is>
          <t>FALSO</t>
        </is>
      </c>
      <c r="R2050" s="149" t="inlineStr">
        <is>
          <t>Esperado</t>
        </is>
      </c>
      <c r="S2050" s="149" t="inlineStr">
        <is>
          <t>Esperado</t>
        </is>
      </c>
      <c r="T2050" s="149" t="inlineStr">
        <is>
          <t>Dato Válido</t>
        </is>
      </c>
      <c r="U2050" s="149" t="n"/>
    </row>
    <row r="2051" ht="15.75" customHeight="1" s="412">
      <c r="A2051" s="5" t="n">
        <v>258</v>
      </c>
      <c r="B2051" s="252" t="n">
        <v>258</v>
      </c>
      <c r="C2051" s="246" t="n">
        <v>358</v>
      </c>
      <c r="D2051" s="246" t="n">
        <v>1</v>
      </c>
      <c r="E2051" s="46" t="n">
        <v>43514</v>
      </c>
      <c r="F2051" s="246" t="n">
        <v>5266</v>
      </c>
      <c r="G2051" s="246" t="n">
        <v>8821</v>
      </c>
      <c r="H2051" s="246" t="n">
        <v>7989</v>
      </c>
      <c r="I2051" s="246" t="n"/>
      <c r="J2051" s="47">
        <f>+(((G2051-F2051)-(H2051-F2051))/(H2051-F2051))*100</f>
        <v/>
      </c>
      <c r="K2051" s="51" t="n"/>
      <c r="L2051" s="51" t="n"/>
      <c r="M2051" s="50" t="n"/>
      <c r="O2051" s="295">
        <f>+(H2051-F2051)/10</f>
        <v/>
      </c>
      <c r="P2051" s="26" t="inlineStr">
        <is>
          <t>FALSO</t>
        </is>
      </c>
      <c r="Q2051" s="26" t="inlineStr">
        <is>
          <t>FALSO</t>
        </is>
      </c>
      <c r="R2051" s="149" t="inlineStr">
        <is>
          <t>Esperado</t>
        </is>
      </c>
      <c r="S2051" s="149" t="inlineStr">
        <is>
          <t>Esperado</t>
        </is>
      </c>
      <c r="T2051" s="149" t="inlineStr">
        <is>
          <t>Dato Válido</t>
        </is>
      </c>
      <c r="U2051" s="149" t="n"/>
    </row>
    <row r="2052" ht="15.75" customHeight="1" s="412">
      <c r="A2052" s="5" t="n">
        <v>911</v>
      </c>
      <c r="B2052" s="252" t="n">
        <v>257</v>
      </c>
      <c r="C2052" s="246" t="n">
        <v>358</v>
      </c>
      <c r="D2052" s="246" t="n">
        <v>3</v>
      </c>
      <c r="E2052" s="46" t="n">
        <v>43521</v>
      </c>
      <c r="F2052" s="246" t="n">
        <v>5226</v>
      </c>
      <c r="G2052" s="246" t="n">
        <v>8292</v>
      </c>
      <c r="H2052" s="246" t="n">
        <v>7670</v>
      </c>
      <c r="I2052" s="246" t="n">
        <v>9</v>
      </c>
      <c r="J2052" s="47">
        <f>+(((G2052-F2052)-(H2052-F2052))/(H2052-F2052))*100</f>
        <v/>
      </c>
      <c r="K2052" s="51">
        <f>AVERAGE(J2052:J2053)</f>
        <v/>
      </c>
      <c r="L2052" s="51">
        <f>_xlfn.STDEV.S(J2052,J2053)</f>
        <v/>
      </c>
      <c r="M2052" s="50" t="n"/>
      <c r="O2052" s="295">
        <f>+(H2052-F2052)/10</f>
        <v/>
      </c>
      <c r="P2052" s="26" t="inlineStr">
        <is>
          <t>FALSO</t>
        </is>
      </c>
      <c r="Q2052" s="26" t="inlineStr">
        <is>
          <t>FALSO</t>
        </is>
      </c>
      <c r="R2052" s="149" t="inlineStr">
        <is>
          <t>No esperado</t>
        </is>
      </c>
      <c r="S2052" s="149" t="inlineStr">
        <is>
          <t>Esperado</t>
        </is>
      </c>
      <c r="T2052" s="149" t="inlineStr">
        <is>
          <t>Dato Válido</t>
        </is>
      </c>
      <c r="U2052" s="149" t="n"/>
    </row>
    <row r="2053" ht="15.75" customHeight="1" s="412">
      <c r="A2053" s="5" t="n">
        <v>912</v>
      </c>
      <c r="B2053" s="252" t="n">
        <v>258</v>
      </c>
      <c r="C2053" s="246" t="n">
        <v>358</v>
      </c>
      <c r="D2053" s="246" t="n">
        <v>3</v>
      </c>
      <c r="E2053" s="46" t="n">
        <v>43521</v>
      </c>
      <c r="F2053" s="246" t="n">
        <v>5266</v>
      </c>
      <c r="G2053" s="246" t="n">
        <v>8497</v>
      </c>
      <c r="H2053" s="246" t="n">
        <v>7809</v>
      </c>
      <c r="I2053" s="246" t="n"/>
      <c r="J2053" s="47">
        <f>+(((G2053-F2053)-(H2053-F2053))/(H2053-F2053))*100</f>
        <v/>
      </c>
      <c r="K2053" s="50" t="n"/>
      <c r="L2053" s="50" t="n"/>
      <c r="M2053" s="50" t="n"/>
      <c r="O2053" s="295">
        <f>+(H2053-F2053)/10</f>
        <v/>
      </c>
      <c r="P2053" s="26" t="inlineStr">
        <is>
          <t>FALSO</t>
        </is>
      </c>
      <c r="Q2053" s="26" t="inlineStr">
        <is>
          <t>FALSO</t>
        </is>
      </c>
      <c r="R2053" s="149" t="inlineStr">
        <is>
          <t>Esperado</t>
        </is>
      </c>
      <c r="S2053" s="149" t="inlineStr">
        <is>
          <t>No esperado</t>
        </is>
      </c>
      <c r="T2053" s="149" t="inlineStr">
        <is>
          <t>Dato Válido</t>
        </is>
      </c>
      <c r="U2053" s="149" t="n"/>
    </row>
    <row r="2054" ht="15.75" customHeight="1" s="412">
      <c r="A2054" s="5" t="n">
        <v>1561</v>
      </c>
      <c r="B2054" s="252" t="n">
        <v>257</v>
      </c>
      <c r="C2054" s="246" t="n">
        <v>358</v>
      </c>
      <c r="D2054" s="246" t="n">
        <v>5</v>
      </c>
      <c r="E2054" s="46" t="n">
        <v>43531</v>
      </c>
      <c r="F2054" s="246" t="n">
        <v>5226</v>
      </c>
      <c r="G2054" s="246" t="n">
        <v>8620</v>
      </c>
      <c r="H2054" s="246" t="n">
        <v>8005</v>
      </c>
      <c r="I2054" s="246" t="n">
        <v>8</v>
      </c>
      <c r="J2054" s="47">
        <f>+(((G2054-F2054)-(H2054-F2054))/(H2054-F2054))*100</f>
        <v/>
      </c>
      <c r="K2054" s="51">
        <f>AVERAGE(J2054:J2055)</f>
        <v/>
      </c>
      <c r="L2054" s="51">
        <f>_xlfn.STDEV.S(J2054,J2055)</f>
        <v/>
      </c>
      <c r="M2054" s="50" t="n"/>
      <c r="O2054" s="295">
        <f>+(H2054-F2054)/10</f>
        <v/>
      </c>
      <c r="P2054" s="26" t="inlineStr">
        <is>
          <t>FALSO</t>
        </is>
      </c>
      <c r="Q2054" s="26" t="inlineStr">
        <is>
          <t>FALSO</t>
        </is>
      </c>
      <c r="R2054" s="149" t="inlineStr">
        <is>
          <t>Esperado</t>
        </is>
      </c>
      <c r="S2054" s="149" t="inlineStr">
        <is>
          <t>Esperado</t>
        </is>
      </c>
      <c r="T2054" s="149" t="inlineStr">
        <is>
          <t>Dato Válido</t>
        </is>
      </c>
      <c r="U2054" s="149" t="n"/>
    </row>
    <row r="2055" ht="15.75" customHeight="1" s="412">
      <c r="A2055" s="5" t="n">
        <v>1562</v>
      </c>
      <c r="B2055" s="252" t="n">
        <v>258</v>
      </c>
      <c r="C2055" s="246" t="n">
        <v>358</v>
      </c>
      <c r="D2055" s="246" t="n">
        <v>5</v>
      </c>
      <c r="E2055" s="46" t="n">
        <v>43531</v>
      </c>
      <c r="F2055" s="246" t="n">
        <v>5266</v>
      </c>
      <c r="G2055" s="246" t="n">
        <v>8780</v>
      </c>
      <c r="H2055" s="246" t="n">
        <v>8141</v>
      </c>
      <c r="I2055" s="246" t="n"/>
      <c r="J2055" s="47">
        <f>+(((G2055-F2055)-(H2055-F2055))/(H2055-F2055))*100</f>
        <v/>
      </c>
      <c r="K2055" s="51" t="n"/>
      <c r="L2055" s="51" t="n"/>
      <c r="M2055" s="50" t="n"/>
      <c r="O2055" s="295">
        <f>+(H2055-F2055)/10</f>
        <v/>
      </c>
      <c r="P2055" s="26" t="inlineStr">
        <is>
          <t>FALSO</t>
        </is>
      </c>
      <c r="Q2055" s="26" t="inlineStr">
        <is>
          <t>FALSO</t>
        </is>
      </c>
      <c r="R2055" s="149" t="inlineStr">
        <is>
          <t>Esperado</t>
        </is>
      </c>
      <c r="S2055" s="149" t="inlineStr">
        <is>
          <t>Esperado</t>
        </is>
      </c>
      <c r="T2055" s="149" t="inlineStr">
        <is>
          <t>Dato Válido</t>
        </is>
      </c>
      <c r="U2055" s="149" t="n"/>
    </row>
    <row r="2056" ht="15.75" customHeight="1" s="412">
      <c r="A2056" s="15" t="n">
        <v>2131</v>
      </c>
      <c r="B2056" s="16" t="n">
        <v>177</v>
      </c>
      <c r="C2056" s="52" t="n">
        <v>358</v>
      </c>
      <c r="D2056" s="52" t="n">
        <v>7</v>
      </c>
      <c r="E2056" s="53" t="n">
        <v>43545</v>
      </c>
      <c r="F2056" s="54" t="n">
        <v>5259</v>
      </c>
      <c r="G2056" s="52" t="n">
        <v>7898</v>
      </c>
      <c r="H2056" s="52" t="n">
        <v>7526</v>
      </c>
      <c r="I2056" s="246" t="n"/>
      <c r="J2056" s="47">
        <f>+(((G2056-F2056)-(H2056-F2056))/(H2056-F2056))*100</f>
        <v/>
      </c>
      <c r="K2056" s="51">
        <f>AVERAGE(J2056:J2057)</f>
        <v/>
      </c>
      <c r="L2056" s="51">
        <f>_xlfn.STDEV.S(J2056,J2057)</f>
        <v/>
      </c>
      <c r="M2056" s="50">
        <f>(K2054-K2056)/14</f>
        <v/>
      </c>
      <c r="N2056" s="295">
        <f>(K2050-K2056)/31</f>
        <v/>
      </c>
      <c r="O2056" s="295">
        <f>+(H2056-F2056)/10</f>
        <v/>
      </c>
      <c r="P2056" s="26" t="inlineStr">
        <is>
          <t>FALSO</t>
        </is>
      </c>
      <c r="Q2056" s="26" t="inlineStr">
        <is>
          <t>FALSO</t>
        </is>
      </c>
      <c r="R2056" s="149" t="inlineStr">
        <is>
          <t>No esperado</t>
        </is>
      </c>
      <c r="S2056" s="149" t="inlineStr">
        <is>
          <t>Esperado</t>
        </is>
      </c>
      <c r="T2056" s="149" t="inlineStr">
        <is>
          <t>Dato Válido</t>
        </is>
      </c>
      <c r="U2056" s="149" t="n"/>
    </row>
    <row r="2057" ht="15.75" customHeight="1" s="412">
      <c r="A2057" s="15" t="n">
        <v>2132</v>
      </c>
      <c r="B2057" s="16" t="n">
        <v>178</v>
      </c>
      <c r="C2057" s="52" t="n">
        <v>358</v>
      </c>
      <c r="D2057" s="52" t="n">
        <v>7</v>
      </c>
      <c r="E2057" s="53" t="n">
        <v>43545</v>
      </c>
      <c r="F2057" s="54" t="n">
        <v>5226</v>
      </c>
      <c r="G2057" s="52" t="n">
        <v>8058</v>
      </c>
      <c r="H2057" s="52" t="n">
        <v>7662</v>
      </c>
      <c r="I2057" s="246" t="n"/>
      <c r="J2057" s="47">
        <f>+(((G2057-F2057)-(H2057-F2057))/(H2057-F2057))*100</f>
        <v/>
      </c>
      <c r="K2057" s="50" t="n"/>
      <c r="L2057" s="50" t="n"/>
      <c r="M2057" s="50" t="n"/>
      <c r="O2057" s="295">
        <f>+(H2057-F2057)/10</f>
        <v/>
      </c>
      <c r="P2057" s="26" t="inlineStr">
        <is>
          <t>FALSO</t>
        </is>
      </c>
      <c r="Q2057" s="26" t="inlineStr">
        <is>
          <t>FALSO</t>
        </is>
      </c>
      <c r="R2057" s="149" t="inlineStr">
        <is>
          <t>Esperado</t>
        </is>
      </c>
      <c r="S2057" s="149" t="inlineStr">
        <is>
          <t>Esperado</t>
        </is>
      </c>
      <c r="T2057" s="149" t="inlineStr">
        <is>
          <t>Dato Válido</t>
        </is>
      </c>
      <c r="U2057" s="149" t="n"/>
    </row>
    <row r="2058" ht="15.75" customHeight="1" s="412">
      <c r="A2058" s="5" t="n">
        <v>571</v>
      </c>
      <c r="B2058" s="252" t="n">
        <v>221</v>
      </c>
      <c r="C2058" s="201" t="n">
        <v>359</v>
      </c>
      <c r="D2058" s="201" t="n">
        <v>2</v>
      </c>
      <c r="E2058" s="8" t="n">
        <v>43517</v>
      </c>
      <c r="F2058" s="201" t="n">
        <v>5187</v>
      </c>
      <c r="G2058" s="201" t="n">
        <v>7555</v>
      </c>
      <c r="H2058" s="201" t="n">
        <v>6749</v>
      </c>
      <c r="I2058" s="201" t="n">
        <v>10</v>
      </c>
      <c r="J2058" s="9">
        <f>+(((G2058-F2058)-(H2058-F2058))/(H2058-F2058))*100</f>
        <v/>
      </c>
      <c r="K2058" s="33">
        <f>AVERAGE(J2058:J2059)</f>
        <v/>
      </c>
      <c r="L2058" s="33">
        <f>_xlfn.STDEV.S(J2058,J2059)</f>
        <v/>
      </c>
      <c r="M2058" s="13" t="n">
        <v>3</v>
      </c>
      <c r="O2058" s="295">
        <f>+(H2058-F2058)/10</f>
        <v/>
      </c>
      <c r="P2058" s="26" t="inlineStr">
        <is>
          <t>FALSO</t>
        </is>
      </c>
      <c r="Q2058" s="26" t="inlineStr">
        <is>
          <t>FALSO</t>
        </is>
      </c>
      <c r="R2058" s="149" t="inlineStr">
        <is>
          <t>Esperado</t>
        </is>
      </c>
      <c r="S2058" s="149" t="inlineStr">
        <is>
          <t>Esperado</t>
        </is>
      </c>
      <c r="T2058" s="149" t="inlineStr">
        <is>
          <t>Dato Válido</t>
        </is>
      </c>
      <c r="U2058" s="149" t="n"/>
    </row>
    <row r="2059" ht="15.75" customHeight="1" s="412">
      <c r="A2059" s="5" t="n">
        <v>572</v>
      </c>
      <c r="B2059" s="252" t="n">
        <v>222</v>
      </c>
      <c r="C2059" s="201" t="n">
        <v>359</v>
      </c>
      <c r="D2059" s="201" t="n">
        <v>2</v>
      </c>
      <c r="E2059" s="8" t="n">
        <v>43517</v>
      </c>
      <c r="F2059" s="201" t="n">
        <v>5216</v>
      </c>
      <c r="G2059" s="201" t="n">
        <v>7706</v>
      </c>
      <c r="H2059" s="201" t="n">
        <v>6834</v>
      </c>
      <c r="I2059" s="201" t="n"/>
      <c r="J2059" s="9">
        <f>+(((G2059-F2059)-(H2059-F2059))/(H2059-F2059))*100</f>
        <v/>
      </c>
      <c r="K2059" s="13" t="n"/>
      <c r="L2059" s="13" t="n"/>
      <c r="M2059" s="13" t="n"/>
      <c r="O2059" s="295">
        <f>+(H2059-F2059)/10</f>
        <v/>
      </c>
      <c r="P2059" s="26" t="inlineStr">
        <is>
          <t>FALSO</t>
        </is>
      </c>
      <c r="Q2059" s="26" t="inlineStr">
        <is>
          <t>FALSO</t>
        </is>
      </c>
      <c r="R2059" s="149" t="inlineStr">
        <is>
          <t>Esperado</t>
        </is>
      </c>
      <c r="S2059" s="149" t="inlineStr">
        <is>
          <t>No esperado</t>
        </is>
      </c>
      <c r="T2059" s="149" t="inlineStr">
        <is>
          <t>Dato Válido</t>
        </is>
      </c>
      <c r="U2059" s="149" t="n"/>
    </row>
    <row r="2060" ht="15.75" customHeight="1" s="412">
      <c r="A2060" s="5" t="n">
        <v>1225</v>
      </c>
      <c r="B2060" s="252" t="n">
        <v>179</v>
      </c>
      <c r="C2060" s="201" t="n">
        <v>359</v>
      </c>
      <c r="D2060" s="201" t="n">
        <v>4</v>
      </c>
      <c r="E2060" s="8" t="n">
        <v>43524</v>
      </c>
      <c r="F2060" s="201" t="n">
        <v>5180</v>
      </c>
      <c r="G2060" s="201" t="n">
        <v>8868</v>
      </c>
      <c r="H2060" s="201" t="n">
        <v>7222</v>
      </c>
      <c r="I2060" s="201" t="n">
        <v>10</v>
      </c>
      <c r="J2060" s="9">
        <f>+(((G2060-F2060)-(H2060-F2060))/(H2060-F2060))*100</f>
        <v/>
      </c>
      <c r="K2060" s="33">
        <f>AVERAGE(J2060:J2061)</f>
        <v/>
      </c>
      <c r="L2060" s="33">
        <f>_xlfn.STDEV.S(J2060,J2061)</f>
        <v/>
      </c>
      <c r="M2060" s="13" t="n"/>
      <c r="O2060" s="295">
        <f>+(H2060-F2060)/10</f>
        <v/>
      </c>
      <c r="P2060" s="26" t="inlineStr">
        <is>
          <t>FALSO</t>
        </is>
      </c>
      <c r="Q2060" s="26" t="inlineStr">
        <is>
          <t>FALSO</t>
        </is>
      </c>
      <c r="R2060" s="149" t="inlineStr">
        <is>
          <t>Esperado</t>
        </is>
      </c>
      <c r="S2060" s="149" t="inlineStr">
        <is>
          <t>No esperado</t>
        </is>
      </c>
      <c r="T2060" s="149" t="inlineStr">
        <is>
          <t>Dato Válido</t>
        </is>
      </c>
      <c r="U2060" s="149" t="n"/>
    </row>
    <row r="2061" ht="15.75" customHeight="1" s="412">
      <c r="A2061" s="5" t="n">
        <v>1226</v>
      </c>
      <c r="B2061" s="252" t="n">
        <v>180</v>
      </c>
      <c r="C2061" s="201" t="n">
        <v>359</v>
      </c>
      <c r="D2061" s="201" t="n">
        <v>4</v>
      </c>
      <c r="E2061" s="8" t="n">
        <v>43524</v>
      </c>
      <c r="F2061" s="201" t="n">
        <v>5282</v>
      </c>
      <c r="G2061" s="201" t="n">
        <v>7971</v>
      </c>
      <c r="H2061" s="201" t="n">
        <v>7312</v>
      </c>
      <c r="I2061" s="201" t="n"/>
      <c r="J2061" s="9">
        <f>+(((G2061-F2061)-(H2061-F2061))/(H2061-F2061))*100</f>
        <v/>
      </c>
      <c r="K2061" s="33" t="n"/>
      <c r="L2061" s="33" t="n"/>
      <c r="M2061" s="13" t="n"/>
      <c r="O2061" s="295">
        <f>+(H2061-F2061)/10</f>
        <v/>
      </c>
      <c r="P2061" s="26" t="inlineStr">
        <is>
          <t>VERDADERO</t>
        </is>
      </c>
      <c r="Q2061" s="26" t="inlineStr">
        <is>
          <t>FALSO</t>
        </is>
      </c>
      <c r="R2061" s="149" t="inlineStr">
        <is>
          <t>Esperado</t>
        </is>
      </c>
      <c r="S2061" s="149" t="inlineStr">
        <is>
          <t>Esperado</t>
        </is>
      </c>
      <c r="T2061" s="149" t="inlineStr">
        <is>
          <t>Dato Válido</t>
        </is>
      </c>
      <c r="U2061" s="149" t="n"/>
    </row>
    <row r="2062" ht="15.75" customHeight="1" s="412">
      <c r="A2062" s="5" t="n">
        <v>1875</v>
      </c>
      <c r="B2062" s="252" t="n">
        <v>179</v>
      </c>
      <c r="C2062" s="201" t="n">
        <v>359</v>
      </c>
      <c r="D2062" s="201" t="n">
        <v>6</v>
      </c>
      <c r="E2062" s="8" t="n">
        <v>43535</v>
      </c>
      <c r="F2062" s="201" t="n">
        <v>5180</v>
      </c>
      <c r="G2062" s="201" t="n">
        <v>8050</v>
      </c>
      <c r="H2062" s="201" t="n">
        <v>7417</v>
      </c>
      <c r="I2062" s="201" t="n">
        <v>10</v>
      </c>
      <c r="J2062" s="9">
        <f>+(((G2062-F2062)-(H2062-F2062))/(H2062-F2062))*100</f>
        <v/>
      </c>
      <c r="K2062" s="33">
        <f>AVERAGE(J2062:J2063)</f>
        <v/>
      </c>
      <c r="L2062" s="33">
        <f>_xlfn.STDEV.S(J2062,J2063)</f>
        <v/>
      </c>
      <c r="M2062" s="13" t="n"/>
      <c r="O2062" s="295">
        <f>+(H2062-F2062)/10</f>
        <v/>
      </c>
      <c r="P2062" s="26" t="inlineStr">
        <is>
          <t>FALSO</t>
        </is>
      </c>
      <c r="Q2062" s="26" t="inlineStr">
        <is>
          <t>FALSO</t>
        </is>
      </c>
      <c r="R2062" s="149" t="inlineStr">
        <is>
          <t>Esperado</t>
        </is>
      </c>
      <c r="S2062" s="149" t="inlineStr">
        <is>
          <t>Esperado</t>
        </is>
      </c>
      <c r="T2062" s="149" t="inlineStr">
        <is>
          <t>Dato Válido</t>
        </is>
      </c>
      <c r="U2062" s="149" t="n"/>
    </row>
    <row r="2063" ht="15.75" customHeight="1" s="412">
      <c r="A2063" s="5" t="n">
        <v>1876</v>
      </c>
      <c r="B2063" s="252" t="n">
        <v>180</v>
      </c>
      <c r="C2063" s="201" t="n">
        <v>359</v>
      </c>
      <c r="D2063" s="201" t="n">
        <v>6</v>
      </c>
      <c r="E2063" s="8" t="n">
        <v>43535</v>
      </c>
      <c r="F2063" s="201" t="n">
        <v>5282</v>
      </c>
      <c r="G2063" s="201" t="n">
        <v>8177</v>
      </c>
      <c r="H2063" s="201" t="n">
        <v>7500</v>
      </c>
      <c r="I2063" s="201" t="n"/>
      <c r="J2063" s="9">
        <f>+(((G2063-F2063)-(H2063-F2063))/(H2063-F2063))*100</f>
        <v/>
      </c>
      <c r="K2063" s="13" t="n"/>
      <c r="L2063" s="13" t="n"/>
      <c r="M2063" s="13" t="n"/>
      <c r="O2063" s="295">
        <f>+(H2063-F2063)/10</f>
        <v/>
      </c>
      <c r="P2063" s="26" t="inlineStr">
        <is>
          <t>FALSO</t>
        </is>
      </c>
      <c r="Q2063" s="26" t="inlineStr">
        <is>
          <t>FALSO</t>
        </is>
      </c>
      <c r="R2063" s="149" t="inlineStr">
        <is>
          <t>Esperado</t>
        </is>
      </c>
      <c r="S2063" s="149" t="inlineStr">
        <is>
          <t>No esperado</t>
        </is>
      </c>
      <c r="T2063" s="149" t="inlineStr">
        <is>
          <t>Dato Válido</t>
        </is>
      </c>
      <c r="U2063" s="149" t="n"/>
    </row>
    <row r="2064" ht="15.75" customHeight="1" s="412">
      <c r="A2064" s="15" t="n">
        <v>2545</v>
      </c>
      <c r="B2064" s="16" t="n">
        <v>133</v>
      </c>
      <c r="C2064" s="17" t="n">
        <v>359</v>
      </c>
      <c r="D2064" s="17" t="n">
        <v>9</v>
      </c>
      <c r="E2064" s="18" t="n">
        <v>43557</v>
      </c>
      <c r="F2064" s="19" t="n">
        <v>5286</v>
      </c>
      <c r="G2064" s="17" t="n">
        <v>7536</v>
      </c>
      <c r="H2064" s="17" t="n">
        <v>7226</v>
      </c>
      <c r="I2064" s="201" t="n"/>
      <c r="J2064" s="9">
        <f>+(((G2064-F2064)-(H2064-F2064))/(H2064-F2064))*100</f>
        <v/>
      </c>
      <c r="K2064" s="33">
        <f>AVERAGE(J2064:J2065)</f>
        <v/>
      </c>
      <c r="L2064" s="33">
        <f>_xlfn.STDEV.S(J2064,J2065)</f>
        <v/>
      </c>
      <c r="M2064" s="13" t="n"/>
      <c r="O2064" s="295">
        <f>+(H2064-F2064)/10</f>
        <v/>
      </c>
      <c r="P2064" s="26" t="inlineStr">
        <is>
          <t>FALSO</t>
        </is>
      </c>
      <c r="Q2064" s="26" t="inlineStr">
        <is>
          <t>VERDADERO</t>
        </is>
      </c>
      <c r="R2064" s="149" t="inlineStr">
        <is>
          <t>No esperado</t>
        </is>
      </c>
      <c r="S2064" s="149" t="inlineStr">
        <is>
          <t>Esperado</t>
        </is>
      </c>
      <c r="T2064" s="149" t="inlineStr">
        <is>
          <t>Dato Válido</t>
        </is>
      </c>
      <c r="U2064" s="149" t="n"/>
    </row>
    <row r="2065" ht="15.75" customHeight="1" s="412">
      <c r="A2065" s="15" t="n">
        <v>2546</v>
      </c>
      <c r="B2065" s="16" t="n">
        <v>134</v>
      </c>
      <c r="C2065" s="17" t="n">
        <v>359</v>
      </c>
      <c r="D2065" s="17" t="n">
        <v>9</v>
      </c>
      <c r="E2065" s="18" t="n">
        <v>43557</v>
      </c>
      <c r="F2065" s="19" t="n">
        <v>5220</v>
      </c>
      <c r="G2065" s="17" t="n">
        <v>7417</v>
      </c>
      <c r="H2065" s="17" t="n">
        <v>7105</v>
      </c>
      <c r="I2065" s="201" t="n"/>
      <c r="J2065" s="9">
        <f>+(((G2065-F2065)-(H2065-F2065))/(H2065-F2065))*100</f>
        <v/>
      </c>
      <c r="K2065" s="13" t="n"/>
      <c r="L2065" s="13" t="n"/>
      <c r="M2065" s="13" t="n"/>
      <c r="O2065" s="295">
        <f>+(H2065-F2065)/10</f>
        <v/>
      </c>
      <c r="P2065" s="26" t="inlineStr">
        <is>
          <t>FALSO</t>
        </is>
      </c>
      <c r="Q2065" s="26" t="inlineStr">
        <is>
          <t>FALSO</t>
        </is>
      </c>
      <c r="R2065" s="149" t="inlineStr">
        <is>
          <t>No esperado</t>
        </is>
      </c>
      <c r="S2065" s="149" t="inlineStr">
        <is>
          <t>Esperado</t>
        </is>
      </c>
      <c r="T2065" s="149" t="inlineStr">
        <is>
          <t>Dato Válido</t>
        </is>
      </c>
      <c r="U2065" s="149" t="n"/>
    </row>
    <row r="2066" ht="15.75" customHeight="1" s="412">
      <c r="A2066" s="15" t="n">
        <v>3195</v>
      </c>
      <c r="B2066" s="16" t="n">
        <v>135</v>
      </c>
      <c r="C2066" s="17" t="n">
        <v>359</v>
      </c>
      <c r="D2066" s="17" t="n">
        <v>12</v>
      </c>
      <c r="E2066" s="18" t="n">
        <v>43577</v>
      </c>
      <c r="F2066" s="19" t="n">
        <v>5240</v>
      </c>
      <c r="G2066" s="17" t="n">
        <v>7466</v>
      </c>
      <c r="H2066" s="17" t="n">
        <v>7197</v>
      </c>
      <c r="I2066" s="17" t="n"/>
      <c r="J2066" s="9">
        <f>+(((G2066-F2066)-(H2066-F2066))/(H2066-F2066))*100</f>
        <v/>
      </c>
      <c r="K2066" s="33">
        <f>AVERAGE(J2066:J2067)</f>
        <v/>
      </c>
      <c r="L2066" s="33">
        <f>_xlfn.STDEV.S(J2066,J2067)</f>
        <v/>
      </c>
      <c r="M2066" s="13">
        <f>(K2064-K2066)/20</f>
        <v/>
      </c>
      <c r="N2066" s="295">
        <f>(K2062-K2066)/42</f>
        <v/>
      </c>
      <c r="O2066" s="295">
        <f>+(H2066-F2066)/10</f>
        <v/>
      </c>
      <c r="P2066" s="26" t="inlineStr">
        <is>
          <t>FALSO</t>
        </is>
      </c>
      <c r="Q2066" s="26" t="inlineStr">
        <is>
          <t>FALSO</t>
        </is>
      </c>
      <c r="R2066" s="149" t="inlineStr">
        <is>
          <t>Esperado</t>
        </is>
      </c>
      <c r="S2066" s="149" t="inlineStr">
        <is>
          <t>Esperado</t>
        </is>
      </c>
      <c r="T2066" s="149" t="inlineStr">
        <is>
          <t>Dato Válido</t>
        </is>
      </c>
      <c r="U2066" s="149" t="n"/>
    </row>
    <row r="2067" ht="15.75" customHeight="1" s="412">
      <c r="A2067" s="15" t="n">
        <v>3196</v>
      </c>
      <c r="B2067" s="16" t="n">
        <v>136</v>
      </c>
      <c r="C2067" s="17" t="n">
        <v>359</v>
      </c>
      <c r="D2067" s="17" t="n">
        <v>12</v>
      </c>
      <c r="E2067" s="18" t="n">
        <v>43577</v>
      </c>
      <c r="F2067" s="19" t="n">
        <v>5219</v>
      </c>
      <c r="G2067" s="17" t="n">
        <v>7549</v>
      </c>
      <c r="H2067" s="17" t="n">
        <v>7266</v>
      </c>
      <c r="I2067" s="17" t="n"/>
      <c r="J2067" s="9">
        <f>+(((G2067-F2067)-(H2067-F2067))/(H2067-F2067))*100</f>
        <v/>
      </c>
      <c r="K2067" s="13" t="n"/>
      <c r="L2067" s="13" t="n"/>
      <c r="M2067" s="13" t="n"/>
      <c r="O2067" s="295">
        <f>+(H2067-F2067)/10</f>
        <v/>
      </c>
      <c r="P2067" s="26" t="inlineStr">
        <is>
          <t>FALSO</t>
        </is>
      </c>
      <c r="Q2067" s="26" t="inlineStr">
        <is>
          <t>FALSO</t>
        </is>
      </c>
      <c r="R2067" s="149" t="inlineStr">
        <is>
          <t>Esperado</t>
        </is>
      </c>
      <c r="S2067" s="149" t="inlineStr">
        <is>
          <t>Esperado</t>
        </is>
      </c>
      <c r="T2067" s="149" t="inlineStr">
        <is>
          <t>Dato Válido</t>
        </is>
      </c>
      <c r="U2067" s="149" t="n"/>
    </row>
    <row r="2068" ht="15.75" customHeight="1" s="412">
      <c r="A2068" s="5" t="n">
        <v>573</v>
      </c>
      <c r="B2068" s="252" t="n">
        <v>223</v>
      </c>
      <c r="C2068" s="246" t="n">
        <v>360</v>
      </c>
      <c r="D2068" s="246" t="n">
        <v>2</v>
      </c>
      <c r="E2068" s="46" t="n">
        <v>43517</v>
      </c>
      <c r="F2068" s="246" t="n">
        <v>5225</v>
      </c>
      <c r="G2068" s="246" t="n">
        <v>8325</v>
      </c>
      <c r="H2068" s="246" t="n">
        <v>7560</v>
      </c>
      <c r="I2068" s="246" t="n">
        <v>10</v>
      </c>
      <c r="J2068" s="47">
        <f>+(((G2068-F2068)-(H2068-F2068))/(H2068-F2068))*100</f>
        <v/>
      </c>
      <c r="K2068" s="51">
        <f>AVERAGE(J2068:J2069)</f>
        <v/>
      </c>
      <c r="L2068" s="51">
        <f>_xlfn.STDEV.S(J2068,J2069)</f>
        <v/>
      </c>
      <c r="M2068" s="50" t="n">
        <v>1</v>
      </c>
      <c r="O2068" s="295">
        <f>+(H2068-F2068)/10</f>
        <v/>
      </c>
      <c r="P2068" s="26" t="inlineStr">
        <is>
          <t>VERDADERO</t>
        </is>
      </c>
      <c r="Q2068" s="26" t="inlineStr">
        <is>
          <t>FALSO</t>
        </is>
      </c>
      <c r="R2068" s="149" t="inlineStr">
        <is>
          <t>Esperado</t>
        </is>
      </c>
      <c r="S2068" s="149" t="inlineStr">
        <is>
          <t>Esperado</t>
        </is>
      </c>
      <c r="T2068" s="149" t="inlineStr">
        <is>
          <t>Dato Válido</t>
        </is>
      </c>
      <c r="U2068" s="149" t="n"/>
    </row>
    <row r="2069" ht="15.75" customHeight="1" s="412">
      <c r="A2069" s="5" t="n">
        <v>574</v>
      </c>
      <c r="B2069" s="252" t="n">
        <v>224</v>
      </c>
      <c r="C2069" s="246" t="n">
        <v>360</v>
      </c>
      <c r="D2069" s="246" t="n">
        <v>2</v>
      </c>
      <c r="E2069" s="46" t="n">
        <v>43517</v>
      </c>
      <c r="F2069" s="246" t="n">
        <v>5231</v>
      </c>
      <c r="G2069" s="246" t="n">
        <v>8215</v>
      </c>
      <c r="H2069" s="246" t="n">
        <v>7476</v>
      </c>
      <c r="I2069" s="246" t="n"/>
      <c r="J2069" s="47">
        <f>+(((G2069-F2069)-(H2069-F2069))/(H2069-F2069))*100</f>
        <v/>
      </c>
      <c r="K2069" s="51" t="n"/>
      <c r="L2069" s="51" t="n"/>
      <c r="M2069" s="50" t="n"/>
      <c r="O2069" s="295">
        <f>+(H2069-F2069)/10</f>
        <v/>
      </c>
      <c r="P2069" s="26" t="inlineStr">
        <is>
          <t>FALSO</t>
        </is>
      </c>
      <c r="Q2069" s="26" t="inlineStr">
        <is>
          <t>FALSO</t>
        </is>
      </c>
      <c r="R2069" s="149" t="inlineStr">
        <is>
          <t>Esperado</t>
        </is>
      </c>
      <c r="S2069" s="149" t="inlineStr">
        <is>
          <t>Esperado</t>
        </is>
      </c>
      <c r="T2069" s="149" t="inlineStr">
        <is>
          <t>Dato Válido</t>
        </is>
      </c>
      <c r="U2069" s="149" t="n"/>
    </row>
    <row r="2070" ht="15.75" customHeight="1" s="412">
      <c r="A2070" s="5" t="n">
        <v>1227</v>
      </c>
      <c r="B2070" s="252" t="n">
        <v>181</v>
      </c>
      <c r="C2070" s="246" t="n">
        <v>360</v>
      </c>
      <c r="D2070" s="246" t="n">
        <v>4</v>
      </c>
      <c r="E2070" s="46" t="n">
        <v>43524</v>
      </c>
      <c r="F2070" s="246" t="n">
        <v>5244</v>
      </c>
      <c r="G2070" s="246" t="n">
        <v>7486</v>
      </c>
      <c r="H2070" s="246" t="n">
        <v>7061</v>
      </c>
      <c r="I2070" s="246" t="n">
        <v>7</v>
      </c>
      <c r="J2070" s="47">
        <f>+(((G2070-F2070)-(H2070-F2070))/(H2070-F2070))*100</f>
        <v/>
      </c>
      <c r="K2070" s="51">
        <f>AVERAGE(J2070:J2071)</f>
        <v/>
      </c>
      <c r="L2070" s="51">
        <f>_xlfn.STDEV.S(J2070,J2071)</f>
        <v/>
      </c>
      <c r="M2070" s="50" t="n"/>
      <c r="O2070" s="295">
        <f>+(H2070-F2070)/10</f>
        <v/>
      </c>
      <c r="P2070" s="26" t="inlineStr">
        <is>
          <t>FALSO</t>
        </is>
      </c>
      <c r="Q2070" s="26" t="inlineStr">
        <is>
          <t>FALSO</t>
        </is>
      </c>
      <c r="R2070" s="149" t="inlineStr">
        <is>
          <t>No Esperado</t>
        </is>
      </c>
      <c r="S2070" s="149" t="inlineStr">
        <is>
          <t>Esperado</t>
        </is>
      </c>
      <c r="T2070" s="149" t="inlineStr">
        <is>
          <t>Dato Válido</t>
        </is>
      </c>
      <c r="U2070" s="149" t="n"/>
    </row>
    <row r="2071" ht="15.75" customHeight="1" s="412">
      <c r="A2071" s="5" t="n">
        <v>1228</v>
      </c>
      <c r="B2071" s="252" t="n">
        <v>182</v>
      </c>
      <c r="C2071" s="246" t="n">
        <v>360</v>
      </c>
      <c r="D2071" s="246" t="n">
        <v>4</v>
      </c>
      <c r="E2071" s="46" t="n">
        <v>43524</v>
      </c>
      <c r="F2071" s="246" t="n">
        <v>5301</v>
      </c>
      <c r="G2071" s="246" t="n">
        <v>7490</v>
      </c>
      <c r="H2071" s="246" t="n">
        <v>7076</v>
      </c>
      <c r="I2071" s="246" t="n"/>
      <c r="J2071" s="47">
        <f>+(((G2071-F2071)-(H2071-F2071))/(H2071-F2071))*100</f>
        <v/>
      </c>
      <c r="K2071" s="50" t="n"/>
      <c r="L2071" s="50" t="n"/>
      <c r="M2071" s="50" t="n"/>
      <c r="O2071" s="295">
        <f>+(H2071-F2071)/10</f>
        <v/>
      </c>
      <c r="P2071" s="26" t="inlineStr">
        <is>
          <t>FALSO</t>
        </is>
      </c>
      <c r="Q2071" s="26" t="inlineStr">
        <is>
          <t>FALSO</t>
        </is>
      </c>
      <c r="R2071" s="149" t="inlineStr">
        <is>
          <t>No Esperado</t>
        </is>
      </c>
      <c r="S2071" s="149" t="inlineStr">
        <is>
          <t>Esperado</t>
        </is>
      </c>
      <c r="T2071" s="149" t="inlineStr">
        <is>
          <t>Dato Válido</t>
        </is>
      </c>
      <c r="U2071" s="149" t="n"/>
    </row>
    <row r="2072" ht="15.75" customHeight="1" s="412">
      <c r="A2072" s="5" t="n">
        <v>1877</v>
      </c>
      <c r="B2072" s="252" t="n">
        <v>181</v>
      </c>
      <c r="C2072" s="246" t="n">
        <v>360</v>
      </c>
      <c r="D2072" s="246" t="n">
        <v>6</v>
      </c>
      <c r="E2072" s="46" t="n">
        <v>43535</v>
      </c>
      <c r="F2072" s="246" t="n">
        <v>5244</v>
      </c>
      <c r="G2072" s="246" t="n">
        <v>7276</v>
      </c>
      <c r="H2072" s="246" t="n">
        <v>6918</v>
      </c>
      <c r="I2072" s="246" t="n">
        <v>8</v>
      </c>
      <c r="J2072" s="47">
        <f>+(((G2072-F2072)-(H2072-F2072))/(H2072-F2072))*100</f>
        <v/>
      </c>
      <c r="K2072" s="51">
        <f>AVERAGE(J2072:J2073)</f>
        <v/>
      </c>
      <c r="L2072" s="51">
        <f>_xlfn.STDEV.S(J2072,J2073)</f>
        <v/>
      </c>
      <c r="M2072" s="50" t="n"/>
      <c r="O2072" s="295">
        <f>+(H2072-F2072)/10</f>
        <v/>
      </c>
      <c r="P2072" s="26" t="inlineStr">
        <is>
          <t>FALSO</t>
        </is>
      </c>
      <c r="Q2072" s="26" t="inlineStr">
        <is>
          <t>FALSO</t>
        </is>
      </c>
      <c r="R2072" s="149" t="inlineStr">
        <is>
          <t>No Esperado</t>
        </is>
      </c>
      <c r="S2072" s="149" t="inlineStr">
        <is>
          <t>Esperado</t>
        </is>
      </c>
      <c r="T2072" s="149" t="inlineStr">
        <is>
          <t>Dato Válido</t>
        </is>
      </c>
      <c r="U2072" s="149" t="n"/>
    </row>
    <row r="2073" ht="15.75" customHeight="1" s="412">
      <c r="A2073" s="5" t="n">
        <v>1878</v>
      </c>
      <c r="B2073" s="252" t="n">
        <v>182</v>
      </c>
      <c r="C2073" s="246" t="n">
        <v>360</v>
      </c>
      <c r="D2073" s="246" t="n">
        <v>6</v>
      </c>
      <c r="E2073" s="46" t="n">
        <v>43535</v>
      </c>
      <c r="F2073" s="246" t="n">
        <v>5301</v>
      </c>
      <c r="G2073" s="246" t="n">
        <v>7271</v>
      </c>
      <c r="H2073" s="246" t="n">
        <v>6929</v>
      </c>
      <c r="I2073" s="246" t="n"/>
      <c r="J2073" s="47">
        <f>+(((G2073-F2073)-(H2073-F2073))/(H2073-F2073))*100</f>
        <v/>
      </c>
      <c r="K2073" s="51" t="n"/>
      <c r="L2073" s="51" t="n"/>
      <c r="M2073" s="50" t="n"/>
      <c r="O2073" s="295">
        <f>+(H2073-F2073)/10</f>
        <v/>
      </c>
      <c r="P2073" s="26" t="inlineStr">
        <is>
          <t>FALSO</t>
        </is>
      </c>
      <c r="Q2073" s="26" t="inlineStr">
        <is>
          <t>FALSO</t>
        </is>
      </c>
      <c r="R2073" s="149" t="inlineStr">
        <is>
          <t>No Esperado</t>
        </is>
      </c>
      <c r="S2073" s="149" t="inlineStr">
        <is>
          <t>Esperado</t>
        </is>
      </c>
      <c r="T2073" s="149" t="inlineStr">
        <is>
          <t>Dato Válido</t>
        </is>
      </c>
      <c r="U2073" s="149" t="n"/>
    </row>
    <row r="2074" ht="15.75" customHeight="1" s="412">
      <c r="A2074" s="15" t="n">
        <v>2133</v>
      </c>
      <c r="B2074" s="16" t="n">
        <v>179</v>
      </c>
      <c r="C2074" s="52" t="n">
        <v>360</v>
      </c>
      <c r="D2074" s="52" t="n">
        <v>7</v>
      </c>
      <c r="E2074" s="53" t="n">
        <v>43545</v>
      </c>
      <c r="F2074" s="54" t="n">
        <v>5180</v>
      </c>
      <c r="G2074" s="52" t="n">
        <v>7390</v>
      </c>
      <c r="H2074" s="52" t="n">
        <v>7076</v>
      </c>
      <c r="I2074" s="246" t="n"/>
      <c r="J2074" s="47">
        <f>+(((G2074-F2074)-(H2074-F2074))/(H2074-F2074))*100</f>
        <v/>
      </c>
      <c r="K2074" s="51">
        <f>AVERAGE(J2074:J2075)</f>
        <v/>
      </c>
      <c r="L2074" s="51">
        <f>_xlfn.STDEV.S(J2074,J2075)</f>
        <v/>
      </c>
      <c r="M2074" s="50">
        <f>(K2072-K2074)/10</f>
        <v/>
      </c>
      <c r="N2074" s="295">
        <f>(K2068-K2074)/28</f>
        <v/>
      </c>
      <c r="O2074" s="295">
        <f>+(H2074-F2074)/10</f>
        <v/>
      </c>
      <c r="P2074" s="26" t="inlineStr">
        <is>
          <t>FALSO</t>
        </is>
      </c>
      <c r="Q2074" s="26" t="inlineStr">
        <is>
          <t>FALSO</t>
        </is>
      </c>
      <c r="R2074" s="149" t="inlineStr">
        <is>
          <t>No Esperado</t>
        </is>
      </c>
      <c r="S2074" s="149" t="inlineStr">
        <is>
          <t>Esperado</t>
        </is>
      </c>
      <c r="T2074" s="149" t="inlineStr">
        <is>
          <t>Dato Válido</t>
        </is>
      </c>
      <c r="U2074" s="149" t="n"/>
    </row>
    <row r="2075" ht="15.75" customHeight="1" s="412">
      <c r="A2075" s="15" t="n">
        <v>2134</v>
      </c>
      <c r="B2075" s="16" t="n">
        <v>180</v>
      </c>
      <c r="C2075" s="52" t="n">
        <v>360</v>
      </c>
      <c r="D2075" s="52" t="n">
        <v>7</v>
      </c>
      <c r="E2075" s="53" t="n">
        <v>43545</v>
      </c>
      <c r="F2075" s="54" t="n">
        <v>5282</v>
      </c>
      <c r="G2075" s="52" t="n">
        <v>7444</v>
      </c>
      <c r="H2075" s="52" t="n">
        <v>7131</v>
      </c>
      <c r="I2075" s="246" t="n"/>
      <c r="J2075" s="47">
        <f>+(((G2075-F2075)-(H2075-F2075))/(H2075-F2075))*100</f>
        <v/>
      </c>
      <c r="K2075" s="50" t="n"/>
      <c r="L2075" s="50" t="n"/>
      <c r="M2075" s="50" t="n"/>
      <c r="O2075" s="295">
        <f>+(H2075-F2075)/10</f>
        <v/>
      </c>
      <c r="P2075" s="26" t="inlineStr">
        <is>
          <t>FALSO</t>
        </is>
      </c>
      <c r="Q2075" s="26" t="inlineStr">
        <is>
          <t>FALSO</t>
        </is>
      </c>
      <c r="R2075" s="149" t="inlineStr">
        <is>
          <t>No Esperado</t>
        </is>
      </c>
      <c r="S2075" s="149" t="inlineStr">
        <is>
          <t>Esperado</t>
        </is>
      </c>
      <c r="T2075" s="149" t="inlineStr">
        <is>
          <t>Dato Válido</t>
        </is>
      </c>
      <c r="U2075" s="149" t="n"/>
    </row>
    <row r="2076" ht="15.75" customHeight="1" s="412">
      <c r="A2076" s="5" t="n">
        <v>575</v>
      </c>
      <c r="B2076" s="252" t="n">
        <v>225</v>
      </c>
      <c r="C2076" s="201" t="n">
        <v>361</v>
      </c>
      <c r="D2076" s="201" t="n">
        <v>2</v>
      </c>
      <c r="E2076" s="8" t="n">
        <v>43517</v>
      </c>
      <c r="F2076" s="201" t="n">
        <v>5260</v>
      </c>
      <c r="G2076" s="201" t="n">
        <v>8736</v>
      </c>
      <c r="H2076" s="201" t="n">
        <v>7439</v>
      </c>
      <c r="I2076" s="201" t="n">
        <v>9</v>
      </c>
      <c r="J2076" s="9">
        <f>+(((G2076-F2076)-(H2076-F2076))/(H2076-F2076))*100</f>
        <v/>
      </c>
      <c r="K2076" s="33">
        <f>AVERAGE(J2076:J2077)</f>
        <v/>
      </c>
      <c r="L2076" s="33">
        <f>_xlfn.STDEV.S(J2076,J2077)</f>
        <v/>
      </c>
      <c r="M2076" s="13" t="n">
        <v>3</v>
      </c>
      <c r="O2076" s="295">
        <f>+(H2076-F2076)/10</f>
        <v/>
      </c>
      <c r="P2076" s="26" t="inlineStr">
        <is>
          <t>FALSO</t>
        </is>
      </c>
      <c r="Q2076" s="26" t="inlineStr">
        <is>
          <t>FALSO</t>
        </is>
      </c>
      <c r="R2076" s="149" t="inlineStr">
        <is>
          <t>Esperado</t>
        </is>
      </c>
      <c r="S2076" s="149" t="inlineStr">
        <is>
          <t>Esperado</t>
        </is>
      </c>
      <c r="T2076" s="149" t="inlineStr">
        <is>
          <t>Dato Válido</t>
        </is>
      </c>
      <c r="U2076" s="149" t="n"/>
    </row>
    <row r="2077" ht="15.75" customHeight="1" s="412">
      <c r="A2077" s="5" t="n">
        <v>576</v>
      </c>
      <c r="B2077" s="252" t="n">
        <v>226</v>
      </c>
      <c r="C2077" s="201" t="n">
        <v>361</v>
      </c>
      <c r="D2077" s="201" t="n">
        <v>2</v>
      </c>
      <c r="E2077" s="8" t="n">
        <v>43517</v>
      </c>
      <c r="F2077" s="201" t="n">
        <v>5197</v>
      </c>
      <c r="G2077" s="201" t="n">
        <v>8914</v>
      </c>
      <c r="H2077" s="201" t="n">
        <v>7517</v>
      </c>
      <c r="I2077" s="201" t="n"/>
      <c r="J2077" s="9">
        <f>+(((G2077-F2077)-(H2077-F2077))/(H2077-F2077))*100</f>
        <v/>
      </c>
      <c r="K2077" s="13" t="n"/>
      <c r="L2077" s="13" t="n"/>
      <c r="M2077" s="13" t="n"/>
      <c r="O2077" s="295">
        <f>+(H2077-F2077)/10</f>
        <v/>
      </c>
      <c r="P2077" s="26" t="inlineStr">
        <is>
          <t>FALSO</t>
        </is>
      </c>
      <c r="Q2077" s="26" t="inlineStr">
        <is>
          <t>FALSO</t>
        </is>
      </c>
      <c r="R2077" s="149" t="inlineStr">
        <is>
          <t>Esperado</t>
        </is>
      </c>
      <c r="S2077" s="149" t="inlineStr">
        <is>
          <t>Esperado</t>
        </is>
      </c>
      <c r="T2077" s="149" t="inlineStr">
        <is>
          <t>Dato Válido</t>
        </is>
      </c>
      <c r="U2077" s="149" t="n"/>
    </row>
    <row r="2078" ht="15.75" customHeight="1" s="412">
      <c r="A2078" s="5" t="n">
        <v>1229</v>
      </c>
      <c r="B2078" s="252" t="n">
        <v>183</v>
      </c>
      <c r="C2078" s="201" t="n">
        <v>361</v>
      </c>
      <c r="D2078" s="201" t="n">
        <v>4</v>
      </c>
      <c r="E2078" s="8" t="n">
        <v>43524</v>
      </c>
      <c r="F2078" s="201" t="n">
        <v>5192</v>
      </c>
      <c r="G2078" s="201" t="n">
        <v>8887</v>
      </c>
      <c r="H2078" s="201" t="n">
        <v>7905</v>
      </c>
      <c r="I2078" s="201" t="n">
        <v>8</v>
      </c>
      <c r="J2078" s="9">
        <f>+(((G2078-F2078)-(H2078-F2078))/(H2078-F2078))*100</f>
        <v/>
      </c>
      <c r="K2078" s="33">
        <f>AVERAGE(J2078:J2079)</f>
        <v/>
      </c>
      <c r="L2078" s="33">
        <f>_xlfn.STDEV.S(J2078,J2079)</f>
        <v/>
      </c>
      <c r="M2078" s="13" t="n"/>
      <c r="O2078" s="295">
        <f>+(H2078-F2078)/10</f>
        <v/>
      </c>
      <c r="P2078" s="26" t="inlineStr">
        <is>
          <t>VERDADERO</t>
        </is>
      </c>
      <c r="Q2078" s="26" t="inlineStr">
        <is>
          <t>FALSO</t>
        </is>
      </c>
      <c r="R2078" s="149" t="inlineStr">
        <is>
          <t>Esperado</t>
        </is>
      </c>
      <c r="S2078" s="149" t="inlineStr">
        <is>
          <t>Esperado</t>
        </is>
      </c>
      <c r="T2078" s="149" t="inlineStr">
        <is>
          <t>Dato Válido</t>
        </is>
      </c>
      <c r="U2078" s="149" t="n"/>
    </row>
    <row r="2079" ht="15.75" customHeight="1" s="412">
      <c r="A2079" s="5" t="n">
        <v>1230</v>
      </c>
      <c r="B2079" s="252" t="n">
        <v>184</v>
      </c>
      <c r="C2079" s="201" t="n">
        <v>361</v>
      </c>
      <c r="D2079" s="201" t="n">
        <v>4</v>
      </c>
      <c r="E2079" s="8" t="n">
        <v>43524</v>
      </c>
      <c r="F2079" s="201" t="n">
        <v>5243</v>
      </c>
      <c r="G2079" s="201" t="n">
        <v>8752</v>
      </c>
      <c r="H2079" s="201" t="n">
        <v>7857</v>
      </c>
      <c r="I2079" s="201" t="n"/>
      <c r="J2079" s="9">
        <f>+(((G2079-F2079)-(H2079-F2079))/(H2079-F2079))*100</f>
        <v/>
      </c>
      <c r="K2079" s="33" t="n"/>
      <c r="L2079" s="33" t="n"/>
      <c r="M2079" s="13" t="n"/>
      <c r="O2079" s="295">
        <f>+(H2079-F2079)/10</f>
        <v/>
      </c>
      <c r="P2079" s="26" t="inlineStr">
        <is>
          <t>FALSO</t>
        </is>
      </c>
      <c r="Q2079" s="26" t="inlineStr">
        <is>
          <t>FALSO</t>
        </is>
      </c>
      <c r="R2079" s="149" t="inlineStr">
        <is>
          <t>No esperado</t>
        </is>
      </c>
      <c r="S2079" s="149" t="inlineStr">
        <is>
          <t>Esperado</t>
        </is>
      </c>
      <c r="T2079" s="149" t="inlineStr">
        <is>
          <t>Dato Válido</t>
        </is>
      </c>
      <c r="U2079" s="149" t="n"/>
    </row>
    <row r="2080" ht="15.75" customHeight="1" s="412">
      <c r="A2080" s="5" t="n">
        <v>1879</v>
      </c>
      <c r="B2080" s="252" t="n">
        <v>183</v>
      </c>
      <c r="C2080" s="201" t="n">
        <v>361</v>
      </c>
      <c r="D2080" s="201" t="n">
        <v>6</v>
      </c>
      <c r="E2080" s="8" t="n">
        <v>43535</v>
      </c>
      <c r="F2080" s="201" t="n">
        <v>5192</v>
      </c>
      <c r="G2080" s="201" t="n">
        <v>8669</v>
      </c>
      <c r="H2080" s="201" t="n">
        <v>7539</v>
      </c>
      <c r="I2080" s="201" t="n">
        <v>8</v>
      </c>
      <c r="J2080" s="9">
        <f>+(((G2080-F2080)-(H2080-F2080))/(H2080-F2080))*100</f>
        <v/>
      </c>
      <c r="K2080" s="33">
        <f>AVERAGE(J2080:J2081)</f>
        <v/>
      </c>
      <c r="L2080" s="33">
        <f>_xlfn.STDEV.S(J2080,J2081)</f>
        <v/>
      </c>
      <c r="M2080" s="13" t="n"/>
      <c r="O2080" s="295">
        <f>+(H2080-F2080)/10</f>
        <v/>
      </c>
      <c r="P2080" s="26" t="inlineStr">
        <is>
          <t>FALSO</t>
        </is>
      </c>
      <c r="Q2080" s="26" t="inlineStr">
        <is>
          <t>FALSO</t>
        </is>
      </c>
      <c r="R2080" s="149" t="inlineStr">
        <is>
          <t>No esperado</t>
        </is>
      </c>
      <c r="S2080" s="149" t="inlineStr">
        <is>
          <t>No esperado</t>
        </is>
      </c>
      <c r="T2080" s="149" t="inlineStr">
        <is>
          <t>Se descarta</t>
        </is>
      </c>
      <c r="U2080" s="149" t="n"/>
    </row>
    <row r="2081" ht="15.75" customHeight="1" s="412">
      <c r="A2081" s="5" t="n">
        <v>1880</v>
      </c>
      <c r="B2081" s="252" t="n">
        <v>184</v>
      </c>
      <c r="C2081" s="201" t="n">
        <v>361</v>
      </c>
      <c r="D2081" s="201" t="n">
        <v>6</v>
      </c>
      <c r="E2081" s="8" t="n">
        <v>43535</v>
      </c>
      <c r="F2081" s="201" t="n">
        <v>5243</v>
      </c>
      <c r="G2081" s="201" t="n">
        <v>8530</v>
      </c>
      <c r="H2081" s="201" t="n">
        <v>7460</v>
      </c>
      <c r="I2081" s="201" t="n"/>
      <c r="J2081" s="9">
        <f>+(((G2081-F2081)-(H2081-F2081))/(H2081-F2081))*100</f>
        <v/>
      </c>
      <c r="K2081" s="13" t="n"/>
      <c r="L2081" s="13" t="n"/>
      <c r="M2081" s="13" t="n"/>
      <c r="O2081" s="295">
        <f>+(H2081-F2081)/10</f>
        <v/>
      </c>
      <c r="P2081" s="26" t="inlineStr">
        <is>
          <t>FALSO</t>
        </is>
      </c>
      <c r="Q2081" s="26" t="inlineStr">
        <is>
          <t>FALSO</t>
        </is>
      </c>
      <c r="R2081" s="149" t="inlineStr">
        <is>
          <t>No esperado</t>
        </is>
      </c>
      <c r="S2081" s="149" t="inlineStr">
        <is>
          <t>Esperado</t>
        </is>
      </c>
      <c r="T2081" s="149" t="inlineStr">
        <is>
          <t>Se descarta</t>
        </is>
      </c>
      <c r="U2081" s="149" t="n"/>
    </row>
    <row r="2082" ht="15.75" customHeight="1" s="412">
      <c r="A2082" s="15" t="n">
        <v>2547</v>
      </c>
      <c r="B2082" s="16" t="n">
        <v>135</v>
      </c>
      <c r="C2082" s="17" t="n">
        <v>361</v>
      </c>
      <c r="D2082" s="17" t="n">
        <v>9</v>
      </c>
      <c r="E2082" s="18" t="n">
        <v>43557</v>
      </c>
      <c r="F2082" s="19" t="n">
        <v>5240</v>
      </c>
      <c r="G2082" s="17" t="n">
        <v>7994</v>
      </c>
      <c r="H2082" s="17" t="n">
        <v>7553</v>
      </c>
      <c r="I2082" s="201" t="n"/>
      <c r="J2082" s="9">
        <f>+(((G2082-F2082)-(H2082-F2082))/(H2082-F2082))*100</f>
        <v/>
      </c>
      <c r="K2082" s="33">
        <f>AVERAGE(J2082:J2083)</f>
        <v/>
      </c>
      <c r="L2082" s="33">
        <f>_xlfn.STDEV.S(J2082,J2083)</f>
        <v/>
      </c>
      <c r="M2082" s="13" t="n"/>
      <c r="O2082" s="295">
        <f>+(H2082-F2082)/10</f>
        <v/>
      </c>
      <c r="P2082" s="26" t="inlineStr">
        <is>
          <t>FALSO</t>
        </is>
      </c>
      <c r="Q2082" s="26" t="inlineStr">
        <is>
          <t>FALSO</t>
        </is>
      </c>
      <c r="R2082" s="149" t="inlineStr">
        <is>
          <t>Esperado</t>
        </is>
      </c>
      <c r="S2082" s="149" t="inlineStr">
        <is>
          <t>Esperado</t>
        </is>
      </c>
      <c r="T2082" s="149" t="inlineStr">
        <is>
          <t>Dato Válido</t>
        </is>
      </c>
      <c r="U2082" s="149" t="n"/>
    </row>
    <row r="2083" ht="15.75" customHeight="1" s="412">
      <c r="A2083" s="15" t="n">
        <v>2548</v>
      </c>
      <c r="B2083" s="16" t="n">
        <v>136</v>
      </c>
      <c r="C2083" s="17" t="n">
        <v>361</v>
      </c>
      <c r="D2083" s="17" t="n">
        <v>9</v>
      </c>
      <c r="E2083" s="18" t="n">
        <v>43557</v>
      </c>
      <c r="F2083" s="19" t="n">
        <v>5219</v>
      </c>
      <c r="G2083" s="17" t="n">
        <v>8084</v>
      </c>
      <c r="H2083" s="17" t="n">
        <v>7632</v>
      </c>
      <c r="I2083" s="201" t="n"/>
      <c r="J2083" s="9">
        <f>+(((G2083-F2083)-(H2083-F2083))/(H2083-F2083))*100</f>
        <v/>
      </c>
      <c r="K2083" s="13" t="n"/>
      <c r="L2083" s="13" t="n"/>
      <c r="M2083" s="13" t="n"/>
      <c r="O2083" s="295">
        <f>+(H2083-F2083)/10</f>
        <v/>
      </c>
      <c r="P2083" s="26" t="inlineStr">
        <is>
          <t>FALSO</t>
        </is>
      </c>
      <c r="Q2083" s="26" t="inlineStr">
        <is>
          <t>FALSO</t>
        </is>
      </c>
      <c r="R2083" s="149" t="inlineStr">
        <is>
          <t>Esperado</t>
        </is>
      </c>
      <c r="S2083" s="149" t="inlineStr">
        <is>
          <t>Esperado</t>
        </is>
      </c>
      <c r="T2083" s="149" t="inlineStr">
        <is>
          <t>Dato Válido</t>
        </is>
      </c>
      <c r="U2083" s="149" t="n"/>
    </row>
    <row r="2084" ht="15.75" customHeight="1" s="412">
      <c r="A2084" s="15" t="n">
        <v>3197</v>
      </c>
      <c r="B2084" s="16" t="n">
        <v>137</v>
      </c>
      <c r="C2084" s="17" t="n">
        <v>361</v>
      </c>
      <c r="D2084" s="17" t="n">
        <v>12</v>
      </c>
      <c r="E2084" s="18" t="n">
        <v>43577</v>
      </c>
      <c r="F2084" s="19" t="n">
        <v>5220</v>
      </c>
      <c r="G2084" s="17" t="n">
        <v>7590</v>
      </c>
      <c r="H2084" s="17" t="n">
        <v>7217</v>
      </c>
      <c r="I2084" s="17" t="n"/>
      <c r="J2084" s="9">
        <f>+(((G2084-F2084)-(H2084-F2084))/(H2084-F2084))*100</f>
        <v/>
      </c>
      <c r="K2084" s="33">
        <f>AVERAGE(J2084:J2085)</f>
        <v/>
      </c>
      <c r="L2084" s="33">
        <f>_xlfn.STDEV.S(J2084,J2085)</f>
        <v/>
      </c>
      <c r="M2084" s="13">
        <f>(K2082-K2084)/20</f>
        <v/>
      </c>
      <c r="N2084" s="295">
        <f>(K2078-K2084)/53</f>
        <v/>
      </c>
      <c r="O2084" s="295">
        <f>+(H2084-F2084)/10</f>
        <v/>
      </c>
      <c r="P2084" s="26" t="inlineStr">
        <is>
          <t>FALSO</t>
        </is>
      </c>
      <c r="Q2084" s="26" t="inlineStr">
        <is>
          <t>FALSO</t>
        </is>
      </c>
      <c r="R2084" s="149" t="inlineStr">
        <is>
          <t>No esperado</t>
        </is>
      </c>
      <c r="S2084" s="149" t="inlineStr">
        <is>
          <t>Esperado</t>
        </is>
      </c>
      <c r="T2084" s="149" t="inlineStr">
        <is>
          <t>Dato Válido</t>
        </is>
      </c>
      <c r="U2084" s="149" t="n"/>
    </row>
    <row r="2085" ht="15.75" customHeight="1" s="412">
      <c r="A2085" s="15" t="n">
        <v>3198</v>
      </c>
      <c r="B2085" s="16" t="n">
        <v>138</v>
      </c>
      <c r="C2085" s="17" t="n">
        <v>361</v>
      </c>
      <c r="D2085" s="17" t="n">
        <v>12</v>
      </c>
      <c r="E2085" s="18" t="n">
        <v>43577</v>
      </c>
      <c r="F2085" s="19" t="n">
        <v>5222</v>
      </c>
      <c r="G2085" s="17" t="n">
        <v>8185</v>
      </c>
      <c r="H2085" s="17" t="n">
        <v>7792</v>
      </c>
      <c r="I2085" s="17" t="n"/>
      <c r="J2085" s="9">
        <f>+(((G2085-F2085)-(H2085-F2085))/(H2085-F2085))*100</f>
        <v/>
      </c>
      <c r="K2085" s="13" t="n"/>
      <c r="L2085" s="13" t="n"/>
      <c r="M2085" s="13" t="n"/>
      <c r="O2085" s="295">
        <f>+(H2085-F2085)/10</f>
        <v/>
      </c>
      <c r="P2085" s="26" t="inlineStr">
        <is>
          <t>FALSO</t>
        </is>
      </c>
      <c r="Q2085" s="26" t="inlineStr">
        <is>
          <t>VERDADERO</t>
        </is>
      </c>
      <c r="R2085" s="149" t="inlineStr">
        <is>
          <t>Esperado</t>
        </is>
      </c>
      <c r="S2085" s="149" t="inlineStr">
        <is>
          <t>Esperado</t>
        </is>
      </c>
      <c r="T2085" s="149" t="inlineStr">
        <is>
          <t>Dato Válido</t>
        </is>
      </c>
      <c r="U2085" s="149" t="n"/>
    </row>
    <row r="2086" ht="15.75" customHeight="1" s="412">
      <c r="A2086" s="5" t="n">
        <v>577</v>
      </c>
      <c r="B2086" s="252" t="n">
        <v>227</v>
      </c>
      <c r="C2086" s="246" t="n">
        <v>362</v>
      </c>
      <c r="D2086" s="246" t="n">
        <v>2</v>
      </c>
      <c r="E2086" s="46" t="n">
        <v>43517</v>
      </c>
      <c r="F2086" s="246" t="n">
        <v>5247</v>
      </c>
      <c r="G2086" s="246" t="n">
        <v>6953</v>
      </c>
      <c r="H2086" s="246" t="n">
        <v>6536</v>
      </c>
      <c r="I2086" s="246" t="n">
        <v>10</v>
      </c>
      <c r="J2086" s="47">
        <f>+(((G2086-F2086)-(H2086-F2086))/(H2086-F2086))*100</f>
        <v/>
      </c>
      <c r="K2086" s="51">
        <f>AVERAGE(J2086:J2087)</f>
        <v/>
      </c>
      <c r="L2086" s="51">
        <f>_xlfn.STDEV.S(J2086,J2087)</f>
        <v/>
      </c>
      <c r="M2086" s="50" t="n">
        <v>1</v>
      </c>
      <c r="O2086" s="295">
        <f>+(H2086-F2086)/10</f>
        <v/>
      </c>
      <c r="P2086" s="26" t="inlineStr">
        <is>
          <t>VERDADERO</t>
        </is>
      </c>
      <c r="Q2086" s="26" t="inlineStr">
        <is>
          <t>FALSO</t>
        </is>
      </c>
      <c r="R2086" s="149" t="inlineStr">
        <is>
          <t>Esperado</t>
        </is>
      </c>
      <c r="S2086" s="149" t="inlineStr">
        <is>
          <t>Esperado</t>
        </is>
      </c>
      <c r="T2086" s="149" t="inlineStr">
        <is>
          <t>Dato Válido</t>
        </is>
      </c>
      <c r="U2086" s="149" t="n"/>
    </row>
    <row r="2087" ht="15.75" customHeight="1" s="412">
      <c r="A2087" s="5" t="n">
        <v>578</v>
      </c>
      <c r="B2087" s="252" t="n">
        <v>228</v>
      </c>
      <c r="C2087" s="246" t="n">
        <v>362</v>
      </c>
      <c r="D2087" s="246" t="n">
        <v>2</v>
      </c>
      <c r="E2087" s="46" t="n">
        <v>43517</v>
      </c>
      <c r="F2087" s="246" t="n">
        <v>5238</v>
      </c>
      <c r="G2087" s="246" t="n">
        <v>7057</v>
      </c>
      <c r="H2087" s="246" t="n">
        <v>6622</v>
      </c>
      <c r="I2087" s="246" t="n"/>
      <c r="J2087" s="47">
        <f>+(((G2087-F2087)-(H2087-F2087))/(H2087-F2087))*100</f>
        <v/>
      </c>
      <c r="K2087" s="51" t="n"/>
      <c r="L2087" s="51" t="n"/>
      <c r="M2087" s="50" t="n"/>
      <c r="O2087" s="295">
        <f>+(H2087-F2087)/10</f>
        <v/>
      </c>
      <c r="P2087" s="26" t="inlineStr">
        <is>
          <t>FALSO</t>
        </is>
      </c>
      <c r="Q2087" s="26" t="inlineStr">
        <is>
          <t>FALSO</t>
        </is>
      </c>
      <c r="R2087" s="149" t="inlineStr">
        <is>
          <t>Esperado</t>
        </is>
      </c>
      <c r="S2087" s="149" t="inlineStr">
        <is>
          <t>Esperado</t>
        </is>
      </c>
      <c r="T2087" s="149" t="inlineStr">
        <is>
          <t>Dato Válido</t>
        </is>
      </c>
      <c r="U2087" s="149" t="n"/>
    </row>
    <row r="2088" ht="15.75" customHeight="1" s="412">
      <c r="A2088" s="5" t="n">
        <v>1231</v>
      </c>
      <c r="B2088" s="252" t="n">
        <v>185</v>
      </c>
      <c r="C2088" s="246" t="n">
        <v>362</v>
      </c>
      <c r="D2088" s="246" t="n">
        <v>4</v>
      </c>
      <c r="E2088" s="46" t="n">
        <v>43524</v>
      </c>
      <c r="F2088" s="246" t="n">
        <v>5288</v>
      </c>
      <c r="G2088" s="246" t="n">
        <v>6985</v>
      </c>
      <c r="H2088" s="246" t="n">
        <v>6672</v>
      </c>
      <c r="I2088" s="246" t="n">
        <v>6</v>
      </c>
      <c r="J2088" s="47">
        <f>+(((G2088-F2088)-(H2088-F2088))/(H2088-F2088))*100</f>
        <v/>
      </c>
      <c r="K2088" s="51">
        <f>AVERAGE(J2088:J2089)</f>
        <v/>
      </c>
      <c r="L2088" s="51">
        <f>_xlfn.STDEV.S(J2088,J2089)</f>
        <v/>
      </c>
      <c r="M2088" s="50" t="n"/>
      <c r="O2088" s="295">
        <f>+(H2088-F2088)/10</f>
        <v/>
      </c>
      <c r="P2088" s="26" t="inlineStr">
        <is>
          <t>FALSO</t>
        </is>
      </c>
      <c r="Q2088" s="26" t="inlineStr">
        <is>
          <t>FALSO</t>
        </is>
      </c>
      <c r="R2088" s="149" t="inlineStr">
        <is>
          <t>Esperado</t>
        </is>
      </c>
      <c r="S2088" s="149" t="inlineStr">
        <is>
          <t>Esperado</t>
        </is>
      </c>
      <c r="T2088" s="149" t="inlineStr">
        <is>
          <t>Dato Válido</t>
        </is>
      </c>
      <c r="U2088" s="149" t="n"/>
    </row>
    <row r="2089" ht="15.75" customHeight="1" s="412">
      <c r="A2089" s="5" t="n">
        <v>1232</v>
      </c>
      <c r="B2089" s="252" t="n">
        <v>186</v>
      </c>
      <c r="C2089" s="246" t="n">
        <v>362</v>
      </c>
      <c r="D2089" s="246" t="n">
        <v>4</v>
      </c>
      <c r="E2089" s="46" t="n">
        <v>43524</v>
      </c>
      <c r="F2089" s="246" t="n">
        <v>5251</v>
      </c>
      <c r="G2089" s="246" t="n">
        <v>6912</v>
      </c>
      <c r="H2089" s="246" t="n">
        <v>6602</v>
      </c>
      <c r="I2089" s="246" t="n"/>
      <c r="J2089" s="47">
        <f>+(((G2089-F2089)-(H2089-F2089))/(H2089-F2089))*100</f>
        <v/>
      </c>
      <c r="K2089" s="50" t="n"/>
      <c r="L2089" s="50" t="n"/>
      <c r="M2089" s="50" t="n"/>
      <c r="O2089" s="295">
        <f>+(H2089-F2089)/10</f>
        <v/>
      </c>
      <c r="P2089" s="26" t="inlineStr">
        <is>
          <t>FALSO</t>
        </is>
      </c>
      <c r="Q2089" s="26" t="inlineStr">
        <is>
          <t>FALSO</t>
        </is>
      </c>
      <c r="R2089" s="149" t="inlineStr">
        <is>
          <t>Esperado</t>
        </is>
      </c>
      <c r="S2089" s="149" t="inlineStr">
        <is>
          <t>Esperado</t>
        </is>
      </c>
      <c r="T2089" s="149" t="inlineStr">
        <is>
          <t>Dato Válido</t>
        </is>
      </c>
      <c r="U2089" s="149" t="n"/>
    </row>
    <row r="2090" ht="15.75" customHeight="1" s="412">
      <c r="A2090" s="5" t="n">
        <v>1881</v>
      </c>
      <c r="B2090" s="252" t="n">
        <v>185</v>
      </c>
      <c r="C2090" s="246" t="n">
        <v>362</v>
      </c>
      <c r="D2090" s="246" t="n">
        <v>6</v>
      </c>
      <c r="E2090" s="46" t="n">
        <v>43535</v>
      </c>
      <c r="F2090" s="246" t="n">
        <v>5288</v>
      </c>
      <c r="G2090" s="246" t="n">
        <v>6955</v>
      </c>
      <c r="H2090" s="246" t="n">
        <v>6696</v>
      </c>
      <c r="I2090" s="246" t="n">
        <v>7</v>
      </c>
      <c r="J2090" s="47">
        <f>+(((G2090-F2090)-(H2090-F2090))/(H2090-F2090))*100</f>
        <v/>
      </c>
      <c r="K2090" s="51">
        <f>AVERAGE(J2090:J2091)</f>
        <v/>
      </c>
      <c r="L2090" s="51">
        <f>_xlfn.STDEV.S(J2090,J2091)</f>
        <v/>
      </c>
      <c r="M2090" s="50" t="n"/>
      <c r="O2090" s="295">
        <f>+(H2090-F2090)/10</f>
        <v/>
      </c>
      <c r="P2090" s="26" t="inlineStr">
        <is>
          <t>FALSO</t>
        </is>
      </c>
      <c r="Q2090" s="26" t="inlineStr">
        <is>
          <t>FALSO</t>
        </is>
      </c>
      <c r="R2090" s="149" t="inlineStr">
        <is>
          <t>Esperado</t>
        </is>
      </c>
      <c r="S2090" s="149" t="inlineStr">
        <is>
          <t>Esperado</t>
        </is>
      </c>
      <c r="T2090" s="149" t="inlineStr">
        <is>
          <t>Dato Válido</t>
        </is>
      </c>
      <c r="U2090" s="149" t="n"/>
    </row>
    <row r="2091" ht="15.75" customHeight="1" s="412">
      <c r="A2091" s="5" t="n">
        <v>1882</v>
      </c>
      <c r="B2091" s="252" t="n">
        <v>186</v>
      </c>
      <c r="C2091" s="246" t="n">
        <v>362</v>
      </c>
      <c r="D2091" s="246" t="n">
        <v>6</v>
      </c>
      <c r="E2091" s="46" t="n">
        <v>43535</v>
      </c>
      <c r="F2091" s="246" t="n">
        <v>5251</v>
      </c>
      <c r="G2091" s="246" t="n">
        <v>6838</v>
      </c>
      <c r="H2091" s="246" t="n">
        <v>6586</v>
      </c>
      <c r="I2091" s="246" t="n"/>
      <c r="J2091" s="47">
        <f>+(((G2091-F2091)-(H2091-F2091))/(H2091-F2091))*100</f>
        <v/>
      </c>
      <c r="K2091" s="51" t="n"/>
      <c r="L2091" s="51" t="n"/>
      <c r="M2091" s="50" t="n"/>
      <c r="O2091" s="295">
        <f>+(H2091-F2091)/10</f>
        <v/>
      </c>
      <c r="P2091" s="26" t="inlineStr">
        <is>
          <t>FALSO</t>
        </is>
      </c>
      <c r="Q2091" s="26" t="inlineStr">
        <is>
          <t>FALSO</t>
        </is>
      </c>
      <c r="R2091" s="149" t="inlineStr">
        <is>
          <t>No Esperado</t>
        </is>
      </c>
      <c r="S2091" s="149" t="inlineStr">
        <is>
          <t>Esperado</t>
        </is>
      </c>
      <c r="T2091" s="149" t="inlineStr">
        <is>
          <t>Dato Válido</t>
        </is>
      </c>
      <c r="U2091" s="149" t="n"/>
    </row>
    <row r="2092" ht="15.75" customHeight="1" s="412">
      <c r="A2092" s="15" t="n">
        <v>2135</v>
      </c>
      <c r="B2092" s="16" t="n">
        <v>181</v>
      </c>
      <c r="C2092" s="52" t="n">
        <v>362</v>
      </c>
      <c r="D2092" s="52" t="n">
        <v>7</v>
      </c>
      <c r="E2092" s="53" t="n">
        <v>43545</v>
      </c>
      <c r="F2092" s="54" t="n">
        <v>5244</v>
      </c>
      <c r="G2092" s="52" t="n">
        <v>6838</v>
      </c>
      <c r="H2092" s="52" t="n">
        <v>6618</v>
      </c>
      <c r="I2092" s="246" t="n"/>
      <c r="J2092" s="47">
        <f>+(((G2092-F2092)-(H2092-F2092))/(H2092-F2092))*100</f>
        <v/>
      </c>
      <c r="K2092" s="51">
        <f>AVERAGE(J2092:J2093)</f>
        <v/>
      </c>
      <c r="L2092" s="51">
        <f>_xlfn.STDEV.S(J2092,J2093)</f>
        <v/>
      </c>
      <c r="M2092" s="50">
        <f>(K2090-K2092)/10</f>
        <v/>
      </c>
      <c r="N2092" s="295">
        <f>(K2086-K2092)/28</f>
        <v/>
      </c>
      <c r="O2092" s="295">
        <f>+(H2092-F2092)/10</f>
        <v/>
      </c>
      <c r="P2092" s="26" t="inlineStr">
        <is>
          <t>FALSO</t>
        </is>
      </c>
      <c r="Q2092" s="26" t="inlineStr">
        <is>
          <t>FALSO</t>
        </is>
      </c>
      <c r="R2092" s="149" t="inlineStr">
        <is>
          <t>No Esperado</t>
        </is>
      </c>
      <c r="S2092" s="149" t="inlineStr">
        <is>
          <t>Esperado</t>
        </is>
      </c>
      <c r="T2092" s="149" t="inlineStr">
        <is>
          <t>Dato Válido</t>
        </is>
      </c>
      <c r="U2092" s="149" t="n"/>
    </row>
    <row r="2093" ht="15.75" customHeight="1" s="412">
      <c r="A2093" s="15" t="n">
        <v>2136</v>
      </c>
      <c r="B2093" s="16" t="n">
        <v>182</v>
      </c>
      <c r="C2093" s="52" t="n">
        <v>362</v>
      </c>
      <c r="D2093" s="52" t="n">
        <v>7</v>
      </c>
      <c r="E2093" s="53" t="n">
        <v>43545</v>
      </c>
      <c r="F2093" s="54" t="n">
        <v>5301</v>
      </c>
      <c r="G2093" s="52" t="n">
        <v>6896</v>
      </c>
      <c r="H2093" s="52" t="n">
        <v>6679</v>
      </c>
      <c r="I2093" s="246" t="n"/>
      <c r="J2093" s="47">
        <f>+(((G2093-F2093)-(H2093-F2093))/(H2093-F2093))*100</f>
        <v/>
      </c>
      <c r="K2093" s="50" t="n"/>
      <c r="L2093" s="50" t="n"/>
      <c r="M2093" s="50" t="n"/>
      <c r="O2093" s="295">
        <f>+(H2093-F2093)/10</f>
        <v/>
      </c>
      <c r="P2093" s="26" t="inlineStr">
        <is>
          <t>FALSO</t>
        </is>
      </c>
      <c r="Q2093" s="26" t="inlineStr">
        <is>
          <t>VERDADERO</t>
        </is>
      </c>
      <c r="R2093" s="149" t="inlineStr">
        <is>
          <t>Esperado</t>
        </is>
      </c>
      <c r="S2093" s="149" t="inlineStr">
        <is>
          <t>Esperado</t>
        </is>
      </c>
      <c r="T2093" s="149" t="inlineStr">
        <is>
          <t>Dato Válido</t>
        </is>
      </c>
      <c r="U2093" s="149" t="n"/>
    </row>
    <row r="2094" ht="15.75" customHeight="1" s="412">
      <c r="A2094" s="5" t="n">
        <v>579</v>
      </c>
      <c r="B2094" s="252" t="n">
        <v>229</v>
      </c>
      <c r="C2094" s="255" t="n">
        <v>363</v>
      </c>
      <c r="D2094" s="255" t="n">
        <v>2</v>
      </c>
      <c r="E2094" s="58" t="n">
        <v>43517</v>
      </c>
      <c r="F2094" s="255" t="n">
        <v>5205</v>
      </c>
      <c r="G2094" s="255" t="n">
        <v>7981</v>
      </c>
      <c r="H2094" s="255" t="n">
        <v>7015</v>
      </c>
      <c r="I2094" s="255" t="n">
        <v>11</v>
      </c>
      <c r="J2094" s="59">
        <f>+(((G2094-F2094)-(H2094-F2094))/(H2094-F2094))*100</f>
        <v/>
      </c>
      <c r="K2094" s="34">
        <f>AVERAGE(J2094:J2095)</f>
        <v/>
      </c>
      <c r="L2094" s="34">
        <f>_xlfn.STDEV.S(J2094,J2095)</f>
        <v/>
      </c>
      <c r="M2094" s="35" t="n">
        <v>3</v>
      </c>
      <c r="O2094" s="295">
        <f>+(H2094-F2094)/10</f>
        <v/>
      </c>
      <c r="P2094" s="26" t="inlineStr">
        <is>
          <t>FALSO</t>
        </is>
      </c>
      <c r="Q2094" s="26" t="inlineStr">
        <is>
          <t>FALSO</t>
        </is>
      </c>
      <c r="R2094" s="149" t="inlineStr">
        <is>
          <t>Esperado</t>
        </is>
      </c>
      <c r="S2094" s="149" t="inlineStr">
        <is>
          <t>Esperado</t>
        </is>
      </c>
      <c r="T2094" s="149" t="inlineStr">
        <is>
          <t>Dato Válido</t>
        </is>
      </c>
      <c r="U2094" s="149" t="n"/>
    </row>
    <row r="2095" ht="15.75" customHeight="1" s="412">
      <c r="A2095" s="5" t="n">
        <v>580</v>
      </c>
      <c r="B2095" s="252" t="n">
        <v>230</v>
      </c>
      <c r="C2095" s="255" t="n">
        <v>363</v>
      </c>
      <c r="D2095" s="255" t="n">
        <v>2</v>
      </c>
      <c r="E2095" s="58" t="n">
        <v>43517</v>
      </c>
      <c r="F2095" s="255" t="n">
        <v>5171</v>
      </c>
      <c r="G2095" s="255" t="n">
        <v>7764</v>
      </c>
      <c r="H2095" s="255" t="n">
        <v>6861</v>
      </c>
      <c r="I2095" s="255" t="n"/>
      <c r="J2095" s="59">
        <f>+(((G2095-F2095)-(H2095-F2095))/(H2095-F2095))*100</f>
        <v/>
      </c>
      <c r="K2095" s="35" t="n"/>
      <c r="L2095" s="35" t="n"/>
      <c r="M2095" s="35" t="n"/>
      <c r="O2095" s="295">
        <f>+(H2095-F2095)/10</f>
        <v/>
      </c>
      <c r="P2095" s="26" t="inlineStr">
        <is>
          <t>FALSO</t>
        </is>
      </c>
      <c r="Q2095" s="26" t="inlineStr">
        <is>
          <t>FALSO</t>
        </is>
      </c>
      <c r="R2095" s="149" t="inlineStr">
        <is>
          <t>No esperado</t>
        </is>
      </c>
      <c r="S2095" s="149" t="inlineStr">
        <is>
          <t>Esperado</t>
        </is>
      </c>
      <c r="T2095" s="149" t="inlineStr">
        <is>
          <t>Dato Válido</t>
        </is>
      </c>
      <c r="U2095" s="149" t="n"/>
    </row>
    <row r="2096" ht="15.75" customHeight="1" s="412">
      <c r="A2096" s="5" t="n">
        <v>1233</v>
      </c>
      <c r="B2096" s="252" t="n">
        <v>187</v>
      </c>
      <c r="C2096" s="255" t="n">
        <v>363</v>
      </c>
      <c r="D2096" s="255" t="n">
        <v>4</v>
      </c>
      <c r="E2096" s="58" t="n">
        <v>43524</v>
      </c>
      <c r="F2096" s="255" t="n">
        <v>5214</v>
      </c>
      <c r="G2096" s="255" t="n">
        <v>7914</v>
      </c>
      <c r="H2096" s="255" t="n">
        <v>7283</v>
      </c>
      <c r="I2096" s="255" t="n">
        <v>9</v>
      </c>
      <c r="J2096" s="59">
        <f>+(((G2096-F2096)-(H2096-F2096))/(H2096-F2096))*100</f>
        <v/>
      </c>
      <c r="K2096" s="34">
        <f>AVERAGE(J2096:J2097)</f>
        <v/>
      </c>
      <c r="L2096" s="34">
        <f>_xlfn.STDEV.S(J2096,J2097)</f>
        <v/>
      </c>
      <c r="M2096" s="35" t="n"/>
      <c r="O2096" s="295">
        <f>+(H2096-F2096)/10</f>
        <v/>
      </c>
      <c r="P2096" s="26" t="inlineStr">
        <is>
          <t>FALSO</t>
        </is>
      </c>
      <c r="Q2096" s="26" t="inlineStr">
        <is>
          <t>FALSO</t>
        </is>
      </c>
      <c r="R2096" s="149" t="inlineStr">
        <is>
          <t>Esperado</t>
        </is>
      </c>
      <c r="S2096" s="149" t="inlineStr">
        <is>
          <t>Esperado</t>
        </is>
      </c>
      <c r="T2096" s="149" t="inlineStr">
        <is>
          <t>Dato Válido</t>
        </is>
      </c>
      <c r="U2096" s="149" t="n"/>
    </row>
    <row r="2097" ht="15.75" customHeight="1" s="412">
      <c r="A2097" s="5" t="n">
        <v>1234</v>
      </c>
      <c r="B2097" s="252" t="n">
        <v>188</v>
      </c>
      <c r="C2097" s="255" t="n">
        <v>363</v>
      </c>
      <c r="D2097" s="255" t="n">
        <v>4</v>
      </c>
      <c r="E2097" s="58" t="n">
        <v>43524</v>
      </c>
      <c r="F2097" s="255" t="n">
        <v>5267</v>
      </c>
      <c r="G2097" s="255" t="n">
        <v>7874</v>
      </c>
      <c r="H2097" s="255" t="n">
        <v>7219</v>
      </c>
      <c r="I2097" s="255" t="n"/>
      <c r="J2097" s="59">
        <f>+(((G2097-F2097)-(H2097-F2097))/(H2097-F2097))*100</f>
        <v/>
      </c>
      <c r="K2097" s="34" t="n"/>
      <c r="L2097" s="34" t="n"/>
      <c r="M2097" s="35" t="n"/>
      <c r="O2097" s="295">
        <f>+(H2097-F2097)/10</f>
        <v/>
      </c>
      <c r="P2097" s="26" t="inlineStr">
        <is>
          <t>VERDADERO</t>
        </is>
      </c>
      <c r="Q2097" s="26" t="inlineStr">
        <is>
          <t>FALSO</t>
        </is>
      </c>
      <c r="R2097" s="149" t="inlineStr">
        <is>
          <t>No esperado</t>
        </is>
      </c>
      <c r="S2097" s="149" t="inlineStr">
        <is>
          <t>No esperado</t>
        </is>
      </c>
      <c r="T2097" s="149" t="inlineStr">
        <is>
          <t>Dato Válido</t>
        </is>
      </c>
      <c r="U2097" s="149" t="n"/>
    </row>
    <row r="2098" ht="15.75" customHeight="1" s="412">
      <c r="A2098" s="5" t="n">
        <v>1883</v>
      </c>
      <c r="B2098" s="252" t="n">
        <v>187</v>
      </c>
      <c r="C2098" s="255" t="n">
        <v>363</v>
      </c>
      <c r="D2098" s="255" t="n">
        <v>6</v>
      </c>
      <c r="E2098" s="58" t="n">
        <v>43535</v>
      </c>
      <c r="F2098" s="255" t="n">
        <v>5214</v>
      </c>
      <c r="G2098" s="255" t="n">
        <v>8075</v>
      </c>
      <c r="H2098" s="255" t="n">
        <v>7230</v>
      </c>
      <c r="I2098" s="255" t="n">
        <v>10</v>
      </c>
      <c r="J2098" s="59">
        <f>+(((G2098-F2098)-(H2098-F2098))/(H2098-F2098))*100</f>
        <v/>
      </c>
      <c r="K2098" s="34">
        <f>AVERAGE(J2098:J2099)</f>
        <v/>
      </c>
      <c r="L2098" s="34">
        <f>_xlfn.STDEV.S(J2098,J2099)</f>
        <v/>
      </c>
      <c r="M2098" s="35" t="n"/>
      <c r="O2098" s="295">
        <f>+(H2098-F2098)/10</f>
        <v/>
      </c>
      <c r="P2098" s="26" t="inlineStr">
        <is>
          <t>FALSO</t>
        </is>
      </c>
      <c r="Q2098" s="26" t="inlineStr">
        <is>
          <t>FALSO</t>
        </is>
      </c>
      <c r="R2098" s="149" t="inlineStr">
        <is>
          <t>Esperado</t>
        </is>
      </c>
      <c r="S2098" s="149" t="inlineStr">
        <is>
          <t>No esperado</t>
        </is>
      </c>
      <c r="T2098" s="149" t="inlineStr">
        <is>
          <t>Se descarta</t>
        </is>
      </c>
      <c r="U2098" s="149" t="n"/>
    </row>
    <row r="2099" ht="15.75" customHeight="1" s="412">
      <c r="A2099" s="5" t="n">
        <v>1884</v>
      </c>
      <c r="B2099" s="252" t="n">
        <v>188</v>
      </c>
      <c r="C2099" s="255" t="n">
        <v>363</v>
      </c>
      <c r="D2099" s="255" t="n">
        <v>6</v>
      </c>
      <c r="E2099" s="58" t="n">
        <v>43535</v>
      </c>
      <c r="F2099" s="255" t="n">
        <v>5267</v>
      </c>
      <c r="G2099" s="255" t="n">
        <v>7955</v>
      </c>
      <c r="H2099" s="255" t="n">
        <v>7164</v>
      </c>
      <c r="I2099" s="255" t="n"/>
      <c r="J2099" s="59">
        <f>+(((G2099-F2099)-(H2099-F2099))/(H2099-F2099))*100</f>
        <v/>
      </c>
      <c r="K2099" s="35" t="n"/>
      <c r="L2099" s="35" t="n"/>
      <c r="M2099" s="35" t="n"/>
      <c r="O2099" s="295">
        <f>+(H2099-F2099)/10</f>
        <v/>
      </c>
      <c r="P2099" s="26" t="inlineStr">
        <is>
          <t>FALSO</t>
        </is>
      </c>
      <c r="Q2099" s="26" t="inlineStr">
        <is>
          <t>FALSO</t>
        </is>
      </c>
      <c r="R2099" s="149" t="inlineStr">
        <is>
          <t>No esperado</t>
        </is>
      </c>
      <c r="S2099" s="149" t="inlineStr">
        <is>
          <t>Esperado</t>
        </is>
      </c>
      <c r="T2099" s="149" t="inlineStr">
        <is>
          <t>Se descarta</t>
        </is>
      </c>
      <c r="U2099" s="149" t="n"/>
    </row>
    <row r="2100" ht="15.75" customHeight="1" s="412">
      <c r="A2100" s="15" t="n">
        <v>2549</v>
      </c>
      <c r="B2100" s="16" t="n">
        <v>137</v>
      </c>
      <c r="C2100" s="60" t="n">
        <v>363</v>
      </c>
      <c r="D2100" s="60" t="n">
        <v>9</v>
      </c>
      <c r="E2100" s="61" t="n">
        <v>43557</v>
      </c>
      <c r="F2100" s="62" t="n">
        <v>5220</v>
      </c>
      <c r="G2100" s="60" t="n">
        <v>8144</v>
      </c>
      <c r="H2100" s="60" t="n">
        <v>7612</v>
      </c>
      <c r="I2100" s="255" t="n"/>
      <c r="J2100" s="59">
        <f>+(((G2100-F2100)-(H2100-F2100))/(H2100-F2100))*100</f>
        <v/>
      </c>
      <c r="K2100" s="34">
        <f>AVERAGE(J2100:J2101)</f>
        <v/>
      </c>
      <c r="L2100" s="34">
        <f>_xlfn.STDEV.S(J2100,J2101)</f>
        <v/>
      </c>
      <c r="M2100" s="35" t="n"/>
      <c r="O2100" s="295">
        <f>+(H2100-F2100)/10</f>
        <v/>
      </c>
      <c r="P2100" s="26" t="inlineStr">
        <is>
          <t>FALSO</t>
        </is>
      </c>
      <c r="Q2100" s="26" t="inlineStr">
        <is>
          <t>FALSO</t>
        </is>
      </c>
      <c r="R2100" s="149" t="inlineStr">
        <is>
          <t>Esperado</t>
        </is>
      </c>
      <c r="S2100" s="149" t="inlineStr">
        <is>
          <t>Esperado</t>
        </is>
      </c>
      <c r="T2100" s="149" t="inlineStr">
        <is>
          <t>Dato Válido</t>
        </is>
      </c>
      <c r="U2100" s="149" t="n"/>
    </row>
    <row r="2101" ht="15.75" customHeight="1" s="412">
      <c r="A2101" s="15" t="n">
        <v>2550</v>
      </c>
      <c r="B2101" s="16" t="n">
        <v>138</v>
      </c>
      <c r="C2101" s="60" t="n">
        <v>363</v>
      </c>
      <c r="D2101" s="60" t="n">
        <v>9</v>
      </c>
      <c r="E2101" s="61" t="n">
        <v>43557</v>
      </c>
      <c r="F2101" s="62" t="n">
        <v>5222</v>
      </c>
      <c r="G2101" s="60" t="n">
        <v>7945</v>
      </c>
      <c r="H2101" s="60" t="n">
        <v>7460</v>
      </c>
      <c r="I2101" s="255" t="n"/>
      <c r="J2101" s="59">
        <f>+(((G2101-F2101)-(H2101-F2101))/(H2101-F2101))*100</f>
        <v/>
      </c>
      <c r="K2101" s="35" t="n"/>
      <c r="L2101" s="35" t="n"/>
      <c r="M2101" s="35" t="n"/>
      <c r="O2101" s="295">
        <f>+(H2101-F2101)/10</f>
        <v/>
      </c>
      <c r="P2101" s="26" t="inlineStr">
        <is>
          <t>FALSO</t>
        </is>
      </c>
      <c r="Q2101" s="26" t="inlineStr">
        <is>
          <t>FALSO</t>
        </is>
      </c>
      <c r="R2101" s="149" t="inlineStr">
        <is>
          <t>No esperado</t>
        </is>
      </c>
      <c r="S2101" s="149" t="inlineStr">
        <is>
          <t>Esperado</t>
        </is>
      </c>
      <c r="T2101" s="149" t="inlineStr">
        <is>
          <t>Dato Válido</t>
        </is>
      </c>
      <c r="U2101" s="149" t="n"/>
    </row>
    <row r="2102" ht="15.75" customHeight="1" s="412">
      <c r="A2102" s="15" t="n">
        <v>3199</v>
      </c>
      <c r="B2102" s="16" t="n">
        <v>139</v>
      </c>
      <c r="C2102" s="60" t="n">
        <v>363</v>
      </c>
      <c r="D2102" s="60" t="n">
        <v>12</v>
      </c>
      <c r="E2102" s="61" t="n">
        <v>43577</v>
      </c>
      <c r="F2102" s="62" t="n">
        <v>5218</v>
      </c>
      <c r="G2102" s="60" t="n">
        <v>7566</v>
      </c>
      <c r="H2102" s="60" t="n">
        <v>7266</v>
      </c>
      <c r="I2102" s="60" t="n"/>
      <c r="J2102" s="59">
        <f>+(((G2102-F2102)-(H2102-F2102))/(H2102-F2102))*100</f>
        <v/>
      </c>
      <c r="K2102" s="34">
        <f>AVERAGE(J2102:J2103)</f>
        <v/>
      </c>
      <c r="L2102" s="34">
        <f>_xlfn.STDEV.S(J2102,J2103)</f>
        <v/>
      </c>
      <c r="M2102" s="35">
        <f>(K2100-K2102)/20</f>
        <v/>
      </c>
      <c r="N2102" s="295">
        <f>(K2096-K2102)/53</f>
        <v/>
      </c>
      <c r="O2102" s="295">
        <f>+(H2102-F2102)/10</f>
        <v/>
      </c>
      <c r="P2102" s="26" t="inlineStr">
        <is>
          <t>FALSO</t>
        </is>
      </c>
      <c r="Q2102" s="26" t="inlineStr">
        <is>
          <t>VERDADERO</t>
        </is>
      </c>
      <c r="R2102" s="149" t="inlineStr">
        <is>
          <t>No esperado</t>
        </is>
      </c>
      <c r="S2102" s="149" t="inlineStr">
        <is>
          <t>Esperado</t>
        </is>
      </c>
      <c r="T2102" s="149" t="inlineStr">
        <is>
          <t>Dato Válido</t>
        </is>
      </c>
      <c r="U2102" s="149" t="n"/>
    </row>
    <row r="2103" ht="15.75" customHeight="1" s="412">
      <c r="A2103" s="15" t="n">
        <v>3200</v>
      </c>
      <c r="B2103" s="16" t="n">
        <v>140</v>
      </c>
      <c r="C2103" s="60" t="n">
        <v>363</v>
      </c>
      <c r="D2103" s="60" t="n">
        <v>12</v>
      </c>
      <c r="E2103" s="61" t="n">
        <v>43577</v>
      </c>
      <c r="F2103" s="62" t="n">
        <v>5241</v>
      </c>
      <c r="G2103" s="60" t="n">
        <v>7566</v>
      </c>
      <c r="H2103" s="60" t="n">
        <v>7255</v>
      </c>
      <c r="I2103" s="60" t="n"/>
      <c r="J2103" s="59">
        <f>+(((G2103-F2103)-(H2103-F2103))/(H2103-F2103))*100</f>
        <v/>
      </c>
      <c r="K2103" s="35" t="n"/>
      <c r="L2103" s="35" t="n"/>
      <c r="M2103" s="35" t="n"/>
      <c r="O2103" s="295">
        <f>+(H2103-F2103)/10</f>
        <v/>
      </c>
      <c r="P2103" s="26" t="inlineStr">
        <is>
          <t>FALSO</t>
        </is>
      </c>
      <c r="Q2103" s="26" t="inlineStr">
        <is>
          <t>FALSO</t>
        </is>
      </c>
      <c r="R2103" s="149" t="inlineStr">
        <is>
          <t>No esperado</t>
        </is>
      </c>
      <c r="S2103" s="149" t="inlineStr">
        <is>
          <t>Esperado</t>
        </is>
      </c>
      <c r="T2103" s="149" t="inlineStr">
        <is>
          <t>Dato Válido</t>
        </is>
      </c>
      <c r="U2103" s="149" t="n"/>
    </row>
    <row r="2104" ht="15.75" customHeight="1" s="412">
      <c r="A2104" s="5" t="n">
        <v>259</v>
      </c>
      <c r="B2104" s="252" t="n">
        <v>259</v>
      </c>
      <c r="C2104" s="201" t="n">
        <v>364</v>
      </c>
      <c r="D2104" s="201" t="n">
        <v>1</v>
      </c>
      <c r="E2104" s="8" t="n">
        <v>43514</v>
      </c>
      <c r="F2104" s="201" t="n">
        <v>5198</v>
      </c>
      <c r="G2104" s="201" t="n">
        <v>8288</v>
      </c>
      <c r="H2104" s="201" t="n">
        <v>7874</v>
      </c>
      <c r="I2104" s="201" t="n">
        <v>9</v>
      </c>
      <c r="J2104" s="9">
        <f>+(((G2104-F2104)-(H2104-F2104))/(H2104-F2104))*100</f>
        <v/>
      </c>
      <c r="K2104" s="33">
        <f>AVERAGE(J2104:J2105)</f>
        <v/>
      </c>
      <c r="L2104" s="33">
        <f>_xlfn.STDEV.S(J2104,J2105)</f>
        <v/>
      </c>
      <c r="M2104" s="13" t="n">
        <v>1</v>
      </c>
      <c r="O2104" s="295">
        <f>+(H2104-F2104)/10</f>
        <v/>
      </c>
      <c r="P2104" s="26" t="inlineStr">
        <is>
          <t>FALSO</t>
        </is>
      </c>
      <c r="Q2104" s="26" t="inlineStr">
        <is>
          <t>VERDADERO</t>
        </is>
      </c>
      <c r="R2104" s="149" t="inlineStr">
        <is>
          <t>Esperado</t>
        </is>
      </c>
      <c r="S2104" s="149" t="inlineStr">
        <is>
          <t>Esperado</t>
        </is>
      </c>
      <c r="T2104" s="149" t="inlineStr">
        <is>
          <t>Se descarta</t>
        </is>
      </c>
      <c r="U2104" s="149" t="n"/>
    </row>
    <row r="2105" ht="15.75" customHeight="1" s="412">
      <c r="A2105" s="5" t="n">
        <v>260</v>
      </c>
      <c r="B2105" s="252" t="n">
        <v>260</v>
      </c>
      <c r="C2105" s="201" t="n">
        <v>364</v>
      </c>
      <c r="D2105" s="201" t="n">
        <v>1</v>
      </c>
      <c r="E2105" s="8" t="n">
        <v>43514</v>
      </c>
      <c r="F2105" s="201" t="n">
        <v>5247</v>
      </c>
      <c r="G2105" s="201" t="n">
        <v>8185</v>
      </c>
      <c r="H2105" s="201" t="n">
        <v>7806</v>
      </c>
      <c r="I2105" s="201" t="n"/>
      <c r="J2105" s="9">
        <f>+(((G2105-F2105)-(H2105-F2105))/(H2105-F2105))*100</f>
        <v/>
      </c>
      <c r="K2105" s="33" t="n"/>
      <c r="L2105" s="33" t="n"/>
      <c r="M2105" s="13" t="n"/>
      <c r="O2105" s="295">
        <f>+(H2105-F2105)/10</f>
        <v/>
      </c>
      <c r="P2105" s="26" t="inlineStr">
        <is>
          <t>FALSO</t>
        </is>
      </c>
      <c r="Q2105" s="26" t="inlineStr">
        <is>
          <t>FALSO</t>
        </is>
      </c>
      <c r="R2105" s="149" t="inlineStr">
        <is>
          <t>No esperado</t>
        </is>
      </c>
      <c r="S2105" s="149" t="inlineStr">
        <is>
          <t>Esperado</t>
        </is>
      </c>
      <c r="T2105" s="149" t="inlineStr">
        <is>
          <t>Se descarta</t>
        </is>
      </c>
      <c r="U2105" s="149" t="n"/>
    </row>
    <row r="2106" ht="15.75" customHeight="1" s="412">
      <c r="A2106" s="5" t="n">
        <v>913</v>
      </c>
      <c r="B2106" s="252" t="n">
        <v>259</v>
      </c>
      <c r="C2106" s="201" t="n">
        <v>364</v>
      </c>
      <c r="D2106" s="201" t="n">
        <v>3</v>
      </c>
      <c r="E2106" s="8" t="n">
        <v>43521</v>
      </c>
      <c r="F2106" s="201" t="n">
        <v>5198</v>
      </c>
      <c r="G2106" s="201" t="n">
        <v>8342</v>
      </c>
      <c r="H2106" s="201" t="n">
        <v>7782</v>
      </c>
      <c r="I2106" s="201" t="n">
        <v>8</v>
      </c>
      <c r="J2106" s="9">
        <f>+(((G2106-F2106)-(H2106-F2106))/(H2106-F2106))*100</f>
        <v/>
      </c>
      <c r="K2106" s="33">
        <f>AVERAGE(J2106:J2107)</f>
        <v/>
      </c>
      <c r="L2106" s="33">
        <f>_xlfn.STDEV.S(J2106,J2107)</f>
        <v/>
      </c>
      <c r="M2106" s="13" t="n"/>
      <c r="O2106" s="295">
        <f>+(H2106-F2106)/10</f>
        <v/>
      </c>
      <c r="P2106" s="26" t="inlineStr">
        <is>
          <t>FALSO</t>
        </is>
      </c>
      <c r="Q2106" s="26" t="inlineStr">
        <is>
          <t>FALSO</t>
        </is>
      </c>
      <c r="R2106" s="149" t="inlineStr">
        <is>
          <t>Esperado</t>
        </is>
      </c>
      <c r="S2106" s="149" t="inlineStr">
        <is>
          <t>No esperado</t>
        </is>
      </c>
      <c r="T2106" s="149" t="inlineStr">
        <is>
          <t>Se descarta</t>
        </is>
      </c>
      <c r="U2106" s="149" t="n"/>
    </row>
    <row r="2107" ht="15.75" customHeight="1" s="412">
      <c r="A2107" s="5" t="n">
        <v>914</v>
      </c>
      <c r="B2107" s="252" t="n">
        <v>260</v>
      </c>
      <c r="C2107" s="201" t="n">
        <v>364</v>
      </c>
      <c r="D2107" s="201" t="n">
        <v>3</v>
      </c>
      <c r="E2107" s="8" t="n">
        <v>43521</v>
      </c>
      <c r="F2107" s="201" t="n">
        <v>5247</v>
      </c>
      <c r="G2107" s="201" t="n">
        <v>8284</v>
      </c>
      <c r="H2107" s="201" t="n">
        <v>7721</v>
      </c>
      <c r="I2107" s="201" t="n"/>
      <c r="J2107" s="9">
        <f>+(((G2107-F2107)-(H2107-F2107))/(H2107-F2107))*100</f>
        <v/>
      </c>
      <c r="K2107" s="13" t="n"/>
      <c r="L2107" s="13" t="n"/>
      <c r="M2107" s="13" t="n"/>
      <c r="O2107" s="295">
        <f>+(H2107-F2107)/10</f>
        <v/>
      </c>
      <c r="P2107" s="26" t="inlineStr">
        <is>
          <t>FALSO</t>
        </is>
      </c>
      <c r="Q2107" s="26" t="inlineStr">
        <is>
          <t>FALSO</t>
        </is>
      </c>
      <c r="R2107" s="149" t="inlineStr">
        <is>
          <t>No esperado</t>
        </is>
      </c>
      <c r="S2107" s="149" t="inlineStr">
        <is>
          <t>No esperado</t>
        </is>
      </c>
      <c r="T2107" s="149" t="inlineStr">
        <is>
          <t>Se descarta</t>
        </is>
      </c>
      <c r="U2107" s="149" t="n"/>
    </row>
    <row r="2108" ht="15.75" customHeight="1" s="412">
      <c r="A2108" s="5" t="n">
        <v>1563</v>
      </c>
      <c r="B2108" s="252" t="n">
        <v>259</v>
      </c>
      <c r="C2108" s="201" t="n">
        <v>364</v>
      </c>
      <c r="D2108" s="201" t="n">
        <v>5</v>
      </c>
      <c r="E2108" s="8" t="n">
        <v>43531</v>
      </c>
      <c r="F2108" s="201" t="n">
        <v>5198</v>
      </c>
      <c r="G2108" s="201" t="n">
        <v>8294</v>
      </c>
      <c r="H2108" s="201" t="n">
        <v>7826</v>
      </c>
      <c r="I2108" s="201" t="n">
        <v>7</v>
      </c>
      <c r="J2108" s="9">
        <f>+(((G2108-F2108)-(H2108-F2108))/(H2108-F2108))*100</f>
        <v/>
      </c>
      <c r="K2108" s="33">
        <f>AVERAGE(J2108:J2109)</f>
        <v/>
      </c>
      <c r="L2108" s="33">
        <f>_xlfn.STDEV.S(J2108,J2109)</f>
        <v/>
      </c>
      <c r="M2108" s="13" t="n"/>
      <c r="O2108" s="295">
        <f>+(H2108-F2108)/10</f>
        <v/>
      </c>
      <c r="P2108" s="26" t="inlineStr">
        <is>
          <t>FALSO</t>
        </is>
      </c>
      <c r="Q2108" s="26" t="inlineStr">
        <is>
          <t>FALSO</t>
        </is>
      </c>
      <c r="R2108" s="149" t="inlineStr">
        <is>
          <t>Esperado</t>
        </is>
      </c>
      <c r="S2108" s="149" t="inlineStr">
        <is>
          <t>Esperado</t>
        </is>
      </c>
      <c r="T2108" s="149" t="inlineStr">
        <is>
          <t>Se descarta</t>
        </is>
      </c>
      <c r="U2108" s="149" t="n"/>
    </row>
    <row r="2109" ht="15.75" customHeight="1" s="412">
      <c r="A2109" s="5" t="n">
        <v>1564</v>
      </c>
      <c r="B2109" s="252" t="n">
        <v>260</v>
      </c>
      <c r="C2109" s="201" t="n">
        <v>364</v>
      </c>
      <c r="D2109" s="201" t="n">
        <v>5</v>
      </c>
      <c r="E2109" s="8" t="n">
        <v>43531</v>
      </c>
      <c r="F2109" s="201" t="n">
        <v>5247</v>
      </c>
      <c r="G2109" s="201" t="n">
        <v>8622</v>
      </c>
      <c r="H2109" s="201" t="n">
        <v>8097</v>
      </c>
      <c r="I2109" s="201" t="n"/>
      <c r="J2109" s="9">
        <f>+(((G2109-F2109)-(H2109-F2109))/(H2109-F2109))*100</f>
        <v/>
      </c>
      <c r="K2109" s="33" t="n"/>
      <c r="L2109" s="33" t="n"/>
      <c r="M2109" s="13" t="n"/>
      <c r="O2109" s="295">
        <f>+(H2109-F2109)/10</f>
        <v/>
      </c>
      <c r="P2109" s="26" t="inlineStr">
        <is>
          <t>FALSO</t>
        </is>
      </c>
      <c r="Q2109" s="26" t="inlineStr">
        <is>
          <t>FALSO</t>
        </is>
      </c>
      <c r="R2109" s="149" t="inlineStr">
        <is>
          <t>Esperado</t>
        </is>
      </c>
      <c r="S2109" s="149" t="inlineStr">
        <is>
          <t>Esperado</t>
        </is>
      </c>
      <c r="T2109" s="149" t="inlineStr">
        <is>
          <t>Se descarta</t>
        </is>
      </c>
      <c r="U2109" s="149" t="n"/>
    </row>
    <row r="2110" ht="15.75" customHeight="1" s="412">
      <c r="A2110" s="15" t="n">
        <v>2137</v>
      </c>
      <c r="B2110" s="16" t="n">
        <v>183</v>
      </c>
      <c r="C2110" s="17" t="n">
        <v>364</v>
      </c>
      <c r="D2110" s="17" t="n">
        <v>7</v>
      </c>
      <c r="E2110" s="18" t="n">
        <v>43545</v>
      </c>
      <c r="F2110" s="19" t="n">
        <v>5192</v>
      </c>
      <c r="G2110" s="17" t="n">
        <v>8540</v>
      </c>
      <c r="H2110" s="17" t="n">
        <v>8139</v>
      </c>
      <c r="I2110" s="201" t="n"/>
      <c r="J2110" s="9">
        <f>+(((G2110-F2110)-(H2110-F2110))/(H2110-F2110))*100</f>
        <v/>
      </c>
      <c r="K2110" s="33">
        <f>AVERAGE(J2110:J2111)</f>
        <v/>
      </c>
      <c r="L2110" s="33">
        <f>_xlfn.STDEV.S(J2110,J2111)</f>
        <v/>
      </c>
      <c r="M2110" s="13">
        <f>(K2108-K2110)/14</f>
        <v/>
      </c>
      <c r="N2110" s="50">
        <f>(K2104-K2110)/31</f>
        <v/>
      </c>
      <c r="O2110" s="295">
        <f>+(H2110-F2110)/10</f>
        <v/>
      </c>
      <c r="P2110" s="26" t="inlineStr">
        <is>
          <t>FALSO</t>
        </is>
      </c>
      <c r="Q2110" s="26" t="inlineStr">
        <is>
          <t>FALSO</t>
        </is>
      </c>
      <c r="R2110" s="149" t="inlineStr">
        <is>
          <t>Esperado</t>
        </is>
      </c>
      <c r="S2110" s="149" t="inlineStr">
        <is>
          <t>Esperado</t>
        </is>
      </c>
      <c r="T2110" s="149" t="inlineStr">
        <is>
          <t>Se descarta</t>
        </is>
      </c>
      <c r="U2110" s="149" t="n"/>
    </row>
    <row r="2111" ht="15.75" customHeight="1" s="412">
      <c r="A2111" s="15" t="n">
        <v>2138</v>
      </c>
      <c r="B2111" s="16" t="n">
        <v>184</v>
      </c>
      <c r="C2111" s="17" t="n">
        <v>364</v>
      </c>
      <c r="D2111" s="17" t="n">
        <v>7</v>
      </c>
      <c r="E2111" s="18" t="n">
        <v>43545</v>
      </c>
      <c r="F2111" s="19" t="n">
        <v>5243</v>
      </c>
      <c r="G2111" s="17" t="n">
        <v>8383</v>
      </c>
      <c r="H2111" s="17" t="n">
        <v>8004</v>
      </c>
      <c r="I2111" s="201" t="n"/>
      <c r="J2111" s="9">
        <f>+(((G2111-F2111)-(H2111-F2111))/(H2111-F2111))*100</f>
        <v/>
      </c>
      <c r="K2111" s="13" t="n"/>
      <c r="L2111" s="13" t="n"/>
      <c r="M2111" s="13" t="n"/>
      <c r="O2111" s="295">
        <f>+(H2111-F2111)/10</f>
        <v/>
      </c>
      <c r="P2111" s="26" t="inlineStr">
        <is>
          <t>FALSO</t>
        </is>
      </c>
      <c r="Q2111" s="26" t="inlineStr">
        <is>
          <t>FALSO</t>
        </is>
      </c>
      <c r="R2111" s="149" t="inlineStr">
        <is>
          <t>No esperado</t>
        </is>
      </c>
      <c r="S2111" s="149" t="inlineStr">
        <is>
          <t>Esperado</t>
        </is>
      </c>
      <c r="T2111" s="149" t="inlineStr">
        <is>
          <t>Se descarta</t>
        </is>
      </c>
      <c r="U2111" s="149" t="n"/>
    </row>
    <row r="2112" ht="15.75" customHeight="1" s="412">
      <c r="A2112" s="5" t="n">
        <v>261</v>
      </c>
      <c r="B2112" s="252" t="n">
        <v>261</v>
      </c>
      <c r="C2112" s="246" t="n">
        <v>365</v>
      </c>
      <c r="D2112" s="246" t="n">
        <v>1</v>
      </c>
      <c r="E2112" s="46" t="n">
        <v>43514</v>
      </c>
      <c r="F2112" s="246" t="n">
        <v>5229</v>
      </c>
      <c r="G2112" s="246" t="n">
        <v>8126</v>
      </c>
      <c r="H2112" s="246" t="n">
        <v>7632</v>
      </c>
      <c r="I2112" s="246" t="n">
        <v>10</v>
      </c>
      <c r="J2112" s="47">
        <f>+(((G2112-F2112)-(H2112-F2112))/(H2112-F2112))*100</f>
        <v/>
      </c>
      <c r="K2112" s="51">
        <f>AVERAGE(J2112:J2113)</f>
        <v/>
      </c>
      <c r="L2112" s="51">
        <f>_xlfn.STDEV.S(J2112,J2113)</f>
        <v/>
      </c>
      <c r="M2112" s="50" t="n">
        <v>1</v>
      </c>
      <c r="O2112" s="295">
        <f>+(H2112-F2112)/10</f>
        <v/>
      </c>
      <c r="P2112" s="26" t="inlineStr">
        <is>
          <t>FALSO</t>
        </is>
      </c>
      <c r="Q2112" s="26" t="inlineStr">
        <is>
          <t>FALSO</t>
        </is>
      </c>
      <c r="R2112" s="149" t="inlineStr">
        <is>
          <t>Esperado</t>
        </is>
      </c>
      <c r="S2112" s="149" t="inlineStr">
        <is>
          <t>Esperado</t>
        </is>
      </c>
      <c r="T2112" s="149" t="inlineStr">
        <is>
          <t>Se descarta</t>
        </is>
      </c>
      <c r="U2112" s="149" t="n"/>
    </row>
    <row r="2113" ht="15.75" customHeight="1" s="412">
      <c r="A2113" s="5" t="n">
        <v>262</v>
      </c>
      <c r="B2113" s="252" t="n">
        <v>262</v>
      </c>
      <c r="C2113" s="246" t="n">
        <v>365</v>
      </c>
      <c r="D2113" s="246" t="n">
        <v>1</v>
      </c>
      <c r="E2113" s="46" t="n">
        <v>43514</v>
      </c>
      <c r="F2113" s="246" t="n">
        <v>5194</v>
      </c>
      <c r="G2113" s="246" t="n">
        <v>8289</v>
      </c>
      <c r="H2113" s="246" t="n">
        <v>7792</v>
      </c>
      <c r="I2113" s="246" t="n"/>
      <c r="J2113" s="47">
        <f>+(((G2113-F2113)-(H2113-F2113))/(H2113-F2113))*100</f>
        <v/>
      </c>
      <c r="K2113" s="50" t="n"/>
      <c r="L2113" s="50" t="n"/>
      <c r="M2113" s="50" t="n"/>
      <c r="O2113" s="295">
        <f>+(H2113-F2113)/10</f>
        <v/>
      </c>
      <c r="P2113" s="26" t="inlineStr">
        <is>
          <t>FALSO</t>
        </is>
      </c>
      <c r="Q2113" s="26" t="inlineStr">
        <is>
          <t>FALSO</t>
        </is>
      </c>
      <c r="R2113" s="149" t="inlineStr">
        <is>
          <t>Esperado</t>
        </is>
      </c>
      <c r="S2113" s="149" t="inlineStr">
        <is>
          <t>Esperado</t>
        </is>
      </c>
      <c r="T2113" s="149" t="inlineStr">
        <is>
          <t>Se descarta</t>
        </is>
      </c>
      <c r="U2113" s="149" t="n"/>
    </row>
    <row r="2114" ht="15.75" customHeight="1" s="412">
      <c r="A2114" s="5" t="n">
        <v>915</v>
      </c>
      <c r="B2114" s="252" t="n">
        <v>261</v>
      </c>
      <c r="C2114" s="246" t="n">
        <v>365</v>
      </c>
      <c r="D2114" s="246" t="n">
        <v>3</v>
      </c>
      <c r="E2114" s="46" t="n">
        <v>43521</v>
      </c>
      <c r="F2114" s="246" t="n">
        <v>5229</v>
      </c>
      <c r="G2114" s="246" t="n">
        <v>8893</v>
      </c>
      <c r="H2114" s="246" t="n">
        <v>8042</v>
      </c>
      <c r="I2114" s="246" t="n">
        <v>9</v>
      </c>
      <c r="J2114" s="47">
        <f>+(((G2114-F2114)-(H2114-F2114))/(H2114-F2114))*100</f>
        <v/>
      </c>
      <c r="K2114" s="51">
        <f>AVERAGE(J2114:J2115)</f>
        <v/>
      </c>
      <c r="L2114" s="51">
        <f>_xlfn.STDEV.S(J2114,J2115)</f>
        <v/>
      </c>
      <c r="M2114" s="50" t="n"/>
      <c r="O2114" s="295">
        <f>+(H2114-F2114)/10</f>
        <v/>
      </c>
      <c r="P2114" s="26" t="inlineStr">
        <is>
          <t>FALSO</t>
        </is>
      </c>
      <c r="Q2114" s="26" t="inlineStr">
        <is>
          <t>FALSO</t>
        </is>
      </c>
      <c r="R2114" s="149" t="inlineStr">
        <is>
          <t>Esperado</t>
        </is>
      </c>
      <c r="S2114" s="149" t="inlineStr">
        <is>
          <t>No esperado</t>
        </is>
      </c>
      <c r="T2114" s="149" t="inlineStr">
        <is>
          <t>Se descarta</t>
        </is>
      </c>
      <c r="U2114" s="149" t="n"/>
    </row>
    <row r="2115" ht="15.75" customHeight="1" s="412">
      <c r="A2115" s="5" t="n">
        <v>916</v>
      </c>
      <c r="B2115" s="252" t="n">
        <v>262</v>
      </c>
      <c r="C2115" s="246" t="n">
        <v>365</v>
      </c>
      <c r="D2115" s="246" t="n">
        <v>3</v>
      </c>
      <c r="E2115" s="46" t="n">
        <v>43521</v>
      </c>
      <c r="F2115" s="246" t="n">
        <v>5194</v>
      </c>
      <c r="G2115" s="246" t="n">
        <v>9029</v>
      </c>
      <c r="H2115" s="246" t="n">
        <v>8118</v>
      </c>
      <c r="I2115" s="246" t="n"/>
      <c r="J2115" s="47">
        <f>+(((G2115-F2115)-(H2115-F2115))/(H2115-F2115))*100</f>
        <v/>
      </c>
      <c r="K2115" s="51" t="n"/>
      <c r="L2115" s="51" t="n"/>
      <c r="M2115" s="50" t="n"/>
      <c r="O2115" s="295">
        <f>+(H2115-F2115)/10</f>
        <v/>
      </c>
      <c r="P2115" s="26" t="inlineStr">
        <is>
          <t>FALSO</t>
        </is>
      </c>
      <c r="Q2115" s="26" t="inlineStr">
        <is>
          <t>FALSO</t>
        </is>
      </c>
      <c r="R2115" s="149" t="inlineStr">
        <is>
          <t>Esperado</t>
        </is>
      </c>
      <c r="S2115" s="149" t="inlineStr">
        <is>
          <t>Esperado</t>
        </is>
      </c>
      <c r="T2115" s="149" t="inlineStr">
        <is>
          <t>Se descarta</t>
        </is>
      </c>
      <c r="U2115" s="149" t="n"/>
    </row>
    <row r="2116" ht="15.75" customHeight="1" s="412">
      <c r="A2116" s="5" t="n">
        <v>1565</v>
      </c>
      <c r="B2116" s="252" t="n">
        <v>261</v>
      </c>
      <c r="C2116" s="246" t="n">
        <v>365</v>
      </c>
      <c r="D2116" s="246" t="n">
        <v>5</v>
      </c>
      <c r="E2116" s="46" t="n">
        <v>43531</v>
      </c>
      <c r="F2116" s="246" t="n">
        <v>5229</v>
      </c>
      <c r="G2116" s="246" t="n">
        <v>9174</v>
      </c>
      <c r="H2116" s="246" t="n">
        <v>8404</v>
      </c>
      <c r="I2116" s="246" t="n">
        <v>7</v>
      </c>
      <c r="J2116" s="47">
        <f>+(((G2116-F2116)-(H2116-F2116))/(H2116-F2116))*100</f>
        <v/>
      </c>
      <c r="K2116" s="51">
        <f>AVERAGE(J2116:J2117)</f>
        <v/>
      </c>
      <c r="L2116" s="51">
        <f>_xlfn.STDEV.S(J2116,J2117)</f>
        <v/>
      </c>
      <c r="M2116" s="50" t="n"/>
      <c r="O2116" s="295">
        <f>+(H2116-F2116)/10</f>
        <v/>
      </c>
      <c r="P2116" s="26" t="inlineStr">
        <is>
          <t>FALSO</t>
        </is>
      </c>
      <c r="Q2116" s="26" t="inlineStr">
        <is>
          <t>FALSO</t>
        </is>
      </c>
      <c r="R2116" s="149" t="inlineStr">
        <is>
          <t>Esperado</t>
        </is>
      </c>
      <c r="S2116" s="149" t="inlineStr">
        <is>
          <t>Esperado</t>
        </is>
      </c>
      <c r="T2116" s="149" t="inlineStr">
        <is>
          <t>Se descarta</t>
        </is>
      </c>
      <c r="U2116" s="149" t="n"/>
    </row>
    <row r="2117" ht="15.75" customHeight="1" s="412">
      <c r="A2117" s="5" t="n">
        <v>1566</v>
      </c>
      <c r="B2117" s="252" t="n">
        <v>262</v>
      </c>
      <c r="C2117" s="246" t="n">
        <v>365</v>
      </c>
      <c r="D2117" s="246" t="n">
        <v>5</v>
      </c>
      <c r="E2117" s="46" t="n">
        <v>43531</v>
      </c>
      <c r="F2117" s="246" t="n">
        <v>5194</v>
      </c>
      <c r="G2117" s="246" t="n">
        <v>8815</v>
      </c>
      <c r="H2117" s="246" t="n">
        <v>8125</v>
      </c>
      <c r="I2117" s="246" t="n"/>
      <c r="J2117" s="47">
        <f>+(((G2117-F2117)-(H2117-F2117))/(H2117-F2117))*100</f>
        <v/>
      </c>
      <c r="K2117" s="50" t="n"/>
      <c r="L2117" s="50" t="n"/>
      <c r="M2117" s="50" t="n"/>
      <c r="O2117" s="295">
        <f>+(H2117-F2117)/10</f>
        <v/>
      </c>
      <c r="P2117" s="26" t="inlineStr">
        <is>
          <t>FALSO</t>
        </is>
      </c>
      <c r="Q2117" s="26" t="inlineStr">
        <is>
          <t>FALSO</t>
        </is>
      </c>
      <c r="R2117" s="149" t="inlineStr">
        <is>
          <t>No esperado</t>
        </is>
      </c>
      <c r="S2117" s="149" t="inlineStr">
        <is>
          <t>Esperado</t>
        </is>
      </c>
      <c r="T2117" s="149" t="inlineStr">
        <is>
          <t>Se descarta</t>
        </is>
      </c>
      <c r="U2117" s="149" t="n"/>
    </row>
    <row r="2118" ht="15.75" customHeight="1" s="412">
      <c r="A2118" s="15" t="n">
        <v>2139</v>
      </c>
      <c r="B2118" s="16" t="n">
        <v>185</v>
      </c>
      <c r="C2118" s="52" t="n">
        <v>365</v>
      </c>
      <c r="D2118" s="52" t="n">
        <v>7</v>
      </c>
      <c r="E2118" s="53" t="n">
        <v>43545</v>
      </c>
      <c r="F2118" s="54" t="n">
        <v>5288</v>
      </c>
      <c r="G2118" s="52" t="n">
        <v>8995</v>
      </c>
      <c r="H2118" s="52" t="n">
        <v>8435</v>
      </c>
      <c r="I2118" s="246" t="n"/>
      <c r="J2118" s="47">
        <f>+(((G2118-F2118)-(H2118-F2118))/(H2118-F2118))*100</f>
        <v/>
      </c>
      <c r="K2118" s="51">
        <f>AVERAGE(J2118:J2119)</f>
        <v/>
      </c>
      <c r="L2118" s="51">
        <f>_xlfn.STDEV.S(J2118,J2119)</f>
        <v/>
      </c>
      <c r="M2118" s="50" t="n"/>
      <c r="O2118" s="295">
        <f>+(H2118-F2118)/10</f>
        <v/>
      </c>
      <c r="P2118" s="26" t="inlineStr">
        <is>
          <t>FALSO</t>
        </is>
      </c>
      <c r="Q2118" s="26" t="inlineStr">
        <is>
          <t>FALSO</t>
        </is>
      </c>
      <c r="R2118" s="149" t="inlineStr">
        <is>
          <t>Esperado</t>
        </is>
      </c>
      <c r="S2118" s="149" t="inlineStr">
        <is>
          <t>Esperado</t>
        </is>
      </c>
      <c r="T2118" s="149" t="inlineStr">
        <is>
          <t>Se descarta</t>
        </is>
      </c>
      <c r="U2118" s="149" t="n"/>
    </row>
    <row r="2119" ht="15.75" customHeight="1" s="412">
      <c r="A2119" s="15" t="n">
        <v>2140</v>
      </c>
      <c r="B2119" s="16" t="n">
        <v>186</v>
      </c>
      <c r="C2119" s="52" t="n">
        <v>365</v>
      </c>
      <c r="D2119" s="52" t="n">
        <v>7</v>
      </c>
      <c r="E2119" s="53" t="n">
        <v>43545</v>
      </c>
      <c r="F2119" s="54" t="n">
        <v>5251</v>
      </c>
      <c r="G2119" s="52" t="n">
        <v>8842</v>
      </c>
      <c r="H2119" s="52" t="n">
        <v>8322</v>
      </c>
      <c r="I2119" s="246" t="n"/>
      <c r="J2119" s="47">
        <f>+(((G2119-F2119)-(H2119-F2119))/(H2119-F2119))*100</f>
        <v/>
      </c>
      <c r="K2119" s="50" t="n"/>
      <c r="L2119" s="50" t="n"/>
      <c r="M2119" s="50" t="n"/>
      <c r="O2119" s="295">
        <f>+(H2119-F2119)/10</f>
        <v/>
      </c>
      <c r="P2119" s="26" t="inlineStr">
        <is>
          <t>FALSO</t>
        </is>
      </c>
      <c r="Q2119" s="26" t="inlineStr">
        <is>
          <t>FALSO</t>
        </is>
      </c>
      <c r="R2119" s="149" t="inlineStr">
        <is>
          <t>No esperado</t>
        </is>
      </c>
      <c r="S2119" s="149" t="inlineStr">
        <is>
          <t>Esperado</t>
        </is>
      </c>
      <c r="T2119" s="149" t="inlineStr">
        <is>
          <t>Se descarta</t>
        </is>
      </c>
      <c r="U2119" s="149" t="n"/>
    </row>
    <row r="2120" ht="15.75" customHeight="1" s="412">
      <c r="A2120" s="15" t="n">
        <v>2711</v>
      </c>
      <c r="B2120" s="16" t="n">
        <v>83</v>
      </c>
      <c r="C2120" s="52" t="n">
        <v>365</v>
      </c>
      <c r="D2120" s="52" t="n">
        <v>10</v>
      </c>
      <c r="E2120" s="53" t="n">
        <v>43564</v>
      </c>
      <c r="F2120" s="54" t="n">
        <v>5294</v>
      </c>
      <c r="G2120" s="52" t="n">
        <v>8087</v>
      </c>
      <c r="H2120" s="52" t="n">
        <v>7740</v>
      </c>
      <c r="I2120" s="52" t="n"/>
      <c r="J2120" s="47">
        <f>+(((G2120-F2120)-(H2120-F2120))/(H2120-F2120))*100</f>
        <v/>
      </c>
      <c r="K2120" s="51">
        <f>AVERAGE(J2120:J2121)</f>
        <v/>
      </c>
      <c r="L2120" s="51">
        <f>_xlfn.STDEV.S(J2120,J2121)</f>
        <v/>
      </c>
      <c r="M2120" s="50">
        <f>(K2118-K2120)/19</f>
        <v/>
      </c>
      <c r="N2120" s="295">
        <f>(K2114-K2120)/43</f>
        <v/>
      </c>
      <c r="O2120" s="295">
        <f>+(H2120-F2120)/10</f>
        <v/>
      </c>
      <c r="P2120" s="26" t="inlineStr">
        <is>
          <t>FALSO</t>
        </is>
      </c>
      <c r="Q2120" s="26" t="inlineStr">
        <is>
          <t>VERDADERO</t>
        </is>
      </c>
      <c r="R2120" s="149" t="inlineStr">
        <is>
          <t>No esperado</t>
        </is>
      </c>
      <c r="S2120" s="149" t="inlineStr">
        <is>
          <t>Esperado</t>
        </is>
      </c>
      <c r="T2120" s="149" t="inlineStr">
        <is>
          <t>Se descarta</t>
        </is>
      </c>
      <c r="U2120" s="149" t="n"/>
    </row>
    <row r="2121" ht="15.75" customHeight="1" s="412">
      <c r="A2121" s="15" t="n">
        <v>2712</v>
      </c>
      <c r="B2121" s="16" t="n">
        <v>84</v>
      </c>
      <c r="C2121" s="52" t="n">
        <v>365</v>
      </c>
      <c r="D2121" s="52" t="n">
        <v>10</v>
      </c>
      <c r="E2121" s="53" t="n">
        <v>43564</v>
      </c>
      <c r="F2121" s="54" t="n">
        <v>5375</v>
      </c>
      <c r="G2121" s="52" t="n">
        <v>8169</v>
      </c>
      <c r="H2121" s="52" t="n">
        <v>7826</v>
      </c>
      <c r="I2121" s="52" t="n"/>
      <c r="J2121" s="47">
        <f>+(((G2121-F2121)-(H2121-F2121))/(H2121-F2121))*100</f>
        <v/>
      </c>
      <c r="K2121" s="50" t="n"/>
      <c r="L2121" s="50" t="n"/>
      <c r="M2121" s="50" t="n"/>
      <c r="O2121" s="295">
        <f>+(H2121-F2121)/10</f>
        <v/>
      </c>
      <c r="P2121" s="26" t="inlineStr">
        <is>
          <t>FALSO</t>
        </is>
      </c>
      <c r="Q2121" s="26" t="inlineStr">
        <is>
          <t>FALSO</t>
        </is>
      </c>
      <c r="R2121" s="149" t="inlineStr">
        <is>
          <t>Esperado</t>
        </is>
      </c>
      <c r="S2121" s="149" t="inlineStr">
        <is>
          <t>Esperado</t>
        </is>
      </c>
      <c r="T2121" s="149" t="inlineStr">
        <is>
          <t>Se descarta</t>
        </is>
      </c>
      <c r="U2121" s="149" t="n"/>
    </row>
    <row r="2122" ht="15.75" customHeight="1" s="412">
      <c r="A2122" s="5" t="n">
        <v>263</v>
      </c>
      <c r="B2122" s="252" t="n">
        <v>263</v>
      </c>
      <c r="C2122" s="201" t="n">
        <v>366</v>
      </c>
      <c r="D2122" s="201" t="n">
        <v>1</v>
      </c>
      <c r="E2122" s="8" t="n">
        <v>43514</v>
      </c>
      <c r="F2122" s="201" t="n">
        <v>5258</v>
      </c>
      <c r="G2122" s="201" t="n">
        <v>9053</v>
      </c>
      <c r="H2122" s="201" t="n">
        <v>8131</v>
      </c>
      <c r="I2122" s="201" t="n">
        <v>9</v>
      </c>
      <c r="J2122" s="9">
        <f>+(((G2122-F2122)-(H2122-F2122))/(H2122-F2122))*100</f>
        <v/>
      </c>
      <c r="K2122" s="33">
        <f>AVERAGE(J2122:J2123)</f>
        <v/>
      </c>
      <c r="L2122" s="33">
        <f>_xlfn.STDEV.S(J2122,J2123)</f>
        <v/>
      </c>
      <c r="M2122" s="13" t="n">
        <v>1</v>
      </c>
      <c r="O2122" s="295">
        <f>+(H2122-F2122)/10</f>
        <v/>
      </c>
      <c r="P2122" s="26" t="inlineStr">
        <is>
          <t>VERDADERO</t>
        </is>
      </c>
      <c r="Q2122" s="26" t="inlineStr">
        <is>
          <t>FALSO</t>
        </is>
      </c>
      <c r="R2122" s="149" t="inlineStr">
        <is>
          <t>Esperado</t>
        </is>
      </c>
      <c r="S2122" s="149" t="inlineStr">
        <is>
          <t>Esperado</t>
        </is>
      </c>
      <c r="T2122" s="149" t="inlineStr">
        <is>
          <t>Dato Válido</t>
        </is>
      </c>
      <c r="U2122" s="149" t="n"/>
    </row>
    <row r="2123" ht="15.75" customHeight="1" s="412">
      <c r="A2123" s="5" t="n">
        <v>264</v>
      </c>
      <c r="B2123" s="252" t="n">
        <v>264</v>
      </c>
      <c r="C2123" s="201" t="n">
        <v>366</v>
      </c>
      <c r="D2123" s="201" t="n">
        <v>1</v>
      </c>
      <c r="E2123" s="8" t="n">
        <v>43514</v>
      </c>
      <c r="F2123" s="201" t="n">
        <v>5312</v>
      </c>
      <c r="G2123" s="201" t="n">
        <v>8990</v>
      </c>
      <c r="H2123" s="201" t="n">
        <v>8100</v>
      </c>
      <c r="I2123" s="201" t="n"/>
      <c r="J2123" s="9">
        <f>+(((G2123-F2123)-(H2123-F2123))/(H2123-F2123))*100</f>
        <v/>
      </c>
      <c r="K2123" s="33" t="n"/>
      <c r="L2123" s="33" t="n"/>
      <c r="M2123" s="13" t="n"/>
      <c r="O2123" s="295">
        <f>+(H2123-F2123)/10</f>
        <v/>
      </c>
      <c r="P2123" s="26" t="inlineStr">
        <is>
          <t>FALSO</t>
        </is>
      </c>
      <c r="Q2123" s="26" t="inlineStr">
        <is>
          <t>FALSO</t>
        </is>
      </c>
      <c r="R2123" s="149" t="inlineStr">
        <is>
          <t>No esperado</t>
        </is>
      </c>
      <c r="S2123" s="149" t="inlineStr">
        <is>
          <t>Esperado</t>
        </is>
      </c>
      <c r="T2123" s="149" t="inlineStr">
        <is>
          <t>Dato Válido</t>
        </is>
      </c>
      <c r="U2123" s="149" t="n"/>
    </row>
    <row r="2124" ht="15.75" customHeight="1" s="412">
      <c r="A2124" s="5" t="n">
        <v>917</v>
      </c>
      <c r="B2124" s="252" t="n">
        <v>263</v>
      </c>
      <c r="C2124" s="201" t="n">
        <v>366</v>
      </c>
      <c r="D2124" s="201" t="n">
        <v>3</v>
      </c>
      <c r="E2124" s="8" t="n">
        <v>43521</v>
      </c>
      <c r="F2124" s="201" t="n">
        <v>5258</v>
      </c>
      <c r="G2124" s="201" t="n">
        <v>8567</v>
      </c>
      <c r="H2124" s="201" t="n">
        <v>7933</v>
      </c>
      <c r="I2124" s="201" t="n">
        <v>9</v>
      </c>
      <c r="J2124" s="9">
        <f>+(((G2124-F2124)-(H2124-F2124))/(H2124-F2124))*100</f>
        <v/>
      </c>
      <c r="K2124" s="33">
        <f>AVERAGE(J2124:J2125)</f>
        <v/>
      </c>
      <c r="L2124" s="33">
        <f>_xlfn.STDEV.S(J2124,J2125)</f>
        <v/>
      </c>
      <c r="M2124" s="13" t="n"/>
      <c r="O2124" s="295">
        <f>+(H2124-F2124)/10</f>
        <v/>
      </c>
      <c r="P2124" s="26" t="inlineStr">
        <is>
          <t>FALSO</t>
        </is>
      </c>
      <c r="Q2124" s="26" t="inlineStr">
        <is>
          <t>FALSO</t>
        </is>
      </c>
      <c r="R2124" s="149" t="inlineStr">
        <is>
          <t>No esperado</t>
        </is>
      </c>
      <c r="S2124" s="149" t="inlineStr">
        <is>
          <t>Esperado</t>
        </is>
      </c>
      <c r="T2124" s="149" t="inlineStr">
        <is>
          <t>Dato Válido</t>
        </is>
      </c>
      <c r="U2124" s="149" t="n"/>
    </row>
    <row r="2125" ht="15.75" customHeight="1" s="412">
      <c r="A2125" s="5" t="n">
        <v>918</v>
      </c>
      <c r="B2125" s="252" t="n">
        <v>264</v>
      </c>
      <c r="C2125" s="201" t="n">
        <v>366</v>
      </c>
      <c r="D2125" s="201" t="n">
        <v>3</v>
      </c>
      <c r="E2125" s="8" t="n">
        <v>43521</v>
      </c>
      <c r="F2125" s="201" t="n">
        <v>5312</v>
      </c>
      <c r="G2125" s="201" t="n">
        <v>8810</v>
      </c>
      <c r="H2125" s="201" t="n">
        <v>8053</v>
      </c>
      <c r="I2125" s="201" t="n"/>
      <c r="J2125" s="9">
        <f>+(((G2125-F2125)-(H2125-F2125))/(H2125-F2125))*100</f>
        <v/>
      </c>
      <c r="K2125" s="13" t="n"/>
      <c r="L2125" s="13" t="n"/>
      <c r="M2125" s="13" t="n"/>
      <c r="O2125" s="295">
        <f>+(H2125-F2125)/10</f>
        <v/>
      </c>
      <c r="P2125" s="26" t="inlineStr">
        <is>
          <t>FALSO</t>
        </is>
      </c>
      <c r="Q2125" s="26" t="inlineStr">
        <is>
          <t>FALSO</t>
        </is>
      </c>
      <c r="R2125" s="149" t="inlineStr">
        <is>
          <t>Esperado</t>
        </is>
      </c>
      <c r="S2125" s="149" t="inlineStr">
        <is>
          <t>No esperado</t>
        </is>
      </c>
      <c r="T2125" s="149" t="inlineStr">
        <is>
          <t>Dato Válido</t>
        </is>
      </c>
      <c r="U2125" s="149" t="n"/>
    </row>
    <row r="2126" ht="15.75" customHeight="1" s="412">
      <c r="A2126" s="5" t="n">
        <v>1567</v>
      </c>
      <c r="B2126" s="252" t="n">
        <v>263</v>
      </c>
      <c r="C2126" s="201" t="n">
        <v>366</v>
      </c>
      <c r="D2126" s="201" t="n">
        <v>5</v>
      </c>
      <c r="E2126" s="8" t="n">
        <v>43531</v>
      </c>
      <c r="F2126" s="201" t="n">
        <v>5258</v>
      </c>
      <c r="G2126" s="201" t="n">
        <v>8418</v>
      </c>
      <c r="H2126" s="201" t="n">
        <v>7952</v>
      </c>
      <c r="I2126" s="201" t="n">
        <v>7</v>
      </c>
      <c r="J2126" s="9">
        <f>+(((G2126-F2126)-(H2126-F2126))/(H2126-F2126))*100</f>
        <v/>
      </c>
      <c r="K2126" s="33">
        <f>AVERAGE(J2126:J2127)</f>
        <v/>
      </c>
      <c r="L2126" s="33">
        <f>_xlfn.STDEV.S(J2126,J2127)</f>
        <v/>
      </c>
      <c r="M2126" s="13" t="n"/>
      <c r="O2126" s="295">
        <f>+(H2126-F2126)/10</f>
        <v/>
      </c>
      <c r="P2126" s="26" t="inlineStr">
        <is>
          <t>FALSO</t>
        </is>
      </c>
      <c r="Q2126" s="26" t="inlineStr">
        <is>
          <t>FALSO</t>
        </is>
      </c>
      <c r="R2126" s="149" t="inlineStr">
        <is>
          <t>No esperado</t>
        </is>
      </c>
      <c r="S2126" s="149" t="inlineStr">
        <is>
          <t>Esperado</t>
        </is>
      </c>
      <c r="T2126" s="149" t="inlineStr">
        <is>
          <t>Dato Válido</t>
        </is>
      </c>
      <c r="U2126" s="149" t="n"/>
    </row>
    <row r="2127" ht="15.75" customHeight="1" s="412">
      <c r="A2127" s="5" t="n">
        <v>1568</v>
      </c>
      <c r="B2127" s="252" t="n">
        <v>264</v>
      </c>
      <c r="C2127" s="201" t="n">
        <v>366</v>
      </c>
      <c r="D2127" s="201" t="n">
        <v>5</v>
      </c>
      <c r="E2127" s="8" t="n">
        <v>43531</v>
      </c>
      <c r="F2127" s="201" t="n">
        <v>5312</v>
      </c>
      <c r="G2127" s="201" t="n">
        <v>8194</v>
      </c>
      <c r="H2127" s="201" t="n">
        <v>7786</v>
      </c>
      <c r="I2127" s="201" t="n"/>
      <c r="J2127" s="9">
        <f>+(((G2127-F2127)-(H2127-F2127))/(H2127-F2127))*100</f>
        <v/>
      </c>
      <c r="K2127" s="33" t="n"/>
      <c r="L2127" s="33" t="n"/>
      <c r="M2127" s="13" t="n"/>
      <c r="O2127" s="295">
        <f>+(H2127-F2127)/10</f>
        <v/>
      </c>
      <c r="P2127" s="26" t="inlineStr">
        <is>
          <t>FALSO</t>
        </is>
      </c>
      <c r="Q2127" s="26" t="inlineStr">
        <is>
          <t>FALSO</t>
        </is>
      </c>
      <c r="R2127" s="149" t="inlineStr">
        <is>
          <t>No esperado</t>
        </is>
      </c>
      <c r="S2127" s="149" t="inlineStr">
        <is>
          <t>Esperado</t>
        </is>
      </c>
      <c r="T2127" s="149" t="inlineStr">
        <is>
          <t>Dato Válido</t>
        </is>
      </c>
      <c r="U2127" s="149" t="n"/>
    </row>
    <row r="2128" ht="15.75" customHeight="1" s="412">
      <c r="A2128" s="15" t="n">
        <v>2141</v>
      </c>
      <c r="B2128" s="16" t="n">
        <v>187</v>
      </c>
      <c r="C2128" s="17" t="n">
        <v>366</v>
      </c>
      <c r="D2128" s="17" t="n">
        <v>7</v>
      </c>
      <c r="E2128" s="18" t="n">
        <v>43545</v>
      </c>
      <c r="F2128" s="19" t="n">
        <v>5214</v>
      </c>
      <c r="G2128" s="17" t="n">
        <v>8582</v>
      </c>
      <c r="H2128" s="17" t="n">
        <v>8114</v>
      </c>
      <c r="I2128" s="201" t="n"/>
      <c r="J2128" s="9">
        <f>+(((G2128-F2128)-(H2128-F2128))/(H2128-F2128))*100</f>
        <v/>
      </c>
      <c r="K2128" s="33">
        <f>AVERAGE(J2128:J2129)</f>
        <v/>
      </c>
      <c r="L2128" s="33">
        <f>_xlfn.STDEV.S(J2128,J2129)</f>
        <v/>
      </c>
      <c r="M2128" s="13">
        <f>(K2126-K2128)/14</f>
        <v/>
      </c>
      <c r="N2128" s="295">
        <f>(K2122-K2128)/31</f>
        <v/>
      </c>
      <c r="O2128" s="295">
        <f>+(H2128-F2128)/10</f>
        <v/>
      </c>
      <c r="P2128" s="26" t="inlineStr">
        <is>
          <t>FALSO</t>
        </is>
      </c>
      <c r="Q2128" s="26" t="inlineStr">
        <is>
          <t>FALSO</t>
        </is>
      </c>
      <c r="R2128" s="149" t="inlineStr">
        <is>
          <t>Esperado</t>
        </is>
      </c>
      <c r="S2128" s="149" t="inlineStr">
        <is>
          <t>Esperado</t>
        </is>
      </c>
      <c r="T2128" s="149" t="inlineStr">
        <is>
          <t>Dato Válido</t>
        </is>
      </c>
      <c r="U2128" s="149" t="n"/>
    </row>
    <row r="2129" ht="15.75" customHeight="1" s="412">
      <c r="A2129" s="15" t="n">
        <v>2142</v>
      </c>
      <c r="B2129" s="16" t="n">
        <v>188</v>
      </c>
      <c r="C2129" s="17" t="n">
        <v>366</v>
      </c>
      <c r="D2129" s="17" t="n">
        <v>7</v>
      </c>
      <c r="E2129" s="18" t="n">
        <v>43545</v>
      </c>
      <c r="F2129" s="19" t="n">
        <v>5267</v>
      </c>
      <c r="G2129" s="17" t="n">
        <v>8573</v>
      </c>
      <c r="H2129" s="17" t="n">
        <v>8118</v>
      </c>
      <c r="I2129" s="201" t="n"/>
      <c r="J2129" s="9">
        <f>+(((G2129-F2129)-(H2129-F2129))/(H2129-F2129))*100</f>
        <v/>
      </c>
      <c r="K2129" s="13" t="n"/>
      <c r="L2129" s="13" t="n"/>
      <c r="M2129" s="13" t="n"/>
      <c r="O2129" s="295">
        <f>+(H2129-F2129)/10</f>
        <v/>
      </c>
      <c r="P2129" s="26" t="inlineStr">
        <is>
          <t>FALSO</t>
        </is>
      </c>
      <c r="Q2129" s="26" t="inlineStr">
        <is>
          <t>VERDADERO</t>
        </is>
      </c>
      <c r="R2129" s="149" t="inlineStr">
        <is>
          <t>No esperado</t>
        </is>
      </c>
      <c r="S2129" s="149" t="inlineStr">
        <is>
          <t>Esperado</t>
        </is>
      </c>
      <c r="T2129" s="149" t="inlineStr">
        <is>
          <t>Dato Válido</t>
        </is>
      </c>
      <c r="U2129" s="149" t="n"/>
    </row>
    <row r="2130" ht="15.75" customHeight="1" s="412">
      <c r="A2130" s="5" t="n">
        <v>265</v>
      </c>
      <c r="B2130" s="252" t="n">
        <v>265</v>
      </c>
      <c r="C2130" s="246" t="n">
        <v>367</v>
      </c>
      <c r="D2130" s="246" t="n">
        <v>1</v>
      </c>
      <c r="E2130" s="46" t="n">
        <v>43514</v>
      </c>
      <c r="F2130" s="246" t="n">
        <v>5235</v>
      </c>
      <c r="G2130" s="246" t="n">
        <v>9338</v>
      </c>
      <c r="H2130" s="246" t="n">
        <v>8442</v>
      </c>
      <c r="I2130" s="246" t="n"/>
      <c r="J2130" s="47">
        <f>+(((G2130-F2130)-(H2130-F2130))/(H2130-F2130))*100</f>
        <v/>
      </c>
      <c r="K2130" s="51">
        <f>AVERAGE(J2130:J2131)</f>
        <v/>
      </c>
      <c r="L2130" s="51">
        <f>_xlfn.STDEV.S(J2130,J2131)</f>
        <v/>
      </c>
      <c r="M2130" s="50" t="n">
        <v>1</v>
      </c>
      <c r="O2130" s="295">
        <f>+(H2130-F2130)/10</f>
        <v/>
      </c>
      <c r="P2130" s="26" t="inlineStr">
        <is>
          <t>FALSO</t>
        </is>
      </c>
      <c r="Q2130" s="26" t="inlineStr">
        <is>
          <t>FALSO</t>
        </is>
      </c>
      <c r="R2130" s="149" t="inlineStr">
        <is>
          <t>Esperado</t>
        </is>
      </c>
      <c r="S2130" s="149" t="inlineStr">
        <is>
          <t>Esperado</t>
        </is>
      </c>
      <c r="T2130" s="149" t="inlineStr">
        <is>
          <t>Se descarta</t>
        </is>
      </c>
      <c r="U2130" s="149" t="n"/>
    </row>
    <row r="2131" ht="15.75" customHeight="1" s="412">
      <c r="A2131" s="5" t="n">
        <v>266</v>
      </c>
      <c r="B2131" s="252" t="n">
        <v>266</v>
      </c>
      <c r="C2131" s="246" t="n">
        <v>367</v>
      </c>
      <c r="D2131" s="246" t="n">
        <v>1</v>
      </c>
      <c r="E2131" s="46" t="n">
        <v>43514</v>
      </c>
      <c r="F2131" s="246" t="n">
        <v>5209</v>
      </c>
      <c r="G2131" s="246" t="n">
        <v>9209</v>
      </c>
      <c r="H2131" s="246" t="n">
        <v>8354</v>
      </c>
      <c r="I2131" s="246" t="n">
        <v>9</v>
      </c>
      <c r="J2131" s="47">
        <f>+(((G2131-F2131)-(H2131-F2131))/(H2131-F2131))*100</f>
        <v/>
      </c>
      <c r="K2131" s="50" t="n"/>
      <c r="L2131" s="50" t="n"/>
      <c r="M2131" s="50" t="n"/>
      <c r="O2131" s="295">
        <f>+(H2131-F2131)/10</f>
        <v/>
      </c>
      <c r="P2131" s="26" t="inlineStr">
        <is>
          <t>FALSO</t>
        </is>
      </c>
      <c r="Q2131" s="26" t="inlineStr">
        <is>
          <t>FALSO</t>
        </is>
      </c>
      <c r="R2131" s="149" t="inlineStr">
        <is>
          <t>No esperado</t>
        </is>
      </c>
      <c r="S2131" s="149" t="inlineStr">
        <is>
          <t>Esperado</t>
        </is>
      </c>
      <c r="T2131" s="149" t="inlineStr">
        <is>
          <t>Se descarta</t>
        </is>
      </c>
      <c r="U2131" s="149" t="n"/>
    </row>
    <row r="2132" ht="15.75" customHeight="1" s="412">
      <c r="A2132" s="5" t="n">
        <v>919</v>
      </c>
      <c r="B2132" s="252" t="n">
        <v>265</v>
      </c>
      <c r="C2132" s="246" t="n">
        <v>367</v>
      </c>
      <c r="D2132" s="246" t="n">
        <v>3</v>
      </c>
      <c r="E2132" s="46" t="n">
        <v>43521</v>
      </c>
      <c r="F2132" s="246" t="n">
        <v>5235</v>
      </c>
      <c r="G2132" s="246" t="n">
        <v>9023</v>
      </c>
      <c r="H2132" s="246" t="n">
        <v>8113</v>
      </c>
      <c r="I2132" s="246" t="n">
        <v>9</v>
      </c>
      <c r="J2132" s="47">
        <f>+(((G2132-F2132)-(H2132-F2132))/(H2132-F2132))*100</f>
        <v/>
      </c>
      <c r="K2132" s="51">
        <f>AVERAGE(J2132:J2133)</f>
        <v/>
      </c>
      <c r="L2132" s="51">
        <f>_xlfn.STDEV.S(J2132,J2133)</f>
        <v/>
      </c>
      <c r="M2132" s="50" t="n"/>
      <c r="O2132" s="295">
        <f>+(H2132-F2132)/10</f>
        <v/>
      </c>
      <c r="P2132" s="26" t="inlineStr">
        <is>
          <t>FALSO</t>
        </is>
      </c>
      <c r="Q2132" s="26" t="inlineStr">
        <is>
          <t>FALSO</t>
        </is>
      </c>
      <c r="R2132" s="149" t="inlineStr">
        <is>
          <t>No esperado</t>
        </is>
      </c>
      <c r="S2132" s="149" t="inlineStr">
        <is>
          <t>No esperado</t>
        </is>
      </c>
      <c r="T2132" s="149" t="inlineStr">
        <is>
          <t>Dato Válido</t>
        </is>
      </c>
      <c r="U2132" s="149" t="n"/>
    </row>
    <row r="2133" ht="15.75" customHeight="1" s="412">
      <c r="A2133" s="5" t="n">
        <v>920</v>
      </c>
      <c r="B2133" s="252" t="n">
        <v>266</v>
      </c>
      <c r="C2133" s="246" t="n">
        <v>367</v>
      </c>
      <c r="D2133" s="246" t="n">
        <v>3</v>
      </c>
      <c r="E2133" s="46" t="n">
        <v>43521</v>
      </c>
      <c r="F2133" s="246" t="n">
        <v>5209</v>
      </c>
      <c r="G2133" s="246" t="n">
        <v>9114</v>
      </c>
      <c r="H2133" s="246" t="n">
        <v>8150</v>
      </c>
      <c r="I2133" s="246" t="n"/>
      <c r="J2133" s="47">
        <f>+(((G2133-F2133)-(H2133-F2133))/(H2133-F2133))*100</f>
        <v/>
      </c>
      <c r="K2133" s="51" t="n"/>
      <c r="L2133" s="51" t="n"/>
      <c r="M2133" s="50" t="n"/>
      <c r="O2133" s="295">
        <f>+(H2133-F2133)/10</f>
        <v/>
      </c>
      <c r="P2133" s="26" t="inlineStr">
        <is>
          <t>VERDADERO</t>
        </is>
      </c>
      <c r="Q2133" s="26" t="inlineStr">
        <is>
          <t>FALSO</t>
        </is>
      </c>
      <c r="R2133" s="149" t="inlineStr">
        <is>
          <t>Esperado</t>
        </is>
      </c>
      <c r="S2133" s="149" t="inlineStr">
        <is>
          <t>No esperado</t>
        </is>
      </c>
      <c r="T2133" s="149" t="inlineStr">
        <is>
          <t>Dato Válido</t>
        </is>
      </c>
      <c r="U2133" s="149" t="n"/>
    </row>
    <row r="2134" ht="15.75" customHeight="1" s="412">
      <c r="A2134" s="5" t="n">
        <v>1569</v>
      </c>
      <c r="B2134" s="252" t="n">
        <v>265</v>
      </c>
      <c r="C2134" s="246" t="n">
        <v>367</v>
      </c>
      <c r="D2134" s="246" t="n">
        <v>5</v>
      </c>
      <c r="E2134" s="46" t="n">
        <v>43531</v>
      </c>
      <c r="F2134" s="246" t="n">
        <v>5235</v>
      </c>
      <c r="G2134" s="246" t="n">
        <v>8050</v>
      </c>
      <c r="H2134" s="246" t="n">
        <v>7588</v>
      </c>
      <c r="I2134" s="246" t="n">
        <v>9</v>
      </c>
      <c r="J2134" s="47">
        <f>+(((G2134-F2134)-(H2134-F2134))/(H2134-F2134))*100</f>
        <v/>
      </c>
      <c r="K2134" s="51">
        <f>AVERAGE(J2134:J2135)</f>
        <v/>
      </c>
      <c r="L2134" s="51">
        <f>_xlfn.STDEV.S(J2134,J2135)</f>
        <v/>
      </c>
      <c r="M2134" s="50" t="n"/>
      <c r="O2134" s="295">
        <f>+(H2134-F2134)/10</f>
        <v/>
      </c>
      <c r="P2134" s="26" t="inlineStr">
        <is>
          <t>FALSO</t>
        </is>
      </c>
      <c r="Q2134" s="26" t="inlineStr">
        <is>
          <t>FALSO</t>
        </is>
      </c>
      <c r="R2134" s="149" t="inlineStr">
        <is>
          <t>No esperado</t>
        </is>
      </c>
      <c r="S2134" s="149" t="inlineStr">
        <is>
          <t>Esperado</t>
        </is>
      </c>
      <c r="T2134" s="149" t="inlineStr">
        <is>
          <t>Dato Válido</t>
        </is>
      </c>
      <c r="U2134" s="149" t="n"/>
    </row>
    <row r="2135" ht="15.75" customHeight="1" s="412">
      <c r="A2135" s="5" t="n">
        <v>1570</v>
      </c>
      <c r="B2135" s="252" t="n">
        <v>266</v>
      </c>
      <c r="C2135" s="246" t="n">
        <v>367</v>
      </c>
      <c r="D2135" s="246" t="n">
        <v>5</v>
      </c>
      <c r="E2135" s="46" t="n">
        <v>43531</v>
      </c>
      <c r="F2135" s="246" t="n">
        <v>5209</v>
      </c>
      <c r="G2135" s="246" t="n">
        <v>7906</v>
      </c>
      <c r="H2135" s="246" t="n">
        <v>7470</v>
      </c>
      <c r="I2135" s="246" t="n"/>
      <c r="J2135" s="47">
        <f>+(((G2135-F2135)-(H2135-F2135))/(H2135-F2135))*100</f>
        <v/>
      </c>
      <c r="K2135" s="50" t="n"/>
      <c r="L2135" s="50" t="n"/>
      <c r="M2135" s="50" t="n"/>
      <c r="O2135" s="295">
        <f>+(H2135-F2135)/10</f>
        <v/>
      </c>
      <c r="P2135" s="26" t="inlineStr">
        <is>
          <t>FALSO</t>
        </is>
      </c>
      <c r="Q2135" s="26" t="inlineStr">
        <is>
          <t>FALSO</t>
        </is>
      </c>
      <c r="R2135" s="149" t="inlineStr">
        <is>
          <t>No esperado</t>
        </is>
      </c>
      <c r="S2135" s="149" t="inlineStr">
        <is>
          <t>Esperado</t>
        </is>
      </c>
      <c r="T2135" s="149" t="inlineStr">
        <is>
          <t>Dato Válido</t>
        </is>
      </c>
      <c r="U2135" s="149" t="n"/>
    </row>
    <row r="2136" ht="15.75" customHeight="1" s="412">
      <c r="A2136" s="15" t="n">
        <v>2143</v>
      </c>
      <c r="B2136" s="16" t="n">
        <v>189</v>
      </c>
      <c r="C2136" s="52" t="n">
        <v>367</v>
      </c>
      <c r="D2136" s="52" t="n">
        <v>7</v>
      </c>
      <c r="E2136" s="53" t="n">
        <v>43545</v>
      </c>
      <c r="F2136" s="54" t="n">
        <v>5261</v>
      </c>
      <c r="G2136" s="52" t="n">
        <v>8143</v>
      </c>
      <c r="H2136" s="52" t="n">
        <v>7757</v>
      </c>
      <c r="I2136" s="246" t="n"/>
      <c r="J2136" s="47">
        <f>+(((G2136-F2136)-(H2136-F2136))/(H2136-F2136))*100</f>
        <v/>
      </c>
      <c r="K2136" s="51">
        <f>AVERAGE(J2136:J2137)</f>
        <v/>
      </c>
      <c r="L2136" s="51">
        <f>_xlfn.STDEV.S(J2136,J2137)</f>
        <v/>
      </c>
      <c r="M2136" s="50">
        <f>(K2134-K2136)/14</f>
        <v/>
      </c>
      <c r="N2136" s="295">
        <f>(K2132-K2136)/24</f>
        <v/>
      </c>
      <c r="O2136" s="295">
        <f>+(H2136-F2136)/10</f>
        <v/>
      </c>
      <c r="P2136" s="26" t="inlineStr">
        <is>
          <t>FALSO</t>
        </is>
      </c>
      <c r="Q2136" s="26" t="inlineStr">
        <is>
          <t>VERDADERO</t>
        </is>
      </c>
      <c r="R2136" s="149" t="inlineStr">
        <is>
          <t>Esperado</t>
        </is>
      </c>
      <c r="S2136" s="149" t="inlineStr">
        <is>
          <t>Esperado</t>
        </is>
      </c>
      <c r="T2136" s="149" t="inlineStr">
        <is>
          <t>Dato Válido</t>
        </is>
      </c>
      <c r="U2136" s="149" t="n"/>
    </row>
    <row r="2137" ht="15.75" customHeight="1" s="412">
      <c r="A2137" s="15" t="n">
        <v>2144</v>
      </c>
      <c r="B2137" s="16" t="n">
        <v>190</v>
      </c>
      <c r="C2137" s="52" t="n">
        <v>367</v>
      </c>
      <c r="D2137" s="52" t="n">
        <v>7</v>
      </c>
      <c r="E2137" s="53" t="n">
        <v>43545</v>
      </c>
      <c r="F2137" s="54" t="n">
        <v>5238</v>
      </c>
      <c r="G2137" s="52" t="n">
        <v>8187</v>
      </c>
      <c r="H2137" s="52" t="n">
        <v>7791</v>
      </c>
      <c r="I2137" s="246" t="n"/>
      <c r="J2137" s="47">
        <f>+(((G2137-F2137)-(H2137-F2137))/(H2137-F2137))*100</f>
        <v/>
      </c>
      <c r="K2137" s="50" t="n"/>
      <c r="L2137" s="50" t="n"/>
      <c r="M2137" s="50" t="n"/>
      <c r="O2137" s="295">
        <f>+(H2137-F2137)/10</f>
        <v/>
      </c>
      <c r="P2137" s="26" t="inlineStr">
        <is>
          <t>FALSO</t>
        </is>
      </c>
      <c r="Q2137" s="26" t="inlineStr">
        <is>
          <t>FALSO</t>
        </is>
      </c>
      <c r="R2137" s="149" t="inlineStr">
        <is>
          <t>Esperado</t>
        </is>
      </c>
      <c r="S2137" s="149" t="inlineStr">
        <is>
          <t>Esperado</t>
        </is>
      </c>
      <c r="T2137" s="149" t="inlineStr">
        <is>
          <t>Dato Válido</t>
        </is>
      </c>
      <c r="U2137" s="149" t="n"/>
    </row>
    <row r="2138" ht="15.75" customHeight="1" s="412">
      <c r="A2138" s="5" t="n">
        <v>267</v>
      </c>
      <c r="B2138" s="252" t="n">
        <v>267</v>
      </c>
      <c r="C2138" s="201" t="n">
        <v>368</v>
      </c>
      <c r="D2138" s="201" t="n">
        <v>1</v>
      </c>
      <c r="E2138" s="8" t="n">
        <v>43514</v>
      </c>
      <c r="F2138" s="201" t="n">
        <v>5263</v>
      </c>
      <c r="G2138" s="201" t="n">
        <v>9013</v>
      </c>
      <c r="H2138" s="201" t="n">
        <v>7636</v>
      </c>
      <c r="I2138" s="201" t="n"/>
      <c r="J2138" s="9">
        <f>+(((G2138-F2138)-(H2138-F2138))/(H2138-F2138))*100</f>
        <v/>
      </c>
      <c r="K2138" s="33">
        <f>AVERAGE(J2138:J2139)</f>
        <v/>
      </c>
      <c r="L2138" s="33">
        <f>_xlfn.STDEV.S(J2138,J2139)</f>
        <v/>
      </c>
      <c r="M2138" s="13" t="n">
        <v>3</v>
      </c>
      <c r="O2138" s="295">
        <f>+(H2138-F2138)/10</f>
        <v/>
      </c>
      <c r="P2138" s="26" t="inlineStr">
        <is>
          <t>FALSO</t>
        </is>
      </c>
      <c r="Q2138" s="26" t="inlineStr">
        <is>
          <t>FALSO</t>
        </is>
      </c>
      <c r="R2138" s="149" t="inlineStr">
        <is>
          <t>Esperado</t>
        </is>
      </c>
      <c r="S2138" s="149" t="inlineStr">
        <is>
          <t>Esperado</t>
        </is>
      </c>
      <c r="T2138" s="149" t="inlineStr">
        <is>
          <t>Dato Válido</t>
        </is>
      </c>
      <c r="U2138" s="149" t="n"/>
    </row>
    <row r="2139" ht="15.75" customHeight="1" s="412">
      <c r="A2139" s="5" t="n">
        <v>268</v>
      </c>
      <c r="B2139" s="252" t="n">
        <v>268</v>
      </c>
      <c r="C2139" s="201" t="n">
        <v>368</v>
      </c>
      <c r="D2139" s="201" t="n">
        <v>1</v>
      </c>
      <c r="E2139" s="8" t="n">
        <v>43514</v>
      </c>
      <c r="F2139" s="201" t="n">
        <v>5219</v>
      </c>
      <c r="G2139" s="201" t="n">
        <v>9129</v>
      </c>
      <c r="H2139" s="201" t="n">
        <v>7694</v>
      </c>
      <c r="I2139" s="201" t="n">
        <v>9</v>
      </c>
      <c r="J2139" s="9">
        <f>+(((G2139-F2139)-(H2139-F2139))/(H2139-F2139))*100</f>
        <v/>
      </c>
      <c r="K2139" s="33" t="n"/>
      <c r="L2139" s="33" t="n"/>
      <c r="M2139" s="13" t="n"/>
      <c r="O2139" s="295">
        <f>+(H2139-F2139)/10</f>
        <v/>
      </c>
      <c r="P2139" s="26" t="inlineStr">
        <is>
          <t>FALSO</t>
        </is>
      </c>
      <c r="Q2139" s="26" t="inlineStr">
        <is>
          <t>FALSO</t>
        </is>
      </c>
      <c r="R2139" s="149" t="inlineStr">
        <is>
          <t>Esperado</t>
        </is>
      </c>
      <c r="S2139" s="149" t="inlineStr">
        <is>
          <t>Esperado</t>
        </is>
      </c>
      <c r="T2139" s="149" t="inlineStr">
        <is>
          <t>Dato Válido</t>
        </is>
      </c>
      <c r="U2139" s="149" t="n"/>
    </row>
    <row r="2140" ht="15.75" customHeight="1" s="412">
      <c r="A2140" s="5" t="n">
        <v>921</v>
      </c>
      <c r="B2140" s="252" t="n">
        <v>267</v>
      </c>
      <c r="C2140" s="201" t="n">
        <v>368</v>
      </c>
      <c r="D2140" s="201" t="n">
        <v>3</v>
      </c>
      <c r="E2140" s="8" t="n">
        <v>43521</v>
      </c>
      <c r="F2140" s="201" t="n">
        <v>5263</v>
      </c>
      <c r="G2140" s="201" t="n">
        <v>7975</v>
      </c>
      <c r="H2140" s="201" t="n">
        <v>7301</v>
      </c>
      <c r="I2140" s="201" t="n">
        <v>8</v>
      </c>
      <c r="J2140" s="9">
        <f>+(((G2140-F2140)-(H2140-F2140))/(H2140-F2140))*100</f>
        <v/>
      </c>
      <c r="K2140" s="33">
        <f>AVERAGE(J2140:J2141)</f>
        <v/>
      </c>
      <c r="L2140" s="33">
        <f>_xlfn.STDEV.S(J2140,J2141)</f>
        <v/>
      </c>
      <c r="M2140" s="13" t="n"/>
      <c r="O2140" s="295">
        <f>+(H2140-F2140)/10</f>
        <v/>
      </c>
      <c r="P2140" s="26" t="inlineStr">
        <is>
          <t>FALSO</t>
        </is>
      </c>
      <c r="Q2140" s="26" t="inlineStr">
        <is>
          <t>FALSO</t>
        </is>
      </c>
      <c r="R2140" s="149" t="inlineStr">
        <is>
          <t>No esperado</t>
        </is>
      </c>
      <c r="S2140" s="149" t="inlineStr">
        <is>
          <t>Esperado</t>
        </is>
      </c>
      <c r="T2140" s="149" t="inlineStr">
        <is>
          <t>Dato Válido</t>
        </is>
      </c>
      <c r="U2140" s="149" t="n"/>
    </row>
    <row r="2141" ht="15.75" customHeight="1" s="412">
      <c r="A2141" s="5" t="n">
        <v>922</v>
      </c>
      <c r="B2141" s="252" t="n">
        <v>268</v>
      </c>
      <c r="C2141" s="201" t="n">
        <v>368</v>
      </c>
      <c r="D2141" s="201" t="n">
        <v>3</v>
      </c>
      <c r="E2141" s="8" t="n">
        <v>43521</v>
      </c>
      <c r="F2141" s="201" t="n">
        <v>5219</v>
      </c>
      <c r="G2141" s="201" t="n">
        <v>8211</v>
      </c>
      <c r="H2141" s="201" t="n">
        <v>7390</v>
      </c>
      <c r="I2141" s="201" t="n"/>
      <c r="J2141" s="9">
        <f>+(((G2141-F2141)-(H2141-F2141))/(H2141-F2141))*100</f>
        <v/>
      </c>
      <c r="K2141" s="13" t="n"/>
      <c r="L2141" s="13" t="n"/>
      <c r="M2141" s="13" t="n"/>
      <c r="O2141" s="295">
        <f>+(H2141-F2141)/10</f>
        <v/>
      </c>
      <c r="P2141" s="26" t="inlineStr">
        <is>
          <t>VERDADERO</t>
        </is>
      </c>
      <c r="Q2141" s="26" t="inlineStr">
        <is>
          <t>FALSO</t>
        </is>
      </c>
      <c r="R2141" s="149" t="inlineStr">
        <is>
          <t>Esperado</t>
        </is>
      </c>
      <c r="S2141" s="149" t="inlineStr">
        <is>
          <t>No esperado</t>
        </is>
      </c>
      <c r="T2141" s="149" t="inlineStr">
        <is>
          <t>Dato Válido</t>
        </is>
      </c>
      <c r="U2141" s="149" t="n"/>
    </row>
    <row r="2142" ht="15.75" customHeight="1" s="412">
      <c r="A2142" s="5" t="n">
        <v>1571</v>
      </c>
      <c r="B2142" s="252" t="n">
        <v>267</v>
      </c>
      <c r="C2142" s="201" t="n">
        <v>368</v>
      </c>
      <c r="D2142" s="201" t="n">
        <v>5</v>
      </c>
      <c r="E2142" s="8" t="n">
        <v>43531</v>
      </c>
      <c r="F2142" s="201" t="n">
        <v>5263</v>
      </c>
      <c r="G2142" s="201" t="n">
        <v>8127</v>
      </c>
      <c r="H2142" s="201" t="n">
        <v>7443</v>
      </c>
      <c r="I2142" s="201" t="n">
        <v>8</v>
      </c>
      <c r="J2142" s="9">
        <f>+(((G2142-F2142)-(H2142-F2142))/(H2142-F2142))*100</f>
        <v/>
      </c>
      <c r="K2142" s="33">
        <f>AVERAGE(J2142:J2143)</f>
        <v/>
      </c>
      <c r="L2142" s="33">
        <f>_xlfn.STDEV.S(J2142,J2143)</f>
        <v/>
      </c>
      <c r="M2142" s="13" t="n"/>
      <c r="O2142" s="295">
        <f>+(H2142-F2142)/10</f>
        <v/>
      </c>
      <c r="P2142" s="26" t="inlineStr">
        <is>
          <t>FALSO</t>
        </is>
      </c>
      <c r="Q2142" s="26" t="inlineStr">
        <is>
          <t>FALSO</t>
        </is>
      </c>
      <c r="R2142" s="149" t="inlineStr">
        <is>
          <t>Esperado</t>
        </is>
      </c>
      <c r="S2142" s="149" t="inlineStr">
        <is>
          <t>Esperado</t>
        </is>
      </c>
      <c r="T2142" s="149" t="inlineStr">
        <is>
          <t>Dato Válido</t>
        </is>
      </c>
      <c r="U2142" s="149" t="n"/>
    </row>
    <row r="2143" ht="15.75" customHeight="1" s="412">
      <c r="A2143" s="5" t="n">
        <v>1572</v>
      </c>
      <c r="B2143" s="252" t="n">
        <v>268</v>
      </c>
      <c r="C2143" s="201" t="n">
        <v>368</v>
      </c>
      <c r="D2143" s="201" t="n">
        <v>5</v>
      </c>
      <c r="E2143" s="8" t="n">
        <v>43531</v>
      </c>
      <c r="F2143" s="201" t="n">
        <v>5219</v>
      </c>
      <c r="G2143" s="201" t="n">
        <v>7865</v>
      </c>
      <c r="H2143" s="201" t="n">
        <v>7255</v>
      </c>
      <c r="I2143" s="201" t="n"/>
      <c r="J2143" s="9">
        <f>+(((G2143-F2143)-(H2143-F2143))/(H2143-F2143))*100</f>
        <v/>
      </c>
      <c r="K2143" s="33" t="n"/>
      <c r="L2143" s="33" t="n"/>
      <c r="M2143" s="13" t="n"/>
      <c r="O2143" s="295">
        <f>+(H2143-F2143)/10</f>
        <v/>
      </c>
      <c r="P2143" s="26" t="inlineStr">
        <is>
          <t>FALSO</t>
        </is>
      </c>
      <c r="Q2143" s="26" t="inlineStr">
        <is>
          <t>FALSO</t>
        </is>
      </c>
      <c r="R2143" s="149" t="inlineStr">
        <is>
          <t>No esperado</t>
        </is>
      </c>
      <c r="S2143" s="149" t="inlineStr">
        <is>
          <t>Esperado</t>
        </is>
      </c>
      <c r="T2143" s="149" t="inlineStr">
        <is>
          <t>Dato Válido</t>
        </is>
      </c>
      <c r="U2143" s="149" t="n"/>
    </row>
    <row r="2144" ht="15.75" customHeight="1" s="412">
      <c r="A2144" s="15" t="n">
        <v>2551</v>
      </c>
      <c r="B2144" s="16" t="n">
        <v>139</v>
      </c>
      <c r="C2144" s="17" t="n">
        <v>368</v>
      </c>
      <c r="D2144" s="17" t="n">
        <v>9</v>
      </c>
      <c r="E2144" s="18" t="n">
        <v>43557</v>
      </c>
      <c r="F2144" s="19" t="n">
        <v>5218</v>
      </c>
      <c r="G2144" s="17" t="n">
        <v>8030</v>
      </c>
      <c r="H2144" s="17" t="n">
        <v>7640</v>
      </c>
      <c r="I2144" s="201" t="n"/>
      <c r="J2144" s="9">
        <f>+(((G2144-F2144)-(H2144-F2144))/(H2144-F2144))*100</f>
        <v/>
      </c>
      <c r="K2144" s="33">
        <f>AVERAGE(J2144:J2145)</f>
        <v/>
      </c>
      <c r="L2144" s="33">
        <f>_xlfn.STDEV.S(J2144,J2145)</f>
        <v/>
      </c>
      <c r="M2144" s="13" t="n"/>
      <c r="O2144" s="295">
        <f>+(H2144-F2144)/10</f>
        <v/>
      </c>
      <c r="P2144" s="26" t="inlineStr">
        <is>
          <t>FALSO</t>
        </is>
      </c>
      <c r="Q2144" s="26" t="inlineStr">
        <is>
          <t>FALSO</t>
        </is>
      </c>
      <c r="R2144" s="149" t="inlineStr">
        <is>
          <t>Esperado</t>
        </is>
      </c>
      <c r="S2144" s="149" t="inlineStr">
        <is>
          <t>Esperado</t>
        </is>
      </c>
      <c r="T2144" s="149" t="inlineStr">
        <is>
          <t>Dato Válido</t>
        </is>
      </c>
      <c r="U2144" s="149" t="n"/>
    </row>
    <row r="2145" ht="15.75" customHeight="1" s="412">
      <c r="A2145" s="15" t="n">
        <v>2552</v>
      </c>
      <c r="B2145" s="16" t="n">
        <v>140</v>
      </c>
      <c r="C2145" s="17" t="n">
        <v>368</v>
      </c>
      <c r="D2145" s="17" t="n">
        <v>9</v>
      </c>
      <c r="E2145" s="18" t="n">
        <v>43557</v>
      </c>
      <c r="F2145" s="19" t="n">
        <v>5241</v>
      </c>
      <c r="G2145" s="17" t="n">
        <v>8031</v>
      </c>
      <c r="H2145" s="17" t="n">
        <v>7641</v>
      </c>
      <c r="I2145" s="201" t="n"/>
      <c r="J2145" s="9">
        <f>+(((G2145-F2145)-(H2145-F2145))/(H2145-F2145))*100</f>
        <v/>
      </c>
      <c r="K2145" s="13" t="n"/>
      <c r="L2145" s="13" t="n"/>
      <c r="M2145" s="13" t="n"/>
      <c r="O2145" s="295">
        <f>+(H2145-F2145)/10</f>
        <v/>
      </c>
      <c r="P2145" s="26" t="inlineStr">
        <is>
          <t>FALSO</t>
        </is>
      </c>
      <c r="Q2145" s="26" t="inlineStr">
        <is>
          <t>FALSO</t>
        </is>
      </c>
      <c r="R2145" s="149" t="inlineStr">
        <is>
          <t>No esperado</t>
        </is>
      </c>
      <c r="S2145" s="149" t="inlineStr">
        <is>
          <t>Esperado</t>
        </is>
      </c>
      <c r="T2145" s="149" t="inlineStr">
        <is>
          <t>Dato Válido</t>
        </is>
      </c>
      <c r="U2145" s="149" t="n"/>
    </row>
    <row r="2146" ht="15.75" customHeight="1" s="412">
      <c r="A2146" s="15" t="n">
        <v>3201</v>
      </c>
      <c r="B2146" s="16" t="n">
        <v>141</v>
      </c>
      <c r="C2146" s="17" t="n">
        <v>368</v>
      </c>
      <c r="D2146" s="17" t="n">
        <v>12</v>
      </c>
      <c r="E2146" s="18" t="n">
        <v>43577</v>
      </c>
      <c r="F2146" s="19" t="n">
        <v>5187</v>
      </c>
      <c r="G2146" s="17" t="n">
        <v>8083</v>
      </c>
      <c r="H2146" s="17" t="n">
        <v>7704</v>
      </c>
      <c r="I2146" s="17" t="n"/>
      <c r="J2146" s="9">
        <f>+(((G2146-F2146)-(H2146-F2146))/(H2146-F2146))*100</f>
        <v/>
      </c>
      <c r="K2146" s="33">
        <f>AVERAGE(J2146:J2147)</f>
        <v/>
      </c>
      <c r="L2146" s="33">
        <f>_xlfn.STDEV.S(J2146,J2147)</f>
        <v/>
      </c>
      <c r="M2146" s="13">
        <f>(K2144-K2146)/20</f>
        <v/>
      </c>
      <c r="N2146" s="295">
        <f>(K2140-K2146)/56</f>
        <v/>
      </c>
      <c r="O2146" s="295">
        <f>+(H2146-F2146)/10</f>
        <v/>
      </c>
      <c r="P2146" s="26" t="inlineStr">
        <is>
          <t>FALSO</t>
        </is>
      </c>
      <c r="Q2146" s="26" t="inlineStr">
        <is>
          <t>VERDADERO</t>
        </is>
      </c>
      <c r="R2146" s="149" t="inlineStr">
        <is>
          <t>Esperado</t>
        </is>
      </c>
      <c r="S2146" s="149" t="inlineStr">
        <is>
          <t>Esperado</t>
        </is>
      </c>
      <c r="T2146" s="149" t="inlineStr">
        <is>
          <t>Dato Válido</t>
        </is>
      </c>
      <c r="U2146" s="149" t="n"/>
    </row>
    <row r="2147" ht="15.75" customHeight="1" s="412">
      <c r="A2147" s="15" t="n">
        <v>3202</v>
      </c>
      <c r="B2147" s="16" t="n">
        <v>142</v>
      </c>
      <c r="C2147" s="17" t="n">
        <v>368</v>
      </c>
      <c r="D2147" s="17" t="n">
        <v>12</v>
      </c>
      <c r="E2147" s="18" t="n">
        <v>43577</v>
      </c>
      <c r="F2147" s="19" t="n">
        <v>5229</v>
      </c>
      <c r="G2147" s="17" t="n">
        <v>8365</v>
      </c>
      <c r="H2147" s="17" t="n">
        <v>7961</v>
      </c>
      <c r="I2147" s="17" t="n"/>
      <c r="J2147" s="9">
        <f>+(((G2147-F2147)-(H2147-F2147))/(H2147-F2147))*100</f>
        <v/>
      </c>
      <c r="K2147" s="13" t="n"/>
      <c r="L2147" s="13" t="n"/>
      <c r="M2147" s="13" t="n"/>
      <c r="O2147" s="295">
        <f>+(H2147-F2147)/10</f>
        <v/>
      </c>
      <c r="P2147" s="26" t="inlineStr">
        <is>
          <t>FALSO</t>
        </is>
      </c>
      <c r="Q2147" s="26" t="inlineStr">
        <is>
          <t>FALSO</t>
        </is>
      </c>
      <c r="R2147" s="149" t="inlineStr">
        <is>
          <t>Esperado</t>
        </is>
      </c>
      <c r="S2147" s="149" t="inlineStr">
        <is>
          <t>Esperado</t>
        </is>
      </c>
      <c r="T2147" s="149" t="inlineStr">
        <is>
          <t>Dato Válido</t>
        </is>
      </c>
      <c r="U2147" s="149" t="n"/>
    </row>
    <row r="2148" ht="15.75" customHeight="1" s="412">
      <c r="A2148" s="5" t="n">
        <v>269</v>
      </c>
      <c r="B2148" s="252" t="n">
        <v>269</v>
      </c>
      <c r="C2148" s="246" t="n">
        <v>369</v>
      </c>
      <c r="D2148" s="246" t="n">
        <v>1</v>
      </c>
      <c r="E2148" s="46" t="n">
        <v>43514</v>
      </c>
      <c r="F2148" s="246" t="n">
        <v>5241</v>
      </c>
      <c r="G2148" s="246" t="n">
        <v>8348</v>
      </c>
      <c r="H2148" s="246" t="n">
        <v>7331</v>
      </c>
      <c r="I2148" s="246" t="n">
        <v>10</v>
      </c>
      <c r="J2148" s="47">
        <f>+(((G2148-F2148)-(H2148-F2148))/(H2148-F2148))*100</f>
        <v/>
      </c>
      <c r="K2148" s="51">
        <f>AVERAGE(J2148:J2149)</f>
        <v/>
      </c>
      <c r="L2148" s="51">
        <f>_xlfn.STDEV.S(J2148,J2149)</f>
        <v/>
      </c>
      <c r="M2148" s="50" t="n">
        <v>1</v>
      </c>
      <c r="O2148" s="295">
        <f>+(H2148-F2148)/10</f>
        <v/>
      </c>
      <c r="P2148" s="26" t="inlineStr">
        <is>
          <t>FALSO</t>
        </is>
      </c>
      <c r="Q2148" s="26" t="inlineStr">
        <is>
          <t>FALSO</t>
        </is>
      </c>
      <c r="R2148" s="149" t="inlineStr">
        <is>
          <t>Esperado</t>
        </is>
      </c>
      <c r="S2148" s="149" t="inlineStr">
        <is>
          <t>Esperado</t>
        </is>
      </c>
      <c r="T2148" s="149" t="inlineStr">
        <is>
          <t>Se descarta</t>
        </is>
      </c>
      <c r="U2148" s="149" t="n"/>
    </row>
    <row r="2149" ht="15.75" customHeight="1" s="412">
      <c r="A2149" s="5" t="n">
        <v>270</v>
      </c>
      <c r="B2149" s="252" t="n">
        <v>270</v>
      </c>
      <c r="C2149" s="246" t="n">
        <v>369</v>
      </c>
      <c r="D2149" s="246" t="n">
        <v>1</v>
      </c>
      <c r="E2149" s="46" t="n">
        <v>43514</v>
      </c>
      <c r="F2149" s="246" t="n">
        <v>5254</v>
      </c>
      <c r="G2149" s="246" t="n">
        <v>8378</v>
      </c>
      <c r="H2149" s="246" t="n">
        <v>7364</v>
      </c>
      <c r="I2149" s="246" t="n"/>
      <c r="J2149" s="47">
        <f>+(((G2149-F2149)-(H2149-F2149))/(H2149-F2149))*100</f>
        <v/>
      </c>
      <c r="K2149" s="50" t="n"/>
      <c r="L2149" s="50" t="n"/>
      <c r="M2149" s="50" t="n"/>
      <c r="O2149" s="295">
        <f>+(H2149-F2149)/10</f>
        <v/>
      </c>
      <c r="P2149" s="26" t="inlineStr">
        <is>
          <t>FALSO</t>
        </is>
      </c>
      <c r="Q2149" s="26" t="inlineStr">
        <is>
          <t>FALSO</t>
        </is>
      </c>
      <c r="R2149" s="149" t="inlineStr">
        <is>
          <t>Esperado</t>
        </is>
      </c>
      <c r="S2149" s="149" t="inlineStr">
        <is>
          <t>Esperado</t>
        </is>
      </c>
      <c r="T2149" s="149" t="inlineStr">
        <is>
          <t>Se descarta</t>
        </is>
      </c>
      <c r="U2149" s="149" t="n"/>
    </row>
    <row r="2150" ht="15.75" customHeight="1" s="412">
      <c r="A2150" s="5" t="n">
        <v>923</v>
      </c>
      <c r="B2150" s="252" t="n">
        <v>269</v>
      </c>
      <c r="C2150" s="246" t="n">
        <v>369</v>
      </c>
      <c r="D2150" s="246" t="n">
        <v>3</v>
      </c>
      <c r="E2150" s="46" t="n">
        <v>43521</v>
      </c>
      <c r="F2150" s="246" t="n">
        <v>5241</v>
      </c>
      <c r="G2150" s="246" t="n">
        <v>7783</v>
      </c>
      <c r="H2150" s="246" t="n">
        <v>7232</v>
      </c>
      <c r="I2150" s="246" t="n">
        <v>10</v>
      </c>
      <c r="J2150" s="47">
        <f>+(((G2150-F2150)-(H2150-F2150))/(H2150-F2150))*100</f>
        <v/>
      </c>
      <c r="K2150" s="51">
        <f>AVERAGE(J2150:J2151)</f>
        <v/>
      </c>
      <c r="L2150" s="51">
        <f>_xlfn.STDEV.S(J2150,J2151)</f>
        <v/>
      </c>
      <c r="M2150" s="50" t="n"/>
      <c r="O2150" s="295">
        <f>+(H2150-F2150)/10</f>
        <v/>
      </c>
      <c r="P2150" s="26" t="inlineStr">
        <is>
          <t>FALSO</t>
        </is>
      </c>
      <c r="Q2150" s="26" t="inlineStr">
        <is>
          <t>FALSO</t>
        </is>
      </c>
      <c r="R2150" s="149" t="inlineStr">
        <is>
          <t>No esperado</t>
        </is>
      </c>
      <c r="S2150" s="149" t="inlineStr">
        <is>
          <t>Esperado</t>
        </is>
      </c>
      <c r="T2150" s="149" t="inlineStr">
        <is>
          <t>Se descarta</t>
        </is>
      </c>
      <c r="U2150" s="149" t="n"/>
    </row>
    <row r="2151" ht="15.75" customHeight="1" s="412">
      <c r="A2151" s="5" t="n">
        <v>924</v>
      </c>
      <c r="B2151" s="252" t="n">
        <v>270</v>
      </c>
      <c r="C2151" s="246" t="n">
        <v>369</v>
      </c>
      <c r="D2151" s="246" t="n">
        <v>3</v>
      </c>
      <c r="E2151" s="46" t="n">
        <v>43521</v>
      </c>
      <c r="F2151" s="246" t="n">
        <v>5254</v>
      </c>
      <c r="G2151" s="246" t="n">
        <v>8005</v>
      </c>
      <c r="H2151" s="246" t="n">
        <v>7385</v>
      </c>
      <c r="I2151" s="246" t="n"/>
      <c r="J2151" s="47">
        <f>+(((G2151-F2151)-(H2151-F2151))/(H2151-F2151))*100</f>
        <v/>
      </c>
      <c r="K2151" s="51" t="n"/>
      <c r="L2151" s="51" t="n"/>
      <c r="M2151" s="50" t="n"/>
      <c r="O2151" s="295">
        <f>+(H2151-F2151)/10</f>
        <v/>
      </c>
      <c r="P2151" s="26" t="inlineStr">
        <is>
          <t>FALSO</t>
        </is>
      </c>
      <c r="Q2151" s="26" t="inlineStr">
        <is>
          <t>FALSO</t>
        </is>
      </c>
      <c r="R2151" s="149" t="inlineStr">
        <is>
          <t>Esperado</t>
        </is>
      </c>
      <c r="S2151" s="149" t="inlineStr">
        <is>
          <t>No esperado</t>
        </is>
      </c>
      <c r="T2151" s="149" t="inlineStr">
        <is>
          <t>Se descarta</t>
        </is>
      </c>
      <c r="U2151" s="149" t="n"/>
    </row>
    <row r="2152" ht="15.75" customHeight="1" s="412">
      <c r="A2152" s="5" t="n">
        <v>1573</v>
      </c>
      <c r="B2152" s="252" t="n">
        <v>269</v>
      </c>
      <c r="C2152" s="246" t="n">
        <v>369</v>
      </c>
      <c r="D2152" s="246" t="n">
        <v>5</v>
      </c>
      <c r="E2152" s="46" t="n">
        <v>43531</v>
      </c>
      <c r="F2152" s="246" t="n">
        <v>5241</v>
      </c>
      <c r="G2152" s="246" t="n">
        <v>8385</v>
      </c>
      <c r="H2152" s="246" t="n">
        <v>7761</v>
      </c>
      <c r="I2152" s="246" t="n">
        <v>11</v>
      </c>
      <c r="J2152" s="47">
        <f>+(((G2152-F2152)-(H2152-F2152))/(H2152-F2152))*100</f>
        <v/>
      </c>
      <c r="K2152" s="51">
        <f>AVERAGE(J2152:J2153)</f>
        <v/>
      </c>
      <c r="L2152" s="51">
        <f>_xlfn.STDEV.S(J2152,J2153)</f>
        <v/>
      </c>
      <c r="M2152" s="50" t="n"/>
      <c r="O2152" s="295">
        <f>+(H2152-F2152)/10</f>
        <v/>
      </c>
      <c r="P2152" s="26" t="inlineStr">
        <is>
          <t>FALSO</t>
        </is>
      </c>
      <c r="Q2152" s="26" t="inlineStr">
        <is>
          <t>FALSO</t>
        </is>
      </c>
      <c r="R2152" s="149" t="inlineStr">
        <is>
          <t>Esperado</t>
        </is>
      </c>
      <c r="S2152" s="149" t="inlineStr">
        <is>
          <t>Esperado</t>
        </is>
      </c>
      <c r="T2152" s="149" t="inlineStr">
        <is>
          <t>Se descarta</t>
        </is>
      </c>
      <c r="U2152" s="149" t="n"/>
    </row>
    <row r="2153" ht="15.75" customHeight="1" s="412">
      <c r="A2153" s="5" t="n">
        <v>1574</v>
      </c>
      <c r="B2153" s="252" t="n">
        <v>270</v>
      </c>
      <c r="C2153" s="246" t="n">
        <v>369</v>
      </c>
      <c r="D2153" s="246" t="n">
        <v>5</v>
      </c>
      <c r="E2153" s="46" t="n">
        <v>43531</v>
      </c>
      <c r="F2153" s="246" t="n">
        <v>5254</v>
      </c>
      <c r="G2153" s="246" t="n">
        <v>7966</v>
      </c>
      <c r="H2153" s="246" t="n">
        <v>7463</v>
      </c>
      <c r="I2153" s="246" t="n"/>
      <c r="J2153" s="47">
        <f>+(((G2153-F2153)-(H2153-F2153))/(H2153-F2153))*100</f>
        <v/>
      </c>
      <c r="K2153" s="50" t="n"/>
      <c r="L2153" s="50" t="n"/>
      <c r="M2153" s="50" t="n"/>
      <c r="O2153" s="295">
        <f>+(H2153-F2153)/10</f>
        <v/>
      </c>
      <c r="P2153" s="26" t="inlineStr">
        <is>
          <t>FALSO</t>
        </is>
      </c>
      <c r="Q2153" s="26" t="inlineStr">
        <is>
          <t>FALSO</t>
        </is>
      </c>
      <c r="R2153" s="149" t="inlineStr">
        <is>
          <t>No esperado</t>
        </is>
      </c>
      <c r="S2153" s="149" t="inlineStr">
        <is>
          <t>Esperado</t>
        </is>
      </c>
      <c r="T2153" s="149" t="inlineStr">
        <is>
          <t>Se descarta</t>
        </is>
      </c>
      <c r="U2153" s="149" t="n"/>
    </row>
    <row r="2154" ht="15.75" customHeight="1" s="412">
      <c r="A2154" s="15" t="n">
        <v>2145</v>
      </c>
      <c r="B2154" s="16" t="n">
        <v>191</v>
      </c>
      <c r="C2154" s="52" t="n">
        <v>369</v>
      </c>
      <c r="D2154" s="52" t="n">
        <v>7</v>
      </c>
      <c r="E2154" s="53" t="n">
        <v>43545</v>
      </c>
      <c r="F2154" s="54" t="n">
        <v>5280</v>
      </c>
      <c r="G2154" s="52" t="n">
        <v>7552</v>
      </c>
      <c r="H2154" s="52" t="n">
        <v>7241</v>
      </c>
      <c r="I2154" s="246" t="n"/>
      <c r="J2154" s="47">
        <f>+(((G2154-F2154)-(H2154-F2154))/(H2154-F2154))*100</f>
        <v/>
      </c>
      <c r="K2154" s="51">
        <f>AVERAGE(J2154:J2155)</f>
        <v/>
      </c>
      <c r="L2154" s="51">
        <f>_xlfn.STDEV.S(J2154,J2155)</f>
        <v/>
      </c>
      <c r="M2154" s="50">
        <f>(K2152-K2154)/14</f>
        <v/>
      </c>
      <c r="N2154" s="295">
        <f>(K2150-K2154)/24</f>
        <v/>
      </c>
      <c r="O2154" s="295">
        <f>+(H2154-F2154)/10</f>
        <v/>
      </c>
      <c r="P2154" s="26" t="inlineStr">
        <is>
          <t>FALSO</t>
        </is>
      </c>
      <c r="Q2154" s="26" t="inlineStr">
        <is>
          <t>VERDADERO</t>
        </is>
      </c>
      <c r="R2154" s="149" t="inlineStr">
        <is>
          <t>No esperado</t>
        </is>
      </c>
      <c r="S2154" s="149" t="inlineStr">
        <is>
          <t>Esperado</t>
        </is>
      </c>
      <c r="T2154" s="149" t="inlineStr">
        <is>
          <t>Se descarta</t>
        </is>
      </c>
      <c r="U2154" s="149" t="n"/>
    </row>
    <row r="2155" ht="15.75" customHeight="1" s="412">
      <c r="A2155" s="15" t="n">
        <v>2146</v>
      </c>
      <c r="B2155" s="16" t="n">
        <v>192</v>
      </c>
      <c r="C2155" s="52" t="n">
        <v>369</v>
      </c>
      <c r="D2155" s="52" t="n">
        <v>7</v>
      </c>
      <c r="E2155" s="53" t="n">
        <v>43545</v>
      </c>
      <c r="F2155" s="54" t="n">
        <v>5241</v>
      </c>
      <c r="G2155" s="52" t="n">
        <v>7675</v>
      </c>
      <c r="H2155" s="52" t="n">
        <v>7338</v>
      </c>
      <c r="I2155" s="246" t="n"/>
      <c r="J2155" s="47">
        <f>+(((G2155-F2155)-(H2155-F2155))/(H2155-F2155))*100</f>
        <v/>
      </c>
      <c r="K2155" s="50" t="n"/>
      <c r="L2155" s="50" t="n"/>
      <c r="M2155" s="50" t="n"/>
      <c r="O2155" s="295">
        <f>+(H2155-F2155)/10</f>
        <v/>
      </c>
      <c r="P2155" s="26" t="inlineStr">
        <is>
          <t>FALSO</t>
        </is>
      </c>
      <c r="Q2155" s="26" t="inlineStr">
        <is>
          <t>FALSO</t>
        </is>
      </c>
      <c r="R2155" s="149" t="inlineStr">
        <is>
          <t>Esperado</t>
        </is>
      </c>
      <c r="S2155" s="149" t="inlineStr">
        <is>
          <t>Esperado</t>
        </is>
      </c>
      <c r="T2155" s="149" t="inlineStr">
        <is>
          <t>Se descarta</t>
        </is>
      </c>
      <c r="U2155" s="149" t="n"/>
    </row>
    <row r="2156" ht="15.75" customHeight="1" s="412">
      <c r="A2156" s="5" t="n">
        <v>271</v>
      </c>
      <c r="B2156" s="252" t="n">
        <v>271</v>
      </c>
      <c r="C2156" s="201" t="n">
        <v>370</v>
      </c>
      <c r="D2156" s="201" t="n">
        <v>1</v>
      </c>
      <c r="E2156" s="8" t="n">
        <v>43514</v>
      </c>
      <c r="F2156" s="201" t="n">
        <v>5224</v>
      </c>
      <c r="G2156" s="201" t="n">
        <v>9206</v>
      </c>
      <c r="H2156" s="201" t="n">
        <v>7966</v>
      </c>
      <c r="I2156" s="201" t="n">
        <v>8</v>
      </c>
      <c r="J2156" s="9">
        <f>+(((G2156-F2156)-(H2156-F2156))/(H2156-F2156))*100</f>
        <v/>
      </c>
      <c r="K2156" s="33">
        <f>AVERAGE(J2156:J2157)</f>
        <v/>
      </c>
      <c r="L2156" s="33">
        <f>_xlfn.STDEV.S(J2156,J2157)</f>
        <v/>
      </c>
      <c r="M2156" s="13" t="n">
        <v>1</v>
      </c>
      <c r="O2156" s="295">
        <f>+(H2156-F2156)/10</f>
        <v/>
      </c>
      <c r="P2156" s="26" t="inlineStr">
        <is>
          <t>FALSO</t>
        </is>
      </c>
      <c r="Q2156" s="26" t="inlineStr">
        <is>
          <t>FALSO</t>
        </is>
      </c>
      <c r="R2156" s="149" t="inlineStr">
        <is>
          <t>Esperado</t>
        </is>
      </c>
      <c r="S2156" s="149" t="inlineStr">
        <is>
          <t>Esperado</t>
        </is>
      </c>
      <c r="T2156" s="149" t="inlineStr">
        <is>
          <t>Se descarta</t>
        </is>
      </c>
      <c r="U2156" s="149" t="n"/>
    </row>
    <row r="2157" ht="15.75" customHeight="1" s="412">
      <c r="A2157" s="5" t="n">
        <v>272</v>
      </c>
      <c r="B2157" s="252" t="n">
        <v>272</v>
      </c>
      <c r="C2157" s="201" t="n">
        <v>370</v>
      </c>
      <c r="D2157" s="201" t="n">
        <v>1</v>
      </c>
      <c r="E2157" s="8" t="n">
        <v>43514</v>
      </c>
      <c r="F2157" s="201" t="n">
        <v>5257</v>
      </c>
      <c r="G2157" s="201" t="n">
        <v>9384</v>
      </c>
      <c r="H2157" s="201" t="n">
        <v>8133</v>
      </c>
      <c r="I2157" s="201" t="n"/>
      <c r="J2157" s="9">
        <f>+(((G2157-F2157)-(H2157-F2157))/(H2157-F2157))*100</f>
        <v/>
      </c>
      <c r="K2157" s="33" t="n"/>
      <c r="L2157" s="33" t="n"/>
      <c r="M2157" s="13" t="n"/>
      <c r="O2157" s="295">
        <f>+(H2157-F2157)/10</f>
        <v/>
      </c>
      <c r="P2157" s="26" t="inlineStr">
        <is>
          <t>FALSO</t>
        </is>
      </c>
      <c r="Q2157" s="26" t="inlineStr">
        <is>
          <t>FALSO</t>
        </is>
      </c>
      <c r="R2157" s="149" t="inlineStr">
        <is>
          <t>Esperado</t>
        </is>
      </c>
      <c r="S2157" s="149" t="inlineStr">
        <is>
          <t>Esperado</t>
        </is>
      </c>
      <c r="T2157" s="149" t="inlineStr">
        <is>
          <t>Se descarta</t>
        </is>
      </c>
      <c r="U2157" s="149" t="n"/>
    </row>
    <row r="2158" ht="15.75" customHeight="1" s="412">
      <c r="A2158" s="5" t="n">
        <v>925</v>
      </c>
      <c r="B2158" s="252" t="n">
        <v>271</v>
      </c>
      <c r="C2158" s="201" t="n">
        <v>370</v>
      </c>
      <c r="D2158" s="201" t="n">
        <v>3</v>
      </c>
      <c r="E2158" s="8" t="n">
        <v>43521</v>
      </c>
      <c r="F2158" s="201" t="n">
        <v>5224</v>
      </c>
      <c r="G2158" s="201" t="n">
        <v>7634</v>
      </c>
      <c r="H2158" s="201" t="n">
        <v>7090</v>
      </c>
      <c r="I2158" s="201" t="n">
        <v>9</v>
      </c>
      <c r="J2158" s="9">
        <f>+(((G2158-F2158)-(H2158-F2158))/(H2158-F2158))*100</f>
        <v/>
      </c>
      <c r="K2158" s="33">
        <f>AVERAGE(J2158:J2159)</f>
        <v/>
      </c>
      <c r="L2158" s="33">
        <f>_xlfn.STDEV.S(J2158,J2159)</f>
        <v/>
      </c>
      <c r="M2158" s="13" t="n"/>
      <c r="O2158" s="295">
        <f>+(H2158-F2158)/10</f>
        <v/>
      </c>
      <c r="P2158" s="26" t="inlineStr">
        <is>
          <t>FALSO</t>
        </is>
      </c>
      <c r="Q2158" s="26" t="inlineStr">
        <is>
          <t>FALSO</t>
        </is>
      </c>
      <c r="R2158" s="149" t="inlineStr">
        <is>
          <t>No esperado</t>
        </is>
      </c>
      <c r="S2158" s="149" t="inlineStr">
        <is>
          <t>Esperado</t>
        </is>
      </c>
      <c r="T2158" s="149" t="inlineStr">
        <is>
          <t>Se descarta</t>
        </is>
      </c>
      <c r="U2158" s="149" t="n"/>
    </row>
    <row r="2159" ht="15.75" customHeight="1" s="412">
      <c r="A2159" s="5" t="n">
        <v>926</v>
      </c>
      <c r="B2159" s="252" t="n">
        <v>272</v>
      </c>
      <c r="C2159" s="201" t="n">
        <v>370</v>
      </c>
      <c r="D2159" s="201" t="n">
        <v>3</v>
      </c>
      <c r="E2159" s="8" t="n">
        <v>43521</v>
      </c>
      <c r="F2159" s="201" t="n">
        <v>5257</v>
      </c>
      <c r="G2159" s="201" t="n">
        <v>7602</v>
      </c>
      <c r="H2159" s="201" t="n">
        <v>7091</v>
      </c>
      <c r="I2159" s="201" t="n"/>
      <c r="J2159" s="9">
        <f>+(((G2159-F2159)-(H2159-F2159))/(H2159-F2159))*100</f>
        <v/>
      </c>
      <c r="K2159" s="13" t="n"/>
      <c r="L2159" s="13" t="n"/>
      <c r="M2159" s="13" t="n"/>
      <c r="O2159" s="295">
        <f>+(H2159-F2159)/10</f>
        <v/>
      </c>
      <c r="P2159" s="26" t="inlineStr">
        <is>
          <t>FALSO</t>
        </is>
      </c>
      <c r="Q2159" s="26" t="inlineStr">
        <is>
          <t>FALSO</t>
        </is>
      </c>
      <c r="R2159" s="149" t="inlineStr">
        <is>
          <t>No esperado</t>
        </is>
      </c>
      <c r="S2159" s="149" t="inlineStr">
        <is>
          <t>Esperado</t>
        </is>
      </c>
      <c r="T2159" s="149" t="inlineStr">
        <is>
          <t>Se descarta</t>
        </is>
      </c>
      <c r="U2159" s="149" t="n"/>
    </row>
    <row r="2160" ht="15.75" customHeight="1" s="412">
      <c r="A2160" s="5" t="n">
        <v>1575</v>
      </c>
      <c r="B2160" s="252" t="n">
        <v>271</v>
      </c>
      <c r="C2160" s="201" t="n">
        <v>370</v>
      </c>
      <c r="D2160" s="201" t="n">
        <v>5</v>
      </c>
      <c r="E2160" s="8" t="n">
        <v>43531</v>
      </c>
      <c r="F2160" s="201" t="n">
        <v>5224</v>
      </c>
      <c r="G2160" s="201" t="n">
        <v>8134</v>
      </c>
      <c r="H2160" s="201" t="n">
        <v>7548</v>
      </c>
      <c r="I2160" s="201" t="n">
        <v>9</v>
      </c>
      <c r="J2160" s="9">
        <f>+(((G2160-F2160)-(H2160-F2160))/(H2160-F2160))*100</f>
        <v/>
      </c>
      <c r="K2160" s="33">
        <f>AVERAGE(J2160:J2161)</f>
        <v/>
      </c>
      <c r="L2160" s="33">
        <f>_xlfn.STDEV.S(J2160,J2161)</f>
        <v/>
      </c>
      <c r="M2160" s="13" t="n"/>
      <c r="O2160" s="295">
        <f>+(H2160-F2160)/10</f>
        <v/>
      </c>
      <c r="P2160" s="26" t="inlineStr">
        <is>
          <t>FALSO</t>
        </is>
      </c>
      <c r="Q2160" s="26" t="inlineStr">
        <is>
          <t>FALSO</t>
        </is>
      </c>
      <c r="R2160" s="149" t="inlineStr">
        <is>
          <t>Esperado</t>
        </is>
      </c>
      <c r="S2160" s="149" t="inlineStr">
        <is>
          <t>Esperado</t>
        </is>
      </c>
      <c r="T2160" s="149" t="inlineStr">
        <is>
          <t>Se descarta</t>
        </is>
      </c>
      <c r="U2160" s="149" t="n"/>
    </row>
    <row r="2161" ht="15.75" customHeight="1" s="412">
      <c r="A2161" s="5" t="n">
        <v>1576</v>
      </c>
      <c r="B2161" s="252" t="n">
        <v>272</v>
      </c>
      <c r="C2161" s="201" t="n">
        <v>370</v>
      </c>
      <c r="D2161" s="201" t="n">
        <v>5</v>
      </c>
      <c r="E2161" s="8" t="n">
        <v>43531</v>
      </c>
      <c r="F2161" s="201" t="n">
        <v>5257</v>
      </c>
      <c r="G2161" s="201" t="n">
        <v>7823</v>
      </c>
      <c r="H2161" s="201" t="n">
        <v>7312</v>
      </c>
      <c r="I2161" s="201" t="n"/>
      <c r="J2161" s="9">
        <f>+(((G2161-F2161)-(H2161-F2161))/(H2161-F2161))*100</f>
        <v/>
      </c>
      <c r="K2161" s="33" t="n"/>
      <c r="L2161" s="33" t="n"/>
      <c r="M2161" s="13" t="n"/>
      <c r="O2161" s="295">
        <f>+(H2161-F2161)/10</f>
        <v/>
      </c>
      <c r="P2161" s="26" t="inlineStr">
        <is>
          <t>FALSO</t>
        </is>
      </c>
      <c r="Q2161" s="26" t="inlineStr">
        <is>
          <t>FALSO</t>
        </is>
      </c>
      <c r="R2161" s="149" t="inlineStr">
        <is>
          <t>No esperado</t>
        </is>
      </c>
      <c r="S2161" s="149" t="inlineStr">
        <is>
          <t>Esperado</t>
        </is>
      </c>
      <c r="T2161" s="149" t="inlineStr">
        <is>
          <t>Se descarta</t>
        </is>
      </c>
      <c r="U2161" s="149" t="n"/>
    </row>
    <row r="2162" ht="15.75" customHeight="1" s="412">
      <c r="A2162" s="15" t="n">
        <v>2147</v>
      </c>
      <c r="B2162" s="16" t="n">
        <v>193</v>
      </c>
      <c r="C2162" s="17" t="n">
        <v>370</v>
      </c>
      <c r="D2162" s="17" t="n">
        <v>7</v>
      </c>
      <c r="E2162" s="18" t="n">
        <v>43545</v>
      </c>
      <c r="F2162" s="19" t="n">
        <v>5263</v>
      </c>
      <c r="G2162" s="17" t="n">
        <v>7777</v>
      </c>
      <c r="H2162" s="17" t="n">
        <v>7425</v>
      </c>
      <c r="I2162" s="201" t="n"/>
      <c r="J2162" s="9">
        <f>+(((G2162-F2162)-(H2162-F2162))/(H2162-F2162))*100</f>
        <v/>
      </c>
      <c r="K2162" s="33">
        <f>AVERAGE(J2162:J2163)</f>
        <v/>
      </c>
      <c r="L2162" s="33">
        <f>_xlfn.STDEV.S(J2162,J2163)</f>
        <v/>
      </c>
      <c r="M2162" s="13">
        <f>(K2160-K2162)/14</f>
        <v/>
      </c>
      <c r="N2162" s="295">
        <f>(K2158-K2162)/24</f>
        <v/>
      </c>
      <c r="O2162" s="295">
        <f>+(H2162-F2162)/10</f>
        <v/>
      </c>
      <c r="P2162" s="26" t="inlineStr">
        <is>
          <t>FALSO</t>
        </is>
      </c>
      <c r="Q2162" s="26" t="inlineStr">
        <is>
          <t>FALSO</t>
        </is>
      </c>
      <c r="R2162" s="149" t="inlineStr">
        <is>
          <t>Esperado</t>
        </is>
      </c>
      <c r="S2162" s="149" t="inlineStr">
        <is>
          <t>Esperado</t>
        </is>
      </c>
      <c r="T2162" s="149" t="inlineStr">
        <is>
          <t>Se descarta</t>
        </is>
      </c>
      <c r="U2162" s="149" t="n"/>
    </row>
    <row r="2163" ht="15.75" customHeight="1" s="412">
      <c r="A2163" s="15" t="n">
        <v>2148</v>
      </c>
      <c r="B2163" s="16" t="n">
        <v>194</v>
      </c>
      <c r="C2163" s="17" t="n">
        <v>370</v>
      </c>
      <c r="D2163" s="17" t="n">
        <v>7</v>
      </c>
      <c r="E2163" s="18" t="n">
        <v>43545</v>
      </c>
      <c r="F2163" s="19" t="n">
        <v>5207</v>
      </c>
      <c r="G2163" s="17" t="n">
        <v>7665</v>
      </c>
      <c r="H2163" s="17" t="n">
        <v>7325</v>
      </c>
      <c r="I2163" s="201" t="n"/>
      <c r="J2163" s="9">
        <f>+(((G2163-F2163)-(H2163-F2163))/(H2163-F2163))*100</f>
        <v/>
      </c>
      <c r="K2163" s="13" t="n"/>
      <c r="L2163" s="13" t="n"/>
      <c r="M2163" s="13" t="n"/>
      <c r="O2163" s="295">
        <f>+(H2163-F2163)/10</f>
        <v/>
      </c>
      <c r="P2163" s="26" t="inlineStr">
        <is>
          <t>FALSO</t>
        </is>
      </c>
      <c r="Q2163" s="26" t="inlineStr">
        <is>
          <t>FALSO</t>
        </is>
      </c>
      <c r="R2163" s="149" t="inlineStr">
        <is>
          <t>No esperado</t>
        </is>
      </c>
      <c r="S2163" s="149" t="inlineStr">
        <is>
          <t>Esperado</t>
        </is>
      </c>
      <c r="T2163" s="149" t="inlineStr">
        <is>
          <t>Se descarta</t>
        </is>
      </c>
      <c r="U2163" s="149" t="n"/>
    </row>
    <row r="2164" ht="15.75" customHeight="1" s="412">
      <c r="A2164" s="5" t="n">
        <v>273</v>
      </c>
      <c r="B2164" s="252" t="n">
        <v>273</v>
      </c>
      <c r="C2164" s="246" t="n">
        <v>372</v>
      </c>
      <c r="D2164" s="246" t="n">
        <v>1</v>
      </c>
      <c r="E2164" s="46" t="n">
        <v>43514</v>
      </c>
      <c r="F2164" s="246" t="n">
        <v>5242</v>
      </c>
      <c r="G2164" s="246" t="n">
        <v>7359</v>
      </c>
      <c r="H2164" s="246" t="n">
        <v>7014</v>
      </c>
      <c r="I2164" s="246" t="n">
        <v>12</v>
      </c>
      <c r="J2164" s="47">
        <f>+(((G2164-F2164)-(H2164-F2164))/(H2164-F2164))*100</f>
        <v/>
      </c>
      <c r="K2164" s="51">
        <f>AVERAGE(J2164:J2165)</f>
        <v/>
      </c>
      <c r="L2164" s="51">
        <f>_xlfn.STDEV.S(J2164,J2165)</f>
        <v/>
      </c>
      <c r="M2164" s="50" t="n">
        <v>1</v>
      </c>
      <c r="O2164" s="295">
        <f>+(H2164-F2164)/10</f>
        <v/>
      </c>
      <c r="P2164" s="26" t="inlineStr">
        <is>
          <t>FALSO</t>
        </is>
      </c>
      <c r="Q2164" s="26" t="inlineStr">
        <is>
          <t>FALSO</t>
        </is>
      </c>
      <c r="R2164" s="149" t="inlineStr">
        <is>
          <t>Esperado</t>
        </is>
      </c>
      <c r="S2164" s="149" t="inlineStr">
        <is>
          <t>No Esperado</t>
        </is>
      </c>
      <c r="T2164" s="149" t="inlineStr">
        <is>
          <t>Se descarta</t>
        </is>
      </c>
      <c r="U2164" s="149" t="n"/>
    </row>
    <row r="2165" ht="15.75" customHeight="1" s="412">
      <c r="A2165" s="5" t="n">
        <v>274</v>
      </c>
      <c r="B2165" s="252" t="n">
        <v>274</v>
      </c>
      <c r="C2165" s="246" t="n">
        <v>372</v>
      </c>
      <c r="D2165" s="246" t="n">
        <v>1</v>
      </c>
      <c r="E2165" s="46" t="n">
        <v>43514</v>
      </c>
      <c r="F2165" s="246" t="n">
        <v>5233</v>
      </c>
      <c r="G2165" s="246" t="n">
        <v>7501</v>
      </c>
      <c r="H2165" s="246" t="n">
        <v>7143</v>
      </c>
      <c r="I2165" s="246" t="n"/>
      <c r="J2165" s="47">
        <f>+(((G2165-F2165)-(H2165-F2165))/(H2165-F2165))*100</f>
        <v/>
      </c>
      <c r="K2165" s="50" t="n"/>
      <c r="L2165" s="50" t="n"/>
      <c r="M2165" s="50" t="n"/>
      <c r="O2165" s="295">
        <f>+(H2165-F2165)/10</f>
        <v/>
      </c>
      <c r="P2165" s="26" t="inlineStr">
        <is>
          <t>FALSO</t>
        </is>
      </c>
      <c r="Q2165" s="26" t="inlineStr">
        <is>
          <t>FALSO</t>
        </is>
      </c>
      <c r="R2165" s="149" t="inlineStr">
        <is>
          <t>Esperado</t>
        </is>
      </c>
      <c r="S2165" s="149" t="inlineStr">
        <is>
          <t>No Esperado</t>
        </is>
      </c>
      <c r="T2165" s="149" t="inlineStr">
        <is>
          <t>Se descarta</t>
        </is>
      </c>
      <c r="U2165" s="149" t="n"/>
    </row>
    <row r="2166" ht="15.75" customHeight="1" s="412">
      <c r="A2166" s="5" t="n">
        <v>927</v>
      </c>
      <c r="B2166" s="252" t="n">
        <v>273</v>
      </c>
      <c r="C2166" s="246" t="n">
        <v>372</v>
      </c>
      <c r="D2166" s="246" t="n">
        <v>3</v>
      </c>
      <c r="E2166" s="46" t="n">
        <v>43521</v>
      </c>
      <c r="F2166" s="246" t="n">
        <v>5242</v>
      </c>
      <c r="G2166" s="246" t="n">
        <v>7470</v>
      </c>
      <c r="H2166" s="246" t="n">
        <v>7094</v>
      </c>
      <c r="I2166" s="246" t="n">
        <v>9</v>
      </c>
      <c r="J2166" s="47">
        <f>+(((G2166-F2166)-(H2166-F2166))/(H2166-F2166))*100</f>
        <v/>
      </c>
      <c r="K2166" s="51">
        <f>AVERAGE(J2166:J2167)</f>
        <v/>
      </c>
      <c r="L2166" s="51">
        <f>_xlfn.STDEV.S(J2166,J2167)</f>
        <v/>
      </c>
      <c r="M2166" s="50" t="n"/>
      <c r="O2166" s="295">
        <f>+(H2166-F2166)/10</f>
        <v/>
      </c>
      <c r="P2166" s="26" t="inlineStr">
        <is>
          <t>FALSO</t>
        </is>
      </c>
      <c r="Q2166" s="26" t="inlineStr">
        <is>
          <t>FALSO</t>
        </is>
      </c>
      <c r="R2166" s="149" t="inlineStr">
        <is>
          <t>No Esperado</t>
        </is>
      </c>
      <c r="S2166" s="149" t="inlineStr">
        <is>
          <t>No Esperado</t>
        </is>
      </c>
      <c r="T2166" s="149" t="inlineStr">
        <is>
          <t>Se descarta</t>
        </is>
      </c>
      <c r="U2166" s="149" t="n"/>
    </row>
    <row r="2167" ht="15.75" customHeight="1" s="412">
      <c r="A2167" s="5" t="n">
        <v>928</v>
      </c>
      <c r="B2167" s="252" t="n">
        <v>274</v>
      </c>
      <c r="C2167" s="246" t="n">
        <v>372</v>
      </c>
      <c r="D2167" s="246" t="n">
        <v>3</v>
      </c>
      <c r="E2167" s="46" t="n">
        <v>43521</v>
      </c>
      <c r="F2167" s="246" t="n">
        <v>5233</v>
      </c>
      <c r="G2167" s="246" t="n">
        <v>7502</v>
      </c>
      <c r="H2167" s="246" t="n">
        <v>7109</v>
      </c>
      <c r="I2167" s="246" t="n"/>
      <c r="J2167" s="47">
        <f>+(((G2167-F2167)-(H2167-F2167))/(H2167-F2167))*100</f>
        <v/>
      </c>
      <c r="K2167" s="51" t="n"/>
      <c r="L2167" s="51" t="n"/>
      <c r="M2167" s="50" t="n"/>
      <c r="O2167" s="295">
        <f>+(H2167-F2167)/10</f>
        <v/>
      </c>
      <c r="P2167" s="26" t="inlineStr">
        <is>
          <t>FALSO</t>
        </is>
      </c>
      <c r="Q2167" s="26" t="inlineStr">
        <is>
          <t>FALSO</t>
        </is>
      </c>
      <c r="R2167" s="149" t="inlineStr">
        <is>
          <t>No Esperado</t>
        </is>
      </c>
      <c r="S2167" s="149" t="inlineStr">
        <is>
          <t>No Esperado</t>
        </is>
      </c>
      <c r="T2167" s="149" t="inlineStr">
        <is>
          <t>Se descarta</t>
        </is>
      </c>
      <c r="U2167" s="149" t="n"/>
    </row>
    <row r="2168" ht="15.75" customHeight="1" s="412">
      <c r="A2168" s="5" t="n">
        <v>1577</v>
      </c>
      <c r="B2168" s="252" t="n">
        <v>273</v>
      </c>
      <c r="C2168" s="246" t="n">
        <v>372</v>
      </c>
      <c r="D2168" s="246" t="n">
        <v>5</v>
      </c>
      <c r="E2168" s="46" t="n">
        <v>43531</v>
      </c>
      <c r="F2168" s="246" t="n">
        <v>5242</v>
      </c>
      <c r="G2168" s="246" t="n">
        <v>7445</v>
      </c>
      <c r="H2168" s="246" t="n">
        <v>7115</v>
      </c>
      <c r="I2168" s="246" t="n">
        <v>8</v>
      </c>
      <c r="J2168" s="47">
        <f>+(((G2168-F2168)-(H2168-F2168))/(H2168-F2168))*100</f>
        <v/>
      </c>
      <c r="K2168" s="51">
        <f>AVERAGE(J2168:J2169)</f>
        <v/>
      </c>
      <c r="L2168" s="51">
        <f>_xlfn.STDEV.S(J2168,J2169)</f>
        <v/>
      </c>
      <c r="M2168" s="50" t="n"/>
      <c r="O2168" s="295">
        <f>+(H2168-F2168)/10</f>
        <v/>
      </c>
      <c r="P2168" s="26" t="inlineStr">
        <is>
          <t>FALSO</t>
        </is>
      </c>
      <c r="Q2168" s="26" t="inlineStr">
        <is>
          <t>FALSO</t>
        </is>
      </c>
      <c r="R2168" s="149" t="inlineStr">
        <is>
          <t>No Esperado</t>
        </is>
      </c>
      <c r="S2168" s="149" t="inlineStr">
        <is>
          <t>Esperado</t>
        </is>
      </c>
      <c r="T2168" s="149" t="inlineStr">
        <is>
          <t>Se descarta</t>
        </is>
      </c>
      <c r="U2168" s="149" t="n"/>
    </row>
    <row r="2169" ht="15.75" customHeight="1" s="412">
      <c r="A2169" s="5" t="n">
        <v>1578</v>
      </c>
      <c r="B2169" s="252" t="n">
        <v>274</v>
      </c>
      <c r="C2169" s="246" t="n">
        <v>372</v>
      </c>
      <c r="D2169" s="246" t="n">
        <v>5</v>
      </c>
      <c r="E2169" s="46" t="n">
        <v>43531</v>
      </c>
      <c r="F2169" s="246" t="n">
        <v>5233</v>
      </c>
      <c r="G2169" s="246" t="n">
        <v>7476</v>
      </c>
      <c r="H2169" s="246" t="n">
        <v>7146</v>
      </c>
      <c r="I2169" s="246" t="n"/>
      <c r="J2169" s="47">
        <f>+(((G2169-F2169)-(H2169-F2169))/(H2169-F2169))*100</f>
        <v/>
      </c>
      <c r="K2169" s="50" t="n"/>
      <c r="L2169" s="50" t="n"/>
      <c r="M2169" s="50" t="n"/>
      <c r="O2169" s="295">
        <f>+(H2169-F2169)/10</f>
        <v/>
      </c>
      <c r="P2169" s="26" t="inlineStr">
        <is>
          <t>FALSO</t>
        </is>
      </c>
      <c r="Q2169" s="26" t="inlineStr">
        <is>
          <t>FALSO</t>
        </is>
      </c>
      <c r="R2169" s="149" t="inlineStr">
        <is>
          <t>No Esperado</t>
        </is>
      </c>
      <c r="S2169" s="149" t="inlineStr">
        <is>
          <t>Esperado</t>
        </is>
      </c>
      <c r="T2169" s="149" t="inlineStr">
        <is>
          <t>Se descarta</t>
        </is>
      </c>
      <c r="U2169" s="149" t="n"/>
    </row>
    <row r="2170" ht="15.75" customHeight="1" s="412">
      <c r="A2170" s="15" t="n">
        <v>2149</v>
      </c>
      <c r="B2170" s="16" t="n">
        <v>195</v>
      </c>
      <c r="C2170" s="52" t="n">
        <v>372</v>
      </c>
      <c r="D2170" s="52" t="n">
        <v>7</v>
      </c>
      <c r="E2170" s="53" t="n">
        <v>43545</v>
      </c>
      <c r="F2170" s="54" t="n">
        <v>5277</v>
      </c>
      <c r="G2170" s="52" t="n">
        <v>7836</v>
      </c>
      <c r="H2170" s="52" t="n">
        <v>7499</v>
      </c>
      <c r="I2170" s="246" t="n"/>
      <c r="J2170" s="47">
        <f>+(((G2170-F2170)-(H2170-F2170))/(H2170-F2170))*100</f>
        <v/>
      </c>
      <c r="K2170" s="51">
        <f>AVERAGE(J2170:J2171)</f>
        <v/>
      </c>
      <c r="L2170" s="51">
        <f>_xlfn.STDEV.S(J2170,J2171)</f>
        <v/>
      </c>
      <c r="M2170" s="50">
        <f>(K2168-K2170)/14</f>
        <v/>
      </c>
      <c r="N2170" s="50">
        <f>(K2164-K2170)/(E2170-E2164)</f>
        <v/>
      </c>
      <c r="O2170" s="295">
        <f>+(H2170-F2170)/10</f>
        <v/>
      </c>
      <c r="P2170" s="26" t="inlineStr">
        <is>
          <t>FALSO</t>
        </is>
      </c>
      <c r="Q2170" s="26" t="inlineStr">
        <is>
          <t>VERDADERO</t>
        </is>
      </c>
      <c r="R2170" s="149" t="inlineStr">
        <is>
          <t>No Esperado</t>
        </is>
      </c>
      <c r="S2170" s="149" t="inlineStr">
        <is>
          <t>Esperado</t>
        </is>
      </c>
      <c r="T2170" s="149" t="inlineStr">
        <is>
          <t>Se descarta</t>
        </is>
      </c>
      <c r="U2170" s="149" t="n"/>
    </row>
    <row r="2171" ht="15.75" customHeight="1" s="412">
      <c r="A2171" s="15" t="n">
        <v>2150</v>
      </c>
      <c r="B2171" s="16" t="n">
        <v>196</v>
      </c>
      <c r="C2171" s="52" t="n">
        <v>372</v>
      </c>
      <c r="D2171" s="52" t="n">
        <v>7</v>
      </c>
      <c r="E2171" s="53" t="n">
        <v>43545</v>
      </c>
      <c r="F2171" s="54" t="n">
        <v>5243</v>
      </c>
      <c r="G2171" s="52" t="n">
        <v>7605</v>
      </c>
      <c r="H2171" s="52" t="n">
        <v>7290</v>
      </c>
      <c r="I2171" s="246" t="n"/>
      <c r="J2171" s="47">
        <f>+(((G2171-F2171)-(H2171-F2171))/(H2171-F2171))*100</f>
        <v/>
      </c>
      <c r="K2171" s="50" t="n"/>
      <c r="L2171" s="50" t="n"/>
      <c r="M2171" s="50" t="n"/>
      <c r="O2171" s="295">
        <f>+(H2171-F2171)/10</f>
        <v/>
      </c>
      <c r="P2171" s="26" t="inlineStr">
        <is>
          <t>FALSO</t>
        </is>
      </c>
      <c r="Q2171" s="26" t="inlineStr">
        <is>
          <t>FALSO</t>
        </is>
      </c>
      <c r="R2171" s="149" t="inlineStr">
        <is>
          <t>No Esperado</t>
        </is>
      </c>
      <c r="S2171" s="149" t="inlineStr">
        <is>
          <t>Esperado</t>
        </is>
      </c>
      <c r="T2171" s="149" t="inlineStr">
        <is>
          <t>Se descarta</t>
        </is>
      </c>
      <c r="U2171" s="149" t="n"/>
    </row>
    <row r="2172" ht="15.75" customHeight="1" s="412">
      <c r="A2172" s="5" t="n">
        <v>275</v>
      </c>
      <c r="B2172" s="252" t="n">
        <v>275</v>
      </c>
      <c r="C2172" s="201" t="n">
        <v>373</v>
      </c>
      <c r="D2172" s="201" t="n">
        <v>1</v>
      </c>
      <c r="E2172" s="8" t="n">
        <v>43514</v>
      </c>
      <c r="F2172" s="201" t="n">
        <v>5274</v>
      </c>
      <c r="G2172" s="201" t="n">
        <v>9045</v>
      </c>
      <c r="H2172" s="201" t="n">
        <v>7968</v>
      </c>
      <c r="I2172" s="201" t="n">
        <v>11</v>
      </c>
      <c r="J2172" s="9">
        <f>+(((G2172-F2172)-(H2172-F2172))/(H2172-F2172))*100</f>
        <v/>
      </c>
      <c r="K2172" s="33">
        <f>AVERAGE(J2172:J2173)</f>
        <v/>
      </c>
      <c r="L2172" s="33">
        <f>_xlfn.STDEV.S(J2172,J2173)</f>
        <v/>
      </c>
      <c r="M2172" s="13" t="n">
        <v>1</v>
      </c>
      <c r="O2172" s="295">
        <f>+(H2172-F2172)/10</f>
        <v/>
      </c>
      <c r="P2172" s="26" t="inlineStr">
        <is>
          <t>FALSO</t>
        </is>
      </c>
      <c r="Q2172" s="26" t="inlineStr">
        <is>
          <t>FALSO</t>
        </is>
      </c>
      <c r="R2172" s="149" t="inlineStr">
        <is>
          <t>Esperado</t>
        </is>
      </c>
      <c r="S2172" s="149" t="inlineStr">
        <is>
          <t>Esperado</t>
        </is>
      </c>
      <c r="T2172" s="149" t="inlineStr">
        <is>
          <t>Dato Válido</t>
        </is>
      </c>
      <c r="U2172" s="149" t="n"/>
    </row>
    <row r="2173" ht="15.75" customHeight="1" s="412">
      <c r="A2173" s="5" t="n">
        <v>276</v>
      </c>
      <c r="B2173" s="252" t="n">
        <v>276</v>
      </c>
      <c r="C2173" s="201" t="n">
        <v>373</v>
      </c>
      <c r="D2173" s="201" t="n">
        <v>1</v>
      </c>
      <c r="E2173" s="8" t="n">
        <v>43514</v>
      </c>
      <c r="F2173" s="201" t="n">
        <v>5217</v>
      </c>
      <c r="G2173" s="201" t="n">
        <v>8881</v>
      </c>
      <c r="H2173" s="201" t="n">
        <v>7863</v>
      </c>
      <c r="I2173" s="201" t="n"/>
      <c r="J2173" s="9">
        <f>+(((G2173-F2173)-(H2173-F2173))/(H2173-F2173))*100</f>
        <v/>
      </c>
      <c r="K2173" s="33" t="n"/>
      <c r="L2173" s="33" t="n"/>
      <c r="M2173" s="13" t="n"/>
      <c r="O2173" s="295">
        <f>+(H2173-F2173)/10</f>
        <v/>
      </c>
      <c r="P2173" s="26" t="inlineStr">
        <is>
          <t>FALSO</t>
        </is>
      </c>
      <c r="Q2173" s="26" t="inlineStr">
        <is>
          <t>FALSO</t>
        </is>
      </c>
      <c r="R2173" s="149" t="inlineStr">
        <is>
          <t>No esperado</t>
        </is>
      </c>
      <c r="S2173" s="149" t="inlineStr">
        <is>
          <t>Esperado</t>
        </is>
      </c>
      <c r="T2173" s="149" t="inlineStr">
        <is>
          <t>Dato Válido</t>
        </is>
      </c>
      <c r="U2173" s="149" t="n"/>
    </row>
    <row r="2174" ht="15.75" customHeight="1" s="412">
      <c r="A2174" s="5" t="n">
        <v>929</v>
      </c>
      <c r="B2174" s="252" t="n">
        <v>275</v>
      </c>
      <c r="C2174" s="201" t="n">
        <v>373</v>
      </c>
      <c r="D2174" s="201" t="n">
        <v>3</v>
      </c>
      <c r="E2174" s="8" t="n">
        <v>43521</v>
      </c>
      <c r="F2174" s="201" t="n">
        <v>5274</v>
      </c>
      <c r="G2174" s="201" t="n">
        <v>8997</v>
      </c>
      <c r="H2174" s="201" t="n">
        <v>8053</v>
      </c>
      <c r="I2174" s="201" t="n">
        <v>8</v>
      </c>
      <c r="J2174" s="9">
        <f>+(((G2174-F2174)-(H2174-F2174))/(H2174-F2174))*100</f>
        <v/>
      </c>
      <c r="K2174" s="33">
        <f>AVERAGE(J2174:J2175)</f>
        <v/>
      </c>
      <c r="L2174" s="33">
        <f>_xlfn.STDEV.S(J2174,J2175)</f>
        <v/>
      </c>
      <c r="M2174" s="13" t="n"/>
      <c r="O2174" s="295">
        <f>+(H2174-F2174)/10</f>
        <v/>
      </c>
      <c r="P2174" s="26" t="inlineStr">
        <is>
          <t>VERDADERO</t>
        </is>
      </c>
      <c r="Q2174" s="26" t="inlineStr">
        <is>
          <t>FALSO</t>
        </is>
      </c>
      <c r="R2174" s="149" t="inlineStr">
        <is>
          <t>Esperado</t>
        </is>
      </c>
      <c r="S2174" s="149" t="inlineStr">
        <is>
          <t>Esperado</t>
        </is>
      </c>
      <c r="T2174" s="149" t="inlineStr">
        <is>
          <t>Dato Válido</t>
        </is>
      </c>
      <c r="U2174" s="149" t="n"/>
    </row>
    <row r="2175" ht="15.75" customHeight="1" s="412">
      <c r="A2175" s="5" t="n">
        <v>930</v>
      </c>
      <c r="B2175" s="252" t="n">
        <v>276</v>
      </c>
      <c r="C2175" s="201" t="n">
        <v>373</v>
      </c>
      <c r="D2175" s="201" t="n">
        <v>3</v>
      </c>
      <c r="E2175" s="8" t="n">
        <v>43521</v>
      </c>
      <c r="F2175" s="201" t="n">
        <v>5217</v>
      </c>
      <c r="G2175" s="201" t="n">
        <v>9013</v>
      </c>
      <c r="H2175" s="201" t="n">
        <v>8004</v>
      </c>
      <c r="I2175" s="201" t="n"/>
      <c r="J2175" s="9">
        <f>+(((G2175-F2175)-(H2175-F2175))/(H2175-F2175))*100</f>
        <v/>
      </c>
      <c r="K2175" s="13" t="n"/>
      <c r="L2175" s="13" t="n"/>
      <c r="M2175" s="13" t="n"/>
      <c r="O2175" s="295">
        <f>+(H2175-F2175)/10</f>
        <v/>
      </c>
      <c r="P2175" s="26" t="inlineStr">
        <is>
          <t>FALSO</t>
        </is>
      </c>
      <c r="Q2175" s="26" t="inlineStr">
        <is>
          <t>FALSO</t>
        </is>
      </c>
      <c r="R2175" s="149" t="inlineStr">
        <is>
          <t>Esperado</t>
        </is>
      </c>
      <c r="S2175" s="149" t="inlineStr">
        <is>
          <t>No esperado</t>
        </is>
      </c>
      <c r="T2175" s="149" t="inlineStr">
        <is>
          <t>Dato Válido</t>
        </is>
      </c>
      <c r="U2175" s="149" t="n"/>
    </row>
    <row r="2176" ht="15.75" customHeight="1" s="412">
      <c r="A2176" s="5" t="n">
        <v>1579</v>
      </c>
      <c r="B2176" s="252" t="n">
        <v>275</v>
      </c>
      <c r="C2176" s="201" t="n">
        <v>373</v>
      </c>
      <c r="D2176" s="201" t="n">
        <v>5</v>
      </c>
      <c r="E2176" s="8" t="n">
        <v>43531</v>
      </c>
      <c r="F2176" s="201" t="n">
        <v>5274</v>
      </c>
      <c r="G2176" s="201" t="n">
        <v>8030</v>
      </c>
      <c r="H2176" s="201" t="n">
        <v>7621</v>
      </c>
      <c r="I2176" s="201" t="n">
        <v>8</v>
      </c>
      <c r="J2176" s="9">
        <f>+(((G2176-F2176)-(H2176-F2176))/(H2176-F2176))*100</f>
        <v/>
      </c>
      <c r="K2176" s="33">
        <f>AVERAGE(J2176:J2177)</f>
        <v/>
      </c>
      <c r="L2176" s="33">
        <f>_xlfn.STDEV.S(J2176,J2177)</f>
        <v/>
      </c>
      <c r="M2176" s="13" t="n"/>
      <c r="O2176" s="295">
        <f>+(H2176-F2176)/10</f>
        <v/>
      </c>
      <c r="P2176" s="26" t="inlineStr">
        <is>
          <t>FALSO</t>
        </is>
      </c>
      <c r="Q2176" s="26" t="inlineStr">
        <is>
          <t>FALSO</t>
        </is>
      </c>
      <c r="R2176" s="149" t="inlineStr">
        <is>
          <t>No esperado</t>
        </is>
      </c>
      <c r="S2176" s="149" t="inlineStr">
        <is>
          <t>Esperado</t>
        </is>
      </c>
      <c r="T2176" s="149" t="inlineStr">
        <is>
          <t>Dato Válido</t>
        </is>
      </c>
      <c r="U2176" s="149" t="n"/>
    </row>
    <row r="2177" ht="15.75" customHeight="1" s="412">
      <c r="A2177" s="5" t="n">
        <v>1580</v>
      </c>
      <c r="B2177" s="252" t="n">
        <v>276</v>
      </c>
      <c r="C2177" s="201" t="n">
        <v>373</v>
      </c>
      <c r="D2177" s="201" t="n">
        <v>5</v>
      </c>
      <c r="E2177" s="8" t="n">
        <v>43531</v>
      </c>
      <c r="F2177" s="201" t="n">
        <v>5217</v>
      </c>
      <c r="G2177" s="201" t="n">
        <v>7842</v>
      </c>
      <c r="H2177" s="201" t="n">
        <v>7455</v>
      </c>
      <c r="I2177" s="201" t="n"/>
      <c r="J2177" s="9">
        <f>+(((G2177-F2177)-(H2177-F2177))/(H2177-F2177))*100</f>
        <v/>
      </c>
      <c r="K2177" s="33" t="n"/>
      <c r="L2177" s="33" t="n"/>
      <c r="M2177" s="13" t="n"/>
      <c r="O2177" s="295">
        <f>+(H2177-F2177)/10</f>
        <v/>
      </c>
      <c r="P2177" s="26" t="inlineStr">
        <is>
          <t>FALSO</t>
        </is>
      </c>
      <c r="Q2177" s="26" t="inlineStr">
        <is>
          <t>FALSO</t>
        </is>
      </c>
      <c r="R2177" s="149" t="inlineStr">
        <is>
          <t>No esperado</t>
        </is>
      </c>
      <c r="S2177" s="149" t="inlineStr">
        <is>
          <t>Esperado</t>
        </is>
      </c>
      <c r="T2177" s="149" t="inlineStr">
        <is>
          <t>Dato Válido</t>
        </is>
      </c>
      <c r="U2177" s="149" t="n"/>
    </row>
    <row r="2178" ht="15.75" customHeight="1" s="412">
      <c r="A2178" s="15" t="n">
        <v>2151</v>
      </c>
      <c r="B2178" s="16" t="n">
        <v>197</v>
      </c>
      <c r="C2178" s="17" t="n">
        <v>373</v>
      </c>
      <c r="D2178" s="17" t="n">
        <v>7</v>
      </c>
      <c r="E2178" s="18" t="n">
        <v>43545</v>
      </c>
      <c r="F2178" s="19" t="n">
        <v>5252</v>
      </c>
      <c r="G2178" s="17" t="n">
        <v>8291</v>
      </c>
      <c r="H2178" s="17" t="n">
        <v>7887</v>
      </c>
      <c r="I2178" s="201" t="n"/>
      <c r="J2178" s="9">
        <f>+(((G2178-F2178)-(H2178-F2178))/(H2178-F2178))*100</f>
        <v/>
      </c>
      <c r="K2178" s="33">
        <f>AVERAGE(J2178:J2179)</f>
        <v/>
      </c>
      <c r="L2178" s="33">
        <f>_xlfn.STDEV.S(J2178,J2179)</f>
        <v/>
      </c>
      <c r="M2178" s="13">
        <f>(K2176-K2178)/14</f>
        <v/>
      </c>
      <c r="N2178" s="295">
        <f>(K2172-K2178)/31</f>
        <v/>
      </c>
      <c r="O2178" s="295">
        <f>+(H2178-F2178)/10</f>
        <v/>
      </c>
      <c r="P2178" s="26" t="inlineStr">
        <is>
          <t>FALSO</t>
        </is>
      </c>
      <c r="Q2178" s="26" t="inlineStr">
        <is>
          <t>VERDADERO</t>
        </is>
      </c>
      <c r="R2178" s="149" t="inlineStr">
        <is>
          <t>Esperado</t>
        </is>
      </c>
      <c r="S2178" s="149" t="inlineStr">
        <is>
          <t>Esperado</t>
        </is>
      </c>
      <c r="T2178" s="149" t="inlineStr">
        <is>
          <t>Dato Válido</t>
        </is>
      </c>
      <c r="U2178" s="149" t="n"/>
    </row>
    <row r="2179" ht="15.75" customHeight="1" s="412">
      <c r="A2179" s="15" t="n">
        <v>2152</v>
      </c>
      <c r="B2179" s="16" t="n">
        <v>198</v>
      </c>
      <c r="C2179" s="17" t="n">
        <v>373</v>
      </c>
      <c r="D2179" s="17" t="n">
        <v>7</v>
      </c>
      <c r="E2179" s="18" t="n">
        <v>43545</v>
      </c>
      <c r="F2179" s="19" t="n">
        <v>5320</v>
      </c>
      <c r="G2179" s="17" t="n">
        <v>8262</v>
      </c>
      <c r="H2179" s="17" t="n">
        <v>7871</v>
      </c>
      <c r="I2179" s="201" t="n"/>
      <c r="J2179" s="9">
        <f>+(((G2179-F2179)-(H2179-F2179))/(H2179-F2179))*100</f>
        <v/>
      </c>
      <c r="K2179" s="13" t="n"/>
      <c r="L2179" s="13" t="n"/>
      <c r="M2179" s="13" t="n"/>
      <c r="O2179" s="295">
        <f>+(H2179-F2179)/10</f>
        <v/>
      </c>
      <c r="P2179" s="26" t="inlineStr">
        <is>
          <t>FALSO</t>
        </is>
      </c>
      <c r="Q2179" s="26" t="inlineStr">
        <is>
          <t>FALSO</t>
        </is>
      </c>
      <c r="R2179" s="149" t="inlineStr">
        <is>
          <t>No esperado</t>
        </is>
      </c>
      <c r="S2179" s="149" t="inlineStr">
        <is>
          <t>Esperado</t>
        </is>
      </c>
      <c r="T2179" s="149" t="inlineStr">
        <is>
          <t>Dato Válido</t>
        </is>
      </c>
      <c r="U2179" s="149" t="n"/>
    </row>
    <row r="2180" ht="15.75" customHeight="1" s="412">
      <c r="A2180" s="5" t="n">
        <v>277</v>
      </c>
      <c r="B2180" s="252" t="n">
        <v>277</v>
      </c>
      <c r="C2180" s="246" t="n">
        <v>374</v>
      </c>
      <c r="D2180" s="246" t="n">
        <v>1</v>
      </c>
      <c r="E2180" s="46" t="n">
        <v>43514</v>
      </c>
      <c r="F2180" s="246" t="n">
        <v>5252</v>
      </c>
      <c r="G2180" s="246" t="n">
        <v>7263</v>
      </c>
      <c r="H2180" s="246" t="n">
        <v>6817</v>
      </c>
      <c r="I2180" s="246" t="n">
        <v>10</v>
      </c>
      <c r="J2180" s="47">
        <f>+(((G2180-F2180)-(H2180-F2180))/(H2180-F2180))*100</f>
        <v/>
      </c>
      <c r="K2180" s="51">
        <f>AVERAGE(J2180:J2181)</f>
        <v/>
      </c>
      <c r="L2180" s="51">
        <f>_xlfn.STDEV.S(J2180,J2181)</f>
        <v/>
      </c>
      <c r="M2180" s="50" t="n">
        <v>1</v>
      </c>
      <c r="O2180" s="295">
        <f>+(H2180-F2180)/10</f>
        <v/>
      </c>
      <c r="P2180" s="26" t="inlineStr">
        <is>
          <t>FALSO</t>
        </is>
      </c>
      <c r="Q2180" s="26" t="inlineStr">
        <is>
          <t>FALSO</t>
        </is>
      </c>
      <c r="R2180" s="149" t="inlineStr">
        <is>
          <t>Esperado</t>
        </is>
      </c>
      <c r="S2180" s="149" t="inlineStr">
        <is>
          <t>Esperado</t>
        </is>
      </c>
      <c r="T2180" s="149" t="inlineStr">
        <is>
          <t>Se descarta</t>
        </is>
      </c>
      <c r="U2180" s="149" t="n"/>
    </row>
    <row r="2181" ht="15.75" customHeight="1" s="412">
      <c r="A2181" s="5" t="n">
        <v>278</v>
      </c>
      <c r="B2181" s="252" t="n">
        <v>278</v>
      </c>
      <c r="C2181" s="246" t="n">
        <v>374</v>
      </c>
      <c r="D2181" s="246" t="n">
        <v>1</v>
      </c>
      <c r="E2181" s="46" t="n">
        <v>43514</v>
      </c>
      <c r="F2181" s="246" t="n">
        <v>5256</v>
      </c>
      <c r="G2181" s="246" t="n">
        <v>7177</v>
      </c>
      <c r="H2181" s="246" t="n">
        <v>6737</v>
      </c>
      <c r="I2181" s="246" t="n"/>
      <c r="J2181" s="47">
        <f>+(((G2181-F2181)-(H2181-F2181))/(H2181-F2181))*100</f>
        <v/>
      </c>
      <c r="K2181" s="50" t="n"/>
      <c r="L2181" s="50" t="n"/>
      <c r="M2181" s="50" t="n"/>
      <c r="O2181" s="295">
        <f>+(H2181-F2181)/10</f>
        <v/>
      </c>
      <c r="P2181" s="26" t="inlineStr">
        <is>
          <t>FALSO</t>
        </is>
      </c>
      <c r="Q2181" s="26" t="inlineStr">
        <is>
          <t>FALSO</t>
        </is>
      </c>
      <c r="R2181" s="149" t="inlineStr">
        <is>
          <t>No esperado</t>
        </is>
      </c>
      <c r="S2181" s="149" t="inlineStr">
        <is>
          <t>No esperado</t>
        </is>
      </c>
      <c r="T2181" s="149" t="inlineStr">
        <is>
          <t>Se descarta</t>
        </is>
      </c>
      <c r="U2181" s="149" t="n"/>
    </row>
    <row r="2182" ht="15.75" customHeight="1" s="412">
      <c r="A2182" s="5" t="n">
        <v>931</v>
      </c>
      <c r="B2182" s="252" t="n">
        <v>277</v>
      </c>
      <c r="C2182" s="246" t="n">
        <v>374</v>
      </c>
      <c r="D2182" s="246" t="n">
        <v>3</v>
      </c>
      <c r="E2182" s="46" t="n">
        <v>43521</v>
      </c>
      <c r="F2182" s="246" t="n">
        <v>5252</v>
      </c>
      <c r="G2182" s="246" t="n">
        <v>7504</v>
      </c>
      <c r="H2182" s="246" t="n">
        <v>7050</v>
      </c>
      <c r="I2182" s="246" t="n">
        <v>10</v>
      </c>
      <c r="J2182" s="47">
        <f>+(((G2182-F2182)-(H2182-F2182))/(H2182-F2182))*100</f>
        <v/>
      </c>
      <c r="K2182" s="51">
        <f>AVERAGE(J2182:J2183)</f>
        <v/>
      </c>
      <c r="L2182" s="51">
        <f>_xlfn.STDEV.S(J2182,J2183)</f>
        <v/>
      </c>
      <c r="M2182" s="50" t="n"/>
      <c r="O2182" s="295">
        <f>+(H2182-F2182)/10</f>
        <v/>
      </c>
      <c r="P2182" s="26" t="inlineStr">
        <is>
          <t>FALSO</t>
        </is>
      </c>
      <c r="Q2182" s="26" t="inlineStr">
        <is>
          <t>FALSO</t>
        </is>
      </c>
      <c r="R2182" s="149" t="inlineStr">
        <is>
          <t>Esperado</t>
        </is>
      </c>
      <c r="S2182" s="149" t="inlineStr">
        <is>
          <t>Esperado</t>
        </is>
      </c>
      <c r="T2182" s="149" t="inlineStr">
        <is>
          <t>Se descarta</t>
        </is>
      </c>
      <c r="U2182" s="149" t="n"/>
    </row>
    <row r="2183" ht="15.75" customHeight="1" s="412">
      <c r="A2183" s="5" t="n">
        <v>932</v>
      </c>
      <c r="B2183" s="252" t="n">
        <v>278</v>
      </c>
      <c r="C2183" s="246" t="n">
        <v>374</v>
      </c>
      <c r="D2183" s="246" t="n">
        <v>3</v>
      </c>
      <c r="E2183" s="46" t="n">
        <v>43521</v>
      </c>
      <c r="F2183" s="246" t="n">
        <v>5256</v>
      </c>
      <c r="G2183" s="246" t="n">
        <v>7540</v>
      </c>
      <c r="H2183" s="246" t="n">
        <v>7074</v>
      </c>
      <c r="I2183" s="246" t="n"/>
      <c r="J2183" s="47">
        <f>+(((G2183-F2183)-(H2183-F2183))/(H2183-F2183))*100</f>
        <v/>
      </c>
      <c r="K2183" s="51" t="n"/>
      <c r="L2183" s="51" t="n"/>
      <c r="M2183" s="50" t="n"/>
      <c r="O2183" s="295">
        <f>+(H2183-F2183)/10</f>
        <v/>
      </c>
      <c r="P2183" s="26" t="inlineStr">
        <is>
          <t>FALSO</t>
        </is>
      </c>
      <c r="Q2183" s="26" t="inlineStr">
        <is>
          <t>FALSO</t>
        </is>
      </c>
      <c r="R2183" s="149" t="inlineStr">
        <is>
          <t>Esperado</t>
        </is>
      </c>
      <c r="S2183" s="149" t="inlineStr">
        <is>
          <t>Esperado</t>
        </is>
      </c>
      <c r="T2183" s="149" t="inlineStr">
        <is>
          <t>Se descarta</t>
        </is>
      </c>
      <c r="U2183" s="149" t="n"/>
    </row>
    <row r="2184" ht="15.75" customHeight="1" s="412">
      <c r="A2184" s="5" t="n">
        <v>1581</v>
      </c>
      <c r="B2184" s="252" t="n">
        <v>277</v>
      </c>
      <c r="C2184" s="246" t="n">
        <v>374</v>
      </c>
      <c r="D2184" s="246" t="n">
        <v>5</v>
      </c>
      <c r="E2184" s="46" t="n">
        <v>43531</v>
      </c>
      <c r="F2184" s="246" t="n">
        <v>5252</v>
      </c>
      <c r="G2184" s="246" t="n">
        <v>7592</v>
      </c>
      <c r="H2184" s="246" t="n">
        <v>7176</v>
      </c>
      <c r="I2184" s="246" t="n">
        <v>10</v>
      </c>
      <c r="J2184" s="47">
        <f>+(((G2184-F2184)-(H2184-F2184))/(H2184-F2184))*100</f>
        <v/>
      </c>
      <c r="K2184" s="51">
        <f>AVERAGE(J2184:J2185)</f>
        <v/>
      </c>
      <c r="L2184" s="51">
        <f>_xlfn.STDEV.S(J2184,J2185)</f>
        <v/>
      </c>
      <c r="M2184" s="50" t="n"/>
      <c r="O2184" s="295">
        <f>+(H2184-F2184)/10</f>
        <v/>
      </c>
      <c r="P2184" s="26" t="inlineStr">
        <is>
          <t>FALSO</t>
        </is>
      </c>
      <c r="Q2184" s="26" t="inlineStr">
        <is>
          <t>FALSO</t>
        </is>
      </c>
      <c r="R2184" s="149" t="inlineStr">
        <is>
          <t>Esperado</t>
        </is>
      </c>
      <c r="S2184" s="149" t="inlineStr">
        <is>
          <t>Esperado</t>
        </is>
      </c>
      <c r="T2184" s="149" t="inlineStr">
        <is>
          <t>Se descarta</t>
        </is>
      </c>
      <c r="U2184" s="149" t="n"/>
    </row>
    <row r="2185" ht="15.75" customHeight="1" s="412">
      <c r="A2185" s="5" t="n">
        <v>1582</v>
      </c>
      <c r="B2185" s="252" t="n">
        <v>278</v>
      </c>
      <c r="C2185" s="246" t="n">
        <v>374</v>
      </c>
      <c r="D2185" s="246" t="n">
        <v>5</v>
      </c>
      <c r="E2185" s="46" t="n">
        <v>43531</v>
      </c>
      <c r="F2185" s="246" t="n">
        <v>5256</v>
      </c>
      <c r="G2185" s="246" t="n">
        <v>7384</v>
      </c>
      <c r="H2185" s="246" t="n">
        <v>7014</v>
      </c>
      <c r="I2185" s="246" t="n"/>
      <c r="J2185" s="47">
        <f>+(((G2185-F2185)-(H2185-F2185))/(H2185-F2185))*100</f>
        <v/>
      </c>
      <c r="K2185" s="50" t="n"/>
      <c r="L2185" s="50" t="n"/>
      <c r="M2185" s="50" t="n"/>
      <c r="O2185" s="295">
        <f>+(H2185-F2185)/10</f>
        <v/>
      </c>
      <c r="P2185" s="26" t="inlineStr">
        <is>
          <t>FALSO</t>
        </is>
      </c>
      <c r="Q2185" s="26" t="inlineStr">
        <is>
          <t>FALSO</t>
        </is>
      </c>
      <c r="R2185" s="149" t="inlineStr">
        <is>
          <t>No esperado</t>
        </is>
      </c>
      <c r="S2185" s="149" t="inlineStr">
        <is>
          <t>Esperado</t>
        </is>
      </c>
      <c r="T2185" s="149" t="inlineStr">
        <is>
          <t>Se descarta</t>
        </is>
      </c>
      <c r="U2185" s="149" t="n"/>
    </row>
    <row r="2186" ht="15.75" customHeight="1" s="412">
      <c r="A2186" s="15" t="n">
        <v>2153</v>
      </c>
      <c r="B2186" s="16" t="n">
        <v>199</v>
      </c>
      <c r="C2186" s="52" t="n">
        <v>374</v>
      </c>
      <c r="D2186" s="52" t="n">
        <v>7</v>
      </c>
      <c r="E2186" s="53" t="n">
        <v>43545</v>
      </c>
      <c r="F2186" s="54" t="n">
        <v>5262</v>
      </c>
      <c r="G2186" s="52" t="n">
        <v>7182</v>
      </c>
      <c r="H2186" s="52" t="n">
        <v>6932</v>
      </c>
      <c r="I2186" s="246" t="n"/>
      <c r="J2186" s="47">
        <f>+(((G2186-F2186)-(H2186-F2186))/(H2186-F2186))*100</f>
        <v/>
      </c>
      <c r="K2186" s="51">
        <f>AVERAGE(J2186:J2187)</f>
        <v/>
      </c>
      <c r="L2186" s="51">
        <f>_xlfn.STDEV.S(J2186,J2187)</f>
        <v/>
      </c>
      <c r="M2186" s="50">
        <f>(K2184-K2186)/14</f>
        <v/>
      </c>
      <c r="N2186" s="295">
        <f>(K2180-K2186)/31</f>
        <v/>
      </c>
      <c r="O2186" s="295">
        <f>+(H2186-F2186)/10</f>
        <v/>
      </c>
      <c r="P2186" s="26" t="inlineStr">
        <is>
          <t>FALSO</t>
        </is>
      </c>
      <c r="Q2186" s="26" t="inlineStr">
        <is>
          <t>VERDADERO</t>
        </is>
      </c>
      <c r="R2186" s="149" t="inlineStr">
        <is>
          <t>No esperado</t>
        </is>
      </c>
      <c r="S2186" s="149" t="inlineStr">
        <is>
          <t>Esperado</t>
        </is>
      </c>
      <c r="T2186" s="149" t="inlineStr">
        <is>
          <t>Se descarta</t>
        </is>
      </c>
      <c r="U2186" s="149" t="n"/>
    </row>
    <row r="2187" ht="15.75" customHeight="1" s="412">
      <c r="A2187" s="15" t="n">
        <v>2154</v>
      </c>
      <c r="B2187" s="16" t="n">
        <v>200</v>
      </c>
      <c r="C2187" s="52" t="n">
        <v>374</v>
      </c>
      <c r="D2187" s="52" t="n">
        <v>7</v>
      </c>
      <c r="E2187" s="53" t="n">
        <v>43545</v>
      </c>
      <c r="F2187" s="54" t="n">
        <v>5181</v>
      </c>
      <c r="G2187" s="52" t="n">
        <v>7219</v>
      </c>
      <c r="H2187" s="52" t="n">
        <v>6959</v>
      </c>
      <c r="I2187" s="246" t="n"/>
      <c r="J2187" s="47">
        <f>+(((G2187-F2187)-(H2187-F2187))/(H2187-F2187))*100</f>
        <v/>
      </c>
      <c r="K2187" s="50" t="n"/>
      <c r="L2187" s="50" t="n"/>
      <c r="M2187" s="50" t="n"/>
      <c r="O2187" s="295">
        <f>+(H2187-F2187)/10</f>
        <v/>
      </c>
      <c r="P2187" s="26" t="inlineStr">
        <is>
          <t>FALSO</t>
        </is>
      </c>
      <c r="Q2187" s="26" t="inlineStr">
        <is>
          <t>FALSO</t>
        </is>
      </c>
      <c r="R2187" s="149" t="inlineStr">
        <is>
          <t>Esperado</t>
        </is>
      </c>
      <c r="S2187" s="149" t="inlineStr">
        <is>
          <t>Esperado</t>
        </is>
      </c>
      <c r="T2187" s="149" t="inlineStr">
        <is>
          <t>Se descarta</t>
        </is>
      </c>
      <c r="U2187" s="149" t="n"/>
    </row>
    <row r="2188" ht="15.75" customHeight="1" s="412">
      <c r="A2188" s="5" t="n">
        <v>581</v>
      </c>
      <c r="B2188" s="252" t="n">
        <v>231</v>
      </c>
      <c r="C2188" s="255" t="n">
        <v>375</v>
      </c>
      <c r="D2188" s="255" t="n">
        <v>2</v>
      </c>
      <c r="E2188" s="58" t="n">
        <v>43517</v>
      </c>
      <c r="F2188" s="255" t="n">
        <v>5229</v>
      </c>
      <c r="G2188" s="255" t="n">
        <v>7976</v>
      </c>
      <c r="H2188" s="255" t="n">
        <v>7031</v>
      </c>
      <c r="I2188" s="255" t="n">
        <v>10</v>
      </c>
      <c r="J2188" s="59">
        <f>+(((G2188-F2188)-(H2188-F2188))/(H2188-F2188))*100</f>
        <v/>
      </c>
      <c r="K2188" s="34">
        <f>AVERAGE(J2188:J2189)</f>
        <v/>
      </c>
      <c r="L2188" s="34">
        <f>_xlfn.STDEV.S(J2188,J2189)</f>
        <v/>
      </c>
      <c r="M2188" s="35" t="n">
        <v>2</v>
      </c>
      <c r="O2188" s="295">
        <f>+(H2188-F2188)/10</f>
        <v/>
      </c>
      <c r="P2188" s="26" t="inlineStr">
        <is>
          <t>FALSO</t>
        </is>
      </c>
      <c r="Q2188" s="26" t="inlineStr">
        <is>
          <t>FALSO</t>
        </is>
      </c>
      <c r="R2188" s="149" t="inlineStr">
        <is>
          <t>Esperado</t>
        </is>
      </c>
      <c r="S2188" s="149" t="inlineStr">
        <is>
          <t>Esperado</t>
        </is>
      </c>
      <c r="T2188" s="149" t="inlineStr">
        <is>
          <t>Dato Válido</t>
        </is>
      </c>
      <c r="U2188" s="149" t="n"/>
    </row>
    <row r="2189" ht="15.75" customHeight="1" s="412">
      <c r="A2189" s="5" t="n">
        <v>582</v>
      </c>
      <c r="B2189" s="252" t="n">
        <v>232</v>
      </c>
      <c r="C2189" s="255" t="n">
        <v>375</v>
      </c>
      <c r="D2189" s="255" t="n">
        <v>2</v>
      </c>
      <c r="E2189" s="58" t="n">
        <v>43517</v>
      </c>
      <c r="F2189" s="255" t="n">
        <v>5244</v>
      </c>
      <c r="G2189" s="255" t="n">
        <v>8075</v>
      </c>
      <c r="H2189" s="255" t="n">
        <v>7085</v>
      </c>
      <c r="I2189" s="255" t="n"/>
      <c r="J2189" s="59">
        <f>+(((G2189-F2189)-(H2189-F2189))/(H2189-F2189))*100</f>
        <v/>
      </c>
      <c r="K2189" s="34" t="n"/>
      <c r="L2189" s="34" t="n"/>
      <c r="M2189" s="35" t="n"/>
      <c r="O2189" s="295">
        <f>+(H2189-F2189)/10</f>
        <v/>
      </c>
      <c r="P2189" s="26" t="inlineStr">
        <is>
          <t>FALSO</t>
        </is>
      </c>
      <c r="Q2189" s="26" t="inlineStr">
        <is>
          <t>FALSO</t>
        </is>
      </c>
      <c r="R2189" s="149" t="inlineStr">
        <is>
          <t>Esperado</t>
        </is>
      </c>
      <c r="S2189" s="149" t="inlineStr">
        <is>
          <t>No esperado</t>
        </is>
      </c>
      <c r="T2189" s="149" t="inlineStr">
        <is>
          <t>Dato Válido</t>
        </is>
      </c>
      <c r="U2189" s="149" t="n"/>
    </row>
    <row r="2190" ht="15.75" customHeight="1" s="412">
      <c r="A2190" s="5" t="n">
        <v>1235</v>
      </c>
      <c r="B2190" s="252" t="n">
        <v>189</v>
      </c>
      <c r="C2190" s="255" t="n">
        <v>375</v>
      </c>
      <c r="D2190" s="255" t="n">
        <v>4</v>
      </c>
      <c r="E2190" s="58" t="n">
        <v>43524</v>
      </c>
      <c r="F2190" s="255" t="n">
        <v>5261</v>
      </c>
      <c r="G2190" s="255" t="n">
        <v>7788</v>
      </c>
      <c r="H2190" s="255" t="n">
        <v>7126</v>
      </c>
      <c r="I2190" s="255" t="n">
        <v>8</v>
      </c>
      <c r="J2190" s="59">
        <f>+(((G2190-F2190)-(H2190-F2190))/(H2190-F2190))*100</f>
        <v/>
      </c>
      <c r="K2190" s="34">
        <f>AVERAGE(J2190:J2191)</f>
        <v/>
      </c>
      <c r="L2190" s="34">
        <f>_xlfn.STDEV.S(J2190,J2191)</f>
        <v/>
      </c>
      <c r="M2190" s="35" t="n"/>
      <c r="O2190" s="295">
        <f>+(H2190-F2190)/10</f>
        <v/>
      </c>
      <c r="P2190" s="26" t="inlineStr">
        <is>
          <t>VERDADERO</t>
        </is>
      </c>
      <c r="Q2190" s="26" t="inlineStr">
        <is>
          <t>FALSO</t>
        </is>
      </c>
      <c r="R2190" s="149" t="inlineStr">
        <is>
          <t>Esperado</t>
        </is>
      </c>
      <c r="S2190" s="149" t="inlineStr">
        <is>
          <t>Esperado</t>
        </is>
      </c>
      <c r="T2190" s="149" t="inlineStr">
        <is>
          <t>Dato Válido</t>
        </is>
      </c>
      <c r="U2190" s="149" t="n"/>
    </row>
    <row r="2191" ht="15.75" customHeight="1" s="412">
      <c r="A2191" s="5" t="n">
        <v>1236</v>
      </c>
      <c r="B2191" s="252" t="n">
        <v>190</v>
      </c>
      <c r="C2191" s="255" t="n">
        <v>375</v>
      </c>
      <c r="D2191" s="255" t="n">
        <v>4</v>
      </c>
      <c r="E2191" s="58" t="n">
        <v>43524</v>
      </c>
      <c r="F2191" s="255" t="n">
        <v>5238</v>
      </c>
      <c r="G2191" s="255" t="n">
        <v>7558</v>
      </c>
      <c r="H2191" s="255" t="n">
        <v>6990</v>
      </c>
      <c r="I2191" s="255" t="n"/>
      <c r="J2191" s="59">
        <f>+(((G2191-F2191)-(H2191-F2191))/(H2191-F2191))*100</f>
        <v/>
      </c>
      <c r="K2191" s="35" t="n"/>
      <c r="L2191" s="35" t="n"/>
      <c r="M2191" s="35" t="n"/>
      <c r="O2191" s="295">
        <f>+(H2191-F2191)/10</f>
        <v/>
      </c>
      <c r="P2191" s="26" t="inlineStr">
        <is>
          <t>FALSO</t>
        </is>
      </c>
      <c r="Q2191" s="26" t="inlineStr">
        <is>
          <t>FALSO</t>
        </is>
      </c>
      <c r="R2191" s="149" t="inlineStr">
        <is>
          <t>No esperado</t>
        </is>
      </c>
      <c r="S2191" s="149" t="inlineStr">
        <is>
          <t>Esperado</t>
        </is>
      </c>
      <c r="T2191" s="149" t="inlineStr">
        <is>
          <t>Dato Válido</t>
        </is>
      </c>
      <c r="U2191" s="149" t="n"/>
    </row>
    <row r="2192" ht="15.75" customHeight="1" s="412">
      <c r="A2192" s="5" t="n">
        <v>1885</v>
      </c>
      <c r="B2192" s="252" t="n">
        <v>189</v>
      </c>
      <c r="C2192" s="255" t="n">
        <v>375</v>
      </c>
      <c r="D2192" s="255" t="n">
        <v>6</v>
      </c>
      <c r="E2192" s="58" t="n">
        <v>43535</v>
      </c>
      <c r="F2192" s="255" t="n">
        <v>5261</v>
      </c>
      <c r="G2192" s="255" t="n">
        <v>7136</v>
      </c>
      <c r="H2192" s="255" t="n">
        <v>6731</v>
      </c>
      <c r="I2192" s="255" t="n">
        <v>7</v>
      </c>
      <c r="J2192" s="59">
        <f>+(((G2192-F2192)-(H2192-F2192))/(H2192-F2192))*100</f>
        <v/>
      </c>
      <c r="K2192" s="34">
        <f>AVERAGE(J2192:J2193)</f>
        <v/>
      </c>
      <c r="L2192" s="34">
        <f>_xlfn.STDEV.S(J2192,J2193)</f>
        <v/>
      </c>
      <c r="M2192" s="35" t="n"/>
      <c r="O2192" s="295">
        <f>+(H2192-F2192)/10</f>
        <v/>
      </c>
      <c r="P2192" s="26" t="inlineStr">
        <is>
          <t>FALSO</t>
        </is>
      </c>
      <c r="Q2192" s="26" t="inlineStr">
        <is>
          <t>FALSO</t>
        </is>
      </c>
      <c r="R2192" s="149" t="inlineStr">
        <is>
          <t>No esperado</t>
        </is>
      </c>
      <c r="S2192" s="149" t="inlineStr">
        <is>
          <t>Esperado</t>
        </is>
      </c>
      <c r="T2192" s="149" t="inlineStr">
        <is>
          <t>Dato Válido</t>
        </is>
      </c>
      <c r="U2192" s="149" t="n"/>
    </row>
    <row r="2193" ht="15.75" customHeight="1" s="412">
      <c r="A2193" s="5" t="n">
        <v>1886</v>
      </c>
      <c r="B2193" s="252" t="n">
        <v>190</v>
      </c>
      <c r="C2193" s="255" t="n">
        <v>375</v>
      </c>
      <c r="D2193" s="255" t="n">
        <v>6</v>
      </c>
      <c r="E2193" s="58" t="n">
        <v>43535</v>
      </c>
      <c r="F2193" s="255" t="n">
        <v>5238</v>
      </c>
      <c r="G2193" s="255" t="n">
        <v>7240</v>
      </c>
      <c r="H2193" s="255" t="n">
        <v>6793</v>
      </c>
      <c r="I2193" s="255" t="n"/>
      <c r="J2193" s="59">
        <f>+(((G2193-F2193)-(H2193-F2193))/(H2193-F2193))*100</f>
        <v/>
      </c>
      <c r="K2193" s="34" t="n"/>
      <c r="L2193" s="34" t="n"/>
      <c r="M2193" s="35" t="n"/>
      <c r="O2193" s="295">
        <f>+(H2193-F2193)/10</f>
        <v/>
      </c>
      <c r="P2193" s="26" t="inlineStr">
        <is>
          <t>FALSO</t>
        </is>
      </c>
      <c r="Q2193" s="26" t="inlineStr">
        <is>
          <t>FALSO</t>
        </is>
      </c>
      <c r="R2193" s="149" t="inlineStr">
        <is>
          <t>Esperado</t>
        </is>
      </c>
      <c r="S2193" s="149" t="inlineStr">
        <is>
          <t>No esperado</t>
        </is>
      </c>
      <c r="T2193" s="149" t="inlineStr">
        <is>
          <t>Dato Válido</t>
        </is>
      </c>
      <c r="U2193" s="149" t="n"/>
    </row>
    <row r="2194" ht="15.75" customHeight="1" s="412">
      <c r="A2194" s="15" t="n">
        <v>2347</v>
      </c>
      <c r="B2194" s="16" t="n">
        <v>117</v>
      </c>
      <c r="C2194" s="60" t="n">
        <v>375</v>
      </c>
      <c r="D2194" s="60" t="n">
        <v>8</v>
      </c>
      <c r="E2194" s="61" t="n">
        <v>43550</v>
      </c>
      <c r="F2194" s="62" t="n">
        <v>5221</v>
      </c>
      <c r="G2194" s="60" t="n">
        <v>7926</v>
      </c>
      <c r="H2194" s="60" t="n">
        <v>7631</v>
      </c>
      <c r="I2194" s="255" t="n"/>
      <c r="J2194" s="59">
        <f>+(((G2194-F2194)-(H2194-F2194))/(H2194-F2194))*100</f>
        <v/>
      </c>
      <c r="K2194" s="34">
        <f>AVERAGE(J2194:J2195)</f>
        <v/>
      </c>
      <c r="L2194" s="34">
        <f>_xlfn.STDEV.S(J2194,J2195)</f>
        <v/>
      </c>
      <c r="M2194" s="35" t="n"/>
      <c r="O2194" s="295">
        <f>+(H2194-F2194)/10</f>
        <v/>
      </c>
      <c r="P2194" s="26" t="inlineStr">
        <is>
          <t>FALSO</t>
        </is>
      </c>
      <c r="Q2194" s="26" t="inlineStr">
        <is>
          <t>VERDADERO</t>
        </is>
      </c>
      <c r="R2194" s="149" t="inlineStr">
        <is>
          <t>Esperado</t>
        </is>
      </c>
      <c r="S2194" s="149" t="inlineStr">
        <is>
          <t>Esperado</t>
        </is>
      </c>
      <c r="T2194" s="149" t="inlineStr">
        <is>
          <t>Dato Válido</t>
        </is>
      </c>
      <c r="U2194" s="149" t="n"/>
    </row>
    <row r="2195" ht="15.75" customHeight="1" s="412">
      <c r="A2195" s="15" t="n">
        <v>2348</v>
      </c>
      <c r="B2195" s="16" t="n">
        <v>118</v>
      </c>
      <c r="C2195" s="60" t="n">
        <v>375</v>
      </c>
      <c r="D2195" s="60" t="n">
        <v>8</v>
      </c>
      <c r="E2195" s="61" t="n">
        <v>43550</v>
      </c>
      <c r="F2195" s="62" t="n">
        <v>5249</v>
      </c>
      <c r="G2195" s="60" t="n">
        <v>7899</v>
      </c>
      <c r="H2195" s="60" t="n">
        <v>7337</v>
      </c>
      <c r="I2195" s="255" t="n"/>
      <c r="J2195" s="59">
        <f>+(((G2195-F2195)-(H2195-F2195))/(H2195-F2195))*100</f>
        <v/>
      </c>
      <c r="K2195" s="35" t="n"/>
      <c r="L2195" s="35" t="n"/>
      <c r="M2195" s="35" t="n"/>
      <c r="O2195" s="295">
        <f>+(H2195-F2195)/10</f>
        <v/>
      </c>
      <c r="P2195" s="26" t="inlineStr">
        <is>
          <t>FALSO</t>
        </is>
      </c>
      <c r="Q2195" s="26" t="inlineStr">
        <is>
          <t>FALSO</t>
        </is>
      </c>
      <c r="R2195" s="149" t="inlineStr">
        <is>
          <t>No esperado</t>
        </is>
      </c>
      <c r="S2195" s="149" t="inlineStr">
        <is>
          <t>No esperado</t>
        </is>
      </c>
      <c r="T2195" s="149" t="inlineStr">
        <is>
          <t>Dato Válido</t>
        </is>
      </c>
      <c r="U2195" s="149" t="n"/>
    </row>
    <row r="2196" ht="15.75" customHeight="1" s="412">
      <c r="A2196" s="15" t="n">
        <v>2779</v>
      </c>
      <c r="B2196" s="16" t="n">
        <v>151</v>
      </c>
      <c r="C2196" s="60" t="n">
        <v>375</v>
      </c>
      <c r="D2196" s="60" t="n">
        <v>10</v>
      </c>
      <c r="E2196" s="61" t="n">
        <v>43564</v>
      </c>
      <c r="F2196" s="62" t="n">
        <v>5221</v>
      </c>
      <c r="G2196" s="60" t="n">
        <v>7331</v>
      </c>
      <c r="H2196" s="60" t="n">
        <v>7075</v>
      </c>
      <c r="I2196" s="60" t="n"/>
      <c r="J2196" s="59">
        <f>+(((G2196-F2196)-(H2196-F2196))/(H2196-F2196))*100</f>
        <v/>
      </c>
      <c r="K2196" s="34">
        <f>AVERAGE(J2196:J2197)</f>
        <v/>
      </c>
      <c r="L2196" s="34">
        <f>_xlfn.STDEV.S(J2196,J2197)</f>
        <v/>
      </c>
      <c r="M2196" s="35">
        <f>(K2194-K2196)/14</f>
        <v/>
      </c>
      <c r="N2196" s="295">
        <f>(K2190-K2196)/40</f>
        <v/>
      </c>
      <c r="O2196" s="295">
        <f>+(H2196-F2196)/10</f>
        <v/>
      </c>
      <c r="P2196" s="26" t="inlineStr">
        <is>
          <t>FALSO</t>
        </is>
      </c>
      <c r="Q2196" s="26" t="inlineStr">
        <is>
          <t>FALSO</t>
        </is>
      </c>
      <c r="R2196" s="149" t="inlineStr">
        <is>
          <t>No esperado</t>
        </is>
      </c>
      <c r="S2196" s="149" t="inlineStr">
        <is>
          <t>Esperado</t>
        </is>
      </c>
      <c r="T2196" s="149" t="inlineStr">
        <is>
          <t>Dato Válido</t>
        </is>
      </c>
      <c r="U2196" s="149" t="n"/>
    </row>
    <row r="2197" ht="15.75" customHeight="1" s="412">
      <c r="A2197" s="15" t="n">
        <v>2780</v>
      </c>
      <c r="B2197" s="16" t="n">
        <v>152</v>
      </c>
      <c r="C2197" s="60" t="n">
        <v>375</v>
      </c>
      <c r="D2197" s="60" t="n">
        <v>10</v>
      </c>
      <c r="E2197" s="61" t="n">
        <v>43564</v>
      </c>
      <c r="F2197" s="62" t="n">
        <v>5292</v>
      </c>
      <c r="G2197" s="60" t="n">
        <v>7237</v>
      </c>
      <c r="H2197" s="60" t="n">
        <v>6997</v>
      </c>
      <c r="I2197" s="60" t="n"/>
      <c r="J2197" s="59">
        <f>+(((G2197-F2197)-(H2197-F2197))/(H2197-F2197))*100</f>
        <v/>
      </c>
      <c r="K2197" s="35" t="n"/>
      <c r="L2197" s="35" t="n"/>
      <c r="M2197" s="35" t="n"/>
      <c r="O2197" s="295">
        <f>+(H2197-F2197)/10</f>
        <v/>
      </c>
      <c r="P2197" s="26" t="inlineStr">
        <is>
          <t>FALSO</t>
        </is>
      </c>
      <c r="Q2197" s="26" t="inlineStr">
        <is>
          <t>FALSO</t>
        </is>
      </c>
      <c r="R2197" s="149" t="inlineStr">
        <is>
          <t>No esperado</t>
        </is>
      </c>
      <c r="S2197" s="149" t="inlineStr">
        <is>
          <t>Esperado</t>
        </is>
      </c>
      <c r="T2197" s="149" t="inlineStr">
        <is>
          <t>Dato Válido</t>
        </is>
      </c>
      <c r="U2197" s="149" t="n"/>
    </row>
    <row r="2198" ht="15.75" customHeight="1" s="412">
      <c r="A2198" s="5" t="n">
        <v>279</v>
      </c>
      <c r="B2198" s="252" t="n">
        <v>279</v>
      </c>
      <c r="C2198" s="201" t="n">
        <v>376</v>
      </c>
      <c r="D2198" s="201" t="n">
        <v>1</v>
      </c>
      <c r="E2198" s="8" t="n">
        <v>43514</v>
      </c>
      <c r="F2198" s="201" t="n">
        <v>5269</v>
      </c>
      <c r="G2198" s="201" t="n">
        <v>9376</v>
      </c>
      <c r="H2198" s="201" t="n">
        <v>8089</v>
      </c>
      <c r="I2198" s="201" t="n">
        <v>9</v>
      </c>
      <c r="J2198" s="9">
        <f>+(((G2198-F2198)-(H2198-F2198))/(H2198-F2198))*100</f>
        <v/>
      </c>
      <c r="K2198" s="33">
        <f>AVERAGE(J2198:J2199)</f>
        <v/>
      </c>
      <c r="L2198" s="33">
        <f>_xlfn.STDEV.S(J2198,J2199)</f>
        <v/>
      </c>
      <c r="M2198" s="13" t="n">
        <v>2</v>
      </c>
      <c r="O2198" s="295">
        <f>+(H2198-F2198)/10</f>
        <v/>
      </c>
      <c r="P2198" s="26" t="inlineStr">
        <is>
          <t>FALSO</t>
        </is>
      </c>
      <c r="Q2198" s="26" t="inlineStr">
        <is>
          <t>FALSO</t>
        </is>
      </c>
      <c r="R2198" s="149" t="inlineStr">
        <is>
          <t>Esperado</t>
        </is>
      </c>
      <c r="S2198" s="149" t="inlineStr">
        <is>
          <t>Esperado</t>
        </is>
      </c>
      <c r="T2198" s="149" t="inlineStr">
        <is>
          <t>Se descarta</t>
        </is>
      </c>
      <c r="U2198" s="149" t="n"/>
    </row>
    <row r="2199" ht="15.75" customHeight="1" s="412">
      <c r="A2199" s="5" t="n">
        <v>280</v>
      </c>
      <c r="B2199" s="252" t="n">
        <v>280</v>
      </c>
      <c r="C2199" s="201" t="n">
        <v>376</v>
      </c>
      <c r="D2199" s="201" t="n">
        <v>1</v>
      </c>
      <c r="E2199" s="8" t="n">
        <v>43514</v>
      </c>
      <c r="F2199" s="201" t="n">
        <v>5260</v>
      </c>
      <c r="G2199" s="201" t="n">
        <v>9328</v>
      </c>
      <c r="H2199" s="201" t="n">
        <v>8065</v>
      </c>
      <c r="I2199" s="201" t="n"/>
      <c r="J2199" s="9">
        <f>+(((G2199-F2199)-(H2199-F2199))/(H2199-F2199))*100</f>
        <v/>
      </c>
      <c r="K2199" s="13" t="n"/>
      <c r="L2199" s="13" t="n"/>
      <c r="M2199" s="13" t="n"/>
      <c r="O2199" s="295">
        <f>+(H2199-F2199)/10</f>
        <v/>
      </c>
      <c r="P2199" s="26" t="inlineStr">
        <is>
          <t>FALSO</t>
        </is>
      </c>
      <c r="Q2199" s="26" t="inlineStr">
        <is>
          <t>FALSO</t>
        </is>
      </c>
      <c r="R2199" s="149" t="inlineStr">
        <is>
          <t>Esperado</t>
        </is>
      </c>
      <c r="S2199" s="149" t="inlineStr">
        <is>
          <t>Esperado</t>
        </is>
      </c>
      <c r="T2199" s="149" t="inlineStr">
        <is>
          <t>Se descarta</t>
        </is>
      </c>
      <c r="U2199" s="149" t="n"/>
    </row>
    <row r="2200" ht="15.75" customHeight="1" s="412">
      <c r="A2200" s="5" t="n">
        <v>933</v>
      </c>
      <c r="B2200" s="252" t="n">
        <v>279</v>
      </c>
      <c r="C2200" s="201" t="n">
        <v>376</v>
      </c>
      <c r="D2200" s="201" t="n">
        <v>3</v>
      </c>
      <c r="E2200" s="8" t="n">
        <v>43521</v>
      </c>
      <c r="F2200" s="201" t="n">
        <v>5269</v>
      </c>
      <c r="G2200" s="201" t="n">
        <v>9331</v>
      </c>
      <c r="H2200" s="201" t="n">
        <v>8064</v>
      </c>
      <c r="I2200" s="201" t="n">
        <v>9</v>
      </c>
      <c r="J2200" s="9">
        <f>+(((G2200-F2200)-(H2200-F2200))/(H2200-F2200))*100</f>
        <v/>
      </c>
      <c r="K2200" s="33">
        <f>AVERAGE(J2200:J2201)</f>
        <v/>
      </c>
      <c r="L2200" s="33">
        <f>_xlfn.STDEV.S(J2200,J2201)</f>
        <v/>
      </c>
      <c r="M2200" s="13" t="n"/>
      <c r="O2200" s="295">
        <f>+(H2200-F2200)/10</f>
        <v/>
      </c>
      <c r="P2200" s="26" t="inlineStr">
        <is>
          <t>FALSO</t>
        </is>
      </c>
      <c r="Q2200" s="26" t="inlineStr">
        <is>
          <t>FALSO</t>
        </is>
      </c>
      <c r="R2200" s="149" t="inlineStr">
        <is>
          <t>Esperado</t>
        </is>
      </c>
      <c r="S2200" s="149" t="inlineStr">
        <is>
          <t>Esperado</t>
        </is>
      </c>
      <c r="T2200" s="149" t="inlineStr">
        <is>
          <t>Se descarta</t>
        </is>
      </c>
      <c r="U2200" s="149" t="n"/>
    </row>
    <row r="2201" ht="15.75" customHeight="1" s="412">
      <c r="A2201" s="5" t="n">
        <v>934</v>
      </c>
      <c r="B2201" s="252" t="n">
        <v>280</v>
      </c>
      <c r="C2201" s="201" t="n">
        <v>376</v>
      </c>
      <c r="D2201" s="201" t="n">
        <v>3</v>
      </c>
      <c r="E2201" s="8" t="n">
        <v>43521</v>
      </c>
      <c r="F2201" s="201" t="n">
        <v>5260</v>
      </c>
      <c r="G2201" s="201" t="n">
        <v>8987</v>
      </c>
      <c r="H2201" s="201" t="n">
        <v>7818</v>
      </c>
      <c r="I2201" s="201" t="n"/>
      <c r="J2201" s="9">
        <f>+(((G2201-F2201)-(H2201-F2201))/(H2201-F2201))*100</f>
        <v/>
      </c>
      <c r="K2201" s="33" t="n"/>
      <c r="L2201" s="33" t="n"/>
      <c r="M2201" s="13" t="n"/>
      <c r="O2201" s="295">
        <f>+(H2201-F2201)/10</f>
        <v/>
      </c>
      <c r="P2201" s="26" t="inlineStr">
        <is>
          <t>FALSO</t>
        </is>
      </c>
      <c r="Q2201" s="26" t="inlineStr">
        <is>
          <t>FALSO</t>
        </is>
      </c>
      <c r="R2201" s="149" t="inlineStr">
        <is>
          <t>No esperado</t>
        </is>
      </c>
      <c r="S2201" s="149" t="inlineStr">
        <is>
          <t>Esperado</t>
        </is>
      </c>
      <c r="T2201" s="149" t="inlineStr">
        <is>
          <t>Se descarta</t>
        </is>
      </c>
      <c r="U2201" s="149" t="n"/>
    </row>
    <row r="2202" ht="15.75" customHeight="1" s="412">
      <c r="A2202" s="5" t="n">
        <v>1583</v>
      </c>
      <c r="B2202" s="252" t="n">
        <v>279</v>
      </c>
      <c r="C2202" s="201" t="n">
        <v>376</v>
      </c>
      <c r="D2202" s="201" t="n">
        <v>5</v>
      </c>
      <c r="E2202" s="8" t="n">
        <v>43531</v>
      </c>
      <c r="F2202" s="201" t="n">
        <v>5269</v>
      </c>
      <c r="G2202" s="201" t="n">
        <v>8845</v>
      </c>
      <c r="H2202" s="201" t="n">
        <v>8162</v>
      </c>
      <c r="I2202" s="201" t="n">
        <v>9</v>
      </c>
      <c r="J2202" s="9">
        <f>+(((G2202-F2202)-(H2202-F2202))/(H2202-F2202))*100</f>
        <v/>
      </c>
      <c r="K2202" s="33">
        <f>AVERAGE(J2202:J2203)</f>
        <v/>
      </c>
      <c r="L2202" s="33">
        <f>_xlfn.STDEV.S(J2202,J2203)</f>
        <v/>
      </c>
      <c r="M2202" s="13" t="n"/>
      <c r="O2202" s="295">
        <f>+(H2202-F2202)/10</f>
        <v/>
      </c>
      <c r="P2202" s="26" t="inlineStr">
        <is>
          <t>FALSO</t>
        </is>
      </c>
      <c r="Q2202" s="26" t="inlineStr">
        <is>
          <t>FALSO</t>
        </is>
      </c>
      <c r="R2202" s="149" t="inlineStr">
        <is>
          <t>Esperado</t>
        </is>
      </c>
      <c r="S2202" s="149" t="inlineStr">
        <is>
          <t>Esperado</t>
        </is>
      </c>
      <c r="T2202" s="149" t="inlineStr">
        <is>
          <t>Se descarta</t>
        </is>
      </c>
      <c r="U2202" s="149" t="n"/>
    </row>
    <row r="2203" ht="15.75" customHeight="1" s="412">
      <c r="A2203" s="5" t="n">
        <v>1584</v>
      </c>
      <c r="B2203" s="252" t="n">
        <v>280</v>
      </c>
      <c r="C2203" s="201" t="n">
        <v>376</v>
      </c>
      <c r="D2203" s="201" t="n">
        <v>5</v>
      </c>
      <c r="E2203" s="8" t="n">
        <v>43531</v>
      </c>
      <c r="F2203" s="201" t="n">
        <v>5260</v>
      </c>
      <c r="G2203" s="201" t="n">
        <v>8507</v>
      </c>
      <c r="H2203" s="201" t="n">
        <v>7888</v>
      </c>
      <c r="I2203" s="201" t="n"/>
      <c r="J2203" s="9">
        <f>+(((G2203-F2203)-(H2203-F2203))/(H2203-F2203))*100</f>
        <v/>
      </c>
      <c r="K2203" s="13" t="n"/>
      <c r="L2203" s="13" t="n"/>
      <c r="M2203" s="13" t="n"/>
      <c r="O2203" s="295">
        <f>+(H2203-F2203)/10</f>
        <v/>
      </c>
      <c r="P2203" s="26" t="inlineStr">
        <is>
          <t>FALSO</t>
        </is>
      </c>
      <c r="Q2203" s="26" t="inlineStr">
        <is>
          <t>FALSO</t>
        </is>
      </c>
      <c r="R2203" s="149" t="inlineStr">
        <is>
          <t>No esperado</t>
        </is>
      </c>
      <c r="S2203" s="149" t="inlineStr">
        <is>
          <t>Esperado</t>
        </is>
      </c>
      <c r="T2203" s="149" t="inlineStr">
        <is>
          <t>Se descarta</t>
        </is>
      </c>
      <c r="U2203" s="149" t="n"/>
    </row>
    <row r="2204" ht="15.75" customHeight="1" s="412">
      <c r="A2204" s="15" t="n">
        <v>2349</v>
      </c>
      <c r="B2204" s="16" t="n">
        <v>119</v>
      </c>
      <c r="C2204" s="17" t="n">
        <v>376</v>
      </c>
      <c r="D2204" s="17" t="n">
        <v>8</v>
      </c>
      <c r="E2204" s="18" t="n">
        <v>43550</v>
      </c>
      <c r="F2204" s="19" t="n">
        <v>5212</v>
      </c>
      <c r="G2204" s="17" t="n">
        <v>6622</v>
      </c>
      <c r="H2204" s="17" t="n">
        <v>6421</v>
      </c>
      <c r="I2204" s="201" t="n"/>
      <c r="J2204" s="9">
        <f>+(((G2204-F2204)-(H2204-F2204))/(H2204-F2204))*100</f>
        <v/>
      </c>
      <c r="K2204" s="33">
        <f>AVERAGE(J2204:J2205)</f>
        <v/>
      </c>
      <c r="L2204" s="33">
        <f>_xlfn.STDEV.S(J2204,J2205)</f>
        <v/>
      </c>
      <c r="M2204" s="13">
        <f>(K2202-K2204)/19</f>
        <v/>
      </c>
      <c r="N2204" s="295">
        <f>(K2200-K2204)/29</f>
        <v/>
      </c>
      <c r="O2204" s="295">
        <f>+(H2204-F2204)/10</f>
        <v/>
      </c>
      <c r="P2204" s="26" t="inlineStr">
        <is>
          <t>FALSO</t>
        </is>
      </c>
      <c r="Q2204" s="26" t="inlineStr">
        <is>
          <t>FALSO</t>
        </is>
      </c>
      <c r="R2204" s="149" t="inlineStr">
        <is>
          <t>No esperado</t>
        </is>
      </c>
      <c r="S2204" s="149" t="inlineStr">
        <is>
          <t>Esperado</t>
        </is>
      </c>
      <c r="T2204" s="149" t="inlineStr">
        <is>
          <t>Se descarta</t>
        </is>
      </c>
      <c r="U2204" s="149" t="n"/>
    </row>
    <row r="2205" ht="15.75" customHeight="1" s="412">
      <c r="A2205" s="15" t="n">
        <v>2350</v>
      </c>
      <c r="B2205" s="16" t="n">
        <v>120</v>
      </c>
      <c r="C2205" s="17" t="n">
        <v>376</v>
      </c>
      <c r="D2205" s="17" t="n">
        <v>8</v>
      </c>
      <c r="E2205" s="18" t="n">
        <v>43550</v>
      </c>
      <c r="F2205" s="19" t="n">
        <v>5196</v>
      </c>
      <c r="G2205" s="17" t="n">
        <v>6598</v>
      </c>
      <c r="H2205" s="17" t="n">
        <v>6401</v>
      </c>
      <c r="I2205" s="201" t="n"/>
      <c r="J2205" s="9">
        <f>+(((G2205-F2205)-(H2205-F2205))/(H2205-F2205))*100</f>
        <v/>
      </c>
      <c r="K2205" s="13" t="n"/>
      <c r="L2205" s="13" t="n"/>
      <c r="M2205" s="13" t="n"/>
      <c r="O2205" s="295">
        <f>+(H2205-F2205)/10</f>
        <v/>
      </c>
      <c r="P2205" s="26" t="inlineStr">
        <is>
          <t>FALSO</t>
        </is>
      </c>
      <c r="Q2205" s="26" t="inlineStr">
        <is>
          <t>FALSO</t>
        </is>
      </c>
      <c r="R2205" s="149" t="inlineStr">
        <is>
          <t>Esperado</t>
        </is>
      </c>
      <c r="S2205" s="149" t="inlineStr">
        <is>
          <t>Esperado</t>
        </is>
      </c>
      <c r="T2205" s="149" t="inlineStr">
        <is>
          <t>Se descarta</t>
        </is>
      </c>
      <c r="U2205" s="149" t="n"/>
    </row>
    <row r="2206" ht="15.75" customHeight="1" s="412">
      <c r="A2206" s="5" t="n">
        <v>583</v>
      </c>
      <c r="B2206" s="252" t="n">
        <v>233</v>
      </c>
      <c r="C2206" s="246" t="n">
        <v>377</v>
      </c>
      <c r="D2206" s="246" t="n">
        <v>2</v>
      </c>
      <c r="E2206" s="46" t="n">
        <v>43517</v>
      </c>
      <c r="F2206" s="246" t="n">
        <v>5213</v>
      </c>
      <c r="G2206" s="246" t="n">
        <v>9017</v>
      </c>
      <c r="H2206" s="246" t="n">
        <v>7574</v>
      </c>
      <c r="I2206" s="246" t="n">
        <v>11</v>
      </c>
      <c r="J2206" s="47">
        <f>+(((G2206-F2206)-(H2206-F2206))/(H2206-F2206))*100</f>
        <v/>
      </c>
      <c r="K2206" s="51">
        <f>AVERAGE(J2206:J2207)</f>
        <v/>
      </c>
      <c r="L2206" s="51">
        <f>_xlfn.STDEV.S(J2206,J2207)</f>
        <v/>
      </c>
      <c r="M2206" s="50" t="n">
        <v>3</v>
      </c>
      <c r="O2206" s="295">
        <f>+(H2206-F2206)/10</f>
        <v/>
      </c>
      <c r="P2206" s="26" t="inlineStr">
        <is>
          <t>FALSO</t>
        </is>
      </c>
      <c r="Q2206" s="26" t="inlineStr">
        <is>
          <t>FALSO</t>
        </is>
      </c>
      <c r="R2206" s="149" t="inlineStr">
        <is>
          <t>Esperado</t>
        </is>
      </c>
      <c r="S2206" s="149" t="inlineStr">
        <is>
          <t>Esperado</t>
        </is>
      </c>
      <c r="T2206" s="149" t="inlineStr">
        <is>
          <t>Dato Válido</t>
        </is>
      </c>
      <c r="U2206" s="149" t="n"/>
    </row>
    <row r="2207" ht="15.75" customHeight="1" s="412">
      <c r="A2207" s="5" t="n">
        <v>584</v>
      </c>
      <c r="B2207" s="252" t="n">
        <v>234</v>
      </c>
      <c r="C2207" s="246" t="n">
        <v>377</v>
      </c>
      <c r="D2207" s="246" t="n">
        <v>2</v>
      </c>
      <c r="E2207" s="46" t="n">
        <v>43517</v>
      </c>
      <c r="F2207" s="246" t="n">
        <v>5254</v>
      </c>
      <c r="G2207" s="246" t="n">
        <v>8937</v>
      </c>
      <c r="H2207" s="246" t="n">
        <v>7506</v>
      </c>
      <c r="I2207" s="246" t="n"/>
      <c r="J2207" s="47">
        <f>+(((G2207-F2207)-(H2207-F2207))/(H2207-F2207))*100</f>
        <v/>
      </c>
      <c r="K2207" s="51" t="n"/>
      <c r="L2207" s="51" t="n"/>
      <c r="M2207" s="50" t="n"/>
      <c r="O2207" s="295">
        <f>+(H2207-F2207)/10</f>
        <v/>
      </c>
      <c r="P2207" s="26" t="inlineStr">
        <is>
          <t>FALSO</t>
        </is>
      </c>
      <c r="Q2207" s="26" t="inlineStr">
        <is>
          <t>FALSO</t>
        </is>
      </c>
      <c r="R2207" s="149" t="inlineStr">
        <is>
          <t>No esperado</t>
        </is>
      </c>
      <c r="S2207" s="149" t="inlineStr">
        <is>
          <t>No esperado</t>
        </is>
      </c>
      <c r="T2207" s="149" t="inlineStr">
        <is>
          <t>Dato Válido</t>
        </is>
      </c>
      <c r="U2207" s="149" t="n"/>
    </row>
    <row r="2208" ht="15.75" customHeight="1" s="412">
      <c r="A2208" s="5" t="n">
        <v>1237</v>
      </c>
      <c r="B2208" s="252" t="n">
        <v>191</v>
      </c>
      <c r="C2208" s="246" t="n">
        <v>377</v>
      </c>
      <c r="D2208" s="246" t="n">
        <v>4</v>
      </c>
      <c r="E2208" s="46" t="n">
        <v>43524</v>
      </c>
      <c r="F2208" s="246" t="n">
        <v>5280</v>
      </c>
      <c r="G2208" s="246" t="n">
        <v>8577</v>
      </c>
      <c r="H2208" s="246" t="n">
        <v>7571</v>
      </c>
      <c r="I2208" s="246" t="n">
        <v>11</v>
      </c>
      <c r="J2208" s="47">
        <f>+(((G2208-F2208)-(H2208-F2208))/(H2208-F2208))*100</f>
        <v/>
      </c>
      <c r="K2208" s="51">
        <f>AVERAGE(J2208:J2209)</f>
        <v/>
      </c>
      <c r="L2208" s="51">
        <f>_xlfn.STDEV.S(J2208,J2209)</f>
        <v/>
      </c>
      <c r="M2208" s="50" t="n"/>
      <c r="O2208" s="295">
        <f>+(H2208-F2208)/10</f>
        <v/>
      </c>
      <c r="P2208" s="26" t="inlineStr">
        <is>
          <t>FALSO</t>
        </is>
      </c>
      <c r="Q2208" s="26" t="inlineStr">
        <is>
          <t>FALSO</t>
        </is>
      </c>
      <c r="R2208" s="149" t="inlineStr">
        <is>
          <t>Esperado</t>
        </is>
      </c>
      <c r="S2208" s="149" t="inlineStr">
        <is>
          <t>Esperado</t>
        </is>
      </c>
      <c r="T2208" s="149" t="inlineStr">
        <is>
          <t>Dato Válido</t>
        </is>
      </c>
      <c r="U2208" s="149" t="n"/>
    </row>
    <row r="2209" ht="15.75" customHeight="1" s="412">
      <c r="A2209" s="5" t="n">
        <v>1238</v>
      </c>
      <c r="B2209" s="252" t="n">
        <v>192</v>
      </c>
      <c r="C2209" s="246" t="n">
        <v>377</v>
      </c>
      <c r="D2209" s="246" t="n">
        <v>4</v>
      </c>
      <c r="E2209" s="46" t="n">
        <v>43524</v>
      </c>
      <c r="F2209" s="246" t="n">
        <v>5241</v>
      </c>
      <c r="G2209" s="246" t="n">
        <v>8307</v>
      </c>
      <c r="H2209" s="246" t="n">
        <v>7475</v>
      </c>
      <c r="I2209" s="246" t="n"/>
      <c r="J2209" s="47">
        <f>+(((G2209-F2209)-(H2209-F2209))/(H2209-F2209))*100</f>
        <v/>
      </c>
      <c r="K2209" s="50" t="n"/>
      <c r="L2209" s="50" t="n"/>
      <c r="M2209" s="50" t="n"/>
      <c r="O2209" s="295">
        <f>+(H2209-F2209)/10</f>
        <v/>
      </c>
      <c r="P2209" s="26" t="inlineStr">
        <is>
          <t>FALSO</t>
        </is>
      </c>
      <c r="Q2209" s="26" t="inlineStr">
        <is>
          <t>FALSO</t>
        </is>
      </c>
      <c r="R2209" s="149" t="inlineStr">
        <is>
          <t>No esperado</t>
        </is>
      </c>
      <c r="S2209" s="149" t="inlineStr">
        <is>
          <t>Esperado</t>
        </is>
      </c>
      <c r="T2209" s="149" t="inlineStr">
        <is>
          <t>Dato Válido</t>
        </is>
      </c>
      <c r="U2209" s="149" t="n"/>
    </row>
    <row r="2210" ht="15.75" customHeight="1" s="412">
      <c r="A2210" s="5" t="n">
        <v>1887</v>
      </c>
      <c r="B2210" s="252" t="n">
        <v>191</v>
      </c>
      <c r="C2210" s="246" t="n">
        <v>377</v>
      </c>
      <c r="D2210" s="246" t="n">
        <v>6</v>
      </c>
      <c r="E2210" s="46" t="n">
        <v>43535</v>
      </c>
      <c r="F2210" s="246" t="n">
        <v>5280</v>
      </c>
      <c r="G2210" s="246" t="n">
        <v>8359</v>
      </c>
      <c r="H2210" s="246" t="n">
        <v>7488</v>
      </c>
      <c r="I2210" s="246" t="n">
        <v>11</v>
      </c>
      <c r="J2210" s="47">
        <f>+(((G2210-F2210)-(H2210-F2210))/(H2210-F2210))*100</f>
        <v/>
      </c>
      <c r="K2210" s="51">
        <f>AVERAGE(J2210:J2211)</f>
        <v/>
      </c>
      <c r="L2210" s="51">
        <f>_xlfn.STDEV.S(J2210,J2211)</f>
        <v/>
      </c>
      <c r="M2210" s="50" t="n"/>
      <c r="O2210" s="295">
        <f>+(H2210-F2210)/10</f>
        <v/>
      </c>
      <c r="P2210" s="26" t="inlineStr">
        <is>
          <t>VERDADERO</t>
        </is>
      </c>
      <c r="Q2210" s="26" t="inlineStr">
        <is>
          <t>FALSO</t>
        </is>
      </c>
      <c r="R2210" s="149" t="inlineStr">
        <is>
          <t>No esperado</t>
        </is>
      </c>
      <c r="S2210" s="149" t="inlineStr">
        <is>
          <t>No esperado</t>
        </is>
      </c>
      <c r="T2210" s="149" t="inlineStr">
        <is>
          <t>Dato Válido</t>
        </is>
      </c>
      <c r="U2210" s="149" t="n"/>
    </row>
    <row r="2211" ht="15.75" customHeight="1" s="412">
      <c r="A2211" s="5" t="n">
        <v>1888</v>
      </c>
      <c r="B2211" s="252" t="n">
        <v>192</v>
      </c>
      <c r="C2211" s="246" t="n">
        <v>377</v>
      </c>
      <c r="D2211" s="246" t="n">
        <v>6</v>
      </c>
      <c r="E2211" s="46" t="n">
        <v>43535</v>
      </c>
      <c r="F2211" s="246" t="n">
        <v>5241</v>
      </c>
      <c r="G2211" s="246" t="n">
        <v>8236</v>
      </c>
      <c r="H2211" s="246" t="n">
        <v>7395</v>
      </c>
      <c r="I2211" s="246" t="n"/>
      <c r="J2211" s="47">
        <f>+(((G2211-F2211)-(H2211-F2211))/(H2211-F2211))*100</f>
        <v/>
      </c>
      <c r="K2211" s="51" t="n"/>
      <c r="L2211" s="51" t="n"/>
      <c r="M2211" s="50" t="n"/>
      <c r="O2211" s="295">
        <f>+(H2211-F2211)/10</f>
        <v/>
      </c>
      <c r="P2211" s="26" t="inlineStr">
        <is>
          <t>FALSO</t>
        </is>
      </c>
      <c r="Q2211" s="26" t="inlineStr">
        <is>
          <t>FALSO</t>
        </is>
      </c>
      <c r="R2211" s="149" t="inlineStr">
        <is>
          <t>No esperado</t>
        </is>
      </c>
      <c r="S2211" s="149" t="inlineStr">
        <is>
          <t>Esperado</t>
        </is>
      </c>
      <c r="T2211" s="149" t="inlineStr">
        <is>
          <t>Dato Válido</t>
        </is>
      </c>
      <c r="U2211" s="149" t="n"/>
    </row>
    <row r="2212" ht="15.75" customHeight="1" s="412">
      <c r="A2212" s="15" t="n">
        <v>2553</v>
      </c>
      <c r="B2212" s="16" t="n">
        <v>141</v>
      </c>
      <c r="C2212" s="52" t="n">
        <v>377</v>
      </c>
      <c r="D2212" s="52" t="n">
        <v>9</v>
      </c>
      <c r="E2212" s="53" t="n">
        <v>43557</v>
      </c>
      <c r="F2212" s="54" t="n">
        <v>5187</v>
      </c>
      <c r="G2212" s="52" t="n">
        <v>7601</v>
      </c>
      <c r="H2212" s="52" t="n">
        <v>7268</v>
      </c>
      <c r="I2212" s="246" t="n"/>
      <c r="J2212" s="47">
        <f>+(((G2212-F2212)-(H2212-F2212))/(H2212-F2212))*100</f>
        <v/>
      </c>
      <c r="K2212" s="51">
        <f>AVERAGE(J2212:J2213)</f>
        <v/>
      </c>
      <c r="L2212" s="51">
        <f>_xlfn.STDEV.S(J2212,J2213)</f>
        <v/>
      </c>
      <c r="M2212" s="50" t="n"/>
      <c r="O2212" s="295">
        <f>+(H2212-F2212)/10</f>
        <v/>
      </c>
      <c r="P2212" s="26" t="inlineStr">
        <is>
          <t>FALSO</t>
        </is>
      </c>
      <c r="Q2212" s="26" t="inlineStr">
        <is>
          <t>FALSO</t>
        </is>
      </c>
      <c r="R2212" s="149" t="inlineStr">
        <is>
          <t>No esperado</t>
        </is>
      </c>
      <c r="S2212" s="149" t="inlineStr">
        <is>
          <t>Esperado</t>
        </is>
      </c>
      <c r="T2212" s="149" t="inlineStr">
        <is>
          <t>Dato Válido</t>
        </is>
      </c>
      <c r="U2212" s="149" t="n"/>
    </row>
    <row r="2213" ht="15.75" customHeight="1" s="412">
      <c r="A2213" s="15" t="n">
        <v>2554</v>
      </c>
      <c r="B2213" s="16" t="n">
        <v>142</v>
      </c>
      <c r="C2213" s="52" t="n">
        <v>377</v>
      </c>
      <c r="D2213" s="52" t="n">
        <v>9</v>
      </c>
      <c r="E2213" s="53" t="n">
        <v>43557</v>
      </c>
      <c r="F2213" s="54" t="n">
        <v>5229</v>
      </c>
      <c r="G2213" s="52" t="n">
        <v>7637</v>
      </c>
      <c r="H2213" s="52" t="n">
        <v>7300</v>
      </c>
      <c r="I2213" s="246" t="n"/>
      <c r="J2213" s="47">
        <f>+(((G2213-F2213)-(H2213-F2213))/(H2213-F2213))*100</f>
        <v/>
      </c>
      <c r="K2213" s="50" t="n"/>
      <c r="L2213" s="50" t="n"/>
      <c r="M2213" s="50" t="n"/>
      <c r="O2213" s="295">
        <f>+(H2213-F2213)/10</f>
        <v/>
      </c>
      <c r="P2213" s="26" t="inlineStr">
        <is>
          <t>FALSO</t>
        </is>
      </c>
      <c r="Q2213" s="26" t="inlineStr">
        <is>
          <t>FALSO</t>
        </is>
      </c>
      <c r="R2213" s="149" t="inlineStr">
        <is>
          <t>Esperado</t>
        </is>
      </c>
      <c r="S2213" s="149" t="inlineStr">
        <is>
          <t>Esperado</t>
        </is>
      </c>
      <c r="T2213" s="149" t="inlineStr">
        <is>
          <t>Dato Válido</t>
        </is>
      </c>
      <c r="U2213" s="149" t="n"/>
    </row>
    <row r="2214" ht="15.75" customHeight="1" s="412">
      <c r="A2214" s="15" t="n">
        <v>3203</v>
      </c>
      <c r="B2214" s="16" t="n">
        <v>143</v>
      </c>
      <c r="C2214" s="52" t="n">
        <v>377</v>
      </c>
      <c r="D2214" s="52" t="n">
        <v>12</v>
      </c>
      <c r="E2214" s="53" t="n">
        <v>43577</v>
      </c>
      <c r="F2214" s="54" t="n">
        <v>5229</v>
      </c>
      <c r="G2214" s="52" t="n">
        <v>8202</v>
      </c>
      <c r="H2214" s="52" t="n">
        <v>7836</v>
      </c>
      <c r="I2214" s="52" t="n"/>
      <c r="J2214" s="47">
        <f>+(((G2214-F2214)-(H2214-F2214))/(H2214-F2214))*100</f>
        <v/>
      </c>
      <c r="K2214" s="51">
        <f>AVERAGE(J2214:J2215)</f>
        <v/>
      </c>
      <c r="L2214" s="51">
        <f>_xlfn.STDEV.S(J2214,J2215)</f>
        <v/>
      </c>
      <c r="M2214" s="50">
        <f>(K2212-K2214)/20</f>
        <v/>
      </c>
      <c r="N2214" s="295">
        <f>(K2210-K2214)/42</f>
        <v/>
      </c>
      <c r="O2214" s="295">
        <f>+(H2214-F2214)/10</f>
        <v/>
      </c>
      <c r="P2214" s="26" t="inlineStr">
        <is>
          <t>FALSO</t>
        </is>
      </c>
      <c r="Q2214" s="26" t="inlineStr">
        <is>
          <t>VERDADERO</t>
        </is>
      </c>
      <c r="R2214" s="149" t="inlineStr">
        <is>
          <t>Esperado</t>
        </is>
      </c>
      <c r="S2214" s="149" t="inlineStr">
        <is>
          <t>Esperado</t>
        </is>
      </c>
      <c r="T2214" s="149" t="inlineStr">
        <is>
          <t>Dato Válido</t>
        </is>
      </c>
      <c r="U2214" s="149" t="n"/>
    </row>
    <row r="2215" ht="15.75" customHeight="1" s="412">
      <c r="A2215" s="15" t="n">
        <v>3204</v>
      </c>
      <c r="B2215" s="16" t="n">
        <v>144</v>
      </c>
      <c r="C2215" s="52" t="n">
        <v>377</v>
      </c>
      <c r="D2215" s="52" t="n">
        <v>12</v>
      </c>
      <c r="E2215" s="53" t="n">
        <v>43577</v>
      </c>
      <c r="F2215" s="54" t="n">
        <v>5238</v>
      </c>
      <c r="G2215" s="52" t="n">
        <v>8149</v>
      </c>
      <c r="H2215" s="52" t="n">
        <v>7786</v>
      </c>
      <c r="I2215" s="52" t="n"/>
      <c r="J2215" s="47">
        <f>+(((G2215-F2215)-(H2215-F2215))/(H2215-F2215))*100</f>
        <v/>
      </c>
      <c r="K2215" s="50" t="n"/>
      <c r="L2215" s="50" t="n"/>
      <c r="M2215" s="50" t="n"/>
      <c r="O2215" s="295">
        <f>+(H2215-F2215)/10</f>
        <v/>
      </c>
      <c r="P2215" s="26" t="inlineStr">
        <is>
          <t>FALSO</t>
        </is>
      </c>
      <c r="Q2215" s="26" t="inlineStr">
        <is>
          <t>FALSO</t>
        </is>
      </c>
      <c r="R2215" s="149" t="inlineStr">
        <is>
          <t>No esperado</t>
        </is>
      </c>
      <c r="S2215" s="149" t="inlineStr">
        <is>
          <t>Esperado</t>
        </is>
      </c>
      <c r="T2215" s="149" t="inlineStr">
        <is>
          <t>Dato Válido</t>
        </is>
      </c>
      <c r="U2215" s="149" t="n"/>
    </row>
    <row r="2216" ht="15.75" customHeight="1" s="412">
      <c r="A2216" s="5" t="n">
        <v>585</v>
      </c>
      <c r="B2216" s="252" t="n">
        <v>235</v>
      </c>
      <c r="C2216" s="201" t="n">
        <v>378</v>
      </c>
      <c r="D2216" s="201" t="n">
        <v>2</v>
      </c>
      <c r="E2216" s="8" t="n">
        <v>43517</v>
      </c>
      <c r="F2216" s="201" t="n">
        <v>5230</v>
      </c>
      <c r="G2216" s="201" t="n">
        <v>8120</v>
      </c>
      <c r="H2216" s="201" t="n">
        <v>7115</v>
      </c>
      <c r="I2216" s="201" t="n">
        <v>9</v>
      </c>
      <c r="J2216" s="9">
        <f>+(((G2216-F2216)-(H2216-F2216))/(H2216-F2216))*100</f>
        <v/>
      </c>
      <c r="K2216" s="33">
        <f>AVERAGE(J2216:J2217)</f>
        <v/>
      </c>
      <c r="L2216" s="33">
        <f>_xlfn.STDEV.S(J2216,J2217)</f>
        <v/>
      </c>
      <c r="M2216" s="13" t="n">
        <v>3</v>
      </c>
      <c r="O2216" s="295">
        <f>+(H2216-F2216)/10</f>
        <v/>
      </c>
      <c r="P2216" s="26" t="inlineStr">
        <is>
          <t>FALSO</t>
        </is>
      </c>
      <c r="Q2216" s="26" t="inlineStr">
        <is>
          <t>FALSO</t>
        </is>
      </c>
      <c r="R2216" s="149" t="inlineStr">
        <is>
          <t>Esperado</t>
        </is>
      </c>
      <c r="S2216" s="149" t="inlineStr">
        <is>
          <t>Esperado</t>
        </is>
      </c>
      <c r="T2216" s="149" t="inlineStr">
        <is>
          <t>Dato Válido</t>
        </is>
      </c>
      <c r="U2216" s="149" t="n"/>
    </row>
    <row r="2217" ht="15.75" customHeight="1" s="412">
      <c r="A2217" s="5" t="n">
        <v>586</v>
      </c>
      <c r="B2217" s="252" t="n">
        <v>236</v>
      </c>
      <c r="C2217" s="201" t="n">
        <v>378</v>
      </c>
      <c r="D2217" s="201" t="n">
        <v>2</v>
      </c>
      <c r="E2217" s="8" t="n">
        <v>43517</v>
      </c>
      <c r="F2217" s="201" t="n">
        <v>5241</v>
      </c>
      <c r="G2217" s="201" t="n">
        <v>8256</v>
      </c>
      <c r="H2217" s="201" t="n">
        <v>7227</v>
      </c>
      <c r="I2217" s="201" t="n"/>
      <c r="J2217" s="9">
        <f>+(((G2217-F2217)-(H2217-F2217))/(H2217-F2217))*100</f>
        <v/>
      </c>
      <c r="K2217" s="13" t="n"/>
      <c r="L2217" s="13" t="n"/>
      <c r="M2217" s="13" t="n"/>
      <c r="O2217" s="295">
        <f>+(H2217-F2217)/10</f>
        <v/>
      </c>
      <c r="P2217" s="26" t="inlineStr">
        <is>
          <t>FALSO</t>
        </is>
      </c>
      <c r="Q2217" s="26" t="inlineStr">
        <is>
          <t>FALSO</t>
        </is>
      </c>
      <c r="R2217" s="149" t="inlineStr">
        <is>
          <t>Esperado</t>
        </is>
      </c>
      <c r="S2217" s="149" t="inlineStr">
        <is>
          <t>Esperado</t>
        </is>
      </c>
      <c r="T2217" s="149" t="inlineStr">
        <is>
          <t>Dato Válido</t>
        </is>
      </c>
      <c r="U2217" s="149" t="n"/>
    </row>
    <row r="2218" ht="15.75" customHeight="1" s="412">
      <c r="A2218" s="5" t="n">
        <v>1239</v>
      </c>
      <c r="B2218" s="252" t="n">
        <v>193</v>
      </c>
      <c r="C2218" s="201" t="n">
        <v>378</v>
      </c>
      <c r="D2218" s="201" t="n">
        <v>4</v>
      </c>
      <c r="E2218" s="8" t="n">
        <v>43524</v>
      </c>
      <c r="F2218" s="201" t="n">
        <v>5263</v>
      </c>
      <c r="G2218" s="201" t="n">
        <v>7920</v>
      </c>
      <c r="H2218" s="201" t="n">
        <v>7197</v>
      </c>
      <c r="I2218" s="201" t="n">
        <v>7</v>
      </c>
      <c r="J2218" s="9">
        <f>+(((G2218-F2218)-(H2218-F2218))/(H2218-F2218))*100</f>
        <v/>
      </c>
      <c r="K2218" s="33">
        <f>AVERAGE(J2218:J2219)</f>
        <v/>
      </c>
      <c r="L2218" s="33">
        <f>_xlfn.STDEV.S(J2218,J2219)</f>
        <v/>
      </c>
      <c r="M2218" s="13" t="n"/>
      <c r="O2218" s="295">
        <f>+(H2218-F2218)/10</f>
        <v/>
      </c>
      <c r="P2218" s="26" t="inlineStr">
        <is>
          <t>FALSO</t>
        </is>
      </c>
      <c r="Q2218" s="26" t="inlineStr">
        <is>
          <t>FALSO</t>
        </is>
      </c>
      <c r="R2218" s="149" t="inlineStr">
        <is>
          <t>No esperado</t>
        </is>
      </c>
      <c r="S2218" s="149" t="inlineStr">
        <is>
          <t>Esperado</t>
        </is>
      </c>
      <c r="T2218" s="149" t="inlineStr">
        <is>
          <t>Dato Válido</t>
        </is>
      </c>
      <c r="U2218" s="149" t="n"/>
    </row>
    <row r="2219" ht="15.75" customHeight="1" s="412">
      <c r="A2219" s="5" t="n">
        <v>1240</v>
      </c>
      <c r="B2219" s="252" t="n">
        <v>194</v>
      </c>
      <c r="C2219" s="201" t="n">
        <v>378</v>
      </c>
      <c r="D2219" s="201" t="n">
        <v>4</v>
      </c>
      <c r="E2219" s="8" t="n">
        <v>43524</v>
      </c>
      <c r="F2219" s="201" t="n">
        <v>5207</v>
      </c>
      <c r="G2219" s="201" t="n">
        <v>7940</v>
      </c>
      <c r="H2219" s="201" t="n">
        <v>7206</v>
      </c>
      <c r="I2219" s="201" t="n"/>
      <c r="J2219" s="9">
        <f>+(((G2219-F2219)-(H2219-F2219))/(H2219-F2219))*100</f>
        <v/>
      </c>
      <c r="K2219" s="33" t="n"/>
      <c r="L2219" s="33" t="n"/>
      <c r="M2219" s="13" t="n"/>
      <c r="O2219" s="295">
        <f>+(H2219-F2219)/10</f>
        <v/>
      </c>
      <c r="P2219" s="26" t="inlineStr">
        <is>
          <t>FALSO</t>
        </is>
      </c>
      <c r="Q2219" s="26" t="inlineStr">
        <is>
          <t>FALSO</t>
        </is>
      </c>
      <c r="R2219" s="149" t="inlineStr">
        <is>
          <t>Esperado</t>
        </is>
      </c>
      <c r="S2219" s="149" t="inlineStr">
        <is>
          <t>Esperado</t>
        </is>
      </c>
      <c r="T2219" s="149" t="inlineStr">
        <is>
          <t>Dato Válido</t>
        </is>
      </c>
      <c r="U2219" s="149" t="n"/>
    </row>
    <row r="2220" ht="15.75" customHeight="1" s="412">
      <c r="A2220" s="5" t="n">
        <v>1889</v>
      </c>
      <c r="B2220" s="252" t="n">
        <v>193</v>
      </c>
      <c r="C2220" s="201" t="n">
        <v>378</v>
      </c>
      <c r="D2220" s="201" t="n">
        <v>6</v>
      </c>
      <c r="E2220" s="8" t="n">
        <v>43535</v>
      </c>
      <c r="F2220" s="201" t="n">
        <v>5263</v>
      </c>
      <c r="G2220" s="201" t="n">
        <v>8247</v>
      </c>
      <c r="H2220" s="201" t="n">
        <v>7490</v>
      </c>
      <c r="I2220" s="201" t="n">
        <v>8</v>
      </c>
      <c r="J2220" s="9">
        <f>+(((G2220-F2220)-(H2220-F2220))/(H2220-F2220))*100</f>
        <v/>
      </c>
      <c r="K2220" s="33">
        <f>AVERAGE(J2220:J2221)</f>
        <v/>
      </c>
      <c r="L2220" s="33">
        <f>_xlfn.STDEV.S(J2220,J2221)</f>
        <v/>
      </c>
      <c r="M2220" s="13" t="n"/>
      <c r="O2220" s="295">
        <f>+(H2220-F2220)/10</f>
        <v/>
      </c>
      <c r="P2220" s="26" t="inlineStr">
        <is>
          <t>VERDADERO</t>
        </is>
      </c>
      <c r="Q2220" s="26" t="inlineStr">
        <is>
          <t>FALSO</t>
        </is>
      </c>
      <c r="R2220" s="149" t="inlineStr">
        <is>
          <t>Esperado</t>
        </is>
      </c>
      <c r="S2220" s="149" t="inlineStr">
        <is>
          <t>Esperado</t>
        </is>
      </c>
      <c r="T2220" s="149" t="inlineStr">
        <is>
          <t>Dato Válido</t>
        </is>
      </c>
      <c r="U2220" s="149" t="n"/>
    </row>
    <row r="2221" ht="15.75" customHeight="1" s="412">
      <c r="A2221" s="5" t="n">
        <v>1890</v>
      </c>
      <c r="B2221" s="252" t="n">
        <v>194</v>
      </c>
      <c r="C2221" s="201" t="n">
        <v>378</v>
      </c>
      <c r="D2221" s="201" t="n">
        <v>6</v>
      </c>
      <c r="E2221" s="8" t="n">
        <v>43535</v>
      </c>
      <c r="F2221" s="201" t="n">
        <v>5207</v>
      </c>
      <c r="G2221" s="201" t="n">
        <v>8154</v>
      </c>
      <c r="H2221" s="201" t="n">
        <v>7390</v>
      </c>
      <c r="I2221" s="201" t="n"/>
      <c r="J2221" s="9">
        <f>+(((G2221-F2221)-(H2221-F2221))/(H2221-F2221))*100</f>
        <v/>
      </c>
      <c r="K2221" s="13" t="n"/>
      <c r="L2221" s="13" t="n"/>
      <c r="M2221" s="13" t="n"/>
      <c r="O2221" s="295">
        <f>+(H2221-F2221)/10</f>
        <v/>
      </c>
      <c r="P2221" s="26" t="inlineStr">
        <is>
          <t>FALSO</t>
        </is>
      </c>
      <c r="Q2221" s="26" t="inlineStr">
        <is>
          <t>FALSO</t>
        </is>
      </c>
      <c r="R2221" s="149" t="inlineStr">
        <is>
          <t>No esperado</t>
        </is>
      </c>
      <c r="S2221" s="149" t="inlineStr">
        <is>
          <t>No esperado</t>
        </is>
      </c>
      <c r="T2221" s="149" t="inlineStr">
        <is>
          <t>Dato Válido</t>
        </is>
      </c>
      <c r="U2221" s="149" t="n"/>
    </row>
    <row r="2222" ht="15.75" customHeight="1" s="412">
      <c r="A2222" s="15" t="n">
        <v>2555</v>
      </c>
      <c r="B2222" s="16" t="n">
        <v>143</v>
      </c>
      <c r="C2222" s="17" t="n">
        <v>378</v>
      </c>
      <c r="D2222" s="17" t="n">
        <v>9</v>
      </c>
      <c r="E2222" s="18" t="n">
        <v>43557</v>
      </c>
      <c r="F2222" s="19" t="n">
        <v>5229</v>
      </c>
      <c r="G2222" s="17" t="n">
        <v>7760</v>
      </c>
      <c r="H2222" s="17" t="n">
        <v>7396</v>
      </c>
      <c r="I2222" s="201" t="n"/>
      <c r="J2222" s="9">
        <f>+(((G2222-F2222)-(H2222-F2222))/(H2222-F2222))*100</f>
        <v/>
      </c>
      <c r="K2222" s="33">
        <f>AVERAGE(J2222:J2223)</f>
        <v/>
      </c>
      <c r="L2222" s="33">
        <f>_xlfn.STDEV.S(J2222,J2223)</f>
        <v/>
      </c>
      <c r="M2222" s="13" t="n"/>
      <c r="O2222" s="295">
        <f>+(H2222-F2222)/10</f>
        <v/>
      </c>
      <c r="P2222" s="26" t="inlineStr">
        <is>
          <t>FALSO</t>
        </is>
      </c>
      <c r="Q2222" s="26" t="inlineStr">
        <is>
          <t>FALSO</t>
        </is>
      </c>
      <c r="R2222" s="149" t="inlineStr">
        <is>
          <t>Esperado</t>
        </is>
      </c>
      <c r="S2222" s="149" t="inlineStr">
        <is>
          <t>Esperado</t>
        </is>
      </c>
      <c r="T2222" s="149" t="inlineStr">
        <is>
          <t>Dato Válido</t>
        </is>
      </c>
      <c r="U2222" s="149" t="n"/>
    </row>
    <row r="2223" ht="15.75" customHeight="1" s="412">
      <c r="A2223" s="15" t="n">
        <v>2556</v>
      </c>
      <c r="B2223" s="16" t="n">
        <v>144</v>
      </c>
      <c r="C2223" s="17" t="n">
        <v>378</v>
      </c>
      <c r="D2223" s="17" t="n">
        <v>9</v>
      </c>
      <c r="E2223" s="18" t="n">
        <v>43557</v>
      </c>
      <c r="F2223" s="19" t="n">
        <v>5238</v>
      </c>
      <c r="G2223" s="17" t="n">
        <v>7919</v>
      </c>
      <c r="H2223" s="17" t="n">
        <v>7535</v>
      </c>
      <c r="I2223" s="201" t="n"/>
      <c r="J2223" s="9">
        <f>+(((G2223-F2223)-(H2223-F2223))/(H2223-F2223))*100</f>
        <v/>
      </c>
      <c r="K2223" s="13" t="n"/>
      <c r="L2223" s="13" t="n"/>
      <c r="M2223" s="13" t="n"/>
      <c r="O2223" s="295">
        <f>+(H2223-F2223)/10</f>
        <v/>
      </c>
      <c r="P2223" s="26" t="inlineStr">
        <is>
          <t>FALSO</t>
        </is>
      </c>
      <c r="Q2223" s="26" t="inlineStr">
        <is>
          <t>FALSO</t>
        </is>
      </c>
      <c r="R2223" s="149" t="inlineStr">
        <is>
          <t>Esperado</t>
        </is>
      </c>
      <c r="S2223" s="149" t="inlineStr">
        <is>
          <t>Esperado</t>
        </is>
      </c>
      <c r="T2223" s="149" t="inlineStr">
        <is>
          <t>Dato Válido</t>
        </is>
      </c>
      <c r="U2223" s="149" t="n"/>
    </row>
    <row r="2224" ht="15.75" customHeight="1" s="412">
      <c r="A2224" s="15" t="n">
        <v>3205</v>
      </c>
      <c r="B2224" s="16" t="n">
        <v>145</v>
      </c>
      <c r="C2224" s="17" t="n">
        <v>378</v>
      </c>
      <c r="D2224" s="17" t="n">
        <v>12</v>
      </c>
      <c r="E2224" s="18" t="n">
        <v>43577</v>
      </c>
      <c r="F2224" s="19" t="n">
        <v>5181</v>
      </c>
      <c r="G2224" s="17" t="n">
        <v>7204</v>
      </c>
      <c r="H2224" s="17" t="n">
        <v>6949</v>
      </c>
      <c r="I2224" s="17" t="n"/>
      <c r="J2224" s="9">
        <f>+(((G2224-F2224)-(H2224-F2224))/(H2224-F2224))*100</f>
        <v/>
      </c>
      <c r="K2224" s="33">
        <f>AVERAGE(J2224:J2225)</f>
        <v/>
      </c>
      <c r="L2224" s="33">
        <f>_xlfn.STDEV.S(J2224,J2225)</f>
        <v/>
      </c>
      <c r="M2224" s="13">
        <f>(K2222-K2224)/20</f>
        <v/>
      </c>
      <c r="N2224" s="295">
        <f>(K2220-K2224)/42</f>
        <v/>
      </c>
      <c r="O2224" s="295">
        <f>+(H2224-F2224)/10</f>
        <v/>
      </c>
      <c r="P2224" s="26" t="inlineStr">
        <is>
          <t>FALSO</t>
        </is>
      </c>
      <c r="Q2224" s="26" t="inlineStr">
        <is>
          <t>VERDADERO</t>
        </is>
      </c>
      <c r="R2224" s="149" t="inlineStr">
        <is>
          <t>No esperado</t>
        </is>
      </c>
      <c r="S2224" s="149" t="inlineStr">
        <is>
          <t>Esperado</t>
        </is>
      </c>
      <c r="T2224" s="149" t="inlineStr">
        <is>
          <t>Dato Válido</t>
        </is>
      </c>
      <c r="U2224" s="149" t="n"/>
    </row>
    <row r="2225" ht="15.75" customHeight="1" s="412">
      <c r="A2225" s="15" t="n">
        <v>3206</v>
      </c>
      <c r="B2225" s="16" t="n">
        <v>146</v>
      </c>
      <c r="C2225" s="17" t="n">
        <v>378</v>
      </c>
      <c r="D2225" s="17" t="n">
        <v>12</v>
      </c>
      <c r="E2225" s="18" t="n">
        <v>43577</v>
      </c>
      <c r="F2225" s="19" t="n">
        <v>5179</v>
      </c>
      <c r="G2225" s="17" t="n">
        <v>7363</v>
      </c>
      <c r="H2225" s="17" t="n">
        <v>7087</v>
      </c>
      <c r="I2225" s="17" t="n"/>
      <c r="J2225" s="9">
        <f>+(((G2225-F2225)-(H2225-F2225))/(H2225-F2225))*100</f>
        <v/>
      </c>
      <c r="K2225" s="13" t="n"/>
      <c r="L2225" s="13" t="n"/>
      <c r="M2225" s="13" t="n"/>
      <c r="O2225" s="295">
        <f>+(H2225-F2225)/10</f>
        <v/>
      </c>
      <c r="P2225" s="26" t="inlineStr">
        <is>
          <t>FALSO</t>
        </is>
      </c>
      <c r="Q2225" s="26" t="inlineStr">
        <is>
          <t>FALSO</t>
        </is>
      </c>
      <c r="R2225" s="149" t="inlineStr">
        <is>
          <t>Esperado</t>
        </is>
      </c>
      <c r="S2225" s="149" t="inlineStr">
        <is>
          <t>Esperado</t>
        </is>
      </c>
      <c r="T2225" s="149" t="inlineStr">
        <is>
          <t>Dato Válido</t>
        </is>
      </c>
      <c r="U2225" s="149" t="n"/>
    </row>
    <row r="2226" ht="15.75" customHeight="1" s="412">
      <c r="A2226" s="5" t="n">
        <v>587</v>
      </c>
      <c r="B2226" s="252" t="n">
        <v>237</v>
      </c>
      <c r="C2226" s="246" t="n">
        <v>379</v>
      </c>
      <c r="D2226" s="246" t="n">
        <v>2</v>
      </c>
      <c r="E2226" s="46" t="n">
        <v>43517</v>
      </c>
      <c r="F2226" s="246" t="n">
        <v>5218</v>
      </c>
      <c r="G2226" s="246" t="n">
        <v>6308</v>
      </c>
      <c r="H2226" s="246" t="n">
        <v>6143</v>
      </c>
      <c r="I2226" s="246" t="n">
        <v>9</v>
      </c>
      <c r="J2226" s="47">
        <f>+(((G2226-F2226)-(H2226-F2226))/(H2226-F2226))*100</f>
        <v/>
      </c>
      <c r="K2226" s="51">
        <f>AVERAGE(J2226:J2227)</f>
        <v/>
      </c>
      <c r="L2226" s="51">
        <f>_xlfn.STDEV.S(J2226,J2227)</f>
        <v/>
      </c>
      <c r="M2226" s="50" t="n">
        <v>2</v>
      </c>
      <c r="O2226" s="295">
        <f>+(H2226-F2226)/10</f>
        <v/>
      </c>
      <c r="P2226" s="26" t="inlineStr">
        <is>
          <t>FALSO</t>
        </is>
      </c>
      <c r="Q2226" s="26" t="inlineStr">
        <is>
          <t>FALSO</t>
        </is>
      </c>
      <c r="R2226" s="149" t="inlineStr">
        <is>
          <t>Esperado</t>
        </is>
      </c>
      <c r="S2226" s="149" t="inlineStr">
        <is>
          <t>Esperado</t>
        </is>
      </c>
      <c r="T2226" s="149" t="inlineStr">
        <is>
          <t>Se descarta</t>
        </is>
      </c>
      <c r="U2226" s="149" t="n"/>
    </row>
    <row r="2227" ht="15.75" customHeight="1" s="412">
      <c r="A2227" s="5" t="n">
        <v>588</v>
      </c>
      <c r="B2227" s="252" t="n">
        <v>238</v>
      </c>
      <c r="C2227" s="246" t="n">
        <v>379</v>
      </c>
      <c r="D2227" s="246" t="n">
        <v>2</v>
      </c>
      <c r="E2227" s="46" t="n">
        <v>43517</v>
      </c>
      <c r="F2227" s="246" t="n">
        <v>5217</v>
      </c>
      <c r="G2227" s="246" t="n">
        <v>6336</v>
      </c>
      <c r="H2227" s="246" t="n">
        <v>6159</v>
      </c>
      <c r="I2227" s="246" t="n"/>
      <c r="J2227" s="47">
        <f>+(((G2227-F2227)-(H2227-F2227))/(H2227-F2227))*100</f>
        <v/>
      </c>
      <c r="K2227" s="51" t="n"/>
      <c r="L2227" s="51" t="n"/>
      <c r="M2227" s="50" t="n"/>
      <c r="O2227" s="295">
        <f>+(H2227-F2227)/10</f>
        <v/>
      </c>
      <c r="P2227" s="26" t="inlineStr">
        <is>
          <t>FALSO</t>
        </is>
      </c>
      <c r="Q2227" s="26" t="inlineStr">
        <is>
          <t>FALSO</t>
        </is>
      </c>
      <c r="R2227" s="149" t="inlineStr">
        <is>
          <t>Esperado</t>
        </is>
      </c>
      <c r="S2227" s="149" t="inlineStr">
        <is>
          <t>Esperado</t>
        </is>
      </c>
      <c r="T2227" s="149" t="inlineStr">
        <is>
          <t>Se descarta</t>
        </is>
      </c>
      <c r="U2227" s="149" t="n"/>
    </row>
    <row r="2228" ht="15.75" customHeight="1" s="412">
      <c r="A2228" s="5" t="n">
        <v>1241</v>
      </c>
      <c r="B2228" s="252" t="n">
        <v>195</v>
      </c>
      <c r="C2228" s="246" t="n">
        <v>379</v>
      </c>
      <c r="D2228" s="246" t="n">
        <v>4</v>
      </c>
      <c r="E2228" s="46" t="n">
        <v>43524</v>
      </c>
      <c r="F2228" s="246" t="n">
        <v>5277</v>
      </c>
      <c r="G2228" s="246" t="n">
        <v>8409</v>
      </c>
      <c r="H2228" s="246" t="n">
        <v>7668</v>
      </c>
      <c r="I2228" s="246" t="n">
        <v>7</v>
      </c>
      <c r="J2228" s="47">
        <f>+(((G2228-F2228)-(H2228-F2228))/(H2228-F2228))*100</f>
        <v/>
      </c>
      <c r="K2228" s="51">
        <f>AVERAGE(J2228:J2229)</f>
        <v/>
      </c>
      <c r="L2228" s="51">
        <f>_xlfn.STDEV.S(J2228,J2229)</f>
        <v/>
      </c>
      <c r="M2228" s="50" t="n"/>
      <c r="O2228" s="295">
        <f>+(H2228-F2228)/10</f>
        <v/>
      </c>
      <c r="P2228" s="26" t="inlineStr">
        <is>
          <t>FALSO</t>
        </is>
      </c>
      <c r="Q2228" s="26" t="inlineStr">
        <is>
          <t>FALSO</t>
        </is>
      </c>
      <c r="R2228" s="149" t="inlineStr">
        <is>
          <t>Esperado</t>
        </is>
      </c>
      <c r="S2228" s="149" t="inlineStr">
        <is>
          <t>No esperado</t>
        </is>
      </c>
      <c r="T2228" s="149" t="inlineStr">
        <is>
          <t>Se descarta</t>
        </is>
      </c>
      <c r="U2228" s="149" t="n"/>
    </row>
    <row r="2229" ht="15.75" customHeight="1" s="412">
      <c r="A2229" s="5" t="n">
        <v>1242</v>
      </c>
      <c r="B2229" s="252" t="n">
        <v>196</v>
      </c>
      <c r="C2229" s="246" t="n">
        <v>379</v>
      </c>
      <c r="D2229" s="246" t="n">
        <v>4</v>
      </c>
      <c r="E2229" s="46" t="n">
        <v>43524</v>
      </c>
      <c r="F2229" s="246" t="n">
        <v>5243</v>
      </c>
      <c r="G2229" s="246" t="n">
        <v>8269</v>
      </c>
      <c r="H2229" s="246" t="n">
        <v>7576</v>
      </c>
      <c r="I2229" s="246" t="n"/>
      <c r="J2229" s="47">
        <f>+(((G2229-F2229)-(H2229-F2229))/(H2229-F2229))*100</f>
        <v/>
      </c>
      <c r="K2229" s="50" t="n"/>
      <c r="L2229" s="50" t="n"/>
      <c r="M2229" s="50" t="n"/>
      <c r="O2229" s="295">
        <f>+(H2229-F2229)/10</f>
        <v/>
      </c>
      <c r="P2229" s="26" t="inlineStr">
        <is>
          <t>FALSO</t>
        </is>
      </c>
      <c r="Q2229" s="26" t="inlineStr">
        <is>
          <t>FALSO</t>
        </is>
      </c>
      <c r="R2229" s="149" t="inlineStr">
        <is>
          <t>No esperado</t>
        </is>
      </c>
      <c r="S2229" s="149" t="inlineStr">
        <is>
          <t>Esperado</t>
        </is>
      </c>
      <c r="T2229" s="149" t="inlineStr">
        <is>
          <t>Se descarta</t>
        </is>
      </c>
      <c r="U2229" s="149" t="n"/>
    </row>
    <row r="2230" ht="15.75" customHeight="1" s="412">
      <c r="A2230" s="5" t="n">
        <v>1891</v>
      </c>
      <c r="B2230" s="252" t="n">
        <v>195</v>
      </c>
      <c r="C2230" s="246" t="n">
        <v>379</v>
      </c>
      <c r="D2230" s="246" t="n">
        <v>6</v>
      </c>
      <c r="E2230" s="46" t="n">
        <v>43535</v>
      </c>
      <c r="F2230" s="246" t="n">
        <v>5277</v>
      </c>
      <c r="G2230" s="246" t="n">
        <v>8547</v>
      </c>
      <c r="H2230" s="246" t="n">
        <v>7809</v>
      </c>
      <c r="I2230" s="246" t="n">
        <v>8</v>
      </c>
      <c r="J2230" s="47">
        <f>+(((G2230-F2230)-(H2230-F2230))/(H2230-F2230))*100</f>
        <v/>
      </c>
      <c r="K2230" s="51">
        <f>AVERAGE(J2230:J2231)</f>
        <v/>
      </c>
      <c r="L2230" s="51">
        <f>_xlfn.STDEV.S(J2230,J2231)</f>
        <v/>
      </c>
      <c r="M2230" s="50" t="n"/>
      <c r="O2230" s="295">
        <f>+(H2230-F2230)/10</f>
        <v/>
      </c>
      <c r="P2230" s="26" t="inlineStr">
        <is>
          <t>FALSO</t>
        </is>
      </c>
      <c r="Q2230" s="26" t="inlineStr">
        <is>
          <t>FALSO</t>
        </is>
      </c>
      <c r="R2230" s="149" t="inlineStr">
        <is>
          <t>Esperado</t>
        </is>
      </c>
      <c r="S2230" s="149" t="inlineStr">
        <is>
          <t>Esperado</t>
        </is>
      </c>
      <c r="T2230" s="149" t="inlineStr">
        <is>
          <t>Se descarta</t>
        </is>
      </c>
      <c r="U2230" s="149" t="n"/>
    </row>
    <row r="2231" ht="15.75" customHeight="1" s="412">
      <c r="A2231" s="5" t="n">
        <v>1892</v>
      </c>
      <c r="B2231" s="252" t="n">
        <v>196</v>
      </c>
      <c r="C2231" s="246" t="n">
        <v>379</v>
      </c>
      <c r="D2231" s="246" t="n">
        <v>6</v>
      </c>
      <c r="E2231" s="46" t="n">
        <v>43535</v>
      </c>
      <c r="F2231" s="246" t="n">
        <v>5243</v>
      </c>
      <c r="G2231" s="246" t="n">
        <v>8336</v>
      </c>
      <c r="H2231" s="246" t="n">
        <v>7647</v>
      </c>
      <c r="I2231" s="246" t="n"/>
      <c r="J2231" s="47">
        <f>+(((G2231-F2231)-(H2231-F2231))/(H2231-F2231))*100</f>
        <v/>
      </c>
      <c r="K2231" s="51" t="n"/>
      <c r="L2231" s="51" t="n"/>
      <c r="M2231" s="50" t="n"/>
      <c r="O2231" s="295">
        <f>+(H2231-F2231)/10</f>
        <v/>
      </c>
      <c r="P2231" s="26" t="inlineStr">
        <is>
          <t>FALSO</t>
        </is>
      </c>
      <c r="Q2231" s="26" t="inlineStr">
        <is>
          <t>FALSO</t>
        </is>
      </c>
      <c r="R2231" s="149" t="inlineStr">
        <is>
          <t>No esperado</t>
        </is>
      </c>
      <c r="S2231" s="149" t="inlineStr">
        <is>
          <t>Esperado</t>
        </is>
      </c>
      <c r="T2231" s="149" t="inlineStr">
        <is>
          <t>Se descarta</t>
        </is>
      </c>
      <c r="U2231" s="149" t="n"/>
    </row>
    <row r="2232" ht="15.75" customHeight="1" s="412">
      <c r="A2232" s="15" t="n">
        <v>2351</v>
      </c>
      <c r="B2232" s="16" t="n">
        <v>121</v>
      </c>
      <c r="C2232" s="52" t="n">
        <v>379</v>
      </c>
      <c r="D2232" s="52" t="n">
        <v>8</v>
      </c>
      <c r="E2232" s="53" t="n">
        <v>43550</v>
      </c>
      <c r="F2232" s="54" t="n">
        <v>5262</v>
      </c>
      <c r="G2232" s="52" t="n">
        <v>8057</v>
      </c>
      <c r="H2232" s="52" t="n">
        <v>7553</v>
      </c>
      <c r="I2232" s="246" t="n"/>
      <c r="J2232" s="47">
        <f>+(((G2232-F2232)-(H2232-F2232))/(H2232-F2232))*100</f>
        <v/>
      </c>
      <c r="K2232" s="51">
        <f>AVERAGE(J2232:J2233)</f>
        <v/>
      </c>
      <c r="L2232" s="51">
        <f>_xlfn.STDEV.S(J2232,J2233)</f>
        <v/>
      </c>
      <c r="M2232" s="50" t="n"/>
      <c r="O2232" s="295">
        <f>+(H2232-F2232)/10</f>
        <v/>
      </c>
      <c r="P2232" s="26" t="inlineStr">
        <is>
          <t>FALSO</t>
        </is>
      </c>
      <c r="Q2232" s="26" t="inlineStr">
        <is>
          <t>FALSO</t>
        </is>
      </c>
      <c r="R2232" s="149" t="inlineStr">
        <is>
          <t>No esperado</t>
        </is>
      </c>
      <c r="S2232" s="149" t="inlineStr">
        <is>
          <t>Esperado</t>
        </is>
      </c>
      <c r="T2232" s="149" t="inlineStr">
        <is>
          <t>Se descarta</t>
        </is>
      </c>
      <c r="U2232" s="149" t="n"/>
    </row>
    <row r="2233" ht="15.75" customHeight="1" s="412">
      <c r="A2233" s="15" t="n">
        <v>2352</v>
      </c>
      <c r="B2233" s="16" t="n">
        <v>122</v>
      </c>
      <c r="C2233" s="52" t="n">
        <v>379</v>
      </c>
      <c r="D2233" s="52" t="n">
        <v>8</v>
      </c>
      <c r="E2233" s="53" t="n">
        <v>43550</v>
      </c>
      <c r="F2233" s="54" t="n">
        <v>5223</v>
      </c>
      <c r="G2233" s="52" t="n">
        <v>7995</v>
      </c>
      <c r="H2233" s="52" t="n"/>
      <c r="I2233" s="246" t="n"/>
      <c r="J2233" s="47" t="n"/>
      <c r="K2233" s="50" t="n"/>
      <c r="L2233" s="50" t="n"/>
      <c r="M2233" s="50" t="n"/>
      <c r="O2233" s="295">
        <f>+(H2233-F2233)/10</f>
        <v/>
      </c>
      <c r="P2233" s="26" t="inlineStr">
        <is>
          <t>FALSO</t>
        </is>
      </c>
      <c r="Q2233" s="26" t="inlineStr">
        <is>
          <t>FALSO</t>
        </is>
      </c>
      <c r="R2233" s="149" t="inlineStr">
        <is>
          <t>No esperado</t>
        </is>
      </c>
      <c r="S2233" s="149" t="inlineStr">
        <is>
          <t>Esperado</t>
        </is>
      </c>
      <c r="T2233" s="149" t="inlineStr">
        <is>
          <t>Se descarta</t>
        </is>
      </c>
      <c r="U2233" s="149" t="n"/>
    </row>
    <row r="2234" ht="15.75" customHeight="1" s="412">
      <c r="A2234" s="15" t="n">
        <v>2781</v>
      </c>
      <c r="B2234" s="16" t="n">
        <v>153</v>
      </c>
      <c r="C2234" s="52" t="n">
        <v>379</v>
      </c>
      <c r="D2234" s="52" t="n">
        <v>10</v>
      </c>
      <c r="E2234" s="53" t="n">
        <v>43564</v>
      </c>
      <c r="F2234" s="54" t="n">
        <v>5238</v>
      </c>
      <c r="G2234" s="52" t="n">
        <v>6509</v>
      </c>
      <c r="H2234" s="52" t="n">
        <v>6347</v>
      </c>
      <c r="I2234" s="52" t="n"/>
      <c r="J2234" s="47">
        <f>+(((G2234-F2234)-(H2234-F2234))/(H2234-F2234))*100</f>
        <v/>
      </c>
      <c r="K2234" s="51">
        <f>AVERAGE(J2234:J2235)</f>
        <v/>
      </c>
      <c r="L2234" s="51">
        <f>_xlfn.STDEV.S(J2234,J2235)</f>
        <v/>
      </c>
      <c r="M2234" s="50">
        <f>(K2232-K2234)/14</f>
        <v/>
      </c>
      <c r="N2234" s="295">
        <f>(K2228-K2234)/40</f>
        <v/>
      </c>
      <c r="O2234" s="295">
        <f>+(H2234-F2234)/10</f>
        <v/>
      </c>
      <c r="P2234" s="26" t="inlineStr">
        <is>
          <t>FALSO</t>
        </is>
      </c>
      <c r="Q2234" s="26" t="inlineStr">
        <is>
          <t>VERDADERO</t>
        </is>
      </c>
      <c r="R2234" s="149" t="inlineStr">
        <is>
          <t>Esperado</t>
        </is>
      </c>
      <c r="S2234" s="149" t="inlineStr">
        <is>
          <t>Esperado</t>
        </is>
      </c>
      <c r="T2234" s="149" t="inlineStr">
        <is>
          <t>Se descarta</t>
        </is>
      </c>
      <c r="U2234" s="149" t="n"/>
    </row>
    <row r="2235" ht="15.75" customHeight="1" s="412">
      <c r="A2235" s="15" t="n">
        <v>2782</v>
      </c>
      <c r="B2235" s="16" t="n">
        <v>154</v>
      </c>
      <c r="C2235" s="52" t="n">
        <v>379</v>
      </c>
      <c r="D2235" s="52" t="n">
        <v>10</v>
      </c>
      <c r="E2235" s="53" t="n">
        <v>43564</v>
      </c>
      <c r="F2235" s="54" t="n">
        <v>5194</v>
      </c>
      <c r="G2235" s="52" t="n">
        <v>6432</v>
      </c>
      <c r="H2235" s="52" t="n">
        <v>6273</v>
      </c>
      <c r="I2235" s="52" t="n"/>
      <c r="J2235" s="47">
        <f>+(((G2235-F2235)-(H2235-F2235))/(H2235-F2235))*100</f>
        <v/>
      </c>
      <c r="K2235" s="50" t="n"/>
      <c r="L2235" s="50" t="n"/>
      <c r="M2235" s="50" t="n"/>
      <c r="O2235" s="295">
        <f>+(H2235-F2235)/10</f>
        <v/>
      </c>
      <c r="P2235" s="26" t="inlineStr">
        <is>
          <t>FALSO</t>
        </is>
      </c>
      <c r="Q2235" s="26" t="inlineStr">
        <is>
          <t>FALSO</t>
        </is>
      </c>
      <c r="R2235" s="149" t="inlineStr">
        <is>
          <t>No esperado</t>
        </is>
      </c>
      <c r="S2235" s="149" t="inlineStr">
        <is>
          <t>Esperado</t>
        </is>
      </c>
      <c r="T2235" s="149" t="inlineStr">
        <is>
          <t>Se descarta</t>
        </is>
      </c>
      <c r="U2235" s="149" t="n"/>
    </row>
    <row r="2236" ht="15.75" customHeight="1" s="412">
      <c r="A2236" s="5" t="n">
        <v>589</v>
      </c>
      <c r="B2236" s="252" t="n">
        <v>239</v>
      </c>
      <c r="C2236" s="255" t="n">
        <v>380</v>
      </c>
      <c r="D2236" s="255" t="n">
        <v>2</v>
      </c>
      <c r="E2236" s="58" t="n">
        <v>43517</v>
      </c>
      <c r="F2236" s="255" t="n">
        <v>5249</v>
      </c>
      <c r="G2236" s="255" t="n">
        <v>6967</v>
      </c>
      <c r="H2236" s="255" t="n">
        <v>6577</v>
      </c>
      <c r="I2236" s="255" t="n">
        <v>10</v>
      </c>
      <c r="J2236" s="59">
        <f>+(((G2236-F2236)-(H2236-F2236))/(H2236-F2236))*100</f>
        <v/>
      </c>
      <c r="K2236" s="34">
        <f>AVERAGE(J2236:J2237)</f>
        <v/>
      </c>
      <c r="L2236" s="34">
        <f>_xlfn.STDEV.S(J2236,J2237)</f>
        <v/>
      </c>
      <c r="M2236" s="35" t="n">
        <v>1</v>
      </c>
      <c r="O2236" s="295">
        <f>+(H2236-F2236)/10</f>
        <v/>
      </c>
      <c r="P2236" s="26" t="inlineStr">
        <is>
          <t>FALSO</t>
        </is>
      </c>
      <c r="Q2236" s="26" t="inlineStr">
        <is>
          <t>FALSO</t>
        </is>
      </c>
      <c r="R2236" s="149" t="inlineStr">
        <is>
          <t>Esperado</t>
        </is>
      </c>
      <c r="S2236" s="149" t="inlineStr">
        <is>
          <t>Esperado</t>
        </is>
      </c>
      <c r="T2236" s="149" t="inlineStr">
        <is>
          <t>Se descarta</t>
        </is>
      </c>
      <c r="U2236" s="149" t="n"/>
    </row>
    <row r="2237" ht="15.75" customHeight="1" s="412">
      <c r="A2237" s="5" t="n">
        <v>590</v>
      </c>
      <c r="B2237" s="252" t="n">
        <v>240</v>
      </c>
      <c r="C2237" s="255" t="n">
        <v>380</v>
      </c>
      <c r="D2237" s="255" t="n">
        <v>2</v>
      </c>
      <c r="E2237" s="58" t="n">
        <v>43517</v>
      </c>
      <c r="F2237" s="255" t="n">
        <v>5262</v>
      </c>
      <c r="G2237" s="255" t="n">
        <v>6732</v>
      </c>
      <c r="H2237" s="255" t="n">
        <v>6417</v>
      </c>
      <c r="I2237" s="255" t="n"/>
      <c r="J2237" s="59">
        <f>+(((G2237-F2237)-(H2237-F2237))/(H2237-F2237))*100</f>
        <v/>
      </c>
      <c r="K2237" s="35" t="n"/>
      <c r="L2237" s="35" t="n"/>
      <c r="M2237" s="35" t="n"/>
      <c r="O2237" s="295">
        <f>+(H2237-F2237)/10</f>
        <v/>
      </c>
      <c r="P2237" s="26" t="inlineStr">
        <is>
          <t>FALSO</t>
        </is>
      </c>
      <c r="Q2237" s="26" t="inlineStr">
        <is>
          <t>FALSO</t>
        </is>
      </c>
      <c r="R2237" s="149" t="inlineStr">
        <is>
          <t>No esperado</t>
        </is>
      </c>
      <c r="S2237" s="149" t="inlineStr">
        <is>
          <t>Esperado</t>
        </is>
      </c>
      <c r="T2237" s="149" t="inlineStr">
        <is>
          <t>Se descarta</t>
        </is>
      </c>
      <c r="U2237" s="149" t="n"/>
    </row>
    <row r="2238" ht="15.75" customHeight="1" s="412">
      <c r="A2238" s="5" t="n">
        <v>1243</v>
      </c>
      <c r="B2238" s="252" t="n">
        <v>197</v>
      </c>
      <c r="C2238" s="255" t="n">
        <v>380</v>
      </c>
      <c r="D2238" s="255" t="n">
        <v>4</v>
      </c>
      <c r="E2238" s="58" t="n">
        <v>43524</v>
      </c>
      <c r="F2238" s="255" t="n">
        <v>5252</v>
      </c>
      <c r="G2238" s="255" t="n">
        <v>6296</v>
      </c>
      <c r="H2238" s="255" t="n">
        <v>6081</v>
      </c>
      <c r="I2238" s="255" t="n">
        <v>8</v>
      </c>
      <c r="J2238" s="59">
        <f>+(((G2238-F2238)-(H2238-F2238))/(H2238-F2238))*100</f>
        <v/>
      </c>
      <c r="K2238" s="34">
        <f>AVERAGE(J2238:J2239)</f>
        <v/>
      </c>
      <c r="L2238" s="34">
        <f>_xlfn.STDEV.S(J2238,J2239)</f>
        <v/>
      </c>
      <c r="M2238" s="35" t="n"/>
      <c r="O2238" s="295">
        <f>+(H2238-F2238)/10</f>
        <v/>
      </c>
      <c r="P2238" s="26" t="inlineStr">
        <is>
          <t>FALSO</t>
        </is>
      </c>
      <c r="Q2238" s="26" t="inlineStr">
        <is>
          <t>FALSO</t>
        </is>
      </c>
      <c r="R2238" s="149" t="inlineStr">
        <is>
          <t>No esperado</t>
        </is>
      </c>
      <c r="S2238" s="149" t="inlineStr">
        <is>
          <t>Esperado</t>
        </is>
      </c>
      <c r="T2238" s="149" t="inlineStr">
        <is>
          <t>Se descarta</t>
        </is>
      </c>
      <c r="U2238" s="149" t="n"/>
    </row>
    <row r="2239" ht="15.75" customHeight="1" s="412">
      <c r="A2239" s="5" t="n">
        <v>1244</v>
      </c>
      <c r="B2239" s="252" t="n">
        <v>198</v>
      </c>
      <c r="C2239" s="255" t="n">
        <v>380</v>
      </c>
      <c r="D2239" s="255" t="n">
        <v>4</v>
      </c>
      <c r="E2239" s="58" t="n">
        <v>43524</v>
      </c>
      <c r="F2239" s="255" t="n">
        <v>5320</v>
      </c>
      <c r="G2239" s="255" t="n">
        <v>6302</v>
      </c>
      <c r="H2239" s="255" t="n">
        <v>6110</v>
      </c>
      <c r="I2239" s="255" t="n"/>
      <c r="J2239" s="59">
        <f>+(((G2239-F2239)-(H2239-F2239))/(H2239-F2239))*100</f>
        <v/>
      </c>
      <c r="K2239" s="34" t="n"/>
      <c r="L2239" s="34" t="n"/>
      <c r="M2239" s="35" t="n"/>
      <c r="O2239" s="295">
        <f>+(H2239-F2239)/10</f>
        <v/>
      </c>
      <c r="P2239" s="26" t="inlineStr">
        <is>
          <t>FALSO</t>
        </is>
      </c>
      <c r="Q2239" s="26" t="inlineStr">
        <is>
          <t>FALSO</t>
        </is>
      </c>
      <c r="R2239" s="149" t="inlineStr">
        <is>
          <t>No esperado</t>
        </is>
      </c>
      <c r="S2239" s="149" t="inlineStr">
        <is>
          <t>Esperado</t>
        </is>
      </c>
      <c r="T2239" s="149" t="inlineStr">
        <is>
          <t>Se descarta</t>
        </is>
      </c>
      <c r="U2239" s="149" t="n"/>
    </row>
    <row r="2240" ht="15.75" customHeight="1" s="412">
      <c r="A2240" s="5" t="n">
        <v>1893</v>
      </c>
      <c r="B2240" s="252" t="n">
        <v>197</v>
      </c>
      <c r="C2240" s="255" t="n">
        <v>380</v>
      </c>
      <c r="D2240" s="255" t="n">
        <v>6</v>
      </c>
      <c r="E2240" s="58" t="n">
        <v>43535</v>
      </c>
      <c r="F2240" s="255" t="n">
        <v>5252</v>
      </c>
      <c r="G2240" s="255" t="n">
        <v>7616</v>
      </c>
      <c r="H2240" s="255" t="n">
        <v>6944</v>
      </c>
      <c r="I2240" s="255" t="n">
        <v>7</v>
      </c>
      <c r="J2240" s="59">
        <f>+(((G2240-F2240)-(H2240-F2240))/(H2240-F2240))*100</f>
        <v/>
      </c>
      <c r="K2240" s="34">
        <f>AVERAGE(J2240:J2241)</f>
        <v/>
      </c>
      <c r="L2240" s="34">
        <f>_xlfn.STDEV.S(J2240,J2241)</f>
        <v/>
      </c>
      <c r="M2240" s="35" t="n"/>
      <c r="O2240" s="295">
        <f>+(H2240-F2240)/10</f>
        <v/>
      </c>
      <c r="P2240" s="26" t="inlineStr">
        <is>
          <t>VERDADERO</t>
        </is>
      </c>
      <c r="Q2240" s="26" t="inlineStr">
        <is>
          <t>FALSO</t>
        </is>
      </c>
      <c r="R2240" s="149" t="inlineStr">
        <is>
          <t>Esperado</t>
        </is>
      </c>
      <c r="S2240" s="149" t="inlineStr">
        <is>
          <t>No esperado</t>
        </is>
      </c>
      <c r="T2240" s="149" t="inlineStr">
        <is>
          <t>Dato Válido</t>
        </is>
      </c>
      <c r="U2240" s="149" t="n"/>
    </row>
    <row r="2241" ht="15.75" customHeight="1" s="412">
      <c r="A2241" s="5" t="n">
        <v>1894</v>
      </c>
      <c r="B2241" s="252" t="n">
        <v>198</v>
      </c>
      <c r="C2241" s="255" t="n">
        <v>380</v>
      </c>
      <c r="D2241" s="255" t="n">
        <v>6</v>
      </c>
      <c r="E2241" s="58" t="n">
        <v>43535</v>
      </c>
      <c r="F2241" s="255" t="n">
        <v>5320</v>
      </c>
      <c r="G2241" s="255" t="n">
        <v>7582</v>
      </c>
      <c r="H2241" s="255" t="n">
        <v>6943</v>
      </c>
      <c r="I2241" s="255" t="n"/>
      <c r="J2241" s="59">
        <f>+(((G2241-F2241)-(H2241-F2241))/(H2241-F2241))*100</f>
        <v/>
      </c>
      <c r="K2241" s="35" t="n"/>
      <c r="L2241" s="35" t="n"/>
      <c r="M2241" s="35" t="n"/>
      <c r="O2241" s="295">
        <f>+(H2241-F2241)/10</f>
        <v/>
      </c>
      <c r="P2241" s="26" t="inlineStr">
        <is>
          <t>FALSO</t>
        </is>
      </c>
      <c r="Q2241" s="26" t="inlineStr">
        <is>
          <t>FALSO</t>
        </is>
      </c>
      <c r="R2241" s="149" t="inlineStr">
        <is>
          <t>No esperado</t>
        </is>
      </c>
      <c r="S2241" s="149" t="inlineStr">
        <is>
          <t>Esperado</t>
        </is>
      </c>
      <c r="T2241" s="149" t="inlineStr">
        <is>
          <t>Dato Válido</t>
        </is>
      </c>
      <c r="U2241" s="149" t="n"/>
    </row>
    <row r="2242" ht="15.75" customHeight="1" s="412">
      <c r="A2242" s="15" t="n">
        <v>2155</v>
      </c>
      <c r="B2242" s="16" t="n">
        <v>201</v>
      </c>
      <c r="C2242" s="60" t="n">
        <v>380</v>
      </c>
      <c r="D2242" s="60" t="n">
        <v>7</v>
      </c>
      <c r="E2242" s="61" t="n">
        <v>43545</v>
      </c>
      <c r="F2242" s="62" t="n">
        <v>5254</v>
      </c>
      <c r="G2242" s="60" t="n">
        <v>6893</v>
      </c>
      <c r="H2242" s="60" t="n">
        <v>6602</v>
      </c>
      <c r="I2242" s="255" t="n"/>
      <c r="J2242" s="59">
        <f>+(((G2242-F2242)-(H2242-F2242))/(H2242-F2242))*100</f>
        <v/>
      </c>
      <c r="K2242" s="34">
        <f>AVERAGE(J2242:J2243)</f>
        <v/>
      </c>
      <c r="L2242" s="34">
        <f>_xlfn.STDEV.S(J2242,J2243)</f>
        <v/>
      </c>
      <c r="M2242" s="35" t="n"/>
      <c r="O2242" s="295">
        <f>+(H2242-F2242)/10</f>
        <v/>
      </c>
      <c r="P2242" s="26" t="inlineStr">
        <is>
          <t>FALSO</t>
        </is>
      </c>
      <c r="Q2242" s="26" t="inlineStr">
        <is>
          <t>FALSO</t>
        </is>
      </c>
      <c r="R2242" s="149" t="inlineStr">
        <is>
          <t>No esperado</t>
        </is>
      </c>
      <c r="S2242" s="149" t="inlineStr">
        <is>
          <t>Esperado</t>
        </is>
      </c>
      <c r="T2242" s="149" t="inlineStr">
        <is>
          <t>Dato Válido</t>
        </is>
      </c>
      <c r="U2242" s="149" t="n"/>
    </row>
    <row r="2243" ht="15.75" customHeight="1" s="412">
      <c r="A2243" s="15" t="n">
        <v>2156</v>
      </c>
      <c r="B2243" s="16" t="n">
        <v>202</v>
      </c>
      <c r="C2243" s="60" t="n">
        <v>380</v>
      </c>
      <c r="D2243" s="60" t="n">
        <v>7</v>
      </c>
      <c r="E2243" s="61" t="n">
        <v>43545</v>
      </c>
      <c r="F2243" s="62" t="n">
        <v>5275</v>
      </c>
      <c r="G2243" s="60" t="n">
        <v>7102</v>
      </c>
      <c r="H2243" s="60" t="n">
        <v>6770</v>
      </c>
      <c r="I2243" s="255" t="n"/>
      <c r="J2243" s="59">
        <f>+(((G2243-F2243)-(H2243-F2243))/(H2243-F2243))*100</f>
        <v/>
      </c>
      <c r="K2243" s="35" t="n"/>
      <c r="L2243" s="35" t="n"/>
      <c r="M2243" s="35" t="n"/>
      <c r="O2243" s="295">
        <f>+(H2243-F2243)/10</f>
        <v/>
      </c>
      <c r="P2243" s="26" t="inlineStr">
        <is>
          <t>FALSO</t>
        </is>
      </c>
      <c r="Q2243" s="26" t="inlineStr">
        <is>
          <t>FALSO</t>
        </is>
      </c>
      <c r="R2243" s="149" t="inlineStr">
        <is>
          <t>Esperado</t>
        </is>
      </c>
      <c r="S2243" s="149" t="inlineStr">
        <is>
          <t>Esperado</t>
        </is>
      </c>
      <c r="T2243" s="149" t="inlineStr">
        <is>
          <t>Dato Válido</t>
        </is>
      </c>
      <c r="U2243" s="149" t="n"/>
    </row>
    <row r="2244" ht="15.75" customHeight="1" s="412">
      <c r="A2244" s="15" t="n">
        <v>2713</v>
      </c>
      <c r="B2244" s="16" t="n">
        <v>85</v>
      </c>
      <c r="C2244" s="60" t="n">
        <v>380</v>
      </c>
      <c r="D2244" s="60" t="n">
        <v>10</v>
      </c>
      <c r="E2244" s="61" t="n">
        <v>43564</v>
      </c>
      <c r="F2244" s="62" t="n">
        <v>5253</v>
      </c>
      <c r="G2244" s="60" t="n">
        <v>6728</v>
      </c>
      <c r="H2244" s="60" t="n">
        <v>6538</v>
      </c>
      <c r="I2244" s="60" t="n"/>
      <c r="J2244" s="59">
        <f>+(((G2244-F2244)-(H2244-F2244))/(H2244-F2244))*100</f>
        <v/>
      </c>
      <c r="K2244" s="34">
        <f>AVERAGE(J2244:J2245)</f>
        <v/>
      </c>
      <c r="L2244" s="34">
        <f>_xlfn.STDEV.S(J2244,J2245)</f>
        <v/>
      </c>
      <c r="M2244" s="35">
        <f>(K2242-K2244)/19</f>
        <v/>
      </c>
      <c r="N2244" s="295">
        <f>(K2236-K2244)/47</f>
        <v/>
      </c>
      <c r="O2244" s="295">
        <f>+(H2244-F2244)/10</f>
        <v/>
      </c>
      <c r="P2244" s="26" t="inlineStr">
        <is>
          <t>FALSO</t>
        </is>
      </c>
      <c r="Q2244" s="26" t="inlineStr">
        <is>
          <t>VERDADERO</t>
        </is>
      </c>
      <c r="R2244" s="149" t="inlineStr">
        <is>
          <t>No esperado</t>
        </is>
      </c>
      <c r="S2244" s="149" t="inlineStr">
        <is>
          <t>Esperado</t>
        </is>
      </c>
      <c r="T2244" s="149" t="inlineStr">
        <is>
          <t>Dato Válido</t>
        </is>
      </c>
      <c r="U2244" s="149" t="n"/>
    </row>
    <row r="2245" ht="15.75" customHeight="1" s="412">
      <c r="A2245" s="15" t="n">
        <v>2714</v>
      </c>
      <c r="B2245" s="16" t="n">
        <v>86</v>
      </c>
      <c r="C2245" s="60" t="n">
        <v>380</v>
      </c>
      <c r="D2245" s="60" t="n">
        <v>10</v>
      </c>
      <c r="E2245" s="61" t="n">
        <v>43564</v>
      </c>
      <c r="F2245" s="62" t="n">
        <v>5281</v>
      </c>
      <c r="G2245" s="60" t="n">
        <v>6474</v>
      </c>
      <c r="H2245" s="60" t="n">
        <v>6321</v>
      </c>
      <c r="I2245" s="60" t="n"/>
      <c r="J2245" s="59">
        <f>+(((G2245-F2245)-(H2245-F2245))/(H2245-F2245))*100</f>
        <v/>
      </c>
      <c r="K2245" s="35" t="n"/>
      <c r="L2245" s="35" t="n"/>
      <c r="M2245" s="35" t="n"/>
      <c r="O2245" s="295">
        <f>+(H2245-F2245)/10</f>
        <v/>
      </c>
      <c r="P2245" s="26" t="inlineStr">
        <is>
          <t>FALSO</t>
        </is>
      </c>
      <c r="Q2245" s="26" t="inlineStr">
        <is>
          <t>FALSO</t>
        </is>
      </c>
      <c r="R2245" s="149" t="inlineStr">
        <is>
          <t>No esperado</t>
        </is>
      </c>
      <c r="S2245" s="149" t="inlineStr">
        <is>
          <t>Esperado</t>
        </is>
      </c>
      <c r="T2245" s="149" t="inlineStr">
        <is>
          <t>Dato Válido</t>
        </is>
      </c>
      <c r="U2245" s="149" t="n"/>
    </row>
    <row r="2246" ht="15.75" customHeight="1" s="412">
      <c r="A2246" s="5" t="n">
        <v>281</v>
      </c>
      <c r="B2246" s="252" t="n">
        <v>281</v>
      </c>
      <c r="C2246" s="201" t="n">
        <v>381</v>
      </c>
      <c r="D2246" s="201" t="n">
        <v>1</v>
      </c>
      <c r="E2246" s="8" t="n">
        <v>43514</v>
      </c>
      <c r="F2246" s="201" t="n">
        <v>5275</v>
      </c>
      <c r="G2246" s="201" t="n">
        <v>7017</v>
      </c>
      <c r="H2246" s="201" t="n">
        <v>6670</v>
      </c>
      <c r="I2246" s="201" t="n">
        <v>10</v>
      </c>
      <c r="J2246" s="9">
        <f>+(((G2246-F2246)-(H2246-F2246))/(H2246-F2246))*100</f>
        <v/>
      </c>
      <c r="K2246" s="33">
        <f>AVERAGE(J2246:J2247)</f>
        <v/>
      </c>
      <c r="L2246" s="33">
        <f>_xlfn.STDEV.S(J2246,J2247)</f>
        <v/>
      </c>
      <c r="M2246" s="13" t="n">
        <v>1</v>
      </c>
      <c r="O2246" s="295">
        <f>+(H2246-F2246)/10</f>
        <v/>
      </c>
      <c r="P2246" s="26" t="inlineStr">
        <is>
          <t>FALSO</t>
        </is>
      </c>
      <c r="Q2246" s="26" t="inlineStr">
        <is>
          <t>FALSO</t>
        </is>
      </c>
      <c r="R2246" s="149" t="inlineStr">
        <is>
          <t>Esperado</t>
        </is>
      </c>
      <c r="S2246" s="149" t="inlineStr">
        <is>
          <t>Esperado</t>
        </is>
      </c>
      <c r="T2246" s="149" t="inlineStr">
        <is>
          <t>Se descarta</t>
        </is>
      </c>
      <c r="U2246" s="149" t="n"/>
    </row>
    <row r="2247" ht="15.75" customHeight="1" s="412">
      <c r="A2247" s="5" t="n">
        <v>282</v>
      </c>
      <c r="B2247" s="252" t="n">
        <v>282</v>
      </c>
      <c r="C2247" s="201" t="n">
        <v>381</v>
      </c>
      <c r="D2247" s="201" t="n">
        <v>1</v>
      </c>
      <c r="E2247" s="8" t="n">
        <v>43514</v>
      </c>
      <c r="F2247" s="201" t="n">
        <v>5225</v>
      </c>
      <c r="G2247" s="201" t="n">
        <v>6883</v>
      </c>
      <c r="H2247" s="201" t="n">
        <v>6546</v>
      </c>
      <c r="I2247" s="201" t="n"/>
      <c r="J2247" s="9">
        <f>+(((G2247-F2247)-(H2247-F2247))/(H2247-F2247))*100</f>
        <v/>
      </c>
      <c r="K2247" s="33" t="n"/>
      <c r="L2247" s="33" t="n"/>
      <c r="M2247" s="13" t="n"/>
      <c r="O2247" s="295">
        <f>+(H2247-F2247)/10</f>
        <v/>
      </c>
      <c r="P2247" s="26" t="inlineStr">
        <is>
          <t>FALSO</t>
        </is>
      </c>
      <c r="Q2247" s="26" t="inlineStr">
        <is>
          <t>FALSO</t>
        </is>
      </c>
      <c r="R2247" s="149" t="inlineStr">
        <is>
          <t>No esperado</t>
        </is>
      </c>
      <c r="S2247" s="149" t="inlineStr">
        <is>
          <t>Esperado</t>
        </is>
      </c>
      <c r="T2247" s="149" t="inlineStr">
        <is>
          <t>Se descarta</t>
        </is>
      </c>
      <c r="U2247" s="149" t="n"/>
    </row>
    <row r="2248" ht="15.75" customHeight="1" s="412">
      <c r="A2248" s="5" t="n">
        <v>935</v>
      </c>
      <c r="B2248" s="252" t="n">
        <v>281</v>
      </c>
      <c r="C2248" s="201" t="n">
        <v>381</v>
      </c>
      <c r="D2248" s="201" t="n">
        <v>3</v>
      </c>
      <c r="E2248" s="8" t="n">
        <v>43521</v>
      </c>
      <c r="F2248" s="201" t="n">
        <v>5275</v>
      </c>
      <c r="G2248" s="201" t="n">
        <v>7755</v>
      </c>
      <c r="H2248" s="201" t="n">
        <v>7042</v>
      </c>
      <c r="I2248" s="201" t="n">
        <v>10</v>
      </c>
      <c r="J2248" s="9">
        <f>+(((G2248-F2248)-(H2248-F2248))/(H2248-F2248))*100</f>
        <v/>
      </c>
      <c r="K2248" s="33">
        <f>AVERAGE(J2248:J2249)</f>
        <v/>
      </c>
      <c r="L2248" s="33">
        <f>_xlfn.STDEV.S(J2248,J2249)</f>
        <v/>
      </c>
      <c r="M2248" s="13" t="n"/>
      <c r="O2248" s="295">
        <f>+(H2248-F2248)/10</f>
        <v/>
      </c>
      <c r="P2248" s="26" t="inlineStr">
        <is>
          <t>FALSO</t>
        </is>
      </c>
      <c r="Q2248" s="26" t="inlineStr">
        <is>
          <t>FALSO</t>
        </is>
      </c>
      <c r="R2248" s="149" t="inlineStr">
        <is>
          <t>Esperado</t>
        </is>
      </c>
      <c r="S2248" s="149" t="inlineStr">
        <is>
          <t>No esperado</t>
        </is>
      </c>
      <c r="T2248" s="149" t="inlineStr">
        <is>
          <t>Se descarta</t>
        </is>
      </c>
      <c r="U2248" s="149" t="n"/>
    </row>
    <row r="2249" ht="15.75" customHeight="1" s="412">
      <c r="A2249" s="5" t="n">
        <v>936</v>
      </c>
      <c r="B2249" s="252" t="n">
        <v>282</v>
      </c>
      <c r="C2249" s="201" t="n">
        <v>381</v>
      </c>
      <c r="D2249" s="201" t="n">
        <v>3</v>
      </c>
      <c r="E2249" s="8" t="n">
        <v>43521</v>
      </c>
      <c r="F2249" s="201" t="n">
        <v>5225</v>
      </c>
      <c r="G2249" s="201" t="n">
        <v>7812</v>
      </c>
      <c r="H2249" s="201" t="n">
        <v>7063</v>
      </c>
      <c r="I2249" s="201" t="n"/>
      <c r="J2249" s="9">
        <f>+(((G2249-F2249)-(H2249-F2249))/(H2249-F2249))*100</f>
        <v/>
      </c>
      <c r="K2249" s="13" t="n"/>
      <c r="L2249" s="13" t="n"/>
      <c r="M2249" s="13" t="n"/>
      <c r="O2249" s="295">
        <f>+(H2249-F2249)/10</f>
        <v/>
      </c>
      <c r="P2249" s="26" t="inlineStr">
        <is>
          <t>FALSO</t>
        </is>
      </c>
      <c r="Q2249" s="26" t="inlineStr">
        <is>
          <t>FALSO</t>
        </is>
      </c>
      <c r="R2249" s="149" t="inlineStr">
        <is>
          <t>Esperado</t>
        </is>
      </c>
      <c r="S2249" s="149" t="inlineStr">
        <is>
          <t>Esperado</t>
        </is>
      </c>
      <c r="T2249" s="149" t="inlineStr">
        <is>
          <t>Se descarta</t>
        </is>
      </c>
      <c r="U2249" s="149" t="n"/>
    </row>
    <row r="2250" ht="15.75" customHeight="1" s="412">
      <c r="A2250" s="5" t="n">
        <v>1585</v>
      </c>
      <c r="B2250" s="252" t="n">
        <v>281</v>
      </c>
      <c r="C2250" s="201" t="n">
        <v>381</v>
      </c>
      <c r="D2250" s="201" t="n">
        <v>5</v>
      </c>
      <c r="E2250" s="8" t="n">
        <v>43531</v>
      </c>
      <c r="F2250" s="201" t="n">
        <v>5275</v>
      </c>
      <c r="G2250" s="201" t="n">
        <v>7155</v>
      </c>
      <c r="H2250" s="201" t="n">
        <v>6828</v>
      </c>
      <c r="I2250" s="201" t="n">
        <v>6</v>
      </c>
      <c r="J2250" s="9">
        <f>+(((G2250-F2250)-(H2250-F2250))/(H2250-F2250))*100</f>
        <v/>
      </c>
      <c r="K2250" s="33">
        <f>AVERAGE(J2250:J2251)</f>
        <v/>
      </c>
      <c r="L2250" s="33">
        <f>_xlfn.STDEV.S(J2250,J2251)</f>
        <v/>
      </c>
      <c r="M2250" s="13" t="n"/>
      <c r="O2250" s="295">
        <f>+(H2250-F2250)/10</f>
        <v/>
      </c>
      <c r="P2250" s="26" t="inlineStr">
        <is>
          <t>FALSO</t>
        </is>
      </c>
      <c r="Q2250" s="26" t="inlineStr">
        <is>
          <t>FALSO</t>
        </is>
      </c>
      <c r="R2250" s="149" t="inlineStr">
        <is>
          <t>No esperado</t>
        </is>
      </c>
      <c r="S2250" s="149" t="inlineStr">
        <is>
          <t>Esperado</t>
        </is>
      </c>
      <c r="T2250" s="149" t="inlineStr">
        <is>
          <t>Se descarta</t>
        </is>
      </c>
      <c r="U2250" s="149" t="n"/>
    </row>
    <row r="2251" ht="15.75" customHeight="1" s="412">
      <c r="A2251" s="5" t="n">
        <v>1586</v>
      </c>
      <c r="B2251" s="252" t="n">
        <v>282</v>
      </c>
      <c r="C2251" s="201" t="n">
        <v>381</v>
      </c>
      <c r="D2251" s="201" t="n">
        <v>5</v>
      </c>
      <c r="E2251" s="8" t="n">
        <v>43531</v>
      </c>
      <c r="F2251" s="201" t="n">
        <v>5225</v>
      </c>
      <c r="G2251" s="201" t="n">
        <v>7090</v>
      </c>
      <c r="H2251" s="201" t="n">
        <v>6764</v>
      </c>
      <c r="I2251" s="201" t="n"/>
      <c r="J2251" s="9">
        <f>+(((G2251-F2251)-(H2251-F2251))/(H2251-F2251))*100</f>
        <v/>
      </c>
      <c r="K2251" s="33" t="n"/>
      <c r="L2251" s="33" t="n"/>
      <c r="M2251" s="13" t="n"/>
      <c r="O2251" s="295">
        <f>+(H2251-F2251)/10</f>
        <v/>
      </c>
      <c r="P2251" s="26" t="inlineStr">
        <is>
          <t>FALSO</t>
        </is>
      </c>
      <c r="Q2251" s="26" t="inlineStr">
        <is>
          <t>FALSO</t>
        </is>
      </c>
      <c r="R2251" s="149" t="inlineStr">
        <is>
          <t>Esperado</t>
        </is>
      </c>
      <c r="S2251" s="149" t="inlineStr">
        <is>
          <t>Esperado</t>
        </is>
      </c>
      <c r="T2251" s="149" t="inlineStr">
        <is>
          <t>Se descarta</t>
        </is>
      </c>
      <c r="U2251" s="149" t="n"/>
    </row>
    <row r="2252" ht="15.75" customHeight="1" s="412">
      <c r="A2252" s="15" t="n">
        <v>2157</v>
      </c>
      <c r="B2252" s="16" t="n">
        <v>203</v>
      </c>
      <c r="C2252" s="17" t="n">
        <v>381</v>
      </c>
      <c r="D2252" s="17" t="n">
        <v>7</v>
      </c>
      <c r="E2252" s="18" t="n">
        <v>43545</v>
      </c>
      <c r="F2252" s="19" t="n">
        <v>5215</v>
      </c>
      <c r="G2252" s="17" t="n">
        <v>6989</v>
      </c>
      <c r="H2252" s="17" t="n">
        <v>6738</v>
      </c>
      <c r="I2252" s="201" t="n"/>
      <c r="J2252" s="9">
        <f>+(((G2252-F2252)-(H2252-F2252))/(H2252-F2252))*100</f>
        <v/>
      </c>
      <c r="K2252" s="33">
        <f>AVERAGE(J2252:J2253)</f>
        <v/>
      </c>
      <c r="L2252" s="33">
        <f>_xlfn.STDEV.S(J2252,J2253)</f>
        <v/>
      </c>
      <c r="M2252" s="13">
        <f>(K2250-K2252)/14</f>
        <v/>
      </c>
      <c r="N2252" s="295">
        <f>(K2246-K2252)/31</f>
        <v/>
      </c>
      <c r="O2252" s="295">
        <f>+(H2252-F2252)/10</f>
        <v/>
      </c>
      <c r="P2252" s="26" t="inlineStr">
        <is>
          <t>FALSO</t>
        </is>
      </c>
      <c r="Q2252" s="26" t="inlineStr">
        <is>
          <t>FALSO</t>
        </is>
      </c>
      <c r="R2252" s="149" t="inlineStr">
        <is>
          <t>Esperado</t>
        </is>
      </c>
      <c r="S2252" s="149" t="inlineStr">
        <is>
          <t>Esperado</t>
        </is>
      </c>
      <c r="T2252" s="149" t="inlineStr">
        <is>
          <t>Se descarta</t>
        </is>
      </c>
      <c r="U2252" s="149" t="n"/>
    </row>
    <row r="2253" ht="15.75" customHeight="1" s="412">
      <c r="A2253" s="15" t="n">
        <v>2158</v>
      </c>
      <c r="B2253" s="16" t="n">
        <v>204</v>
      </c>
      <c r="C2253" s="17" t="n">
        <v>381</v>
      </c>
      <c r="D2253" s="17" t="n">
        <v>7</v>
      </c>
      <c r="E2253" s="18" t="n">
        <v>43545</v>
      </c>
      <c r="F2253" s="19" t="n">
        <v>5239</v>
      </c>
      <c r="G2253" s="17" t="n">
        <v>7054</v>
      </c>
      <c r="H2253" s="17" t="n">
        <v>6812</v>
      </c>
      <c r="I2253" s="201" t="n"/>
      <c r="J2253" s="9">
        <f>+(((G2253-F2253)-(H2253-F2253))/(H2253-F2253))*100</f>
        <v/>
      </c>
      <c r="K2253" s="13" t="n"/>
      <c r="L2253" s="13" t="n"/>
      <c r="M2253" s="13" t="n"/>
      <c r="O2253" s="295">
        <f>+(H2253-F2253)/10</f>
        <v/>
      </c>
      <c r="P2253" s="26" t="inlineStr">
        <is>
          <t>FALSO</t>
        </is>
      </c>
      <c r="Q2253" s="26" t="inlineStr">
        <is>
          <t>VERDADERO</t>
        </is>
      </c>
      <c r="R2253" s="149" t="inlineStr">
        <is>
          <t>Esperado</t>
        </is>
      </c>
      <c r="S2253" s="149" t="inlineStr">
        <is>
          <t>Esperado</t>
        </is>
      </c>
      <c r="T2253" s="149" t="inlineStr">
        <is>
          <t>Se descarta</t>
        </is>
      </c>
      <c r="U2253" s="149" t="n"/>
    </row>
    <row r="2254" ht="15.75" customHeight="1" s="412">
      <c r="A2254" s="5" t="n">
        <v>283</v>
      </c>
      <c r="B2254" s="252" t="n">
        <v>283</v>
      </c>
      <c r="C2254" s="246" t="n">
        <v>382</v>
      </c>
      <c r="D2254" s="246" t="n">
        <v>1</v>
      </c>
      <c r="E2254" s="46" t="n">
        <v>43514</v>
      </c>
      <c r="F2254" s="246" t="n">
        <v>5211</v>
      </c>
      <c r="G2254" s="246" t="n">
        <v>8625</v>
      </c>
      <c r="H2254" s="246" t="n">
        <v>7891</v>
      </c>
      <c r="I2254" s="246" t="n">
        <v>9</v>
      </c>
      <c r="J2254" s="47">
        <f>+(((G2254-F2254)-(H2254-F2254))/(H2254-F2254))*100</f>
        <v/>
      </c>
      <c r="K2254" s="51">
        <f>AVERAGE(J2254:J2255)</f>
        <v/>
      </c>
      <c r="L2254" s="51">
        <f>_xlfn.STDEV.S(J2254,J2255)</f>
        <v/>
      </c>
      <c r="M2254" s="50" t="n">
        <v>1</v>
      </c>
      <c r="O2254" s="295">
        <f>+(H2254-F2254)/10</f>
        <v/>
      </c>
      <c r="P2254" s="26" t="inlineStr">
        <is>
          <t>FALSO</t>
        </is>
      </c>
      <c r="Q2254" s="26" t="inlineStr">
        <is>
          <t>FALSO</t>
        </is>
      </c>
      <c r="R2254" s="149" t="inlineStr">
        <is>
          <t>Esperado</t>
        </is>
      </c>
      <c r="S2254" s="149" t="inlineStr">
        <is>
          <t>Esperado</t>
        </is>
      </c>
      <c r="T2254" s="149" t="inlineStr">
        <is>
          <t>Se descarta</t>
        </is>
      </c>
      <c r="U2254" s="149" t="n"/>
    </row>
    <row r="2255" ht="15.75" customHeight="1" s="412">
      <c r="A2255" s="5" t="n">
        <v>284</v>
      </c>
      <c r="B2255" s="252" t="n">
        <v>284</v>
      </c>
      <c r="C2255" s="246" t="n">
        <v>382</v>
      </c>
      <c r="D2255" s="246" t="n">
        <v>1</v>
      </c>
      <c r="E2255" s="46" t="n">
        <v>43514</v>
      </c>
      <c r="F2255" s="246" t="n">
        <v>5269</v>
      </c>
      <c r="G2255" s="246" t="n">
        <v>9029</v>
      </c>
      <c r="H2255" s="246" t="n">
        <v>8147</v>
      </c>
      <c r="I2255" s="246" t="n"/>
      <c r="J2255" s="47">
        <f>+(((G2255-F2255)-(H2255-F2255))/(H2255-F2255))*100</f>
        <v/>
      </c>
      <c r="K2255" s="50" t="n"/>
      <c r="L2255" s="50" t="n"/>
      <c r="M2255" s="50" t="n"/>
      <c r="O2255" s="295">
        <f>+(H2255-F2255)/10</f>
        <v/>
      </c>
      <c r="P2255" s="26" t="inlineStr">
        <is>
          <t>FALSO</t>
        </is>
      </c>
      <c r="Q2255" s="26" t="inlineStr">
        <is>
          <t>FALSO</t>
        </is>
      </c>
      <c r="R2255" s="149" t="inlineStr">
        <is>
          <t>Esperado</t>
        </is>
      </c>
      <c r="S2255" s="149" t="inlineStr">
        <is>
          <t>No esperado</t>
        </is>
      </c>
      <c r="T2255" s="149" t="inlineStr">
        <is>
          <t>Se descarta</t>
        </is>
      </c>
      <c r="U2255" s="149" t="n"/>
    </row>
    <row r="2256" ht="15.75" customHeight="1" s="412">
      <c r="A2256" s="5" t="n">
        <v>937</v>
      </c>
      <c r="B2256" s="252" t="n">
        <v>283</v>
      </c>
      <c r="C2256" s="246" t="n">
        <v>382</v>
      </c>
      <c r="D2256" s="246" t="n">
        <v>3</v>
      </c>
      <c r="E2256" s="46" t="n">
        <v>43521</v>
      </c>
      <c r="F2256" s="246" t="n">
        <v>5211</v>
      </c>
      <c r="G2256" s="246" t="n">
        <v>8210</v>
      </c>
      <c r="H2256" s="246" t="n">
        <v>7660</v>
      </c>
      <c r="I2256" s="246" t="n">
        <v>8</v>
      </c>
      <c r="J2256" s="47">
        <f>+(((G2256-F2256)-(H2256-F2256))/(H2256-F2256))*100</f>
        <v/>
      </c>
      <c r="K2256" s="51">
        <f>AVERAGE(J2256:J2257)</f>
        <v/>
      </c>
      <c r="L2256" s="51">
        <f>_xlfn.STDEV.S(J2256,J2257)</f>
        <v/>
      </c>
      <c r="M2256" s="50" t="n"/>
      <c r="O2256" s="295">
        <f>+(H2256-F2256)/10</f>
        <v/>
      </c>
      <c r="P2256" s="26" t="inlineStr">
        <is>
          <t>FALSO</t>
        </is>
      </c>
      <c r="Q2256" s="26" t="inlineStr">
        <is>
          <t>FALSO</t>
        </is>
      </c>
      <c r="R2256" s="149" t="inlineStr">
        <is>
          <t>No esperado</t>
        </is>
      </c>
      <c r="S2256" s="149" t="inlineStr">
        <is>
          <t>Esperado</t>
        </is>
      </c>
      <c r="T2256" s="149" t="inlineStr">
        <is>
          <t>Se descarta</t>
        </is>
      </c>
      <c r="U2256" s="149" t="n"/>
    </row>
    <row r="2257" ht="15.75" customHeight="1" s="412">
      <c r="A2257" s="5" t="n">
        <v>938</v>
      </c>
      <c r="B2257" s="252" t="n">
        <v>284</v>
      </c>
      <c r="C2257" s="246" t="n">
        <v>382</v>
      </c>
      <c r="D2257" s="246" t="n">
        <v>3</v>
      </c>
      <c r="E2257" s="46" t="n">
        <v>43521</v>
      </c>
      <c r="F2257" s="246" t="n">
        <v>5269</v>
      </c>
      <c r="G2257" s="246" t="n">
        <v>8344</v>
      </c>
      <c r="H2257" s="246" t="n">
        <v>7775</v>
      </c>
      <c r="I2257" s="246" t="n"/>
      <c r="J2257" s="47">
        <f>+(((G2257-F2257)-(H2257-F2257))/(H2257-F2257))*100</f>
        <v/>
      </c>
      <c r="K2257" s="51" t="n"/>
      <c r="L2257" s="51" t="n"/>
      <c r="M2257" s="50" t="n"/>
      <c r="O2257" s="295">
        <f>+(H2257-F2257)/10</f>
        <v/>
      </c>
      <c r="P2257" s="26" t="inlineStr">
        <is>
          <t>FALSO</t>
        </is>
      </c>
      <c r="Q2257" s="26" t="inlineStr">
        <is>
          <t>FALSO</t>
        </is>
      </c>
      <c r="R2257" s="149" t="inlineStr">
        <is>
          <t>Esperado</t>
        </is>
      </c>
      <c r="S2257" s="149" t="inlineStr">
        <is>
          <t>Esperado</t>
        </is>
      </c>
      <c r="T2257" s="149" t="inlineStr">
        <is>
          <t>Se descarta</t>
        </is>
      </c>
      <c r="U2257" s="149" t="n"/>
    </row>
    <row r="2258" ht="15.75" customHeight="1" s="412">
      <c r="A2258" s="5" t="n">
        <v>1587</v>
      </c>
      <c r="B2258" s="252" t="n">
        <v>283</v>
      </c>
      <c r="C2258" s="246" t="n">
        <v>382</v>
      </c>
      <c r="D2258" s="246" t="n">
        <v>5</v>
      </c>
      <c r="E2258" s="46" t="n">
        <v>43531</v>
      </c>
      <c r="F2258" s="246" t="n">
        <v>5211</v>
      </c>
      <c r="G2258" s="246" t="n">
        <v>8135</v>
      </c>
      <c r="H2258" s="246" t="n">
        <v>7624</v>
      </c>
      <c r="I2258" s="246" t="n">
        <v>7</v>
      </c>
      <c r="J2258" s="47">
        <f>+(((G2258-F2258)-(H2258-F2258))/(H2258-F2258))*100</f>
        <v/>
      </c>
      <c r="K2258" s="51">
        <f>AVERAGE(J2258:J2259)</f>
        <v/>
      </c>
      <c r="L2258" s="51">
        <f>_xlfn.STDEV.S(J2258,J2259)</f>
        <v/>
      </c>
      <c r="M2258" s="50" t="n"/>
      <c r="O2258" s="295">
        <f>+(H2258-F2258)/10</f>
        <v/>
      </c>
      <c r="P2258" s="26" t="inlineStr">
        <is>
          <t>FALSO</t>
        </is>
      </c>
      <c r="Q2258" s="26" t="inlineStr">
        <is>
          <t>FALSO</t>
        </is>
      </c>
      <c r="R2258" s="149" t="inlineStr">
        <is>
          <t>No esperado</t>
        </is>
      </c>
      <c r="S2258" s="149" t="inlineStr">
        <is>
          <t>Esperado</t>
        </is>
      </c>
      <c r="T2258" s="149" t="inlineStr">
        <is>
          <t>Se descarta</t>
        </is>
      </c>
      <c r="U2258" s="149" t="n"/>
    </row>
    <row r="2259" ht="15.75" customHeight="1" s="412">
      <c r="A2259" s="5" t="n">
        <v>1588</v>
      </c>
      <c r="B2259" s="252" t="n">
        <v>284</v>
      </c>
      <c r="C2259" s="246" t="n">
        <v>382</v>
      </c>
      <c r="D2259" s="246" t="n">
        <v>5</v>
      </c>
      <c r="E2259" s="46" t="n">
        <v>43531</v>
      </c>
      <c r="F2259" s="246" t="n">
        <v>5269</v>
      </c>
      <c r="G2259" s="246" t="n">
        <v>8125</v>
      </c>
      <c r="H2259" s="246" t="n">
        <v>7634</v>
      </c>
      <c r="I2259" s="246" t="n"/>
      <c r="J2259" s="47">
        <f>+(((G2259-F2259)-(H2259-F2259))/(H2259-F2259))*100</f>
        <v/>
      </c>
      <c r="K2259" s="50" t="n"/>
      <c r="L2259" s="50" t="n"/>
      <c r="M2259" s="50" t="n"/>
      <c r="O2259" s="295">
        <f>+(H2259-F2259)/10</f>
        <v/>
      </c>
      <c r="P2259" s="26" t="inlineStr">
        <is>
          <t>FALSO</t>
        </is>
      </c>
      <c r="Q2259" s="26" t="inlineStr">
        <is>
          <t>FALSO</t>
        </is>
      </c>
      <c r="R2259" s="149" t="inlineStr">
        <is>
          <t>No esperado</t>
        </is>
      </c>
      <c r="S2259" s="149" t="inlineStr">
        <is>
          <t>Esperado</t>
        </is>
      </c>
      <c r="T2259" s="149" t="inlineStr">
        <is>
          <t>Se descarta</t>
        </is>
      </c>
      <c r="U2259" s="149" t="n"/>
    </row>
    <row r="2260" ht="15.75" customHeight="1" s="412">
      <c r="A2260" s="15" t="n">
        <v>2159</v>
      </c>
      <c r="B2260" s="16" t="n">
        <v>205</v>
      </c>
      <c r="C2260" s="52" t="n">
        <v>382</v>
      </c>
      <c r="D2260" s="52" t="n">
        <v>7</v>
      </c>
      <c r="E2260" s="53" t="n">
        <v>43545</v>
      </c>
      <c r="F2260" s="54" t="n">
        <v>5204</v>
      </c>
      <c r="G2260" s="52" t="n">
        <v>7949</v>
      </c>
      <c r="H2260" s="52" t="n">
        <v>7584</v>
      </c>
      <c r="I2260" s="246" t="n"/>
      <c r="J2260" s="47">
        <f>+(((G2260-F2260)-(H2260-F2260))/(H2260-F2260))*100</f>
        <v/>
      </c>
      <c r="K2260" s="51">
        <f>AVERAGE(J2260:J2261)</f>
        <v/>
      </c>
      <c r="L2260" s="51">
        <f>_xlfn.STDEV.S(J2260,J2261)</f>
        <v/>
      </c>
      <c r="M2260" s="50">
        <f>(K2258-K2260)/14</f>
        <v/>
      </c>
      <c r="N2260" s="295">
        <f>(K2254-K2260)/31</f>
        <v/>
      </c>
      <c r="O2260" s="295">
        <f>+(H2260-F2260)/10</f>
        <v/>
      </c>
      <c r="P2260" s="26" t="inlineStr">
        <is>
          <t>FALSO</t>
        </is>
      </c>
      <c r="Q2260" s="26" t="inlineStr">
        <is>
          <t>VERDADERO</t>
        </is>
      </c>
      <c r="R2260" s="149" t="inlineStr">
        <is>
          <t>Esperado</t>
        </is>
      </c>
      <c r="S2260" s="149" t="inlineStr">
        <is>
          <t>Esperado</t>
        </is>
      </c>
      <c r="T2260" s="149" t="inlineStr">
        <is>
          <t>Se descarta</t>
        </is>
      </c>
      <c r="U2260" s="149" t="n"/>
    </row>
    <row r="2261" ht="15.75" customHeight="1" s="412">
      <c r="A2261" s="15" t="n">
        <v>2160</v>
      </c>
      <c r="B2261" s="16" t="n">
        <v>206</v>
      </c>
      <c r="C2261" s="52" t="n">
        <v>382</v>
      </c>
      <c r="D2261" s="52" t="n">
        <v>7</v>
      </c>
      <c r="E2261" s="53" t="n">
        <v>43545</v>
      </c>
      <c r="F2261" s="54" t="n">
        <v>5233</v>
      </c>
      <c r="G2261" s="52" t="n">
        <v>8209</v>
      </c>
      <c r="H2261" s="52" t="n">
        <v>7826</v>
      </c>
      <c r="I2261" s="246" t="n"/>
      <c r="J2261" s="47">
        <f>+(((G2261-F2261)-(H2261-F2261))/(H2261-F2261))*100</f>
        <v/>
      </c>
      <c r="K2261" s="50" t="n"/>
      <c r="L2261" s="50" t="n"/>
      <c r="M2261" s="50" t="n"/>
      <c r="O2261" s="295">
        <f>+(H2261-F2261)/10</f>
        <v/>
      </c>
      <c r="P2261" s="26" t="inlineStr">
        <is>
          <t>FALSO</t>
        </is>
      </c>
      <c r="Q2261" s="26" t="inlineStr">
        <is>
          <t>FALSO</t>
        </is>
      </c>
      <c r="R2261" s="149" t="inlineStr">
        <is>
          <t>Esperado</t>
        </is>
      </c>
      <c r="S2261" s="149" t="inlineStr">
        <is>
          <t>Esperado</t>
        </is>
      </c>
      <c r="T2261" s="149" t="inlineStr">
        <is>
          <t>Se descarta</t>
        </is>
      </c>
      <c r="U2261" s="149" t="n"/>
    </row>
    <row r="2262" ht="15.75" customHeight="1" s="412">
      <c r="A2262" s="5" t="n">
        <v>591</v>
      </c>
      <c r="B2262" s="252" t="n">
        <v>241</v>
      </c>
      <c r="C2262" s="255" t="n">
        <v>383</v>
      </c>
      <c r="D2262" s="255" t="n">
        <v>2</v>
      </c>
      <c r="E2262" s="58" t="n">
        <v>43517</v>
      </c>
      <c r="F2262" s="255" t="n">
        <v>5180</v>
      </c>
      <c r="G2262" s="255" t="n">
        <v>8463</v>
      </c>
      <c r="H2262" s="255" t="n">
        <v>7664</v>
      </c>
      <c r="I2262" s="255" t="n">
        <v>10</v>
      </c>
      <c r="J2262" s="59">
        <f>+(((G2262-F2262)-(H2262-F2262))/(H2262-F2262))*100</f>
        <v/>
      </c>
      <c r="K2262" s="34">
        <f>AVERAGE(J2262:J2263)</f>
        <v/>
      </c>
      <c r="L2262" s="34">
        <f>_xlfn.STDEV.S(J2262,J2263)</f>
        <v/>
      </c>
      <c r="M2262" s="35" t="n">
        <v>2</v>
      </c>
      <c r="O2262" s="295">
        <f>+(H2262-F2262)/10</f>
        <v/>
      </c>
      <c r="P2262" s="26" t="inlineStr">
        <is>
          <t>FALSO</t>
        </is>
      </c>
      <c r="Q2262" s="26" t="inlineStr">
        <is>
          <t>FALSO</t>
        </is>
      </c>
      <c r="R2262" s="149" t="inlineStr">
        <is>
          <t>Esperado</t>
        </is>
      </c>
      <c r="S2262" s="149" t="inlineStr">
        <is>
          <t>Esperado</t>
        </is>
      </c>
      <c r="T2262" s="149" t="inlineStr">
        <is>
          <t>Se descarta</t>
        </is>
      </c>
      <c r="U2262" s="149" t="n"/>
    </row>
    <row r="2263" ht="15.75" customHeight="1" s="412">
      <c r="A2263" s="5" t="n">
        <v>592</v>
      </c>
      <c r="B2263" s="252" t="n">
        <v>242</v>
      </c>
      <c r="C2263" s="255" t="n">
        <v>383</v>
      </c>
      <c r="D2263" s="255" t="n">
        <v>2</v>
      </c>
      <c r="E2263" s="58" t="n">
        <v>43517</v>
      </c>
      <c r="F2263" s="255" t="n">
        <v>5268</v>
      </c>
      <c r="G2263" s="255" t="n">
        <v>8705</v>
      </c>
      <c r="H2263" s="255" t="n">
        <v>7831</v>
      </c>
      <c r="I2263" s="255" t="n"/>
      <c r="J2263" s="59">
        <f>+(((G2263-F2263)-(H2263-F2263))/(H2263-F2263))*100</f>
        <v/>
      </c>
      <c r="K2263" s="34" t="n"/>
      <c r="L2263" s="34" t="n"/>
      <c r="M2263" s="35" t="n"/>
      <c r="O2263" s="295">
        <f>+(H2263-F2263)/10</f>
        <v/>
      </c>
      <c r="P2263" s="26" t="inlineStr">
        <is>
          <t>FALSO</t>
        </is>
      </c>
      <c r="Q2263" s="26" t="inlineStr">
        <is>
          <t>FALSO</t>
        </is>
      </c>
      <c r="R2263" s="149" t="inlineStr">
        <is>
          <t>Esperado</t>
        </is>
      </c>
      <c r="S2263" s="149" t="inlineStr">
        <is>
          <t>No esperado</t>
        </is>
      </c>
      <c r="T2263" s="149" t="inlineStr">
        <is>
          <t>Se descarta</t>
        </is>
      </c>
      <c r="U2263" s="149" t="n"/>
    </row>
    <row r="2264" ht="15.75" customHeight="1" s="412">
      <c r="A2264" s="5" t="n">
        <v>1245</v>
      </c>
      <c r="B2264" s="252" t="n">
        <v>199</v>
      </c>
      <c r="C2264" s="255" t="n">
        <v>383</v>
      </c>
      <c r="D2264" s="255" t="n">
        <v>4</v>
      </c>
      <c r="E2264" s="58" t="n">
        <v>43524</v>
      </c>
      <c r="F2264" s="255" t="n">
        <v>5262</v>
      </c>
      <c r="G2264" s="255" t="n">
        <v>9024</v>
      </c>
      <c r="H2264" s="255" t="n">
        <v>8085</v>
      </c>
      <c r="I2264" s="255" t="n">
        <v>8</v>
      </c>
      <c r="J2264" s="59">
        <f>+(((G2264-F2264)-(H2264-F2264))/(H2264-F2264))*100</f>
        <v/>
      </c>
      <c r="K2264" s="34">
        <f>AVERAGE(J2264:J2265)</f>
        <v/>
      </c>
      <c r="L2264" s="34">
        <f>_xlfn.STDEV.S(J2264,J2265)</f>
        <v/>
      </c>
      <c r="M2264" s="35" t="n"/>
      <c r="O2264" s="295">
        <f>+(H2264-F2264)/10</f>
        <v/>
      </c>
      <c r="P2264" s="26" t="inlineStr">
        <is>
          <t>VERDADERO</t>
        </is>
      </c>
      <c r="Q2264" s="26" t="inlineStr">
        <is>
          <t>FALSO</t>
        </is>
      </c>
      <c r="R2264" s="149" t="inlineStr">
        <is>
          <t>Esperado</t>
        </is>
      </c>
      <c r="S2264" s="149" t="inlineStr">
        <is>
          <t>Esperado</t>
        </is>
      </c>
      <c r="T2264" s="149" t="inlineStr">
        <is>
          <t>Dato Válido</t>
        </is>
      </c>
      <c r="U2264" s="149" t="n"/>
    </row>
    <row r="2265" ht="15.75" customHeight="1" s="412">
      <c r="A2265" s="5" t="n">
        <v>1246</v>
      </c>
      <c r="B2265" s="252" t="n">
        <v>200</v>
      </c>
      <c r="C2265" s="255" t="n">
        <v>383</v>
      </c>
      <c r="D2265" s="255" t="n">
        <v>4</v>
      </c>
      <c r="E2265" s="58" t="n">
        <v>43524</v>
      </c>
      <c r="F2265" s="255" t="n">
        <v>5181</v>
      </c>
      <c r="G2265" s="255" t="n">
        <v>9057</v>
      </c>
      <c r="H2265" s="255" t="n">
        <v>8024</v>
      </c>
      <c r="I2265" s="255" t="n"/>
      <c r="J2265" s="59">
        <f>+(((G2265-F2265)-(H2265-F2265))/(H2265-F2265))*100</f>
        <v/>
      </c>
      <c r="K2265" s="35" t="n"/>
      <c r="L2265" s="35" t="n"/>
      <c r="M2265" s="35" t="n"/>
      <c r="O2265" s="295">
        <f>+(H2265-F2265)/10</f>
        <v/>
      </c>
      <c r="P2265" s="26" t="inlineStr">
        <is>
          <t>FALSO</t>
        </is>
      </c>
      <c r="Q2265" s="26" t="inlineStr">
        <is>
          <t>FALSO</t>
        </is>
      </c>
      <c r="R2265" s="149" t="inlineStr">
        <is>
          <t>Esperado</t>
        </is>
      </c>
      <c r="S2265" s="149" t="inlineStr">
        <is>
          <t>No esperado</t>
        </is>
      </c>
      <c r="T2265" s="149" t="inlineStr">
        <is>
          <t>Dato Válido</t>
        </is>
      </c>
      <c r="U2265" s="149" t="n"/>
    </row>
    <row r="2266" ht="15.75" customHeight="1" s="412">
      <c r="A2266" s="5" t="n">
        <v>1895</v>
      </c>
      <c r="B2266" s="252" t="n">
        <v>199</v>
      </c>
      <c r="C2266" s="255" t="n">
        <v>383</v>
      </c>
      <c r="D2266" s="255" t="n">
        <v>6</v>
      </c>
      <c r="E2266" s="58" t="n">
        <v>43535</v>
      </c>
      <c r="F2266" s="255" t="n">
        <v>5262</v>
      </c>
      <c r="G2266" s="255" t="n">
        <v>8742</v>
      </c>
      <c r="H2266" s="255" t="n">
        <v>7958</v>
      </c>
      <c r="I2266" s="255" t="n">
        <v>9</v>
      </c>
      <c r="J2266" s="59">
        <f>+(((G2266-F2266)-(H2266-F2266))/(H2266-F2266))*100</f>
        <v/>
      </c>
      <c r="K2266" s="34">
        <f>AVERAGE(J2266:J2267)</f>
        <v/>
      </c>
      <c r="L2266" s="34">
        <f>_xlfn.STDEV.S(J2266,J2267)</f>
        <v/>
      </c>
      <c r="M2266" s="35" t="n"/>
      <c r="O2266" s="295">
        <f>+(H2266-F2266)/10</f>
        <v/>
      </c>
      <c r="P2266" s="26" t="inlineStr">
        <is>
          <t>FALSO</t>
        </is>
      </c>
      <c r="Q2266" s="26" t="inlineStr">
        <is>
          <t>FALSO</t>
        </is>
      </c>
      <c r="R2266" s="149" t="inlineStr">
        <is>
          <t>No esperado</t>
        </is>
      </c>
      <c r="S2266" s="149" t="inlineStr">
        <is>
          <t>Esperado</t>
        </is>
      </c>
      <c r="T2266" s="149" t="inlineStr">
        <is>
          <t>Dato Válido</t>
        </is>
      </c>
      <c r="U2266" s="149" t="n"/>
    </row>
    <row r="2267" ht="15.75" customHeight="1" s="412">
      <c r="A2267" s="5" t="n">
        <v>1896</v>
      </c>
      <c r="B2267" s="252" t="n">
        <v>200</v>
      </c>
      <c r="C2267" s="255" t="n">
        <v>383</v>
      </c>
      <c r="D2267" s="255" t="n">
        <v>6</v>
      </c>
      <c r="E2267" s="58" t="n">
        <v>43535</v>
      </c>
      <c r="F2267" s="255" t="n">
        <v>5181</v>
      </c>
      <c r="G2267" s="255" t="n">
        <v>8524</v>
      </c>
      <c r="H2267" s="255" t="n">
        <v>7795</v>
      </c>
      <c r="I2267" s="255" t="n"/>
      <c r="J2267" s="59">
        <f>+(((G2267-F2267)-(H2267-F2267))/(H2267-F2267))*100</f>
        <v/>
      </c>
      <c r="K2267" s="34" t="n"/>
      <c r="L2267" s="34" t="n"/>
      <c r="M2267" s="35" t="n"/>
      <c r="O2267" s="295">
        <f>+(H2267-F2267)/10</f>
        <v/>
      </c>
      <c r="P2267" s="26" t="inlineStr">
        <is>
          <t>FALSO</t>
        </is>
      </c>
      <c r="Q2267" s="26" t="inlineStr">
        <is>
          <t>FALSO</t>
        </is>
      </c>
      <c r="R2267" s="149" t="inlineStr">
        <is>
          <t>No esperado</t>
        </is>
      </c>
      <c r="S2267" s="149" t="inlineStr">
        <is>
          <t>Esperado</t>
        </is>
      </c>
      <c r="T2267" s="149" t="inlineStr">
        <is>
          <t>Dato Válido</t>
        </is>
      </c>
      <c r="U2267" s="149" t="n"/>
    </row>
    <row r="2268" ht="15.75" customHeight="1" s="412">
      <c r="A2268" s="15" t="n">
        <v>2353</v>
      </c>
      <c r="B2268" s="16" t="n">
        <v>123</v>
      </c>
      <c r="C2268" s="60" t="n">
        <v>383</v>
      </c>
      <c r="D2268" s="60" t="n">
        <v>8</v>
      </c>
      <c r="E2268" s="61" t="n">
        <v>43550</v>
      </c>
      <c r="F2268" s="62" t="n">
        <v>5241</v>
      </c>
      <c r="G2268" s="60" t="n">
        <v>8610</v>
      </c>
      <c r="H2268" s="60" t="n">
        <v>8096</v>
      </c>
      <c r="I2268" s="255" t="n"/>
      <c r="J2268" s="59">
        <f>+(((G2268-F2268)-(H2268-F2268))/(H2268-F2268))*100</f>
        <v/>
      </c>
      <c r="K2268" s="34">
        <f>AVERAGE(J2268:J2269)</f>
        <v/>
      </c>
      <c r="L2268" s="34">
        <f>_xlfn.STDEV.S(J2268,J2269)</f>
        <v/>
      </c>
      <c r="M2268" s="35" t="n"/>
      <c r="O2268" s="295">
        <f>+(H2268-F2268)/10</f>
        <v/>
      </c>
      <c r="P2268" s="26" t="inlineStr">
        <is>
          <t>FALSO</t>
        </is>
      </c>
      <c r="Q2268" s="26" t="inlineStr">
        <is>
          <t>FALSO</t>
        </is>
      </c>
      <c r="R2268" s="149" t="inlineStr">
        <is>
          <t>Esperado</t>
        </is>
      </c>
      <c r="S2268" s="149" t="inlineStr">
        <is>
          <t>Esperado</t>
        </is>
      </c>
      <c r="T2268" s="149" t="inlineStr">
        <is>
          <t>Dato Válido</t>
        </is>
      </c>
      <c r="U2268" s="149" t="n"/>
    </row>
    <row r="2269" ht="15.75" customHeight="1" s="412">
      <c r="A2269" s="15" t="n">
        <v>2354</v>
      </c>
      <c r="B2269" s="16" t="n">
        <v>124</v>
      </c>
      <c r="C2269" s="60" t="n">
        <v>383</v>
      </c>
      <c r="D2269" s="60" t="n">
        <v>8</v>
      </c>
      <c r="E2269" s="61" t="n">
        <v>43550</v>
      </c>
      <c r="F2269" s="62" t="n">
        <v>5265</v>
      </c>
      <c r="G2269" s="60" t="n">
        <v>8800</v>
      </c>
      <c r="H2269" s="60" t="n">
        <v>8240</v>
      </c>
      <c r="I2269" s="255" t="n"/>
      <c r="J2269" s="59">
        <f>+(((G2269-F2269)-(H2269-F2269))/(H2269-F2269))*100</f>
        <v/>
      </c>
      <c r="K2269" s="35" t="n"/>
      <c r="L2269" s="35" t="n"/>
      <c r="M2269" s="35" t="n"/>
      <c r="O2269" s="295">
        <f>+(H2269-F2269)/10</f>
        <v/>
      </c>
      <c r="P2269" s="26" t="inlineStr">
        <is>
          <t>FALSO</t>
        </is>
      </c>
      <c r="Q2269" s="26" t="inlineStr">
        <is>
          <t>FALSO</t>
        </is>
      </c>
      <c r="R2269" s="149" t="inlineStr">
        <is>
          <t>Esperado</t>
        </is>
      </c>
      <c r="S2269" s="149" t="inlineStr">
        <is>
          <t>Esperado</t>
        </is>
      </c>
      <c r="T2269" s="149" t="inlineStr">
        <is>
          <t>Dato Válido</t>
        </is>
      </c>
      <c r="U2269" s="149" t="n"/>
    </row>
    <row r="2270" ht="15.75" customHeight="1" s="412">
      <c r="A2270" s="15" t="n">
        <v>2783</v>
      </c>
      <c r="B2270" s="16" t="n">
        <v>155</v>
      </c>
      <c r="C2270" s="60" t="n">
        <v>383</v>
      </c>
      <c r="D2270" s="60" t="n">
        <v>10</v>
      </c>
      <c r="E2270" s="61" t="n">
        <v>43564</v>
      </c>
      <c r="F2270" s="62" t="n">
        <v>5181</v>
      </c>
      <c r="G2270" s="60" t="n">
        <v>8605</v>
      </c>
      <c r="H2270" s="60" t="n">
        <v>8146</v>
      </c>
      <c r="I2270" s="60" t="n"/>
      <c r="J2270" s="59">
        <f>+(((G2270-F2270)-(H2270-F2270))/(H2270-F2270))*100</f>
        <v/>
      </c>
      <c r="K2270" s="34">
        <f>AVERAGE(J2270:J2271)</f>
        <v/>
      </c>
      <c r="L2270" s="34">
        <f>_xlfn.STDEV.S(J2270,J2271)</f>
        <v/>
      </c>
      <c r="M2270" s="35">
        <f>(K2268-K2270)/14</f>
        <v/>
      </c>
      <c r="N2270" s="295">
        <f>(K2264-K2270)/40</f>
        <v/>
      </c>
      <c r="O2270" s="295">
        <f>+(H2270-F2270)/10</f>
        <v/>
      </c>
      <c r="P2270" s="26" t="inlineStr">
        <is>
          <t>FALSO</t>
        </is>
      </c>
      <c r="Q2270" s="26" t="inlineStr">
        <is>
          <t>VERDADERO</t>
        </is>
      </c>
      <c r="R2270" s="149" t="inlineStr">
        <is>
          <t>Esperado</t>
        </is>
      </c>
      <c r="S2270" s="149" t="inlineStr">
        <is>
          <t>Esperado</t>
        </is>
      </c>
      <c r="T2270" s="149" t="inlineStr">
        <is>
          <t>Dato Válido</t>
        </is>
      </c>
      <c r="U2270" s="149" t="n"/>
    </row>
    <row r="2271" ht="15.75" customHeight="1" s="412">
      <c r="A2271" s="15" t="n">
        <v>2784</v>
      </c>
      <c r="B2271" s="16" t="n">
        <v>156</v>
      </c>
      <c r="C2271" s="60" t="n">
        <v>383</v>
      </c>
      <c r="D2271" s="60" t="n">
        <v>10</v>
      </c>
      <c r="E2271" s="61" t="n">
        <v>43564</v>
      </c>
      <c r="F2271" s="62" t="n">
        <v>5171</v>
      </c>
      <c r="G2271" s="60" t="n">
        <v>8489</v>
      </c>
      <c r="H2271" s="60" t="n">
        <v>8049</v>
      </c>
      <c r="I2271" s="60" t="n"/>
      <c r="J2271" s="59">
        <f>+(((G2271-F2271)-(H2271-F2271))/(H2271-F2271))*100</f>
        <v/>
      </c>
      <c r="K2271" s="35" t="n"/>
      <c r="L2271" s="35" t="n"/>
      <c r="M2271" s="35" t="n"/>
      <c r="O2271" s="295">
        <f>+(H2271-F2271)/10</f>
        <v/>
      </c>
      <c r="P2271" s="26" t="inlineStr">
        <is>
          <t>FALSO</t>
        </is>
      </c>
      <c r="Q2271" s="26" t="inlineStr">
        <is>
          <t>FALSO</t>
        </is>
      </c>
      <c r="R2271" s="149" t="inlineStr">
        <is>
          <t>No esperado</t>
        </is>
      </c>
      <c r="S2271" s="149" t="inlineStr">
        <is>
          <t>Esperado</t>
        </is>
      </c>
      <c r="T2271" s="149" t="inlineStr">
        <is>
          <t>Dato Válido</t>
        </is>
      </c>
      <c r="U2271" s="149" t="n"/>
    </row>
    <row r="2272" ht="15.75" customHeight="1" s="412">
      <c r="A2272" s="5" t="n">
        <v>285</v>
      </c>
      <c r="B2272" s="252" t="n">
        <v>285</v>
      </c>
      <c r="C2272" s="201" t="n">
        <v>384</v>
      </c>
      <c r="D2272" s="201" t="n">
        <v>1</v>
      </c>
      <c r="E2272" s="8" t="n">
        <v>43514</v>
      </c>
      <c r="F2272" s="201" t="n">
        <v>5249</v>
      </c>
      <c r="G2272" s="201" t="n">
        <v>8730</v>
      </c>
      <c r="H2272" s="201" t="n">
        <v>8178</v>
      </c>
      <c r="I2272" s="201" t="n">
        <v>11</v>
      </c>
      <c r="J2272" s="9">
        <f>+(((G2272-F2272)-(H2272-F2272))/(H2272-F2272))*100</f>
        <v/>
      </c>
      <c r="K2272" s="33">
        <f>AVERAGE(J2272:J2273)</f>
        <v/>
      </c>
      <c r="L2272" s="33">
        <f>_xlfn.STDEV.S(J2272,J2273)</f>
        <v/>
      </c>
      <c r="M2272" s="13" t="n">
        <v>1</v>
      </c>
      <c r="O2272" s="295">
        <f>+(H2272-F2272)/10</f>
        <v/>
      </c>
      <c r="P2272" s="26" t="inlineStr">
        <is>
          <t>FALSO</t>
        </is>
      </c>
      <c r="Q2272" s="26" t="inlineStr">
        <is>
          <t>FALSO</t>
        </is>
      </c>
      <c r="R2272" s="149" t="inlineStr">
        <is>
          <t>Esperado</t>
        </is>
      </c>
      <c r="S2272" s="149" t="inlineStr">
        <is>
          <t>Esperado</t>
        </is>
      </c>
      <c r="T2272" s="149" t="inlineStr">
        <is>
          <t>Se descarta</t>
        </is>
      </c>
      <c r="U2272" s="149" t="n"/>
    </row>
    <row r="2273" ht="15.75" customHeight="1" s="412">
      <c r="A2273" s="5" t="n">
        <v>286</v>
      </c>
      <c r="B2273" s="252" t="n">
        <v>286</v>
      </c>
      <c r="C2273" s="201" t="n">
        <v>384</v>
      </c>
      <c r="D2273" s="201" t="n">
        <v>1</v>
      </c>
      <c r="E2273" s="8" t="n">
        <v>43514</v>
      </c>
      <c r="F2273" s="201" t="n">
        <v>5236</v>
      </c>
      <c r="G2273" s="201" t="n">
        <v>8716</v>
      </c>
      <c r="H2273" s="201" t="n">
        <v>8180</v>
      </c>
      <c r="I2273" s="201" t="n"/>
      <c r="J2273" s="9">
        <f>+(((G2273-F2273)-(H2273-F2273))/(H2273-F2273))*100</f>
        <v/>
      </c>
      <c r="K2273" s="13" t="n"/>
      <c r="L2273" s="13" t="n"/>
      <c r="M2273" s="13" t="n"/>
      <c r="O2273" s="295">
        <f>+(H2273-F2273)/10</f>
        <v/>
      </c>
      <c r="P2273" s="26" t="inlineStr">
        <is>
          <t>FALSO</t>
        </is>
      </c>
      <c r="Q2273" s="26" t="inlineStr">
        <is>
          <t>FALSO</t>
        </is>
      </c>
      <c r="R2273" s="149" t="inlineStr">
        <is>
          <t>Esperado</t>
        </is>
      </c>
      <c r="S2273" s="149" t="inlineStr">
        <is>
          <t>Esperado</t>
        </is>
      </c>
      <c r="T2273" s="149" t="inlineStr">
        <is>
          <t>Se descarta</t>
        </is>
      </c>
      <c r="U2273" s="149" t="n"/>
    </row>
    <row r="2274" ht="15.75" customHeight="1" s="412">
      <c r="A2274" s="5" t="n">
        <v>939</v>
      </c>
      <c r="B2274" s="252" t="n">
        <v>285</v>
      </c>
      <c r="C2274" s="201" t="n">
        <v>384</v>
      </c>
      <c r="D2274" s="201" t="n">
        <v>3</v>
      </c>
      <c r="E2274" s="8" t="n">
        <v>43521</v>
      </c>
      <c r="F2274" s="201" t="n">
        <v>5249</v>
      </c>
      <c r="G2274" s="201" t="n">
        <v>9074</v>
      </c>
      <c r="H2274" s="201" t="n">
        <v>8250</v>
      </c>
      <c r="I2274" s="201" t="n">
        <v>9</v>
      </c>
      <c r="J2274" s="9">
        <f>+(((G2274-F2274)-(H2274-F2274))/(H2274-F2274))*100</f>
        <v/>
      </c>
      <c r="K2274" s="33">
        <f>AVERAGE(J2274:J2275)</f>
        <v/>
      </c>
      <c r="L2274" s="33">
        <f>_xlfn.STDEV.S(J2274,J2275)</f>
        <v/>
      </c>
      <c r="M2274" s="13" t="n"/>
      <c r="O2274" s="295">
        <f>+(H2274-F2274)/10</f>
        <v/>
      </c>
      <c r="P2274" s="26" t="inlineStr">
        <is>
          <t>FALSO</t>
        </is>
      </c>
      <c r="Q2274" s="26" t="inlineStr">
        <is>
          <t>FALSO</t>
        </is>
      </c>
      <c r="R2274" s="149" t="inlineStr">
        <is>
          <t>Esperado</t>
        </is>
      </c>
      <c r="S2274" s="149" t="inlineStr">
        <is>
          <t>No esperado</t>
        </is>
      </c>
      <c r="T2274" s="149" t="inlineStr">
        <is>
          <t>Se descarta</t>
        </is>
      </c>
      <c r="U2274" s="149" t="n"/>
    </row>
    <row r="2275" ht="15.75" customHeight="1" s="412">
      <c r="A2275" s="5" t="n">
        <v>940</v>
      </c>
      <c r="B2275" s="252" t="n">
        <v>286</v>
      </c>
      <c r="C2275" s="201" t="n">
        <v>384</v>
      </c>
      <c r="D2275" s="201" t="n">
        <v>3</v>
      </c>
      <c r="E2275" s="8" t="n">
        <v>43521</v>
      </c>
      <c r="F2275" s="201" t="n">
        <v>5236</v>
      </c>
      <c r="G2275" s="201" t="n">
        <v>8733</v>
      </c>
      <c r="H2275" s="201" t="n">
        <v>7984</v>
      </c>
      <c r="I2275" s="201" t="n"/>
      <c r="J2275" s="9">
        <f>+(((G2275-F2275)-(H2275-F2275))/(H2275-F2275))*100</f>
        <v/>
      </c>
      <c r="K2275" s="33" t="n"/>
      <c r="L2275" s="33" t="n"/>
      <c r="M2275" s="13" t="n"/>
      <c r="O2275" s="295">
        <f>+(H2275-F2275)/10</f>
        <v/>
      </c>
      <c r="P2275" s="26" t="inlineStr">
        <is>
          <t>FALSO</t>
        </is>
      </c>
      <c r="Q2275" s="26" t="inlineStr">
        <is>
          <t>FALSO</t>
        </is>
      </c>
      <c r="R2275" s="149" t="inlineStr">
        <is>
          <t>No esperado</t>
        </is>
      </c>
      <c r="S2275" s="149" t="inlineStr">
        <is>
          <t>Esperado</t>
        </is>
      </c>
      <c r="T2275" s="149" t="inlineStr">
        <is>
          <t>Se descarta</t>
        </is>
      </c>
      <c r="U2275" s="149" t="n"/>
    </row>
    <row r="2276" ht="15.75" customHeight="1" s="412">
      <c r="A2276" s="5" t="n">
        <v>1589</v>
      </c>
      <c r="B2276" s="252" t="n">
        <v>285</v>
      </c>
      <c r="C2276" s="201" t="n">
        <v>384</v>
      </c>
      <c r="D2276" s="201" t="n">
        <v>5</v>
      </c>
      <c r="E2276" s="8" t="n">
        <v>43531</v>
      </c>
      <c r="F2276" s="201" t="n">
        <v>5249</v>
      </c>
      <c r="G2276" s="201" t="n">
        <v>8393</v>
      </c>
      <c r="H2276" s="201" t="n">
        <v>7892</v>
      </c>
      <c r="I2276" s="201" t="n">
        <v>7</v>
      </c>
      <c r="J2276" s="9">
        <f>+(((G2276-F2276)-(H2276-F2276))/(H2276-F2276))*100</f>
        <v/>
      </c>
      <c r="K2276" s="33">
        <f>AVERAGE(J2276:J2277)</f>
        <v/>
      </c>
      <c r="L2276" s="33">
        <f>_xlfn.STDEV.S(J2276,J2277)</f>
        <v/>
      </c>
      <c r="M2276" s="13" t="n"/>
      <c r="O2276" s="295">
        <f>+(H2276-F2276)/10</f>
        <v/>
      </c>
      <c r="P2276" s="26" t="inlineStr">
        <is>
          <t>FALSO</t>
        </is>
      </c>
      <c r="Q2276" s="26" t="inlineStr">
        <is>
          <t>FALSO</t>
        </is>
      </c>
      <c r="R2276" s="149" t="inlineStr">
        <is>
          <t>No esperado</t>
        </is>
      </c>
      <c r="S2276" s="149" t="inlineStr">
        <is>
          <t>Esperado</t>
        </is>
      </c>
      <c r="T2276" s="149" t="inlineStr">
        <is>
          <t>Se descarta</t>
        </is>
      </c>
      <c r="U2276" s="149" t="n"/>
    </row>
    <row r="2277" ht="15.75" customHeight="1" s="412">
      <c r="A2277" s="5" t="n">
        <v>1590</v>
      </c>
      <c r="B2277" s="252" t="n">
        <v>286</v>
      </c>
      <c r="C2277" s="201" t="n">
        <v>384</v>
      </c>
      <c r="D2277" s="201" t="n">
        <v>5</v>
      </c>
      <c r="E2277" s="8" t="n">
        <v>43531</v>
      </c>
      <c r="F2277" s="201" t="n">
        <v>5236</v>
      </c>
      <c r="G2277" s="201" t="n">
        <v>8435</v>
      </c>
      <c r="H2277" s="201" t="n">
        <v>7942</v>
      </c>
      <c r="I2277" s="201" t="n"/>
      <c r="J2277" s="9">
        <f>+(((G2277-F2277)-(H2277-F2277))/(H2277-F2277))*100</f>
        <v/>
      </c>
      <c r="K2277" s="13" t="n"/>
      <c r="L2277" s="13" t="n"/>
      <c r="M2277" s="13" t="n"/>
      <c r="O2277" s="295">
        <f>+(H2277-F2277)/10</f>
        <v/>
      </c>
      <c r="P2277" s="26" t="inlineStr">
        <is>
          <t>FALSO</t>
        </is>
      </c>
      <c r="Q2277" s="26" t="inlineStr">
        <is>
          <t>FALSO</t>
        </is>
      </c>
      <c r="R2277" s="149" t="inlineStr">
        <is>
          <t>Esperado</t>
        </is>
      </c>
      <c r="S2277" s="149" t="inlineStr">
        <is>
          <t>Esperado</t>
        </is>
      </c>
      <c r="T2277" s="149" t="inlineStr">
        <is>
          <t>Se descarta</t>
        </is>
      </c>
      <c r="U2277" s="149" t="n"/>
    </row>
    <row r="2278" ht="15.75" customHeight="1" s="412">
      <c r="A2278" s="15" t="n">
        <v>2161</v>
      </c>
      <c r="B2278" s="16" t="n">
        <v>207</v>
      </c>
      <c r="C2278" s="17" t="n">
        <v>384</v>
      </c>
      <c r="D2278" s="17" t="n">
        <v>7</v>
      </c>
      <c r="E2278" s="18" t="n">
        <v>43545</v>
      </c>
      <c r="F2278" s="19" t="n">
        <v>5236</v>
      </c>
      <c r="G2278" s="17" t="n">
        <v>7961</v>
      </c>
      <c r="H2278" s="17" t="n">
        <v>7583</v>
      </c>
      <c r="I2278" s="201" t="n"/>
      <c r="J2278" s="9">
        <f>+(((G2278-F2278)-(H2278-F2278))/(H2278-F2278))*100</f>
        <v/>
      </c>
      <c r="K2278" s="33">
        <f>AVERAGE(J2278:J2279)</f>
        <v/>
      </c>
      <c r="L2278" s="33">
        <f>_xlfn.STDEV.S(J2278,J2279)</f>
        <v/>
      </c>
      <c r="M2278" s="13">
        <f>(K2276-K2278)/14</f>
        <v/>
      </c>
      <c r="N2278" s="295">
        <f>(K2274-K2278)/24</f>
        <v/>
      </c>
      <c r="O2278" s="295">
        <f>+(H2278-F2278)/10</f>
        <v/>
      </c>
      <c r="P2278" s="26" t="inlineStr">
        <is>
          <t>FALSO</t>
        </is>
      </c>
      <c r="Q2278" s="26" t="inlineStr">
        <is>
          <t>FALSO</t>
        </is>
      </c>
      <c r="R2278" s="149" t="inlineStr">
        <is>
          <t>No esperado</t>
        </is>
      </c>
      <c r="S2278" s="149" t="inlineStr">
        <is>
          <t>Esperado</t>
        </is>
      </c>
      <c r="T2278" s="149" t="inlineStr">
        <is>
          <t>Se descarta</t>
        </is>
      </c>
      <c r="U2278" s="149" t="n"/>
    </row>
    <row r="2279" ht="15.75" customHeight="1" s="412">
      <c r="A2279" s="15" t="n">
        <v>2162</v>
      </c>
      <c r="B2279" s="16" t="n">
        <v>208</v>
      </c>
      <c r="C2279" s="17" t="n">
        <v>384</v>
      </c>
      <c r="D2279" s="17" t="n">
        <v>7</v>
      </c>
      <c r="E2279" s="18" t="n">
        <v>43545</v>
      </c>
      <c r="F2279" s="19" t="n">
        <v>5202</v>
      </c>
      <c r="G2279" s="17" t="n">
        <v>7791</v>
      </c>
      <c r="H2279" s="17" t="n">
        <v>7437</v>
      </c>
      <c r="I2279" s="201" t="n"/>
      <c r="J2279" s="9">
        <f>+(((G2279-F2279)-(H2279-F2279))/(H2279-F2279))*100</f>
        <v/>
      </c>
      <c r="K2279" s="13" t="n"/>
      <c r="L2279" s="13" t="n"/>
      <c r="M2279" s="13" t="n"/>
      <c r="O2279" s="295">
        <f>+(H2279-F2279)/10</f>
        <v/>
      </c>
      <c r="P2279" s="26" t="inlineStr">
        <is>
          <t>FALSO</t>
        </is>
      </c>
      <c r="Q2279" s="26" t="inlineStr">
        <is>
          <t>VERDADERO</t>
        </is>
      </c>
      <c r="R2279" s="149" t="inlineStr">
        <is>
          <t>No esperado</t>
        </is>
      </c>
      <c r="S2279" s="149" t="inlineStr">
        <is>
          <t>Esperado</t>
        </is>
      </c>
      <c r="T2279" s="149" t="inlineStr">
        <is>
          <t>Se descarta</t>
        </is>
      </c>
      <c r="U2279" s="149" t="n"/>
    </row>
    <row r="2280" ht="15.75" customHeight="1" s="412">
      <c r="A2280" s="5" t="n">
        <v>593</v>
      </c>
      <c r="B2280" s="252" t="n">
        <v>243</v>
      </c>
      <c r="C2280" s="255" t="n">
        <v>385</v>
      </c>
      <c r="D2280" s="255" t="n">
        <v>2</v>
      </c>
      <c r="E2280" s="58" t="n">
        <v>43517</v>
      </c>
      <c r="F2280" s="255" t="n">
        <v>5234</v>
      </c>
      <c r="G2280" s="255" t="n">
        <v>7781</v>
      </c>
      <c r="H2280" s="255" t="n">
        <v>7153</v>
      </c>
      <c r="I2280" s="255" t="n">
        <v>9</v>
      </c>
      <c r="J2280" s="59">
        <f>+(((G2280-F2280)-(H2280-F2280))/(H2280-F2280))*100</f>
        <v/>
      </c>
      <c r="K2280" s="34">
        <f>AVERAGE(J2280:J2281)</f>
        <v/>
      </c>
      <c r="L2280" s="34">
        <f>_xlfn.STDEV.S(J2280,J2281)</f>
        <v/>
      </c>
      <c r="M2280" s="35" t="n">
        <v>2</v>
      </c>
      <c r="O2280" s="295">
        <f>+(H2280-F2280)/10</f>
        <v/>
      </c>
      <c r="P2280" s="26" t="inlineStr">
        <is>
          <t>VERDADERO</t>
        </is>
      </c>
      <c r="Q2280" s="26" t="inlineStr">
        <is>
          <t>FALSO</t>
        </is>
      </c>
      <c r="R2280" s="149" t="inlineStr">
        <is>
          <t>Esperado</t>
        </is>
      </c>
      <c r="S2280" s="149" t="inlineStr">
        <is>
          <t>Esperado</t>
        </is>
      </c>
      <c r="T2280" s="149" t="inlineStr">
        <is>
          <t>Dato Válido</t>
        </is>
      </c>
      <c r="U2280" s="149" t="n"/>
    </row>
    <row r="2281" ht="15.75" customHeight="1" s="412">
      <c r="A2281" s="5" t="n">
        <v>594</v>
      </c>
      <c r="B2281" s="252" t="n">
        <v>244</v>
      </c>
      <c r="C2281" s="255" t="n">
        <v>385</v>
      </c>
      <c r="D2281" s="255" t="n">
        <v>2</v>
      </c>
      <c r="E2281" s="58" t="n">
        <v>43517</v>
      </c>
      <c r="F2281" s="255" t="n">
        <v>5243</v>
      </c>
      <c r="G2281" s="255" t="n">
        <v>7698</v>
      </c>
      <c r="H2281" s="255" t="n">
        <v>7082</v>
      </c>
      <c r="I2281" s="255" t="n"/>
      <c r="J2281" s="59">
        <f>+(((G2281-F2281)-(H2281-F2281))/(H2281-F2281))*100</f>
        <v/>
      </c>
      <c r="K2281" s="34" t="n"/>
      <c r="L2281" s="34" t="n"/>
      <c r="M2281" s="35" t="n"/>
      <c r="O2281" s="295">
        <f>+(H2281-F2281)/10</f>
        <v/>
      </c>
      <c r="P2281" s="26" t="inlineStr">
        <is>
          <t>FALSO</t>
        </is>
      </c>
      <c r="Q2281" s="26" t="inlineStr">
        <is>
          <t>FALSO</t>
        </is>
      </c>
      <c r="R2281" s="149" t="inlineStr">
        <is>
          <t>No esperado</t>
        </is>
      </c>
      <c r="S2281" s="149" t="inlineStr">
        <is>
          <t>Esperado</t>
        </is>
      </c>
      <c r="T2281" s="149" t="inlineStr">
        <is>
          <t>Dato Válido</t>
        </is>
      </c>
      <c r="U2281" s="149" t="n"/>
    </row>
    <row r="2282" ht="15.75" customHeight="1" s="412">
      <c r="A2282" s="5" t="n">
        <v>1247</v>
      </c>
      <c r="B2282" s="252" t="n">
        <v>201</v>
      </c>
      <c r="C2282" s="255" t="n">
        <v>385</v>
      </c>
      <c r="D2282" s="255" t="n">
        <v>4</v>
      </c>
      <c r="E2282" s="58" t="n">
        <v>43524</v>
      </c>
      <c r="F2282" s="255" t="n">
        <v>5254</v>
      </c>
      <c r="G2282" s="255" t="n">
        <v>8060</v>
      </c>
      <c r="H2282" s="255" t="n">
        <v>7408</v>
      </c>
      <c r="I2282" s="255" t="n">
        <v>7</v>
      </c>
      <c r="J2282" s="59">
        <f>+(((G2282-F2282)-(H2282-F2282))/(H2282-F2282))*100</f>
        <v/>
      </c>
      <c r="K2282" s="34">
        <f>AVERAGE(J2282:J2283)</f>
        <v/>
      </c>
      <c r="L2282" s="34">
        <f>_xlfn.STDEV.S(J2282,J2283)</f>
        <v/>
      </c>
      <c r="M2282" s="35" t="n"/>
      <c r="O2282" s="295">
        <f>+(H2282-F2282)/10</f>
        <v/>
      </c>
      <c r="P2282" s="26" t="inlineStr">
        <is>
          <t>FALSO</t>
        </is>
      </c>
      <c r="Q2282" s="26" t="inlineStr">
        <is>
          <t>FALSO</t>
        </is>
      </c>
      <c r="R2282" s="149" t="inlineStr">
        <is>
          <t>Esperado</t>
        </is>
      </c>
      <c r="S2282" s="149" t="inlineStr">
        <is>
          <t>Esperado</t>
        </is>
      </c>
      <c r="T2282" s="149" t="inlineStr">
        <is>
          <t>Dato Válido</t>
        </is>
      </c>
      <c r="U2282" s="149" t="n"/>
    </row>
    <row r="2283" ht="15.75" customHeight="1" s="412">
      <c r="A2283" s="5" t="n">
        <v>1248</v>
      </c>
      <c r="B2283" s="252" t="n">
        <v>202</v>
      </c>
      <c r="C2283" s="255" t="n">
        <v>385</v>
      </c>
      <c r="D2283" s="255" t="n">
        <v>4</v>
      </c>
      <c r="E2283" s="58" t="n">
        <v>43524</v>
      </c>
      <c r="F2283" s="255" t="n">
        <v>5275</v>
      </c>
      <c r="G2283" s="255" t="n">
        <v>7989</v>
      </c>
      <c r="H2283" s="255" t="n">
        <v>7358</v>
      </c>
      <c r="I2283" s="255" t="n"/>
      <c r="J2283" s="59">
        <f>+(((G2283-F2283)-(H2283-F2283))/(H2283-F2283))*100</f>
        <v/>
      </c>
      <c r="K2283" s="35" t="n"/>
      <c r="L2283" s="35" t="n"/>
      <c r="M2283" s="35" t="n"/>
      <c r="O2283" s="295">
        <f>+(H2283-F2283)/10</f>
        <v/>
      </c>
      <c r="P2283" s="26" t="inlineStr">
        <is>
          <t>FALSO</t>
        </is>
      </c>
      <c r="Q2283" s="26" t="inlineStr">
        <is>
          <t>FALSO</t>
        </is>
      </c>
      <c r="R2283" s="149" t="inlineStr">
        <is>
          <t>No esperado</t>
        </is>
      </c>
      <c r="S2283" s="149" t="inlineStr">
        <is>
          <t>Esperado</t>
        </is>
      </c>
      <c r="T2283" s="149" t="inlineStr">
        <is>
          <t>Dato Válido</t>
        </is>
      </c>
      <c r="U2283" s="149" t="n"/>
    </row>
    <row r="2284" ht="15.75" customHeight="1" s="412">
      <c r="A2284" s="5" t="n">
        <v>1897</v>
      </c>
      <c r="B2284" s="252" t="n">
        <v>201</v>
      </c>
      <c r="C2284" s="255" t="n">
        <v>385</v>
      </c>
      <c r="D2284" s="255" t="n">
        <v>6</v>
      </c>
      <c r="E2284" s="58" t="n">
        <v>43535</v>
      </c>
      <c r="F2284" s="255" t="n">
        <v>5254</v>
      </c>
      <c r="G2284" s="255" t="n">
        <v>7810</v>
      </c>
      <c r="H2284" s="255" t="n">
        <v>7110</v>
      </c>
      <c r="I2284" s="255" t="n">
        <v>6</v>
      </c>
      <c r="J2284" s="59">
        <f>+(((G2284-F2284)-(H2284-F2284))/(H2284-F2284))*100</f>
        <v/>
      </c>
      <c r="K2284" s="34">
        <f>AVERAGE(J2284:J2285)</f>
        <v/>
      </c>
      <c r="L2284" s="34">
        <f>_xlfn.STDEV.S(J2284,J2285)</f>
        <v/>
      </c>
      <c r="M2284" s="35" t="n"/>
      <c r="O2284" s="295">
        <f>+(H2284-F2284)/10</f>
        <v/>
      </c>
      <c r="P2284" s="26" t="inlineStr">
        <is>
          <t>FALSO</t>
        </is>
      </c>
      <c r="Q2284" s="26" t="inlineStr">
        <is>
          <t>FALSO</t>
        </is>
      </c>
      <c r="R2284" s="149" t="inlineStr">
        <is>
          <t>No esperado</t>
        </is>
      </c>
      <c r="S2284" s="149" t="inlineStr">
        <is>
          <t>No esperado</t>
        </is>
      </c>
      <c r="T2284" s="149" t="inlineStr">
        <is>
          <t>Se descarta</t>
        </is>
      </c>
      <c r="U2284" s="149" t="n"/>
    </row>
    <row r="2285" ht="15.75" customHeight="1" s="412">
      <c r="A2285" s="5" t="n">
        <v>1898</v>
      </c>
      <c r="B2285" s="252" t="n">
        <v>202</v>
      </c>
      <c r="C2285" s="255" t="n">
        <v>385</v>
      </c>
      <c r="D2285" s="255" t="n">
        <v>6</v>
      </c>
      <c r="E2285" s="58" t="n">
        <v>43535</v>
      </c>
      <c r="F2285" s="255" t="n">
        <v>5275</v>
      </c>
      <c r="G2285" s="255" t="n">
        <v>7811</v>
      </c>
      <c r="H2285" s="255" t="n">
        <v>7124</v>
      </c>
      <c r="I2285" s="255" t="n"/>
      <c r="J2285" s="59">
        <f>+(((G2285-F2285)-(H2285-F2285))/(H2285-F2285))*100</f>
        <v/>
      </c>
      <c r="K2285" s="34" t="n"/>
      <c r="L2285" s="34" t="n"/>
      <c r="M2285" s="35" t="n"/>
      <c r="O2285" s="295">
        <f>+(H2285-F2285)/10</f>
        <v/>
      </c>
      <c r="P2285" s="26" t="inlineStr">
        <is>
          <t>FALSO</t>
        </is>
      </c>
      <c r="Q2285" s="26" t="inlineStr">
        <is>
          <t>FALSO</t>
        </is>
      </c>
      <c r="R2285" s="149" t="inlineStr">
        <is>
          <t>Esperado</t>
        </is>
      </c>
      <c r="S2285" s="149" t="inlineStr">
        <is>
          <t>Esperado</t>
        </is>
      </c>
      <c r="T2285" s="149" t="inlineStr">
        <is>
          <t>Se descarta</t>
        </is>
      </c>
      <c r="U2285" s="149" t="n"/>
    </row>
    <row r="2286" ht="15.75" customHeight="1" s="412">
      <c r="A2286" s="15" t="n">
        <v>2355</v>
      </c>
      <c r="B2286" s="16" t="n">
        <v>125</v>
      </c>
      <c r="C2286" s="60" t="n">
        <v>385</v>
      </c>
      <c r="D2286" s="60" t="n">
        <v>8</v>
      </c>
      <c r="E2286" s="61" t="n">
        <v>43550</v>
      </c>
      <c r="F2286" s="62" t="n">
        <v>5217</v>
      </c>
      <c r="G2286" s="60" t="n">
        <v>7401</v>
      </c>
      <c r="H2286" s="60" t="n">
        <v>6903</v>
      </c>
      <c r="I2286" s="255" t="n"/>
      <c r="J2286" s="59">
        <f>+(((G2286-F2286)-(H2286-F2286))/(H2286-F2286))*100</f>
        <v/>
      </c>
      <c r="K2286" s="34">
        <f>AVERAGE(J2286:J2287)</f>
        <v/>
      </c>
      <c r="L2286" s="34">
        <f>_xlfn.STDEV.S(J2286,J2287)</f>
        <v/>
      </c>
      <c r="M2286" s="35" t="n"/>
      <c r="O2286" s="295">
        <f>+(H2286-F2286)/10</f>
        <v/>
      </c>
      <c r="P2286" s="26" t="inlineStr">
        <is>
          <t>FALSO</t>
        </is>
      </c>
      <c r="Q2286" s="26" t="inlineStr">
        <is>
          <t>FALSO</t>
        </is>
      </c>
      <c r="R2286" s="149" t="inlineStr">
        <is>
          <t>No esperado</t>
        </is>
      </c>
      <c r="S2286" s="149" t="inlineStr">
        <is>
          <t>Esperado</t>
        </is>
      </c>
      <c r="T2286" s="149" t="inlineStr">
        <is>
          <t>Dato Válido</t>
        </is>
      </c>
      <c r="U2286" s="149" t="n"/>
    </row>
    <row r="2287" ht="15.75" customHeight="1" s="412">
      <c r="A2287" s="15" t="n">
        <v>2356</v>
      </c>
      <c r="B2287" s="16" t="n">
        <v>126</v>
      </c>
      <c r="C2287" s="60" t="n">
        <v>385</v>
      </c>
      <c r="D2287" s="60" t="n">
        <v>8</v>
      </c>
      <c r="E2287" s="61" t="n">
        <v>43550</v>
      </c>
      <c r="F2287" s="62" t="n">
        <v>5232</v>
      </c>
      <c r="G2287" s="60" t="n">
        <v>7368</v>
      </c>
      <c r="H2287" s="60" t="n">
        <v>6907</v>
      </c>
      <c r="I2287" s="255" t="n"/>
      <c r="J2287" s="59">
        <f>+(((G2287-F2287)-(H2287-F2287))/(H2287-F2287))*100</f>
        <v/>
      </c>
      <c r="K2287" s="35" t="n"/>
      <c r="L2287" s="35" t="n"/>
      <c r="M2287" s="35" t="n"/>
      <c r="O2287" s="295">
        <f>+(H2287-F2287)/10</f>
        <v/>
      </c>
      <c r="P2287" s="26" t="inlineStr">
        <is>
          <t>FALSO</t>
        </is>
      </c>
      <c r="Q2287" s="26" t="inlineStr">
        <is>
          <t>FALSO</t>
        </is>
      </c>
      <c r="R2287" s="149" t="inlineStr">
        <is>
          <t>Esperado</t>
        </is>
      </c>
      <c r="S2287" s="149" t="inlineStr">
        <is>
          <t>Esperado</t>
        </is>
      </c>
      <c r="T2287" s="149" t="inlineStr">
        <is>
          <t>Dato Válido</t>
        </is>
      </c>
      <c r="U2287" s="149" t="n"/>
    </row>
    <row r="2288" ht="15.75" customHeight="1" s="412">
      <c r="A2288" s="15" t="n">
        <v>2785</v>
      </c>
      <c r="B2288" s="16" t="n">
        <v>157</v>
      </c>
      <c r="C2288" s="60" t="n">
        <v>385</v>
      </c>
      <c r="D2288" s="60" t="n">
        <v>10</v>
      </c>
      <c r="E2288" s="61" t="n">
        <v>43564</v>
      </c>
      <c r="F2288" s="62" t="n">
        <v>5319</v>
      </c>
      <c r="G2288" s="60" t="n">
        <v>7089</v>
      </c>
      <c r="H2288" s="60" t="n">
        <v>6837</v>
      </c>
      <c r="I2288" s="60" t="n"/>
      <c r="J2288" s="59">
        <f>+(((G2288-F2288)-(H2288-F2288))/(H2288-F2288))*100</f>
        <v/>
      </c>
      <c r="K2288" s="34">
        <f>AVERAGE(J2288:J2289)</f>
        <v/>
      </c>
      <c r="L2288" s="34">
        <f>_xlfn.STDEV.S(J2288,J2289)</f>
        <v/>
      </c>
      <c r="M2288" s="35">
        <f>(K2286-K2288)/14</f>
        <v/>
      </c>
      <c r="N2288" s="295">
        <f>(K2282-K2288)/40</f>
        <v/>
      </c>
      <c r="O2288" s="295">
        <f>+(H2288-F2288)/10</f>
        <v/>
      </c>
      <c r="P2288" s="26" t="inlineStr">
        <is>
          <t>FALSO</t>
        </is>
      </c>
      <c r="Q2288" s="26" t="inlineStr">
        <is>
          <t>FALSO</t>
        </is>
      </c>
      <c r="R2288" s="149" t="inlineStr">
        <is>
          <t>No esperado</t>
        </is>
      </c>
      <c r="S2288" s="149" t="inlineStr">
        <is>
          <t>Esperado</t>
        </is>
      </c>
      <c r="T2288" s="149" t="inlineStr">
        <is>
          <t>Dato Válido</t>
        </is>
      </c>
      <c r="U2288" s="149" t="n"/>
    </row>
    <row r="2289" ht="15.75" customHeight="1" s="412">
      <c r="A2289" s="15" t="n">
        <v>2786</v>
      </c>
      <c r="B2289" s="16" t="n">
        <v>158</v>
      </c>
      <c r="C2289" s="60" t="n">
        <v>385</v>
      </c>
      <c r="D2289" s="60" t="n">
        <v>10</v>
      </c>
      <c r="E2289" s="61" t="n">
        <v>43564</v>
      </c>
      <c r="F2289" s="62" t="n">
        <v>5219</v>
      </c>
      <c r="G2289" s="60" t="n">
        <v>7095</v>
      </c>
      <c r="H2289" s="60" t="n">
        <v>6822</v>
      </c>
      <c r="I2289" s="60" t="n"/>
      <c r="J2289" s="59">
        <f>+(((G2289-F2289)-(H2289-F2289))/(H2289-F2289))*100</f>
        <v/>
      </c>
      <c r="K2289" s="35" t="n"/>
      <c r="L2289" s="35" t="n"/>
      <c r="M2289" s="35" t="n"/>
      <c r="O2289" s="295">
        <f>+(H2289-F2289)/10</f>
        <v/>
      </c>
      <c r="P2289" s="26" t="inlineStr">
        <is>
          <t>FALSO</t>
        </is>
      </c>
      <c r="Q2289" s="26" t="inlineStr">
        <is>
          <t>FALSO</t>
        </is>
      </c>
      <c r="R2289" s="149" t="inlineStr">
        <is>
          <t>Esperado</t>
        </is>
      </c>
      <c r="S2289" s="149" t="inlineStr">
        <is>
          <t>Esperado</t>
        </is>
      </c>
      <c r="T2289" s="149" t="inlineStr">
        <is>
          <t>Dato Válido</t>
        </is>
      </c>
      <c r="U2289" s="149" t="n"/>
    </row>
    <row r="2290" ht="15.75" customHeight="1" s="412">
      <c r="A2290" s="5" t="n">
        <v>287</v>
      </c>
      <c r="B2290" s="252" t="n">
        <v>287</v>
      </c>
      <c r="C2290" s="201" t="n">
        <v>388</v>
      </c>
      <c r="D2290" s="201" t="n">
        <v>1</v>
      </c>
      <c r="E2290" s="8" t="n">
        <v>43514</v>
      </c>
      <c r="F2290" s="201" t="n">
        <v>5246</v>
      </c>
      <c r="G2290" s="201" t="n">
        <v>8859</v>
      </c>
      <c r="H2290" s="201" t="n">
        <v>7834</v>
      </c>
      <c r="I2290" s="201" t="n">
        <v>9</v>
      </c>
      <c r="J2290" s="9">
        <f>+(((G2290-F2290)-(H2290-F2290))/(H2290-F2290))*100</f>
        <v/>
      </c>
      <c r="K2290" s="33">
        <f>AVERAGE(J2290:J2291)</f>
        <v/>
      </c>
      <c r="L2290" s="33">
        <f>_xlfn.STDEV.S(J2290,J2291)</f>
        <v/>
      </c>
      <c r="M2290" s="13" t="n">
        <v>2</v>
      </c>
      <c r="O2290" s="295">
        <f>+(H2290-F2290)/10</f>
        <v/>
      </c>
      <c r="P2290" s="26" t="inlineStr">
        <is>
          <t>VERDADERO</t>
        </is>
      </c>
      <c r="Q2290" s="26" t="inlineStr">
        <is>
          <t>FALSO</t>
        </is>
      </c>
      <c r="R2290" s="149" t="inlineStr">
        <is>
          <t>Esperado</t>
        </is>
      </c>
      <c r="S2290" s="149" t="inlineStr">
        <is>
          <t>Esperado</t>
        </is>
      </c>
      <c r="T2290" s="149" t="inlineStr">
        <is>
          <t>Dato Válido</t>
        </is>
      </c>
      <c r="U2290" s="149" t="n"/>
    </row>
    <row r="2291" ht="15.75" customHeight="1" s="412">
      <c r="A2291" s="5" t="n">
        <v>288</v>
      </c>
      <c r="B2291" s="252" t="n">
        <v>288</v>
      </c>
      <c r="C2291" s="201" t="n">
        <v>388</v>
      </c>
      <c r="D2291" s="201" t="n">
        <v>1</v>
      </c>
      <c r="E2291" s="8" t="n">
        <v>43514</v>
      </c>
      <c r="F2291" s="201" t="n">
        <v>5225</v>
      </c>
      <c r="G2291" s="201" t="n">
        <v>9132</v>
      </c>
      <c r="H2291" s="201" t="n">
        <v>7982</v>
      </c>
      <c r="I2291" s="201" t="n"/>
      <c r="J2291" s="9">
        <f>+(((G2291-F2291)-(H2291-F2291))/(H2291-F2291))*100</f>
        <v/>
      </c>
      <c r="K2291" s="13" t="n"/>
      <c r="L2291" s="13" t="n"/>
      <c r="M2291" s="13" t="n"/>
      <c r="O2291" s="295">
        <f>+(H2291-F2291)/10</f>
        <v/>
      </c>
      <c r="P2291" s="26" t="inlineStr">
        <is>
          <t>FALSO</t>
        </is>
      </c>
      <c r="Q2291" s="26" t="inlineStr">
        <is>
          <t>FALSO</t>
        </is>
      </c>
      <c r="R2291" s="149" t="inlineStr">
        <is>
          <t>Esperado</t>
        </is>
      </c>
      <c r="S2291" s="149" t="inlineStr">
        <is>
          <t>No esperado</t>
        </is>
      </c>
      <c r="T2291" s="149" t="inlineStr">
        <is>
          <t>Dato Válido</t>
        </is>
      </c>
      <c r="U2291" s="149" t="n"/>
    </row>
    <row r="2292" ht="15.75" customHeight="1" s="412">
      <c r="A2292" s="5" t="n">
        <v>941</v>
      </c>
      <c r="B2292" s="252" t="n">
        <v>287</v>
      </c>
      <c r="C2292" s="201" t="n">
        <v>388</v>
      </c>
      <c r="D2292" s="201" t="n">
        <v>3</v>
      </c>
      <c r="E2292" s="8" t="n">
        <v>43521</v>
      </c>
      <c r="F2292" s="201" t="n">
        <v>5246</v>
      </c>
      <c r="G2292" s="201" t="n">
        <v>8007</v>
      </c>
      <c r="H2292" s="201" t="n">
        <v>7361</v>
      </c>
      <c r="I2292" s="201" t="n">
        <v>9</v>
      </c>
      <c r="J2292" s="9">
        <f>+(((G2292-F2292)-(H2292-F2292))/(H2292-F2292))*100</f>
        <v/>
      </c>
      <c r="K2292" s="33">
        <f>AVERAGE(J2292:J2293)</f>
        <v/>
      </c>
      <c r="L2292" s="33">
        <f>_xlfn.STDEV.S(J2292,J2293)</f>
        <v/>
      </c>
      <c r="M2292" s="13" t="n"/>
      <c r="O2292" s="295">
        <f>+(H2292-F2292)/10</f>
        <v/>
      </c>
      <c r="P2292" s="26" t="inlineStr">
        <is>
          <t>FALSO</t>
        </is>
      </c>
      <c r="Q2292" s="26" t="inlineStr">
        <is>
          <t>FALSO</t>
        </is>
      </c>
      <c r="R2292" s="149" t="inlineStr">
        <is>
          <t>No esperado</t>
        </is>
      </c>
      <c r="S2292" s="149" t="inlineStr">
        <is>
          <t>Esperado</t>
        </is>
      </c>
      <c r="T2292" s="149" t="inlineStr">
        <is>
          <t>Dato Válido</t>
        </is>
      </c>
      <c r="U2292" s="149" t="n"/>
    </row>
    <row r="2293" ht="15.75" customHeight="1" s="412">
      <c r="A2293" s="5" t="n">
        <v>942</v>
      </c>
      <c r="B2293" s="252" t="n">
        <v>288</v>
      </c>
      <c r="C2293" s="201" t="n">
        <v>388</v>
      </c>
      <c r="D2293" s="201" t="n">
        <v>3</v>
      </c>
      <c r="E2293" s="8" t="n">
        <v>43521</v>
      </c>
      <c r="F2293" s="201" t="n">
        <v>5225</v>
      </c>
      <c r="G2293" s="201" t="n">
        <v>8226</v>
      </c>
      <c r="H2293" s="201" t="n">
        <v>7507</v>
      </c>
      <c r="I2293" s="201" t="n"/>
      <c r="J2293" s="9">
        <f>+(((G2293-F2293)-(H2293-F2293))/(H2293-F2293))*100</f>
        <v/>
      </c>
      <c r="K2293" s="33" t="n"/>
      <c r="L2293" s="33" t="n"/>
      <c r="M2293" s="13" t="n"/>
      <c r="O2293" s="295">
        <f>+(H2293-F2293)/10</f>
        <v/>
      </c>
      <c r="P2293" s="26" t="inlineStr">
        <is>
          <t>FALSO</t>
        </is>
      </c>
      <c r="Q2293" s="26" t="inlineStr">
        <is>
          <t>FALSO</t>
        </is>
      </c>
      <c r="R2293" s="149" t="inlineStr">
        <is>
          <t>Esperado</t>
        </is>
      </c>
      <c r="S2293" s="149" t="inlineStr">
        <is>
          <t>Esperado</t>
        </is>
      </c>
      <c r="T2293" s="149" t="inlineStr">
        <is>
          <t>Dato Válido</t>
        </is>
      </c>
      <c r="U2293" s="149" t="n"/>
    </row>
    <row r="2294" ht="15.75" customHeight="1" s="412">
      <c r="A2294" s="5" t="n">
        <v>1591</v>
      </c>
      <c r="B2294" s="252" t="n">
        <v>287</v>
      </c>
      <c r="C2294" s="201" t="n">
        <v>388</v>
      </c>
      <c r="D2294" s="201" t="n">
        <v>5</v>
      </c>
      <c r="E2294" s="8" t="n">
        <v>43531</v>
      </c>
      <c r="F2294" s="201" t="n">
        <v>5246</v>
      </c>
      <c r="G2294" s="201" t="n">
        <v>8696</v>
      </c>
      <c r="H2294" s="201" t="n">
        <v>7929</v>
      </c>
      <c r="I2294" s="201" t="n">
        <v>6</v>
      </c>
      <c r="J2294" s="9">
        <f>+(((G2294-F2294)-(H2294-F2294))/(H2294-F2294))*100</f>
        <v/>
      </c>
      <c r="K2294" s="33">
        <f>AVERAGE(J2294:J2295)</f>
        <v/>
      </c>
      <c r="L2294" s="33">
        <f>_xlfn.STDEV.S(J2294,J2295)</f>
        <v/>
      </c>
      <c r="M2294" s="13" t="n"/>
      <c r="O2294" s="295">
        <f>+(H2294-F2294)/10</f>
        <v/>
      </c>
      <c r="P2294" s="26" t="inlineStr">
        <is>
          <t>FALSO</t>
        </is>
      </c>
      <c r="Q2294" s="26" t="inlineStr">
        <is>
          <t>FALSO</t>
        </is>
      </c>
      <c r="R2294" s="149" t="inlineStr">
        <is>
          <t>Esperado</t>
        </is>
      </c>
      <c r="S2294" s="149" t="inlineStr">
        <is>
          <t>Esperado</t>
        </is>
      </c>
      <c r="T2294" s="149" t="inlineStr">
        <is>
          <t>Dato Válido</t>
        </is>
      </c>
      <c r="U2294" s="149" t="n"/>
    </row>
    <row r="2295" ht="15.75" customHeight="1" s="412">
      <c r="A2295" s="5" t="n">
        <v>1592</v>
      </c>
      <c r="B2295" s="252" t="n">
        <v>288</v>
      </c>
      <c r="C2295" s="201" t="n">
        <v>388</v>
      </c>
      <c r="D2295" s="201" t="n">
        <v>5</v>
      </c>
      <c r="E2295" s="8" t="n">
        <v>43531</v>
      </c>
      <c r="F2295" s="201" t="n">
        <v>5225</v>
      </c>
      <c r="G2295" s="201" t="n">
        <v>8513</v>
      </c>
      <c r="H2295" s="201" t="n">
        <v>7820</v>
      </c>
      <c r="I2295" s="201" t="n"/>
      <c r="J2295" s="9">
        <f>+(((G2295-F2295)-(H2295-F2295))/(H2295-F2295))*100</f>
        <v/>
      </c>
      <c r="K2295" s="13" t="n"/>
      <c r="L2295" s="13" t="n"/>
      <c r="M2295" s="13" t="n"/>
      <c r="O2295" s="295">
        <f>+(H2295-F2295)/10</f>
        <v/>
      </c>
      <c r="P2295" s="26" t="inlineStr">
        <is>
          <t>FALSO</t>
        </is>
      </c>
      <c r="Q2295" s="26" t="inlineStr">
        <is>
          <t>FALSO</t>
        </is>
      </c>
      <c r="R2295" s="149" t="inlineStr">
        <is>
          <t>No esperado</t>
        </is>
      </c>
      <c r="S2295" s="149" t="inlineStr">
        <is>
          <t>Esperado</t>
        </is>
      </c>
      <c r="T2295" s="149" t="inlineStr">
        <is>
          <t>Dato Válido</t>
        </is>
      </c>
      <c r="U2295" s="149" t="n"/>
    </row>
    <row r="2296" ht="15.75" customHeight="1" s="412">
      <c r="A2296" s="15" t="n">
        <v>2357</v>
      </c>
      <c r="B2296" s="16" t="n">
        <v>127</v>
      </c>
      <c r="C2296" s="17" t="n">
        <v>388</v>
      </c>
      <c r="D2296" s="17" t="n">
        <v>8</v>
      </c>
      <c r="E2296" s="18" t="n">
        <v>43550</v>
      </c>
      <c r="F2296" s="19" t="n">
        <v>5247</v>
      </c>
      <c r="G2296" s="17" t="n">
        <v>7836</v>
      </c>
      <c r="H2296" s="17" t="n">
        <v>7466</v>
      </c>
      <c r="I2296" s="201" t="n"/>
      <c r="J2296" s="9">
        <f>+(((G2296-F2296)-(H2296-F2296))/(H2296-F2296))*100</f>
        <v/>
      </c>
      <c r="K2296" s="33">
        <f>AVERAGE(J2296:J2297)</f>
        <v/>
      </c>
      <c r="L2296" s="33">
        <f>_xlfn.STDEV.S(J2296,J2297)</f>
        <v/>
      </c>
      <c r="M2296" s="13" t="n"/>
      <c r="O2296" s="295">
        <f>+(H2296-F2296)/10</f>
        <v/>
      </c>
      <c r="P2296" s="26" t="inlineStr">
        <is>
          <t>FALSO</t>
        </is>
      </c>
      <c r="Q2296" s="26" t="inlineStr">
        <is>
          <t>FALSO</t>
        </is>
      </c>
      <c r="R2296" s="149" t="inlineStr">
        <is>
          <t>No esperado</t>
        </is>
      </c>
      <c r="S2296" s="149" t="inlineStr">
        <is>
          <t>Esperado</t>
        </is>
      </c>
      <c r="T2296" s="149" t="inlineStr">
        <is>
          <t>Dato Válido</t>
        </is>
      </c>
      <c r="U2296" s="149" t="n"/>
    </row>
    <row r="2297" ht="15.75" customHeight="1" s="412">
      <c r="A2297" s="15" t="n">
        <v>2358</v>
      </c>
      <c r="B2297" s="16" t="n">
        <v>128</v>
      </c>
      <c r="C2297" s="17" t="n">
        <v>388</v>
      </c>
      <c r="D2297" s="17" t="n">
        <v>8</v>
      </c>
      <c r="E2297" s="18" t="n">
        <v>43550</v>
      </c>
      <c r="F2297" s="19" t="n">
        <v>5213</v>
      </c>
      <c r="G2297" s="17" t="n">
        <v>7506</v>
      </c>
      <c r="H2297" s="17" t="n">
        <v>7187</v>
      </c>
      <c r="I2297" s="201" t="n"/>
      <c r="J2297" s="9">
        <f>+(((G2297-F2297)-(H2297-F2297))/(H2297-F2297))*100</f>
        <v/>
      </c>
      <c r="K2297" s="13" t="n"/>
      <c r="L2297" s="13" t="n"/>
      <c r="M2297" s="13" t="n"/>
      <c r="O2297" s="295">
        <f>+(H2297-F2297)/10</f>
        <v/>
      </c>
      <c r="P2297" s="26" t="inlineStr">
        <is>
          <t>FALSO</t>
        </is>
      </c>
      <c r="Q2297" s="26" t="inlineStr">
        <is>
          <t>FALSO</t>
        </is>
      </c>
      <c r="R2297" s="149" t="inlineStr">
        <is>
          <t>No esperado</t>
        </is>
      </c>
      <c r="S2297" s="149" t="inlineStr">
        <is>
          <t>Esperado</t>
        </is>
      </c>
      <c r="T2297" s="149" t="inlineStr">
        <is>
          <t>Dato Válido</t>
        </is>
      </c>
      <c r="U2297" s="149" t="n"/>
    </row>
    <row r="2298" ht="15.75" customHeight="1" s="412">
      <c r="A2298" s="15" t="n">
        <v>2787</v>
      </c>
      <c r="B2298" s="16" t="n">
        <v>159</v>
      </c>
      <c r="C2298" s="17" t="n">
        <v>388</v>
      </c>
      <c r="D2298" s="17" t="n">
        <v>10</v>
      </c>
      <c r="E2298" s="18" t="n">
        <v>43564</v>
      </c>
      <c r="F2298" s="19" t="n">
        <v>5300</v>
      </c>
      <c r="G2298" s="17" t="n">
        <v>7713</v>
      </c>
      <c r="H2298" s="17" t="n">
        <v>7395</v>
      </c>
      <c r="I2298" s="17" t="n"/>
      <c r="J2298" s="9">
        <f>+(((G2298-F2298)-(H2298-F2298))/(H2298-F2298))*100</f>
        <v/>
      </c>
      <c r="K2298" s="33">
        <f>AVERAGE(J2298:J2299)</f>
        <v/>
      </c>
      <c r="L2298" s="33">
        <f>_xlfn.STDEV.S(J2298,J2299)</f>
        <v/>
      </c>
      <c r="M2298" s="13">
        <f>(K2296-K2298)/14</f>
        <v/>
      </c>
      <c r="N2298" s="295">
        <f>(K2290-K2298)/50</f>
        <v/>
      </c>
      <c r="O2298" s="295">
        <f>+(H2298-F2298)/10</f>
        <v/>
      </c>
      <c r="P2298" s="26" t="inlineStr">
        <is>
          <t>FALSO</t>
        </is>
      </c>
      <c r="Q2298" s="26" t="inlineStr">
        <is>
          <t>VERDADERO</t>
        </is>
      </c>
      <c r="R2298" s="149" t="inlineStr">
        <is>
          <t>Esperado</t>
        </is>
      </c>
      <c r="S2298" s="149" t="inlineStr">
        <is>
          <t>Esperado</t>
        </is>
      </c>
      <c r="T2298" s="149" t="inlineStr">
        <is>
          <t>Dato Válido</t>
        </is>
      </c>
      <c r="U2298" s="149" t="n"/>
    </row>
    <row r="2299" ht="15.75" customHeight="1" s="412">
      <c r="A2299" s="15" t="n">
        <v>2788</v>
      </c>
      <c r="B2299" s="16" t="n">
        <v>160</v>
      </c>
      <c r="C2299" s="17" t="n">
        <v>388</v>
      </c>
      <c r="D2299" s="17" t="n">
        <v>10</v>
      </c>
      <c r="E2299" s="18" t="n">
        <v>43564</v>
      </c>
      <c r="F2299" s="19" t="n">
        <v>5234</v>
      </c>
      <c r="G2299" s="17" t="n">
        <v>7583</v>
      </c>
      <c r="H2299" s="17" t="n">
        <v>7273</v>
      </c>
      <c r="I2299" s="17" t="n"/>
      <c r="J2299" s="9">
        <f>+(((G2299-F2299)-(H2299-F2299))/(H2299-F2299))*100</f>
        <v/>
      </c>
      <c r="K2299" s="13" t="n"/>
      <c r="L2299" s="13" t="n"/>
      <c r="M2299" s="13" t="n"/>
      <c r="O2299" s="295">
        <f>+(H2299-F2299)/10</f>
        <v/>
      </c>
      <c r="P2299" s="26" t="inlineStr">
        <is>
          <t>FALSO</t>
        </is>
      </c>
      <c r="Q2299" s="26" t="inlineStr">
        <is>
          <t>FALSO</t>
        </is>
      </c>
      <c r="R2299" s="149" t="inlineStr">
        <is>
          <t>No esperado</t>
        </is>
      </c>
      <c r="S2299" s="149" t="inlineStr">
        <is>
          <t>Esperado</t>
        </is>
      </c>
      <c r="T2299" s="149" t="inlineStr">
        <is>
          <t>Dato Válido</t>
        </is>
      </c>
      <c r="U2299" s="149" t="n"/>
    </row>
    <row r="2300" ht="15.75" customHeight="1" s="412">
      <c r="A2300" s="5" t="n">
        <v>289</v>
      </c>
      <c r="B2300" s="252" t="n">
        <v>289</v>
      </c>
      <c r="C2300" s="246" t="n">
        <v>389</v>
      </c>
      <c r="D2300" s="246" t="n">
        <v>1</v>
      </c>
      <c r="E2300" s="46" t="n">
        <v>43514</v>
      </c>
      <c r="F2300" s="246" t="n">
        <v>5296</v>
      </c>
      <c r="G2300" s="246" t="n">
        <v>6486</v>
      </c>
      <c r="H2300" s="246" t="n">
        <v>6244</v>
      </c>
      <c r="I2300" s="246" t="n">
        <v>9</v>
      </c>
      <c r="J2300" s="47">
        <f>+(((G2300-F2300)-(H2300-F2300))/(H2300-F2300))*100</f>
        <v/>
      </c>
      <c r="K2300" s="51">
        <f>AVERAGE(J2300:J2301)</f>
        <v/>
      </c>
      <c r="L2300" s="51">
        <f>_xlfn.STDEV.S(J2300,J2301)</f>
        <v/>
      </c>
      <c r="M2300" s="50" t="n">
        <v>1</v>
      </c>
      <c r="O2300" s="295">
        <f>+(H2300-F2300)/10</f>
        <v/>
      </c>
      <c r="P2300" s="26" t="inlineStr">
        <is>
          <t>FALSO</t>
        </is>
      </c>
      <c r="Q2300" s="26" t="inlineStr">
        <is>
          <t>FALSO</t>
        </is>
      </c>
      <c r="R2300" s="149" t="inlineStr">
        <is>
          <t>Esperado</t>
        </is>
      </c>
      <c r="S2300" s="149" t="inlineStr">
        <is>
          <t>No Esperado</t>
        </is>
      </c>
      <c r="T2300" s="149" t="inlineStr">
        <is>
          <t>Se descarta</t>
        </is>
      </c>
      <c r="U2300" s="149" t="n"/>
    </row>
    <row r="2301" ht="15.75" customHeight="1" s="412">
      <c r="A2301" s="5" t="n">
        <v>290</v>
      </c>
      <c r="B2301" s="252" t="n">
        <v>290</v>
      </c>
      <c r="C2301" s="246" t="n">
        <v>389</v>
      </c>
      <c r="D2301" s="246" t="n">
        <v>1</v>
      </c>
      <c r="E2301" s="46" t="n">
        <v>43514</v>
      </c>
      <c r="F2301" s="246" t="n">
        <v>5255</v>
      </c>
      <c r="G2301" s="246" t="n">
        <v>6429</v>
      </c>
      <c r="H2301" s="246" t="n">
        <v>6213</v>
      </c>
      <c r="I2301" s="246" t="n"/>
      <c r="J2301" s="47">
        <f>+(((G2301-F2301)-(H2301-F2301))/(H2301-F2301))*100</f>
        <v/>
      </c>
      <c r="K2301" s="51" t="n"/>
      <c r="L2301" s="51" t="n"/>
      <c r="M2301" s="50" t="n"/>
      <c r="O2301" s="295">
        <f>+(H2301-F2301)/10</f>
        <v/>
      </c>
      <c r="P2301" s="26" t="inlineStr">
        <is>
          <t>FALSO</t>
        </is>
      </c>
      <c r="Q2301" s="26" t="inlineStr">
        <is>
          <t>FALSO</t>
        </is>
      </c>
      <c r="R2301" s="149" t="inlineStr">
        <is>
          <t>Esperado</t>
        </is>
      </c>
      <c r="S2301" s="149" t="inlineStr">
        <is>
          <t>No Esperado</t>
        </is>
      </c>
      <c r="T2301" s="149" t="inlineStr">
        <is>
          <t>Se descarta</t>
        </is>
      </c>
      <c r="U2301" s="149" t="n"/>
    </row>
    <row r="2302" ht="15.75" customHeight="1" s="412">
      <c r="A2302" s="5" t="n">
        <v>943</v>
      </c>
      <c r="B2302" s="252" t="n">
        <v>289</v>
      </c>
      <c r="C2302" s="246" t="n">
        <v>389</v>
      </c>
      <c r="D2302" s="246" t="n">
        <v>3</v>
      </c>
      <c r="E2302" s="46" t="n">
        <v>43521</v>
      </c>
      <c r="F2302" s="246" t="n">
        <v>5296</v>
      </c>
      <c r="G2302" s="246" t="n">
        <v>6449</v>
      </c>
      <c r="H2302" s="246" t="n">
        <v>6271</v>
      </c>
      <c r="I2302" s="246" t="n">
        <v>9</v>
      </c>
      <c r="J2302" s="47">
        <f>+(((G2302-F2302)-(H2302-F2302))/(H2302-F2302))*100</f>
        <v/>
      </c>
      <c r="K2302" s="51">
        <f>AVERAGE(J2302:J2303)</f>
        <v/>
      </c>
      <c r="L2302" s="51">
        <f>_xlfn.STDEV.S(J2302,J2303)</f>
        <v/>
      </c>
      <c r="M2302" s="50" t="n"/>
      <c r="O2302" s="295">
        <f>+(H2302-F2302)/10</f>
        <v/>
      </c>
      <c r="P2302" s="26" t="inlineStr">
        <is>
          <t>FALSO</t>
        </is>
      </c>
      <c r="Q2302" s="26" t="inlineStr">
        <is>
          <t>FALSO</t>
        </is>
      </c>
      <c r="R2302" s="149" t="inlineStr">
        <is>
          <t>No Esperado</t>
        </is>
      </c>
      <c r="S2302" s="149" t="inlineStr">
        <is>
          <t>No Esperado</t>
        </is>
      </c>
      <c r="T2302" s="149" t="inlineStr">
        <is>
          <t>Se descarta</t>
        </is>
      </c>
      <c r="U2302" s="149" t="n"/>
    </row>
    <row r="2303" ht="15.75" customHeight="1" s="412">
      <c r="A2303" s="5" t="n">
        <v>944</v>
      </c>
      <c r="B2303" s="252" t="n">
        <v>290</v>
      </c>
      <c r="C2303" s="246" t="n">
        <v>389</v>
      </c>
      <c r="D2303" s="246" t="n">
        <v>3</v>
      </c>
      <c r="E2303" s="46" t="n">
        <v>43521</v>
      </c>
      <c r="F2303" s="246" t="n">
        <v>5255</v>
      </c>
      <c r="G2303" s="246" t="n">
        <v>6415</v>
      </c>
      <c r="H2303" s="246" t="n">
        <v>6243</v>
      </c>
      <c r="I2303" s="246" t="n"/>
      <c r="J2303" s="47">
        <f>+(((G2303-F2303)-(H2303-F2303))/(H2303-F2303))*100</f>
        <v/>
      </c>
      <c r="K2303" s="50" t="n"/>
      <c r="L2303" s="50" t="n"/>
      <c r="M2303" s="50" t="n"/>
      <c r="O2303" s="295">
        <f>+(H2303-F2303)/10</f>
        <v/>
      </c>
      <c r="P2303" s="26" t="inlineStr">
        <is>
          <t>FALSO</t>
        </is>
      </c>
      <c r="Q2303" s="26" t="inlineStr">
        <is>
          <t>FALSO</t>
        </is>
      </c>
      <c r="R2303" s="149" t="inlineStr">
        <is>
          <t>No Esperado</t>
        </is>
      </c>
      <c r="S2303" s="149" t="inlineStr">
        <is>
          <t>No Esperado</t>
        </is>
      </c>
      <c r="T2303" s="149" t="inlineStr">
        <is>
          <t>Se descarta</t>
        </is>
      </c>
      <c r="U2303" s="149" t="n"/>
    </row>
    <row r="2304" ht="15.75" customHeight="1" s="412">
      <c r="A2304" s="5" t="n">
        <v>1593</v>
      </c>
      <c r="B2304" s="252" t="n">
        <v>289</v>
      </c>
      <c r="C2304" s="246" t="n">
        <v>389</v>
      </c>
      <c r="D2304" s="246" t="n">
        <v>5</v>
      </c>
      <c r="E2304" s="46" t="n">
        <v>43531</v>
      </c>
      <c r="F2304" s="246" t="n">
        <v>5296</v>
      </c>
      <c r="G2304" s="246" t="n">
        <v>7176</v>
      </c>
      <c r="H2304" s="246" t="n">
        <v>6844</v>
      </c>
      <c r="I2304" s="246" t="n">
        <v>8</v>
      </c>
      <c r="J2304" s="47">
        <f>+(((G2304-F2304)-(H2304-F2304))/(H2304-F2304))*100</f>
        <v/>
      </c>
      <c r="K2304" s="51">
        <f>AVERAGE(J2304:J2305)</f>
        <v/>
      </c>
      <c r="L2304" s="51">
        <f>_xlfn.STDEV.S(J2304,J2305)</f>
        <v/>
      </c>
      <c r="M2304" s="50" t="n"/>
      <c r="O2304" s="295">
        <f>+(H2304-F2304)/10</f>
        <v/>
      </c>
      <c r="P2304" s="26" t="inlineStr">
        <is>
          <t>FALSO</t>
        </is>
      </c>
      <c r="Q2304" s="26" t="inlineStr">
        <is>
          <t>FALSO</t>
        </is>
      </c>
      <c r="R2304" s="149" t="inlineStr">
        <is>
          <t>Esperado</t>
        </is>
      </c>
      <c r="S2304" s="149" t="inlineStr">
        <is>
          <t>No Esperado</t>
        </is>
      </c>
      <c r="T2304" s="149" t="inlineStr">
        <is>
          <t>Se descarta</t>
        </is>
      </c>
      <c r="U2304" s="149" t="n"/>
    </row>
    <row r="2305" ht="15.75" customHeight="1" s="412">
      <c r="A2305" s="5" t="n">
        <v>1594</v>
      </c>
      <c r="B2305" s="252" t="n">
        <v>290</v>
      </c>
      <c r="C2305" s="246" t="n">
        <v>389</v>
      </c>
      <c r="D2305" s="246" t="n">
        <v>5</v>
      </c>
      <c r="E2305" s="46" t="n">
        <v>43531</v>
      </c>
      <c r="F2305" s="246" t="n">
        <v>5255</v>
      </c>
      <c r="G2305" s="246" t="n">
        <v>7047</v>
      </c>
      <c r="H2305" s="246" t="n">
        <v>6746</v>
      </c>
      <c r="I2305" s="246" t="n"/>
      <c r="J2305" s="47">
        <f>+(((G2305-F2305)-(H2305-F2305))/(H2305-F2305))*100</f>
        <v/>
      </c>
      <c r="K2305" s="51" t="n"/>
      <c r="L2305" s="51" t="n"/>
      <c r="M2305" s="50" t="n"/>
      <c r="O2305" s="295">
        <f>+(H2305-F2305)/10</f>
        <v/>
      </c>
      <c r="P2305" s="26" t="inlineStr">
        <is>
          <t>FALSO</t>
        </is>
      </c>
      <c r="Q2305" s="26" t="inlineStr">
        <is>
          <t>FALSO</t>
        </is>
      </c>
      <c r="R2305" s="149" t="inlineStr">
        <is>
          <t>Esperado</t>
        </is>
      </c>
      <c r="S2305" s="149" t="inlineStr">
        <is>
          <t>No Esperado</t>
        </is>
      </c>
      <c r="T2305" s="149" t="inlineStr">
        <is>
          <t>Se descarta</t>
        </is>
      </c>
      <c r="U2305" s="149" t="n"/>
    </row>
    <row r="2306" ht="15.75" customHeight="1" s="412">
      <c r="A2306" s="15" t="n">
        <v>2163</v>
      </c>
      <c r="B2306" s="16" t="n">
        <v>209</v>
      </c>
      <c r="C2306" s="52" t="n">
        <v>389</v>
      </c>
      <c r="D2306" s="52" t="n">
        <v>7</v>
      </c>
      <c r="E2306" s="53" t="n">
        <v>43545</v>
      </c>
      <c r="F2306" s="54" t="n">
        <v>5228</v>
      </c>
      <c r="G2306" s="52" t="n">
        <v>6336</v>
      </c>
      <c r="H2306" s="52" t="n">
        <v>6190</v>
      </c>
      <c r="I2306" s="246" t="n"/>
      <c r="J2306" s="47">
        <f>+(((G2306-F2306)-(H2306-F2306))/(H2306-F2306))*100</f>
        <v/>
      </c>
      <c r="K2306" s="51">
        <f>AVERAGE(J2306:J2307)</f>
        <v/>
      </c>
      <c r="L2306" s="51">
        <f>_xlfn.STDEV.S(J2306,J2307)</f>
        <v/>
      </c>
      <c r="M2306" s="50">
        <f>(K2304-K2306)/14</f>
        <v/>
      </c>
      <c r="N2306" s="295">
        <f>(K2300-K2306)/31</f>
        <v/>
      </c>
      <c r="O2306" s="295">
        <f>+(H2306-F2306)/10</f>
        <v/>
      </c>
      <c r="P2306" s="26" t="inlineStr">
        <is>
          <t>FALSO</t>
        </is>
      </c>
      <c r="Q2306" s="26" t="inlineStr">
        <is>
          <t>VERDADERO</t>
        </is>
      </c>
      <c r="R2306" s="149" t="inlineStr">
        <is>
          <t>No Esperado</t>
        </is>
      </c>
      <c r="S2306" s="149" t="inlineStr">
        <is>
          <t>Esperado</t>
        </is>
      </c>
      <c r="T2306" s="149" t="inlineStr">
        <is>
          <t>Se descarta</t>
        </is>
      </c>
      <c r="U2306" s="149" t="n"/>
    </row>
    <row r="2307" ht="15.75" customHeight="1" s="412">
      <c r="A2307" s="15" t="n">
        <v>2164</v>
      </c>
      <c r="B2307" s="16" t="n">
        <v>210</v>
      </c>
      <c r="C2307" s="52" t="n">
        <v>389</v>
      </c>
      <c r="D2307" s="52" t="n">
        <v>7</v>
      </c>
      <c r="E2307" s="53" t="n">
        <v>43545</v>
      </c>
      <c r="F2307" s="54" t="n">
        <v>5223</v>
      </c>
      <c r="G2307" s="52" t="n">
        <v>6333</v>
      </c>
      <c r="H2307" s="52" t="n">
        <v>6191</v>
      </c>
      <c r="I2307" s="246" t="n"/>
      <c r="J2307" s="47">
        <f>+(((G2307-F2307)-(H2307-F2307))/(H2307-F2307))*100</f>
        <v/>
      </c>
      <c r="K2307" s="50" t="n"/>
      <c r="L2307" s="50" t="n"/>
      <c r="M2307" s="50" t="n"/>
      <c r="O2307" s="295">
        <f>+(H2307-F2307)/10</f>
        <v/>
      </c>
      <c r="P2307" s="26" t="inlineStr">
        <is>
          <t>FALSO</t>
        </is>
      </c>
      <c r="Q2307" s="26" t="inlineStr">
        <is>
          <t>FALSO</t>
        </is>
      </c>
      <c r="R2307" s="149" t="inlineStr">
        <is>
          <t>No Esperado</t>
        </is>
      </c>
      <c r="S2307" s="149" t="inlineStr">
        <is>
          <t>Esperado</t>
        </is>
      </c>
      <c r="T2307" s="149" t="inlineStr">
        <is>
          <t>Se descarta</t>
        </is>
      </c>
      <c r="U2307" s="149" t="n"/>
    </row>
    <row r="2308" ht="15.75" customHeight="1" s="412">
      <c r="A2308" s="5" t="n">
        <v>291</v>
      </c>
      <c r="B2308" s="252" t="n">
        <v>291</v>
      </c>
      <c r="C2308" s="201" t="n">
        <v>390</v>
      </c>
      <c r="D2308" s="201" t="n">
        <v>1</v>
      </c>
      <c r="E2308" s="8" t="n">
        <v>43514</v>
      </c>
      <c r="F2308" s="201" t="n">
        <v>5259</v>
      </c>
      <c r="G2308" s="201" t="n">
        <v>7086</v>
      </c>
      <c r="H2308" s="201" t="n">
        <v>6847</v>
      </c>
      <c r="I2308" s="201" t="n">
        <v>8</v>
      </c>
      <c r="J2308" s="9">
        <f>+(((G2308-F2308)-(H2308-F2308))/(H2308-F2308))*100</f>
        <v/>
      </c>
      <c r="K2308" s="33">
        <f>AVERAGE(J2308:J2309)</f>
        <v/>
      </c>
      <c r="L2308" s="33">
        <f>_xlfn.STDEV.S(J2308,J2309)</f>
        <v/>
      </c>
      <c r="M2308" s="13" t="n">
        <v>1</v>
      </c>
      <c r="O2308" s="295">
        <f>+(H2308-F2308)/10</f>
        <v/>
      </c>
      <c r="P2308" s="26" t="inlineStr">
        <is>
          <t>FALSO</t>
        </is>
      </c>
      <c r="Q2308" s="26" t="inlineStr">
        <is>
          <t>VERDADERO</t>
        </is>
      </c>
      <c r="R2308" s="149" t="inlineStr">
        <is>
          <t>Esperado</t>
        </is>
      </c>
      <c r="S2308" s="149" t="inlineStr">
        <is>
          <t>Esperado</t>
        </is>
      </c>
      <c r="T2308" s="149" t="inlineStr">
        <is>
          <t>Se descarta</t>
        </is>
      </c>
      <c r="U2308" s="149" t="n"/>
    </row>
    <row r="2309" ht="15.75" customHeight="1" s="412">
      <c r="A2309" s="5" t="n">
        <v>292</v>
      </c>
      <c r="B2309" s="252" t="n">
        <v>292</v>
      </c>
      <c r="C2309" s="201" t="n">
        <v>390</v>
      </c>
      <c r="D2309" s="201" t="n">
        <v>1</v>
      </c>
      <c r="E2309" s="8" t="n">
        <v>43514</v>
      </c>
      <c r="F2309" s="201" t="n">
        <v>5243</v>
      </c>
      <c r="G2309" s="201" t="n">
        <v>7052</v>
      </c>
      <c r="H2309" s="201" t="n">
        <v>6812</v>
      </c>
      <c r="I2309" s="201" t="n"/>
      <c r="J2309" s="9">
        <f>+(((G2309-F2309)-(H2309-F2309))/(H2309-F2309))*100</f>
        <v/>
      </c>
      <c r="K2309" s="13" t="n"/>
      <c r="L2309" s="13" t="n"/>
      <c r="M2309" s="13" t="n"/>
      <c r="O2309" s="295">
        <f>+(H2309-F2309)/10</f>
        <v/>
      </c>
      <c r="P2309" s="26" t="inlineStr">
        <is>
          <t>FALSO</t>
        </is>
      </c>
      <c r="Q2309" s="26" t="inlineStr">
        <is>
          <t>FALSO</t>
        </is>
      </c>
      <c r="R2309" s="149" t="inlineStr">
        <is>
          <t>Esperado</t>
        </is>
      </c>
      <c r="S2309" s="149" t="inlineStr">
        <is>
          <t>Esperado</t>
        </is>
      </c>
      <c r="T2309" s="149" t="inlineStr">
        <is>
          <t>Se descarta</t>
        </is>
      </c>
      <c r="U2309" s="149" t="n"/>
    </row>
    <row r="2310" ht="15.75" customHeight="1" s="412">
      <c r="A2310" s="5" t="n">
        <v>945</v>
      </c>
      <c r="B2310" s="252" t="n">
        <v>291</v>
      </c>
      <c r="C2310" s="201" t="n">
        <v>390</v>
      </c>
      <c r="D2310" s="201" t="n">
        <v>3</v>
      </c>
      <c r="E2310" s="8" t="n">
        <v>43521</v>
      </c>
      <c r="F2310" s="201" t="n">
        <v>5259</v>
      </c>
      <c r="G2310" s="201" t="n">
        <v>8379</v>
      </c>
      <c r="H2310" s="201" t="n">
        <v>7663</v>
      </c>
      <c r="I2310" s="201" t="n">
        <v>9</v>
      </c>
      <c r="J2310" s="9">
        <f>+(((G2310-F2310)-(H2310-F2310))/(H2310-F2310))*100</f>
        <v/>
      </c>
      <c r="K2310" s="33">
        <f>AVERAGE(J2310:J2311)</f>
        <v/>
      </c>
      <c r="L2310" s="33">
        <f>_xlfn.STDEV.S(J2310,J2311)</f>
        <v/>
      </c>
      <c r="M2310" s="13" t="n"/>
      <c r="O2310" s="295">
        <f>+(H2310-F2310)/10</f>
        <v/>
      </c>
      <c r="P2310" s="26" t="inlineStr">
        <is>
          <t>FALSO</t>
        </is>
      </c>
      <c r="Q2310" s="26" t="inlineStr">
        <is>
          <t>FALSO</t>
        </is>
      </c>
      <c r="R2310" s="149" t="inlineStr">
        <is>
          <t>Esperado</t>
        </is>
      </c>
      <c r="S2310" s="149" t="inlineStr">
        <is>
          <t>No esperado</t>
        </is>
      </c>
      <c r="T2310" s="149" t="inlineStr">
        <is>
          <t>Se descarta</t>
        </is>
      </c>
      <c r="U2310" s="149" t="n"/>
    </row>
    <row r="2311" ht="15.75" customHeight="1" s="412">
      <c r="A2311" s="5" t="n">
        <v>946</v>
      </c>
      <c r="B2311" s="252" t="n">
        <v>292</v>
      </c>
      <c r="C2311" s="201" t="n">
        <v>390</v>
      </c>
      <c r="D2311" s="201" t="n">
        <v>3</v>
      </c>
      <c r="E2311" s="8" t="n">
        <v>43521</v>
      </c>
      <c r="F2311" s="201" t="n">
        <v>5243</v>
      </c>
      <c r="G2311" s="201" t="n">
        <v>8486</v>
      </c>
      <c r="H2311" s="201" t="n">
        <v>7746</v>
      </c>
      <c r="I2311" s="201" t="n"/>
      <c r="J2311" s="9">
        <f>+(((G2311-F2311)-(H2311-F2311))/(H2311-F2311))*100</f>
        <v/>
      </c>
      <c r="K2311" s="33" t="n"/>
      <c r="L2311" s="33" t="n"/>
      <c r="M2311" s="13" t="n"/>
      <c r="O2311" s="295">
        <f>+(H2311-F2311)/10</f>
        <v/>
      </c>
      <c r="P2311" s="26" t="inlineStr">
        <is>
          <t>FALSO</t>
        </is>
      </c>
      <c r="Q2311" s="26" t="inlineStr">
        <is>
          <t>FALSO</t>
        </is>
      </c>
      <c r="R2311" s="149" t="inlineStr">
        <is>
          <t>Esperado</t>
        </is>
      </c>
      <c r="S2311" s="149" t="inlineStr">
        <is>
          <t>Esperado</t>
        </is>
      </c>
      <c r="T2311" s="149" t="inlineStr">
        <is>
          <t>Se descarta</t>
        </is>
      </c>
      <c r="U2311" s="149" t="n"/>
    </row>
    <row r="2312" ht="15.75" customHeight="1" s="412">
      <c r="A2312" s="5" t="n">
        <v>1595</v>
      </c>
      <c r="B2312" s="252" t="n">
        <v>291</v>
      </c>
      <c r="C2312" s="201" t="n">
        <v>390</v>
      </c>
      <c r="D2312" s="201" t="n">
        <v>5</v>
      </c>
      <c r="E2312" s="8" t="n">
        <v>43531</v>
      </c>
      <c r="F2312" s="201" t="n">
        <v>5259</v>
      </c>
      <c r="G2312" s="201" t="n">
        <v>7287</v>
      </c>
      <c r="H2312" s="201" t="n">
        <v>6911</v>
      </c>
      <c r="I2312" s="201" t="n">
        <v>8</v>
      </c>
      <c r="J2312" s="9">
        <f>+(((G2312-F2312)-(H2312-F2312))/(H2312-F2312))*100</f>
        <v/>
      </c>
      <c r="K2312" s="33">
        <f>AVERAGE(J2312:J2313)</f>
        <v/>
      </c>
      <c r="L2312" s="33">
        <f>_xlfn.STDEV.S(J2312,J2313)</f>
        <v/>
      </c>
      <c r="M2312" s="13" t="n"/>
      <c r="O2312" s="295">
        <f>+(H2312-F2312)/10</f>
        <v/>
      </c>
      <c r="P2312" s="26" t="inlineStr">
        <is>
          <t>FALSO</t>
        </is>
      </c>
      <c r="Q2312" s="26" t="inlineStr">
        <is>
          <t>FALSO</t>
        </is>
      </c>
      <c r="R2312" s="149" t="inlineStr">
        <is>
          <t>No esperado</t>
        </is>
      </c>
      <c r="S2312" s="149" t="inlineStr">
        <is>
          <t>Esperado</t>
        </is>
      </c>
      <c r="T2312" s="149" t="inlineStr">
        <is>
          <t>Se descarta</t>
        </is>
      </c>
      <c r="U2312" s="149" t="n"/>
    </row>
    <row r="2313" ht="15.75" customHeight="1" s="412">
      <c r="A2313" s="5" t="n">
        <v>1596</v>
      </c>
      <c r="B2313" s="252" t="n">
        <v>292</v>
      </c>
      <c r="C2313" s="201" t="n">
        <v>390</v>
      </c>
      <c r="D2313" s="201" t="n">
        <v>5</v>
      </c>
      <c r="E2313" s="8" t="n">
        <v>43531</v>
      </c>
      <c r="F2313" s="201" t="n">
        <v>5243</v>
      </c>
      <c r="G2313" s="201" t="n">
        <v>7232</v>
      </c>
      <c r="H2313" s="201" t="n">
        <v>6875</v>
      </c>
      <c r="I2313" s="201" t="n"/>
      <c r="J2313" s="9">
        <f>+(((G2313-F2313)-(H2313-F2313))/(H2313-F2313))*100</f>
        <v/>
      </c>
      <c r="K2313" s="13" t="n"/>
      <c r="L2313" s="13" t="n"/>
      <c r="M2313" s="13" t="n"/>
      <c r="O2313" s="295">
        <f>+(H2313-F2313)/10</f>
        <v/>
      </c>
      <c r="P2313" s="26" t="inlineStr">
        <is>
          <t>FALSO</t>
        </is>
      </c>
      <c r="Q2313" s="26" t="inlineStr">
        <is>
          <t>FALSO</t>
        </is>
      </c>
      <c r="R2313" s="149" t="inlineStr">
        <is>
          <t>Esperado</t>
        </is>
      </c>
      <c r="S2313" s="149" t="inlineStr">
        <is>
          <t>Esperado</t>
        </is>
      </c>
      <c r="T2313" s="149" t="inlineStr">
        <is>
          <t>Se descarta</t>
        </is>
      </c>
      <c r="U2313" s="149" t="n"/>
    </row>
    <row r="2314" ht="15.75" customHeight="1" s="412">
      <c r="A2314" s="15" t="n">
        <v>2165</v>
      </c>
      <c r="B2314" s="16" t="n">
        <v>211</v>
      </c>
      <c r="C2314" s="17" t="n">
        <v>390</v>
      </c>
      <c r="D2314" s="17" t="n">
        <v>7</v>
      </c>
      <c r="E2314" s="18" t="n">
        <v>43545</v>
      </c>
      <c r="F2314" s="19" t="n">
        <v>5194</v>
      </c>
      <c r="G2314" s="17" t="n">
        <v>6594</v>
      </c>
      <c r="H2314" s="17" t="n">
        <v>6406</v>
      </c>
      <c r="I2314" s="201" t="n"/>
      <c r="J2314" s="9">
        <f>+(((G2314-F2314)-(H2314-F2314))/(H2314-F2314))*100</f>
        <v/>
      </c>
      <c r="K2314" s="33">
        <f>AVERAGE(J2314:J2315)</f>
        <v/>
      </c>
      <c r="L2314" s="33">
        <f>_xlfn.STDEV.S(J2314,J2315)</f>
        <v/>
      </c>
      <c r="M2314" s="13">
        <f>(K2312-K2314)/14</f>
        <v/>
      </c>
      <c r="N2314" s="295">
        <f>(K2310-K2314)/24</f>
        <v/>
      </c>
      <c r="O2314" s="295">
        <f>+(H2314-F2314)/10</f>
        <v/>
      </c>
      <c r="P2314" s="26" t="inlineStr">
        <is>
          <t>FALSO</t>
        </is>
      </c>
      <c r="Q2314" s="26" t="inlineStr">
        <is>
          <t>FALSO</t>
        </is>
      </c>
      <c r="R2314" s="149" t="inlineStr">
        <is>
          <t>No esperado</t>
        </is>
      </c>
      <c r="S2314" s="149" t="inlineStr">
        <is>
          <t>Esperado</t>
        </is>
      </c>
      <c r="T2314" s="149" t="inlineStr">
        <is>
          <t>Se descarta</t>
        </is>
      </c>
      <c r="U2314" s="149" t="n"/>
    </row>
    <row r="2315" ht="15.75" customHeight="1" s="412">
      <c r="A2315" s="15" t="n">
        <v>2166</v>
      </c>
      <c r="B2315" s="16" t="n">
        <v>212</v>
      </c>
      <c r="C2315" s="17" t="n">
        <v>390</v>
      </c>
      <c r="D2315" s="17" t="n">
        <v>7</v>
      </c>
      <c r="E2315" s="18" t="n">
        <v>43545</v>
      </c>
      <c r="F2315" s="19" t="n">
        <v>5225</v>
      </c>
      <c r="G2315" s="17" t="n">
        <v>6690</v>
      </c>
      <c r="H2315" s="17" t="n">
        <v>6496</v>
      </c>
      <c r="I2315" s="201" t="n"/>
      <c r="J2315" s="9">
        <f>+(((G2315-F2315)-(H2315-F2315))/(H2315-F2315))*100</f>
        <v/>
      </c>
      <c r="K2315" s="13" t="n"/>
      <c r="L2315" s="13" t="n"/>
      <c r="M2315" s="13" t="n"/>
      <c r="O2315" s="295">
        <f>+(H2315-F2315)/10</f>
        <v/>
      </c>
      <c r="P2315" s="26" t="inlineStr">
        <is>
          <t>FALSO</t>
        </is>
      </c>
      <c r="Q2315" s="26" t="inlineStr">
        <is>
          <t>FALSO</t>
        </is>
      </c>
      <c r="R2315" s="149" t="inlineStr">
        <is>
          <t>Esperado</t>
        </is>
      </c>
      <c r="S2315" s="149" t="inlineStr">
        <is>
          <t>Esperado</t>
        </is>
      </c>
      <c r="T2315" s="149" t="inlineStr">
        <is>
          <t>Se descarta</t>
        </is>
      </c>
      <c r="U2315" s="149" t="n"/>
    </row>
    <row r="2316" ht="15.75" customHeight="1" s="412">
      <c r="A2316" s="5" t="n">
        <v>293</v>
      </c>
      <c r="B2316" s="252" t="n">
        <v>293</v>
      </c>
      <c r="C2316" s="246" t="n">
        <v>391</v>
      </c>
      <c r="D2316" s="246" t="n">
        <v>1</v>
      </c>
      <c r="E2316" s="46" t="n">
        <v>43514</v>
      </c>
      <c r="F2316" s="246" t="n">
        <v>5203</v>
      </c>
      <c r="G2316" s="246" t="n">
        <v>8376</v>
      </c>
      <c r="H2316" s="246" t="n">
        <v>7460</v>
      </c>
      <c r="I2316" s="246" t="n">
        <v>9</v>
      </c>
      <c r="J2316" s="47">
        <f>+(((G2316-F2316)-(H2316-F2316))/(H2316-F2316))*100</f>
        <v/>
      </c>
      <c r="K2316" s="51">
        <f>AVERAGE(J2316:J2317)</f>
        <v/>
      </c>
      <c r="L2316" s="51">
        <f>_xlfn.STDEV.S(J2316,J2317)</f>
        <v/>
      </c>
      <c r="M2316" s="50" t="n">
        <v>3</v>
      </c>
      <c r="O2316" s="295">
        <f>+(H2316-F2316)/10</f>
        <v/>
      </c>
      <c r="P2316" s="26" t="inlineStr">
        <is>
          <t>FALSO</t>
        </is>
      </c>
      <c r="Q2316" s="26" t="inlineStr">
        <is>
          <t>FALSO</t>
        </is>
      </c>
      <c r="R2316" s="149" t="inlineStr">
        <is>
          <t>Esperado</t>
        </is>
      </c>
      <c r="S2316" s="149" t="inlineStr">
        <is>
          <t>Esperado</t>
        </is>
      </c>
      <c r="T2316" s="149" t="inlineStr">
        <is>
          <t>Dato Válido</t>
        </is>
      </c>
      <c r="U2316" s="149" t="n"/>
    </row>
    <row r="2317" ht="15.75" customHeight="1" s="412">
      <c r="A2317" s="5" t="n">
        <v>294</v>
      </c>
      <c r="B2317" s="252" t="n">
        <v>294</v>
      </c>
      <c r="C2317" s="246" t="n">
        <v>391</v>
      </c>
      <c r="D2317" s="246" t="n">
        <v>1</v>
      </c>
      <c r="E2317" s="46" t="n">
        <v>43514</v>
      </c>
      <c r="F2317" s="246" t="n">
        <v>5223</v>
      </c>
      <c r="G2317" s="246" t="n">
        <v>8230</v>
      </c>
      <c r="H2317" s="246" t="n">
        <v>7378</v>
      </c>
      <c r="I2317" s="246" t="n"/>
      <c r="J2317" s="47">
        <f>+(((G2317-F2317)-(H2317-F2317))/(H2317-F2317))*100</f>
        <v/>
      </c>
      <c r="K2317" s="51" t="n"/>
      <c r="L2317" s="51" t="n"/>
      <c r="M2317" s="50" t="n"/>
      <c r="O2317" s="295">
        <f>+(H2317-F2317)/10</f>
        <v/>
      </c>
      <c r="P2317" s="26" t="inlineStr">
        <is>
          <t>FALSO</t>
        </is>
      </c>
      <c r="Q2317" s="26" t="inlineStr">
        <is>
          <t>FALSO</t>
        </is>
      </c>
      <c r="R2317" s="149" t="inlineStr">
        <is>
          <t>No esperado</t>
        </is>
      </c>
      <c r="S2317" s="149" t="inlineStr">
        <is>
          <t>Esperado</t>
        </is>
      </c>
      <c r="T2317" s="149" t="inlineStr">
        <is>
          <t>Dato Válido</t>
        </is>
      </c>
      <c r="U2317" s="149" t="n"/>
    </row>
    <row r="2318" ht="15.75" customHeight="1" s="412">
      <c r="A2318" s="5" t="n">
        <v>947</v>
      </c>
      <c r="B2318" s="252" t="n">
        <v>293</v>
      </c>
      <c r="C2318" s="246" t="n">
        <v>391</v>
      </c>
      <c r="D2318" s="246" t="n">
        <v>3</v>
      </c>
      <c r="E2318" s="46" t="n">
        <v>43521</v>
      </c>
      <c r="F2318" s="246" t="n">
        <v>5203</v>
      </c>
      <c r="G2318" s="246" t="n">
        <v>8672</v>
      </c>
      <c r="H2318" s="246" t="n">
        <v>7700</v>
      </c>
      <c r="I2318" s="246" t="n">
        <v>9</v>
      </c>
      <c r="J2318" s="47">
        <f>+(((G2318-F2318)-(H2318-F2318))/(H2318-F2318))*100</f>
        <v/>
      </c>
      <c r="K2318" s="51">
        <f>AVERAGE(J2318:J2319)</f>
        <v/>
      </c>
      <c r="L2318" s="51">
        <f>_xlfn.STDEV.S(J2318,J2319)</f>
        <v/>
      </c>
      <c r="M2318" s="50" t="n"/>
      <c r="O2318" s="295">
        <f>+(H2318-F2318)/10</f>
        <v/>
      </c>
      <c r="P2318" s="26" t="inlineStr">
        <is>
          <t>VERDADERO</t>
        </is>
      </c>
      <c r="Q2318" s="26" t="inlineStr">
        <is>
          <t>FALSO</t>
        </is>
      </c>
      <c r="R2318" s="149" t="inlineStr">
        <is>
          <t>Esperado</t>
        </is>
      </c>
      <c r="S2318" s="149" t="inlineStr">
        <is>
          <t>Esperado</t>
        </is>
      </c>
      <c r="T2318" s="149" t="inlineStr">
        <is>
          <t>Dato Válido</t>
        </is>
      </c>
      <c r="U2318" s="149" t="n"/>
    </row>
    <row r="2319" ht="15.75" customHeight="1" s="412">
      <c r="A2319" s="5" t="n">
        <v>948</v>
      </c>
      <c r="B2319" s="252" t="n">
        <v>294</v>
      </c>
      <c r="C2319" s="246" t="n">
        <v>391</v>
      </c>
      <c r="D2319" s="246" t="n">
        <v>3</v>
      </c>
      <c r="E2319" s="46" t="n">
        <v>43521</v>
      </c>
      <c r="F2319" s="246" t="n">
        <v>5223</v>
      </c>
      <c r="G2319" s="246" t="n">
        <v>8557</v>
      </c>
      <c r="H2319" s="246" t="n">
        <v>7635</v>
      </c>
      <c r="I2319" s="246" t="n"/>
      <c r="J2319" s="47">
        <f>+(((G2319-F2319)-(H2319-F2319))/(H2319-F2319))*100</f>
        <v/>
      </c>
      <c r="K2319" s="50" t="n"/>
      <c r="L2319" s="50" t="n"/>
      <c r="M2319" s="50" t="n"/>
      <c r="O2319" s="295">
        <f>+(H2319-F2319)/10</f>
        <v/>
      </c>
      <c r="P2319" s="26" t="inlineStr">
        <is>
          <t>FALSO</t>
        </is>
      </c>
      <c r="Q2319" s="26" t="inlineStr">
        <is>
          <t>FALSO</t>
        </is>
      </c>
      <c r="R2319" s="149" t="inlineStr">
        <is>
          <t>No esperado</t>
        </is>
      </c>
      <c r="S2319" s="149" t="inlineStr">
        <is>
          <t>Esperado</t>
        </is>
      </c>
      <c r="T2319" s="149" t="inlineStr">
        <is>
          <t>Dato Válido</t>
        </is>
      </c>
      <c r="U2319" s="149" t="n"/>
    </row>
    <row r="2320" ht="15.75" customHeight="1" s="412">
      <c r="A2320" s="5" t="n">
        <v>1597</v>
      </c>
      <c r="B2320" s="252" t="n">
        <v>293</v>
      </c>
      <c r="C2320" s="246" t="n">
        <v>391</v>
      </c>
      <c r="D2320" s="246" t="n">
        <v>5</v>
      </c>
      <c r="E2320" s="46" t="n">
        <v>43531</v>
      </c>
      <c r="F2320" s="246" t="n">
        <v>5203</v>
      </c>
      <c r="G2320" s="246" t="n">
        <v>8354</v>
      </c>
      <c r="H2320" s="246" t="n">
        <v>7564</v>
      </c>
      <c r="I2320" s="246" t="n">
        <v>9</v>
      </c>
      <c r="J2320" s="47">
        <f>+(((G2320-F2320)-(H2320-F2320))/(H2320-F2320))*100</f>
        <v/>
      </c>
      <c r="K2320" s="51">
        <f>AVERAGE(J2320:J2321)</f>
        <v/>
      </c>
      <c r="L2320" s="51">
        <f>_xlfn.STDEV.S(J2320,J2321)</f>
        <v/>
      </c>
      <c r="M2320" s="50" t="n"/>
      <c r="O2320" s="295">
        <f>+(H2320-F2320)/10</f>
        <v/>
      </c>
      <c r="P2320" s="26" t="inlineStr">
        <is>
          <t>FALSO</t>
        </is>
      </c>
      <c r="Q2320" s="26" t="inlineStr">
        <is>
          <t>FALSO</t>
        </is>
      </c>
      <c r="R2320" s="149" t="inlineStr">
        <is>
          <t>No esperado</t>
        </is>
      </c>
      <c r="S2320" s="149" t="inlineStr">
        <is>
          <t>Esperado</t>
        </is>
      </c>
      <c r="T2320" s="149" t="inlineStr">
        <is>
          <t>Dato Válido</t>
        </is>
      </c>
      <c r="U2320" s="149" t="n"/>
    </row>
    <row r="2321" ht="15.75" customHeight="1" s="412">
      <c r="A2321" s="5" t="n">
        <v>1598</v>
      </c>
      <c r="B2321" s="252" t="n">
        <v>294</v>
      </c>
      <c r="C2321" s="246" t="n">
        <v>391</v>
      </c>
      <c r="D2321" s="246" t="n">
        <v>5</v>
      </c>
      <c r="E2321" s="46" t="n">
        <v>43531</v>
      </c>
      <c r="F2321" s="246" t="n">
        <v>5223</v>
      </c>
      <c r="G2321" s="246" t="n">
        <v>8312</v>
      </c>
      <c r="H2321" s="246" t="n">
        <v>7569</v>
      </c>
      <c r="I2321" s="246" t="n"/>
      <c r="J2321" s="47">
        <f>+(((G2321-F2321)-(H2321-F2321))/(H2321-F2321))*100</f>
        <v/>
      </c>
      <c r="K2321" s="51" t="n"/>
      <c r="L2321" s="51" t="n"/>
      <c r="M2321" s="50" t="n"/>
      <c r="O2321" s="295">
        <f>+(H2321-F2321)/10</f>
        <v/>
      </c>
      <c r="P2321" s="26" t="inlineStr">
        <is>
          <t>FALSO</t>
        </is>
      </c>
      <c r="Q2321" s="26" t="inlineStr">
        <is>
          <t>FALSO</t>
        </is>
      </c>
      <c r="R2321" s="149" t="inlineStr">
        <is>
          <t>Esperado</t>
        </is>
      </c>
      <c r="S2321" s="149" t="inlineStr">
        <is>
          <t>Esperado</t>
        </is>
      </c>
      <c r="T2321" s="149" t="inlineStr">
        <is>
          <t>Dato Válido</t>
        </is>
      </c>
      <c r="U2321" s="149" t="n"/>
    </row>
    <row r="2322" ht="15.75" customHeight="1" s="412">
      <c r="A2322" s="15" t="n">
        <v>2557</v>
      </c>
      <c r="B2322" s="16" t="n">
        <v>145</v>
      </c>
      <c r="C2322" s="52" t="n">
        <v>391</v>
      </c>
      <c r="D2322" s="52" t="n">
        <v>9</v>
      </c>
      <c r="E2322" s="53" t="n">
        <v>43557</v>
      </c>
      <c r="F2322" s="54" t="n">
        <v>5181</v>
      </c>
      <c r="G2322" s="52" t="n">
        <v>7427</v>
      </c>
      <c r="H2322" s="52" t="n">
        <v>7097</v>
      </c>
      <c r="I2322" s="246" t="n"/>
      <c r="J2322" s="47">
        <f>+(((G2322-F2322)-(H2322-F2322))/(H2322-F2322))*100</f>
        <v/>
      </c>
      <c r="K2322" s="51">
        <f>AVERAGE(J2322:J2323)</f>
        <v/>
      </c>
      <c r="L2322" s="51">
        <f>_xlfn.STDEV.S(J2322,J2323)</f>
        <v/>
      </c>
      <c r="M2322" s="50" t="n"/>
      <c r="O2322" s="295">
        <f>+(H2322-F2322)/10</f>
        <v/>
      </c>
      <c r="P2322" s="26" t="inlineStr">
        <is>
          <t>FALSO</t>
        </is>
      </c>
      <c r="Q2322" s="26" t="inlineStr">
        <is>
          <t>FALSO</t>
        </is>
      </c>
      <c r="R2322" s="149" t="inlineStr">
        <is>
          <t>No esperado</t>
        </is>
      </c>
      <c r="S2322" s="149" t="inlineStr">
        <is>
          <t>Esperado</t>
        </is>
      </c>
      <c r="T2322" s="149" t="inlineStr">
        <is>
          <t>Dato Válido</t>
        </is>
      </c>
      <c r="U2322" s="149" t="n"/>
    </row>
    <row r="2323" ht="15.75" customHeight="1" s="412">
      <c r="A2323" s="15" t="n">
        <v>2558</v>
      </c>
      <c r="B2323" s="16" t="n">
        <v>146</v>
      </c>
      <c r="C2323" s="52" t="n">
        <v>391</v>
      </c>
      <c r="D2323" s="52" t="n">
        <v>9</v>
      </c>
      <c r="E2323" s="53" t="n">
        <v>43557</v>
      </c>
      <c r="F2323" s="54" t="n">
        <v>5179</v>
      </c>
      <c r="G2323" s="52" t="n">
        <v>7412</v>
      </c>
      <c r="H2323" s="52" t="n">
        <v>7084</v>
      </c>
      <c r="I2323" s="246" t="n"/>
      <c r="J2323" s="47">
        <f>+(((G2323-F2323)-(H2323-F2323))/(H2323-F2323))*100</f>
        <v/>
      </c>
      <c r="K2323" s="50" t="n"/>
      <c r="L2323" s="50" t="n"/>
      <c r="M2323" s="50" t="n"/>
      <c r="O2323" s="295">
        <f>+(H2323-F2323)/10</f>
        <v/>
      </c>
      <c r="P2323" s="26" t="inlineStr">
        <is>
          <t>FALSO</t>
        </is>
      </c>
      <c r="Q2323" s="26" t="inlineStr">
        <is>
          <t>FALSO</t>
        </is>
      </c>
      <c r="R2323" s="149" t="inlineStr">
        <is>
          <t>Esperado</t>
        </is>
      </c>
      <c r="S2323" s="149" t="inlineStr">
        <is>
          <t>Esperado</t>
        </is>
      </c>
      <c r="T2323" s="149" t="inlineStr">
        <is>
          <t>Dato Válido</t>
        </is>
      </c>
      <c r="U2323" s="149" t="n"/>
    </row>
    <row r="2324" ht="15.75" customHeight="1" s="412">
      <c r="A2324" s="15" t="n">
        <v>3207</v>
      </c>
      <c r="B2324" s="16" t="n">
        <v>147</v>
      </c>
      <c r="C2324" s="52" t="n">
        <v>391</v>
      </c>
      <c r="D2324" s="52" t="n">
        <v>12</v>
      </c>
      <c r="E2324" s="53" t="n">
        <v>43577</v>
      </c>
      <c r="F2324" s="54" t="n">
        <v>5265</v>
      </c>
      <c r="G2324" s="52" t="n">
        <v>7965</v>
      </c>
      <c r="H2324" s="52" t="n">
        <v>7620</v>
      </c>
      <c r="I2324" s="52" t="n"/>
      <c r="J2324" s="47">
        <f>+(((G2324-F2324)-(H2324-F2324))/(H2324-F2324))*100</f>
        <v/>
      </c>
      <c r="K2324" s="51">
        <f>AVERAGE(J2324:J2325)</f>
        <v/>
      </c>
      <c r="L2324" s="51">
        <f>_xlfn.STDEV.S(J2324,J2325)</f>
        <v/>
      </c>
      <c r="M2324" s="50">
        <f>(K2322-K2324)/20</f>
        <v/>
      </c>
      <c r="N2324" s="295">
        <f>(K2318-K2324)/56</f>
        <v/>
      </c>
      <c r="O2324" s="295">
        <f>+(H2324-F2324)/10</f>
        <v/>
      </c>
      <c r="P2324" s="26" t="inlineStr">
        <is>
          <t>FALSO</t>
        </is>
      </c>
      <c r="Q2324" s="26" t="inlineStr">
        <is>
          <t>VERDADERO</t>
        </is>
      </c>
      <c r="R2324" s="149" t="inlineStr">
        <is>
          <t>Esperado</t>
        </is>
      </c>
      <c r="S2324" s="149" t="inlineStr">
        <is>
          <t>Esperado</t>
        </is>
      </c>
      <c r="T2324" s="149" t="inlineStr">
        <is>
          <t>Dato Válido</t>
        </is>
      </c>
      <c r="U2324" s="149" t="n"/>
    </row>
    <row r="2325" ht="15.75" customHeight="1" s="412">
      <c r="A2325" s="15" t="n">
        <v>3208</v>
      </c>
      <c r="B2325" s="16" t="n">
        <v>148</v>
      </c>
      <c r="C2325" s="52" t="n">
        <v>391</v>
      </c>
      <c r="D2325" s="52" t="n">
        <v>12</v>
      </c>
      <c r="E2325" s="53" t="n">
        <v>43577</v>
      </c>
      <c r="F2325" s="54" t="n">
        <v>5186</v>
      </c>
      <c r="G2325" s="52" t="n">
        <v>8062</v>
      </c>
      <c r="H2325" s="52" t="n">
        <v>7686</v>
      </c>
      <c r="I2325" s="52" t="n"/>
      <c r="J2325" s="47">
        <f>+(((G2325-F2325)-(H2325-F2325))/(H2325-F2325))*100</f>
        <v/>
      </c>
      <c r="K2325" s="50" t="n"/>
      <c r="L2325" s="50" t="n"/>
      <c r="M2325" s="50" t="n"/>
      <c r="O2325" s="295">
        <f>+(H2325-F2325)/10</f>
        <v/>
      </c>
      <c r="P2325" s="26" t="inlineStr">
        <is>
          <t>FALSO</t>
        </is>
      </c>
      <c r="Q2325" s="26" t="inlineStr">
        <is>
          <t>FALSO</t>
        </is>
      </c>
      <c r="R2325" s="149" t="inlineStr">
        <is>
          <t>Esperado</t>
        </is>
      </c>
      <c r="S2325" s="149" t="inlineStr">
        <is>
          <t>Esperado</t>
        </is>
      </c>
      <c r="T2325" s="149" t="inlineStr">
        <is>
          <t>Dato Válido</t>
        </is>
      </c>
      <c r="U2325" s="149" t="n"/>
    </row>
    <row r="2326" ht="15.75" customHeight="1" s="412">
      <c r="A2326" s="5" t="n">
        <v>595</v>
      </c>
      <c r="B2326" s="252" t="n">
        <v>245</v>
      </c>
      <c r="C2326" s="255" t="n">
        <v>392</v>
      </c>
      <c r="D2326" s="255" t="n">
        <v>2</v>
      </c>
      <c r="E2326" s="58" t="n">
        <v>43517</v>
      </c>
      <c r="F2326" s="255" t="n">
        <v>5235</v>
      </c>
      <c r="G2326" s="255" t="n">
        <v>8378</v>
      </c>
      <c r="H2326" s="255" t="n">
        <v>7695</v>
      </c>
      <c r="I2326" s="255" t="n">
        <v>9</v>
      </c>
      <c r="J2326" s="59">
        <f>+(((G2326-F2326)-(H2326-F2326))/(H2326-F2326))*100</f>
        <v/>
      </c>
      <c r="K2326" s="34">
        <f>AVERAGE(J2326:J2327)</f>
        <v/>
      </c>
      <c r="L2326" s="34">
        <f>_xlfn.STDEV.S(J2326,J2327)</f>
        <v/>
      </c>
      <c r="M2326" s="35" t="n">
        <v>1</v>
      </c>
      <c r="O2326" s="295">
        <f>+(H2326-F2326)/10</f>
        <v/>
      </c>
      <c r="P2326" s="26" t="inlineStr">
        <is>
          <t>FALSO</t>
        </is>
      </c>
      <c r="Q2326" s="26" t="inlineStr">
        <is>
          <t>FALSO</t>
        </is>
      </c>
      <c r="R2326" s="149" t="inlineStr">
        <is>
          <t>Esperado</t>
        </is>
      </c>
      <c r="S2326" s="149" t="inlineStr">
        <is>
          <t>Esperado</t>
        </is>
      </c>
      <c r="T2326" s="149" t="inlineStr">
        <is>
          <t>Se descarta</t>
        </is>
      </c>
      <c r="U2326" s="149" t="n"/>
    </row>
    <row r="2327" ht="15.75" customHeight="1" s="412">
      <c r="A2327" s="5" t="n">
        <v>596</v>
      </c>
      <c r="B2327" s="252" t="n">
        <v>246</v>
      </c>
      <c r="C2327" s="255" t="n">
        <v>392</v>
      </c>
      <c r="D2327" s="255" t="n">
        <v>2</v>
      </c>
      <c r="E2327" s="58" t="n">
        <v>43517</v>
      </c>
      <c r="F2327" s="255" t="n">
        <v>5309</v>
      </c>
      <c r="G2327" s="255" t="n">
        <v>8424</v>
      </c>
      <c r="H2327" s="255" t="n">
        <v>7689</v>
      </c>
      <c r="I2327" s="255" t="n"/>
      <c r="J2327" s="59">
        <f>+(((G2327-F2327)-(H2327-F2327))/(H2327-F2327))*100</f>
        <v/>
      </c>
      <c r="K2327" s="35" t="n"/>
      <c r="L2327" s="35" t="n"/>
      <c r="M2327" s="35" t="n"/>
      <c r="O2327" s="295">
        <f>+(H2327-F2327)/10</f>
        <v/>
      </c>
      <c r="P2327" s="26" t="inlineStr">
        <is>
          <t>FALSO</t>
        </is>
      </c>
      <c r="Q2327" s="26" t="inlineStr">
        <is>
          <t>FALSO</t>
        </is>
      </c>
      <c r="R2327" s="149" t="inlineStr">
        <is>
          <t>No esperado</t>
        </is>
      </c>
      <c r="S2327" s="149" t="inlineStr">
        <is>
          <t>No esperado</t>
        </is>
      </c>
      <c r="T2327" s="149" t="inlineStr">
        <is>
          <t>Se descarta</t>
        </is>
      </c>
      <c r="U2327" s="149" t="n"/>
    </row>
    <row r="2328" ht="15.75" customHeight="1" s="412">
      <c r="A2328" s="5" t="n">
        <v>1249</v>
      </c>
      <c r="B2328" s="252" t="n">
        <v>203</v>
      </c>
      <c r="C2328" s="255" t="n">
        <v>392</v>
      </c>
      <c r="D2328" s="255" t="n">
        <v>4</v>
      </c>
      <c r="E2328" s="58" t="n">
        <v>43524</v>
      </c>
      <c r="F2328" s="255" t="n">
        <v>5215</v>
      </c>
      <c r="G2328" s="255" t="n">
        <v>8532</v>
      </c>
      <c r="H2328" s="255" t="n">
        <v>7888</v>
      </c>
      <c r="I2328" s="255" t="n">
        <v>10</v>
      </c>
      <c r="J2328" s="59">
        <f>+(((G2328-F2328)-(H2328-F2328))/(H2328-F2328))*100</f>
        <v/>
      </c>
      <c r="K2328" s="34">
        <f>AVERAGE(J2328:J2329)</f>
        <v/>
      </c>
      <c r="L2328" s="34">
        <f>_xlfn.STDEV.S(J2328,J2329)</f>
        <v/>
      </c>
      <c r="M2328" s="35" t="n"/>
      <c r="O2328" s="295">
        <f>+(H2328-F2328)/10</f>
        <v/>
      </c>
      <c r="P2328" s="26" t="inlineStr">
        <is>
          <t>FALSO</t>
        </is>
      </c>
      <c r="Q2328" s="26" t="inlineStr">
        <is>
          <t>FALSO</t>
        </is>
      </c>
      <c r="R2328" s="149" t="inlineStr">
        <is>
          <t>Esperado</t>
        </is>
      </c>
      <c r="S2328" s="149" t="inlineStr">
        <is>
          <t>Esperado</t>
        </is>
      </c>
      <c r="T2328" s="149" t="inlineStr">
        <is>
          <t>Se descarta</t>
        </is>
      </c>
      <c r="U2328" s="149" t="n"/>
    </row>
    <row r="2329" ht="15.75" customHeight="1" s="412">
      <c r="A2329" s="5" t="n">
        <v>1250</v>
      </c>
      <c r="B2329" s="252" t="n">
        <v>204</v>
      </c>
      <c r="C2329" s="255" t="n">
        <v>392</v>
      </c>
      <c r="D2329" s="255" t="n">
        <v>4</v>
      </c>
      <c r="E2329" s="58" t="n">
        <v>43524</v>
      </c>
      <c r="F2329" s="255" t="n">
        <v>5239</v>
      </c>
      <c r="G2329" s="255" t="n">
        <v>8814</v>
      </c>
      <c r="H2329" s="255" t="n">
        <v>8107</v>
      </c>
      <c r="I2329" s="255" t="n"/>
      <c r="J2329" s="59">
        <f>+(((G2329-F2329)-(H2329-F2329))/(H2329-F2329))*100</f>
        <v/>
      </c>
      <c r="K2329" s="34" t="n"/>
      <c r="L2329" s="34" t="n"/>
      <c r="M2329" s="35" t="n"/>
      <c r="O2329" s="295">
        <f>+(H2329-F2329)/10</f>
        <v/>
      </c>
      <c r="P2329" s="26" t="inlineStr">
        <is>
          <t>FALSO</t>
        </is>
      </c>
      <c r="Q2329" s="26" t="inlineStr">
        <is>
          <t>FALSO</t>
        </is>
      </c>
      <c r="R2329" s="149" t="inlineStr">
        <is>
          <t>Esperado</t>
        </is>
      </c>
      <c r="S2329" s="149" t="inlineStr">
        <is>
          <t>Esperado</t>
        </is>
      </c>
      <c r="T2329" s="149" t="inlineStr">
        <is>
          <t>Se descarta</t>
        </is>
      </c>
      <c r="U2329" s="149" t="n"/>
    </row>
    <row r="2330" ht="15.75" customHeight="1" s="412">
      <c r="A2330" s="5" t="n">
        <v>1899</v>
      </c>
      <c r="B2330" s="252" t="n">
        <v>203</v>
      </c>
      <c r="C2330" s="255" t="n">
        <v>392</v>
      </c>
      <c r="D2330" s="255" t="n">
        <v>6</v>
      </c>
      <c r="E2330" s="58" t="n">
        <v>43535</v>
      </c>
      <c r="F2330" s="255" t="n">
        <v>5215</v>
      </c>
      <c r="G2330" s="255" t="n">
        <v>8420</v>
      </c>
      <c r="H2330" s="255" t="n">
        <v>7846</v>
      </c>
      <c r="I2330" s="255" t="n">
        <v>7</v>
      </c>
      <c r="J2330" s="59">
        <f>+(((G2330-F2330)-(H2330-F2330))/(H2330-F2330))*100</f>
        <v/>
      </c>
      <c r="K2330" s="34">
        <f>AVERAGE(J2330:J2331)</f>
        <v/>
      </c>
      <c r="L2330" s="34">
        <f>_xlfn.STDEV.S(J2330,J2331)</f>
        <v/>
      </c>
      <c r="M2330" s="35" t="n"/>
      <c r="O2330" s="295">
        <f>+(H2330-F2330)/10</f>
        <v/>
      </c>
      <c r="P2330" s="26" t="inlineStr">
        <is>
          <t>FALSO</t>
        </is>
      </c>
      <c r="Q2330" s="26" t="inlineStr">
        <is>
          <t>FALSO</t>
        </is>
      </c>
      <c r="R2330" s="149" t="inlineStr">
        <is>
          <t>No esperado</t>
        </is>
      </c>
      <c r="S2330" s="149" t="inlineStr">
        <is>
          <t>Esperado</t>
        </is>
      </c>
      <c r="T2330" s="149" t="inlineStr">
        <is>
          <t>Se descarta</t>
        </is>
      </c>
      <c r="U2330" s="149" t="n"/>
    </row>
    <row r="2331" ht="15.75" customHeight="1" s="412">
      <c r="A2331" s="5" t="n">
        <v>1900</v>
      </c>
      <c r="B2331" s="252" t="n">
        <v>204</v>
      </c>
      <c r="C2331" s="255" t="n">
        <v>392</v>
      </c>
      <c r="D2331" s="255" t="n">
        <v>6</v>
      </c>
      <c r="E2331" s="58" t="n">
        <v>43535</v>
      </c>
      <c r="F2331" s="255" t="n">
        <v>5239</v>
      </c>
      <c r="G2331" s="255" t="n">
        <v>8280</v>
      </c>
      <c r="H2331" s="255" t="n">
        <v>7748</v>
      </c>
      <c r="I2331" s="255" t="n"/>
      <c r="J2331" s="59">
        <f>+(((G2331-F2331)-(H2331-F2331))/(H2331-F2331))*100</f>
        <v/>
      </c>
      <c r="K2331" s="35" t="n"/>
      <c r="L2331" s="35" t="n"/>
      <c r="M2331" s="35" t="n"/>
      <c r="O2331" s="295">
        <f>+(H2331-F2331)/10</f>
        <v/>
      </c>
      <c r="P2331" s="26" t="inlineStr">
        <is>
          <t>FALSO</t>
        </is>
      </c>
      <c r="Q2331" s="26" t="inlineStr">
        <is>
          <t>FALSO</t>
        </is>
      </c>
      <c r="R2331" s="149" t="inlineStr">
        <is>
          <t>No esperado</t>
        </is>
      </c>
      <c r="S2331" s="149" t="inlineStr">
        <is>
          <t>Esperado</t>
        </is>
      </c>
      <c r="T2331" s="149" t="inlineStr">
        <is>
          <t>Se descarta</t>
        </is>
      </c>
      <c r="U2331" s="149" t="n"/>
    </row>
    <row r="2332" ht="15.75" customHeight="1" s="412">
      <c r="A2332" s="15" t="n">
        <v>2167</v>
      </c>
      <c r="B2332" s="16" t="n">
        <v>213</v>
      </c>
      <c r="C2332" s="60" t="n">
        <v>392</v>
      </c>
      <c r="D2332" s="60" t="n">
        <v>7</v>
      </c>
      <c r="E2332" s="61" t="n">
        <v>43545</v>
      </c>
      <c r="F2332" s="62" t="n">
        <v>5207</v>
      </c>
      <c r="G2332" s="60" t="n">
        <v>7553</v>
      </c>
      <c r="H2332" s="60" t="n">
        <v>7241</v>
      </c>
      <c r="I2332" s="255" t="n"/>
      <c r="J2332" s="59">
        <f>+(((G2332-F2332)-(H2332-F2332))/(H2332-F2332))*100</f>
        <v/>
      </c>
      <c r="K2332" s="34">
        <f>AVERAGE(J2332:J2333)</f>
        <v/>
      </c>
      <c r="L2332" s="34">
        <f>_xlfn.STDEV.S(J2332,J2333)</f>
        <v/>
      </c>
      <c r="M2332" s="35">
        <f>(K2330-K2332)/10</f>
        <v/>
      </c>
      <c r="N2332" s="295">
        <f>(K2326-K2332)/28</f>
        <v/>
      </c>
      <c r="O2332" s="295">
        <f>+(H2332-F2332)/10</f>
        <v/>
      </c>
      <c r="P2332" s="26" t="inlineStr">
        <is>
          <t>FALSO</t>
        </is>
      </c>
      <c r="Q2332" s="26" t="inlineStr">
        <is>
          <t>VERDADERO</t>
        </is>
      </c>
      <c r="R2332" s="149" t="inlineStr">
        <is>
          <t>No esperado</t>
        </is>
      </c>
      <c r="S2332" s="149" t="inlineStr">
        <is>
          <t>Esperado</t>
        </is>
      </c>
      <c r="T2332" s="149" t="inlineStr">
        <is>
          <t>Se descarta</t>
        </is>
      </c>
      <c r="U2332" s="149" t="n"/>
    </row>
    <row r="2333" ht="15.75" customHeight="1" s="412">
      <c r="A2333" s="15" t="n">
        <v>2168</v>
      </c>
      <c r="B2333" s="16" t="n">
        <v>214</v>
      </c>
      <c r="C2333" s="60" t="n">
        <v>392</v>
      </c>
      <c r="D2333" s="60" t="n">
        <v>7</v>
      </c>
      <c r="E2333" s="61" t="n">
        <v>43545</v>
      </c>
      <c r="F2333" s="62" t="n">
        <v>5237</v>
      </c>
      <c r="G2333" s="60" t="n">
        <v>7689</v>
      </c>
      <c r="H2333" s="60" t="n">
        <v>7368</v>
      </c>
      <c r="I2333" s="255" t="n"/>
      <c r="J2333" s="59">
        <f>+(((G2333-F2333)-(H2333-F2333))/(H2333-F2333))*100</f>
        <v/>
      </c>
      <c r="K2333" s="35" t="n"/>
      <c r="L2333" s="35" t="n"/>
      <c r="M2333" s="35" t="n"/>
      <c r="O2333" s="295">
        <f>+(H2333-F2333)/10</f>
        <v/>
      </c>
      <c r="P2333" s="26" t="inlineStr">
        <is>
          <t>FALSO</t>
        </is>
      </c>
      <c r="Q2333" s="26" t="inlineStr">
        <is>
          <t>FALSO</t>
        </is>
      </c>
      <c r="R2333" s="149" t="inlineStr">
        <is>
          <t>Esperado</t>
        </is>
      </c>
      <c r="S2333" s="149" t="inlineStr">
        <is>
          <t>Esperado</t>
        </is>
      </c>
      <c r="T2333" s="149" t="inlineStr">
        <is>
          <t>Se descarta</t>
        </is>
      </c>
      <c r="U2333" s="149" t="n"/>
    </row>
    <row r="2334" ht="15.75" customHeight="1" s="412">
      <c r="A2334" s="5" t="n">
        <v>295</v>
      </c>
      <c r="B2334" s="252" t="n">
        <v>295</v>
      </c>
      <c r="C2334" s="201" t="n">
        <v>393</v>
      </c>
      <c r="D2334" s="201" t="n">
        <v>1</v>
      </c>
      <c r="E2334" s="8" t="n">
        <v>43514</v>
      </c>
      <c r="F2334" s="201" t="n">
        <v>5221</v>
      </c>
      <c r="G2334" s="201" t="n">
        <v>8251</v>
      </c>
      <c r="H2334" s="201" t="n">
        <v>7360</v>
      </c>
      <c r="I2334" s="201" t="n">
        <v>11</v>
      </c>
      <c r="J2334" s="9">
        <f>+(((G2334-F2334)-(H2334-F2334))/(H2334-F2334))*100</f>
        <v/>
      </c>
      <c r="K2334" s="33">
        <f>AVERAGE(J2334:J2335)</f>
        <v/>
      </c>
      <c r="L2334" s="33">
        <f>_xlfn.STDEV.S(J2334,J2335)</f>
        <v/>
      </c>
      <c r="M2334" s="13" t="n">
        <v>2</v>
      </c>
      <c r="O2334" s="295">
        <f>+(H2334-F2334)/10</f>
        <v/>
      </c>
      <c r="P2334" s="26" t="inlineStr">
        <is>
          <t>FALSO</t>
        </is>
      </c>
      <c r="Q2334" s="26" t="inlineStr">
        <is>
          <t>FALSO</t>
        </is>
      </c>
      <c r="R2334" s="149" t="inlineStr">
        <is>
          <t>Esperado</t>
        </is>
      </c>
      <c r="S2334" s="149" t="inlineStr">
        <is>
          <t>Esperado</t>
        </is>
      </c>
      <c r="T2334" s="149" t="inlineStr">
        <is>
          <t>Se descarta</t>
        </is>
      </c>
      <c r="U2334" s="149" t="n"/>
    </row>
    <row r="2335" ht="15.75" customHeight="1" s="412">
      <c r="A2335" s="5" t="n">
        <v>296</v>
      </c>
      <c r="B2335" s="252" t="n">
        <v>296</v>
      </c>
      <c r="C2335" s="201" t="n">
        <v>393</v>
      </c>
      <c r="D2335" s="201" t="n">
        <v>1</v>
      </c>
      <c r="E2335" s="8" t="n">
        <v>43514</v>
      </c>
      <c r="F2335" s="201" t="n">
        <v>5271</v>
      </c>
      <c r="G2335" s="201" t="n">
        <v>8367</v>
      </c>
      <c r="H2335" s="201" t="n">
        <v>7466</v>
      </c>
      <c r="I2335" s="201" t="n"/>
      <c r="J2335" s="9">
        <f>+(((G2335-F2335)-(H2335-F2335))/(H2335-F2335))*100</f>
        <v/>
      </c>
      <c r="K2335" s="33" t="n"/>
      <c r="L2335" s="33" t="n"/>
      <c r="M2335" s="13" t="n"/>
      <c r="O2335" s="295">
        <f>+(H2335-F2335)/10</f>
        <v/>
      </c>
      <c r="P2335" s="26" t="inlineStr">
        <is>
          <t>FALSO</t>
        </is>
      </c>
      <c r="Q2335" s="26" t="inlineStr">
        <is>
          <t>FALSO</t>
        </is>
      </c>
      <c r="R2335" s="149" t="inlineStr">
        <is>
          <t>Esperado</t>
        </is>
      </c>
      <c r="S2335" s="149" t="inlineStr">
        <is>
          <t>Esperado</t>
        </is>
      </c>
      <c r="T2335" s="149" t="inlineStr">
        <is>
          <t>Se descarta</t>
        </is>
      </c>
      <c r="U2335" s="149" t="n"/>
    </row>
    <row r="2336" ht="15.75" customHeight="1" s="412">
      <c r="A2336" s="5" t="n">
        <v>949</v>
      </c>
      <c r="B2336" s="252" t="n">
        <v>295</v>
      </c>
      <c r="C2336" s="201" t="n">
        <v>393</v>
      </c>
      <c r="D2336" s="201" t="n">
        <v>3</v>
      </c>
      <c r="E2336" s="8" t="n">
        <v>43521</v>
      </c>
      <c r="F2336" s="201" t="n">
        <v>5221</v>
      </c>
      <c r="G2336" s="201" t="n">
        <v>7683</v>
      </c>
      <c r="H2336" s="201" t="n">
        <v>6962</v>
      </c>
      <c r="I2336" s="201" t="n">
        <v>9</v>
      </c>
      <c r="J2336" s="9">
        <f>+(((G2336-F2336)-(H2336-F2336))/(H2336-F2336))*100</f>
        <v/>
      </c>
      <c r="K2336" s="33">
        <f>AVERAGE(J2336:J2337)</f>
        <v/>
      </c>
      <c r="L2336" s="33">
        <f>_xlfn.STDEV.S(J2336,J2337)</f>
        <v/>
      </c>
      <c r="M2336" s="13" t="n"/>
      <c r="O2336" s="295">
        <f>+(H2336-F2336)/10</f>
        <v/>
      </c>
      <c r="P2336" s="26" t="inlineStr">
        <is>
          <t>FALSO</t>
        </is>
      </c>
      <c r="Q2336" s="26" t="inlineStr">
        <is>
          <t>FALSO</t>
        </is>
      </c>
      <c r="R2336" s="149" t="inlineStr">
        <is>
          <t>No esperado</t>
        </is>
      </c>
      <c r="S2336" s="149" t="inlineStr">
        <is>
          <t>Esperado</t>
        </is>
      </c>
      <c r="T2336" s="149" t="inlineStr">
        <is>
          <t>Se descarta</t>
        </is>
      </c>
      <c r="U2336" s="149" t="n"/>
    </row>
    <row r="2337" ht="15.75" customHeight="1" s="412">
      <c r="A2337" s="5" t="n">
        <v>950</v>
      </c>
      <c r="B2337" s="252" t="n">
        <v>296</v>
      </c>
      <c r="C2337" s="201" t="n">
        <v>393</v>
      </c>
      <c r="D2337" s="201" t="n">
        <v>3</v>
      </c>
      <c r="E2337" s="8" t="n">
        <v>43521</v>
      </c>
      <c r="F2337" s="201" t="n">
        <v>5271</v>
      </c>
      <c r="G2337" s="201" t="n">
        <v>7757</v>
      </c>
      <c r="H2337" s="201" t="n">
        <v>7024</v>
      </c>
      <c r="I2337" s="201" t="n"/>
      <c r="J2337" s="9">
        <f>+(((G2337-F2337)-(H2337-F2337))/(H2337-F2337))*100</f>
        <v/>
      </c>
      <c r="K2337" s="13" t="n"/>
      <c r="L2337" s="13" t="n"/>
      <c r="M2337" s="13" t="n"/>
      <c r="O2337" s="295">
        <f>+(H2337-F2337)/10</f>
        <v/>
      </c>
      <c r="P2337" s="26" t="inlineStr">
        <is>
          <t>FALSO</t>
        </is>
      </c>
      <c r="Q2337" s="26" t="inlineStr">
        <is>
          <t>FALSO</t>
        </is>
      </c>
      <c r="R2337" s="149" t="inlineStr">
        <is>
          <t>Esperado</t>
        </is>
      </c>
      <c r="S2337" s="149" t="inlineStr">
        <is>
          <t>Esperado</t>
        </is>
      </c>
      <c r="T2337" s="149" t="inlineStr">
        <is>
          <t>Se descarta</t>
        </is>
      </c>
      <c r="U2337" s="149" t="n"/>
    </row>
    <row r="2338" ht="15.75" customHeight="1" s="412">
      <c r="A2338" s="5" t="n">
        <v>1599</v>
      </c>
      <c r="B2338" s="252" t="n">
        <v>295</v>
      </c>
      <c r="C2338" s="201" t="n">
        <v>393</v>
      </c>
      <c r="D2338" s="201" t="n">
        <v>5</v>
      </c>
      <c r="E2338" s="8" t="n">
        <v>43531</v>
      </c>
      <c r="F2338" s="201" t="n">
        <v>5221</v>
      </c>
      <c r="G2338" s="201" t="n">
        <v>8178</v>
      </c>
      <c r="H2338" s="201" t="n">
        <v>7554</v>
      </c>
      <c r="I2338" s="201" t="n">
        <v>12</v>
      </c>
      <c r="J2338" s="9">
        <f>+(((G2338-F2338)-(H2338-F2338))/(H2338-F2338))*100</f>
        <v/>
      </c>
      <c r="K2338" s="33">
        <f>AVERAGE(J2338:J2339)</f>
        <v/>
      </c>
      <c r="L2338" s="33">
        <f>_xlfn.STDEV.S(J2338,J2339)</f>
        <v/>
      </c>
      <c r="M2338" s="13" t="n"/>
      <c r="O2338" s="295">
        <f>+(H2338-F2338)/10</f>
        <v/>
      </c>
      <c r="P2338" s="26" t="inlineStr">
        <is>
          <t>FALSO</t>
        </is>
      </c>
      <c r="Q2338" s="26" t="inlineStr">
        <is>
          <t>FALSO</t>
        </is>
      </c>
      <c r="R2338" s="149" t="inlineStr">
        <is>
          <t>Esperado</t>
        </is>
      </c>
      <c r="S2338" s="149" t="inlineStr">
        <is>
          <t>Esperado</t>
        </is>
      </c>
      <c r="T2338" s="149" t="inlineStr">
        <is>
          <t>Se descarta</t>
        </is>
      </c>
      <c r="U2338" s="149" t="n"/>
    </row>
    <row r="2339" ht="15.75" customHeight="1" s="412">
      <c r="A2339" s="5" t="n">
        <v>1600</v>
      </c>
      <c r="B2339" s="252" t="n">
        <v>296</v>
      </c>
      <c r="C2339" s="201" t="n">
        <v>393</v>
      </c>
      <c r="D2339" s="201" t="n">
        <v>5</v>
      </c>
      <c r="E2339" s="8" t="n">
        <v>43531</v>
      </c>
      <c r="F2339" s="201" t="n">
        <v>5271</v>
      </c>
      <c r="G2339" s="201" t="n">
        <v>8103</v>
      </c>
      <c r="H2339" s="201" t="n">
        <v>7496</v>
      </c>
      <c r="I2339" s="201" t="n"/>
      <c r="J2339" s="9">
        <f>+(((G2339-F2339)-(H2339-F2339))/(H2339-F2339))*100</f>
        <v/>
      </c>
      <c r="K2339" s="33" t="n"/>
      <c r="L2339" s="33" t="n"/>
      <c r="M2339" s="13" t="n"/>
      <c r="O2339" s="295">
        <f>+(H2339-F2339)/10</f>
        <v/>
      </c>
      <c r="P2339" s="26" t="inlineStr">
        <is>
          <t>FALSO</t>
        </is>
      </c>
      <c r="Q2339" s="26" t="inlineStr">
        <is>
          <t>FALSO</t>
        </is>
      </c>
      <c r="R2339" s="149" t="inlineStr">
        <is>
          <t>No esperado</t>
        </is>
      </c>
      <c r="S2339" s="149" t="inlineStr">
        <is>
          <t>Esperado</t>
        </is>
      </c>
      <c r="T2339" s="149" t="inlineStr">
        <is>
          <t>Se descarta</t>
        </is>
      </c>
      <c r="U2339" s="149" t="n"/>
    </row>
    <row r="2340" ht="15.75" customHeight="1" s="412">
      <c r="A2340" s="15" t="n">
        <v>2359</v>
      </c>
      <c r="B2340" s="16" t="n">
        <v>129</v>
      </c>
      <c r="C2340" s="17" t="n">
        <v>393</v>
      </c>
      <c r="D2340" s="17" t="n">
        <v>8</v>
      </c>
      <c r="E2340" s="18" t="n">
        <v>43550</v>
      </c>
      <c r="F2340" s="19" t="n">
        <v>5238</v>
      </c>
      <c r="G2340" s="17" t="n">
        <v>7136</v>
      </c>
      <c r="H2340" s="17" t="n">
        <v>6831</v>
      </c>
      <c r="I2340" s="201" t="n"/>
      <c r="J2340" s="9">
        <f>+(((G2340-F2340)-(H2340-F2340))/(H2340-F2340))*100</f>
        <v/>
      </c>
      <c r="K2340" s="33">
        <f>AVERAGE(J2340:J2341)</f>
        <v/>
      </c>
      <c r="L2340" s="33">
        <f>_xlfn.STDEV.S(J2340,J2341)</f>
        <v/>
      </c>
      <c r="M2340" s="13" t="n"/>
      <c r="O2340" s="295">
        <f>+(H2340-F2340)/10</f>
        <v/>
      </c>
      <c r="P2340" s="26" t="inlineStr">
        <is>
          <t>FALSO</t>
        </is>
      </c>
      <c r="Q2340" s="26" t="inlineStr">
        <is>
          <t>FALSO</t>
        </is>
      </c>
      <c r="R2340" s="149" t="inlineStr">
        <is>
          <t>No esperado</t>
        </is>
      </c>
      <c r="S2340" s="149" t="inlineStr">
        <is>
          <t>Esperado</t>
        </is>
      </c>
      <c r="T2340" s="149" t="inlineStr">
        <is>
          <t>Se descarta</t>
        </is>
      </c>
      <c r="U2340" s="149" t="n"/>
    </row>
    <row r="2341" ht="15.75" customHeight="1" s="412">
      <c r="A2341" s="15" t="n">
        <v>2360</v>
      </c>
      <c r="B2341" s="16" t="n">
        <v>130</v>
      </c>
      <c r="C2341" s="17" t="n">
        <v>393</v>
      </c>
      <c r="D2341" s="17" t="n">
        <v>8</v>
      </c>
      <c r="E2341" s="18" t="n">
        <v>43550</v>
      </c>
      <c r="F2341" s="19" t="n">
        <v>5212</v>
      </c>
      <c r="G2341" s="17" t="n">
        <v>7253</v>
      </c>
      <c r="H2341" s="17" t="n">
        <v>6928</v>
      </c>
      <c r="I2341" s="201" t="n"/>
      <c r="J2341" s="9">
        <f>+(((G2341-F2341)-(H2341-F2341))/(H2341-F2341))*100</f>
        <v/>
      </c>
      <c r="K2341" s="13" t="n"/>
      <c r="L2341" s="13" t="n"/>
      <c r="M2341" s="13" t="n"/>
      <c r="O2341" s="295">
        <f>+(H2341-F2341)/10</f>
        <v/>
      </c>
      <c r="P2341" s="26" t="inlineStr">
        <is>
          <t>FALSO</t>
        </is>
      </c>
      <c r="Q2341" s="26" t="inlineStr">
        <is>
          <t>FALSO</t>
        </is>
      </c>
      <c r="R2341" s="149" t="inlineStr">
        <is>
          <t>Esperado</t>
        </is>
      </c>
      <c r="S2341" s="149" t="inlineStr">
        <is>
          <t>Esperado</t>
        </is>
      </c>
      <c r="T2341" s="149" t="inlineStr">
        <is>
          <t>Se descarta</t>
        </is>
      </c>
      <c r="U2341" s="149" t="n"/>
    </row>
    <row r="2342" ht="15.75" customHeight="1" s="412">
      <c r="A2342" s="15" t="n">
        <v>2789</v>
      </c>
      <c r="B2342" s="16" t="n">
        <v>161</v>
      </c>
      <c r="C2342" s="17" t="n">
        <v>393</v>
      </c>
      <c r="D2342" s="17" t="n">
        <v>10</v>
      </c>
      <c r="E2342" s="18" t="n">
        <v>43564</v>
      </c>
      <c r="F2342" s="19" t="n">
        <v>5264</v>
      </c>
      <c r="G2342" s="17" t="n">
        <v>7531</v>
      </c>
      <c r="H2342" s="17" t="n">
        <v>7232</v>
      </c>
      <c r="I2342" s="17" t="n"/>
      <c r="J2342" s="9">
        <f>+(((G2342-F2342)-(H2342-F2342))/(H2342-F2342))*100</f>
        <v/>
      </c>
      <c r="K2342" s="33">
        <f>AVERAGE(J2342:J2343)</f>
        <v/>
      </c>
      <c r="L2342" s="33">
        <f>_xlfn.STDEV.S(J2342,J2343)</f>
        <v/>
      </c>
      <c r="M2342" s="13">
        <f>(K2340-K2342)/14</f>
        <v/>
      </c>
      <c r="N2342" s="295">
        <f>(K2338-K2342)/33</f>
        <v/>
      </c>
      <c r="O2342" s="295">
        <f>+(H2342-F2342)/10</f>
        <v/>
      </c>
      <c r="P2342" s="26" t="inlineStr">
        <is>
          <t>FALSO</t>
        </is>
      </c>
      <c r="Q2342" s="26" t="inlineStr">
        <is>
          <t>VERDADERO</t>
        </is>
      </c>
      <c r="R2342" s="149" t="inlineStr">
        <is>
          <t>Esperado</t>
        </is>
      </c>
      <c r="S2342" s="149" t="inlineStr">
        <is>
          <t>Esperado</t>
        </is>
      </c>
      <c r="T2342" s="149" t="inlineStr">
        <is>
          <t>Se descarta</t>
        </is>
      </c>
      <c r="U2342" s="149" t="n"/>
    </row>
    <row r="2343" ht="15.75" customHeight="1" s="412">
      <c r="A2343" s="15" t="n">
        <v>2790</v>
      </c>
      <c r="B2343" s="16" t="n">
        <v>162</v>
      </c>
      <c r="C2343" s="17" t="n">
        <v>393</v>
      </c>
      <c r="D2343" s="17" t="n">
        <v>10</v>
      </c>
      <c r="E2343" s="18" t="n">
        <v>43564</v>
      </c>
      <c r="F2343" s="19" t="n">
        <v>5232</v>
      </c>
      <c r="G2343" s="17" t="n">
        <v>7481</v>
      </c>
      <c r="H2343" s="17" t="n">
        <v>7186</v>
      </c>
      <c r="I2343" s="17" t="n"/>
      <c r="J2343" s="9">
        <f>+(((G2343-F2343)-(H2343-F2343))/(H2343-F2343))*100</f>
        <v/>
      </c>
      <c r="K2343" s="13" t="n"/>
      <c r="L2343" s="13" t="n"/>
      <c r="M2343" s="13" t="n"/>
      <c r="O2343" s="295">
        <f>+(H2343-F2343)/10</f>
        <v/>
      </c>
      <c r="P2343" s="26" t="inlineStr">
        <is>
          <t>FALSO</t>
        </is>
      </c>
      <c r="Q2343" s="26" t="inlineStr">
        <is>
          <t>FALSO</t>
        </is>
      </c>
      <c r="R2343" s="149" t="inlineStr">
        <is>
          <t>Esperado</t>
        </is>
      </c>
      <c r="S2343" s="149" t="inlineStr">
        <is>
          <t>Esperado</t>
        </is>
      </c>
      <c r="T2343" s="149" t="inlineStr">
        <is>
          <t>Se descarta</t>
        </is>
      </c>
      <c r="U2343" s="149" t="n"/>
    </row>
    <row r="2344" ht="15.75" customHeight="1" s="412">
      <c r="A2344" s="5" t="n">
        <v>297</v>
      </c>
      <c r="B2344" s="252" t="n">
        <v>297</v>
      </c>
      <c r="C2344" s="246" t="n">
        <v>394</v>
      </c>
      <c r="D2344" s="246" t="n">
        <v>1</v>
      </c>
      <c r="E2344" s="46" t="n">
        <v>43514</v>
      </c>
      <c r="F2344" s="246" t="n">
        <v>5213</v>
      </c>
      <c r="G2344" s="246" t="n">
        <v>8783</v>
      </c>
      <c r="H2344" s="246" t="n">
        <v>7876</v>
      </c>
      <c r="I2344" s="246" t="n">
        <v>9</v>
      </c>
      <c r="J2344" s="47">
        <f>+(((G2344-F2344)-(H2344-F2344))/(H2344-F2344))*100</f>
        <v/>
      </c>
      <c r="K2344" s="51">
        <f>AVERAGE(J2344:J2345)</f>
        <v/>
      </c>
      <c r="L2344" s="51">
        <f>_xlfn.STDEV.S(J2344,J2345)</f>
        <v/>
      </c>
      <c r="M2344" s="50" t="n">
        <v>1</v>
      </c>
      <c r="O2344" s="295">
        <f>+(H2344-F2344)/10</f>
        <v/>
      </c>
      <c r="P2344" s="26" t="inlineStr">
        <is>
          <t>FALSO</t>
        </is>
      </c>
      <c r="Q2344" s="26" t="inlineStr">
        <is>
          <t>FALSO</t>
        </is>
      </c>
      <c r="R2344" s="149" t="inlineStr">
        <is>
          <t>Esperado</t>
        </is>
      </c>
      <c r="S2344" s="149" t="inlineStr">
        <is>
          <t>Esperado</t>
        </is>
      </c>
      <c r="T2344" s="149" t="inlineStr">
        <is>
          <t>Se descarta</t>
        </is>
      </c>
      <c r="U2344" s="149" t="n"/>
    </row>
    <row r="2345" ht="15.75" customHeight="1" s="412">
      <c r="A2345" s="5" t="n">
        <v>298</v>
      </c>
      <c r="B2345" s="252" t="n">
        <v>298</v>
      </c>
      <c r="C2345" s="246" t="n">
        <v>394</v>
      </c>
      <c r="D2345" s="246" t="n">
        <v>1</v>
      </c>
      <c r="E2345" s="46" t="n">
        <v>43514</v>
      </c>
      <c r="F2345" s="246" t="n">
        <v>5210</v>
      </c>
      <c r="G2345" s="246" t="n">
        <v>9110</v>
      </c>
      <c r="H2345" s="246" t="n">
        <v>8160</v>
      </c>
      <c r="I2345" s="246" t="n"/>
      <c r="J2345" s="47">
        <f>+(((G2345-F2345)-(H2345-F2345))/(H2345-F2345))*100</f>
        <v/>
      </c>
      <c r="K2345" s="50" t="n"/>
      <c r="L2345" s="50" t="n"/>
      <c r="M2345" s="50" t="n"/>
      <c r="O2345" s="295">
        <f>+(H2345-F2345)/10</f>
        <v/>
      </c>
      <c r="P2345" s="26" t="inlineStr">
        <is>
          <t>FALSO</t>
        </is>
      </c>
      <c r="Q2345" s="26" t="inlineStr">
        <is>
          <t>FALSO</t>
        </is>
      </c>
      <c r="R2345" s="149" t="inlineStr">
        <is>
          <t>Esperado</t>
        </is>
      </c>
      <c r="S2345" s="149" t="inlineStr">
        <is>
          <t>Esperado</t>
        </is>
      </c>
      <c r="T2345" s="149" t="inlineStr">
        <is>
          <t>Se descarta</t>
        </is>
      </c>
      <c r="U2345" s="149" t="n"/>
    </row>
    <row r="2346" ht="15.75" customHeight="1" s="412">
      <c r="A2346" s="5" t="n">
        <v>951</v>
      </c>
      <c r="B2346" s="252" t="n">
        <v>297</v>
      </c>
      <c r="C2346" s="246" t="n">
        <v>394</v>
      </c>
      <c r="D2346" s="246" t="n">
        <v>3</v>
      </c>
      <c r="E2346" s="46" t="n">
        <v>43521</v>
      </c>
      <c r="F2346" s="246" t="n">
        <v>5213</v>
      </c>
      <c r="G2346" s="246" t="n">
        <v>9965</v>
      </c>
      <c r="H2346" s="246" t="n">
        <v>8709</v>
      </c>
      <c r="I2346" s="246" t="n">
        <v>9</v>
      </c>
      <c r="J2346" s="47">
        <f>+(((G2346-F2346)-(H2346-F2346))/(H2346-F2346))*100</f>
        <v/>
      </c>
      <c r="K2346" s="51">
        <f>AVERAGE(J2346:J2347)</f>
        <v/>
      </c>
      <c r="L2346" s="51">
        <f>_xlfn.STDEV.S(J2346,J2347)</f>
        <v/>
      </c>
      <c r="M2346" s="50" t="n"/>
      <c r="O2346" s="295">
        <f>+(H2346-F2346)/10</f>
        <v/>
      </c>
      <c r="P2346" s="26" t="inlineStr">
        <is>
          <t>VERDADERO</t>
        </is>
      </c>
      <c r="Q2346" s="26" t="inlineStr">
        <is>
          <t>FALSO</t>
        </is>
      </c>
      <c r="R2346" s="149" t="inlineStr">
        <is>
          <t>Esperado</t>
        </is>
      </c>
      <c r="S2346" s="149" t="inlineStr">
        <is>
          <t>No esperado</t>
        </is>
      </c>
      <c r="T2346" s="149" t="inlineStr">
        <is>
          <t>Dato Válido</t>
        </is>
      </c>
      <c r="U2346" s="149" t="n"/>
    </row>
    <row r="2347" ht="15.75" customHeight="1" s="412">
      <c r="A2347" s="5" t="n">
        <v>952</v>
      </c>
      <c r="B2347" s="252" t="n">
        <v>298</v>
      </c>
      <c r="C2347" s="246" t="n">
        <v>394</v>
      </c>
      <c r="D2347" s="246" t="n">
        <v>3</v>
      </c>
      <c r="E2347" s="46" t="n">
        <v>43521</v>
      </c>
      <c r="F2347" s="246" t="n">
        <v>5210</v>
      </c>
      <c r="G2347" s="246" t="n">
        <v>9649</v>
      </c>
      <c r="H2347" s="246" t="n">
        <v>8508</v>
      </c>
      <c r="I2347" s="246" t="n"/>
      <c r="J2347" s="47">
        <f>+(((G2347-F2347)-(H2347-F2347))/(H2347-F2347))*100</f>
        <v/>
      </c>
      <c r="K2347" s="51" t="n"/>
      <c r="L2347" s="51" t="n"/>
      <c r="M2347" s="50" t="n"/>
      <c r="O2347" s="295">
        <f>+(H2347-F2347)/10</f>
        <v/>
      </c>
      <c r="P2347" s="26" t="inlineStr">
        <is>
          <t>FALSO</t>
        </is>
      </c>
      <c r="Q2347" s="26" t="inlineStr">
        <is>
          <t>FALSO</t>
        </is>
      </c>
      <c r="R2347" s="149" t="inlineStr">
        <is>
          <t>No esperado</t>
        </is>
      </c>
      <c r="S2347" s="149" t="inlineStr">
        <is>
          <t>Esperado</t>
        </is>
      </c>
      <c r="T2347" s="149" t="inlineStr">
        <is>
          <t>Dato Válido</t>
        </is>
      </c>
      <c r="U2347" s="149" t="n"/>
    </row>
    <row r="2348" ht="15.75" customHeight="1" s="412">
      <c r="A2348" s="5" t="n">
        <v>1601</v>
      </c>
      <c r="B2348" s="252" t="n">
        <v>297</v>
      </c>
      <c r="C2348" s="246" t="n">
        <v>394</v>
      </c>
      <c r="D2348" s="246" t="n">
        <v>5</v>
      </c>
      <c r="E2348" s="46" t="n">
        <v>43531</v>
      </c>
      <c r="F2348" s="246" t="n">
        <v>5213</v>
      </c>
      <c r="G2348" s="246" t="n">
        <v>8856</v>
      </c>
      <c r="H2348" s="246" t="n">
        <v>8165</v>
      </c>
      <c r="I2348" s="246" t="n">
        <v>9</v>
      </c>
      <c r="J2348" s="47">
        <f>+(((G2348-F2348)-(H2348-F2348))/(H2348-F2348))*100</f>
        <v/>
      </c>
      <c r="K2348" s="51">
        <f>AVERAGE(J2348:J2349)</f>
        <v/>
      </c>
      <c r="L2348" s="51">
        <f>_xlfn.STDEV.S(J2348,J2349)</f>
        <v/>
      </c>
      <c r="M2348" s="50" t="n"/>
      <c r="O2348" s="295">
        <f>+(H2348-F2348)/10</f>
        <v/>
      </c>
      <c r="P2348" s="26" t="inlineStr">
        <is>
          <t>FALSO</t>
        </is>
      </c>
      <c r="Q2348" s="26" t="inlineStr">
        <is>
          <t>FALSO</t>
        </is>
      </c>
      <c r="R2348" s="149" t="inlineStr">
        <is>
          <t>No esperado</t>
        </is>
      </c>
      <c r="S2348" s="149" t="inlineStr">
        <is>
          <t>Esperado</t>
        </is>
      </c>
      <c r="T2348" s="149" t="inlineStr">
        <is>
          <t>Dato Válido</t>
        </is>
      </c>
      <c r="U2348" s="149" t="n"/>
    </row>
    <row r="2349" ht="15.75" customHeight="1" s="412">
      <c r="A2349" s="5" t="n">
        <v>1602</v>
      </c>
      <c r="B2349" s="252" t="n">
        <v>298</v>
      </c>
      <c r="C2349" s="246" t="n">
        <v>394</v>
      </c>
      <c r="D2349" s="246" t="n">
        <v>5</v>
      </c>
      <c r="E2349" s="46" t="n">
        <v>43531</v>
      </c>
      <c r="F2349" s="246" t="n">
        <v>5210</v>
      </c>
      <c r="G2349" s="246" t="n">
        <v>8834</v>
      </c>
      <c r="H2349" s="246" t="n">
        <v>8183</v>
      </c>
      <c r="I2349" s="246" t="n"/>
      <c r="J2349" s="47">
        <f>+(((G2349-F2349)-(H2349-F2349))/(H2349-F2349))*100</f>
        <v/>
      </c>
      <c r="K2349" s="50" t="n"/>
      <c r="L2349" s="50" t="n"/>
      <c r="M2349" s="50" t="n"/>
      <c r="O2349" s="295">
        <f>+(H2349-F2349)/10</f>
        <v/>
      </c>
      <c r="P2349" s="26" t="inlineStr">
        <is>
          <t>FALSO</t>
        </is>
      </c>
      <c r="Q2349" s="26" t="inlineStr">
        <is>
          <t>FALSO</t>
        </is>
      </c>
      <c r="R2349" s="149" t="inlineStr">
        <is>
          <t>Esperado</t>
        </is>
      </c>
      <c r="S2349" s="149" t="inlineStr">
        <is>
          <t>Esperado</t>
        </is>
      </c>
      <c r="T2349" s="149" t="inlineStr">
        <is>
          <t>Dato Válido</t>
        </is>
      </c>
      <c r="U2349" s="149" t="n"/>
    </row>
    <row r="2350" ht="15.75" customHeight="1" s="412">
      <c r="A2350" s="15" t="n">
        <v>2169</v>
      </c>
      <c r="B2350" s="16" t="n">
        <v>215</v>
      </c>
      <c r="C2350" s="52" t="n">
        <v>394</v>
      </c>
      <c r="D2350" s="52" t="n">
        <v>7</v>
      </c>
      <c r="E2350" s="53" t="n">
        <v>43545</v>
      </c>
      <c r="F2350" s="54" t="n">
        <v>5148</v>
      </c>
      <c r="G2350" s="52" t="n">
        <v>8653</v>
      </c>
      <c r="H2350" s="52" t="n">
        <v>8169</v>
      </c>
      <c r="I2350" s="246" t="n"/>
      <c r="J2350" s="47">
        <f>+(((G2350-F2350)-(H2350-F2350))/(H2350-F2350))*100</f>
        <v/>
      </c>
      <c r="K2350" s="51">
        <f>AVERAGE(J2350:J2351)</f>
        <v/>
      </c>
      <c r="L2350" s="51">
        <f>_xlfn.STDEV.S(J2350,J2351)</f>
        <v/>
      </c>
      <c r="M2350" s="50">
        <f>(K2348-K2350)/14</f>
        <v/>
      </c>
      <c r="N2350" s="295">
        <f>(K2344-K2350)/31</f>
        <v/>
      </c>
      <c r="O2350" s="295">
        <f>+(H2350-F2350)/10</f>
        <v/>
      </c>
      <c r="P2350" s="26" t="inlineStr">
        <is>
          <t>FALSO</t>
        </is>
      </c>
      <c r="Q2350" s="26" t="inlineStr">
        <is>
          <t>FALSO</t>
        </is>
      </c>
      <c r="R2350" s="149" t="inlineStr">
        <is>
          <t>Esperado</t>
        </is>
      </c>
      <c r="S2350" s="149" t="inlineStr">
        <is>
          <t>Esperado</t>
        </is>
      </c>
      <c r="T2350" s="149" t="inlineStr">
        <is>
          <t>Dato Válido</t>
        </is>
      </c>
      <c r="U2350" s="149" t="n"/>
    </row>
    <row r="2351" ht="15.75" customHeight="1" s="412">
      <c r="A2351" s="15" t="n">
        <v>2170</v>
      </c>
      <c r="B2351" s="16" t="n">
        <v>216</v>
      </c>
      <c r="C2351" s="52" t="n">
        <v>394</v>
      </c>
      <c r="D2351" s="52" t="n">
        <v>7</v>
      </c>
      <c r="E2351" s="53" t="n">
        <v>43545</v>
      </c>
      <c r="F2351" s="54" t="n">
        <v>5240</v>
      </c>
      <c r="G2351" s="52" t="n">
        <v>8764</v>
      </c>
      <c r="H2351" s="52" t="n">
        <v>8279</v>
      </c>
      <c r="I2351" s="246" t="n"/>
      <c r="J2351" s="47">
        <f>+(((G2351-F2351)-(H2351-F2351))/(H2351-F2351))*100</f>
        <v/>
      </c>
      <c r="K2351" s="50" t="n"/>
      <c r="L2351" s="50" t="n"/>
      <c r="M2351" s="50" t="n"/>
      <c r="O2351" s="295">
        <f>+(H2351-F2351)/10</f>
        <v/>
      </c>
      <c r="P2351" s="26" t="inlineStr">
        <is>
          <t>FALSO</t>
        </is>
      </c>
      <c r="Q2351" s="26" t="inlineStr">
        <is>
          <t>VERDADERO</t>
        </is>
      </c>
      <c r="R2351" s="149" t="inlineStr">
        <is>
          <t>Esperado</t>
        </is>
      </c>
      <c r="S2351" s="149" t="inlineStr">
        <is>
          <t>Esperado</t>
        </is>
      </c>
      <c r="T2351" s="149" t="inlineStr">
        <is>
          <t>Dato Válido</t>
        </is>
      </c>
      <c r="U2351" s="149" t="n"/>
    </row>
    <row r="2352" ht="15.75" customHeight="1" s="412">
      <c r="A2352" s="5" t="n">
        <v>299</v>
      </c>
      <c r="B2352" s="252" t="n">
        <v>299</v>
      </c>
      <c r="C2352" s="201" t="n">
        <v>395</v>
      </c>
      <c r="D2352" s="201" t="n">
        <v>1</v>
      </c>
      <c r="E2352" s="8" t="n">
        <v>43514</v>
      </c>
      <c r="F2352" s="201" t="n">
        <v>5236</v>
      </c>
      <c r="G2352" s="201" t="n">
        <v>8357</v>
      </c>
      <c r="H2352" s="201" t="n">
        <v>7407</v>
      </c>
      <c r="I2352" s="201" t="n">
        <v>11</v>
      </c>
      <c r="J2352" s="9">
        <f>+(((G2352-F2352)-(H2352-F2352))/(H2352-F2352))*100</f>
        <v/>
      </c>
      <c r="K2352" s="33">
        <f>AVERAGE(J2352:J2353)</f>
        <v/>
      </c>
      <c r="L2352" s="33">
        <f>_xlfn.STDEV.S(J2352,J2353)</f>
        <v/>
      </c>
      <c r="M2352" s="13" t="n">
        <v>2</v>
      </c>
      <c r="O2352" s="295">
        <f>+(H2352-F2352)/10</f>
        <v/>
      </c>
      <c r="P2352" s="26" t="inlineStr">
        <is>
          <t>FALSO</t>
        </is>
      </c>
      <c r="Q2352" s="26" t="inlineStr">
        <is>
          <t>FALSO</t>
        </is>
      </c>
      <c r="R2352" s="149" t="inlineStr">
        <is>
          <t>Esperado</t>
        </is>
      </c>
      <c r="S2352" s="149" t="inlineStr">
        <is>
          <t>Esperado</t>
        </is>
      </c>
      <c r="T2352" s="149" t="inlineStr">
        <is>
          <t>Dato Válido</t>
        </is>
      </c>
      <c r="U2352" s="149" t="n"/>
    </row>
    <row r="2353" ht="15.75" customHeight="1" s="412">
      <c r="A2353" s="5" t="n">
        <v>300</v>
      </c>
      <c r="B2353" s="252" t="n">
        <v>300</v>
      </c>
      <c r="C2353" s="201" t="n">
        <v>395</v>
      </c>
      <c r="D2353" s="201" t="n">
        <v>1</v>
      </c>
      <c r="E2353" s="8" t="n">
        <v>43514</v>
      </c>
      <c r="F2353" s="201" t="n">
        <v>5223</v>
      </c>
      <c r="G2353" s="201" t="n">
        <v>8648</v>
      </c>
      <c r="H2353" s="201" t="n">
        <v>7629</v>
      </c>
      <c r="I2353" s="201" t="n"/>
      <c r="J2353" s="9">
        <f>+(((G2353-F2353)-(H2353-F2353))/(H2353-F2353))*100</f>
        <v/>
      </c>
      <c r="K2353" s="33" t="n"/>
      <c r="L2353" s="33" t="n"/>
      <c r="M2353" s="13" t="n"/>
      <c r="O2353" s="295">
        <f>+(H2353-F2353)/10</f>
        <v/>
      </c>
      <c r="P2353" s="26" t="inlineStr">
        <is>
          <t>FALSO</t>
        </is>
      </c>
      <c r="Q2353" s="26" t="inlineStr">
        <is>
          <t>FALSO</t>
        </is>
      </c>
      <c r="R2353" s="149" t="inlineStr">
        <is>
          <t>Esperado</t>
        </is>
      </c>
      <c r="S2353" s="149" t="inlineStr">
        <is>
          <t>Esperado</t>
        </is>
      </c>
      <c r="T2353" s="149" t="inlineStr">
        <is>
          <t>Dato Válido</t>
        </is>
      </c>
      <c r="U2353" s="149" t="n"/>
    </row>
    <row r="2354" ht="15.75" customHeight="1" s="412">
      <c r="A2354" s="5" t="n">
        <v>953</v>
      </c>
      <c r="B2354" s="252" t="n">
        <v>299</v>
      </c>
      <c r="C2354" s="201" t="n">
        <v>395</v>
      </c>
      <c r="D2354" s="201" t="n">
        <v>3</v>
      </c>
      <c r="E2354" s="8" t="n">
        <v>43521</v>
      </c>
      <c r="F2354" s="201" t="n">
        <v>5236</v>
      </c>
      <c r="G2354" s="201" t="n">
        <v>8658</v>
      </c>
      <c r="H2354" s="201" t="n">
        <v>7755</v>
      </c>
      <c r="I2354" s="201" t="n">
        <v>10</v>
      </c>
      <c r="J2354" s="9">
        <f>+(((G2354-F2354)-(H2354-F2354))/(H2354-F2354))*100</f>
        <v/>
      </c>
      <c r="K2354" s="33">
        <f>AVERAGE(J2354:J2355)</f>
        <v/>
      </c>
      <c r="L2354" s="33">
        <f>_xlfn.STDEV.S(J2354,J2355)</f>
        <v/>
      </c>
      <c r="M2354" s="13" t="n"/>
      <c r="O2354" s="295">
        <f>+(H2354-F2354)/10</f>
        <v/>
      </c>
      <c r="P2354" s="26" t="inlineStr">
        <is>
          <t>FALSO</t>
        </is>
      </c>
      <c r="Q2354" s="26" t="inlineStr">
        <is>
          <t>FALSO</t>
        </is>
      </c>
      <c r="R2354" s="149" t="inlineStr">
        <is>
          <t>Esperado</t>
        </is>
      </c>
      <c r="S2354" s="149" t="inlineStr">
        <is>
          <t>Esperado</t>
        </is>
      </c>
      <c r="T2354" s="149" t="inlineStr">
        <is>
          <t>Dato Válido</t>
        </is>
      </c>
      <c r="U2354" s="149" t="n"/>
    </row>
    <row r="2355" ht="15.75" customHeight="1" s="412">
      <c r="A2355" s="5" t="n">
        <v>954</v>
      </c>
      <c r="B2355" s="252" t="n">
        <v>300</v>
      </c>
      <c r="C2355" s="201" t="n">
        <v>395</v>
      </c>
      <c r="D2355" s="201" t="n">
        <v>3</v>
      </c>
      <c r="E2355" s="8" t="n">
        <v>43521</v>
      </c>
      <c r="F2355" s="201" t="n">
        <v>5223</v>
      </c>
      <c r="G2355" s="201" t="n">
        <v>8865</v>
      </c>
      <c r="H2355" s="201" t="n">
        <v>7882</v>
      </c>
      <c r="I2355" s="201" t="n"/>
      <c r="J2355" s="9">
        <f>+(((G2355-F2355)-(H2355-F2355))/(H2355-F2355))*100</f>
        <v/>
      </c>
      <c r="K2355" s="13" t="n"/>
      <c r="L2355" s="13" t="n"/>
      <c r="M2355" s="13" t="n"/>
      <c r="O2355" s="295">
        <f>+(H2355-F2355)/10</f>
        <v/>
      </c>
      <c r="P2355" s="26" t="inlineStr">
        <is>
          <t>VERDADERO</t>
        </is>
      </c>
      <c r="Q2355" s="26" t="inlineStr">
        <is>
          <t>FALSO</t>
        </is>
      </c>
      <c r="R2355" s="149" t="inlineStr">
        <is>
          <t>Esperado</t>
        </is>
      </c>
      <c r="S2355" s="149" t="inlineStr">
        <is>
          <t>No esperado</t>
        </is>
      </c>
      <c r="T2355" s="149" t="inlineStr">
        <is>
          <t>Dato Válido</t>
        </is>
      </c>
      <c r="U2355" s="149" t="n"/>
    </row>
    <row r="2356" ht="15.75" customHeight="1" s="412">
      <c r="A2356" s="5" t="n">
        <v>1603</v>
      </c>
      <c r="B2356" s="252" t="n">
        <v>299</v>
      </c>
      <c r="C2356" s="201" t="n">
        <v>395</v>
      </c>
      <c r="D2356" s="201" t="n">
        <v>5</v>
      </c>
      <c r="E2356" s="8" t="n">
        <v>43531</v>
      </c>
      <c r="F2356" s="201" t="n">
        <v>5236</v>
      </c>
      <c r="G2356" s="201" t="n">
        <v>8250</v>
      </c>
      <c r="H2356" s="201" t="n">
        <v>7559</v>
      </c>
      <c r="I2356" s="201" t="n">
        <v>9</v>
      </c>
      <c r="J2356" s="9">
        <f>+(((G2356-F2356)-(H2356-F2356))/(H2356-F2356))*100</f>
        <v/>
      </c>
      <c r="K2356" s="33">
        <f>AVERAGE(J2356:J2357)</f>
        <v/>
      </c>
      <c r="L2356" s="33">
        <f>_xlfn.STDEV.S(J2356,J2357)</f>
        <v/>
      </c>
      <c r="M2356" s="13" t="n"/>
      <c r="O2356" s="295">
        <f>+(H2356-F2356)/10</f>
        <v/>
      </c>
      <c r="P2356" s="26" t="inlineStr">
        <is>
          <t>FALSO</t>
        </is>
      </c>
      <c r="Q2356" s="26" t="inlineStr">
        <is>
          <t>FALSO</t>
        </is>
      </c>
      <c r="R2356" s="149" t="inlineStr">
        <is>
          <t>No esperado</t>
        </is>
      </c>
      <c r="S2356" s="149" t="inlineStr">
        <is>
          <t>Esperado</t>
        </is>
      </c>
      <c r="T2356" s="149" t="inlineStr">
        <is>
          <t>Dato Válido</t>
        </is>
      </c>
      <c r="U2356" s="149" t="n"/>
    </row>
    <row r="2357" ht="15.75" customHeight="1" s="412">
      <c r="A2357" s="5" t="n">
        <v>1604</v>
      </c>
      <c r="B2357" s="252" t="n">
        <v>300</v>
      </c>
      <c r="C2357" s="201" t="n">
        <v>395</v>
      </c>
      <c r="D2357" s="201" t="n">
        <v>5</v>
      </c>
      <c r="E2357" s="8" t="n">
        <v>43531</v>
      </c>
      <c r="F2357" s="201" t="n">
        <v>5223</v>
      </c>
      <c r="G2357" s="201" t="n">
        <v>8189</v>
      </c>
      <c r="H2357" s="201" t="n">
        <v>7518</v>
      </c>
      <c r="I2357" s="201" t="n"/>
      <c r="J2357" s="9">
        <f>+(((G2357-F2357)-(H2357-F2357))/(H2357-F2357))*100</f>
        <v/>
      </c>
      <c r="K2357" s="33" t="n"/>
      <c r="L2357" s="33" t="n"/>
      <c r="M2357" s="13" t="n"/>
      <c r="O2357" s="295">
        <f>+(H2357-F2357)/10</f>
        <v/>
      </c>
      <c r="P2357" s="26" t="inlineStr">
        <is>
          <t>FALSO</t>
        </is>
      </c>
      <c r="Q2357" s="26" t="inlineStr">
        <is>
          <t>FALSO</t>
        </is>
      </c>
      <c r="R2357" s="149" t="inlineStr">
        <is>
          <t>No esperado</t>
        </is>
      </c>
      <c r="S2357" s="149" t="inlineStr">
        <is>
          <t>Esperado</t>
        </is>
      </c>
      <c r="T2357" s="149" t="inlineStr">
        <is>
          <t>Dato Válido</t>
        </is>
      </c>
      <c r="U2357" s="149" t="n"/>
    </row>
    <row r="2358" ht="15.75" customHeight="1" s="412">
      <c r="A2358" s="15" t="n">
        <v>2361</v>
      </c>
      <c r="B2358" s="16" t="n">
        <v>131</v>
      </c>
      <c r="C2358" s="17" t="n">
        <v>395</v>
      </c>
      <c r="D2358" s="17" t="n">
        <v>8</v>
      </c>
      <c r="E2358" s="18" t="n">
        <v>43550</v>
      </c>
      <c r="F2358" s="19" t="n">
        <v>5209</v>
      </c>
      <c r="G2358" s="17" t="n">
        <v>7936</v>
      </c>
      <c r="H2358" s="17" t="n">
        <v>7446</v>
      </c>
      <c r="I2358" s="201" t="n"/>
      <c r="J2358" s="9">
        <f>+(((G2358-F2358)-(H2358-F2358))/(H2358-F2358))*100</f>
        <v/>
      </c>
      <c r="K2358" s="33">
        <f>AVERAGE(J2358:J2359)</f>
        <v/>
      </c>
      <c r="L2358" s="33">
        <f>_xlfn.STDEV.S(J2358,J2359)</f>
        <v/>
      </c>
      <c r="M2358" s="13" t="n"/>
      <c r="O2358" s="295">
        <f>+(H2358-F2358)/10</f>
        <v/>
      </c>
      <c r="P2358" s="26" t="inlineStr">
        <is>
          <t>FALSO</t>
        </is>
      </c>
      <c r="Q2358" s="26" t="inlineStr">
        <is>
          <t>FALSO</t>
        </is>
      </c>
      <c r="R2358" s="149" t="inlineStr">
        <is>
          <t>No esperado</t>
        </is>
      </c>
      <c r="S2358" s="149" t="inlineStr">
        <is>
          <t>Esperado</t>
        </is>
      </c>
      <c r="T2358" s="149" t="inlineStr">
        <is>
          <t>Dato Válido</t>
        </is>
      </c>
      <c r="U2358" s="149" t="n"/>
    </row>
    <row r="2359" ht="15.75" customHeight="1" s="412">
      <c r="A2359" s="15" t="n">
        <v>2362</v>
      </c>
      <c r="B2359" s="16" t="n">
        <v>132</v>
      </c>
      <c r="C2359" s="17" t="n">
        <v>395</v>
      </c>
      <c r="D2359" s="17" t="n">
        <v>8</v>
      </c>
      <c r="E2359" s="18" t="n">
        <v>43550</v>
      </c>
      <c r="F2359" s="19" t="n">
        <v>5233</v>
      </c>
      <c r="G2359" s="17" t="n">
        <v>7823</v>
      </c>
      <c r="H2359" s="17" t="n">
        <v>7363</v>
      </c>
      <c r="I2359" s="201" t="n"/>
      <c r="J2359" s="9">
        <f>+(((G2359-F2359)-(H2359-F2359))/(H2359-F2359))*100</f>
        <v/>
      </c>
      <c r="K2359" s="13" t="n"/>
      <c r="L2359" s="13" t="n"/>
      <c r="M2359" s="13" t="n"/>
      <c r="O2359" s="295">
        <f>+(H2359-F2359)/10</f>
        <v/>
      </c>
      <c r="P2359" s="26" t="inlineStr">
        <is>
          <t>FALSO</t>
        </is>
      </c>
      <c r="Q2359" s="26" t="inlineStr">
        <is>
          <t>FALSO</t>
        </is>
      </c>
      <c r="R2359" s="149" t="inlineStr">
        <is>
          <t>No esperado</t>
        </is>
      </c>
      <c r="S2359" s="149" t="inlineStr">
        <is>
          <t>Esperado</t>
        </is>
      </c>
      <c r="T2359" s="149" t="inlineStr">
        <is>
          <t>Dato Válido</t>
        </is>
      </c>
      <c r="U2359" s="149" t="n"/>
    </row>
    <row r="2360" ht="15.75" customHeight="1" s="412">
      <c r="A2360" s="15" t="n">
        <v>2791</v>
      </c>
      <c r="B2360" s="16" t="n">
        <v>163</v>
      </c>
      <c r="C2360" s="17" t="n">
        <v>395</v>
      </c>
      <c r="D2360" s="17" t="n">
        <v>10</v>
      </c>
      <c r="E2360" s="18" t="n">
        <v>43564</v>
      </c>
      <c r="F2360" s="19" t="n">
        <v>5193</v>
      </c>
      <c r="G2360" s="17" t="n">
        <v>7889</v>
      </c>
      <c r="H2360" s="17" t="n">
        <v>7525</v>
      </c>
      <c r="I2360" s="17" t="n"/>
      <c r="J2360" s="9">
        <f>+(((G2360-F2360)-(H2360-F2360))/(H2360-F2360))*100</f>
        <v/>
      </c>
      <c r="K2360" s="33">
        <f>AVERAGE(J2360:J2361)</f>
        <v/>
      </c>
      <c r="L2360" s="33">
        <f>_xlfn.STDEV.S(J2360,J2361)</f>
        <v/>
      </c>
      <c r="M2360" s="13">
        <f>(K2358-K2360)/14</f>
        <v/>
      </c>
      <c r="N2360" s="295">
        <f>(K2354-K2360)/43</f>
        <v/>
      </c>
      <c r="O2360" s="295">
        <f>+(H2360-F2360)/10</f>
        <v/>
      </c>
      <c r="P2360" s="26" t="inlineStr">
        <is>
          <t>FALSO</t>
        </is>
      </c>
      <c r="Q2360" s="26" t="inlineStr">
        <is>
          <t>VERDADERO</t>
        </is>
      </c>
      <c r="R2360" s="149" t="inlineStr">
        <is>
          <t>Esperado</t>
        </is>
      </c>
      <c r="S2360" s="149" t="inlineStr">
        <is>
          <t>Esperado</t>
        </is>
      </c>
      <c r="T2360" s="149" t="inlineStr">
        <is>
          <t>Dato Válido</t>
        </is>
      </c>
      <c r="U2360" s="149" t="n"/>
    </row>
    <row r="2361" ht="15.75" customHeight="1" s="412">
      <c r="A2361" s="15" t="n">
        <v>2792</v>
      </c>
      <c r="B2361" s="16" t="n">
        <v>164</v>
      </c>
      <c r="C2361" s="17" t="n">
        <v>395</v>
      </c>
      <c r="D2361" s="17" t="n">
        <v>10</v>
      </c>
      <c r="E2361" s="18" t="n">
        <v>43564</v>
      </c>
      <c r="F2361" s="19" t="n">
        <v>5245</v>
      </c>
      <c r="G2361" s="17" t="n">
        <v>8067</v>
      </c>
      <c r="H2361" s="17" t="n">
        <v>7681</v>
      </c>
      <c r="I2361" s="17" t="n"/>
      <c r="J2361" s="9">
        <f>+(((G2361-F2361)-(H2361-F2361))/(H2361-F2361))*100</f>
        <v/>
      </c>
      <c r="K2361" s="13" t="n"/>
      <c r="L2361" s="13" t="n"/>
      <c r="M2361" s="13" t="n"/>
      <c r="O2361" s="295">
        <f>+(H2361-F2361)/10</f>
        <v/>
      </c>
      <c r="P2361" s="26" t="inlineStr">
        <is>
          <t>FALSO</t>
        </is>
      </c>
      <c r="Q2361" s="26" t="inlineStr">
        <is>
          <t>FALSO</t>
        </is>
      </c>
      <c r="R2361" s="149" t="inlineStr">
        <is>
          <t>Esperado</t>
        </is>
      </c>
      <c r="S2361" s="149" t="inlineStr">
        <is>
          <t>Esperado</t>
        </is>
      </c>
      <c r="T2361" s="149" t="inlineStr">
        <is>
          <t>Dato Válido</t>
        </is>
      </c>
      <c r="U2361" s="149" t="n"/>
    </row>
    <row r="2362" ht="15.75" customHeight="1" s="412">
      <c r="A2362" s="5" t="n">
        <v>301</v>
      </c>
      <c r="B2362" s="252" t="n">
        <v>301</v>
      </c>
      <c r="C2362" s="246" t="n">
        <v>396</v>
      </c>
      <c r="D2362" s="246" t="n">
        <v>1</v>
      </c>
      <c r="E2362" s="46" t="n">
        <v>43514</v>
      </c>
      <c r="F2362" s="246" t="n">
        <v>5241</v>
      </c>
      <c r="G2362" s="246" t="n">
        <v>7366</v>
      </c>
      <c r="H2362" s="246" t="n">
        <v>6701</v>
      </c>
      <c r="I2362" s="246" t="n">
        <v>10</v>
      </c>
      <c r="J2362" s="47">
        <f>+(((G2362-F2362)-(H2362-F2362))/(H2362-F2362))*100</f>
        <v/>
      </c>
      <c r="K2362" s="51">
        <f>AVERAGE(J2362:J2363)</f>
        <v/>
      </c>
      <c r="L2362" s="51">
        <f>_xlfn.STDEV.S(J2362,J2363)</f>
        <v/>
      </c>
      <c r="M2362" s="50" t="n">
        <v>2</v>
      </c>
      <c r="O2362" s="295">
        <f>+(H2362-F2362)/10</f>
        <v/>
      </c>
      <c r="P2362" s="26" t="inlineStr">
        <is>
          <t>FALSO</t>
        </is>
      </c>
      <c r="Q2362" s="26" t="inlineStr">
        <is>
          <t>FALSO</t>
        </is>
      </c>
      <c r="R2362" s="149" t="inlineStr">
        <is>
          <t>Esperado</t>
        </is>
      </c>
      <c r="S2362" s="149" t="inlineStr">
        <is>
          <t>Esperado</t>
        </is>
      </c>
      <c r="T2362" s="149" t="inlineStr">
        <is>
          <t>Se descarta</t>
        </is>
      </c>
      <c r="U2362" s="149" t="n"/>
    </row>
    <row r="2363" ht="15.75" customHeight="1" s="412">
      <c r="A2363" s="5" t="n">
        <v>302</v>
      </c>
      <c r="B2363" s="252" t="n">
        <v>302</v>
      </c>
      <c r="C2363" s="246" t="n">
        <v>396</v>
      </c>
      <c r="D2363" s="246" t="n">
        <v>1</v>
      </c>
      <c r="E2363" s="46" t="n">
        <v>43514</v>
      </c>
      <c r="F2363" s="246" t="n">
        <v>5225</v>
      </c>
      <c r="G2363" s="246" t="n">
        <v>7207</v>
      </c>
      <c r="H2363" s="246" t="n">
        <v>6609</v>
      </c>
      <c r="I2363" s="246" t="n"/>
      <c r="J2363" s="47">
        <f>+(((G2363-F2363)-(H2363-F2363))/(H2363-F2363))*100</f>
        <v/>
      </c>
      <c r="K2363" s="50" t="n"/>
      <c r="L2363" s="50" t="n"/>
      <c r="M2363" s="50" t="n"/>
      <c r="O2363" s="295">
        <f>+(H2363-F2363)/10</f>
        <v/>
      </c>
      <c r="P2363" s="26" t="inlineStr">
        <is>
          <t>FALSO</t>
        </is>
      </c>
      <c r="Q2363" s="26" t="inlineStr">
        <is>
          <t>FALSO</t>
        </is>
      </c>
      <c r="R2363" s="149" t="inlineStr">
        <is>
          <t>No esperado</t>
        </is>
      </c>
      <c r="S2363" s="149" t="inlineStr">
        <is>
          <t>Esperado</t>
        </is>
      </c>
      <c r="T2363" s="149" t="inlineStr">
        <is>
          <t>Se descarta</t>
        </is>
      </c>
      <c r="U2363" s="149" t="n"/>
    </row>
    <row r="2364" ht="15.75" customHeight="1" s="412">
      <c r="A2364" s="5" t="n">
        <v>955</v>
      </c>
      <c r="B2364" s="252" t="n">
        <v>301</v>
      </c>
      <c r="C2364" s="246" t="n">
        <v>396</v>
      </c>
      <c r="D2364" s="246" t="n">
        <v>3</v>
      </c>
      <c r="E2364" s="46" t="n">
        <v>43521</v>
      </c>
      <c r="F2364" s="246" t="n">
        <v>5241</v>
      </c>
      <c r="G2364" s="246" t="n">
        <v>7556</v>
      </c>
      <c r="H2364" s="246" t="n">
        <v>6841</v>
      </c>
      <c r="I2364" s="246" t="n">
        <v>9</v>
      </c>
      <c r="J2364" s="47">
        <f>+(((G2364-F2364)-(H2364-F2364))/(H2364-F2364))*100</f>
        <v/>
      </c>
      <c r="K2364" s="51">
        <f>AVERAGE(J2364:J2365)</f>
        <v/>
      </c>
      <c r="L2364" s="51">
        <f>_xlfn.STDEV.S(J2364,J2365)</f>
        <v/>
      </c>
      <c r="M2364" s="50" t="n"/>
      <c r="O2364" s="295">
        <f>+(H2364-F2364)/10</f>
        <v/>
      </c>
      <c r="P2364" s="26" t="inlineStr">
        <is>
          <t>FALSO</t>
        </is>
      </c>
      <c r="Q2364" s="26" t="inlineStr">
        <is>
          <t>FALSO</t>
        </is>
      </c>
      <c r="R2364" s="149" t="inlineStr">
        <is>
          <t>Esperado</t>
        </is>
      </c>
      <c r="S2364" s="149" t="inlineStr">
        <is>
          <t>No esperado</t>
        </is>
      </c>
      <c r="T2364" s="149" t="inlineStr">
        <is>
          <t>Se descarta</t>
        </is>
      </c>
      <c r="U2364" s="149" t="n"/>
    </row>
    <row r="2365" ht="15.75" customHeight="1" s="412">
      <c r="A2365" s="5" t="n">
        <v>956</v>
      </c>
      <c r="B2365" s="252" t="n">
        <v>302</v>
      </c>
      <c r="C2365" s="246" t="n">
        <v>396</v>
      </c>
      <c r="D2365" s="246" t="n">
        <v>3</v>
      </c>
      <c r="E2365" s="46" t="n">
        <v>43521</v>
      </c>
      <c r="F2365" s="246" t="n">
        <v>5225</v>
      </c>
      <c r="G2365" s="246" t="n">
        <v>7445</v>
      </c>
      <c r="H2365" s="246" t="n">
        <v>6750</v>
      </c>
      <c r="I2365" s="246" t="n"/>
      <c r="J2365" s="47">
        <f>+(((G2365-F2365)-(H2365-F2365))/(H2365-F2365))*100</f>
        <v/>
      </c>
      <c r="K2365" s="51" t="n"/>
      <c r="L2365" s="51" t="n"/>
      <c r="M2365" s="50" t="n"/>
      <c r="O2365" s="295">
        <f>+(H2365-F2365)/10</f>
        <v/>
      </c>
      <c r="P2365" s="26" t="inlineStr">
        <is>
          <t>FALSO</t>
        </is>
      </c>
      <c r="Q2365" s="26" t="inlineStr">
        <is>
          <t>FALSO</t>
        </is>
      </c>
      <c r="R2365" s="149" t="inlineStr">
        <is>
          <t>No esperado</t>
        </is>
      </c>
      <c r="S2365" s="149" t="inlineStr">
        <is>
          <t>Esperado</t>
        </is>
      </c>
      <c r="T2365" s="149" t="inlineStr">
        <is>
          <t>Se descarta</t>
        </is>
      </c>
      <c r="U2365" s="149" t="n"/>
    </row>
    <row r="2366" ht="15.75" customHeight="1" s="412">
      <c r="A2366" s="5" t="n">
        <v>1605</v>
      </c>
      <c r="B2366" s="252" t="n">
        <v>301</v>
      </c>
      <c r="C2366" s="246" t="n">
        <v>396</v>
      </c>
      <c r="D2366" s="246" t="n">
        <v>5</v>
      </c>
      <c r="E2366" s="46" t="n">
        <v>43531</v>
      </c>
      <c r="F2366" s="246" t="n">
        <v>5241</v>
      </c>
      <c r="G2366" s="246" t="n">
        <v>7330</v>
      </c>
      <c r="H2366" s="246" t="n">
        <v>6851</v>
      </c>
      <c r="I2366" s="246" t="n">
        <v>7</v>
      </c>
      <c r="J2366" s="47">
        <f>+(((G2366-F2366)-(H2366-F2366))/(H2366-F2366))*100</f>
        <v/>
      </c>
      <c r="K2366" s="51">
        <f>AVERAGE(J2366:J2367)</f>
        <v/>
      </c>
      <c r="L2366" s="51">
        <f>_xlfn.STDEV.S(J2366,J2367)</f>
        <v/>
      </c>
      <c r="M2366" s="50" t="n"/>
      <c r="O2366" s="295">
        <f>+(H2366-F2366)/10</f>
        <v/>
      </c>
      <c r="P2366" s="26" t="inlineStr">
        <is>
          <t>FALSO</t>
        </is>
      </c>
      <c r="Q2366" s="26" t="inlineStr">
        <is>
          <t>FALSO</t>
        </is>
      </c>
      <c r="R2366" s="149" t="inlineStr">
        <is>
          <t>Esperado</t>
        </is>
      </c>
      <c r="S2366" s="149" t="inlineStr">
        <is>
          <t>Esperado</t>
        </is>
      </c>
      <c r="T2366" s="149" t="inlineStr">
        <is>
          <t>Se descarta</t>
        </is>
      </c>
      <c r="U2366" s="149" t="n"/>
    </row>
    <row r="2367" ht="15.75" customHeight="1" s="412">
      <c r="A2367" s="5" t="n">
        <v>1606</v>
      </c>
      <c r="B2367" s="252" t="n">
        <v>302</v>
      </c>
      <c r="C2367" s="246" t="n">
        <v>396</v>
      </c>
      <c r="D2367" s="246" t="n">
        <v>5</v>
      </c>
      <c r="E2367" s="46" t="n">
        <v>43531</v>
      </c>
      <c r="F2367" s="246" t="n">
        <v>5225</v>
      </c>
      <c r="G2367" s="246" t="n">
        <v>7424</v>
      </c>
      <c r="H2367" s="246" t="n">
        <v>6928</v>
      </c>
      <c r="I2367" s="246" t="n"/>
      <c r="J2367" s="47">
        <f>+(((G2367-F2367)-(H2367-F2367))/(H2367-F2367))*100</f>
        <v/>
      </c>
      <c r="K2367" s="50" t="n"/>
      <c r="L2367" s="50" t="n"/>
      <c r="M2367" s="50" t="n"/>
      <c r="O2367" s="295">
        <f>+(H2367-F2367)/10</f>
        <v/>
      </c>
      <c r="P2367" s="26" t="inlineStr">
        <is>
          <t>FALSO</t>
        </is>
      </c>
      <c r="Q2367" s="26" t="inlineStr">
        <is>
          <t>FALSO</t>
        </is>
      </c>
      <c r="R2367" s="149" t="inlineStr">
        <is>
          <t>Esperado</t>
        </is>
      </c>
      <c r="S2367" s="149" t="inlineStr">
        <is>
          <t>Esperado</t>
        </is>
      </c>
      <c r="T2367" s="149" t="inlineStr">
        <is>
          <t>Se descarta</t>
        </is>
      </c>
      <c r="U2367" s="149" t="n"/>
    </row>
    <row r="2368" ht="15.75" customHeight="1" s="412">
      <c r="A2368" s="15" t="n">
        <v>2363</v>
      </c>
      <c r="B2368" s="16" t="n">
        <v>133</v>
      </c>
      <c r="C2368" s="52" t="n">
        <v>396</v>
      </c>
      <c r="D2368" s="52" t="n">
        <v>8</v>
      </c>
      <c r="E2368" s="53" t="n">
        <v>43550</v>
      </c>
      <c r="F2368" s="54" t="n">
        <v>5286</v>
      </c>
      <c r="G2368" s="52" t="n">
        <v>6970</v>
      </c>
      <c r="H2368" s="52" t="n">
        <v>6700</v>
      </c>
      <c r="I2368" s="246" t="n"/>
      <c r="J2368" s="47">
        <f>+(((G2368-F2368)-(H2368-F2368))/(H2368-F2368))*100</f>
        <v/>
      </c>
      <c r="K2368" s="51">
        <f>AVERAGE(J2368:J2369)</f>
        <v/>
      </c>
      <c r="L2368" s="51">
        <f>_xlfn.STDEV.S(J2368,J2369)</f>
        <v/>
      </c>
      <c r="M2368" s="50" t="n"/>
      <c r="O2368" s="295">
        <f>+(H2368-F2368)/10</f>
        <v/>
      </c>
      <c r="P2368" s="26" t="inlineStr">
        <is>
          <t>FALSO</t>
        </is>
      </c>
      <c r="Q2368" s="26" t="inlineStr">
        <is>
          <t>FALSO</t>
        </is>
      </c>
      <c r="R2368" s="149" t="inlineStr">
        <is>
          <t>No esperado</t>
        </is>
      </c>
      <c r="S2368" s="149" t="inlineStr">
        <is>
          <t>Esperado</t>
        </is>
      </c>
      <c r="T2368" s="149" t="inlineStr">
        <is>
          <t>Se descarta</t>
        </is>
      </c>
      <c r="U2368" s="149" t="n"/>
    </row>
    <row r="2369" ht="15.75" customHeight="1" s="412">
      <c r="A2369" s="15" t="n">
        <v>2364</v>
      </c>
      <c r="B2369" s="16" t="n">
        <v>134</v>
      </c>
      <c r="C2369" s="52" t="n">
        <v>396</v>
      </c>
      <c r="D2369" s="52" t="n">
        <v>8</v>
      </c>
      <c r="E2369" s="53" t="n">
        <v>43550</v>
      </c>
      <c r="F2369" s="54" t="n">
        <v>5220</v>
      </c>
      <c r="G2369" s="52" t="n">
        <v>6886</v>
      </c>
      <c r="H2369" s="52" t="n">
        <v>6626</v>
      </c>
      <c r="I2369" s="246" t="n"/>
      <c r="J2369" s="47">
        <f>+(((G2369-F2369)-(H2369-F2369))/(H2369-F2369))*100</f>
        <v/>
      </c>
      <c r="K2369" s="50" t="n"/>
      <c r="L2369" s="50" t="n"/>
      <c r="M2369" s="50" t="n"/>
      <c r="O2369" s="295">
        <f>+(H2369-F2369)/10</f>
        <v/>
      </c>
      <c r="P2369" s="26" t="inlineStr">
        <is>
          <t>FALSO</t>
        </is>
      </c>
      <c r="Q2369" s="26" t="inlineStr">
        <is>
          <t>FALSO</t>
        </is>
      </c>
      <c r="R2369" s="149" t="inlineStr">
        <is>
          <t>Esperado</t>
        </is>
      </c>
      <c r="S2369" s="149" t="inlineStr">
        <is>
          <t>Esperado</t>
        </is>
      </c>
      <c r="T2369" s="149" t="inlineStr">
        <is>
          <t>Se descarta</t>
        </is>
      </c>
      <c r="U2369" s="149" t="n"/>
    </row>
    <row r="2370" ht="15.75" customHeight="1" s="412">
      <c r="A2370" s="15" t="n">
        <v>2793</v>
      </c>
      <c r="B2370" s="16" t="n">
        <v>165</v>
      </c>
      <c r="C2370" s="52" t="n">
        <v>396</v>
      </c>
      <c r="D2370" s="52" t="n">
        <v>10</v>
      </c>
      <c r="E2370" s="53" t="n">
        <v>43564</v>
      </c>
      <c r="F2370" s="54" t="n">
        <v>5226</v>
      </c>
      <c r="G2370" s="52" t="n">
        <v>7189</v>
      </c>
      <c r="H2370" s="52" t="n">
        <v>6943</v>
      </c>
      <c r="I2370" s="52" t="n"/>
      <c r="J2370" s="47">
        <f>+(((G2370-F2370)-(H2370-F2370))/(H2370-F2370))*100</f>
        <v/>
      </c>
      <c r="K2370" s="51">
        <f>AVERAGE(J2370:J2371)</f>
        <v/>
      </c>
      <c r="L2370" s="51">
        <f>_xlfn.STDEV.S(J2370,J2371)</f>
        <v/>
      </c>
      <c r="M2370" s="50">
        <f>(K2368-K2370)/14</f>
        <v/>
      </c>
      <c r="N2370" s="295">
        <f>(K2366-K2370)/33</f>
        <v/>
      </c>
      <c r="O2370" s="295">
        <f>+(H2370-F2370)/10</f>
        <v/>
      </c>
      <c r="P2370" s="26" t="inlineStr">
        <is>
          <t>FALSO</t>
        </is>
      </c>
      <c r="Q2370" s="26" t="inlineStr">
        <is>
          <t>VERDADERO</t>
        </is>
      </c>
      <c r="R2370" s="149" t="inlineStr">
        <is>
          <t>Esperado</t>
        </is>
      </c>
      <c r="S2370" s="149" t="inlineStr">
        <is>
          <t>Esperado</t>
        </is>
      </c>
      <c r="T2370" s="149" t="inlineStr">
        <is>
          <t>Se descarta</t>
        </is>
      </c>
      <c r="U2370" s="149" t="n"/>
    </row>
    <row r="2371" ht="15.75" customHeight="1" s="412">
      <c r="A2371" s="15" t="n">
        <v>2794</v>
      </c>
      <c r="B2371" s="16" t="n">
        <v>166</v>
      </c>
      <c r="C2371" s="52" t="n">
        <v>396</v>
      </c>
      <c r="D2371" s="52" t="n">
        <v>10</v>
      </c>
      <c r="E2371" s="53" t="n">
        <v>43564</v>
      </c>
      <c r="F2371" s="54" t="n">
        <v>5252</v>
      </c>
      <c r="G2371" s="52" t="n">
        <v>7186</v>
      </c>
      <c r="H2371" s="52" t="n">
        <v>6943</v>
      </c>
      <c r="I2371" s="52" t="n"/>
      <c r="J2371" s="47">
        <f>+(((G2371-F2371)-(H2371-F2371))/(H2371-F2371))*100</f>
        <v/>
      </c>
      <c r="K2371" s="50" t="n"/>
      <c r="L2371" s="50" t="n"/>
      <c r="M2371" s="50" t="n"/>
      <c r="O2371" s="295">
        <f>+(H2371-F2371)/10</f>
        <v/>
      </c>
      <c r="P2371" s="26" t="inlineStr">
        <is>
          <t>FALSO</t>
        </is>
      </c>
      <c r="Q2371" s="26" t="inlineStr">
        <is>
          <t>FALSO</t>
        </is>
      </c>
      <c r="R2371" s="149" t="inlineStr">
        <is>
          <t>No esperado</t>
        </is>
      </c>
      <c r="S2371" s="149" t="inlineStr">
        <is>
          <t>Esperado</t>
        </is>
      </c>
      <c r="T2371" s="149" t="inlineStr">
        <is>
          <t>Se descarta</t>
        </is>
      </c>
      <c r="U2371" s="149" t="n"/>
    </row>
    <row r="2372" ht="15.75" customHeight="1" s="412">
      <c r="A2372" s="5" t="n">
        <v>303</v>
      </c>
      <c r="B2372" s="252" t="n">
        <v>303</v>
      </c>
      <c r="C2372" s="201" t="n">
        <v>397</v>
      </c>
      <c r="D2372" s="201" t="n">
        <v>1</v>
      </c>
      <c r="E2372" s="8" t="n">
        <v>43514</v>
      </c>
      <c r="F2372" s="201" t="n">
        <v>5303</v>
      </c>
      <c r="G2372" s="201" t="n">
        <v>9303</v>
      </c>
      <c r="H2372" s="201" t="n">
        <v>8537</v>
      </c>
      <c r="I2372" s="201" t="n">
        <v>10</v>
      </c>
      <c r="J2372" s="9">
        <f>+(((G2372-F2372)-(H2372-F2372))/(H2372-F2372))*100</f>
        <v/>
      </c>
      <c r="K2372" s="33">
        <f>AVERAGE(J2372:J2373)</f>
        <v/>
      </c>
      <c r="L2372" s="33">
        <f>_xlfn.STDEV.S(J2372,J2373)</f>
        <v/>
      </c>
      <c r="M2372" s="13" t="n">
        <v>1</v>
      </c>
      <c r="O2372" s="295">
        <f>+(H2372-F2372)/10</f>
        <v/>
      </c>
      <c r="P2372" s="26" t="inlineStr">
        <is>
          <t>FALSO</t>
        </is>
      </c>
      <c r="Q2372" s="26" t="inlineStr">
        <is>
          <t>FALSO</t>
        </is>
      </c>
      <c r="R2372" s="149" t="inlineStr">
        <is>
          <t>Esperado</t>
        </is>
      </c>
      <c r="S2372" s="149" t="inlineStr">
        <is>
          <t>Esperado</t>
        </is>
      </c>
      <c r="T2372" s="149" t="inlineStr">
        <is>
          <t>Se descarta</t>
        </is>
      </c>
      <c r="U2372" s="149" t="n"/>
    </row>
    <row r="2373" ht="15.75" customHeight="1" s="412">
      <c r="A2373" s="5" t="n">
        <v>304</v>
      </c>
      <c r="B2373" s="252" t="n">
        <v>304</v>
      </c>
      <c r="C2373" s="201" t="n">
        <v>397</v>
      </c>
      <c r="D2373" s="201" t="n">
        <v>1</v>
      </c>
      <c r="E2373" s="8" t="n">
        <v>43514</v>
      </c>
      <c r="F2373" s="201" t="n">
        <v>5212</v>
      </c>
      <c r="G2373" s="201" t="n">
        <v>8652</v>
      </c>
      <c r="H2373" s="201" t="n">
        <v>8042</v>
      </c>
      <c r="I2373" s="201" t="n"/>
      <c r="J2373" s="9">
        <f>+(((G2373-F2373)-(H2373-F2373))/(H2373-F2373))*100</f>
        <v/>
      </c>
      <c r="K2373" s="33" t="n"/>
      <c r="L2373" s="33" t="n"/>
      <c r="M2373" s="13" t="n"/>
      <c r="O2373" s="295">
        <f>+(H2373-F2373)/10</f>
        <v/>
      </c>
      <c r="P2373" s="26" t="inlineStr">
        <is>
          <t>FALSO</t>
        </is>
      </c>
      <c r="Q2373" s="26" t="inlineStr">
        <is>
          <t>FALSO</t>
        </is>
      </c>
      <c r="R2373" s="149" t="inlineStr">
        <is>
          <t>No esperado</t>
        </is>
      </c>
      <c r="S2373" s="149" t="inlineStr">
        <is>
          <t>Esperado</t>
        </is>
      </c>
      <c r="T2373" s="149" t="inlineStr">
        <is>
          <t>Se descarta</t>
        </is>
      </c>
      <c r="U2373" s="149" t="n"/>
    </row>
    <row r="2374" ht="15.75" customHeight="1" s="412">
      <c r="A2374" s="5" t="n">
        <v>957</v>
      </c>
      <c r="B2374" s="252" t="n">
        <v>303</v>
      </c>
      <c r="C2374" s="201" t="n">
        <v>397</v>
      </c>
      <c r="D2374" s="201" t="n">
        <v>3</v>
      </c>
      <c r="E2374" s="8" t="n">
        <v>43521</v>
      </c>
      <c r="F2374" s="201" t="n">
        <v>5303</v>
      </c>
      <c r="G2374" s="201" t="n">
        <v>9170</v>
      </c>
      <c r="H2374" s="201" t="n">
        <v>8520</v>
      </c>
      <c r="I2374" s="201" t="n">
        <v>9</v>
      </c>
      <c r="J2374" s="9">
        <f>+(((G2374-F2374)-(H2374-F2374))/(H2374-F2374))*100</f>
        <v/>
      </c>
      <c r="K2374" s="33">
        <f>AVERAGE(J2374:J2375)</f>
        <v/>
      </c>
      <c r="L2374" s="33">
        <f>_xlfn.STDEV.S(J2374,J2375)</f>
        <v/>
      </c>
      <c r="M2374" s="13" t="n"/>
      <c r="O2374" s="295">
        <f>+(H2374-F2374)/10</f>
        <v/>
      </c>
      <c r="P2374" s="26" t="inlineStr">
        <is>
          <t>FALSO</t>
        </is>
      </c>
      <c r="Q2374" s="26" t="inlineStr">
        <is>
          <t>FALSO</t>
        </is>
      </c>
      <c r="R2374" s="149" t="inlineStr">
        <is>
          <t>Esperado</t>
        </is>
      </c>
      <c r="S2374" s="149" t="inlineStr">
        <is>
          <t>Esperado</t>
        </is>
      </c>
      <c r="T2374" s="149" t="inlineStr">
        <is>
          <t>Se descarta</t>
        </is>
      </c>
      <c r="U2374" s="149" t="n"/>
    </row>
    <row r="2375" ht="15.75" customHeight="1" s="412">
      <c r="A2375" s="5" t="n">
        <v>958</v>
      </c>
      <c r="B2375" s="252" t="n">
        <v>304</v>
      </c>
      <c r="C2375" s="201" t="n">
        <v>397</v>
      </c>
      <c r="D2375" s="201" t="n">
        <v>3</v>
      </c>
      <c r="E2375" s="8" t="n">
        <v>43521</v>
      </c>
      <c r="F2375" s="201" t="n">
        <v>5212</v>
      </c>
      <c r="G2375" s="201" t="n">
        <v>8777</v>
      </c>
      <c r="H2375" s="201" t="n">
        <v>8170</v>
      </c>
      <c r="I2375" s="201" t="n"/>
      <c r="J2375" s="9">
        <f>+(((G2375-F2375)-(H2375-F2375))/(H2375-F2375))*100</f>
        <v/>
      </c>
      <c r="K2375" s="13" t="n"/>
      <c r="L2375" s="13" t="n"/>
      <c r="M2375" s="13" t="n"/>
      <c r="O2375" s="295">
        <f>+(H2375-F2375)/10</f>
        <v/>
      </c>
      <c r="P2375" s="26" t="inlineStr">
        <is>
          <t>FALSO</t>
        </is>
      </c>
      <c r="Q2375" s="26" t="inlineStr">
        <is>
          <t>FALSO</t>
        </is>
      </c>
      <c r="R2375" s="149" t="inlineStr">
        <is>
          <t>No esperado</t>
        </is>
      </c>
      <c r="S2375" s="149" t="inlineStr">
        <is>
          <t>Esperado</t>
        </is>
      </c>
      <c r="T2375" s="149" t="inlineStr">
        <is>
          <t>Se descarta</t>
        </is>
      </c>
      <c r="U2375" s="149" t="n"/>
    </row>
    <row r="2376" ht="15.75" customHeight="1" s="412">
      <c r="A2376" s="5" t="n">
        <v>1607</v>
      </c>
      <c r="B2376" s="252" t="n">
        <v>303</v>
      </c>
      <c r="C2376" s="201" t="n">
        <v>397</v>
      </c>
      <c r="D2376" s="201" t="n">
        <v>5</v>
      </c>
      <c r="E2376" s="8" t="n">
        <v>43531</v>
      </c>
      <c r="F2376" s="201" t="n">
        <v>5303</v>
      </c>
      <c r="G2376" s="201" t="n">
        <v>8737</v>
      </c>
      <c r="H2376" s="201" t="n">
        <v>8214</v>
      </c>
      <c r="I2376" s="201" t="n">
        <v>8</v>
      </c>
      <c r="J2376" s="9">
        <f>+(((G2376-F2376)-(H2376-F2376))/(H2376-F2376))*100</f>
        <v/>
      </c>
      <c r="K2376" s="33">
        <f>AVERAGE(J2376:J2377)</f>
        <v/>
      </c>
      <c r="L2376" s="33">
        <f>_xlfn.STDEV.S(J2376,J2377)</f>
        <v/>
      </c>
      <c r="M2376" s="13" t="n"/>
      <c r="O2376" s="295">
        <f>+(H2376-F2376)/10</f>
        <v/>
      </c>
      <c r="P2376" s="26" t="inlineStr">
        <is>
          <t>FALSO</t>
        </is>
      </c>
      <c r="Q2376" s="26" t="inlineStr">
        <is>
          <t>FALSO</t>
        </is>
      </c>
      <c r="R2376" s="149" t="inlineStr">
        <is>
          <t>No esperado</t>
        </is>
      </c>
      <c r="S2376" s="149" t="inlineStr">
        <is>
          <t>Esperado</t>
        </is>
      </c>
      <c r="T2376" s="149" t="inlineStr">
        <is>
          <t>Se descarta</t>
        </is>
      </c>
      <c r="U2376" s="149" t="n"/>
    </row>
    <row r="2377" ht="15.75" customHeight="1" s="412">
      <c r="A2377" s="5" t="n">
        <v>1608</v>
      </c>
      <c r="B2377" s="252" t="n">
        <v>304</v>
      </c>
      <c r="C2377" s="201" t="n">
        <v>397</v>
      </c>
      <c r="D2377" s="201" t="n">
        <v>5</v>
      </c>
      <c r="E2377" s="8" t="n">
        <v>43531</v>
      </c>
      <c r="F2377" s="201" t="n">
        <v>5212</v>
      </c>
      <c r="G2377" s="201" t="n">
        <v>8448</v>
      </c>
      <c r="H2377" s="201" t="n">
        <v>7961</v>
      </c>
      <c r="I2377" s="201" t="n"/>
      <c r="J2377" s="9">
        <f>+(((G2377-F2377)-(H2377-F2377))/(H2377-F2377))*100</f>
        <v/>
      </c>
      <c r="K2377" s="33" t="n"/>
      <c r="L2377" s="33" t="n"/>
      <c r="M2377" s="13" t="n"/>
      <c r="O2377" s="295">
        <f>+(H2377-F2377)/10</f>
        <v/>
      </c>
      <c r="P2377" s="26" t="inlineStr">
        <is>
          <t>FALSO</t>
        </is>
      </c>
      <c r="Q2377" s="26" t="inlineStr">
        <is>
          <t>FALSO</t>
        </is>
      </c>
      <c r="R2377" s="149" t="inlineStr">
        <is>
          <t>No esperado</t>
        </is>
      </c>
      <c r="S2377" s="149" t="inlineStr">
        <is>
          <t>Esperado</t>
        </is>
      </c>
      <c r="T2377" s="149" t="inlineStr">
        <is>
          <t>Se descarta</t>
        </is>
      </c>
      <c r="U2377" s="149" t="n"/>
    </row>
    <row r="2378" ht="15.75" customHeight="1" s="412">
      <c r="A2378" s="15" t="n">
        <v>2171</v>
      </c>
      <c r="B2378" s="16" t="n">
        <v>217</v>
      </c>
      <c r="C2378" s="17" t="n">
        <v>397</v>
      </c>
      <c r="D2378" s="17" t="n">
        <v>7</v>
      </c>
      <c r="E2378" s="18" t="n">
        <v>43545</v>
      </c>
      <c r="F2378" s="19" t="n">
        <v>5263</v>
      </c>
      <c r="G2378" s="17" t="n">
        <v>8678</v>
      </c>
      <c r="H2378" s="17" t="n">
        <v>8216</v>
      </c>
      <c r="I2378" s="201" t="n"/>
      <c r="J2378" s="9">
        <f>+(((G2378-F2378)-(H2378-F2378))/(H2378-F2378))*100</f>
        <v/>
      </c>
      <c r="K2378" s="33">
        <f>AVERAGE(J2378:J2379)</f>
        <v/>
      </c>
      <c r="L2378" s="33">
        <f>_xlfn.STDEV.S(J2378,J2379)</f>
        <v/>
      </c>
      <c r="M2378" s="13">
        <f>(K2376-K2378)/14</f>
        <v/>
      </c>
      <c r="N2378" s="295">
        <f>(K2372-K2378)/31</f>
        <v/>
      </c>
      <c r="O2378" s="295">
        <f>+(H2378-F2378)/10</f>
        <v/>
      </c>
      <c r="P2378" s="26" t="inlineStr">
        <is>
          <t>FALSO</t>
        </is>
      </c>
      <c r="Q2378" s="26" t="inlineStr">
        <is>
          <t>VERDADERO</t>
        </is>
      </c>
      <c r="R2378" s="149" t="inlineStr">
        <is>
          <t>Esperado</t>
        </is>
      </c>
      <c r="S2378" s="149" t="inlineStr">
        <is>
          <t>Esperado</t>
        </is>
      </c>
      <c r="T2378" s="149" t="inlineStr">
        <is>
          <t>Se descarta</t>
        </is>
      </c>
      <c r="U2378" s="149" t="n"/>
    </row>
    <row r="2379" ht="15.75" customHeight="1" s="412">
      <c r="A2379" s="15" t="n">
        <v>2172</v>
      </c>
      <c r="B2379" s="16" t="n">
        <v>218</v>
      </c>
      <c r="C2379" s="17" t="n">
        <v>397</v>
      </c>
      <c r="D2379" s="17" t="n">
        <v>7</v>
      </c>
      <c r="E2379" s="18" t="n">
        <v>43545</v>
      </c>
      <c r="F2379" s="19" t="n">
        <v>5280</v>
      </c>
      <c r="G2379" s="17" t="n">
        <v>8621</v>
      </c>
      <c r="H2379" s="17" t="n">
        <v>8173</v>
      </c>
      <c r="I2379" s="201" t="n"/>
      <c r="J2379" s="9">
        <f>+(((G2379-F2379)-(H2379-F2379))/(H2379-F2379))*100</f>
        <v/>
      </c>
      <c r="K2379" s="13" t="n"/>
      <c r="L2379" s="13" t="n"/>
      <c r="M2379" s="13" t="n"/>
      <c r="O2379" s="295">
        <f>+(H2379-F2379)/10</f>
        <v/>
      </c>
      <c r="P2379" s="26" t="inlineStr">
        <is>
          <t>FALSO</t>
        </is>
      </c>
      <c r="Q2379" s="26" t="inlineStr">
        <is>
          <t>FALSO</t>
        </is>
      </c>
      <c r="R2379" s="149" t="inlineStr">
        <is>
          <t>No esperado</t>
        </is>
      </c>
      <c r="S2379" s="149" t="inlineStr">
        <is>
          <t>Esperado</t>
        </is>
      </c>
      <c r="T2379" s="149" t="inlineStr">
        <is>
          <t>Se descarta</t>
        </is>
      </c>
      <c r="U2379" s="149" t="n"/>
    </row>
    <row r="2380" ht="15.75" customHeight="1" s="412">
      <c r="A2380" s="5" t="n">
        <v>305</v>
      </c>
      <c r="B2380" s="252" t="n">
        <v>305</v>
      </c>
      <c r="C2380" s="246" t="n">
        <v>398</v>
      </c>
      <c r="D2380" s="246" t="n">
        <v>1</v>
      </c>
      <c r="E2380" s="46" t="n">
        <v>43514</v>
      </c>
      <c r="F2380" s="246" t="n">
        <v>5301</v>
      </c>
      <c r="G2380" s="246" t="n">
        <v>7697</v>
      </c>
      <c r="H2380" s="246" t="n">
        <v>6924</v>
      </c>
      <c r="I2380" s="246" t="n">
        <v>10</v>
      </c>
      <c r="J2380" s="47">
        <f>+(((G2380-F2380)-(H2380-F2380))/(H2380-F2380))*100</f>
        <v/>
      </c>
      <c r="K2380" s="51">
        <f>AVERAGE(J2380:J2381)</f>
        <v/>
      </c>
      <c r="L2380" s="51">
        <f>_xlfn.STDEV.S(J2380,J2381)</f>
        <v/>
      </c>
      <c r="M2380" s="50" t="n">
        <v>1</v>
      </c>
      <c r="O2380" s="295">
        <f>+(H2380-F2380)/10</f>
        <v/>
      </c>
      <c r="P2380" s="26" t="inlineStr">
        <is>
          <t>FALSO</t>
        </is>
      </c>
      <c r="Q2380" s="26" t="inlineStr">
        <is>
          <t>FALSO</t>
        </is>
      </c>
      <c r="R2380" s="149" t="inlineStr">
        <is>
          <t>Esperado</t>
        </is>
      </c>
      <c r="S2380" s="149" t="inlineStr">
        <is>
          <t>Esperado</t>
        </is>
      </c>
      <c r="T2380" s="149" t="inlineStr">
        <is>
          <t>Dato Válido</t>
        </is>
      </c>
      <c r="U2380" s="149" t="n"/>
    </row>
    <row r="2381" ht="15.75" customHeight="1" s="412">
      <c r="A2381" s="5" t="n">
        <v>306</v>
      </c>
      <c r="B2381" s="252" t="n">
        <v>306</v>
      </c>
      <c r="C2381" s="246" t="n">
        <v>398</v>
      </c>
      <c r="D2381" s="246" t="n">
        <v>1</v>
      </c>
      <c r="E2381" s="46" t="n">
        <v>43514</v>
      </c>
      <c r="F2381" s="246" t="n">
        <v>5254</v>
      </c>
      <c r="G2381" s="246" t="n">
        <v>7509</v>
      </c>
      <c r="H2381" s="246" t="n">
        <v>6765</v>
      </c>
      <c r="I2381" s="246" t="n"/>
      <c r="J2381" s="47">
        <f>+(((G2381-F2381)-(H2381-F2381))/(H2381-F2381))*100</f>
        <v/>
      </c>
      <c r="K2381" s="50" t="n"/>
      <c r="L2381" s="50" t="n"/>
      <c r="M2381" s="50" t="n"/>
      <c r="O2381" s="295">
        <f>+(H2381-F2381)/10</f>
        <v/>
      </c>
      <c r="P2381" s="26" t="inlineStr">
        <is>
          <t>FALSO</t>
        </is>
      </c>
      <c r="Q2381" s="26" t="inlineStr">
        <is>
          <t>FALSO</t>
        </is>
      </c>
      <c r="R2381" s="149" t="inlineStr">
        <is>
          <t>No esperado</t>
        </is>
      </c>
      <c r="S2381" s="149" t="inlineStr">
        <is>
          <t>No esperado</t>
        </is>
      </c>
      <c r="T2381" s="149" t="inlineStr">
        <is>
          <t>Dato Válido</t>
        </is>
      </c>
      <c r="U2381" s="149" t="n"/>
    </row>
    <row r="2382" ht="15.75" customHeight="1" s="412">
      <c r="A2382" s="5" t="n">
        <v>959</v>
      </c>
      <c r="B2382" s="252" t="n">
        <v>305</v>
      </c>
      <c r="C2382" s="246" t="n">
        <v>398</v>
      </c>
      <c r="D2382" s="246" t="n">
        <v>3</v>
      </c>
      <c r="E2382" s="46" t="n">
        <v>43521</v>
      </c>
      <c r="F2382" s="246" t="n">
        <v>5301</v>
      </c>
      <c r="G2382" s="246" t="n">
        <v>7695</v>
      </c>
      <c r="H2382" s="246" t="n">
        <v>7090</v>
      </c>
      <c r="I2382" s="246" t="n">
        <v>9</v>
      </c>
      <c r="J2382" s="47">
        <f>+(((G2382-F2382)-(H2382-F2382))/(H2382-F2382))*100</f>
        <v/>
      </c>
      <c r="K2382" s="51">
        <f>AVERAGE(J2382:J2383)</f>
        <v/>
      </c>
      <c r="L2382" s="51">
        <f>_xlfn.STDEV.S(J2382,J2383)</f>
        <v/>
      </c>
      <c r="M2382" s="50" t="n"/>
      <c r="O2382" s="295">
        <f>+(H2382-F2382)/10</f>
        <v/>
      </c>
      <c r="P2382" s="26" t="inlineStr">
        <is>
          <t>VERDADERO</t>
        </is>
      </c>
      <c r="Q2382" s="26" t="inlineStr">
        <is>
          <t>FALSO</t>
        </is>
      </c>
      <c r="R2382" s="149" t="inlineStr">
        <is>
          <t>Esperado</t>
        </is>
      </c>
      <c r="S2382" s="149" t="inlineStr">
        <is>
          <t>Esperado</t>
        </is>
      </c>
      <c r="T2382" s="149" t="inlineStr">
        <is>
          <t>Dato Válido</t>
        </is>
      </c>
      <c r="U2382" s="149" t="n"/>
    </row>
    <row r="2383" ht="15.75" customHeight="1" s="412">
      <c r="A2383" s="5" t="n">
        <v>960</v>
      </c>
      <c r="B2383" s="252" t="n">
        <v>306</v>
      </c>
      <c r="C2383" s="246" t="n">
        <v>398</v>
      </c>
      <c r="D2383" s="246" t="n">
        <v>3</v>
      </c>
      <c r="E2383" s="46" t="n">
        <v>43521</v>
      </c>
      <c r="F2383" s="246" t="n">
        <v>5254</v>
      </c>
      <c r="G2383" s="246" t="n">
        <v>7653</v>
      </c>
      <c r="H2383" s="246" t="n">
        <v>7063</v>
      </c>
      <c r="I2383" s="246" t="n"/>
      <c r="J2383" s="47">
        <f>+(((G2383-F2383)-(H2383-F2383))/(H2383-F2383))*100</f>
        <v/>
      </c>
      <c r="K2383" s="51" t="n"/>
      <c r="L2383" s="51" t="n"/>
      <c r="M2383" s="50" t="n"/>
      <c r="O2383" s="295">
        <f>+(H2383-F2383)/10</f>
        <v/>
      </c>
      <c r="P2383" s="26" t="inlineStr">
        <is>
          <t>FALSO</t>
        </is>
      </c>
      <c r="Q2383" s="26" t="inlineStr">
        <is>
          <t>FALSO</t>
        </is>
      </c>
      <c r="R2383" s="149" t="inlineStr">
        <is>
          <t>Esperado</t>
        </is>
      </c>
      <c r="S2383" s="149" t="inlineStr">
        <is>
          <t>Esperado</t>
        </is>
      </c>
      <c r="T2383" s="149" t="inlineStr">
        <is>
          <t>Dato Válido</t>
        </is>
      </c>
      <c r="U2383" s="149" t="n"/>
    </row>
    <row r="2384" ht="15.75" customHeight="1" s="412">
      <c r="A2384" s="5" t="n">
        <v>1609</v>
      </c>
      <c r="B2384" s="252" t="n">
        <v>305</v>
      </c>
      <c r="C2384" s="246" t="n">
        <v>398</v>
      </c>
      <c r="D2384" s="246" t="n">
        <v>5</v>
      </c>
      <c r="E2384" s="46" t="n">
        <v>43531</v>
      </c>
      <c r="F2384" s="246" t="n">
        <v>5301</v>
      </c>
      <c r="G2384" s="246" t="n">
        <v>7881</v>
      </c>
      <c r="H2384" s="246" t="n">
        <v>7315</v>
      </c>
      <c r="I2384" s="246" t="n">
        <v>9</v>
      </c>
      <c r="J2384" s="47">
        <f>+(((G2384-F2384)-(H2384-F2384))/(H2384-F2384))*100</f>
        <v/>
      </c>
      <c r="K2384" s="51">
        <f>AVERAGE(J2384:J2385)</f>
        <v/>
      </c>
      <c r="L2384" s="51">
        <f>_xlfn.STDEV.S(J2384,J2385)</f>
        <v/>
      </c>
      <c r="M2384" s="50" t="n"/>
      <c r="O2384" s="295">
        <f>+(H2384-F2384)/10</f>
        <v/>
      </c>
      <c r="P2384" s="26" t="inlineStr">
        <is>
          <t>FALSO</t>
        </is>
      </c>
      <c r="Q2384" s="26" t="inlineStr">
        <is>
          <t>FALSO</t>
        </is>
      </c>
      <c r="R2384" s="149" t="inlineStr">
        <is>
          <t>Esperado</t>
        </is>
      </c>
      <c r="S2384" s="149" t="inlineStr">
        <is>
          <t>Esperado</t>
        </is>
      </c>
      <c r="T2384" s="149" t="inlineStr">
        <is>
          <t>Dato Válido</t>
        </is>
      </c>
      <c r="U2384" s="149" t="n"/>
    </row>
    <row r="2385" ht="15.75" customHeight="1" s="412">
      <c r="A2385" s="5" t="n">
        <v>1610</v>
      </c>
      <c r="B2385" s="252" t="n">
        <v>306</v>
      </c>
      <c r="C2385" s="246" t="n">
        <v>398</v>
      </c>
      <c r="D2385" s="246" t="n">
        <v>5</v>
      </c>
      <c r="E2385" s="46" t="n">
        <v>43531</v>
      </c>
      <c r="F2385" s="246" t="n">
        <v>5254</v>
      </c>
      <c r="G2385" s="246" t="n">
        <v>7817</v>
      </c>
      <c r="H2385" s="246" t="n">
        <v>7273</v>
      </c>
      <c r="I2385" s="246" t="n"/>
      <c r="J2385" s="47">
        <f>+(((G2385-F2385)-(H2385-F2385))/(H2385-F2385))*100</f>
        <v/>
      </c>
      <c r="K2385" s="50" t="n"/>
      <c r="L2385" s="50" t="n"/>
      <c r="M2385" s="50" t="n"/>
      <c r="O2385" s="295">
        <f>+(H2385-F2385)/10</f>
        <v/>
      </c>
      <c r="P2385" s="26" t="inlineStr">
        <is>
          <t>FALSO</t>
        </is>
      </c>
      <c r="Q2385" s="26" t="inlineStr">
        <is>
          <t>FALSO</t>
        </is>
      </c>
      <c r="R2385" s="149" t="inlineStr">
        <is>
          <t>Esperado</t>
        </is>
      </c>
      <c r="S2385" s="149" t="inlineStr">
        <is>
          <t>Esperado</t>
        </is>
      </c>
      <c r="T2385" s="149" t="inlineStr">
        <is>
          <t>Dato Válido</t>
        </is>
      </c>
      <c r="U2385" s="149" t="n"/>
    </row>
    <row r="2386" ht="15.75" customHeight="1" s="412">
      <c r="A2386" s="15" t="n">
        <v>2173</v>
      </c>
      <c r="B2386" s="16" t="n">
        <v>219</v>
      </c>
      <c r="C2386" s="52" t="n">
        <v>398</v>
      </c>
      <c r="D2386" s="52" t="n">
        <v>7</v>
      </c>
      <c r="E2386" s="53" t="n">
        <v>43545</v>
      </c>
      <c r="F2386" s="54" t="n">
        <v>5215</v>
      </c>
      <c r="G2386" s="52" t="n">
        <v>8093</v>
      </c>
      <c r="H2386" s="52" t="n">
        <v>7533</v>
      </c>
      <c r="I2386" s="246" t="n"/>
      <c r="J2386" s="47">
        <f>+(((G2386-F2386)-(H2386-F2386))/(H2386-F2386))*100</f>
        <v/>
      </c>
      <c r="K2386" s="51">
        <f>AVERAGE(J2386:J2387)</f>
        <v/>
      </c>
      <c r="L2386" s="51">
        <f>_xlfn.STDEV.S(J2386,J2387)</f>
        <v/>
      </c>
      <c r="M2386" s="50" t="n"/>
      <c r="O2386" s="295">
        <f>+(H2386-F2386)/10</f>
        <v/>
      </c>
      <c r="P2386" s="26" t="inlineStr">
        <is>
          <t>FALSO</t>
        </is>
      </c>
      <c r="Q2386" s="26" t="inlineStr">
        <is>
          <t>FALSO</t>
        </is>
      </c>
      <c r="R2386" s="149" t="inlineStr">
        <is>
          <t>Esperado</t>
        </is>
      </c>
      <c r="S2386" s="149" t="inlineStr">
        <is>
          <t>Esperado</t>
        </is>
      </c>
      <c r="T2386" s="149" t="inlineStr">
        <is>
          <t>Dato Válido</t>
        </is>
      </c>
      <c r="U2386" s="149" t="n"/>
    </row>
    <row r="2387" ht="15.75" customHeight="1" s="412">
      <c r="A2387" s="15" t="n">
        <v>2174</v>
      </c>
      <c r="B2387" s="16" t="n">
        <v>220</v>
      </c>
      <c r="C2387" s="52" t="n">
        <v>398</v>
      </c>
      <c r="D2387" s="52" t="n">
        <v>7</v>
      </c>
      <c r="E2387" s="53" t="n">
        <v>43545</v>
      </c>
      <c r="F2387" s="54" t="n">
        <v>5178</v>
      </c>
      <c r="G2387" s="52" t="n">
        <v>7767</v>
      </c>
      <c r="H2387" s="52" t="n">
        <v>7257</v>
      </c>
      <c r="I2387" s="246" t="n"/>
      <c r="J2387" s="47">
        <f>+(((G2387-F2387)-(H2387-F2387))/(H2387-F2387))*100</f>
        <v/>
      </c>
      <c r="K2387" s="50" t="n"/>
      <c r="L2387" s="50" t="n"/>
      <c r="M2387" s="50" t="n"/>
      <c r="O2387" s="295">
        <f>+(H2387-F2387)/10</f>
        <v/>
      </c>
      <c r="P2387" s="26" t="inlineStr">
        <is>
          <t>FALSO</t>
        </is>
      </c>
      <c r="Q2387" s="26" t="inlineStr">
        <is>
          <t>FALSO</t>
        </is>
      </c>
      <c r="R2387" s="149" t="inlineStr">
        <is>
          <t>No esperado</t>
        </is>
      </c>
      <c r="S2387" s="149" t="inlineStr">
        <is>
          <t>Esperado</t>
        </is>
      </c>
      <c r="T2387" s="149" t="inlineStr">
        <is>
          <t>Dato Válido</t>
        </is>
      </c>
      <c r="U2387" s="149" t="n"/>
    </row>
    <row r="2388" ht="15.75" customHeight="1" s="412">
      <c r="A2388" s="15" t="n">
        <v>2715</v>
      </c>
      <c r="B2388" s="16" t="n">
        <v>87</v>
      </c>
      <c r="C2388" s="52" t="n">
        <v>398</v>
      </c>
      <c r="D2388" s="52" t="n">
        <v>10</v>
      </c>
      <c r="E2388" s="53" t="n">
        <v>43564</v>
      </c>
      <c r="F2388" s="54" t="n">
        <v>5250</v>
      </c>
      <c r="G2388" s="52" t="n">
        <v>7478</v>
      </c>
      <c r="H2388" s="52" t="n">
        <v>7121</v>
      </c>
      <c r="I2388" s="52" t="n"/>
      <c r="J2388" s="47">
        <f>+(((G2388-F2388)-(H2388-F2388))/(H2388-F2388))*100</f>
        <v/>
      </c>
      <c r="K2388" s="51">
        <f>AVERAGE(J2388:J2389)</f>
        <v/>
      </c>
      <c r="L2388" s="51">
        <f>_xlfn.STDEV.S(J2388,J2389)</f>
        <v/>
      </c>
      <c r="M2388" s="50">
        <f>(K2386-K2388)/19</f>
        <v/>
      </c>
      <c r="N2388" s="295">
        <f>(K2382-K2388)/43</f>
        <v/>
      </c>
      <c r="O2388" s="295">
        <f>+(H2388-F2388)/10</f>
        <v/>
      </c>
      <c r="P2388" s="26" t="inlineStr">
        <is>
          <t>FALSO</t>
        </is>
      </c>
      <c r="Q2388" s="26" t="inlineStr">
        <is>
          <t>FALSO</t>
        </is>
      </c>
      <c r="R2388" s="149" t="inlineStr">
        <is>
          <t>No esperado</t>
        </is>
      </c>
      <c r="S2388" s="149" t="inlineStr">
        <is>
          <t>Esperado</t>
        </is>
      </c>
      <c r="T2388" s="149" t="inlineStr">
        <is>
          <t>Dato Válido</t>
        </is>
      </c>
      <c r="U2388" s="149" t="n"/>
    </row>
    <row r="2389" ht="15.75" customHeight="1" s="412">
      <c r="A2389" s="15" t="n">
        <v>2716</v>
      </c>
      <c r="B2389" s="16" t="n">
        <v>88</v>
      </c>
      <c r="C2389" s="52" t="n">
        <v>398</v>
      </c>
      <c r="D2389" s="52" t="n">
        <v>10</v>
      </c>
      <c r="E2389" s="53" t="n">
        <v>43564</v>
      </c>
      <c r="F2389" s="54" t="n">
        <v>5241</v>
      </c>
      <c r="G2389" s="52" t="n">
        <v>7567</v>
      </c>
      <c r="H2389" s="52" t="n">
        <v>7199</v>
      </c>
      <c r="I2389" s="52" t="n"/>
      <c r="J2389" s="47">
        <f>+(((G2389-F2389)-(H2389-F2389))/(H2389-F2389))*100</f>
        <v/>
      </c>
      <c r="K2389" s="50" t="n"/>
      <c r="L2389" s="50" t="n"/>
      <c r="M2389" s="50" t="n"/>
      <c r="O2389" s="295">
        <f>+(H2389-F2389)/10</f>
        <v/>
      </c>
      <c r="P2389" s="26" t="inlineStr">
        <is>
          <t>FALSO</t>
        </is>
      </c>
      <c r="Q2389" s="26" t="inlineStr">
        <is>
          <t>FALSO</t>
        </is>
      </c>
      <c r="R2389" s="149" t="inlineStr">
        <is>
          <t>Esperado</t>
        </is>
      </c>
      <c r="S2389" s="149" t="inlineStr">
        <is>
          <t>Esperado</t>
        </is>
      </c>
      <c r="T2389" s="149" t="inlineStr">
        <is>
          <t>Dato Válido</t>
        </is>
      </c>
      <c r="U2389" s="149" t="n"/>
    </row>
    <row r="2390" ht="15.75" customHeight="1" s="412">
      <c r="A2390" s="5" t="n">
        <v>597</v>
      </c>
      <c r="B2390" s="252" t="n">
        <v>247</v>
      </c>
      <c r="C2390" s="255" t="n">
        <v>399</v>
      </c>
      <c r="D2390" s="255" t="n">
        <v>2</v>
      </c>
      <c r="E2390" s="58" t="n">
        <v>43517</v>
      </c>
      <c r="F2390" s="255" t="n">
        <v>5282</v>
      </c>
      <c r="G2390" s="255" t="n">
        <v>6904</v>
      </c>
      <c r="H2390" s="255" t="n">
        <v>6595</v>
      </c>
      <c r="I2390" s="255" t="n">
        <v>9</v>
      </c>
      <c r="J2390" s="59">
        <f>+(((G2390-F2390)-(H2390-F2390))/(H2390-F2390))*100</f>
        <v/>
      </c>
      <c r="K2390" s="34">
        <f>AVERAGE(J2390:J2391)</f>
        <v/>
      </c>
      <c r="L2390" s="34">
        <f>_xlfn.STDEV.S(J2390,J2391)</f>
        <v/>
      </c>
      <c r="M2390" s="35" t="n">
        <v>1</v>
      </c>
      <c r="O2390" s="295">
        <f>+(H2390-F2390)/10</f>
        <v/>
      </c>
      <c r="P2390" s="26" t="inlineStr">
        <is>
          <t>FALSO</t>
        </is>
      </c>
      <c r="Q2390" s="26" t="inlineStr">
        <is>
          <t>FALSO</t>
        </is>
      </c>
      <c r="R2390" s="149" t="inlineStr">
        <is>
          <t>Esperado</t>
        </is>
      </c>
      <c r="S2390" s="149" t="inlineStr">
        <is>
          <t>Esperado</t>
        </is>
      </c>
      <c r="T2390" s="149" t="inlineStr">
        <is>
          <t>Se descarta</t>
        </is>
      </c>
      <c r="U2390" s="149" t="n"/>
    </row>
    <row r="2391" ht="15.75" customHeight="1" s="412">
      <c r="A2391" s="5" t="n">
        <v>598</v>
      </c>
      <c r="B2391" s="252" t="n">
        <v>248</v>
      </c>
      <c r="C2391" s="255" t="n">
        <v>399</v>
      </c>
      <c r="D2391" s="255" t="n">
        <v>2</v>
      </c>
      <c r="E2391" s="58" t="n">
        <v>43517</v>
      </c>
      <c r="F2391" s="255" t="n">
        <v>5224</v>
      </c>
      <c r="G2391" s="255" t="n">
        <v>6813</v>
      </c>
      <c r="H2391" s="255" t="n">
        <v>6514</v>
      </c>
      <c r="I2391" s="255" t="n"/>
      <c r="J2391" s="59">
        <f>+(((G2391-F2391)-(H2391-F2391))/(H2391-F2391))*100</f>
        <v/>
      </c>
      <c r="K2391" s="34" t="n"/>
      <c r="L2391" s="34" t="n"/>
      <c r="M2391" s="35" t="n"/>
      <c r="O2391" s="295">
        <f>+(H2391-F2391)/10</f>
        <v/>
      </c>
      <c r="P2391" s="26" t="inlineStr">
        <is>
          <t>FALSO</t>
        </is>
      </c>
      <c r="Q2391" s="26" t="inlineStr">
        <is>
          <t>FALSO</t>
        </is>
      </c>
      <c r="R2391" s="149" t="inlineStr">
        <is>
          <t>No esperado</t>
        </is>
      </c>
      <c r="S2391" s="149" t="inlineStr">
        <is>
          <t>Esperado</t>
        </is>
      </c>
      <c r="T2391" s="149" t="inlineStr">
        <is>
          <t>Se descarta</t>
        </is>
      </c>
      <c r="U2391" s="149" t="n"/>
    </row>
    <row r="2392" ht="15.75" customHeight="1" s="412">
      <c r="A2392" s="5" t="n">
        <v>1251</v>
      </c>
      <c r="B2392" s="252" t="n">
        <v>205</v>
      </c>
      <c r="C2392" s="255" t="n">
        <v>399</v>
      </c>
      <c r="D2392" s="255" t="n">
        <v>4</v>
      </c>
      <c r="E2392" s="58" t="n">
        <v>43524</v>
      </c>
      <c r="F2392" s="255" t="n">
        <v>5204</v>
      </c>
      <c r="G2392" s="255" t="n">
        <v>8152</v>
      </c>
      <c r="H2392" s="255" t="n">
        <v>7533</v>
      </c>
      <c r="I2392" s="255" t="n">
        <v>8</v>
      </c>
      <c r="J2392" s="59">
        <f>+(((G2392-F2392)-(H2392-F2392))/(H2392-F2392))*100</f>
        <v/>
      </c>
      <c r="K2392" s="34">
        <f>AVERAGE(J2392:J2393)</f>
        <v/>
      </c>
      <c r="L2392" s="34">
        <f>_xlfn.STDEV.S(J2392,J2393)</f>
        <v/>
      </c>
      <c r="M2392" s="35" t="n"/>
      <c r="O2392" s="295">
        <f>+(H2392-F2392)/10</f>
        <v/>
      </c>
      <c r="P2392" s="26" t="inlineStr">
        <is>
          <t>FALSO</t>
        </is>
      </c>
      <c r="Q2392" s="26" t="inlineStr">
        <is>
          <t>FALSO</t>
        </is>
      </c>
      <c r="R2392" s="149" t="inlineStr">
        <is>
          <t>Esperado</t>
        </is>
      </c>
      <c r="S2392" s="149" t="inlineStr">
        <is>
          <t>No esperado</t>
        </is>
      </c>
      <c r="T2392" s="149" t="inlineStr">
        <is>
          <t>Se descarta</t>
        </is>
      </c>
      <c r="U2392" s="149" t="n"/>
    </row>
    <row r="2393" ht="15.75" customHeight="1" s="412">
      <c r="A2393" s="5" t="n">
        <v>1252</v>
      </c>
      <c r="B2393" s="252" t="n">
        <v>206</v>
      </c>
      <c r="C2393" s="255" t="n">
        <v>399</v>
      </c>
      <c r="D2393" s="255" t="n">
        <v>4</v>
      </c>
      <c r="E2393" s="58" t="n">
        <v>43524</v>
      </c>
      <c r="F2393" s="255" t="n">
        <v>5233</v>
      </c>
      <c r="G2393" s="255" t="n">
        <v>8204</v>
      </c>
      <c r="H2393" s="255" t="n">
        <v>7547</v>
      </c>
      <c r="I2393" s="255" t="n"/>
      <c r="J2393" s="59">
        <f>+(((G2393-F2393)-(H2393-F2393))/(H2393-F2393))*100</f>
        <v/>
      </c>
      <c r="K2393" s="35" t="n"/>
      <c r="L2393" s="35" t="n"/>
      <c r="M2393" s="35" t="n"/>
      <c r="O2393" s="295">
        <f>+(H2393-F2393)/10</f>
        <v/>
      </c>
      <c r="P2393" s="26" t="inlineStr">
        <is>
          <t>FALSO</t>
        </is>
      </c>
      <c r="Q2393" s="26" t="inlineStr">
        <is>
          <t>FALSO</t>
        </is>
      </c>
      <c r="R2393" s="149" t="inlineStr">
        <is>
          <t>Esperado</t>
        </is>
      </c>
      <c r="S2393" s="149" t="inlineStr">
        <is>
          <t>No esperado</t>
        </is>
      </c>
      <c r="T2393" s="149" t="inlineStr">
        <is>
          <t>Se descarta</t>
        </is>
      </c>
      <c r="U2393" s="149" t="n"/>
    </row>
    <row r="2394" ht="15.75" customHeight="1" s="412">
      <c r="A2394" s="5" t="n">
        <v>1901</v>
      </c>
      <c r="B2394" s="252" t="n">
        <v>205</v>
      </c>
      <c r="C2394" s="255" t="n">
        <v>399</v>
      </c>
      <c r="D2394" s="255" t="n">
        <v>6</v>
      </c>
      <c r="E2394" s="58" t="n">
        <v>43535</v>
      </c>
      <c r="F2394" s="255" t="n">
        <v>5204</v>
      </c>
      <c r="G2394" s="255" t="n">
        <v>8447</v>
      </c>
      <c r="H2394" s="255" t="n">
        <v>7661</v>
      </c>
      <c r="I2394" s="255" t="n">
        <v>8</v>
      </c>
      <c r="J2394" s="59">
        <f>+(((G2394-F2394)-(H2394-F2394))/(H2394-F2394))*100</f>
        <v/>
      </c>
      <c r="K2394" s="34">
        <f>AVERAGE(J2394:J2395)</f>
        <v/>
      </c>
      <c r="L2394" s="34">
        <f>_xlfn.STDEV.S(J2394,J2395)</f>
        <v/>
      </c>
      <c r="M2394" s="35" t="n"/>
      <c r="O2394" s="295">
        <f>+(H2394-F2394)/10</f>
        <v/>
      </c>
      <c r="P2394" s="26" t="inlineStr">
        <is>
          <t>FALSO</t>
        </is>
      </c>
      <c r="Q2394" s="26" t="inlineStr">
        <is>
          <t>FALSO</t>
        </is>
      </c>
      <c r="R2394" s="149" t="inlineStr">
        <is>
          <t>Esperado</t>
        </is>
      </c>
      <c r="S2394" s="149" t="inlineStr">
        <is>
          <t>No esperado</t>
        </is>
      </c>
      <c r="T2394" s="149" t="inlineStr">
        <is>
          <t>Dato Válido</t>
        </is>
      </c>
      <c r="U2394" s="149" t="n"/>
    </row>
    <row r="2395" ht="15.75" customHeight="1" s="412">
      <c r="A2395" s="5" t="n">
        <v>1902</v>
      </c>
      <c r="B2395" s="252" t="n">
        <v>206</v>
      </c>
      <c r="C2395" s="255" t="n">
        <v>399</v>
      </c>
      <c r="D2395" s="255" t="n">
        <v>6</v>
      </c>
      <c r="E2395" s="58" t="n">
        <v>43535</v>
      </c>
      <c r="F2395" s="255" t="n">
        <v>5233</v>
      </c>
      <c r="G2395" s="255" t="n">
        <v>8534</v>
      </c>
      <c r="H2395" s="255" t="n">
        <v>7724</v>
      </c>
      <c r="I2395" s="255" t="n"/>
      <c r="J2395" s="59">
        <f>+(((G2395-F2395)-(H2395-F2395))/(H2395-F2395))*100</f>
        <v/>
      </c>
      <c r="K2395" s="34" t="n"/>
      <c r="L2395" s="34" t="n"/>
      <c r="M2395" s="35" t="n"/>
      <c r="O2395" s="295">
        <f>+(H2395-F2395)/10</f>
        <v/>
      </c>
      <c r="P2395" s="26" t="inlineStr">
        <is>
          <t>VERDADERO</t>
        </is>
      </c>
      <c r="Q2395" s="26" t="inlineStr">
        <is>
          <t>FALSO</t>
        </is>
      </c>
      <c r="R2395" s="149" t="inlineStr">
        <is>
          <t>Esperado</t>
        </is>
      </c>
      <c r="S2395" s="149" t="inlineStr">
        <is>
          <t>Esperado</t>
        </is>
      </c>
      <c r="T2395" s="149" t="inlineStr">
        <is>
          <t>Dato Válido</t>
        </is>
      </c>
      <c r="U2395" s="149" t="n"/>
    </row>
    <row r="2396" ht="15.75" customHeight="1" s="412">
      <c r="A2396" s="15" t="n">
        <v>2175</v>
      </c>
      <c r="B2396" s="16" t="n">
        <v>221</v>
      </c>
      <c r="C2396" s="60" t="n">
        <v>399</v>
      </c>
      <c r="D2396" s="60" t="n">
        <v>7</v>
      </c>
      <c r="E2396" s="61" t="n">
        <v>43545</v>
      </c>
      <c r="F2396" s="62" t="n">
        <v>5187</v>
      </c>
      <c r="G2396" s="60" t="n">
        <v>8072</v>
      </c>
      <c r="H2396" s="60" t="n">
        <v>7594</v>
      </c>
      <c r="I2396" s="255" t="n"/>
      <c r="J2396" s="59">
        <f>+(((G2396-F2396)-(H2396-F2396))/(H2396-F2396))*100</f>
        <v/>
      </c>
      <c r="K2396" s="34">
        <f>AVERAGE(J2396:J2397)</f>
        <v/>
      </c>
      <c r="L2396" s="34">
        <f>_xlfn.STDEV.S(J2396,J2397)</f>
        <v/>
      </c>
      <c r="M2396" s="35" t="n"/>
      <c r="O2396" s="295">
        <f>+(H2396-F2396)/10</f>
        <v/>
      </c>
      <c r="P2396" s="26" t="inlineStr">
        <is>
          <t>FALSO</t>
        </is>
      </c>
      <c r="Q2396" s="26" t="inlineStr">
        <is>
          <t>FALSO</t>
        </is>
      </c>
      <c r="R2396" s="149" t="inlineStr">
        <is>
          <t>No esperado</t>
        </is>
      </c>
      <c r="S2396" s="149" t="inlineStr">
        <is>
          <t>Esperado</t>
        </is>
      </c>
      <c r="T2396" s="149" t="inlineStr">
        <is>
          <t>Dato Válido</t>
        </is>
      </c>
      <c r="U2396" s="149" t="n"/>
    </row>
    <row r="2397" ht="15.75" customHeight="1" s="412">
      <c r="A2397" s="15" t="n">
        <v>2176</v>
      </c>
      <c r="B2397" s="16" t="n">
        <v>222</v>
      </c>
      <c r="C2397" s="60" t="n">
        <v>399</v>
      </c>
      <c r="D2397" s="60" t="n">
        <v>7</v>
      </c>
      <c r="E2397" s="61" t="n">
        <v>43545</v>
      </c>
      <c r="F2397" s="62" t="n">
        <v>5216</v>
      </c>
      <c r="G2397" s="60" t="n">
        <v>8183</v>
      </c>
      <c r="H2397" s="60" t="n">
        <v>7701</v>
      </c>
      <c r="I2397" s="255" t="n"/>
      <c r="J2397" s="59">
        <f>+(((G2397-F2397)-(H2397-F2397))/(H2397-F2397))*100</f>
        <v/>
      </c>
      <c r="K2397" s="35" t="n"/>
      <c r="L2397" s="35" t="n"/>
      <c r="M2397" s="35" t="n"/>
      <c r="O2397" s="295">
        <f>+(H2397-F2397)/10</f>
        <v/>
      </c>
      <c r="P2397" s="26" t="inlineStr">
        <is>
          <t>FALSO</t>
        </is>
      </c>
      <c r="Q2397" s="26" t="inlineStr">
        <is>
          <t>FALSO</t>
        </is>
      </c>
      <c r="R2397" s="149" t="inlineStr">
        <is>
          <t>Esperado</t>
        </is>
      </c>
      <c r="S2397" s="149" t="inlineStr">
        <is>
          <t>Esperado</t>
        </is>
      </c>
      <c r="T2397" s="149" t="inlineStr">
        <is>
          <t>Dato Válido</t>
        </is>
      </c>
      <c r="U2397" s="149" t="n"/>
    </row>
    <row r="2398" ht="15.75" customHeight="1" s="412">
      <c r="A2398" s="15" t="n">
        <v>2717</v>
      </c>
      <c r="B2398" s="16" t="n">
        <v>89</v>
      </c>
      <c r="C2398" s="60" t="n">
        <v>399</v>
      </c>
      <c r="D2398" s="60" t="n">
        <v>10</v>
      </c>
      <c r="E2398" s="61" t="n">
        <v>43564</v>
      </c>
      <c r="F2398" s="62" t="n">
        <v>5188</v>
      </c>
      <c r="G2398" s="60" t="n">
        <v>7754</v>
      </c>
      <c r="H2398" s="60" t="n">
        <v>7415</v>
      </c>
      <c r="I2398" s="60" t="n"/>
      <c r="J2398" s="59">
        <f>+(((G2398-F2398)-(H2398-F2398))/(H2398-F2398))*100</f>
        <v/>
      </c>
      <c r="K2398" s="34">
        <f>AVERAGE(J2398:J2399)</f>
        <v/>
      </c>
      <c r="L2398" s="34">
        <f>_xlfn.STDEV.S(J2398,J2399)</f>
        <v/>
      </c>
      <c r="M2398" s="35">
        <f>(K2396-K2398)/19</f>
        <v/>
      </c>
      <c r="N2398" s="295">
        <f>(K2392-K2398)/40</f>
        <v/>
      </c>
      <c r="O2398" s="295">
        <f>+(H2398-F2398)/10</f>
        <v/>
      </c>
      <c r="P2398" s="26" t="inlineStr">
        <is>
          <t>FALSO</t>
        </is>
      </c>
      <c r="Q2398" s="26" t="inlineStr">
        <is>
          <t>VERDADERO</t>
        </is>
      </c>
      <c r="R2398" s="149" t="inlineStr">
        <is>
          <t>No esperado</t>
        </is>
      </c>
      <c r="S2398" s="149" t="inlineStr">
        <is>
          <t>Esperado</t>
        </is>
      </c>
      <c r="T2398" s="149" t="inlineStr">
        <is>
          <t>Dato Válido</t>
        </is>
      </c>
      <c r="U2398" s="149" t="n"/>
    </row>
    <row r="2399" ht="15.75" customHeight="1" s="412">
      <c r="A2399" s="15" t="n">
        <v>2718</v>
      </c>
      <c r="B2399" s="16" t="n">
        <v>90</v>
      </c>
      <c r="C2399" s="60" t="n">
        <v>399</v>
      </c>
      <c r="D2399" s="60" t="n">
        <v>10</v>
      </c>
      <c r="E2399" s="61" t="n">
        <v>43564</v>
      </c>
      <c r="F2399" s="62" t="n">
        <v>5202</v>
      </c>
      <c r="G2399" s="60" t="n">
        <v>7920</v>
      </c>
      <c r="H2399" s="60" t="n">
        <v>7571</v>
      </c>
      <c r="I2399" s="60" t="n"/>
      <c r="J2399" s="59">
        <f>+(((G2399-F2399)-(H2399-F2399))/(H2399-F2399))*100</f>
        <v/>
      </c>
      <c r="K2399" s="35" t="n"/>
      <c r="L2399" s="35" t="n"/>
      <c r="M2399" s="35" t="n"/>
      <c r="O2399" s="295">
        <f>+(H2399-F2399)/10</f>
        <v/>
      </c>
      <c r="P2399" s="26" t="inlineStr">
        <is>
          <t>FALSO</t>
        </is>
      </c>
      <c r="Q2399" s="26" t="inlineStr">
        <is>
          <t>FALSO</t>
        </is>
      </c>
      <c r="R2399" s="149" t="inlineStr">
        <is>
          <t>Esperado</t>
        </is>
      </c>
      <c r="S2399" s="149" t="inlineStr">
        <is>
          <t>Esperado</t>
        </is>
      </c>
      <c r="T2399" s="149" t="inlineStr">
        <is>
          <t>Dato Válido</t>
        </is>
      </c>
      <c r="U2399" s="149" t="n"/>
    </row>
    <row r="2400" ht="15.75" customHeight="1" s="412">
      <c r="A2400" s="5" t="n">
        <v>307</v>
      </c>
      <c r="B2400" s="252" t="n">
        <v>307</v>
      </c>
      <c r="C2400" s="201" t="n">
        <v>400</v>
      </c>
      <c r="D2400" s="201" t="n">
        <v>1</v>
      </c>
      <c r="E2400" s="8" t="n">
        <v>43514</v>
      </c>
      <c r="F2400" s="201" t="n">
        <v>5223</v>
      </c>
      <c r="G2400" s="201" t="n">
        <v>8315</v>
      </c>
      <c r="H2400" s="201" t="n">
        <v>7515</v>
      </c>
      <c r="I2400" s="201" t="n">
        <v>10</v>
      </c>
      <c r="J2400" s="9">
        <f>+(((G2400-F2400)-(H2400-F2400))/(H2400-F2400))*100</f>
        <v/>
      </c>
      <c r="K2400" s="33">
        <f>AVERAGE(J2400:J2401)</f>
        <v/>
      </c>
      <c r="L2400" s="33">
        <f>_xlfn.STDEV.S(J2400,J2401)</f>
        <v/>
      </c>
      <c r="M2400" s="13" t="n">
        <v>1</v>
      </c>
      <c r="O2400" s="295">
        <f>+(H2400-F2400)/10</f>
        <v/>
      </c>
      <c r="P2400" s="26" t="inlineStr">
        <is>
          <t>VERDADERO</t>
        </is>
      </c>
      <c r="Q2400" s="26" t="inlineStr">
        <is>
          <t>FALSO</t>
        </is>
      </c>
      <c r="R2400" s="149" t="inlineStr">
        <is>
          <t>Esperado</t>
        </is>
      </c>
      <c r="S2400" s="149" t="inlineStr">
        <is>
          <t>Esperado</t>
        </is>
      </c>
      <c r="T2400" s="149" t="inlineStr">
        <is>
          <t>Dato Válido</t>
        </is>
      </c>
      <c r="U2400" s="149" t="n"/>
    </row>
    <row r="2401" ht="15.75" customHeight="1" s="412">
      <c r="A2401" s="5" t="n">
        <v>308</v>
      </c>
      <c r="B2401" s="252" t="n">
        <v>308</v>
      </c>
      <c r="C2401" s="201" t="n">
        <v>400</v>
      </c>
      <c r="D2401" s="201" t="n">
        <v>1</v>
      </c>
      <c r="E2401" s="8" t="n">
        <v>43514</v>
      </c>
      <c r="F2401" s="201" t="n">
        <v>5201</v>
      </c>
      <c r="G2401" s="201" t="n">
        <v>8177</v>
      </c>
      <c r="H2401" s="201" t="n">
        <v>7433</v>
      </c>
      <c r="I2401" s="201" t="n"/>
      <c r="J2401" s="9">
        <f>+(((G2401-F2401)-(H2401-F2401))/(H2401-F2401))*100</f>
        <v/>
      </c>
      <c r="K2401" s="13" t="n"/>
      <c r="L2401" s="13" t="n"/>
      <c r="M2401" s="13" t="n"/>
      <c r="O2401" s="295">
        <f>+(H2401-F2401)/10</f>
        <v/>
      </c>
      <c r="P2401" s="26" t="inlineStr">
        <is>
          <t>FALSO</t>
        </is>
      </c>
      <c r="Q2401" s="26" t="inlineStr">
        <is>
          <t>FALSO</t>
        </is>
      </c>
      <c r="R2401" s="149" t="inlineStr">
        <is>
          <t>No esperado</t>
        </is>
      </c>
      <c r="S2401" s="149" t="inlineStr">
        <is>
          <t>Esperado</t>
        </is>
      </c>
      <c r="T2401" s="149" t="inlineStr">
        <is>
          <t>Dato Válido</t>
        </is>
      </c>
      <c r="U2401" s="149" t="n"/>
    </row>
    <row r="2402" ht="15.75" customHeight="1" s="412">
      <c r="A2402" s="5" t="n">
        <v>961</v>
      </c>
      <c r="B2402" s="252" t="n">
        <v>307</v>
      </c>
      <c r="C2402" s="201" t="n">
        <v>400</v>
      </c>
      <c r="D2402" s="201" t="n">
        <v>3</v>
      </c>
      <c r="E2402" s="8" t="n">
        <v>43521</v>
      </c>
      <c r="F2402" s="201" t="n">
        <v>5223</v>
      </c>
      <c r="G2402" s="201" t="n">
        <v>8505</v>
      </c>
      <c r="H2402" s="201" t="n">
        <v>7868</v>
      </c>
      <c r="I2402" s="201" t="n">
        <v>10</v>
      </c>
      <c r="J2402" s="9">
        <f>+(((G2402-F2402)-(H2402-F2402))/(H2402-F2402))*100</f>
        <v/>
      </c>
      <c r="K2402" s="33">
        <f>AVERAGE(J2402:J2403)</f>
        <v/>
      </c>
      <c r="L2402" s="33">
        <f>_xlfn.STDEV.S(J2402,J2403)</f>
        <v/>
      </c>
      <c r="M2402" s="13" t="n"/>
      <c r="O2402" s="295">
        <f>+(H2402-F2402)/10</f>
        <v/>
      </c>
      <c r="P2402" s="26" t="inlineStr">
        <is>
          <t>FALSO</t>
        </is>
      </c>
      <c r="Q2402" s="26" t="inlineStr">
        <is>
          <t>FALSO</t>
        </is>
      </c>
      <c r="R2402" s="149" t="inlineStr">
        <is>
          <t>Esperado</t>
        </is>
      </c>
      <c r="S2402" s="149" t="inlineStr">
        <is>
          <t>Esperado</t>
        </is>
      </c>
      <c r="T2402" s="149" t="inlineStr">
        <is>
          <t>Dato Válido</t>
        </is>
      </c>
      <c r="U2402" s="149" t="n"/>
    </row>
    <row r="2403" ht="15.75" customHeight="1" s="412">
      <c r="A2403" s="5" t="n">
        <v>962</v>
      </c>
      <c r="B2403" s="252" t="n">
        <v>308</v>
      </c>
      <c r="C2403" s="201" t="n">
        <v>400</v>
      </c>
      <c r="D2403" s="201" t="n">
        <v>3</v>
      </c>
      <c r="E2403" s="8" t="n">
        <v>43521</v>
      </c>
      <c r="F2403" s="201" t="n">
        <v>5201</v>
      </c>
      <c r="G2403" s="201" t="n">
        <v>8074</v>
      </c>
      <c r="H2403" s="201" t="n">
        <v>7513</v>
      </c>
      <c r="I2403" s="201" t="n"/>
      <c r="J2403" s="9">
        <f>+(((G2403-F2403)-(H2403-F2403))/(H2403-F2403))*100</f>
        <v/>
      </c>
      <c r="K2403" s="33" t="n"/>
      <c r="L2403" s="33" t="n"/>
      <c r="M2403" s="13" t="n"/>
      <c r="O2403" s="295">
        <f>+(H2403-F2403)/10</f>
        <v/>
      </c>
      <c r="P2403" s="26" t="inlineStr">
        <is>
          <t>FALSO</t>
        </is>
      </c>
      <c r="Q2403" s="26" t="inlineStr">
        <is>
          <t>FALSO</t>
        </is>
      </c>
      <c r="R2403" s="149" t="inlineStr">
        <is>
          <t>No esperado</t>
        </is>
      </c>
      <c r="S2403" s="149" t="inlineStr">
        <is>
          <t>Esperado</t>
        </is>
      </c>
      <c r="T2403" s="149" t="inlineStr">
        <is>
          <t>Dato Válido</t>
        </is>
      </c>
      <c r="U2403" s="149" t="n"/>
    </row>
    <row r="2404" ht="15.75" customHeight="1" s="412">
      <c r="A2404" s="5" t="n">
        <v>1611</v>
      </c>
      <c r="B2404" s="252" t="n">
        <v>307</v>
      </c>
      <c r="C2404" s="201" t="n">
        <v>400</v>
      </c>
      <c r="D2404" s="201" t="n">
        <v>5</v>
      </c>
      <c r="E2404" s="8" t="n">
        <v>43531</v>
      </c>
      <c r="F2404" s="201" t="n">
        <v>5223</v>
      </c>
      <c r="G2404" s="201" t="n">
        <v>8155</v>
      </c>
      <c r="H2404" s="201" t="n">
        <v>7636</v>
      </c>
      <c r="I2404" s="201" t="n">
        <v>10</v>
      </c>
      <c r="J2404" s="9">
        <f>+(((G2404-F2404)-(H2404-F2404))/(H2404-F2404))*100</f>
        <v/>
      </c>
      <c r="K2404" s="33">
        <f>AVERAGE(J2404:J2405)</f>
        <v/>
      </c>
      <c r="L2404" s="33">
        <f>_xlfn.STDEV.S(J2404,J2405)</f>
        <v/>
      </c>
      <c r="M2404" s="13" t="n"/>
      <c r="O2404" s="295">
        <f>+(H2404-F2404)/10</f>
        <v/>
      </c>
      <c r="P2404" s="26" t="inlineStr">
        <is>
          <t>FALSO</t>
        </is>
      </c>
      <c r="Q2404" s="26" t="inlineStr">
        <is>
          <t>FALSO</t>
        </is>
      </c>
      <c r="R2404" s="149" t="inlineStr">
        <is>
          <t>Esperado</t>
        </is>
      </c>
      <c r="S2404" s="149" t="inlineStr">
        <is>
          <t>Esperado</t>
        </is>
      </c>
      <c r="T2404" s="149" t="inlineStr">
        <is>
          <t>Dato Válido</t>
        </is>
      </c>
      <c r="U2404" s="149" t="n"/>
    </row>
    <row r="2405" ht="15.75" customHeight="1" s="412">
      <c r="A2405" s="5" t="n">
        <v>1612</v>
      </c>
      <c r="B2405" s="252" t="n">
        <v>308</v>
      </c>
      <c r="C2405" s="201" t="n">
        <v>400</v>
      </c>
      <c r="D2405" s="201" t="n">
        <v>5</v>
      </c>
      <c r="E2405" s="8" t="n">
        <v>43531</v>
      </c>
      <c r="F2405" s="201" t="n">
        <v>5201</v>
      </c>
      <c r="G2405" s="201" t="n">
        <v>8181</v>
      </c>
      <c r="H2405" s="201" t="n">
        <v>7675</v>
      </c>
      <c r="I2405" s="201" t="n"/>
      <c r="J2405" s="9">
        <f>+(((G2405-F2405)-(H2405-F2405))/(H2405-F2405))*100</f>
        <v/>
      </c>
      <c r="K2405" s="13" t="n"/>
      <c r="L2405" s="13" t="n"/>
      <c r="M2405" s="13" t="n"/>
      <c r="O2405" s="295">
        <f>+(H2405-F2405)/10</f>
        <v/>
      </c>
      <c r="P2405" s="26" t="inlineStr">
        <is>
          <t>FALSO</t>
        </is>
      </c>
      <c r="Q2405" s="26" t="inlineStr">
        <is>
          <t>FALSO</t>
        </is>
      </c>
      <c r="R2405" s="149" t="inlineStr">
        <is>
          <t>Esperado</t>
        </is>
      </c>
      <c r="S2405" s="149" t="inlineStr">
        <is>
          <t>Esperado</t>
        </is>
      </c>
      <c r="T2405" s="149" t="inlineStr">
        <is>
          <t>Dato Válido</t>
        </is>
      </c>
      <c r="U2405" s="149" t="n"/>
    </row>
    <row r="2406" ht="15.75" customHeight="1" s="412">
      <c r="A2406" s="15" t="n">
        <v>2177</v>
      </c>
      <c r="B2406" s="16" t="n">
        <v>223</v>
      </c>
      <c r="C2406" s="17" t="n">
        <v>400</v>
      </c>
      <c r="D2406" s="17" t="n">
        <v>7</v>
      </c>
      <c r="E2406" s="18" t="n">
        <v>43545</v>
      </c>
      <c r="F2406" s="19" t="n">
        <v>5225</v>
      </c>
      <c r="G2406" s="17" t="n">
        <v>8391</v>
      </c>
      <c r="H2406" s="17" t="n">
        <v>7973</v>
      </c>
      <c r="I2406" s="201" t="n"/>
      <c r="J2406" s="9">
        <f>+(((G2406-F2406)-(H2406-F2406))/(H2406-F2406))*100</f>
        <v/>
      </c>
      <c r="K2406" s="33">
        <f>AVERAGE(J2406:J2407)</f>
        <v/>
      </c>
      <c r="L2406" s="33">
        <f>_xlfn.STDEV.S(J2406,J2407)</f>
        <v/>
      </c>
      <c r="M2406" s="13">
        <f>(K2404-K2406)/14</f>
        <v/>
      </c>
      <c r="N2406" s="295">
        <f>(K2400-K2406)/31</f>
        <v/>
      </c>
      <c r="O2406" s="295">
        <f>+(H2406-F2406)/10</f>
        <v/>
      </c>
      <c r="P2406" s="26" t="inlineStr">
        <is>
          <t>FALSO</t>
        </is>
      </c>
      <c r="Q2406" s="26" t="inlineStr">
        <is>
          <t>VERDADERO</t>
        </is>
      </c>
      <c r="R2406" s="149" t="inlineStr">
        <is>
          <t>Esperado</t>
        </is>
      </c>
      <c r="S2406" s="149" t="inlineStr">
        <is>
          <t>Esperado</t>
        </is>
      </c>
      <c r="T2406" s="149" t="inlineStr">
        <is>
          <t>Dato Válido</t>
        </is>
      </c>
      <c r="U2406" s="149" t="n"/>
    </row>
    <row r="2407" ht="15.75" customHeight="1" s="412">
      <c r="A2407" s="15" t="n">
        <v>2178</v>
      </c>
      <c r="B2407" s="16" t="n">
        <v>224</v>
      </c>
      <c r="C2407" s="17" t="n">
        <v>400</v>
      </c>
      <c r="D2407" s="17" t="n">
        <v>7</v>
      </c>
      <c r="E2407" s="18" t="n">
        <v>43545</v>
      </c>
      <c r="F2407" s="19" t="n">
        <v>5231</v>
      </c>
      <c r="G2407" s="17" t="n">
        <v>8394</v>
      </c>
      <c r="H2407" s="17" t="n">
        <v>7978</v>
      </c>
      <c r="I2407" s="201" t="n"/>
      <c r="J2407" s="9">
        <f>+(((G2407-F2407)-(H2407-F2407))/(H2407-F2407))*100</f>
        <v/>
      </c>
      <c r="K2407" s="13" t="n"/>
      <c r="L2407" s="13" t="n"/>
      <c r="M2407" s="13" t="n"/>
      <c r="O2407" s="295">
        <f>+(H2407-F2407)/10</f>
        <v/>
      </c>
      <c r="P2407" s="26" t="inlineStr">
        <is>
          <t>FALSO</t>
        </is>
      </c>
      <c r="Q2407" s="26" t="inlineStr">
        <is>
          <t>FALSO</t>
        </is>
      </c>
      <c r="R2407" s="149" t="inlineStr">
        <is>
          <t>Esperado</t>
        </is>
      </c>
      <c r="S2407" s="149" t="inlineStr">
        <is>
          <t>Esperado</t>
        </is>
      </c>
      <c r="T2407" s="149" t="inlineStr">
        <is>
          <t>Dato Válido</t>
        </is>
      </c>
      <c r="U2407" s="149" t="n"/>
    </row>
    <row r="2408" ht="15.75" customHeight="1" s="412">
      <c r="A2408" s="5" t="n">
        <v>309</v>
      </c>
      <c r="B2408" s="252" t="n">
        <v>309</v>
      </c>
      <c r="C2408" s="246" t="n">
        <v>401</v>
      </c>
      <c r="D2408" s="246" t="n">
        <v>1</v>
      </c>
      <c r="E2408" s="46" t="n">
        <v>43514</v>
      </c>
      <c r="F2408" s="246" t="n">
        <v>5237</v>
      </c>
      <c r="G2408" s="246" t="n">
        <v>8827</v>
      </c>
      <c r="H2408" s="246" t="n">
        <v>7850</v>
      </c>
      <c r="I2408" s="246" t="n">
        <v>10</v>
      </c>
      <c r="J2408" s="47">
        <f>+(((G2408-F2408)-(H2408-F2408))/(H2408-F2408))*100</f>
        <v/>
      </c>
      <c r="K2408" s="51">
        <f>AVERAGE(J2408:J2409)</f>
        <v/>
      </c>
      <c r="L2408" s="51">
        <f>_xlfn.STDEV.S(J2408,J2409)</f>
        <v/>
      </c>
      <c r="M2408" s="50" t="n">
        <v>1</v>
      </c>
      <c r="O2408" s="295">
        <f>+(H2408-F2408)/10</f>
        <v/>
      </c>
      <c r="P2408" s="26" t="inlineStr">
        <is>
          <t>VERDADERO</t>
        </is>
      </c>
      <c r="Q2408" s="26" t="inlineStr">
        <is>
          <t>FALSO</t>
        </is>
      </c>
      <c r="R2408" s="149" t="inlineStr">
        <is>
          <t>Esperado</t>
        </is>
      </c>
      <c r="S2408" s="149" t="inlineStr">
        <is>
          <t>Esperado</t>
        </is>
      </c>
      <c r="T2408" s="149" t="inlineStr">
        <is>
          <t>Dato Válido</t>
        </is>
      </c>
      <c r="U2408" s="149" t="n"/>
    </row>
    <row r="2409" ht="15.75" customHeight="1" s="412">
      <c r="A2409" s="5" t="n">
        <v>310</v>
      </c>
      <c r="B2409" s="252" t="n">
        <v>310</v>
      </c>
      <c r="C2409" s="246" t="n">
        <v>401</v>
      </c>
      <c r="D2409" s="246" t="n">
        <v>1</v>
      </c>
      <c r="E2409" s="46" t="n">
        <v>43514</v>
      </c>
      <c r="F2409" s="246" t="n">
        <v>5231</v>
      </c>
      <c r="G2409" s="246" t="n">
        <v>8799</v>
      </c>
      <c r="H2409" s="246" t="n">
        <v>7832</v>
      </c>
      <c r="I2409" s="246" t="n"/>
      <c r="J2409" s="47">
        <f>+(((G2409-F2409)-(H2409-F2409))/(H2409-F2409))*100</f>
        <v/>
      </c>
      <c r="K2409" s="51" t="n"/>
      <c r="L2409" s="51" t="n"/>
      <c r="M2409" s="50" t="n"/>
      <c r="O2409" s="295">
        <f>+(H2409-F2409)/10</f>
        <v/>
      </c>
      <c r="P2409" s="26" t="inlineStr">
        <is>
          <t>FALSO</t>
        </is>
      </c>
      <c r="Q2409" s="26" t="inlineStr">
        <is>
          <t>FALSO</t>
        </is>
      </c>
      <c r="R2409" s="149" t="inlineStr">
        <is>
          <t>Esperado</t>
        </is>
      </c>
      <c r="S2409" s="149" t="inlineStr">
        <is>
          <t>Esperado</t>
        </is>
      </c>
      <c r="T2409" s="149" t="inlineStr">
        <is>
          <t>Dato Válido</t>
        </is>
      </c>
      <c r="U2409" s="149" t="n"/>
    </row>
    <row r="2410" ht="15.75" customHeight="1" s="412">
      <c r="A2410" s="5" t="n">
        <v>963</v>
      </c>
      <c r="B2410" s="252" t="n">
        <v>309</v>
      </c>
      <c r="C2410" s="246" t="n">
        <v>401</v>
      </c>
      <c r="D2410" s="246" t="n">
        <v>3</v>
      </c>
      <c r="E2410" s="46" t="n">
        <v>43521</v>
      </c>
      <c r="F2410" s="246" t="n">
        <v>5237</v>
      </c>
      <c r="G2410" s="246" t="n">
        <v>7647</v>
      </c>
      <c r="H2410" s="246" t="n">
        <v>7175</v>
      </c>
      <c r="I2410" s="246" t="n">
        <v>9</v>
      </c>
      <c r="J2410" s="47">
        <f>+(((G2410-F2410)-(H2410-F2410))/(H2410-F2410))*100</f>
        <v/>
      </c>
      <c r="K2410" s="51">
        <f>AVERAGE(J2410:J2411)</f>
        <v/>
      </c>
      <c r="L2410" s="51">
        <f>_xlfn.STDEV.S(J2410,J2411)</f>
        <v/>
      </c>
      <c r="M2410" s="50" t="n"/>
      <c r="O2410" s="295">
        <f>+(H2410-F2410)/10</f>
        <v/>
      </c>
      <c r="P2410" s="26" t="inlineStr">
        <is>
          <t>FALSO</t>
        </is>
      </c>
      <c r="Q2410" s="26" t="inlineStr">
        <is>
          <t>FALSO</t>
        </is>
      </c>
      <c r="R2410" s="149" t="inlineStr">
        <is>
          <t>No esperado</t>
        </is>
      </c>
      <c r="S2410" s="149" t="inlineStr">
        <is>
          <t>Esperado</t>
        </is>
      </c>
      <c r="T2410" s="149" t="inlineStr">
        <is>
          <t>Dato Válido</t>
        </is>
      </c>
      <c r="U2410" s="149" t="n"/>
    </row>
    <row r="2411" ht="15.75" customHeight="1" s="412">
      <c r="A2411" s="5" t="n">
        <v>964</v>
      </c>
      <c r="B2411" s="252" t="n">
        <v>310</v>
      </c>
      <c r="C2411" s="246" t="n">
        <v>401</v>
      </c>
      <c r="D2411" s="246" t="n">
        <v>3</v>
      </c>
      <c r="E2411" s="46" t="n">
        <v>43521</v>
      </c>
      <c r="F2411" s="246" t="n">
        <v>5231</v>
      </c>
      <c r="G2411" s="246" t="n">
        <v>7673</v>
      </c>
      <c r="H2411" s="246" t="n">
        <v>7198</v>
      </c>
      <c r="I2411" s="246" t="n"/>
      <c r="J2411" s="47">
        <f>+(((G2411-F2411)-(H2411-F2411))/(H2411-F2411))*100</f>
        <v/>
      </c>
      <c r="K2411" s="50" t="n"/>
      <c r="L2411" s="50" t="n"/>
      <c r="M2411" s="50" t="n"/>
      <c r="O2411" s="295">
        <f>+(H2411-F2411)/10</f>
        <v/>
      </c>
      <c r="P2411" s="26" t="inlineStr">
        <is>
          <t>FALSO</t>
        </is>
      </c>
      <c r="Q2411" s="26" t="inlineStr">
        <is>
          <t>FALSO</t>
        </is>
      </c>
      <c r="R2411" s="149" t="inlineStr">
        <is>
          <t>Esperado</t>
        </is>
      </c>
      <c r="S2411" s="149" t="inlineStr">
        <is>
          <t>Esperado</t>
        </is>
      </c>
      <c r="T2411" s="149" t="inlineStr">
        <is>
          <t>Dato Válido</t>
        </is>
      </c>
      <c r="U2411" s="149" t="n"/>
    </row>
    <row r="2412" ht="15.75" customHeight="1" s="412">
      <c r="A2412" s="5" t="n">
        <v>1613</v>
      </c>
      <c r="B2412" s="252" t="n">
        <v>309</v>
      </c>
      <c r="C2412" s="246" t="n">
        <v>401</v>
      </c>
      <c r="D2412" s="246" t="n">
        <v>5</v>
      </c>
      <c r="E2412" s="46" t="n">
        <v>43531</v>
      </c>
      <c r="F2412" s="246" t="n">
        <v>5237</v>
      </c>
      <c r="G2412" s="246" t="n">
        <v>7676</v>
      </c>
      <c r="H2412" s="246" t="n">
        <v>7227</v>
      </c>
      <c r="I2412" s="246" t="n">
        <v>8</v>
      </c>
      <c r="J2412" s="47">
        <f>+(((G2412-F2412)-(H2412-F2412))/(H2412-F2412))*100</f>
        <v/>
      </c>
      <c r="K2412" s="51">
        <f>AVERAGE(J2412:J2413)</f>
        <v/>
      </c>
      <c r="L2412" s="51">
        <f>_xlfn.STDEV.S(J2412,J2413)</f>
        <v/>
      </c>
      <c r="M2412" s="50" t="n"/>
      <c r="O2412" s="295">
        <f>+(H2412-F2412)/10</f>
        <v/>
      </c>
      <c r="P2412" s="26" t="inlineStr">
        <is>
          <t>FALSO</t>
        </is>
      </c>
      <c r="Q2412" s="26" t="inlineStr">
        <is>
          <t>FALSO</t>
        </is>
      </c>
      <c r="R2412" s="149" t="inlineStr">
        <is>
          <t>Esperado</t>
        </is>
      </c>
      <c r="S2412" s="149" t="inlineStr">
        <is>
          <t>Esperado</t>
        </is>
      </c>
      <c r="T2412" s="149" t="inlineStr">
        <is>
          <t>Dato Válido</t>
        </is>
      </c>
      <c r="U2412" s="149" t="n"/>
    </row>
    <row r="2413" ht="15.75" customHeight="1" s="412">
      <c r="A2413" s="5" t="n">
        <v>1614</v>
      </c>
      <c r="B2413" s="252" t="n">
        <v>310</v>
      </c>
      <c r="C2413" s="246" t="n">
        <v>401</v>
      </c>
      <c r="D2413" s="246" t="n">
        <v>5</v>
      </c>
      <c r="E2413" s="46" t="n">
        <v>43531</v>
      </c>
      <c r="F2413" s="246" t="n">
        <v>5231</v>
      </c>
      <c r="G2413" s="246" t="n">
        <v>7972</v>
      </c>
      <c r="H2413" s="246" t="n">
        <v>7486</v>
      </c>
      <c r="I2413" s="246" t="n"/>
      <c r="J2413" s="47">
        <f>+(((G2413-F2413)-(H2413-F2413))/(H2413-F2413))*100</f>
        <v/>
      </c>
      <c r="K2413" s="51" t="n"/>
      <c r="L2413" s="51" t="n"/>
      <c r="M2413" s="50" t="n"/>
      <c r="O2413" s="295">
        <f>+(H2413-F2413)/10</f>
        <v/>
      </c>
      <c r="P2413" s="26" t="inlineStr">
        <is>
          <t>FALSO</t>
        </is>
      </c>
      <c r="Q2413" s="26" t="inlineStr">
        <is>
          <t>FALSO</t>
        </is>
      </c>
      <c r="R2413" s="149" t="inlineStr">
        <is>
          <t>Esperado</t>
        </is>
      </c>
      <c r="S2413" s="149" t="inlineStr">
        <is>
          <t>Esperado</t>
        </is>
      </c>
      <c r="T2413" s="149" t="inlineStr">
        <is>
          <t>Dato Válido</t>
        </is>
      </c>
      <c r="U2413" s="149" t="n"/>
    </row>
    <row r="2414" ht="15.75" customHeight="1" s="412">
      <c r="A2414" s="15" t="n">
        <v>2179</v>
      </c>
      <c r="B2414" s="16" t="n">
        <v>225</v>
      </c>
      <c r="C2414" s="52" t="n">
        <v>401</v>
      </c>
      <c r="D2414" s="52" t="n">
        <v>7</v>
      </c>
      <c r="E2414" s="53" t="n">
        <v>43545</v>
      </c>
      <c r="F2414" s="54" t="n">
        <v>5260</v>
      </c>
      <c r="G2414" s="52" t="n">
        <v>7657</v>
      </c>
      <c r="H2414" s="52" t="n">
        <v>7329</v>
      </c>
      <c r="I2414" s="246" t="n"/>
      <c r="J2414" s="47">
        <f>+(((G2414-F2414)-(H2414-F2414))/(H2414-F2414))*100</f>
        <v/>
      </c>
      <c r="K2414" s="51">
        <f>AVERAGE(J2414:J2415)</f>
        <v/>
      </c>
      <c r="L2414" s="51">
        <f>_xlfn.STDEV.S(J2414,J2415)</f>
        <v/>
      </c>
      <c r="M2414" s="50">
        <f>(K2412-K2414)/14</f>
        <v/>
      </c>
      <c r="N2414" s="295">
        <f>(K2408-K2414)/31</f>
        <v/>
      </c>
      <c r="O2414" s="295">
        <f>+(H2414-F2414)/10</f>
        <v/>
      </c>
      <c r="P2414" s="26" t="inlineStr">
        <is>
          <t>FALSO</t>
        </is>
      </c>
      <c r="Q2414" s="26" t="inlineStr">
        <is>
          <t>VERDADERO</t>
        </is>
      </c>
      <c r="R2414" s="149" t="inlineStr">
        <is>
          <t>No esperado</t>
        </is>
      </c>
      <c r="S2414" s="149" t="inlineStr">
        <is>
          <t>Esperado</t>
        </is>
      </c>
      <c r="T2414" s="149" t="inlineStr">
        <is>
          <t>Dato Válido</t>
        </is>
      </c>
      <c r="U2414" s="149" t="n"/>
    </row>
    <row r="2415" ht="15.75" customHeight="1" s="412">
      <c r="A2415" s="15" t="n">
        <v>2180</v>
      </c>
      <c r="B2415" s="16" t="n">
        <v>226</v>
      </c>
      <c r="C2415" s="52" t="n">
        <v>401</v>
      </c>
      <c r="D2415" s="52" t="n">
        <v>7</v>
      </c>
      <c r="E2415" s="53" t="n">
        <v>43545</v>
      </c>
      <c r="F2415" s="54" t="n">
        <v>5197</v>
      </c>
      <c r="G2415" s="52" t="n">
        <v>7816</v>
      </c>
      <c r="H2415" s="52" t="n">
        <v>7459</v>
      </c>
      <c r="I2415" s="246" t="n"/>
      <c r="J2415" s="47">
        <f>+(((G2415-F2415)-(H2415-F2415))/(H2415-F2415))*100</f>
        <v/>
      </c>
      <c r="K2415" s="50" t="n"/>
      <c r="L2415" s="50" t="n"/>
      <c r="M2415" s="50" t="n"/>
      <c r="O2415" s="295">
        <f>+(H2415-F2415)/10</f>
        <v/>
      </c>
      <c r="P2415" s="26" t="inlineStr">
        <is>
          <t>FALSO</t>
        </is>
      </c>
      <c r="Q2415" s="26" t="inlineStr">
        <is>
          <t>FALSO</t>
        </is>
      </c>
      <c r="R2415" s="149" t="inlineStr">
        <is>
          <t>Esperado</t>
        </is>
      </c>
      <c r="S2415" s="149" t="inlineStr">
        <is>
          <t>Esperado</t>
        </is>
      </c>
      <c r="T2415" s="149" t="inlineStr">
        <is>
          <t>Dato Válido</t>
        </is>
      </c>
      <c r="U2415" s="149" t="n"/>
    </row>
    <row r="2416" ht="15.75" customHeight="1" s="412">
      <c r="A2416" s="5" t="n">
        <v>311</v>
      </c>
      <c r="B2416" s="252" t="n">
        <v>311</v>
      </c>
      <c r="C2416" s="201" t="n">
        <v>402</v>
      </c>
      <c r="D2416" s="201" t="n">
        <v>1</v>
      </c>
      <c r="E2416" s="8" t="n">
        <v>43514</v>
      </c>
      <c r="F2416" s="201" t="n">
        <v>5222</v>
      </c>
      <c r="G2416" s="201" t="n">
        <v>9109</v>
      </c>
      <c r="H2416" s="201" t="n">
        <v>7805</v>
      </c>
      <c r="I2416" s="201" t="n">
        <v>10</v>
      </c>
      <c r="J2416" s="9">
        <f>+(((G2416-F2416)-(H2416-F2416))/(H2416-F2416))*100</f>
        <v/>
      </c>
      <c r="K2416" s="33">
        <f>AVERAGE(J2416:J2417)</f>
        <v/>
      </c>
      <c r="L2416" s="33">
        <f>_xlfn.STDEV.S(J2416,J2417)</f>
        <v/>
      </c>
      <c r="M2416" s="13" t="n">
        <v>3</v>
      </c>
      <c r="O2416" s="295">
        <f>+(H2416-F2416)/10</f>
        <v/>
      </c>
      <c r="P2416" s="26" t="inlineStr">
        <is>
          <t>FALSO</t>
        </is>
      </c>
      <c r="Q2416" s="26" t="inlineStr">
        <is>
          <t>FALSO</t>
        </is>
      </c>
      <c r="R2416" s="149" t="inlineStr">
        <is>
          <t>Esperado</t>
        </is>
      </c>
      <c r="S2416" s="149" t="inlineStr">
        <is>
          <t>Esperado</t>
        </is>
      </c>
      <c r="T2416" s="149" t="inlineStr">
        <is>
          <t>Dato Válido</t>
        </is>
      </c>
      <c r="U2416" s="149" t="n"/>
    </row>
    <row r="2417" ht="15.75" customHeight="1" s="412">
      <c r="A2417" s="5" t="n">
        <v>312</v>
      </c>
      <c r="B2417" s="252" t="n">
        <v>312</v>
      </c>
      <c r="C2417" s="201" t="n">
        <v>402</v>
      </c>
      <c r="D2417" s="201" t="n">
        <v>1</v>
      </c>
      <c r="E2417" s="8" t="n">
        <v>43514</v>
      </c>
      <c r="F2417" s="201" t="n">
        <v>5239</v>
      </c>
      <c r="G2417" s="201" t="n">
        <v>9029</v>
      </c>
      <c r="H2417" s="201" t="n">
        <v>7777</v>
      </c>
      <c r="I2417" s="201" t="n"/>
      <c r="J2417" s="9">
        <f>+(((G2417-F2417)-(H2417-F2417))/(H2417-F2417))*100</f>
        <v/>
      </c>
      <c r="K2417" s="13" t="n"/>
      <c r="L2417" s="13" t="n"/>
      <c r="M2417" s="13" t="n"/>
      <c r="O2417" s="295">
        <f>+(H2417-F2417)/10</f>
        <v/>
      </c>
      <c r="P2417" s="26" t="inlineStr">
        <is>
          <t>FALSO</t>
        </is>
      </c>
      <c r="Q2417" s="26" t="inlineStr">
        <is>
          <t>FALSO</t>
        </is>
      </c>
      <c r="R2417" s="149" t="inlineStr">
        <is>
          <t>No esperado</t>
        </is>
      </c>
      <c r="S2417" s="149" t="inlineStr">
        <is>
          <t>Esperado</t>
        </is>
      </c>
      <c r="T2417" s="149" t="inlineStr">
        <is>
          <t>Dato Válido</t>
        </is>
      </c>
      <c r="U2417" s="149" t="n"/>
    </row>
    <row r="2418" ht="15.75" customHeight="1" s="412">
      <c r="A2418" s="5" t="n">
        <v>965</v>
      </c>
      <c r="B2418" s="252" t="n">
        <v>311</v>
      </c>
      <c r="C2418" s="201" t="n">
        <v>402</v>
      </c>
      <c r="D2418" s="201" t="n">
        <v>3</v>
      </c>
      <c r="E2418" s="8" t="n">
        <v>43521</v>
      </c>
      <c r="F2418" s="201" t="n">
        <v>5222</v>
      </c>
      <c r="G2418" s="201" t="n">
        <v>8615</v>
      </c>
      <c r="H2418" s="201" t="n">
        <v>7688</v>
      </c>
      <c r="I2418" s="201" t="n">
        <v>9</v>
      </c>
      <c r="J2418" s="9">
        <f>+(((G2418-F2418)-(H2418-F2418))/(H2418-F2418))*100</f>
        <v/>
      </c>
      <c r="K2418" s="33">
        <f>AVERAGE(J2418:J2419)</f>
        <v/>
      </c>
      <c r="L2418" s="33">
        <f>_xlfn.STDEV.S(J2418,J2419)</f>
        <v/>
      </c>
      <c r="M2418" s="13" t="n"/>
      <c r="O2418" s="295">
        <f>+(H2418-F2418)/10</f>
        <v/>
      </c>
      <c r="P2418" s="26" t="inlineStr">
        <is>
          <t>FALSO</t>
        </is>
      </c>
      <c r="Q2418" s="26" t="inlineStr">
        <is>
          <t>FALSO</t>
        </is>
      </c>
      <c r="R2418" s="149" t="inlineStr">
        <is>
          <t>No esperado</t>
        </is>
      </c>
      <c r="S2418" s="149" t="inlineStr">
        <is>
          <t>Esperado</t>
        </is>
      </c>
      <c r="T2418" s="149" t="inlineStr">
        <is>
          <t>Dato Válido</t>
        </is>
      </c>
      <c r="U2418" s="149" t="n"/>
    </row>
    <row r="2419" ht="15.75" customHeight="1" s="412">
      <c r="A2419" s="5" t="n">
        <v>966</v>
      </c>
      <c r="B2419" s="252" t="n">
        <v>312</v>
      </c>
      <c r="C2419" s="201" t="n">
        <v>402</v>
      </c>
      <c r="D2419" s="201" t="n">
        <v>3</v>
      </c>
      <c r="E2419" s="8" t="n">
        <v>43521</v>
      </c>
      <c r="F2419" s="201" t="n">
        <v>5239</v>
      </c>
      <c r="G2419" s="201" t="n">
        <v>8496</v>
      </c>
      <c r="H2419" s="201" t="n">
        <v>7623</v>
      </c>
      <c r="I2419" s="201" t="n"/>
      <c r="J2419" s="9">
        <f>+(((G2419-F2419)-(H2419-F2419))/(H2419-F2419))*100</f>
        <v/>
      </c>
      <c r="K2419" s="33" t="n"/>
      <c r="L2419" s="33" t="n"/>
      <c r="M2419" s="13" t="n"/>
      <c r="O2419" s="295">
        <f>+(H2419-F2419)/10</f>
        <v/>
      </c>
      <c r="P2419" s="26" t="inlineStr">
        <is>
          <t>FALSO</t>
        </is>
      </c>
      <c r="Q2419" s="26" t="inlineStr">
        <is>
          <t>FALSO</t>
        </is>
      </c>
      <c r="R2419" s="149" t="inlineStr">
        <is>
          <t>No esperado</t>
        </is>
      </c>
      <c r="S2419" s="149" t="inlineStr">
        <is>
          <t>Esperado</t>
        </is>
      </c>
      <c r="T2419" s="149" t="inlineStr">
        <is>
          <t>Dato Válido</t>
        </is>
      </c>
      <c r="U2419" s="149" t="n"/>
    </row>
    <row r="2420" ht="15.75" customHeight="1" s="412">
      <c r="A2420" s="5" t="n">
        <v>1615</v>
      </c>
      <c r="B2420" s="252" t="n">
        <v>311</v>
      </c>
      <c r="C2420" s="201" t="n">
        <v>402</v>
      </c>
      <c r="D2420" s="201" t="n">
        <v>5</v>
      </c>
      <c r="E2420" s="8" t="n">
        <v>43531</v>
      </c>
      <c r="F2420" s="201" t="n">
        <v>5222</v>
      </c>
      <c r="G2420" s="201" t="n">
        <v>9297</v>
      </c>
      <c r="H2420" s="201" t="n">
        <v>8279</v>
      </c>
      <c r="I2420" s="201" t="n">
        <v>10</v>
      </c>
      <c r="J2420" s="9">
        <f>+(((G2420-F2420)-(H2420-F2420))/(H2420-F2420))*100</f>
        <v/>
      </c>
      <c r="K2420" s="33">
        <f>AVERAGE(J2420:J2421)</f>
        <v/>
      </c>
      <c r="L2420" s="33">
        <f>_xlfn.STDEV.S(J2420,J2421)</f>
        <v/>
      </c>
      <c r="M2420" s="13" t="n"/>
      <c r="O2420" s="295">
        <f>+(H2420-F2420)/10</f>
        <v/>
      </c>
      <c r="P2420" s="26" t="inlineStr">
        <is>
          <t>VERDADERO</t>
        </is>
      </c>
      <c r="Q2420" s="26" t="inlineStr">
        <is>
          <t>FALSO</t>
        </is>
      </c>
      <c r="R2420" s="149" t="inlineStr">
        <is>
          <t>Esperado</t>
        </is>
      </c>
      <c r="S2420" s="149" t="inlineStr">
        <is>
          <t>Esperado</t>
        </is>
      </c>
      <c r="T2420" s="149" t="inlineStr">
        <is>
          <t>Dato Válido</t>
        </is>
      </c>
      <c r="U2420" s="149" t="n"/>
    </row>
    <row r="2421" ht="15.75" customHeight="1" s="412">
      <c r="A2421" s="5" t="n">
        <v>1616</v>
      </c>
      <c r="B2421" s="252" t="n">
        <v>312</v>
      </c>
      <c r="C2421" s="201" t="n">
        <v>402</v>
      </c>
      <c r="D2421" s="201" t="n">
        <v>5</v>
      </c>
      <c r="E2421" s="8" t="n">
        <v>43531</v>
      </c>
      <c r="F2421" s="201" t="n">
        <v>5239</v>
      </c>
      <c r="G2421" s="201" t="n">
        <v>9337</v>
      </c>
      <c r="H2421" s="201" t="n">
        <v>8357</v>
      </c>
      <c r="I2421" s="201" t="n"/>
      <c r="J2421" s="9">
        <f>+(((G2421-F2421)-(H2421-F2421))/(H2421-F2421))*100</f>
        <v/>
      </c>
      <c r="K2421" s="13" t="n"/>
      <c r="L2421" s="13" t="n"/>
      <c r="M2421" s="13" t="n"/>
      <c r="O2421" s="295">
        <f>+(H2421-F2421)/10</f>
        <v/>
      </c>
      <c r="P2421" s="26" t="inlineStr">
        <is>
          <t>FALSO</t>
        </is>
      </c>
      <c r="Q2421" s="26" t="inlineStr">
        <is>
          <t>FALSO</t>
        </is>
      </c>
      <c r="R2421" s="149" t="inlineStr">
        <is>
          <t>Esperado</t>
        </is>
      </c>
      <c r="S2421" s="149" t="inlineStr">
        <is>
          <t>Esperado</t>
        </is>
      </c>
      <c r="T2421" s="149" t="inlineStr">
        <is>
          <t>Dato Válido</t>
        </is>
      </c>
      <c r="U2421" s="149" t="n"/>
    </row>
    <row r="2422" ht="15.75" customHeight="1" s="412">
      <c r="A2422" s="15" t="n">
        <v>2559</v>
      </c>
      <c r="B2422" s="16" t="n">
        <v>147</v>
      </c>
      <c r="C2422" s="17" t="n">
        <v>402</v>
      </c>
      <c r="D2422" s="17" t="n">
        <v>9</v>
      </c>
      <c r="E2422" s="18" t="n">
        <v>43557</v>
      </c>
      <c r="F2422" s="19" t="n">
        <v>5265</v>
      </c>
      <c r="G2422" s="17" t="n">
        <v>8602</v>
      </c>
      <c r="H2422" s="17" t="n">
        <v>8066</v>
      </c>
      <c r="I2422" s="201" t="n"/>
      <c r="J2422" s="9">
        <f>+(((G2422-F2422)-(H2422-F2422))/(H2422-F2422))*100</f>
        <v/>
      </c>
      <c r="K2422" s="33">
        <f>AVERAGE(J2422:J2423)</f>
        <v/>
      </c>
      <c r="L2422" s="33">
        <f>_xlfn.STDEV.S(J2422,J2423)</f>
        <v/>
      </c>
      <c r="M2422" s="13" t="n"/>
      <c r="O2422" s="295">
        <f>+(H2422-F2422)/10</f>
        <v/>
      </c>
      <c r="P2422" s="26" t="inlineStr">
        <is>
          <t>FALSO</t>
        </is>
      </c>
      <c r="Q2422" s="26" t="inlineStr">
        <is>
          <t>FALSO</t>
        </is>
      </c>
      <c r="R2422" s="149" t="inlineStr">
        <is>
          <t>No esperado</t>
        </is>
      </c>
      <c r="S2422" s="149" t="inlineStr">
        <is>
          <t>Esperado</t>
        </is>
      </c>
      <c r="T2422" s="149" t="inlineStr">
        <is>
          <t>Dato Válido</t>
        </is>
      </c>
      <c r="U2422" s="149" t="n"/>
    </row>
    <row r="2423" ht="15.75" customHeight="1" s="412">
      <c r="A2423" s="15" t="n">
        <v>2560</v>
      </c>
      <c r="B2423" s="16" t="n">
        <v>148</v>
      </c>
      <c r="C2423" s="17" t="n">
        <v>402</v>
      </c>
      <c r="D2423" s="17" t="n">
        <v>9</v>
      </c>
      <c r="E2423" s="18" t="n">
        <v>43557</v>
      </c>
      <c r="F2423" s="19" t="n">
        <v>5186</v>
      </c>
      <c r="G2423" s="17" t="n">
        <v>8610</v>
      </c>
      <c r="H2423" s="17" t="n">
        <v>8064</v>
      </c>
      <c r="I2423" s="201" t="n"/>
      <c r="J2423" s="9">
        <f>+(((G2423-F2423)-(H2423-F2423))/(H2423-F2423))*100</f>
        <v/>
      </c>
      <c r="K2423" s="13" t="n"/>
      <c r="L2423" s="13" t="n"/>
      <c r="M2423" s="13" t="n"/>
      <c r="O2423" s="295">
        <f>+(H2423-F2423)/10</f>
        <v/>
      </c>
      <c r="P2423" s="26" t="inlineStr">
        <is>
          <t>FALSO</t>
        </is>
      </c>
      <c r="Q2423" s="26" t="inlineStr">
        <is>
          <t>FALSO</t>
        </is>
      </c>
      <c r="R2423" s="149" t="inlineStr">
        <is>
          <t>Esperado</t>
        </is>
      </c>
      <c r="S2423" s="149" t="inlineStr">
        <is>
          <t>Esperado</t>
        </is>
      </c>
      <c r="T2423" s="149" t="inlineStr">
        <is>
          <t>Dato Válido</t>
        </is>
      </c>
      <c r="U2423" s="149" t="n"/>
    </row>
    <row r="2424" ht="15.75" customHeight="1" s="412">
      <c r="A2424" s="15" t="n">
        <v>3209</v>
      </c>
      <c r="B2424" s="16" t="n">
        <v>149</v>
      </c>
      <c r="C2424" s="17" t="n">
        <v>402</v>
      </c>
      <c r="D2424" s="17" t="n">
        <v>12</v>
      </c>
      <c r="E2424" s="18" t="n">
        <v>43577</v>
      </c>
      <c r="F2424" s="19" t="n">
        <v>5222</v>
      </c>
      <c r="G2424" s="17" t="n">
        <v>8356</v>
      </c>
      <c r="H2424" s="17" t="n">
        <v>7937</v>
      </c>
      <c r="I2424" s="17" t="n"/>
      <c r="J2424" s="9">
        <f>+(((G2424-F2424)-(H2424-F2424))/(H2424-F2424))*100</f>
        <v/>
      </c>
      <c r="K2424" s="33">
        <f>AVERAGE(J2424:J2425)</f>
        <v/>
      </c>
      <c r="L2424" s="33">
        <f>_xlfn.STDEV.S(J2424,J2425)</f>
        <v/>
      </c>
      <c r="M2424" s="13">
        <f>(K2422-K2424)/20</f>
        <v/>
      </c>
      <c r="N2424" s="295">
        <f>(K2418-K2424)/56</f>
        <v/>
      </c>
      <c r="O2424" s="295">
        <f>+(H2424-F2424)/10</f>
        <v/>
      </c>
      <c r="P2424" s="26" t="inlineStr">
        <is>
          <t>FALSO</t>
        </is>
      </c>
      <c r="Q2424" s="26" t="inlineStr">
        <is>
          <t>VERDADERO</t>
        </is>
      </c>
      <c r="R2424" s="149" t="inlineStr">
        <is>
          <t>No esperado</t>
        </is>
      </c>
      <c r="S2424" s="149" t="inlineStr">
        <is>
          <t>Esperado</t>
        </is>
      </c>
      <c r="T2424" s="149" t="inlineStr">
        <is>
          <t>Dato Válido</t>
        </is>
      </c>
      <c r="U2424" s="149" t="n"/>
    </row>
    <row r="2425" ht="15.75" customHeight="1" s="412">
      <c r="A2425" s="15" t="n">
        <v>3210</v>
      </c>
      <c r="B2425" s="16" t="n">
        <v>150</v>
      </c>
      <c r="C2425" s="17" t="n">
        <v>402</v>
      </c>
      <c r="D2425" s="17" t="n">
        <v>12</v>
      </c>
      <c r="E2425" s="18" t="n">
        <v>43577</v>
      </c>
      <c r="F2425" s="19" t="n">
        <v>5188</v>
      </c>
      <c r="G2425" s="17" t="n">
        <v>8119</v>
      </c>
      <c r="H2425" s="17" t="n">
        <v>7725</v>
      </c>
      <c r="I2425" s="17" t="n"/>
      <c r="J2425" s="9">
        <f>+(((G2425-F2425)-(H2425-F2425))/(H2425-F2425))*100</f>
        <v/>
      </c>
      <c r="K2425" s="13" t="n"/>
      <c r="L2425" s="13" t="n"/>
      <c r="M2425" s="13" t="n"/>
      <c r="O2425" s="295">
        <f>+(H2425-F2425)/10</f>
        <v/>
      </c>
      <c r="P2425" s="26" t="inlineStr">
        <is>
          <t>FALSO</t>
        </is>
      </c>
      <c r="Q2425" s="26" t="inlineStr">
        <is>
          <t>FALSO</t>
        </is>
      </c>
      <c r="R2425" s="149" t="inlineStr">
        <is>
          <t>No esperado</t>
        </is>
      </c>
      <c r="S2425" s="149" t="inlineStr">
        <is>
          <t>Esperado</t>
        </is>
      </c>
      <c r="T2425" s="149" t="inlineStr">
        <is>
          <t>Dato Válido</t>
        </is>
      </c>
      <c r="U2425" s="149" t="n"/>
    </row>
    <row r="2426" ht="15.75" customHeight="1" s="412">
      <c r="A2426" s="5" t="n">
        <v>599</v>
      </c>
      <c r="B2426" s="252" t="n">
        <v>249</v>
      </c>
      <c r="C2426" s="255" t="n">
        <v>403</v>
      </c>
      <c r="D2426" s="255" t="n">
        <v>2</v>
      </c>
      <c r="E2426" s="58" t="n">
        <v>43517</v>
      </c>
      <c r="F2426" s="255" t="n">
        <v>5178</v>
      </c>
      <c r="G2426" s="255" t="n">
        <v>7647</v>
      </c>
      <c r="H2426" s="255" t="n">
        <v>6870</v>
      </c>
      <c r="I2426" s="255" t="n">
        <v>9</v>
      </c>
      <c r="J2426" s="59">
        <f>+(((G2426-F2426)-(H2426-F2426))/(H2426-F2426))*100</f>
        <v/>
      </c>
      <c r="K2426" s="34">
        <f>AVERAGE(J2426:J2427)</f>
        <v/>
      </c>
      <c r="L2426" s="34">
        <f>_xlfn.STDEV.S(J2426,J2427)</f>
        <v/>
      </c>
      <c r="M2426" s="35" t="n">
        <v>2</v>
      </c>
      <c r="O2426" s="295">
        <f>+(H2426-F2426)/10</f>
        <v/>
      </c>
      <c r="P2426" s="26" t="inlineStr">
        <is>
          <t>FALSO</t>
        </is>
      </c>
      <c r="Q2426" s="26" t="inlineStr">
        <is>
          <t>FALSO</t>
        </is>
      </c>
      <c r="R2426" s="149" t="inlineStr">
        <is>
          <t>Esperado</t>
        </is>
      </c>
      <c r="S2426" s="149" t="inlineStr">
        <is>
          <t>Esperado</t>
        </is>
      </c>
      <c r="T2426" s="149" t="inlineStr">
        <is>
          <t>Dato Válido</t>
        </is>
      </c>
      <c r="U2426" s="149" t="n"/>
    </row>
    <row r="2427" ht="15.75" customHeight="1" s="412">
      <c r="A2427" s="5" t="n">
        <v>600</v>
      </c>
      <c r="B2427" s="252" t="n">
        <v>250</v>
      </c>
      <c r="C2427" s="255" t="n">
        <v>403</v>
      </c>
      <c r="D2427" s="255" t="n">
        <v>2</v>
      </c>
      <c r="E2427" s="58" t="n">
        <v>43517</v>
      </c>
      <c r="F2427" s="255" t="n">
        <v>5274</v>
      </c>
      <c r="G2427" s="255" t="n">
        <v>7913</v>
      </c>
      <c r="H2427" s="255" t="n">
        <v>7077</v>
      </c>
      <c r="I2427" s="255" t="n"/>
      <c r="J2427" s="59">
        <f>+(((G2427-F2427)-(H2427-F2427))/(H2427-F2427))*100</f>
        <v/>
      </c>
      <c r="K2427" s="34" t="n"/>
      <c r="L2427" s="34" t="n"/>
      <c r="M2427" s="35" t="n"/>
      <c r="O2427" s="295">
        <f>+(H2427-F2427)/10</f>
        <v/>
      </c>
      <c r="P2427" s="26" t="inlineStr">
        <is>
          <t>FALSO</t>
        </is>
      </c>
      <c r="Q2427" s="26" t="inlineStr">
        <is>
          <t>FALSO</t>
        </is>
      </c>
      <c r="R2427" s="149" t="inlineStr">
        <is>
          <t>Esperado</t>
        </is>
      </c>
      <c r="S2427" s="149" t="inlineStr">
        <is>
          <t>Esperado</t>
        </is>
      </c>
      <c r="T2427" s="149" t="inlineStr">
        <is>
          <t>Dato Válido</t>
        </is>
      </c>
      <c r="U2427" s="149" t="n"/>
    </row>
    <row r="2428" ht="15.75" customHeight="1" s="412">
      <c r="A2428" s="5" t="n">
        <v>1253</v>
      </c>
      <c r="B2428" s="252" t="n">
        <v>207</v>
      </c>
      <c r="C2428" s="255" t="n">
        <v>403</v>
      </c>
      <c r="D2428" s="255" t="n">
        <v>4</v>
      </c>
      <c r="E2428" s="58" t="n">
        <v>43524</v>
      </c>
      <c r="F2428" s="255" t="n">
        <v>5236</v>
      </c>
      <c r="G2428" s="255" t="n">
        <v>8255</v>
      </c>
      <c r="H2428" s="255" t="n">
        <v>7484</v>
      </c>
      <c r="I2428" s="255" t="n">
        <v>10</v>
      </c>
      <c r="J2428" s="59">
        <f>+(((G2428-F2428)-(H2428-F2428))/(H2428-F2428))*100</f>
        <v/>
      </c>
      <c r="K2428" s="34">
        <f>AVERAGE(J2428:J2429)</f>
        <v/>
      </c>
      <c r="L2428" s="34">
        <f>_xlfn.STDEV.S(J2428,J2429)</f>
        <v/>
      </c>
      <c r="M2428" s="35" t="n"/>
      <c r="O2428" s="295">
        <f>+(H2428-F2428)/10</f>
        <v/>
      </c>
      <c r="P2428" s="26" t="inlineStr">
        <is>
          <t>FALSO</t>
        </is>
      </c>
      <c r="Q2428" s="26" t="inlineStr">
        <is>
          <t>FALSO</t>
        </is>
      </c>
      <c r="R2428" s="149" t="inlineStr">
        <is>
          <t>Esperado</t>
        </is>
      </c>
      <c r="S2428" s="149" t="inlineStr">
        <is>
          <t>Esperado</t>
        </is>
      </c>
      <c r="T2428" s="149" t="inlineStr">
        <is>
          <t>Dato Válido</t>
        </is>
      </c>
      <c r="U2428" s="149" t="n"/>
    </row>
    <row r="2429" ht="15.75" customHeight="1" s="412">
      <c r="A2429" s="5" t="n">
        <v>1254</v>
      </c>
      <c r="B2429" s="252" t="n">
        <v>208</v>
      </c>
      <c r="C2429" s="255" t="n">
        <v>403</v>
      </c>
      <c r="D2429" s="255" t="n">
        <v>4</v>
      </c>
      <c r="E2429" s="58" t="n">
        <v>43524</v>
      </c>
      <c r="F2429" s="255" t="n">
        <v>5202</v>
      </c>
      <c r="G2429" s="255" t="n">
        <v>8313</v>
      </c>
      <c r="H2429" s="255" t="n">
        <v>7517</v>
      </c>
      <c r="I2429" s="255" t="n"/>
      <c r="J2429" s="59">
        <f>+(((G2429-F2429)-(H2429-F2429))/(H2429-F2429))*100</f>
        <v/>
      </c>
      <c r="K2429" s="35" t="n"/>
      <c r="L2429" s="35" t="n"/>
      <c r="M2429" s="35" t="n"/>
      <c r="O2429" s="295">
        <f>+(H2429-F2429)/10</f>
        <v/>
      </c>
      <c r="P2429" s="26" t="inlineStr">
        <is>
          <t>VERDADERO</t>
        </is>
      </c>
      <c r="Q2429" s="26" t="inlineStr">
        <is>
          <t>FALSO</t>
        </is>
      </c>
      <c r="R2429" s="149" t="inlineStr">
        <is>
          <t>Esperado</t>
        </is>
      </c>
      <c r="S2429" s="149" t="inlineStr">
        <is>
          <t>Esperado</t>
        </is>
      </c>
      <c r="T2429" s="149" t="inlineStr">
        <is>
          <t>Dato Válido</t>
        </is>
      </c>
      <c r="U2429" s="149" t="n"/>
    </row>
    <row r="2430" ht="15.75" customHeight="1" s="412">
      <c r="A2430" s="5" t="n">
        <v>1903</v>
      </c>
      <c r="B2430" s="252" t="n">
        <v>207</v>
      </c>
      <c r="C2430" s="255" t="n">
        <v>403</v>
      </c>
      <c r="D2430" s="255" t="n">
        <v>6</v>
      </c>
      <c r="E2430" s="58" t="n">
        <v>43535</v>
      </c>
      <c r="F2430" s="255" t="n">
        <v>5236</v>
      </c>
      <c r="G2430" s="255" t="n">
        <v>8342</v>
      </c>
      <c r="H2430" s="255" t="n">
        <v>7411</v>
      </c>
      <c r="I2430" s="255" t="n">
        <v>9</v>
      </c>
      <c r="J2430" s="59">
        <f>+(((G2430-F2430)-(H2430-F2430))/(H2430-F2430))*100</f>
        <v/>
      </c>
      <c r="K2430" s="34">
        <f>AVERAGE(J2430:J2431)</f>
        <v/>
      </c>
      <c r="L2430" s="34">
        <f>_xlfn.STDEV.S(J2430,J2431)</f>
        <v/>
      </c>
      <c r="M2430" s="35" t="n"/>
      <c r="O2430" s="295">
        <f>+(H2430-F2430)/10</f>
        <v/>
      </c>
      <c r="P2430" s="26" t="inlineStr">
        <is>
          <t>FALSO</t>
        </is>
      </c>
      <c r="Q2430" s="26" t="inlineStr">
        <is>
          <t>FALSO</t>
        </is>
      </c>
      <c r="R2430" s="149" t="inlineStr">
        <is>
          <t>Esperado</t>
        </is>
      </c>
      <c r="S2430" s="149" t="inlineStr">
        <is>
          <t>No Esperado</t>
        </is>
      </c>
      <c r="T2430" s="149" t="inlineStr">
        <is>
          <t>Se descarta</t>
        </is>
      </c>
      <c r="U2430" s="149" t="n"/>
    </row>
    <row r="2431" ht="15.75" customHeight="1" s="412">
      <c r="A2431" s="5" t="n">
        <v>1904</v>
      </c>
      <c r="B2431" s="252" t="n">
        <v>208</v>
      </c>
      <c r="C2431" s="255" t="n">
        <v>403</v>
      </c>
      <c r="D2431" s="255" t="n">
        <v>6</v>
      </c>
      <c r="E2431" s="58" t="n">
        <v>43535</v>
      </c>
      <c r="F2431" s="255" t="n">
        <v>5202</v>
      </c>
      <c r="G2431" s="255" t="n">
        <v>8274</v>
      </c>
      <c r="H2431" s="255" t="n">
        <v>7336</v>
      </c>
      <c r="I2431" s="255" t="n"/>
      <c r="J2431" s="59">
        <f>+(((G2431-F2431)-(H2431-F2431))/(H2431-F2431))*100</f>
        <v/>
      </c>
      <c r="K2431" s="34" t="n"/>
      <c r="L2431" s="34" t="n"/>
      <c r="M2431" s="35" t="n"/>
      <c r="O2431" s="295">
        <f>+(H2431-F2431)/10</f>
        <v/>
      </c>
      <c r="P2431" s="26" t="inlineStr">
        <is>
          <t>FALSO</t>
        </is>
      </c>
      <c r="Q2431" s="26" t="inlineStr">
        <is>
          <t>FALSO</t>
        </is>
      </c>
      <c r="R2431" s="149" t="inlineStr">
        <is>
          <t>No Esperado</t>
        </is>
      </c>
      <c r="S2431" s="149" t="inlineStr">
        <is>
          <t>No Esperado</t>
        </is>
      </c>
      <c r="T2431" s="149" t="inlineStr">
        <is>
          <t>Se descarta</t>
        </is>
      </c>
      <c r="U2431" s="149" t="n"/>
    </row>
    <row r="2432" ht="15.75" customHeight="1" s="412">
      <c r="A2432" s="15" t="n">
        <v>2365</v>
      </c>
      <c r="B2432" s="16" t="n">
        <v>135</v>
      </c>
      <c r="C2432" s="60" t="n">
        <v>403</v>
      </c>
      <c r="D2432" s="60" t="n">
        <v>8</v>
      </c>
      <c r="E2432" s="61" t="n">
        <v>43550</v>
      </c>
      <c r="F2432" s="62" t="n">
        <v>5240</v>
      </c>
      <c r="G2432" s="60" t="n">
        <v>7937</v>
      </c>
      <c r="H2432" s="60" t="n">
        <v>7400</v>
      </c>
      <c r="I2432" s="255" t="n"/>
      <c r="J2432" s="59">
        <f>+(((G2432-F2432)-(H2432-F2432))/(H2432-F2432))*100</f>
        <v/>
      </c>
      <c r="K2432" s="34">
        <f>AVERAGE(J2432:J2433)</f>
        <v/>
      </c>
      <c r="L2432" s="34">
        <f>_xlfn.STDEV.S(J2432,J2433)</f>
        <v/>
      </c>
      <c r="M2432" s="35" t="n"/>
      <c r="O2432" s="295">
        <f>+(H2432-F2432)/10</f>
        <v/>
      </c>
      <c r="P2432" s="26" t="inlineStr">
        <is>
          <t>FALSO</t>
        </is>
      </c>
      <c r="Q2432" s="26" t="inlineStr">
        <is>
          <t>FALSO</t>
        </is>
      </c>
      <c r="R2432" s="149" t="inlineStr">
        <is>
          <t>No Esperado</t>
        </is>
      </c>
      <c r="S2432" s="149" t="inlineStr">
        <is>
          <t>Esperado</t>
        </is>
      </c>
      <c r="T2432" s="149" t="inlineStr">
        <is>
          <t>Dato Válido</t>
        </is>
      </c>
      <c r="U2432" s="149" t="n"/>
    </row>
    <row r="2433" ht="15.75" customHeight="1" s="412">
      <c r="A2433" s="15" t="n">
        <v>2366</v>
      </c>
      <c r="B2433" s="16" t="n">
        <v>136</v>
      </c>
      <c r="C2433" s="60" t="n">
        <v>403</v>
      </c>
      <c r="D2433" s="60" t="n">
        <v>8</v>
      </c>
      <c r="E2433" s="61" t="n">
        <v>43550</v>
      </c>
      <c r="F2433" s="62" t="n">
        <v>5219</v>
      </c>
      <c r="G2433" s="60" t="n">
        <v>7788</v>
      </c>
      <c r="H2433" s="60" t="n">
        <v>7269</v>
      </c>
      <c r="I2433" s="255" t="n"/>
      <c r="J2433" s="59">
        <f>+(((G2433-F2433)-(H2433-F2433))/(H2433-F2433))*100</f>
        <v/>
      </c>
      <c r="K2433" s="35" t="n"/>
      <c r="L2433" s="35" t="n"/>
      <c r="M2433" s="35" t="n"/>
      <c r="O2433" s="295">
        <f>+(H2433-F2433)/10</f>
        <v/>
      </c>
      <c r="P2433" s="26" t="inlineStr">
        <is>
          <t>FALSO</t>
        </is>
      </c>
      <c r="Q2433" s="26" t="inlineStr">
        <is>
          <t>FALSO</t>
        </is>
      </c>
      <c r="R2433" s="149" t="inlineStr">
        <is>
          <t>No Esperado</t>
        </is>
      </c>
      <c r="S2433" s="149" t="inlineStr">
        <is>
          <t>Esperado</t>
        </is>
      </c>
      <c r="T2433" s="149" t="inlineStr">
        <is>
          <t>Dato Válido</t>
        </is>
      </c>
      <c r="U2433" s="149" t="n"/>
    </row>
    <row r="2434" ht="15.75" customHeight="1" s="412">
      <c r="A2434" s="15" t="n">
        <v>2795</v>
      </c>
      <c r="B2434" s="16" t="n">
        <v>167</v>
      </c>
      <c r="C2434" s="60" t="n">
        <v>403</v>
      </c>
      <c r="D2434" s="60" t="n">
        <v>10</v>
      </c>
      <c r="E2434" s="61" t="n">
        <v>43564</v>
      </c>
      <c r="F2434" s="62" t="n">
        <v>5280</v>
      </c>
      <c r="G2434" s="60" t="n">
        <v>8384</v>
      </c>
      <c r="H2434" s="60" t="n">
        <v>7851</v>
      </c>
      <c r="I2434" s="60" t="n"/>
      <c r="J2434" s="59">
        <f>+(((G2434-F2434)-(H2434-F2434))/(H2434-F2434))*100</f>
        <v/>
      </c>
      <c r="K2434" s="34">
        <f>AVERAGE(J2434:J2435)</f>
        <v/>
      </c>
      <c r="L2434" s="34">
        <f>_xlfn.STDEV.S(J2434,J2435)</f>
        <v/>
      </c>
      <c r="M2434" s="35" t="n"/>
      <c r="O2434" s="295">
        <f>+(H2434-F2434)/10</f>
        <v/>
      </c>
      <c r="P2434" s="26" t="inlineStr">
        <is>
          <t>FALSO</t>
        </is>
      </c>
      <c r="Q2434" s="26" t="inlineStr">
        <is>
          <t>FALSO</t>
        </is>
      </c>
      <c r="R2434" s="149" t="inlineStr">
        <is>
          <t>Esperado</t>
        </is>
      </c>
      <c r="S2434" s="149" t="inlineStr">
        <is>
          <t>Esperado</t>
        </is>
      </c>
      <c r="T2434" s="149" t="inlineStr">
        <is>
          <t>Dato Válido</t>
        </is>
      </c>
      <c r="U2434" s="149" t="n"/>
    </row>
    <row r="2435" ht="15.75" customHeight="1" s="412">
      <c r="A2435" s="15" t="n">
        <v>2796</v>
      </c>
      <c r="B2435" s="16" t="n">
        <v>168</v>
      </c>
      <c r="C2435" s="60" t="n">
        <v>403</v>
      </c>
      <c r="D2435" s="60" t="n">
        <v>10</v>
      </c>
      <c r="E2435" s="61" t="n">
        <v>43564</v>
      </c>
      <c r="F2435" s="62" t="n">
        <v>5212</v>
      </c>
      <c r="G2435" s="60" t="n">
        <v>8392</v>
      </c>
      <c r="H2435" s="60" t="n">
        <v>7851</v>
      </c>
      <c r="I2435" s="60" t="n"/>
      <c r="J2435" s="59">
        <f>+(((G2435-F2435)-(H2435-F2435))/(H2435-F2435))*100</f>
        <v/>
      </c>
      <c r="K2435" s="35" t="n"/>
      <c r="L2435" s="35" t="n"/>
      <c r="M2435" s="35" t="n"/>
      <c r="O2435" s="295">
        <f>+(H2435-F2435)/10</f>
        <v/>
      </c>
      <c r="P2435" s="26" t="inlineStr">
        <is>
          <t>FALSO</t>
        </is>
      </c>
      <c r="Q2435" s="26" t="inlineStr">
        <is>
          <t>FALSO</t>
        </is>
      </c>
      <c r="R2435" s="149" t="inlineStr">
        <is>
          <t>Esperado</t>
        </is>
      </c>
      <c r="S2435" s="149" t="inlineStr">
        <is>
          <t>Esperado</t>
        </is>
      </c>
      <c r="T2435" s="149" t="inlineStr">
        <is>
          <t>Dato Válido</t>
        </is>
      </c>
      <c r="U2435" s="149" t="n"/>
    </row>
    <row r="2436" ht="15.75" customHeight="1" s="412">
      <c r="A2436" s="15" t="n">
        <v>3619</v>
      </c>
      <c r="B2436" s="16" t="n">
        <v>41</v>
      </c>
      <c r="C2436" s="60" t="n">
        <v>403</v>
      </c>
      <c r="D2436" s="60" t="n">
        <v>14</v>
      </c>
      <c r="E2436" s="61" t="n">
        <v>43591</v>
      </c>
      <c r="F2436" s="60" t="n">
        <v>5264</v>
      </c>
      <c r="G2436" s="62" t="n">
        <v>7867</v>
      </c>
      <c r="H2436" s="60" t="n">
        <v>7471</v>
      </c>
      <c r="I2436" s="60" t="n"/>
      <c r="J2436" s="59">
        <f>+(((G2436-F2436)-(H2436-F2436))/(H2436-F2436))*100</f>
        <v/>
      </c>
      <c r="K2436" s="34">
        <f>AVERAGE(J2436:J2437)</f>
        <v/>
      </c>
      <c r="L2436" s="34">
        <f>_xlfn.STDEV.S(J2436,J2437)</f>
        <v/>
      </c>
      <c r="M2436" s="35">
        <f>(K2434-K2436)/27</f>
        <v/>
      </c>
      <c r="N2436" s="295">
        <f>(K2428-K2436)/(E2436-E2428)</f>
        <v/>
      </c>
      <c r="O2436" s="295">
        <f>+(H2436-F2436)/10</f>
        <v/>
      </c>
      <c r="P2436" s="26" t="inlineStr">
        <is>
          <t>FALSO</t>
        </is>
      </c>
      <c r="Q2436" s="26" t="inlineStr">
        <is>
          <t>FALSO</t>
        </is>
      </c>
      <c r="R2436" s="149" t="inlineStr">
        <is>
          <t>No Esperado</t>
        </is>
      </c>
      <c r="S2436" s="149" t="inlineStr">
        <is>
          <t>Esperado</t>
        </is>
      </c>
      <c r="T2436" s="149" t="inlineStr">
        <is>
          <t>Dato Válido</t>
        </is>
      </c>
      <c r="U2436" s="149" t="n"/>
    </row>
    <row r="2437" ht="15.75" customHeight="1" s="412">
      <c r="A2437" s="15" t="n">
        <v>3620</v>
      </c>
      <c r="B2437" s="16" t="n">
        <v>42</v>
      </c>
      <c r="C2437" s="60" t="n">
        <v>403</v>
      </c>
      <c r="D2437" s="60" t="n">
        <v>14</v>
      </c>
      <c r="E2437" s="61" t="n">
        <v>43591</v>
      </c>
      <c r="F2437" s="60" t="n">
        <v>5270</v>
      </c>
      <c r="G2437" s="62" t="n">
        <v>7793</v>
      </c>
      <c r="H2437" s="60" t="n">
        <v>7413</v>
      </c>
      <c r="I2437" s="60" t="n"/>
      <c r="J2437" s="59">
        <f>+(((G2437-F2437)-(H2437-F2437))/(H2437-F2437))*100</f>
        <v/>
      </c>
      <c r="K2437" s="35" t="n"/>
      <c r="L2437" s="35" t="n"/>
      <c r="M2437" s="35" t="n"/>
      <c r="O2437" s="295">
        <f>+(H2437-F2437)/10</f>
        <v/>
      </c>
      <c r="P2437" s="26" t="inlineStr">
        <is>
          <t>FALSO</t>
        </is>
      </c>
      <c r="Q2437" s="26" t="inlineStr">
        <is>
          <t>FALSO</t>
        </is>
      </c>
      <c r="R2437" s="149" t="inlineStr">
        <is>
          <t>No Esperado</t>
        </is>
      </c>
      <c r="S2437" s="149" t="inlineStr">
        <is>
          <t>Esperado</t>
        </is>
      </c>
      <c r="T2437" s="149" t="inlineStr">
        <is>
          <t>Dato Válido</t>
        </is>
      </c>
      <c r="U2437" s="149" t="n"/>
    </row>
    <row r="2438" ht="15.75" customHeight="1" s="412">
      <c r="A2438" s="5" t="n">
        <v>313</v>
      </c>
      <c r="B2438" s="252" t="n">
        <v>313</v>
      </c>
      <c r="C2438" s="201" t="n">
        <v>404</v>
      </c>
      <c r="D2438" s="201" t="n">
        <v>1</v>
      </c>
      <c r="E2438" s="8" t="n">
        <v>43514</v>
      </c>
      <c r="F2438" s="201" t="n">
        <v>5188</v>
      </c>
      <c r="G2438" s="201" t="n">
        <v>7115</v>
      </c>
      <c r="H2438" s="201" t="n">
        <v>6749</v>
      </c>
      <c r="I2438" s="201" t="n">
        <v>11</v>
      </c>
      <c r="J2438" s="9">
        <f>+(((G2438-F2438)-(H2438-F2438))/(H2438-F2438))*100</f>
        <v/>
      </c>
      <c r="K2438" s="33">
        <f>AVERAGE(J2438:J2439)</f>
        <v/>
      </c>
      <c r="L2438" s="33">
        <f>_xlfn.STDEV.S(J2438,J2439)</f>
        <v/>
      </c>
      <c r="M2438" s="13" t="n">
        <v>1</v>
      </c>
      <c r="O2438" s="295">
        <f>+(H2438-F2438)/10</f>
        <v/>
      </c>
      <c r="P2438" s="26" t="inlineStr">
        <is>
          <t>FALSO</t>
        </is>
      </c>
      <c r="Q2438" s="26" t="inlineStr">
        <is>
          <t>FALSO</t>
        </is>
      </c>
      <c r="R2438" s="149" t="inlineStr">
        <is>
          <t>Esperado</t>
        </is>
      </c>
      <c r="S2438" s="149" t="inlineStr">
        <is>
          <t>Esperado</t>
        </is>
      </c>
      <c r="T2438" s="149" t="inlineStr">
        <is>
          <t>Se descarta</t>
        </is>
      </c>
      <c r="U2438" s="149" t="n"/>
    </row>
    <row r="2439" ht="15.75" customHeight="1" s="412">
      <c r="A2439" s="5" t="n">
        <v>314</v>
      </c>
      <c r="B2439" s="252" t="n">
        <v>314</v>
      </c>
      <c r="C2439" s="201" t="n">
        <v>404</v>
      </c>
      <c r="D2439" s="201" t="n">
        <v>1</v>
      </c>
      <c r="E2439" s="8" t="n">
        <v>43514</v>
      </c>
      <c r="F2439" s="201" t="n">
        <v>5225</v>
      </c>
      <c r="G2439" s="201" t="n">
        <v>7090</v>
      </c>
      <c r="H2439" s="201" t="n">
        <v>6754</v>
      </c>
      <c r="I2439" s="201" t="n"/>
      <c r="J2439" s="9">
        <f>+(((G2439-F2439)-(H2439-F2439))/(H2439-F2439))*100</f>
        <v/>
      </c>
      <c r="K2439" s="13" t="n"/>
      <c r="L2439" s="13" t="n"/>
      <c r="M2439" s="13" t="n"/>
      <c r="O2439" s="295">
        <f>+(H2439-F2439)/10</f>
        <v/>
      </c>
      <c r="P2439" s="26" t="inlineStr">
        <is>
          <t>FALSO</t>
        </is>
      </c>
      <c r="Q2439" s="26" t="inlineStr">
        <is>
          <t>FALSO</t>
        </is>
      </c>
      <c r="R2439" s="149" t="inlineStr">
        <is>
          <t>No esperado</t>
        </is>
      </c>
      <c r="S2439" s="149" t="inlineStr">
        <is>
          <t>Esperado</t>
        </is>
      </c>
      <c r="T2439" s="149" t="inlineStr">
        <is>
          <t>Se descarta</t>
        </is>
      </c>
      <c r="U2439" s="149" t="n"/>
    </row>
    <row r="2440" ht="15.75" customHeight="1" s="412">
      <c r="A2440" s="5" t="n">
        <v>967</v>
      </c>
      <c r="B2440" s="252" t="n">
        <v>313</v>
      </c>
      <c r="C2440" s="201" t="n">
        <v>404</v>
      </c>
      <c r="D2440" s="201" t="n">
        <v>3</v>
      </c>
      <c r="E2440" s="8" t="n">
        <v>43521</v>
      </c>
      <c r="F2440" s="201" t="n">
        <v>5188</v>
      </c>
      <c r="G2440" s="201" t="n">
        <v>8949</v>
      </c>
      <c r="H2440" s="201" t="n">
        <v>8218</v>
      </c>
      <c r="I2440" s="201" t="n">
        <v>8</v>
      </c>
      <c r="J2440" s="9">
        <f>+(((G2440-F2440)-(H2440-F2440))/(H2440-F2440))*100</f>
        <v/>
      </c>
      <c r="K2440" s="33">
        <f>AVERAGE(J2440:J2441)</f>
        <v/>
      </c>
      <c r="L2440" s="33">
        <f>_xlfn.STDEV.S(J2440,J2441)</f>
        <v/>
      </c>
      <c r="M2440" s="13" t="n"/>
      <c r="O2440" s="295">
        <f>+(H2440-F2440)/10</f>
        <v/>
      </c>
      <c r="P2440" s="26" t="inlineStr">
        <is>
          <t>FALSO</t>
        </is>
      </c>
      <c r="Q2440" s="26" t="inlineStr">
        <is>
          <t>FALSO</t>
        </is>
      </c>
      <c r="R2440" s="149" t="inlineStr">
        <is>
          <t>Esperado</t>
        </is>
      </c>
      <c r="S2440" s="149" t="inlineStr">
        <is>
          <t>No esperado</t>
        </is>
      </c>
      <c r="T2440" s="149" t="inlineStr">
        <is>
          <t>Se descarta</t>
        </is>
      </c>
      <c r="U2440" s="149" t="n"/>
    </row>
    <row r="2441" ht="15.75" customHeight="1" s="412">
      <c r="A2441" s="5" t="n">
        <v>968</v>
      </c>
      <c r="B2441" s="252" t="n">
        <v>314</v>
      </c>
      <c r="C2441" s="201" t="n">
        <v>404</v>
      </c>
      <c r="D2441" s="201" t="n">
        <v>3</v>
      </c>
      <c r="E2441" s="8" t="n">
        <v>43521</v>
      </c>
      <c r="F2441" s="201" t="n">
        <v>5225</v>
      </c>
      <c r="G2441" s="201" t="n">
        <v>9099</v>
      </c>
      <c r="H2441" s="201" t="n">
        <v>8360</v>
      </c>
      <c r="I2441" s="201" t="n"/>
      <c r="J2441" s="9">
        <f>+(((G2441-F2441)-(H2441-F2441))/(H2441-F2441))*100</f>
        <v/>
      </c>
      <c r="K2441" s="33" t="n"/>
      <c r="L2441" s="33" t="n"/>
      <c r="M2441" s="13" t="n"/>
      <c r="O2441" s="295">
        <f>+(H2441-F2441)/10</f>
        <v/>
      </c>
      <c r="P2441" s="26" t="inlineStr">
        <is>
          <t>FALSO</t>
        </is>
      </c>
      <c r="Q2441" s="26" t="inlineStr">
        <is>
          <t>FALSO</t>
        </is>
      </c>
      <c r="R2441" s="149" t="inlineStr">
        <is>
          <t>Esperado</t>
        </is>
      </c>
      <c r="S2441" s="149" t="inlineStr">
        <is>
          <t>Esperado</t>
        </is>
      </c>
      <c r="T2441" s="149" t="inlineStr">
        <is>
          <t>Se descarta</t>
        </is>
      </c>
      <c r="U2441" s="149" t="n"/>
    </row>
    <row r="2442" ht="15.75" customHeight="1" s="412">
      <c r="A2442" s="5" t="n">
        <v>1617</v>
      </c>
      <c r="B2442" s="252" t="n">
        <v>313</v>
      </c>
      <c r="C2442" s="201" t="n">
        <v>404</v>
      </c>
      <c r="D2442" s="201" t="n">
        <v>5</v>
      </c>
      <c r="E2442" s="8" t="n">
        <v>43531</v>
      </c>
      <c r="F2442" s="201" t="n">
        <v>5188</v>
      </c>
      <c r="G2442" s="201" t="n">
        <v>7870</v>
      </c>
      <c r="H2442" s="201" t="n">
        <v>7371</v>
      </c>
      <c r="I2442" s="201" t="n">
        <v>8</v>
      </c>
      <c r="J2442" s="9">
        <f>+(((G2442-F2442)-(H2442-F2442))/(H2442-F2442))*100</f>
        <v/>
      </c>
      <c r="K2442" s="33">
        <f>AVERAGE(J2442:J2443)</f>
        <v/>
      </c>
      <c r="L2442" s="33">
        <f>_xlfn.STDEV.S(J2442,J2443)</f>
        <v/>
      </c>
      <c r="M2442" s="13" t="n"/>
      <c r="O2442" s="295">
        <f>+(H2442-F2442)/10</f>
        <v/>
      </c>
      <c r="P2442" s="26" t="inlineStr">
        <is>
          <t>FALSO</t>
        </is>
      </c>
      <c r="Q2442" s="26" t="inlineStr">
        <is>
          <t>FALSO</t>
        </is>
      </c>
      <c r="R2442" s="149" t="inlineStr">
        <is>
          <t>No esperado</t>
        </is>
      </c>
      <c r="S2442" s="149" t="inlineStr">
        <is>
          <t>Esperado</t>
        </is>
      </c>
      <c r="T2442" s="149" t="inlineStr">
        <is>
          <t>Se descarta</t>
        </is>
      </c>
      <c r="U2442" s="149" t="n"/>
    </row>
    <row r="2443" ht="15.75" customHeight="1" s="412">
      <c r="A2443" s="5" t="n">
        <v>1618</v>
      </c>
      <c r="B2443" s="252" t="n">
        <v>314</v>
      </c>
      <c r="C2443" s="201" t="n">
        <v>404</v>
      </c>
      <c r="D2443" s="201" t="n">
        <v>5</v>
      </c>
      <c r="E2443" s="8" t="n">
        <v>43531</v>
      </c>
      <c r="F2443" s="201" t="n">
        <v>5225</v>
      </c>
      <c r="G2443" s="201" t="n">
        <v>7886</v>
      </c>
      <c r="H2443" s="201" t="n">
        <v>7394</v>
      </c>
      <c r="I2443" s="201" t="n"/>
      <c r="J2443" s="9">
        <f>+(((G2443-F2443)-(H2443-F2443))/(H2443-F2443))*100</f>
        <v/>
      </c>
      <c r="K2443" s="13" t="n"/>
      <c r="L2443" s="13" t="n"/>
      <c r="M2443" s="13" t="n"/>
      <c r="O2443" s="295">
        <f>+(H2443-F2443)/10</f>
        <v/>
      </c>
      <c r="P2443" s="26" t="inlineStr">
        <is>
          <t>FALSO</t>
        </is>
      </c>
      <c r="Q2443" s="26" t="inlineStr">
        <is>
          <t>FALSO</t>
        </is>
      </c>
      <c r="R2443" s="149" t="inlineStr">
        <is>
          <t>Esperado</t>
        </is>
      </c>
      <c r="S2443" s="149" t="inlineStr">
        <is>
          <t>Esperado</t>
        </is>
      </c>
      <c r="T2443" s="149" t="inlineStr">
        <is>
          <t>Se descarta</t>
        </is>
      </c>
      <c r="U2443" s="149" t="n"/>
    </row>
    <row r="2444" ht="15.75" customHeight="1" s="412">
      <c r="A2444" s="15" t="n">
        <v>2181</v>
      </c>
      <c r="B2444" s="16" t="n">
        <v>227</v>
      </c>
      <c r="C2444" s="17" t="n">
        <v>404</v>
      </c>
      <c r="D2444" s="17" t="n">
        <v>7</v>
      </c>
      <c r="E2444" s="18" t="n">
        <v>43545</v>
      </c>
      <c r="F2444" s="19" t="n">
        <v>5247</v>
      </c>
      <c r="G2444" s="17" t="n">
        <v>8271</v>
      </c>
      <c r="H2444" s="17" t="n">
        <v>7867</v>
      </c>
      <c r="I2444" s="201" t="n"/>
      <c r="J2444" s="9">
        <f>+(((G2444-F2444)-(H2444-F2444))/(H2444-F2444))*100</f>
        <v/>
      </c>
      <c r="K2444" s="33">
        <f>AVERAGE(J2444:J2445)</f>
        <v/>
      </c>
      <c r="L2444" s="33">
        <f>_xlfn.STDEV.S(J2444,J2445)</f>
        <v/>
      </c>
      <c r="M2444" s="13">
        <f>(K2442-K2444)/14</f>
        <v/>
      </c>
      <c r="N2444" s="50">
        <f>(K2438-K2444)/31</f>
        <v/>
      </c>
      <c r="O2444" s="295">
        <f>+(H2444-F2444)/10</f>
        <v/>
      </c>
      <c r="P2444" s="26" t="inlineStr">
        <is>
          <t>FALSO</t>
        </is>
      </c>
      <c r="Q2444" s="26" t="inlineStr">
        <is>
          <t>VERDADERO</t>
        </is>
      </c>
      <c r="R2444" s="149" t="inlineStr">
        <is>
          <t>Esperado</t>
        </is>
      </c>
      <c r="S2444" s="149" t="inlineStr">
        <is>
          <t>Esperado</t>
        </is>
      </c>
      <c r="T2444" s="149" t="inlineStr">
        <is>
          <t>Se descarta</t>
        </is>
      </c>
      <c r="U2444" s="149" t="n"/>
    </row>
    <row r="2445" ht="15.75" customHeight="1" s="412">
      <c r="A2445" s="15" t="n">
        <v>2182</v>
      </c>
      <c r="B2445" s="16" t="n">
        <v>228</v>
      </c>
      <c r="C2445" s="17" t="n">
        <v>404</v>
      </c>
      <c r="D2445" s="17" t="n">
        <v>7</v>
      </c>
      <c r="E2445" s="18" t="n">
        <v>43545</v>
      </c>
      <c r="F2445" s="19" t="n">
        <v>5238</v>
      </c>
      <c r="G2445" s="17" t="n">
        <v>7899</v>
      </c>
      <c r="H2445" s="17" t="n">
        <v>7561</v>
      </c>
      <c r="I2445" s="201" t="n"/>
      <c r="J2445" s="9">
        <f>+(((G2445-F2445)-(H2445-F2445))/(H2445-F2445))*100</f>
        <v/>
      </c>
      <c r="K2445" s="13" t="n"/>
      <c r="L2445" s="13" t="n"/>
      <c r="M2445" s="13" t="n"/>
      <c r="O2445" s="295">
        <f>+(H2445-F2445)/10</f>
        <v/>
      </c>
      <c r="P2445" s="26" t="inlineStr">
        <is>
          <t>FALSO</t>
        </is>
      </c>
      <c r="Q2445" s="26" t="inlineStr">
        <is>
          <t>FALSO</t>
        </is>
      </c>
      <c r="R2445" s="149" t="inlineStr">
        <is>
          <t>No esperado</t>
        </is>
      </c>
      <c r="S2445" s="149" t="inlineStr">
        <is>
          <t>Esperado</t>
        </is>
      </c>
      <c r="T2445" s="149" t="inlineStr">
        <is>
          <t>Se descarta</t>
        </is>
      </c>
      <c r="U2445" s="149" t="n"/>
    </row>
    <row r="2446" ht="15.75" customHeight="1" s="412">
      <c r="A2446" s="5" t="n">
        <v>315</v>
      </c>
      <c r="B2446" s="252" t="n">
        <v>315</v>
      </c>
      <c r="C2446" s="246" t="n">
        <v>405</v>
      </c>
      <c r="D2446" s="246" t="n">
        <v>1</v>
      </c>
      <c r="E2446" s="46" t="n">
        <v>43514</v>
      </c>
      <c r="F2446" s="246" t="n">
        <v>5198</v>
      </c>
      <c r="G2446" s="246" t="n">
        <v>7988</v>
      </c>
      <c r="H2446" s="246" t="n">
        <v>7131</v>
      </c>
      <c r="I2446" s="246" t="n">
        <v>9</v>
      </c>
      <c r="J2446" s="47">
        <f>+(((G2446-F2446)-(H2446-F2446))/(H2446-F2446))*100</f>
        <v/>
      </c>
      <c r="K2446" s="51">
        <f>AVERAGE(J2446:J2447)</f>
        <v/>
      </c>
      <c r="L2446" s="51">
        <f>_xlfn.STDEV.S(J2446,J2447)</f>
        <v/>
      </c>
      <c r="M2446" s="50" t="n">
        <v>1</v>
      </c>
      <c r="O2446" s="295">
        <f>+(H2446-F2446)/10</f>
        <v/>
      </c>
      <c r="P2446" s="26" t="inlineStr">
        <is>
          <t>FALSO</t>
        </is>
      </c>
      <c r="Q2446" s="26" t="inlineStr">
        <is>
          <t>FALSO</t>
        </is>
      </c>
      <c r="R2446" s="149" t="inlineStr">
        <is>
          <t>Esperado</t>
        </is>
      </c>
      <c r="S2446" s="149" t="inlineStr">
        <is>
          <t>Esperado</t>
        </is>
      </c>
      <c r="T2446" s="149" t="inlineStr">
        <is>
          <t>Dato Válido</t>
        </is>
      </c>
      <c r="U2446" s="149" t="n"/>
    </row>
    <row r="2447" ht="15.75" customHeight="1" s="412">
      <c r="A2447" s="5" t="n">
        <v>316</v>
      </c>
      <c r="B2447" s="252" t="n">
        <v>316</v>
      </c>
      <c r="C2447" s="246" t="n">
        <v>405</v>
      </c>
      <c r="D2447" s="246" t="n">
        <v>1</v>
      </c>
      <c r="E2447" s="46" t="n">
        <v>43514</v>
      </c>
      <c r="F2447" s="246" t="n">
        <v>5239</v>
      </c>
      <c r="G2447" s="246" t="n">
        <v>7975</v>
      </c>
      <c r="H2447" s="246" t="n">
        <v>7129</v>
      </c>
      <c r="I2447" s="246" t="n"/>
      <c r="J2447" s="47">
        <f>+(((G2447-F2447)-(H2447-F2447))/(H2447-F2447))*100</f>
        <v/>
      </c>
      <c r="K2447" s="51" t="n"/>
      <c r="L2447" s="51" t="n"/>
      <c r="M2447" s="50" t="n"/>
      <c r="O2447" s="295">
        <f>+(H2447-F2447)/10</f>
        <v/>
      </c>
      <c r="P2447" s="26" t="inlineStr">
        <is>
          <t>FALSO</t>
        </is>
      </c>
      <c r="Q2447" s="26" t="inlineStr">
        <is>
          <t>FALSO</t>
        </is>
      </c>
      <c r="R2447" s="149" t="inlineStr">
        <is>
          <t>No esperado</t>
        </is>
      </c>
      <c r="S2447" s="149" t="inlineStr">
        <is>
          <t>Esperado</t>
        </is>
      </c>
      <c r="T2447" s="149" t="inlineStr">
        <is>
          <t>Dato Válido</t>
        </is>
      </c>
      <c r="U2447" s="149" t="n"/>
    </row>
    <row r="2448" ht="15.75" customHeight="1" s="412">
      <c r="A2448" s="5" t="n">
        <v>969</v>
      </c>
      <c r="B2448" s="252" t="n">
        <v>315</v>
      </c>
      <c r="C2448" s="246" t="n">
        <v>405</v>
      </c>
      <c r="D2448" s="246" t="n">
        <v>3</v>
      </c>
      <c r="E2448" s="46" t="n">
        <v>43521</v>
      </c>
      <c r="F2448" s="246" t="n">
        <v>5198</v>
      </c>
      <c r="G2448" s="246" t="n">
        <v>7386</v>
      </c>
      <c r="H2448" s="246" t="n">
        <v>6812</v>
      </c>
      <c r="I2448" s="246" t="n">
        <v>9</v>
      </c>
      <c r="J2448" s="47">
        <f>+(((G2448-F2448)-(H2448-F2448))/(H2448-F2448))*100</f>
        <v/>
      </c>
      <c r="K2448" s="51">
        <f>AVERAGE(J2448:J2449)</f>
        <v/>
      </c>
      <c r="L2448" s="51">
        <f>_xlfn.STDEV.S(J2448,J2449)</f>
        <v/>
      </c>
      <c r="M2448" s="50" t="n"/>
      <c r="O2448" s="295">
        <f>+(H2448-F2448)/10</f>
        <v/>
      </c>
      <c r="P2448" s="26" t="inlineStr">
        <is>
          <t>FALSO</t>
        </is>
      </c>
      <c r="Q2448" s="26" t="inlineStr">
        <is>
          <t>FALSO</t>
        </is>
      </c>
      <c r="R2448" s="149" t="inlineStr">
        <is>
          <t>No esperado</t>
        </is>
      </c>
      <c r="S2448" s="149" t="inlineStr">
        <is>
          <t>Esperado</t>
        </is>
      </c>
      <c r="T2448" s="149" t="inlineStr">
        <is>
          <t>Dato Válido</t>
        </is>
      </c>
      <c r="U2448" s="149" t="n"/>
    </row>
    <row r="2449" ht="15.75" customHeight="1" s="412">
      <c r="A2449" s="5" t="n">
        <v>970</v>
      </c>
      <c r="B2449" s="252" t="n">
        <v>316</v>
      </c>
      <c r="C2449" s="246" t="n">
        <v>405</v>
      </c>
      <c r="D2449" s="246" t="n">
        <v>3</v>
      </c>
      <c r="E2449" s="46" t="n">
        <v>43521</v>
      </c>
      <c r="F2449" s="246" t="n">
        <v>5239</v>
      </c>
      <c r="G2449" s="246" t="n">
        <v>7686</v>
      </c>
      <c r="H2449" s="246" t="n">
        <v>7000</v>
      </c>
      <c r="I2449" s="246" t="n"/>
      <c r="J2449" s="47">
        <f>+(((G2449-F2449)-(H2449-F2449))/(H2449-F2449))*100</f>
        <v/>
      </c>
      <c r="K2449" s="50" t="n"/>
      <c r="L2449" s="50" t="n"/>
      <c r="M2449" s="50" t="n"/>
      <c r="O2449" s="295">
        <f>+(H2449-F2449)/10</f>
        <v/>
      </c>
      <c r="P2449" s="26" t="inlineStr">
        <is>
          <t>VERDADERO</t>
        </is>
      </c>
      <c r="Q2449" s="26" t="inlineStr">
        <is>
          <t>FALSO</t>
        </is>
      </c>
      <c r="R2449" s="149" t="inlineStr">
        <is>
          <t>Esperado</t>
        </is>
      </c>
      <c r="S2449" s="149" t="inlineStr">
        <is>
          <t>No esperado</t>
        </is>
      </c>
      <c r="T2449" s="149" t="inlineStr">
        <is>
          <t>Dato Válido</t>
        </is>
      </c>
      <c r="U2449" s="149" t="n"/>
    </row>
    <row r="2450" ht="15.75" customHeight="1" s="412">
      <c r="A2450" s="5" t="n">
        <v>1619</v>
      </c>
      <c r="B2450" s="252" t="n">
        <v>315</v>
      </c>
      <c r="C2450" s="246" t="n">
        <v>405</v>
      </c>
      <c r="D2450" s="246" t="n">
        <v>5</v>
      </c>
      <c r="E2450" s="46" t="n">
        <v>43531</v>
      </c>
      <c r="F2450" s="246" t="n">
        <v>5198</v>
      </c>
      <c r="G2450" s="246" t="n">
        <v>7361</v>
      </c>
      <c r="H2450" s="246" t="n">
        <v>6976</v>
      </c>
      <c r="I2450" s="246" t="n">
        <v>6</v>
      </c>
      <c r="J2450" s="47">
        <f>+(((G2450-F2450)-(H2450-F2450))/(H2450-F2450))*100</f>
        <v/>
      </c>
      <c r="K2450" s="51">
        <f>AVERAGE(J2450:J2451)</f>
        <v/>
      </c>
      <c r="L2450" s="51">
        <f>_xlfn.STDEV.S(J2450,J2451)</f>
        <v/>
      </c>
      <c r="M2450" s="50" t="n"/>
      <c r="O2450" s="295">
        <f>+(H2450-F2450)/10</f>
        <v/>
      </c>
      <c r="P2450" s="26" t="inlineStr">
        <is>
          <t>FALSO</t>
        </is>
      </c>
      <c r="Q2450" s="26" t="inlineStr">
        <is>
          <t>FALSO</t>
        </is>
      </c>
      <c r="R2450" s="149" t="inlineStr">
        <is>
          <t>Esperado</t>
        </is>
      </c>
      <c r="S2450" s="149" t="inlineStr">
        <is>
          <t>Esperado</t>
        </is>
      </c>
      <c r="T2450" s="149" t="inlineStr">
        <is>
          <t>Dato Válido</t>
        </is>
      </c>
      <c r="U2450" s="149" t="n"/>
    </row>
    <row r="2451" ht="15.75" customHeight="1" s="412">
      <c r="A2451" s="5" t="n">
        <v>1620</v>
      </c>
      <c r="B2451" s="252" t="n">
        <v>316</v>
      </c>
      <c r="C2451" s="246" t="n">
        <v>405</v>
      </c>
      <c r="D2451" s="246" t="n">
        <v>5</v>
      </c>
      <c r="E2451" s="46" t="n">
        <v>43531</v>
      </c>
      <c r="F2451" s="246" t="n">
        <v>5239</v>
      </c>
      <c r="G2451" s="246" t="n">
        <v>7061</v>
      </c>
      <c r="H2451" s="246" t="n">
        <v>6736</v>
      </c>
      <c r="I2451" s="246" t="n"/>
      <c r="J2451" s="47">
        <f>+(((G2451-F2451)-(H2451-F2451))/(H2451-F2451))*100</f>
        <v/>
      </c>
      <c r="K2451" s="51" t="n"/>
      <c r="L2451" s="51" t="n"/>
      <c r="M2451" s="50" t="n"/>
      <c r="O2451" s="295">
        <f>+(H2451-F2451)/10</f>
        <v/>
      </c>
      <c r="P2451" s="26" t="inlineStr">
        <is>
          <t>FALSO</t>
        </is>
      </c>
      <c r="Q2451" s="26" t="inlineStr">
        <is>
          <t>FALSO</t>
        </is>
      </c>
      <c r="R2451" s="149" t="inlineStr">
        <is>
          <t>No esperado</t>
        </is>
      </c>
      <c r="S2451" s="149" t="inlineStr">
        <is>
          <t>Esperado</t>
        </is>
      </c>
      <c r="T2451" s="149" t="inlineStr">
        <is>
          <t>Dato Válido</t>
        </is>
      </c>
      <c r="U2451" s="149" t="n"/>
    </row>
    <row r="2452" ht="15.75" customHeight="1" s="412">
      <c r="A2452" s="15" t="n">
        <v>2183</v>
      </c>
      <c r="B2452" s="16" t="n">
        <v>229</v>
      </c>
      <c r="C2452" s="52" t="n">
        <v>405</v>
      </c>
      <c r="D2452" s="52" t="n">
        <v>7</v>
      </c>
      <c r="E2452" s="53" t="n">
        <v>43545</v>
      </c>
      <c r="F2452" s="54" t="n">
        <v>5205</v>
      </c>
      <c r="G2452" s="52" t="n">
        <v>6806</v>
      </c>
      <c r="H2452" s="52" t="n">
        <v>6588</v>
      </c>
      <c r="I2452" s="246" t="n"/>
      <c r="J2452" s="47">
        <f>+(((G2452-F2452)-(H2452-F2452))/(H2452-F2452))*100</f>
        <v/>
      </c>
      <c r="K2452" s="51">
        <f>AVERAGE(J2452:J2453)</f>
        <v/>
      </c>
      <c r="L2452" s="51">
        <f>_xlfn.STDEV.S(J2452,J2453)</f>
        <v/>
      </c>
      <c r="M2452" s="50">
        <f>(K2450-K2452)/14</f>
        <v/>
      </c>
      <c r="N2452" s="295">
        <f>(K2448-K2452)/24</f>
        <v/>
      </c>
      <c r="O2452" s="295">
        <f>+(H2452-F2452)/10</f>
        <v/>
      </c>
      <c r="P2452" s="26" t="inlineStr">
        <is>
          <t>FALSO</t>
        </is>
      </c>
      <c r="Q2452" s="26" t="inlineStr">
        <is>
          <t>VERDADERO</t>
        </is>
      </c>
      <c r="R2452" s="149" t="inlineStr">
        <is>
          <t>No esperado</t>
        </is>
      </c>
      <c r="S2452" s="149" t="inlineStr">
        <is>
          <t>Esperado</t>
        </is>
      </c>
      <c r="T2452" s="149" t="inlineStr">
        <is>
          <t>Dato Válido</t>
        </is>
      </c>
      <c r="U2452" s="149" t="n"/>
    </row>
    <row r="2453" ht="15.75" customHeight="1" s="412">
      <c r="A2453" s="15" t="n">
        <v>2184</v>
      </c>
      <c r="B2453" s="16" t="n">
        <v>230</v>
      </c>
      <c r="C2453" s="52" t="n">
        <v>405</v>
      </c>
      <c r="D2453" s="52" t="n">
        <v>7</v>
      </c>
      <c r="E2453" s="53" t="n">
        <v>43545</v>
      </c>
      <c r="F2453" s="54" t="n">
        <v>5171</v>
      </c>
      <c r="G2453" s="52" t="n">
        <v>7114</v>
      </c>
      <c r="H2453" s="52" t="n">
        <v>6852</v>
      </c>
      <c r="I2453" s="246" t="n"/>
      <c r="J2453" s="47">
        <f>+(((G2453-F2453)-(H2453-F2453))/(H2453-F2453))*100</f>
        <v/>
      </c>
      <c r="K2453" s="50" t="n"/>
      <c r="L2453" s="50" t="n"/>
      <c r="M2453" s="50" t="n"/>
      <c r="O2453" s="295">
        <f>+(H2453-F2453)/10</f>
        <v/>
      </c>
      <c r="P2453" s="26" t="inlineStr">
        <is>
          <t>FALSO</t>
        </is>
      </c>
      <c r="Q2453" s="26" t="inlineStr">
        <is>
          <t>FALSO</t>
        </is>
      </c>
      <c r="R2453" s="149" t="inlineStr">
        <is>
          <t>Esperado</t>
        </is>
      </c>
      <c r="S2453" s="149" t="inlineStr">
        <is>
          <t>Esperado</t>
        </is>
      </c>
      <c r="T2453" s="149" t="inlineStr">
        <is>
          <t>Dato Válido</t>
        </is>
      </c>
      <c r="U2453" s="149" t="n"/>
    </row>
    <row r="2454" ht="15.75" customHeight="1" s="412">
      <c r="A2454" s="5" t="n">
        <v>317</v>
      </c>
      <c r="B2454" s="252" t="n">
        <v>317</v>
      </c>
      <c r="C2454" s="201" t="n">
        <v>406</v>
      </c>
      <c r="D2454" s="201" t="n">
        <v>1</v>
      </c>
      <c r="E2454" s="8" t="n">
        <v>43514</v>
      </c>
      <c r="F2454" s="201" t="n">
        <v>5209</v>
      </c>
      <c r="G2454" s="201" t="n">
        <v>8377</v>
      </c>
      <c r="H2454" s="201" t="n">
        <v>7646</v>
      </c>
      <c r="I2454" s="201" t="n">
        <v>10</v>
      </c>
      <c r="J2454" s="9">
        <f>+(((G2454-F2454)-(H2454-F2454))/(H2454-F2454))*100</f>
        <v/>
      </c>
      <c r="K2454" s="33">
        <f>AVERAGE(J2454:J2455)</f>
        <v/>
      </c>
      <c r="L2454" s="33">
        <f>_xlfn.STDEV.S(J2454,J2455)</f>
        <v/>
      </c>
      <c r="M2454" s="13" t="n">
        <v>1</v>
      </c>
      <c r="O2454" s="295">
        <f>+(H2454-F2454)/10</f>
        <v/>
      </c>
      <c r="P2454" s="26" t="inlineStr">
        <is>
          <t>FALSO</t>
        </is>
      </c>
      <c r="Q2454" s="26" t="inlineStr">
        <is>
          <t>FALSO</t>
        </is>
      </c>
      <c r="R2454" s="149" t="inlineStr">
        <is>
          <t>Esperado</t>
        </is>
      </c>
      <c r="S2454" s="149" t="inlineStr">
        <is>
          <t>Esperado</t>
        </is>
      </c>
      <c r="T2454" s="149" t="inlineStr">
        <is>
          <t>Se descarta</t>
        </is>
      </c>
      <c r="U2454" s="149" t="n"/>
    </row>
    <row r="2455" ht="15.75" customHeight="1" s="412">
      <c r="A2455" s="5" t="n">
        <v>318</v>
      </c>
      <c r="B2455" s="252" t="n">
        <v>318</v>
      </c>
      <c r="C2455" s="201" t="n">
        <v>406</v>
      </c>
      <c r="D2455" s="201" t="n">
        <v>1</v>
      </c>
      <c r="E2455" s="8" t="n">
        <v>43514</v>
      </c>
      <c r="F2455" s="201" t="n">
        <v>5240</v>
      </c>
      <c r="G2455" s="201" t="n">
        <v>8165</v>
      </c>
      <c r="H2455" s="201" t="n">
        <v>7500</v>
      </c>
      <c r="I2455" s="201" t="n"/>
      <c r="J2455" s="9">
        <f>+(((G2455-F2455)-(H2455-F2455))/(H2455-F2455))*100</f>
        <v/>
      </c>
      <c r="K2455" s="13" t="n"/>
      <c r="L2455" s="13" t="n"/>
      <c r="M2455" s="13" t="n"/>
      <c r="O2455" s="295">
        <f>+(H2455-F2455)/10</f>
        <v/>
      </c>
      <c r="P2455" s="26" t="inlineStr">
        <is>
          <t>FALSO</t>
        </is>
      </c>
      <c r="Q2455" s="26" t="inlineStr">
        <is>
          <t>FALSO</t>
        </is>
      </c>
      <c r="R2455" s="149" t="inlineStr">
        <is>
          <t>No esperado</t>
        </is>
      </c>
      <c r="S2455" s="149" t="inlineStr">
        <is>
          <t>Esperado</t>
        </is>
      </c>
      <c r="T2455" s="149" t="inlineStr">
        <is>
          <t>Se descarta</t>
        </is>
      </c>
      <c r="U2455" s="149" t="n"/>
    </row>
    <row r="2456" ht="15.75" customHeight="1" s="412">
      <c r="A2456" s="5" t="n">
        <v>971</v>
      </c>
      <c r="B2456" s="252" t="n">
        <v>317</v>
      </c>
      <c r="C2456" s="201" t="n">
        <v>406</v>
      </c>
      <c r="D2456" s="201" t="n">
        <v>3</v>
      </c>
      <c r="E2456" s="8" t="n">
        <v>43521</v>
      </c>
      <c r="F2456" s="201" t="n">
        <v>5209</v>
      </c>
      <c r="G2456" s="201" t="n">
        <v>7416</v>
      </c>
      <c r="H2456" s="201" t="n">
        <v>7068</v>
      </c>
      <c r="I2456" s="201" t="n">
        <v>10</v>
      </c>
      <c r="J2456" s="9">
        <f>+(((G2456-F2456)-(H2456-F2456))/(H2456-F2456))*100</f>
        <v/>
      </c>
      <c r="K2456" s="33">
        <f>AVERAGE(J2456:J2457)</f>
        <v/>
      </c>
      <c r="L2456" s="33">
        <f>_xlfn.STDEV.S(J2456,J2457)</f>
        <v/>
      </c>
      <c r="M2456" s="13" t="n"/>
      <c r="O2456" s="295">
        <f>+(H2456-F2456)/10</f>
        <v/>
      </c>
      <c r="P2456" s="26" t="inlineStr">
        <is>
          <t>FALSO</t>
        </is>
      </c>
      <c r="Q2456" s="26" t="inlineStr">
        <is>
          <t>FALSO</t>
        </is>
      </c>
      <c r="R2456" s="149" t="inlineStr">
        <is>
          <t>No esperado</t>
        </is>
      </c>
      <c r="S2456" s="149" t="inlineStr">
        <is>
          <t>Esperado</t>
        </is>
      </c>
      <c r="T2456" s="149" t="inlineStr">
        <is>
          <t>Se descarta</t>
        </is>
      </c>
      <c r="U2456" s="149" t="n"/>
    </row>
    <row r="2457" ht="15.75" customHeight="1" s="412">
      <c r="A2457" s="5" t="n">
        <v>972</v>
      </c>
      <c r="B2457" s="252" t="n">
        <v>318</v>
      </c>
      <c r="C2457" s="201" t="n">
        <v>406</v>
      </c>
      <c r="D2457" s="201" t="n">
        <v>3</v>
      </c>
      <c r="E2457" s="8" t="n">
        <v>43521</v>
      </c>
      <c r="F2457" s="201" t="n">
        <v>5240</v>
      </c>
      <c r="G2457" s="201" t="n">
        <v>7619</v>
      </c>
      <c r="H2457" s="201" t="n">
        <v>7253</v>
      </c>
      <c r="I2457" s="201" t="n"/>
      <c r="J2457" s="9">
        <f>+(((G2457-F2457)-(H2457-F2457))/(H2457-F2457))*100</f>
        <v/>
      </c>
      <c r="K2457" s="33" t="n"/>
      <c r="L2457" s="33" t="n"/>
      <c r="M2457" s="13" t="n"/>
      <c r="O2457" s="295">
        <f>+(H2457-F2457)/10</f>
        <v/>
      </c>
      <c r="P2457" s="26" t="inlineStr">
        <is>
          <t>FALSO</t>
        </is>
      </c>
      <c r="Q2457" s="26" t="inlineStr">
        <is>
          <t>FALSO</t>
        </is>
      </c>
      <c r="R2457" s="149" t="inlineStr">
        <is>
          <t>Esperado</t>
        </is>
      </c>
      <c r="S2457" s="149" t="inlineStr">
        <is>
          <t>Esperado</t>
        </is>
      </c>
      <c r="T2457" s="149" t="inlineStr">
        <is>
          <t>Se descarta</t>
        </is>
      </c>
      <c r="U2457" s="149" t="n"/>
    </row>
    <row r="2458" ht="15.75" customHeight="1" s="412">
      <c r="A2458" s="5" t="n">
        <v>1621</v>
      </c>
      <c r="B2458" s="252" t="n">
        <v>317</v>
      </c>
      <c r="C2458" s="201" t="n">
        <v>406</v>
      </c>
      <c r="D2458" s="201" t="n">
        <v>5</v>
      </c>
      <c r="E2458" s="8" t="n">
        <v>43531</v>
      </c>
      <c r="F2458" s="201" t="n">
        <v>5209</v>
      </c>
      <c r="G2458" s="201" t="n">
        <v>7929</v>
      </c>
      <c r="H2458" s="201" t="n">
        <v>7539</v>
      </c>
      <c r="I2458" s="201" t="n">
        <v>9</v>
      </c>
      <c r="J2458" s="9">
        <f>+(((G2458-F2458)-(H2458-F2458))/(H2458-F2458))*100</f>
        <v/>
      </c>
      <c r="K2458" s="33">
        <f>AVERAGE(J2458:J2459)</f>
        <v/>
      </c>
      <c r="L2458" s="33">
        <f>_xlfn.STDEV.S(J2458,J2459)</f>
        <v/>
      </c>
      <c r="M2458" s="13" t="n"/>
      <c r="O2458" s="295">
        <f>+(H2458-F2458)/10</f>
        <v/>
      </c>
      <c r="P2458" s="26" t="inlineStr">
        <is>
          <t>FALSO</t>
        </is>
      </c>
      <c r="Q2458" s="26" t="inlineStr">
        <is>
          <t>FALSO</t>
        </is>
      </c>
      <c r="R2458" s="149" t="inlineStr">
        <is>
          <t>Esperado</t>
        </is>
      </c>
      <c r="S2458" s="149" t="inlineStr">
        <is>
          <t>Esperado</t>
        </is>
      </c>
      <c r="T2458" s="149" t="inlineStr">
        <is>
          <t>Se descarta</t>
        </is>
      </c>
      <c r="U2458" s="149" t="n"/>
    </row>
    <row r="2459" ht="15.75" customHeight="1" s="412">
      <c r="A2459" s="5" t="n">
        <v>1622</v>
      </c>
      <c r="B2459" s="252" t="n">
        <v>318</v>
      </c>
      <c r="C2459" s="201" t="n">
        <v>406</v>
      </c>
      <c r="D2459" s="201" t="n">
        <v>5</v>
      </c>
      <c r="E2459" s="8" t="n">
        <v>43531</v>
      </c>
      <c r="F2459" s="201" t="n">
        <v>5240</v>
      </c>
      <c r="G2459" s="201" t="n">
        <v>7830</v>
      </c>
      <c r="H2459" s="201" t="n">
        <v>7460</v>
      </c>
      <c r="I2459" s="201" t="n"/>
      <c r="J2459" s="9">
        <f>+(((G2459-F2459)-(H2459-F2459))/(H2459-F2459))*100</f>
        <v/>
      </c>
      <c r="K2459" s="13" t="n"/>
      <c r="L2459" s="13" t="n"/>
      <c r="M2459" s="13" t="n"/>
      <c r="O2459" s="295">
        <f>+(H2459-F2459)/10</f>
        <v/>
      </c>
      <c r="P2459" s="26" t="inlineStr">
        <is>
          <t>FALSO</t>
        </is>
      </c>
      <c r="Q2459" s="26" t="inlineStr">
        <is>
          <t>FALSO</t>
        </is>
      </c>
      <c r="R2459" s="149" t="inlineStr">
        <is>
          <t>No esperado</t>
        </is>
      </c>
      <c r="S2459" s="149" t="inlineStr">
        <is>
          <t>Esperado</t>
        </is>
      </c>
      <c r="T2459" s="149" t="inlineStr">
        <is>
          <t>Se descarta</t>
        </is>
      </c>
      <c r="U2459" s="149" t="n"/>
    </row>
    <row r="2460" ht="15.75" customHeight="1" s="412">
      <c r="A2460" s="15" t="n">
        <v>2185</v>
      </c>
      <c r="B2460" s="16" t="n">
        <v>231</v>
      </c>
      <c r="C2460" s="17" t="n">
        <v>406</v>
      </c>
      <c r="D2460" s="17" t="n">
        <v>7</v>
      </c>
      <c r="E2460" s="18" t="n">
        <v>43545</v>
      </c>
      <c r="F2460" s="19" t="n">
        <v>5229</v>
      </c>
      <c r="G2460" s="17" t="n">
        <v>7584</v>
      </c>
      <c r="H2460" s="17" t="n">
        <v>7273</v>
      </c>
      <c r="I2460" s="201" t="n"/>
      <c r="J2460" s="9">
        <f>+(((G2460-F2460)-(H2460-F2460))/(H2460-F2460))*100</f>
        <v/>
      </c>
      <c r="K2460" s="33">
        <f>AVERAGE(J2460:J2461)</f>
        <v/>
      </c>
      <c r="L2460" s="33">
        <f>_xlfn.STDEV.S(J2460,J2461)</f>
        <v/>
      </c>
      <c r="M2460" s="13">
        <f>(K2458-K2460)/14</f>
        <v/>
      </c>
      <c r="N2460" s="295">
        <f>(K2454-K2460)/31</f>
        <v/>
      </c>
      <c r="O2460" s="295">
        <f>+(H2460-F2460)/10</f>
        <v/>
      </c>
      <c r="P2460" s="26" t="inlineStr">
        <is>
          <t>FALSO</t>
        </is>
      </c>
      <c r="Q2460" s="26" t="inlineStr">
        <is>
          <t>VERDADERO</t>
        </is>
      </c>
      <c r="R2460" s="149" t="inlineStr">
        <is>
          <t>No esperado</t>
        </is>
      </c>
      <c r="S2460" s="149" t="inlineStr">
        <is>
          <t>Esperado</t>
        </is>
      </c>
      <c r="T2460" s="149" t="inlineStr">
        <is>
          <t>Se descarta</t>
        </is>
      </c>
      <c r="U2460" s="149" t="n"/>
    </row>
    <row r="2461" ht="15.75" customHeight="1" s="412">
      <c r="A2461" s="15" t="n">
        <v>2186</v>
      </c>
      <c r="B2461" s="16" t="n">
        <v>232</v>
      </c>
      <c r="C2461" s="17" t="n">
        <v>406</v>
      </c>
      <c r="D2461" s="17" t="n">
        <v>7</v>
      </c>
      <c r="E2461" s="18" t="n">
        <v>43545</v>
      </c>
      <c r="F2461" s="19" t="n">
        <v>5244</v>
      </c>
      <c r="G2461" s="17" t="n">
        <v>7645</v>
      </c>
      <c r="H2461" s="17" t="n">
        <v>7302</v>
      </c>
      <c r="I2461" s="201" t="n"/>
      <c r="J2461" s="9">
        <f>+(((G2461-F2461)-(H2461-F2461))/(H2461-F2461))*100</f>
        <v/>
      </c>
      <c r="K2461" s="13" t="n"/>
      <c r="L2461" s="13" t="n"/>
      <c r="M2461" s="13" t="n"/>
      <c r="O2461" s="295">
        <f>+(H2461-F2461)/10</f>
        <v/>
      </c>
      <c r="P2461" s="26" t="inlineStr">
        <is>
          <t>FALSO</t>
        </is>
      </c>
      <c r="Q2461" s="26" t="inlineStr">
        <is>
          <t>FALSO</t>
        </is>
      </c>
      <c r="R2461" s="149" t="inlineStr">
        <is>
          <t>Esperado</t>
        </is>
      </c>
      <c r="S2461" s="149" t="inlineStr">
        <is>
          <t>No esperado</t>
        </is>
      </c>
      <c r="T2461" s="149" t="inlineStr">
        <is>
          <t>Se descarta</t>
        </is>
      </c>
      <c r="U2461" s="149" t="n"/>
    </row>
    <row r="2462" ht="15.75" customHeight="1" s="412">
      <c r="A2462" s="5" t="n">
        <v>319</v>
      </c>
      <c r="B2462" s="252" t="n">
        <v>319</v>
      </c>
      <c r="C2462" s="246" t="n">
        <v>407</v>
      </c>
      <c r="D2462" s="246" t="n">
        <v>1</v>
      </c>
      <c r="E2462" s="46" t="n">
        <v>43514</v>
      </c>
      <c r="F2462" s="246" t="n">
        <v>5245</v>
      </c>
      <c r="G2462" s="246" t="n">
        <v>8498</v>
      </c>
      <c r="H2462" s="246" t="n">
        <v>7621</v>
      </c>
      <c r="I2462" s="246" t="n">
        <v>10</v>
      </c>
      <c r="J2462" s="47">
        <f>+(((G2462-F2462)-(H2462-F2462))/(H2462-F2462))*100</f>
        <v/>
      </c>
      <c r="K2462" s="51">
        <f>AVERAGE(J2462:J2463)</f>
        <v/>
      </c>
      <c r="L2462" s="51">
        <f>_xlfn.STDEV.S(J2462,J2463)</f>
        <v/>
      </c>
      <c r="M2462" s="50" t="n">
        <v>3</v>
      </c>
      <c r="O2462" s="295">
        <f>+(H2462-F2462)/10</f>
        <v/>
      </c>
      <c r="P2462" s="26" t="inlineStr">
        <is>
          <t>VERDADERO</t>
        </is>
      </c>
      <c r="Q2462" s="26" t="inlineStr">
        <is>
          <t>FALSO</t>
        </is>
      </c>
      <c r="R2462" s="149" t="inlineStr">
        <is>
          <t>Esperado</t>
        </is>
      </c>
      <c r="S2462" s="149" t="inlineStr">
        <is>
          <t>Esperado</t>
        </is>
      </c>
      <c r="T2462" s="149" t="inlineStr">
        <is>
          <t>Dato Válido</t>
        </is>
      </c>
      <c r="U2462" s="149" t="n"/>
    </row>
    <row r="2463" ht="15.75" customHeight="1" s="412">
      <c r="A2463" s="5" t="n">
        <v>320</v>
      </c>
      <c r="B2463" s="252" t="n">
        <v>320</v>
      </c>
      <c r="C2463" s="246" t="n">
        <v>407</v>
      </c>
      <c r="D2463" s="246" t="n">
        <v>1</v>
      </c>
      <c r="E2463" s="46" t="n">
        <v>43514</v>
      </c>
      <c r="F2463" s="246" t="n">
        <v>5238</v>
      </c>
      <c r="G2463" s="246" t="n">
        <v>9101</v>
      </c>
      <c r="H2463" s="246" t="n">
        <v>7970</v>
      </c>
      <c r="I2463" s="246" t="n"/>
      <c r="J2463" s="47">
        <f>+(((G2463-F2463)-(H2463-F2463))/(H2463-F2463))*100</f>
        <v/>
      </c>
      <c r="K2463" s="51" t="n"/>
      <c r="L2463" s="51" t="n"/>
      <c r="M2463" s="50" t="n"/>
      <c r="O2463" s="295">
        <f>+(H2463-F2463)/10</f>
        <v/>
      </c>
      <c r="P2463" s="26" t="inlineStr">
        <is>
          <t>FALSO</t>
        </is>
      </c>
      <c r="Q2463" s="26" t="inlineStr">
        <is>
          <t>FALSO</t>
        </is>
      </c>
      <c r="R2463" s="149" t="inlineStr">
        <is>
          <t>Esperado</t>
        </is>
      </c>
      <c r="S2463" s="149" t="inlineStr">
        <is>
          <t>No esperado</t>
        </is>
      </c>
      <c r="T2463" s="149" t="inlineStr">
        <is>
          <t>Dato Válido</t>
        </is>
      </c>
      <c r="U2463" s="149" t="n"/>
    </row>
    <row r="2464" ht="15.75" customHeight="1" s="412">
      <c r="A2464" s="5" t="n">
        <v>973</v>
      </c>
      <c r="B2464" s="252" t="n">
        <v>319</v>
      </c>
      <c r="C2464" s="246" t="n">
        <v>407</v>
      </c>
      <c r="D2464" s="246" t="n">
        <v>3</v>
      </c>
      <c r="E2464" s="46" t="n">
        <v>43521</v>
      </c>
      <c r="F2464" s="246" t="n">
        <v>5245</v>
      </c>
      <c r="G2464" s="246" t="n">
        <v>8722</v>
      </c>
      <c r="H2464" s="246" t="n">
        <v>7723</v>
      </c>
      <c r="I2464" s="246" t="n">
        <v>10</v>
      </c>
      <c r="J2464" s="47">
        <f>+(((G2464-F2464)-(H2464-F2464))/(H2464-F2464))*100</f>
        <v/>
      </c>
      <c r="K2464" s="51">
        <f>AVERAGE(J2464:J2465)</f>
        <v/>
      </c>
      <c r="L2464" s="51">
        <f>_xlfn.STDEV.S(J2464,J2465)</f>
        <v/>
      </c>
      <c r="M2464" s="50" t="n"/>
      <c r="O2464" s="295">
        <f>+(H2464-F2464)/10</f>
        <v/>
      </c>
      <c r="P2464" s="26" t="inlineStr">
        <is>
          <t>FALSO</t>
        </is>
      </c>
      <c r="Q2464" s="26" t="inlineStr">
        <is>
          <t>FALSO</t>
        </is>
      </c>
      <c r="R2464" s="149" t="inlineStr">
        <is>
          <t>No esperado</t>
        </is>
      </c>
      <c r="S2464" s="149" t="inlineStr">
        <is>
          <t>Esperado</t>
        </is>
      </c>
      <c r="T2464" s="149" t="inlineStr">
        <is>
          <t>Se descarta</t>
        </is>
      </c>
      <c r="U2464" s="149" t="n"/>
    </row>
    <row r="2465" ht="15.75" customHeight="1" s="412">
      <c r="A2465" s="5" t="n">
        <v>974</v>
      </c>
      <c r="B2465" s="252" t="n">
        <v>320</v>
      </c>
      <c r="C2465" s="246" t="n">
        <v>407</v>
      </c>
      <c r="D2465" s="246" t="n">
        <v>3</v>
      </c>
      <c r="E2465" s="46" t="n">
        <v>43521</v>
      </c>
      <c r="F2465" s="246" t="n">
        <v>5238</v>
      </c>
      <c r="G2465" s="246" t="n">
        <v>8786</v>
      </c>
      <c r="H2465" s="246" t="n">
        <v>7729</v>
      </c>
      <c r="I2465" s="246" t="n"/>
      <c r="J2465" s="47">
        <f>+(((G2465-F2465)-(H2465-F2465))/(H2465-F2465))*100</f>
        <v/>
      </c>
      <c r="K2465" s="50" t="n"/>
      <c r="L2465" s="50" t="n"/>
      <c r="M2465" s="50" t="n"/>
      <c r="O2465" s="295">
        <f>+(H2465-F2465)/10</f>
        <v/>
      </c>
      <c r="P2465" s="26" t="inlineStr">
        <is>
          <t>FALSO</t>
        </is>
      </c>
      <c r="Q2465" s="26" t="inlineStr">
        <is>
          <t>FALSO</t>
        </is>
      </c>
      <c r="R2465" s="149" t="inlineStr">
        <is>
          <t>Esperado</t>
        </is>
      </c>
      <c r="S2465" s="149" t="inlineStr">
        <is>
          <t>No esperado</t>
        </is>
      </c>
      <c r="T2465" s="149" t="inlineStr">
        <is>
          <t>Se descarta</t>
        </is>
      </c>
      <c r="U2465" s="149" t="n"/>
    </row>
    <row r="2466" ht="15.75" customHeight="1" s="412">
      <c r="A2466" s="5" t="n">
        <v>1623</v>
      </c>
      <c r="B2466" s="252" t="n">
        <v>319</v>
      </c>
      <c r="C2466" s="246" t="n">
        <v>407</v>
      </c>
      <c r="D2466" s="246" t="n">
        <v>5</v>
      </c>
      <c r="E2466" s="46" t="n">
        <v>43531</v>
      </c>
      <c r="F2466" s="246" t="n">
        <v>5245</v>
      </c>
      <c r="G2466" s="246" t="n">
        <v>8624</v>
      </c>
      <c r="H2466" s="246" t="n">
        <v>7812</v>
      </c>
      <c r="I2466" s="246" t="n">
        <v>11</v>
      </c>
      <c r="J2466" s="47">
        <f>+(((G2466-F2466)-(H2466-F2466))/(H2466-F2466))*100</f>
        <v/>
      </c>
      <c r="K2466" s="51">
        <f>AVERAGE(J2466:J2467)</f>
        <v/>
      </c>
      <c r="L2466" s="51">
        <f>_xlfn.STDEV.S(J2466,J2467)</f>
        <v/>
      </c>
      <c r="M2466" s="50" t="n"/>
      <c r="O2466" s="295">
        <f>+(H2466-F2466)/10</f>
        <v/>
      </c>
      <c r="P2466" s="26" t="inlineStr">
        <is>
          <t>FALSO</t>
        </is>
      </c>
      <c r="Q2466" s="26" t="inlineStr">
        <is>
          <t>FALSO</t>
        </is>
      </c>
      <c r="R2466" s="149" t="inlineStr">
        <is>
          <t>Esperado</t>
        </is>
      </c>
      <c r="S2466" s="149" t="inlineStr">
        <is>
          <t>Esperado</t>
        </is>
      </c>
      <c r="T2466" s="149" t="inlineStr">
        <is>
          <t>Dato Válido</t>
        </is>
      </c>
      <c r="U2466" s="149" t="n"/>
    </row>
    <row r="2467" ht="15.75" customHeight="1" s="412">
      <c r="A2467" s="5" t="n">
        <v>1624</v>
      </c>
      <c r="B2467" s="252" t="n">
        <v>320</v>
      </c>
      <c r="C2467" s="246" t="n">
        <v>407</v>
      </c>
      <c r="D2467" s="246" t="n">
        <v>5</v>
      </c>
      <c r="E2467" s="46" t="n">
        <v>43531</v>
      </c>
      <c r="F2467" s="246" t="n">
        <v>5238</v>
      </c>
      <c r="G2467" s="246" t="n">
        <v>8205</v>
      </c>
      <c r="H2467" s="246" t="n">
        <v>7539</v>
      </c>
      <c r="I2467" s="246" t="n"/>
      <c r="J2467" s="47">
        <f>+(((G2467-F2467)-(H2467-F2467))/(H2467-F2467))*100</f>
        <v/>
      </c>
      <c r="K2467" s="51" t="n"/>
      <c r="L2467" s="51" t="n"/>
      <c r="M2467" s="50" t="n"/>
      <c r="O2467" s="295">
        <f>+(H2467-F2467)/10</f>
        <v/>
      </c>
      <c r="P2467" s="26" t="inlineStr">
        <is>
          <t>FALSO</t>
        </is>
      </c>
      <c r="Q2467" s="26" t="inlineStr">
        <is>
          <t>FALSO</t>
        </is>
      </c>
      <c r="R2467" s="149" t="inlineStr">
        <is>
          <t>No esperado</t>
        </is>
      </c>
      <c r="S2467" s="149" t="inlineStr">
        <is>
          <t>Esperado</t>
        </is>
      </c>
      <c r="T2467" s="149" t="inlineStr">
        <is>
          <t>Dato Válido</t>
        </is>
      </c>
      <c r="U2467" s="149" t="n"/>
    </row>
    <row r="2468" ht="15.75" customHeight="1" s="412">
      <c r="A2468" s="15" t="n">
        <v>2561</v>
      </c>
      <c r="B2468" s="16" t="n">
        <v>149</v>
      </c>
      <c r="C2468" s="52" t="n">
        <v>407</v>
      </c>
      <c r="D2468" s="52" t="n">
        <v>9</v>
      </c>
      <c r="E2468" s="53" t="n">
        <v>43557</v>
      </c>
      <c r="F2468" s="54" t="n">
        <v>5222</v>
      </c>
      <c r="G2468" s="52" t="n">
        <v>8055</v>
      </c>
      <c r="H2468" s="52" t="n">
        <v>7653</v>
      </c>
      <c r="I2468" s="246" t="n"/>
      <c r="J2468" s="47">
        <f>+(((G2468-F2468)-(H2468-F2468))/(H2468-F2468))*100</f>
        <v/>
      </c>
      <c r="K2468" s="51">
        <f>AVERAGE(J2468:J2469)</f>
        <v/>
      </c>
      <c r="L2468" s="51">
        <f>_xlfn.STDEV.S(J2468,J2469)</f>
        <v/>
      </c>
      <c r="M2468" s="50" t="n"/>
      <c r="O2468" s="295">
        <f>+(H2468-F2468)/10</f>
        <v/>
      </c>
      <c r="P2468" s="26" t="inlineStr">
        <is>
          <t>FALSO</t>
        </is>
      </c>
      <c r="Q2468" s="26" t="inlineStr">
        <is>
          <t>FALSO</t>
        </is>
      </c>
      <c r="R2468" s="149" t="inlineStr">
        <is>
          <t>Esperado</t>
        </is>
      </c>
      <c r="S2468" s="149" t="inlineStr">
        <is>
          <t>Esperado</t>
        </is>
      </c>
      <c r="T2468" s="149" t="inlineStr">
        <is>
          <t>Dato Válido</t>
        </is>
      </c>
      <c r="U2468" s="149" t="n"/>
    </row>
    <row r="2469" ht="15.75" customHeight="1" s="412">
      <c r="A2469" s="15" t="n">
        <v>2562</v>
      </c>
      <c r="B2469" s="16" t="n">
        <v>150</v>
      </c>
      <c r="C2469" s="52" t="n">
        <v>407</v>
      </c>
      <c r="D2469" s="52" t="n">
        <v>9</v>
      </c>
      <c r="E2469" s="53" t="n">
        <v>43557</v>
      </c>
      <c r="F2469" s="54" t="n">
        <v>5188</v>
      </c>
      <c r="G2469" s="52" t="n">
        <v>8039</v>
      </c>
      <c r="H2469" s="52" t="n">
        <v>7631</v>
      </c>
      <c r="I2469" s="246" t="n"/>
      <c r="J2469" s="47">
        <f>+(((G2469-F2469)-(H2469-F2469))/(H2469-F2469))*100</f>
        <v/>
      </c>
      <c r="K2469" s="50" t="n"/>
      <c r="L2469" s="50" t="n"/>
      <c r="M2469" s="50" t="n"/>
      <c r="O2469" s="295">
        <f>+(H2469-F2469)/10</f>
        <v/>
      </c>
      <c r="P2469" s="26" t="inlineStr">
        <is>
          <t>FALSO</t>
        </is>
      </c>
      <c r="Q2469" s="26" t="inlineStr">
        <is>
          <t>FALSO</t>
        </is>
      </c>
      <c r="R2469" s="149" t="inlineStr">
        <is>
          <t>Esperado</t>
        </is>
      </c>
      <c r="S2469" s="149" t="inlineStr">
        <is>
          <t>Esperado</t>
        </is>
      </c>
      <c r="T2469" s="149" t="inlineStr">
        <is>
          <t>Dato Válido</t>
        </is>
      </c>
      <c r="U2469" s="149" t="n"/>
    </row>
    <row r="2470" ht="15.75" customHeight="1" s="412">
      <c r="A2470" s="15" t="n">
        <v>3211</v>
      </c>
      <c r="B2470" s="16" t="n">
        <v>151</v>
      </c>
      <c r="C2470" s="52" t="n">
        <v>407</v>
      </c>
      <c r="D2470" s="52" t="n">
        <v>12</v>
      </c>
      <c r="E2470" s="53" t="n">
        <v>43577</v>
      </c>
      <c r="F2470" s="54" t="n">
        <v>5221</v>
      </c>
      <c r="G2470" s="52" t="n">
        <v>8543</v>
      </c>
      <c r="H2470" s="52" t="n">
        <v>8135</v>
      </c>
      <c r="I2470" s="52" t="n"/>
      <c r="J2470" s="47">
        <f>+(((G2470-F2470)-(H2470-F2470))/(H2470-F2470))*100</f>
        <v/>
      </c>
      <c r="K2470" s="51">
        <f>AVERAGE(J2470:J2471)</f>
        <v/>
      </c>
      <c r="L2470" s="51">
        <f>_xlfn.STDEV.S(J2470,J2471)</f>
        <v/>
      </c>
      <c r="M2470" s="50">
        <f>(K2468-K2470)/20</f>
        <v/>
      </c>
      <c r="N2470" s="295">
        <f>(K2466-K2470)/46</f>
        <v/>
      </c>
      <c r="O2470" s="295">
        <f>+(H2470-F2470)/10</f>
        <v/>
      </c>
      <c r="P2470" s="26" t="inlineStr">
        <is>
          <t>FALSO</t>
        </is>
      </c>
      <c r="Q2470" s="26" t="inlineStr">
        <is>
          <t>VERDADERO</t>
        </is>
      </c>
      <c r="R2470" s="149" t="inlineStr">
        <is>
          <t>Esperado</t>
        </is>
      </c>
      <c r="S2470" s="149" t="inlineStr">
        <is>
          <t>Esperado</t>
        </is>
      </c>
      <c r="T2470" s="149" t="inlineStr">
        <is>
          <t>Dato Válido</t>
        </is>
      </c>
      <c r="U2470" s="149" t="n"/>
    </row>
    <row r="2471" ht="15.75" customHeight="1" s="412">
      <c r="A2471" s="15" t="n">
        <v>3212</v>
      </c>
      <c r="B2471" s="16" t="n">
        <v>152</v>
      </c>
      <c r="C2471" s="52" t="n">
        <v>407</v>
      </c>
      <c r="D2471" s="52" t="n">
        <v>12</v>
      </c>
      <c r="E2471" s="53" t="n">
        <v>43577</v>
      </c>
      <c r="F2471" s="54" t="n">
        <v>5292</v>
      </c>
      <c r="G2471" s="52" t="n">
        <v>8487</v>
      </c>
      <c r="H2471" s="52" t="n">
        <v>8170</v>
      </c>
      <c r="I2471" s="52" t="n"/>
      <c r="J2471" s="47">
        <f>+(((G2471-F2471)-(H2471-F2471))/(H2471-F2471))*100</f>
        <v/>
      </c>
      <c r="K2471" s="50" t="n"/>
      <c r="L2471" s="50" t="n"/>
      <c r="M2471" s="50" t="n"/>
      <c r="O2471" s="295">
        <f>+(H2471-F2471)/10</f>
        <v/>
      </c>
      <c r="P2471" s="26" t="inlineStr">
        <is>
          <t>FALSO</t>
        </is>
      </c>
      <c r="Q2471" s="26" t="inlineStr">
        <is>
          <t>FALSO</t>
        </is>
      </c>
      <c r="R2471" s="149" t="inlineStr">
        <is>
          <t>No esperado</t>
        </is>
      </c>
      <c r="S2471" s="149" t="inlineStr">
        <is>
          <t>Esperado</t>
        </is>
      </c>
      <c r="T2471" s="149" t="inlineStr">
        <is>
          <t>Dato Válido</t>
        </is>
      </c>
      <c r="U2471" s="149" t="n"/>
    </row>
    <row r="2472" ht="15.75" customHeight="1" s="412">
      <c r="A2472" s="5" t="n">
        <v>601</v>
      </c>
      <c r="B2472" s="252" t="n">
        <v>251</v>
      </c>
      <c r="C2472" s="201" t="n">
        <v>408</v>
      </c>
      <c r="D2472" s="201" t="n">
        <v>2</v>
      </c>
      <c r="E2472" s="8" t="n">
        <v>43517</v>
      </c>
      <c r="F2472" s="201" t="n">
        <v>5258</v>
      </c>
      <c r="G2472" s="201" t="n">
        <v>8185</v>
      </c>
      <c r="H2472" s="201" t="n">
        <v>7417</v>
      </c>
      <c r="I2472" s="201" t="n">
        <v>10</v>
      </c>
      <c r="J2472" s="9">
        <f>+(((G2472-F2472)-(H2472-F2472))/(H2472-F2472))*100</f>
        <v/>
      </c>
      <c r="K2472" s="33">
        <f>AVERAGE(J2472:J2473)</f>
        <v/>
      </c>
      <c r="L2472" s="33">
        <f>_xlfn.STDEV.S(J2472,J2473)</f>
        <v/>
      </c>
      <c r="M2472" s="13" t="n">
        <v>3</v>
      </c>
      <c r="O2472" s="295">
        <f>+(H2472-F2472)/10</f>
        <v/>
      </c>
      <c r="P2472" s="26" t="inlineStr">
        <is>
          <t>VERDADERO</t>
        </is>
      </c>
      <c r="Q2472" s="26" t="inlineStr">
        <is>
          <t>FALSO</t>
        </is>
      </c>
      <c r="R2472" s="149" t="inlineStr">
        <is>
          <t>Esperado</t>
        </is>
      </c>
      <c r="S2472" s="149" t="inlineStr">
        <is>
          <t>Esperado</t>
        </is>
      </c>
      <c r="T2472" s="149" t="inlineStr">
        <is>
          <t>Dato Válido</t>
        </is>
      </c>
      <c r="U2472" s="149" t="n"/>
    </row>
    <row r="2473" ht="15.75" customHeight="1" s="412">
      <c r="A2473" s="5" t="n">
        <v>602</v>
      </c>
      <c r="B2473" s="252" t="n">
        <v>252</v>
      </c>
      <c r="C2473" s="201" t="n">
        <v>408</v>
      </c>
      <c r="D2473" s="201" t="n">
        <v>2</v>
      </c>
      <c r="E2473" s="8" t="n">
        <v>43517</v>
      </c>
      <c r="F2473" s="201" t="n">
        <v>5296</v>
      </c>
      <c r="G2473" s="201" t="n">
        <v>8060</v>
      </c>
      <c r="H2473" s="201" t="n">
        <v>7371</v>
      </c>
      <c r="I2473" s="201" t="n"/>
      <c r="J2473" s="9">
        <f>+(((G2473-F2473)-(H2473-F2473))/(H2473-F2473))*100</f>
        <v/>
      </c>
      <c r="K2473" s="13" t="n"/>
      <c r="L2473" s="13" t="n"/>
      <c r="M2473" s="13" t="n"/>
      <c r="O2473" s="295">
        <f>+(H2473-F2473)/10</f>
        <v/>
      </c>
      <c r="P2473" s="26" t="inlineStr">
        <is>
          <t>FALSO</t>
        </is>
      </c>
      <c r="Q2473" s="26" t="inlineStr">
        <is>
          <t>FALSO</t>
        </is>
      </c>
      <c r="R2473" s="149" t="inlineStr">
        <is>
          <t>No esperado</t>
        </is>
      </c>
      <c r="S2473" s="149" t="inlineStr">
        <is>
          <t>Esperado</t>
        </is>
      </c>
      <c r="T2473" s="149" t="inlineStr">
        <is>
          <t>Dato Válido</t>
        </is>
      </c>
      <c r="U2473" s="149" t="n"/>
    </row>
    <row r="2474" ht="15.75" customHeight="1" s="412">
      <c r="A2474" s="5" t="n">
        <v>1255</v>
      </c>
      <c r="B2474" s="252" t="n">
        <v>209</v>
      </c>
      <c r="C2474" s="201" t="n">
        <v>408</v>
      </c>
      <c r="D2474" s="201" t="n">
        <v>4</v>
      </c>
      <c r="E2474" s="8" t="n">
        <v>43524</v>
      </c>
      <c r="F2474" s="201" t="n">
        <v>5228</v>
      </c>
      <c r="G2474" s="201" t="n">
        <v>8220</v>
      </c>
      <c r="H2474" s="201" t="n">
        <v>7506</v>
      </c>
      <c r="I2474" s="201" t="n">
        <v>11</v>
      </c>
      <c r="J2474" s="9">
        <f>+(((G2474-F2474)-(H2474-F2474))/(H2474-F2474))*100</f>
        <v/>
      </c>
      <c r="K2474" s="33">
        <f>AVERAGE(J2474:J2475)</f>
        <v/>
      </c>
      <c r="L2474" s="33">
        <f>_xlfn.STDEV.S(J2474,J2475)</f>
        <v/>
      </c>
      <c r="M2474" s="13" t="n"/>
      <c r="O2474" s="295">
        <f>+(H2474-F2474)/10</f>
        <v/>
      </c>
      <c r="P2474" s="26" t="inlineStr">
        <is>
          <t>FALSO</t>
        </is>
      </c>
      <c r="Q2474" s="26" t="inlineStr">
        <is>
          <t>FALSO</t>
        </is>
      </c>
      <c r="R2474" s="149" t="inlineStr">
        <is>
          <t>Esperado</t>
        </is>
      </c>
      <c r="S2474" s="149" t="inlineStr">
        <is>
          <t>Esperado</t>
        </is>
      </c>
      <c r="T2474" s="149" t="inlineStr">
        <is>
          <t>Dato Válido</t>
        </is>
      </c>
      <c r="U2474" s="149" t="n"/>
    </row>
    <row r="2475" ht="15.75" customHeight="1" s="412">
      <c r="A2475" s="5" t="n">
        <v>1256</v>
      </c>
      <c r="B2475" s="252" t="n">
        <v>210</v>
      </c>
      <c r="C2475" s="201" t="n">
        <v>408</v>
      </c>
      <c r="D2475" s="201" t="n">
        <v>4</v>
      </c>
      <c r="E2475" s="8" t="n">
        <v>43524</v>
      </c>
      <c r="F2475" s="201" t="n">
        <v>5223</v>
      </c>
      <c r="G2475" s="201" t="n">
        <v>8291</v>
      </c>
      <c r="H2475" s="201" t="n">
        <v>7591</v>
      </c>
      <c r="I2475" s="201" t="n"/>
      <c r="J2475" s="9">
        <f>+(((G2475-F2475)-(H2475-F2475))/(H2475-F2475))*100</f>
        <v/>
      </c>
      <c r="K2475" s="33" t="n"/>
      <c r="L2475" s="33" t="n"/>
      <c r="M2475" s="13" t="n"/>
      <c r="O2475" s="295">
        <f>+(H2475-F2475)/10</f>
        <v/>
      </c>
      <c r="P2475" s="26" t="inlineStr">
        <is>
          <t>FALSO</t>
        </is>
      </c>
      <c r="Q2475" s="26" t="inlineStr">
        <is>
          <t>FALSO</t>
        </is>
      </c>
      <c r="R2475" s="149" t="inlineStr">
        <is>
          <t>Esperado</t>
        </is>
      </c>
      <c r="S2475" s="149" t="inlineStr">
        <is>
          <t>Esperado</t>
        </is>
      </c>
      <c r="T2475" s="149" t="inlineStr">
        <is>
          <t>Dato Válido</t>
        </is>
      </c>
      <c r="U2475" s="149" t="n"/>
    </row>
    <row r="2476" ht="15.75" customHeight="1" s="412">
      <c r="A2476" s="5" t="n">
        <v>1905</v>
      </c>
      <c r="B2476" s="252" t="n">
        <v>209</v>
      </c>
      <c r="C2476" s="201" t="n">
        <v>408</v>
      </c>
      <c r="D2476" s="201" t="n">
        <v>6</v>
      </c>
      <c r="E2476" s="8" t="n">
        <v>43535</v>
      </c>
      <c r="F2476" s="201" t="n">
        <v>5228</v>
      </c>
      <c r="G2476" s="201" t="n">
        <v>7616</v>
      </c>
      <c r="H2476" s="201" t="n">
        <v>7035</v>
      </c>
      <c r="I2476" s="201" t="n">
        <v>9</v>
      </c>
      <c r="J2476" s="9">
        <f>+(((G2476-F2476)-(H2476-F2476))/(H2476-F2476))*100</f>
        <v/>
      </c>
      <c r="K2476" s="33">
        <f>AVERAGE(J2476:J2477)</f>
        <v/>
      </c>
      <c r="L2476" s="33">
        <f>_xlfn.STDEV.S(J2476,J2477)</f>
        <v/>
      </c>
      <c r="M2476" s="13" t="n"/>
      <c r="O2476" s="295">
        <f>+(H2476-F2476)/10</f>
        <v/>
      </c>
      <c r="P2476" s="26" t="inlineStr">
        <is>
          <t>FALSO</t>
        </is>
      </c>
      <c r="Q2476" s="26" t="inlineStr">
        <is>
          <t>FALSO</t>
        </is>
      </c>
      <c r="R2476" s="149" t="inlineStr">
        <is>
          <t>No esperado</t>
        </is>
      </c>
      <c r="S2476" s="149" t="inlineStr">
        <is>
          <t>No esperado</t>
        </is>
      </c>
      <c r="T2476" s="149" t="inlineStr">
        <is>
          <t>Dato Válido</t>
        </is>
      </c>
      <c r="U2476" s="149" t="n"/>
    </row>
    <row r="2477" ht="15.75" customHeight="1" s="412">
      <c r="A2477" s="5" t="n">
        <v>1906</v>
      </c>
      <c r="B2477" s="252" t="n">
        <v>210</v>
      </c>
      <c r="C2477" s="201" t="n">
        <v>408</v>
      </c>
      <c r="D2477" s="201" t="n">
        <v>6</v>
      </c>
      <c r="E2477" s="8" t="n">
        <v>43535</v>
      </c>
      <c r="F2477" s="201" t="n">
        <v>5223</v>
      </c>
      <c r="G2477" s="201" t="n">
        <v>7747</v>
      </c>
      <c r="H2477" s="201" t="n">
        <v>7143</v>
      </c>
      <c r="I2477" s="201" t="n"/>
      <c r="J2477" s="9">
        <f>+(((G2477-F2477)-(H2477-F2477))/(H2477-F2477))*100</f>
        <v/>
      </c>
      <c r="K2477" s="13" t="n"/>
      <c r="L2477" s="13" t="n"/>
      <c r="M2477" s="13" t="n"/>
      <c r="O2477" s="295">
        <f>+(H2477-F2477)/10</f>
        <v/>
      </c>
      <c r="P2477" s="26" t="inlineStr">
        <is>
          <t>FALSO</t>
        </is>
      </c>
      <c r="Q2477" s="26" t="inlineStr">
        <is>
          <t>FALSO</t>
        </is>
      </c>
      <c r="R2477" s="149" t="inlineStr">
        <is>
          <t>Esperado</t>
        </is>
      </c>
      <c r="S2477" s="149" t="inlineStr">
        <is>
          <t>Esperado</t>
        </is>
      </c>
      <c r="T2477" s="149" t="inlineStr">
        <is>
          <t>Dato Válido</t>
        </is>
      </c>
      <c r="U2477" s="149" t="n"/>
    </row>
    <row r="2478" ht="15.75" customHeight="1" s="412">
      <c r="A2478" s="15" t="n">
        <v>2563</v>
      </c>
      <c r="B2478" s="16" t="n">
        <v>151</v>
      </c>
      <c r="C2478" s="17" t="n">
        <v>408</v>
      </c>
      <c r="D2478" s="17" t="n">
        <v>9</v>
      </c>
      <c r="E2478" s="18" t="n">
        <v>43557</v>
      </c>
      <c r="F2478" s="19" t="n">
        <v>5221</v>
      </c>
      <c r="G2478" s="17" t="n">
        <v>7927</v>
      </c>
      <c r="H2478" s="17" t="n">
        <v>7475</v>
      </c>
      <c r="I2478" s="201" t="n"/>
      <c r="J2478" s="9">
        <f>+(((G2478-F2478)-(H2478-F2478))/(H2478-F2478))*100</f>
        <v/>
      </c>
      <c r="K2478" s="33">
        <f>AVERAGE(J2478:J2479)</f>
        <v/>
      </c>
      <c r="L2478" s="33">
        <f>_xlfn.STDEV.S(J2478,J2479)</f>
        <v/>
      </c>
      <c r="M2478" s="13" t="n"/>
      <c r="O2478" s="295">
        <f>+(H2478-F2478)/10</f>
        <v/>
      </c>
      <c r="P2478" s="26" t="inlineStr">
        <is>
          <t>FALSO</t>
        </is>
      </c>
      <c r="Q2478" s="26" t="inlineStr">
        <is>
          <t>FALSO</t>
        </is>
      </c>
      <c r="R2478" s="149" t="inlineStr">
        <is>
          <t>Esperado</t>
        </is>
      </c>
      <c r="S2478" s="149" t="inlineStr">
        <is>
          <t>Esperado</t>
        </is>
      </c>
      <c r="T2478" s="149" t="inlineStr">
        <is>
          <t>Dato Válido</t>
        </is>
      </c>
      <c r="U2478" s="149" t="n"/>
    </row>
    <row r="2479" ht="15.75" customHeight="1" s="412">
      <c r="A2479" s="15" t="n">
        <v>2564</v>
      </c>
      <c r="B2479" s="16" t="n">
        <v>152</v>
      </c>
      <c r="C2479" s="17" t="n">
        <v>408</v>
      </c>
      <c r="D2479" s="17" t="n">
        <v>9</v>
      </c>
      <c r="E2479" s="18" t="n">
        <v>43557</v>
      </c>
      <c r="F2479" s="19" t="n">
        <v>5292</v>
      </c>
      <c r="G2479" s="17" t="n">
        <v>7931</v>
      </c>
      <c r="H2479" s="17" t="n">
        <v>7501</v>
      </c>
      <c r="I2479" s="201" t="n"/>
      <c r="J2479" s="9">
        <f>+(((G2479-F2479)-(H2479-F2479))/(H2479-F2479))*100</f>
        <v/>
      </c>
      <c r="K2479" s="13" t="n"/>
      <c r="L2479" s="13" t="n"/>
      <c r="M2479" s="13" t="n"/>
      <c r="O2479" s="295">
        <f>+(H2479-F2479)/10</f>
        <v/>
      </c>
      <c r="P2479" s="26" t="inlineStr">
        <is>
          <t>FALSO</t>
        </is>
      </c>
      <c r="Q2479" s="26" t="inlineStr">
        <is>
          <t>FALSO</t>
        </is>
      </c>
      <c r="R2479" s="149" t="inlineStr">
        <is>
          <t>No esperado</t>
        </is>
      </c>
      <c r="S2479" s="149" t="inlineStr">
        <is>
          <t>Esperado</t>
        </is>
      </c>
      <c r="T2479" s="149" t="inlineStr">
        <is>
          <t>Dato Válido</t>
        </is>
      </c>
      <c r="U2479" s="149" t="n"/>
    </row>
    <row r="2480" ht="15.75" customHeight="1" s="412">
      <c r="A2480" s="15" t="n">
        <v>3213</v>
      </c>
      <c r="B2480" s="16" t="n">
        <v>153</v>
      </c>
      <c r="C2480" s="17" t="n">
        <v>408</v>
      </c>
      <c r="D2480" s="17" t="n">
        <v>12</v>
      </c>
      <c r="E2480" s="18" t="n">
        <v>43577</v>
      </c>
      <c r="F2480" s="19" t="n">
        <v>5238</v>
      </c>
      <c r="G2480" s="17" t="n">
        <v>7767</v>
      </c>
      <c r="H2480" s="17" t="n">
        <v>7434</v>
      </c>
      <c r="I2480" s="17" t="n"/>
      <c r="J2480" s="9">
        <f>+(((G2480-F2480)-(H2480-F2480))/(H2480-F2480))*100</f>
        <v/>
      </c>
      <c r="K2480" s="33">
        <f>AVERAGE(J2480:J2481)</f>
        <v/>
      </c>
      <c r="L2480" s="33">
        <f>_xlfn.STDEV.S(J2480,J2481)</f>
        <v/>
      </c>
      <c r="M2480" s="13">
        <f>(K2478-K2480)/20</f>
        <v/>
      </c>
      <c r="N2480" s="295">
        <f>(K2472-K2480)/60</f>
        <v/>
      </c>
      <c r="O2480" s="295">
        <f>+(H2480-F2480)/10</f>
        <v/>
      </c>
      <c r="P2480" s="26" t="inlineStr">
        <is>
          <t>FALSO</t>
        </is>
      </c>
      <c r="Q2480" s="26" t="inlineStr">
        <is>
          <t>VERDADERO</t>
        </is>
      </c>
      <c r="R2480" s="149" t="inlineStr">
        <is>
          <t>Esperado</t>
        </is>
      </c>
      <c r="S2480" s="149" t="inlineStr">
        <is>
          <t>Esperado</t>
        </is>
      </c>
      <c r="T2480" s="149" t="inlineStr">
        <is>
          <t>Dato Válido</t>
        </is>
      </c>
      <c r="U2480" s="149" t="n"/>
    </row>
    <row r="2481" ht="15.75" customHeight="1" s="412">
      <c r="A2481" s="15" t="n">
        <v>3214</v>
      </c>
      <c r="B2481" s="16" t="n">
        <v>154</v>
      </c>
      <c r="C2481" s="17" t="n">
        <v>408</v>
      </c>
      <c r="D2481" s="17" t="n">
        <v>12</v>
      </c>
      <c r="E2481" s="18" t="n">
        <v>43577</v>
      </c>
      <c r="F2481" s="19" t="n">
        <v>5194</v>
      </c>
      <c r="G2481" s="17" t="n">
        <v>7960</v>
      </c>
      <c r="H2481" s="17" t="n">
        <v>7601</v>
      </c>
      <c r="I2481" s="17" t="n"/>
      <c r="J2481" s="9">
        <f>+(((G2481-F2481)-(H2481-F2481))/(H2481-F2481))*100</f>
        <v/>
      </c>
      <c r="K2481" s="13" t="n"/>
      <c r="L2481" s="13" t="n"/>
      <c r="M2481" s="13" t="n"/>
      <c r="O2481" s="295">
        <f>+(H2481-F2481)/10</f>
        <v/>
      </c>
      <c r="P2481" s="26" t="inlineStr">
        <is>
          <t>FALSO</t>
        </is>
      </c>
      <c r="Q2481" s="26" t="inlineStr">
        <is>
          <t>FALSO</t>
        </is>
      </c>
      <c r="R2481" s="149" t="inlineStr">
        <is>
          <t>Esperado</t>
        </is>
      </c>
      <c r="S2481" s="149" t="inlineStr">
        <is>
          <t>Esperado</t>
        </is>
      </c>
      <c r="T2481" s="149" t="inlineStr">
        <is>
          <t>Dato Válido</t>
        </is>
      </c>
      <c r="U2481" s="149" t="n"/>
    </row>
    <row r="2482" ht="15.75" customHeight="1" s="412">
      <c r="A2482" s="5" t="n">
        <v>603</v>
      </c>
      <c r="B2482" s="252" t="n">
        <v>253</v>
      </c>
      <c r="C2482" s="255" t="n">
        <v>409</v>
      </c>
      <c r="D2482" s="255" t="n">
        <v>2</v>
      </c>
      <c r="E2482" s="58" t="n">
        <v>43517</v>
      </c>
      <c r="F2482" s="255" t="n">
        <v>5257</v>
      </c>
      <c r="G2482" s="255" t="n">
        <v>8563</v>
      </c>
      <c r="H2482" s="255" t="n">
        <v>7806</v>
      </c>
      <c r="I2482" s="255" t="n">
        <v>9</v>
      </c>
      <c r="J2482" s="59">
        <f>+(((G2482-F2482)-(H2482-F2482))/(H2482-F2482))*100</f>
        <v/>
      </c>
      <c r="K2482" s="34">
        <f>AVERAGE(J2482:J2483)</f>
        <v/>
      </c>
      <c r="L2482" s="34">
        <f>_xlfn.STDEV.S(J2482,J2483)</f>
        <v/>
      </c>
      <c r="M2482" s="35" t="n">
        <v>1</v>
      </c>
      <c r="O2482" s="295">
        <f>+(H2482-F2482)/10</f>
        <v/>
      </c>
      <c r="P2482" s="26" t="inlineStr">
        <is>
          <t>FALSO</t>
        </is>
      </c>
      <c r="Q2482" s="26" t="inlineStr">
        <is>
          <t>FALSO</t>
        </is>
      </c>
      <c r="R2482" s="149" t="inlineStr">
        <is>
          <t>Esperado</t>
        </is>
      </c>
      <c r="S2482" s="149" t="inlineStr">
        <is>
          <t>Esperado</t>
        </is>
      </c>
      <c r="T2482" s="149" t="inlineStr">
        <is>
          <t>Se descarta</t>
        </is>
      </c>
      <c r="U2482" s="149" t="n"/>
    </row>
    <row r="2483" ht="15.75" customHeight="1" s="412">
      <c r="A2483" s="5" t="n">
        <v>604</v>
      </c>
      <c r="B2483" s="252" t="n">
        <v>254</v>
      </c>
      <c r="C2483" s="255" t="n">
        <v>409</v>
      </c>
      <c r="D2483" s="255" t="n">
        <v>2</v>
      </c>
      <c r="E2483" s="58" t="n">
        <v>43517</v>
      </c>
      <c r="F2483" s="255" t="n">
        <v>5257</v>
      </c>
      <c r="G2483" s="255" t="n">
        <v>8550</v>
      </c>
      <c r="H2483" s="255" t="n">
        <v>7797</v>
      </c>
      <c r="I2483" s="255" t="n"/>
      <c r="J2483" s="59">
        <f>+(((G2483-F2483)-(H2483-F2483))/(H2483-F2483))*100</f>
        <v/>
      </c>
      <c r="K2483" s="34" t="n"/>
      <c r="L2483" s="34" t="n"/>
      <c r="M2483" s="35" t="n"/>
      <c r="O2483" s="295">
        <f>+(H2483-F2483)/10</f>
        <v/>
      </c>
      <c r="P2483" s="26" t="inlineStr">
        <is>
          <t>FALSO</t>
        </is>
      </c>
      <c r="Q2483" s="26" t="inlineStr">
        <is>
          <t>FALSO</t>
        </is>
      </c>
      <c r="R2483" s="149" t="inlineStr">
        <is>
          <t>Esperado</t>
        </is>
      </c>
      <c r="S2483" s="149" t="inlineStr">
        <is>
          <t>Esperado</t>
        </is>
      </c>
      <c r="T2483" s="149" t="inlineStr">
        <is>
          <t>Se descarta</t>
        </is>
      </c>
      <c r="U2483" s="149" t="n"/>
    </row>
    <row r="2484" ht="15.75" customHeight="1" s="412">
      <c r="A2484" s="5" t="n">
        <v>1257</v>
      </c>
      <c r="B2484" s="252" t="n">
        <v>211</v>
      </c>
      <c r="C2484" s="255" t="n">
        <v>409</v>
      </c>
      <c r="D2484" s="255" t="n">
        <v>4</v>
      </c>
      <c r="E2484" s="58" t="n">
        <v>43524</v>
      </c>
      <c r="F2484" s="255" t="n">
        <v>5194</v>
      </c>
      <c r="G2484" s="255" t="n">
        <v>7480</v>
      </c>
      <c r="H2484" s="255" t="n">
        <v>7096</v>
      </c>
      <c r="I2484" s="255" t="n">
        <v>9</v>
      </c>
      <c r="J2484" s="59">
        <f>+(((G2484-F2484)-(H2484-F2484))/(H2484-F2484))*100</f>
        <v/>
      </c>
      <c r="K2484" s="34">
        <f>AVERAGE(J2484:J2485)</f>
        <v/>
      </c>
      <c r="L2484" s="34">
        <f>_xlfn.STDEV.S(J2484,J2485)</f>
        <v/>
      </c>
      <c r="M2484" s="35" t="n"/>
      <c r="O2484" s="295">
        <f>+(H2484-F2484)/10</f>
        <v/>
      </c>
      <c r="P2484" s="26" t="inlineStr">
        <is>
          <t>FALSO</t>
        </is>
      </c>
      <c r="Q2484" s="26" t="inlineStr">
        <is>
          <t>FALSO</t>
        </is>
      </c>
      <c r="R2484" s="149" t="inlineStr">
        <is>
          <t>No esperado</t>
        </is>
      </c>
      <c r="S2484" s="149" t="inlineStr">
        <is>
          <t>Esperado</t>
        </is>
      </c>
      <c r="T2484" s="149" t="inlineStr">
        <is>
          <t>Se descarta</t>
        </is>
      </c>
      <c r="U2484" s="149" t="n"/>
    </row>
    <row r="2485" ht="15.75" customHeight="1" s="412">
      <c r="A2485" s="5" t="n">
        <v>1258</v>
      </c>
      <c r="B2485" s="252" t="n">
        <v>212</v>
      </c>
      <c r="C2485" s="255" t="n">
        <v>409</v>
      </c>
      <c r="D2485" s="255" t="n">
        <v>4</v>
      </c>
      <c r="E2485" s="58" t="n">
        <v>43524</v>
      </c>
      <c r="F2485" s="255" t="n">
        <v>5225</v>
      </c>
      <c r="G2485" s="255" t="n">
        <v>7426</v>
      </c>
      <c r="H2485" s="255" t="n">
        <v>7051</v>
      </c>
      <c r="I2485" s="255" t="n"/>
      <c r="J2485" s="59">
        <f>+(((G2485-F2485)-(H2485-F2485))/(H2485-F2485))*100</f>
        <v/>
      </c>
      <c r="K2485" s="35" t="n"/>
      <c r="L2485" s="35" t="n"/>
      <c r="M2485" s="35" t="n"/>
      <c r="O2485" s="295">
        <f>+(H2485-F2485)/10</f>
        <v/>
      </c>
      <c r="P2485" s="26" t="inlineStr">
        <is>
          <t>FALSO</t>
        </is>
      </c>
      <c r="Q2485" s="26" t="inlineStr">
        <is>
          <t>FALSO</t>
        </is>
      </c>
      <c r="R2485" s="149" t="inlineStr">
        <is>
          <t>No esperado</t>
        </is>
      </c>
      <c r="S2485" s="149" t="inlineStr">
        <is>
          <t>Esperado</t>
        </is>
      </c>
      <c r="T2485" s="149" t="inlineStr">
        <is>
          <t>Se descarta</t>
        </is>
      </c>
      <c r="U2485" s="149" t="n"/>
    </row>
    <row r="2486" ht="15.75" customHeight="1" s="412">
      <c r="A2486" s="5" t="n">
        <v>1907</v>
      </c>
      <c r="B2486" s="252" t="n">
        <v>211</v>
      </c>
      <c r="C2486" s="255" t="n">
        <v>409</v>
      </c>
      <c r="D2486" s="255" t="n">
        <v>6</v>
      </c>
      <c r="E2486" s="58" t="n">
        <v>43535</v>
      </c>
      <c r="F2486" s="255" t="n">
        <v>5194</v>
      </c>
      <c r="G2486" s="255" t="n">
        <v>7943</v>
      </c>
      <c r="H2486" s="255" t="n">
        <v>7444</v>
      </c>
      <c r="I2486" s="255" t="n">
        <v>8</v>
      </c>
      <c r="J2486" s="59">
        <f>+(((G2486-F2486)-(H2486-F2486))/(H2486-F2486))*100</f>
        <v/>
      </c>
      <c r="K2486" s="34">
        <f>AVERAGE(J2486:J2487)</f>
        <v/>
      </c>
      <c r="L2486" s="34">
        <f>_xlfn.STDEV.S(J2486,J2487)</f>
        <v/>
      </c>
      <c r="M2486" s="35" t="n"/>
      <c r="O2486" s="295">
        <f>+(H2486-F2486)/10</f>
        <v/>
      </c>
      <c r="P2486" s="26" t="inlineStr">
        <is>
          <t>FALSO</t>
        </is>
      </c>
      <c r="Q2486" s="26" t="inlineStr">
        <is>
          <t>FALSO</t>
        </is>
      </c>
      <c r="R2486" s="149" t="inlineStr">
        <is>
          <t>Esperado</t>
        </is>
      </c>
      <c r="S2486" s="149" t="inlineStr">
        <is>
          <t>No esperado</t>
        </is>
      </c>
      <c r="T2486" s="149" t="inlineStr">
        <is>
          <t>Se descarta</t>
        </is>
      </c>
      <c r="U2486" s="149" t="n"/>
    </row>
    <row r="2487" ht="15.75" customHeight="1" s="412">
      <c r="A2487" s="5" t="n">
        <v>1908</v>
      </c>
      <c r="B2487" s="252" t="n">
        <v>212</v>
      </c>
      <c r="C2487" s="255" t="n">
        <v>409</v>
      </c>
      <c r="D2487" s="255" t="n">
        <v>6</v>
      </c>
      <c r="E2487" s="58" t="n">
        <v>43535</v>
      </c>
      <c r="F2487" s="255" t="n">
        <v>5225</v>
      </c>
      <c r="G2487" s="255" t="n">
        <v>7784</v>
      </c>
      <c r="H2487" s="255" t="n">
        <v>7347</v>
      </c>
      <c r="I2487" s="255" t="n"/>
      <c r="J2487" s="59">
        <f>+(((G2487-F2487)-(H2487-F2487))/(H2487-F2487))*100</f>
        <v/>
      </c>
      <c r="K2487" s="34" t="n"/>
      <c r="L2487" s="34" t="n"/>
      <c r="M2487" s="35" t="n"/>
      <c r="O2487" s="295">
        <f>+(H2487-F2487)/10</f>
        <v/>
      </c>
      <c r="P2487" s="26" t="inlineStr">
        <is>
          <t>FALSO</t>
        </is>
      </c>
      <c r="Q2487" s="26" t="inlineStr">
        <is>
          <t>FALSO</t>
        </is>
      </c>
      <c r="R2487" s="149" t="inlineStr">
        <is>
          <t>No esperado</t>
        </is>
      </c>
      <c r="S2487" s="149" t="inlineStr">
        <is>
          <t>Esperado</t>
        </is>
      </c>
      <c r="T2487" s="149" t="inlineStr">
        <is>
          <t>Se descarta</t>
        </is>
      </c>
      <c r="U2487" s="149" t="n"/>
    </row>
    <row r="2488" ht="15.75" customHeight="1" s="412">
      <c r="A2488" s="15" t="n">
        <v>2187</v>
      </c>
      <c r="B2488" s="16" t="n">
        <v>233</v>
      </c>
      <c r="C2488" s="60" t="n">
        <v>409</v>
      </c>
      <c r="D2488" s="60" t="n">
        <v>7</v>
      </c>
      <c r="E2488" s="61" t="n">
        <v>43545</v>
      </c>
      <c r="F2488" s="62" t="n">
        <v>5213</v>
      </c>
      <c r="G2488" s="60" t="n">
        <v>7382</v>
      </c>
      <c r="H2488" s="60" t="n">
        <v>7079</v>
      </c>
      <c r="I2488" s="255" t="n"/>
      <c r="J2488" s="59">
        <f>+(((G2488-F2488)-(H2488-F2488))/(H2488-F2488))*100</f>
        <v/>
      </c>
      <c r="K2488" s="34">
        <f>AVERAGE(J2488:J2489)</f>
        <v/>
      </c>
      <c r="L2488" s="34">
        <f>_xlfn.STDEV.S(J2488,J2489)</f>
        <v/>
      </c>
      <c r="M2488" s="35">
        <f>(K2486-K2488)/10</f>
        <v/>
      </c>
      <c r="N2488" s="295">
        <f>(K2482-K2488)/28</f>
        <v/>
      </c>
      <c r="O2488" s="295">
        <f>+(H2488-F2488)/10</f>
        <v/>
      </c>
      <c r="P2488" s="26" t="inlineStr">
        <is>
          <t>FALSO</t>
        </is>
      </c>
      <c r="Q2488" s="26" t="inlineStr">
        <is>
          <t>FALSO</t>
        </is>
      </c>
      <c r="R2488" s="149" t="inlineStr">
        <is>
          <t>No esperado</t>
        </is>
      </c>
      <c r="S2488" s="149" t="inlineStr">
        <is>
          <t>Esperado</t>
        </is>
      </c>
      <c r="T2488" s="149" t="inlineStr">
        <is>
          <t>Se descarta</t>
        </is>
      </c>
      <c r="U2488" s="149" t="n"/>
    </row>
    <row r="2489" ht="15.75" customHeight="1" s="412">
      <c r="A2489" s="15" t="n">
        <v>2188</v>
      </c>
      <c r="B2489" s="16" t="n">
        <v>234</v>
      </c>
      <c r="C2489" s="60" t="n">
        <v>409</v>
      </c>
      <c r="D2489" s="60" t="n">
        <v>7</v>
      </c>
      <c r="E2489" s="61" t="n">
        <v>43545</v>
      </c>
      <c r="F2489" s="62" t="n">
        <v>5254</v>
      </c>
      <c r="G2489" s="60" t="n">
        <v>7410</v>
      </c>
      <c r="H2489" s="60" t="n">
        <v>7116</v>
      </c>
      <c r="I2489" s="255" t="n"/>
      <c r="J2489" s="59">
        <f>+(((G2489-F2489)-(H2489-F2489))/(H2489-F2489))*100</f>
        <v/>
      </c>
      <c r="K2489" s="35" t="n"/>
      <c r="L2489" s="35" t="n"/>
      <c r="M2489" s="35" t="n"/>
      <c r="O2489" s="295">
        <f>+(H2489-F2489)/10</f>
        <v/>
      </c>
      <c r="P2489" s="26" t="inlineStr">
        <is>
          <t>FALSO</t>
        </is>
      </c>
      <c r="Q2489" s="26" t="inlineStr">
        <is>
          <t>VERDADERO</t>
        </is>
      </c>
      <c r="R2489" s="149" t="inlineStr">
        <is>
          <t>Esperado</t>
        </is>
      </c>
      <c r="S2489" s="149" t="inlineStr">
        <is>
          <t>Esperado</t>
        </is>
      </c>
      <c r="T2489" s="149" t="inlineStr">
        <is>
          <t>Se descarta</t>
        </is>
      </c>
      <c r="U2489" s="149" t="n"/>
    </row>
    <row r="2490" ht="15.75" customHeight="1" s="412">
      <c r="A2490" s="5" t="n">
        <v>321</v>
      </c>
      <c r="B2490" s="252" t="n">
        <v>321</v>
      </c>
      <c r="C2490" s="201" t="n">
        <v>410</v>
      </c>
      <c r="D2490" s="201" t="n">
        <v>1</v>
      </c>
      <c r="E2490" s="8" t="n">
        <v>43514</v>
      </c>
      <c r="F2490" s="201" t="n">
        <v>5258</v>
      </c>
      <c r="G2490" s="201" t="n">
        <v>8009</v>
      </c>
      <c r="H2490" s="201" t="n">
        <v>7490</v>
      </c>
      <c r="I2490" s="201" t="n">
        <v>10</v>
      </c>
      <c r="J2490" s="9">
        <f>+(((G2490-F2490)-(H2490-F2490))/(H2490-F2490))*100</f>
        <v/>
      </c>
      <c r="K2490" s="33">
        <f>AVERAGE(J2490:J2491)</f>
        <v/>
      </c>
      <c r="L2490" s="33">
        <f>_xlfn.STDEV.S(J2490,J2491)</f>
        <v/>
      </c>
      <c r="M2490" s="13" t="n">
        <v>1</v>
      </c>
      <c r="O2490" s="295">
        <f>+(H2490-F2490)/10</f>
        <v/>
      </c>
      <c r="P2490" s="26" t="inlineStr">
        <is>
          <t>FALSO</t>
        </is>
      </c>
      <c r="Q2490" s="26" t="inlineStr">
        <is>
          <t>FALSO</t>
        </is>
      </c>
      <c r="R2490" s="149" t="inlineStr">
        <is>
          <t>Esperado</t>
        </is>
      </c>
      <c r="S2490" s="149" t="inlineStr">
        <is>
          <t>Esperado</t>
        </is>
      </c>
      <c r="T2490" s="149" t="inlineStr">
        <is>
          <t>Se descarta</t>
        </is>
      </c>
      <c r="U2490" s="149" t="n"/>
    </row>
    <row r="2491" ht="15.75" customHeight="1" s="412">
      <c r="A2491" s="5" t="n">
        <v>322</v>
      </c>
      <c r="B2491" s="252" t="n">
        <v>322</v>
      </c>
      <c r="C2491" s="201" t="n">
        <v>410</v>
      </c>
      <c r="D2491" s="201" t="n">
        <v>1</v>
      </c>
      <c r="E2491" s="8" t="n">
        <v>43514</v>
      </c>
      <c r="F2491" s="201" t="n">
        <v>5219</v>
      </c>
      <c r="G2491" s="201" t="n">
        <v>7886</v>
      </c>
      <c r="H2491" s="201" t="n">
        <v>7388</v>
      </c>
      <c r="I2491" s="201" t="n"/>
      <c r="J2491" s="9">
        <f>+(((G2491-F2491)-(H2491-F2491))/(H2491-F2491))*100</f>
        <v/>
      </c>
      <c r="K2491" s="13" t="n"/>
      <c r="L2491" s="13" t="n"/>
      <c r="M2491" s="13" t="n"/>
      <c r="O2491" s="295">
        <f>+(H2491-F2491)/10</f>
        <v/>
      </c>
      <c r="P2491" s="26" t="inlineStr">
        <is>
          <t>FALSO</t>
        </is>
      </c>
      <c r="Q2491" s="26" t="inlineStr">
        <is>
          <t>FALSO</t>
        </is>
      </c>
      <c r="R2491" s="149" t="inlineStr">
        <is>
          <t>No esperado</t>
        </is>
      </c>
      <c r="S2491" s="149" t="inlineStr">
        <is>
          <t>Esperado</t>
        </is>
      </c>
      <c r="T2491" s="149" t="inlineStr">
        <is>
          <t>Se descarta</t>
        </is>
      </c>
      <c r="U2491" s="149" t="n"/>
    </row>
    <row r="2492" ht="15.75" customHeight="1" s="412">
      <c r="A2492" s="5" t="n">
        <v>975</v>
      </c>
      <c r="B2492" s="252" t="n">
        <v>321</v>
      </c>
      <c r="C2492" s="201" t="n">
        <v>410</v>
      </c>
      <c r="D2492" s="201" t="n">
        <v>3</v>
      </c>
      <c r="E2492" s="8" t="n">
        <v>43521</v>
      </c>
      <c r="F2492" s="201" t="n">
        <v>5258</v>
      </c>
      <c r="G2492" s="201" t="n">
        <v>8094</v>
      </c>
      <c r="H2492" s="201" t="n">
        <v>7555</v>
      </c>
      <c r="I2492" s="201" t="n">
        <v>9</v>
      </c>
      <c r="J2492" s="9">
        <f>+(((G2492-F2492)-(H2492-F2492))/(H2492-F2492))*100</f>
        <v/>
      </c>
      <c r="K2492" s="33">
        <f>AVERAGE(J2492:J2493)</f>
        <v/>
      </c>
      <c r="L2492" s="33">
        <f>_xlfn.STDEV.S(J2492,J2493)</f>
        <v/>
      </c>
      <c r="M2492" s="13" t="n"/>
      <c r="O2492" s="295">
        <f>+(H2492-F2492)/10</f>
        <v/>
      </c>
      <c r="P2492" s="26" t="inlineStr">
        <is>
          <t>FALSO</t>
        </is>
      </c>
      <c r="Q2492" s="26" t="inlineStr">
        <is>
          <t>FALSO</t>
        </is>
      </c>
      <c r="R2492" s="149" t="inlineStr">
        <is>
          <t>Esperado</t>
        </is>
      </c>
      <c r="S2492" s="149" t="inlineStr">
        <is>
          <t>Esperado</t>
        </is>
      </c>
      <c r="T2492" s="149" t="inlineStr">
        <is>
          <t>Se descarta</t>
        </is>
      </c>
      <c r="U2492" s="149" t="n"/>
    </row>
    <row r="2493" ht="15.75" customHeight="1" s="412">
      <c r="A2493" s="5" t="n">
        <v>976</v>
      </c>
      <c r="B2493" s="252" t="n">
        <v>322</v>
      </c>
      <c r="C2493" s="201" t="n">
        <v>410</v>
      </c>
      <c r="D2493" s="201" t="n">
        <v>3</v>
      </c>
      <c r="E2493" s="8" t="n">
        <v>43521</v>
      </c>
      <c r="F2493" s="201" t="n">
        <v>5219</v>
      </c>
      <c r="G2493" s="201" t="n">
        <v>8219</v>
      </c>
      <c r="H2493" s="201" t="n">
        <v>7650</v>
      </c>
      <c r="I2493" s="201" t="n"/>
      <c r="J2493" s="9">
        <f>+(((G2493-F2493)-(H2493-F2493))/(H2493-F2493))*100</f>
        <v/>
      </c>
      <c r="K2493" s="33" t="n"/>
      <c r="L2493" s="33" t="n"/>
      <c r="M2493" s="13" t="n"/>
      <c r="O2493" s="295">
        <f>+(H2493-F2493)/10</f>
        <v/>
      </c>
      <c r="P2493" s="26" t="inlineStr">
        <is>
          <t>FALSO</t>
        </is>
      </c>
      <c r="Q2493" s="26" t="inlineStr">
        <is>
          <t>FALSO</t>
        </is>
      </c>
      <c r="R2493" s="149" t="inlineStr">
        <is>
          <t>Esperado</t>
        </is>
      </c>
      <c r="S2493" s="149" t="inlineStr">
        <is>
          <t>Esperado</t>
        </is>
      </c>
      <c r="T2493" s="149" t="inlineStr">
        <is>
          <t>Se descarta</t>
        </is>
      </c>
      <c r="U2493" s="149" t="n"/>
    </row>
    <row r="2494" ht="15.75" customHeight="1" s="412">
      <c r="A2494" s="5" t="n">
        <v>1625</v>
      </c>
      <c r="B2494" s="252" t="n">
        <v>321</v>
      </c>
      <c r="C2494" s="201" t="n">
        <v>410</v>
      </c>
      <c r="D2494" s="201" t="n">
        <v>5</v>
      </c>
      <c r="E2494" s="8" t="n">
        <v>43531</v>
      </c>
      <c r="F2494" s="201" t="n">
        <v>5258</v>
      </c>
      <c r="G2494" s="201" t="n">
        <v>7836</v>
      </c>
      <c r="H2494" s="201" t="n">
        <v>7429</v>
      </c>
      <c r="I2494" s="201" t="n">
        <v>9</v>
      </c>
      <c r="J2494" s="9">
        <f>+(((G2494-F2494)-(H2494-F2494))/(H2494-F2494))*100</f>
        <v/>
      </c>
      <c r="K2494" s="33">
        <f>AVERAGE(J2494:J2495)</f>
        <v/>
      </c>
      <c r="L2494" s="33">
        <f>_xlfn.STDEV.S(J2494,J2495)</f>
        <v/>
      </c>
      <c r="M2494" s="13" t="n"/>
      <c r="O2494" s="295">
        <f>+(H2494-F2494)/10</f>
        <v/>
      </c>
      <c r="P2494" s="26" t="inlineStr">
        <is>
          <t>FALSO</t>
        </is>
      </c>
      <c r="Q2494" s="26" t="inlineStr">
        <is>
          <t>FALSO</t>
        </is>
      </c>
      <c r="R2494" s="149" t="inlineStr">
        <is>
          <t>No esperado</t>
        </is>
      </c>
      <c r="S2494" s="149" t="inlineStr">
        <is>
          <t>Esperado</t>
        </is>
      </c>
      <c r="T2494" s="149" t="inlineStr">
        <is>
          <t>Se descarta</t>
        </is>
      </c>
      <c r="U2494" s="149" t="n"/>
    </row>
    <row r="2495" ht="15.75" customHeight="1" s="412">
      <c r="A2495" s="5" t="n">
        <v>1626</v>
      </c>
      <c r="B2495" s="252" t="n">
        <v>322</v>
      </c>
      <c r="C2495" s="201" t="n">
        <v>410</v>
      </c>
      <c r="D2495" s="201" t="n">
        <v>5</v>
      </c>
      <c r="E2495" s="8" t="n">
        <v>43531</v>
      </c>
      <c r="F2495" s="201" t="n">
        <v>5219</v>
      </c>
      <c r="G2495" s="201" t="n">
        <v>7665</v>
      </c>
      <c r="H2495" s="201" t="n">
        <v>7288</v>
      </c>
      <c r="I2495" s="201" t="n"/>
      <c r="J2495" s="9">
        <f>+(((G2495-F2495)-(H2495-F2495))/(H2495-F2495))*100</f>
        <v/>
      </c>
      <c r="K2495" s="13" t="n"/>
      <c r="L2495" s="13" t="n"/>
      <c r="M2495" s="13" t="n"/>
      <c r="O2495" s="295">
        <f>+(H2495-F2495)/10</f>
        <v/>
      </c>
      <c r="P2495" s="26" t="inlineStr">
        <is>
          <t>FALSO</t>
        </is>
      </c>
      <c r="Q2495" s="26" t="inlineStr">
        <is>
          <t>FALSO</t>
        </is>
      </c>
      <c r="R2495" s="149" t="inlineStr">
        <is>
          <t>No esperado</t>
        </is>
      </c>
      <c r="S2495" s="149" t="inlineStr">
        <is>
          <t>Esperado</t>
        </is>
      </c>
      <c r="T2495" s="149" t="inlineStr">
        <is>
          <t>Se descarta</t>
        </is>
      </c>
      <c r="U2495" s="149" t="n"/>
    </row>
    <row r="2496" ht="15.75" customHeight="1" s="412">
      <c r="A2496" s="15" t="n">
        <v>2189</v>
      </c>
      <c r="B2496" s="16" t="n">
        <v>235</v>
      </c>
      <c r="C2496" s="17" t="n">
        <v>410</v>
      </c>
      <c r="D2496" s="17" t="n">
        <v>7</v>
      </c>
      <c r="E2496" s="18" t="n">
        <v>43545</v>
      </c>
      <c r="F2496" s="19" t="n">
        <v>5230</v>
      </c>
      <c r="G2496" s="17" t="n">
        <v>7802</v>
      </c>
      <c r="H2496" s="17" t="n">
        <v>7458</v>
      </c>
      <c r="I2496" s="201" t="n"/>
      <c r="J2496" s="9">
        <f>+(((G2496-F2496)-(H2496-F2496))/(H2496-F2496))*100</f>
        <v/>
      </c>
      <c r="K2496" s="33">
        <f>AVERAGE(J2496:J2497)</f>
        <v/>
      </c>
      <c r="L2496" s="33">
        <f>_xlfn.STDEV.S(J2496,J2497)</f>
        <v/>
      </c>
      <c r="M2496" s="13">
        <f>(K2494-K2496)/14</f>
        <v/>
      </c>
      <c r="N2496" s="295">
        <f>(K2492-K2496)/24</f>
        <v/>
      </c>
      <c r="O2496" s="295">
        <f>+(H2496-F2496)/10</f>
        <v/>
      </c>
      <c r="P2496" s="26" t="inlineStr">
        <is>
          <t>FALSO</t>
        </is>
      </c>
      <c r="Q2496" s="26" t="inlineStr">
        <is>
          <t>VERDADERO</t>
        </is>
      </c>
      <c r="R2496" s="149" t="inlineStr">
        <is>
          <t>Esperado</t>
        </is>
      </c>
      <c r="S2496" s="149" t="inlineStr">
        <is>
          <t>Esperado</t>
        </is>
      </c>
      <c r="T2496" s="149" t="inlineStr">
        <is>
          <t>Se descarta</t>
        </is>
      </c>
      <c r="U2496" s="149" t="n"/>
    </row>
    <row r="2497" ht="15.75" customHeight="1" s="412">
      <c r="A2497" s="15" t="n">
        <v>2190</v>
      </c>
      <c r="B2497" s="16" t="n">
        <v>236</v>
      </c>
      <c r="C2497" s="17" t="n">
        <v>410</v>
      </c>
      <c r="D2497" s="17" t="n">
        <v>7</v>
      </c>
      <c r="E2497" s="18" t="n">
        <v>43545</v>
      </c>
      <c r="F2497" s="19" t="n">
        <v>5241</v>
      </c>
      <c r="G2497" s="17" t="n">
        <v>7959</v>
      </c>
      <c r="H2497" s="17" t="n">
        <v>7598</v>
      </c>
      <c r="I2497" s="201" t="n"/>
      <c r="J2497" s="9">
        <f>+(((G2497-F2497)-(H2497-F2497))/(H2497-F2497))*100</f>
        <v/>
      </c>
      <c r="K2497" s="13" t="n"/>
      <c r="L2497" s="13" t="n"/>
      <c r="M2497" s="13" t="n"/>
      <c r="O2497" s="295">
        <f>+(H2497-F2497)/10</f>
        <v/>
      </c>
      <c r="P2497" s="26" t="inlineStr">
        <is>
          <t>FALSO</t>
        </is>
      </c>
      <c r="Q2497" s="26" t="inlineStr">
        <is>
          <t>FALSO</t>
        </is>
      </c>
      <c r="R2497" s="149" t="inlineStr">
        <is>
          <t>Esperado</t>
        </is>
      </c>
      <c r="S2497" s="149" t="inlineStr">
        <is>
          <t>Esperado</t>
        </is>
      </c>
      <c r="T2497" s="149" t="inlineStr">
        <is>
          <t>Se descarta</t>
        </is>
      </c>
      <c r="U2497" s="149" t="n"/>
    </row>
    <row r="2498" ht="15.75" customHeight="1" s="412">
      <c r="A2498" s="5" t="n">
        <v>605</v>
      </c>
      <c r="B2498" s="252" t="n">
        <v>255</v>
      </c>
      <c r="C2498" s="246" t="n">
        <v>411</v>
      </c>
      <c r="D2498" s="246" t="n">
        <v>2</v>
      </c>
      <c r="E2498" s="46" t="n">
        <v>43517</v>
      </c>
      <c r="F2498" s="246" t="n">
        <v>5260</v>
      </c>
      <c r="G2498" s="246" t="n">
        <v>8324</v>
      </c>
      <c r="H2498" s="246" t="n">
        <v>7320</v>
      </c>
      <c r="I2498" s="246" t="n">
        <v>11</v>
      </c>
      <c r="J2498" s="47">
        <f>+(((G2498-F2498)-(H2498-F2498))/(H2498-F2498))*100</f>
        <v/>
      </c>
      <c r="K2498" s="51">
        <f>AVERAGE(J2498:J2499)</f>
        <v/>
      </c>
      <c r="L2498" s="51">
        <f>_xlfn.STDEV.S(J2498,J2499)</f>
        <v/>
      </c>
      <c r="M2498" s="50" t="n">
        <v>2</v>
      </c>
      <c r="O2498" s="295">
        <f>+(H2498-F2498)/10</f>
        <v/>
      </c>
      <c r="P2498" s="26" t="inlineStr">
        <is>
          <t>FALSO</t>
        </is>
      </c>
      <c r="Q2498" s="26" t="inlineStr">
        <is>
          <t>FALSO</t>
        </is>
      </c>
      <c r="R2498" s="149" t="inlineStr">
        <is>
          <t>Esperado</t>
        </is>
      </c>
      <c r="S2498" s="149" t="inlineStr">
        <is>
          <t>Esperado</t>
        </is>
      </c>
      <c r="T2498" s="149" t="inlineStr">
        <is>
          <t>Se descarta</t>
        </is>
      </c>
      <c r="U2498" s="149" t="n"/>
    </row>
    <row r="2499" ht="15.75" customHeight="1" s="412">
      <c r="A2499" s="5" t="n">
        <v>606</v>
      </c>
      <c r="B2499" s="252" t="n">
        <v>256</v>
      </c>
      <c r="C2499" s="246" t="n">
        <v>411</v>
      </c>
      <c r="D2499" s="246" t="n">
        <v>2</v>
      </c>
      <c r="E2499" s="46" t="n">
        <v>43517</v>
      </c>
      <c r="F2499" s="246" t="n">
        <v>5193</v>
      </c>
      <c r="G2499" s="246" t="n">
        <v>8421</v>
      </c>
      <c r="H2499" s="246" t="n">
        <v>7344</v>
      </c>
      <c r="I2499" s="246" t="n"/>
      <c r="J2499" s="47">
        <f>+(((G2499-F2499)-(H2499-F2499))/(H2499-F2499))*100</f>
        <v/>
      </c>
      <c r="K2499" s="51" t="n"/>
      <c r="L2499" s="51" t="n"/>
      <c r="M2499" s="50" t="n"/>
      <c r="O2499" s="295">
        <f>+(H2499-F2499)/10</f>
        <v/>
      </c>
      <c r="P2499" s="26" t="inlineStr">
        <is>
          <t>FALSO</t>
        </is>
      </c>
      <c r="Q2499" s="26" t="inlineStr">
        <is>
          <t>FALSO</t>
        </is>
      </c>
      <c r="R2499" s="149" t="inlineStr">
        <is>
          <t>Esperado</t>
        </is>
      </c>
      <c r="S2499" s="149" t="inlineStr">
        <is>
          <t>No esperado</t>
        </is>
      </c>
      <c r="T2499" s="149" t="inlineStr">
        <is>
          <t>Se descarta</t>
        </is>
      </c>
      <c r="U2499" s="149" t="n"/>
    </row>
    <row r="2500" ht="15.75" customHeight="1" s="412">
      <c r="A2500" s="5" t="n">
        <v>1259</v>
      </c>
      <c r="B2500" s="252" t="n">
        <v>213</v>
      </c>
      <c r="C2500" s="246" t="n">
        <v>411</v>
      </c>
      <c r="D2500" s="246" t="n">
        <v>4</v>
      </c>
      <c r="E2500" s="46" t="n">
        <v>43524</v>
      </c>
      <c r="F2500" s="246" t="n">
        <v>5207</v>
      </c>
      <c r="G2500" s="246" t="n">
        <v>8396</v>
      </c>
      <c r="H2500" s="246" t="n">
        <v>7672</v>
      </c>
      <c r="I2500" s="246" t="n">
        <v>9</v>
      </c>
      <c r="J2500" s="47">
        <f>+(((G2500-F2500)-(H2500-F2500))/(H2500-F2500))*100</f>
        <v/>
      </c>
      <c r="K2500" s="51">
        <f>AVERAGE(J2500:J2501)</f>
        <v/>
      </c>
      <c r="L2500" s="51">
        <f>_xlfn.STDEV.S(J2500,J2501)</f>
        <v/>
      </c>
      <c r="M2500" s="50" t="n"/>
      <c r="O2500" s="295">
        <f>+(H2500-F2500)/10</f>
        <v/>
      </c>
      <c r="P2500" s="26" t="inlineStr">
        <is>
          <t>FALSO</t>
        </is>
      </c>
      <c r="Q2500" s="26" t="inlineStr">
        <is>
          <t>FALSO</t>
        </is>
      </c>
      <c r="R2500" s="149" t="inlineStr">
        <is>
          <t>Esperado</t>
        </is>
      </c>
      <c r="S2500" s="149" t="inlineStr">
        <is>
          <t>Esperado</t>
        </is>
      </c>
      <c r="T2500" s="149" t="inlineStr">
        <is>
          <t>Se descarta</t>
        </is>
      </c>
      <c r="U2500" s="149" t="n"/>
    </row>
    <row r="2501" ht="15.75" customHeight="1" s="412">
      <c r="A2501" s="5" t="n">
        <v>1260</v>
      </c>
      <c r="B2501" s="252" t="n">
        <v>214</v>
      </c>
      <c r="C2501" s="246" t="n">
        <v>411</v>
      </c>
      <c r="D2501" s="246" t="n">
        <v>4</v>
      </c>
      <c r="E2501" s="46" t="n">
        <v>43524</v>
      </c>
      <c r="F2501" s="246" t="n">
        <v>5237</v>
      </c>
      <c r="G2501" s="246" t="n">
        <v>8459</v>
      </c>
      <c r="H2501" s="246" t="n">
        <v>7749</v>
      </c>
      <c r="I2501" s="246" t="n"/>
      <c r="J2501" s="47">
        <f>+(((G2501-F2501)-(H2501-F2501))/(H2501-F2501))*100</f>
        <v/>
      </c>
      <c r="K2501" s="50" t="n"/>
      <c r="L2501" s="50" t="n"/>
      <c r="M2501" s="50" t="n"/>
      <c r="O2501" s="295">
        <f>+(H2501-F2501)/10</f>
        <v/>
      </c>
      <c r="P2501" s="26" t="inlineStr">
        <is>
          <t>FALSO</t>
        </is>
      </c>
      <c r="Q2501" s="26" t="inlineStr">
        <is>
          <t>FALSO</t>
        </is>
      </c>
      <c r="R2501" s="149" t="inlineStr">
        <is>
          <t>Esperado</t>
        </is>
      </c>
      <c r="S2501" s="149" t="inlineStr">
        <is>
          <t>Esperado</t>
        </is>
      </c>
      <c r="T2501" s="149" t="inlineStr">
        <is>
          <t>Se descarta</t>
        </is>
      </c>
      <c r="U2501" s="149" t="n"/>
    </row>
    <row r="2502" ht="15.75" customHeight="1" s="412">
      <c r="A2502" s="5" t="n">
        <v>1909</v>
      </c>
      <c r="B2502" s="252" t="n">
        <v>213</v>
      </c>
      <c r="C2502" s="246" t="n">
        <v>411</v>
      </c>
      <c r="D2502" s="246" t="n">
        <v>6</v>
      </c>
      <c r="E2502" s="46" t="n">
        <v>43535</v>
      </c>
      <c r="F2502" s="246" t="n">
        <v>5207</v>
      </c>
      <c r="G2502" s="246" t="n">
        <v>8254</v>
      </c>
      <c r="H2502" s="246" t="n">
        <v>7302</v>
      </c>
      <c r="I2502" s="246" t="n">
        <v>9</v>
      </c>
      <c r="J2502" s="47">
        <f>+(((G2502-F2502)-(H2502-F2502))/(H2502-F2502))*100</f>
        <v/>
      </c>
      <c r="K2502" s="51">
        <f>AVERAGE(J2502:J2503)</f>
        <v/>
      </c>
      <c r="L2502" s="51">
        <f>_xlfn.STDEV.S(J2502,J2503)</f>
        <v/>
      </c>
      <c r="M2502" s="50" t="n"/>
      <c r="O2502" s="295">
        <f>+(H2502-F2502)/10</f>
        <v/>
      </c>
      <c r="P2502" s="26" t="inlineStr">
        <is>
          <t>FALSO</t>
        </is>
      </c>
      <c r="Q2502" s="26" t="inlineStr">
        <is>
          <t>FALSO</t>
        </is>
      </c>
      <c r="R2502" s="149" t="inlineStr">
        <is>
          <t>No esperado</t>
        </is>
      </c>
      <c r="S2502" s="149" t="inlineStr">
        <is>
          <t>No esperado</t>
        </is>
      </c>
      <c r="T2502" s="149" t="inlineStr">
        <is>
          <t>Dato Válido</t>
        </is>
      </c>
      <c r="U2502" s="149" t="n"/>
    </row>
    <row r="2503" ht="15.75" customHeight="1" s="412">
      <c r="A2503" s="5" t="n">
        <v>1910</v>
      </c>
      <c r="B2503" s="252" t="n">
        <v>214</v>
      </c>
      <c r="C2503" s="246" t="n">
        <v>411</v>
      </c>
      <c r="D2503" s="246" t="n">
        <v>6</v>
      </c>
      <c r="E2503" s="46" t="n">
        <v>43535</v>
      </c>
      <c r="F2503" s="246" t="n">
        <v>5237</v>
      </c>
      <c r="G2503" s="246" t="n">
        <v>8481</v>
      </c>
      <c r="H2503" s="246" t="n">
        <v>7469</v>
      </c>
      <c r="I2503" s="246" t="n"/>
      <c r="J2503" s="47">
        <f>+(((G2503-F2503)-(H2503-F2503))/(H2503-F2503))*100</f>
        <v/>
      </c>
      <c r="K2503" s="51" t="n"/>
      <c r="L2503" s="51" t="n"/>
      <c r="M2503" s="50" t="n"/>
      <c r="O2503" s="295">
        <f>+(H2503-F2503)/10</f>
        <v/>
      </c>
      <c r="P2503" s="26" t="inlineStr">
        <is>
          <t>FALSO</t>
        </is>
      </c>
      <c r="Q2503" s="26" t="inlineStr">
        <is>
          <t>FALSO</t>
        </is>
      </c>
      <c r="R2503" s="149" t="inlineStr">
        <is>
          <t>Esperado</t>
        </is>
      </c>
      <c r="S2503" s="149" t="inlineStr">
        <is>
          <t>Esperado</t>
        </is>
      </c>
      <c r="T2503" s="149" t="inlineStr">
        <is>
          <t>Dato Válido</t>
        </is>
      </c>
      <c r="U2503" s="149" t="n"/>
    </row>
    <row r="2504" ht="15.75" customHeight="1" s="412">
      <c r="A2504" s="15" t="n">
        <v>2367</v>
      </c>
      <c r="B2504" s="16" t="n">
        <v>137</v>
      </c>
      <c r="C2504" s="52" t="n">
        <v>411</v>
      </c>
      <c r="D2504" s="52" t="n">
        <v>8</v>
      </c>
      <c r="E2504" s="53" t="n">
        <v>43550</v>
      </c>
      <c r="F2504" s="54" t="n">
        <v>5220</v>
      </c>
      <c r="G2504" s="52" t="n">
        <v>8081</v>
      </c>
      <c r="H2504" s="52" t="n">
        <v>7352</v>
      </c>
      <c r="I2504" s="246" t="n"/>
      <c r="J2504" s="47">
        <f>+(((G2504-F2504)-(H2504-F2504))/(H2504-F2504))*100</f>
        <v/>
      </c>
      <c r="K2504" s="51">
        <f>AVERAGE(J2504:J2505)</f>
        <v/>
      </c>
      <c r="L2504" s="51">
        <f>_xlfn.STDEV.S(J2504,J2505)</f>
        <v/>
      </c>
      <c r="M2504" s="50" t="n"/>
      <c r="O2504" s="295">
        <f>+(H2504-F2504)/10</f>
        <v/>
      </c>
      <c r="P2504" s="26" t="inlineStr">
        <is>
          <t>VERDADERO</t>
        </is>
      </c>
      <c r="Q2504" s="26" t="inlineStr">
        <is>
          <t>FALSO</t>
        </is>
      </c>
      <c r="R2504" s="149" t="inlineStr">
        <is>
          <t>No esperado</t>
        </is>
      </c>
      <c r="S2504" s="149" t="inlineStr">
        <is>
          <t>Esperado</t>
        </is>
      </c>
      <c r="T2504" s="149" t="inlineStr">
        <is>
          <t>Dato Válido</t>
        </is>
      </c>
      <c r="U2504" s="149" t="n"/>
    </row>
    <row r="2505" ht="15.75" customHeight="1" s="412">
      <c r="A2505" s="15" t="n">
        <v>2368</v>
      </c>
      <c r="B2505" s="16" t="n">
        <v>138</v>
      </c>
      <c r="C2505" s="52" t="n">
        <v>411</v>
      </c>
      <c r="D2505" s="52" t="n">
        <v>8</v>
      </c>
      <c r="E2505" s="53" t="n">
        <v>43550</v>
      </c>
      <c r="F2505" s="54" t="n">
        <v>5222</v>
      </c>
      <c r="G2505" s="52" t="n">
        <v>8230</v>
      </c>
      <c r="H2505" s="52" t="n">
        <v>7508</v>
      </c>
      <c r="I2505" s="246" t="n"/>
      <c r="J2505" s="47">
        <f>+(((G2505-F2505)-(H2505-F2505))/(H2505-F2505))*100</f>
        <v/>
      </c>
      <c r="K2505" s="50" t="n"/>
      <c r="L2505" s="50" t="n"/>
      <c r="M2505" s="50" t="n"/>
      <c r="O2505" s="295">
        <f>+(H2505-F2505)/10</f>
        <v/>
      </c>
      <c r="P2505" s="26" t="inlineStr">
        <is>
          <t>FALSO</t>
        </is>
      </c>
      <c r="Q2505" s="26" t="inlineStr">
        <is>
          <t>FALSO</t>
        </is>
      </c>
      <c r="R2505" s="149" t="inlineStr">
        <is>
          <t>Esperado</t>
        </is>
      </c>
      <c r="S2505" s="149" t="inlineStr">
        <is>
          <t>Esperado</t>
        </is>
      </c>
      <c r="T2505" s="149" t="inlineStr">
        <is>
          <t>Dato Válido</t>
        </is>
      </c>
      <c r="U2505" s="149" t="n"/>
    </row>
    <row r="2506" ht="15.75" customHeight="1" s="412">
      <c r="A2506" s="15" t="n">
        <v>2797</v>
      </c>
      <c r="B2506" s="16" t="n">
        <v>169</v>
      </c>
      <c r="C2506" s="52" t="n">
        <v>411</v>
      </c>
      <c r="D2506" s="52" t="n">
        <v>10</v>
      </c>
      <c r="E2506" s="53" t="n">
        <v>43564</v>
      </c>
      <c r="F2506" s="54" t="n">
        <v>5223</v>
      </c>
      <c r="G2506" s="52" t="n">
        <v>7942</v>
      </c>
      <c r="H2506" s="52" t="n">
        <v>7586</v>
      </c>
      <c r="I2506" s="52" t="n"/>
      <c r="J2506" s="47">
        <f>+(((G2506-F2506)-(H2506-F2506))/(H2506-F2506))*100</f>
        <v/>
      </c>
      <c r="K2506" s="51">
        <f>AVERAGE(J2506:J2507)</f>
        <v/>
      </c>
      <c r="L2506" s="51">
        <f>_xlfn.STDEV.S(J2506,J2507)</f>
        <v/>
      </c>
      <c r="M2506" s="50" t="n"/>
      <c r="N2506" s="295">
        <f>(K2500-K2506)/40</f>
        <v/>
      </c>
      <c r="O2506" s="295">
        <f>+(H2506-F2506)/10</f>
        <v/>
      </c>
      <c r="P2506" s="26" t="inlineStr">
        <is>
          <t>FALSO</t>
        </is>
      </c>
      <c r="Q2506" s="26" t="inlineStr">
        <is>
          <t>VERDADERO</t>
        </is>
      </c>
      <c r="R2506" s="149" t="inlineStr">
        <is>
          <t>Esperado</t>
        </is>
      </c>
      <c r="S2506" s="149" t="inlineStr">
        <is>
          <t>Esperado</t>
        </is>
      </c>
      <c r="T2506" s="149" t="inlineStr">
        <is>
          <t>Dato Válido</t>
        </is>
      </c>
      <c r="U2506" s="149" t="n"/>
    </row>
    <row r="2507" ht="15.75" customHeight="1" s="412">
      <c r="A2507" s="15" t="n">
        <v>2798</v>
      </c>
      <c r="B2507" s="16" t="n">
        <v>170</v>
      </c>
      <c r="C2507" s="52" t="n">
        <v>411</v>
      </c>
      <c r="D2507" s="52" t="n">
        <v>10</v>
      </c>
      <c r="E2507" s="53" t="n">
        <v>43564</v>
      </c>
      <c r="F2507" s="54" t="n">
        <v>5223</v>
      </c>
      <c r="G2507" s="52" t="n">
        <v>7941</v>
      </c>
      <c r="H2507" s="52" t="n">
        <v>7576</v>
      </c>
      <c r="I2507" s="52" t="n"/>
      <c r="J2507" s="47">
        <f>+(((G2507-F2507)-(H2507-F2507))/(H2507-F2507))*100</f>
        <v/>
      </c>
      <c r="K2507" s="50" t="n"/>
      <c r="L2507" s="50" t="n"/>
      <c r="M2507" s="50" t="n"/>
      <c r="O2507" s="295">
        <f>+(H2507-F2507)/10</f>
        <v/>
      </c>
      <c r="P2507" s="26" t="inlineStr">
        <is>
          <t>FALSO</t>
        </is>
      </c>
      <c r="Q2507" s="26" t="inlineStr">
        <is>
          <t>FALSO</t>
        </is>
      </c>
      <c r="R2507" s="149" t="inlineStr">
        <is>
          <t>Esperado</t>
        </is>
      </c>
      <c r="S2507" s="149" t="inlineStr">
        <is>
          <t>Esperado</t>
        </is>
      </c>
      <c r="T2507" s="149" t="inlineStr">
        <is>
          <t>Dato Válido</t>
        </is>
      </c>
      <c r="U2507" s="149" t="n"/>
    </row>
    <row r="2508" ht="15.75" customHeight="1" s="412">
      <c r="A2508" s="5" t="n">
        <v>607</v>
      </c>
      <c r="B2508" s="252" t="n">
        <v>257</v>
      </c>
      <c r="C2508" s="255" t="n">
        <v>412</v>
      </c>
      <c r="D2508" s="255" t="n">
        <v>2</v>
      </c>
      <c r="E2508" s="58" t="n">
        <v>43517</v>
      </c>
      <c r="F2508" s="255" t="n">
        <v>5226</v>
      </c>
      <c r="G2508" s="255" t="n">
        <v>9293</v>
      </c>
      <c r="H2508" s="255" t="n">
        <v>7975</v>
      </c>
      <c r="I2508" s="255" t="n">
        <v>9</v>
      </c>
      <c r="J2508" s="59">
        <f>+(((G2508-F2508)-(H2508-F2508))/(H2508-F2508))*100</f>
        <v/>
      </c>
      <c r="K2508" s="34">
        <f>AVERAGE(J2508:J2509)</f>
        <v/>
      </c>
      <c r="L2508" s="34">
        <f>_xlfn.STDEV.S(J2508,J2509)</f>
        <v/>
      </c>
      <c r="M2508" s="35" t="n">
        <v>1</v>
      </c>
      <c r="O2508" s="295">
        <f>+(H2508-F2508)/10</f>
        <v/>
      </c>
      <c r="P2508" s="26" t="inlineStr">
        <is>
          <t>FALSO</t>
        </is>
      </c>
      <c r="Q2508" s="26" t="inlineStr">
        <is>
          <t>FALSO</t>
        </is>
      </c>
      <c r="R2508" s="149" t="inlineStr">
        <is>
          <t>Esperado</t>
        </is>
      </c>
      <c r="S2508" s="149" t="inlineStr">
        <is>
          <t>Esperado</t>
        </is>
      </c>
      <c r="T2508" s="149" t="inlineStr">
        <is>
          <t>Se descarta</t>
        </is>
      </c>
      <c r="U2508" s="149" t="n"/>
    </row>
    <row r="2509" ht="15.75" customHeight="1" s="412">
      <c r="A2509" s="5" t="n">
        <v>608</v>
      </c>
      <c r="B2509" s="252" t="n">
        <v>258</v>
      </c>
      <c r="C2509" s="255" t="n">
        <v>412</v>
      </c>
      <c r="D2509" s="255" t="n">
        <v>2</v>
      </c>
      <c r="E2509" s="58" t="n">
        <v>43517</v>
      </c>
      <c r="F2509" s="255" t="n">
        <v>5266</v>
      </c>
      <c r="G2509" s="255" t="n">
        <v>8993</v>
      </c>
      <c r="H2509" s="255" t="n">
        <v>7789</v>
      </c>
      <c r="I2509" s="255" t="n"/>
      <c r="J2509" s="59">
        <f>+(((G2509-F2509)-(H2509-F2509))/(H2509-F2509))*100</f>
        <v/>
      </c>
      <c r="K2509" s="35" t="n"/>
      <c r="L2509" s="35" t="n"/>
      <c r="M2509" s="35" t="n"/>
      <c r="O2509" s="295">
        <f>+(H2509-F2509)/10</f>
        <v/>
      </c>
      <c r="P2509" s="26" t="inlineStr">
        <is>
          <t>FALSO</t>
        </is>
      </c>
      <c r="Q2509" s="26" t="inlineStr">
        <is>
          <t>FALSO</t>
        </is>
      </c>
      <c r="R2509" s="149" t="inlineStr">
        <is>
          <t>No esperado</t>
        </is>
      </c>
      <c r="S2509" s="149" t="inlineStr">
        <is>
          <t>Esperado</t>
        </is>
      </c>
      <c r="T2509" s="149" t="inlineStr">
        <is>
          <t>Se descarta</t>
        </is>
      </c>
      <c r="U2509" s="149" t="n"/>
    </row>
    <row r="2510" ht="15.75" customHeight="1" s="412">
      <c r="A2510" s="5" t="n">
        <v>1261</v>
      </c>
      <c r="B2510" s="252" t="n">
        <v>215</v>
      </c>
      <c r="C2510" s="255" t="n">
        <v>412</v>
      </c>
      <c r="D2510" s="255" t="n">
        <v>4</v>
      </c>
      <c r="E2510" s="58" t="n">
        <v>43524</v>
      </c>
      <c r="F2510" s="255" t="n">
        <v>5148</v>
      </c>
      <c r="G2510" s="255" t="n">
        <v>8265</v>
      </c>
      <c r="H2510" s="255" t="n">
        <v>7672</v>
      </c>
      <c r="I2510" s="255" t="n">
        <v>9</v>
      </c>
      <c r="J2510" s="59">
        <f>+(((G2510-F2510)-(H2510-F2510))/(H2510-F2510))*100</f>
        <v/>
      </c>
      <c r="K2510" s="34">
        <f>AVERAGE(J2510:J2511)</f>
        <v/>
      </c>
      <c r="L2510" s="34">
        <f>_xlfn.STDEV.S(J2510,J2511)</f>
        <v/>
      </c>
      <c r="M2510" s="35" t="n"/>
      <c r="O2510" s="295">
        <f>+(H2510-F2510)/10</f>
        <v/>
      </c>
      <c r="P2510" s="26" t="inlineStr">
        <is>
          <t>FALSO</t>
        </is>
      </c>
      <c r="Q2510" s="26" t="inlineStr">
        <is>
          <t>FALSO</t>
        </is>
      </c>
      <c r="R2510" s="149" t="inlineStr">
        <is>
          <t>Esperado</t>
        </is>
      </c>
      <c r="S2510" s="149" t="inlineStr">
        <is>
          <t>Esperado</t>
        </is>
      </c>
      <c r="T2510" s="149" t="inlineStr">
        <is>
          <t>Se descarta</t>
        </is>
      </c>
      <c r="U2510" s="149" t="n"/>
    </row>
    <row r="2511" ht="15.75" customHeight="1" s="412">
      <c r="A2511" s="5" t="n">
        <v>1262</v>
      </c>
      <c r="B2511" s="252" t="n">
        <v>216</v>
      </c>
      <c r="C2511" s="255" t="n">
        <v>412</v>
      </c>
      <c r="D2511" s="255" t="n">
        <v>4</v>
      </c>
      <c r="E2511" s="58" t="n">
        <v>43524</v>
      </c>
      <c r="F2511" s="255" t="n">
        <v>5240</v>
      </c>
      <c r="G2511" s="255" t="n">
        <v>8011</v>
      </c>
      <c r="H2511" s="255" t="n">
        <v>7483</v>
      </c>
      <c r="I2511" s="255" t="n"/>
      <c r="J2511" s="59">
        <f>+(((G2511-F2511)-(H2511-F2511))/(H2511-F2511))*100</f>
        <v/>
      </c>
      <c r="K2511" s="34" t="n"/>
      <c r="L2511" s="34" t="n"/>
      <c r="M2511" s="35" t="n"/>
      <c r="O2511" s="295">
        <f>+(H2511-F2511)/10</f>
        <v/>
      </c>
      <c r="P2511" s="26" t="inlineStr">
        <is>
          <t>FALSO</t>
        </is>
      </c>
      <c r="Q2511" s="26" t="inlineStr">
        <is>
          <t>FALSO</t>
        </is>
      </c>
      <c r="R2511" s="149" t="inlineStr">
        <is>
          <t>No esperado</t>
        </is>
      </c>
      <c r="S2511" s="149" t="inlineStr">
        <is>
          <t>Esperado</t>
        </is>
      </c>
      <c r="T2511" s="149" t="inlineStr">
        <is>
          <t>Se descarta</t>
        </is>
      </c>
      <c r="U2511" s="149" t="n"/>
    </row>
    <row r="2512" ht="15.75" customHeight="1" s="412">
      <c r="A2512" s="5" t="n">
        <v>1911</v>
      </c>
      <c r="B2512" s="252" t="n">
        <v>215</v>
      </c>
      <c r="C2512" s="255" t="n">
        <v>412</v>
      </c>
      <c r="D2512" s="255" t="n">
        <v>6</v>
      </c>
      <c r="E2512" s="58" t="n">
        <v>43535</v>
      </c>
      <c r="F2512" s="255" t="n">
        <v>5148</v>
      </c>
      <c r="G2512" s="255" t="n">
        <v>8591</v>
      </c>
      <c r="H2512" s="255" t="n">
        <v>7896</v>
      </c>
      <c r="I2512" s="255" t="n">
        <v>8</v>
      </c>
      <c r="J2512" s="59">
        <f>+(((G2512-F2512)-(H2512-F2512))/(H2512-F2512))*100</f>
        <v/>
      </c>
      <c r="K2512" s="34">
        <f>AVERAGE(J2512:J2513)</f>
        <v/>
      </c>
      <c r="L2512" s="34">
        <f>_xlfn.STDEV.S(J2512,J2513)</f>
        <v/>
      </c>
      <c r="M2512" s="35" t="n"/>
      <c r="O2512" s="295">
        <f>+(H2512-F2512)/10</f>
        <v/>
      </c>
      <c r="P2512" s="26" t="inlineStr">
        <is>
          <t>FALSO</t>
        </is>
      </c>
      <c r="Q2512" s="26" t="inlineStr">
        <is>
          <t>FALSO</t>
        </is>
      </c>
      <c r="R2512" s="149" t="inlineStr">
        <is>
          <t>Esperado</t>
        </is>
      </c>
      <c r="S2512" s="149" t="inlineStr">
        <is>
          <t>No esperado</t>
        </is>
      </c>
      <c r="T2512" s="149" t="inlineStr">
        <is>
          <t>Se descarta</t>
        </is>
      </c>
      <c r="U2512" s="149" t="n"/>
    </row>
    <row r="2513" ht="15.75" customHeight="1" s="412">
      <c r="A2513" s="5" t="n">
        <v>1912</v>
      </c>
      <c r="B2513" s="252" t="n">
        <v>216</v>
      </c>
      <c r="C2513" s="255" t="n">
        <v>412</v>
      </c>
      <c r="D2513" s="255" t="n">
        <v>6</v>
      </c>
      <c r="E2513" s="58" t="n">
        <v>43535</v>
      </c>
      <c r="F2513" s="255" t="n">
        <v>5240</v>
      </c>
      <c r="G2513" s="255" t="n">
        <v>8507</v>
      </c>
      <c r="H2513" s="255" t="n">
        <v>7853</v>
      </c>
      <c r="I2513" s="255" t="n"/>
      <c r="J2513" s="59">
        <f>+(((G2513-F2513)-(H2513-F2513))/(H2513-F2513))*100</f>
        <v/>
      </c>
      <c r="K2513" s="35" t="n"/>
      <c r="L2513" s="35" t="n"/>
      <c r="M2513" s="35" t="n"/>
      <c r="O2513" s="295">
        <f>+(H2513-F2513)/10</f>
        <v/>
      </c>
      <c r="P2513" s="26" t="inlineStr">
        <is>
          <t>FALSO</t>
        </is>
      </c>
      <c r="Q2513" s="26" t="inlineStr">
        <is>
          <t>FALSO</t>
        </is>
      </c>
      <c r="R2513" s="149" t="inlineStr">
        <is>
          <t>No esperado</t>
        </is>
      </c>
      <c r="S2513" s="149" t="inlineStr">
        <is>
          <t>Esperado</t>
        </is>
      </c>
      <c r="T2513" s="149" t="inlineStr">
        <is>
          <t>Se descarta</t>
        </is>
      </c>
      <c r="U2513" s="149" t="n"/>
    </row>
    <row r="2514" ht="15.75" customHeight="1" s="412">
      <c r="A2514" s="15" t="n">
        <v>2191</v>
      </c>
      <c r="B2514" s="16" t="n">
        <v>237</v>
      </c>
      <c r="C2514" s="60" t="n">
        <v>412</v>
      </c>
      <c r="D2514" s="60" t="n">
        <v>7</v>
      </c>
      <c r="E2514" s="61" t="n">
        <v>43545</v>
      </c>
      <c r="F2514" s="62" t="n">
        <v>5218</v>
      </c>
      <c r="G2514" s="60" t="n">
        <v>8772</v>
      </c>
      <c r="H2514" s="60" t="n">
        <v>8261</v>
      </c>
      <c r="I2514" s="255" t="n"/>
      <c r="J2514" s="59">
        <f>+(((G2514-F2514)-(H2514-F2514))/(H2514-F2514))*100</f>
        <v/>
      </c>
      <c r="K2514" s="34">
        <f>AVERAGE(J2514:J2515)</f>
        <v/>
      </c>
      <c r="L2514" s="34">
        <f>_xlfn.STDEV.S(J2514,J2515)</f>
        <v/>
      </c>
      <c r="M2514" s="35">
        <f>(K2512-K2514)/10</f>
        <v/>
      </c>
      <c r="O2514" s="295">
        <f>+(H2514-F2514)/10</f>
        <v/>
      </c>
      <c r="P2514" s="26" t="inlineStr">
        <is>
          <t>FALSO</t>
        </is>
      </c>
      <c r="Q2514" s="26" t="inlineStr">
        <is>
          <t>FALSO</t>
        </is>
      </c>
      <c r="R2514" s="149" t="inlineStr">
        <is>
          <t>Esperado</t>
        </is>
      </c>
      <c r="S2514" s="149" t="inlineStr">
        <is>
          <t>Esperado</t>
        </is>
      </c>
      <c r="T2514" s="149" t="inlineStr">
        <is>
          <t>Se descarta</t>
        </is>
      </c>
      <c r="U2514" s="149" t="n"/>
    </row>
    <row r="2515" ht="15.75" customHeight="1" s="412">
      <c r="A2515" s="15" t="n">
        <v>2192</v>
      </c>
      <c r="B2515" s="16" t="n">
        <v>238</v>
      </c>
      <c r="C2515" s="60" t="n">
        <v>412</v>
      </c>
      <c r="D2515" s="60" t="n">
        <v>7</v>
      </c>
      <c r="E2515" s="61" t="n">
        <v>43545</v>
      </c>
      <c r="F2515" s="62" t="n">
        <v>5217</v>
      </c>
      <c r="G2515" s="60" t="n">
        <v>8616</v>
      </c>
      <c r="H2515" s="60" t="n">
        <v>8135</v>
      </c>
      <c r="I2515" s="255" t="n"/>
      <c r="J2515" s="59">
        <f>+(((G2515-F2515)-(H2515-F2515))/(H2515-F2515))*100</f>
        <v/>
      </c>
      <c r="K2515" s="35" t="n"/>
      <c r="L2515" s="35" t="n"/>
      <c r="M2515" s="35" t="n"/>
      <c r="O2515" s="295">
        <f>+(H2515-F2515)/10</f>
        <v/>
      </c>
      <c r="P2515" s="26" t="inlineStr">
        <is>
          <t>FALSO</t>
        </is>
      </c>
      <c r="Q2515" s="26" t="inlineStr">
        <is>
          <t>FALSO</t>
        </is>
      </c>
      <c r="R2515" s="149" t="inlineStr">
        <is>
          <t>No esperado</t>
        </is>
      </c>
      <c r="S2515" s="149" t="inlineStr">
        <is>
          <t>Esperado</t>
        </is>
      </c>
      <c r="T2515" s="149" t="inlineStr">
        <is>
          <t>Se descarta</t>
        </is>
      </c>
      <c r="U2515" s="149" t="n"/>
    </row>
    <row r="2516" ht="15.75" customHeight="1" s="412">
      <c r="A2516" s="5" t="n">
        <v>323</v>
      </c>
      <c r="B2516" s="252" t="n">
        <v>323</v>
      </c>
      <c r="C2516" s="201" t="n">
        <v>413</v>
      </c>
      <c r="D2516" s="201" t="n">
        <v>1</v>
      </c>
      <c r="E2516" s="8" t="n">
        <v>43514</v>
      </c>
      <c r="F2516" s="201" t="n">
        <v>5241</v>
      </c>
      <c r="G2516" s="201" t="n">
        <v>8349</v>
      </c>
      <c r="H2516" s="201" t="n">
        <v>7435</v>
      </c>
      <c r="I2516" s="201" t="n">
        <v>9</v>
      </c>
      <c r="J2516" s="9">
        <f>+(((G2516-F2516)-(H2516-F2516))/(H2516-F2516))*100</f>
        <v/>
      </c>
      <c r="K2516" s="33">
        <f>AVERAGE(J2516:J2517)</f>
        <v/>
      </c>
      <c r="L2516" s="33">
        <f>_xlfn.STDEV.S(J2516,J2517)</f>
        <v/>
      </c>
      <c r="M2516" s="13" t="n">
        <v>2</v>
      </c>
      <c r="O2516" s="295">
        <f>+(H2516-F2516)/10</f>
        <v/>
      </c>
      <c r="P2516" s="26" t="inlineStr">
        <is>
          <t>FALSO</t>
        </is>
      </c>
      <c r="Q2516" s="26" t="inlineStr">
        <is>
          <t>FALSO</t>
        </is>
      </c>
      <c r="R2516" s="149" t="inlineStr">
        <is>
          <t>Esperado</t>
        </is>
      </c>
      <c r="S2516" s="149" t="inlineStr">
        <is>
          <t>Esperado</t>
        </is>
      </c>
      <c r="T2516" s="149" t="inlineStr">
        <is>
          <t>Se descarta</t>
        </is>
      </c>
      <c r="U2516" s="149" t="n"/>
    </row>
    <row r="2517" ht="15.75" customHeight="1" s="412">
      <c r="A2517" s="5" t="n">
        <v>324</v>
      </c>
      <c r="B2517" s="252" t="n">
        <v>324</v>
      </c>
      <c r="C2517" s="201" t="n">
        <v>413</v>
      </c>
      <c r="D2517" s="201" t="n">
        <v>1</v>
      </c>
      <c r="E2517" s="8" t="n">
        <v>43514</v>
      </c>
      <c r="F2517" s="201" t="n">
        <v>5265</v>
      </c>
      <c r="G2517" s="201" t="n">
        <v>8380</v>
      </c>
      <c r="H2517" s="201" t="n">
        <v>7467</v>
      </c>
      <c r="I2517" s="201" t="n"/>
      <c r="J2517" s="9">
        <f>+(((G2517-F2517)-(H2517-F2517))/(H2517-F2517))*100</f>
        <v/>
      </c>
      <c r="K2517" s="33" t="n"/>
      <c r="L2517" s="33" t="n"/>
      <c r="M2517" s="13" t="n"/>
      <c r="O2517" s="295">
        <f>+(H2517-F2517)/10</f>
        <v/>
      </c>
      <c r="P2517" s="26" t="inlineStr">
        <is>
          <t>FALSO</t>
        </is>
      </c>
      <c r="Q2517" s="26" t="inlineStr">
        <is>
          <t>FALSO</t>
        </is>
      </c>
      <c r="R2517" s="149" t="inlineStr">
        <is>
          <t>Esperado</t>
        </is>
      </c>
      <c r="S2517" s="149" t="inlineStr">
        <is>
          <t>Esperado</t>
        </is>
      </c>
      <c r="T2517" s="149" t="inlineStr">
        <is>
          <t>Se descarta</t>
        </is>
      </c>
      <c r="U2517" s="149" t="n"/>
    </row>
    <row r="2518" ht="15.75" customHeight="1" s="412">
      <c r="A2518" s="5" t="n">
        <v>977</v>
      </c>
      <c r="B2518" s="252" t="n">
        <v>323</v>
      </c>
      <c r="C2518" s="201" t="n">
        <v>413</v>
      </c>
      <c r="D2518" s="201" t="n">
        <v>3</v>
      </c>
      <c r="E2518" s="8" t="n">
        <v>43521</v>
      </c>
      <c r="F2518" s="201" t="n">
        <v>5241</v>
      </c>
      <c r="G2518" s="201" t="n">
        <v>8713</v>
      </c>
      <c r="H2518" s="201" t="n">
        <v>7687</v>
      </c>
      <c r="I2518" s="201" t="n">
        <v>10</v>
      </c>
      <c r="J2518" s="9">
        <f>+(((G2518-F2518)-(H2518-F2518))/(H2518-F2518))*100</f>
        <v/>
      </c>
      <c r="K2518" s="33">
        <f>AVERAGE(J2518:J2519)</f>
        <v/>
      </c>
      <c r="L2518" s="33">
        <f>_xlfn.STDEV.S(J2518,J2519)</f>
        <v/>
      </c>
      <c r="M2518" s="13" t="n"/>
      <c r="O2518" s="295">
        <f>+(H2518-F2518)/10</f>
        <v/>
      </c>
      <c r="P2518" s="26" t="inlineStr">
        <is>
          <t>FALSO</t>
        </is>
      </c>
      <c r="Q2518" s="26" t="inlineStr">
        <is>
          <t>FALSO</t>
        </is>
      </c>
      <c r="R2518" s="149" t="inlineStr">
        <is>
          <t>Esperado</t>
        </is>
      </c>
      <c r="S2518" s="149" t="inlineStr">
        <is>
          <t>Esperado</t>
        </is>
      </c>
      <c r="T2518" s="149" t="inlineStr">
        <is>
          <t>Se descarta</t>
        </is>
      </c>
      <c r="U2518" s="149" t="n"/>
    </row>
    <row r="2519" ht="15.75" customHeight="1" s="412">
      <c r="A2519" s="5" t="n">
        <v>978</v>
      </c>
      <c r="B2519" s="252" t="n">
        <v>324</v>
      </c>
      <c r="C2519" s="201" t="n">
        <v>413</v>
      </c>
      <c r="D2519" s="201" t="n">
        <v>3</v>
      </c>
      <c r="E2519" s="8" t="n">
        <v>43521</v>
      </c>
      <c r="F2519" s="201" t="n">
        <v>5265</v>
      </c>
      <c r="G2519" s="201" t="n">
        <v>8878</v>
      </c>
      <c r="H2519" s="201" t="n">
        <v>7780</v>
      </c>
      <c r="I2519" s="201" t="n"/>
      <c r="J2519" s="9">
        <f>+(((G2519-F2519)-(H2519-F2519))/(H2519-F2519))*100</f>
        <v/>
      </c>
      <c r="K2519" s="13" t="n"/>
      <c r="L2519" s="13" t="n"/>
      <c r="M2519" s="13" t="n"/>
      <c r="O2519" s="295">
        <f>+(H2519-F2519)/10</f>
        <v/>
      </c>
      <c r="P2519" s="26" t="inlineStr">
        <is>
          <t>FALSO</t>
        </is>
      </c>
      <c r="Q2519" s="26" t="inlineStr">
        <is>
          <t>FALSO</t>
        </is>
      </c>
      <c r="R2519" s="149" t="inlineStr">
        <is>
          <t>Esperado</t>
        </is>
      </c>
      <c r="S2519" s="149" t="inlineStr">
        <is>
          <t>No esperado</t>
        </is>
      </c>
      <c r="T2519" s="149" t="inlineStr">
        <is>
          <t>Se descarta</t>
        </is>
      </c>
      <c r="U2519" s="149" t="n"/>
    </row>
    <row r="2520" ht="15.75" customHeight="1" s="412">
      <c r="A2520" s="5" t="n">
        <v>1627</v>
      </c>
      <c r="B2520" s="252" t="n">
        <v>323</v>
      </c>
      <c r="C2520" s="201" t="n">
        <v>413</v>
      </c>
      <c r="D2520" s="201" t="n">
        <v>5</v>
      </c>
      <c r="E2520" s="8" t="n">
        <v>43531</v>
      </c>
      <c r="F2520" s="201" t="n">
        <v>5241</v>
      </c>
      <c r="G2520" s="201" t="n">
        <v>8156</v>
      </c>
      <c r="H2520" s="201" t="n">
        <v>7507</v>
      </c>
      <c r="I2520" s="201" t="n">
        <v>6</v>
      </c>
      <c r="J2520" s="9">
        <f>+(((G2520-F2520)-(H2520-F2520))/(H2520-F2520))*100</f>
        <v/>
      </c>
      <c r="K2520" s="33">
        <f>AVERAGE(J2520:J2521)</f>
        <v/>
      </c>
      <c r="L2520" s="33">
        <f>_xlfn.STDEV.S(J2520,J2521)</f>
        <v/>
      </c>
      <c r="M2520" s="13" t="n"/>
      <c r="O2520" s="295">
        <f>+(H2520-F2520)/10</f>
        <v/>
      </c>
      <c r="P2520" s="26" t="inlineStr">
        <is>
          <t>FALSO</t>
        </is>
      </c>
      <c r="Q2520" s="26" t="inlineStr">
        <is>
          <t>FALSO</t>
        </is>
      </c>
      <c r="R2520" s="149" t="inlineStr">
        <is>
          <t>No esperado</t>
        </is>
      </c>
      <c r="S2520" s="149" t="inlineStr">
        <is>
          <t>Esperado</t>
        </is>
      </c>
      <c r="T2520" s="149" t="inlineStr">
        <is>
          <t>Se descarta</t>
        </is>
      </c>
      <c r="U2520" s="149" t="n"/>
    </row>
    <row r="2521" ht="15.75" customHeight="1" s="412">
      <c r="A2521" s="5" t="n">
        <v>1628</v>
      </c>
      <c r="B2521" s="252" t="n">
        <v>324</v>
      </c>
      <c r="C2521" s="201" t="n">
        <v>413</v>
      </c>
      <c r="D2521" s="201" t="n">
        <v>5</v>
      </c>
      <c r="E2521" s="8" t="n">
        <v>43531</v>
      </c>
      <c r="F2521" s="201" t="n">
        <v>5265</v>
      </c>
      <c r="G2521" s="201" t="n">
        <v>8272</v>
      </c>
      <c r="H2521" s="201" t="n">
        <v>7604</v>
      </c>
      <c r="I2521" s="201" t="n"/>
      <c r="J2521" s="9">
        <f>+(((G2521-F2521)-(H2521-F2521))/(H2521-F2521))*100</f>
        <v/>
      </c>
      <c r="K2521" s="33" t="n"/>
      <c r="L2521" s="33" t="n"/>
      <c r="M2521" s="13" t="n"/>
      <c r="O2521" s="295">
        <f>+(H2521-F2521)/10</f>
        <v/>
      </c>
      <c r="P2521" s="26" t="inlineStr">
        <is>
          <t>FALSO</t>
        </is>
      </c>
      <c r="Q2521" s="26" t="inlineStr">
        <is>
          <t>FALSO</t>
        </is>
      </c>
      <c r="R2521" s="149" t="inlineStr">
        <is>
          <t>Esperado</t>
        </is>
      </c>
      <c r="S2521" s="149" t="inlineStr">
        <is>
          <t>Esperado</t>
        </is>
      </c>
      <c r="T2521" s="149" t="inlineStr">
        <is>
          <t>Se descarta</t>
        </is>
      </c>
      <c r="U2521" s="149" t="n"/>
    </row>
    <row r="2522" ht="15.75" customHeight="1" s="412">
      <c r="A2522" s="15" t="n">
        <v>2369</v>
      </c>
      <c r="B2522" s="16" t="n">
        <v>139</v>
      </c>
      <c r="C2522" s="17" t="n">
        <v>413</v>
      </c>
      <c r="D2522" s="17" t="n">
        <v>8</v>
      </c>
      <c r="E2522" s="18" t="n">
        <v>43550</v>
      </c>
      <c r="F2522" s="19" t="n">
        <v>5218</v>
      </c>
      <c r="G2522" s="17" t="n">
        <v>7829</v>
      </c>
      <c r="H2522" s="17" t="n">
        <v>7394</v>
      </c>
      <c r="I2522" s="201" t="n"/>
      <c r="J2522" s="9">
        <f>+(((G2522-F2522)-(H2522-F2522))/(H2522-F2522))*100</f>
        <v/>
      </c>
      <c r="K2522" s="33">
        <f>AVERAGE(J2522:J2523)</f>
        <v/>
      </c>
      <c r="L2522" s="33">
        <f>_xlfn.STDEV.S(J2522,J2523)</f>
        <v/>
      </c>
      <c r="M2522" s="13" t="n"/>
      <c r="O2522" s="295">
        <f>+(H2522-F2522)/10</f>
        <v/>
      </c>
      <c r="P2522" s="26" t="inlineStr">
        <is>
          <t>FALSO</t>
        </is>
      </c>
      <c r="Q2522" s="26" t="inlineStr">
        <is>
          <t>FALSO</t>
        </is>
      </c>
      <c r="R2522" s="149" t="inlineStr">
        <is>
          <t>No esperado</t>
        </is>
      </c>
      <c r="S2522" s="149" t="inlineStr">
        <is>
          <t>Esperado</t>
        </is>
      </c>
      <c r="T2522" s="149" t="inlineStr">
        <is>
          <t>Se descarta</t>
        </is>
      </c>
      <c r="U2522" s="149" t="n"/>
    </row>
    <row r="2523" ht="15.75" customHeight="1" s="412">
      <c r="A2523" s="15" t="n">
        <v>2370</v>
      </c>
      <c r="B2523" s="16" t="n">
        <v>140</v>
      </c>
      <c r="C2523" s="17" t="n">
        <v>413</v>
      </c>
      <c r="D2523" s="17" t="n">
        <v>8</v>
      </c>
      <c r="E2523" s="18" t="n">
        <v>43550</v>
      </c>
      <c r="F2523" s="19" t="n">
        <v>5241</v>
      </c>
      <c r="G2523" s="17" t="n">
        <v>7983</v>
      </c>
      <c r="H2523" s="17" t="n">
        <v>7514</v>
      </c>
      <c r="I2523" s="201" t="n"/>
      <c r="J2523" s="9">
        <f>+(((G2523-F2523)-(H2523-F2523))/(H2523-F2523))*100</f>
        <v/>
      </c>
      <c r="K2523" s="13" t="n"/>
      <c r="L2523" s="13" t="n"/>
      <c r="M2523" s="13" t="n"/>
      <c r="O2523" s="295">
        <f>+(H2523-F2523)/10</f>
        <v/>
      </c>
      <c r="P2523" s="26" t="inlineStr">
        <is>
          <t>FALSO</t>
        </is>
      </c>
      <c r="Q2523" s="26" t="inlineStr">
        <is>
          <t>FALSO</t>
        </is>
      </c>
      <c r="R2523" s="149" t="inlineStr">
        <is>
          <t>Esperado</t>
        </is>
      </c>
      <c r="S2523" s="149" t="inlineStr">
        <is>
          <t>Esperado</t>
        </is>
      </c>
      <c r="T2523" s="149" t="inlineStr">
        <is>
          <t>Se descarta</t>
        </is>
      </c>
      <c r="U2523" s="149" t="n"/>
    </row>
    <row r="2524" ht="15.75" customHeight="1" s="412">
      <c r="A2524" s="15" t="n">
        <v>2799</v>
      </c>
      <c r="B2524" s="16" t="n">
        <v>171</v>
      </c>
      <c r="C2524" s="17" t="n">
        <v>413</v>
      </c>
      <c r="D2524" s="17" t="n">
        <v>10</v>
      </c>
      <c r="E2524" s="18" t="n">
        <v>43564</v>
      </c>
      <c r="F2524" s="19" t="n">
        <v>5259</v>
      </c>
      <c r="G2524" s="17" t="n">
        <v>7785</v>
      </c>
      <c r="H2524" s="17" t="n">
        <v>7437</v>
      </c>
      <c r="I2524" s="17" t="n"/>
      <c r="J2524" s="9">
        <f>+(((G2524-F2524)-(H2524-F2524))/(H2524-F2524))*100</f>
        <v/>
      </c>
      <c r="K2524" s="33">
        <f>AVERAGE(J2524:J2525)</f>
        <v/>
      </c>
      <c r="L2524" s="33">
        <f>_xlfn.STDEV.S(J2524,J2525)</f>
        <v/>
      </c>
      <c r="M2524" s="13">
        <f>(K2522-K2524)/14</f>
        <v/>
      </c>
      <c r="N2524" s="295">
        <f>(K2518-K2524)/43</f>
        <v/>
      </c>
      <c r="O2524" s="295">
        <f>+(H2524-F2524)/10</f>
        <v/>
      </c>
      <c r="P2524" s="26" t="inlineStr">
        <is>
          <t>FALSO</t>
        </is>
      </c>
      <c r="Q2524" s="26" t="inlineStr">
        <is>
          <t>VERDADERO</t>
        </is>
      </c>
      <c r="R2524" s="149" t="inlineStr">
        <is>
          <t>No esperado</t>
        </is>
      </c>
      <c r="S2524" s="149" t="inlineStr">
        <is>
          <t>Esperado</t>
        </is>
      </c>
      <c r="T2524" s="149" t="inlineStr">
        <is>
          <t>Se descarta</t>
        </is>
      </c>
      <c r="U2524" s="149" t="n"/>
    </row>
    <row r="2525" ht="15.75" customHeight="1" s="412">
      <c r="A2525" s="15" t="n">
        <v>2800</v>
      </c>
      <c r="B2525" s="16" t="n">
        <v>172</v>
      </c>
      <c r="C2525" s="17" t="n">
        <v>413</v>
      </c>
      <c r="D2525" s="17" t="n">
        <v>10</v>
      </c>
      <c r="E2525" s="18" t="n">
        <v>43564</v>
      </c>
      <c r="F2525" s="19" t="n">
        <v>5274</v>
      </c>
      <c r="G2525" s="17" t="n">
        <v>7760</v>
      </c>
      <c r="H2525" s="17" t="n">
        <v>7414</v>
      </c>
      <c r="I2525" s="17" t="n"/>
      <c r="J2525" s="9">
        <f>+(((G2525-F2525)-(H2525-F2525))/(H2525-F2525))*100</f>
        <v/>
      </c>
      <c r="K2525" s="13" t="n"/>
      <c r="L2525" s="13" t="n"/>
      <c r="M2525" s="13" t="n"/>
      <c r="O2525" s="295">
        <f>+(H2525-F2525)/10</f>
        <v/>
      </c>
      <c r="P2525" s="26" t="inlineStr">
        <is>
          <t>FALSO</t>
        </is>
      </c>
      <c r="Q2525" s="26" t="inlineStr">
        <is>
          <t>FALSO</t>
        </is>
      </c>
      <c r="R2525" s="149" t="inlineStr">
        <is>
          <t>No esperado</t>
        </is>
      </c>
      <c r="S2525" s="149" t="inlineStr">
        <is>
          <t>Esperado</t>
        </is>
      </c>
      <c r="T2525" s="149" t="inlineStr">
        <is>
          <t>Se descarta</t>
        </is>
      </c>
      <c r="U2525" s="149" t="n"/>
    </row>
    <row r="2526" ht="15.75" customHeight="1" s="412">
      <c r="A2526" s="5" t="n">
        <v>609</v>
      </c>
      <c r="B2526" s="252" t="n">
        <v>259</v>
      </c>
      <c r="C2526" s="246" t="n">
        <v>414</v>
      </c>
      <c r="D2526" s="246" t="n">
        <v>2</v>
      </c>
      <c r="E2526" s="46" t="n">
        <v>43517</v>
      </c>
      <c r="F2526" s="246" t="n">
        <v>5198</v>
      </c>
      <c r="G2526" s="246" t="n">
        <v>8593</v>
      </c>
      <c r="H2526" s="246" t="n">
        <v>7477</v>
      </c>
      <c r="I2526" s="246" t="n">
        <v>9</v>
      </c>
      <c r="J2526" s="47">
        <f>+(((G2526-F2526)-(H2526-F2526))/(H2526-F2526))*100</f>
        <v/>
      </c>
      <c r="K2526" s="51">
        <f>AVERAGE(J2526:J2527)</f>
        <v/>
      </c>
      <c r="L2526" s="51">
        <f>_xlfn.STDEV.S(J2526,J2527)</f>
        <v/>
      </c>
      <c r="M2526" s="50" t="n">
        <v>2</v>
      </c>
      <c r="O2526" s="295">
        <f>+(H2526-F2526)/10</f>
        <v/>
      </c>
      <c r="P2526" s="26" t="inlineStr">
        <is>
          <t>FALSO</t>
        </is>
      </c>
      <c r="Q2526" s="26" t="inlineStr">
        <is>
          <t>FALSO</t>
        </is>
      </c>
      <c r="R2526" s="149" t="inlineStr">
        <is>
          <t>Esperado</t>
        </is>
      </c>
      <c r="S2526" s="149" t="inlineStr">
        <is>
          <t>Esperado</t>
        </is>
      </c>
      <c r="T2526" s="149" t="inlineStr">
        <is>
          <t>Se descarta</t>
        </is>
      </c>
      <c r="U2526" s="149" t="n"/>
    </row>
    <row r="2527" ht="15.75" customHeight="1" s="412">
      <c r="A2527" s="5" t="n">
        <v>610</v>
      </c>
      <c r="B2527" s="252" t="n">
        <v>260</v>
      </c>
      <c r="C2527" s="246" t="n">
        <v>414</v>
      </c>
      <c r="D2527" s="246" t="n">
        <v>2</v>
      </c>
      <c r="E2527" s="46" t="n">
        <v>43517</v>
      </c>
      <c r="F2527" s="246" t="n">
        <v>5247</v>
      </c>
      <c r="G2527" s="246" t="n">
        <v>8704</v>
      </c>
      <c r="H2527" s="246" t="n">
        <v>7529</v>
      </c>
      <c r="I2527" s="246" t="n"/>
      <c r="J2527" s="47">
        <f>+(((G2527-F2527)-(H2527-F2527))/(H2527-F2527))*100</f>
        <v/>
      </c>
      <c r="K2527" s="50" t="n"/>
      <c r="L2527" s="50" t="n"/>
      <c r="M2527" s="50" t="n"/>
      <c r="O2527" s="295">
        <f>+(H2527-F2527)/10</f>
        <v/>
      </c>
      <c r="P2527" s="26" t="inlineStr">
        <is>
          <t>FALSO</t>
        </is>
      </c>
      <c r="Q2527" s="26" t="inlineStr">
        <is>
          <t>FALSO</t>
        </is>
      </c>
      <c r="R2527" s="149" t="inlineStr">
        <is>
          <t>Esperado</t>
        </is>
      </c>
      <c r="S2527" s="149" t="inlineStr">
        <is>
          <t>No esperado</t>
        </is>
      </c>
      <c r="T2527" s="149" t="inlineStr">
        <is>
          <t>Se descarta</t>
        </is>
      </c>
      <c r="U2527" s="149" t="n"/>
    </row>
    <row r="2528" ht="15.75" customHeight="1" s="412">
      <c r="A2528" s="5" t="n">
        <v>1263</v>
      </c>
      <c r="B2528" s="252" t="n">
        <v>217</v>
      </c>
      <c r="C2528" s="246" t="n">
        <v>414</v>
      </c>
      <c r="D2528" s="246" t="n">
        <v>4</v>
      </c>
      <c r="E2528" s="46" t="n">
        <v>43524</v>
      </c>
      <c r="F2528" s="246" t="n">
        <v>5263</v>
      </c>
      <c r="G2528" s="246" t="n">
        <v>8065</v>
      </c>
      <c r="H2528" s="246" t="n">
        <v>7468</v>
      </c>
      <c r="I2528" s="246" t="n">
        <v>10</v>
      </c>
      <c r="J2528" s="47">
        <f>+(((G2528-F2528)-(H2528-F2528))/(H2528-F2528))*100</f>
        <v/>
      </c>
      <c r="K2528" s="51">
        <f>AVERAGE(J2528:J2529)</f>
        <v/>
      </c>
      <c r="L2528" s="51">
        <f>_xlfn.STDEV.S(J2528,J2529)</f>
        <v/>
      </c>
      <c r="M2528" s="50" t="n"/>
      <c r="O2528" s="295">
        <f>+(H2528-F2528)/10</f>
        <v/>
      </c>
      <c r="P2528" s="26" t="inlineStr">
        <is>
          <t>FALSO</t>
        </is>
      </c>
      <c r="Q2528" s="26" t="inlineStr">
        <is>
          <t>FALSO</t>
        </is>
      </c>
      <c r="R2528" s="149" t="inlineStr">
        <is>
          <t>No esperado</t>
        </is>
      </c>
      <c r="S2528" s="149" t="inlineStr">
        <is>
          <t>Esperado</t>
        </is>
      </c>
      <c r="T2528" s="149" t="inlineStr">
        <is>
          <t>Se descarta</t>
        </is>
      </c>
      <c r="U2528" s="149" t="n"/>
    </row>
    <row r="2529" ht="15.75" customHeight="1" s="412">
      <c r="A2529" s="5" t="n">
        <v>1264</v>
      </c>
      <c r="B2529" s="252" t="n">
        <v>218</v>
      </c>
      <c r="C2529" s="246" t="n">
        <v>414</v>
      </c>
      <c r="D2529" s="246" t="n">
        <v>4</v>
      </c>
      <c r="E2529" s="46" t="n">
        <v>43524</v>
      </c>
      <c r="F2529" s="246" t="n">
        <v>5280</v>
      </c>
      <c r="G2529" s="246" t="n">
        <v>8169</v>
      </c>
      <c r="H2529" s="246" t="n">
        <v>7556</v>
      </c>
      <c r="I2529" s="246" t="n"/>
      <c r="J2529" s="47">
        <f>+(((G2529-F2529)-(H2529-F2529))/(H2529-F2529))*100</f>
        <v/>
      </c>
      <c r="K2529" s="51" t="n"/>
      <c r="L2529" s="51" t="n"/>
      <c r="M2529" s="50" t="n"/>
      <c r="O2529" s="295">
        <f>+(H2529-F2529)/10</f>
        <v/>
      </c>
      <c r="P2529" s="26" t="inlineStr">
        <is>
          <t>FALSO</t>
        </is>
      </c>
      <c r="Q2529" s="26" t="inlineStr">
        <is>
          <t>FALSO</t>
        </is>
      </c>
      <c r="R2529" s="149" t="inlineStr">
        <is>
          <t>Esperado</t>
        </is>
      </c>
      <c r="S2529" s="149" t="inlineStr">
        <is>
          <t>Esperado</t>
        </is>
      </c>
      <c r="T2529" s="149" t="inlineStr">
        <is>
          <t>Se descarta</t>
        </is>
      </c>
      <c r="U2529" s="149" t="n"/>
    </row>
    <row r="2530" ht="15.75" customHeight="1" s="412">
      <c r="A2530" s="5" t="n">
        <v>1913</v>
      </c>
      <c r="B2530" s="252" t="n">
        <v>217</v>
      </c>
      <c r="C2530" s="246" t="n">
        <v>414</v>
      </c>
      <c r="D2530" s="246" t="n">
        <v>6</v>
      </c>
      <c r="E2530" s="46" t="n">
        <v>43535</v>
      </c>
      <c r="F2530" s="246" t="n">
        <v>5263</v>
      </c>
      <c r="G2530" s="246" t="n">
        <v>9130</v>
      </c>
      <c r="H2530" s="246" t="n">
        <v>7827</v>
      </c>
      <c r="I2530" s="246" t="n">
        <v>8</v>
      </c>
      <c r="J2530" s="47">
        <f>+(((G2530-F2530)-(H2530-F2530))/(H2530-F2530))*100</f>
        <v/>
      </c>
      <c r="K2530" s="51">
        <f>AVERAGE(J2530:J2531)</f>
        <v/>
      </c>
      <c r="L2530" s="51">
        <f>_xlfn.STDEV.S(J2530,J2531)</f>
        <v/>
      </c>
      <c r="M2530" s="50" t="n"/>
      <c r="O2530" s="295">
        <f>+(H2530-F2530)/10</f>
        <v/>
      </c>
      <c r="P2530" s="26" t="inlineStr">
        <is>
          <t>FALSO</t>
        </is>
      </c>
      <c r="Q2530" s="26" t="inlineStr">
        <is>
          <t>FALSO</t>
        </is>
      </c>
      <c r="R2530" s="149" t="inlineStr">
        <is>
          <t>Esperado</t>
        </is>
      </c>
      <c r="S2530" s="149" t="inlineStr">
        <is>
          <t>No esperado</t>
        </is>
      </c>
      <c r="T2530" s="149" t="inlineStr">
        <is>
          <t>Se descarta</t>
        </is>
      </c>
      <c r="U2530" s="149" t="n"/>
    </row>
    <row r="2531" ht="15.75" customHeight="1" s="412">
      <c r="A2531" s="5" t="n">
        <v>1914</v>
      </c>
      <c r="B2531" s="252" t="n">
        <v>218</v>
      </c>
      <c r="C2531" s="246" t="n">
        <v>414</v>
      </c>
      <c r="D2531" s="246" t="n">
        <v>6</v>
      </c>
      <c r="E2531" s="46" t="n">
        <v>43535</v>
      </c>
      <c r="F2531" s="246" t="n">
        <v>5280</v>
      </c>
      <c r="G2531" s="246" t="n">
        <v>9466</v>
      </c>
      <c r="H2531" s="246" t="n">
        <v>8041</v>
      </c>
      <c r="I2531" s="246" t="n"/>
      <c r="J2531" s="47">
        <f>+(((G2531-F2531)-(H2531-F2531))/(H2531-F2531))*100</f>
        <v/>
      </c>
      <c r="K2531" s="50" t="n"/>
      <c r="L2531" s="50" t="n"/>
      <c r="M2531" s="50" t="n"/>
      <c r="O2531" s="295">
        <f>+(H2531-F2531)/10</f>
        <v/>
      </c>
      <c r="P2531" s="26" t="inlineStr">
        <is>
          <t>FALSO</t>
        </is>
      </c>
      <c r="Q2531" s="26" t="inlineStr">
        <is>
          <t>FALSO</t>
        </is>
      </c>
      <c r="R2531" s="149" t="inlineStr">
        <is>
          <t>Esperado</t>
        </is>
      </c>
      <c r="S2531" s="149" t="inlineStr">
        <is>
          <t>Esperado</t>
        </is>
      </c>
      <c r="T2531" s="149" t="inlineStr">
        <is>
          <t>Se descarta</t>
        </is>
      </c>
      <c r="U2531" s="149" t="n"/>
    </row>
    <row r="2532" ht="15.75" customHeight="1" s="412">
      <c r="A2532" s="15" t="n">
        <v>2371</v>
      </c>
      <c r="B2532" s="16" t="n">
        <v>141</v>
      </c>
      <c r="C2532" s="52" t="n">
        <v>414</v>
      </c>
      <c r="D2532" s="52" t="n">
        <v>8</v>
      </c>
      <c r="E2532" s="53" t="n">
        <v>43550</v>
      </c>
      <c r="F2532" s="54" t="n">
        <v>5187</v>
      </c>
      <c r="G2532" s="52" t="n">
        <v>8094</v>
      </c>
      <c r="H2532" s="52" t="n">
        <v>7416</v>
      </c>
      <c r="I2532" s="246" t="n"/>
      <c r="J2532" s="47">
        <f>+(((G2532-F2532)-(H2532-F2532))/(H2532-F2532))*100</f>
        <v/>
      </c>
      <c r="K2532" s="51">
        <f>AVERAGE(J2532:J2533)</f>
        <v/>
      </c>
      <c r="L2532" s="51">
        <f>_xlfn.STDEV.S(J2532,J2533)</f>
        <v/>
      </c>
      <c r="M2532" s="50" t="n"/>
      <c r="O2532" s="295">
        <f>+(H2532-F2532)/10</f>
        <v/>
      </c>
      <c r="P2532" s="26" t="inlineStr">
        <is>
          <t>FALSO</t>
        </is>
      </c>
      <c r="Q2532" s="26" t="inlineStr">
        <is>
          <t>FALSO</t>
        </is>
      </c>
      <c r="R2532" s="149" t="inlineStr">
        <is>
          <t>No esperado</t>
        </is>
      </c>
      <c r="S2532" s="149" t="inlineStr">
        <is>
          <t>Esperado</t>
        </is>
      </c>
      <c r="T2532" s="149" t="inlineStr">
        <is>
          <t>Se descarta</t>
        </is>
      </c>
      <c r="U2532" s="149" t="n"/>
    </row>
    <row r="2533" ht="15.75" customHeight="1" s="412">
      <c r="A2533" s="15" t="n">
        <v>2372</v>
      </c>
      <c r="B2533" s="16" t="n">
        <v>142</v>
      </c>
      <c r="C2533" s="52" t="n">
        <v>414</v>
      </c>
      <c r="D2533" s="52" t="n">
        <v>8</v>
      </c>
      <c r="E2533" s="53" t="n">
        <v>43550</v>
      </c>
      <c r="F2533" s="54" t="n">
        <v>5229</v>
      </c>
      <c r="G2533" s="52" t="n">
        <v>8228</v>
      </c>
      <c r="H2533" s="52" t="n">
        <v>7535</v>
      </c>
      <c r="I2533" s="246" t="n"/>
      <c r="J2533" s="47">
        <f>+(((G2533-F2533)-(H2533-F2533))/(H2533-F2533))*100</f>
        <v/>
      </c>
      <c r="K2533" s="50" t="n"/>
      <c r="L2533" s="50" t="n"/>
      <c r="M2533" s="50" t="n"/>
      <c r="O2533" s="295">
        <f>+(H2533-F2533)/10</f>
        <v/>
      </c>
      <c r="P2533" s="26" t="inlineStr">
        <is>
          <t>FALSO</t>
        </is>
      </c>
      <c r="Q2533" s="26" t="inlineStr">
        <is>
          <t>FALSO</t>
        </is>
      </c>
      <c r="R2533" s="149" t="inlineStr">
        <is>
          <t>Esperado</t>
        </is>
      </c>
      <c r="S2533" s="149" t="inlineStr">
        <is>
          <t>Esperado</t>
        </is>
      </c>
      <c r="T2533" s="149" t="inlineStr">
        <is>
          <t>Se descarta</t>
        </is>
      </c>
      <c r="U2533" s="149" t="n"/>
    </row>
    <row r="2534" ht="15.75" customHeight="1" s="412">
      <c r="A2534" s="15" t="n">
        <v>2801</v>
      </c>
      <c r="B2534" s="16" t="n">
        <v>173</v>
      </c>
      <c r="C2534" s="52" t="n">
        <v>414</v>
      </c>
      <c r="D2534" s="52" t="n">
        <v>10</v>
      </c>
      <c r="E2534" s="53" t="n">
        <v>43564</v>
      </c>
      <c r="F2534" s="54" t="n">
        <v>5227</v>
      </c>
      <c r="G2534" s="52" t="n">
        <v>8324</v>
      </c>
      <c r="H2534" s="52" t="n">
        <v>7790</v>
      </c>
      <c r="I2534" s="52" t="n"/>
      <c r="J2534" s="47">
        <f>+(((G2534-F2534)-(H2534-F2534))/(H2534-F2534))*100</f>
        <v/>
      </c>
      <c r="K2534" s="51">
        <f>AVERAGE(J2534:J2535)</f>
        <v/>
      </c>
      <c r="L2534" s="51">
        <f>_xlfn.STDEV.S(J2534,J2535)</f>
        <v/>
      </c>
      <c r="M2534" s="50" t="n"/>
      <c r="O2534" s="295">
        <f>+(H2534-F2534)/10</f>
        <v/>
      </c>
      <c r="P2534" s="26" t="inlineStr">
        <is>
          <t>FALSO</t>
        </is>
      </c>
      <c r="Q2534" s="26" t="inlineStr">
        <is>
          <t>FALSO</t>
        </is>
      </c>
      <c r="R2534" s="149" t="inlineStr">
        <is>
          <t>Esperado</t>
        </is>
      </c>
      <c r="S2534" s="149" t="inlineStr">
        <is>
          <t>Esperado</t>
        </is>
      </c>
      <c r="T2534" s="149" t="inlineStr">
        <is>
          <t>Se descarta</t>
        </is>
      </c>
      <c r="U2534" s="149" t="n"/>
    </row>
    <row r="2535" ht="15.75" customHeight="1" s="412">
      <c r="A2535" s="15" t="n">
        <v>2802</v>
      </c>
      <c r="B2535" s="16" t="n">
        <v>174</v>
      </c>
      <c r="C2535" s="52" t="n">
        <v>414</v>
      </c>
      <c r="D2535" s="52" t="n">
        <v>10</v>
      </c>
      <c r="E2535" s="53" t="n">
        <v>43564</v>
      </c>
      <c r="F2535" s="54" t="n">
        <v>5182</v>
      </c>
      <c r="G2535" s="52" t="n">
        <v>8332</v>
      </c>
      <c r="H2535" s="52" t="n">
        <v>7785</v>
      </c>
      <c r="I2535" s="52" t="n"/>
      <c r="J2535" s="47">
        <f>+(((G2535-F2535)-(H2535-F2535))/(H2535-F2535))*100</f>
        <v/>
      </c>
      <c r="K2535" s="50" t="n"/>
      <c r="L2535" s="50" t="n"/>
      <c r="M2535" s="50" t="n"/>
      <c r="O2535" s="295">
        <f>+(H2535-F2535)/10</f>
        <v/>
      </c>
      <c r="P2535" s="26" t="inlineStr">
        <is>
          <t>FALSO</t>
        </is>
      </c>
      <c r="Q2535" s="26" t="inlineStr">
        <is>
          <t>FALSO</t>
        </is>
      </c>
      <c r="R2535" s="149" t="inlineStr">
        <is>
          <t>Esperado</t>
        </is>
      </c>
      <c r="S2535" s="149" t="inlineStr">
        <is>
          <t>Esperado</t>
        </is>
      </c>
      <c r="T2535" s="149" t="inlineStr">
        <is>
          <t>Se descarta</t>
        </is>
      </c>
      <c r="U2535" s="149" t="n"/>
    </row>
    <row r="2536" ht="15.75" customHeight="1" s="412">
      <c r="A2536" s="15" t="n">
        <v>3621</v>
      </c>
      <c r="B2536" s="16" t="n">
        <v>43</v>
      </c>
      <c r="C2536" s="52" t="n">
        <v>414</v>
      </c>
      <c r="D2536" s="52" t="n">
        <v>14</v>
      </c>
      <c r="E2536" s="53" t="n">
        <v>43591</v>
      </c>
      <c r="F2536" s="52" t="n">
        <v>5211</v>
      </c>
      <c r="G2536" s="54" t="n">
        <v>8210</v>
      </c>
      <c r="H2536" s="52" t="n">
        <v>7756</v>
      </c>
      <c r="I2536" s="52" t="n"/>
      <c r="J2536" s="47">
        <f>+(((G2536-F2536)-(H2536-F2536))/(H2536-F2536))*100</f>
        <v/>
      </c>
      <c r="K2536" s="51">
        <f>AVERAGE(J2536:J2537)</f>
        <v/>
      </c>
      <c r="L2536" s="51">
        <f>_xlfn.STDEV.S(J2536,J2537)</f>
        <v/>
      </c>
      <c r="M2536" s="50">
        <f>(K2534-K2536)/27</f>
        <v/>
      </c>
      <c r="N2536" s="295">
        <f>(K2532-K2536)/41</f>
        <v/>
      </c>
      <c r="O2536" s="295">
        <f>+(H2536-F2536)/10</f>
        <v/>
      </c>
      <c r="P2536" s="26" t="inlineStr">
        <is>
          <t>FALSO</t>
        </is>
      </c>
      <c r="Q2536" s="26" t="inlineStr">
        <is>
          <t>FALSO</t>
        </is>
      </c>
      <c r="R2536" s="149" t="inlineStr">
        <is>
          <t>No esperado</t>
        </is>
      </c>
      <c r="S2536" s="149" t="inlineStr">
        <is>
          <t>Esperado</t>
        </is>
      </c>
      <c r="T2536" s="149" t="inlineStr">
        <is>
          <t>Se descarta</t>
        </is>
      </c>
      <c r="U2536" s="149" t="n"/>
    </row>
    <row r="2537" ht="15.75" customHeight="1" s="412">
      <c r="A2537" s="15" t="n">
        <v>3622</v>
      </c>
      <c r="B2537" s="16" t="n">
        <v>44</v>
      </c>
      <c r="C2537" s="52" t="n">
        <v>414</v>
      </c>
      <c r="D2537" s="52" t="n">
        <v>14</v>
      </c>
      <c r="E2537" s="53" t="n">
        <v>43591</v>
      </c>
      <c r="F2537" s="52" t="n">
        <v>5218</v>
      </c>
      <c r="G2537" s="54" t="n">
        <v>8228</v>
      </c>
      <c r="H2537" s="52" t="n">
        <v>7771</v>
      </c>
      <c r="I2537" s="52" t="n"/>
      <c r="J2537" s="47">
        <f>+(((G2537-F2537)-(H2537-F2537))/(H2537-F2537))*100</f>
        <v/>
      </c>
      <c r="K2537" s="50" t="n"/>
      <c r="L2537" s="50" t="n"/>
      <c r="M2537" s="50" t="n"/>
      <c r="O2537" s="295">
        <f>+(H2537-F2537)/10</f>
        <v/>
      </c>
      <c r="P2537" s="26" t="inlineStr">
        <is>
          <t>FALSO</t>
        </is>
      </c>
      <c r="Q2537" s="26" t="inlineStr">
        <is>
          <t>FALSO</t>
        </is>
      </c>
      <c r="R2537" s="149" t="inlineStr">
        <is>
          <t>Esperado</t>
        </is>
      </c>
      <c r="S2537" s="149" t="inlineStr">
        <is>
          <t>Esperado</t>
        </is>
      </c>
      <c r="T2537" s="149" t="inlineStr">
        <is>
          <t>Se descarta</t>
        </is>
      </c>
      <c r="U2537" s="149" t="n"/>
    </row>
    <row r="2538" ht="15.75" customHeight="1" s="412">
      <c r="A2538" s="5" t="n">
        <v>611</v>
      </c>
      <c r="B2538" s="252" t="n">
        <v>261</v>
      </c>
      <c r="C2538" s="201" t="n">
        <v>415</v>
      </c>
      <c r="D2538" s="201" t="n">
        <v>2</v>
      </c>
      <c r="E2538" s="8" t="n">
        <v>43517</v>
      </c>
      <c r="F2538" s="201" t="n">
        <v>5229</v>
      </c>
      <c r="G2538" s="201" t="n">
        <v>8440</v>
      </c>
      <c r="H2538" s="201" t="n">
        <v>7186</v>
      </c>
      <c r="I2538" s="201" t="n">
        <v>10</v>
      </c>
      <c r="J2538" s="9">
        <f>+(((G2538-F2538)-(H2538-F2538))/(H2538-F2538))*100</f>
        <v/>
      </c>
      <c r="K2538" s="33">
        <f>AVERAGE(J2538:J2539)</f>
        <v/>
      </c>
      <c r="L2538" s="33">
        <f>_xlfn.STDEV.S(J2538,J2539)</f>
        <v/>
      </c>
      <c r="M2538" s="13" t="n">
        <v>2</v>
      </c>
      <c r="O2538" s="295">
        <f>+(H2538-F2538)/10</f>
        <v/>
      </c>
      <c r="P2538" s="26" t="inlineStr">
        <is>
          <t>FALSO</t>
        </is>
      </c>
      <c r="Q2538" s="26" t="inlineStr">
        <is>
          <t>FALSO</t>
        </is>
      </c>
      <c r="R2538" s="149" t="inlineStr">
        <is>
          <t>Esperado</t>
        </is>
      </c>
      <c r="S2538" s="149" t="inlineStr">
        <is>
          <t>Esperado</t>
        </is>
      </c>
      <c r="T2538" s="149" t="inlineStr">
        <is>
          <t>Se descarta</t>
        </is>
      </c>
      <c r="U2538" s="149" t="n"/>
    </row>
    <row r="2539" ht="15.75" customHeight="1" s="412">
      <c r="A2539" s="5" t="n">
        <v>612</v>
      </c>
      <c r="B2539" s="252" t="n">
        <v>262</v>
      </c>
      <c r="C2539" s="201" t="n">
        <v>415</v>
      </c>
      <c r="D2539" s="201" t="n">
        <v>2</v>
      </c>
      <c r="E2539" s="8" t="n">
        <v>43517</v>
      </c>
      <c r="F2539" s="201" t="n">
        <v>5194</v>
      </c>
      <c r="G2539" s="201" t="n">
        <v>8643</v>
      </c>
      <c r="H2539" s="201" t="n">
        <v>7320</v>
      </c>
      <c r="I2539" s="201" t="n"/>
      <c r="J2539" s="9">
        <f>+(((G2539-F2539)-(H2539-F2539))/(H2539-F2539))*100</f>
        <v/>
      </c>
      <c r="K2539" s="33" t="n"/>
      <c r="L2539" s="33" t="n"/>
      <c r="M2539" s="13" t="n"/>
      <c r="O2539" s="295">
        <f>+(H2539-F2539)/10</f>
        <v/>
      </c>
      <c r="P2539" s="26" t="inlineStr">
        <is>
          <t>FALSO</t>
        </is>
      </c>
      <c r="Q2539" s="26" t="inlineStr">
        <is>
          <t>FALSO</t>
        </is>
      </c>
      <c r="R2539" s="149" t="inlineStr">
        <is>
          <t>Esperado</t>
        </is>
      </c>
      <c r="S2539" s="149" t="inlineStr">
        <is>
          <t>Esperado</t>
        </is>
      </c>
      <c r="T2539" s="149" t="inlineStr">
        <is>
          <t>Se descarta</t>
        </is>
      </c>
      <c r="U2539" s="149" t="n"/>
    </row>
    <row r="2540" ht="15.75" customHeight="1" s="412">
      <c r="A2540" s="5" t="n">
        <v>1265</v>
      </c>
      <c r="B2540" s="252" t="n">
        <v>219</v>
      </c>
      <c r="C2540" s="201" t="n">
        <v>415</v>
      </c>
      <c r="D2540" s="201" t="n">
        <v>4</v>
      </c>
      <c r="E2540" s="8" t="n">
        <v>43524</v>
      </c>
      <c r="F2540" s="201" t="n">
        <v>5215</v>
      </c>
      <c r="G2540" s="201" t="n">
        <v>8262</v>
      </c>
      <c r="H2540" s="201" t="n">
        <v>7526</v>
      </c>
      <c r="I2540" s="201" t="n">
        <v>8</v>
      </c>
      <c r="J2540" s="9">
        <f>+(((G2540-F2540)-(H2540-F2540))/(H2540-F2540))*100</f>
        <v/>
      </c>
      <c r="K2540" s="33">
        <f>AVERAGE(J2540:J2541)</f>
        <v/>
      </c>
      <c r="L2540" s="33">
        <f>_xlfn.STDEV.S(J2540,J2541)</f>
        <v/>
      </c>
      <c r="M2540" s="13" t="n"/>
      <c r="O2540" s="295">
        <f>+(H2540-F2540)/10</f>
        <v/>
      </c>
      <c r="P2540" s="26" t="inlineStr">
        <is>
          <t>FALSO</t>
        </is>
      </c>
      <c r="Q2540" s="26" t="inlineStr">
        <is>
          <t>FALSO</t>
        </is>
      </c>
      <c r="R2540" s="149" t="inlineStr">
        <is>
          <t>Esperado</t>
        </is>
      </c>
      <c r="S2540" s="149" t="inlineStr">
        <is>
          <t>Esperado</t>
        </is>
      </c>
      <c r="T2540" s="149" t="inlineStr">
        <is>
          <t>Se descarta</t>
        </is>
      </c>
      <c r="U2540" s="149" t="n"/>
    </row>
    <row r="2541" ht="15.75" customHeight="1" s="412">
      <c r="A2541" s="5" t="n">
        <v>1266</v>
      </c>
      <c r="B2541" s="252" t="n">
        <v>220</v>
      </c>
      <c r="C2541" s="201" t="n">
        <v>415</v>
      </c>
      <c r="D2541" s="201" t="n">
        <v>4</v>
      </c>
      <c r="E2541" s="8" t="n">
        <v>43524</v>
      </c>
      <c r="F2541" s="201" t="n">
        <v>5178</v>
      </c>
      <c r="G2541" s="201" t="n">
        <v>8012</v>
      </c>
      <c r="H2541" s="201" t="n">
        <v>7332</v>
      </c>
      <c r="I2541" s="201" t="n"/>
      <c r="J2541" s="9">
        <f>+(((G2541-F2541)-(H2541-F2541))/(H2541-F2541))*100</f>
        <v/>
      </c>
      <c r="K2541" s="13" t="n"/>
      <c r="L2541" s="13" t="n"/>
      <c r="M2541" s="13" t="n"/>
      <c r="O2541" s="295">
        <f>+(H2541-F2541)/10</f>
        <v/>
      </c>
      <c r="P2541" s="26" t="inlineStr">
        <is>
          <t>FALSO</t>
        </is>
      </c>
      <c r="Q2541" s="26" t="inlineStr">
        <is>
          <t>FALSO</t>
        </is>
      </c>
      <c r="R2541" s="149" t="inlineStr">
        <is>
          <t>No esperado</t>
        </is>
      </c>
      <c r="S2541" s="149" t="inlineStr">
        <is>
          <t>Esperado</t>
        </is>
      </c>
      <c r="T2541" s="149" t="inlineStr">
        <is>
          <t>Se descarta</t>
        </is>
      </c>
      <c r="U2541" s="149" t="n"/>
    </row>
    <row r="2542" ht="15.75" customHeight="1" s="412">
      <c r="A2542" s="5" t="n">
        <v>1915</v>
      </c>
      <c r="B2542" s="252" t="n">
        <v>219</v>
      </c>
      <c r="C2542" s="201" t="n">
        <v>415</v>
      </c>
      <c r="D2542" s="201" t="n">
        <v>6</v>
      </c>
      <c r="E2542" s="8" t="n">
        <v>43535</v>
      </c>
      <c r="F2542" s="201" t="n">
        <v>5215</v>
      </c>
      <c r="G2542" s="201" t="n">
        <v>8325</v>
      </c>
      <c r="H2542" s="201" t="n">
        <v>7556</v>
      </c>
      <c r="I2542" s="201" t="n">
        <v>6</v>
      </c>
      <c r="J2542" s="9">
        <f>+(((G2542-F2542)-(H2542-F2542))/(H2542-F2542))*100</f>
        <v/>
      </c>
      <c r="K2542" s="33">
        <f>AVERAGE(J2542:J2543)</f>
        <v/>
      </c>
      <c r="L2542" s="33">
        <f>_xlfn.STDEV.S(J2542,J2543)</f>
        <v/>
      </c>
      <c r="M2542" s="13" t="n"/>
      <c r="O2542" s="295">
        <f>+(H2542-F2542)/10</f>
        <v/>
      </c>
      <c r="P2542" s="26" t="inlineStr">
        <is>
          <t>FALSO</t>
        </is>
      </c>
      <c r="Q2542" s="26" t="inlineStr">
        <is>
          <t>FALSO</t>
        </is>
      </c>
      <c r="R2542" s="149" t="inlineStr">
        <is>
          <t>Esperado</t>
        </is>
      </c>
      <c r="S2542" s="149" t="inlineStr">
        <is>
          <t>No esperado</t>
        </is>
      </c>
      <c r="T2542" s="149" t="inlineStr">
        <is>
          <t>Dato Válido</t>
        </is>
      </c>
      <c r="U2542" s="149" t="n"/>
    </row>
    <row r="2543" ht="15.75" customHeight="1" s="412">
      <c r="A2543" s="5" t="n">
        <v>1916</v>
      </c>
      <c r="B2543" s="252" t="n">
        <v>220</v>
      </c>
      <c r="C2543" s="201" t="n">
        <v>415</v>
      </c>
      <c r="D2543" s="201" t="n">
        <v>6</v>
      </c>
      <c r="E2543" s="8" t="n">
        <v>43535</v>
      </c>
      <c r="F2543" s="201" t="n">
        <v>5178</v>
      </c>
      <c r="G2543" s="201" t="n">
        <v>8484</v>
      </c>
      <c r="H2543" s="201" t="n">
        <v>7646</v>
      </c>
      <c r="I2543" s="201" t="n"/>
      <c r="J2543" s="9">
        <f>+(((G2543-F2543)-(H2543-F2543))/(H2543-F2543))*100</f>
        <v/>
      </c>
      <c r="K2543" s="33" t="n"/>
      <c r="L2543" s="33" t="n"/>
      <c r="M2543" s="13" t="n"/>
      <c r="O2543" s="295">
        <f>+(H2543-F2543)/10</f>
        <v/>
      </c>
      <c r="P2543" s="26" t="inlineStr">
        <is>
          <t>VERDADERO</t>
        </is>
      </c>
      <c r="Q2543" s="26" t="inlineStr">
        <is>
          <t>FALSO</t>
        </is>
      </c>
      <c r="R2543" s="149" t="inlineStr">
        <is>
          <t>Esperado</t>
        </is>
      </c>
      <c r="S2543" s="149" t="inlineStr">
        <is>
          <t>No esperado</t>
        </is>
      </c>
      <c r="T2543" s="149" t="inlineStr">
        <is>
          <t>Dato Válido</t>
        </is>
      </c>
      <c r="U2543" s="149" t="n"/>
    </row>
    <row r="2544" ht="15.75" customHeight="1" s="412">
      <c r="A2544" s="15" t="n">
        <v>2373</v>
      </c>
      <c r="B2544" s="16" t="n">
        <v>143</v>
      </c>
      <c r="C2544" s="17" t="n">
        <v>415</v>
      </c>
      <c r="D2544" s="17" t="n">
        <v>8</v>
      </c>
      <c r="E2544" s="18" t="n">
        <v>43550</v>
      </c>
      <c r="F2544" s="19" t="n">
        <v>5229</v>
      </c>
      <c r="G2544" s="17" t="n">
        <v>8205</v>
      </c>
      <c r="H2544" s="17" t="n">
        <v>7666</v>
      </c>
      <c r="I2544" s="201" t="n"/>
      <c r="J2544" s="9">
        <f>+(((G2544-F2544)-(H2544-F2544))/(H2544-F2544))*100</f>
        <v/>
      </c>
      <c r="K2544" s="33">
        <f>AVERAGE(J2544:J2545)</f>
        <v/>
      </c>
      <c r="L2544" s="33">
        <f>_xlfn.STDEV.S(J2544,J2545)</f>
        <v/>
      </c>
      <c r="M2544" s="13" t="n"/>
      <c r="O2544" s="295">
        <f>+(H2544-F2544)/10</f>
        <v/>
      </c>
      <c r="P2544" s="26" t="inlineStr">
        <is>
          <t>FALSO</t>
        </is>
      </c>
      <c r="Q2544" s="26" t="inlineStr">
        <is>
          <t>FALSO</t>
        </is>
      </c>
      <c r="R2544" s="149" t="inlineStr">
        <is>
          <t>No esperado</t>
        </is>
      </c>
      <c r="S2544" s="149" t="inlineStr">
        <is>
          <t>Esperado</t>
        </is>
      </c>
      <c r="T2544" s="149" t="inlineStr">
        <is>
          <t>Dato Válido</t>
        </is>
      </c>
      <c r="U2544" s="149" t="n"/>
    </row>
    <row r="2545" ht="15.75" customHeight="1" s="412">
      <c r="A2545" s="15" t="n">
        <v>2374</v>
      </c>
      <c r="B2545" s="16" t="n">
        <v>144</v>
      </c>
      <c r="C2545" s="17" t="n">
        <v>415</v>
      </c>
      <c r="D2545" s="17" t="n">
        <v>8</v>
      </c>
      <c r="E2545" s="18" t="n">
        <v>43550</v>
      </c>
      <c r="F2545" s="19" t="n">
        <v>5238</v>
      </c>
      <c r="G2545" s="17" t="n">
        <v>8165</v>
      </c>
      <c r="H2545" s="17" t="n">
        <v>7629</v>
      </c>
      <c r="I2545" s="201" t="n"/>
      <c r="J2545" s="9">
        <f>+(((G2545-F2545)-(H2545-F2545))/(H2545-F2545))*100</f>
        <v/>
      </c>
      <c r="K2545" s="13" t="n"/>
      <c r="L2545" s="13" t="n"/>
      <c r="M2545" s="13" t="n"/>
      <c r="O2545" s="295">
        <f>+(H2545-F2545)/10</f>
        <v/>
      </c>
      <c r="P2545" s="26" t="inlineStr">
        <is>
          <t>FALSO</t>
        </is>
      </c>
      <c r="Q2545" s="26" t="inlineStr">
        <is>
          <t>FALSO</t>
        </is>
      </c>
      <c r="R2545" s="149" t="inlineStr">
        <is>
          <t>No esperado</t>
        </is>
      </c>
      <c r="S2545" s="149" t="inlineStr">
        <is>
          <t>Esperado</t>
        </is>
      </c>
      <c r="T2545" s="149" t="inlineStr">
        <is>
          <t>Dato Válido</t>
        </is>
      </c>
      <c r="U2545" s="149" t="n"/>
    </row>
    <row r="2546" ht="15.75" customHeight="1" s="412">
      <c r="A2546" s="15" t="n">
        <v>2803</v>
      </c>
      <c r="B2546" s="16" t="n">
        <v>175</v>
      </c>
      <c r="C2546" s="17" t="n">
        <v>415</v>
      </c>
      <c r="D2546" s="17" t="n">
        <v>10</v>
      </c>
      <c r="E2546" s="18" t="n">
        <v>43564</v>
      </c>
      <c r="F2546" s="19" t="n">
        <v>5280</v>
      </c>
      <c r="G2546" s="17" t="n">
        <v>7864</v>
      </c>
      <c r="H2546" s="17" t="n">
        <v>7565</v>
      </c>
      <c r="I2546" s="17" t="n"/>
      <c r="J2546" s="9">
        <f>+(((G2546-F2546)-(H2546-F2546))/(H2546-F2546))*100</f>
        <v/>
      </c>
      <c r="K2546" s="33">
        <f>AVERAGE(J2546:J2547)</f>
        <v/>
      </c>
      <c r="L2546" s="33">
        <f>_xlfn.STDEV.S(J2546,J2547)</f>
        <v/>
      </c>
      <c r="M2546" s="13" t="n"/>
      <c r="O2546" s="295">
        <f>+(H2546-F2546)/10</f>
        <v/>
      </c>
      <c r="P2546" s="26" t="inlineStr">
        <is>
          <t>FALSO</t>
        </is>
      </c>
      <c r="Q2546" s="26" t="inlineStr">
        <is>
          <t>VERDADERO</t>
        </is>
      </c>
      <c r="R2546" s="149" t="inlineStr">
        <is>
          <t>No esperado</t>
        </is>
      </c>
      <c r="S2546" s="149" t="inlineStr">
        <is>
          <t>Esperado</t>
        </is>
      </c>
      <c r="T2546" s="149" t="inlineStr">
        <is>
          <t>Dato Válido</t>
        </is>
      </c>
      <c r="U2546" s="149" t="n"/>
    </row>
    <row r="2547" ht="15.75" customHeight="1" s="412">
      <c r="A2547" s="15" t="n">
        <v>2804</v>
      </c>
      <c r="B2547" s="16" t="n">
        <v>176</v>
      </c>
      <c r="C2547" s="17" t="n">
        <v>415</v>
      </c>
      <c r="D2547" s="17" t="n">
        <v>10</v>
      </c>
      <c r="E2547" s="18" t="n">
        <v>43564</v>
      </c>
      <c r="F2547" s="19" t="n">
        <v>5193</v>
      </c>
      <c r="G2547" s="17" t="n">
        <v>8746</v>
      </c>
      <c r="H2547" s="17" t="n">
        <v>7803</v>
      </c>
      <c r="I2547" s="17" t="n"/>
      <c r="J2547" s="9" t="n"/>
      <c r="K2547" s="13" t="n"/>
      <c r="L2547" s="13" t="n"/>
      <c r="M2547" s="13" t="n"/>
      <c r="O2547" s="295">
        <f>+(H2547-F2547)/10</f>
        <v/>
      </c>
      <c r="P2547" s="26" t="inlineStr">
        <is>
          <t>FALSO</t>
        </is>
      </c>
      <c r="Q2547" s="26" t="inlineStr">
        <is>
          <t>FALSO</t>
        </is>
      </c>
      <c r="R2547" s="149" t="inlineStr">
        <is>
          <t>Esperado</t>
        </is>
      </c>
      <c r="S2547" s="149" t="inlineStr">
        <is>
          <t>Esperado</t>
        </is>
      </c>
      <c r="T2547" s="149" t="inlineStr">
        <is>
          <t>Dato Válido</t>
        </is>
      </c>
      <c r="U2547" s="149" t="n"/>
    </row>
    <row r="2548" ht="15.75" customHeight="1" s="412">
      <c r="A2548" s="15" t="n">
        <v>3623</v>
      </c>
      <c r="B2548" s="16" t="n">
        <v>45</v>
      </c>
      <c r="C2548" s="17" t="n">
        <v>415</v>
      </c>
      <c r="D2548" s="17" t="n">
        <v>14</v>
      </c>
      <c r="E2548" s="18" t="n">
        <v>43591</v>
      </c>
      <c r="F2548" s="17" t="n">
        <v>5211</v>
      </c>
      <c r="G2548" s="19" t="n">
        <v>8010</v>
      </c>
      <c r="H2548" s="17" t="n">
        <v>7612</v>
      </c>
      <c r="I2548" s="17" t="n"/>
      <c r="J2548" s="9">
        <f>+(((G2548-F2548)-(H2548-F2548))/(H2548-F2548))*100</f>
        <v/>
      </c>
      <c r="K2548" s="33">
        <f>AVERAGE(J2548:J2549)</f>
        <v/>
      </c>
      <c r="L2548" s="33">
        <f>_xlfn.STDEV.S(J2548,J2549)</f>
        <v/>
      </c>
      <c r="M2548" s="13">
        <f>(K2546-K2548)/14</f>
        <v/>
      </c>
      <c r="N2548" s="295">
        <f>(K2542-K2548)/56</f>
        <v/>
      </c>
      <c r="O2548" s="295">
        <f>+(H2548-F2548)/10</f>
        <v/>
      </c>
      <c r="P2548" s="26" t="inlineStr">
        <is>
          <t>FALSO</t>
        </is>
      </c>
      <c r="Q2548" s="26" t="inlineStr">
        <is>
          <t>FALSO</t>
        </is>
      </c>
      <c r="R2548" s="149" t="inlineStr">
        <is>
          <t>No esperado</t>
        </is>
      </c>
      <c r="S2548" s="149" t="inlineStr">
        <is>
          <t>Esperado</t>
        </is>
      </c>
      <c r="T2548" s="149" t="inlineStr">
        <is>
          <t>Dato Válido</t>
        </is>
      </c>
      <c r="U2548" s="149" t="n"/>
    </row>
    <row r="2549" ht="15.75" customHeight="1" s="412">
      <c r="A2549" s="15" t="n">
        <v>3624</v>
      </c>
      <c r="B2549" s="16" t="n">
        <v>46</v>
      </c>
      <c r="C2549" s="17" t="n">
        <v>415</v>
      </c>
      <c r="D2549" s="17" t="n">
        <v>14</v>
      </c>
      <c r="E2549" s="18" t="n">
        <v>43591</v>
      </c>
      <c r="F2549" s="17" t="n">
        <v>5260</v>
      </c>
      <c r="G2549" s="19" t="n">
        <v>8118</v>
      </c>
      <c r="H2549" s="17" t="n">
        <v>7712</v>
      </c>
      <c r="I2549" s="17" t="n"/>
      <c r="J2549" s="9">
        <f>+(((G2549-F2549)-(H2549-F2549))/(H2549-F2549))*100</f>
        <v/>
      </c>
      <c r="K2549" s="13" t="n"/>
      <c r="L2549" s="13" t="n"/>
      <c r="M2549" s="13" t="n"/>
      <c r="O2549" s="295">
        <f>+(H2549-F2549)/10</f>
        <v/>
      </c>
      <c r="P2549" s="26" t="inlineStr">
        <is>
          <t>FALSO</t>
        </is>
      </c>
      <c r="Q2549" s="26" t="inlineStr">
        <is>
          <t>FALSO</t>
        </is>
      </c>
      <c r="R2549" s="149" t="inlineStr">
        <is>
          <t>Esperado</t>
        </is>
      </c>
      <c r="S2549" s="149" t="inlineStr">
        <is>
          <t>Esperado</t>
        </is>
      </c>
      <c r="T2549" s="149" t="inlineStr">
        <is>
          <t>Dato Válido</t>
        </is>
      </c>
      <c r="U2549" s="149" t="n"/>
    </row>
    <row r="2550" ht="15.75" customHeight="1" s="412">
      <c r="A2550" s="5" t="n">
        <v>613</v>
      </c>
      <c r="B2550" s="252" t="n">
        <v>263</v>
      </c>
      <c r="C2550" s="255" t="n">
        <v>416</v>
      </c>
      <c r="D2550" s="255" t="n">
        <v>2</v>
      </c>
      <c r="E2550" s="58" t="n">
        <v>43517</v>
      </c>
      <c r="F2550" s="255" t="n">
        <v>5258</v>
      </c>
      <c r="G2550" s="255" t="n">
        <v>8485</v>
      </c>
      <c r="H2550" s="255" t="n">
        <v>7286</v>
      </c>
      <c r="I2550" s="255" t="n">
        <v>10</v>
      </c>
      <c r="J2550" s="59">
        <f>+(((G2550-F2550)-(H2550-F2550))/(H2550-F2550))*100</f>
        <v/>
      </c>
      <c r="K2550" s="34">
        <f>AVERAGE(J2550:J2551)</f>
        <v/>
      </c>
      <c r="L2550" s="34">
        <f>_xlfn.STDEV.S(J2550,J2551)</f>
        <v/>
      </c>
      <c r="M2550" s="35" t="n">
        <v>3</v>
      </c>
      <c r="O2550" s="295">
        <f>+(H2550-F2550)/10</f>
        <v/>
      </c>
      <c r="P2550" s="26" t="inlineStr">
        <is>
          <t>FALSO</t>
        </is>
      </c>
      <c r="Q2550" s="26" t="inlineStr">
        <is>
          <t>FALSO</t>
        </is>
      </c>
      <c r="R2550" s="149" t="inlineStr">
        <is>
          <t>Esperado</t>
        </is>
      </c>
      <c r="S2550" s="149" t="inlineStr">
        <is>
          <t>Esperado</t>
        </is>
      </c>
      <c r="T2550" s="149" t="inlineStr">
        <is>
          <t>Dato Válido</t>
        </is>
      </c>
      <c r="U2550" s="149" t="n"/>
    </row>
    <row r="2551" ht="15.75" customHeight="1" s="412">
      <c r="A2551" s="5" t="n">
        <v>614</v>
      </c>
      <c r="B2551" s="252" t="n">
        <v>264</v>
      </c>
      <c r="C2551" s="255" t="n">
        <v>416</v>
      </c>
      <c r="D2551" s="255" t="n">
        <v>2</v>
      </c>
      <c r="E2551" s="58" t="n">
        <v>43517</v>
      </c>
      <c r="F2551" s="255" t="n">
        <v>5312</v>
      </c>
      <c r="G2551" s="255" t="n">
        <v>8356</v>
      </c>
      <c r="H2551" s="255" t="n">
        <v>7265</v>
      </c>
      <c r="I2551" s="255" t="n"/>
      <c r="J2551" s="59">
        <f>+(((G2551-F2551)-(H2551-F2551))/(H2551-F2551))*100</f>
        <v/>
      </c>
      <c r="K2551" s="35" t="n"/>
      <c r="L2551" s="35" t="n"/>
      <c r="M2551" s="35" t="n"/>
      <c r="O2551" s="295">
        <f>+(H2551-F2551)/10</f>
        <v/>
      </c>
      <c r="P2551" s="26" t="inlineStr">
        <is>
          <t>FALSO</t>
        </is>
      </c>
      <c r="Q2551" s="26" t="inlineStr">
        <is>
          <t>FALSO</t>
        </is>
      </c>
      <c r="R2551" s="149" t="inlineStr">
        <is>
          <t>No esperado</t>
        </is>
      </c>
      <c r="S2551" s="149" t="inlineStr">
        <is>
          <t>Esperado</t>
        </is>
      </c>
      <c r="T2551" s="149" t="inlineStr">
        <is>
          <t>Dato Válido</t>
        </is>
      </c>
      <c r="U2551" s="149" t="n"/>
    </row>
    <row r="2552" ht="15.75" customHeight="1" s="412">
      <c r="A2552" s="5" t="n">
        <v>1267</v>
      </c>
      <c r="B2552" s="252" t="n">
        <v>221</v>
      </c>
      <c r="C2552" s="255" t="n">
        <v>416</v>
      </c>
      <c r="D2552" s="255" t="n">
        <v>4</v>
      </c>
      <c r="E2552" s="58" t="n">
        <v>43524</v>
      </c>
      <c r="F2552" s="255" t="n">
        <v>5187</v>
      </c>
      <c r="G2552" s="255" t="n">
        <v>8968</v>
      </c>
      <c r="H2552" s="255" t="n">
        <v>8066</v>
      </c>
      <c r="I2552" s="255" t="n">
        <v>9</v>
      </c>
      <c r="J2552" s="59">
        <f>+(((G2552-F2552)-(H2552-F2552))/(H2552-F2552))*100</f>
        <v/>
      </c>
      <c r="K2552" s="34">
        <f>AVERAGE(J2552:J2553)</f>
        <v/>
      </c>
      <c r="L2552" s="34">
        <f>_xlfn.STDEV.S(J2552,J2553)</f>
        <v/>
      </c>
      <c r="M2552" s="35" t="n"/>
      <c r="O2552" s="295">
        <f>+(H2552-F2552)/10</f>
        <v/>
      </c>
      <c r="P2552" s="26" t="inlineStr">
        <is>
          <t>FALSO</t>
        </is>
      </c>
      <c r="Q2552" s="26" t="inlineStr">
        <is>
          <t>FALSO</t>
        </is>
      </c>
      <c r="R2552" s="149" t="inlineStr">
        <is>
          <t>Esperado</t>
        </is>
      </c>
      <c r="S2552" s="149" t="inlineStr">
        <is>
          <t>Esperado</t>
        </is>
      </c>
      <c r="T2552" s="149" t="inlineStr">
        <is>
          <t>Se descarta</t>
        </is>
      </c>
      <c r="U2552" s="149" t="n"/>
    </row>
    <row r="2553" ht="15.75" customHeight="1" s="412">
      <c r="A2553" s="5" t="n">
        <v>1268</v>
      </c>
      <c r="B2553" s="252" t="n">
        <v>222</v>
      </c>
      <c r="C2553" s="255" t="n">
        <v>416</v>
      </c>
      <c r="D2553" s="255" t="n">
        <v>4</v>
      </c>
      <c r="E2553" s="58" t="n">
        <v>43524</v>
      </c>
      <c r="F2553" s="255" t="n">
        <v>5216</v>
      </c>
      <c r="G2553" s="255" t="n">
        <v>8938</v>
      </c>
      <c r="H2553" s="255" t="n">
        <v>8045</v>
      </c>
      <c r="I2553" s="255" t="n"/>
      <c r="J2553" s="59">
        <f>+(((G2553-F2553)-(H2553-F2553))/(H2553-F2553))*100</f>
        <v/>
      </c>
      <c r="K2553" s="34" t="n"/>
      <c r="L2553" s="34" t="n"/>
      <c r="M2553" s="35" t="n"/>
      <c r="O2553" s="295">
        <f>+(H2553-F2553)/10</f>
        <v/>
      </c>
      <c r="P2553" s="26" t="inlineStr">
        <is>
          <t>FALSO</t>
        </is>
      </c>
      <c r="Q2553" s="26" t="inlineStr">
        <is>
          <t>FALSO</t>
        </is>
      </c>
      <c r="R2553" s="149" t="inlineStr">
        <is>
          <t>No esperado</t>
        </is>
      </c>
      <c r="S2553" s="149" t="inlineStr">
        <is>
          <t>Esperado</t>
        </is>
      </c>
      <c r="T2553" s="149" t="inlineStr">
        <is>
          <t>Se descarta</t>
        </is>
      </c>
      <c r="U2553" s="149" t="n"/>
    </row>
    <row r="2554" ht="15.75" customHeight="1" s="412">
      <c r="A2554" s="5" t="n">
        <v>1917</v>
      </c>
      <c r="B2554" s="252" t="n">
        <v>221</v>
      </c>
      <c r="C2554" s="255" t="n">
        <v>416</v>
      </c>
      <c r="D2554" s="255" t="n">
        <v>6</v>
      </c>
      <c r="E2554" s="58" t="n">
        <v>43535</v>
      </c>
      <c r="F2554" s="255" t="n">
        <v>5187</v>
      </c>
      <c r="G2554" s="255" t="n">
        <v>8372</v>
      </c>
      <c r="H2554" s="255" t="n">
        <v>7514</v>
      </c>
      <c r="I2554" s="255" t="n">
        <v>7</v>
      </c>
      <c r="J2554" s="59">
        <f>+(((G2554-F2554)-(H2554-F2554))/(H2554-F2554))*100</f>
        <v/>
      </c>
      <c r="K2554" s="34">
        <f>AVERAGE(J2554:J2555)</f>
        <v/>
      </c>
      <c r="L2554" s="34">
        <f>_xlfn.STDEV.S(J2554,J2555)</f>
        <v/>
      </c>
      <c r="M2554" s="35" t="n"/>
      <c r="O2554" s="295">
        <f>+(H2554-F2554)/10</f>
        <v/>
      </c>
      <c r="P2554" s="26" t="inlineStr">
        <is>
          <t>FALSO</t>
        </is>
      </c>
      <c r="Q2554" s="26" t="inlineStr">
        <is>
          <t>FALSO</t>
        </is>
      </c>
      <c r="R2554" s="149" t="inlineStr">
        <is>
          <t>No esperado</t>
        </is>
      </c>
      <c r="S2554" s="149" t="inlineStr">
        <is>
          <t>No esperado</t>
        </is>
      </c>
      <c r="T2554" s="149" t="inlineStr">
        <is>
          <t>Dato Válido</t>
        </is>
      </c>
      <c r="U2554" s="149" t="n"/>
    </row>
    <row r="2555" ht="15.75" customHeight="1" s="412">
      <c r="A2555" s="5" t="n">
        <v>1918</v>
      </c>
      <c r="B2555" s="252" t="n">
        <v>222</v>
      </c>
      <c r="C2555" s="255" t="n">
        <v>416</v>
      </c>
      <c r="D2555" s="255" t="n">
        <v>6</v>
      </c>
      <c r="E2555" s="58" t="n">
        <v>43535</v>
      </c>
      <c r="F2555" s="255" t="n">
        <v>5216</v>
      </c>
      <c r="G2555" s="255" t="n">
        <v>8486</v>
      </c>
      <c r="H2555" s="255" t="n">
        <v>7601</v>
      </c>
      <c r="I2555" s="255" t="n"/>
      <c r="J2555" s="59">
        <f>+(((G2555-F2555)-(H2555-F2555))/(H2555-F2555))*100</f>
        <v/>
      </c>
      <c r="K2555" s="35" t="n"/>
      <c r="L2555" s="35" t="n"/>
      <c r="M2555" s="35" t="n"/>
      <c r="O2555" s="295">
        <f>+(H2555-F2555)/10</f>
        <v/>
      </c>
      <c r="P2555" s="26" t="inlineStr">
        <is>
          <t>VERDADERO</t>
        </is>
      </c>
      <c r="Q2555" s="26" t="inlineStr">
        <is>
          <t>FALSO</t>
        </is>
      </c>
      <c r="R2555" s="149" t="inlineStr">
        <is>
          <t>Esperado</t>
        </is>
      </c>
      <c r="S2555" s="149" t="inlineStr">
        <is>
          <t>Esperado</t>
        </is>
      </c>
      <c r="T2555" s="149" t="inlineStr">
        <is>
          <t>Dato Válido</t>
        </is>
      </c>
      <c r="U2555" s="149" t="n"/>
    </row>
    <row r="2556" ht="15.75" customHeight="1" s="412">
      <c r="A2556" s="15" t="n">
        <v>2565</v>
      </c>
      <c r="B2556" s="16" t="n">
        <v>153</v>
      </c>
      <c r="C2556" s="60" t="n">
        <v>416</v>
      </c>
      <c r="D2556" s="60" t="n">
        <v>9</v>
      </c>
      <c r="E2556" s="61" t="n">
        <v>43557</v>
      </c>
      <c r="F2556" s="62" t="n">
        <v>5238</v>
      </c>
      <c r="G2556" s="60" t="n">
        <v>8013</v>
      </c>
      <c r="H2556" s="60" t="n">
        <v>7616</v>
      </c>
      <c r="I2556" s="255" t="n"/>
      <c r="J2556" s="59">
        <f>+(((G2556-F2556)-(H2556-F2556))/(H2556-F2556))*100</f>
        <v/>
      </c>
      <c r="K2556" s="34">
        <f>AVERAGE(J2556:J2557)</f>
        <v/>
      </c>
      <c r="L2556" s="34">
        <f>_xlfn.STDEV.S(J2556,J2557)</f>
        <v/>
      </c>
      <c r="M2556" s="35" t="n"/>
      <c r="O2556" s="295">
        <f>+(H2556-F2556)/10</f>
        <v/>
      </c>
      <c r="P2556" s="26" t="inlineStr">
        <is>
          <t>FALSO</t>
        </is>
      </c>
      <c r="Q2556" s="26" t="inlineStr">
        <is>
          <t>FALSO</t>
        </is>
      </c>
      <c r="R2556" s="149" t="inlineStr">
        <is>
          <t>Esperado</t>
        </is>
      </c>
      <c r="S2556" s="149" t="inlineStr">
        <is>
          <t>Esperado</t>
        </is>
      </c>
      <c r="T2556" s="149" t="inlineStr">
        <is>
          <t>Dato Válido</t>
        </is>
      </c>
      <c r="U2556" s="149" t="n"/>
    </row>
    <row r="2557" ht="15.75" customHeight="1" s="412">
      <c r="A2557" s="15" t="n">
        <v>2566</v>
      </c>
      <c r="B2557" s="16" t="n">
        <v>154</v>
      </c>
      <c r="C2557" s="60" t="n">
        <v>416</v>
      </c>
      <c r="D2557" s="60" t="n">
        <v>9</v>
      </c>
      <c r="E2557" s="61" t="n">
        <v>43557</v>
      </c>
      <c r="F2557" s="62" t="n">
        <v>5194</v>
      </c>
      <c r="G2557" s="60" t="n">
        <v>8085</v>
      </c>
      <c r="H2557" s="60" t="n">
        <v>7675</v>
      </c>
      <c r="I2557" s="255" t="n"/>
      <c r="J2557" s="59">
        <f>+(((G2557-F2557)-(H2557-F2557))/(H2557-F2557))*100</f>
        <v/>
      </c>
      <c r="K2557" s="35" t="n"/>
      <c r="L2557" s="35" t="n"/>
      <c r="M2557" s="35" t="n"/>
      <c r="O2557" s="295">
        <f>+(H2557-F2557)/10</f>
        <v/>
      </c>
      <c r="P2557" s="26" t="inlineStr">
        <is>
          <t>FALSO</t>
        </is>
      </c>
      <c r="Q2557" s="26" t="inlineStr">
        <is>
          <t>FALSO</t>
        </is>
      </c>
      <c r="R2557" s="149" t="inlineStr">
        <is>
          <t>Esperado</t>
        </is>
      </c>
      <c r="S2557" s="149" t="inlineStr">
        <is>
          <t>Esperado</t>
        </is>
      </c>
      <c r="T2557" s="149" t="inlineStr">
        <is>
          <t>Dato Válido</t>
        </is>
      </c>
      <c r="U2557" s="149" t="n"/>
    </row>
    <row r="2558" ht="15.75" customHeight="1" s="412">
      <c r="A2558" s="15" t="n">
        <v>3215</v>
      </c>
      <c r="B2558" s="16" t="n">
        <v>155</v>
      </c>
      <c r="C2558" s="60" t="n">
        <v>416</v>
      </c>
      <c r="D2558" s="60" t="n">
        <v>12</v>
      </c>
      <c r="E2558" s="61" t="n">
        <v>43577</v>
      </c>
      <c r="F2558" s="62" t="n">
        <v>5181</v>
      </c>
      <c r="G2558" s="60" t="n">
        <v>7813</v>
      </c>
      <c r="H2558" s="60" t="n">
        <v>7470</v>
      </c>
      <c r="I2558" s="60" t="n"/>
      <c r="J2558" s="59">
        <f>+(((G2558-F2558)-(H2558-F2558))/(H2558-F2558))*100</f>
        <v/>
      </c>
      <c r="K2558" s="34">
        <f>AVERAGE(J2558:J2559)</f>
        <v/>
      </c>
      <c r="L2558" s="34">
        <f>_xlfn.STDEV.S(J2558,J2559)</f>
        <v/>
      </c>
      <c r="M2558" s="35">
        <f>(K2556-K2558)/20</f>
        <v/>
      </c>
      <c r="N2558" s="295">
        <f>(K2552-K2558)/53</f>
        <v/>
      </c>
      <c r="O2558" s="295">
        <f>+(H2558-F2558)/10</f>
        <v/>
      </c>
      <c r="P2558" s="26" t="inlineStr">
        <is>
          <t>FALSO</t>
        </is>
      </c>
      <c r="Q2558" s="26" t="inlineStr">
        <is>
          <t>VERDADERO</t>
        </is>
      </c>
      <c r="R2558" s="149" t="inlineStr">
        <is>
          <t>No esperado</t>
        </is>
      </c>
      <c r="S2558" s="149" t="inlineStr">
        <is>
          <t>Esperado</t>
        </is>
      </c>
      <c r="T2558" s="149" t="inlineStr">
        <is>
          <t>Dato Válido</t>
        </is>
      </c>
      <c r="U2558" s="149" t="n"/>
    </row>
    <row r="2559" ht="15.75" customHeight="1" s="412">
      <c r="A2559" s="15" t="n">
        <v>3216</v>
      </c>
      <c r="B2559" s="16" t="n">
        <v>156</v>
      </c>
      <c r="C2559" s="60" t="n">
        <v>416</v>
      </c>
      <c r="D2559" s="60" t="n">
        <v>12</v>
      </c>
      <c r="E2559" s="61" t="n">
        <v>43577</v>
      </c>
      <c r="F2559" s="62" t="n">
        <v>5171</v>
      </c>
      <c r="G2559" s="60" t="n">
        <v>7869</v>
      </c>
      <c r="H2559" s="60" t="n">
        <v>7513</v>
      </c>
      <c r="I2559" s="60" t="n"/>
      <c r="J2559" s="59">
        <f>+(((G2559-F2559)-(H2559-F2559))/(H2559-F2559))*100</f>
        <v/>
      </c>
      <c r="K2559" s="35" t="n"/>
      <c r="L2559" s="35" t="n"/>
      <c r="M2559" s="35" t="n"/>
      <c r="O2559" s="295">
        <f>+(H2559-F2559)/10</f>
        <v/>
      </c>
      <c r="P2559" s="26" t="inlineStr">
        <is>
          <t>FALSO</t>
        </is>
      </c>
      <c r="Q2559" s="26" t="inlineStr">
        <is>
          <t>FALSO</t>
        </is>
      </c>
      <c r="R2559" s="149" t="inlineStr">
        <is>
          <t>Esperado</t>
        </is>
      </c>
      <c r="S2559" s="149" t="inlineStr">
        <is>
          <t>Esperado</t>
        </is>
      </c>
      <c r="T2559" s="149" t="inlineStr">
        <is>
          <t>Dato Válido</t>
        </is>
      </c>
      <c r="U2559" s="149" t="n"/>
    </row>
    <row r="2560" ht="15.75" customHeight="1" s="412">
      <c r="A2560" s="5" t="n">
        <v>325</v>
      </c>
      <c r="B2560" s="252" t="n">
        <v>325</v>
      </c>
      <c r="C2560" s="201" t="n">
        <v>417</v>
      </c>
      <c r="D2560" s="201" t="n">
        <v>1</v>
      </c>
      <c r="E2560" s="8" t="n">
        <v>43514</v>
      </c>
      <c r="F2560" s="201" t="n">
        <v>5236</v>
      </c>
      <c r="G2560" s="201" t="n">
        <v>9298</v>
      </c>
      <c r="H2560" s="201" t="n">
        <v>8356</v>
      </c>
      <c r="I2560" s="201" t="n">
        <v>10</v>
      </c>
      <c r="J2560" s="9">
        <f>+(((G2560-F2560)-(H2560-F2560))/(H2560-F2560))*100</f>
        <v/>
      </c>
      <c r="K2560" s="33">
        <f>AVERAGE(J2560:J2561)</f>
        <v/>
      </c>
      <c r="L2560" s="33">
        <f>_xlfn.STDEV.S(J2560,J2561)</f>
        <v/>
      </c>
      <c r="M2560" s="13" t="n">
        <v>1</v>
      </c>
      <c r="O2560" s="295">
        <f>+(H2560-F2560)/10</f>
        <v/>
      </c>
      <c r="P2560" s="26" t="inlineStr">
        <is>
          <t>FALSO</t>
        </is>
      </c>
      <c r="Q2560" s="26" t="inlineStr">
        <is>
          <t>FALSO</t>
        </is>
      </c>
      <c r="R2560" s="149" t="inlineStr">
        <is>
          <t>Esperado</t>
        </is>
      </c>
      <c r="S2560" s="149" t="inlineStr">
        <is>
          <t>Esperado</t>
        </is>
      </c>
      <c r="T2560" s="149" t="inlineStr">
        <is>
          <t>Se descarta</t>
        </is>
      </c>
      <c r="U2560" s="149" t="n"/>
    </row>
    <row r="2561" ht="15.75" customHeight="1" s="412">
      <c r="A2561" s="5" t="n">
        <v>326</v>
      </c>
      <c r="B2561" s="252" t="n">
        <v>326</v>
      </c>
      <c r="C2561" s="201" t="n">
        <v>417</v>
      </c>
      <c r="D2561" s="201" t="n">
        <v>1</v>
      </c>
      <c r="E2561" s="8" t="n">
        <v>43514</v>
      </c>
      <c r="F2561" s="201" t="n">
        <v>5256</v>
      </c>
      <c r="G2561" s="201" t="n">
        <v>9364</v>
      </c>
      <c r="H2561" s="201" t="n">
        <v>8464</v>
      </c>
      <c r="I2561" s="201" t="n"/>
      <c r="J2561" s="9">
        <f>+(((G2561-F2561)-(H2561-F2561))/(H2561-F2561))*100</f>
        <v/>
      </c>
      <c r="K2561" s="33" t="n"/>
      <c r="L2561" s="33" t="n"/>
      <c r="M2561" s="13" t="n"/>
      <c r="O2561" s="295">
        <f>+(H2561-F2561)/10</f>
        <v/>
      </c>
      <c r="P2561" s="26" t="inlineStr">
        <is>
          <t>FALSO</t>
        </is>
      </c>
      <c r="Q2561" s="26" t="inlineStr">
        <is>
          <t>FALSO</t>
        </is>
      </c>
      <c r="R2561" s="149" t="inlineStr">
        <is>
          <t>Esperado</t>
        </is>
      </c>
      <c r="S2561" s="149" t="inlineStr">
        <is>
          <t>Esperado</t>
        </is>
      </c>
      <c r="T2561" s="149" t="inlineStr">
        <is>
          <t>Se descarta</t>
        </is>
      </c>
      <c r="U2561" s="149" t="n"/>
    </row>
    <row r="2562" ht="15.75" customHeight="1" s="412">
      <c r="A2562" s="5" t="n">
        <v>979</v>
      </c>
      <c r="B2562" s="252" t="n">
        <v>325</v>
      </c>
      <c r="C2562" s="201" t="n">
        <v>417</v>
      </c>
      <c r="D2562" s="201" t="n">
        <v>3</v>
      </c>
      <c r="E2562" s="8" t="n">
        <v>43521</v>
      </c>
      <c r="F2562" s="201" t="n">
        <v>5236</v>
      </c>
      <c r="G2562" s="201" t="n">
        <v>8272</v>
      </c>
      <c r="H2562" s="201" t="n">
        <v>7663</v>
      </c>
      <c r="I2562" s="201" t="n">
        <v>8</v>
      </c>
      <c r="J2562" s="9">
        <f>+(((G2562-F2562)-(H2562-F2562))/(H2562-F2562))*100</f>
        <v/>
      </c>
      <c r="K2562" s="33">
        <f>AVERAGE(J2562:J2563)</f>
        <v/>
      </c>
      <c r="L2562" s="33">
        <f>_xlfn.STDEV.S(J2562,J2563)</f>
        <v/>
      </c>
      <c r="M2562" s="13" t="n"/>
      <c r="O2562" s="295">
        <f>+(H2562-F2562)/10</f>
        <v/>
      </c>
      <c r="P2562" s="26" t="inlineStr">
        <is>
          <t>FALSO</t>
        </is>
      </c>
      <c r="Q2562" s="26" t="inlineStr">
        <is>
          <t>FALSO</t>
        </is>
      </c>
      <c r="R2562" s="149" t="inlineStr">
        <is>
          <t>No esperado</t>
        </is>
      </c>
      <c r="S2562" s="149" t="inlineStr">
        <is>
          <t>Esperado</t>
        </is>
      </c>
      <c r="T2562" s="149" t="inlineStr">
        <is>
          <t>Se descarta</t>
        </is>
      </c>
      <c r="U2562" s="149" t="n"/>
    </row>
    <row r="2563" ht="15.75" customHeight="1" s="412">
      <c r="A2563" s="5" t="n">
        <v>980</v>
      </c>
      <c r="B2563" s="252" t="n">
        <v>326</v>
      </c>
      <c r="C2563" s="201" t="n">
        <v>417</v>
      </c>
      <c r="D2563" s="201" t="n">
        <v>3</v>
      </c>
      <c r="E2563" s="8" t="n">
        <v>43521</v>
      </c>
      <c r="F2563" s="201" t="n">
        <v>5256</v>
      </c>
      <c r="G2563" s="201" t="n">
        <v>8543</v>
      </c>
      <c r="H2563" s="201" t="n">
        <v>7895</v>
      </c>
      <c r="I2563" s="201" t="n"/>
      <c r="J2563" s="9">
        <f>+(((G2563-F2563)-(H2563-F2563))/(H2563-F2563))*100</f>
        <v/>
      </c>
      <c r="K2563" s="13" t="n"/>
      <c r="L2563" s="13" t="n"/>
      <c r="M2563" s="13" t="n"/>
      <c r="O2563" s="295">
        <f>+(H2563-F2563)/10</f>
        <v/>
      </c>
      <c r="P2563" s="26" t="inlineStr">
        <is>
          <t>FALSO</t>
        </is>
      </c>
      <c r="Q2563" s="26" t="inlineStr">
        <is>
          <t>FALSO</t>
        </is>
      </c>
      <c r="R2563" s="149" t="inlineStr">
        <is>
          <t>Esperado</t>
        </is>
      </c>
      <c r="S2563" s="149" t="inlineStr">
        <is>
          <t>Esperado</t>
        </is>
      </c>
      <c r="T2563" s="149" t="inlineStr">
        <is>
          <t>Se descarta</t>
        </is>
      </c>
      <c r="U2563" s="149" t="n"/>
    </row>
    <row r="2564" ht="15.75" customHeight="1" s="412">
      <c r="A2564" s="5" t="n">
        <v>1629</v>
      </c>
      <c r="B2564" s="252" t="n">
        <v>325</v>
      </c>
      <c r="C2564" s="201" t="n">
        <v>417</v>
      </c>
      <c r="D2564" s="201" t="n">
        <v>5</v>
      </c>
      <c r="E2564" s="8" t="n">
        <v>43531</v>
      </c>
      <c r="F2564" s="201" t="n">
        <v>5236</v>
      </c>
      <c r="G2564" s="201" t="n">
        <v>7596</v>
      </c>
      <c r="H2564" s="201" t="n">
        <v>7222</v>
      </c>
      <c r="I2564" s="201" t="n">
        <v>7</v>
      </c>
      <c r="J2564" s="9">
        <f>+(((G2564-F2564)-(H2564-F2564))/(H2564-F2564))*100</f>
        <v/>
      </c>
      <c r="K2564" s="33">
        <f>AVERAGE(J2564:J2565)</f>
        <v/>
      </c>
      <c r="L2564" s="33">
        <f>_xlfn.STDEV.S(J2564,J2565)</f>
        <v/>
      </c>
      <c r="M2564" s="13" t="n"/>
      <c r="O2564" s="295">
        <f>+(H2564-F2564)/10</f>
        <v/>
      </c>
      <c r="P2564" s="26" t="inlineStr">
        <is>
          <t>FALSO</t>
        </is>
      </c>
      <c r="Q2564" s="26" t="inlineStr">
        <is>
          <t>FALSO</t>
        </is>
      </c>
      <c r="R2564" s="149" t="inlineStr">
        <is>
          <t>No esperado</t>
        </is>
      </c>
      <c r="S2564" s="149" t="inlineStr">
        <is>
          <t>Esperado</t>
        </is>
      </c>
      <c r="T2564" s="149" t="inlineStr">
        <is>
          <t>Se descarta</t>
        </is>
      </c>
      <c r="U2564" s="149" t="n"/>
    </row>
    <row r="2565" ht="15.75" customHeight="1" s="412">
      <c r="A2565" s="5" t="n">
        <v>1630</v>
      </c>
      <c r="B2565" s="252" t="n">
        <v>326</v>
      </c>
      <c r="C2565" s="201" t="n">
        <v>417</v>
      </c>
      <c r="D2565" s="201" t="n">
        <v>5</v>
      </c>
      <c r="E2565" s="8" t="n">
        <v>43531</v>
      </c>
      <c r="F2565" s="201" t="n">
        <v>5256</v>
      </c>
      <c r="G2565" s="201" t="n">
        <v>7459</v>
      </c>
      <c r="H2565" s="201" t="n">
        <v>7111</v>
      </c>
      <c r="I2565" s="201" t="n"/>
      <c r="J2565" s="9">
        <f>+(((G2565-F2565)-(H2565-F2565))/(H2565-F2565))*100</f>
        <v/>
      </c>
      <c r="K2565" s="33" t="n"/>
      <c r="L2565" s="33" t="n"/>
      <c r="M2565" s="13" t="n"/>
      <c r="O2565" s="295">
        <f>+(H2565-F2565)/10</f>
        <v/>
      </c>
      <c r="P2565" s="26" t="inlineStr">
        <is>
          <t>FALSO</t>
        </is>
      </c>
      <c r="Q2565" s="26" t="inlineStr">
        <is>
          <t>FALSO</t>
        </is>
      </c>
      <c r="R2565" s="149" t="inlineStr">
        <is>
          <t>No esperado</t>
        </is>
      </c>
      <c r="S2565" s="149" t="inlineStr">
        <is>
          <t>Esperado</t>
        </is>
      </c>
      <c r="T2565" s="149" t="inlineStr">
        <is>
          <t>Se descarta</t>
        </is>
      </c>
      <c r="U2565" s="149" t="n"/>
    </row>
    <row r="2566" ht="15.75" customHeight="1" s="412">
      <c r="A2566" s="15" t="n">
        <v>2193</v>
      </c>
      <c r="B2566" s="16" t="n">
        <v>239</v>
      </c>
      <c r="C2566" s="17" t="n">
        <v>417</v>
      </c>
      <c r="D2566" s="17" t="n">
        <v>7</v>
      </c>
      <c r="E2566" s="18" t="n">
        <v>43545</v>
      </c>
      <c r="F2566" s="19" t="n">
        <v>5249</v>
      </c>
      <c r="G2566" s="17" t="n">
        <v>8813</v>
      </c>
      <c r="H2566" s="17" t="n">
        <v>8333</v>
      </c>
      <c r="I2566" s="201" t="n"/>
      <c r="J2566" s="9">
        <f>+(((G2566-F2566)-(H2566-F2566))/(H2566-F2566))*100</f>
        <v/>
      </c>
      <c r="K2566" s="33">
        <f>AVERAGE(J2566:J2567)</f>
        <v/>
      </c>
      <c r="L2566" s="33">
        <f>_xlfn.STDEV.S(J2566,J2567)</f>
        <v/>
      </c>
      <c r="M2566" s="13">
        <f>(K2564-K2566)/14</f>
        <v/>
      </c>
      <c r="N2566" s="295">
        <f>(K2560-K2566)/31</f>
        <v/>
      </c>
      <c r="O2566" s="295">
        <f>+(H2566-F2566)/10</f>
        <v/>
      </c>
      <c r="P2566" s="26" t="inlineStr">
        <is>
          <t>FALSO</t>
        </is>
      </c>
      <c r="Q2566" s="26" t="inlineStr">
        <is>
          <t>VERDADERO</t>
        </is>
      </c>
      <c r="R2566" s="149" t="inlineStr">
        <is>
          <t>Esperado</t>
        </is>
      </c>
      <c r="S2566" s="149" t="inlineStr">
        <is>
          <t>Esperado</t>
        </is>
      </c>
      <c r="T2566" s="149" t="inlineStr">
        <is>
          <t>Se descarta</t>
        </is>
      </c>
      <c r="U2566" s="149" t="n"/>
    </row>
    <row r="2567" ht="15.75" customHeight="1" s="412">
      <c r="A2567" s="15" t="n">
        <v>2194</v>
      </c>
      <c r="B2567" s="16" t="n">
        <v>240</v>
      </c>
      <c r="C2567" s="17" t="n">
        <v>417</v>
      </c>
      <c r="D2567" s="17" t="n">
        <v>7</v>
      </c>
      <c r="E2567" s="18" t="n">
        <v>43545</v>
      </c>
      <c r="F2567" s="19" t="n">
        <v>5262</v>
      </c>
      <c r="G2567" s="17" t="n">
        <v>8405</v>
      </c>
      <c r="H2567" s="17" t="n">
        <v>7984</v>
      </c>
      <c r="I2567" s="201" t="n"/>
      <c r="J2567" s="9">
        <f>+(((G2567-F2567)-(H2567-F2567))/(H2567-F2567))*100</f>
        <v/>
      </c>
      <c r="K2567" s="13" t="n"/>
      <c r="L2567" s="13" t="n"/>
      <c r="M2567" s="13" t="n"/>
      <c r="O2567" s="295">
        <f>+(H2567-F2567)/10</f>
        <v/>
      </c>
      <c r="P2567" s="26" t="inlineStr">
        <is>
          <t>FALSO</t>
        </is>
      </c>
      <c r="Q2567" s="26" t="inlineStr">
        <is>
          <t>FALSO</t>
        </is>
      </c>
      <c r="R2567" s="149" t="inlineStr">
        <is>
          <t>No esperado</t>
        </is>
      </c>
      <c r="S2567" s="149" t="inlineStr">
        <is>
          <t>Esperado</t>
        </is>
      </c>
      <c r="T2567" s="149" t="inlineStr">
        <is>
          <t>Se descarta</t>
        </is>
      </c>
      <c r="U2567" s="149" t="n"/>
    </row>
    <row r="2568" ht="15.75" customHeight="1" s="412">
      <c r="A2568" s="5" t="n">
        <v>615</v>
      </c>
      <c r="B2568" s="252" t="n">
        <v>265</v>
      </c>
      <c r="C2568" s="246" t="n">
        <v>418</v>
      </c>
      <c r="D2568" s="246" t="n">
        <v>2</v>
      </c>
      <c r="E2568" s="46" t="n">
        <v>43517</v>
      </c>
      <c r="F2568" s="246" t="n">
        <v>5235</v>
      </c>
      <c r="G2568" s="246" t="n">
        <v>8526</v>
      </c>
      <c r="H2568" s="246" t="n">
        <v>7335</v>
      </c>
      <c r="I2568" s="246" t="n">
        <v>10</v>
      </c>
      <c r="J2568" s="47">
        <f>+(((G2568-F2568)-(H2568-F2568))/(H2568-F2568))*100</f>
        <v/>
      </c>
      <c r="K2568" s="51">
        <f>AVERAGE(J2568:J2569)</f>
        <v/>
      </c>
      <c r="L2568" s="51">
        <f>_xlfn.STDEV.S(J2568,J2569)</f>
        <v/>
      </c>
      <c r="M2568" s="50" t="n">
        <v>2</v>
      </c>
      <c r="O2568" s="295">
        <f>+(H2568-F2568)/10</f>
        <v/>
      </c>
      <c r="P2568" s="26" t="inlineStr">
        <is>
          <t>FALSO</t>
        </is>
      </c>
      <c r="Q2568" s="26" t="inlineStr">
        <is>
          <t>FALSO</t>
        </is>
      </c>
      <c r="R2568" s="149" t="inlineStr">
        <is>
          <t>Esperado</t>
        </is>
      </c>
      <c r="S2568" s="149" t="inlineStr">
        <is>
          <t>Esperado</t>
        </is>
      </c>
      <c r="T2568" s="149" t="inlineStr">
        <is>
          <t>Dato Válido</t>
        </is>
      </c>
      <c r="U2568" s="149" t="n"/>
    </row>
    <row r="2569" ht="15.75" customHeight="1" s="412">
      <c r="A2569" s="5" t="n">
        <v>616</v>
      </c>
      <c r="B2569" s="252" t="n">
        <v>266</v>
      </c>
      <c r="C2569" s="246" t="n">
        <v>418</v>
      </c>
      <c r="D2569" s="246" t="n">
        <v>2</v>
      </c>
      <c r="E2569" s="46" t="n">
        <v>43517</v>
      </c>
      <c r="F2569" s="246" t="n">
        <v>5209</v>
      </c>
      <c r="G2569" s="246" t="n">
        <v>8291</v>
      </c>
      <c r="H2569" s="246" t="n">
        <v>7213</v>
      </c>
      <c r="I2569" s="246" t="n"/>
      <c r="J2569" s="47">
        <f>+(((G2569-F2569)-(H2569-F2569))/(H2569-F2569))*100</f>
        <v/>
      </c>
      <c r="K2569" s="50" t="n"/>
      <c r="L2569" s="50" t="n"/>
      <c r="M2569" s="50" t="n"/>
      <c r="O2569" s="295">
        <f>+(H2569-F2569)/10</f>
        <v/>
      </c>
      <c r="P2569" s="26" t="inlineStr">
        <is>
          <t>FALSO</t>
        </is>
      </c>
      <c r="Q2569" s="26" t="inlineStr">
        <is>
          <t>FALSO</t>
        </is>
      </c>
      <c r="R2569" s="149" t="inlineStr">
        <is>
          <t>No esperado</t>
        </is>
      </c>
      <c r="S2569" s="149" t="inlineStr">
        <is>
          <t>Esperado</t>
        </is>
      </c>
      <c r="T2569" s="149" t="inlineStr">
        <is>
          <t>Dato Válido</t>
        </is>
      </c>
      <c r="U2569" s="149" t="n"/>
    </row>
    <row r="2570" ht="15.75" customHeight="1" s="412">
      <c r="A2570" s="5" t="n">
        <v>1269</v>
      </c>
      <c r="B2570" s="252" t="n">
        <v>223</v>
      </c>
      <c r="C2570" s="246" t="n">
        <v>418</v>
      </c>
      <c r="D2570" s="246" t="n">
        <v>4</v>
      </c>
      <c r="E2570" s="46" t="n">
        <v>43524</v>
      </c>
      <c r="F2570" s="246" t="n">
        <v>5225</v>
      </c>
      <c r="G2570" s="246" t="n">
        <v>7700</v>
      </c>
      <c r="H2570" s="246" t="n">
        <v>7173</v>
      </c>
      <c r="I2570" s="246" t="n">
        <v>9</v>
      </c>
      <c r="J2570" s="47">
        <f>+(((G2570-F2570)-(H2570-F2570))/(H2570-F2570))*100</f>
        <v/>
      </c>
      <c r="K2570" s="51">
        <f>AVERAGE(J2570:J2571)</f>
        <v/>
      </c>
      <c r="L2570" s="51">
        <f>_xlfn.STDEV.S(J2570,J2571)</f>
        <v/>
      </c>
      <c r="M2570" s="50" t="n"/>
      <c r="O2570" s="295">
        <f>+(H2570-F2570)/10</f>
        <v/>
      </c>
      <c r="P2570" s="26" t="inlineStr">
        <is>
          <t>FALSO</t>
        </is>
      </c>
      <c r="Q2570" s="26" t="inlineStr">
        <is>
          <t>FALSO</t>
        </is>
      </c>
      <c r="R2570" s="149" t="inlineStr">
        <is>
          <t>No esperado</t>
        </is>
      </c>
      <c r="S2570" s="149" t="inlineStr">
        <is>
          <t>Esperado</t>
        </is>
      </c>
      <c r="T2570" s="149" t="inlineStr">
        <is>
          <t>Se descarta</t>
        </is>
      </c>
      <c r="U2570" s="149" t="n"/>
    </row>
    <row r="2571" ht="15.75" customHeight="1" s="412">
      <c r="A2571" s="5" t="n">
        <v>1270</v>
      </c>
      <c r="B2571" s="252" t="n">
        <v>224</v>
      </c>
      <c r="C2571" s="246" t="n">
        <v>418</v>
      </c>
      <c r="D2571" s="246" t="n">
        <v>4</v>
      </c>
      <c r="E2571" s="46" t="n">
        <v>43524</v>
      </c>
      <c r="F2571" s="246" t="n">
        <v>5231</v>
      </c>
      <c r="G2571" s="246" t="n">
        <v>7665</v>
      </c>
      <c r="H2571" s="246" t="n">
        <v>7139</v>
      </c>
      <c r="I2571" s="246" t="n"/>
      <c r="J2571" s="47">
        <f>+(((G2571-F2571)-(H2571-F2571))/(H2571-F2571))*100</f>
        <v/>
      </c>
      <c r="K2571" s="51" t="n"/>
      <c r="L2571" s="51" t="n"/>
      <c r="M2571" s="50" t="n"/>
      <c r="O2571" s="295">
        <f>+(H2571-F2571)/10</f>
        <v/>
      </c>
      <c r="P2571" s="26" t="inlineStr">
        <is>
          <t>FALSO</t>
        </is>
      </c>
      <c r="Q2571" s="26" t="inlineStr">
        <is>
          <t>FALSO</t>
        </is>
      </c>
      <c r="R2571" s="149" t="inlineStr">
        <is>
          <t>No esperado</t>
        </is>
      </c>
      <c r="S2571" s="149" t="inlineStr">
        <is>
          <t>Esperado</t>
        </is>
      </c>
      <c r="T2571" s="149" t="inlineStr">
        <is>
          <t>Se descarta</t>
        </is>
      </c>
      <c r="U2571" s="149" t="n"/>
    </row>
    <row r="2572" ht="15.75" customHeight="1" s="412">
      <c r="A2572" s="5" t="n">
        <v>1919</v>
      </c>
      <c r="B2572" s="252" t="n">
        <v>223</v>
      </c>
      <c r="C2572" s="246" t="n">
        <v>418</v>
      </c>
      <c r="D2572" s="246" t="n">
        <v>6</v>
      </c>
      <c r="E2572" s="46" t="n">
        <v>43535</v>
      </c>
      <c r="F2572" s="246" t="n">
        <v>5225</v>
      </c>
      <c r="G2572" s="246" t="n">
        <v>8852</v>
      </c>
      <c r="H2572" s="246" t="n">
        <v>7813</v>
      </c>
      <c r="I2572" s="246" t="n">
        <v>8</v>
      </c>
      <c r="J2572" s="47">
        <f>+(((G2572-F2572)-(H2572-F2572))/(H2572-F2572))*100</f>
        <v/>
      </c>
      <c r="K2572" s="51">
        <f>AVERAGE(J2572:J2573)</f>
        <v/>
      </c>
      <c r="L2572" s="51">
        <f>_xlfn.STDEV.S(J2572,J2573)</f>
        <v/>
      </c>
      <c r="M2572" s="50" t="n"/>
      <c r="O2572" s="295">
        <f>+(H2572-F2572)/10</f>
        <v/>
      </c>
      <c r="P2572" s="26" t="inlineStr">
        <is>
          <t>FALSO</t>
        </is>
      </c>
      <c r="Q2572" s="26" t="inlineStr">
        <is>
          <t>FALSO</t>
        </is>
      </c>
      <c r="R2572" s="149" t="inlineStr">
        <is>
          <t>Esperado</t>
        </is>
      </c>
      <c r="S2572" s="149" t="inlineStr">
        <is>
          <t>No esperado</t>
        </is>
      </c>
      <c r="T2572" s="149" t="inlineStr">
        <is>
          <t>Dato Válido</t>
        </is>
      </c>
      <c r="U2572" s="149" t="n"/>
    </row>
    <row r="2573" ht="15.75" customHeight="1" s="412">
      <c r="A2573" s="5" t="n">
        <v>1920</v>
      </c>
      <c r="B2573" s="252" t="n">
        <v>224</v>
      </c>
      <c r="C2573" s="246" t="n">
        <v>418</v>
      </c>
      <c r="D2573" s="246" t="n">
        <v>6</v>
      </c>
      <c r="E2573" s="46" t="n">
        <v>43535</v>
      </c>
      <c r="F2573" s="246" t="n">
        <v>5231</v>
      </c>
      <c r="G2573" s="246" t="n">
        <v>8585</v>
      </c>
      <c r="H2573" s="246" t="n">
        <v>7663</v>
      </c>
      <c r="I2573" s="246" t="n"/>
      <c r="J2573" s="47">
        <f>+(((G2573-F2573)-(H2573-F2573))/(H2573-F2573))*100</f>
        <v/>
      </c>
      <c r="K2573" s="50" t="n"/>
      <c r="L2573" s="50" t="n"/>
      <c r="M2573" s="50" t="n"/>
      <c r="O2573" s="295">
        <f>+(H2573-F2573)/10</f>
        <v/>
      </c>
      <c r="P2573" s="26" t="inlineStr">
        <is>
          <t>VERDADERO</t>
        </is>
      </c>
      <c r="Q2573" s="26" t="inlineStr">
        <is>
          <t>FALSO</t>
        </is>
      </c>
      <c r="R2573" s="149" t="inlineStr">
        <is>
          <t>No esperado</t>
        </is>
      </c>
      <c r="S2573" s="149" t="inlineStr">
        <is>
          <t>Esperado</t>
        </is>
      </c>
      <c r="T2573" s="149" t="inlineStr">
        <is>
          <t>Dato Válido</t>
        </is>
      </c>
      <c r="U2573" s="149" t="n"/>
    </row>
    <row r="2574" ht="15.75" customHeight="1" s="412">
      <c r="A2574" s="15" t="n">
        <v>2375</v>
      </c>
      <c r="B2574" s="16" t="n">
        <v>145</v>
      </c>
      <c r="C2574" s="52" t="n">
        <v>418</v>
      </c>
      <c r="D2574" s="52" t="n">
        <v>8</v>
      </c>
      <c r="E2574" s="53" t="n">
        <v>43550</v>
      </c>
      <c r="F2574" s="54" t="n">
        <v>5181</v>
      </c>
      <c r="G2574" s="52" t="n">
        <v>7670</v>
      </c>
      <c r="H2574" s="52" t="n">
        <v>7313</v>
      </c>
      <c r="I2574" s="246" t="n"/>
      <c r="J2574" s="47">
        <f>+(((G2574-F2574)-(H2574-F2574))/(H2574-F2574))*100</f>
        <v/>
      </c>
      <c r="K2574" s="51">
        <f>AVERAGE(J2574:J2575)</f>
        <v/>
      </c>
      <c r="L2574" s="51">
        <f>_xlfn.STDEV.S(J2574,J2575)</f>
        <v/>
      </c>
      <c r="M2574" s="50" t="n"/>
      <c r="O2574" s="295">
        <f>+(H2574-F2574)/10</f>
        <v/>
      </c>
      <c r="P2574" s="26" t="inlineStr">
        <is>
          <t>FALSO</t>
        </is>
      </c>
      <c r="Q2574" s="26" t="inlineStr">
        <is>
          <t>FALSO</t>
        </is>
      </c>
      <c r="R2574" s="149" t="inlineStr">
        <is>
          <t>No esperado</t>
        </is>
      </c>
      <c r="S2574" s="149" t="inlineStr">
        <is>
          <t>Esperado</t>
        </is>
      </c>
      <c r="T2574" s="149" t="inlineStr">
        <is>
          <t>Dato Válido</t>
        </is>
      </c>
      <c r="U2574" s="149" t="n"/>
    </row>
    <row r="2575" ht="15.75" customHeight="1" s="412">
      <c r="A2575" s="15" t="n">
        <v>2376</v>
      </c>
      <c r="B2575" s="16" t="n">
        <v>146</v>
      </c>
      <c r="C2575" s="52" t="n">
        <v>418</v>
      </c>
      <c r="D2575" s="52" t="n">
        <v>8</v>
      </c>
      <c r="E2575" s="53" t="n">
        <v>43550</v>
      </c>
      <c r="F2575" s="54" t="n">
        <v>5179</v>
      </c>
      <c r="G2575" s="52" t="n">
        <v>7627</v>
      </c>
      <c r="H2575" s="52" t="n">
        <v>7263</v>
      </c>
      <c r="I2575" s="246" t="n"/>
      <c r="J2575" s="47">
        <f>+(((G2575-F2575)-(H2575-F2575))/(H2575-F2575))*100</f>
        <v/>
      </c>
      <c r="K2575" s="50" t="n"/>
      <c r="L2575" s="50" t="n"/>
      <c r="M2575" s="50" t="n"/>
      <c r="O2575" s="295">
        <f>+(H2575-F2575)/10</f>
        <v/>
      </c>
      <c r="P2575" s="26" t="inlineStr">
        <is>
          <t>FALSO</t>
        </is>
      </c>
      <c r="Q2575" s="26" t="inlineStr">
        <is>
          <t>FALSO</t>
        </is>
      </c>
      <c r="R2575" s="149" t="inlineStr">
        <is>
          <t>No esperado</t>
        </is>
      </c>
      <c r="S2575" s="149" t="inlineStr">
        <is>
          <t>Esperado</t>
        </is>
      </c>
      <c r="T2575" s="149" t="inlineStr">
        <is>
          <t>Dato Válido</t>
        </is>
      </c>
      <c r="U2575" s="149" t="n"/>
    </row>
    <row r="2576" ht="15.75" customHeight="1" s="412">
      <c r="A2576" s="15" t="n">
        <v>2805</v>
      </c>
      <c r="B2576" s="16" t="n">
        <v>177</v>
      </c>
      <c r="C2576" s="52" t="n">
        <v>418</v>
      </c>
      <c r="D2576" s="52" t="n">
        <v>10</v>
      </c>
      <c r="E2576" s="53" t="n">
        <v>43564</v>
      </c>
      <c r="F2576" s="54" t="n">
        <v>5259</v>
      </c>
      <c r="G2576" s="52" t="n">
        <v>8047</v>
      </c>
      <c r="H2576" s="52" t="n">
        <v>7702</v>
      </c>
      <c r="I2576" s="52" t="n"/>
      <c r="J2576" s="47">
        <f>+(((G2576-F2576)-(H2576-F2576))/(H2576-F2576))*100</f>
        <v/>
      </c>
      <c r="K2576" s="51">
        <f>AVERAGE(J2576:J2577)</f>
        <v/>
      </c>
      <c r="L2576" s="51">
        <f>_xlfn.STDEV.S(J2576,J2577)</f>
        <v/>
      </c>
      <c r="M2576" s="50">
        <f>(K2574-K2576)/14</f>
        <v/>
      </c>
      <c r="N2576" s="295">
        <f>(K2570-K2576)/40</f>
        <v/>
      </c>
      <c r="O2576" s="295">
        <f>+(H2576-F2576)/10</f>
        <v/>
      </c>
      <c r="P2576" s="26" t="inlineStr">
        <is>
          <t>FALSO</t>
        </is>
      </c>
      <c r="Q2576" s="26" t="inlineStr">
        <is>
          <t>VERDADERO</t>
        </is>
      </c>
      <c r="R2576" s="149" t="inlineStr">
        <is>
          <t>Esperado</t>
        </is>
      </c>
      <c r="S2576" s="149" t="inlineStr">
        <is>
          <t>Esperado</t>
        </is>
      </c>
      <c r="T2576" s="149" t="inlineStr">
        <is>
          <t>Dato Válido</t>
        </is>
      </c>
      <c r="U2576" s="149" t="n"/>
    </row>
    <row r="2577" ht="15.75" customHeight="1" s="412">
      <c r="A2577" s="15" t="n">
        <v>2806</v>
      </c>
      <c r="B2577" s="16" t="n">
        <v>178</v>
      </c>
      <c r="C2577" s="52" t="n">
        <v>418</v>
      </c>
      <c r="D2577" s="52" t="n">
        <v>10</v>
      </c>
      <c r="E2577" s="53" t="n">
        <v>43564</v>
      </c>
      <c r="F2577" s="54" t="n">
        <v>5226</v>
      </c>
      <c r="G2577" s="52" t="n">
        <v>7961</v>
      </c>
      <c r="H2577" s="52" t="n">
        <v>7619</v>
      </c>
      <c r="I2577" s="52" t="n"/>
      <c r="J2577" s="47">
        <f>+(((G2577-F2577)-(H2577-F2577))/(H2577-F2577))*100</f>
        <v/>
      </c>
      <c r="K2577" s="50" t="n"/>
      <c r="L2577" s="50" t="n"/>
      <c r="M2577" s="50" t="n"/>
      <c r="O2577" s="295">
        <f>+(H2577-F2577)/10</f>
        <v/>
      </c>
      <c r="P2577" s="26" t="inlineStr">
        <is>
          <t>FALSO</t>
        </is>
      </c>
      <c r="Q2577" s="26" t="inlineStr">
        <is>
          <t>FALSO</t>
        </is>
      </c>
      <c r="R2577" s="149" t="inlineStr">
        <is>
          <t>No esperado</t>
        </is>
      </c>
      <c r="S2577" s="149" t="inlineStr">
        <is>
          <t>Esperado</t>
        </is>
      </c>
      <c r="T2577" s="149" t="inlineStr">
        <is>
          <t>Dato Válido</t>
        </is>
      </c>
      <c r="U2577" s="149" t="n"/>
    </row>
    <row r="2578" ht="15.75" customHeight="1" s="412">
      <c r="A2578" s="5" t="n">
        <v>617</v>
      </c>
      <c r="B2578" s="252" t="n">
        <v>267</v>
      </c>
      <c r="C2578" s="255" t="n">
        <v>419</v>
      </c>
      <c r="D2578" s="255" t="n">
        <v>2</v>
      </c>
      <c r="E2578" s="58" t="n">
        <v>43517</v>
      </c>
      <c r="F2578" s="255" t="n">
        <v>5263</v>
      </c>
      <c r="G2578" s="255" t="n">
        <v>8449</v>
      </c>
      <c r="H2578" s="255" t="n">
        <v>7486</v>
      </c>
      <c r="I2578" s="255" t="n">
        <v>9</v>
      </c>
      <c r="J2578" s="59">
        <f>+(((G2578-F2578)-(H2578-F2578))/(H2578-F2578))*100</f>
        <v/>
      </c>
      <c r="K2578" s="34">
        <f>AVERAGE(J2578:J2579)</f>
        <v/>
      </c>
      <c r="L2578" s="34">
        <f>_xlfn.STDEV.S(J2578,J2579)</f>
        <v/>
      </c>
      <c r="M2578" s="35" t="n">
        <v>3</v>
      </c>
      <c r="O2578" s="295">
        <f>+(H2578-F2578)/10</f>
        <v/>
      </c>
      <c r="P2578" s="26" t="inlineStr">
        <is>
          <t>FALSO</t>
        </is>
      </c>
      <c r="Q2578" s="26" t="inlineStr">
        <is>
          <t>FALSO</t>
        </is>
      </c>
      <c r="R2578" s="149" t="inlineStr">
        <is>
          <t>Esperado</t>
        </is>
      </c>
      <c r="S2578" s="149" t="inlineStr">
        <is>
          <t>Esperado</t>
        </is>
      </c>
      <c r="T2578" s="149" t="inlineStr">
        <is>
          <t>Dato Válido</t>
        </is>
      </c>
      <c r="U2578" s="149" t="n"/>
    </row>
    <row r="2579" ht="15.75" customHeight="1" s="412">
      <c r="A2579" s="5" t="n">
        <v>618</v>
      </c>
      <c r="B2579" s="252" t="n">
        <v>268</v>
      </c>
      <c r="C2579" s="255" t="n">
        <v>419</v>
      </c>
      <c r="D2579" s="255" t="n">
        <v>2</v>
      </c>
      <c r="E2579" s="58" t="n">
        <v>43517</v>
      </c>
      <c r="F2579" s="255" t="n">
        <v>5219</v>
      </c>
      <c r="G2579" s="255" t="n">
        <v>8684</v>
      </c>
      <c r="H2579" s="255" t="n">
        <v>7661</v>
      </c>
      <c r="I2579" s="255" t="n"/>
      <c r="J2579" s="59">
        <f>+(((G2579-F2579)-(H2579-F2579))/(H2579-F2579))*100</f>
        <v/>
      </c>
      <c r="K2579" s="34" t="n"/>
      <c r="L2579" s="34" t="n"/>
      <c r="M2579" s="35" t="n"/>
      <c r="O2579" s="295">
        <f>+(H2579-F2579)/10</f>
        <v/>
      </c>
      <c r="P2579" s="26" t="inlineStr">
        <is>
          <t>FALSO</t>
        </is>
      </c>
      <c r="Q2579" s="26" t="inlineStr">
        <is>
          <t>FALSO</t>
        </is>
      </c>
      <c r="R2579" s="149" t="inlineStr">
        <is>
          <t>Esperado</t>
        </is>
      </c>
      <c r="S2579" s="149" t="inlineStr">
        <is>
          <t>Esperado</t>
        </is>
      </c>
      <c r="T2579" s="149" t="inlineStr">
        <is>
          <t>Dato Válido</t>
        </is>
      </c>
      <c r="U2579" s="149" t="n"/>
    </row>
    <row r="2580" ht="15.75" customHeight="1" s="412">
      <c r="A2580" s="5" t="n">
        <v>1271</v>
      </c>
      <c r="B2580" s="252" t="n">
        <v>225</v>
      </c>
      <c r="C2580" s="255" t="n">
        <v>419</v>
      </c>
      <c r="D2580" s="255" t="n">
        <v>4</v>
      </c>
      <c r="E2580" s="58" t="n">
        <v>43524</v>
      </c>
      <c r="F2580" s="255" t="n">
        <v>5260</v>
      </c>
      <c r="G2580" s="255" t="n">
        <v>8623</v>
      </c>
      <c r="H2580" s="255" t="n">
        <v>7813</v>
      </c>
      <c r="I2580" s="255" t="n">
        <v>8</v>
      </c>
      <c r="J2580" s="59">
        <f>+(((G2580-F2580)-(H2580-F2580))/(H2580-F2580))*100</f>
        <v/>
      </c>
      <c r="K2580" s="34">
        <f>AVERAGE(J2580:J2581)</f>
        <v/>
      </c>
      <c r="L2580" s="34">
        <f>_xlfn.STDEV.S(J2580,J2581)</f>
        <v/>
      </c>
      <c r="M2580" s="35" t="n"/>
      <c r="O2580" s="295">
        <f>+(H2580-F2580)/10</f>
        <v/>
      </c>
      <c r="P2580" s="26" t="inlineStr">
        <is>
          <t>FALSO</t>
        </is>
      </c>
      <c r="Q2580" s="26" t="inlineStr">
        <is>
          <t>FALSO</t>
        </is>
      </c>
      <c r="R2580" s="149" t="inlineStr">
        <is>
          <t>Esperado</t>
        </is>
      </c>
      <c r="S2580" s="149" t="inlineStr">
        <is>
          <t>Esperado</t>
        </is>
      </c>
      <c r="T2580" s="149" t="inlineStr">
        <is>
          <t>Se descarta</t>
        </is>
      </c>
      <c r="U2580" s="149" t="n"/>
    </row>
    <row r="2581" ht="15.75" customHeight="1" s="412">
      <c r="A2581" s="5" t="n">
        <v>1272</v>
      </c>
      <c r="B2581" s="252" t="n">
        <v>226</v>
      </c>
      <c r="C2581" s="255" t="n">
        <v>419</v>
      </c>
      <c r="D2581" s="255" t="n">
        <v>4</v>
      </c>
      <c r="E2581" s="58" t="n">
        <v>43524</v>
      </c>
      <c r="F2581" s="255" t="n">
        <v>5197</v>
      </c>
      <c r="G2581" s="255" t="n">
        <v>8701</v>
      </c>
      <c r="H2581" s="255" t="n">
        <v>7854</v>
      </c>
      <c r="I2581" s="255" t="n"/>
      <c r="J2581" s="59">
        <f>+(((G2581-F2581)-(H2581-F2581))/(H2581-F2581))*100</f>
        <v/>
      </c>
      <c r="K2581" s="35" t="n"/>
      <c r="L2581" s="35" t="n"/>
      <c r="M2581" s="35" t="n"/>
      <c r="O2581" s="295">
        <f>+(H2581-F2581)/10</f>
        <v/>
      </c>
      <c r="P2581" s="26" t="inlineStr">
        <is>
          <t>FALSO</t>
        </is>
      </c>
      <c r="Q2581" s="26" t="inlineStr">
        <is>
          <t>FALSO</t>
        </is>
      </c>
      <c r="R2581" s="149" t="inlineStr">
        <is>
          <t>Esperado</t>
        </is>
      </c>
      <c r="S2581" s="149" t="inlineStr">
        <is>
          <t>Esperado</t>
        </is>
      </c>
      <c r="T2581" s="149" t="inlineStr">
        <is>
          <t>Se descarta</t>
        </is>
      </c>
      <c r="U2581" s="149" t="n"/>
    </row>
    <row r="2582" ht="15.75" customHeight="1" s="412">
      <c r="A2582" s="5" t="n">
        <v>1921</v>
      </c>
      <c r="B2582" s="252" t="n">
        <v>225</v>
      </c>
      <c r="C2582" s="255" t="n">
        <v>419</v>
      </c>
      <c r="D2582" s="255" t="n">
        <v>6</v>
      </c>
      <c r="E2582" s="58" t="n">
        <v>43535</v>
      </c>
      <c r="F2582" s="255" t="n">
        <v>5260</v>
      </c>
      <c r="G2582" s="255" t="n">
        <v>8421</v>
      </c>
      <c r="H2582" s="255" t="n">
        <v>7604</v>
      </c>
      <c r="I2582" s="255" t="n">
        <v>9</v>
      </c>
      <c r="J2582" s="59">
        <f>+(((G2582-F2582)-(H2582-F2582))/(H2582-F2582))*100</f>
        <v/>
      </c>
      <c r="K2582" s="34">
        <f>AVERAGE(J2582:J2583)</f>
        <v/>
      </c>
      <c r="L2582" s="34">
        <f>_xlfn.STDEV.S(J2582,J2583)</f>
        <v/>
      </c>
      <c r="M2582" s="35" t="n"/>
      <c r="O2582" s="295">
        <f>+(H2582-F2582)/10</f>
        <v/>
      </c>
      <c r="P2582" s="26" t="inlineStr">
        <is>
          <t>VERDADERO</t>
        </is>
      </c>
      <c r="Q2582" s="26" t="inlineStr">
        <is>
          <t>FALSO</t>
        </is>
      </c>
      <c r="R2582" s="149" t="inlineStr">
        <is>
          <t>No esperado</t>
        </is>
      </c>
      <c r="S2582" s="149" t="inlineStr">
        <is>
          <t>No esperado</t>
        </is>
      </c>
      <c r="T2582" s="149" t="inlineStr">
        <is>
          <t>Dato Válido</t>
        </is>
      </c>
      <c r="U2582" s="149" t="n"/>
    </row>
    <row r="2583" ht="15.75" customHeight="1" s="412">
      <c r="A2583" s="5" t="n">
        <v>1922</v>
      </c>
      <c r="B2583" s="252" t="n">
        <v>226</v>
      </c>
      <c r="C2583" s="255" t="n">
        <v>419</v>
      </c>
      <c r="D2583" s="255" t="n">
        <v>6</v>
      </c>
      <c r="E2583" s="58" t="n">
        <v>43535</v>
      </c>
      <c r="F2583" s="255" t="n">
        <v>5197</v>
      </c>
      <c r="G2583" s="255" t="n">
        <v>8270</v>
      </c>
      <c r="H2583" s="255" t="n">
        <v>7487</v>
      </c>
      <c r="I2583" s="255" t="n"/>
      <c r="J2583" s="59">
        <f>+(((G2583-F2583)-(H2583-F2583))/(H2583-F2583))*100</f>
        <v/>
      </c>
      <c r="K2583" s="34" t="n"/>
      <c r="L2583" s="34" t="n"/>
      <c r="M2583" s="35" t="n"/>
      <c r="O2583" s="295">
        <f>+(H2583-F2583)/10</f>
        <v/>
      </c>
      <c r="P2583" s="26" t="inlineStr">
        <is>
          <t>FALSO</t>
        </is>
      </c>
      <c r="Q2583" s="26" t="inlineStr">
        <is>
          <t>FALSO</t>
        </is>
      </c>
      <c r="R2583" s="149" t="inlineStr">
        <is>
          <t>No esperado</t>
        </is>
      </c>
      <c r="S2583" s="149" t="inlineStr">
        <is>
          <t>Esperado</t>
        </is>
      </c>
      <c r="T2583" s="149" t="inlineStr">
        <is>
          <t>Dato Válido</t>
        </is>
      </c>
      <c r="U2583" s="149" t="n"/>
    </row>
    <row r="2584" ht="15.75" customHeight="1" s="412">
      <c r="A2584" s="15" t="n">
        <v>2567</v>
      </c>
      <c r="B2584" s="16" t="n">
        <v>155</v>
      </c>
      <c r="C2584" s="60" t="n">
        <v>419</v>
      </c>
      <c r="D2584" s="60" t="n">
        <v>9</v>
      </c>
      <c r="E2584" s="61" t="n">
        <v>43557</v>
      </c>
      <c r="F2584" s="62" t="n">
        <v>5181</v>
      </c>
      <c r="G2584" s="60" t="n">
        <v>8386</v>
      </c>
      <c r="H2584" s="60" t="n">
        <v>7953</v>
      </c>
      <c r="I2584" s="255" t="n"/>
      <c r="J2584" s="59">
        <f>+(((G2584-F2584)-(H2584-F2584))/(H2584-F2584))*100</f>
        <v/>
      </c>
      <c r="K2584" s="34">
        <f>AVERAGE(J2584:J2585)</f>
        <v/>
      </c>
      <c r="L2584" s="34">
        <f>_xlfn.STDEV.S(J2584,J2585)</f>
        <v/>
      </c>
      <c r="M2584" s="35" t="n"/>
      <c r="O2584" s="295">
        <f>+(H2584-F2584)/10</f>
        <v/>
      </c>
      <c r="P2584" s="26" t="inlineStr">
        <is>
          <t>FALSO</t>
        </is>
      </c>
      <c r="Q2584" s="26" t="inlineStr">
        <is>
          <t>VERDADERO</t>
        </is>
      </c>
      <c r="R2584" s="149" t="inlineStr">
        <is>
          <t>Esperado</t>
        </is>
      </c>
      <c r="S2584" s="149" t="inlineStr">
        <is>
          <t>Esperado</t>
        </is>
      </c>
      <c r="T2584" s="149" t="inlineStr">
        <is>
          <t>Dato Válido</t>
        </is>
      </c>
      <c r="U2584" s="149" t="n"/>
    </row>
    <row r="2585" ht="15.75" customHeight="1" s="412">
      <c r="A2585" s="15" t="n">
        <v>2568</v>
      </c>
      <c r="B2585" s="16" t="n">
        <v>156</v>
      </c>
      <c r="C2585" s="60" t="n">
        <v>419</v>
      </c>
      <c r="D2585" s="60" t="n">
        <v>9</v>
      </c>
      <c r="E2585" s="61" t="n">
        <v>43557</v>
      </c>
      <c r="F2585" s="62" t="n">
        <v>5171</v>
      </c>
      <c r="G2585" s="60" t="n">
        <v>8239</v>
      </c>
      <c r="H2585" s="60" t="n">
        <v>7822</v>
      </c>
      <c r="I2585" s="255" t="n"/>
      <c r="J2585" s="59">
        <f>+(((G2585-F2585)-(H2585-F2585))/(H2585-F2585))*100</f>
        <v/>
      </c>
      <c r="K2585" s="35" t="n"/>
      <c r="L2585" s="35" t="n"/>
      <c r="M2585" s="35" t="n"/>
      <c r="O2585" s="295">
        <f>+(H2585-F2585)/10</f>
        <v/>
      </c>
      <c r="P2585" s="26" t="inlineStr">
        <is>
          <t>FALSO</t>
        </is>
      </c>
      <c r="Q2585" s="26" t="inlineStr">
        <is>
          <t>FALSO</t>
        </is>
      </c>
      <c r="R2585" s="149" t="inlineStr">
        <is>
          <t>No esperado</t>
        </is>
      </c>
      <c r="S2585" s="149" t="inlineStr">
        <is>
          <t>Esperado</t>
        </is>
      </c>
      <c r="T2585" s="149" t="inlineStr">
        <is>
          <t>Dato Válido</t>
        </is>
      </c>
      <c r="U2585" s="149" t="n"/>
    </row>
    <row r="2586" ht="15.75" customHeight="1" s="412">
      <c r="A2586" s="15" t="n">
        <v>3217</v>
      </c>
      <c r="B2586" s="16" t="n">
        <v>157</v>
      </c>
      <c r="C2586" s="60" t="n">
        <v>419</v>
      </c>
      <c r="D2586" s="60" t="n">
        <v>12</v>
      </c>
      <c r="E2586" s="61" t="n">
        <v>43577</v>
      </c>
      <c r="F2586" s="62" t="n">
        <v>5319</v>
      </c>
      <c r="G2586" s="60" t="n">
        <v>8027</v>
      </c>
      <c r="H2586" s="60" t="n">
        <v>7685</v>
      </c>
      <c r="I2586" s="60" t="n"/>
      <c r="J2586" s="59">
        <f>+(((G2586-F2586)-(H2586-F2586))/(H2586-F2586))*100</f>
        <v/>
      </c>
      <c r="K2586" s="34">
        <f>AVERAGE(J2586:J2587)</f>
        <v/>
      </c>
      <c r="L2586" s="34">
        <f>_xlfn.STDEV.S(J2586,J2587)</f>
        <v/>
      </c>
      <c r="M2586" s="35">
        <f>(K2584-K2586)/20</f>
        <v/>
      </c>
      <c r="N2586" s="295">
        <f>(K2580-K2586)/52</f>
        <v/>
      </c>
      <c r="O2586" s="295">
        <f>+(H2586-F2586)/10</f>
        <v/>
      </c>
      <c r="P2586" s="26" t="inlineStr">
        <is>
          <t>FALSO</t>
        </is>
      </c>
      <c r="Q2586" s="26" t="inlineStr">
        <is>
          <t>FALSO</t>
        </is>
      </c>
      <c r="R2586" s="149" t="inlineStr">
        <is>
          <t>No esperado</t>
        </is>
      </c>
      <c r="S2586" s="149" t="inlineStr">
        <is>
          <t>Esperado</t>
        </is>
      </c>
      <c r="T2586" s="149" t="inlineStr">
        <is>
          <t>Dato Válido</t>
        </is>
      </c>
      <c r="U2586" s="149" t="n"/>
    </row>
    <row r="2587" ht="15.75" customHeight="1" s="412">
      <c r="A2587" s="15" t="n">
        <v>3218</v>
      </c>
      <c r="B2587" s="16" t="n">
        <v>158</v>
      </c>
      <c r="C2587" s="60" t="n">
        <v>419</v>
      </c>
      <c r="D2587" s="60" t="n">
        <v>12</v>
      </c>
      <c r="E2587" s="61" t="n">
        <v>43577</v>
      </c>
      <c r="F2587" s="62" t="n">
        <v>5219</v>
      </c>
      <c r="G2587" s="60" t="n">
        <v>7671</v>
      </c>
      <c r="H2587" s="60" t="n">
        <v>7356</v>
      </c>
      <c r="I2587" s="60" t="n"/>
      <c r="J2587" s="59">
        <f>+(((G2587-F2587)-(H2587-F2587))/(H2587-F2587))*100</f>
        <v/>
      </c>
      <c r="K2587" s="35" t="n"/>
      <c r="L2587" s="35" t="n"/>
      <c r="M2587" s="35" t="n"/>
      <c r="O2587" s="295">
        <f>+(H2587-F2587)/10</f>
        <v/>
      </c>
      <c r="P2587" s="26" t="inlineStr">
        <is>
          <t>FALSO</t>
        </is>
      </c>
      <c r="Q2587" s="26" t="inlineStr">
        <is>
          <t>FALSO</t>
        </is>
      </c>
      <c r="R2587" s="149" t="inlineStr">
        <is>
          <t>No esperado</t>
        </is>
      </c>
      <c r="S2587" s="149" t="inlineStr">
        <is>
          <t>Esperado</t>
        </is>
      </c>
      <c r="T2587" s="149" t="inlineStr">
        <is>
          <t>Dato Válido</t>
        </is>
      </c>
      <c r="U2587" s="149" t="n"/>
    </row>
    <row r="2588" ht="15.75" customHeight="1" s="412">
      <c r="A2588" s="5" t="n">
        <v>327</v>
      </c>
      <c r="B2588" s="252" t="n">
        <v>327</v>
      </c>
      <c r="C2588" s="201" t="n">
        <v>420</v>
      </c>
      <c r="D2588" s="201" t="n">
        <v>1</v>
      </c>
      <c r="E2588" s="8" t="n">
        <v>43514</v>
      </c>
      <c r="F2588" s="201" t="n">
        <v>5275</v>
      </c>
      <c r="G2588" s="201" t="n">
        <v>8447</v>
      </c>
      <c r="H2588" s="201" t="n">
        <v>7729</v>
      </c>
      <c r="I2588" s="201" t="n">
        <v>10</v>
      </c>
      <c r="J2588" s="9">
        <f>+(((G2588-F2588)-(H2588-F2588))/(H2588-F2588))*100</f>
        <v/>
      </c>
      <c r="K2588" s="33">
        <f>AVERAGE(J2588:J2589)</f>
        <v/>
      </c>
      <c r="L2588" s="33">
        <f>_xlfn.STDEV.S(J2588,J2589)</f>
        <v/>
      </c>
      <c r="M2588" s="13" t="n">
        <v>2</v>
      </c>
      <c r="O2588" s="295">
        <f>+(H2588-F2588)/10</f>
        <v/>
      </c>
      <c r="P2588" s="26" t="inlineStr">
        <is>
          <t>FALSO</t>
        </is>
      </c>
      <c r="Q2588" s="26" t="inlineStr">
        <is>
          <t>FALSO</t>
        </is>
      </c>
      <c r="R2588" s="149" t="inlineStr">
        <is>
          <t>Esperado</t>
        </is>
      </c>
      <c r="S2588" s="149" t="inlineStr">
        <is>
          <t>Esperado</t>
        </is>
      </c>
      <c r="T2588" s="149" t="inlineStr">
        <is>
          <t>Se descarta</t>
        </is>
      </c>
      <c r="U2588" s="149" t="n"/>
    </row>
    <row r="2589" ht="15.75" customHeight="1" s="412">
      <c r="A2589" s="5" t="n">
        <v>328</v>
      </c>
      <c r="B2589" s="252" t="n">
        <v>328</v>
      </c>
      <c r="C2589" s="201" t="n">
        <v>420</v>
      </c>
      <c r="D2589" s="201" t="n">
        <v>1</v>
      </c>
      <c r="E2589" s="8" t="n">
        <v>43514</v>
      </c>
      <c r="F2589" s="201" t="n">
        <v>5350</v>
      </c>
      <c r="G2589" s="201" t="n">
        <v>8310</v>
      </c>
      <c r="H2589" s="201" t="n">
        <v>7647</v>
      </c>
      <c r="I2589" s="201" t="n"/>
      <c r="J2589" s="9">
        <f>+(((G2589-F2589)-(H2589-F2589))/(H2589-F2589))*100</f>
        <v/>
      </c>
      <c r="K2589" s="13" t="n"/>
      <c r="L2589" s="13" t="n"/>
      <c r="M2589" s="13" t="n"/>
      <c r="O2589" s="295">
        <f>+(H2589-F2589)/10</f>
        <v/>
      </c>
      <c r="P2589" s="26" t="inlineStr">
        <is>
          <t>FALSO</t>
        </is>
      </c>
      <c r="Q2589" s="26" t="inlineStr">
        <is>
          <t>FALSO</t>
        </is>
      </c>
      <c r="R2589" s="149" t="inlineStr">
        <is>
          <t>No esperado</t>
        </is>
      </c>
      <c r="S2589" s="149" t="inlineStr">
        <is>
          <t>Esperado</t>
        </is>
      </c>
      <c r="T2589" s="149" t="inlineStr">
        <is>
          <t>Se descarta</t>
        </is>
      </c>
      <c r="U2589" s="149" t="n"/>
    </row>
    <row r="2590" ht="15.75" customHeight="1" s="412">
      <c r="A2590" s="5" t="n">
        <v>981</v>
      </c>
      <c r="B2590" s="252" t="n">
        <v>327</v>
      </c>
      <c r="C2590" s="201" t="n">
        <v>420</v>
      </c>
      <c r="D2590" s="201" t="n">
        <v>3</v>
      </c>
      <c r="E2590" s="8" t="n">
        <v>43521</v>
      </c>
      <c r="F2590" s="201" t="n">
        <v>5275</v>
      </c>
      <c r="G2590" s="201" t="n">
        <v>8087</v>
      </c>
      <c r="H2590" s="201" t="n">
        <v>7419</v>
      </c>
      <c r="I2590" s="201" t="n">
        <v>8</v>
      </c>
      <c r="J2590" s="9">
        <f>+(((G2590-F2590)-(H2590-F2590))/(H2590-F2590))*100</f>
        <v/>
      </c>
      <c r="K2590" s="33">
        <f>AVERAGE(J2590:J2591)</f>
        <v/>
      </c>
      <c r="L2590" s="33">
        <f>_xlfn.STDEV.S(J2590,J2591)</f>
        <v/>
      </c>
      <c r="M2590" s="13" t="n"/>
      <c r="O2590" s="295">
        <f>+(H2590-F2590)/10</f>
        <v/>
      </c>
      <c r="P2590" s="26" t="inlineStr">
        <is>
          <t>FALSO</t>
        </is>
      </c>
      <c r="Q2590" s="26" t="inlineStr">
        <is>
          <t>FALSO</t>
        </is>
      </c>
      <c r="R2590" s="149" t="inlineStr">
        <is>
          <t>No esperado</t>
        </is>
      </c>
      <c r="S2590" s="149" t="inlineStr">
        <is>
          <t>No esperado</t>
        </is>
      </c>
      <c r="T2590" s="149" t="inlineStr">
        <is>
          <t>Se descarta</t>
        </is>
      </c>
      <c r="U2590" s="149" t="n"/>
    </row>
    <row r="2591" ht="15.75" customHeight="1" s="412">
      <c r="A2591" s="5" t="n">
        <v>982</v>
      </c>
      <c r="B2591" s="252" t="n">
        <v>328</v>
      </c>
      <c r="C2591" s="201" t="n">
        <v>420</v>
      </c>
      <c r="D2591" s="201" t="n">
        <v>3</v>
      </c>
      <c r="E2591" s="8" t="n">
        <v>43521</v>
      </c>
      <c r="F2591" s="201" t="n">
        <v>5350</v>
      </c>
      <c r="G2591" s="201" t="n">
        <v>8127</v>
      </c>
      <c r="H2591" s="201" t="n">
        <v>7474</v>
      </c>
      <c r="I2591" s="201" t="n"/>
      <c r="J2591" s="9">
        <f>+(((G2591-F2591)-(H2591-F2591))/(H2591-F2591))*100</f>
        <v/>
      </c>
      <c r="K2591" s="33" t="n"/>
      <c r="L2591" s="33" t="n"/>
      <c r="M2591" s="13" t="n"/>
      <c r="O2591" s="295">
        <f>+(H2591-F2591)/10</f>
        <v/>
      </c>
      <c r="P2591" s="26" t="inlineStr">
        <is>
          <t>FALSO</t>
        </is>
      </c>
      <c r="Q2591" s="26" t="inlineStr">
        <is>
          <t>FALSO</t>
        </is>
      </c>
      <c r="R2591" s="149" t="inlineStr">
        <is>
          <t>Esperado</t>
        </is>
      </c>
      <c r="S2591" s="149" t="inlineStr">
        <is>
          <t>Esperado</t>
        </is>
      </c>
      <c r="T2591" s="149" t="inlineStr">
        <is>
          <t>Se descarta</t>
        </is>
      </c>
      <c r="U2591" s="149" t="n"/>
    </row>
    <row r="2592" ht="15.75" customHeight="1" s="412">
      <c r="A2592" s="5" t="n">
        <v>1631</v>
      </c>
      <c r="B2592" s="252" t="n">
        <v>327</v>
      </c>
      <c r="C2592" s="201" t="n">
        <v>420</v>
      </c>
      <c r="D2592" s="201" t="n">
        <v>5</v>
      </c>
      <c r="E2592" s="8" t="n">
        <v>43531</v>
      </c>
      <c r="F2592" s="201" t="n">
        <v>5275</v>
      </c>
      <c r="G2592" s="201" t="n">
        <v>7900</v>
      </c>
      <c r="H2592" s="201" t="n">
        <v>7389</v>
      </c>
      <c r="I2592" s="201" t="n">
        <v>8</v>
      </c>
      <c r="J2592" s="9">
        <f>+(((G2592-F2592)-(H2592-F2592))/(H2592-F2592))*100</f>
        <v/>
      </c>
      <c r="K2592" s="33">
        <f>AVERAGE(J2592:J2593)</f>
        <v/>
      </c>
      <c r="L2592" s="33">
        <f>_xlfn.STDEV.S(J2592,J2593)</f>
        <v/>
      </c>
      <c r="M2592" s="13" t="n"/>
      <c r="O2592" s="295">
        <f>+(H2592-F2592)/10</f>
        <v/>
      </c>
      <c r="P2592" s="26" t="inlineStr">
        <is>
          <t>FALSO</t>
        </is>
      </c>
      <c r="Q2592" s="26" t="inlineStr">
        <is>
          <t>FALSO</t>
        </is>
      </c>
      <c r="R2592" s="149" t="inlineStr">
        <is>
          <t>Esperado</t>
        </is>
      </c>
      <c r="S2592" s="149" t="inlineStr">
        <is>
          <t>Esperado</t>
        </is>
      </c>
      <c r="T2592" s="149" t="inlineStr">
        <is>
          <t>Se descarta</t>
        </is>
      </c>
      <c r="U2592" s="149" t="n"/>
    </row>
    <row r="2593" ht="15.75" customHeight="1" s="412">
      <c r="A2593" s="5" t="n">
        <v>1632</v>
      </c>
      <c r="B2593" s="252" t="n">
        <v>328</v>
      </c>
      <c r="C2593" s="201" t="n">
        <v>420</v>
      </c>
      <c r="D2593" s="201" t="n">
        <v>5</v>
      </c>
      <c r="E2593" s="8" t="n">
        <v>43531</v>
      </c>
      <c r="F2593" s="201" t="n">
        <v>5350</v>
      </c>
      <c r="G2593" s="201" t="n">
        <v>7890</v>
      </c>
      <c r="H2593" s="201" t="n">
        <v>7390</v>
      </c>
      <c r="I2593" s="201" t="n"/>
      <c r="J2593" s="9">
        <f>+(((G2593-F2593)-(H2593-F2593))/(H2593-F2593))*100</f>
        <v/>
      </c>
      <c r="K2593" s="13" t="n"/>
      <c r="L2593" s="13" t="n"/>
      <c r="M2593" s="13" t="n"/>
      <c r="O2593" s="295">
        <f>+(H2593-F2593)/10</f>
        <v/>
      </c>
      <c r="P2593" s="26" t="inlineStr">
        <is>
          <t>FALSO</t>
        </is>
      </c>
      <c r="Q2593" s="26" t="inlineStr">
        <is>
          <t>FALSO</t>
        </is>
      </c>
      <c r="R2593" s="149" t="inlineStr">
        <is>
          <t>No esperado</t>
        </is>
      </c>
      <c r="S2593" s="149" t="inlineStr">
        <is>
          <t>Esperado</t>
        </is>
      </c>
      <c r="T2593" s="149" t="inlineStr">
        <is>
          <t>Se descarta</t>
        </is>
      </c>
      <c r="U2593" s="149" t="n"/>
    </row>
    <row r="2594" ht="15.75" customHeight="1" s="412">
      <c r="A2594" s="15" t="n">
        <v>2377</v>
      </c>
      <c r="B2594" s="16" t="n">
        <v>147</v>
      </c>
      <c r="C2594" s="17" t="n">
        <v>420</v>
      </c>
      <c r="D2594" s="17" t="n">
        <v>8</v>
      </c>
      <c r="E2594" s="18" t="n">
        <v>43550</v>
      </c>
      <c r="F2594" s="19" t="n">
        <v>5265</v>
      </c>
      <c r="G2594" s="17" t="n">
        <v>7655</v>
      </c>
      <c r="H2594" s="17" t="n">
        <v>7302</v>
      </c>
      <c r="I2594" s="201" t="n"/>
      <c r="J2594" s="9">
        <f>+(((G2594-F2594)-(H2594-F2594))/(H2594-F2594))*100</f>
        <v/>
      </c>
      <c r="K2594" s="33">
        <f>AVERAGE(J2594:J2595)</f>
        <v/>
      </c>
      <c r="L2594" s="33">
        <f>_xlfn.STDEV.S(J2594,J2595)</f>
        <v/>
      </c>
      <c r="M2594" s="13">
        <f>(K2592-K2594)/19</f>
        <v/>
      </c>
      <c r="N2594" s="295">
        <f>(K2590-K2594)/29</f>
        <v/>
      </c>
      <c r="O2594" s="295">
        <f>+(H2594-F2594)/10</f>
        <v/>
      </c>
      <c r="P2594" s="26" t="inlineStr">
        <is>
          <t>FALSO</t>
        </is>
      </c>
      <c r="Q2594" s="26" t="inlineStr">
        <is>
          <t>FALSO</t>
        </is>
      </c>
      <c r="R2594" s="149" t="inlineStr">
        <is>
          <t>Esperado</t>
        </is>
      </c>
      <c r="S2594" s="149" t="inlineStr">
        <is>
          <t>Esperado</t>
        </is>
      </c>
      <c r="T2594" s="149" t="inlineStr">
        <is>
          <t>Se descarta</t>
        </is>
      </c>
      <c r="U2594" s="149" t="n"/>
    </row>
    <row r="2595" ht="15.75" customHeight="1" s="412">
      <c r="A2595" s="15" t="n">
        <v>2378</v>
      </c>
      <c r="B2595" s="16" t="n">
        <v>148</v>
      </c>
      <c r="C2595" s="17" t="n">
        <v>420</v>
      </c>
      <c r="D2595" s="17" t="n">
        <v>8</v>
      </c>
      <c r="E2595" s="18" t="n">
        <v>43550</v>
      </c>
      <c r="F2595" s="19" t="n">
        <v>5186</v>
      </c>
      <c r="G2595" s="17" t="n">
        <v>7434</v>
      </c>
      <c r="H2595" s="17" t="n">
        <v>7105</v>
      </c>
      <c r="I2595" s="201" t="n"/>
      <c r="J2595" s="9">
        <f>+(((G2595-F2595)-(H2595-F2595))/(H2595-F2595))*100</f>
        <v/>
      </c>
      <c r="K2595" s="13" t="n"/>
      <c r="L2595" s="13" t="n"/>
      <c r="M2595" s="13" t="n"/>
      <c r="O2595" s="295">
        <f>+(H2595-F2595)/10</f>
        <v/>
      </c>
      <c r="P2595" s="26" t="inlineStr">
        <is>
          <t>FALSO</t>
        </is>
      </c>
      <c r="Q2595" s="26" t="inlineStr">
        <is>
          <t>FALSO</t>
        </is>
      </c>
      <c r="R2595" s="149" t="inlineStr">
        <is>
          <t>No esperado</t>
        </is>
      </c>
      <c r="S2595" s="149" t="inlineStr">
        <is>
          <t>Esperado</t>
        </is>
      </c>
      <c r="T2595" s="149" t="inlineStr">
        <is>
          <t>Se descarta</t>
        </is>
      </c>
      <c r="U2595" s="149" t="n"/>
    </row>
    <row r="2596" ht="15.75" customHeight="1" s="412">
      <c r="A2596" s="5" t="n">
        <v>619</v>
      </c>
      <c r="B2596" s="252" t="n">
        <v>269</v>
      </c>
      <c r="C2596" s="255" t="n">
        <v>421</v>
      </c>
      <c r="D2596" s="255" t="n">
        <v>2</v>
      </c>
      <c r="E2596" s="58" t="n">
        <v>43517</v>
      </c>
      <c r="F2596" s="255" t="n">
        <v>5241</v>
      </c>
      <c r="G2596" s="255" t="n">
        <v>7713</v>
      </c>
      <c r="H2596" s="255" t="n">
        <v>6703</v>
      </c>
      <c r="I2596" s="255" t="n">
        <v>9</v>
      </c>
      <c r="J2596" s="59">
        <f>+(((G2596-F2596)-(H2596-F2596))/(H2596-F2596))*100</f>
        <v/>
      </c>
      <c r="K2596" s="34">
        <f>AVERAGE(J2596:J2597)</f>
        <v/>
      </c>
      <c r="L2596" s="34">
        <f>_xlfn.STDEV.S(J2596,J2597)</f>
        <v/>
      </c>
      <c r="M2596" s="35" t="n">
        <v>3</v>
      </c>
      <c r="O2596" s="295">
        <f>+(H2596-F2596)/10</f>
        <v/>
      </c>
      <c r="P2596" s="26" t="inlineStr">
        <is>
          <t>FALSO</t>
        </is>
      </c>
      <c r="Q2596" s="26" t="inlineStr">
        <is>
          <t>FALSO</t>
        </is>
      </c>
      <c r="R2596" s="149" t="inlineStr">
        <is>
          <t>Esperado</t>
        </is>
      </c>
      <c r="S2596" s="149" t="inlineStr">
        <is>
          <t>Esperado</t>
        </is>
      </c>
      <c r="T2596" s="149" t="inlineStr">
        <is>
          <t>Dato Válido</t>
        </is>
      </c>
      <c r="U2596" s="149" t="n"/>
    </row>
    <row r="2597" ht="15.75" customHeight="1" s="412">
      <c r="A2597" s="5" t="n">
        <v>620</v>
      </c>
      <c r="B2597" s="252" t="n">
        <v>270</v>
      </c>
      <c r="C2597" s="255" t="n">
        <v>421</v>
      </c>
      <c r="D2597" s="255" t="n">
        <v>2</v>
      </c>
      <c r="E2597" s="58" t="n">
        <v>43517</v>
      </c>
      <c r="F2597" s="255" t="n">
        <v>5254</v>
      </c>
      <c r="G2597" s="255" t="n">
        <v>8049</v>
      </c>
      <c r="H2597" s="255" t="n">
        <v>6927</v>
      </c>
      <c r="I2597" s="255" t="n"/>
      <c r="J2597" s="59">
        <f>+(((G2597-F2597)-(H2597-F2597))/(H2597-F2597))*100</f>
        <v/>
      </c>
      <c r="K2597" s="34" t="n"/>
      <c r="L2597" s="34" t="n"/>
      <c r="M2597" s="35" t="n"/>
      <c r="O2597" s="295">
        <f>+(H2597-F2597)/10</f>
        <v/>
      </c>
      <c r="P2597" s="26" t="inlineStr">
        <is>
          <t>FALSO</t>
        </is>
      </c>
      <c r="Q2597" s="26" t="inlineStr">
        <is>
          <t>FALSO</t>
        </is>
      </c>
      <c r="R2597" s="149" t="inlineStr">
        <is>
          <t>Esperado</t>
        </is>
      </c>
      <c r="S2597" s="149" t="inlineStr">
        <is>
          <t>Esperado</t>
        </is>
      </c>
      <c r="T2597" s="149" t="inlineStr">
        <is>
          <t>Dato Válido</t>
        </is>
      </c>
      <c r="U2597" s="149" t="n"/>
    </row>
    <row r="2598" ht="15.75" customHeight="1" s="412">
      <c r="A2598" s="5" t="n">
        <v>1273</v>
      </c>
      <c r="B2598" s="252" t="n">
        <v>227</v>
      </c>
      <c r="C2598" s="255" t="n">
        <v>421</v>
      </c>
      <c r="D2598" s="255" t="n">
        <v>4</v>
      </c>
      <c r="E2598" s="58" t="n">
        <v>43524</v>
      </c>
      <c r="F2598" s="255" t="n">
        <v>5247</v>
      </c>
      <c r="G2598" s="255" t="n">
        <v>8448</v>
      </c>
      <c r="H2598" s="255" t="n">
        <v>7464</v>
      </c>
      <c r="I2598" s="255" t="n">
        <v>8</v>
      </c>
      <c r="J2598" s="59">
        <f>+(((G2598-F2598)-(H2598-F2598))/(H2598-F2598))*100</f>
        <v/>
      </c>
      <c r="K2598" s="34">
        <f>AVERAGE(J2598:J2599)</f>
        <v/>
      </c>
      <c r="L2598" s="34">
        <f>_xlfn.STDEV.S(J2598,J2599)</f>
        <v/>
      </c>
      <c r="M2598" s="35" t="n"/>
      <c r="O2598" s="295">
        <f>+(H2598-F2598)/10</f>
        <v/>
      </c>
      <c r="P2598" s="26" t="inlineStr">
        <is>
          <t>FALSO</t>
        </is>
      </c>
      <c r="Q2598" s="26" t="inlineStr">
        <is>
          <t>FALSO</t>
        </is>
      </c>
      <c r="R2598" s="149" t="inlineStr">
        <is>
          <t>Esperado</t>
        </is>
      </c>
      <c r="S2598" s="149" t="inlineStr">
        <is>
          <t>Esperado</t>
        </is>
      </c>
      <c r="T2598" s="149" t="inlineStr">
        <is>
          <t>Dato Válido</t>
        </is>
      </c>
      <c r="U2598" s="149" t="n"/>
    </row>
    <row r="2599" ht="15.75" customHeight="1" s="412">
      <c r="A2599" s="5" t="n">
        <v>1274</v>
      </c>
      <c r="B2599" s="252" t="n">
        <v>228</v>
      </c>
      <c r="C2599" s="255" t="n">
        <v>421</v>
      </c>
      <c r="D2599" s="255" t="n">
        <v>4</v>
      </c>
      <c r="E2599" s="58" t="n">
        <v>43524</v>
      </c>
      <c r="F2599" s="255" t="n">
        <v>5238</v>
      </c>
      <c r="G2599" s="255" t="n">
        <v>8748</v>
      </c>
      <c r="H2599" s="255" t="n">
        <v>7599</v>
      </c>
      <c r="I2599" s="255" t="n"/>
      <c r="J2599" s="59">
        <f>+(((G2599-F2599)-(H2599-F2599))/(H2599-F2599))*100</f>
        <v/>
      </c>
      <c r="K2599" s="35" t="n"/>
      <c r="L2599" s="35" t="n"/>
      <c r="M2599" s="35" t="n"/>
      <c r="O2599" s="295">
        <f>+(H2599-F2599)/10</f>
        <v/>
      </c>
      <c r="P2599" s="26" t="inlineStr">
        <is>
          <t>FALSO</t>
        </is>
      </c>
      <c r="Q2599" s="26" t="inlineStr">
        <is>
          <t>FALSO</t>
        </is>
      </c>
      <c r="R2599" s="149" t="inlineStr">
        <is>
          <t>Esperado</t>
        </is>
      </c>
      <c r="S2599" s="149" t="inlineStr">
        <is>
          <t>No esperado</t>
        </is>
      </c>
      <c r="T2599" s="149" t="inlineStr">
        <is>
          <t>Dato Válido</t>
        </is>
      </c>
      <c r="U2599" s="149" t="n"/>
    </row>
    <row r="2600" ht="15.75" customHeight="1" s="412">
      <c r="A2600" s="5" t="n">
        <v>1923</v>
      </c>
      <c r="B2600" s="252" t="n">
        <v>227</v>
      </c>
      <c r="C2600" s="255" t="n">
        <v>421</v>
      </c>
      <c r="D2600" s="255" t="n">
        <v>6</v>
      </c>
      <c r="E2600" s="58" t="n">
        <v>43535</v>
      </c>
      <c r="F2600" s="255" t="n">
        <v>5247</v>
      </c>
      <c r="G2600" s="255" t="n">
        <v>7689</v>
      </c>
      <c r="H2600" s="255" t="n">
        <v>7015</v>
      </c>
      <c r="I2600" s="255" t="n">
        <v>6</v>
      </c>
      <c r="J2600" s="59">
        <f>+(((G2600-F2600)-(H2600-F2600))/(H2600-F2600))*100</f>
        <v/>
      </c>
      <c r="K2600" s="34">
        <f>AVERAGE(J2600:J2601)</f>
        <v/>
      </c>
      <c r="L2600" s="34">
        <f>_xlfn.STDEV.S(J2600,J2601)</f>
        <v/>
      </c>
      <c r="M2600" s="35" t="n"/>
      <c r="O2600" s="295">
        <f>+(H2600-F2600)/10</f>
        <v/>
      </c>
      <c r="P2600" s="26" t="inlineStr">
        <is>
          <t>VERDADERO</t>
        </is>
      </c>
      <c r="Q2600" s="26" t="inlineStr">
        <is>
          <t>FALSO</t>
        </is>
      </c>
      <c r="R2600" s="149" t="inlineStr">
        <is>
          <t>No esperado</t>
        </is>
      </c>
      <c r="S2600" s="149" t="inlineStr">
        <is>
          <t>Esperado</t>
        </is>
      </c>
      <c r="T2600" s="149" t="inlineStr">
        <is>
          <t>Dato Válido</t>
        </is>
      </c>
      <c r="U2600" s="149" t="n"/>
    </row>
    <row r="2601" ht="15.75" customHeight="1" s="412">
      <c r="A2601" s="5" t="n">
        <v>1924</v>
      </c>
      <c r="B2601" s="252" t="n">
        <v>228</v>
      </c>
      <c r="C2601" s="255" t="n">
        <v>421</v>
      </c>
      <c r="D2601" s="255" t="n">
        <v>6</v>
      </c>
      <c r="E2601" s="58" t="n">
        <v>43535</v>
      </c>
      <c r="F2601" s="255" t="n">
        <v>5238</v>
      </c>
      <c r="G2601" s="255" t="n">
        <v>7395</v>
      </c>
      <c r="H2601" s="255" t="n">
        <v>6818</v>
      </c>
      <c r="I2601" s="255" t="n"/>
      <c r="J2601" s="59">
        <f>+(((G2601-F2601)-(H2601-F2601))/(H2601-F2601))*100</f>
        <v/>
      </c>
      <c r="K2601" s="34" t="n"/>
      <c r="L2601" s="34" t="n"/>
      <c r="M2601" s="35" t="n"/>
      <c r="O2601" s="295">
        <f>+(H2601-F2601)/10</f>
        <v/>
      </c>
      <c r="P2601" s="26" t="inlineStr">
        <is>
          <t>FALSO</t>
        </is>
      </c>
      <c r="Q2601" s="26" t="inlineStr">
        <is>
          <t>FALSO</t>
        </is>
      </c>
      <c r="R2601" s="149" t="inlineStr">
        <is>
          <t>No esperado</t>
        </is>
      </c>
      <c r="S2601" s="149" t="inlineStr">
        <is>
          <t>Esperado</t>
        </is>
      </c>
      <c r="T2601" s="149" t="inlineStr">
        <is>
          <t>Dato Válido</t>
        </is>
      </c>
      <c r="U2601" s="149" t="n"/>
    </row>
    <row r="2602" ht="15.75" customHeight="1" s="412">
      <c r="A2602" s="15" t="n">
        <v>2569</v>
      </c>
      <c r="B2602" s="16" t="n">
        <v>157</v>
      </c>
      <c r="C2602" s="60" t="n">
        <v>421</v>
      </c>
      <c r="D2602" s="60" t="n">
        <v>9</v>
      </c>
      <c r="E2602" s="61" t="n">
        <v>43557</v>
      </c>
      <c r="F2602" s="62" t="n">
        <v>5319</v>
      </c>
      <c r="G2602" s="60" t="n">
        <v>7769</v>
      </c>
      <c r="H2602" s="60" t="n">
        <v>7335</v>
      </c>
      <c r="I2602" s="255" t="n"/>
      <c r="J2602" s="59">
        <f>+(((G2602-F2602)-(H2602-F2602))/(H2602-F2602))*100</f>
        <v/>
      </c>
      <c r="K2602" s="34">
        <f>AVERAGE(J2602:J2603)</f>
        <v/>
      </c>
      <c r="L2602" s="34">
        <f>_xlfn.STDEV.S(J2602,J2603)</f>
        <v/>
      </c>
      <c r="M2602" s="35" t="n"/>
      <c r="O2602" s="295">
        <f>+(H2602-F2602)/10</f>
        <v/>
      </c>
      <c r="P2602" s="26" t="inlineStr">
        <is>
          <t>FALSO</t>
        </is>
      </c>
      <c r="Q2602" s="26" t="inlineStr">
        <is>
          <t>FALSO</t>
        </is>
      </c>
      <c r="R2602" s="149" t="inlineStr">
        <is>
          <t>Esperado</t>
        </is>
      </c>
      <c r="S2602" s="149" t="inlineStr">
        <is>
          <t>Esperado</t>
        </is>
      </c>
      <c r="T2602" s="149" t="inlineStr">
        <is>
          <t>Dato Válido</t>
        </is>
      </c>
      <c r="U2602" s="149" t="n"/>
    </row>
    <row r="2603" ht="15.75" customHeight="1" s="412">
      <c r="A2603" s="15" t="n">
        <v>2570</v>
      </c>
      <c r="B2603" s="16" t="n">
        <v>158</v>
      </c>
      <c r="C2603" s="60" t="n">
        <v>421</v>
      </c>
      <c r="D2603" s="60" t="n">
        <v>9</v>
      </c>
      <c r="E2603" s="61" t="n">
        <v>43557</v>
      </c>
      <c r="F2603" s="62" t="n">
        <v>5219</v>
      </c>
      <c r="G2603" s="60" t="n">
        <v>7646</v>
      </c>
      <c r="H2603" s="60" t="n">
        <v>7189</v>
      </c>
      <c r="I2603" s="255" t="n"/>
      <c r="J2603" s="59">
        <f>+(((G2603-F2603)-(H2603-F2603))/(H2603-F2603))*100</f>
        <v/>
      </c>
      <c r="K2603" s="35" t="n"/>
      <c r="L2603" s="35" t="n"/>
      <c r="M2603" s="35" t="n"/>
      <c r="O2603" s="295">
        <f>+(H2603-F2603)/10</f>
        <v/>
      </c>
      <c r="P2603" s="26" t="inlineStr">
        <is>
          <t>FALSO</t>
        </is>
      </c>
      <c r="Q2603" s="26" t="inlineStr">
        <is>
          <t>FALSO</t>
        </is>
      </c>
      <c r="R2603" s="149" t="inlineStr">
        <is>
          <t>No esperado</t>
        </is>
      </c>
      <c r="S2603" s="149" t="inlineStr">
        <is>
          <t>No esperado</t>
        </is>
      </c>
      <c r="T2603" s="149" t="inlineStr">
        <is>
          <t>Dato Válido</t>
        </is>
      </c>
      <c r="U2603" s="149" t="n"/>
    </row>
    <row r="2604" ht="15.75" customHeight="1" s="412">
      <c r="A2604" s="15" t="n">
        <v>3219</v>
      </c>
      <c r="B2604" s="16" t="n">
        <v>159</v>
      </c>
      <c r="C2604" s="60" t="n">
        <v>421</v>
      </c>
      <c r="D2604" s="60" t="n">
        <v>12</v>
      </c>
      <c r="E2604" s="61" t="n">
        <v>43577</v>
      </c>
      <c r="F2604" s="62" t="n">
        <v>5300</v>
      </c>
      <c r="G2604" s="60" t="n">
        <v>7832</v>
      </c>
      <c r="H2604" s="60" t="n">
        <v>7497</v>
      </c>
      <c r="I2604" s="60" t="n"/>
      <c r="J2604" s="59">
        <f>+(((G2604-F2604)-(H2604-F2604))/(H2604-F2604))*100</f>
        <v/>
      </c>
      <c r="K2604" s="34">
        <f>AVERAGE(J2604:J2605)</f>
        <v/>
      </c>
      <c r="L2604" s="34">
        <f>_xlfn.STDEV.S(J2604,J2605)</f>
        <v/>
      </c>
      <c r="M2604" s="35">
        <f>(K2602-K2604)/20</f>
        <v/>
      </c>
      <c r="N2604" s="295">
        <f>(K2600-K2604)/42</f>
        <v/>
      </c>
      <c r="O2604" s="295">
        <f>+(H2604-F2604)/10</f>
        <v/>
      </c>
      <c r="P2604" s="26" t="inlineStr">
        <is>
          <t>FALSO</t>
        </is>
      </c>
      <c r="Q2604" s="26" t="inlineStr">
        <is>
          <t>VERDADERO</t>
        </is>
      </c>
      <c r="R2604" s="149" t="inlineStr">
        <is>
          <t>Esperado</t>
        </is>
      </c>
      <c r="S2604" s="149" t="inlineStr">
        <is>
          <t>Esperado</t>
        </is>
      </c>
      <c r="T2604" s="149" t="inlineStr">
        <is>
          <t>Dato Válido</t>
        </is>
      </c>
      <c r="U2604" s="149" t="n"/>
    </row>
    <row r="2605" ht="15.75" customHeight="1" s="412">
      <c r="A2605" s="15" t="n">
        <v>3220</v>
      </c>
      <c r="B2605" s="16" t="n">
        <v>160</v>
      </c>
      <c r="C2605" s="60" t="n">
        <v>421</v>
      </c>
      <c r="D2605" s="60" t="n">
        <v>12</v>
      </c>
      <c r="E2605" s="61" t="n">
        <v>43577</v>
      </c>
      <c r="F2605" s="62" t="n">
        <v>5234</v>
      </c>
      <c r="G2605" s="60" t="n">
        <v>7709</v>
      </c>
      <c r="H2605" s="60" t="n">
        <v>7377</v>
      </c>
      <c r="I2605" s="60" t="n"/>
      <c r="J2605" s="59">
        <f>+(((G2605-F2605)-(H2605-F2605))/(H2605-F2605))*100</f>
        <v/>
      </c>
      <c r="K2605" s="35" t="n"/>
      <c r="L2605" s="35" t="n"/>
      <c r="M2605" s="35" t="n"/>
      <c r="O2605" s="295">
        <f>+(H2605-F2605)/10</f>
        <v/>
      </c>
      <c r="P2605" s="26" t="inlineStr">
        <is>
          <t>FALSO</t>
        </is>
      </c>
      <c r="Q2605" s="26" t="inlineStr">
        <is>
          <t>FALSO</t>
        </is>
      </c>
      <c r="R2605" s="149" t="inlineStr">
        <is>
          <t>No esperado</t>
        </is>
      </c>
      <c r="S2605" s="149" t="inlineStr">
        <is>
          <t>Esperado</t>
        </is>
      </c>
      <c r="T2605" s="149" t="inlineStr">
        <is>
          <t>Dato Válido</t>
        </is>
      </c>
      <c r="U2605" s="149" t="n"/>
    </row>
    <row r="2606" ht="15.75" customHeight="1" s="412">
      <c r="A2606" s="5" t="n">
        <v>329</v>
      </c>
      <c r="B2606" s="252" t="n">
        <v>329</v>
      </c>
      <c r="C2606" s="201" t="n">
        <v>422</v>
      </c>
      <c r="D2606" s="201" t="n">
        <v>1</v>
      </c>
      <c r="E2606" s="8" t="n">
        <v>43514</v>
      </c>
      <c r="F2606" s="201" t="n">
        <v>5215</v>
      </c>
      <c r="G2606" s="201" t="n">
        <v>7361</v>
      </c>
      <c r="H2606" s="201" t="n">
        <v>6864</v>
      </c>
      <c r="I2606" s="201" t="n">
        <v>9</v>
      </c>
      <c r="J2606" s="9">
        <f>+(((G2606-F2606)-(H2606-F2606))/(H2606-F2606))*100</f>
        <v/>
      </c>
      <c r="K2606" s="33">
        <f>AVERAGE(J2606:J2607)</f>
        <v/>
      </c>
      <c r="L2606" s="33">
        <f>_xlfn.STDEV.S(J2606,J2607)</f>
        <v/>
      </c>
      <c r="M2606" s="13" t="n">
        <v>2</v>
      </c>
      <c r="O2606" s="295">
        <f>+(H2606-F2606)/10</f>
        <v/>
      </c>
      <c r="P2606" s="26" t="inlineStr">
        <is>
          <t>FALSO</t>
        </is>
      </c>
      <c r="Q2606" s="26" t="inlineStr">
        <is>
          <t>FALSO</t>
        </is>
      </c>
      <c r="R2606" s="149" t="inlineStr">
        <is>
          <t>Esperado</t>
        </is>
      </c>
      <c r="S2606" s="149" t="inlineStr">
        <is>
          <t>Esperado</t>
        </is>
      </c>
      <c r="T2606" s="149" t="inlineStr">
        <is>
          <t>Se descarta</t>
        </is>
      </c>
      <c r="U2606" s="149" t="n"/>
    </row>
    <row r="2607" ht="15.75" customHeight="1" s="412">
      <c r="A2607" s="5" t="n">
        <v>330</v>
      </c>
      <c r="B2607" s="252" t="n">
        <v>330</v>
      </c>
      <c r="C2607" s="201" t="n">
        <v>422</v>
      </c>
      <c r="D2607" s="201" t="n">
        <v>1</v>
      </c>
      <c r="E2607" s="8" t="n">
        <v>43514</v>
      </c>
      <c r="F2607" s="201" t="n">
        <v>5277</v>
      </c>
      <c r="G2607" s="201" t="n">
        <v>7405</v>
      </c>
      <c r="H2607" s="201" t="n">
        <v>6917</v>
      </c>
      <c r="I2607" s="201" t="n"/>
      <c r="J2607" s="9">
        <f>+(((G2607-F2607)-(H2607-F2607))/(H2607-F2607))*100</f>
        <v/>
      </c>
      <c r="K2607" s="13" t="n"/>
      <c r="L2607" s="13" t="n"/>
      <c r="M2607" s="13" t="n"/>
      <c r="O2607" s="295">
        <f>+(H2607-F2607)/10</f>
        <v/>
      </c>
      <c r="P2607" s="26" t="inlineStr">
        <is>
          <t>FALSO</t>
        </is>
      </c>
      <c r="Q2607" s="26" t="inlineStr">
        <is>
          <t>FALSO</t>
        </is>
      </c>
      <c r="R2607" s="149" t="inlineStr">
        <is>
          <t>Esperado</t>
        </is>
      </c>
      <c r="S2607" s="149" t="inlineStr">
        <is>
          <t>Esperado</t>
        </is>
      </c>
      <c r="T2607" s="149" t="inlineStr">
        <is>
          <t>Se descarta</t>
        </is>
      </c>
      <c r="U2607" s="149" t="n"/>
    </row>
    <row r="2608" ht="15.75" customHeight="1" s="412">
      <c r="A2608" s="5" t="n">
        <v>983</v>
      </c>
      <c r="B2608" s="252" t="n">
        <v>329</v>
      </c>
      <c r="C2608" s="201" t="n">
        <v>422</v>
      </c>
      <c r="D2608" s="201" t="n">
        <v>3</v>
      </c>
      <c r="E2608" s="8" t="n">
        <v>43521</v>
      </c>
      <c r="F2608" s="201" t="n">
        <v>5215</v>
      </c>
      <c r="G2608" s="201" t="n">
        <v>7716</v>
      </c>
      <c r="H2608" s="201" t="n">
        <v>7210</v>
      </c>
      <c r="I2608" s="201" t="n">
        <v>10</v>
      </c>
      <c r="J2608" s="9">
        <f>+(((G2608-F2608)-(H2608-F2608))/(H2608-F2608))*100</f>
        <v/>
      </c>
      <c r="K2608" s="33">
        <f>AVERAGE(J2608:J2609)</f>
        <v/>
      </c>
      <c r="L2608" s="33">
        <f>_xlfn.STDEV.S(J2608,J2609)</f>
        <v/>
      </c>
      <c r="M2608" s="13" t="n"/>
      <c r="O2608" s="295">
        <f>+(H2608-F2608)/10</f>
        <v/>
      </c>
      <c r="P2608" s="26" t="inlineStr">
        <is>
          <t>FALSO</t>
        </is>
      </c>
      <c r="Q2608" s="26" t="inlineStr">
        <is>
          <t>FALSO</t>
        </is>
      </c>
      <c r="R2608" s="149" t="inlineStr">
        <is>
          <t>Esperado</t>
        </is>
      </c>
      <c r="S2608" s="149" t="inlineStr">
        <is>
          <t>Esperado</t>
        </is>
      </c>
      <c r="T2608" s="149" t="inlineStr">
        <is>
          <t>Se descarta</t>
        </is>
      </c>
      <c r="U2608" s="149" t="n"/>
    </row>
    <row r="2609" ht="15.75" customHeight="1" s="412">
      <c r="A2609" s="5" t="n">
        <v>984</v>
      </c>
      <c r="B2609" s="252" t="n">
        <v>330</v>
      </c>
      <c r="C2609" s="201" t="n">
        <v>422</v>
      </c>
      <c r="D2609" s="201" t="n">
        <v>3</v>
      </c>
      <c r="E2609" s="8" t="n">
        <v>43521</v>
      </c>
      <c r="F2609" s="201" t="n">
        <v>5277</v>
      </c>
      <c r="G2609" s="201" t="n">
        <v>7835</v>
      </c>
      <c r="H2609" s="201" t="n">
        <v>7304</v>
      </c>
      <c r="I2609" s="201" t="n"/>
      <c r="J2609" s="9">
        <f>+(((G2609-F2609)-(H2609-F2609))/(H2609-F2609))*100</f>
        <v/>
      </c>
      <c r="K2609" s="33" t="n"/>
      <c r="L2609" s="33" t="n"/>
      <c r="M2609" s="13" t="n"/>
      <c r="O2609" s="295">
        <f>+(H2609-F2609)/10</f>
        <v/>
      </c>
      <c r="P2609" s="26" t="inlineStr">
        <is>
          <t>FALSO</t>
        </is>
      </c>
      <c r="Q2609" s="26" t="inlineStr">
        <is>
          <t>FALSO</t>
        </is>
      </c>
      <c r="R2609" s="149" t="inlineStr">
        <is>
          <t>Esperado</t>
        </is>
      </c>
      <c r="S2609" s="149" t="inlineStr">
        <is>
          <t>Esperado</t>
        </is>
      </c>
      <c r="T2609" s="149" t="inlineStr">
        <is>
          <t>Se descarta</t>
        </is>
      </c>
      <c r="U2609" s="149" t="n"/>
    </row>
    <row r="2610" ht="15.75" customHeight="1" s="412">
      <c r="A2610" s="5" t="n">
        <v>1633</v>
      </c>
      <c r="B2610" s="252" t="n">
        <v>329</v>
      </c>
      <c r="C2610" s="201" t="n">
        <v>422</v>
      </c>
      <c r="D2610" s="201" t="n">
        <v>5</v>
      </c>
      <c r="E2610" s="8" t="n">
        <v>43531</v>
      </c>
      <c r="F2610" s="201" t="n">
        <v>5215</v>
      </c>
      <c r="G2610" s="201" t="n">
        <v>8211</v>
      </c>
      <c r="H2610" s="201" t="n">
        <v>7456</v>
      </c>
      <c r="I2610" s="201" t="n">
        <v>8</v>
      </c>
      <c r="J2610" s="9">
        <f>+(((G2610-F2610)-(H2610-F2610))/(H2610-F2610))*100</f>
        <v/>
      </c>
      <c r="K2610" s="33">
        <f>AVERAGE(J2610:J2611)</f>
        <v/>
      </c>
      <c r="L2610" s="33">
        <f>_xlfn.STDEV.S(J2610,J2611)</f>
        <v/>
      </c>
      <c r="M2610" s="13" t="n"/>
      <c r="O2610" s="295">
        <f>+(H2610-F2610)/10</f>
        <v/>
      </c>
      <c r="P2610" s="26" t="inlineStr">
        <is>
          <t>VERDADERO</t>
        </is>
      </c>
      <c r="Q2610" s="26" t="inlineStr">
        <is>
          <t>FALSO</t>
        </is>
      </c>
      <c r="R2610" s="149" t="inlineStr">
        <is>
          <t>Esperado</t>
        </is>
      </c>
      <c r="S2610" s="149" t="inlineStr">
        <is>
          <t>No esperado</t>
        </is>
      </c>
      <c r="T2610" s="149" t="inlineStr">
        <is>
          <t>Dato Válido</t>
        </is>
      </c>
      <c r="U2610" s="149" t="n"/>
    </row>
    <row r="2611" ht="15.75" customHeight="1" s="412">
      <c r="A2611" s="5" t="n">
        <v>1634</v>
      </c>
      <c r="B2611" s="252" t="n">
        <v>330</v>
      </c>
      <c r="C2611" s="201" t="n">
        <v>422</v>
      </c>
      <c r="D2611" s="201" t="n">
        <v>5</v>
      </c>
      <c r="E2611" s="8" t="n">
        <v>43531</v>
      </c>
      <c r="F2611" s="201" t="n">
        <v>5277</v>
      </c>
      <c r="G2611" s="201" t="n">
        <v>8224</v>
      </c>
      <c r="H2611" s="201" t="n">
        <v>7520</v>
      </c>
      <c r="I2611" s="201" t="n"/>
      <c r="J2611" s="9">
        <f>+(((G2611-F2611)-(H2611-F2611))/(H2611-F2611))*100</f>
        <v/>
      </c>
      <c r="K2611" s="13" t="n"/>
      <c r="L2611" s="13" t="n"/>
      <c r="M2611" s="13" t="n"/>
      <c r="O2611" s="295">
        <f>+(H2611-F2611)/10</f>
        <v/>
      </c>
      <c r="P2611" s="26" t="inlineStr">
        <is>
          <t>FALSO</t>
        </is>
      </c>
      <c r="Q2611" s="26" t="inlineStr">
        <is>
          <t>FALSO</t>
        </is>
      </c>
      <c r="R2611" s="149" t="inlineStr">
        <is>
          <t>Esperado</t>
        </is>
      </c>
      <c r="S2611" s="149" t="inlineStr">
        <is>
          <t>Esperado</t>
        </is>
      </c>
      <c r="T2611" s="149" t="inlineStr">
        <is>
          <t>Dato Válido</t>
        </is>
      </c>
      <c r="U2611" s="149" t="n"/>
    </row>
    <row r="2612" ht="15.75" customHeight="1" s="412">
      <c r="A2612" s="15" t="n">
        <v>2379</v>
      </c>
      <c r="B2612" s="16" t="n">
        <v>149</v>
      </c>
      <c r="C2612" s="17" t="n">
        <v>422</v>
      </c>
      <c r="D2612" s="17" t="n">
        <v>8</v>
      </c>
      <c r="E2612" s="18" t="n">
        <v>43550</v>
      </c>
      <c r="F2612" s="19" t="n">
        <v>5222</v>
      </c>
      <c r="G2612" s="17" t="n">
        <v>7284</v>
      </c>
      <c r="H2612" s="17" t="n">
        <v>6900</v>
      </c>
      <c r="I2612" s="201" t="n"/>
      <c r="J2612" s="9">
        <f>+(((G2612-F2612)-(H2612-F2612))/(H2612-F2612))*100</f>
        <v/>
      </c>
      <c r="K2612" s="33">
        <f>AVERAGE(J2612:J2613)</f>
        <v/>
      </c>
      <c r="L2612" s="33">
        <f>_xlfn.STDEV.S(J2612,J2613)</f>
        <v/>
      </c>
      <c r="M2612" s="13" t="n"/>
      <c r="O2612" s="295">
        <f>+(H2612-F2612)/10</f>
        <v/>
      </c>
      <c r="P2612" s="26" t="inlineStr">
        <is>
          <t>FALSO</t>
        </is>
      </c>
      <c r="Q2612" s="26" t="inlineStr">
        <is>
          <t>FALSO</t>
        </is>
      </c>
      <c r="R2612" s="149" t="inlineStr">
        <is>
          <t>No esperado</t>
        </is>
      </c>
      <c r="S2612" s="149" t="inlineStr">
        <is>
          <t>Esperado</t>
        </is>
      </c>
      <c r="T2612" s="149" t="inlineStr">
        <is>
          <t>Dato Válido</t>
        </is>
      </c>
      <c r="U2612" s="149" t="n"/>
    </row>
    <row r="2613" ht="15.75" customHeight="1" s="412">
      <c r="A2613" s="15" t="n">
        <v>2380</v>
      </c>
      <c r="B2613" s="16" t="n">
        <v>150</v>
      </c>
      <c r="C2613" s="17" t="n">
        <v>422</v>
      </c>
      <c r="D2613" s="17" t="n">
        <v>8</v>
      </c>
      <c r="E2613" s="18" t="n">
        <v>43550</v>
      </c>
      <c r="F2613" s="19" t="n">
        <v>5188</v>
      </c>
      <c r="G2613" s="17" t="n">
        <v>7331</v>
      </c>
      <c r="H2613" s="17" t="n">
        <v>7035</v>
      </c>
      <c r="I2613" s="201" t="n"/>
      <c r="J2613" s="9">
        <f>+(((G2613-F2613)-(H2613-F2613))/(H2613-F2613))*100</f>
        <v/>
      </c>
      <c r="K2613" s="13" t="n"/>
      <c r="L2613" s="13" t="n"/>
      <c r="M2613" s="13" t="n"/>
      <c r="O2613" s="295">
        <f>+(H2613-F2613)/10</f>
        <v/>
      </c>
      <c r="P2613" s="26" t="inlineStr">
        <is>
          <t>FALSO</t>
        </is>
      </c>
      <c r="Q2613" s="26" t="inlineStr">
        <is>
          <t>FALSO</t>
        </is>
      </c>
      <c r="R2613" s="149" t="inlineStr">
        <is>
          <t>Esperado</t>
        </is>
      </c>
      <c r="S2613" s="149" t="inlineStr">
        <is>
          <t>Esperado</t>
        </is>
      </c>
      <c r="T2613" s="149" t="inlineStr">
        <is>
          <t>Dato Válido</t>
        </is>
      </c>
      <c r="U2613" s="149" t="n"/>
    </row>
    <row r="2614" ht="15.75" customHeight="1" s="412">
      <c r="A2614" s="15" t="n">
        <v>2807</v>
      </c>
      <c r="B2614" s="16" t="n">
        <v>179</v>
      </c>
      <c r="C2614" s="17" t="n">
        <v>422</v>
      </c>
      <c r="D2614" s="17" t="n">
        <v>10</v>
      </c>
      <c r="E2614" s="18" t="n">
        <v>43564</v>
      </c>
      <c r="F2614" s="19" t="n">
        <v>5180</v>
      </c>
      <c r="G2614" s="17" t="n">
        <v>7621</v>
      </c>
      <c r="H2614" s="17" t="n">
        <v>7315</v>
      </c>
      <c r="I2614" s="17" t="n"/>
      <c r="J2614" s="9">
        <f>+(((G2614-F2614)-(H2614-F2614))/(H2614-F2614))*100</f>
        <v/>
      </c>
      <c r="K2614" s="33">
        <f>AVERAGE(J2614:J2615)</f>
        <v/>
      </c>
      <c r="L2614" s="33">
        <f>_xlfn.STDEV.S(J2614,J2615)</f>
        <v/>
      </c>
      <c r="M2614" s="13">
        <f>(K2612-K2614)/14</f>
        <v/>
      </c>
      <c r="N2614" s="295">
        <f>(K2606-K2614)/50</f>
        <v/>
      </c>
      <c r="O2614" s="295">
        <f>+(H2614-F2614)/10</f>
        <v/>
      </c>
      <c r="P2614" s="26" t="inlineStr">
        <is>
          <t>FALSO</t>
        </is>
      </c>
      <c r="Q2614" s="26" t="inlineStr">
        <is>
          <t>VERDADERO</t>
        </is>
      </c>
      <c r="R2614" s="149" t="inlineStr">
        <is>
          <t>Esperado</t>
        </is>
      </c>
      <c r="S2614" s="149" t="inlineStr">
        <is>
          <t>Esperado</t>
        </is>
      </c>
      <c r="T2614" s="149" t="inlineStr">
        <is>
          <t>Dato Válido</t>
        </is>
      </c>
      <c r="U2614" s="149" t="n"/>
    </row>
    <row r="2615" ht="15.75" customHeight="1" s="412">
      <c r="A2615" s="15" t="n">
        <v>2808</v>
      </c>
      <c r="B2615" s="16" t="n">
        <v>180</v>
      </c>
      <c r="C2615" s="17" t="n">
        <v>422</v>
      </c>
      <c r="D2615" s="17" t="n">
        <v>10</v>
      </c>
      <c r="E2615" s="18" t="n">
        <v>43564</v>
      </c>
      <c r="F2615" s="19" t="n">
        <v>5282</v>
      </c>
      <c r="G2615" s="17" t="n">
        <v>7504</v>
      </c>
      <c r="H2615" s="17" t="n">
        <v>7240</v>
      </c>
      <c r="I2615" s="17" t="n"/>
      <c r="J2615" s="9">
        <f>+(((G2615-F2615)-(H2615-F2615))/(H2615-F2615))*100</f>
        <v/>
      </c>
      <c r="K2615" s="13" t="n"/>
      <c r="L2615" s="13" t="n"/>
      <c r="M2615" s="13" t="n"/>
      <c r="O2615" s="295">
        <f>+(H2615-F2615)/10</f>
        <v/>
      </c>
      <c r="P2615" s="26" t="inlineStr">
        <is>
          <t>FALSO</t>
        </is>
      </c>
      <c r="Q2615" s="26" t="inlineStr">
        <is>
          <t>FALSO</t>
        </is>
      </c>
      <c r="R2615" s="149" t="inlineStr">
        <is>
          <t>No esperado</t>
        </is>
      </c>
      <c r="S2615" s="149" t="inlineStr">
        <is>
          <t>Esperado</t>
        </is>
      </c>
      <c r="T2615" s="149" t="inlineStr">
        <is>
          <t>Dato Válido</t>
        </is>
      </c>
      <c r="U2615" s="149" t="n"/>
    </row>
    <row r="2616" ht="15.75" customHeight="1" s="412">
      <c r="A2616" s="5" t="n">
        <v>621</v>
      </c>
      <c r="B2616" s="252" t="n">
        <v>271</v>
      </c>
      <c r="C2616" s="246" t="n">
        <v>423</v>
      </c>
      <c r="D2616" s="246" t="n">
        <v>2</v>
      </c>
      <c r="E2616" s="46" t="n">
        <v>43517</v>
      </c>
      <c r="F2616" s="246" t="n">
        <v>5224</v>
      </c>
      <c r="G2616" s="246" t="n">
        <v>8703</v>
      </c>
      <c r="H2616" s="246" t="n">
        <v>7572</v>
      </c>
      <c r="I2616" s="246" t="n">
        <v>9</v>
      </c>
      <c r="J2616" s="47">
        <f>+(((G2616-F2616)-(H2616-F2616))/(H2616-F2616))*100</f>
        <v/>
      </c>
      <c r="K2616" s="51">
        <f>AVERAGE(J2616:J2617)</f>
        <v/>
      </c>
      <c r="L2616" s="51">
        <f>_xlfn.STDEV.S(J2616,J2617)</f>
        <v/>
      </c>
      <c r="M2616" s="50" t="n">
        <v>3</v>
      </c>
      <c r="O2616" s="295">
        <f>+(H2616-F2616)/10</f>
        <v/>
      </c>
      <c r="P2616" s="26" t="inlineStr">
        <is>
          <t>FALSO</t>
        </is>
      </c>
      <c r="Q2616" s="26" t="inlineStr">
        <is>
          <t>FALSO</t>
        </is>
      </c>
      <c r="R2616" s="149" t="inlineStr">
        <is>
          <t>Esperado</t>
        </is>
      </c>
      <c r="S2616" s="149" t="inlineStr">
        <is>
          <t>Esperado</t>
        </is>
      </c>
      <c r="T2616" s="149" t="inlineStr">
        <is>
          <t>Dato Válido</t>
        </is>
      </c>
      <c r="U2616" s="149" t="n"/>
    </row>
    <row r="2617" ht="15.75" customHeight="1" s="412">
      <c r="A2617" s="5" t="n">
        <v>622</v>
      </c>
      <c r="B2617" s="252" t="n">
        <v>272</v>
      </c>
      <c r="C2617" s="246" t="n">
        <v>423</v>
      </c>
      <c r="D2617" s="246" t="n">
        <v>2</v>
      </c>
      <c r="E2617" s="46" t="n">
        <v>43517</v>
      </c>
      <c r="F2617" s="246" t="n">
        <v>5257</v>
      </c>
      <c r="G2617" s="246" t="n">
        <v>8620</v>
      </c>
      <c r="H2617" s="246" t="n">
        <v>7492</v>
      </c>
      <c r="I2617" s="246" t="n"/>
      <c r="J2617" s="47">
        <f>+(((G2617-F2617)-(H2617-F2617))/(H2617-F2617))*100</f>
        <v/>
      </c>
      <c r="K2617" s="51" t="n"/>
      <c r="L2617" s="51" t="n"/>
      <c r="M2617" s="50" t="n"/>
      <c r="O2617" s="295">
        <f>+(H2617-F2617)/10</f>
        <v/>
      </c>
      <c r="P2617" s="26" t="inlineStr">
        <is>
          <t>FALSO</t>
        </is>
      </c>
      <c r="Q2617" s="26" t="inlineStr">
        <is>
          <t>FALSO</t>
        </is>
      </c>
      <c r="R2617" s="149" t="inlineStr">
        <is>
          <t>No esperado</t>
        </is>
      </c>
      <c r="S2617" s="149" t="inlineStr">
        <is>
          <t>No esperado</t>
        </is>
      </c>
      <c r="T2617" s="149" t="inlineStr">
        <is>
          <t>Dato Válido</t>
        </is>
      </c>
      <c r="U2617" s="149" t="n"/>
    </row>
    <row r="2618" ht="15.75" customHeight="1" s="412">
      <c r="A2618" s="5" t="n">
        <v>1275</v>
      </c>
      <c r="B2618" s="252" t="n">
        <v>229</v>
      </c>
      <c r="C2618" s="246" t="n">
        <v>423</v>
      </c>
      <c r="D2618" s="246" t="n">
        <v>4</v>
      </c>
      <c r="E2618" s="46" t="n">
        <v>43524</v>
      </c>
      <c r="F2618" s="246" t="n">
        <v>5205</v>
      </c>
      <c r="G2618" s="246" t="n">
        <v>7964</v>
      </c>
      <c r="H2618" s="246" t="n">
        <v>7286</v>
      </c>
      <c r="I2618" s="246" t="n">
        <v>8</v>
      </c>
      <c r="J2618" s="47">
        <f>+(((G2618-F2618)-(H2618-F2618))/(H2618-F2618))*100</f>
        <v/>
      </c>
      <c r="K2618" s="51">
        <f>AVERAGE(J2618:J2619)</f>
        <v/>
      </c>
      <c r="L2618" s="51">
        <f>_xlfn.STDEV.S(J2618,J2619)</f>
        <v/>
      </c>
      <c r="M2618" s="50" t="n"/>
      <c r="O2618" s="295">
        <f>+(H2618-F2618)/10</f>
        <v/>
      </c>
      <c r="P2618" s="26" t="inlineStr">
        <is>
          <t>VERDADERO</t>
        </is>
      </c>
      <c r="Q2618" s="26" t="inlineStr">
        <is>
          <t>FALSO</t>
        </is>
      </c>
      <c r="R2618" s="149" t="inlineStr">
        <is>
          <t>No esperado</t>
        </is>
      </c>
      <c r="S2618" s="149" t="inlineStr">
        <is>
          <t>Esperado</t>
        </is>
      </c>
      <c r="T2618" s="149" t="inlineStr">
        <is>
          <t>Dato Válido</t>
        </is>
      </c>
      <c r="U2618" s="149" t="n"/>
    </row>
    <row r="2619" ht="15.75" customHeight="1" s="412">
      <c r="A2619" s="5" t="n">
        <v>1276</v>
      </c>
      <c r="B2619" s="252" t="n">
        <v>230</v>
      </c>
      <c r="C2619" s="246" t="n">
        <v>423</v>
      </c>
      <c r="D2619" s="246" t="n">
        <v>4</v>
      </c>
      <c r="E2619" s="46" t="n">
        <v>43524</v>
      </c>
      <c r="F2619" s="246" t="n">
        <v>5171</v>
      </c>
      <c r="G2619" s="246" t="n">
        <v>8259</v>
      </c>
      <c r="H2619" s="246" t="n">
        <v>7548</v>
      </c>
      <c r="I2619" s="246" t="n"/>
      <c r="J2619" s="47">
        <f>+(((G2619-F2619)-(H2619-F2619))/(H2619-F2619))*100</f>
        <v/>
      </c>
      <c r="K2619" s="50" t="n"/>
      <c r="L2619" s="50" t="n"/>
      <c r="M2619" s="50" t="n"/>
      <c r="O2619" s="295">
        <f>+(H2619-F2619)/10</f>
        <v/>
      </c>
      <c r="P2619" s="26" t="inlineStr">
        <is>
          <t>FALSO</t>
        </is>
      </c>
      <c r="Q2619" s="26" t="inlineStr">
        <is>
          <t>FALSO</t>
        </is>
      </c>
      <c r="R2619" s="149" t="inlineStr">
        <is>
          <t>Esperado</t>
        </is>
      </c>
      <c r="S2619" s="149" t="inlineStr">
        <is>
          <t>Esperado</t>
        </is>
      </c>
      <c r="T2619" s="149" t="inlineStr">
        <is>
          <t>Dato Válido</t>
        </is>
      </c>
      <c r="U2619" s="149" t="n"/>
    </row>
    <row r="2620" ht="15.75" customHeight="1" s="412">
      <c r="A2620" s="5" t="n">
        <v>1925</v>
      </c>
      <c r="B2620" s="252" t="n">
        <v>229</v>
      </c>
      <c r="C2620" s="246" t="n">
        <v>423</v>
      </c>
      <c r="D2620" s="246" t="n">
        <v>6</v>
      </c>
      <c r="E2620" s="46" t="n">
        <v>43535</v>
      </c>
      <c r="F2620" s="246" t="n">
        <v>5205</v>
      </c>
      <c r="G2620" s="246" t="n">
        <v>7855</v>
      </c>
      <c r="H2620" s="246" t="n">
        <v>7183</v>
      </c>
      <c r="I2620" s="246" t="n">
        <v>9</v>
      </c>
      <c r="J2620" s="47">
        <f>+(((G2620-F2620)-(H2620-F2620))/(H2620-F2620))*100</f>
        <v/>
      </c>
      <c r="K2620" s="51">
        <f>AVERAGE(J2620:J2621)</f>
        <v/>
      </c>
      <c r="L2620" s="51">
        <f>_xlfn.STDEV.S(J2620,J2621)</f>
        <v/>
      </c>
      <c r="M2620" s="50" t="n"/>
      <c r="O2620" s="295">
        <f>+(H2620-F2620)/10</f>
        <v/>
      </c>
      <c r="P2620" s="26" t="inlineStr">
        <is>
          <t>FALSO</t>
        </is>
      </c>
      <c r="Q2620" s="26" t="inlineStr">
        <is>
          <t>FALSO</t>
        </is>
      </c>
      <c r="R2620" s="149" t="inlineStr">
        <is>
          <t>No esperado</t>
        </is>
      </c>
      <c r="S2620" s="149" t="inlineStr">
        <is>
          <t>No esperado</t>
        </is>
      </c>
      <c r="T2620" s="149" t="inlineStr">
        <is>
          <t>Se descarta</t>
        </is>
      </c>
      <c r="U2620" s="149" t="n"/>
    </row>
    <row r="2621" ht="15.75" customHeight="1" s="412">
      <c r="A2621" s="5" t="n">
        <v>1926</v>
      </c>
      <c r="B2621" s="252" t="n">
        <v>230</v>
      </c>
      <c r="C2621" s="246" t="n">
        <v>423</v>
      </c>
      <c r="D2621" s="246" t="n">
        <v>6</v>
      </c>
      <c r="E2621" s="46" t="n">
        <v>43535</v>
      </c>
      <c r="F2621" s="246" t="n">
        <v>5171</v>
      </c>
      <c r="G2621" s="246" t="n">
        <v>8010</v>
      </c>
      <c r="H2621" s="246" t="n">
        <v>7343</v>
      </c>
      <c r="I2621" s="246" t="n"/>
      <c r="J2621" s="47">
        <f>+(((G2621-F2621)-(H2621-F2621))/(H2621-F2621))*100</f>
        <v/>
      </c>
      <c r="K2621" s="51" t="n"/>
      <c r="L2621" s="51" t="n"/>
      <c r="M2621" s="50" t="n"/>
      <c r="O2621" s="295">
        <f>+(H2621-F2621)/10</f>
        <v/>
      </c>
      <c r="P2621" s="26" t="inlineStr">
        <is>
          <t>FALSO</t>
        </is>
      </c>
      <c r="Q2621" s="26" t="inlineStr">
        <is>
          <t>FALSO</t>
        </is>
      </c>
      <c r="R2621" s="149" t="inlineStr">
        <is>
          <t>Esperado</t>
        </is>
      </c>
      <c r="S2621" s="149" t="inlineStr">
        <is>
          <t>Esperado</t>
        </is>
      </c>
      <c r="T2621" s="149" t="inlineStr">
        <is>
          <t>Se descarta</t>
        </is>
      </c>
      <c r="U2621" s="149" t="n"/>
    </row>
    <row r="2622" ht="15.75" customHeight="1" s="412">
      <c r="A2622" s="15" t="n">
        <v>2571</v>
      </c>
      <c r="B2622" s="16" t="n">
        <v>159</v>
      </c>
      <c r="C2622" s="52" t="n">
        <v>423</v>
      </c>
      <c r="D2622" s="52" t="n">
        <v>9</v>
      </c>
      <c r="E2622" s="53" t="n">
        <v>43557</v>
      </c>
      <c r="F2622" s="54" t="n">
        <v>5300</v>
      </c>
      <c r="G2622" s="52" t="n">
        <v>7910</v>
      </c>
      <c r="H2622" s="52" t="n">
        <v>7555</v>
      </c>
      <c r="I2622" s="246" t="n"/>
      <c r="J2622" s="47">
        <f>+(((G2622-F2622)-(H2622-F2622))/(H2622-F2622))*100</f>
        <v/>
      </c>
      <c r="K2622" s="51">
        <f>AVERAGE(J2622:J2623)</f>
        <v/>
      </c>
      <c r="L2622" s="51">
        <f>_xlfn.STDEV.S(J2622,J2623)</f>
        <v/>
      </c>
      <c r="M2622" s="50" t="n"/>
      <c r="O2622" s="295">
        <f>+(H2622-F2622)/10</f>
        <v/>
      </c>
      <c r="P2622" s="26" t="inlineStr">
        <is>
          <t>FALSO</t>
        </is>
      </c>
      <c r="Q2622" s="26" t="inlineStr">
        <is>
          <t>VERDADERO</t>
        </is>
      </c>
      <c r="R2622" s="149" t="inlineStr">
        <is>
          <t>Esperado</t>
        </is>
      </c>
      <c r="S2622" s="149" t="inlineStr">
        <is>
          <t>Esperado</t>
        </is>
      </c>
      <c r="T2622" s="149" t="inlineStr">
        <is>
          <t>Dato Válido</t>
        </is>
      </c>
      <c r="U2622" s="149" t="n"/>
    </row>
    <row r="2623" ht="15.75" customHeight="1" s="412">
      <c r="A2623" s="15" t="n">
        <v>2572</v>
      </c>
      <c r="B2623" s="16" t="n">
        <v>160</v>
      </c>
      <c r="C2623" s="52" t="n">
        <v>423</v>
      </c>
      <c r="D2623" s="52" t="n">
        <v>9</v>
      </c>
      <c r="E2623" s="53" t="n">
        <v>43557</v>
      </c>
      <c r="F2623" s="54" t="n">
        <v>5234</v>
      </c>
      <c r="G2623" s="52" t="n">
        <v>7649</v>
      </c>
      <c r="H2623" s="52" t="n">
        <v>7319</v>
      </c>
      <c r="I2623" s="246" t="n"/>
      <c r="J2623" s="47">
        <f>+(((G2623-F2623)-(H2623-F2623))/(H2623-F2623))*100</f>
        <v/>
      </c>
      <c r="K2623" s="50" t="n"/>
      <c r="L2623" s="50" t="n"/>
      <c r="M2623" s="50" t="n"/>
      <c r="O2623" s="295">
        <f>+(H2623-F2623)/10</f>
        <v/>
      </c>
      <c r="P2623" s="26" t="inlineStr">
        <is>
          <t>FALSO</t>
        </is>
      </c>
      <c r="Q2623" s="26" t="inlineStr">
        <is>
          <t>FALSO</t>
        </is>
      </c>
      <c r="R2623" s="149" t="inlineStr">
        <is>
          <t>No esperado</t>
        </is>
      </c>
      <c r="S2623" s="149" t="inlineStr">
        <is>
          <t>Esperado</t>
        </is>
      </c>
      <c r="T2623" s="149" t="inlineStr">
        <is>
          <t>Dato Válido</t>
        </is>
      </c>
      <c r="U2623" s="149" t="n"/>
    </row>
    <row r="2624" ht="15.75" customHeight="1" s="412">
      <c r="A2624" s="15" t="n">
        <v>3221</v>
      </c>
      <c r="B2624" s="16" t="n">
        <v>161</v>
      </c>
      <c r="C2624" s="52" t="n">
        <v>423</v>
      </c>
      <c r="D2624" s="52" t="n">
        <v>12</v>
      </c>
      <c r="E2624" s="53" t="n">
        <v>43577</v>
      </c>
      <c r="F2624" s="54" t="n">
        <v>5264</v>
      </c>
      <c r="G2624" s="52" t="n">
        <v>7823</v>
      </c>
      <c r="H2624" s="52" t="n">
        <v>7520</v>
      </c>
      <c r="I2624" s="52" t="n"/>
      <c r="J2624" s="47">
        <f>+(((G2624-F2624)-(H2624-F2624))/(H2624-F2624))*100</f>
        <v/>
      </c>
      <c r="K2624" s="51">
        <f>AVERAGE(J2624:J2625)</f>
        <v/>
      </c>
      <c r="L2624" s="51">
        <f>_xlfn.STDEV.S(J2624,J2625)</f>
        <v/>
      </c>
      <c r="M2624" s="50">
        <f>(K2622-K2624)/20</f>
        <v/>
      </c>
      <c r="N2624" s="295">
        <f>(K2618-K2624)/53</f>
        <v/>
      </c>
      <c r="O2624" s="295">
        <f>+(H2624-F2624)/10</f>
        <v/>
      </c>
      <c r="P2624" s="26" t="inlineStr">
        <is>
          <t>FALSO</t>
        </is>
      </c>
      <c r="Q2624" s="26" t="inlineStr">
        <is>
          <t>FALSO</t>
        </is>
      </c>
      <c r="R2624" s="149" t="inlineStr">
        <is>
          <t>Esperado</t>
        </is>
      </c>
      <c r="S2624" s="149" t="inlineStr">
        <is>
          <t>Esperado</t>
        </is>
      </c>
      <c r="T2624" s="149" t="inlineStr">
        <is>
          <t>Dato Válido</t>
        </is>
      </c>
      <c r="U2624" s="149" t="n"/>
    </row>
    <row r="2625" ht="15.75" customHeight="1" s="412">
      <c r="A2625" s="15" t="n">
        <v>3222</v>
      </c>
      <c r="B2625" s="16" t="n">
        <v>162</v>
      </c>
      <c r="C2625" s="52" t="n">
        <v>423</v>
      </c>
      <c r="D2625" s="52" t="n">
        <v>12</v>
      </c>
      <c r="E2625" s="53" t="n">
        <v>43577</v>
      </c>
      <c r="F2625" s="54" t="n">
        <v>5232</v>
      </c>
      <c r="G2625" s="52" t="n">
        <v>7832</v>
      </c>
      <c r="H2625" s="52" t="n">
        <v>7512</v>
      </c>
      <c r="I2625" s="52" t="n"/>
      <c r="J2625" s="47">
        <f>+(((G2625-F2625)-(H2625-F2625))/(H2625-F2625))*100</f>
        <v/>
      </c>
      <c r="K2625" s="50" t="n"/>
      <c r="L2625" s="50" t="n"/>
      <c r="M2625" s="50" t="n"/>
      <c r="O2625" s="295">
        <f>+(H2625-F2625)/10</f>
        <v/>
      </c>
      <c r="P2625" s="26" t="inlineStr">
        <is>
          <t>FALSO</t>
        </is>
      </c>
      <c r="Q2625" s="26" t="inlineStr">
        <is>
          <t>FALSO</t>
        </is>
      </c>
      <c r="R2625" s="149" t="inlineStr">
        <is>
          <t>Esperado</t>
        </is>
      </c>
      <c r="S2625" s="149" t="inlineStr">
        <is>
          <t>Esperado</t>
        </is>
      </c>
      <c r="T2625" s="149" t="inlineStr">
        <is>
          <t>Dato Válido</t>
        </is>
      </c>
      <c r="U2625" s="149" t="n"/>
    </row>
    <row r="2626" ht="15.75" customHeight="1" s="412">
      <c r="A2626" s="5" t="n">
        <v>623</v>
      </c>
      <c r="B2626" s="252" t="n">
        <v>273</v>
      </c>
      <c r="C2626" s="255" t="n">
        <v>424</v>
      </c>
      <c r="D2626" s="255" t="n">
        <v>2</v>
      </c>
      <c r="E2626" s="58" t="n">
        <v>43517</v>
      </c>
      <c r="F2626" s="255" t="n">
        <v>5242</v>
      </c>
      <c r="G2626" s="255" t="n">
        <v>8074</v>
      </c>
      <c r="H2626" s="255" t="n">
        <v>7200</v>
      </c>
      <c r="I2626" s="255" t="n">
        <v>10</v>
      </c>
      <c r="J2626" s="59">
        <f>+(((G2626-F2626)-(H2626-F2626))/(H2626-F2626))*100</f>
        <v/>
      </c>
      <c r="K2626" s="34">
        <f>AVERAGE(J2626:J2627)</f>
        <v/>
      </c>
      <c r="L2626" s="34">
        <f>_xlfn.STDEV.S(J2626,J2627)</f>
        <v/>
      </c>
      <c r="M2626" s="35" t="n">
        <v>1</v>
      </c>
      <c r="O2626" s="295">
        <f>+(H2626-F2626)/10</f>
        <v/>
      </c>
      <c r="P2626" s="26" t="inlineStr">
        <is>
          <t>FALSO</t>
        </is>
      </c>
      <c r="Q2626" s="26" t="inlineStr">
        <is>
          <t>FALSO</t>
        </is>
      </c>
      <c r="R2626" s="149" t="inlineStr">
        <is>
          <t>Esperado</t>
        </is>
      </c>
      <c r="S2626" s="149" t="inlineStr">
        <is>
          <t>Esperado</t>
        </is>
      </c>
      <c r="T2626" s="149" t="inlineStr">
        <is>
          <t>Se descarta</t>
        </is>
      </c>
      <c r="U2626" s="149" t="n"/>
    </row>
    <row r="2627" ht="15.75" customHeight="1" s="412">
      <c r="A2627" s="5" t="n">
        <v>624</v>
      </c>
      <c r="B2627" s="252" t="n">
        <v>274</v>
      </c>
      <c r="C2627" s="255" t="n">
        <v>424</v>
      </c>
      <c r="D2627" s="255" t="n">
        <v>2</v>
      </c>
      <c r="E2627" s="58" t="n">
        <v>43517</v>
      </c>
      <c r="F2627" s="255" t="n">
        <v>5233</v>
      </c>
      <c r="G2627" s="255" t="n">
        <v>8697</v>
      </c>
      <c r="H2627" s="255" t="n">
        <v>7632</v>
      </c>
      <c r="I2627" s="255" t="n"/>
      <c r="J2627" s="59">
        <f>+(((G2627-F2627)-(H2627-F2627))/(H2627-F2627))*100</f>
        <v/>
      </c>
      <c r="K2627" s="35" t="n"/>
      <c r="L2627" s="35" t="n"/>
      <c r="M2627" s="35" t="n"/>
      <c r="O2627" s="295">
        <f>+(H2627-F2627)/10</f>
        <v/>
      </c>
      <c r="P2627" s="26" t="inlineStr">
        <is>
          <t>FALSO</t>
        </is>
      </c>
      <c r="Q2627" s="26" t="inlineStr">
        <is>
          <t>FALSO</t>
        </is>
      </c>
      <c r="R2627" s="149" t="inlineStr">
        <is>
          <t>Esperado</t>
        </is>
      </c>
      <c r="S2627" s="149" t="inlineStr">
        <is>
          <t>Esperado</t>
        </is>
      </c>
      <c r="T2627" s="149" t="inlineStr">
        <is>
          <t>Se descarta</t>
        </is>
      </c>
      <c r="U2627" s="149" t="n"/>
    </row>
    <row r="2628" ht="15.75" customHeight="1" s="412">
      <c r="A2628" s="5" t="n">
        <v>1277</v>
      </c>
      <c r="B2628" s="252" t="n">
        <v>231</v>
      </c>
      <c r="C2628" s="255" t="n">
        <v>424</v>
      </c>
      <c r="D2628" s="255" t="n">
        <v>4</v>
      </c>
      <c r="E2628" s="58" t="n">
        <v>43524</v>
      </c>
      <c r="F2628" s="255" t="n">
        <v>5229</v>
      </c>
      <c r="G2628" s="255" t="n">
        <v>8084</v>
      </c>
      <c r="H2628" s="255" t="n">
        <v>7451</v>
      </c>
      <c r="I2628" s="255" t="n">
        <v>9</v>
      </c>
      <c r="J2628" s="59">
        <f>+(((G2628-F2628)-(H2628-F2628))/(H2628-F2628))*100</f>
        <v/>
      </c>
      <c r="K2628" s="34">
        <f>AVERAGE(J2628:J2629)</f>
        <v/>
      </c>
      <c r="L2628" s="34">
        <f>_xlfn.STDEV.S(J2628,J2629)</f>
        <v/>
      </c>
      <c r="M2628" s="35" t="n"/>
      <c r="O2628" s="295">
        <f>+(H2628-F2628)/10</f>
        <v/>
      </c>
      <c r="P2628" s="26" t="inlineStr">
        <is>
          <t>FALSO</t>
        </is>
      </c>
      <c r="Q2628" s="26" t="inlineStr">
        <is>
          <t>FALSO</t>
        </is>
      </c>
      <c r="R2628" s="149" t="inlineStr">
        <is>
          <t>No esperado</t>
        </is>
      </c>
      <c r="S2628" s="149" t="inlineStr">
        <is>
          <t>Esperado</t>
        </is>
      </c>
      <c r="T2628" s="149" t="inlineStr">
        <is>
          <t>Se descarta</t>
        </is>
      </c>
      <c r="U2628" s="149" t="n"/>
    </row>
    <row r="2629" ht="15.75" customHeight="1" s="412">
      <c r="A2629" s="5" t="n">
        <v>1278</v>
      </c>
      <c r="B2629" s="252" t="n">
        <v>232</v>
      </c>
      <c r="C2629" s="255" t="n">
        <v>424</v>
      </c>
      <c r="D2629" s="255" t="n">
        <v>4</v>
      </c>
      <c r="E2629" s="58" t="n">
        <v>43524</v>
      </c>
      <c r="F2629" s="255" t="n">
        <v>5244</v>
      </c>
      <c r="G2629" s="255" t="n">
        <v>8017</v>
      </c>
      <c r="H2629" s="255" t="n">
        <v>7405</v>
      </c>
      <c r="I2629" s="255" t="n"/>
      <c r="J2629" s="59">
        <f>+(((G2629-F2629)-(H2629-F2629))/(H2629-F2629))*100</f>
        <v/>
      </c>
      <c r="K2629" s="34" t="n"/>
      <c r="L2629" s="34" t="n"/>
      <c r="M2629" s="35" t="n"/>
      <c r="O2629" s="295">
        <f>+(H2629-F2629)/10</f>
        <v/>
      </c>
      <c r="P2629" s="26" t="inlineStr">
        <is>
          <t>FALSO</t>
        </is>
      </c>
      <c r="Q2629" s="26" t="inlineStr">
        <is>
          <t>FALSO</t>
        </is>
      </c>
      <c r="R2629" s="149" t="inlineStr">
        <is>
          <t>No esperado</t>
        </is>
      </c>
      <c r="S2629" s="149" t="inlineStr">
        <is>
          <t>Esperado</t>
        </is>
      </c>
      <c r="T2629" s="149" t="inlineStr">
        <is>
          <t>Se descarta</t>
        </is>
      </c>
      <c r="U2629" s="149" t="n"/>
    </row>
    <row r="2630" ht="15.75" customHeight="1" s="412">
      <c r="A2630" s="5" t="n">
        <v>1927</v>
      </c>
      <c r="B2630" s="252" t="n">
        <v>231</v>
      </c>
      <c r="C2630" s="255" t="n">
        <v>424</v>
      </c>
      <c r="D2630" s="255" t="n">
        <v>6</v>
      </c>
      <c r="E2630" s="58" t="n">
        <v>43535</v>
      </c>
      <c r="F2630" s="255" t="n">
        <v>5229</v>
      </c>
      <c r="G2630" s="255" t="n">
        <v>7781</v>
      </c>
      <c r="H2630" s="255" t="n">
        <v>7329</v>
      </c>
      <c r="I2630" s="255" t="n">
        <v>8</v>
      </c>
      <c r="J2630" s="59">
        <f>+(((G2630-F2630)-(H2630-F2630))/(H2630-F2630))*100</f>
        <v/>
      </c>
      <c r="K2630" s="34">
        <f>AVERAGE(J2630:J2631)</f>
        <v/>
      </c>
      <c r="L2630" s="34">
        <f>_xlfn.STDEV.S(J2630,J2631)</f>
        <v/>
      </c>
      <c r="M2630" s="35" t="n"/>
      <c r="O2630" s="295">
        <f>+(H2630-F2630)/10</f>
        <v/>
      </c>
      <c r="P2630" s="26" t="inlineStr">
        <is>
          <t>FALSO</t>
        </is>
      </c>
      <c r="Q2630" s="26" t="inlineStr">
        <is>
          <t>FALSO</t>
        </is>
      </c>
      <c r="R2630" s="149" t="inlineStr">
        <is>
          <t>No esperado</t>
        </is>
      </c>
      <c r="S2630" s="149" t="inlineStr">
        <is>
          <t>Esperado</t>
        </is>
      </c>
      <c r="T2630" s="149" t="inlineStr">
        <is>
          <t>Se descarta</t>
        </is>
      </c>
      <c r="U2630" s="149" t="n"/>
    </row>
    <row r="2631" ht="15.75" customHeight="1" s="412">
      <c r="A2631" s="5" t="n">
        <v>1928</v>
      </c>
      <c r="B2631" s="252" t="n">
        <v>232</v>
      </c>
      <c r="C2631" s="255" t="n">
        <v>424</v>
      </c>
      <c r="D2631" s="255" t="n">
        <v>6</v>
      </c>
      <c r="E2631" s="58" t="n">
        <v>43535</v>
      </c>
      <c r="F2631" s="255" t="n">
        <v>5244</v>
      </c>
      <c r="G2631" s="255" t="n">
        <v>7862</v>
      </c>
      <c r="H2631" s="255" t="n">
        <v>7406</v>
      </c>
      <c r="I2631" s="255" t="n"/>
      <c r="J2631" s="59">
        <f>+(((G2631-F2631)-(H2631-F2631))/(H2631-F2631))*100</f>
        <v/>
      </c>
      <c r="K2631" s="35" t="n"/>
      <c r="L2631" s="35" t="n"/>
      <c r="M2631" s="35" t="n"/>
      <c r="O2631" s="295">
        <f>+(H2631-F2631)/10</f>
        <v/>
      </c>
      <c r="P2631" s="26" t="inlineStr">
        <is>
          <t>FALSO</t>
        </is>
      </c>
      <c r="Q2631" s="26" t="inlineStr">
        <is>
          <t>FALSO</t>
        </is>
      </c>
      <c r="R2631" s="149" t="inlineStr">
        <is>
          <t>Esperado</t>
        </is>
      </c>
      <c r="S2631" s="149" t="inlineStr">
        <is>
          <t>Esperado</t>
        </is>
      </c>
      <c r="T2631" s="149" t="inlineStr">
        <is>
          <t>Se descarta</t>
        </is>
      </c>
      <c r="U2631" s="149" t="n"/>
    </row>
    <row r="2632" ht="15.75" customHeight="1" s="412">
      <c r="A2632" s="15" t="n">
        <v>2195</v>
      </c>
      <c r="B2632" s="16" t="n">
        <v>241</v>
      </c>
      <c r="C2632" s="60" t="n">
        <v>424</v>
      </c>
      <c r="D2632" s="60" t="n">
        <v>7</v>
      </c>
      <c r="E2632" s="61" t="n">
        <v>43545</v>
      </c>
      <c r="F2632" s="62" t="n">
        <v>5180</v>
      </c>
      <c r="G2632" s="60" t="n">
        <v>7344</v>
      </c>
      <c r="H2632" s="60" t="n">
        <v>7051</v>
      </c>
      <c r="I2632" s="255" t="n"/>
      <c r="J2632" s="59">
        <f>+(((G2632-F2632)-(H2632-F2632))/(H2632-F2632))*100</f>
        <v/>
      </c>
      <c r="K2632" s="34">
        <f>AVERAGE(J2632:J2633)</f>
        <v/>
      </c>
      <c r="L2632" s="34">
        <f>_xlfn.STDEV.S(J2632,J2633)</f>
        <v/>
      </c>
      <c r="M2632" s="35">
        <f>(K2630-K2632)/10</f>
        <v/>
      </c>
      <c r="N2632" s="295">
        <f>(K2628-K2632)/21</f>
        <v/>
      </c>
      <c r="O2632" s="295">
        <f>+(H2632-F2632)/10</f>
        <v/>
      </c>
      <c r="P2632" s="26" t="inlineStr">
        <is>
          <t>FALSO</t>
        </is>
      </c>
      <c r="Q2632" s="26" t="inlineStr">
        <is>
          <t>VERDADERO</t>
        </is>
      </c>
      <c r="R2632" s="149" t="inlineStr">
        <is>
          <t>No esperado</t>
        </is>
      </c>
      <c r="S2632" s="149" t="inlineStr">
        <is>
          <t>Esperado</t>
        </is>
      </c>
      <c r="T2632" s="149" t="inlineStr">
        <is>
          <t>Se descarta</t>
        </is>
      </c>
      <c r="U2632" s="149" t="n"/>
    </row>
    <row r="2633" ht="15.75" customHeight="1" s="412">
      <c r="A2633" s="15" t="n">
        <v>2196</v>
      </c>
      <c r="B2633" s="16" t="n">
        <v>242</v>
      </c>
      <c r="C2633" s="60" t="n">
        <v>424</v>
      </c>
      <c r="D2633" s="60" t="n">
        <v>7</v>
      </c>
      <c r="E2633" s="61" t="n">
        <v>43545</v>
      </c>
      <c r="F2633" s="62" t="n">
        <v>5268</v>
      </c>
      <c r="G2633" s="60" t="n">
        <v>7599</v>
      </c>
      <c r="H2633" s="60" t="n">
        <v>7275</v>
      </c>
      <c r="I2633" s="255" t="n"/>
      <c r="J2633" s="59">
        <f>+(((G2633-F2633)-(H2633-F2633))/(H2633-F2633))*100</f>
        <v/>
      </c>
      <c r="K2633" s="35" t="n"/>
      <c r="L2633" s="35" t="n"/>
      <c r="M2633" s="35" t="n"/>
      <c r="O2633" s="295">
        <f>+(H2633-F2633)/10</f>
        <v/>
      </c>
      <c r="P2633" s="26" t="inlineStr">
        <is>
          <t>FALSO</t>
        </is>
      </c>
      <c r="Q2633" s="26" t="inlineStr">
        <is>
          <t>FALSO</t>
        </is>
      </c>
      <c r="R2633" s="149" t="inlineStr">
        <is>
          <t>Esperado</t>
        </is>
      </c>
      <c r="S2633" s="149" t="inlineStr">
        <is>
          <t>Esperado</t>
        </is>
      </c>
      <c r="T2633" s="149" t="inlineStr">
        <is>
          <t>Se descarta</t>
        </is>
      </c>
      <c r="U2633" s="149" t="n"/>
    </row>
    <row r="2634" ht="15.75" customHeight="1" s="412">
      <c r="A2634" s="5" t="n">
        <v>331</v>
      </c>
      <c r="B2634" s="252" t="n">
        <v>331</v>
      </c>
      <c r="C2634" s="201" t="n">
        <v>425</v>
      </c>
      <c r="D2634" s="201" t="n">
        <v>1</v>
      </c>
      <c r="E2634" s="8" t="n">
        <v>43514</v>
      </c>
      <c r="F2634" s="201" t="n">
        <v>5265</v>
      </c>
      <c r="G2634" s="201" t="n">
        <v>9188</v>
      </c>
      <c r="H2634" s="201" t="n">
        <v>7992</v>
      </c>
      <c r="I2634" s="201" t="n">
        <v>11</v>
      </c>
      <c r="J2634" s="9">
        <f>+(((G2634-F2634)-(H2634-F2634))/(H2634-F2634))*100</f>
        <v/>
      </c>
      <c r="K2634" s="33">
        <f>AVERAGE(J2634:J2635)</f>
        <v/>
      </c>
      <c r="L2634" s="33">
        <f>_xlfn.STDEV.S(J2634,J2635)</f>
        <v/>
      </c>
      <c r="M2634" s="13" t="n">
        <v>3</v>
      </c>
      <c r="O2634" s="295">
        <f>+(H2634-F2634)/10</f>
        <v/>
      </c>
      <c r="P2634" s="26" t="inlineStr">
        <is>
          <t>FALSO</t>
        </is>
      </c>
      <c r="Q2634" s="26" t="inlineStr">
        <is>
          <t>FALSO</t>
        </is>
      </c>
      <c r="R2634" s="149" t="inlineStr">
        <is>
          <t>Esperado</t>
        </is>
      </c>
      <c r="S2634" s="149" t="inlineStr">
        <is>
          <t>Esperado</t>
        </is>
      </c>
      <c r="T2634" s="149" t="inlineStr">
        <is>
          <t>Dato Válido</t>
        </is>
      </c>
      <c r="U2634" s="149" t="n"/>
    </row>
    <row r="2635" ht="15.75" customHeight="1" s="412">
      <c r="A2635" s="5" t="n">
        <v>332</v>
      </c>
      <c r="B2635" s="252" t="n">
        <v>332</v>
      </c>
      <c r="C2635" s="201" t="n">
        <v>425</v>
      </c>
      <c r="D2635" s="201" t="n">
        <v>1</v>
      </c>
      <c r="E2635" s="8" t="n">
        <v>43514</v>
      </c>
      <c r="F2635" s="201" t="n">
        <v>5252</v>
      </c>
      <c r="G2635" s="201" t="n">
        <v>8930</v>
      </c>
      <c r="H2635" s="201" t="n">
        <v>7850</v>
      </c>
      <c r="I2635" s="201" t="n"/>
      <c r="J2635" s="9">
        <f>+(((G2635-F2635)-(H2635-F2635))/(H2635-F2635))*100</f>
        <v/>
      </c>
      <c r="K2635" s="33" t="n"/>
      <c r="L2635" s="33" t="n"/>
      <c r="M2635" s="13" t="n"/>
      <c r="O2635" s="295">
        <f>+(H2635-F2635)/10</f>
        <v/>
      </c>
      <c r="P2635" s="26" t="inlineStr">
        <is>
          <t>FALSO</t>
        </is>
      </c>
      <c r="Q2635" s="26" t="inlineStr">
        <is>
          <t>FALSO</t>
        </is>
      </c>
      <c r="R2635" s="149" t="inlineStr">
        <is>
          <t>No esperado</t>
        </is>
      </c>
      <c r="S2635" s="149" t="inlineStr">
        <is>
          <t>Esperado</t>
        </is>
      </c>
      <c r="T2635" s="149" t="inlineStr">
        <is>
          <t>Dato Válido</t>
        </is>
      </c>
      <c r="U2635" s="149" t="n"/>
    </row>
    <row r="2636" ht="15.75" customHeight="1" s="412">
      <c r="A2636" s="5" t="n">
        <v>985</v>
      </c>
      <c r="B2636" s="252" t="n">
        <v>331</v>
      </c>
      <c r="C2636" s="201" t="n">
        <v>425</v>
      </c>
      <c r="D2636" s="201" t="n">
        <v>3</v>
      </c>
      <c r="E2636" s="8" t="n">
        <v>43521</v>
      </c>
      <c r="F2636" s="201" t="n">
        <v>5265</v>
      </c>
      <c r="G2636" s="201" t="n">
        <v>8725</v>
      </c>
      <c r="H2636" s="201" t="n">
        <v>7804</v>
      </c>
      <c r="I2636" s="201" t="n">
        <v>10</v>
      </c>
      <c r="J2636" s="9">
        <f>+(((G2636-F2636)-(H2636-F2636))/(H2636-F2636))*100</f>
        <v/>
      </c>
      <c r="K2636" s="33">
        <f>AVERAGE(J2636:J2637)</f>
        <v/>
      </c>
      <c r="L2636" s="33">
        <f>_xlfn.STDEV.S(J2636,J2637)</f>
        <v/>
      </c>
      <c r="M2636" s="13" t="n"/>
      <c r="O2636" s="295">
        <f>+(H2636-F2636)/10</f>
        <v/>
      </c>
      <c r="P2636" s="26" t="inlineStr">
        <is>
          <t>VERDADERO</t>
        </is>
      </c>
      <c r="Q2636" s="26" t="inlineStr">
        <is>
          <t>FALSO</t>
        </is>
      </c>
      <c r="R2636" s="149" t="inlineStr">
        <is>
          <t>No esperado</t>
        </is>
      </c>
      <c r="S2636" s="149" t="inlineStr">
        <is>
          <t>Esperado</t>
        </is>
      </c>
      <c r="T2636" s="149" t="inlineStr">
        <is>
          <t>Dato Válido</t>
        </is>
      </c>
      <c r="U2636" s="149" t="n"/>
    </row>
    <row r="2637" ht="15.75" customHeight="1" s="412">
      <c r="A2637" s="5" t="n">
        <v>986</v>
      </c>
      <c r="B2637" s="252" t="n">
        <v>332</v>
      </c>
      <c r="C2637" s="201" t="n">
        <v>425</v>
      </c>
      <c r="D2637" s="201" t="n">
        <v>3</v>
      </c>
      <c r="E2637" s="8" t="n">
        <v>43521</v>
      </c>
      <c r="F2637" s="201" t="n">
        <v>5252</v>
      </c>
      <c r="G2637" s="201" t="n">
        <v>8654</v>
      </c>
      <c r="H2637" s="201" t="n">
        <v>7748</v>
      </c>
      <c r="I2637" s="201" t="n"/>
      <c r="J2637" s="9">
        <f>+(((G2637-F2637)-(H2637-F2637))/(H2637-F2637))*100</f>
        <v/>
      </c>
      <c r="K2637" s="13" t="n"/>
      <c r="L2637" s="13" t="n"/>
      <c r="M2637" s="13" t="n"/>
      <c r="O2637" s="295">
        <f>+(H2637-F2637)/10</f>
        <v/>
      </c>
      <c r="P2637" s="26" t="inlineStr">
        <is>
          <t>FALSO</t>
        </is>
      </c>
      <c r="Q2637" s="26" t="inlineStr">
        <is>
          <t>FALSO</t>
        </is>
      </c>
      <c r="R2637" s="149" t="inlineStr">
        <is>
          <t>No esperado</t>
        </is>
      </c>
      <c r="S2637" s="149" t="inlineStr">
        <is>
          <t>Esperado</t>
        </is>
      </c>
      <c r="T2637" s="149" t="inlineStr">
        <is>
          <t>Dato Válido</t>
        </is>
      </c>
      <c r="U2637" s="149" t="n"/>
    </row>
    <row r="2638" ht="15.75" customHeight="1" s="412">
      <c r="A2638" s="5" t="n">
        <v>1635</v>
      </c>
      <c r="B2638" s="252" t="n">
        <v>331</v>
      </c>
      <c r="C2638" s="201" t="n">
        <v>425</v>
      </c>
      <c r="D2638" s="201" t="n">
        <v>5</v>
      </c>
      <c r="E2638" s="8" t="n">
        <v>43531</v>
      </c>
      <c r="F2638" s="201" t="n">
        <v>5265</v>
      </c>
      <c r="G2638" s="201" t="n">
        <v>8460</v>
      </c>
      <c r="H2638" s="201" t="n">
        <v>7683</v>
      </c>
      <c r="I2638" s="201" t="n">
        <v>7</v>
      </c>
      <c r="J2638" s="9">
        <f>+(((G2638-F2638)-(H2638-F2638))/(H2638-F2638))*100</f>
        <v/>
      </c>
      <c r="K2638" s="33">
        <f>AVERAGE(J2638:J2639)</f>
        <v/>
      </c>
      <c r="L2638" s="33">
        <f>_xlfn.STDEV.S(J2638,J2639)</f>
        <v/>
      </c>
      <c r="M2638" s="13" t="n"/>
      <c r="O2638" s="295">
        <f>+(H2638-F2638)/10</f>
        <v/>
      </c>
      <c r="P2638" s="26" t="inlineStr">
        <is>
          <t>FALSO</t>
        </is>
      </c>
      <c r="Q2638" s="26" t="inlineStr">
        <is>
          <t>FALSO</t>
        </is>
      </c>
      <c r="R2638" s="149" t="inlineStr">
        <is>
          <t>No esperado</t>
        </is>
      </c>
      <c r="S2638" s="149" t="inlineStr">
        <is>
          <t>Esperado</t>
        </is>
      </c>
      <c r="T2638" s="149" t="inlineStr">
        <is>
          <t>Dato Válido</t>
        </is>
      </c>
      <c r="U2638" s="149" t="n"/>
    </row>
    <row r="2639" ht="15.75" customHeight="1" s="412">
      <c r="A2639" s="5" t="n">
        <v>1636</v>
      </c>
      <c r="B2639" s="252" t="n">
        <v>332</v>
      </c>
      <c r="C2639" s="201" t="n">
        <v>425</v>
      </c>
      <c r="D2639" s="201" t="n">
        <v>5</v>
      </c>
      <c r="E2639" s="8" t="n">
        <v>43531</v>
      </c>
      <c r="F2639" s="201" t="n">
        <v>5252</v>
      </c>
      <c r="G2639" s="201" t="n">
        <v>8346</v>
      </c>
      <c r="H2639" s="201" t="n">
        <v>7568</v>
      </c>
      <c r="I2639" s="201" t="n"/>
      <c r="J2639" s="9">
        <f>+(((G2639-F2639)-(H2639-F2639))/(H2639-F2639))*100</f>
        <v/>
      </c>
      <c r="K2639" s="33" t="n"/>
      <c r="L2639" s="33" t="n"/>
      <c r="M2639" s="13" t="n"/>
      <c r="O2639" s="295">
        <f>+(H2639-F2639)/10</f>
        <v/>
      </c>
      <c r="P2639" s="26" t="inlineStr">
        <is>
          <t>FALSO</t>
        </is>
      </c>
      <c r="Q2639" s="26" t="inlineStr">
        <is>
          <t>FALSO</t>
        </is>
      </c>
      <c r="R2639" s="149" t="inlineStr">
        <is>
          <t>No esperado</t>
        </is>
      </c>
      <c r="S2639" s="149" t="inlineStr">
        <is>
          <t>No esperado</t>
        </is>
      </c>
      <c r="T2639" s="149" t="inlineStr">
        <is>
          <t>Dato Válido</t>
        </is>
      </c>
      <c r="U2639" s="149" t="n"/>
    </row>
    <row r="2640" ht="15.75" customHeight="1" s="412">
      <c r="A2640" s="15" t="n">
        <v>2573</v>
      </c>
      <c r="B2640" s="16" t="n">
        <v>161</v>
      </c>
      <c r="C2640" s="17" t="n">
        <v>425</v>
      </c>
      <c r="D2640" s="17" t="n">
        <v>9</v>
      </c>
      <c r="E2640" s="18" t="n">
        <v>43557</v>
      </c>
      <c r="F2640" s="19" t="n">
        <v>5264</v>
      </c>
      <c r="G2640" s="17" t="n">
        <v>8039</v>
      </c>
      <c r="H2640" s="17" t="n">
        <v>7636</v>
      </c>
      <c r="I2640" s="201" t="n"/>
      <c r="J2640" s="9">
        <f>+(((G2640-F2640)-(H2640-F2640))/(H2640-F2640))*100</f>
        <v/>
      </c>
      <c r="K2640" s="33">
        <f>AVERAGE(J2640:J2641)</f>
        <v/>
      </c>
      <c r="L2640" s="33">
        <f>_xlfn.STDEV.S(J2640,J2641)</f>
        <v/>
      </c>
      <c r="M2640" s="13" t="n"/>
      <c r="O2640" s="295">
        <f>+(H2640-F2640)/10</f>
        <v/>
      </c>
      <c r="P2640" s="26" t="inlineStr">
        <is>
          <t>FALSO</t>
        </is>
      </c>
      <c r="Q2640" s="26" t="inlineStr">
        <is>
          <t>FALSO</t>
        </is>
      </c>
      <c r="R2640" s="149" t="inlineStr">
        <is>
          <t>Esperado</t>
        </is>
      </c>
      <c r="S2640" s="149" t="inlineStr">
        <is>
          <t>Esperado</t>
        </is>
      </c>
      <c r="T2640" s="149" t="inlineStr">
        <is>
          <t>Dato Válido</t>
        </is>
      </c>
      <c r="U2640" s="149" t="n"/>
    </row>
    <row r="2641" ht="15.75" customHeight="1" s="412">
      <c r="A2641" s="15" t="n">
        <v>2574</v>
      </c>
      <c r="B2641" s="16" t="n">
        <v>162</v>
      </c>
      <c r="C2641" s="17" t="n">
        <v>425</v>
      </c>
      <c r="D2641" s="17" t="n">
        <v>9</v>
      </c>
      <c r="E2641" s="18" t="n">
        <v>43557</v>
      </c>
      <c r="F2641" s="19" t="n">
        <v>5232</v>
      </c>
      <c r="G2641" s="17" t="n">
        <v>8068</v>
      </c>
      <c r="H2641" s="17" t="n">
        <v>7663</v>
      </c>
      <c r="I2641" s="201" t="n"/>
      <c r="J2641" s="9">
        <f>+(((G2641-F2641)-(H2641-F2641))/(H2641-F2641))*100</f>
        <v/>
      </c>
      <c r="K2641" s="13" t="n"/>
      <c r="L2641" s="13" t="n"/>
      <c r="M2641" s="13" t="n"/>
      <c r="O2641" s="295">
        <f>+(H2641-F2641)/10</f>
        <v/>
      </c>
      <c r="P2641" s="26" t="inlineStr">
        <is>
          <t>FALSO</t>
        </is>
      </c>
      <c r="Q2641" s="26" t="inlineStr">
        <is>
          <t>FALSO</t>
        </is>
      </c>
      <c r="R2641" s="149" t="inlineStr">
        <is>
          <t>Esperado</t>
        </is>
      </c>
      <c r="S2641" s="149" t="inlineStr">
        <is>
          <t>Esperado</t>
        </is>
      </c>
      <c r="T2641" s="149" t="inlineStr">
        <is>
          <t>Dato Válido</t>
        </is>
      </c>
      <c r="U2641" s="149" t="n"/>
    </row>
    <row r="2642" ht="15.75" customHeight="1" s="412">
      <c r="A2642" s="15" t="n">
        <v>3223</v>
      </c>
      <c r="B2642" s="16" t="n">
        <v>163</v>
      </c>
      <c r="C2642" s="17" t="n">
        <v>425</v>
      </c>
      <c r="D2642" s="17" t="n">
        <v>12</v>
      </c>
      <c r="E2642" s="18" t="n">
        <v>43577</v>
      </c>
      <c r="F2642" s="19" t="n">
        <v>5193</v>
      </c>
      <c r="G2642" s="17" t="n">
        <v>8372</v>
      </c>
      <c r="H2642" s="17" t="n">
        <v>7964</v>
      </c>
      <c r="I2642" s="17" t="n"/>
      <c r="J2642" s="9">
        <f>+(((G2642-F2642)-(H2642-F2642))/(H2642-F2642))*100</f>
        <v/>
      </c>
      <c r="K2642" s="33">
        <f>AVERAGE(J2642:J2643)</f>
        <v/>
      </c>
      <c r="L2642" s="33">
        <f>_xlfn.STDEV.S(J2642,J2643)</f>
        <v/>
      </c>
      <c r="M2642" s="13">
        <f>(K2640-K2642)/20</f>
        <v/>
      </c>
      <c r="N2642" s="295">
        <f>(K2636-K2642)/56</f>
        <v/>
      </c>
      <c r="O2642" s="295">
        <f>+(H2642-F2642)/10</f>
        <v/>
      </c>
      <c r="P2642" s="26" t="inlineStr">
        <is>
          <t>FALSO</t>
        </is>
      </c>
      <c r="Q2642" s="26" t="inlineStr">
        <is>
          <t>VERDADERO</t>
        </is>
      </c>
      <c r="R2642" s="149" t="inlineStr">
        <is>
          <t>Esperado</t>
        </is>
      </c>
      <c r="S2642" s="149" t="inlineStr">
        <is>
          <t>Esperado</t>
        </is>
      </c>
      <c r="T2642" s="149" t="inlineStr">
        <is>
          <t>Dato Válido</t>
        </is>
      </c>
      <c r="U2642" s="149" t="n"/>
    </row>
    <row r="2643" ht="15.75" customHeight="1" s="412">
      <c r="A2643" s="15" t="n">
        <v>3224</v>
      </c>
      <c r="B2643" s="16" t="n">
        <v>164</v>
      </c>
      <c r="C2643" s="17" t="n">
        <v>425</v>
      </c>
      <c r="D2643" s="17" t="n">
        <v>12</v>
      </c>
      <c r="E2643" s="18" t="n">
        <v>43577</v>
      </c>
      <c r="F2643" s="19" t="n">
        <v>5245</v>
      </c>
      <c r="G2643" s="17" t="n">
        <v>8508</v>
      </c>
      <c r="H2643" s="17" t="n">
        <v>8087</v>
      </c>
      <c r="I2643" s="17" t="n"/>
      <c r="J2643" s="9">
        <f>+(((G2643-F2643)-(H2643-F2643))/(H2643-F2643))*100</f>
        <v/>
      </c>
      <c r="K2643" s="13" t="n"/>
      <c r="L2643" s="13" t="n"/>
      <c r="M2643" s="13" t="n"/>
      <c r="O2643" s="295">
        <f>+(H2643-F2643)/10</f>
        <v/>
      </c>
      <c r="P2643" s="26" t="inlineStr">
        <is>
          <t>FALSO</t>
        </is>
      </c>
      <c r="Q2643" s="26" t="inlineStr">
        <is>
          <t>FALSO</t>
        </is>
      </c>
      <c r="R2643" s="149" t="inlineStr">
        <is>
          <t>Esperado</t>
        </is>
      </c>
      <c r="S2643" s="149" t="inlineStr">
        <is>
          <t>Esperado</t>
        </is>
      </c>
      <c r="T2643" s="149" t="inlineStr">
        <is>
          <t>Dato Válido</t>
        </is>
      </c>
      <c r="U2643" s="149" t="n"/>
    </row>
    <row r="2644" ht="15.75" customHeight="1" s="412">
      <c r="A2644" s="5" t="n">
        <v>333</v>
      </c>
      <c r="B2644" s="252" t="n">
        <v>333</v>
      </c>
      <c r="C2644" s="246" t="n">
        <v>426</v>
      </c>
      <c r="D2644" s="246" t="n">
        <v>1</v>
      </c>
      <c r="E2644" s="46" t="n">
        <v>43514</v>
      </c>
      <c r="F2644" s="246" t="n">
        <v>5211</v>
      </c>
      <c r="G2644" s="246" t="n">
        <v>8365</v>
      </c>
      <c r="H2644" s="246" t="n">
        <v>7578</v>
      </c>
      <c r="I2644" s="246" t="n">
        <v>10</v>
      </c>
      <c r="J2644" s="47">
        <f>+(((G2644-F2644)-(H2644-F2644))/(H2644-F2644))*100</f>
        <v/>
      </c>
      <c r="K2644" s="51">
        <f>AVERAGE(J2644:J2645)</f>
        <v/>
      </c>
      <c r="L2644" s="51">
        <f>_xlfn.STDEV.S(J2644,J2645)</f>
        <v/>
      </c>
      <c r="M2644" s="50" t="n">
        <v>2</v>
      </c>
      <c r="O2644" s="295">
        <f>+(H2644-F2644)/10</f>
        <v/>
      </c>
      <c r="P2644" s="26" t="inlineStr">
        <is>
          <t>VERDADERO</t>
        </is>
      </c>
      <c r="Q2644" s="26" t="inlineStr">
        <is>
          <t>FALSO</t>
        </is>
      </c>
      <c r="R2644" s="149" t="inlineStr">
        <is>
          <t>Esperado</t>
        </is>
      </c>
      <c r="S2644" s="149" t="inlineStr">
        <is>
          <t>Esperado</t>
        </is>
      </c>
      <c r="T2644" s="149" t="inlineStr">
        <is>
          <t>Dato Válido</t>
        </is>
      </c>
      <c r="U2644" s="149" t="n"/>
    </row>
    <row r="2645" ht="15.75" customHeight="1" s="412">
      <c r="A2645" s="5" t="n">
        <v>334</v>
      </c>
      <c r="B2645" s="252" t="n">
        <v>334</v>
      </c>
      <c r="C2645" s="246" t="n">
        <v>426</v>
      </c>
      <c r="D2645" s="246" t="n">
        <v>1</v>
      </c>
      <c r="E2645" s="46" t="n">
        <v>43514</v>
      </c>
      <c r="F2645" s="246" t="n">
        <v>5171</v>
      </c>
      <c r="G2645" s="246" t="n">
        <v>8252</v>
      </c>
      <c r="H2645" s="246" t="n">
        <v>7478</v>
      </c>
      <c r="I2645" s="246" t="n"/>
      <c r="J2645" s="47">
        <f>+(((G2645-F2645)-(H2645-F2645))/(H2645-F2645))*100</f>
        <v/>
      </c>
      <c r="K2645" s="50" t="n"/>
      <c r="L2645" s="50" t="n"/>
      <c r="M2645" s="50" t="n"/>
      <c r="O2645" s="295">
        <f>+(H2645-F2645)/10</f>
        <v/>
      </c>
      <c r="P2645" s="26" t="inlineStr">
        <is>
          <t>FALSO</t>
        </is>
      </c>
      <c r="Q2645" s="26" t="inlineStr">
        <is>
          <t>FALSO</t>
        </is>
      </c>
      <c r="R2645" s="149" t="inlineStr">
        <is>
          <t>No esperado</t>
        </is>
      </c>
      <c r="S2645" s="149" t="inlineStr">
        <is>
          <t>Esperado</t>
        </is>
      </c>
      <c r="T2645" s="149" t="inlineStr">
        <is>
          <t>Dato Válido</t>
        </is>
      </c>
      <c r="U2645" s="149" t="n"/>
    </row>
    <row r="2646" ht="15.75" customHeight="1" s="412">
      <c r="A2646" s="5" t="n">
        <v>987</v>
      </c>
      <c r="B2646" s="252" t="n">
        <v>333</v>
      </c>
      <c r="C2646" s="246" t="n">
        <v>426</v>
      </c>
      <c r="D2646" s="246" t="n">
        <v>3</v>
      </c>
      <c r="E2646" s="46" t="n">
        <v>43521</v>
      </c>
      <c r="F2646" s="246" t="n">
        <v>5211</v>
      </c>
      <c r="G2646" s="246" t="n">
        <v>8351</v>
      </c>
      <c r="H2646" s="246" t="n">
        <v>7675</v>
      </c>
      <c r="I2646" s="246" t="n">
        <v>10</v>
      </c>
      <c r="J2646" s="47">
        <f>+(((G2646-F2646)-(H2646-F2646))/(H2646-F2646))*100</f>
        <v/>
      </c>
      <c r="K2646" s="51">
        <f>AVERAGE(J2646:J2647)</f>
        <v/>
      </c>
      <c r="L2646" s="51">
        <f>_xlfn.STDEV.S(J2646,J2647)</f>
        <v/>
      </c>
      <c r="M2646" s="50" t="n"/>
      <c r="O2646" s="295">
        <f>+(H2646-F2646)/10</f>
        <v/>
      </c>
      <c r="P2646" s="26" t="inlineStr">
        <is>
          <t>FALSO</t>
        </is>
      </c>
      <c r="Q2646" s="26" t="inlineStr">
        <is>
          <t>FALSO</t>
        </is>
      </c>
      <c r="R2646" s="149" t="inlineStr">
        <is>
          <t>Esperado</t>
        </is>
      </c>
      <c r="S2646" s="149" t="inlineStr">
        <is>
          <t>Esperado</t>
        </is>
      </c>
      <c r="T2646" s="149" t="inlineStr">
        <is>
          <t>Dato Válido</t>
        </is>
      </c>
      <c r="U2646" s="149" t="n"/>
    </row>
    <row r="2647" ht="15.75" customHeight="1" s="412">
      <c r="A2647" s="5" t="n">
        <v>988</v>
      </c>
      <c r="B2647" s="252" t="n">
        <v>334</v>
      </c>
      <c r="C2647" s="246" t="n">
        <v>426</v>
      </c>
      <c r="D2647" s="246" t="n">
        <v>3</v>
      </c>
      <c r="E2647" s="46" t="n">
        <v>43521</v>
      </c>
      <c r="F2647" s="246" t="n">
        <v>5171</v>
      </c>
      <c r="G2647" s="246" t="n">
        <v>8255</v>
      </c>
      <c r="H2647" s="246" t="n">
        <v>7617</v>
      </c>
      <c r="I2647" s="246" t="n"/>
      <c r="J2647" s="47">
        <f>+(((G2647-F2647)-(H2647-F2647))/(H2647-F2647))*100</f>
        <v/>
      </c>
      <c r="K2647" s="51" t="n"/>
      <c r="L2647" s="51" t="n"/>
      <c r="M2647" s="50" t="n"/>
      <c r="O2647" s="295">
        <f>+(H2647-F2647)/10</f>
        <v/>
      </c>
      <c r="P2647" s="26" t="inlineStr">
        <is>
          <t>FALSO</t>
        </is>
      </c>
      <c r="Q2647" s="26" t="inlineStr">
        <is>
          <t>FALSO</t>
        </is>
      </c>
      <c r="R2647" s="149" t="inlineStr">
        <is>
          <t>Esperado</t>
        </is>
      </c>
      <c r="S2647" s="149" t="inlineStr">
        <is>
          <t>Esperado</t>
        </is>
      </c>
      <c r="T2647" s="149" t="inlineStr">
        <is>
          <t>Dato Válido</t>
        </is>
      </c>
      <c r="U2647" s="149" t="n"/>
    </row>
    <row r="2648" ht="15.75" customHeight="1" s="412">
      <c r="A2648" s="5" t="n">
        <v>1637</v>
      </c>
      <c r="B2648" s="252" t="n">
        <v>333</v>
      </c>
      <c r="C2648" s="246" t="n">
        <v>426</v>
      </c>
      <c r="D2648" s="246" t="n">
        <v>5</v>
      </c>
      <c r="E2648" s="46" t="n">
        <v>43531</v>
      </c>
      <c r="F2648" s="246" t="n">
        <v>5211</v>
      </c>
      <c r="G2648" s="246" t="n">
        <v>7950</v>
      </c>
      <c r="H2648" s="246" t="n">
        <v>7428</v>
      </c>
      <c r="I2648" s="246" t="n">
        <v>8</v>
      </c>
      <c r="J2648" s="47">
        <f>+(((G2648-F2648)-(H2648-F2648))/(H2648-F2648))*100</f>
        <v/>
      </c>
      <c r="K2648" s="51">
        <f>AVERAGE(J2648:J2649)</f>
        <v/>
      </c>
      <c r="L2648" s="51">
        <f>_xlfn.STDEV.S(J2648,J2649)</f>
        <v/>
      </c>
      <c r="M2648" s="50" t="n"/>
      <c r="O2648" s="295">
        <f>+(H2648-F2648)/10</f>
        <v/>
      </c>
      <c r="P2648" s="26" t="inlineStr">
        <is>
          <t>FALSO</t>
        </is>
      </c>
      <c r="Q2648" s="26" t="inlineStr">
        <is>
          <t>FALSO</t>
        </is>
      </c>
      <c r="R2648" s="149" t="inlineStr">
        <is>
          <t>No esperado</t>
        </is>
      </c>
      <c r="S2648" s="149" t="inlineStr">
        <is>
          <t>Esperado</t>
        </is>
      </c>
      <c r="T2648" s="149" t="inlineStr">
        <is>
          <t>Dato Válido</t>
        </is>
      </c>
      <c r="U2648" s="149" t="n"/>
    </row>
    <row r="2649" ht="15.75" customHeight="1" s="412">
      <c r="A2649" s="5" t="n">
        <v>1638</v>
      </c>
      <c r="B2649" s="252" t="n">
        <v>334</v>
      </c>
      <c r="C2649" s="246" t="n">
        <v>426</v>
      </c>
      <c r="D2649" s="246" t="n">
        <v>5</v>
      </c>
      <c r="E2649" s="46" t="n">
        <v>43531</v>
      </c>
      <c r="F2649" s="246" t="n">
        <v>5171</v>
      </c>
      <c r="G2649" s="246" t="n">
        <v>7725</v>
      </c>
      <c r="H2649" s="246" t="n">
        <v>7252</v>
      </c>
      <c r="I2649" s="246" t="n"/>
      <c r="J2649" s="47">
        <f>+(((G2649-F2649)-(H2649-F2649))/(H2649-F2649))*100</f>
        <v/>
      </c>
      <c r="K2649" s="50" t="n"/>
      <c r="L2649" s="50" t="n"/>
      <c r="M2649" s="50" t="n"/>
      <c r="O2649" s="295">
        <f>+(H2649-F2649)/10</f>
        <v/>
      </c>
      <c r="P2649" s="26" t="inlineStr">
        <is>
          <t>FALSO</t>
        </is>
      </c>
      <c r="Q2649" s="26" t="inlineStr">
        <is>
          <t>FALSO</t>
        </is>
      </c>
      <c r="R2649" s="149" t="inlineStr">
        <is>
          <t>No esperado</t>
        </is>
      </c>
      <c r="S2649" s="149" t="inlineStr">
        <is>
          <t>Esperado</t>
        </is>
      </c>
      <c r="T2649" s="149" t="inlineStr">
        <is>
          <t>Dato Válido</t>
        </is>
      </c>
      <c r="U2649" s="149" t="n"/>
    </row>
    <row r="2650" ht="15.75" customHeight="1" s="412">
      <c r="A2650" s="15" t="n">
        <v>2381</v>
      </c>
      <c r="B2650" s="16" t="n">
        <v>151</v>
      </c>
      <c r="C2650" s="52" t="n">
        <v>426</v>
      </c>
      <c r="D2650" s="52" t="n">
        <v>8</v>
      </c>
      <c r="E2650" s="53" t="n">
        <v>43550</v>
      </c>
      <c r="F2650" s="54" t="n">
        <v>5221</v>
      </c>
      <c r="G2650" s="52" t="n">
        <v>7996</v>
      </c>
      <c r="H2650" s="52" t="n"/>
      <c r="I2650" s="246" t="n"/>
      <c r="J2650" s="47" t="n"/>
      <c r="K2650" s="51">
        <f>AVERAGE(J2650:J2651)</f>
        <v/>
      </c>
      <c r="L2650" s="51">
        <f>_xlfn.STDEV.S(J2650,J2651)</f>
        <v/>
      </c>
      <c r="M2650" s="50" t="n"/>
      <c r="O2650" s="295">
        <f>+(H2650-F2650)/10</f>
        <v/>
      </c>
      <c r="P2650" s="26" t="inlineStr">
        <is>
          <t>FALSO</t>
        </is>
      </c>
      <c r="Q2650" s="26" t="inlineStr">
        <is>
          <t>FALSO</t>
        </is>
      </c>
      <c r="R2650" s="149" t="inlineStr">
        <is>
          <t>No esperado</t>
        </is>
      </c>
      <c r="S2650" s="149" t="inlineStr">
        <is>
          <t>Esperado</t>
        </is>
      </c>
      <c r="T2650" s="149" t="inlineStr">
        <is>
          <t>Dato Válido</t>
        </is>
      </c>
      <c r="U2650" s="149" t="n"/>
    </row>
    <row r="2651" ht="15.75" customHeight="1" s="412">
      <c r="A2651" s="15" t="n">
        <v>2382</v>
      </c>
      <c r="B2651" s="16" t="n">
        <v>152</v>
      </c>
      <c r="C2651" s="52" t="n">
        <v>426</v>
      </c>
      <c r="D2651" s="52" t="n">
        <v>8</v>
      </c>
      <c r="E2651" s="53" t="n">
        <v>43550</v>
      </c>
      <c r="F2651" s="54" t="n">
        <v>5292</v>
      </c>
      <c r="G2651" s="52" t="n">
        <v>8055</v>
      </c>
      <c r="H2651" s="52" t="n">
        <v>7627</v>
      </c>
      <c r="I2651" s="246" t="n"/>
      <c r="J2651" s="47">
        <f>+(((G2651-F2651)-(H2651-F2651))/(H2651-F2651))*100</f>
        <v/>
      </c>
      <c r="K2651" s="50" t="n"/>
      <c r="L2651" s="50" t="n"/>
      <c r="M2651" s="50" t="n"/>
      <c r="O2651" s="295">
        <f>+(H2651-F2651)/10</f>
        <v/>
      </c>
      <c r="P2651" s="26" t="inlineStr">
        <is>
          <t>FALSO</t>
        </is>
      </c>
      <c r="Q2651" s="26" t="inlineStr">
        <is>
          <t>FALSO</t>
        </is>
      </c>
      <c r="R2651" s="149" t="inlineStr">
        <is>
          <t>Esperado</t>
        </is>
      </c>
      <c r="S2651" s="149" t="inlineStr">
        <is>
          <t>Esperado</t>
        </is>
      </c>
      <c r="T2651" s="149" t="inlineStr">
        <is>
          <t>Dato Válido</t>
        </is>
      </c>
      <c r="U2651" s="149" t="n"/>
    </row>
    <row r="2652" ht="15.75" customHeight="1" s="412">
      <c r="A2652" s="15" t="n">
        <v>2809</v>
      </c>
      <c r="B2652" s="16" t="n">
        <v>181</v>
      </c>
      <c r="C2652" s="52" t="n">
        <v>426</v>
      </c>
      <c r="D2652" s="52" t="n">
        <v>10</v>
      </c>
      <c r="E2652" s="53" t="n">
        <v>43564</v>
      </c>
      <c r="F2652" s="54" t="n">
        <v>5244</v>
      </c>
      <c r="G2652" s="52" t="n">
        <v>7944</v>
      </c>
      <c r="H2652" s="52" t="n">
        <v>7609</v>
      </c>
      <c r="I2652" s="52" t="n"/>
      <c r="J2652" s="47">
        <f>+(((G2652-F2652)-(H2652-F2652))/(H2652-F2652))*100</f>
        <v/>
      </c>
      <c r="K2652" s="51">
        <f>AVERAGE(J2652:J2653)</f>
        <v/>
      </c>
      <c r="L2652" s="51">
        <f>_xlfn.STDEV.S(J2652,J2653)</f>
        <v/>
      </c>
      <c r="M2652" s="50">
        <f>(K2650-K2652)/14</f>
        <v/>
      </c>
      <c r="N2652" s="295">
        <f>(K2644-K2652)/50</f>
        <v/>
      </c>
      <c r="O2652" s="295">
        <f>+(H2652-F2652)/10</f>
        <v/>
      </c>
      <c r="P2652" s="26" t="inlineStr">
        <is>
          <t>FALSO</t>
        </is>
      </c>
      <c r="Q2652" s="26" t="inlineStr">
        <is>
          <t>VERDADERO</t>
        </is>
      </c>
      <c r="R2652" s="149" t="inlineStr">
        <is>
          <t>Esperado</t>
        </is>
      </c>
      <c r="S2652" s="149" t="inlineStr">
        <is>
          <t>Esperado</t>
        </is>
      </c>
      <c r="T2652" s="149" t="inlineStr">
        <is>
          <t>Dato Válido</t>
        </is>
      </c>
      <c r="U2652" s="149" t="n"/>
    </row>
    <row r="2653" ht="15.75" customHeight="1" s="412">
      <c r="A2653" s="15" t="n">
        <v>2810</v>
      </c>
      <c r="B2653" s="16" t="n">
        <v>182</v>
      </c>
      <c r="C2653" s="52" t="n">
        <v>426</v>
      </c>
      <c r="D2653" s="52" t="n">
        <v>10</v>
      </c>
      <c r="E2653" s="53" t="n">
        <v>43564</v>
      </c>
      <c r="F2653" s="54" t="n">
        <v>5301</v>
      </c>
      <c r="G2653" s="52" t="n">
        <v>7990</v>
      </c>
      <c r="H2653" s="52" t="n">
        <v>7653</v>
      </c>
      <c r="I2653" s="52" t="n"/>
      <c r="J2653" s="47">
        <f>+(((G2653-F2653)-(H2653-F2653))/(H2653-F2653))*100</f>
        <v/>
      </c>
      <c r="K2653" s="50" t="n"/>
      <c r="L2653" s="50" t="n"/>
      <c r="M2653" s="50" t="n"/>
      <c r="O2653" s="295">
        <f>+(H2653-F2653)/10</f>
        <v/>
      </c>
      <c r="P2653" s="26" t="inlineStr">
        <is>
          <t>FALSO</t>
        </is>
      </c>
      <c r="Q2653" s="26" t="inlineStr">
        <is>
          <t>FALSO</t>
        </is>
      </c>
      <c r="R2653" s="149" t="inlineStr">
        <is>
          <t>Esperado</t>
        </is>
      </c>
      <c r="S2653" s="149" t="inlineStr">
        <is>
          <t>Esperado</t>
        </is>
      </c>
      <c r="T2653" s="149" t="inlineStr">
        <is>
          <t>Dato Válido</t>
        </is>
      </c>
      <c r="U2653" s="149" t="n"/>
    </row>
    <row r="2654" ht="15.75" customHeight="1" s="412">
      <c r="A2654" s="5" t="n">
        <v>625</v>
      </c>
      <c r="B2654" s="252" t="n">
        <v>275</v>
      </c>
      <c r="C2654" s="255" t="n">
        <v>427</v>
      </c>
      <c r="D2654" s="255" t="n">
        <v>2</v>
      </c>
      <c r="E2654" s="58" t="n">
        <v>43517</v>
      </c>
      <c r="F2654" s="255" t="n">
        <v>5274</v>
      </c>
      <c r="G2654" s="255" t="n">
        <v>9105</v>
      </c>
      <c r="H2654" s="255" t="n">
        <v>7575</v>
      </c>
      <c r="I2654" s="255" t="n">
        <v>12</v>
      </c>
      <c r="J2654" s="59">
        <f>+(((G2654-F2654)-(H2654-F2654))/(H2654-F2654))*100</f>
        <v/>
      </c>
      <c r="K2654" s="34">
        <f>AVERAGE(J2654:J2655)</f>
        <v/>
      </c>
      <c r="L2654" s="34">
        <f>_xlfn.STDEV.S(J2654,J2655)</f>
        <v/>
      </c>
      <c r="M2654" s="35" t="n">
        <v>3</v>
      </c>
      <c r="O2654" s="295">
        <f>+(H2654-F2654)/10</f>
        <v/>
      </c>
      <c r="P2654" s="26" t="inlineStr">
        <is>
          <t>FALSO</t>
        </is>
      </c>
      <c r="Q2654" s="26" t="inlineStr">
        <is>
          <t>FALSO</t>
        </is>
      </c>
      <c r="R2654" s="149" t="inlineStr">
        <is>
          <t>Esperado</t>
        </is>
      </c>
      <c r="S2654" s="149" t="inlineStr">
        <is>
          <t>Esperado</t>
        </is>
      </c>
      <c r="T2654" s="149" t="inlineStr">
        <is>
          <t>Dato Válido</t>
        </is>
      </c>
      <c r="U2654" s="149" t="n"/>
    </row>
    <row r="2655" ht="15.75" customHeight="1" s="412">
      <c r="A2655" s="5" t="n">
        <v>626</v>
      </c>
      <c r="B2655" s="252" t="n">
        <v>276</v>
      </c>
      <c r="C2655" s="255" t="n">
        <v>427</v>
      </c>
      <c r="D2655" s="255" t="n">
        <v>2</v>
      </c>
      <c r="E2655" s="58" t="n">
        <v>43517</v>
      </c>
      <c r="F2655" s="255" t="n">
        <v>5217</v>
      </c>
      <c r="G2655" s="255" t="n">
        <v>8901</v>
      </c>
      <c r="H2655" s="255" t="n">
        <v>7452</v>
      </c>
      <c r="I2655" s="255" t="n"/>
      <c r="J2655" s="59">
        <f>+(((G2655-F2655)-(H2655-F2655))/(H2655-F2655))*100</f>
        <v/>
      </c>
      <c r="K2655" s="34" t="n"/>
      <c r="L2655" s="34" t="n"/>
      <c r="M2655" s="35" t="n"/>
      <c r="O2655" s="295">
        <f>+(H2655-F2655)/10</f>
        <v/>
      </c>
      <c r="P2655" s="26" t="inlineStr">
        <is>
          <t>FALSO</t>
        </is>
      </c>
      <c r="Q2655" s="26" t="inlineStr">
        <is>
          <t>FALSO</t>
        </is>
      </c>
      <c r="R2655" s="149" t="inlineStr">
        <is>
          <t>No esperado</t>
        </is>
      </c>
      <c r="S2655" s="149" t="inlineStr">
        <is>
          <t>Esperado</t>
        </is>
      </c>
      <c r="T2655" s="149" t="inlineStr">
        <is>
          <t>Dato Válido</t>
        </is>
      </c>
      <c r="U2655" s="149" t="n"/>
    </row>
    <row r="2656" ht="15.75" customHeight="1" s="412">
      <c r="A2656" s="5" t="n">
        <v>1279</v>
      </c>
      <c r="B2656" s="252" t="n">
        <v>233</v>
      </c>
      <c r="C2656" s="255" t="n">
        <v>427</v>
      </c>
      <c r="D2656" s="255" t="n">
        <v>4</v>
      </c>
      <c r="E2656" s="58" t="n">
        <v>43524</v>
      </c>
      <c r="F2656" s="255" t="n">
        <v>5213</v>
      </c>
      <c r="G2656" s="255" t="n">
        <v>8212</v>
      </c>
      <c r="H2656" s="255" t="n">
        <v>7495</v>
      </c>
      <c r="I2656" s="255" t="n">
        <v>11</v>
      </c>
      <c r="J2656" s="59">
        <f>+(((G2656-F2656)-(H2656-F2656))/(H2656-F2656))*100</f>
        <v/>
      </c>
      <c r="K2656" s="34">
        <f>AVERAGE(J2656:J2657)</f>
        <v/>
      </c>
      <c r="L2656" s="34">
        <f>_xlfn.STDEV.S(J2656,J2657)</f>
        <v/>
      </c>
      <c r="M2656" s="35" t="n"/>
      <c r="O2656" s="295">
        <f>+(H2656-F2656)/10</f>
        <v/>
      </c>
      <c r="P2656" s="26" t="inlineStr">
        <is>
          <t>FALSO</t>
        </is>
      </c>
      <c r="Q2656" s="26" t="inlineStr">
        <is>
          <t>FALSO</t>
        </is>
      </c>
      <c r="R2656" s="149" t="inlineStr">
        <is>
          <t>Esperado</t>
        </is>
      </c>
      <c r="S2656" s="149" t="inlineStr">
        <is>
          <t>Esperado</t>
        </is>
      </c>
      <c r="T2656" s="149" t="inlineStr">
        <is>
          <t>Se descarta</t>
        </is>
      </c>
      <c r="U2656" s="149" t="n"/>
    </row>
    <row r="2657" ht="15.75" customHeight="1" s="412">
      <c r="A2657" s="5" t="n">
        <v>1280</v>
      </c>
      <c r="B2657" s="252" t="n">
        <v>234</v>
      </c>
      <c r="C2657" s="255" t="n">
        <v>427</v>
      </c>
      <c r="D2657" s="255" t="n">
        <v>4</v>
      </c>
      <c r="E2657" s="58" t="n">
        <v>43524</v>
      </c>
      <c r="F2657" s="255" t="n">
        <v>5254</v>
      </c>
      <c r="G2657" s="255" t="n">
        <v>8460</v>
      </c>
      <c r="H2657" s="255" t="n">
        <v>7666</v>
      </c>
      <c r="I2657" s="255" t="n"/>
      <c r="J2657" s="59">
        <f>+(((G2657-F2657)-(H2657-F2657))/(H2657-F2657))*100</f>
        <v/>
      </c>
      <c r="K2657" s="35" t="n"/>
      <c r="L2657" s="35" t="n"/>
      <c r="M2657" s="35" t="n"/>
      <c r="O2657" s="295">
        <f>+(H2657-F2657)/10</f>
        <v/>
      </c>
      <c r="P2657" s="26" t="inlineStr">
        <is>
          <t>FALSO</t>
        </is>
      </c>
      <c r="Q2657" s="26" t="inlineStr">
        <is>
          <t>FALSO</t>
        </is>
      </c>
      <c r="R2657" s="149" t="inlineStr">
        <is>
          <t>Esperado</t>
        </is>
      </c>
      <c r="S2657" s="149" t="inlineStr">
        <is>
          <t>No esperado</t>
        </is>
      </c>
      <c r="T2657" s="149" t="inlineStr">
        <is>
          <t>Se descarta</t>
        </is>
      </c>
      <c r="U2657" s="149" t="n"/>
    </row>
    <row r="2658" ht="15.75" customHeight="1" s="412">
      <c r="A2658" s="5" t="n">
        <v>1929</v>
      </c>
      <c r="B2658" s="252" t="n">
        <v>233</v>
      </c>
      <c r="C2658" s="255" t="n">
        <v>427</v>
      </c>
      <c r="D2658" s="255" t="n">
        <v>6</v>
      </c>
      <c r="E2658" s="58" t="n">
        <v>43535</v>
      </c>
      <c r="F2658" s="255" t="n">
        <v>5213</v>
      </c>
      <c r="G2658" s="255" t="n">
        <v>8805</v>
      </c>
      <c r="H2658" s="255" t="n">
        <v>7869</v>
      </c>
      <c r="I2658" s="255" t="n">
        <v>11</v>
      </c>
      <c r="J2658" s="59">
        <f>+(((G2658-F2658)-(H2658-F2658))/(H2658-F2658))*100</f>
        <v/>
      </c>
      <c r="K2658" s="34">
        <f>AVERAGE(J2658:J2659)</f>
        <v/>
      </c>
      <c r="L2658" s="34">
        <f>_xlfn.STDEV.S(J2658,J2659)</f>
        <v/>
      </c>
      <c r="M2658" s="35" t="n"/>
      <c r="O2658" s="295">
        <f>+(H2658-F2658)/10</f>
        <v/>
      </c>
      <c r="P2658" s="26" t="inlineStr">
        <is>
          <t>FALSO</t>
        </is>
      </c>
      <c r="Q2658" s="26" t="inlineStr">
        <is>
          <t>FALSO</t>
        </is>
      </c>
      <c r="R2658" s="149" t="inlineStr">
        <is>
          <t>Esperado</t>
        </is>
      </c>
      <c r="S2658" s="149" t="inlineStr">
        <is>
          <t>No esperado</t>
        </is>
      </c>
      <c r="T2658" s="149" t="inlineStr">
        <is>
          <t>Dato Válido</t>
        </is>
      </c>
      <c r="U2658" s="149" t="n"/>
    </row>
    <row r="2659" ht="15.75" customHeight="1" s="412">
      <c r="A2659" s="5" t="n">
        <v>1930</v>
      </c>
      <c r="B2659" s="252" t="n">
        <v>234</v>
      </c>
      <c r="C2659" s="255" t="n">
        <v>427</v>
      </c>
      <c r="D2659" s="255" t="n">
        <v>6</v>
      </c>
      <c r="E2659" s="58" t="n">
        <v>43535</v>
      </c>
      <c r="F2659" s="255" t="n">
        <v>5254</v>
      </c>
      <c r="G2659" s="255" t="n">
        <v>8912</v>
      </c>
      <c r="H2659" s="255" t="n">
        <v>7930</v>
      </c>
      <c r="I2659" s="255" t="n"/>
      <c r="J2659" s="59">
        <f>+(((G2659-F2659)-(H2659-F2659))/(H2659-F2659))*100</f>
        <v/>
      </c>
      <c r="K2659" s="34" t="n"/>
      <c r="L2659" s="34" t="n"/>
      <c r="M2659" s="35" t="n"/>
      <c r="O2659" s="295">
        <f>+(H2659-F2659)/10</f>
        <v/>
      </c>
      <c r="P2659" s="26" t="inlineStr">
        <is>
          <t>VERDADERO</t>
        </is>
      </c>
      <c r="Q2659" s="26" t="inlineStr">
        <is>
          <t>FALSO</t>
        </is>
      </c>
      <c r="R2659" s="149" t="inlineStr">
        <is>
          <t>Esperado</t>
        </is>
      </c>
      <c r="S2659" s="149" t="inlineStr">
        <is>
          <t>No esperado</t>
        </is>
      </c>
      <c r="T2659" s="149" t="inlineStr">
        <is>
          <t>Dato Válido</t>
        </is>
      </c>
      <c r="U2659" s="149" t="n"/>
    </row>
    <row r="2660" ht="15.75" customHeight="1" s="412">
      <c r="A2660" s="15" t="n">
        <v>2575</v>
      </c>
      <c r="B2660" s="16" t="n">
        <v>163</v>
      </c>
      <c r="C2660" s="60" t="n">
        <v>427</v>
      </c>
      <c r="D2660" s="60" t="n">
        <v>9</v>
      </c>
      <c r="E2660" s="61" t="n">
        <v>43557</v>
      </c>
      <c r="F2660" s="62" t="n">
        <v>5193</v>
      </c>
      <c r="G2660" s="60" t="n">
        <v>7946</v>
      </c>
      <c r="H2660" s="60" t="n">
        <v>7551</v>
      </c>
      <c r="I2660" s="255" t="n"/>
      <c r="J2660" s="59">
        <f>+(((G2660-F2660)-(H2660-F2660))/(H2660-F2660))*100</f>
        <v/>
      </c>
      <c r="K2660" s="34">
        <f>AVERAGE(J2660:J2661)</f>
        <v/>
      </c>
      <c r="L2660" s="34">
        <f>_xlfn.STDEV.S(J2660,J2661)</f>
        <v/>
      </c>
      <c r="M2660" s="35" t="n"/>
      <c r="O2660" s="295">
        <f>+(H2660-F2660)/10</f>
        <v/>
      </c>
      <c r="P2660" s="26" t="inlineStr">
        <is>
          <t>FALSO</t>
        </is>
      </c>
      <c r="Q2660" s="26" t="inlineStr">
        <is>
          <t>FALSO</t>
        </is>
      </c>
      <c r="R2660" s="149" t="inlineStr">
        <is>
          <t>No esperado</t>
        </is>
      </c>
      <c r="S2660" s="149" t="inlineStr">
        <is>
          <t>Esperado</t>
        </is>
      </c>
      <c r="T2660" s="149" t="inlineStr">
        <is>
          <t>Dato Válido</t>
        </is>
      </c>
      <c r="U2660" s="149" t="n"/>
    </row>
    <row r="2661" ht="15.75" customHeight="1" s="412">
      <c r="A2661" s="15" t="n">
        <v>2576</v>
      </c>
      <c r="B2661" s="16" t="n">
        <v>164</v>
      </c>
      <c r="C2661" s="60" t="n">
        <v>427</v>
      </c>
      <c r="D2661" s="60" t="n">
        <v>9</v>
      </c>
      <c r="E2661" s="61" t="n">
        <v>43557</v>
      </c>
      <c r="F2661" s="62" t="n">
        <v>5245</v>
      </c>
      <c r="G2661" s="60" t="n">
        <v>7674</v>
      </c>
      <c r="H2661" s="60" t="n">
        <v>7330</v>
      </c>
      <c r="I2661" s="255" t="n"/>
      <c r="J2661" s="59">
        <f>+(((G2661-F2661)-(H2661-F2661))/(H2661-F2661))*100</f>
        <v/>
      </c>
      <c r="K2661" s="35" t="n"/>
      <c r="L2661" s="35" t="n"/>
      <c r="M2661" s="35" t="n"/>
      <c r="O2661" s="295">
        <f>+(H2661-F2661)/10</f>
        <v/>
      </c>
      <c r="P2661" s="26" t="inlineStr">
        <is>
          <t>FALSO</t>
        </is>
      </c>
      <c r="Q2661" s="26" t="inlineStr">
        <is>
          <t>FALSO</t>
        </is>
      </c>
      <c r="R2661" s="149" t="inlineStr">
        <is>
          <t>No esperado</t>
        </is>
      </c>
      <c r="S2661" s="149" t="inlineStr">
        <is>
          <t>Esperado</t>
        </is>
      </c>
      <c r="T2661" s="149" t="inlineStr">
        <is>
          <t>Dato Válido</t>
        </is>
      </c>
      <c r="U2661" s="149" t="n"/>
    </row>
    <row r="2662" ht="15.75" customHeight="1" s="412">
      <c r="A2662" s="15" t="n">
        <v>3225</v>
      </c>
      <c r="B2662" s="16" t="n">
        <v>165</v>
      </c>
      <c r="C2662" s="60" t="n">
        <v>427</v>
      </c>
      <c r="D2662" s="60" t="n">
        <v>12</v>
      </c>
      <c r="E2662" s="61" t="n">
        <v>43577</v>
      </c>
      <c r="F2662" s="62" t="n">
        <v>5226</v>
      </c>
      <c r="G2662" s="60" t="n">
        <v>7766</v>
      </c>
      <c r="H2662" s="60" t="n">
        <v>7444</v>
      </c>
      <c r="I2662" s="60" t="n"/>
      <c r="J2662" s="59">
        <f>+(((G2662-F2662)-(H2662-F2662))/(H2662-F2662))*100</f>
        <v/>
      </c>
      <c r="K2662" s="34">
        <f>AVERAGE(J2662:J2663)</f>
        <v/>
      </c>
      <c r="L2662" s="34">
        <f>_xlfn.STDEV.S(J2662,J2663)</f>
        <v/>
      </c>
      <c r="M2662" s="35">
        <f>(K2660-K2662)/20</f>
        <v/>
      </c>
      <c r="N2662" s="295">
        <f>(K2658-K2662)/42</f>
        <v/>
      </c>
      <c r="O2662" s="295">
        <f>+(H2662-F2662)/10</f>
        <v/>
      </c>
      <c r="P2662" s="26" t="inlineStr">
        <is>
          <t>FALSO</t>
        </is>
      </c>
      <c r="Q2662" s="26" t="inlineStr">
        <is>
          <t>VERDADERO</t>
        </is>
      </c>
      <c r="R2662" s="149" t="inlineStr">
        <is>
          <t>Esperado</t>
        </is>
      </c>
      <c r="S2662" s="149" t="inlineStr">
        <is>
          <t>Esperado</t>
        </is>
      </c>
      <c r="T2662" s="149" t="inlineStr">
        <is>
          <t>Dato Válido</t>
        </is>
      </c>
      <c r="U2662" s="149" t="n"/>
    </row>
    <row r="2663" ht="15.75" customHeight="1" s="412">
      <c r="A2663" s="15" t="n">
        <v>3226</v>
      </c>
      <c r="B2663" s="16" t="n">
        <v>166</v>
      </c>
      <c r="C2663" s="60" t="n">
        <v>427</v>
      </c>
      <c r="D2663" s="60" t="n">
        <v>12</v>
      </c>
      <c r="E2663" s="61" t="n">
        <v>43577</v>
      </c>
      <c r="F2663" s="62" t="n">
        <v>5252</v>
      </c>
      <c r="G2663" s="60" t="n">
        <v>7804</v>
      </c>
      <c r="H2663" s="60" t="n">
        <v>7488</v>
      </c>
      <c r="I2663" s="60" t="n"/>
      <c r="J2663" s="59">
        <f>+(((G2663-F2663)-(H2663-F2663))/(H2663-F2663))*100</f>
        <v/>
      </c>
      <c r="K2663" s="35" t="n"/>
      <c r="L2663" s="35" t="n"/>
      <c r="M2663" s="35" t="n"/>
      <c r="O2663" s="295">
        <f>+(H2663-F2663)/10</f>
        <v/>
      </c>
      <c r="P2663" s="26" t="inlineStr">
        <is>
          <t>FALSO</t>
        </is>
      </c>
      <c r="Q2663" s="26" t="inlineStr">
        <is>
          <t>FALSO</t>
        </is>
      </c>
      <c r="R2663" s="149" t="inlineStr">
        <is>
          <t>Esperado</t>
        </is>
      </c>
      <c r="S2663" s="149" t="inlineStr">
        <is>
          <t>Esperado</t>
        </is>
      </c>
      <c r="T2663" s="149" t="inlineStr">
        <is>
          <t>Dato Válido</t>
        </is>
      </c>
      <c r="U2663" s="149" t="n"/>
    </row>
    <row r="2664" ht="15.75" customHeight="1" s="412">
      <c r="A2664" s="5" t="n">
        <v>335</v>
      </c>
      <c r="B2664" s="252" t="n">
        <v>335</v>
      </c>
      <c r="C2664" s="201" t="n">
        <v>428</v>
      </c>
      <c r="D2664" s="201" t="n">
        <v>1</v>
      </c>
      <c r="E2664" s="8" t="n">
        <v>43514</v>
      </c>
      <c r="F2664" s="201" t="n">
        <v>5270</v>
      </c>
      <c r="G2664" s="201" t="n">
        <v>7869</v>
      </c>
      <c r="H2664" s="201" t="n">
        <v>7062</v>
      </c>
      <c r="I2664" s="201" t="n">
        <v>10</v>
      </c>
      <c r="J2664" s="9">
        <f>+(((G2664-F2664)-(H2664-F2664))/(H2664-F2664))*100</f>
        <v/>
      </c>
      <c r="K2664" s="33">
        <f>AVERAGE(J2664:J2665)</f>
        <v/>
      </c>
      <c r="L2664" s="33">
        <f>_xlfn.STDEV.S(J2664,J2665)</f>
        <v/>
      </c>
      <c r="M2664" s="13" t="n">
        <v>2</v>
      </c>
      <c r="O2664" s="295">
        <f>+(H2664-F2664)/10</f>
        <v/>
      </c>
      <c r="P2664" s="26" t="inlineStr">
        <is>
          <t>FALSO</t>
        </is>
      </c>
      <c r="Q2664" s="26" t="inlineStr">
        <is>
          <t>FALSO</t>
        </is>
      </c>
      <c r="R2664" s="149" t="inlineStr">
        <is>
          <t>Esperado</t>
        </is>
      </c>
      <c r="S2664" s="149" t="inlineStr">
        <is>
          <t>Esperado</t>
        </is>
      </c>
      <c r="T2664" s="149" t="inlineStr">
        <is>
          <t>Dato Válido</t>
        </is>
      </c>
      <c r="U2664" s="149" t="n"/>
    </row>
    <row r="2665" ht="15.75" customHeight="1" s="412">
      <c r="A2665" s="5" t="n">
        <v>336</v>
      </c>
      <c r="B2665" s="252" t="n">
        <v>336</v>
      </c>
      <c r="C2665" s="201" t="n">
        <v>428</v>
      </c>
      <c r="D2665" s="201" t="n">
        <v>1</v>
      </c>
      <c r="E2665" s="8" t="n">
        <v>43514</v>
      </c>
      <c r="F2665" s="201" t="n">
        <v>5231</v>
      </c>
      <c r="G2665" s="201" t="n">
        <v>7904</v>
      </c>
      <c r="H2665" s="201" t="n">
        <v>7093</v>
      </c>
      <c r="I2665" s="201" t="n"/>
      <c r="J2665" s="9">
        <f>+(((G2665-F2665)-(H2665-F2665))/(H2665-F2665))*100</f>
        <v/>
      </c>
      <c r="K2665" s="13" t="n"/>
      <c r="L2665" s="13" t="n"/>
      <c r="M2665" s="13" t="n"/>
      <c r="O2665" s="295">
        <f>+(H2665-F2665)/10</f>
        <v/>
      </c>
      <c r="P2665" s="26" t="inlineStr">
        <is>
          <t>FALSO</t>
        </is>
      </c>
      <c r="Q2665" s="26" t="inlineStr">
        <is>
          <t>FALSO</t>
        </is>
      </c>
      <c r="R2665" s="149" t="inlineStr">
        <is>
          <t>Esperado</t>
        </is>
      </c>
      <c r="S2665" s="149" t="inlineStr">
        <is>
          <t>Esperado</t>
        </is>
      </c>
      <c r="T2665" s="149" t="inlineStr">
        <is>
          <t>Dato Válido</t>
        </is>
      </c>
      <c r="U2665" s="149" t="n"/>
    </row>
    <row r="2666" ht="15.75" customHeight="1" s="412">
      <c r="A2666" s="5" t="n">
        <v>989</v>
      </c>
      <c r="B2666" s="252" t="n">
        <v>335</v>
      </c>
      <c r="C2666" s="201" t="n">
        <v>428</v>
      </c>
      <c r="D2666" s="201" t="n">
        <v>3</v>
      </c>
      <c r="E2666" s="8" t="n">
        <v>43521</v>
      </c>
      <c r="F2666" s="201" t="n">
        <v>5270</v>
      </c>
      <c r="G2666" s="201" t="n">
        <v>7900</v>
      </c>
      <c r="H2666" s="201" t="n">
        <v>7315</v>
      </c>
      <c r="I2666" s="201" t="n">
        <v>8</v>
      </c>
      <c r="J2666" s="9">
        <f>+(((G2666-F2666)-(H2666-F2666))/(H2666-F2666))*100</f>
        <v/>
      </c>
      <c r="K2666" s="33">
        <f>AVERAGE(J2666:J2667)</f>
        <v/>
      </c>
      <c r="L2666" s="33">
        <f>_xlfn.STDEV.S(J2666,J2667)</f>
        <v/>
      </c>
      <c r="M2666" s="13" t="n"/>
      <c r="O2666" s="295">
        <f>+(H2666-F2666)/10</f>
        <v/>
      </c>
      <c r="P2666" s="26" t="inlineStr">
        <is>
          <t>FALSO</t>
        </is>
      </c>
      <c r="Q2666" s="26" t="inlineStr">
        <is>
          <t>FALSO</t>
        </is>
      </c>
      <c r="R2666" s="149" t="inlineStr">
        <is>
          <t>Esperado</t>
        </is>
      </c>
      <c r="S2666" s="149" t="inlineStr">
        <is>
          <t>Esperado</t>
        </is>
      </c>
      <c r="T2666" s="149" t="inlineStr">
        <is>
          <t>Se descarta</t>
        </is>
      </c>
      <c r="U2666" s="149" t="n"/>
    </row>
    <row r="2667" ht="15.75" customHeight="1" s="412">
      <c r="A2667" s="5" t="n">
        <v>990</v>
      </c>
      <c r="B2667" s="252" t="n">
        <v>336</v>
      </c>
      <c r="C2667" s="201" t="n">
        <v>428</v>
      </c>
      <c r="D2667" s="201" t="n">
        <v>3</v>
      </c>
      <c r="E2667" s="8" t="n">
        <v>43521</v>
      </c>
      <c r="F2667" s="201" t="n">
        <v>5231</v>
      </c>
      <c r="G2667" s="201" t="n">
        <v>7906</v>
      </c>
      <c r="H2667" s="201" t="n">
        <v>7327</v>
      </c>
      <c r="I2667" s="201" t="n"/>
      <c r="J2667" s="9">
        <f>+(((G2667-F2667)-(H2667-F2667))/(H2667-F2667))*100</f>
        <v/>
      </c>
      <c r="K2667" s="33" t="n"/>
      <c r="L2667" s="33" t="n"/>
      <c r="M2667" s="13" t="n"/>
      <c r="O2667" s="295">
        <f>+(H2667-F2667)/10</f>
        <v/>
      </c>
      <c r="P2667" s="26" t="inlineStr">
        <is>
          <t>FALSO</t>
        </is>
      </c>
      <c r="Q2667" s="26" t="inlineStr">
        <is>
          <t>FALSO</t>
        </is>
      </c>
      <c r="R2667" s="149" t="inlineStr">
        <is>
          <t>Esperado</t>
        </is>
      </c>
      <c r="S2667" s="149" t="inlineStr">
        <is>
          <t>Esperado</t>
        </is>
      </c>
      <c r="T2667" s="149" t="inlineStr">
        <is>
          <t>Se descarta</t>
        </is>
      </c>
      <c r="U2667" s="149" t="n"/>
    </row>
    <row r="2668" ht="15.75" customHeight="1" s="412">
      <c r="A2668" s="5" t="n">
        <v>1639</v>
      </c>
      <c r="B2668" s="252" t="n">
        <v>335</v>
      </c>
      <c r="C2668" s="201" t="n">
        <v>428</v>
      </c>
      <c r="D2668" s="201" t="n">
        <v>5</v>
      </c>
      <c r="E2668" s="8" t="n">
        <v>43531</v>
      </c>
      <c r="F2668" s="201" t="n">
        <v>5270</v>
      </c>
      <c r="G2668" s="201" t="n">
        <v>7775</v>
      </c>
      <c r="H2668" s="201" t="n">
        <v>7117</v>
      </c>
      <c r="I2668" s="201" t="n">
        <v>6</v>
      </c>
      <c r="J2668" s="9">
        <f>+(((G2668-F2668)-(H2668-F2668))/(H2668-F2668))*100</f>
        <v/>
      </c>
      <c r="K2668" s="33">
        <f>AVERAGE(J2668:J2669)</f>
        <v/>
      </c>
      <c r="L2668" s="33">
        <f>_xlfn.STDEV.S(J2668,J2669)</f>
        <v/>
      </c>
      <c r="M2668" s="13" t="n"/>
      <c r="O2668" s="295">
        <f>+(H2668-F2668)/10</f>
        <v/>
      </c>
      <c r="P2668" s="26" t="inlineStr">
        <is>
          <t>VERDADERO</t>
        </is>
      </c>
      <c r="Q2668" s="26" t="inlineStr">
        <is>
          <t>FALSO</t>
        </is>
      </c>
      <c r="R2668" s="149" t="inlineStr">
        <is>
          <t>No esperado</t>
        </is>
      </c>
      <c r="S2668" s="149" t="inlineStr">
        <is>
          <t>No esperado</t>
        </is>
      </c>
      <c r="T2668" s="149" t="inlineStr">
        <is>
          <t>Dato Válido</t>
        </is>
      </c>
      <c r="U2668" s="149" t="n"/>
    </row>
    <row r="2669" ht="15.75" customHeight="1" s="412">
      <c r="A2669" s="5" t="n">
        <v>1640</v>
      </c>
      <c r="B2669" s="252" t="n">
        <v>336</v>
      </c>
      <c r="C2669" s="201" t="n">
        <v>428</v>
      </c>
      <c r="D2669" s="201" t="n">
        <v>5</v>
      </c>
      <c r="E2669" s="8" t="n">
        <v>43531</v>
      </c>
      <c r="F2669" s="201" t="n">
        <v>5231</v>
      </c>
      <c r="G2669" s="201" t="n">
        <v>7498</v>
      </c>
      <c r="H2669" s="201" t="n">
        <v>6891</v>
      </c>
      <c r="I2669" s="201" t="n"/>
      <c r="J2669" s="9">
        <f>+(((G2669-F2669)-(H2669-F2669))/(H2669-F2669))*100</f>
        <v/>
      </c>
      <c r="K2669" s="13" t="n"/>
      <c r="L2669" s="13" t="n"/>
      <c r="M2669" s="13" t="n"/>
      <c r="O2669" s="295">
        <f>+(H2669-F2669)/10</f>
        <v/>
      </c>
      <c r="P2669" s="26" t="inlineStr">
        <is>
          <t>FALSO</t>
        </is>
      </c>
      <c r="Q2669" s="26" t="inlineStr">
        <is>
          <t>FALSO</t>
        </is>
      </c>
      <c r="R2669" s="149" t="inlineStr">
        <is>
          <t>No esperado</t>
        </is>
      </c>
      <c r="S2669" s="149" t="inlineStr">
        <is>
          <t>Esperado</t>
        </is>
      </c>
      <c r="T2669" s="149" t="inlineStr">
        <is>
          <t>Dato Válido</t>
        </is>
      </c>
      <c r="U2669" s="149" t="n"/>
    </row>
    <row r="2670" ht="15.75" customHeight="1" s="412">
      <c r="A2670" s="15" t="n">
        <v>2383</v>
      </c>
      <c r="B2670" s="16" t="n">
        <v>153</v>
      </c>
      <c r="C2670" s="17" t="n">
        <v>428</v>
      </c>
      <c r="D2670" s="17" t="n">
        <v>8</v>
      </c>
      <c r="E2670" s="18" t="n">
        <v>43550</v>
      </c>
      <c r="F2670" s="19" t="n">
        <v>5238</v>
      </c>
      <c r="G2670" s="17" t="n">
        <v>7204</v>
      </c>
      <c r="H2670" s="17" t="n">
        <v>6988</v>
      </c>
      <c r="I2670" s="201" t="n"/>
      <c r="J2670" s="9">
        <f>+(((G2670-F2670)-(H2670-F2670))/(H2670-F2670))*100</f>
        <v/>
      </c>
      <c r="K2670" s="33">
        <f>AVERAGE(J2670:J2671)</f>
        <v/>
      </c>
      <c r="L2670" s="33">
        <f>_xlfn.STDEV.S(J2670,J2671)</f>
        <v/>
      </c>
      <c r="M2670" s="13" t="n"/>
      <c r="O2670" s="295">
        <f>+(H2670-F2670)/10</f>
        <v/>
      </c>
      <c r="P2670" s="26" t="inlineStr">
        <is>
          <t>FALSO</t>
        </is>
      </c>
      <c r="Q2670" s="26" t="inlineStr">
        <is>
          <t>VERDADERO</t>
        </is>
      </c>
      <c r="R2670" s="149" t="inlineStr">
        <is>
          <t>Esperado</t>
        </is>
      </c>
      <c r="S2670" s="149" t="inlineStr">
        <is>
          <t>Esperado</t>
        </is>
      </c>
      <c r="T2670" s="149" t="inlineStr">
        <is>
          <t>Dato Válido</t>
        </is>
      </c>
      <c r="U2670" s="149" t="n"/>
    </row>
    <row r="2671" ht="15.75" customHeight="1" s="412">
      <c r="A2671" s="15" t="n">
        <v>2384</v>
      </c>
      <c r="B2671" s="16" t="n">
        <v>154</v>
      </c>
      <c r="C2671" s="17" t="n">
        <v>428</v>
      </c>
      <c r="D2671" s="17" t="n">
        <v>8</v>
      </c>
      <c r="E2671" s="18" t="n">
        <v>43550</v>
      </c>
      <c r="F2671" s="19" t="n">
        <v>5194</v>
      </c>
      <c r="G2671" s="17" t="n">
        <v>7235</v>
      </c>
      <c r="H2671" s="17" t="n">
        <v>6990</v>
      </c>
      <c r="I2671" s="201" t="n"/>
      <c r="J2671" s="9">
        <f>+(((G2671-F2671)-(H2671-F2671))/(H2671-F2671))*100</f>
        <v/>
      </c>
      <c r="K2671" s="13" t="n"/>
      <c r="L2671" s="13" t="n"/>
      <c r="M2671" s="13" t="n"/>
      <c r="O2671" s="295">
        <f>+(H2671-F2671)/10</f>
        <v/>
      </c>
      <c r="P2671" s="26" t="inlineStr">
        <is>
          <t>FALSO</t>
        </is>
      </c>
      <c r="Q2671" s="26" t="inlineStr">
        <is>
          <t>FALSO</t>
        </is>
      </c>
      <c r="R2671" s="149" t="inlineStr">
        <is>
          <t>Esperado</t>
        </is>
      </c>
      <c r="S2671" s="149" t="inlineStr">
        <is>
          <t>No esperado</t>
        </is>
      </c>
      <c r="T2671" s="149" t="inlineStr">
        <is>
          <t>Dato Válido</t>
        </is>
      </c>
      <c r="U2671" s="149" t="n"/>
    </row>
    <row r="2672" ht="15.75" customHeight="1" s="412">
      <c r="A2672" s="15" t="n">
        <v>2811</v>
      </c>
      <c r="B2672" s="16" t="n">
        <v>183</v>
      </c>
      <c r="C2672" s="17" t="n">
        <v>428</v>
      </c>
      <c r="D2672" s="17" t="n">
        <v>10</v>
      </c>
      <c r="E2672" s="18" t="n">
        <v>43564</v>
      </c>
      <c r="F2672" s="19" t="n">
        <v>5192</v>
      </c>
      <c r="G2672" s="17" t="n">
        <v>7147</v>
      </c>
      <c r="H2672" s="17" t="n">
        <v>6888</v>
      </c>
      <c r="I2672" s="17" t="n"/>
      <c r="J2672" s="9">
        <f>+(((G2672-F2672)-(H2672-F2672))/(H2672-F2672))*100</f>
        <v/>
      </c>
      <c r="K2672" s="33">
        <f>AVERAGE(J2672:J2673)</f>
        <v/>
      </c>
      <c r="L2672" s="33">
        <f>_xlfn.STDEV.S(J2672,J2673)</f>
        <v/>
      </c>
      <c r="M2672" s="13">
        <f>(K2670-K2672)/14</f>
        <v/>
      </c>
      <c r="N2672" s="295">
        <f>(K2668-K2672)/28</f>
        <v/>
      </c>
      <c r="O2672" s="295">
        <f>+(H2672-F2672)/10</f>
        <v/>
      </c>
      <c r="P2672" s="26" t="inlineStr">
        <is>
          <t>FALSO</t>
        </is>
      </c>
      <c r="Q2672" s="26" t="inlineStr">
        <is>
          <t>FALSO</t>
        </is>
      </c>
      <c r="R2672" s="149" t="inlineStr">
        <is>
          <t>No esperado</t>
        </is>
      </c>
      <c r="S2672" s="149" t="inlineStr">
        <is>
          <t>No esperado</t>
        </is>
      </c>
      <c r="T2672" s="149" t="inlineStr">
        <is>
          <t>Se descarta</t>
        </is>
      </c>
      <c r="U2672" s="149" t="n"/>
    </row>
    <row r="2673" ht="15.75" customHeight="1" s="412">
      <c r="A2673" s="15" t="n">
        <v>2812</v>
      </c>
      <c r="B2673" s="16" t="n">
        <v>184</v>
      </c>
      <c r="C2673" s="17" t="n">
        <v>428</v>
      </c>
      <c r="D2673" s="17" t="n">
        <v>10</v>
      </c>
      <c r="E2673" s="18" t="n">
        <v>43564</v>
      </c>
      <c r="F2673" s="19" t="n">
        <v>5243</v>
      </c>
      <c r="G2673" s="17" t="n">
        <v>7237</v>
      </c>
      <c r="H2673" s="17" t="n">
        <v>6972</v>
      </c>
      <c r="I2673" s="17" t="n"/>
      <c r="J2673" s="9">
        <f>+(((G2673-F2673)-(H2673-F2673))/(H2673-F2673))*100</f>
        <v/>
      </c>
      <c r="K2673" s="13" t="n"/>
      <c r="L2673" s="13" t="n"/>
      <c r="M2673" s="13" t="n"/>
      <c r="O2673" s="295">
        <f>+(H2673-F2673)/10</f>
        <v/>
      </c>
      <c r="P2673" s="26" t="inlineStr">
        <is>
          <t>FALSO</t>
        </is>
      </c>
      <c r="Q2673" s="26" t="inlineStr">
        <is>
          <t>FALSO</t>
        </is>
      </c>
      <c r="R2673" s="149" t="inlineStr">
        <is>
          <t>Esperado</t>
        </is>
      </c>
      <c r="S2673" s="149" t="inlineStr">
        <is>
          <t>Esperado</t>
        </is>
      </c>
      <c r="T2673" s="149" t="inlineStr">
        <is>
          <t>Se descarta</t>
        </is>
      </c>
      <c r="U2673" s="149" t="n"/>
    </row>
    <row r="2674" ht="15.75" customHeight="1" s="412">
      <c r="A2674" s="5" t="n">
        <v>627</v>
      </c>
      <c r="B2674" s="252" t="n">
        <v>277</v>
      </c>
      <c r="C2674" s="246" t="n">
        <v>429</v>
      </c>
      <c r="D2674" s="246" t="n">
        <v>2</v>
      </c>
      <c r="E2674" s="46" t="n">
        <v>43517</v>
      </c>
      <c r="F2674" s="246" t="n">
        <v>5252</v>
      </c>
      <c r="G2674" s="246" t="n">
        <v>8707</v>
      </c>
      <c r="H2674" s="246" t="n">
        <v>7531</v>
      </c>
      <c r="I2674" s="246" t="n">
        <v>10</v>
      </c>
      <c r="J2674" s="47">
        <f>+(((G2674-F2674)-(H2674-F2674))/(H2674-F2674))*100</f>
        <v/>
      </c>
      <c r="K2674" s="51">
        <f>AVERAGE(J2674:J2675)</f>
        <v/>
      </c>
      <c r="L2674" s="51">
        <f>_xlfn.STDEV.S(J2674,J2675)</f>
        <v/>
      </c>
      <c r="M2674" s="50" t="n">
        <v>3</v>
      </c>
      <c r="O2674" s="295">
        <f>+(H2674-F2674)/10</f>
        <v/>
      </c>
      <c r="P2674" s="26" t="inlineStr">
        <is>
          <t>FALSO</t>
        </is>
      </c>
      <c r="Q2674" s="26" t="inlineStr">
        <is>
          <t>FALSO</t>
        </is>
      </c>
      <c r="R2674" s="149" t="inlineStr">
        <is>
          <t>Esperado</t>
        </is>
      </c>
      <c r="S2674" s="149" t="inlineStr">
        <is>
          <t>Esperado</t>
        </is>
      </c>
      <c r="T2674" s="149" t="inlineStr">
        <is>
          <t>Dato Válido</t>
        </is>
      </c>
      <c r="U2674" s="149" t="n"/>
    </row>
    <row r="2675" ht="15.75" customHeight="1" s="412">
      <c r="A2675" s="5" t="n">
        <v>628</v>
      </c>
      <c r="B2675" s="252" t="n">
        <v>278</v>
      </c>
      <c r="C2675" s="246" t="n">
        <v>429</v>
      </c>
      <c r="D2675" s="246" t="n">
        <v>2</v>
      </c>
      <c r="E2675" s="46" t="n">
        <v>43517</v>
      </c>
      <c r="F2675" s="246" t="n">
        <v>5256</v>
      </c>
      <c r="G2675" s="246" t="n">
        <v>8507</v>
      </c>
      <c r="H2675" s="246" t="n">
        <v>7373</v>
      </c>
      <c r="I2675" s="246" t="n"/>
      <c r="J2675" s="47">
        <f>+(((G2675-F2675)-(H2675-F2675))/(H2675-F2675))*100</f>
        <v/>
      </c>
      <c r="K2675" s="51" t="n"/>
      <c r="L2675" s="51" t="n"/>
      <c r="M2675" s="50" t="n"/>
      <c r="O2675" s="295">
        <f>+(H2675-F2675)/10</f>
        <v/>
      </c>
      <c r="P2675" s="26" t="inlineStr">
        <is>
          <t>FALSO</t>
        </is>
      </c>
      <c r="Q2675" s="26" t="inlineStr">
        <is>
          <t>FALSO</t>
        </is>
      </c>
      <c r="R2675" s="149" t="inlineStr">
        <is>
          <t>No esperado</t>
        </is>
      </c>
      <c r="S2675" s="149" t="inlineStr">
        <is>
          <t>No esperado</t>
        </is>
      </c>
      <c r="T2675" s="149" t="inlineStr">
        <is>
          <t>Dato Válido</t>
        </is>
      </c>
      <c r="U2675" s="149" t="n"/>
    </row>
    <row r="2676" ht="15.75" customHeight="1" s="412">
      <c r="A2676" s="5" t="n">
        <v>1281</v>
      </c>
      <c r="B2676" s="252" t="n">
        <v>235</v>
      </c>
      <c r="C2676" s="246" t="n">
        <v>429</v>
      </c>
      <c r="D2676" s="246" t="n">
        <v>4</v>
      </c>
      <c r="E2676" s="46" t="n">
        <v>43524</v>
      </c>
      <c r="F2676" s="246" t="n">
        <v>5230</v>
      </c>
      <c r="G2676" s="246" t="n">
        <v>8612</v>
      </c>
      <c r="H2676" s="246" t="n">
        <v>7747</v>
      </c>
      <c r="I2676" s="246" t="n">
        <v>9</v>
      </c>
      <c r="J2676" s="47">
        <f>+(((G2676-F2676)-(H2676-F2676))/(H2676-F2676))*100</f>
        <v/>
      </c>
      <c r="K2676" s="51">
        <f>AVERAGE(J2676:J2677)</f>
        <v/>
      </c>
      <c r="L2676" s="51">
        <f>_xlfn.STDEV.S(J2676,J2677)</f>
        <v/>
      </c>
      <c r="M2676" s="50" t="n"/>
      <c r="O2676" s="295">
        <f>+(H2676-F2676)/10</f>
        <v/>
      </c>
      <c r="P2676" s="26" t="inlineStr">
        <is>
          <t>VERDADERO</t>
        </is>
      </c>
      <c r="Q2676" s="26" t="inlineStr">
        <is>
          <t>FALSO</t>
        </is>
      </c>
      <c r="R2676" s="149" t="inlineStr">
        <is>
          <t>Esperado</t>
        </is>
      </c>
      <c r="S2676" s="149" t="inlineStr">
        <is>
          <t>Esperado</t>
        </is>
      </c>
      <c r="T2676" s="149" t="inlineStr">
        <is>
          <t>Dato Válido</t>
        </is>
      </c>
      <c r="U2676" s="149" t="n"/>
    </row>
    <row r="2677" ht="15.75" customHeight="1" s="412">
      <c r="A2677" s="5" t="n">
        <v>1282</v>
      </c>
      <c r="B2677" s="252" t="n">
        <v>236</v>
      </c>
      <c r="C2677" s="246" t="n">
        <v>429</v>
      </c>
      <c r="D2677" s="246" t="n">
        <v>4</v>
      </c>
      <c r="E2677" s="46" t="n">
        <v>43524</v>
      </c>
      <c r="F2677" s="246" t="n">
        <v>5241</v>
      </c>
      <c r="G2677" s="246" t="n">
        <v>8431</v>
      </c>
      <c r="H2677" s="246" t="n">
        <v>7634</v>
      </c>
      <c r="I2677" s="246" t="n"/>
      <c r="J2677" s="47">
        <f>+(((G2677-F2677)-(H2677-F2677))/(H2677-F2677))*100</f>
        <v/>
      </c>
      <c r="K2677" s="50" t="n"/>
      <c r="L2677" s="50" t="n"/>
      <c r="M2677" s="50" t="n"/>
      <c r="O2677" s="295">
        <f>+(H2677-F2677)/10</f>
        <v/>
      </c>
      <c r="P2677" s="26" t="inlineStr">
        <is>
          <t>FALSO</t>
        </is>
      </c>
      <c r="Q2677" s="26" t="inlineStr">
        <is>
          <t>FALSO</t>
        </is>
      </c>
      <c r="R2677" s="149" t="inlineStr">
        <is>
          <t>No esperado</t>
        </is>
      </c>
      <c r="S2677" s="149" t="inlineStr">
        <is>
          <t>Esperado</t>
        </is>
      </c>
      <c r="T2677" s="149" t="inlineStr">
        <is>
          <t>Dato Válido</t>
        </is>
      </c>
      <c r="U2677" s="149" t="n"/>
    </row>
    <row r="2678" ht="15.75" customHeight="1" s="412">
      <c r="A2678" s="5" t="n">
        <v>1931</v>
      </c>
      <c r="B2678" s="252" t="n">
        <v>235</v>
      </c>
      <c r="C2678" s="246" t="n">
        <v>429</v>
      </c>
      <c r="D2678" s="246" t="n">
        <v>6</v>
      </c>
      <c r="E2678" s="46" t="n">
        <v>43535</v>
      </c>
      <c r="F2678" s="246" t="n">
        <v>5230</v>
      </c>
      <c r="G2678" s="246" t="n">
        <v>8936</v>
      </c>
      <c r="H2678" s="246" t="n">
        <v>7783</v>
      </c>
      <c r="I2678" s="246" t="n">
        <v>9</v>
      </c>
      <c r="J2678" s="47">
        <f>+(((G2678-F2678)-(H2678-F2678))/(H2678-F2678))*100</f>
        <v/>
      </c>
      <c r="K2678" s="51">
        <f>AVERAGE(J2678:J2679)</f>
        <v/>
      </c>
      <c r="L2678" s="51">
        <f>_xlfn.STDEV.S(J2678,J2679)</f>
        <v/>
      </c>
      <c r="M2678" s="50" t="n"/>
      <c r="O2678" s="295">
        <f>+(H2678-F2678)/10</f>
        <v/>
      </c>
      <c r="P2678" s="26" t="inlineStr">
        <is>
          <t>FALSO</t>
        </is>
      </c>
      <c r="Q2678" s="26" t="inlineStr">
        <is>
          <t>FALSO</t>
        </is>
      </c>
      <c r="R2678" s="149" t="inlineStr">
        <is>
          <t>Esperado</t>
        </is>
      </c>
      <c r="S2678" s="149" t="inlineStr">
        <is>
          <t>No esperado</t>
        </is>
      </c>
      <c r="T2678" s="149" t="inlineStr">
        <is>
          <t>Se descarta</t>
        </is>
      </c>
      <c r="U2678" s="149" t="n"/>
    </row>
    <row r="2679" ht="15.75" customHeight="1" s="412">
      <c r="A2679" s="5" t="n">
        <v>1932</v>
      </c>
      <c r="B2679" s="252" t="n">
        <v>236</v>
      </c>
      <c r="C2679" s="246" t="n">
        <v>429</v>
      </c>
      <c r="D2679" s="246" t="n">
        <v>6</v>
      </c>
      <c r="E2679" s="46" t="n">
        <v>43535</v>
      </c>
      <c r="F2679" s="246" t="n">
        <v>5241</v>
      </c>
      <c r="G2679" s="246" t="n">
        <v>8772</v>
      </c>
      <c r="H2679" s="246" t="n">
        <v>7695</v>
      </c>
      <c r="I2679" s="246" t="n"/>
      <c r="J2679" s="47">
        <f>+(((G2679-F2679)-(H2679-F2679))/(H2679-F2679))*100</f>
        <v/>
      </c>
      <c r="K2679" s="51" t="n"/>
      <c r="L2679" s="51" t="n"/>
      <c r="M2679" s="50" t="n"/>
      <c r="O2679" s="295">
        <f>+(H2679-F2679)/10</f>
        <v/>
      </c>
      <c r="P2679" s="26" t="inlineStr">
        <is>
          <t>FALSO</t>
        </is>
      </c>
      <c r="Q2679" s="26" t="inlineStr">
        <is>
          <t>FALSO</t>
        </is>
      </c>
      <c r="R2679" s="149" t="inlineStr">
        <is>
          <t>No esperado</t>
        </is>
      </c>
      <c r="S2679" s="149" t="inlineStr">
        <is>
          <t>Esperado</t>
        </is>
      </c>
      <c r="T2679" s="149" t="inlineStr">
        <is>
          <t>Se descarta</t>
        </is>
      </c>
      <c r="U2679" s="149" t="n"/>
    </row>
    <row r="2680" ht="15.75" customHeight="1" s="412">
      <c r="A2680" s="15" t="n">
        <v>2577</v>
      </c>
      <c r="B2680" s="16" t="n">
        <v>165</v>
      </c>
      <c r="C2680" s="52" t="n">
        <v>429</v>
      </c>
      <c r="D2680" s="52" t="n">
        <v>9</v>
      </c>
      <c r="E2680" s="53" t="n">
        <v>43557</v>
      </c>
      <c r="F2680" s="54" t="n">
        <v>5226</v>
      </c>
      <c r="G2680" s="52" t="n">
        <v>7875</v>
      </c>
      <c r="H2680" s="52" t="n">
        <v>7501</v>
      </c>
      <c r="I2680" s="246" t="n"/>
      <c r="J2680" s="47">
        <f>+(((G2680-F2680)-(H2680-F2680))/(H2680-F2680))*100</f>
        <v/>
      </c>
      <c r="K2680" s="51">
        <f>AVERAGE(J2680:J2681)</f>
        <v/>
      </c>
      <c r="L2680" s="51">
        <f>_xlfn.STDEV.S(J2680,J2681)</f>
        <v/>
      </c>
      <c r="M2680" s="50" t="n"/>
      <c r="O2680" s="295">
        <f>+(H2680-F2680)/10</f>
        <v/>
      </c>
      <c r="P2680" s="26" t="inlineStr">
        <is>
          <t>FALSO</t>
        </is>
      </c>
      <c r="Q2680" s="26" t="inlineStr">
        <is>
          <t>FALSO</t>
        </is>
      </c>
      <c r="R2680" s="149" t="inlineStr">
        <is>
          <t>No esperado</t>
        </is>
      </c>
      <c r="S2680" s="149" t="inlineStr">
        <is>
          <t>Esperado</t>
        </is>
      </c>
      <c r="T2680" s="149" t="inlineStr">
        <is>
          <t>Dato Válido</t>
        </is>
      </c>
      <c r="U2680" s="149" t="n"/>
    </row>
    <row r="2681" ht="15.75" customHeight="1" s="412">
      <c r="A2681" s="15" t="n">
        <v>2578</v>
      </c>
      <c r="B2681" s="16" t="n">
        <v>166</v>
      </c>
      <c r="C2681" s="52" t="n">
        <v>429</v>
      </c>
      <c r="D2681" s="52" t="n">
        <v>9</v>
      </c>
      <c r="E2681" s="53" t="n">
        <v>43557</v>
      </c>
      <c r="F2681" s="54" t="n">
        <v>5252</v>
      </c>
      <c r="G2681" s="52" t="n">
        <v>7965</v>
      </c>
      <c r="H2681" s="52" t="n">
        <v>7576</v>
      </c>
      <c r="I2681" s="246" t="n"/>
      <c r="J2681" s="47">
        <f>+(((G2681-F2681)-(H2681-F2681))/(H2681-F2681))*100</f>
        <v/>
      </c>
      <c r="K2681" s="50" t="n"/>
      <c r="L2681" s="50" t="n"/>
      <c r="M2681" s="50" t="n"/>
      <c r="O2681" s="295">
        <f>+(H2681-F2681)/10</f>
        <v/>
      </c>
      <c r="P2681" s="26" t="inlineStr">
        <is>
          <t>FALSO</t>
        </is>
      </c>
      <c r="Q2681" s="26" t="inlineStr">
        <is>
          <t>FALSO</t>
        </is>
      </c>
      <c r="R2681" s="149" t="inlineStr">
        <is>
          <t>Esperado</t>
        </is>
      </c>
      <c r="S2681" s="149" t="inlineStr">
        <is>
          <t>Esperado</t>
        </is>
      </c>
      <c r="T2681" s="149" t="inlineStr">
        <is>
          <t>Dato Válido</t>
        </is>
      </c>
      <c r="U2681" s="149" t="n"/>
    </row>
    <row r="2682" ht="15.75" customHeight="1" s="412">
      <c r="A2682" s="15" t="n">
        <v>3227</v>
      </c>
      <c r="B2682" s="16" t="n">
        <v>167</v>
      </c>
      <c r="C2682" s="52" t="n">
        <v>429</v>
      </c>
      <c r="D2682" s="52" t="n">
        <v>12</v>
      </c>
      <c r="E2682" s="53" t="n">
        <v>43577</v>
      </c>
      <c r="F2682" s="54" t="n">
        <v>5280</v>
      </c>
      <c r="G2682" s="52" t="n">
        <v>8108</v>
      </c>
      <c r="H2682" s="52" t="n">
        <v>7764</v>
      </c>
      <c r="I2682" s="52" t="n"/>
      <c r="J2682" s="47">
        <f>+(((G2682-F2682)-(H2682-F2682))/(H2682-F2682))*100</f>
        <v/>
      </c>
      <c r="K2682" s="51">
        <f>AVERAGE(J2682:J2683)</f>
        <v/>
      </c>
      <c r="L2682" s="51">
        <f>_xlfn.STDEV.S(J2682,J2683)</f>
        <v/>
      </c>
      <c r="M2682" s="50">
        <f>(K2680-K2682)/20</f>
        <v/>
      </c>
      <c r="N2682" s="295">
        <f>(K2676-K2682)/53</f>
        <v/>
      </c>
      <c r="O2682" s="295">
        <f>+(H2682-F2682)/10</f>
        <v/>
      </c>
      <c r="P2682" s="26" t="inlineStr">
        <is>
          <t>FALSO</t>
        </is>
      </c>
      <c r="Q2682" s="26" t="inlineStr">
        <is>
          <t>VERDADERO</t>
        </is>
      </c>
      <c r="R2682" s="149" t="inlineStr">
        <is>
          <t>Esperado</t>
        </is>
      </c>
      <c r="S2682" s="149" t="inlineStr">
        <is>
          <t>Esperado</t>
        </is>
      </c>
      <c r="T2682" s="149" t="inlineStr">
        <is>
          <t>Dato Válido</t>
        </is>
      </c>
      <c r="U2682" s="149" t="n"/>
    </row>
    <row r="2683" ht="15.75" customHeight="1" s="412">
      <c r="A2683" s="15" t="n">
        <v>3228</v>
      </c>
      <c r="B2683" s="16" t="n">
        <v>168</v>
      </c>
      <c r="C2683" s="52" t="n">
        <v>429</v>
      </c>
      <c r="D2683" s="52" t="n">
        <v>12</v>
      </c>
      <c r="E2683" s="53" t="n">
        <v>43577</v>
      </c>
      <c r="F2683" s="54" t="n">
        <v>5212</v>
      </c>
      <c r="G2683" s="52" t="n">
        <v>7825</v>
      </c>
      <c r="H2683" s="52" t="n">
        <v>7503</v>
      </c>
      <c r="I2683" s="52" t="n"/>
      <c r="J2683" s="47">
        <f>+(((G2683-F2683)-(H2683-F2683))/(H2683-F2683))*100</f>
        <v/>
      </c>
      <c r="K2683" s="50" t="n"/>
      <c r="L2683" s="50" t="n"/>
      <c r="M2683" s="50" t="n"/>
      <c r="O2683" s="295">
        <f>+(H2683-F2683)/10</f>
        <v/>
      </c>
      <c r="P2683" s="26" t="inlineStr">
        <is>
          <t>FALSO</t>
        </is>
      </c>
      <c r="Q2683" s="26" t="inlineStr">
        <is>
          <t>FALSO</t>
        </is>
      </c>
      <c r="R2683" s="149" t="inlineStr">
        <is>
          <t>No esperado</t>
        </is>
      </c>
      <c r="S2683" s="149" t="inlineStr">
        <is>
          <t>Esperado</t>
        </is>
      </c>
      <c r="T2683" s="149" t="inlineStr">
        <is>
          <t>Dato Válido</t>
        </is>
      </c>
      <c r="U2683" s="149" t="n"/>
    </row>
    <row r="2684" ht="15.75" customHeight="1" s="412">
      <c r="A2684" s="5" t="n">
        <v>629</v>
      </c>
      <c r="B2684" s="252" t="n">
        <v>279</v>
      </c>
      <c r="C2684" s="255" t="n">
        <v>430</v>
      </c>
      <c r="D2684" s="255" t="n">
        <v>2</v>
      </c>
      <c r="E2684" s="58" t="n">
        <v>43517</v>
      </c>
      <c r="F2684" s="255" t="n">
        <v>5269</v>
      </c>
      <c r="G2684" s="255" t="n">
        <v>8510</v>
      </c>
      <c r="H2684" s="255" t="n">
        <v>7397</v>
      </c>
      <c r="I2684" s="255" t="n">
        <v>9</v>
      </c>
      <c r="J2684" s="59">
        <f>+(((G2684-F2684)-(H2684-F2684))/(H2684-F2684))*100</f>
        <v/>
      </c>
      <c r="K2684" s="34">
        <f>AVERAGE(J2684:J2685)</f>
        <v/>
      </c>
      <c r="L2684" s="34">
        <f>_xlfn.STDEV.S(J2684,J2685)</f>
        <v/>
      </c>
      <c r="M2684" s="35" t="n">
        <v>3</v>
      </c>
      <c r="O2684" s="295">
        <f>+(H2684-F2684)/10</f>
        <v/>
      </c>
      <c r="P2684" s="26" t="inlineStr">
        <is>
          <t>FALSO</t>
        </is>
      </c>
      <c r="Q2684" s="26" t="inlineStr">
        <is>
          <t>FALSO</t>
        </is>
      </c>
      <c r="R2684" s="149" t="inlineStr">
        <is>
          <t>Esperado</t>
        </is>
      </c>
      <c r="S2684" s="149" t="inlineStr">
        <is>
          <t>Esperado</t>
        </is>
      </c>
      <c r="T2684" s="149" t="inlineStr">
        <is>
          <t>Dato Válido</t>
        </is>
      </c>
      <c r="U2684" s="149" t="n"/>
    </row>
    <row r="2685" ht="15.75" customHeight="1" s="412">
      <c r="A2685" s="5" t="n">
        <v>630</v>
      </c>
      <c r="B2685" s="252" t="n">
        <v>280</v>
      </c>
      <c r="C2685" s="255" t="n">
        <v>430</v>
      </c>
      <c r="D2685" s="255" t="n">
        <v>2</v>
      </c>
      <c r="E2685" s="58" t="n">
        <v>43517</v>
      </c>
      <c r="F2685" s="255" t="n">
        <v>5260</v>
      </c>
      <c r="G2685" s="255" t="n">
        <v>9078</v>
      </c>
      <c r="H2685" s="255" t="n">
        <v>7727</v>
      </c>
      <c r="I2685" s="255" t="n"/>
      <c r="J2685" s="59">
        <f>+(((G2685-F2685)-(H2685-F2685))/(H2685-F2685))*100</f>
        <v/>
      </c>
      <c r="K2685" s="35" t="n"/>
      <c r="L2685" s="35" t="n"/>
      <c r="M2685" s="35" t="n"/>
      <c r="O2685" s="295">
        <f>+(H2685-F2685)/10</f>
        <v/>
      </c>
      <c r="P2685" s="26" t="inlineStr">
        <is>
          <t>FALSO</t>
        </is>
      </c>
      <c r="Q2685" s="26" t="inlineStr">
        <is>
          <t>FALSO</t>
        </is>
      </c>
      <c r="R2685" s="149" t="inlineStr">
        <is>
          <t>Esperado</t>
        </is>
      </c>
      <c r="S2685" s="149" t="inlineStr">
        <is>
          <t>No esperado</t>
        </is>
      </c>
      <c r="T2685" s="149" t="inlineStr">
        <is>
          <t>Dato Válido</t>
        </is>
      </c>
      <c r="U2685" s="149" t="n"/>
    </row>
    <row r="2686" ht="15.75" customHeight="1" s="412">
      <c r="A2686" s="5" t="n">
        <v>1283</v>
      </c>
      <c r="B2686" s="252" t="n">
        <v>237</v>
      </c>
      <c r="C2686" s="255" t="n">
        <v>430</v>
      </c>
      <c r="D2686" s="255" t="n">
        <v>4</v>
      </c>
      <c r="E2686" s="58" t="n">
        <v>43524</v>
      </c>
      <c r="F2686" s="255" t="n">
        <v>5218</v>
      </c>
      <c r="G2686" s="255" t="n">
        <v>7943</v>
      </c>
      <c r="H2686" s="255" t="n">
        <v>7139</v>
      </c>
      <c r="I2686" s="255" t="n">
        <v>10</v>
      </c>
      <c r="J2686" s="59">
        <f>+(((G2686-F2686)-(H2686-F2686))/(H2686-F2686))*100</f>
        <v/>
      </c>
      <c r="K2686" s="34">
        <f>AVERAGE(J2686:J2687)</f>
        <v/>
      </c>
      <c r="L2686" s="34">
        <f>_xlfn.STDEV.S(J2686,J2687)</f>
        <v/>
      </c>
      <c r="M2686" s="35" t="n"/>
      <c r="O2686" s="295">
        <f>+(H2686-F2686)/10</f>
        <v/>
      </c>
      <c r="P2686" s="26" t="inlineStr">
        <is>
          <t>FALSO</t>
        </is>
      </c>
      <c r="Q2686" s="26" t="inlineStr">
        <is>
          <t>FALSO</t>
        </is>
      </c>
      <c r="R2686" s="149" t="inlineStr">
        <is>
          <t>No esperado</t>
        </is>
      </c>
      <c r="S2686" s="149" t="inlineStr">
        <is>
          <t>Esperado</t>
        </is>
      </c>
      <c r="T2686" s="149" t="inlineStr">
        <is>
          <t>Dato Válido</t>
        </is>
      </c>
      <c r="U2686" s="149" t="n"/>
    </row>
    <row r="2687" ht="15.75" customHeight="1" s="412">
      <c r="A2687" s="5" t="n">
        <v>1284</v>
      </c>
      <c r="B2687" s="252" t="n">
        <v>238</v>
      </c>
      <c r="C2687" s="255" t="n">
        <v>430</v>
      </c>
      <c r="D2687" s="255" t="n">
        <v>4</v>
      </c>
      <c r="E2687" s="58" t="n">
        <v>43524</v>
      </c>
      <c r="F2687" s="255" t="n">
        <v>5217</v>
      </c>
      <c r="G2687" s="255" t="n">
        <v>8624</v>
      </c>
      <c r="H2687" s="255" t="n">
        <v>7642</v>
      </c>
      <c r="I2687" s="255" t="n"/>
      <c r="J2687" s="59">
        <f>+(((G2687-F2687)-(H2687-F2687))/(H2687-F2687))*100</f>
        <v/>
      </c>
      <c r="K2687" s="34" t="n"/>
      <c r="L2687" s="34" t="n"/>
      <c r="M2687" s="35" t="n"/>
      <c r="O2687" s="295">
        <f>+(H2687-F2687)/10</f>
        <v/>
      </c>
      <c r="P2687" s="26" t="inlineStr">
        <is>
          <t>FALSO</t>
        </is>
      </c>
      <c r="Q2687" s="26" t="inlineStr">
        <is>
          <t>FALSO</t>
        </is>
      </c>
      <c r="R2687" s="149" t="inlineStr">
        <is>
          <t>Esperado</t>
        </is>
      </c>
      <c r="S2687" s="149" t="inlineStr">
        <is>
          <t>Esperado</t>
        </is>
      </c>
      <c r="T2687" s="149" t="inlineStr">
        <is>
          <t>Dato Válido</t>
        </is>
      </c>
      <c r="U2687" s="149" t="n"/>
    </row>
    <row r="2688" ht="15.75" customHeight="1" s="412">
      <c r="A2688" s="5" t="n">
        <v>1933</v>
      </c>
      <c r="B2688" s="252" t="n">
        <v>237</v>
      </c>
      <c r="C2688" s="255" t="n">
        <v>430</v>
      </c>
      <c r="D2688" s="255" t="n">
        <v>6</v>
      </c>
      <c r="E2688" s="58" t="n">
        <v>43535</v>
      </c>
      <c r="F2688" s="255" t="n">
        <v>5218</v>
      </c>
      <c r="G2688" s="255" t="n">
        <v>8578</v>
      </c>
      <c r="H2688" s="255" t="n">
        <v>7675</v>
      </c>
      <c r="I2688" s="255" t="n">
        <v>8</v>
      </c>
      <c r="J2688" s="59">
        <f>+(((G2688-F2688)-(H2688-F2688))/(H2688-F2688))*100</f>
        <v/>
      </c>
      <c r="K2688" s="34">
        <f>AVERAGE(J2688:J2689)</f>
        <v/>
      </c>
      <c r="L2688" s="34">
        <f>_xlfn.STDEV.S(J2688,J2689)</f>
        <v/>
      </c>
      <c r="M2688" s="35" t="n"/>
      <c r="O2688" s="295">
        <f>+(H2688-F2688)/10</f>
        <v/>
      </c>
      <c r="P2688" s="26" t="inlineStr">
        <is>
          <t>VERDADERO</t>
        </is>
      </c>
      <c r="Q2688" s="26" t="inlineStr">
        <is>
          <t>FALSO</t>
        </is>
      </c>
      <c r="R2688" s="149" t="inlineStr">
        <is>
          <t>Esperado</t>
        </is>
      </c>
      <c r="S2688" s="149" t="inlineStr">
        <is>
          <t>Esperado</t>
        </is>
      </c>
      <c r="T2688" s="149" t="inlineStr">
        <is>
          <t>Dato Válido</t>
        </is>
      </c>
      <c r="U2688" s="149" t="n"/>
    </row>
    <row r="2689" ht="15.75" customHeight="1" s="412">
      <c r="A2689" s="5" t="n">
        <v>1934</v>
      </c>
      <c r="B2689" s="252" t="n">
        <v>238</v>
      </c>
      <c r="C2689" s="255" t="n">
        <v>430</v>
      </c>
      <c r="D2689" s="255" t="n">
        <v>6</v>
      </c>
      <c r="E2689" s="58" t="n">
        <v>43535</v>
      </c>
      <c r="F2689" s="255" t="n">
        <v>5217</v>
      </c>
      <c r="G2689" s="255" t="n">
        <v>8484</v>
      </c>
      <c r="H2689" s="255" t="n">
        <v>7615</v>
      </c>
      <c r="I2689" s="255" t="n"/>
      <c r="J2689" s="59">
        <f>+(((G2689-F2689)-(H2689-F2689))/(H2689-F2689))*100</f>
        <v/>
      </c>
      <c r="K2689" s="35" t="n"/>
      <c r="L2689" s="35" t="n"/>
      <c r="M2689" s="35" t="n"/>
      <c r="O2689" s="295">
        <f>+(H2689-F2689)/10</f>
        <v/>
      </c>
      <c r="P2689" s="26" t="inlineStr">
        <is>
          <t>FALSO</t>
        </is>
      </c>
      <c r="Q2689" s="26" t="inlineStr">
        <is>
          <t>FALSO</t>
        </is>
      </c>
      <c r="R2689" s="149" t="inlineStr">
        <is>
          <t>No esperado</t>
        </is>
      </c>
      <c r="S2689" s="149" t="inlineStr">
        <is>
          <t>Esperado</t>
        </is>
      </c>
      <c r="T2689" s="149" t="inlineStr">
        <is>
          <t>Dato Válido</t>
        </is>
      </c>
      <c r="U2689" s="149" t="n"/>
    </row>
    <row r="2690" ht="15.75" customHeight="1" s="412">
      <c r="A2690" s="15" t="n">
        <v>2579</v>
      </c>
      <c r="B2690" s="16" t="n">
        <v>167</v>
      </c>
      <c r="C2690" s="60" t="n">
        <v>430</v>
      </c>
      <c r="D2690" s="60" t="n">
        <v>9</v>
      </c>
      <c r="E2690" s="61" t="n">
        <v>43557</v>
      </c>
      <c r="F2690" s="62" t="n">
        <v>5280</v>
      </c>
      <c r="G2690" s="60" t="n">
        <v>7953</v>
      </c>
      <c r="H2690" s="60" t="n">
        <v>7450</v>
      </c>
      <c r="I2690" s="255" t="n"/>
      <c r="J2690" s="59">
        <f>+(((G2690-F2690)-(H2690-F2690))/(H2690-F2690))*100</f>
        <v/>
      </c>
      <c r="K2690" s="34">
        <f>AVERAGE(J2690:J2691)</f>
        <v/>
      </c>
      <c r="L2690" s="34">
        <f>_xlfn.STDEV.S(J2690,J2691)</f>
        <v/>
      </c>
      <c r="M2690" s="35" t="n"/>
      <c r="O2690" s="295">
        <f>+(H2690-F2690)/10</f>
        <v/>
      </c>
      <c r="P2690" s="26" t="inlineStr">
        <is>
          <t>FALSO</t>
        </is>
      </c>
      <c r="Q2690" s="26" t="inlineStr">
        <is>
          <t>FALSO</t>
        </is>
      </c>
      <c r="R2690" s="149" t="inlineStr">
        <is>
          <t>No esperado</t>
        </is>
      </c>
      <c r="S2690" s="149" t="inlineStr">
        <is>
          <t>Esperado</t>
        </is>
      </c>
      <c r="T2690" s="149" t="inlineStr">
        <is>
          <t>Dato Válido</t>
        </is>
      </c>
      <c r="U2690" s="149" t="n"/>
    </row>
    <row r="2691" ht="15.75" customHeight="1" s="412">
      <c r="A2691" s="15" t="n">
        <v>2580</v>
      </c>
      <c r="B2691" s="16" t="n">
        <v>168</v>
      </c>
      <c r="C2691" s="60" t="n">
        <v>430</v>
      </c>
      <c r="D2691" s="60" t="n">
        <v>9</v>
      </c>
      <c r="E2691" s="61" t="n">
        <v>43557</v>
      </c>
      <c r="F2691" s="62" t="n">
        <v>5212</v>
      </c>
      <c r="G2691" s="60" t="n">
        <v>7530</v>
      </c>
      <c r="H2691" s="60" t="n">
        <v>7091</v>
      </c>
      <c r="I2691" s="255" t="n"/>
      <c r="J2691" s="59">
        <f>+(((G2691-F2691)-(H2691-F2691))/(H2691-F2691))*100</f>
        <v/>
      </c>
      <c r="K2691" s="35" t="n"/>
      <c r="L2691" s="35" t="n"/>
      <c r="M2691" s="35" t="n"/>
      <c r="O2691" s="295">
        <f>+(H2691-F2691)/10</f>
        <v/>
      </c>
      <c r="P2691" s="26" t="inlineStr">
        <is>
          <t>FALSO</t>
        </is>
      </c>
      <c r="Q2691" s="26" t="inlineStr">
        <is>
          <t>FALSO</t>
        </is>
      </c>
      <c r="R2691" s="149" t="inlineStr">
        <is>
          <t>No esperado</t>
        </is>
      </c>
      <c r="S2691" s="149" t="inlineStr">
        <is>
          <t>Esperado</t>
        </is>
      </c>
      <c r="T2691" s="149" t="inlineStr">
        <is>
          <t>Dato Válido</t>
        </is>
      </c>
      <c r="U2691" s="149" t="n"/>
    </row>
    <row r="2692" ht="15.75" customHeight="1" s="412">
      <c r="A2692" s="15" t="n">
        <v>3229</v>
      </c>
      <c r="B2692" s="16" t="n">
        <v>169</v>
      </c>
      <c r="C2692" s="60" t="n">
        <v>430</v>
      </c>
      <c r="D2692" s="60" t="n">
        <v>12</v>
      </c>
      <c r="E2692" s="61" t="n">
        <v>43577</v>
      </c>
      <c r="F2692" s="62" t="n">
        <v>5223</v>
      </c>
      <c r="G2692" s="60" t="n">
        <v>7778</v>
      </c>
      <c r="H2692" s="60" t="n">
        <v>7445</v>
      </c>
      <c r="I2692" s="60" t="n"/>
      <c r="J2692" s="59">
        <f>+(((G2692-F2692)-(H2692-F2692))/(H2692-F2692))*100</f>
        <v/>
      </c>
      <c r="K2692" s="34">
        <f>AVERAGE(J2692:J2693)</f>
        <v/>
      </c>
      <c r="L2692" s="34">
        <f>_xlfn.STDEV.S(J2692,J2693)</f>
        <v/>
      </c>
      <c r="M2692" s="35">
        <f>(K2690-K2692)/20</f>
        <v/>
      </c>
      <c r="N2692" s="295">
        <f>(K2688-K2692)/42</f>
        <v/>
      </c>
      <c r="O2692" s="295">
        <f>+(H2692-F2692)/10</f>
        <v/>
      </c>
      <c r="P2692" s="26" t="inlineStr">
        <is>
          <t>FALSO</t>
        </is>
      </c>
      <c r="Q2692" s="26" t="inlineStr">
        <is>
          <t>VERDADERO</t>
        </is>
      </c>
      <c r="R2692" s="149" t="inlineStr">
        <is>
          <t>Esperado</t>
        </is>
      </c>
      <c r="S2692" s="149" t="inlineStr">
        <is>
          <t>Esperado</t>
        </is>
      </c>
      <c r="T2692" s="149" t="inlineStr">
        <is>
          <t>Dato Válido</t>
        </is>
      </c>
      <c r="U2692" s="149" t="n"/>
    </row>
    <row r="2693" ht="15.75" customHeight="1" s="412">
      <c r="A2693" s="15" t="n">
        <v>3230</v>
      </c>
      <c r="B2693" s="16" t="n">
        <v>170</v>
      </c>
      <c r="C2693" s="60" t="n">
        <v>430</v>
      </c>
      <c r="D2693" s="60" t="n">
        <v>12</v>
      </c>
      <c r="E2693" s="61" t="n">
        <v>43577</v>
      </c>
      <c r="F2693" s="62" t="n">
        <v>5223</v>
      </c>
      <c r="G2693" s="60" t="n">
        <v>7740</v>
      </c>
      <c r="H2693" s="60" t="n">
        <v>7409</v>
      </c>
      <c r="I2693" s="60" t="n"/>
      <c r="J2693" s="59">
        <f>+(((G2693-F2693)-(H2693-F2693))/(H2693-F2693))*100</f>
        <v/>
      </c>
      <c r="K2693" s="35" t="n"/>
      <c r="L2693" s="35" t="n"/>
      <c r="M2693" s="35" t="n"/>
      <c r="O2693" s="295">
        <f>+(H2693-F2693)/10</f>
        <v/>
      </c>
      <c r="P2693" s="26" t="inlineStr">
        <is>
          <t>FALSO</t>
        </is>
      </c>
      <c r="Q2693" s="26" t="inlineStr">
        <is>
          <t>FALSO</t>
        </is>
      </c>
      <c r="R2693" s="149" t="inlineStr">
        <is>
          <t>No esperado</t>
        </is>
      </c>
      <c r="S2693" s="149" t="inlineStr">
        <is>
          <t>Esperado</t>
        </is>
      </c>
      <c r="T2693" s="149" t="inlineStr">
        <is>
          <t>Dato Válido</t>
        </is>
      </c>
      <c r="U2693" s="149" t="n"/>
    </row>
    <row r="2694" ht="15.75" customHeight="1" s="412">
      <c r="A2694" s="5" t="n">
        <v>337</v>
      </c>
      <c r="B2694" s="252" t="n">
        <v>337</v>
      </c>
      <c r="C2694" s="201" t="n">
        <v>431</v>
      </c>
      <c r="D2694" s="201" t="n">
        <v>1</v>
      </c>
      <c r="E2694" s="8" t="n">
        <v>43514</v>
      </c>
      <c r="F2694" s="201" t="n">
        <v>5274</v>
      </c>
      <c r="G2694" s="201" t="n">
        <v>8450</v>
      </c>
      <c r="H2694" s="201" t="n">
        <v>7537</v>
      </c>
      <c r="I2694" s="201" t="n">
        <v>9</v>
      </c>
      <c r="J2694" s="9">
        <f>+(((G2694-F2694)-(H2694-F2694))/(H2694-F2694))*100</f>
        <v/>
      </c>
      <c r="K2694" s="33">
        <f>AVERAGE(J2694:J2695)</f>
        <v/>
      </c>
      <c r="L2694" s="33">
        <f>_xlfn.STDEV.S(J2694,J2695)</f>
        <v/>
      </c>
      <c r="M2694" s="13" t="n">
        <v>1</v>
      </c>
      <c r="O2694" s="295">
        <f>+(H2694-F2694)/10</f>
        <v/>
      </c>
      <c r="P2694" s="26" t="inlineStr">
        <is>
          <t>FALSO</t>
        </is>
      </c>
      <c r="Q2694" s="26" t="inlineStr">
        <is>
          <t>FALSO</t>
        </is>
      </c>
      <c r="R2694" s="149" t="inlineStr">
        <is>
          <t>Esperado</t>
        </is>
      </c>
      <c r="S2694" s="149" t="inlineStr">
        <is>
          <t>Esperado</t>
        </is>
      </c>
      <c r="T2694" s="149" t="inlineStr">
        <is>
          <t>Se descarta</t>
        </is>
      </c>
      <c r="U2694" s="149" t="n"/>
    </row>
    <row r="2695" ht="15.75" customHeight="1" s="412">
      <c r="A2695" s="5" t="n">
        <v>338</v>
      </c>
      <c r="B2695" s="252" t="n">
        <v>338</v>
      </c>
      <c r="C2695" s="201" t="n">
        <v>431</v>
      </c>
      <c r="D2695" s="201" t="n">
        <v>1</v>
      </c>
      <c r="E2695" s="8" t="n">
        <v>43514</v>
      </c>
      <c r="F2695" s="201" t="n">
        <v>5240</v>
      </c>
      <c r="G2695" s="201" t="n">
        <v>8057</v>
      </c>
      <c r="H2695" s="201" t="n">
        <v>7252</v>
      </c>
      <c r="I2695" s="201" t="n"/>
      <c r="J2695" s="9">
        <f>+(((G2695-F2695)-(H2695-F2695))/(H2695-F2695))*100</f>
        <v/>
      </c>
      <c r="K2695" s="33" t="n"/>
      <c r="L2695" s="33" t="n"/>
      <c r="M2695" s="13" t="n"/>
      <c r="O2695" s="295">
        <f>+(H2695-F2695)/10</f>
        <v/>
      </c>
      <c r="P2695" s="26" t="inlineStr">
        <is>
          <t>FALSO</t>
        </is>
      </c>
      <c r="Q2695" s="26" t="inlineStr">
        <is>
          <t>FALSO</t>
        </is>
      </c>
      <c r="R2695" s="149" t="inlineStr">
        <is>
          <t>No esperado</t>
        </is>
      </c>
      <c r="S2695" s="149" t="inlineStr">
        <is>
          <t>Esperado</t>
        </is>
      </c>
      <c r="T2695" s="149" t="inlineStr">
        <is>
          <t>Se descarta</t>
        </is>
      </c>
      <c r="U2695" s="149" t="n"/>
    </row>
    <row r="2696" ht="15.75" customHeight="1" s="412">
      <c r="A2696" s="5" t="n">
        <v>991</v>
      </c>
      <c r="B2696" s="252" t="n">
        <v>337</v>
      </c>
      <c r="C2696" s="201" t="n">
        <v>431</v>
      </c>
      <c r="D2696" s="201" t="n">
        <v>3</v>
      </c>
      <c r="E2696" s="8" t="n">
        <v>43521</v>
      </c>
      <c r="F2696" s="201" t="n">
        <v>5274</v>
      </c>
      <c r="G2696" s="201" t="n">
        <v>6836</v>
      </c>
      <c r="H2696" s="201" t="n">
        <v>6586</v>
      </c>
      <c r="I2696" s="201" t="n">
        <v>9</v>
      </c>
      <c r="J2696" s="9">
        <f>+(((G2696-F2696)-(H2696-F2696))/(H2696-F2696))*100</f>
        <v/>
      </c>
      <c r="K2696" s="33">
        <f>AVERAGE(J2696:J2697)</f>
        <v/>
      </c>
      <c r="L2696" s="33">
        <f>_xlfn.STDEV.S(J2696,J2697)</f>
        <v/>
      </c>
      <c r="M2696" s="13" t="n"/>
      <c r="O2696" s="295">
        <f>+(H2696-F2696)/10</f>
        <v/>
      </c>
      <c r="P2696" s="26" t="inlineStr">
        <is>
          <t>FALSO</t>
        </is>
      </c>
      <c r="Q2696" s="26" t="inlineStr">
        <is>
          <t>FALSO</t>
        </is>
      </c>
      <c r="R2696" s="149" t="inlineStr">
        <is>
          <t>No esperado</t>
        </is>
      </c>
      <c r="S2696" s="149" t="inlineStr">
        <is>
          <t>Esperado</t>
        </is>
      </c>
      <c r="T2696" s="149" t="inlineStr">
        <is>
          <t>Se descarta</t>
        </is>
      </c>
      <c r="U2696" s="149" t="n"/>
    </row>
    <row r="2697" ht="15.75" customHeight="1" s="412">
      <c r="A2697" s="5" t="n">
        <v>992</v>
      </c>
      <c r="B2697" s="252" t="n">
        <v>338</v>
      </c>
      <c r="C2697" s="201" t="n">
        <v>431</v>
      </c>
      <c r="D2697" s="201" t="n">
        <v>3</v>
      </c>
      <c r="E2697" s="8" t="n">
        <v>43521</v>
      </c>
      <c r="F2697" s="201" t="n">
        <v>5240</v>
      </c>
      <c r="G2697" s="201" t="n">
        <v>6798</v>
      </c>
      <c r="H2697" s="201" t="n">
        <v>6548</v>
      </c>
      <c r="I2697" s="201" t="n"/>
      <c r="J2697" s="9">
        <f>+(((G2697-F2697)-(H2697-F2697))/(H2697-F2697))*100</f>
        <v/>
      </c>
      <c r="K2697" s="13" t="n"/>
      <c r="L2697" s="13" t="n"/>
      <c r="M2697" s="13" t="n"/>
      <c r="O2697" s="295">
        <f>+(H2697-F2697)/10</f>
        <v/>
      </c>
      <c r="P2697" s="26" t="inlineStr">
        <is>
          <t>FALSO</t>
        </is>
      </c>
      <c r="Q2697" s="26" t="inlineStr">
        <is>
          <t>FALSO</t>
        </is>
      </c>
      <c r="R2697" s="149" t="inlineStr">
        <is>
          <t>Esperado</t>
        </is>
      </c>
      <c r="S2697" s="149" t="inlineStr">
        <is>
          <t>Esperado</t>
        </is>
      </c>
      <c r="T2697" s="149" t="inlineStr">
        <is>
          <t>Se descarta</t>
        </is>
      </c>
      <c r="U2697" s="149" t="n"/>
    </row>
    <row r="2698" ht="15.75" customHeight="1" s="412">
      <c r="A2698" s="5" t="n">
        <v>1641</v>
      </c>
      <c r="B2698" s="252" t="n">
        <v>337</v>
      </c>
      <c r="C2698" s="201" t="n">
        <v>431</v>
      </c>
      <c r="D2698" s="201" t="n">
        <v>5</v>
      </c>
      <c r="E2698" s="8" t="n">
        <v>43531</v>
      </c>
      <c r="F2698" s="201" t="n">
        <v>5274</v>
      </c>
      <c r="G2698" s="201" t="n">
        <v>7400</v>
      </c>
      <c r="H2698" s="201" t="n">
        <v>7021</v>
      </c>
      <c r="I2698" s="201" t="n">
        <v>6</v>
      </c>
      <c r="J2698" s="9">
        <f>+(((G2698-F2698)-(H2698-F2698))/(H2698-F2698))*100</f>
        <v/>
      </c>
      <c r="K2698" s="33">
        <f>AVERAGE(J2698:J2699)</f>
        <v/>
      </c>
      <c r="L2698" s="33">
        <f>_xlfn.STDEV.S(J2698,J2699)</f>
        <v/>
      </c>
      <c r="M2698" s="13" t="n"/>
      <c r="O2698" s="295">
        <f>+(H2698-F2698)/10</f>
        <v/>
      </c>
      <c r="P2698" s="26" t="inlineStr">
        <is>
          <t>FALSO</t>
        </is>
      </c>
      <c r="Q2698" s="26" t="inlineStr">
        <is>
          <t>FALSO</t>
        </is>
      </c>
      <c r="R2698" s="149" t="inlineStr">
        <is>
          <t>Esperado</t>
        </is>
      </c>
      <c r="S2698" s="149" t="inlineStr">
        <is>
          <t>No esperado</t>
        </is>
      </c>
      <c r="T2698" s="149" t="inlineStr">
        <is>
          <t>Se descarta</t>
        </is>
      </c>
      <c r="U2698" s="149" t="n"/>
    </row>
    <row r="2699" ht="15.75" customHeight="1" s="412">
      <c r="A2699" s="5" t="n">
        <v>1642</v>
      </c>
      <c r="B2699" s="252" t="n">
        <v>338</v>
      </c>
      <c r="C2699" s="201" t="n">
        <v>431</v>
      </c>
      <c r="D2699" s="201" t="n">
        <v>5</v>
      </c>
      <c r="E2699" s="8" t="n">
        <v>43531</v>
      </c>
      <c r="F2699" s="201" t="n">
        <v>5240</v>
      </c>
      <c r="G2699" s="201" t="n">
        <v>7441</v>
      </c>
      <c r="H2699" s="201" t="n">
        <v>7066</v>
      </c>
      <c r="I2699" s="201" t="n"/>
      <c r="J2699" s="9">
        <f>+(((G2699-F2699)-(H2699-F2699))/(H2699-F2699))*100</f>
        <v/>
      </c>
      <c r="K2699" s="33" t="n"/>
      <c r="L2699" s="33" t="n"/>
      <c r="M2699" s="13" t="n"/>
      <c r="O2699" s="295">
        <f>+(H2699-F2699)/10</f>
        <v/>
      </c>
      <c r="P2699" s="26" t="inlineStr">
        <is>
          <t>FALSO</t>
        </is>
      </c>
      <c r="Q2699" s="26" t="inlineStr">
        <is>
          <t>FALSO</t>
        </is>
      </c>
      <c r="R2699" s="149" t="inlineStr">
        <is>
          <t>Esperado</t>
        </is>
      </c>
      <c r="S2699" s="149" t="inlineStr">
        <is>
          <t>Esperado</t>
        </is>
      </c>
      <c r="T2699" s="149" t="inlineStr">
        <is>
          <t>Se descarta</t>
        </is>
      </c>
      <c r="U2699" s="149" t="n"/>
    </row>
    <row r="2700" ht="15.75" customHeight="1" s="412">
      <c r="A2700" s="15" t="n">
        <v>2197</v>
      </c>
      <c r="B2700" s="16" t="n">
        <v>243</v>
      </c>
      <c r="C2700" s="17" t="n">
        <v>431</v>
      </c>
      <c r="D2700" s="17" t="n">
        <v>7</v>
      </c>
      <c r="E2700" s="18" t="n">
        <v>43545</v>
      </c>
      <c r="F2700" s="19" t="n">
        <v>5234</v>
      </c>
      <c r="G2700" s="17" t="n">
        <v>6805</v>
      </c>
      <c r="H2700" s="17" t="n">
        <v>6599</v>
      </c>
      <c r="I2700" s="201" t="n"/>
      <c r="J2700" s="9">
        <f>+(((G2700-F2700)-(H2700-F2700))/(H2700-F2700))*100</f>
        <v/>
      </c>
      <c r="K2700" s="33">
        <f>AVERAGE(J2700:J2701)</f>
        <v/>
      </c>
      <c r="L2700" s="33">
        <f>_xlfn.STDEV.S(J2700,J2701)</f>
        <v/>
      </c>
      <c r="M2700" s="13">
        <f>(K2698-K2700)/14</f>
        <v/>
      </c>
      <c r="N2700" s="295">
        <f>(K2694-K2700)/31</f>
        <v/>
      </c>
      <c r="O2700" s="295">
        <f>+(H2700-F2700)/10</f>
        <v/>
      </c>
      <c r="P2700" s="26" t="inlineStr">
        <is>
          <t>FALSO</t>
        </is>
      </c>
      <c r="Q2700" s="26" t="inlineStr">
        <is>
          <t>VERDADERO</t>
        </is>
      </c>
      <c r="R2700" s="149" t="inlineStr">
        <is>
          <t>No esperado</t>
        </is>
      </c>
      <c r="S2700" s="149" t="inlineStr">
        <is>
          <t>Esperado</t>
        </is>
      </c>
      <c r="T2700" s="149" t="inlineStr">
        <is>
          <t>Se descarta</t>
        </is>
      </c>
      <c r="U2700" s="149" t="n"/>
    </row>
    <row r="2701" ht="15.75" customHeight="1" s="412">
      <c r="A2701" s="15" t="n">
        <v>2198</v>
      </c>
      <c r="B2701" s="16" t="n">
        <v>244</v>
      </c>
      <c r="C2701" s="17" t="n">
        <v>431</v>
      </c>
      <c r="D2701" s="17" t="n">
        <v>7</v>
      </c>
      <c r="E2701" s="18" t="n">
        <v>43545</v>
      </c>
      <c r="F2701" s="19" t="n">
        <v>5243</v>
      </c>
      <c r="G2701" s="17" t="n">
        <v>6694</v>
      </c>
      <c r="H2701" s="17" t="n">
        <v>6510</v>
      </c>
      <c r="I2701" s="201" t="n"/>
      <c r="J2701" s="9">
        <f>+(((G2701-F2701)-(H2701-F2701))/(H2701-F2701))*100</f>
        <v/>
      </c>
      <c r="K2701" s="13" t="n"/>
      <c r="L2701" s="13" t="n"/>
      <c r="M2701" s="13" t="n"/>
      <c r="O2701" s="295">
        <f>+(H2701-F2701)/10</f>
        <v/>
      </c>
      <c r="P2701" s="26" t="inlineStr">
        <is>
          <t>FALSO</t>
        </is>
      </c>
      <c r="Q2701" s="26" t="inlineStr">
        <is>
          <t>FALSO</t>
        </is>
      </c>
      <c r="R2701" s="149" t="inlineStr">
        <is>
          <t>No esperado</t>
        </is>
      </c>
      <c r="S2701" s="149" t="inlineStr">
        <is>
          <t>Esperado</t>
        </is>
      </c>
      <c r="T2701" s="149" t="inlineStr">
        <is>
          <t>Se descarta</t>
        </is>
      </c>
      <c r="U2701" s="149" t="n"/>
    </row>
    <row r="2702" ht="15.75" customHeight="1" s="412">
      <c r="A2702" s="5" t="n">
        <v>339</v>
      </c>
      <c r="B2702" s="252" t="n">
        <v>339</v>
      </c>
      <c r="C2702" s="246" t="n">
        <v>432</v>
      </c>
      <c r="D2702" s="246" t="n">
        <v>1</v>
      </c>
      <c r="E2702" s="46" t="n">
        <v>43514</v>
      </c>
      <c r="F2702" s="246" t="n">
        <v>5250</v>
      </c>
      <c r="G2702" s="246" t="n">
        <v>8627</v>
      </c>
      <c r="H2702" s="246" t="n">
        <v>7538</v>
      </c>
      <c r="I2702" s="246" t="n">
        <v>10</v>
      </c>
      <c r="J2702" s="47">
        <f>+(((G2702-F2702)-(H2702-F2702))/(H2702-F2702))*100</f>
        <v/>
      </c>
      <c r="K2702" s="51">
        <f>AVERAGE(J2702:J2703)</f>
        <v/>
      </c>
      <c r="L2702" s="51">
        <f>_xlfn.STDEV.S(J2702,J2703)</f>
        <v/>
      </c>
      <c r="M2702" s="50" t="n">
        <v>1</v>
      </c>
      <c r="O2702" s="295">
        <f>+(H2702-F2702)/10</f>
        <v/>
      </c>
      <c r="P2702" s="26" t="inlineStr">
        <is>
          <t>FALSO</t>
        </is>
      </c>
      <c r="Q2702" s="26" t="inlineStr">
        <is>
          <t>FALSO</t>
        </is>
      </c>
      <c r="R2702" s="149" t="inlineStr">
        <is>
          <t>Esperado</t>
        </is>
      </c>
      <c r="S2702" s="149" t="inlineStr">
        <is>
          <t>Esperado</t>
        </is>
      </c>
      <c r="T2702" s="149" t="inlineStr">
        <is>
          <t>Se descarta</t>
        </is>
      </c>
      <c r="U2702" s="149" t="n"/>
    </row>
    <row r="2703" ht="15.75" customHeight="1" s="412">
      <c r="A2703" s="5" t="n">
        <v>340</v>
      </c>
      <c r="B2703" s="252" t="n">
        <v>340</v>
      </c>
      <c r="C2703" s="246" t="n">
        <v>432</v>
      </c>
      <c r="D2703" s="246" t="n">
        <v>1</v>
      </c>
      <c r="E2703" s="46" t="n">
        <v>43514</v>
      </c>
      <c r="F2703" s="246" t="n">
        <v>5215</v>
      </c>
      <c r="G2703" s="246" t="n">
        <v>8464</v>
      </c>
      <c r="H2703" s="246" t="n">
        <v>7431</v>
      </c>
      <c r="I2703" s="246" t="n"/>
      <c r="J2703" s="47">
        <f>+(((G2703-F2703)-(H2703-F2703))/(H2703-F2703))*100</f>
        <v/>
      </c>
      <c r="K2703" s="50" t="n"/>
      <c r="L2703" s="50" t="n"/>
      <c r="M2703" s="50" t="n"/>
      <c r="O2703" s="295">
        <f>+(H2703-F2703)/10</f>
        <v/>
      </c>
      <c r="P2703" s="26" t="inlineStr">
        <is>
          <t>FALSO</t>
        </is>
      </c>
      <c r="Q2703" s="26" t="inlineStr">
        <is>
          <t>FALSO</t>
        </is>
      </c>
      <c r="R2703" s="149" t="inlineStr">
        <is>
          <t>No esperado</t>
        </is>
      </c>
      <c r="S2703" s="149" t="inlineStr">
        <is>
          <t>Esperado</t>
        </is>
      </c>
      <c r="T2703" s="149" t="inlineStr">
        <is>
          <t>Se descarta</t>
        </is>
      </c>
      <c r="U2703" s="149" t="n"/>
    </row>
    <row r="2704" ht="15.75" customHeight="1" s="412">
      <c r="A2704" s="5" t="n">
        <v>993</v>
      </c>
      <c r="B2704" s="252" t="n">
        <v>339</v>
      </c>
      <c r="C2704" s="246" t="n">
        <v>432</v>
      </c>
      <c r="D2704" s="246" t="n">
        <v>3</v>
      </c>
      <c r="E2704" s="46" t="n">
        <v>43521</v>
      </c>
      <c r="F2704" s="246" t="n">
        <v>5250</v>
      </c>
      <c r="G2704" s="246" t="n">
        <v>7474</v>
      </c>
      <c r="H2704" s="246" t="n">
        <v>7096</v>
      </c>
      <c r="I2704" s="246" t="n">
        <v>9</v>
      </c>
      <c r="J2704" s="47">
        <f>+(((G2704-F2704)-(H2704-F2704))/(H2704-F2704))*100</f>
        <v/>
      </c>
      <c r="K2704" s="51">
        <f>AVERAGE(J2704:J2705)</f>
        <v/>
      </c>
      <c r="L2704" s="51">
        <f>_xlfn.STDEV.S(J2704,J2705)</f>
        <v/>
      </c>
      <c r="M2704" s="50" t="n"/>
      <c r="O2704" s="295">
        <f>+(H2704-F2704)/10</f>
        <v/>
      </c>
      <c r="P2704" s="26" t="inlineStr">
        <is>
          <t>FALSO</t>
        </is>
      </c>
      <c r="Q2704" s="26" t="inlineStr">
        <is>
          <t>FALSO</t>
        </is>
      </c>
      <c r="R2704" s="149" t="inlineStr">
        <is>
          <t>No esperado</t>
        </is>
      </c>
      <c r="S2704" s="149" t="inlineStr">
        <is>
          <t>Esperado</t>
        </is>
      </c>
      <c r="T2704" s="149" t="inlineStr">
        <is>
          <t>Se descarta</t>
        </is>
      </c>
      <c r="U2704" s="149" t="n"/>
    </row>
    <row r="2705" ht="15.75" customHeight="1" s="412">
      <c r="A2705" s="5" t="n">
        <v>994</v>
      </c>
      <c r="B2705" s="252" t="n">
        <v>340</v>
      </c>
      <c r="C2705" s="246" t="n">
        <v>432</v>
      </c>
      <c r="D2705" s="246" t="n">
        <v>3</v>
      </c>
      <c r="E2705" s="46" t="n">
        <v>43521</v>
      </c>
      <c r="F2705" s="246" t="n">
        <v>5215</v>
      </c>
      <c r="G2705" s="246" t="n">
        <v>7295</v>
      </c>
      <c r="H2705" s="246" t="n">
        <v>6951</v>
      </c>
      <c r="I2705" s="246" t="n"/>
      <c r="J2705" s="47">
        <f>+(((G2705-F2705)-(H2705-F2705))/(H2705-F2705))*100</f>
        <v/>
      </c>
      <c r="K2705" s="51" t="n"/>
      <c r="L2705" s="51" t="n"/>
      <c r="M2705" s="50" t="n"/>
      <c r="O2705" s="295">
        <f>+(H2705-F2705)/10</f>
        <v/>
      </c>
      <c r="P2705" s="26" t="inlineStr">
        <is>
          <t>FALSO</t>
        </is>
      </c>
      <c r="Q2705" s="26" t="inlineStr">
        <is>
          <t>FALSO</t>
        </is>
      </c>
      <c r="R2705" s="149" t="inlineStr">
        <is>
          <t>No esperado</t>
        </is>
      </c>
      <c r="S2705" s="149" t="inlineStr">
        <is>
          <t>Esperado</t>
        </is>
      </c>
      <c r="T2705" s="149" t="inlineStr">
        <is>
          <t>Se descarta</t>
        </is>
      </c>
      <c r="U2705" s="149" t="n"/>
    </row>
    <row r="2706" ht="15.75" customHeight="1" s="412">
      <c r="A2706" s="5" t="n">
        <v>1643</v>
      </c>
      <c r="B2706" s="252" t="n">
        <v>339</v>
      </c>
      <c r="C2706" s="246" t="n">
        <v>432</v>
      </c>
      <c r="D2706" s="246" t="n">
        <v>5</v>
      </c>
      <c r="E2706" s="46" t="n">
        <v>43531</v>
      </c>
      <c r="F2706" s="246" t="n">
        <v>5250</v>
      </c>
      <c r="G2706" s="246" t="n">
        <v>7830</v>
      </c>
      <c r="H2706" s="246" t="n">
        <v>7410</v>
      </c>
      <c r="I2706" s="246" t="n">
        <v>7</v>
      </c>
      <c r="J2706" s="47">
        <f>+(((G2706-F2706)-(H2706-F2706))/(H2706-F2706))*100</f>
        <v/>
      </c>
      <c r="K2706" s="51">
        <f>AVERAGE(J2706:J2707)</f>
        <v/>
      </c>
      <c r="L2706" s="51">
        <f>_xlfn.STDEV.S(J2706,J2707)</f>
        <v/>
      </c>
      <c r="M2706" s="50" t="n"/>
      <c r="O2706" s="295">
        <f>+(H2706-F2706)/10</f>
        <v/>
      </c>
      <c r="P2706" s="26" t="inlineStr">
        <is>
          <t>FALSO</t>
        </is>
      </c>
      <c r="Q2706" s="26" t="inlineStr">
        <is>
          <t>FALSO</t>
        </is>
      </c>
      <c r="R2706" s="149" t="inlineStr">
        <is>
          <t>Esperado</t>
        </is>
      </c>
      <c r="S2706" s="149" t="inlineStr">
        <is>
          <t>Esperado</t>
        </is>
      </c>
      <c r="T2706" s="149" t="inlineStr">
        <is>
          <t>Se descarta</t>
        </is>
      </c>
      <c r="U2706" s="149" t="n"/>
    </row>
    <row r="2707" ht="15.75" customHeight="1" s="412">
      <c r="A2707" s="5" t="n">
        <v>1644</v>
      </c>
      <c r="B2707" s="252" t="n">
        <v>340</v>
      </c>
      <c r="C2707" s="246" t="n">
        <v>432</v>
      </c>
      <c r="D2707" s="246" t="n">
        <v>5</v>
      </c>
      <c r="E2707" s="46" t="n">
        <v>43531</v>
      </c>
      <c r="F2707" s="246" t="n">
        <v>5215</v>
      </c>
      <c r="G2707" s="246" t="n">
        <v>7855</v>
      </c>
      <c r="H2707" s="246" t="n">
        <v>7425</v>
      </c>
      <c r="I2707" s="246" t="n"/>
      <c r="J2707" s="47">
        <f>+(((G2707-F2707)-(H2707-F2707))/(H2707-F2707))*100</f>
        <v/>
      </c>
      <c r="K2707" s="50" t="n"/>
      <c r="L2707" s="50" t="n"/>
      <c r="M2707" s="50" t="n"/>
      <c r="O2707" s="295">
        <f>+(H2707-F2707)/10</f>
        <v/>
      </c>
      <c r="P2707" s="26" t="inlineStr">
        <is>
          <t>FALSO</t>
        </is>
      </c>
      <c r="Q2707" s="26" t="inlineStr">
        <is>
          <t>FALSO</t>
        </is>
      </c>
      <c r="R2707" s="149" t="inlineStr">
        <is>
          <t>Esperado</t>
        </is>
      </c>
      <c r="S2707" s="149" t="inlineStr">
        <is>
          <t>Esperado</t>
        </is>
      </c>
      <c r="T2707" s="149" t="inlineStr">
        <is>
          <t>Se descarta</t>
        </is>
      </c>
      <c r="U2707" s="149" t="n"/>
    </row>
    <row r="2708" ht="15.75" customHeight="1" s="412">
      <c r="A2708" s="15" t="n">
        <v>2199</v>
      </c>
      <c r="B2708" s="16" t="n">
        <v>245</v>
      </c>
      <c r="C2708" s="52" t="n">
        <v>432</v>
      </c>
      <c r="D2708" s="52" t="n">
        <v>7</v>
      </c>
      <c r="E2708" s="53" t="n">
        <v>43545</v>
      </c>
      <c r="F2708" s="54" t="n">
        <v>5235</v>
      </c>
      <c r="G2708" s="52" t="n">
        <v>7556</v>
      </c>
      <c r="H2708" s="52" t="n">
        <v>7244</v>
      </c>
      <c r="I2708" s="246" t="n"/>
      <c r="J2708" s="47">
        <f>+(((G2708-F2708)-(H2708-F2708))/(H2708-F2708))*100</f>
        <v/>
      </c>
      <c r="K2708" s="51">
        <f>AVERAGE(J2708:J2709)</f>
        <v/>
      </c>
      <c r="L2708" s="51">
        <f>_xlfn.STDEV.S(J2708,J2709)</f>
        <v/>
      </c>
      <c r="M2708" s="50">
        <f>(K2706-K2708)/14</f>
        <v/>
      </c>
      <c r="N2708" s="295">
        <f>(K2702-K2708)/31</f>
        <v/>
      </c>
      <c r="O2708" s="295">
        <f>+(H2708-F2708)/10</f>
        <v/>
      </c>
      <c r="P2708" s="26" t="inlineStr">
        <is>
          <t>FALSO</t>
        </is>
      </c>
      <c r="Q2708" s="26" t="inlineStr">
        <is>
          <t>VERDADERO</t>
        </is>
      </c>
      <c r="R2708" s="149" t="inlineStr">
        <is>
          <t>No esperado</t>
        </is>
      </c>
      <c r="S2708" s="149" t="inlineStr">
        <is>
          <t>Esperado</t>
        </is>
      </c>
      <c r="T2708" s="149" t="inlineStr">
        <is>
          <t>Se descarta</t>
        </is>
      </c>
      <c r="U2708" s="149" t="n"/>
    </row>
    <row r="2709" ht="15.75" customHeight="1" s="412">
      <c r="A2709" s="15" t="n">
        <v>2200</v>
      </c>
      <c r="B2709" s="16" t="n">
        <v>246</v>
      </c>
      <c r="C2709" s="52" t="n">
        <v>432</v>
      </c>
      <c r="D2709" s="52" t="n">
        <v>7</v>
      </c>
      <c r="E2709" s="53" t="n">
        <v>43545</v>
      </c>
      <c r="F2709" s="54" t="n">
        <v>5309</v>
      </c>
      <c r="G2709" s="52" t="n">
        <v>7649</v>
      </c>
      <c r="H2709" s="52" t="n">
        <v>7330</v>
      </c>
      <c r="I2709" s="246" t="n"/>
      <c r="J2709" s="47">
        <f>+(((G2709-F2709)-(H2709-F2709))/(H2709-F2709))*100</f>
        <v/>
      </c>
      <c r="K2709" s="50" t="n"/>
      <c r="L2709" s="50" t="n"/>
      <c r="M2709" s="50" t="n"/>
      <c r="O2709" s="295">
        <f>+(H2709-F2709)/10</f>
        <v/>
      </c>
      <c r="P2709" s="26" t="inlineStr">
        <is>
          <t>FALSO</t>
        </is>
      </c>
      <c r="Q2709" s="26" t="inlineStr">
        <is>
          <t>FALSO</t>
        </is>
      </c>
      <c r="R2709" s="149" t="inlineStr">
        <is>
          <t>Esperado</t>
        </is>
      </c>
      <c r="S2709" s="149" t="inlineStr">
        <is>
          <t>Esperado</t>
        </is>
      </c>
      <c r="T2709" s="149" t="inlineStr">
        <is>
          <t>Se descarta</t>
        </is>
      </c>
      <c r="U2709" s="149" t="n"/>
    </row>
    <row r="2710" ht="15.75" customHeight="1" s="412">
      <c r="A2710" s="5" t="n">
        <v>341</v>
      </c>
      <c r="B2710" s="252" t="n">
        <v>341</v>
      </c>
      <c r="C2710" s="201" t="n">
        <v>433</v>
      </c>
      <c r="D2710" s="201" t="n">
        <v>1</v>
      </c>
      <c r="E2710" s="8" t="n">
        <v>43514</v>
      </c>
      <c r="F2710" s="201" t="n">
        <v>5210</v>
      </c>
      <c r="G2710" s="201" t="n">
        <v>8958</v>
      </c>
      <c r="H2710" s="201" t="n">
        <v>7639</v>
      </c>
      <c r="I2710" s="201" t="n">
        <v>9</v>
      </c>
      <c r="J2710" s="9">
        <f>+(((G2710-F2710)-(H2710-F2710))/(H2710-F2710))*100</f>
        <v/>
      </c>
      <c r="K2710" s="33">
        <f>AVERAGE(J2710:J2711)</f>
        <v/>
      </c>
      <c r="L2710" s="33">
        <f>_xlfn.STDEV.S(J2710,J2711)</f>
        <v/>
      </c>
      <c r="M2710" s="13" t="n">
        <v>3</v>
      </c>
      <c r="O2710" s="295">
        <f>+(H2710-F2710)/10</f>
        <v/>
      </c>
      <c r="P2710" s="26" t="inlineStr">
        <is>
          <t>FALSO</t>
        </is>
      </c>
      <c r="Q2710" s="26" t="inlineStr">
        <is>
          <t>FALSO</t>
        </is>
      </c>
      <c r="R2710" s="149" t="inlineStr">
        <is>
          <t>Esperado</t>
        </is>
      </c>
      <c r="S2710" s="149" t="inlineStr">
        <is>
          <t>Esperado</t>
        </is>
      </c>
      <c r="T2710" s="149" t="inlineStr">
        <is>
          <t>Se descarta</t>
        </is>
      </c>
      <c r="U2710" s="149" t="n"/>
    </row>
    <row r="2711" ht="15.75" customHeight="1" s="412">
      <c r="A2711" s="5" t="n">
        <v>342</v>
      </c>
      <c r="B2711" s="252" t="n">
        <v>342</v>
      </c>
      <c r="C2711" s="201" t="n">
        <v>433</v>
      </c>
      <c r="D2711" s="201" t="n">
        <v>1</v>
      </c>
      <c r="E2711" s="8" t="n">
        <v>43514</v>
      </c>
      <c r="F2711" s="201" t="n">
        <v>5176</v>
      </c>
      <c r="G2711" s="201" t="n">
        <v>8884</v>
      </c>
      <c r="H2711" s="201" t="n">
        <v>7597</v>
      </c>
      <c r="I2711" s="201" t="n"/>
      <c r="J2711" s="9">
        <f>+(((G2711-F2711)-(H2711-F2711))/(H2711-F2711))*100</f>
        <v/>
      </c>
      <c r="K2711" s="33" t="n"/>
      <c r="L2711" s="33" t="n"/>
      <c r="M2711" s="13" t="n"/>
      <c r="O2711" s="295">
        <f>+(H2711-F2711)/10</f>
        <v/>
      </c>
      <c r="P2711" s="26" t="inlineStr">
        <is>
          <t>FALSO</t>
        </is>
      </c>
      <c r="Q2711" s="26" t="inlineStr">
        <is>
          <t>FALSO</t>
        </is>
      </c>
      <c r="R2711" s="149" t="inlineStr">
        <is>
          <t>Esperado</t>
        </is>
      </c>
      <c r="S2711" s="149" t="inlineStr">
        <is>
          <t>Esperado</t>
        </is>
      </c>
      <c r="T2711" s="149" t="inlineStr">
        <is>
          <t>Se descarta</t>
        </is>
      </c>
      <c r="U2711" s="149" t="n"/>
    </row>
    <row r="2712" ht="15.75" customHeight="1" s="412">
      <c r="A2712" s="5" t="n">
        <v>995</v>
      </c>
      <c r="B2712" s="252" t="n">
        <v>341</v>
      </c>
      <c r="C2712" s="201" t="n">
        <v>433</v>
      </c>
      <c r="D2712" s="201" t="n">
        <v>3</v>
      </c>
      <c r="E2712" s="8" t="n">
        <v>43521</v>
      </c>
      <c r="F2712" s="201" t="n">
        <v>5210</v>
      </c>
      <c r="G2712" s="201" t="n">
        <v>8856</v>
      </c>
      <c r="H2712" s="201" t="n">
        <v>7588</v>
      </c>
      <c r="I2712" s="201" t="n">
        <v>9</v>
      </c>
      <c r="J2712" s="9">
        <f>+(((G2712-F2712)-(H2712-F2712))/(H2712-F2712))*100</f>
        <v/>
      </c>
      <c r="K2712" s="33">
        <f>AVERAGE(J2712:J2713)</f>
        <v/>
      </c>
      <c r="L2712" s="33">
        <f>_xlfn.STDEV.S(J2712,J2713)</f>
        <v/>
      </c>
      <c r="M2712" s="13" t="n"/>
      <c r="O2712" s="295">
        <f>+(H2712-F2712)/10</f>
        <v/>
      </c>
      <c r="P2712" s="26" t="inlineStr">
        <is>
          <t>FALSO</t>
        </is>
      </c>
      <c r="Q2712" s="26" t="inlineStr">
        <is>
          <t>FALSO</t>
        </is>
      </c>
      <c r="R2712" s="149" t="inlineStr">
        <is>
          <t>No esperado</t>
        </is>
      </c>
      <c r="S2712" s="149" t="inlineStr">
        <is>
          <t>Esperado</t>
        </is>
      </c>
      <c r="T2712" s="149" t="inlineStr">
        <is>
          <t>Se descarta</t>
        </is>
      </c>
      <c r="U2712" s="149" t="n"/>
    </row>
    <row r="2713" ht="15.75" customHeight="1" s="412">
      <c r="A2713" s="5" t="n">
        <v>996</v>
      </c>
      <c r="B2713" s="252" t="n">
        <v>342</v>
      </c>
      <c r="C2713" s="201" t="n">
        <v>433</v>
      </c>
      <c r="D2713" s="201" t="n">
        <v>3</v>
      </c>
      <c r="E2713" s="8" t="n">
        <v>43521</v>
      </c>
      <c r="F2713" s="201" t="n">
        <v>5176</v>
      </c>
      <c r="G2713" s="201" t="n">
        <v>8821</v>
      </c>
      <c r="H2713" s="201" t="n">
        <v>7550</v>
      </c>
      <c r="I2713" s="201" t="n"/>
      <c r="J2713" s="9">
        <f>+(((G2713-F2713)-(H2713-F2713))/(H2713-F2713))*100</f>
        <v/>
      </c>
      <c r="K2713" s="13" t="n"/>
      <c r="L2713" s="13" t="n"/>
      <c r="M2713" s="13" t="n"/>
      <c r="O2713" s="295">
        <f>+(H2713-F2713)/10</f>
        <v/>
      </c>
      <c r="P2713" s="26" t="inlineStr">
        <is>
          <t>FALSO</t>
        </is>
      </c>
      <c r="Q2713" s="26" t="inlineStr">
        <is>
          <t>FALSO</t>
        </is>
      </c>
      <c r="R2713" s="149" t="inlineStr">
        <is>
          <t>Esperado</t>
        </is>
      </c>
      <c r="S2713" s="149" t="inlineStr">
        <is>
          <t>Esperado</t>
        </is>
      </c>
      <c r="T2713" s="149" t="inlineStr">
        <is>
          <t>Se descarta</t>
        </is>
      </c>
      <c r="U2713" s="149" t="n"/>
    </row>
    <row r="2714" ht="15.75" customHeight="1" s="412">
      <c r="A2714" s="5" t="n">
        <v>1645</v>
      </c>
      <c r="B2714" s="252" t="n">
        <v>341</v>
      </c>
      <c r="C2714" s="201" t="n">
        <v>433</v>
      </c>
      <c r="D2714" s="201" t="n">
        <v>5</v>
      </c>
      <c r="E2714" s="8" t="n">
        <v>43531</v>
      </c>
      <c r="F2714" s="201" t="n">
        <v>5210</v>
      </c>
      <c r="G2714" s="201" t="n">
        <v>8930</v>
      </c>
      <c r="H2714" s="201" t="n">
        <v>7763</v>
      </c>
      <c r="I2714" s="201" t="n">
        <v>8</v>
      </c>
      <c r="J2714" s="9">
        <f>+(((G2714-F2714)-(H2714-F2714))/(H2714-F2714))*100</f>
        <v/>
      </c>
      <c r="K2714" s="33">
        <f>AVERAGE(J2714:J2715)</f>
        <v/>
      </c>
      <c r="L2714" s="33">
        <f>_xlfn.STDEV.S(J2714,J2715)</f>
        <v/>
      </c>
      <c r="M2714" s="13" t="n"/>
      <c r="O2714" s="295">
        <f>+(H2714-F2714)/10</f>
        <v/>
      </c>
      <c r="P2714" s="26" t="inlineStr">
        <is>
          <t>FALSO</t>
        </is>
      </c>
      <c r="Q2714" s="26" t="inlineStr">
        <is>
          <t>FALSO</t>
        </is>
      </c>
      <c r="R2714" s="149" t="inlineStr">
        <is>
          <t>Esperado</t>
        </is>
      </c>
      <c r="S2714" s="149" t="inlineStr">
        <is>
          <t>Esperado</t>
        </is>
      </c>
      <c r="T2714" s="149" t="inlineStr">
        <is>
          <t>Se descarta</t>
        </is>
      </c>
      <c r="U2714" s="149" t="n"/>
    </row>
    <row r="2715" ht="15.75" customHeight="1" s="412">
      <c r="A2715" s="5" t="n">
        <v>1646</v>
      </c>
      <c r="B2715" s="252" t="n">
        <v>342</v>
      </c>
      <c r="C2715" s="201" t="n">
        <v>433</v>
      </c>
      <c r="D2715" s="201" t="n">
        <v>5</v>
      </c>
      <c r="E2715" s="8" t="n">
        <v>43531</v>
      </c>
      <c r="F2715" s="201" t="n">
        <v>5176</v>
      </c>
      <c r="G2715" s="201" t="n">
        <v>9192</v>
      </c>
      <c r="H2715" s="201" t="n">
        <v>7964</v>
      </c>
      <c r="I2715" s="201" t="n"/>
      <c r="J2715" s="9">
        <f>+(((G2715-F2715)-(H2715-F2715))/(H2715-F2715))*100</f>
        <v/>
      </c>
      <c r="K2715" s="33" t="n"/>
      <c r="L2715" s="33" t="n"/>
      <c r="M2715" s="13" t="n"/>
      <c r="O2715" s="295">
        <f>+(H2715-F2715)/10</f>
        <v/>
      </c>
      <c r="P2715" s="26" t="inlineStr">
        <is>
          <t>FALSO</t>
        </is>
      </c>
      <c r="Q2715" s="26" t="inlineStr">
        <is>
          <t>FALSO</t>
        </is>
      </c>
      <c r="R2715" s="149" t="inlineStr">
        <is>
          <t>Esperado</t>
        </is>
      </c>
      <c r="S2715" s="149" t="inlineStr">
        <is>
          <t>Esperado</t>
        </is>
      </c>
      <c r="T2715" s="149" t="inlineStr">
        <is>
          <t>Se descarta</t>
        </is>
      </c>
      <c r="U2715" s="149" t="n"/>
    </row>
    <row r="2716" ht="15.75" customHeight="1" s="412">
      <c r="A2716" s="15" t="n">
        <v>2581</v>
      </c>
      <c r="B2716" s="16" t="n">
        <v>169</v>
      </c>
      <c r="C2716" s="17" t="n">
        <v>433</v>
      </c>
      <c r="D2716" s="17" t="n">
        <v>9</v>
      </c>
      <c r="E2716" s="18" t="n">
        <v>43557</v>
      </c>
      <c r="F2716" s="19" t="n">
        <v>5223</v>
      </c>
      <c r="G2716" s="17" t="n">
        <v>7826</v>
      </c>
      <c r="H2716" s="17" t="n">
        <v>7405</v>
      </c>
      <c r="I2716" s="201" t="n"/>
      <c r="J2716" s="9">
        <f>+(((G2716-F2716)-(H2716-F2716))/(H2716-F2716))*100</f>
        <v/>
      </c>
      <c r="K2716" s="33">
        <f>AVERAGE(J2716:J2717)</f>
        <v/>
      </c>
      <c r="L2716" s="33">
        <f>_xlfn.STDEV.S(J2716,J2717)</f>
        <v/>
      </c>
      <c r="M2716" s="13" t="n"/>
      <c r="O2716" s="295">
        <f>+(H2716-F2716)/10</f>
        <v/>
      </c>
      <c r="P2716" s="26" t="inlineStr">
        <is>
          <t>FALSO</t>
        </is>
      </c>
      <c r="Q2716" s="26" t="inlineStr">
        <is>
          <t>FALSO</t>
        </is>
      </c>
      <c r="R2716" s="149" t="inlineStr">
        <is>
          <t>No esperado</t>
        </is>
      </c>
      <c r="S2716" s="149" t="inlineStr">
        <is>
          <t>Esperado</t>
        </is>
      </c>
      <c r="T2716" s="149" t="inlineStr">
        <is>
          <t>Se descarta</t>
        </is>
      </c>
      <c r="U2716" s="149" t="n"/>
    </row>
    <row r="2717" ht="15.75" customHeight="1" s="412">
      <c r="A2717" s="15" t="n">
        <v>2582</v>
      </c>
      <c r="B2717" s="16" t="n">
        <v>170</v>
      </c>
      <c r="C2717" s="17" t="n">
        <v>433</v>
      </c>
      <c r="D2717" s="17" t="n">
        <v>9</v>
      </c>
      <c r="E2717" s="18" t="n">
        <v>43557</v>
      </c>
      <c r="F2717" s="19" t="n">
        <v>5223</v>
      </c>
      <c r="G2717" s="17" t="n">
        <v>7744</v>
      </c>
      <c r="H2717" s="17" t="n">
        <v>7341</v>
      </c>
      <c r="I2717" s="201" t="n"/>
      <c r="J2717" s="9">
        <f>+(((G2717-F2717)-(H2717-F2717))/(H2717-F2717))*100</f>
        <v/>
      </c>
      <c r="K2717" s="13" t="n"/>
      <c r="L2717" s="13" t="n"/>
      <c r="M2717" s="13" t="n"/>
      <c r="O2717" s="295">
        <f>+(H2717-F2717)/10</f>
        <v/>
      </c>
      <c r="P2717" s="26" t="inlineStr">
        <is>
          <t>FALSO</t>
        </is>
      </c>
      <c r="Q2717" s="26" t="inlineStr">
        <is>
          <t>FALSO</t>
        </is>
      </c>
      <c r="R2717" s="149" t="inlineStr">
        <is>
          <t>No esperado</t>
        </is>
      </c>
      <c r="S2717" s="149" t="inlineStr">
        <is>
          <t>Esperado</t>
        </is>
      </c>
      <c r="T2717" s="149" t="inlineStr">
        <is>
          <t>Se descarta</t>
        </is>
      </c>
      <c r="U2717" s="149" t="n"/>
    </row>
    <row r="2718" ht="15.75" customHeight="1" s="412">
      <c r="A2718" s="15" t="n">
        <v>3231</v>
      </c>
      <c r="B2718" s="16" t="n">
        <v>171</v>
      </c>
      <c r="C2718" s="17" t="n">
        <v>433</v>
      </c>
      <c r="D2718" s="17" t="n">
        <v>12</v>
      </c>
      <c r="E2718" s="18" t="n">
        <v>43577</v>
      </c>
      <c r="F2718" s="19" t="n">
        <v>5259</v>
      </c>
      <c r="G2718" s="17" t="n">
        <v>8174</v>
      </c>
      <c r="H2718" s="17" t="n">
        <v>7781</v>
      </c>
      <c r="I2718" s="17" t="n"/>
      <c r="J2718" s="9">
        <f>+(((G2718-F2718)-(H2718-F2718))/(H2718-F2718))*100</f>
        <v/>
      </c>
      <c r="K2718" s="33">
        <f>AVERAGE(J2718:J2719)</f>
        <v/>
      </c>
      <c r="L2718" s="33">
        <f>_xlfn.STDEV.S(J2718,J2719)</f>
        <v/>
      </c>
      <c r="M2718" s="13">
        <f>(K2716-K2718)/20</f>
        <v/>
      </c>
      <c r="N2718" s="295">
        <f>(K2714-K2718)/46</f>
        <v/>
      </c>
      <c r="O2718" s="295">
        <f>+(H2718-F2718)/10</f>
        <v/>
      </c>
      <c r="P2718" s="26" t="inlineStr">
        <is>
          <t>FALSO</t>
        </is>
      </c>
      <c r="Q2718" s="26" t="inlineStr">
        <is>
          <t>VERDADERO</t>
        </is>
      </c>
      <c r="R2718" s="149" t="inlineStr">
        <is>
          <t>Esperado</t>
        </is>
      </c>
      <c r="S2718" s="149" t="inlineStr">
        <is>
          <t>Esperado</t>
        </is>
      </c>
      <c r="T2718" s="149" t="inlineStr">
        <is>
          <t>Se descarta</t>
        </is>
      </c>
      <c r="U2718" s="149" t="n"/>
    </row>
    <row r="2719" ht="15.75" customHeight="1" s="412">
      <c r="A2719" s="15" t="n">
        <v>3232</v>
      </c>
      <c r="B2719" s="16" t="n">
        <v>172</v>
      </c>
      <c r="C2719" s="17" t="n">
        <v>433</v>
      </c>
      <c r="D2719" s="17" t="n">
        <v>12</v>
      </c>
      <c r="E2719" s="18" t="n">
        <v>43577</v>
      </c>
      <c r="F2719" s="19" t="n">
        <v>5274</v>
      </c>
      <c r="G2719" s="17" t="n">
        <v>8323</v>
      </c>
      <c r="H2719" s="17" t="n">
        <v>7904</v>
      </c>
      <c r="I2719" s="17" t="n"/>
      <c r="J2719" s="9">
        <f>+(((G2719-F2719)-(H2719-F2719))/(H2719-F2719))*100</f>
        <v/>
      </c>
      <c r="K2719" s="13" t="n"/>
      <c r="L2719" s="13" t="n"/>
      <c r="M2719" s="13" t="n"/>
      <c r="O2719" s="295">
        <f>+(H2719-F2719)/10</f>
        <v/>
      </c>
      <c r="P2719" s="26" t="inlineStr">
        <is>
          <t>FALSO</t>
        </is>
      </c>
      <c r="Q2719" s="26" t="inlineStr">
        <is>
          <t>FALSO</t>
        </is>
      </c>
      <c r="R2719" s="149" t="inlineStr">
        <is>
          <t>Esperado</t>
        </is>
      </c>
      <c r="S2719" s="149" t="inlineStr">
        <is>
          <t>Esperado</t>
        </is>
      </c>
      <c r="T2719" s="149" t="inlineStr">
        <is>
          <t>Se descarta</t>
        </is>
      </c>
      <c r="U2719" s="149" t="n"/>
    </row>
    <row r="2720" ht="15.75" customHeight="1" s="412">
      <c r="A2720" s="5" t="n">
        <v>343</v>
      </c>
      <c r="B2720" s="252" t="n">
        <v>343</v>
      </c>
      <c r="C2720" s="246" t="n">
        <v>434</v>
      </c>
      <c r="D2720" s="246" t="n">
        <v>1</v>
      </c>
      <c r="E2720" s="46" t="n">
        <v>43514</v>
      </c>
      <c r="F2720" s="246" t="n">
        <v>5238</v>
      </c>
      <c r="G2720" s="246" t="n">
        <v>8045</v>
      </c>
      <c r="H2720" s="246" t="n">
        <v>7355</v>
      </c>
      <c r="I2720" s="246" t="n">
        <v>9</v>
      </c>
      <c r="J2720" s="47">
        <f>+(((G2720-F2720)-(H2720-F2720))/(H2720-F2720))*100</f>
        <v/>
      </c>
      <c r="K2720" s="51">
        <f>AVERAGE(J2720:J2721)</f>
        <v/>
      </c>
      <c r="L2720" s="51">
        <f>_xlfn.STDEV.S(J2720,J2721)</f>
        <v/>
      </c>
      <c r="M2720" s="50" t="n">
        <v>1</v>
      </c>
      <c r="O2720" s="295">
        <f>+(H2720-F2720)/10</f>
        <v/>
      </c>
      <c r="P2720" s="26" t="inlineStr">
        <is>
          <t>VERDADERO</t>
        </is>
      </c>
      <c r="Q2720" s="26" t="inlineStr">
        <is>
          <t>FALSO</t>
        </is>
      </c>
      <c r="R2720" s="149" t="inlineStr">
        <is>
          <t>Esperado</t>
        </is>
      </c>
      <c r="S2720" s="149" t="inlineStr">
        <is>
          <t>Esperado</t>
        </is>
      </c>
      <c r="T2720" s="149" t="inlineStr">
        <is>
          <t>Dato Válido</t>
        </is>
      </c>
      <c r="U2720" s="149" t="n"/>
    </row>
    <row r="2721" ht="15.75" customHeight="1" s="412">
      <c r="A2721" s="5" t="n">
        <v>344</v>
      </c>
      <c r="B2721" s="252" t="n">
        <v>344</v>
      </c>
      <c r="C2721" s="246" t="n">
        <v>434</v>
      </c>
      <c r="D2721" s="246" t="n">
        <v>1</v>
      </c>
      <c r="E2721" s="46" t="n">
        <v>43514</v>
      </c>
      <c r="F2721" s="246" t="n">
        <v>5187</v>
      </c>
      <c r="G2721" s="246" t="n">
        <v>7731</v>
      </c>
      <c r="H2721" s="246" t="n">
        <v>7079</v>
      </c>
      <c r="I2721" s="246" t="n"/>
      <c r="J2721" s="47">
        <f>+(((G2721-F2721)-(H2721-F2721))/(H2721-F2721))*100</f>
        <v/>
      </c>
      <c r="K2721" s="50" t="n"/>
      <c r="L2721" s="50" t="n"/>
      <c r="M2721" s="50" t="n"/>
      <c r="O2721" s="295">
        <f>+(H2721-F2721)/10</f>
        <v/>
      </c>
      <c r="P2721" s="26" t="inlineStr">
        <is>
          <t>FALSO</t>
        </is>
      </c>
      <c r="Q2721" s="26" t="inlineStr">
        <is>
          <t>FALSO</t>
        </is>
      </c>
      <c r="R2721" s="149" t="inlineStr">
        <is>
          <t>No esperado</t>
        </is>
      </c>
      <c r="S2721" s="149" t="inlineStr">
        <is>
          <t>No esperado</t>
        </is>
      </c>
      <c r="T2721" s="149" t="inlineStr">
        <is>
          <t>Dato Válido</t>
        </is>
      </c>
      <c r="U2721" s="149" t="n"/>
    </row>
    <row r="2722" ht="15.75" customHeight="1" s="412">
      <c r="A2722" s="5" t="n">
        <v>997</v>
      </c>
      <c r="B2722" s="252" t="n">
        <v>343</v>
      </c>
      <c r="C2722" s="246" t="n">
        <v>434</v>
      </c>
      <c r="D2722" s="246" t="n">
        <v>3</v>
      </c>
      <c r="E2722" s="46" t="n">
        <v>43521</v>
      </c>
      <c r="F2722" s="246" t="n">
        <v>5238</v>
      </c>
      <c r="G2722" s="246" t="n">
        <v>8074</v>
      </c>
      <c r="H2722" s="246" t="n">
        <v>7393</v>
      </c>
      <c r="I2722" s="246" t="n">
        <v>8</v>
      </c>
      <c r="J2722" s="47">
        <f>+(((G2722-F2722)-(H2722-F2722))/(H2722-F2722))*100</f>
        <v/>
      </c>
      <c r="K2722" s="51">
        <f>AVERAGE(J2722:J2723)</f>
        <v/>
      </c>
      <c r="L2722" s="51">
        <f>_xlfn.STDEV.S(J2722,J2723)</f>
        <v/>
      </c>
      <c r="M2722" s="50" t="n"/>
      <c r="O2722" s="295">
        <f>+(H2722-F2722)/10</f>
        <v/>
      </c>
      <c r="P2722" s="26" t="inlineStr">
        <is>
          <t>FALSO</t>
        </is>
      </c>
      <c r="Q2722" s="26" t="inlineStr">
        <is>
          <t>FALSO</t>
        </is>
      </c>
      <c r="R2722" s="149" t="inlineStr">
        <is>
          <t>Esperado</t>
        </is>
      </c>
      <c r="S2722" s="149" t="inlineStr">
        <is>
          <t>Esperado</t>
        </is>
      </c>
      <c r="T2722" s="149" t="inlineStr">
        <is>
          <t>Dato Válido</t>
        </is>
      </c>
      <c r="U2722" s="149" t="n"/>
    </row>
    <row r="2723" ht="15.75" customHeight="1" s="412">
      <c r="A2723" s="5" t="n">
        <v>998</v>
      </c>
      <c r="B2723" s="252" t="n">
        <v>344</v>
      </c>
      <c r="C2723" s="246" t="n">
        <v>434</v>
      </c>
      <c r="D2723" s="246" t="n">
        <v>3</v>
      </c>
      <c r="E2723" s="46" t="n">
        <v>43521</v>
      </c>
      <c r="F2723" s="246" t="n">
        <v>5187</v>
      </c>
      <c r="G2723" s="246" t="n">
        <v>7830</v>
      </c>
      <c r="H2723" s="246" t="n">
        <v>7185</v>
      </c>
      <c r="I2723" s="246" t="n"/>
      <c r="J2723" s="47">
        <f>+(((G2723-F2723)-(H2723-F2723))/(H2723-F2723))*100</f>
        <v/>
      </c>
      <c r="K2723" s="51" t="n"/>
      <c r="L2723" s="51" t="n"/>
      <c r="M2723" s="50" t="n"/>
      <c r="O2723" s="295">
        <f>+(H2723-F2723)/10</f>
        <v/>
      </c>
      <c r="P2723" s="26" t="inlineStr">
        <is>
          <t>FALSO</t>
        </is>
      </c>
      <c r="Q2723" s="26" t="inlineStr">
        <is>
          <t>FALSO</t>
        </is>
      </c>
      <c r="R2723" s="149" t="inlineStr">
        <is>
          <t>No esperado</t>
        </is>
      </c>
      <c r="S2723" s="149" t="inlineStr">
        <is>
          <t>Esperado</t>
        </is>
      </c>
      <c r="T2723" s="149" t="inlineStr">
        <is>
          <t>Dato Válido</t>
        </is>
      </c>
      <c r="U2723" s="149" t="n"/>
    </row>
    <row r="2724" ht="15.75" customHeight="1" s="412">
      <c r="A2724" s="5" t="n">
        <v>1647</v>
      </c>
      <c r="B2724" s="252" t="n">
        <v>343</v>
      </c>
      <c r="C2724" s="246" t="n">
        <v>434</v>
      </c>
      <c r="D2724" s="246" t="n">
        <v>5</v>
      </c>
      <c r="E2724" s="46" t="n">
        <v>43531</v>
      </c>
      <c r="F2724" s="246" t="n">
        <v>5238</v>
      </c>
      <c r="G2724" s="246" t="n">
        <v>7457</v>
      </c>
      <c r="H2724" s="246" t="n">
        <v>7065</v>
      </c>
      <c r="I2724" s="246" t="n">
        <v>9</v>
      </c>
      <c r="J2724" s="47">
        <f>+(((G2724-F2724)-(H2724-F2724))/(H2724-F2724))*100</f>
        <v/>
      </c>
      <c r="K2724" s="51">
        <f>AVERAGE(J2724:J2725)</f>
        <v/>
      </c>
      <c r="L2724" s="51">
        <f>_xlfn.STDEV.S(J2724,J2725)</f>
        <v/>
      </c>
      <c r="M2724" s="50" t="n"/>
      <c r="O2724" s="295">
        <f>+(H2724-F2724)/10</f>
        <v/>
      </c>
      <c r="P2724" s="26" t="inlineStr">
        <is>
          <t>FALSO</t>
        </is>
      </c>
      <c r="Q2724" s="26" t="inlineStr">
        <is>
          <t>FALSO</t>
        </is>
      </c>
      <c r="R2724" s="149" t="inlineStr">
        <is>
          <t>No esperado</t>
        </is>
      </c>
      <c r="S2724" s="149" t="inlineStr">
        <is>
          <t>Esperado</t>
        </is>
      </c>
      <c r="T2724" s="149" t="inlineStr">
        <is>
          <t>Dato Válido</t>
        </is>
      </c>
      <c r="U2724" s="149" t="n"/>
    </row>
    <row r="2725" ht="15.75" customHeight="1" s="412">
      <c r="A2725" s="5" t="n">
        <v>1648</v>
      </c>
      <c r="B2725" s="252" t="n">
        <v>344</v>
      </c>
      <c r="C2725" s="246" t="n">
        <v>434</v>
      </c>
      <c r="D2725" s="246" t="n">
        <v>5</v>
      </c>
      <c r="E2725" s="46" t="n">
        <v>43531</v>
      </c>
      <c r="F2725" s="246" t="n">
        <v>5187</v>
      </c>
      <c r="G2725" s="246" t="n">
        <v>7417</v>
      </c>
      <c r="H2725" s="246" t="n">
        <v>7027</v>
      </c>
      <c r="I2725" s="246" t="n"/>
      <c r="J2725" s="47">
        <f>+(((G2725-F2725)-(H2725-F2725))/(H2725-F2725))*100</f>
        <v/>
      </c>
      <c r="K2725" s="50" t="n"/>
      <c r="L2725" s="50" t="n"/>
      <c r="M2725" s="50" t="n"/>
      <c r="O2725" s="295">
        <f>+(H2725-F2725)/10</f>
        <v/>
      </c>
      <c r="P2725" s="26" t="inlineStr">
        <is>
          <t>FALSO</t>
        </is>
      </c>
      <c r="Q2725" s="26" t="inlineStr">
        <is>
          <t>FALSO</t>
        </is>
      </c>
      <c r="R2725" s="149" t="inlineStr">
        <is>
          <t>Esperado</t>
        </is>
      </c>
      <c r="S2725" s="149" t="inlineStr">
        <is>
          <t>Esperado</t>
        </is>
      </c>
      <c r="T2725" s="149" t="inlineStr">
        <is>
          <t>Dato Válido</t>
        </is>
      </c>
      <c r="U2725" s="149" t="n"/>
    </row>
    <row r="2726" ht="15.75" customHeight="1" s="412">
      <c r="A2726" s="15" t="n">
        <v>2201</v>
      </c>
      <c r="B2726" s="16" t="n">
        <v>247</v>
      </c>
      <c r="C2726" s="52" t="n">
        <v>434</v>
      </c>
      <c r="D2726" s="52" t="n">
        <v>7</v>
      </c>
      <c r="E2726" s="53" t="n">
        <v>43545</v>
      </c>
      <c r="F2726" s="54" t="n">
        <v>5282</v>
      </c>
      <c r="G2726" s="52" t="n">
        <v>7564</v>
      </c>
      <c r="H2726" s="52" t="n">
        <v>7232</v>
      </c>
      <c r="I2726" s="246" t="n"/>
      <c r="J2726" s="47">
        <f>+(((G2726-F2726)-(H2726-F2726))/(H2726-F2726))*100</f>
        <v/>
      </c>
      <c r="K2726" s="51">
        <f>AVERAGE(J2726:J2727)</f>
        <v/>
      </c>
      <c r="L2726" s="51">
        <f>_xlfn.STDEV.S(J2726,J2727)</f>
        <v/>
      </c>
      <c r="M2726" s="50">
        <f>(K2724-K2726)/14</f>
        <v/>
      </c>
      <c r="N2726" s="295">
        <f>(K2720-K2726)/31</f>
        <v/>
      </c>
      <c r="O2726" s="295">
        <f>+(H2726-F2726)/10</f>
        <v/>
      </c>
      <c r="P2726" s="26" t="inlineStr">
        <is>
          <t>FALSO</t>
        </is>
      </c>
      <c r="Q2726" s="26" t="inlineStr">
        <is>
          <t>FALSO</t>
        </is>
      </c>
      <c r="R2726" s="149" t="inlineStr">
        <is>
          <t>Esperado</t>
        </is>
      </c>
      <c r="S2726" s="149" t="inlineStr">
        <is>
          <t>Esperado</t>
        </is>
      </c>
      <c r="T2726" s="149" t="inlineStr">
        <is>
          <t>Dato Válido</t>
        </is>
      </c>
      <c r="U2726" s="149" t="n"/>
    </row>
    <row r="2727" ht="15.75" customHeight="1" s="412">
      <c r="A2727" s="15" t="n">
        <v>2202</v>
      </c>
      <c r="B2727" s="16" t="n">
        <v>248</v>
      </c>
      <c r="C2727" s="52" t="n">
        <v>434</v>
      </c>
      <c r="D2727" s="52" t="n">
        <v>7</v>
      </c>
      <c r="E2727" s="53" t="n">
        <v>43545</v>
      </c>
      <c r="F2727" s="54" t="n">
        <v>5224</v>
      </c>
      <c r="G2727" s="52" t="n">
        <v>7814</v>
      </c>
      <c r="H2727" s="52" t="n">
        <v>7428</v>
      </c>
      <c r="I2727" s="246" t="n"/>
      <c r="J2727" s="47">
        <f>+(((G2727-F2727)-(H2727-F2727))/(H2727-F2727))*100</f>
        <v/>
      </c>
      <c r="K2727" s="50" t="n"/>
      <c r="L2727" s="50" t="n"/>
      <c r="M2727" s="50" t="n"/>
      <c r="O2727" s="295">
        <f>+(H2727-F2727)/10</f>
        <v/>
      </c>
      <c r="P2727" s="26" t="inlineStr">
        <is>
          <t>FALSO</t>
        </is>
      </c>
      <c r="Q2727" s="26" t="inlineStr">
        <is>
          <t>FALSO</t>
        </is>
      </c>
      <c r="R2727" s="149" t="inlineStr">
        <is>
          <t>Esperado</t>
        </is>
      </c>
      <c r="S2727" s="149" t="inlineStr">
        <is>
          <t>Esperado</t>
        </is>
      </c>
      <c r="T2727" s="149" t="inlineStr">
        <is>
          <t>Dato Válido</t>
        </is>
      </c>
      <c r="U2727" s="149" t="n"/>
    </row>
    <row r="2728" ht="15.75" customHeight="1" s="412">
      <c r="A2728" s="5" t="n">
        <v>345</v>
      </c>
      <c r="B2728" s="252" t="n">
        <v>345</v>
      </c>
      <c r="C2728" s="201" t="n">
        <v>435</v>
      </c>
      <c r="D2728" s="201" t="n">
        <v>1</v>
      </c>
      <c r="E2728" s="8" t="n">
        <v>43514</v>
      </c>
      <c r="F2728" s="201" t="n">
        <v>5214</v>
      </c>
      <c r="G2728" s="201" t="n">
        <v>8231</v>
      </c>
      <c r="H2728" s="201" t="n">
        <v>7342</v>
      </c>
      <c r="I2728" s="201" t="n">
        <v>10</v>
      </c>
      <c r="J2728" s="9">
        <f>+(((G2728-F2728)-(H2728-F2728))/(H2728-F2728))*100</f>
        <v/>
      </c>
      <c r="K2728" s="33">
        <f>AVERAGE(J2728:J2729)</f>
        <v/>
      </c>
      <c r="L2728" s="33">
        <f>_xlfn.STDEV.S(J2728,J2729)</f>
        <v/>
      </c>
      <c r="M2728" s="13" t="n">
        <v>2</v>
      </c>
      <c r="O2728" s="295">
        <f>+(H2728-F2728)/10</f>
        <v/>
      </c>
      <c r="P2728" s="26" t="inlineStr">
        <is>
          <t>FALSO</t>
        </is>
      </c>
      <c r="Q2728" s="26" t="inlineStr">
        <is>
          <t>FALSO</t>
        </is>
      </c>
      <c r="R2728" s="149" t="inlineStr">
        <is>
          <t>Esperado</t>
        </is>
      </c>
      <c r="S2728" s="149" t="inlineStr">
        <is>
          <t>Esperado</t>
        </is>
      </c>
      <c r="T2728" s="149" t="inlineStr">
        <is>
          <t>Dato Válido</t>
        </is>
      </c>
      <c r="U2728" s="149" t="n"/>
    </row>
    <row r="2729" ht="15.75" customHeight="1" s="412">
      <c r="A2729" s="5" t="n">
        <v>346</v>
      </c>
      <c r="B2729" s="252" t="n">
        <v>346</v>
      </c>
      <c r="C2729" s="201" t="n">
        <v>435</v>
      </c>
      <c r="D2729" s="201" t="n">
        <v>1</v>
      </c>
      <c r="E2729" s="8" t="n">
        <v>43514</v>
      </c>
      <c r="F2729" s="201" t="n">
        <v>5254</v>
      </c>
      <c r="G2729" s="201" t="n">
        <v>8494</v>
      </c>
      <c r="H2729" s="201" t="n">
        <v>7472</v>
      </c>
      <c r="I2729" s="201" t="n"/>
      <c r="J2729" s="9">
        <f>+(((G2729-F2729)-(H2729-F2729))/(H2729-F2729))*100</f>
        <v/>
      </c>
      <c r="K2729" s="33" t="n"/>
      <c r="L2729" s="33" t="n"/>
      <c r="M2729" s="13" t="n"/>
      <c r="O2729" s="295">
        <f>+(H2729-F2729)/10</f>
        <v/>
      </c>
      <c r="P2729" s="26" t="inlineStr">
        <is>
          <t>FALSO</t>
        </is>
      </c>
      <c r="Q2729" s="26" t="inlineStr">
        <is>
          <t>FALSO</t>
        </is>
      </c>
      <c r="R2729" s="149" t="inlineStr">
        <is>
          <t>Esperado</t>
        </is>
      </c>
      <c r="S2729" s="149" t="inlineStr">
        <is>
          <t>No esperado</t>
        </is>
      </c>
      <c r="T2729" s="149" t="inlineStr">
        <is>
          <t>Dato Válido</t>
        </is>
      </c>
      <c r="U2729" s="149" t="n"/>
    </row>
    <row r="2730" ht="15.75" customHeight="1" s="412">
      <c r="A2730" s="5" t="n">
        <v>999</v>
      </c>
      <c r="B2730" s="252" t="n">
        <v>345</v>
      </c>
      <c r="C2730" s="201" t="n">
        <v>435</v>
      </c>
      <c r="D2730" s="201" t="n">
        <v>3</v>
      </c>
      <c r="E2730" s="8" t="n">
        <v>43521</v>
      </c>
      <c r="F2730" s="201" t="n">
        <v>5214</v>
      </c>
      <c r="G2730" s="201" t="n">
        <v>8907</v>
      </c>
      <c r="H2730" s="201" t="n">
        <v>7893</v>
      </c>
      <c r="I2730" s="201" t="n">
        <v>9</v>
      </c>
      <c r="J2730" s="9">
        <f>+(((G2730-F2730)-(H2730-F2730))/(H2730-F2730))*100</f>
        <v/>
      </c>
      <c r="K2730" s="33">
        <f>AVERAGE(J2730:J2731)</f>
        <v/>
      </c>
      <c r="L2730" s="33">
        <f>_xlfn.STDEV.S(J2730,J2731)</f>
        <v/>
      </c>
      <c r="M2730" s="13" t="n"/>
      <c r="O2730" s="295">
        <f>+(H2730-F2730)/10</f>
        <v/>
      </c>
      <c r="P2730" s="26" t="inlineStr">
        <is>
          <t>VERDADERO</t>
        </is>
      </c>
      <c r="Q2730" s="26" t="inlineStr">
        <is>
          <t>FALSO</t>
        </is>
      </c>
      <c r="R2730" s="149" t="inlineStr">
        <is>
          <t>Esperado</t>
        </is>
      </c>
      <c r="S2730" s="149" t="inlineStr">
        <is>
          <t>Esperado</t>
        </is>
      </c>
      <c r="T2730" s="149" t="inlineStr">
        <is>
          <t>Dato Válido</t>
        </is>
      </c>
      <c r="U2730" s="149" t="n"/>
    </row>
    <row r="2731" ht="15.75" customHeight="1" s="412">
      <c r="A2731" s="5" t="n">
        <v>1000</v>
      </c>
      <c r="B2731" s="252" t="n">
        <v>346</v>
      </c>
      <c r="C2731" s="201" t="n">
        <v>435</v>
      </c>
      <c r="D2731" s="201" t="n">
        <v>3</v>
      </c>
      <c r="E2731" s="8" t="n">
        <v>43521</v>
      </c>
      <c r="F2731" s="201" t="n">
        <v>5254</v>
      </c>
      <c r="G2731" s="201" t="n">
        <v>8667</v>
      </c>
      <c r="H2731" s="201" t="n">
        <v>7685</v>
      </c>
      <c r="I2731" s="201" t="n"/>
      <c r="J2731" s="9">
        <f>+(((G2731-F2731)-(H2731-F2731))/(H2731-F2731))*100</f>
        <v/>
      </c>
      <c r="K2731" s="13" t="n"/>
      <c r="L2731" s="13" t="n"/>
      <c r="M2731" s="13" t="n"/>
      <c r="O2731" s="295">
        <f>+(H2731-F2731)/10</f>
        <v/>
      </c>
      <c r="P2731" s="26" t="inlineStr">
        <is>
          <t>FALSO</t>
        </is>
      </c>
      <c r="Q2731" s="26" t="inlineStr">
        <is>
          <t>FALSO</t>
        </is>
      </c>
      <c r="R2731" s="149" t="inlineStr">
        <is>
          <t>No esperado</t>
        </is>
      </c>
      <c r="S2731" s="149" t="inlineStr">
        <is>
          <t>No esperado</t>
        </is>
      </c>
      <c r="T2731" s="149" t="inlineStr">
        <is>
          <t>Dato Válido</t>
        </is>
      </c>
      <c r="U2731" s="149" t="n"/>
    </row>
    <row r="2732" ht="15.75" customHeight="1" s="412">
      <c r="A2732" s="5" t="n">
        <v>1649</v>
      </c>
      <c r="B2732" s="252" t="n">
        <v>345</v>
      </c>
      <c r="C2732" s="201" t="n">
        <v>435</v>
      </c>
      <c r="D2732" s="201" t="n">
        <v>5</v>
      </c>
      <c r="E2732" s="8" t="n">
        <v>43531</v>
      </c>
      <c r="F2732" s="201" t="n">
        <v>5214</v>
      </c>
      <c r="G2732" s="201" t="n">
        <v>8352</v>
      </c>
      <c r="H2732" s="201" t="n">
        <v>7729</v>
      </c>
      <c r="I2732" s="201" t="n">
        <v>8</v>
      </c>
      <c r="J2732" s="9">
        <f>+(((G2732-F2732)-(H2732-F2732))/(H2732-F2732))*100</f>
        <v/>
      </c>
      <c r="K2732" s="33">
        <f>AVERAGE(J2732:J2733)</f>
        <v/>
      </c>
      <c r="L2732" s="33">
        <f>_xlfn.STDEV.S(J2732,J2733)</f>
        <v/>
      </c>
      <c r="M2732" s="13" t="n"/>
      <c r="O2732" s="295">
        <f>+(H2732-F2732)/10</f>
        <v/>
      </c>
      <c r="P2732" s="26" t="inlineStr">
        <is>
          <t>FALSO</t>
        </is>
      </c>
      <c r="Q2732" s="26" t="inlineStr">
        <is>
          <t>FALSO</t>
        </is>
      </c>
      <c r="R2732" s="149" t="inlineStr">
        <is>
          <t>Esperado</t>
        </is>
      </c>
      <c r="S2732" s="149" t="inlineStr">
        <is>
          <t>Esperado</t>
        </is>
      </c>
      <c r="T2732" s="149" t="inlineStr">
        <is>
          <t>Dato Válido</t>
        </is>
      </c>
      <c r="U2732" s="149" t="n"/>
    </row>
    <row r="2733" ht="15.75" customHeight="1" s="412">
      <c r="A2733" s="5" t="n">
        <v>1650</v>
      </c>
      <c r="B2733" s="252" t="n">
        <v>346</v>
      </c>
      <c r="C2733" s="201" t="n">
        <v>435</v>
      </c>
      <c r="D2733" s="201" t="n">
        <v>5</v>
      </c>
      <c r="E2733" s="8" t="n">
        <v>43531</v>
      </c>
      <c r="F2733" s="201" t="n">
        <v>5254</v>
      </c>
      <c r="G2733" s="201" t="n">
        <v>7961</v>
      </c>
      <c r="H2733" s="201" t="n">
        <v>7459</v>
      </c>
      <c r="I2733" s="201" t="n"/>
      <c r="J2733" s="9">
        <f>+(((G2733-F2733)-(H2733-F2733))/(H2733-F2733))*100</f>
        <v/>
      </c>
      <c r="K2733" s="33" t="n"/>
      <c r="L2733" s="33" t="n"/>
      <c r="M2733" s="13" t="n"/>
      <c r="O2733" s="295">
        <f>+(H2733-F2733)/10</f>
        <v/>
      </c>
      <c r="P2733" s="26" t="inlineStr">
        <is>
          <t>FALSO</t>
        </is>
      </c>
      <c r="Q2733" s="26" t="inlineStr">
        <is>
          <t>FALSO</t>
        </is>
      </c>
      <c r="R2733" s="149" t="inlineStr">
        <is>
          <t>No esperado</t>
        </is>
      </c>
      <c r="S2733" s="149" t="inlineStr">
        <is>
          <t>Esperado</t>
        </is>
      </c>
      <c r="T2733" s="149" t="inlineStr">
        <is>
          <t>Dato Válido</t>
        </is>
      </c>
      <c r="U2733" s="149" t="n"/>
    </row>
    <row r="2734" ht="15.75" customHeight="1" s="412">
      <c r="A2734" s="15" t="n">
        <v>2385</v>
      </c>
      <c r="B2734" s="16" t="n">
        <v>155</v>
      </c>
      <c r="C2734" s="17" t="n">
        <v>435</v>
      </c>
      <c r="D2734" s="17" t="n">
        <v>8</v>
      </c>
      <c r="E2734" s="18" t="n">
        <v>43550</v>
      </c>
      <c r="F2734" s="19" t="n">
        <v>5181</v>
      </c>
      <c r="G2734" s="17" t="n">
        <v>7850</v>
      </c>
      <c r="H2734" s="17" t="n">
        <v>7427</v>
      </c>
      <c r="I2734" s="201" t="n"/>
      <c r="J2734" s="9">
        <f>+(((G2734-F2734)-(H2734-F2734))/(H2734-F2734))*100</f>
        <v/>
      </c>
      <c r="K2734" s="33">
        <f>AVERAGE(J2734:J2735)</f>
        <v/>
      </c>
      <c r="L2734" s="33">
        <f>_xlfn.STDEV.S(J2734,J2735)</f>
        <v/>
      </c>
      <c r="M2734" s="13" t="n"/>
      <c r="O2734" s="295">
        <f>+(H2734-F2734)/10</f>
        <v/>
      </c>
      <c r="P2734" s="26" t="inlineStr">
        <is>
          <t>FALSO</t>
        </is>
      </c>
      <c r="Q2734" s="26" t="inlineStr">
        <is>
          <t>FALSO</t>
        </is>
      </c>
      <c r="R2734" s="149" t="inlineStr">
        <is>
          <t>Esperado</t>
        </is>
      </c>
      <c r="S2734" s="149" t="inlineStr">
        <is>
          <t>Esperado</t>
        </is>
      </c>
      <c r="T2734" s="149" t="inlineStr">
        <is>
          <t>Dato Válido</t>
        </is>
      </c>
      <c r="U2734" s="149" t="n"/>
    </row>
    <row r="2735" ht="15.75" customHeight="1" s="412">
      <c r="A2735" s="15" t="n">
        <v>2386</v>
      </c>
      <c r="B2735" s="16" t="n">
        <v>156</v>
      </c>
      <c r="C2735" s="17" t="n">
        <v>435</v>
      </c>
      <c r="D2735" s="17" t="n">
        <v>8</v>
      </c>
      <c r="E2735" s="18" t="n">
        <v>43550</v>
      </c>
      <c r="F2735" s="19" t="n">
        <v>5171</v>
      </c>
      <c r="G2735" s="17" t="n">
        <v>7764</v>
      </c>
      <c r="H2735" s="17" t="n">
        <v>7369</v>
      </c>
      <c r="I2735" s="201" t="n"/>
      <c r="J2735" s="9">
        <f>+(((G2735-F2735)-(H2735-F2735))/(H2735-F2735))*100</f>
        <v/>
      </c>
      <c r="K2735" s="13" t="n"/>
      <c r="L2735" s="13" t="n"/>
      <c r="M2735" s="13" t="n"/>
      <c r="O2735" s="295">
        <f>+(H2735-F2735)/10</f>
        <v/>
      </c>
      <c r="P2735" s="26" t="inlineStr">
        <is>
          <t>FALSO</t>
        </is>
      </c>
      <c r="Q2735" s="26" t="inlineStr">
        <is>
          <t>FALSO</t>
        </is>
      </c>
      <c r="R2735" s="149" t="inlineStr">
        <is>
          <t>No esperado</t>
        </is>
      </c>
      <c r="S2735" s="149" t="inlineStr">
        <is>
          <t>Esperado</t>
        </is>
      </c>
      <c r="T2735" s="149" t="inlineStr">
        <is>
          <t>Dato Válido</t>
        </is>
      </c>
      <c r="U2735" s="149" t="n"/>
    </row>
    <row r="2736" ht="15.75" customHeight="1" s="412">
      <c r="A2736" s="15" t="n">
        <v>2813</v>
      </c>
      <c r="B2736" s="16" t="n">
        <v>185</v>
      </c>
      <c r="C2736" s="17" t="n">
        <v>435</v>
      </c>
      <c r="D2736" s="17" t="n">
        <v>10</v>
      </c>
      <c r="E2736" s="18" t="n">
        <v>43564</v>
      </c>
      <c r="F2736" s="19" t="n">
        <v>5288</v>
      </c>
      <c r="G2736" s="17" t="n">
        <v>7486</v>
      </c>
      <c r="H2736" s="17" t="n">
        <v>7206</v>
      </c>
      <c r="I2736" s="17" t="n"/>
      <c r="J2736" s="9">
        <f>+(((G2736-F2736)-(H2736-F2736))/(H2736-F2736))*100</f>
        <v/>
      </c>
      <c r="K2736" s="33">
        <f>AVERAGE(J2736:J2737)</f>
        <v/>
      </c>
      <c r="L2736" s="33">
        <f>_xlfn.STDEV.S(J2736,J2737)</f>
        <v/>
      </c>
      <c r="M2736" s="13">
        <f>(K2734-K2736)/14</f>
        <v/>
      </c>
      <c r="N2736" s="295">
        <f>(K2730-K2736)/43</f>
        <v/>
      </c>
      <c r="O2736" s="295">
        <f>+(H2736-F2736)/10</f>
        <v/>
      </c>
      <c r="P2736" s="26" t="inlineStr">
        <is>
          <t>FALSO</t>
        </is>
      </c>
      <c r="Q2736" s="26" t="inlineStr">
        <is>
          <t>VERDADERO</t>
        </is>
      </c>
      <c r="R2736" s="149" t="inlineStr">
        <is>
          <t>No esperado</t>
        </is>
      </c>
      <c r="S2736" s="149" t="inlineStr">
        <is>
          <t>Esperado</t>
        </is>
      </c>
      <c r="T2736" s="149" t="inlineStr">
        <is>
          <t>Dato Válido</t>
        </is>
      </c>
      <c r="U2736" s="149" t="n"/>
    </row>
    <row r="2737" ht="15.75" customHeight="1" s="412">
      <c r="A2737" s="15" t="n">
        <v>2814</v>
      </c>
      <c r="B2737" s="16" t="n">
        <v>186</v>
      </c>
      <c r="C2737" s="17" t="n">
        <v>435</v>
      </c>
      <c r="D2737" s="17" t="n">
        <v>10</v>
      </c>
      <c r="E2737" s="18" t="n">
        <v>43564</v>
      </c>
      <c r="F2737" s="19" t="n">
        <v>5251</v>
      </c>
      <c r="G2737" s="17" t="n">
        <v>7503</v>
      </c>
      <c r="H2737" s="17" t="n">
        <v>7216</v>
      </c>
      <c r="I2737" s="17" t="n"/>
      <c r="J2737" s="9">
        <f>+(((G2737-F2737)-(H2737-F2737))/(H2737-F2737))*100</f>
        <v/>
      </c>
      <c r="K2737" s="13" t="n"/>
      <c r="L2737" s="13" t="n"/>
      <c r="M2737" s="13" t="n"/>
      <c r="O2737" s="295">
        <f>+(H2737-F2737)/10</f>
        <v/>
      </c>
      <c r="P2737" s="26" t="inlineStr">
        <is>
          <t>FALSO</t>
        </is>
      </c>
      <c r="Q2737" s="26" t="inlineStr">
        <is>
          <t>FALSO</t>
        </is>
      </c>
      <c r="R2737" s="149" t="inlineStr">
        <is>
          <t>Esperado</t>
        </is>
      </c>
      <c r="S2737" s="149" t="inlineStr">
        <is>
          <t>Esperado</t>
        </is>
      </c>
      <c r="T2737" s="149" t="inlineStr">
        <is>
          <t>Dato Válido</t>
        </is>
      </c>
      <c r="U2737" s="149" t="n"/>
    </row>
    <row r="2738" ht="15.75" customHeight="1" s="412">
      <c r="A2738" s="5" t="n">
        <v>347</v>
      </c>
      <c r="B2738" s="252" t="n">
        <v>347</v>
      </c>
      <c r="C2738" s="246" t="n">
        <v>436</v>
      </c>
      <c r="D2738" s="246" t="n">
        <v>1</v>
      </c>
      <c r="E2738" s="46" t="n">
        <v>43514</v>
      </c>
      <c r="F2738" s="246" t="n">
        <v>5189</v>
      </c>
      <c r="G2738" s="246" t="n">
        <v>8200</v>
      </c>
      <c r="H2738" s="246" t="n">
        <v>7180</v>
      </c>
      <c r="I2738" s="246" t="n">
        <v>9</v>
      </c>
      <c r="J2738" s="47">
        <f>+(((G2738-F2738)-(H2738-F2738))/(H2738-F2738))*100</f>
        <v/>
      </c>
      <c r="K2738" s="51">
        <f>AVERAGE(J2738:J2739)</f>
        <v/>
      </c>
      <c r="L2738" s="51">
        <f>_xlfn.STDEV.S(J2738,J2739)</f>
        <v/>
      </c>
      <c r="M2738" s="50" t="n">
        <v>2</v>
      </c>
      <c r="O2738" s="295">
        <f>+(H2738-F2738)/10</f>
        <v/>
      </c>
      <c r="P2738" s="26" t="inlineStr">
        <is>
          <t>FALSO</t>
        </is>
      </c>
      <c r="Q2738" s="26" t="inlineStr">
        <is>
          <t>FALSO</t>
        </is>
      </c>
      <c r="R2738" s="149" t="inlineStr">
        <is>
          <t>Esperado</t>
        </is>
      </c>
      <c r="S2738" s="149" t="inlineStr">
        <is>
          <t>Esperado</t>
        </is>
      </c>
      <c r="T2738" s="149" t="inlineStr">
        <is>
          <t>Se descarta</t>
        </is>
      </c>
      <c r="U2738" s="149" t="n"/>
    </row>
    <row r="2739" ht="15.75" customHeight="1" s="412">
      <c r="A2739" s="5" t="n">
        <v>348</v>
      </c>
      <c r="B2739" s="252" t="n">
        <v>348</v>
      </c>
      <c r="C2739" s="246" t="n">
        <v>436</v>
      </c>
      <c r="D2739" s="246" t="n">
        <v>1</v>
      </c>
      <c r="E2739" s="46" t="n">
        <v>43514</v>
      </c>
      <c r="F2739" s="246" t="n">
        <v>5195</v>
      </c>
      <c r="G2739" s="246" t="n">
        <v>8188</v>
      </c>
      <c r="H2739" s="246" t="n">
        <v>7169</v>
      </c>
      <c r="I2739" s="246" t="n"/>
      <c r="J2739" s="47">
        <f>+(((G2739-F2739)-(H2739-F2739))/(H2739-F2739))*100</f>
        <v/>
      </c>
      <c r="K2739" s="50" t="n"/>
      <c r="L2739" s="50" t="n"/>
      <c r="M2739" s="50" t="n"/>
      <c r="O2739" s="295">
        <f>+(H2739-F2739)/10</f>
        <v/>
      </c>
      <c r="P2739" s="26" t="inlineStr">
        <is>
          <t>FALSO</t>
        </is>
      </c>
      <c r="Q2739" s="26" t="inlineStr">
        <is>
          <t>FALSO</t>
        </is>
      </c>
      <c r="R2739" s="149" t="inlineStr">
        <is>
          <t>Esperado</t>
        </is>
      </c>
      <c r="S2739" s="149" t="inlineStr">
        <is>
          <t>Esperado</t>
        </is>
      </c>
      <c r="T2739" s="149" t="inlineStr">
        <is>
          <t>Se descarta</t>
        </is>
      </c>
      <c r="U2739" s="149" t="n"/>
    </row>
    <row r="2740" ht="15.75" customHeight="1" s="412">
      <c r="A2740" s="5" t="n">
        <v>1001</v>
      </c>
      <c r="B2740" s="252" t="n">
        <v>347</v>
      </c>
      <c r="C2740" s="246" t="n">
        <v>436</v>
      </c>
      <c r="D2740" s="246" t="n">
        <v>3</v>
      </c>
      <c r="E2740" s="46" t="n">
        <v>43521</v>
      </c>
      <c r="F2740" s="246" t="n">
        <v>5189</v>
      </c>
      <c r="G2740" s="246" t="n">
        <v>7993</v>
      </c>
      <c r="H2740" s="246" t="n">
        <v>7135</v>
      </c>
      <c r="I2740" s="246" t="n">
        <v>10</v>
      </c>
      <c r="J2740" s="47">
        <f>+(((G2740-F2740)-(H2740-F2740))/(H2740-F2740))*100</f>
        <v/>
      </c>
      <c r="K2740" s="51">
        <f>AVERAGE(J2740:J2741)</f>
        <v/>
      </c>
      <c r="L2740" s="51">
        <f>_xlfn.STDEV.S(J2740,J2741)</f>
        <v/>
      </c>
      <c r="M2740" s="50" t="n"/>
      <c r="O2740" s="295">
        <f>+(H2740-F2740)/10</f>
        <v/>
      </c>
      <c r="P2740" s="26" t="inlineStr">
        <is>
          <t>FALSO</t>
        </is>
      </c>
      <c r="Q2740" s="26" t="inlineStr">
        <is>
          <t>FALSO</t>
        </is>
      </c>
      <c r="R2740" s="149" t="inlineStr">
        <is>
          <t>No esperado</t>
        </is>
      </c>
      <c r="S2740" s="149" t="inlineStr">
        <is>
          <t>Esperado</t>
        </is>
      </c>
      <c r="T2740" s="149" t="inlineStr">
        <is>
          <t>Se descarta</t>
        </is>
      </c>
      <c r="U2740" s="149" t="n"/>
    </row>
    <row r="2741" ht="15.75" customHeight="1" s="412">
      <c r="A2741" s="5" t="n">
        <v>1002</v>
      </c>
      <c r="B2741" s="252" t="n">
        <v>348</v>
      </c>
      <c r="C2741" s="246" t="n">
        <v>436</v>
      </c>
      <c r="D2741" s="246" t="n">
        <v>3</v>
      </c>
      <c r="E2741" s="46" t="n">
        <v>43521</v>
      </c>
      <c r="F2741" s="246" t="n">
        <v>5195</v>
      </c>
      <c r="G2741" s="246" t="n">
        <v>7825</v>
      </c>
      <c r="H2741" s="246" t="n">
        <v>7064</v>
      </c>
      <c r="I2741" s="246" t="n"/>
      <c r="J2741" s="47">
        <f>+(((G2741-F2741)-(H2741-F2741))/(H2741-F2741))*100</f>
        <v/>
      </c>
      <c r="K2741" s="51" t="n"/>
      <c r="L2741" s="51" t="n"/>
      <c r="M2741" s="50" t="n"/>
      <c r="O2741" s="295">
        <f>+(H2741-F2741)/10</f>
        <v/>
      </c>
      <c r="P2741" s="26" t="inlineStr">
        <is>
          <t>FALSO</t>
        </is>
      </c>
      <c r="Q2741" s="26" t="inlineStr">
        <is>
          <t>FALSO</t>
        </is>
      </c>
      <c r="R2741" s="149" t="inlineStr">
        <is>
          <t>No esperado</t>
        </is>
      </c>
      <c r="S2741" s="149" t="inlineStr">
        <is>
          <t>Esperado</t>
        </is>
      </c>
      <c r="T2741" s="149" t="inlineStr">
        <is>
          <t>Se descarta</t>
        </is>
      </c>
      <c r="U2741" s="149" t="n"/>
    </row>
    <row r="2742" ht="15.75" customHeight="1" s="412">
      <c r="A2742" s="5" t="n">
        <v>1651</v>
      </c>
      <c r="B2742" s="252" t="n">
        <v>347</v>
      </c>
      <c r="C2742" s="246" t="n">
        <v>436</v>
      </c>
      <c r="D2742" s="246" t="n">
        <v>5</v>
      </c>
      <c r="E2742" s="46" t="n">
        <v>43531</v>
      </c>
      <c r="F2742" s="246" t="n">
        <v>5189</v>
      </c>
      <c r="G2742" s="246" t="n">
        <v>7764</v>
      </c>
      <c r="H2742" s="246" t="n">
        <v>7155</v>
      </c>
      <c r="I2742" s="246" t="n">
        <v>9</v>
      </c>
      <c r="J2742" s="47">
        <f>+(((G2742-F2742)-(H2742-F2742))/(H2742-F2742))*100</f>
        <v/>
      </c>
      <c r="K2742" s="51">
        <f>AVERAGE(J2742:J2743)</f>
        <v/>
      </c>
      <c r="L2742" s="51">
        <f>_xlfn.STDEV.S(J2742,J2743)</f>
        <v/>
      </c>
      <c r="M2742" s="50" t="n"/>
      <c r="O2742" s="295">
        <f>+(H2742-F2742)/10</f>
        <v/>
      </c>
      <c r="P2742" s="26" t="inlineStr">
        <is>
          <t>FALSO</t>
        </is>
      </c>
      <c r="Q2742" s="26" t="inlineStr">
        <is>
          <t>FALSO</t>
        </is>
      </c>
      <c r="R2742" s="149" t="inlineStr">
        <is>
          <t>Esperado</t>
        </is>
      </c>
      <c r="S2742" s="149" t="inlineStr">
        <is>
          <t>Esperado</t>
        </is>
      </c>
      <c r="T2742" s="149" t="inlineStr">
        <is>
          <t>Se descarta</t>
        </is>
      </c>
      <c r="U2742" s="149" t="n"/>
    </row>
    <row r="2743" ht="15.75" customHeight="1" s="412">
      <c r="A2743" s="5" t="n">
        <v>1652</v>
      </c>
      <c r="B2743" s="252" t="n">
        <v>348</v>
      </c>
      <c r="C2743" s="246" t="n">
        <v>436</v>
      </c>
      <c r="D2743" s="246" t="n">
        <v>5</v>
      </c>
      <c r="E2743" s="46" t="n">
        <v>43531</v>
      </c>
      <c r="F2743" s="246" t="n">
        <v>5195</v>
      </c>
      <c r="G2743" s="246" t="n">
        <v>7646</v>
      </c>
      <c r="H2743" s="246" t="n">
        <v>7128</v>
      </c>
      <c r="I2743" s="246" t="n"/>
      <c r="J2743" s="47">
        <f>+(((G2743-F2743)-(H2743-F2743))/(H2743-F2743))*100</f>
        <v/>
      </c>
      <c r="K2743" s="50" t="n"/>
      <c r="L2743" s="50" t="n"/>
      <c r="M2743" s="50" t="n"/>
      <c r="O2743" s="295">
        <f>+(H2743-F2743)/10</f>
        <v/>
      </c>
      <c r="P2743" s="26" t="inlineStr">
        <is>
          <t>FALSO</t>
        </is>
      </c>
      <c r="Q2743" s="26" t="inlineStr">
        <is>
          <t>FALSO</t>
        </is>
      </c>
      <c r="R2743" s="149" t="inlineStr">
        <is>
          <t>No esperado</t>
        </is>
      </c>
      <c r="S2743" s="149" t="inlineStr">
        <is>
          <t>Esperado</t>
        </is>
      </c>
      <c r="T2743" s="149" t="inlineStr">
        <is>
          <t>Se descarta</t>
        </is>
      </c>
      <c r="U2743" s="149" t="n"/>
    </row>
    <row r="2744" ht="15.75" customHeight="1" s="412">
      <c r="A2744" s="15" t="n">
        <v>2387</v>
      </c>
      <c r="B2744" s="16" t="n">
        <v>157</v>
      </c>
      <c r="C2744" s="52" t="n">
        <v>436</v>
      </c>
      <c r="D2744" s="52" t="n">
        <v>8</v>
      </c>
      <c r="E2744" s="53" t="n">
        <v>43550</v>
      </c>
      <c r="F2744" s="54" t="n">
        <v>5319</v>
      </c>
      <c r="G2744" s="52" t="n">
        <v>7819</v>
      </c>
      <c r="H2744" s="52" t="n">
        <v>7425</v>
      </c>
      <c r="I2744" s="246" t="n"/>
      <c r="J2744" s="47">
        <f>+(((G2744-F2744)-(H2744-F2744))/(H2744-F2744))*100</f>
        <v/>
      </c>
      <c r="K2744" s="51">
        <f>AVERAGE(J2744:J2745)</f>
        <v/>
      </c>
      <c r="L2744" s="51">
        <f>_xlfn.STDEV.S(J2744,J2745)</f>
        <v/>
      </c>
      <c r="M2744" s="50" t="n"/>
      <c r="O2744" s="295">
        <f>+(H2744-F2744)/10</f>
        <v/>
      </c>
      <c r="P2744" s="26" t="inlineStr">
        <is>
          <t>FALSO</t>
        </is>
      </c>
      <c r="Q2744" s="26" t="inlineStr">
        <is>
          <t>FALSO</t>
        </is>
      </c>
      <c r="R2744" s="149" t="inlineStr">
        <is>
          <t>Esperado</t>
        </is>
      </c>
      <c r="S2744" s="149" t="inlineStr">
        <is>
          <t>Esperado</t>
        </is>
      </c>
      <c r="T2744" s="149" t="inlineStr">
        <is>
          <t>Se descarta</t>
        </is>
      </c>
      <c r="U2744" s="149" t="n"/>
    </row>
    <row r="2745" ht="15.75" customHeight="1" s="412">
      <c r="A2745" s="15" t="n">
        <v>2388</v>
      </c>
      <c r="B2745" s="16" t="n">
        <v>158</v>
      </c>
      <c r="C2745" s="52" t="n">
        <v>436</v>
      </c>
      <c r="D2745" s="52" t="n">
        <v>8</v>
      </c>
      <c r="E2745" s="53" t="n">
        <v>43550</v>
      </c>
      <c r="F2745" s="54" t="n">
        <v>5219</v>
      </c>
      <c r="G2745" s="52" t="n">
        <v>7802</v>
      </c>
      <c r="H2745" s="52" t="n">
        <v>7401</v>
      </c>
      <c r="I2745" s="246" t="n"/>
      <c r="J2745" s="47">
        <f>+(((G2745-F2745)-(H2745-F2745))/(H2745-F2745))*100</f>
        <v/>
      </c>
      <c r="K2745" s="50" t="n"/>
      <c r="L2745" s="50" t="n"/>
      <c r="M2745" s="50" t="n"/>
      <c r="O2745" s="295">
        <f>+(H2745-F2745)/10</f>
        <v/>
      </c>
      <c r="P2745" s="26" t="inlineStr">
        <is>
          <t>FALSO</t>
        </is>
      </c>
      <c r="Q2745" s="26" t="inlineStr">
        <is>
          <t>FALSO</t>
        </is>
      </c>
      <c r="R2745" s="149" t="inlineStr">
        <is>
          <t>Esperado</t>
        </is>
      </c>
      <c r="S2745" s="149" t="inlineStr">
        <is>
          <t>Esperado</t>
        </is>
      </c>
      <c r="T2745" s="149" t="inlineStr">
        <is>
          <t>Se descarta</t>
        </is>
      </c>
      <c r="U2745" s="149" t="n"/>
    </row>
    <row r="2746" ht="15.75" customHeight="1" s="412">
      <c r="A2746" s="15" t="n">
        <v>2815</v>
      </c>
      <c r="B2746" s="16" t="n">
        <v>187</v>
      </c>
      <c r="C2746" s="52" t="n">
        <v>436</v>
      </c>
      <c r="D2746" s="52" t="n">
        <v>10</v>
      </c>
      <c r="E2746" s="53" t="n">
        <v>43564</v>
      </c>
      <c r="F2746" s="54" t="n">
        <v>5214</v>
      </c>
      <c r="G2746" s="52" t="n">
        <v>7410</v>
      </c>
      <c r="H2746" s="52" t="n">
        <v>7150</v>
      </c>
      <c r="I2746" s="52" t="n"/>
      <c r="J2746" s="47">
        <f>+(((G2746-F2746)-(H2746-F2746))/(H2746-F2746))*100</f>
        <v/>
      </c>
      <c r="K2746" s="51">
        <f>AVERAGE(J2746:J2747)</f>
        <v/>
      </c>
      <c r="L2746" s="51">
        <f>_xlfn.STDEV.S(J2746,J2747)</f>
        <v/>
      </c>
      <c r="M2746" s="50">
        <f>(K2744-K2746)/14</f>
        <v/>
      </c>
      <c r="N2746" s="295">
        <f>(K2740-K2746)/43</f>
        <v/>
      </c>
      <c r="O2746" s="295">
        <f>+(H2746-F2746)/10</f>
        <v/>
      </c>
      <c r="P2746" s="26" t="inlineStr">
        <is>
          <t>FALSO</t>
        </is>
      </c>
      <c r="Q2746" s="26" t="inlineStr">
        <is>
          <t>VERDADERO</t>
        </is>
      </c>
      <c r="R2746" s="149" t="inlineStr">
        <is>
          <t>No esperado</t>
        </is>
      </c>
      <c r="S2746" s="149" t="inlineStr">
        <is>
          <t>Esperado</t>
        </is>
      </c>
      <c r="T2746" s="149" t="inlineStr">
        <is>
          <t>Se descarta</t>
        </is>
      </c>
      <c r="U2746" s="149" t="n"/>
    </row>
    <row r="2747" ht="15.75" customHeight="1" s="412">
      <c r="A2747" s="15" t="n">
        <v>2816</v>
      </c>
      <c r="B2747" s="16" t="n">
        <v>188</v>
      </c>
      <c r="C2747" s="52" t="n">
        <v>436</v>
      </c>
      <c r="D2747" s="52" t="n">
        <v>10</v>
      </c>
      <c r="E2747" s="53" t="n">
        <v>43564</v>
      </c>
      <c r="F2747" s="54" t="n">
        <v>5267</v>
      </c>
      <c r="G2747" s="52" t="n">
        <v>7340</v>
      </c>
      <c r="H2747" s="52" t="n">
        <v>7093</v>
      </c>
      <c r="I2747" s="52" t="n"/>
      <c r="J2747" s="47">
        <f>+(((G2747-F2747)-(H2747-F2747))/(H2747-F2747))*100</f>
        <v/>
      </c>
      <c r="K2747" s="50" t="n"/>
      <c r="L2747" s="50" t="n"/>
      <c r="M2747" s="50" t="n"/>
      <c r="O2747" s="295">
        <f>+(H2747-F2747)/10</f>
        <v/>
      </c>
      <c r="P2747" s="26" t="inlineStr">
        <is>
          <t>FALSO</t>
        </is>
      </c>
      <c r="Q2747" s="26" t="inlineStr">
        <is>
          <t>FALSO</t>
        </is>
      </c>
      <c r="R2747" s="149" t="inlineStr">
        <is>
          <t>No esperado</t>
        </is>
      </c>
      <c r="S2747" s="149" t="inlineStr">
        <is>
          <t>Esperado</t>
        </is>
      </c>
      <c r="T2747" s="149" t="inlineStr">
        <is>
          <t>Se descarta</t>
        </is>
      </c>
      <c r="U2747" s="149" t="n"/>
    </row>
    <row r="2748" ht="15.75" customHeight="1" s="412">
      <c r="A2748" s="5" t="n">
        <v>349</v>
      </c>
      <c r="B2748" s="252" t="n">
        <v>349</v>
      </c>
      <c r="C2748" s="201" t="n">
        <v>437</v>
      </c>
      <c r="D2748" s="201" t="n">
        <v>1</v>
      </c>
      <c r="E2748" s="8" t="n">
        <v>43514</v>
      </c>
      <c r="F2748" s="201" t="n">
        <v>5210</v>
      </c>
      <c r="G2748" s="201" t="n">
        <v>9291</v>
      </c>
      <c r="H2748" s="201" t="n">
        <v>8059</v>
      </c>
      <c r="I2748" s="201" t="n">
        <v>10</v>
      </c>
      <c r="J2748" s="9">
        <f>+(((G2748-F2748)-(H2748-F2748))/(H2748-F2748))*100</f>
        <v/>
      </c>
      <c r="K2748" s="33">
        <f>AVERAGE(J2748:J2749)</f>
        <v/>
      </c>
      <c r="L2748" s="33">
        <f>_xlfn.STDEV.S(J2748,J2749)</f>
        <v/>
      </c>
      <c r="M2748" s="13" t="n">
        <v>2</v>
      </c>
      <c r="O2748" s="295">
        <f>+(H2748-F2748)/10</f>
        <v/>
      </c>
      <c r="P2748" s="26" t="inlineStr">
        <is>
          <t>FALSO</t>
        </is>
      </c>
      <c r="Q2748" s="26" t="inlineStr">
        <is>
          <t>FALSO</t>
        </is>
      </c>
      <c r="R2748" s="149" t="inlineStr">
        <is>
          <t>Esperado</t>
        </is>
      </c>
      <c r="S2748" s="149" t="inlineStr">
        <is>
          <t>Esperado</t>
        </is>
      </c>
      <c r="T2748" s="149" t="inlineStr">
        <is>
          <t>Se descarta</t>
        </is>
      </c>
      <c r="U2748" s="149" t="n"/>
    </row>
    <row r="2749" ht="15.75" customHeight="1" s="412">
      <c r="A2749" s="5" t="n">
        <v>350</v>
      </c>
      <c r="B2749" s="252" t="n">
        <v>350</v>
      </c>
      <c r="C2749" s="201" t="n">
        <v>437</v>
      </c>
      <c r="D2749" s="201" t="n">
        <v>1</v>
      </c>
      <c r="E2749" s="8" t="n">
        <v>43514</v>
      </c>
      <c r="F2749" s="201" t="n">
        <v>5208</v>
      </c>
      <c r="G2749" s="201" t="n">
        <v>9159</v>
      </c>
      <c r="H2749" s="201" t="n">
        <v>7950</v>
      </c>
      <c r="I2749" s="201" t="n"/>
      <c r="J2749" s="9">
        <f>+(((G2749-F2749)-(H2749-F2749))/(H2749-F2749))*100</f>
        <v/>
      </c>
      <c r="K2749" s="33" t="n"/>
      <c r="L2749" s="33" t="n"/>
      <c r="M2749" s="13" t="n"/>
      <c r="O2749" s="295">
        <f>+(H2749-F2749)/10</f>
        <v/>
      </c>
      <c r="P2749" s="26" t="inlineStr">
        <is>
          <t>FALSO</t>
        </is>
      </c>
      <c r="Q2749" s="26" t="inlineStr">
        <is>
          <t>FALSO</t>
        </is>
      </c>
      <c r="R2749" s="149" t="inlineStr">
        <is>
          <t>No esperado</t>
        </is>
      </c>
      <c r="S2749" s="149" t="inlineStr">
        <is>
          <t>Esperado</t>
        </is>
      </c>
      <c r="T2749" s="149" t="inlineStr">
        <is>
          <t>Se descarta</t>
        </is>
      </c>
      <c r="U2749" s="149" t="n"/>
    </row>
    <row r="2750" ht="15.75" customHeight="1" s="412">
      <c r="A2750" s="5" t="n">
        <v>1003</v>
      </c>
      <c r="B2750" s="252" t="n">
        <v>349</v>
      </c>
      <c r="C2750" s="201" t="n">
        <v>437</v>
      </c>
      <c r="D2750" s="201" t="n">
        <v>3</v>
      </c>
      <c r="E2750" s="8" t="n">
        <v>43521</v>
      </c>
      <c r="F2750" s="201" t="n">
        <v>5210</v>
      </c>
      <c r="G2750" s="201" t="n">
        <v>8815</v>
      </c>
      <c r="H2750" s="201" t="n">
        <v>7995</v>
      </c>
      <c r="I2750" s="201" t="n">
        <v>8</v>
      </c>
      <c r="J2750" s="9">
        <f>+(((G2750-F2750)-(H2750-F2750))/(H2750-F2750))*100</f>
        <v/>
      </c>
      <c r="K2750" s="33">
        <f>AVERAGE(J2750:J2751)</f>
        <v/>
      </c>
      <c r="L2750" s="33">
        <f>_xlfn.STDEV.S(J2750,J2751)</f>
        <v/>
      </c>
      <c r="M2750" s="13" t="n"/>
      <c r="O2750" s="295">
        <f>+(H2750-F2750)/10</f>
        <v/>
      </c>
      <c r="P2750" s="26" t="inlineStr">
        <is>
          <t>FALSO</t>
        </is>
      </c>
      <c r="Q2750" s="26" t="inlineStr">
        <is>
          <t>FALSO</t>
        </is>
      </c>
      <c r="R2750" s="149" t="inlineStr">
        <is>
          <t>Esperado</t>
        </is>
      </c>
      <c r="S2750" s="149" t="inlineStr">
        <is>
          <t>Esperado</t>
        </is>
      </c>
      <c r="T2750" s="149" t="inlineStr">
        <is>
          <t>Se descarta</t>
        </is>
      </c>
      <c r="U2750" s="149" t="n"/>
    </row>
    <row r="2751" ht="15.75" customHeight="1" s="412">
      <c r="A2751" s="5" t="n">
        <v>1004</v>
      </c>
      <c r="B2751" s="252" t="n">
        <v>350</v>
      </c>
      <c r="C2751" s="201" t="n">
        <v>437</v>
      </c>
      <c r="D2751" s="201" t="n">
        <v>3</v>
      </c>
      <c r="E2751" s="8" t="n">
        <v>43521</v>
      </c>
      <c r="F2751" s="201" t="n">
        <v>5208</v>
      </c>
      <c r="G2751" s="201" t="n">
        <v>8783</v>
      </c>
      <c r="H2751" s="201" t="n">
        <v>8001</v>
      </c>
      <c r="I2751" s="201" t="n"/>
      <c r="J2751" s="9">
        <f>+(((G2751-F2751)-(H2751-F2751))/(H2751-F2751))*100</f>
        <v/>
      </c>
      <c r="K2751" s="13" t="n"/>
      <c r="L2751" s="13" t="n"/>
      <c r="M2751" s="13" t="n"/>
      <c r="O2751" s="295">
        <f>+(H2751-F2751)/10</f>
        <v/>
      </c>
      <c r="P2751" s="26" t="inlineStr">
        <is>
          <t>FALSO</t>
        </is>
      </c>
      <c r="Q2751" s="26" t="inlineStr">
        <is>
          <t>FALSO</t>
        </is>
      </c>
      <c r="R2751" s="149" t="inlineStr">
        <is>
          <t>Esperado</t>
        </is>
      </c>
      <c r="S2751" s="149" t="inlineStr">
        <is>
          <t>Esperado</t>
        </is>
      </c>
      <c r="T2751" s="149" t="inlineStr">
        <is>
          <t>Se descarta</t>
        </is>
      </c>
      <c r="U2751" s="149" t="n"/>
    </row>
    <row r="2752" ht="15.75" customHeight="1" s="412">
      <c r="A2752" s="5" t="n">
        <v>1653</v>
      </c>
      <c r="B2752" s="252" t="n">
        <v>349</v>
      </c>
      <c r="C2752" s="201" t="n">
        <v>437</v>
      </c>
      <c r="D2752" s="201" t="n">
        <v>5</v>
      </c>
      <c r="E2752" s="8" t="n">
        <v>43531</v>
      </c>
      <c r="F2752" s="201" t="n">
        <v>5210</v>
      </c>
      <c r="G2752" s="201" t="n">
        <v>8935</v>
      </c>
      <c r="H2752" s="201" t="n">
        <v>8227</v>
      </c>
      <c r="I2752" s="201" t="n">
        <v>8</v>
      </c>
      <c r="J2752" s="9">
        <f>+(((G2752-F2752)-(H2752-F2752))/(H2752-F2752))*100</f>
        <v/>
      </c>
      <c r="K2752" s="33">
        <f>AVERAGE(J2752:J2753)</f>
        <v/>
      </c>
      <c r="L2752" s="33">
        <f>_xlfn.STDEV.S(J2752,J2753)</f>
        <v/>
      </c>
      <c r="M2752" s="13" t="n"/>
      <c r="O2752" s="295">
        <f>+(H2752-F2752)/10</f>
        <v/>
      </c>
      <c r="P2752" s="26" t="inlineStr">
        <is>
          <t>FALSO</t>
        </is>
      </c>
      <c r="Q2752" s="26" t="inlineStr">
        <is>
          <t>FALSO</t>
        </is>
      </c>
      <c r="R2752" s="149" t="inlineStr">
        <is>
          <t>Esperado</t>
        </is>
      </c>
      <c r="S2752" s="149" t="inlineStr">
        <is>
          <t>Esperado</t>
        </is>
      </c>
      <c r="T2752" s="149" t="inlineStr">
        <is>
          <t>Se descarta</t>
        </is>
      </c>
      <c r="U2752" s="149" t="n"/>
    </row>
    <row r="2753" ht="15.75" customHeight="1" s="412">
      <c r="A2753" s="5" t="n">
        <v>1654</v>
      </c>
      <c r="B2753" s="252" t="n">
        <v>350</v>
      </c>
      <c r="C2753" s="201" t="n">
        <v>437</v>
      </c>
      <c r="D2753" s="201" t="n">
        <v>5</v>
      </c>
      <c r="E2753" s="8" t="n">
        <v>43531</v>
      </c>
      <c r="F2753" s="201" t="n">
        <v>5208</v>
      </c>
      <c r="G2753" s="201" t="n">
        <v>8859</v>
      </c>
      <c r="H2753" s="201" t="n">
        <v>8151</v>
      </c>
      <c r="I2753" s="201" t="n"/>
      <c r="J2753" s="9">
        <f>+(((G2753-F2753)-(H2753-F2753))/(H2753-F2753))*100</f>
        <v/>
      </c>
      <c r="K2753" s="33" t="n"/>
      <c r="L2753" s="33" t="n"/>
      <c r="M2753" s="13" t="n"/>
      <c r="O2753" s="295">
        <f>+(H2753-F2753)/10</f>
        <v/>
      </c>
      <c r="P2753" s="26" t="inlineStr">
        <is>
          <t>FALSO</t>
        </is>
      </c>
      <c r="Q2753" s="26" t="inlineStr">
        <is>
          <t>FALSO</t>
        </is>
      </c>
      <c r="R2753" s="149" t="inlineStr">
        <is>
          <t>No esperado</t>
        </is>
      </c>
      <c r="S2753" s="149" t="inlineStr">
        <is>
          <t>Esperado</t>
        </is>
      </c>
      <c r="T2753" s="149" t="inlineStr">
        <is>
          <t>Se descarta</t>
        </is>
      </c>
      <c r="U2753" s="149" t="n"/>
    </row>
    <row r="2754" ht="15.75" customHeight="1" s="412">
      <c r="A2754" s="15" t="n">
        <v>2389</v>
      </c>
      <c r="B2754" s="16" t="n">
        <v>159</v>
      </c>
      <c r="C2754" s="17" t="n">
        <v>437</v>
      </c>
      <c r="D2754" s="17" t="n">
        <v>8</v>
      </c>
      <c r="E2754" s="18" t="n">
        <v>43550</v>
      </c>
      <c r="F2754" s="19" t="n">
        <v>5300</v>
      </c>
      <c r="G2754" s="17" t="n">
        <v>8073</v>
      </c>
      <c r="H2754" s="17" t="n">
        <v>7644</v>
      </c>
      <c r="I2754" s="201" t="n"/>
      <c r="J2754" s="9">
        <f>+(((G2754-F2754)-(H2754-F2754))/(H2754-F2754))*100</f>
        <v/>
      </c>
      <c r="K2754" s="33">
        <f>AVERAGE(J2754:J2755)</f>
        <v/>
      </c>
      <c r="L2754" s="33">
        <f>_xlfn.STDEV.S(J2754,J2755)</f>
        <v/>
      </c>
      <c r="M2754" s="13" t="n"/>
      <c r="O2754" s="295">
        <f>+(H2754-F2754)/10</f>
        <v/>
      </c>
      <c r="P2754" s="26" t="inlineStr">
        <is>
          <t>FALSO</t>
        </is>
      </c>
      <c r="Q2754" s="26" t="inlineStr">
        <is>
          <t>FALSO</t>
        </is>
      </c>
      <c r="R2754" s="149" t="inlineStr">
        <is>
          <t>No esperado</t>
        </is>
      </c>
      <c r="S2754" s="149" t="inlineStr">
        <is>
          <t>Esperado</t>
        </is>
      </c>
      <c r="T2754" s="149" t="inlineStr">
        <is>
          <t>Se descarta</t>
        </is>
      </c>
      <c r="U2754" s="149" t="n"/>
    </row>
    <row r="2755" ht="15.75" customHeight="1" s="412">
      <c r="A2755" s="15" t="n">
        <v>2390</v>
      </c>
      <c r="B2755" s="16" t="n">
        <v>160</v>
      </c>
      <c r="C2755" s="17" t="n">
        <v>437</v>
      </c>
      <c r="D2755" s="17" t="n">
        <v>8</v>
      </c>
      <c r="E2755" s="18" t="n">
        <v>43550</v>
      </c>
      <c r="F2755" s="19" t="n">
        <v>5234</v>
      </c>
      <c r="G2755" s="17" t="n">
        <v>8072</v>
      </c>
      <c r="H2755" s="17" t="n">
        <v>7637</v>
      </c>
      <c r="I2755" s="201" t="n"/>
      <c r="J2755" s="9">
        <f>+(((G2755-F2755)-(H2755-F2755))/(H2755-F2755))*100</f>
        <v/>
      </c>
      <c r="K2755" s="13" t="n"/>
      <c r="L2755" s="13" t="n"/>
      <c r="M2755" s="13" t="n"/>
      <c r="O2755" s="295">
        <f>+(H2755-F2755)/10</f>
        <v/>
      </c>
      <c r="P2755" s="26" t="inlineStr">
        <is>
          <t>FALSO</t>
        </is>
      </c>
      <c r="Q2755" s="26" t="inlineStr">
        <is>
          <t>FALSO</t>
        </is>
      </c>
      <c r="R2755" s="149" t="inlineStr">
        <is>
          <t>Esperado</t>
        </is>
      </c>
      <c r="S2755" s="149" t="inlineStr">
        <is>
          <t>Esperado</t>
        </is>
      </c>
      <c r="T2755" s="149" t="inlineStr">
        <is>
          <t>Se descarta</t>
        </is>
      </c>
      <c r="U2755" s="149" t="n"/>
    </row>
    <row r="2756" ht="15.75" customHeight="1" s="412">
      <c r="A2756" s="15" t="n">
        <v>2817</v>
      </c>
      <c r="B2756" s="16" t="n">
        <v>189</v>
      </c>
      <c r="C2756" s="17" t="n">
        <v>437</v>
      </c>
      <c r="D2756" s="17" t="n">
        <v>10</v>
      </c>
      <c r="E2756" s="18" t="n">
        <v>43564</v>
      </c>
      <c r="F2756" s="19" t="n">
        <v>5261</v>
      </c>
      <c r="G2756" s="17" t="n">
        <v>7713</v>
      </c>
      <c r="H2756" s="17" t="n">
        <v>7416</v>
      </c>
      <c r="I2756" s="17" t="n"/>
      <c r="J2756" s="9">
        <f>+(((G2756-F2756)-(H2756-F2756))/(H2756-F2756))*100</f>
        <v/>
      </c>
      <c r="K2756" s="33">
        <f>AVERAGE(J2756:J2757)</f>
        <v/>
      </c>
      <c r="L2756" s="33">
        <f>_xlfn.STDEV.S(J2756,J2757)</f>
        <v/>
      </c>
      <c r="M2756" s="13">
        <f>(K2754-K2756)/14</f>
        <v/>
      </c>
      <c r="N2756" s="295">
        <f>(K2750-K2756)/43</f>
        <v/>
      </c>
      <c r="O2756" s="295">
        <f>+(H2756-F2756)/10</f>
        <v/>
      </c>
      <c r="P2756" s="26" t="inlineStr">
        <is>
          <t>FALSO</t>
        </is>
      </c>
      <c r="Q2756" s="26" t="inlineStr">
        <is>
          <t>VERDADERO</t>
        </is>
      </c>
      <c r="R2756" s="149" t="inlineStr">
        <is>
          <t>No esperado</t>
        </is>
      </c>
      <c r="S2756" s="149" t="inlineStr">
        <is>
          <t>Esperado</t>
        </is>
      </c>
      <c r="T2756" s="149" t="inlineStr">
        <is>
          <t>Se descarta</t>
        </is>
      </c>
      <c r="U2756" s="149" t="n"/>
    </row>
    <row r="2757" ht="15.75" customHeight="1" s="412">
      <c r="A2757" s="15" t="n">
        <v>2818</v>
      </c>
      <c r="B2757" s="16" t="n">
        <v>190</v>
      </c>
      <c r="C2757" s="17" t="n">
        <v>437</v>
      </c>
      <c r="D2757" s="17" t="n">
        <v>10</v>
      </c>
      <c r="E2757" s="18" t="n">
        <v>43564</v>
      </c>
      <c r="F2757" s="19" t="n">
        <v>5238</v>
      </c>
      <c r="G2757" s="17" t="n">
        <v>8158</v>
      </c>
      <c r="H2757" s="17" t="n">
        <v>7801</v>
      </c>
      <c r="I2757" s="17" t="n"/>
      <c r="J2757" s="9">
        <f>+(((G2757-F2757)-(H2757-F2757))/(H2757-F2757))*100</f>
        <v/>
      </c>
      <c r="K2757" s="13" t="n"/>
      <c r="L2757" s="13" t="n"/>
      <c r="M2757" s="13" t="n"/>
      <c r="O2757" s="295">
        <f>+(H2757-F2757)/10</f>
        <v/>
      </c>
      <c r="P2757" s="26" t="inlineStr">
        <is>
          <t>FALSO</t>
        </is>
      </c>
      <c r="Q2757" s="26" t="inlineStr">
        <is>
          <t>FALSO</t>
        </is>
      </c>
      <c r="R2757" s="149" t="inlineStr">
        <is>
          <t>Esperado</t>
        </is>
      </c>
      <c r="S2757" s="149" t="inlineStr">
        <is>
          <t>Esperado</t>
        </is>
      </c>
      <c r="T2757" s="149" t="inlineStr">
        <is>
          <t>Se descarta</t>
        </is>
      </c>
      <c r="U2757" s="149" t="n"/>
    </row>
    <row r="2758" ht="15.75" customHeight="1" s="412">
      <c r="A2758" s="5" t="n">
        <v>631</v>
      </c>
      <c r="B2758" s="252" t="n">
        <v>281</v>
      </c>
      <c r="C2758" s="255" t="n">
        <v>438</v>
      </c>
      <c r="D2758" s="255" t="n">
        <v>2</v>
      </c>
      <c r="E2758" s="58" t="n">
        <v>43517</v>
      </c>
      <c r="F2758" s="255" t="n">
        <v>5275</v>
      </c>
      <c r="G2758" s="255" t="n">
        <v>8139</v>
      </c>
      <c r="H2758" s="255" t="n">
        <v>7114</v>
      </c>
      <c r="I2758" s="255" t="n">
        <v>9</v>
      </c>
      <c r="J2758" s="59">
        <f>+(((G2758-F2758)-(H2758-F2758))/(H2758-F2758))*100</f>
        <v/>
      </c>
      <c r="K2758" s="34">
        <f>AVERAGE(J2758:J2759)</f>
        <v/>
      </c>
      <c r="L2758" s="34">
        <f>_xlfn.STDEV.S(J2758,J2759)</f>
        <v/>
      </c>
      <c r="M2758" s="35" t="n">
        <v>2</v>
      </c>
      <c r="O2758" s="295">
        <f>+(H2758-F2758)/10</f>
        <v/>
      </c>
      <c r="P2758" s="26" t="inlineStr">
        <is>
          <t>FALSO</t>
        </is>
      </c>
      <c r="Q2758" s="26" t="inlineStr">
        <is>
          <t>FALSO</t>
        </is>
      </c>
      <c r="R2758" s="149" t="inlineStr">
        <is>
          <t>Esperado</t>
        </is>
      </c>
      <c r="S2758" s="149" t="inlineStr">
        <is>
          <t>Esperado</t>
        </is>
      </c>
      <c r="T2758" s="149" t="inlineStr">
        <is>
          <t>Dato Válido</t>
        </is>
      </c>
      <c r="U2758" s="149" t="n"/>
    </row>
    <row r="2759" ht="15.75" customHeight="1" s="412">
      <c r="A2759" s="5" t="n">
        <v>632</v>
      </c>
      <c r="B2759" s="252" t="n">
        <v>282</v>
      </c>
      <c r="C2759" s="255" t="n">
        <v>438</v>
      </c>
      <c r="D2759" s="255" t="n">
        <v>2</v>
      </c>
      <c r="E2759" s="58" t="n">
        <v>43517</v>
      </c>
      <c r="F2759" s="255" t="n">
        <v>5225</v>
      </c>
      <c r="G2759" s="255" t="n">
        <v>8035</v>
      </c>
      <c r="H2759" s="255" t="n">
        <v>7050</v>
      </c>
      <c r="I2759" s="255" t="n"/>
      <c r="J2759" s="59">
        <f>+(((G2759-F2759)-(H2759-F2759))/(H2759-F2759))*100</f>
        <v/>
      </c>
      <c r="K2759" s="35" t="n"/>
      <c r="L2759" s="35" t="n"/>
      <c r="M2759" s="35" t="n"/>
      <c r="O2759" s="295">
        <f>+(H2759-F2759)/10</f>
        <v/>
      </c>
      <c r="P2759" s="26" t="inlineStr">
        <is>
          <t>FALSO</t>
        </is>
      </c>
      <c r="Q2759" s="26" t="inlineStr">
        <is>
          <t>FALSO</t>
        </is>
      </c>
      <c r="R2759" s="149" t="inlineStr">
        <is>
          <t>Esperado</t>
        </is>
      </c>
      <c r="S2759" s="149" t="inlineStr">
        <is>
          <t>Esperado</t>
        </is>
      </c>
      <c r="T2759" s="149" t="inlineStr">
        <is>
          <t>Dato Válido</t>
        </is>
      </c>
      <c r="U2759" s="149" t="n"/>
    </row>
    <row r="2760" ht="15.75" customHeight="1" s="412">
      <c r="A2760" s="5" t="n">
        <v>1285</v>
      </c>
      <c r="B2760" s="252" t="n">
        <v>239</v>
      </c>
      <c r="C2760" s="255" t="n">
        <v>438</v>
      </c>
      <c r="D2760" s="255" t="n">
        <v>4</v>
      </c>
      <c r="E2760" s="58" t="n">
        <v>43524</v>
      </c>
      <c r="F2760" s="255" t="n">
        <v>5249</v>
      </c>
      <c r="G2760" s="255" t="n">
        <v>7610</v>
      </c>
      <c r="H2760" s="255" t="n">
        <v>7042</v>
      </c>
      <c r="I2760" s="255" t="n">
        <v>10</v>
      </c>
      <c r="J2760" s="59">
        <f>+(((G2760-F2760)-(H2760-F2760))/(H2760-F2760))*100</f>
        <v/>
      </c>
      <c r="K2760" s="34">
        <f>AVERAGE(J2760:J2761)</f>
        <v/>
      </c>
      <c r="L2760" s="34">
        <f>_xlfn.STDEV.S(J2760,J2761)</f>
        <v/>
      </c>
      <c r="M2760" s="35" t="n"/>
      <c r="O2760" s="295">
        <f>+(H2760-F2760)/10</f>
        <v/>
      </c>
      <c r="P2760" s="26" t="inlineStr">
        <is>
          <t>FALSO</t>
        </is>
      </c>
      <c r="Q2760" s="26" t="inlineStr">
        <is>
          <t>FALSO</t>
        </is>
      </c>
      <c r="R2760" s="149" t="inlineStr">
        <is>
          <t>No esperado</t>
        </is>
      </c>
      <c r="S2760" s="149" t="inlineStr">
        <is>
          <t>Esperado</t>
        </is>
      </c>
      <c r="T2760" s="149" t="inlineStr">
        <is>
          <t>Dato Válido</t>
        </is>
      </c>
      <c r="U2760" s="149" t="n"/>
    </row>
    <row r="2761" ht="15.75" customHeight="1" s="412">
      <c r="A2761" s="5" t="n">
        <v>1286</v>
      </c>
      <c r="B2761" s="252" t="n">
        <v>240</v>
      </c>
      <c r="C2761" s="255" t="n">
        <v>438</v>
      </c>
      <c r="D2761" s="255" t="n">
        <v>4</v>
      </c>
      <c r="E2761" s="58" t="n">
        <v>43524</v>
      </c>
      <c r="F2761" s="255" t="n">
        <v>5262</v>
      </c>
      <c r="G2761" s="255" t="n">
        <v>7576</v>
      </c>
      <c r="H2761" s="255" t="n">
        <v>6994</v>
      </c>
      <c r="I2761" s="255" t="n"/>
      <c r="J2761" s="59">
        <f>+(((G2761-F2761)-(H2761-F2761))/(H2761-F2761))*100</f>
        <v/>
      </c>
      <c r="K2761" s="34" t="n"/>
      <c r="L2761" s="34" t="n"/>
      <c r="M2761" s="35" t="n"/>
      <c r="O2761" s="295">
        <f>+(H2761-F2761)/10</f>
        <v/>
      </c>
      <c r="P2761" s="26" t="inlineStr">
        <is>
          <t>VERDADERO</t>
        </is>
      </c>
      <c r="Q2761" s="26" t="inlineStr">
        <is>
          <t>FALSO</t>
        </is>
      </c>
      <c r="R2761" s="149" t="inlineStr">
        <is>
          <t>No esperado</t>
        </is>
      </c>
      <c r="S2761" s="149" t="inlineStr">
        <is>
          <t>No esperado</t>
        </is>
      </c>
      <c r="T2761" s="149" t="inlineStr">
        <is>
          <t>Dato Válido</t>
        </is>
      </c>
      <c r="U2761" s="149" t="n"/>
    </row>
    <row r="2762" ht="15.75" customHeight="1" s="412">
      <c r="A2762" s="5" t="n">
        <v>1935</v>
      </c>
      <c r="B2762" s="252" t="n">
        <v>239</v>
      </c>
      <c r="C2762" s="255" t="n">
        <v>438</v>
      </c>
      <c r="D2762" s="255" t="n">
        <v>6</v>
      </c>
      <c r="E2762" s="58" t="n">
        <v>43535</v>
      </c>
      <c r="F2762" s="255" t="n">
        <v>5249</v>
      </c>
      <c r="G2762" s="255" t="n">
        <v>8127</v>
      </c>
      <c r="H2762" s="255" t="n">
        <v>7512</v>
      </c>
      <c r="I2762" s="255" t="n">
        <v>10</v>
      </c>
      <c r="J2762" s="59">
        <f>+(((G2762-F2762)-(H2762-F2762))/(H2762-F2762))*100</f>
        <v/>
      </c>
      <c r="K2762" s="34">
        <f>AVERAGE(J2762:J2763)</f>
        <v/>
      </c>
      <c r="L2762" s="34">
        <f>_xlfn.STDEV.S(J2762,J2763)</f>
        <v/>
      </c>
      <c r="M2762" s="35" t="n"/>
      <c r="O2762" s="295">
        <f>+(H2762-F2762)/10</f>
        <v/>
      </c>
      <c r="P2762" s="26" t="inlineStr">
        <is>
          <t>FALSO</t>
        </is>
      </c>
      <c r="Q2762" s="26" t="inlineStr">
        <is>
          <t>FALSO</t>
        </is>
      </c>
      <c r="R2762" s="149" t="inlineStr">
        <is>
          <t>Esperado</t>
        </is>
      </c>
      <c r="S2762" s="149" t="inlineStr">
        <is>
          <t>Esperado</t>
        </is>
      </c>
      <c r="T2762" s="149" t="inlineStr">
        <is>
          <t>Dato Válido</t>
        </is>
      </c>
      <c r="U2762" s="149" t="n"/>
    </row>
    <row r="2763" ht="15.75" customHeight="1" s="412">
      <c r="A2763" s="5" t="n">
        <v>1936</v>
      </c>
      <c r="B2763" s="252" t="n">
        <v>240</v>
      </c>
      <c r="C2763" s="255" t="n">
        <v>438</v>
      </c>
      <c r="D2763" s="255" t="n">
        <v>6</v>
      </c>
      <c r="E2763" s="58" t="n">
        <v>43535</v>
      </c>
      <c r="F2763" s="255" t="n">
        <v>5262</v>
      </c>
      <c r="G2763" s="255" t="n">
        <v>8071</v>
      </c>
      <c r="H2763" s="255" t="n">
        <v>7446</v>
      </c>
      <c r="I2763" s="255" t="n"/>
      <c r="J2763" s="59">
        <f>+(((G2763-F2763)-(H2763-F2763))/(H2763-F2763))*100</f>
        <v/>
      </c>
      <c r="K2763" s="35" t="n"/>
      <c r="L2763" s="35" t="n"/>
      <c r="M2763" s="35" t="n"/>
      <c r="O2763" s="295">
        <f>+(H2763-F2763)/10</f>
        <v/>
      </c>
      <c r="P2763" s="26" t="inlineStr">
        <is>
          <t>FALSO</t>
        </is>
      </c>
      <c r="Q2763" s="26" t="inlineStr">
        <is>
          <t>FALSO</t>
        </is>
      </c>
      <c r="R2763" s="149" t="inlineStr">
        <is>
          <t>No esperado</t>
        </is>
      </c>
      <c r="S2763" s="149" t="inlineStr">
        <is>
          <t>No esperado</t>
        </is>
      </c>
      <c r="T2763" s="149" t="inlineStr">
        <is>
          <t>Dato Válido</t>
        </is>
      </c>
      <c r="U2763" s="149" t="n"/>
    </row>
    <row r="2764" ht="15.75" customHeight="1" s="412">
      <c r="A2764" s="15" t="n">
        <v>2391</v>
      </c>
      <c r="B2764" s="16" t="n">
        <v>161</v>
      </c>
      <c r="C2764" s="60" t="n">
        <v>438</v>
      </c>
      <c r="D2764" s="60" t="n">
        <v>8</v>
      </c>
      <c r="E2764" s="61" t="n">
        <v>43550</v>
      </c>
      <c r="F2764" s="62" t="n">
        <v>5264</v>
      </c>
      <c r="G2764" s="60" t="n">
        <v>7355</v>
      </c>
      <c r="H2764" s="60" t="n">
        <v>7059</v>
      </c>
      <c r="I2764" s="255" t="n"/>
      <c r="J2764" s="59">
        <f>+(((G2764-F2764)-(H2764-F2764))/(H2764-F2764))*100</f>
        <v/>
      </c>
      <c r="K2764" s="34">
        <f>AVERAGE(J2764:J2765)</f>
        <v/>
      </c>
      <c r="L2764" s="34">
        <f>_xlfn.STDEV.S(J2764,J2765)</f>
        <v/>
      </c>
      <c r="M2764" s="35">
        <f>(K2762-K2764)/15</f>
        <v/>
      </c>
      <c r="N2764" s="295">
        <f>(K2760-K2764)/26</f>
        <v/>
      </c>
      <c r="O2764" s="295">
        <f>+(H2764-F2764)/10</f>
        <v/>
      </c>
      <c r="P2764" s="26" t="inlineStr">
        <is>
          <t>FALSO</t>
        </is>
      </c>
      <c r="Q2764" s="26" t="inlineStr">
        <is>
          <t>FALSO</t>
        </is>
      </c>
      <c r="R2764" s="149" t="inlineStr">
        <is>
          <t>No esperado</t>
        </is>
      </c>
      <c r="S2764" s="149" t="inlineStr">
        <is>
          <t>Esperado</t>
        </is>
      </c>
      <c r="T2764" s="149" t="inlineStr">
        <is>
          <t>Dato Válido</t>
        </is>
      </c>
      <c r="U2764" s="149" t="n"/>
    </row>
    <row r="2765" ht="15.75" customHeight="1" s="412">
      <c r="A2765" s="15" t="n">
        <v>2392</v>
      </c>
      <c r="B2765" s="16" t="n">
        <v>162</v>
      </c>
      <c r="C2765" s="60" t="n">
        <v>438</v>
      </c>
      <c r="D2765" s="60" t="n">
        <v>8</v>
      </c>
      <c r="E2765" s="61" t="n">
        <v>43550</v>
      </c>
      <c r="F2765" s="62" t="n">
        <v>5232</v>
      </c>
      <c r="G2765" s="60" t="n">
        <v>7234</v>
      </c>
      <c r="H2765" s="60" t="n">
        <v>6942</v>
      </c>
      <c r="I2765" s="255" t="n"/>
      <c r="J2765" s="59">
        <f>+(((G2765-F2765)-(H2765-F2765))/(H2765-F2765))*100</f>
        <v/>
      </c>
      <c r="K2765" s="35" t="n"/>
      <c r="L2765" s="35" t="n"/>
      <c r="M2765" s="35" t="n"/>
      <c r="O2765" s="295">
        <f>+(H2765-F2765)/10</f>
        <v/>
      </c>
      <c r="P2765" s="26" t="inlineStr">
        <is>
          <t>FALSO</t>
        </is>
      </c>
      <c r="Q2765" s="26" t="inlineStr">
        <is>
          <t>FALSO</t>
        </is>
      </c>
      <c r="R2765" s="149" t="inlineStr">
        <is>
          <t>No esperado</t>
        </is>
      </c>
      <c r="S2765" s="149" t="inlineStr">
        <is>
          <t>Esperado</t>
        </is>
      </c>
      <c r="T2765" s="149" t="inlineStr">
        <is>
          <t>Dato Válido</t>
        </is>
      </c>
      <c r="U2765" s="149" t="n"/>
    </row>
    <row r="2766" ht="15.75" customHeight="1" s="412">
      <c r="A2766" s="5" t="n">
        <v>351</v>
      </c>
      <c r="B2766" s="252" t="n">
        <v>1</v>
      </c>
      <c r="C2766" s="201" t="n">
        <v>439</v>
      </c>
      <c r="D2766" s="201" t="n">
        <v>1</v>
      </c>
      <c r="E2766" s="8" t="n">
        <v>43514</v>
      </c>
      <c r="F2766" s="201" t="n">
        <v>5301</v>
      </c>
      <c r="G2766" s="201" t="n">
        <v>7411</v>
      </c>
      <c r="H2766" s="201" t="n">
        <v>6899</v>
      </c>
      <c r="I2766" s="201" t="n">
        <v>9</v>
      </c>
      <c r="J2766" s="9">
        <f>+(((G2766-F2766)-(H2766-F2766))/(H2766-F2766))*100</f>
        <v/>
      </c>
      <c r="K2766" s="33">
        <f>AVERAGE(J2766:J2767)</f>
        <v/>
      </c>
      <c r="L2766" s="33">
        <f>_xlfn.STDEV.S(J2766,J2767)</f>
        <v/>
      </c>
      <c r="M2766" s="13" t="n">
        <v>1</v>
      </c>
      <c r="O2766" s="295">
        <f>+(H2766-F2766)/10</f>
        <v/>
      </c>
      <c r="P2766" s="26" t="inlineStr">
        <is>
          <t>VERDADERO</t>
        </is>
      </c>
      <c r="Q2766" s="26" t="inlineStr">
        <is>
          <t>FALSO</t>
        </is>
      </c>
      <c r="R2766" s="149" t="inlineStr">
        <is>
          <t>Esperado</t>
        </is>
      </c>
      <c r="S2766" s="149" t="inlineStr">
        <is>
          <t>Esperado</t>
        </is>
      </c>
      <c r="T2766" s="149" t="inlineStr">
        <is>
          <t>Dato Válido</t>
        </is>
      </c>
      <c r="U2766" s="149" t="n"/>
    </row>
    <row r="2767" ht="15.75" customHeight="1" s="412">
      <c r="A2767" s="5" t="n">
        <v>352</v>
      </c>
      <c r="B2767" s="252" t="n">
        <v>2</v>
      </c>
      <c r="C2767" s="201" t="n">
        <v>439</v>
      </c>
      <c r="D2767" s="201" t="n">
        <v>1</v>
      </c>
      <c r="E2767" s="8" t="n">
        <v>43514</v>
      </c>
      <c r="F2767" s="201" t="n">
        <v>5190</v>
      </c>
      <c r="G2767" s="201" t="n">
        <v>7120</v>
      </c>
      <c r="H2767" s="201" t="n">
        <v>6643</v>
      </c>
      <c r="I2767" s="201" t="n"/>
      <c r="J2767" s="9">
        <f>+(((G2767-F2767)-(H2767-F2767))/(H2767-F2767))*100</f>
        <v/>
      </c>
      <c r="K2767" s="33" t="n"/>
      <c r="L2767" s="33" t="n"/>
      <c r="M2767" s="13" t="n"/>
      <c r="O2767" s="295">
        <f>+(H2767-F2767)/10</f>
        <v/>
      </c>
      <c r="P2767" s="26" t="inlineStr">
        <is>
          <t>FALSO</t>
        </is>
      </c>
      <c r="Q2767" s="26" t="inlineStr">
        <is>
          <t>FALSO</t>
        </is>
      </c>
      <c r="R2767" s="149" t="inlineStr">
        <is>
          <t>No esperado</t>
        </is>
      </c>
      <c r="S2767" s="149" t="inlineStr">
        <is>
          <t>Esperado</t>
        </is>
      </c>
      <c r="T2767" s="149" t="inlineStr">
        <is>
          <t>Dato Válido</t>
        </is>
      </c>
      <c r="U2767" s="149" t="n"/>
    </row>
    <row r="2768" ht="15.75" customHeight="1" s="412">
      <c r="A2768" s="5" t="n">
        <v>1005</v>
      </c>
      <c r="B2768" s="252" t="n">
        <v>351</v>
      </c>
      <c r="C2768" s="201" t="n">
        <v>439</v>
      </c>
      <c r="D2768" s="201" t="n">
        <v>3</v>
      </c>
      <c r="E2768" s="8" t="n">
        <v>43521</v>
      </c>
      <c r="F2768" s="201" t="n">
        <v>5232</v>
      </c>
      <c r="G2768" s="201" t="n">
        <v>6162</v>
      </c>
      <c r="H2768" s="201" t="n">
        <v>6020</v>
      </c>
      <c r="I2768" s="201" t="n">
        <v>9</v>
      </c>
      <c r="J2768" s="9">
        <f>+(((G2768-F2768)-(H2768-F2768))/(H2768-F2768))*100</f>
        <v/>
      </c>
      <c r="K2768" s="33">
        <f>AVERAGE(J2768:J2769)</f>
        <v/>
      </c>
      <c r="L2768" s="33">
        <f>_xlfn.STDEV.S(J2768,J2769)</f>
        <v/>
      </c>
      <c r="M2768" s="13" t="n"/>
      <c r="O2768" s="295">
        <f>+(H2768-F2768)/10</f>
        <v/>
      </c>
      <c r="P2768" s="26" t="inlineStr">
        <is>
          <t>FALSO</t>
        </is>
      </c>
      <c r="Q2768" s="26" t="inlineStr">
        <is>
          <t>FALSO</t>
        </is>
      </c>
      <c r="R2768" s="149" t="inlineStr">
        <is>
          <t>No esperado</t>
        </is>
      </c>
      <c r="S2768" s="149" t="inlineStr">
        <is>
          <t>Esperado</t>
        </is>
      </c>
      <c r="T2768" s="149" t="inlineStr">
        <is>
          <t>Dato Válido</t>
        </is>
      </c>
      <c r="U2768" s="149" t="n"/>
    </row>
    <row r="2769" ht="15.75" customHeight="1" s="412">
      <c r="A2769" s="5" t="n">
        <v>1006</v>
      </c>
      <c r="B2769" s="252" t="n">
        <v>352</v>
      </c>
      <c r="C2769" s="201" t="n">
        <v>439</v>
      </c>
      <c r="D2769" s="201" t="n">
        <v>3</v>
      </c>
      <c r="E2769" s="8" t="n">
        <v>43521</v>
      </c>
      <c r="F2769" s="201" t="n">
        <v>5507</v>
      </c>
      <c r="G2769" s="201" t="n">
        <v>6492</v>
      </c>
      <c r="H2769" s="201" t="n">
        <v>6341</v>
      </c>
      <c r="I2769" s="201" t="n"/>
      <c r="J2769" s="9">
        <f>+(((G2769-F2769)-(H2769-F2769))/(H2769-F2769))*100</f>
        <v/>
      </c>
      <c r="K2769" s="13" t="n"/>
      <c r="L2769" s="13" t="n"/>
      <c r="M2769" s="13" t="n"/>
      <c r="O2769" s="295">
        <f>+(H2769-F2769)/10</f>
        <v/>
      </c>
      <c r="P2769" s="26" t="inlineStr">
        <is>
          <t>FALSO</t>
        </is>
      </c>
      <c r="Q2769" s="26" t="inlineStr">
        <is>
          <t>FALSO</t>
        </is>
      </c>
      <c r="R2769" s="149" t="inlineStr">
        <is>
          <t>Esperado</t>
        </is>
      </c>
      <c r="S2769" s="149" t="inlineStr">
        <is>
          <t>Esperado</t>
        </is>
      </c>
      <c r="T2769" s="149" t="inlineStr">
        <is>
          <t>Dato Válido</t>
        </is>
      </c>
      <c r="U2769" s="149" t="n"/>
    </row>
    <row r="2770" ht="15.75" customHeight="1" s="412">
      <c r="A2770" s="5" t="n">
        <v>1655</v>
      </c>
      <c r="B2770" s="252" t="n">
        <v>351</v>
      </c>
      <c r="C2770" s="201" t="n">
        <v>439</v>
      </c>
      <c r="D2770" s="201" t="n">
        <v>5</v>
      </c>
      <c r="E2770" s="8" t="n">
        <v>43531</v>
      </c>
      <c r="F2770" s="201" t="n">
        <v>5232</v>
      </c>
      <c r="G2770" s="201" t="n">
        <v>6477</v>
      </c>
      <c r="H2770" s="201" t="n">
        <v>6283</v>
      </c>
      <c r="I2770" s="201" t="n">
        <v>6</v>
      </c>
      <c r="J2770" s="9">
        <f>+(((G2770-F2770)-(H2770-F2770))/(H2770-F2770))*100</f>
        <v/>
      </c>
      <c r="K2770" s="33">
        <f>AVERAGE(J2770:J2771)</f>
        <v/>
      </c>
      <c r="L2770" s="33">
        <f>_xlfn.STDEV.S(J2770,J2771)</f>
        <v/>
      </c>
      <c r="M2770" s="13" t="n"/>
      <c r="O2770" s="295">
        <f>+(H2770-F2770)/10</f>
        <v/>
      </c>
      <c r="P2770" s="26" t="inlineStr">
        <is>
          <t>FALSO</t>
        </is>
      </c>
      <c r="Q2770" s="26" t="inlineStr">
        <is>
          <t>FALSO</t>
        </is>
      </c>
      <c r="R2770" s="149" t="inlineStr">
        <is>
          <t>Esperado</t>
        </is>
      </c>
      <c r="S2770" s="149" t="inlineStr">
        <is>
          <t>Esperado</t>
        </is>
      </c>
      <c r="T2770" s="149" t="inlineStr">
        <is>
          <t>Dato Válido</t>
        </is>
      </c>
      <c r="U2770" s="149" t="n"/>
    </row>
    <row r="2771" ht="15.75" customHeight="1" s="412">
      <c r="A2771" s="5" t="n">
        <v>1656</v>
      </c>
      <c r="B2771" s="252" t="n">
        <v>352</v>
      </c>
      <c r="C2771" s="201" t="n">
        <v>439</v>
      </c>
      <c r="D2771" s="201" t="n">
        <v>5</v>
      </c>
      <c r="E2771" s="8" t="n">
        <v>43531</v>
      </c>
      <c r="F2771" s="201" t="n">
        <v>5507</v>
      </c>
      <c r="G2771" s="201" t="n">
        <v>6780</v>
      </c>
      <c r="H2771" s="201" t="n">
        <v>6582</v>
      </c>
      <c r="I2771" s="201" t="n"/>
      <c r="J2771" s="9">
        <f>+(((G2771-F2771)-(H2771-F2771))/(H2771-F2771))*100</f>
        <v/>
      </c>
      <c r="K2771" s="33" t="n"/>
      <c r="L2771" s="33" t="n"/>
      <c r="M2771" s="13" t="n"/>
      <c r="O2771" s="295">
        <f>+(H2771-F2771)/10</f>
        <v/>
      </c>
      <c r="P2771" s="26" t="inlineStr">
        <is>
          <t>FALSO</t>
        </is>
      </c>
      <c r="Q2771" s="26" t="inlineStr">
        <is>
          <t>FALSO</t>
        </is>
      </c>
      <c r="R2771" s="149" t="inlineStr">
        <is>
          <t>Esperado</t>
        </is>
      </c>
      <c r="S2771" s="149" t="inlineStr">
        <is>
          <t>Esperado</t>
        </is>
      </c>
      <c r="T2771" s="149" t="inlineStr">
        <is>
          <t>Dato Válido</t>
        </is>
      </c>
      <c r="U2771" s="149" t="n"/>
    </row>
    <row r="2772" ht="15.75" customHeight="1" s="412">
      <c r="A2772" s="15" t="n">
        <v>2203</v>
      </c>
      <c r="B2772" s="16" t="n">
        <v>249</v>
      </c>
      <c r="C2772" s="17" t="n">
        <v>439</v>
      </c>
      <c r="D2772" s="17" t="n">
        <v>7</v>
      </c>
      <c r="E2772" s="18" t="n">
        <v>43545</v>
      </c>
      <c r="F2772" s="19" t="n">
        <v>5178</v>
      </c>
      <c r="G2772" s="17" t="n">
        <v>6433</v>
      </c>
      <c r="H2772" s="17" t="n">
        <v>6263</v>
      </c>
      <c r="I2772" s="201" t="n"/>
      <c r="J2772" s="9">
        <f>+(((G2772-F2772)-(H2772-F2772))/(H2772-F2772))*100</f>
        <v/>
      </c>
      <c r="K2772" s="33">
        <f>AVERAGE(J2772:J2773)</f>
        <v/>
      </c>
      <c r="L2772" s="33">
        <f>_xlfn.STDEV.S(J2772,J2773)</f>
        <v/>
      </c>
      <c r="M2772" s="13">
        <f>(K2770-K2772)/14</f>
        <v/>
      </c>
      <c r="N2772" s="295">
        <f>(K2766-K2772)/31</f>
        <v/>
      </c>
      <c r="O2772" s="295">
        <f>+(H2772-F2772)/10</f>
        <v/>
      </c>
      <c r="P2772" s="26" t="inlineStr">
        <is>
          <t>FALSO</t>
        </is>
      </c>
      <c r="Q2772" s="26" t="inlineStr">
        <is>
          <t>VERDADERO</t>
        </is>
      </c>
      <c r="R2772" s="149" t="inlineStr">
        <is>
          <t>Esperado</t>
        </is>
      </c>
      <c r="S2772" s="149" t="inlineStr">
        <is>
          <t>Esperado</t>
        </is>
      </c>
      <c r="T2772" s="149" t="inlineStr">
        <is>
          <t>Dato Válido</t>
        </is>
      </c>
      <c r="U2772" s="149" t="n"/>
    </row>
    <row r="2773" ht="15.75" customHeight="1" s="412">
      <c r="A2773" s="15" t="n">
        <v>2204</v>
      </c>
      <c r="B2773" s="16" t="n">
        <v>250</v>
      </c>
      <c r="C2773" s="17" t="n">
        <v>439</v>
      </c>
      <c r="D2773" s="17" t="n">
        <v>7</v>
      </c>
      <c r="E2773" s="18" t="n">
        <v>43545</v>
      </c>
      <c r="F2773" s="19" t="n">
        <v>5274</v>
      </c>
      <c r="G2773" s="17" t="n">
        <v>6582</v>
      </c>
      <c r="H2773" s="17" t="n">
        <v>6408</v>
      </c>
      <c r="I2773" s="201" t="n"/>
      <c r="J2773" s="9">
        <f>+(((G2773-F2773)-(H2773-F2773))/(H2773-F2773))*100</f>
        <v/>
      </c>
      <c r="K2773" s="13" t="n"/>
      <c r="L2773" s="13" t="n"/>
      <c r="M2773" s="13" t="n"/>
      <c r="O2773" s="295">
        <f>+(H2773-F2773)/10</f>
        <v/>
      </c>
      <c r="P2773" s="26" t="inlineStr">
        <is>
          <t>FALSO</t>
        </is>
      </c>
      <c r="Q2773" s="26" t="inlineStr">
        <is>
          <t>FALSO</t>
        </is>
      </c>
      <c r="R2773" s="149" t="inlineStr">
        <is>
          <t>Esperado</t>
        </is>
      </c>
      <c r="S2773" s="149" t="inlineStr">
        <is>
          <t>Esperado</t>
        </is>
      </c>
      <c r="T2773" s="149" t="inlineStr">
        <is>
          <t>Dato Válido</t>
        </is>
      </c>
      <c r="U2773" s="149" t="n"/>
    </row>
    <row r="2774" ht="15.75" customHeight="1" s="412">
      <c r="A2774" s="5" t="n">
        <v>633</v>
      </c>
      <c r="B2774" s="252" t="n">
        <v>283</v>
      </c>
      <c r="C2774" s="255" t="n">
        <v>440</v>
      </c>
      <c r="D2774" s="255" t="n">
        <v>2</v>
      </c>
      <c r="E2774" s="58" t="n">
        <v>43517</v>
      </c>
      <c r="F2774" s="255" t="n">
        <v>5211</v>
      </c>
      <c r="G2774" s="255" t="n">
        <v>7711</v>
      </c>
      <c r="H2774" s="255" t="n">
        <v>6924</v>
      </c>
      <c r="I2774" s="255" t="n">
        <v>9</v>
      </c>
      <c r="J2774" s="59">
        <f>+(((G2774-F2774)-(H2774-F2774))/(H2774-F2774))*100</f>
        <v/>
      </c>
      <c r="K2774" s="34">
        <f>AVERAGE(J2774:J2775)</f>
        <v/>
      </c>
      <c r="L2774" s="34">
        <f>_xlfn.STDEV.S(J2774,J2775)</f>
        <v/>
      </c>
      <c r="M2774" s="35" t="n">
        <v>2</v>
      </c>
      <c r="O2774" s="295">
        <f>+(H2774-F2774)/10</f>
        <v/>
      </c>
      <c r="P2774" s="26" t="inlineStr">
        <is>
          <t>FALSO</t>
        </is>
      </c>
      <c r="Q2774" s="26" t="inlineStr">
        <is>
          <t>FALSO</t>
        </is>
      </c>
      <c r="R2774" s="149" t="inlineStr">
        <is>
          <t>Esperado</t>
        </is>
      </c>
      <c r="S2774" s="149" t="inlineStr">
        <is>
          <t>Esperado</t>
        </is>
      </c>
      <c r="T2774" s="149" t="inlineStr">
        <is>
          <t>Se descarta</t>
        </is>
      </c>
      <c r="U2774" s="149" t="n"/>
    </row>
    <row r="2775" ht="15.75" customHeight="1" s="412">
      <c r="A2775" s="5" t="n">
        <v>634</v>
      </c>
      <c r="B2775" s="252" t="n">
        <v>284</v>
      </c>
      <c r="C2775" s="255" t="n">
        <v>440</v>
      </c>
      <c r="D2775" s="255" t="n">
        <v>2</v>
      </c>
      <c r="E2775" s="58" t="n">
        <v>43517</v>
      </c>
      <c r="F2775" s="255" t="n">
        <v>5269</v>
      </c>
      <c r="G2775" s="255" t="n">
        <v>7990</v>
      </c>
      <c r="H2775" s="255" t="n">
        <v>7146</v>
      </c>
      <c r="I2775" s="255" t="n"/>
      <c r="J2775" s="59">
        <f>+(((G2775-F2775)-(H2775-F2775))/(H2775-F2775))*100</f>
        <v/>
      </c>
      <c r="K2775" s="35" t="n"/>
      <c r="L2775" s="35" t="n"/>
      <c r="M2775" s="35" t="n"/>
      <c r="O2775" s="295">
        <f>+(H2775-F2775)/10</f>
        <v/>
      </c>
      <c r="P2775" s="26" t="inlineStr">
        <is>
          <t>FALSO</t>
        </is>
      </c>
      <c r="Q2775" s="26" t="inlineStr">
        <is>
          <t>FALSO</t>
        </is>
      </c>
      <c r="R2775" s="149" t="inlineStr">
        <is>
          <t>Esperado</t>
        </is>
      </c>
      <c r="S2775" s="149" t="inlineStr">
        <is>
          <t>Esperado</t>
        </is>
      </c>
      <c r="T2775" s="149" t="inlineStr">
        <is>
          <t>Se descarta</t>
        </is>
      </c>
      <c r="U2775" s="149" t="n"/>
    </row>
    <row r="2776" ht="15.75" customHeight="1" s="412">
      <c r="A2776" s="5" t="n">
        <v>1287</v>
      </c>
      <c r="B2776" s="252" t="n">
        <v>241</v>
      </c>
      <c r="C2776" s="255" t="n">
        <v>440</v>
      </c>
      <c r="D2776" s="255" t="n">
        <v>4</v>
      </c>
      <c r="E2776" s="58" t="n">
        <v>43524</v>
      </c>
      <c r="F2776" s="255" t="n">
        <v>5180</v>
      </c>
      <c r="G2776" s="255" t="n">
        <v>7152</v>
      </c>
      <c r="H2776" s="255" t="n">
        <v>6692</v>
      </c>
      <c r="I2776" s="255" t="n">
        <v>8</v>
      </c>
      <c r="J2776" s="59">
        <f>+(((G2776-F2776)-(H2776-F2776))/(H2776-F2776))*100</f>
        <v/>
      </c>
      <c r="K2776" s="34">
        <f>AVERAGE(J2776:J2777)</f>
        <v/>
      </c>
      <c r="L2776" s="34">
        <f>_xlfn.STDEV.S(J2776,J2777)</f>
        <v/>
      </c>
      <c r="M2776" s="35" t="n"/>
      <c r="O2776" s="295">
        <f>+(H2776-F2776)/10</f>
        <v/>
      </c>
      <c r="P2776" s="26" t="inlineStr">
        <is>
          <t>FALSO</t>
        </is>
      </c>
      <c r="Q2776" s="26" t="inlineStr">
        <is>
          <t>FALSO</t>
        </is>
      </c>
      <c r="R2776" s="149" t="inlineStr">
        <is>
          <t>No esperado</t>
        </is>
      </c>
      <c r="S2776" s="149" t="inlineStr">
        <is>
          <t>Esperado</t>
        </is>
      </c>
      <c r="T2776" s="149" t="inlineStr">
        <is>
          <t>Se descarta</t>
        </is>
      </c>
      <c r="U2776" s="149" t="n"/>
    </row>
    <row r="2777" ht="15.75" customHeight="1" s="412">
      <c r="A2777" s="5" t="n">
        <v>1288</v>
      </c>
      <c r="B2777" s="252" t="n">
        <v>242</v>
      </c>
      <c r="C2777" s="255" t="n">
        <v>440</v>
      </c>
      <c r="D2777" s="255" t="n">
        <v>4</v>
      </c>
      <c r="E2777" s="58" t="n">
        <v>43524</v>
      </c>
      <c r="F2777" s="255" t="n">
        <v>5268</v>
      </c>
      <c r="G2777" s="255" t="n">
        <v>7373</v>
      </c>
      <c r="H2777" s="255" t="n">
        <v>6921</v>
      </c>
      <c r="I2777" s="255" t="n"/>
      <c r="J2777" s="59">
        <f>+(((G2777-F2777)-(H2777-F2777))/(H2777-F2777))*100</f>
        <v/>
      </c>
      <c r="K2777" s="34" t="n"/>
      <c r="L2777" s="34" t="n"/>
      <c r="M2777" s="35" t="n"/>
      <c r="O2777" s="295">
        <f>+(H2777-F2777)/10</f>
        <v/>
      </c>
      <c r="P2777" s="26" t="inlineStr">
        <is>
          <t>FALSO</t>
        </is>
      </c>
      <c r="Q2777" s="26" t="inlineStr">
        <is>
          <t>FALSO</t>
        </is>
      </c>
      <c r="R2777" s="149" t="inlineStr">
        <is>
          <t>Esperado</t>
        </is>
      </c>
      <c r="S2777" s="149" t="inlineStr">
        <is>
          <t>Esperado</t>
        </is>
      </c>
      <c r="T2777" s="149" t="inlineStr">
        <is>
          <t>Se descarta</t>
        </is>
      </c>
      <c r="U2777" s="149" t="n"/>
    </row>
    <row r="2778" ht="15.75" customHeight="1" s="412">
      <c r="A2778" s="5" t="n">
        <v>1937</v>
      </c>
      <c r="B2778" s="252" t="n">
        <v>241</v>
      </c>
      <c r="C2778" s="255" t="n">
        <v>440</v>
      </c>
      <c r="D2778" s="255" t="n">
        <v>6</v>
      </c>
      <c r="E2778" s="58" t="n">
        <v>43535</v>
      </c>
      <c r="F2778" s="255" t="n">
        <v>5180</v>
      </c>
      <c r="G2778" s="255" t="n">
        <v>7267</v>
      </c>
      <c r="H2778" s="255" t="n">
        <v>6798</v>
      </c>
      <c r="I2778" s="255" t="n">
        <v>8</v>
      </c>
      <c r="J2778" s="59">
        <f>+(((G2778-F2778)-(H2778-F2778))/(H2778-F2778))*100</f>
        <v/>
      </c>
      <c r="K2778" s="34">
        <f>AVERAGE(J2778:J2779)</f>
        <v/>
      </c>
      <c r="L2778" s="34">
        <f>_xlfn.STDEV.S(J2778,J2779)</f>
        <v/>
      </c>
      <c r="M2778" s="35" t="n"/>
      <c r="O2778" s="295">
        <f>+(H2778-F2778)/10</f>
        <v/>
      </c>
      <c r="P2778" s="26" t="inlineStr">
        <is>
          <t>FALSO</t>
        </is>
      </c>
      <c r="Q2778" s="26" t="inlineStr">
        <is>
          <t>FALSO</t>
        </is>
      </c>
      <c r="R2778" s="149" t="inlineStr">
        <is>
          <t>No esperado</t>
        </is>
      </c>
      <c r="S2778" s="149" t="inlineStr">
        <is>
          <t>No esperado</t>
        </is>
      </c>
      <c r="T2778" s="149" t="inlineStr">
        <is>
          <t>Se descarta</t>
        </is>
      </c>
      <c r="U2778" s="149" t="n"/>
    </row>
    <row r="2779" ht="15.75" customHeight="1" s="412">
      <c r="A2779" s="5" t="n">
        <v>1938</v>
      </c>
      <c r="B2779" s="252" t="n">
        <v>242</v>
      </c>
      <c r="C2779" s="255" t="n">
        <v>440</v>
      </c>
      <c r="D2779" s="255" t="n">
        <v>6</v>
      </c>
      <c r="E2779" s="58" t="n">
        <v>43535</v>
      </c>
      <c r="F2779" s="255" t="n">
        <v>5268</v>
      </c>
      <c r="G2779" s="255" t="n">
        <v>7299</v>
      </c>
      <c r="H2779" s="255" t="n">
        <v>6836</v>
      </c>
      <c r="I2779" s="255" t="n"/>
      <c r="J2779" s="59">
        <f>+(((G2779-F2779)-(H2779-F2779))/(H2779-F2779))*100</f>
        <v/>
      </c>
      <c r="K2779" s="35" t="n"/>
      <c r="L2779" s="35" t="n"/>
      <c r="M2779" s="35" t="n"/>
      <c r="O2779" s="295">
        <f>+(H2779-F2779)/10</f>
        <v/>
      </c>
      <c r="P2779" s="26" t="inlineStr">
        <is>
          <t>FALSO</t>
        </is>
      </c>
      <c r="Q2779" s="26" t="inlineStr">
        <is>
          <t>FALSO</t>
        </is>
      </c>
      <c r="R2779" s="149" t="inlineStr">
        <is>
          <t>No esperado</t>
        </is>
      </c>
      <c r="S2779" s="149" t="inlineStr">
        <is>
          <t>Esperado</t>
        </is>
      </c>
      <c r="T2779" s="149" t="inlineStr">
        <is>
          <t>Se descarta</t>
        </is>
      </c>
      <c r="U2779" s="149" t="n"/>
    </row>
    <row r="2780" ht="15.75" customHeight="1" s="412">
      <c r="A2780" s="15" t="n">
        <v>2393</v>
      </c>
      <c r="B2780" s="16" t="n">
        <v>163</v>
      </c>
      <c r="C2780" s="60" t="n">
        <v>440</v>
      </c>
      <c r="D2780" s="60" t="n">
        <v>8</v>
      </c>
      <c r="E2780" s="61" t="n">
        <v>43550</v>
      </c>
      <c r="F2780" s="62" t="n">
        <v>5193</v>
      </c>
      <c r="G2780" s="60" t="n">
        <v>6895</v>
      </c>
      <c r="H2780" s="60" t="n">
        <v>6540</v>
      </c>
      <c r="I2780" s="255" t="n"/>
      <c r="J2780" s="59">
        <f>+(((G2780-F2780)-(H2780-F2780))/(H2780-F2780))*100</f>
        <v/>
      </c>
      <c r="K2780" s="34">
        <f>AVERAGE(J2780:J2781)</f>
        <v/>
      </c>
      <c r="L2780" s="34">
        <f>_xlfn.STDEV.S(J2780,J2781)</f>
        <v/>
      </c>
      <c r="M2780" s="35" t="n"/>
      <c r="O2780" s="295">
        <f>+(H2780-F2780)/10</f>
        <v/>
      </c>
      <c r="P2780" s="26" t="inlineStr">
        <is>
          <t>FALSO</t>
        </is>
      </c>
      <c r="Q2780" s="26" t="inlineStr">
        <is>
          <t>FALSO</t>
        </is>
      </c>
      <c r="R2780" s="149" t="inlineStr">
        <is>
          <t>No esperado</t>
        </is>
      </c>
      <c r="S2780" s="149" t="inlineStr">
        <is>
          <t>Esperado</t>
        </is>
      </c>
      <c r="T2780" s="149" t="inlineStr">
        <is>
          <t>Se descarta</t>
        </is>
      </c>
      <c r="U2780" s="149" t="n"/>
    </row>
    <row r="2781" ht="15.75" customHeight="1" s="412">
      <c r="A2781" s="15" t="n">
        <v>2394</v>
      </c>
      <c r="B2781" s="16" t="n">
        <v>164</v>
      </c>
      <c r="C2781" s="60" t="n">
        <v>440</v>
      </c>
      <c r="D2781" s="60" t="n">
        <v>8</v>
      </c>
      <c r="E2781" s="61" t="n">
        <v>43550</v>
      </c>
      <c r="F2781" s="62" t="n">
        <v>5245</v>
      </c>
      <c r="G2781" s="60" t="n">
        <v>7097</v>
      </c>
      <c r="H2781" s="60" t="n">
        <v>6708</v>
      </c>
      <c r="I2781" s="255" t="n"/>
      <c r="J2781" s="59">
        <f>+(((G2781-F2781)-(H2781-F2781))/(H2781-F2781))*100</f>
        <v/>
      </c>
      <c r="K2781" s="35" t="n"/>
      <c r="L2781" s="35" t="n"/>
      <c r="M2781" s="35" t="n"/>
      <c r="O2781" s="295">
        <f>+(H2781-F2781)/10</f>
        <v/>
      </c>
      <c r="P2781" s="26" t="inlineStr">
        <is>
          <t>FALSO</t>
        </is>
      </c>
      <c r="Q2781" s="26" t="inlineStr">
        <is>
          <t>FALSO</t>
        </is>
      </c>
      <c r="R2781" s="149" t="inlineStr">
        <is>
          <t>Esperado</t>
        </is>
      </c>
      <c r="S2781" s="149" t="inlineStr">
        <is>
          <t>Esperado</t>
        </is>
      </c>
      <c r="T2781" s="149" t="inlineStr">
        <is>
          <t>Se descarta</t>
        </is>
      </c>
      <c r="U2781" s="149" t="n"/>
    </row>
    <row r="2782" ht="15.75" customHeight="1" s="412">
      <c r="A2782" s="15" t="n">
        <v>2819</v>
      </c>
      <c r="B2782" s="16" t="n">
        <v>191</v>
      </c>
      <c r="C2782" s="60" t="n">
        <v>440</v>
      </c>
      <c r="D2782" s="60" t="n">
        <v>10</v>
      </c>
      <c r="E2782" s="61" t="n">
        <v>43564</v>
      </c>
      <c r="F2782" s="62" t="n">
        <v>5280</v>
      </c>
      <c r="G2782" s="60" t="n">
        <v>7221</v>
      </c>
      <c r="H2782" s="60" t="n">
        <v>6978</v>
      </c>
      <c r="I2782" s="60" t="n"/>
      <c r="J2782" s="59">
        <f>+(((G2782-F2782)-(H2782-F2782))/(H2782-F2782))*100</f>
        <v/>
      </c>
      <c r="K2782" s="34">
        <f>AVERAGE(J2782:J2783)</f>
        <v/>
      </c>
      <c r="L2782" s="34">
        <f>_xlfn.STDEV.S(J2782,J2783)</f>
        <v/>
      </c>
      <c r="M2782" s="35">
        <f>(K2780-K2782)/14</f>
        <v/>
      </c>
      <c r="N2782" s="295">
        <f>(K2776-K2782)/40</f>
        <v/>
      </c>
      <c r="O2782" s="295">
        <f>+(H2782-F2782)/10</f>
        <v/>
      </c>
      <c r="P2782" s="26" t="inlineStr">
        <is>
          <t>FALSO</t>
        </is>
      </c>
      <c r="Q2782" s="26" t="inlineStr">
        <is>
          <t>VERDADERO</t>
        </is>
      </c>
      <c r="R2782" s="149" t="inlineStr">
        <is>
          <t>Esperado</t>
        </is>
      </c>
      <c r="S2782" s="149" t="inlineStr">
        <is>
          <t>Esperado</t>
        </is>
      </c>
      <c r="T2782" s="149" t="inlineStr">
        <is>
          <t>Se descarta</t>
        </is>
      </c>
      <c r="U2782" s="149" t="n"/>
    </row>
    <row r="2783" ht="15.75" customHeight="1" s="412">
      <c r="A2783" s="15" t="n">
        <v>2820</v>
      </c>
      <c r="B2783" s="16" t="n">
        <v>192</v>
      </c>
      <c r="C2783" s="60" t="n">
        <v>440</v>
      </c>
      <c r="D2783" s="60" t="n">
        <v>10</v>
      </c>
      <c r="E2783" s="61" t="n">
        <v>43564</v>
      </c>
      <c r="F2783" s="62" t="n">
        <v>5241</v>
      </c>
      <c r="G2783" s="60" t="n">
        <v>7328</v>
      </c>
      <c r="H2783" s="60" t="n">
        <v>7068</v>
      </c>
      <c r="I2783" s="60" t="n"/>
      <c r="J2783" s="59">
        <f>+(((G2783-F2783)-(H2783-F2783))/(H2783-F2783))*100</f>
        <v/>
      </c>
      <c r="K2783" s="35" t="n"/>
      <c r="L2783" s="35" t="n"/>
      <c r="M2783" s="35" t="n"/>
      <c r="O2783" s="295">
        <f>+(H2783-F2783)/10</f>
        <v/>
      </c>
      <c r="P2783" s="26" t="inlineStr">
        <is>
          <t>FALSO</t>
        </is>
      </c>
      <c r="Q2783" s="26" t="inlineStr">
        <is>
          <t>FALSO</t>
        </is>
      </c>
      <c r="R2783" s="149" t="inlineStr">
        <is>
          <t>Esperado</t>
        </is>
      </c>
      <c r="S2783" s="149" t="inlineStr">
        <is>
          <t>Esperado</t>
        </is>
      </c>
      <c r="T2783" s="149" t="inlineStr">
        <is>
          <t>Se descarta</t>
        </is>
      </c>
      <c r="U2783" s="149" t="n"/>
    </row>
    <row r="2784" ht="15.75" customHeight="1" s="412">
      <c r="A2784" s="5" t="n">
        <v>353</v>
      </c>
      <c r="B2784" s="252" t="n">
        <v>3</v>
      </c>
      <c r="C2784" s="201" t="n">
        <v>441</v>
      </c>
      <c r="D2784" s="201" t="n">
        <v>1</v>
      </c>
      <c r="E2784" s="8" t="n">
        <v>43514</v>
      </c>
      <c r="F2784" s="201" t="n">
        <v>5258</v>
      </c>
      <c r="G2784" s="201" t="n">
        <v>8606</v>
      </c>
      <c r="H2784" s="201" t="n">
        <v>7929</v>
      </c>
      <c r="I2784" s="201" t="n">
        <v>10</v>
      </c>
      <c r="J2784" s="9">
        <f>+(((G2784-F2784)-(H2784-F2784))/(H2784-F2784))*100</f>
        <v/>
      </c>
      <c r="K2784" s="33">
        <f>AVERAGE(J2784:J2785)</f>
        <v/>
      </c>
      <c r="L2784" s="33">
        <f>_xlfn.STDEV.S(J2784,J2785)</f>
        <v/>
      </c>
      <c r="M2784" s="13" t="n">
        <v>1</v>
      </c>
      <c r="O2784" s="295">
        <f>+(H2784-F2784)/10</f>
        <v/>
      </c>
      <c r="P2784" s="26" t="inlineStr">
        <is>
          <t>FALSO</t>
        </is>
      </c>
      <c r="Q2784" s="26" t="inlineStr">
        <is>
          <t>FALSO</t>
        </is>
      </c>
      <c r="R2784" s="149" t="inlineStr">
        <is>
          <t>Esperado</t>
        </is>
      </c>
      <c r="S2784" s="149" t="inlineStr">
        <is>
          <t>Esperado</t>
        </is>
      </c>
      <c r="T2784" s="149" t="inlineStr">
        <is>
          <t>Se descarta</t>
        </is>
      </c>
      <c r="U2784" s="149" t="n"/>
    </row>
    <row r="2785" ht="15.75" customHeight="1" s="412">
      <c r="A2785" s="5" t="n">
        <v>354</v>
      </c>
      <c r="B2785" s="252" t="n">
        <v>4</v>
      </c>
      <c r="C2785" s="201" t="n">
        <v>441</v>
      </c>
      <c r="D2785" s="201" t="n">
        <v>1</v>
      </c>
      <c r="E2785" s="8" t="n">
        <v>43514</v>
      </c>
      <c r="F2785" s="201" t="n">
        <v>5259</v>
      </c>
      <c r="G2785" s="201" t="n">
        <v>8619</v>
      </c>
      <c r="H2785" s="201" t="n">
        <v>7920</v>
      </c>
      <c r="I2785" s="201" t="n"/>
      <c r="J2785" s="9">
        <f>+(((G2785-F2785)-(H2785-F2785))/(H2785-F2785))*100</f>
        <v/>
      </c>
      <c r="K2785" s="33" t="n"/>
      <c r="L2785" s="33" t="n"/>
      <c r="M2785" s="13" t="n"/>
      <c r="O2785" s="295">
        <f>+(H2785-F2785)/10</f>
        <v/>
      </c>
      <c r="P2785" s="26" t="inlineStr">
        <is>
          <t>FALSO</t>
        </is>
      </c>
      <c r="Q2785" s="26" t="inlineStr">
        <is>
          <t>FALSO</t>
        </is>
      </c>
      <c r="R2785" s="149" t="inlineStr">
        <is>
          <t>Esperado</t>
        </is>
      </c>
      <c r="S2785" s="149" t="inlineStr">
        <is>
          <t>Esperado</t>
        </is>
      </c>
      <c r="T2785" s="149" t="inlineStr">
        <is>
          <t>Se descarta</t>
        </is>
      </c>
      <c r="U2785" s="149" t="n"/>
    </row>
    <row r="2786" ht="15.75" customHeight="1" s="412">
      <c r="A2786" s="5" t="n">
        <v>1007</v>
      </c>
      <c r="B2786" s="252" t="n">
        <v>353</v>
      </c>
      <c r="C2786" s="201" t="n">
        <v>441</v>
      </c>
      <c r="D2786" s="201" t="n">
        <v>3</v>
      </c>
      <c r="E2786" s="8" t="n">
        <v>43521</v>
      </c>
      <c r="F2786" s="201" t="n">
        <v>5540</v>
      </c>
      <c r="G2786" s="201" t="n">
        <v>9117</v>
      </c>
      <c r="H2786" s="201" t="n">
        <v>8396</v>
      </c>
      <c r="I2786" s="201" t="n">
        <v>9</v>
      </c>
      <c r="J2786" s="9">
        <f>+(((G2786-F2786)-(H2786-F2786))/(H2786-F2786))*100</f>
        <v/>
      </c>
      <c r="K2786" s="33">
        <f>AVERAGE(J2786:J2787)</f>
        <v/>
      </c>
      <c r="L2786" s="33">
        <f>_xlfn.STDEV.S(J2786,J2787)</f>
        <v/>
      </c>
      <c r="M2786" s="13" t="n"/>
      <c r="O2786" s="295">
        <f>+(H2786-F2786)/10</f>
        <v/>
      </c>
      <c r="P2786" s="26" t="inlineStr">
        <is>
          <t>FALSO</t>
        </is>
      </c>
      <c r="Q2786" s="26" t="inlineStr">
        <is>
          <t>FALSO</t>
        </is>
      </c>
      <c r="R2786" s="149" t="inlineStr">
        <is>
          <t>Esperado</t>
        </is>
      </c>
      <c r="S2786" s="149" t="inlineStr">
        <is>
          <t>Esperado</t>
        </is>
      </c>
      <c r="T2786" s="149" t="inlineStr">
        <is>
          <t>Se descarta</t>
        </is>
      </c>
      <c r="U2786" s="149" t="n"/>
    </row>
    <row r="2787" ht="15.75" customHeight="1" s="412">
      <c r="A2787" s="5" t="n">
        <v>1008</v>
      </c>
      <c r="B2787" s="252" t="n">
        <v>354</v>
      </c>
      <c r="C2787" s="201" t="n">
        <v>441</v>
      </c>
      <c r="D2787" s="201" t="n">
        <v>3</v>
      </c>
      <c r="E2787" s="8" t="n">
        <v>43521</v>
      </c>
      <c r="F2787" s="201" t="n">
        <v>5531</v>
      </c>
      <c r="G2787" s="201" t="n">
        <v>9301</v>
      </c>
      <c r="H2787" s="201" t="n">
        <v>8475</v>
      </c>
      <c r="I2787" s="201" t="n"/>
      <c r="J2787" s="9">
        <f>+(((G2787-F2787)-(H2787-F2787))/(H2787-F2787))*100</f>
        <v/>
      </c>
      <c r="K2787" s="13" t="n"/>
      <c r="L2787" s="13" t="n"/>
      <c r="M2787" s="13" t="n"/>
      <c r="O2787" s="295">
        <f>+(H2787-F2787)/10</f>
        <v/>
      </c>
      <c r="P2787" s="26" t="inlineStr">
        <is>
          <t>FALSO</t>
        </is>
      </c>
      <c r="Q2787" s="26" t="inlineStr">
        <is>
          <t>FALSO</t>
        </is>
      </c>
      <c r="R2787" s="149" t="inlineStr">
        <is>
          <t>Esperado</t>
        </is>
      </c>
      <c r="S2787" s="149" t="inlineStr">
        <is>
          <t>No esperado</t>
        </is>
      </c>
      <c r="T2787" s="149" t="inlineStr">
        <is>
          <t>Se descarta</t>
        </is>
      </c>
      <c r="U2787" s="149" t="n"/>
    </row>
    <row r="2788" ht="15.75" customHeight="1" s="412">
      <c r="A2788" s="5" t="n">
        <v>1657</v>
      </c>
      <c r="B2788" s="252" t="n">
        <v>353</v>
      </c>
      <c r="C2788" s="201" t="n">
        <v>441</v>
      </c>
      <c r="D2788" s="201" t="n">
        <v>5</v>
      </c>
      <c r="E2788" s="8" t="n">
        <v>43531</v>
      </c>
      <c r="F2788" s="201" t="n">
        <v>5540</v>
      </c>
      <c r="G2788" s="201" t="n">
        <v>8875</v>
      </c>
      <c r="H2788" s="201" t="n">
        <v>8201</v>
      </c>
      <c r="I2788" s="201" t="n">
        <v>6</v>
      </c>
      <c r="J2788" s="9">
        <f>+(((G2788-F2788)-(H2788-F2788))/(H2788-F2788))*100</f>
        <v/>
      </c>
      <c r="K2788" s="33">
        <f>AVERAGE(J2788:J2789)</f>
        <v/>
      </c>
      <c r="L2788" s="33">
        <f>_xlfn.STDEV.S(J2788,J2789)</f>
        <v/>
      </c>
      <c r="M2788" s="13" t="n"/>
      <c r="O2788" s="295">
        <f>+(H2788-F2788)/10</f>
        <v/>
      </c>
      <c r="P2788" s="26" t="inlineStr">
        <is>
          <t>FALSO</t>
        </is>
      </c>
      <c r="Q2788" s="26" t="inlineStr">
        <is>
          <t>FALSO</t>
        </is>
      </c>
      <c r="R2788" s="149" t="inlineStr">
        <is>
          <t>No esperado</t>
        </is>
      </c>
      <c r="S2788" s="149" t="inlineStr">
        <is>
          <t>Esperado</t>
        </is>
      </c>
      <c r="T2788" s="149" t="inlineStr">
        <is>
          <t>Se descarta</t>
        </is>
      </c>
      <c r="U2788" s="149" t="n"/>
    </row>
    <row r="2789" ht="15.75" customHeight="1" s="412">
      <c r="A2789" s="5" t="n">
        <v>1658</v>
      </c>
      <c r="B2789" s="252" t="n">
        <v>354</v>
      </c>
      <c r="C2789" s="201" t="n">
        <v>441</v>
      </c>
      <c r="D2789" s="201" t="n">
        <v>5</v>
      </c>
      <c r="E2789" s="8" t="n">
        <v>43531</v>
      </c>
      <c r="F2789" s="201" t="n">
        <v>5531</v>
      </c>
      <c r="G2789" s="201" t="n">
        <v>8635</v>
      </c>
      <c r="H2789" s="201" t="n">
        <v>8056</v>
      </c>
      <c r="I2789" s="201" t="n"/>
      <c r="J2789" s="9">
        <f>+(((G2789-F2789)-(H2789-F2789))/(H2789-F2789))*100</f>
        <v/>
      </c>
      <c r="K2789" s="33" t="n"/>
      <c r="L2789" s="33" t="n"/>
      <c r="M2789" s="13" t="n"/>
      <c r="O2789" s="295">
        <f>+(H2789-F2789)/10</f>
        <v/>
      </c>
      <c r="P2789" s="26" t="inlineStr">
        <is>
          <t>FALSO</t>
        </is>
      </c>
      <c r="Q2789" s="26" t="inlineStr">
        <is>
          <t>FALSO</t>
        </is>
      </c>
      <c r="R2789" s="149" t="inlineStr">
        <is>
          <t>No esperado</t>
        </is>
      </c>
      <c r="S2789" s="149" t="inlineStr">
        <is>
          <t>Esperado</t>
        </is>
      </c>
      <c r="T2789" s="149" t="inlineStr">
        <is>
          <t>Se descarta</t>
        </is>
      </c>
      <c r="U2789" s="149" t="n"/>
    </row>
    <row r="2790" ht="15.75" customHeight="1" s="412">
      <c r="A2790" s="15" t="n">
        <v>2205</v>
      </c>
      <c r="B2790" s="16" t="n">
        <v>251</v>
      </c>
      <c r="C2790" s="17" t="n">
        <v>441</v>
      </c>
      <c r="D2790" s="17" t="n">
        <v>7</v>
      </c>
      <c r="E2790" s="18" t="n">
        <v>43545</v>
      </c>
      <c r="F2790" s="19" t="n">
        <v>5258</v>
      </c>
      <c r="G2790" s="17" t="n">
        <v>8039</v>
      </c>
      <c r="H2790" s="17" t="n">
        <v>7647</v>
      </c>
      <c r="I2790" s="201" t="n"/>
      <c r="J2790" s="9">
        <f>+(((G2790-F2790)-(H2790-F2790))/(H2790-F2790))*100</f>
        <v/>
      </c>
      <c r="K2790" s="33">
        <f>AVERAGE(J2790:J2791)</f>
        <v/>
      </c>
      <c r="L2790" s="33">
        <f>_xlfn.STDEV.S(J2790,J2791)</f>
        <v/>
      </c>
      <c r="M2790" s="13">
        <f>(K2788-K2790)/14</f>
        <v/>
      </c>
      <c r="N2790" s="295">
        <f>(K2784-K2790)/31</f>
        <v/>
      </c>
      <c r="O2790" s="295">
        <f>+(H2790-F2790)/10</f>
        <v/>
      </c>
      <c r="P2790" s="26" t="inlineStr">
        <is>
          <t>FALSO</t>
        </is>
      </c>
      <c r="Q2790" s="26" t="inlineStr">
        <is>
          <t>FALSO</t>
        </is>
      </c>
      <c r="R2790" s="149" t="inlineStr">
        <is>
          <t>No esperado</t>
        </is>
      </c>
      <c r="S2790" s="149" t="inlineStr">
        <is>
          <t>Esperado</t>
        </is>
      </c>
      <c r="T2790" s="149" t="inlineStr">
        <is>
          <t>Se descarta</t>
        </is>
      </c>
      <c r="U2790" s="149" t="n"/>
    </row>
    <row r="2791" ht="15.75" customHeight="1" s="412">
      <c r="A2791" s="15" t="n">
        <v>2206</v>
      </c>
      <c r="B2791" s="16" t="n">
        <v>252</v>
      </c>
      <c r="C2791" s="17" t="n">
        <v>441</v>
      </c>
      <c r="D2791" s="17" t="n">
        <v>7</v>
      </c>
      <c r="E2791" s="18" t="n">
        <v>43545</v>
      </c>
      <c r="F2791" s="19" t="n">
        <v>5296</v>
      </c>
      <c r="G2791" s="17" t="n">
        <v>8156</v>
      </c>
      <c r="H2791" s="17" t="n">
        <v>7749</v>
      </c>
      <c r="I2791" s="201" t="n"/>
      <c r="J2791" s="9">
        <f>+(((G2791-F2791)-(H2791-F2791))/(H2791-F2791))*100</f>
        <v/>
      </c>
      <c r="K2791" s="13" t="n"/>
      <c r="L2791" s="13" t="n"/>
      <c r="M2791" s="13" t="n"/>
      <c r="O2791" s="295">
        <f>+(H2791-F2791)/10</f>
        <v/>
      </c>
      <c r="P2791" s="26" t="inlineStr">
        <is>
          <t>FALSO</t>
        </is>
      </c>
      <c r="Q2791" s="26" t="inlineStr">
        <is>
          <t>FALSO</t>
        </is>
      </c>
      <c r="R2791" s="149" t="inlineStr">
        <is>
          <t>Esperado</t>
        </is>
      </c>
      <c r="S2791" s="149" t="inlineStr">
        <is>
          <t>Esperado</t>
        </is>
      </c>
      <c r="T2791" s="149" t="inlineStr">
        <is>
          <t>Se descarta</t>
        </is>
      </c>
      <c r="U2791" s="149" t="n"/>
    </row>
    <row r="2792" ht="15.75" customHeight="1" s="412">
      <c r="A2792" s="5" t="n">
        <v>355</v>
      </c>
      <c r="B2792" s="252" t="n">
        <v>5</v>
      </c>
      <c r="C2792" s="246" t="n">
        <v>442</v>
      </c>
      <c r="D2792" s="246" t="n">
        <v>1</v>
      </c>
      <c r="E2792" s="46" t="n">
        <v>43514</v>
      </c>
      <c r="F2792" s="246" t="n">
        <v>5236</v>
      </c>
      <c r="G2792" s="246" t="n">
        <v>7820</v>
      </c>
      <c r="H2792" s="246" t="n">
        <v>7299</v>
      </c>
      <c r="I2792" s="246" t="n">
        <v>12</v>
      </c>
      <c r="J2792" s="47">
        <f>+(((G2792-F2792)-(H2792-F2792))/(H2792-F2792))*100</f>
        <v/>
      </c>
      <c r="K2792" s="51">
        <f>AVERAGE(J2792:J2793)</f>
        <v/>
      </c>
      <c r="L2792" s="51">
        <f>_xlfn.STDEV.S(J2792,J2793)</f>
        <v/>
      </c>
      <c r="M2792" s="50" t="n">
        <v>1</v>
      </c>
      <c r="O2792" s="295">
        <f>+(H2792-F2792)/10</f>
        <v/>
      </c>
      <c r="P2792" s="26" t="inlineStr">
        <is>
          <t>FALSO</t>
        </is>
      </c>
      <c r="Q2792" s="26" t="inlineStr">
        <is>
          <t>FALSO</t>
        </is>
      </c>
      <c r="R2792" s="149" t="inlineStr">
        <is>
          <t>Esperado</t>
        </is>
      </c>
      <c r="S2792" s="149" t="inlineStr">
        <is>
          <t>Esperado</t>
        </is>
      </c>
      <c r="T2792" s="149" t="inlineStr">
        <is>
          <t>Se descarta</t>
        </is>
      </c>
      <c r="U2792" s="149" t="n"/>
    </row>
    <row r="2793" ht="15.75" customHeight="1" s="412">
      <c r="A2793" s="5" t="n">
        <v>356</v>
      </c>
      <c r="B2793" s="252" t="n">
        <v>6</v>
      </c>
      <c r="C2793" s="246" t="n">
        <v>442</v>
      </c>
      <c r="D2793" s="246" t="n">
        <v>1</v>
      </c>
      <c r="E2793" s="46" t="n">
        <v>43514</v>
      </c>
      <c r="F2793" s="246" t="n">
        <v>5259</v>
      </c>
      <c r="G2793" s="246" t="n">
        <v>7796</v>
      </c>
      <c r="H2793" s="246" t="n">
        <v>7325</v>
      </c>
      <c r="I2793" s="246" t="n"/>
      <c r="J2793" s="47">
        <f>+(((G2793-F2793)-(H2793-F2793))/(H2793-F2793))*100</f>
        <v/>
      </c>
      <c r="K2793" s="50" t="n"/>
      <c r="L2793" s="50" t="n"/>
      <c r="M2793" s="50" t="n"/>
      <c r="O2793" s="295">
        <f>+(H2793-F2793)/10</f>
        <v/>
      </c>
      <c r="P2793" s="26" t="inlineStr">
        <is>
          <t>FALSO</t>
        </is>
      </c>
      <c r="Q2793" s="26" t="inlineStr">
        <is>
          <t>FALSO</t>
        </is>
      </c>
      <c r="R2793" s="149" t="inlineStr">
        <is>
          <t>Esperado</t>
        </is>
      </c>
      <c r="S2793" s="149" t="inlineStr">
        <is>
          <t>Esperado</t>
        </is>
      </c>
      <c r="T2793" s="149" t="inlineStr">
        <is>
          <t>Se descarta</t>
        </is>
      </c>
      <c r="U2793" s="149" t="n"/>
    </row>
    <row r="2794" ht="15.75" customHeight="1" s="412">
      <c r="A2794" s="5" t="n">
        <v>1009</v>
      </c>
      <c r="B2794" s="252" t="n">
        <v>355</v>
      </c>
      <c r="C2794" s="246" t="n">
        <v>442</v>
      </c>
      <c r="D2794" s="246" t="n">
        <v>3</v>
      </c>
      <c r="E2794" s="46" t="n">
        <v>43521</v>
      </c>
      <c r="F2794" s="246" t="n">
        <v>5491</v>
      </c>
      <c r="G2794" s="246" t="n">
        <v>7722</v>
      </c>
      <c r="H2794" s="246" t="n">
        <v>7229</v>
      </c>
      <c r="I2794" s="246" t="n">
        <v>10</v>
      </c>
      <c r="J2794" s="47">
        <f>+(((G2794-F2794)-(H2794-F2794))/(H2794-F2794))*100</f>
        <v/>
      </c>
      <c r="K2794" s="51">
        <f>AVERAGE(J2794:J2795)</f>
        <v/>
      </c>
      <c r="L2794" s="51">
        <f>_xlfn.STDEV.S(J2794,J2795)</f>
        <v/>
      </c>
      <c r="M2794" s="50" t="n"/>
      <c r="O2794" s="295">
        <f>+(H2794-F2794)/10</f>
        <v/>
      </c>
      <c r="P2794" s="26" t="inlineStr">
        <is>
          <t>FALSO</t>
        </is>
      </c>
      <c r="Q2794" s="26" t="inlineStr">
        <is>
          <t>FALSO</t>
        </is>
      </c>
      <c r="R2794" s="149" t="inlineStr">
        <is>
          <t>No esperado</t>
        </is>
      </c>
      <c r="S2794" s="149" t="inlineStr">
        <is>
          <t>No esperado</t>
        </is>
      </c>
      <c r="T2794" s="149" t="inlineStr">
        <is>
          <t>Se descarta</t>
        </is>
      </c>
      <c r="U2794" s="149" t="n"/>
    </row>
    <row r="2795" ht="15.75" customHeight="1" s="412">
      <c r="A2795" s="5" t="n">
        <v>1010</v>
      </c>
      <c r="B2795" s="252" t="n">
        <v>356</v>
      </c>
      <c r="C2795" s="246" t="n">
        <v>442</v>
      </c>
      <c r="D2795" s="246" t="n">
        <v>3</v>
      </c>
      <c r="E2795" s="46" t="n">
        <v>43521</v>
      </c>
      <c r="F2795" s="246" t="n">
        <v>5522</v>
      </c>
      <c r="G2795" s="246" t="n">
        <v>7822</v>
      </c>
      <c r="H2795" s="246" t="n">
        <v>7326</v>
      </c>
      <c r="I2795" s="246" t="n"/>
      <c r="J2795" s="47">
        <f>+(((G2795-F2795)-(H2795-F2795))/(H2795-F2795))*100</f>
        <v/>
      </c>
      <c r="K2795" s="51" t="n"/>
      <c r="L2795" s="51" t="n"/>
      <c r="M2795" s="50" t="n"/>
      <c r="O2795" s="295">
        <f>+(H2795-F2795)/10</f>
        <v/>
      </c>
      <c r="P2795" s="26" t="inlineStr">
        <is>
          <t>FALSO</t>
        </is>
      </c>
      <c r="Q2795" s="26" t="inlineStr">
        <is>
          <t>FALSO</t>
        </is>
      </c>
      <c r="R2795" s="149" t="inlineStr">
        <is>
          <t>Esperado</t>
        </is>
      </c>
      <c r="S2795" s="149" t="inlineStr">
        <is>
          <t>Esperado</t>
        </is>
      </c>
      <c r="T2795" s="149" t="inlineStr">
        <is>
          <t>Se descarta</t>
        </is>
      </c>
      <c r="U2795" s="149" t="n"/>
    </row>
    <row r="2796" ht="15.75" customHeight="1" s="412">
      <c r="A2796" s="5" t="n">
        <v>1659</v>
      </c>
      <c r="B2796" s="252" t="n">
        <v>355</v>
      </c>
      <c r="C2796" s="246" t="n">
        <v>442</v>
      </c>
      <c r="D2796" s="246" t="n">
        <v>5</v>
      </c>
      <c r="E2796" s="46" t="n">
        <v>43531</v>
      </c>
      <c r="F2796" s="246" t="n">
        <v>5491</v>
      </c>
      <c r="G2796" s="246" t="n">
        <v>8188</v>
      </c>
      <c r="H2796" s="246" t="n">
        <v>7649</v>
      </c>
      <c r="I2796" s="246" t="n">
        <v>8</v>
      </c>
      <c r="J2796" s="47">
        <f>+(((G2796-F2796)-(H2796-F2796))/(H2796-F2796))*100</f>
        <v/>
      </c>
      <c r="K2796" s="51">
        <f>AVERAGE(J2796:J2797)</f>
        <v/>
      </c>
      <c r="L2796" s="51">
        <f>_xlfn.STDEV.S(J2796,J2797)</f>
        <v/>
      </c>
      <c r="M2796" s="50" t="n"/>
      <c r="O2796" s="295">
        <f>+(H2796-F2796)/10</f>
        <v/>
      </c>
      <c r="P2796" s="26" t="inlineStr">
        <is>
          <t>FALSO</t>
        </is>
      </c>
      <c r="Q2796" s="26" t="inlineStr">
        <is>
          <t>FALSO</t>
        </is>
      </c>
      <c r="R2796" s="149" t="inlineStr">
        <is>
          <t>Esperado</t>
        </is>
      </c>
      <c r="S2796" s="149" t="inlineStr">
        <is>
          <t>Esperado</t>
        </is>
      </c>
      <c r="T2796" s="149" t="inlineStr">
        <is>
          <t>Se descarta</t>
        </is>
      </c>
      <c r="U2796" s="149" t="n"/>
    </row>
    <row r="2797" ht="15.75" customHeight="1" s="412">
      <c r="A2797" s="5" t="n">
        <v>1660</v>
      </c>
      <c r="B2797" s="252" t="n">
        <v>356</v>
      </c>
      <c r="C2797" s="246" t="n">
        <v>442</v>
      </c>
      <c r="D2797" s="246" t="n">
        <v>5</v>
      </c>
      <c r="E2797" s="46" t="n">
        <v>43531</v>
      </c>
      <c r="F2797" s="246" t="n">
        <v>5522</v>
      </c>
      <c r="G2797" s="246" t="n">
        <v>8136</v>
      </c>
      <c r="H2797" s="246" t="n">
        <v>7634</v>
      </c>
      <c r="I2797" s="246" t="n"/>
      <c r="J2797" s="47">
        <f>+(((G2797-F2797)-(H2797-F2797))/(H2797-F2797))*100</f>
        <v/>
      </c>
      <c r="K2797" s="50" t="n"/>
      <c r="L2797" s="50" t="n"/>
      <c r="M2797" s="50" t="n"/>
      <c r="O2797" s="295">
        <f>+(H2797-F2797)/10</f>
        <v/>
      </c>
      <c r="P2797" s="26" t="inlineStr">
        <is>
          <t>FALSO</t>
        </is>
      </c>
      <c r="Q2797" s="26" t="inlineStr">
        <is>
          <t>FALSO</t>
        </is>
      </c>
      <c r="R2797" s="149" t="inlineStr">
        <is>
          <t>No esperado</t>
        </is>
      </c>
      <c r="S2797" s="149" t="inlineStr">
        <is>
          <t>Esperado</t>
        </is>
      </c>
      <c r="T2797" s="149" t="inlineStr">
        <is>
          <t>Se descarta</t>
        </is>
      </c>
      <c r="U2797" s="149" t="n"/>
    </row>
    <row r="2798" ht="15.75" customHeight="1" s="412">
      <c r="A2798" s="15" t="n">
        <v>2207</v>
      </c>
      <c r="B2798" s="16" t="n">
        <v>253</v>
      </c>
      <c r="C2798" s="52" t="n">
        <v>442</v>
      </c>
      <c r="D2798" s="52" t="n">
        <v>7</v>
      </c>
      <c r="E2798" s="53" t="n">
        <v>43545</v>
      </c>
      <c r="F2798" s="54" t="n">
        <v>5257</v>
      </c>
      <c r="G2798" s="52" t="n">
        <v>7276</v>
      </c>
      <c r="H2798" s="52" t="n">
        <v>6978</v>
      </c>
      <c r="I2798" s="246" t="n"/>
      <c r="J2798" s="47">
        <f>+(((G2798-F2798)-(H2798-F2798))/(H2798-F2798))*100</f>
        <v/>
      </c>
      <c r="K2798" s="51">
        <f>AVERAGE(J2798:J2799)</f>
        <v/>
      </c>
      <c r="L2798" s="51">
        <f>_xlfn.STDEV.S(J2798,J2799)</f>
        <v/>
      </c>
      <c r="M2798" s="50">
        <f>(K2796-K2798)/14</f>
        <v/>
      </c>
      <c r="N2798" s="295">
        <f>(K2792-K2798)/31</f>
        <v/>
      </c>
      <c r="O2798" s="295">
        <f>+(H2798-F2798)/10</f>
        <v/>
      </c>
      <c r="P2798" s="26" t="inlineStr">
        <is>
          <t>FALSO</t>
        </is>
      </c>
      <c r="Q2798" s="26" t="inlineStr">
        <is>
          <t>FALSO</t>
        </is>
      </c>
      <c r="R2798" s="149" t="inlineStr">
        <is>
          <t>No esperado</t>
        </is>
      </c>
      <c r="S2798" s="149" t="inlineStr">
        <is>
          <t>Esperado</t>
        </is>
      </c>
      <c r="T2798" s="149" t="inlineStr">
        <is>
          <t>Se descarta</t>
        </is>
      </c>
      <c r="U2798" s="149" t="n"/>
    </row>
    <row r="2799" ht="15.75" customHeight="1" s="412">
      <c r="A2799" s="15" t="n">
        <v>2208</v>
      </c>
      <c r="B2799" s="16" t="n">
        <v>254</v>
      </c>
      <c r="C2799" s="52" t="n">
        <v>442</v>
      </c>
      <c r="D2799" s="52" t="n">
        <v>7</v>
      </c>
      <c r="E2799" s="53" t="n">
        <v>43545</v>
      </c>
      <c r="F2799" s="54" t="n">
        <v>5257</v>
      </c>
      <c r="G2799" s="52" t="n">
        <v>7267</v>
      </c>
      <c r="H2799" s="52" t="n">
        <v>6960</v>
      </c>
      <c r="I2799" s="246" t="n"/>
      <c r="J2799" s="47">
        <f>+(((G2799-F2799)-(H2799-F2799))/(H2799-F2799))*100</f>
        <v/>
      </c>
      <c r="K2799" s="50" t="n"/>
      <c r="L2799" s="50" t="n"/>
      <c r="M2799" s="50" t="n"/>
      <c r="O2799" s="295">
        <f>+(H2799-F2799)/10</f>
        <v/>
      </c>
      <c r="P2799" s="26" t="inlineStr">
        <is>
          <t>FALSO</t>
        </is>
      </c>
      <c r="Q2799" s="26" t="inlineStr">
        <is>
          <t>FALSO</t>
        </is>
      </c>
      <c r="R2799" s="149" t="inlineStr">
        <is>
          <t>Esperado</t>
        </is>
      </c>
      <c r="S2799" s="149" t="inlineStr">
        <is>
          <t>Esperado</t>
        </is>
      </c>
      <c r="T2799" s="149" t="inlineStr">
        <is>
          <t>Se descarta</t>
        </is>
      </c>
      <c r="U2799" s="149" t="n"/>
    </row>
    <row r="2800" ht="15.75" customHeight="1" s="412">
      <c r="A2800" s="5" t="n">
        <v>357</v>
      </c>
      <c r="B2800" s="252" t="n">
        <v>7</v>
      </c>
      <c r="C2800" s="201" t="n">
        <v>443</v>
      </c>
      <c r="D2800" s="201" t="n">
        <v>1</v>
      </c>
      <c r="E2800" s="8" t="n">
        <v>43514</v>
      </c>
      <c r="F2800" s="201" t="n">
        <v>5232</v>
      </c>
      <c r="G2800" s="201" t="n">
        <v>7464</v>
      </c>
      <c r="H2800" s="201" t="n">
        <v>7076</v>
      </c>
      <c r="I2800" s="201" t="n">
        <v>10</v>
      </c>
      <c r="J2800" s="9">
        <f>+(((G2800-F2800)-(H2800-F2800))/(H2800-F2800))*100</f>
        <v/>
      </c>
      <c r="K2800" s="33">
        <f>AVERAGE(J2800:J2801)</f>
        <v/>
      </c>
      <c r="L2800" s="33">
        <f>_xlfn.STDEV.S(J2800,J2801)</f>
        <v/>
      </c>
      <c r="M2800" s="13" t="n">
        <v>1</v>
      </c>
      <c r="O2800" s="295">
        <f>+(H2800-F2800)/10</f>
        <v/>
      </c>
      <c r="P2800" s="26" t="inlineStr">
        <is>
          <t>FALSO</t>
        </is>
      </c>
      <c r="Q2800" s="26" t="inlineStr">
        <is>
          <t>FALSO</t>
        </is>
      </c>
      <c r="R2800" s="149" t="inlineStr">
        <is>
          <t>Esperado</t>
        </is>
      </c>
      <c r="S2800" s="149" t="inlineStr">
        <is>
          <t>Esperado</t>
        </is>
      </c>
      <c r="T2800" s="149" t="inlineStr">
        <is>
          <t>Se descarta</t>
        </is>
      </c>
      <c r="U2800" s="149" t="n"/>
    </row>
    <row r="2801" ht="15.75" customHeight="1" s="412">
      <c r="A2801" s="5" t="n">
        <v>358</v>
      </c>
      <c r="B2801" s="252" t="n">
        <v>8</v>
      </c>
      <c r="C2801" s="201" t="n">
        <v>443</v>
      </c>
      <c r="D2801" s="201" t="n">
        <v>1</v>
      </c>
      <c r="E2801" s="8" t="n">
        <v>43514</v>
      </c>
      <c r="F2801" s="201" t="n">
        <v>5221</v>
      </c>
      <c r="G2801" s="201" t="n">
        <v>7396</v>
      </c>
      <c r="H2801" s="201" t="n">
        <v>7033</v>
      </c>
      <c r="I2801" s="201" t="n"/>
      <c r="J2801" s="9">
        <f>+(((G2801-F2801)-(H2801-F2801))/(H2801-F2801))*100</f>
        <v/>
      </c>
      <c r="K2801" s="33" t="n"/>
      <c r="L2801" s="33" t="n"/>
      <c r="M2801" s="13" t="n"/>
      <c r="O2801" s="295">
        <f>+(H2801-F2801)/10</f>
        <v/>
      </c>
      <c r="P2801" s="26" t="inlineStr">
        <is>
          <t>FALSO</t>
        </is>
      </c>
      <c r="Q2801" s="26" t="inlineStr">
        <is>
          <t>FALSO</t>
        </is>
      </c>
      <c r="R2801" s="149" t="inlineStr">
        <is>
          <t>No esperado</t>
        </is>
      </c>
      <c r="S2801" s="149" t="inlineStr">
        <is>
          <t>Esperado</t>
        </is>
      </c>
      <c r="T2801" s="149" t="inlineStr">
        <is>
          <t>Se descarta</t>
        </is>
      </c>
      <c r="U2801" s="149" t="n"/>
    </row>
    <row r="2802" ht="15.75" customHeight="1" s="412">
      <c r="A2802" s="5" t="n">
        <v>1011</v>
      </c>
      <c r="B2802" s="252" t="n">
        <v>357</v>
      </c>
      <c r="C2802" s="201" t="n">
        <v>443</v>
      </c>
      <c r="D2802" s="201" t="n">
        <v>3</v>
      </c>
      <c r="E2802" s="8" t="n">
        <v>43521</v>
      </c>
      <c r="F2802" s="201" t="n">
        <v>5501</v>
      </c>
      <c r="G2802" s="201" t="n">
        <v>7394</v>
      </c>
      <c r="H2802" s="201" t="n">
        <v>7108</v>
      </c>
      <c r="I2802" s="201" t="n">
        <v>10</v>
      </c>
      <c r="J2802" s="9">
        <f>+(((G2802-F2802)-(H2802-F2802))/(H2802-F2802))*100</f>
        <v/>
      </c>
      <c r="K2802" s="33">
        <f>AVERAGE(J2802:J2803)</f>
        <v/>
      </c>
      <c r="L2802" s="33">
        <f>_xlfn.STDEV.S(J2802,J2803)</f>
        <v/>
      </c>
      <c r="M2802" s="13" t="n"/>
      <c r="O2802" s="295">
        <f>+(H2802-F2802)/10</f>
        <v/>
      </c>
      <c r="P2802" s="26" t="inlineStr">
        <is>
          <t>FALSO</t>
        </is>
      </c>
      <c r="Q2802" s="26" t="inlineStr">
        <is>
          <t>FALSO</t>
        </is>
      </c>
      <c r="R2802" s="149" t="inlineStr">
        <is>
          <t>No esperado</t>
        </is>
      </c>
      <c r="S2802" s="149" t="inlineStr">
        <is>
          <t>Esperado</t>
        </is>
      </c>
      <c r="T2802" s="149" t="inlineStr">
        <is>
          <t>Se descarta</t>
        </is>
      </c>
      <c r="U2802" s="149" t="n"/>
    </row>
    <row r="2803" ht="15.75" customHeight="1" s="412">
      <c r="A2803" s="5" t="n">
        <v>1012</v>
      </c>
      <c r="B2803" s="252" t="n">
        <v>358</v>
      </c>
      <c r="C2803" s="201" t="n">
        <v>443</v>
      </c>
      <c r="D2803" s="201" t="n">
        <v>3</v>
      </c>
      <c r="E2803" s="8" t="n">
        <v>43521</v>
      </c>
      <c r="F2803" s="201" t="n">
        <v>5535</v>
      </c>
      <c r="G2803" s="201" t="n">
        <v>7415</v>
      </c>
      <c r="H2803" s="201" t="n">
        <v>7127</v>
      </c>
      <c r="I2803" s="201" t="n"/>
      <c r="J2803" s="9">
        <f>+(((G2803-F2803)-(H2803-F2803))/(H2803-F2803))*100</f>
        <v/>
      </c>
      <c r="K2803" s="13" t="n"/>
      <c r="L2803" s="13" t="n"/>
      <c r="M2803" s="13" t="n"/>
      <c r="O2803" s="295">
        <f>+(H2803-F2803)/10</f>
        <v/>
      </c>
      <c r="P2803" s="26" t="inlineStr">
        <is>
          <t>FALSO</t>
        </is>
      </c>
      <c r="Q2803" s="26" t="inlineStr">
        <is>
          <t>FALSO</t>
        </is>
      </c>
      <c r="R2803" s="149" t="inlineStr">
        <is>
          <t>Esperado</t>
        </is>
      </c>
      <c r="S2803" s="149" t="inlineStr">
        <is>
          <t>Esperado</t>
        </is>
      </c>
      <c r="T2803" s="149" t="inlineStr">
        <is>
          <t>Se descarta</t>
        </is>
      </c>
      <c r="U2803" s="149" t="n"/>
    </row>
    <row r="2804" ht="15.75" customHeight="1" s="412">
      <c r="A2804" s="5" t="n">
        <v>1661</v>
      </c>
      <c r="B2804" s="252" t="n">
        <v>357</v>
      </c>
      <c r="C2804" s="201" t="n">
        <v>443</v>
      </c>
      <c r="D2804" s="201" t="n">
        <v>5</v>
      </c>
      <c r="E2804" s="8" t="n">
        <v>43531</v>
      </c>
      <c r="F2804" s="201" t="n">
        <v>5501</v>
      </c>
      <c r="G2804" s="201" t="n">
        <v>7666</v>
      </c>
      <c r="H2804" s="201" t="n">
        <v>7248</v>
      </c>
      <c r="I2804" s="201" t="n">
        <v>9</v>
      </c>
      <c r="J2804" s="9">
        <f>+(((G2804-F2804)-(H2804-F2804))/(H2804-F2804))*100</f>
        <v/>
      </c>
      <c r="K2804" s="33">
        <f>AVERAGE(J2804:J2805)</f>
        <v/>
      </c>
      <c r="L2804" s="33">
        <f>_xlfn.STDEV.S(J2804,J2805)</f>
        <v/>
      </c>
      <c r="M2804" s="13" t="n"/>
      <c r="O2804" s="295">
        <f>+(H2804-F2804)/10</f>
        <v/>
      </c>
      <c r="P2804" s="26" t="inlineStr">
        <is>
          <t>FALSO</t>
        </is>
      </c>
      <c r="Q2804" s="26" t="inlineStr">
        <is>
          <t>FALSO</t>
        </is>
      </c>
      <c r="R2804" s="149" t="inlineStr">
        <is>
          <t>Esperado</t>
        </is>
      </c>
      <c r="S2804" s="149" t="inlineStr">
        <is>
          <t>No esperado</t>
        </is>
      </c>
      <c r="T2804" s="149" t="inlineStr">
        <is>
          <t>Se descarta</t>
        </is>
      </c>
      <c r="U2804" s="149" t="n"/>
    </row>
    <row r="2805" ht="15.75" customHeight="1" s="412">
      <c r="A2805" s="5" t="n">
        <v>1662</v>
      </c>
      <c r="B2805" s="252" t="n">
        <v>358</v>
      </c>
      <c r="C2805" s="201" t="n">
        <v>443</v>
      </c>
      <c r="D2805" s="201" t="n">
        <v>5</v>
      </c>
      <c r="E2805" s="8" t="n">
        <v>43531</v>
      </c>
      <c r="F2805" s="201" t="n">
        <v>5535</v>
      </c>
      <c r="G2805" s="201" t="n">
        <v>7455</v>
      </c>
      <c r="H2805" s="201" t="n">
        <v>7113</v>
      </c>
      <c r="I2805" s="201" t="n"/>
      <c r="J2805" s="9">
        <f>+(((G2805-F2805)-(H2805-F2805))/(H2805-F2805))*100</f>
        <v/>
      </c>
      <c r="K2805" s="33" t="n"/>
      <c r="L2805" s="33" t="n"/>
      <c r="M2805" s="13" t="n"/>
      <c r="O2805" s="295">
        <f>+(H2805-F2805)/10</f>
        <v/>
      </c>
      <c r="P2805" s="26" t="inlineStr">
        <is>
          <t>FALSO</t>
        </is>
      </c>
      <c r="Q2805" s="26" t="inlineStr">
        <is>
          <t>FALSO</t>
        </is>
      </c>
      <c r="R2805" s="149" t="inlineStr">
        <is>
          <t>No esperado</t>
        </is>
      </c>
      <c r="S2805" s="149" t="inlineStr">
        <is>
          <t>Esperado</t>
        </is>
      </c>
      <c r="T2805" s="149" t="inlineStr">
        <is>
          <t>Se descarta</t>
        </is>
      </c>
      <c r="U2805" s="149" t="n"/>
    </row>
    <row r="2806" ht="15.75" customHeight="1" s="412">
      <c r="A2806" s="15" t="n">
        <v>2209</v>
      </c>
      <c r="B2806" s="16" t="n">
        <v>255</v>
      </c>
      <c r="C2806" s="17" t="n">
        <v>443</v>
      </c>
      <c r="D2806" s="17" t="n">
        <v>7</v>
      </c>
      <c r="E2806" s="18" t="n">
        <v>43545</v>
      </c>
      <c r="F2806" s="19" t="n">
        <v>5260</v>
      </c>
      <c r="G2806" s="17" t="n">
        <v>7430</v>
      </c>
      <c r="H2806" s="17" t="n">
        <v>7143</v>
      </c>
      <c r="I2806" s="201" t="n"/>
      <c r="J2806" s="9">
        <f>+(((G2806-F2806)-(H2806-F2806))/(H2806-F2806))*100</f>
        <v/>
      </c>
      <c r="K2806" s="33">
        <f>AVERAGE(J2806:J2807)</f>
        <v/>
      </c>
      <c r="L2806" s="33">
        <f>_xlfn.STDEV.S(J2806,J2807)</f>
        <v/>
      </c>
      <c r="M2806" s="13">
        <f>(K2804-K2806)/14</f>
        <v/>
      </c>
      <c r="N2806" s="295">
        <f>(K2800-K2806)/31</f>
        <v/>
      </c>
      <c r="O2806" s="295">
        <f>+(H2806-F2806)/10</f>
        <v/>
      </c>
      <c r="P2806" s="26" t="inlineStr">
        <is>
          <t>FALSO</t>
        </is>
      </c>
      <c r="Q2806" s="26" t="inlineStr">
        <is>
          <t>VERDADERO</t>
        </is>
      </c>
      <c r="R2806" s="149" t="inlineStr">
        <is>
          <t>Esperado</t>
        </is>
      </c>
      <c r="S2806" s="149" t="inlineStr">
        <is>
          <t>Esperado</t>
        </is>
      </c>
      <c r="T2806" s="149" t="inlineStr">
        <is>
          <t>Se descarta</t>
        </is>
      </c>
      <c r="U2806" s="149" t="n"/>
    </row>
    <row r="2807" ht="15.75" customHeight="1" s="412">
      <c r="A2807" s="15" t="n">
        <v>2210</v>
      </c>
      <c r="B2807" s="16" t="n">
        <v>256</v>
      </c>
      <c r="C2807" s="17" t="n">
        <v>443</v>
      </c>
      <c r="D2807" s="17" t="n">
        <v>7</v>
      </c>
      <c r="E2807" s="18" t="n">
        <v>43545</v>
      </c>
      <c r="F2807" s="19" t="n">
        <v>5193</v>
      </c>
      <c r="G2807" s="17" t="n">
        <v>7166</v>
      </c>
      <c r="H2807" s="17" t="n">
        <v>6901</v>
      </c>
      <c r="I2807" s="201" t="n"/>
      <c r="J2807" s="9">
        <f>+(((G2807-F2807)-(H2807-F2807))/(H2807-F2807))*100</f>
        <v/>
      </c>
      <c r="K2807" s="13" t="n"/>
      <c r="L2807" s="13" t="n"/>
      <c r="M2807" s="13" t="n"/>
      <c r="O2807" s="295">
        <f>+(H2807-F2807)/10</f>
        <v/>
      </c>
      <c r="P2807" s="26" t="inlineStr">
        <is>
          <t>FALSO</t>
        </is>
      </c>
      <c r="Q2807" s="26" t="inlineStr">
        <is>
          <t>FALSO</t>
        </is>
      </c>
      <c r="R2807" s="149" t="inlineStr">
        <is>
          <t>No esperado</t>
        </is>
      </c>
      <c r="S2807" s="149" t="inlineStr">
        <is>
          <t>Esperado</t>
        </is>
      </c>
      <c r="T2807" s="149" t="inlineStr">
        <is>
          <t>Se descarta</t>
        </is>
      </c>
      <c r="U2807" s="149" t="n"/>
    </row>
    <row r="2808" ht="15.75" customHeight="1" s="412">
      <c r="A2808" s="5" t="n">
        <v>635</v>
      </c>
      <c r="B2808" s="252" t="n">
        <v>285</v>
      </c>
      <c r="C2808" s="246" t="n">
        <v>444</v>
      </c>
      <c r="D2808" s="246" t="n">
        <v>2</v>
      </c>
      <c r="E2808" s="46" t="n">
        <v>43517</v>
      </c>
      <c r="F2808" s="246" t="n">
        <v>5249</v>
      </c>
      <c r="G2808" s="246" t="n">
        <v>8015</v>
      </c>
      <c r="H2808" s="246" t="n">
        <v>7029</v>
      </c>
      <c r="I2808" s="246" t="n">
        <v>9</v>
      </c>
      <c r="J2808" s="47">
        <f>+(((G2808-F2808)-(H2808-F2808))/(H2808-F2808))*100</f>
        <v/>
      </c>
      <c r="K2808" s="51">
        <f>AVERAGE(J2808:J2809)</f>
        <v/>
      </c>
      <c r="L2808" s="51">
        <f>_xlfn.STDEV.S(J2808,J2809)</f>
        <v/>
      </c>
      <c r="M2808" s="50" t="n">
        <v>3</v>
      </c>
      <c r="O2808" s="295">
        <f>+(H2808-F2808)/10</f>
        <v/>
      </c>
      <c r="P2808" s="26" t="inlineStr">
        <is>
          <t>FALSO</t>
        </is>
      </c>
      <c r="Q2808" s="26" t="inlineStr">
        <is>
          <t>FALSO</t>
        </is>
      </c>
      <c r="R2808" s="149" t="inlineStr">
        <is>
          <t>Esperado</t>
        </is>
      </c>
      <c r="S2808" s="149" t="inlineStr">
        <is>
          <t>Esperado</t>
        </is>
      </c>
      <c r="T2808" s="149" t="inlineStr">
        <is>
          <t>Se descarta</t>
        </is>
      </c>
      <c r="U2808" s="149" t="n"/>
    </row>
    <row r="2809" ht="15.75" customHeight="1" s="412">
      <c r="A2809" s="5" t="n">
        <v>636</v>
      </c>
      <c r="B2809" s="252" t="n">
        <v>286</v>
      </c>
      <c r="C2809" s="246" t="n">
        <v>444</v>
      </c>
      <c r="D2809" s="246" t="n">
        <v>2</v>
      </c>
      <c r="E2809" s="46" t="n">
        <v>43517</v>
      </c>
      <c r="F2809" s="246" t="n">
        <v>5236</v>
      </c>
      <c r="G2809" s="246" t="n">
        <v>8415</v>
      </c>
      <c r="H2809" s="246" t="n">
        <v>7298</v>
      </c>
      <c r="I2809" s="246" t="n"/>
      <c r="J2809" s="47">
        <f>+(((G2809-F2809)-(H2809-F2809))/(H2809-F2809))*100</f>
        <v/>
      </c>
      <c r="K2809" s="50" t="n"/>
      <c r="L2809" s="50" t="n"/>
      <c r="M2809" s="50" t="n"/>
      <c r="O2809" s="295">
        <f>+(H2809-F2809)/10</f>
        <v/>
      </c>
      <c r="P2809" s="26" t="inlineStr">
        <is>
          <t>FALSO</t>
        </is>
      </c>
      <c r="Q2809" s="26" t="inlineStr">
        <is>
          <t>FALSO</t>
        </is>
      </c>
      <c r="R2809" s="149" t="inlineStr">
        <is>
          <t>Esperado</t>
        </is>
      </c>
      <c r="S2809" s="149" t="inlineStr">
        <is>
          <t>Esperado</t>
        </is>
      </c>
      <c r="T2809" s="149" t="inlineStr">
        <is>
          <t>Se descarta</t>
        </is>
      </c>
      <c r="U2809" s="149" t="n"/>
    </row>
    <row r="2810" ht="15.75" customHeight="1" s="412">
      <c r="A2810" s="5" t="n">
        <v>1289</v>
      </c>
      <c r="B2810" s="252" t="n">
        <v>243</v>
      </c>
      <c r="C2810" s="246" t="n">
        <v>444</v>
      </c>
      <c r="D2810" s="246" t="n">
        <v>4</v>
      </c>
      <c r="E2810" s="46" t="n">
        <v>43524</v>
      </c>
      <c r="F2810" s="246" t="n">
        <v>5234</v>
      </c>
      <c r="G2810" s="246" t="n">
        <v>7657</v>
      </c>
      <c r="H2810" s="246" t="n">
        <v>7075</v>
      </c>
      <c r="I2810" s="246" t="n">
        <v>7</v>
      </c>
      <c r="J2810" s="47">
        <f>+(((G2810-F2810)-(H2810-F2810))/(H2810-F2810))*100</f>
        <v/>
      </c>
      <c r="K2810" s="51">
        <f>AVERAGE(J2810:J2811)</f>
        <v/>
      </c>
      <c r="L2810" s="51">
        <f>_xlfn.STDEV.S(J2810,J2811)</f>
        <v/>
      </c>
      <c r="M2810" s="50" t="n"/>
      <c r="O2810" s="295">
        <f>+(H2810-F2810)/10</f>
        <v/>
      </c>
      <c r="P2810" s="26" t="inlineStr">
        <is>
          <t>FALSO</t>
        </is>
      </c>
      <c r="Q2810" s="26" t="inlineStr">
        <is>
          <t>FALSO</t>
        </is>
      </c>
      <c r="R2810" s="149" t="inlineStr">
        <is>
          <t>No esperado</t>
        </is>
      </c>
      <c r="S2810" s="149" t="inlineStr">
        <is>
          <t>Esperado</t>
        </is>
      </c>
      <c r="T2810" s="149" t="inlineStr">
        <is>
          <t>Se descarta</t>
        </is>
      </c>
      <c r="U2810" s="149" t="n"/>
    </row>
    <row r="2811" ht="15.75" customHeight="1" s="412">
      <c r="A2811" s="5" t="n">
        <v>1290</v>
      </c>
      <c r="B2811" s="252" t="n">
        <v>244</v>
      </c>
      <c r="C2811" s="246" t="n">
        <v>444</v>
      </c>
      <c r="D2811" s="246" t="n">
        <v>4</v>
      </c>
      <c r="E2811" s="46" t="n">
        <v>43524</v>
      </c>
      <c r="F2811" s="246" t="n">
        <v>5243</v>
      </c>
      <c r="G2811" s="246" t="n">
        <v>7588</v>
      </c>
      <c r="H2811" s="246" t="n">
        <v>7045</v>
      </c>
      <c r="I2811" s="246" t="n"/>
      <c r="J2811" s="47">
        <f>+(((G2811-F2811)-(H2811-F2811))/(H2811-F2811))*100</f>
        <v/>
      </c>
      <c r="K2811" s="51" t="n"/>
      <c r="L2811" s="51" t="n"/>
      <c r="M2811" s="50" t="n"/>
      <c r="O2811" s="295">
        <f>+(H2811-F2811)/10</f>
        <v/>
      </c>
      <c r="P2811" s="26" t="inlineStr">
        <is>
          <t>FALSO</t>
        </is>
      </c>
      <c r="Q2811" s="26" t="inlineStr">
        <is>
          <t>FALSO</t>
        </is>
      </c>
      <c r="R2811" s="149" t="inlineStr">
        <is>
          <t>No esperado</t>
        </is>
      </c>
      <c r="S2811" s="149" t="inlineStr">
        <is>
          <t>Esperado</t>
        </is>
      </c>
      <c r="T2811" s="149" t="inlineStr">
        <is>
          <t>Se descarta</t>
        </is>
      </c>
      <c r="U2811" s="149" t="n"/>
    </row>
    <row r="2812" ht="15.75" customHeight="1" s="412">
      <c r="A2812" s="5" t="n">
        <v>1939</v>
      </c>
      <c r="B2812" s="252" t="n">
        <v>243</v>
      </c>
      <c r="C2812" s="246" t="n">
        <v>444</v>
      </c>
      <c r="D2812" s="246" t="n">
        <v>6</v>
      </c>
      <c r="E2812" s="46" t="n">
        <v>43535</v>
      </c>
      <c r="F2812" s="246" t="n">
        <v>5234</v>
      </c>
      <c r="G2812" s="246" t="n">
        <v>7739</v>
      </c>
      <c r="H2812" s="246" t="n">
        <v>6934</v>
      </c>
      <c r="I2812" s="246" t="n">
        <v>8</v>
      </c>
      <c r="J2812" s="47">
        <f>+(((G2812-F2812)-(H2812-F2812))/(H2812-F2812))*100</f>
        <v/>
      </c>
      <c r="K2812" s="51">
        <f>AVERAGE(J2812:J2813)</f>
        <v/>
      </c>
      <c r="L2812" s="51">
        <f>_xlfn.STDEV.S(J2812,J2813)</f>
        <v/>
      </c>
      <c r="M2812" s="50" t="n"/>
      <c r="O2812" s="295">
        <f>+(H2812-F2812)/10</f>
        <v/>
      </c>
      <c r="P2812" s="26" t="inlineStr">
        <is>
          <t>FALSO</t>
        </is>
      </c>
      <c r="Q2812" s="26" t="inlineStr">
        <is>
          <t>FALSO</t>
        </is>
      </c>
      <c r="R2812" s="149" t="inlineStr">
        <is>
          <t>No esperado</t>
        </is>
      </c>
      <c r="S2812" s="149" t="inlineStr">
        <is>
          <t>No esperado</t>
        </is>
      </c>
      <c r="T2812" s="149" t="inlineStr">
        <is>
          <t>Se descarta</t>
        </is>
      </c>
      <c r="U2812" s="149" t="n"/>
    </row>
    <row r="2813" ht="15.75" customHeight="1" s="412">
      <c r="A2813" s="5" t="n">
        <v>1940</v>
      </c>
      <c r="B2813" s="252" t="n">
        <v>244</v>
      </c>
      <c r="C2813" s="246" t="n">
        <v>444</v>
      </c>
      <c r="D2813" s="246" t="n">
        <v>6</v>
      </c>
      <c r="E2813" s="46" t="n">
        <v>43535</v>
      </c>
      <c r="F2813" s="246" t="n">
        <v>5243</v>
      </c>
      <c r="G2813" s="246" t="n">
        <v>7778</v>
      </c>
      <c r="H2813" s="246" t="n">
        <v>6989</v>
      </c>
      <c r="I2813" s="246" t="n"/>
      <c r="J2813" s="47">
        <f>+(((G2813-F2813)-(H2813-F2813))/(H2813-F2813))*100</f>
        <v/>
      </c>
      <c r="K2813" s="50" t="n"/>
      <c r="L2813" s="50" t="n"/>
      <c r="M2813" s="50" t="n"/>
      <c r="O2813" s="295">
        <f>+(H2813-F2813)/10</f>
        <v/>
      </c>
      <c r="P2813" s="26" t="inlineStr">
        <is>
          <t>FALSO</t>
        </is>
      </c>
      <c r="Q2813" s="26" t="inlineStr">
        <is>
          <t>FALSO</t>
        </is>
      </c>
      <c r="R2813" s="149" t="inlineStr">
        <is>
          <t>Esperado</t>
        </is>
      </c>
      <c r="S2813" s="149" t="inlineStr">
        <is>
          <t>Esperado</t>
        </is>
      </c>
      <c r="T2813" s="149" t="inlineStr">
        <is>
          <t>Se descarta</t>
        </is>
      </c>
      <c r="U2813" s="149" t="n"/>
    </row>
    <row r="2814" ht="15.75" customHeight="1" s="412">
      <c r="A2814" s="15" t="n">
        <v>2583</v>
      </c>
      <c r="B2814" s="16" t="n">
        <v>171</v>
      </c>
      <c r="C2814" s="52" t="n">
        <v>444</v>
      </c>
      <c r="D2814" s="52" t="n">
        <v>9</v>
      </c>
      <c r="E2814" s="53" t="n">
        <v>43557</v>
      </c>
      <c r="F2814" s="54" t="n">
        <v>5259</v>
      </c>
      <c r="G2814" s="52" t="n">
        <v>7200</v>
      </c>
      <c r="H2814" s="52" t="n">
        <v>6911</v>
      </c>
      <c r="I2814" s="246" t="n"/>
      <c r="J2814" s="47">
        <f>+(((G2814-F2814)-(H2814-F2814))/(H2814-F2814))*100</f>
        <v/>
      </c>
      <c r="K2814" s="51">
        <f>AVERAGE(J2814:J2815)</f>
        <v/>
      </c>
      <c r="L2814" s="51">
        <f>_xlfn.STDEV.S(J2814,J2815)</f>
        <v/>
      </c>
      <c r="M2814" s="50" t="n"/>
      <c r="O2814" s="295">
        <f>+(H2814-F2814)/10</f>
        <v/>
      </c>
      <c r="P2814" s="26" t="inlineStr">
        <is>
          <t>FALSO</t>
        </is>
      </c>
      <c r="Q2814" s="26" t="inlineStr">
        <is>
          <t>FALSO</t>
        </is>
      </c>
      <c r="R2814" s="149" t="inlineStr">
        <is>
          <t>No esperado</t>
        </is>
      </c>
      <c r="S2814" s="149" t="inlineStr">
        <is>
          <t>Esperado</t>
        </is>
      </c>
      <c r="T2814" s="149" t="inlineStr">
        <is>
          <t>Se descarta</t>
        </is>
      </c>
      <c r="U2814" s="149" t="n"/>
    </row>
    <row r="2815" ht="15.75" customHeight="1" s="412">
      <c r="A2815" s="15" t="n">
        <v>2584</v>
      </c>
      <c r="B2815" s="16" t="n">
        <v>172</v>
      </c>
      <c r="C2815" s="52" t="n">
        <v>444</v>
      </c>
      <c r="D2815" s="52" t="n">
        <v>9</v>
      </c>
      <c r="E2815" s="53" t="n">
        <v>43557</v>
      </c>
      <c r="F2815" s="54" t="n">
        <v>5274</v>
      </c>
      <c r="G2815" s="52" t="n">
        <v>7285</v>
      </c>
      <c r="H2815" s="52" t="n">
        <v>6988</v>
      </c>
      <c r="I2815" s="246" t="n"/>
      <c r="J2815" s="47">
        <f>+(((G2815-F2815)-(H2815-F2815))/(H2815-F2815))*100</f>
        <v/>
      </c>
      <c r="K2815" s="50" t="n"/>
      <c r="L2815" s="50" t="n"/>
      <c r="M2815" s="50" t="n"/>
      <c r="O2815" s="295">
        <f>+(H2815-F2815)/10</f>
        <v/>
      </c>
      <c r="P2815" s="26" t="inlineStr">
        <is>
          <t>FALSO</t>
        </is>
      </c>
      <c r="Q2815" s="26" t="inlineStr">
        <is>
          <t>FALSO</t>
        </is>
      </c>
      <c r="R2815" s="149" t="inlineStr">
        <is>
          <t>Esperado</t>
        </is>
      </c>
      <c r="S2815" s="149" t="inlineStr">
        <is>
          <t>Esperado</t>
        </is>
      </c>
      <c r="T2815" s="149" t="inlineStr">
        <is>
          <t>Se descarta</t>
        </is>
      </c>
      <c r="U2815" s="149" t="n"/>
    </row>
    <row r="2816" ht="15.75" customHeight="1" s="412">
      <c r="A2816" s="15" t="n">
        <v>3233</v>
      </c>
      <c r="B2816" s="16" t="n">
        <v>173</v>
      </c>
      <c r="C2816" s="52" t="n">
        <v>444</v>
      </c>
      <c r="D2816" s="52" t="n">
        <v>12</v>
      </c>
      <c r="E2816" s="53" t="n">
        <v>43577</v>
      </c>
      <c r="F2816" s="54" t="n">
        <v>5227</v>
      </c>
      <c r="G2816" s="52" t="n">
        <v>7231</v>
      </c>
      <c r="H2816" s="52" t="n">
        <v>6973</v>
      </c>
      <c r="I2816" s="52" t="n"/>
      <c r="J2816" s="47">
        <f>+(((G2816-F2816)-(H2816-F2816))/(H2816-F2816))*100</f>
        <v/>
      </c>
      <c r="K2816" s="51">
        <f>AVERAGE(J2816:J2817)</f>
        <v/>
      </c>
      <c r="L2816" s="51">
        <f>_xlfn.STDEV.S(J2816,J2817)</f>
        <v/>
      </c>
      <c r="M2816" s="50">
        <f>(K2814-K2816)/20</f>
        <v/>
      </c>
      <c r="N2816" s="295">
        <f>(K2810-K2816)/53</f>
        <v/>
      </c>
      <c r="O2816" s="295">
        <f>+(H2816-F2816)/10</f>
        <v/>
      </c>
      <c r="P2816" s="26" t="inlineStr">
        <is>
          <t>FALSO</t>
        </is>
      </c>
      <c r="Q2816" s="26" t="inlineStr">
        <is>
          <t>VERDADERO</t>
        </is>
      </c>
      <c r="R2816" s="149" t="inlineStr">
        <is>
          <t>Esperado</t>
        </is>
      </c>
      <c r="S2816" s="149" t="inlineStr">
        <is>
          <t>Esperado</t>
        </is>
      </c>
      <c r="T2816" s="149" t="inlineStr">
        <is>
          <t>Se descarta</t>
        </is>
      </c>
      <c r="U2816" s="149" t="n"/>
    </row>
    <row r="2817" ht="15.75" customHeight="1" s="412">
      <c r="A2817" s="15" t="n">
        <v>3234</v>
      </c>
      <c r="B2817" s="16" t="n">
        <v>174</v>
      </c>
      <c r="C2817" s="52" t="n">
        <v>444</v>
      </c>
      <c r="D2817" s="52" t="n">
        <v>12</v>
      </c>
      <c r="E2817" s="53" t="n">
        <v>43577</v>
      </c>
      <c r="F2817" s="54" t="n">
        <v>5182</v>
      </c>
      <c r="G2817" s="52" t="n">
        <v>7297</v>
      </c>
      <c r="H2817" s="52" t="n">
        <v>7025</v>
      </c>
      <c r="I2817" s="52" t="n"/>
      <c r="J2817" s="47">
        <f>+(((G2817-F2817)-(H2817-F2817))/(H2817-F2817))*100</f>
        <v/>
      </c>
      <c r="K2817" s="50" t="n"/>
      <c r="L2817" s="50" t="n"/>
      <c r="M2817" s="50" t="n"/>
      <c r="O2817" s="295">
        <f>+(H2817-F2817)/10</f>
        <v/>
      </c>
      <c r="P2817" s="26" t="inlineStr">
        <is>
          <t>FALSO</t>
        </is>
      </c>
      <c r="Q2817" s="26" t="inlineStr">
        <is>
          <t>FALSO</t>
        </is>
      </c>
      <c r="R2817" s="149" t="inlineStr">
        <is>
          <t>Esperado</t>
        </is>
      </c>
      <c r="S2817" s="149" t="inlineStr">
        <is>
          <t>Esperado</t>
        </is>
      </c>
      <c r="T2817" s="149" t="inlineStr">
        <is>
          <t>Se descarta</t>
        </is>
      </c>
      <c r="U2817" s="149" t="n"/>
    </row>
    <row r="2818" ht="15.75" customHeight="1" s="412">
      <c r="A2818" s="5" t="n">
        <v>637</v>
      </c>
      <c r="B2818" s="252" t="n">
        <v>287</v>
      </c>
      <c r="C2818" s="201" t="n">
        <v>445</v>
      </c>
      <c r="D2818" s="201" t="n">
        <v>2</v>
      </c>
      <c r="E2818" s="8" t="n">
        <v>43517</v>
      </c>
      <c r="F2818" s="201" t="n">
        <v>5246</v>
      </c>
      <c r="G2818" s="201" t="n">
        <v>8869</v>
      </c>
      <c r="H2818" s="201" t="n">
        <v>7507</v>
      </c>
      <c r="I2818" s="201" t="n">
        <v>10</v>
      </c>
      <c r="J2818" s="9">
        <f>+(((G2818-F2818)-(H2818-F2818))/(H2818-F2818))*100</f>
        <v/>
      </c>
      <c r="K2818" s="33">
        <f>AVERAGE(J2818:J2819)</f>
        <v/>
      </c>
      <c r="L2818" s="33">
        <f>_xlfn.STDEV.S(J2818,J2819)</f>
        <v/>
      </c>
      <c r="M2818" s="13" t="n">
        <v>2</v>
      </c>
      <c r="O2818" s="295">
        <f>+(H2818-F2818)/10</f>
        <v/>
      </c>
      <c r="P2818" s="26" t="inlineStr">
        <is>
          <t>FALSO</t>
        </is>
      </c>
      <c r="Q2818" s="26" t="inlineStr">
        <is>
          <t>FALSO</t>
        </is>
      </c>
      <c r="R2818" s="149" t="inlineStr">
        <is>
          <t>Esperado</t>
        </is>
      </c>
      <c r="S2818" s="149" t="inlineStr">
        <is>
          <t>Esperado</t>
        </is>
      </c>
      <c r="T2818" s="149" t="inlineStr">
        <is>
          <t>Se descarta</t>
        </is>
      </c>
      <c r="U2818" s="149" t="n"/>
    </row>
    <row r="2819" ht="15.75" customHeight="1" s="412">
      <c r="A2819" s="5" t="n">
        <v>638</v>
      </c>
      <c r="B2819" s="252" t="n">
        <v>288</v>
      </c>
      <c r="C2819" s="201" t="n">
        <v>445</v>
      </c>
      <c r="D2819" s="201" t="n">
        <v>2</v>
      </c>
      <c r="E2819" s="8" t="n">
        <v>43517</v>
      </c>
      <c r="F2819" s="201" t="n">
        <v>5225</v>
      </c>
      <c r="G2819" s="201" t="n">
        <v>9149</v>
      </c>
      <c r="H2819" s="201" t="n">
        <v>7653</v>
      </c>
      <c r="I2819" s="201" t="n"/>
      <c r="J2819" s="9">
        <f>+(((G2819-F2819)-(H2819-F2819))/(H2819-F2819))*100</f>
        <v/>
      </c>
      <c r="K2819" s="33" t="n"/>
      <c r="L2819" s="33" t="n"/>
      <c r="M2819" s="13" t="n"/>
      <c r="O2819" s="295">
        <f>+(H2819-F2819)/10</f>
        <v/>
      </c>
      <c r="P2819" s="26" t="inlineStr">
        <is>
          <t>FALSO</t>
        </is>
      </c>
      <c r="Q2819" s="26" t="inlineStr">
        <is>
          <t>FALSO</t>
        </is>
      </c>
      <c r="R2819" s="149" t="inlineStr">
        <is>
          <t>Esperado</t>
        </is>
      </c>
      <c r="S2819" s="149" t="inlineStr">
        <is>
          <t>No esperado</t>
        </is>
      </c>
      <c r="T2819" s="149" t="inlineStr">
        <is>
          <t>Se descarta</t>
        </is>
      </c>
      <c r="U2819" s="149" t="n"/>
    </row>
    <row r="2820" ht="15.75" customHeight="1" s="412">
      <c r="A2820" s="5" t="n">
        <v>1291</v>
      </c>
      <c r="B2820" s="252" t="n">
        <v>245</v>
      </c>
      <c r="C2820" s="201" t="n">
        <v>445</v>
      </c>
      <c r="D2820" s="201" t="n">
        <v>4</v>
      </c>
      <c r="E2820" s="8" t="n">
        <v>43524</v>
      </c>
      <c r="F2820" s="201" t="n">
        <v>5235</v>
      </c>
      <c r="G2820" s="201" t="n">
        <v>7754</v>
      </c>
      <c r="H2820" s="201" t="n">
        <v>7245</v>
      </c>
      <c r="I2820" s="201" t="n">
        <v>10</v>
      </c>
      <c r="J2820" s="9">
        <f>+(((G2820-F2820)-(H2820-F2820))/(H2820-F2820))*100</f>
        <v/>
      </c>
      <c r="K2820" s="33">
        <f>AVERAGE(J2820:J2821)</f>
        <v/>
      </c>
      <c r="L2820" s="33">
        <f>_xlfn.STDEV.S(J2820,J2821)</f>
        <v/>
      </c>
      <c r="M2820" s="13" t="n"/>
      <c r="O2820" s="295">
        <f>+(H2820-F2820)/10</f>
        <v/>
      </c>
      <c r="P2820" s="26" t="inlineStr">
        <is>
          <t>FALSO</t>
        </is>
      </c>
      <c r="Q2820" s="26" t="inlineStr">
        <is>
          <t>FALSO</t>
        </is>
      </c>
      <c r="R2820" s="149" t="inlineStr">
        <is>
          <t>No esperado</t>
        </is>
      </c>
      <c r="S2820" s="149" t="inlineStr">
        <is>
          <t>Esperado</t>
        </is>
      </c>
      <c r="T2820" s="149" t="inlineStr">
        <is>
          <t>Se descarta</t>
        </is>
      </c>
      <c r="U2820" s="149" t="n"/>
    </row>
    <row r="2821" ht="15.75" customHeight="1" s="412">
      <c r="A2821" s="5" t="n">
        <v>1292</v>
      </c>
      <c r="B2821" s="252" t="n">
        <v>246</v>
      </c>
      <c r="C2821" s="201" t="n">
        <v>445</v>
      </c>
      <c r="D2821" s="201" t="n">
        <v>4</v>
      </c>
      <c r="E2821" s="8" t="n">
        <v>43524</v>
      </c>
      <c r="F2821" s="201" t="n">
        <v>5309</v>
      </c>
      <c r="G2821" s="201" t="n">
        <v>7770</v>
      </c>
      <c r="H2821" s="201" t="n">
        <v>7256</v>
      </c>
      <c r="I2821" s="201" t="n"/>
      <c r="J2821" s="9">
        <f>+(((G2821-F2821)-(H2821-F2821))/(H2821-F2821))*100</f>
        <v/>
      </c>
      <c r="K2821" s="13" t="n"/>
      <c r="L2821" s="13" t="n"/>
      <c r="M2821" s="13" t="n"/>
      <c r="O2821" s="295">
        <f>+(H2821-F2821)/10</f>
        <v/>
      </c>
      <c r="P2821" s="26" t="inlineStr">
        <is>
          <t>FALSO</t>
        </is>
      </c>
      <c r="Q2821" s="26" t="inlineStr">
        <is>
          <t>FALSO</t>
        </is>
      </c>
      <c r="R2821" s="149" t="inlineStr">
        <is>
          <t>No esperado</t>
        </is>
      </c>
      <c r="S2821" s="149" t="inlineStr">
        <is>
          <t>No esperado</t>
        </is>
      </c>
      <c r="T2821" s="149" t="inlineStr">
        <is>
          <t>Se descarta</t>
        </is>
      </c>
      <c r="U2821" s="149" t="n"/>
    </row>
    <row r="2822" ht="15.75" customHeight="1" s="412">
      <c r="A2822" s="5" t="n">
        <v>1941</v>
      </c>
      <c r="B2822" s="252" t="n">
        <v>245</v>
      </c>
      <c r="C2822" s="201" t="n">
        <v>445</v>
      </c>
      <c r="D2822" s="201" t="n">
        <v>6</v>
      </c>
      <c r="E2822" s="8" t="n">
        <v>43535</v>
      </c>
      <c r="F2822" s="201" t="n">
        <v>5235</v>
      </c>
      <c r="G2822" s="201" t="n">
        <v>7697</v>
      </c>
      <c r="H2822" s="201" t="n">
        <v>7210</v>
      </c>
      <c r="I2822" s="201" t="n">
        <v>8</v>
      </c>
      <c r="J2822" s="9">
        <f>+(((G2822-F2822)-(H2822-F2822))/(H2822-F2822))*100</f>
        <v/>
      </c>
      <c r="K2822" s="33">
        <f>AVERAGE(J2822:J2823)</f>
        <v/>
      </c>
      <c r="L2822" s="33">
        <f>_xlfn.STDEV.S(J2822,J2823)</f>
        <v/>
      </c>
      <c r="M2822" s="13" t="n"/>
      <c r="O2822" s="295">
        <f>+(H2822-F2822)/10</f>
        <v/>
      </c>
      <c r="P2822" s="26" t="inlineStr">
        <is>
          <t>FALSO</t>
        </is>
      </c>
      <c r="Q2822" s="26" t="inlineStr">
        <is>
          <t>FALSO</t>
        </is>
      </c>
      <c r="R2822" s="149" t="inlineStr">
        <is>
          <t>Esperado</t>
        </is>
      </c>
      <c r="S2822" s="149" t="inlineStr">
        <is>
          <t>Esperado</t>
        </is>
      </c>
      <c r="T2822" s="149" t="inlineStr">
        <is>
          <t>Se descarta</t>
        </is>
      </c>
      <c r="U2822" s="149" t="n"/>
    </row>
    <row r="2823" ht="15.75" customHeight="1" s="412">
      <c r="A2823" s="5" t="n">
        <v>1942</v>
      </c>
      <c r="B2823" s="252" t="n">
        <v>246</v>
      </c>
      <c r="C2823" s="201" t="n">
        <v>445</v>
      </c>
      <c r="D2823" s="201" t="n">
        <v>6</v>
      </c>
      <c r="E2823" s="8" t="n">
        <v>43535</v>
      </c>
      <c r="F2823" s="201" t="n">
        <v>5309</v>
      </c>
      <c r="G2823" s="201" t="n">
        <v>8048</v>
      </c>
      <c r="H2823" s="201" t="n">
        <v>7497</v>
      </c>
      <c r="I2823" s="201" t="n"/>
      <c r="J2823" s="9">
        <f>+(((G2823-F2823)-(H2823-F2823))/(H2823-F2823))*100</f>
        <v/>
      </c>
      <c r="K2823" s="33" t="n"/>
      <c r="L2823" s="33" t="n"/>
      <c r="M2823" s="13" t="n"/>
      <c r="O2823" s="295">
        <f>+(H2823-F2823)/10</f>
        <v/>
      </c>
      <c r="P2823" s="26" t="inlineStr">
        <is>
          <t>FALSO</t>
        </is>
      </c>
      <c r="Q2823" s="26" t="inlineStr">
        <is>
          <t>FALSO</t>
        </is>
      </c>
      <c r="R2823" s="149" t="inlineStr">
        <is>
          <t>Esperado</t>
        </is>
      </c>
      <c r="S2823" s="149" t="inlineStr">
        <is>
          <t>Esperado</t>
        </is>
      </c>
      <c r="T2823" s="149" t="inlineStr">
        <is>
          <t>Se descarta</t>
        </is>
      </c>
      <c r="U2823" s="149" t="n"/>
    </row>
    <row r="2824" ht="15.75" customHeight="1" s="412">
      <c r="A2824" s="15" t="n">
        <v>2395</v>
      </c>
      <c r="B2824" s="16" t="n">
        <v>165</v>
      </c>
      <c r="C2824" s="17" t="n">
        <v>445</v>
      </c>
      <c r="D2824" s="17" t="n">
        <v>8</v>
      </c>
      <c r="E2824" s="18" t="n">
        <v>43550</v>
      </c>
      <c r="F2824" s="19" t="n">
        <v>5226</v>
      </c>
      <c r="G2824" s="17" t="n">
        <v>7833</v>
      </c>
      <c r="H2824" s="17" t="n">
        <v>7382</v>
      </c>
      <c r="I2824" s="201" t="n"/>
      <c r="J2824" s="9">
        <f>+(((G2824-F2824)-(H2824-F2824))/(H2824-F2824))*100</f>
        <v/>
      </c>
      <c r="K2824" s="33">
        <f>AVERAGE(J2824:J2825)</f>
        <v/>
      </c>
      <c r="L2824" s="33">
        <f>_xlfn.STDEV.S(J2824,J2825)</f>
        <v/>
      </c>
      <c r="M2824" s="13" t="n"/>
      <c r="O2824" s="295">
        <f>+(H2824-F2824)/10</f>
        <v/>
      </c>
      <c r="P2824" s="26" t="inlineStr">
        <is>
          <t>FALSO</t>
        </is>
      </c>
      <c r="Q2824" s="26" t="inlineStr">
        <is>
          <t>FALSO</t>
        </is>
      </c>
      <c r="R2824" s="149" t="inlineStr">
        <is>
          <t>No esperado</t>
        </is>
      </c>
      <c r="S2824" s="149" t="inlineStr">
        <is>
          <t>Esperado</t>
        </is>
      </c>
      <c r="T2824" s="149" t="inlineStr">
        <is>
          <t>Se descarta</t>
        </is>
      </c>
      <c r="U2824" s="149" t="n"/>
    </row>
    <row r="2825" ht="15.75" customHeight="1" s="412">
      <c r="A2825" s="15" t="n">
        <v>2396</v>
      </c>
      <c r="B2825" s="16" t="n">
        <v>166</v>
      </c>
      <c r="C2825" s="17" t="n">
        <v>445</v>
      </c>
      <c r="D2825" s="17" t="n">
        <v>8</v>
      </c>
      <c r="E2825" s="18" t="n">
        <v>43550</v>
      </c>
      <c r="F2825" s="19" t="n">
        <v>5252</v>
      </c>
      <c r="G2825" s="17" t="n">
        <v>7861</v>
      </c>
      <c r="H2825" s="17" t="n">
        <v>7407</v>
      </c>
      <c r="I2825" s="201" t="n"/>
      <c r="J2825" s="9">
        <f>+(((G2825-F2825)-(H2825-F2825))/(H2825-F2825))*100</f>
        <v/>
      </c>
      <c r="K2825" s="13" t="n"/>
      <c r="L2825" s="13" t="n"/>
      <c r="M2825" s="13" t="n"/>
      <c r="O2825" s="295">
        <f>+(H2825-F2825)/10</f>
        <v/>
      </c>
      <c r="P2825" s="26" t="inlineStr">
        <is>
          <t>FALSO</t>
        </is>
      </c>
      <c r="Q2825" s="26" t="inlineStr">
        <is>
          <t>FALSO</t>
        </is>
      </c>
      <c r="R2825" s="149" t="inlineStr">
        <is>
          <t>Esperado</t>
        </is>
      </c>
      <c r="S2825" s="149" t="inlineStr">
        <is>
          <t>Esperado</t>
        </is>
      </c>
      <c r="T2825" s="149" t="inlineStr">
        <is>
          <t>Se descarta</t>
        </is>
      </c>
      <c r="U2825" s="149" t="n"/>
    </row>
    <row r="2826" ht="15.75" customHeight="1" s="412">
      <c r="A2826" s="15" t="n">
        <v>2821</v>
      </c>
      <c r="B2826" s="16" t="n">
        <v>193</v>
      </c>
      <c r="C2826" s="17" t="n">
        <v>445</v>
      </c>
      <c r="D2826" s="17" t="n">
        <v>10</v>
      </c>
      <c r="E2826" s="18" t="n">
        <v>43564</v>
      </c>
      <c r="F2826" s="19" t="n">
        <v>5263</v>
      </c>
      <c r="G2826" s="17" t="n">
        <v>7509</v>
      </c>
      <c r="H2826" s="17" t="n">
        <v>7228</v>
      </c>
      <c r="I2826" s="17" t="n"/>
      <c r="J2826" s="9">
        <f>+(((G2826-F2826)-(H2826-F2826))/(H2826-F2826))*100</f>
        <v/>
      </c>
      <c r="K2826" s="33">
        <f>AVERAGE(J2826:J2827)</f>
        <v/>
      </c>
      <c r="L2826" s="33">
        <f>_xlfn.STDEV.S(J2826,J2827)</f>
        <v/>
      </c>
      <c r="M2826" s="13">
        <f>(K2824-K2826)/14</f>
        <v/>
      </c>
      <c r="N2826" s="295">
        <f>(K2820-K2826)/40</f>
        <v/>
      </c>
      <c r="O2826" s="295">
        <f>+(H2826-F2826)/10</f>
        <v/>
      </c>
      <c r="P2826" s="26" t="inlineStr">
        <is>
          <t>FALSO</t>
        </is>
      </c>
      <c r="Q2826" s="26" t="inlineStr">
        <is>
          <t>VERDADERO</t>
        </is>
      </c>
      <c r="R2826" s="149" t="inlineStr">
        <is>
          <t>No esperado</t>
        </is>
      </c>
      <c r="S2826" s="149" t="inlineStr">
        <is>
          <t>Esperado</t>
        </is>
      </c>
      <c r="T2826" s="149" t="inlineStr">
        <is>
          <t>Se descarta</t>
        </is>
      </c>
      <c r="U2826" s="149" t="n"/>
    </row>
    <row r="2827" ht="15.75" customHeight="1" s="412">
      <c r="A2827" s="15" t="n">
        <v>2822</v>
      </c>
      <c r="B2827" s="16" t="n">
        <v>194</v>
      </c>
      <c r="C2827" s="17" t="n">
        <v>445</v>
      </c>
      <c r="D2827" s="17" t="n">
        <v>10</v>
      </c>
      <c r="E2827" s="18" t="n">
        <v>43564</v>
      </c>
      <c r="F2827" s="19" t="n">
        <v>5207</v>
      </c>
      <c r="G2827" s="17" t="n">
        <v>7509</v>
      </c>
      <c r="H2827" s="17" t="n">
        <v>7219</v>
      </c>
      <c r="I2827" s="17" t="n"/>
      <c r="J2827" s="9">
        <f>+(((G2827-F2827)-(H2827-F2827))/(H2827-F2827))*100</f>
        <v/>
      </c>
      <c r="K2827" s="13" t="n"/>
      <c r="L2827" s="13" t="n"/>
      <c r="M2827" s="13" t="n"/>
      <c r="O2827" s="295">
        <f>+(H2827-F2827)/10</f>
        <v/>
      </c>
      <c r="P2827" s="26" t="inlineStr">
        <is>
          <t>FALSO</t>
        </is>
      </c>
      <c r="Q2827" s="26" t="inlineStr">
        <is>
          <t>FALSO</t>
        </is>
      </c>
      <c r="R2827" s="149" t="inlineStr">
        <is>
          <t>Esperado</t>
        </is>
      </c>
      <c r="S2827" s="149" t="inlineStr">
        <is>
          <t>Esperado</t>
        </is>
      </c>
      <c r="T2827" s="149" t="inlineStr">
        <is>
          <t>Se descarta</t>
        </is>
      </c>
      <c r="U2827" s="149" t="n"/>
    </row>
    <row r="2828" ht="15.75" customHeight="1" s="412">
      <c r="A2828" s="5" t="n">
        <v>639</v>
      </c>
      <c r="B2828" s="252" t="n">
        <v>289</v>
      </c>
      <c r="C2828" s="255" t="n">
        <v>446</v>
      </c>
      <c r="D2828" s="255" t="n">
        <v>2</v>
      </c>
      <c r="E2828" s="58" t="n">
        <v>43517</v>
      </c>
      <c r="F2828" s="255" t="n">
        <v>5296</v>
      </c>
      <c r="G2828" s="255" t="n">
        <v>7883</v>
      </c>
      <c r="H2828" s="255" t="n">
        <v>7179</v>
      </c>
      <c r="I2828" s="255" t="n">
        <v>9</v>
      </c>
      <c r="J2828" s="59">
        <f>+(((G2828-F2828)-(H2828-F2828))/(H2828-F2828))*100</f>
        <v/>
      </c>
      <c r="K2828" s="34">
        <f>AVERAGE(J2828:J2829)</f>
        <v/>
      </c>
      <c r="L2828" s="34">
        <f>_xlfn.STDEV.S(J2828,J2829)</f>
        <v/>
      </c>
      <c r="M2828" s="35" t="n">
        <v>2</v>
      </c>
      <c r="O2828" s="295">
        <f>+(H2828-F2828)/10</f>
        <v/>
      </c>
      <c r="P2828" s="26" t="inlineStr">
        <is>
          <t>FALSO</t>
        </is>
      </c>
      <c r="Q2828" s="26" t="inlineStr">
        <is>
          <t>FALSO</t>
        </is>
      </c>
      <c r="R2828" s="149" t="inlineStr">
        <is>
          <t>Esperado</t>
        </is>
      </c>
      <c r="S2828" s="149" t="inlineStr">
        <is>
          <t>Esperado</t>
        </is>
      </c>
      <c r="T2828" s="149" t="inlineStr">
        <is>
          <t>Dato Válido</t>
        </is>
      </c>
      <c r="U2828" s="149" t="n"/>
    </row>
    <row r="2829" ht="15.75" customHeight="1" s="412">
      <c r="A2829" s="5" t="n">
        <v>640</v>
      </c>
      <c r="B2829" s="252" t="n">
        <v>290</v>
      </c>
      <c r="C2829" s="255" t="n">
        <v>446</v>
      </c>
      <c r="D2829" s="255" t="n">
        <v>2</v>
      </c>
      <c r="E2829" s="58" t="n">
        <v>43517</v>
      </c>
      <c r="F2829" s="255" t="n">
        <v>5255</v>
      </c>
      <c r="G2829" s="255" t="n">
        <v>7999</v>
      </c>
      <c r="H2829" s="255" t="n">
        <v>7253</v>
      </c>
      <c r="I2829" s="255" t="n"/>
      <c r="J2829" s="59">
        <f>+(((G2829-F2829)-(H2829-F2829))/(H2829-F2829))*100</f>
        <v/>
      </c>
      <c r="K2829" s="35" t="n"/>
      <c r="L2829" s="35" t="n"/>
      <c r="M2829" s="35" t="n"/>
      <c r="O2829" s="295">
        <f>+(H2829-F2829)/10</f>
        <v/>
      </c>
      <c r="P2829" s="26" t="inlineStr">
        <is>
          <t>VERDADERO</t>
        </is>
      </c>
      <c r="Q2829" s="26" t="inlineStr">
        <is>
          <t>FALSO</t>
        </is>
      </c>
      <c r="R2829" s="149" t="inlineStr">
        <is>
          <t>Esperado</t>
        </is>
      </c>
      <c r="S2829" s="149" t="inlineStr">
        <is>
          <t>Esperado</t>
        </is>
      </c>
      <c r="T2829" s="149" t="inlineStr">
        <is>
          <t>Dato Válido</t>
        </is>
      </c>
      <c r="U2829" s="149" t="n"/>
    </row>
    <row r="2830" ht="15.75" customHeight="1" s="412">
      <c r="A2830" s="5" t="n">
        <v>1293</v>
      </c>
      <c r="B2830" s="252" t="n">
        <v>247</v>
      </c>
      <c r="C2830" s="255" t="n">
        <v>446</v>
      </c>
      <c r="D2830" s="255" t="n">
        <v>4</v>
      </c>
      <c r="E2830" s="58" t="n">
        <v>43524</v>
      </c>
      <c r="F2830" s="255" t="n">
        <v>5282</v>
      </c>
      <c r="G2830" s="255" t="n">
        <v>7582</v>
      </c>
      <c r="H2830" s="255" t="n">
        <v>7159</v>
      </c>
      <c r="I2830" s="255" t="n">
        <v>10</v>
      </c>
      <c r="J2830" s="59">
        <f>+(((G2830-F2830)-(H2830-F2830))/(H2830-F2830))*100</f>
        <v/>
      </c>
      <c r="K2830" s="34">
        <f>AVERAGE(J2830:J2831)</f>
        <v/>
      </c>
      <c r="L2830" s="34">
        <f>_xlfn.STDEV.S(J2830,J2831)</f>
        <v/>
      </c>
      <c r="M2830" s="35" t="n"/>
      <c r="O2830" s="295">
        <f>+(H2830-F2830)/10</f>
        <v/>
      </c>
      <c r="P2830" s="26" t="inlineStr">
        <is>
          <t>FALSO</t>
        </is>
      </c>
      <c r="Q2830" s="26" t="inlineStr">
        <is>
          <t>FALSO</t>
        </is>
      </c>
      <c r="R2830" s="149" t="inlineStr">
        <is>
          <t>No esperado</t>
        </is>
      </c>
      <c r="S2830" s="149" t="inlineStr">
        <is>
          <t>Esperado</t>
        </is>
      </c>
      <c r="T2830" s="149" t="inlineStr">
        <is>
          <t>Dato Válido</t>
        </is>
      </c>
      <c r="U2830" s="149" t="n"/>
    </row>
    <row r="2831" ht="15.75" customHeight="1" s="412">
      <c r="A2831" s="5" t="n">
        <v>1294</v>
      </c>
      <c r="B2831" s="252" t="n">
        <v>248</v>
      </c>
      <c r="C2831" s="255" t="n">
        <v>446</v>
      </c>
      <c r="D2831" s="255" t="n">
        <v>4</v>
      </c>
      <c r="E2831" s="58" t="n">
        <v>43524</v>
      </c>
      <c r="F2831" s="255" t="n">
        <v>5224</v>
      </c>
      <c r="G2831" s="255" t="n">
        <v>7625</v>
      </c>
      <c r="H2831" s="255" t="n">
        <v>7172</v>
      </c>
      <c r="I2831" s="255" t="n"/>
      <c r="J2831" s="59">
        <f>+(((G2831-F2831)-(H2831-F2831))/(H2831-F2831))*100</f>
        <v/>
      </c>
      <c r="K2831" s="34" t="n"/>
      <c r="L2831" s="34" t="n"/>
      <c r="M2831" s="35" t="n"/>
      <c r="O2831" s="295">
        <f>+(H2831-F2831)/10</f>
        <v/>
      </c>
      <c r="P2831" s="26" t="inlineStr">
        <is>
          <t>FALSO</t>
        </is>
      </c>
      <c r="Q2831" s="26" t="inlineStr">
        <is>
          <t>FALSO</t>
        </is>
      </c>
      <c r="R2831" s="149" t="inlineStr">
        <is>
          <t>Esperado</t>
        </is>
      </c>
      <c r="S2831" s="149" t="inlineStr">
        <is>
          <t>Esperado</t>
        </is>
      </c>
      <c r="T2831" s="149" t="inlineStr">
        <is>
          <t>Dato Válido</t>
        </is>
      </c>
      <c r="U2831" s="149" t="n"/>
    </row>
    <row r="2832" ht="15.75" customHeight="1" s="412">
      <c r="A2832" s="5" t="n">
        <v>1943</v>
      </c>
      <c r="B2832" s="252" t="n">
        <v>247</v>
      </c>
      <c r="C2832" s="255" t="n">
        <v>446</v>
      </c>
      <c r="D2832" s="255" t="n">
        <v>6</v>
      </c>
      <c r="E2832" s="58" t="n">
        <v>43535</v>
      </c>
      <c r="F2832" s="255" t="n">
        <v>5282</v>
      </c>
      <c r="G2832" s="255" t="n">
        <v>7606</v>
      </c>
      <c r="H2832" s="255" t="n">
        <v>7146</v>
      </c>
      <c r="I2832" s="255" t="n">
        <v>8</v>
      </c>
      <c r="J2832" s="59">
        <f>+(((G2832-F2832)-(H2832-F2832))/(H2832-F2832))*100</f>
        <v/>
      </c>
      <c r="K2832" s="34">
        <f>AVERAGE(J2832:J2833)</f>
        <v/>
      </c>
      <c r="L2832" s="34">
        <f>_xlfn.STDEV.S(J2832,J2833)</f>
        <v/>
      </c>
      <c r="M2832" s="35" t="n"/>
      <c r="O2832" s="295">
        <f>+(H2832-F2832)/10</f>
        <v/>
      </c>
      <c r="P2832" s="26" t="inlineStr">
        <is>
          <t>FALSO</t>
        </is>
      </c>
      <c r="Q2832" s="26" t="inlineStr">
        <is>
          <t>FALSO</t>
        </is>
      </c>
      <c r="R2832" s="149" t="inlineStr">
        <is>
          <t>No esperado</t>
        </is>
      </c>
      <c r="S2832" s="149" t="inlineStr">
        <is>
          <t>No esperado</t>
        </is>
      </c>
      <c r="T2832" s="149" t="inlineStr">
        <is>
          <t>Se descarta</t>
        </is>
      </c>
      <c r="U2832" s="149" t="n"/>
    </row>
    <row r="2833" ht="15.75" customHeight="1" s="412">
      <c r="A2833" s="5" t="n">
        <v>1944</v>
      </c>
      <c r="B2833" s="252" t="n">
        <v>248</v>
      </c>
      <c r="C2833" s="255" t="n">
        <v>446</v>
      </c>
      <c r="D2833" s="255" t="n">
        <v>6</v>
      </c>
      <c r="E2833" s="58" t="n">
        <v>43535</v>
      </c>
      <c r="F2833" s="255" t="n">
        <v>5224</v>
      </c>
      <c r="G2833" s="255" t="n">
        <v>7558</v>
      </c>
      <c r="H2833" s="255" t="n">
        <v>7100</v>
      </c>
      <c r="I2833" s="255" t="n"/>
      <c r="J2833" s="59">
        <f>+(((G2833-F2833)-(H2833-F2833))/(H2833-F2833))*100</f>
        <v/>
      </c>
      <c r="K2833" s="35" t="n"/>
      <c r="L2833" s="35" t="n"/>
      <c r="M2833" s="35" t="n"/>
      <c r="O2833" s="295">
        <f>+(H2833-F2833)/10</f>
        <v/>
      </c>
      <c r="P2833" s="26" t="inlineStr">
        <is>
          <t>FALSO</t>
        </is>
      </c>
      <c r="Q2833" s="26" t="inlineStr">
        <is>
          <t>FALSO</t>
        </is>
      </c>
      <c r="R2833" s="149" t="inlineStr">
        <is>
          <t>Esperado</t>
        </is>
      </c>
      <c r="S2833" s="149" t="inlineStr">
        <is>
          <t>Esperado</t>
        </is>
      </c>
      <c r="T2833" s="149" t="inlineStr">
        <is>
          <t>Se descarta</t>
        </is>
      </c>
      <c r="U2833" s="149" t="n"/>
    </row>
    <row r="2834" ht="15.75" customHeight="1" s="412">
      <c r="A2834" s="15" t="n">
        <v>2397</v>
      </c>
      <c r="B2834" s="16" t="n">
        <v>167</v>
      </c>
      <c r="C2834" s="60" t="n">
        <v>446</v>
      </c>
      <c r="D2834" s="60" t="n">
        <v>8</v>
      </c>
      <c r="E2834" s="61" t="n">
        <v>43550</v>
      </c>
      <c r="F2834" s="62" t="n">
        <v>5280</v>
      </c>
      <c r="G2834" s="60" t="n">
        <v>7784</v>
      </c>
      <c r="H2834" s="60" t="n">
        <v>7418</v>
      </c>
      <c r="I2834" s="255" t="n"/>
      <c r="J2834" s="59">
        <f>+(((G2834-F2834)-(H2834-F2834))/(H2834-F2834))*100</f>
        <v/>
      </c>
      <c r="K2834" s="34">
        <f>AVERAGE(J2834:J2835)</f>
        <v/>
      </c>
      <c r="L2834" s="34">
        <f>_xlfn.STDEV.S(J2834,J2835)</f>
        <v/>
      </c>
      <c r="M2834" s="35" t="n"/>
      <c r="O2834" s="295">
        <f>+(H2834-F2834)/10</f>
        <v/>
      </c>
      <c r="P2834" s="26" t="inlineStr">
        <is>
          <t>FALSO</t>
        </is>
      </c>
      <c r="Q2834" s="26" t="inlineStr">
        <is>
          <t>FALSO</t>
        </is>
      </c>
      <c r="R2834" s="149" t="inlineStr">
        <is>
          <t>Esperado</t>
        </is>
      </c>
      <c r="S2834" s="149" t="inlineStr">
        <is>
          <t>Esperado</t>
        </is>
      </c>
      <c r="T2834" s="149" t="inlineStr">
        <is>
          <t>Dato Válido</t>
        </is>
      </c>
      <c r="U2834" s="149" t="n"/>
    </row>
    <row r="2835" ht="15.75" customHeight="1" s="412">
      <c r="A2835" s="15" t="n">
        <v>2398</v>
      </c>
      <c r="B2835" s="16" t="n">
        <v>168</v>
      </c>
      <c r="C2835" s="60" t="n">
        <v>446</v>
      </c>
      <c r="D2835" s="60" t="n">
        <v>8</v>
      </c>
      <c r="E2835" s="61" t="n">
        <v>43550</v>
      </c>
      <c r="F2835" s="62" t="n">
        <v>5212</v>
      </c>
      <c r="G2835" s="60" t="n">
        <v>7959</v>
      </c>
      <c r="H2835" s="60" t="n">
        <v>7541</v>
      </c>
      <c r="I2835" s="255" t="n"/>
      <c r="J2835" s="59">
        <f>+(((G2835-F2835)-(H2835-F2835))/(H2835-F2835))*100</f>
        <v/>
      </c>
      <c r="K2835" s="35" t="n"/>
      <c r="L2835" s="35" t="n"/>
      <c r="M2835" s="35" t="n"/>
      <c r="O2835" s="295">
        <f>+(H2835-F2835)/10</f>
        <v/>
      </c>
      <c r="P2835" s="26" t="inlineStr">
        <is>
          <t>FALSO</t>
        </is>
      </c>
      <c r="Q2835" s="26" t="inlineStr">
        <is>
          <t>FALSO</t>
        </is>
      </c>
      <c r="R2835" s="149" t="inlineStr">
        <is>
          <t>Esperado</t>
        </is>
      </c>
      <c r="S2835" s="149" t="inlineStr">
        <is>
          <t>Esperado</t>
        </is>
      </c>
      <c r="T2835" s="149" t="inlineStr">
        <is>
          <t>Dato Válido</t>
        </is>
      </c>
      <c r="U2835" s="149" t="n"/>
    </row>
    <row r="2836" ht="15.75" customHeight="1" s="412">
      <c r="A2836" s="15" t="n">
        <v>2823</v>
      </c>
      <c r="B2836" s="16" t="n">
        <v>195</v>
      </c>
      <c r="C2836" s="60" t="n">
        <v>446</v>
      </c>
      <c r="D2836" s="60" t="n">
        <v>10</v>
      </c>
      <c r="E2836" s="61" t="n">
        <v>43564</v>
      </c>
      <c r="F2836" s="62" t="n">
        <v>5277</v>
      </c>
      <c r="G2836" s="60" t="n">
        <v>7604</v>
      </c>
      <c r="H2836" s="60" t="n">
        <v>7327</v>
      </c>
      <c r="I2836" s="60" t="n"/>
      <c r="J2836" s="59">
        <f>+(((G2836-F2836)-(H2836-F2836))/(H2836-F2836))*100</f>
        <v/>
      </c>
      <c r="K2836" s="34">
        <f>AVERAGE(J2836:J2837)</f>
        <v/>
      </c>
      <c r="L2836" s="34">
        <f>_xlfn.STDEV.S(J2836,J2837)</f>
        <v/>
      </c>
      <c r="M2836" s="35">
        <f>(K2834-K2836)/14</f>
        <v/>
      </c>
      <c r="N2836" s="295">
        <f>(K2828-K2836)/47</f>
        <v/>
      </c>
      <c r="O2836" s="295">
        <f>+(H2836-F2836)/10</f>
        <v/>
      </c>
      <c r="P2836" s="26" t="inlineStr">
        <is>
          <t>FALSO</t>
        </is>
      </c>
      <c r="Q2836" s="26" t="inlineStr">
        <is>
          <t>VERDADERO</t>
        </is>
      </c>
      <c r="R2836" s="149" t="inlineStr">
        <is>
          <t>No esperado</t>
        </is>
      </c>
      <c r="S2836" s="149" t="inlineStr">
        <is>
          <t>Esperado</t>
        </is>
      </c>
      <c r="T2836" s="149" t="inlineStr">
        <is>
          <t>Dato Válido</t>
        </is>
      </c>
      <c r="U2836" s="149" t="n"/>
    </row>
    <row r="2837" ht="15.75" customHeight="1" s="412">
      <c r="A2837" s="15" t="n">
        <v>2824</v>
      </c>
      <c r="B2837" s="16" t="n">
        <v>196</v>
      </c>
      <c r="C2837" s="60" t="n">
        <v>446</v>
      </c>
      <c r="D2837" s="60" t="n">
        <v>10</v>
      </c>
      <c r="E2837" s="61" t="n">
        <v>43564</v>
      </c>
      <c r="F2837" s="62" t="n">
        <v>5243</v>
      </c>
      <c r="G2837" s="60" t="n">
        <v>7742</v>
      </c>
      <c r="H2837" s="60" t="n">
        <v>7446</v>
      </c>
      <c r="I2837" s="60" t="n"/>
      <c r="J2837" s="59">
        <f>+(((G2837-F2837)-(H2837-F2837))/(H2837-F2837))*100</f>
        <v/>
      </c>
      <c r="K2837" s="35" t="n"/>
      <c r="L2837" s="35" t="n"/>
      <c r="M2837" s="35" t="n"/>
      <c r="O2837" s="295">
        <f>+(H2837-F2837)/10</f>
        <v/>
      </c>
      <c r="P2837" s="26" t="inlineStr">
        <is>
          <t>FALSO</t>
        </is>
      </c>
      <c r="Q2837" s="26" t="inlineStr">
        <is>
          <t>FALSO</t>
        </is>
      </c>
      <c r="R2837" s="149" t="inlineStr">
        <is>
          <t>Esperado</t>
        </is>
      </c>
      <c r="S2837" s="149" t="inlineStr">
        <is>
          <t>Esperado</t>
        </is>
      </c>
      <c r="T2837" s="149" t="inlineStr">
        <is>
          <t>Dato Válido</t>
        </is>
      </c>
      <c r="U2837" s="149" t="n"/>
    </row>
    <row r="2838" ht="15.75" customHeight="1" s="412">
      <c r="A2838" s="5" t="n">
        <v>359</v>
      </c>
      <c r="B2838" s="252" t="n">
        <v>9</v>
      </c>
      <c r="C2838" s="201" t="n">
        <v>447</v>
      </c>
      <c r="D2838" s="201" t="n">
        <v>1</v>
      </c>
      <c r="E2838" s="8" t="n">
        <v>43514</v>
      </c>
      <c r="F2838" s="201" t="n">
        <v>5188</v>
      </c>
      <c r="G2838" s="201" t="n">
        <v>8289</v>
      </c>
      <c r="H2838" s="201" t="n">
        <v>7665</v>
      </c>
      <c r="I2838" s="201" t="n">
        <v>9</v>
      </c>
      <c r="J2838" s="9">
        <f>+(((G2838-F2838)-(H2838-F2838))/(H2838-F2838))*100</f>
        <v/>
      </c>
      <c r="K2838" s="33">
        <f>AVERAGE(J2838:J2839)</f>
        <v/>
      </c>
      <c r="L2838" s="33">
        <f>_xlfn.STDEV.S(J2838,J2839)</f>
        <v/>
      </c>
      <c r="M2838" s="13" t="n">
        <v>1</v>
      </c>
      <c r="O2838" s="295">
        <f>+(H2838-F2838)/10</f>
        <v/>
      </c>
      <c r="P2838" s="26" t="inlineStr">
        <is>
          <t>FALSO</t>
        </is>
      </c>
      <c r="Q2838" s="26" t="inlineStr">
        <is>
          <t>FALSO</t>
        </is>
      </c>
      <c r="R2838" s="149" t="inlineStr">
        <is>
          <t>Esperado</t>
        </is>
      </c>
      <c r="S2838" s="149" t="inlineStr">
        <is>
          <t>No Esperado</t>
        </is>
      </c>
      <c r="T2838" s="149" t="inlineStr">
        <is>
          <t>Se descarta</t>
        </is>
      </c>
      <c r="U2838" s="149" t="n"/>
    </row>
    <row r="2839" ht="15.75" customHeight="1" s="412">
      <c r="A2839" s="5" t="n">
        <v>360</v>
      </c>
      <c r="B2839" s="252" t="n">
        <v>10</v>
      </c>
      <c r="C2839" s="201" t="n">
        <v>447</v>
      </c>
      <c r="D2839" s="201" t="n">
        <v>1</v>
      </c>
      <c r="E2839" s="8" t="n">
        <v>43514</v>
      </c>
      <c r="F2839" s="201" t="n">
        <v>5232</v>
      </c>
      <c r="G2839" s="201" t="n">
        <v>9033</v>
      </c>
      <c r="H2839" s="201" t="n">
        <v>8235</v>
      </c>
      <c r="I2839" s="201" t="n"/>
      <c r="J2839" s="9">
        <f>+(((G2839-F2839)-(H2839-F2839))/(H2839-F2839))*100</f>
        <v/>
      </c>
      <c r="K2839" s="33" t="n"/>
      <c r="L2839" s="33" t="n"/>
      <c r="M2839" s="13" t="n"/>
      <c r="O2839" s="295">
        <f>+(H2839-F2839)/10</f>
        <v/>
      </c>
      <c r="P2839" s="26" t="inlineStr">
        <is>
          <t>FALSO</t>
        </is>
      </c>
      <c r="Q2839" s="26" t="inlineStr">
        <is>
          <t>FALSO</t>
        </is>
      </c>
      <c r="R2839" s="149" t="inlineStr">
        <is>
          <t>Esperado</t>
        </is>
      </c>
      <c r="S2839" s="149" t="inlineStr">
        <is>
          <t>No Esperado</t>
        </is>
      </c>
      <c r="T2839" s="149" t="inlineStr">
        <is>
          <t>Se descarta</t>
        </is>
      </c>
      <c r="U2839" s="149" t="n"/>
    </row>
    <row r="2840" ht="15.75" customHeight="1" s="412">
      <c r="A2840" s="5" t="n">
        <v>1013</v>
      </c>
      <c r="B2840" s="252" t="n">
        <v>359</v>
      </c>
      <c r="C2840" s="201" t="n">
        <v>447</v>
      </c>
      <c r="D2840" s="201" t="n">
        <v>3</v>
      </c>
      <c r="E2840" s="8" t="n">
        <v>43521</v>
      </c>
      <c r="F2840" s="201" t="n">
        <v>5545</v>
      </c>
      <c r="G2840" s="201" t="n">
        <v>9611</v>
      </c>
      <c r="H2840" s="201" t="n">
        <v>8618</v>
      </c>
      <c r="I2840" s="201" t="n">
        <v>8</v>
      </c>
      <c r="J2840" s="9">
        <f>+(((G2840-F2840)-(H2840-F2840))/(H2840-F2840))*100</f>
        <v/>
      </c>
      <c r="K2840" s="33">
        <f>AVERAGE(J2840:J2841)</f>
        <v/>
      </c>
      <c r="L2840" s="33">
        <f>_xlfn.STDEV.S(J2840,J2841)</f>
        <v/>
      </c>
      <c r="M2840" s="13" t="n"/>
      <c r="O2840" s="295">
        <f>+(H2840-F2840)/10</f>
        <v/>
      </c>
      <c r="P2840" s="26" t="inlineStr">
        <is>
          <t>FALSO</t>
        </is>
      </c>
      <c r="Q2840" s="26" t="inlineStr">
        <is>
          <t>FALSO</t>
        </is>
      </c>
      <c r="R2840" s="149" t="inlineStr">
        <is>
          <t>Esperado</t>
        </is>
      </c>
      <c r="S2840" s="149" t="inlineStr">
        <is>
          <t>Esperado</t>
        </is>
      </c>
      <c r="T2840" s="149" t="inlineStr">
        <is>
          <t>Dato Válido</t>
        </is>
      </c>
      <c r="U2840" s="149" t="n"/>
    </row>
    <row r="2841" ht="15.75" customHeight="1" s="412">
      <c r="A2841" s="5" t="n">
        <v>1014</v>
      </c>
      <c r="B2841" s="252" t="n">
        <v>360</v>
      </c>
      <c r="C2841" s="91" t="n">
        <v>447</v>
      </c>
      <c r="D2841" s="201" t="n">
        <v>3</v>
      </c>
      <c r="E2841" s="8" t="n">
        <v>43521</v>
      </c>
      <c r="F2841" s="201" t="n">
        <v>5503</v>
      </c>
      <c r="G2841" s="201" t="n">
        <v>9819</v>
      </c>
      <c r="H2841" s="201" t="n">
        <v>8625</v>
      </c>
      <c r="I2841" s="201" t="n"/>
      <c r="J2841" s="9">
        <f>+(((G2841-F2841)-(H2841-F2841))/(H2841-F2841))*100</f>
        <v/>
      </c>
      <c r="K2841" s="13" t="n"/>
      <c r="L2841" s="13" t="n"/>
      <c r="M2841" s="13" t="n"/>
      <c r="O2841" s="295">
        <f>+(H2841-F2841)/10</f>
        <v/>
      </c>
      <c r="P2841" s="26" t="inlineStr">
        <is>
          <t>VERDADERO</t>
        </is>
      </c>
      <c r="Q2841" s="26" t="inlineStr">
        <is>
          <t>FALSO</t>
        </is>
      </c>
      <c r="R2841" s="149" t="inlineStr">
        <is>
          <t>Esperado</t>
        </is>
      </c>
      <c r="S2841" s="149" t="inlineStr">
        <is>
          <t>Esperado</t>
        </is>
      </c>
      <c r="T2841" s="149" t="inlineStr">
        <is>
          <t>Dato Válido</t>
        </is>
      </c>
      <c r="U2841" s="149" t="n"/>
    </row>
    <row r="2842" ht="15.75" customHeight="1" s="412">
      <c r="A2842" s="5" t="n">
        <v>1663</v>
      </c>
      <c r="B2842" s="252" t="n">
        <v>359</v>
      </c>
      <c r="C2842" s="92" t="n">
        <v>447</v>
      </c>
      <c r="D2842" s="201" t="n">
        <v>5</v>
      </c>
      <c r="E2842" s="8" t="n">
        <v>43531</v>
      </c>
      <c r="F2842" s="201" t="n">
        <v>5545</v>
      </c>
      <c r="G2842" s="201" t="n">
        <v>8137</v>
      </c>
      <c r="H2842" s="201" t="n">
        <v>7642</v>
      </c>
      <c r="I2842" s="201" t="n">
        <v>9</v>
      </c>
      <c r="J2842" s="9">
        <f>+(((G2842-F2842)-(H2842-F2842))/(H2842-F2842))*100</f>
        <v/>
      </c>
      <c r="K2842" s="33">
        <f>AVERAGE(J2842:J2843)</f>
        <v/>
      </c>
      <c r="L2842" s="33">
        <f>_xlfn.STDEV.S(J2842,J2843)</f>
        <v/>
      </c>
      <c r="M2842" s="13" t="n"/>
      <c r="O2842" s="295">
        <f>+(H2842-F2842)/10</f>
        <v/>
      </c>
      <c r="P2842" s="26" t="inlineStr">
        <is>
          <t>FALSO</t>
        </is>
      </c>
      <c r="Q2842" s="26" t="inlineStr">
        <is>
          <t>FALSO</t>
        </is>
      </c>
      <c r="R2842" s="149" t="inlineStr">
        <is>
          <t>No Esperado</t>
        </is>
      </c>
      <c r="S2842" s="149" t="inlineStr">
        <is>
          <t>Esperado</t>
        </is>
      </c>
      <c r="T2842" s="149" t="inlineStr">
        <is>
          <t>Dato Válido</t>
        </is>
      </c>
      <c r="U2842" s="149" t="n"/>
    </row>
    <row r="2843" ht="15.75" customHeight="1" s="412">
      <c r="A2843" s="5" t="n">
        <v>1664</v>
      </c>
      <c r="B2843" s="252" t="n">
        <v>360</v>
      </c>
      <c r="C2843" s="201" t="n">
        <v>447</v>
      </c>
      <c r="D2843" s="201" t="n">
        <v>5</v>
      </c>
      <c r="E2843" s="8" t="n">
        <v>43531</v>
      </c>
      <c r="F2843" s="201" t="n">
        <v>5503</v>
      </c>
      <c r="G2843" s="201" t="n">
        <v>8150</v>
      </c>
      <c r="H2843" s="201" t="n">
        <v>7667</v>
      </c>
      <c r="I2843" s="201" t="n"/>
      <c r="J2843" s="9">
        <f>+(((G2843-F2843)-(H2843-F2843))/(H2843-F2843))*100</f>
        <v/>
      </c>
      <c r="K2843" s="33" t="n"/>
      <c r="L2843" s="33" t="n"/>
      <c r="M2843" s="13" t="n"/>
      <c r="O2843" s="295">
        <f>+(H2843-F2843)/10</f>
        <v/>
      </c>
      <c r="P2843" s="26" t="inlineStr">
        <is>
          <t>FALSO</t>
        </is>
      </c>
      <c r="Q2843" s="26" t="inlineStr">
        <is>
          <t>FALSO</t>
        </is>
      </c>
      <c r="R2843" s="149" t="inlineStr">
        <is>
          <t>No Esperado</t>
        </is>
      </c>
      <c r="S2843" s="149" t="inlineStr">
        <is>
          <t>Esperado</t>
        </is>
      </c>
      <c r="T2843" s="149" t="inlineStr">
        <is>
          <t>Dato Válido</t>
        </is>
      </c>
      <c r="U2843" s="149" t="n"/>
    </row>
    <row r="2844" ht="15.75" customHeight="1" s="412">
      <c r="A2844" s="15" t="n">
        <v>2211</v>
      </c>
      <c r="B2844" s="16" t="n">
        <v>257</v>
      </c>
      <c r="C2844" s="17" t="n">
        <v>447</v>
      </c>
      <c r="D2844" s="17" t="n">
        <v>7</v>
      </c>
      <c r="E2844" s="18" t="n">
        <v>43545</v>
      </c>
      <c r="F2844" s="19" t="n">
        <v>5226</v>
      </c>
      <c r="G2844" s="17" t="n">
        <v>8191</v>
      </c>
      <c r="H2844" s="17" t="n">
        <v>7800</v>
      </c>
      <c r="I2844" s="201" t="n"/>
      <c r="J2844" s="9">
        <f>+(((G2844-F2844)-(H2844-F2844))/(H2844-F2844))*100</f>
        <v/>
      </c>
      <c r="K2844" s="33">
        <f>AVERAGE(J2844:J2845)</f>
        <v/>
      </c>
      <c r="L2844" s="33">
        <f>_xlfn.STDEV.S(J2844,J2845)</f>
        <v/>
      </c>
      <c r="M2844" s="13">
        <f>(K2842-K2844)/14</f>
        <v/>
      </c>
      <c r="N2844" s="295">
        <f>(K2840-K2844)/24</f>
        <v/>
      </c>
      <c r="O2844" s="295">
        <f>+(H2844-F2844)/10</f>
        <v/>
      </c>
      <c r="P2844" s="26" t="inlineStr">
        <is>
          <t>FALSO</t>
        </is>
      </c>
      <c r="Q2844" s="26" t="inlineStr">
        <is>
          <t>VERDADERO</t>
        </is>
      </c>
      <c r="R2844" s="149" t="inlineStr">
        <is>
          <t>No Esperado</t>
        </is>
      </c>
      <c r="S2844" s="149" t="inlineStr">
        <is>
          <t>Esperado</t>
        </is>
      </c>
      <c r="T2844" s="149" t="inlineStr">
        <is>
          <t>Dato Válido</t>
        </is>
      </c>
      <c r="U2844" s="149" t="n"/>
    </row>
    <row r="2845" ht="15.75" customHeight="1" s="412">
      <c r="A2845" s="15" t="n">
        <v>2212</v>
      </c>
      <c r="B2845" s="16" t="n">
        <v>258</v>
      </c>
      <c r="C2845" s="17" t="n">
        <v>447</v>
      </c>
      <c r="D2845" s="17" t="n">
        <v>7</v>
      </c>
      <c r="E2845" s="18" t="n">
        <v>43545</v>
      </c>
      <c r="F2845" s="19" t="n">
        <v>5266</v>
      </c>
      <c r="G2845" s="17" t="n">
        <v>8194</v>
      </c>
      <c r="H2845" s="17" t="n">
        <v>7814</v>
      </c>
      <c r="I2845" s="201" t="n"/>
      <c r="J2845" s="9">
        <f>+(((G2845-F2845)-(H2845-F2845))/(H2845-F2845))*100</f>
        <v/>
      </c>
      <c r="K2845" s="13" t="n"/>
      <c r="L2845" s="13" t="n"/>
      <c r="M2845" s="13" t="n"/>
      <c r="O2845" s="295">
        <f>+(H2845-F2845)/10</f>
        <v/>
      </c>
      <c r="P2845" s="26" t="inlineStr">
        <is>
          <t>FALSO</t>
        </is>
      </c>
      <c r="Q2845" s="26" t="inlineStr">
        <is>
          <t>FALSO</t>
        </is>
      </c>
      <c r="R2845" s="149" t="inlineStr">
        <is>
          <t>No Esperado</t>
        </is>
      </c>
      <c r="S2845" s="149" t="inlineStr">
        <is>
          <t>Esperado</t>
        </is>
      </c>
      <c r="T2845" s="149" t="inlineStr">
        <is>
          <t>Dato Válido</t>
        </is>
      </c>
      <c r="U2845" s="149" t="n"/>
    </row>
    <row r="2846" ht="15.75" customHeight="1" s="412">
      <c r="A2846" s="5" t="n">
        <v>361</v>
      </c>
      <c r="B2846" s="252" t="n">
        <v>11</v>
      </c>
      <c r="C2846" s="246" t="n">
        <v>448</v>
      </c>
      <c r="D2846" s="246" t="n">
        <v>1</v>
      </c>
      <c r="E2846" s="46" t="n">
        <v>43514</v>
      </c>
      <c r="F2846" s="246" t="n">
        <v>5213</v>
      </c>
      <c r="G2846" s="246" t="n">
        <v>8488</v>
      </c>
      <c r="H2846" s="246" t="n">
        <v>7819</v>
      </c>
      <c r="I2846" s="246" t="n">
        <v>9</v>
      </c>
      <c r="J2846" s="47">
        <f>+(((G2846-F2846)-(H2846-F2846))/(H2846-F2846))*100</f>
        <v/>
      </c>
      <c r="K2846" s="51">
        <f>AVERAGE(J2846:J2847)</f>
        <v/>
      </c>
      <c r="L2846" s="51">
        <f>_xlfn.STDEV.S(J2846,J2847)</f>
        <v/>
      </c>
      <c r="M2846" s="50" t="n">
        <v>1</v>
      </c>
      <c r="O2846" s="295">
        <f>+(H2846-F2846)/10</f>
        <v/>
      </c>
      <c r="P2846" s="26" t="inlineStr">
        <is>
          <t>FALSO</t>
        </is>
      </c>
      <c r="Q2846" s="26" t="inlineStr">
        <is>
          <t>FALSO</t>
        </is>
      </c>
      <c r="R2846" s="149" t="inlineStr">
        <is>
          <t>Esperado</t>
        </is>
      </c>
      <c r="S2846" s="149" t="inlineStr">
        <is>
          <t>Esperado</t>
        </is>
      </c>
      <c r="T2846" s="149" t="inlineStr">
        <is>
          <t>Se descarta</t>
        </is>
      </c>
      <c r="U2846" s="149" t="n"/>
    </row>
    <row r="2847" ht="15.75" customHeight="1" s="412">
      <c r="A2847" s="5" t="n">
        <v>362</v>
      </c>
      <c r="B2847" s="252" t="n">
        <v>12</v>
      </c>
      <c r="C2847" s="246" t="n">
        <v>448</v>
      </c>
      <c r="D2847" s="246" t="n">
        <v>1</v>
      </c>
      <c r="E2847" s="46" t="n">
        <v>43514</v>
      </c>
      <c r="F2847" s="246" t="n">
        <v>5232</v>
      </c>
      <c r="G2847" s="246" t="n">
        <v>8242</v>
      </c>
      <c r="H2847" s="246" t="n">
        <v>7643</v>
      </c>
      <c r="I2847" s="246" t="n"/>
      <c r="J2847" s="47">
        <f>+(((G2847-F2847)-(H2847-F2847))/(H2847-F2847))*100</f>
        <v/>
      </c>
      <c r="K2847" s="50" t="n"/>
      <c r="L2847" s="50" t="n"/>
      <c r="M2847" s="50" t="n"/>
      <c r="O2847" s="295">
        <f>+(H2847-F2847)/10</f>
        <v/>
      </c>
      <c r="P2847" s="26" t="inlineStr">
        <is>
          <t>FALSO</t>
        </is>
      </c>
      <c r="Q2847" s="26" t="inlineStr">
        <is>
          <t>FALSO</t>
        </is>
      </c>
      <c r="R2847" s="149" t="inlineStr">
        <is>
          <t>No esperado</t>
        </is>
      </c>
      <c r="S2847" s="149" t="inlineStr">
        <is>
          <t>Esperado</t>
        </is>
      </c>
      <c r="T2847" s="149" t="inlineStr">
        <is>
          <t>Se descarta</t>
        </is>
      </c>
      <c r="U2847" s="149" t="n"/>
    </row>
    <row r="2848" ht="15.75" customHeight="1" s="412">
      <c r="A2848" s="5" t="n">
        <v>1015</v>
      </c>
      <c r="B2848" s="252" t="n">
        <v>361</v>
      </c>
      <c r="C2848" s="246" t="n">
        <v>448</v>
      </c>
      <c r="D2848" s="246" t="n">
        <v>3</v>
      </c>
      <c r="E2848" s="46" t="n">
        <v>43521</v>
      </c>
      <c r="F2848" s="246" t="n">
        <v>5529</v>
      </c>
      <c r="G2848" s="246" t="n">
        <v>8522</v>
      </c>
      <c r="H2848" s="246" t="n">
        <v>7943</v>
      </c>
      <c r="I2848" s="246" t="n">
        <v>9</v>
      </c>
      <c r="J2848" s="47">
        <f>+(((G2848-F2848)-(H2848-F2848))/(H2848-F2848))*100</f>
        <v/>
      </c>
      <c r="K2848" s="51">
        <f>AVERAGE(J2848:J2849)</f>
        <v/>
      </c>
      <c r="L2848" s="51">
        <f>_xlfn.STDEV.S(J2848,J2849)</f>
        <v/>
      </c>
      <c r="M2848" s="50" t="n"/>
      <c r="O2848" s="295">
        <f>+(H2848-F2848)/10</f>
        <v/>
      </c>
      <c r="P2848" s="26" t="inlineStr">
        <is>
          <t>FALSO</t>
        </is>
      </c>
      <c r="Q2848" s="26" t="inlineStr">
        <is>
          <t>FALSO</t>
        </is>
      </c>
      <c r="R2848" s="149" t="inlineStr">
        <is>
          <t>Esperado</t>
        </is>
      </c>
      <c r="S2848" s="149" t="inlineStr">
        <is>
          <t>Esperado</t>
        </is>
      </c>
      <c r="T2848" s="149" t="inlineStr">
        <is>
          <t>Se descarta</t>
        </is>
      </c>
      <c r="U2848" s="149" t="n"/>
    </row>
    <row r="2849" ht="15.75" customHeight="1" s="412">
      <c r="A2849" s="5" t="n">
        <v>1016</v>
      </c>
      <c r="B2849" s="252" t="n">
        <v>362</v>
      </c>
      <c r="C2849" s="246" t="n">
        <v>448</v>
      </c>
      <c r="D2849" s="246" t="n">
        <v>3</v>
      </c>
      <c r="E2849" s="46" t="n">
        <v>43521</v>
      </c>
      <c r="F2849" s="246" t="n">
        <v>5582</v>
      </c>
      <c r="G2849" s="246" t="n">
        <v>8416</v>
      </c>
      <c r="H2849" s="246" t="n">
        <v>7923</v>
      </c>
      <c r="I2849" s="246" t="n"/>
      <c r="J2849" s="47">
        <f>+(((G2849-F2849)-(H2849-F2849))/(H2849-F2849))*100</f>
        <v/>
      </c>
      <c r="K2849" s="51" t="n"/>
      <c r="L2849" s="51" t="n"/>
      <c r="M2849" s="50" t="n"/>
      <c r="O2849" s="295">
        <f>+(H2849-F2849)/10</f>
        <v/>
      </c>
      <c r="P2849" s="26" t="inlineStr">
        <is>
          <t>FALSO</t>
        </is>
      </c>
      <c r="Q2849" s="26" t="inlineStr">
        <is>
          <t>FALSO</t>
        </is>
      </c>
      <c r="R2849" s="149" t="inlineStr">
        <is>
          <t>No esperado</t>
        </is>
      </c>
      <c r="S2849" s="149" t="inlineStr">
        <is>
          <t>Esperado</t>
        </is>
      </c>
      <c r="T2849" s="149" t="inlineStr">
        <is>
          <t>Se descarta</t>
        </is>
      </c>
      <c r="U2849" s="149" t="n"/>
    </row>
    <row r="2850" ht="15.75" customHeight="1" s="412">
      <c r="A2850" s="5" t="n">
        <v>1665</v>
      </c>
      <c r="B2850" s="252" t="n">
        <v>361</v>
      </c>
      <c r="C2850" s="246" t="n">
        <v>448</v>
      </c>
      <c r="D2850" s="246" t="n">
        <v>5</v>
      </c>
      <c r="E2850" s="46" t="n">
        <v>43531</v>
      </c>
      <c r="F2850" s="246" t="n">
        <v>5529</v>
      </c>
      <c r="G2850" s="246" t="n">
        <v>8584</v>
      </c>
      <c r="H2850" s="246" t="n">
        <v>8049</v>
      </c>
      <c r="I2850" s="246" t="n">
        <v>9</v>
      </c>
      <c r="J2850" s="47">
        <f>+(((G2850-F2850)-(H2850-F2850))/(H2850-F2850))*100</f>
        <v/>
      </c>
      <c r="K2850" s="51">
        <f>AVERAGE(J2850:J2851)</f>
        <v/>
      </c>
      <c r="L2850" s="51">
        <f>_xlfn.STDEV.S(J2850,J2851)</f>
        <v/>
      </c>
      <c r="M2850" s="50" t="n"/>
      <c r="O2850" s="295">
        <f>+(H2850-F2850)/10</f>
        <v/>
      </c>
      <c r="P2850" s="26" t="inlineStr">
        <is>
          <t>FALSO</t>
        </is>
      </c>
      <c r="Q2850" s="26" t="inlineStr">
        <is>
          <t>FALSO</t>
        </is>
      </c>
      <c r="R2850" s="149" t="inlineStr">
        <is>
          <t>Esperado</t>
        </is>
      </c>
      <c r="S2850" s="149" t="inlineStr">
        <is>
          <t>Esperado</t>
        </is>
      </c>
      <c r="T2850" s="149" t="inlineStr">
        <is>
          <t>Se descarta</t>
        </is>
      </c>
      <c r="U2850" s="149" t="n"/>
    </row>
    <row r="2851" ht="15.75" customHeight="1" s="412">
      <c r="A2851" s="5" t="n">
        <v>1666</v>
      </c>
      <c r="B2851" s="252" t="n">
        <v>362</v>
      </c>
      <c r="C2851" s="246" t="n">
        <v>448</v>
      </c>
      <c r="D2851" s="246" t="n">
        <v>5</v>
      </c>
      <c r="E2851" s="46" t="n">
        <v>43531</v>
      </c>
      <c r="F2851" s="246" t="n">
        <v>5582</v>
      </c>
      <c r="G2851" s="246" t="n">
        <v>8484</v>
      </c>
      <c r="H2851" s="246" t="n">
        <v>7974</v>
      </c>
      <c r="I2851" s="246" t="n"/>
      <c r="J2851" s="47">
        <f>+(((G2851-F2851)-(H2851-F2851))/(H2851-F2851))*100</f>
        <v/>
      </c>
      <c r="K2851" s="50" t="n"/>
      <c r="L2851" s="50" t="n"/>
      <c r="M2851" s="50" t="n"/>
      <c r="O2851" s="295">
        <f>+(H2851-F2851)/10</f>
        <v/>
      </c>
      <c r="P2851" s="26" t="inlineStr">
        <is>
          <t>FALSO</t>
        </is>
      </c>
      <c r="Q2851" s="26" t="inlineStr">
        <is>
          <t>FALSO</t>
        </is>
      </c>
      <c r="R2851" s="149" t="inlineStr">
        <is>
          <t>No esperado</t>
        </is>
      </c>
      <c r="S2851" s="149" t="inlineStr">
        <is>
          <t>Esperado</t>
        </is>
      </c>
      <c r="T2851" s="149" t="inlineStr">
        <is>
          <t>Se descarta</t>
        </is>
      </c>
      <c r="U2851" s="149" t="n"/>
    </row>
    <row r="2852" ht="15.75" customHeight="1" s="412">
      <c r="A2852" s="15" t="n">
        <v>2213</v>
      </c>
      <c r="B2852" s="16" t="n">
        <v>259</v>
      </c>
      <c r="C2852" s="52" t="n">
        <v>448</v>
      </c>
      <c r="D2852" s="52" t="n">
        <v>7</v>
      </c>
      <c r="E2852" s="53" t="n">
        <v>43545</v>
      </c>
      <c r="F2852" s="54" t="n">
        <v>5198</v>
      </c>
      <c r="G2852" s="52" t="n">
        <v>8095</v>
      </c>
      <c r="H2852" s="52" t="n">
        <v>7711</v>
      </c>
      <c r="I2852" s="246" t="n"/>
      <c r="J2852" s="47">
        <f>+(((G2852-F2852)-(H2852-F2852))/(H2852-F2852))*100</f>
        <v/>
      </c>
      <c r="K2852" s="51">
        <f>AVERAGE(J2852:J2853)</f>
        <v/>
      </c>
      <c r="L2852" s="51">
        <f>_xlfn.STDEV.S(J2852,J2853)</f>
        <v/>
      </c>
      <c r="M2852" s="50">
        <f>(K2850-K2852)/14</f>
        <v/>
      </c>
      <c r="N2852" s="295">
        <f>(K2846-K2852)/31</f>
        <v/>
      </c>
      <c r="O2852" s="295">
        <f>+(H2852-F2852)/10</f>
        <v/>
      </c>
      <c r="P2852" s="26" t="inlineStr">
        <is>
          <t>FALSO</t>
        </is>
      </c>
      <c r="Q2852" s="26" t="inlineStr">
        <is>
          <t>VERDADERO</t>
        </is>
      </c>
      <c r="R2852" s="149" t="inlineStr">
        <is>
          <t>Esperado</t>
        </is>
      </c>
      <c r="S2852" s="149" t="inlineStr">
        <is>
          <t>Esperado</t>
        </is>
      </c>
      <c r="T2852" s="149" t="inlineStr">
        <is>
          <t>Se descarta</t>
        </is>
      </c>
      <c r="U2852" s="149" t="n"/>
    </row>
    <row r="2853" ht="15.75" customHeight="1" s="412">
      <c r="A2853" s="15" t="n">
        <v>2214</v>
      </c>
      <c r="B2853" s="16" t="n">
        <v>260</v>
      </c>
      <c r="C2853" s="52" t="n">
        <v>448</v>
      </c>
      <c r="D2853" s="52" t="n">
        <v>7</v>
      </c>
      <c r="E2853" s="53" t="n">
        <v>43545</v>
      </c>
      <c r="F2853" s="54" t="n">
        <v>5247</v>
      </c>
      <c r="G2853" s="52" t="n">
        <v>8133</v>
      </c>
      <c r="H2853" s="52" t="n">
        <v>7758</v>
      </c>
      <c r="I2853" s="246" t="n"/>
      <c r="J2853" s="47">
        <f>+(((G2853-F2853)-(H2853-F2853))/(H2853-F2853))*100</f>
        <v/>
      </c>
      <c r="K2853" s="50" t="n"/>
      <c r="L2853" s="50" t="n"/>
      <c r="M2853" s="50" t="n"/>
      <c r="O2853" s="295">
        <f>+(H2853-F2853)/10</f>
        <v/>
      </c>
      <c r="P2853" s="26" t="inlineStr">
        <is>
          <t>FALSO</t>
        </is>
      </c>
      <c r="Q2853" s="26" t="inlineStr">
        <is>
          <t>FALSO</t>
        </is>
      </c>
      <c r="R2853" s="149" t="inlineStr">
        <is>
          <t>Esperado</t>
        </is>
      </c>
      <c r="S2853" s="149" t="inlineStr">
        <is>
          <t>Esperado</t>
        </is>
      </c>
      <c r="T2853" s="149" t="inlineStr">
        <is>
          <t>Se descarta</t>
        </is>
      </c>
      <c r="U2853" s="149" t="n"/>
    </row>
    <row r="2854" ht="15.75" customHeight="1" s="412">
      <c r="A2854" s="5" t="n">
        <v>363</v>
      </c>
      <c r="B2854" s="252" t="n">
        <v>13</v>
      </c>
      <c r="C2854" s="201" t="n">
        <v>449</v>
      </c>
      <c r="D2854" s="201" t="n">
        <v>1</v>
      </c>
      <c r="E2854" s="8" t="n">
        <v>43514</v>
      </c>
      <c r="F2854" s="201" t="n">
        <v>5314</v>
      </c>
      <c r="G2854" s="201" t="n">
        <v>8202</v>
      </c>
      <c r="H2854" s="201" t="n">
        <v>7594</v>
      </c>
      <c r="I2854" s="201" t="n">
        <v>9</v>
      </c>
      <c r="J2854" s="9">
        <f>+(((G2854-F2854)-(H2854-F2854))/(H2854-F2854))*100</f>
        <v/>
      </c>
      <c r="K2854" s="33">
        <f>AVERAGE(J2854:J2855)</f>
        <v/>
      </c>
      <c r="L2854" s="33">
        <f>_xlfn.STDEV.S(J2854,J2855)</f>
        <v/>
      </c>
      <c r="M2854" s="13" t="n">
        <v>2</v>
      </c>
      <c r="O2854" s="295">
        <f>+(H2854-F2854)/10</f>
        <v/>
      </c>
      <c r="P2854" s="26" t="inlineStr">
        <is>
          <t>FALSO</t>
        </is>
      </c>
      <c r="Q2854" s="26" t="inlineStr">
        <is>
          <t>FALSO</t>
        </is>
      </c>
      <c r="R2854" s="149" t="inlineStr">
        <is>
          <t>Esperado</t>
        </is>
      </c>
      <c r="S2854" s="149" t="inlineStr">
        <is>
          <t>Esperado</t>
        </is>
      </c>
      <c r="T2854" s="149" t="inlineStr">
        <is>
          <t>Se descarta</t>
        </is>
      </c>
      <c r="U2854" s="149" t="n"/>
    </row>
    <row r="2855" ht="15.75" customHeight="1" s="412">
      <c r="A2855" s="5" t="n">
        <v>364</v>
      </c>
      <c r="B2855" s="252" t="n">
        <v>14</v>
      </c>
      <c r="C2855" s="201" t="n">
        <v>449</v>
      </c>
      <c r="D2855" s="201" t="n">
        <v>1</v>
      </c>
      <c r="E2855" s="8" t="n">
        <v>43514</v>
      </c>
      <c r="F2855" s="201" t="n">
        <v>5249</v>
      </c>
      <c r="G2855" s="201" t="n">
        <v>8015</v>
      </c>
      <c r="H2855" s="201" t="n">
        <v>7450</v>
      </c>
      <c r="I2855" s="201" t="n"/>
      <c r="J2855" s="9">
        <f>+(((G2855-F2855)-(H2855-F2855))/(H2855-F2855))*100</f>
        <v/>
      </c>
      <c r="K2855" s="33" t="n"/>
      <c r="L2855" s="33" t="n"/>
      <c r="M2855" s="13" t="n"/>
      <c r="O2855" s="295">
        <f>+(H2855-F2855)/10</f>
        <v/>
      </c>
      <c r="P2855" s="26" t="inlineStr">
        <is>
          <t>FALSO</t>
        </is>
      </c>
      <c r="Q2855" s="26" t="inlineStr">
        <is>
          <t>FALSO</t>
        </is>
      </c>
      <c r="R2855" s="149" t="inlineStr">
        <is>
          <t>No esperado</t>
        </is>
      </c>
      <c r="S2855" s="149" t="inlineStr">
        <is>
          <t>Esperado</t>
        </is>
      </c>
      <c r="T2855" s="149" t="inlineStr">
        <is>
          <t>Se descarta</t>
        </is>
      </c>
      <c r="U2855" s="149" t="n"/>
    </row>
    <row r="2856" ht="15.75" customHeight="1" s="412">
      <c r="A2856" s="5" t="n">
        <v>1017</v>
      </c>
      <c r="B2856" s="252" t="n">
        <v>363</v>
      </c>
      <c r="C2856" s="201" t="n">
        <v>449</v>
      </c>
      <c r="D2856" s="201" t="n">
        <v>3</v>
      </c>
      <c r="E2856" s="8" t="n">
        <v>43521</v>
      </c>
      <c r="F2856" s="201" t="n">
        <v>5513</v>
      </c>
      <c r="G2856" s="201" t="n">
        <v>8904</v>
      </c>
      <c r="H2856" s="201" t="n">
        <v>8002</v>
      </c>
      <c r="I2856" s="201" t="n">
        <v>9</v>
      </c>
      <c r="J2856" s="9">
        <f>+(((G2856-F2856)-(H2856-F2856))/(H2856-F2856))*100</f>
        <v/>
      </c>
      <c r="K2856" s="33">
        <f>AVERAGE(J2856:J2857)</f>
        <v/>
      </c>
      <c r="L2856" s="33">
        <f>_xlfn.STDEV.S(J2856,J2857)</f>
        <v/>
      </c>
      <c r="M2856" s="13" t="n"/>
      <c r="O2856" s="295">
        <f>+(H2856-F2856)/10</f>
        <v/>
      </c>
      <c r="P2856" s="26" t="inlineStr">
        <is>
          <t>VERDADERO</t>
        </is>
      </c>
      <c r="Q2856" s="26" t="inlineStr">
        <is>
          <t>FALSO</t>
        </is>
      </c>
      <c r="R2856" s="149" t="inlineStr">
        <is>
          <t>Esperado</t>
        </is>
      </c>
      <c r="S2856" s="149" t="inlineStr">
        <is>
          <t>No esperado</t>
        </is>
      </c>
      <c r="T2856" s="149" t="inlineStr">
        <is>
          <t>Dato Válido</t>
        </is>
      </c>
      <c r="U2856" s="149" t="n"/>
    </row>
    <row r="2857" ht="15.75" customHeight="1" s="412">
      <c r="A2857" s="5" t="n">
        <v>1018</v>
      </c>
      <c r="B2857" s="252" t="n">
        <v>364</v>
      </c>
      <c r="C2857" s="201" t="n">
        <v>449</v>
      </c>
      <c r="D2857" s="201" t="n">
        <v>3</v>
      </c>
      <c r="E2857" s="8" t="n">
        <v>43521</v>
      </c>
      <c r="F2857" s="201" t="n">
        <v>5551</v>
      </c>
      <c r="G2857" s="201" t="n">
        <v>8780</v>
      </c>
      <c r="H2857" s="201" t="n">
        <v>7909</v>
      </c>
      <c r="I2857" s="201" t="n"/>
      <c r="J2857" s="9">
        <f>+(((G2857-F2857)-(H2857-F2857))/(H2857-F2857))*100</f>
        <v/>
      </c>
      <c r="K2857" s="13" t="n"/>
      <c r="L2857" s="13" t="n"/>
      <c r="M2857" s="13" t="n"/>
      <c r="O2857" s="295">
        <f>+(H2857-F2857)/10</f>
        <v/>
      </c>
      <c r="P2857" s="26" t="inlineStr">
        <is>
          <t>FALSO</t>
        </is>
      </c>
      <c r="Q2857" s="26" t="inlineStr">
        <is>
          <t>FALSO</t>
        </is>
      </c>
      <c r="R2857" s="149" t="inlineStr">
        <is>
          <t>No esperado</t>
        </is>
      </c>
      <c r="S2857" s="149" t="inlineStr">
        <is>
          <t>Esperado</t>
        </is>
      </c>
      <c r="T2857" s="149" t="inlineStr">
        <is>
          <t>Dato Válido</t>
        </is>
      </c>
      <c r="U2857" s="149" t="n"/>
    </row>
    <row r="2858" ht="15.75" customHeight="1" s="412">
      <c r="A2858" s="5" t="n">
        <v>1667</v>
      </c>
      <c r="B2858" s="252" t="n">
        <v>363</v>
      </c>
      <c r="C2858" s="201" t="n">
        <v>449</v>
      </c>
      <c r="D2858" s="201" t="n">
        <v>5</v>
      </c>
      <c r="E2858" s="8" t="n">
        <v>43531</v>
      </c>
      <c r="F2858" s="201" t="n">
        <v>5513</v>
      </c>
      <c r="G2858" s="201" t="n">
        <v>8132</v>
      </c>
      <c r="H2858" s="201" t="n">
        <v>7514</v>
      </c>
      <c r="I2858" s="201" t="n">
        <v>8</v>
      </c>
      <c r="J2858" s="9">
        <f>+(((G2858-F2858)-(H2858-F2858))/(H2858-F2858))*100</f>
        <v/>
      </c>
      <c r="K2858" s="33">
        <f>AVERAGE(J2858:J2859)</f>
        <v/>
      </c>
      <c r="L2858" s="33">
        <f>_xlfn.STDEV.S(J2858,J2859)</f>
        <v/>
      </c>
      <c r="M2858" s="13" t="n"/>
      <c r="O2858" s="295">
        <f>+(H2858-F2858)/10</f>
        <v/>
      </c>
      <c r="P2858" s="26" t="inlineStr">
        <is>
          <t>FALSO</t>
        </is>
      </c>
      <c r="Q2858" s="26" t="inlineStr">
        <is>
          <t>FALSO</t>
        </is>
      </c>
      <c r="R2858" s="149" t="inlineStr">
        <is>
          <t>No esperado</t>
        </is>
      </c>
      <c r="S2858" s="149" t="inlineStr">
        <is>
          <t>Esperado</t>
        </is>
      </c>
      <c r="T2858" s="149" t="inlineStr">
        <is>
          <t>Dato Válido</t>
        </is>
      </c>
      <c r="U2858" s="149" t="n"/>
    </row>
    <row r="2859" ht="15.75" customHeight="1" s="412">
      <c r="A2859" s="5" t="n">
        <v>1668</v>
      </c>
      <c r="B2859" s="252" t="n">
        <v>364</v>
      </c>
      <c r="C2859" s="201" t="n">
        <v>449</v>
      </c>
      <c r="D2859" s="201" t="n">
        <v>5</v>
      </c>
      <c r="E2859" s="8" t="n">
        <v>43531</v>
      </c>
      <c r="F2859" s="201" t="n">
        <v>5551</v>
      </c>
      <c r="G2859" s="201" t="n">
        <v>8007</v>
      </c>
      <c r="H2859" s="201" t="n">
        <v>7435</v>
      </c>
      <c r="I2859" s="201" t="n"/>
      <c r="J2859" s="9">
        <f>+(((G2859-F2859)-(H2859-F2859))/(H2859-F2859))*100</f>
        <v/>
      </c>
      <c r="K2859" s="33" t="n"/>
      <c r="L2859" s="33" t="n"/>
      <c r="M2859" s="13" t="n"/>
      <c r="O2859" s="295">
        <f>+(H2859-F2859)/10</f>
        <v/>
      </c>
      <c r="P2859" s="26" t="inlineStr">
        <is>
          <t>FALSO</t>
        </is>
      </c>
      <c r="Q2859" s="26" t="inlineStr">
        <is>
          <t>FALSO</t>
        </is>
      </c>
      <c r="R2859" s="149" t="inlineStr">
        <is>
          <t>No esperado</t>
        </is>
      </c>
      <c r="S2859" s="149" t="inlineStr">
        <is>
          <t>Esperado</t>
        </is>
      </c>
      <c r="T2859" s="149" t="inlineStr">
        <is>
          <t>Dato Válido</t>
        </is>
      </c>
      <c r="U2859" s="149" t="n"/>
    </row>
    <row r="2860" ht="15.75" customHeight="1" s="412">
      <c r="A2860" s="15" t="n">
        <v>2399</v>
      </c>
      <c r="B2860" s="16" t="n">
        <v>169</v>
      </c>
      <c r="C2860" s="17" t="n">
        <v>449</v>
      </c>
      <c r="D2860" s="17" t="n">
        <v>8</v>
      </c>
      <c r="E2860" s="18" t="n">
        <v>43550</v>
      </c>
      <c r="F2860" s="19" t="n">
        <v>5223</v>
      </c>
      <c r="G2860" s="17" t="n">
        <v>8039</v>
      </c>
      <c r="H2860" s="17" t="n">
        <v>7547</v>
      </c>
      <c r="I2860" s="201" t="n"/>
      <c r="J2860" s="9">
        <f>+(((G2860-F2860)-(H2860-F2860))/(H2860-F2860))*100</f>
        <v/>
      </c>
      <c r="K2860" s="33">
        <f>AVERAGE(J2860:J2861)</f>
        <v/>
      </c>
      <c r="L2860" s="33">
        <f>_xlfn.STDEV.S(J2860,J2861)</f>
        <v/>
      </c>
      <c r="M2860" s="13" t="n"/>
      <c r="O2860" s="295">
        <f>+(H2860-F2860)/10</f>
        <v/>
      </c>
      <c r="P2860" s="26" t="inlineStr">
        <is>
          <t>FALSO</t>
        </is>
      </c>
      <c r="Q2860" s="26" t="inlineStr">
        <is>
          <t>FALSO</t>
        </is>
      </c>
      <c r="R2860" s="149" t="inlineStr">
        <is>
          <t>Esperado</t>
        </is>
      </c>
      <c r="S2860" s="149" t="inlineStr">
        <is>
          <t>Esperado</t>
        </is>
      </c>
      <c r="T2860" s="149" t="inlineStr">
        <is>
          <t>Dato Válido</t>
        </is>
      </c>
      <c r="U2860" s="149" t="n"/>
    </row>
    <row r="2861" ht="15.75" customHeight="1" s="412">
      <c r="A2861" s="15" t="n">
        <v>2400</v>
      </c>
      <c r="B2861" s="16" t="n">
        <v>170</v>
      </c>
      <c r="C2861" s="17" t="n">
        <v>449</v>
      </c>
      <c r="D2861" s="17" t="n">
        <v>8</v>
      </c>
      <c r="E2861" s="18" t="n">
        <v>43550</v>
      </c>
      <c r="F2861" s="19" t="n">
        <v>5223</v>
      </c>
      <c r="G2861" s="17" t="n">
        <v>8010</v>
      </c>
      <c r="H2861" s="17" t="n">
        <v>7525</v>
      </c>
      <c r="I2861" s="201" t="n"/>
      <c r="J2861" s="9">
        <f>+(((G2861-F2861)-(H2861-F2861))/(H2861-F2861))*100</f>
        <v/>
      </c>
      <c r="K2861" s="13" t="n"/>
      <c r="L2861" s="13" t="n"/>
      <c r="M2861" s="13" t="n"/>
      <c r="O2861" s="295">
        <f>+(H2861-F2861)/10</f>
        <v/>
      </c>
      <c r="P2861" s="26" t="inlineStr">
        <is>
          <t>FALSO</t>
        </is>
      </c>
      <c r="Q2861" s="26" t="inlineStr">
        <is>
          <t>FALSO</t>
        </is>
      </c>
      <c r="R2861" s="149" t="inlineStr">
        <is>
          <t>No esperado</t>
        </is>
      </c>
      <c r="S2861" s="149" t="inlineStr">
        <is>
          <t>Esperado</t>
        </is>
      </c>
      <c r="T2861" s="149" t="inlineStr">
        <is>
          <t>Dato Válido</t>
        </is>
      </c>
      <c r="U2861" s="149" t="n"/>
    </row>
    <row r="2862" ht="15.75" customHeight="1" s="412">
      <c r="A2862" s="15" t="n">
        <v>2825</v>
      </c>
      <c r="B2862" s="16" t="n">
        <v>197</v>
      </c>
      <c r="C2862" s="17" t="n">
        <v>449</v>
      </c>
      <c r="D2862" s="17" t="n">
        <v>10</v>
      </c>
      <c r="E2862" s="18" t="n">
        <v>43564</v>
      </c>
      <c r="F2862" s="19" t="n">
        <v>5252</v>
      </c>
      <c r="G2862" s="17" t="n">
        <v>8055</v>
      </c>
      <c r="H2862" s="17" t="n">
        <v>7711</v>
      </c>
      <c r="I2862" s="17" t="n"/>
      <c r="J2862" s="9">
        <f>+(((G2862-F2862)-(H2862-F2862))/(H2862-F2862))*100</f>
        <v/>
      </c>
      <c r="K2862" s="33">
        <f>AVERAGE(J2862:J2863)</f>
        <v/>
      </c>
      <c r="L2862" s="33">
        <f>_xlfn.STDEV.S(J2862,J2863)</f>
        <v/>
      </c>
      <c r="M2862" s="13">
        <f>(K2860-K2862)/14</f>
        <v/>
      </c>
      <c r="N2862" s="295">
        <f>(K2856-K2862)/43</f>
        <v/>
      </c>
      <c r="O2862" s="295">
        <f>+(H2862-F2862)/10</f>
        <v/>
      </c>
      <c r="P2862" s="26" t="inlineStr">
        <is>
          <t>FALSO</t>
        </is>
      </c>
      <c r="Q2862" s="26" t="inlineStr">
        <is>
          <t>VERDADERO</t>
        </is>
      </c>
      <c r="R2862" s="149" t="inlineStr">
        <is>
          <t>Esperado</t>
        </is>
      </c>
      <c r="S2862" s="149" t="inlineStr">
        <is>
          <t>Esperado</t>
        </is>
      </c>
      <c r="T2862" s="149" t="inlineStr">
        <is>
          <t>Dato Válido</t>
        </is>
      </c>
      <c r="U2862" s="149" t="n"/>
    </row>
    <row r="2863" ht="15.75" customHeight="1" s="412">
      <c r="A2863" s="15" t="n">
        <v>2826</v>
      </c>
      <c r="B2863" s="16" t="n">
        <v>198</v>
      </c>
      <c r="C2863" s="17" t="n">
        <v>449</v>
      </c>
      <c r="D2863" s="17" t="n">
        <v>10</v>
      </c>
      <c r="E2863" s="18" t="n">
        <v>43564</v>
      </c>
      <c r="F2863" s="19" t="n">
        <v>5320</v>
      </c>
      <c r="G2863" s="17" t="n">
        <v>7894</v>
      </c>
      <c r="H2863" s="17" t="n">
        <v>7573</v>
      </c>
      <c r="I2863" s="17" t="n"/>
      <c r="J2863" s="9">
        <f>+(((G2863-F2863)-(H2863-F2863))/(H2863-F2863))*100</f>
        <v/>
      </c>
      <c r="K2863" s="13" t="n"/>
      <c r="L2863" s="13" t="n"/>
      <c r="M2863" s="13" t="n"/>
      <c r="O2863" s="295">
        <f>+(H2863-F2863)/10</f>
        <v/>
      </c>
      <c r="P2863" s="26" t="inlineStr">
        <is>
          <t>FALSO</t>
        </is>
      </c>
      <c r="Q2863" s="26" t="inlineStr">
        <is>
          <t>FALSO</t>
        </is>
      </c>
      <c r="R2863" s="149" t="inlineStr">
        <is>
          <t>No esperado</t>
        </is>
      </c>
      <c r="S2863" s="149" t="inlineStr">
        <is>
          <t>Esperado</t>
        </is>
      </c>
      <c r="T2863" s="149" t="inlineStr">
        <is>
          <t>Dato Válido</t>
        </is>
      </c>
      <c r="U2863" s="149" t="n"/>
    </row>
    <row r="2864" ht="15.75" customHeight="1" s="412">
      <c r="A2864" s="5" t="n">
        <v>365</v>
      </c>
      <c r="B2864" s="252" t="n">
        <v>15</v>
      </c>
      <c r="C2864" s="246" t="n">
        <v>450</v>
      </c>
      <c r="D2864" s="246" t="n">
        <v>1</v>
      </c>
      <c r="E2864" s="46" t="n">
        <v>43514</v>
      </c>
      <c r="F2864" s="246" t="n">
        <v>5231</v>
      </c>
      <c r="G2864" s="246" t="n">
        <v>7543</v>
      </c>
      <c r="H2864" s="246" t="n">
        <v>6993</v>
      </c>
      <c r="I2864" s="246" t="n">
        <v>9</v>
      </c>
      <c r="J2864" s="47">
        <f>+(((G2864-F2864)-(H2864-F2864))/(H2864-F2864))*100</f>
        <v/>
      </c>
      <c r="K2864" s="51">
        <f>AVERAGE(J2864:J2865)</f>
        <v/>
      </c>
      <c r="L2864" s="51">
        <f>_xlfn.STDEV.S(J2864,J2865)</f>
        <v/>
      </c>
      <c r="M2864" s="50" t="n">
        <v>1</v>
      </c>
      <c r="O2864" s="295">
        <f>+(H2864-F2864)/10</f>
        <v/>
      </c>
      <c r="P2864" s="26" t="inlineStr">
        <is>
          <t>FALSO</t>
        </is>
      </c>
      <c r="Q2864" s="26" t="inlineStr">
        <is>
          <t>FALSO</t>
        </is>
      </c>
      <c r="R2864" s="149" t="inlineStr">
        <is>
          <t>Esperado</t>
        </is>
      </c>
      <c r="S2864" s="149" t="inlineStr">
        <is>
          <t>Esperado</t>
        </is>
      </c>
      <c r="T2864" s="149" t="inlineStr">
        <is>
          <t>Se descarta</t>
        </is>
      </c>
      <c r="U2864" s="149" t="n"/>
    </row>
    <row r="2865" ht="15.75" customHeight="1" s="412">
      <c r="A2865" s="5" t="n">
        <v>366</v>
      </c>
      <c r="B2865" s="252" t="n">
        <v>16</v>
      </c>
      <c r="C2865" s="246" t="n">
        <v>450</v>
      </c>
      <c r="D2865" s="246" t="n">
        <v>1</v>
      </c>
      <c r="E2865" s="46" t="n">
        <v>43514</v>
      </c>
      <c r="F2865" s="246" t="n">
        <v>5280</v>
      </c>
      <c r="G2865" s="246" t="n">
        <v>7510</v>
      </c>
      <c r="H2865" s="246" t="n">
        <v>6975</v>
      </c>
      <c r="I2865" s="246" t="n"/>
      <c r="J2865" s="47">
        <f>+(((G2865-F2865)-(H2865-F2865))/(H2865-F2865))*100</f>
        <v/>
      </c>
      <c r="K2865" s="50" t="n"/>
      <c r="L2865" s="50" t="n"/>
      <c r="M2865" s="50" t="n"/>
      <c r="O2865" s="295">
        <f>+(H2865-F2865)/10</f>
        <v/>
      </c>
      <c r="P2865" s="26" t="inlineStr">
        <is>
          <t>FALSO</t>
        </is>
      </c>
      <c r="Q2865" s="26" t="inlineStr">
        <is>
          <t>FALSO</t>
        </is>
      </c>
      <c r="R2865" s="149" t="inlineStr">
        <is>
          <t>Esperado</t>
        </is>
      </c>
      <c r="S2865" s="149" t="inlineStr">
        <is>
          <t>Esperado</t>
        </is>
      </c>
      <c r="T2865" s="149" t="inlineStr">
        <is>
          <t>Se descarta</t>
        </is>
      </c>
      <c r="U2865" s="149" t="n"/>
    </row>
    <row r="2866" ht="15.75" customHeight="1" s="412">
      <c r="A2866" s="5" t="n">
        <v>1019</v>
      </c>
      <c r="B2866" s="252" t="n">
        <v>365</v>
      </c>
      <c r="C2866" s="246" t="n">
        <v>450</v>
      </c>
      <c r="D2866" s="246" t="n">
        <v>3</v>
      </c>
      <c r="E2866" s="46" t="n">
        <v>43521</v>
      </c>
      <c r="F2866" s="246" t="n">
        <v>5553</v>
      </c>
      <c r="G2866" s="246" t="n">
        <v>7390</v>
      </c>
      <c r="H2866" s="246" t="n">
        <v>6984</v>
      </c>
      <c r="I2866" s="246" t="n">
        <v>8</v>
      </c>
      <c r="J2866" s="47">
        <f>+(((G2866-F2866)-(H2866-F2866))/(H2866-F2866))*100</f>
        <v/>
      </c>
      <c r="K2866" s="51">
        <f>AVERAGE(J2866:J2867)</f>
        <v/>
      </c>
      <c r="L2866" s="51">
        <f>_xlfn.STDEV.S(J2866,J2867)</f>
        <v/>
      </c>
      <c r="M2866" s="50" t="n"/>
      <c r="O2866" s="295">
        <f>+(H2866-F2866)/10</f>
        <v/>
      </c>
      <c r="P2866" s="26" t="inlineStr">
        <is>
          <t>FALSO</t>
        </is>
      </c>
      <c r="Q2866" s="26" t="inlineStr">
        <is>
          <t>FALSO</t>
        </is>
      </c>
      <c r="R2866" s="149" t="inlineStr">
        <is>
          <t>No Esperado</t>
        </is>
      </c>
      <c r="S2866" s="149" t="inlineStr">
        <is>
          <t>Esperado</t>
        </is>
      </c>
      <c r="T2866" s="149" t="inlineStr">
        <is>
          <t>Se descarta</t>
        </is>
      </c>
      <c r="U2866" s="149" t="n"/>
    </row>
    <row r="2867" ht="15.75" customHeight="1" s="412">
      <c r="A2867" s="5" t="n">
        <v>1020</v>
      </c>
      <c r="B2867" s="252" t="n">
        <v>366</v>
      </c>
      <c r="C2867" s="246" t="n">
        <v>450</v>
      </c>
      <c r="D2867" s="246" t="n">
        <v>3</v>
      </c>
      <c r="E2867" s="46" t="n">
        <v>43521</v>
      </c>
      <c r="F2867" s="246" t="n">
        <v>5512</v>
      </c>
      <c r="G2867" s="246" t="n">
        <v>7476</v>
      </c>
      <c r="H2867" s="246" t="n">
        <v>7037</v>
      </c>
      <c r="I2867" s="246" t="n"/>
      <c r="J2867" s="47">
        <f>+(((G2867-F2867)-(H2867-F2867))/(H2867-F2867))*100</f>
        <v/>
      </c>
      <c r="K2867" s="51" t="n"/>
      <c r="L2867" s="51" t="n"/>
      <c r="M2867" s="50" t="n"/>
      <c r="O2867" s="295">
        <f>+(H2867-F2867)/10</f>
        <v/>
      </c>
      <c r="P2867" s="26" t="inlineStr">
        <is>
          <t>FALSO</t>
        </is>
      </c>
      <c r="Q2867" s="26" t="inlineStr">
        <is>
          <t>FALSO</t>
        </is>
      </c>
      <c r="R2867" s="149" t="inlineStr">
        <is>
          <t>No Esperado</t>
        </is>
      </c>
      <c r="S2867" s="149" t="inlineStr">
        <is>
          <t>Esperado</t>
        </is>
      </c>
      <c r="T2867" s="149" t="inlineStr">
        <is>
          <t>Se descarta</t>
        </is>
      </c>
      <c r="U2867" s="149" t="n"/>
    </row>
    <row r="2868" ht="15.75" customHeight="1" s="412">
      <c r="A2868" s="5" t="n">
        <v>1669</v>
      </c>
      <c r="B2868" s="252" t="n">
        <v>365</v>
      </c>
      <c r="C2868" s="246" t="n">
        <v>450</v>
      </c>
      <c r="D2868" s="246" t="n">
        <v>5</v>
      </c>
      <c r="E2868" s="46" t="n">
        <v>43531</v>
      </c>
      <c r="F2868" s="246" t="n">
        <v>5553</v>
      </c>
      <c r="G2868" s="246" t="n">
        <v>7580</v>
      </c>
      <c r="H2868" s="246" t="n">
        <v>7171</v>
      </c>
      <c r="I2868" s="246" t="n">
        <v>9</v>
      </c>
      <c r="J2868" s="47">
        <f>+(((G2868-F2868)-(H2868-F2868))/(H2868-F2868))*100</f>
        <v/>
      </c>
      <c r="K2868" s="51">
        <f>AVERAGE(J2868:J2869)</f>
        <v/>
      </c>
      <c r="L2868" s="51">
        <f>_xlfn.STDEV.S(J2868,J2869)</f>
        <v/>
      </c>
      <c r="M2868" s="50" t="n"/>
      <c r="O2868" s="295">
        <f>+(H2868-F2868)/10</f>
        <v/>
      </c>
      <c r="P2868" s="26" t="inlineStr">
        <is>
          <t>FALSO</t>
        </is>
      </c>
      <c r="Q2868" s="26" t="inlineStr">
        <is>
          <t>FALSO</t>
        </is>
      </c>
      <c r="R2868" s="149" t="inlineStr">
        <is>
          <t>No Esperado</t>
        </is>
      </c>
      <c r="S2868" s="149" t="inlineStr">
        <is>
          <t>No Esperado</t>
        </is>
      </c>
      <c r="T2868" s="149" t="inlineStr">
        <is>
          <t>Se descarta</t>
        </is>
      </c>
      <c r="U2868" s="149" t="n"/>
    </row>
    <row r="2869" ht="15.75" customHeight="1" s="412">
      <c r="A2869" s="5" t="n">
        <v>1670</v>
      </c>
      <c r="B2869" s="252" t="n">
        <v>366</v>
      </c>
      <c r="C2869" s="246" t="n">
        <v>450</v>
      </c>
      <c r="D2869" s="246" t="n">
        <v>5</v>
      </c>
      <c r="E2869" s="46" t="n">
        <v>43531</v>
      </c>
      <c r="F2869" s="246" t="n">
        <v>5512</v>
      </c>
      <c r="G2869" s="246" t="n">
        <v>7468</v>
      </c>
      <c r="H2869" s="246" t="n">
        <v>7111</v>
      </c>
      <c r="I2869" s="246" t="n"/>
      <c r="J2869" s="47">
        <f>+(((G2869-F2869)-(H2869-F2869))/(H2869-F2869))*100</f>
        <v/>
      </c>
      <c r="K2869" s="50" t="n"/>
      <c r="L2869" s="50" t="n"/>
      <c r="M2869" s="50" t="n"/>
      <c r="O2869" s="295">
        <f>+(H2869-F2869)/10</f>
        <v/>
      </c>
      <c r="P2869" s="26" t="inlineStr">
        <is>
          <t>FALSO</t>
        </is>
      </c>
      <c r="Q2869" s="26" t="inlineStr">
        <is>
          <t>FALSO</t>
        </is>
      </c>
      <c r="R2869" s="149" t="inlineStr">
        <is>
          <t>No Esperado</t>
        </is>
      </c>
      <c r="S2869" s="149" t="inlineStr">
        <is>
          <t>No Esperado</t>
        </is>
      </c>
      <c r="T2869" s="149" t="inlineStr">
        <is>
          <t>Se descarta</t>
        </is>
      </c>
      <c r="U2869" s="149" t="n"/>
    </row>
    <row r="2870" ht="15.75" customHeight="1" s="412">
      <c r="A2870" s="15" t="n">
        <v>2215</v>
      </c>
      <c r="B2870" s="16" t="n">
        <v>261</v>
      </c>
      <c r="C2870" s="52" t="n">
        <v>450</v>
      </c>
      <c r="D2870" s="52" t="n">
        <v>7</v>
      </c>
      <c r="E2870" s="53" t="n">
        <v>43545</v>
      </c>
      <c r="F2870" s="54" t="n">
        <v>5229</v>
      </c>
      <c r="G2870" s="52" t="n">
        <v>7263</v>
      </c>
      <c r="H2870" s="52" t="n">
        <v>6922</v>
      </c>
      <c r="I2870" s="246" t="n"/>
      <c r="J2870" s="47">
        <f>+(((G2870-F2870)-(H2870-F2870))/(H2870-F2870))*100</f>
        <v/>
      </c>
      <c r="K2870" s="51">
        <f>AVERAGE(J2870:J2871)</f>
        <v/>
      </c>
      <c r="L2870" s="51">
        <f>_xlfn.STDEV.S(J2870,J2871)</f>
        <v/>
      </c>
      <c r="M2870" s="50">
        <f>(K2868-K2870)/14</f>
        <v/>
      </c>
      <c r="N2870" s="295">
        <f>(K2864-K2870)/31</f>
        <v/>
      </c>
      <c r="O2870" s="295">
        <f>+(H2870-F2870)/10</f>
        <v/>
      </c>
      <c r="P2870" s="26" t="inlineStr">
        <is>
          <t>FALSO</t>
        </is>
      </c>
      <c r="Q2870" s="26" t="inlineStr">
        <is>
          <t>FALSO</t>
        </is>
      </c>
      <c r="R2870" s="149" t="inlineStr">
        <is>
          <t>No Esperado</t>
        </is>
      </c>
      <c r="S2870" s="149" t="inlineStr">
        <is>
          <t>No Esperado</t>
        </is>
      </c>
      <c r="T2870" s="149" t="inlineStr">
        <is>
          <t>Se descarta</t>
        </is>
      </c>
      <c r="U2870" s="149" t="n"/>
    </row>
    <row r="2871" ht="15.75" customHeight="1" s="412">
      <c r="A2871" s="15" t="n">
        <v>2216</v>
      </c>
      <c r="B2871" s="16" t="n">
        <v>262</v>
      </c>
      <c r="C2871" s="52" t="n">
        <v>450</v>
      </c>
      <c r="D2871" s="52" t="n">
        <v>7</v>
      </c>
      <c r="E2871" s="53" t="n">
        <v>43545</v>
      </c>
      <c r="F2871" s="54" t="n">
        <v>5194</v>
      </c>
      <c r="G2871" s="52" t="n">
        <v>7206</v>
      </c>
      <c r="H2871" s="52" t="n">
        <v>6870</v>
      </c>
      <c r="I2871" s="246" t="n"/>
      <c r="J2871" s="47">
        <f>+(((G2871-F2871)-(H2871-F2871))/(H2871-F2871))*100</f>
        <v/>
      </c>
      <c r="K2871" s="50" t="n"/>
      <c r="L2871" s="50" t="n"/>
      <c r="M2871" s="50" t="n"/>
      <c r="O2871" s="295">
        <f>+(H2871-F2871)/10</f>
        <v/>
      </c>
      <c r="P2871" s="26" t="inlineStr">
        <is>
          <t>FALSO</t>
        </is>
      </c>
      <c r="Q2871" s="26" t="inlineStr">
        <is>
          <t>FALSO</t>
        </is>
      </c>
      <c r="R2871" s="149" t="inlineStr">
        <is>
          <t>No Esperado</t>
        </is>
      </c>
      <c r="S2871" s="149" t="inlineStr">
        <is>
          <t>No Esperado</t>
        </is>
      </c>
      <c r="T2871" s="149" t="inlineStr">
        <is>
          <t>Se descarta</t>
        </is>
      </c>
      <c r="U2871" s="149" t="n"/>
    </row>
    <row r="2872" ht="15.75" customHeight="1" s="412">
      <c r="A2872" s="5" t="n">
        <v>367</v>
      </c>
      <c r="B2872" s="252" t="n">
        <v>17</v>
      </c>
      <c r="C2872" s="201" t="n">
        <v>451</v>
      </c>
      <c r="D2872" s="201" t="n">
        <v>1</v>
      </c>
      <c r="E2872" s="8" t="n">
        <v>43514</v>
      </c>
      <c r="F2872" s="201" t="n">
        <v>5275</v>
      </c>
      <c r="G2872" s="201" t="n">
        <v>8512</v>
      </c>
      <c r="H2872" s="201" t="n">
        <v>7682</v>
      </c>
      <c r="I2872" s="201" t="n">
        <v>12</v>
      </c>
      <c r="J2872" s="9">
        <f>+(((G2872-F2872)-(H2872-F2872))/(H2872-F2872))*100</f>
        <v/>
      </c>
      <c r="K2872" s="33">
        <f>AVERAGE(J2872:J2873)</f>
        <v/>
      </c>
      <c r="L2872" s="33">
        <f>_xlfn.STDEV.S(J2872,J2873)</f>
        <v/>
      </c>
      <c r="M2872" s="13" t="n">
        <v>3</v>
      </c>
      <c r="O2872" s="295">
        <f>+(H2872-F2872)/10</f>
        <v/>
      </c>
      <c r="P2872" s="26" t="inlineStr">
        <is>
          <t>FALSO</t>
        </is>
      </c>
      <c r="Q2872" s="26" t="inlineStr">
        <is>
          <t>FALSO</t>
        </is>
      </c>
      <c r="R2872" s="149" t="inlineStr">
        <is>
          <t>Esperado</t>
        </is>
      </c>
      <c r="S2872" s="149" t="inlineStr">
        <is>
          <t>Esperado</t>
        </is>
      </c>
      <c r="T2872" s="149" t="inlineStr">
        <is>
          <t>Se descarta</t>
        </is>
      </c>
      <c r="U2872" s="149" t="n"/>
    </row>
    <row r="2873" ht="15.75" customHeight="1" s="412">
      <c r="A2873" s="5" t="n">
        <v>368</v>
      </c>
      <c r="B2873" s="252" t="n">
        <v>18</v>
      </c>
      <c r="C2873" s="201" t="n">
        <v>451</v>
      </c>
      <c r="D2873" s="201" t="n">
        <v>1</v>
      </c>
      <c r="E2873" s="8" t="n">
        <v>43514</v>
      </c>
      <c r="F2873" s="201" t="n">
        <v>5205</v>
      </c>
      <c r="G2873" s="201" t="n">
        <v>8416</v>
      </c>
      <c r="H2873" s="201" t="n">
        <v>7606</v>
      </c>
      <c r="I2873" s="201" t="n"/>
      <c r="J2873" s="9">
        <f>+(((G2873-F2873)-(H2873-F2873))/(H2873-F2873))*100</f>
        <v/>
      </c>
      <c r="K2873" s="33" t="n"/>
      <c r="L2873" s="33" t="n"/>
      <c r="M2873" s="13" t="n"/>
      <c r="O2873" s="295">
        <f>+(H2873-F2873)/10</f>
        <v/>
      </c>
      <c r="P2873" s="26" t="inlineStr">
        <is>
          <t>FALSO</t>
        </is>
      </c>
      <c r="Q2873" s="26" t="inlineStr">
        <is>
          <t>FALSO</t>
        </is>
      </c>
      <c r="R2873" s="149" t="inlineStr">
        <is>
          <t>Esperado</t>
        </is>
      </c>
      <c r="S2873" s="149" t="inlineStr">
        <is>
          <t>Esperado</t>
        </is>
      </c>
      <c r="T2873" s="149" t="inlineStr">
        <is>
          <t>Se descarta</t>
        </is>
      </c>
      <c r="U2873" s="149" t="n"/>
    </row>
    <row r="2874" ht="15.75" customHeight="1" s="412">
      <c r="A2874" s="5" t="n">
        <v>1021</v>
      </c>
      <c r="B2874" s="252" t="n">
        <v>367</v>
      </c>
      <c r="C2874" s="201" t="n">
        <v>451</v>
      </c>
      <c r="D2874" s="201" t="n">
        <v>3</v>
      </c>
      <c r="E2874" s="8" t="n">
        <v>43521</v>
      </c>
      <c r="F2874" s="201" t="n">
        <v>5519</v>
      </c>
      <c r="G2874" s="201" t="n">
        <v>9705</v>
      </c>
      <c r="H2874" s="201" t="n">
        <v>8445</v>
      </c>
      <c r="I2874" s="201" t="n">
        <v>9</v>
      </c>
      <c r="J2874" s="9">
        <f>+(((G2874-F2874)-(H2874-F2874))/(H2874-F2874))*100</f>
        <v/>
      </c>
      <c r="K2874" s="33">
        <f>AVERAGE(J2874:J2875)</f>
        <v/>
      </c>
      <c r="L2874" s="33">
        <f>_xlfn.STDEV.S(J2874,J2875)</f>
        <v/>
      </c>
      <c r="M2874" s="13" t="n"/>
      <c r="O2874" s="295">
        <f>+(H2874-F2874)/10</f>
        <v/>
      </c>
      <c r="P2874" s="26" t="inlineStr">
        <is>
          <t>FALSO</t>
        </is>
      </c>
      <c r="Q2874" s="26" t="inlineStr">
        <is>
          <t>FALSO</t>
        </is>
      </c>
      <c r="R2874" s="149" t="inlineStr">
        <is>
          <t>Esperado</t>
        </is>
      </c>
      <c r="S2874" s="149" t="inlineStr">
        <is>
          <t>No esperado</t>
        </is>
      </c>
      <c r="T2874" s="149" t="inlineStr">
        <is>
          <t>Dato Válido</t>
        </is>
      </c>
      <c r="U2874" s="149" t="n"/>
    </row>
    <row r="2875" ht="15.75" customHeight="1" s="412">
      <c r="A2875" s="5" t="n">
        <v>1022</v>
      </c>
      <c r="B2875" s="252" t="n">
        <v>368</v>
      </c>
      <c r="C2875" s="201" t="n">
        <v>451</v>
      </c>
      <c r="D2875" s="201" t="n">
        <v>3</v>
      </c>
      <c r="E2875" s="8" t="n">
        <v>43521</v>
      </c>
      <c r="F2875" s="201" t="n">
        <v>5527</v>
      </c>
      <c r="G2875" s="201" t="n">
        <v>9394</v>
      </c>
      <c r="H2875" s="201" t="n">
        <v>8245</v>
      </c>
      <c r="I2875" s="201" t="n"/>
      <c r="J2875" s="9">
        <f>+(((G2875-F2875)-(H2875-F2875))/(H2875-F2875))*100</f>
        <v/>
      </c>
      <c r="K2875" s="13" t="n"/>
      <c r="L2875" s="13" t="n"/>
      <c r="M2875" s="13" t="n"/>
      <c r="O2875" s="295">
        <f>+(H2875-F2875)/10</f>
        <v/>
      </c>
      <c r="P2875" s="26" t="inlineStr">
        <is>
          <t>FALSO</t>
        </is>
      </c>
      <c r="Q2875" s="26" t="inlineStr">
        <is>
          <t>FALSO</t>
        </is>
      </c>
      <c r="R2875" s="149" t="inlineStr">
        <is>
          <t>No esperado</t>
        </is>
      </c>
      <c r="S2875" s="149" t="inlineStr">
        <is>
          <t>Esperado</t>
        </is>
      </c>
      <c r="T2875" s="149" t="inlineStr">
        <is>
          <t>Dato Válido</t>
        </is>
      </c>
      <c r="U2875" s="149" t="n"/>
    </row>
    <row r="2876" ht="15.75" customHeight="1" s="412">
      <c r="A2876" s="5" t="n">
        <v>1671</v>
      </c>
      <c r="B2876" s="252" t="n">
        <v>367</v>
      </c>
      <c r="C2876" s="201" t="n">
        <v>451</v>
      </c>
      <c r="D2876" s="201" t="n">
        <v>5</v>
      </c>
      <c r="E2876" s="8" t="n">
        <v>43531</v>
      </c>
      <c r="F2876" s="201" t="n">
        <v>5519</v>
      </c>
      <c r="G2876" s="201" t="n">
        <v>8728</v>
      </c>
      <c r="H2876" s="201" t="n">
        <v>7896</v>
      </c>
      <c r="I2876" s="201" t="n">
        <v>8</v>
      </c>
      <c r="J2876" s="9">
        <f>+(((G2876-F2876)-(H2876-F2876))/(H2876-F2876))*100</f>
        <v/>
      </c>
      <c r="K2876" s="33">
        <f>AVERAGE(J2876:J2877)</f>
        <v/>
      </c>
      <c r="L2876" s="33">
        <f>_xlfn.STDEV.S(J2876,J2877)</f>
        <v/>
      </c>
      <c r="M2876" s="13" t="n"/>
      <c r="O2876" s="295">
        <f>+(H2876-F2876)/10</f>
        <v/>
      </c>
      <c r="P2876" s="26" t="inlineStr">
        <is>
          <t>FALSO</t>
        </is>
      </c>
      <c r="Q2876" s="26" t="inlineStr">
        <is>
          <t>FALSO</t>
        </is>
      </c>
      <c r="R2876" s="149" t="inlineStr">
        <is>
          <t>No esperado</t>
        </is>
      </c>
      <c r="S2876" s="149" t="inlineStr">
        <is>
          <t>Esperado</t>
        </is>
      </c>
      <c r="T2876" s="149" t="inlineStr">
        <is>
          <t>Dato Válido</t>
        </is>
      </c>
      <c r="U2876" s="149" t="n"/>
    </row>
    <row r="2877" ht="15.75" customHeight="1" s="412">
      <c r="A2877" s="5" t="n">
        <v>1672</v>
      </c>
      <c r="B2877" s="252" t="n">
        <v>368</v>
      </c>
      <c r="C2877" s="201" t="n">
        <v>451</v>
      </c>
      <c r="D2877" s="201" t="n">
        <v>5</v>
      </c>
      <c r="E2877" s="8" t="n">
        <v>43531</v>
      </c>
      <c r="F2877" s="201" t="n">
        <v>5527</v>
      </c>
      <c r="G2877" s="201" t="n">
        <v>8974</v>
      </c>
      <c r="H2877" s="201" t="n">
        <v>8106</v>
      </c>
      <c r="I2877" s="201" t="n"/>
      <c r="J2877" s="9">
        <f>+(((G2877-F2877)-(H2877-F2877))/(H2877-F2877))*100</f>
        <v/>
      </c>
      <c r="K2877" s="33" t="n"/>
      <c r="L2877" s="33" t="n"/>
      <c r="M2877" s="13" t="n"/>
      <c r="O2877" s="295">
        <f>+(H2877-F2877)/10</f>
        <v/>
      </c>
      <c r="P2877" s="26" t="inlineStr">
        <is>
          <t>VERDADERO</t>
        </is>
      </c>
      <c r="Q2877" s="26" t="inlineStr">
        <is>
          <t>FALSO</t>
        </is>
      </c>
      <c r="R2877" s="149" t="inlineStr">
        <is>
          <t>Esperado</t>
        </is>
      </c>
      <c r="S2877" s="149" t="inlineStr">
        <is>
          <t>Esperado</t>
        </is>
      </c>
      <c r="T2877" s="149" t="inlineStr">
        <is>
          <t>Dato Válido</t>
        </is>
      </c>
      <c r="U2877" s="149" t="n"/>
    </row>
    <row r="2878" ht="15.75" customHeight="1" s="412">
      <c r="A2878" s="15" t="n">
        <v>2585</v>
      </c>
      <c r="B2878" s="16" t="n">
        <v>173</v>
      </c>
      <c r="C2878" s="17" t="n">
        <v>451</v>
      </c>
      <c r="D2878" s="17" t="n">
        <v>9</v>
      </c>
      <c r="E2878" s="18" t="n">
        <v>43557</v>
      </c>
      <c r="F2878" s="19" t="n">
        <v>5227</v>
      </c>
      <c r="G2878" s="17" t="n">
        <v>8044</v>
      </c>
      <c r="H2878" s="17" t="n">
        <v>7652</v>
      </c>
      <c r="I2878" s="201" t="n"/>
      <c r="J2878" s="9">
        <f>+(((G2878-F2878)-(H2878-F2878))/(H2878-F2878))*100</f>
        <v/>
      </c>
      <c r="K2878" s="33">
        <f>AVERAGE(J2878:J2879)</f>
        <v/>
      </c>
      <c r="L2878" s="33">
        <f>_xlfn.STDEV.S(J2878,J2879)</f>
        <v/>
      </c>
      <c r="M2878" s="13" t="n"/>
      <c r="O2878" s="295">
        <f>+(H2878-F2878)/10</f>
        <v/>
      </c>
      <c r="P2878" s="26" t="inlineStr">
        <is>
          <t>FALSO</t>
        </is>
      </c>
      <c r="Q2878" s="26" t="inlineStr">
        <is>
          <t>FALSO</t>
        </is>
      </c>
      <c r="R2878" s="149" t="inlineStr">
        <is>
          <t>No esperado</t>
        </is>
      </c>
      <c r="S2878" s="149" t="inlineStr">
        <is>
          <t>Esperado</t>
        </is>
      </c>
      <c r="T2878" s="149" t="inlineStr">
        <is>
          <t>Dato Válido</t>
        </is>
      </c>
      <c r="U2878" s="149" t="n"/>
    </row>
    <row r="2879" ht="15.75" customHeight="1" s="412">
      <c r="A2879" s="15" t="n">
        <v>2586</v>
      </c>
      <c r="B2879" s="16" t="n">
        <v>174</v>
      </c>
      <c r="C2879" s="17" t="n">
        <v>451</v>
      </c>
      <c r="D2879" s="17" t="n">
        <v>9</v>
      </c>
      <c r="E2879" s="18" t="n">
        <v>43557</v>
      </c>
      <c r="F2879" s="19" t="n">
        <v>5182</v>
      </c>
      <c r="G2879" s="17" t="n">
        <v>8174</v>
      </c>
      <c r="H2879" s="17" t="n">
        <v>7757</v>
      </c>
      <c r="I2879" s="201" t="n"/>
      <c r="J2879" s="9">
        <f>+(((G2879-F2879)-(H2879-F2879))/(H2879-F2879))*100</f>
        <v/>
      </c>
      <c r="K2879" s="13" t="n"/>
      <c r="L2879" s="13" t="n"/>
      <c r="M2879" s="13" t="n"/>
      <c r="O2879" s="295">
        <f>+(H2879-F2879)/10</f>
        <v/>
      </c>
      <c r="P2879" s="26" t="inlineStr">
        <is>
          <t>FALSO</t>
        </is>
      </c>
      <c r="Q2879" s="26" t="inlineStr">
        <is>
          <t>FALSO</t>
        </is>
      </c>
      <c r="R2879" s="149" t="inlineStr">
        <is>
          <t>Esperado</t>
        </is>
      </c>
      <c r="S2879" s="149" t="inlineStr">
        <is>
          <t>Esperado</t>
        </is>
      </c>
      <c r="T2879" s="149" t="inlineStr">
        <is>
          <t>Dato Válido</t>
        </is>
      </c>
      <c r="U2879" s="149" t="n"/>
    </row>
    <row r="2880" ht="15.75" customHeight="1" s="412">
      <c r="A2880" s="15" t="n">
        <v>3235</v>
      </c>
      <c r="B2880" s="16" t="n">
        <v>175</v>
      </c>
      <c r="C2880" s="17" t="n">
        <v>451</v>
      </c>
      <c r="D2880" s="17" t="n">
        <v>12</v>
      </c>
      <c r="E2880" s="18" t="n">
        <v>43577</v>
      </c>
      <c r="F2880" s="19" t="n">
        <v>5280</v>
      </c>
      <c r="G2880" s="17" t="n">
        <v>8040</v>
      </c>
      <c r="H2880" s="17" t="n">
        <v>7673</v>
      </c>
      <c r="I2880" s="17" t="n"/>
      <c r="J2880" s="9">
        <f>+(((G2880-F2880)-(H2880-F2880))/(H2880-F2880))*100</f>
        <v/>
      </c>
      <c r="K2880" s="33">
        <f>AVERAGE(J2880:J2881)</f>
        <v/>
      </c>
      <c r="L2880" s="33">
        <f>_xlfn.STDEV.S(J2880,J2881)</f>
        <v/>
      </c>
      <c r="M2880" s="13">
        <f>(K2878-K2880)/20</f>
        <v/>
      </c>
      <c r="N2880" s="295">
        <f>(K2872-K2880)/63</f>
        <v/>
      </c>
      <c r="O2880" s="295">
        <f>+(H2880-F2880)/10</f>
        <v/>
      </c>
      <c r="P2880" s="26" t="inlineStr">
        <is>
          <t>FALSO</t>
        </is>
      </c>
      <c r="Q2880" s="26" t="inlineStr">
        <is>
          <t>VERDADERO</t>
        </is>
      </c>
      <c r="R2880" s="149" t="inlineStr">
        <is>
          <t>No esperado</t>
        </is>
      </c>
      <c r="S2880" s="149" t="inlineStr">
        <is>
          <t>Esperado</t>
        </is>
      </c>
      <c r="T2880" s="149" t="inlineStr">
        <is>
          <t>Dato Válido</t>
        </is>
      </c>
      <c r="U2880" s="149" t="n"/>
    </row>
    <row r="2881" ht="15.75" customHeight="1" s="412">
      <c r="A2881" s="15" t="n">
        <v>3236</v>
      </c>
      <c r="B2881" s="16" t="n">
        <v>176</v>
      </c>
      <c r="C2881" s="17" t="n">
        <v>451</v>
      </c>
      <c r="D2881" s="17" t="n">
        <v>12</v>
      </c>
      <c r="E2881" s="18" t="n">
        <v>43577</v>
      </c>
      <c r="F2881" s="19" t="n">
        <v>5193</v>
      </c>
      <c r="G2881" s="17" t="n">
        <v>7987</v>
      </c>
      <c r="H2881" s="17" t="n">
        <v>7622</v>
      </c>
      <c r="I2881" s="17" t="n"/>
      <c r="J2881" s="9">
        <f>+(((G2881-F2881)-(H2881-F2881))/(H2881-F2881))*100</f>
        <v/>
      </c>
      <c r="K2881" s="13" t="n"/>
      <c r="L2881" s="13" t="n"/>
      <c r="M2881" s="13" t="n"/>
      <c r="O2881" s="295">
        <f>+(H2881-F2881)/10</f>
        <v/>
      </c>
      <c r="P2881" s="26" t="inlineStr">
        <is>
          <t>FALSO</t>
        </is>
      </c>
      <c r="Q2881" s="26" t="inlineStr">
        <is>
          <t>FALSO</t>
        </is>
      </c>
      <c r="R2881" s="149" t="inlineStr">
        <is>
          <t>Esperado</t>
        </is>
      </c>
      <c r="S2881" s="149" t="inlineStr">
        <is>
          <t>Esperado</t>
        </is>
      </c>
      <c r="T2881" s="149" t="inlineStr">
        <is>
          <t>Dato Válido</t>
        </is>
      </c>
      <c r="U2881" s="149" t="n"/>
    </row>
    <row r="2882" ht="15.75" customHeight="1" s="412">
      <c r="A2882" s="5" t="n">
        <v>369</v>
      </c>
      <c r="B2882" s="252" t="n">
        <v>19</v>
      </c>
      <c r="C2882" s="246" t="n">
        <v>452</v>
      </c>
      <c r="D2882" s="246" t="n">
        <v>1</v>
      </c>
      <c r="E2882" s="46" t="n">
        <v>43514</v>
      </c>
      <c r="F2882" s="246" t="n">
        <v>5229</v>
      </c>
      <c r="G2882" s="246" t="n">
        <v>7612</v>
      </c>
      <c r="H2882" s="246" t="n">
        <v>7240</v>
      </c>
      <c r="I2882" s="246" t="n">
        <v>9</v>
      </c>
      <c r="J2882" s="47">
        <f>+(((G2882-F2882)-(H2882-F2882))/(H2882-F2882))*100</f>
        <v/>
      </c>
      <c r="K2882" s="51">
        <f>AVERAGE(J2882:J2883)</f>
        <v/>
      </c>
      <c r="L2882" s="51">
        <f>_xlfn.STDEV.S(J2882,J2883)</f>
        <v/>
      </c>
      <c r="M2882" s="50" t="n">
        <v>1</v>
      </c>
      <c r="O2882" s="295">
        <f>+(H2882-F2882)/10</f>
        <v/>
      </c>
      <c r="P2882" s="26" t="inlineStr">
        <is>
          <t>FALSO</t>
        </is>
      </c>
      <c r="Q2882" s="26" t="inlineStr">
        <is>
          <t>FALSO</t>
        </is>
      </c>
      <c r="R2882" s="149" t="inlineStr">
        <is>
          <t>Esperado</t>
        </is>
      </c>
      <c r="S2882" s="149" t="inlineStr">
        <is>
          <t>No Esperado</t>
        </is>
      </c>
      <c r="T2882" s="149" t="inlineStr">
        <is>
          <t>Se descarta</t>
        </is>
      </c>
      <c r="U2882" s="149" t="n"/>
    </row>
    <row r="2883" ht="15.75" customHeight="1" s="412">
      <c r="A2883" s="5" t="n">
        <v>370</v>
      </c>
      <c r="B2883" s="252" t="n">
        <v>20</v>
      </c>
      <c r="C2883" s="246" t="n">
        <v>452</v>
      </c>
      <c r="D2883" s="246" t="n">
        <v>1</v>
      </c>
      <c r="E2883" s="46" t="n">
        <v>43514</v>
      </c>
      <c r="F2883" s="246" t="n">
        <v>5190</v>
      </c>
      <c r="G2883" s="246" t="n">
        <v>7365</v>
      </c>
      <c r="H2883" s="246" t="n">
        <v>7028</v>
      </c>
      <c r="I2883" s="246" t="n"/>
      <c r="J2883" s="47">
        <f>+(((G2883-F2883)-(H2883-F2883))/(H2883-F2883))*100</f>
        <v/>
      </c>
      <c r="K2883" s="50" t="n"/>
      <c r="L2883" s="50" t="n"/>
      <c r="M2883" s="50" t="n"/>
      <c r="O2883" s="295">
        <f>+(H2883-F2883)/10</f>
        <v/>
      </c>
      <c r="P2883" s="26" t="inlineStr">
        <is>
          <t>FALSO</t>
        </is>
      </c>
      <c r="Q2883" s="26" t="inlineStr">
        <is>
          <t>FALSO</t>
        </is>
      </c>
      <c r="R2883" s="149" t="inlineStr">
        <is>
          <t>Esperado</t>
        </is>
      </c>
      <c r="S2883" s="149" t="inlineStr">
        <is>
          <t>No Esperado</t>
        </is>
      </c>
      <c r="T2883" s="149" t="inlineStr">
        <is>
          <t>Se descarta</t>
        </is>
      </c>
      <c r="U2883" s="149" t="n"/>
    </row>
    <row r="2884" ht="15.75" customHeight="1" s="412">
      <c r="A2884" s="5" t="n">
        <v>1023</v>
      </c>
      <c r="B2884" s="252" t="n">
        <v>369</v>
      </c>
      <c r="C2884" s="246" t="n">
        <v>452</v>
      </c>
      <c r="D2884" s="246" t="n">
        <v>3</v>
      </c>
      <c r="E2884" s="46" t="n">
        <v>43521</v>
      </c>
      <c r="F2884" s="246" t="n">
        <v>5533</v>
      </c>
      <c r="G2884" s="246" t="n">
        <v>7676</v>
      </c>
      <c r="H2884" s="246" t="n">
        <v>7371</v>
      </c>
      <c r="I2884" s="246" t="n">
        <v>9</v>
      </c>
      <c r="J2884" s="47">
        <f>+(((G2884-F2884)-(H2884-F2884))/(H2884-F2884))*100</f>
        <v/>
      </c>
      <c r="K2884" s="51">
        <f>AVERAGE(J2884:J2885)</f>
        <v/>
      </c>
      <c r="L2884" s="51">
        <f>_xlfn.STDEV.S(J2884,J2885)</f>
        <v/>
      </c>
      <c r="M2884" s="50" t="n"/>
      <c r="O2884" s="295">
        <f>+(H2884-F2884)/10</f>
        <v/>
      </c>
      <c r="P2884" s="26" t="inlineStr">
        <is>
          <t>FALSO</t>
        </is>
      </c>
      <c r="Q2884" s="26" t="inlineStr">
        <is>
          <t>FALSO</t>
        </is>
      </c>
      <c r="R2884" s="149" t="inlineStr">
        <is>
          <t>Esperado</t>
        </is>
      </c>
      <c r="S2884" s="149" t="inlineStr">
        <is>
          <t>No Esperado</t>
        </is>
      </c>
      <c r="T2884" s="149" t="inlineStr">
        <is>
          <t>Se descarta</t>
        </is>
      </c>
      <c r="U2884" s="149" t="n"/>
    </row>
    <row r="2885" ht="15.75" customHeight="1" s="412">
      <c r="A2885" s="5" t="n">
        <v>1024</v>
      </c>
      <c r="B2885" s="252" t="n">
        <v>370</v>
      </c>
      <c r="C2885" s="246" t="n">
        <v>452</v>
      </c>
      <c r="D2885" s="246" t="n">
        <v>3</v>
      </c>
      <c r="E2885" s="46" t="n">
        <v>43521</v>
      </c>
      <c r="F2885" s="246" t="n">
        <v>5508</v>
      </c>
      <c r="G2885" s="246" t="n">
        <v>7706</v>
      </c>
      <c r="H2885" s="246" t="n">
        <v>7393</v>
      </c>
      <c r="I2885" s="246" t="n"/>
      <c r="J2885" s="47">
        <f>+(((G2885-F2885)-(H2885-F2885))/(H2885-F2885))*100</f>
        <v/>
      </c>
      <c r="K2885" s="51" t="n"/>
      <c r="L2885" s="51" t="n"/>
      <c r="M2885" s="50" t="n"/>
      <c r="O2885" s="295">
        <f>+(H2885-F2885)/10</f>
        <v/>
      </c>
      <c r="P2885" s="26" t="inlineStr">
        <is>
          <t>FALSO</t>
        </is>
      </c>
      <c r="Q2885" s="26" t="inlineStr">
        <is>
          <t>FALSO</t>
        </is>
      </c>
      <c r="R2885" s="149" t="inlineStr">
        <is>
          <t>Esperado</t>
        </is>
      </c>
      <c r="S2885" s="149" t="inlineStr">
        <is>
          <t>No Esperado</t>
        </is>
      </c>
      <c r="T2885" s="149" t="inlineStr">
        <is>
          <t>Se descarta</t>
        </is>
      </c>
      <c r="U2885" s="149" t="n"/>
    </row>
    <row r="2886" ht="15.75" customHeight="1" s="412">
      <c r="A2886" s="5" t="n">
        <v>1673</v>
      </c>
      <c r="B2886" s="252" t="n">
        <v>369</v>
      </c>
      <c r="C2886" s="246" t="n">
        <v>452</v>
      </c>
      <c r="D2886" s="246" t="n">
        <v>5</v>
      </c>
      <c r="E2886" s="46" t="n">
        <v>43531</v>
      </c>
      <c r="F2886" s="246" t="n">
        <v>5533</v>
      </c>
      <c r="G2886" s="246" t="n">
        <v>8653</v>
      </c>
      <c r="H2886" s="246" t="n">
        <v>8192</v>
      </c>
      <c r="I2886" s="246" t="n">
        <v>8</v>
      </c>
      <c r="J2886" s="47">
        <f>+(((G2886-F2886)-(H2886-F2886))/(H2886-F2886))*100</f>
        <v/>
      </c>
      <c r="K2886" s="51">
        <f>AVERAGE(J2886:J2887)</f>
        <v/>
      </c>
      <c r="L2886" s="51">
        <f>_xlfn.STDEV.S(J2886,J2887)</f>
        <v/>
      </c>
      <c r="M2886" s="50" t="n"/>
      <c r="O2886" s="295">
        <f>+(H2886-F2886)/10</f>
        <v/>
      </c>
      <c r="P2886" s="26" t="inlineStr">
        <is>
          <t>FALSO</t>
        </is>
      </c>
      <c r="Q2886" s="26" t="inlineStr">
        <is>
          <t>FALSO</t>
        </is>
      </c>
      <c r="R2886" s="149" t="inlineStr">
        <is>
          <t>Esperado</t>
        </is>
      </c>
      <c r="S2886" s="149" t="inlineStr">
        <is>
          <t>Esperado</t>
        </is>
      </c>
      <c r="T2886" s="149" t="inlineStr">
        <is>
          <t>Se descarta</t>
        </is>
      </c>
      <c r="U2886" s="149" t="n"/>
    </row>
    <row r="2887" ht="15.75" customHeight="1" s="412">
      <c r="A2887" s="5" t="n">
        <v>1674</v>
      </c>
      <c r="B2887" s="252" t="n">
        <v>370</v>
      </c>
      <c r="C2887" s="246" t="n">
        <v>452</v>
      </c>
      <c r="D2887" s="246" t="n">
        <v>5</v>
      </c>
      <c r="E2887" s="46" t="n">
        <v>43531</v>
      </c>
      <c r="F2887" s="246" t="n">
        <v>5508</v>
      </c>
      <c r="G2887" s="246" t="n">
        <v>8699</v>
      </c>
      <c r="H2887" s="246" t="n">
        <v>8237</v>
      </c>
      <c r="I2887" s="246" t="n"/>
      <c r="J2887" s="47">
        <f>+(((G2887-F2887)-(H2887-F2887))/(H2887-F2887))*100</f>
        <v/>
      </c>
      <c r="K2887" s="50" t="n"/>
      <c r="L2887" s="50" t="n"/>
      <c r="M2887" s="50" t="n"/>
      <c r="O2887" s="295">
        <f>+(H2887-F2887)/10</f>
        <v/>
      </c>
      <c r="P2887" s="26" t="inlineStr">
        <is>
          <t>FALSO</t>
        </is>
      </c>
      <c r="Q2887" s="26" t="inlineStr">
        <is>
          <t>FALSO</t>
        </is>
      </c>
      <c r="R2887" s="149" t="inlineStr">
        <is>
          <t>Esperado</t>
        </is>
      </c>
      <c r="S2887" s="149" t="inlineStr">
        <is>
          <t>Esperado</t>
        </is>
      </c>
      <c r="T2887" s="149" t="inlineStr">
        <is>
          <t>Se descarta</t>
        </is>
      </c>
      <c r="U2887" s="149" t="n"/>
    </row>
    <row r="2888" ht="15.75" customHeight="1" s="412">
      <c r="A2888" s="15" t="n">
        <v>2217</v>
      </c>
      <c r="B2888" s="16" t="n">
        <v>263</v>
      </c>
      <c r="C2888" s="52" t="n">
        <v>452</v>
      </c>
      <c r="D2888" s="52" t="n">
        <v>7</v>
      </c>
      <c r="E2888" s="53" t="n">
        <v>43545</v>
      </c>
      <c r="F2888" s="54" t="n">
        <v>5258</v>
      </c>
      <c r="G2888" s="52" t="n">
        <v>7350</v>
      </c>
      <c r="H2888" s="52" t="n">
        <v>7072</v>
      </c>
      <c r="I2888" s="246" t="n"/>
      <c r="J2888" s="47">
        <f>+(((G2888-F2888)-(H2888-F2888))/(H2888-F2888))*100</f>
        <v/>
      </c>
      <c r="K2888" s="51">
        <f>AVERAGE(J2888:J2889)</f>
        <v/>
      </c>
      <c r="L2888" s="51">
        <f>_xlfn.STDEV.S(J2888,J2889)</f>
        <v/>
      </c>
      <c r="M2888" s="50">
        <f>(K2886-K2888)/14</f>
        <v/>
      </c>
      <c r="N2888" s="50">
        <f>(K2882-K2888)/(E2888-E2882)</f>
        <v/>
      </c>
      <c r="O2888" s="295">
        <f>+(H2888-F2888)/10</f>
        <v/>
      </c>
      <c r="P2888" s="26" t="inlineStr">
        <is>
          <t>FALSO</t>
        </is>
      </c>
      <c r="Q2888" s="26" t="inlineStr">
        <is>
          <t>VERDADERO</t>
        </is>
      </c>
      <c r="R2888" s="149" t="inlineStr">
        <is>
          <t>No Esperado</t>
        </is>
      </c>
      <c r="S2888" s="149" t="inlineStr">
        <is>
          <t>Esperado</t>
        </is>
      </c>
      <c r="T2888" s="149" t="inlineStr">
        <is>
          <t>Se descarta</t>
        </is>
      </c>
      <c r="U2888" s="149" t="n"/>
    </row>
    <row r="2889" ht="15.75" customHeight="1" s="412">
      <c r="A2889" s="15" t="n">
        <v>2218</v>
      </c>
      <c r="B2889" s="16" t="n">
        <v>264</v>
      </c>
      <c r="C2889" s="52" t="n">
        <v>452</v>
      </c>
      <c r="D2889" s="52" t="n">
        <v>7</v>
      </c>
      <c r="E2889" s="53" t="n">
        <v>43545</v>
      </c>
      <c r="F2889" s="54" t="n">
        <v>5312</v>
      </c>
      <c r="G2889" s="52" t="n">
        <v>7325</v>
      </c>
      <c r="H2889" s="52" t="n">
        <v>7062</v>
      </c>
      <c r="I2889" s="246" t="n"/>
      <c r="J2889" s="47">
        <f>+(((G2889-F2889)-(H2889-F2889))/(H2889-F2889))*100</f>
        <v/>
      </c>
      <c r="K2889" s="50" t="n"/>
      <c r="L2889" s="50" t="n"/>
      <c r="M2889" s="50" t="n"/>
      <c r="O2889" s="295">
        <f>+(H2889-F2889)/10</f>
        <v/>
      </c>
      <c r="P2889" s="26" t="inlineStr">
        <is>
          <t>FALSO</t>
        </is>
      </c>
      <c r="Q2889" s="26" t="inlineStr">
        <is>
          <t>FALSO</t>
        </is>
      </c>
      <c r="R2889" s="149" t="inlineStr">
        <is>
          <t>No Esperado</t>
        </is>
      </c>
      <c r="S2889" s="149" t="inlineStr">
        <is>
          <t>Esperado</t>
        </is>
      </c>
      <c r="T2889" s="149" t="inlineStr">
        <is>
          <t>Se descarta</t>
        </is>
      </c>
      <c r="U2889" s="149" t="n"/>
    </row>
    <row r="2890" ht="15.75" customHeight="1" s="412">
      <c r="A2890" s="5" t="n">
        <v>371</v>
      </c>
      <c r="B2890" s="252" t="n">
        <v>21</v>
      </c>
      <c r="C2890" s="201" t="n">
        <v>453</v>
      </c>
      <c r="D2890" s="201" t="n">
        <v>1</v>
      </c>
      <c r="E2890" s="8" t="n">
        <v>43514</v>
      </c>
      <c r="F2890" s="201" t="n">
        <v>5224</v>
      </c>
      <c r="G2890" s="201" t="n">
        <v>8747</v>
      </c>
      <c r="H2890" s="201" t="n">
        <v>7962</v>
      </c>
      <c r="I2890" s="201" t="n">
        <v>8</v>
      </c>
      <c r="J2890" s="9">
        <f>+(((G2890-F2890)-(H2890-F2890))/(H2890-F2890))*100</f>
        <v/>
      </c>
      <c r="K2890" s="33">
        <f>AVERAGE(J2890:J2891)</f>
        <v/>
      </c>
      <c r="L2890" s="33">
        <f>_xlfn.STDEV.S(J2890,J2891)</f>
        <v/>
      </c>
      <c r="M2890" s="13" t="n">
        <v>1</v>
      </c>
      <c r="O2890" s="295">
        <f>+(H2890-F2890)/10</f>
        <v/>
      </c>
      <c r="P2890" s="26" t="inlineStr">
        <is>
          <t>FALSO</t>
        </is>
      </c>
      <c r="Q2890" s="26" t="inlineStr">
        <is>
          <t>FALSO</t>
        </is>
      </c>
      <c r="R2890" s="149" t="inlineStr">
        <is>
          <t>Esperado</t>
        </is>
      </c>
      <c r="S2890" s="149" t="inlineStr">
        <is>
          <t>Esperado</t>
        </is>
      </c>
      <c r="T2890" s="149" t="inlineStr">
        <is>
          <t>Se descarta</t>
        </is>
      </c>
      <c r="U2890" s="149" t="n"/>
    </row>
    <row r="2891" ht="15.75" customHeight="1" s="412">
      <c r="A2891" s="5" t="n">
        <v>372</v>
      </c>
      <c r="B2891" s="252" t="n">
        <v>22</v>
      </c>
      <c r="C2891" s="201" t="n">
        <v>453</v>
      </c>
      <c r="D2891" s="201" t="n">
        <v>1</v>
      </c>
      <c r="E2891" s="8" t="n">
        <v>43514</v>
      </c>
      <c r="F2891" s="201" t="n">
        <v>5276</v>
      </c>
      <c r="G2891" s="201" t="n">
        <v>8496</v>
      </c>
      <c r="H2891" s="201" t="n">
        <v>7764</v>
      </c>
      <c r="I2891" s="201" t="n"/>
      <c r="J2891" s="9">
        <f>+(((G2891-F2891)-(H2891-F2891))/(H2891-F2891))*100</f>
        <v/>
      </c>
      <c r="K2891" s="33" t="n"/>
      <c r="L2891" s="33" t="n"/>
      <c r="M2891" s="13" t="n"/>
      <c r="O2891" s="295">
        <f>+(H2891-F2891)/10</f>
        <v/>
      </c>
      <c r="P2891" s="26" t="inlineStr">
        <is>
          <t>FALSO</t>
        </is>
      </c>
      <c r="Q2891" s="26" t="inlineStr">
        <is>
          <t>FALSO</t>
        </is>
      </c>
      <c r="R2891" s="149" t="inlineStr">
        <is>
          <t>No esperado</t>
        </is>
      </c>
      <c r="S2891" s="149" t="inlineStr">
        <is>
          <t>Esperado</t>
        </is>
      </c>
      <c r="T2891" s="149" t="inlineStr">
        <is>
          <t>Se descarta</t>
        </is>
      </c>
      <c r="U2891" s="149" t="n"/>
    </row>
    <row r="2892" ht="15.75" customHeight="1" s="412">
      <c r="A2892" s="5" t="n">
        <v>1025</v>
      </c>
      <c r="B2892" s="252" t="n">
        <v>371</v>
      </c>
      <c r="C2892" s="201" t="n">
        <v>453</v>
      </c>
      <c r="D2892" s="201" t="n">
        <v>3</v>
      </c>
      <c r="E2892" s="8" t="n">
        <v>43521</v>
      </c>
      <c r="F2892" s="201" t="n">
        <v>5559</v>
      </c>
      <c r="G2892" s="201" t="n">
        <v>8483</v>
      </c>
      <c r="H2892" s="201" t="n">
        <v>7858</v>
      </c>
      <c r="I2892" s="201" t="n">
        <v>9</v>
      </c>
      <c r="J2892" s="9">
        <f>+(((G2892-F2892)-(H2892-F2892))/(H2892-F2892))*100</f>
        <v/>
      </c>
      <c r="K2892" s="33">
        <f>AVERAGE(J2892:J2893)</f>
        <v/>
      </c>
      <c r="L2892" s="33">
        <f>_xlfn.STDEV.S(J2892,J2893)</f>
        <v/>
      </c>
      <c r="M2892" s="13" t="n"/>
      <c r="O2892" s="295">
        <f>+(H2892-F2892)/10</f>
        <v/>
      </c>
      <c r="P2892" s="26" t="inlineStr">
        <is>
          <t>FALSO</t>
        </is>
      </c>
      <c r="Q2892" s="26" t="inlineStr">
        <is>
          <t>FALSO</t>
        </is>
      </c>
      <c r="R2892" s="149" t="inlineStr">
        <is>
          <t>No esperado</t>
        </is>
      </c>
      <c r="S2892" s="149" t="inlineStr">
        <is>
          <t>Esperado</t>
        </is>
      </c>
      <c r="T2892" s="149" t="inlineStr">
        <is>
          <t>Se descarta</t>
        </is>
      </c>
      <c r="U2892" s="149" t="n"/>
    </row>
    <row r="2893" ht="15.75" customHeight="1" s="412">
      <c r="A2893" s="5" t="n">
        <v>1026</v>
      </c>
      <c r="B2893" s="252" t="n">
        <v>372</v>
      </c>
      <c r="C2893" s="201" t="n">
        <v>453</v>
      </c>
      <c r="D2893" s="201" t="n">
        <v>3</v>
      </c>
      <c r="E2893" s="8" t="n">
        <v>43521</v>
      </c>
      <c r="F2893" s="201" t="n">
        <v>5495</v>
      </c>
      <c r="G2893" s="201" t="n">
        <v>8393</v>
      </c>
      <c r="H2893" s="201" t="n">
        <v>7762</v>
      </c>
      <c r="I2893" s="201" t="n"/>
      <c r="J2893" s="9">
        <f>+(((G2893-F2893)-(H2893-F2893))/(H2893-F2893))*100</f>
        <v/>
      </c>
      <c r="K2893" s="13" t="n"/>
      <c r="L2893" s="13" t="n"/>
      <c r="M2893" s="13" t="n"/>
      <c r="O2893" s="295">
        <f>+(H2893-F2893)/10</f>
        <v/>
      </c>
      <c r="P2893" s="26" t="inlineStr">
        <is>
          <t>FALSO</t>
        </is>
      </c>
      <c r="Q2893" s="26" t="inlineStr">
        <is>
          <t>FALSO</t>
        </is>
      </c>
      <c r="R2893" s="149" t="inlineStr">
        <is>
          <t>No esperado</t>
        </is>
      </c>
      <c r="S2893" s="149" t="inlineStr">
        <is>
          <t>Esperado</t>
        </is>
      </c>
      <c r="T2893" s="149" t="inlineStr">
        <is>
          <t>Se descarta</t>
        </is>
      </c>
      <c r="U2893" s="149" t="n"/>
    </row>
    <row r="2894" ht="15.75" customHeight="1" s="412">
      <c r="A2894" s="5" t="n">
        <v>1675</v>
      </c>
      <c r="B2894" s="252" t="n">
        <v>371</v>
      </c>
      <c r="C2894" s="201" t="n">
        <v>453</v>
      </c>
      <c r="D2894" s="201" t="n">
        <v>5</v>
      </c>
      <c r="E2894" s="8" t="n">
        <v>43531</v>
      </c>
      <c r="F2894" s="201" t="n">
        <v>5559</v>
      </c>
      <c r="G2894" s="201" t="n">
        <v>7643</v>
      </c>
      <c r="H2894" s="201" t="n">
        <v>7330</v>
      </c>
      <c r="I2894" s="201" t="n">
        <v>7</v>
      </c>
      <c r="J2894" s="9">
        <f>+(((G2894-F2894)-(H2894-F2894))/(H2894-F2894))*100</f>
        <v/>
      </c>
      <c r="K2894" s="33">
        <f>AVERAGE(J2894:J2895)</f>
        <v/>
      </c>
      <c r="L2894" s="33">
        <f>_xlfn.STDEV.S(J2894,J2895)</f>
        <v/>
      </c>
      <c r="M2894" s="13" t="n"/>
      <c r="O2894" s="295">
        <f>+(H2894-F2894)/10</f>
        <v/>
      </c>
      <c r="P2894" s="26" t="inlineStr">
        <is>
          <t>FALSO</t>
        </is>
      </c>
      <c r="Q2894" s="26" t="inlineStr">
        <is>
          <t>FALSO</t>
        </is>
      </c>
      <c r="R2894" s="149" t="inlineStr">
        <is>
          <t>No esperado</t>
        </is>
      </c>
      <c r="S2894" s="149" t="inlineStr">
        <is>
          <t>Esperado</t>
        </is>
      </c>
      <c r="T2894" s="149" t="inlineStr">
        <is>
          <t>Se descarta</t>
        </is>
      </c>
      <c r="U2894" s="149" t="n"/>
    </row>
    <row r="2895" ht="15.75" customHeight="1" s="412">
      <c r="A2895" s="5" t="n">
        <v>1676</v>
      </c>
      <c r="B2895" s="252" t="n">
        <v>372</v>
      </c>
      <c r="C2895" s="201" t="n">
        <v>453</v>
      </c>
      <c r="D2895" s="201" t="n">
        <v>5</v>
      </c>
      <c r="E2895" s="8" t="n">
        <v>43531</v>
      </c>
      <c r="F2895" s="201" t="n">
        <v>5495</v>
      </c>
      <c r="G2895" s="201" t="n">
        <v>7528</v>
      </c>
      <c r="H2895" s="201" t="n">
        <v>7234</v>
      </c>
      <c r="I2895" s="201" t="n"/>
      <c r="J2895" s="9">
        <f>+(((G2895-F2895)-(H2895-F2895))/(H2895-F2895))*100</f>
        <v/>
      </c>
      <c r="K2895" s="33" t="n"/>
      <c r="L2895" s="33" t="n"/>
      <c r="M2895" s="13" t="n"/>
      <c r="O2895" s="295">
        <f>+(H2895-F2895)/10</f>
        <v/>
      </c>
      <c r="P2895" s="26" t="inlineStr">
        <is>
          <t>FALSO</t>
        </is>
      </c>
      <c r="Q2895" s="26" t="inlineStr">
        <is>
          <t>FALSO</t>
        </is>
      </c>
      <c r="R2895" s="149" t="inlineStr">
        <is>
          <t>No esperado</t>
        </is>
      </c>
      <c r="S2895" s="149" t="inlineStr">
        <is>
          <t>Esperado</t>
        </is>
      </c>
      <c r="T2895" s="149" t="inlineStr">
        <is>
          <t>Se descarta</t>
        </is>
      </c>
      <c r="U2895" s="149" t="n"/>
    </row>
    <row r="2896" ht="15.75" customHeight="1" s="412">
      <c r="A2896" s="15" t="n">
        <v>2219</v>
      </c>
      <c r="B2896" s="16" t="n">
        <v>265</v>
      </c>
      <c r="C2896" s="17" t="n">
        <v>453</v>
      </c>
      <c r="D2896" s="17" t="n">
        <v>7</v>
      </c>
      <c r="E2896" s="18" t="n">
        <v>43545</v>
      </c>
      <c r="F2896" s="19" t="n">
        <v>5235</v>
      </c>
      <c r="G2896" s="17" t="n">
        <v>7240</v>
      </c>
      <c r="H2896" s="17" t="n">
        <v>6983</v>
      </c>
      <c r="I2896" s="201" t="n"/>
      <c r="J2896" s="9">
        <f>+(((G2896-F2896)-(H2896-F2896))/(H2896-F2896))*100</f>
        <v/>
      </c>
      <c r="K2896" s="33">
        <f>AVERAGE(J2896:J2897)</f>
        <v/>
      </c>
      <c r="L2896" s="33">
        <f>_xlfn.STDEV.S(J2896,J2897)</f>
        <v/>
      </c>
      <c r="M2896" s="13">
        <f>(K2894-K2896)/14</f>
        <v/>
      </c>
      <c r="N2896" s="295">
        <f>(K2890-K2896)/31</f>
        <v/>
      </c>
      <c r="O2896" s="295">
        <f>+(H2896-F2896)/10</f>
        <v/>
      </c>
      <c r="P2896" s="26" t="inlineStr">
        <is>
          <t>FALSO</t>
        </is>
      </c>
      <c r="Q2896" s="26" t="inlineStr">
        <is>
          <t>VERDADERO</t>
        </is>
      </c>
      <c r="R2896" s="149" t="inlineStr">
        <is>
          <t>Esperado</t>
        </is>
      </c>
      <c r="S2896" s="149" t="inlineStr">
        <is>
          <t>Esperado</t>
        </is>
      </c>
      <c r="T2896" s="149" t="inlineStr">
        <is>
          <t>Se descarta</t>
        </is>
      </c>
      <c r="U2896" s="149" t="n"/>
    </row>
    <row r="2897" ht="15.75" customHeight="1" s="412">
      <c r="A2897" s="15" t="n">
        <v>2220</v>
      </c>
      <c r="B2897" s="16" t="n">
        <v>266</v>
      </c>
      <c r="C2897" s="17" t="n">
        <v>453</v>
      </c>
      <c r="D2897" s="17" t="n">
        <v>7</v>
      </c>
      <c r="E2897" s="18" t="n">
        <v>43545</v>
      </c>
      <c r="F2897" s="19" t="n">
        <v>5209</v>
      </c>
      <c r="G2897" s="17" t="n">
        <v>7257</v>
      </c>
      <c r="H2897" s="17" t="n">
        <v>6992</v>
      </c>
      <c r="I2897" s="201" t="n"/>
      <c r="J2897" s="9">
        <f>+(((G2897-F2897)-(H2897-F2897))/(H2897-F2897))*100</f>
        <v/>
      </c>
      <c r="K2897" s="13" t="n"/>
      <c r="L2897" s="13" t="n"/>
      <c r="M2897" s="13" t="n"/>
      <c r="O2897" s="295">
        <f>+(H2897-F2897)/10</f>
        <v/>
      </c>
      <c r="P2897" s="26" t="inlineStr">
        <is>
          <t>FALSO</t>
        </is>
      </c>
      <c r="Q2897" s="26" t="inlineStr">
        <is>
          <t>FALSO</t>
        </is>
      </c>
      <c r="R2897" s="149" t="inlineStr">
        <is>
          <t>Esperado</t>
        </is>
      </c>
      <c r="S2897" s="149" t="inlineStr">
        <is>
          <t>Esperado</t>
        </is>
      </c>
      <c r="T2897" s="149" t="inlineStr">
        <is>
          <t>Se descarta</t>
        </is>
      </c>
      <c r="U2897" s="149" t="n"/>
    </row>
    <row r="2898" ht="15.75" customHeight="1" s="412">
      <c r="A2898" s="5" t="n">
        <v>373</v>
      </c>
      <c r="B2898" s="252" t="n">
        <v>23</v>
      </c>
      <c r="C2898" s="246" t="n">
        <v>454</v>
      </c>
      <c r="D2898" s="246" t="n">
        <v>1</v>
      </c>
      <c r="E2898" s="46" t="n">
        <v>43514</v>
      </c>
      <c r="F2898" s="246" t="n">
        <v>5261</v>
      </c>
      <c r="G2898" s="246" t="n">
        <v>8118</v>
      </c>
      <c r="H2898" s="246" t="n">
        <v>7448</v>
      </c>
      <c r="I2898" s="246" t="n">
        <v>11</v>
      </c>
      <c r="J2898" s="47">
        <f>+(((G2898-F2898)-(H2898-F2898))/(H2898-F2898))*100</f>
        <v/>
      </c>
      <c r="K2898" s="51">
        <f>AVERAGE(J2898:J2899)</f>
        <v/>
      </c>
      <c r="L2898" s="51">
        <f>_xlfn.STDEV.S(J2898,J2899)</f>
        <v/>
      </c>
      <c r="M2898" s="50" t="n">
        <v>2</v>
      </c>
      <c r="O2898" s="295">
        <f>+(H2898-F2898)/10</f>
        <v/>
      </c>
      <c r="P2898" s="26" t="inlineStr">
        <is>
          <t>FALSO</t>
        </is>
      </c>
      <c r="Q2898" s="26" t="inlineStr">
        <is>
          <t>FALSO</t>
        </is>
      </c>
      <c r="R2898" s="149" t="inlineStr">
        <is>
          <t>Esperado</t>
        </is>
      </c>
      <c r="S2898" s="149" t="inlineStr">
        <is>
          <t>Esperado</t>
        </is>
      </c>
      <c r="T2898" s="149" t="inlineStr">
        <is>
          <t>Se descarta</t>
        </is>
      </c>
      <c r="U2898" s="149" t="n"/>
    </row>
    <row r="2899" ht="15.75" customHeight="1" s="412">
      <c r="A2899" s="5" t="n">
        <v>374</v>
      </c>
      <c r="B2899" s="252" t="n">
        <v>24</v>
      </c>
      <c r="C2899" s="246" t="n">
        <v>454</v>
      </c>
      <c r="D2899" s="246" t="n">
        <v>1</v>
      </c>
      <c r="E2899" s="46" t="n">
        <v>43514</v>
      </c>
      <c r="F2899" s="246" t="n">
        <v>5196</v>
      </c>
      <c r="G2899" s="246" t="n">
        <v>7891</v>
      </c>
      <c r="H2899" s="246" t="n">
        <v>7254</v>
      </c>
      <c r="I2899" s="246" t="n"/>
      <c r="J2899" s="47">
        <f>+(((G2899-F2899)-(H2899-F2899))/(H2899-F2899))*100</f>
        <v/>
      </c>
      <c r="K2899" s="50" t="n"/>
      <c r="L2899" s="50" t="n"/>
      <c r="M2899" s="50" t="n"/>
      <c r="O2899" s="295">
        <f>+(H2899-F2899)/10</f>
        <v/>
      </c>
      <c r="P2899" s="26" t="inlineStr">
        <is>
          <t>FALSO</t>
        </is>
      </c>
      <c r="Q2899" s="26" t="inlineStr">
        <is>
          <t>FALSO</t>
        </is>
      </c>
      <c r="R2899" s="149" t="inlineStr">
        <is>
          <t>No esperado</t>
        </is>
      </c>
      <c r="S2899" s="149" t="inlineStr">
        <is>
          <t>Esperado</t>
        </is>
      </c>
      <c r="T2899" s="149" t="inlineStr">
        <is>
          <t>Se descarta</t>
        </is>
      </c>
      <c r="U2899" s="149" t="n"/>
    </row>
    <row r="2900" ht="15.75" customHeight="1" s="412">
      <c r="A2900" s="5" t="n">
        <v>1027</v>
      </c>
      <c r="B2900" s="252" t="n">
        <v>373</v>
      </c>
      <c r="C2900" s="246" t="n">
        <v>454</v>
      </c>
      <c r="D2900" s="246" t="n">
        <v>3</v>
      </c>
      <c r="E2900" s="46" t="n">
        <v>43521</v>
      </c>
      <c r="F2900" s="246" t="n">
        <v>5578</v>
      </c>
      <c r="G2900" s="246" t="n">
        <v>9565</v>
      </c>
      <c r="H2900" s="246" t="n">
        <v>8599</v>
      </c>
      <c r="I2900" s="246" t="n">
        <v>9</v>
      </c>
      <c r="J2900" s="47">
        <f>+(((G2900-F2900)-(H2900-F2900))/(H2900-F2900))*100</f>
        <v/>
      </c>
      <c r="K2900" s="51">
        <f>AVERAGE(J2900:J2901)</f>
        <v/>
      </c>
      <c r="L2900" s="51">
        <f>_xlfn.STDEV.S(J2900,J2901)</f>
        <v/>
      </c>
      <c r="M2900" s="50" t="n"/>
      <c r="O2900" s="295">
        <f>+(H2900-F2900)/10</f>
        <v/>
      </c>
      <c r="P2900" s="26" t="inlineStr">
        <is>
          <t>FALSO</t>
        </is>
      </c>
      <c r="Q2900" s="26" t="inlineStr">
        <is>
          <t>FALSO</t>
        </is>
      </c>
      <c r="R2900" s="149" t="inlineStr">
        <is>
          <t>Esperado</t>
        </is>
      </c>
      <c r="S2900" s="149" t="inlineStr">
        <is>
          <t>No esperado</t>
        </is>
      </c>
      <c r="T2900" s="149" t="inlineStr">
        <is>
          <t>Dato Válido</t>
        </is>
      </c>
      <c r="U2900" s="149" t="n"/>
    </row>
    <row r="2901" ht="15.75" customHeight="1" s="412">
      <c r="A2901" s="5" t="n">
        <v>1028</v>
      </c>
      <c r="B2901" s="252" t="n">
        <v>374</v>
      </c>
      <c r="C2901" s="246" t="n">
        <v>454</v>
      </c>
      <c r="D2901" s="246" t="n">
        <v>3</v>
      </c>
      <c r="E2901" s="46" t="n">
        <v>43521</v>
      </c>
      <c r="F2901" s="246" t="n">
        <v>5495</v>
      </c>
      <c r="G2901" s="246" t="n">
        <v>9687</v>
      </c>
      <c r="H2901" s="246" t="n">
        <v>8624</v>
      </c>
      <c r="I2901" s="246" t="n"/>
      <c r="J2901" s="47">
        <f>+(((G2901-F2901)-(H2901-F2901))/(H2901-F2901))*100</f>
        <v/>
      </c>
      <c r="K2901" s="51" t="n"/>
      <c r="L2901" s="51" t="n"/>
      <c r="M2901" s="50" t="n"/>
      <c r="O2901" s="295">
        <f>+(H2901-F2901)/10</f>
        <v/>
      </c>
      <c r="P2901" s="26" t="inlineStr">
        <is>
          <t>VERDADERO</t>
        </is>
      </c>
      <c r="Q2901" s="26" t="inlineStr">
        <is>
          <t>FALSO</t>
        </is>
      </c>
      <c r="R2901" s="149" t="inlineStr">
        <is>
          <t>Esperado</t>
        </is>
      </c>
      <c r="S2901" s="149" t="inlineStr">
        <is>
          <t>No esperado</t>
        </is>
      </c>
      <c r="T2901" s="149" t="inlineStr">
        <is>
          <t>Dato Válido</t>
        </is>
      </c>
      <c r="U2901" s="149" t="n"/>
    </row>
    <row r="2902" ht="15.75" customHeight="1" s="412">
      <c r="A2902" s="5" t="n">
        <v>1677</v>
      </c>
      <c r="B2902" s="252" t="n">
        <v>373</v>
      </c>
      <c r="C2902" s="246" t="n">
        <v>454</v>
      </c>
      <c r="D2902" s="246" t="n">
        <v>5</v>
      </c>
      <c r="E2902" s="46" t="n">
        <v>43531</v>
      </c>
      <c r="F2902" s="246" t="n">
        <v>5578</v>
      </c>
      <c r="G2902" s="246" t="n">
        <v>8447</v>
      </c>
      <c r="H2902" s="246" t="n">
        <v>7829</v>
      </c>
      <c r="I2902" s="246" t="n">
        <v>8</v>
      </c>
      <c r="J2902" s="47">
        <f>+(((G2902-F2902)-(H2902-F2902))/(H2902-F2902))*100</f>
        <v/>
      </c>
      <c r="K2902" s="51">
        <f>AVERAGE(J2902:J2903)</f>
        <v/>
      </c>
      <c r="L2902" s="51">
        <f>_xlfn.STDEV.S(J2902,J2903)</f>
        <v/>
      </c>
      <c r="M2902" s="50" t="n"/>
      <c r="O2902" s="295">
        <f>+(H2902-F2902)/10</f>
        <v/>
      </c>
      <c r="P2902" s="26" t="inlineStr">
        <is>
          <t>FALSO</t>
        </is>
      </c>
      <c r="Q2902" s="26" t="inlineStr">
        <is>
          <t>FALSO</t>
        </is>
      </c>
      <c r="R2902" s="149" t="inlineStr">
        <is>
          <t>No esperado</t>
        </is>
      </c>
      <c r="S2902" s="149" t="inlineStr">
        <is>
          <t>Esperado</t>
        </is>
      </c>
      <c r="T2902" s="149" t="inlineStr">
        <is>
          <t>Dato Válido</t>
        </is>
      </c>
      <c r="U2902" s="149" t="n"/>
    </row>
    <row r="2903" ht="15.75" customHeight="1" s="412">
      <c r="A2903" s="5" t="n">
        <v>1678</v>
      </c>
      <c r="B2903" s="252" t="n">
        <v>374</v>
      </c>
      <c r="C2903" s="246" t="n">
        <v>454</v>
      </c>
      <c r="D2903" s="246" t="n">
        <v>5</v>
      </c>
      <c r="E2903" s="46" t="n">
        <v>43531</v>
      </c>
      <c r="F2903" s="246" t="n">
        <v>5495</v>
      </c>
      <c r="G2903" s="246" t="n">
        <v>8318</v>
      </c>
      <c r="H2903" s="246" t="n">
        <v>7721</v>
      </c>
      <c r="I2903" s="246" t="n"/>
      <c r="J2903" s="47">
        <f>+(((G2903-F2903)-(H2903-F2903))/(H2903-F2903))*100</f>
        <v/>
      </c>
      <c r="K2903" s="50" t="n"/>
      <c r="L2903" s="50" t="n"/>
      <c r="M2903" s="50" t="n"/>
      <c r="O2903" s="295">
        <f>+(H2903-F2903)/10</f>
        <v/>
      </c>
      <c r="P2903" s="26" t="inlineStr">
        <is>
          <t>FALSO</t>
        </is>
      </c>
      <c r="Q2903" s="26" t="inlineStr">
        <is>
          <t>FALSO</t>
        </is>
      </c>
      <c r="R2903" s="149" t="inlineStr">
        <is>
          <t>No esperado</t>
        </is>
      </c>
      <c r="S2903" s="149" t="inlineStr">
        <is>
          <t>Esperado</t>
        </is>
      </c>
      <c r="T2903" s="149" t="inlineStr">
        <is>
          <t>Dato Válido</t>
        </is>
      </c>
      <c r="U2903" s="149" t="n"/>
    </row>
    <row r="2904" ht="15.75" customHeight="1" s="412">
      <c r="A2904" s="15" t="n">
        <v>2401</v>
      </c>
      <c r="B2904" s="16" t="n">
        <v>171</v>
      </c>
      <c r="C2904" s="52" t="n">
        <v>454</v>
      </c>
      <c r="D2904" s="52" t="n">
        <v>8</v>
      </c>
      <c r="E2904" s="53" t="n">
        <v>43550</v>
      </c>
      <c r="F2904" s="54" t="n">
        <v>5259</v>
      </c>
      <c r="G2904" s="52" t="n">
        <v>8980</v>
      </c>
      <c r="H2904" s="52" t="n">
        <v>8540</v>
      </c>
      <c r="I2904" s="246" t="n"/>
      <c r="J2904" s="47">
        <f>+(((G2904-F2904)-(H2904-F2904))/(H2904-F2904))*100</f>
        <v/>
      </c>
      <c r="K2904" s="51">
        <f>AVERAGE(J2904:J2905)</f>
        <v/>
      </c>
      <c r="L2904" s="51">
        <f>_xlfn.STDEV.S(J2904,J2905)</f>
        <v/>
      </c>
      <c r="M2904" s="50" t="n"/>
      <c r="O2904" s="295">
        <f>+(H2904-F2904)/10</f>
        <v/>
      </c>
      <c r="P2904" s="26" t="inlineStr">
        <is>
          <t>FALSO</t>
        </is>
      </c>
      <c r="Q2904" s="26" t="inlineStr">
        <is>
          <t>VERDADERO</t>
        </is>
      </c>
      <c r="R2904" s="149" t="inlineStr">
        <is>
          <t>Esperado</t>
        </is>
      </c>
      <c r="S2904" s="149" t="inlineStr">
        <is>
          <t>Esperado</t>
        </is>
      </c>
      <c r="T2904" s="149" t="inlineStr">
        <is>
          <t>Dato Válido</t>
        </is>
      </c>
      <c r="U2904" s="149" t="n"/>
    </row>
    <row r="2905" ht="15.75" customHeight="1" s="412">
      <c r="A2905" s="15" t="n">
        <v>2402</v>
      </c>
      <c r="B2905" s="16" t="n">
        <v>172</v>
      </c>
      <c r="C2905" s="52" t="n">
        <v>454</v>
      </c>
      <c r="D2905" s="52" t="n">
        <v>8</v>
      </c>
      <c r="E2905" s="53" t="n">
        <v>43550</v>
      </c>
      <c r="F2905" s="54" t="n">
        <v>5274</v>
      </c>
      <c r="G2905" s="52" t="n">
        <v>9030</v>
      </c>
      <c r="H2905" s="52" t="n">
        <v>8415</v>
      </c>
      <c r="I2905" s="246" t="n"/>
      <c r="J2905" s="47">
        <f>+(((G2905-F2905)-(H2905-F2905))/(H2905-F2905))*100</f>
        <v/>
      </c>
      <c r="K2905" s="50" t="n"/>
      <c r="L2905" s="50" t="n"/>
      <c r="M2905" s="50" t="n"/>
      <c r="O2905" s="295">
        <f>+(H2905-F2905)/10</f>
        <v/>
      </c>
      <c r="P2905" s="26" t="inlineStr">
        <is>
          <t>FALSO</t>
        </is>
      </c>
      <c r="Q2905" s="26" t="inlineStr">
        <is>
          <t>FALSO</t>
        </is>
      </c>
      <c r="R2905" s="149" t="inlineStr">
        <is>
          <t>No esperado</t>
        </is>
      </c>
      <c r="S2905" s="149" t="inlineStr">
        <is>
          <t>No esperado</t>
        </is>
      </c>
      <c r="T2905" s="149" t="inlineStr">
        <is>
          <t>Dato Válido</t>
        </is>
      </c>
      <c r="U2905" s="149" t="n"/>
    </row>
    <row r="2906" ht="15.75" customHeight="1" s="412">
      <c r="A2906" s="15" t="n">
        <v>2827</v>
      </c>
      <c r="B2906" s="16" t="n">
        <v>199</v>
      </c>
      <c r="C2906" s="52" t="n">
        <v>454</v>
      </c>
      <c r="D2906" s="52" t="n">
        <v>10</v>
      </c>
      <c r="E2906" s="53" t="n">
        <v>43564</v>
      </c>
      <c r="F2906" s="54" t="n">
        <v>5262</v>
      </c>
      <c r="G2906" s="52" t="n">
        <v>8470</v>
      </c>
      <c r="H2906" s="52" t="n">
        <v>8094</v>
      </c>
      <c r="I2906" s="52" t="n"/>
      <c r="J2906" s="47">
        <f>+(((G2906-F2906)-(H2906-F2906))/(H2906-F2906))*100</f>
        <v/>
      </c>
      <c r="K2906" s="51">
        <f>AVERAGE(J2906:J2907)</f>
        <v/>
      </c>
      <c r="L2906" s="51">
        <f>_xlfn.STDEV.S(J2906,J2907)</f>
        <v/>
      </c>
      <c r="M2906" s="50">
        <f>(K2904-K2906)/14</f>
        <v/>
      </c>
      <c r="N2906" s="295">
        <f>(K2898-K2906)/50</f>
        <v/>
      </c>
      <c r="O2906" s="295">
        <f>+(H2906-F2906)/10</f>
        <v/>
      </c>
      <c r="P2906" s="26" t="inlineStr">
        <is>
          <t>FALSO</t>
        </is>
      </c>
      <c r="Q2906" s="26" t="inlineStr">
        <is>
          <t>FALSO</t>
        </is>
      </c>
      <c r="R2906" s="149" t="inlineStr">
        <is>
          <t>No esperado</t>
        </is>
      </c>
      <c r="S2906" s="149" t="inlineStr">
        <is>
          <t>Esperado</t>
        </is>
      </c>
      <c r="T2906" s="149" t="inlineStr">
        <is>
          <t>Dato Válido</t>
        </is>
      </c>
      <c r="U2906" s="149" t="n"/>
    </row>
    <row r="2907" ht="15.75" customHeight="1" s="412">
      <c r="A2907" s="15" t="n">
        <v>2828</v>
      </c>
      <c r="B2907" s="16" t="n">
        <v>200</v>
      </c>
      <c r="C2907" s="52" t="n">
        <v>454</v>
      </c>
      <c r="D2907" s="52" t="n">
        <v>10</v>
      </c>
      <c r="E2907" s="53" t="n">
        <v>43564</v>
      </c>
      <c r="F2907" s="54" t="n">
        <v>5181</v>
      </c>
      <c r="G2907" s="52" t="n">
        <v>8181</v>
      </c>
      <c r="H2907" s="52" t="n">
        <v>7830</v>
      </c>
      <c r="I2907" s="52" t="n"/>
      <c r="J2907" s="47">
        <f>+(((G2907-F2907)-(H2907-F2907))/(H2907-F2907))*100</f>
        <v/>
      </c>
      <c r="K2907" s="50" t="n"/>
      <c r="L2907" s="50" t="n"/>
      <c r="M2907" s="50" t="n"/>
      <c r="O2907" s="295">
        <f>+(H2907-F2907)/10</f>
        <v/>
      </c>
      <c r="P2907" s="26" t="inlineStr">
        <is>
          <t>FALSO</t>
        </is>
      </c>
      <c r="Q2907" s="26" t="inlineStr">
        <is>
          <t>FALSO</t>
        </is>
      </c>
      <c r="R2907" s="149" t="inlineStr">
        <is>
          <t>No esperado</t>
        </is>
      </c>
      <c r="S2907" s="149" t="inlineStr">
        <is>
          <t>Esperado</t>
        </is>
      </c>
      <c r="T2907" s="149" t="inlineStr">
        <is>
          <t>Dato Válido</t>
        </is>
      </c>
      <c r="U2907" s="149" t="n"/>
    </row>
    <row r="2908" ht="15.75" customHeight="1" s="412">
      <c r="A2908" s="5" t="n">
        <v>641</v>
      </c>
      <c r="B2908" s="252" t="n">
        <v>291</v>
      </c>
      <c r="C2908" s="255" t="n">
        <v>455</v>
      </c>
      <c r="D2908" s="255" t="n">
        <v>2</v>
      </c>
      <c r="E2908" s="58" t="n">
        <v>43517</v>
      </c>
      <c r="F2908" s="255" t="n">
        <v>5259</v>
      </c>
      <c r="G2908" s="255" t="n">
        <v>8717</v>
      </c>
      <c r="H2908" s="255" t="n">
        <v>7431</v>
      </c>
      <c r="I2908" s="255" t="n">
        <v>9</v>
      </c>
      <c r="J2908" s="59">
        <f>+(((G2908-F2908)-(H2908-F2908))/(H2908-F2908))*100</f>
        <v/>
      </c>
      <c r="K2908" s="34">
        <f>AVERAGE(J2908:J2909)</f>
        <v/>
      </c>
      <c r="L2908" s="34">
        <f>_xlfn.STDEV.S(J2908,J2909)</f>
        <v/>
      </c>
      <c r="M2908" s="35" t="n">
        <v>3</v>
      </c>
      <c r="O2908" s="295">
        <f>+(H2908-F2908)/10</f>
        <v/>
      </c>
      <c r="P2908" s="26" t="inlineStr">
        <is>
          <t>FALSO</t>
        </is>
      </c>
      <c r="Q2908" s="26" t="inlineStr">
        <is>
          <t>FALSO</t>
        </is>
      </c>
      <c r="R2908" s="149" t="inlineStr">
        <is>
          <t>Esperado</t>
        </is>
      </c>
      <c r="S2908" s="149" t="inlineStr">
        <is>
          <t>Esperado</t>
        </is>
      </c>
      <c r="T2908" s="149" t="inlineStr">
        <is>
          <t>Dato Válido</t>
        </is>
      </c>
      <c r="U2908" s="149" t="n"/>
    </row>
    <row r="2909" ht="15.75" customHeight="1" s="412">
      <c r="A2909" s="5" t="n">
        <v>642</v>
      </c>
      <c r="B2909" s="252" t="n">
        <v>292</v>
      </c>
      <c r="C2909" s="255" t="n">
        <v>455</v>
      </c>
      <c r="D2909" s="255" t="n">
        <v>2</v>
      </c>
      <c r="E2909" s="58" t="n">
        <v>43517</v>
      </c>
      <c r="F2909" s="255" t="n">
        <v>5243</v>
      </c>
      <c r="G2909" s="255" t="n">
        <v>8592</v>
      </c>
      <c r="H2909" s="255" t="n">
        <v>7329</v>
      </c>
      <c r="I2909" s="255" t="n"/>
      <c r="J2909" s="59">
        <f>+(((G2909-F2909)-(H2909-F2909))/(H2909-F2909))*100</f>
        <v/>
      </c>
      <c r="K2909" s="34" t="n"/>
      <c r="L2909" s="34" t="n"/>
      <c r="M2909" s="35" t="n"/>
      <c r="O2909" s="295">
        <f>+(H2909-F2909)/10</f>
        <v/>
      </c>
      <c r="P2909" s="26" t="inlineStr">
        <is>
          <t>FALSO</t>
        </is>
      </c>
      <c r="Q2909" s="26" t="inlineStr">
        <is>
          <t>FALSO</t>
        </is>
      </c>
      <c r="R2909" s="149" t="inlineStr">
        <is>
          <t>No esperado</t>
        </is>
      </c>
      <c r="S2909" s="149" t="inlineStr">
        <is>
          <t>No esperado</t>
        </is>
      </c>
      <c r="T2909" s="149" t="inlineStr">
        <is>
          <t>Dato Válido</t>
        </is>
      </c>
      <c r="U2909" s="149" t="n"/>
    </row>
    <row r="2910" ht="15.75" customHeight="1" s="412">
      <c r="A2910" s="5" t="n">
        <v>1295</v>
      </c>
      <c r="B2910" s="252" t="n">
        <v>249</v>
      </c>
      <c r="C2910" s="255" t="n">
        <v>455</v>
      </c>
      <c r="D2910" s="255" t="n">
        <v>4</v>
      </c>
      <c r="E2910" s="58" t="n">
        <v>43524</v>
      </c>
      <c r="F2910" s="255" t="n">
        <v>5178</v>
      </c>
      <c r="G2910" s="255" t="n">
        <v>8141</v>
      </c>
      <c r="H2910" s="255" t="n">
        <v>7348</v>
      </c>
      <c r="I2910" s="255" t="n">
        <v>10</v>
      </c>
      <c r="J2910" s="59">
        <f>+(((G2910-F2910)-(H2910-F2910))/(H2910-F2910))*100</f>
        <v/>
      </c>
      <c r="K2910" s="34">
        <f>AVERAGE(J2910:J2911)</f>
        <v/>
      </c>
      <c r="L2910" s="34">
        <f>_xlfn.STDEV.S(J2910,J2911)</f>
        <v/>
      </c>
      <c r="M2910" s="35" t="n"/>
      <c r="O2910" s="295">
        <f>+(H2910-F2910)/10</f>
        <v/>
      </c>
      <c r="P2910" s="26" t="inlineStr">
        <is>
          <t>FALSO</t>
        </is>
      </c>
      <c r="Q2910" s="26" t="inlineStr">
        <is>
          <t>FALSO</t>
        </is>
      </c>
      <c r="R2910" s="149" t="inlineStr">
        <is>
          <t>Esperado</t>
        </is>
      </c>
      <c r="S2910" s="149" t="inlineStr">
        <is>
          <t>Esperado</t>
        </is>
      </c>
      <c r="T2910" s="149" t="inlineStr">
        <is>
          <t>Dato Válido</t>
        </is>
      </c>
      <c r="U2910" s="149" t="n"/>
    </row>
    <row r="2911" ht="15.75" customHeight="1" s="412">
      <c r="A2911" s="5" t="n">
        <v>1296</v>
      </c>
      <c r="B2911" s="252" t="n">
        <v>250</v>
      </c>
      <c r="C2911" s="255" t="n">
        <v>455</v>
      </c>
      <c r="D2911" s="255" t="n">
        <v>4</v>
      </c>
      <c r="E2911" s="58" t="n">
        <v>43524</v>
      </c>
      <c r="F2911" s="255" t="n">
        <v>5274</v>
      </c>
      <c r="G2911" s="255" t="n">
        <v>8261</v>
      </c>
      <c r="H2911" s="255" t="n">
        <v>7444</v>
      </c>
      <c r="I2911" s="255" t="n"/>
      <c r="J2911" s="59">
        <f>+(((G2911-F2911)-(H2911-F2911))/(H2911-F2911))*100</f>
        <v/>
      </c>
      <c r="K2911" s="35" t="n"/>
      <c r="L2911" s="35" t="n"/>
      <c r="M2911" s="35" t="n"/>
      <c r="O2911" s="295">
        <f>+(H2911-F2911)/10</f>
        <v/>
      </c>
      <c r="P2911" s="26" t="inlineStr">
        <is>
          <t>VERDADERO</t>
        </is>
      </c>
      <c r="Q2911" s="26" t="inlineStr">
        <is>
          <t>FALSO</t>
        </is>
      </c>
      <c r="R2911" s="149" t="inlineStr">
        <is>
          <t>Esperado</t>
        </is>
      </c>
      <c r="S2911" s="149" t="inlineStr">
        <is>
          <t>No esperado</t>
        </is>
      </c>
      <c r="T2911" s="149" t="inlineStr">
        <is>
          <t>Dato Válido</t>
        </is>
      </c>
      <c r="U2911" s="149" t="n"/>
    </row>
    <row r="2912" ht="15.75" customHeight="1" s="412">
      <c r="A2912" s="5" t="n">
        <v>1945</v>
      </c>
      <c r="B2912" s="252" t="n">
        <v>249</v>
      </c>
      <c r="C2912" s="255" t="n">
        <v>455</v>
      </c>
      <c r="D2912" s="255" t="n">
        <v>6</v>
      </c>
      <c r="E2912" s="58" t="n">
        <v>43535</v>
      </c>
      <c r="F2912" s="255" t="n">
        <v>5178</v>
      </c>
      <c r="G2912" s="255" t="n">
        <v>8347</v>
      </c>
      <c r="H2912" s="255" t="n">
        <v>7395</v>
      </c>
      <c r="I2912" s="255" t="n">
        <v>8</v>
      </c>
      <c r="J2912" s="59">
        <f>+(((G2912-F2912)-(H2912-F2912))/(H2912-F2912))*100</f>
        <v/>
      </c>
      <c r="K2912" s="34">
        <f>AVERAGE(J2912:J2913)</f>
        <v/>
      </c>
      <c r="L2912" s="34">
        <f>_xlfn.STDEV.S(J2912,J2913)</f>
        <v/>
      </c>
      <c r="M2912" s="35" t="n"/>
      <c r="O2912" s="295">
        <f>+(H2912-F2912)/10</f>
        <v/>
      </c>
      <c r="P2912" s="26" t="inlineStr">
        <is>
          <t>FALSO</t>
        </is>
      </c>
      <c r="Q2912" s="26" t="inlineStr">
        <is>
          <t>FALSO</t>
        </is>
      </c>
      <c r="R2912" s="149" t="inlineStr">
        <is>
          <t>Esperado</t>
        </is>
      </c>
      <c r="S2912" s="149" t="inlineStr">
        <is>
          <t>No esperado</t>
        </is>
      </c>
      <c r="T2912" s="149" t="inlineStr">
        <is>
          <t>Se descarta</t>
        </is>
      </c>
      <c r="U2912" s="149" t="n"/>
    </row>
    <row r="2913" ht="15.75" customHeight="1" s="412">
      <c r="A2913" s="5" t="n">
        <v>1946</v>
      </c>
      <c r="B2913" s="252" t="n">
        <v>250</v>
      </c>
      <c r="C2913" s="255" t="n">
        <v>455</v>
      </c>
      <c r="D2913" s="255" t="n">
        <v>6</v>
      </c>
      <c r="E2913" s="58" t="n">
        <v>43535</v>
      </c>
      <c r="F2913" s="255" t="n">
        <v>5274</v>
      </c>
      <c r="G2913" s="255" t="n">
        <v>8359</v>
      </c>
      <c r="H2913" s="255" t="n">
        <v>7457</v>
      </c>
      <c r="I2913" s="255" t="n"/>
      <c r="J2913" s="59">
        <f>+(((G2913-F2913)-(H2913-F2913))/(H2913-F2913))*100</f>
        <v/>
      </c>
      <c r="K2913" s="34" t="n"/>
      <c r="L2913" s="34" t="n"/>
      <c r="M2913" s="35" t="n"/>
      <c r="O2913" s="295">
        <f>+(H2913-F2913)/10</f>
        <v/>
      </c>
      <c r="P2913" s="26" t="inlineStr">
        <is>
          <t>FALSO</t>
        </is>
      </c>
      <c r="Q2913" s="26" t="inlineStr">
        <is>
          <t>FALSO</t>
        </is>
      </c>
      <c r="R2913" s="149" t="inlineStr">
        <is>
          <t>No esperado</t>
        </is>
      </c>
      <c r="S2913" s="149" t="inlineStr">
        <is>
          <t>Esperado</t>
        </is>
      </c>
      <c r="T2913" s="149" t="inlineStr">
        <is>
          <t>Se descarta</t>
        </is>
      </c>
      <c r="U2913" s="149" t="n"/>
    </row>
    <row r="2914" ht="15.75" customHeight="1" s="412">
      <c r="A2914" s="15" t="n">
        <v>2587</v>
      </c>
      <c r="B2914" s="16" t="n">
        <v>175</v>
      </c>
      <c r="C2914" s="60" t="n">
        <v>455</v>
      </c>
      <c r="D2914" s="60" t="n">
        <v>9</v>
      </c>
      <c r="E2914" s="61" t="n">
        <v>43557</v>
      </c>
      <c r="F2914" s="62" t="n">
        <v>5280</v>
      </c>
      <c r="G2914" s="60" t="n">
        <v>7872</v>
      </c>
      <c r="H2914" s="60" t="n">
        <v>7430</v>
      </c>
      <c r="I2914" s="255" t="n"/>
      <c r="J2914" s="59">
        <f>+(((G2914-F2914)-(H2914-F2914))/(H2914-F2914))*100</f>
        <v/>
      </c>
      <c r="K2914" s="34">
        <f>AVERAGE(J2914:J2915)</f>
        <v/>
      </c>
      <c r="L2914" s="34">
        <f>_xlfn.STDEV.S(J2914,J2915)</f>
        <v/>
      </c>
      <c r="M2914" s="35" t="n"/>
      <c r="O2914" s="295">
        <f>+(H2914-F2914)/10</f>
        <v/>
      </c>
      <c r="P2914" s="26" t="inlineStr">
        <is>
          <t>FALSO</t>
        </is>
      </c>
      <c r="Q2914" s="26" t="inlineStr">
        <is>
          <t>FALSO</t>
        </is>
      </c>
      <c r="R2914" s="149" t="inlineStr">
        <is>
          <t>No esperado</t>
        </is>
      </c>
      <c r="S2914" s="149" t="inlineStr">
        <is>
          <t>Esperado</t>
        </is>
      </c>
      <c r="T2914" s="149" t="inlineStr">
        <is>
          <t>Dato Válido</t>
        </is>
      </c>
      <c r="U2914" s="149" t="n"/>
    </row>
    <row r="2915" ht="15.75" customHeight="1" s="412">
      <c r="A2915" s="15" t="n">
        <v>2588</v>
      </c>
      <c r="B2915" s="16" t="n">
        <v>176</v>
      </c>
      <c r="C2915" s="60" t="n">
        <v>455</v>
      </c>
      <c r="D2915" s="60" t="n">
        <v>9</v>
      </c>
      <c r="E2915" s="61" t="n">
        <v>43557</v>
      </c>
      <c r="F2915" s="62" t="n">
        <v>5193</v>
      </c>
      <c r="G2915" s="60" t="n">
        <v>7706</v>
      </c>
      <c r="H2915" s="60" t="n">
        <v>7277</v>
      </c>
      <c r="I2915" s="255" t="n"/>
      <c r="J2915" s="59">
        <f>+(((G2915-F2915)-(H2915-F2915))/(H2915-F2915))*100</f>
        <v/>
      </c>
      <c r="K2915" s="35" t="n"/>
      <c r="L2915" s="35" t="n"/>
      <c r="M2915" s="35" t="n"/>
      <c r="O2915" s="295">
        <f>+(H2915-F2915)/10</f>
        <v/>
      </c>
      <c r="P2915" s="26" t="inlineStr">
        <is>
          <t>FALSO</t>
        </is>
      </c>
      <c r="Q2915" s="26" t="inlineStr">
        <is>
          <t>FALSO</t>
        </is>
      </c>
      <c r="R2915" s="149" t="inlineStr">
        <is>
          <t>No esperado</t>
        </is>
      </c>
      <c r="S2915" s="149" t="inlineStr">
        <is>
          <t>Esperado</t>
        </is>
      </c>
      <c r="T2915" s="149" t="inlineStr">
        <is>
          <t>Dato Válido</t>
        </is>
      </c>
      <c r="U2915" s="149" t="n"/>
    </row>
    <row r="2916" ht="15.75" customHeight="1" s="412">
      <c r="A2916" s="15" t="n">
        <v>3237</v>
      </c>
      <c r="B2916" s="16" t="n">
        <v>177</v>
      </c>
      <c r="C2916" s="60" t="n">
        <v>455</v>
      </c>
      <c r="D2916" s="60" t="n">
        <v>12</v>
      </c>
      <c r="E2916" s="61" t="n">
        <v>43577</v>
      </c>
      <c r="F2916" s="62" t="n">
        <v>5259</v>
      </c>
      <c r="G2916" s="60" t="n">
        <v>7654</v>
      </c>
      <c r="H2916" s="60" t="n">
        <v>7328</v>
      </c>
      <c r="I2916" s="60" t="n"/>
      <c r="J2916" s="59">
        <f>+(((G2916-F2916)-(H2916-F2916))/(H2916-F2916))*100</f>
        <v/>
      </c>
      <c r="K2916" s="34">
        <f>AVERAGE(J2916:J2917)</f>
        <v/>
      </c>
      <c r="L2916" s="34">
        <f>_xlfn.STDEV.S(J2916,J2917)</f>
        <v/>
      </c>
      <c r="M2916" s="35">
        <f>(K2914-K2916)/20</f>
        <v/>
      </c>
      <c r="N2916" s="295">
        <f>(K2910-K2916)/53</f>
        <v/>
      </c>
      <c r="O2916" s="295">
        <f>+(H2916-F2916)/10</f>
        <v/>
      </c>
      <c r="P2916" s="26" t="inlineStr">
        <is>
          <t>FALSO</t>
        </is>
      </c>
      <c r="Q2916" s="26" t="inlineStr">
        <is>
          <t>VERDADERO</t>
        </is>
      </c>
      <c r="R2916" s="149" t="inlineStr">
        <is>
          <t>Esperado</t>
        </is>
      </c>
      <c r="S2916" s="149" t="inlineStr">
        <is>
          <t>Esperado</t>
        </is>
      </c>
      <c r="T2916" s="149" t="inlineStr">
        <is>
          <t>Dato Válido</t>
        </is>
      </c>
      <c r="U2916" s="149" t="n"/>
    </row>
    <row r="2917" ht="15.75" customHeight="1" s="412">
      <c r="A2917" s="15" t="n">
        <v>3238</v>
      </c>
      <c r="B2917" s="16" t="n">
        <v>178</v>
      </c>
      <c r="C2917" s="60" t="n">
        <v>455</v>
      </c>
      <c r="D2917" s="60" t="n">
        <v>12</v>
      </c>
      <c r="E2917" s="61" t="n">
        <v>43577</v>
      </c>
      <c r="F2917" s="62" t="n">
        <v>5226</v>
      </c>
      <c r="G2917" s="60" t="n">
        <v>7796</v>
      </c>
      <c r="H2917" s="60" t="n">
        <v>7444</v>
      </c>
      <c r="I2917" s="60" t="n"/>
      <c r="J2917" s="59">
        <f>+(((G2917-F2917)-(H2917-F2917))/(H2917-F2917))*100</f>
        <v/>
      </c>
      <c r="K2917" s="35" t="n"/>
      <c r="L2917" s="35" t="n"/>
      <c r="M2917" s="35" t="n"/>
      <c r="O2917" s="295">
        <f>+(H2917-F2917)/10</f>
        <v/>
      </c>
      <c r="P2917" s="26" t="inlineStr">
        <is>
          <t>FALSO</t>
        </is>
      </c>
      <c r="Q2917" s="26" t="inlineStr">
        <is>
          <t>FALSO</t>
        </is>
      </c>
      <c r="R2917" s="149" t="inlineStr">
        <is>
          <t>Esperado</t>
        </is>
      </c>
      <c r="S2917" s="149" t="inlineStr">
        <is>
          <t>Esperado</t>
        </is>
      </c>
      <c r="T2917" s="149" t="inlineStr">
        <is>
          <t>Dato Válido</t>
        </is>
      </c>
      <c r="U2917" s="149" t="n"/>
    </row>
    <row r="2918" ht="15.75" customHeight="1" s="412">
      <c r="A2918" s="5" t="n">
        <v>375</v>
      </c>
      <c r="B2918" s="252" t="n">
        <v>25</v>
      </c>
      <c r="C2918" s="201" t="n">
        <v>456</v>
      </c>
      <c r="D2918" s="201" t="n">
        <v>1</v>
      </c>
      <c r="E2918" s="8" t="n">
        <v>43514</v>
      </c>
      <c r="F2918" s="201" t="n">
        <v>5238</v>
      </c>
      <c r="G2918" s="201" t="n">
        <v>10179</v>
      </c>
      <c r="H2918" s="201" t="n">
        <v>8613</v>
      </c>
      <c r="I2918" s="201" t="n">
        <v>10</v>
      </c>
      <c r="J2918" s="9">
        <f>+(((G2918-F2918)-(H2918-F2918))/(H2918-F2918))*100</f>
        <v/>
      </c>
      <c r="K2918" s="33">
        <f>AVERAGE(J2918:J2919)</f>
        <v/>
      </c>
      <c r="L2918" s="33">
        <f>_xlfn.STDEV.S(J2918,J2919)</f>
        <v/>
      </c>
      <c r="M2918" s="13" t="n">
        <v>3</v>
      </c>
      <c r="O2918" s="295">
        <f>+(H2918-F2918)/10</f>
        <v/>
      </c>
      <c r="P2918" s="26" t="inlineStr">
        <is>
          <t>FALSO</t>
        </is>
      </c>
      <c r="Q2918" s="26" t="inlineStr">
        <is>
          <t>FALSO</t>
        </is>
      </c>
      <c r="R2918" s="149" t="inlineStr">
        <is>
          <t>Esperado</t>
        </is>
      </c>
      <c r="S2918" s="149" t="inlineStr">
        <is>
          <t>Esperado</t>
        </is>
      </c>
      <c r="T2918" s="149" t="inlineStr">
        <is>
          <t>Dato Válido</t>
        </is>
      </c>
      <c r="U2918" s="149" t="n"/>
    </row>
    <row r="2919" ht="15.75" customHeight="1" s="412">
      <c r="A2919" s="5" t="n">
        <v>376</v>
      </c>
      <c r="B2919" s="252" t="n">
        <v>26</v>
      </c>
      <c r="C2919" s="201" t="n">
        <v>456</v>
      </c>
      <c r="D2919" s="201" t="n">
        <v>1</v>
      </c>
      <c r="E2919" s="8" t="n">
        <v>43514</v>
      </c>
      <c r="F2919" s="201" t="n">
        <v>5207</v>
      </c>
      <c r="G2919" s="201" t="n">
        <v>9918</v>
      </c>
      <c r="H2919" s="201" t="n">
        <v>8396</v>
      </c>
      <c r="I2919" s="201" t="n"/>
      <c r="J2919" s="9">
        <f>+(((G2919-F2919)-(H2919-F2919))/(H2919-F2919))*100</f>
        <v/>
      </c>
      <c r="K2919" s="13" t="n"/>
      <c r="L2919" s="13" t="n"/>
      <c r="M2919" s="13" t="n"/>
      <c r="O2919" s="295">
        <f>+(H2919-F2919)/10</f>
        <v/>
      </c>
      <c r="P2919" s="26" t="inlineStr">
        <is>
          <t>FALSO</t>
        </is>
      </c>
      <c r="Q2919" s="26" t="inlineStr">
        <is>
          <t>FALSO</t>
        </is>
      </c>
      <c r="R2919" s="149" t="inlineStr">
        <is>
          <t>No esperado</t>
        </is>
      </c>
      <c r="S2919" s="149" t="inlineStr">
        <is>
          <t>No esperado</t>
        </is>
      </c>
      <c r="T2919" s="149" t="inlineStr">
        <is>
          <t>Dato Válido</t>
        </is>
      </c>
      <c r="U2919" s="149" t="n"/>
    </row>
    <row r="2920" ht="15.75" customHeight="1" s="412">
      <c r="A2920" s="5" t="n">
        <v>1029</v>
      </c>
      <c r="B2920" s="252" t="n">
        <v>375</v>
      </c>
      <c r="C2920" s="201" t="n">
        <v>456</v>
      </c>
      <c r="D2920" s="201" t="n">
        <v>3</v>
      </c>
      <c r="E2920" s="8" t="n">
        <v>43521</v>
      </c>
      <c r="F2920" s="201" t="n">
        <v>5528</v>
      </c>
      <c r="G2920" s="201" t="n">
        <v>10352</v>
      </c>
      <c r="H2920" s="201" t="n">
        <v>8882</v>
      </c>
      <c r="I2920" s="201" t="n">
        <v>9</v>
      </c>
      <c r="J2920" s="9">
        <f>+(((G2920-F2920)-(H2920-F2920))/(H2920-F2920))*100</f>
        <v/>
      </c>
      <c r="K2920" s="33">
        <f>AVERAGE(J2920:J2921)</f>
        <v/>
      </c>
      <c r="L2920" s="33">
        <f>_xlfn.STDEV.S(J2920,J2921)</f>
        <v/>
      </c>
      <c r="M2920" s="13" t="n"/>
      <c r="O2920" s="295">
        <f>+(H2920-F2920)/10</f>
        <v/>
      </c>
      <c r="P2920" s="26" t="inlineStr">
        <is>
          <t>FALSO</t>
        </is>
      </c>
      <c r="Q2920" s="26" t="inlineStr">
        <is>
          <t>FALSO</t>
        </is>
      </c>
      <c r="R2920" s="149" t="inlineStr">
        <is>
          <t>Esperado</t>
        </is>
      </c>
      <c r="S2920" s="149" t="inlineStr">
        <is>
          <t>Esperado</t>
        </is>
      </c>
      <c r="T2920" s="149" t="inlineStr">
        <is>
          <t>Dato Válido</t>
        </is>
      </c>
      <c r="U2920" s="149" t="n"/>
    </row>
    <row r="2921" ht="15.75" customHeight="1" s="412">
      <c r="A2921" s="5" t="n">
        <v>1030</v>
      </c>
      <c r="B2921" s="252" t="n">
        <v>376</v>
      </c>
      <c r="C2921" s="201" t="n">
        <v>456</v>
      </c>
      <c r="D2921" s="201" t="n">
        <v>3</v>
      </c>
      <c r="E2921" s="8" t="n">
        <v>43521</v>
      </c>
      <c r="F2921" s="201" t="n">
        <v>5564</v>
      </c>
      <c r="G2921" s="201" t="n">
        <v>10416</v>
      </c>
      <c r="H2921" s="201" t="n">
        <v>8937</v>
      </c>
      <c r="I2921" s="201" t="n"/>
      <c r="J2921" s="9">
        <f>+(((G2921-F2921)-(H2921-F2921))/(H2921-F2921))*100</f>
        <v/>
      </c>
      <c r="K2921" s="33" t="n"/>
      <c r="L2921" s="33" t="n"/>
      <c r="M2921" s="13" t="n"/>
      <c r="O2921" s="295">
        <f>+(H2921-F2921)/10</f>
        <v/>
      </c>
      <c r="P2921" s="26" t="inlineStr">
        <is>
          <t>FALSO</t>
        </is>
      </c>
      <c r="Q2921" s="26" t="inlineStr">
        <is>
          <t>FALSO</t>
        </is>
      </c>
      <c r="R2921" s="149" t="inlineStr">
        <is>
          <t>Esperado</t>
        </is>
      </c>
      <c r="S2921" s="149" t="inlineStr">
        <is>
          <t>Esperado</t>
        </is>
      </c>
      <c r="T2921" s="149" t="inlineStr">
        <is>
          <t>Dato Válido</t>
        </is>
      </c>
      <c r="U2921" s="149" t="n"/>
    </row>
    <row r="2922" ht="15.75" customHeight="1" s="412">
      <c r="A2922" s="5" t="n">
        <v>1679</v>
      </c>
      <c r="B2922" s="252" t="n">
        <v>375</v>
      </c>
      <c r="C2922" s="201" t="n">
        <v>456</v>
      </c>
      <c r="D2922" s="201" t="n">
        <v>5</v>
      </c>
      <c r="E2922" s="8" t="n">
        <v>43531</v>
      </c>
      <c r="F2922" s="201" t="n">
        <v>5528</v>
      </c>
      <c r="G2922" s="201" t="n">
        <v>9626</v>
      </c>
      <c r="H2922" s="201" t="n">
        <v>8540</v>
      </c>
      <c r="I2922" s="201" t="n">
        <v>8</v>
      </c>
      <c r="J2922" s="9">
        <f>+(((G2922-F2922)-(H2922-F2922))/(H2922-F2922))*100</f>
        <v/>
      </c>
      <c r="K2922" s="33">
        <f>AVERAGE(J2922:J2923)</f>
        <v/>
      </c>
      <c r="L2922" s="33">
        <f>_xlfn.STDEV.S(J2922,J2923)</f>
        <v/>
      </c>
      <c r="M2922" s="13" t="n"/>
      <c r="O2922" s="295">
        <f>+(H2922-F2922)/10</f>
        <v/>
      </c>
      <c r="P2922" s="26" t="inlineStr">
        <is>
          <t>FALSO</t>
        </is>
      </c>
      <c r="Q2922" s="26" t="inlineStr">
        <is>
          <t>FALSO</t>
        </is>
      </c>
      <c r="R2922" s="149" t="inlineStr">
        <is>
          <t>No esperado</t>
        </is>
      </c>
      <c r="S2922" s="149" t="inlineStr">
        <is>
          <t>Esperado</t>
        </is>
      </c>
      <c r="T2922" s="149" t="inlineStr">
        <is>
          <t>Dato Válido</t>
        </is>
      </c>
      <c r="U2922" s="149" t="n"/>
    </row>
    <row r="2923" ht="15.75" customHeight="1" s="412">
      <c r="A2923" s="5" t="n">
        <v>1680</v>
      </c>
      <c r="B2923" s="252" t="n">
        <v>376</v>
      </c>
      <c r="C2923" s="201" t="n">
        <v>456</v>
      </c>
      <c r="D2923" s="201" t="n">
        <v>5</v>
      </c>
      <c r="E2923" s="8" t="n">
        <v>43531</v>
      </c>
      <c r="F2923" s="201" t="n">
        <v>5564</v>
      </c>
      <c r="G2923" s="201" t="n">
        <v>10090</v>
      </c>
      <c r="H2923" s="201" t="n">
        <v>8877</v>
      </c>
      <c r="I2923" s="201" t="n"/>
      <c r="J2923" s="9">
        <f>+(((G2923-F2923)-(H2923-F2923))/(H2923-F2923))*100</f>
        <v/>
      </c>
      <c r="K2923" s="13" t="n"/>
      <c r="L2923" s="13" t="n"/>
      <c r="M2923" s="13" t="n"/>
      <c r="O2923" s="295">
        <f>+(H2923-F2923)/10</f>
        <v/>
      </c>
      <c r="P2923" s="26" t="inlineStr">
        <is>
          <t>VERDADERO</t>
        </is>
      </c>
      <c r="Q2923" s="26" t="inlineStr">
        <is>
          <t>FALSO</t>
        </is>
      </c>
      <c r="R2923" s="149" t="inlineStr">
        <is>
          <t>Esperado</t>
        </is>
      </c>
      <c r="S2923" s="149" t="inlineStr">
        <is>
          <t>Esperado</t>
        </is>
      </c>
      <c r="T2923" s="149" t="inlineStr">
        <is>
          <t>Dato Válido</t>
        </is>
      </c>
      <c r="U2923" s="149" t="n"/>
    </row>
    <row r="2924" ht="15.75" customHeight="1" s="412">
      <c r="A2924" s="15" t="n">
        <v>2589</v>
      </c>
      <c r="B2924" s="16" t="n">
        <v>177</v>
      </c>
      <c r="C2924" s="17" t="n">
        <v>456</v>
      </c>
      <c r="D2924" s="17" t="n">
        <v>9</v>
      </c>
      <c r="E2924" s="18" t="n">
        <v>43557</v>
      </c>
      <c r="F2924" s="19" t="n">
        <v>5259</v>
      </c>
      <c r="G2924" s="17" t="n">
        <v>8960</v>
      </c>
      <c r="H2924" s="17" t="n">
        <v>8394</v>
      </c>
      <c r="I2924" s="201" t="n"/>
      <c r="J2924" s="9">
        <f>+(((G2924-F2924)-(H2924-F2924))/(H2924-F2924))*100</f>
        <v/>
      </c>
      <c r="K2924" s="33">
        <f>AVERAGE(J2924:J2925)</f>
        <v/>
      </c>
      <c r="L2924" s="33">
        <f>_xlfn.STDEV.S(J2924,J2925)</f>
        <v/>
      </c>
      <c r="M2924" s="13" t="n"/>
      <c r="O2924" s="295">
        <f>+(H2924-F2924)/10</f>
        <v/>
      </c>
      <c r="P2924" s="26" t="inlineStr">
        <is>
          <t>FALSO</t>
        </is>
      </c>
      <c r="Q2924" s="26" t="inlineStr">
        <is>
          <t>FALSO</t>
        </is>
      </c>
      <c r="R2924" s="149" t="inlineStr">
        <is>
          <t>No esperado</t>
        </is>
      </c>
      <c r="S2924" s="149" t="inlineStr">
        <is>
          <t>Esperado</t>
        </is>
      </c>
      <c r="T2924" s="149" t="inlineStr">
        <is>
          <t>Dato Válido</t>
        </is>
      </c>
      <c r="U2924" s="149" t="n"/>
    </row>
    <row r="2925" ht="15.75" customHeight="1" s="412">
      <c r="A2925" s="15" t="n">
        <v>2590</v>
      </c>
      <c r="B2925" s="16" t="n">
        <v>178</v>
      </c>
      <c r="C2925" s="17" t="n">
        <v>456</v>
      </c>
      <c r="D2925" s="17" t="n">
        <v>9</v>
      </c>
      <c r="E2925" s="18" t="n">
        <v>43557</v>
      </c>
      <c r="F2925" s="19" t="n">
        <v>5226</v>
      </c>
      <c r="G2925" s="17" t="n">
        <v>8810</v>
      </c>
      <c r="H2925" s="17" t="n">
        <v>8269</v>
      </c>
      <c r="I2925" s="201" t="n"/>
      <c r="J2925" s="9">
        <f>+(((G2925-F2925)-(H2925-F2925))/(H2925-F2925))*100</f>
        <v/>
      </c>
      <c r="K2925" s="13" t="n"/>
      <c r="L2925" s="13" t="n"/>
      <c r="M2925" s="13" t="n"/>
      <c r="O2925" s="295">
        <f>+(H2925-F2925)/10</f>
        <v/>
      </c>
      <c r="P2925" s="26" t="inlineStr">
        <is>
          <t>FALSO</t>
        </is>
      </c>
      <c r="Q2925" s="26" t="inlineStr">
        <is>
          <t>FALSO</t>
        </is>
      </c>
      <c r="R2925" s="149" t="inlineStr">
        <is>
          <t>No esperado</t>
        </is>
      </c>
      <c r="S2925" s="149" t="inlineStr">
        <is>
          <t>Esperado</t>
        </is>
      </c>
      <c r="T2925" s="149" t="inlineStr">
        <is>
          <t>Dato Válido</t>
        </is>
      </c>
      <c r="U2925" s="149" t="n"/>
    </row>
    <row r="2926" ht="15.75" customHeight="1" s="412">
      <c r="A2926" s="15" t="n">
        <v>3239</v>
      </c>
      <c r="B2926" s="16" t="n">
        <v>179</v>
      </c>
      <c r="C2926" s="17" t="n">
        <v>456</v>
      </c>
      <c r="D2926" s="17" t="n">
        <v>12</v>
      </c>
      <c r="E2926" s="18" t="n">
        <v>43577</v>
      </c>
      <c r="F2926" s="19" t="n">
        <v>5180</v>
      </c>
      <c r="G2926" s="17" t="n">
        <v>9035</v>
      </c>
      <c r="H2926" s="17" t="n">
        <v>8521</v>
      </c>
      <c r="I2926" s="17" t="n"/>
      <c r="J2926" s="9">
        <f>+(((G2926-F2926)-(H2926-F2926))/(H2926-F2926))*100</f>
        <v/>
      </c>
      <c r="K2926" s="33">
        <f>AVERAGE(J2926:J2927)</f>
        <v/>
      </c>
      <c r="L2926" s="33">
        <f>_xlfn.STDEV.S(J2926,J2927)</f>
        <v/>
      </c>
      <c r="M2926" s="13">
        <f>(K2924-K2926)/20</f>
        <v/>
      </c>
      <c r="N2926" s="295">
        <f>(K2922-K2926)/46</f>
        <v/>
      </c>
      <c r="O2926" s="295">
        <f>+(H2926-F2926)/10</f>
        <v/>
      </c>
      <c r="P2926" s="26" t="inlineStr">
        <is>
          <t>FALSO</t>
        </is>
      </c>
      <c r="Q2926" s="26" t="inlineStr">
        <is>
          <t>VERDADERO</t>
        </is>
      </c>
      <c r="R2926" s="149" t="inlineStr">
        <is>
          <t>Esperado</t>
        </is>
      </c>
      <c r="S2926" s="149" t="inlineStr">
        <is>
          <t>Esperado</t>
        </is>
      </c>
      <c r="T2926" s="149" t="inlineStr">
        <is>
          <t>Dato Válido</t>
        </is>
      </c>
      <c r="U2926" s="149" t="n"/>
    </row>
    <row r="2927" ht="15.75" customHeight="1" s="412">
      <c r="A2927" s="15" t="n">
        <v>3240</v>
      </c>
      <c r="B2927" s="16" t="n">
        <v>180</v>
      </c>
      <c r="C2927" s="17" t="n">
        <v>456</v>
      </c>
      <c r="D2927" s="17" t="n">
        <v>12</v>
      </c>
      <c r="E2927" s="18" t="n">
        <v>43577</v>
      </c>
      <c r="F2927" s="19" t="n">
        <v>5282</v>
      </c>
      <c r="G2927" s="17" t="n">
        <v>9231</v>
      </c>
      <c r="H2927" s="17" t="n">
        <v>8711</v>
      </c>
      <c r="I2927" s="17" t="n"/>
      <c r="J2927" s="9">
        <f>+(((G2927-F2927)-(H2927-F2927))/(H2927-F2927))*100</f>
        <v/>
      </c>
      <c r="K2927" s="13" t="n"/>
      <c r="L2927" s="13" t="n"/>
      <c r="M2927" s="13" t="n"/>
      <c r="O2927" s="295">
        <f>+(H2927-F2927)/10</f>
        <v/>
      </c>
      <c r="P2927" s="26" t="inlineStr">
        <is>
          <t>FALSO</t>
        </is>
      </c>
      <c r="Q2927" s="26" t="inlineStr">
        <is>
          <t>FALSO</t>
        </is>
      </c>
      <c r="R2927" s="149" t="inlineStr">
        <is>
          <t>Esperado</t>
        </is>
      </c>
      <c r="S2927" s="149" t="inlineStr">
        <is>
          <t>Esperado</t>
        </is>
      </c>
      <c r="T2927" s="149" t="inlineStr">
        <is>
          <t>Dato Válido</t>
        </is>
      </c>
      <c r="U2927" s="149" t="n"/>
    </row>
    <row r="2928" ht="15.75" customHeight="1" s="412">
      <c r="A2928" s="5" t="n">
        <v>377</v>
      </c>
      <c r="B2928" s="252" t="n">
        <v>27</v>
      </c>
      <c r="C2928" s="246" t="n">
        <v>457</v>
      </c>
      <c r="D2928" s="246" t="n">
        <v>1</v>
      </c>
      <c r="E2928" s="46" t="n">
        <v>43514</v>
      </c>
      <c r="F2928" s="246" t="n">
        <v>5236</v>
      </c>
      <c r="G2928" s="246" t="n">
        <v>8872</v>
      </c>
      <c r="H2928" s="246" t="n">
        <v>7947</v>
      </c>
      <c r="I2928" s="246" t="n">
        <v>10</v>
      </c>
      <c r="J2928" s="47">
        <f>+(((G2928-F2928)-(H2928-F2928))/(H2928-F2928))*100</f>
        <v/>
      </c>
      <c r="K2928" s="51">
        <f>AVERAGE(J2928:J2929)</f>
        <v/>
      </c>
      <c r="L2928" s="51">
        <f>_xlfn.STDEV.S(J2928,J2929)</f>
        <v/>
      </c>
      <c r="M2928" s="50" t="n">
        <v>2</v>
      </c>
      <c r="O2928" s="295">
        <f>+(H2928-F2928)/10</f>
        <v/>
      </c>
      <c r="P2928" s="26" t="inlineStr">
        <is>
          <t>FALSO</t>
        </is>
      </c>
      <c r="Q2928" s="26" t="inlineStr">
        <is>
          <t>FALSO</t>
        </is>
      </c>
      <c r="R2928" s="149" t="inlineStr">
        <is>
          <t>Esperado</t>
        </is>
      </c>
      <c r="S2928" s="149" t="inlineStr">
        <is>
          <t>Esperado</t>
        </is>
      </c>
      <c r="T2928" s="149" t="inlineStr">
        <is>
          <t>Se descarta</t>
        </is>
      </c>
      <c r="U2928" s="149" t="n"/>
    </row>
    <row r="2929" ht="15.75" customHeight="1" s="412">
      <c r="A2929" s="5" t="n">
        <v>378</v>
      </c>
      <c r="B2929" s="252" t="n">
        <v>28</v>
      </c>
      <c r="C2929" s="246" t="n">
        <v>457</v>
      </c>
      <c r="D2929" s="246" t="n">
        <v>1</v>
      </c>
      <c r="E2929" s="46" t="n">
        <v>43514</v>
      </c>
      <c r="F2929" s="246" t="n">
        <v>5216</v>
      </c>
      <c r="G2929" s="246" t="n">
        <v>9152</v>
      </c>
      <c r="H2929" s="246" t="n">
        <v>8115</v>
      </c>
      <c r="I2929" s="246" t="n"/>
      <c r="J2929" s="47">
        <f>+(((G2929-F2929)-(H2929-F2929))/(H2929-F2929))*100</f>
        <v/>
      </c>
      <c r="K2929" s="51" t="n"/>
      <c r="L2929" s="51" t="n"/>
      <c r="M2929" s="50" t="n"/>
      <c r="O2929" s="295">
        <f>+(H2929-F2929)/10</f>
        <v/>
      </c>
      <c r="P2929" s="26" t="inlineStr">
        <is>
          <t>FALSO</t>
        </is>
      </c>
      <c r="Q2929" s="26" t="inlineStr">
        <is>
          <t>FALSO</t>
        </is>
      </c>
      <c r="R2929" s="149" t="inlineStr">
        <is>
          <t>Esperado</t>
        </is>
      </c>
      <c r="S2929" s="149" t="inlineStr">
        <is>
          <t>No esperado</t>
        </is>
      </c>
      <c r="T2929" s="149" t="inlineStr">
        <is>
          <t>Se descarta</t>
        </is>
      </c>
      <c r="U2929" s="149" t="n"/>
    </row>
    <row r="2930" ht="15.75" customHeight="1" s="412">
      <c r="A2930" s="5" t="n">
        <v>1031</v>
      </c>
      <c r="B2930" s="252" t="n">
        <v>377</v>
      </c>
      <c r="C2930" s="246" t="n">
        <v>457</v>
      </c>
      <c r="D2930" s="246" t="n">
        <v>3</v>
      </c>
      <c r="E2930" s="46" t="n">
        <v>43521</v>
      </c>
      <c r="F2930" s="246" t="n">
        <v>5526</v>
      </c>
      <c r="G2930" s="246" t="n">
        <v>9268</v>
      </c>
      <c r="H2930" s="246" t="n">
        <v>8247</v>
      </c>
      <c r="I2930" s="246" t="n">
        <v>9</v>
      </c>
      <c r="J2930" s="47">
        <f>+(((G2930-F2930)-(H2930-F2930))/(H2930-F2930))*100</f>
        <v/>
      </c>
      <c r="K2930" s="51">
        <f>AVERAGE(J2930:J2931)</f>
        <v/>
      </c>
      <c r="L2930" s="51">
        <f>_xlfn.STDEV.S(J2930,J2931)</f>
        <v/>
      </c>
      <c r="M2930" s="50" t="n"/>
      <c r="O2930" s="295">
        <f>+(H2930-F2930)/10</f>
        <v/>
      </c>
      <c r="P2930" s="26" t="inlineStr">
        <is>
          <t>VERDADERO</t>
        </is>
      </c>
      <c r="Q2930" s="26" t="inlineStr">
        <is>
          <t>FALSO</t>
        </is>
      </c>
      <c r="R2930" s="149" t="inlineStr">
        <is>
          <t>No esperado</t>
        </is>
      </c>
      <c r="S2930" s="149" t="inlineStr">
        <is>
          <t>No esperado</t>
        </is>
      </c>
      <c r="T2930" s="149" t="inlineStr">
        <is>
          <t>Dato Válido</t>
        </is>
      </c>
      <c r="U2930" s="149" t="n"/>
    </row>
    <row r="2931" ht="15.75" customHeight="1" s="412">
      <c r="A2931" s="5" t="n">
        <v>1032</v>
      </c>
      <c r="B2931" s="252" t="n">
        <v>378</v>
      </c>
      <c r="C2931" s="246" t="n">
        <v>457</v>
      </c>
      <c r="D2931" s="246" t="n">
        <v>3</v>
      </c>
      <c r="E2931" s="46" t="n">
        <v>43521</v>
      </c>
      <c r="F2931" s="246" t="n">
        <v>5519</v>
      </c>
      <c r="G2931" s="246" t="n">
        <v>8905</v>
      </c>
      <c r="H2931" s="246" t="n">
        <v>7966</v>
      </c>
      <c r="I2931" s="246" t="n"/>
      <c r="J2931" s="47">
        <f>+(((G2931-F2931)-(H2931-F2931))/(H2931-F2931))*100</f>
        <v/>
      </c>
      <c r="K2931" s="50" t="n"/>
      <c r="L2931" s="50" t="n"/>
      <c r="M2931" s="50" t="n"/>
      <c r="O2931" s="295">
        <f>+(H2931-F2931)/10</f>
        <v/>
      </c>
      <c r="P2931" s="26" t="inlineStr">
        <is>
          <t>FALSO</t>
        </is>
      </c>
      <c r="Q2931" s="26" t="inlineStr">
        <is>
          <t>FALSO</t>
        </is>
      </c>
      <c r="R2931" s="149" t="inlineStr">
        <is>
          <t>No esperado</t>
        </is>
      </c>
      <c r="S2931" s="149" t="inlineStr">
        <is>
          <t>Esperado</t>
        </is>
      </c>
      <c r="T2931" s="149" t="inlineStr">
        <is>
          <t>Dato Válido</t>
        </is>
      </c>
      <c r="U2931" s="149" t="n"/>
    </row>
    <row r="2932" ht="15.75" customHeight="1" s="412">
      <c r="A2932" s="5" t="n">
        <v>1681</v>
      </c>
      <c r="B2932" s="252" t="n">
        <v>377</v>
      </c>
      <c r="C2932" s="246" t="n">
        <v>457</v>
      </c>
      <c r="D2932" s="246" t="n">
        <v>5</v>
      </c>
      <c r="E2932" s="46" t="n">
        <v>43531</v>
      </c>
      <c r="F2932" s="246" t="n">
        <v>5526</v>
      </c>
      <c r="G2932" s="246" t="n">
        <v>9440</v>
      </c>
      <c r="H2932" s="246" t="n">
        <v>8651</v>
      </c>
      <c r="I2932" s="246" t="n">
        <v>8</v>
      </c>
      <c r="J2932" s="47">
        <f>+(((G2932-F2932)-(H2932-F2932))/(H2932-F2932))*100</f>
        <v/>
      </c>
      <c r="K2932" s="51">
        <f>AVERAGE(J2932:J2933)</f>
        <v/>
      </c>
      <c r="L2932" s="51">
        <f>_xlfn.STDEV.S(J2932,J2933)</f>
        <v/>
      </c>
      <c r="M2932" s="50" t="n"/>
      <c r="O2932" s="295">
        <f>+(H2932-F2932)/10</f>
        <v/>
      </c>
      <c r="P2932" s="26" t="inlineStr">
        <is>
          <t>FALSO</t>
        </is>
      </c>
      <c r="Q2932" s="26" t="inlineStr">
        <is>
          <t>FALSO</t>
        </is>
      </c>
      <c r="R2932" s="149" t="inlineStr">
        <is>
          <t>Esperado</t>
        </is>
      </c>
      <c r="S2932" s="149" t="inlineStr">
        <is>
          <t>Esperado</t>
        </is>
      </c>
      <c r="T2932" s="149" t="inlineStr">
        <is>
          <t>Dato Válido</t>
        </is>
      </c>
      <c r="U2932" s="149" t="n"/>
    </row>
    <row r="2933" ht="15.75" customHeight="1" s="412">
      <c r="A2933" s="5" t="n">
        <v>1682</v>
      </c>
      <c r="B2933" s="252" t="n">
        <v>378</v>
      </c>
      <c r="C2933" s="246" t="n">
        <v>457</v>
      </c>
      <c r="D2933" s="246" t="n">
        <v>5</v>
      </c>
      <c r="E2933" s="46" t="n">
        <v>43531</v>
      </c>
      <c r="F2933" s="246" t="n">
        <v>5519</v>
      </c>
      <c r="G2933" s="246" t="n">
        <v>9640</v>
      </c>
      <c r="H2933" s="246" t="n">
        <v>8802</v>
      </c>
      <c r="I2933" s="246" t="n"/>
      <c r="J2933" s="47">
        <f>+(((G2933-F2933)-(H2933-F2933))/(H2933-F2933))*100</f>
        <v/>
      </c>
      <c r="K2933" s="51" t="n"/>
      <c r="L2933" s="51" t="n"/>
      <c r="M2933" s="50" t="n"/>
      <c r="O2933" s="295">
        <f>+(H2933-F2933)/10</f>
        <v/>
      </c>
      <c r="P2933" s="26" t="inlineStr">
        <is>
          <t>FALSO</t>
        </is>
      </c>
      <c r="Q2933" s="26" t="inlineStr">
        <is>
          <t>FALSO</t>
        </is>
      </c>
      <c r="R2933" s="149" t="inlineStr">
        <is>
          <t>Esperado</t>
        </is>
      </c>
      <c r="S2933" s="149" t="inlineStr">
        <is>
          <t>Esperado</t>
        </is>
      </c>
      <c r="T2933" s="149" t="inlineStr">
        <is>
          <t>Dato Válido</t>
        </is>
      </c>
      <c r="U2933" s="149" t="n"/>
    </row>
    <row r="2934" ht="15.75" customHeight="1" s="412">
      <c r="A2934" s="15" t="n">
        <v>2403</v>
      </c>
      <c r="B2934" s="16" t="n">
        <v>173</v>
      </c>
      <c r="C2934" s="52" t="n">
        <v>457</v>
      </c>
      <c r="D2934" s="52" t="n">
        <v>8</v>
      </c>
      <c r="E2934" s="53" t="n">
        <v>43550</v>
      </c>
      <c r="F2934" s="54" t="n">
        <v>5227</v>
      </c>
      <c r="G2934" s="52" t="n">
        <v>8590</v>
      </c>
      <c r="H2934" s="52" t="n">
        <v>7980</v>
      </c>
      <c r="I2934" s="246" t="n"/>
      <c r="J2934" s="47">
        <f>+(((G2934-F2934)-(H2934-F2934))/(H2934-F2934))*100</f>
        <v/>
      </c>
      <c r="K2934" s="51">
        <f>AVERAGE(J2934:J2935)</f>
        <v/>
      </c>
      <c r="L2934" s="51">
        <f>_xlfn.STDEV.S(J2934,J2935)</f>
        <v/>
      </c>
      <c r="M2934" s="50" t="n"/>
      <c r="O2934" s="295">
        <f>+(H2934-F2934)/10</f>
        <v/>
      </c>
      <c r="P2934" s="26" t="inlineStr">
        <is>
          <t>FALSO</t>
        </is>
      </c>
      <c r="Q2934" s="26" t="inlineStr">
        <is>
          <t>FALSO</t>
        </is>
      </c>
      <c r="R2934" s="149" t="inlineStr">
        <is>
          <t>No esperado</t>
        </is>
      </c>
      <c r="S2934" s="149" t="inlineStr">
        <is>
          <t>Esperado</t>
        </is>
      </c>
      <c r="T2934" s="149" t="inlineStr">
        <is>
          <t>Dato Válido</t>
        </is>
      </c>
      <c r="U2934" s="149" t="n"/>
    </row>
    <row r="2935" ht="15.75" customHeight="1" s="412">
      <c r="A2935" s="15" t="n">
        <v>2404</v>
      </c>
      <c r="B2935" s="16" t="n">
        <v>174</v>
      </c>
      <c r="C2935" s="52" t="n">
        <v>457</v>
      </c>
      <c r="D2935" s="52" t="n">
        <v>8</v>
      </c>
      <c r="E2935" s="53" t="n">
        <v>43550</v>
      </c>
      <c r="F2935" s="54" t="n">
        <v>5182</v>
      </c>
      <c r="G2935" s="52" t="n">
        <v>8794</v>
      </c>
      <c r="H2935" s="52" t="n">
        <v>8133</v>
      </c>
      <c r="I2935" s="246" t="n"/>
      <c r="J2935" s="47">
        <f>+(((G2935-F2935)-(H2935-F2935))/(H2935-F2935))*100</f>
        <v/>
      </c>
      <c r="K2935" s="50" t="n"/>
      <c r="L2935" s="50" t="n"/>
      <c r="M2935" s="50" t="n"/>
      <c r="O2935" s="295">
        <f>+(H2935-F2935)/10</f>
        <v/>
      </c>
      <c r="P2935" s="26" t="inlineStr">
        <is>
          <t>FALSO</t>
        </is>
      </c>
      <c r="Q2935" s="26" t="inlineStr">
        <is>
          <t>FALSO</t>
        </is>
      </c>
      <c r="R2935" s="149" t="inlineStr">
        <is>
          <t>Esperado</t>
        </is>
      </c>
      <c r="S2935" s="149" t="inlineStr">
        <is>
          <t>Esperado</t>
        </is>
      </c>
      <c r="T2935" s="149" t="inlineStr">
        <is>
          <t>Dato Válido</t>
        </is>
      </c>
      <c r="U2935" s="149" t="n"/>
    </row>
    <row r="2936" ht="15.75" customHeight="1" s="412">
      <c r="A2936" s="15" t="n">
        <v>2829</v>
      </c>
      <c r="B2936" s="16" t="n">
        <v>201</v>
      </c>
      <c r="C2936" s="52" t="n">
        <v>457</v>
      </c>
      <c r="D2936" s="52" t="n">
        <v>10</v>
      </c>
      <c r="E2936" s="53" t="n">
        <v>43564</v>
      </c>
      <c r="F2936" s="54" t="n">
        <v>5254</v>
      </c>
      <c r="G2936" s="52" t="n">
        <v>7871</v>
      </c>
      <c r="H2936" s="52" t="n">
        <v>7587</v>
      </c>
      <c r="I2936" s="52" t="n"/>
      <c r="J2936" s="47">
        <f>+(((G2936-F2936)-(H2936-F2936))/(H2936-F2936))*100</f>
        <v/>
      </c>
      <c r="K2936" s="51">
        <f>AVERAGE(J2936:J2937)</f>
        <v/>
      </c>
      <c r="L2936" s="51">
        <f>_xlfn.STDEV.S(J2936,J2937)</f>
        <v/>
      </c>
      <c r="M2936" s="50">
        <f>(K2934-K2936)/14</f>
        <v/>
      </c>
      <c r="N2936" s="295">
        <f>(K2928-K2936)/50</f>
        <v/>
      </c>
      <c r="O2936" s="295">
        <f>+(H2936-F2936)/10</f>
        <v/>
      </c>
      <c r="P2936" s="26" t="inlineStr">
        <is>
          <t>FALSO</t>
        </is>
      </c>
      <c r="Q2936" s="26" t="inlineStr">
        <is>
          <t>VERDADERO</t>
        </is>
      </c>
      <c r="R2936" s="149" t="inlineStr">
        <is>
          <t>No esperado</t>
        </is>
      </c>
      <c r="S2936" s="149" t="inlineStr">
        <is>
          <t>Esperado</t>
        </is>
      </c>
      <c r="T2936" s="149" t="inlineStr">
        <is>
          <t>Dato Válido</t>
        </is>
      </c>
      <c r="U2936" s="149" t="n"/>
    </row>
    <row r="2937" ht="15.75" customHeight="1" s="412">
      <c r="A2937" s="15" t="n">
        <v>2830</v>
      </c>
      <c r="B2937" s="16" t="n">
        <v>202</v>
      </c>
      <c r="C2937" s="52" t="n">
        <v>457</v>
      </c>
      <c r="D2937" s="52" t="n">
        <v>10</v>
      </c>
      <c r="E2937" s="53" t="n">
        <v>43564</v>
      </c>
      <c r="F2937" s="54" t="n">
        <v>5275</v>
      </c>
      <c r="G2937" s="52" t="n">
        <v>7951</v>
      </c>
      <c r="H2937" s="52" t="n">
        <v>7657</v>
      </c>
      <c r="I2937" s="52" t="n"/>
      <c r="J2937" s="47">
        <f>+(((G2937-F2937)-(H2937-F2937))/(H2937-F2937))*100</f>
        <v/>
      </c>
      <c r="K2937" s="50" t="n"/>
      <c r="L2937" s="50" t="n"/>
      <c r="M2937" s="50" t="n"/>
      <c r="O2937" s="295">
        <f>+(H2937-F2937)/10</f>
        <v/>
      </c>
      <c r="P2937" s="26" t="inlineStr">
        <is>
          <t>FALSO</t>
        </is>
      </c>
      <c r="Q2937" s="26" t="inlineStr">
        <is>
          <t>FALSO</t>
        </is>
      </c>
      <c r="R2937" s="149" t="inlineStr">
        <is>
          <t>Esperado</t>
        </is>
      </c>
      <c r="S2937" s="149" t="inlineStr">
        <is>
          <t>Esperado</t>
        </is>
      </c>
      <c r="T2937" s="149" t="inlineStr">
        <is>
          <t>Dato Válido</t>
        </is>
      </c>
      <c r="U2937" s="149" t="n"/>
    </row>
    <row r="2938" ht="15.75" customHeight="1" s="412">
      <c r="A2938" s="5" t="n">
        <v>379</v>
      </c>
      <c r="B2938" s="252" t="n">
        <v>29</v>
      </c>
      <c r="C2938" s="201" t="n">
        <v>458</v>
      </c>
      <c r="D2938" s="201" t="n">
        <v>1</v>
      </c>
      <c r="E2938" s="8" t="n">
        <v>43514</v>
      </c>
      <c r="F2938" s="201" t="n">
        <v>5292</v>
      </c>
      <c r="G2938" s="201" t="n">
        <v>8566</v>
      </c>
      <c r="H2938" s="201" t="n">
        <v>7739</v>
      </c>
      <c r="I2938" s="201" t="n">
        <v>10</v>
      </c>
      <c r="J2938" s="9">
        <f>+(((G2938-F2938)-(H2938-F2938))/(H2938-F2938))*100</f>
        <v/>
      </c>
      <c r="K2938" s="33">
        <f>AVERAGE(J2938:J2939)</f>
        <v/>
      </c>
      <c r="L2938" s="33">
        <f>_xlfn.STDEV.S(J2938,J2939)</f>
        <v/>
      </c>
      <c r="M2938" s="13" t="n">
        <v>2</v>
      </c>
      <c r="O2938" s="295">
        <f>+(H2938-F2938)/10</f>
        <v/>
      </c>
      <c r="P2938" s="26" t="inlineStr">
        <is>
          <t>FALSO</t>
        </is>
      </c>
      <c r="Q2938" s="26" t="inlineStr">
        <is>
          <t>FALSO</t>
        </is>
      </c>
      <c r="R2938" s="149" t="inlineStr">
        <is>
          <t>Esperado</t>
        </is>
      </c>
      <c r="S2938" s="149" t="inlineStr">
        <is>
          <t>Esperado</t>
        </is>
      </c>
      <c r="T2938" s="149" t="inlineStr">
        <is>
          <t>Dato Válido</t>
        </is>
      </c>
      <c r="U2938" s="149" t="n"/>
    </row>
    <row r="2939" ht="15.75" customHeight="1" s="412">
      <c r="A2939" s="5" t="n">
        <v>380</v>
      </c>
      <c r="B2939" s="252" t="n">
        <v>30</v>
      </c>
      <c r="C2939" s="201" t="n">
        <v>458</v>
      </c>
      <c r="D2939" s="201" t="n">
        <v>1</v>
      </c>
      <c r="E2939" s="8" t="n">
        <v>43514</v>
      </c>
      <c r="F2939" s="201" t="n">
        <v>5244</v>
      </c>
      <c r="G2939" s="201" t="n">
        <v>8551</v>
      </c>
      <c r="H2939" s="201" t="n">
        <v>7746</v>
      </c>
      <c r="I2939" s="201" t="n"/>
      <c r="J2939" s="9">
        <f>+(((G2939-F2939)-(H2939-F2939))/(H2939-F2939))*100</f>
        <v/>
      </c>
      <c r="K2939" s="13" t="n"/>
      <c r="L2939" s="13" t="n"/>
      <c r="M2939" s="13" t="n"/>
      <c r="O2939" s="295">
        <f>+(H2939-F2939)/10</f>
        <v/>
      </c>
      <c r="P2939" s="26" t="inlineStr">
        <is>
          <t>VERDADERO</t>
        </is>
      </c>
      <c r="Q2939" s="26" t="inlineStr">
        <is>
          <t>FALSO</t>
        </is>
      </c>
      <c r="R2939" s="149" t="inlineStr">
        <is>
          <t>Esperado</t>
        </is>
      </c>
      <c r="S2939" s="149" t="inlineStr">
        <is>
          <t>Esperado</t>
        </is>
      </c>
      <c r="T2939" s="149" t="inlineStr">
        <is>
          <t>Dato Válido</t>
        </is>
      </c>
      <c r="U2939" s="149" t="n"/>
    </row>
    <row r="2940" ht="15.75" customHeight="1" s="412">
      <c r="A2940" s="5" t="n">
        <v>1033</v>
      </c>
      <c r="B2940" s="252" t="n">
        <v>379</v>
      </c>
      <c r="C2940" s="201" t="n">
        <v>458</v>
      </c>
      <c r="D2940" s="201" t="n">
        <v>3</v>
      </c>
      <c r="E2940" s="8" t="n">
        <v>43521</v>
      </c>
      <c r="F2940" s="201" t="n">
        <v>5503</v>
      </c>
      <c r="G2940" s="201" t="n">
        <v>8011</v>
      </c>
      <c r="H2940" s="201" t="n">
        <v>7494</v>
      </c>
      <c r="I2940" s="201" t="n">
        <v>8</v>
      </c>
      <c r="J2940" s="9">
        <f>+(((G2940-F2940)-(H2940-F2940))/(H2940-F2940))*100</f>
        <v/>
      </c>
      <c r="K2940" s="33">
        <f>AVERAGE(J2940:J2941)</f>
        <v/>
      </c>
      <c r="L2940" s="33">
        <f>_xlfn.STDEV.S(J2940,J2941)</f>
        <v/>
      </c>
      <c r="M2940" s="13" t="n"/>
      <c r="O2940" s="295">
        <f>+(H2940-F2940)/10</f>
        <v/>
      </c>
      <c r="P2940" s="26" t="inlineStr">
        <is>
          <t>FALSO</t>
        </is>
      </c>
      <c r="Q2940" s="26" t="inlineStr">
        <is>
          <t>FALSO</t>
        </is>
      </c>
      <c r="R2940" s="149" t="inlineStr">
        <is>
          <t>No esperado</t>
        </is>
      </c>
      <c r="S2940" s="149" t="inlineStr">
        <is>
          <t>Esperado</t>
        </is>
      </c>
      <c r="T2940" s="149" t="inlineStr">
        <is>
          <t>Se descarta</t>
        </is>
      </c>
      <c r="U2940" s="149" t="n"/>
    </row>
    <row r="2941" ht="15.75" customHeight="1" s="412">
      <c r="A2941" s="5" t="n">
        <v>1034</v>
      </c>
      <c r="B2941" s="252" t="n">
        <v>380</v>
      </c>
      <c r="C2941" s="201" t="n">
        <v>458</v>
      </c>
      <c r="D2941" s="201" t="n">
        <v>3</v>
      </c>
      <c r="E2941" s="8" t="n">
        <v>43521</v>
      </c>
      <c r="F2941" s="201" t="n">
        <v>5523</v>
      </c>
      <c r="G2941" s="201" t="n">
        <v>7861</v>
      </c>
      <c r="H2941" s="201" t="n">
        <v>7387</v>
      </c>
      <c r="I2941" s="201" t="n"/>
      <c r="J2941" s="9">
        <f>+(((G2941-F2941)-(H2941-F2941))/(H2941-F2941))*100</f>
        <v/>
      </c>
      <c r="K2941" s="33" t="n"/>
      <c r="L2941" s="33" t="n"/>
      <c r="M2941" s="13" t="n"/>
      <c r="O2941" s="295">
        <f>+(H2941-F2941)/10</f>
        <v/>
      </c>
      <c r="P2941" s="26" t="inlineStr">
        <is>
          <t>FALSO</t>
        </is>
      </c>
      <c r="Q2941" s="26" t="inlineStr">
        <is>
          <t>FALSO</t>
        </is>
      </c>
      <c r="R2941" s="149" t="inlineStr">
        <is>
          <t>No esperado</t>
        </is>
      </c>
      <c r="S2941" s="149" t="inlineStr">
        <is>
          <t>Esperado</t>
        </is>
      </c>
      <c r="T2941" s="149" t="inlineStr">
        <is>
          <t>Se descarta</t>
        </is>
      </c>
      <c r="U2941" s="149" t="n"/>
    </row>
    <row r="2942" ht="15.75" customHeight="1" s="412">
      <c r="A2942" s="5" t="n">
        <v>1683</v>
      </c>
      <c r="B2942" s="252" t="n">
        <v>379</v>
      </c>
      <c r="C2942" s="201" t="n">
        <v>458</v>
      </c>
      <c r="D2942" s="201" t="n">
        <v>5</v>
      </c>
      <c r="E2942" s="8" t="n">
        <v>43531</v>
      </c>
      <c r="F2942" s="201" t="n">
        <v>5503</v>
      </c>
      <c r="G2942" s="201" t="n">
        <v>8753</v>
      </c>
      <c r="H2942" s="201" t="n">
        <v>7994</v>
      </c>
      <c r="I2942" s="201" t="n">
        <v>8</v>
      </c>
      <c r="J2942" s="9">
        <f>+(((G2942-F2942)-(H2942-F2942))/(H2942-F2942))*100</f>
        <v/>
      </c>
      <c r="K2942" s="33">
        <f>AVERAGE(J2942:J2943)</f>
        <v/>
      </c>
      <c r="L2942" s="33">
        <f>_xlfn.STDEV.S(J2942,J2943)</f>
        <v/>
      </c>
      <c r="M2942" s="13" t="n"/>
      <c r="O2942" s="295">
        <f>+(H2942-F2942)/10</f>
        <v/>
      </c>
      <c r="P2942" s="26" t="inlineStr">
        <is>
          <t>FALSO</t>
        </is>
      </c>
      <c r="Q2942" s="26" t="inlineStr">
        <is>
          <t>FALSO</t>
        </is>
      </c>
      <c r="R2942" s="149" t="inlineStr">
        <is>
          <t>Esperado</t>
        </is>
      </c>
      <c r="S2942" s="149" t="inlineStr">
        <is>
          <t>No esperado</t>
        </is>
      </c>
      <c r="T2942" s="149" t="inlineStr">
        <is>
          <t>Dato Válido</t>
        </is>
      </c>
      <c r="U2942" s="149" t="n"/>
    </row>
    <row r="2943" ht="15.75" customHeight="1" s="412">
      <c r="A2943" s="5" t="n">
        <v>1684</v>
      </c>
      <c r="B2943" s="252" t="n">
        <v>380</v>
      </c>
      <c r="C2943" s="201" t="n">
        <v>458</v>
      </c>
      <c r="D2943" s="201" t="n">
        <v>5</v>
      </c>
      <c r="E2943" s="8" t="n">
        <v>43531</v>
      </c>
      <c r="F2943" s="201" t="n">
        <v>5523</v>
      </c>
      <c r="G2943" s="201" t="n">
        <v>8472</v>
      </c>
      <c r="H2943" s="201" t="n">
        <v>7820</v>
      </c>
      <c r="I2943" s="201" t="n"/>
      <c r="J2943" s="9">
        <f>+(((G2943-F2943)-(H2943-F2943))/(H2943-F2943))*100</f>
        <v/>
      </c>
      <c r="K2943" s="13" t="n"/>
      <c r="L2943" s="13" t="n"/>
      <c r="M2943" s="13" t="n"/>
      <c r="O2943" s="295">
        <f>+(H2943-F2943)/10</f>
        <v/>
      </c>
      <c r="P2943" s="26" t="inlineStr">
        <is>
          <t>FALSO</t>
        </is>
      </c>
      <c r="Q2943" s="26" t="inlineStr">
        <is>
          <t>FALSO</t>
        </is>
      </c>
      <c r="R2943" s="149" t="inlineStr">
        <is>
          <t>No esperado</t>
        </is>
      </c>
      <c r="S2943" s="149" t="inlineStr">
        <is>
          <t>Esperado</t>
        </is>
      </c>
      <c r="T2943" s="149" t="inlineStr">
        <is>
          <t>Dato Válido</t>
        </is>
      </c>
      <c r="U2943" s="149" t="n"/>
    </row>
    <row r="2944" ht="15.75" customHeight="1" s="412">
      <c r="A2944" s="15" t="n">
        <v>2405</v>
      </c>
      <c r="B2944" s="16" t="n">
        <v>175</v>
      </c>
      <c r="C2944" s="17" t="n">
        <v>458</v>
      </c>
      <c r="D2944" s="17" t="n">
        <v>8</v>
      </c>
      <c r="E2944" s="18" t="n">
        <v>43550</v>
      </c>
      <c r="F2944" s="19" t="n">
        <v>5280</v>
      </c>
      <c r="G2944" s="17" t="n">
        <v>8346</v>
      </c>
      <c r="H2944" s="17" t="n">
        <v>7879</v>
      </c>
      <c r="I2944" s="201" t="n"/>
      <c r="J2944" s="9">
        <f>+(((G2944-F2944)-(H2944-F2944))/(H2944-F2944))*100</f>
        <v/>
      </c>
      <c r="K2944" s="33">
        <f>AVERAGE(J2944:J2945)</f>
        <v/>
      </c>
      <c r="L2944" s="33">
        <f>_xlfn.STDEV.S(J2944,J2945)</f>
        <v/>
      </c>
      <c r="M2944" s="13" t="n"/>
      <c r="O2944" s="295">
        <f>+(H2944-F2944)/10</f>
        <v/>
      </c>
      <c r="P2944" s="26" t="inlineStr">
        <is>
          <t>FALSO</t>
        </is>
      </c>
      <c r="Q2944" s="26" t="inlineStr">
        <is>
          <t>FALSO</t>
        </is>
      </c>
      <c r="R2944" s="149" t="inlineStr">
        <is>
          <t>Esperado</t>
        </is>
      </c>
      <c r="S2944" s="149" t="inlineStr">
        <is>
          <t>Esperado</t>
        </is>
      </c>
      <c r="T2944" s="149" t="inlineStr">
        <is>
          <t>Dato Válido</t>
        </is>
      </c>
      <c r="U2944" s="149" t="n"/>
    </row>
    <row r="2945" ht="15.75" customHeight="1" s="412">
      <c r="A2945" s="15" t="n">
        <v>2406</v>
      </c>
      <c r="B2945" s="16" t="n">
        <v>176</v>
      </c>
      <c r="C2945" s="17" t="n">
        <v>458</v>
      </c>
      <c r="D2945" s="17" t="n">
        <v>8</v>
      </c>
      <c r="E2945" s="18" t="n">
        <v>43550</v>
      </c>
      <c r="F2945" s="19" t="n">
        <v>5193</v>
      </c>
      <c r="G2945" s="17" t="n">
        <v>8322</v>
      </c>
      <c r="H2945" s="17" t="n">
        <v>7852</v>
      </c>
      <c r="I2945" s="201" t="n"/>
      <c r="J2945" s="9">
        <f>+(((G2945-F2945)-(H2945-F2945))/(H2945-F2945))*100</f>
        <v/>
      </c>
      <c r="K2945" s="13" t="n"/>
      <c r="L2945" s="13" t="n"/>
      <c r="M2945" s="13" t="n"/>
      <c r="O2945" s="295">
        <f>+(H2945-F2945)/10</f>
        <v/>
      </c>
      <c r="P2945" s="26" t="inlineStr">
        <is>
          <t>FALSO</t>
        </is>
      </c>
      <c r="Q2945" s="26" t="inlineStr">
        <is>
          <t>FALSO</t>
        </is>
      </c>
      <c r="R2945" s="149" t="inlineStr">
        <is>
          <t>Esperado</t>
        </is>
      </c>
      <c r="S2945" s="149" t="inlineStr">
        <is>
          <t>Esperado</t>
        </is>
      </c>
      <c r="T2945" s="149" t="inlineStr">
        <is>
          <t>Dato Válido</t>
        </is>
      </c>
      <c r="U2945" s="149" t="n"/>
    </row>
    <row r="2946" ht="15.75" customHeight="1" s="412">
      <c r="A2946" s="15" t="n">
        <v>2831</v>
      </c>
      <c r="B2946" s="16" t="n">
        <v>203</v>
      </c>
      <c r="C2946" s="17" t="n">
        <v>458</v>
      </c>
      <c r="D2946" s="17" t="n">
        <v>10</v>
      </c>
      <c r="E2946" s="18" t="n">
        <v>43564</v>
      </c>
      <c r="F2946" s="19" t="n">
        <v>5215</v>
      </c>
      <c r="G2946" s="17" t="n">
        <v>8148</v>
      </c>
      <c r="H2946" s="17" t="n">
        <v>7796</v>
      </c>
      <c r="I2946" s="17" t="n"/>
      <c r="J2946" s="9">
        <f>+(((G2946-F2946)-(H2946-F2946))/(H2946-F2946))*100</f>
        <v/>
      </c>
      <c r="K2946" s="33">
        <f>AVERAGE(J2946:J2947)</f>
        <v/>
      </c>
      <c r="L2946" s="33">
        <f>_xlfn.STDEV.S(J2946,J2947)</f>
        <v/>
      </c>
      <c r="M2946" s="13">
        <f>(K2944-K2946)/14</f>
        <v/>
      </c>
      <c r="N2946" s="295">
        <f>(K2938-K2946)/50</f>
        <v/>
      </c>
      <c r="O2946" s="295">
        <f>+(H2946-F2946)/10</f>
        <v/>
      </c>
      <c r="P2946" s="26" t="inlineStr">
        <is>
          <t>FALSO</t>
        </is>
      </c>
      <c r="Q2946" s="26" t="inlineStr">
        <is>
          <t>VERDADERO</t>
        </is>
      </c>
      <c r="R2946" s="149" t="inlineStr">
        <is>
          <t>No esperado</t>
        </is>
      </c>
      <c r="S2946" s="149" t="inlineStr">
        <is>
          <t>Esperado</t>
        </is>
      </c>
      <c r="T2946" s="149" t="inlineStr">
        <is>
          <t>Dato Válido</t>
        </is>
      </c>
      <c r="U2946" s="149" t="n"/>
    </row>
    <row r="2947" ht="15.75" customHeight="1" s="412">
      <c r="A2947" s="15" t="n">
        <v>2832</v>
      </c>
      <c r="B2947" s="16" t="n">
        <v>204</v>
      </c>
      <c r="C2947" s="17" t="n">
        <v>458</v>
      </c>
      <c r="D2947" s="17" t="n">
        <v>10</v>
      </c>
      <c r="E2947" s="18" t="n">
        <v>43564</v>
      </c>
      <c r="F2947" s="19" t="n">
        <v>5239</v>
      </c>
      <c r="G2947" s="17" t="n">
        <v>8213</v>
      </c>
      <c r="H2947" s="17" t="n">
        <v>7857</v>
      </c>
      <c r="I2947" s="17" t="n"/>
      <c r="J2947" s="9">
        <f>+(((G2947-F2947)-(H2947-F2947))/(H2947-F2947))*100</f>
        <v/>
      </c>
      <c r="K2947" s="13" t="n"/>
      <c r="L2947" s="13" t="n"/>
      <c r="M2947" s="13" t="n"/>
      <c r="O2947" s="295">
        <f>+(H2947-F2947)/10</f>
        <v/>
      </c>
      <c r="P2947" s="26" t="inlineStr">
        <is>
          <t>FALSO</t>
        </is>
      </c>
      <c r="Q2947" s="26" t="inlineStr">
        <is>
          <t>FALSO</t>
        </is>
      </c>
      <c r="R2947" s="149" t="inlineStr">
        <is>
          <t>Esperado</t>
        </is>
      </c>
      <c r="S2947" s="149" t="inlineStr">
        <is>
          <t>Esperado</t>
        </is>
      </c>
      <c r="T2947" s="149" t="inlineStr">
        <is>
          <t>Dato Válido</t>
        </is>
      </c>
      <c r="U2947" s="149" t="n"/>
    </row>
    <row r="2948" ht="15.75" customHeight="1" s="412">
      <c r="A2948" s="5" t="n">
        <v>643</v>
      </c>
      <c r="B2948" s="252" t="n">
        <v>293</v>
      </c>
      <c r="C2948" s="255" t="n">
        <v>459</v>
      </c>
      <c r="D2948" s="255" t="n">
        <v>2</v>
      </c>
      <c r="E2948" s="58" t="n">
        <v>43517</v>
      </c>
      <c r="F2948" s="255" t="n">
        <v>5203</v>
      </c>
      <c r="G2948" s="255" t="n">
        <v>8186</v>
      </c>
      <c r="H2948" s="255" t="n">
        <v>7136</v>
      </c>
      <c r="I2948" s="255" t="n">
        <v>10</v>
      </c>
      <c r="J2948" s="59">
        <f>+(((G2948-F2948)-(H2948-F2948))/(H2948-F2948))*100</f>
        <v/>
      </c>
      <c r="K2948" s="34">
        <f>AVERAGE(J2948:J2949)</f>
        <v/>
      </c>
      <c r="L2948" s="34">
        <f>_xlfn.STDEV.S(J2948,J2949)</f>
        <v/>
      </c>
      <c r="M2948" s="35" t="n">
        <v>3</v>
      </c>
      <c r="O2948" s="295">
        <f>+(H2948-F2948)/10</f>
        <v/>
      </c>
      <c r="P2948" s="26" t="inlineStr">
        <is>
          <t>FALSO</t>
        </is>
      </c>
      <c r="Q2948" s="26" t="inlineStr">
        <is>
          <t>FALSO</t>
        </is>
      </c>
      <c r="R2948" s="149" t="inlineStr">
        <is>
          <t>Esperado</t>
        </is>
      </c>
      <c r="S2948" s="149" t="inlineStr">
        <is>
          <t>Esperado</t>
        </is>
      </c>
      <c r="T2948" s="149" t="inlineStr">
        <is>
          <t>Dato Válido</t>
        </is>
      </c>
      <c r="U2948" s="149" t="n"/>
    </row>
    <row r="2949" ht="15.75" customHeight="1" s="412">
      <c r="A2949" s="5" t="n">
        <v>644</v>
      </c>
      <c r="B2949" s="252" t="n">
        <v>294</v>
      </c>
      <c r="C2949" s="255" t="n">
        <v>459</v>
      </c>
      <c r="D2949" s="255" t="n">
        <v>2</v>
      </c>
      <c r="E2949" s="58" t="n">
        <v>43517</v>
      </c>
      <c r="F2949" s="255" t="n">
        <v>5223</v>
      </c>
      <c r="G2949" s="255" t="n">
        <v>8368</v>
      </c>
      <c r="H2949" s="255" t="n">
        <v>7200</v>
      </c>
      <c r="I2949" s="255" t="n"/>
      <c r="J2949" s="59">
        <f>+(((G2949-F2949)-(H2949-F2949))/(H2949-F2949))*100</f>
        <v/>
      </c>
      <c r="K2949" s="34" t="n"/>
      <c r="L2949" s="34" t="n"/>
      <c r="M2949" s="35" t="n"/>
      <c r="O2949" s="295">
        <f>+(H2949-F2949)/10</f>
        <v/>
      </c>
      <c r="P2949" s="26" t="inlineStr">
        <is>
          <t>FALSO</t>
        </is>
      </c>
      <c r="Q2949" s="26" t="inlineStr">
        <is>
          <t>FALSO</t>
        </is>
      </c>
      <c r="R2949" s="149" t="inlineStr">
        <is>
          <t>Esperado</t>
        </is>
      </c>
      <c r="S2949" s="149" t="inlineStr">
        <is>
          <t>No esperado</t>
        </is>
      </c>
      <c r="T2949" s="149" t="inlineStr">
        <is>
          <t>Dato Válido</t>
        </is>
      </c>
      <c r="U2949" s="149" t="n"/>
    </row>
    <row r="2950" ht="15.75" customHeight="1" s="412">
      <c r="A2950" s="5" t="n">
        <v>1297</v>
      </c>
      <c r="B2950" s="252" t="n">
        <v>251</v>
      </c>
      <c r="C2950" s="255" t="n">
        <v>459</v>
      </c>
      <c r="D2950" s="255" t="n">
        <v>4</v>
      </c>
      <c r="E2950" s="58" t="n">
        <v>43524</v>
      </c>
      <c r="F2950" s="255" t="n">
        <v>5258</v>
      </c>
      <c r="G2950" s="255" t="n">
        <v>8753</v>
      </c>
      <c r="H2950" s="255" t="n">
        <v>7831</v>
      </c>
      <c r="I2950" s="255" t="n">
        <v>10</v>
      </c>
      <c r="J2950" s="59">
        <f>+(((G2950-F2950)-(H2950-F2950))/(H2950-F2950))*100</f>
        <v/>
      </c>
      <c r="K2950" s="34">
        <f>AVERAGE(J2950:J2951)</f>
        <v/>
      </c>
      <c r="L2950" s="34">
        <f>_xlfn.STDEV.S(J2950,J2951)</f>
        <v/>
      </c>
      <c r="M2950" s="35" t="n"/>
      <c r="O2950" s="295">
        <f>+(H2950-F2950)/10</f>
        <v/>
      </c>
      <c r="P2950" s="26" t="inlineStr">
        <is>
          <t>VERDADERO</t>
        </is>
      </c>
      <c r="Q2950" s="26" t="inlineStr">
        <is>
          <t>FALSO</t>
        </is>
      </c>
      <c r="R2950" s="149" t="inlineStr">
        <is>
          <t>Esperado</t>
        </is>
      </c>
      <c r="S2950" s="149" t="inlineStr">
        <is>
          <t>Esperado</t>
        </is>
      </c>
      <c r="T2950" s="149" t="inlineStr">
        <is>
          <t>Dato Válido</t>
        </is>
      </c>
      <c r="U2950" s="149" t="n"/>
    </row>
    <row r="2951" ht="15.75" customHeight="1" s="412">
      <c r="A2951" s="5" t="n">
        <v>1298</v>
      </c>
      <c r="B2951" s="252" t="n">
        <v>252</v>
      </c>
      <c r="C2951" s="255" t="n">
        <v>459</v>
      </c>
      <c r="D2951" s="255" t="n">
        <v>4</v>
      </c>
      <c r="E2951" s="58" t="n">
        <v>43524</v>
      </c>
      <c r="F2951" s="255" t="n">
        <v>5296</v>
      </c>
      <c r="G2951" s="255" t="n">
        <v>8385</v>
      </c>
      <c r="H2951" s="255" t="n">
        <v>7560</v>
      </c>
      <c r="I2951" s="255" t="n"/>
      <c r="J2951" s="59">
        <f>+(((G2951-F2951)-(H2951-F2951))/(H2951-F2951))*100</f>
        <v/>
      </c>
      <c r="K2951" s="35" t="n"/>
      <c r="L2951" s="35" t="n"/>
      <c r="M2951" s="35" t="n"/>
      <c r="O2951" s="295">
        <f>+(H2951-F2951)/10</f>
        <v/>
      </c>
      <c r="P2951" s="26" t="inlineStr">
        <is>
          <t>FALSO</t>
        </is>
      </c>
      <c r="Q2951" s="26" t="inlineStr">
        <is>
          <t>FALSO</t>
        </is>
      </c>
      <c r="R2951" s="149" t="inlineStr">
        <is>
          <t>No esperado</t>
        </is>
      </c>
      <c r="S2951" s="149" t="inlineStr">
        <is>
          <t>Esperado</t>
        </is>
      </c>
      <c r="T2951" s="149" t="inlineStr">
        <is>
          <t>Dato Válido</t>
        </is>
      </c>
      <c r="U2951" s="149" t="n"/>
    </row>
    <row r="2952" ht="15.75" customHeight="1" s="412">
      <c r="A2952" s="5" t="n">
        <v>1947</v>
      </c>
      <c r="B2952" s="252" t="n">
        <v>251</v>
      </c>
      <c r="C2952" s="255" t="n">
        <v>459</v>
      </c>
      <c r="D2952" s="255" t="n">
        <v>6</v>
      </c>
      <c r="E2952" s="58" t="n">
        <v>43535</v>
      </c>
      <c r="F2952" s="255" t="n">
        <v>5258</v>
      </c>
      <c r="G2952" s="255" t="n">
        <v>8664</v>
      </c>
      <c r="H2952" s="255" t="n">
        <v>7661</v>
      </c>
      <c r="I2952" s="255" t="n">
        <v>9</v>
      </c>
      <c r="J2952" s="59">
        <f>+(((G2952-F2952)-(H2952-F2952))/(H2952-F2952))*100</f>
        <v/>
      </c>
      <c r="K2952" s="34">
        <f>AVERAGE(J2952:J2953)</f>
        <v/>
      </c>
      <c r="L2952" s="34">
        <f>_xlfn.STDEV.S(J2952,J2953)</f>
        <v/>
      </c>
      <c r="M2952" s="35" t="n"/>
      <c r="O2952" s="295">
        <f>+(H2952-F2952)/10</f>
        <v/>
      </c>
      <c r="P2952" s="26" t="inlineStr">
        <is>
          <t>FALSO</t>
        </is>
      </c>
      <c r="Q2952" s="26" t="inlineStr">
        <is>
          <t>FALSO</t>
        </is>
      </c>
      <c r="R2952" s="149" t="inlineStr">
        <is>
          <t>Esperado</t>
        </is>
      </c>
      <c r="S2952" s="149" t="inlineStr">
        <is>
          <t>No esperado</t>
        </is>
      </c>
      <c r="T2952" s="149" t="inlineStr">
        <is>
          <t>Dato Válido</t>
        </is>
      </c>
      <c r="U2952" s="149" t="n"/>
    </row>
    <row r="2953" ht="15.75" customHeight="1" s="412">
      <c r="A2953" s="5" t="n">
        <v>1948</v>
      </c>
      <c r="B2953" s="252" t="n">
        <v>252</v>
      </c>
      <c r="C2953" s="255" t="n">
        <v>459</v>
      </c>
      <c r="D2953" s="255" t="n">
        <v>6</v>
      </c>
      <c r="E2953" s="58" t="n">
        <v>43535</v>
      </c>
      <c r="F2953" s="255" t="n">
        <v>5296</v>
      </c>
      <c r="G2953" s="255" t="n">
        <v>8202</v>
      </c>
      <c r="H2953" s="255" t="n">
        <v>7313</v>
      </c>
      <c r="I2953" s="255" t="n"/>
      <c r="J2953" s="59">
        <f>+(((G2953-F2953)-(H2953-F2953))/(H2953-F2953))*100</f>
        <v/>
      </c>
      <c r="K2953" s="34" t="n"/>
      <c r="L2953" s="34" t="n"/>
      <c r="M2953" s="35" t="n"/>
      <c r="O2953" s="295">
        <f>+(H2953-F2953)/10</f>
        <v/>
      </c>
      <c r="P2953" s="26" t="inlineStr">
        <is>
          <t>FALSO</t>
        </is>
      </c>
      <c r="Q2953" s="26" t="inlineStr">
        <is>
          <t>FALSO</t>
        </is>
      </c>
      <c r="R2953" s="149" t="inlineStr">
        <is>
          <t>No esperado</t>
        </is>
      </c>
      <c r="S2953" s="149" t="inlineStr">
        <is>
          <t>No esperado</t>
        </is>
      </c>
      <c r="T2953" s="149" t="inlineStr">
        <is>
          <t>Dato Válido</t>
        </is>
      </c>
      <c r="U2953" s="149" t="n"/>
    </row>
    <row r="2954" ht="15.75" customHeight="1" s="412">
      <c r="A2954" s="15" t="n">
        <v>2591</v>
      </c>
      <c r="B2954" s="16" t="n">
        <v>179</v>
      </c>
      <c r="C2954" s="60" t="n">
        <v>459</v>
      </c>
      <c r="D2954" s="60" t="n">
        <v>9</v>
      </c>
      <c r="E2954" s="61" t="n">
        <v>43557</v>
      </c>
      <c r="F2954" s="62" t="n">
        <v>5180</v>
      </c>
      <c r="G2954" s="60" t="n">
        <v>7698</v>
      </c>
      <c r="H2954" s="60" t="n">
        <v>7325</v>
      </c>
      <c r="I2954" s="255" t="n"/>
      <c r="J2954" s="59">
        <f>+(((G2954-F2954)-(H2954-F2954))/(H2954-F2954))*100</f>
        <v/>
      </c>
      <c r="K2954" s="34">
        <f>AVERAGE(J2954:J2955)</f>
        <v/>
      </c>
      <c r="L2954" s="34">
        <f>_xlfn.STDEV.S(J2954,J2955)</f>
        <v/>
      </c>
      <c r="M2954" s="35" t="n"/>
      <c r="O2954" s="295">
        <f>+(H2954-F2954)/10</f>
        <v/>
      </c>
      <c r="P2954" s="26" t="inlineStr">
        <is>
          <t>FALSO</t>
        </is>
      </c>
      <c r="Q2954" s="26" t="inlineStr">
        <is>
          <t>FALSO</t>
        </is>
      </c>
      <c r="R2954" s="149" t="inlineStr">
        <is>
          <t>Esperado</t>
        </is>
      </c>
      <c r="S2954" s="149" t="inlineStr">
        <is>
          <t>Esperado</t>
        </is>
      </c>
      <c r="T2954" s="149" t="inlineStr">
        <is>
          <t>Dato Válido</t>
        </is>
      </c>
      <c r="U2954" s="149" t="n"/>
    </row>
    <row r="2955" ht="15.75" customHeight="1" s="412">
      <c r="A2955" s="15" t="n">
        <v>2592</v>
      </c>
      <c r="B2955" s="16" t="n">
        <v>180</v>
      </c>
      <c r="C2955" s="60" t="n">
        <v>459</v>
      </c>
      <c r="D2955" s="60" t="n">
        <v>9</v>
      </c>
      <c r="E2955" s="61" t="n">
        <v>43557</v>
      </c>
      <c r="F2955" s="62" t="n">
        <v>5282</v>
      </c>
      <c r="G2955" s="60" t="n">
        <v>7963</v>
      </c>
      <c r="H2955" s="60" t="n">
        <v>7573</v>
      </c>
      <c r="I2955" s="255" t="n"/>
      <c r="J2955" s="59">
        <f>+(((G2955-F2955)-(H2955-F2955))/(H2955-F2955))*100</f>
        <v/>
      </c>
      <c r="K2955" s="35" t="n"/>
      <c r="L2955" s="35" t="n"/>
      <c r="M2955" s="35" t="n"/>
      <c r="O2955" s="295">
        <f>+(H2955-F2955)/10</f>
        <v/>
      </c>
      <c r="P2955" s="26" t="inlineStr">
        <is>
          <t>FALSO</t>
        </is>
      </c>
      <c r="Q2955" s="26" t="inlineStr">
        <is>
          <t>FALSO</t>
        </is>
      </c>
      <c r="R2955" s="149" t="inlineStr">
        <is>
          <t>Esperado</t>
        </is>
      </c>
      <c r="S2955" s="149" t="inlineStr">
        <is>
          <t>Esperado</t>
        </is>
      </c>
      <c r="T2955" s="149" t="inlineStr">
        <is>
          <t>Dato Válido</t>
        </is>
      </c>
      <c r="U2955" s="149" t="n"/>
    </row>
    <row r="2956" ht="15.75" customHeight="1" s="412">
      <c r="A2956" s="15" t="n">
        <v>3241</v>
      </c>
      <c r="B2956" s="16" t="n">
        <v>181</v>
      </c>
      <c r="C2956" s="60" t="n">
        <v>459</v>
      </c>
      <c r="D2956" s="60" t="n">
        <v>12</v>
      </c>
      <c r="E2956" s="61" t="n">
        <v>43577</v>
      </c>
      <c r="F2956" s="62" t="n">
        <v>5244</v>
      </c>
      <c r="G2956" s="60" t="n">
        <v>8026</v>
      </c>
      <c r="H2956" s="60" t="n">
        <v>7670</v>
      </c>
      <c r="I2956" s="60" t="n"/>
      <c r="J2956" s="59">
        <f>+(((G2956-F2956)-(H2956-F2956))/(H2956-F2956))*100</f>
        <v/>
      </c>
      <c r="K2956" s="34">
        <f>AVERAGE(J2956:J2957)</f>
        <v/>
      </c>
      <c r="L2956" s="34">
        <f>_xlfn.STDEV.S(J2956,J2957)</f>
        <v/>
      </c>
      <c r="M2956" s="35">
        <f>(K2954-K2956)/20</f>
        <v/>
      </c>
      <c r="N2956" s="295">
        <f>(K2950-K2956)/53</f>
        <v/>
      </c>
      <c r="O2956" s="295">
        <f>+(H2956-F2956)/10</f>
        <v/>
      </c>
      <c r="P2956" s="26" t="inlineStr">
        <is>
          <t>FALSO</t>
        </is>
      </c>
      <c r="Q2956" s="26" t="inlineStr">
        <is>
          <t>VERDADERO</t>
        </is>
      </c>
      <c r="R2956" s="149" t="inlineStr">
        <is>
          <t>Esperado</t>
        </is>
      </c>
      <c r="S2956" s="149" t="inlineStr">
        <is>
          <t>Esperado</t>
        </is>
      </c>
      <c r="T2956" s="149" t="inlineStr">
        <is>
          <t>Dato Válido</t>
        </is>
      </c>
      <c r="U2956" s="149" t="n"/>
    </row>
    <row r="2957" ht="15.75" customHeight="1" s="412">
      <c r="A2957" s="15" t="n">
        <v>3242</v>
      </c>
      <c r="B2957" s="16" t="n">
        <v>182</v>
      </c>
      <c r="C2957" s="60" t="n">
        <v>459</v>
      </c>
      <c r="D2957" s="60" t="n">
        <v>12</v>
      </c>
      <c r="E2957" s="61" t="n">
        <v>43577</v>
      </c>
      <c r="F2957" s="62" t="n">
        <v>5301</v>
      </c>
      <c r="G2957" s="60" t="n">
        <v>8033</v>
      </c>
      <c r="H2957" s="60" t="n">
        <v>7671</v>
      </c>
      <c r="I2957" s="60" t="n"/>
      <c r="J2957" s="59">
        <f>+(((G2957-F2957)-(H2957-F2957))/(H2957-F2957))*100</f>
        <v/>
      </c>
      <c r="K2957" s="35" t="n"/>
      <c r="L2957" s="35" t="n"/>
      <c r="M2957" s="35" t="n"/>
      <c r="O2957" s="295">
        <f>+(H2957-F2957)/10</f>
        <v/>
      </c>
      <c r="P2957" s="26" t="inlineStr">
        <is>
          <t>FALSO</t>
        </is>
      </c>
      <c r="Q2957" s="26" t="inlineStr">
        <is>
          <t>FALSO</t>
        </is>
      </c>
      <c r="R2957" s="149" t="inlineStr">
        <is>
          <t>No esperado</t>
        </is>
      </c>
      <c r="S2957" s="149" t="inlineStr">
        <is>
          <t>Esperado</t>
        </is>
      </c>
      <c r="T2957" s="149" t="inlineStr">
        <is>
          <t>Dato Válido</t>
        </is>
      </c>
      <c r="U2957" s="149" t="n"/>
    </row>
    <row r="2958" ht="15.75" customHeight="1" s="412">
      <c r="A2958" s="5" t="n">
        <v>381</v>
      </c>
      <c r="B2958" s="252" t="n">
        <v>31</v>
      </c>
      <c r="C2958" s="201" t="n">
        <v>460</v>
      </c>
      <c r="D2958" s="201" t="n">
        <v>1</v>
      </c>
      <c r="E2958" s="8" t="n">
        <v>43514</v>
      </c>
      <c r="F2958" s="201" t="n">
        <v>5227</v>
      </c>
      <c r="G2958" s="201" t="n">
        <v>6926</v>
      </c>
      <c r="H2958" s="201" t="n">
        <v>6604</v>
      </c>
      <c r="I2958" s="201" t="n">
        <v>11</v>
      </c>
      <c r="J2958" s="9">
        <f>+(((G2958-F2958)-(H2958-F2958))/(H2958-F2958))*100</f>
        <v/>
      </c>
      <c r="K2958" s="33">
        <f>AVERAGE(J2958:J2959)</f>
        <v/>
      </c>
      <c r="L2958" s="33">
        <f>_xlfn.STDEV.S(J2958,J2959)</f>
        <v/>
      </c>
      <c r="M2958" s="13" t="n">
        <v>1</v>
      </c>
      <c r="O2958" s="295">
        <f>+(H2958-F2958)/10</f>
        <v/>
      </c>
      <c r="P2958" s="26" t="inlineStr">
        <is>
          <t>FALSO</t>
        </is>
      </c>
      <c r="Q2958" s="26" t="inlineStr">
        <is>
          <t>FALSO</t>
        </is>
      </c>
      <c r="R2958" s="149" t="inlineStr">
        <is>
          <t>Esperado</t>
        </is>
      </c>
      <c r="S2958" s="149" t="inlineStr">
        <is>
          <t>Esperado</t>
        </is>
      </c>
      <c r="T2958" s="149" t="inlineStr">
        <is>
          <t>Se descarta</t>
        </is>
      </c>
      <c r="U2958" s="149" t="n"/>
    </row>
    <row r="2959" ht="15.75" customHeight="1" s="412">
      <c r="A2959" s="5" t="n">
        <v>382</v>
      </c>
      <c r="B2959" s="252" t="n">
        <v>32</v>
      </c>
      <c r="C2959" s="201" t="n">
        <v>460</v>
      </c>
      <c r="D2959" s="201" t="n">
        <v>1</v>
      </c>
      <c r="E2959" s="8" t="n">
        <v>43514</v>
      </c>
      <c r="F2959" s="201" t="n">
        <v>5214</v>
      </c>
      <c r="G2959" s="201" t="n">
        <v>6787</v>
      </c>
      <c r="H2959" s="201" t="n">
        <v>6503</v>
      </c>
      <c r="I2959" s="201" t="n"/>
      <c r="J2959" s="9">
        <f>+(((G2959-F2959)-(H2959-F2959))/(H2959-F2959))*100</f>
        <v/>
      </c>
      <c r="K2959" s="13" t="n"/>
      <c r="L2959" s="13" t="n"/>
      <c r="M2959" s="13" t="n"/>
      <c r="O2959" s="295">
        <f>+(H2959-F2959)/10</f>
        <v/>
      </c>
      <c r="P2959" s="26" t="inlineStr">
        <is>
          <t>FALSO</t>
        </is>
      </c>
      <c r="Q2959" s="26" t="inlineStr">
        <is>
          <t>FALSO</t>
        </is>
      </c>
      <c r="R2959" s="149" t="inlineStr">
        <is>
          <t>No esperado</t>
        </is>
      </c>
      <c r="S2959" s="149" t="inlineStr">
        <is>
          <t>Esperado</t>
        </is>
      </c>
      <c r="T2959" s="149" t="inlineStr">
        <is>
          <t>Se descarta</t>
        </is>
      </c>
      <c r="U2959" s="149" t="n"/>
    </row>
    <row r="2960" ht="15.75" customHeight="1" s="412">
      <c r="A2960" s="5" t="n">
        <v>1035</v>
      </c>
      <c r="B2960" s="252" t="n">
        <v>381</v>
      </c>
      <c r="C2960" s="201" t="n">
        <v>460</v>
      </c>
      <c r="D2960" s="201" t="n">
        <v>3</v>
      </c>
      <c r="E2960" s="8" t="n">
        <v>43521</v>
      </c>
      <c r="F2960" s="201" t="n">
        <v>5552</v>
      </c>
      <c r="G2960" s="201" t="n">
        <v>8086</v>
      </c>
      <c r="H2960" s="201" t="n">
        <v>7538</v>
      </c>
      <c r="I2960" s="201" t="n">
        <v>10</v>
      </c>
      <c r="J2960" s="9">
        <f>+(((G2960-F2960)-(H2960-F2960))/(H2960-F2960))*100</f>
        <v/>
      </c>
      <c r="K2960" s="33">
        <f>AVERAGE(J2960:J2961)</f>
        <v/>
      </c>
      <c r="L2960" s="33">
        <f>_xlfn.STDEV.S(J2960,J2961)</f>
        <v/>
      </c>
      <c r="M2960" s="13" t="n"/>
      <c r="O2960" s="295">
        <f>+(H2960-F2960)/10</f>
        <v/>
      </c>
      <c r="P2960" s="26" t="inlineStr">
        <is>
          <t>FALSO</t>
        </is>
      </c>
      <c r="Q2960" s="26" t="inlineStr">
        <is>
          <t>FALSO</t>
        </is>
      </c>
      <c r="R2960" s="149" t="inlineStr">
        <is>
          <t>Esperado</t>
        </is>
      </c>
      <c r="S2960" s="149" t="inlineStr">
        <is>
          <t>No esperado</t>
        </is>
      </c>
      <c r="T2960" s="149" t="inlineStr">
        <is>
          <t>Se descarta</t>
        </is>
      </c>
      <c r="U2960" s="149" t="n"/>
    </row>
    <row r="2961" ht="15.75" customHeight="1" s="412">
      <c r="A2961" s="5" t="n">
        <v>1036</v>
      </c>
      <c r="B2961" s="252" t="n">
        <v>382</v>
      </c>
      <c r="C2961" s="201" t="n">
        <v>460</v>
      </c>
      <c r="D2961" s="201" t="n">
        <v>3</v>
      </c>
      <c r="E2961" s="8" t="n">
        <v>43521</v>
      </c>
      <c r="F2961" s="201" t="n">
        <v>5515</v>
      </c>
      <c r="G2961" s="201" t="n">
        <v>7956</v>
      </c>
      <c r="H2961" s="201" t="n">
        <v>7417</v>
      </c>
      <c r="I2961" s="201" t="n"/>
      <c r="J2961" s="9">
        <f>+(((G2961-F2961)-(H2961-F2961))/(H2961-F2961))*100</f>
        <v/>
      </c>
      <c r="K2961" s="33" t="n"/>
      <c r="L2961" s="33" t="n"/>
      <c r="M2961" s="13" t="n"/>
      <c r="O2961" s="295">
        <f>+(H2961-F2961)/10</f>
        <v/>
      </c>
      <c r="P2961" s="26" t="inlineStr">
        <is>
          <t>FALSO</t>
        </is>
      </c>
      <c r="Q2961" s="26" t="inlineStr">
        <is>
          <t>FALSO</t>
        </is>
      </c>
      <c r="R2961" s="149" t="inlineStr">
        <is>
          <t>No esperado</t>
        </is>
      </c>
      <c r="S2961" s="149" t="inlineStr">
        <is>
          <t>Esperado</t>
        </is>
      </c>
      <c r="T2961" s="149" t="inlineStr">
        <is>
          <t>Se descarta</t>
        </is>
      </c>
      <c r="U2961" s="149" t="n"/>
    </row>
    <row r="2962" ht="15.75" customHeight="1" s="412">
      <c r="A2962" s="5" t="n">
        <v>1685</v>
      </c>
      <c r="B2962" s="252" t="n">
        <v>381</v>
      </c>
      <c r="C2962" s="201" t="n">
        <v>460</v>
      </c>
      <c r="D2962" s="201" t="n">
        <v>5</v>
      </c>
      <c r="E2962" s="8" t="n">
        <v>43531</v>
      </c>
      <c r="F2962" s="201" t="n">
        <v>5552</v>
      </c>
      <c r="G2962" s="201" t="n">
        <v>7843</v>
      </c>
      <c r="H2962" s="201" t="n">
        <v>7277</v>
      </c>
      <c r="I2962" s="201" t="n">
        <v>8</v>
      </c>
      <c r="J2962" s="9">
        <f>+(((G2962-F2962)-(H2962-F2962))/(H2962-F2962))*100</f>
        <v/>
      </c>
      <c r="K2962" s="33">
        <f>AVERAGE(J2962:J2963)</f>
        <v/>
      </c>
      <c r="L2962" s="33">
        <f>_xlfn.STDEV.S(J2962,J2963)</f>
        <v/>
      </c>
      <c r="M2962" s="13" t="n"/>
      <c r="O2962" s="295">
        <f>+(H2962-F2962)/10</f>
        <v/>
      </c>
      <c r="P2962" s="26" t="inlineStr">
        <is>
          <t>VERDADERO</t>
        </is>
      </c>
      <c r="Q2962" s="26" t="inlineStr">
        <is>
          <t>FALSO</t>
        </is>
      </c>
      <c r="R2962" s="149" t="inlineStr">
        <is>
          <t>No esperado</t>
        </is>
      </c>
      <c r="S2962" s="149" t="inlineStr">
        <is>
          <t>No esperado</t>
        </is>
      </c>
      <c r="T2962" s="149" t="inlineStr">
        <is>
          <t>Dato Válido</t>
        </is>
      </c>
      <c r="U2962" s="149" t="n"/>
    </row>
    <row r="2963" ht="15.75" customHeight="1" s="412">
      <c r="A2963" s="5" t="n">
        <v>1686</v>
      </c>
      <c r="B2963" s="252" t="n">
        <v>382</v>
      </c>
      <c r="C2963" s="201" t="n">
        <v>460</v>
      </c>
      <c r="D2963" s="201" t="n">
        <v>5</v>
      </c>
      <c r="E2963" s="8" t="n">
        <v>43531</v>
      </c>
      <c r="F2963" s="201" t="n">
        <v>5515</v>
      </c>
      <c r="G2963" s="201" t="n">
        <v>7573</v>
      </c>
      <c r="H2963" s="201" t="n">
        <v>7069</v>
      </c>
      <c r="I2963" s="201" t="n"/>
      <c r="J2963" s="9">
        <f>+(((G2963-F2963)-(H2963-F2963))/(H2963-F2963))*100</f>
        <v/>
      </c>
      <c r="K2963" s="13" t="n"/>
      <c r="L2963" s="13" t="n"/>
      <c r="M2963" s="13" t="n"/>
      <c r="O2963" s="295">
        <f>+(H2963-F2963)/10</f>
        <v/>
      </c>
      <c r="P2963" s="26" t="inlineStr">
        <is>
          <t>FALSO</t>
        </is>
      </c>
      <c r="Q2963" s="26" t="inlineStr">
        <is>
          <t>FALSO</t>
        </is>
      </c>
      <c r="R2963" s="149" t="inlineStr">
        <is>
          <t>No esperado</t>
        </is>
      </c>
      <c r="S2963" s="149" t="inlineStr">
        <is>
          <t>Esperado</t>
        </is>
      </c>
      <c r="T2963" s="149" t="inlineStr">
        <is>
          <t>Dato Válido</t>
        </is>
      </c>
      <c r="U2963" s="149" t="n"/>
    </row>
    <row r="2964" ht="15.75" customHeight="1" s="412">
      <c r="A2964" s="15" t="n">
        <v>2221</v>
      </c>
      <c r="B2964" s="16" t="n">
        <v>267</v>
      </c>
      <c r="C2964" s="17" t="n">
        <v>460</v>
      </c>
      <c r="D2964" s="17" t="n">
        <v>7</v>
      </c>
      <c r="E2964" s="18" t="n">
        <v>43545</v>
      </c>
      <c r="F2964" s="19" t="n">
        <v>5263</v>
      </c>
      <c r="G2964" s="17" t="n">
        <v>7329</v>
      </c>
      <c r="H2964" s="17" t="n">
        <v>6938</v>
      </c>
      <c r="I2964" s="201" t="n"/>
      <c r="J2964" s="9">
        <f>+(((G2964-F2964)-(H2964-F2964))/(H2964-F2964))*100</f>
        <v/>
      </c>
      <c r="K2964" s="33">
        <f>AVERAGE(J2964:J2965)</f>
        <v/>
      </c>
      <c r="L2964" s="33">
        <f>_xlfn.STDEV.S(J2964,J2965)</f>
        <v/>
      </c>
      <c r="M2964" s="13" t="n"/>
      <c r="O2964" s="295">
        <f>+(H2964-F2964)/10</f>
        <v/>
      </c>
      <c r="P2964" s="26" t="inlineStr">
        <is>
          <t>FALSO</t>
        </is>
      </c>
      <c r="Q2964" s="26" t="inlineStr">
        <is>
          <t>FALSO</t>
        </is>
      </c>
      <c r="R2964" s="149" t="inlineStr">
        <is>
          <t>Esperado</t>
        </is>
      </c>
      <c r="S2964" s="149" t="inlineStr">
        <is>
          <t>Esperado</t>
        </is>
      </c>
      <c r="T2964" s="149" t="inlineStr">
        <is>
          <t>Dato Válido</t>
        </is>
      </c>
      <c r="U2964" s="149" t="n"/>
    </row>
    <row r="2965" ht="15.75" customHeight="1" s="412">
      <c r="A2965" s="15" t="n">
        <v>2222</v>
      </c>
      <c r="B2965" s="16" t="n">
        <v>268</v>
      </c>
      <c r="C2965" s="93" t="n">
        <v>460</v>
      </c>
      <c r="D2965" s="17" t="n">
        <v>7</v>
      </c>
      <c r="E2965" s="18" t="n">
        <v>43545</v>
      </c>
      <c r="F2965" s="19" t="n">
        <v>5219</v>
      </c>
      <c r="G2965" s="17" t="n">
        <v>7329</v>
      </c>
      <c r="H2965" s="17" t="n">
        <v>6946</v>
      </c>
      <c r="I2965" s="201" t="n"/>
      <c r="J2965" s="9">
        <f>+(((G2965-F2965)-(H2965-F2965))/(H2965-F2965))*100</f>
        <v/>
      </c>
      <c r="K2965" s="13" t="n"/>
      <c r="L2965" s="13" t="n"/>
      <c r="M2965" s="13" t="n"/>
      <c r="O2965" s="295">
        <f>+(H2965-F2965)/10</f>
        <v/>
      </c>
      <c r="P2965" s="26" t="inlineStr">
        <is>
          <t>FALSO</t>
        </is>
      </c>
      <c r="Q2965" s="26" t="inlineStr">
        <is>
          <t>FALSO</t>
        </is>
      </c>
      <c r="R2965" s="149" t="inlineStr">
        <is>
          <t>Esperado</t>
        </is>
      </c>
      <c r="S2965" s="149" t="inlineStr">
        <is>
          <t>Esperado</t>
        </is>
      </c>
      <c r="T2965" s="149" t="inlineStr">
        <is>
          <t>Dato Válido</t>
        </is>
      </c>
      <c r="U2965" s="149" t="n"/>
    </row>
    <row r="2966" ht="15.75" customHeight="1" s="412">
      <c r="A2966" s="15" t="n">
        <v>3625</v>
      </c>
      <c r="B2966" s="16" t="n">
        <v>47</v>
      </c>
      <c r="C2966" s="17" t="n">
        <v>460</v>
      </c>
      <c r="D2966" s="17" t="n">
        <v>14</v>
      </c>
      <c r="E2966" s="18" t="n">
        <v>43591</v>
      </c>
      <c r="F2966" s="17" t="n">
        <v>5258</v>
      </c>
      <c r="G2966" s="19" t="n">
        <v>8504</v>
      </c>
      <c r="H2966" s="17" t="n">
        <v>8032</v>
      </c>
      <c r="I2966" s="17" t="n"/>
      <c r="J2966" s="9">
        <f>+(((G2966-F2966)-(H2966-F2966))/(H2966-F2966))*100</f>
        <v/>
      </c>
      <c r="K2966" s="33">
        <f>AVERAGE(J2966:J2967)</f>
        <v/>
      </c>
      <c r="L2966" s="33">
        <f>_xlfn.STDEV.S(J2966,J2967)</f>
        <v/>
      </c>
      <c r="M2966" s="13">
        <f>(K2964-K2966)/46</f>
        <v/>
      </c>
      <c r="N2966" s="295">
        <f>(K2962-K2966)/60</f>
        <v/>
      </c>
      <c r="O2966" s="295">
        <f>+(H2966-F2966)/10</f>
        <v/>
      </c>
      <c r="P2966" s="26" t="inlineStr">
        <is>
          <t>FALSO</t>
        </is>
      </c>
      <c r="Q2966" s="26" t="inlineStr">
        <is>
          <t>FALSO</t>
        </is>
      </c>
      <c r="R2966" s="149" t="inlineStr">
        <is>
          <t>Esperado</t>
        </is>
      </c>
      <c r="S2966" s="149" t="inlineStr">
        <is>
          <t>Esperado</t>
        </is>
      </c>
      <c r="T2966" s="149" t="inlineStr">
        <is>
          <t>Dato Válido</t>
        </is>
      </c>
      <c r="U2966" s="149" t="n"/>
    </row>
    <row r="2967" ht="15.75" customHeight="1" s="412">
      <c r="A2967" s="15" t="n">
        <v>3626</v>
      </c>
      <c r="B2967" s="16" t="n">
        <v>48</v>
      </c>
      <c r="C2967" s="17" t="n">
        <v>460</v>
      </c>
      <c r="D2967" s="17" t="n">
        <v>14</v>
      </c>
      <c r="E2967" s="18" t="n">
        <v>43591</v>
      </c>
      <c r="F2967" s="17" t="n">
        <v>5245</v>
      </c>
      <c r="G2967" s="19" t="n">
        <v>8138</v>
      </c>
      <c r="H2967" s="17" t="n">
        <v>7716</v>
      </c>
      <c r="I2967" s="17" t="n"/>
      <c r="J2967" s="9">
        <f>+(((G2967-F2967)-(H2967-F2967))/(H2967-F2967))*100</f>
        <v/>
      </c>
      <c r="K2967" s="13" t="n"/>
      <c r="L2967" s="13" t="n"/>
      <c r="M2967" s="13" t="n"/>
      <c r="O2967" s="295">
        <f>+(H2967-F2967)/10</f>
        <v/>
      </c>
      <c r="P2967" s="26" t="inlineStr">
        <is>
          <t>FALSO</t>
        </is>
      </c>
      <c r="Q2967" s="26" t="inlineStr">
        <is>
          <t>FALSO</t>
        </is>
      </c>
      <c r="R2967" s="149" t="inlineStr">
        <is>
          <t>No esperado</t>
        </is>
      </c>
      <c r="S2967" s="149" t="inlineStr">
        <is>
          <t>Esperado</t>
        </is>
      </c>
      <c r="T2967" s="149" t="inlineStr">
        <is>
          <t>Dato Válido</t>
        </is>
      </c>
      <c r="U2967" s="149" t="n"/>
    </row>
    <row r="2968" ht="15.75" customHeight="1" s="412">
      <c r="A2968" s="5" t="n">
        <v>383</v>
      </c>
      <c r="B2968" s="252" t="n">
        <v>33</v>
      </c>
      <c r="C2968" s="94" t="n">
        <v>461</v>
      </c>
      <c r="D2968" s="94" t="n">
        <v>1</v>
      </c>
      <c r="E2968" s="95" t="n">
        <v>43514</v>
      </c>
      <c r="F2968" s="94" t="n">
        <v>5203</v>
      </c>
      <c r="G2968" s="94" t="n">
        <v>7920</v>
      </c>
      <c r="H2968" s="94" t="n">
        <v>7336</v>
      </c>
      <c r="I2968" s="94" t="n">
        <v>9</v>
      </c>
      <c r="J2968" s="96">
        <f>+(((G2968-F2968)-(H2968-F2968))/(H2968-F2968))*100</f>
        <v/>
      </c>
      <c r="K2968" s="97">
        <f>AVERAGE(J2968:J2969)</f>
        <v/>
      </c>
      <c r="L2968" s="97">
        <f>_xlfn.STDEV.S(J2968,J2969)</f>
        <v/>
      </c>
      <c r="M2968" s="98" t="n">
        <v>2</v>
      </c>
      <c r="O2968" s="295">
        <f>+(H2968-F2968)/10</f>
        <v/>
      </c>
      <c r="P2968" s="26" t="inlineStr">
        <is>
          <t>FALSO</t>
        </is>
      </c>
      <c r="Q2968" s="26" t="inlineStr">
        <is>
          <t>FALSO</t>
        </is>
      </c>
      <c r="R2968" s="149" t="inlineStr">
        <is>
          <t>Esperado</t>
        </is>
      </c>
      <c r="S2968" s="149" t="inlineStr">
        <is>
          <t>Esperado</t>
        </is>
      </c>
      <c r="T2968" s="149" t="inlineStr">
        <is>
          <t>Se descarta</t>
        </is>
      </c>
      <c r="U2968" s="149" t="n"/>
    </row>
    <row r="2969" ht="15.75" customHeight="1" s="412">
      <c r="A2969" s="5" t="n">
        <v>384</v>
      </c>
      <c r="B2969" s="252" t="n">
        <v>34</v>
      </c>
      <c r="C2969" s="94" t="n">
        <v>461</v>
      </c>
      <c r="D2969" s="94" t="n">
        <v>1</v>
      </c>
      <c r="E2969" s="95" t="n">
        <v>43514</v>
      </c>
      <c r="F2969" s="94" t="n">
        <v>5191</v>
      </c>
      <c r="G2969" s="94" t="n">
        <v>7703</v>
      </c>
      <c r="H2969" s="94" t="n">
        <v>7176</v>
      </c>
      <c r="I2969" s="94" t="n"/>
      <c r="J2969" s="96">
        <f>+(((G2969-F2969)-(H2969-F2969))/(H2969-F2969))*100</f>
        <v/>
      </c>
      <c r="K2969" s="97" t="n"/>
      <c r="L2969" s="97" t="n"/>
      <c r="M2969" s="98" t="n"/>
      <c r="O2969" s="295">
        <f>+(H2969-F2969)/10</f>
        <v/>
      </c>
      <c r="P2969" s="26" t="inlineStr">
        <is>
          <t>FALSO</t>
        </is>
      </c>
      <c r="Q2969" s="26" t="inlineStr">
        <is>
          <t>FALSO</t>
        </is>
      </c>
      <c r="R2969" s="149" t="inlineStr">
        <is>
          <t>No esperado</t>
        </is>
      </c>
      <c r="S2969" s="149" t="inlineStr">
        <is>
          <t>Esperado</t>
        </is>
      </c>
      <c r="T2969" s="149" t="inlineStr">
        <is>
          <t>Se descarta</t>
        </is>
      </c>
      <c r="U2969" s="149" t="n"/>
    </row>
    <row r="2970" ht="15.75" customHeight="1" s="412">
      <c r="A2970" s="5" t="n">
        <v>1037</v>
      </c>
      <c r="B2970" s="252" t="n">
        <v>383</v>
      </c>
      <c r="C2970" s="94" t="n">
        <v>461</v>
      </c>
      <c r="D2970" s="94" t="n">
        <v>3</v>
      </c>
      <c r="E2970" s="95" t="n">
        <v>43521</v>
      </c>
      <c r="F2970" s="94" t="n">
        <v>5537</v>
      </c>
      <c r="G2970" s="94" t="n">
        <v>8017</v>
      </c>
      <c r="H2970" s="94" t="n">
        <v>7471</v>
      </c>
      <c r="I2970" s="94" t="n">
        <v>9</v>
      </c>
      <c r="J2970" s="96">
        <f>+(((G2970-F2970)-(H2970-F2970))/(H2970-F2970))*100</f>
        <v/>
      </c>
      <c r="K2970" s="97">
        <f>AVERAGE(J2970:J2971)</f>
        <v/>
      </c>
      <c r="L2970" s="97">
        <f>_xlfn.STDEV.S(J2970,J2971)</f>
        <v/>
      </c>
      <c r="M2970" s="98" t="n"/>
      <c r="O2970" s="295">
        <f>+(H2970-F2970)/10</f>
        <v/>
      </c>
      <c r="P2970" s="26" t="inlineStr">
        <is>
          <t>FALSO</t>
        </is>
      </c>
      <c r="Q2970" s="26" t="inlineStr">
        <is>
          <t>FALSO</t>
        </is>
      </c>
      <c r="R2970" s="149" t="inlineStr">
        <is>
          <t>No esperado</t>
        </is>
      </c>
      <c r="S2970" s="149" t="inlineStr">
        <is>
          <t>No esperado</t>
        </is>
      </c>
      <c r="T2970" s="149" t="inlineStr">
        <is>
          <t>Se descarta</t>
        </is>
      </c>
      <c r="U2970" s="149" t="n"/>
    </row>
    <row r="2971" ht="15.75" customHeight="1" s="412">
      <c r="A2971" s="5" t="n">
        <v>1038</v>
      </c>
      <c r="B2971" s="252" t="n">
        <v>384</v>
      </c>
      <c r="C2971" s="94" t="n">
        <v>461</v>
      </c>
      <c r="D2971" s="94" t="n">
        <v>3</v>
      </c>
      <c r="E2971" s="95" t="n">
        <v>43521</v>
      </c>
      <c r="F2971" s="94" t="n">
        <v>5516</v>
      </c>
      <c r="G2971" s="94" t="n">
        <v>7828</v>
      </c>
      <c r="H2971" s="94" t="n">
        <v>7304</v>
      </c>
      <c r="I2971" s="94" t="n"/>
      <c r="J2971" s="96">
        <f>+(((G2971-F2971)-(H2971-F2971))/(H2971-F2971))*100</f>
        <v/>
      </c>
      <c r="K2971" s="98" t="n"/>
      <c r="L2971" s="98" t="n"/>
      <c r="M2971" s="98" t="n"/>
      <c r="O2971" s="295">
        <f>+(H2971-F2971)/10</f>
        <v/>
      </c>
      <c r="P2971" s="26" t="inlineStr">
        <is>
          <t>FALSO</t>
        </is>
      </c>
      <c r="Q2971" s="26" t="inlineStr">
        <is>
          <t>FALSO</t>
        </is>
      </c>
      <c r="R2971" s="149" t="inlineStr">
        <is>
          <t>No esperado</t>
        </is>
      </c>
      <c r="S2971" s="149" t="inlineStr">
        <is>
          <t>No esperado</t>
        </is>
      </c>
      <c r="T2971" s="149" t="inlineStr">
        <is>
          <t>Se descarta</t>
        </is>
      </c>
      <c r="U2971" s="149" t="n"/>
    </row>
    <row r="2972" ht="15.75" customHeight="1" s="412">
      <c r="A2972" s="5" t="n">
        <v>1687</v>
      </c>
      <c r="B2972" s="252" t="n">
        <v>383</v>
      </c>
      <c r="C2972" s="94" t="n">
        <v>461</v>
      </c>
      <c r="D2972" s="94" t="n">
        <v>5</v>
      </c>
      <c r="E2972" s="95" t="n">
        <v>43531</v>
      </c>
      <c r="F2972" s="94" t="n">
        <v>5537</v>
      </c>
      <c r="G2972" s="94" t="n">
        <v>7905</v>
      </c>
      <c r="H2972" s="94" t="n">
        <v>7356</v>
      </c>
      <c r="I2972" s="94" t="n">
        <v>7</v>
      </c>
      <c r="J2972" s="96">
        <f>+(((G2972-F2972)-(H2972-F2972))/(H2972-F2972))*100</f>
        <v/>
      </c>
      <c r="K2972" s="97">
        <f>AVERAGE(J2972:J2973)</f>
        <v/>
      </c>
      <c r="L2972" s="97">
        <f>_xlfn.STDEV.S(J2972,J2973)</f>
        <v/>
      </c>
      <c r="M2972" s="98" t="n"/>
      <c r="O2972" s="295">
        <f>+(H2972-F2972)/10</f>
        <v/>
      </c>
      <c r="P2972" s="26" t="inlineStr">
        <is>
          <t>FALSO</t>
        </is>
      </c>
      <c r="Q2972" s="26" t="inlineStr">
        <is>
          <t>FALSO</t>
        </is>
      </c>
      <c r="R2972" s="149" t="inlineStr">
        <is>
          <t>Esperado</t>
        </is>
      </c>
      <c r="S2972" s="149" t="inlineStr">
        <is>
          <t>Esperado</t>
        </is>
      </c>
      <c r="T2972" s="149" t="inlineStr">
        <is>
          <t>Se descarta</t>
        </is>
      </c>
      <c r="U2972" s="149" t="n"/>
    </row>
    <row r="2973" ht="15.75" customHeight="1" s="412">
      <c r="A2973" s="5" t="n">
        <v>1688</v>
      </c>
      <c r="B2973" s="252" t="n">
        <v>384</v>
      </c>
      <c r="C2973" s="94" t="n">
        <v>461</v>
      </c>
      <c r="D2973" s="94" t="n">
        <v>5</v>
      </c>
      <c r="E2973" s="95" t="n">
        <v>43531</v>
      </c>
      <c r="F2973" s="94" t="n">
        <v>5516</v>
      </c>
      <c r="G2973" s="99" t="n">
        <v>7947</v>
      </c>
      <c r="H2973" s="99" t="n">
        <v>7389</v>
      </c>
      <c r="I2973" s="94" t="n"/>
      <c r="J2973" s="96">
        <f>+(((G2973-F2973)-(H2973-F2973))/(H2973-F2973))*100</f>
        <v/>
      </c>
      <c r="K2973" s="97" t="n"/>
      <c r="L2973" s="97" t="n"/>
      <c r="M2973" s="98" t="n"/>
      <c r="O2973" s="295">
        <f>+(H2973-F2973)/10</f>
        <v/>
      </c>
      <c r="P2973" s="26" t="inlineStr">
        <is>
          <t>FALSO</t>
        </is>
      </c>
      <c r="Q2973" s="26" t="inlineStr">
        <is>
          <t>FALSO</t>
        </is>
      </c>
      <c r="R2973" s="149" t="inlineStr">
        <is>
          <t>Esperado</t>
        </is>
      </c>
      <c r="S2973" s="149" t="inlineStr">
        <is>
          <t>Esperado</t>
        </is>
      </c>
      <c r="T2973" s="149" t="inlineStr">
        <is>
          <t>Se descarta</t>
        </is>
      </c>
      <c r="U2973" s="149" t="n"/>
    </row>
    <row r="2974" ht="15.75" customHeight="1" s="412">
      <c r="A2974" s="15" t="n">
        <v>2407</v>
      </c>
      <c r="B2974" s="16" t="n">
        <v>177</v>
      </c>
      <c r="C2974" s="100" t="n">
        <v>461</v>
      </c>
      <c r="D2974" s="100" t="n">
        <v>8</v>
      </c>
      <c r="E2974" s="101" t="n">
        <v>43550</v>
      </c>
      <c r="F2974" s="102" t="n">
        <v>5259</v>
      </c>
      <c r="G2974" s="100" t="n">
        <v>7594</v>
      </c>
      <c r="H2974" s="100" t="n">
        <v>7221</v>
      </c>
      <c r="I2974" s="94" t="n"/>
      <c r="J2974" s="96">
        <f>+(((G2974-F2974)-(H2974-F2974))/(H2974-F2974))*100</f>
        <v/>
      </c>
      <c r="K2974" s="97">
        <f>AVERAGE(J2974:J2975)</f>
        <v/>
      </c>
      <c r="L2974" s="97">
        <f>_xlfn.STDEV.S(J2974,J2975)</f>
        <v/>
      </c>
      <c r="M2974" s="98" t="n"/>
      <c r="O2974" s="295">
        <f>+(H2974-F2974)/10</f>
        <v/>
      </c>
      <c r="P2974" s="26" t="inlineStr">
        <is>
          <t>FALSO</t>
        </is>
      </c>
      <c r="Q2974" s="26" t="inlineStr">
        <is>
          <t>FALSO</t>
        </is>
      </c>
      <c r="R2974" s="149" t="inlineStr">
        <is>
          <t>Esperado</t>
        </is>
      </c>
      <c r="S2974" s="149" t="inlineStr">
        <is>
          <t>Esperado</t>
        </is>
      </c>
      <c r="T2974" s="149" t="inlineStr">
        <is>
          <t>Se descarta</t>
        </is>
      </c>
      <c r="U2974" s="149" t="n"/>
    </row>
    <row r="2975" ht="15.75" customHeight="1" s="412">
      <c r="A2975" s="15" t="n">
        <v>2408</v>
      </c>
      <c r="B2975" s="16" t="n">
        <v>178</v>
      </c>
      <c r="C2975" s="100" t="n">
        <v>461</v>
      </c>
      <c r="D2975" s="100" t="n">
        <v>8</v>
      </c>
      <c r="E2975" s="101" t="n">
        <v>43550</v>
      </c>
      <c r="F2975" s="102" t="n">
        <v>5226</v>
      </c>
      <c r="G2975" s="100" t="n">
        <v>7630</v>
      </c>
      <c r="H2975" s="100" t="n">
        <v>7247</v>
      </c>
      <c r="I2975" s="94" t="n"/>
      <c r="J2975" s="96">
        <f>+(((G2975-F2975)-(H2975-F2975))/(H2975-F2975))*100</f>
        <v/>
      </c>
      <c r="K2975" s="98" t="n"/>
      <c r="L2975" s="98" t="n"/>
      <c r="M2975" s="98" t="n"/>
      <c r="O2975" s="295">
        <f>+(H2975-F2975)/10</f>
        <v/>
      </c>
      <c r="P2975" s="26" t="inlineStr">
        <is>
          <t>FALSO</t>
        </is>
      </c>
      <c r="Q2975" s="26" t="inlineStr">
        <is>
          <t>FALSO</t>
        </is>
      </c>
      <c r="R2975" s="149" t="inlineStr">
        <is>
          <t>Esperado</t>
        </is>
      </c>
      <c r="S2975" s="149" t="inlineStr">
        <is>
          <t>Esperado</t>
        </is>
      </c>
      <c r="T2975" s="149" t="inlineStr">
        <is>
          <t>Se descarta</t>
        </is>
      </c>
      <c r="U2975" s="149" t="n"/>
    </row>
    <row r="2976" ht="15.75" customHeight="1" s="412">
      <c r="A2976" s="15" t="n">
        <v>2833</v>
      </c>
      <c r="B2976" s="16" t="n">
        <v>205</v>
      </c>
      <c r="C2976" s="100" t="n">
        <v>461</v>
      </c>
      <c r="D2976" s="100" t="n">
        <v>10</v>
      </c>
      <c r="E2976" s="101" t="n">
        <v>43564</v>
      </c>
      <c r="F2976" s="102" t="n">
        <v>5204</v>
      </c>
      <c r="G2976" s="100" t="n">
        <v>7422</v>
      </c>
      <c r="H2976" s="100" t="n">
        <v>7147</v>
      </c>
      <c r="I2976" s="100" t="n"/>
      <c r="J2976" s="96">
        <f>+(((G2976-F2976)-(H2976-F2976))/(H2976-F2976))*100</f>
        <v/>
      </c>
      <c r="K2976" s="97">
        <f>AVERAGE(J2976:J2977)</f>
        <v/>
      </c>
      <c r="L2976" s="97">
        <f>_xlfn.STDEV.S(J2976,J2977)</f>
        <v/>
      </c>
      <c r="M2976" s="98">
        <f>(K2974-K2976)/14</f>
        <v/>
      </c>
      <c r="N2976" s="295">
        <f>(K2972-K2976)/33</f>
        <v/>
      </c>
      <c r="O2976" s="295">
        <f>+(H2976-F2976)/10</f>
        <v/>
      </c>
      <c r="P2976" s="26" t="inlineStr">
        <is>
          <t>FALSO</t>
        </is>
      </c>
      <c r="Q2976" s="26" t="inlineStr">
        <is>
          <t>VERDADERO</t>
        </is>
      </c>
      <c r="R2976" s="149" t="inlineStr">
        <is>
          <t>No esperado</t>
        </is>
      </c>
      <c r="S2976" s="149" t="inlineStr">
        <is>
          <t>Esperado</t>
        </is>
      </c>
      <c r="T2976" s="149" t="inlineStr">
        <is>
          <t>Se descarta</t>
        </is>
      </c>
      <c r="U2976" s="149" t="n"/>
    </row>
    <row r="2977" ht="15.75" customHeight="1" s="412">
      <c r="A2977" s="15" t="n">
        <v>2834</v>
      </c>
      <c r="B2977" s="16" t="n">
        <v>206</v>
      </c>
      <c r="C2977" s="100" t="n">
        <v>461</v>
      </c>
      <c r="D2977" s="100" t="n">
        <v>10</v>
      </c>
      <c r="E2977" s="101" t="n">
        <v>43564</v>
      </c>
      <c r="F2977" s="102" t="n">
        <v>5233</v>
      </c>
      <c r="G2977" s="100" t="n">
        <v>7582</v>
      </c>
      <c r="H2977" s="100" t="n">
        <v>7291</v>
      </c>
      <c r="I2977" s="100" t="n"/>
      <c r="J2977" s="96">
        <f>+(((G2977-F2977)-(H2977-F2977))/(H2977-F2977))*100</f>
        <v/>
      </c>
      <c r="K2977" s="98" t="n"/>
      <c r="L2977" s="98" t="n"/>
      <c r="M2977" s="98" t="n"/>
      <c r="O2977" s="295">
        <f>+(H2977-F2977)/10</f>
        <v/>
      </c>
      <c r="P2977" s="26" t="inlineStr">
        <is>
          <t>FALSO</t>
        </is>
      </c>
      <c r="Q2977" s="26" t="inlineStr">
        <is>
          <t>FALSO</t>
        </is>
      </c>
      <c r="R2977" s="149" t="inlineStr">
        <is>
          <t>Esperado</t>
        </is>
      </c>
      <c r="S2977" s="149" t="inlineStr">
        <is>
          <t>Esperado</t>
        </is>
      </c>
      <c r="T2977" s="149" t="inlineStr">
        <is>
          <t>Se descarta</t>
        </is>
      </c>
      <c r="U2977" s="149" t="n"/>
    </row>
    <row r="2978" ht="15.75" customHeight="1" s="412">
      <c r="A2978" s="5" t="n">
        <v>385</v>
      </c>
      <c r="B2978" s="252" t="n">
        <v>35</v>
      </c>
      <c r="C2978" s="201" t="n">
        <v>462</v>
      </c>
      <c r="D2978" s="201" t="n">
        <v>1</v>
      </c>
      <c r="E2978" s="8" t="n">
        <v>43514</v>
      </c>
      <c r="F2978" s="201" t="n">
        <v>5280</v>
      </c>
      <c r="G2978" s="201" t="n">
        <v>7547</v>
      </c>
      <c r="H2978" s="201" t="n">
        <v>7046</v>
      </c>
      <c r="I2978" s="201" t="n">
        <v>9</v>
      </c>
      <c r="J2978" s="9">
        <f>+(((G2978-F2978)-(H2978-F2978))/(H2978-F2978))*100</f>
        <v/>
      </c>
      <c r="K2978" s="33">
        <f>AVERAGE(J2978:J2979)</f>
        <v/>
      </c>
      <c r="L2978" s="33">
        <f>_xlfn.STDEV.S(J2978,J2979)</f>
        <v/>
      </c>
      <c r="M2978" s="13" t="n">
        <v>3</v>
      </c>
      <c r="O2978" s="295">
        <f>+(H2978-F2978)/10</f>
        <v/>
      </c>
      <c r="P2978" s="26" t="inlineStr">
        <is>
          <t>FALSO</t>
        </is>
      </c>
      <c r="Q2978" s="26" t="inlineStr">
        <is>
          <t>FALSO</t>
        </is>
      </c>
      <c r="R2978" s="149" t="inlineStr">
        <is>
          <t>Esperado</t>
        </is>
      </c>
      <c r="S2978" s="149" t="inlineStr">
        <is>
          <t>Esperado</t>
        </is>
      </c>
      <c r="T2978" s="149" t="inlineStr">
        <is>
          <t>Se descarta</t>
        </is>
      </c>
      <c r="U2978" s="149" t="n"/>
    </row>
    <row r="2979" ht="15.75" customHeight="1" s="412">
      <c r="A2979" s="5" t="n">
        <v>386</v>
      </c>
      <c r="B2979" s="252" t="n">
        <v>36</v>
      </c>
      <c r="C2979" s="201" t="n">
        <v>462</v>
      </c>
      <c r="D2979" s="201" t="n">
        <v>1</v>
      </c>
      <c r="E2979" s="8" t="n">
        <v>43514</v>
      </c>
      <c r="F2979" s="201" t="n">
        <v>5219</v>
      </c>
      <c r="G2979" s="201" t="n">
        <v>7578</v>
      </c>
      <c r="H2979" s="201" t="n">
        <v>7061</v>
      </c>
      <c r="I2979" s="201" t="n"/>
      <c r="J2979" s="9">
        <f>+(((G2979-F2979)-(H2979-F2979))/(H2979-F2979))*100</f>
        <v/>
      </c>
      <c r="K2979" s="13" t="n"/>
      <c r="L2979" s="13" t="n"/>
      <c r="M2979" s="13" t="n"/>
      <c r="O2979" s="295">
        <f>+(H2979-F2979)/10</f>
        <v/>
      </c>
      <c r="P2979" s="26" t="inlineStr">
        <is>
          <t>FALSO</t>
        </is>
      </c>
      <c r="Q2979" s="26" t="inlineStr">
        <is>
          <t>FALSO</t>
        </is>
      </c>
      <c r="R2979" s="149" t="inlineStr">
        <is>
          <t>Esperado</t>
        </is>
      </c>
      <c r="S2979" s="149" t="inlineStr">
        <is>
          <t>Esperado</t>
        </is>
      </c>
      <c r="T2979" s="149" t="inlineStr">
        <is>
          <t>Se descarta</t>
        </is>
      </c>
      <c r="U2979" s="149" t="n"/>
    </row>
    <row r="2980" ht="15.75" customHeight="1" s="412">
      <c r="A2980" s="5" t="n">
        <v>1039</v>
      </c>
      <c r="B2980" s="252" t="n">
        <v>385</v>
      </c>
      <c r="C2980" s="201" t="n">
        <v>462</v>
      </c>
      <c r="D2980" s="201" t="n">
        <v>3</v>
      </c>
      <c r="E2980" s="8" t="n">
        <v>43521</v>
      </c>
      <c r="F2980" s="201" t="n">
        <v>5476</v>
      </c>
      <c r="G2980" s="201" t="n">
        <v>8291</v>
      </c>
      <c r="H2980" s="201" t="n">
        <v>7349</v>
      </c>
      <c r="I2980" s="201" t="n">
        <v>9</v>
      </c>
      <c r="J2980" s="9">
        <f>+(((G2980-F2980)-(H2980-F2980))/(H2980-F2980))*100</f>
        <v/>
      </c>
      <c r="K2980" s="33">
        <f>AVERAGE(J2980:J2981)</f>
        <v/>
      </c>
      <c r="L2980" s="33">
        <f>_xlfn.STDEV.S(J2980,J2981)</f>
        <v/>
      </c>
      <c r="M2980" s="13" t="n"/>
      <c r="O2980" s="295">
        <f>+(H2980-F2980)/10</f>
        <v/>
      </c>
      <c r="P2980" s="26" t="inlineStr">
        <is>
          <t>FALSO</t>
        </is>
      </c>
      <c r="Q2980" s="26" t="inlineStr">
        <is>
          <t>FALSO</t>
        </is>
      </c>
      <c r="R2980" s="149" t="inlineStr">
        <is>
          <t>Esperado</t>
        </is>
      </c>
      <c r="S2980" s="149" t="inlineStr">
        <is>
          <t>No esperado</t>
        </is>
      </c>
      <c r="T2980" s="149" t="inlineStr">
        <is>
          <t>Dato Válido</t>
        </is>
      </c>
      <c r="U2980" s="149" t="n"/>
    </row>
    <row r="2981" ht="15.75" customHeight="1" s="412">
      <c r="A2981" s="5" t="n">
        <v>1040</v>
      </c>
      <c r="B2981" s="252" t="n">
        <v>386</v>
      </c>
      <c r="C2981" s="201" t="n">
        <v>462</v>
      </c>
      <c r="D2981" s="201" t="n">
        <v>3</v>
      </c>
      <c r="E2981" s="8" t="n">
        <v>43521</v>
      </c>
      <c r="F2981" s="201" t="n">
        <v>5517</v>
      </c>
      <c r="G2981" s="201" t="n">
        <v>8290</v>
      </c>
      <c r="H2981" s="201" t="n">
        <v>7366</v>
      </c>
      <c r="I2981" s="201" t="n"/>
      <c r="J2981" s="9">
        <f>+(((G2981-F2981)-(H2981-F2981))/(H2981-F2981))*100</f>
        <v/>
      </c>
      <c r="K2981" s="33" t="n"/>
      <c r="L2981" s="33" t="n"/>
      <c r="M2981" s="13" t="n"/>
      <c r="O2981" s="295">
        <f>+(H2981-F2981)/10</f>
        <v/>
      </c>
      <c r="P2981" s="26" t="inlineStr">
        <is>
          <t>FALSO</t>
        </is>
      </c>
      <c r="Q2981" s="26" t="inlineStr">
        <is>
          <t>FALSO</t>
        </is>
      </c>
      <c r="R2981" s="149" t="inlineStr">
        <is>
          <t>No esperado</t>
        </is>
      </c>
      <c r="S2981" s="149" t="inlineStr">
        <is>
          <t>Esperado</t>
        </is>
      </c>
      <c r="T2981" s="149" t="inlineStr">
        <is>
          <t>Dato Válido</t>
        </is>
      </c>
      <c r="U2981" s="149" t="n"/>
    </row>
    <row r="2982" ht="15.75" customHeight="1" s="412">
      <c r="A2982" s="5" t="n">
        <v>1689</v>
      </c>
      <c r="B2982" s="252" t="n">
        <v>385</v>
      </c>
      <c r="C2982" s="201" t="n">
        <v>462</v>
      </c>
      <c r="D2982" s="201" t="n">
        <v>5</v>
      </c>
      <c r="E2982" s="8" t="n">
        <v>43531</v>
      </c>
      <c r="F2982" s="201" t="n">
        <v>5476</v>
      </c>
      <c r="G2982" s="201" t="n">
        <v>8462</v>
      </c>
      <c r="H2982" s="201" t="n">
        <v>7616</v>
      </c>
      <c r="I2982" s="201" t="n">
        <v>10</v>
      </c>
      <c r="J2982" s="9">
        <f>+(((G2982-F2982)-(H2982-F2982))/(H2982-F2982))*100</f>
        <v/>
      </c>
      <c r="K2982" s="33">
        <f>AVERAGE(J2982:J2983)</f>
        <v/>
      </c>
      <c r="L2982" s="33">
        <f>_xlfn.STDEV.S(J2982,J2983)</f>
        <v/>
      </c>
      <c r="M2982" s="13" t="n"/>
      <c r="O2982" s="295">
        <f>+(H2982-F2982)/10</f>
        <v/>
      </c>
      <c r="P2982" s="26" t="inlineStr">
        <is>
          <t>VERDADERO</t>
        </is>
      </c>
      <c r="Q2982" s="26" t="inlineStr">
        <is>
          <t>FALSO</t>
        </is>
      </c>
      <c r="R2982" s="149" t="inlineStr">
        <is>
          <t>Esperado</t>
        </is>
      </c>
      <c r="S2982" s="149" t="inlineStr">
        <is>
          <t>Esperado</t>
        </is>
      </c>
      <c r="T2982" s="149" t="inlineStr">
        <is>
          <t>Dato Válido</t>
        </is>
      </c>
      <c r="U2982" s="149" t="n"/>
    </row>
    <row r="2983" ht="15.75" customHeight="1" s="412">
      <c r="A2983" s="5" t="n">
        <v>1690</v>
      </c>
      <c r="B2983" s="252" t="n">
        <v>386</v>
      </c>
      <c r="C2983" s="201" t="n">
        <v>462</v>
      </c>
      <c r="D2983" s="201" t="n">
        <v>5</v>
      </c>
      <c r="E2983" s="8" t="n">
        <v>43531</v>
      </c>
      <c r="F2983" s="201" t="n">
        <v>5517</v>
      </c>
      <c r="G2983" s="201" t="n">
        <v>8391</v>
      </c>
      <c r="H2983" s="201" t="n">
        <v>7582</v>
      </c>
      <c r="I2983" s="201" t="n"/>
      <c r="J2983" s="9">
        <f>+(((G2983-F2983)-(H2983-F2983))/(H2983-F2983))*100</f>
        <v/>
      </c>
      <c r="K2983" s="13" t="n"/>
      <c r="L2983" s="13" t="n"/>
      <c r="M2983" s="13" t="n"/>
      <c r="O2983" s="295">
        <f>+(H2983-F2983)/10</f>
        <v/>
      </c>
      <c r="P2983" s="26" t="inlineStr">
        <is>
          <t>FALSO</t>
        </is>
      </c>
      <c r="Q2983" s="26" t="inlineStr">
        <is>
          <t>FALSO</t>
        </is>
      </c>
      <c r="R2983" s="149" t="inlineStr">
        <is>
          <t>No esperado</t>
        </is>
      </c>
      <c r="S2983" s="149" t="inlineStr">
        <is>
          <t>Esperado</t>
        </is>
      </c>
      <c r="T2983" s="149" t="inlineStr">
        <is>
          <t>Dato Válido</t>
        </is>
      </c>
      <c r="U2983" s="149" t="n"/>
    </row>
    <row r="2984" ht="15.75" customHeight="1" s="412">
      <c r="A2984" s="15" t="n">
        <v>2593</v>
      </c>
      <c r="B2984" s="16" t="n">
        <v>181</v>
      </c>
      <c r="C2984" s="17" t="n">
        <v>462</v>
      </c>
      <c r="D2984" s="17" t="n">
        <v>9</v>
      </c>
      <c r="E2984" s="18" t="n">
        <v>43557</v>
      </c>
      <c r="F2984" s="19" t="n">
        <v>5244</v>
      </c>
      <c r="G2984" s="17" t="n">
        <v>7305</v>
      </c>
      <c r="H2984" s="17" t="n">
        <v>7039</v>
      </c>
      <c r="I2984" s="201" t="n"/>
      <c r="J2984" s="9">
        <f>+(((G2984-F2984)-(H2984-F2984))/(H2984-F2984))*100</f>
        <v/>
      </c>
      <c r="K2984" s="33">
        <f>AVERAGE(J2984:J2985)</f>
        <v/>
      </c>
      <c r="L2984" s="33">
        <f>_xlfn.STDEV.S(J2984,J2985)</f>
        <v/>
      </c>
      <c r="M2984" s="13" t="n"/>
      <c r="O2984" s="295">
        <f>+(H2984-F2984)/10</f>
        <v/>
      </c>
      <c r="P2984" s="26" t="inlineStr">
        <is>
          <t>FALSO</t>
        </is>
      </c>
      <c r="Q2984" s="26" t="inlineStr">
        <is>
          <t>VERDADERO</t>
        </is>
      </c>
      <c r="R2984" s="149" t="inlineStr">
        <is>
          <t>No esperado</t>
        </is>
      </c>
      <c r="S2984" s="149" t="inlineStr">
        <is>
          <t>Esperado</t>
        </is>
      </c>
      <c r="T2984" s="149" t="inlineStr">
        <is>
          <t>Dato Válido</t>
        </is>
      </c>
      <c r="U2984" s="149" t="n"/>
    </row>
    <row r="2985" ht="15.75" customHeight="1" s="412">
      <c r="A2985" s="15" t="n">
        <v>2594</v>
      </c>
      <c r="B2985" s="16" t="n">
        <v>182</v>
      </c>
      <c r="C2985" s="17" t="n">
        <v>462</v>
      </c>
      <c r="D2985" s="17" t="n">
        <v>9</v>
      </c>
      <c r="E2985" s="18" t="n">
        <v>43557</v>
      </c>
      <c r="F2985" s="19" t="n">
        <v>5301</v>
      </c>
      <c r="G2985" s="17" t="n">
        <v>7384</v>
      </c>
      <c r="H2985" s="17" t="n">
        <v>7118</v>
      </c>
      <c r="I2985" s="201" t="n"/>
      <c r="J2985" s="9">
        <f>+(((G2985-F2985)-(H2985-F2985))/(H2985-F2985))*100</f>
        <v/>
      </c>
      <c r="K2985" s="13" t="n"/>
      <c r="L2985" s="13" t="n"/>
      <c r="M2985" s="13" t="n"/>
      <c r="O2985" s="295">
        <f>+(H2985-F2985)/10</f>
        <v/>
      </c>
      <c r="P2985" s="26" t="inlineStr">
        <is>
          <t>FALSO</t>
        </is>
      </c>
      <c r="Q2985" s="26" t="inlineStr">
        <is>
          <t>FALSO</t>
        </is>
      </c>
      <c r="R2985" s="149" t="inlineStr">
        <is>
          <t>Esperado</t>
        </is>
      </c>
      <c r="S2985" s="149" t="inlineStr">
        <is>
          <t>Esperado</t>
        </is>
      </c>
      <c r="T2985" s="149" t="inlineStr">
        <is>
          <t>Dato Válido</t>
        </is>
      </c>
      <c r="U2985" s="149" t="n"/>
    </row>
    <row r="2986" ht="15.75" customHeight="1" s="412">
      <c r="A2986" s="15" t="n">
        <v>3243</v>
      </c>
      <c r="B2986" s="16" t="n">
        <v>183</v>
      </c>
      <c r="C2986" s="17" t="n">
        <v>462</v>
      </c>
      <c r="D2986" s="17" t="n">
        <v>12</v>
      </c>
      <c r="E2986" s="18" t="n">
        <v>43577</v>
      </c>
      <c r="F2986" s="19" t="n">
        <v>5192</v>
      </c>
      <c r="G2986" s="17" t="n">
        <v>7435</v>
      </c>
      <c r="H2986" s="17" t="n">
        <v>7145</v>
      </c>
      <c r="I2986" s="17" t="n"/>
      <c r="J2986" s="9">
        <f>+(((G2986-F2986)-(H2986-F2986))/(H2986-F2986))*100</f>
        <v/>
      </c>
      <c r="K2986" s="33">
        <f>AVERAGE(J2986:J2987)</f>
        <v/>
      </c>
      <c r="L2986" s="33">
        <f>_xlfn.STDEV.S(J2986,J2987)</f>
        <v/>
      </c>
      <c r="M2986" s="13">
        <f>(K2984-K2986)/20</f>
        <v/>
      </c>
      <c r="N2986" s="295">
        <f>(K2982-K2986)/46</f>
        <v/>
      </c>
      <c r="O2986" s="295">
        <f>+(H2986-F2986)/10</f>
        <v/>
      </c>
      <c r="P2986" s="26" t="inlineStr">
        <is>
          <t>FALSO</t>
        </is>
      </c>
      <c r="Q2986" s="26" t="inlineStr">
        <is>
          <t>FALSO</t>
        </is>
      </c>
      <c r="R2986" s="149" t="inlineStr">
        <is>
          <t>Esperado</t>
        </is>
      </c>
      <c r="S2986" s="149" t="inlineStr">
        <is>
          <t>Esperado</t>
        </is>
      </c>
      <c r="T2986" s="149" t="inlineStr">
        <is>
          <t>Dato Válido</t>
        </is>
      </c>
      <c r="U2986" s="149" t="n"/>
    </row>
    <row r="2987" ht="15.75" customHeight="1" s="412">
      <c r="A2987" s="15" t="n">
        <v>3244</v>
      </c>
      <c r="B2987" s="16" t="n">
        <v>184</v>
      </c>
      <c r="C2987" s="17" t="n">
        <v>462</v>
      </c>
      <c r="D2987" s="17" t="n">
        <v>12</v>
      </c>
      <c r="E2987" s="18" t="n">
        <v>43577</v>
      </c>
      <c r="F2987" s="19" t="n">
        <v>5243</v>
      </c>
      <c r="G2987" s="17" t="n">
        <v>7358</v>
      </c>
      <c r="H2987" s="17" t="n">
        <v>7086</v>
      </c>
      <c r="I2987" s="17" t="n"/>
      <c r="J2987" s="9">
        <f>+(((G2987-F2987)-(H2987-F2987))/(H2987-F2987))*100</f>
        <v/>
      </c>
      <c r="K2987" s="13" t="n"/>
      <c r="L2987" s="13" t="n"/>
      <c r="M2987" s="13" t="n"/>
      <c r="O2987" s="295">
        <f>+(H2987-F2987)/10</f>
        <v/>
      </c>
      <c r="P2987" s="26" t="inlineStr">
        <is>
          <t>FALSO</t>
        </is>
      </c>
      <c r="Q2987" s="26" t="inlineStr">
        <is>
          <t>FALSO</t>
        </is>
      </c>
      <c r="R2987" s="149" t="inlineStr">
        <is>
          <t>No esperado</t>
        </is>
      </c>
      <c r="S2987" s="149" t="inlineStr">
        <is>
          <t>Esperado</t>
        </is>
      </c>
      <c r="T2987" s="149" t="inlineStr">
        <is>
          <t>Dato Válido</t>
        </is>
      </c>
      <c r="U2987" s="149" t="n"/>
    </row>
    <row r="2988" ht="15.75" customHeight="1" s="412">
      <c r="A2988" s="5" t="n">
        <v>645</v>
      </c>
      <c r="B2988" s="252" t="n">
        <v>295</v>
      </c>
      <c r="C2988" s="246" t="n">
        <v>463</v>
      </c>
      <c r="D2988" s="246" t="n">
        <v>2</v>
      </c>
      <c r="E2988" s="46" t="n">
        <v>43517</v>
      </c>
      <c r="F2988" s="246" t="n">
        <v>5221</v>
      </c>
      <c r="G2988" s="246" t="n">
        <v>8255</v>
      </c>
      <c r="H2988" s="246" t="n">
        <v>7315</v>
      </c>
      <c r="I2988" s="246" t="n">
        <v>10</v>
      </c>
      <c r="J2988" s="47">
        <f>+(((G2988-F2988)-(H2988-F2988))/(H2988-F2988))*100</f>
        <v/>
      </c>
      <c r="K2988" s="51">
        <f>AVERAGE(J2988:J2989)</f>
        <v/>
      </c>
      <c r="L2988" s="51">
        <f>_xlfn.STDEV.S(J2988,J2989)</f>
        <v/>
      </c>
      <c r="M2988" s="50" t="n">
        <v>2</v>
      </c>
      <c r="O2988" s="295">
        <f>+(H2988-F2988)/10</f>
        <v/>
      </c>
      <c r="P2988" s="26" t="inlineStr">
        <is>
          <t>FALSO</t>
        </is>
      </c>
      <c r="Q2988" s="26" t="inlineStr">
        <is>
          <t>FALSO</t>
        </is>
      </c>
      <c r="R2988" s="149" t="inlineStr">
        <is>
          <t>Esperado</t>
        </is>
      </c>
      <c r="S2988" s="149" t="inlineStr">
        <is>
          <t>Esperado</t>
        </is>
      </c>
      <c r="T2988" s="149" t="inlineStr">
        <is>
          <t>Dato Válido</t>
        </is>
      </c>
      <c r="U2988" s="149" t="n"/>
    </row>
    <row r="2989" ht="15.75" customHeight="1" s="412">
      <c r="A2989" s="5" t="n">
        <v>646</v>
      </c>
      <c r="B2989" s="252" t="n">
        <v>296</v>
      </c>
      <c r="C2989" s="246" t="n">
        <v>463</v>
      </c>
      <c r="D2989" s="246" t="n">
        <v>2</v>
      </c>
      <c r="E2989" s="46" t="n">
        <v>43517</v>
      </c>
      <c r="F2989" s="246" t="n">
        <v>5271</v>
      </c>
      <c r="G2989" s="246" t="n">
        <v>8527</v>
      </c>
      <c r="H2989" s="246" t="n">
        <v>7510</v>
      </c>
      <c r="I2989" s="246" t="n"/>
      <c r="J2989" s="47">
        <f>+(((G2989-F2989)-(H2989-F2989))/(H2989-F2989))*100</f>
        <v/>
      </c>
      <c r="K2989" s="51" t="n"/>
      <c r="L2989" s="51" t="n"/>
      <c r="M2989" s="50" t="n"/>
      <c r="O2989" s="295">
        <f>+(H2989-F2989)/10</f>
        <v/>
      </c>
      <c r="P2989" s="26" t="inlineStr">
        <is>
          <t>FALSO</t>
        </is>
      </c>
      <c r="Q2989" s="26" t="inlineStr">
        <is>
          <t>FALSO</t>
        </is>
      </c>
      <c r="R2989" s="149" t="inlineStr">
        <is>
          <t>Esperado</t>
        </is>
      </c>
      <c r="S2989" s="149" t="inlineStr">
        <is>
          <t>Esperado</t>
        </is>
      </c>
      <c r="T2989" s="149" t="inlineStr">
        <is>
          <t>Dato Válido</t>
        </is>
      </c>
      <c r="U2989" s="149" t="n"/>
    </row>
    <row r="2990" ht="15.75" customHeight="1" s="412">
      <c r="A2990" s="5" t="n">
        <v>1299</v>
      </c>
      <c r="B2990" s="252" t="n">
        <v>253</v>
      </c>
      <c r="C2990" s="246" t="n">
        <v>463</v>
      </c>
      <c r="D2990" s="246" t="n">
        <v>4</v>
      </c>
      <c r="E2990" s="46" t="n">
        <v>43524</v>
      </c>
      <c r="F2990" s="246" t="n">
        <v>5257</v>
      </c>
      <c r="G2990" s="246" t="n">
        <v>7532</v>
      </c>
      <c r="H2990" s="246" t="n">
        <v>7047</v>
      </c>
      <c r="I2990" s="246" t="n">
        <v>11</v>
      </c>
      <c r="J2990" s="47">
        <f>+(((G2990-F2990)-(H2990-F2990))/(H2990-F2990))*100</f>
        <v/>
      </c>
      <c r="K2990" s="51">
        <f>AVERAGE(J2990:J2991)</f>
        <v/>
      </c>
      <c r="L2990" s="51">
        <f>_xlfn.STDEV.S(J2990,J2991)</f>
        <v/>
      </c>
      <c r="M2990" s="50" t="n"/>
      <c r="O2990" s="295">
        <f>+(H2990-F2990)/10</f>
        <v/>
      </c>
      <c r="P2990" s="26" t="inlineStr">
        <is>
          <t>FALSO</t>
        </is>
      </c>
      <c r="Q2990" s="26" t="inlineStr">
        <is>
          <t>FALSO</t>
        </is>
      </c>
      <c r="R2990" s="149" t="inlineStr">
        <is>
          <t>No esperado</t>
        </is>
      </c>
      <c r="S2990" s="149" t="inlineStr">
        <is>
          <t>Esperado</t>
        </is>
      </c>
      <c r="T2990" s="149" t="inlineStr">
        <is>
          <t>Se descarta</t>
        </is>
      </c>
      <c r="U2990" s="149" t="n"/>
    </row>
    <row r="2991" ht="15.75" customHeight="1" s="412">
      <c r="A2991" s="5" t="n">
        <v>1300</v>
      </c>
      <c r="B2991" s="252" t="n">
        <v>254</v>
      </c>
      <c r="C2991" s="246" t="n">
        <v>463</v>
      </c>
      <c r="D2991" s="246" t="n">
        <v>4</v>
      </c>
      <c r="E2991" s="46" t="n">
        <v>43524</v>
      </c>
      <c r="F2991" s="246" t="n">
        <v>5257</v>
      </c>
      <c r="G2991" s="246" t="n">
        <v>7356</v>
      </c>
      <c r="H2991" s="246" t="n">
        <v>6915</v>
      </c>
      <c r="I2991" s="246" t="n"/>
      <c r="J2991" s="47">
        <f>+(((G2991-F2991)-(H2991-F2991))/(H2991-F2991))*100</f>
        <v/>
      </c>
      <c r="K2991" s="50" t="n"/>
      <c r="L2991" s="50" t="n"/>
      <c r="M2991" s="50" t="n"/>
      <c r="O2991" s="295">
        <f>+(H2991-F2991)/10</f>
        <v/>
      </c>
      <c r="P2991" s="26" t="inlineStr">
        <is>
          <t>FALSO</t>
        </is>
      </c>
      <c r="Q2991" s="26" t="inlineStr">
        <is>
          <t>FALSO</t>
        </is>
      </c>
      <c r="R2991" s="149" t="inlineStr">
        <is>
          <t>No esperado</t>
        </is>
      </c>
      <c r="S2991" s="149" t="inlineStr">
        <is>
          <t>Esperado</t>
        </is>
      </c>
      <c r="T2991" s="149" t="inlineStr">
        <is>
          <t>Se descarta</t>
        </is>
      </c>
      <c r="U2991" s="149" t="n"/>
    </row>
    <row r="2992" ht="15.75" customHeight="1" s="412">
      <c r="A2992" s="5" t="n">
        <v>1949</v>
      </c>
      <c r="B2992" s="252" t="n">
        <v>253</v>
      </c>
      <c r="C2992" s="246" t="n">
        <v>463</v>
      </c>
      <c r="D2992" s="246" t="n">
        <v>6</v>
      </c>
      <c r="E2992" s="46" t="n">
        <v>43535</v>
      </c>
      <c r="F2992" s="246" t="n">
        <v>5257</v>
      </c>
      <c r="G2992" s="246" t="n">
        <v>8010</v>
      </c>
      <c r="H2992" s="246" t="n">
        <v>7332</v>
      </c>
      <c r="I2992" s="246" t="n">
        <v>8</v>
      </c>
      <c r="J2992" s="47">
        <f>+(((G2992-F2992)-(H2992-F2992))/(H2992-F2992))*100</f>
        <v/>
      </c>
      <c r="K2992" s="51">
        <f>AVERAGE(J2992:J2993)</f>
        <v/>
      </c>
      <c r="L2992" s="51">
        <f>_xlfn.STDEV.S(J2992,J2993)</f>
        <v/>
      </c>
      <c r="M2992" s="50" t="n"/>
      <c r="O2992" s="295">
        <f>+(H2992-F2992)/10</f>
        <v/>
      </c>
      <c r="P2992" s="26" t="inlineStr">
        <is>
          <t>VERDADERO</t>
        </is>
      </c>
      <c r="Q2992" s="26" t="inlineStr">
        <is>
          <t>FALSO</t>
        </is>
      </c>
      <c r="R2992" s="149" t="inlineStr">
        <is>
          <t>Esperado</t>
        </is>
      </c>
      <c r="S2992" s="149" t="inlineStr">
        <is>
          <t>No esperado</t>
        </is>
      </c>
      <c r="T2992" s="149" t="inlineStr">
        <is>
          <t>Dato Válido</t>
        </is>
      </c>
      <c r="U2992" s="149" t="n"/>
    </row>
    <row r="2993" ht="15.75" customHeight="1" s="412">
      <c r="A2993" s="5" t="n">
        <v>1950</v>
      </c>
      <c r="B2993" s="252" t="n">
        <v>254</v>
      </c>
      <c r="C2993" s="246" t="n">
        <v>463</v>
      </c>
      <c r="D2993" s="246" t="n">
        <v>6</v>
      </c>
      <c r="E2993" s="46" t="n">
        <v>43535</v>
      </c>
      <c r="F2993" s="246" t="n">
        <v>5257</v>
      </c>
      <c r="G2993" s="246" t="n">
        <v>7777</v>
      </c>
      <c r="H2993" s="246" t="n">
        <v>7175</v>
      </c>
      <c r="I2993" s="246" t="n"/>
      <c r="J2993" s="47">
        <f>+(((G2993-F2993)-(H2993-F2993))/(H2993-F2993))*100</f>
        <v/>
      </c>
      <c r="K2993" s="51" t="n"/>
      <c r="L2993" s="51" t="n"/>
      <c r="M2993" s="50" t="n"/>
      <c r="O2993" s="295">
        <f>+(H2993-F2993)/10</f>
        <v/>
      </c>
      <c r="P2993" s="26" t="inlineStr">
        <is>
          <t>FALSO</t>
        </is>
      </c>
      <c r="Q2993" s="26" t="inlineStr">
        <is>
          <t>FALSO</t>
        </is>
      </c>
      <c r="R2993" s="149" t="inlineStr">
        <is>
          <t>No esperado</t>
        </is>
      </c>
      <c r="S2993" s="149" t="inlineStr">
        <is>
          <t>Esperado</t>
        </is>
      </c>
      <c r="T2993" s="149" t="inlineStr">
        <is>
          <t>Dato Válido</t>
        </is>
      </c>
      <c r="U2993" s="149" t="n"/>
    </row>
    <row r="2994" ht="15.75" customHeight="1" s="412">
      <c r="A2994" s="15" t="n">
        <v>2409</v>
      </c>
      <c r="B2994" s="16" t="n">
        <v>179</v>
      </c>
      <c r="C2994" s="52" t="n">
        <v>463</v>
      </c>
      <c r="D2994" s="52" t="n">
        <v>8</v>
      </c>
      <c r="E2994" s="53" t="n">
        <v>43550</v>
      </c>
      <c r="F2994" s="54" t="n">
        <v>5180</v>
      </c>
      <c r="G2994" s="52" t="n">
        <v>7512</v>
      </c>
      <c r="H2994" s="52" t="n">
        <v>7113</v>
      </c>
      <c r="I2994" s="246" t="n"/>
      <c r="J2994" s="47">
        <f>+(((G2994-F2994)-(H2994-F2994))/(H2994-F2994))*100</f>
        <v/>
      </c>
      <c r="K2994" s="51">
        <f>AVERAGE(J2994:J2995)</f>
        <v/>
      </c>
      <c r="L2994" s="51">
        <f>_xlfn.STDEV.S(J2994,J2995)</f>
        <v/>
      </c>
      <c r="M2994" s="50" t="n"/>
      <c r="O2994" s="295">
        <f>+(H2994-F2994)/10</f>
        <v/>
      </c>
      <c r="P2994" s="26" t="inlineStr">
        <is>
          <t>FALSO</t>
        </is>
      </c>
      <c r="Q2994" s="26" t="inlineStr">
        <is>
          <t>FALSO</t>
        </is>
      </c>
      <c r="R2994" s="149" t="inlineStr">
        <is>
          <t>Esperado</t>
        </is>
      </c>
      <c r="S2994" s="149" t="inlineStr">
        <is>
          <t>Esperado</t>
        </is>
      </c>
      <c r="T2994" s="149" t="inlineStr">
        <is>
          <t>Dato Válido</t>
        </is>
      </c>
      <c r="U2994" s="149" t="n"/>
    </row>
    <row r="2995" ht="15.75" customHeight="1" s="412">
      <c r="A2995" s="15" t="n">
        <v>2410</v>
      </c>
      <c r="B2995" s="16" t="n">
        <v>180</v>
      </c>
      <c r="C2995" s="52" t="n">
        <v>463</v>
      </c>
      <c r="D2995" s="52" t="n">
        <v>8</v>
      </c>
      <c r="E2995" s="53" t="n">
        <v>43550</v>
      </c>
      <c r="F2995" s="54" t="n">
        <v>5282</v>
      </c>
      <c r="G2995" s="52" t="n">
        <v>7700</v>
      </c>
      <c r="H2995" s="52" t="n">
        <v>7290</v>
      </c>
      <c r="I2995" s="246" t="n"/>
      <c r="J2995" s="47">
        <f>+(((G2995-F2995)-(H2995-F2995))/(H2995-F2995))*100</f>
        <v/>
      </c>
      <c r="K2995" s="50" t="n"/>
      <c r="L2995" s="50" t="n"/>
      <c r="M2995" s="50" t="n"/>
      <c r="O2995" s="295">
        <f>+(H2995-F2995)/10</f>
        <v/>
      </c>
      <c r="P2995" s="26" t="inlineStr">
        <is>
          <t>FALSO</t>
        </is>
      </c>
      <c r="Q2995" s="26" t="inlineStr">
        <is>
          <t>FALSO</t>
        </is>
      </c>
      <c r="R2995" s="149" t="inlineStr">
        <is>
          <t>Esperado</t>
        </is>
      </c>
      <c r="S2995" s="149" t="inlineStr">
        <is>
          <t>Esperado</t>
        </is>
      </c>
      <c r="T2995" s="149" t="inlineStr">
        <is>
          <t>Dato Válido</t>
        </is>
      </c>
      <c r="U2995" s="149" t="n"/>
    </row>
    <row r="2996" ht="15.75" customHeight="1" s="412">
      <c r="A2996" s="15" t="n">
        <v>2835</v>
      </c>
      <c r="B2996" s="16" t="n">
        <v>207</v>
      </c>
      <c r="C2996" s="52" t="n">
        <v>463</v>
      </c>
      <c r="D2996" s="52" t="n">
        <v>10</v>
      </c>
      <c r="E2996" s="53" t="n">
        <v>43564</v>
      </c>
      <c r="F2996" s="54" t="n">
        <v>5236</v>
      </c>
      <c r="G2996" s="52" t="n">
        <v>7364</v>
      </c>
      <c r="H2996" s="52" t="n">
        <v>7111</v>
      </c>
      <c r="I2996" s="52" t="n"/>
      <c r="J2996" s="47">
        <f>+(((G2996-F2996)-(H2996-F2996))/(H2996-F2996))*100</f>
        <v/>
      </c>
      <c r="K2996" s="51">
        <f>AVERAGE(J2996:J2997)</f>
        <v/>
      </c>
      <c r="L2996" s="51">
        <f>_xlfn.STDEV.S(J2996,J2997)</f>
        <v/>
      </c>
      <c r="M2996" s="50">
        <f>(K2994-K2996)/14</f>
        <v/>
      </c>
      <c r="N2996" s="295">
        <f>(K2992-K2996)/40</f>
        <v/>
      </c>
      <c r="O2996" s="295">
        <f>+(H2996-F2996)/10</f>
        <v/>
      </c>
      <c r="P2996" s="26" t="inlineStr">
        <is>
          <t>FALSO</t>
        </is>
      </c>
      <c r="Q2996" s="26" t="inlineStr">
        <is>
          <t>VERDADERO</t>
        </is>
      </c>
      <c r="R2996" s="149" t="inlineStr">
        <is>
          <t>No esperado</t>
        </is>
      </c>
      <c r="S2996" s="149" t="inlineStr">
        <is>
          <t>Esperado</t>
        </is>
      </c>
      <c r="T2996" s="149" t="inlineStr">
        <is>
          <t>Dato Válido</t>
        </is>
      </c>
      <c r="U2996" s="149" t="n"/>
    </row>
    <row r="2997" ht="15.75" customHeight="1" s="412">
      <c r="A2997" s="15" t="n">
        <v>2836</v>
      </c>
      <c r="B2997" s="16" t="n">
        <v>208</v>
      </c>
      <c r="C2997" s="52" t="n">
        <v>463</v>
      </c>
      <c r="D2997" s="52" t="n">
        <v>10</v>
      </c>
      <c r="E2997" s="53" t="n">
        <v>43564</v>
      </c>
      <c r="F2997" s="54" t="n">
        <v>5202</v>
      </c>
      <c r="G2997" s="52" t="n">
        <v>7306</v>
      </c>
      <c r="H2997" s="52" t="n">
        <v>7061</v>
      </c>
      <c r="I2997" s="52" t="n"/>
      <c r="J2997" s="47">
        <f>+(((G2997-F2997)-(H2997-F2997))/(H2997-F2997))*100</f>
        <v/>
      </c>
      <c r="K2997" s="50" t="n"/>
      <c r="L2997" s="50" t="n"/>
      <c r="M2997" s="50" t="n"/>
      <c r="O2997" s="295">
        <f>+(H2997-F2997)/10</f>
        <v/>
      </c>
      <c r="P2997" s="26" t="inlineStr">
        <is>
          <t>FALSO</t>
        </is>
      </c>
      <c r="Q2997" s="26" t="inlineStr">
        <is>
          <t>FALSO</t>
        </is>
      </c>
      <c r="R2997" s="149" t="inlineStr">
        <is>
          <t>Esperado</t>
        </is>
      </c>
      <c r="S2997" s="149" t="inlineStr">
        <is>
          <t>Esperado</t>
        </is>
      </c>
      <c r="T2997" s="149" t="inlineStr">
        <is>
          <t>Dato Válido</t>
        </is>
      </c>
      <c r="U2997" s="149" t="n"/>
    </row>
    <row r="2998" ht="15.75" customHeight="1" s="412">
      <c r="A2998" s="5" t="n">
        <v>647</v>
      </c>
      <c r="B2998" s="252" t="n">
        <v>297</v>
      </c>
      <c r="C2998" s="255" t="n">
        <v>464</v>
      </c>
      <c r="D2998" s="255" t="n">
        <v>2</v>
      </c>
      <c r="E2998" s="58" t="n">
        <v>43517</v>
      </c>
      <c r="F2998" s="255" t="n">
        <v>5213</v>
      </c>
      <c r="G2998" s="255" t="n">
        <v>6990</v>
      </c>
      <c r="H2998" s="255" t="n">
        <v>6612</v>
      </c>
      <c r="I2998" s="255" t="n">
        <v>10</v>
      </c>
      <c r="J2998" s="59">
        <f>+(((G2998-F2998)-(H2998-F2998))/(H2998-F2998))*100</f>
        <v/>
      </c>
      <c r="K2998" s="34">
        <f>AVERAGE(J2998:J2999)</f>
        <v/>
      </c>
      <c r="L2998" s="34">
        <f>_xlfn.STDEV.S(J2998,J2999)</f>
        <v/>
      </c>
      <c r="M2998" s="35" t="n">
        <v>1</v>
      </c>
      <c r="O2998" s="295">
        <f>+(H2998-F2998)/10</f>
        <v/>
      </c>
      <c r="P2998" s="26" t="inlineStr">
        <is>
          <t>FALSO</t>
        </is>
      </c>
      <c r="Q2998" s="26" t="inlineStr">
        <is>
          <t>FALSO</t>
        </is>
      </c>
      <c r="R2998" s="149" t="inlineStr">
        <is>
          <t>Esperado</t>
        </is>
      </c>
      <c r="S2998" s="149" t="inlineStr">
        <is>
          <t>Esperado</t>
        </is>
      </c>
      <c r="T2998" s="149" t="inlineStr">
        <is>
          <t>Se descarta</t>
        </is>
      </c>
      <c r="U2998" s="149" t="n"/>
    </row>
    <row r="2999" ht="15.75" customHeight="1" s="412">
      <c r="A2999" s="5" t="n">
        <v>648</v>
      </c>
      <c r="B2999" s="252" t="n">
        <v>298</v>
      </c>
      <c r="C2999" s="255" t="n">
        <v>464</v>
      </c>
      <c r="D2999" s="255" t="n">
        <v>2</v>
      </c>
      <c r="E2999" s="58" t="n">
        <v>43517</v>
      </c>
      <c r="F2999" s="255" t="n">
        <v>5210</v>
      </c>
      <c r="G2999" s="255" t="n">
        <v>7162</v>
      </c>
      <c r="H2999" s="255" t="n">
        <v>6746</v>
      </c>
      <c r="I2999" s="255" t="n"/>
      <c r="J2999" s="59">
        <f>+(((G2999-F2999)-(H2999-F2999))/(H2999-F2999))*100</f>
        <v/>
      </c>
      <c r="K2999" s="35" t="n"/>
      <c r="L2999" s="35" t="n"/>
      <c r="M2999" s="35" t="n"/>
      <c r="O2999" s="295">
        <f>+(H2999-F2999)/10</f>
        <v/>
      </c>
      <c r="P2999" s="26" t="inlineStr">
        <is>
          <t>FALSO</t>
        </is>
      </c>
      <c r="Q2999" s="26" t="inlineStr">
        <is>
          <t>FALSO</t>
        </is>
      </c>
      <c r="R2999" s="149" t="inlineStr">
        <is>
          <t>Esperado</t>
        </is>
      </c>
      <c r="S2999" s="149" t="inlineStr">
        <is>
          <t>Esperado</t>
        </is>
      </c>
      <c r="T2999" s="149" t="inlineStr">
        <is>
          <t>Se descarta</t>
        </is>
      </c>
      <c r="U2999" s="149" t="n"/>
    </row>
    <row r="3000" ht="15.75" customHeight="1" s="412">
      <c r="A3000" s="5" t="n">
        <v>1301</v>
      </c>
      <c r="B3000" s="252" t="n">
        <v>255</v>
      </c>
      <c r="C3000" s="255" t="n">
        <v>464</v>
      </c>
      <c r="D3000" s="255" t="n">
        <v>4</v>
      </c>
      <c r="E3000" s="58" t="n">
        <v>43524</v>
      </c>
      <c r="F3000" s="255" t="n">
        <v>5260</v>
      </c>
      <c r="G3000" s="255" t="n">
        <v>6820</v>
      </c>
      <c r="H3000" s="255" t="n">
        <v>6556</v>
      </c>
      <c r="I3000" s="255" t="n">
        <v>8</v>
      </c>
      <c r="J3000" s="59">
        <f>+(((G3000-F3000)-(H3000-F3000))/(H3000-F3000))*100</f>
        <v/>
      </c>
      <c r="K3000" s="34">
        <f>AVERAGE(J3000:J3001)</f>
        <v/>
      </c>
      <c r="L3000" s="34">
        <f>_xlfn.STDEV.S(J3000,J3001)</f>
        <v/>
      </c>
      <c r="M3000" s="35" t="n"/>
      <c r="O3000" s="295">
        <f>+(H3000-F3000)/10</f>
        <v/>
      </c>
      <c r="P3000" s="26" t="inlineStr">
        <is>
          <t>FALSO</t>
        </is>
      </c>
      <c r="Q3000" s="26" t="inlineStr">
        <is>
          <t>FALSO</t>
        </is>
      </c>
      <c r="R3000" s="149" t="inlineStr">
        <is>
          <t>No esperado</t>
        </is>
      </c>
      <c r="S3000" s="149" t="inlineStr">
        <is>
          <t>Esperado</t>
        </is>
      </c>
      <c r="T3000" s="149" t="inlineStr">
        <is>
          <t>Se descarta</t>
        </is>
      </c>
      <c r="U3000" s="149" t="n"/>
    </row>
    <row r="3001" ht="15.75" customHeight="1" s="412">
      <c r="A3001" s="5" t="n">
        <v>1302</v>
      </c>
      <c r="B3001" s="252" t="n">
        <v>256</v>
      </c>
      <c r="C3001" s="255" t="n">
        <v>464</v>
      </c>
      <c r="D3001" s="255" t="n">
        <v>4</v>
      </c>
      <c r="E3001" s="58" t="n">
        <v>43524</v>
      </c>
      <c r="F3001" s="255" t="n">
        <v>5193</v>
      </c>
      <c r="G3001" s="255" t="n">
        <v>6840</v>
      </c>
      <c r="H3001" s="255" t="n">
        <v>6565</v>
      </c>
      <c r="I3001" s="255" t="n"/>
      <c r="J3001" s="59">
        <f>+(((G3001-F3001)-(H3001-F3001))/(H3001-F3001))*100</f>
        <v/>
      </c>
      <c r="K3001" s="34" t="n"/>
      <c r="L3001" s="34" t="n"/>
      <c r="M3001" s="35" t="n"/>
      <c r="O3001" s="295">
        <f>+(H3001-F3001)/10</f>
        <v/>
      </c>
      <c r="P3001" s="26" t="inlineStr">
        <is>
          <t>FALSO</t>
        </is>
      </c>
      <c r="Q3001" s="26" t="inlineStr">
        <is>
          <t>FALSO</t>
        </is>
      </c>
      <c r="R3001" s="149" t="inlineStr">
        <is>
          <t>Esperado</t>
        </is>
      </c>
      <c r="S3001" s="149" t="inlineStr">
        <is>
          <t>Esperado</t>
        </is>
      </c>
      <c r="T3001" s="149" t="inlineStr">
        <is>
          <t>Se descarta</t>
        </is>
      </c>
      <c r="U3001" s="149" t="n"/>
    </row>
    <row r="3002" ht="15.75" customHeight="1" s="412">
      <c r="A3002" s="5" t="n">
        <v>1951</v>
      </c>
      <c r="B3002" s="252" t="n">
        <v>255</v>
      </c>
      <c r="C3002" s="255" t="n">
        <v>464</v>
      </c>
      <c r="D3002" s="255" t="n">
        <v>6</v>
      </c>
      <c r="E3002" s="58" t="n">
        <v>43535</v>
      </c>
      <c r="F3002" s="255" t="n">
        <v>5260</v>
      </c>
      <c r="G3002" s="255" t="n">
        <v>7172</v>
      </c>
      <c r="H3002" s="255" t="n">
        <v>6857</v>
      </c>
      <c r="I3002" s="255" t="n">
        <v>8</v>
      </c>
      <c r="J3002" s="59">
        <f>+(((G3002-F3002)-(H3002-F3002))/(H3002-F3002))*100</f>
        <v/>
      </c>
      <c r="K3002" s="34">
        <f>AVERAGE(J3002:J3003)</f>
        <v/>
      </c>
      <c r="L3002" s="34">
        <f>_xlfn.STDEV.S(J3002,J3003)</f>
        <v/>
      </c>
      <c r="M3002" s="35" t="n"/>
      <c r="O3002" s="295">
        <f>+(H3002-F3002)/10</f>
        <v/>
      </c>
      <c r="P3002" s="26" t="inlineStr">
        <is>
          <t>FALSO</t>
        </is>
      </c>
      <c r="Q3002" s="26" t="inlineStr">
        <is>
          <t>FALSO</t>
        </is>
      </c>
      <c r="R3002" s="149" t="inlineStr">
        <is>
          <t>Esperado</t>
        </is>
      </c>
      <c r="S3002" s="149" t="inlineStr">
        <is>
          <t>Esperado</t>
        </is>
      </c>
      <c r="T3002" s="149" t="inlineStr">
        <is>
          <t>Se descarta</t>
        </is>
      </c>
      <c r="U3002" s="149" t="n"/>
    </row>
    <row r="3003" ht="15.75" customHeight="1" s="412">
      <c r="A3003" s="5" t="n">
        <v>1952</v>
      </c>
      <c r="B3003" s="252" t="n">
        <v>256</v>
      </c>
      <c r="C3003" s="255" t="n">
        <v>464</v>
      </c>
      <c r="D3003" s="255" t="n">
        <v>6</v>
      </c>
      <c r="E3003" s="58" t="n">
        <v>43535</v>
      </c>
      <c r="F3003" s="255" t="n">
        <v>5193</v>
      </c>
      <c r="G3003" s="255" t="n">
        <v>7135</v>
      </c>
      <c r="H3003" s="255" t="n">
        <v>6814</v>
      </c>
      <c r="I3003" s="255" t="n"/>
      <c r="J3003" s="59">
        <f>+(((G3003-F3003)-(H3003-F3003))/(H3003-F3003))*100</f>
        <v/>
      </c>
      <c r="K3003" s="35" t="n"/>
      <c r="L3003" s="35" t="n"/>
      <c r="M3003" s="35" t="n"/>
      <c r="O3003" s="295">
        <f>+(H3003-F3003)/10</f>
        <v/>
      </c>
      <c r="P3003" s="26" t="inlineStr">
        <is>
          <t>FALSO</t>
        </is>
      </c>
      <c r="Q3003" s="26" t="inlineStr">
        <is>
          <t>FALSO</t>
        </is>
      </c>
      <c r="R3003" s="149" t="inlineStr">
        <is>
          <t>Esperado</t>
        </is>
      </c>
      <c r="S3003" s="149" t="inlineStr">
        <is>
          <t>Esperado</t>
        </is>
      </c>
      <c r="T3003" s="149" t="inlineStr">
        <is>
          <t>Se descarta</t>
        </is>
      </c>
      <c r="U3003" s="149" t="n"/>
    </row>
    <row r="3004" ht="15.75" customHeight="1" s="412">
      <c r="A3004" s="15" t="n">
        <v>2223</v>
      </c>
      <c r="B3004" s="16" t="n">
        <v>269</v>
      </c>
      <c r="C3004" s="60" t="n">
        <v>464</v>
      </c>
      <c r="D3004" s="60" t="n">
        <v>7</v>
      </c>
      <c r="E3004" s="61" t="n">
        <v>43545</v>
      </c>
      <c r="F3004" s="62" t="n">
        <v>5241</v>
      </c>
      <c r="G3004" s="60" t="n">
        <v>6577</v>
      </c>
      <c r="H3004" s="60" t="n">
        <v>6403</v>
      </c>
      <c r="I3004" s="255" t="n"/>
      <c r="J3004" s="59">
        <f>+(((G3004-F3004)-(H3004-F3004))/(H3004-F3004))*100</f>
        <v/>
      </c>
      <c r="K3004" s="34">
        <f>AVERAGE(J3004:J3005)</f>
        <v/>
      </c>
      <c r="L3004" s="34">
        <f>_xlfn.STDEV.S(J3004,J3005)</f>
        <v/>
      </c>
      <c r="M3004" s="35">
        <f>(K3002-K3004)/10</f>
        <v/>
      </c>
      <c r="N3004" s="295">
        <f>(K2998-K3004)/28</f>
        <v/>
      </c>
      <c r="O3004" s="295">
        <f>+(H3004-F3004)/10</f>
        <v/>
      </c>
      <c r="P3004" s="26" t="inlineStr">
        <is>
          <t>FALSO</t>
        </is>
      </c>
      <c r="Q3004" s="26" t="inlineStr">
        <is>
          <t>VERDADERO</t>
        </is>
      </c>
      <c r="R3004" s="149" t="inlineStr">
        <is>
          <t>No esperado</t>
        </is>
      </c>
      <c r="S3004" s="149" t="inlineStr">
        <is>
          <t>Esperado</t>
        </is>
      </c>
      <c r="T3004" s="149" t="inlineStr">
        <is>
          <t>Se descarta</t>
        </is>
      </c>
      <c r="U3004" s="149" t="n"/>
    </row>
    <row r="3005" ht="15.75" customHeight="1" s="412">
      <c r="A3005" s="15" t="n">
        <v>2224</v>
      </c>
      <c r="B3005" s="16" t="n">
        <v>270</v>
      </c>
      <c r="C3005" s="60" t="n">
        <v>464</v>
      </c>
      <c r="D3005" s="60" t="n">
        <v>7</v>
      </c>
      <c r="E3005" s="61" t="n">
        <v>43545</v>
      </c>
      <c r="F3005" s="62" t="n">
        <v>5254</v>
      </c>
      <c r="G3005" s="60" t="n">
        <v>6693</v>
      </c>
      <c r="H3005" s="60" t="n">
        <v>6504</v>
      </c>
      <c r="I3005" s="255" t="n"/>
      <c r="J3005" s="59">
        <f>+(((G3005-F3005)-(H3005-F3005))/(H3005-F3005))*100</f>
        <v/>
      </c>
      <c r="K3005" s="35" t="n"/>
      <c r="L3005" s="35" t="n"/>
      <c r="M3005" s="35" t="n"/>
      <c r="O3005" s="295">
        <f>+(H3005-F3005)/10</f>
        <v/>
      </c>
      <c r="P3005" s="26" t="inlineStr">
        <is>
          <t>FALSO</t>
        </is>
      </c>
      <c r="Q3005" s="26" t="inlineStr">
        <is>
          <t>FALSO</t>
        </is>
      </c>
      <c r="R3005" s="149" t="inlineStr">
        <is>
          <t>Esperado</t>
        </is>
      </c>
      <c r="S3005" s="149" t="inlineStr">
        <is>
          <t>Esperado</t>
        </is>
      </c>
      <c r="T3005" s="149" t="inlineStr">
        <is>
          <t>Se descarta</t>
        </is>
      </c>
      <c r="U3005" s="149" t="n"/>
    </row>
    <row r="3006" ht="15.75" customHeight="1" s="412">
      <c r="A3006" s="5" t="n">
        <v>387</v>
      </c>
      <c r="B3006" s="252" t="n">
        <v>37</v>
      </c>
      <c r="C3006" s="201" t="n">
        <v>465</v>
      </c>
      <c r="D3006" s="201" t="n">
        <v>1</v>
      </c>
      <c r="E3006" s="8" t="n">
        <v>43514</v>
      </c>
      <c r="F3006" s="201" t="n">
        <v>5225</v>
      </c>
      <c r="G3006" s="201" t="n">
        <v>8472</v>
      </c>
      <c r="H3006" s="201" t="n">
        <v>7863</v>
      </c>
      <c r="I3006" s="201" t="n">
        <v>9</v>
      </c>
      <c r="J3006" s="9">
        <f>+(((G3006-F3006)-(H3006-F3006))/(H3006-F3006))*100</f>
        <v/>
      </c>
      <c r="K3006" s="33">
        <f>AVERAGE(J3006:J3007)</f>
        <v/>
      </c>
      <c r="L3006" s="33">
        <f>_xlfn.STDEV.S(J3006,J3007)</f>
        <v/>
      </c>
      <c r="M3006" s="13" t="n">
        <v>1</v>
      </c>
      <c r="O3006" s="295">
        <f>+(H3006-F3006)/10</f>
        <v/>
      </c>
      <c r="P3006" s="26" t="inlineStr">
        <is>
          <t>FALSO</t>
        </is>
      </c>
      <c r="Q3006" s="26" t="inlineStr">
        <is>
          <t>FALSO</t>
        </is>
      </c>
      <c r="R3006" s="149" t="inlineStr">
        <is>
          <t>Esperado</t>
        </is>
      </c>
      <c r="S3006" s="149" t="inlineStr">
        <is>
          <t>Esperado</t>
        </is>
      </c>
      <c r="T3006" s="149" t="inlineStr">
        <is>
          <t>Se descarta</t>
        </is>
      </c>
      <c r="U3006" s="149" t="n"/>
    </row>
    <row r="3007" ht="15.75" customHeight="1" s="412">
      <c r="A3007" s="5" t="n">
        <v>388</v>
      </c>
      <c r="B3007" s="252" t="n">
        <v>38</v>
      </c>
      <c r="C3007" s="201" t="n">
        <v>465</v>
      </c>
      <c r="D3007" s="201" t="n">
        <v>1</v>
      </c>
      <c r="E3007" s="8" t="n">
        <v>43514</v>
      </c>
      <c r="F3007" s="201" t="n">
        <v>5241</v>
      </c>
      <c r="G3007" s="201" t="n">
        <v>8290</v>
      </c>
      <c r="H3007" s="201" t="n">
        <v>7738</v>
      </c>
      <c r="I3007" s="201" t="n"/>
      <c r="J3007" s="9">
        <f>+(((G3007-F3007)-(H3007-F3007))/(H3007-F3007))*100</f>
        <v/>
      </c>
      <c r="K3007" s="33" t="n"/>
      <c r="L3007" s="33" t="n"/>
      <c r="M3007" s="13" t="n"/>
      <c r="O3007" s="295">
        <f>+(H3007-F3007)/10</f>
        <v/>
      </c>
      <c r="P3007" s="26" t="inlineStr">
        <is>
          <t>FALSO</t>
        </is>
      </c>
      <c r="Q3007" s="26" t="inlineStr">
        <is>
          <t>FALSO</t>
        </is>
      </c>
      <c r="R3007" s="149" t="inlineStr">
        <is>
          <t>No esperado</t>
        </is>
      </c>
      <c r="S3007" s="149" t="inlineStr">
        <is>
          <t>Esperado</t>
        </is>
      </c>
      <c r="T3007" s="149" t="inlineStr">
        <is>
          <t>Se descarta</t>
        </is>
      </c>
      <c r="U3007" s="149" t="n"/>
    </row>
    <row r="3008" ht="15.75" customHeight="1" s="412">
      <c r="A3008" s="5" t="n">
        <v>1041</v>
      </c>
      <c r="B3008" s="252" t="n">
        <v>387</v>
      </c>
      <c r="C3008" s="201" t="n">
        <v>465</v>
      </c>
      <c r="D3008" s="201" t="n">
        <v>3</v>
      </c>
      <c r="E3008" s="8" t="n">
        <v>43521</v>
      </c>
      <c r="F3008" s="201" t="n">
        <v>5506</v>
      </c>
      <c r="G3008" s="201" t="n">
        <v>8486</v>
      </c>
      <c r="H3008" s="201" t="n">
        <v>7910</v>
      </c>
      <c r="I3008" s="201" t="n">
        <v>8</v>
      </c>
      <c r="J3008" s="9">
        <f>+(((G3008-F3008)-(H3008-F3008))/(H3008-F3008))*100</f>
        <v/>
      </c>
      <c r="K3008" s="33">
        <f>AVERAGE(J3008:J3009)</f>
        <v/>
      </c>
      <c r="L3008" s="33">
        <f>_xlfn.STDEV.S(J3008,J3009)</f>
        <v/>
      </c>
      <c r="M3008" s="13" t="n"/>
      <c r="O3008" s="295">
        <f>+(H3008-F3008)/10</f>
        <v/>
      </c>
      <c r="P3008" s="26" t="inlineStr">
        <is>
          <t>FALSO</t>
        </is>
      </c>
      <c r="Q3008" s="26" t="inlineStr">
        <is>
          <t>FALSO</t>
        </is>
      </c>
      <c r="R3008" s="149" t="inlineStr">
        <is>
          <t>No esperado</t>
        </is>
      </c>
      <c r="S3008" s="149" t="inlineStr">
        <is>
          <t>No esperado</t>
        </is>
      </c>
      <c r="T3008" s="149" t="inlineStr">
        <is>
          <t>Se descarta</t>
        </is>
      </c>
      <c r="U3008" s="149" t="n"/>
    </row>
    <row r="3009" ht="15.75" customHeight="1" s="412">
      <c r="A3009" s="5" t="n">
        <v>1042</v>
      </c>
      <c r="B3009" s="252" t="n">
        <v>388</v>
      </c>
      <c r="C3009" s="201" t="n">
        <v>465</v>
      </c>
      <c r="D3009" s="201" t="n">
        <v>3</v>
      </c>
      <c r="E3009" s="8" t="n">
        <v>43521</v>
      </c>
      <c r="F3009" s="201" t="n">
        <v>5526</v>
      </c>
      <c r="G3009" s="201" t="n">
        <v>8421</v>
      </c>
      <c r="H3009" s="201" t="n">
        <v>7862</v>
      </c>
      <c r="I3009" s="201" t="n"/>
      <c r="J3009" s="9">
        <f>+(((G3009-F3009)-(H3009-F3009))/(H3009-F3009))*100</f>
        <v/>
      </c>
      <c r="K3009" s="13" t="n"/>
      <c r="L3009" s="13" t="n"/>
      <c r="M3009" s="13" t="n"/>
      <c r="O3009" s="295">
        <f>+(H3009-F3009)/10</f>
        <v/>
      </c>
      <c r="P3009" s="26" t="inlineStr">
        <is>
          <t>FALSO</t>
        </is>
      </c>
      <c r="Q3009" s="26" t="inlineStr">
        <is>
          <t>FALSO</t>
        </is>
      </c>
      <c r="R3009" s="149" t="inlineStr">
        <is>
          <t>No esperado</t>
        </is>
      </c>
      <c r="S3009" s="149" t="inlineStr">
        <is>
          <t>Esperado</t>
        </is>
      </c>
      <c r="T3009" s="149" t="inlineStr">
        <is>
          <t>Se descarta</t>
        </is>
      </c>
      <c r="U3009" s="149" t="n"/>
    </row>
    <row r="3010" ht="15.75" customHeight="1" s="412">
      <c r="A3010" s="5" t="n">
        <v>1691</v>
      </c>
      <c r="B3010" s="252" t="n">
        <v>387</v>
      </c>
      <c r="C3010" s="201" t="n">
        <v>465</v>
      </c>
      <c r="D3010" s="201" t="n">
        <v>5</v>
      </c>
      <c r="E3010" s="8" t="n">
        <v>43531</v>
      </c>
      <c r="F3010" s="201" t="n">
        <v>5506</v>
      </c>
      <c r="G3010" s="201" t="n">
        <v>8347</v>
      </c>
      <c r="H3010" s="201" t="n">
        <v>7866</v>
      </c>
      <c r="I3010" s="201" t="n">
        <v>7</v>
      </c>
      <c r="J3010" s="9">
        <f>+(((G3010-F3010)-(H3010-F3010))/(H3010-F3010))*100</f>
        <v/>
      </c>
      <c r="K3010" s="33">
        <f>AVERAGE(J3010:J3011)</f>
        <v/>
      </c>
      <c r="L3010" s="33">
        <f>_xlfn.STDEV.S(J3010,J3011)</f>
        <v/>
      </c>
      <c r="M3010" s="13" t="n"/>
      <c r="O3010" s="295">
        <f>+(H3010-F3010)/10</f>
        <v/>
      </c>
      <c r="P3010" s="26" t="inlineStr">
        <is>
          <t>FALSO</t>
        </is>
      </c>
      <c r="Q3010" s="26" t="inlineStr">
        <is>
          <t>FALSO</t>
        </is>
      </c>
      <c r="R3010" s="149" t="inlineStr">
        <is>
          <t>Esperado</t>
        </is>
      </c>
      <c r="S3010" s="149" t="inlineStr">
        <is>
          <t>Esperado</t>
        </is>
      </c>
      <c r="T3010" s="149" t="inlineStr">
        <is>
          <t>Se descarta</t>
        </is>
      </c>
      <c r="U3010" s="149" t="n"/>
    </row>
    <row r="3011" ht="15.75" customHeight="1" s="412">
      <c r="A3011" s="5" t="n">
        <v>1692</v>
      </c>
      <c r="B3011" s="252" t="n">
        <v>388</v>
      </c>
      <c r="C3011" s="201" t="n">
        <v>465</v>
      </c>
      <c r="D3011" s="201" t="n">
        <v>5</v>
      </c>
      <c r="E3011" s="8" t="n">
        <v>43531</v>
      </c>
      <c r="F3011" s="201" t="n">
        <v>5526</v>
      </c>
      <c r="G3011" s="201" t="n">
        <v>8964</v>
      </c>
      <c r="H3011" s="201" t="n">
        <v>8397</v>
      </c>
      <c r="I3011" s="201" t="n"/>
      <c r="J3011" s="9">
        <f>+(((G3011-F3011)-(H3011-F3011))/(H3011-F3011))*100</f>
        <v/>
      </c>
      <c r="K3011" s="33" t="n"/>
      <c r="L3011" s="33" t="n"/>
      <c r="M3011" s="13" t="n"/>
      <c r="O3011" s="295">
        <f>+(H3011-F3011)/10</f>
        <v/>
      </c>
      <c r="P3011" s="26" t="inlineStr">
        <is>
          <t>FALSO</t>
        </is>
      </c>
      <c r="Q3011" s="26" t="inlineStr">
        <is>
          <t>FALSO</t>
        </is>
      </c>
      <c r="R3011" s="149" t="inlineStr">
        <is>
          <t>Esperado</t>
        </is>
      </c>
      <c r="S3011" s="149" t="inlineStr">
        <is>
          <t>Esperado</t>
        </is>
      </c>
      <c r="T3011" s="149" t="inlineStr">
        <is>
          <t>Se descarta</t>
        </is>
      </c>
      <c r="U3011" s="149" t="n"/>
    </row>
    <row r="3012" ht="15.75" customHeight="1" s="412">
      <c r="A3012" s="15" t="n">
        <v>2225</v>
      </c>
      <c r="B3012" s="16" t="n">
        <v>271</v>
      </c>
      <c r="C3012" s="17" t="n">
        <v>465</v>
      </c>
      <c r="D3012" s="17" t="n">
        <v>7</v>
      </c>
      <c r="E3012" s="18" t="n">
        <v>43545</v>
      </c>
      <c r="F3012" s="19" t="n">
        <v>5224</v>
      </c>
      <c r="G3012" s="17" t="n">
        <v>7915</v>
      </c>
      <c r="H3012" s="17" t="n">
        <v>7544</v>
      </c>
      <c r="I3012" s="201" t="n"/>
      <c r="J3012" s="9">
        <f>+(((G3012-F3012)-(H3012-F3012))/(H3012-F3012))*100</f>
        <v/>
      </c>
      <c r="K3012" s="33">
        <f>AVERAGE(J3012:J3013)</f>
        <v/>
      </c>
      <c r="L3012" s="33">
        <f>_xlfn.STDEV.S(J3012,J3013)</f>
        <v/>
      </c>
      <c r="M3012" s="13">
        <f>(K3010-K3012)/14</f>
        <v/>
      </c>
      <c r="N3012" s="295">
        <f>(K3006-K3012)/31</f>
        <v/>
      </c>
      <c r="O3012" s="295">
        <f>+(H3012-F3012)/10</f>
        <v/>
      </c>
      <c r="P3012" s="26" t="inlineStr">
        <is>
          <t>FALSO</t>
        </is>
      </c>
      <c r="Q3012" s="26" t="inlineStr">
        <is>
          <t>VERDADERO</t>
        </is>
      </c>
      <c r="R3012" s="149" t="inlineStr">
        <is>
          <t>No esperado</t>
        </is>
      </c>
      <c r="S3012" s="149" t="inlineStr">
        <is>
          <t>Esperado</t>
        </is>
      </c>
      <c r="T3012" s="149" t="inlineStr">
        <is>
          <t>Se descarta</t>
        </is>
      </c>
      <c r="U3012" s="149" t="n"/>
    </row>
    <row r="3013" ht="15.75" customHeight="1" s="412">
      <c r="A3013" s="15" t="n">
        <v>2226</v>
      </c>
      <c r="B3013" s="16" t="n">
        <v>272</v>
      </c>
      <c r="C3013" s="17" t="n">
        <v>465</v>
      </c>
      <c r="D3013" s="17" t="n">
        <v>7</v>
      </c>
      <c r="E3013" s="18" t="n">
        <v>43545</v>
      </c>
      <c r="F3013" s="19" t="n">
        <v>5257</v>
      </c>
      <c r="G3013" s="17" t="n">
        <v>7674</v>
      </c>
      <c r="H3013" s="17" t="n">
        <v>7347</v>
      </c>
      <c r="I3013" s="201" t="n"/>
      <c r="J3013" s="9">
        <f>+(((G3013-F3013)-(H3013-F3013))/(H3013-F3013))*100</f>
        <v/>
      </c>
      <c r="K3013" s="13" t="n"/>
      <c r="L3013" s="13" t="n"/>
      <c r="M3013" s="13" t="n"/>
      <c r="O3013" s="295">
        <f>+(H3013-F3013)/10</f>
        <v/>
      </c>
      <c r="P3013" s="26" t="inlineStr">
        <is>
          <t>FALSO</t>
        </is>
      </c>
      <c r="Q3013" s="26" t="inlineStr">
        <is>
          <t>FALSO</t>
        </is>
      </c>
      <c r="R3013" s="149" t="inlineStr">
        <is>
          <t>No esperado</t>
        </is>
      </c>
      <c r="S3013" s="149" t="inlineStr">
        <is>
          <t>Esperado</t>
        </is>
      </c>
      <c r="T3013" s="149" t="inlineStr">
        <is>
          <t>Se descarta</t>
        </is>
      </c>
      <c r="U3013" s="149" t="n"/>
    </row>
    <row r="3014" ht="15.75" customHeight="1" s="412">
      <c r="A3014" s="5" t="n">
        <v>649</v>
      </c>
      <c r="B3014" s="252" t="n">
        <v>299</v>
      </c>
      <c r="C3014" s="255" t="n">
        <v>466</v>
      </c>
      <c r="D3014" s="255" t="n">
        <v>2</v>
      </c>
      <c r="E3014" s="58" t="n">
        <v>43517</v>
      </c>
      <c r="F3014" s="255" t="n">
        <v>5236</v>
      </c>
      <c r="G3014" s="255" t="n">
        <v>8185</v>
      </c>
      <c r="H3014" s="255" t="n">
        <v>7095</v>
      </c>
      <c r="I3014" s="255" t="n">
        <v>11</v>
      </c>
      <c r="J3014" s="59">
        <f>+(((G3014-F3014)-(H3014-F3014))/(H3014-F3014))*100</f>
        <v/>
      </c>
      <c r="K3014" s="34">
        <f>AVERAGE(J3014:J3015)</f>
        <v/>
      </c>
      <c r="L3014" s="34">
        <f>_xlfn.STDEV.S(J3014,J3015)</f>
        <v/>
      </c>
      <c r="M3014" s="35" t="n">
        <v>2</v>
      </c>
      <c r="O3014" s="295">
        <f>+(H3014-F3014)/10</f>
        <v/>
      </c>
      <c r="P3014" s="26" t="inlineStr">
        <is>
          <t>FALSO</t>
        </is>
      </c>
      <c r="Q3014" s="26" t="inlineStr">
        <is>
          <t>FALSO</t>
        </is>
      </c>
      <c r="R3014" s="149" t="inlineStr">
        <is>
          <t>Esperado</t>
        </is>
      </c>
      <c r="S3014" s="149" t="inlineStr">
        <is>
          <t>Esperado</t>
        </is>
      </c>
      <c r="T3014" s="149" t="inlineStr">
        <is>
          <t>Se descarta</t>
        </is>
      </c>
      <c r="U3014" s="149" t="n"/>
    </row>
    <row r="3015" ht="15.75" customHeight="1" s="412">
      <c r="A3015" s="5" t="n">
        <v>650</v>
      </c>
      <c r="B3015" s="252" t="n">
        <v>300</v>
      </c>
      <c r="C3015" s="255" t="n">
        <v>466</v>
      </c>
      <c r="D3015" s="255" t="n">
        <v>2</v>
      </c>
      <c r="E3015" s="58" t="n">
        <v>43517</v>
      </c>
      <c r="F3015" s="255" t="n">
        <v>5223</v>
      </c>
      <c r="G3015" s="255" t="n">
        <v>8255</v>
      </c>
      <c r="H3015" s="255" t="n">
        <v>7144</v>
      </c>
      <c r="I3015" s="255" t="n"/>
      <c r="J3015" s="59">
        <f>+(((G3015-F3015)-(H3015-F3015))/(H3015-F3015))*100</f>
        <v/>
      </c>
      <c r="K3015" s="35" t="n"/>
      <c r="L3015" s="35" t="n"/>
      <c r="M3015" s="35" t="n"/>
      <c r="O3015" s="295">
        <f>+(H3015-F3015)/10</f>
        <v/>
      </c>
      <c r="P3015" s="26" t="inlineStr">
        <is>
          <t>FALSO</t>
        </is>
      </c>
      <c r="Q3015" s="26" t="inlineStr">
        <is>
          <t>FALSO</t>
        </is>
      </c>
      <c r="R3015" s="149" t="inlineStr">
        <is>
          <t>Esperado</t>
        </is>
      </c>
      <c r="S3015" s="149" t="inlineStr">
        <is>
          <t>Esperado</t>
        </is>
      </c>
      <c r="T3015" s="149" t="inlineStr">
        <is>
          <t>Se descarta</t>
        </is>
      </c>
      <c r="U3015" s="149" t="n"/>
    </row>
    <row r="3016" ht="15.75" customHeight="1" s="412">
      <c r="A3016" s="5" t="n">
        <v>1303</v>
      </c>
      <c r="B3016" s="252" t="n">
        <v>257</v>
      </c>
      <c r="C3016" s="255" t="n">
        <v>466</v>
      </c>
      <c r="D3016" s="255" t="n">
        <v>4</v>
      </c>
      <c r="E3016" s="58" t="n">
        <v>43524</v>
      </c>
      <c r="F3016" s="255" t="n">
        <v>5226</v>
      </c>
      <c r="G3016" s="255" t="n">
        <v>7506</v>
      </c>
      <c r="H3016" s="255" t="n">
        <v>7069</v>
      </c>
      <c r="I3016" s="255" t="n">
        <v>9</v>
      </c>
      <c r="J3016" s="59">
        <f>+(((G3016-F3016)-(H3016-F3016))/(H3016-F3016))*100</f>
        <v/>
      </c>
      <c r="K3016" s="34">
        <f>AVERAGE(J3016:J3017)</f>
        <v/>
      </c>
      <c r="L3016" s="34">
        <f>_xlfn.STDEV.S(J3016,J3017)</f>
        <v/>
      </c>
      <c r="M3016" s="35" t="n"/>
      <c r="O3016" s="295">
        <f>+(H3016-F3016)/10</f>
        <v/>
      </c>
      <c r="P3016" s="26" t="inlineStr">
        <is>
          <t>FALSO</t>
        </is>
      </c>
      <c r="Q3016" s="26" t="inlineStr">
        <is>
          <t>FALSO</t>
        </is>
      </c>
      <c r="R3016" s="149" t="inlineStr">
        <is>
          <t>No esperado</t>
        </is>
      </c>
      <c r="S3016" s="149" t="inlineStr">
        <is>
          <t>Esperado</t>
        </is>
      </c>
      <c r="T3016" s="149" t="inlineStr">
        <is>
          <t>Se descarta</t>
        </is>
      </c>
      <c r="U3016" s="149" t="n"/>
    </row>
    <row r="3017" ht="15.75" customHeight="1" s="412">
      <c r="A3017" s="5" t="n">
        <v>1304</v>
      </c>
      <c r="B3017" s="252" t="n">
        <v>258</v>
      </c>
      <c r="C3017" s="255" t="n">
        <v>466</v>
      </c>
      <c r="D3017" s="255" t="n">
        <v>4</v>
      </c>
      <c r="E3017" s="58" t="n">
        <v>43524</v>
      </c>
      <c r="F3017" s="255" t="n">
        <v>5266</v>
      </c>
      <c r="G3017" s="255" t="n">
        <v>7555</v>
      </c>
      <c r="H3017" s="255" t="n">
        <v>7066</v>
      </c>
      <c r="I3017" s="255" t="n"/>
      <c r="J3017" s="59">
        <f>+(((G3017-F3017)-(H3017-F3017))/(H3017-F3017))*100</f>
        <v/>
      </c>
      <c r="K3017" s="34" t="n"/>
      <c r="L3017" s="34" t="n"/>
      <c r="M3017" s="35" t="n"/>
      <c r="O3017" s="295">
        <f>+(H3017-F3017)/10</f>
        <v/>
      </c>
      <c r="P3017" s="26" t="inlineStr">
        <is>
          <t>FALSO</t>
        </is>
      </c>
      <c r="Q3017" s="26" t="inlineStr">
        <is>
          <t>FALSO</t>
        </is>
      </c>
      <c r="R3017" s="149" t="inlineStr">
        <is>
          <t>No esperado</t>
        </is>
      </c>
      <c r="S3017" s="149" t="inlineStr">
        <is>
          <t>No esperado</t>
        </is>
      </c>
      <c r="T3017" s="149" t="inlineStr">
        <is>
          <t>Se descarta</t>
        </is>
      </c>
      <c r="U3017" s="149" t="n"/>
    </row>
    <row r="3018" ht="15.75" customHeight="1" s="412">
      <c r="A3018" s="5" t="n">
        <v>1953</v>
      </c>
      <c r="B3018" s="252" t="n">
        <v>257</v>
      </c>
      <c r="C3018" s="255" t="n">
        <v>466</v>
      </c>
      <c r="D3018" s="255" t="n">
        <v>6</v>
      </c>
      <c r="E3018" s="58" t="n">
        <v>43535</v>
      </c>
      <c r="F3018" s="255" t="n">
        <v>5226</v>
      </c>
      <c r="G3018" s="255" t="n">
        <v>7758</v>
      </c>
      <c r="H3018" s="255" t="n">
        <v>7146</v>
      </c>
      <c r="I3018" s="255" t="n">
        <v>8</v>
      </c>
      <c r="J3018" s="59">
        <f>+(((G3018-F3018)-(H3018-F3018))/(H3018-F3018))*100</f>
        <v/>
      </c>
      <c r="K3018" s="34">
        <f>AVERAGE(J3018:J3019)</f>
        <v/>
      </c>
      <c r="L3018" s="34">
        <f>_xlfn.STDEV.S(J3018,J3019)</f>
        <v/>
      </c>
      <c r="M3018" s="35" t="n"/>
      <c r="O3018" s="295">
        <f>+(H3018-F3018)/10</f>
        <v/>
      </c>
      <c r="P3018" s="26" t="inlineStr">
        <is>
          <t>FALSO</t>
        </is>
      </c>
      <c r="Q3018" s="26" t="inlineStr">
        <is>
          <t>FALSO</t>
        </is>
      </c>
      <c r="R3018" s="149" t="inlineStr">
        <is>
          <t>Esperado</t>
        </is>
      </c>
      <c r="S3018" s="149" t="inlineStr">
        <is>
          <t>No esperado</t>
        </is>
      </c>
      <c r="T3018" s="149" t="inlineStr">
        <is>
          <t>Dato Válido</t>
        </is>
      </c>
      <c r="U3018" s="149" t="n"/>
    </row>
    <row r="3019" ht="15.75" customHeight="1" s="412">
      <c r="A3019" s="5" t="n">
        <v>1954</v>
      </c>
      <c r="B3019" s="252" t="n">
        <v>258</v>
      </c>
      <c r="C3019" s="255" t="n">
        <v>466</v>
      </c>
      <c r="D3019" s="255" t="n">
        <v>6</v>
      </c>
      <c r="E3019" s="58" t="n">
        <v>43535</v>
      </c>
      <c r="F3019" s="255" t="n">
        <v>5266</v>
      </c>
      <c r="G3019" s="255" t="n">
        <v>7805</v>
      </c>
      <c r="H3019" s="255" t="n">
        <v>7077</v>
      </c>
      <c r="I3019" s="255" t="n"/>
      <c r="J3019" s="59">
        <f>+(((G3019-F3019)-(H3019-F3019))/(H3019-F3019))*100</f>
        <v/>
      </c>
      <c r="K3019" s="35" t="n"/>
      <c r="L3019" s="35" t="n"/>
      <c r="M3019" s="35" t="n"/>
      <c r="O3019" s="295">
        <f>+(H3019-F3019)/10</f>
        <v/>
      </c>
      <c r="P3019" s="26" t="inlineStr">
        <is>
          <t>FALSO</t>
        </is>
      </c>
      <c r="Q3019" s="26" t="inlineStr">
        <is>
          <t>FALSO</t>
        </is>
      </c>
      <c r="R3019" s="149" t="inlineStr">
        <is>
          <t>No esperado</t>
        </is>
      </c>
      <c r="S3019" s="149" t="inlineStr">
        <is>
          <t>No esperado</t>
        </is>
      </c>
      <c r="T3019" s="149" t="inlineStr">
        <is>
          <t>Dato Válido</t>
        </is>
      </c>
      <c r="U3019" s="149" t="n"/>
    </row>
    <row r="3020" ht="15.75" customHeight="1" s="412">
      <c r="A3020" s="15" t="n">
        <v>2411</v>
      </c>
      <c r="B3020" s="16" t="n">
        <v>181</v>
      </c>
      <c r="C3020" s="60" t="n">
        <v>466</v>
      </c>
      <c r="D3020" s="60" t="n">
        <v>8</v>
      </c>
      <c r="E3020" s="61" t="n">
        <v>43550</v>
      </c>
      <c r="F3020" s="62" t="n">
        <v>5244</v>
      </c>
      <c r="G3020" s="60" t="n">
        <v>7634</v>
      </c>
      <c r="H3020" s="60" t="n">
        <v>7211</v>
      </c>
      <c r="I3020" s="255" t="n"/>
      <c r="J3020" s="59">
        <f>+(((G3020-F3020)-(H3020-F3020))/(H3020-F3020))*100</f>
        <v/>
      </c>
      <c r="K3020" s="34">
        <f>AVERAGE(J3020:J3021)</f>
        <v/>
      </c>
      <c r="L3020" s="34">
        <f>_xlfn.STDEV.S(J3020,J3021)</f>
        <v/>
      </c>
      <c r="M3020" s="35" t="n"/>
      <c r="O3020" s="295">
        <f>+(H3020-F3020)/10</f>
        <v/>
      </c>
      <c r="P3020" s="26" t="inlineStr">
        <is>
          <t>FALSO</t>
        </is>
      </c>
      <c r="Q3020" s="26" t="inlineStr">
        <is>
          <t>FALSO</t>
        </is>
      </c>
      <c r="R3020" s="149" t="inlineStr">
        <is>
          <t>Esperado</t>
        </is>
      </c>
      <c r="S3020" s="149" t="inlineStr">
        <is>
          <t>Esperado</t>
        </is>
      </c>
      <c r="T3020" s="149" t="inlineStr">
        <is>
          <t>Dato Válido</t>
        </is>
      </c>
      <c r="U3020" s="149" t="n"/>
    </row>
    <row r="3021" ht="15.75" customHeight="1" s="412">
      <c r="A3021" s="15" t="n">
        <v>2412</v>
      </c>
      <c r="B3021" s="16" t="n">
        <v>182</v>
      </c>
      <c r="C3021" s="60" t="n">
        <v>466</v>
      </c>
      <c r="D3021" s="60" t="n">
        <v>8</v>
      </c>
      <c r="E3021" s="61" t="n">
        <v>43550</v>
      </c>
      <c r="F3021" s="62" t="n">
        <v>5301</v>
      </c>
      <c r="G3021" s="60" t="n">
        <v>7608</v>
      </c>
      <c r="H3021" s="60" t="n">
        <v>7200</v>
      </c>
      <c r="I3021" s="255" t="n"/>
      <c r="J3021" s="59">
        <f>+(((G3021-F3021)-(H3021-F3021))/(H3021-F3021))*100</f>
        <v/>
      </c>
      <c r="K3021" s="35" t="n"/>
      <c r="L3021" s="35" t="n"/>
      <c r="M3021" s="35" t="n"/>
      <c r="O3021" s="295">
        <f>+(H3021-F3021)/10</f>
        <v/>
      </c>
      <c r="P3021" s="26" t="inlineStr">
        <is>
          <t>FALSO</t>
        </is>
      </c>
      <c r="Q3021" s="26" t="inlineStr">
        <is>
          <t>FALSO</t>
        </is>
      </c>
      <c r="R3021" s="149" t="inlineStr">
        <is>
          <t>No esperado</t>
        </is>
      </c>
      <c r="S3021" s="149" t="inlineStr">
        <is>
          <t>Esperado</t>
        </is>
      </c>
      <c r="T3021" s="149" t="inlineStr">
        <is>
          <t>Dato Válido</t>
        </is>
      </c>
      <c r="U3021" s="149" t="n"/>
    </row>
    <row r="3022" ht="15.75" customHeight="1" s="412">
      <c r="A3022" s="15" t="n">
        <v>2837</v>
      </c>
      <c r="B3022" s="16" t="n">
        <v>209</v>
      </c>
      <c r="C3022" s="60" t="n">
        <v>466</v>
      </c>
      <c r="D3022" s="60" t="n">
        <v>10</v>
      </c>
      <c r="E3022" s="61" t="n">
        <v>43564</v>
      </c>
      <c r="F3022" s="62" t="n">
        <v>5228</v>
      </c>
      <c r="G3022" s="60" t="n">
        <v>7835</v>
      </c>
      <c r="H3022" s="60" t="n">
        <v>7468</v>
      </c>
      <c r="I3022" s="60" t="n"/>
      <c r="J3022" s="59">
        <f>+(((G3022-F3022)-(H3022-F3022))/(H3022-F3022))*100</f>
        <v/>
      </c>
      <c r="K3022" s="34">
        <f>AVERAGE(J3022:J3023)</f>
        <v/>
      </c>
      <c r="L3022" s="34">
        <f>_xlfn.STDEV.S(J3022,J3023)</f>
        <v/>
      </c>
      <c r="M3022" s="35">
        <f>(K3020-K3022)/14</f>
        <v/>
      </c>
      <c r="N3022" s="295">
        <f>(K3018-K3022)/29</f>
        <v/>
      </c>
      <c r="O3022" s="295">
        <f>+(H3022-F3022)/10</f>
        <v/>
      </c>
      <c r="P3022" s="26" t="inlineStr">
        <is>
          <t>FALSO</t>
        </is>
      </c>
      <c r="Q3022" s="26" t="inlineStr">
        <is>
          <t>FALSO</t>
        </is>
      </c>
      <c r="R3022" s="149" t="inlineStr">
        <is>
          <t>Esperado</t>
        </is>
      </c>
      <c r="S3022" s="149" t="inlineStr">
        <is>
          <t>Esperado</t>
        </is>
      </c>
      <c r="T3022" s="149" t="inlineStr">
        <is>
          <t>Dato Válido</t>
        </is>
      </c>
      <c r="U3022" s="149" t="n"/>
    </row>
    <row r="3023" ht="15.75" customHeight="1" s="412">
      <c r="A3023" s="15" t="n">
        <v>2838</v>
      </c>
      <c r="B3023" s="16" t="n">
        <v>210</v>
      </c>
      <c r="C3023" s="60" t="n">
        <v>466</v>
      </c>
      <c r="D3023" s="60" t="n">
        <v>10</v>
      </c>
      <c r="E3023" s="61" t="n">
        <v>43564</v>
      </c>
      <c r="F3023" s="62" t="n">
        <v>5223</v>
      </c>
      <c r="G3023" s="60" t="n">
        <v>7635</v>
      </c>
      <c r="H3023" s="60" t="n">
        <v>7311</v>
      </c>
      <c r="I3023" s="60" t="n"/>
      <c r="J3023" s="59">
        <f>+(((G3023-F3023)-(H3023-F3023))/(H3023-F3023))*100</f>
        <v/>
      </c>
      <c r="K3023" s="35" t="n"/>
      <c r="L3023" s="35" t="n"/>
      <c r="M3023" s="35" t="n"/>
      <c r="O3023" s="295">
        <f>+(H3023-F3023)/10</f>
        <v/>
      </c>
      <c r="P3023" s="26" t="inlineStr">
        <is>
          <t>FALSO</t>
        </is>
      </c>
      <c r="Q3023" s="26" t="inlineStr">
        <is>
          <t>VERDADERO</t>
        </is>
      </c>
      <c r="R3023" s="149" t="inlineStr">
        <is>
          <t>No esperado</t>
        </is>
      </c>
      <c r="S3023" s="149" t="inlineStr">
        <is>
          <t>Esperado</t>
        </is>
      </c>
      <c r="T3023" s="149" t="inlineStr">
        <is>
          <t>Dato Válido</t>
        </is>
      </c>
      <c r="U3023" s="149" t="n"/>
    </row>
    <row r="3024" ht="15.75" customHeight="1" s="412">
      <c r="A3024" s="5" t="n">
        <v>389</v>
      </c>
      <c r="B3024" s="252" t="n">
        <v>39</v>
      </c>
      <c r="C3024" s="201" t="n">
        <v>467</v>
      </c>
      <c r="D3024" s="201" t="n">
        <v>1</v>
      </c>
      <c r="E3024" s="8" t="n">
        <v>43514</v>
      </c>
      <c r="F3024" s="201" t="n">
        <v>5245</v>
      </c>
      <c r="G3024" s="201" t="n">
        <v>7029</v>
      </c>
      <c r="H3024" s="201" t="n">
        <v>6774</v>
      </c>
      <c r="I3024" s="201" t="n">
        <v>10</v>
      </c>
      <c r="J3024" s="9">
        <f>+(((G3024-F3024)-(H3024-F3024))/(H3024-F3024))*100</f>
        <v/>
      </c>
      <c r="K3024" s="33">
        <f>AVERAGE(J3024:J3025)</f>
        <v/>
      </c>
      <c r="L3024" s="33">
        <f>_xlfn.STDEV.S(J3024,J3025)</f>
        <v/>
      </c>
      <c r="M3024" s="13" t="n">
        <v>1</v>
      </c>
      <c r="O3024" s="295">
        <f>+(H3024-F3024)/10</f>
        <v/>
      </c>
      <c r="P3024" s="26" t="inlineStr">
        <is>
          <t>FALSO</t>
        </is>
      </c>
      <c r="Q3024" s="26" t="inlineStr">
        <is>
          <t>FALSO</t>
        </is>
      </c>
      <c r="R3024" s="149" t="inlineStr">
        <is>
          <t>Esperado</t>
        </is>
      </c>
      <c r="S3024" s="149" t="inlineStr">
        <is>
          <t>No Esperado</t>
        </is>
      </c>
      <c r="T3024" s="149" t="inlineStr">
        <is>
          <t>Se descarta</t>
        </is>
      </c>
      <c r="U3024" s="149" t="n"/>
    </row>
    <row r="3025" ht="15.75" customHeight="1" s="412">
      <c r="A3025" s="5" t="n">
        <v>390</v>
      </c>
      <c r="B3025" s="252" t="n">
        <v>40</v>
      </c>
      <c r="C3025" s="201" t="n">
        <v>467</v>
      </c>
      <c r="D3025" s="201" t="n">
        <v>1</v>
      </c>
      <c r="E3025" s="8" t="n">
        <v>43514</v>
      </c>
      <c r="F3025" s="201" t="n">
        <v>5216</v>
      </c>
      <c r="G3025" s="201" t="n">
        <v>7106</v>
      </c>
      <c r="H3025" s="201" t="n">
        <v>6840</v>
      </c>
      <c r="I3025" s="201" t="n"/>
      <c r="J3025" s="9">
        <f>+(((G3025-F3025)-(H3025-F3025))/(H3025-F3025))*100</f>
        <v/>
      </c>
      <c r="K3025" s="33" t="n"/>
      <c r="L3025" s="33" t="n"/>
      <c r="M3025" s="13" t="n"/>
      <c r="O3025" s="295">
        <f>+(H3025-F3025)/10</f>
        <v/>
      </c>
      <c r="P3025" s="26" t="inlineStr">
        <is>
          <t>FALSO</t>
        </is>
      </c>
      <c r="Q3025" s="26" t="inlineStr">
        <is>
          <t>FALSO</t>
        </is>
      </c>
      <c r="R3025" s="149" t="inlineStr">
        <is>
          <t>Esperado</t>
        </is>
      </c>
      <c r="S3025" s="149" t="inlineStr">
        <is>
          <t>No Esperado</t>
        </is>
      </c>
      <c r="T3025" s="149" t="inlineStr">
        <is>
          <t>Se descarta</t>
        </is>
      </c>
      <c r="U3025" s="149" t="n"/>
    </row>
    <row r="3026" ht="15.75" customHeight="1" s="412">
      <c r="A3026" s="5" t="n">
        <v>1043</v>
      </c>
      <c r="B3026" s="252" t="n">
        <v>389</v>
      </c>
      <c r="C3026" s="201" t="n">
        <v>467</v>
      </c>
      <c r="D3026" s="201" t="n">
        <v>3</v>
      </c>
      <c r="E3026" s="8" t="n">
        <v>43521</v>
      </c>
      <c r="F3026" s="201" t="n">
        <v>5478</v>
      </c>
      <c r="G3026" s="201" t="n">
        <v>7633</v>
      </c>
      <c r="H3026" s="201" t="n">
        <v>7329</v>
      </c>
      <c r="I3026" s="201" t="n">
        <v>9</v>
      </c>
      <c r="J3026" s="9">
        <f>+(((G3026-F3026)-(H3026-F3026))/(H3026-F3026))*100</f>
        <v/>
      </c>
      <c r="K3026" s="33">
        <f>AVERAGE(J3026:J3027)</f>
        <v/>
      </c>
      <c r="L3026" s="33">
        <f>_xlfn.STDEV.S(J3026,J3027)</f>
        <v/>
      </c>
      <c r="M3026" s="13" t="n"/>
      <c r="O3026" s="295">
        <f>+(H3026-F3026)/10</f>
        <v/>
      </c>
      <c r="P3026" s="26" t="inlineStr">
        <is>
          <t>FALSO</t>
        </is>
      </c>
      <c r="Q3026" s="26" t="inlineStr">
        <is>
          <t>FALSO</t>
        </is>
      </c>
      <c r="R3026" s="149" t="inlineStr">
        <is>
          <t>Esperado</t>
        </is>
      </c>
      <c r="S3026" s="149" t="inlineStr">
        <is>
          <t>No Esperado</t>
        </is>
      </c>
      <c r="T3026" s="149" t="inlineStr">
        <is>
          <t>Se descarta</t>
        </is>
      </c>
      <c r="U3026" s="149" t="n"/>
    </row>
    <row r="3027" ht="15.75" customHeight="1" s="412">
      <c r="A3027" s="5" t="n">
        <v>1044</v>
      </c>
      <c r="B3027" s="252" t="n">
        <v>390</v>
      </c>
      <c r="C3027" s="201" t="n">
        <v>467</v>
      </c>
      <c r="D3027" s="201" t="n">
        <v>3</v>
      </c>
      <c r="E3027" s="8" t="n">
        <v>43521</v>
      </c>
      <c r="F3027" s="201" t="n">
        <v>5491</v>
      </c>
      <c r="G3027" s="201" t="n">
        <v>7927</v>
      </c>
      <c r="H3027" s="201" t="n">
        <v>7582</v>
      </c>
      <c r="I3027" s="201" t="n"/>
      <c r="J3027" s="9">
        <f>+(((G3027-F3027)-(H3027-F3027))/(H3027-F3027))*100</f>
        <v/>
      </c>
      <c r="K3027" s="13" t="n"/>
      <c r="L3027" s="13" t="n"/>
      <c r="M3027" s="13" t="n"/>
      <c r="O3027" s="295">
        <f>+(H3027-F3027)/10</f>
        <v/>
      </c>
      <c r="P3027" s="26" t="inlineStr">
        <is>
          <t>FALSO</t>
        </is>
      </c>
      <c r="Q3027" s="26" t="inlineStr">
        <is>
          <t>FALSO</t>
        </is>
      </c>
      <c r="R3027" s="149" t="inlineStr">
        <is>
          <t>Esperado</t>
        </is>
      </c>
      <c r="S3027" s="149" t="inlineStr">
        <is>
          <t>No Esperado</t>
        </is>
      </c>
      <c r="T3027" s="149" t="inlineStr">
        <is>
          <t>Se descarta</t>
        </is>
      </c>
      <c r="U3027" s="149" t="n"/>
    </row>
    <row r="3028" ht="15.75" customHeight="1" s="412">
      <c r="A3028" s="5" t="n">
        <v>1693</v>
      </c>
      <c r="B3028" s="252" t="n">
        <v>389</v>
      </c>
      <c r="C3028" s="201" t="n">
        <v>467</v>
      </c>
      <c r="D3028" s="201" t="n">
        <v>5</v>
      </c>
      <c r="E3028" s="8" t="n">
        <v>43531</v>
      </c>
      <c r="F3028" s="201" t="n">
        <v>5478</v>
      </c>
      <c r="G3028" s="201" t="n">
        <v>7746</v>
      </c>
      <c r="H3028" s="201" t="n">
        <v>7428</v>
      </c>
      <c r="I3028" s="201" t="n">
        <v>5</v>
      </c>
      <c r="J3028" s="9">
        <f>+(((G3028-F3028)-(H3028-F3028))/(H3028-F3028))*100</f>
        <v/>
      </c>
      <c r="K3028" s="33">
        <f>AVERAGE(J3028:J3029)</f>
        <v/>
      </c>
      <c r="L3028" s="33">
        <f>_xlfn.STDEV.S(J3028,J3029)</f>
        <v/>
      </c>
      <c r="M3028" s="13" t="n"/>
      <c r="O3028" s="295">
        <f>+(H3028-F3028)/10</f>
        <v/>
      </c>
      <c r="P3028" s="26" t="inlineStr">
        <is>
          <t>FALSO</t>
        </is>
      </c>
      <c r="Q3028" s="26" t="inlineStr">
        <is>
          <t>FALSO</t>
        </is>
      </c>
      <c r="R3028" s="149" t="inlineStr">
        <is>
          <t>Esperado</t>
        </is>
      </c>
      <c r="S3028" s="149" t="inlineStr">
        <is>
          <t>No Esperado</t>
        </is>
      </c>
      <c r="T3028" s="149" t="inlineStr">
        <is>
          <t>Se descarta</t>
        </is>
      </c>
      <c r="U3028" s="149" t="n"/>
    </row>
    <row r="3029" ht="15.75" customHeight="1" s="412">
      <c r="A3029" s="5" t="n">
        <v>1694</v>
      </c>
      <c r="B3029" s="252" t="n">
        <v>390</v>
      </c>
      <c r="C3029" s="201" t="n">
        <v>467</v>
      </c>
      <c r="D3029" s="201" t="n">
        <v>5</v>
      </c>
      <c r="E3029" s="8" t="n">
        <v>43531</v>
      </c>
      <c r="F3029" s="201" t="n">
        <v>5491</v>
      </c>
      <c r="G3029" s="201" t="n">
        <v>7895</v>
      </c>
      <c r="H3029" s="201" t="n">
        <v>7564</v>
      </c>
      <c r="I3029" s="201" t="n"/>
      <c r="J3029" s="9">
        <f>+(((G3029-F3029)-(H3029-F3029))/(H3029-F3029))*100</f>
        <v/>
      </c>
      <c r="K3029" s="33" t="n"/>
      <c r="L3029" s="33" t="n"/>
      <c r="M3029" s="13" t="n"/>
      <c r="O3029" s="295">
        <f>+(H3029-F3029)/10</f>
        <v/>
      </c>
      <c r="P3029" s="26" t="inlineStr">
        <is>
          <t>FALSO</t>
        </is>
      </c>
      <c r="Q3029" s="26" t="inlineStr">
        <is>
          <t>VERDADERO</t>
        </is>
      </c>
      <c r="R3029" s="149" t="inlineStr">
        <is>
          <t>Esperado</t>
        </is>
      </c>
      <c r="S3029" s="149" t="inlineStr">
        <is>
          <t>No Esperado</t>
        </is>
      </c>
      <c r="T3029" s="149" t="inlineStr">
        <is>
          <t>Se descarta</t>
        </is>
      </c>
      <c r="U3029" s="149" t="n"/>
    </row>
    <row r="3030" ht="15.75" customHeight="1" s="412">
      <c r="A3030" s="15" t="n">
        <v>2227</v>
      </c>
      <c r="B3030" s="16" t="n">
        <v>273</v>
      </c>
      <c r="C3030" s="17" t="n">
        <v>467</v>
      </c>
      <c r="D3030" s="17" t="n">
        <v>7</v>
      </c>
      <c r="E3030" s="18" t="n">
        <v>43545</v>
      </c>
      <c r="F3030" s="19" t="n">
        <v>5242</v>
      </c>
      <c r="G3030" s="17" t="n">
        <v>7493</v>
      </c>
      <c r="H3030" s="17" t="n">
        <v>7200</v>
      </c>
      <c r="I3030" s="201" t="n"/>
      <c r="J3030" s="9">
        <f>+(((G3030-F3030)-(H3030-F3030))/(H3030-F3030))*100</f>
        <v/>
      </c>
      <c r="K3030" s="33">
        <f>AVERAGE(J3030:J3031)</f>
        <v/>
      </c>
      <c r="L3030" s="33">
        <f>_xlfn.STDEV.S(J3030,J3031)</f>
        <v/>
      </c>
      <c r="M3030" s="13">
        <f>(K3028-K3030)/14</f>
        <v/>
      </c>
      <c r="N3030" s="50" t="n"/>
      <c r="O3030" s="295">
        <f>+(H3030-F3030)/10</f>
        <v/>
      </c>
      <c r="P3030" s="26" t="inlineStr">
        <is>
          <t>FALSO</t>
        </is>
      </c>
      <c r="Q3030" s="26" t="inlineStr">
        <is>
          <t>FALSO</t>
        </is>
      </c>
      <c r="R3030" s="149" t="inlineStr">
        <is>
          <t>No Esperado</t>
        </is>
      </c>
      <c r="S3030" s="149" t="inlineStr">
        <is>
          <t>Esperado</t>
        </is>
      </c>
      <c r="T3030" s="149" t="inlineStr">
        <is>
          <t>Se descarta</t>
        </is>
      </c>
      <c r="U3030" s="149" t="n"/>
    </row>
    <row r="3031" ht="15.75" customHeight="1" s="412">
      <c r="A3031" s="15" t="n">
        <v>2228</v>
      </c>
      <c r="B3031" s="16" t="n">
        <v>274</v>
      </c>
      <c r="C3031" s="17" t="n">
        <v>467</v>
      </c>
      <c r="D3031" s="17" t="n">
        <v>7</v>
      </c>
      <c r="E3031" s="18" t="n">
        <v>43545</v>
      </c>
      <c r="F3031" s="19" t="n">
        <v>5233</v>
      </c>
      <c r="G3031" s="17" t="n">
        <v>7478</v>
      </c>
      <c r="H3031" s="17" t="n">
        <v>7187</v>
      </c>
      <c r="I3031" s="201" t="n"/>
      <c r="J3031" s="9">
        <f>+(((G3031-F3031)-(H3031-F3031))/(H3031-F3031))*100</f>
        <v/>
      </c>
      <c r="K3031" s="13" t="n"/>
      <c r="L3031" s="13" t="n"/>
      <c r="M3031" s="13" t="n"/>
      <c r="O3031" s="295">
        <f>+(H3031-F3031)/10</f>
        <v/>
      </c>
      <c r="P3031" s="26" t="inlineStr">
        <is>
          <t>FALSO</t>
        </is>
      </c>
      <c r="Q3031" s="26" t="inlineStr">
        <is>
          <t>FALSO</t>
        </is>
      </c>
      <c r="R3031" s="149" t="inlineStr">
        <is>
          <t>No Esperado</t>
        </is>
      </c>
      <c r="S3031" s="149" t="inlineStr">
        <is>
          <t>Esperado</t>
        </is>
      </c>
      <c r="T3031" s="149" t="inlineStr">
        <is>
          <t>Se descarta</t>
        </is>
      </c>
      <c r="U3031" s="149" t="n"/>
    </row>
    <row r="3032" ht="15.75" customHeight="1" s="412">
      <c r="A3032" s="5" t="n">
        <v>391</v>
      </c>
      <c r="B3032" s="252" t="n">
        <v>41</v>
      </c>
      <c r="C3032" s="255" t="n">
        <v>468</v>
      </c>
      <c r="D3032" s="255" t="n">
        <v>1</v>
      </c>
      <c r="E3032" s="58" t="n">
        <v>43514</v>
      </c>
      <c r="F3032" s="255" t="n">
        <v>5264</v>
      </c>
      <c r="G3032" s="255" t="n">
        <v>7383</v>
      </c>
      <c r="H3032" s="255" t="n">
        <v>7054</v>
      </c>
      <c r="I3032" s="255" t="n">
        <v>11</v>
      </c>
      <c r="J3032" s="59">
        <f>+(((G3032-F3032)-(H3032-F3032))/(H3032-F3032))*100</f>
        <v/>
      </c>
      <c r="K3032" s="34">
        <f>AVERAGE(J3032:J3033)</f>
        <v/>
      </c>
      <c r="L3032" s="34">
        <f>_xlfn.STDEV.S(J3032,J3033)</f>
        <v/>
      </c>
      <c r="M3032" s="35" t="n">
        <v>1</v>
      </c>
      <c r="O3032" s="295">
        <f>+(H3032-F3032)/10</f>
        <v/>
      </c>
      <c r="P3032" s="26" t="inlineStr">
        <is>
          <t>FALSO</t>
        </is>
      </c>
      <c r="Q3032" s="26" t="inlineStr">
        <is>
          <t>FALSO</t>
        </is>
      </c>
      <c r="R3032" s="149" t="inlineStr">
        <is>
          <t>Esperado</t>
        </is>
      </c>
      <c r="S3032" s="149" t="inlineStr">
        <is>
          <t>Esperado</t>
        </is>
      </c>
      <c r="T3032" s="149" t="inlineStr">
        <is>
          <t>Se descarta</t>
        </is>
      </c>
      <c r="U3032" s="149" t="n"/>
    </row>
    <row r="3033" ht="15.75" customHeight="1" s="412">
      <c r="A3033" s="5" t="n">
        <v>392</v>
      </c>
      <c r="B3033" s="252" t="n">
        <v>42</v>
      </c>
      <c r="C3033" s="255" t="n">
        <v>468</v>
      </c>
      <c r="D3033" s="255" t="n">
        <v>1</v>
      </c>
      <c r="E3033" s="58" t="n">
        <v>43514</v>
      </c>
      <c r="F3033" s="255" t="n">
        <v>5270</v>
      </c>
      <c r="G3033" s="255" t="n">
        <v>7369</v>
      </c>
      <c r="H3033" s="255" t="n">
        <v>7021</v>
      </c>
      <c r="I3033" s="255" t="n"/>
      <c r="J3033" s="59">
        <f>+(((G3033-F3033)-(H3033-F3033))/(H3033-F3033))*100</f>
        <v/>
      </c>
      <c r="K3033" s="35" t="n"/>
      <c r="L3033" s="35" t="n"/>
      <c r="M3033" s="35" t="n"/>
      <c r="O3033" s="295">
        <f>+(H3033-F3033)/10</f>
        <v/>
      </c>
      <c r="P3033" s="26" t="inlineStr">
        <is>
          <t>FALSO</t>
        </is>
      </c>
      <c r="Q3033" s="26" t="inlineStr">
        <is>
          <t>FALSO</t>
        </is>
      </c>
      <c r="R3033" s="149" t="inlineStr">
        <is>
          <t>No esperado</t>
        </is>
      </c>
      <c r="S3033" s="149" t="inlineStr">
        <is>
          <t>No esperado</t>
        </is>
      </c>
      <c r="T3033" s="149" t="inlineStr">
        <is>
          <t>Se descarta</t>
        </is>
      </c>
      <c r="U3033" s="149" t="n"/>
    </row>
    <row r="3034" ht="15.75" customHeight="1" s="412">
      <c r="A3034" s="5" t="n">
        <v>1045</v>
      </c>
      <c r="B3034" s="252" t="n">
        <v>391</v>
      </c>
      <c r="C3034" s="255" t="n">
        <v>468</v>
      </c>
      <c r="D3034" s="255" t="n">
        <v>3</v>
      </c>
      <c r="E3034" s="58" t="n">
        <v>43521</v>
      </c>
      <c r="F3034" s="255" t="n">
        <v>5525</v>
      </c>
      <c r="G3034" s="255" t="n">
        <v>7841</v>
      </c>
      <c r="H3034" s="255" t="n">
        <v>7307</v>
      </c>
      <c r="I3034" s="255" t="n">
        <v>10</v>
      </c>
      <c r="J3034" s="59">
        <f>+(((G3034-F3034)-(H3034-F3034))/(H3034-F3034))*100</f>
        <v/>
      </c>
      <c r="K3034" s="34">
        <f>AVERAGE(J3034:J3035)</f>
        <v/>
      </c>
      <c r="L3034" s="34">
        <f>_xlfn.STDEV.S(J3034,J3035)</f>
        <v/>
      </c>
      <c r="M3034" s="35" t="n"/>
      <c r="O3034" s="295">
        <f>+(H3034-F3034)/10</f>
        <v/>
      </c>
      <c r="P3034" s="26" t="inlineStr">
        <is>
          <t>FALSO</t>
        </is>
      </c>
      <c r="Q3034" s="26" t="inlineStr">
        <is>
          <t>FALSO</t>
        </is>
      </c>
      <c r="R3034" s="149" t="inlineStr">
        <is>
          <t>Esperado</t>
        </is>
      </c>
      <c r="S3034" s="149" t="inlineStr">
        <is>
          <t>No esperado</t>
        </is>
      </c>
      <c r="T3034" s="149" t="inlineStr">
        <is>
          <t>Se descarta</t>
        </is>
      </c>
      <c r="U3034" s="149" t="n"/>
    </row>
    <row r="3035" ht="15.75" customHeight="1" s="412">
      <c r="A3035" s="5" t="n">
        <v>1046</v>
      </c>
      <c r="B3035" s="252" t="n">
        <v>392</v>
      </c>
      <c r="C3035" s="255" t="n">
        <v>468</v>
      </c>
      <c r="D3035" s="255" t="n">
        <v>3</v>
      </c>
      <c r="E3035" s="58" t="n">
        <v>43521</v>
      </c>
      <c r="F3035" s="255" t="n">
        <v>5540</v>
      </c>
      <c r="G3035" s="255" t="n">
        <v>7827</v>
      </c>
      <c r="H3035" s="255" t="n">
        <v>7318</v>
      </c>
      <c r="I3035" s="255" t="n"/>
      <c r="J3035" s="59">
        <f>+(((G3035-F3035)-(H3035-F3035))/(H3035-F3035))*100</f>
        <v/>
      </c>
      <c r="K3035" s="34" t="n"/>
      <c r="L3035" s="34" t="n"/>
      <c r="M3035" s="35" t="n"/>
      <c r="O3035" s="295">
        <f>+(H3035-F3035)/10</f>
        <v/>
      </c>
      <c r="P3035" s="26" t="inlineStr">
        <is>
          <t>FALSO</t>
        </is>
      </c>
      <c r="Q3035" s="26" t="inlineStr">
        <is>
          <t>FALSO</t>
        </is>
      </c>
      <c r="R3035" s="149" t="inlineStr">
        <is>
          <t>Esperado</t>
        </is>
      </c>
      <c r="S3035" s="149" t="inlineStr">
        <is>
          <t>Esperado</t>
        </is>
      </c>
      <c r="T3035" s="149" t="inlineStr">
        <is>
          <t>Se descarta</t>
        </is>
      </c>
      <c r="U3035" s="149" t="n"/>
    </row>
    <row r="3036" ht="15.75" customHeight="1" s="412">
      <c r="A3036" s="5" t="n">
        <v>1695</v>
      </c>
      <c r="B3036" s="252" t="n">
        <v>391</v>
      </c>
      <c r="C3036" s="255" t="n">
        <v>468</v>
      </c>
      <c r="D3036" s="255" t="n">
        <v>5</v>
      </c>
      <c r="E3036" s="58" t="n">
        <v>43531</v>
      </c>
      <c r="F3036" s="255" t="n">
        <v>5525</v>
      </c>
      <c r="G3036" s="255" t="n">
        <v>7618</v>
      </c>
      <c r="H3036" s="255" t="n">
        <v>7259</v>
      </c>
      <c r="I3036" s="255" t="n">
        <v>11</v>
      </c>
      <c r="J3036" s="59">
        <f>+(((G3036-F3036)-(H3036-F3036))/(H3036-F3036))*100</f>
        <v/>
      </c>
      <c r="K3036" s="34">
        <f>AVERAGE(J3036:J3037)</f>
        <v/>
      </c>
      <c r="L3036" s="34">
        <f>_xlfn.STDEV.S(J3036,J3037)</f>
        <v/>
      </c>
      <c r="M3036" s="35" t="n"/>
      <c r="O3036" s="295">
        <f>+(H3036-F3036)/10</f>
        <v/>
      </c>
      <c r="P3036" s="26" t="inlineStr">
        <is>
          <t>FALSO</t>
        </is>
      </c>
      <c r="Q3036" s="26" t="inlineStr">
        <is>
          <t>FALSO</t>
        </is>
      </c>
      <c r="R3036" s="149" t="inlineStr">
        <is>
          <t>No esperado</t>
        </is>
      </c>
      <c r="S3036" s="149" t="inlineStr">
        <is>
          <t>Esperado</t>
        </is>
      </c>
      <c r="T3036" s="149" t="inlineStr">
        <is>
          <t>Se descarta</t>
        </is>
      </c>
      <c r="U3036" s="149" t="n"/>
    </row>
    <row r="3037" ht="15.75" customHeight="1" s="412">
      <c r="A3037" s="5" t="n">
        <v>1696</v>
      </c>
      <c r="B3037" s="252" t="n">
        <v>392</v>
      </c>
      <c r="C3037" s="255" t="n">
        <v>468</v>
      </c>
      <c r="D3037" s="255" t="n">
        <v>5</v>
      </c>
      <c r="E3037" s="58" t="n">
        <v>43531</v>
      </c>
      <c r="F3037" s="255" t="n">
        <v>5540</v>
      </c>
      <c r="G3037" s="255" t="n">
        <v>7689</v>
      </c>
      <c r="H3037" s="255" t="n">
        <v>7308</v>
      </c>
      <c r="I3037" s="255" t="n"/>
      <c r="J3037" s="59">
        <f>+(((G3037-F3037)-(H3037-F3037))/(H3037-F3037))*100</f>
        <v/>
      </c>
      <c r="K3037" s="35" t="n"/>
      <c r="L3037" s="35" t="n"/>
      <c r="M3037" s="35" t="n"/>
      <c r="O3037" s="295">
        <f>+(H3037-F3037)/10</f>
        <v/>
      </c>
      <c r="P3037" s="26" t="inlineStr">
        <is>
          <t>FALSO</t>
        </is>
      </c>
      <c r="Q3037" s="26" t="inlineStr">
        <is>
          <t>FALSO</t>
        </is>
      </c>
      <c r="R3037" s="149" t="inlineStr">
        <is>
          <t>Esperado</t>
        </is>
      </c>
      <c r="S3037" s="149" t="inlineStr">
        <is>
          <t>Esperado</t>
        </is>
      </c>
      <c r="T3037" s="149" t="inlineStr">
        <is>
          <t>Se descarta</t>
        </is>
      </c>
      <c r="U3037" s="149" t="n"/>
    </row>
    <row r="3038" ht="15.75" customHeight="1" s="412">
      <c r="A3038" s="15" t="n">
        <v>2229</v>
      </c>
      <c r="B3038" s="16" t="n">
        <v>275</v>
      </c>
      <c r="C3038" s="60" t="n">
        <v>468</v>
      </c>
      <c r="D3038" s="60" t="n">
        <v>7</v>
      </c>
      <c r="E3038" s="61" t="n">
        <v>43545</v>
      </c>
      <c r="F3038" s="62" t="n">
        <v>5274</v>
      </c>
      <c r="G3038" s="60" t="n">
        <v>7088</v>
      </c>
      <c r="H3038" s="60" t="n">
        <v>6832</v>
      </c>
      <c r="I3038" s="255" t="n"/>
      <c r="J3038" s="59">
        <f>+(((G3038-F3038)-(H3038-F3038))/(H3038-F3038))*100</f>
        <v/>
      </c>
      <c r="K3038" s="34">
        <f>AVERAGE(J3038:J3039)</f>
        <v/>
      </c>
      <c r="L3038" s="34">
        <f>_xlfn.STDEV.S(J3038,J3039)</f>
        <v/>
      </c>
      <c r="M3038" s="35">
        <f>(K3036-K3038)/14</f>
        <v/>
      </c>
      <c r="N3038" s="295">
        <f>(K3034-K3038)/24</f>
        <v/>
      </c>
      <c r="O3038" s="295">
        <f>+(H3038-F3038)/10</f>
        <v/>
      </c>
      <c r="P3038" s="26" t="inlineStr">
        <is>
          <t>FALSO</t>
        </is>
      </c>
      <c r="Q3038" s="26" t="inlineStr">
        <is>
          <t>FALSO</t>
        </is>
      </c>
      <c r="R3038" s="149" t="inlineStr">
        <is>
          <t>No esperado</t>
        </is>
      </c>
      <c r="S3038" s="149" t="inlineStr">
        <is>
          <t>Esperado</t>
        </is>
      </c>
      <c r="T3038" s="149" t="inlineStr">
        <is>
          <t>Se descarta</t>
        </is>
      </c>
      <c r="U3038" s="149" t="n"/>
    </row>
    <row r="3039" ht="15.75" customHeight="1" s="412">
      <c r="A3039" s="15" t="n">
        <v>2230</v>
      </c>
      <c r="B3039" s="16" t="n">
        <v>276</v>
      </c>
      <c r="C3039" s="60" t="n">
        <v>468</v>
      </c>
      <c r="D3039" s="60" t="n">
        <v>7</v>
      </c>
      <c r="E3039" s="61" t="n">
        <v>43545</v>
      </c>
      <c r="F3039" s="62" t="n">
        <v>5217</v>
      </c>
      <c r="G3039" s="60" t="n">
        <v>7125</v>
      </c>
      <c r="H3039" s="60" t="n">
        <v>6856</v>
      </c>
      <c r="I3039" s="255" t="n"/>
      <c r="J3039" s="59">
        <f>+(((G3039-F3039)-(H3039-F3039))/(H3039-F3039))*100</f>
        <v/>
      </c>
      <c r="K3039" s="35" t="n"/>
      <c r="L3039" s="35" t="n"/>
      <c r="M3039" s="35" t="n"/>
      <c r="O3039" s="295">
        <f>+(H3039-F3039)/10</f>
        <v/>
      </c>
      <c r="P3039" s="26" t="inlineStr">
        <is>
          <t>FALSO</t>
        </is>
      </c>
      <c r="Q3039" s="26" t="inlineStr">
        <is>
          <t>FALSO</t>
        </is>
      </c>
      <c r="R3039" s="149" t="inlineStr">
        <is>
          <t>Esperado</t>
        </is>
      </c>
      <c r="S3039" s="149" t="inlineStr">
        <is>
          <t>Esperado</t>
        </is>
      </c>
      <c r="T3039" s="149" t="inlineStr">
        <is>
          <t>Se descarta</t>
        </is>
      </c>
      <c r="U3039" s="149" t="n"/>
    </row>
  </sheetData>
  <autoFilter ref="$A$1:$U$3039">
    <filterColumn colId="19" hiddenButton="0" showButton="1">
      <filters>
        <filter val="Dato Válido"/>
      </filters>
    </filterColumn>
    <filterColumn colId="2" hiddenButton="0" showButton="1">
      <filters>
        <filter val="350"/>
        <filter val="230"/>
        <filter val="231"/>
        <filter val="353"/>
        <filter val="112"/>
        <filter val="233"/>
        <filter val="354"/>
        <filter val="234"/>
        <filter val="114"/>
        <filter val="117"/>
        <filter val="118"/>
        <filter val="239"/>
        <filter val="119"/>
        <filter val="243"/>
        <filter val="364"/>
        <filter val="244"/>
        <filter val="365"/>
        <filter val="124"/>
        <filter val="126"/>
        <filter val="247"/>
        <filter val="127"/>
        <filter val="248"/>
        <filter val="369"/>
        <filter val="370"/>
        <filter val="251"/>
        <filter val="372"/>
        <filter val="131"/>
        <filter val="132"/>
        <filter val="374"/>
        <filter val="376"/>
        <filter val="135"/>
        <filter val="137"/>
        <filter val="258"/>
        <filter val="379"/>
        <filter val="138"/>
        <filter val="260"/>
        <filter val="381"/>
        <filter val="140"/>
        <filter val="382"/>
        <filter val="384"/>
        <filter val="265"/>
        <filter val="266"/>
        <filter val="147"/>
        <filter val="389"/>
        <filter val="148"/>
        <filter val="390"/>
        <filter val="392"/>
        <filter val="393"/>
        <filter val="152"/>
        <filter val="396"/>
        <filter val="155"/>
        <filter val="397"/>
        <filter val="156"/>
        <filter val="157"/>
        <filter val="158"/>
        <filter val="159"/>
        <filter val="161"/>
        <filter val="162"/>
        <filter val="163"/>
        <filter val="164"/>
        <filter val="166"/>
        <filter val="167"/>
        <filter val="170"/>
        <filter val="172"/>
        <filter val="174"/>
        <filter val="177"/>
        <filter val="178"/>
        <filter val="183"/>
        <filter val="185"/>
        <filter val="187"/>
        <filter val="189"/>
        <filter val="199"/>
        <filter val="404"/>
        <filter val="406"/>
        <filter val="409"/>
        <filter val="410"/>
        <filter val="412"/>
        <filter val="413"/>
        <filter val="414"/>
        <filter val="417"/>
        <filter val="420"/>
        <filter val="303"/>
        <filter val="424"/>
        <filter val="305"/>
        <filter val="306"/>
        <filter val="310"/>
        <filter val="431"/>
        <filter val="311"/>
        <filter val="432"/>
        <filter val="433"/>
        <filter val="436"/>
        <filter val="437"/>
        <filter val="318"/>
        <filter val="440"/>
        <filter val="441"/>
        <filter val="442"/>
        <filter val="443"/>
        <filter val="323"/>
        <filter val="444"/>
        <filter val="203"/>
        <filter val="324"/>
        <filter val="445"/>
        <filter val="206"/>
        <filter val="448"/>
        <filter val="207"/>
        <filter val="328"/>
        <filter val="450"/>
        <filter val="452"/>
        <filter val="453"/>
        <filter val="212"/>
        <filter val="333"/>
        <filter val="336"/>
        <filter val="217"/>
        <filter val="339"/>
        <filter val="219"/>
        <filter val="340"/>
        <filter val="461"/>
        <filter val="342"/>
        <filter val="101"/>
        <filter val="464"/>
        <filter val="102"/>
        <filter val="465"/>
        <filter val="345"/>
        <filter val="104"/>
        <filter val="346"/>
        <filter val="467"/>
        <filter val="347"/>
        <filter val="468"/>
        <filter val="228"/>
        <filter val="108"/>
      </filters>
    </filterColumn>
  </autoFilter>
  <conditionalFormatting sqref="P1:Q3039">
    <cfRule type="containsText" priority="1" operator="containsText" dxfId="5" text="VERDADERO">
      <formula>NOT(ISERROR(SEARCH(("VERDADERO"),(P1))))</formula>
    </cfRule>
  </conditionalFormatting>
  <dataValidations count="5">
    <dataValidation sqref="S2:S3039" showDropDown="0" showInputMessage="0" showErrorMessage="0" allowBlank="1" type="list">
      <formula1>"Esperado,No Esperado,Dato faltante"</formula1>
    </dataValidation>
    <dataValidation sqref="T2:T3039" showDropDown="0" showInputMessage="0" showErrorMessage="0" allowBlank="1" type="list">
      <formula1>"Se descarta,Dato Válido,Duda"</formula1>
    </dataValidation>
    <dataValidation sqref="R2:R3039" showDropDown="0" showInputMessage="0" showErrorMessage="0" allowBlank="1" type="list">
      <formula1>"Esperado,No Esperado,Dato faltante"</formula1>
    </dataValidation>
    <dataValidation sqref="E2:E3039" showDropDown="1" showInputMessage="0" showErrorMessage="0" allowBlank="1" type="custom">
      <formula1>OR(NOT(ISERROR(DATEVALUE(E2))), AND(ISNUMBER(E2), LEFT(CELL("format", E2))="D"))</formula1>
    </dataValidation>
    <dataValidation sqref="J2:J3039" showDropDown="1" showInputMessage="0" showErrorMessage="0" allowBlank="1" type="custom">
      <formula1>AND(ISNUMBER(J2),(NOT(OR(NOT(ISERROR(DATEVALUE(J2))), AND(ISNUMBER(J2), LEFT(CELL("format", J2))="D")))))</formula1>
    </dataValidation>
  </dataValidation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E3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43" customWidth="1" style="412" min="1" max="1"/>
    <col width="18.14" customWidth="1" style="412" min="2" max="2"/>
    <col width="14.57" customWidth="1" style="412" min="3" max="3"/>
    <col width="13.71" customWidth="1" style="412" min="4" max="4"/>
    <col width="15.71" customWidth="1" style="412" min="5" max="5"/>
    <col width="17.86" customWidth="1" style="412" min="6" max="6"/>
    <col width="41.57" customWidth="1" style="412" min="7" max="7"/>
    <col width="14.29" customWidth="1" style="412" min="8" max="8"/>
    <col width="12.71" customWidth="1" style="412" min="9" max="9"/>
    <col width="17.29" customWidth="1" style="412" min="10" max="10"/>
    <col width="12.71" customWidth="1" style="412" min="11" max="11"/>
    <col width="17.29" customWidth="1" style="412" min="12" max="12"/>
    <col width="7.29" customWidth="1" style="412" min="13" max="13"/>
    <col width="17.86" customWidth="1" style="412" min="14" max="14"/>
    <col width="12.86" customWidth="1" style="412" min="15" max="15"/>
    <col width="13" customWidth="1" style="412" min="16" max="16"/>
    <col width="14.71" customWidth="1" style="412" min="17" max="17"/>
    <col width="10.86" customWidth="1" style="412" min="18" max="18"/>
    <col width="11" customWidth="1" style="412" min="19" max="19"/>
    <col width="12.14" customWidth="1" style="412" min="20" max="20"/>
    <col width="5.57" customWidth="1" style="412" min="21" max="21"/>
    <col width="3.71" customWidth="1" style="412" min="22" max="22"/>
    <col width="9" customWidth="1" style="412" min="23" max="23"/>
    <col width="16" customWidth="1" style="412" min="24" max="24"/>
    <col width="16.29" customWidth="1" style="412" min="25" max="25"/>
    <col width="8.859999999999999" customWidth="1" style="412" min="26" max="26"/>
    <col width="9.57" customWidth="1" style="412" min="27" max="28"/>
    <col width="16.29" customWidth="1" style="412" min="29" max="29"/>
    <col width="14" customWidth="1" style="412" min="30" max="30"/>
    <col width="15.57" customWidth="1" style="412" min="31" max="31"/>
  </cols>
  <sheetData>
    <row r="1" ht="19.5" customHeight="1" s="412">
      <c r="A1" s="103" t="inlineStr">
        <is>
          <t>PLOT</t>
        </is>
      </c>
      <c r="B1" s="208" t="inlineStr">
        <is>
          <t>Decisión</t>
        </is>
      </c>
      <c r="C1" s="103" t="inlineStr">
        <is>
          <t>BLOC</t>
        </is>
      </c>
      <c r="D1" s="103" t="inlineStr">
        <is>
          <t>IBLK</t>
        </is>
      </c>
      <c r="E1" s="103" t="inlineStr">
        <is>
          <t>ENTRY</t>
        </is>
      </c>
      <c r="F1" s="103" t="inlineStr">
        <is>
          <t>ORIGEN</t>
        </is>
      </c>
      <c r="G1" s="103" t="inlineStr">
        <is>
          <t>PEDIGREE</t>
        </is>
      </c>
      <c r="H1" s="103" t="inlineStr">
        <is>
          <t>PTAS</t>
        </is>
      </c>
      <c r="I1" s="103" t="inlineStr">
        <is>
          <t>VT</t>
        </is>
      </c>
      <c r="J1" s="103" t="inlineStr">
        <is>
          <t>GDU_VT</t>
        </is>
      </c>
      <c r="K1" s="103" t="inlineStr">
        <is>
          <t>R1</t>
        </is>
      </c>
      <c r="L1" s="103" t="inlineStr">
        <is>
          <t>GDU_R1</t>
        </is>
      </c>
      <c r="M1" s="103" t="inlineStr">
        <is>
          <t>ASI</t>
        </is>
      </c>
      <c r="N1" s="103" t="inlineStr">
        <is>
          <t>GDU_ASI</t>
        </is>
      </c>
      <c r="O1" s="103" t="inlineStr">
        <is>
          <t>MF</t>
        </is>
      </c>
      <c r="P1" s="103" t="inlineStr">
        <is>
          <t>MC</t>
        </is>
      </c>
      <c r="Q1" s="103" t="inlineStr">
        <is>
          <t>TSG</t>
        </is>
      </c>
      <c r="R1" s="208" t="inlineStr">
        <is>
          <t>Tallo</t>
        </is>
      </c>
      <c r="S1" s="208" t="inlineStr">
        <is>
          <t>Roya</t>
        </is>
      </c>
      <c r="T1" s="208" t="inlineStr">
        <is>
          <t>MRCV</t>
        </is>
      </c>
      <c r="U1" s="208" t="inlineStr">
        <is>
          <t>TIZON</t>
        </is>
      </c>
      <c r="V1" s="208" t="inlineStr">
        <is>
          <t>BACT</t>
        </is>
      </c>
      <c r="W1" s="208" t="inlineStr">
        <is>
          <t>SG</t>
        </is>
      </c>
      <c r="X1" s="208" t="inlineStr">
        <is>
          <t>CH_COMP</t>
        </is>
      </c>
      <c r="Y1" s="208" t="inlineStr">
        <is>
          <t>CH_SEMIC</t>
        </is>
      </c>
      <c r="Z1" s="208" t="inlineStr">
        <is>
          <t>CH_LAXA</t>
        </is>
      </c>
      <c r="AA1" s="208" t="inlineStr">
        <is>
          <t>ESP_CUB</t>
        </is>
      </c>
      <c r="AB1" s="208" t="inlineStr">
        <is>
          <t>ESP_SEMI</t>
        </is>
      </c>
      <c r="AC1" s="208" t="inlineStr">
        <is>
          <t>ESP_DESC</t>
        </is>
      </c>
      <c r="AD1" s="208" t="inlineStr">
        <is>
          <t>GRAN_F</t>
        </is>
      </c>
      <c r="AE1" s="208" t="inlineStr">
        <is>
          <t>GRAN_SD</t>
        </is>
      </c>
    </row>
    <row r="2" ht="19.5" customHeight="1" s="412">
      <c r="A2" s="143" t="n">
        <v>101</v>
      </c>
      <c r="B2" s="149" t="inlineStr">
        <is>
          <t>Se descarta</t>
        </is>
      </c>
      <c r="C2" s="106" t="n">
        <v>1</v>
      </c>
      <c r="D2" s="106" t="n">
        <v>1</v>
      </c>
      <c r="E2" s="106" t="n">
        <v>59</v>
      </c>
      <c r="F2" s="106" t="inlineStr">
        <is>
          <t>17.2802</t>
        </is>
      </c>
      <c r="G2" s="113" t="inlineStr">
        <is>
          <t>LP581xLP562-1-195-1-1</t>
        </is>
      </c>
      <c r="H2" s="113" t="n">
        <v>47</v>
      </c>
      <c r="I2" s="139" t="n">
        <v>43467</v>
      </c>
      <c r="J2" s="113" t="n">
        <v>1080.75</v>
      </c>
      <c r="K2" s="139" t="n">
        <v>43468</v>
      </c>
      <c r="L2" s="156" t="n">
        <v>1094.25</v>
      </c>
      <c r="M2" s="111" t="n">
        <v>13.5</v>
      </c>
      <c r="N2" s="111">
        <f>'ENS TEMP 201819'!$L253-'ENS TEMP 201819'!$J253</f>
        <v/>
      </c>
      <c r="O2" s="139" t="n">
        <v>43517</v>
      </c>
      <c r="P2" s="139" t="n">
        <v>43566</v>
      </c>
      <c r="Q2" s="150" t="n">
        <v>0.405</v>
      </c>
      <c r="R2" s="149" t="n"/>
      <c r="S2" s="149" t="n"/>
      <c r="T2" s="149" t="n"/>
      <c r="U2" s="149" t="n"/>
      <c r="V2" s="149" t="n"/>
      <c r="W2" s="149" t="n"/>
      <c r="X2" s="149" t="inlineStr">
        <is>
          <t>.</t>
        </is>
      </c>
      <c r="Y2" s="149" t="n"/>
      <c r="Z2" s="149" t="n"/>
      <c r="AA2" s="149" t="n"/>
      <c r="AB2" s="149" t="n"/>
      <c r="AC2" s="149" t="n"/>
      <c r="AD2" s="149" t="n"/>
      <c r="AE2" s="149" t="n"/>
    </row>
    <row r="3" ht="19.5" customHeight="1" s="412">
      <c r="A3" s="143" t="n">
        <v>102</v>
      </c>
      <c r="B3" s="149" t="inlineStr">
        <is>
          <t>Se descarta</t>
        </is>
      </c>
      <c r="C3" s="106" t="n">
        <v>1</v>
      </c>
      <c r="D3" s="106" t="n">
        <v>1</v>
      </c>
      <c r="E3" s="106" t="n">
        <v>104</v>
      </c>
      <c r="F3" s="106" t="inlineStr">
        <is>
          <t>17.2898</t>
        </is>
      </c>
      <c r="G3" s="113" t="inlineStr">
        <is>
          <t>LP 59</t>
        </is>
      </c>
      <c r="H3" s="113" t="n"/>
      <c r="I3" s="139" t="n">
        <v>43460</v>
      </c>
      <c r="J3" s="113" t="n">
        <v>959.9</v>
      </c>
      <c r="K3" s="139" t="n">
        <v>43461</v>
      </c>
      <c r="L3" s="156" t="n">
        <v>977.15</v>
      </c>
      <c r="M3" s="111" t="n">
        <v>17.25</v>
      </c>
      <c r="N3" s="111">
        <f>'ENS TEMP 201819'!$L50-'ENS TEMP 201819'!$J50</f>
        <v/>
      </c>
      <c r="O3" s="113" t="inlineStr">
        <is>
          <t>null</t>
        </is>
      </c>
      <c r="P3" s="113" t="inlineStr">
        <is>
          <t>null</t>
        </is>
      </c>
      <c r="Q3" s="150" t="inlineStr">
        <is>
          <t>null</t>
        </is>
      </c>
      <c r="R3" s="149" t="n"/>
      <c r="S3" s="149" t="n"/>
      <c r="T3" s="149" t="n"/>
      <c r="U3" s="149" t="n"/>
      <c r="V3" s="149" t="n"/>
      <c r="W3" s="149" t="n"/>
      <c r="X3" s="149" t="inlineStr">
        <is>
          <t>.</t>
        </is>
      </c>
      <c r="Y3" s="149" t="n"/>
      <c r="Z3" s="149" t="n"/>
      <c r="AA3" s="149" t="n"/>
      <c r="AB3" s="149" t="n"/>
      <c r="AC3" s="149" t="n"/>
      <c r="AD3" s="149" t="n"/>
      <c r="AE3" s="149" t="n"/>
    </row>
    <row r="4" ht="19.5" customHeight="1" s="412">
      <c r="A4" s="143" t="n">
        <v>103</v>
      </c>
      <c r="B4" s="149" t="inlineStr">
        <is>
          <t>Plot Válido</t>
        </is>
      </c>
      <c r="C4" s="106" t="n">
        <v>1</v>
      </c>
      <c r="D4" s="106" t="n">
        <v>1</v>
      </c>
      <c r="E4" s="106" t="n">
        <v>62</v>
      </c>
      <c r="F4" s="106" t="inlineStr">
        <is>
          <t>17.2808</t>
        </is>
      </c>
      <c r="G4" s="113" t="inlineStr">
        <is>
          <t>[BSGA] 04.4071-1.1.1.1.1.#.#</t>
        </is>
      </c>
      <c r="H4" s="113" t="n"/>
      <c r="I4" s="139" t="n">
        <v>43466</v>
      </c>
      <c r="J4" s="113" t="n">
        <v>1059.6</v>
      </c>
      <c r="K4" s="139" t="n">
        <v>43468</v>
      </c>
      <c r="L4" s="156" t="n">
        <v>1094.25</v>
      </c>
      <c r="M4" s="111" t="n">
        <v>34.65000000000009</v>
      </c>
      <c r="N4" s="111">
        <f>'ENS TEMP 201819'!$L224-'ENS TEMP 201819'!$J224</f>
        <v/>
      </c>
      <c r="O4" s="139" t="n">
        <v>43537</v>
      </c>
      <c r="P4" s="139" t="n">
        <v>43585</v>
      </c>
      <c r="Q4" s="116" t="n">
        <v>0.555</v>
      </c>
      <c r="R4" s="126" t="n"/>
      <c r="S4" s="126" t="n"/>
      <c r="T4" s="126" t="n"/>
      <c r="U4" s="126" t="n"/>
      <c r="V4" s="126" t="n"/>
      <c r="W4" s="126" t="n"/>
      <c r="X4" s="126" t="inlineStr">
        <is>
          <t>.</t>
        </is>
      </c>
      <c r="Y4" s="126" t="n"/>
      <c r="Z4" s="126" t="n"/>
      <c r="AA4" s="126" t="n"/>
      <c r="AB4" s="126" t="n"/>
      <c r="AC4" s="126" t="n"/>
      <c r="AD4" s="126" t="n"/>
      <c r="AE4" s="126" t="n"/>
    </row>
    <row r="5" ht="19.5" customHeight="1" s="412">
      <c r="A5" s="143" t="n">
        <v>104</v>
      </c>
      <c r="B5" s="149" t="inlineStr">
        <is>
          <t>Se descarta</t>
        </is>
      </c>
      <c r="C5" s="106" t="n">
        <v>1</v>
      </c>
      <c r="D5" s="106" t="n">
        <v>1</v>
      </c>
      <c r="E5" s="106" t="n">
        <v>83</v>
      </c>
      <c r="F5" s="252" t="inlineStr">
        <is>
          <t>17.2856</t>
        </is>
      </c>
      <c r="G5" s="262" t="inlineStr">
        <is>
          <t>[AX889] 04.725-1.1.1.1.1.#</t>
        </is>
      </c>
      <c r="H5" s="113" t="n"/>
      <c r="I5" s="120" t="n">
        <v>43460</v>
      </c>
      <c r="J5" s="252" t="n">
        <v>959.9</v>
      </c>
      <c r="K5" s="120" t="n">
        <v>43459</v>
      </c>
      <c r="L5" s="156" t="n">
        <v>943.6</v>
      </c>
      <c r="M5" s="122" t="n">
        <v>-16.29999999999995</v>
      </c>
      <c r="N5" s="122">
        <f>'ENS TEMP 201819'!$L51-'ENS TEMP 201819'!$J51</f>
        <v/>
      </c>
      <c r="O5" s="124" t="n">
        <v>43521</v>
      </c>
      <c r="P5" s="124" t="n">
        <v>43564</v>
      </c>
      <c r="Q5" s="125" t="n">
        <v>0.1231478763478891</v>
      </c>
      <c r="R5" s="126" t="n"/>
      <c r="S5" s="126" t="n"/>
      <c r="T5" s="126" t="n"/>
      <c r="U5" s="126" t="n"/>
      <c r="V5" s="126" t="n"/>
      <c r="W5" s="126" t="n"/>
      <c r="X5" s="126" t="inlineStr">
        <is>
          <t>.</t>
        </is>
      </c>
      <c r="Y5" s="126" t="n"/>
      <c r="Z5" s="126" t="n"/>
      <c r="AA5" s="126" t="n"/>
      <c r="AB5" s="126" t="n"/>
      <c r="AC5" s="126" t="n"/>
      <c r="AD5" s="126" t="n"/>
      <c r="AE5" s="126" t="n"/>
    </row>
    <row r="6" ht="19.5" customHeight="1" s="412">
      <c r="A6" s="127" t="n">
        <v>105</v>
      </c>
      <c r="B6" s="149" t="inlineStr">
        <is>
          <t>Se descarta</t>
        </is>
      </c>
      <c r="C6" s="128" t="n">
        <v>1</v>
      </c>
      <c r="D6" s="128" t="n">
        <v>1</v>
      </c>
      <c r="E6" s="128" t="n">
        <v>124</v>
      </c>
      <c r="F6" s="129" t="inlineStr">
        <is>
          <t>17.2938//BEBA</t>
        </is>
      </c>
      <c r="G6" s="130" t="inlineStr">
        <is>
          <t>LP 561</t>
        </is>
      </c>
      <c r="H6" s="113" t="n"/>
      <c r="I6" s="113" t="n"/>
      <c r="J6" s="113" t="n"/>
      <c r="K6" s="113" t="n"/>
      <c r="L6" s="156" t="n"/>
      <c r="M6" s="111" t="n"/>
      <c r="N6" s="111">
        <f>'ENS TEMP 201819'!$L325-'ENS TEMP 201819'!$J325</f>
        <v/>
      </c>
      <c r="O6" s="131" t="n"/>
      <c r="P6" s="131" t="n"/>
      <c r="Q6" s="132" t="n"/>
      <c r="R6" s="149" t="n"/>
      <c r="S6" s="149" t="n"/>
      <c r="T6" s="149" t="n"/>
      <c r="U6" s="149" t="n"/>
      <c r="V6" s="149" t="n"/>
      <c r="W6" s="149" t="n"/>
      <c r="X6" s="149" t="inlineStr">
        <is>
          <t>.</t>
        </is>
      </c>
      <c r="Y6" s="149" t="n"/>
      <c r="Z6" s="149" t="n"/>
      <c r="AA6" s="149" t="n"/>
      <c r="AB6" s="149" t="n"/>
      <c r="AC6" s="149" t="n"/>
      <c r="AD6" s="149" t="n"/>
      <c r="AE6" s="149" t="n"/>
    </row>
    <row r="7" ht="19.5" customHeight="1" s="412">
      <c r="A7" s="143" t="n">
        <v>106</v>
      </c>
      <c r="B7" s="149" t="inlineStr">
        <is>
          <t>Plot Válido</t>
        </is>
      </c>
      <c r="C7" s="106" t="n">
        <v>1</v>
      </c>
      <c r="D7" s="106" t="n">
        <v>1</v>
      </c>
      <c r="E7" s="106" t="n">
        <v>109</v>
      </c>
      <c r="F7" s="106" t="inlineStr">
        <is>
          <t>17.2908</t>
        </is>
      </c>
      <c r="G7" s="113" t="inlineStr">
        <is>
          <t>LP 214</t>
        </is>
      </c>
      <c r="H7" s="113" t="n">
        <v>45</v>
      </c>
      <c r="I7" s="139" t="n">
        <v>43466</v>
      </c>
      <c r="J7" s="113" t="n">
        <v>1059.6</v>
      </c>
      <c r="K7" s="139" t="n">
        <v>43466</v>
      </c>
      <c r="L7" s="156" t="n">
        <v>1059.6</v>
      </c>
      <c r="M7" s="111" t="n">
        <v>0</v>
      </c>
      <c r="N7" s="111">
        <f>'ENS TEMP 201819'!$L225-'ENS TEMP 201819'!$J225</f>
        <v/>
      </c>
      <c r="O7" s="139" t="n">
        <v>43521</v>
      </c>
      <c r="P7" s="139" t="n">
        <v>43553</v>
      </c>
      <c r="Q7" s="116" t="n">
        <v>0.657</v>
      </c>
      <c r="R7" s="149" t="n"/>
      <c r="S7" s="149" t="n"/>
      <c r="T7" s="149" t="n"/>
      <c r="U7" s="149" t="n"/>
      <c r="V7" s="149" t="n"/>
      <c r="W7" s="149" t="n"/>
      <c r="X7" s="149" t="inlineStr">
        <is>
          <t>.</t>
        </is>
      </c>
      <c r="Y7" s="149" t="n"/>
      <c r="Z7" s="149" t="n"/>
      <c r="AA7" s="149" t="n"/>
      <c r="AB7" s="149" t="n"/>
      <c r="AC7" s="149" t="n"/>
      <c r="AD7" s="149" t="n"/>
      <c r="AE7" s="149" t="n"/>
    </row>
    <row r="8" ht="19.5" customHeight="1" s="412">
      <c r="A8" s="143" t="n">
        <v>107</v>
      </c>
      <c r="B8" s="149" t="inlineStr">
        <is>
          <t>Plot Válido</t>
        </is>
      </c>
      <c r="C8" s="106" t="n">
        <v>1</v>
      </c>
      <c r="D8" s="106" t="n">
        <v>1</v>
      </c>
      <c r="E8" s="106" t="n">
        <v>27</v>
      </c>
      <c r="F8" s="106" t="inlineStr">
        <is>
          <t>17.2610</t>
        </is>
      </c>
      <c r="G8" s="113" t="inlineStr">
        <is>
          <t>LÑnea CFR#1#1#1#1</t>
        </is>
      </c>
      <c r="H8" s="113" t="n"/>
      <c r="I8" s="139" t="n">
        <v>43464</v>
      </c>
      <c r="J8" s="113" t="n">
        <v>1028.65</v>
      </c>
      <c r="K8" s="139" t="n">
        <v>43465</v>
      </c>
      <c r="L8" s="156" t="n">
        <v>1041.6</v>
      </c>
      <c r="M8" s="111" t="n">
        <v>12.95000000000005</v>
      </c>
      <c r="N8" s="111">
        <f>'ENS TEMP 201819'!$L154-'ENS TEMP 201819'!$J154</f>
        <v/>
      </c>
      <c r="O8" s="139" t="n">
        <v>43520</v>
      </c>
      <c r="P8" s="139" t="n">
        <v>43564</v>
      </c>
      <c r="Q8" s="116" t="n">
        <v>0.5590000000000001</v>
      </c>
      <c r="R8" s="149" t="n"/>
      <c r="S8" s="149" t="n"/>
      <c r="T8" s="149" t="n"/>
      <c r="U8" s="149" t="n"/>
      <c r="V8" s="149" t="n"/>
      <c r="W8" s="149" t="n"/>
      <c r="X8" s="149" t="inlineStr">
        <is>
          <t>.</t>
        </is>
      </c>
      <c r="Y8" s="149" t="n"/>
      <c r="Z8" s="149" t="n"/>
      <c r="AA8" s="149" t="n"/>
      <c r="AB8" s="149" t="n"/>
      <c r="AC8" s="149" t="n"/>
      <c r="AD8" s="149" t="n"/>
      <c r="AE8" s="149" t="n"/>
    </row>
    <row r="9" ht="19.5" customHeight="1" s="412">
      <c r="A9" s="143" t="n">
        <v>108</v>
      </c>
      <c r="B9" s="149" t="inlineStr">
        <is>
          <t>Plot Válido</t>
        </is>
      </c>
      <c r="C9" s="106" t="n">
        <v>1</v>
      </c>
      <c r="D9" s="106" t="n">
        <v>1</v>
      </c>
      <c r="E9" s="106" t="n">
        <v>22</v>
      </c>
      <c r="F9" s="106" t="inlineStr">
        <is>
          <t>17.2600</t>
        </is>
      </c>
      <c r="G9" s="113" t="inlineStr">
        <is>
          <t>bulk 04.1973-119-1-1-1#1#1</t>
        </is>
      </c>
      <c r="H9" s="113" t="n">
        <v>46</v>
      </c>
      <c r="I9" s="139" t="n">
        <v>43463</v>
      </c>
      <c r="J9" s="113" t="n">
        <v>1013.8</v>
      </c>
      <c r="K9" s="139" t="n">
        <v>43463</v>
      </c>
      <c r="L9" s="156" t="n">
        <v>1013.8</v>
      </c>
      <c r="M9" s="111" t="n">
        <v>0</v>
      </c>
      <c r="N9" s="111">
        <f>'ENS TEMP 201819'!$L130-'ENS TEMP 201819'!$J130</f>
        <v/>
      </c>
      <c r="O9" s="139" t="n">
        <v>43526</v>
      </c>
      <c r="P9" s="139" t="n">
        <v>43595</v>
      </c>
      <c r="Q9" s="116" t="n">
        <v>0.483</v>
      </c>
      <c r="R9" s="149" t="n"/>
      <c r="S9" s="149" t="n"/>
      <c r="T9" s="149" t="n"/>
      <c r="U9" s="149" t="n"/>
      <c r="V9" s="149" t="n"/>
      <c r="W9" s="149" t="n"/>
      <c r="X9" s="149" t="inlineStr">
        <is>
          <t>.</t>
        </is>
      </c>
      <c r="Y9" s="149" t="n"/>
      <c r="Z9" s="149" t="n"/>
      <c r="AA9" s="149" t="n"/>
      <c r="AB9" s="149" t="n"/>
      <c r="AC9" s="149" t="n"/>
      <c r="AD9" s="149" t="n"/>
      <c r="AE9" s="149" t="n"/>
    </row>
    <row r="10" ht="19.5" customHeight="1" s="412">
      <c r="A10" s="143" t="n">
        <v>109</v>
      </c>
      <c r="B10" s="149" t="inlineStr">
        <is>
          <t>Plot Válido</t>
        </is>
      </c>
      <c r="C10" s="106" t="n">
        <v>1</v>
      </c>
      <c r="D10" s="106" t="n">
        <v>1</v>
      </c>
      <c r="E10" s="106" t="n">
        <v>39</v>
      </c>
      <c r="F10" s="106" t="inlineStr">
        <is>
          <t>17.2638</t>
        </is>
      </c>
      <c r="G10" s="113" t="inlineStr">
        <is>
          <t>94.1234-1-1#-1#1-2#1#3#1#1#1#1#1#1-1</t>
        </is>
      </c>
      <c r="H10" s="113" t="n">
        <v>57</v>
      </c>
      <c r="I10" s="139" t="n">
        <v>43462</v>
      </c>
      <c r="J10" s="113" t="n">
        <v>995.1999999999999</v>
      </c>
      <c r="K10" s="139" t="n">
        <v>43463</v>
      </c>
      <c r="L10" s="156" t="n">
        <v>1013.8</v>
      </c>
      <c r="M10" s="111" t="n">
        <v>18.60000000000002</v>
      </c>
      <c r="N10" s="111">
        <f>'ENS TEMP 201819'!$L99-'ENS TEMP 201819'!$J99</f>
        <v/>
      </c>
      <c r="O10" s="139" t="n">
        <v>43518</v>
      </c>
      <c r="P10" s="139" t="n">
        <v>43564</v>
      </c>
      <c r="Q10" s="150" t="n">
        <v>0.489</v>
      </c>
      <c r="R10" s="149" t="n"/>
      <c r="S10" s="149" t="n"/>
      <c r="T10" s="149" t="n"/>
      <c r="U10" s="149" t="n"/>
      <c r="V10" s="149" t="n"/>
      <c r="W10" s="149" t="n"/>
      <c r="X10" s="149" t="inlineStr">
        <is>
          <t>.</t>
        </is>
      </c>
      <c r="Y10" s="149" t="n"/>
      <c r="Z10" s="149" t="n"/>
      <c r="AA10" s="149" t="n"/>
      <c r="AB10" s="149" t="n"/>
      <c r="AC10" s="149" t="n"/>
      <c r="AD10" s="149" t="n"/>
      <c r="AE10" s="149" t="n"/>
    </row>
    <row r="11" ht="19.5" customHeight="1" s="412">
      <c r="A11" s="143" t="n">
        <v>110</v>
      </c>
      <c r="B11" s="149" t="inlineStr">
        <is>
          <t>Plot Válido</t>
        </is>
      </c>
      <c r="C11" s="106" t="n">
        <v>1</v>
      </c>
      <c r="D11" s="106" t="n">
        <v>1</v>
      </c>
      <c r="E11" s="106" t="n">
        <v>108</v>
      </c>
      <c r="F11" s="106" t="inlineStr">
        <is>
          <t>17.2906</t>
        </is>
      </c>
      <c r="G11" s="113" t="inlineStr">
        <is>
          <t>LP 212</t>
        </is>
      </c>
      <c r="H11" s="113" t="n">
        <v>52</v>
      </c>
      <c r="I11" s="139" t="n">
        <v>43465</v>
      </c>
      <c r="J11" s="113" t="n">
        <v>1041.6</v>
      </c>
      <c r="K11" s="139" t="n">
        <v>43464</v>
      </c>
      <c r="L11" s="156" t="n">
        <v>1028.65</v>
      </c>
      <c r="M11" s="111" t="n">
        <v>-12.95000000000005</v>
      </c>
      <c r="N11" s="111">
        <f>'ENS TEMP 201819'!$L198-'ENS TEMP 201819'!$J198</f>
        <v/>
      </c>
      <c r="O11" s="139" t="n">
        <v>43523</v>
      </c>
      <c r="P11" s="139" t="n">
        <v>43575</v>
      </c>
      <c r="Q11" s="150" t="n">
        <v>0.459</v>
      </c>
      <c r="R11" s="149" t="n"/>
      <c r="S11" s="149" t="n"/>
      <c r="T11" s="149" t="n"/>
      <c r="U11" s="149" t="n"/>
      <c r="V11" s="149" t="n"/>
      <c r="W11" s="149" t="n"/>
      <c r="X11" s="149" t="inlineStr">
        <is>
          <t>.</t>
        </is>
      </c>
      <c r="Y11" s="149" t="n"/>
      <c r="Z11" s="149" t="n"/>
      <c r="AA11" s="149" t="n"/>
      <c r="AB11" s="149" t="n"/>
      <c r="AC11" s="149" t="n"/>
      <c r="AD11" s="149" t="n"/>
      <c r="AE11" s="149" t="n"/>
    </row>
    <row r="12" ht="19.5" customHeight="1" s="412">
      <c r="A12" s="143" t="n">
        <v>111</v>
      </c>
      <c r="B12" s="149" t="inlineStr">
        <is>
          <t>Plot Válido</t>
        </is>
      </c>
      <c r="C12" s="106" t="n">
        <v>1</v>
      </c>
      <c r="D12" s="106" t="n">
        <v>1</v>
      </c>
      <c r="E12" s="106" t="n">
        <v>25</v>
      </c>
      <c r="F12" s="106" t="inlineStr">
        <is>
          <t>17.2606</t>
        </is>
      </c>
      <c r="G12" s="113" t="inlineStr">
        <is>
          <t>99.6113x99.6112#1-36-1-1-1-1#1#1#1</t>
        </is>
      </c>
      <c r="H12" s="113" t="n">
        <v>48</v>
      </c>
      <c r="I12" s="139" t="n">
        <v>43467</v>
      </c>
      <c r="J12" s="113" t="n">
        <v>1080.75</v>
      </c>
      <c r="K12" s="139" t="n">
        <v>43467</v>
      </c>
      <c r="L12" s="156" t="n">
        <v>1080.75</v>
      </c>
      <c r="M12" s="111" t="n">
        <v>0</v>
      </c>
      <c r="N12" s="111">
        <f>'ENS TEMP 201819'!$L254-'ENS TEMP 201819'!$J254</f>
        <v/>
      </c>
      <c r="O12" s="139" t="n">
        <v>43544</v>
      </c>
      <c r="P12" s="139" t="n">
        <v>43595</v>
      </c>
      <c r="Q12" s="116" t="n">
        <v>0.406</v>
      </c>
      <c r="R12" s="149" t="n"/>
      <c r="S12" s="149" t="n"/>
      <c r="T12" s="149" t="n"/>
      <c r="U12" s="149" t="n"/>
      <c r="V12" s="149" t="n"/>
      <c r="W12" s="149" t="n"/>
      <c r="X12" s="149" t="inlineStr">
        <is>
          <t>.</t>
        </is>
      </c>
      <c r="Y12" s="149" t="n"/>
      <c r="Z12" s="149" t="n"/>
      <c r="AA12" s="149" t="n"/>
      <c r="AB12" s="149" t="n"/>
      <c r="AC12" s="149" t="n"/>
      <c r="AD12" s="149" t="n"/>
      <c r="AE12" s="149" t="n"/>
    </row>
    <row r="13" ht="19.5" customHeight="1" s="412">
      <c r="A13" s="143" t="n">
        <v>112</v>
      </c>
      <c r="B13" s="149" t="inlineStr">
        <is>
          <t>Se descarta</t>
        </is>
      </c>
      <c r="C13" s="106" t="n">
        <v>1</v>
      </c>
      <c r="D13" s="106" t="n">
        <v>1</v>
      </c>
      <c r="E13" s="106" t="n">
        <v>87</v>
      </c>
      <c r="F13" s="106" t="inlineStr">
        <is>
          <t>17.2864</t>
        </is>
      </c>
      <c r="G13" s="113" t="inlineStr">
        <is>
          <t>[CDP] 04.649-1.1.1.1.1.#</t>
        </is>
      </c>
      <c r="H13" s="113" t="n">
        <v>51</v>
      </c>
      <c r="I13" s="139" t="n">
        <v>43463</v>
      </c>
      <c r="J13" s="113" t="n">
        <v>1013.8</v>
      </c>
      <c r="K13" s="139" t="n">
        <v>43464</v>
      </c>
      <c r="L13" s="156" t="n">
        <v>1028.65</v>
      </c>
      <c r="M13" s="111" t="n">
        <v>14.84999999999991</v>
      </c>
      <c r="N13" s="111">
        <f>'ENS TEMP 201819'!$L131-'ENS TEMP 201819'!$J131</f>
        <v/>
      </c>
      <c r="O13" s="139" t="n">
        <v>43519</v>
      </c>
      <c r="P13" s="139" t="n">
        <v>43569</v>
      </c>
      <c r="Q13" s="116" t="n">
        <v>0.391</v>
      </c>
      <c r="R13" s="149" t="n"/>
      <c r="S13" s="149" t="n"/>
      <c r="T13" s="149" t="n"/>
      <c r="U13" s="149" t="n"/>
      <c r="V13" s="149" t="n"/>
      <c r="W13" s="149" t="n"/>
      <c r="X13" s="149" t="inlineStr">
        <is>
          <t>.</t>
        </is>
      </c>
      <c r="Y13" s="149" t="n"/>
      <c r="Z13" s="149" t="n"/>
      <c r="AA13" s="149" t="n"/>
      <c r="AB13" s="149" t="n"/>
      <c r="AC13" s="149" t="n"/>
      <c r="AD13" s="149" t="n"/>
      <c r="AE13" s="149" t="n"/>
    </row>
    <row r="14" ht="19.5" customHeight="1" s="412">
      <c r="A14" s="143" t="n">
        <v>113</v>
      </c>
      <c r="B14" s="149" t="inlineStr">
        <is>
          <t>Plot Válido</t>
        </is>
      </c>
      <c r="C14" s="106" t="n">
        <v>1</v>
      </c>
      <c r="D14" s="106" t="n">
        <v>2</v>
      </c>
      <c r="E14" s="106" t="n">
        <v>43</v>
      </c>
      <c r="F14" s="106" t="inlineStr">
        <is>
          <t>17.2646</t>
        </is>
      </c>
      <c r="G14" s="113" t="inlineStr">
        <is>
          <t>00.6332-3#1#1#1#1#1#1#1#1-1</t>
        </is>
      </c>
      <c r="H14" s="113" t="n">
        <v>48</v>
      </c>
      <c r="I14" s="139" t="n">
        <v>43471</v>
      </c>
      <c r="J14" s="113" t="n">
        <v>1136.6</v>
      </c>
      <c r="K14" s="139" t="n">
        <v>43473</v>
      </c>
      <c r="L14" s="156" t="n">
        <v>1169.35</v>
      </c>
      <c r="M14" s="111" t="n">
        <v>32.75</v>
      </c>
      <c r="N14" s="111">
        <f>'ENS TEMP 201819'!$L319-'ENS TEMP 201819'!$J319</f>
        <v/>
      </c>
      <c r="O14" s="139" t="n">
        <v>43532</v>
      </c>
      <c r="P14" s="139" t="n">
        <v>43598</v>
      </c>
      <c r="Q14" s="116" t="n">
        <v>0.327</v>
      </c>
      <c r="R14" s="149" t="n">
        <v>5</v>
      </c>
      <c r="S14" s="149" t="inlineStr">
        <is>
          <t>1 H</t>
        </is>
      </c>
      <c r="T14" s="149" t="n"/>
      <c r="U14" s="149" t="n"/>
      <c r="V14" s="149" t="n">
        <v>1</v>
      </c>
      <c r="W14" s="149" t="n"/>
      <c r="X14" s="149" t="inlineStr">
        <is>
          <t>.</t>
        </is>
      </c>
      <c r="Y14" s="149" t="n"/>
      <c r="Z14" s="149" t="n"/>
      <c r="AA14" s="149" t="n"/>
      <c r="AB14" s="149" t="n"/>
      <c r="AC14" s="149" t="n"/>
      <c r="AD14" s="149" t="n"/>
      <c r="AE14" s="149" t="n"/>
    </row>
    <row r="15" ht="19.5" customHeight="1" s="412">
      <c r="A15" s="143" t="n">
        <v>114</v>
      </c>
      <c r="B15" s="149" t="inlineStr">
        <is>
          <t>Se descarta</t>
        </is>
      </c>
      <c r="C15" s="106" t="n">
        <v>1</v>
      </c>
      <c r="D15" s="106" t="n">
        <v>2</v>
      </c>
      <c r="E15" s="106" t="n">
        <v>40</v>
      </c>
      <c r="F15" s="266" t="n">
        <v>172640</v>
      </c>
      <c r="G15" s="134" t="inlineStr">
        <is>
          <t>94.1283-1-1#-1#1#1-3#1#1#1#1#1#1#1#1-1</t>
        </is>
      </c>
      <c r="H15" s="113" t="n">
        <v>44</v>
      </c>
      <c r="I15" s="139" t="n">
        <v>43471</v>
      </c>
      <c r="J15" s="113" t="n">
        <v>1136.6</v>
      </c>
      <c r="K15" s="139" t="n">
        <v>43473</v>
      </c>
      <c r="L15" s="156" t="n">
        <v>1169.35</v>
      </c>
      <c r="M15" s="111" t="n">
        <v>32.75</v>
      </c>
      <c r="N15" s="111">
        <f>'ENS TEMP 201819'!$L320-'ENS TEMP 201819'!$J320</f>
        <v/>
      </c>
      <c r="O15" s="139" t="n">
        <v>43530</v>
      </c>
      <c r="P15" s="139" t="n">
        <v>43605</v>
      </c>
      <c r="Q15" s="150" t="n">
        <v>0.524</v>
      </c>
      <c r="R15" s="149" t="n">
        <v>5</v>
      </c>
      <c r="S15" s="149" t="inlineStr">
        <is>
          <t>1 H</t>
        </is>
      </c>
      <c r="T15" s="149" t="n"/>
      <c r="U15" s="149" t="n"/>
      <c r="V15" s="149" t="n">
        <v>1</v>
      </c>
      <c r="W15" s="149" t="n"/>
      <c r="X15" s="149" t="inlineStr">
        <is>
          <t>.</t>
        </is>
      </c>
      <c r="Y15" s="149" t="n"/>
      <c r="Z15" s="149" t="n"/>
      <c r="AA15" s="149" t="n"/>
      <c r="AB15" s="149" t="n"/>
      <c r="AC15" s="149" t="n"/>
      <c r="AD15" s="149" t="n"/>
      <c r="AE15" s="149" t="n"/>
    </row>
    <row r="16" ht="19.5" customHeight="1" s="412">
      <c r="A16" s="143" t="n">
        <v>115</v>
      </c>
      <c r="B16" s="149" t="inlineStr">
        <is>
          <t>Plot Válido</t>
        </is>
      </c>
      <c r="C16" s="106" t="n">
        <v>1</v>
      </c>
      <c r="D16" s="106" t="n">
        <v>2</v>
      </c>
      <c r="E16" s="106" t="n">
        <v>79</v>
      </c>
      <c r="F16" s="106" t="inlineStr">
        <is>
          <t>17.2846</t>
        </is>
      </c>
      <c r="G16" s="113" t="inlineStr">
        <is>
          <t>[AX882] 04.755-1.1.1.1.1.#</t>
        </is>
      </c>
      <c r="H16" s="113" t="n">
        <v>44</v>
      </c>
      <c r="I16" s="139" t="n">
        <v>43464</v>
      </c>
      <c r="J16" s="113" t="n">
        <v>1028.65</v>
      </c>
      <c r="K16" s="139" t="n">
        <v>43464</v>
      </c>
      <c r="L16" s="156" t="n">
        <v>1028.65</v>
      </c>
      <c r="M16" s="111" t="n">
        <v>0</v>
      </c>
      <c r="N16" s="111">
        <f>'ENS TEMP 201819'!$L155-'ENS TEMP 201819'!$J155</f>
        <v/>
      </c>
      <c r="O16" s="139" t="n">
        <v>43525</v>
      </c>
      <c r="P16" s="139" t="n">
        <v>43552</v>
      </c>
      <c r="Q16" s="116" t="n">
        <v>0.666</v>
      </c>
      <c r="R16" s="149" t="n"/>
      <c r="S16" s="149" t="n"/>
      <c r="T16" s="149" t="n"/>
      <c r="U16" s="149" t="n"/>
      <c r="V16" s="149" t="n"/>
      <c r="W16" s="149" t="n"/>
      <c r="X16" s="149" t="inlineStr">
        <is>
          <t>.</t>
        </is>
      </c>
      <c r="Y16" s="149" t="n"/>
      <c r="Z16" s="149" t="n"/>
      <c r="AA16" s="149" t="n"/>
      <c r="AB16" s="149" t="n"/>
      <c r="AC16" s="149" t="n"/>
      <c r="AD16" s="149" t="n"/>
      <c r="AE16" s="149" t="n"/>
    </row>
    <row r="17" ht="19.5" customHeight="1" s="412">
      <c r="A17" s="143" t="n">
        <v>116</v>
      </c>
      <c r="B17" s="149" t="inlineStr">
        <is>
          <t>Plot Válido</t>
        </is>
      </c>
      <c r="C17" s="106" t="n">
        <v>1</v>
      </c>
      <c r="D17" s="106" t="n">
        <v>2</v>
      </c>
      <c r="E17" s="106" t="n">
        <v>2</v>
      </c>
      <c r="F17" s="106" t="inlineStr">
        <is>
          <t>17.2558</t>
        </is>
      </c>
      <c r="G17" s="113" t="inlineStr">
        <is>
          <t>BKBS13idprov901947-1-30 -1-1@-1#1</t>
        </is>
      </c>
      <c r="H17" s="113" t="n">
        <v>51</v>
      </c>
      <c r="I17" s="139" t="n">
        <v>43462</v>
      </c>
      <c r="J17" s="113" t="n">
        <v>995.1999999999999</v>
      </c>
      <c r="K17" s="139" t="n">
        <v>43463</v>
      </c>
      <c r="L17" s="156" t="n">
        <v>1013.8</v>
      </c>
      <c r="M17" s="111" t="n">
        <v>18.60000000000002</v>
      </c>
      <c r="N17" s="111">
        <f>'ENS TEMP 201819'!$L100-'ENS TEMP 201819'!$J100</f>
        <v/>
      </c>
      <c r="O17" s="139" t="n">
        <v>43519</v>
      </c>
      <c r="P17" s="139" t="n">
        <v>43573</v>
      </c>
      <c r="Q17" s="150" t="n">
        <v>0.675</v>
      </c>
      <c r="R17" s="149" t="n"/>
      <c r="S17" s="149" t="n"/>
      <c r="T17" s="149" t="n"/>
      <c r="U17" s="149" t="n"/>
      <c r="V17" s="149" t="n"/>
      <c r="W17" s="149" t="n"/>
      <c r="X17" s="149" t="inlineStr">
        <is>
          <t>.</t>
        </is>
      </c>
      <c r="Y17" s="149" t="n"/>
      <c r="Z17" s="149" t="n"/>
      <c r="AA17" s="149" t="n"/>
      <c r="AB17" s="149" t="n"/>
      <c r="AC17" s="149" t="n"/>
      <c r="AD17" s="149" t="n"/>
      <c r="AE17" s="149" t="n"/>
    </row>
    <row r="18" ht="19.5" customHeight="1" s="412">
      <c r="A18" s="143" t="n">
        <v>117</v>
      </c>
      <c r="B18" s="149" t="inlineStr">
        <is>
          <t>Se descarta</t>
        </is>
      </c>
      <c r="C18" s="106" t="n">
        <v>1</v>
      </c>
      <c r="D18" s="106" t="n">
        <v>2</v>
      </c>
      <c r="E18" s="106" t="n">
        <v>119</v>
      </c>
      <c r="F18" s="106" t="inlineStr">
        <is>
          <t>17.2928</t>
        </is>
      </c>
      <c r="G18" s="113" t="inlineStr">
        <is>
          <t>LP 1996</t>
        </is>
      </c>
      <c r="H18" s="113" t="n">
        <v>42</v>
      </c>
      <c r="I18" s="139" t="n">
        <v>43470</v>
      </c>
      <c r="J18" s="113" t="n">
        <v>1122.85</v>
      </c>
      <c r="K18" s="139" t="n">
        <v>43473</v>
      </c>
      <c r="L18" s="156" t="n">
        <v>1169.35</v>
      </c>
      <c r="M18" s="111" t="n">
        <v>46.5</v>
      </c>
      <c r="N18" s="111">
        <f>'ENS TEMP 201819'!$L310-'ENS TEMP 201819'!$J310</f>
        <v/>
      </c>
      <c r="O18" s="139" t="n">
        <v>43517</v>
      </c>
      <c r="P18" s="139" t="n">
        <v>43569</v>
      </c>
      <c r="Q18" s="150" t="n">
        <v>0.389</v>
      </c>
      <c r="R18" s="149" t="inlineStr">
        <is>
          <t>5 AC</t>
        </is>
      </c>
      <c r="S18" s="149" t="inlineStr">
        <is>
          <t>1,5 H</t>
        </is>
      </c>
      <c r="T18" s="149" t="n"/>
      <c r="U18" s="149" t="n"/>
      <c r="V18" s="149" t="n">
        <v>0</v>
      </c>
      <c r="W18" s="149" t="n"/>
      <c r="X18" s="149" t="inlineStr">
        <is>
          <t>.</t>
        </is>
      </c>
      <c r="Y18" s="149" t="n"/>
      <c r="Z18" s="149" t="n"/>
      <c r="AA18" s="149" t="n"/>
      <c r="AB18" s="149" t="n"/>
      <c r="AC18" s="149" t="n"/>
      <c r="AD18" s="149" t="n"/>
      <c r="AE18" s="149" t="n"/>
    </row>
    <row r="19" ht="19.5" customHeight="1" s="412">
      <c r="A19" s="143" t="n">
        <v>118</v>
      </c>
      <c r="B19" s="149" t="inlineStr">
        <is>
          <t>Se descarta</t>
        </is>
      </c>
      <c r="C19" s="106" t="n">
        <v>1</v>
      </c>
      <c r="D19" s="106" t="n">
        <v>2</v>
      </c>
      <c r="E19" s="106" t="n">
        <v>144</v>
      </c>
      <c r="F19" s="106" t="inlineStr">
        <is>
          <t>17.2976</t>
        </is>
      </c>
      <c r="G19" s="113" t="inlineStr">
        <is>
          <t>LP 917</t>
        </is>
      </c>
      <c r="H19" s="113" t="n">
        <v>46</v>
      </c>
      <c r="I19" s="139" t="n">
        <v>43469</v>
      </c>
      <c r="J19" s="113" t="n">
        <v>1108.05</v>
      </c>
      <c r="K19" s="139" t="n">
        <v>43468</v>
      </c>
      <c r="L19" s="156" t="n">
        <v>1094.25</v>
      </c>
      <c r="M19" s="111" t="n">
        <v>-13.79999999999995</v>
      </c>
      <c r="N19" s="111">
        <f>'ENS TEMP 201819'!$L292-'ENS TEMP 201819'!$J292</f>
        <v/>
      </c>
      <c r="O19" s="139" t="n">
        <v>43527</v>
      </c>
      <c r="P19" s="139" t="n">
        <v>43596</v>
      </c>
      <c r="Q19" s="135" t="n">
        <v>0.5</v>
      </c>
      <c r="R19" s="149" t="n"/>
      <c r="S19" s="149" t="n"/>
      <c r="T19" s="149" t="n"/>
      <c r="U19" s="149" t="n"/>
      <c r="V19" s="149" t="n"/>
      <c r="W19" s="149" t="n"/>
      <c r="X19" s="149" t="inlineStr">
        <is>
          <t>.</t>
        </is>
      </c>
      <c r="Y19" s="149" t="n"/>
      <c r="Z19" s="149" t="n"/>
      <c r="AA19" s="149" t="n"/>
      <c r="AB19" s="149" t="n"/>
      <c r="AC19" s="149" t="n"/>
      <c r="AD19" s="149" t="n"/>
      <c r="AE19" s="149" t="n"/>
    </row>
    <row r="20" ht="19.5" customHeight="1" s="412">
      <c r="A20" s="143" t="n">
        <v>119</v>
      </c>
      <c r="B20" s="149" t="inlineStr">
        <is>
          <t>Plot Válido</t>
        </is>
      </c>
      <c r="C20" s="106" t="n">
        <v>1</v>
      </c>
      <c r="D20" s="106" t="n">
        <v>2</v>
      </c>
      <c r="E20" s="106" t="n">
        <v>164</v>
      </c>
      <c r="F20" s="106" t="inlineStr">
        <is>
          <t>17.3016</t>
        </is>
      </c>
      <c r="G20" s="113" t="inlineStr">
        <is>
          <t>P465</t>
        </is>
      </c>
      <c r="H20" s="113" t="n">
        <v>39</v>
      </c>
      <c r="I20" s="139" t="n">
        <v>43466</v>
      </c>
      <c r="J20" s="113" t="n">
        <v>1059.6</v>
      </c>
      <c r="K20" s="139" t="n">
        <v>43466</v>
      </c>
      <c r="L20" s="156" t="n">
        <v>1059.6</v>
      </c>
      <c r="M20" s="111" t="n">
        <v>0</v>
      </c>
      <c r="N20" s="111">
        <f>'ENS TEMP 201819'!$L226-'ENS TEMP 201819'!$J226</f>
        <v/>
      </c>
      <c r="O20" s="139" t="n">
        <v>43531</v>
      </c>
      <c r="P20" s="139" t="n">
        <v>43585</v>
      </c>
      <c r="Q20" s="150" t="n">
        <v>0.384</v>
      </c>
      <c r="R20" s="149" t="n"/>
      <c r="S20" s="149" t="n"/>
      <c r="T20" s="149" t="n"/>
      <c r="U20" s="149" t="n"/>
      <c r="V20" s="149" t="n"/>
      <c r="W20" s="149" t="n"/>
      <c r="X20" s="149" t="inlineStr">
        <is>
          <t>.</t>
        </is>
      </c>
      <c r="Y20" s="149" t="n"/>
      <c r="Z20" s="149" t="n"/>
      <c r="AA20" s="149" t="n"/>
      <c r="AB20" s="149" t="n"/>
      <c r="AC20" s="149" t="n"/>
      <c r="AD20" s="149" t="n"/>
      <c r="AE20" s="149" t="n"/>
    </row>
    <row r="21" ht="19.5" customHeight="1" s="412">
      <c r="A21" s="143" t="n">
        <v>120</v>
      </c>
      <c r="B21" s="149" t="inlineStr">
        <is>
          <t>Plot Válido</t>
        </is>
      </c>
      <c r="C21" s="106" t="n">
        <v>1</v>
      </c>
      <c r="D21" s="106" t="n">
        <v>2</v>
      </c>
      <c r="E21" s="106" t="n">
        <v>7</v>
      </c>
      <c r="F21" s="106" t="inlineStr">
        <is>
          <t>17.2568</t>
        </is>
      </c>
      <c r="G21" s="113" t="inlineStr">
        <is>
          <t>BKBS13idprov901947-1-117 -1-1-1-1#1</t>
        </is>
      </c>
      <c r="H21" s="113" t="n">
        <v>46</v>
      </c>
      <c r="I21" s="139" t="n">
        <v>43463</v>
      </c>
      <c r="J21" s="113" t="n">
        <v>1013.8</v>
      </c>
      <c r="K21" s="139" t="n">
        <v>43466</v>
      </c>
      <c r="L21" s="156" t="n">
        <v>1059.6</v>
      </c>
      <c r="M21" s="111" t="n">
        <v>45.79999999999995</v>
      </c>
      <c r="N21" s="111">
        <f>'ENS TEMP 201819'!$L132-'ENS TEMP 201819'!$J132</f>
        <v/>
      </c>
      <c r="O21" s="139" t="n">
        <v>43531</v>
      </c>
      <c r="P21" s="139" t="n">
        <v>43585</v>
      </c>
      <c r="Q21" s="150" t="n">
        <v>0.402</v>
      </c>
      <c r="R21" s="149" t="n"/>
      <c r="S21" s="149" t="n"/>
      <c r="T21" s="149" t="n"/>
      <c r="U21" s="149" t="n"/>
      <c r="V21" s="149" t="n"/>
      <c r="W21" s="149" t="n"/>
      <c r="X21" s="149" t="inlineStr">
        <is>
          <t>.</t>
        </is>
      </c>
      <c r="Y21" s="149" t="n"/>
      <c r="Z21" s="149" t="n"/>
      <c r="AA21" s="149" t="n"/>
      <c r="AB21" s="149" t="n"/>
      <c r="AC21" s="149" t="n"/>
      <c r="AD21" s="149" t="n"/>
      <c r="AE21" s="149" t="n"/>
    </row>
    <row r="22" ht="19.5" customHeight="1" s="412">
      <c r="A22" s="143" t="n">
        <v>121</v>
      </c>
      <c r="B22" s="149" t="inlineStr">
        <is>
          <t>Plot Válido</t>
        </is>
      </c>
      <c r="C22" s="106" t="n">
        <v>1</v>
      </c>
      <c r="D22" s="106" t="n">
        <v>2</v>
      </c>
      <c r="E22" s="106" t="n">
        <v>8</v>
      </c>
      <c r="F22" s="106" t="inlineStr">
        <is>
          <t>17.2570</t>
        </is>
      </c>
      <c r="G22" s="113" t="inlineStr">
        <is>
          <t>BKBS13idprov901947-1-119 -1-1@-1#1</t>
        </is>
      </c>
      <c r="H22" s="113" t="n">
        <v>41</v>
      </c>
      <c r="I22" s="139" t="n">
        <v>43463</v>
      </c>
      <c r="J22" s="113" t="n">
        <v>1013.8</v>
      </c>
      <c r="K22" s="139" t="n">
        <v>43464</v>
      </c>
      <c r="L22" s="156" t="n">
        <v>1028.65</v>
      </c>
      <c r="M22" s="111" t="n">
        <v>14.84999999999991</v>
      </c>
      <c r="N22" s="111">
        <f>'ENS TEMP 201819'!$L133-'ENS TEMP 201819'!$J133</f>
        <v/>
      </c>
      <c r="O22" s="139" t="n">
        <v>43541</v>
      </c>
      <c r="P22" s="139" t="n">
        <v>43605</v>
      </c>
      <c r="Q22" s="116" t="n">
        <v>0.377</v>
      </c>
      <c r="R22" s="149" t="n"/>
      <c r="S22" s="149" t="n"/>
      <c r="T22" s="149" t="n"/>
      <c r="U22" s="149" t="n"/>
      <c r="V22" s="149" t="n"/>
      <c r="W22" s="149" t="n"/>
      <c r="X22" s="149" t="inlineStr">
        <is>
          <t>.</t>
        </is>
      </c>
      <c r="Y22" s="149" t="n"/>
      <c r="Z22" s="149" t="n"/>
      <c r="AA22" s="149" t="n"/>
      <c r="AB22" s="149" t="n"/>
      <c r="AC22" s="149" t="n"/>
      <c r="AD22" s="149" t="n"/>
      <c r="AE22" s="149" t="n"/>
    </row>
    <row r="23" ht="19.5" customHeight="1" s="412">
      <c r="A23" s="143" t="n">
        <v>122</v>
      </c>
      <c r="B23" s="149" t="inlineStr">
        <is>
          <t>Plot Válido</t>
        </is>
      </c>
      <c r="C23" s="106" t="n">
        <v>1</v>
      </c>
      <c r="D23" s="106" t="n">
        <v>2</v>
      </c>
      <c r="E23" s="106" t="n">
        <v>122</v>
      </c>
      <c r="F23" s="266" t="inlineStr">
        <is>
          <t>17.2934//FONT21</t>
        </is>
      </c>
      <c r="G23" s="134" t="inlineStr">
        <is>
          <t>LP 126</t>
        </is>
      </c>
      <c r="H23" s="113" t="n">
        <v>46</v>
      </c>
      <c r="I23" s="139" t="n">
        <v>43466</v>
      </c>
      <c r="J23" s="113" t="n">
        <v>1059.6</v>
      </c>
      <c r="K23" s="139" t="n">
        <v>43466</v>
      </c>
      <c r="L23" s="156" t="n">
        <v>1059.6</v>
      </c>
      <c r="M23" s="111" t="n">
        <v>0</v>
      </c>
      <c r="N23" s="111">
        <f>'ENS TEMP 201819'!$L227-'ENS TEMP 201819'!$J227</f>
        <v/>
      </c>
      <c r="O23" s="139" t="n">
        <v>43518</v>
      </c>
      <c r="P23" s="139" t="n">
        <v>43553</v>
      </c>
      <c r="Q23" s="135" t="n">
        <v>0.63</v>
      </c>
      <c r="R23" s="149" t="n"/>
      <c r="S23" s="149" t="n"/>
      <c r="T23" s="149" t="n"/>
      <c r="U23" s="149" t="n"/>
      <c r="V23" s="149" t="n"/>
      <c r="W23" s="149" t="n"/>
      <c r="X23" s="149" t="inlineStr">
        <is>
          <t>.</t>
        </is>
      </c>
      <c r="Y23" s="149" t="n"/>
      <c r="Z23" s="149" t="n"/>
      <c r="AA23" s="149" t="n"/>
      <c r="AB23" s="149" t="n"/>
      <c r="AC23" s="149" t="n"/>
      <c r="AD23" s="149" t="n"/>
      <c r="AE23" s="149" t="n"/>
    </row>
    <row r="24" ht="19.5" customHeight="1" s="412">
      <c r="A24" s="143" t="n">
        <v>123</v>
      </c>
      <c r="B24" s="149" t="inlineStr">
        <is>
          <t>Plot Válido</t>
        </is>
      </c>
      <c r="C24" s="106" t="n">
        <v>1</v>
      </c>
      <c r="D24" s="106" t="n">
        <v>2</v>
      </c>
      <c r="E24" s="106" t="n">
        <v>153</v>
      </c>
      <c r="F24" s="106" t="inlineStr">
        <is>
          <t>17.2994</t>
        </is>
      </c>
      <c r="G24" s="113" t="inlineStr">
        <is>
          <t>LP 32</t>
        </is>
      </c>
      <c r="H24" s="113" t="n">
        <v>38</v>
      </c>
      <c r="I24" s="139" t="n">
        <v>43462</v>
      </c>
      <c r="J24" s="113" t="n">
        <v>995.1999999999999</v>
      </c>
      <c r="K24" s="139" t="n">
        <v>43462</v>
      </c>
      <c r="L24" s="156" t="n">
        <v>995.2</v>
      </c>
      <c r="M24" s="111" t="n">
        <v>0</v>
      </c>
      <c r="N24" s="111">
        <f>'ENS TEMP 201819'!$L101-'ENS TEMP 201819'!$J101</f>
        <v/>
      </c>
      <c r="O24" s="139" t="n">
        <v>43516</v>
      </c>
      <c r="P24" s="139" t="n">
        <v>43555</v>
      </c>
      <c r="Q24" s="116" t="n">
        <v>0.571</v>
      </c>
      <c r="R24" s="149" t="n"/>
      <c r="S24" s="149" t="n"/>
      <c r="T24" s="149" t="n"/>
      <c r="U24" s="149" t="n"/>
      <c r="V24" s="149" t="n"/>
      <c r="W24" s="149" t="n"/>
      <c r="X24" s="149" t="inlineStr">
        <is>
          <t>.</t>
        </is>
      </c>
      <c r="Y24" s="149" t="n"/>
      <c r="Z24" s="149" t="n"/>
      <c r="AA24" s="149" t="n"/>
      <c r="AB24" s="149" t="n"/>
      <c r="AC24" s="149" t="n"/>
      <c r="AD24" s="149" t="n"/>
      <c r="AE24" s="149" t="n"/>
    </row>
    <row r="25" ht="19.5" customHeight="1" s="412">
      <c r="A25" s="143" t="n">
        <v>124</v>
      </c>
      <c r="B25" s="149" t="inlineStr">
        <is>
          <t>Se descarta</t>
        </is>
      </c>
      <c r="C25" s="106" t="n">
        <v>1</v>
      </c>
      <c r="D25" s="106" t="n">
        <v>2</v>
      </c>
      <c r="E25" s="106" t="n">
        <v>54</v>
      </c>
      <c r="F25" s="106" t="inlineStr">
        <is>
          <t>17.2700</t>
        </is>
      </c>
      <c r="G25" s="113" t="inlineStr">
        <is>
          <t>(7310x7266)-1-46</t>
        </is>
      </c>
      <c r="H25" s="113" t="n">
        <v>51</v>
      </c>
      <c r="I25" s="139" t="n">
        <v>43464</v>
      </c>
      <c r="J25" s="113" t="n">
        <v>1028.65</v>
      </c>
      <c r="K25" s="139" t="n">
        <v>43463</v>
      </c>
      <c r="L25" s="156" t="n">
        <v>1013.8</v>
      </c>
      <c r="M25" s="111" t="n">
        <v>-14.84999999999991</v>
      </c>
      <c r="N25" s="111">
        <f>'ENS TEMP 201819'!$L156-'ENS TEMP 201819'!$J156</f>
        <v/>
      </c>
      <c r="O25" s="136" t="n">
        <v>43514</v>
      </c>
      <c r="P25" s="139" t="n">
        <v>43610</v>
      </c>
      <c r="Q25" s="150" t="n">
        <v>0.433</v>
      </c>
      <c r="R25" s="149" t="n"/>
      <c r="S25" s="149" t="n"/>
      <c r="T25" s="149" t="n"/>
      <c r="U25" s="149" t="n"/>
      <c r="V25" s="149" t="n"/>
      <c r="W25" s="149" t="n"/>
      <c r="X25" s="149" t="inlineStr">
        <is>
          <t>.</t>
        </is>
      </c>
      <c r="Y25" s="149" t="n"/>
      <c r="Z25" s="149" t="n"/>
      <c r="AA25" s="149" t="n"/>
      <c r="AB25" s="149" t="n"/>
      <c r="AC25" s="149" t="n"/>
      <c r="AD25" s="149" t="n"/>
      <c r="AE25" s="149" t="n"/>
    </row>
    <row r="26" ht="19.5" customHeight="1" s="412">
      <c r="A26" s="143" t="n">
        <v>125</v>
      </c>
      <c r="B26" s="149" t="inlineStr">
        <is>
          <t>Plot Válido</t>
        </is>
      </c>
      <c r="C26" s="106" t="n">
        <v>1</v>
      </c>
      <c r="D26" s="106" t="n">
        <v>3</v>
      </c>
      <c r="E26" s="106" t="n">
        <v>12</v>
      </c>
      <c r="F26" s="106" t="inlineStr">
        <is>
          <t>17.2578</t>
        </is>
      </c>
      <c r="G26" s="113" t="inlineStr">
        <is>
          <t>BKBS13idprov901947-1-192 -1-1-1-1#1</t>
        </is>
      </c>
      <c r="H26" s="113" t="n"/>
      <c r="I26" s="139" t="n">
        <v>43460</v>
      </c>
      <c r="J26" s="113" t="n">
        <v>959.9</v>
      </c>
      <c r="K26" s="139" t="n">
        <v>43460</v>
      </c>
      <c r="L26" s="156" t="n">
        <v>959.9</v>
      </c>
      <c r="M26" s="111" t="n">
        <v>0</v>
      </c>
      <c r="N26" s="111">
        <f>'ENS TEMP 201819'!$L52-'ENS TEMP 201819'!$J52</f>
        <v/>
      </c>
      <c r="O26" s="139" t="n">
        <v>43512</v>
      </c>
      <c r="P26" s="139" t="n">
        <v>43555</v>
      </c>
      <c r="Q26" s="150" t="n">
        <v>0.499</v>
      </c>
      <c r="R26" s="149" t="n"/>
      <c r="S26" s="149" t="n"/>
      <c r="T26" s="149" t="n"/>
      <c r="U26" s="149" t="n"/>
      <c r="V26" s="149" t="n"/>
      <c r="W26" s="149" t="n"/>
      <c r="X26" s="149" t="inlineStr">
        <is>
          <t>.</t>
        </is>
      </c>
      <c r="Y26" s="149" t="n"/>
      <c r="Z26" s="149" t="n"/>
      <c r="AA26" s="149" t="n"/>
      <c r="AB26" s="149" t="n"/>
      <c r="AC26" s="149" t="n"/>
      <c r="AD26" s="149" t="n"/>
      <c r="AE26" s="149" t="n"/>
    </row>
    <row r="27" ht="19.5" customHeight="1" s="412">
      <c r="A27" s="143" t="n">
        <v>126</v>
      </c>
      <c r="B27" s="149" t="inlineStr">
        <is>
          <t>Se descarta</t>
        </is>
      </c>
      <c r="C27" s="106" t="n">
        <v>1</v>
      </c>
      <c r="D27" s="106" t="n">
        <v>3</v>
      </c>
      <c r="E27" s="106" t="n">
        <v>110</v>
      </c>
      <c r="F27" s="106" t="inlineStr">
        <is>
          <t>17.2910</t>
        </is>
      </c>
      <c r="G27" s="113" t="inlineStr">
        <is>
          <t>LP 220</t>
        </is>
      </c>
      <c r="H27" s="113" t="n"/>
      <c r="I27" s="139" t="n">
        <v>43461</v>
      </c>
      <c r="J27" s="113" t="n">
        <v>977.15</v>
      </c>
      <c r="K27" s="139" t="n">
        <v>43459</v>
      </c>
      <c r="L27" s="156" t="n">
        <v>943.6</v>
      </c>
      <c r="M27" s="111" t="n">
        <v>-33.54999999999995</v>
      </c>
      <c r="N27" s="111">
        <f>'ENS TEMP 201819'!$L83-'ENS TEMP 201819'!$J83</f>
        <v/>
      </c>
      <c r="O27" s="136" t="n">
        <v>43517</v>
      </c>
      <c r="P27" s="136" t="n">
        <v>43575</v>
      </c>
      <c r="Q27" s="137" t="n">
        <v>0.239</v>
      </c>
      <c r="R27" s="149" t="n"/>
      <c r="S27" s="149" t="n"/>
      <c r="T27" s="149" t="n"/>
      <c r="U27" s="149" t="n"/>
      <c r="V27" s="149" t="n"/>
      <c r="W27" s="149" t="n"/>
      <c r="X27" s="149" t="inlineStr">
        <is>
          <t>.</t>
        </is>
      </c>
      <c r="Y27" s="149" t="n"/>
      <c r="Z27" s="149" t="n"/>
      <c r="AA27" s="149" t="n"/>
      <c r="AB27" s="149" t="n"/>
      <c r="AC27" s="149" t="n"/>
      <c r="AD27" s="149" t="n"/>
      <c r="AE27" s="149" t="n"/>
    </row>
    <row r="28" ht="19.5" customHeight="1" s="412">
      <c r="A28" s="143" t="n">
        <v>127</v>
      </c>
      <c r="B28" s="149" t="inlineStr">
        <is>
          <t>Se descarta</t>
        </is>
      </c>
      <c r="C28" s="106" t="n">
        <v>1</v>
      </c>
      <c r="D28" s="106" t="n">
        <v>3</v>
      </c>
      <c r="E28" s="106" t="n">
        <v>17</v>
      </c>
      <c r="F28" s="106" t="inlineStr">
        <is>
          <t>17.2588</t>
        </is>
      </c>
      <c r="G28" s="113" t="inlineStr">
        <is>
          <t>bulk 04.1973-54-1-1-1#1</t>
        </is>
      </c>
      <c r="H28" s="113" t="n"/>
      <c r="I28" s="139" t="n">
        <v>43469</v>
      </c>
      <c r="J28" s="113" t="n">
        <v>1108.05</v>
      </c>
      <c r="K28" s="139" t="n">
        <v>43473</v>
      </c>
      <c r="L28" s="156" t="n">
        <v>1169.35</v>
      </c>
      <c r="M28" s="111" t="n">
        <v>61.29999999999995</v>
      </c>
      <c r="N28" s="111">
        <f>'ENS TEMP 201819'!$L293-'ENS TEMP 201819'!$J293</f>
        <v/>
      </c>
      <c r="O28" s="46" t="n">
        <v>43539</v>
      </c>
      <c r="P28" s="139" t="n">
        <v>43581</v>
      </c>
      <c r="Q28" s="138" t="n">
        <v>0.842</v>
      </c>
      <c r="R28" s="149" t="n"/>
      <c r="S28" s="149" t="n"/>
      <c r="T28" s="149" t="n"/>
      <c r="U28" s="149" t="n"/>
      <c r="V28" s="149" t="n"/>
      <c r="W28" s="149" t="n"/>
      <c r="X28" s="149" t="inlineStr">
        <is>
          <t>.</t>
        </is>
      </c>
      <c r="Y28" s="149" t="n"/>
      <c r="Z28" s="149" t="n"/>
      <c r="AA28" s="149" t="n"/>
      <c r="AB28" s="149" t="n"/>
      <c r="AC28" s="149" t="n"/>
      <c r="AD28" s="149" t="n"/>
      <c r="AE28" s="149" t="n"/>
    </row>
    <row r="29" ht="19.5" customHeight="1" s="412">
      <c r="A29" s="143" t="n">
        <v>128</v>
      </c>
      <c r="B29" s="149" t="inlineStr">
        <is>
          <t>Plot Válido</t>
        </is>
      </c>
      <c r="C29" s="106" t="n">
        <v>1</v>
      </c>
      <c r="D29" s="106" t="n">
        <v>3</v>
      </c>
      <c r="E29" s="106" t="n">
        <v>160</v>
      </c>
      <c r="F29" s="266" t="inlineStr">
        <is>
          <t>17.3008//NN15.705</t>
        </is>
      </c>
      <c r="G29" s="134" t="inlineStr">
        <is>
          <t>4068 (Sint. Cuarentin x L 1571)</t>
        </is>
      </c>
      <c r="H29" s="113" t="n"/>
      <c r="I29" s="139" t="n">
        <v>43460</v>
      </c>
      <c r="J29" s="113" t="n">
        <v>959.9</v>
      </c>
      <c r="K29" s="139" t="n">
        <v>43460</v>
      </c>
      <c r="L29" s="156" t="n">
        <v>959.9</v>
      </c>
      <c r="M29" s="111" t="n">
        <v>0</v>
      </c>
      <c r="N29" s="111">
        <f>'ENS TEMP 201819'!$L53-'ENS TEMP 201819'!$J53</f>
        <v/>
      </c>
      <c r="O29" s="139" t="n">
        <v>43531</v>
      </c>
      <c r="P29" s="139" t="n">
        <v>43583</v>
      </c>
      <c r="Q29" s="150" t="n">
        <v>0.409</v>
      </c>
      <c r="R29" s="149" t="n"/>
      <c r="S29" s="149" t="n"/>
      <c r="T29" s="149" t="n"/>
      <c r="U29" s="149" t="n"/>
      <c r="V29" s="149" t="n"/>
      <c r="W29" s="149" t="n"/>
      <c r="X29" s="149" t="inlineStr">
        <is>
          <t>.</t>
        </is>
      </c>
      <c r="Y29" s="149" t="n"/>
      <c r="Z29" s="149" t="n"/>
      <c r="AA29" s="149" t="n"/>
      <c r="AB29" s="149" t="n"/>
      <c r="AC29" s="149" t="n"/>
      <c r="AD29" s="149" t="n"/>
      <c r="AE29" s="149" t="n"/>
    </row>
    <row r="30" ht="19.5" customHeight="1" s="412">
      <c r="A30" s="143" t="n">
        <v>129</v>
      </c>
      <c r="B30" s="149" t="inlineStr">
        <is>
          <t>Plot Válido</t>
        </is>
      </c>
      <c r="C30" s="106" t="n">
        <v>1</v>
      </c>
      <c r="D30" s="106" t="n">
        <v>3</v>
      </c>
      <c r="E30" s="106" t="n">
        <v>29</v>
      </c>
      <c r="F30" s="266" t="inlineStr">
        <is>
          <t>17.2614</t>
        </is>
      </c>
      <c r="G30" s="134" t="inlineStr">
        <is>
          <t>99.5905-1-1-1-1-1#1-1#1#1#1-1</t>
        </is>
      </c>
      <c r="H30" s="113" t="n"/>
      <c r="I30" s="139" t="n">
        <v>43460</v>
      </c>
      <c r="J30" s="113" t="n">
        <v>959.9</v>
      </c>
      <c r="K30" s="139" t="n">
        <v>43461</v>
      </c>
      <c r="L30" s="156" t="n">
        <v>977.15</v>
      </c>
      <c r="M30" s="111" t="n">
        <v>17.25</v>
      </c>
      <c r="N30" s="111">
        <f>'ENS TEMP 201819'!$L54-'ENS TEMP 201819'!$J54</f>
        <v/>
      </c>
      <c r="O30" s="136" t="n">
        <v>43514</v>
      </c>
      <c r="P30" s="136" t="n">
        <v>43545</v>
      </c>
      <c r="Q30" s="137" t="n">
        <v>0.728</v>
      </c>
      <c r="R30" s="149" t="n"/>
      <c r="S30" s="149" t="n"/>
      <c r="T30" s="149" t="n"/>
      <c r="U30" s="149" t="n"/>
      <c r="V30" s="149" t="n"/>
      <c r="W30" s="149" t="n"/>
      <c r="X30" s="149" t="inlineStr">
        <is>
          <t>.</t>
        </is>
      </c>
      <c r="Y30" s="149" t="n"/>
      <c r="Z30" s="149" t="n"/>
      <c r="AA30" s="149" t="n"/>
      <c r="AB30" s="149" t="n"/>
      <c r="AC30" s="149" t="n"/>
      <c r="AD30" s="149" t="n"/>
      <c r="AE30" s="149" t="n"/>
    </row>
    <row r="31" ht="19.5" customHeight="1" s="412">
      <c r="A31" s="143" t="n">
        <v>130</v>
      </c>
      <c r="B31" s="149" t="inlineStr">
        <is>
          <t>Plot Válido</t>
        </is>
      </c>
      <c r="C31" s="106" t="n">
        <v>1</v>
      </c>
      <c r="D31" s="106" t="n">
        <v>3</v>
      </c>
      <c r="E31" s="106" t="n">
        <v>73</v>
      </c>
      <c r="F31" s="106" t="inlineStr">
        <is>
          <t>17.2832</t>
        </is>
      </c>
      <c r="G31" s="113" t="inlineStr">
        <is>
          <t>[SynSDSP] 04.4045-1.1.1.1.1.#</t>
        </is>
      </c>
      <c r="H31" s="113" t="n"/>
      <c r="I31" s="139" t="n">
        <v>43466</v>
      </c>
      <c r="J31" s="113" t="n">
        <v>1059.6</v>
      </c>
      <c r="K31" s="139" t="n">
        <v>43466</v>
      </c>
      <c r="L31" s="156" t="n">
        <v>1059.6</v>
      </c>
      <c r="M31" s="111" t="n">
        <v>0</v>
      </c>
      <c r="N31" s="111">
        <f>'ENS TEMP 201819'!$L228-'ENS TEMP 201819'!$J228</f>
        <v/>
      </c>
      <c r="O31" s="139" t="n">
        <v>43526</v>
      </c>
      <c r="P31" s="139" t="n">
        <v>43554</v>
      </c>
      <c r="Q31" s="116" t="n">
        <v>0.915</v>
      </c>
      <c r="R31" s="149" t="n"/>
      <c r="S31" s="149" t="n"/>
      <c r="T31" s="149" t="n"/>
      <c r="U31" s="149" t="n"/>
      <c r="V31" s="149" t="n"/>
      <c r="W31" s="149" t="n"/>
      <c r="X31" s="149" t="inlineStr">
        <is>
          <t>.</t>
        </is>
      </c>
      <c r="Y31" s="149" t="n"/>
      <c r="Z31" s="149" t="n"/>
      <c r="AA31" s="149" t="n"/>
      <c r="AB31" s="149" t="n"/>
      <c r="AC31" s="149" t="n"/>
      <c r="AD31" s="149" t="n"/>
      <c r="AE31" s="149" t="n"/>
    </row>
    <row r="32" ht="19.5" customHeight="1" s="412">
      <c r="A32" s="143" t="n">
        <v>131</v>
      </c>
      <c r="B32" s="149" t="inlineStr">
        <is>
          <t>Se descarta</t>
        </is>
      </c>
      <c r="C32" s="106" t="n">
        <v>1</v>
      </c>
      <c r="D32" s="106" t="n">
        <v>3</v>
      </c>
      <c r="E32" s="106" t="n">
        <v>36</v>
      </c>
      <c r="F32" s="106" t="inlineStr">
        <is>
          <t>17.2632</t>
        </is>
      </c>
      <c r="G32" s="113" t="inlineStr">
        <is>
          <t>99.5736-4  LP611V X LP613-2-1-1-1#1#1#1-1</t>
        </is>
      </c>
      <c r="H32" s="113" t="n"/>
      <c r="I32" s="139" t="n">
        <v>43462</v>
      </c>
      <c r="J32" s="113" t="n">
        <v>995.1999999999999</v>
      </c>
      <c r="K32" s="139" t="n">
        <v>43464</v>
      </c>
      <c r="L32" s="156" t="n">
        <v>1028.65</v>
      </c>
      <c r="M32" s="111" t="n">
        <v>33.44999999999993</v>
      </c>
      <c r="N32" s="111">
        <f>'ENS TEMP 201819'!$L102-'ENS TEMP 201819'!$J102</f>
        <v/>
      </c>
      <c r="O32" s="139" t="n">
        <v>43523</v>
      </c>
      <c r="P32" s="139" t="n">
        <v>43570</v>
      </c>
      <c r="Q32" s="116" t="n">
        <v>0.701</v>
      </c>
      <c r="R32" s="149" t="n"/>
      <c r="S32" s="149" t="n"/>
      <c r="T32" s="149" t="n"/>
      <c r="U32" s="149" t="n"/>
      <c r="V32" s="149" t="n"/>
      <c r="W32" s="149" t="n"/>
      <c r="X32" s="149" t="inlineStr">
        <is>
          <t>.</t>
        </is>
      </c>
      <c r="Y32" s="149" t="n"/>
      <c r="Z32" s="149" t="n"/>
      <c r="AA32" s="149" t="n"/>
      <c r="AB32" s="149" t="n"/>
      <c r="AC32" s="149" t="n"/>
      <c r="AD32" s="149" t="n"/>
      <c r="AE32" s="149" t="n"/>
    </row>
    <row r="33" ht="19.5" customHeight="1" s="412">
      <c r="A33" s="143" t="n">
        <v>132</v>
      </c>
      <c r="B33" s="149" t="inlineStr">
        <is>
          <t>Se descarta</t>
        </is>
      </c>
      <c r="C33" s="106" t="n">
        <v>1</v>
      </c>
      <c r="D33" s="106" t="n">
        <v>3</v>
      </c>
      <c r="E33" s="106" t="n">
        <v>44</v>
      </c>
      <c r="F33" s="106" t="inlineStr">
        <is>
          <t>17.2648</t>
        </is>
      </c>
      <c r="G33" s="113" t="inlineStr">
        <is>
          <t>00.6334-1#1#1#1#1#1#1#1#1-1</t>
        </is>
      </c>
      <c r="H33" s="113" t="n"/>
      <c r="I33" s="139" t="n">
        <v>43471</v>
      </c>
      <c r="J33" s="113" t="n">
        <v>1136.6</v>
      </c>
      <c r="K33" s="139" t="n">
        <v>43473</v>
      </c>
      <c r="L33" s="156" t="n">
        <v>1169.35</v>
      </c>
      <c r="M33" s="111" t="n">
        <v>32.75</v>
      </c>
      <c r="N33" s="111">
        <f>'ENS TEMP 201819'!$L321-'ENS TEMP 201819'!$J321</f>
        <v/>
      </c>
      <c r="O33" s="139" t="n">
        <v>43538</v>
      </c>
      <c r="P33" s="139" t="n">
        <v>43599</v>
      </c>
      <c r="Q33" s="141" t="n">
        <v>0.34</v>
      </c>
      <c r="R33" s="149" t="n"/>
      <c r="S33" s="149" t="n"/>
      <c r="T33" s="149" t="n"/>
      <c r="U33" s="149" t="n"/>
      <c r="V33" s="149" t="n"/>
      <c r="W33" s="149" t="n"/>
      <c r="X33" s="149" t="inlineStr">
        <is>
          <t>.</t>
        </is>
      </c>
      <c r="Y33" s="149" t="n"/>
      <c r="Z33" s="149" t="n"/>
      <c r="AA33" s="149" t="n"/>
      <c r="AB33" s="149" t="n"/>
      <c r="AC33" s="149" t="n"/>
      <c r="AD33" s="149" t="n"/>
      <c r="AE33" s="149" t="n"/>
    </row>
    <row r="34" ht="19.5" customHeight="1" s="412">
      <c r="A34" s="143" t="n">
        <v>133</v>
      </c>
      <c r="B34" s="149" t="inlineStr">
        <is>
          <t>Plot Válido</t>
        </is>
      </c>
      <c r="C34" s="106" t="n">
        <v>1</v>
      </c>
      <c r="D34" s="106" t="n">
        <v>3</v>
      </c>
      <c r="E34" s="106" t="n">
        <v>81</v>
      </c>
      <c r="F34" s="106" t="inlineStr">
        <is>
          <t>17.2852</t>
        </is>
      </c>
      <c r="G34" s="113" t="inlineStr">
        <is>
          <t>[AX889] 04.715-1.1.1.1.1.#</t>
        </is>
      </c>
      <c r="H34" s="113" t="n"/>
      <c r="I34" s="139" t="n">
        <v>43462</v>
      </c>
      <c r="J34" s="113" t="n">
        <v>995.1999999999999</v>
      </c>
      <c r="K34" s="139" t="n">
        <v>43462</v>
      </c>
      <c r="L34" s="156" t="n">
        <v>995.2</v>
      </c>
      <c r="M34" s="111" t="n">
        <v>0</v>
      </c>
      <c r="N34" s="111">
        <f>'ENS TEMP 201819'!$L103-'ENS TEMP 201819'!$J103</f>
        <v/>
      </c>
      <c r="O34" s="139" t="n">
        <v>43523</v>
      </c>
      <c r="P34" s="139" t="n">
        <v>43558</v>
      </c>
      <c r="Q34" s="150" t="n">
        <v>0.661</v>
      </c>
      <c r="R34" s="149" t="n"/>
      <c r="S34" s="149" t="n"/>
      <c r="T34" s="149" t="n"/>
      <c r="U34" s="149" t="n"/>
      <c r="V34" s="149" t="n"/>
      <c r="W34" s="149" t="n"/>
      <c r="X34" s="149" t="inlineStr">
        <is>
          <t>.</t>
        </is>
      </c>
      <c r="Y34" s="149" t="n"/>
      <c r="Z34" s="149" t="n"/>
      <c r="AA34" s="149" t="n"/>
      <c r="AB34" s="149" t="n"/>
      <c r="AC34" s="149" t="n"/>
      <c r="AD34" s="149" t="n"/>
      <c r="AE34" s="149" t="n"/>
    </row>
    <row r="35" ht="19.5" customHeight="1" s="412">
      <c r="A35" s="143" t="n">
        <v>134</v>
      </c>
      <c r="B35" s="149" t="inlineStr">
        <is>
          <t>Plot Válido</t>
        </is>
      </c>
      <c r="C35" s="106" t="n">
        <v>1</v>
      </c>
      <c r="D35" s="106" t="n">
        <v>3</v>
      </c>
      <c r="E35" s="106" t="n">
        <v>152</v>
      </c>
      <c r="F35" s="106" t="inlineStr">
        <is>
          <t>17.2992</t>
        </is>
      </c>
      <c r="G35" s="113" t="inlineStr">
        <is>
          <t>LP 2542</t>
        </is>
      </c>
      <c r="H35" s="113" t="n"/>
      <c r="I35" s="139" t="n">
        <v>43462</v>
      </c>
      <c r="J35" s="113" t="n">
        <v>995.1999999999999</v>
      </c>
      <c r="K35" s="139" t="n">
        <v>43462</v>
      </c>
      <c r="L35" s="156" t="n">
        <v>995.2</v>
      </c>
      <c r="M35" s="111" t="n">
        <v>0</v>
      </c>
      <c r="N35" s="111">
        <f>'ENS TEMP 201819'!$L104-'ENS TEMP 201819'!$J104</f>
        <v/>
      </c>
      <c r="O35" s="139" t="n">
        <v>43521</v>
      </c>
      <c r="P35" s="139" t="n">
        <v>43554</v>
      </c>
      <c r="Q35" s="150" t="n">
        <v>0.654</v>
      </c>
      <c r="R35" s="149" t="n"/>
      <c r="S35" s="149" t="n"/>
      <c r="T35" s="149" t="n"/>
      <c r="U35" s="149" t="n"/>
      <c r="V35" s="149" t="n"/>
      <c r="W35" s="149" t="n"/>
      <c r="X35" s="149" t="inlineStr">
        <is>
          <t>.</t>
        </is>
      </c>
      <c r="Y35" s="149" t="n"/>
      <c r="Z35" s="149" t="n"/>
      <c r="AA35" s="149" t="n"/>
      <c r="AB35" s="149" t="n"/>
      <c r="AC35" s="149" t="n"/>
      <c r="AD35" s="149" t="n"/>
      <c r="AE35" s="149" t="n"/>
    </row>
    <row r="36" ht="19.5" customHeight="1" s="412">
      <c r="A36" s="143" t="n">
        <v>135</v>
      </c>
      <c r="B36" s="149" t="inlineStr">
        <is>
          <t>Se descarta</t>
        </is>
      </c>
      <c r="C36" s="106" t="n">
        <v>1</v>
      </c>
      <c r="D36" s="106" t="n">
        <v>3</v>
      </c>
      <c r="E36" s="106" t="n">
        <v>24</v>
      </c>
      <c r="F36" s="106" t="inlineStr">
        <is>
          <t>17.2604</t>
        </is>
      </c>
      <c r="G36" s="113" t="inlineStr">
        <is>
          <t>bulk 04.1973-143-1-1-1#1#1</t>
        </is>
      </c>
      <c r="H36" s="113" t="n"/>
      <c r="I36" s="139" t="n">
        <v>43467</v>
      </c>
      <c r="J36" s="113" t="n">
        <v>1080.75</v>
      </c>
      <c r="K36" s="139" t="n">
        <v>43467</v>
      </c>
      <c r="L36" s="156" t="n">
        <v>1080.75</v>
      </c>
      <c r="M36" s="111" t="n">
        <v>0</v>
      </c>
      <c r="N36" s="111">
        <f>'ENS TEMP 201819'!$L255-'ENS TEMP 201819'!$J255</f>
        <v/>
      </c>
      <c r="O36" s="139" t="n">
        <v>43529</v>
      </c>
      <c r="P36" s="139" t="n">
        <v>43605</v>
      </c>
      <c r="Q36" s="150" t="n">
        <v>0.443</v>
      </c>
      <c r="R36" s="149" t="n"/>
      <c r="S36" s="149" t="n"/>
      <c r="T36" s="149" t="n"/>
      <c r="U36" s="149" t="n"/>
      <c r="V36" s="149" t="n"/>
      <c r="W36" s="149" t="n"/>
      <c r="X36" s="149" t="inlineStr">
        <is>
          <t>.</t>
        </is>
      </c>
      <c r="Y36" s="149" t="n"/>
      <c r="Z36" s="149" t="n"/>
      <c r="AA36" s="149" t="n"/>
      <c r="AB36" s="149" t="n"/>
      <c r="AC36" s="149" t="n"/>
      <c r="AD36" s="149" t="n"/>
      <c r="AE36" s="149" t="n"/>
    </row>
    <row r="37" ht="19.5" customHeight="1" s="412">
      <c r="A37" s="143" t="n">
        <v>136</v>
      </c>
      <c r="B37" s="149" t="inlineStr">
        <is>
          <t>Plot Válido</t>
        </is>
      </c>
      <c r="C37" s="106" t="n">
        <v>1</v>
      </c>
      <c r="D37" s="106" t="n">
        <v>3</v>
      </c>
      <c r="E37" s="106" t="n">
        <v>126</v>
      </c>
      <c r="F37" s="106" t="inlineStr">
        <is>
          <t>17.2942</t>
        </is>
      </c>
      <c r="G37" s="113" t="inlineStr">
        <is>
          <t>LP 122-2</t>
        </is>
      </c>
      <c r="H37" s="113" t="n"/>
      <c r="I37" s="139" t="n">
        <v>43468</v>
      </c>
      <c r="J37" s="113" t="n">
        <v>1094.25</v>
      </c>
      <c r="K37" s="139" t="n">
        <v>43471</v>
      </c>
      <c r="L37" s="156" t="n">
        <v>1136.6</v>
      </c>
      <c r="M37" s="111" t="n">
        <v>42.34999999999991</v>
      </c>
      <c r="N37" s="111">
        <f>'ENS TEMP 201819'!$L278-'ENS TEMP 201819'!$J278</f>
        <v/>
      </c>
      <c r="O37" s="139" t="n">
        <v>43531</v>
      </c>
      <c r="P37" s="139" t="n">
        <v>43601</v>
      </c>
      <c r="Q37" s="150" t="n">
        <v>0.389</v>
      </c>
      <c r="R37" s="149" t="n"/>
      <c r="S37" s="149" t="n"/>
      <c r="T37" s="149" t="n"/>
      <c r="U37" s="149" t="n"/>
      <c r="V37" s="149" t="n"/>
      <c r="W37" s="149" t="n"/>
      <c r="X37" s="149" t="inlineStr">
        <is>
          <t>.</t>
        </is>
      </c>
      <c r="Y37" s="149" t="n"/>
      <c r="Z37" s="149" t="n"/>
      <c r="AA37" s="149" t="n"/>
      <c r="AB37" s="149" t="n"/>
      <c r="AC37" s="149" t="n"/>
      <c r="AD37" s="149" t="n"/>
      <c r="AE37" s="149" t="n"/>
    </row>
    <row r="38" ht="19.5" customHeight="1" s="412">
      <c r="A38" s="143" t="n">
        <v>137</v>
      </c>
      <c r="B38" s="149" t="inlineStr">
        <is>
          <t>Se descarta</t>
        </is>
      </c>
      <c r="C38" s="106" t="n">
        <v>1</v>
      </c>
      <c r="D38" s="106" t="n">
        <v>4</v>
      </c>
      <c r="E38" s="106" t="n">
        <v>56</v>
      </c>
      <c r="F38" s="106" t="inlineStr">
        <is>
          <t>17.2796</t>
        </is>
      </c>
      <c r="G38" s="113" t="inlineStr">
        <is>
          <t>LP581xLP562-1-42-1-1</t>
        </is>
      </c>
      <c r="H38" s="113" t="n"/>
      <c r="I38" s="139" t="n">
        <v>43465</v>
      </c>
      <c r="J38" s="113" t="n">
        <v>1041.6</v>
      </c>
      <c r="K38" s="139" t="n">
        <v>43465</v>
      </c>
      <c r="L38" s="156" t="n">
        <v>1041.6</v>
      </c>
      <c r="M38" s="111" t="n">
        <v>0</v>
      </c>
      <c r="N38" s="111">
        <f>'ENS TEMP 201819'!$L199-'ENS TEMP 201819'!$J199</f>
        <v/>
      </c>
      <c r="O38" s="139" t="n">
        <v>43525</v>
      </c>
      <c r="P38" s="139" t="n">
        <v>43605</v>
      </c>
      <c r="Q38" s="150" t="n">
        <v>0.485</v>
      </c>
      <c r="R38" s="149" t="n"/>
      <c r="S38" s="149" t="n"/>
      <c r="T38" s="149" t="n"/>
      <c r="U38" s="149" t="n"/>
      <c r="V38" s="149" t="n"/>
      <c r="W38" s="149" t="n"/>
      <c r="X38" s="149" t="inlineStr">
        <is>
          <t>.</t>
        </is>
      </c>
      <c r="Y38" s="149" t="n"/>
      <c r="Z38" s="149" t="n"/>
      <c r="AA38" s="149" t="n"/>
      <c r="AB38" s="149" t="n"/>
      <c r="AC38" s="149" t="n"/>
      <c r="AD38" s="149" t="n"/>
      <c r="AE38" s="149" t="n"/>
    </row>
    <row r="39" ht="19.5" customHeight="1" s="412">
      <c r="A39" s="143" t="n">
        <v>138</v>
      </c>
      <c r="B39" s="149" t="inlineStr">
        <is>
          <t>Se descarta</t>
        </is>
      </c>
      <c r="C39" s="106" t="n">
        <v>1</v>
      </c>
      <c r="D39" s="106" t="n">
        <v>4</v>
      </c>
      <c r="E39" s="106" t="n">
        <v>89</v>
      </c>
      <c r="F39" s="106" t="inlineStr">
        <is>
          <t>17.2868</t>
        </is>
      </c>
      <c r="G39" s="113" t="inlineStr">
        <is>
          <t>[DK638] 04.631-1.1.1.1.1.#</t>
        </is>
      </c>
      <c r="H39" s="113" t="n"/>
      <c r="I39" s="139" t="n">
        <v>43467</v>
      </c>
      <c r="J39" s="113" t="n">
        <v>1080.75</v>
      </c>
      <c r="K39" s="139" t="n">
        <v>43468</v>
      </c>
      <c r="L39" s="156" t="n">
        <v>1094.25</v>
      </c>
      <c r="M39" s="111" t="n">
        <v>13.5</v>
      </c>
      <c r="N39" s="111">
        <f>'ENS TEMP 201819'!$L256-'ENS TEMP 201819'!$J256</f>
        <v/>
      </c>
      <c r="O39" s="139" t="n">
        <v>43538</v>
      </c>
      <c r="P39" s="139" t="n">
        <v>43583</v>
      </c>
      <c r="Q39" s="150" t="n">
        <v>0.604</v>
      </c>
      <c r="R39" s="149" t="n"/>
      <c r="S39" s="149" t="n"/>
      <c r="T39" s="149" t="n"/>
      <c r="U39" s="149" t="n"/>
      <c r="V39" s="149" t="n"/>
      <c r="W39" s="149" t="n"/>
      <c r="X39" s="149" t="inlineStr">
        <is>
          <t>.</t>
        </is>
      </c>
      <c r="Y39" s="149" t="n"/>
      <c r="Z39" s="149" t="n"/>
      <c r="AA39" s="149" t="n"/>
      <c r="AB39" s="149" t="n"/>
      <c r="AC39" s="149" t="n"/>
      <c r="AD39" s="149" t="n"/>
      <c r="AE39" s="149" t="n"/>
    </row>
    <row r="40" ht="19.5" customHeight="1" s="412">
      <c r="A40" s="143" t="n">
        <v>139</v>
      </c>
      <c r="B40" s="149" t="inlineStr">
        <is>
          <t>Plot Válido</t>
        </is>
      </c>
      <c r="C40" s="106" t="n">
        <v>1</v>
      </c>
      <c r="D40" s="106" t="n">
        <v>4</v>
      </c>
      <c r="E40" s="106" t="n">
        <v>34</v>
      </c>
      <c r="F40" s="106" t="inlineStr">
        <is>
          <t>17.2628</t>
        </is>
      </c>
      <c r="G40" s="113" t="inlineStr">
        <is>
          <t>93.1849-3-1-1-1#2#1-1##1#1#1#1#1#1#1-1</t>
        </is>
      </c>
      <c r="H40" s="113" t="n"/>
      <c r="I40" s="139" t="n">
        <v>43464</v>
      </c>
      <c r="J40" s="113" t="n">
        <v>1028.65</v>
      </c>
      <c r="K40" s="139" t="n">
        <v>43464</v>
      </c>
      <c r="L40" s="156" t="n">
        <v>1028.65</v>
      </c>
      <c r="M40" s="111" t="n">
        <v>0</v>
      </c>
      <c r="N40" s="111">
        <f>'ENS TEMP 201819'!$L157-'ENS TEMP 201819'!$J157</f>
        <v/>
      </c>
      <c r="O40" s="139" t="n">
        <v>43514</v>
      </c>
      <c r="P40" s="139" t="n">
        <v>43575</v>
      </c>
      <c r="Q40" s="150" t="n">
        <v>0.368</v>
      </c>
      <c r="R40" s="149" t="n"/>
      <c r="S40" s="149" t="n"/>
      <c r="T40" s="149" t="n"/>
      <c r="U40" s="149" t="n"/>
      <c r="V40" s="149" t="n"/>
      <c r="W40" s="149" t="n"/>
      <c r="X40" s="149" t="inlineStr">
        <is>
          <t>.</t>
        </is>
      </c>
      <c r="Y40" s="149" t="n"/>
      <c r="Z40" s="149" t="n"/>
      <c r="AA40" s="149" t="n"/>
      <c r="AB40" s="149" t="n"/>
      <c r="AC40" s="149" t="n"/>
      <c r="AD40" s="149" t="n"/>
      <c r="AE40" s="149" t="n"/>
    </row>
    <row r="41" ht="19.5" customHeight="1" s="412">
      <c r="A41" s="143" t="n">
        <v>140</v>
      </c>
      <c r="B41" s="149" t="inlineStr">
        <is>
          <t>Se descarta</t>
        </is>
      </c>
      <c r="C41" s="106" t="n">
        <v>1</v>
      </c>
      <c r="D41" s="106" t="n">
        <v>4</v>
      </c>
      <c r="E41" s="106" t="n">
        <v>16</v>
      </c>
      <c r="F41" s="106" t="inlineStr">
        <is>
          <t>17.2586</t>
        </is>
      </c>
      <c r="G41" s="113" t="inlineStr">
        <is>
          <t>bulk 04.1973-46-1@-1#1</t>
        </is>
      </c>
      <c r="H41" s="113" t="n"/>
      <c r="I41" s="139" t="n">
        <v>43469</v>
      </c>
      <c r="J41" s="113" t="n">
        <v>1108.05</v>
      </c>
      <c r="K41" s="139" t="n">
        <v>43470</v>
      </c>
      <c r="L41" s="156" t="n">
        <v>1122.85</v>
      </c>
      <c r="M41" s="111" t="n">
        <v>14.79999999999995</v>
      </c>
      <c r="N41" s="111">
        <f>'ENS TEMP 201819'!$L294-'ENS TEMP 201819'!$J294</f>
        <v/>
      </c>
      <c r="O41" s="46" t="n">
        <v>43517</v>
      </c>
      <c r="P41" s="139" t="n">
        <v>43603</v>
      </c>
      <c r="Q41" s="150" t="n">
        <v>0.219</v>
      </c>
      <c r="R41" s="149" t="n"/>
      <c r="S41" s="149" t="n"/>
      <c r="T41" s="149" t="n"/>
      <c r="U41" s="149" t="n"/>
      <c r="V41" s="149" t="n"/>
      <c r="W41" s="149" t="n"/>
      <c r="X41" s="149" t="inlineStr">
        <is>
          <t>.</t>
        </is>
      </c>
      <c r="Y41" s="149" t="n"/>
      <c r="Z41" s="149" t="n"/>
      <c r="AA41" s="149" t="n"/>
      <c r="AB41" s="149" t="n"/>
      <c r="AC41" s="149" t="n"/>
      <c r="AD41" s="149" t="n"/>
      <c r="AE41" s="149" t="n"/>
    </row>
    <row r="42" ht="19.5" customHeight="1" s="412">
      <c r="A42" s="143" t="n">
        <v>141</v>
      </c>
      <c r="B42" s="149" t="inlineStr">
        <is>
          <t>Plot Válido</t>
        </is>
      </c>
      <c r="C42" s="106" t="n">
        <v>1</v>
      </c>
      <c r="D42" s="106" t="n">
        <v>4</v>
      </c>
      <c r="E42" s="106" t="n">
        <v>15</v>
      </c>
      <c r="F42" s="106" t="inlineStr">
        <is>
          <t>17.2584</t>
        </is>
      </c>
      <c r="G42" s="113" t="inlineStr">
        <is>
          <t>BKBS13idprov901947-1-240-2-1-1-1#1</t>
        </is>
      </c>
      <c r="H42" s="113" t="n"/>
      <c r="I42" s="139" t="n">
        <v>43468</v>
      </c>
      <c r="J42" s="113" t="n">
        <v>1094.25</v>
      </c>
      <c r="K42" s="139" t="n">
        <v>43468</v>
      </c>
      <c r="L42" s="156" t="n">
        <v>1094.25</v>
      </c>
      <c r="M42" s="111" t="n">
        <v>0</v>
      </c>
      <c r="N42" s="111">
        <f>'ENS TEMP 201819'!$L279-'ENS TEMP 201819'!$J279</f>
        <v/>
      </c>
      <c r="O42" s="139" t="n">
        <v>43530</v>
      </c>
      <c r="P42" s="139" t="n">
        <v>43593</v>
      </c>
      <c r="Q42" s="135" t="n">
        <v>0.33</v>
      </c>
      <c r="R42" s="149" t="n"/>
      <c r="S42" s="149" t="n"/>
      <c r="T42" s="149" t="n"/>
      <c r="U42" s="149" t="n"/>
      <c r="V42" s="149" t="n"/>
      <c r="W42" s="149" t="n"/>
      <c r="X42" s="149" t="inlineStr">
        <is>
          <t>.</t>
        </is>
      </c>
      <c r="Y42" s="149" t="n"/>
      <c r="Z42" s="149" t="n"/>
      <c r="AA42" s="149" t="n"/>
      <c r="AB42" s="149" t="n"/>
      <c r="AC42" s="149" t="n"/>
      <c r="AD42" s="149" t="n"/>
      <c r="AE42" s="149" t="n"/>
    </row>
    <row r="43" ht="19.5" customHeight="1" s="412">
      <c r="A43" s="143" t="n">
        <v>142</v>
      </c>
      <c r="B43" s="149" t="inlineStr">
        <is>
          <t>Plot Válido</t>
        </is>
      </c>
      <c r="C43" s="106" t="n">
        <v>1</v>
      </c>
      <c r="D43" s="106" t="n">
        <v>4</v>
      </c>
      <c r="E43" s="106" t="n">
        <v>28</v>
      </c>
      <c r="F43" s="106" t="inlineStr">
        <is>
          <t>17.2612</t>
        </is>
      </c>
      <c r="G43" s="113" t="inlineStr">
        <is>
          <t>BS13 BULCK-235-1-1-1-1-1#1-1</t>
        </is>
      </c>
      <c r="H43" s="113" t="n"/>
      <c r="I43" s="139" t="n">
        <v>43465</v>
      </c>
      <c r="J43" s="113" t="n">
        <v>1041.6</v>
      </c>
      <c r="K43" s="139" t="n">
        <v>43465</v>
      </c>
      <c r="L43" s="156" t="n">
        <v>1041.6</v>
      </c>
      <c r="M43" s="111" t="n">
        <v>0</v>
      </c>
      <c r="N43" s="111">
        <f>'ENS TEMP 201819'!$L200-'ENS TEMP 201819'!$J200</f>
        <v/>
      </c>
      <c r="O43" s="139" t="n">
        <v>43532</v>
      </c>
      <c r="P43" s="139" t="n">
        <v>43590</v>
      </c>
      <c r="Q43" s="116" t="n">
        <v>0.451</v>
      </c>
      <c r="R43" s="149" t="n"/>
      <c r="S43" s="149" t="n"/>
      <c r="T43" s="149" t="n"/>
      <c r="U43" s="149" t="n"/>
      <c r="V43" s="149" t="n"/>
      <c r="W43" s="149" t="n"/>
      <c r="X43" s="149" t="inlineStr">
        <is>
          <t>.</t>
        </is>
      </c>
      <c r="Y43" s="149" t="n"/>
      <c r="Z43" s="149" t="n"/>
      <c r="AA43" s="149" t="n"/>
      <c r="AB43" s="149" t="n"/>
      <c r="AC43" s="149" t="n"/>
      <c r="AD43" s="149" t="n"/>
      <c r="AE43" s="149" t="n"/>
    </row>
    <row r="44" ht="19.5" customHeight="1" s="412">
      <c r="A44" s="143" t="n">
        <v>143</v>
      </c>
      <c r="B44" s="149" t="inlineStr">
        <is>
          <t>Plot Válido</t>
        </is>
      </c>
      <c r="C44" s="106" t="n">
        <v>1</v>
      </c>
      <c r="D44" s="106" t="n">
        <v>4</v>
      </c>
      <c r="E44" s="106" t="n">
        <v>5</v>
      </c>
      <c r="F44" s="106" t="inlineStr">
        <is>
          <t>17.2564</t>
        </is>
      </c>
      <c r="G44" s="113" t="inlineStr">
        <is>
          <t>BKBS13idprov901947-1-100 -1-1-1-1#1</t>
        </is>
      </c>
      <c r="H44" s="113" t="n"/>
      <c r="I44" s="139" t="n">
        <v>43463</v>
      </c>
      <c r="J44" s="113" t="n">
        <v>1013.8</v>
      </c>
      <c r="K44" s="139" t="n">
        <v>43464</v>
      </c>
      <c r="L44" s="156" t="n">
        <v>1028.65</v>
      </c>
      <c r="M44" s="111" t="n">
        <v>14.84999999999991</v>
      </c>
      <c r="N44" s="111">
        <f>'ENS TEMP 201819'!$L134-'ENS TEMP 201819'!$J134</f>
        <v/>
      </c>
      <c r="O44" s="139" t="n">
        <v>43516</v>
      </c>
      <c r="P44" s="139" t="n">
        <v>43572</v>
      </c>
      <c r="Q44" s="150" t="n">
        <v>0.738</v>
      </c>
      <c r="R44" s="149" t="n"/>
      <c r="S44" s="149" t="n"/>
      <c r="T44" s="149" t="n"/>
      <c r="U44" s="149" t="n"/>
      <c r="V44" s="149" t="n"/>
      <c r="W44" s="149" t="n"/>
      <c r="X44" s="149" t="inlineStr">
        <is>
          <t>.</t>
        </is>
      </c>
      <c r="Y44" s="149" t="n"/>
      <c r="Z44" s="149" t="n"/>
      <c r="AA44" s="149" t="n"/>
      <c r="AB44" s="149" t="n"/>
      <c r="AC44" s="149" t="n"/>
      <c r="AD44" s="149" t="n"/>
      <c r="AE44" s="149" t="n"/>
    </row>
    <row r="45" ht="19.5" customHeight="1" s="412">
      <c r="A45" s="143" t="n">
        <v>144</v>
      </c>
      <c r="B45" s="149" t="inlineStr">
        <is>
          <t>Plot Válido</t>
        </is>
      </c>
      <c r="C45" s="106" t="n">
        <v>1</v>
      </c>
      <c r="D45" s="106" t="n">
        <v>4</v>
      </c>
      <c r="E45" s="106" t="n">
        <v>6</v>
      </c>
      <c r="F45" s="106" t="inlineStr">
        <is>
          <t>17.2566</t>
        </is>
      </c>
      <c r="G45" s="113" t="inlineStr">
        <is>
          <t>BKBS13idprov901947-1-113 -1-1-1-1#1</t>
        </is>
      </c>
      <c r="H45" s="113" t="n"/>
      <c r="I45" s="139" t="n">
        <v>43464</v>
      </c>
      <c r="J45" s="113" t="n">
        <v>1028.65</v>
      </c>
      <c r="K45" s="139" t="n">
        <v>43468</v>
      </c>
      <c r="L45" s="156" t="n">
        <v>1094.25</v>
      </c>
      <c r="M45" s="111" t="n">
        <v>65.60000000000014</v>
      </c>
      <c r="N45" s="111">
        <f>'ENS TEMP 201819'!$L158-'ENS TEMP 201819'!$J158</f>
        <v/>
      </c>
      <c r="O45" s="139" t="n">
        <v>43541</v>
      </c>
      <c r="P45" s="139" t="n">
        <v>43583</v>
      </c>
      <c r="Q45" s="150" t="n">
        <v>0.521</v>
      </c>
      <c r="R45" s="149" t="n"/>
      <c r="S45" s="149" t="n"/>
      <c r="T45" s="149" t="n"/>
      <c r="U45" s="149" t="n"/>
      <c r="V45" s="149" t="n"/>
      <c r="W45" s="149" t="n"/>
      <c r="X45" s="149" t="inlineStr">
        <is>
          <t>.</t>
        </is>
      </c>
      <c r="Y45" s="149" t="n"/>
      <c r="Z45" s="149" t="n"/>
      <c r="AA45" s="149" t="n"/>
      <c r="AB45" s="149" t="n"/>
      <c r="AC45" s="149" t="n"/>
      <c r="AD45" s="149" t="n"/>
      <c r="AE45" s="149" t="n"/>
    </row>
    <row r="46" ht="19.5" customHeight="1" s="412">
      <c r="A46" s="143" t="n">
        <v>145</v>
      </c>
      <c r="B46" s="149" t="inlineStr">
        <is>
          <t>Plot Válido</t>
        </is>
      </c>
      <c r="C46" s="106" t="n">
        <v>1</v>
      </c>
      <c r="D46" s="106" t="n">
        <v>4</v>
      </c>
      <c r="E46" s="106" t="n">
        <v>127</v>
      </c>
      <c r="F46" s="106" t="inlineStr">
        <is>
          <t>17.2944</t>
        </is>
      </c>
      <c r="G46" s="113" t="inlineStr">
        <is>
          <t>LP 1411</t>
        </is>
      </c>
      <c r="H46" s="113" t="n"/>
      <c r="I46" s="139" t="n">
        <v>43468</v>
      </c>
      <c r="J46" s="113" t="n">
        <v>1094.25</v>
      </c>
      <c r="K46" s="139" t="n">
        <v>43469</v>
      </c>
      <c r="L46" s="156" t="n">
        <v>1108.05</v>
      </c>
      <c r="M46" s="111" t="n">
        <v>13.79999999999995</v>
      </c>
      <c r="N46" s="111">
        <f>'ENS TEMP 201819'!$L280-'ENS TEMP 201819'!$J280</f>
        <v/>
      </c>
      <c r="O46" s="139" t="n">
        <v>43533</v>
      </c>
      <c r="P46" s="139" t="n">
        <v>43605</v>
      </c>
      <c r="Q46" s="150" t="n">
        <v>0.278</v>
      </c>
      <c r="R46" s="149" t="n"/>
      <c r="S46" s="149" t="n"/>
      <c r="T46" s="149" t="n"/>
      <c r="U46" s="149" t="n"/>
      <c r="V46" s="149" t="n"/>
      <c r="W46" s="149" t="n"/>
      <c r="X46" s="149" t="inlineStr">
        <is>
          <t>.</t>
        </is>
      </c>
      <c r="Y46" s="149" t="n"/>
      <c r="Z46" s="149" t="n"/>
      <c r="AA46" s="149" t="n"/>
      <c r="AB46" s="149" t="n"/>
      <c r="AC46" s="149" t="n"/>
      <c r="AD46" s="149" t="n"/>
      <c r="AE46" s="149" t="n"/>
    </row>
    <row r="47" ht="19.5" customHeight="1" s="412">
      <c r="A47" s="143" t="n">
        <v>146</v>
      </c>
      <c r="B47" s="149" t="inlineStr">
        <is>
          <t>Plot Válido</t>
        </is>
      </c>
      <c r="C47" s="106" t="n">
        <v>1</v>
      </c>
      <c r="D47" s="106" t="n">
        <v>4</v>
      </c>
      <c r="E47" s="106" t="n">
        <v>64</v>
      </c>
      <c r="F47" s="106" t="inlineStr">
        <is>
          <t>17.2812</t>
        </is>
      </c>
      <c r="G47" s="113" t="inlineStr">
        <is>
          <t>[BSGA] 04.4092-1.1.1.1.1.#.#</t>
        </is>
      </c>
      <c r="H47" s="113" t="n"/>
      <c r="I47" s="139" t="n">
        <v>43464</v>
      </c>
      <c r="J47" s="113" t="n">
        <v>1028.65</v>
      </c>
      <c r="K47" s="139" t="n">
        <v>43465</v>
      </c>
      <c r="L47" s="156" t="n">
        <v>1041.6</v>
      </c>
      <c r="M47" s="111" t="n">
        <v>12.95000000000005</v>
      </c>
      <c r="N47" s="111">
        <f>'ENS TEMP 201819'!$L159-'ENS TEMP 201819'!$J159</f>
        <v/>
      </c>
      <c r="O47" s="139" t="n">
        <v>43545</v>
      </c>
      <c r="P47" s="139" t="n">
        <v>43600</v>
      </c>
      <c r="Q47" s="150" t="n">
        <v>0.392</v>
      </c>
      <c r="R47" s="149" t="n"/>
      <c r="S47" s="149" t="n"/>
      <c r="T47" s="149" t="n"/>
      <c r="U47" s="149" t="n"/>
      <c r="V47" s="149" t="n"/>
      <c r="W47" s="149" t="n"/>
      <c r="X47" s="149" t="inlineStr">
        <is>
          <t>.</t>
        </is>
      </c>
      <c r="Y47" s="149" t="n"/>
      <c r="Z47" s="149" t="n"/>
      <c r="AA47" s="149" t="n"/>
      <c r="AB47" s="149" t="n"/>
      <c r="AC47" s="149" t="n"/>
      <c r="AD47" s="149" t="n"/>
      <c r="AE47" s="149" t="n"/>
    </row>
    <row r="48" ht="19.5" customHeight="1" s="412">
      <c r="A48" s="143" t="n">
        <v>147</v>
      </c>
      <c r="B48" s="149" t="inlineStr">
        <is>
          <t>Se descarta</t>
        </is>
      </c>
      <c r="C48" s="106" t="n">
        <v>1</v>
      </c>
      <c r="D48" s="106" t="n">
        <v>4</v>
      </c>
      <c r="E48" s="106" t="n">
        <v>113</v>
      </c>
      <c r="F48" s="106" t="inlineStr">
        <is>
          <t>17.2916</t>
        </is>
      </c>
      <c r="G48" s="113" t="inlineStr">
        <is>
          <t>LP 125-R</t>
        </is>
      </c>
      <c r="H48" s="113" t="n"/>
      <c r="I48" s="139" t="n">
        <v>43460</v>
      </c>
      <c r="J48" s="113" t="n">
        <v>959.9</v>
      </c>
      <c r="K48" s="139" t="n">
        <v>43461</v>
      </c>
      <c r="L48" s="156" t="n">
        <v>977.15</v>
      </c>
      <c r="M48" s="111" t="n">
        <v>17.25</v>
      </c>
      <c r="N48" s="111">
        <f>'ENS TEMP 201819'!$L55-'ENS TEMP 201819'!$J55</f>
        <v/>
      </c>
      <c r="O48" s="139" t="n">
        <v>43517</v>
      </c>
      <c r="P48" s="139" t="n">
        <v>43570</v>
      </c>
      <c r="Q48" s="167" t="n"/>
      <c r="R48" s="149" t="n"/>
      <c r="S48" s="149" t="n"/>
      <c r="T48" s="149" t="n"/>
      <c r="U48" s="149" t="n"/>
      <c r="V48" s="149" t="n"/>
      <c r="W48" s="149" t="n"/>
      <c r="X48" s="149" t="inlineStr">
        <is>
          <t>.</t>
        </is>
      </c>
      <c r="Y48" s="149" t="n"/>
      <c r="Z48" s="149" t="n"/>
      <c r="AA48" s="149" t="n"/>
      <c r="AB48" s="149" t="n"/>
      <c r="AC48" s="149" t="n"/>
      <c r="AD48" s="149" t="n"/>
      <c r="AE48" s="149" t="n"/>
    </row>
    <row r="49" ht="19.5" customHeight="1" s="412">
      <c r="A49" s="143" t="n">
        <v>148</v>
      </c>
      <c r="B49" s="149" t="inlineStr">
        <is>
          <t>Plot Válido</t>
        </is>
      </c>
      <c r="C49" s="106" t="n">
        <v>1</v>
      </c>
      <c r="D49" s="106" t="n">
        <v>4</v>
      </c>
      <c r="E49" s="106" t="n">
        <v>125</v>
      </c>
      <c r="F49" s="106" t="inlineStr">
        <is>
          <t>17.2940</t>
        </is>
      </c>
      <c r="G49" s="113" t="inlineStr">
        <is>
          <t>LP 122</t>
        </is>
      </c>
      <c r="H49" s="113" t="n"/>
      <c r="I49" s="139" t="n">
        <v>43462</v>
      </c>
      <c r="J49" s="113" t="n">
        <v>995.1999999999999</v>
      </c>
      <c r="K49" s="139" t="n">
        <v>43462</v>
      </c>
      <c r="L49" s="156" t="n">
        <v>995.2</v>
      </c>
      <c r="M49" s="111" t="n">
        <v>0</v>
      </c>
      <c r="N49" s="111">
        <f>'ENS TEMP 201819'!$L105-'ENS TEMP 201819'!$J105</f>
        <v/>
      </c>
      <c r="O49" s="139" t="n">
        <v>43514</v>
      </c>
      <c r="P49" s="139" t="n">
        <v>43565</v>
      </c>
      <c r="Q49" s="167" t="n">
        <v>0.212</v>
      </c>
      <c r="R49" s="149" t="n"/>
      <c r="S49" s="149" t="n"/>
      <c r="T49" s="149" t="n"/>
      <c r="U49" s="149" t="n"/>
      <c r="V49" s="149" t="n"/>
      <c r="W49" s="149" t="n"/>
      <c r="X49" s="149" t="inlineStr">
        <is>
          <t>.</t>
        </is>
      </c>
      <c r="Y49" s="149" t="n"/>
      <c r="Z49" s="149" t="n"/>
      <c r="AA49" s="149" t="n"/>
      <c r="AB49" s="149" t="n"/>
      <c r="AC49" s="149" t="n"/>
      <c r="AD49" s="149" t="n"/>
      <c r="AE49" s="149" t="n"/>
    </row>
    <row r="50" ht="19.5" customHeight="1" s="412">
      <c r="A50" s="143" t="n">
        <v>149</v>
      </c>
      <c r="B50" s="149" t="inlineStr">
        <is>
          <t>Plot Válido</t>
        </is>
      </c>
      <c r="C50" s="106" t="n">
        <v>1</v>
      </c>
      <c r="D50" s="106" t="n">
        <v>5</v>
      </c>
      <c r="E50" s="106" t="n">
        <v>50</v>
      </c>
      <c r="F50" s="106" t="inlineStr">
        <is>
          <t>17.2668</t>
        </is>
      </c>
      <c r="G50" s="113" t="inlineStr">
        <is>
          <t>(7310x7266)-1-15</t>
        </is>
      </c>
      <c r="H50" s="113" t="n"/>
      <c r="I50" s="139" t="n">
        <v>43463</v>
      </c>
      <c r="J50" s="113" t="n">
        <v>1013.8</v>
      </c>
      <c r="K50" s="139" t="n">
        <v>43463</v>
      </c>
      <c r="L50" s="156" t="n">
        <v>1013.8</v>
      </c>
      <c r="M50" s="111" t="n">
        <v>0</v>
      </c>
      <c r="N50" s="111">
        <f>'ENS TEMP 201819'!$L135-'ENS TEMP 201819'!$J135</f>
        <v/>
      </c>
      <c r="O50" s="139" t="n">
        <v>43531</v>
      </c>
      <c r="P50" s="139" t="n">
        <v>43600</v>
      </c>
      <c r="Q50" s="116" t="n">
        <v>0.367</v>
      </c>
      <c r="R50" s="149" t="n"/>
      <c r="S50" s="149" t="n"/>
      <c r="T50" s="149" t="n"/>
      <c r="U50" s="149" t="n"/>
      <c r="V50" s="149" t="n"/>
      <c r="W50" s="149" t="n"/>
      <c r="X50" s="149" t="inlineStr">
        <is>
          <t>.</t>
        </is>
      </c>
      <c r="Y50" s="149" t="n"/>
      <c r="Z50" s="149" t="n"/>
      <c r="AA50" s="149" t="n"/>
      <c r="AB50" s="149" t="n"/>
      <c r="AC50" s="149" t="n"/>
      <c r="AD50" s="149" t="n"/>
      <c r="AE50" s="149" t="n"/>
    </row>
    <row r="51" ht="19.5" customHeight="1" s="412">
      <c r="A51" s="143" t="n">
        <v>150</v>
      </c>
      <c r="B51" s="149" t="inlineStr">
        <is>
          <t>Plot Válido</t>
        </is>
      </c>
      <c r="C51" s="143" t="n">
        <v>1</v>
      </c>
      <c r="D51" s="143" t="n">
        <v>5</v>
      </c>
      <c r="E51" s="143" t="n">
        <v>117</v>
      </c>
      <c r="F51" s="143" t="inlineStr">
        <is>
          <t>17.2924</t>
        </is>
      </c>
      <c r="G51" s="145" t="inlineStr">
        <is>
          <t>LP 3830</t>
        </is>
      </c>
      <c r="H51" s="145" t="n"/>
      <c r="I51" s="146" t="n">
        <v>43464</v>
      </c>
      <c r="J51" s="145" t="n">
        <v>1028.65</v>
      </c>
      <c r="K51" s="146" t="n">
        <v>43466</v>
      </c>
      <c r="L51" s="147" t="n">
        <v>1059.6</v>
      </c>
      <c r="M51" s="148" t="n">
        <v>30.95000000000005</v>
      </c>
      <c r="N51" s="148">
        <f>'ENS TEMP 201819'!$L160-'ENS TEMP 201819'!$J160</f>
        <v/>
      </c>
      <c r="O51" s="146" t="n">
        <v>43521</v>
      </c>
      <c r="P51" s="146" t="n">
        <v>43554</v>
      </c>
      <c r="Q51" s="145" t="n">
        <v>0.624</v>
      </c>
      <c r="R51" s="149" t="n"/>
      <c r="S51" s="149" t="n"/>
      <c r="T51" s="149" t="n"/>
      <c r="U51" s="149" t="n"/>
      <c r="V51" s="149" t="n"/>
      <c r="W51" s="149" t="n"/>
      <c r="X51" s="149" t="inlineStr">
        <is>
          <t>.</t>
        </is>
      </c>
      <c r="Y51" s="149" t="n"/>
      <c r="Z51" s="149" t="n"/>
      <c r="AA51" s="149" t="n"/>
      <c r="AB51" s="149" t="n"/>
      <c r="AC51" s="149" t="n"/>
      <c r="AD51" s="149" t="n"/>
      <c r="AE51" s="149" t="n"/>
    </row>
    <row r="52" ht="19.5" customHeight="1" s="412">
      <c r="A52" s="143" t="n">
        <v>151</v>
      </c>
      <c r="B52" s="149" t="inlineStr">
        <is>
          <t>Plot Válido</t>
        </is>
      </c>
      <c r="C52" s="106" t="n">
        <v>1</v>
      </c>
      <c r="D52" s="106" t="n">
        <v>5</v>
      </c>
      <c r="E52" s="106" t="n">
        <v>18</v>
      </c>
      <c r="F52" s="106" t="inlineStr">
        <is>
          <t>17.2592</t>
        </is>
      </c>
      <c r="G52" s="113" t="inlineStr">
        <is>
          <t>bulk 04.1973-80-1-1-1#1#1</t>
        </is>
      </c>
      <c r="H52" s="113" t="n"/>
      <c r="I52" s="139" t="n">
        <v>43468</v>
      </c>
      <c r="J52" s="113" t="n">
        <v>1094.25</v>
      </c>
      <c r="K52" s="139" t="n">
        <v>43468</v>
      </c>
      <c r="L52" s="156" t="n">
        <v>1094.25</v>
      </c>
      <c r="M52" s="111" t="n">
        <v>0</v>
      </c>
      <c r="N52" s="111">
        <f>'ENS TEMP 201819'!$L281-'ENS TEMP 201819'!$J281</f>
        <v/>
      </c>
      <c r="O52" s="139" t="n">
        <v>43527</v>
      </c>
      <c r="P52" s="139" t="n">
        <v>43593</v>
      </c>
      <c r="Q52" s="150" t="n">
        <v>0.361</v>
      </c>
      <c r="R52" s="149" t="n"/>
      <c r="S52" s="149" t="n"/>
      <c r="T52" s="149" t="n"/>
      <c r="U52" s="149" t="n"/>
      <c r="V52" s="149" t="n"/>
      <c r="W52" s="149" t="n"/>
      <c r="X52" s="149" t="inlineStr">
        <is>
          <t>.</t>
        </is>
      </c>
      <c r="Y52" s="149" t="n"/>
      <c r="Z52" s="149" t="n"/>
      <c r="AA52" s="149" t="n"/>
      <c r="AB52" s="149" t="n"/>
      <c r="AC52" s="149" t="n"/>
      <c r="AD52" s="149" t="n"/>
      <c r="AE52" s="149" t="n"/>
    </row>
    <row r="53" ht="19.5" customHeight="1" s="412">
      <c r="A53" s="143" t="n">
        <v>152</v>
      </c>
      <c r="B53" s="149" t="inlineStr">
        <is>
          <t>Se descarta</t>
        </is>
      </c>
      <c r="C53" s="106" t="n">
        <v>1</v>
      </c>
      <c r="D53" s="106" t="n">
        <v>5</v>
      </c>
      <c r="E53" s="106" t="n">
        <v>101</v>
      </c>
      <c r="F53" s="106" t="inlineStr">
        <is>
          <t>17.2892</t>
        </is>
      </c>
      <c r="G53" s="113" t="inlineStr">
        <is>
          <t>LP 818</t>
        </is>
      </c>
      <c r="H53" s="113" t="n"/>
      <c r="I53" s="139" t="n">
        <v>43454</v>
      </c>
      <c r="J53" s="113" t="n">
        <v>865.5500000000002</v>
      </c>
      <c r="K53" s="139" t="n">
        <v>43454</v>
      </c>
      <c r="L53" s="156" t="n">
        <v>865.55</v>
      </c>
      <c r="M53" s="111" t="n">
        <v>0</v>
      </c>
      <c r="N53" s="111">
        <f>'ENS TEMP 201819'!$L8-'ENS TEMP 201819'!$J8</f>
        <v/>
      </c>
      <c r="O53" s="139" t="n">
        <v>43517</v>
      </c>
      <c r="P53" s="139" t="n">
        <v>43570</v>
      </c>
      <c r="Q53" s="150" t="n">
        <v>0.1131272861435443</v>
      </c>
      <c r="R53" s="149" t="n"/>
      <c r="S53" s="149" t="n"/>
      <c r="T53" s="149" t="n"/>
      <c r="U53" s="149" t="n"/>
      <c r="V53" s="149" t="n"/>
      <c r="W53" s="149" t="n"/>
      <c r="X53" s="149" t="inlineStr">
        <is>
          <t>.</t>
        </is>
      </c>
      <c r="Y53" s="149" t="n"/>
      <c r="Z53" s="149" t="n"/>
      <c r="AA53" s="149" t="n"/>
      <c r="AB53" s="149" t="n"/>
      <c r="AC53" s="149" t="n"/>
      <c r="AD53" s="149" t="n"/>
      <c r="AE53" s="149" t="n"/>
    </row>
    <row r="54" ht="19.5" customHeight="1" s="412">
      <c r="A54" s="143" t="n">
        <v>153</v>
      </c>
      <c r="B54" s="149" t="inlineStr">
        <is>
          <t>Se descarta</t>
        </is>
      </c>
      <c r="C54" s="106" t="n">
        <v>1</v>
      </c>
      <c r="D54" s="106" t="n">
        <v>5</v>
      </c>
      <c r="E54" s="106" t="n">
        <v>156</v>
      </c>
      <c r="F54" s="106" t="inlineStr">
        <is>
          <t>17.3000</t>
        </is>
      </c>
      <c r="G54" s="113" t="inlineStr">
        <is>
          <t>2189 (Sint. Semi Dentada)</t>
        </is>
      </c>
      <c r="H54" s="113" t="n"/>
      <c r="I54" s="139" t="n">
        <v>43461</v>
      </c>
      <c r="J54" s="113" t="n">
        <v>977.15</v>
      </c>
      <c r="K54" s="139" t="n">
        <v>43462</v>
      </c>
      <c r="L54" s="156" t="n">
        <v>995.2</v>
      </c>
      <c r="M54" s="111" t="n">
        <v>18.04999999999995</v>
      </c>
      <c r="N54" s="111">
        <f>'ENS TEMP 201819'!$L84-'ENS TEMP 201819'!$J84</f>
        <v/>
      </c>
      <c r="O54" s="139" t="n">
        <v>43521</v>
      </c>
      <c r="P54" s="139" t="n">
        <v>43556</v>
      </c>
      <c r="Q54" s="116" t="n">
        <v>0.573</v>
      </c>
      <c r="R54" s="149" t="n"/>
      <c r="S54" s="149" t="n"/>
      <c r="T54" s="149" t="n"/>
      <c r="U54" s="149" t="n"/>
      <c r="V54" s="149" t="n"/>
      <c r="W54" s="149" t="n"/>
      <c r="X54" s="149" t="inlineStr">
        <is>
          <t>.</t>
        </is>
      </c>
      <c r="Y54" s="149" t="n"/>
      <c r="Z54" s="149" t="n"/>
      <c r="AA54" s="149" t="n"/>
      <c r="AB54" s="149" t="n"/>
      <c r="AC54" s="149" t="n"/>
      <c r="AD54" s="149" t="n"/>
      <c r="AE54" s="149" t="n"/>
    </row>
    <row r="55" ht="19.5" customHeight="1" s="412">
      <c r="A55" s="143" t="n">
        <v>154</v>
      </c>
      <c r="B55" s="149" t="inlineStr">
        <is>
          <t>Se descarta</t>
        </is>
      </c>
      <c r="C55" s="106" t="n">
        <v>1</v>
      </c>
      <c r="D55" s="106" t="n">
        <v>5</v>
      </c>
      <c r="E55" s="106" t="n">
        <v>61</v>
      </c>
      <c r="F55" s="106" t="inlineStr">
        <is>
          <t>17.2806</t>
        </is>
      </c>
      <c r="G55" s="113" t="inlineStr">
        <is>
          <t>[BSGA] 04.4062-1.1.1.1.1.#.#</t>
        </is>
      </c>
      <c r="H55" s="113" t="n"/>
      <c r="I55" s="113" t="n"/>
      <c r="J55" s="113" t="n"/>
      <c r="K55" s="113" t="n"/>
      <c r="L55" s="156" t="n"/>
      <c r="M55" s="111" t="n"/>
      <c r="N55" s="111">
        <f>'ENS TEMP 201819'!$L326-'ENS TEMP 201819'!$J326</f>
        <v/>
      </c>
      <c r="O55" s="151" t="n"/>
      <c r="P55" s="151" t="n"/>
      <c r="Q55" s="152" t="n"/>
      <c r="R55" s="149" t="n"/>
      <c r="S55" s="149" t="n"/>
      <c r="T55" s="149" t="n"/>
      <c r="U55" s="149" t="n"/>
      <c r="V55" s="149" t="n"/>
      <c r="W55" s="149" t="n"/>
      <c r="X55" s="149" t="inlineStr">
        <is>
          <t>.</t>
        </is>
      </c>
      <c r="Y55" s="149" t="n"/>
      <c r="Z55" s="149" t="n"/>
      <c r="AA55" s="149" t="n"/>
      <c r="AB55" s="149" t="n"/>
      <c r="AC55" s="149" t="n"/>
      <c r="AD55" s="149" t="n"/>
      <c r="AE55" s="149" t="n"/>
    </row>
    <row r="56" ht="19.5" customHeight="1" s="412">
      <c r="A56" s="143" t="n">
        <v>155</v>
      </c>
      <c r="B56" s="149" t="inlineStr">
        <is>
          <t>Se descarta</t>
        </is>
      </c>
      <c r="C56" s="106" t="n">
        <v>1</v>
      </c>
      <c r="D56" s="106" t="n">
        <v>5</v>
      </c>
      <c r="E56" s="106" t="n">
        <v>133</v>
      </c>
      <c r="F56" s="106" t="inlineStr">
        <is>
          <t>17.2956</t>
        </is>
      </c>
      <c r="G56" s="113" t="inlineStr">
        <is>
          <t>LP 1032</t>
        </is>
      </c>
      <c r="H56" s="113" t="n"/>
      <c r="I56" s="139" t="n">
        <v>43466</v>
      </c>
      <c r="J56" s="113" t="n">
        <v>1059.6</v>
      </c>
      <c r="K56" s="139" t="n">
        <v>43468</v>
      </c>
      <c r="L56" s="156" t="n">
        <v>1094.25</v>
      </c>
      <c r="M56" s="111" t="n">
        <v>34.65000000000009</v>
      </c>
      <c r="N56" s="111">
        <f>'ENS TEMP 201819'!$L229-'ENS TEMP 201819'!$J229</f>
        <v/>
      </c>
      <c r="O56" s="139" t="n">
        <v>43510</v>
      </c>
      <c r="P56" s="139" t="n">
        <v>43569</v>
      </c>
      <c r="Q56" s="116" t="n">
        <v>0.309</v>
      </c>
      <c r="R56" s="149" t="n"/>
      <c r="S56" s="149" t="n"/>
      <c r="T56" s="149" t="n"/>
      <c r="U56" s="149" t="n"/>
      <c r="V56" s="149" t="n"/>
      <c r="W56" s="149" t="n"/>
      <c r="X56" s="149" t="inlineStr">
        <is>
          <t>.</t>
        </is>
      </c>
      <c r="Y56" s="149" t="n"/>
      <c r="Z56" s="149" t="n"/>
      <c r="AA56" s="149" t="n"/>
      <c r="AB56" s="149" t="n"/>
      <c r="AC56" s="149" t="n"/>
      <c r="AD56" s="149" t="n"/>
      <c r="AE56" s="149" t="n"/>
    </row>
    <row r="57" ht="19.5" customHeight="1" s="412">
      <c r="A57" s="143" t="n">
        <v>156</v>
      </c>
      <c r="B57" s="149" t="inlineStr">
        <is>
          <t>Se descarta</t>
        </is>
      </c>
      <c r="C57" s="106" t="n">
        <v>1</v>
      </c>
      <c r="D57" s="106" t="n">
        <v>5</v>
      </c>
      <c r="E57" s="106" t="n">
        <v>100</v>
      </c>
      <c r="F57" s="106" t="inlineStr">
        <is>
          <t>17.2890</t>
        </is>
      </c>
      <c r="G57" s="113" t="inlineStr">
        <is>
          <t>LP 304</t>
        </is>
      </c>
      <c r="H57" s="113" t="n"/>
      <c r="I57" s="139" t="n">
        <v>43453</v>
      </c>
      <c r="J57" s="113" t="n">
        <v>849.8000000000002</v>
      </c>
      <c r="K57" s="139" t="n">
        <v>43453</v>
      </c>
      <c r="L57" s="156" t="n">
        <v>849.8</v>
      </c>
      <c r="M57" s="111" t="n">
        <v>0</v>
      </c>
      <c r="N57" s="111">
        <f>'ENS TEMP 201819'!$L5-'ENS TEMP 201819'!$J5</f>
        <v/>
      </c>
      <c r="O57" s="113" t="n"/>
      <c r="P57" s="113" t="n"/>
      <c r="Q57" s="150" t="n"/>
      <c r="R57" s="295" t="n"/>
      <c r="S57" s="295" t="n"/>
      <c r="T57" s="295" t="n"/>
      <c r="U57" s="295" t="n"/>
      <c r="V57" s="295" t="n"/>
      <c r="W57" s="295" t="n"/>
      <c r="X57" s="295" t="inlineStr">
        <is>
          <t>.</t>
        </is>
      </c>
      <c r="Y57" s="295" t="n"/>
      <c r="Z57" s="295" t="n"/>
      <c r="AA57" s="295" t="n"/>
      <c r="AB57" s="295" t="n"/>
      <c r="AC57" s="295" t="n"/>
      <c r="AD57" s="295" t="n"/>
      <c r="AE57" s="295" t="n"/>
    </row>
    <row r="58" ht="19.5" customHeight="1" s="412">
      <c r="A58" s="143" t="n">
        <v>157</v>
      </c>
      <c r="B58" s="149" t="inlineStr">
        <is>
          <t>Plot Válido</t>
        </is>
      </c>
      <c r="C58" s="106" t="n">
        <v>1</v>
      </c>
      <c r="D58" s="106" t="n">
        <v>5</v>
      </c>
      <c r="E58" s="106" t="n">
        <v>166</v>
      </c>
      <c r="F58" s="262" t="inlineStr">
        <is>
          <t>17.1518</t>
        </is>
      </c>
      <c r="G58" s="113" t="inlineStr">
        <is>
          <t>LP453</t>
        </is>
      </c>
      <c r="H58" s="113" t="n"/>
      <c r="I58" s="139" t="n">
        <v>43459</v>
      </c>
      <c r="J58" s="113" t="n">
        <v>943.6</v>
      </c>
      <c r="K58" s="139" t="n">
        <v>43459</v>
      </c>
      <c r="L58" s="156" t="n">
        <v>943.6</v>
      </c>
      <c r="M58" s="111" t="n">
        <v>0</v>
      </c>
      <c r="N58" s="111">
        <f>'ENS TEMP 201819'!$L25-'ENS TEMP 201819'!$J25</f>
        <v/>
      </c>
      <c r="O58" s="139" t="n">
        <v>43514</v>
      </c>
      <c r="P58" s="139" t="n">
        <v>43555</v>
      </c>
      <c r="Q58" s="150" t="n">
        <v>0.412</v>
      </c>
      <c r="R58" s="149" t="n"/>
      <c r="S58" s="149" t="n"/>
      <c r="T58" s="149" t="n"/>
      <c r="U58" s="149" t="n"/>
      <c r="V58" s="149" t="n"/>
      <c r="W58" s="149" t="n"/>
      <c r="X58" s="149" t="inlineStr">
        <is>
          <t>.</t>
        </is>
      </c>
      <c r="Y58" s="149" t="n"/>
      <c r="Z58" s="149" t="n"/>
      <c r="AA58" s="149" t="n"/>
      <c r="AB58" s="149" t="n"/>
      <c r="AC58" s="149" t="n"/>
      <c r="AD58" s="149" t="n"/>
      <c r="AE58" s="149" t="n"/>
    </row>
    <row r="59" ht="19.5" customHeight="1" s="412">
      <c r="A59" s="143" t="n">
        <v>158</v>
      </c>
      <c r="B59" s="149" t="inlineStr">
        <is>
          <t>Se descarta</t>
        </is>
      </c>
      <c r="C59" s="106" t="n">
        <v>1</v>
      </c>
      <c r="D59" s="106" t="n">
        <v>5</v>
      </c>
      <c r="E59" s="106" t="n">
        <v>141</v>
      </c>
      <c r="F59" s="106" t="inlineStr">
        <is>
          <t>17.2970</t>
        </is>
      </c>
      <c r="G59" s="113" t="inlineStr">
        <is>
          <t>LPB2</t>
        </is>
      </c>
      <c r="H59" s="113" t="n"/>
      <c r="I59" s="139" t="n">
        <v>43466</v>
      </c>
      <c r="J59" s="113" t="n">
        <v>1059.6</v>
      </c>
      <c r="K59" s="139" t="n">
        <v>43467</v>
      </c>
      <c r="L59" s="156" t="n">
        <v>1080.75</v>
      </c>
      <c r="M59" s="111" t="n">
        <v>21.15000000000009</v>
      </c>
      <c r="N59" s="111">
        <f>'ENS TEMP 201819'!$L230-'ENS TEMP 201819'!$J230</f>
        <v/>
      </c>
      <c r="O59" s="139" t="n">
        <v>43521</v>
      </c>
      <c r="P59" s="139" t="n">
        <v>43567</v>
      </c>
      <c r="Q59" s="154" t="n">
        <v>0.456</v>
      </c>
      <c r="R59" s="149" t="n"/>
      <c r="S59" s="149" t="n"/>
      <c r="T59" s="149" t="n"/>
      <c r="U59" s="149" t="n"/>
      <c r="V59" s="149" t="n"/>
      <c r="W59" s="149" t="n"/>
      <c r="X59" s="149" t="inlineStr">
        <is>
          <t>.</t>
        </is>
      </c>
      <c r="Y59" s="149" t="n"/>
      <c r="Z59" s="149" t="n"/>
      <c r="AA59" s="149" t="n"/>
      <c r="AB59" s="149" t="n"/>
      <c r="AC59" s="149" t="n"/>
      <c r="AD59" s="149" t="n"/>
      <c r="AE59" s="149" t="n"/>
    </row>
    <row r="60" ht="19.5" customHeight="1" s="412">
      <c r="A60" s="143" t="n">
        <v>159</v>
      </c>
      <c r="B60" s="149" t="inlineStr">
        <is>
          <t>Se descarta</t>
        </is>
      </c>
      <c r="C60" s="106" t="n">
        <v>1</v>
      </c>
      <c r="D60" s="106" t="n">
        <v>5</v>
      </c>
      <c r="E60" s="106" t="n">
        <v>148</v>
      </c>
      <c r="F60" s="106" t="inlineStr">
        <is>
          <t>17.2984</t>
        </is>
      </c>
      <c r="G60" s="113" t="inlineStr">
        <is>
          <t>LP 128</t>
        </is>
      </c>
      <c r="H60" s="113" t="n"/>
      <c r="I60" s="139" t="n">
        <v>43462</v>
      </c>
      <c r="J60" s="113" t="n">
        <v>995.1999999999999</v>
      </c>
      <c r="K60" s="139" t="n">
        <v>43462</v>
      </c>
      <c r="L60" s="156" t="n">
        <v>995.2</v>
      </c>
      <c r="M60" s="111" t="n">
        <v>0</v>
      </c>
      <c r="N60" s="111">
        <f>'ENS TEMP 201819'!$L106-'ENS TEMP 201819'!$J106</f>
        <v/>
      </c>
      <c r="O60" s="139" t="n">
        <v>43521</v>
      </c>
      <c r="P60" s="139" t="n">
        <v>43564</v>
      </c>
      <c r="Q60" s="150" t="n">
        <v>0.313</v>
      </c>
      <c r="R60" s="149" t="inlineStr">
        <is>
          <t>5 AC</t>
        </is>
      </c>
      <c r="S60" s="149" t="n">
        <v>1.5</v>
      </c>
      <c r="T60" s="149" t="inlineStr">
        <is>
          <t>*</t>
        </is>
      </c>
      <c r="U60" s="149" t="n"/>
      <c r="V60" s="149" t="n">
        <v>1</v>
      </c>
      <c r="W60" s="149" t="n"/>
      <c r="X60" s="149" t="inlineStr">
        <is>
          <t>.</t>
        </is>
      </c>
      <c r="Y60" s="149" t="n"/>
      <c r="Z60" s="149" t="n"/>
      <c r="AA60" s="149" t="n"/>
      <c r="AB60" s="149" t="n"/>
      <c r="AC60" s="149" t="n"/>
      <c r="AD60" s="149" t="n"/>
      <c r="AE60" s="149" t="n"/>
    </row>
    <row r="61" ht="19.5" customHeight="1" s="412">
      <c r="A61" s="143" t="n">
        <v>160</v>
      </c>
      <c r="B61" s="149" t="inlineStr">
        <is>
          <t>Plot Válido</t>
        </is>
      </c>
      <c r="C61" s="106" t="n">
        <v>1</v>
      </c>
      <c r="D61" s="106" t="n">
        <v>5</v>
      </c>
      <c r="E61" s="106" t="n">
        <v>55</v>
      </c>
      <c r="F61" s="106" t="inlineStr">
        <is>
          <t>17.2716</t>
        </is>
      </c>
      <c r="G61" s="113" t="inlineStr">
        <is>
          <t>(7310x7266)-1-55</t>
        </is>
      </c>
      <c r="H61" s="113" t="n"/>
      <c r="I61" s="139" t="n">
        <v>43467</v>
      </c>
      <c r="J61" s="113" t="n">
        <v>1080.75</v>
      </c>
      <c r="K61" s="139" t="n">
        <v>43468</v>
      </c>
      <c r="L61" s="156" t="n">
        <v>1094.25</v>
      </c>
      <c r="M61" s="111" t="n">
        <v>13.5</v>
      </c>
      <c r="N61" s="111">
        <f>'ENS TEMP 201819'!$L257-'ENS TEMP 201819'!$J257</f>
        <v/>
      </c>
      <c r="O61" s="139" t="n">
        <v>43531</v>
      </c>
      <c r="P61" s="139" t="n">
        <v>43585</v>
      </c>
      <c r="Q61" s="116" t="n">
        <v>0.377</v>
      </c>
      <c r="R61" s="149" t="n"/>
      <c r="S61" s="149" t="n"/>
      <c r="T61" s="149" t="n"/>
      <c r="U61" s="149" t="n"/>
      <c r="V61" s="149" t="n"/>
      <c r="W61" s="149" t="n"/>
      <c r="X61" s="149" t="inlineStr">
        <is>
          <t>.</t>
        </is>
      </c>
      <c r="Y61" s="149" t="n"/>
      <c r="Z61" s="149" t="n"/>
      <c r="AA61" s="149" t="n"/>
      <c r="AB61" s="149" t="n"/>
      <c r="AC61" s="149" t="n"/>
      <c r="AD61" s="149" t="n"/>
      <c r="AE61" s="149" t="n"/>
    </row>
    <row r="62" ht="19.5" customHeight="1" s="412">
      <c r="A62" s="143" t="n">
        <v>161</v>
      </c>
      <c r="B62" s="149" t="inlineStr">
        <is>
          <t>Duda</t>
        </is>
      </c>
      <c r="C62" s="106" t="n">
        <v>1</v>
      </c>
      <c r="D62" s="106" t="n">
        <v>6</v>
      </c>
      <c r="E62" s="106" t="n">
        <v>77</v>
      </c>
      <c r="F62" s="106" t="inlineStr">
        <is>
          <t>17.2842</t>
        </is>
      </c>
      <c r="G62" s="113" t="inlineStr">
        <is>
          <t>[AX828] 04.782-1.1.1.1.1.#</t>
        </is>
      </c>
      <c r="H62" s="113" t="n"/>
      <c r="I62" s="139" t="n">
        <v>43464</v>
      </c>
      <c r="J62" s="113" t="n">
        <v>1028.65</v>
      </c>
      <c r="K62" s="139" t="n">
        <v>43464</v>
      </c>
      <c r="L62" s="156" t="n">
        <v>1028.65</v>
      </c>
      <c r="M62" s="111" t="n">
        <v>0</v>
      </c>
      <c r="N62" s="111">
        <f>'ENS TEMP 201819'!$L161-'ENS TEMP 201819'!$J161</f>
        <v/>
      </c>
      <c r="O62" s="139" t="n">
        <v>43521</v>
      </c>
      <c r="P62" s="139" t="n">
        <v>43600</v>
      </c>
      <c r="Q62" s="167" t="n">
        <v>0.2092190618780679</v>
      </c>
      <c r="R62" s="149" t="n"/>
      <c r="S62" s="149" t="n"/>
      <c r="T62" s="149" t="n"/>
      <c r="U62" s="149" t="n"/>
      <c r="V62" s="149" t="n"/>
      <c r="W62" s="149" t="n"/>
      <c r="X62" s="149" t="inlineStr">
        <is>
          <t>.</t>
        </is>
      </c>
      <c r="Y62" s="149" t="n"/>
      <c r="Z62" s="149" t="n"/>
      <c r="AA62" s="149" t="n"/>
      <c r="AB62" s="149" t="n"/>
      <c r="AC62" s="149" t="n"/>
      <c r="AD62" s="149" t="n"/>
      <c r="AE62" s="149" t="n"/>
    </row>
    <row r="63" ht="19.5" customHeight="1" s="412">
      <c r="A63" s="143" t="n">
        <v>162</v>
      </c>
      <c r="B63" s="149" t="inlineStr">
        <is>
          <t>Duda</t>
        </is>
      </c>
      <c r="C63" s="106" t="n">
        <v>1</v>
      </c>
      <c r="D63" s="106" t="n">
        <v>6</v>
      </c>
      <c r="E63" s="106" t="n">
        <v>45</v>
      </c>
      <c r="F63" s="106" t="inlineStr">
        <is>
          <t>17.2650</t>
        </is>
      </c>
      <c r="G63" s="113" t="inlineStr">
        <is>
          <t>00.6340-4#1#1#1#1#1#1#1-2-1</t>
        </is>
      </c>
      <c r="H63" s="113" t="n"/>
      <c r="I63" s="139" t="n">
        <v>43460</v>
      </c>
      <c r="J63" s="113" t="n">
        <v>959.9</v>
      </c>
      <c r="K63" s="139" t="n">
        <v>43460</v>
      </c>
      <c r="L63" s="156" t="n">
        <v>959.9</v>
      </c>
      <c r="M63" s="111" t="n">
        <v>0</v>
      </c>
      <c r="N63" s="111">
        <f>'ENS TEMP 201819'!$L56-'ENS TEMP 201819'!$J56</f>
        <v/>
      </c>
      <c r="O63" s="139" t="n">
        <v>43514</v>
      </c>
      <c r="P63" s="139" t="n">
        <v>43570</v>
      </c>
      <c r="Q63" s="167" t="n">
        <v>0.2198815555756897</v>
      </c>
      <c r="R63" s="149" t="n"/>
      <c r="S63" s="149" t="n"/>
      <c r="T63" s="149" t="n"/>
      <c r="U63" s="149" t="n"/>
      <c r="V63" s="149" t="n"/>
      <c r="W63" s="149" t="n"/>
      <c r="X63" s="149" t="inlineStr">
        <is>
          <t>.</t>
        </is>
      </c>
      <c r="Y63" s="149" t="n"/>
      <c r="Z63" s="149" t="n"/>
      <c r="AA63" s="149" t="n"/>
      <c r="AB63" s="149" t="n"/>
      <c r="AC63" s="149" t="n"/>
      <c r="AD63" s="149" t="n"/>
      <c r="AE63" s="149" t="n"/>
    </row>
    <row r="64" ht="19.5" customHeight="1" s="412">
      <c r="A64" s="143" t="n">
        <v>163</v>
      </c>
      <c r="B64" s="149" t="inlineStr">
        <is>
          <t>Se descarta</t>
        </is>
      </c>
      <c r="C64" s="106" t="n">
        <v>1</v>
      </c>
      <c r="D64" s="106" t="n">
        <v>6</v>
      </c>
      <c r="E64" s="106" t="n">
        <v>71</v>
      </c>
      <c r="F64" s="106" t="inlineStr">
        <is>
          <t>17.2828</t>
        </is>
      </c>
      <c r="G64" s="113" t="inlineStr">
        <is>
          <t>[SynSDSP] 04.4023-1.1.1.1.1.1.#</t>
        </is>
      </c>
      <c r="H64" s="113" t="n"/>
      <c r="I64" s="139" t="n">
        <v>43460</v>
      </c>
      <c r="J64" s="113" t="n">
        <v>959.9</v>
      </c>
      <c r="K64" s="139" t="n">
        <v>43462</v>
      </c>
      <c r="L64" s="156" t="n">
        <v>995.2</v>
      </c>
      <c r="M64" s="111" t="n">
        <v>35.29999999999995</v>
      </c>
      <c r="N64" s="111">
        <f>'ENS TEMP 201819'!$L57-'ENS TEMP 201819'!$J57</f>
        <v/>
      </c>
      <c r="O64" s="139" t="n">
        <v>43514</v>
      </c>
      <c r="P64" s="139" t="n">
        <v>43552</v>
      </c>
      <c r="Q64" s="150" t="n">
        <v>0.346</v>
      </c>
      <c r="R64" s="149" t="n"/>
      <c r="S64" s="149" t="n"/>
      <c r="T64" s="149" t="n"/>
      <c r="U64" s="149" t="n"/>
      <c r="V64" s="149" t="n"/>
      <c r="W64" s="149" t="n"/>
      <c r="X64" s="149" t="inlineStr">
        <is>
          <t>.</t>
        </is>
      </c>
      <c r="Y64" s="149" t="n"/>
      <c r="Z64" s="149" t="n"/>
      <c r="AA64" s="149" t="n"/>
      <c r="AB64" s="149" t="n"/>
      <c r="AC64" s="149" t="n"/>
      <c r="AD64" s="149" t="n"/>
      <c r="AE64" s="149" t="n"/>
    </row>
    <row r="65" ht="19.5" customHeight="1" s="412">
      <c r="A65" s="143" t="n">
        <v>164</v>
      </c>
      <c r="B65" s="149" t="inlineStr">
        <is>
          <t>Se descarta</t>
        </is>
      </c>
      <c r="C65" s="106" t="n">
        <v>1</v>
      </c>
      <c r="D65" s="106" t="n">
        <v>6</v>
      </c>
      <c r="E65" s="106" t="n">
        <v>168</v>
      </c>
      <c r="F65" s="262" t="inlineStr">
        <is>
          <t>17.1536</t>
        </is>
      </c>
      <c r="G65" s="113" t="inlineStr">
        <is>
          <t>L2200</t>
        </is>
      </c>
      <c r="H65" s="113" t="n"/>
      <c r="I65" s="139" t="n">
        <v>43454</v>
      </c>
      <c r="J65" s="113" t="n">
        <v>865.5500000000002</v>
      </c>
      <c r="K65" s="139" t="n">
        <v>43454</v>
      </c>
      <c r="L65" s="156" t="n">
        <v>865.55</v>
      </c>
      <c r="M65" s="111" t="n">
        <v>0</v>
      </c>
      <c r="N65" s="111">
        <f>'ENS TEMP 201819'!$L9-'ENS TEMP 201819'!$J9</f>
        <v/>
      </c>
      <c r="O65" s="139" t="n"/>
      <c r="P65" s="156" t="n">
        <v>43545</v>
      </c>
      <c r="Q65" s="150" t="n"/>
      <c r="R65" s="149" t="n"/>
      <c r="S65" s="149" t="n"/>
      <c r="T65" s="149" t="n"/>
      <c r="U65" s="149" t="n"/>
      <c r="V65" s="149" t="n"/>
      <c r="W65" s="149" t="n"/>
      <c r="X65" s="149" t="inlineStr">
        <is>
          <t>.</t>
        </is>
      </c>
      <c r="Y65" s="149" t="n"/>
      <c r="Z65" s="149" t="n"/>
      <c r="AA65" s="149" t="n"/>
      <c r="AB65" s="149" t="n"/>
      <c r="AC65" s="149" t="n"/>
      <c r="AD65" s="149" t="n"/>
      <c r="AE65" s="149" t="n"/>
    </row>
    <row r="66" ht="19.5" customHeight="1" s="412">
      <c r="A66" s="143" t="n">
        <v>165</v>
      </c>
      <c r="B66" s="149" t="inlineStr">
        <is>
          <t>Plot Válido</t>
        </is>
      </c>
      <c r="C66" s="106" t="n">
        <v>1</v>
      </c>
      <c r="D66" s="106" t="n">
        <v>6</v>
      </c>
      <c r="E66" s="106" t="n">
        <v>149</v>
      </c>
      <c r="F66" s="106" t="inlineStr">
        <is>
          <t>17.2986</t>
        </is>
      </c>
      <c r="G66" s="113" t="inlineStr">
        <is>
          <t>LP 661</t>
        </is>
      </c>
      <c r="H66" s="113" t="n"/>
      <c r="I66" s="139" t="n">
        <v>43464</v>
      </c>
      <c r="J66" s="113" t="n">
        <v>1028.65</v>
      </c>
      <c r="K66" s="139" t="n">
        <v>43466</v>
      </c>
      <c r="L66" s="156" t="n">
        <v>1059.6</v>
      </c>
      <c r="M66" s="111" t="n">
        <v>30.95000000000005</v>
      </c>
      <c r="N66" s="111">
        <f>'ENS TEMP 201819'!$L162-'ENS TEMP 201819'!$J162</f>
        <v/>
      </c>
      <c r="O66" s="157" t="n">
        <v>43519</v>
      </c>
      <c r="P66" s="139" t="n">
        <v>43572</v>
      </c>
      <c r="Q66" s="150" t="n">
        <v>0.338</v>
      </c>
      <c r="R66" s="149" t="n"/>
      <c r="S66" s="149" t="n"/>
      <c r="T66" s="149" t="n"/>
      <c r="U66" s="149" t="n"/>
      <c r="V66" s="149" t="n"/>
      <c r="W66" s="149" t="n"/>
      <c r="X66" s="149" t="inlineStr">
        <is>
          <t>.</t>
        </is>
      </c>
      <c r="Y66" s="149" t="n"/>
      <c r="Z66" s="149" t="n"/>
      <c r="AA66" s="149" t="n"/>
      <c r="AB66" s="149" t="n"/>
      <c r="AC66" s="149" t="n"/>
      <c r="AD66" s="149" t="n"/>
      <c r="AE66" s="149" t="n"/>
    </row>
    <row r="67" ht="19.5" customHeight="1" s="412">
      <c r="A67" s="143" t="n">
        <v>166</v>
      </c>
      <c r="B67" s="149" t="inlineStr">
        <is>
          <t>Se descarta</t>
        </is>
      </c>
      <c r="C67" s="106" t="n">
        <v>1</v>
      </c>
      <c r="D67" s="106" t="n">
        <v>6</v>
      </c>
      <c r="E67" s="106" t="n">
        <v>162</v>
      </c>
      <c r="F67" s="106" t="inlineStr">
        <is>
          <t>17.3012</t>
        </is>
      </c>
      <c r="G67" s="113" t="inlineStr">
        <is>
          <t>ZN6</t>
        </is>
      </c>
      <c r="H67" s="113" t="n"/>
      <c r="I67" s="139" t="n">
        <v>43465</v>
      </c>
      <c r="J67" s="113" t="n">
        <v>1041.6</v>
      </c>
      <c r="K67" s="139" t="n">
        <v>43465</v>
      </c>
      <c r="L67" s="156" t="n">
        <v>1041.6</v>
      </c>
      <c r="M67" s="111" t="n">
        <v>0</v>
      </c>
      <c r="N67" s="111">
        <f>'ENS TEMP 201819'!$L201-'ENS TEMP 201819'!$J201</f>
        <v/>
      </c>
      <c r="O67" s="139" t="n">
        <v>43512</v>
      </c>
      <c r="P67" s="139" t="n">
        <v>43552</v>
      </c>
      <c r="Q67" s="150" t="n">
        <v>0.506</v>
      </c>
      <c r="R67" s="149" t="n"/>
      <c r="S67" s="149" t="n"/>
      <c r="T67" s="149" t="n"/>
      <c r="U67" s="149" t="n"/>
      <c r="V67" s="149" t="n"/>
      <c r="W67" s="149" t="n"/>
      <c r="X67" s="149" t="inlineStr">
        <is>
          <t>.</t>
        </is>
      </c>
      <c r="Y67" s="149" t="n"/>
      <c r="Z67" s="149" t="n"/>
      <c r="AA67" s="149" t="n"/>
      <c r="AB67" s="149" t="n"/>
      <c r="AC67" s="149" t="n"/>
      <c r="AD67" s="149" t="n"/>
      <c r="AE67" s="149" t="n"/>
    </row>
    <row r="68" ht="19.5" customHeight="1" s="412">
      <c r="A68" s="143" t="n">
        <v>167</v>
      </c>
      <c r="B68" s="149" t="inlineStr">
        <is>
          <t>Se descarta</t>
        </is>
      </c>
      <c r="C68" s="106" t="n">
        <v>1</v>
      </c>
      <c r="D68" s="106" t="n">
        <v>6</v>
      </c>
      <c r="E68" s="106" t="n">
        <v>76</v>
      </c>
      <c r="F68" s="106" t="inlineStr">
        <is>
          <t>17.2838</t>
        </is>
      </c>
      <c r="G68" s="113" t="inlineStr">
        <is>
          <t>[M 11] 04.866-1.1.1.1.1.#</t>
        </is>
      </c>
      <c r="H68" s="113" t="n"/>
      <c r="I68" s="139" t="n">
        <v>43464</v>
      </c>
      <c r="J68" s="113" t="n">
        <v>1028.65</v>
      </c>
      <c r="K68" s="139" t="n">
        <v>43465</v>
      </c>
      <c r="L68" s="156" t="n">
        <v>1041.6</v>
      </c>
      <c r="M68" s="111" t="n">
        <v>12.95000000000005</v>
      </c>
      <c r="N68" s="111">
        <f>'ENS TEMP 201819'!$L163-'ENS TEMP 201819'!$J163</f>
        <v/>
      </c>
      <c r="O68" s="139" t="n">
        <v>43514</v>
      </c>
      <c r="P68" s="139" t="n">
        <v>43570</v>
      </c>
      <c r="Q68" s="150" t="n">
        <v>0.301</v>
      </c>
      <c r="R68" s="149" t="n"/>
      <c r="S68" s="149" t="n"/>
      <c r="T68" s="149" t="n"/>
      <c r="U68" s="149" t="n"/>
      <c r="V68" s="149" t="n"/>
      <c r="W68" s="149" t="n"/>
      <c r="X68" s="149" t="inlineStr">
        <is>
          <t>.</t>
        </is>
      </c>
      <c r="Y68" s="149" t="n"/>
      <c r="Z68" s="149" t="n"/>
      <c r="AA68" s="149" t="n"/>
      <c r="AB68" s="149" t="n"/>
      <c r="AC68" s="149" t="n"/>
      <c r="AD68" s="149" t="n"/>
      <c r="AE68" s="149" t="n"/>
    </row>
    <row r="69" ht="19.5" customHeight="1" s="412">
      <c r="A69" s="143" t="n">
        <v>168</v>
      </c>
      <c r="B69" s="149" t="inlineStr">
        <is>
          <t>Plot Válido</t>
        </is>
      </c>
      <c r="C69" s="106" t="n">
        <v>1</v>
      </c>
      <c r="D69" s="106" t="n">
        <v>6</v>
      </c>
      <c r="E69" s="106" t="n">
        <v>106</v>
      </c>
      <c r="F69" s="106" t="inlineStr">
        <is>
          <t>17.2902</t>
        </is>
      </c>
      <c r="G69" s="113" t="inlineStr">
        <is>
          <t>LP 29</t>
        </is>
      </c>
      <c r="H69" s="113" t="n"/>
      <c r="I69" s="139" t="n">
        <v>43459</v>
      </c>
      <c r="J69" s="113" t="n">
        <v>943.6</v>
      </c>
      <c r="K69" s="139" t="n">
        <v>43459</v>
      </c>
      <c r="L69" s="156" t="n">
        <v>943.6</v>
      </c>
      <c r="M69" s="111" t="n">
        <v>0</v>
      </c>
      <c r="N69" s="111">
        <f>'ENS TEMP 201819'!$L26-'ENS TEMP 201819'!$J26</f>
        <v/>
      </c>
      <c r="O69" s="139" t="n">
        <v>43518</v>
      </c>
      <c r="P69" s="139" t="n">
        <v>43558</v>
      </c>
      <c r="Q69" s="150" t="n">
        <v>0.621</v>
      </c>
      <c r="R69" s="149" t="n"/>
      <c r="S69" s="149" t="n"/>
      <c r="T69" s="149" t="n"/>
      <c r="U69" s="149" t="n"/>
      <c r="V69" s="149" t="n"/>
      <c r="W69" s="149" t="n"/>
      <c r="X69" s="149" t="inlineStr">
        <is>
          <t>.</t>
        </is>
      </c>
      <c r="Y69" s="149" t="n"/>
      <c r="Z69" s="149" t="n"/>
      <c r="AA69" s="149" t="n"/>
      <c r="AB69" s="149" t="n"/>
      <c r="AC69" s="149" t="n"/>
      <c r="AD69" s="149" t="n"/>
      <c r="AE69" s="149" t="n"/>
    </row>
    <row r="70" ht="19.5" customHeight="1" s="412">
      <c r="A70" s="143" t="n">
        <v>169</v>
      </c>
      <c r="B70" s="149" t="inlineStr">
        <is>
          <t>Plot Válido</t>
        </is>
      </c>
      <c r="C70" s="106" t="n">
        <v>1</v>
      </c>
      <c r="D70" s="106" t="n">
        <v>6</v>
      </c>
      <c r="E70" s="106" t="n">
        <v>139</v>
      </c>
      <c r="F70" s="106" t="inlineStr">
        <is>
          <t>17.2966</t>
        </is>
      </c>
      <c r="G70" s="113" t="inlineStr">
        <is>
          <t>LP 2</t>
        </is>
      </c>
      <c r="H70" s="113" t="n"/>
      <c r="I70" s="139" t="n">
        <v>43466</v>
      </c>
      <c r="J70" s="113" t="n">
        <v>1059.6</v>
      </c>
      <c r="K70" s="139" t="n">
        <v>43467</v>
      </c>
      <c r="L70" s="156" t="n">
        <v>1080.75</v>
      </c>
      <c r="M70" s="111" t="n">
        <v>21.15000000000009</v>
      </c>
      <c r="N70" s="111">
        <f>'ENS TEMP 201819'!$L231-'ENS TEMP 201819'!$J231</f>
        <v/>
      </c>
      <c r="O70" s="139" t="n">
        <v>43530</v>
      </c>
      <c r="P70" s="139" t="n">
        <v>43576</v>
      </c>
      <c r="Q70" s="150" t="n">
        <v>0.507</v>
      </c>
      <c r="R70" s="149" t="n"/>
      <c r="S70" s="149" t="n"/>
      <c r="T70" s="149" t="n"/>
      <c r="U70" s="149" t="n"/>
      <c r="V70" s="149" t="n"/>
      <c r="W70" s="149" t="n"/>
      <c r="X70" s="149" t="inlineStr">
        <is>
          <t>.</t>
        </is>
      </c>
      <c r="Y70" s="149" t="n"/>
      <c r="Z70" s="149" t="n"/>
      <c r="AA70" s="149" t="n"/>
      <c r="AB70" s="149" t="n"/>
      <c r="AC70" s="149" t="n"/>
      <c r="AD70" s="149" t="n"/>
      <c r="AE70" s="149" t="n"/>
    </row>
    <row r="71" ht="19.5" customHeight="1" s="412">
      <c r="A71" s="143" t="n">
        <v>170</v>
      </c>
      <c r="B71" s="149" t="inlineStr">
        <is>
          <t>Plot Válido</t>
        </is>
      </c>
      <c r="C71" s="106" t="n">
        <v>1</v>
      </c>
      <c r="D71" s="106" t="n">
        <v>6</v>
      </c>
      <c r="E71" s="106" t="n">
        <v>98</v>
      </c>
      <c r="F71" s="106" t="inlineStr">
        <is>
          <t>17.2886</t>
        </is>
      </c>
      <c r="G71" s="113" t="inlineStr">
        <is>
          <t>LP 197</t>
        </is>
      </c>
      <c r="H71" s="113" t="n"/>
      <c r="I71" s="139" t="n">
        <v>43458</v>
      </c>
      <c r="J71" s="113" t="n">
        <v>927.2</v>
      </c>
      <c r="K71" s="139" t="n">
        <v>43460</v>
      </c>
      <c r="L71" s="156" t="n">
        <v>959.9</v>
      </c>
      <c r="M71" s="111" t="n">
        <v>32.69999999999993</v>
      </c>
      <c r="N71" s="111">
        <f>'ENS TEMP 201819'!$L24-'ENS TEMP 201819'!$J24</f>
        <v/>
      </c>
      <c r="O71" s="139" t="n">
        <v>43514</v>
      </c>
      <c r="P71" s="139" t="n">
        <v>43531</v>
      </c>
      <c r="Q71" s="167" t="n">
        <v>0.252</v>
      </c>
      <c r="R71" s="149" t="n"/>
      <c r="S71" s="149" t="n"/>
      <c r="T71" s="149" t="n"/>
      <c r="U71" s="149" t="n"/>
      <c r="V71" s="149" t="n"/>
      <c r="W71" s="149" t="n"/>
      <c r="X71" s="149" t="inlineStr">
        <is>
          <t>.</t>
        </is>
      </c>
      <c r="Y71" s="149" t="n"/>
      <c r="Z71" s="149" t="n"/>
      <c r="AA71" s="149" t="n"/>
      <c r="AB71" s="149" t="n"/>
      <c r="AC71" s="149" t="n"/>
      <c r="AD71" s="149" t="n"/>
      <c r="AE71" s="149" t="n"/>
    </row>
    <row r="72" ht="19.5" customHeight="1" s="412">
      <c r="A72" s="143" t="n">
        <v>171</v>
      </c>
      <c r="B72" s="149" t="inlineStr">
        <is>
          <t>Plot Válido</t>
        </is>
      </c>
      <c r="C72" s="106" t="n">
        <v>1</v>
      </c>
      <c r="D72" s="106" t="n">
        <v>6</v>
      </c>
      <c r="E72" s="106" t="n">
        <v>69</v>
      </c>
      <c r="F72" s="106" t="inlineStr">
        <is>
          <t>17.2822</t>
        </is>
      </c>
      <c r="G72" s="113" t="inlineStr">
        <is>
          <t>[SynSDSP] 04.3990-1.1.1.1.1.1.#</t>
        </is>
      </c>
      <c r="H72" s="113" t="n"/>
      <c r="I72" s="139" t="n">
        <v>43460</v>
      </c>
      <c r="J72" s="113" t="n">
        <v>959.9</v>
      </c>
      <c r="K72" s="139" t="n">
        <v>43460</v>
      </c>
      <c r="L72" s="156" t="n">
        <v>959.9</v>
      </c>
      <c r="M72" s="111" t="n">
        <v>0</v>
      </c>
      <c r="N72" s="111">
        <f>'ENS TEMP 201819'!$L58-'ENS TEMP 201819'!$J58</f>
        <v/>
      </c>
      <c r="O72" s="139" t="n">
        <v>43514</v>
      </c>
      <c r="P72" s="139" t="n">
        <v>43567</v>
      </c>
      <c r="Q72" s="150" t="n">
        <v>0.377</v>
      </c>
      <c r="R72" s="149" t="n"/>
      <c r="S72" s="149" t="n"/>
      <c r="T72" s="149" t="n"/>
      <c r="U72" s="149" t="n"/>
      <c r="V72" s="149" t="n"/>
      <c r="W72" s="149" t="n"/>
      <c r="X72" s="149" t="inlineStr">
        <is>
          <t>.</t>
        </is>
      </c>
      <c r="Y72" s="149" t="n"/>
      <c r="Z72" s="149" t="n"/>
      <c r="AA72" s="149" t="n"/>
      <c r="AB72" s="149" t="n"/>
      <c r="AC72" s="149" t="n"/>
      <c r="AD72" s="149" t="n"/>
      <c r="AE72" s="149" t="n"/>
    </row>
    <row r="73" ht="19.5" customHeight="1" s="412">
      <c r="A73" s="143" t="n">
        <v>172</v>
      </c>
      <c r="B73" s="149" t="inlineStr">
        <is>
          <t>Se descarta</t>
        </is>
      </c>
      <c r="C73" s="106" t="n">
        <v>1</v>
      </c>
      <c r="D73" s="106" t="n">
        <v>6</v>
      </c>
      <c r="E73" s="106" t="n">
        <v>161</v>
      </c>
      <c r="F73" s="106" t="inlineStr">
        <is>
          <t>17.3010</t>
        </is>
      </c>
      <c r="G73" s="113" t="inlineStr">
        <is>
          <t>160 (Sint. Líneas Arg. X Líneas Canadá)</t>
        </is>
      </c>
      <c r="H73" s="113" t="n"/>
      <c r="I73" s="139" t="n">
        <v>43464</v>
      </c>
      <c r="J73" s="113" t="n">
        <v>1028.65</v>
      </c>
      <c r="K73" s="139" t="n">
        <v>43464</v>
      </c>
      <c r="L73" s="156" t="n">
        <v>1028.65</v>
      </c>
      <c r="M73" s="111" t="n">
        <v>0</v>
      </c>
      <c r="N73" s="111">
        <f>'ENS TEMP 201819'!$L164-'ENS TEMP 201819'!$J164</f>
        <v/>
      </c>
      <c r="O73" s="139" t="n">
        <v>43531</v>
      </c>
      <c r="P73" s="139" t="n">
        <v>43595</v>
      </c>
      <c r="Q73" s="150" t="n">
        <v>0.421</v>
      </c>
      <c r="R73" s="149" t="n"/>
      <c r="S73" s="149" t="n"/>
      <c r="T73" s="149" t="n"/>
      <c r="U73" s="149" t="n"/>
      <c r="V73" s="149" t="n"/>
      <c r="W73" s="149" t="n"/>
      <c r="X73" s="149" t="inlineStr">
        <is>
          <t>.</t>
        </is>
      </c>
      <c r="Y73" s="149" t="n"/>
      <c r="Z73" s="149" t="n"/>
      <c r="AA73" s="149" t="n"/>
      <c r="AB73" s="149" t="n"/>
      <c r="AC73" s="149" t="n"/>
      <c r="AD73" s="149" t="n"/>
      <c r="AE73" s="149" t="n"/>
    </row>
    <row r="74" ht="19.5" customHeight="1" s="412">
      <c r="A74" s="143" t="n">
        <v>173</v>
      </c>
      <c r="B74" s="149" t="inlineStr">
        <is>
          <t>Plot Válido</t>
        </is>
      </c>
      <c r="C74" s="106" t="n">
        <v>1</v>
      </c>
      <c r="D74" s="106" t="n">
        <v>7</v>
      </c>
      <c r="E74" s="106" t="n">
        <v>140</v>
      </c>
      <c r="F74" s="106" t="inlineStr">
        <is>
          <t>17.2968</t>
        </is>
      </c>
      <c r="G74" s="113" t="inlineStr">
        <is>
          <t>LP 869</t>
        </is>
      </c>
      <c r="H74" s="113" t="n"/>
      <c r="I74" s="139" t="n">
        <v>43467</v>
      </c>
      <c r="J74" s="113" t="n">
        <v>1080.75</v>
      </c>
      <c r="K74" s="139" t="n">
        <v>43473</v>
      </c>
      <c r="L74" s="156" t="n">
        <v>1169.35</v>
      </c>
      <c r="M74" s="111" t="n">
        <v>88.59999999999991</v>
      </c>
      <c r="N74" s="111">
        <f>'ENS TEMP 201819'!$L258-'ENS TEMP 201819'!$J258</f>
        <v/>
      </c>
      <c r="O74" s="139" t="n">
        <v>43532</v>
      </c>
      <c r="P74" s="139" t="n">
        <v>43583</v>
      </c>
      <c r="Q74" s="150" t="n">
        <v>0.402</v>
      </c>
      <c r="R74" s="149" t="n"/>
      <c r="S74" s="149" t="n"/>
      <c r="T74" s="149" t="n"/>
      <c r="U74" s="149" t="n"/>
      <c r="V74" s="149" t="n"/>
      <c r="W74" s="149" t="n"/>
      <c r="X74" s="149" t="inlineStr">
        <is>
          <t>.</t>
        </is>
      </c>
      <c r="Y74" s="149" t="n"/>
      <c r="Z74" s="149" t="n"/>
      <c r="AA74" s="149" t="n"/>
      <c r="AB74" s="149" t="n"/>
      <c r="AC74" s="149" t="n"/>
      <c r="AD74" s="149" t="n"/>
      <c r="AE74" s="149" t="n"/>
    </row>
    <row r="75" ht="19.5" customHeight="1" s="412">
      <c r="A75" s="143" t="n">
        <v>174</v>
      </c>
      <c r="B75" s="149" t="inlineStr">
        <is>
          <t>Se descarta</t>
        </is>
      </c>
      <c r="C75" s="106" t="n">
        <v>1</v>
      </c>
      <c r="D75" s="106" t="n">
        <v>7</v>
      </c>
      <c r="E75" s="106" t="n">
        <v>14</v>
      </c>
      <c r="F75" s="106" t="inlineStr">
        <is>
          <t>17.2582</t>
        </is>
      </c>
      <c r="G75" s="113" t="inlineStr">
        <is>
          <t>BKBS13idprov901947-1-238-1-1-1-1#1</t>
        </is>
      </c>
      <c r="H75" s="113" t="n"/>
      <c r="I75" s="139" t="n">
        <v>43468</v>
      </c>
      <c r="J75" s="113" t="n">
        <v>1094.25</v>
      </c>
      <c r="K75" s="139" t="n">
        <v>43468</v>
      </c>
      <c r="L75" s="156" t="n">
        <v>1094.25</v>
      </c>
      <c r="M75" s="111" t="n">
        <v>0</v>
      </c>
      <c r="N75" s="111">
        <f>'ENS TEMP 201819'!$L282-'ENS TEMP 201819'!$J282</f>
        <v/>
      </c>
      <c r="O75" s="139" t="n">
        <v>43516</v>
      </c>
      <c r="P75" s="139" t="n">
        <v>43587</v>
      </c>
      <c r="Q75" s="150" t="n">
        <v>0.287</v>
      </c>
      <c r="R75" s="149" t="n"/>
      <c r="S75" s="149" t="n"/>
      <c r="T75" s="149" t="n"/>
      <c r="U75" s="149" t="n"/>
      <c r="V75" s="149" t="n"/>
      <c r="W75" s="149" t="n"/>
      <c r="X75" s="149" t="inlineStr">
        <is>
          <t>.</t>
        </is>
      </c>
      <c r="Y75" s="149" t="n"/>
      <c r="Z75" s="149" t="n"/>
      <c r="AA75" s="149" t="n"/>
      <c r="AB75" s="149" t="n"/>
      <c r="AC75" s="149" t="n"/>
      <c r="AD75" s="149" t="n"/>
      <c r="AE75" s="149" t="n"/>
    </row>
    <row r="76" ht="19.5" customHeight="1" s="412">
      <c r="A76" s="143" t="n">
        <v>175</v>
      </c>
      <c r="B76" s="149" t="inlineStr">
        <is>
          <t>Plot Válido</t>
        </is>
      </c>
      <c r="C76" s="106" t="n">
        <v>1</v>
      </c>
      <c r="D76" s="106" t="n">
        <v>7</v>
      </c>
      <c r="E76" s="106" t="n">
        <v>20</v>
      </c>
      <c r="F76" s="106" t="inlineStr">
        <is>
          <t>17.2596</t>
        </is>
      </c>
      <c r="G76" s="113" t="inlineStr">
        <is>
          <t>bulk 04.1973-88-1-1-1#1#1</t>
        </is>
      </c>
      <c r="H76" s="113" t="n"/>
      <c r="I76" s="139" t="n">
        <v>43470</v>
      </c>
      <c r="J76" s="113" t="n">
        <v>1122.85</v>
      </c>
      <c r="K76" s="139" t="n">
        <v>43471</v>
      </c>
      <c r="L76" s="156" t="n">
        <v>1136.6</v>
      </c>
      <c r="M76" s="111" t="n">
        <v>13.75</v>
      </c>
      <c r="N76" s="111">
        <f>'ENS TEMP 201819'!$L311-'ENS TEMP 201819'!$J311</f>
        <v/>
      </c>
      <c r="O76" s="139" t="n">
        <v>43542</v>
      </c>
      <c r="P76" s="139" t="n">
        <v>43590</v>
      </c>
      <c r="Q76" s="150" t="n">
        <v>0.536</v>
      </c>
      <c r="R76" s="149" t="n"/>
      <c r="S76" s="149" t="n"/>
      <c r="T76" s="149" t="n"/>
      <c r="U76" s="149" t="n"/>
      <c r="V76" s="149" t="n"/>
      <c r="W76" s="149" t="n"/>
      <c r="X76" s="149" t="inlineStr">
        <is>
          <t>.</t>
        </is>
      </c>
      <c r="Y76" s="149" t="n"/>
      <c r="Z76" s="149" t="n"/>
      <c r="AA76" s="149" t="n"/>
      <c r="AB76" s="149" t="n"/>
      <c r="AC76" s="149" t="n"/>
      <c r="AD76" s="149" t="n"/>
      <c r="AE76" s="149" t="n"/>
    </row>
    <row r="77" ht="19.5" customHeight="1" s="412">
      <c r="A77" s="143" t="n">
        <v>176</v>
      </c>
      <c r="B77" s="149" t="inlineStr">
        <is>
          <t>Plot Válido</t>
        </is>
      </c>
      <c r="C77" s="106" t="n">
        <v>1</v>
      </c>
      <c r="D77" s="106" t="n">
        <v>7</v>
      </c>
      <c r="E77" s="106" t="n">
        <v>41</v>
      </c>
      <c r="F77" s="106" t="inlineStr">
        <is>
          <t>17.2642</t>
        </is>
      </c>
      <c r="G77" s="113" t="inlineStr">
        <is>
          <t>94.1283-1-1#-1#2#1-1#1#1#1#1#1#1#1#4-1</t>
        </is>
      </c>
      <c r="H77" s="113" t="n"/>
      <c r="I77" s="139" t="n">
        <v>43462</v>
      </c>
      <c r="J77" s="113" t="n">
        <v>995.1999999999999</v>
      </c>
      <c r="K77" s="139" t="n">
        <v>43462</v>
      </c>
      <c r="L77" s="156" t="n">
        <v>995.2</v>
      </c>
      <c r="M77" s="111" t="n">
        <v>0</v>
      </c>
      <c r="N77" s="111">
        <f>'ENS TEMP 201819'!$L107-'ENS TEMP 201819'!$J107</f>
        <v/>
      </c>
      <c r="O77" s="139" t="n">
        <v>43514</v>
      </c>
      <c r="P77" s="139" t="n">
        <v>43568</v>
      </c>
      <c r="Q77" s="150" t="n">
        <v>0.368</v>
      </c>
      <c r="R77" s="149" t="n">
        <v>6</v>
      </c>
      <c r="S77" s="149" t="n">
        <v>2.5</v>
      </c>
      <c r="T77" s="149" t="n"/>
      <c r="U77" s="149" t="n"/>
      <c r="V77" s="149" t="n">
        <v>0.5</v>
      </c>
      <c r="W77" s="149" t="n"/>
      <c r="X77" s="149" t="inlineStr">
        <is>
          <t>.</t>
        </is>
      </c>
      <c r="Y77" s="149" t="n"/>
      <c r="Z77" s="149" t="n"/>
      <c r="AA77" s="149" t="n"/>
      <c r="AB77" s="149" t="n"/>
      <c r="AC77" s="149" t="n"/>
      <c r="AD77" s="149" t="n"/>
      <c r="AE77" s="149" t="n"/>
    </row>
    <row r="78" ht="19.5" customHeight="1" s="412">
      <c r="A78" s="143" t="n">
        <v>177</v>
      </c>
      <c r="B78" s="149" t="inlineStr">
        <is>
          <t>Se descarta</t>
        </is>
      </c>
      <c r="C78" s="106" t="n">
        <v>1</v>
      </c>
      <c r="D78" s="106" t="n">
        <v>7</v>
      </c>
      <c r="E78" s="106" t="n">
        <v>118</v>
      </c>
      <c r="F78" s="106" t="inlineStr">
        <is>
          <t>17.2926</t>
        </is>
      </c>
      <c r="G78" s="113" t="inlineStr">
        <is>
          <t>LP 199</t>
        </is>
      </c>
      <c r="H78" s="113" t="n"/>
      <c r="I78" s="139" t="n">
        <v>43470</v>
      </c>
      <c r="J78" s="113" t="n">
        <v>1122.85</v>
      </c>
      <c r="K78" s="139" t="n">
        <v>43471</v>
      </c>
      <c r="L78" s="156" t="n">
        <v>1136.6</v>
      </c>
      <c r="M78" s="111" t="n">
        <v>13.75</v>
      </c>
      <c r="N78" s="111">
        <f>'ENS TEMP 201819'!$L312-'ENS TEMP 201819'!$J312</f>
        <v/>
      </c>
      <c r="O78" s="139" t="n">
        <v>43523</v>
      </c>
      <c r="P78" s="139" t="n">
        <v>43595</v>
      </c>
      <c r="Q78" s="150" t="n">
        <v>0.313</v>
      </c>
      <c r="R78" s="149" t="n"/>
      <c r="S78" s="149" t="n"/>
      <c r="T78" s="149" t="n"/>
      <c r="U78" s="149" t="n"/>
      <c r="V78" s="149" t="n"/>
      <c r="W78" s="149" t="n"/>
      <c r="X78" s="149" t="inlineStr">
        <is>
          <t>.</t>
        </is>
      </c>
      <c r="Y78" s="149" t="n"/>
      <c r="Z78" s="149" t="n"/>
      <c r="AA78" s="149" t="n"/>
      <c r="AB78" s="149" t="n"/>
      <c r="AC78" s="149" t="n"/>
      <c r="AD78" s="149" t="n"/>
      <c r="AE78" s="149" t="n"/>
    </row>
    <row r="79" ht="19.5" customHeight="1" s="412">
      <c r="A79" s="143" t="n">
        <v>178</v>
      </c>
      <c r="B79" s="149" t="inlineStr">
        <is>
          <t>Se descarta</t>
        </is>
      </c>
      <c r="C79" s="106" t="n">
        <v>1</v>
      </c>
      <c r="D79" s="106" t="n">
        <v>7</v>
      </c>
      <c r="E79" s="106" t="n">
        <v>155</v>
      </c>
      <c r="F79" s="106" t="inlineStr">
        <is>
          <t>17.2998</t>
        </is>
      </c>
      <c r="G79" s="113" t="inlineStr">
        <is>
          <t>2188 (Sint. Semi Dentada)</t>
        </is>
      </c>
      <c r="H79" s="113" t="n"/>
      <c r="I79" s="139" t="n">
        <v>43459</v>
      </c>
      <c r="J79" s="113" t="n">
        <v>943.6</v>
      </c>
      <c r="K79" s="139" t="n">
        <v>43459</v>
      </c>
      <c r="L79" s="156" t="n">
        <v>943.6</v>
      </c>
      <c r="M79" s="111" t="n">
        <v>0</v>
      </c>
      <c r="N79" s="111">
        <f>'ENS TEMP 201819'!$L27-'ENS TEMP 201819'!$J27</f>
        <v/>
      </c>
      <c r="O79" s="139" t="n">
        <v>43519</v>
      </c>
      <c r="P79" s="139" t="n">
        <v>43599</v>
      </c>
      <c r="Q79" s="150" t="n">
        <v>0.308</v>
      </c>
      <c r="R79" s="149" t="n"/>
      <c r="S79" s="149" t="n"/>
      <c r="T79" s="149" t="n"/>
      <c r="U79" s="149" t="n"/>
      <c r="V79" s="149" t="n"/>
      <c r="W79" s="149" t="n"/>
      <c r="X79" s="149" t="inlineStr">
        <is>
          <t>.</t>
        </is>
      </c>
      <c r="Y79" s="149" t="n"/>
      <c r="Z79" s="149" t="n"/>
      <c r="AA79" s="149" t="n"/>
      <c r="AB79" s="149" t="n"/>
      <c r="AC79" s="149" t="n"/>
      <c r="AD79" s="149" t="n"/>
      <c r="AE79" s="149" t="n"/>
    </row>
    <row r="80" ht="19.5" customHeight="1" s="412">
      <c r="A80" s="143" t="n">
        <v>179</v>
      </c>
      <c r="B80" s="149" t="inlineStr">
        <is>
          <t>Plot Válido</t>
        </is>
      </c>
      <c r="C80" s="106" t="n">
        <v>1</v>
      </c>
      <c r="D80" s="106" t="n">
        <v>7</v>
      </c>
      <c r="E80" s="106" t="n">
        <v>47</v>
      </c>
      <c r="F80" s="106" t="inlineStr">
        <is>
          <t>17.2654</t>
        </is>
      </c>
      <c r="G80" s="113" t="inlineStr">
        <is>
          <t>(7310x7266)-1-1</t>
        </is>
      </c>
      <c r="H80" s="113" t="n"/>
      <c r="I80" s="139" t="n">
        <v>43474</v>
      </c>
      <c r="J80" s="113" t="n">
        <v>1184.15</v>
      </c>
      <c r="K80" s="139" t="n">
        <v>43469</v>
      </c>
      <c r="L80" s="156" t="n">
        <v>1108.05</v>
      </c>
      <c r="M80" s="111" t="n">
        <v>-76.09999999999991</v>
      </c>
      <c r="N80" s="111">
        <f>'ENS TEMP 201819'!$L323-'ENS TEMP 201819'!$J323</f>
        <v/>
      </c>
      <c r="O80" s="139" t="n">
        <v>43540</v>
      </c>
      <c r="P80" s="139" t="n">
        <v>43587</v>
      </c>
      <c r="Q80" s="150" t="n">
        <v>0.456</v>
      </c>
      <c r="R80" s="149" t="n"/>
      <c r="S80" s="149" t="n"/>
      <c r="T80" s="149" t="n"/>
      <c r="U80" s="149" t="n"/>
      <c r="V80" s="149" t="n"/>
      <c r="W80" s="149" t="n"/>
      <c r="X80" s="149" t="inlineStr">
        <is>
          <t>.</t>
        </is>
      </c>
      <c r="Y80" s="149" t="n"/>
      <c r="Z80" s="149" t="n"/>
      <c r="AA80" s="149" t="n"/>
      <c r="AB80" s="149" t="n"/>
      <c r="AC80" s="149" t="n"/>
      <c r="AD80" s="149" t="n"/>
      <c r="AE80" s="149" t="n"/>
    </row>
    <row r="81" ht="19.5" customHeight="1" s="412">
      <c r="A81" s="143" t="n">
        <v>180</v>
      </c>
      <c r="B81" s="149" t="inlineStr">
        <is>
          <t>Plot Válido</t>
        </is>
      </c>
      <c r="C81" s="106" t="n">
        <v>1</v>
      </c>
      <c r="D81" s="106" t="n">
        <v>7</v>
      </c>
      <c r="E81" s="106" t="n">
        <v>143</v>
      </c>
      <c r="F81" s="106" t="inlineStr">
        <is>
          <t>17.2974</t>
        </is>
      </c>
      <c r="G81" s="113" t="inlineStr">
        <is>
          <t>LP 918</t>
        </is>
      </c>
      <c r="H81" s="113" t="n"/>
      <c r="I81" s="139" t="n">
        <v>43469</v>
      </c>
      <c r="J81" s="113" t="n">
        <v>1108.05</v>
      </c>
      <c r="K81" s="139" t="n">
        <v>43469</v>
      </c>
      <c r="L81" s="156" t="n">
        <v>1108.05</v>
      </c>
      <c r="M81" s="111" t="n">
        <v>0</v>
      </c>
      <c r="N81" s="111">
        <f>'ENS TEMP 201819'!$L295-'ENS TEMP 201819'!$J295</f>
        <v/>
      </c>
      <c r="O81" s="139" t="n">
        <v>43527</v>
      </c>
      <c r="P81" s="139" t="n">
        <v>43600</v>
      </c>
      <c r="Q81" s="150" t="n">
        <v>0.357</v>
      </c>
      <c r="R81" s="149" t="n"/>
      <c r="S81" s="149" t="n"/>
      <c r="T81" s="149" t="n"/>
      <c r="U81" s="149" t="n"/>
      <c r="V81" s="149" t="n"/>
      <c r="W81" s="149" t="n"/>
      <c r="X81" s="149" t="inlineStr">
        <is>
          <t>.</t>
        </is>
      </c>
      <c r="Y81" s="149" t="n"/>
      <c r="Z81" s="149" t="n"/>
      <c r="AA81" s="149" t="n"/>
      <c r="AB81" s="149" t="n"/>
      <c r="AC81" s="149" t="n"/>
      <c r="AD81" s="149" t="n"/>
      <c r="AE81" s="149" t="n"/>
    </row>
    <row r="82" ht="19.5" customHeight="1" s="412">
      <c r="A82" s="143" t="n">
        <v>181</v>
      </c>
      <c r="B82" s="149" t="inlineStr">
        <is>
          <t>Se descarta</t>
        </is>
      </c>
      <c r="C82" s="106" t="n">
        <v>1</v>
      </c>
      <c r="D82" s="106" t="n">
        <v>7</v>
      </c>
      <c r="E82" s="106" t="n">
        <v>35</v>
      </c>
      <c r="F82" s="266" t="inlineStr">
        <is>
          <t>17.2630</t>
        </is>
      </c>
      <c r="G82" s="134" t="inlineStr">
        <is>
          <t>(95.6277/6278)F2-bk25eS1-9-1-1-1-1-1##1#1-1</t>
        </is>
      </c>
      <c r="H82" s="113" t="n"/>
      <c r="I82" s="295" t="n"/>
      <c r="J82" s="295" t="n"/>
      <c r="K82" s="295" t="n"/>
      <c r="L82" s="158" t="n"/>
      <c r="M82" s="111" t="n"/>
      <c r="N82" s="111">
        <f>'ENS TEMP 201819'!$L327-'ENS TEMP 201819'!$J327</f>
        <v/>
      </c>
      <c r="O82" s="131" t="n"/>
      <c r="P82" s="131" t="n"/>
      <c r="Q82" s="132" t="n"/>
      <c r="R82" s="149" t="n"/>
      <c r="S82" s="149" t="n"/>
      <c r="T82" s="149" t="n"/>
      <c r="U82" s="149" t="n"/>
      <c r="V82" s="149" t="n"/>
      <c r="W82" s="149" t="n"/>
      <c r="X82" s="149" t="inlineStr">
        <is>
          <t>.</t>
        </is>
      </c>
      <c r="Y82" s="149" t="n"/>
      <c r="Z82" s="149" t="n"/>
      <c r="AA82" s="149" t="n"/>
      <c r="AB82" s="149" t="n"/>
      <c r="AC82" s="149" t="n"/>
      <c r="AD82" s="149" t="n"/>
      <c r="AE82" s="149" t="n"/>
    </row>
    <row r="83" ht="19.5" customHeight="1" s="412">
      <c r="A83" s="143" t="n">
        <v>182</v>
      </c>
      <c r="B83" s="149" t="inlineStr">
        <is>
          <t>Plot Válido</t>
        </is>
      </c>
      <c r="C83" s="106" t="n">
        <v>1</v>
      </c>
      <c r="D83" s="106" t="n">
        <v>7</v>
      </c>
      <c r="E83" s="106" t="n">
        <v>3</v>
      </c>
      <c r="F83" s="106" t="inlineStr">
        <is>
          <t>17.2560</t>
        </is>
      </c>
      <c r="G83" s="113" t="inlineStr">
        <is>
          <t>BKBS13idprov901947-1-42 -1-1-1-1#1</t>
        </is>
      </c>
      <c r="H83" s="113" t="n"/>
      <c r="I83" s="139" t="n">
        <v>43461</v>
      </c>
      <c r="J83" s="113" t="n">
        <v>977.15</v>
      </c>
      <c r="K83" s="139" t="n">
        <v>43462</v>
      </c>
      <c r="L83" s="156" t="n">
        <v>995.2</v>
      </c>
      <c r="M83" s="111" t="n">
        <v>18.04999999999995</v>
      </c>
      <c r="N83" s="111">
        <f>'ENS TEMP 201819'!$L85-'ENS TEMP 201819'!$J85</f>
        <v/>
      </c>
      <c r="O83" s="139" t="n">
        <v>43518</v>
      </c>
      <c r="P83" s="139" t="n">
        <v>43571</v>
      </c>
      <c r="Q83" s="116" t="n">
        <v>0.406</v>
      </c>
      <c r="R83" s="149" t="n"/>
      <c r="S83" s="149" t="n"/>
      <c r="T83" s="149" t="n"/>
      <c r="U83" s="149" t="n"/>
      <c r="V83" s="149" t="n"/>
      <c r="W83" s="149" t="n"/>
      <c r="X83" s="149" t="inlineStr">
        <is>
          <t>.</t>
        </is>
      </c>
      <c r="Y83" s="149" t="n"/>
      <c r="Z83" s="149" t="n"/>
      <c r="AA83" s="149" t="n"/>
      <c r="AB83" s="149" t="n"/>
      <c r="AC83" s="149" t="n"/>
      <c r="AD83" s="149" t="n"/>
      <c r="AE83" s="149" t="n"/>
    </row>
    <row r="84" ht="19.5" customHeight="1" s="412">
      <c r="A84" s="143" t="n">
        <v>183</v>
      </c>
      <c r="B84" s="149" t="inlineStr">
        <is>
          <t>Se descarta</t>
        </is>
      </c>
      <c r="C84" s="106" t="n">
        <v>1</v>
      </c>
      <c r="D84" s="106" t="n">
        <v>7</v>
      </c>
      <c r="E84" s="106" t="n">
        <v>91</v>
      </c>
      <c r="F84" s="106" t="inlineStr">
        <is>
          <t>17.2872</t>
        </is>
      </c>
      <c r="G84" s="113" t="inlineStr">
        <is>
          <t>[DK638] 04.651-1.1.1.1.1.#</t>
        </is>
      </c>
      <c r="H84" s="113" t="n"/>
      <c r="I84" s="139" t="n">
        <v>43466</v>
      </c>
      <c r="J84" s="113" t="n">
        <v>1059.6</v>
      </c>
      <c r="K84" s="139" t="n">
        <v>43466</v>
      </c>
      <c r="L84" s="156" t="n">
        <v>1059.6</v>
      </c>
      <c r="M84" s="111" t="n">
        <v>0</v>
      </c>
      <c r="N84" s="111">
        <f>'ENS TEMP 201819'!$L232-'ENS TEMP 201819'!$J232</f>
        <v/>
      </c>
      <c r="O84" s="139" t="n">
        <v>43517</v>
      </c>
      <c r="P84" s="139" t="n">
        <v>43565</v>
      </c>
      <c r="Q84" s="150" t="n"/>
      <c r="R84" s="149" t="inlineStr">
        <is>
          <t>4 AC</t>
        </is>
      </c>
      <c r="S84" s="149" t="n">
        <v>2.5</v>
      </c>
      <c r="T84" s="149" t="n"/>
      <c r="U84" s="149" t="n"/>
      <c r="V84" s="149" t="n">
        <v>1</v>
      </c>
      <c r="W84" s="149" t="n"/>
      <c r="X84" s="149" t="inlineStr">
        <is>
          <t>.</t>
        </is>
      </c>
      <c r="Y84" s="149" t="n"/>
      <c r="Z84" s="149" t="n"/>
      <c r="AA84" s="149" t="n"/>
      <c r="AB84" s="149" t="n"/>
      <c r="AC84" s="149" t="n"/>
      <c r="AD84" s="149" t="n"/>
      <c r="AE84" s="149" t="n"/>
    </row>
    <row r="85" ht="19.5" customHeight="1" s="412">
      <c r="A85" s="143" t="n">
        <v>184</v>
      </c>
      <c r="B85" s="149" t="inlineStr">
        <is>
          <t>Plot Válido</t>
        </is>
      </c>
      <c r="C85" s="106" t="n">
        <v>1</v>
      </c>
      <c r="D85" s="106" t="n">
        <v>7</v>
      </c>
      <c r="E85" s="106" t="n">
        <v>42</v>
      </c>
      <c r="F85" s="106" t="inlineStr">
        <is>
          <t>17.2644</t>
        </is>
      </c>
      <c r="G85" s="113" t="inlineStr">
        <is>
          <t>94.1332-2#1-1#1-1#1#1#1#1#1#1#1#1-1</t>
        </is>
      </c>
      <c r="H85" s="113" t="n"/>
      <c r="I85" s="139" t="n">
        <v>43469</v>
      </c>
      <c r="J85" s="113" t="n">
        <v>1108.05</v>
      </c>
      <c r="K85" s="139" t="n">
        <v>43469</v>
      </c>
      <c r="L85" s="156" t="n">
        <v>1108.05</v>
      </c>
      <c r="M85" s="111" t="n">
        <v>0</v>
      </c>
      <c r="N85" s="111">
        <f>'ENS TEMP 201819'!$L296-'ENS TEMP 201819'!$J296</f>
        <v/>
      </c>
      <c r="O85" s="139" t="n">
        <v>43545</v>
      </c>
      <c r="P85" s="139" t="n">
        <v>43596</v>
      </c>
      <c r="Q85" s="150" t="n">
        <v>0.404</v>
      </c>
      <c r="R85" s="149" t="n"/>
      <c r="S85" s="149" t="n"/>
      <c r="T85" s="149" t="n"/>
      <c r="U85" s="149" t="n"/>
      <c r="V85" s="149" t="n"/>
      <c r="W85" s="149" t="n"/>
      <c r="X85" s="149" t="inlineStr">
        <is>
          <t>.</t>
        </is>
      </c>
      <c r="Y85" s="149" t="n"/>
      <c r="Z85" s="149" t="n"/>
      <c r="AA85" s="149" t="n"/>
      <c r="AB85" s="149" t="n"/>
      <c r="AC85" s="149" t="n"/>
      <c r="AD85" s="149" t="n"/>
      <c r="AE85" s="149" t="n"/>
    </row>
    <row r="86" ht="19.5" customHeight="1" s="412">
      <c r="A86" s="143" t="n">
        <v>185</v>
      </c>
      <c r="B86" s="149" t="inlineStr">
        <is>
          <t>Se descarta</t>
        </is>
      </c>
      <c r="C86" s="106" t="n">
        <v>1</v>
      </c>
      <c r="D86" s="106" t="n">
        <v>8</v>
      </c>
      <c r="E86" s="106" t="n">
        <v>99</v>
      </c>
      <c r="F86" s="106" t="inlineStr">
        <is>
          <t>17.2888</t>
        </is>
      </c>
      <c r="G86" s="113" t="inlineStr">
        <is>
          <t>LP 223</t>
        </is>
      </c>
      <c r="H86" s="113" t="n"/>
      <c r="I86" s="139" t="n">
        <v>43454</v>
      </c>
      <c r="J86" s="113" t="n">
        <v>865.5500000000002</v>
      </c>
      <c r="K86" s="139" t="n">
        <v>43455</v>
      </c>
      <c r="L86" s="156" t="n">
        <v>878.85</v>
      </c>
      <c r="M86" s="111" t="n">
        <v>13.29999999999995</v>
      </c>
      <c r="N86" s="111">
        <f>'ENS TEMP 201819'!$L10-'ENS TEMP 201819'!$J10</f>
        <v/>
      </c>
      <c r="O86" s="139" t="n">
        <v>43514</v>
      </c>
      <c r="P86" s="139" t="n">
        <v>43533</v>
      </c>
      <c r="Q86" s="150" t="n">
        <v>0.401</v>
      </c>
      <c r="R86" s="149" t="n"/>
      <c r="S86" s="149" t="n"/>
      <c r="T86" s="149" t="n"/>
      <c r="U86" s="149" t="n"/>
      <c r="V86" s="149" t="n"/>
      <c r="W86" s="149" t="n"/>
      <c r="X86" s="149" t="inlineStr">
        <is>
          <t>.</t>
        </is>
      </c>
      <c r="Y86" s="149" t="n"/>
      <c r="Z86" s="149" t="n"/>
      <c r="AA86" s="149" t="n"/>
      <c r="AB86" s="149" t="n"/>
      <c r="AC86" s="149" t="n"/>
      <c r="AD86" s="149" t="n"/>
      <c r="AE86" s="149" t="n"/>
    </row>
    <row r="87" ht="19.5" customHeight="1" s="412">
      <c r="A87" s="143" t="n">
        <v>186</v>
      </c>
      <c r="B87" s="149" t="inlineStr">
        <is>
          <t>Plot Válido</t>
        </is>
      </c>
      <c r="C87" s="106" t="n">
        <v>1</v>
      </c>
      <c r="D87" s="106" t="n">
        <v>8</v>
      </c>
      <c r="E87" s="106" t="n">
        <v>150</v>
      </c>
      <c r="F87" s="106" t="inlineStr">
        <is>
          <t>17.2988</t>
        </is>
      </c>
      <c r="G87" s="113" t="inlineStr">
        <is>
          <t>LP 178</t>
        </is>
      </c>
      <c r="H87" s="113" t="n"/>
      <c r="I87" s="139" t="n">
        <v>43461</v>
      </c>
      <c r="J87" s="113" t="n">
        <v>977.15</v>
      </c>
      <c r="K87" s="139" t="n">
        <v>43461</v>
      </c>
      <c r="L87" s="156" t="n">
        <v>977.15</v>
      </c>
      <c r="M87" s="111" t="n">
        <v>0</v>
      </c>
      <c r="N87" s="111">
        <f>'ENS TEMP 201819'!$L86-'ENS TEMP 201819'!$J86</f>
        <v/>
      </c>
      <c r="O87" s="139" t="n">
        <v>43521</v>
      </c>
      <c r="P87" s="139" t="n">
        <v>43567</v>
      </c>
      <c r="Q87" s="150" t="n">
        <v>0.494</v>
      </c>
      <c r="R87" s="149" t="n"/>
      <c r="S87" s="149" t="n"/>
      <c r="T87" s="149" t="n"/>
      <c r="U87" s="149" t="n"/>
      <c r="V87" s="149" t="n"/>
      <c r="W87" s="149" t="n"/>
      <c r="X87" s="149" t="inlineStr">
        <is>
          <t>.</t>
        </is>
      </c>
      <c r="Y87" s="149" t="n"/>
      <c r="Z87" s="149" t="n"/>
      <c r="AA87" s="149" t="n"/>
      <c r="AB87" s="149" t="n"/>
      <c r="AC87" s="149" t="n"/>
      <c r="AD87" s="149" t="n"/>
      <c r="AE87" s="149" t="n"/>
    </row>
    <row r="88" ht="19.5" customHeight="1" s="412">
      <c r="A88" s="143" t="n">
        <v>187</v>
      </c>
      <c r="B88" s="149" t="inlineStr">
        <is>
          <t>Plot Válido</t>
        </is>
      </c>
      <c r="C88" s="106" t="n">
        <v>1</v>
      </c>
      <c r="D88" s="106" t="n">
        <v>8</v>
      </c>
      <c r="E88" s="106" t="n">
        <v>121</v>
      </c>
      <c r="F88" s="266" t="inlineStr">
        <is>
          <t>17.2932//15.407</t>
        </is>
      </c>
      <c r="G88" s="134" t="inlineStr">
        <is>
          <t>LP 521</t>
        </is>
      </c>
      <c r="H88" s="113" t="n"/>
      <c r="I88" s="139" t="n">
        <v>43462</v>
      </c>
      <c r="J88" s="113" t="n">
        <v>995.1999999999999</v>
      </c>
      <c r="K88" s="139" t="n">
        <v>43462</v>
      </c>
      <c r="L88" s="156" t="n">
        <v>995.2</v>
      </c>
      <c r="M88" s="111" t="n">
        <v>0</v>
      </c>
      <c r="N88" s="111">
        <f>'ENS TEMP 201819'!$L108-'ENS TEMP 201819'!$J108</f>
        <v/>
      </c>
      <c r="O88" s="139" t="n">
        <v>43516</v>
      </c>
      <c r="P88" s="139" t="n">
        <v>43549</v>
      </c>
      <c r="Q88" s="150" t="n">
        <v>0.494</v>
      </c>
      <c r="R88" s="149" t="n">
        <v>5</v>
      </c>
      <c r="S88" s="149" t="n">
        <v>2.5</v>
      </c>
      <c r="T88" s="149" t="n"/>
      <c r="U88" s="149" t="n"/>
      <c r="V88" s="149" t="n">
        <v>0</v>
      </c>
      <c r="W88" s="149" t="n"/>
      <c r="X88" s="149" t="inlineStr">
        <is>
          <t>.</t>
        </is>
      </c>
      <c r="Y88" s="149" t="n"/>
      <c r="Z88" s="149" t="n"/>
      <c r="AA88" s="149" t="n"/>
      <c r="AB88" s="149" t="n"/>
      <c r="AC88" s="149" t="n"/>
      <c r="AD88" s="149" t="n"/>
      <c r="AE88" s="149" t="n"/>
    </row>
    <row r="89" ht="19.5" customHeight="1" s="412">
      <c r="A89" s="143" t="n">
        <v>188</v>
      </c>
      <c r="B89" s="149" t="inlineStr">
        <is>
          <t>Plot Válido</t>
        </is>
      </c>
      <c r="C89" s="106" t="n">
        <v>1</v>
      </c>
      <c r="D89" s="106" t="n">
        <v>8</v>
      </c>
      <c r="E89" s="106" t="n">
        <v>49</v>
      </c>
      <c r="F89" s="106" t="inlineStr">
        <is>
          <t>17.2662</t>
        </is>
      </c>
      <c r="G89" s="113" t="inlineStr">
        <is>
          <t>(7310x7266)-1-11</t>
        </is>
      </c>
      <c r="H89" s="113" t="n"/>
      <c r="I89" s="139" t="n">
        <v>43466</v>
      </c>
      <c r="J89" s="113" t="n">
        <v>1059.6</v>
      </c>
      <c r="K89" s="139" t="n">
        <v>43469</v>
      </c>
      <c r="L89" s="156" t="n">
        <v>1108.05</v>
      </c>
      <c r="M89" s="111" t="n">
        <v>48.45000000000005</v>
      </c>
      <c r="N89" s="111">
        <f>'ENS TEMP 201819'!$L233-'ENS TEMP 201819'!$J233</f>
        <v/>
      </c>
      <c r="O89" s="139" t="n">
        <v>43532</v>
      </c>
      <c r="P89" s="139" t="n">
        <v>43601</v>
      </c>
      <c r="Q89" s="150" t="n">
        <v>0.742</v>
      </c>
      <c r="R89" s="149" t="n"/>
      <c r="S89" s="149" t="n"/>
      <c r="T89" s="149" t="n"/>
      <c r="U89" s="149" t="n"/>
      <c r="V89" s="149" t="n"/>
      <c r="W89" s="149" t="n"/>
      <c r="X89" s="149" t="inlineStr">
        <is>
          <t>.</t>
        </is>
      </c>
      <c r="Y89" s="149" t="n"/>
      <c r="Z89" s="149" t="n"/>
      <c r="AA89" s="149" t="n"/>
      <c r="AB89" s="149" t="n"/>
      <c r="AC89" s="149" t="n"/>
      <c r="AD89" s="149" t="n"/>
      <c r="AE89" s="149" t="n"/>
    </row>
    <row r="90" ht="19.5" customHeight="1" s="412">
      <c r="A90" s="143" t="n">
        <v>189</v>
      </c>
      <c r="B90" s="149" t="inlineStr">
        <is>
          <t>Plot Válido</t>
        </is>
      </c>
      <c r="C90" s="106" t="n">
        <v>1</v>
      </c>
      <c r="D90" s="106" t="n">
        <v>8</v>
      </c>
      <c r="E90" s="106" t="n">
        <v>97</v>
      </c>
      <c r="F90" s="106" t="inlineStr">
        <is>
          <t>17.2884</t>
        </is>
      </c>
      <c r="G90" s="113" t="inlineStr">
        <is>
          <t>LP 299-2</t>
        </is>
      </c>
      <c r="H90" s="113" t="n"/>
      <c r="I90" s="139" t="n">
        <v>43455</v>
      </c>
      <c r="J90" s="113" t="n">
        <v>878.8500000000001</v>
      </c>
      <c r="K90" s="139" t="n">
        <v>43456</v>
      </c>
      <c r="L90" s="156" t="n">
        <v>893.5</v>
      </c>
      <c r="M90" s="111" t="n">
        <v>14.64999999999998</v>
      </c>
      <c r="N90" s="111">
        <f>'ENS TEMP 201819'!$L14-'ENS TEMP 201819'!$J14</f>
        <v/>
      </c>
      <c r="O90" s="139" t="n">
        <v>43514</v>
      </c>
      <c r="P90" s="139" t="n">
        <v>43575</v>
      </c>
      <c r="Q90" s="167" t="n">
        <v>0.172</v>
      </c>
      <c r="R90" s="149" t="n"/>
      <c r="S90" s="149" t="n"/>
      <c r="T90" s="149" t="n"/>
      <c r="U90" s="149" t="n"/>
      <c r="V90" s="149" t="n"/>
      <c r="W90" s="149" t="n"/>
      <c r="X90" s="149" t="inlineStr">
        <is>
          <t>.</t>
        </is>
      </c>
      <c r="Y90" s="149" t="n"/>
      <c r="Z90" s="149" t="n"/>
      <c r="AA90" s="149" t="n"/>
      <c r="AB90" s="149" t="n"/>
      <c r="AC90" s="149" t="n"/>
      <c r="AD90" s="149" t="n"/>
      <c r="AE90" s="149" t="n"/>
    </row>
    <row r="91" ht="19.5" customHeight="1" s="412">
      <c r="A91" s="143" t="n">
        <v>190</v>
      </c>
      <c r="B91" s="149" t="inlineStr">
        <is>
          <t>Plot Válido</t>
        </is>
      </c>
      <c r="C91" s="106" t="n">
        <v>1</v>
      </c>
      <c r="D91" s="106" t="n">
        <v>8</v>
      </c>
      <c r="E91" s="106" t="n">
        <v>142</v>
      </c>
      <c r="F91" s="106" t="inlineStr">
        <is>
          <t>17.2972</t>
        </is>
      </c>
      <c r="G91" s="113" t="inlineStr">
        <is>
          <t>LP 179</t>
        </is>
      </c>
      <c r="H91" s="113" t="n"/>
      <c r="I91" s="139" t="n">
        <v>43466</v>
      </c>
      <c r="J91" s="113" t="n">
        <v>1059.6</v>
      </c>
      <c r="K91" s="139" t="n">
        <v>43467</v>
      </c>
      <c r="L91" s="156" t="n">
        <v>1080.75</v>
      </c>
      <c r="M91" s="111" t="n">
        <v>21.15000000000009</v>
      </c>
      <c r="N91" s="111">
        <f>'ENS TEMP 201819'!$L234-'ENS TEMP 201819'!$J234</f>
        <v/>
      </c>
      <c r="O91" s="139" t="n">
        <v>43529</v>
      </c>
      <c r="P91" s="139" t="n">
        <v>43591</v>
      </c>
      <c r="Q91" s="116" t="n">
        <v>0.407</v>
      </c>
      <c r="R91" s="149" t="n"/>
      <c r="S91" s="149" t="n"/>
      <c r="T91" s="149" t="n"/>
      <c r="U91" s="149" t="n"/>
      <c r="V91" s="149" t="n"/>
      <c r="W91" s="149" t="n"/>
      <c r="X91" s="149" t="inlineStr">
        <is>
          <t>.</t>
        </is>
      </c>
      <c r="Y91" s="149" t="n"/>
      <c r="Z91" s="149" t="n"/>
      <c r="AA91" s="149" t="n"/>
      <c r="AB91" s="149" t="n"/>
      <c r="AC91" s="149" t="n"/>
      <c r="AD91" s="149" t="n"/>
      <c r="AE91" s="149" t="n"/>
    </row>
    <row r="92" ht="19.5" customHeight="1" s="412">
      <c r="A92" s="143" t="n">
        <v>191</v>
      </c>
      <c r="B92" s="149" t="inlineStr">
        <is>
          <t>Plot Válido</t>
        </is>
      </c>
      <c r="C92" s="106" t="n">
        <v>1</v>
      </c>
      <c r="D92" s="106" t="n">
        <v>8</v>
      </c>
      <c r="E92" s="106" t="n">
        <v>145</v>
      </c>
      <c r="F92" s="106" t="inlineStr">
        <is>
          <t>17.2978</t>
        </is>
      </c>
      <c r="G92" s="113" t="inlineStr">
        <is>
          <t>LP 916</t>
        </is>
      </c>
      <c r="H92" s="113" t="n"/>
      <c r="I92" s="139" t="n">
        <v>43466</v>
      </c>
      <c r="J92" s="113" t="n">
        <v>1059.6</v>
      </c>
      <c r="K92" s="139" t="n">
        <v>43466</v>
      </c>
      <c r="L92" s="156" t="n">
        <v>1059.6</v>
      </c>
      <c r="M92" s="111" t="n">
        <v>0</v>
      </c>
      <c r="N92" s="111">
        <f>'ENS TEMP 201819'!$L235-'ENS TEMP 201819'!$J235</f>
        <v/>
      </c>
      <c r="O92" s="139" t="n">
        <v>43539</v>
      </c>
      <c r="P92" s="139" t="n">
        <v>43589</v>
      </c>
      <c r="Q92" s="116" t="n">
        <v>0.493</v>
      </c>
      <c r="R92" s="149" t="n"/>
      <c r="S92" s="149" t="n"/>
      <c r="T92" s="149" t="n"/>
      <c r="U92" s="149" t="n"/>
      <c r="V92" s="149" t="n"/>
      <c r="W92" s="149" t="n"/>
      <c r="X92" s="149" t="inlineStr">
        <is>
          <t>.</t>
        </is>
      </c>
      <c r="Y92" s="149" t="n"/>
      <c r="Z92" s="149" t="n"/>
      <c r="AA92" s="149" t="n"/>
      <c r="AB92" s="149" t="n"/>
      <c r="AC92" s="149" t="n"/>
      <c r="AD92" s="149" t="n"/>
      <c r="AE92" s="149" t="n"/>
    </row>
    <row r="93" ht="19.5" customHeight="1" s="412">
      <c r="A93" s="143" t="n">
        <v>192</v>
      </c>
      <c r="B93" s="149" t="inlineStr">
        <is>
          <t>Plot Válido</t>
        </is>
      </c>
      <c r="C93" s="106" t="n">
        <v>1</v>
      </c>
      <c r="D93" s="106" t="n">
        <v>8</v>
      </c>
      <c r="E93" s="106" t="n">
        <v>135</v>
      </c>
      <c r="F93" s="106" t="inlineStr">
        <is>
          <t>17.2960</t>
        </is>
      </c>
      <c r="G93" s="113" t="inlineStr">
        <is>
          <t>LP 4703</t>
        </is>
      </c>
      <c r="H93" s="113" t="n"/>
      <c r="I93" s="139" t="n">
        <v>43461</v>
      </c>
      <c r="J93" s="113" t="n">
        <v>977.15</v>
      </c>
      <c r="K93" s="139" t="n">
        <v>43464</v>
      </c>
      <c r="L93" s="156" t="n">
        <v>1028.65</v>
      </c>
      <c r="M93" s="111" t="n">
        <v>51.49999999999989</v>
      </c>
      <c r="N93" s="111">
        <f>'ENS TEMP 201819'!$L87-'ENS TEMP 201819'!$J87</f>
        <v/>
      </c>
      <c r="O93" s="139" t="n">
        <v>43521</v>
      </c>
      <c r="P93" s="139" t="n">
        <v>43584</v>
      </c>
      <c r="Q93" s="150" t="n">
        <v>0.386</v>
      </c>
      <c r="R93" s="149" t="n"/>
      <c r="S93" s="149" t="n"/>
      <c r="T93" s="149" t="n"/>
      <c r="U93" s="149" t="n"/>
      <c r="V93" s="149" t="n"/>
      <c r="W93" s="149" t="n"/>
      <c r="X93" s="149" t="inlineStr">
        <is>
          <t>.</t>
        </is>
      </c>
      <c r="Y93" s="149" t="n"/>
      <c r="Z93" s="149" t="n"/>
      <c r="AA93" s="149" t="n"/>
      <c r="AB93" s="149" t="n"/>
      <c r="AC93" s="149" t="n"/>
      <c r="AD93" s="149" t="n"/>
      <c r="AE93" s="149" t="n"/>
    </row>
    <row r="94" ht="19.5" customHeight="1" s="412">
      <c r="A94" s="143" t="n">
        <v>193</v>
      </c>
      <c r="B94" s="149" t="inlineStr">
        <is>
          <t>Plot Válido</t>
        </is>
      </c>
      <c r="C94" s="106" t="n">
        <v>1</v>
      </c>
      <c r="D94" s="106" t="n">
        <v>8</v>
      </c>
      <c r="E94" s="106" t="n">
        <v>90</v>
      </c>
      <c r="F94" s="106" t="inlineStr">
        <is>
          <t>17.2870</t>
        </is>
      </c>
      <c r="G94" s="113" t="inlineStr">
        <is>
          <t>[DK638] 04.650-1.1.1.1.1.#</t>
        </is>
      </c>
      <c r="H94" s="113" t="n"/>
      <c r="I94" s="139" t="n">
        <v>43465</v>
      </c>
      <c r="J94" s="113" t="n">
        <v>1041.6</v>
      </c>
      <c r="K94" s="139" t="n">
        <v>43465</v>
      </c>
      <c r="L94" s="156" t="n">
        <v>1041.6</v>
      </c>
      <c r="M94" s="111" t="n">
        <v>0</v>
      </c>
      <c r="N94" s="111">
        <f>'ENS TEMP 201819'!$L202-'ENS TEMP 201819'!$J202</f>
        <v/>
      </c>
      <c r="O94" s="139" t="n">
        <v>43511</v>
      </c>
      <c r="P94" s="139" t="n">
        <v>43551</v>
      </c>
      <c r="Q94" s="150" t="n">
        <v>0.499</v>
      </c>
      <c r="R94" s="149" t="n"/>
      <c r="S94" s="149" t="n"/>
      <c r="T94" s="149" t="n"/>
      <c r="U94" s="149" t="n"/>
      <c r="V94" s="149" t="n"/>
      <c r="W94" s="149" t="n"/>
      <c r="X94" s="149" t="inlineStr">
        <is>
          <t>.</t>
        </is>
      </c>
      <c r="Y94" s="149" t="n"/>
      <c r="Z94" s="149" t="n"/>
      <c r="AA94" s="149" t="n"/>
      <c r="AB94" s="149" t="n"/>
      <c r="AC94" s="149" t="n"/>
      <c r="AD94" s="149" t="n"/>
      <c r="AE94" s="149" t="n"/>
    </row>
    <row r="95" ht="19.5" customHeight="1" s="412">
      <c r="A95" s="143" t="n">
        <v>194</v>
      </c>
      <c r="B95" s="149" t="inlineStr">
        <is>
          <t>Plot Válido</t>
        </is>
      </c>
      <c r="C95" s="106" t="n">
        <v>1</v>
      </c>
      <c r="D95" s="106" t="n">
        <v>8</v>
      </c>
      <c r="E95" s="106" t="n">
        <v>75</v>
      </c>
      <c r="F95" s="106" t="inlineStr">
        <is>
          <t>17.2836</t>
        </is>
      </c>
      <c r="G95" s="113" t="inlineStr">
        <is>
          <t>[M 11] 04.665-1.1.1.1.1.#</t>
        </is>
      </c>
      <c r="H95" s="113" t="n"/>
      <c r="I95" s="139" t="n">
        <v>43460</v>
      </c>
      <c r="J95" s="113" t="n">
        <v>959.9</v>
      </c>
      <c r="K95" s="139" t="n">
        <v>43460</v>
      </c>
      <c r="L95" s="156" t="n">
        <v>959.9</v>
      </c>
      <c r="M95" s="111" t="n">
        <v>0</v>
      </c>
      <c r="N95" s="111">
        <f>'ENS TEMP 201819'!$L59-'ENS TEMP 201819'!$J59</f>
        <v/>
      </c>
      <c r="O95" s="139" t="n">
        <v>43514</v>
      </c>
      <c r="P95" s="139" t="n">
        <v>43575</v>
      </c>
      <c r="Q95" s="167" t="n">
        <v>0.243</v>
      </c>
      <c r="R95" s="149" t="n"/>
      <c r="S95" s="149" t="n"/>
      <c r="T95" s="149" t="n"/>
      <c r="U95" s="149" t="n"/>
      <c r="V95" s="149" t="n"/>
      <c r="W95" s="149" t="n"/>
      <c r="X95" s="149" t="inlineStr">
        <is>
          <t>.</t>
        </is>
      </c>
      <c r="Y95" s="149" t="n"/>
      <c r="Z95" s="149" t="n"/>
      <c r="AA95" s="149" t="n"/>
      <c r="AB95" s="149" t="n"/>
      <c r="AC95" s="149" t="n"/>
      <c r="AD95" s="149" t="n"/>
      <c r="AE95" s="149" t="n"/>
    </row>
    <row r="96" ht="19.5" customHeight="1" s="412">
      <c r="A96" s="143" t="n">
        <v>195</v>
      </c>
      <c r="B96" s="149" t="inlineStr">
        <is>
          <t>Se descarta</t>
        </is>
      </c>
      <c r="C96" s="106" t="n">
        <v>1</v>
      </c>
      <c r="D96" s="106" t="n">
        <v>8</v>
      </c>
      <c r="E96" s="106" t="n">
        <v>159</v>
      </c>
      <c r="F96" s="106" t="inlineStr">
        <is>
          <t>17.3006</t>
        </is>
      </c>
      <c r="G96" s="113" t="inlineStr">
        <is>
          <t>4048 (Sint. Cuarentin x L 1571)</t>
        </is>
      </c>
      <c r="H96" s="113" t="n"/>
      <c r="I96" s="139" t="n">
        <v>43461</v>
      </c>
      <c r="J96" s="113" t="n">
        <v>977.15</v>
      </c>
      <c r="K96" s="139" t="n">
        <v>43461</v>
      </c>
      <c r="L96" s="156" t="n">
        <v>977.15</v>
      </c>
      <c r="M96" s="111" t="n">
        <v>0</v>
      </c>
      <c r="N96" s="111">
        <f>'ENS TEMP 201819'!$L88-'ENS TEMP 201819'!$J88</f>
        <v/>
      </c>
      <c r="O96" s="139" t="n">
        <v>43521</v>
      </c>
      <c r="P96" s="139" t="n">
        <v>43577</v>
      </c>
      <c r="Q96" s="116" t="n">
        <v>0.464</v>
      </c>
      <c r="R96" s="149" t="n"/>
      <c r="S96" s="149" t="n"/>
      <c r="T96" s="149" t="n"/>
      <c r="U96" s="149" t="n"/>
      <c r="V96" s="149" t="n"/>
      <c r="W96" s="149" t="n"/>
      <c r="X96" s="149" t="inlineStr">
        <is>
          <t>.</t>
        </is>
      </c>
      <c r="Y96" s="149" t="n"/>
      <c r="Z96" s="149" t="n"/>
      <c r="AA96" s="149" t="n"/>
      <c r="AB96" s="149" t="n"/>
      <c r="AC96" s="149" t="n"/>
      <c r="AD96" s="149" t="n"/>
      <c r="AE96" s="149" t="n"/>
    </row>
    <row r="97" ht="19.5" customHeight="1" s="412">
      <c r="A97" s="143" t="n">
        <v>196</v>
      </c>
      <c r="B97" s="149" t="inlineStr">
        <is>
          <t>Plot Válido</t>
        </is>
      </c>
      <c r="C97" s="106" t="n">
        <v>1</v>
      </c>
      <c r="D97" s="106" t="n">
        <v>8</v>
      </c>
      <c r="E97" s="106" t="n">
        <v>84</v>
      </c>
      <c r="F97" s="106" t="inlineStr">
        <is>
          <t>17.2858</t>
        </is>
      </c>
      <c r="G97" s="113" t="inlineStr">
        <is>
          <t>[AX889] 04.731-1.1.1.1.1.#</t>
        </is>
      </c>
      <c r="H97" s="113" t="n"/>
      <c r="I97" s="139" t="n">
        <v>43462</v>
      </c>
      <c r="J97" s="113" t="n">
        <v>995.1999999999999</v>
      </c>
      <c r="K97" s="139" t="n">
        <v>43463</v>
      </c>
      <c r="L97" s="156" t="n">
        <v>1013.8</v>
      </c>
      <c r="M97" s="111" t="n">
        <v>18.60000000000002</v>
      </c>
      <c r="N97" s="111">
        <f>'ENS TEMP 201819'!$L109-'ENS TEMP 201819'!$J109</f>
        <v/>
      </c>
      <c r="O97" s="157" t="n">
        <v>43521</v>
      </c>
      <c r="P97" s="139" t="n">
        <v>43553</v>
      </c>
      <c r="Q97" s="116" t="n">
        <v>0.791</v>
      </c>
      <c r="R97" s="149" t="inlineStr">
        <is>
          <t>6 VR</t>
        </is>
      </c>
      <c r="S97" s="149" t="n">
        <v>2.5</v>
      </c>
      <c r="T97" s="149" t="n"/>
      <c r="U97" s="149" t="n"/>
      <c r="V97" s="149" t="n">
        <v>2</v>
      </c>
      <c r="W97" s="149" t="n"/>
      <c r="X97" s="149" t="inlineStr">
        <is>
          <t>.</t>
        </is>
      </c>
      <c r="Y97" s="149" t="n"/>
      <c r="Z97" s="149" t="n"/>
      <c r="AA97" s="149" t="n"/>
      <c r="AB97" s="149" t="n"/>
      <c r="AC97" s="149" t="n"/>
      <c r="AD97" s="149" t="n"/>
      <c r="AE97" s="149" t="n"/>
    </row>
    <row r="98" ht="19.5" customHeight="1" s="412">
      <c r="A98" s="143" t="n">
        <v>197</v>
      </c>
      <c r="B98" s="149" t="inlineStr">
        <is>
          <t>Plot Válido</t>
        </is>
      </c>
      <c r="C98" s="106" t="n">
        <v>1</v>
      </c>
      <c r="D98" s="106" t="n">
        <v>9</v>
      </c>
      <c r="E98" s="106" t="n">
        <v>103</v>
      </c>
      <c r="F98" s="106" t="inlineStr">
        <is>
          <t>17.2896</t>
        </is>
      </c>
      <c r="G98" s="113" t="inlineStr">
        <is>
          <t>LP 311</t>
        </is>
      </c>
      <c r="H98" s="113" t="n"/>
      <c r="I98" s="139" t="n">
        <v>43454</v>
      </c>
      <c r="J98" s="113" t="n">
        <v>865.5500000000002</v>
      </c>
      <c r="K98" s="139" t="n">
        <v>43454</v>
      </c>
      <c r="L98" s="156" t="n">
        <v>865.55</v>
      </c>
      <c r="M98" s="111" t="n">
        <v>0</v>
      </c>
      <c r="N98" s="111">
        <f>'ENS TEMP 201819'!$L11-'ENS TEMP 201819'!$J11</f>
        <v/>
      </c>
      <c r="O98" s="139" t="n">
        <v>43514</v>
      </c>
      <c r="P98" s="139" t="n">
        <v>43575</v>
      </c>
      <c r="Q98" s="150" t="n">
        <v>0.475</v>
      </c>
      <c r="R98" s="149" t="n"/>
      <c r="S98" s="149" t="n"/>
      <c r="T98" s="149" t="n"/>
      <c r="U98" s="149" t="n"/>
      <c r="V98" s="149" t="n"/>
      <c r="W98" s="149" t="n"/>
      <c r="X98" s="149" t="inlineStr">
        <is>
          <t>.</t>
        </is>
      </c>
      <c r="Y98" s="149" t="n"/>
      <c r="Z98" s="149" t="n"/>
      <c r="AA98" s="149" t="n"/>
      <c r="AB98" s="149" t="n"/>
      <c r="AC98" s="149" t="n"/>
      <c r="AD98" s="149" t="n"/>
      <c r="AE98" s="149" t="n"/>
    </row>
    <row r="99" ht="19.5" customHeight="1" s="412">
      <c r="A99" s="143" t="n">
        <v>198</v>
      </c>
      <c r="B99" s="149" t="inlineStr">
        <is>
          <t>Se descarta</t>
        </is>
      </c>
      <c r="C99" s="106" t="n">
        <v>1</v>
      </c>
      <c r="D99" s="106" t="n">
        <v>9</v>
      </c>
      <c r="E99" s="106" t="n">
        <v>128</v>
      </c>
      <c r="F99" s="106" t="inlineStr">
        <is>
          <t>17.2946</t>
        </is>
      </c>
      <c r="G99" s="113" t="inlineStr">
        <is>
          <t>LP 662</t>
        </is>
      </c>
      <c r="H99" s="113" t="n"/>
      <c r="I99" s="113" t="n"/>
      <c r="J99" s="113" t="n"/>
      <c r="K99" s="113" t="n"/>
      <c r="L99" s="156" t="n"/>
      <c r="M99" s="111" t="n"/>
      <c r="N99" s="111">
        <f>'ENS TEMP 201819'!$L328-'ENS TEMP 201819'!$J328</f>
        <v/>
      </c>
      <c r="O99" s="131" t="n"/>
      <c r="P99" s="131" t="n"/>
      <c r="Q99" s="159" t="n"/>
      <c r="R99" s="149" t="n"/>
      <c r="S99" s="149" t="n"/>
      <c r="T99" s="149" t="n"/>
      <c r="U99" s="149" t="n"/>
      <c r="V99" s="149" t="n"/>
      <c r="W99" s="149" t="n"/>
      <c r="X99" s="149" t="inlineStr">
        <is>
          <t>.</t>
        </is>
      </c>
      <c r="Y99" s="149" t="n"/>
      <c r="Z99" s="149" t="n"/>
      <c r="AA99" s="149" t="n"/>
      <c r="AB99" s="149" t="n"/>
      <c r="AC99" s="149" t="n"/>
      <c r="AD99" s="149" t="n"/>
      <c r="AE99" s="149" t="n"/>
    </row>
    <row r="100" ht="19.5" customHeight="1" s="412">
      <c r="A100" s="143" t="n">
        <v>199</v>
      </c>
      <c r="B100" s="149" t="inlineStr">
        <is>
          <t>Se descarta</t>
        </is>
      </c>
      <c r="C100" s="106" t="n">
        <v>1</v>
      </c>
      <c r="D100" s="106" t="n">
        <v>9</v>
      </c>
      <c r="E100" s="106" t="n">
        <v>146</v>
      </c>
      <c r="F100" s="106" t="inlineStr">
        <is>
          <t>17.2980</t>
        </is>
      </c>
      <c r="G100" s="113" t="inlineStr">
        <is>
          <t>LP 580</t>
        </is>
      </c>
      <c r="H100" s="113" t="n"/>
      <c r="I100" s="139" t="n">
        <v>43465</v>
      </c>
      <c r="J100" s="113" t="n">
        <v>1041.6</v>
      </c>
      <c r="K100" s="139" t="n">
        <v>43465</v>
      </c>
      <c r="L100" s="156" t="n">
        <v>1041.6</v>
      </c>
      <c r="M100" s="111" t="n">
        <v>0</v>
      </c>
      <c r="N100" s="111">
        <f>'ENS TEMP 201819'!$L203-'ENS TEMP 201819'!$J203</f>
        <v/>
      </c>
      <c r="O100" s="139" t="n">
        <v>43517</v>
      </c>
      <c r="P100" s="139" t="n">
        <v>43568</v>
      </c>
      <c r="Q100" s="150" t="n">
        <v>0.424</v>
      </c>
      <c r="R100" s="149" t="n"/>
      <c r="S100" s="149" t="n"/>
      <c r="T100" s="149" t="n"/>
      <c r="U100" s="149" t="n"/>
      <c r="V100" s="149" t="n"/>
      <c r="W100" s="149" t="n"/>
      <c r="X100" s="149" t="inlineStr">
        <is>
          <t>.</t>
        </is>
      </c>
      <c r="Y100" s="149" t="n"/>
      <c r="Z100" s="149" t="n"/>
      <c r="AA100" s="149" t="n"/>
      <c r="AB100" s="149" t="n"/>
      <c r="AC100" s="149" t="n"/>
      <c r="AD100" s="149" t="n"/>
      <c r="AE100" s="149" t="n"/>
    </row>
    <row r="101" ht="19.5" customHeight="1" s="412">
      <c r="A101" s="143" t="n">
        <v>200</v>
      </c>
      <c r="B101" s="149" t="inlineStr">
        <is>
          <t>Plot Válido</t>
        </is>
      </c>
      <c r="C101" s="106" t="n">
        <v>1</v>
      </c>
      <c r="D101" s="106" t="n">
        <v>9</v>
      </c>
      <c r="E101" s="106" t="n">
        <v>74</v>
      </c>
      <c r="F101" s="106" t="inlineStr">
        <is>
          <t>17.2834</t>
        </is>
      </c>
      <c r="G101" s="113" t="inlineStr">
        <is>
          <t>[SynSDSP] 04.4054-1.1.1.1.1.#</t>
        </is>
      </c>
      <c r="H101" s="113" t="n"/>
      <c r="I101" s="139" t="n">
        <v>43455</v>
      </c>
      <c r="J101" s="113" t="n">
        <v>878.8500000000001</v>
      </c>
      <c r="K101" s="139" t="n">
        <v>43456</v>
      </c>
      <c r="L101" s="156" t="n">
        <v>893.5</v>
      </c>
      <c r="M101" s="111" t="n">
        <v>14.64999999999998</v>
      </c>
      <c r="N101" s="111">
        <f>'ENS TEMP 201819'!$L15-'ENS TEMP 201819'!$J15</f>
        <v/>
      </c>
      <c r="O101" s="139" t="n">
        <v>43514</v>
      </c>
      <c r="P101" s="139" t="n">
        <v>43550</v>
      </c>
      <c r="Q101" s="150" t="n">
        <v>0.539</v>
      </c>
      <c r="R101" s="149" t="n"/>
      <c r="S101" s="149" t="n"/>
      <c r="T101" s="149" t="n"/>
      <c r="U101" s="149" t="n"/>
      <c r="V101" s="149" t="n"/>
      <c r="W101" s="149" t="n"/>
      <c r="X101" s="149" t="inlineStr">
        <is>
          <t>.</t>
        </is>
      </c>
      <c r="Y101" s="149" t="n"/>
      <c r="Z101" s="149" t="n"/>
      <c r="AA101" s="149" t="n"/>
      <c r="AB101" s="149" t="n"/>
      <c r="AC101" s="149" t="n"/>
      <c r="AD101" s="149" t="n"/>
      <c r="AE101" s="149" t="n"/>
    </row>
    <row r="102" ht="19.5" customHeight="1" s="412">
      <c r="A102" s="143" t="n">
        <v>201</v>
      </c>
      <c r="B102" s="149" t="inlineStr">
        <is>
          <t>Plot Válido</t>
        </is>
      </c>
      <c r="C102" s="106" t="n">
        <v>1</v>
      </c>
      <c r="D102" s="106" t="n">
        <v>9</v>
      </c>
      <c r="E102" s="106" t="n">
        <v>53</v>
      </c>
      <c r="F102" s="106" t="inlineStr">
        <is>
          <t>17.2694</t>
        </is>
      </c>
      <c r="G102" s="113" t="inlineStr">
        <is>
          <t>(7310x7266)-1-40</t>
        </is>
      </c>
      <c r="H102" s="113" t="n"/>
      <c r="I102" s="139" t="n">
        <v>43467</v>
      </c>
      <c r="J102" s="113" t="n">
        <v>1080.75</v>
      </c>
      <c r="K102" s="139" t="n">
        <v>43468</v>
      </c>
      <c r="L102" s="156" t="n">
        <v>1094.25</v>
      </c>
      <c r="M102" s="111" t="n">
        <v>13.5</v>
      </c>
      <c r="N102" s="111">
        <f>'ENS TEMP 201819'!$L259-'ENS TEMP 201819'!$J259</f>
        <v/>
      </c>
      <c r="O102" s="139" t="n">
        <v>43527</v>
      </c>
      <c r="P102" s="139" t="n">
        <v>43569</v>
      </c>
      <c r="Q102" s="150" t="n">
        <v>0.533</v>
      </c>
      <c r="R102" s="149" t="n"/>
      <c r="S102" s="149" t="n"/>
      <c r="T102" s="149" t="n"/>
      <c r="U102" s="149" t="n"/>
      <c r="V102" s="149" t="n"/>
      <c r="W102" s="149" t="n"/>
      <c r="X102" s="149" t="inlineStr">
        <is>
          <t>.</t>
        </is>
      </c>
      <c r="Y102" s="149" t="n"/>
      <c r="Z102" s="149" t="n"/>
      <c r="AA102" s="149" t="n"/>
      <c r="AB102" s="149" t="n"/>
      <c r="AC102" s="149" t="n"/>
      <c r="AD102" s="149" t="n"/>
      <c r="AE102" s="149" t="n"/>
    </row>
    <row r="103" ht="19.5" customHeight="1" s="412">
      <c r="A103" s="143" t="n">
        <v>202</v>
      </c>
      <c r="B103" s="149" t="inlineStr">
        <is>
          <t>Plot Válido</t>
        </is>
      </c>
      <c r="C103" s="106" t="n">
        <v>1</v>
      </c>
      <c r="D103" s="106" t="n">
        <v>9</v>
      </c>
      <c r="E103" s="106" t="n">
        <v>88</v>
      </c>
      <c r="F103" s="106" t="inlineStr">
        <is>
          <t>17.2866</t>
        </is>
      </c>
      <c r="G103" s="113" t="inlineStr">
        <is>
          <t>[CG271] 04.819-1.1.1.1.1.#</t>
        </is>
      </c>
      <c r="H103" s="113" t="n"/>
      <c r="I103" s="139" t="n">
        <v>43461</v>
      </c>
      <c r="J103" s="113" t="n">
        <v>977.15</v>
      </c>
      <c r="K103" s="139" t="n">
        <v>43461</v>
      </c>
      <c r="L103" s="156" t="n">
        <v>977.15</v>
      </c>
      <c r="M103" s="111" t="n">
        <v>0</v>
      </c>
      <c r="N103" s="111">
        <f>'ENS TEMP 201819'!$L89-'ENS TEMP 201819'!$J89</f>
        <v/>
      </c>
      <c r="O103" s="139" t="n">
        <v>43515</v>
      </c>
      <c r="P103" s="139" t="n">
        <v>43550</v>
      </c>
      <c r="Q103" s="150" t="n">
        <v>0.588</v>
      </c>
      <c r="R103" s="149" t="n"/>
      <c r="S103" s="149" t="n"/>
      <c r="T103" s="149" t="n"/>
      <c r="U103" s="149" t="n"/>
      <c r="V103" s="149" t="n"/>
      <c r="W103" s="149" t="n"/>
      <c r="X103" s="149" t="inlineStr">
        <is>
          <t>.</t>
        </is>
      </c>
      <c r="Y103" s="149" t="n"/>
      <c r="Z103" s="149" t="n"/>
      <c r="AA103" s="149" t="n"/>
      <c r="AB103" s="149" t="n"/>
      <c r="AC103" s="149" t="n"/>
      <c r="AD103" s="149" t="n"/>
      <c r="AE103" s="149" t="n"/>
    </row>
    <row r="104" ht="19.5" customHeight="1" s="412">
      <c r="A104" s="143" t="n">
        <v>203</v>
      </c>
      <c r="B104" s="149" t="inlineStr">
        <is>
          <t>Se descarta</t>
        </is>
      </c>
      <c r="C104" s="106" t="n">
        <v>1</v>
      </c>
      <c r="D104" s="106" t="n">
        <v>9</v>
      </c>
      <c r="E104" s="106" t="n">
        <v>123</v>
      </c>
      <c r="F104" s="106" t="inlineStr">
        <is>
          <t>17.2936</t>
        </is>
      </c>
      <c r="G104" s="113" t="inlineStr">
        <is>
          <t>LP 116</t>
        </is>
      </c>
      <c r="H104" s="113" t="n"/>
      <c r="I104" s="139" t="n">
        <v>43464</v>
      </c>
      <c r="J104" s="113" t="n">
        <v>1028.65</v>
      </c>
      <c r="K104" s="139" t="n">
        <v>43464</v>
      </c>
      <c r="L104" s="156" t="n">
        <v>1028.65</v>
      </c>
      <c r="M104" s="111" t="n">
        <v>0</v>
      </c>
      <c r="N104" s="111">
        <f>'ENS TEMP 201819'!$L165-'ENS TEMP 201819'!$J165</f>
        <v/>
      </c>
      <c r="O104" s="139" t="n">
        <v>43514</v>
      </c>
      <c r="P104" s="139" t="n">
        <v>43555</v>
      </c>
      <c r="Q104" s="150" t="n">
        <v>0.428</v>
      </c>
      <c r="R104" s="149" t="n"/>
      <c r="S104" s="149" t="n"/>
      <c r="T104" s="149" t="n"/>
      <c r="U104" s="149" t="n"/>
      <c r="V104" s="149" t="n"/>
      <c r="W104" s="149" t="n"/>
      <c r="X104" s="149" t="inlineStr">
        <is>
          <t>.</t>
        </is>
      </c>
      <c r="Y104" s="149" t="n"/>
      <c r="Z104" s="149" t="n"/>
      <c r="AA104" s="149" t="n"/>
      <c r="AB104" s="149" t="n"/>
      <c r="AC104" s="149" t="n"/>
      <c r="AD104" s="149" t="n"/>
      <c r="AE104" s="149" t="n"/>
    </row>
    <row r="105" ht="19.5" customHeight="1" s="412">
      <c r="A105" s="143" t="n">
        <v>204</v>
      </c>
      <c r="B105" s="149" t="inlineStr">
        <is>
          <t>Se descarta</t>
        </is>
      </c>
      <c r="C105" s="106" t="n">
        <v>1</v>
      </c>
      <c r="D105" s="106" t="n">
        <v>9</v>
      </c>
      <c r="E105" s="106" t="n">
        <v>136</v>
      </c>
      <c r="F105" s="266" t="inlineStr">
        <is>
          <t>17.3020//BEBA</t>
        </is>
      </c>
      <c r="G105" s="134" t="inlineStr">
        <is>
          <t>LP 147</t>
        </is>
      </c>
      <c r="H105" s="113" t="n"/>
      <c r="I105" s="113" t="n"/>
      <c r="J105" s="113" t="n"/>
      <c r="K105" s="113" t="n"/>
      <c r="L105" s="156" t="n"/>
      <c r="M105" s="111" t="n"/>
      <c r="N105" s="111">
        <f>'ENS TEMP 201819'!$L329-'ENS TEMP 201819'!$J329</f>
        <v/>
      </c>
      <c r="O105" s="131" t="n"/>
      <c r="P105" s="131" t="n"/>
      <c r="Q105" s="132" t="n"/>
      <c r="R105" s="149" t="n"/>
      <c r="S105" s="149" t="n"/>
      <c r="T105" s="149" t="n"/>
      <c r="U105" s="149" t="n"/>
      <c r="V105" s="149" t="n"/>
      <c r="W105" s="149" t="n"/>
      <c r="X105" s="149" t="inlineStr">
        <is>
          <t>.</t>
        </is>
      </c>
      <c r="Y105" s="149" t="n"/>
      <c r="Z105" s="149" t="n"/>
      <c r="AA105" s="149" t="n"/>
      <c r="AB105" s="149" t="n"/>
      <c r="AC105" s="149" t="n"/>
      <c r="AD105" s="149" t="n"/>
      <c r="AE105" s="149" t="n"/>
    </row>
    <row r="106" ht="19.5" customHeight="1" s="412">
      <c r="A106" s="143" t="n">
        <v>205</v>
      </c>
      <c r="B106" s="149" t="inlineStr">
        <is>
          <t>Plot Válido</t>
        </is>
      </c>
      <c r="C106" s="106" t="n">
        <v>1</v>
      </c>
      <c r="D106" s="106" t="n">
        <v>9</v>
      </c>
      <c r="E106" s="106" t="n">
        <v>52</v>
      </c>
      <c r="F106" s="106" t="inlineStr">
        <is>
          <t>17.2686</t>
        </is>
      </c>
      <c r="G106" s="113" t="inlineStr">
        <is>
          <t>(7310x7266)-1-33</t>
        </is>
      </c>
      <c r="H106" s="113" t="n"/>
      <c r="I106" s="139" t="n">
        <v>43465</v>
      </c>
      <c r="J106" s="113" t="n">
        <v>1041.6</v>
      </c>
      <c r="K106" s="139" t="n">
        <v>43464</v>
      </c>
      <c r="L106" s="156" t="n">
        <v>1028.65</v>
      </c>
      <c r="M106" s="111" t="n">
        <v>-12.95000000000005</v>
      </c>
      <c r="N106" s="111">
        <f>'ENS TEMP 201819'!$L204-'ENS TEMP 201819'!$J204</f>
        <v/>
      </c>
      <c r="O106" s="139" t="n">
        <v>43523</v>
      </c>
      <c r="P106" s="139" t="n">
        <v>43572</v>
      </c>
      <c r="Q106" s="135" t="n">
        <v>0.46</v>
      </c>
      <c r="R106" s="149" t="n"/>
      <c r="S106" s="149" t="n"/>
      <c r="T106" s="149" t="n"/>
      <c r="U106" s="149" t="n"/>
      <c r="V106" s="149" t="n"/>
      <c r="W106" s="149" t="n"/>
      <c r="X106" s="149" t="inlineStr">
        <is>
          <t>.</t>
        </is>
      </c>
      <c r="Y106" s="149" t="n"/>
      <c r="Z106" s="149" t="n"/>
      <c r="AA106" s="149" t="n"/>
      <c r="AB106" s="149" t="n"/>
      <c r="AC106" s="149" t="n"/>
      <c r="AD106" s="149" t="n"/>
      <c r="AE106" s="149" t="n"/>
    </row>
    <row r="107" ht="19.5" customHeight="1" s="412">
      <c r="A107" s="143" t="n">
        <v>206</v>
      </c>
      <c r="B107" s="149" t="inlineStr">
        <is>
          <t>Plot Válido</t>
        </is>
      </c>
      <c r="C107" s="106" t="n">
        <v>1</v>
      </c>
      <c r="D107" s="106" t="n">
        <v>9</v>
      </c>
      <c r="E107" s="106" t="n">
        <v>86</v>
      </c>
      <c r="F107" s="266" t="inlineStr">
        <is>
          <t>17.2862//15.331</t>
        </is>
      </c>
      <c r="G107" s="134" t="inlineStr">
        <is>
          <t>[BS29 ] 04.701-1.1.1.1.1.#</t>
        </is>
      </c>
      <c r="H107" s="113" t="n"/>
      <c r="I107" s="139" t="n">
        <v>43465</v>
      </c>
      <c r="J107" s="113" t="n">
        <v>1041.6</v>
      </c>
      <c r="K107" s="139" t="n">
        <v>43464</v>
      </c>
      <c r="L107" s="156" t="n">
        <v>1028.65</v>
      </c>
      <c r="M107" s="111" t="n">
        <v>-12.95000000000005</v>
      </c>
      <c r="N107" s="111">
        <f>'ENS TEMP 201819'!$L205-'ENS TEMP 201819'!$J205</f>
        <v/>
      </c>
      <c r="O107" s="139" t="n">
        <v>43510</v>
      </c>
      <c r="P107" s="139" t="n">
        <v>43551</v>
      </c>
      <c r="Q107" s="150" t="n">
        <v>0.529</v>
      </c>
      <c r="R107" s="149" t="n"/>
      <c r="S107" s="149" t="n"/>
      <c r="T107" s="149" t="n"/>
      <c r="U107" s="149" t="n"/>
      <c r="V107" s="149" t="n"/>
      <c r="W107" s="149" t="n"/>
      <c r="X107" s="149" t="inlineStr">
        <is>
          <t>.</t>
        </is>
      </c>
      <c r="Y107" s="149" t="n"/>
      <c r="Z107" s="149" t="n"/>
      <c r="AA107" s="149" t="n"/>
      <c r="AB107" s="149" t="n"/>
      <c r="AC107" s="149" t="n"/>
      <c r="AD107" s="149" t="n"/>
      <c r="AE107" s="149" t="n"/>
    </row>
    <row r="108" ht="19.5" customHeight="1" s="412">
      <c r="A108" s="143" t="n">
        <v>207</v>
      </c>
      <c r="B108" s="149" t="inlineStr">
        <is>
          <t>Se descarta</t>
        </is>
      </c>
      <c r="C108" s="106" t="n">
        <v>1</v>
      </c>
      <c r="D108" s="106" t="n">
        <v>9</v>
      </c>
      <c r="E108" s="106" t="n">
        <v>102</v>
      </c>
      <c r="F108" s="106" t="inlineStr">
        <is>
          <t>17.2894</t>
        </is>
      </c>
      <c r="G108" s="113" t="inlineStr">
        <is>
          <t>LP 317</t>
        </is>
      </c>
      <c r="H108" s="113" t="n"/>
      <c r="I108" s="139" t="n">
        <v>43456</v>
      </c>
      <c r="J108" s="113" t="n">
        <v>893.5000000000001</v>
      </c>
      <c r="K108" s="139" t="n">
        <v>43456</v>
      </c>
      <c r="L108" s="156" t="n">
        <v>893.5</v>
      </c>
      <c r="M108" s="111" t="n">
        <v>0</v>
      </c>
      <c r="N108" s="111">
        <f>'ENS TEMP 201819'!$L17-'ENS TEMP 201819'!$J17</f>
        <v/>
      </c>
      <c r="O108" s="139" t="n">
        <v>43506</v>
      </c>
      <c r="P108" s="139" t="n">
        <v>43554</v>
      </c>
      <c r="Q108" s="150" t="n">
        <v>0.405</v>
      </c>
      <c r="R108" s="149" t="n"/>
      <c r="S108" s="149" t="n"/>
      <c r="T108" s="149" t="n"/>
      <c r="U108" s="149" t="n"/>
      <c r="V108" s="149" t="n"/>
      <c r="W108" s="149" t="n"/>
      <c r="X108" s="149" t="inlineStr">
        <is>
          <t>.</t>
        </is>
      </c>
      <c r="Y108" s="149" t="n"/>
      <c r="Z108" s="149" t="n"/>
      <c r="AA108" s="149" t="n"/>
      <c r="AB108" s="149" t="n"/>
      <c r="AC108" s="149" t="n"/>
      <c r="AD108" s="149" t="n"/>
      <c r="AE108" s="149" t="n"/>
    </row>
    <row r="109" ht="19.5" customHeight="1" s="412">
      <c r="A109" s="143" t="n">
        <v>208</v>
      </c>
      <c r="B109" s="149" t="inlineStr">
        <is>
          <t>Plot Válido</t>
        </is>
      </c>
      <c r="C109" s="106" t="n">
        <v>1</v>
      </c>
      <c r="D109" s="106" t="n">
        <v>9</v>
      </c>
      <c r="E109" s="106" t="n">
        <v>96</v>
      </c>
      <c r="F109" s="106" t="inlineStr">
        <is>
          <t>17.2882</t>
        </is>
      </c>
      <c r="G109" s="113" t="inlineStr">
        <is>
          <t>[PIO3162] 04.629-1.1.1.1.1.# // LP03001</t>
        </is>
      </c>
      <c r="H109" s="113" t="n"/>
      <c r="I109" s="139" t="n">
        <v>43464</v>
      </c>
      <c r="J109" s="113" t="n">
        <v>1028.65</v>
      </c>
      <c r="K109" s="139" t="n">
        <v>43464</v>
      </c>
      <c r="L109" s="156" t="n">
        <v>1028.65</v>
      </c>
      <c r="M109" s="111" t="n">
        <v>0</v>
      </c>
      <c r="N109" s="111">
        <f>'ENS TEMP 201819'!$L166-'ENS TEMP 201819'!$J166</f>
        <v/>
      </c>
      <c r="O109" s="139" t="n">
        <v>43531</v>
      </c>
      <c r="P109" s="139" t="n">
        <v>43581</v>
      </c>
      <c r="Q109" s="150" t="n">
        <v>0.416</v>
      </c>
      <c r="R109" s="149" t="n"/>
      <c r="S109" s="149" t="n"/>
      <c r="T109" s="149" t="n"/>
      <c r="U109" s="149" t="n"/>
      <c r="V109" s="149" t="n"/>
      <c r="W109" s="149" t="n"/>
      <c r="X109" s="149" t="inlineStr">
        <is>
          <t>.</t>
        </is>
      </c>
      <c r="Y109" s="149" t="n"/>
      <c r="Z109" s="149" t="n"/>
      <c r="AA109" s="149" t="n"/>
      <c r="AB109" s="149" t="n"/>
      <c r="AC109" s="149" t="n"/>
      <c r="AD109" s="149" t="n"/>
      <c r="AE109" s="149" t="n"/>
    </row>
    <row r="110" ht="19.5" customHeight="1" s="412">
      <c r="A110" s="143" t="n">
        <v>209</v>
      </c>
      <c r="B110" s="149" t="inlineStr">
        <is>
          <t>Plot Válido</t>
        </is>
      </c>
      <c r="C110" s="106" t="n">
        <v>1</v>
      </c>
      <c r="D110" s="106" t="n">
        <v>10</v>
      </c>
      <c r="E110" s="106" t="n">
        <v>68</v>
      </c>
      <c r="F110" s="266" t="inlineStr">
        <is>
          <t>17.2820//NN15.667</t>
        </is>
      </c>
      <c r="G110" s="134" t="inlineStr">
        <is>
          <t>[BSGA] 04.4165-1.1.1.1.1.#.#</t>
        </is>
      </c>
      <c r="H110" s="113" t="n"/>
      <c r="I110" s="139" t="n">
        <v>43465</v>
      </c>
      <c r="J110" s="113" t="n">
        <v>1041.6</v>
      </c>
      <c r="K110" s="139" t="n">
        <v>43466</v>
      </c>
      <c r="L110" s="156" t="n">
        <v>1059.6</v>
      </c>
      <c r="M110" s="111" t="n">
        <v>18</v>
      </c>
      <c r="N110" s="111">
        <f>'ENS TEMP 201819'!$L206-'ENS TEMP 201819'!$J206</f>
        <v/>
      </c>
      <c r="O110" s="139" t="n">
        <v>43529</v>
      </c>
      <c r="P110" s="139" t="n">
        <v>43566</v>
      </c>
      <c r="Q110" s="116" t="n">
        <v>0.584</v>
      </c>
      <c r="R110" s="149" t="n"/>
      <c r="S110" s="149" t="n"/>
      <c r="T110" s="149" t="n"/>
      <c r="U110" s="149" t="n"/>
      <c r="V110" s="149" t="n"/>
      <c r="W110" s="149" t="n"/>
      <c r="X110" s="149" t="inlineStr">
        <is>
          <t>.</t>
        </is>
      </c>
      <c r="Y110" s="149" t="n"/>
      <c r="Z110" s="149" t="n"/>
      <c r="AA110" s="149" t="n"/>
      <c r="AB110" s="149" t="n"/>
      <c r="AC110" s="149" t="n"/>
      <c r="AD110" s="149" t="n"/>
      <c r="AE110" s="149" t="n"/>
    </row>
    <row r="111" ht="19.5" customHeight="1" s="412">
      <c r="A111" s="143" t="n">
        <v>210</v>
      </c>
      <c r="B111" s="149" t="inlineStr">
        <is>
          <t>Se descarta</t>
        </is>
      </c>
      <c r="C111" s="106" t="n">
        <v>1</v>
      </c>
      <c r="D111" s="106" t="n">
        <v>10</v>
      </c>
      <c r="E111" s="106" t="n">
        <v>82</v>
      </c>
      <c r="F111" s="266" t="inlineStr">
        <is>
          <t>13.2212//12.2977</t>
        </is>
      </c>
      <c r="G111" s="134" t="inlineStr">
        <is>
          <t>[AX889] 04.719-1.1.1.1.1.#</t>
        </is>
      </c>
      <c r="H111" s="113" t="n"/>
      <c r="I111" s="113" t="n"/>
      <c r="J111" s="113" t="n"/>
      <c r="K111" s="113" t="n"/>
      <c r="L111" s="156" t="n"/>
      <c r="M111" s="111" t="n"/>
      <c r="N111" s="111">
        <f>'ENS TEMP 201819'!$L330-'ENS TEMP 201819'!$J330</f>
        <v/>
      </c>
      <c r="O111" s="131" t="n"/>
      <c r="P111" s="131" t="n"/>
      <c r="Q111" s="132" t="n"/>
      <c r="R111" s="149" t="n"/>
      <c r="S111" s="149" t="n"/>
      <c r="T111" s="149" t="n"/>
      <c r="U111" s="149" t="n"/>
      <c r="V111" s="149" t="n"/>
      <c r="W111" s="149" t="n"/>
      <c r="X111" s="149" t="inlineStr">
        <is>
          <t>.</t>
        </is>
      </c>
      <c r="Y111" s="149" t="n"/>
      <c r="Z111" s="149" t="n"/>
      <c r="AA111" s="149" t="n"/>
      <c r="AB111" s="149" t="n"/>
      <c r="AC111" s="149" t="n"/>
      <c r="AD111" s="149" t="n"/>
      <c r="AE111" s="149" t="n"/>
    </row>
    <row r="112" ht="19.5" customHeight="1" s="412">
      <c r="A112" s="143" t="n">
        <v>211</v>
      </c>
      <c r="B112" s="149" t="inlineStr">
        <is>
          <t>Plot Válido</t>
        </is>
      </c>
      <c r="C112" s="106" t="n">
        <v>1</v>
      </c>
      <c r="D112" s="106" t="n">
        <v>10</v>
      </c>
      <c r="E112" s="106" t="n">
        <v>48</v>
      </c>
      <c r="F112" s="106" t="inlineStr">
        <is>
          <t>17.2656</t>
        </is>
      </c>
      <c r="G112" s="113" t="inlineStr">
        <is>
          <t>(7310x7266)-1-2</t>
        </is>
      </c>
      <c r="H112" s="113" t="n"/>
      <c r="I112" s="139" t="n">
        <v>43466</v>
      </c>
      <c r="J112" s="113" t="n">
        <v>1059.6</v>
      </c>
      <c r="K112" s="139" t="n">
        <v>43466</v>
      </c>
      <c r="L112" s="156" t="n">
        <v>1059.6</v>
      </c>
      <c r="M112" s="111" t="n">
        <v>0</v>
      </c>
      <c r="N112" s="111">
        <f>'ENS TEMP 201819'!$L236-'ENS TEMP 201819'!$J236</f>
        <v/>
      </c>
      <c r="O112" s="139" t="n">
        <v>43513</v>
      </c>
      <c r="P112" s="139" t="n">
        <v>43594</v>
      </c>
      <c r="Q112" s="116" t="n">
        <v>0.342</v>
      </c>
      <c r="R112" s="149" t="n"/>
      <c r="S112" s="149" t="n"/>
      <c r="T112" s="149" t="n"/>
      <c r="U112" s="149" t="n"/>
      <c r="V112" s="149" t="n"/>
      <c r="W112" s="149" t="n"/>
      <c r="X112" s="149" t="inlineStr">
        <is>
          <t>.</t>
        </is>
      </c>
      <c r="Y112" s="149" t="n"/>
      <c r="Z112" s="149" t="n"/>
      <c r="AA112" s="149" t="n"/>
      <c r="AB112" s="149" t="n"/>
      <c r="AC112" s="149" t="n"/>
      <c r="AD112" s="149" t="n"/>
      <c r="AE112" s="149" t="n"/>
    </row>
    <row r="113" ht="19.5" customHeight="1" s="412">
      <c r="A113" s="143" t="n">
        <v>212</v>
      </c>
      <c r="B113" s="149" t="inlineStr">
        <is>
          <t>Plot Válido</t>
        </is>
      </c>
      <c r="C113" s="106" t="n">
        <v>1</v>
      </c>
      <c r="D113" s="106" t="n">
        <v>10</v>
      </c>
      <c r="E113" s="106" t="n">
        <v>65</v>
      </c>
      <c r="F113" s="106" t="inlineStr">
        <is>
          <t>17.2814</t>
        </is>
      </c>
      <c r="G113" s="113" t="inlineStr">
        <is>
          <t>[BSGA] 04.4114-1.1.1.1.1.#.#</t>
        </is>
      </c>
      <c r="H113" s="113" t="n"/>
      <c r="I113" s="139" t="n">
        <v>43459</v>
      </c>
      <c r="J113" s="113" t="n">
        <v>943.6</v>
      </c>
      <c r="K113" s="139" t="n">
        <v>43459</v>
      </c>
      <c r="L113" s="156" t="n">
        <v>943.6</v>
      </c>
      <c r="M113" s="111" t="n">
        <v>0</v>
      </c>
      <c r="N113" s="111">
        <f>'ENS TEMP 201819'!$L28-'ENS TEMP 201819'!$J28</f>
        <v/>
      </c>
      <c r="O113" s="139" t="n">
        <v>43514</v>
      </c>
      <c r="P113" s="139" t="n">
        <v>43570</v>
      </c>
      <c r="Q113" s="167" t="n">
        <v>0.101</v>
      </c>
      <c r="R113" s="149" t="n"/>
      <c r="S113" s="149" t="n"/>
      <c r="T113" s="149" t="n"/>
      <c r="U113" s="149" t="n"/>
      <c r="V113" s="149" t="n"/>
      <c r="W113" s="149" t="n"/>
      <c r="X113" s="149" t="inlineStr">
        <is>
          <t>.</t>
        </is>
      </c>
      <c r="Y113" s="149" t="n"/>
      <c r="Z113" s="149" t="n"/>
      <c r="AA113" s="149" t="n"/>
      <c r="AB113" s="149" t="n"/>
      <c r="AC113" s="149" t="n"/>
      <c r="AD113" s="149" t="n"/>
      <c r="AE113" s="149" t="n"/>
    </row>
    <row r="114" ht="19.5" customHeight="1" s="412">
      <c r="A114" s="143" t="n">
        <v>213</v>
      </c>
      <c r="B114" s="149" t="inlineStr">
        <is>
          <t>Plot Válido</t>
        </is>
      </c>
      <c r="C114" s="106" t="n">
        <v>1</v>
      </c>
      <c r="D114" s="106" t="n">
        <v>10</v>
      </c>
      <c r="E114" s="106" t="n">
        <v>51</v>
      </c>
      <c r="F114" s="106" t="inlineStr">
        <is>
          <t>17.2676</t>
        </is>
      </c>
      <c r="G114" s="113" t="inlineStr">
        <is>
          <t>(7310x7266)-1-23</t>
        </is>
      </c>
      <c r="H114" s="113" t="n"/>
      <c r="I114" s="139" t="n">
        <v>43464</v>
      </c>
      <c r="J114" s="113" t="n">
        <v>1028.65</v>
      </c>
      <c r="K114" s="139" t="n">
        <v>43464</v>
      </c>
      <c r="L114" s="156" t="n">
        <v>1028.65</v>
      </c>
      <c r="M114" s="111" t="n">
        <v>0</v>
      </c>
      <c r="N114" s="111">
        <f>'ENS TEMP 201819'!$L167-'ENS TEMP 201819'!$J167</f>
        <v/>
      </c>
      <c r="O114" s="139" t="n">
        <v>43519</v>
      </c>
      <c r="P114" s="139" t="n">
        <v>43575</v>
      </c>
      <c r="Q114" s="150" t="n">
        <v>0.397</v>
      </c>
      <c r="R114" s="149" t="n"/>
      <c r="S114" s="149" t="n"/>
      <c r="T114" s="149" t="n"/>
      <c r="U114" s="149" t="n"/>
      <c r="V114" s="149" t="n"/>
      <c r="W114" s="149" t="n"/>
      <c r="X114" s="149" t="inlineStr">
        <is>
          <t>.</t>
        </is>
      </c>
      <c r="Y114" s="149" t="n"/>
      <c r="Z114" s="149" t="n"/>
      <c r="AA114" s="149" t="n"/>
      <c r="AB114" s="149" t="n"/>
      <c r="AC114" s="149" t="n"/>
      <c r="AD114" s="149" t="n"/>
      <c r="AE114" s="149" t="n"/>
    </row>
    <row r="115" ht="19.5" customHeight="1" s="412">
      <c r="A115" s="143" t="n">
        <v>214</v>
      </c>
      <c r="B115" s="149" t="inlineStr">
        <is>
          <t>Plot Válido</t>
        </is>
      </c>
      <c r="C115" s="106" t="n">
        <v>1</v>
      </c>
      <c r="D115" s="106" t="n">
        <v>10</v>
      </c>
      <c r="E115" s="106" t="n">
        <v>131</v>
      </c>
      <c r="F115" s="106" t="inlineStr">
        <is>
          <t>17.2952</t>
        </is>
      </c>
      <c r="G115" s="113" t="inlineStr">
        <is>
          <t>LP 613</t>
        </is>
      </c>
      <c r="H115" s="113" t="n"/>
      <c r="I115" s="139" t="n">
        <v>43464</v>
      </c>
      <c r="J115" s="113" t="n">
        <v>1028.65</v>
      </c>
      <c r="K115" s="139" t="n">
        <v>43464</v>
      </c>
      <c r="L115" s="156" t="n">
        <v>1028.65</v>
      </c>
      <c r="M115" s="111" t="n">
        <v>0</v>
      </c>
      <c r="N115" s="111">
        <f>'ENS TEMP 201819'!$L168-'ENS TEMP 201819'!$J168</f>
        <v/>
      </c>
      <c r="O115" s="46" t="n">
        <v>43514</v>
      </c>
      <c r="P115" s="139" t="n">
        <v>43552</v>
      </c>
      <c r="Q115" s="167" t="n">
        <v>0.981</v>
      </c>
      <c r="R115" s="149" t="n"/>
      <c r="S115" s="149" t="n"/>
      <c r="T115" s="149" t="n"/>
      <c r="U115" s="149" t="n"/>
      <c r="V115" s="149" t="n"/>
      <c r="W115" s="149" t="n"/>
      <c r="X115" s="149" t="inlineStr">
        <is>
          <t>.</t>
        </is>
      </c>
      <c r="Y115" s="149" t="n"/>
      <c r="Z115" s="149" t="n"/>
      <c r="AA115" s="149" t="n"/>
      <c r="AB115" s="149" t="n"/>
      <c r="AC115" s="149" t="n"/>
      <c r="AD115" s="149" t="n"/>
      <c r="AE115" s="149" t="n"/>
    </row>
    <row r="116" ht="19.5" customHeight="1" s="412">
      <c r="A116" s="143" t="n">
        <v>215</v>
      </c>
      <c r="B116" s="149" t="inlineStr">
        <is>
          <t>Plot Válido</t>
        </is>
      </c>
      <c r="C116" s="106" t="n">
        <v>1</v>
      </c>
      <c r="D116" s="106" t="n">
        <v>10</v>
      </c>
      <c r="E116" s="106" t="n">
        <v>72</v>
      </c>
      <c r="F116" s="106" t="inlineStr">
        <is>
          <t>17.2830</t>
        </is>
      </c>
      <c r="G116" s="113" t="inlineStr">
        <is>
          <t>[SynSDSP] 04.4044-1.1.1.1.1.#</t>
        </is>
      </c>
      <c r="H116" s="113" t="n"/>
      <c r="I116" s="139" t="n">
        <v>43463</v>
      </c>
      <c r="J116" s="113" t="n">
        <v>1013.8</v>
      </c>
      <c r="K116" s="139" t="n">
        <v>43465</v>
      </c>
      <c r="L116" s="156" t="n">
        <v>1041.6</v>
      </c>
      <c r="M116" s="111" t="n">
        <v>27.79999999999995</v>
      </c>
      <c r="N116" s="111">
        <f>'ENS TEMP 201819'!$L136-'ENS TEMP 201819'!$J136</f>
        <v/>
      </c>
      <c r="O116" s="139" t="n">
        <v>43522</v>
      </c>
      <c r="P116" s="139" t="n">
        <v>43551</v>
      </c>
      <c r="Q116" s="150" t="n">
        <v>0.761</v>
      </c>
      <c r="R116" s="149" t="inlineStr">
        <is>
          <t>6 VR</t>
        </is>
      </c>
      <c r="S116" s="149" t="n">
        <v>2</v>
      </c>
      <c r="T116" s="149" t="n"/>
      <c r="U116" s="149" t="n"/>
      <c r="V116" s="149" t="n">
        <v>4</v>
      </c>
      <c r="W116" s="149" t="n"/>
      <c r="X116" s="149" t="inlineStr">
        <is>
          <t>.</t>
        </is>
      </c>
      <c r="Y116" s="149" t="n"/>
      <c r="Z116" s="149" t="n"/>
      <c r="AA116" s="149" t="n"/>
      <c r="AB116" s="149" t="n"/>
      <c r="AC116" s="149" t="n"/>
      <c r="AD116" s="149" t="n"/>
      <c r="AE116" s="149" t="n"/>
    </row>
    <row r="117" ht="19.5" customHeight="1" s="412">
      <c r="A117" s="143" t="n">
        <v>216</v>
      </c>
      <c r="B117" s="149" t="inlineStr">
        <is>
          <t>Plot Válido</t>
        </is>
      </c>
      <c r="C117" s="106" t="n">
        <v>1</v>
      </c>
      <c r="D117" s="106" t="n">
        <v>10</v>
      </c>
      <c r="E117" s="106" t="n">
        <v>163</v>
      </c>
      <c r="F117" s="106" t="inlineStr">
        <is>
          <t>17.3014</t>
        </is>
      </c>
      <c r="G117" s="113" t="inlineStr">
        <is>
          <t>P1338</t>
        </is>
      </c>
      <c r="H117" s="113" t="n"/>
      <c r="I117" s="139" t="n">
        <v>43464</v>
      </c>
      <c r="J117" s="113" t="n">
        <v>1028.65</v>
      </c>
      <c r="K117" s="139" t="n">
        <v>43464</v>
      </c>
      <c r="L117" s="156" t="n">
        <v>1028.65</v>
      </c>
      <c r="M117" s="111" t="n">
        <v>0</v>
      </c>
      <c r="N117" s="111">
        <f>'ENS TEMP 201819'!$L169-'ENS TEMP 201819'!$J169</f>
        <v/>
      </c>
      <c r="O117" s="139" t="n">
        <v>43509</v>
      </c>
      <c r="P117" s="139" t="n">
        <v>43556</v>
      </c>
      <c r="Q117" s="150" t="n">
        <v>0.491</v>
      </c>
      <c r="R117" s="149" t="n"/>
      <c r="S117" s="149" t="n"/>
      <c r="T117" s="149" t="n"/>
      <c r="U117" s="149" t="n"/>
      <c r="V117" s="149" t="n"/>
      <c r="W117" s="149" t="n"/>
      <c r="X117" s="149" t="inlineStr">
        <is>
          <t>.</t>
        </is>
      </c>
      <c r="Y117" s="149" t="n"/>
      <c r="Z117" s="149" t="n"/>
      <c r="AA117" s="149" t="n"/>
      <c r="AB117" s="149" t="n"/>
      <c r="AC117" s="149" t="n"/>
      <c r="AD117" s="149" t="n"/>
      <c r="AE117" s="149" t="n"/>
    </row>
    <row r="118" ht="19.5" customHeight="1" s="412">
      <c r="A118" s="143" t="n">
        <v>217</v>
      </c>
      <c r="B118" s="149" t="inlineStr">
        <is>
          <t>Se descarta</t>
        </is>
      </c>
      <c r="C118" s="106" t="n">
        <v>1</v>
      </c>
      <c r="D118" s="106" t="n">
        <v>10</v>
      </c>
      <c r="E118" s="106" t="n">
        <v>167</v>
      </c>
      <c r="F118" s="262" t="inlineStr">
        <is>
          <t>17.1522</t>
        </is>
      </c>
      <c r="G118" s="113" t="inlineStr">
        <is>
          <t>L1037</t>
        </is>
      </c>
      <c r="H118" s="113" t="n"/>
      <c r="I118" s="139" t="n">
        <v>43452</v>
      </c>
      <c r="J118" s="113" t="n">
        <v>835.9500000000002</v>
      </c>
      <c r="K118" s="139" t="n">
        <v>43452</v>
      </c>
      <c r="L118" s="113" t="n">
        <v>835.9500000000002</v>
      </c>
      <c r="M118" s="111" t="n">
        <v>0</v>
      </c>
      <c r="N118" s="111">
        <f>'ENS TEMP 201819'!$L3-'ENS TEMP 201819'!$J3</f>
        <v/>
      </c>
      <c r="O118" s="139" t="n">
        <v>43514</v>
      </c>
      <c r="P118" s="139" t="n">
        <v>43549</v>
      </c>
      <c r="Q118" s="150" t="n">
        <v>0.368</v>
      </c>
      <c r="R118" s="149" t="n"/>
      <c r="S118" s="149" t="n"/>
      <c r="T118" s="149" t="n"/>
      <c r="U118" s="149" t="n"/>
      <c r="V118" s="149" t="n"/>
      <c r="W118" s="149" t="n"/>
      <c r="X118" s="149" t="inlineStr">
        <is>
          <t>.</t>
        </is>
      </c>
      <c r="Y118" s="149" t="n"/>
      <c r="Z118" s="149" t="n"/>
      <c r="AA118" s="149" t="n"/>
      <c r="AB118" s="149" t="n"/>
      <c r="AC118" s="149" t="n"/>
      <c r="AD118" s="149" t="n"/>
      <c r="AE118" s="149" t="n"/>
    </row>
    <row r="119" ht="19.5" customHeight="1" s="412">
      <c r="A119" s="143" t="n">
        <v>218</v>
      </c>
      <c r="B119" s="149" t="inlineStr">
        <is>
          <t>Plot Válido</t>
        </is>
      </c>
      <c r="C119" s="106" t="n">
        <v>1</v>
      </c>
      <c r="D119" s="106" t="n">
        <v>10</v>
      </c>
      <c r="E119" s="106" t="n">
        <v>94</v>
      </c>
      <c r="F119" s="106" t="inlineStr">
        <is>
          <t>17.2878</t>
        </is>
      </c>
      <c r="G119" s="113" t="inlineStr">
        <is>
          <t>[DK688] 04.803-1.1.1.1.1.# // LP02001</t>
        </is>
      </c>
      <c r="H119" s="113" t="n"/>
      <c r="I119" s="139" t="n">
        <v>43464</v>
      </c>
      <c r="J119" s="113" t="n">
        <v>1028.65</v>
      </c>
      <c r="K119" s="139" t="n">
        <v>43464</v>
      </c>
      <c r="L119" s="156" t="n">
        <v>1028.65</v>
      </c>
      <c r="M119" s="111" t="n">
        <v>0</v>
      </c>
      <c r="N119" s="111">
        <f>'ENS TEMP 201819'!$L170-'ENS TEMP 201819'!$J170</f>
        <v/>
      </c>
      <c r="O119" s="139" t="n">
        <v>43516</v>
      </c>
      <c r="P119" s="139" t="n">
        <v>43569</v>
      </c>
      <c r="Q119" s="150" t="n">
        <v>0.392</v>
      </c>
      <c r="R119" s="149" t="n"/>
      <c r="S119" s="149" t="n"/>
      <c r="T119" s="149" t="n"/>
      <c r="U119" s="149" t="n"/>
      <c r="V119" s="149" t="n"/>
      <c r="W119" s="149" t="n"/>
      <c r="X119" s="149" t="inlineStr">
        <is>
          <t>.</t>
        </is>
      </c>
      <c r="Y119" s="149" t="n"/>
      <c r="Z119" s="149" t="n"/>
      <c r="AA119" s="149" t="n"/>
      <c r="AB119" s="149" t="n"/>
      <c r="AC119" s="149" t="n"/>
      <c r="AD119" s="149" t="n"/>
      <c r="AE119" s="149" t="n"/>
    </row>
    <row r="120" ht="19.5" customHeight="1" s="412">
      <c r="A120" s="143" t="n">
        <v>219</v>
      </c>
      <c r="B120" s="149" t="inlineStr">
        <is>
          <t>Se descarta</t>
        </is>
      </c>
      <c r="C120" s="106" t="n">
        <v>1</v>
      </c>
      <c r="D120" s="106" t="n">
        <v>10</v>
      </c>
      <c r="E120" s="106" t="n">
        <v>70</v>
      </c>
      <c r="F120" s="106" t="inlineStr">
        <is>
          <t>17.2824</t>
        </is>
      </c>
      <c r="G120" s="113" t="inlineStr">
        <is>
          <t>[SynSDSP] 04.3996-1.1.1.1.1.1.#</t>
        </is>
      </c>
      <c r="H120" s="113" t="n"/>
      <c r="I120" s="139" t="n">
        <v>43456</v>
      </c>
      <c r="J120" s="113" t="n">
        <v>893.5000000000001</v>
      </c>
      <c r="K120" s="139" t="n">
        <v>43457</v>
      </c>
      <c r="L120" s="156" t="n">
        <v>910.4</v>
      </c>
      <c r="M120" s="111" t="n">
        <v>16.89999999999998</v>
      </c>
      <c r="N120" s="111">
        <f>'ENS TEMP 201819'!$L18-'ENS TEMP 201819'!$J18</f>
        <v/>
      </c>
      <c r="O120" s="139" t="n">
        <v>43514</v>
      </c>
      <c r="P120" s="139" t="n">
        <v>43555</v>
      </c>
      <c r="Q120" s="150" t="n">
        <v>0.298</v>
      </c>
      <c r="R120" s="149" t="n"/>
      <c r="S120" s="149" t="n"/>
      <c r="T120" s="149" t="n"/>
      <c r="U120" s="149" t="n"/>
      <c r="V120" s="149" t="n"/>
      <c r="W120" s="149" t="n"/>
      <c r="X120" s="149" t="inlineStr">
        <is>
          <t>.</t>
        </is>
      </c>
      <c r="Y120" s="149" t="n"/>
      <c r="Z120" s="149" t="n"/>
      <c r="AA120" s="149" t="n"/>
      <c r="AB120" s="149" t="n"/>
      <c r="AC120" s="149" t="n"/>
      <c r="AD120" s="149" t="n"/>
      <c r="AE120" s="149" t="n"/>
    </row>
    <row r="121" ht="19.5" customHeight="1" s="412">
      <c r="A121" s="143" t="n">
        <v>220</v>
      </c>
      <c r="B121" s="149" t="inlineStr">
        <is>
          <t>Plot Válido</t>
        </is>
      </c>
      <c r="C121" s="106" t="n">
        <v>1</v>
      </c>
      <c r="D121" s="106" t="n">
        <v>10</v>
      </c>
      <c r="E121" s="106" t="n">
        <v>37</v>
      </c>
      <c r="F121" s="106" t="inlineStr">
        <is>
          <t>17.2634</t>
        </is>
      </c>
      <c r="G121" s="113" t="inlineStr">
        <is>
          <t>-4-1#1#1#1-1#1#1#1-1</t>
        </is>
      </c>
      <c r="H121" s="113" t="n"/>
      <c r="I121" s="139" t="n">
        <v>43465</v>
      </c>
      <c r="J121" s="113" t="n">
        <v>1041.6</v>
      </c>
      <c r="K121" s="139" t="n">
        <v>43466</v>
      </c>
      <c r="L121" s="156" t="n">
        <v>1059.6</v>
      </c>
      <c r="M121" s="111" t="n">
        <v>18</v>
      </c>
      <c r="N121" s="111">
        <f>'ENS TEMP 201819'!$L207-'ENS TEMP 201819'!$J207</f>
        <v/>
      </c>
      <c r="O121" s="139" t="n">
        <v>43536</v>
      </c>
      <c r="P121" s="139" t="n">
        <v>43587</v>
      </c>
      <c r="Q121" s="116" t="n">
        <v>0.456</v>
      </c>
      <c r="R121" s="149" t="n"/>
      <c r="S121" s="149" t="n"/>
      <c r="T121" s="149" t="n"/>
      <c r="U121" s="149" t="n"/>
      <c r="V121" s="149" t="n"/>
      <c r="W121" s="149" t="n"/>
      <c r="X121" s="149" t="inlineStr">
        <is>
          <t>.</t>
        </is>
      </c>
      <c r="Y121" s="149" t="n"/>
      <c r="Z121" s="149" t="n"/>
      <c r="AA121" s="149" t="n"/>
      <c r="AB121" s="149" t="n"/>
      <c r="AC121" s="149" t="n"/>
      <c r="AD121" s="149" t="n"/>
      <c r="AE121" s="149" t="n"/>
    </row>
    <row r="122" ht="19.5" customHeight="1" s="412">
      <c r="A122" s="143" t="n">
        <v>221</v>
      </c>
      <c r="B122" s="149" t="inlineStr">
        <is>
          <t>Plot Válido</t>
        </is>
      </c>
      <c r="C122" s="106" t="n">
        <v>1</v>
      </c>
      <c r="D122" s="106" t="n">
        <v>11</v>
      </c>
      <c r="E122" s="106" t="n">
        <v>130</v>
      </c>
      <c r="F122" s="106" t="inlineStr">
        <is>
          <t>17.2950</t>
        </is>
      </c>
      <c r="G122" s="113" t="inlineStr">
        <is>
          <t>LP 612</t>
        </is>
      </c>
      <c r="H122" s="113" t="n"/>
      <c r="I122" s="139" t="n">
        <v>43466</v>
      </c>
      <c r="J122" s="113" t="n">
        <v>1059.6</v>
      </c>
      <c r="K122" s="139" t="n">
        <v>43466</v>
      </c>
      <c r="L122" s="156" t="n">
        <v>1059.6</v>
      </c>
      <c r="M122" s="111" t="n">
        <v>0</v>
      </c>
      <c r="N122" s="111">
        <f>'ENS TEMP 201819'!$L237-'ENS TEMP 201819'!$J237</f>
        <v/>
      </c>
      <c r="O122" s="139" t="n">
        <v>43525</v>
      </c>
      <c r="P122" s="139" t="n">
        <v>43589</v>
      </c>
      <c r="Q122" s="150" t="n">
        <v>0.371</v>
      </c>
      <c r="R122" s="149" t="n"/>
      <c r="S122" s="149" t="n"/>
      <c r="T122" s="149" t="n"/>
      <c r="U122" s="149" t="n"/>
      <c r="V122" s="149" t="n"/>
      <c r="W122" s="149" t="n"/>
      <c r="X122" s="149" t="inlineStr">
        <is>
          <t>.</t>
        </is>
      </c>
      <c r="Y122" s="149" t="n"/>
      <c r="Z122" s="149" t="n"/>
      <c r="AA122" s="149" t="n"/>
      <c r="AB122" s="149" t="n"/>
      <c r="AC122" s="149" t="n"/>
      <c r="AD122" s="149" t="n"/>
      <c r="AE122" s="149" t="n"/>
    </row>
    <row r="123" ht="19.5" customHeight="1" s="412">
      <c r="A123" s="143" t="n">
        <v>222</v>
      </c>
      <c r="B123" s="149" t="inlineStr">
        <is>
          <t>Plot Válido</t>
        </is>
      </c>
      <c r="C123" s="106" t="n">
        <v>1</v>
      </c>
      <c r="D123" s="106" t="n">
        <v>11</v>
      </c>
      <c r="E123" s="106" t="n">
        <v>154</v>
      </c>
      <c r="F123" s="106" t="inlineStr">
        <is>
          <t>17.2996</t>
        </is>
      </c>
      <c r="G123" s="113" t="inlineStr">
        <is>
          <t>L 882 // LP 923</t>
        </is>
      </c>
      <c r="H123" s="113" t="n"/>
      <c r="I123" s="139" t="n">
        <v>43464</v>
      </c>
      <c r="J123" s="113" t="n">
        <v>1028.65</v>
      </c>
      <c r="K123" s="139" t="n">
        <v>43464</v>
      </c>
      <c r="L123" s="156" t="n">
        <v>1028.65</v>
      </c>
      <c r="M123" s="111" t="n">
        <v>0</v>
      </c>
      <c r="N123" s="111">
        <f>'ENS TEMP 201819'!$L171-'ENS TEMP 201819'!$J171</f>
        <v/>
      </c>
      <c r="O123" s="139" t="n">
        <v>43531</v>
      </c>
      <c r="P123" s="139" t="n">
        <v>43582</v>
      </c>
      <c r="Q123" s="150" t="n">
        <v>0.406</v>
      </c>
      <c r="R123" s="149" t="n"/>
      <c r="S123" s="149" t="n"/>
      <c r="T123" s="149" t="n"/>
      <c r="U123" s="149" t="n"/>
      <c r="V123" s="149" t="n"/>
      <c r="W123" s="149" t="n"/>
      <c r="X123" s="149" t="inlineStr">
        <is>
          <t>.</t>
        </is>
      </c>
      <c r="Y123" s="149" t="n"/>
      <c r="Z123" s="149" t="n"/>
      <c r="AA123" s="149" t="n"/>
      <c r="AB123" s="149" t="n"/>
      <c r="AC123" s="149" t="n"/>
      <c r="AD123" s="149" t="n"/>
      <c r="AE123" s="149" t="n"/>
    </row>
    <row r="124" ht="19.5" customHeight="1" s="412">
      <c r="A124" s="143" t="n">
        <v>223</v>
      </c>
      <c r="B124" s="149" t="inlineStr">
        <is>
          <t>Plot Válido</t>
        </is>
      </c>
      <c r="C124" s="106" t="n">
        <v>1</v>
      </c>
      <c r="D124" s="106" t="n">
        <v>11</v>
      </c>
      <c r="E124" s="106" t="n">
        <v>134</v>
      </c>
      <c r="F124" s="106" t="inlineStr">
        <is>
          <t>17.2958</t>
        </is>
      </c>
      <c r="G124" s="113" t="inlineStr">
        <is>
          <t>LP 153</t>
        </is>
      </c>
      <c r="H124" s="113" t="n"/>
      <c r="I124" s="139" t="n">
        <v>43466</v>
      </c>
      <c r="J124" s="113" t="n">
        <v>1059.6</v>
      </c>
      <c r="K124" s="139" t="n">
        <v>43466</v>
      </c>
      <c r="L124" s="156" t="n">
        <v>1059.6</v>
      </c>
      <c r="M124" s="111" t="n">
        <v>0</v>
      </c>
      <c r="N124" s="111">
        <f>'ENS TEMP 201819'!$L238-'ENS TEMP 201819'!$J238</f>
        <v/>
      </c>
      <c r="O124" s="139" t="n">
        <v>43514</v>
      </c>
      <c r="P124" s="139" t="n">
        <v>43557</v>
      </c>
      <c r="Q124" s="150" t="n">
        <v>0.554</v>
      </c>
      <c r="R124" s="149" t="n"/>
      <c r="S124" s="149" t="n"/>
      <c r="T124" s="149" t="n"/>
      <c r="U124" s="149" t="n"/>
      <c r="V124" s="149" t="n"/>
      <c r="W124" s="149" t="n"/>
      <c r="X124" s="149" t="inlineStr">
        <is>
          <t>.</t>
        </is>
      </c>
      <c r="Y124" s="149" t="n"/>
      <c r="Z124" s="149" t="n"/>
      <c r="AA124" s="149" t="n"/>
      <c r="AB124" s="149" t="n"/>
      <c r="AC124" s="149" t="n"/>
      <c r="AD124" s="149" t="n"/>
      <c r="AE124" s="149" t="n"/>
    </row>
    <row r="125" ht="19.5" customHeight="1" s="412">
      <c r="A125" s="143" t="n">
        <v>224</v>
      </c>
      <c r="B125" s="149" t="inlineStr">
        <is>
          <t>Plot Válido</t>
        </is>
      </c>
      <c r="C125" s="106" t="n">
        <v>1</v>
      </c>
      <c r="D125" s="106" t="n">
        <v>11</v>
      </c>
      <c r="E125" s="106" t="n">
        <v>137</v>
      </c>
      <c r="F125" s="106" t="inlineStr">
        <is>
          <t>17.2962</t>
        </is>
      </c>
      <c r="G125" s="113" t="inlineStr">
        <is>
          <t>LP 256-R</t>
        </is>
      </c>
      <c r="H125" s="113" t="n"/>
      <c r="I125" s="139" t="n">
        <v>43460</v>
      </c>
      <c r="J125" s="113" t="n">
        <v>959.9</v>
      </c>
      <c r="K125" s="139" t="n">
        <v>43460</v>
      </c>
      <c r="L125" s="156" t="n">
        <v>959.9</v>
      </c>
      <c r="M125" s="111" t="n">
        <v>0</v>
      </c>
      <c r="N125" s="111">
        <f>'ENS TEMP 201819'!$L60-'ENS TEMP 201819'!$J60</f>
        <v/>
      </c>
      <c r="O125" s="139" t="n">
        <v>43514</v>
      </c>
      <c r="P125" s="139" t="n">
        <v>43556</v>
      </c>
      <c r="Q125" s="116" t="n">
        <v>0.545</v>
      </c>
      <c r="R125" s="149" t="n"/>
      <c r="S125" s="149" t="n"/>
      <c r="T125" s="149" t="n"/>
      <c r="U125" s="149" t="n"/>
      <c r="V125" s="149" t="n"/>
      <c r="W125" s="149" t="n"/>
      <c r="X125" s="149" t="inlineStr">
        <is>
          <t>.</t>
        </is>
      </c>
      <c r="Y125" s="149" t="n"/>
      <c r="Z125" s="149" t="n"/>
      <c r="AA125" s="149" t="n"/>
      <c r="AB125" s="149" t="n"/>
      <c r="AC125" s="149" t="n"/>
      <c r="AD125" s="149" t="n"/>
      <c r="AE125" s="149" t="n"/>
    </row>
    <row r="126" ht="19.5" customHeight="1" s="412">
      <c r="A126" s="143" t="n">
        <v>225</v>
      </c>
      <c r="B126" s="149" t="inlineStr">
        <is>
          <t>Plot Válido</t>
        </is>
      </c>
      <c r="C126" s="106" t="n">
        <v>1</v>
      </c>
      <c r="D126" s="106" t="n">
        <v>11</v>
      </c>
      <c r="E126" s="106" t="n">
        <v>9</v>
      </c>
      <c r="F126" s="106" t="inlineStr">
        <is>
          <t>17.2572</t>
        </is>
      </c>
      <c r="G126" s="113" t="inlineStr">
        <is>
          <t>BKBS13idprov901947-1-132 -1-1-1-1#1</t>
        </is>
      </c>
      <c r="H126" s="113" t="n"/>
      <c r="I126" s="139" t="n">
        <v>43466</v>
      </c>
      <c r="J126" s="113" t="n">
        <v>1059.6</v>
      </c>
      <c r="K126" s="139" t="n">
        <v>43467</v>
      </c>
      <c r="L126" s="156" t="n">
        <v>1080.75</v>
      </c>
      <c r="M126" s="111" t="n">
        <v>21.15000000000009</v>
      </c>
      <c r="N126" s="111">
        <f>'ENS TEMP 201819'!$L239-'ENS TEMP 201819'!$J239</f>
        <v/>
      </c>
      <c r="O126" s="139" t="n">
        <v>43517</v>
      </c>
      <c r="P126" s="139" t="n">
        <v>43580</v>
      </c>
      <c r="Q126" s="150" t="n">
        <v>0.401</v>
      </c>
      <c r="R126" s="149" t="n"/>
      <c r="S126" s="149" t="n"/>
      <c r="T126" s="149" t="n"/>
      <c r="U126" s="149" t="n"/>
      <c r="V126" s="149" t="n"/>
      <c r="W126" s="149" t="n"/>
      <c r="X126" s="149" t="inlineStr">
        <is>
          <t>.</t>
        </is>
      </c>
      <c r="Y126" s="149" t="n"/>
      <c r="Z126" s="149" t="n"/>
      <c r="AA126" s="149" t="n"/>
      <c r="AB126" s="149" t="n"/>
      <c r="AC126" s="149" t="n"/>
      <c r="AD126" s="149" t="n"/>
      <c r="AE126" s="149" t="n"/>
    </row>
    <row r="127" ht="19.5" customHeight="1" s="412">
      <c r="A127" s="143" t="n">
        <v>226</v>
      </c>
      <c r="B127" s="149" t="inlineStr">
        <is>
          <t>Plot Válido</t>
        </is>
      </c>
      <c r="C127" s="106" t="n">
        <v>1</v>
      </c>
      <c r="D127" s="106" t="n">
        <v>11</v>
      </c>
      <c r="E127" s="106" t="n">
        <v>1</v>
      </c>
      <c r="F127" s="106" t="inlineStr">
        <is>
          <t>17.2556</t>
        </is>
      </c>
      <c r="G127" s="113" t="inlineStr">
        <is>
          <t>BKBS13idprov901947-1-27 -1-1-1-1#1</t>
        </is>
      </c>
      <c r="H127" s="113" t="n"/>
      <c r="I127" s="139" t="n">
        <v>43465</v>
      </c>
      <c r="J127" s="113" t="n">
        <v>1041.6</v>
      </c>
      <c r="K127" s="139" t="n">
        <v>43465</v>
      </c>
      <c r="L127" s="156" t="n">
        <v>1041.6</v>
      </c>
      <c r="M127" s="111" t="n">
        <v>0</v>
      </c>
      <c r="N127" s="111">
        <f>'ENS TEMP 201819'!$L208-'ENS TEMP 201819'!$J208</f>
        <v/>
      </c>
      <c r="O127" s="139" t="n">
        <v>43517</v>
      </c>
      <c r="P127" s="139" t="n">
        <v>43574</v>
      </c>
      <c r="Q127" s="150" t="n">
        <v>0.299</v>
      </c>
      <c r="R127" s="149" t="n"/>
      <c r="S127" s="149" t="n"/>
      <c r="T127" s="149" t="n"/>
      <c r="U127" s="149" t="n"/>
      <c r="V127" s="149" t="n"/>
      <c r="W127" s="149" t="n"/>
      <c r="X127" s="149" t="inlineStr">
        <is>
          <t>.</t>
        </is>
      </c>
      <c r="Y127" s="149" t="n"/>
      <c r="Z127" s="149" t="n"/>
      <c r="AA127" s="149" t="n"/>
      <c r="AB127" s="149" t="n"/>
      <c r="AC127" s="149" t="n"/>
      <c r="AD127" s="149" t="n"/>
      <c r="AE127" s="149" t="n"/>
    </row>
    <row r="128" ht="19.5" customHeight="1" s="412">
      <c r="A128" s="143" t="n">
        <v>227</v>
      </c>
      <c r="B128" s="149" t="inlineStr">
        <is>
          <t>Plot Válido</t>
        </is>
      </c>
      <c r="C128" s="106" t="n">
        <v>1</v>
      </c>
      <c r="D128" s="106" t="n">
        <v>11</v>
      </c>
      <c r="E128" s="106" t="n">
        <v>4</v>
      </c>
      <c r="F128" s="266" t="inlineStr">
        <is>
          <t>15.9//SYN7</t>
        </is>
      </c>
      <c r="G128" s="134" t="inlineStr">
        <is>
          <t>BKBS13idprov901947-1-75 -1-1@-1#1</t>
        </is>
      </c>
      <c r="H128" s="113" t="n"/>
      <c r="I128" s="139" t="n">
        <v>43465</v>
      </c>
      <c r="J128" s="113" t="n">
        <v>1041.6</v>
      </c>
      <c r="K128" s="139" t="n">
        <v>43465</v>
      </c>
      <c r="L128" s="156" t="n">
        <v>1041.6</v>
      </c>
      <c r="M128" s="111" t="n">
        <v>0</v>
      </c>
      <c r="N128" s="111">
        <f>'ENS TEMP 201819'!$L209-'ENS TEMP 201819'!$J209</f>
        <v/>
      </c>
      <c r="O128" s="139" t="n">
        <v>43523</v>
      </c>
      <c r="P128" s="139" t="n">
        <v>43556</v>
      </c>
      <c r="Q128" s="150" t="n">
        <v>0.655</v>
      </c>
      <c r="R128" s="149" t="n"/>
      <c r="S128" s="149" t="n"/>
      <c r="T128" s="149" t="n"/>
      <c r="U128" s="149" t="n"/>
      <c r="V128" s="149" t="n"/>
      <c r="W128" s="149" t="n"/>
      <c r="X128" s="149" t="inlineStr">
        <is>
          <t>.</t>
        </is>
      </c>
      <c r="Y128" s="149" t="n"/>
      <c r="Z128" s="149" t="n"/>
      <c r="AA128" s="149" t="n"/>
      <c r="AB128" s="149" t="n"/>
      <c r="AC128" s="149" t="n"/>
      <c r="AD128" s="149" t="n"/>
      <c r="AE128" s="149" t="n"/>
    </row>
    <row r="129" ht="19.5" customHeight="1" s="412">
      <c r="A129" s="143" t="n">
        <v>228</v>
      </c>
      <c r="B129" s="149" t="inlineStr">
        <is>
          <t>Plot Válido</t>
        </is>
      </c>
      <c r="C129" s="106" t="n">
        <v>1</v>
      </c>
      <c r="D129" s="106" t="n">
        <v>11</v>
      </c>
      <c r="E129" s="106" t="n">
        <v>105</v>
      </c>
      <c r="F129" s="106" t="inlineStr">
        <is>
          <t>17.2900</t>
        </is>
      </c>
      <c r="G129" s="113" t="inlineStr">
        <is>
          <t>LP 124</t>
        </is>
      </c>
      <c r="H129" s="113" t="n"/>
      <c r="I129" s="139" t="n">
        <v>43460</v>
      </c>
      <c r="J129" s="113" t="n">
        <v>959.9</v>
      </c>
      <c r="K129" s="139" t="n">
        <v>43460</v>
      </c>
      <c r="L129" s="156" t="n">
        <v>959.9</v>
      </c>
      <c r="M129" s="111" t="n">
        <v>0</v>
      </c>
      <c r="N129" s="111">
        <f>'ENS TEMP 201819'!$L61-'ENS TEMP 201819'!$J61</f>
        <v/>
      </c>
      <c r="O129" s="139" t="n">
        <v>43514</v>
      </c>
      <c r="P129" s="139" t="n">
        <v>43560</v>
      </c>
      <c r="Q129" s="138" t="n">
        <v>0.075</v>
      </c>
      <c r="R129" s="149" t="n"/>
      <c r="S129" s="149" t="n"/>
      <c r="T129" s="149" t="n"/>
      <c r="U129" s="149" t="n"/>
      <c r="V129" s="149" t="n"/>
      <c r="W129" s="149" t="n"/>
      <c r="X129" s="149" t="inlineStr">
        <is>
          <t>.</t>
        </is>
      </c>
      <c r="Y129" s="149" t="n"/>
      <c r="Z129" s="149" t="n"/>
      <c r="AA129" s="149" t="n"/>
      <c r="AB129" s="149" t="n"/>
      <c r="AC129" s="149" t="n"/>
      <c r="AD129" s="149" t="n"/>
      <c r="AE129" s="149" t="n"/>
    </row>
    <row r="130" ht="19.5" customHeight="1" s="412">
      <c r="A130" s="143" t="n">
        <v>229</v>
      </c>
      <c r="B130" s="149" t="inlineStr">
        <is>
          <t>Plot Válido</t>
        </is>
      </c>
      <c r="C130" s="106" t="n">
        <v>1</v>
      </c>
      <c r="D130" s="106" t="n">
        <v>11</v>
      </c>
      <c r="E130" s="106" t="n">
        <v>107</v>
      </c>
      <c r="F130" s="106" t="inlineStr">
        <is>
          <t>17.2904</t>
        </is>
      </c>
      <c r="G130" s="113" t="inlineStr">
        <is>
          <t>LP 236</t>
        </is>
      </c>
      <c r="H130" s="113" t="n"/>
      <c r="I130" s="139" t="n">
        <v>43461</v>
      </c>
      <c r="J130" s="113" t="n">
        <v>977.15</v>
      </c>
      <c r="K130" s="139" t="n">
        <v>43462</v>
      </c>
      <c r="L130" s="156" t="n">
        <v>995.2</v>
      </c>
      <c r="M130" s="111" t="n">
        <v>18.04999999999995</v>
      </c>
      <c r="N130" s="111">
        <f>'ENS TEMP 201819'!$L90-'ENS TEMP 201819'!$J90</f>
        <v/>
      </c>
      <c r="O130" s="139" t="n">
        <v>43516</v>
      </c>
      <c r="P130" s="139" t="n">
        <v>43560</v>
      </c>
      <c r="Q130" s="150" t="n">
        <v>0.605</v>
      </c>
      <c r="R130" s="149" t="n"/>
      <c r="S130" s="149" t="n"/>
      <c r="T130" s="149" t="n"/>
      <c r="U130" s="149" t="n"/>
      <c r="V130" s="149" t="n"/>
      <c r="W130" s="149" t="n"/>
      <c r="X130" s="149" t="inlineStr">
        <is>
          <t>.</t>
        </is>
      </c>
      <c r="Y130" s="149" t="n"/>
      <c r="Z130" s="149" t="n"/>
      <c r="AA130" s="149" t="n"/>
      <c r="AB130" s="149" t="n"/>
      <c r="AC130" s="149" t="n"/>
      <c r="AD130" s="149" t="n"/>
      <c r="AE130" s="149" t="n"/>
    </row>
    <row r="131" ht="19.5" customHeight="1" s="412">
      <c r="A131" s="143" t="n">
        <v>230</v>
      </c>
      <c r="B131" s="149" t="inlineStr">
        <is>
          <t>Se descarta</t>
        </is>
      </c>
      <c r="C131" s="106" t="n">
        <v>1</v>
      </c>
      <c r="D131" s="106" t="n">
        <v>11</v>
      </c>
      <c r="E131" s="106" t="n">
        <v>92</v>
      </c>
      <c r="F131" s="106" t="inlineStr">
        <is>
          <t>17.2874</t>
        </is>
      </c>
      <c r="G131" s="113" t="inlineStr">
        <is>
          <t>[DK664] 04.644-1.1.1.1.1.#</t>
        </is>
      </c>
      <c r="H131" s="113" t="n"/>
      <c r="I131" s="139" t="n">
        <v>43464</v>
      </c>
      <c r="J131" s="113" t="n">
        <v>1028.65</v>
      </c>
      <c r="K131" s="139" t="n">
        <v>43464</v>
      </c>
      <c r="L131" s="156" t="n">
        <v>1028.65</v>
      </c>
      <c r="M131" s="111" t="n">
        <v>0</v>
      </c>
      <c r="N131" s="111">
        <f>'ENS TEMP 201819'!$L172-'ENS TEMP 201819'!$J172</f>
        <v/>
      </c>
      <c r="O131" s="46" t="n">
        <v>43506</v>
      </c>
      <c r="P131" s="139" t="n">
        <v>43551</v>
      </c>
      <c r="Q131" s="150" t="n">
        <v>0.472</v>
      </c>
      <c r="R131" s="149" t="n"/>
      <c r="S131" s="149" t="n"/>
      <c r="T131" s="149" t="n"/>
      <c r="U131" s="149" t="n"/>
      <c r="V131" s="149" t="n"/>
      <c r="W131" s="149" t="n"/>
      <c r="X131" s="149" t="inlineStr">
        <is>
          <t>.</t>
        </is>
      </c>
      <c r="Y131" s="149" t="n"/>
      <c r="Z131" s="149" t="n"/>
      <c r="AA131" s="149" t="n"/>
      <c r="AB131" s="149" t="n"/>
      <c r="AC131" s="149" t="n"/>
      <c r="AD131" s="149" t="n"/>
      <c r="AE131" s="149" t="n"/>
    </row>
    <row r="132" ht="19.5" customHeight="1" s="412">
      <c r="A132" s="143" t="n">
        <v>231</v>
      </c>
      <c r="B132" s="149" t="inlineStr">
        <is>
          <t>Se descarta</t>
        </is>
      </c>
      <c r="C132" s="106" t="n">
        <v>1</v>
      </c>
      <c r="D132" s="106" t="n">
        <v>11</v>
      </c>
      <c r="E132" s="106" t="n">
        <v>116</v>
      </c>
      <c r="F132" s="106" t="inlineStr">
        <is>
          <t>17.2922</t>
        </is>
      </c>
      <c r="G132" s="113" t="inlineStr">
        <is>
          <t>LP 438</t>
        </is>
      </c>
      <c r="H132" s="113" t="n"/>
      <c r="I132" s="139" t="n">
        <v>43460</v>
      </c>
      <c r="J132" s="113" t="n">
        <v>959.9</v>
      </c>
      <c r="K132" s="139" t="n">
        <v>43459</v>
      </c>
      <c r="L132" s="156" t="n">
        <v>943.6</v>
      </c>
      <c r="M132" s="111" t="n">
        <v>-16.29999999999995</v>
      </c>
      <c r="N132" s="111">
        <f>'ENS TEMP 201819'!$L62-'ENS TEMP 201819'!$J62</f>
        <v/>
      </c>
      <c r="O132" s="139" t="n">
        <v>43514</v>
      </c>
      <c r="P132" s="139" t="n">
        <v>43557</v>
      </c>
      <c r="Q132" s="150" t="n">
        <v>0.8090000000000001</v>
      </c>
      <c r="R132" s="149" t="n"/>
      <c r="S132" s="149" t="n"/>
      <c r="T132" s="149" t="n"/>
      <c r="U132" s="149" t="n"/>
      <c r="V132" s="149" t="n"/>
      <c r="W132" s="149" t="n"/>
      <c r="X132" s="149" t="inlineStr">
        <is>
          <t>.</t>
        </is>
      </c>
      <c r="Y132" s="149" t="n"/>
      <c r="Z132" s="149" t="n"/>
      <c r="AA132" s="149" t="n"/>
      <c r="AB132" s="149" t="n"/>
      <c r="AC132" s="149" t="n"/>
      <c r="AD132" s="149" t="n"/>
      <c r="AE132" s="149" t="n"/>
    </row>
    <row r="133" ht="19.5" customHeight="1" s="412">
      <c r="A133" s="143" t="n">
        <v>232</v>
      </c>
      <c r="B133" s="149" t="inlineStr">
        <is>
          <t>Se descarta</t>
        </is>
      </c>
      <c r="C133" s="106" t="n">
        <v>1</v>
      </c>
      <c r="D133" s="106" t="n">
        <v>11</v>
      </c>
      <c r="E133" s="106" t="n">
        <v>58</v>
      </c>
      <c r="F133" s="106" t="inlineStr">
        <is>
          <t>17.2800</t>
        </is>
      </c>
      <c r="G133" s="113" t="inlineStr">
        <is>
          <t>LP581xLP562-1-128-2-1</t>
        </is>
      </c>
      <c r="H133" s="113" t="n"/>
      <c r="I133" s="139" t="n">
        <v>43466</v>
      </c>
      <c r="J133" s="113" t="n">
        <v>1059.6</v>
      </c>
      <c r="K133" s="139" t="n">
        <v>43467</v>
      </c>
      <c r="L133" s="156" t="n">
        <v>1080.75</v>
      </c>
      <c r="M133" s="111" t="n">
        <v>21.15000000000009</v>
      </c>
      <c r="N133" s="111">
        <f>'ENS TEMP 201819'!$L240-'ENS TEMP 201819'!$J240</f>
        <v/>
      </c>
      <c r="O133" s="139" t="n">
        <v>43541</v>
      </c>
      <c r="P133" s="139" t="n">
        <v>43582</v>
      </c>
      <c r="Q133" s="150" t="n">
        <v>0.547</v>
      </c>
      <c r="R133" s="149" t="n"/>
      <c r="S133" s="149" t="n"/>
      <c r="T133" s="149" t="n"/>
      <c r="U133" s="149" t="n"/>
      <c r="V133" s="149" t="n"/>
      <c r="W133" s="149" t="n"/>
      <c r="X133" s="149" t="inlineStr">
        <is>
          <t>.</t>
        </is>
      </c>
      <c r="Y133" s="149" t="n"/>
      <c r="Z133" s="149" t="n"/>
      <c r="AA133" s="149" t="n"/>
      <c r="AB133" s="149" t="n"/>
      <c r="AC133" s="149" t="n"/>
      <c r="AD133" s="149" t="n"/>
      <c r="AE133" s="149" t="n"/>
    </row>
    <row r="134" ht="19.5" customHeight="1" s="412">
      <c r="A134" s="143" t="n">
        <v>233</v>
      </c>
      <c r="B134" s="149" t="inlineStr">
        <is>
          <t>Se descarta</t>
        </is>
      </c>
      <c r="C134" s="106" t="n">
        <v>1</v>
      </c>
      <c r="D134" s="106" t="n">
        <v>12</v>
      </c>
      <c r="E134" s="106" t="n">
        <v>147</v>
      </c>
      <c r="F134" s="106" t="inlineStr">
        <is>
          <t>17.2982</t>
        </is>
      </c>
      <c r="G134" s="113" t="inlineStr">
        <is>
          <t>LP 915</t>
        </is>
      </c>
      <c r="H134" s="113" t="n"/>
      <c r="I134" s="139" t="n">
        <v>43469</v>
      </c>
      <c r="J134" s="113" t="n">
        <v>1108.05</v>
      </c>
      <c r="K134" s="139" t="n">
        <v>43470</v>
      </c>
      <c r="L134" s="156" t="n">
        <v>1122.85</v>
      </c>
      <c r="M134" s="111" t="n">
        <v>14.79999999999995</v>
      </c>
      <c r="N134" s="111">
        <f>'ENS TEMP 201819'!$L297-'ENS TEMP 201819'!$J297</f>
        <v/>
      </c>
      <c r="O134" s="139" t="n">
        <v>43518</v>
      </c>
      <c r="P134" s="139" t="n">
        <v>43582</v>
      </c>
      <c r="Q134" s="150" t="n">
        <v>0.716</v>
      </c>
      <c r="R134" s="149" t="n"/>
      <c r="S134" s="149" t="n"/>
      <c r="T134" s="149" t="n"/>
      <c r="U134" s="149" t="n"/>
      <c r="V134" s="149" t="n"/>
      <c r="W134" s="149" t="n"/>
      <c r="X134" s="149" t="inlineStr">
        <is>
          <t>.</t>
        </is>
      </c>
      <c r="Y134" s="149" t="n"/>
      <c r="Z134" s="149" t="n"/>
      <c r="AA134" s="149" t="n"/>
      <c r="AB134" s="149" t="n"/>
      <c r="AC134" s="149" t="n"/>
      <c r="AD134" s="149" t="n"/>
      <c r="AE134" s="149" t="n"/>
    </row>
    <row r="135" ht="19.5" customHeight="1" s="412">
      <c r="A135" s="143" t="n">
        <v>234</v>
      </c>
      <c r="B135" s="149" t="inlineStr">
        <is>
          <t>Se descarta</t>
        </is>
      </c>
      <c r="C135" s="106" t="n">
        <v>1</v>
      </c>
      <c r="D135" s="106" t="n">
        <v>12</v>
      </c>
      <c r="E135" s="106" t="n">
        <v>31</v>
      </c>
      <c r="F135" s="106" t="inlineStr">
        <is>
          <t>17.2618</t>
        </is>
      </c>
      <c r="G135" s="113" t="inlineStr">
        <is>
          <t>04.2867-1#1-1</t>
        </is>
      </c>
      <c r="H135" s="113" t="n"/>
      <c r="I135" s="139" t="n">
        <v>43464</v>
      </c>
      <c r="J135" s="113" t="n">
        <v>1028.65</v>
      </c>
      <c r="K135" s="139" t="n">
        <v>43464</v>
      </c>
      <c r="L135" s="156" t="n">
        <v>1028.65</v>
      </c>
      <c r="M135" s="111" t="n">
        <v>0</v>
      </c>
      <c r="N135" s="111">
        <f>'ENS TEMP 201819'!$L173-'ENS TEMP 201819'!$J173</f>
        <v/>
      </c>
      <c r="O135" s="139" t="n">
        <v>43521</v>
      </c>
      <c r="P135" s="139" t="n">
        <v>43580</v>
      </c>
      <c r="Q135" s="150" t="n">
        <v>0.331</v>
      </c>
      <c r="R135" s="149" t="n"/>
      <c r="S135" s="149" t="n"/>
      <c r="T135" s="149" t="n"/>
      <c r="U135" s="149" t="n"/>
      <c r="V135" s="149" t="n"/>
      <c r="W135" s="149" t="n"/>
      <c r="X135" s="149" t="inlineStr">
        <is>
          <t>.</t>
        </is>
      </c>
      <c r="Y135" s="149" t="n"/>
      <c r="Z135" s="149" t="n"/>
      <c r="AA135" s="149" t="n"/>
      <c r="AB135" s="149" t="n"/>
      <c r="AC135" s="149" t="n"/>
      <c r="AD135" s="149" t="n"/>
      <c r="AE135" s="149" t="n"/>
    </row>
    <row r="136" ht="19.5" customHeight="1" s="412">
      <c r="A136" s="143" t="n">
        <v>235</v>
      </c>
      <c r="B136" s="149" t="inlineStr">
        <is>
          <t>Plot Válido</t>
        </is>
      </c>
      <c r="C136" s="106" t="n">
        <v>1</v>
      </c>
      <c r="D136" s="106" t="n">
        <v>12</v>
      </c>
      <c r="E136" s="106" t="n">
        <v>60</v>
      </c>
      <c r="F136" s="106" t="inlineStr">
        <is>
          <t>17.2804</t>
        </is>
      </c>
      <c r="G136" s="113" t="inlineStr">
        <is>
          <t>[BSGA] 04.4060-1.1.1.1.1.#.#</t>
        </is>
      </c>
      <c r="H136" s="113" t="n"/>
      <c r="I136" s="139" t="n">
        <v>43463</v>
      </c>
      <c r="J136" s="113" t="n">
        <v>1013.8</v>
      </c>
      <c r="K136" s="139" t="n">
        <v>43465</v>
      </c>
      <c r="L136" s="156" t="n">
        <v>1041.6</v>
      </c>
      <c r="M136" s="111" t="n">
        <v>27.79999999999995</v>
      </c>
      <c r="N136" s="111">
        <f>'ENS TEMP 201819'!$L137-'ENS TEMP 201819'!$J137</f>
        <v/>
      </c>
      <c r="O136" s="46" t="n">
        <v>43531</v>
      </c>
      <c r="P136" s="46" t="n">
        <v>43580</v>
      </c>
      <c r="Q136" s="167" t="n">
        <v>0.517</v>
      </c>
      <c r="R136" s="149" t="n"/>
      <c r="S136" s="149" t="n"/>
      <c r="T136" s="149" t="n"/>
      <c r="U136" s="149" t="n"/>
      <c r="V136" s="149" t="n"/>
      <c r="W136" s="149" t="n"/>
      <c r="X136" s="149" t="inlineStr">
        <is>
          <t>.</t>
        </is>
      </c>
      <c r="Y136" s="149" t="n"/>
      <c r="Z136" s="149" t="n"/>
      <c r="AA136" s="149" t="n"/>
      <c r="AB136" s="149" t="n"/>
      <c r="AC136" s="149" t="n"/>
      <c r="AD136" s="149" t="n"/>
      <c r="AE136" s="149" t="n"/>
    </row>
    <row r="137" ht="19.5" customHeight="1" s="412">
      <c r="A137" s="143" t="n">
        <v>236</v>
      </c>
      <c r="B137" s="149" t="inlineStr">
        <is>
          <t>Plot Válido</t>
        </is>
      </c>
      <c r="C137" s="106" t="n">
        <v>1</v>
      </c>
      <c r="D137" s="106" t="n">
        <v>12</v>
      </c>
      <c r="E137" s="106" t="n">
        <v>32</v>
      </c>
      <c r="F137" s="106" t="inlineStr">
        <is>
          <t>17.2620</t>
        </is>
      </c>
      <c r="G137" s="113" t="inlineStr">
        <is>
          <t>05.3607-1#1-1</t>
        </is>
      </c>
      <c r="H137" s="113" t="n"/>
      <c r="I137" s="139" t="n">
        <v>43467</v>
      </c>
      <c r="J137" s="113" t="n">
        <v>1080.75</v>
      </c>
      <c r="K137" s="139" t="n">
        <v>43468</v>
      </c>
      <c r="L137" s="156" t="n">
        <v>1094.25</v>
      </c>
      <c r="M137" s="111" t="n">
        <v>13.5</v>
      </c>
      <c r="N137" s="111">
        <f>'ENS TEMP 201819'!$L260-'ENS TEMP 201819'!$J260</f>
        <v/>
      </c>
      <c r="O137" s="139" t="n">
        <v>43531</v>
      </c>
      <c r="P137" s="46" t="n">
        <v>43561</v>
      </c>
      <c r="Q137" s="141" t="n">
        <v>0.68</v>
      </c>
      <c r="R137" s="149" t="n"/>
      <c r="S137" s="149" t="n"/>
      <c r="T137" s="149" t="n"/>
      <c r="U137" s="149" t="n"/>
      <c r="V137" s="149" t="n"/>
      <c r="W137" s="149" t="n"/>
      <c r="X137" s="149" t="inlineStr">
        <is>
          <t>.</t>
        </is>
      </c>
      <c r="Y137" s="149" t="n"/>
      <c r="Z137" s="149" t="n"/>
      <c r="AA137" s="149" t="n"/>
      <c r="AB137" s="149" t="n"/>
      <c r="AC137" s="149" t="n"/>
      <c r="AD137" s="149" t="n"/>
      <c r="AE137" s="149" t="n"/>
    </row>
    <row r="138" ht="19.5" customHeight="1" s="412">
      <c r="A138" s="143" t="n">
        <v>237</v>
      </c>
      <c r="B138" s="149" t="inlineStr">
        <is>
          <t>Plot Válido</t>
        </is>
      </c>
      <c r="C138" s="106" t="n">
        <v>1</v>
      </c>
      <c r="D138" s="106" t="n">
        <v>12</v>
      </c>
      <c r="E138" s="106" t="n">
        <v>114</v>
      </c>
      <c r="F138" s="106" t="inlineStr">
        <is>
          <t>17.2918</t>
        </is>
      </c>
      <c r="G138" s="113" t="inlineStr">
        <is>
          <t>LP 168</t>
        </is>
      </c>
      <c r="H138" s="113" t="n"/>
      <c r="I138" s="139" t="n">
        <v>43457</v>
      </c>
      <c r="J138" s="113" t="n">
        <v>910.4000000000001</v>
      </c>
      <c r="K138" s="139" t="n">
        <v>43459</v>
      </c>
      <c r="L138" s="156" t="n">
        <v>943.6</v>
      </c>
      <c r="M138" s="111" t="n">
        <v>33.19999999999993</v>
      </c>
      <c r="N138" s="111">
        <f>'ENS TEMP 201819'!$L22-'ENS TEMP 201819'!$J22</f>
        <v/>
      </c>
      <c r="O138" s="46" t="n">
        <v>43514</v>
      </c>
      <c r="P138" s="46" t="n">
        <v>43567</v>
      </c>
      <c r="Q138" s="167" t="n">
        <v>0.579</v>
      </c>
      <c r="R138" s="149" t="n"/>
      <c r="S138" s="149" t="n"/>
      <c r="T138" s="149" t="n"/>
      <c r="U138" s="149" t="n"/>
      <c r="V138" s="149" t="n"/>
      <c r="W138" s="149" t="n"/>
      <c r="X138" s="149" t="inlineStr">
        <is>
          <t>.</t>
        </is>
      </c>
      <c r="Y138" s="149" t="n"/>
      <c r="Z138" s="149" t="n"/>
      <c r="AA138" s="149" t="n"/>
      <c r="AB138" s="149" t="n"/>
      <c r="AC138" s="149" t="n"/>
      <c r="AD138" s="149" t="n"/>
      <c r="AE138" s="149" t="n"/>
    </row>
    <row r="139" ht="19.5" customHeight="1" s="412">
      <c r="A139" s="143" t="n">
        <v>238</v>
      </c>
      <c r="B139" s="149" t="inlineStr">
        <is>
          <t>Plot Válido</t>
        </is>
      </c>
      <c r="C139" s="106" t="n">
        <v>1</v>
      </c>
      <c r="D139" s="106" t="n">
        <v>12</v>
      </c>
      <c r="E139" s="106" t="n">
        <v>165</v>
      </c>
      <c r="F139" s="262" t="inlineStr">
        <is>
          <t>17.3018</t>
        </is>
      </c>
      <c r="G139" s="113" t="inlineStr">
        <is>
          <t>P21</t>
        </is>
      </c>
      <c r="H139" s="113" t="n"/>
      <c r="I139" s="139" t="n">
        <v>43462</v>
      </c>
      <c r="J139" s="113" t="n">
        <v>995.1999999999999</v>
      </c>
      <c r="K139" s="139" t="n">
        <v>43464</v>
      </c>
      <c r="L139" s="156" t="n">
        <v>1028.65</v>
      </c>
      <c r="M139" s="111" t="n">
        <v>33.44999999999993</v>
      </c>
      <c r="N139" s="111">
        <f>'ENS TEMP 201819'!$L110-'ENS TEMP 201819'!$J110</f>
        <v/>
      </c>
      <c r="O139" s="139" t="n">
        <v>43525</v>
      </c>
      <c r="P139" s="139" t="n">
        <v>43580</v>
      </c>
      <c r="Q139" s="167" t="n">
        <v>0.365</v>
      </c>
      <c r="R139" s="149" t="n"/>
      <c r="S139" s="149" t="n"/>
      <c r="T139" s="149" t="n"/>
      <c r="U139" s="149" t="n"/>
      <c r="V139" s="149" t="n"/>
      <c r="W139" s="149" t="n"/>
      <c r="X139" s="149" t="inlineStr">
        <is>
          <t>.</t>
        </is>
      </c>
      <c r="Y139" s="149" t="n"/>
      <c r="Z139" s="149" t="n"/>
      <c r="AA139" s="149" t="n"/>
      <c r="AB139" s="149" t="n"/>
      <c r="AC139" s="149" t="n"/>
      <c r="AD139" s="149" t="n"/>
      <c r="AE139" s="149" t="n"/>
    </row>
    <row r="140" ht="19.5" customHeight="1" s="412">
      <c r="A140" s="143" t="n">
        <v>239</v>
      </c>
      <c r="B140" s="149" t="inlineStr">
        <is>
          <t>Plot Válido</t>
        </is>
      </c>
      <c r="C140" s="106" t="n">
        <v>1</v>
      </c>
      <c r="D140" s="106" t="n">
        <v>12</v>
      </c>
      <c r="E140" s="106" t="n">
        <v>10</v>
      </c>
      <c r="F140" s="106" t="inlineStr">
        <is>
          <t>17.2574</t>
        </is>
      </c>
      <c r="G140" s="113" t="inlineStr">
        <is>
          <t>BKBS13idprov901947-1-153 -1-1-1-1#1</t>
        </is>
      </c>
      <c r="H140" s="113" t="n"/>
      <c r="I140" s="139" t="n">
        <v>43462</v>
      </c>
      <c r="J140" s="113" t="n">
        <v>995.1999999999999</v>
      </c>
      <c r="K140" s="139" t="n">
        <v>43462</v>
      </c>
      <c r="L140" s="156" t="n">
        <v>995.2</v>
      </c>
      <c r="M140" s="111" t="n">
        <v>0</v>
      </c>
      <c r="N140" s="111">
        <f>'ENS TEMP 201819'!$L111-'ENS TEMP 201819'!$J111</f>
        <v/>
      </c>
      <c r="O140" s="139" t="n">
        <v>43514</v>
      </c>
      <c r="P140" s="139" t="n">
        <v>43572</v>
      </c>
      <c r="Q140" s="138" t="n">
        <v>0.224</v>
      </c>
      <c r="R140" s="149" t="n"/>
      <c r="S140" s="149" t="n"/>
      <c r="T140" s="149" t="n"/>
      <c r="U140" s="149" t="n"/>
      <c r="V140" s="149" t="n"/>
      <c r="W140" s="149" t="n"/>
      <c r="X140" s="149" t="inlineStr">
        <is>
          <t>.</t>
        </is>
      </c>
      <c r="Y140" s="149" t="n"/>
      <c r="Z140" s="149" t="n"/>
      <c r="AA140" s="149" t="n"/>
      <c r="AB140" s="149" t="n"/>
      <c r="AC140" s="149" t="n"/>
      <c r="AD140" s="149" t="n"/>
      <c r="AE140" s="149" t="n"/>
    </row>
    <row r="141" ht="19.5" customHeight="1" s="412">
      <c r="A141" s="143" t="n">
        <v>240</v>
      </c>
      <c r="B141" s="149" t="inlineStr">
        <is>
          <t>Plot Válido</t>
        </is>
      </c>
      <c r="C141" s="106" t="n">
        <v>1</v>
      </c>
      <c r="D141" s="106" t="n">
        <v>12</v>
      </c>
      <c r="E141" s="106" t="n">
        <v>46</v>
      </c>
      <c r="F141" s="106" t="inlineStr">
        <is>
          <t>17.2652</t>
        </is>
      </c>
      <c r="G141" s="113" t="inlineStr">
        <is>
          <t>98.5568#1#1#1#1#1#1#1-1</t>
        </is>
      </c>
      <c r="H141" s="113" t="n"/>
      <c r="I141" s="139" t="n">
        <v>43469</v>
      </c>
      <c r="J141" s="113" t="n">
        <v>1108.05</v>
      </c>
      <c r="K141" s="139" t="n">
        <v>43469</v>
      </c>
      <c r="L141" s="156" t="n">
        <v>1108.05</v>
      </c>
      <c r="M141" s="111" t="n">
        <v>0</v>
      </c>
      <c r="N141" s="297">
        <f>'ENS TEMP 201819'!$L298-'ENS TEMP 201819'!$J298</f>
        <v/>
      </c>
      <c r="O141" s="296" t="n">
        <v>43534</v>
      </c>
      <c r="P141" s="139" t="n">
        <v>43582</v>
      </c>
      <c r="Q141" s="150" t="n">
        <v>0.463</v>
      </c>
      <c r="R141" s="149" t="n"/>
      <c r="S141" s="149" t="n"/>
      <c r="T141" s="149" t="n"/>
      <c r="U141" s="149" t="n"/>
      <c r="V141" s="149" t="n"/>
      <c r="W141" s="149" t="n"/>
      <c r="X141" s="149" t="inlineStr">
        <is>
          <t>.</t>
        </is>
      </c>
      <c r="Y141" s="149" t="n"/>
      <c r="Z141" s="149" t="n"/>
      <c r="AA141" s="149" t="n"/>
      <c r="AB141" s="149" t="n"/>
      <c r="AC141" s="149" t="n"/>
      <c r="AD141" s="149" t="n"/>
      <c r="AE141" s="149" t="n"/>
    </row>
    <row r="142" ht="19.5" customHeight="1" s="412">
      <c r="A142" s="143" t="n">
        <v>241</v>
      </c>
      <c r="B142" s="149" t="inlineStr">
        <is>
          <t>Se descarta</t>
        </is>
      </c>
      <c r="C142" s="106" t="n">
        <v>1</v>
      </c>
      <c r="D142" s="106" t="n">
        <v>12</v>
      </c>
      <c r="E142" s="106" t="n">
        <v>57</v>
      </c>
      <c r="F142" s="266" t="inlineStr">
        <is>
          <t>17.2798//15.253</t>
        </is>
      </c>
      <c r="G142" s="134" t="inlineStr">
        <is>
          <t>LP581xLP562-1-50-1-1</t>
        </is>
      </c>
      <c r="H142" s="113" t="n"/>
      <c r="I142" s="113" t="n"/>
      <c r="J142" s="113" t="n"/>
      <c r="K142" s="113" t="n"/>
      <c r="L142" s="156" t="n"/>
      <c r="M142" s="111" t="n"/>
      <c r="N142" s="111">
        <f>'ENS TEMP 201819'!$L331-'ENS TEMP 201819'!$J331</f>
        <v/>
      </c>
      <c r="O142" s="131" t="n"/>
      <c r="P142" s="131" t="n"/>
      <c r="Q142" s="159" t="n"/>
      <c r="R142" s="149" t="n"/>
      <c r="S142" s="149" t="n"/>
      <c r="T142" s="149" t="n"/>
      <c r="U142" s="149" t="n"/>
      <c r="V142" s="149" t="n"/>
      <c r="W142" s="149" t="n"/>
      <c r="X142" s="149" t="inlineStr">
        <is>
          <t>.</t>
        </is>
      </c>
      <c r="Y142" s="149" t="n"/>
      <c r="Z142" s="149" t="n"/>
      <c r="AA142" s="149" t="n"/>
      <c r="AB142" s="149" t="n"/>
      <c r="AC142" s="149" t="n"/>
      <c r="AD142" s="149" t="n"/>
      <c r="AE142" s="149" t="n"/>
    </row>
    <row r="143" ht="19.5" customHeight="1" s="412">
      <c r="A143" s="143" t="n">
        <v>242</v>
      </c>
      <c r="B143" s="149" t="inlineStr">
        <is>
          <t>Plot Válido</t>
        </is>
      </c>
      <c r="C143" s="106" t="n">
        <v>1</v>
      </c>
      <c r="D143" s="106" t="n">
        <v>12</v>
      </c>
      <c r="E143" s="106" t="n">
        <v>19</v>
      </c>
      <c r="F143" s="106" t="inlineStr">
        <is>
          <t>17.2594</t>
        </is>
      </c>
      <c r="G143" s="113" t="inlineStr">
        <is>
          <t>bulk 04.1973-86-1-1-1#1#1</t>
        </is>
      </c>
      <c r="H143" s="113" t="n"/>
      <c r="I143" s="139" t="n">
        <v>43466</v>
      </c>
      <c r="J143" s="113" t="n">
        <v>1059.6</v>
      </c>
      <c r="K143" s="139" t="n">
        <v>43467</v>
      </c>
      <c r="L143" s="156" t="n">
        <v>1080.75</v>
      </c>
      <c r="M143" s="111" t="n">
        <v>21.15000000000009</v>
      </c>
      <c r="N143" s="111">
        <f>'ENS TEMP 201819'!$L241-'ENS TEMP 201819'!$J241</f>
        <v/>
      </c>
      <c r="O143" s="139" t="n">
        <v>43540</v>
      </c>
      <c r="P143" s="139" t="n">
        <v>43581</v>
      </c>
      <c r="Q143" s="150" t="n">
        <v>0.531</v>
      </c>
      <c r="R143" s="149" t="n"/>
      <c r="S143" s="149" t="n"/>
      <c r="T143" s="149" t="n"/>
      <c r="U143" s="149" t="n"/>
      <c r="V143" s="149" t="n"/>
      <c r="W143" s="149" t="n"/>
      <c r="X143" s="149" t="inlineStr">
        <is>
          <t>.</t>
        </is>
      </c>
      <c r="Y143" s="149" t="n"/>
      <c r="Z143" s="149" t="n"/>
      <c r="AA143" s="149" t="n"/>
      <c r="AB143" s="149" t="n"/>
      <c r="AC143" s="149" t="n"/>
      <c r="AD143" s="149" t="n"/>
      <c r="AE143" s="149" t="n"/>
    </row>
    <row r="144" ht="19.5" customHeight="1" s="412">
      <c r="A144" s="143" t="n">
        <v>243</v>
      </c>
      <c r="B144" s="149" t="inlineStr">
        <is>
          <t>Se descarta</t>
        </is>
      </c>
      <c r="C144" s="106" t="n">
        <v>1</v>
      </c>
      <c r="D144" s="106" t="n">
        <v>12</v>
      </c>
      <c r="E144" s="106" t="n">
        <v>120</v>
      </c>
      <c r="F144" s="266" t="inlineStr">
        <is>
          <t>17.2930//BEBA</t>
        </is>
      </c>
      <c r="G144" s="134" t="inlineStr">
        <is>
          <t>LP 1512</t>
        </is>
      </c>
      <c r="H144" s="113" t="n"/>
      <c r="I144" s="139" t="n">
        <v>43465</v>
      </c>
      <c r="J144" s="113" t="n">
        <v>1041.6</v>
      </c>
      <c r="K144" s="139" t="n">
        <v>43465</v>
      </c>
      <c r="L144" s="156" t="n">
        <v>1041.6</v>
      </c>
      <c r="M144" s="111" t="n">
        <v>0</v>
      </c>
      <c r="N144" s="111">
        <f>'ENS TEMP 201819'!$L210-'ENS TEMP 201819'!$J210</f>
        <v/>
      </c>
      <c r="O144" s="139" t="n">
        <v>43504</v>
      </c>
      <c r="P144" s="139" t="n">
        <v>43567</v>
      </c>
      <c r="Q144" s="150" t="n">
        <v>0.241</v>
      </c>
      <c r="R144" s="149" t="n"/>
      <c r="S144" s="149" t="n"/>
      <c r="T144" s="149" t="n"/>
      <c r="U144" s="149" t="n"/>
      <c r="V144" s="149" t="n"/>
      <c r="W144" s="149" t="n"/>
      <c r="X144" s="149" t="inlineStr">
        <is>
          <t>.</t>
        </is>
      </c>
      <c r="Y144" s="149" t="n"/>
      <c r="Z144" s="149" t="n"/>
      <c r="AA144" s="149" t="n"/>
      <c r="AB144" s="149" t="n"/>
      <c r="AC144" s="149" t="n"/>
      <c r="AD144" s="149" t="n"/>
      <c r="AE144" s="149" t="n"/>
    </row>
    <row r="145" ht="19.5" customHeight="1" s="412">
      <c r="A145" s="143" t="n">
        <v>244</v>
      </c>
      <c r="B145" s="149" t="inlineStr">
        <is>
          <t>Se descarta</t>
        </is>
      </c>
      <c r="C145" s="106" t="n">
        <v>1</v>
      </c>
      <c r="D145" s="106" t="n">
        <v>12</v>
      </c>
      <c r="E145" s="106" t="n">
        <v>67</v>
      </c>
      <c r="F145" s="106" t="inlineStr">
        <is>
          <t>17.2818</t>
        </is>
      </c>
      <c r="G145" s="113" t="inlineStr">
        <is>
          <t>[BSGA] 04.4149-1.1.1.1.1.#.#</t>
        </is>
      </c>
      <c r="H145" s="113" t="n"/>
      <c r="I145" s="139" t="n">
        <v>43460</v>
      </c>
      <c r="J145" s="113" t="n">
        <v>959.9</v>
      </c>
      <c r="K145" s="139" t="n">
        <v>43460</v>
      </c>
      <c r="L145" s="156" t="n">
        <v>959.9</v>
      </c>
      <c r="M145" s="111" t="n">
        <v>0</v>
      </c>
      <c r="N145" s="111">
        <f>'ENS TEMP 201819'!$L63-'ENS TEMP 201819'!$J63</f>
        <v/>
      </c>
      <c r="O145" s="139" t="n">
        <v>43514</v>
      </c>
      <c r="P145" s="139" t="n">
        <v>43570</v>
      </c>
      <c r="Q145" s="116" t="n">
        <v>0.292</v>
      </c>
      <c r="R145" s="149" t="n"/>
      <c r="S145" s="149" t="n"/>
      <c r="T145" s="149" t="n"/>
      <c r="U145" s="149" t="n"/>
      <c r="V145" s="149" t="n"/>
      <c r="W145" s="149" t="n"/>
      <c r="X145" s="149" t="inlineStr">
        <is>
          <t>.</t>
        </is>
      </c>
      <c r="Y145" s="149" t="n"/>
      <c r="Z145" s="149" t="n"/>
      <c r="AA145" s="149" t="n"/>
      <c r="AB145" s="149" t="n"/>
      <c r="AC145" s="149" t="n"/>
      <c r="AD145" s="149" t="n"/>
      <c r="AE145" s="149" t="n"/>
    </row>
    <row r="146" ht="19.5" customHeight="1" s="412">
      <c r="A146" s="143" t="n">
        <v>245</v>
      </c>
      <c r="B146" s="149" t="inlineStr">
        <is>
          <t>Duda</t>
        </is>
      </c>
      <c r="C146" s="106" t="n">
        <v>1</v>
      </c>
      <c r="D146" s="106" t="n">
        <v>13</v>
      </c>
      <c r="E146" s="106" t="n">
        <v>30</v>
      </c>
      <c r="F146" s="106" t="inlineStr">
        <is>
          <t>17.2616</t>
        </is>
      </c>
      <c r="G146" s="113" t="inlineStr">
        <is>
          <t>LP2542-1</t>
        </is>
      </c>
      <c r="H146" s="113" t="n"/>
      <c r="I146" s="139" t="n">
        <v>43464</v>
      </c>
      <c r="J146" s="113" t="n">
        <v>1028.65</v>
      </c>
      <c r="K146" s="139" t="n">
        <v>43466</v>
      </c>
      <c r="L146" s="156" t="n">
        <v>1059.6</v>
      </c>
      <c r="M146" s="111" t="n">
        <v>30.95000000000005</v>
      </c>
      <c r="N146" s="111">
        <f>'ENS TEMP 201819'!$L174-'ENS TEMP 201819'!$J174</f>
        <v/>
      </c>
      <c r="O146" s="139" t="n">
        <v>43516</v>
      </c>
      <c r="P146" s="139" t="n">
        <v>43575</v>
      </c>
      <c r="Q146" s="150" t="n">
        <v>0.334</v>
      </c>
      <c r="R146" s="149" t="n"/>
      <c r="S146" s="149" t="n"/>
      <c r="T146" s="149" t="n"/>
      <c r="U146" s="149" t="n"/>
      <c r="V146" s="149" t="n"/>
      <c r="W146" s="149" t="n"/>
      <c r="X146" s="149" t="inlineStr">
        <is>
          <t>.</t>
        </is>
      </c>
      <c r="Y146" s="149" t="n"/>
      <c r="Z146" s="149" t="n"/>
      <c r="AA146" s="149" t="n"/>
      <c r="AB146" s="149" t="n"/>
      <c r="AC146" s="149" t="n"/>
      <c r="AD146" s="149" t="n"/>
      <c r="AE146" s="149" t="n"/>
    </row>
    <row r="147" ht="19.5" customHeight="1" s="412">
      <c r="A147" s="143" t="n">
        <v>246</v>
      </c>
      <c r="B147" s="149" t="inlineStr">
        <is>
          <t>Plot Válido</t>
        </is>
      </c>
      <c r="C147" s="106" t="n">
        <v>1</v>
      </c>
      <c r="D147" s="106" t="n">
        <v>13</v>
      </c>
      <c r="E147" s="106" t="n">
        <v>21</v>
      </c>
      <c r="F147" s="106" t="inlineStr">
        <is>
          <t>17.2598</t>
        </is>
      </c>
      <c r="G147" s="113" t="inlineStr">
        <is>
          <t>bulk 04.1973-112-1-1-1#1#1</t>
        </is>
      </c>
      <c r="H147" s="113" t="n"/>
      <c r="I147" s="139" t="n">
        <v>43467</v>
      </c>
      <c r="J147" s="113" t="n">
        <v>1080.75</v>
      </c>
      <c r="K147" s="139" t="n">
        <v>43469</v>
      </c>
      <c r="L147" s="156" t="n">
        <v>1108.05</v>
      </c>
      <c r="M147" s="111" t="n">
        <v>27.29999999999995</v>
      </c>
      <c r="N147" s="111">
        <f>'ENS TEMP 201819'!$L261-'ENS TEMP 201819'!$J261</f>
        <v/>
      </c>
      <c r="O147" s="139" t="n">
        <v>43522</v>
      </c>
      <c r="P147" s="139" t="n">
        <v>43572</v>
      </c>
      <c r="Q147" s="116" t="n">
        <v>0.372</v>
      </c>
      <c r="R147" s="149" t="n"/>
      <c r="S147" s="149" t="n"/>
      <c r="T147" s="149" t="n"/>
      <c r="U147" s="149" t="n"/>
      <c r="V147" s="149" t="n"/>
      <c r="W147" s="149" t="n"/>
      <c r="X147" s="149" t="inlineStr">
        <is>
          <t>.</t>
        </is>
      </c>
      <c r="Y147" s="149" t="n"/>
      <c r="Z147" s="149" t="n"/>
      <c r="AA147" s="149" t="n"/>
      <c r="AB147" s="149" t="n"/>
      <c r="AC147" s="149" t="n"/>
      <c r="AD147" s="149" t="n"/>
      <c r="AE147" s="149" t="n"/>
    </row>
    <row r="148" ht="19.5" customHeight="1" s="412">
      <c r="A148" s="143" t="n">
        <v>247</v>
      </c>
      <c r="B148" s="149" t="inlineStr">
        <is>
          <t>Se descarta</t>
        </is>
      </c>
      <c r="C148" s="106" t="n">
        <v>1</v>
      </c>
      <c r="D148" s="106" t="n">
        <v>13</v>
      </c>
      <c r="E148" s="106" t="n">
        <v>66</v>
      </c>
      <c r="F148" s="106" t="inlineStr">
        <is>
          <t>17.2816</t>
        </is>
      </c>
      <c r="G148" s="113" t="inlineStr">
        <is>
          <t>[BSGA] 04.4119-1.1.1.1.1.#.#</t>
        </is>
      </c>
      <c r="H148" s="113" t="n"/>
      <c r="I148" s="139" t="n">
        <v>43460</v>
      </c>
      <c r="J148" s="113" t="n">
        <v>959.9</v>
      </c>
      <c r="K148" s="139" t="n">
        <v>43460</v>
      </c>
      <c r="L148" s="156" t="n">
        <v>959.9</v>
      </c>
      <c r="M148" s="111" t="n">
        <v>0</v>
      </c>
      <c r="N148" s="111">
        <f>'ENS TEMP 201819'!$L64-'ENS TEMP 201819'!$J64</f>
        <v/>
      </c>
      <c r="O148" s="46" t="n">
        <v>43524</v>
      </c>
      <c r="P148" s="139" t="n">
        <v>43560</v>
      </c>
      <c r="Q148" s="150" t="n">
        <v>0.569</v>
      </c>
      <c r="R148" s="149" t="n"/>
      <c r="S148" s="149" t="n"/>
      <c r="T148" s="149" t="n"/>
      <c r="U148" s="149" t="n"/>
      <c r="V148" s="149" t="n"/>
      <c r="W148" s="149" t="n"/>
      <c r="X148" s="149" t="inlineStr">
        <is>
          <t>.</t>
        </is>
      </c>
      <c r="Y148" s="149" t="n"/>
      <c r="Z148" s="149" t="n"/>
      <c r="AA148" s="149" t="n"/>
      <c r="AB148" s="149" t="n"/>
      <c r="AC148" s="149" t="n"/>
      <c r="AD148" s="149" t="n"/>
      <c r="AE148" s="149" t="n"/>
    </row>
    <row r="149" ht="19.5" customHeight="1" s="412">
      <c r="A149" s="143" t="n">
        <v>248</v>
      </c>
      <c r="B149" s="149" t="inlineStr">
        <is>
          <t>Se descarta</t>
        </is>
      </c>
      <c r="C149" s="106" t="n">
        <v>1</v>
      </c>
      <c r="D149" s="106" t="n">
        <v>13</v>
      </c>
      <c r="E149" s="106" t="n">
        <v>63</v>
      </c>
      <c r="F149" s="106" t="inlineStr">
        <is>
          <t>17.2810</t>
        </is>
      </c>
      <c r="G149" s="113" t="inlineStr">
        <is>
          <t>[BSGA] 04.4091-1.1.1.1.1.#.#</t>
        </is>
      </c>
      <c r="H149" s="113" t="n"/>
      <c r="I149" s="139" t="n">
        <v>43462</v>
      </c>
      <c r="J149" s="113" t="n">
        <v>995.1999999999999</v>
      </c>
      <c r="K149" s="139" t="n">
        <v>43465</v>
      </c>
      <c r="L149" s="156" t="n">
        <v>1041.6</v>
      </c>
      <c r="M149" s="111" t="n">
        <v>46.39999999999998</v>
      </c>
      <c r="N149" s="111">
        <f>'ENS TEMP 201819'!$L112-'ENS TEMP 201819'!$J112</f>
        <v/>
      </c>
      <c r="O149" s="139" t="n">
        <v>43514</v>
      </c>
      <c r="P149" s="139" t="n">
        <v>43557</v>
      </c>
      <c r="Q149" s="167" t="n">
        <v>0.912</v>
      </c>
      <c r="R149" s="149" t="n"/>
      <c r="S149" s="149" t="n"/>
      <c r="T149" s="149" t="n"/>
      <c r="U149" s="149" t="n"/>
      <c r="V149" s="149" t="n"/>
      <c r="W149" s="149" t="n"/>
      <c r="X149" s="149" t="inlineStr">
        <is>
          <t>.</t>
        </is>
      </c>
      <c r="Y149" s="149" t="n"/>
      <c r="Z149" s="149" t="n"/>
      <c r="AA149" s="149" t="n"/>
      <c r="AB149" s="149" t="n"/>
      <c r="AC149" s="149" t="n"/>
      <c r="AD149" s="149" t="n"/>
      <c r="AE149" s="149" t="n"/>
    </row>
    <row r="150" ht="19.5" customHeight="1" s="412">
      <c r="A150" s="143" t="n">
        <v>249</v>
      </c>
      <c r="B150" s="149" t="inlineStr">
        <is>
          <t>Plot Válido</t>
        </is>
      </c>
      <c r="C150" s="106" t="n">
        <v>1</v>
      </c>
      <c r="D150" s="106" t="n">
        <v>13</v>
      </c>
      <c r="E150" s="106" t="n">
        <v>95</v>
      </c>
      <c r="F150" s="106" t="inlineStr">
        <is>
          <t>17.2880</t>
        </is>
      </c>
      <c r="G150" s="113" t="inlineStr">
        <is>
          <t>[FESTIVAL] 04.785-1.1.1.1.1.#</t>
        </is>
      </c>
      <c r="H150" s="113" t="n"/>
      <c r="I150" s="139" t="n">
        <v>43468</v>
      </c>
      <c r="J150" s="113" t="n">
        <v>1094.25</v>
      </c>
      <c r="K150" s="139" t="n">
        <v>43469</v>
      </c>
      <c r="L150" s="156" t="n">
        <v>1108.05</v>
      </c>
      <c r="M150" s="111" t="n">
        <v>13.79999999999995</v>
      </c>
      <c r="N150" s="111">
        <f>'ENS TEMP 201819'!$L283-'ENS TEMP 201819'!$J283</f>
        <v/>
      </c>
      <c r="O150" s="139" t="n">
        <v>43520</v>
      </c>
      <c r="P150" s="139" t="n">
        <v>43570</v>
      </c>
      <c r="Q150" s="150" t="n">
        <v>0.392</v>
      </c>
      <c r="R150" s="149" t="n"/>
      <c r="S150" s="149" t="n"/>
      <c r="T150" s="149" t="n"/>
      <c r="U150" s="149" t="n"/>
      <c r="V150" s="149" t="n"/>
      <c r="W150" s="149" t="n"/>
      <c r="X150" s="149" t="inlineStr">
        <is>
          <t>.</t>
        </is>
      </c>
      <c r="Y150" s="149" t="n"/>
      <c r="Z150" s="149" t="n"/>
      <c r="AA150" s="149" t="n"/>
      <c r="AB150" s="149" t="n"/>
      <c r="AC150" s="149" t="n"/>
      <c r="AD150" s="149" t="n"/>
      <c r="AE150" s="149" t="n"/>
    </row>
    <row r="151" ht="19.5" customHeight="1" s="412">
      <c r="A151" s="143" t="n">
        <v>250</v>
      </c>
      <c r="B151" s="149" t="inlineStr">
        <is>
          <t>Plot Válido</t>
        </is>
      </c>
      <c r="C151" s="106" t="n">
        <v>1</v>
      </c>
      <c r="D151" s="106" t="n">
        <v>13</v>
      </c>
      <c r="E151" s="106" t="n">
        <v>13</v>
      </c>
      <c r="F151" s="106" t="inlineStr">
        <is>
          <t>17.2580</t>
        </is>
      </c>
      <c r="G151" s="113" t="inlineStr">
        <is>
          <t>BKBS13idprov901947-1-216 -1-1-1-1#1</t>
        </is>
      </c>
      <c r="H151" s="113" t="n"/>
      <c r="I151" s="139" t="n">
        <v>43460</v>
      </c>
      <c r="J151" s="113" t="n">
        <v>959.9</v>
      </c>
      <c r="K151" s="139" t="n">
        <v>43459</v>
      </c>
      <c r="L151" s="156" t="n">
        <v>943.6</v>
      </c>
      <c r="M151" s="111" t="n">
        <v>-16.29999999999995</v>
      </c>
      <c r="N151" s="111">
        <f>'ENS TEMP 201819'!$L65-'ENS TEMP 201819'!$J65</f>
        <v/>
      </c>
      <c r="O151" s="139" t="n">
        <v>43510</v>
      </c>
      <c r="P151" s="139" t="n">
        <v>43550</v>
      </c>
      <c r="Q151" s="116" t="n">
        <v>0.507</v>
      </c>
      <c r="R151" s="149" t="n"/>
      <c r="S151" s="149" t="n"/>
      <c r="T151" s="149" t="n"/>
      <c r="U151" s="149" t="n"/>
      <c r="V151" s="149" t="n"/>
      <c r="W151" s="149" t="n"/>
      <c r="X151" s="149" t="inlineStr">
        <is>
          <t>.</t>
        </is>
      </c>
      <c r="Y151" s="149" t="n"/>
      <c r="Z151" s="149" t="n"/>
      <c r="AA151" s="149" t="n"/>
      <c r="AB151" s="149" t="n"/>
      <c r="AC151" s="149" t="n"/>
      <c r="AD151" s="149" t="n"/>
      <c r="AE151" s="149" t="n"/>
    </row>
    <row r="152" ht="19.5" customHeight="1" s="412">
      <c r="A152" s="143" t="n">
        <v>251</v>
      </c>
      <c r="B152" s="149" t="inlineStr">
        <is>
          <t>Se descarta</t>
        </is>
      </c>
      <c r="C152" s="106" t="n">
        <v>1</v>
      </c>
      <c r="D152" s="106" t="n">
        <v>13</v>
      </c>
      <c r="E152" s="106" t="n">
        <v>78</v>
      </c>
      <c r="F152" s="106" t="inlineStr">
        <is>
          <t>17.2844</t>
        </is>
      </c>
      <c r="G152" s="113" t="inlineStr">
        <is>
          <t>[AX882] 04.746-1.1.1.1.1.#</t>
        </is>
      </c>
      <c r="H152" s="113" t="n"/>
      <c r="I152" s="139" t="n">
        <v>43461</v>
      </c>
      <c r="J152" s="113" t="n">
        <v>977.15</v>
      </c>
      <c r="K152" s="139" t="n">
        <v>43461</v>
      </c>
      <c r="L152" s="156" t="n">
        <v>977.15</v>
      </c>
      <c r="M152" s="111" t="n">
        <v>0</v>
      </c>
      <c r="N152" s="111">
        <f>'ENS TEMP 201819'!$L91-'ENS TEMP 201819'!$J91</f>
        <v/>
      </c>
      <c r="O152" s="139" t="n">
        <v>43514</v>
      </c>
      <c r="P152" s="139" t="n">
        <v>43551</v>
      </c>
      <c r="Q152" s="138" t="n">
        <v>0.214</v>
      </c>
      <c r="R152" s="149" t="n"/>
      <c r="S152" s="149" t="n"/>
      <c r="T152" s="149" t="n"/>
      <c r="U152" s="149" t="n"/>
      <c r="V152" s="149" t="n"/>
      <c r="W152" s="149" t="n"/>
      <c r="X152" s="149" t="inlineStr">
        <is>
          <t>.</t>
        </is>
      </c>
      <c r="Y152" s="149" t="n"/>
      <c r="Z152" s="149" t="n"/>
      <c r="AA152" s="149" t="n"/>
      <c r="AB152" s="149" t="n"/>
      <c r="AC152" s="149" t="n"/>
      <c r="AD152" s="149" t="n"/>
      <c r="AE152" s="149" t="n"/>
    </row>
    <row r="153" ht="19.5" customHeight="1" s="412">
      <c r="A153" s="143" t="n">
        <v>252</v>
      </c>
      <c r="B153" s="149" t="inlineStr">
        <is>
          <t>Plot Válido</t>
        </is>
      </c>
      <c r="C153" s="106" t="n">
        <v>1</v>
      </c>
      <c r="D153" s="106" t="n">
        <v>13</v>
      </c>
      <c r="E153" s="106" t="n">
        <v>138</v>
      </c>
      <c r="F153" s="106" t="inlineStr">
        <is>
          <t>17.2964</t>
        </is>
      </c>
      <c r="G153" s="113" t="inlineStr">
        <is>
          <t>LP 562</t>
        </is>
      </c>
      <c r="H153" s="113" t="n"/>
      <c r="I153" s="139" t="n">
        <v>43467</v>
      </c>
      <c r="J153" s="113" t="n">
        <v>1080.75</v>
      </c>
      <c r="K153" s="139" t="n">
        <v>43467</v>
      </c>
      <c r="L153" s="156" t="n">
        <v>1080.75</v>
      </c>
      <c r="M153" s="111" t="n">
        <v>0</v>
      </c>
      <c r="N153" s="111">
        <f>'ENS TEMP 201819'!$L262-'ENS TEMP 201819'!$J262</f>
        <v/>
      </c>
      <c r="O153" s="139" t="n">
        <v>43541</v>
      </c>
      <c r="P153" s="139" t="n">
        <v>43586</v>
      </c>
      <c r="Q153" s="116" t="n">
        <v>0.531</v>
      </c>
      <c r="R153" s="149" t="n"/>
      <c r="S153" s="149" t="n"/>
      <c r="T153" s="149" t="n"/>
      <c r="U153" s="149" t="n"/>
      <c r="V153" s="149" t="n"/>
      <c r="W153" s="149" t="n"/>
      <c r="X153" s="149" t="inlineStr">
        <is>
          <t>.</t>
        </is>
      </c>
      <c r="Y153" s="149" t="n"/>
      <c r="Z153" s="149" t="n"/>
      <c r="AA153" s="149" t="n"/>
      <c r="AB153" s="149" t="n"/>
      <c r="AC153" s="149" t="n"/>
      <c r="AD153" s="149" t="n"/>
      <c r="AE153" s="149" t="n"/>
    </row>
    <row r="154" ht="19.5" customHeight="1" s="412">
      <c r="A154" s="143" t="n">
        <v>253</v>
      </c>
      <c r="B154" s="149" t="inlineStr">
        <is>
          <t>Plot Válido</t>
        </is>
      </c>
      <c r="C154" s="106" t="n">
        <v>1</v>
      </c>
      <c r="D154" s="106" t="n">
        <v>13</v>
      </c>
      <c r="E154" s="106" t="n">
        <v>158</v>
      </c>
      <c r="F154" s="106" t="inlineStr">
        <is>
          <t>17.3004</t>
        </is>
      </c>
      <c r="G154" s="113" t="inlineStr">
        <is>
          <t>2202 (Sint. Semi Dentada)</t>
        </is>
      </c>
      <c r="H154" s="113" t="n"/>
      <c r="I154" s="139" t="n">
        <v>43459</v>
      </c>
      <c r="J154" s="113" t="n">
        <v>943.6</v>
      </c>
      <c r="K154" s="139" t="n">
        <v>43459</v>
      </c>
      <c r="L154" s="156" t="n">
        <v>943.6</v>
      </c>
      <c r="M154" s="111" t="n">
        <v>0</v>
      </c>
      <c r="N154" s="111">
        <f>'ENS TEMP 201819'!$L29-'ENS TEMP 201819'!$J29</f>
        <v/>
      </c>
      <c r="O154" s="139" t="n">
        <v>43511</v>
      </c>
      <c r="P154" s="139" t="n">
        <v>43554</v>
      </c>
      <c r="Q154" s="150" t="n">
        <v>0.492</v>
      </c>
      <c r="R154" s="149" t="n"/>
      <c r="S154" s="149" t="n"/>
      <c r="T154" s="149" t="n"/>
      <c r="U154" s="149" t="n"/>
      <c r="V154" s="149" t="n"/>
      <c r="W154" s="149" t="n"/>
      <c r="X154" s="149" t="inlineStr">
        <is>
          <t>.</t>
        </is>
      </c>
      <c r="Y154" s="149" t="n"/>
      <c r="Z154" s="149" t="n"/>
      <c r="AA154" s="149" t="n"/>
      <c r="AB154" s="149" t="n"/>
      <c r="AC154" s="149" t="n"/>
      <c r="AD154" s="149" t="n"/>
      <c r="AE154" s="149" t="n"/>
    </row>
    <row r="155" ht="19.5" customHeight="1" s="412">
      <c r="A155" s="143" t="n">
        <v>254</v>
      </c>
      <c r="B155" s="149" t="inlineStr">
        <is>
          <t>Plot Válido</t>
        </is>
      </c>
      <c r="C155" s="106" t="n">
        <v>1</v>
      </c>
      <c r="D155" s="106" t="n">
        <v>13</v>
      </c>
      <c r="E155" s="106" t="n">
        <v>23</v>
      </c>
      <c r="F155" s="106" t="inlineStr">
        <is>
          <t>17.2602</t>
        </is>
      </c>
      <c r="G155" s="113" t="inlineStr">
        <is>
          <t>bulk 04.1973-123-2-1-1#1#1</t>
        </is>
      </c>
      <c r="H155" s="113" t="n"/>
      <c r="I155" s="139" t="n">
        <v>43467</v>
      </c>
      <c r="J155" s="113" t="n">
        <v>1080.75</v>
      </c>
      <c r="K155" s="139" t="n">
        <v>43468</v>
      </c>
      <c r="L155" s="156" t="n">
        <v>1094.25</v>
      </c>
      <c r="M155" s="111" t="n">
        <v>13.5</v>
      </c>
      <c r="N155" s="111">
        <f>'ENS TEMP 201819'!$L263-'ENS TEMP 201819'!$J263</f>
        <v/>
      </c>
      <c r="O155" s="139" t="n">
        <v>43536</v>
      </c>
      <c r="P155" s="139" t="n">
        <v>43581</v>
      </c>
      <c r="Q155" s="150" t="n">
        <v>0.455</v>
      </c>
      <c r="R155" s="149" t="n"/>
      <c r="S155" s="149" t="n"/>
      <c r="T155" s="149" t="n"/>
      <c r="U155" s="149" t="n"/>
      <c r="V155" s="149" t="n"/>
      <c r="W155" s="149" t="n"/>
      <c r="X155" s="149" t="inlineStr">
        <is>
          <t>.</t>
        </is>
      </c>
      <c r="Y155" s="149" t="n"/>
      <c r="Z155" s="149" t="n"/>
      <c r="AA155" s="149" t="n"/>
      <c r="AB155" s="149" t="n"/>
      <c r="AC155" s="149" t="n"/>
      <c r="AD155" s="149" t="n"/>
      <c r="AE155" s="149" t="n"/>
    </row>
    <row r="156" ht="19.5" customHeight="1" s="412">
      <c r="A156" s="143" t="n">
        <v>255</v>
      </c>
      <c r="B156" s="149" t="inlineStr">
        <is>
          <t>Se descarta</t>
        </is>
      </c>
      <c r="C156" s="106" t="n">
        <v>1</v>
      </c>
      <c r="D156" s="106" t="n">
        <v>13</v>
      </c>
      <c r="E156" s="106" t="n">
        <v>151</v>
      </c>
      <c r="F156" s="106" t="inlineStr">
        <is>
          <t>17.2990</t>
        </is>
      </c>
      <c r="G156" s="113" t="inlineStr">
        <is>
          <t>LP 598</t>
        </is>
      </c>
      <c r="H156" s="113" t="n"/>
      <c r="I156" s="134" t="n"/>
      <c r="J156" s="134" t="n"/>
      <c r="K156" s="134" t="n"/>
      <c r="L156" s="162" t="n"/>
      <c r="M156" s="163" t="n"/>
      <c r="N156" s="163">
        <f>'ENS TEMP 201819'!$L332-'ENS TEMP 201819'!$J332</f>
        <v/>
      </c>
      <c r="O156" s="131" t="n"/>
      <c r="P156" s="131" t="n"/>
      <c r="Q156" s="159" t="n"/>
      <c r="R156" s="149" t="n"/>
      <c r="S156" s="149" t="n"/>
      <c r="T156" s="149" t="n"/>
      <c r="U156" s="149" t="n"/>
      <c r="V156" s="149" t="n"/>
      <c r="W156" s="149" t="n"/>
      <c r="X156" s="149" t="inlineStr">
        <is>
          <t>.</t>
        </is>
      </c>
      <c r="Y156" s="149" t="n"/>
      <c r="Z156" s="149" t="n"/>
      <c r="AA156" s="149" t="n"/>
      <c r="AB156" s="149" t="n"/>
      <c r="AC156" s="149" t="n"/>
      <c r="AD156" s="149" t="n"/>
      <c r="AE156" s="149" t="n"/>
    </row>
    <row r="157" ht="19.5" customHeight="1" s="412">
      <c r="A157" s="143" t="n">
        <v>256</v>
      </c>
      <c r="B157" s="149" t="inlineStr">
        <is>
          <t>Plot Válido</t>
        </is>
      </c>
      <c r="C157" s="106" t="n">
        <v>1</v>
      </c>
      <c r="D157" s="106" t="n">
        <v>13</v>
      </c>
      <c r="E157" s="106" t="n">
        <v>11</v>
      </c>
      <c r="F157" s="106" t="inlineStr">
        <is>
          <t>17.2576</t>
        </is>
      </c>
      <c r="G157" s="113" t="inlineStr">
        <is>
          <t>BKBS13idprov901947-1-174 -1-1-1-1#1</t>
        </is>
      </c>
      <c r="H157" s="113" t="n"/>
      <c r="I157" s="139" t="n">
        <v>43459</v>
      </c>
      <c r="J157" s="113" t="n">
        <v>943.6</v>
      </c>
      <c r="K157" s="139" t="n">
        <v>43459</v>
      </c>
      <c r="L157" s="156" t="n">
        <v>943.6</v>
      </c>
      <c r="M157" s="111" t="n">
        <v>0</v>
      </c>
      <c r="N157" s="111">
        <f>'ENS TEMP 201819'!$L30-'ENS TEMP 201819'!$J30</f>
        <v/>
      </c>
      <c r="O157" s="139" t="n">
        <v>43515</v>
      </c>
      <c r="P157" s="139" t="n">
        <v>43556</v>
      </c>
      <c r="Q157" s="150" t="n">
        <v>0.593</v>
      </c>
      <c r="R157" s="149" t="n"/>
      <c r="S157" s="149" t="n"/>
      <c r="T157" s="149" t="n"/>
      <c r="U157" s="149" t="n"/>
      <c r="V157" s="149" t="n"/>
      <c r="W157" s="149" t="n"/>
      <c r="X157" s="149" t="inlineStr">
        <is>
          <t>.</t>
        </is>
      </c>
      <c r="Y157" s="149" t="n"/>
      <c r="Z157" s="149" t="n"/>
      <c r="AA157" s="149" t="n"/>
      <c r="AB157" s="149" t="n"/>
      <c r="AC157" s="149" t="n"/>
      <c r="AD157" s="149" t="n"/>
      <c r="AE157" s="149" t="n"/>
    </row>
    <row r="158" ht="19.5" customHeight="1" s="412">
      <c r="A158" s="143" t="n">
        <v>257</v>
      </c>
      <c r="B158" s="149" t="inlineStr">
        <is>
          <t>Plot Válido</t>
        </is>
      </c>
      <c r="C158" s="106" t="n">
        <v>1</v>
      </c>
      <c r="D158" s="106" t="n">
        <v>14</v>
      </c>
      <c r="E158" s="106" t="n">
        <v>93</v>
      </c>
      <c r="F158" s="106" t="inlineStr">
        <is>
          <t>17.2876</t>
        </is>
      </c>
      <c r="G158" s="113" t="inlineStr">
        <is>
          <t>[DK688] 04.799-1.1.1.1.1.#</t>
        </is>
      </c>
      <c r="H158" s="113" t="n"/>
      <c r="I158" s="139" t="n">
        <v>43460</v>
      </c>
      <c r="J158" s="113" t="n">
        <v>959.9</v>
      </c>
      <c r="K158" s="139" t="n">
        <v>43460</v>
      </c>
      <c r="L158" s="156" t="n">
        <v>959.9</v>
      </c>
      <c r="M158" s="111" t="n">
        <v>0</v>
      </c>
      <c r="N158" s="111">
        <f>'ENS TEMP 201819'!$L66-'ENS TEMP 201819'!$J66</f>
        <v/>
      </c>
      <c r="O158" s="139" t="n">
        <v>43511</v>
      </c>
      <c r="P158" s="139" t="n">
        <v>43570</v>
      </c>
      <c r="Q158" s="150" t="n">
        <v>0.351</v>
      </c>
      <c r="R158" s="149" t="n"/>
      <c r="S158" s="149" t="n"/>
      <c r="T158" s="149" t="n"/>
      <c r="U158" s="149" t="n"/>
      <c r="V158" s="149" t="n"/>
      <c r="W158" s="149" t="n"/>
      <c r="X158" s="149" t="inlineStr">
        <is>
          <t>.</t>
        </is>
      </c>
      <c r="Y158" s="149" t="n"/>
      <c r="Z158" s="149" t="n"/>
      <c r="AA158" s="149" t="n"/>
      <c r="AB158" s="149" t="n"/>
      <c r="AC158" s="149" t="n"/>
      <c r="AD158" s="149" t="n"/>
      <c r="AE158" s="149" t="n"/>
    </row>
    <row r="159" ht="19.5" customHeight="1" s="412">
      <c r="A159" s="143" t="n">
        <v>258</v>
      </c>
      <c r="B159" s="149" t="inlineStr">
        <is>
          <t>Se descarta</t>
        </is>
      </c>
      <c r="C159" s="106" t="n">
        <v>1</v>
      </c>
      <c r="D159" s="106" t="n">
        <v>14</v>
      </c>
      <c r="E159" s="106" t="n">
        <v>129</v>
      </c>
      <c r="F159" s="266" t="inlineStr">
        <is>
          <t>17.2948//BEBA</t>
        </is>
      </c>
      <c r="G159" s="134" t="inlineStr">
        <is>
          <t>LP 611</t>
        </is>
      </c>
      <c r="H159" s="113" t="n"/>
      <c r="I159" s="139" t="n">
        <v>43467</v>
      </c>
      <c r="J159" s="113" t="n">
        <v>1080.75</v>
      </c>
      <c r="K159" s="139" t="n">
        <v>43470</v>
      </c>
      <c r="L159" s="156" t="n">
        <v>1122.85</v>
      </c>
      <c r="M159" s="111" t="n">
        <v>42.09999999999991</v>
      </c>
      <c r="N159" s="111">
        <f>'ENS TEMP 201819'!$L264-'ENS TEMP 201819'!$J264</f>
        <v/>
      </c>
      <c r="O159" s="139" t="n">
        <v>43539</v>
      </c>
      <c r="P159" s="139" t="n">
        <v>43587</v>
      </c>
      <c r="Q159" s="150" t="n">
        <v>0.617</v>
      </c>
      <c r="R159" s="149" t="n"/>
      <c r="S159" s="149" t="n"/>
      <c r="T159" s="149" t="n"/>
      <c r="U159" s="149" t="n"/>
      <c r="V159" s="149" t="n"/>
      <c r="W159" s="149" t="n"/>
      <c r="X159" s="149" t="inlineStr">
        <is>
          <t>.</t>
        </is>
      </c>
      <c r="Y159" s="149" t="n"/>
      <c r="Z159" s="149" t="n"/>
      <c r="AA159" s="149" t="n"/>
      <c r="AB159" s="149" t="n"/>
      <c r="AC159" s="149" t="n"/>
      <c r="AD159" s="149" t="n"/>
      <c r="AE159" s="149" t="n"/>
    </row>
    <row r="160" ht="19.5" customHeight="1" s="412">
      <c r="A160" s="143" t="n">
        <v>259</v>
      </c>
      <c r="B160" s="149" t="inlineStr">
        <is>
          <t>Plot Válido</t>
        </is>
      </c>
      <c r="C160" s="106" t="n">
        <v>1</v>
      </c>
      <c r="D160" s="106" t="n">
        <v>14</v>
      </c>
      <c r="E160" s="106" t="n">
        <v>111</v>
      </c>
      <c r="F160" s="106" t="inlineStr">
        <is>
          <t>17.2912</t>
        </is>
      </c>
      <c r="G160" s="113" t="inlineStr">
        <is>
          <t>LP 221</t>
        </is>
      </c>
      <c r="H160" s="113" t="n"/>
      <c r="I160" s="139" t="n">
        <v>43467</v>
      </c>
      <c r="J160" s="113" t="n">
        <v>1080.75</v>
      </c>
      <c r="K160" s="139" t="n">
        <v>43467</v>
      </c>
      <c r="L160" s="156" t="n">
        <v>1080.75</v>
      </c>
      <c r="M160" s="111" t="n">
        <v>0</v>
      </c>
      <c r="N160" s="111">
        <f>'ENS TEMP 201819'!$L265-'ENS TEMP 201819'!$J265</f>
        <v/>
      </c>
      <c r="O160" s="139" t="n">
        <v>43525</v>
      </c>
      <c r="P160" s="139" t="n">
        <v>43569</v>
      </c>
      <c r="Q160" s="135" t="n">
        <v>0.5</v>
      </c>
      <c r="R160" s="149" t="n"/>
      <c r="S160" s="149" t="n"/>
      <c r="T160" s="149" t="n"/>
      <c r="U160" s="149" t="n"/>
      <c r="V160" s="149" t="n"/>
      <c r="W160" s="149" t="n"/>
      <c r="X160" s="149" t="inlineStr">
        <is>
          <t>.</t>
        </is>
      </c>
      <c r="Y160" s="149" t="n"/>
      <c r="Z160" s="149" t="n"/>
      <c r="AA160" s="149" t="n"/>
      <c r="AB160" s="149" t="n"/>
      <c r="AC160" s="149" t="n"/>
      <c r="AD160" s="149" t="n"/>
      <c r="AE160" s="149" t="n"/>
    </row>
    <row r="161" ht="19.5" customHeight="1" s="412">
      <c r="A161" s="143" t="n">
        <v>260</v>
      </c>
      <c r="B161" s="149" t="inlineStr">
        <is>
          <t>Se descarta</t>
        </is>
      </c>
      <c r="C161" s="106" t="n">
        <v>1</v>
      </c>
      <c r="D161" s="106" t="n">
        <v>14</v>
      </c>
      <c r="E161" s="106" t="n">
        <v>112</v>
      </c>
      <c r="F161" s="106" t="inlineStr">
        <is>
          <t>17.2914</t>
        </is>
      </c>
      <c r="G161" s="113" t="inlineStr">
        <is>
          <t>LP 5708</t>
        </is>
      </c>
      <c r="H161" s="113" t="n"/>
      <c r="I161" s="139" t="n">
        <v>43456</v>
      </c>
      <c r="J161" s="113" t="n">
        <v>893.5000000000001</v>
      </c>
      <c r="K161" s="139" t="n">
        <v>43456</v>
      </c>
      <c r="L161" s="156" t="n">
        <v>893.5</v>
      </c>
      <c r="M161" s="111" t="n">
        <v>0</v>
      </c>
      <c r="N161" s="111">
        <f>'ENS TEMP 201819'!$L19-'ENS TEMP 201819'!$J19</f>
        <v/>
      </c>
      <c r="O161" s="139" t="n">
        <v>43516</v>
      </c>
      <c r="P161" s="139" t="n">
        <v>43553</v>
      </c>
      <c r="Q161" s="116" t="n">
        <v>0.717</v>
      </c>
      <c r="R161" s="149" t="n"/>
      <c r="S161" s="149" t="n"/>
      <c r="T161" s="149" t="n"/>
      <c r="U161" s="149" t="n"/>
      <c r="V161" s="149" t="n"/>
      <c r="W161" s="149" t="n"/>
      <c r="X161" s="149" t="inlineStr">
        <is>
          <t>.</t>
        </is>
      </c>
      <c r="Y161" s="149" t="n"/>
      <c r="Z161" s="149" t="n"/>
      <c r="AA161" s="149" t="n"/>
      <c r="AB161" s="149" t="n"/>
      <c r="AC161" s="149" t="n"/>
      <c r="AD161" s="149" t="n"/>
      <c r="AE161" s="149" t="n"/>
    </row>
    <row r="162" ht="19.5" customHeight="1" s="412">
      <c r="A162" s="143" t="n">
        <v>261</v>
      </c>
      <c r="B162" s="149" t="inlineStr">
        <is>
          <t>Plot Válido</t>
        </is>
      </c>
      <c r="C162" s="106" t="n">
        <v>1</v>
      </c>
      <c r="D162" s="106" t="n">
        <v>14</v>
      </c>
      <c r="E162" s="106" t="n">
        <v>38</v>
      </c>
      <c r="F162" s="106" t="inlineStr">
        <is>
          <t>17.2636</t>
        </is>
      </c>
      <c r="G162" s="113" t="inlineStr">
        <is>
          <t>93.1804-2-2-1#1#1-1#1#1#1-1#1#1#1-1</t>
        </is>
      </c>
      <c r="H162" s="113" t="n"/>
      <c r="I162" s="139" t="n">
        <v>43467</v>
      </c>
      <c r="J162" s="113" t="n">
        <v>1080.75</v>
      </c>
      <c r="K162" s="139" t="n">
        <v>43468</v>
      </c>
      <c r="L162" s="156" t="n">
        <v>1094.25</v>
      </c>
      <c r="M162" s="111" t="n">
        <v>13.5</v>
      </c>
      <c r="N162" s="111">
        <f>'ENS TEMP 201819'!$L266-'ENS TEMP 201819'!$J266</f>
        <v/>
      </c>
      <c r="O162" s="139" t="n">
        <v>43528</v>
      </c>
      <c r="P162" s="139" t="n">
        <v>43574</v>
      </c>
      <c r="Q162" s="150" t="n">
        <v>0.543</v>
      </c>
      <c r="R162" s="149" t="n"/>
      <c r="S162" s="149" t="n"/>
      <c r="T162" s="149" t="n"/>
      <c r="U162" s="149" t="n"/>
      <c r="V162" s="149" t="n"/>
      <c r="W162" s="149" t="n"/>
      <c r="X162" s="149" t="inlineStr">
        <is>
          <t>.</t>
        </is>
      </c>
      <c r="Y162" s="149" t="n"/>
      <c r="Z162" s="149" t="n"/>
      <c r="AA162" s="149" t="n"/>
      <c r="AB162" s="149" t="n"/>
      <c r="AC162" s="149" t="n"/>
      <c r="AD162" s="149" t="n"/>
      <c r="AE162" s="149" t="n"/>
    </row>
    <row r="163" ht="19.5" customHeight="1" s="412">
      <c r="A163" s="143" t="n">
        <v>262</v>
      </c>
      <c r="B163" s="149" t="inlineStr">
        <is>
          <t>Plot Válido</t>
        </is>
      </c>
      <c r="C163" s="106" t="n">
        <v>1</v>
      </c>
      <c r="D163" s="106" t="n">
        <v>14</v>
      </c>
      <c r="E163" s="106" t="n">
        <v>80</v>
      </c>
      <c r="F163" s="106" t="inlineStr">
        <is>
          <t>17.2848</t>
        </is>
      </c>
      <c r="G163" s="113" t="inlineStr">
        <is>
          <t>[AX884] 04.762-1.1.1.1.1.#</t>
        </is>
      </c>
      <c r="H163" s="113" t="n"/>
      <c r="I163" s="139" t="n">
        <v>43469</v>
      </c>
      <c r="J163" s="113" t="n">
        <v>1108.05</v>
      </c>
      <c r="K163" s="139" t="n">
        <v>43469</v>
      </c>
      <c r="L163" s="156" t="n">
        <v>1108.05</v>
      </c>
      <c r="M163" s="111" t="n">
        <v>0</v>
      </c>
      <c r="N163" s="111">
        <f>'ENS TEMP 201819'!$L299-'ENS TEMP 201819'!$J299</f>
        <v/>
      </c>
      <c r="O163" s="139" t="n">
        <v>43521</v>
      </c>
      <c r="P163" s="139" t="n">
        <v>43565</v>
      </c>
      <c r="Q163" s="150" t="n">
        <v>0.468</v>
      </c>
      <c r="R163" s="149" t="n"/>
      <c r="S163" s="149" t="n"/>
      <c r="T163" s="149" t="n"/>
      <c r="U163" s="149" t="n"/>
      <c r="V163" s="149" t="n"/>
      <c r="W163" s="149" t="n"/>
      <c r="X163" s="149" t="inlineStr">
        <is>
          <t>.</t>
        </is>
      </c>
      <c r="Y163" s="149" t="n"/>
      <c r="Z163" s="149" t="n"/>
      <c r="AA163" s="149" t="n"/>
      <c r="AB163" s="149" t="n"/>
      <c r="AC163" s="149" t="n"/>
      <c r="AD163" s="149" t="n"/>
      <c r="AE163" s="149" t="n"/>
    </row>
    <row r="164" ht="19.5" customHeight="1" s="412">
      <c r="A164" s="143" t="n">
        <v>263</v>
      </c>
      <c r="B164" s="149" t="inlineStr">
        <is>
          <t>Plot Válido</t>
        </is>
      </c>
      <c r="C164" s="106" t="n">
        <v>1</v>
      </c>
      <c r="D164" s="106" t="n">
        <v>14</v>
      </c>
      <c r="E164" s="106" t="n">
        <v>157</v>
      </c>
      <c r="F164" s="106" t="inlineStr">
        <is>
          <t>17.3002</t>
        </is>
      </c>
      <c r="G164" s="113" t="inlineStr">
        <is>
          <t>2191 (Sint. Semi Dentada)</t>
        </is>
      </c>
      <c r="H164" s="113" t="n"/>
      <c r="I164" s="139" t="n">
        <v>43463</v>
      </c>
      <c r="J164" s="113" t="n">
        <v>1013.8</v>
      </c>
      <c r="K164" s="139" t="n">
        <v>43464</v>
      </c>
      <c r="L164" s="156" t="n">
        <v>1028.65</v>
      </c>
      <c r="M164" s="111" t="n">
        <v>14.84999999999991</v>
      </c>
      <c r="N164" s="111">
        <f>'ENS TEMP 201819'!$L138-'ENS TEMP 201819'!$J138</f>
        <v/>
      </c>
      <c r="O164" s="139" t="n">
        <v>43527</v>
      </c>
      <c r="P164" s="139" t="n">
        <v>43563</v>
      </c>
      <c r="Q164" s="150" t="n">
        <v>0.555</v>
      </c>
      <c r="R164" s="149" t="n">
        <v>6</v>
      </c>
      <c r="S164" s="149" t="n">
        <v>2.5</v>
      </c>
      <c r="T164" s="149" t="n"/>
      <c r="U164" s="149" t="n"/>
      <c r="V164" s="149" t="n">
        <v>0.5</v>
      </c>
      <c r="W164" s="149" t="n"/>
      <c r="X164" s="149" t="inlineStr">
        <is>
          <t>.</t>
        </is>
      </c>
      <c r="Y164" s="149" t="n"/>
      <c r="Z164" s="149" t="n"/>
      <c r="AA164" s="149" t="n"/>
      <c r="AB164" s="149" t="n"/>
      <c r="AC164" s="149" t="n"/>
      <c r="AD164" s="149" t="n"/>
      <c r="AE164" s="149" t="n"/>
    </row>
    <row r="165" ht="19.5" customHeight="1" s="412">
      <c r="A165" s="143" t="n">
        <v>264</v>
      </c>
      <c r="B165" s="149" t="inlineStr">
        <is>
          <t>Plot Válido</t>
        </is>
      </c>
      <c r="C165" s="106" t="n">
        <v>1</v>
      </c>
      <c r="D165" s="106" t="n">
        <v>14</v>
      </c>
      <c r="E165" s="106" t="n">
        <v>33</v>
      </c>
      <c r="F165" s="106" t="inlineStr">
        <is>
          <t>17.2626</t>
        </is>
      </c>
      <c r="G165" s="113" t="inlineStr">
        <is>
          <t>00.5539-1-1-1#1@-1#1#1#1-1</t>
        </is>
      </c>
      <c r="H165" s="113" t="n"/>
      <c r="I165" s="139" t="n">
        <v>43463</v>
      </c>
      <c r="J165" s="113" t="n">
        <v>1013.8</v>
      </c>
      <c r="K165" s="139" t="n">
        <v>43464</v>
      </c>
      <c r="L165" s="156" t="n">
        <v>1028.65</v>
      </c>
      <c r="M165" s="111" t="n">
        <v>14.84999999999991</v>
      </c>
      <c r="N165" s="111">
        <f>'ENS TEMP 201819'!$L139-'ENS TEMP 201819'!$J139</f>
        <v/>
      </c>
      <c r="O165" s="139" t="n">
        <v>43526</v>
      </c>
      <c r="P165" s="139" t="n">
        <v>43558</v>
      </c>
      <c r="Q165" s="150" t="n">
        <v>0.734</v>
      </c>
      <c r="R165" s="149" t="n">
        <v>6</v>
      </c>
      <c r="S165" s="149" t="n">
        <v>2</v>
      </c>
      <c r="T165" s="149" t="n"/>
      <c r="U165" s="149" t="n"/>
      <c r="V165" s="149" t="n">
        <v>2</v>
      </c>
      <c r="W165" s="149" t="n"/>
      <c r="X165" s="149" t="inlineStr">
        <is>
          <t>.</t>
        </is>
      </c>
      <c r="Y165" s="149" t="n"/>
      <c r="Z165" s="149" t="n"/>
      <c r="AA165" s="149" t="n"/>
      <c r="AB165" s="149" t="n"/>
      <c r="AC165" s="149" t="n"/>
      <c r="AD165" s="149" t="n"/>
      <c r="AE165" s="149" t="n"/>
    </row>
    <row r="166" ht="19.5" customHeight="1" s="412">
      <c r="A166" s="143" t="n">
        <v>265</v>
      </c>
      <c r="B166" s="149" t="inlineStr">
        <is>
          <t>Se descarta</t>
        </is>
      </c>
      <c r="C166" s="106" t="n">
        <v>1</v>
      </c>
      <c r="D166" s="106" t="n">
        <v>14</v>
      </c>
      <c r="E166" s="106" t="n">
        <v>115</v>
      </c>
      <c r="F166" s="106" t="inlineStr">
        <is>
          <t>17.2920</t>
        </is>
      </c>
      <c r="G166" s="113" t="inlineStr">
        <is>
          <t>LP 509</t>
        </is>
      </c>
      <c r="H166" s="113" t="n"/>
      <c r="I166" s="139" t="n">
        <v>43455</v>
      </c>
      <c r="J166" s="113" t="n">
        <v>878.8500000000001</v>
      </c>
      <c r="K166" s="139" t="n">
        <v>43455</v>
      </c>
      <c r="L166" s="156" t="n">
        <v>878.85</v>
      </c>
      <c r="M166" s="111" t="n">
        <v>0</v>
      </c>
      <c r="N166" s="111">
        <f>'ENS TEMP 201819'!$L16-'ENS TEMP 201819'!$J16</f>
        <v/>
      </c>
      <c r="O166" s="139" t="n">
        <v>43514</v>
      </c>
      <c r="P166" s="139" t="n">
        <v>43545</v>
      </c>
      <c r="Q166" s="150" t="n">
        <v>0.5930273790111921</v>
      </c>
      <c r="R166" s="149" t="n"/>
      <c r="S166" s="149" t="n"/>
      <c r="T166" s="149" t="n"/>
      <c r="U166" s="149" t="n"/>
      <c r="V166" s="149" t="n"/>
      <c r="W166" s="149" t="n"/>
      <c r="X166" s="149" t="inlineStr">
        <is>
          <t>.</t>
        </is>
      </c>
      <c r="Y166" s="149" t="n"/>
      <c r="Z166" s="149" t="n"/>
      <c r="AA166" s="149" t="n"/>
      <c r="AB166" s="149" t="n"/>
      <c r="AC166" s="149" t="n"/>
      <c r="AD166" s="149" t="n"/>
      <c r="AE166" s="149" t="n"/>
    </row>
    <row r="167" ht="19.5" customHeight="1" s="412">
      <c r="A167" s="143" t="n">
        <v>266</v>
      </c>
      <c r="B167" s="149" t="inlineStr">
        <is>
          <t>Se descarta</t>
        </is>
      </c>
      <c r="C167" s="106" t="n">
        <v>1</v>
      </c>
      <c r="D167" s="106" t="n">
        <v>14</v>
      </c>
      <c r="E167" s="106" t="n">
        <v>85</v>
      </c>
      <c r="F167" s="106" t="inlineStr">
        <is>
          <t>17.2860</t>
        </is>
      </c>
      <c r="G167" s="113" t="inlineStr">
        <is>
          <t>[BS29 ] 04.696-1.1.1.1.1.#</t>
        </is>
      </c>
      <c r="H167" s="113" t="n"/>
      <c r="I167" s="139" t="n">
        <v>43463</v>
      </c>
      <c r="J167" s="113" t="n">
        <v>1013.8</v>
      </c>
      <c r="K167" s="139" t="n">
        <v>43464</v>
      </c>
      <c r="L167" s="156" t="n">
        <v>1028.65</v>
      </c>
      <c r="M167" s="111" t="n">
        <v>14.84999999999991</v>
      </c>
      <c r="N167" s="111">
        <f>'ENS TEMP 201819'!$L140-'ENS TEMP 201819'!$J140</f>
        <v/>
      </c>
      <c r="O167" s="46" t="n">
        <v>43521</v>
      </c>
      <c r="P167" s="46" t="n">
        <v>43580</v>
      </c>
      <c r="Q167" s="167" t="n">
        <v>0.536</v>
      </c>
      <c r="R167" s="149" t="n"/>
      <c r="S167" s="149" t="n"/>
      <c r="T167" s="149" t="n"/>
      <c r="U167" s="149" t="n"/>
      <c r="V167" s="149" t="n"/>
      <c r="W167" s="149" t="n"/>
      <c r="X167" s="149" t="inlineStr">
        <is>
          <t>.</t>
        </is>
      </c>
      <c r="Y167" s="149" t="n"/>
      <c r="Z167" s="149" t="n"/>
      <c r="AA167" s="149" t="n"/>
      <c r="AB167" s="149" t="n"/>
      <c r="AC167" s="149" t="n"/>
      <c r="AD167" s="149" t="n"/>
      <c r="AE167" s="149" t="n"/>
    </row>
    <row r="168" ht="19.5" customHeight="1" s="412">
      <c r="A168" s="143" t="n">
        <v>267</v>
      </c>
      <c r="B168" s="149" t="inlineStr">
        <is>
          <t>Plot Válido</t>
        </is>
      </c>
      <c r="C168" s="106" t="n">
        <v>1</v>
      </c>
      <c r="D168" s="106" t="n">
        <v>14</v>
      </c>
      <c r="E168" s="106" t="n">
        <v>26</v>
      </c>
      <c r="F168" s="106" t="inlineStr">
        <is>
          <t>17.2608</t>
        </is>
      </c>
      <c r="G168" s="113" t="inlineStr">
        <is>
          <t>99.4793-1-1-1-1-1#1#1</t>
        </is>
      </c>
      <c r="H168" s="113" t="n"/>
      <c r="I168" s="139" t="n">
        <v>43470</v>
      </c>
      <c r="J168" s="113" t="n">
        <v>1122.85</v>
      </c>
      <c r="K168" s="139" t="n">
        <v>43473</v>
      </c>
      <c r="L168" s="156" t="n">
        <v>1169.35</v>
      </c>
      <c r="M168" s="111" t="n">
        <v>46.5</v>
      </c>
      <c r="N168" s="111">
        <f>'ENS TEMP 201819'!$L313-'ENS TEMP 201819'!$J313</f>
        <v/>
      </c>
      <c r="O168" s="139" t="n">
        <v>43529</v>
      </c>
      <c r="P168" s="139" t="n">
        <v>43579</v>
      </c>
      <c r="Q168" s="116" t="n">
        <v>0.421</v>
      </c>
      <c r="R168" s="149" t="n"/>
      <c r="S168" s="149" t="n"/>
      <c r="T168" s="149" t="n"/>
      <c r="U168" s="149" t="n"/>
      <c r="V168" s="149" t="n"/>
      <c r="W168" s="149" t="n"/>
      <c r="X168" s="149" t="inlineStr">
        <is>
          <t>.</t>
        </is>
      </c>
      <c r="Y168" s="149" t="n"/>
      <c r="Z168" s="149" t="n"/>
      <c r="AA168" s="149" t="n"/>
      <c r="AB168" s="149" t="n"/>
      <c r="AC168" s="149" t="n"/>
      <c r="AD168" s="149" t="n"/>
      <c r="AE168" s="149" t="n"/>
    </row>
    <row r="169" ht="19.5" customHeight="1" s="412">
      <c r="A169" s="143" t="n">
        <v>268</v>
      </c>
      <c r="B169" s="149" t="inlineStr">
        <is>
          <t>Plot Válido</t>
        </is>
      </c>
      <c r="C169" s="106" t="n">
        <v>1</v>
      </c>
      <c r="D169" s="106" t="n">
        <v>14</v>
      </c>
      <c r="E169" s="106" t="n">
        <v>132</v>
      </c>
      <c r="F169" s="266" t="inlineStr">
        <is>
          <t>17.2954//BEBA</t>
        </is>
      </c>
      <c r="G169" s="134" t="inlineStr">
        <is>
          <t>LP 605</t>
        </is>
      </c>
      <c r="H169" s="113" t="n"/>
      <c r="I169" s="139" t="n">
        <v>43472</v>
      </c>
      <c r="J169" s="113" t="n">
        <v>1153.25</v>
      </c>
      <c r="K169" s="139" t="n">
        <v>43474</v>
      </c>
      <c r="L169" s="156" t="n">
        <v>1184.15</v>
      </c>
      <c r="M169" s="111" t="n">
        <v>30.89999999999986</v>
      </c>
      <c r="N169" s="111">
        <f>'ENS TEMP 201819'!$L322-'ENS TEMP 201819'!$J322</f>
        <v/>
      </c>
      <c r="O169" s="139" t="n">
        <v>43531</v>
      </c>
      <c r="P169" s="139" t="n">
        <v>43587</v>
      </c>
      <c r="Q169" s="150" t="n">
        <v>0.373</v>
      </c>
      <c r="R169" s="149" t="n"/>
      <c r="S169" s="149" t="n"/>
      <c r="T169" s="149" t="n"/>
      <c r="U169" s="149" t="n"/>
      <c r="V169" s="149" t="n"/>
      <c r="W169" s="149" t="n"/>
      <c r="X169" s="149" t="inlineStr">
        <is>
          <t>.</t>
        </is>
      </c>
      <c r="Y169" s="149" t="n"/>
      <c r="Z169" s="149" t="n"/>
      <c r="AA169" s="149" t="n"/>
      <c r="AB169" s="149" t="n"/>
      <c r="AC169" s="149" t="n"/>
      <c r="AD169" s="149" t="n"/>
      <c r="AE169" s="149" t="n"/>
    </row>
    <row r="170" ht="19.5" customHeight="1" s="412">
      <c r="A170" s="143" t="n">
        <v>301</v>
      </c>
      <c r="B170" s="149" t="inlineStr">
        <is>
          <t>Duda</t>
        </is>
      </c>
      <c r="C170" s="106" t="n">
        <v>2</v>
      </c>
      <c r="D170" s="106" t="n">
        <v>1</v>
      </c>
      <c r="E170" s="106" t="n">
        <v>42</v>
      </c>
      <c r="F170" s="106" t="inlineStr">
        <is>
          <t>17.2644</t>
        </is>
      </c>
      <c r="G170" s="113" t="inlineStr">
        <is>
          <t>94.1332-2#1-1#1-1#1#1#1#1#1#1#1#1-1</t>
        </is>
      </c>
      <c r="H170" s="113" t="n"/>
      <c r="I170" s="139" t="n">
        <v>43467</v>
      </c>
      <c r="J170" s="113" t="n">
        <v>1080.75</v>
      </c>
      <c r="K170" s="139" t="n">
        <v>43467</v>
      </c>
      <c r="L170" s="156" t="n">
        <v>1080.75</v>
      </c>
      <c r="M170" s="111" t="n">
        <v>0</v>
      </c>
      <c r="N170" s="111">
        <f>'ENS TEMP 201819'!$L267-'ENS TEMP 201819'!$J267</f>
        <v/>
      </c>
      <c r="O170" s="156" t="n">
        <v>43517</v>
      </c>
      <c r="P170" s="139" t="n">
        <v>43582</v>
      </c>
      <c r="Q170" s="167" t="n">
        <v>0.2944653794925878</v>
      </c>
      <c r="R170" s="149" t="n"/>
      <c r="S170" s="149" t="n"/>
      <c r="T170" s="149" t="n"/>
      <c r="U170" s="149" t="n"/>
      <c r="V170" s="149" t="n"/>
      <c r="W170" s="149" t="n"/>
      <c r="X170" s="149" t="inlineStr">
        <is>
          <t>.</t>
        </is>
      </c>
      <c r="Y170" s="149" t="n"/>
      <c r="Z170" s="149" t="n"/>
      <c r="AA170" s="149" t="n"/>
      <c r="AB170" s="149" t="n"/>
      <c r="AC170" s="149" t="n"/>
      <c r="AD170" s="149" t="n"/>
      <c r="AE170" s="149" t="n"/>
    </row>
    <row r="171" ht="19.5" customHeight="1" s="412">
      <c r="A171" s="143" t="n">
        <v>302</v>
      </c>
      <c r="B171" s="149" t="inlineStr">
        <is>
          <t>Plot Válido</t>
        </is>
      </c>
      <c r="C171" s="106" t="n">
        <v>2</v>
      </c>
      <c r="D171" s="106" t="n">
        <v>1</v>
      </c>
      <c r="E171" s="106" t="n">
        <v>15</v>
      </c>
      <c r="F171" s="106" t="inlineStr">
        <is>
          <t>17.2584</t>
        </is>
      </c>
      <c r="G171" s="113" t="inlineStr">
        <is>
          <t>BKBS13idprov901947-1-240-2-1-1-1#1</t>
        </is>
      </c>
      <c r="H171" s="113" t="n"/>
      <c r="I171" s="139" t="n">
        <v>43464</v>
      </c>
      <c r="J171" s="113" t="n">
        <v>1028.65</v>
      </c>
      <c r="K171" s="139" t="n">
        <v>43465</v>
      </c>
      <c r="L171" s="156" t="n">
        <v>1041.6</v>
      </c>
      <c r="M171" s="111" t="n">
        <v>12.95000000000005</v>
      </c>
      <c r="N171" s="111">
        <f>'ENS TEMP 201819'!$L175-'ENS TEMP 201819'!$J175</f>
        <v/>
      </c>
      <c r="O171" s="139" t="n">
        <v>43525</v>
      </c>
      <c r="P171" s="139" t="n">
        <v>43583</v>
      </c>
      <c r="Q171" s="150" t="n">
        <v>0.362</v>
      </c>
      <c r="R171" s="149" t="n"/>
      <c r="S171" s="149" t="n"/>
      <c r="T171" s="149" t="n"/>
      <c r="U171" s="149" t="n"/>
      <c r="V171" s="149" t="n"/>
      <c r="W171" s="149" t="n"/>
      <c r="X171" s="149" t="inlineStr">
        <is>
          <t>.</t>
        </is>
      </c>
      <c r="Y171" s="149" t="n"/>
      <c r="Z171" s="149" t="n"/>
      <c r="AA171" s="149" t="n"/>
      <c r="AB171" s="149" t="n"/>
      <c r="AC171" s="149" t="n"/>
      <c r="AD171" s="149" t="n"/>
      <c r="AE171" s="149" t="n"/>
    </row>
    <row r="172" ht="19.5" customHeight="1" s="412">
      <c r="A172" s="143" t="n">
        <v>303</v>
      </c>
      <c r="B172" s="149" t="inlineStr">
        <is>
          <t>Se descarta</t>
        </is>
      </c>
      <c r="C172" s="106" t="n">
        <v>2</v>
      </c>
      <c r="D172" s="106" t="n">
        <v>1</v>
      </c>
      <c r="E172" s="106" t="n">
        <v>45</v>
      </c>
      <c r="F172" s="106" t="inlineStr">
        <is>
          <t>17.2650</t>
        </is>
      </c>
      <c r="G172" s="113" t="inlineStr">
        <is>
          <t>00.6340-4#1#1#1#1#1#1#1-2-1</t>
        </is>
      </c>
      <c r="H172" s="113" t="n"/>
      <c r="I172" s="139" t="n">
        <v>43460</v>
      </c>
      <c r="J172" s="113" t="n">
        <v>959.9</v>
      </c>
      <c r="K172" s="139" t="n">
        <v>43460</v>
      </c>
      <c r="L172" s="156" t="n">
        <v>959.9</v>
      </c>
      <c r="M172" s="111" t="n">
        <v>0</v>
      </c>
      <c r="N172" s="111">
        <f>'ENS TEMP 201819'!$L67-'ENS TEMP 201819'!$J67</f>
        <v/>
      </c>
      <c r="O172" s="139" t="n">
        <v>43508</v>
      </c>
      <c r="P172" s="139" t="n">
        <v>43551</v>
      </c>
      <c r="Q172" s="150" t="n">
        <v>0.387</v>
      </c>
      <c r="R172" s="149" t="n"/>
      <c r="S172" s="149" t="n"/>
      <c r="T172" s="149" t="n"/>
      <c r="U172" s="149" t="n"/>
      <c r="V172" s="149" t="n"/>
      <c r="W172" s="149" t="n"/>
      <c r="X172" s="149" t="inlineStr">
        <is>
          <t>.</t>
        </is>
      </c>
      <c r="Y172" s="149" t="n"/>
      <c r="Z172" s="149" t="n"/>
      <c r="AA172" s="149" t="n"/>
      <c r="AB172" s="149" t="n"/>
      <c r="AC172" s="149" t="n"/>
      <c r="AD172" s="149" t="n"/>
      <c r="AE172" s="149" t="n"/>
    </row>
    <row r="173" ht="19.5" customHeight="1" s="412">
      <c r="A173" s="143" t="n">
        <v>304</v>
      </c>
      <c r="B173" s="149" t="inlineStr">
        <is>
          <t>Se descarta</t>
        </is>
      </c>
      <c r="C173" s="106" t="n">
        <v>2</v>
      </c>
      <c r="D173" s="106" t="n">
        <v>1</v>
      </c>
      <c r="E173" s="106" t="n">
        <v>21</v>
      </c>
      <c r="F173" s="106" t="inlineStr">
        <is>
          <t>17.2598</t>
        </is>
      </c>
      <c r="G173" s="113" t="inlineStr">
        <is>
          <t>bulk 04.1973-112-1-1-1#1#1</t>
        </is>
      </c>
      <c r="H173" s="113" t="n"/>
      <c r="I173" s="139" t="n">
        <v>43468</v>
      </c>
      <c r="J173" s="113" t="n">
        <v>1094.25</v>
      </c>
      <c r="K173" s="139" t="n">
        <v>43469</v>
      </c>
      <c r="L173" s="156" t="n">
        <v>1108.05</v>
      </c>
      <c r="M173" s="111" t="n">
        <v>13.79999999999995</v>
      </c>
      <c r="N173" s="111">
        <f>'ENS TEMP 201819'!$L284-'ENS TEMP 201819'!$J284</f>
        <v/>
      </c>
      <c r="O173" s="139" t="n">
        <v>43528</v>
      </c>
      <c r="P173" s="139" t="n">
        <v>43579</v>
      </c>
      <c r="Q173" s="150" t="n">
        <v>0.404</v>
      </c>
      <c r="R173" s="149" t="n"/>
      <c r="S173" s="149" t="n"/>
      <c r="T173" s="149" t="n"/>
      <c r="U173" s="149" t="n"/>
      <c r="V173" s="149" t="n"/>
      <c r="W173" s="149" t="n"/>
      <c r="X173" s="149" t="inlineStr">
        <is>
          <t>.</t>
        </is>
      </c>
      <c r="Y173" s="149" t="n"/>
      <c r="Z173" s="149" t="n"/>
      <c r="AA173" s="149" t="n"/>
      <c r="AB173" s="149" t="n"/>
      <c r="AC173" s="149" t="n"/>
      <c r="AD173" s="149" t="n"/>
      <c r="AE173" s="149" t="n"/>
    </row>
    <row r="174" ht="19.5" customHeight="1" s="412">
      <c r="A174" s="143" t="n">
        <v>305</v>
      </c>
      <c r="B174" s="149" t="inlineStr">
        <is>
          <t>Plot Válido</t>
        </is>
      </c>
      <c r="C174" s="106" t="n">
        <v>2</v>
      </c>
      <c r="D174" s="106" t="n">
        <v>1</v>
      </c>
      <c r="E174" s="106" t="n">
        <v>1</v>
      </c>
      <c r="F174" s="106" t="inlineStr">
        <is>
          <t>17.2556</t>
        </is>
      </c>
      <c r="G174" s="113" t="inlineStr">
        <is>
          <t>BKBS13idprov901947-1-27 -1-1-1-1#1</t>
        </is>
      </c>
      <c r="H174" s="113" t="n"/>
      <c r="I174" s="139" t="n">
        <v>43461</v>
      </c>
      <c r="J174" s="113" t="n">
        <v>977.15</v>
      </c>
      <c r="K174" s="139" t="n">
        <v>43461</v>
      </c>
      <c r="L174" s="156" t="n">
        <v>977.15</v>
      </c>
      <c r="M174" s="111" t="n">
        <v>0</v>
      </c>
      <c r="N174" s="111">
        <f>'ENS TEMP 201819'!$L92-'ENS TEMP 201819'!$J92</f>
        <v/>
      </c>
      <c r="O174" s="139" t="n">
        <v>43514</v>
      </c>
      <c r="P174" s="139" t="n">
        <v>43555</v>
      </c>
      <c r="Q174" s="167" t="n">
        <v>0.184</v>
      </c>
      <c r="R174" s="149" t="n"/>
      <c r="S174" s="149" t="n"/>
      <c r="T174" s="149" t="n"/>
      <c r="U174" s="149" t="n"/>
      <c r="V174" s="149" t="n"/>
      <c r="W174" s="149" t="n"/>
      <c r="X174" s="149" t="inlineStr">
        <is>
          <t>.</t>
        </is>
      </c>
      <c r="Y174" s="149" t="n"/>
      <c r="Z174" s="149" t="n"/>
      <c r="AA174" s="149" t="n"/>
      <c r="AB174" s="149" t="n"/>
      <c r="AC174" s="149" t="n"/>
      <c r="AD174" s="149" t="n"/>
      <c r="AE174" s="149" t="n"/>
    </row>
    <row r="175" ht="19.5" customHeight="1" s="412">
      <c r="A175" s="143" t="n">
        <v>306</v>
      </c>
      <c r="B175" s="149" t="inlineStr">
        <is>
          <t>Plot Válido</t>
        </is>
      </c>
      <c r="C175" s="106" t="n">
        <v>2</v>
      </c>
      <c r="D175" s="106" t="n">
        <v>1</v>
      </c>
      <c r="E175" s="106" t="n">
        <v>122</v>
      </c>
      <c r="F175" s="266" t="inlineStr">
        <is>
          <t>17.2934//FONT21</t>
        </is>
      </c>
      <c r="G175" s="134" t="inlineStr">
        <is>
          <t>LP 126</t>
        </is>
      </c>
      <c r="H175" s="113" t="n"/>
      <c r="I175" s="139" t="n">
        <v>43464</v>
      </c>
      <c r="J175" s="113" t="n">
        <v>1028.65</v>
      </c>
      <c r="K175" s="139" t="n">
        <v>43464</v>
      </c>
      <c r="L175" s="156" t="n">
        <v>1028.65</v>
      </c>
      <c r="M175" s="111" t="n">
        <v>0</v>
      </c>
      <c r="N175" s="111">
        <f>'ENS TEMP 201819'!$L176-'ENS TEMP 201819'!$J176</f>
        <v/>
      </c>
      <c r="O175" s="139" t="n">
        <v>43507</v>
      </c>
      <c r="P175" s="139" t="n">
        <v>43549</v>
      </c>
      <c r="Q175" s="150" t="n">
        <v>0.423</v>
      </c>
      <c r="R175" s="149" t="n"/>
      <c r="S175" s="149" t="n"/>
      <c r="T175" s="149" t="n"/>
      <c r="U175" s="149" t="n"/>
      <c r="V175" s="149" t="n"/>
      <c r="W175" s="149" t="n"/>
      <c r="X175" s="149" t="inlineStr">
        <is>
          <t>.</t>
        </is>
      </c>
      <c r="Y175" s="149" t="n"/>
      <c r="Z175" s="149" t="n"/>
      <c r="AA175" s="149" t="n"/>
      <c r="AB175" s="149" t="n"/>
      <c r="AC175" s="149" t="n"/>
      <c r="AD175" s="149" t="n"/>
      <c r="AE175" s="149" t="n"/>
    </row>
    <row r="176" ht="19.5" customHeight="1" s="412">
      <c r="A176" s="143" t="n">
        <v>307</v>
      </c>
      <c r="B176" s="149" t="inlineStr">
        <is>
          <t>Se descarta</t>
        </is>
      </c>
      <c r="C176" s="106" t="n">
        <v>2</v>
      </c>
      <c r="D176" s="106" t="n">
        <v>1</v>
      </c>
      <c r="E176" s="106" t="n">
        <v>150</v>
      </c>
      <c r="F176" s="106" t="inlineStr">
        <is>
          <t>17.2988</t>
        </is>
      </c>
      <c r="G176" s="113" t="inlineStr">
        <is>
          <t>LP 178</t>
        </is>
      </c>
      <c r="H176" s="113" t="n"/>
      <c r="I176" s="139" t="n">
        <v>43461</v>
      </c>
      <c r="J176" s="113" t="n">
        <v>977.15</v>
      </c>
      <c r="K176" s="139" t="n">
        <v>43462</v>
      </c>
      <c r="L176" s="156" t="n">
        <v>995.2</v>
      </c>
      <c r="M176" s="111" t="n">
        <v>18.04999999999995</v>
      </c>
      <c r="N176" s="111">
        <f>'ENS TEMP 201819'!$L93-'ENS TEMP 201819'!$J93</f>
        <v/>
      </c>
      <c r="O176" s="139" t="n">
        <v>43514</v>
      </c>
      <c r="P176" s="139" t="n">
        <v>43554</v>
      </c>
      <c r="Q176" s="150" t="n">
        <v>0.503</v>
      </c>
      <c r="R176" s="149" t="n"/>
      <c r="S176" s="149" t="n"/>
      <c r="T176" s="149" t="n"/>
      <c r="U176" s="149" t="n"/>
      <c r="V176" s="149" t="n"/>
      <c r="W176" s="149" t="n"/>
      <c r="X176" s="149" t="inlineStr">
        <is>
          <t>.</t>
        </is>
      </c>
      <c r="Y176" s="149" t="n"/>
      <c r="Z176" s="149" t="n"/>
      <c r="AA176" s="149" t="n"/>
      <c r="AB176" s="149" t="n"/>
      <c r="AC176" s="149" t="n"/>
      <c r="AD176" s="149" t="n"/>
      <c r="AE176" s="149" t="n"/>
    </row>
    <row r="177" ht="19.5" customHeight="1" s="412">
      <c r="A177" s="143" t="n">
        <v>308</v>
      </c>
      <c r="B177" s="149" t="inlineStr">
        <is>
          <t>Se descarta</t>
        </is>
      </c>
      <c r="C177" s="106" t="n">
        <v>2</v>
      </c>
      <c r="D177" s="106" t="n">
        <v>1</v>
      </c>
      <c r="E177" s="106" t="n">
        <v>126</v>
      </c>
      <c r="F177" s="106" t="inlineStr">
        <is>
          <t>17.2942</t>
        </is>
      </c>
      <c r="G177" s="113" t="inlineStr">
        <is>
          <t>LP 122-2</t>
        </is>
      </c>
      <c r="H177" s="113" t="n"/>
      <c r="I177" s="139" t="n">
        <v>43467</v>
      </c>
      <c r="J177" s="113" t="n">
        <v>1080.75</v>
      </c>
      <c r="K177" s="139" t="n">
        <v>43470</v>
      </c>
      <c r="L177" s="156" t="n">
        <v>1122.85</v>
      </c>
      <c r="M177" s="111" t="n">
        <v>42.09999999999991</v>
      </c>
      <c r="N177" s="111">
        <f>'ENS TEMP 201819'!$L268-'ENS TEMP 201819'!$J268</f>
        <v/>
      </c>
      <c r="O177" s="46" t="n">
        <v>43535</v>
      </c>
      <c r="P177" s="139" t="n">
        <v>43566</v>
      </c>
      <c r="Q177" s="150" t="n">
        <v>0.385</v>
      </c>
      <c r="R177" s="149" t="n"/>
      <c r="S177" s="149" t="n"/>
      <c r="T177" s="149" t="n"/>
      <c r="U177" s="149" t="n"/>
      <c r="V177" s="149" t="n"/>
      <c r="W177" s="149" t="n"/>
      <c r="X177" s="149" t="inlineStr">
        <is>
          <t>.</t>
        </is>
      </c>
      <c r="Y177" s="149" t="n"/>
      <c r="Z177" s="149" t="n"/>
      <c r="AA177" s="149" t="n"/>
      <c r="AB177" s="149" t="n"/>
      <c r="AC177" s="149" t="n"/>
      <c r="AD177" s="149" t="n"/>
      <c r="AE177" s="149" t="n"/>
    </row>
    <row r="178" ht="19.5" customHeight="1" s="412">
      <c r="A178" s="143" t="n">
        <v>309</v>
      </c>
      <c r="B178" s="149" t="inlineStr">
        <is>
          <t>Plot Válido</t>
        </is>
      </c>
      <c r="C178" s="106" t="n">
        <v>2</v>
      </c>
      <c r="D178" s="106" t="n">
        <v>1</v>
      </c>
      <c r="E178" s="106" t="n">
        <v>112</v>
      </c>
      <c r="F178" s="106" t="inlineStr">
        <is>
          <t>17.2914</t>
        </is>
      </c>
      <c r="G178" s="113" t="inlineStr">
        <is>
          <t>LP 5708</t>
        </is>
      </c>
      <c r="H178" s="113" t="n"/>
      <c r="I178" s="139" t="n">
        <v>43457</v>
      </c>
      <c r="J178" s="113" t="n">
        <v>910.4000000000001</v>
      </c>
      <c r="K178" s="139" t="n">
        <v>43457</v>
      </c>
      <c r="L178" s="156" t="n">
        <v>910.4</v>
      </c>
      <c r="M178" s="111" t="n">
        <v>0</v>
      </c>
      <c r="N178" s="111">
        <f>'ENS TEMP 201819'!$L23-'ENS TEMP 201819'!$J23</f>
        <v/>
      </c>
      <c r="O178" s="139" t="n">
        <v>43511</v>
      </c>
      <c r="P178" s="139" t="n">
        <v>43547</v>
      </c>
      <c r="Q178" s="150" t="n">
        <v>0.583</v>
      </c>
      <c r="R178" s="149" t="n"/>
      <c r="S178" s="149" t="n"/>
      <c r="T178" s="149" t="n"/>
      <c r="U178" s="149" t="n"/>
      <c r="V178" s="149" t="n"/>
      <c r="W178" s="149" t="n"/>
      <c r="X178" s="149" t="inlineStr">
        <is>
          <t>.</t>
        </is>
      </c>
      <c r="Y178" s="149" t="n"/>
      <c r="Z178" s="149" t="n"/>
      <c r="AA178" s="149" t="n"/>
      <c r="AB178" s="149" t="n"/>
      <c r="AC178" s="149" t="n"/>
      <c r="AD178" s="149" t="n"/>
      <c r="AE178" s="149" t="n"/>
    </row>
    <row r="179" ht="19.5" customHeight="1" s="412">
      <c r="A179" s="143" t="n">
        <v>310</v>
      </c>
      <c r="B179" s="149" t="inlineStr">
        <is>
          <t>Se descarta</t>
        </is>
      </c>
      <c r="C179" s="106" t="n">
        <v>2</v>
      </c>
      <c r="D179" s="106" t="n">
        <v>1</v>
      </c>
      <c r="E179" s="106" t="n">
        <v>104</v>
      </c>
      <c r="F179" s="106" t="inlineStr">
        <is>
          <t>17.2898</t>
        </is>
      </c>
      <c r="G179" s="113" t="inlineStr">
        <is>
          <t>LP 59</t>
        </is>
      </c>
      <c r="H179" s="113" t="n"/>
      <c r="I179" s="139" t="n">
        <v>43459</v>
      </c>
      <c r="J179" s="113" t="n">
        <v>943.6</v>
      </c>
      <c r="K179" s="139" t="n">
        <v>43460</v>
      </c>
      <c r="L179" s="156" t="n">
        <v>959.9</v>
      </c>
      <c r="M179" s="111" t="n">
        <v>16.29999999999995</v>
      </c>
      <c r="N179" s="111">
        <f>'ENS TEMP 201819'!$L31-'ENS TEMP 201819'!$J31</f>
        <v/>
      </c>
      <c r="O179" s="164" t="n"/>
      <c r="P179" s="164" t="n"/>
      <c r="Q179" s="167" t="n"/>
      <c r="R179" s="149" t="n"/>
      <c r="S179" s="149" t="n"/>
      <c r="T179" s="149" t="n"/>
      <c r="U179" s="149" t="n"/>
      <c r="V179" s="149" t="n"/>
      <c r="W179" s="149" t="n"/>
      <c r="X179" s="149" t="inlineStr">
        <is>
          <t>.</t>
        </is>
      </c>
      <c r="Y179" s="149" t="n"/>
      <c r="Z179" s="149" t="n"/>
      <c r="AA179" s="149" t="n"/>
      <c r="AB179" s="149" t="n"/>
      <c r="AC179" s="149" t="n"/>
      <c r="AD179" s="149" t="n"/>
      <c r="AE179" s="149" t="n"/>
    </row>
    <row r="180" ht="19.5" customHeight="1" s="412">
      <c r="A180" s="143" t="n">
        <v>311</v>
      </c>
      <c r="B180" s="149" t="inlineStr">
        <is>
          <t>Se descarta</t>
        </is>
      </c>
      <c r="C180" s="106" t="n">
        <v>2</v>
      </c>
      <c r="D180" s="106" t="n">
        <v>1</v>
      </c>
      <c r="E180" s="106" t="n">
        <v>128</v>
      </c>
      <c r="F180" s="106" t="inlineStr">
        <is>
          <t>17.2946</t>
        </is>
      </c>
      <c r="G180" s="113" t="inlineStr">
        <is>
          <t>LP 662</t>
        </is>
      </c>
      <c r="H180" s="113" t="n"/>
      <c r="I180" s="139" t="n">
        <v>43462</v>
      </c>
      <c r="J180" s="113" t="n">
        <v>995.1999999999999</v>
      </c>
      <c r="K180" s="139" t="n">
        <v>43462</v>
      </c>
      <c r="L180" s="156" t="n">
        <v>995.2</v>
      </c>
      <c r="M180" s="111" t="n">
        <v>0</v>
      </c>
      <c r="N180" s="111">
        <f>'ENS TEMP 201819'!$L113-'ENS TEMP 201819'!$J113</f>
        <v/>
      </c>
      <c r="O180" s="139" t="n">
        <v>43513</v>
      </c>
      <c r="P180" s="139" t="n">
        <v>43551</v>
      </c>
      <c r="Q180" s="150" t="n">
        <v>0.593</v>
      </c>
      <c r="R180" s="149" t="n"/>
      <c r="S180" s="149" t="n"/>
      <c r="T180" s="149" t="n"/>
      <c r="U180" s="149" t="n"/>
      <c r="V180" s="149" t="n"/>
      <c r="W180" s="149" t="n"/>
      <c r="X180" s="149" t="inlineStr">
        <is>
          <t>.</t>
        </is>
      </c>
      <c r="Y180" s="149" t="n"/>
      <c r="Z180" s="149" t="n"/>
      <c r="AA180" s="149" t="n"/>
      <c r="AB180" s="149" t="n"/>
      <c r="AC180" s="149" t="n"/>
      <c r="AD180" s="149" t="n"/>
      <c r="AE180" s="149" t="n"/>
    </row>
    <row r="181" ht="19.5" customHeight="1" s="412">
      <c r="A181" s="143" t="n">
        <v>312</v>
      </c>
      <c r="B181" s="149" t="inlineStr">
        <is>
          <t>Plot Válido</t>
        </is>
      </c>
      <c r="C181" s="106" t="n">
        <v>2</v>
      </c>
      <c r="D181" s="106" t="n">
        <v>1</v>
      </c>
      <c r="E181" s="106" t="n">
        <v>51</v>
      </c>
      <c r="F181" s="106" t="inlineStr">
        <is>
          <t>17.2676</t>
        </is>
      </c>
      <c r="G181" s="113" t="inlineStr">
        <is>
          <t>(7310x7266)-1-23</t>
        </is>
      </c>
      <c r="H181" s="113" t="n"/>
      <c r="I181" s="139" t="n">
        <v>43464</v>
      </c>
      <c r="J181" s="113" t="n">
        <v>1028.65</v>
      </c>
      <c r="K181" s="139" t="n">
        <v>43464</v>
      </c>
      <c r="L181" s="156" t="n">
        <v>1028.65</v>
      </c>
      <c r="M181" s="111" t="n">
        <v>0</v>
      </c>
      <c r="N181" s="111">
        <f>'ENS TEMP 201819'!$L177-'ENS TEMP 201819'!$J177</f>
        <v/>
      </c>
      <c r="O181" s="139" t="n">
        <v>43527</v>
      </c>
      <c r="P181" s="139" t="n">
        <v>43575</v>
      </c>
      <c r="Q181" s="135" t="n">
        <v>0.48</v>
      </c>
      <c r="R181" s="149" t="n"/>
      <c r="S181" s="149" t="n"/>
      <c r="T181" s="149" t="n"/>
      <c r="U181" s="149" t="n"/>
      <c r="V181" s="149" t="n"/>
      <c r="W181" s="149" t="n"/>
      <c r="X181" s="149" t="inlineStr">
        <is>
          <t>.</t>
        </is>
      </c>
      <c r="Y181" s="149" t="n"/>
      <c r="Z181" s="149" t="n"/>
      <c r="AA181" s="149" t="n"/>
      <c r="AB181" s="149" t="n"/>
      <c r="AC181" s="149" t="n"/>
      <c r="AD181" s="149" t="n"/>
      <c r="AE181" s="149" t="n"/>
    </row>
    <row r="182" ht="19.5" customHeight="1" s="412">
      <c r="A182" s="143" t="n">
        <v>313</v>
      </c>
      <c r="B182" s="149" t="inlineStr">
        <is>
          <t>Duda</t>
        </is>
      </c>
      <c r="C182" s="106" t="n">
        <v>2</v>
      </c>
      <c r="D182" s="106" t="n">
        <v>2</v>
      </c>
      <c r="E182" s="106" t="n">
        <v>4</v>
      </c>
      <c r="F182" s="266" t="inlineStr">
        <is>
          <t>15.9//SYN7</t>
        </is>
      </c>
      <c r="G182" s="134" t="inlineStr">
        <is>
          <t>BKBS13idprov901947-1-75 -1-1@-1#1</t>
        </is>
      </c>
      <c r="H182" s="113" t="n"/>
      <c r="I182" s="139" t="n">
        <v>43465</v>
      </c>
      <c r="J182" s="113" t="n">
        <v>1041.6</v>
      </c>
      <c r="K182" s="139" t="n">
        <v>43466</v>
      </c>
      <c r="L182" s="156" t="n">
        <v>1059.6</v>
      </c>
      <c r="M182" s="111" t="n">
        <v>18</v>
      </c>
      <c r="N182" s="111">
        <f>'ENS TEMP 201819'!$L211-'ENS TEMP 201819'!$J211</f>
        <v/>
      </c>
      <c r="O182" s="139" t="n">
        <v>43508</v>
      </c>
      <c r="P182" s="139" t="n">
        <v>43555</v>
      </c>
      <c r="Q182" s="135" t="n">
        <v>0.36</v>
      </c>
      <c r="R182" s="149" t="n"/>
      <c r="S182" s="149" t="n"/>
      <c r="T182" s="149" t="n"/>
      <c r="U182" s="149" t="n"/>
      <c r="V182" s="149" t="n"/>
      <c r="W182" s="149" t="n"/>
      <c r="X182" s="149" t="inlineStr">
        <is>
          <t>.</t>
        </is>
      </c>
      <c r="Y182" s="149" t="n"/>
      <c r="Z182" s="149" t="n"/>
      <c r="AA182" s="149" t="n"/>
      <c r="AB182" s="149" t="n"/>
      <c r="AC182" s="149" t="n"/>
      <c r="AD182" s="149" t="n"/>
      <c r="AE182" s="149" t="n"/>
    </row>
    <row r="183" ht="19.5" customHeight="1" s="412">
      <c r="A183" s="143" t="n">
        <v>314</v>
      </c>
      <c r="B183" s="149" t="inlineStr">
        <is>
          <t>Plot Válido</t>
        </is>
      </c>
      <c r="C183" s="106" t="n">
        <v>2</v>
      </c>
      <c r="D183" s="106" t="n">
        <v>2</v>
      </c>
      <c r="E183" s="106" t="n">
        <v>12</v>
      </c>
      <c r="F183" s="106" t="inlineStr">
        <is>
          <t>17.2578</t>
        </is>
      </c>
      <c r="G183" s="113" t="inlineStr">
        <is>
          <t>BKBS13idprov901947-1-192 -1-1-1-1#1</t>
        </is>
      </c>
      <c r="H183" s="113" t="n"/>
      <c r="I183" s="139" t="n">
        <v>43460</v>
      </c>
      <c r="J183" s="113" t="n">
        <v>959.9</v>
      </c>
      <c r="K183" s="139" t="n">
        <v>43460</v>
      </c>
      <c r="L183" s="156" t="n">
        <v>959.9</v>
      </c>
      <c r="M183" s="111" t="n">
        <v>0</v>
      </c>
      <c r="N183" s="111">
        <f>'ENS TEMP 201819'!$L68-'ENS TEMP 201819'!$J68</f>
        <v/>
      </c>
      <c r="O183" s="139" t="n">
        <v>43521</v>
      </c>
      <c r="P183" s="46" t="n">
        <v>43547</v>
      </c>
      <c r="Q183" s="141" t="n">
        <v>0.78</v>
      </c>
      <c r="R183" s="149" t="n"/>
      <c r="S183" s="149" t="n"/>
      <c r="T183" s="149" t="n"/>
      <c r="U183" s="149" t="n"/>
      <c r="V183" s="149" t="n"/>
      <c r="W183" s="149" t="n"/>
      <c r="X183" s="149" t="inlineStr">
        <is>
          <t>.</t>
        </is>
      </c>
      <c r="Y183" s="149" t="n"/>
      <c r="Z183" s="149" t="n"/>
      <c r="AA183" s="149" t="n"/>
      <c r="AB183" s="149" t="n"/>
      <c r="AC183" s="149" t="n"/>
      <c r="AD183" s="149" t="n"/>
      <c r="AE183" s="149" t="n"/>
    </row>
    <row r="184" ht="19.5" customHeight="1" s="412">
      <c r="A184" s="143" t="n">
        <v>315</v>
      </c>
      <c r="B184" s="149" t="inlineStr">
        <is>
          <t>Plot Válido</t>
        </is>
      </c>
      <c r="C184" s="106" t="n">
        <v>2</v>
      </c>
      <c r="D184" s="106" t="n">
        <v>2</v>
      </c>
      <c r="E184" s="106" t="n">
        <v>33</v>
      </c>
      <c r="F184" s="106" t="inlineStr">
        <is>
          <t>17.2626</t>
        </is>
      </c>
      <c r="G184" s="113" t="inlineStr">
        <is>
          <t>00.5539-1-1-1#1@-1#1#1#1-1</t>
        </is>
      </c>
      <c r="H184" s="113" t="n"/>
      <c r="I184" s="139" t="n">
        <v>43462</v>
      </c>
      <c r="J184" s="113" t="n">
        <v>995.1999999999999</v>
      </c>
      <c r="K184" s="139" t="n">
        <v>43463</v>
      </c>
      <c r="L184" s="156" t="n">
        <v>1013.8</v>
      </c>
      <c r="M184" s="111" t="n">
        <v>18.60000000000002</v>
      </c>
      <c r="N184" s="111">
        <f>'ENS TEMP 201819'!$L114-'ENS TEMP 201819'!$J114</f>
        <v/>
      </c>
      <c r="O184" s="139" t="n">
        <v>43513</v>
      </c>
      <c r="P184" s="139" t="n">
        <v>43551</v>
      </c>
      <c r="Q184" s="150" t="n">
        <v>0.5570000000000001</v>
      </c>
      <c r="R184" s="149" t="n"/>
      <c r="S184" s="149" t="n"/>
      <c r="T184" s="149" t="n"/>
      <c r="U184" s="149" t="n"/>
      <c r="V184" s="149" t="n"/>
      <c r="W184" s="149" t="n"/>
      <c r="X184" s="149" t="inlineStr">
        <is>
          <t>.</t>
        </is>
      </c>
      <c r="Y184" s="149" t="n"/>
      <c r="Z184" s="149" t="n"/>
      <c r="AA184" s="149" t="n"/>
      <c r="AB184" s="149" t="n"/>
      <c r="AC184" s="149" t="n"/>
      <c r="AD184" s="149" t="n"/>
      <c r="AE184" s="149" t="n"/>
    </row>
    <row r="185" ht="19.5" customHeight="1" s="412">
      <c r="A185" s="143" t="n">
        <v>316</v>
      </c>
      <c r="B185" s="149" t="inlineStr">
        <is>
          <t>Plot Válido</t>
        </is>
      </c>
      <c r="C185" s="106" t="n">
        <v>2</v>
      </c>
      <c r="D185" s="106" t="n">
        <v>2</v>
      </c>
      <c r="E185" s="106" t="n">
        <v>3</v>
      </c>
      <c r="F185" s="106" t="inlineStr">
        <is>
          <t>17.2560</t>
        </is>
      </c>
      <c r="G185" s="113" t="inlineStr">
        <is>
          <t>BKBS13idprov901947-1-42 -1-1-1-1#1</t>
        </is>
      </c>
      <c r="H185" s="113" t="n"/>
      <c r="I185" s="139" t="n">
        <v>43462</v>
      </c>
      <c r="J185" s="113" t="n">
        <v>995.1999999999999</v>
      </c>
      <c r="K185" s="139" t="n">
        <v>43463</v>
      </c>
      <c r="L185" s="156" t="n">
        <v>1013.8</v>
      </c>
      <c r="M185" s="111" t="n">
        <v>18.60000000000002</v>
      </c>
      <c r="N185" s="111">
        <f>'ENS TEMP 201819'!$L115-'ENS TEMP 201819'!$J115</f>
        <v/>
      </c>
      <c r="O185" s="139" t="n">
        <v>43507</v>
      </c>
      <c r="P185" s="139" t="n">
        <v>43569</v>
      </c>
      <c r="Q185" s="116" t="n">
        <v>0.461</v>
      </c>
      <c r="R185" s="149" t="n"/>
      <c r="S185" s="149" t="n"/>
      <c r="T185" s="149" t="n"/>
      <c r="U185" s="149" t="n"/>
      <c r="V185" s="149" t="n"/>
      <c r="W185" s="149" t="n"/>
      <c r="X185" s="149" t="inlineStr">
        <is>
          <t>.</t>
        </is>
      </c>
      <c r="Y185" s="149" t="n"/>
      <c r="Z185" s="149" t="n"/>
      <c r="AA185" s="149" t="n"/>
      <c r="AB185" s="149" t="n"/>
      <c r="AC185" s="149" t="n"/>
      <c r="AD185" s="149" t="n"/>
      <c r="AE185" s="149" t="n"/>
    </row>
    <row r="186" ht="19.5" customHeight="1" s="412">
      <c r="A186" s="143" t="n">
        <v>317</v>
      </c>
      <c r="B186" s="149" t="inlineStr">
        <is>
          <t>Se descarta</t>
        </is>
      </c>
      <c r="C186" s="106" t="n">
        <v>2</v>
      </c>
      <c r="D186" s="106" t="n">
        <v>2</v>
      </c>
      <c r="E186" s="106" t="n">
        <v>63</v>
      </c>
      <c r="F186" s="106" t="inlineStr">
        <is>
          <t>17.2810</t>
        </is>
      </c>
      <c r="G186" s="113" t="inlineStr">
        <is>
          <t>[BSGA] 04.4091-1.1.1.1.1.#.#</t>
        </is>
      </c>
      <c r="H186" s="113" t="n"/>
      <c r="I186" s="139" t="n">
        <v>43465</v>
      </c>
      <c r="J186" s="113" t="n">
        <v>1041.6</v>
      </c>
      <c r="K186" s="139" t="n">
        <v>43467</v>
      </c>
      <c r="L186" s="156" t="n">
        <v>1080.75</v>
      </c>
      <c r="M186" s="111" t="n">
        <v>39.15000000000009</v>
      </c>
      <c r="N186" s="111">
        <f>'ENS TEMP 201819'!$L212-'ENS TEMP 201819'!$J212</f>
        <v/>
      </c>
      <c r="O186" s="139" t="n">
        <v>43510</v>
      </c>
      <c r="P186" s="139" t="n">
        <v>43553</v>
      </c>
      <c r="Q186" s="135" t="n">
        <v>0.46</v>
      </c>
      <c r="R186" s="149" t="n"/>
      <c r="S186" s="149" t="n"/>
      <c r="T186" s="149" t="n"/>
      <c r="U186" s="149" t="n"/>
      <c r="V186" s="149" t="n"/>
      <c r="W186" s="149" t="n"/>
      <c r="X186" s="149" t="inlineStr">
        <is>
          <t>.</t>
        </is>
      </c>
      <c r="Y186" s="149" t="n"/>
      <c r="Z186" s="149" t="n"/>
      <c r="AA186" s="149" t="n"/>
      <c r="AB186" s="149" t="n"/>
      <c r="AC186" s="149" t="n"/>
      <c r="AD186" s="149" t="n"/>
      <c r="AE186" s="149" t="n"/>
    </row>
    <row r="187" ht="19.5" customHeight="1" s="412">
      <c r="A187" s="143" t="n">
        <v>318</v>
      </c>
      <c r="B187" s="149" t="inlineStr">
        <is>
          <t>Se descarta</t>
        </is>
      </c>
      <c r="C187" s="106" t="n">
        <v>2</v>
      </c>
      <c r="D187" s="106" t="n">
        <v>2</v>
      </c>
      <c r="E187" s="106" t="n">
        <v>22</v>
      </c>
      <c r="F187" s="106" t="inlineStr">
        <is>
          <t>17.2600</t>
        </is>
      </c>
      <c r="G187" s="113" t="inlineStr">
        <is>
          <t>bulk 04.1973-119-1-1-1#1#1</t>
        </is>
      </c>
      <c r="H187" s="113" t="n"/>
      <c r="I187" s="139" t="n">
        <v>43465</v>
      </c>
      <c r="J187" s="113" t="n">
        <v>1041.6</v>
      </c>
      <c r="K187" s="139" t="n">
        <v>43465</v>
      </c>
      <c r="L187" s="156" t="n">
        <v>1041.6</v>
      </c>
      <c r="M187" s="111" t="n">
        <v>0</v>
      </c>
      <c r="N187" s="111">
        <f>'ENS TEMP 201819'!$L213-'ENS TEMP 201819'!$J213</f>
        <v/>
      </c>
      <c r="O187" s="139" t="n">
        <v>43525</v>
      </c>
      <c r="P187" s="139" t="n">
        <v>43575</v>
      </c>
      <c r="Q187" s="150" t="n">
        <v>0.492</v>
      </c>
      <c r="R187" s="149" t="n"/>
      <c r="S187" s="149" t="n"/>
      <c r="T187" s="149" t="n"/>
      <c r="U187" s="149" t="n"/>
      <c r="V187" s="149" t="n"/>
      <c r="W187" s="149" t="n"/>
      <c r="X187" s="149" t="inlineStr">
        <is>
          <t>.</t>
        </is>
      </c>
      <c r="Y187" s="149" t="n"/>
      <c r="Z187" s="149" t="n"/>
      <c r="AA187" s="149" t="n"/>
      <c r="AB187" s="149" t="n"/>
      <c r="AC187" s="149" t="n"/>
      <c r="AD187" s="149" t="n"/>
      <c r="AE187" s="149" t="n"/>
    </row>
    <row r="188" ht="19.5" customHeight="1" s="412">
      <c r="A188" s="143" t="n">
        <v>319</v>
      </c>
      <c r="B188" s="149" t="inlineStr">
        <is>
          <t>Se descarta</t>
        </is>
      </c>
      <c r="C188" s="106" t="n">
        <v>2</v>
      </c>
      <c r="D188" s="106" t="n">
        <v>2</v>
      </c>
      <c r="E188" s="106" t="n">
        <v>161</v>
      </c>
      <c r="F188" s="106" t="inlineStr">
        <is>
          <t>17.3010</t>
        </is>
      </c>
      <c r="G188" s="113" t="inlineStr">
        <is>
          <t>160 (Sint. Líneas Arg. X Líneas Canadá)</t>
        </is>
      </c>
      <c r="H188" s="113" t="n"/>
      <c r="I188" s="139" t="n">
        <v>43466</v>
      </c>
      <c r="J188" s="113" t="n">
        <v>1059.6</v>
      </c>
      <c r="K188" s="139" t="n">
        <v>43466</v>
      </c>
      <c r="L188" s="156" t="n">
        <v>1059.6</v>
      </c>
      <c r="M188" s="111" t="n">
        <v>0</v>
      </c>
      <c r="N188" s="111">
        <f>'ENS TEMP 201819'!$L242-'ENS TEMP 201819'!$J242</f>
        <v/>
      </c>
      <c r="O188" s="139" t="n">
        <v>43541</v>
      </c>
      <c r="P188" s="139" t="n">
        <v>43584</v>
      </c>
      <c r="Q188" s="150" t="n">
        <v>0.532</v>
      </c>
      <c r="R188" s="149" t="n"/>
      <c r="S188" s="149" t="n"/>
      <c r="T188" s="149" t="n"/>
      <c r="U188" s="149" t="n"/>
      <c r="V188" s="149" t="n"/>
      <c r="W188" s="149" t="n"/>
      <c r="X188" s="149" t="inlineStr">
        <is>
          <t>.</t>
        </is>
      </c>
      <c r="Y188" s="149" t="n"/>
      <c r="Z188" s="149" t="n"/>
      <c r="AA188" s="149" t="n"/>
      <c r="AB188" s="149" t="n"/>
      <c r="AC188" s="149" t="n"/>
      <c r="AD188" s="149" t="n"/>
      <c r="AE188" s="149" t="n"/>
    </row>
    <row r="189" ht="19.5" customHeight="1" s="412">
      <c r="A189" s="143" t="n">
        <v>320</v>
      </c>
      <c r="B189" s="149" t="inlineStr">
        <is>
          <t>Plot Válido</t>
        </is>
      </c>
      <c r="C189" s="106" t="n">
        <v>2</v>
      </c>
      <c r="D189" s="106" t="n">
        <v>2</v>
      </c>
      <c r="E189" s="106" t="n">
        <v>75</v>
      </c>
      <c r="F189" s="106" t="inlineStr">
        <is>
          <t>17.2836</t>
        </is>
      </c>
      <c r="G189" s="113" t="inlineStr">
        <is>
          <t>[M 11] 04.665-1.1.1.1.1.#</t>
        </is>
      </c>
      <c r="H189" s="113" t="n"/>
      <c r="I189" s="139" t="n">
        <v>43460</v>
      </c>
      <c r="J189" s="113" t="n">
        <v>959.9</v>
      </c>
      <c r="K189" s="139" t="n">
        <v>43460</v>
      </c>
      <c r="L189" s="156" t="n">
        <v>959.9</v>
      </c>
      <c r="M189" s="111" t="n">
        <v>0</v>
      </c>
      <c r="N189" s="111">
        <f>'ENS TEMP 201819'!$L69-'ENS TEMP 201819'!$J69</f>
        <v/>
      </c>
      <c r="O189" s="139" t="n">
        <v>43511</v>
      </c>
      <c r="P189" s="139" t="n">
        <v>43551</v>
      </c>
      <c r="Q189" s="150" t="n">
        <v>0.518</v>
      </c>
      <c r="R189" s="149" t="n">
        <v>5</v>
      </c>
      <c r="S189" s="149" t="n">
        <v>2.5</v>
      </c>
      <c r="T189" s="149" t="n"/>
      <c r="U189" s="149" t="n"/>
      <c r="V189" s="149" t="n">
        <v>2</v>
      </c>
      <c r="W189" s="149" t="n"/>
      <c r="X189" s="149" t="inlineStr">
        <is>
          <t>.</t>
        </is>
      </c>
      <c r="Y189" s="149" t="n"/>
      <c r="Z189" s="149" t="n"/>
      <c r="AA189" s="149" t="n"/>
      <c r="AB189" s="149" t="n"/>
      <c r="AC189" s="149" t="n"/>
      <c r="AD189" s="149" t="n"/>
      <c r="AE189" s="149" t="n"/>
    </row>
    <row r="190" ht="19.5" customHeight="1" s="412">
      <c r="A190" s="143" t="n">
        <v>321</v>
      </c>
      <c r="B190" s="149" t="inlineStr">
        <is>
          <t>Plot Válido</t>
        </is>
      </c>
      <c r="C190" s="106" t="n">
        <v>2</v>
      </c>
      <c r="D190" s="106" t="n">
        <v>2</v>
      </c>
      <c r="E190" s="106" t="n">
        <v>53</v>
      </c>
      <c r="F190" s="106" t="inlineStr">
        <is>
          <t>17.2694</t>
        </is>
      </c>
      <c r="G190" s="113" t="inlineStr">
        <is>
          <t>(7310x7266)-1-40</t>
        </is>
      </c>
      <c r="H190" s="113" t="n"/>
      <c r="I190" s="139" t="n">
        <v>43470</v>
      </c>
      <c r="J190" s="113" t="n">
        <v>1122.85</v>
      </c>
      <c r="K190" s="139" t="n">
        <v>43471</v>
      </c>
      <c r="L190" s="156" t="n">
        <v>1136.6</v>
      </c>
      <c r="M190" s="111" t="n">
        <v>13.75</v>
      </c>
      <c r="N190" s="111">
        <f>'ENS TEMP 201819'!$L314-'ENS TEMP 201819'!$J314</f>
        <v/>
      </c>
      <c r="O190" s="139" t="n">
        <v>43529</v>
      </c>
      <c r="P190" s="139" t="n">
        <v>43584</v>
      </c>
      <c r="Q190" s="150" t="n">
        <v>0.408</v>
      </c>
      <c r="R190" s="149" t="n"/>
      <c r="S190" s="149" t="n"/>
      <c r="T190" s="149" t="n"/>
      <c r="U190" s="149" t="n"/>
      <c r="V190" s="149" t="n"/>
      <c r="W190" s="149" t="n"/>
      <c r="X190" s="149" t="inlineStr">
        <is>
          <t>.</t>
        </is>
      </c>
      <c r="Y190" s="149" t="n"/>
      <c r="Z190" s="149" t="n"/>
      <c r="AA190" s="149" t="n"/>
      <c r="AB190" s="149" t="n"/>
      <c r="AC190" s="149" t="n"/>
      <c r="AD190" s="149" t="n"/>
      <c r="AE190" s="149" t="n"/>
    </row>
    <row r="191" ht="19.5" customHeight="1" s="412">
      <c r="A191" s="143" t="n">
        <v>322</v>
      </c>
      <c r="B191" s="149" t="inlineStr">
        <is>
          <t>Se descarta</t>
        </is>
      </c>
      <c r="C191" s="106" t="n">
        <v>2</v>
      </c>
      <c r="D191" s="106" t="n">
        <v>2</v>
      </c>
      <c r="E191" s="106" t="n">
        <v>61</v>
      </c>
      <c r="F191" s="106" t="inlineStr">
        <is>
          <t>17.2806</t>
        </is>
      </c>
      <c r="G191" s="113" t="inlineStr">
        <is>
          <t>[BSGA] 04.4062-1.1.1.1.1.#.#</t>
        </is>
      </c>
      <c r="H191" s="113" t="n"/>
      <c r="I191" s="113" t="n"/>
      <c r="J191" s="113" t="n"/>
      <c r="K191" s="113" t="n"/>
      <c r="L191" s="156" t="n"/>
      <c r="M191" s="111" t="n"/>
      <c r="N191" s="111">
        <f>'ENS TEMP 201819'!$L333-'ENS TEMP 201819'!$J333</f>
        <v/>
      </c>
      <c r="O191" s="131" t="n"/>
      <c r="P191" s="131" t="n"/>
      <c r="Q191" s="159" t="n"/>
      <c r="R191" s="149" t="n"/>
      <c r="S191" s="149" t="n"/>
      <c r="T191" s="149" t="n"/>
      <c r="U191" s="149" t="n"/>
      <c r="V191" s="149" t="n"/>
      <c r="W191" s="149" t="n"/>
      <c r="X191" s="149" t="inlineStr">
        <is>
          <t>.</t>
        </is>
      </c>
      <c r="Y191" s="149" t="n"/>
      <c r="Z191" s="149" t="n"/>
      <c r="AA191" s="149" t="n"/>
      <c r="AB191" s="149" t="n"/>
      <c r="AC191" s="149" t="n"/>
      <c r="AD191" s="149" t="n"/>
      <c r="AE191" s="149" t="n"/>
    </row>
    <row r="192" ht="19.5" customHeight="1" s="412">
      <c r="A192" s="143" t="n">
        <v>323</v>
      </c>
      <c r="B192" s="149" t="inlineStr">
        <is>
          <t>Se descarta</t>
        </is>
      </c>
      <c r="C192" s="106" t="n">
        <v>2</v>
      </c>
      <c r="D192" s="106" t="n">
        <v>2</v>
      </c>
      <c r="E192" s="106" t="n">
        <v>70</v>
      </c>
      <c r="F192" s="106" t="inlineStr">
        <is>
          <t>17.2824</t>
        </is>
      </c>
      <c r="G192" s="113" t="inlineStr">
        <is>
          <t>[SynSDSP] 04.3996-1.1.1.1.1.1.#</t>
        </is>
      </c>
      <c r="H192" s="113" t="n"/>
      <c r="I192" s="139" t="n">
        <v>43460</v>
      </c>
      <c r="J192" s="113" t="n">
        <v>959.9</v>
      </c>
      <c r="K192" s="139" t="n">
        <v>43460</v>
      </c>
      <c r="L192" s="156" t="n">
        <v>959.9</v>
      </c>
      <c r="M192" s="111" t="n">
        <v>0</v>
      </c>
      <c r="N192" s="111">
        <f>'ENS TEMP 201819'!$L70-'ENS TEMP 201819'!$J70</f>
        <v/>
      </c>
      <c r="O192" s="139" t="n">
        <v>43527</v>
      </c>
      <c r="P192" s="139" t="n">
        <v>43561</v>
      </c>
      <c r="Q192" s="116" t="n">
        <v>0.5629999999999999</v>
      </c>
      <c r="R192" s="149" t="inlineStr">
        <is>
          <t>6 AC</t>
        </is>
      </c>
      <c r="S192" s="149" t="n">
        <v>2</v>
      </c>
      <c r="T192" s="149" t="n"/>
      <c r="U192" s="149" t="n"/>
      <c r="V192" s="149" t="n">
        <v>0.5</v>
      </c>
      <c r="W192" s="149" t="n"/>
      <c r="X192" s="149" t="inlineStr">
        <is>
          <t>.</t>
        </is>
      </c>
      <c r="Y192" s="149" t="n"/>
      <c r="Z192" s="149" t="n"/>
      <c r="AA192" s="149" t="n"/>
      <c r="AB192" s="149" t="n"/>
      <c r="AC192" s="149" t="n"/>
      <c r="AD192" s="149" t="n"/>
      <c r="AE192" s="149" t="n"/>
    </row>
    <row r="193" ht="19.5" customHeight="1" s="412">
      <c r="A193" s="143" t="n">
        <v>324</v>
      </c>
      <c r="B193" s="149" t="inlineStr">
        <is>
          <t>Se descarta</t>
        </is>
      </c>
      <c r="C193" s="106" t="n">
        <v>2</v>
      </c>
      <c r="D193" s="106" t="n">
        <v>2</v>
      </c>
      <c r="E193" s="106" t="n">
        <v>164</v>
      </c>
      <c r="F193" s="106" t="inlineStr">
        <is>
          <t>17.3016</t>
        </is>
      </c>
      <c r="G193" s="113" t="inlineStr">
        <is>
          <t>P465</t>
        </is>
      </c>
      <c r="H193" s="113" t="n"/>
      <c r="I193" s="139" t="n">
        <v>43465</v>
      </c>
      <c r="J193" s="113" t="n">
        <v>1041.6</v>
      </c>
      <c r="K193" s="139" t="n">
        <v>43467</v>
      </c>
      <c r="L193" s="156" t="n">
        <v>1080.75</v>
      </c>
      <c r="M193" s="111" t="n">
        <v>39.15000000000009</v>
      </c>
      <c r="N193" s="111">
        <f>'ENS TEMP 201819'!$L214-'ENS TEMP 201819'!$J214</f>
        <v/>
      </c>
      <c r="O193" s="139" t="n">
        <v>43525</v>
      </c>
      <c r="P193" s="139" t="n">
        <v>43579</v>
      </c>
      <c r="Q193" s="150" t="n">
        <v>0.383</v>
      </c>
      <c r="R193" s="149" t="n"/>
      <c r="S193" s="149" t="n"/>
      <c r="T193" s="149" t="n"/>
      <c r="U193" s="149" t="n"/>
      <c r="V193" s="149" t="n"/>
      <c r="W193" s="149" t="n"/>
      <c r="X193" s="149" t="inlineStr">
        <is>
          <t>.</t>
        </is>
      </c>
      <c r="Y193" s="149" t="n"/>
      <c r="Z193" s="149" t="n"/>
      <c r="AA193" s="149" t="n"/>
      <c r="AB193" s="149" t="n"/>
      <c r="AC193" s="149" t="n"/>
      <c r="AD193" s="149" t="n"/>
      <c r="AE193" s="149" t="n"/>
    </row>
    <row r="194" ht="19.5" customHeight="1" s="412">
      <c r="A194" s="143" t="n">
        <v>325</v>
      </c>
      <c r="B194" s="149" t="inlineStr">
        <is>
          <t>Se descarta</t>
        </is>
      </c>
      <c r="C194" s="106" t="n">
        <v>2</v>
      </c>
      <c r="D194" s="106" t="n">
        <v>3</v>
      </c>
      <c r="E194" s="106" t="n">
        <v>34</v>
      </c>
      <c r="F194" s="106" t="inlineStr">
        <is>
          <t>17.2628</t>
        </is>
      </c>
      <c r="G194" s="113" t="inlineStr">
        <is>
          <t>93.1849-3-1-1-1#2#1-1##1#1#1#1#1#1#1-1</t>
        </is>
      </c>
      <c r="H194" s="113" t="n"/>
      <c r="I194" s="139" t="n">
        <v>43466</v>
      </c>
      <c r="J194" s="113" t="n">
        <v>1059.6</v>
      </c>
      <c r="K194" s="139" t="n">
        <v>43468</v>
      </c>
      <c r="L194" s="156" t="n">
        <v>1094.25</v>
      </c>
      <c r="M194" s="111" t="n">
        <v>34.65000000000009</v>
      </c>
      <c r="N194" s="111">
        <f>'ENS TEMP 201819'!$L243-'ENS TEMP 201819'!$J243</f>
        <v/>
      </c>
      <c r="O194" s="139" t="n">
        <v>43521</v>
      </c>
      <c r="P194" s="139" t="n">
        <v>43551</v>
      </c>
      <c r="Q194" s="150" t="n">
        <v>0.694</v>
      </c>
      <c r="R194" s="149" t="n"/>
      <c r="S194" s="149" t="n"/>
      <c r="T194" s="149" t="n"/>
      <c r="U194" s="149" t="n"/>
      <c r="V194" s="149" t="n"/>
      <c r="W194" s="149" t="n"/>
      <c r="X194" s="149" t="inlineStr">
        <is>
          <t>.</t>
        </is>
      </c>
      <c r="Y194" s="149" t="n"/>
      <c r="Z194" s="149" t="n"/>
      <c r="AA194" s="149" t="n"/>
      <c r="AB194" s="149" t="n"/>
      <c r="AC194" s="149" t="n"/>
      <c r="AD194" s="149" t="n"/>
      <c r="AE194" s="149" t="n"/>
    </row>
    <row r="195" ht="19.5" customHeight="1" s="412">
      <c r="A195" s="143" t="n">
        <v>326</v>
      </c>
      <c r="B195" s="149" t="inlineStr">
        <is>
          <t>Se descarta</t>
        </is>
      </c>
      <c r="C195" s="106" t="n">
        <v>2</v>
      </c>
      <c r="D195" s="106" t="n">
        <v>3</v>
      </c>
      <c r="E195" s="106" t="n">
        <v>35</v>
      </c>
      <c r="F195" s="266" t="inlineStr">
        <is>
          <t>17.2630</t>
        </is>
      </c>
      <c r="G195" s="134" t="inlineStr">
        <is>
          <t>(95.6277/6278)F2-bk25eS1-9-1-1-1-1-1##1#1-1</t>
        </is>
      </c>
      <c r="H195" s="113" t="n"/>
      <c r="I195" s="113" t="n"/>
      <c r="J195" s="113" t="n"/>
      <c r="K195" s="113" t="n"/>
      <c r="L195" s="156" t="n"/>
      <c r="M195" s="111" t="n"/>
      <c r="N195" s="111">
        <f>'ENS TEMP 201819'!$L334-'ENS TEMP 201819'!$J334</f>
        <v/>
      </c>
      <c r="O195" s="131" t="n"/>
      <c r="P195" s="131" t="n"/>
      <c r="Q195" s="159" t="n"/>
      <c r="R195" s="149" t="n"/>
      <c r="S195" s="149" t="n"/>
      <c r="T195" s="149" t="n"/>
      <c r="U195" s="149" t="n"/>
      <c r="V195" s="149" t="n"/>
      <c r="W195" s="149" t="n"/>
      <c r="X195" s="149" t="inlineStr">
        <is>
          <t>.</t>
        </is>
      </c>
      <c r="Y195" s="149" t="n"/>
      <c r="Z195" s="149" t="n"/>
      <c r="AA195" s="149" t="n"/>
      <c r="AB195" s="149" t="n"/>
      <c r="AC195" s="149" t="n"/>
      <c r="AD195" s="149" t="n"/>
      <c r="AE195" s="149" t="n"/>
    </row>
    <row r="196" ht="19.5" customHeight="1" s="412">
      <c r="A196" s="143" t="n">
        <v>327</v>
      </c>
      <c r="B196" s="149" t="inlineStr">
        <is>
          <t>Plot Válido</t>
        </is>
      </c>
      <c r="C196" s="106" t="n">
        <v>2</v>
      </c>
      <c r="D196" s="106" t="n">
        <v>3</v>
      </c>
      <c r="E196" s="106" t="n">
        <v>88</v>
      </c>
      <c r="F196" s="106" t="inlineStr">
        <is>
          <t>17.2866</t>
        </is>
      </c>
      <c r="G196" s="113" t="inlineStr">
        <is>
          <t>[CG271] 04.819-1.1.1.1.1.#</t>
        </is>
      </c>
      <c r="H196" s="113" t="n"/>
      <c r="I196" s="139" t="n">
        <v>43463</v>
      </c>
      <c r="J196" s="113" t="n">
        <v>1013.8</v>
      </c>
      <c r="K196" s="139" t="n">
        <v>43465</v>
      </c>
      <c r="L196" s="156" t="n">
        <v>1041.6</v>
      </c>
      <c r="M196" s="111" t="n">
        <v>27.79999999999995</v>
      </c>
      <c r="N196" s="111">
        <f>'ENS TEMP 201819'!$L141-'ENS TEMP 201819'!$J141</f>
        <v/>
      </c>
      <c r="O196" s="139" t="n">
        <v>43517</v>
      </c>
      <c r="P196" s="139" t="n">
        <v>43553</v>
      </c>
      <c r="Q196" s="150" t="n">
        <v>0.577</v>
      </c>
      <c r="R196" s="149" t="n"/>
      <c r="S196" s="149" t="n"/>
      <c r="T196" s="149" t="n"/>
      <c r="U196" s="149" t="n"/>
      <c r="V196" s="149" t="n"/>
      <c r="W196" s="149" t="n"/>
      <c r="X196" s="149" t="inlineStr">
        <is>
          <t>.</t>
        </is>
      </c>
      <c r="Y196" s="149" t="n"/>
      <c r="Z196" s="149" t="n"/>
      <c r="AA196" s="149" t="n"/>
      <c r="AB196" s="149" t="n"/>
      <c r="AC196" s="149" t="n"/>
      <c r="AD196" s="149" t="n"/>
      <c r="AE196" s="149" t="n"/>
    </row>
    <row r="197" ht="19.5" customHeight="1" s="412">
      <c r="A197" s="143" t="n">
        <v>328</v>
      </c>
      <c r="B197" s="149" t="inlineStr">
        <is>
          <t>Plot Válido</t>
        </is>
      </c>
      <c r="C197" s="106" t="n">
        <v>2</v>
      </c>
      <c r="D197" s="106" t="n">
        <v>3</v>
      </c>
      <c r="E197" s="106" t="n">
        <v>65</v>
      </c>
      <c r="F197" s="106" t="inlineStr">
        <is>
          <t>17.2814</t>
        </is>
      </c>
      <c r="G197" s="113" t="inlineStr">
        <is>
          <t>[BSGA] 04.4114-1.1.1.1.1.#.#</t>
        </is>
      </c>
      <c r="H197" s="113" t="n"/>
      <c r="I197" s="139" t="n">
        <v>43459</v>
      </c>
      <c r="J197" s="113" t="n">
        <v>943.6</v>
      </c>
      <c r="K197" s="139" t="n">
        <v>43459</v>
      </c>
      <c r="L197" s="156" t="n">
        <v>943.6</v>
      </c>
      <c r="M197" s="111" t="n">
        <v>0</v>
      </c>
      <c r="N197" s="111">
        <f>'ENS TEMP 201819'!$L32-'ENS TEMP 201819'!$J32</f>
        <v/>
      </c>
      <c r="O197" s="46" t="n">
        <v>43514</v>
      </c>
      <c r="P197" s="139" t="n">
        <v>43552</v>
      </c>
      <c r="Q197" s="167" t="n">
        <v>0.205</v>
      </c>
      <c r="R197" s="149" t="n"/>
      <c r="S197" s="149" t="n"/>
      <c r="T197" s="149" t="n"/>
      <c r="U197" s="149" t="n"/>
      <c r="V197" s="149" t="n"/>
      <c r="W197" s="149" t="n"/>
      <c r="X197" s="149" t="inlineStr">
        <is>
          <t>.</t>
        </is>
      </c>
      <c r="Y197" s="149" t="n"/>
      <c r="Z197" s="149" t="n"/>
      <c r="AA197" s="149" t="n"/>
      <c r="AB197" s="149" t="n"/>
      <c r="AC197" s="149" t="n"/>
      <c r="AD197" s="149" t="n"/>
      <c r="AE197" s="149" t="n"/>
    </row>
    <row r="198" ht="19.5" customHeight="1" s="412">
      <c r="A198" s="143" t="n">
        <v>329</v>
      </c>
      <c r="B198" s="149" t="inlineStr">
        <is>
          <t>Se descarta</t>
        </is>
      </c>
      <c r="C198" s="106" t="n">
        <v>2</v>
      </c>
      <c r="D198" s="106" t="n">
        <v>3</v>
      </c>
      <c r="E198" s="106" t="n">
        <v>66</v>
      </c>
      <c r="F198" s="106" t="inlineStr">
        <is>
          <t>17.2816</t>
        </is>
      </c>
      <c r="G198" s="113" t="inlineStr">
        <is>
          <t>[BSGA] 04.4119-1.1.1.1.1.#.#</t>
        </is>
      </c>
      <c r="H198" s="113" t="n"/>
      <c r="I198" s="139" t="n">
        <v>43461</v>
      </c>
      <c r="J198" s="113" t="n">
        <v>977.15</v>
      </c>
      <c r="K198" s="139" t="n">
        <v>43461</v>
      </c>
      <c r="L198" s="156" t="n">
        <v>977.15</v>
      </c>
      <c r="M198" s="111" t="n">
        <v>0</v>
      </c>
      <c r="N198" s="111">
        <f>'ENS TEMP 201819'!$L94-'ENS TEMP 201819'!$J94</f>
        <v/>
      </c>
      <c r="O198" s="139" t="n">
        <v>43525</v>
      </c>
      <c r="P198" s="139" t="n">
        <v>43550</v>
      </c>
      <c r="Q198" s="150" t="n">
        <v>0.424</v>
      </c>
      <c r="R198" s="149" t="n"/>
      <c r="S198" s="149" t="n"/>
      <c r="T198" s="149" t="n"/>
      <c r="U198" s="149" t="n"/>
      <c r="V198" s="149" t="n"/>
      <c r="W198" s="149" t="n"/>
      <c r="X198" s="149" t="inlineStr">
        <is>
          <t>.</t>
        </is>
      </c>
      <c r="Y198" s="149" t="n"/>
      <c r="Z198" s="149" t="n"/>
      <c r="AA198" s="149" t="n"/>
      <c r="AB198" s="149" t="n"/>
      <c r="AC198" s="149" t="n"/>
      <c r="AD198" s="149" t="n"/>
      <c r="AE198" s="149" t="n"/>
    </row>
    <row r="199" ht="19.5" customHeight="1" s="412">
      <c r="A199" s="143" t="n">
        <v>330</v>
      </c>
      <c r="B199" s="149" t="inlineStr">
        <is>
          <t>Plot Válido</t>
        </is>
      </c>
      <c r="C199" s="106" t="n">
        <v>2</v>
      </c>
      <c r="D199" s="106" t="n">
        <v>3</v>
      </c>
      <c r="E199" s="106" t="n">
        <v>162</v>
      </c>
      <c r="F199" s="106" t="inlineStr">
        <is>
          <t>17.3012</t>
        </is>
      </c>
      <c r="G199" s="113" t="inlineStr">
        <is>
          <t>ZN6</t>
        </is>
      </c>
      <c r="H199" s="113" t="n"/>
      <c r="I199" s="139" t="n">
        <v>43465</v>
      </c>
      <c r="J199" s="113" t="n">
        <v>1041.6</v>
      </c>
      <c r="K199" s="139" t="n">
        <v>43465</v>
      </c>
      <c r="L199" s="156" t="n">
        <v>1041.6</v>
      </c>
      <c r="M199" s="111" t="n">
        <v>0</v>
      </c>
      <c r="N199" s="111">
        <f>'ENS TEMP 201819'!$L215-'ENS TEMP 201819'!$J215</f>
        <v/>
      </c>
      <c r="O199" s="139" t="n">
        <v>43522</v>
      </c>
      <c r="P199" s="139" t="n">
        <v>43562</v>
      </c>
      <c r="Q199" s="135" t="n">
        <v>0.49</v>
      </c>
      <c r="R199" s="149" t="n"/>
      <c r="S199" s="149" t="n"/>
      <c r="T199" s="149" t="n"/>
      <c r="U199" s="149" t="n"/>
      <c r="V199" s="149" t="n"/>
      <c r="W199" s="149" t="n"/>
      <c r="X199" s="149" t="inlineStr">
        <is>
          <t>.</t>
        </is>
      </c>
      <c r="Y199" s="149" t="n"/>
      <c r="Z199" s="149" t="n"/>
      <c r="AA199" s="149" t="n"/>
      <c r="AB199" s="149" t="n"/>
      <c r="AC199" s="149" t="n"/>
      <c r="AD199" s="149" t="n"/>
      <c r="AE199" s="149" t="n"/>
    </row>
    <row r="200" ht="19.5" customHeight="1" s="412">
      <c r="A200" s="143" t="n">
        <v>331</v>
      </c>
      <c r="B200" s="149" t="inlineStr">
        <is>
          <t>Plot Válido</t>
        </is>
      </c>
      <c r="C200" s="106" t="n">
        <v>2</v>
      </c>
      <c r="D200" s="106" t="n">
        <v>3</v>
      </c>
      <c r="E200" s="106" t="n">
        <v>36</v>
      </c>
      <c r="F200" s="106" t="inlineStr">
        <is>
          <t>17.2632</t>
        </is>
      </c>
      <c r="G200" s="113" t="inlineStr">
        <is>
          <t>99.5736-4  LP611V X LP613-2-1-1-1#1#1#1-1</t>
        </is>
      </c>
      <c r="H200" s="113" t="n"/>
      <c r="I200" s="139" t="n">
        <v>43462</v>
      </c>
      <c r="J200" s="113" t="n">
        <v>995.1999999999999</v>
      </c>
      <c r="K200" s="139" t="n">
        <v>43464</v>
      </c>
      <c r="L200" s="156" t="n">
        <v>1028.65</v>
      </c>
      <c r="M200" s="111" t="n">
        <v>33.44999999999993</v>
      </c>
      <c r="N200" s="111">
        <f>'ENS TEMP 201819'!$L116-'ENS TEMP 201819'!$J116</f>
        <v/>
      </c>
      <c r="O200" s="139" t="n">
        <v>43520</v>
      </c>
      <c r="P200" s="139" t="n">
        <v>43570</v>
      </c>
      <c r="Q200" s="150" t="n">
        <v>0.441</v>
      </c>
      <c r="R200" s="149" t="n"/>
      <c r="S200" s="149" t="n"/>
      <c r="T200" s="149" t="n"/>
      <c r="U200" s="149" t="n"/>
      <c r="V200" s="149" t="n"/>
      <c r="W200" s="149" t="n"/>
      <c r="X200" s="149" t="inlineStr">
        <is>
          <t>.</t>
        </is>
      </c>
      <c r="Y200" s="149" t="n"/>
      <c r="Z200" s="149" t="n"/>
      <c r="AA200" s="149" t="n"/>
      <c r="AB200" s="149" t="n"/>
      <c r="AC200" s="149" t="n"/>
      <c r="AD200" s="149" t="n"/>
      <c r="AE200" s="149" t="n"/>
    </row>
    <row r="201" ht="19.5" customHeight="1" s="412">
      <c r="A201" s="143" t="n">
        <v>332</v>
      </c>
      <c r="B201" s="149" t="inlineStr">
        <is>
          <t>Se descarta</t>
        </is>
      </c>
      <c r="C201" s="106" t="n">
        <v>2</v>
      </c>
      <c r="D201" s="106" t="n">
        <v>3</v>
      </c>
      <c r="E201" s="106" t="n">
        <v>141</v>
      </c>
      <c r="F201" s="106" t="inlineStr">
        <is>
          <t>17.2970</t>
        </is>
      </c>
      <c r="G201" s="113" t="inlineStr">
        <is>
          <t>LPB2</t>
        </is>
      </c>
      <c r="H201" s="113" t="n"/>
      <c r="I201" s="139" t="n">
        <v>43468</v>
      </c>
      <c r="J201" s="113" t="n">
        <v>1094.25</v>
      </c>
      <c r="K201" s="139" t="n">
        <v>43468</v>
      </c>
      <c r="L201" s="156" t="n">
        <v>1094.25</v>
      </c>
      <c r="M201" s="111" t="n">
        <v>0</v>
      </c>
      <c r="N201" s="111">
        <f>'ENS TEMP 201819'!$L285-'ENS TEMP 201819'!$J285</f>
        <v/>
      </c>
      <c r="O201" s="139" t="n">
        <v>43521</v>
      </c>
      <c r="P201" s="139" t="n">
        <v>43582</v>
      </c>
      <c r="Q201" s="150" t="n">
        <v>0.359</v>
      </c>
      <c r="R201" s="149" t="n"/>
      <c r="S201" s="149" t="n"/>
      <c r="T201" s="149" t="n"/>
      <c r="U201" s="149" t="n"/>
      <c r="V201" s="149" t="n"/>
      <c r="W201" s="149" t="n"/>
      <c r="X201" s="149" t="inlineStr">
        <is>
          <t>.</t>
        </is>
      </c>
      <c r="Y201" s="149" t="n"/>
      <c r="Z201" s="149" t="n"/>
      <c r="AA201" s="149" t="n"/>
      <c r="AB201" s="149" t="n"/>
      <c r="AC201" s="149" t="n"/>
      <c r="AD201" s="149" t="n"/>
      <c r="AE201" s="149" t="n"/>
    </row>
    <row r="202" ht="19.5" customHeight="1" s="412">
      <c r="A202" s="143" t="n">
        <v>333</v>
      </c>
      <c r="B202" s="149" t="inlineStr">
        <is>
          <t>Se descarta</t>
        </is>
      </c>
      <c r="C202" s="106" t="n">
        <v>2</v>
      </c>
      <c r="D202" s="106" t="n">
        <v>3</v>
      </c>
      <c r="E202" s="106" t="n">
        <v>165</v>
      </c>
      <c r="F202" s="262" t="inlineStr">
        <is>
          <t>17.3018</t>
        </is>
      </c>
      <c r="G202" s="113" t="inlineStr">
        <is>
          <t>P21</t>
        </is>
      </c>
      <c r="H202" s="113" t="n"/>
      <c r="I202" s="139" t="n">
        <v>43464</v>
      </c>
      <c r="J202" s="113" t="n">
        <v>1028.65</v>
      </c>
      <c r="K202" s="139" t="n">
        <v>43464</v>
      </c>
      <c r="L202" s="156" t="n">
        <v>1028.65</v>
      </c>
      <c r="M202" s="111" t="n">
        <v>0</v>
      </c>
      <c r="N202" s="111">
        <f>'ENS TEMP 201819'!$L178-'ENS TEMP 201819'!$J178</f>
        <v/>
      </c>
      <c r="O202" s="139" t="n">
        <v>43524</v>
      </c>
      <c r="P202" s="139" t="n">
        <v>43556</v>
      </c>
      <c r="Q202" s="150" t="n">
        <v>0.6820000000000001</v>
      </c>
      <c r="R202" s="149" t="n"/>
      <c r="S202" s="149" t="n"/>
      <c r="T202" s="149" t="n"/>
      <c r="U202" s="149" t="n"/>
      <c r="V202" s="149" t="n"/>
      <c r="W202" s="149" t="n"/>
      <c r="X202" s="149" t="inlineStr">
        <is>
          <t>.</t>
        </is>
      </c>
      <c r="Y202" s="149" t="n"/>
      <c r="Z202" s="149" t="n"/>
      <c r="AA202" s="149" t="n"/>
      <c r="AB202" s="149" t="n"/>
      <c r="AC202" s="149" t="n"/>
      <c r="AD202" s="149" t="n"/>
      <c r="AE202" s="149" t="n"/>
    </row>
    <row r="203" ht="19.5" customHeight="1" s="412">
      <c r="A203" s="143" t="n">
        <v>334</v>
      </c>
      <c r="B203" s="149" t="inlineStr">
        <is>
          <t>Plot Válido</t>
        </is>
      </c>
      <c r="C203" s="106" t="n">
        <v>2</v>
      </c>
      <c r="D203" s="106" t="n">
        <v>3</v>
      </c>
      <c r="E203" s="106" t="n">
        <v>90</v>
      </c>
      <c r="F203" s="106" t="inlineStr">
        <is>
          <t>17.2870</t>
        </is>
      </c>
      <c r="G203" s="113" t="inlineStr">
        <is>
          <t>[DK638] 04.650-1.1.1.1.1.#</t>
        </is>
      </c>
      <c r="H203" s="113" t="n"/>
      <c r="I203" s="139" t="n">
        <v>43468</v>
      </c>
      <c r="J203" s="113" t="n">
        <v>1094.25</v>
      </c>
      <c r="K203" s="139" t="n">
        <v>43468</v>
      </c>
      <c r="L203" s="156" t="n">
        <v>1094.25</v>
      </c>
      <c r="M203" s="111" t="n">
        <v>0</v>
      </c>
      <c r="N203" s="111">
        <f>'ENS TEMP 201819'!$L286-'ENS TEMP 201819'!$J286</f>
        <v/>
      </c>
      <c r="O203" s="139" t="n">
        <v>43518</v>
      </c>
      <c r="P203" s="139" t="n">
        <v>43550</v>
      </c>
      <c r="Q203" s="150" t="n">
        <v>0.701</v>
      </c>
      <c r="R203" s="149" t="n"/>
      <c r="S203" s="149" t="n"/>
      <c r="T203" s="149" t="n"/>
      <c r="U203" s="149" t="n"/>
      <c r="V203" s="149" t="n"/>
      <c r="W203" s="149" t="n"/>
      <c r="X203" s="149" t="inlineStr">
        <is>
          <t>.</t>
        </is>
      </c>
      <c r="Y203" s="149" t="n"/>
      <c r="Z203" s="149" t="n"/>
      <c r="AA203" s="149" t="n"/>
      <c r="AB203" s="149" t="n"/>
      <c r="AC203" s="149" t="n"/>
      <c r="AD203" s="149" t="n"/>
      <c r="AE203" s="149" t="n"/>
    </row>
    <row r="204" ht="19.5" customHeight="1" s="412">
      <c r="A204" s="143" t="n">
        <v>335</v>
      </c>
      <c r="B204" s="149" t="inlineStr">
        <is>
          <t>Plot Válido</t>
        </is>
      </c>
      <c r="C204" s="106" t="n">
        <v>2</v>
      </c>
      <c r="D204" s="106" t="n">
        <v>3</v>
      </c>
      <c r="E204" s="106" t="n">
        <v>116</v>
      </c>
      <c r="F204" s="106" t="inlineStr">
        <is>
          <t>17.2922</t>
        </is>
      </c>
      <c r="G204" s="113" t="inlineStr">
        <is>
          <t>LP 438</t>
        </is>
      </c>
      <c r="H204" s="113" t="n"/>
      <c r="I204" s="139" t="n">
        <v>43461</v>
      </c>
      <c r="J204" s="113" t="n">
        <v>977.15</v>
      </c>
      <c r="K204" s="139" t="n">
        <v>43461</v>
      </c>
      <c r="L204" s="156" t="n">
        <v>977.15</v>
      </c>
      <c r="M204" s="111" t="n">
        <v>0</v>
      </c>
      <c r="N204" s="111">
        <f>'ENS TEMP 201819'!$L95-'ENS TEMP 201819'!$J95</f>
        <v/>
      </c>
      <c r="O204" s="139" t="n">
        <v>43525</v>
      </c>
      <c r="P204" s="139" t="n">
        <v>43554</v>
      </c>
      <c r="Q204" s="150" t="n">
        <v>0.741</v>
      </c>
      <c r="R204" s="149" t="n"/>
      <c r="S204" s="149" t="n"/>
      <c r="T204" s="149" t="n"/>
      <c r="U204" s="149" t="n"/>
      <c r="V204" s="149" t="n"/>
      <c r="W204" s="149" t="n"/>
      <c r="X204" s="149" t="inlineStr">
        <is>
          <t>.</t>
        </is>
      </c>
      <c r="Y204" s="149" t="n"/>
      <c r="Z204" s="149" t="n"/>
      <c r="AA204" s="149" t="n"/>
      <c r="AB204" s="149" t="n"/>
      <c r="AC204" s="149" t="n"/>
      <c r="AD204" s="149" t="n"/>
      <c r="AE204" s="149" t="n"/>
    </row>
    <row r="205" ht="19.5" customHeight="1" s="412">
      <c r="A205" s="143" t="n">
        <v>336</v>
      </c>
      <c r="B205" s="149" t="inlineStr">
        <is>
          <t>Se descarta</t>
        </is>
      </c>
      <c r="C205" s="106" t="n">
        <v>2</v>
      </c>
      <c r="D205" s="106" t="n">
        <v>3</v>
      </c>
      <c r="E205" s="106" t="n">
        <v>83</v>
      </c>
      <c r="F205" s="106" t="inlineStr">
        <is>
          <t>17.2856</t>
        </is>
      </c>
      <c r="G205" s="113" t="inlineStr">
        <is>
          <t>[AX889] 04.725-1.1.1.1.1.#</t>
        </is>
      </c>
      <c r="H205" s="113" t="n"/>
      <c r="I205" s="139" t="n">
        <v>43460</v>
      </c>
      <c r="J205" s="113" t="n">
        <v>959.9</v>
      </c>
      <c r="K205" s="139" t="n">
        <v>43459</v>
      </c>
      <c r="L205" s="156" t="n">
        <v>943.6</v>
      </c>
      <c r="M205" s="111" t="n">
        <v>-16.29999999999995</v>
      </c>
      <c r="N205" s="111">
        <f>'ENS TEMP 201819'!$L71-'ENS TEMP 201819'!$J71</f>
        <v/>
      </c>
      <c r="O205" s="139" t="n">
        <v>43507</v>
      </c>
      <c r="P205" s="139" t="n">
        <v>43564</v>
      </c>
      <c r="Q205" s="150" t="n">
        <v>0.325</v>
      </c>
      <c r="R205" s="149" t="n">
        <v>5</v>
      </c>
      <c r="S205" s="149" t="n">
        <v>3.5</v>
      </c>
      <c r="T205" s="149" t="n"/>
      <c r="U205" s="149" t="n"/>
      <c r="V205" s="149" t="n">
        <v>1</v>
      </c>
      <c r="W205" s="149" t="n"/>
      <c r="X205" s="149" t="inlineStr">
        <is>
          <t>.</t>
        </is>
      </c>
      <c r="Y205" s="149" t="n"/>
      <c r="Z205" s="149" t="n"/>
      <c r="AA205" s="149" t="n"/>
      <c r="AB205" s="149" t="n"/>
      <c r="AC205" s="149" t="n"/>
      <c r="AD205" s="149" t="n"/>
      <c r="AE205" s="149" t="n"/>
    </row>
    <row r="206" ht="19.5" customHeight="1" s="412">
      <c r="A206" s="143" t="n">
        <v>337</v>
      </c>
      <c r="B206" s="149" t="inlineStr">
        <is>
          <t>Plot Válido</t>
        </is>
      </c>
      <c r="C206" s="106" t="n">
        <v>2</v>
      </c>
      <c r="D206" s="106" t="n">
        <v>4</v>
      </c>
      <c r="E206" s="106" t="n">
        <v>111</v>
      </c>
      <c r="F206" s="106" t="inlineStr">
        <is>
          <t>17.2912</t>
        </is>
      </c>
      <c r="G206" s="113" t="inlineStr">
        <is>
          <t>LP 221</t>
        </is>
      </c>
      <c r="H206" s="113" t="n"/>
      <c r="I206" s="139" t="n">
        <v>43466</v>
      </c>
      <c r="J206" s="113" t="n">
        <v>1059.6</v>
      </c>
      <c r="K206" s="139" t="n">
        <v>43466</v>
      </c>
      <c r="L206" s="156" t="n">
        <v>1059.6</v>
      </c>
      <c r="M206" s="111" t="n">
        <v>0</v>
      </c>
      <c r="N206" s="111">
        <f>'ENS TEMP 201819'!$L244-'ENS TEMP 201819'!$J244</f>
        <v/>
      </c>
      <c r="O206" s="139" t="n">
        <v>43530</v>
      </c>
      <c r="P206" s="139" t="n">
        <v>43580</v>
      </c>
      <c r="Q206" s="150" t="n">
        <v>0.419</v>
      </c>
      <c r="R206" s="149" t="n"/>
      <c r="S206" s="149" t="n"/>
      <c r="T206" s="149" t="n"/>
      <c r="U206" s="149" t="n"/>
      <c r="V206" s="149" t="n"/>
      <c r="W206" s="149" t="n"/>
      <c r="X206" s="149" t="inlineStr">
        <is>
          <t>.</t>
        </is>
      </c>
      <c r="Y206" s="149" t="n"/>
      <c r="Z206" s="149" t="n"/>
      <c r="AA206" s="149" t="n"/>
      <c r="AB206" s="149" t="n"/>
      <c r="AC206" s="149" t="n"/>
      <c r="AD206" s="149" t="n"/>
      <c r="AE206" s="149" t="n"/>
    </row>
    <row r="207" ht="19.5" customHeight="1" s="412">
      <c r="A207" s="143" t="n">
        <v>338</v>
      </c>
      <c r="B207" s="149" t="inlineStr">
        <is>
          <t>Plot Válido</t>
        </is>
      </c>
      <c r="C207" s="106" t="n">
        <v>2</v>
      </c>
      <c r="D207" s="106" t="n">
        <v>4</v>
      </c>
      <c r="E207" s="106" t="n">
        <v>89</v>
      </c>
      <c r="F207" s="106" t="inlineStr">
        <is>
          <t>17.2868</t>
        </is>
      </c>
      <c r="G207" s="113" t="inlineStr">
        <is>
          <t>[DK638] 04.631-1.1.1.1.1.#</t>
        </is>
      </c>
      <c r="H207" s="113" t="n"/>
      <c r="I207" s="139" t="n">
        <v>43467</v>
      </c>
      <c r="J207" s="113" t="n">
        <v>1080.75</v>
      </c>
      <c r="K207" s="139" t="n">
        <v>43470</v>
      </c>
      <c r="L207" s="156" t="n">
        <v>1122.85</v>
      </c>
      <c r="M207" s="111" t="n">
        <v>42.09999999999991</v>
      </c>
      <c r="N207" s="111">
        <f>'ENS TEMP 201819'!$L269-'ENS TEMP 201819'!$J269</f>
        <v/>
      </c>
      <c r="O207" s="139" t="n">
        <v>43542</v>
      </c>
      <c r="P207" s="139" t="n">
        <v>43581</v>
      </c>
      <c r="Q207" s="150" t="n">
        <v>0.553</v>
      </c>
      <c r="R207" s="149" t="n"/>
      <c r="S207" s="149" t="n"/>
      <c r="T207" s="149" t="n"/>
      <c r="U207" s="149" t="n"/>
      <c r="V207" s="149" t="n"/>
      <c r="W207" s="149" t="n"/>
      <c r="X207" s="149" t="inlineStr">
        <is>
          <t>.</t>
        </is>
      </c>
      <c r="Y207" s="149" t="n"/>
      <c r="Z207" s="149" t="n"/>
      <c r="AA207" s="149" t="n"/>
      <c r="AB207" s="149" t="n"/>
      <c r="AC207" s="149" t="n"/>
      <c r="AD207" s="149" t="n"/>
      <c r="AE207" s="149" t="n"/>
    </row>
    <row r="208" ht="19.5" customHeight="1" s="412">
      <c r="A208" s="143" t="n">
        <v>339</v>
      </c>
      <c r="B208" s="149" t="inlineStr">
        <is>
          <t>Plot Válido</t>
        </is>
      </c>
      <c r="C208" s="106" t="n">
        <v>2</v>
      </c>
      <c r="D208" s="106" t="n">
        <v>4</v>
      </c>
      <c r="E208" s="106" t="n">
        <v>168</v>
      </c>
      <c r="F208" s="262" t="inlineStr">
        <is>
          <t>17.1536</t>
        </is>
      </c>
      <c r="G208" s="113" t="inlineStr">
        <is>
          <t>L2200</t>
        </is>
      </c>
      <c r="H208" s="113" t="n"/>
      <c r="I208" s="139" t="n">
        <v>43453</v>
      </c>
      <c r="J208" s="113" t="n">
        <v>849.8000000000002</v>
      </c>
      <c r="K208" s="139" t="n">
        <v>43453</v>
      </c>
      <c r="L208" s="156" t="n">
        <v>849.8</v>
      </c>
      <c r="M208" s="111" t="n">
        <v>0</v>
      </c>
      <c r="N208" s="111">
        <f>'ENS TEMP 201819'!$L6-'ENS TEMP 201819'!$J6</f>
        <v/>
      </c>
      <c r="O208" s="139" t="n">
        <v>43514</v>
      </c>
      <c r="P208" s="139" t="n">
        <v>43556</v>
      </c>
      <c r="Q208" s="167" t="n">
        <v>0.182</v>
      </c>
      <c r="R208" s="149" t="n"/>
      <c r="S208" s="149" t="n"/>
      <c r="T208" s="149" t="n"/>
      <c r="U208" s="149" t="n"/>
      <c r="V208" s="149" t="n"/>
      <c r="W208" s="149" t="n"/>
      <c r="X208" s="149" t="inlineStr">
        <is>
          <t>.</t>
        </is>
      </c>
      <c r="Y208" s="149" t="n"/>
      <c r="Z208" s="149" t="n"/>
      <c r="AA208" s="149" t="n"/>
      <c r="AB208" s="149" t="n"/>
      <c r="AC208" s="149" t="n"/>
      <c r="AD208" s="149" t="n"/>
      <c r="AE208" s="149" t="n"/>
    </row>
    <row r="209" ht="19.5" customHeight="1" s="412">
      <c r="A209" s="143" t="n">
        <v>340</v>
      </c>
      <c r="B209" s="149" t="inlineStr">
        <is>
          <t>Se descarta</t>
        </is>
      </c>
      <c r="C209" s="106" t="n">
        <v>2</v>
      </c>
      <c r="D209" s="106" t="n">
        <v>4</v>
      </c>
      <c r="E209" s="106" t="n">
        <v>131</v>
      </c>
      <c r="F209" s="106" t="inlineStr">
        <is>
          <t>17.2952</t>
        </is>
      </c>
      <c r="G209" s="113" t="inlineStr">
        <is>
          <t>LP 613</t>
        </is>
      </c>
      <c r="H209" s="113" t="n"/>
      <c r="I209" s="139" t="n">
        <v>43464</v>
      </c>
      <c r="J209" s="113" t="n">
        <v>1028.65</v>
      </c>
      <c r="K209" s="139" t="n">
        <v>43466</v>
      </c>
      <c r="L209" s="156" t="n">
        <v>1059.6</v>
      </c>
      <c r="M209" s="111" t="n">
        <v>30.95000000000005</v>
      </c>
      <c r="N209" s="111">
        <f>'ENS TEMP 201819'!$L179-'ENS TEMP 201819'!$J179</f>
        <v/>
      </c>
      <c r="O209" s="139" t="n">
        <v>43511</v>
      </c>
      <c r="P209" s="139" t="n">
        <v>43563</v>
      </c>
      <c r="Q209" s="150" t="n">
        <v>0.384</v>
      </c>
      <c r="R209" s="149" t="n"/>
      <c r="S209" s="149" t="n"/>
      <c r="T209" s="149" t="n"/>
      <c r="U209" s="149" t="n"/>
      <c r="V209" s="149" t="n"/>
      <c r="W209" s="149" t="n"/>
      <c r="X209" s="149" t="inlineStr">
        <is>
          <t>.</t>
        </is>
      </c>
      <c r="Y209" s="149" t="n"/>
      <c r="Z209" s="149" t="n"/>
      <c r="AA209" s="149" t="n"/>
      <c r="AB209" s="149" t="n"/>
      <c r="AC209" s="149" t="n"/>
      <c r="AD209" s="149" t="n"/>
      <c r="AE209" s="149" t="n"/>
    </row>
    <row r="210" ht="19.5" customHeight="1" s="412">
      <c r="A210" s="143" t="n">
        <v>341</v>
      </c>
      <c r="B210" s="149" t="inlineStr">
        <is>
          <t>Se descarta</t>
        </is>
      </c>
      <c r="C210" s="106" t="n">
        <v>2</v>
      </c>
      <c r="D210" s="106" t="n">
        <v>4</v>
      </c>
      <c r="E210" s="106" t="n">
        <v>54</v>
      </c>
      <c r="F210" s="106" t="inlineStr">
        <is>
          <t>17.2700</t>
        </is>
      </c>
      <c r="G210" s="113" t="inlineStr">
        <is>
          <t>(7310x7266)-1-46</t>
        </is>
      </c>
      <c r="H210" s="113" t="n"/>
      <c r="I210" s="139" t="n">
        <v>43462</v>
      </c>
      <c r="J210" s="113" t="n">
        <v>995.1999999999999</v>
      </c>
      <c r="K210" s="139" t="n">
        <v>43462</v>
      </c>
      <c r="L210" s="156" t="n">
        <v>995.2</v>
      </c>
      <c r="M210" s="111" t="n">
        <v>0</v>
      </c>
      <c r="N210" s="111">
        <f>'ENS TEMP 201819'!$L117-'ENS TEMP 201819'!$J117</f>
        <v/>
      </c>
      <c r="O210" s="139" t="n">
        <v>43526</v>
      </c>
      <c r="P210" s="139" t="n">
        <v>43583</v>
      </c>
      <c r="Q210" s="150" t="n">
        <v>0.442</v>
      </c>
      <c r="R210" s="149" t="n"/>
      <c r="S210" s="149" t="n"/>
      <c r="T210" s="149" t="n"/>
      <c r="U210" s="149" t="n"/>
      <c r="V210" s="149" t="n"/>
      <c r="W210" s="149" t="n"/>
      <c r="X210" s="149" t="inlineStr">
        <is>
          <t>.</t>
        </is>
      </c>
      <c r="Y210" s="149" t="n"/>
      <c r="Z210" s="149" t="n"/>
      <c r="AA210" s="149" t="n"/>
      <c r="AB210" s="149" t="n"/>
      <c r="AC210" s="149" t="n"/>
      <c r="AD210" s="149" t="n"/>
      <c r="AE210" s="149" t="n"/>
    </row>
    <row r="211" ht="19.5" customHeight="1" s="412">
      <c r="A211" s="143" t="n">
        <v>342</v>
      </c>
      <c r="B211" s="149" t="inlineStr">
        <is>
          <t>Se descarta</t>
        </is>
      </c>
      <c r="C211" s="106" t="n">
        <v>2</v>
      </c>
      <c r="D211" s="106" t="n">
        <v>4</v>
      </c>
      <c r="E211" s="106" t="n">
        <v>166</v>
      </c>
      <c r="F211" s="262" t="inlineStr">
        <is>
          <t>17.1518</t>
        </is>
      </c>
      <c r="G211" s="113" t="inlineStr">
        <is>
          <t>LP453</t>
        </is>
      </c>
      <c r="H211" s="113" t="n"/>
      <c r="I211" s="139" t="n">
        <v>43459</v>
      </c>
      <c r="J211" s="113" t="n">
        <v>943.6</v>
      </c>
      <c r="K211" s="139" t="n">
        <v>43459</v>
      </c>
      <c r="L211" s="156" t="n">
        <v>943.6</v>
      </c>
      <c r="M211" s="111" t="n">
        <v>0</v>
      </c>
      <c r="N211" s="111">
        <f>'ENS TEMP 201819'!$L33-'ENS TEMP 201819'!$J33</f>
        <v/>
      </c>
      <c r="O211" s="139" t="n"/>
      <c r="P211" s="164" t="n"/>
      <c r="Q211" s="167" t="n"/>
      <c r="R211" s="149" t="n"/>
      <c r="S211" s="149" t="n"/>
      <c r="T211" s="149" t="n"/>
      <c r="U211" s="149" t="n"/>
      <c r="V211" s="149" t="n"/>
      <c r="W211" s="149" t="n"/>
      <c r="X211" s="149" t="inlineStr">
        <is>
          <t>.</t>
        </is>
      </c>
      <c r="Y211" s="149" t="n"/>
      <c r="Z211" s="149" t="n"/>
      <c r="AA211" s="149" t="n"/>
      <c r="AB211" s="149" t="n"/>
      <c r="AC211" s="149" t="n"/>
      <c r="AD211" s="149" t="n"/>
      <c r="AE211" s="149" t="n"/>
    </row>
    <row r="212" ht="19.5" customHeight="1" s="412">
      <c r="A212" s="143" t="n">
        <v>343</v>
      </c>
      <c r="B212" s="149" t="inlineStr">
        <is>
          <t>Plot Válido</t>
        </is>
      </c>
      <c r="C212" s="106" t="n">
        <v>2</v>
      </c>
      <c r="D212" s="106" t="n">
        <v>4</v>
      </c>
      <c r="E212" s="106" t="n">
        <v>138</v>
      </c>
      <c r="F212" s="106" t="inlineStr">
        <is>
          <t>17.2964</t>
        </is>
      </c>
      <c r="G212" s="113" t="inlineStr">
        <is>
          <t>LP 562</t>
        </is>
      </c>
      <c r="H212" s="113" t="n"/>
      <c r="I212" s="139" t="n">
        <v>43464</v>
      </c>
      <c r="J212" s="113" t="n">
        <v>1028.65</v>
      </c>
      <c r="K212" s="139" t="n">
        <v>43464</v>
      </c>
      <c r="L212" s="156" t="n">
        <v>1028.65</v>
      </c>
      <c r="M212" s="111" t="n">
        <v>0</v>
      </c>
      <c r="N212" s="111">
        <f>'ENS TEMP 201819'!$L180-'ENS TEMP 201819'!$J180</f>
        <v/>
      </c>
      <c r="O212" s="139" t="n">
        <v>43523</v>
      </c>
      <c r="P212" s="139" t="n">
        <v>43579</v>
      </c>
      <c r="Q212" s="150" t="n">
        <v>0.375</v>
      </c>
      <c r="R212" s="149" t="n"/>
      <c r="S212" s="149" t="n"/>
      <c r="T212" s="149" t="n"/>
      <c r="U212" s="149" t="n"/>
      <c r="V212" s="149" t="n"/>
      <c r="W212" s="149" t="n"/>
      <c r="X212" s="149" t="inlineStr">
        <is>
          <t>.</t>
        </is>
      </c>
      <c r="Y212" s="149" t="n"/>
      <c r="Z212" s="149" t="n"/>
      <c r="AA212" s="149" t="n"/>
      <c r="AB212" s="149" t="n"/>
      <c r="AC212" s="149" t="n"/>
      <c r="AD212" s="149" t="n"/>
      <c r="AE212" s="149" t="n"/>
    </row>
    <row r="213" ht="19.5" customHeight="1" s="412">
      <c r="A213" s="143" t="n">
        <v>344</v>
      </c>
      <c r="B213" s="149" t="inlineStr">
        <is>
          <t>Plot Válido</t>
        </is>
      </c>
      <c r="C213" s="106" t="n">
        <v>2</v>
      </c>
      <c r="D213" s="106" t="n">
        <v>4</v>
      </c>
      <c r="E213" s="106" t="n">
        <v>146</v>
      </c>
      <c r="F213" s="106" t="inlineStr">
        <is>
          <t>17.2980</t>
        </is>
      </c>
      <c r="G213" s="113" t="inlineStr">
        <is>
          <t>LP 580</t>
        </is>
      </c>
      <c r="H213" s="113" t="n"/>
      <c r="I213" s="139" t="n">
        <v>43464</v>
      </c>
      <c r="J213" s="113" t="n">
        <v>1028.65</v>
      </c>
      <c r="K213" s="139" t="n">
        <v>43464</v>
      </c>
      <c r="L213" s="156" t="n">
        <v>1028.65</v>
      </c>
      <c r="M213" s="111" t="n">
        <v>0</v>
      </c>
      <c r="N213" s="111">
        <f>'ENS TEMP 201819'!$L181-'ENS TEMP 201819'!$J181</f>
        <v/>
      </c>
      <c r="O213" s="139" t="n">
        <v>43519</v>
      </c>
      <c r="P213" s="139" t="n">
        <v>43567</v>
      </c>
      <c r="Q213" s="135" t="n">
        <v>0.44</v>
      </c>
      <c r="R213" s="149" t="n"/>
      <c r="S213" s="149" t="n"/>
      <c r="T213" s="149" t="n"/>
      <c r="U213" s="149" t="n"/>
      <c r="V213" s="149" t="n"/>
      <c r="W213" s="149" t="n"/>
      <c r="X213" s="149" t="inlineStr">
        <is>
          <t>.</t>
        </is>
      </c>
      <c r="Y213" s="149" t="n"/>
      <c r="Z213" s="149" t="n"/>
      <c r="AA213" s="149" t="n"/>
      <c r="AB213" s="149" t="n"/>
      <c r="AC213" s="149" t="n"/>
      <c r="AD213" s="149" t="n"/>
      <c r="AE213" s="149" t="n"/>
    </row>
    <row r="214" ht="19.5" customHeight="1" s="412">
      <c r="A214" s="143" t="n">
        <v>345</v>
      </c>
      <c r="B214" s="149" t="inlineStr">
        <is>
          <t>Se descarta</t>
        </is>
      </c>
      <c r="C214" s="106" t="n">
        <v>2</v>
      </c>
      <c r="D214" s="106" t="n">
        <v>4</v>
      </c>
      <c r="E214" s="106" t="n">
        <v>47</v>
      </c>
      <c r="F214" s="106" t="inlineStr">
        <is>
          <t>17.2654</t>
        </is>
      </c>
      <c r="G214" s="113" t="inlineStr">
        <is>
          <t>(7310x7266)-1-1</t>
        </is>
      </c>
      <c r="H214" s="113" t="n"/>
      <c r="I214" s="139" t="n">
        <v>43468</v>
      </c>
      <c r="J214" s="113" t="n">
        <v>1094.25</v>
      </c>
      <c r="K214" s="139" t="n">
        <v>43468</v>
      </c>
      <c r="L214" s="156" t="n">
        <v>1094.25</v>
      </c>
      <c r="M214" s="111" t="n">
        <v>0</v>
      </c>
      <c r="N214" s="111">
        <f>'ENS TEMP 201819'!$L287-'ENS TEMP 201819'!$J287</f>
        <v/>
      </c>
      <c r="O214" s="139" t="n">
        <v>43531</v>
      </c>
      <c r="P214" s="139" t="n">
        <v>43588</v>
      </c>
      <c r="Q214" s="150" t="n">
        <v>0.393</v>
      </c>
      <c r="R214" s="149" t="n"/>
      <c r="S214" s="149" t="n"/>
      <c r="T214" s="149" t="n"/>
      <c r="U214" s="149" t="n"/>
      <c r="V214" s="149" t="n"/>
      <c r="W214" s="149" t="n"/>
      <c r="X214" s="149" t="inlineStr">
        <is>
          <t>.</t>
        </is>
      </c>
      <c r="Y214" s="149" t="n"/>
      <c r="Z214" s="149" t="n"/>
      <c r="AA214" s="149" t="n"/>
      <c r="AB214" s="149" t="n"/>
      <c r="AC214" s="149" t="n"/>
      <c r="AD214" s="149" t="n"/>
      <c r="AE214" s="149" t="n"/>
    </row>
    <row r="215" ht="19.5" customHeight="1" s="412">
      <c r="A215" s="143" t="n">
        <v>346</v>
      </c>
      <c r="B215" s="149" t="inlineStr">
        <is>
          <t>Se descarta</t>
        </is>
      </c>
      <c r="C215" s="106" t="n">
        <v>2</v>
      </c>
      <c r="D215" s="106" t="n">
        <v>4</v>
      </c>
      <c r="E215" s="106" t="n">
        <v>10</v>
      </c>
      <c r="F215" s="106" t="inlineStr">
        <is>
          <t>17.2574</t>
        </is>
      </c>
      <c r="G215" s="113" t="inlineStr">
        <is>
          <t>BKBS13idprov901947-1-153 -1-1-1-1#1</t>
        </is>
      </c>
      <c r="H215" s="113" t="n"/>
      <c r="I215" s="139" t="n">
        <v>43463</v>
      </c>
      <c r="J215" s="113" t="n">
        <v>1013.8</v>
      </c>
      <c r="K215" s="139" t="n">
        <v>43464</v>
      </c>
      <c r="L215" s="156" t="n">
        <v>1028.65</v>
      </c>
      <c r="M215" s="111" t="n">
        <v>14.84999999999991</v>
      </c>
      <c r="N215" s="111">
        <f>'ENS TEMP 201819'!$L142-'ENS TEMP 201819'!$J142</f>
        <v/>
      </c>
      <c r="O215" s="139" t="n">
        <v>43506</v>
      </c>
      <c r="P215" s="46" t="n">
        <v>43554</v>
      </c>
      <c r="Q215" s="150" t="n">
        <v>0.325</v>
      </c>
      <c r="R215" s="149" t="n"/>
      <c r="S215" s="149" t="n"/>
      <c r="T215" s="149" t="n"/>
      <c r="U215" s="149" t="n"/>
      <c r="V215" s="149" t="n"/>
      <c r="W215" s="149" t="n"/>
      <c r="X215" s="149" t="inlineStr">
        <is>
          <t>.</t>
        </is>
      </c>
      <c r="Y215" s="149" t="n"/>
      <c r="Z215" s="149" t="n"/>
      <c r="AA215" s="149" t="n"/>
      <c r="AB215" s="149" t="n"/>
      <c r="AC215" s="149" t="n"/>
      <c r="AD215" s="149" t="n"/>
      <c r="AE215" s="149" t="n"/>
    </row>
    <row r="216" ht="19.5" customHeight="1" s="412">
      <c r="A216" s="143" t="n">
        <v>347</v>
      </c>
      <c r="B216" s="149" t="inlineStr">
        <is>
          <t>Se descarta</t>
        </is>
      </c>
      <c r="C216" s="106" t="n">
        <v>2</v>
      </c>
      <c r="D216" s="106" t="n">
        <v>4</v>
      </c>
      <c r="E216" s="106" t="n">
        <v>108</v>
      </c>
      <c r="F216" s="106" t="inlineStr">
        <is>
          <t>17.2906</t>
        </is>
      </c>
      <c r="G216" s="113" t="inlineStr">
        <is>
          <t>LP 212</t>
        </is>
      </c>
      <c r="H216" s="113" t="n"/>
      <c r="I216" s="139" t="n">
        <v>43466</v>
      </c>
      <c r="J216" s="113" t="n">
        <v>1059.6</v>
      </c>
      <c r="K216" s="139" t="n">
        <v>43466</v>
      </c>
      <c r="L216" s="156" t="n">
        <v>1059.6</v>
      </c>
      <c r="M216" s="111" t="n">
        <v>0</v>
      </c>
      <c r="N216" s="111">
        <f>'ENS TEMP 201819'!$L245-'ENS TEMP 201819'!$J245</f>
        <v/>
      </c>
      <c r="O216" s="139" t="n">
        <v>43524</v>
      </c>
      <c r="P216" s="139" t="n">
        <v>43551</v>
      </c>
      <c r="Q216" s="150" t="n"/>
      <c r="R216" s="165" t="inlineStr">
        <is>
          <t>5 AC</t>
        </is>
      </c>
      <c r="S216" s="165" t="n">
        <v>1.5</v>
      </c>
      <c r="T216" s="165" t="n"/>
      <c r="U216" s="165" t="n"/>
      <c r="V216" s="165" t="n">
        <v>1</v>
      </c>
      <c r="W216" s="165" t="n"/>
      <c r="X216" s="165" t="inlineStr">
        <is>
          <t>.</t>
        </is>
      </c>
      <c r="Y216" s="165" t="n"/>
      <c r="Z216" s="165" t="n"/>
      <c r="AA216" s="165" t="n"/>
      <c r="AB216" s="165" t="n"/>
      <c r="AC216" s="165" t="n"/>
      <c r="AD216" s="165" t="n"/>
      <c r="AE216" s="165" t="n"/>
    </row>
    <row r="217" ht="19.5" customHeight="1" s="412">
      <c r="A217" s="143" t="n">
        <v>348</v>
      </c>
      <c r="B217" s="149" t="inlineStr">
        <is>
          <t>Se descarta</t>
        </is>
      </c>
      <c r="C217" s="106" t="n">
        <v>2</v>
      </c>
      <c r="D217" s="106" t="n">
        <v>4</v>
      </c>
      <c r="E217" s="106" t="n">
        <v>9</v>
      </c>
      <c r="F217" s="106" t="inlineStr">
        <is>
          <t>17.2572</t>
        </is>
      </c>
      <c r="G217" s="113" t="inlineStr">
        <is>
          <t>BKBS13idprov901947-1-132 -1-1-1-1#1</t>
        </is>
      </c>
      <c r="H217" s="113" t="n"/>
      <c r="I217" s="139" t="n">
        <v>43467</v>
      </c>
      <c r="J217" s="113" t="n">
        <v>1080.75</v>
      </c>
      <c r="K217" s="139" t="n">
        <v>43468</v>
      </c>
      <c r="L217" s="156" t="n">
        <v>1094.25</v>
      </c>
      <c r="M217" s="111" t="n">
        <v>13.5</v>
      </c>
      <c r="N217" s="111">
        <f>'ENS TEMP 201819'!$L270-'ENS TEMP 201819'!$J270</f>
        <v/>
      </c>
      <c r="O217" s="139" t="n">
        <v>43520</v>
      </c>
      <c r="P217" s="139" t="n">
        <v>43549</v>
      </c>
      <c r="Q217" s="150" t="n">
        <v>0.675</v>
      </c>
      <c r="R217" s="149" t="n"/>
      <c r="S217" s="149" t="n"/>
      <c r="T217" s="149" t="n"/>
      <c r="U217" s="149" t="n"/>
      <c r="V217" s="149" t="n"/>
      <c r="W217" s="149" t="n"/>
      <c r="X217" s="149" t="inlineStr">
        <is>
          <t>.</t>
        </is>
      </c>
      <c r="Y217" s="149" t="n"/>
      <c r="Z217" s="149" t="n"/>
      <c r="AA217" s="149" t="n"/>
      <c r="AB217" s="149" t="n"/>
      <c r="AC217" s="149" t="n"/>
      <c r="AD217" s="149" t="n"/>
      <c r="AE217" s="149" t="n"/>
    </row>
    <row r="218" ht="19.5" customHeight="1" s="412">
      <c r="A218" s="143" t="n">
        <v>349</v>
      </c>
      <c r="B218" s="149" t="inlineStr">
        <is>
          <t>Plot Válido</t>
        </is>
      </c>
      <c r="C218" s="106" t="n">
        <v>2</v>
      </c>
      <c r="D218" s="106" t="n">
        <v>5</v>
      </c>
      <c r="E218" s="106" t="n">
        <v>48</v>
      </c>
      <c r="F218" s="106" t="inlineStr">
        <is>
          <t>17.2656</t>
        </is>
      </c>
      <c r="G218" s="113" t="inlineStr">
        <is>
          <t>(7310x7266)-1-2</t>
        </is>
      </c>
      <c r="H218" s="113" t="n"/>
      <c r="I218" s="139" t="n">
        <v>43464</v>
      </c>
      <c r="J218" s="113" t="n">
        <v>1028.65</v>
      </c>
      <c r="K218" s="139" t="n">
        <v>43464</v>
      </c>
      <c r="L218" s="156" t="n">
        <v>1028.65</v>
      </c>
      <c r="M218" s="111" t="n">
        <v>0</v>
      </c>
      <c r="N218" s="111">
        <f>'ENS TEMP 201819'!$L182-'ENS TEMP 201819'!$J182</f>
        <v/>
      </c>
      <c r="O218" s="139" t="n">
        <v>43517</v>
      </c>
      <c r="P218" s="139" t="n">
        <v>43550</v>
      </c>
      <c r="Q218" s="150" t="n">
        <v>0.6879999999999999</v>
      </c>
      <c r="R218" s="149" t="n"/>
      <c r="S218" s="149" t="n"/>
      <c r="T218" s="149" t="n"/>
      <c r="U218" s="149" t="n"/>
      <c r="V218" s="149" t="n"/>
      <c r="W218" s="149" t="n"/>
      <c r="X218" s="149" t="inlineStr">
        <is>
          <t>.</t>
        </is>
      </c>
      <c r="Y218" s="149" t="n"/>
      <c r="Z218" s="149" t="n"/>
      <c r="AA218" s="149" t="n"/>
      <c r="AB218" s="149" t="n"/>
      <c r="AC218" s="149" t="n"/>
      <c r="AD218" s="149" t="n"/>
      <c r="AE218" s="149" t="n"/>
    </row>
    <row r="219" ht="19.5" customHeight="1" s="412">
      <c r="A219" s="143" t="n">
        <v>350</v>
      </c>
      <c r="B219" s="149" t="inlineStr">
        <is>
          <t>Se descarta</t>
        </is>
      </c>
      <c r="C219" s="106" t="n">
        <v>2</v>
      </c>
      <c r="D219" s="106" t="n">
        <v>5</v>
      </c>
      <c r="E219" s="106" t="n">
        <v>140</v>
      </c>
      <c r="F219" s="106" t="inlineStr">
        <is>
          <t>17.2968</t>
        </is>
      </c>
      <c r="G219" s="113" t="inlineStr">
        <is>
          <t>LP 869</t>
        </is>
      </c>
      <c r="H219" s="113" t="n"/>
      <c r="I219" s="139" t="n">
        <v>43466</v>
      </c>
      <c r="J219" s="113" t="n">
        <v>1059.6</v>
      </c>
      <c r="K219" s="139" t="n">
        <v>43471</v>
      </c>
      <c r="L219" s="156" t="n">
        <v>1136.6</v>
      </c>
      <c r="M219" s="111" t="n">
        <v>77</v>
      </c>
      <c r="N219" s="111">
        <f>'ENS TEMP 201819'!$L246-'ENS TEMP 201819'!$J246</f>
        <v/>
      </c>
      <c r="O219" s="46" t="n">
        <v>43509</v>
      </c>
      <c r="P219" s="139" t="n">
        <v>43566</v>
      </c>
      <c r="Q219" s="150" t="n">
        <v>0.353</v>
      </c>
      <c r="R219" s="149" t="n"/>
      <c r="S219" s="149" t="n"/>
      <c r="T219" s="149" t="n"/>
      <c r="U219" s="149" t="n"/>
      <c r="V219" s="149" t="n"/>
      <c r="W219" s="149" t="n"/>
      <c r="X219" s="149" t="inlineStr">
        <is>
          <t>.</t>
        </is>
      </c>
      <c r="Y219" s="149" t="n"/>
      <c r="Z219" s="149" t="n"/>
      <c r="AA219" s="149" t="n"/>
      <c r="AB219" s="149" t="n"/>
      <c r="AC219" s="149" t="n"/>
      <c r="AD219" s="149" t="n"/>
      <c r="AE219" s="149" t="n"/>
    </row>
    <row r="220" ht="19.5" customHeight="1" s="412">
      <c r="A220" s="143" t="n">
        <v>351</v>
      </c>
      <c r="B220" s="149" t="inlineStr">
        <is>
          <t>Plot Válido</t>
        </is>
      </c>
      <c r="C220" s="106" t="n">
        <v>2</v>
      </c>
      <c r="D220" s="106" t="n">
        <v>5</v>
      </c>
      <c r="E220" s="106" t="n">
        <v>154</v>
      </c>
      <c r="F220" s="106" t="inlineStr">
        <is>
          <t>17.2996</t>
        </is>
      </c>
      <c r="G220" s="113" t="inlineStr">
        <is>
          <t>L 882 // LP 923</t>
        </is>
      </c>
      <c r="H220" s="113" t="n"/>
      <c r="I220" s="139" t="n">
        <v>43462</v>
      </c>
      <c r="J220" s="113" t="n">
        <v>995.1999999999999</v>
      </c>
      <c r="K220" s="139" t="n">
        <v>43463</v>
      </c>
      <c r="L220" s="156" t="n">
        <v>1013.8</v>
      </c>
      <c r="M220" s="111" t="n">
        <v>18.60000000000002</v>
      </c>
      <c r="N220" s="111">
        <f>'ENS TEMP 201819'!$L118-'ENS TEMP 201819'!$J118</f>
        <v/>
      </c>
      <c r="O220" s="139" t="n">
        <v>43517</v>
      </c>
      <c r="P220" s="139" t="n">
        <v>43570</v>
      </c>
      <c r="Q220" s="116" t="n">
        <v>0.375</v>
      </c>
      <c r="R220" s="149" t="n"/>
      <c r="S220" s="149" t="n"/>
      <c r="T220" s="149" t="n"/>
      <c r="U220" s="149" t="n"/>
      <c r="V220" s="149" t="n"/>
      <c r="W220" s="149" t="n"/>
      <c r="X220" s="149" t="inlineStr">
        <is>
          <t>.</t>
        </is>
      </c>
      <c r="Y220" s="149" t="n"/>
      <c r="Z220" s="149" t="n"/>
      <c r="AA220" s="149" t="n"/>
      <c r="AB220" s="149" t="n"/>
      <c r="AC220" s="149" t="n"/>
      <c r="AD220" s="149" t="n"/>
      <c r="AE220" s="149" t="n"/>
    </row>
    <row r="221" ht="19.5" customHeight="1" s="412">
      <c r="A221" s="143" t="n">
        <v>352</v>
      </c>
      <c r="B221" s="149" t="inlineStr">
        <is>
          <t>Plot Válido</t>
        </is>
      </c>
      <c r="C221" s="106" t="n">
        <v>2</v>
      </c>
      <c r="D221" s="106" t="n">
        <v>5</v>
      </c>
      <c r="E221" s="106" t="n">
        <v>148</v>
      </c>
      <c r="F221" s="106" t="inlineStr">
        <is>
          <t>17.2984</t>
        </is>
      </c>
      <c r="G221" s="113" t="inlineStr">
        <is>
          <t>LP 128</t>
        </is>
      </c>
      <c r="H221" s="113" t="n"/>
      <c r="I221" s="139" t="n">
        <v>43459</v>
      </c>
      <c r="J221" s="113" t="n">
        <v>943.6</v>
      </c>
      <c r="K221" s="139" t="n">
        <v>43459</v>
      </c>
      <c r="L221" s="156" t="n">
        <v>943.6</v>
      </c>
      <c r="M221" s="111" t="n">
        <v>0</v>
      </c>
      <c r="N221" s="111">
        <f>'ENS TEMP 201819'!$L34-'ENS TEMP 201819'!$J34</f>
        <v/>
      </c>
      <c r="O221" s="139" t="n">
        <v>43513</v>
      </c>
      <c r="P221" s="139" t="n">
        <v>43562</v>
      </c>
      <c r="Q221" s="135" t="n">
        <v>0.42</v>
      </c>
      <c r="R221" s="149" t="n"/>
      <c r="S221" s="149" t="n"/>
      <c r="T221" s="149" t="n"/>
      <c r="U221" s="149" t="n"/>
      <c r="V221" s="149" t="n"/>
      <c r="W221" s="149" t="n"/>
      <c r="X221" s="149" t="inlineStr">
        <is>
          <t>.</t>
        </is>
      </c>
      <c r="Y221" s="149" t="n"/>
      <c r="Z221" s="149" t="n"/>
      <c r="AA221" s="149" t="n"/>
      <c r="AB221" s="149" t="n"/>
      <c r="AC221" s="149" t="n"/>
      <c r="AD221" s="149" t="n"/>
      <c r="AE221" s="149" t="n"/>
    </row>
    <row r="222" ht="19.5" customHeight="1" s="412">
      <c r="A222" s="143" t="n">
        <v>353</v>
      </c>
      <c r="B222" s="149" t="inlineStr">
        <is>
          <t>Plot Válido</t>
        </is>
      </c>
      <c r="C222" s="106" t="n">
        <v>2</v>
      </c>
      <c r="D222" s="106" t="n">
        <v>5</v>
      </c>
      <c r="E222" s="106" t="n">
        <v>142</v>
      </c>
      <c r="F222" s="106" t="inlineStr">
        <is>
          <t>17.2972</t>
        </is>
      </c>
      <c r="G222" s="113" t="inlineStr">
        <is>
          <t>LP 179</t>
        </is>
      </c>
      <c r="H222" s="113" t="n"/>
      <c r="I222" s="139" t="n">
        <v>43464</v>
      </c>
      <c r="J222" s="113" t="n">
        <v>1028.65</v>
      </c>
      <c r="K222" s="139" t="n">
        <v>43464</v>
      </c>
      <c r="L222" s="156" t="n">
        <v>1028.65</v>
      </c>
      <c r="M222" s="111" t="n">
        <v>0</v>
      </c>
      <c r="N222" s="111">
        <f>'ENS TEMP 201819'!$L183-'ENS TEMP 201819'!$J183</f>
        <v/>
      </c>
      <c r="O222" s="164" t="n"/>
      <c r="P222" s="139" t="n">
        <v>43585</v>
      </c>
      <c r="Q222" s="167" t="n">
        <v>0.281</v>
      </c>
      <c r="R222" s="149" t="n"/>
      <c r="S222" s="149" t="n"/>
      <c r="T222" s="149" t="n"/>
      <c r="U222" s="149" t="n"/>
      <c r="V222" s="149" t="n"/>
      <c r="W222" s="149" t="n"/>
      <c r="X222" s="149" t="inlineStr">
        <is>
          <t>.</t>
        </is>
      </c>
      <c r="Y222" s="149" t="n"/>
      <c r="Z222" s="149" t="n"/>
      <c r="AA222" s="149" t="n"/>
      <c r="AB222" s="149" t="n"/>
      <c r="AC222" s="149" t="n"/>
      <c r="AD222" s="149" t="n"/>
      <c r="AE222" s="149" t="n"/>
    </row>
    <row r="223" ht="19.5" customHeight="1" s="412">
      <c r="A223" s="143" t="n">
        <v>354</v>
      </c>
      <c r="B223" s="149" t="inlineStr">
        <is>
          <t>Plot Válido</t>
        </is>
      </c>
      <c r="C223" s="106" t="n">
        <v>2</v>
      </c>
      <c r="D223" s="106" t="n">
        <v>5</v>
      </c>
      <c r="E223" s="106" t="n">
        <v>115</v>
      </c>
      <c r="F223" s="106" t="inlineStr">
        <is>
          <t>17.2920</t>
        </is>
      </c>
      <c r="G223" s="113" t="inlineStr">
        <is>
          <t>LP 509</t>
        </is>
      </c>
      <c r="H223" s="113" t="n"/>
      <c r="I223" s="139" t="n">
        <v>43453</v>
      </c>
      <c r="J223" s="113" t="n">
        <v>849.8000000000002</v>
      </c>
      <c r="K223" s="139" t="n">
        <v>43453</v>
      </c>
      <c r="L223" s="156" t="n">
        <v>849.8</v>
      </c>
      <c r="M223" s="111" t="n">
        <v>0</v>
      </c>
      <c r="N223" s="111">
        <f>'ENS TEMP 201819'!$L7-'ENS TEMP 201819'!$J7</f>
        <v/>
      </c>
      <c r="O223" s="139" t="n">
        <v>43514</v>
      </c>
      <c r="P223" s="139" t="n">
        <v>43554</v>
      </c>
      <c r="Q223" s="167" t="inlineStr">
        <is>
          <t>-</t>
        </is>
      </c>
      <c r="R223" s="149" t="n"/>
      <c r="S223" s="149" t="n"/>
      <c r="T223" s="149" t="n"/>
      <c r="U223" s="149" t="n"/>
      <c r="V223" s="149" t="n"/>
      <c r="W223" s="149" t="n"/>
      <c r="X223" s="149" t="inlineStr">
        <is>
          <t>.</t>
        </is>
      </c>
      <c r="Y223" s="149" t="n"/>
      <c r="Z223" s="149" t="n"/>
      <c r="AA223" s="149" t="n"/>
      <c r="AB223" s="149" t="n"/>
      <c r="AC223" s="149" t="n"/>
      <c r="AD223" s="149" t="n"/>
      <c r="AE223" s="149" t="n"/>
    </row>
    <row r="224" ht="19.5" customHeight="1" s="412">
      <c r="A224" s="143" t="n">
        <v>355</v>
      </c>
      <c r="B224" s="149" t="inlineStr">
        <is>
          <t>Plot Válido</t>
        </is>
      </c>
      <c r="C224" s="106" t="n">
        <v>2</v>
      </c>
      <c r="D224" s="106" t="n">
        <v>5</v>
      </c>
      <c r="E224" s="106" t="n">
        <v>79</v>
      </c>
      <c r="F224" s="106" t="inlineStr">
        <is>
          <t>17.2846</t>
        </is>
      </c>
      <c r="G224" s="113" t="inlineStr">
        <is>
          <t>[AX882] 04.755-1.1.1.1.1.#</t>
        </is>
      </c>
      <c r="H224" s="113" t="n"/>
      <c r="I224" s="139" t="n">
        <v>43462</v>
      </c>
      <c r="J224" s="113" t="n">
        <v>995.1999999999999</v>
      </c>
      <c r="K224" s="139" t="n">
        <v>43827</v>
      </c>
      <c r="L224" s="156" t="n"/>
      <c r="M224" s="111" t="n"/>
      <c r="N224" s="111">
        <f>'ENS TEMP 201819'!$L119-'ENS TEMP 201819'!$J119</f>
        <v/>
      </c>
      <c r="O224" s="139" t="n">
        <v>43515</v>
      </c>
      <c r="P224" s="139" t="n">
        <v>43549</v>
      </c>
      <c r="Q224" s="150" t="n">
        <v>0.583</v>
      </c>
      <c r="R224" s="149" t="n"/>
      <c r="S224" s="149" t="n"/>
      <c r="T224" s="149" t="n"/>
      <c r="U224" s="149" t="n"/>
      <c r="V224" s="149" t="n"/>
      <c r="W224" s="149" t="n"/>
      <c r="X224" s="149" t="inlineStr">
        <is>
          <t>.</t>
        </is>
      </c>
      <c r="Y224" s="149" t="n"/>
      <c r="Z224" s="149" t="n"/>
      <c r="AA224" s="149" t="n"/>
      <c r="AB224" s="149" t="n"/>
      <c r="AC224" s="149" t="n"/>
      <c r="AD224" s="149" t="n"/>
      <c r="AE224" s="149" t="n"/>
    </row>
    <row r="225" ht="19.5" customHeight="1" s="412">
      <c r="A225" s="143" t="n">
        <v>356</v>
      </c>
      <c r="B225" s="149" t="inlineStr">
        <is>
          <t>Plot Válido</t>
        </is>
      </c>
      <c r="C225" s="106" t="n">
        <v>2</v>
      </c>
      <c r="D225" s="106" t="n">
        <v>5</v>
      </c>
      <c r="E225" s="106" t="n">
        <v>160</v>
      </c>
      <c r="F225" s="266" t="inlineStr">
        <is>
          <t>17.3008//NN15.705</t>
        </is>
      </c>
      <c r="G225" s="134" t="inlineStr">
        <is>
          <t>4068 (Sint. Cuarentin x L 1571)</t>
        </is>
      </c>
      <c r="H225" s="113" t="n"/>
      <c r="I225" s="139" t="n">
        <v>43459</v>
      </c>
      <c r="J225" s="113" t="n">
        <v>943.6</v>
      </c>
      <c r="K225" s="139" t="n">
        <v>43460</v>
      </c>
      <c r="L225" s="156" t="n">
        <v>959.9</v>
      </c>
      <c r="M225" s="111" t="n">
        <v>16.29999999999995</v>
      </c>
      <c r="N225" s="111">
        <f>'ENS TEMP 201819'!$L35-'ENS TEMP 201819'!$J35</f>
        <v/>
      </c>
      <c r="O225" s="139" t="n">
        <v>43531</v>
      </c>
      <c r="P225" s="139" t="n">
        <v>43580</v>
      </c>
      <c r="Q225" s="150" t="n">
        <v>0.496</v>
      </c>
      <c r="R225" s="149" t="n"/>
      <c r="S225" s="149" t="n"/>
      <c r="T225" s="149" t="n"/>
      <c r="U225" s="149" t="n"/>
      <c r="V225" s="149" t="n"/>
      <c r="W225" s="149" t="n"/>
      <c r="X225" s="149" t="inlineStr">
        <is>
          <t>.</t>
        </is>
      </c>
      <c r="Y225" s="149" t="n"/>
      <c r="Z225" s="149" t="n"/>
      <c r="AA225" s="149" t="n"/>
      <c r="AB225" s="149" t="n"/>
      <c r="AC225" s="149" t="n"/>
      <c r="AD225" s="149" t="n"/>
      <c r="AE225" s="149" t="n"/>
    </row>
    <row r="226" ht="19.5" customHeight="1" s="412">
      <c r="A226" s="143" t="n">
        <v>357</v>
      </c>
      <c r="B226" s="149" t="inlineStr">
        <is>
          <t>Plot Válido</t>
        </is>
      </c>
      <c r="C226" s="106" t="n">
        <v>2</v>
      </c>
      <c r="D226" s="106" t="n">
        <v>5</v>
      </c>
      <c r="E226" s="106" t="n">
        <v>28</v>
      </c>
      <c r="F226" s="106" t="inlineStr">
        <is>
          <t>17.2612</t>
        </is>
      </c>
      <c r="G226" s="113" t="inlineStr">
        <is>
          <t>BS13 BULCK-235-1-1-1-1-1#1-1</t>
        </is>
      </c>
      <c r="H226" s="113" t="n"/>
      <c r="I226" s="139" t="n">
        <v>43462</v>
      </c>
      <c r="J226" s="113" t="n">
        <v>995.1999999999999</v>
      </c>
      <c r="K226" s="139" t="n">
        <v>43464</v>
      </c>
      <c r="L226" s="156" t="n">
        <v>1028.65</v>
      </c>
      <c r="M226" s="111" t="n">
        <v>33.44999999999993</v>
      </c>
      <c r="N226" s="111">
        <f>'ENS TEMP 201819'!$L120-'ENS TEMP 201819'!$J120</f>
        <v/>
      </c>
      <c r="O226" s="139" t="n">
        <v>43528</v>
      </c>
      <c r="P226" s="139" t="n">
        <v>43580</v>
      </c>
      <c r="Q226" s="150" t="n">
        <v>0.401</v>
      </c>
      <c r="R226" s="149" t="n"/>
      <c r="S226" s="149" t="n"/>
      <c r="T226" s="149" t="n"/>
      <c r="U226" s="149" t="n"/>
      <c r="V226" s="149" t="n"/>
      <c r="W226" s="149" t="n"/>
      <c r="X226" s="149" t="inlineStr">
        <is>
          <t>.</t>
        </is>
      </c>
      <c r="Y226" s="149" t="n"/>
      <c r="Z226" s="149" t="n"/>
      <c r="AA226" s="149" t="n"/>
      <c r="AB226" s="149" t="n"/>
      <c r="AC226" s="149" t="n"/>
      <c r="AD226" s="149" t="n"/>
      <c r="AE226" s="149" t="n"/>
    </row>
    <row r="227" ht="19.5" customHeight="1" s="412">
      <c r="A227" s="143" t="n">
        <v>358</v>
      </c>
      <c r="B227" s="149" t="inlineStr">
        <is>
          <t>Plot Válido</t>
        </is>
      </c>
      <c r="C227" s="106" t="n">
        <v>2</v>
      </c>
      <c r="D227" s="106" t="n">
        <v>5</v>
      </c>
      <c r="E227" s="106" t="n">
        <v>11</v>
      </c>
      <c r="F227" s="106" t="inlineStr">
        <is>
          <t>17.2576</t>
        </is>
      </c>
      <c r="G227" s="113" t="inlineStr">
        <is>
          <t>BKBS13idprov901947-1-174 -1-1-1-1#1</t>
        </is>
      </c>
      <c r="H227" s="113" t="n"/>
      <c r="I227" s="139" t="n">
        <v>43459</v>
      </c>
      <c r="J227" s="113" t="n">
        <v>943.6</v>
      </c>
      <c r="K227" s="139" t="n">
        <v>43459</v>
      </c>
      <c r="L227" s="156" t="n">
        <v>943.6</v>
      </c>
      <c r="M227" s="111" t="n">
        <v>0</v>
      </c>
      <c r="N227" s="111">
        <f>'ENS TEMP 201819'!$L36-'ENS TEMP 201819'!$J36</f>
        <v/>
      </c>
      <c r="O227" s="139" t="n">
        <v>43507</v>
      </c>
      <c r="P227" s="139" t="n">
        <v>43550</v>
      </c>
      <c r="Q227" s="150" t="n">
        <v>0.486</v>
      </c>
      <c r="R227" s="149" t="n"/>
      <c r="S227" s="149" t="n"/>
      <c r="T227" s="149" t="n"/>
      <c r="U227" s="149" t="n"/>
      <c r="V227" s="149" t="n"/>
      <c r="W227" s="149" t="n"/>
      <c r="X227" s="149" t="inlineStr">
        <is>
          <t>.</t>
        </is>
      </c>
      <c r="Y227" s="149" t="n"/>
      <c r="Z227" s="149" t="n"/>
      <c r="AA227" s="149" t="n"/>
      <c r="AB227" s="149" t="n"/>
      <c r="AC227" s="149" t="n"/>
      <c r="AD227" s="149" t="n"/>
      <c r="AE227" s="149" t="n"/>
    </row>
    <row r="228" ht="19.5" customHeight="1" s="412">
      <c r="A228" s="143" t="n">
        <v>359</v>
      </c>
      <c r="B228" s="149" t="inlineStr">
        <is>
          <t>Plot Válido</t>
        </is>
      </c>
      <c r="C228" s="106" t="n">
        <v>2</v>
      </c>
      <c r="D228" s="106" t="n">
        <v>5</v>
      </c>
      <c r="E228" s="106" t="n">
        <v>46</v>
      </c>
      <c r="F228" s="106" t="inlineStr">
        <is>
          <t>17.2652</t>
        </is>
      </c>
      <c r="G228" s="113" t="inlineStr">
        <is>
          <t>98.5568#1#1#1#1#1#1#1-1</t>
        </is>
      </c>
      <c r="H228" s="113" t="n"/>
      <c r="I228" s="139" t="n">
        <v>43469</v>
      </c>
      <c r="J228" s="113" t="n">
        <v>1108.05</v>
      </c>
      <c r="K228" s="139" t="n">
        <v>43469</v>
      </c>
      <c r="L228" s="156" t="n">
        <v>1108.05</v>
      </c>
      <c r="M228" s="111" t="n">
        <v>0</v>
      </c>
      <c r="N228" s="111">
        <f>'ENS TEMP 201819'!$L300-'ENS TEMP 201819'!$J300</f>
        <v/>
      </c>
      <c r="O228" s="139" t="n">
        <v>43520</v>
      </c>
      <c r="P228" s="139" t="n">
        <v>43571</v>
      </c>
      <c r="Q228" s="150" t="n">
        <v>0.372</v>
      </c>
      <c r="R228" s="149" t="n"/>
      <c r="S228" s="149" t="n"/>
      <c r="T228" s="149" t="n"/>
      <c r="U228" s="149" t="n"/>
      <c r="V228" s="149" t="n"/>
      <c r="W228" s="149" t="n"/>
      <c r="X228" s="149" t="inlineStr">
        <is>
          <t>.</t>
        </is>
      </c>
      <c r="Y228" s="149" t="n"/>
      <c r="Z228" s="149" t="n"/>
      <c r="AA228" s="149" t="n"/>
      <c r="AB228" s="149" t="n"/>
      <c r="AC228" s="149" t="n"/>
      <c r="AD228" s="149" t="n"/>
      <c r="AE228" s="149" t="n"/>
    </row>
    <row r="229" ht="19.5" customHeight="1" s="412">
      <c r="A229" s="143" t="n">
        <v>360</v>
      </c>
      <c r="B229" s="149" t="inlineStr">
        <is>
          <t>Plot Válido</t>
        </is>
      </c>
      <c r="C229" s="106" t="n">
        <v>2</v>
      </c>
      <c r="D229" s="106" t="n">
        <v>5</v>
      </c>
      <c r="E229" s="106" t="n">
        <v>86</v>
      </c>
      <c r="F229" s="266" t="inlineStr">
        <is>
          <t>17.2862//15.331</t>
        </is>
      </c>
      <c r="G229" s="134" t="inlineStr">
        <is>
          <t>[BS29 ] 04.701-1.1.1.1.1.#</t>
        </is>
      </c>
      <c r="H229" s="113" t="n"/>
      <c r="I229" s="139" t="n">
        <v>43465</v>
      </c>
      <c r="J229" s="113" t="n">
        <v>1041.6</v>
      </c>
      <c r="K229" s="139" t="n">
        <v>43465</v>
      </c>
      <c r="L229" s="156" t="n">
        <v>1041.6</v>
      </c>
      <c r="M229" s="111" t="n">
        <v>0</v>
      </c>
      <c r="N229" s="111">
        <f>'ENS TEMP 201819'!$L216-'ENS TEMP 201819'!$J216</f>
        <v/>
      </c>
      <c r="O229" s="139" t="n">
        <v>43513</v>
      </c>
      <c r="P229" s="139" t="n">
        <v>43550</v>
      </c>
      <c r="Q229" s="150" t="n">
        <v>0.574</v>
      </c>
      <c r="R229" s="149" t="n"/>
      <c r="S229" s="149" t="n"/>
      <c r="T229" s="149" t="n"/>
      <c r="U229" s="149" t="n"/>
      <c r="V229" s="149" t="n"/>
      <c r="W229" s="149" t="n"/>
      <c r="X229" s="149" t="inlineStr">
        <is>
          <t>.</t>
        </is>
      </c>
      <c r="Y229" s="149" t="n"/>
      <c r="Z229" s="149" t="n"/>
      <c r="AA229" s="149" t="n"/>
      <c r="AB229" s="149" t="n"/>
      <c r="AC229" s="149" t="n"/>
      <c r="AD229" s="149" t="n"/>
      <c r="AE229" s="149" t="n"/>
    </row>
    <row r="230" ht="19.5" customHeight="1" s="412">
      <c r="A230" s="143" t="n">
        <v>361</v>
      </c>
      <c r="B230" s="149" t="inlineStr">
        <is>
          <t>Se descarta</t>
        </is>
      </c>
      <c r="C230" s="106" t="n">
        <v>2</v>
      </c>
      <c r="D230" s="106" t="n">
        <v>6</v>
      </c>
      <c r="E230" s="106" t="n">
        <v>143</v>
      </c>
      <c r="F230" s="106" t="inlineStr">
        <is>
          <t>17.2974</t>
        </is>
      </c>
      <c r="G230" s="113" t="inlineStr">
        <is>
          <t>LP 918</t>
        </is>
      </c>
      <c r="H230" s="113" t="n"/>
      <c r="I230" s="139" t="n">
        <v>43470</v>
      </c>
      <c r="J230" s="113" t="n">
        <v>1122.85</v>
      </c>
      <c r="K230" s="139" t="n">
        <v>43470</v>
      </c>
      <c r="L230" s="156" t="n">
        <v>1122.85</v>
      </c>
      <c r="M230" s="111" t="n">
        <v>0</v>
      </c>
      <c r="N230" s="111">
        <f>'ENS TEMP 201819'!$L315-'ENS TEMP 201819'!$J315</f>
        <v/>
      </c>
      <c r="O230" s="139" t="n">
        <v>43525</v>
      </c>
      <c r="P230" s="139" t="n">
        <v>43586</v>
      </c>
      <c r="Q230" s="150" t="n">
        <v>0.344</v>
      </c>
      <c r="R230" s="149" t="n"/>
      <c r="S230" s="149" t="n"/>
      <c r="T230" s="149" t="n"/>
      <c r="U230" s="149" t="n"/>
      <c r="V230" s="149" t="n"/>
      <c r="W230" s="149" t="n"/>
      <c r="X230" s="149" t="inlineStr">
        <is>
          <t>.</t>
        </is>
      </c>
      <c r="Y230" s="149" t="n"/>
      <c r="Z230" s="149" t="n"/>
      <c r="AA230" s="149" t="n"/>
      <c r="AB230" s="149" t="n"/>
      <c r="AC230" s="149" t="n"/>
      <c r="AD230" s="149" t="n"/>
      <c r="AE230" s="149" t="n"/>
    </row>
    <row r="231" ht="19.5" customHeight="1" s="412">
      <c r="A231" s="143" t="n">
        <v>362</v>
      </c>
      <c r="B231" s="149" t="inlineStr">
        <is>
          <t>Plot Válido</t>
        </is>
      </c>
      <c r="C231" s="106" t="n">
        <v>2</v>
      </c>
      <c r="D231" s="106" t="n">
        <v>6</v>
      </c>
      <c r="E231" s="106" t="n">
        <v>120</v>
      </c>
      <c r="F231" s="266" t="inlineStr">
        <is>
          <t>17.2930//BEBA</t>
        </is>
      </c>
      <c r="G231" s="134" t="inlineStr">
        <is>
          <t>LP 1512</t>
        </is>
      </c>
      <c r="H231" s="113" t="n"/>
      <c r="I231" s="139" t="n">
        <v>43465</v>
      </c>
      <c r="J231" s="113" t="n">
        <v>1041.6</v>
      </c>
      <c r="K231" s="139" t="n">
        <v>43466</v>
      </c>
      <c r="L231" s="156" t="n">
        <v>1059.6</v>
      </c>
      <c r="M231" s="111" t="n">
        <v>18</v>
      </c>
      <c r="N231" s="111">
        <f>'ENS TEMP 201819'!$L217-'ENS TEMP 201819'!$J217</f>
        <v/>
      </c>
      <c r="O231" s="139" t="n">
        <v>43512</v>
      </c>
      <c r="P231" s="139" t="n">
        <v>43550</v>
      </c>
      <c r="Q231" s="150" t="n">
        <v>0.571</v>
      </c>
      <c r="R231" s="149" t="n"/>
      <c r="S231" s="149" t="n"/>
      <c r="T231" s="149" t="n"/>
      <c r="U231" s="149" t="n"/>
      <c r="V231" s="149" t="n"/>
      <c r="W231" s="149" t="n"/>
      <c r="X231" s="149" t="inlineStr">
        <is>
          <t>.</t>
        </is>
      </c>
      <c r="Y231" s="149" t="n"/>
      <c r="Z231" s="149" t="n"/>
      <c r="AA231" s="149" t="n"/>
      <c r="AB231" s="149" t="n"/>
      <c r="AC231" s="149" t="n"/>
      <c r="AD231" s="149" t="n"/>
      <c r="AE231" s="149" t="n"/>
    </row>
    <row r="232" ht="19.5" customHeight="1" s="412">
      <c r="A232" s="143" t="n">
        <v>363</v>
      </c>
      <c r="B232" s="149" t="inlineStr">
        <is>
          <t>Se descarta</t>
        </is>
      </c>
      <c r="C232" s="106" t="n">
        <v>2</v>
      </c>
      <c r="D232" s="106" t="n">
        <v>6</v>
      </c>
      <c r="E232" s="106" t="n">
        <v>129</v>
      </c>
      <c r="F232" s="266" t="inlineStr">
        <is>
          <t>17.2948//BEBA</t>
        </is>
      </c>
      <c r="G232" s="134" t="inlineStr">
        <is>
          <t>LP 611</t>
        </is>
      </c>
      <c r="H232" s="113" t="n"/>
      <c r="I232" s="139" t="n">
        <v>43467</v>
      </c>
      <c r="J232" s="113" t="n">
        <v>1080.75</v>
      </c>
      <c r="K232" s="139" t="n">
        <v>43470</v>
      </c>
      <c r="L232" s="156" t="n">
        <v>1122.85</v>
      </c>
      <c r="M232" s="111" t="n">
        <v>42.09999999999991</v>
      </c>
      <c r="N232" s="111">
        <f>'ENS TEMP 201819'!$L271-'ENS TEMP 201819'!$J271</f>
        <v/>
      </c>
      <c r="O232" s="139" t="n">
        <v>43515</v>
      </c>
      <c r="P232" s="139" t="n">
        <v>43579</v>
      </c>
      <c r="Q232" s="141" t="n">
        <v>0.32</v>
      </c>
      <c r="R232" s="149" t="n"/>
      <c r="S232" s="149" t="n"/>
      <c r="T232" s="149" t="n"/>
      <c r="U232" s="149" t="n"/>
      <c r="V232" s="149" t="n"/>
      <c r="W232" s="149" t="n"/>
      <c r="X232" s="149" t="inlineStr">
        <is>
          <t>.</t>
        </is>
      </c>
      <c r="Y232" s="149" t="n"/>
      <c r="Z232" s="149" t="n"/>
      <c r="AA232" s="149" t="n"/>
      <c r="AB232" s="149" t="n"/>
      <c r="AC232" s="149" t="n"/>
      <c r="AD232" s="149" t="n"/>
      <c r="AE232" s="149" t="n"/>
    </row>
    <row r="233" ht="19.5" customHeight="1" s="412">
      <c r="A233" s="143" t="n">
        <v>364</v>
      </c>
      <c r="B233" s="149" t="inlineStr">
        <is>
          <t>Se descarta</t>
        </is>
      </c>
      <c r="C233" s="106" t="n">
        <v>2</v>
      </c>
      <c r="D233" s="106" t="n">
        <v>6</v>
      </c>
      <c r="E233" s="106" t="n">
        <v>99</v>
      </c>
      <c r="F233" s="106" t="inlineStr">
        <is>
          <t>17.2888</t>
        </is>
      </c>
      <c r="G233" s="113" t="inlineStr">
        <is>
          <t>LP 223</t>
        </is>
      </c>
      <c r="H233" s="113" t="n"/>
      <c r="I233" s="139" t="n">
        <v>43454</v>
      </c>
      <c r="J233" s="113" t="n">
        <v>865.5500000000002</v>
      </c>
      <c r="K233" s="139" t="n">
        <v>43454</v>
      </c>
      <c r="L233" s="156" t="n">
        <v>865.55</v>
      </c>
      <c r="M233" s="111" t="n">
        <v>0</v>
      </c>
      <c r="N233" s="111">
        <f>'ENS TEMP 201819'!$L12-'ENS TEMP 201819'!$J12</f>
        <v/>
      </c>
      <c r="O233" s="139" t="n"/>
      <c r="P233" s="139" t="n">
        <v>43543</v>
      </c>
      <c r="Q233" s="150" t="n"/>
      <c r="R233" s="149" t="n"/>
      <c r="S233" s="149" t="n"/>
      <c r="T233" s="149" t="n"/>
      <c r="U233" s="149" t="n"/>
      <c r="V233" s="149" t="n"/>
      <c r="W233" s="149" t="n"/>
      <c r="X233" s="149" t="inlineStr">
        <is>
          <t>.</t>
        </is>
      </c>
      <c r="Y233" s="149" t="n"/>
      <c r="Z233" s="149" t="n"/>
      <c r="AA233" s="149" t="n"/>
      <c r="AB233" s="149" t="n"/>
      <c r="AC233" s="149" t="n"/>
      <c r="AD233" s="149" t="n"/>
      <c r="AE233" s="149" t="n"/>
    </row>
    <row r="234" ht="19.5" customHeight="1" s="412">
      <c r="A234" s="143" t="n">
        <v>365</v>
      </c>
      <c r="B234" s="149" t="inlineStr">
        <is>
          <t>Se descarta</t>
        </is>
      </c>
      <c r="C234" s="106" t="n">
        <v>2</v>
      </c>
      <c r="D234" s="106" t="n">
        <v>6</v>
      </c>
      <c r="E234" s="106" t="n">
        <v>106</v>
      </c>
      <c r="F234" s="106" t="inlineStr">
        <is>
          <t>17.2902</t>
        </is>
      </c>
      <c r="G234" s="113" t="inlineStr">
        <is>
          <t>LP 29</t>
        </is>
      </c>
      <c r="H234" s="113" t="n"/>
      <c r="I234" s="139" t="n">
        <v>43459</v>
      </c>
      <c r="J234" s="113" t="n">
        <v>943.6</v>
      </c>
      <c r="K234" s="139" t="n">
        <v>43459</v>
      </c>
      <c r="L234" s="156" t="n">
        <v>943.6</v>
      </c>
      <c r="M234" s="111" t="n">
        <v>0</v>
      </c>
      <c r="N234" s="111">
        <f>'ENS TEMP 201819'!$L37-'ENS TEMP 201819'!$J37</f>
        <v/>
      </c>
      <c r="O234" s="139" t="n">
        <v>43511</v>
      </c>
      <c r="P234" s="139" t="n">
        <v>43561</v>
      </c>
      <c r="Q234" s="150" t="n">
        <v>0.386</v>
      </c>
      <c r="R234" s="149" t="n"/>
      <c r="S234" s="149" t="n"/>
      <c r="T234" s="149" t="n"/>
      <c r="U234" s="149" t="n"/>
      <c r="V234" s="149" t="n"/>
      <c r="W234" s="149" t="n"/>
      <c r="X234" s="149" t="inlineStr">
        <is>
          <t>.</t>
        </is>
      </c>
      <c r="Y234" s="149" t="n"/>
      <c r="Z234" s="149" t="n"/>
      <c r="AA234" s="149" t="n"/>
      <c r="AB234" s="149" t="n"/>
      <c r="AC234" s="149" t="n"/>
      <c r="AD234" s="149" t="n"/>
      <c r="AE234" s="149" t="n"/>
    </row>
    <row r="235" ht="19.5" customHeight="1" s="412">
      <c r="A235" s="143" t="n">
        <v>366</v>
      </c>
      <c r="B235" s="149" t="inlineStr">
        <is>
          <t>Plot Válido</t>
        </is>
      </c>
      <c r="C235" s="106" t="n">
        <v>2</v>
      </c>
      <c r="D235" s="106" t="n">
        <v>6</v>
      </c>
      <c r="E235" s="106" t="n">
        <v>113</v>
      </c>
      <c r="F235" s="106" t="inlineStr">
        <is>
          <t>17.2916</t>
        </is>
      </c>
      <c r="G235" s="113" t="inlineStr">
        <is>
          <t>LP 125-R</t>
        </is>
      </c>
      <c r="H235" s="113" t="n"/>
      <c r="I235" s="139" t="n">
        <v>43460</v>
      </c>
      <c r="J235" s="113" t="n">
        <v>959.9</v>
      </c>
      <c r="K235" s="139" t="n">
        <v>43461</v>
      </c>
      <c r="L235" s="156" t="n">
        <v>977.15</v>
      </c>
      <c r="M235" s="111" t="n">
        <v>17.25</v>
      </c>
      <c r="N235" s="111">
        <f>'ENS TEMP 201819'!$L72-'ENS TEMP 201819'!$J72</f>
        <v/>
      </c>
      <c r="O235" s="139" t="n">
        <v>43508</v>
      </c>
      <c r="P235" s="139" t="n">
        <v>43565</v>
      </c>
      <c r="Q235" s="150" t="n">
        <v>0.514</v>
      </c>
      <c r="R235" s="149" t="n"/>
      <c r="S235" s="149" t="n"/>
      <c r="T235" s="149" t="n"/>
      <c r="U235" s="149" t="n"/>
      <c r="V235" s="149" t="n"/>
      <c r="W235" s="149" t="n"/>
      <c r="X235" s="149" t="inlineStr">
        <is>
          <t>.</t>
        </is>
      </c>
      <c r="Y235" s="149" t="n"/>
      <c r="Z235" s="149" t="n"/>
      <c r="AA235" s="149" t="n"/>
      <c r="AB235" s="149" t="n"/>
      <c r="AC235" s="149" t="n"/>
      <c r="AD235" s="149" t="n"/>
      <c r="AE235" s="149" t="n"/>
    </row>
    <row r="236" ht="19.5" customHeight="1" s="412">
      <c r="A236" s="143" t="n">
        <v>367</v>
      </c>
      <c r="B236" s="149" t="inlineStr">
        <is>
          <t>Se descarta</t>
        </is>
      </c>
      <c r="C236" s="106" t="n">
        <v>2</v>
      </c>
      <c r="D236" s="106" t="n">
        <v>6</v>
      </c>
      <c r="E236" s="106" t="n">
        <v>153</v>
      </c>
      <c r="F236" s="106" t="inlineStr">
        <is>
          <t>17.2994</t>
        </is>
      </c>
      <c r="G236" s="113" t="inlineStr">
        <is>
          <t>LP 32</t>
        </is>
      </c>
      <c r="H236" s="113" t="n"/>
      <c r="I236" s="139" t="n">
        <v>43459</v>
      </c>
      <c r="J236" s="113" t="n">
        <v>943.6</v>
      </c>
      <c r="K236" s="139" t="n">
        <v>43459</v>
      </c>
      <c r="L236" s="156" t="n">
        <v>943.6</v>
      </c>
      <c r="M236" s="111" t="n">
        <v>0</v>
      </c>
      <c r="N236" s="111">
        <f>'ENS TEMP 201819'!$L38-'ENS TEMP 201819'!$J38</f>
        <v/>
      </c>
      <c r="O236" s="139" t="n">
        <v>43517</v>
      </c>
      <c r="P236" s="139" t="n">
        <v>43549</v>
      </c>
      <c r="Q236" s="150" t="n">
        <v>0.696</v>
      </c>
      <c r="R236" s="149" t="n"/>
      <c r="S236" s="149" t="n"/>
      <c r="T236" s="149" t="n"/>
      <c r="U236" s="149" t="n"/>
      <c r="V236" s="149" t="n"/>
      <c r="W236" s="149" t="n"/>
      <c r="X236" s="149" t="inlineStr">
        <is>
          <t>.</t>
        </is>
      </c>
      <c r="Y236" s="149" t="n"/>
      <c r="Z236" s="149" t="n"/>
      <c r="AA236" s="149" t="n"/>
      <c r="AB236" s="149" t="n"/>
      <c r="AC236" s="149" t="n"/>
      <c r="AD236" s="149" t="n"/>
      <c r="AE236" s="149" t="n"/>
    </row>
    <row r="237" ht="19.5" customHeight="1" s="412">
      <c r="A237" s="143" t="n">
        <v>368</v>
      </c>
      <c r="B237" s="149" t="inlineStr">
        <is>
          <t>Plot Válido</t>
        </is>
      </c>
      <c r="C237" s="106" t="n">
        <v>2</v>
      </c>
      <c r="D237" s="106" t="n">
        <v>6</v>
      </c>
      <c r="E237" s="106" t="n">
        <v>87</v>
      </c>
      <c r="F237" s="106" t="inlineStr">
        <is>
          <t>17.2864</t>
        </is>
      </c>
      <c r="G237" s="113" t="inlineStr">
        <is>
          <t>[CDP] 04.649-1.1.1.1.1.#</t>
        </is>
      </c>
      <c r="H237" s="113" t="n"/>
      <c r="I237" s="139" t="n">
        <v>43463</v>
      </c>
      <c r="J237" s="113" t="n">
        <v>1013.8</v>
      </c>
      <c r="K237" s="139" t="n">
        <v>43466</v>
      </c>
      <c r="L237" s="156" t="n">
        <v>1059.6</v>
      </c>
      <c r="M237" s="111" t="n">
        <v>45.79999999999995</v>
      </c>
      <c r="N237" s="111">
        <f>'ENS TEMP 201819'!$L143-'ENS TEMP 201819'!$J143</f>
        <v/>
      </c>
      <c r="O237" s="139" t="n">
        <v>43522</v>
      </c>
      <c r="P237" s="139" t="n">
        <v>43584</v>
      </c>
      <c r="Q237" s="150" t="n">
        <v>0.366</v>
      </c>
      <c r="R237" s="149" t="n"/>
      <c r="S237" s="149" t="n"/>
      <c r="T237" s="149" t="n"/>
      <c r="U237" s="149" t="n"/>
      <c r="V237" s="149" t="n"/>
      <c r="W237" s="149" t="n"/>
      <c r="X237" s="149" t="inlineStr">
        <is>
          <t>.</t>
        </is>
      </c>
      <c r="Y237" s="149" t="n"/>
      <c r="Z237" s="149" t="n"/>
      <c r="AA237" s="149" t="n"/>
      <c r="AB237" s="149" t="n"/>
      <c r="AC237" s="149" t="n"/>
      <c r="AD237" s="149" t="n"/>
      <c r="AE237" s="149" t="n"/>
    </row>
    <row r="238" ht="19.5" customHeight="1" s="412">
      <c r="A238" s="143" t="n">
        <v>369</v>
      </c>
      <c r="B238" s="149" t="inlineStr">
        <is>
          <t>Se descarta</t>
        </is>
      </c>
      <c r="C238" s="106" t="n">
        <v>2</v>
      </c>
      <c r="D238" s="106" t="n">
        <v>6</v>
      </c>
      <c r="E238" s="106" t="n">
        <v>103</v>
      </c>
      <c r="F238" s="106" t="inlineStr">
        <is>
          <t>17.2896</t>
        </is>
      </c>
      <c r="G238" s="113" t="inlineStr">
        <is>
          <t>LP 311</t>
        </is>
      </c>
      <c r="H238" s="113" t="n"/>
      <c r="I238" s="139" t="n">
        <v>43459</v>
      </c>
      <c r="J238" s="113" t="n">
        <v>943.6</v>
      </c>
      <c r="K238" s="139" t="n">
        <v>43459</v>
      </c>
      <c r="L238" s="156" t="n">
        <v>943.6</v>
      </c>
      <c r="M238" s="111" t="n">
        <v>0</v>
      </c>
      <c r="N238" s="111">
        <f>'ENS TEMP 201819'!$L39-'ENS TEMP 201819'!$J39</f>
        <v/>
      </c>
      <c r="O238" s="139" t="n">
        <v>43509</v>
      </c>
      <c r="P238" s="139" t="n">
        <v>43548</v>
      </c>
      <c r="Q238" s="150" t="n">
        <v>0.517</v>
      </c>
      <c r="R238" s="149" t="n"/>
      <c r="S238" s="149" t="n"/>
      <c r="T238" s="149" t="n"/>
      <c r="U238" s="149" t="n"/>
      <c r="V238" s="149" t="n"/>
      <c r="W238" s="149" t="n"/>
      <c r="X238" s="149" t="inlineStr">
        <is>
          <t>.</t>
        </is>
      </c>
      <c r="Y238" s="149" t="n"/>
      <c r="Z238" s="149" t="n"/>
      <c r="AA238" s="149" t="n"/>
      <c r="AB238" s="149" t="n"/>
      <c r="AC238" s="149" t="n"/>
      <c r="AD238" s="149" t="n"/>
      <c r="AE238" s="149" t="n"/>
    </row>
    <row r="239" ht="19.5" customHeight="1" s="412">
      <c r="A239" s="143" t="n">
        <v>370</v>
      </c>
      <c r="B239" s="149" t="inlineStr">
        <is>
          <t>Se descarta</t>
        </is>
      </c>
      <c r="C239" s="106" t="n">
        <v>2</v>
      </c>
      <c r="D239" s="106" t="n">
        <v>6</v>
      </c>
      <c r="E239" s="106" t="n">
        <v>156</v>
      </c>
      <c r="F239" s="106" t="inlineStr">
        <is>
          <t>17.3000</t>
        </is>
      </c>
      <c r="G239" s="113" t="inlineStr">
        <is>
          <t>2189 (Sint. Semi Dentada)</t>
        </is>
      </c>
      <c r="H239" s="113" t="n"/>
      <c r="I239" s="139" t="n">
        <v>43464</v>
      </c>
      <c r="J239" s="113" t="n">
        <v>1028.65</v>
      </c>
      <c r="K239" s="139" t="n">
        <v>43464</v>
      </c>
      <c r="L239" s="156" t="n">
        <v>1028.65</v>
      </c>
      <c r="M239" s="111" t="n">
        <v>0</v>
      </c>
      <c r="N239" s="111">
        <f>'ENS TEMP 201819'!$L184-'ENS TEMP 201819'!$J184</f>
        <v/>
      </c>
      <c r="O239" s="139" t="n">
        <v>43509</v>
      </c>
      <c r="P239" s="139" t="n">
        <v>43549</v>
      </c>
      <c r="Q239" s="150" t="n">
        <v>0.514</v>
      </c>
      <c r="R239" s="149" t="n"/>
      <c r="S239" s="149" t="n"/>
      <c r="T239" s="149" t="n"/>
      <c r="U239" s="149" t="n"/>
      <c r="V239" s="149" t="n"/>
      <c r="W239" s="149" t="n"/>
      <c r="X239" s="149" t="inlineStr">
        <is>
          <t>.</t>
        </is>
      </c>
      <c r="Y239" s="149" t="n"/>
      <c r="Z239" s="149" t="n"/>
      <c r="AA239" s="149" t="n"/>
      <c r="AB239" s="149" t="n"/>
      <c r="AC239" s="149" t="n"/>
      <c r="AD239" s="149" t="n"/>
      <c r="AE239" s="149" t="n"/>
    </row>
    <row r="240" ht="19.5" customHeight="1" s="412">
      <c r="A240" s="143" t="n">
        <v>371</v>
      </c>
      <c r="B240" s="149" t="inlineStr">
        <is>
          <t>Se descarta</t>
        </is>
      </c>
      <c r="C240" s="106" t="n">
        <v>2</v>
      </c>
      <c r="D240" s="106" t="n">
        <v>6</v>
      </c>
      <c r="E240" s="106" t="n">
        <v>82</v>
      </c>
      <c r="F240" s="266" t="inlineStr">
        <is>
          <t>13.2212//12.2977</t>
        </is>
      </c>
      <c r="G240" s="134" t="inlineStr">
        <is>
          <t>[AX889] 04.719-1.1.1.1.1.#</t>
        </is>
      </c>
      <c r="H240" s="113" t="n"/>
      <c r="I240" s="113" t="n"/>
      <c r="J240" s="113" t="n"/>
      <c r="K240" s="113" t="n"/>
      <c r="L240" s="156" t="n"/>
      <c r="M240" s="111" t="n"/>
      <c r="N240" s="111">
        <f>'ENS TEMP 201819'!$L335-'ENS TEMP 201819'!$J335</f>
        <v/>
      </c>
      <c r="O240" s="131" t="n"/>
      <c r="P240" s="131" t="n"/>
      <c r="Q240" s="159" t="n"/>
      <c r="R240" s="149" t="n"/>
      <c r="S240" s="149" t="n"/>
      <c r="T240" s="149" t="n"/>
      <c r="U240" s="149" t="n"/>
      <c r="V240" s="149" t="n"/>
      <c r="W240" s="149" t="n"/>
      <c r="X240" s="149" t="inlineStr">
        <is>
          <t>.</t>
        </is>
      </c>
      <c r="Y240" s="149" t="n"/>
      <c r="Z240" s="149" t="n"/>
      <c r="AA240" s="149" t="n"/>
      <c r="AB240" s="149" t="n"/>
      <c r="AC240" s="149" t="n"/>
      <c r="AD240" s="149" t="n"/>
      <c r="AE240" s="149" t="n"/>
    </row>
    <row r="241" ht="19.5" customHeight="1" s="412">
      <c r="A241" s="143" t="n">
        <v>372</v>
      </c>
      <c r="B241" s="149" t="inlineStr">
        <is>
          <t>Se descarta</t>
        </is>
      </c>
      <c r="C241" s="106" t="n">
        <v>2</v>
      </c>
      <c r="D241" s="106" t="n">
        <v>6</v>
      </c>
      <c r="E241" s="106" t="n">
        <v>110</v>
      </c>
      <c r="F241" s="106" t="inlineStr">
        <is>
          <t>17.2910</t>
        </is>
      </c>
      <c r="G241" s="113" t="inlineStr">
        <is>
          <t>LP 220</t>
        </is>
      </c>
      <c r="H241" s="113" t="n"/>
      <c r="I241" s="139" t="n">
        <v>43461</v>
      </c>
      <c r="J241" s="113" t="n">
        <v>977.15</v>
      </c>
      <c r="K241" s="139" t="n">
        <v>43461</v>
      </c>
      <c r="L241" s="156" t="n">
        <v>977.15</v>
      </c>
      <c r="M241" s="111" t="n">
        <v>0</v>
      </c>
      <c r="N241" s="111">
        <f>'ENS TEMP 201819'!$L96-'ENS TEMP 201819'!$J96</f>
        <v/>
      </c>
      <c r="O241" s="139" t="n"/>
      <c r="P241" s="139" t="n">
        <v>43550</v>
      </c>
      <c r="Q241" s="167" t="n"/>
      <c r="R241" s="149" t="n"/>
      <c r="S241" s="149" t="n"/>
      <c r="T241" s="149" t="n"/>
      <c r="U241" s="149" t="n"/>
      <c r="V241" s="149" t="n"/>
      <c r="W241" s="149" t="n"/>
      <c r="X241" s="149" t="inlineStr">
        <is>
          <t>.</t>
        </is>
      </c>
      <c r="Y241" s="149" t="n"/>
      <c r="Z241" s="149" t="n"/>
      <c r="AA241" s="149" t="n"/>
      <c r="AB241" s="149" t="n"/>
      <c r="AC241" s="149" t="n"/>
      <c r="AD241" s="149" t="n"/>
      <c r="AE241" s="149" t="n"/>
    </row>
    <row r="242" ht="19.5" customHeight="1" s="412">
      <c r="A242" s="143" t="n">
        <v>373</v>
      </c>
      <c r="B242" s="149" t="inlineStr">
        <is>
          <t>Plot Válido</t>
        </is>
      </c>
      <c r="C242" s="106" t="n">
        <v>2</v>
      </c>
      <c r="D242" s="106" t="n">
        <v>7</v>
      </c>
      <c r="E242" s="106" t="n">
        <v>69</v>
      </c>
      <c r="F242" s="106" t="inlineStr">
        <is>
          <t>17.2822</t>
        </is>
      </c>
      <c r="G242" s="113" t="inlineStr">
        <is>
          <t>[SynSDSP] 04.3990-1.1.1.1.1.1.#</t>
        </is>
      </c>
      <c r="H242" s="113" t="n"/>
      <c r="I242" s="139" t="n">
        <v>43459</v>
      </c>
      <c r="J242" s="113" t="n">
        <v>943.6</v>
      </c>
      <c r="K242" s="139" t="n">
        <v>43460</v>
      </c>
      <c r="L242" s="156" t="n">
        <v>959.9</v>
      </c>
      <c r="M242" s="111" t="n">
        <v>16.29999999999995</v>
      </c>
      <c r="N242" s="111">
        <f>'ENS TEMP 201819'!$L40-'ENS TEMP 201819'!$J40</f>
        <v/>
      </c>
      <c r="O242" s="139" t="n">
        <v>43520</v>
      </c>
      <c r="P242" s="139" t="n">
        <v>43551</v>
      </c>
      <c r="Q242" s="135" t="n">
        <v>0.77</v>
      </c>
      <c r="R242" s="149" t="n"/>
      <c r="S242" s="149" t="n"/>
      <c r="T242" s="149" t="n"/>
      <c r="U242" s="149" t="n"/>
      <c r="V242" s="149" t="n"/>
      <c r="W242" s="149" t="n"/>
      <c r="X242" s="149" t="inlineStr">
        <is>
          <t>.</t>
        </is>
      </c>
      <c r="Y242" s="149" t="n"/>
      <c r="Z242" s="149" t="n"/>
      <c r="AA242" s="149" t="n"/>
      <c r="AB242" s="149" t="n"/>
      <c r="AC242" s="149" t="n"/>
      <c r="AD242" s="149" t="n"/>
      <c r="AE242" s="149" t="n"/>
    </row>
    <row r="243" ht="19.5" customHeight="1" s="412">
      <c r="A243" s="143" t="n">
        <v>374</v>
      </c>
      <c r="B243" s="149" t="inlineStr">
        <is>
          <t>Se descarta</t>
        </is>
      </c>
      <c r="C243" s="106" t="n">
        <v>2</v>
      </c>
      <c r="D243" s="106" t="n">
        <v>7</v>
      </c>
      <c r="E243" s="106" t="n">
        <v>137</v>
      </c>
      <c r="F243" s="106" t="inlineStr">
        <is>
          <t>17.2962</t>
        </is>
      </c>
      <c r="G243" s="113" t="inlineStr">
        <is>
          <t>LP 256-R</t>
        </is>
      </c>
      <c r="H243" s="113" t="n"/>
      <c r="I243" s="139" t="n">
        <v>43460</v>
      </c>
      <c r="J243" s="113" t="n">
        <v>959.9</v>
      </c>
      <c r="K243" s="139" t="n">
        <v>43460</v>
      </c>
      <c r="L243" s="156" t="n">
        <v>959.9</v>
      </c>
      <c r="M243" s="111" t="n">
        <v>0</v>
      </c>
      <c r="N243" s="111">
        <f>'ENS TEMP 201819'!$L73-'ENS TEMP 201819'!$J73</f>
        <v/>
      </c>
      <c r="O243" s="139" t="n">
        <v>43502</v>
      </c>
      <c r="P243" s="139" t="n">
        <v>43545</v>
      </c>
      <c r="Q243" s="150" t="n">
        <v>0.461</v>
      </c>
      <c r="R243" s="149" t="n"/>
      <c r="S243" s="149" t="n"/>
      <c r="T243" s="149" t="n"/>
      <c r="U243" s="149" t="n"/>
      <c r="V243" s="149" t="n"/>
      <c r="W243" s="149" t="n"/>
      <c r="X243" s="149" t="inlineStr">
        <is>
          <t>.</t>
        </is>
      </c>
      <c r="Y243" s="149" t="n"/>
      <c r="Z243" s="149" t="n"/>
      <c r="AA243" s="149" t="n"/>
      <c r="AB243" s="149" t="n"/>
      <c r="AC243" s="149" t="n"/>
      <c r="AD243" s="149" t="n"/>
      <c r="AE243" s="149" t="n"/>
    </row>
    <row r="244" ht="19.5" customHeight="1" s="412">
      <c r="A244" s="143" t="n">
        <v>375</v>
      </c>
      <c r="B244" s="149" t="inlineStr">
        <is>
          <t>Plot Válido</t>
        </is>
      </c>
      <c r="C244" s="106" t="n">
        <v>2</v>
      </c>
      <c r="D244" s="106" t="n">
        <v>7</v>
      </c>
      <c r="E244" s="106" t="n">
        <v>37</v>
      </c>
      <c r="F244" s="106" t="inlineStr">
        <is>
          <t>17.2634</t>
        </is>
      </c>
      <c r="G244" s="113" t="inlineStr">
        <is>
          <t>-4-1#1#1#1-1#1#1#1-1</t>
        </is>
      </c>
      <c r="H244" s="113" t="n"/>
      <c r="I244" s="139" t="n">
        <v>43467</v>
      </c>
      <c r="J244" s="113" t="n">
        <v>1080.75</v>
      </c>
      <c r="K244" s="139" t="n">
        <v>43468</v>
      </c>
      <c r="L244" s="156" t="n">
        <v>1094.25</v>
      </c>
      <c r="M244" s="111" t="n">
        <v>13.5</v>
      </c>
      <c r="N244" s="111">
        <f>'ENS TEMP 201819'!$L272-'ENS TEMP 201819'!$J272</f>
        <v/>
      </c>
      <c r="O244" s="139" t="n">
        <v>43522</v>
      </c>
      <c r="P244" s="139" t="n">
        <v>43562</v>
      </c>
      <c r="Q244" s="135" t="n">
        <v>0.5</v>
      </c>
      <c r="R244" s="149" t="n"/>
      <c r="S244" s="149" t="n"/>
      <c r="T244" s="149" t="n"/>
      <c r="U244" s="149" t="n"/>
      <c r="V244" s="149" t="n"/>
      <c r="W244" s="149" t="n"/>
      <c r="X244" s="149" t="inlineStr">
        <is>
          <t>.</t>
        </is>
      </c>
      <c r="Y244" s="149" t="n"/>
      <c r="Z244" s="149" t="n"/>
      <c r="AA244" s="149" t="n"/>
      <c r="AB244" s="149" t="n"/>
      <c r="AC244" s="149" t="n"/>
      <c r="AD244" s="149" t="n"/>
      <c r="AE244" s="149" t="n"/>
    </row>
    <row r="245" ht="19.5" customHeight="1" s="412">
      <c r="A245" s="143" t="n">
        <v>376</v>
      </c>
      <c r="B245" s="149" t="inlineStr">
        <is>
          <t>Plot Válido</t>
        </is>
      </c>
      <c r="C245" s="106" t="n">
        <v>2</v>
      </c>
      <c r="D245" s="106" t="n">
        <v>7</v>
      </c>
      <c r="E245" s="106" t="n">
        <v>152</v>
      </c>
      <c r="F245" s="106" t="inlineStr">
        <is>
          <t>17.2992</t>
        </is>
      </c>
      <c r="G245" s="113" t="inlineStr">
        <is>
          <t>LP 2542</t>
        </is>
      </c>
      <c r="H245" s="113" t="n"/>
      <c r="I245" s="139" t="n">
        <v>43464</v>
      </c>
      <c r="J245" s="113" t="n">
        <v>1028.65</v>
      </c>
      <c r="K245" s="139" t="n">
        <v>43464</v>
      </c>
      <c r="L245" s="156" t="n">
        <v>1028.65</v>
      </c>
      <c r="M245" s="111" t="n">
        <v>0</v>
      </c>
      <c r="N245" s="111">
        <f>'ENS TEMP 201819'!$L185-'ENS TEMP 201819'!$J185</f>
        <v/>
      </c>
      <c r="O245" s="139" t="n">
        <v>43524</v>
      </c>
      <c r="P245" s="139" t="n">
        <v>43556</v>
      </c>
      <c r="Q245" s="166" t="n">
        <v>1</v>
      </c>
      <c r="R245" s="149" t="n"/>
      <c r="S245" s="149" t="n"/>
      <c r="T245" s="149" t="n"/>
      <c r="U245" s="149" t="n"/>
      <c r="V245" s="149" t="n"/>
      <c r="W245" s="149" t="n"/>
      <c r="X245" s="149" t="inlineStr">
        <is>
          <t>.</t>
        </is>
      </c>
      <c r="Y245" s="149" t="n"/>
      <c r="Z245" s="149" t="n"/>
      <c r="AA245" s="149" t="n"/>
      <c r="AB245" s="149" t="n"/>
      <c r="AC245" s="149" t="n"/>
      <c r="AD245" s="149" t="n"/>
      <c r="AE245" s="149" t="n"/>
    </row>
    <row r="246" ht="19.5" customHeight="1" s="412">
      <c r="A246" s="143" t="n">
        <v>377</v>
      </c>
      <c r="B246" s="149" t="inlineStr">
        <is>
          <t>Plot Válido</t>
        </is>
      </c>
      <c r="C246" s="106" t="n">
        <v>2</v>
      </c>
      <c r="D246" s="106" t="n">
        <v>7</v>
      </c>
      <c r="E246" s="106" t="n">
        <v>132</v>
      </c>
      <c r="F246" s="266" t="inlineStr">
        <is>
          <t>17.2954//BEBA</t>
        </is>
      </c>
      <c r="G246" s="134" t="inlineStr">
        <is>
          <t>LP 605</t>
        </is>
      </c>
      <c r="H246" s="113" t="n"/>
      <c r="I246" s="139" t="n">
        <v>43474</v>
      </c>
      <c r="J246" s="113" t="n">
        <v>1184.15</v>
      </c>
      <c r="K246" s="139" t="n">
        <v>43475</v>
      </c>
      <c r="L246" s="156" t="n">
        <v>1193.9</v>
      </c>
      <c r="M246" s="111" t="n">
        <v>9.75</v>
      </c>
      <c r="N246" s="111">
        <f>'ENS TEMP 201819'!$L324-'ENS TEMP 201819'!$J324</f>
        <v/>
      </c>
      <c r="O246" s="139" t="n">
        <v>43542</v>
      </c>
      <c r="P246" s="139" t="n">
        <v>43573</v>
      </c>
      <c r="Q246" s="150" t="n">
        <v>0.597</v>
      </c>
      <c r="R246" s="149" t="n"/>
      <c r="S246" s="149" t="n"/>
      <c r="T246" s="149" t="n"/>
      <c r="U246" s="149" t="n"/>
      <c r="V246" s="149" t="n"/>
      <c r="W246" s="149" t="n"/>
      <c r="X246" s="149" t="inlineStr">
        <is>
          <t>.</t>
        </is>
      </c>
      <c r="Y246" s="149" t="n"/>
      <c r="Z246" s="149" t="n"/>
      <c r="AA246" s="149" t="n"/>
      <c r="AB246" s="149" t="n"/>
      <c r="AC246" s="149" t="n"/>
      <c r="AD246" s="149" t="n"/>
      <c r="AE246" s="149" t="n"/>
    </row>
    <row r="247" ht="19.5" customHeight="1" s="412">
      <c r="A247" s="143" t="n">
        <v>378</v>
      </c>
      <c r="B247" s="149" t="inlineStr">
        <is>
          <t>Plot Válido</t>
        </is>
      </c>
      <c r="C247" s="106" t="n">
        <v>2</v>
      </c>
      <c r="D247" s="106" t="n">
        <v>7</v>
      </c>
      <c r="E247" s="106" t="n">
        <v>16</v>
      </c>
      <c r="F247" s="106" t="inlineStr">
        <is>
          <t>17.2586</t>
        </is>
      </c>
      <c r="G247" s="113" t="inlineStr">
        <is>
          <t>bulk 04.1973-46-1@-1#1</t>
        </is>
      </c>
      <c r="H247" s="113" t="n"/>
      <c r="I247" s="139" t="n">
        <v>43468</v>
      </c>
      <c r="J247" s="113" t="n">
        <v>1094.25</v>
      </c>
      <c r="K247" s="139" t="n">
        <v>43468</v>
      </c>
      <c r="L247" s="156" t="n">
        <v>1094.25</v>
      </c>
      <c r="M247" s="111" t="n">
        <v>0</v>
      </c>
      <c r="N247" s="111">
        <f>'ENS TEMP 201819'!$L288-'ENS TEMP 201819'!$J288</f>
        <v/>
      </c>
      <c r="O247" s="139" t="n">
        <v>43534</v>
      </c>
      <c r="P247" s="139" t="n">
        <v>43577</v>
      </c>
      <c r="Q247" s="150" t="n">
        <v>0.477</v>
      </c>
      <c r="R247" s="149" t="n"/>
      <c r="S247" s="149" t="n"/>
      <c r="T247" s="149" t="n"/>
      <c r="U247" s="149" t="n"/>
      <c r="V247" s="149" t="n"/>
      <c r="W247" s="149" t="n"/>
      <c r="X247" s="149" t="inlineStr">
        <is>
          <t>.</t>
        </is>
      </c>
      <c r="Y247" s="149" t="n"/>
      <c r="Z247" s="149" t="n"/>
      <c r="AA247" s="149" t="n"/>
      <c r="AB247" s="149" t="n"/>
      <c r="AC247" s="149" t="n"/>
      <c r="AD247" s="149" t="n"/>
      <c r="AE247" s="149" t="n"/>
    </row>
    <row r="248" ht="19.5" customHeight="1" s="412">
      <c r="A248" s="143" t="n">
        <v>379</v>
      </c>
      <c r="B248" s="149" t="inlineStr">
        <is>
          <t>Se descarta</t>
        </is>
      </c>
      <c r="C248" s="106" t="n">
        <v>2</v>
      </c>
      <c r="D248" s="106" t="n">
        <v>7</v>
      </c>
      <c r="E248" s="106" t="n">
        <v>43</v>
      </c>
      <c r="F248" s="106" t="inlineStr">
        <is>
          <t>17.2646</t>
        </is>
      </c>
      <c r="G248" s="113" t="inlineStr">
        <is>
          <t>00.6332-3#1#1#1#1#1#1#1#1-1</t>
        </is>
      </c>
      <c r="H248" s="113" t="n"/>
      <c r="I248" s="139" t="n">
        <v>43469</v>
      </c>
      <c r="J248" s="113" t="n">
        <v>1108.05</v>
      </c>
      <c r="K248" s="139" t="n">
        <v>43470</v>
      </c>
      <c r="L248" s="156" t="n">
        <v>1122.85</v>
      </c>
      <c r="M248" s="111" t="n">
        <v>14.79999999999995</v>
      </c>
      <c r="N248" s="111">
        <f>'ENS TEMP 201819'!$L301-'ENS TEMP 201819'!$J301</f>
        <v/>
      </c>
      <c r="O248" s="139" t="n">
        <v>43512</v>
      </c>
      <c r="P248" s="139" t="n">
        <v>43565</v>
      </c>
      <c r="Q248" s="150" t="n">
        <v>0.391</v>
      </c>
      <c r="R248" s="149" t="n"/>
      <c r="S248" s="149" t="n"/>
      <c r="T248" s="149" t="n"/>
      <c r="U248" s="149" t="n"/>
      <c r="V248" s="149" t="n"/>
      <c r="W248" s="149" t="n"/>
      <c r="X248" s="149" t="inlineStr">
        <is>
          <t>.</t>
        </is>
      </c>
      <c r="Y248" s="149" t="n"/>
      <c r="Z248" s="149" t="n"/>
      <c r="AA248" s="149" t="n"/>
      <c r="AB248" s="149" t="n"/>
      <c r="AC248" s="149" t="n"/>
      <c r="AD248" s="149" t="n"/>
      <c r="AE248" s="149" t="n"/>
    </row>
    <row r="249" ht="19.5" customHeight="1" s="412">
      <c r="A249" s="143" t="n">
        <v>380</v>
      </c>
      <c r="B249" s="149" t="inlineStr">
        <is>
          <t>Plot Válido</t>
        </is>
      </c>
      <c r="C249" s="106" t="n">
        <v>2</v>
      </c>
      <c r="D249" s="106" t="n">
        <v>7</v>
      </c>
      <c r="E249" s="106" t="n">
        <v>23</v>
      </c>
      <c r="F249" s="106" t="inlineStr">
        <is>
          <t>17.2602</t>
        </is>
      </c>
      <c r="G249" s="113" t="inlineStr">
        <is>
          <t>bulk 04.1973-123-2-1-1#1#1</t>
        </is>
      </c>
      <c r="H249" s="113" t="n"/>
      <c r="I249" s="139" t="n">
        <v>43469</v>
      </c>
      <c r="J249" s="113" t="n">
        <v>1108.05</v>
      </c>
      <c r="K249" s="139" t="n">
        <v>43471</v>
      </c>
      <c r="L249" s="156" t="n">
        <v>1136.6</v>
      </c>
      <c r="M249" s="111" t="n">
        <v>28.54999999999995</v>
      </c>
      <c r="N249" s="111">
        <f>'ENS TEMP 201819'!$L302-'ENS TEMP 201819'!$J302</f>
        <v/>
      </c>
      <c r="O249" s="139" t="n">
        <v>43503</v>
      </c>
      <c r="P249" s="139" t="n">
        <v>43565</v>
      </c>
      <c r="Q249" s="150" t="n">
        <v>0.288</v>
      </c>
      <c r="R249" s="149" t="n"/>
      <c r="S249" s="149" t="n"/>
      <c r="T249" s="149" t="n"/>
      <c r="U249" s="149" t="n"/>
      <c r="V249" s="149" t="n"/>
      <c r="W249" s="149" t="n"/>
      <c r="X249" s="149" t="inlineStr">
        <is>
          <t>.</t>
        </is>
      </c>
      <c r="Y249" s="149" t="n"/>
      <c r="Z249" s="149" t="n"/>
      <c r="AA249" s="149" t="n"/>
      <c r="AB249" s="149" t="n"/>
      <c r="AC249" s="149" t="n"/>
      <c r="AD249" s="149" t="n"/>
      <c r="AE249" s="149" t="n"/>
    </row>
    <row r="250" ht="19.5" customHeight="1" s="412">
      <c r="A250" s="143" t="n">
        <v>381</v>
      </c>
      <c r="B250" s="149" t="inlineStr">
        <is>
          <t>Plot Válido</t>
        </is>
      </c>
      <c r="C250" s="106" t="n">
        <v>2</v>
      </c>
      <c r="D250" s="106" t="n">
        <v>7</v>
      </c>
      <c r="E250" s="106" t="n">
        <v>39</v>
      </c>
      <c r="F250" s="106" t="inlineStr">
        <is>
          <t>17.2638</t>
        </is>
      </c>
      <c r="G250" s="113" t="inlineStr">
        <is>
          <t>94.1234-1-1#-1#1-2#1#3#1#1#1#1#1#1-1</t>
        </is>
      </c>
      <c r="H250" s="113" t="n"/>
      <c r="I250" s="139" t="n">
        <v>43462</v>
      </c>
      <c r="J250" s="113" t="n">
        <v>995.1999999999999</v>
      </c>
      <c r="K250" s="139" t="n">
        <v>43462</v>
      </c>
      <c r="L250" s="156" t="n">
        <v>995.2</v>
      </c>
      <c r="M250" s="111" t="n">
        <v>0</v>
      </c>
      <c r="N250" s="111">
        <f>'ENS TEMP 201819'!$L121-'ENS TEMP 201819'!$J121</f>
        <v/>
      </c>
      <c r="O250" s="164" t="n"/>
      <c r="P250" s="139" t="n">
        <v>43549</v>
      </c>
      <c r="Q250" s="167" t="n">
        <v>0.298</v>
      </c>
      <c r="R250" s="149" t="n"/>
      <c r="S250" s="149" t="n"/>
      <c r="T250" s="149" t="n"/>
      <c r="U250" s="149" t="n"/>
      <c r="V250" s="149" t="n"/>
      <c r="W250" s="149" t="n"/>
      <c r="X250" s="149" t="inlineStr">
        <is>
          <t>.</t>
        </is>
      </c>
      <c r="Y250" s="149" t="n"/>
      <c r="Z250" s="149" t="n"/>
      <c r="AA250" s="149" t="n"/>
      <c r="AB250" s="149" t="n"/>
      <c r="AC250" s="149" t="n"/>
      <c r="AD250" s="149" t="n"/>
      <c r="AE250" s="149" t="n"/>
    </row>
    <row r="251" ht="19.5" customHeight="1" s="412">
      <c r="A251" s="143" t="n">
        <v>382</v>
      </c>
      <c r="B251" s="149" t="inlineStr">
        <is>
          <t>Se descarta</t>
        </is>
      </c>
      <c r="C251" s="106" t="n">
        <v>2</v>
      </c>
      <c r="D251" s="106" t="n">
        <v>7</v>
      </c>
      <c r="E251" s="106" t="n">
        <v>102</v>
      </c>
      <c r="F251" s="106" t="inlineStr">
        <is>
          <t>17.2894</t>
        </is>
      </c>
      <c r="G251" s="113" t="inlineStr">
        <is>
          <t>LP 317</t>
        </is>
      </c>
      <c r="H251" s="113" t="n"/>
      <c r="I251" s="139" t="n">
        <v>43460</v>
      </c>
      <c r="J251" s="113" t="n">
        <v>959.9</v>
      </c>
      <c r="K251" s="139" t="n">
        <v>43454</v>
      </c>
      <c r="L251" s="156" t="n">
        <v>865.55</v>
      </c>
      <c r="M251" s="111" t="n">
        <v>-94.3499999999998</v>
      </c>
      <c r="N251" s="111">
        <f>'ENS TEMP 201819'!$L74-'ENS TEMP 201819'!$J74</f>
        <v/>
      </c>
      <c r="O251" s="139" t="n">
        <v>43501</v>
      </c>
      <c r="P251" s="139" t="n">
        <v>43547</v>
      </c>
      <c r="Q251" s="135" t="n">
        <v>0.45</v>
      </c>
      <c r="R251" s="149" t="n"/>
      <c r="S251" s="149" t="n"/>
      <c r="T251" s="149" t="n"/>
      <c r="U251" s="149" t="n"/>
      <c r="V251" s="149" t="n"/>
      <c r="W251" s="149" t="n"/>
      <c r="X251" s="149" t="inlineStr">
        <is>
          <t>.</t>
        </is>
      </c>
      <c r="Y251" s="149" t="n"/>
      <c r="Z251" s="149" t="n"/>
      <c r="AA251" s="149" t="n"/>
      <c r="AB251" s="149" t="n"/>
      <c r="AC251" s="149" t="n"/>
      <c r="AD251" s="149" t="n"/>
      <c r="AE251" s="149" t="n"/>
    </row>
    <row r="252" ht="19.5" customHeight="1" s="412">
      <c r="A252" s="143" t="n">
        <v>383</v>
      </c>
      <c r="B252" s="149" t="inlineStr">
        <is>
          <t>Plot Válido</t>
        </is>
      </c>
      <c r="C252" s="106" t="n">
        <v>2</v>
      </c>
      <c r="D252" s="106" t="n">
        <v>7</v>
      </c>
      <c r="E252" s="106" t="n">
        <v>147</v>
      </c>
      <c r="F252" s="106" t="inlineStr">
        <is>
          <t>17.2982</t>
        </is>
      </c>
      <c r="G252" s="113" t="inlineStr">
        <is>
          <t>LP 915</t>
        </is>
      </c>
      <c r="H252" s="113" t="n"/>
      <c r="I252" s="139" t="n">
        <v>43470</v>
      </c>
      <c r="J252" s="113" t="n">
        <v>1122.85</v>
      </c>
      <c r="K252" s="139" t="n">
        <v>43471</v>
      </c>
      <c r="L252" s="156" t="n">
        <v>1136.6</v>
      </c>
      <c r="M252" s="111" t="n">
        <v>13.75</v>
      </c>
      <c r="N252" s="111">
        <f>'ENS TEMP 201819'!$L316-'ENS TEMP 201819'!$J316</f>
        <v/>
      </c>
      <c r="O252" s="139" t="n">
        <v>43523</v>
      </c>
      <c r="P252" s="139" t="n">
        <v>43568</v>
      </c>
      <c r="Q252" s="150" t="n">
        <v>0.485</v>
      </c>
      <c r="R252" s="149" t="n"/>
      <c r="S252" s="149" t="n"/>
      <c r="T252" s="149" t="n"/>
      <c r="U252" s="149" t="n"/>
      <c r="V252" s="149" t="n"/>
      <c r="W252" s="149" t="n"/>
      <c r="X252" s="149" t="inlineStr">
        <is>
          <t>.</t>
        </is>
      </c>
      <c r="Y252" s="149" t="n"/>
      <c r="Z252" s="149" t="n"/>
      <c r="AA252" s="149" t="n"/>
      <c r="AB252" s="149" t="n"/>
      <c r="AC252" s="149" t="n"/>
      <c r="AD252" s="149" t="n"/>
      <c r="AE252" s="149" t="n"/>
    </row>
    <row r="253" ht="19.5" customHeight="1" s="412">
      <c r="A253" s="143" t="n">
        <v>384</v>
      </c>
      <c r="B253" s="149" t="inlineStr">
        <is>
          <t>Se descarta</t>
        </is>
      </c>
      <c r="C253" s="106" t="n">
        <v>2</v>
      </c>
      <c r="D253" s="106" t="n">
        <v>7</v>
      </c>
      <c r="E253" s="106" t="n">
        <v>101</v>
      </c>
      <c r="F253" s="106" t="inlineStr">
        <is>
          <t>17.2892</t>
        </is>
      </c>
      <c r="G253" s="113" t="inlineStr">
        <is>
          <t>LP 818</t>
        </is>
      </c>
      <c r="H253" s="113" t="n"/>
      <c r="I253" s="139" t="n">
        <v>43459</v>
      </c>
      <c r="J253" s="113" t="n">
        <v>943.6</v>
      </c>
      <c r="K253" s="139" t="n">
        <v>43459</v>
      </c>
      <c r="L253" s="156" t="n">
        <v>943.6</v>
      </c>
      <c r="M253" s="111" t="n">
        <v>0</v>
      </c>
      <c r="N253" s="111">
        <f>'ENS TEMP 201819'!$L41-'ENS TEMP 201819'!$J41</f>
        <v/>
      </c>
      <c r="O253" s="139" t="n">
        <v>43505</v>
      </c>
      <c r="P253" s="139" t="n">
        <v>43553</v>
      </c>
      <c r="Q253" s="150" t="n">
        <v>0.474</v>
      </c>
      <c r="R253" s="149" t="n"/>
      <c r="S253" s="149" t="n"/>
      <c r="T253" s="149" t="n"/>
      <c r="U253" s="149" t="n"/>
      <c r="V253" s="149" t="n"/>
      <c r="W253" s="149" t="n"/>
      <c r="X253" s="149" t="inlineStr">
        <is>
          <t>.</t>
        </is>
      </c>
      <c r="Y253" s="149" t="n"/>
      <c r="Z253" s="149" t="n"/>
      <c r="AA253" s="149" t="n"/>
      <c r="AB253" s="149" t="n"/>
      <c r="AC253" s="149" t="n"/>
      <c r="AD253" s="149" t="n"/>
      <c r="AE253" s="149" t="n"/>
    </row>
    <row r="254" ht="19.5" customHeight="1" s="412">
      <c r="A254" s="143" t="n">
        <v>385</v>
      </c>
      <c r="B254" s="149" t="inlineStr">
        <is>
          <t>Plot Válido</t>
        </is>
      </c>
      <c r="C254" s="106" t="n">
        <v>2</v>
      </c>
      <c r="D254" s="106" t="n">
        <v>8</v>
      </c>
      <c r="E254" s="106" t="n">
        <v>127</v>
      </c>
      <c r="F254" s="106" t="inlineStr">
        <is>
          <t>17.2944</t>
        </is>
      </c>
      <c r="G254" s="113" t="inlineStr">
        <is>
          <t>LP 1411</t>
        </is>
      </c>
      <c r="H254" s="113" t="n"/>
      <c r="I254" s="139" t="n">
        <v>43468</v>
      </c>
      <c r="J254" s="113" t="n">
        <v>1094.25</v>
      </c>
      <c r="K254" s="139" t="n">
        <v>43469</v>
      </c>
      <c r="L254" s="156" t="n">
        <v>1108.05</v>
      </c>
      <c r="M254" s="111" t="n">
        <v>13.79999999999995</v>
      </c>
      <c r="N254" s="111">
        <f>'ENS TEMP 201819'!$L289-'ENS TEMP 201819'!$J289</f>
        <v/>
      </c>
      <c r="O254" s="139" t="n">
        <v>43510</v>
      </c>
      <c r="P254" s="139" t="n">
        <v>43571</v>
      </c>
      <c r="Q254" s="150" t="n">
        <v>0.336</v>
      </c>
      <c r="R254" s="149" t="n"/>
      <c r="S254" s="149" t="n"/>
      <c r="T254" s="149" t="n"/>
      <c r="U254" s="149" t="n"/>
      <c r="V254" s="149" t="n"/>
      <c r="W254" s="149" t="n"/>
      <c r="X254" s="149" t="inlineStr">
        <is>
          <t>.</t>
        </is>
      </c>
      <c r="Y254" s="149" t="n"/>
      <c r="Z254" s="149" t="n"/>
      <c r="AA254" s="149" t="n"/>
      <c r="AB254" s="149" t="n"/>
      <c r="AC254" s="149" t="n"/>
      <c r="AD254" s="149" t="n"/>
      <c r="AE254" s="149" t="n"/>
    </row>
    <row r="255" ht="19.5" customHeight="1" s="412">
      <c r="A255" s="143" t="n">
        <v>386</v>
      </c>
      <c r="B255" s="149" t="inlineStr">
        <is>
          <t>Se descarta</t>
        </is>
      </c>
      <c r="C255" s="106" t="n">
        <v>2</v>
      </c>
      <c r="D255" s="106" t="n">
        <v>8</v>
      </c>
      <c r="E255" s="106" t="n">
        <v>57</v>
      </c>
      <c r="F255" s="266" t="inlineStr">
        <is>
          <t>17.2798//15.253</t>
        </is>
      </c>
      <c r="G255" s="134" t="inlineStr">
        <is>
          <t>LP581xLP562-1-50-1-1</t>
        </is>
      </c>
      <c r="H255" s="113" t="n"/>
      <c r="I255" s="113" t="n"/>
      <c r="J255" s="113" t="n"/>
      <c r="K255" s="113" t="n"/>
      <c r="L255" s="156" t="n"/>
      <c r="M255" s="111" t="n"/>
      <c r="N255" s="111">
        <f>'ENS TEMP 201819'!$L336-'ENS TEMP 201819'!$J336</f>
        <v/>
      </c>
      <c r="O255" s="131" t="n"/>
      <c r="P255" s="131" t="n"/>
      <c r="Q255" s="159" t="n"/>
      <c r="R255" s="149" t="n"/>
      <c r="S255" s="149" t="n"/>
      <c r="T255" s="149" t="n"/>
      <c r="U255" s="149" t="n"/>
      <c r="V255" s="149" t="n"/>
      <c r="W255" s="149" t="n"/>
      <c r="X255" s="149" t="inlineStr">
        <is>
          <t>.</t>
        </is>
      </c>
      <c r="Y255" s="149" t="n"/>
      <c r="Z255" s="149" t="n"/>
      <c r="AA255" s="149" t="n"/>
      <c r="AB255" s="149" t="n"/>
      <c r="AC255" s="149" t="n"/>
      <c r="AD255" s="149" t="n"/>
      <c r="AE255" s="149" t="n"/>
    </row>
    <row r="256" ht="19.5" customHeight="1" s="412">
      <c r="A256" s="143" t="n">
        <v>387</v>
      </c>
      <c r="B256" s="149" t="inlineStr">
        <is>
          <t>Se descarta</t>
        </is>
      </c>
      <c r="C256" s="106" t="n">
        <v>2</v>
      </c>
      <c r="D256" s="106" t="n">
        <v>8</v>
      </c>
      <c r="E256" s="106" t="n">
        <v>124</v>
      </c>
      <c r="F256" s="266" t="inlineStr">
        <is>
          <t>17.2938//BEBA</t>
        </is>
      </c>
      <c r="G256" s="134" t="inlineStr">
        <is>
          <t>LP 561</t>
        </is>
      </c>
      <c r="H256" s="113" t="n"/>
      <c r="I256" s="113" t="n"/>
      <c r="J256" s="113" t="n"/>
      <c r="K256" s="113" t="n"/>
      <c r="L256" s="156" t="n"/>
      <c r="M256" s="111" t="n"/>
      <c r="N256" s="111">
        <f>'ENS TEMP 201819'!$L337-'ENS TEMP 201819'!$J337</f>
        <v/>
      </c>
      <c r="O256" s="131" t="n"/>
      <c r="P256" s="131" t="n"/>
      <c r="Q256" s="159" t="n"/>
      <c r="R256" s="149" t="n"/>
      <c r="S256" s="149" t="n"/>
      <c r="T256" s="149" t="n"/>
      <c r="U256" s="149" t="n"/>
      <c r="V256" s="149" t="n"/>
      <c r="W256" s="149" t="n"/>
      <c r="X256" s="149" t="inlineStr">
        <is>
          <t>.</t>
        </is>
      </c>
      <c r="Y256" s="149" t="n"/>
      <c r="Z256" s="149" t="n"/>
      <c r="AA256" s="149" t="n"/>
      <c r="AB256" s="149" t="n"/>
      <c r="AC256" s="149" t="n"/>
      <c r="AD256" s="149" t="n"/>
      <c r="AE256" s="149" t="n"/>
    </row>
    <row r="257" ht="19.5" customHeight="1" s="412">
      <c r="A257" s="143" t="n">
        <v>388</v>
      </c>
      <c r="B257" s="149" t="inlineStr">
        <is>
          <t>Plot Válido</t>
        </is>
      </c>
      <c r="C257" s="106" t="n">
        <v>2</v>
      </c>
      <c r="D257" s="106" t="n">
        <v>8</v>
      </c>
      <c r="E257" s="106" t="n">
        <v>155</v>
      </c>
      <c r="F257" s="106" t="inlineStr">
        <is>
          <t>17.2998</t>
        </is>
      </c>
      <c r="G257" s="113" t="inlineStr">
        <is>
          <t>2188 (Sint. Semi Dentada)</t>
        </is>
      </c>
      <c r="H257" s="113" t="n"/>
      <c r="I257" s="139" t="n">
        <v>43459</v>
      </c>
      <c r="J257" s="113" t="n">
        <v>943.6</v>
      </c>
      <c r="K257" s="139" t="n">
        <v>43459</v>
      </c>
      <c r="L257" s="156" t="n">
        <v>943.6</v>
      </c>
      <c r="M257" s="111" t="n">
        <v>0</v>
      </c>
      <c r="N257" s="111">
        <f>'ENS TEMP 201819'!$L42-'ENS TEMP 201819'!$J42</f>
        <v/>
      </c>
      <c r="O257" s="139" t="n">
        <v>43514</v>
      </c>
      <c r="P257" s="139" t="n">
        <v>43571</v>
      </c>
      <c r="Q257" s="150" t="n">
        <v>0.509</v>
      </c>
      <c r="R257" s="149" t="n"/>
      <c r="S257" s="149" t="n"/>
      <c r="T257" s="149" t="n"/>
      <c r="U257" s="149" t="n"/>
      <c r="V257" s="149" t="n"/>
      <c r="W257" s="149" t="n"/>
      <c r="X257" s="149" t="inlineStr">
        <is>
          <t>.</t>
        </is>
      </c>
      <c r="Y257" s="149" t="n"/>
      <c r="Z257" s="149" t="n"/>
      <c r="AA257" s="149" t="n"/>
      <c r="AB257" s="149" t="n"/>
      <c r="AC257" s="149" t="n"/>
      <c r="AD257" s="149" t="n"/>
      <c r="AE257" s="149" t="n"/>
    </row>
    <row r="258" ht="19.5" customHeight="1" s="412">
      <c r="A258" s="143" t="n">
        <v>389</v>
      </c>
      <c r="B258" s="149" t="inlineStr">
        <is>
          <t>Se descarta</t>
        </is>
      </c>
      <c r="C258" s="106" t="n">
        <v>2</v>
      </c>
      <c r="D258" s="106" t="n">
        <v>8</v>
      </c>
      <c r="E258" s="106" t="n">
        <v>29</v>
      </c>
      <c r="F258" s="266" t="inlineStr">
        <is>
          <t>17.2614</t>
        </is>
      </c>
      <c r="G258" s="134" t="inlineStr">
        <is>
          <t>99.5905-1-1-1-1-1#1-1#1#1#1-1</t>
        </is>
      </c>
      <c r="H258" s="113" t="n"/>
      <c r="I258" s="139" t="n">
        <v>43459</v>
      </c>
      <c r="J258" s="113" t="n">
        <v>943.6</v>
      </c>
      <c r="K258" s="139" t="n">
        <v>43459</v>
      </c>
      <c r="L258" s="156" t="n">
        <v>943.6</v>
      </c>
      <c r="M258" s="111" t="n">
        <v>0</v>
      </c>
      <c r="N258" s="111">
        <f>'ENS TEMP 201819'!$L43-'ENS TEMP 201819'!$J43</f>
        <v/>
      </c>
      <c r="O258" s="139" t="n"/>
      <c r="P258" s="139" t="n">
        <v>43546</v>
      </c>
      <c r="Q258" s="167" t="n">
        <v>0.294</v>
      </c>
      <c r="R258" s="149" t="n"/>
      <c r="S258" s="149" t="n"/>
      <c r="T258" s="149" t="n"/>
      <c r="U258" s="149" t="n"/>
      <c r="V258" s="149" t="n"/>
      <c r="W258" s="149" t="n"/>
      <c r="X258" s="149" t="inlineStr">
        <is>
          <t>.</t>
        </is>
      </c>
      <c r="Y258" s="149" t="n"/>
      <c r="Z258" s="149" t="n"/>
      <c r="AA258" s="149" t="n"/>
      <c r="AB258" s="149" t="n"/>
      <c r="AC258" s="149" t="n"/>
      <c r="AD258" s="149" t="n"/>
      <c r="AE258" s="149" t="n"/>
    </row>
    <row r="259" ht="19.5" customHeight="1" s="412">
      <c r="A259" s="143" t="n">
        <v>390</v>
      </c>
      <c r="B259" s="149" t="inlineStr">
        <is>
          <t>Se descarta</t>
        </is>
      </c>
      <c r="C259" s="106" t="n">
        <v>2</v>
      </c>
      <c r="D259" s="106" t="n">
        <v>8</v>
      </c>
      <c r="E259" s="106" t="n">
        <v>74</v>
      </c>
      <c r="F259" s="106" t="inlineStr">
        <is>
          <t>17.2834</t>
        </is>
      </c>
      <c r="G259" s="113" t="inlineStr">
        <is>
          <t>[SynSDSP] 04.4054-1.1.1.1.1.#</t>
        </is>
      </c>
      <c r="H259" s="113" t="n"/>
      <c r="I259" s="139" t="n">
        <v>43456</v>
      </c>
      <c r="J259" s="113" t="n">
        <v>893.5000000000001</v>
      </c>
      <c r="K259" s="139" t="n">
        <v>43458</v>
      </c>
      <c r="L259" s="156" t="n">
        <v>927.2</v>
      </c>
      <c r="M259" s="111" t="n">
        <v>33.69999999999993</v>
      </c>
      <c r="N259" s="111">
        <f>'ENS TEMP 201819'!$L20-'ENS TEMP 201819'!$J20</f>
        <v/>
      </c>
      <c r="O259" s="139" t="n">
        <v>43512</v>
      </c>
      <c r="P259" s="139" t="n">
        <v>43547</v>
      </c>
      <c r="Q259" s="150" t="n">
        <v>0.595</v>
      </c>
      <c r="R259" s="149" t="n"/>
      <c r="S259" s="149" t="n"/>
      <c r="T259" s="149" t="n"/>
      <c r="U259" s="149" t="n"/>
      <c r="V259" s="149" t="n"/>
      <c r="W259" s="149" t="n"/>
      <c r="X259" s="149" t="inlineStr">
        <is>
          <t>.</t>
        </is>
      </c>
      <c r="Y259" s="149" t="n"/>
      <c r="Z259" s="149" t="n"/>
      <c r="AA259" s="149" t="n"/>
      <c r="AB259" s="149" t="n"/>
      <c r="AC259" s="149" t="n"/>
      <c r="AD259" s="149" t="n"/>
      <c r="AE259" s="149" t="n"/>
    </row>
    <row r="260" ht="19.5" customHeight="1" s="412">
      <c r="A260" s="143" t="n">
        <v>391</v>
      </c>
      <c r="B260" s="149" t="inlineStr">
        <is>
          <t>Plot Válido</t>
        </is>
      </c>
      <c r="C260" s="106" t="n">
        <v>2</v>
      </c>
      <c r="D260" s="106" t="n">
        <v>8</v>
      </c>
      <c r="E260" s="106" t="n">
        <v>50</v>
      </c>
      <c r="F260" s="106" t="inlineStr">
        <is>
          <t>17.2668</t>
        </is>
      </c>
      <c r="G260" s="113" t="inlineStr">
        <is>
          <t>(7310x7266)-1-15</t>
        </is>
      </c>
      <c r="H260" s="113" t="n"/>
      <c r="I260" s="139" t="n">
        <v>43462</v>
      </c>
      <c r="J260" s="113" t="n">
        <v>995.1999999999999</v>
      </c>
      <c r="K260" s="139" t="n">
        <v>43462</v>
      </c>
      <c r="L260" s="156" t="n">
        <v>995.2</v>
      </c>
      <c r="M260" s="111" t="n">
        <v>0</v>
      </c>
      <c r="N260" s="111">
        <f>'ENS TEMP 201819'!$L122-'ENS TEMP 201819'!$J122</f>
        <v/>
      </c>
      <c r="O260" s="139" t="n">
        <v>43529</v>
      </c>
      <c r="P260" s="139" t="n">
        <v>43580</v>
      </c>
      <c r="Q260" s="150" t="n">
        <v>0.423</v>
      </c>
      <c r="R260" s="149" t="n"/>
      <c r="S260" s="149" t="n"/>
      <c r="T260" s="149" t="n"/>
      <c r="U260" s="149" t="n"/>
      <c r="V260" s="149" t="n"/>
      <c r="W260" s="149" t="n"/>
      <c r="X260" s="149" t="inlineStr">
        <is>
          <t>.</t>
        </is>
      </c>
      <c r="Y260" s="149" t="n"/>
      <c r="Z260" s="149" t="n"/>
      <c r="AA260" s="149" t="n"/>
      <c r="AB260" s="149" t="n"/>
      <c r="AC260" s="149" t="n"/>
      <c r="AD260" s="149" t="n"/>
      <c r="AE260" s="149" t="n"/>
    </row>
    <row r="261" ht="19.5" customHeight="1" s="412">
      <c r="A261" s="143" t="n">
        <v>392</v>
      </c>
      <c r="B261" s="149" t="inlineStr">
        <is>
          <t>Se descarta</t>
        </is>
      </c>
      <c r="C261" s="106" t="n">
        <v>2</v>
      </c>
      <c r="D261" s="106" t="n">
        <v>8</v>
      </c>
      <c r="E261" s="106" t="n">
        <v>38</v>
      </c>
      <c r="F261" s="106" t="inlineStr">
        <is>
          <t>17.2636</t>
        </is>
      </c>
      <c r="G261" s="113" t="inlineStr">
        <is>
          <t>93.1804-2-2-1#1#1-1#1#1#1-1#1#1#1-1</t>
        </is>
      </c>
      <c r="H261" s="113" t="n"/>
      <c r="I261" s="139" t="n">
        <v>43465</v>
      </c>
      <c r="J261" s="113" t="n">
        <v>1041.6</v>
      </c>
      <c r="K261" s="139" t="n">
        <v>43467</v>
      </c>
      <c r="L261" s="156" t="n">
        <v>1080.75</v>
      </c>
      <c r="M261" s="111" t="n">
        <v>39.15000000000009</v>
      </c>
      <c r="N261" s="111">
        <f>'ENS TEMP 201819'!$L218-'ENS TEMP 201819'!$J218</f>
        <v/>
      </c>
      <c r="O261" s="139" t="n">
        <v>43506</v>
      </c>
      <c r="P261" s="139" t="n">
        <v>43546</v>
      </c>
      <c r="Q261" s="150" t="n">
        <v>0.504</v>
      </c>
      <c r="R261" s="149" t="n">
        <v>6</v>
      </c>
      <c r="S261" s="149" t="n">
        <v>3.5</v>
      </c>
      <c r="T261" s="149" t="n"/>
      <c r="U261" s="149" t="n"/>
      <c r="V261" s="149" t="n">
        <v>1</v>
      </c>
      <c r="W261" s="149" t="n"/>
      <c r="X261" s="149" t="inlineStr">
        <is>
          <t>.</t>
        </is>
      </c>
      <c r="Y261" s="149" t="n"/>
      <c r="Z261" s="149" t="n"/>
      <c r="AA261" s="149" t="n"/>
      <c r="AB261" s="149" t="n"/>
      <c r="AC261" s="149" t="n"/>
      <c r="AD261" s="149" t="n"/>
      <c r="AE261" s="149" t="n"/>
    </row>
    <row r="262" ht="19.5" customHeight="1" s="412">
      <c r="A262" s="143" t="n">
        <v>393</v>
      </c>
      <c r="B262" s="149" t="inlineStr">
        <is>
          <t>Se descarta</t>
        </is>
      </c>
      <c r="C262" s="106" t="n">
        <v>2</v>
      </c>
      <c r="D262" s="106" t="n">
        <v>8</v>
      </c>
      <c r="E262" s="106" t="n">
        <v>149</v>
      </c>
      <c r="F262" s="106" t="inlineStr">
        <is>
          <t>17.2986</t>
        </is>
      </c>
      <c r="G262" s="113" t="inlineStr">
        <is>
          <t>LP 661</t>
        </is>
      </c>
      <c r="H262" s="113" t="n"/>
      <c r="I262" s="139" t="n">
        <v>43460</v>
      </c>
      <c r="J262" s="113" t="n">
        <v>959.9</v>
      </c>
      <c r="K262" s="139" t="n">
        <v>43460</v>
      </c>
      <c r="L262" s="156" t="n">
        <v>959.9</v>
      </c>
      <c r="M262" s="111" t="n">
        <v>0</v>
      </c>
      <c r="N262" s="111">
        <f>'ENS TEMP 201819'!$L75-'ENS TEMP 201819'!$J75</f>
        <v/>
      </c>
      <c r="O262" s="139" t="n">
        <v>43511</v>
      </c>
      <c r="P262" s="139" t="n">
        <v>43567</v>
      </c>
      <c r="Q262" s="150" t="n">
        <v>0.359</v>
      </c>
      <c r="R262" s="149" t="n"/>
      <c r="S262" s="149" t="n"/>
      <c r="T262" s="149" t="n"/>
      <c r="U262" s="149" t="n"/>
      <c r="V262" s="149" t="n"/>
      <c r="W262" s="149" t="n"/>
      <c r="X262" s="149" t="inlineStr">
        <is>
          <t>.</t>
        </is>
      </c>
      <c r="Y262" s="149" t="n"/>
      <c r="Z262" s="149" t="n"/>
      <c r="AA262" s="149" t="n"/>
      <c r="AB262" s="149" t="n"/>
      <c r="AC262" s="149" t="n"/>
      <c r="AD262" s="149" t="n"/>
      <c r="AE262" s="149" t="n"/>
    </row>
    <row r="263" ht="19.5" customHeight="1" s="412">
      <c r="A263" s="143" t="n">
        <v>394</v>
      </c>
      <c r="B263" s="149" t="inlineStr">
        <is>
          <t>Plot Válido</t>
        </is>
      </c>
      <c r="C263" s="106" t="n">
        <v>2</v>
      </c>
      <c r="D263" s="106" t="n">
        <v>8</v>
      </c>
      <c r="E263" s="106" t="n">
        <v>158</v>
      </c>
      <c r="F263" s="106" t="inlineStr">
        <is>
          <t>17.3004</t>
        </is>
      </c>
      <c r="G263" s="113" t="inlineStr">
        <is>
          <t>2202 (Sint. Semi Dentada)</t>
        </is>
      </c>
      <c r="H263" s="113" t="n"/>
      <c r="I263" s="139" t="n">
        <v>43459</v>
      </c>
      <c r="J263" s="113" t="n">
        <v>943.6</v>
      </c>
      <c r="K263" s="139" t="n">
        <v>43460</v>
      </c>
      <c r="L263" s="156" t="n">
        <v>959.9</v>
      </c>
      <c r="M263" s="111" t="n">
        <v>16.29999999999995</v>
      </c>
      <c r="N263" s="111">
        <f>'ENS TEMP 201819'!$L44-'ENS TEMP 201819'!$J44</f>
        <v/>
      </c>
      <c r="O263" s="139" t="n">
        <v>43511</v>
      </c>
      <c r="P263" s="139" t="n">
        <v>43548</v>
      </c>
      <c r="Q263" s="150" t="n">
        <v>0.552</v>
      </c>
      <c r="R263" s="149" t="n"/>
      <c r="S263" s="149" t="n"/>
      <c r="T263" s="149" t="n"/>
      <c r="U263" s="149" t="n"/>
      <c r="V263" s="149" t="n"/>
      <c r="W263" s="149" t="n"/>
      <c r="X263" s="149" t="inlineStr">
        <is>
          <t>.</t>
        </is>
      </c>
      <c r="Y263" s="149" t="n"/>
      <c r="Z263" s="149" t="n"/>
      <c r="AA263" s="149" t="n"/>
      <c r="AB263" s="149" t="n"/>
      <c r="AC263" s="149" t="n"/>
      <c r="AD263" s="149" t="n"/>
      <c r="AE263" s="149" t="n"/>
    </row>
    <row r="264" ht="19.5" customHeight="1" s="412">
      <c r="A264" s="143" t="n">
        <v>395</v>
      </c>
      <c r="B264" s="149" t="inlineStr">
        <is>
          <t>Plot Válido</t>
        </is>
      </c>
      <c r="C264" s="106" t="n">
        <v>2</v>
      </c>
      <c r="D264" s="106" t="n">
        <v>8</v>
      </c>
      <c r="E264" s="106" t="n">
        <v>8</v>
      </c>
      <c r="F264" s="106" t="inlineStr">
        <is>
          <t>17.2570</t>
        </is>
      </c>
      <c r="G264" s="113" t="inlineStr">
        <is>
          <t>BKBS13idprov901947-1-119 -1-1@-1#1</t>
        </is>
      </c>
      <c r="H264" s="113" t="n"/>
      <c r="I264" s="139" t="n">
        <v>43462</v>
      </c>
      <c r="J264" s="113" t="n">
        <v>995.1999999999999</v>
      </c>
      <c r="K264" s="139" t="n">
        <v>43462</v>
      </c>
      <c r="L264" s="156" t="n">
        <v>995.2</v>
      </c>
      <c r="M264" s="111" t="n">
        <v>0</v>
      </c>
      <c r="N264" s="111">
        <f>'ENS TEMP 201819'!$L123-'ENS TEMP 201819'!$J123</f>
        <v/>
      </c>
      <c r="O264" s="139" t="n">
        <v>43524</v>
      </c>
      <c r="P264" s="139" t="n">
        <v>43567</v>
      </c>
      <c r="Q264" s="135" t="n">
        <v>0.48</v>
      </c>
      <c r="R264" s="149" t="n"/>
      <c r="S264" s="149" t="n"/>
      <c r="T264" s="149" t="n"/>
      <c r="U264" s="149" t="n"/>
      <c r="V264" s="149" t="n"/>
      <c r="W264" s="149" t="n"/>
      <c r="X264" s="149" t="inlineStr">
        <is>
          <t>.</t>
        </is>
      </c>
      <c r="Y264" s="149" t="n"/>
      <c r="Z264" s="149" t="n"/>
      <c r="AA264" s="149" t="n"/>
      <c r="AB264" s="149" t="n"/>
      <c r="AC264" s="149" t="n"/>
      <c r="AD264" s="149" t="n"/>
      <c r="AE264" s="149" t="n"/>
    </row>
    <row r="265" ht="19.5" customHeight="1" s="412">
      <c r="A265" s="143" t="n">
        <v>396</v>
      </c>
      <c r="B265" s="149" t="inlineStr">
        <is>
          <t>Se descarta</t>
        </is>
      </c>
      <c r="C265" s="106" t="n">
        <v>2</v>
      </c>
      <c r="D265" s="106" t="n">
        <v>8</v>
      </c>
      <c r="E265" s="106" t="n">
        <v>159</v>
      </c>
      <c r="F265" s="106" t="inlineStr">
        <is>
          <t>17.3006</t>
        </is>
      </c>
      <c r="G265" s="113" t="inlineStr">
        <is>
          <t>4048 (Sint. Cuarentin x L 1571)</t>
        </is>
      </c>
      <c r="H265" s="113" t="n"/>
      <c r="I265" s="139" t="n">
        <v>43460</v>
      </c>
      <c r="J265" s="113" t="n">
        <v>959.9</v>
      </c>
      <c r="K265" s="139" t="n">
        <v>43464</v>
      </c>
      <c r="L265" s="156" t="n">
        <v>1028.65</v>
      </c>
      <c r="M265" s="111" t="n">
        <v>68.74999999999989</v>
      </c>
      <c r="N265" s="111">
        <f>'ENS TEMP 201819'!$L76-'ENS TEMP 201819'!$J76</f>
        <v/>
      </c>
      <c r="O265" s="139" t="n">
        <v>43519</v>
      </c>
      <c r="P265" s="139" t="n">
        <v>43563</v>
      </c>
      <c r="Q265" s="150" t="n">
        <v>0.457</v>
      </c>
      <c r="R265" s="149" t="n"/>
      <c r="S265" s="149" t="n"/>
      <c r="T265" s="149" t="n"/>
      <c r="U265" s="149" t="n"/>
      <c r="V265" s="149" t="n"/>
      <c r="W265" s="149" t="n"/>
      <c r="X265" s="149" t="inlineStr">
        <is>
          <t>.</t>
        </is>
      </c>
      <c r="Y265" s="149" t="n"/>
      <c r="Z265" s="149" t="n"/>
      <c r="AA265" s="149" t="n"/>
      <c r="AB265" s="149" t="n"/>
      <c r="AC265" s="149" t="n"/>
      <c r="AD265" s="149" t="n"/>
      <c r="AE265" s="149" t="n"/>
    </row>
    <row r="266" ht="19.5" customHeight="1" s="412">
      <c r="A266" s="143" t="n">
        <v>397</v>
      </c>
      <c r="B266" s="149" t="inlineStr">
        <is>
          <t>Plot Válido</t>
        </is>
      </c>
      <c r="C266" s="106" t="n">
        <v>2</v>
      </c>
      <c r="D266" s="106" t="n">
        <v>9</v>
      </c>
      <c r="E266" s="106" t="n">
        <v>100</v>
      </c>
      <c r="F266" s="106" t="inlineStr">
        <is>
          <t>17.2890</t>
        </is>
      </c>
      <c r="G266" s="113" t="inlineStr">
        <is>
          <t>LP 304</t>
        </is>
      </c>
      <c r="H266" s="113" t="n"/>
      <c r="I266" s="139" t="n">
        <v>43454</v>
      </c>
      <c r="J266" s="113" t="n">
        <v>865.5500000000002</v>
      </c>
      <c r="K266" s="139" t="n">
        <v>43454</v>
      </c>
      <c r="L266" s="156" t="n">
        <v>865.55</v>
      </c>
      <c r="M266" s="111" t="n">
        <v>0</v>
      </c>
      <c r="N266" s="111">
        <f>'ENS TEMP 201819'!$L13-'ENS TEMP 201819'!$J13</f>
        <v/>
      </c>
      <c r="O266" s="46" t="n">
        <v>43514</v>
      </c>
      <c r="P266" s="139" t="n">
        <v>43552</v>
      </c>
      <c r="Q266" s="167" t="n">
        <v>0.227</v>
      </c>
      <c r="R266" s="149" t="n"/>
      <c r="S266" s="149" t="n"/>
      <c r="T266" s="149" t="n"/>
      <c r="U266" s="149" t="n"/>
      <c r="V266" s="149" t="n"/>
      <c r="W266" s="149" t="n"/>
      <c r="X266" s="149" t="inlineStr">
        <is>
          <t>.</t>
        </is>
      </c>
      <c r="Y266" s="149" t="n"/>
      <c r="Z266" s="149" t="n"/>
      <c r="AA266" s="149" t="n"/>
      <c r="AB266" s="149" t="n"/>
      <c r="AC266" s="149" t="n"/>
      <c r="AD266" s="149" t="n"/>
      <c r="AE266" s="149" t="n"/>
    </row>
    <row r="267" ht="19.5" customHeight="1" s="412">
      <c r="A267" s="143" t="n">
        <v>398</v>
      </c>
      <c r="B267" s="149" t="inlineStr">
        <is>
          <t>Plot Válido</t>
        </is>
      </c>
      <c r="C267" s="106" t="n">
        <v>2</v>
      </c>
      <c r="D267" s="106" t="n">
        <v>9</v>
      </c>
      <c r="E267" s="106" t="n">
        <v>49</v>
      </c>
      <c r="F267" s="106" t="inlineStr">
        <is>
          <t>17.2662</t>
        </is>
      </c>
      <c r="G267" s="113" t="inlineStr">
        <is>
          <t>(7310x7266)-1-11</t>
        </is>
      </c>
      <c r="H267" s="113" t="n"/>
      <c r="I267" s="139" t="n">
        <v>43464</v>
      </c>
      <c r="J267" s="113" t="n">
        <v>1028.65</v>
      </c>
      <c r="K267" s="139" t="n">
        <v>43466</v>
      </c>
      <c r="L267" s="156" t="n">
        <v>1059.6</v>
      </c>
      <c r="M267" s="111" t="n">
        <v>30.95000000000005</v>
      </c>
      <c r="N267" s="111">
        <f>'ENS TEMP 201819'!$L186-'ENS TEMP 201819'!$J186</f>
        <v/>
      </c>
      <c r="O267" s="139" t="n">
        <v>43516</v>
      </c>
      <c r="P267" s="139" t="n">
        <v>43569</v>
      </c>
      <c r="Q267" s="116" t="n">
        <v>0.332</v>
      </c>
      <c r="R267" s="149" t="n"/>
      <c r="S267" s="149" t="n"/>
      <c r="T267" s="149" t="n"/>
      <c r="U267" s="149" t="n"/>
      <c r="V267" s="149" t="n"/>
      <c r="W267" s="149" t="n"/>
      <c r="X267" s="149" t="inlineStr">
        <is>
          <t>.</t>
        </is>
      </c>
      <c r="Y267" s="149" t="n"/>
      <c r="Z267" s="149" t="n"/>
      <c r="AA267" s="149" t="n"/>
      <c r="AB267" s="149" t="n"/>
      <c r="AC267" s="149" t="n"/>
      <c r="AD267" s="149" t="n"/>
      <c r="AE267" s="149" t="n"/>
    </row>
    <row r="268" ht="19.5" customHeight="1" s="412">
      <c r="A268" s="143" t="n">
        <v>399</v>
      </c>
      <c r="B268" s="149" t="inlineStr">
        <is>
          <t>Plot Válido</t>
        </is>
      </c>
      <c r="C268" s="106" t="n">
        <v>2</v>
      </c>
      <c r="D268" s="106" t="n">
        <v>9</v>
      </c>
      <c r="E268" s="106" t="n">
        <v>52</v>
      </c>
      <c r="F268" s="106" t="inlineStr">
        <is>
          <t>17.2686</t>
        </is>
      </c>
      <c r="G268" s="113" t="inlineStr">
        <is>
          <t>(7310x7266)-1-33</t>
        </is>
      </c>
      <c r="H268" s="113" t="n"/>
      <c r="I268" s="139" t="n">
        <v>43465</v>
      </c>
      <c r="J268" s="113" t="n">
        <v>1041.6</v>
      </c>
      <c r="K268" s="139" t="n">
        <v>43464</v>
      </c>
      <c r="L268" s="156" t="n">
        <v>1028.65</v>
      </c>
      <c r="M268" s="111" t="n">
        <v>-12.95000000000005</v>
      </c>
      <c r="N268" s="111">
        <f>'ENS TEMP 201819'!$L219-'ENS TEMP 201819'!$J219</f>
        <v/>
      </c>
      <c r="O268" s="139" t="n">
        <v>43512</v>
      </c>
      <c r="P268" s="139" t="n">
        <v>43566</v>
      </c>
      <c r="Q268" s="150" t="n">
        <v>0.312</v>
      </c>
      <c r="R268" s="149" t="n">
        <v>6</v>
      </c>
      <c r="S268" s="149" t="inlineStr">
        <is>
          <t>1 H</t>
        </is>
      </c>
      <c r="T268" s="149" t="n"/>
      <c r="U268" s="149" t="n"/>
      <c r="V268" s="149" t="n">
        <v>3</v>
      </c>
      <c r="W268" s="149" t="n"/>
      <c r="X268" s="149" t="inlineStr">
        <is>
          <t>.</t>
        </is>
      </c>
      <c r="Y268" s="149" t="n"/>
      <c r="Z268" s="149" t="n"/>
      <c r="AA268" s="149" t="n"/>
      <c r="AB268" s="149" t="n"/>
      <c r="AC268" s="149" t="n"/>
      <c r="AD268" s="149" t="n"/>
      <c r="AE268" s="149" t="n"/>
    </row>
    <row r="269" ht="19.5" customHeight="1" s="412">
      <c r="A269" s="143" t="n">
        <v>400</v>
      </c>
      <c r="B269" s="149" t="inlineStr">
        <is>
          <t>Plot Válido</t>
        </is>
      </c>
      <c r="C269" s="106" t="n">
        <v>2</v>
      </c>
      <c r="D269" s="106" t="n">
        <v>9</v>
      </c>
      <c r="E269" s="106" t="n">
        <v>81</v>
      </c>
      <c r="F269" s="106" t="inlineStr">
        <is>
          <t>17.2852</t>
        </is>
      </c>
      <c r="G269" s="113" t="inlineStr">
        <is>
          <t>[AX889] 04.715-1.1.1.1.1.#</t>
        </is>
      </c>
      <c r="H269" s="113" t="n"/>
      <c r="I269" s="139" t="n">
        <v>43460</v>
      </c>
      <c r="J269" s="113" t="n">
        <v>959.9</v>
      </c>
      <c r="K269" s="139" t="n">
        <v>43460</v>
      </c>
      <c r="L269" s="156" t="n">
        <v>959.9</v>
      </c>
      <c r="M269" s="111" t="n">
        <v>0</v>
      </c>
      <c r="N269" s="111">
        <f>'ENS TEMP 201819'!$L77-'ENS TEMP 201819'!$J77</f>
        <v/>
      </c>
      <c r="O269" s="139" t="n">
        <v>43512</v>
      </c>
      <c r="P269" s="139" t="n">
        <v>43547</v>
      </c>
      <c r="Q269" s="150" t="n">
        <v>0.611</v>
      </c>
      <c r="R269" s="149" t="n"/>
      <c r="S269" s="149" t="n"/>
      <c r="T269" s="149" t="n"/>
      <c r="U269" s="149" t="n"/>
      <c r="V269" s="149" t="n"/>
      <c r="W269" s="149" t="n"/>
      <c r="X269" s="149" t="inlineStr">
        <is>
          <t>.</t>
        </is>
      </c>
      <c r="Y269" s="149" t="n"/>
      <c r="Z269" s="149" t="n"/>
      <c r="AA269" s="149" t="n"/>
      <c r="AB269" s="149" t="n"/>
      <c r="AC269" s="149" t="n"/>
      <c r="AD269" s="149" t="n"/>
      <c r="AE269" s="149" t="n"/>
    </row>
    <row r="270" ht="19.5" customHeight="1" s="412">
      <c r="A270" s="143" t="n">
        <v>401</v>
      </c>
      <c r="B270" s="149" t="inlineStr">
        <is>
          <t>Plot Válido</t>
        </is>
      </c>
      <c r="C270" s="106" t="n">
        <v>2</v>
      </c>
      <c r="D270" s="106" t="n">
        <v>9</v>
      </c>
      <c r="E270" s="106" t="n">
        <v>27</v>
      </c>
      <c r="F270" s="106" t="inlineStr">
        <is>
          <t>17.2610</t>
        </is>
      </c>
      <c r="G270" s="113" t="inlineStr">
        <is>
          <t>LÑnea CFR#1#1#1#1</t>
        </is>
      </c>
      <c r="H270" s="113" t="n"/>
      <c r="I270" s="139" t="n">
        <v>43463</v>
      </c>
      <c r="J270" s="113" t="n">
        <v>1013.8</v>
      </c>
      <c r="K270" s="139" t="n">
        <v>43463</v>
      </c>
      <c r="L270" s="156" t="n">
        <v>1013.8</v>
      </c>
      <c r="M270" s="111" t="n">
        <v>0</v>
      </c>
      <c r="N270" s="111">
        <f>'ENS TEMP 201819'!$L144-'ENS TEMP 201819'!$J144</f>
        <v/>
      </c>
      <c r="O270" s="139" t="n">
        <v>43517</v>
      </c>
      <c r="P270" s="139" t="n">
        <v>43548</v>
      </c>
      <c r="Q270" s="150" t="n">
        <v>0.6919999999999999</v>
      </c>
      <c r="R270" s="149" t="n"/>
      <c r="S270" s="149" t="n"/>
      <c r="T270" s="149" t="n"/>
      <c r="U270" s="149" t="n"/>
      <c r="V270" s="149" t="n"/>
      <c r="W270" s="149" t="n"/>
      <c r="X270" s="149" t="inlineStr">
        <is>
          <t>.</t>
        </is>
      </c>
      <c r="Y270" s="149" t="n"/>
      <c r="Z270" s="149" t="n"/>
      <c r="AA270" s="149" t="n"/>
      <c r="AB270" s="149" t="n"/>
      <c r="AC270" s="149" t="n"/>
      <c r="AD270" s="149" t="n"/>
      <c r="AE270" s="149" t="n"/>
    </row>
    <row r="271" ht="19.5" customHeight="1" s="412">
      <c r="A271" s="143" t="n">
        <v>402</v>
      </c>
      <c r="B271" s="149" t="inlineStr">
        <is>
          <t>Plot Válido</t>
        </is>
      </c>
      <c r="C271" s="106" t="n">
        <v>2</v>
      </c>
      <c r="D271" s="106" t="n">
        <v>9</v>
      </c>
      <c r="E271" s="106" t="n">
        <v>14</v>
      </c>
      <c r="F271" s="106" t="inlineStr">
        <is>
          <t>17.2582</t>
        </is>
      </c>
      <c r="G271" s="113" t="inlineStr">
        <is>
          <t>BKBS13idprov901947-1-238-1-1-1-1#1</t>
        </is>
      </c>
      <c r="H271" s="113" t="n"/>
      <c r="I271" s="139" t="n">
        <v>43462</v>
      </c>
      <c r="J271" s="113" t="n">
        <v>995.1999999999999</v>
      </c>
      <c r="K271" s="139" t="n">
        <v>43463</v>
      </c>
      <c r="L271" s="156" t="n">
        <v>1013.8</v>
      </c>
      <c r="M271" s="111" t="n">
        <v>18.60000000000002</v>
      </c>
      <c r="N271" s="111">
        <f>'ENS TEMP 201819'!$L124-'ENS TEMP 201819'!$J124</f>
        <v/>
      </c>
      <c r="O271" s="139" t="n">
        <v>43526</v>
      </c>
      <c r="P271" s="139" t="n">
        <v>43582</v>
      </c>
      <c r="Q271" s="150" t="n">
        <v>0.386</v>
      </c>
      <c r="R271" s="149" t="n"/>
      <c r="S271" s="149" t="n"/>
      <c r="T271" s="149" t="n"/>
      <c r="U271" s="149" t="n"/>
      <c r="V271" s="149" t="n"/>
      <c r="W271" s="149" t="n"/>
      <c r="X271" s="149" t="inlineStr">
        <is>
          <t>.</t>
        </is>
      </c>
      <c r="Y271" s="149" t="n"/>
      <c r="Z271" s="149" t="n"/>
      <c r="AA271" s="149" t="n"/>
      <c r="AB271" s="149" t="n"/>
      <c r="AC271" s="149" t="n"/>
      <c r="AD271" s="149" t="n"/>
      <c r="AE271" s="149" t="n"/>
    </row>
    <row r="272" ht="19.5" customHeight="1" s="412">
      <c r="A272" s="143" t="n">
        <v>403</v>
      </c>
      <c r="B272" s="149" t="inlineStr">
        <is>
          <t>Plot Válido</t>
        </is>
      </c>
      <c r="C272" s="106" t="n">
        <v>2</v>
      </c>
      <c r="D272" s="106" t="n">
        <v>9</v>
      </c>
      <c r="E272" s="106" t="n">
        <v>40</v>
      </c>
      <c r="F272" s="266" t="n">
        <v>172640</v>
      </c>
      <c r="G272" s="134" t="inlineStr">
        <is>
          <t>94.1283-1-1#-1#1#1-3#1#1#1#1#1#1#1#1-1</t>
        </is>
      </c>
      <c r="H272" s="113" t="n"/>
      <c r="I272" s="139" t="n">
        <v>43469</v>
      </c>
      <c r="J272" s="113" t="n">
        <v>1108.05</v>
      </c>
      <c r="K272" s="139" t="n">
        <v>43470</v>
      </c>
      <c r="L272" s="156" t="n">
        <v>1122.85</v>
      </c>
      <c r="M272" s="111" t="n">
        <v>14.79999999999995</v>
      </c>
      <c r="N272" s="111">
        <f>'ENS TEMP 201819'!$L303-'ENS TEMP 201819'!$J303</f>
        <v/>
      </c>
      <c r="O272" s="156" t="n">
        <v>43524</v>
      </c>
      <c r="P272" s="139" t="n">
        <v>43602</v>
      </c>
      <c r="Q272" s="167" t="n">
        <v>0.246</v>
      </c>
      <c r="R272" s="149" t="n"/>
      <c r="S272" s="149" t="n"/>
      <c r="T272" s="149" t="n"/>
      <c r="U272" s="149" t="n"/>
      <c r="V272" s="149" t="n"/>
      <c r="W272" s="149" t="n"/>
      <c r="X272" s="149" t="inlineStr">
        <is>
          <t>.</t>
        </is>
      </c>
      <c r="Y272" s="149" t="n"/>
      <c r="Z272" s="149" t="n"/>
      <c r="AA272" s="149" t="n"/>
      <c r="AB272" s="149" t="n"/>
      <c r="AC272" s="149" t="n"/>
      <c r="AD272" s="149" t="n"/>
      <c r="AE272" s="149" t="n"/>
    </row>
    <row r="273" ht="19.5" customHeight="1" s="412">
      <c r="A273" s="143" t="n">
        <v>404</v>
      </c>
      <c r="B273" s="149" t="inlineStr">
        <is>
          <t>Plot Válido</t>
        </is>
      </c>
      <c r="C273" s="106" t="n">
        <v>2</v>
      </c>
      <c r="D273" s="106" t="n">
        <v>9</v>
      </c>
      <c r="E273" s="106" t="n">
        <v>76</v>
      </c>
      <c r="F273" s="106" t="inlineStr">
        <is>
          <t>17.2838</t>
        </is>
      </c>
      <c r="G273" s="113" t="inlineStr">
        <is>
          <t>[M 11] 04.866-1.1.1.1.1.#</t>
        </is>
      </c>
      <c r="H273" s="113" t="n"/>
      <c r="I273" s="139" t="n">
        <v>43462</v>
      </c>
      <c r="J273" s="113" t="n">
        <v>995.1999999999999</v>
      </c>
      <c r="K273" s="139" t="n">
        <v>43462</v>
      </c>
      <c r="L273" s="156" t="n">
        <v>995.2</v>
      </c>
      <c r="M273" s="111" t="n">
        <v>0</v>
      </c>
      <c r="N273" s="111">
        <f>'ENS TEMP 201819'!$L125-'ENS TEMP 201819'!$J125</f>
        <v/>
      </c>
      <c r="O273" s="46" t="n">
        <v>43514</v>
      </c>
      <c r="P273" s="139" t="n">
        <v>43546</v>
      </c>
      <c r="Q273" s="167" t="n">
        <v>0.249</v>
      </c>
      <c r="R273" s="149" t="n"/>
      <c r="S273" s="149" t="n"/>
      <c r="T273" s="149" t="n"/>
      <c r="U273" s="149" t="n"/>
      <c r="V273" s="149" t="n"/>
      <c r="W273" s="149" t="n"/>
      <c r="X273" s="149" t="inlineStr">
        <is>
          <t>.</t>
        </is>
      </c>
      <c r="Y273" s="149" t="n"/>
      <c r="Z273" s="149" t="n"/>
      <c r="AA273" s="149" t="n"/>
      <c r="AB273" s="149" t="n"/>
      <c r="AC273" s="149" t="n"/>
      <c r="AD273" s="149" t="n"/>
      <c r="AE273" s="149" t="n"/>
    </row>
    <row r="274" ht="19.5" customHeight="1" s="412">
      <c r="A274" s="143" t="n">
        <v>405</v>
      </c>
      <c r="B274" s="149" t="inlineStr">
        <is>
          <t>Plot Válido</t>
        </is>
      </c>
      <c r="C274" s="106" t="n">
        <v>2</v>
      </c>
      <c r="D274" s="106" t="n">
        <v>9</v>
      </c>
      <c r="E274" s="106" t="n">
        <v>30</v>
      </c>
      <c r="F274" s="106" t="inlineStr">
        <is>
          <t>17.2616</t>
        </is>
      </c>
      <c r="G274" s="113" t="inlineStr">
        <is>
          <t>LP2542-1</t>
        </is>
      </c>
      <c r="H274" s="113" t="n"/>
      <c r="I274" s="139" t="n">
        <v>43464</v>
      </c>
      <c r="J274" s="113" t="n">
        <v>1028.65</v>
      </c>
      <c r="K274" s="139" t="n">
        <v>43466</v>
      </c>
      <c r="L274" s="156" t="n">
        <v>1059.6</v>
      </c>
      <c r="M274" s="111" t="n">
        <v>30.95000000000005</v>
      </c>
      <c r="N274" s="111">
        <f>'ENS TEMP 201819'!$L187-'ENS TEMP 201819'!$J187</f>
        <v/>
      </c>
      <c r="O274" s="139" t="n">
        <v>43523</v>
      </c>
      <c r="P274" s="139" t="n">
        <v>43548</v>
      </c>
      <c r="Q274" s="150" t="n">
        <v>0.899</v>
      </c>
      <c r="R274" s="149" t="n"/>
      <c r="S274" s="149" t="n"/>
      <c r="T274" s="149" t="n"/>
      <c r="U274" s="149" t="n"/>
      <c r="V274" s="149" t="n"/>
      <c r="W274" s="149" t="n"/>
      <c r="X274" s="149" t="inlineStr">
        <is>
          <t>.</t>
        </is>
      </c>
      <c r="Y274" s="149" t="n"/>
      <c r="Z274" s="149" t="n"/>
      <c r="AA274" s="149" t="n"/>
      <c r="AB274" s="149" t="n"/>
      <c r="AC274" s="149" t="n"/>
      <c r="AD274" s="149" t="n"/>
      <c r="AE274" s="149" t="n"/>
    </row>
    <row r="275" ht="19.5" customHeight="1" s="412">
      <c r="A275" s="143" t="n">
        <v>406</v>
      </c>
      <c r="B275" s="149" t="inlineStr">
        <is>
          <t>Se descarta</t>
        </is>
      </c>
      <c r="C275" s="106" t="n">
        <v>2</v>
      </c>
      <c r="D275" s="106" t="n">
        <v>9</v>
      </c>
      <c r="E275" s="106" t="n">
        <v>107</v>
      </c>
      <c r="F275" s="106" t="inlineStr">
        <is>
          <t>17.2904</t>
        </is>
      </c>
      <c r="G275" s="113" t="inlineStr">
        <is>
          <t>LP 236</t>
        </is>
      </c>
      <c r="H275" s="113" t="n"/>
      <c r="I275" s="139" t="n">
        <v>43459</v>
      </c>
      <c r="J275" s="113" t="n">
        <v>943.6</v>
      </c>
      <c r="K275" s="139" t="n">
        <v>43459</v>
      </c>
      <c r="L275" s="156" t="n">
        <v>943.6</v>
      </c>
      <c r="M275" s="111" t="n">
        <v>0</v>
      </c>
      <c r="N275" s="111">
        <f>'ENS TEMP 201819'!$L45-'ENS TEMP 201819'!$J45</f>
        <v/>
      </c>
      <c r="O275" s="139" t="n">
        <v>43503</v>
      </c>
      <c r="P275" s="139" t="n">
        <v>43570</v>
      </c>
      <c r="Q275" s="150" t="n">
        <v>0.444</v>
      </c>
      <c r="R275" s="149" t="n"/>
      <c r="S275" s="149" t="n"/>
      <c r="T275" s="149" t="n"/>
      <c r="U275" s="149" t="n"/>
      <c r="V275" s="149" t="n"/>
      <c r="W275" s="149" t="n"/>
      <c r="X275" s="149" t="inlineStr">
        <is>
          <t>.</t>
        </is>
      </c>
      <c r="Y275" s="149" t="n"/>
      <c r="Z275" s="149" t="n"/>
      <c r="AA275" s="149" t="n"/>
      <c r="AB275" s="149" t="n"/>
      <c r="AC275" s="149" t="n"/>
      <c r="AD275" s="149" t="n"/>
      <c r="AE275" s="149" t="n"/>
    </row>
    <row r="276" ht="19.5" customHeight="1" s="412">
      <c r="A276" s="143" t="n">
        <v>407</v>
      </c>
      <c r="B276" s="149" t="inlineStr">
        <is>
          <t>Plot Válido</t>
        </is>
      </c>
      <c r="C276" s="106" t="n">
        <v>2</v>
      </c>
      <c r="D276" s="106" t="n">
        <v>9</v>
      </c>
      <c r="E276" s="106" t="n">
        <v>80</v>
      </c>
      <c r="F276" s="106" t="inlineStr">
        <is>
          <t>17.2848</t>
        </is>
      </c>
      <c r="G276" s="113" t="inlineStr">
        <is>
          <t>[AX884] 04.762-1.1.1.1.1.#</t>
        </is>
      </c>
      <c r="H276" s="113" t="n"/>
      <c r="I276" s="139" t="n">
        <v>43464</v>
      </c>
      <c r="J276" s="113" t="n">
        <v>1028.65</v>
      </c>
      <c r="K276" s="139" t="n">
        <v>43465</v>
      </c>
      <c r="L276" s="156" t="n">
        <v>1041.6</v>
      </c>
      <c r="M276" s="111" t="n">
        <v>12.95000000000005</v>
      </c>
      <c r="N276" s="111">
        <f>'ENS TEMP 201819'!$L188-'ENS TEMP 201819'!$J188</f>
        <v/>
      </c>
      <c r="O276" s="139" t="n">
        <v>43519</v>
      </c>
      <c r="P276" s="139" t="n">
        <v>43567</v>
      </c>
      <c r="Q276" s="150" t="n">
        <v>0.386</v>
      </c>
      <c r="R276" s="149" t="n"/>
      <c r="S276" s="149" t="n"/>
      <c r="T276" s="149" t="n"/>
      <c r="U276" s="149" t="n"/>
      <c r="V276" s="149" t="n"/>
      <c r="W276" s="149" t="n"/>
      <c r="X276" s="149" t="inlineStr">
        <is>
          <t>.</t>
        </is>
      </c>
      <c r="Y276" s="149" t="n"/>
      <c r="Z276" s="149" t="n"/>
      <c r="AA276" s="149" t="n"/>
      <c r="AB276" s="149" t="n"/>
      <c r="AC276" s="149" t="n"/>
      <c r="AD276" s="149" t="n"/>
      <c r="AE276" s="149" t="n"/>
    </row>
    <row r="277" ht="19.5" customHeight="1" s="412">
      <c r="A277" s="143" t="n">
        <v>408</v>
      </c>
      <c r="B277" s="149" t="inlineStr">
        <is>
          <t>Plot Válido</t>
        </is>
      </c>
      <c r="C277" s="106" t="n">
        <v>2</v>
      </c>
      <c r="D277" s="106" t="n">
        <v>9</v>
      </c>
      <c r="E277" s="106" t="n">
        <v>19</v>
      </c>
      <c r="F277" s="106" t="inlineStr">
        <is>
          <t>17.2594</t>
        </is>
      </c>
      <c r="G277" s="113" t="inlineStr">
        <is>
          <t>bulk 04.1973-86-1-1-1#1#1</t>
        </is>
      </c>
      <c r="H277" s="113" t="n"/>
      <c r="I277" s="139" t="n">
        <v>43466</v>
      </c>
      <c r="J277" s="113" t="n">
        <v>1059.6</v>
      </c>
      <c r="K277" s="139" t="n">
        <v>43467</v>
      </c>
      <c r="L277" s="156" t="n">
        <v>1080.75</v>
      </c>
      <c r="M277" s="111" t="n">
        <v>21.15000000000009</v>
      </c>
      <c r="N277" s="111">
        <f>'ENS TEMP 201819'!$L247-'ENS TEMP 201819'!$J247</f>
        <v/>
      </c>
      <c r="O277" s="139" t="n">
        <v>43515</v>
      </c>
      <c r="P277" s="139" t="n">
        <v>43579</v>
      </c>
      <c r="Q277" s="150" t="n">
        <v>0.322</v>
      </c>
      <c r="R277" s="149" t="n"/>
      <c r="S277" s="149" t="n"/>
      <c r="T277" s="149" t="n"/>
      <c r="U277" s="149" t="n"/>
      <c r="V277" s="149" t="n"/>
      <c r="W277" s="149" t="n"/>
      <c r="X277" s="149" t="inlineStr">
        <is>
          <t>.</t>
        </is>
      </c>
      <c r="Y277" s="149" t="n"/>
      <c r="Z277" s="149" t="n"/>
      <c r="AA277" s="149" t="n"/>
      <c r="AB277" s="149" t="n"/>
      <c r="AC277" s="149" t="n"/>
      <c r="AD277" s="149" t="n"/>
      <c r="AE277" s="149" t="n"/>
    </row>
    <row r="278" ht="19.5" customHeight="1" s="412">
      <c r="A278" s="143" t="n">
        <v>409</v>
      </c>
      <c r="B278" s="149" t="inlineStr">
        <is>
          <t>Se descarta</t>
        </is>
      </c>
      <c r="C278" s="106" t="n">
        <v>2</v>
      </c>
      <c r="D278" s="106" t="n">
        <v>10</v>
      </c>
      <c r="E278" s="106" t="n">
        <v>123</v>
      </c>
      <c r="F278" s="106" t="inlineStr">
        <is>
          <t>17.2936</t>
        </is>
      </c>
      <c r="G278" s="113" t="inlineStr">
        <is>
          <t>LP 116</t>
        </is>
      </c>
      <c r="H278" s="113" t="n"/>
      <c r="I278" s="139" t="n">
        <v>43466</v>
      </c>
      <c r="J278" s="113" t="n">
        <v>1059.6</v>
      </c>
      <c r="K278" s="139" t="n">
        <v>43467</v>
      </c>
      <c r="L278" s="156" t="n">
        <v>1080.75</v>
      </c>
      <c r="M278" s="111" t="n">
        <v>21.15000000000009</v>
      </c>
      <c r="N278" s="111">
        <f>'ENS TEMP 201819'!$L248-'ENS TEMP 201819'!$J248</f>
        <v/>
      </c>
      <c r="O278" s="139" t="n">
        <v>43506</v>
      </c>
      <c r="P278" s="139" t="n">
        <v>43549</v>
      </c>
      <c r="Q278" s="150" t="n">
        <v>0.487</v>
      </c>
      <c r="R278" s="149" t="n"/>
      <c r="S278" s="149" t="n"/>
      <c r="T278" s="149" t="n"/>
      <c r="U278" s="149" t="n"/>
      <c r="V278" s="149" t="n"/>
      <c r="W278" s="149" t="n"/>
      <c r="X278" s="149" t="inlineStr">
        <is>
          <t>.</t>
        </is>
      </c>
      <c r="Y278" s="149" t="n"/>
      <c r="Z278" s="149" t="n"/>
      <c r="AA278" s="149" t="n"/>
      <c r="AB278" s="149" t="n"/>
      <c r="AC278" s="149" t="n"/>
      <c r="AD278" s="149" t="n"/>
      <c r="AE278" s="149" t="n"/>
    </row>
    <row r="279" ht="19.5" customHeight="1" s="412">
      <c r="A279" s="143" t="n">
        <v>410</v>
      </c>
      <c r="B279" s="149" t="inlineStr">
        <is>
          <t>Se descarta</t>
        </is>
      </c>
      <c r="C279" s="106" t="n">
        <v>2</v>
      </c>
      <c r="D279" s="106" t="n">
        <v>10</v>
      </c>
      <c r="E279" s="106" t="n">
        <v>167</v>
      </c>
      <c r="F279" s="262" t="inlineStr">
        <is>
          <t>17.1522</t>
        </is>
      </c>
      <c r="G279" s="113" t="inlineStr">
        <is>
          <t>L1037</t>
        </is>
      </c>
      <c r="H279" s="113" t="n"/>
      <c r="I279" s="139" t="n">
        <v>43450</v>
      </c>
      <c r="J279" s="113" t="n">
        <v>807.7500000000001</v>
      </c>
      <c r="K279" s="139" t="n">
        <v>43450</v>
      </c>
      <c r="L279" s="113" t="n">
        <v>807.7500000000001</v>
      </c>
      <c r="M279" s="111" t="n">
        <v>0</v>
      </c>
      <c r="N279" s="111">
        <f>'ENS TEMP 201819'!$L2-'ENS TEMP 201819'!$J2</f>
        <v/>
      </c>
      <c r="O279" s="139" t="n">
        <v>43514</v>
      </c>
      <c r="P279" s="139" t="n">
        <v>43549</v>
      </c>
      <c r="Q279" s="150" t="n">
        <v>0.335</v>
      </c>
      <c r="R279" s="149" t="n"/>
      <c r="S279" s="149" t="n"/>
      <c r="T279" s="149" t="n"/>
      <c r="U279" s="149" t="n"/>
      <c r="V279" s="149" t="n"/>
      <c r="W279" s="149" t="n"/>
      <c r="X279" s="149" t="inlineStr">
        <is>
          <t>.</t>
        </is>
      </c>
      <c r="Y279" s="149" t="n"/>
      <c r="Z279" s="149" t="n"/>
      <c r="AA279" s="149" t="n"/>
      <c r="AB279" s="149" t="n"/>
      <c r="AC279" s="149" t="n"/>
      <c r="AD279" s="149" t="n"/>
      <c r="AE279" s="149" t="n"/>
    </row>
    <row r="280" ht="19.5" customHeight="1" s="412">
      <c r="A280" s="143" t="n">
        <v>411</v>
      </c>
      <c r="B280" s="149" t="inlineStr">
        <is>
          <t>Plot Válido</t>
        </is>
      </c>
      <c r="C280" s="106" t="n">
        <v>2</v>
      </c>
      <c r="D280" s="106" t="n">
        <v>10</v>
      </c>
      <c r="E280" s="106" t="n">
        <v>24</v>
      </c>
      <c r="F280" s="106" t="inlineStr">
        <is>
          <t>17.2604</t>
        </is>
      </c>
      <c r="G280" s="113" t="inlineStr">
        <is>
          <t>bulk 04.1973-143-1-1-1#1#1</t>
        </is>
      </c>
      <c r="H280" s="113" t="n"/>
      <c r="I280" s="139" t="n">
        <v>43468</v>
      </c>
      <c r="J280" s="113" t="n">
        <v>1094.25</v>
      </c>
      <c r="K280" s="139" t="n">
        <v>43470</v>
      </c>
      <c r="L280" s="156" t="n">
        <v>1122.85</v>
      </c>
      <c r="M280" s="111" t="n">
        <v>28.59999999999991</v>
      </c>
      <c r="N280" s="111">
        <f>'ENS TEMP 201819'!$L277-'ENS TEMP 201819'!$J277</f>
        <v/>
      </c>
      <c r="O280" s="139" t="n">
        <v>43518</v>
      </c>
      <c r="P280" s="139" t="n">
        <v>43566</v>
      </c>
      <c r="Q280" s="150" t="n">
        <v>0.338</v>
      </c>
      <c r="R280" s="149" t="n"/>
      <c r="S280" s="149" t="n"/>
      <c r="T280" s="149" t="n"/>
      <c r="U280" s="149" t="n"/>
      <c r="V280" s="149" t="n"/>
      <c r="W280" s="149" t="n"/>
      <c r="X280" s="149" t="inlineStr">
        <is>
          <t>.</t>
        </is>
      </c>
      <c r="Y280" s="149" t="n"/>
      <c r="Z280" s="149" t="n"/>
      <c r="AA280" s="149" t="n"/>
      <c r="AB280" s="149" t="n"/>
      <c r="AC280" s="149" t="n"/>
      <c r="AD280" s="149" t="n"/>
      <c r="AE280" s="149" t="n"/>
    </row>
    <row r="281" ht="19.5" customHeight="1" s="412">
      <c r="A281" s="143" t="n">
        <v>412</v>
      </c>
      <c r="B281" s="149" t="inlineStr">
        <is>
          <t>Plot Válido</t>
        </is>
      </c>
      <c r="C281" s="106" t="n">
        <v>2</v>
      </c>
      <c r="D281" s="106" t="n">
        <v>10</v>
      </c>
      <c r="E281" s="106" t="n">
        <v>91</v>
      </c>
      <c r="F281" s="106" t="inlineStr">
        <is>
          <t>17.2872</t>
        </is>
      </c>
      <c r="G281" s="113" t="inlineStr">
        <is>
          <t>[DK638] 04.651-1.1.1.1.1.#</t>
        </is>
      </c>
      <c r="H281" s="113" t="n"/>
      <c r="I281" s="139" t="n">
        <v>43465</v>
      </c>
      <c r="J281" s="113" t="n">
        <v>1041.6</v>
      </c>
      <c r="K281" s="139" t="n">
        <v>43465</v>
      </c>
      <c r="L281" s="156" t="n">
        <v>1041.6</v>
      </c>
      <c r="M281" s="111" t="n">
        <v>0</v>
      </c>
      <c r="N281" s="111">
        <f>'ENS TEMP 201819'!$L220-'ENS TEMP 201819'!$J220</f>
        <v/>
      </c>
      <c r="O281" s="164" t="n"/>
      <c r="P281" s="164" t="n"/>
      <c r="Q281" s="167" t="n">
        <v>0.405</v>
      </c>
      <c r="R281" s="149" t="n"/>
      <c r="S281" s="149" t="n"/>
      <c r="T281" s="149" t="n"/>
      <c r="U281" s="149" t="n"/>
      <c r="V281" s="149" t="n"/>
      <c r="W281" s="149" t="n"/>
      <c r="X281" s="149" t="inlineStr">
        <is>
          <t>.</t>
        </is>
      </c>
      <c r="Y281" s="149" t="n"/>
      <c r="Z281" s="149" t="n"/>
      <c r="AA281" s="149" t="n"/>
      <c r="AB281" s="149" t="n"/>
      <c r="AC281" s="149" t="n"/>
      <c r="AD281" s="149" t="n"/>
      <c r="AE281" s="149" t="n"/>
    </row>
    <row r="282" ht="19.5" customHeight="1" s="412">
      <c r="A282" s="143" t="n">
        <v>413</v>
      </c>
      <c r="B282" s="149" t="inlineStr">
        <is>
          <t>Se descarta</t>
        </is>
      </c>
      <c r="C282" s="106" t="n">
        <v>2</v>
      </c>
      <c r="D282" s="106" t="n">
        <v>10</v>
      </c>
      <c r="E282" s="106" t="n">
        <v>7</v>
      </c>
      <c r="F282" s="106" t="inlineStr">
        <is>
          <t>17.2568</t>
        </is>
      </c>
      <c r="G282" s="113" t="inlineStr">
        <is>
          <t>BKBS13idprov901947-1-117 -1-1-1-1#1</t>
        </is>
      </c>
      <c r="H282" s="113" t="n"/>
      <c r="I282" s="139" t="n">
        <v>43464</v>
      </c>
      <c r="J282" s="113" t="n">
        <v>1028.65</v>
      </c>
      <c r="K282" s="139" t="n">
        <v>43466</v>
      </c>
      <c r="L282" s="156" t="n">
        <v>1059.6</v>
      </c>
      <c r="M282" s="111" t="n">
        <v>30.95000000000005</v>
      </c>
      <c r="N282" s="111">
        <f>'ENS TEMP 201819'!$L189-'ENS TEMP 201819'!$J189</f>
        <v/>
      </c>
      <c r="O282" s="139" t="n">
        <v>43521</v>
      </c>
      <c r="P282" s="139" t="n">
        <v>43569</v>
      </c>
      <c r="Q282" s="150" t="n">
        <v>0.621</v>
      </c>
      <c r="R282" s="149" t="n"/>
      <c r="S282" s="149" t="n"/>
      <c r="T282" s="149" t="n"/>
      <c r="U282" s="149" t="n"/>
      <c r="V282" s="149" t="n"/>
      <c r="W282" s="149" t="n"/>
      <c r="X282" s="149" t="inlineStr">
        <is>
          <t>.</t>
        </is>
      </c>
      <c r="Y282" s="149" t="n"/>
      <c r="Z282" s="149" t="n"/>
      <c r="AA282" s="149" t="n"/>
      <c r="AB282" s="149" t="n"/>
      <c r="AC282" s="149" t="n"/>
      <c r="AD282" s="149" t="n"/>
      <c r="AE282" s="149" t="n"/>
    </row>
    <row r="283" ht="19.5" customHeight="1" s="412">
      <c r="A283" s="143" t="n">
        <v>414</v>
      </c>
      <c r="B283" s="149" t="inlineStr">
        <is>
          <t>Se descarta</t>
        </is>
      </c>
      <c r="C283" s="106" t="n">
        <v>2</v>
      </c>
      <c r="D283" s="106" t="n">
        <v>10</v>
      </c>
      <c r="E283" s="106" t="n">
        <v>25</v>
      </c>
      <c r="F283" s="106" t="inlineStr">
        <is>
          <t>17.2606</t>
        </is>
      </c>
      <c r="G283" s="113" t="inlineStr">
        <is>
          <t>99.6113x99.6112#1-36-1-1-1-1#1#1#1</t>
        </is>
      </c>
      <c r="H283" s="113" t="n"/>
      <c r="I283" s="139" t="n">
        <v>43467</v>
      </c>
      <c r="J283" s="113" t="n">
        <v>1080.75</v>
      </c>
      <c r="K283" s="139" t="n">
        <v>43467</v>
      </c>
      <c r="L283" s="156" t="n">
        <v>1080.75</v>
      </c>
      <c r="M283" s="111" t="n">
        <v>0</v>
      </c>
      <c r="N283" s="111">
        <f>'ENS TEMP 201819'!$L273-'ENS TEMP 201819'!$J273</f>
        <v/>
      </c>
      <c r="O283" s="139" t="n">
        <v>43534</v>
      </c>
      <c r="P283" s="139" t="n">
        <v>43602</v>
      </c>
      <c r="Q283" s="150" t="n">
        <v>0.301</v>
      </c>
      <c r="R283" s="149" t="n"/>
      <c r="S283" s="149" t="n"/>
      <c r="T283" s="149" t="n"/>
      <c r="U283" s="149" t="n"/>
      <c r="V283" s="149" t="n"/>
      <c r="W283" s="149" t="n"/>
      <c r="X283" s="149" t="inlineStr">
        <is>
          <t>.</t>
        </is>
      </c>
      <c r="Y283" s="149" t="n"/>
      <c r="Z283" s="149" t="n"/>
      <c r="AA283" s="149" t="n"/>
      <c r="AB283" s="149" t="n"/>
      <c r="AC283" s="149" t="n"/>
      <c r="AD283" s="149" t="n"/>
      <c r="AE283" s="149" t="n"/>
    </row>
    <row r="284" ht="19.5" customHeight="1" s="412">
      <c r="A284" s="143" t="n">
        <v>415</v>
      </c>
      <c r="B284" s="149" t="inlineStr">
        <is>
          <t>Plot Válido</t>
        </is>
      </c>
      <c r="C284" s="106" t="n">
        <v>2</v>
      </c>
      <c r="D284" s="106" t="n">
        <v>10</v>
      </c>
      <c r="E284" s="106" t="n">
        <v>18</v>
      </c>
      <c r="F284" s="106" t="inlineStr">
        <is>
          <t>17.2592</t>
        </is>
      </c>
      <c r="G284" s="113" t="inlineStr">
        <is>
          <t>bulk 04.1973-80-1-1-1#1#1</t>
        </is>
      </c>
      <c r="H284" s="113" t="n"/>
      <c r="I284" s="139" t="n">
        <v>43469</v>
      </c>
      <c r="J284" s="113" t="n">
        <v>1108.05</v>
      </c>
      <c r="K284" s="139" t="n">
        <v>43469</v>
      </c>
      <c r="L284" s="156" t="n">
        <v>1108.05</v>
      </c>
      <c r="M284" s="111" t="n">
        <v>0</v>
      </c>
      <c r="N284" s="111">
        <f>'ENS TEMP 201819'!$L304-'ENS TEMP 201819'!$J304</f>
        <v/>
      </c>
      <c r="O284" s="139" t="n">
        <v>43530</v>
      </c>
      <c r="P284" s="139" t="n">
        <v>43599</v>
      </c>
      <c r="Q284" s="135" t="n">
        <v>0.3</v>
      </c>
      <c r="R284" s="149" t="n"/>
      <c r="S284" s="149" t="n"/>
      <c r="T284" s="149" t="n"/>
      <c r="U284" s="149" t="n"/>
      <c r="V284" s="149" t="n"/>
      <c r="W284" s="149" t="n"/>
      <c r="X284" s="149" t="inlineStr">
        <is>
          <t>.</t>
        </is>
      </c>
      <c r="Y284" s="149" t="n"/>
      <c r="Z284" s="149" t="n"/>
      <c r="AA284" s="149" t="n"/>
      <c r="AB284" s="149" t="n"/>
      <c r="AC284" s="149" t="n"/>
      <c r="AD284" s="149" t="n"/>
      <c r="AE284" s="149" t="n"/>
    </row>
    <row r="285" ht="19.5" customHeight="1" s="412">
      <c r="A285" s="143" t="n">
        <v>416</v>
      </c>
      <c r="B285" s="149" t="inlineStr">
        <is>
          <t>Plot Válido</t>
        </is>
      </c>
      <c r="C285" s="106" t="n">
        <v>2</v>
      </c>
      <c r="D285" s="106" t="n">
        <v>10</v>
      </c>
      <c r="E285" s="106" t="n">
        <v>95</v>
      </c>
      <c r="F285" s="106" t="inlineStr">
        <is>
          <t>17.2880</t>
        </is>
      </c>
      <c r="G285" s="113" t="inlineStr">
        <is>
          <t>[FESTIVAL] 04.785-1.1.1.1.1.#</t>
        </is>
      </c>
      <c r="H285" s="113" t="n"/>
      <c r="I285" s="139" t="n">
        <v>43469</v>
      </c>
      <c r="J285" s="113" t="n">
        <v>1108.05</v>
      </c>
      <c r="K285" s="139" t="n">
        <v>43469</v>
      </c>
      <c r="L285" s="156" t="n">
        <v>1108.05</v>
      </c>
      <c r="M285" s="111" t="n">
        <v>0</v>
      </c>
      <c r="N285" s="111">
        <f>'ENS TEMP 201819'!$L305-'ENS TEMP 201819'!$J305</f>
        <v/>
      </c>
      <c r="O285" s="139" t="n">
        <v>43513</v>
      </c>
      <c r="P285" s="139" t="n">
        <v>43578</v>
      </c>
      <c r="Q285" s="150" t="n">
        <v>0.308</v>
      </c>
      <c r="R285" s="149" t="n"/>
      <c r="S285" s="149" t="n"/>
      <c r="T285" s="149" t="n"/>
      <c r="U285" s="149" t="n"/>
      <c r="V285" s="149" t="n"/>
      <c r="W285" s="149" t="n"/>
      <c r="X285" s="149" t="inlineStr">
        <is>
          <t>.</t>
        </is>
      </c>
      <c r="Y285" s="149" t="n"/>
      <c r="Z285" s="149" t="n"/>
      <c r="AA285" s="149" t="n"/>
      <c r="AB285" s="149" t="n"/>
      <c r="AC285" s="149" t="n"/>
      <c r="AD285" s="149" t="n"/>
      <c r="AE285" s="149" t="n"/>
    </row>
    <row r="286" ht="19.5" customHeight="1" s="412">
      <c r="A286" s="143" t="n">
        <v>417</v>
      </c>
      <c r="B286" s="149" t="inlineStr">
        <is>
          <t>Se descarta</t>
        </is>
      </c>
      <c r="C286" s="106" t="n">
        <v>2</v>
      </c>
      <c r="D286" s="106" t="n">
        <v>10</v>
      </c>
      <c r="E286" s="106" t="n">
        <v>97</v>
      </c>
      <c r="F286" s="106" t="inlineStr">
        <is>
          <t>17.2884</t>
        </is>
      </c>
      <c r="G286" s="113" t="inlineStr">
        <is>
          <t>LP 299-2</t>
        </is>
      </c>
      <c r="H286" s="113" t="n"/>
      <c r="I286" s="139" t="n">
        <v>43459</v>
      </c>
      <c r="J286" s="113" t="n">
        <v>943.6</v>
      </c>
      <c r="K286" s="139" t="n">
        <v>43459</v>
      </c>
      <c r="L286" s="156" t="n">
        <v>943.6</v>
      </c>
      <c r="M286" s="111" t="n">
        <v>0</v>
      </c>
      <c r="N286" s="111">
        <f>'ENS TEMP 201819'!$L46-'ENS TEMP 201819'!$J46</f>
        <v/>
      </c>
      <c r="O286" s="139" t="n">
        <v>43501</v>
      </c>
      <c r="P286" s="139" t="n">
        <v>43549</v>
      </c>
      <c r="Q286" s="150" t="n">
        <v>0.438</v>
      </c>
      <c r="R286" s="149" t="n"/>
      <c r="S286" s="149" t="n"/>
      <c r="T286" s="149" t="n"/>
      <c r="U286" s="149" t="n"/>
      <c r="V286" s="149" t="n"/>
      <c r="W286" s="149" t="n"/>
      <c r="X286" s="149" t="inlineStr">
        <is>
          <t>.</t>
        </is>
      </c>
      <c r="Y286" s="149" t="n"/>
      <c r="Z286" s="149" t="n"/>
      <c r="AA286" s="149" t="n"/>
      <c r="AB286" s="149" t="n"/>
      <c r="AC286" s="149" t="n"/>
      <c r="AD286" s="149" t="n"/>
      <c r="AE286" s="149" t="n"/>
    </row>
    <row r="287" ht="19.5" customHeight="1" s="412">
      <c r="A287" s="143" t="n">
        <v>418</v>
      </c>
      <c r="B287" s="149" t="inlineStr">
        <is>
          <t>Plot Válido</t>
        </is>
      </c>
      <c r="C287" s="106" t="n">
        <v>2</v>
      </c>
      <c r="D287" s="106" t="n">
        <v>10</v>
      </c>
      <c r="E287" s="106" t="n">
        <v>58</v>
      </c>
      <c r="F287" s="106" t="inlineStr">
        <is>
          <t>17.2800</t>
        </is>
      </c>
      <c r="G287" s="113" t="inlineStr">
        <is>
          <t>LP581xLP562-1-128-2-1</t>
        </is>
      </c>
      <c r="H287" s="113" t="n"/>
      <c r="I287" s="139" t="n">
        <v>43467</v>
      </c>
      <c r="J287" s="113" t="n">
        <v>1080.75</v>
      </c>
      <c r="K287" s="139" t="n">
        <v>43469</v>
      </c>
      <c r="L287" s="156" t="n">
        <v>1108.05</v>
      </c>
      <c r="M287" s="111" t="n">
        <v>27.29999999999995</v>
      </c>
      <c r="N287" s="111">
        <f>'ENS TEMP 201819'!$L274-'ENS TEMP 201819'!$J274</f>
        <v/>
      </c>
      <c r="O287" s="139" t="n">
        <v>43505</v>
      </c>
      <c r="P287" s="139" t="n">
        <v>43562</v>
      </c>
      <c r="Q287" s="150" t="n">
        <v>0.327</v>
      </c>
      <c r="R287" s="149" t="n"/>
      <c r="S287" s="149" t="n"/>
      <c r="T287" s="149" t="n"/>
      <c r="U287" s="149" t="n"/>
      <c r="V287" s="149" t="n"/>
      <c r="W287" s="149" t="n"/>
      <c r="X287" s="149" t="inlineStr">
        <is>
          <t>.</t>
        </is>
      </c>
      <c r="Y287" s="149" t="n"/>
      <c r="Z287" s="149" t="n"/>
      <c r="AA287" s="149" t="n"/>
      <c r="AB287" s="149" t="n"/>
      <c r="AC287" s="149" t="n"/>
      <c r="AD287" s="149" t="n"/>
      <c r="AE287" s="149" t="n"/>
    </row>
    <row r="288" ht="19.5" customHeight="1" s="412">
      <c r="A288" s="143" t="n">
        <v>419</v>
      </c>
      <c r="B288" s="149" t="inlineStr">
        <is>
          <t>Plot Válido</t>
        </is>
      </c>
      <c r="C288" s="106" t="n">
        <v>2</v>
      </c>
      <c r="D288" s="106" t="n">
        <v>10</v>
      </c>
      <c r="E288" s="106" t="n">
        <v>32</v>
      </c>
      <c r="F288" s="106" t="inlineStr">
        <is>
          <t>17.2620</t>
        </is>
      </c>
      <c r="G288" s="113" t="inlineStr">
        <is>
          <t>05.3607-1#1-1</t>
        </is>
      </c>
      <c r="H288" s="113" t="n"/>
      <c r="I288" s="139" t="n">
        <v>43469</v>
      </c>
      <c r="J288" s="113" t="n">
        <v>1108.05</v>
      </c>
      <c r="K288" s="139" t="n">
        <v>43470</v>
      </c>
      <c r="L288" s="156" t="n">
        <v>1122.85</v>
      </c>
      <c r="M288" s="111" t="n">
        <v>14.79999999999995</v>
      </c>
      <c r="N288" s="111">
        <f>'ENS TEMP 201819'!$L306-'ENS TEMP 201819'!$J306</f>
        <v/>
      </c>
      <c r="O288" s="139" t="n">
        <v>43514</v>
      </c>
      <c r="P288" s="139" t="n">
        <v>43577</v>
      </c>
      <c r="Q288" s="135" t="n">
        <v>0.33</v>
      </c>
      <c r="R288" s="149" t="n"/>
      <c r="S288" s="149" t="n"/>
      <c r="T288" s="149" t="n"/>
      <c r="U288" s="149" t="n"/>
      <c r="V288" s="149" t="n"/>
      <c r="W288" s="149" t="n"/>
      <c r="X288" s="149" t="inlineStr">
        <is>
          <t>.</t>
        </is>
      </c>
      <c r="Y288" s="149" t="n"/>
      <c r="Z288" s="149" t="n"/>
      <c r="AA288" s="149" t="n"/>
      <c r="AB288" s="149" t="n"/>
      <c r="AC288" s="149" t="n"/>
      <c r="AD288" s="149" t="n"/>
      <c r="AE288" s="149" t="n"/>
    </row>
    <row r="289" ht="19.5" customHeight="1" s="412">
      <c r="A289" s="143" t="n">
        <v>420</v>
      </c>
      <c r="B289" s="149" t="inlineStr">
        <is>
          <t>Se descarta</t>
        </is>
      </c>
      <c r="C289" s="106" t="n">
        <v>2</v>
      </c>
      <c r="D289" s="106" t="n">
        <v>10</v>
      </c>
      <c r="E289" s="106" t="n">
        <v>5</v>
      </c>
      <c r="F289" s="106" t="inlineStr">
        <is>
          <t>17.2564</t>
        </is>
      </c>
      <c r="G289" s="113" t="inlineStr">
        <is>
          <t>BKBS13idprov901947-1-100 -1-1-1-1#1</t>
        </is>
      </c>
      <c r="H289" s="113" t="n"/>
      <c r="I289" s="139" t="n">
        <v>43464</v>
      </c>
      <c r="J289" s="113" t="n">
        <v>1028.65</v>
      </c>
      <c r="K289" s="139" t="n">
        <v>43465</v>
      </c>
      <c r="L289" s="156" t="n">
        <v>1041.6</v>
      </c>
      <c r="M289" s="111" t="n">
        <v>12.95000000000005</v>
      </c>
      <c r="N289" s="111">
        <f>'ENS TEMP 201819'!$L190-'ENS TEMP 201819'!$J190</f>
        <v/>
      </c>
      <c r="O289" s="139" t="n">
        <v>43512</v>
      </c>
      <c r="P289" s="139" t="n">
        <v>43557</v>
      </c>
      <c r="Q289" s="150" t="n">
        <v>0.472</v>
      </c>
      <c r="R289" s="149" t="n"/>
      <c r="S289" s="149" t="n"/>
      <c r="T289" s="149" t="n"/>
      <c r="U289" s="149" t="n"/>
      <c r="V289" s="149" t="n"/>
      <c r="W289" s="149" t="n"/>
      <c r="X289" s="149" t="inlineStr">
        <is>
          <t>.</t>
        </is>
      </c>
      <c r="Y289" s="149" t="n"/>
      <c r="Z289" s="149" t="n"/>
      <c r="AA289" s="149" t="n"/>
      <c r="AB289" s="149" t="n"/>
      <c r="AC289" s="149" t="n"/>
      <c r="AD289" s="149" t="n"/>
      <c r="AE289" s="149" t="n"/>
    </row>
    <row r="290" ht="19.5" customHeight="1" s="412">
      <c r="A290" s="143" t="n">
        <v>421</v>
      </c>
      <c r="B290" s="149" t="inlineStr">
        <is>
          <t>Plot Válido</t>
        </is>
      </c>
      <c r="C290" s="106" t="n">
        <v>2</v>
      </c>
      <c r="D290" s="106" t="n">
        <v>11</v>
      </c>
      <c r="E290" s="106" t="n">
        <v>17</v>
      </c>
      <c r="F290" s="106" t="inlineStr">
        <is>
          <t>17.2588</t>
        </is>
      </c>
      <c r="G290" s="113" t="inlineStr">
        <is>
          <t>bulk 04.1973-54-1-1-1#1</t>
        </is>
      </c>
      <c r="H290" s="113" t="n"/>
      <c r="I290" s="139" t="n">
        <v>43469</v>
      </c>
      <c r="J290" s="113" t="n">
        <v>1108.05</v>
      </c>
      <c r="K290" s="139" t="n">
        <v>43473</v>
      </c>
      <c r="L290" s="156" t="n">
        <v>1169.35</v>
      </c>
      <c r="M290" s="111" t="n">
        <v>61.29999999999995</v>
      </c>
      <c r="N290" s="111">
        <f>'ENS TEMP 201819'!$L307-'ENS TEMP 201819'!$J307</f>
        <v/>
      </c>
      <c r="O290" s="139" t="n">
        <v>43539</v>
      </c>
      <c r="P290" s="139" t="n">
        <v>43579</v>
      </c>
      <c r="Q290" s="150" t="n">
        <v>0.522</v>
      </c>
      <c r="R290" s="149" t="n"/>
      <c r="S290" s="149" t="n"/>
      <c r="T290" s="149" t="n"/>
      <c r="U290" s="149" t="n"/>
      <c r="V290" s="149" t="n"/>
      <c r="W290" s="149" t="n"/>
      <c r="X290" s="149" t="inlineStr">
        <is>
          <t>.</t>
        </is>
      </c>
      <c r="Y290" s="149" t="n"/>
      <c r="Z290" s="149" t="n"/>
      <c r="AA290" s="149" t="n"/>
      <c r="AB290" s="149" t="n"/>
      <c r="AC290" s="149" t="n"/>
      <c r="AD290" s="149" t="n"/>
      <c r="AE290" s="149" t="n"/>
    </row>
    <row r="291" ht="19.5" customHeight="1" s="412">
      <c r="A291" s="143" t="n">
        <v>422</v>
      </c>
      <c r="B291" s="149" t="inlineStr">
        <is>
          <t>Plot Válido</t>
        </is>
      </c>
      <c r="C291" s="106" t="n">
        <v>2</v>
      </c>
      <c r="D291" s="106" t="n">
        <v>11</v>
      </c>
      <c r="E291" s="106" t="n">
        <v>67</v>
      </c>
      <c r="F291" s="106" t="inlineStr">
        <is>
          <t>17.2818</t>
        </is>
      </c>
      <c r="G291" s="113" t="inlineStr">
        <is>
          <t>[BSGA] 04.4149-1.1.1.1.1.#.#</t>
        </is>
      </c>
      <c r="H291" s="113" t="n"/>
      <c r="I291" s="139" t="n">
        <v>43462</v>
      </c>
      <c r="J291" s="113" t="n">
        <v>995.1999999999999</v>
      </c>
      <c r="K291" s="139" t="n">
        <v>43464</v>
      </c>
      <c r="L291" s="156" t="n">
        <v>1028.65</v>
      </c>
      <c r="M291" s="111" t="n">
        <v>33.44999999999993</v>
      </c>
      <c r="N291" s="111">
        <f>'ENS TEMP 201819'!$L126-'ENS TEMP 201819'!$J126</f>
        <v/>
      </c>
      <c r="O291" s="139" t="n">
        <v>43499</v>
      </c>
      <c r="P291" s="139" t="n">
        <v>43564</v>
      </c>
      <c r="Q291" s="135" t="n">
        <v>0.32</v>
      </c>
      <c r="R291" s="149" t="n"/>
      <c r="S291" s="149" t="n"/>
      <c r="T291" s="149" t="n"/>
      <c r="U291" s="149" t="n"/>
      <c r="V291" s="149" t="n"/>
      <c r="W291" s="149" t="n"/>
      <c r="X291" s="149" t="inlineStr">
        <is>
          <t>.</t>
        </is>
      </c>
      <c r="Y291" s="149" t="n"/>
      <c r="Z291" s="149" t="n"/>
      <c r="AA291" s="149" t="n"/>
      <c r="AB291" s="149" t="n"/>
      <c r="AC291" s="149" t="n"/>
      <c r="AD291" s="149" t="n"/>
      <c r="AE291" s="149" t="n"/>
    </row>
    <row r="292" ht="19.5" customHeight="1" s="412">
      <c r="A292" s="143" t="n">
        <v>423</v>
      </c>
      <c r="B292" s="149" t="inlineStr">
        <is>
          <t>Plot Válido</t>
        </is>
      </c>
      <c r="C292" s="106" t="n">
        <v>2</v>
      </c>
      <c r="D292" s="106" t="n">
        <v>11</v>
      </c>
      <c r="E292" s="106" t="n">
        <v>20</v>
      </c>
      <c r="F292" s="106" t="inlineStr">
        <is>
          <t>17.2596</t>
        </is>
      </c>
      <c r="G292" s="113" t="inlineStr">
        <is>
          <t>bulk 04.1973-88-1-1-1#1#1</t>
        </is>
      </c>
      <c r="H292" s="113" t="n"/>
      <c r="I292" s="139" t="n">
        <v>43469</v>
      </c>
      <c r="J292" s="113" t="n">
        <v>1108.05</v>
      </c>
      <c r="K292" s="139" t="n">
        <v>43470</v>
      </c>
      <c r="L292" s="156" t="n">
        <v>1122.85</v>
      </c>
      <c r="M292" s="111" t="n">
        <v>14.79999999999995</v>
      </c>
      <c r="N292" s="111">
        <f>'ENS TEMP 201819'!$L308-'ENS TEMP 201819'!$J308</f>
        <v/>
      </c>
      <c r="O292" s="139" t="n">
        <v>43513</v>
      </c>
      <c r="P292" s="139" t="n">
        <v>43585</v>
      </c>
      <c r="Q292" s="135" t="n">
        <v>0.33</v>
      </c>
      <c r="R292" s="149" t="n"/>
      <c r="S292" s="149" t="n"/>
      <c r="T292" s="149" t="n"/>
      <c r="U292" s="149" t="n"/>
      <c r="V292" s="149" t="n"/>
      <c r="W292" s="149" t="n"/>
      <c r="X292" s="149" t="inlineStr">
        <is>
          <t>.</t>
        </is>
      </c>
      <c r="Y292" s="149" t="n"/>
      <c r="Z292" s="149" t="n"/>
      <c r="AA292" s="149" t="n"/>
      <c r="AB292" s="149" t="n"/>
      <c r="AC292" s="149" t="n"/>
      <c r="AD292" s="149" t="n"/>
      <c r="AE292" s="149" t="n"/>
    </row>
    <row r="293" ht="19.5" customHeight="1" s="412">
      <c r="A293" s="143" t="n">
        <v>424</v>
      </c>
      <c r="B293" s="149" t="inlineStr">
        <is>
          <t>Se descarta</t>
        </is>
      </c>
      <c r="C293" s="106" t="n">
        <v>2</v>
      </c>
      <c r="D293" s="106" t="n">
        <v>11</v>
      </c>
      <c r="E293" s="106" t="n">
        <v>117</v>
      </c>
      <c r="F293" s="106" t="inlineStr">
        <is>
          <t>17.2924</t>
        </is>
      </c>
      <c r="G293" s="113" t="inlineStr">
        <is>
          <t>LP 3830</t>
        </is>
      </c>
      <c r="H293" s="113" t="n"/>
      <c r="I293" s="139" t="n">
        <v>43466</v>
      </c>
      <c r="J293" s="113" t="n">
        <v>1059.6</v>
      </c>
      <c r="K293" s="139" t="n">
        <v>43468</v>
      </c>
      <c r="L293" s="156" t="n">
        <v>1094.25</v>
      </c>
      <c r="M293" s="111" t="n">
        <v>34.65000000000009</v>
      </c>
      <c r="N293" s="111">
        <f>'ENS TEMP 201819'!$L249-'ENS TEMP 201819'!$J249</f>
        <v/>
      </c>
      <c r="O293" s="139" t="n">
        <v>43513</v>
      </c>
      <c r="P293" s="139" t="n">
        <v>43547</v>
      </c>
      <c r="Q293" s="116" t="n">
        <v>0.595</v>
      </c>
      <c r="R293" s="149" t="n"/>
      <c r="S293" s="149" t="n"/>
      <c r="T293" s="149" t="n"/>
      <c r="U293" s="149" t="n"/>
      <c r="V293" s="149" t="n"/>
      <c r="W293" s="149" t="n"/>
      <c r="X293" s="149" t="inlineStr">
        <is>
          <t>.</t>
        </is>
      </c>
      <c r="Y293" s="149" t="n"/>
      <c r="Z293" s="149" t="n"/>
      <c r="AA293" s="149" t="n"/>
      <c r="AB293" s="149" t="n"/>
      <c r="AC293" s="149" t="n"/>
      <c r="AD293" s="149" t="n"/>
      <c r="AE293" s="149" t="n"/>
    </row>
    <row r="294" ht="19.5" customHeight="1" s="412">
      <c r="A294" s="143" t="n">
        <v>425</v>
      </c>
      <c r="B294" s="149" t="inlineStr">
        <is>
          <t>Plot Válido</t>
        </is>
      </c>
      <c r="C294" s="106" t="n">
        <v>2</v>
      </c>
      <c r="D294" s="106" t="n">
        <v>11</v>
      </c>
      <c r="E294" s="106" t="n">
        <v>2</v>
      </c>
      <c r="F294" s="106" t="inlineStr">
        <is>
          <t>17.2558</t>
        </is>
      </c>
      <c r="G294" s="113" t="inlineStr">
        <is>
          <t>BKBS13idprov901947-1-30 -1-1@-1#1</t>
        </is>
      </c>
      <c r="H294" s="113" t="n"/>
      <c r="I294" s="139" t="n">
        <v>43462</v>
      </c>
      <c r="J294" s="113" t="n">
        <v>995.1999999999999</v>
      </c>
      <c r="K294" s="139" t="n">
        <v>43463</v>
      </c>
      <c r="L294" s="156" t="n">
        <v>1013.8</v>
      </c>
      <c r="M294" s="111" t="n">
        <v>18.60000000000002</v>
      </c>
      <c r="N294" s="111">
        <f>'ENS TEMP 201819'!$L127-'ENS TEMP 201819'!$J127</f>
        <v/>
      </c>
      <c r="O294" s="139" t="n">
        <v>43524</v>
      </c>
      <c r="P294" s="139" t="n">
        <v>43580</v>
      </c>
      <c r="Q294" s="150" t="n">
        <v>0.384</v>
      </c>
      <c r="R294" s="149" t="n"/>
      <c r="S294" s="149" t="n"/>
      <c r="T294" s="149" t="n"/>
      <c r="U294" s="149" t="n"/>
      <c r="V294" s="149" t="n"/>
      <c r="W294" s="149" t="n"/>
      <c r="X294" s="149" t="inlineStr">
        <is>
          <t>.</t>
        </is>
      </c>
      <c r="Y294" s="149" t="n"/>
      <c r="Z294" s="149" t="n"/>
      <c r="AA294" s="149" t="n"/>
      <c r="AB294" s="149" t="n"/>
      <c r="AC294" s="149" t="n"/>
      <c r="AD294" s="149" t="n"/>
      <c r="AE294" s="149" t="n"/>
    </row>
    <row r="295" ht="19.5" customHeight="1" s="412">
      <c r="A295" s="143" t="n">
        <v>426</v>
      </c>
      <c r="B295" s="149" t="inlineStr">
        <is>
          <t>Plot Válido</t>
        </is>
      </c>
      <c r="C295" s="106" t="n">
        <v>2</v>
      </c>
      <c r="D295" s="106" t="n">
        <v>11</v>
      </c>
      <c r="E295" s="106" t="n">
        <v>72</v>
      </c>
      <c r="F295" s="106" t="inlineStr">
        <is>
          <t>17.2830</t>
        </is>
      </c>
      <c r="G295" s="113" t="inlineStr">
        <is>
          <t>[SynSDSP] 04.4044-1.1.1.1.1.#</t>
        </is>
      </c>
      <c r="H295" s="113" t="n"/>
      <c r="I295" s="139" t="n">
        <v>43459</v>
      </c>
      <c r="J295" s="113" t="n">
        <v>943.6</v>
      </c>
      <c r="K295" s="139" t="n">
        <v>43459</v>
      </c>
      <c r="L295" s="156" t="n">
        <v>943.6</v>
      </c>
      <c r="M295" s="111" t="n">
        <v>0</v>
      </c>
      <c r="N295" s="111">
        <f>'ENS TEMP 201819'!$L47-'ENS TEMP 201819'!$J47</f>
        <v/>
      </c>
      <c r="O295" s="139" t="n">
        <v>43510</v>
      </c>
      <c r="P295" s="139" t="n">
        <v>43563</v>
      </c>
      <c r="Q295" s="150" t="n">
        <v>0.383</v>
      </c>
      <c r="R295" s="149" t="n"/>
      <c r="S295" s="149" t="n"/>
      <c r="T295" s="149" t="n"/>
      <c r="U295" s="149" t="n"/>
      <c r="V295" s="149" t="n"/>
      <c r="W295" s="149" t="n"/>
      <c r="X295" s="149" t="inlineStr">
        <is>
          <t>.</t>
        </is>
      </c>
      <c r="Y295" s="149" t="n"/>
      <c r="Z295" s="149" t="n"/>
      <c r="AA295" s="149" t="n"/>
      <c r="AB295" s="149" t="n"/>
      <c r="AC295" s="149" t="n"/>
      <c r="AD295" s="149" t="n"/>
      <c r="AE295" s="149" t="n"/>
    </row>
    <row r="296" ht="19.5" customHeight="1" s="412">
      <c r="A296" s="143" t="n">
        <v>427</v>
      </c>
      <c r="B296" s="149" t="inlineStr">
        <is>
          <t>Plot Válido</t>
        </is>
      </c>
      <c r="C296" s="106" t="n">
        <v>2</v>
      </c>
      <c r="D296" s="106" t="n">
        <v>11</v>
      </c>
      <c r="E296" s="106" t="n">
        <v>26</v>
      </c>
      <c r="F296" s="106" t="inlineStr">
        <is>
          <t>17.2608</t>
        </is>
      </c>
      <c r="G296" s="113" t="inlineStr">
        <is>
          <t>99.4793-1-1-1-1-1#1#1</t>
        </is>
      </c>
      <c r="H296" s="113" t="n"/>
      <c r="I296" s="139" t="n">
        <v>43469</v>
      </c>
      <c r="J296" s="113" t="n">
        <v>1108.05</v>
      </c>
      <c r="K296" s="139" t="n">
        <v>43473</v>
      </c>
      <c r="L296" s="156" t="n">
        <v>1169.35</v>
      </c>
      <c r="M296" s="111" t="n">
        <v>61.29999999999995</v>
      </c>
      <c r="N296" s="111">
        <f>'ENS TEMP 201819'!$L309-'ENS TEMP 201819'!$J309</f>
        <v/>
      </c>
      <c r="O296" s="139" t="n">
        <v>43537</v>
      </c>
      <c r="P296" s="139" t="n">
        <v>43576</v>
      </c>
      <c r="Q296" s="150" t="n">
        <v>0.515</v>
      </c>
      <c r="R296" s="149" t="n"/>
      <c r="S296" s="149" t="n"/>
      <c r="T296" s="149" t="n"/>
      <c r="U296" s="149" t="n"/>
      <c r="V296" s="149" t="n"/>
      <c r="W296" s="149" t="n"/>
      <c r="X296" s="149" t="inlineStr">
        <is>
          <t>.</t>
        </is>
      </c>
      <c r="Y296" s="149" t="n"/>
      <c r="Z296" s="149" t="n"/>
      <c r="AA296" s="149" t="n"/>
      <c r="AB296" s="149" t="n"/>
      <c r="AC296" s="149" t="n"/>
      <c r="AD296" s="149" t="n"/>
      <c r="AE296" s="149" t="n"/>
    </row>
    <row r="297" ht="19.5" customHeight="1" s="412">
      <c r="A297" s="143" t="n">
        <v>428</v>
      </c>
      <c r="B297" s="149" t="inlineStr">
        <is>
          <t>Plot Válido</t>
        </is>
      </c>
      <c r="C297" s="106" t="n">
        <v>2</v>
      </c>
      <c r="D297" s="106" t="n">
        <v>11</v>
      </c>
      <c r="E297" s="106" t="n">
        <v>71</v>
      </c>
      <c r="F297" s="106" t="inlineStr">
        <is>
          <t>17.2828</t>
        </is>
      </c>
      <c r="G297" s="113" t="inlineStr">
        <is>
          <t>[SynSDSP] 04.4023-1.1.1.1.1.1.#</t>
        </is>
      </c>
      <c r="H297" s="113" t="n"/>
      <c r="I297" s="139" t="n">
        <v>43460</v>
      </c>
      <c r="J297" s="113" t="n">
        <v>959.9</v>
      </c>
      <c r="K297" s="139" t="n">
        <v>43461</v>
      </c>
      <c r="L297" s="156" t="n">
        <v>977.15</v>
      </c>
      <c r="M297" s="111" t="n">
        <v>17.25</v>
      </c>
      <c r="N297" s="111">
        <f>'ENS TEMP 201819'!$L78-'ENS TEMP 201819'!$J78</f>
        <v/>
      </c>
      <c r="O297" s="139" t="n">
        <v>43511</v>
      </c>
      <c r="P297" s="139" t="n">
        <v>43570</v>
      </c>
      <c r="Q297" s="150" t="n">
        <v>0.742</v>
      </c>
      <c r="R297" s="149" t="n"/>
      <c r="S297" s="149" t="n"/>
      <c r="T297" s="149" t="n"/>
      <c r="U297" s="149" t="n"/>
      <c r="V297" s="149" t="n"/>
      <c r="W297" s="149" t="n"/>
      <c r="X297" s="149" t="inlineStr">
        <is>
          <t>.</t>
        </is>
      </c>
      <c r="Y297" s="149" t="n"/>
      <c r="Z297" s="149" t="n"/>
      <c r="AA297" s="149" t="n"/>
      <c r="AB297" s="149" t="n"/>
      <c r="AC297" s="149" t="n"/>
      <c r="AD297" s="149" t="n"/>
      <c r="AE297" s="149" t="n"/>
    </row>
    <row r="298" ht="19.5" customHeight="1" s="412">
      <c r="A298" s="143" t="n">
        <v>429</v>
      </c>
      <c r="B298" s="149" t="inlineStr">
        <is>
          <t>Plot Válido</t>
        </is>
      </c>
      <c r="C298" s="106" t="n">
        <v>2</v>
      </c>
      <c r="D298" s="106" t="n">
        <v>11</v>
      </c>
      <c r="E298" s="106" t="n">
        <v>62</v>
      </c>
      <c r="F298" s="106" t="inlineStr">
        <is>
          <t>17.2808</t>
        </is>
      </c>
      <c r="G298" s="113" t="inlineStr">
        <is>
          <t>[BSGA] 04.4071-1.1.1.1.1.#.#</t>
        </is>
      </c>
      <c r="H298" s="113" t="n"/>
      <c r="I298" s="139" t="n">
        <v>43466</v>
      </c>
      <c r="J298" s="113" t="n">
        <v>1059.6</v>
      </c>
      <c r="K298" s="139" t="n">
        <v>43467</v>
      </c>
      <c r="L298" s="156" t="n">
        <v>1080.75</v>
      </c>
      <c r="M298" s="111" t="n">
        <v>21.15000000000009</v>
      </c>
      <c r="N298" s="111">
        <f>'ENS TEMP 201819'!$L250-'ENS TEMP 201819'!$J250</f>
        <v/>
      </c>
      <c r="O298" s="139" t="n">
        <v>43521</v>
      </c>
      <c r="P298" s="139" t="n">
        <v>43573</v>
      </c>
      <c r="Q298" s="150" t="n">
        <v>0.375</v>
      </c>
      <c r="R298" s="149" t="n">
        <v>6</v>
      </c>
      <c r="S298" s="149" t="n">
        <v>1</v>
      </c>
      <c r="T298" s="149" t="n"/>
      <c r="U298" s="149" t="n"/>
      <c r="V298" s="149" t="n">
        <v>3</v>
      </c>
      <c r="W298" s="149" t="n"/>
      <c r="X298" s="149" t="inlineStr">
        <is>
          <t>.</t>
        </is>
      </c>
      <c r="Y298" s="149" t="n"/>
      <c r="Z298" s="149" t="n"/>
      <c r="AA298" s="149" t="n"/>
      <c r="AB298" s="149" t="n"/>
      <c r="AC298" s="149" t="n"/>
      <c r="AD298" s="149" t="n"/>
      <c r="AE298" s="149" t="n"/>
    </row>
    <row r="299" ht="19.5" customHeight="1" s="412">
      <c r="A299" s="143" t="n">
        <v>430</v>
      </c>
      <c r="B299" s="149" t="inlineStr">
        <is>
          <t>Plot Válido</t>
        </is>
      </c>
      <c r="C299" s="106" t="n">
        <v>2</v>
      </c>
      <c r="D299" s="106" t="n">
        <v>11</v>
      </c>
      <c r="E299" s="106" t="n">
        <v>145</v>
      </c>
      <c r="F299" s="106" t="inlineStr">
        <is>
          <t>17.2978</t>
        </is>
      </c>
      <c r="G299" s="113" t="inlineStr">
        <is>
          <t>LP 916</t>
        </is>
      </c>
      <c r="H299" s="113" t="n"/>
      <c r="I299" s="139" t="n">
        <v>43468</v>
      </c>
      <c r="J299" s="113" t="n">
        <v>1094.25</v>
      </c>
      <c r="K299" s="139" t="n">
        <v>43468</v>
      </c>
      <c r="L299" s="156" t="n">
        <v>1094.25</v>
      </c>
      <c r="M299" s="111" t="n">
        <v>0</v>
      </c>
      <c r="N299" s="111">
        <f>'ENS TEMP 201819'!$L290-'ENS TEMP 201819'!$J290</f>
        <v/>
      </c>
      <c r="O299" s="139" t="n">
        <v>43538</v>
      </c>
      <c r="P299" s="139" t="n">
        <v>43578</v>
      </c>
      <c r="Q299" s="135" t="n">
        <v>0.51</v>
      </c>
      <c r="R299" s="149" t="inlineStr">
        <is>
          <t>5 VR</t>
        </is>
      </c>
      <c r="S299" s="149" t="n">
        <v>2</v>
      </c>
      <c r="T299" s="149" t="n"/>
      <c r="U299" s="149" t="n"/>
      <c r="V299" s="149" t="n">
        <v>2</v>
      </c>
      <c r="W299" s="149" t="n"/>
      <c r="X299" s="149" t="inlineStr">
        <is>
          <t>.</t>
        </is>
      </c>
      <c r="Y299" s="149" t="n"/>
      <c r="Z299" s="149" t="n"/>
      <c r="AA299" s="149" t="n"/>
      <c r="AB299" s="149" t="n"/>
      <c r="AC299" s="149" t="n"/>
      <c r="AD299" s="149" t="n"/>
      <c r="AE299" s="149" t="n"/>
    </row>
    <row r="300" ht="19.5" customHeight="1" s="412">
      <c r="A300" s="143" t="n">
        <v>431</v>
      </c>
      <c r="B300" s="149" t="inlineStr">
        <is>
          <t>Se descarta</t>
        </is>
      </c>
      <c r="C300" s="106" t="n">
        <v>2</v>
      </c>
      <c r="D300" s="106" t="n">
        <v>11</v>
      </c>
      <c r="E300" s="106" t="n">
        <v>125</v>
      </c>
      <c r="F300" s="106" t="inlineStr">
        <is>
          <t>17.2940</t>
        </is>
      </c>
      <c r="G300" s="113" t="inlineStr">
        <is>
          <t>LP 122</t>
        </is>
      </c>
      <c r="H300" s="113" t="n"/>
      <c r="I300" s="139" t="n">
        <v>43464</v>
      </c>
      <c r="J300" s="113" t="n">
        <v>1028.65</v>
      </c>
      <c r="K300" s="139" t="n">
        <v>43464</v>
      </c>
      <c r="L300" s="156" t="n">
        <v>1028.65</v>
      </c>
      <c r="M300" s="111" t="n">
        <v>0</v>
      </c>
      <c r="N300" s="111">
        <f>'ENS TEMP 201819'!$L191-'ENS TEMP 201819'!$J191</f>
        <v/>
      </c>
      <c r="O300" s="139" t="n">
        <v>43520</v>
      </c>
      <c r="P300" s="139" t="n">
        <v>43546</v>
      </c>
      <c r="Q300" s="150" t="n">
        <v>0.8179999999999999</v>
      </c>
      <c r="R300" s="149" t="inlineStr">
        <is>
          <t>6+</t>
        </is>
      </c>
      <c r="S300" s="149" t="inlineStr">
        <is>
          <t>2 H</t>
        </is>
      </c>
      <c r="T300" s="149" t="n"/>
      <c r="U300" s="149" t="n"/>
      <c r="V300" s="149" t="n">
        <v>1</v>
      </c>
      <c r="W300" s="149" t="n"/>
      <c r="X300" s="149" t="inlineStr">
        <is>
          <t>.</t>
        </is>
      </c>
      <c r="Y300" s="149" t="n"/>
      <c r="Z300" s="149" t="n"/>
      <c r="AA300" s="149" t="n"/>
      <c r="AB300" s="149" t="n"/>
      <c r="AC300" s="149" t="n"/>
      <c r="AD300" s="149" t="n"/>
      <c r="AE300" s="149" t="n"/>
    </row>
    <row r="301" ht="19.5" customHeight="1" s="412">
      <c r="A301" s="143" t="n">
        <v>432</v>
      </c>
      <c r="B301" s="149" t="inlineStr">
        <is>
          <t>Plot Válido</t>
        </is>
      </c>
      <c r="C301" s="106" t="n">
        <v>2</v>
      </c>
      <c r="D301" s="106" t="n">
        <v>11</v>
      </c>
      <c r="E301" s="106" t="n">
        <v>92</v>
      </c>
      <c r="F301" s="106" t="inlineStr">
        <is>
          <t>17.2874</t>
        </is>
      </c>
      <c r="G301" s="113" t="inlineStr">
        <is>
          <t>[DK664] 04.644-1.1.1.1.1.#</t>
        </is>
      </c>
      <c r="H301" s="113" t="n"/>
      <c r="I301" s="139" t="n">
        <v>43463</v>
      </c>
      <c r="J301" s="113" t="n">
        <v>1013.8</v>
      </c>
      <c r="K301" s="139" t="n">
        <v>43462</v>
      </c>
      <c r="L301" s="156" t="n">
        <v>995.2</v>
      </c>
      <c r="M301" s="111" t="n">
        <v>-18.60000000000002</v>
      </c>
      <c r="N301" s="111">
        <f>'ENS TEMP 201819'!$L145-'ENS TEMP 201819'!$J145</f>
        <v/>
      </c>
      <c r="O301" s="139" t="n">
        <v>43514</v>
      </c>
      <c r="P301" s="139" t="n">
        <v>43549</v>
      </c>
      <c r="Q301" s="168" t="n">
        <v>1.01</v>
      </c>
      <c r="R301" s="149" t="n"/>
      <c r="S301" s="149" t="n"/>
      <c r="T301" s="149" t="n"/>
      <c r="U301" s="149" t="n"/>
      <c r="V301" s="149" t="n"/>
      <c r="W301" s="149" t="n"/>
      <c r="X301" s="149" t="inlineStr">
        <is>
          <t>.</t>
        </is>
      </c>
      <c r="Y301" s="149" t="n"/>
      <c r="Z301" s="149" t="n"/>
      <c r="AA301" s="149" t="n"/>
      <c r="AB301" s="149" t="n"/>
      <c r="AC301" s="149" t="n"/>
      <c r="AD301" s="149" t="n"/>
      <c r="AE301" s="149" t="n"/>
    </row>
    <row r="302" ht="19.5" customHeight="1" s="412">
      <c r="A302" s="143" t="n">
        <v>433</v>
      </c>
      <c r="B302" s="149" t="inlineStr">
        <is>
          <t>Plot Válido</t>
        </is>
      </c>
      <c r="C302" s="106" t="n">
        <v>2</v>
      </c>
      <c r="D302" s="106" t="n">
        <v>12</v>
      </c>
      <c r="E302" s="106" t="n">
        <v>56</v>
      </c>
      <c r="F302" s="106" t="inlineStr">
        <is>
          <t>17.2796</t>
        </is>
      </c>
      <c r="G302" s="113" t="inlineStr">
        <is>
          <t>LP581xLP562-1-42-1-1</t>
        </is>
      </c>
      <c r="H302" s="113" t="n"/>
      <c r="I302" s="139" t="n">
        <v>43464</v>
      </c>
      <c r="J302" s="113" t="n">
        <v>1028.65</v>
      </c>
      <c r="K302" s="139" t="n">
        <v>43464</v>
      </c>
      <c r="L302" s="156" t="n">
        <v>1028.65</v>
      </c>
      <c r="M302" s="111" t="n">
        <v>0</v>
      </c>
      <c r="N302" s="111">
        <f>'ENS TEMP 201819'!$L192-'ENS TEMP 201819'!$J192</f>
        <v/>
      </c>
      <c r="O302" s="139" t="n">
        <v>43532</v>
      </c>
      <c r="P302" s="139" t="n">
        <v>43584</v>
      </c>
      <c r="Q302" s="167" t="n">
        <v>0.633</v>
      </c>
      <c r="R302" s="149" t="n"/>
      <c r="S302" s="149" t="n"/>
      <c r="T302" s="149" t="n"/>
      <c r="U302" s="149" t="n"/>
      <c r="V302" s="149" t="n"/>
      <c r="W302" s="149" t="n"/>
      <c r="X302" s="149" t="inlineStr">
        <is>
          <t>.</t>
        </is>
      </c>
      <c r="Y302" s="149" t="n"/>
      <c r="Z302" s="149" t="n"/>
      <c r="AA302" s="149" t="n"/>
      <c r="AB302" s="149" t="n"/>
      <c r="AC302" s="149" t="n"/>
      <c r="AD302" s="149" t="n"/>
      <c r="AE302" s="149" t="n"/>
    </row>
    <row r="303" ht="19.5" customHeight="1" s="412">
      <c r="A303" s="143" t="n">
        <v>434</v>
      </c>
      <c r="B303" s="149" t="inlineStr">
        <is>
          <t>Plot Válido</t>
        </is>
      </c>
      <c r="C303" s="106" t="n">
        <v>2</v>
      </c>
      <c r="D303" s="106" t="n">
        <v>12</v>
      </c>
      <c r="E303" s="106" t="n">
        <v>13</v>
      </c>
      <c r="F303" s="106" t="inlineStr">
        <is>
          <t>17.2580</t>
        </is>
      </c>
      <c r="G303" s="113" t="inlineStr">
        <is>
          <t>BKBS13idprov901947-1-216 -1-1-1-1#1</t>
        </is>
      </c>
      <c r="H303" s="113" t="n"/>
      <c r="I303" s="139" t="n">
        <v>43459</v>
      </c>
      <c r="J303" s="113" t="n">
        <v>943.6</v>
      </c>
      <c r="K303" s="139" t="n">
        <v>43456</v>
      </c>
      <c r="L303" s="156" t="n">
        <v>893.5</v>
      </c>
      <c r="M303" s="111" t="n">
        <v>-50.09999999999991</v>
      </c>
      <c r="N303" s="111">
        <f>'ENS TEMP 201819'!$L48-'ENS TEMP 201819'!$J48</f>
        <v/>
      </c>
      <c r="O303" s="139" t="n">
        <v>43511</v>
      </c>
      <c r="P303" s="139" t="n">
        <v>43555</v>
      </c>
      <c r="Q303" s="116" t="n">
        <v>0.524</v>
      </c>
      <c r="R303" s="149" t="n"/>
      <c r="S303" s="149" t="n"/>
      <c r="T303" s="149" t="n"/>
      <c r="U303" s="149" t="n"/>
      <c r="V303" s="149" t="n"/>
      <c r="W303" s="149" t="n"/>
      <c r="X303" s="149" t="inlineStr">
        <is>
          <t>.</t>
        </is>
      </c>
      <c r="Y303" s="149" t="n"/>
      <c r="Z303" s="149" t="n"/>
      <c r="AA303" s="149" t="n"/>
      <c r="AB303" s="149" t="n"/>
      <c r="AC303" s="149" t="n"/>
      <c r="AD303" s="149" t="n"/>
      <c r="AE303" s="149" t="n"/>
    </row>
    <row r="304" ht="19.5" customHeight="1" s="412">
      <c r="A304" s="143" t="n">
        <v>435</v>
      </c>
      <c r="B304" s="149" t="inlineStr">
        <is>
          <t>Plot Válido</t>
        </is>
      </c>
      <c r="C304" s="106" t="n">
        <v>2</v>
      </c>
      <c r="D304" s="106" t="n">
        <v>12</v>
      </c>
      <c r="E304" s="106" t="n">
        <v>134</v>
      </c>
      <c r="F304" s="106" t="inlineStr">
        <is>
          <t>17.2958</t>
        </is>
      </c>
      <c r="G304" s="113" t="inlineStr">
        <is>
          <t>LP 153</t>
        </is>
      </c>
      <c r="H304" s="113" t="n"/>
      <c r="I304" s="139" t="n">
        <v>43462</v>
      </c>
      <c r="J304" s="113" t="n">
        <v>995.1999999999999</v>
      </c>
      <c r="K304" s="139" t="n">
        <v>43464</v>
      </c>
      <c r="L304" s="156" t="n">
        <v>1028.65</v>
      </c>
      <c r="M304" s="111" t="n">
        <v>33.44999999999993</v>
      </c>
      <c r="N304" s="111">
        <f>'ENS TEMP 201819'!$L128-'ENS TEMP 201819'!$J128</f>
        <v/>
      </c>
      <c r="O304" s="139" t="n">
        <v>43528</v>
      </c>
      <c r="P304" s="139" t="n">
        <v>43564</v>
      </c>
      <c r="Q304" s="135" t="n">
        <v>0.57</v>
      </c>
      <c r="R304" s="149" t="n"/>
      <c r="S304" s="149" t="n"/>
      <c r="T304" s="149" t="n"/>
      <c r="U304" s="149" t="n"/>
      <c r="V304" s="149" t="n"/>
      <c r="W304" s="149" t="n"/>
      <c r="X304" s="149" t="inlineStr">
        <is>
          <t>.</t>
        </is>
      </c>
      <c r="Y304" s="149" t="n"/>
      <c r="Z304" s="149" t="n"/>
      <c r="AA304" s="149" t="n"/>
      <c r="AB304" s="149" t="n"/>
      <c r="AC304" s="149" t="n"/>
      <c r="AD304" s="149" t="n"/>
      <c r="AE304" s="149" t="n"/>
    </row>
    <row r="305" ht="19.5" customHeight="1" s="412">
      <c r="A305" s="143" t="n">
        <v>436</v>
      </c>
      <c r="B305" s="149" t="inlineStr">
        <is>
          <t>Se descarta</t>
        </is>
      </c>
      <c r="C305" s="106" t="n">
        <v>2</v>
      </c>
      <c r="D305" s="106" t="n">
        <v>12</v>
      </c>
      <c r="E305" s="106" t="n">
        <v>60</v>
      </c>
      <c r="F305" s="106" t="inlineStr">
        <is>
          <t>17.2804</t>
        </is>
      </c>
      <c r="G305" s="113" t="inlineStr">
        <is>
          <t>[BSGA] 04.4060-1.1.1.1.1.#.#</t>
        </is>
      </c>
      <c r="H305" s="113" t="n"/>
      <c r="I305" s="139" t="n">
        <v>43463</v>
      </c>
      <c r="J305" s="113" t="n">
        <v>1013.8</v>
      </c>
      <c r="K305" s="139" t="n">
        <v>43465</v>
      </c>
      <c r="L305" s="156" t="n">
        <v>1041.6</v>
      </c>
      <c r="M305" s="111" t="n">
        <v>27.79999999999995</v>
      </c>
      <c r="N305" s="111">
        <f>'ENS TEMP 201819'!$L146-'ENS TEMP 201819'!$J146</f>
        <v/>
      </c>
      <c r="O305" s="139" t="n">
        <v>43522</v>
      </c>
      <c r="P305" s="139" t="n">
        <v>43561</v>
      </c>
      <c r="Q305" s="150" t="n">
        <v>0.672</v>
      </c>
      <c r="R305" s="149" t="n"/>
      <c r="S305" s="149" t="n"/>
      <c r="T305" s="149" t="n"/>
      <c r="U305" s="149" t="n"/>
      <c r="V305" s="149" t="n"/>
      <c r="W305" s="149" t="n"/>
      <c r="X305" s="149" t="inlineStr">
        <is>
          <t>.</t>
        </is>
      </c>
      <c r="Y305" s="149" t="n"/>
      <c r="Z305" s="149" t="n"/>
      <c r="AA305" s="149" t="n"/>
      <c r="AB305" s="149" t="n"/>
      <c r="AC305" s="149" t="n"/>
      <c r="AD305" s="149" t="n"/>
      <c r="AE305" s="149" t="n"/>
    </row>
    <row r="306" ht="19.5" customHeight="1" s="412">
      <c r="A306" s="143" t="n">
        <v>437</v>
      </c>
      <c r="B306" s="149" t="inlineStr">
        <is>
          <t>Se descarta</t>
        </is>
      </c>
      <c r="C306" s="106" t="n">
        <v>2</v>
      </c>
      <c r="D306" s="106" t="n">
        <v>12</v>
      </c>
      <c r="E306" s="106" t="n">
        <v>157</v>
      </c>
      <c r="F306" s="106" t="inlineStr">
        <is>
          <t>17.3002</t>
        </is>
      </c>
      <c r="G306" s="113" t="inlineStr">
        <is>
          <t>2191 (Sint. Semi Dentada)</t>
        </is>
      </c>
      <c r="H306" s="113" t="n"/>
      <c r="I306" s="139" t="n">
        <v>43460</v>
      </c>
      <c r="J306" s="113" t="n">
        <v>959.9</v>
      </c>
      <c r="K306" s="139" t="n">
        <v>43461</v>
      </c>
      <c r="L306" s="156" t="n">
        <v>977.15</v>
      </c>
      <c r="M306" s="111" t="n">
        <v>17.25</v>
      </c>
      <c r="N306" s="111">
        <f>'ENS TEMP 201819'!$L79-'ENS TEMP 201819'!$J79</f>
        <v/>
      </c>
      <c r="O306" s="139" t="n">
        <v>43509</v>
      </c>
      <c r="P306" s="139" t="n">
        <v>43562</v>
      </c>
      <c r="Q306" s="150" t="n">
        <v>0.345</v>
      </c>
      <c r="R306" s="149" t="n"/>
      <c r="S306" s="149" t="n"/>
      <c r="T306" s="149" t="n"/>
      <c r="U306" s="149" t="n"/>
      <c r="V306" s="149" t="n"/>
      <c r="W306" s="149" t="n"/>
      <c r="X306" s="149" t="inlineStr">
        <is>
          <t>.</t>
        </is>
      </c>
      <c r="Y306" s="149" t="n"/>
      <c r="Z306" s="149" t="n"/>
      <c r="AA306" s="149" t="n"/>
      <c r="AB306" s="149" t="n"/>
      <c r="AC306" s="149" t="n"/>
      <c r="AD306" s="149" t="n"/>
      <c r="AE306" s="149" t="n"/>
    </row>
    <row r="307" ht="19.5" customHeight="1" s="412">
      <c r="A307" s="143" t="n">
        <v>438</v>
      </c>
      <c r="B307" s="149" t="inlineStr">
        <is>
          <t>Plot Válido</t>
        </is>
      </c>
      <c r="C307" s="106" t="n">
        <v>2</v>
      </c>
      <c r="D307" s="106" t="n">
        <v>12</v>
      </c>
      <c r="E307" s="106" t="n">
        <v>119</v>
      </c>
      <c r="F307" s="106" t="inlineStr">
        <is>
          <t>17.2928</t>
        </is>
      </c>
      <c r="G307" s="113" t="inlineStr">
        <is>
          <t>LP 1996</t>
        </is>
      </c>
      <c r="H307" s="113" t="n"/>
      <c r="I307" s="139" t="n">
        <v>43468</v>
      </c>
      <c r="J307" s="113" t="n">
        <v>1094.25</v>
      </c>
      <c r="K307" s="139" t="n">
        <v>43470</v>
      </c>
      <c r="L307" s="156" t="n">
        <v>1122.85</v>
      </c>
      <c r="M307" s="111" t="n">
        <v>28.59999999999991</v>
      </c>
      <c r="N307" s="111">
        <f>'ENS TEMP 201819'!$L291-'ENS TEMP 201819'!$J291</f>
        <v/>
      </c>
      <c r="O307" s="139" t="n">
        <v>43520</v>
      </c>
      <c r="P307" s="139" t="n">
        <v>43554</v>
      </c>
      <c r="Q307" s="150" t="n">
        <v>0.609</v>
      </c>
      <c r="R307" s="149" t="n"/>
      <c r="S307" s="149" t="n"/>
      <c r="T307" s="149" t="n"/>
      <c r="U307" s="149" t="n"/>
      <c r="V307" s="149" t="n"/>
      <c r="W307" s="149" t="n"/>
      <c r="X307" s="149" t="inlineStr">
        <is>
          <t>.</t>
        </is>
      </c>
      <c r="Y307" s="149" t="n"/>
      <c r="Z307" s="149" t="n"/>
      <c r="AA307" s="149" t="n"/>
      <c r="AB307" s="149" t="n"/>
      <c r="AC307" s="149" t="n"/>
      <c r="AD307" s="149" t="n"/>
      <c r="AE307" s="149" t="n"/>
    </row>
    <row r="308" ht="19.5" customHeight="1" s="412">
      <c r="A308" s="143" t="n">
        <v>439</v>
      </c>
      <c r="B308" s="149" t="inlineStr">
        <is>
          <t>Plot Válido</t>
        </is>
      </c>
      <c r="C308" s="106" t="n">
        <v>2</v>
      </c>
      <c r="D308" s="106" t="n">
        <v>12</v>
      </c>
      <c r="E308" s="106" t="n">
        <v>133</v>
      </c>
      <c r="F308" s="106" t="inlineStr">
        <is>
          <t>17.2956</t>
        </is>
      </c>
      <c r="G308" s="113" t="inlineStr">
        <is>
          <t>LP 1032</t>
        </is>
      </c>
      <c r="H308" s="113" t="n"/>
      <c r="I308" s="139" t="n">
        <v>43464</v>
      </c>
      <c r="J308" s="113" t="n">
        <v>1028.65</v>
      </c>
      <c r="K308" s="139" t="n">
        <v>43468</v>
      </c>
      <c r="L308" s="156" t="n">
        <v>1094.25</v>
      </c>
      <c r="M308" s="111" t="n">
        <v>65.60000000000014</v>
      </c>
      <c r="N308" s="111">
        <f>'ENS TEMP 201819'!$L193-'ENS TEMP 201819'!$J193</f>
        <v/>
      </c>
      <c r="O308" s="139" t="n">
        <v>43509</v>
      </c>
      <c r="P308" s="139" t="n">
        <v>43550</v>
      </c>
      <c r="Q308" s="150" t="n">
        <v>0.546</v>
      </c>
      <c r="R308" s="149" t="n"/>
      <c r="S308" s="149" t="n"/>
      <c r="T308" s="149" t="n"/>
      <c r="U308" s="149" t="n"/>
      <c r="V308" s="149" t="n"/>
      <c r="W308" s="149" t="n"/>
      <c r="X308" s="149" t="inlineStr">
        <is>
          <t>.</t>
        </is>
      </c>
      <c r="Y308" s="149" t="n"/>
      <c r="Z308" s="149" t="n"/>
      <c r="AA308" s="149" t="n"/>
      <c r="AB308" s="149" t="n"/>
      <c r="AC308" s="149" t="n"/>
      <c r="AD308" s="149" t="n"/>
      <c r="AE308" s="149" t="n"/>
    </row>
    <row r="309" ht="19.5" customHeight="1" s="412">
      <c r="A309" s="143" t="n">
        <v>440</v>
      </c>
      <c r="B309" s="149" t="inlineStr">
        <is>
          <t>Se descarta</t>
        </is>
      </c>
      <c r="C309" s="106" t="n">
        <v>2</v>
      </c>
      <c r="D309" s="106" t="n">
        <v>12</v>
      </c>
      <c r="E309" s="106" t="n">
        <v>118</v>
      </c>
      <c r="F309" s="106" t="inlineStr">
        <is>
          <t>17.2926</t>
        </is>
      </c>
      <c r="G309" s="113" t="inlineStr">
        <is>
          <t>LP 199</t>
        </is>
      </c>
      <c r="H309" s="113" t="n"/>
      <c r="I309" s="139" t="n">
        <v>43466</v>
      </c>
      <c r="J309" s="113" t="n">
        <v>1059.6</v>
      </c>
      <c r="K309" s="139" t="n">
        <v>43468</v>
      </c>
      <c r="L309" s="156" t="n">
        <v>1094.25</v>
      </c>
      <c r="M309" s="111" t="n">
        <v>34.65000000000009</v>
      </c>
      <c r="N309" s="111">
        <f>'ENS TEMP 201819'!$L251-'ENS TEMP 201819'!$J251</f>
        <v/>
      </c>
      <c r="O309" s="139" t="n">
        <v>43508</v>
      </c>
      <c r="P309" s="139" t="n">
        <v>43563</v>
      </c>
      <c r="Q309" s="150" t="n">
        <v>0.365</v>
      </c>
      <c r="R309" s="149" t="inlineStr">
        <is>
          <t>6+</t>
        </is>
      </c>
      <c r="S309" s="149" t="n">
        <v>1.5</v>
      </c>
      <c r="T309" s="149" t="n"/>
      <c r="U309" s="149" t="n"/>
      <c r="V309" s="149" t="n">
        <v>1</v>
      </c>
      <c r="W309" s="149" t="n"/>
      <c r="X309" s="149" t="inlineStr">
        <is>
          <t>.</t>
        </is>
      </c>
      <c r="Y309" s="149" t="n"/>
      <c r="Z309" s="149" t="n"/>
      <c r="AA309" s="149" t="n"/>
      <c r="AB309" s="149" t="n"/>
      <c r="AC309" s="149" t="n"/>
      <c r="AD309" s="149" t="n"/>
      <c r="AE309" s="149" t="n"/>
    </row>
    <row r="310" ht="19.5" customHeight="1" s="412">
      <c r="A310" s="143" t="n">
        <v>441</v>
      </c>
      <c r="B310" s="149" t="inlineStr">
        <is>
          <t>Plot Válido</t>
        </is>
      </c>
      <c r="C310" s="106" t="n">
        <v>2</v>
      </c>
      <c r="D310" s="106" t="n">
        <v>12</v>
      </c>
      <c r="E310" s="106" t="n">
        <v>84</v>
      </c>
      <c r="F310" s="106" t="inlineStr">
        <is>
          <t>17.2858</t>
        </is>
      </c>
      <c r="G310" s="113" t="inlineStr">
        <is>
          <t>[AX889] 04.731-1.1.1.1.1.#</t>
        </is>
      </c>
      <c r="H310" s="113" t="n"/>
      <c r="I310" s="139" t="n">
        <v>43461</v>
      </c>
      <c r="J310" s="113" t="n">
        <v>977.15</v>
      </c>
      <c r="K310" s="139" t="n">
        <v>43462</v>
      </c>
      <c r="L310" s="156" t="n">
        <v>995.2</v>
      </c>
      <c r="M310" s="111" t="n">
        <v>18.04999999999995</v>
      </c>
      <c r="N310" s="111">
        <f>'ENS TEMP 201819'!$L97-'ENS TEMP 201819'!$J97</f>
        <v/>
      </c>
      <c r="O310" s="139" t="n">
        <v>43514</v>
      </c>
      <c r="P310" s="139" t="n">
        <v>43549</v>
      </c>
      <c r="Q310" s="168" t="n">
        <v>0.3</v>
      </c>
      <c r="R310" s="149" t="n"/>
      <c r="S310" s="149" t="n"/>
      <c r="T310" s="149" t="n"/>
      <c r="U310" s="149" t="n"/>
      <c r="V310" s="149" t="n"/>
      <c r="W310" s="149" t="n"/>
      <c r="X310" s="149" t="inlineStr">
        <is>
          <t>.</t>
        </is>
      </c>
      <c r="Y310" s="149" t="n"/>
      <c r="Z310" s="149" t="n"/>
      <c r="AA310" s="149" t="n"/>
      <c r="AB310" s="149" t="n"/>
      <c r="AC310" s="149" t="n"/>
      <c r="AD310" s="149" t="n"/>
      <c r="AE310" s="149" t="n"/>
    </row>
    <row r="311" ht="19.5" customHeight="1" s="412">
      <c r="A311" s="143" t="n">
        <v>442</v>
      </c>
      <c r="B311" s="149" t="inlineStr">
        <is>
          <t>Plot Válido</t>
        </is>
      </c>
      <c r="C311" s="106" t="n">
        <v>2</v>
      </c>
      <c r="D311" s="106" t="n">
        <v>12</v>
      </c>
      <c r="E311" s="106" t="n">
        <v>139</v>
      </c>
      <c r="F311" s="106" t="inlineStr">
        <is>
          <t>17.2966</t>
        </is>
      </c>
      <c r="G311" s="113" t="inlineStr">
        <is>
          <t>LP 2</t>
        </is>
      </c>
      <c r="H311" s="113" t="n"/>
      <c r="I311" s="139" t="n">
        <v>43463</v>
      </c>
      <c r="J311" s="113" t="n">
        <v>1013.8</v>
      </c>
      <c r="K311" s="139" t="n">
        <v>43464</v>
      </c>
      <c r="L311" s="156" t="n">
        <v>1028.65</v>
      </c>
      <c r="M311" s="111" t="n">
        <v>14.84999999999991</v>
      </c>
      <c r="N311" s="111">
        <f>'ENS TEMP 201819'!$L147-'ENS TEMP 201819'!$J147</f>
        <v/>
      </c>
      <c r="O311" s="139" t="n">
        <v>43514</v>
      </c>
      <c r="P311" s="139" t="n">
        <v>43552</v>
      </c>
      <c r="Q311" s="167" t="n">
        <v>0.204</v>
      </c>
      <c r="R311" s="149" t="n"/>
      <c r="S311" s="149" t="n"/>
      <c r="T311" s="149" t="n"/>
      <c r="U311" s="149" t="n"/>
      <c r="V311" s="149" t="n"/>
      <c r="W311" s="149" t="n"/>
      <c r="X311" s="149" t="inlineStr">
        <is>
          <t>.</t>
        </is>
      </c>
      <c r="Y311" s="149" t="n"/>
      <c r="Z311" s="149" t="n"/>
      <c r="AA311" s="149" t="n"/>
      <c r="AB311" s="149" t="n"/>
      <c r="AC311" s="149" t="n"/>
      <c r="AD311" s="149" t="n"/>
      <c r="AE311" s="149" t="n"/>
    </row>
    <row r="312" ht="19.5" customHeight="1" s="412">
      <c r="A312" s="143" t="n">
        <v>443</v>
      </c>
      <c r="B312" s="149" t="inlineStr">
        <is>
          <t>Plot Válido</t>
        </is>
      </c>
      <c r="C312" s="106" t="n">
        <v>2</v>
      </c>
      <c r="D312" s="106" t="n">
        <v>12</v>
      </c>
      <c r="E312" s="106" t="n">
        <v>163</v>
      </c>
      <c r="F312" s="106" t="inlineStr">
        <is>
          <t>17.3014</t>
        </is>
      </c>
      <c r="G312" s="113" t="inlineStr">
        <is>
          <t>P1338</t>
        </is>
      </c>
      <c r="H312" s="113" t="n"/>
      <c r="I312" s="139" t="n">
        <v>43462</v>
      </c>
      <c r="J312" s="113" t="n">
        <v>995.1999999999999</v>
      </c>
      <c r="K312" s="139" t="n">
        <v>43462</v>
      </c>
      <c r="L312" s="156" t="n">
        <v>995.2</v>
      </c>
      <c r="M312" s="111" t="n">
        <v>0</v>
      </c>
      <c r="N312" s="111">
        <f>'ENS TEMP 201819'!$L129-'ENS TEMP 201819'!$J129</f>
        <v/>
      </c>
      <c r="O312" s="139" t="n">
        <v>43514</v>
      </c>
      <c r="P312" s="139" t="n">
        <v>43547</v>
      </c>
      <c r="Q312" s="167" t="n">
        <v>0.166</v>
      </c>
      <c r="R312" s="149" t="n"/>
      <c r="S312" s="149" t="n"/>
      <c r="T312" s="149" t="n"/>
      <c r="U312" s="149" t="n"/>
      <c r="V312" s="149" t="n"/>
      <c r="W312" s="149" t="n"/>
      <c r="X312" s="149" t="inlineStr">
        <is>
          <t>.</t>
        </is>
      </c>
      <c r="Y312" s="149" t="n"/>
      <c r="Z312" s="149" t="n"/>
      <c r="AA312" s="149" t="n"/>
      <c r="AB312" s="149" t="n"/>
      <c r="AC312" s="149" t="n"/>
      <c r="AD312" s="149" t="n"/>
      <c r="AE312" s="149" t="n"/>
    </row>
    <row r="313" ht="19.5" customHeight="1" s="412">
      <c r="A313" s="143" t="n">
        <v>444</v>
      </c>
      <c r="B313" s="149" t="inlineStr">
        <is>
          <t>Se descarta</t>
        </is>
      </c>
      <c r="C313" s="106" t="n">
        <v>2</v>
      </c>
      <c r="D313" s="106" t="n">
        <v>12</v>
      </c>
      <c r="E313" s="106" t="n">
        <v>59</v>
      </c>
      <c r="F313" s="106" t="inlineStr">
        <is>
          <t>17.2802</t>
        </is>
      </c>
      <c r="G313" s="113" t="inlineStr">
        <is>
          <t>LP581xLP562-1-195-1-1</t>
        </is>
      </c>
      <c r="H313" s="113" t="n"/>
      <c r="I313" s="139" t="n">
        <v>43465</v>
      </c>
      <c r="J313" s="113" t="n">
        <v>1041.6</v>
      </c>
      <c r="K313" s="139" t="n">
        <v>43465</v>
      </c>
      <c r="L313" s="156" t="n">
        <v>1041.6</v>
      </c>
      <c r="M313" s="111" t="n">
        <v>0</v>
      </c>
      <c r="N313" s="111">
        <f>'ENS TEMP 201819'!$L221-'ENS TEMP 201819'!$J221</f>
        <v/>
      </c>
      <c r="O313" s="139" t="n">
        <v>43511</v>
      </c>
      <c r="P313" s="139" t="n">
        <v>43578</v>
      </c>
      <c r="Q313" s="150" t="n">
        <v>0.303</v>
      </c>
      <c r="R313" s="149" t="n">
        <v>6</v>
      </c>
      <c r="S313" s="149" t="n">
        <v>3</v>
      </c>
      <c r="T313" s="149" t="n"/>
      <c r="U313" s="149" t="inlineStr">
        <is>
          <t>*</t>
        </is>
      </c>
      <c r="V313" s="149" t="n">
        <v>1</v>
      </c>
      <c r="W313" s="149" t="n"/>
      <c r="X313" s="149" t="inlineStr">
        <is>
          <t>.</t>
        </is>
      </c>
      <c r="Y313" s="149" t="n"/>
      <c r="Z313" s="149" t="n"/>
      <c r="AA313" s="149" t="n"/>
      <c r="AB313" s="149" t="n"/>
      <c r="AC313" s="149" t="n"/>
      <c r="AD313" s="149" t="n"/>
      <c r="AE313" s="149" t="n"/>
    </row>
    <row r="314" ht="19.5" customHeight="1" s="412">
      <c r="A314" s="143" t="n">
        <v>445</v>
      </c>
      <c r="B314" s="149" t="inlineStr">
        <is>
          <t>Se descarta</t>
        </is>
      </c>
      <c r="C314" s="106" t="n">
        <v>2</v>
      </c>
      <c r="D314" s="106" t="n">
        <v>13</v>
      </c>
      <c r="E314" s="106" t="n">
        <v>151</v>
      </c>
      <c r="F314" s="106" t="inlineStr">
        <is>
          <t>17.2990</t>
        </is>
      </c>
      <c r="G314" s="113" t="inlineStr">
        <is>
          <t>LP 598</t>
        </is>
      </c>
      <c r="H314" s="113" t="n"/>
      <c r="I314" s="139" t="n">
        <v>43465</v>
      </c>
      <c r="J314" s="113" t="n">
        <v>1041.6</v>
      </c>
      <c r="K314" s="139" t="n">
        <v>43468</v>
      </c>
      <c r="L314" s="156" t="n">
        <v>1094.25</v>
      </c>
      <c r="M314" s="111" t="n">
        <v>52.65000000000009</v>
      </c>
      <c r="N314" s="111">
        <f>'ENS TEMP 201819'!$L222-'ENS TEMP 201819'!$J222</f>
        <v/>
      </c>
      <c r="O314" s="139" t="n">
        <v>43524</v>
      </c>
      <c r="P314" s="139" t="n">
        <v>43563</v>
      </c>
      <c r="Q314" s="150" t="n">
        <v>0.287</v>
      </c>
      <c r="R314" s="149" t="inlineStr">
        <is>
          <t>5 AC VR</t>
        </is>
      </c>
      <c r="S314" s="149" t="n">
        <v>2</v>
      </c>
      <c r="T314" s="149" t="n"/>
      <c r="U314" s="149" t="n"/>
      <c r="V314" s="149" t="n">
        <v>1</v>
      </c>
      <c r="W314" s="149" t="n"/>
      <c r="X314" s="149" t="inlineStr">
        <is>
          <t>.</t>
        </is>
      </c>
      <c r="Y314" s="149" t="n"/>
      <c r="Z314" s="149" t="n"/>
      <c r="AA314" s="149" t="n"/>
      <c r="AB314" s="149" t="n"/>
      <c r="AC314" s="149" t="n"/>
      <c r="AD314" s="149" t="n"/>
      <c r="AE314" s="149" t="n"/>
    </row>
    <row r="315" ht="19.5" customHeight="1" s="412">
      <c r="A315" s="143" t="n">
        <v>446</v>
      </c>
      <c r="B315" s="149" t="inlineStr">
        <is>
          <t>Plot Válido</t>
        </is>
      </c>
      <c r="C315" s="106" t="n">
        <v>2</v>
      </c>
      <c r="D315" s="106" t="n">
        <v>13</v>
      </c>
      <c r="E315" s="106" t="n">
        <v>109</v>
      </c>
      <c r="F315" s="106" t="inlineStr">
        <is>
          <t>17.2908</t>
        </is>
      </c>
      <c r="G315" s="113" t="inlineStr">
        <is>
          <t>LP 214</t>
        </is>
      </c>
      <c r="H315" s="113" t="n"/>
      <c r="I315" s="139" t="n">
        <v>43465</v>
      </c>
      <c r="J315" s="113" t="n">
        <v>1041.6</v>
      </c>
      <c r="K315" s="139" t="n">
        <v>43465</v>
      </c>
      <c r="L315" s="156" t="n">
        <v>1041.6</v>
      </c>
      <c r="M315" s="111" t="n">
        <v>0</v>
      </c>
      <c r="N315" s="111">
        <f>'ENS TEMP 201819'!$L223-'ENS TEMP 201819'!$J223</f>
        <v/>
      </c>
      <c r="O315" s="139" t="n">
        <v>43521</v>
      </c>
      <c r="P315" s="139" t="n">
        <v>43560</v>
      </c>
      <c r="Q315" s="150" t="n">
        <v>0.508</v>
      </c>
      <c r="R315" s="149" t="n"/>
      <c r="S315" s="149" t="n"/>
      <c r="T315" s="149" t="n"/>
      <c r="U315" s="149" t="n"/>
      <c r="V315" s="149" t="n"/>
      <c r="W315" s="149" t="n"/>
      <c r="X315" s="149" t="inlineStr">
        <is>
          <t>.</t>
        </is>
      </c>
      <c r="Y315" s="149" t="n"/>
      <c r="Z315" s="149" t="n"/>
      <c r="AA315" s="149" t="n"/>
      <c r="AB315" s="149" t="n"/>
      <c r="AC315" s="149" t="n"/>
      <c r="AD315" s="149" t="n"/>
      <c r="AE315" s="149" t="n"/>
    </row>
    <row r="316" ht="19.5" customHeight="1" s="412">
      <c r="A316" s="143" t="n">
        <v>447</v>
      </c>
      <c r="B316" s="149" t="inlineStr">
        <is>
          <t>Plot Válido</t>
        </is>
      </c>
      <c r="C316" s="106" t="n">
        <v>2</v>
      </c>
      <c r="D316" s="106" t="n">
        <v>13</v>
      </c>
      <c r="E316" s="106" t="n">
        <v>121</v>
      </c>
      <c r="F316" s="266" t="inlineStr">
        <is>
          <t>17.2932//15.407</t>
        </is>
      </c>
      <c r="G316" s="134" t="inlineStr">
        <is>
          <t>LP 521</t>
        </is>
      </c>
      <c r="H316" s="113" t="n"/>
      <c r="I316" s="139" t="n">
        <v>43463</v>
      </c>
      <c r="J316" s="113" t="n">
        <v>1013.8</v>
      </c>
      <c r="K316" s="139" t="n">
        <v>43463</v>
      </c>
      <c r="L316" s="156" t="n">
        <v>1013.8</v>
      </c>
      <c r="M316" s="111" t="n">
        <v>0</v>
      </c>
      <c r="N316" s="111">
        <f>'ENS TEMP 201819'!$L148-'ENS TEMP 201819'!$J148</f>
        <v/>
      </c>
      <c r="O316" s="139" t="n">
        <v>43521</v>
      </c>
      <c r="P316" s="139" t="n">
        <v>43546</v>
      </c>
      <c r="Q316" s="150" t="n">
        <v>0.842</v>
      </c>
      <c r="R316" s="149" t="n"/>
      <c r="S316" s="149" t="n"/>
      <c r="T316" s="149" t="n"/>
      <c r="U316" s="149" t="n"/>
      <c r="V316" s="149" t="n"/>
      <c r="W316" s="149" t="n"/>
      <c r="X316" s="149" t="inlineStr">
        <is>
          <t>.</t>
        </is>
      </c>
      <c r="Y316" s="149" t="n"/>
      <c r="Z316" s="149" t="n"/>
      <c r="AA316" s="149" t="n"/>
      <c r="AB316" s="149" t="n"/>
      <c r="AC316" s="149" t="n"/>
      <c r="AD316" s="149" t="n"/>
      <c r="AE316" s="149" t="n"/>
    </row>
    <row r="317" ht="19.5" customHeight="1" s="412">
      <c r="A317" s="143" t="n">
        <v>448</v>
      </c>
      <c r="B317" s="149" t="inlineStr">
        <is>
          <t>Se descarta</t>
        </is>
      </c>
      <c r="C317" s="106" t="n">
        <v>2</v>
      </c>
      <c r="D317" s="106" t="n">
        <v>13</v>
      </c>
      <c r="E317" s="106" t="n">
        <v>41</v>
      </c>
      <c r="F317" s="106" t="inlineStr">
        <is>
          <t>17.2642</t>
        </is>
      </c>
      <c r="G317" s="113" t="inlineStr">
        <is>
          <t>94.1283-1-1#-1#2#1-1#1#1#1#1#1#1#1#4-1</t>
        </is>
      </c>
      <c r="H317" s="113" t="n"/>
      <c r="I317" s="139" t="n">
        <v>43460</v>
      </c>
      <c r="J317" s="113" t="n">
        <v>959.9</v>
      </c>
      <c r="K317" s="139" t="n">
        <v>43460</v>
      </c>
      <c r="L317" s="156" t="n">
        <v>959.9</v>
      </c>
      <c r="M317" s="111" t="n">
        <v>0</v>
      </c>
      <c r="N317" s="111">
        <f>'ENS TEMP 201819'!$L80-'ENS TEMP 201819'!$J80</f>
        <v/>
      </c>
      <c r="O317" s="139" t="n">
        <v>43514</v>
      </c>
      <c r="P317" s="139" t="n">
        <v>43549</v>
      </c>
      <c r="Q317" s="150" t="n">
        <v>0.327</v>
      </c>
      <c r="R317" s="149" t="n"/>
      <c r="S317" s="149" t="n"/>
      <c r="T317" s="149" t="n"/>
      <c r="U317" s="149" t="n"/>
      <c r="V317" s="149" t="n"/>
      <c r="W317" s="149" t="n"/>
      <c r="X317" s="149" t="inlineStr">
        <is>
          <t>.</t>
        </is>
      </c>
      <c r="Y317" s="149" t="n"/>
      <c r="Z317" s="149" t="n"/>
      <c r="AA317" s="149" t="n"/>
      <c r="AB317" s="149" t="n"/>
      <c r="AC317" s="149" t="n"/>
      <c r="AD317" s="149" t="n"/>
      <c r="AE317" s="149" t="n"/>
    </row>
    <row r="318" ht="19.5" customHeight="1" s="412">
      <c r="A318" s="143" t="n">
        <v>449</v>
      </c>
      <c r="B318" s="149" t="inlineStr">
        <is>
          <t>Plot Válido</t>
        </is>
      </c>
      <c r="C318" s="106" t="n">
        <v>2</v>
      </c>
      <c r="D318" s="106" t="n">
        <v>13</v>
      </c>
      <c r="E318" s="106" t="n">
        <v>31</v>
      </c>
      <c r="F318" s="106" t="inlineStr">
        <is>
          <t>17.2618</t>
        </is>
      </c>
      <c r="G318" s="113" t="inlineStr">
        <is>
          <t>04.2867-1#1-1</t>
        </is>
      </c>
      <c r="H318" s="113" t="n"/>
      <c r="I318" s="139" t="n">
        <v>43463</v>
      </c>
      <c r="J318" s="113" t="n">
        <v>1013.8</v>
      </c>
      <c r="K318" s="139" t="n">
        <v>43464</v>
      </c>
      <c r="L318" s="156" t="n">
        <v>1028.65</v>
      </c>
      <c r="M318" s="111" t="n">
        <v>14.84999999999991</v>
      </c>
      <c r="N318" s="111">
        <f>'ENS TEMP 201819'!$L149-'ENS TEMP 201819'!$J149</f>
        <v/>
      </c>
      <c r="O318" s="139" t="n">
        <v>43524</v>
      </c>
      <c r="P318" s="139" t="n">
        <v>43563</v>
      </c>
      <c r="Q318" s="150" t="n">
        <v>0.522</v>
      </c>
      <c r="R318" s="149" t="n"/>
      <c r="S318" s="149" t="n"/>
      <c r="T318" s="149" t="n"/>
      <c r="U318" s="149" t="n"/>
      <c r="V318" s="149" t="n"/>
      <c r="W318" s="149" t="n"/>
      <c r="X318" s="149" t="inlineStr">
        <is>
          <t>.</t>
        </is>
      </c>
      <c r="Y318" s="149" t="n"/>
      <c r="Z318" s="149" t="n"/>
      <c r="AA318" s="149" t="n"/>
      <c r="AB318" s="149" t="n"/>
      <c r="AC318" s="149" t="n"/>
      <c r="AD318" s="149" t="n"/>
      <c r="AE318" s="149" t="n"/>
    </row>
    <row r="319" ht="19.5" customHeight="1" s="412">
      <c r="A319" s="143" t="n">
        <v>450</v>
      </c>
      <c r="B319" s="149" t="inlineStr">
        <is>
          <t>Plot Válido</t>
        </is>
      </c>
      <c r="C319" s="106" t="n">
        <v>2</v>
      </c>
      <c r="D319" s="106" t="n">
        <v>13</v>
      </c>
      <c r="E319" s="106" t="n">
        <v>68</v>
      </c>
      <c r="F319" s="266" t="inlineStr">
        <is>
          <t>17.2820//NN15.667</t>
        </is>
      </c>
      <c r="G319" s="134" t="inlineStr">
        <is>
          <t>[BSGA] 04.4165-1.1.1.1.1.#.#</t>
        </is>
      </c>
      <c r="H319" s="113" t="n"/>
      <c r="I319" s="139" t="n">
        <v>43463</v>
      </c>
      <c r="J319" s="113" t="n">
        <v>1013.8</v>
      </c>
      <c r="K319" s="139" t="n">
        <v>43463</v>
      </c>
      <c r="L319" s="156" t="n">
        <v>1013.8</v>
      </c>
      <c r="M319" s="111" t="n">
        <v>0</v>
      </c>
      <c r="N319" s="111">
        <f>'ENS TEMP 201819'!$L150-'ENS TEMP 201819'!$J150</f>
        <v/>
      </c>
      <c r="O319" s="139" t="n">
        <v>43507</v>
      </c>
      <c r="P319" s="139" t="n">
        <v>43566</v>
      </c>
      <c r="Q319" s="150" t="n">
        <v>0.364</v>
      </c>
      <c r="R319" s="149" t="n"/>
      <c r="S319" s="149" t="n"/>
      <c r="T319" s="149" t="n"/>
      <c r="U319" s="149" t="n"/>
      <c r="V319" s="149" t="n"/>
      <c r="W319" s="149" t="n"/>
      <c r="X319" s="149" t="inlineStr">
        <is>
          <t>.</t>
        </is>
      </c>
      <c r="Y319" s="149" t="n"/>
      <c r="Z319" s="149" t="n"/>
      <c r="AA319" s="149" t="n"/>
      <c r="AB319" s="149" t="n"/>
      <c r="AC319" s="149" t="n"/>
      <c r="AD319" s="149" t="n"/>
      <c r="AE319" s="149" t="n"/>
    </row>
    <row r="320" ht="19.5" customHeight="1" s="412">
      <c r="A320" s="143" t="n">
        <v>451</v>
      </c>
      <c r="B320" s="149" t="inlineStr">
        <is>
          <t>Plot Válido</t>
        </is>
      </c>
      <c r="C320" s="106" t="n">
        <v>2</v>
      </c>
      <c r="D320" s="106" t="n">
        <v>13</v>
      </c>
      <c r="E320" s="106" t="n">
        <v>130</v>
      </c>
      <c r="F320" s="106" t="inlineStr">
        <is>
          <t>17.2950</t>
        </is>
      </c>
      <c r="G320" s="113" t="inlineStr">
        <is>
          <t>LP 612</t>
        </is>
      </c>
      <c r="H320" s="113" t="n"/>
      <c r="I320" s="139" t="n">
        <v>43464</v>
      </c>
      <c r="J320" s="113" t="n">
        <v>1028.65</v>
      </c>
      <c r="K320" s="139" t="n">
        <v>43464</v>
      </c>
      <c r="L320" s="156" t="n">
        <v>1028.65</v>
      </c>
      <c r="M320" s="111" t="n">
        <v>0</v>
      </c>
      <c r="N320" s="111">
        <f>'ENS TEMP 201819'!$L194-'ENS TEMP 201819'!$J194</f>
        <v/>
      </c>
      <c r="O320" s="139" t="n">
        <v>43512</v>
      </c>
      <c r="P320" s="139" t="n">
        <v>43580</v>
      </c>
      <c r="Q320" s="135" t="n">
        <v>0.3</v>
      </c>
      <c r="R320" s="149" t="n"/>
      <c r="S320" s="149" t="n"/>
      <c r="T320" s="149" t="n"/>
      <c r="U320" s="149" t="n"/>
      <c r="V320" s="149" t="n"/>
      <c r="W320" s="149" t="n"/>
      <c r="X320" s="149" t="inlineStr">
        <is>
          <t>.</t>
        </is>
      </c>
      <c r="Y320" s="149" t="n"/>
      <c r="Z320" s="149" t="n"/>
      <c r="AA320" s="149" t="n"/>
      <c r="AB320" s="149" t="n"/>
      <c r="AC320" s="149" t="n"/>
      <c r="AD320" s="149" t="n"/>
      <c r="AE320" s="149" t="n"/>
    </row>
    <row r="321" ht="19.5" customHeight="1" s="412">
      <c r="A321" s="143" t="n">
        <v>452</v>
      </c>
      <c r="B321" s="149" t="inlineStr">
        <is>
          <t>Se descarta</t>
        </is>
      </c>
      <c r="C321" s="106" t="n">
        <v>2</v>
      </c>
      <c r="D321" s="106" t="n">
        <v>13</v>
      </c>
      <c r="E321" s="106" t="n">
        <v>98</v>
      </c>
      <c r="F321" s="106" t="inlineStr">
        <is>
          <t>17.2886</t>
        </is>
      </c>
      <c r="G321" s="113" t="inlineStr">
        <is>
          <t>LP 197</t>
        </is>
      </c>
      <c r="H321" s="113" t="n"/>
      <c r="I321" s="139" t="n">
        <v>43452</v>
      </c>
      <c r="J321" s="113" t="n">
        <v>835.9500000000002</v>
      </c>
      <c r="K321" s="139" t="n">
        <v>43453</v>
      </c>
      <c r="L321" s="156" t="n">
        <v>849.8</v>
      </c>
      <c r="M321" s="111" t="n">
        <v>13.85000000000002</v>
      </c>
      <c r="N321" s="111">
        <f>'ENS TEMP 201819'!$L4-'ENS TEMP 201819'!$J4</f>
        <v/>
      </c>
      <c r="O321" s="139" t="n">
        <v>43514</v>
      </c>
      <c r="P321" s="139" t="n">
        <v>43550</v>
      </c>
      <c r="Q321" s="150" t="n">
        <v>0.1045094672906677</v>
      </c>
      <c r="R321" s="295" t="n"/>
      <c r="S321" s="295" t="n"/>
      <c r="T321" s="295" t="n"/>
      <c r="U321" s="295" t="n"/>
      <c r="V321" s="295" t="n"/>
      <c r="W321" s="295" t="n"/>
      <c r="X321" s="295" t="inlineStr">
        <is>
          <t>.</t>
        </is>
      </c>
      <c r="Y321" s="295" t="n"/>
      <c r="Z321" s="295" t="n"/>
      <c r="AA321" s="295" t="n"/>
      <c r="AB321" s="295" t="n"/>
      <c r="AC321" s="295" t="n"/>
      <c r="AD321" s="295" t="n"/>
      <c r="AE321" s="295" t="n"/>
    </row>
    <row r="322" ht="19.5" customHeight="1" s="412">
      <c r="A322" s="143" t="n">
        <v>453</v>
      </c>
      <c r="B322" s="149" t="inlineStr">
        <is>
          <t>Se descarta</t>
        </is>
      </c>
      <c r="C322" s="106" t="n">
        <v>2</v>
      </c>
      <c r="D322" s="106" t="n">
        <v>13</v>
      </c>
      <c r="E322" s="106" t="n">
        <v>93</v>
      </c>
      <c r="F322" s="106" t="inlineStr">
        <is>
          <t>17.2876</t>
        </is>
      </c>
      <c r="G322" s="113" t="inlineStr">
        <is>
          <t>[DK688] 04.799-1.1.1.1.1.#</t>
        </is>
      </c>
      <c r="H322" s="113" t="n"/>
      <c r="I322" s="139" t="n">
        <v>43459</v>
      </c>
      <c r="J322" s="113" t="n">
        <v>943.6</v>
      </c>
      <c r="K322" s="139" t="n">
        <v>43459</v>
      </c>
      <c r="L322" s="156" t="n">
        <v>943.6</v>
      </c>
      <c r="M322" s="111" t="n">
        <v>0</v>
      </c>
      <c r="N322" s="111">
        <f>'ENS TEMP 201819'!$L49-'ENS TEMP 201819'!$J49</f>
        <v/>
      </c>
      <c r="O322" s="139" t="n">
        <v>43501</v>
      </c>
      <c r="P322" s="139" t="n">
        <v>43547</v>
      </c>
      <c r="Q322" s="135" t="n">
        <v>0.46</v>
      </c>
      <c r="R322" s="149" t="n"/>
      <c r="S322" s="149" t="n"/>
      <c r="T322" s="149" t="n"/>
      <c r="U322" s="149" t="n"/>
      <c r="V322" s="149" t="n"/>
      <c r="W322" s="149" t="n"/>
      <c r="X322" s="149" t="inlineStr">
        <is>
          <t>.</t>
        </is>
      </c>
      <c r="Y322" s="149" t="n"/>
      <c r="Z322" s="149" t="n"/>
      <c r="AA322" s="149" t="n"/>
      <c r="AB322" s="149" t="n"/>
      <c r="AC322" s="149" t="n"/>
      <c r="AD322" s="149" t="n"/>
      <c r="AE322" s="149" t="n"/>
    </row>
    <row r="323" ht="19.5" customHeight="1" s="412">
      <c r="A323" s="143" t="n">
        <v>454</v>
      </c>
      <c r="B323" s="149" t="inlineStr">
        <is>
          <t>Plot Válido</t>
        </is>
      </c>
      <c r="C323" s="106" t="n">
        <v>2</v>
      </c>
      <c r="D323" s="106" t="n">
        <v>13</v>
      </c>
      <c r="E323" s="106" t="n">
        <v>96</v>
      </c>
      <c r="F323" s="106" t="inlineStr">
        <is>
          <t>17.2882</t>
        </is>
      </c>
      <c r="G323" s="113" t="inlineStr">
        <is>
          <t>[PIO3162] 04.629-1.1.1.1.1.# // LP03001</t>
        </is>
      </c>
      <c r="H323" s="113" t="n"/>
      <c r="I323" s="139" t="n">
        <v>43460</v>
      </c>
      <c r="J323" s="113" t="n">
        <v>959.9</v>
      </c>
      <c r="K323" s="139" t="n">
        <v>43459</v>
      </c>
      <c r="L323" s="156" t="n">
        <v>943.6</v>
      </c>
      <c r="M323" s="111" t="n">
        <v>-16.29999999999995</v>
      </c>
      <c r="N323" s="111">
        <f>'ENS TEMP 201819'!$L81-'ENS TEMP 201819'!$J81</f>
        <v/>
      </c>
      <c r="O323" s="139" t="n">
        <v>43502</v>
      </c>
      <c r="P323" s="139" t="n">
        <v>43559</v>
      </c>
      <c r="Q323" s="135" t="n">
        <v>0.35</v>
      </c>
      <c r="R323" s="149" t="n"/>
      <c r="S323" s="149" t="n"/>
      <c r="T323" s="149" t="n"/>
      <c r="U323" s="149" t="n"/>
      <c r="V323" s="149" t="n"/>
      <c r="W323" s="149" t="n"/>
      <c r="X323" s="149" t="inlineStr">
        <is>
          <t>.</t>
        </is>
      </c>
      <c r="Y323" s="149" t="n"/>
      <c r="Z323" s="149" t="n"/>
      <c r="AA323" s="149" t="n"/>
      <c r="AB323" s="149" t="n"/>
      <c r="AC323" s="149" t="n"/>
      <c r="AD323" s="149" t="n"/>
      <c r="AE323" s="149" t="n"/>
    </row>
    <row r="324" ht="19.5" customHeight="1" s="412">
      <c r="A324" s="143" t="n">
        <v>455</v>
      </c>
      <c r="B324" s="149" t="inlineStr">
        <is>
          <t>Plot Válido</t>
        </is>
      </c>
      <c r="C324" s="106" t="n">
        <v>2</v>
      </c>
      <c r="D324" s="106" t="n">
        <v>13</v>
      </c>
      <c r="E324" s="106" t="n">
        <v>44</v>
      </c>
      <c r="F324" s="106" t="inlineStr">
        <is>
          <t>17.2648</t>
        </is>
      </c>
      <c r="G324" s="113" t="inlineStr">
        <is>
          <t>00.6334-1#1#1#1#1#1#1#1#1-1</t>
        </is>
      </c>
      <c r="H324" s="113" t="n"/>
      <c r="I324" s="139" t="n">
        <v>43470</v>
      </c>
      <c r="J324" s="113" t="n">
        <v>1122.85</v>
      </c>
      <c r="K324" s="139" t="n">
        <v>43471</v>
      </c>
      <c r="L324" s="156" t="n">
        <v>1136.6</v>
      </c>
      <c r="M324" s="111" t="n">
        <v>13.75</v>
      </c>
      <c r="N324" s="111">
        <f>'ENS TEMP 201819'!$L317-'ENS TEMP 201819'!$J317</f>
        <v/>
      </c>
      <c r="O324" s="139" t="n">
        <v>43529</v>
      </c>
      <c r="P324" s="139" t="n">
        <v>43581</v>
      </c>
      <c r="Q324" s="150" t="n">
        <v>0.401</v>
      </c>
      <c r="R324" s="149" t="n"/>
      <c r="S324" s="149" t="n"/>
      <c r="T324" s="149" t="n"/>
      <c r="U324" s="149" t="n"/>
      <c r="V324" s="149" t="n"/>
      <c r="W324" s="149" t="n"/>
      <c r="X324" s="149" t="inlineStr">
        <is>
          <t>.</t>
        </is>
      </c>
      <c r="Y324" s="149" t="n"/>
      <c r="Z324" s="149" t="n"/>
      <c r="AA324" s="149" t="n"/>
      <c r="AB324" s="149" t="n"/>
      <c r="AC324" s="149" t="n"/>
      <c r="AD324" s="149" t="n"/>
      <c r="AE324" s="149" t="n"/>
    </row>
    <row r="325" ht="19.5" customHeight="1" s="412">
      <c r="A325" s="143" t="n">
        <v>456</v>
      </c>
      <c r="B325" s="149" t="inlineStr">
        <is>
          <t>Plot Válido</t>
        </is>
      </c>
      <c r="C325" s="106" t="n">
        <v>2</v>
      </c>
      <c r="D325" s="106" t="n">
        <v>13</v>
      </c>
      <c r="E325" s="106" t="n">
        <v>6</v>
      </c>
      <c r="F325" s="106" t="inlineStr">
        <is>
          <t>17.2566</t>
        </is>
      </c>
      <c r="G325" s="113" t="inlineStr">
        <is>
          <t>BKBS13idprov901947-1-113 -1-1-1-1#1</t>
        </is>
      </c>
      <c r="H325" s="113" t="n"/>
      <c r="I325" s="139" t="n">
        <v>43464</v>
      </c>
      <c r="J325" s="113" t="n">
        <v>1028.65</v>
      </c>
      <c r="K325" s="139" t="n">
        <v>43467</v>
      </c>
      <c r="L325" s="156" t="n">
        <v>1080.75</v>
      </c>
      <c r="M325" s="111" t="n">
        <v>52.10000000000014</v>
      </c>
      <c r="N325" s="111">
        <f>'ENS TEMP 201819'!$L195-'ENS TEMP 201819'!$J195</f>
        <v/>
      </c>
      <c r="O325" s="139" t="n">
        <v>43534</v>
      </c>
      <c r="P325" s="139" t="n">
        <v>43583</v>
      </c>
      <c r="Q325" s="116" t="n">
        <v>0.457</v>
      </c>
      <c r="R325" s="149" t="n"/>
      <c r="S325" s="149" t="n"/>
      <c r="T325" s="149" t="n"/>
      <c r="U325" s="149" t="n"/>
      <c r="V325" s="149" t="n"/>
      <c r="W325" s="149" t="n"/>
      <c r="X325" s="149" t="inlineStr">
        <is>
          <t>.</t>
        </is>
      </c>
      <c r="Y325" s="149" t="n"/>
      <c r="Z325" s="149" t="n"/>
      <c r="AA325" s="149" t="n"/>
      <c r="AB325" s="149" t="n"/>
      <c r="AC325" s="149" t="n"/>
      <c r="AD325" s="149" t="n"/>
      <c r="AE325" s="149" t="n"/>
    </row>
    <row r="326" ht="19.5" customHeight="1" s="412">
      <c r="A326" s="143" t="n">
        <v>457</v>
      </c>
      <c r="B326" s="149" t="inlineStr">
        <is>
          <t>Plot Válido</t>
        </is>
      </c>
      <c r="C326" s="106" t="n">
        <v>2</v>
      </c>
      <c r="D326" s="106" t="n">
        <v>14</v>
      </c>
      <c r="E326" s="106" t="n">
        <v>85</v>
      </c>
      <c r="F326" s="106" t="inlineStr">
        <is>
          <t>17.2860</t>
        </is>
      </c>
      <c r="G326" s="113" t="inlineStr">
        <is>
          <t>[BS29 ] 04.696-1.1.1.1.1.#</t>
        </is>
      </c>
      <c r="H326" s="113" t="n"/>
      <c r="I326" s="139" t="n">
        <v>43461</v>
      </c>
      <c r="J326" s="113" t="n">
        <v>977.15</v>
      </c>
      <c r="K326" s="139" t="n">
        <v>43461</v>
      </c>
      <c r="L326" s="156" t="n">
        <v>977.15</v>
      </c>
      <c r="M326" s="111" t="n">
        <v>0</v>
      </c>
      <c r="N326" s="111">
        <f>'ENS TEMP 201819'!$L98-'ENS TEMP 201819'!$J98</f>
        <v/>
      </c>
      <c r="O326" s="139" t="n">
        <v>43514</v>
      </c>
      <c r="P326" s="139" t="n">
        <v>43569</v>
      </c>
      <c r="Q326" s="116" t="n">
        <v>0.453</v>
      </c>
      <c r="R326" s="149" t="n"/>
      <c r="S326" s="149" t="n"/>
      <c r="T326" s="149" t="n"/>
      <c r="U326" s="149" t="n"/>
      <c r="V326" s="149" t="n"/>
      <c r="W326" s="149" t="n"/>
      <c r="X326" s="149" t="inlineStr">
        <is>
          <t>.</t>
        </is>
      </c>
      <c r="Y326" s="149" t="n"/>
      <c r="Z326" s="149" t="n"/>
      <c r="AA326" s="149" t="n"/>
      <c r="AB326" s="149" t="n"/>
      <c r="AC326" s="149" t="n"/>
      <c r="AD326" s="149" t="n"/>
      <c r="AE326" s="149" t="n"/>
    </row>
    <row r="327" ht="19.5" customHeight="1" s="412">
      <c r="A327" s="143" t="n">
        <v>458</v>
      </c>
      <c r="B327" s="149" t="inlineStr">
        <is>
          <t>Plot Válido</t>
        </is>
      </c>
      <c r="C327" s="106" t="n">
        <v>2</v>
      </c>
      <c r="D327" s="106" t="n">
        <v>14</v>
      </c>
      <c r="E327" s="106" t="n">
        <v>94</v>
      </c>
      <c r="F327" s="106" t="inlineStr">
        <is>
          <t>17.2878</t>
        </is>
      </c>
      <c r="G327" s="113" t="inlineStr">
        <is>
          <t>[DK688] 04.803-1.1.1.1.1.# // LP02001</t>
        </is>
      </c>
      <c r="H327" s="113" t="n"/>
      <c r="I327" s="139" t="n">
        <v>43464</v>
      </c>
      <c r="J327" s="113" t="n">
        <v>1028.65</v>
      </c>
      <c r="K327" s="139" t="n">
        <v>43464</v>
      </c>
      <c r="L327" s="156" t="n">
        <v>1028.65</v>
      </c>
      <c r="M327" s="111" t="n">
        <v>0</v>
      </c>
      <c r="N327" s="111">
        <f>'ENS TEMP 201819'!$L196-'ENS TEMP 201819'!$J196</f>
        <v/>
      </c>
      <c r="O327" s="139" t="n">
        <v>43509</v>
      </c>
      <c r="P327" s="139" t="n">
        <v>43561</v>
      </c>
      <c r="Q327" s="116" t="n">
        <v>0.387</v>
      </c>
      <c r="R327" s="149" t="n"/>
      <c r="S327" s="149" t="n"/>
      <c r="T327" s="149" t="n"/>
      <c r="U327" s="149" t="n"/>
      <c r="V327" s="149" t="n"/>
      <c r="W327" s="149" t="n"/>
      <c r="X327" s="149" t="inlineStr">
        <is>
          <t>.</t>
        </is>
      </c>
      <c r="Y327" s="149" t="n"/>
      <c r="Z327" s="149" t="n"/>
      <c r="AA327" s="149" t="n"/>
      <c r="AB327" s="149" t="n"/>
      <c r="AC327" s="149" t="n"/>
      <c r="AD327" s="149" t="n"/>
      <c r="AE327" s="149" t="n"/>
    </row>
    <row r="328" ht="19.5" customHeight="1" s="412">
      <c r="A328" s="143" t="n">
        <v>459</v>
      </c>
      <c r="B328" s="149" t="inlineStr">
        <is>
          <t>Plot Válido</t>
        </is>
      </c>
      <c r="C328" s="106" t="n">
        <v>2</v>
      </c>
      <c r="D328" s="106" t="n">
        <v>14</v>
      </c>
      <c r="E328" s="106" t="n">
        <v>144</v>
      </c>
      <c r="F328" s="106" t="inlineStr">
        <is>
          <t>17.2976</t>
        </is>
      </c>
      <c r="G328" s="113" t="inlineStr">
        <is>
          <t>LP 917</t>
        </is>
      </c>
      <c r="H328" s="113" t="n"/>
      <c r="I328" s="139" t="n">
        <v>43467</v>
      </c>
      <c r="J328" s="113" t="n">
        <v>1080.75</v>
      </c>
      <c r="K328" s="139" t="n">
        <v>43466</v>
      </c>
      <c r="L328" s="156" t="n">
        <v>1059.6</v>
      </c>
      <c r="M328" s="111" t="n">
        <v>-21.15000000000009</v>
      </c>
      <c r="N328" s="111">
        <f>'ENS TEMP 201819'!$L275-'ENS TEMP 201819'!$J275</f>
        <v/>
      </c>
      <c r="O328" s="139" t="n">
        <v>43529</v>
      </c>
      <c r="P328" s="139" t="n">
        <v>43581</v>
      </c>
      <c r="Q328" s="116" t="n">
        <v>0.399</v>
      </c>
      <c r="R328" s="149" t="n"/>
      <c r="S328" s="149" t="n"/>
      <c r="T328" s="149" t="n"/>
      <c r="U328" s="149" t="n"/>
      <c r="V328" s="149" t="n"/>
      <c r="W328" s="149" t="n"/>
      <c r="X328" s="149" t="inlineStr">
        <is>
          <t>.</t>
        </is>
      </c>
      <c r="Y328" s="149" t="n"/>
      <c r="Z328" s="149" t="n"/>
      <c r="AA328" s="149" t="n"/>
      <c r="AB328" s="149" t="n"/>
      <c r="AC328" s="149" t="n"/>
      <c r="AD328" s="149" t="n"/>
      <c r="AE328" s="149" t="n"/>
    </row>
    <row r="329" ht="19.5" customHeight="1" s="412">
      <c r="A329" s="143" t="n">
        <v>460</v>
      </c>
      <c r="B329" s="149" t="inlineStr">
        <is>
          <t>Plot Válido</t>
        </is>
      </c>
      <c r="C329" s="106" t="n">
        <v>2</v>
      </c>
      <c r="D329" s="106" t="n">
        <v>14</v>
      </c>
      <c r="E329" s="106" t="n">
        <v>77</v>
      </c>
      <c r="F329" s="106" t="inlineStr">
        <is>
          <t>17.2842</t>
        </is>
      </c>
      <c r="G329" s="113" t="inlineStr">
        <is>
          <t>[AX828] 04.782-1.1.1.1.1.#</t>
        </is>
      </c>
      <c r="H329" s="113" t="n"/>
      <c r="I329" s="139" t="n">
        <v>43463</v>
      </c>
      <c r="J329" s="113" t="n">
        <v>1013.8</v>
      </c>
      <c r="K329" s="139" t="n">
        <v>43464</v>
      </c>
      <c r="L329" s="156" t="n">
        <v>1028.65</v>
      </c>
      <c r="M329" s="111" t="n">
        <v>14.84999999999991</v>
      </c>
      <c r="N329" s="111">
        <f>'ENS TEMP 201819'!$L151-'ENS TEMP 201819'!$J151</f>
        <v/>
      </c>
      <c r="O329" s="46" t="n">
        <v>43522</v>
      </c>
      <c r="P329" s="164" t="n"/>
      <c r="Q329" s="138" t="n">
        <v>0.259</v>
      </c>
      <c r="R329" s="149" t="n"/>
      <c r="S329" s="149" t="n"/>
      <c r="T329" s="149" t="n"/>
      <c r="U329" s="149" t="n"/>
      <c r="V329" s="149" t="n"/>
      <c r="W329" s="149" t="n"/>
      <c r="X329" s="149" t="inlineStr">
        <is>
          <t>.</t>
        </is>
      </c>
      <c r="Y329" s="149" t="n"/>
      <c r="Z329" s="149" t="n"/>
      <c r="AA329" s="149" t="n"/>
      <c r="AB329" s="149" t="n"/>
      <c r="AC329" s="149" t="n"/>
      <c r="AD329" s="149" t="n"/>
      <c r="AE329" s="149" t="n"/>
    </row>
    <row r="330" ht="19.5" customHeight="1" s="412">
      <c r="A330" s="143" t="n">
        <v>461</v>
      </c>
      <c r="B330" s="149" t="inlineStr">
        <is>
          <t>Se descarta</t>
        </is>
      </c>
      <c r="C330" s="106" t="n">
        <v>2</v>
      </c>
      <c r="D330" s="106" t="n">
        <v>14</v>
      </c>
      <c r="E330" s="106" t="n">
        <v>114</v>
      </c>
      <c r="F330" s="106" t="inlineStr">
        <is>
          <t>17.2918</t>
        </is>
      </c>
      <c r="G330" s="113" t="inlineStr">
        <is>
          <t>LP 168</t>
        </is>
      </c>
      <c r="H330" s="113" t="n"/>
      <c r="I330" s="139" t="n">
        <v>43456</v>
      </c>
      <c r="J330" s="113" t="n">
        <v>893.5000000000001</v>
      </c>
      <c r="K330" s="139" t="n">
        <v>43458</v>
      </c>
      <c r="L330" s="156" t="n">
        <v>927.2</v>
      </c>
      <c r="M330" s="111" t="n">
        <v>33.69999999999993</v>
      </c>
      <c r="N330" s="111">
        <f>'ENS TEMP 201819'!$L21-'ENS TEMP 201819'!$J21</f>
        <v/>
      </c>
      <c r="O330" s="139" t="n">
        <v>43521</v>
      </c>
      <c r="P330" s="139" t="n">
        <v>43563</v>
      </c>
      <c r="Q330" s="116" t="n">
        <v>0.479</v>
      </c>
      <c r="R330" s="149" t="n"/>
      <c r="S330" s="149" t="n"/>
      <c r="T330" s="149" t="n"/>
      <c r="U330" s="149" t="n"/>
      <c r="V330" s="149" t="n"/>
      <c r="W330" s="149" t="n"/>
      <c r="X330" s="149" t="inlineStr">
        <is>
          <t>.</t>
        </is>
      </c>
      <c r="Y330" s="149" t="n"/>
      <c r="Z330" s="149" t="n"/>
      <c r="AA330" s="149" t="n"/>
      <c r="AB330" s="149" t="n"/>
      <c r="AC330" s="149" t="n"/>
      <c r="AD330" s="149" t="n"/>
      <c r="AE330" s="149" t="n"/>
    </row>
    <row r="331" ht="19.5" customHeight="1" s="412">
      <c r="A331" s="143" t="n">
        <v>462</v>
      </c>
      <c r="B331" s="149" t="inlineStr">
        <is>
          <t>Plot Válido</t>
        </is>
      </c>
      <c r="C331" s="106" t="n">
        <v>2</v>
      </c>
      <c r="D331" s="106" t="n">
        <v>14</v>
      </c>
      <c r="E331" s="106" t="n">
        <v>135</v>
      </c>
      <c r="F331" s="106" t="inlineStr">
        <is>
          <t>17.2960</t>
        </is>
      </c>
      <c r="G331" s="113" t="inlineStr">
        <is>
          <t>LP 4703</t>
        </is>
      </c>
      <c r="H331" s="113" t="n"/>
      <c r="I331" s="139" t="n">
        <v>43463</v>
      </c>
      <c r="J331" s="113" t="n">
        <v>1013.8</v>
      </c>
      <c r="K331" s="139" t="n">
        <v>43464</v>
      </c>
      <c r="L331" s="156" t="n">
        <v>1028.65</v>
      </c>
      <c r="M331" s="111" t="n">
        <v>14.84999999999991</v>
      </c>
      <c r="N331" s="111">
        <f>'ENS TEMP 201819'!$L152-'ENS TEMP 201819'!$J152</f>
        <v/>
      </c>
      <c r="O331" s="46" t="n">
        <v>43521</v>
      </c>
      <c r="P331" s="46" t="n">
        <v>43580</v>
      </c>
      <c r="Q331" s="138" t="n">
        <v>0.533</v>
      </c>
      <c r="R331" s="149" t="n"/>
      <c r="S331" s="149" t="n"/>
      <c r="T331" s="149" t="n"/>
      <c r="U331" s="149" t="n"/>
      <c r="V331" s="149" t="n"/>
      <c r="W331" s="149" t="n"/>
      <c r="X331" s="149" t="inlineStr">
        <is>
          <t>.</t>
        </is>
      </c>
      <c r="Y331" s="149" t="n"/>
      <c r="Z331" s="149" t="n"/>
      <c r="AA331" s="149" t="n"/>
      <c r="AB331" s="149" t="n"/>
      <c r="AC331" s="149" t="n"/>
      <c r="AD331" s="149" t="n"/>
      <c r="AE331" s="149" t="n"/>
    </row>
    <row r="332" ht="19.5" customHeight="1" s="412">
      <c r="A332" s="143" t="n">
        <v>463</v>
      </c>
      <c r="B332" s="149" t="inlineStr">
        <is>
          <t>Plot Válido</t>
        </is>
      </c>
      <c r="C332" s="106" t="n">
        <v>2</v>
      </c>
      <c r="D332" s="106" t="n">
        <v>14</v>
      </c>
      <c r="E332" s="106" t="n">
        <v>136</v>
      </c>
      <c r="F332" s="266" t="inlineStr">
        <is>
          <t>17.3020//BEBA</t>
        </is>
      </c>
      <c r="G332" s="134" t="inlineStr">
        <is>
          <t>LP 147</t>
        </is>
      </c>
      <c r="H332" s="113" t="n"/>
      <c r="I332" s="139" t="n">
        <v>43470</v>
      </c>
      <c r="J332" s="113" t="n">
        <v>1122.85</v>
      </c>
      <c r="K332" s="139" t="n">
        <v>43471</v>
      </c>
      <c r="L332" s="156" t="n">
        <v>1136.6</v>
      </c>
      <c r="M332" s="111" t="n">
        <v>13.75</v>
      </c>
      <c r="N332" s="111">
        <f>'ENS TEMP 201819'!$L318-'ENS TEMP 201819'!$J318</f>
        <v/>
      </c>
      <c r="O332" s="139" t="n">
        <v>43529</v>
      </c>
      <c r="P332" s="139" t="n">
        <v>43562</v>
      </c>
      <c r="Q332" s="116" t="n">
        <v>0.467</v>
      </c>
      <c r="R332" s="149" t="n"/>
      <c r="S332" s="149" t="n"/>
      <c r="T332" s="149" t="n"/>
      <c r="U332" s="149" t="n"/>
      <c r="V332" s="149" t="n"/>
      <c r="W332" s="149" t="n"/>
      <c r="X332" s="149" t="inlineStr">
        <is>
          <t>.</t>
        </is>
      </c>
      <c r="Y332" s="149" t="n"/>
      <c r="Z332" s="149" t="n"/>
      <c r="AA332" s="149" t="n"/>
      <c r="AB332" s="149" t="n"/>
      <c r="AC332" s="149" t="n"/>
      <c r="AD332" s="149" t="n"/>
      <c r="AE332" s="149" t="n"/>
    </row>
    <row r="333" ht="19.5" customHeight="1" s="412">
      <c r="A333" s="143" t="n">
        <v>464</v>
      </c>
      <c r="B333" s="149" t="inlineStr">
        <is>
          <t>Se descarta</t>
        </is>
      </c>
      <c r="C333" s="106" t="n">
        <v>2</v>
      </c>
      <c r="D333" s="106" t="n">
        <v>14</v>
      </c>
      <c r="E333" s="106" t="n">
        <v>73</v>
      </c>
      <c r="F333" s="106" t="inlineStr">
        <is>
          <t>17.2832</t>
        </is>
      </c>
      <c r="G333" s="113" t="inlineStr">
        <is>
          <t>[SynSDSP] 04.4045-1.1.1.1.1.#</t>
        </is>
      </c>
      <c r="H333" s="113" t="n"/>
      <c r="I333" s="139" t="n">
        <v>43466</v>
      </c>
      <c r="J333" s="113" t="n">
        <v>1059.6</v>
      </c>
      <c r="K333" s="139" t="n">
        <v>43466</v>
      </c>
      <c r="L333" s="156" t="n">
        <v>1059.6</v>
      </c>
      <c r="M333" s="111" t="n">
        <v>0</v>
      </c>
      <c r="N333" s="111">
        <f>'ENS TEMP 201819'!$L252-'ENS TEMP 201819'!$J252</f>
        <v/>
      </c>
      <c r="O333" s="139" t="n">
        <v>43501</v>
      </c>
      <c r="P333" s="139" t="n">
        <v>43547</v>
      </c>
      <c r="Q333" s="116" t="n">
        <v>0.428</v>
      </c>
      <c r="R333" s="149" t="n"/>
      <c r="S333" s="149" t="n"/>
      <c r="T333" s="149" t="n"/>
      <c r="U333" s="149" t="n"/>
      <c r="V333" s="149" t="n"/>
      <c r="W333" s="149" t="n"/>
      <c r="X333" s="149" t="inlineStr">
        <is>
          <t>.</t>
        </is>
      </c>
      <c r="Y333" s="149" t="n"/>
      <c r="Z333" s="149" t="n"/>
      <c r="AA333" s="149" t="n"/>
      <c r="AB333" s="149" t="n"/>
      <c r="AC333" s="149" t="n"/>
      <c r="AD333" s="149" t="n"/>
      <c r="AE333" s="149" t="n"/>
    </row>
    <row r="334" ht="19.5" customHeight="1" s="412">
      <c r="A334" s="143" t="n">
        <v>465</v>
      </c>
      <c r="B334" s="149" t="inlineStr">
        <is>
          <t>Plot Válido</t>
        </is>
      </c>
      <c r="C334" s="106" t="n">
        <v>2</v>
      </c>
      <c r="D334" s="106" t="n">
        <v>14</v>
      </c>
      <c r="E334" s="106" t="n">
        <v>78</v>
      </c>
      <c r="F334" s="106" t="inlineStr">
        <is>
          <t>17.2844</t>
        </is>
      </c>
      <c r="G334" s="113" t="inlineStr">
        <is>
          <t>[AX882] 04.746-1.1.1.1.1.#</t>
        </is>
      </c>
      <c r="H334" s="113" t="n"/>
      <c r="I334" s="139" t="n">
        <v>43463</v>
      </c>
      <c r="J334" s="113" t="n">
        <v>1013.8</v>
      </c>
      <c r="K334" s="139" t="n">
        <v>43460</v>
      </c>
      <c r="L334" s="156" t="n">
        <v>959.9</v>
      </c>
      <c r="M334" s="111" t="n">
        <v>-53.89999999999998</v>
      </c>
      <c r="N334" s="111">
        <f>'ENS TEMP 201819'!$L153-'ENS TEMP 201819'!$J153</f>
        <v/>
      </c>
      <c r="O334" s="139" t="n">
        <v>43514</v>
      </c>
      <c r="P334" s="139" t="n">
        <v>43549</v>
      </c>
      <c r="Q334" s="138" t="n">
        <v>0.218</v>
      </c>
      <c r="R334" s="149" t="n"/>
      <c r="S334" s="149" t="n"/>
      <c r="T334" s="149" t="n"/>
      <c r="U334" s="149" t="n"/>
      <c r="V334" s="149" t="n"/>
      <c r="W334" s="149" t="n"/>
      <c r="X334" s="149" t="inlineStr">
        <is>
          <t>.</t>
        </is>
      </c>
      <c r="Y334" s="149" t="n"/>
      <c r="Z334" s="149" t="n"/>
      <c r="AA334" s="149" t="n"/>
      <c r="AB334" s="149" t="n"/>
      <c r="AC334" s="149" t="n"/>
      <c r="AD334" s="149" t="n"/>
      <c r="AE334" s="149" t="n"/>
    </row>
    <row r="335" ht="19.5" customHeight="1" s="412">
      <c r="A335" s="143" t="n">
        <v>466</v>
      </c>
      <c r="B335" s="149" t="inlineStr">
        <is>
          <t>Plot Válido</t>
        </is>
      </c>
      <c r="C335" s="106" t="n">
        <v>2</v>
      </c>
      <c r="D335" s="106" t="n">
        <v>14</v>
      </c>
      <c r="E335" s="106" t="n">
        <v>55</v>
      </c>
      <c r="F335" s="106" t="inlineStr">
        <is>
          <t>17.2716</t>
        </is>
      </c>
      <c r="G335" s="113" t="inlineStr">
        <is>
          <t>(7310x7266)-1-55</t>
        </is>
      </c>
      <c r="H335" s="113" t="n"/>
      <c r="I335" s="139" t="n">
        <v>43467</v>
      </c>
      <c r="J335" s="113" t="n">
        <v>1080.75</v>
      </c>
      <c r="K335" s="139" t="n">
        <v>43468</v>
      </c>
      <c r="L335" s="156" t="n">
        <v>1094.25</v>
      </c>
      <c r="M335" s="111" t="n">
        <v>13.5</v>
      </c>
      <c r="N335" s="111">
        <f>'ENS TEMP 201819'!$L276-'ENS TEMP 201819'!$J276</f>
        <v/>
      </c>
      <c r="O335" s="139" t="n">
        <v>43537</v>
      </c>
      <c r="P335" s="113" t="inlineStr">
        <is>
          <t>12/$/2019</t>
        </is>
      </c>
      <c r="Q335" s="116" t="n">
        <v>0.6919999999999999</v>
      </c>
      <c r="R335" s="149" t="n"/>
      <c r="S335" s="149" t="n"/>
      <c r="T335" s="149" t="n"/>
      <c r="U335" s="149" t="n"/>
      <c r="V335" s="149" t="n"/>
      <c r="W335" s="149" t="n"/>
      <c r="X335" s="149" t="inlineStr">
        <is>
          <t>.</t>
        </is>
      </c>
      <c r="Y335" s="149" t="n"/>
      <c r="Z335" s="149" t="n"/>
      <c r="AA335" s="149" t="n"/>
      <c r="AB335" s="149" t="n"/>
      <c r="AC335" s="149" t="n"/>
      <c r="AD335" s="149" t="n"/>
      <c r="AE335" s="149" t="n"/>
    </row>
    <row r="336" ht="19.5" customHeight="1" s="412">
      <c r="A336" s="143" t="n">
        <v>467</v>
      </c>
      <c r="B336" s="149" t="inlineStr">
        <is>
          <t>Se descarta</t>
        </is>
      </c>
      <c r="C336" s="106" t="n">
        <v>2</v>
      </c>
      <c r="D336" s="106" t="n">
        <v>14</v>
      </c>
      <c r="E336" s="106" t="n">
        <v>105</v>
      </c>
      <c r="F336" s="106" t="inlineStr">
        <is>
          <t>17.2900</t>
        </is>
      </c>
      <c r="G336" s="113" t="inlineStr">
        <is>
          <t>LP 124</t>
        </is>
      </c>
      <c r="H336" s="113" t="n"/>
      <c r="I336" s="139" t="n">
        <v>43460</v>
      </c>
      <c r="J336" s="113" t="n">
        <v>959.9</v>
      </c>
      <c r="K336" s="139" t="n">
        <v>43459</v>
      </c>
      <c r="L336" s="156" t="n">
        <v>943.6</v>
      </c>
      <c r="M336" s="111" t="n">
        <v>-16.29999999999995</v>
      </c>
      <c r="N336" s="111">
        <f>'ENS TEMP 201819'!$L82-'ENS TEMP 201819'!$J82</f>
        <v/>
      </c>
      <c r="O336" s="139" t="n">
        <v>43514</v>
      </c>
      <c r="P336" s="139" t="n">
        <v>43550</v>
      </c>
      <c r="Q336" s="138" t="n"/>
      <c r="R336" s="149" t="n"/>
      <c r="S336" s="149" t="n"/>
      <c r="T336" s="149" t="n"/>
      <c r="U336" s="149" t="n"/>
      <c r="V336" s="149" t="n"/>
      <c r="W336" s="149" t="n"/>
      <c r="X336" s="149" t="inlineStr">
        <is>
          <t>.</t>
        </is>
      </c>
      <c r="Y336" s="149" t="n"/>
      <c r="Z336" s="149" t="n"/>
      <c r="AA336" s="149" t="n"/>
      <c r="AB336" s="149" t="n"/>
      <c r="AC336" s="149" t="n"/>
      <c r="AD336" s="149" t="n"/>
      <c r="AE336" s="149" t="n"/>
    </row>
    <row r="337" ht="19.5" customHeight="1" s="412">
      <c r="A337" s="169" t="n">
        <v>468</v>
      </c>
      <c r="B337" s="149" t="inlineStr">
        <is>
          <t>Se descarta</t>
        </is>
      </c>
      <c r="C337" s="291" t="n">
        <v>2</v>
      </c>
      <c r="D337" s="291" t="n">
        <v>14</v>
      </c>
      <c r="E337" s="291" t="n">
        <v>64</v>
      </c>
      <c r="F337" s="171" t="inlineStr">
        <is>
          <t>17.2812</t>
        </is>
      </c>
      <c r="G337" s="172" t="inlineStr">
        <is>
          <t>[BSGA] 04.4092-1.1.1.1.1.#.#</t>
        </is>
      </c>
      <c r="H337" s="175" t="n"/>
      <c r="I337" s="174" t="n">
        <v>43464</v>
      </c>
      <c r="J337" s="175" t="n">
        <v>1028.65</v>
      </c>
      <c r="K337" s="174" t="n">
        <v>43464</v>
      </c>
      <c r="L337" s="176" t="n">
        <v>1028.65</v>
      </c>
      <c r="M337" s="177" t="n">
        <v>0</v>
      </c>
      <c r="N337" s="177">
        <f>'ENS TEMP 201819'!$L197-'ENS TEMP 201819'!$J197</f>
        <v/>
      </c>
      <c r="O337" s="178" t="n">
        <v>43514</v>
      </c>
      <c r="P337" s="178" t="n">
        <v>43551</v>
      </c>
      <c r="Q337" s="179" t="n">
        <v>0.536</v>
      </c>
      <c r="R337" s="149" t="n"/>
      <c r="S337" s="149" t="n"/>
      <c r="T337" s="149" t="n"/>
      <c r="U337" s="149" t="n"/>
      <c r="V337" s="149" t="n"/>
      <c r="W337" s="149" t="n"/>
      <c r="X337" s="149" t="inlineStr">
        <is>
          <t>.</t>
        </is>
      </c>
      <c r="Y337" s="149" t="n"/>
      <c r="Z337" s="149" t="n"/>
      <c r="AA337" s="149" t="n"/>
      <c r="AB337" s="149" t="n"/>
      <c r="AC337" s="149" t="n"/>
      <c r="AD337" s="149" t="n"/>
      <c r="AE337" s="149" t="n"/>
    </row>
  </sheetData>
  <dataValidations count="5">
    <dataValidation sqref="B2:B337" showDropDown="0" showInputMessage="0" showErrorMessage="0" allowBlank="1" type="list">
      <formula1>"Plot Válido,Se descarta,Duda"</formula1>
    </dataValidation>
    <dataValidation sqref="I2:I337 K2:L337 O2:P337" showDropDown="1" showInputMessage="0" showErrorMessage="0" allowBlank="1" type="custom">
      <formula1>OR(NOT(ISERROR(DATEVALUE(I2))), AND(ISNUMBER(I2), LEFT(CELL("format", I2))="D"))</formula1>
    </dataValidation>
    <dataValidation sqref="A2:A337 C2:E337 H2:H337 J2:J337 M2:N337 Q2:Q337" showDropDown="1" showInputMessage="0" showErrorMessage="0" allowBlank="1" type="custom">
      <formula1>AND(ISNUMBER(A2),(NOT(OR(NOT(ISERROR(DATEVALUE(A2))), AND(ISNUMBER(A2), LEFT(CELL("format", A2))="D")))))</formula1>
    </dataValidation>
    <dataValidation sqref="F2:F337" showDropDown="1" showInputMessage="0" showErrorMessage="1" allowBlank="1" type="list">
      <formula1>"17.1522,17.2886,17.2890,17.1536,17.2920,17.2892,17.2888,17.2896,17.2884,17.2834,17.2894,17.2824,17.2914,17.2918,17.1518,17.2902,17.2998,17.2814,17.3004,17.2576,17.2898,17.2984,17.3008//NN15.705,17.2994,17.2822,17.2614,17.2904,17.2830,17.2580,17.2876,17.28"&amp;"56,17.2578,17.2916,17.2650,17.2828,17.2836,17.2962,17.2900,17.2922,17.2818,17.2816,17.2986,17.3006,17.2852,17.3002,17.2642,17.2882,17.2910,17.3000,17.2560,17.2988,17.2960,17.2866,17.2844,17.2556,17.2858,17.2860,17.2638,17.2558,17.2632,17.2992,17.2940,17.2"&amp;"932//15.407,17.3018,17.2574,17.2810,17.2946,17.2626,17.2700,17.2996,17.2846,17.2612,17.2668,17.2570,17.2582,17.2838,17.2958,17.3014,17.2600,17.2864,17.2568,17.2564,17.2804,17.2610,17.2874,17.2966,17.2618,17.2820//NN15.667,17.2842,17.2628,17.2566,17.2812,1"&amp;"7.2924,17.3010,17.2936,17.2676,17.2952,17.2878,17.2616,17.2584,17.2934//FONT21,17.2964,17.2980,17.2656,17.2972,17.2662,17.2848,17.2796,17.2956,17.2950,17.2906,17.3012,17.2870,17.2686,17.2862//15.331,17.2634,15.9//SYN7,17.2930//BEBA,17.3016,17.2636,17.2872"&amp;",17.2802,17.2990,17.2908,17.2808,17.2832,17.2970,17.2978,17.2572,17.2800,17.2594,17.2912,17.2968,17.2926,17.2606,17.2604,17.2868,17.2716,17.2694,17.2620,17.2598,17.2602,17.2948//BEBA,17.2644,17.2942,17.2976,17.2944,17.2592,17.2880,17.2654,17.2586,17.2928,"&amp;"17.2588,17.2974,17.2982,17.2652,17.2646,172640,17.2596,17.2608,17.2648,17.3020//BEBA,17.2954//BEBA,17.2938//BEBA,17.2806,17.2630,13.2212//12.2977,17.2798//15.253"</formula1>
    </dataValidation>
    <dataValidation sqref="G2:G337" showDropDown="1" showInputMessage="0" showErrorMessage="0" allowBlank="1"/>
  </dataValidation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E1:N8422"/>
  <sheetViews>
    <sheetView showGridLines="0" workbookViewId="0">
      <selection activeCell="A1" sqref="A1"/>
    </sheetView>
  </sheetViews>
  <sheetFormatPr baseColWidth="8" defaultColWidth="14.43" defaultRowHeight="15" customHeight="1"/>
  <cols>
    <col width="16.57" customWidth="1" style="412" min="3" max="3"/>
    <col hidden="1" width="14.43" customWidth="1" style="412" min="4" max="4"/>
    <col hidden="1" width="14.43" customWidth="1" style="412" min="8" max="11"/>
    <col width="21.29" customWidth="1" style="412" min="12" max="12"/>
  </cols>
  <sheetData>
    <row r="1">
      <c r="G1" s="182" t="n"/>
    </row>
    <row r="2">
      <c r="E2" s="191" t="inlineStr">
        <is>
          <t>Fecha MC</t>
        </is>
      </c>
      <c r="F2" s="191" t="inlineStr">
        <is>
          <t>Hum MC</t>
        </is>
      </c>
      <c r="G2" s="182" t="inlineStr">
        <is>
          <t>TSG</t>
        </is>
      </c>
    </row>
    <row r="3">
      <c r="E3" s="183">
        <f>VLOOKUP(A3,$H$2:$J$203,3,FALSE)</f>
        <v/>
      </c>
      <c r="F3" s="184">
        <f>VLOOKUP(A3,$H$2:$J$203,2,FALSE)</f>
        <v/>
      </c>
      <c r="G3" s="182">
        <f>(C3-F3)/(E3-B3)</f>
        <v/>
      </c>
      <c r="M3" s="184" t="n"/>
      <c r="N3" s="183" t="n"/>
    </row>
    <row r="4">
      <c r="E4" s="183">
        <f>VLOOKUP(A4,$H$2:$J$203,3,FALSE)</f>
        <v/>
      </c>
      <c r="F4" s="184">
        <f>VLOOKUP(A4,$H$2:$J$203,2,FALSE)</f>
        <v/>
      </c>
      <c r="G4" s="182">
        <f>(C4-F4)/(E4-B4)</f>
        <v/>
      </c>
      <c r="M4" s="184" t="n"/>
      <c r="N4" s="183" t="n"/>
    </row>
    <row r="5">
      <c r="E5" s="183">
        <f>VLOOKUP(A5,$H$2:$J$203,3,FALSE)</f>
        <v/>
      </c>
      <c r="F5" s="184">
        <f>VLOOKUP(A5,$H$2:$J$203,2,FALSE)</f>
        <v/>
      </c>
      <c r="G5" s="182">
        <f>(C5-F5)/(E5-B5)</f>
        <v/>
      </c>
      <c r="M5" s="184" t="n"/>
      <c r="N5" s="183" t="n"/>
    </row>
    <row r="6">
      <c r="E6" s="183">
        <f>VLOOKUP(A6,$H$2:$J$203,3,FALSE)</f>
        <v/>
      </c>
      <c r="F6" s="184">
        <f>VLOOKUP(A6,$H$2:$J$203,2,FALSE)</f>
        <v/>
      </c>
      <c r="G6" s="182">
        <f>(C6-F6)/(E6-B6)</f>
        <v/>
      </c>
      <c r="M6" s="184" t="n"/>
      <c r="N6" s="183" t="n"/>
    </row>
    <row r="7">
      <c r="E7" s="183">
        <f>VLOOKUP(A7,$H$2:$J$203,3,FALSE)</f>
        <v/>
      </c>
      <c r="F7" s="184">
        <f>VLOOKUP(A7,$H$2:$J$203,2,FALSE)</f>
        <v/>
      </c>
      <c r="G7" s="182">
        <f>(C7-F7)/(E7-B7)</f>
        <v/>
      </c>
      <c r="M7" s="184" t="n"/>
      <c r="N7" s="183" t="n"/>
    </row>
    <row r="8">
      <c r="E8" s="183">
        <f>VLOOKUP(A8,$H$2:$J$203,3,FALSE)</f>
        <v/>
      </c>
      <c r="F8" s="184">
        <f>VLOOKUP(A8,$H$2:$J$203,2,FALSE)</f>
        <v/>
      </c>
      <c r="G8" s="182">
        <f>(C8-F8)/(E8-B8)</f>
        <v/>
      </c>
      <c r="M8" s="184" t="n"/>
      <c r="N8" s="183" t="n"/>
    </row>
    <row r="9">
      <c r="E9" s="183">
        <f>VLOOKUP(A9,$H$2:$J$203,3,FALSE)</f>
        <v/>
      </c>
      <c r="F9" s="184">
        <f>VLOOKUP(A9,$H$2:$J$203,2,FALSE)</f>
        <v/>
      </c>
      <c r="G9" s="182">
        <f>(C9-F9)/(E9-B9)</f>
        <v/>
      </c>
      <c r="M9" s="184" t="n"/>
      <c r="N9" s="183" t="n"/>
    </row>
    <row r="10">
      <c r="E10" s="183">
        <f>VLOOKUP(A10,$H$2:$J$203,3,FALSE)</f>
        <v/>
      </c>
      <c r="F10" s="184">
        <f>VLOOKUP(A10,$H$2:$J$203,2,FALSE)</f>
        <v/>
      </c>
      <c r="G10" s="182">
        <f>(C10-F10)/(E10-B10)</f>
        <v/>
      </c>
      <c r="M10" s="184" t="n"/>
      <c r="N10" s="183" t="n"/>
    </row>
    <row r="11">
      <c r="E11" s="183">
        <f>VLOOKUP(A11,$H$2:$J$203,3,FALSE)</f>
        <v/>
      </c>
      <c r="F11" s="184">
        <f>VLOOKUP(A11,$H$2:$J$203,2,FALSE)</f>
        <v/>
      </c>
      <c r="G11" s="182">
        <f>(C11-F11)/(E11-B11)</f>
        <v/>
      </c>
      <c r="M11" s="184" t="n"/>
      <c r="N11" s="183" t="n"/>
    </row>
    <row r="12">
      <c r="E12" s="183">
        <f>VLOOKUP(A12,$H$2:$J$203,3,FALSE)</f>
        <v/>
      </c>
      <c r="F12" s="184">
        <f>VLOOKUP(A12,$H$2:$J$203,2,FALSE)</f>
        <v/>
      </c>
      <c r="G12" s="182">
        <f>(C12-F12)/(E12-B12)</f>
        <v/>
      </c>
      <c r="M12" s="184" t="n"/>
      <c r="N12" s="183" t="n"/>
    </row>
    <row r="13" hidden="1" s="412">
      <c r="E13" s="183">
        <f>VLOOKUP(A13,$H$2:$J$203,3,FALSE)</f>
        <v/>
      </c>
      <c r="F13" s="191">
        <f>VLOOKUP(A13,$H$2:$J$203,2,FALSE)</f>
        <v/>
      </c>
      <c r="G13" s="182">
        <f>(C13-F13)/(E13-B13)</f>
        <v/>
      </c>
      <c r="M13" s="184" t="n"/>
      <c r="N13" s="183" t="n"/>
    </row>
    <row r="14" hidden="1" s="412">
      <c r="E14" s="183">
        <f>VLOOKUP(A14,$H$2:$J$203,3,FALSE)</f>
        <v/>
      </c>
      <c r="F14" s="191">
        <f>VLOOKUP(A14,$H$2:$J$203,2,FALSE)</f>
        <v/>
      </c>
      <c r="G14" s="182">
        <f>(C14-F14)/(E14-B14)</f>
        <v/>
      </c>
      <c r="M14" s="184" t="n"/>
      <c r="N14" s="183" t="n"/>
    </row>
    <row r="15" hidden="1" s="412">
      <c r="E15" s="183">
        <f>VLOOKUP(A15,$H$2:$J$203,3,FALSE)</f>
        <v/>
      </c>
      <c r="F15" s="191">
        <f>VLOOKUP(A15,$H$2:$J$203,2,FALSE)</f>
        <v/>
      </c>
      <c r="G15" s="182">
        <f>(C15-F15)/(E15-B15)</f>
        <v/>
      </c>
      <c r="M15" s="184" t="n"/>
      <c r="N15" s="183" t="n"/>
    </row>
    <row r="16">
      <c r="E16" s="183">
        <f>VLOOKUP(A16,$H$2:$J$203,3,FALSE)</f>
        <v/>
      </c>
      <c r="F16" s="184">
        <f>VLOOKUP(A16,$H$2:$J$203,2,FALSE)</f>
        <v/>
      </c>
      <c r="G16" s="182">
        <f>(C16-F16)/(E16-B16)</f>
        <v/>
      </c>
      <c r="M16" s="184" t="n"/>
      <c r="N16" s="183" t="n"/>
    </row>
    <row r="17">
      <c r="E17" s="183">
        <f>VLOOKUP(A17,$H$2:$J$203,3,FALSE)</f>
        <v/>
      </c>
      <c r="F17" s="184">
        <f>VLOOKUP(A17,$H$2:$J$203,2,FALSE)</f>
        <v/>
      </c>
      <c r="G17" s="182">
        <f>(C17-F17)/(E17-B17)</f>
        <v/>
      </c>
      <c r="M17" s="184" t="n"/>
      <c r="N17" s="183" t="n"/>
    </row>
    <row r="18">
      <c r="E18" s="183">
        <f>VLOOKUP(A18,$H$2:$J$203,3,FALSE)</f>
        <v/>
      </c>
      <c r="F18" s="184">
        <f>VLOOKUP(A18,$H$2:$J$203,2,FALSE)</f>
        <v/>
      </c>
      <c r="G18" s="182">
        <f>(C18-F18)/(E18-B18)</f>
        <v/>
      </c>
      <c r="M18" s="184" t="n"/>
      <c r="N18" s="183" t="n"/>
    </row>
    <row r="19" hidden="1" s="412">
      <c r="E19" s="183">
        <f>VLOOKUP(A19,$H$2:$J$203,3,FALSE)</f>
        <v/>
      </c>
      <c r="F19" s="191">
        <f>VLOOKUP(A19,$H$2:$J$203,2,FALSE)</f>
        <v/>
      </c>
      <c r="G19" s="182">
        <f>(C19-F19)/(E19-B19)</f>
        <v/>
      </c>
      <c r="M19" s="184" t="n"/>
      <c r="N19" s="183" t="n"/>
    </row>
    <row r="20" hidden="1" s="412">
      <c r="E20" s="183">
        <f>VLOOKUP(A20,$H$2:$J$203,3,FALSE)</f>
        <v/>
      </c>
      <c r="F20" s="191">
        <f>VLOOKUP(A20,$H$2:$J$203,2,FALSE)</f>
        <v/>
      </c>
      <c r="G20" s="182">
        <f>(C20-F20)/(E20-B20)</f>
        <v/>
      </c>
      <c r="M20" s="184" t="n"/>
      <c r="N20" s="183" t="n"/>
    </row>
    <row r="21" hidden="1" s="412">
      <c r="E21" s="183">
        <f>VLOOKUP(A21,$H$2:$J$203,3,FALSE)</f>
        <v/>
      </c>
      <c r="F21" s="191">
        <f>VLOOKUP(A21,$H$2:$J$203,2,FALSE)</f>
        <v/>
      </c>
      <c r="G21" s="182">
        <f>(C21-F21)/(E21-B21)</f>
        <v/>
      </c>
      <c r="M21" s="184" t="n"/>
      <c r="N21" s="183" t="n"/>
    </row>
    <row r="22" hidden="1" s="412">
      <c r="E22" s="183">
        <f>VLOOKUP(A22,$H$2:$J$203,3,FALSE)</f>
        <v/>
      </c>
      <c r="F22" s="191">
        <f>VLOOKUP(A22,$H$2:$J$203,2,FALSE)</f>
        <v/>
      </c>
      <c r="G22" s="182">
        <f>(C22-F22)/(E22-B22)</f>
        <v/>
      </c>
      <c r="M22" s="184" t="n"/>
      <c r="N22" s="183" t="n"/>
    </row>
    <row r="23">
      <c r="E23" s="183">
        <f>VLOOKUP(A23,$H$2:$J$203,3,FALSE)</f>
        <v/>
      </c>
      <c r="F23" s="184">
        <f>VLOOKUP(A23,$H$2:$J$203,2,FALSE)</f>
        <v/>
      </c>
      <c r="G23" s="182">
        <f>(C23-F23)/(E23-B23)</f>
        <v/>
      </c>
      <c r="M23" s="184" t="n"/>
      <c r="N23" s="183" t="n"/>
    </row>
    <row r="24" hidden="1" s="412">
      <c r="E24" s="183">
        <f>VLOOKUP(A24,$H$2:$J$203,3,FALSE)</f>
        <v/>
      </c>
      <c r="F24" s="191">
        <f>VLOOKUP(A24,$H$2:$J$203,2,FALSE)</f>
        <v/>
      </c>
      <c r="G24" s="182">
        <f>(C24-F24)/(E24-B24)</f>
        <v/>
      </c>
      <c r="M24" s="184" t="n"/>
      <c r="N24" s="183" t="n"/>
    </row>
    <row r="25" hidden="1" s="412">
      <c r="E25" s="183">
        <f>VLOOKUP(A25,$H$2:$J$203,3,FALSE)</f>
        <v/>
      </c>
      <c r="F25" s="191">
        <f>VLOOKUP(A25,$H$2:$J$203,2,FALSE)</f>
        <v/>
      </c>
      <c r="G25" s="182">
        <f>(C25-F25)/(E25-B25)</f>
        <v/>
      </c>
      <c r="M25" s="184" t="n"/>
      <c r="N25" s="183" t="n"/>
    </row>
    <row r="26">
      <c r="E26" s="183">
        <f>VLOOKUP(A26,$H$2:$J$203,3,FALSE)</f>
        <v/>
      </c>
      <c r="F26" s="184">
        <f>VLOOKUP(A26,$H$2:$J$203,2,FALSE)</f>
        <v/>
      </c>
      <c r="G26" s="182">
        <f>(C26-F26)/(E26-B26)</f>
        <v/>
      </c>
      <c r="M26" s="184" t="n"/>
      <c r="N26" s="183" t="n"/>
    </row>
    <row r="27" hidden="1" s="412">
      <c r="E27" s="183">
        <f>VLOOKUP(A27,$H$2:$J$203,3,FALSE)</f>
        <v/>
      </c>
      <c r="F27" s="191">
        <f>VLOOKUP(A27,$H$2:$J$203,2,FALSE)</f>
        <v/>
      </c>
      <c r="G27" s="182">
        <f>(C27-F27)/(E27-B27)</f>
        <v/>
      </c>
      <c r="M27" s="184" t="n"/>
      <c r="N27" s="183" t="n"/>
    </row>
    <row r="28">
      <c r="E28" s="183">
        <f>VLOOKUP(A28,$H$2:$J$203,3,FALSE)</f>
        <v/>
      </c>
      <c r="F28" s="184">
        <f>VLOOKUP(A28,$H$2:$J$203,2,FALSE)</f>
        <v/>
      </c>
      <c r="G28" s="182">
        <f>(C28-F28)/(E28-B28)</f>
        <v/>
      </c>
      <c r="M28" s="184" t="n"/>
      <c r="N28" s="183" t="n"/>
    </row>
    <row r="29">
      <c r="E29" s="183">
        <f>VLOOKUP(A29,$H$2:$J$203,3,FALSE)</f>
        <v/>
      </c>
      <c r="F29" s="184">
        <f>VLOOKUP(A29,$H$2:$J$203,2,FALSE)</f>
        <v/>
      </c>
      <c r="G29" s="182">
        <f>(C29-F29)/(E29-B29)</f>
        <v/>
      </c>
      <c r="M29" s="184" t="n"/>
      <c r="N29" s="183" t="n"/>
    </row>
    <row r="30" hidden="1" s="412">
      <c r="E30" s="183">
        <f>VLOOKUP(A30,$H$2:$J$203,3,FALSE)</f>
        <v/>
      </c>
      <c r="F30" s="191">
        <f>VLOOKUP(A30,$H$2:$J$203,2,FALSE)</f>
        <v/>
      </c>
      <c r="G30" s="182">
        <f>(C30-F30)/(E30-B30)</f>
        <v/>
      </c>
      <c r="M30" s="184" t="n"/>
      <c r="N30" s="183" t="n"/>
    </row>
    <row r="31" hidden="1" s="412">
      <c r="E31" s="183">
        <f>VLOOKUP(A31,$H$2:$J$203,3,FALSE)</f>
        <v/>
      </c>
      <c r="F31" s="191">
        <f>VLOOKUP(A31,$H$2:$J$203,2,FALSE)</f>
        <v/>
      </c>
      <c r="G31" s="182">
        <f>(C31-F31)/(E31-B31)</f>
        <v/>
      </c>
      <c r="M31" s="184" t="n"/>
      <c r="N31" s="183" t="n"/>
    </row>
    <row r="32" hidden="1" s="412">
      <c r="E32" s="183">
        <f>VLOOKUP(A32,$H$2:$J$203,3,FALSE)</f>
        <v/>
      </c>
      <c r="F32" s="191">
        <f>VLOOKUP(A32,$H$2:$J$203,2,FALSE)</f>
        <v/>
      </c>
      <c r="G32" s="182">
        <f>(C32-F32)/(E32-B32)</f>
        <v/>
      </c>
      <c r="M32" s="184" t="n"/>
      <c r="N32" s="183" t="n"/>
    </row>
    <row r="33" hidden="1" s="412">
      <c r="E33" s="183">
        <f>VLOOKUP(A33,$H$2:$J$203,3,FALSE)</f>
        <v/>
      </c>
      <c r="F33" s="191">
        <f>VLOOKUP(A33,$H$2:$J$203,2,FALSE)</f>
        <v/>
      </c>
      <c r="G33" s="182">
        <f>(C33-F33)/(E33-B33)</f>
        <v/>
      </c>
      <c r="M33" s="184" t="n"/>
      <c r="N33" s="183" t="n"/>
    </row>
    <row r="34" hidden="1" s="412">
      <c r="E34" s="183">
        <f>VLOOKUP(A34,$H$2:$J$203,3,FALSE)</f>
        <v/>
      </c>
      <c r="F34" s="191">
        <f>VLOOKUP(A34,$H$2:$J$203,2,FALSE)</f>
        <v/>
      </c>
      <c r="G34" s="182">
        <f>(C34-F34)/(E34-B34)</f>
        <v/>
      </c>
      <c r="M34" s="184" t="n"/>
      <c r="N34" s="183" t="n"/>
    </row>
    <row r="35" hidden="1" s="412">
      <c r="E35" s="183">
        <f>VLOOKUP(A35,$H$2:$J$203,3,FALSE)</f>
        <v/>
      </c>
      <c r="F35" s="191">
        <f>VLOOKUP(A35,$H$2:$J$203,2,FALSE)</f>
        <v/>
      </c>
      <c r="G35" s="182">
        <f>(C35-F35)/(E35-B35)</f>
        <v/>
      </c>
      <c r="M35" s="184" t="n"/>
      <c r="N35" s="183" t="n"/>
    </row>
    <row r="36" hidden="1" s="412">
      <c r="E36" s="183">
        <f>VLOOKUP(A36,$H$2:$J$203,3,FALSE)</f>
        <v/>
      </c>
      <c r="F36" s="191">
        <f>VLOOKUP(A36,$H$2:$J$203,2,FALSE)</f>
        <v/>
      </c>
      <c r="G36" s="182">
        <f>(C36-F36)/(E36-B36)</f>
        <v/>
      </c>
      <c r="M36" s="184" t="n"/>
      <c r="N36" s="183" t="n"/>
    </row>
    <row r="37" hidden="1" s="412">
      <c r="E37" s="183">
        <f>VLOOKUP(A37,$H$2:$J$203,3,FALSE)</f>
        <v/>
      </c>
      <c r="F37" s="191">
        <f>VLOOKUP(A37,$H$2:$J$203,2,FALSE)</f>
        <v/>
      </c>
      <c r="G37" s="182">
        <f>(C37-F37)/(E37-B37)</f>
        <v/>
      </c>
      <c r="M37" s="184" t="n"/>
      <c r="N37" s="183" t="n"/>
    </row>
    <row r="38" hidden="1" s="412">
      <c r="E38" s="183">
        <f>VLOOKUP(A38,$H$2:$J$203,3,FALSE)</f>
        <v/>
      </c>
      <c r="F38" s="191">
        <f>VLOOKUP(A38,$H$2:$J$203,2,FALSE)</f>
        <v/>
      </c>
      <c r="G38" s="182">
        <f>(C38-F38)/(E38-B38)</f>
        <v/>
      </c>
      <c r="M38" s="184" t="n"/>
      <c r="N38" s="183" t="n"/>
    </row>
    <row r="39" hidden="1" s="412">
      <c r="E39" s="183">
        <f>VLOOKUP(A39,$H$2:$J$203,3,FALSE)</f>
        <v/>
      </c>
      <c r="F39" s="191">
        <f>VLOOKUP(A39,$H$2:$J$203,2,FALSE)</f>
        <v/>
      </c>
      <c r="G39" s="182">
        <f>(C39-F39)/(E39-B39)</f>
        <v/>
      </c>
      <c r="M39" s="184" t="n"/>
      <c r="N39" s="183" t="n"/>
    </row>
    <row r="40">
      <c r="E40" s="183">
        <f>VLOOKUP(A40,$H$2:$J$203,3,FALSE)</f>
        <v/>
      </c>
      <c r="F40" s="184">
        <f>VLOOKUP(A40,$H$2:$J$203,2,FALSE)</f>
        <v/>
      </c>
      <c r="G40" s="182">
        <f>(C40-F40)/(E40-B40)</f>
        <v/>
      </c>
      <c r="M40" s="184" t="n"/>
      <c r="N40" s="183" t="n"/>
    </row>
    <row r="41" hidden="1" s="412">
      <c r="E41" s="183">
        <f>VLOOKUP(A41,$H$2:$J$203,3,FALSE)</f>
        <v/>
      </c>
      <c r="F41" s="191">
        <f>VLOOKUP(A41,$H$2:$J$203,2,FALSE)</f>
        <v/>
      </c>
      <c r="G41" s="182">
        <f>(C41-F41)/(E41-B41)</f>
        <v/>
      </c>
      <c r="M41" s="184" t="n"/>
      <c r="N41" s="183" t="n"/>
    </row>
    <row r="42" hidden="1" s="412">
      <c r="E42" s="183">
        <f>VLOOKUP(A42,$H$2:$J$203,3,FALSE)</f>
        <v/>
      </c>
      <c r="F42" s="191">
        <f>VLOOKUP(A42,$H$2:$J$203,2,FALSE)</f>
        <v/>
      </c>
      <c r="G42" s="182">
        <f>(C42-F42)/(E42-B42)</f>
        <v/>
      </c>
      <c r="M42" s="184" t="n"/>
      <c r="N42" s="183" t="n"/>
    </row>
    <row r="43">
      <c r="E43" s="183">
        <f>VLOOKUP(A43,$H$2:$J$203,3,FALSE)</f>
        <v/>
      </c>
      <c r="F43" s="184">
        <f>VLOOKUP(A43,$H$2:$J$203,2,FALSE)</f>
        <v/>
      </c>
      <c r="G43" s="182">
        <f>(C43-F43)/(E43-B43)</f>
        <v/>
      </c>
      <c r="M43" s="184" t="n"/>
      <c r="N43" s="183" t="n"/>
    </row>
    <row r="44" hidden="1" s="412">
      <c r="E44" s="183">
        <f>VLOOKUP(A44,$H$2:$J$203,3,FALSE)</f>
        <v/>
      </c>
      <c r="F44" s="191">
        <f>VLOOKUP(A44,$H$2:$J$203,2,FALSE)</f>
        <v/>
      </c>
      <c r="G44" s="182">
        <f>(C44-F44)/(E44-B44)</f>
        <v/>
      </c>
      <c r="M44" s="184" t="n"/>
      <c r="N44" s="183" t="n"/>
    </row>
    <row r="45" hidden="1" s="412">
      <c r="E45" s="183">
        <f>VLOOKUP(A45,$H$2:$J$203,3,FALSE)</f>
        <v/>
      </c>
      <c r="F45" s="191">
        <f>VLOOKUP(A45,$H$2:$J$203,2,FALSE)</f>
        <v/>
      </c>
      <c r="G45" s="182">
        <f>(C45-F45)/(E45-B45)</f>
        <v/>
      </c>
      <c r="M45" s="184" t="n"/>
      <c r="N45" s="183" t="n"/>
    </row>
    <row r="46" hidden="1" s="412">
      <c r="E46" s="183">
        <f>VLOOKUP(A46,$H$2:$J$203,3,FALSE)</f>
        <v/>
      </c>
      <c r="F46" s="191">
        <f>VLOOKUP(A46,$H$2:$J$203,2,FALSE)</f>
        <v/>
      </c>
      <c r="G46" s="182">
        <f>(C46-F46)/(E46-B46)</f>
        <v/>
      </c>
      <c r="M46" s="184" t="n"/>
      <c r="N46" s="183" t="n"/>
    </row>
    <row r="47" hidden="1" s="412">
      <c r="E47" s="183">
        <f>VLOOKUP(A47,$H$2:$J$203,3,FALSE)</f>
        <v/>
      </c>
      <c r="F47" s="191">
        <f>VLOOKUP(A47,$H$2:$J$203,2,FALSE)</f>
        <v/>
      </c>
      <c r="G47" s="182">
        <f>(C47-F47)/(E47-B47)</f>
        <v/>
      </c>
      <c r="M47" s="184" t="n"/>
      <c r="N47" s="183" t="n"/>
    </row>
    <row r="48">
      <c r="E48" s="183">
        <f>VLOOKUP(A48,$H$2:$J$203,3,FALSE)</f>
        <v/>
      </c>
      <c r="F48" s="184">
        <f>VLOOKUP(A48,$H$2:$J$203,2,FALSE)</f>
        <v/>
      </c>
      <c r="G48" s="182">
        <f>(C48-F48)/(E48-B48)</f>
        <v/>
      </c>
      <c r="M48" s="184" t="n"/>
      <c r="N48" s="183" t="n"/>
    </row>
    <row r="49" hidden="1" s="412">
      <c r="E49" s="183">
        <f>VLOOKUP(A49,$H$2:$J$203,3,FALSE)</f>
        <v/>
      </c>
      <c r="F49" s="191">
        <f>VLOOKUP(A49,$H$2:$J$203,2,FALSE)</f>
        <v/>
      </c>
      <c r="G49" s="182">
        <f>(C49-F49)/(E49-B49)</f>
        <v/>
      </c>
      <c r="M49" s="184" t="n"/>
      <c r="N49" s="183" t="n"/>
    </row>
    <row r="50" hidden="1" s="412">
      <c r="E50" s="183">
        <f>VLOOKUP(A50,$H$2:$J$203,3,FALSE)</f>
        <v/>
      </c>
      <c r="F50" s="191">
        <f>VLOOKUP(A50,$H$2:$J$203,2,FALSE)</f>
        <v/>
      </c>
      <c r="G50" s="182">
        <f>(C50-F50)/(E50-B50)</f>
        <v/>
      </c>
      <c r="M50" s="184" t="n"/>
      <c r="N50" s="183" t="n"/>
    </row>
    <row r="51" hidden="1" s="412">
      <c r="E51" s="183">
        <f>VLOOKUP(A51,$H$2:$J$203,3,FALSE)</f>
        <v/>
      </c>
      <c r="F51" s="191">
        <f>VLOOKUP(A51,$H$2:$J$203,2,FALSE)</f>
        <v/>
      </c>
      <c r="G51" s="182">
        <f>(C51-F51)/(E51-B51)</f>
        <v/>
      </c>
      <c r="M51" s="184" t="n"/>
      <c r="N51" s="183" t="n"/>
    </row>
    <row r="52">
      <c r="E52" s="183">
        <f>VLOOKUP(A52,$H$2:$J$203,3,FALSE)</f>
        <v/>
      </c>
      <c r="F52" s="184">
        <f>VLOOKUP(A52,$H$2:$J$203,2,FALSE)</f>
        <v/>
      </c>
      <c r="G52" s="182">
        <f>(C52-F52)/(E52-B52)</f>
        <v/>
      </c>
      <c r="M52" s="184" t="n"/>
      <c r="N52" s="183" t="n"/>
    </row>
    <row r="53" hidden="1" s="412">
      <c r="E53" s="183">
        <f>VLOOKUP(A53,$H$2:$J$203,3,FALSE)</f>
        <v/>
      </c>
      <c r="F53" s="191">
        <f>VLOOKUP(A53,$H$2:$J$203,2,FALSE)</f>
        <v/>
      </c>
      <c r="G53" s="182">
        <f>(C53-F53)/(E53-B53)</f>
        <v/>
      </c>
      <c r="M53" s="184" t="n"/>
      <c r="N53" s="183" t="n"/>
    </row>
    <row r="54" hidden="1" s="412">
      <c r="E54" s="183">
        <f>VLOOKUP(A54,$H$2:$J$203,3,FALSE)</f>
        <v/>
      </c>
      <c r="F54" s="191">
        <f>VLOOKUP(A54,$H$2:$J$203,2,FALSE)</f>
        <v/>
      </c>
      <c r="G54" s="182">
        <f>(C54-F54)/(E54-B54)</f>
        <v/>
      </c>
      <c r="M54" s="184" t="n"/>
      <c r="N54" s="183" t="n"/>
    </row>
    <row r="55">
      <c r="E55" s="183">
        <f>VLOOKUP(A55,$H$2:$J$203,3,FALSE)</f>
        <v/>
      </c>
      <c r="F55" s="184">
        <f>VLOOKUP(A55,$H$2:$J$203,2,FALSE)</f>
        <v/>
      </c>
      <c r="G55" s="182">
        <f>(C55-F55)/(E55-B55)</f>
        <v/>
      </c>
      <c r="M55" s="184" t="n"/>
      <c r="N55" s="183" t="n"/>
    </row>
    <row r="56">
      <c r="E56" s="183">
        <f>VLOOKUP(A56,$H$2:$J$203,3,FALSE)</f>
        <v/>
      </c>
      <c r="F56" s="184">
        <f>VLOOKUP(A56,$H$2:$J$203,2,FALSE)</f>
        <v/>
      </c>
      <c r="G56" s="182">
        <f>(C56-F56)/(E56-B56)</f>
        <v/>
      </c>
      <c r="M56" s="184" t="n"/>
      <c r="N56" s="183" t="n"/>
    </row>
    <row r="57">
      <c r="E57" s="183">
        <f>VLOOKUP(A57,$H$2:$J$203,3,FALSE)</f>
        <v/>
      </c>
      <c r="F57" s="184">
        <f>VLOOKUP(A57,$H$2:$J$203,2,FALSE)</f>
        <v/>
      </c>
      <c r="G57" s="182">
        <f>(C57-F57)/(E57-B57)</f>
        <v/>
      </c>
      <c r="M57" s="184" t="n"/>
      <c r="N57" s="183" t="n"/>
    </row>
    <row r="58" hidden="1" s="412">
      <c r="E58" s="183">
        <f>VLOOKUP(A58,$H$2:$J$203,3,FALSE)</f>
        <v/>
      </c>
      <c r="F58" s="191">
        <f>VLOOKUP(A58,$H$2:$J$203,2,FALSE)</f>
        <v/>
      </c>
      <c r="G58" s="182">
        <f>(C58-F58)/(E58-B58)</f>
        <v/>
      </c>
      <c r="M58" s="184" t="n"/>
      <c r="N58" s="183" t="n"/>
    </row>
    <row r="59">
      <c r="E59" s="183">
        <f>VLOOKUP(A59,$H$2:$J$203,3,FALSE)</f>
        <v/>
      </c>
      <c r="F59" s="184">
        <f>VLOOKUP(A59,$H$2:$J$203,2,FALSE)</f>
        <v/>
      </c>
      <c r="G59" s="182">
        <f>(C59-F59)/(E59-B59)</f>
        <v/>
      </c>
      <c r="M59" s="184" t="n"/>
      <c r="N59" s="183" t="n"/>
    </row>
    <row r="60" hidden="1" s="412">
      <c r="E60" s="183">
        <f>VLOOKUP(A60,$H$2:$J$203,3,FALSE)</f>
        <v/>
      </c>
      <c r="F60" s="191">
        <f>VLOOKUP(A60,$H$2:$J$203,2,FALSE)</f>
        <v/>
      </c>
      <c r="G60" s="182">
        <f>(C60-F60)/(E60-B60)</f>
        <v/>
      </c>
      <c r="M60" s="184" t="n"/>
      <c r="N60" s="183" t="n"/>
    </row>
    <row r="61">
      <c r="E61" s="183">
        <f>VLOOKUP(A61,$H$2:$J$203,3,FALSE)</f>
        <v/>
      </c>
      <c r="F61" s="184">
        <f>VLOOKUP(A61,$H$2:$J$203,2,FALSE)</f>
        <v/>
      </c>
      <c r="G61" s="182">
        <f>(C61-F61)/(E61-B61)</f>
        <v/>
      </c>
      <c r="M61" s="184" t="n"/>
      <c r="N61" s="183" t="n"/>
    </row>
    <row r="62">
      <c r="E62" s="183">
        <f>VLOOKUP(A62,$H$2:$J$203,3,FALSE)</f>
        <v/>
      </c>
      <c r="F62" s="184">
        <f>VLOOKUP(A62,$H$2:$J$203,2,FALSE)</f>
        <v/>
      </c>
      <c r="G62" s="182">
        <f>(C62-F62)/(E62-B62)</f>
        <v/>
      </c>
      <c r="M62" s="184" t="n"/>
      <c r="N62" s="183" t="n"/>
    </row>
    <row r="63">
      <c r="E63" s="183">
        <f>VLOOKUP(A63,$H$2:$J$203,3,FALSE)</f>
        <v/>
      </c>
      <c r="F63" s="184">
        <f>VLOOKUP(A63,$H$2:$J$203,2,FALSE)</f>
        <v/>
      </c>
      <c r="G63" s="182">
        <f>(C63-F63)/(E63-B63)</f>
        <v/>
      </c>
      <c r="M63" s="184" t="n"/>
      <c r="N63" s="183" t="n"/>
    </row>
    <row r="64" hidden="1" s="412">
      <c r="E64" s="183">
        <f>VLOOKUP(A64,$H$2:$J$203,3,FALSE)</f>
        <v/>
      </c>
      <c r="F64" s="191">
        <f>VLOOKUP(A64,$H$2:$J$203,2,FALSE)</f>
        <v/>
      </c>
      <c r="G64" s="182">
        <f>(C64-F64)/(E64-B64)</f>
        <v/>
      </c>
      <c r="M64" s="184" t="n"/>
      <c r="N64" s="183" t="n"/>
    </row>
    <row r="65" hidden="1" s="412">
      <c r="E65" s="183">
        <f>VLOOKUP(A65,$H$2:$J$203,3,FALSE)</f>
        <v/>
      </c>
      <c r="F65" s="191">
        <f>VLOOKUP(A65,$H$2:$J$203,2,FALSE)</f>
        <v/>
      </c>
      <c r="G65" s="182">
        <f>(C65-F65)/(E65-B65)</f>
        <v/>
      </c>
      <c r="M65" s="184" t="n"/>
      <c r="N65" s="183" t="n"/>
    </row>
    <row r="66" hidden="1" s="412">
      <c r="E66" s="183">
        <f>VLOOKUP(A66,$H$2:$J$203,3,FALSE)</f>
        <v/>
      </c>
      <c r="F66" s="191">
        <f>VLOOKUP(A66,$H$2:$J$203,2,FALSE)</f>
        <v/>
      </c>
      <c r="G66" s="182">
        <f>(C66-F66)/(E66-B66)</f>
        <v/>
      </c>
      <c r="M66" s="184" t="n"/>
      <c r="N66" s="183" t="n"/>
    </row>
    <row r="67" hidden="1" s="412">
      <c r="E67" s="183">
        <f>VLOOKUP(A67,$H$2:$J$203,3,FALSE)</f>
        <v/>
      </c>
      <c r="F67" s="191">
        <f>VLOOKUP(A67,$H$2:$J$203,2,FALSE)</f>
        <v/>
      </c>
      <c r="G67" s="182">
        <f>(C67-F67)/(E67-B67)</f>
        <v/>
      </c>
      <c r="M67" s="184" t="n"/>
      <c r="N67" s="183" t="n"/>
    </row>
    <row r="68" hidden="1" s="412">
      <c r="E68" s="183">
        <f>VLOOKUP(A68,$H$2:$J$203,3,FALSE)</f>
        <v/>
      </c>
      <c r="F68" s="191">
        <f>VLOOKUP(A68,$H$2:$J$203,2,FALSE)</f>
        <v/>
      </c>
      <c r="G68" s="182">
        <f>(C68-F68)/(E68-B68)</f>
        <v/>
      </c>
      <c r="M68" s="184" t="n"/>
      <c r="N68" s="183" t="n"/>
    </row>
    <row r="69" hidden="1" s="412">
      <c r="E69" s="183">
        <f>VLOOKUP(A69,$H$2:$J$203,3,FALSE)</f>
        <v/>
      </c>
      <c r="F69" s="191">
        <f>VLOOKUP(A69,$H$2:$J$203,2,FALSE)</f>
        <v/>
      </c>
      <c r="G69" s="182">
        <f>(C69-F69)/(E69-B69)</f>
        <v/>
      </c>
      <c r="M69" s="184" t="n"/>
      <c r="N69" s="183" t="n"/>
    </row>
    <row r="70" hidden="1" s="412">
      <c r="E70" s="183">
        <f>VLOOKUP(A70,$H$2:$J$203,3,FALSE)</f>
        <v/>
      </c>
      <c r="F70" s="191">
        <f>VLOOKUP(A70,$H$2:$J$203,2,FALSE)</f>
        <v/>
      </c>
      <c r="G70" s="182">
        <f>(C70-F70)/(E70-B70)</f>
        <v/>
      </c>
      <c r="M70" s="184" t="n"/>
      <c r="N70" s="183" t="n"/>
    </row>
    <row r="71">
      <c r="E71" s="183">
        <f>VLOOKUP(A71,$H$2:$J$203,3,FALSE)</f>
        <v/>
      </c>
      <c r="F71" s="184">
        <f>VLOOKUP(A71,$H$2:$J$203,2,FALSE)</f>
        <v/>
      </c>
      <c r="G71" s="182">
        <f>(C71-F71)/(E71-B71)</f>
        <v/>
      </c>
      <c r="M71" s="184" t="n"/>
      <c r="N71" s="183" t="n"/>
    </row>
    <row r="72" hidden="1" s="412">
      <c r="E72" s="183">
        <f>VLOOKUP(A72,$H$2:$J$203,3,FALSE)</f>
        <v/>
      </c>
      <c r="F72" s="191">
        <f>VLOOKUP(A72,$H$2:$J$203,2,FALSE)</f>
        <v/>
      </c>
      <c r="G72" s="182">
        <f>(C72-F72)/(E72-B72)</f>
        <v/>
      </c>
      <c r="M72" s="184" t="n"/>
      <c r="N72" s="183" t="n"/>
    </row>
    <row r="73" hidden="1" s="412">
      <c r="E73" s="183">
        <f>VLOOKUP(A73,$H$2:$J$203,3,FALSE)</f>
        <v/>
      </c>
      <c r="F73" s="191">
        <f>VLOOKUP(A73,$H$2:$J$203,2,FALSE)</f>
        <v/>
      </c>
      <c r="G73" s="182">
        <f>(C73-F73)/(E73-B73)</f>
        <v/>
      </c>
      <c r="M73" s="184" t="n"/>
      <c r="N73" s="183" t="n"/>
    </row>
    <row r="74" hidden="1" s="412">
      <c r="E74" s="183">
        <f>VLOOKUP(A74,$H$2:$J$203,3,FALSE)</f>
        <v/>
      </c>
      <c r="F74" s="191">
        <f>VLOOKUP(A74,$H$2:$J$203,2,FALSE)</f>
        <v/>
      </c>
      <c r="G74" s="182">
        <f>(C74-F74)/(E74-B74)</f>
        <v/>
      </c>
      <c r="M74" s="184" t="n"/>
      <c r="N74" s="183" t="n"/>
    </row>
    <row r="75">
      <c r="E75" s="183">
        <f>VLOOKUP(A75,$H$2:$J$203,3,FALSE)</f>
        <v/>
      </c>
      <c r="F75" s="184">
        <f>VLOOKUP(A75,$H$2:$J$203,2,FALSE)</f>
        <v/>
      </c>
      <c r="G75" s="182">
        <f>(C75-F75)/(E75-B75)</f>
        <v/>
      </c>
      <c r="M75" s="184" t="n"/>
      <c r="N75" s="183" t="n"/>
    </row>
    <row r="76" hidden="1" s="412">
      <c r="E76" s="183">
        <f>VLOOKUP(A76,$H$2:$J$203,3,FALSE)</f>
        <v/>
      </c>
      <c r="F76" s="191">
        <f>VLOOKUP(A76,$H$2:$J$203,2,FALSE)</f>
        <v/>
      </c>
      <c r="G76" s="182">
        <f>(C76-F76)/(E76-B76)</f>
        <v/>
      </c>
      <c r="M76" s="184" t="n"/>
      <c r="N76" s="183" t="n"/>
    </row>
    <row r="77" hidden="1" s="412">
      <c r="E77" s="183">
        <f>VLOOKUP(A77,$H$2:$J$203,3,FALSE)</f>
        <v/>
      </c>
      <c r="F77" s="191">
        <f>VLOOKUP(A77,$H$2:$J$203,2,FALSE)</f>
        <v/>
      </c>
      <c r="G77" s="182">
        <f>(C77-F77)/(E77-B77)</f>
        <v/>
      </c>
      <c r="M77" s="184" t="n"/>
      <c r="N77" s="183" t="n"/>
    </row>
    <row r="78" hidden="1" s="412">
      <c r="E78" s="183">
        <f>VLOOKUP(A78,$H$2:$J$203,3,FALSE)</f>
        <v/>
      </c>
      <c r="F78" s="191">
        <f>VLOOKUP(A78,$H$2:$J$203,2,FALSE)</f>
        <v/>
      </c>
      <c r="G78" s="182">
        <f>(C78-F78)/(E78-B78)</f>
        <v/>
      </c>
      <c r="M78" s="184" t="n"/>
      <c r="N78" s="183" t="n"/>
    </row>
    <row r="79">
      <c r="E79" s="183">
        <f>VLOOKUP(A79,$H$2:$J$203,3,FALSE)</f>
        <v/>
      </c>
      <c r="F79" s="184">
        <f>VLOOKUP(A79,$H$2:$J$203,2,FALSE)</f>
        <v/>
      </c>
      <c r="G79" s="182">
        <f>(C79-F79)/(E79-B79)</f>
        <v/>
      </c>
      <c r="M79" s="184" t="n"/>
      <c r="N79" s="183" t="n"/>
    </row>
    <row r="80">
      <c r="E80" s="183">
        <f>VLOOKUP(A80,$H$2:$J$203,3,FALSE)</f>
        <v/>
      </c>
      <c r="F80" s="184">
        <f>VLOOKUP(A80,$H$2:$J$203,2,FALSE)</f>
        <v/>
      </c>
      <c r="G80" s="182">
        <f>(C80-F80)/(E80-B80)</f>
        <v/>
      </c>
      <c r="M80" s="184" t="n"/>
      <c r="N80" s="183" t="n"/>
    </row>
    <row r="81" hidden="1" s="412">
      <c r="E81" s="183">
        <f>VLOOKUP(A81,$H$2:$J$203,3,FALSE)</f>
        <v/>
      </c>
      <c r="F81" s="191">
        <f>VLOOKUP(A81,$H$2:$J$203,2,FALSE)</f>
        <v/>
      </c>
      <c r="G81" s="182">
        <f>(C81-F81)/(E81-B81)</f>
        <v/>
      </c>
      <c r="M81" s="184" t="n"/>
      <c r="N81" s="183" t="n"/>
    </row>
    <row r="82">
      <c r="E82" s="183">
        <f>VLOOKUP(A82,$H$2:$J$203,3,FALSE)</f>
        <v/>
      </c>
      <c r="F82" s="184">
        <f>VLOOKUP(A82,$H$2:$J$203,2,FALSE)</f>
        <v/>
      </c>
      <c r="G82" s="182">
        <f>(C82-F82)/(E82-B82)</f>
        <v/>
      </c>
      <c r="M82" s="184" t="n"/>
      <c r="N82" s="183" t="n"/>
    </row>
    <row r="83">
      <c r="E83" s="183">
        <f>VLOOKUP(A83,$H$2:$J$203,3,FALSE)</f>
        <v/>
      </c>
      <c r="F83" s="184">
        <f>VLOOKUP(A83,$H$2:$J$203,2,FALSE)</f>
        <v/>
      </c>
      <c r="G83" s="182">
        <f>(C83-F83)/(E83-B83)</f>
        <v/>
      </c>
      <c r="M83" s="184" t="n"/>
      <c r="N83" s="183" t="n"/>
    </row>
    <row r="84">
      <c r="E84" s="183">
        <f>VLOOKUP(A84,$H$2:$J$203,3,FALSE)</f>
        <v/>
      </c>
      <c r="F84" s="184">
        <f>VLOOKUP(A84,$H$2:$J$203,2,FALSE)</f>
        <v/>
      </c>
      <c r="G84" s="182">
        <f>(C84-F84)/(E84-B84)</f>
        <v/>
      </c>
      <c r="M84" s="184" t="n"/>
      <c r="N84" s="183" t="n"/>
    </row>
    <row r="85">
      <c r="E85" s="183">
        <f>VLOOKUP(A85,$H$2:$J$203,3,FALSE)</f>
        <v/>
      </c>
      <c r="F85" s="184">
        <f>VLOOKUP(A85,$H$2:$J$203,2,FALSE)</f>
        <v/>
      </c>
      <c r="G85" s="182">
        <f>(C85-F85)/(E85-B85)</f>
        <v/>
      </c>
      <c r="M85" s="184" t="n"/>
      <c r="N85" s="183" t="n"/>
    </row>
    <row r="86" hidden="1" s="412">
      <c r="E86" s="183">
        <f>VLOOKUP(A86,$H$2:$J$203,3,FALSE)</f>
        <v/>
      </c>
      <c r="F86" s="191">
        <f>VLOOKUP(A86,$H$2:$J$203,2,FALSE)</f>
        <v/>
      </c>
      <c r="G86" s="182">
        <f>(C86-F86)/(E86-B86)</f>
        <v/>
      </c>
      <c r="M86" s="184" t="n"/>
      <c r="N86" s="183" t="n"/>
    </row>
    <row r="87">
      <c r="E87" s="183">
        <f>VLOOKUP(A87,$H$2:$J$203,3,FALSE)</f>
        <v/>
      </c>
      <c r="F87" s="184">
        <f>VLOOKUP(A87,$H$2:$J$203,2,FALSE)</f>
        <v/>
      </c>
      <c r="G87" s="182">
        <f>(C87-F87)/(E87-B87)</f>
        <v/>
      </c>
      <c r="M87" s="184" t="n"/>
      <c r="N87" s="183" t="n"/>
    </row>
    <row r="88" hidden="1" s="412">
      <c r="E88" s="183">
        <f>VLOOKUP(A88,$H$2:$J$203,3,FALSE)</f>
        <v/>
      </c>
      <c r="F88" s="191">
        <f>VLOOKUP(A88,$H$2:$J$203,2,FALSE)</f>
        <v/>
      </c>
      <c r="G88" s="182">
        <f>(C88-F88)/(E88-B88)</f>
        <v/>
      </c>
      <c r="M88" s="184" t="n"/>
      <c r="N88" s="183" t="n"/>
    </row>
    <row r="89">
      <c r="E89" s="183">
        <f>VLOOKUP(A89,$H$2:$J$203,3,FALSE)</f>
        <v/>
      </c>
      <c r="F89" s="184">
        <f>VLOOKUP(A89,$H$2:$J$203,2,FALSE)</f>
        <v/>
      </c>
      <c r="G89" s="182">
        <f>(C89-F89)/(E89-B89)</f>
        <v/>
      </c>
      <c r="M89" s="184" t="n"/>
      <c r="N89" s="183" t="n"/>
    </row>
    <row r="90">
      <c r="E90" s="183">
        <f>VLOOKUP(A90,$H$2:$J$203,3,FALSE)</f>
        <v/>
      </c>
      <c r="F90" s="184">
        <f>VLOOKUP(A90,$H$2:$J$203,2,FALSE)</f>
        <v/>
      </c>
      <c r="G90" s="182">
        <f>(C90-F90)/(E90-B90)</f>
        <v/>
      </c>
      <c r="M90" s="184" t="n"/>
      <c r="N90" s="183" t="n"/>
    </row>
    <row r="91" hidden="1" s="412">
      <c r="E91" s="183">
        <f>VLOOKUP(A91,$H$2:$J$203,3,FALSE)</f>
        <v/>
      </c>
      <c r="F91" s="191">
        <f>VLOOKUP(A91,$H$2:$J$203,2,FALSE)</f>
        <v/>
      </c>
      <c r="G91" s="182">
        <f>(C91-F91)/(E91-B91)</f>
        <v/>
      </c>
      <c r="M91" s="184" t="n"/>
      <c r="N91" s="183" t="n"/>
    </row>
    <row r="92" hidden="1" s="412">
      <c r="E92" s="183">
        <f>VLOOKUP(A92,$H$2:$J$203,3,FALSE)</f>
        <v/>
      </c>
      <c r="F92" s="191">
        <f>VLOOKUP(A92,$H$2:$J$203,2,FALSE)</f>
        <v/>
      </c>
      <c r="G92" s="182">
        <f>(C92-F92)/(E92-B92)</f>
        <v/>
      </c>
      <c r="M92" s="184" t="n"/>
      <c r="N92" s="183" t="n"/>
    </row>
    <row r="93" hidden="1" s="412">
      <c r="E93" s="183">
        <f>VLOOKUP(A93,$H$2:$J$203,3,FALSE)</f>
        <v/>
      </c>
      <c r="F93" s="191">
        <f>VLOOKUP(A93,$H$2:$J$203,2,FALSE)</f>
        <v/>
      </c>
      <c r="G93" s="182">
        <f>(C93-F93)/(E93-B93)</f>
        <v/>
      </c>
      <c r="M93" s="184" t="n"/>
      <c r="N93" s="183" t="n"/>
    </row>
    <row r="94" hidden="1" s="412">
      <c r="E94" s="183">
        <f>VLOOKUP(A94,$H$2:$J$203,3,FALSE)</f>
        <v/>
      </c>
      <c r="F94" s="191">
        <f>VLOOKUP(A94,$H$2:$J$203,2,FALSE)</f>
        <v/>
      </c>
      <c r="G94" s="182">
        <f>(C94-F94)/(E94-B94)</f>
        <v/>
      </c>
      <c r="M94" s="184" t="n"/>
      <c r="N94" s="183" t="n"/>
    </row>
    <row r="95">
      <c r="E95" s="183">
        <f>VLOOKUP(A95,$H$2:$J$203,3,FALSE)</f>
        <v/>
      </c>
      <c r="F95" s="184">
        <f>VLOOKUP(A95,$H$2:$J$203,2,FALSE)</f>
        <v/>
      </c>
      <c r="G95" s="182">
        <f>(C95-F95)/(E95-B95)</f>
        <v/>
      </c>
      <c r="M95" s="184" t="n"/>
      <c r="N95" s="183" t="n"/>
    </row>
    <row r="96">
      <c r="E96" s="183">
        <f>VLOOKUP(A96,$H$2:$J$203,3,FALSE)</f>
        <v/>
      </c>
      <c r="F96" s="184">
        <f>VLOOKUP(A96,$H$2:$J$203,2,FALSE)</f>
        <v/>
      </c>
      <c r="G96" s="182">
        <f>(C96-F96)/(E96-B96)</f>
        <v/>
      </c>
      <c r="M96" s="184" t="n"/>
      <c r="N96" s="183" t="n"/>
    </row>
    <row r="97">
      <c r="E97" s="183">
        <f>VLOOKUP(A97,$H$2:$J$203,3,FALSE)</f>
        <v/>
      </c>
      <c r="F97" s="184">
        <f>VLOOKUP(A97,$H$2:$J$203,2,FALSE)</f>
        <v/>
      </c>
      <c r="G97" s="182">
        <f>(C97-F97)/(E97-B97)</f>
        <v/>
      </c>
      <c r="M97" s="184" t="n"/>
      <c r="N97" s="183" t="n"/>
    </row>
    <row r="98">
      <c r="E98" s="183">
        <f>VLOOKUP(A98,$H$2:$J$203,3,FALSE)</f>
        <v/>
      </c>
      <c r="F98" s="184">
        <f>VLOOKUP(A98,$H$2:$J$203,2,FALSE)</f>
        <v/>
      </c>
      <c r="G98" s="182">
        <f>(C98-F98)/(E98-B98)</f>
        <v/>
      </c>
      <c r="M98" s="184" t="n"/>
      <c r="N98" s="183" t="n"/>
    </row>
    <row r="99" hidden="1" s="412">
      <c r="E99" s="183">
        <f>VLOOKUP(A99,$H$2:$J$203,3,FALSE)</f>
        <v/>
      </c>
      <c r="F99" s="191">
        <f>VLOOKUP(A99,$H$2:$J$203,2,FALSE)</f>
        <v/>
      </c>
      <c r="G99" s="182">
        <f>(C99-F99)/(E99-B99)</f>
        <v/>
      </c>
      <c r="M99" s="184" t="n"/>
      <c r="N99" s="183" t="n"/>
    </row>
    <row r="100">
      <c r="E100" s="183">
        <f>VLOOKUP(A100,$H$2:$J$203,3,FALSE)</f>
        <v/>
      </c>
      <c r="F100" s="184">
        <f>VLOOKUP(A100,$H$2:$J$203,2,FALSE)</f>
        <v/>
      </c>
      <c r="G100" s="182">
        <f>(C100-F100)/(E100-B100)</f>
        <v/>
      </c>
      <c r="M100" s="184" t="n"/>
      <c r="N100" s="183" t="n"/>
    </row>
    <row r="101" hidden="1" s="412">
      <c r="E101" s="183">
        <f>VLOOKUP(A101,$H$2:$J$203,3,FALSE)</f>
        <v/>
      </c>
      <c r="F101" s="191">
        <f>VLOOKUP(A101,$H$2:$J$203,2,FALSE)</f>
        <v/>
      </c>
      <c r="G101" s="182">
        <f>(C101-F101)/(E101-B101)</f>
        <v/>
      </c>
      <c r="M101" s="184" t="n"/>
      <c r="N101" s="183" t="n"/>
    </row>
    <row r="102" hidden="1" s="412">
      <c r="E102" s="183">
        <f>VLOOKUP(A102,$H$2:$J$203,3,FALSE)</f>
        <v/>
      </c>
      <c r="F102" s="191">
        <f>VLOOKUP(A102,$H$2:$J$203,2,FALSE)</f>
        <v/>
      </c>
      <c r="G102" s="182">
        <f>(C102-F102)/(E102-B102)</f>
        <v/>
      </c>
      <c r="M102" s="184" t="n"/>
      <c r="N102" s="183" t="n"/>
    </row>
    <row r="103">
      <c r="E103" s="183">
        <f>VLOOKUP(A103,$H$2:$J$203,3,FALSE)</f>
        <v/>
      </c>
      <c r="F103" s="184">
        <f>VLOOKUP(A103,$H$2:$J$203,2,FALSE)</f>
        <v/>
      </c>
      <c r="G103" s="182">
        <f>(C103-F103)/(E103-B103)</f>
        <v/>
      </c>
      <c r="M103" s="184" t="n"/>
      <c r="N103" s="183" t="n"/>
    </row>
    <row r="104">
      <c r="E104" s="183">
        <f>VLOOKUP(A104,$H$2:$J$203,3,FALSE)</f>
        <v/>
      </c>
      <c r="F104" s="184">
        <f>VLOOKUP(A104,$H$2:$J$203,2,FALSE)</f>
        <v/>
      </c>
      <c r="G104" s="182">
        <f>(C104-F104)/(E104-B104)</f>
        <v/>
      </c>
      <c r="M104" s="184" t="n"/>
      <c r="N104" s="183" t="n"/>
    </row>
    <row r="105" hidden="1" s="412">
      <c r="E105" s="183">
        <f>VLOOKUP(A105,$H$2:$J$203,3,FALSE)</f>
        <v/>
      </c>
      <c r="F105" s="191">
        <f>VLOOKUP(A105,$H$2:$J$203,2,FALSE)</f>
        <v/>
      </c>
      <c r="G105" s="182">
        <f>(C105-F105)/(E105-B105)</f>
        <v/>
      </c>
      <c r="M105" s="184" t="n"/>
      <c r="N105" s="183" t="n"/>
    </row>
    <row r="106">
      <c r="E106" s="183">
        <f>VLOOKUP(A106,$H$2:$J$203,3,FALSE)</f>
        <v/>
      </c>
      <c r="F106" s="184">
        <f>VLOOKUP(A106,$H$2:$J$203,2,FALSE)</f>
        <v/>
      </c>
      <c r="G106" s="182">
        <f>(C106-F106)/(E106-B106)</f>
        <v/>
      </c>
      <c r="M106" s="184" t="n"/>
      <c r="N106" s="183" t="n"/>
    </row>
    <row r="107">
      <c r="E107" s="183">
        <f>VLOOKUP(A107,$H$2:$J$203,3,FALSE)</f>
        <v/>
      </c>
      <c r="F107" s="184">
        <f>VLOOKUP(A107,$H$2:$J$203,2,FALSE)</f>
        <v/>
      </c>
      <c r="G107" s="182">
        <f>(C107-F107)/(E107-B107)</f>
        <v/>
      </c>
      <c r="M107" s="184" t="n"/>
      <c r="N107" s="183" t="n"/>
    </row>
    <row r="108">
      <c r="E108" s="183">
        <f>VLOOKUP(A108,$H$2:$J$203,3,FALSE)</f>
        <v/>
      </c>
      <c r="F108" s="184">
        <f>VLOOKUP(A108,$H$2:$J$203,2,FALSE)</f>
        <v/>
      </c>
      <c r="G108" s="182">
        <f>(C108-F108)/(E108-B108)</f>
        <v/>
      </c>
      <c r="M108" s="184" t="n"/>
      <c r="N108" s="183" t="n"/>
    </row>
    <row r="109" hidden="1" s="412">
      <c r="E109" s="183">
        <f>VLOOKUP(A109,$H$2:$J$203,3,FALSE)</f>
        <v/>
      </c>
      <c r="F109" s="191">
        <f>VLOOKUP(A109,$H$2:$J$203,2,FALSE)</f>
        <v/>
      </c>
      <c r="G109" s="182">
        <f>(C109-F109)/(E109-B109)</f>
        <v/>
      </c>
      <c r="M109" s="184" t="n"/>
      <c r="N109" s="183" t="n"/>
    </row>
    <row r="110">
      <c r="E110" s="183">
        <f>VLOOKUP(A110,$H$2:$J$203,3,FALSE)</f>
        <v/>
      </c>
      <c r="F110" s="184">
        <f>VLOOKUP(A110,$H$2:$J$203,2,FALSE)</f>
        <v/>
      </c>
      <c r="G110" s="182">
        <f>(C110-F110)/(E110-B110)</f>
        <v/>
      </c>
      <c r="M110" s="184" t="n"/>
      <c r="N110" s="183" t="n"/>
    </row>
    <row r="111" hidden="1" s="412">
      <c r="E111" s="183">
        <f>VLOOKUP(A111,$H$2:$J$203,3,FALSE)</f>
        <v/>
      </c>
      <c r="F111" s="191">
        <f>VLOOKUP(A111,$H$2:$J$203,2,FALSE)</f>
        <v/>
      </c>
      <c r="G111" s="182">
        <f>(C111-F111)/(E111-B111)</f>
        <v/>
      </c>
      <c r="M111" s="184" t="n"/>
      <c r="N111" s="183" t="n"/>
    </row>
    <row r="112">
      <c r="E112" s="183">
        <f>VLOOKUP(A112,$H$2:$J$203,3,FALSE)</f>
        <v/>
      </c>
      <c r="F112" s="184">
        <f>VLOOKUP(A112,$H$2:$J$203,2,FALSE)</f>
        <v/>
      </c>
      <c r="G112" s="182">
        <f>(C112-F112)/(E112-B112)</f>
        <v/>
      </c>
      <c r="M112" s="184" t="n"/>
      <c r="N112" s="183" t="n"/>
    </row>
    <row r="113" hidden="1" s="412">
      <c r="E113" s="183">
        <f>VLOOKUP(A113,$H$2:$J$203,3,FALSE)</f>
        <v/>
      </c>
      <c r="F113" s="191">
        <f>VLOOKUP(A113,$H$2:$J$203,2,FALSE)</f>
        <v/>
      </c>
      <c r="G113" s="182">
        <f>(C113-F113)/(E113-B113)</f>
        <v/>
      </c>
      <c r="M113" s="184" t="n"/>
      <c r="N113" s="183" t="n"/>
    </row>
    <row r="114">
      <c r="E114" s="183">
        <f>VLOOKUP(A114,$H$2:$J$203,3,FALSE)</f>
        <v/>
      </c>
      <c r="F114" s="184">
        <f>VLOOKUP(A114,$H$2:$J$203,2,FALSE)</f>
        <v/>
      </c>
      <c r="G114" s="182">
        <f>(C114-F114)/(E114-B114)</f>
        <v/>
      </c>
      <c r="M114" s="184" t="n"/>
      <c r="N114" s="183" t="n"/>
    </row>
    <row r="115" hidden="1" s="412">
      <c r="E115" s="183">
        <f>VLOOKUP(A115,$H$2:$J$203,3,FALSE)</f>
        <v/>
      </c>
      <c r="F115" s="191">
        <f>VLOOKUP(A115,$H$2:$J$203,2,FALSE)</f>
        <v/>
      </c>
      <c r="G115" s="182">
        <f>(C115-F115)/(E115-B115)</f>
        <v/>
      </c>
      <c r="M115" s="184" t="n"/>
      <c r="N115" s="183" t="n"/>
    </row>
    <row r="116">
      <c r="E116" s="183">
        <f>VLOOKUP(A116,$H$2:$J$203,3,FALSE)</f>
        <v/>
      </c>
      <c r="F116" s="184">
        <f>VLOOKUP(A116,$H$2:$J$203,2,FALSE)</f>
        <v/>
      </c>
      <c r="G116" s="182">
        <f>(C116-F116)/(E116-B116)</f>
        <v/>
      </c>
      <c r="M116" s="184" t="n"/>
      <c r="N116" s="183" t="n"/>
    </row>
    <row r="117">
      <c r="E117" s="183">
        <f>VLOOKUP(A117,$H$2:$J$203,3,FALSE)</f>
        <v/>
      </c>
      <c r="F117" s="184">
        <f>VLOOKUP(A117,$H$2:$J$203,2,FALSE)</f>
        <v/>
      </c>
      <c r="G117" s="182">
        <f>(C117-F117)/(E117-B117)</f>
        <v/>
      </c>
      <c r="M117" s="184" t="n"/>
      <c r="N117" s="183" t="n"/>
    </row>
    <row r="118">
      <c r="E118" s="183">
        <f>VLOOKUP(A118,$H$2:$J$203,3,FALSE)</f>
        <v/>
      </c>
      <c r="F118" s="184">
        <f>VLOOKUP(A118,$H$2:$J$203,2,FALSE)</f>
        <v/>
      </c>
      <c r="G118" s="182">
        <f>(C118-F118)/(E118-B118)</f>
        <v/>
      </c>
      <c r="M118" s="184" t="n"/>
      <c r="N118" s="183" t="n"/>
    </row>
    <row r="119">
      <c r="E119" s="183">
        <f>VLOOKUP(A119,$H$2:$J$203,3,FALSE)</f>
        <v/>
      </c>
      <c r="F119" s="184">
        <f>VLOOKUP(A119,$H$2:$J$203,2,FALSE)</f>
        <v/>
      </c>
      <c r="G119" s="182">
        <f>(C119-F119)/(E119-B119)</f>
        <v/>
      </c>
      <c r="M119" s="184" t="n"/>
      <c r="N119" s="183" t="n"/>
    </row>
    <row r="120">
      <c r="E120" s="183">
        <f>VLOOKUP(A120,$H$2:$J$203,3,FALSE)</f>
        <v/>
      </c>
      <c r="F120" s="184">
        <f>VLOOKUP(A120,$H$2:$J$203,2,FALSE)</f>
        <v/>
      </c>
      <c r="G120" s="182">
        <f>(C120-F120)/(E120-B120)</f>
        <v/>
      </c>
      <c r="M120" s="184" t="n"/>
      <c r="N120" s="183" t="n"/>
    </row>
    <row r="121">
      <c r="E121" s="183">
        <f>VLOOKUP(A121,$H$2:$J$203,3,FALSE)</f>
        <v/>
      </c>
      <c r="F121" s="184">
        <f>VLOOKUP(A121,$H$2:$J$203,2,FALSE)</f>
        <v/>
      </c>
      <c r="G121" s="182">
        <f>(C121-F121)/(E121-B121)</f>
        <v/>
      </c>
      <c r="M121" s="184" t="n"/>
      <c r="N121" s="183" t="n"/>
    </row>
    <row r="122">
      <c r="E122" s="183">
        <f>VLOOKUP(A122,$H$2:$J$203,3,FALSE)</f>
        <v/>
      </c>
      <c r="F122" s="184">
        <f>VLOOKUP(A122,$H$2:$J$203,2,FALSE)</f>
        <v/>
      </c>
      <c r="G122" s="182">
        <f>(C122-F122)/(E122-B122)</f>
        <v/>
      </c>
      <c r="M122" s="184" t="n"/>
      <c r="N122" s="183" t="n"/>
    </row>
    <row r="123">
      <c r="E123" s="183">
        <f>VLOOKUP(A123,$H$2:$J$203,3,FALSE)</f>
        <v/>
      </c>
      <c r="F123" s="184">
        <f>VLOOKUP(A123,$H$2:$J$203,2,FALSE)</f>
        <v/>
      </c>
      <c r="G123" s="182">
        <f>(C123-F123)/(E123-B123)</f>
        <v/>
      </c>
      <c r="M123" s="184" t="n"/>
      <c r="N123" s="183" t="n"/>
    </row>
    <row r="124" hidden="1" s="412">
      <c r="E124" s="183">
        <f>VLOOKUP(A124,$H$2:$J$203,3,FALSE)</f>
        <v/>
      </c>
      <c r="F124" s="191">
        <f>VLOOKUP(A124,$H$2:$J$203,2,FALSE)</f>
        <v/>
      </c>
      <c r="G124" s="182">
        <f>(C124-F124)/(E124-B124)</f>
        <v/>
      </c>
      <c r="M124" s="184" t="n"/>
      <c r="N124" s="183" t="n"/>
    </row>
    <row r="125">
      <c r="E125" s="183">
        <f>VLOOKUP(A125,$H$2:$J$203,3,FALSE)</f>
        <v/>
      </c>
      <c r="F125" s="184">
        <f>VLOOKUP(A125,$H$2:$J$203,2,FALSE)</f>
        <v/>
      </c>
      <c r="G125" s="182">
        <f>(C125-F125)/(E125-B125)</f>
        <v/>
      </c>
      <c r="M125" s="184" t="n"/>
      <c r="N125" s="183" t="n"/>
    </row>
    <row r="126">
      <c r="E126" s="183">
        <f>VLOOKUP(A126,$H$2:$J$203,3,FALSE)</f>
        <v/>
      </c>
      <c r="F126" s="184">
        <f>VLOOKUP(A126,$H$2:$J$203,2,FALSE)</f>
        <v/>
      </c>
      <c r="G126" s="182">
        <f>(C126-F126)/(E126-B126)</f>
        <v/>
      </c>
      <c r="M126" s="184" t="n"/>
      <c r="N126" s="183" t="n"/>
    </row>
    <row r="127" hidden="1" s="412">
      <c r="E127" s="183">
        <f>VLOOKUP(A127,$H$2:$J$203,3,FALSE)</f>
        <v/>
      </c>
      <c r="F127" s="191">
        <f>VLOOKUP(A127,$H$2:$J$203,2,FALSE)</f>
        <v/>
      </c>
      <c r="G127" s="182">
        <f>(C127-F127)/(E127-B127)</f>
        <v/>
      </c>
      <c r="M127" s="184" t="n"/>
      <c r="N127" s="183" t="n"/>
    </row>
    <row r="128">
      <c r="E128" s="183">
        <f>VLOOKUP(A128,$H$2:$J$203,3,FALSE)</f>
        <v/>
      </c>
      <c r="F128" s="184">
        <f>VLOOKUP(A128,$H$2:$J$203,2,FALSE)</f>
        <v/>
      </c>
      <c r="G128" s="182">
        <f>(C128-F128)/(E128-B128)</f>
        <v/>
      </c>
      <c r="M128" s="184" t="n"/>
      <c r="N128" s="183" t="n"/>
    </row>
    <row r="129">
      <c r="E129" s="183">
        <f>VLOOKUP(A129,$H$2:$J$203,3,FALSE)</f>
        <v/>
      </c>
      <c r="F129" s="184">
        <f>VLOOKUP(A129,$H$2:$J$203,2,FALSE)</f>
        <v/>
      </c>
      <c r="G129" s="182">
        <f>(C129-F129)/(E129-B129)</f>
        <v/>
      </c>
      <c r="M129" s="184" t="n"/>
      <c r="N129" s="183" t="n"/>
    </row>
    <row r="130">
      <c r="E130" s="183">
        <f>VLOOKUP(A130,$H$2:$J$203,3,FALSE)</f>
        <v/>
      </c>
      <c r="F130" s="184">
        <f>VLOOKUP(A130,$H$2:$J$203,2,FALSE)</f>
        <v/>
      </c>
      <c r="G130" s="182">
        <f>(C130-F130)/(E130-B130)</f>
        <v/>
      </c>
      <c r="M130" s="184" t="n"/>
      <c r="N130" s="183" t="n"/>
    </row>
    <row r="131">
      <c r="E131" s="183">
        <f>VLOOKUP(A131,$H$2:$J$203,3,FALSE)</f>
        <v/>
      </c>
      <c r="F131" s="184">
        <f>VLOOKUP(A131,$H$2:$J$203,2,FALSE)</f>
        <v/>
      </c>
      <c r="G131" s="182">
        <f>(C131-F131)/(E131-B131)</f>
        <v/>
      </c>
      <c r="M131" s="184" t="n"/>
      <c r="N131" s="183" t="n"/>
    </row>
    <row r="132">
      <c r="E132" s="183">
        <f>VLOOKUP(A132,$H$2:$J$203,3,FALSE)</f>
        <v/>
      </c>
      <c r="F132" s="184">
        <f>VLOOKUP(A132,$H$2:$J$203,2,FALSE)</f>
        <v/>
      </c>
      <c r="G132" s="182">
        <f>(C132-F132)/(E132-B132)</f>
        <v/>
      </c>
      <c r="M132" s="184" t="n"/>
      <c r="N132" s="183" t="n"/>
    </row>
    <row r="133">
      <c r="E133" s="183">
        <f>VLOOKUP(A133,$H$2:$J$203,3,FALSE)</f>
        <v/>
      </c>
      <c r="F133" s="184">
        <f>VLOOKUP(A133,$H$2:$J$203,2,FALSE)</f>
        <v/>
      </c>
      <c r="G133" s="182">
        <f>(C133-F133)/(E133-B133)</f>
        <v/>
      </c>
      <c r="M133" s="184" t="n"/>
      <c r="N133" s="183" t="n"/>
    </row>
    <row r="134">
      <c r="E134" s="183">
        <f>VLOOKUP(A134,$H$2:$J$203,3,FALSE)</f>
        <v/>
      </c>
      <c r="F134" s="184">
        <f>VLOOKUP(A134,$H$2:$J$203,2,FALSE)</f>
        <v/>
      </c>
      <c r="G134" s="182">
        <f>(C134-F134)/(E134-B134)</f>
        <v/>
      </c>
      <c r="M134" s="184" t="n"/>
      <c r="N134" s="183" t="n"/>
    </row>
    <row r="135">
      <c r="E135" s="183">
        <f>VLOOKUP(A135,$H$2:$J$203,3,FALSE)</f>
        <v/>
      </c>
      <c r="F135" s="184">
        <f>VLOOKUP(A135,$H$2:$J$203,2,FALSE)</f>
        <v/>
      </c>
      <c r="G135" s="182">
        <f>(C135-F135)/(E135-B135)</f>
        <v/>
      </c>
      <c r="M135" s="184" t="n"/>
      <c r="N135" s="183" t="n"/>
    </row>
    <row r="136">
      <c r="E136" s="183">
        <f>VLOOKUP(A136,$H$2:$J$203,3,FALSE)</f>
        <v/>
      </c>
      <c r="F136" s="184">
        <f>VLOOKUP(A136,$H$2:$J$203,2,FALSE)</f>
        <v/>
      </c>
      <c r="G136" s="182">
        <f>(C136-F136)/(E136-B136)</f>
        <v/>
      </c>
      <c r="M136" s="184" t="n"/>
      <c r="N136" s="183" t="n"/>
    </row>
    <row r="137" hidden="1" s="412">
      <c r="E137" s="183">
        <f>VLOOKUP(A137,$H$2:$J$203,3,FALSE)</f>
        <v/>
      </c>
      <c r="F137" s="191">
        <f>VLOOKUP(A137,$H$2:$J$203,2,FALSE)</f>
        <v/>
      </c>
      <c r="G137" s="182">
        <f>(C137-F137)/(E137-B137)</f>
        <v/>
      </c>
      <c r="M137" s="184" t="n"/>
      <c r="N137" s="183" t="n"/>
    </row>
    <row r="138">
      <c r="E138" s="183">
        <f>VLOOKUP(A138,$H$2:$J$203,3,FALSE)</f>
        <v/>
      </c>
      <c r="F138" s="184">
        <f>VLOOKUP(A138,$H$2:$J$203,2,FALSE)</f>
        <v/>
      </c>
      <c r="G138" s="182">
        <f>(C138-F138)/(E138-B138)</f>
        <v/>
      </c>
      <c r="M138" s="184" t="n"/>
      <c r="N138" s="183" t="n"/>
    </row>
    <row r="139" hidden="1" s="412">
      <c r="E139" s="183">
        <f>VLOOKUP(A139,$H$2:$J$203,3,FALSE)</f>
        <v/>
      </c>
      <c r="F139" s="191">
        <f>VLOOKUP(A139,$H$2:$J$203,2,FALSE)</f>
        <v/>
      </c>
      <c r="G139" s="182">
        <f>(C139-F139)/(E139-B139)</f>
        <v/>
      </c>
      <c r="M139" s="184" t="n"/>
      <c r="N139" s="183" t="n"/>
    </row>
    <row r="140">
      <c r="E140" s="183">
        <f>VLOOKUP(A140,$H$2:$J$203,3,FALSE)</f>
        <v/>
      </c>
      <c r="F140" s="184">
        <f>VLOOKUP(A140,$H$2:$J$203,2,FALSE)</f>
        <v/>
      </c>
      <c r="G140" s="182">
        <f>(C140-F140)/(E140-B140)</f>
        <v/>
      </c>
      <c r="M140" s="184" t="n"/>
      <c r="N140" s="183" t="n"/>
    </row>
    <row r="141">
      <c r="E141" s="183">
        <f>VLOOKUP(A141,$H$2:$J$203,3,FALSE)</f>
        <v/>
      </c>
      <c r="F141" s="184">
        <f>VLOOKUP(A141,$H$2:$J$203,2,FALSE)</f>
        <v/>
      </c>
      <c r="G141" s="182">
        <f>(C141-F141)/(E141-B141)</f>
        <v/>
      </c>
      <c r="M141" s="184" t="n"/>
      <c r="N141" s="183" t="n"/>
    </row>
    <row r="142">
      <c r="E142" s="183">
        <f>VLOOKUP(A142,$H$2:$J$203,3,FALSE)</f>
        <v/>
      </c>
      <c r="F142" s="184">
        <f>VLOOKUP(A142,$H$2:$J$203,2,FALSE)</f>
        <v/>
      </c>
      <c r="G142" s="182">
        <f>(C142-F142)/(E142-B142)</f>
        <v/>
      </c>
      <c r="M142" s="184" t="n"/>
      <c r="N142" s="183" t="n"/>
    </row>
    <row r="143">
      <c r="E143" s="183">
        <f>VLOOKUP(A143,$H$2:$J$203,3,FALSE)</f>
        <v/>
      </c>
      <c r="F143" s="184">
        <f>VLOOKUP(A143,$H$2:$J$203,2,FALSE)</f>
        <v/>
      </c>
      <c r="G143" s="182">
        <f>(C143-F143)/(E143-B143)</f>
        <v/>
      </c>
      <c r="M143" s="184" t="n"/>
      <c r="N143" s="183" t="n"/>
    </row>
    <row r="144">
      <c r="E144" s="183">
        <f>VLOOKUP(A144,$H$2:$J$203,3,FALSE)</f>
        <v/>
      </c>
      <c r="F144" s="184">
        <f>VLOOKUP(A144,$H$2:$J$203,2,FALSE)</f>
        <v/>
      </c>
      <c r="G144" s="182">
        <f>(C144-F144)/(E144-B144)</f>
        <v/>
      </c>
      <c r="M144" s="184" t="n"/>
      <c r="N144" s="183" t="n"/>
    </row>
    <row r="145">
      <c r="E145" s="183">
        <f>VLOOKUP(A145,$H$2:$J$203,3,FALSE)</f>
        <v/>
      </c>
      <c r="F145" s="184">
        <f>VLOOKUP(A145,$H$2:$J$203,2,FALSE)</f>
        <v/>
      </c>
      <c r="G145" s="182">
        <f>(C145-F145)/(E145-B145)</f>
        <v/>
      </c>
      <c r="M145" s="184" t="n"/>
      <c r="N145" s="183" t="n"/>
    </row>
    <row r="146">
      <c r="E146" s="183">
        <f>VLOOKUP(A146,$H$2:$J$203,3,FALSE)</f>
        <v/>
      </c>
      <c r="F146" s="184">
        <f>VLOOKUP(A146,$H$2:$J$203,2,FALSE)</f>
        <v/>
      </c>
      <c r="G146" s="182">
        <f>(C146-F146)/(E146-B146)</f>
        <v/>
      </c>
      <c r="M146" s="184" t="n"/>
      <c r="N146" s="183" t="n"/>
    </row>
    <row r="147">
      <c r="E147" s="183">
        <f>VLOOKUP(A147,$H$2:$J$203,3,FALSE)</f>
        <v/>
      </c>
      <c r="F147" s="184">
        <f>VLOOKUP(A147,$H$2:$J$203,2,FALSE)</f>
        <v/>
      </c>
      <c r="G147" s="182">
        <f>(C147-F147)/(E147-B147)</f>
        <v/>
      </c>
      <c r="M147" s="184" t="n"/>
      <c r="N147" s="183" t="n"/>
    </row>
    <row r="148">
      <c r="E148" s="183">
        <f>VLOOKUP(A148,$H$2:$J$203,3,FALSE)</f>
        <v/>
      </c>
      <c r="F148" s="184">
        <f>VLOOKUP(A148,$H$2:$J$203,2,FALSE)</f>
        <v/>
      </c>
      <c r="G148" s="182">
        <f>(C148-F148)/(E148-B148)</f>
        <v/>
      </c>
      <c r="M148" s="184" t="n"/>
      <c r="N148" s="183" t="n"/>
    </row>
    <row r="149">
      <c r="E149" s="183">
        <f>VLOOKUP(A149,$H$2:$J$203,3,FALSE)</f>
        <v/>
      </c>
      <c r="F149" s="184">
        <f>VLOOKUP(A149,$H$2:$J$203,2,FALSE)</f>
        <v/>
      </c>
      <c r="G149" s="182">
        <f>(C149-F149)/(E149-B149)</f>
        <v/>
      </c>
      <c r="M149" s="184" t="n"/>
      <c r="N149" s="183" t="n"/>
    </row>
    <row r="150">
      <c r="E150" s="183">
        <f>VLOOKUP(A150,$H$2:$J$203,3,FALSE)</f>
        <v/>
      </c>
      <c r="F150" s="184">
        <f>VLOOKUP(A150,$H$2:$J$203,2,FALSE)</f>
        <v/>
      </c>
      <c r="G150" s="182">
        <f>(C150-F150)/(E150-B150)</f>
        <v/>
      </c>
      <c r="M150" s="184" t="n"/>
      <c r="N150" s="183" t="n"/>
    </row>
    <row r="151">
      <c r="E151" s="183">
        <f>VLOOKUP(A151,$H$2:$J$203,3,FALSE)</f>
        <v/>
      </c>
      <c r="F151" s="184">
        <f>VLOOKUP(A151,$H$2:$J$203,2,FALSE)</f>
        <v/>
      </c>
      <c r="G151" s="182">
        <f>(C151-F151)/(E151-B151)</f>
        <v/>
      </c>
      <c r="M151" s="184" t="n"/>
      <c r="N151" s="183" t="n"/>
    </row>
    <row r="152" hidden="1" s="412">
      <c r="E152" s="183">
        <f>VLOOKUP(A152,$H$2:$J$203,3,FALSE)</f>
        <v/>
      </c>
      <c r="F152" s="191">
        <f>VLOOKUP(A152,$H$2:$J$203,2,FALSE)</f>
        <v/>
      </c>
      <c r="G152" s="182">
        <f>(C152-F152)/(E152-B152)</f>
        <v/>
      </c>
      <c r="M152" s="184" t="n"/>
      <c r="N152" s="183" t="n"/>
    </row>
    <row r="153">
      <c r="E153" s="183">
        <f>VLOOKUP(A153,$H$2:$J$203,3,FALSE)</f>
        <v/>
      </c>
      <c r="F153" s="184">
        <f>VLOOKUP(A153,$H$2:$J$203,2,FALSE)</f>
        <v/>
      </c>
      <c r="G153" s="182">
        <f>(C153-F153)/(E153-B153)</f>
        <v/>
      </c>
      <c r="M153" s="184" t="n"/>
      <c r="N153" s="183" t="n"/>
    </row>
    <row r="154">
      <c r="E154" s="183">
        <f>VLOOKUP(A154,$H$2:$J$203,3,FALSE)</f>
        <v/>
      </c>
      <c r="F154" s="184">
        <f>VLOOKUP(A154,$H$2:$J$203,2,FALSE)</f>
        <v/>
      </c>
      <c r="G154" s="182">
        <f>(C154-F154)/(E154-B154)</f>
        <v/>
      </c>
      <c r="M154" s="184" t="n"/>
      <c r="N154" s="183" t="n"/>
    </row>
    <row r="155">
      <c r="E155" s="183">
        <f>VLOOKUP(A155,$H$2:$J$203,3,FALSE)</f>
        <v/>
      </c>
      <c r="F155" s="184">
        <f>VLOOKUP(A155,$H$2:$J$203,2,FALSE)</f>
        <v/>
      </c>
      <c r="G155" s="182">
        <f>(C155-F155)/(E155-B155)</f>
        <v/>
      </c>
      <c r="M155" s="184" t="n"/>
      <c r="N155" s="183" t="n"/>
    </row>
    <row r="156">
      <c r="E156" s="183">
        <f>VLOOKUP(A156,$H$2:$J$203,3,FALSE)</f>
        <v/>
      </c>
      <c r="F156" s="184">
        <f>VLOOKUP(A156,$H$2:$J$203,2,FALSE)</f>
        <v/>
      </c>
      <c r="G156" s="182">
        <f>(C156-F156)/(E156-B156)</f>
        <v/>
      </c>
      <c r="M156" s="184" t="n"/>
      <c r="N156" s="183" t="n"/>
    </row>
    <row r="157" hidden="1" s="412">
      <c r="E157" s="183">
        <f>VLOOKUP(A157,$H$2:$J$203,3,FALSE)</f>
        <v/>
      </c>
      <c r="F157" s="191">
        <f>VLOOKUP(A157,$H$2:$J$203,2,FALSE)</f>
        <v/>
      </c>
      <c r="G157" s="182">
        <f>(C157-F157)/(E157-B157)</f>
        <v/>
      </c>
      <c r="M157" s="184" t="n"/>
      <c r="N157" s="183" t="n"/>
    </row>
    <row r="158">
      <c r="E158" s="183">
        <f>VLOOKUP(A158,$H$2:$J$203,3,FALSE)</f>
        <v/>
      </c>
      <c r="F158" s="184">
        <f>VLOOKUP(A158,$H$2:$J$203,2,FALSE)</f>
        <v/>
      </c>
      <c r="G158" s="182">
        <f>(C158-F158)/(E158-B158)</f>
        <v/>
      </c>
      <c r="M158" s="184" t="n"/>
      <c r="N158" s="183" t="n"/>
    </row>
    <row r="159">
      <c r="E159" s="183">
        <f>VLOOKUP(A159,$H$2:$J$203,3,FALSE)</f>
        <v/>
      </c>
      <c r="F159" s="184">
        <f>VLOOKUP(A159,$H$2:$J$203,2,FALSE)</f>
        <v/>
      </c>
      <c r="G159" s="182">
        <f>(C159-F159)/(E159-B159)</f>
        <v/>
      </c>
      <c r="M159" s="184" t="n"/>
      <c r="N159" s="183" t="n"/>
    </row>
    <row r="160">
      <c r="E160" s="183">
        <f>VLOOKUP(A160,$H$2:$J$203,3,FALSE)</f>
        <v/>
      </c>
      <c r="F160" s="184">
        <f>VLOOKUP(A160,$H$2:$J$203,2,FALSE)</f>
        <v/>
      </c>
      <c r="G160" s="182">
        <f>(C160-F160)/(E160-B160)</f>
        <v/>
      </c>
      <c r="M160" s="184" t="n"/>
      <c r="N160" s="183" t="n"/>
    </row>
    <row r="161">
      <c r="E161" s="183">
        <f>VLOOKUP(A161,$H$2:$J$203,3,FALSE)</f>
        <v/>
      </c>
      <c r="F161" s="184">
        <f>VLOOKUP(A161,$H$2:$J$203,2,FALSE)</f>
        <v/>
      </c>
      <c r="G161" s="182">
        <f>(C161-F161)/(E161-B161)</f>
        <v/>
      </c>
      <c r="M161" s="184" t="n"/>
      <c r="N161" s="183" t="n"/>
    </row>
    <row r="162" hidden="1" s="412">
      <c r="E162" s="183">
        <f>VLOOKUP(A162,$H$2:$J$203,3,FALSE)</f>
        <v/>
      </c>
      <c r="F162" s="191">
        <f>VLOOKUP(A162,$H$2:$J$203,2,FALSE)</f>
        <v/>
      </c>
      <c r="G162" s="182">
        <f>(C162-F162)/(E162-B162)</f>
        <v/>
      </c>
      <c r="M162" s="184" t="n"/>
      <c r="N162" s="183" t="n"/>
    </row>
    <row r="163">
      <c r="E163" s="183">
        <f>VLOOKUP(A163,$H$2:$J$203,3,FALSE)</f>
        <v/>
      </c>
      <c r="F163" s="184">
        <f>VLOOKUP(A163,$H$2:$J$203,2,FALSE)</f>
        <v/>
      </c>
      <c r="G163" s="182">
        <f>(C163-F163)/(E163-B163)</f>
        <v/>
      </c>
      <c r="M163" s="184" t="n"/>
      <c r="N163" s="183" t="n"/>
    </row>
    <row r="164">
      <c r="E164" s="183">
        <f>VLOOKUP(A164,$H$2:$J$203,3,FALSE)</f>
        <v/>
      </c>
      <c r="F164" s="184">
        <f>VLOOKUP(A164,$H$2:$J$203,2,FALSE)</f>
        <v/>
      </c>
      <c r="G164" s="182">
        <f>(C164-F164)/(E164-B164)</f>
        <v/>
      </c>
      <c r="M164" s="184" t="n"/>
      <c r="N164" s="183" t="n"/>
    </row>
    <row r="165">
      <c r="E165" s="183">
        <f>VLOOKUP(A165,$H$2:$J$203,3,FALSE)</f>
        <v/>
      </c>
      <c r="F165" s="184">
        <f>VLOOKUP(A165,$H$2:$J$203,2,FALSE)</f>
        <v/>
      </c>
      <c r="G165" s="182">
        <f>(C165-F165)/(E165-B165)</f>
        <v/>
      </c>
      <c r="M165" s="184" t="n"/>
      <c r="N165" s="183" t="n"/>
    </row>
    <row r="166">
      <c r="E166" s="183">
        <f>VLOOKUP(A166,$H$2:$J$203,3,FALSE)</f>
        <v/>
      </c>
      <c r="F166" s="184">
        <f>VLOOKUP(A166,$H$2:$J$203,2,FALSE)</f>
        <v/>
      </c>
      <c r="G166" s="182">
        <f>(C166-F166)/(E166-B166)</f>
        <v/>
      </c>
      <c r="M166" s="184" t="n"/>
      <c r="N166" s="183" t="n"/>
    </row>
    <row r="167">
      <c r="E167" s="183">
        <f>VLOOKUP(A167,$H$2:$J$203,3,FALSE)</f>
        <v/>
      </c>
      <c r="F167" s="184">
        <f>VLOOKUP(A167,$H$2:$J$203,2,FALSE)</f>
        <v/>
      </c>
      <c r="G167" s="182">
        <f>(C167-F167)/(E167-B167)</f>
        <v/>
      </c>
      <c r="M167" s="184" t="n"/>
      <c r="N167" s="183" t="n"/>
    </row>
    <row r="168">
      <c r="E168" s="183">
        <f>VLOOKUP(A168,$H$2:$J$203,3,FALSE)</f>
        <v/>
      </c>
      <c r="F168" s="184">
        <f>VLOOKUP(A168,$H$2:$J$203,2,FALSE)</f>
        <v/>
      </c>
      <c r="G168" s="182">
        <f>(C168-F168)/(E168-B168)</f>
        <v/>
      </c>
      <c r="M168" s="184" t="n"/>
      <c r="N168" s="183" t="n"/>
    </row>
    <row r="169">
      <c r="E169" s="183">
        <f>VLOOKUP(A169,$H$2:$J$203,3,FALSE)</f>
        <v/>
      </c>
      <c r="F169" s="184">
        <f>VLOOKUP(A169,$H$2:$J$203,2,FALSE)</f>
        <v/>
      </c>
      <c r="G169" s="182">
        <f>(C169-F169)/(E169-B169)</f>
        <v/>
      </c>
      <c r="M169" s="184" t="n"/>
      <c r="N169" s="183" t="n"/>
    </row>
    <row r="170">
      <c r="E170" s="183">
        <f>VLOOKUP(A170,$H$2:$J$203,3,FALSE)</f>
        <v/>
      </c>
      <c r="F170" s="184">
        <f>VLOOKUP(A170,$H$2:$J$203,2,FALSE)</f>
        <v/>
      </c>
      <c r="G170" s="182">
        <f>(C170-F170)/(E170-B170)</f>
        <v/>
      </c>
      <c r="M170" s="184" t="n"/>
      <c r="N170" s="183" t="n"/>
    </row>
    <row r="171">
      <c r="E171" s="183">
        <f>VLOOKUP(A171,$H$2:$J$203,3,FALSE)</f>
        <v/>
      </c>
      <c r="F171" s="184">
        <f>VLOOKUP(A171,$H$2:$J$203,2,FALSE)</f>
        <v/>
      </c>
      <c r="G171" s="182">
        <f>(C171-F171)/(E171-B171)</f>
        <v/>
      </c>
      <c r="M171" s="184" t="n"/>
      <c r="N171" s="183" t="n"/>
    </row>
    <row r="172">
      <c r="E172" s="183">
        <f>VLOOKUP(A172,$H$2:$J$203,3,FALSE)</f>
        <v/>
      </c>
      <c r="F172" s="184">
        <f>VLOOKUP(A172,$H$2:$J$203,2,FALSE)</f>
        <v/>
      </c>
      <c r="G172" s="182">
        <f>(C172-F172)/(E172-B172)</f>
        <v/>
      </c>
      <c r="M172" s="184" t="n"/>
      <c r="N172" s="183" t="n"/>
    </row>
    <row r="173">
      <c r="E173" s="183">
        <f>VLOOKUP(A173,$H$2:$J$203,3,FALSE)</f>
        <v/>
      </c>
      <c r="F173" s="184">
        <f>VLOOKUP(A173,$H$2:$J$203,2,FALSE)</f>
        <v/>
      </c>
      <c r="G173" s="182">
        <f>(C173-F173)/(E173-B173)</f>
        <v/>
      </c>
      <c r="M173" s="184" t="n"/>
      <c r="N173" s="183" t="n"/>
    </row>
    <row r="174">
      <c r="E174" s="183">
        <f>VLOOKUP(A174,$H$2:$J$203,3,FALSE)</f>
        <v/>
      </c>
      <c r="F174" s="184">
        <f>VLOOKUP(A174,$H$2:$J$203,2,FALSE)</f>
        <v/>
      </c>
      <c r="G174" s="182">
        <f>(C174-F174)/(E174-B174)</f>
        <v/>
      </c>
      <c r="M174" s="184" t="n"/>
      <c r="N174" s="183" t="n"/>
    </row>
    <row r="175">
      <c r="E175" s="183">
        <f>VLOOKUP(A175,$H$2:$J$203,3,FALSE)</f>
        <v/>
      </c>
      <c r="F175" s="184">
        <f>VLOOKUP(A175,$H$2:$J$203,2,FALSE)</f>
        <v/>
      </c>
      <c r="G175" s="182">
        <f>(C175-F175)/(E175-B175)</f>
        <v/>
      </c>
      <c r="M175" s="184" t="n"/>
      <c r="N175" s="183" t="n"/>
    </row>
    <row r="176">
      <c r="E176" s="183">
        <f>VLOOKUP(A176,$H$2:$J$203,3,FALSE)</f>
        <v/>
      </c>
      <c r="F176" s="184">
        <f>VLOOKUP(A176,$H$2:$J$203,2,FALSE)</f>
        <v/>
      </c>
      <c r="G176" s="182">
        <f>(C176-F176)/(E176-B176)</f>
        <v/>
      </c>
      <c r="M176" s="184" t="n"/>
      <c r="N176" s="183" t="n"/>
    </row>
    <row r="177">
      <c r="E177" s="183">
        <f>VLOOKUP(A177,$H$2:$J$203,3,FALSE)</f>
        <v/>
      </c>
      <c r="F177" s="184">
        <f>VLOOKUP(A177,$H$2:$J$203,2,FALSE)</f>
        <v/>
      </c>
      <c r="G177" s="182">
        <f>(C177-F177)/(E177-B177)</f>
        <v/>
      </c>
      <c r="M177" s="184" t="n"/>
      <c r="N177" s="183" t="n"/>
    </row>
    <row r="178">
      <c r="E178" s="183">
        <f>VLOOKUP(A178,$H$2:$J$203,3,FALSE)</f>
        <v/>
      </c>
      <c r="F178" s="184">
        <f>VLOOKUP(A178,$H$2:$J$203,2,FALSE)</f>
        <v/>
      </c>
      <c r="G178" s="182">
        <f>(C178-F178)/(E178-B178)</f>
        <v/>
      </c>
      <c r="M178" s="184" t="n"/>
      <c r="N178" s="183" t="n"/>
    </row>
    <row r="179">
      <c r="E179" s="183">
        <f>VLOOKUP(A179,$H$2:$J$203,3,FALSE)</f>
        <v/>
      </c>
      <c r="F179" s="184">
        <f>VLOOKUP(A179,$H$2:$J$203,2,FALSE)</f>
        <v/>
      </c>
      <c r="G179" s="182">
        <f>(C179-F179)/(E179-B179)</f>
        <v/>
      </c>
      <c r="M179" s="184" t="n"/>
      <c r="N179" s="183" t="n"/>
    </row>
    <row r="180" hidden="1" s="412">
      <c r="E180" s="183">
        <f>VLOOKUP(A180,$H$2:$J$203,3,FALSE)</f>
        <v/>
      </c>
      <c r="F180" s="191">
        <f>VLOOKUP(A180,$H$2:$J$203,2,FALSE)</f>
        <v/>
      </c>
      <c r="G180" s="182">
        <f>(C180-F180)/(E180-B180)</f>
        <v/>
      </c>
      <c r="M180" s="184" t="n"/>
      <c r="N180" s="183" t="n"/>
    </row>
    <row r="181">
      <c r="E181" s="183">
        <f>VLOOKUP(A181,$H$2:$J$203,3,FALSE)</f>
        <v/>
      </c>
      <c r="F181" s="184">
        <f>VLOOKUP(A181,$H$2:$J$203,2,FALSE)</f>
        <v/>
      </c>
      <c r="G181" s="182">
        <f>(C181-F181)/(E181-B181)</f>
        <v/>
      </c>
      <c r="M181" s="184" t="n"/>
      <c r="N181" s="183" t="n"/>
    </row>
    <row r="182" hidden="1" s="412">
      <c r="E182" s="183">
        <f>VLOOKUP(A182,$H$2:$J$203,3,FALSE)</f>
        <v/>
      </c>
      <c r="F182" s="191">
        <f>VLOOKUP(A182,$H$2:$J$203,2,FALSE)</f>
        <v/>
      </c>
      <c r="G182" s="182">
        <f>(C182-F182)/(E182-B182)</f>
        <v/>
      </c>
      <c r="M182" s="184" t="n"/>
      <c r="N182" s="183" t="n"/>
    </row>
    <row r="183">
      <c r="E183" s="183">
        <f>VLOOKUP(A183,$H$2:$J$203,3,FALSE)</f>
        <v/>
      </c>
      <c r="F183" s="184">
        <f>VLOOKUP(A183,$H$2:$J$203,2,FALSE)</f>
        <v/>
      </c>
      <c r="G183" s="182">
        <f>(C183-F183)/(E183-B183)</f>
        <v/>
      </c>
      <c r="M183" s="184" t="n"/>
      <c r="N183" s="183" t="n"/>
    </row>
    <row r="184">
      <c r="E184" s="183">
        <f>VLOOKUP(A184,$H$2:$J$203,3,FALSE)</f>
        <v/>
      </c>
      <c r="F184" s="184">
        <f>VLOOKUP(A184,$H$2:$J$203,2,FALSE)</f>
        <v/>
      </c>
      <c r="G184" s="182">
        <f>(C184-F184)/(E184-B184)</f>
        <v/>
      </c>
      <c r="M184" s="184" t="n"/>
      <c r="N184" s="183" t="n"/>
    </row>
    <row r="185">
      <c r="E185" s="183">
        <f>VLOOKUP(A185,$H$2:$J$203,3,FALSE)</f>
        <v/>
      </c>
      <c r="F185" s="184">
        <f>VLOOKUP(A185,$H$2:$J$203,2,FALSE)</f>
        <v/>
      </c>
      <c r="G185" s="182">
        <f>(C185-F185)/(E185-B185)</f>
        <v/>
      </c>
      <c r="M185" s="184" t="n"/>
      <c r="N185" s="183" t="n"/>
    </row>
    <row r="186">
      <c r="E186" s="183">
        <f>VLOOKUP(A186,$H$2:$J$203,3,FALSE)</f>
        <v/>
      </c>
      <c r="F186" s="184">
        <f>VLOOKUP(A186,$H$2:$J$203,2,FALSE)</f>
        <v/>
      </c>
      <c r="G186" s="182">
        <f>(C186-F186)/(E186-B186)</f>
        <v/>
      </c>
      <c r="M186" s="184" t="n"/>
      <c r="N186" s="183" t="n"/>
    </row>
    <row r="187">
      <c r="E187" s="183">
        <f>VLOOKUP(A187,$H$2:$J$203,3,FALSE)</f>
        <v/>
      </c>
      <c r="F187" s="184">
        <f>VLOOKUP(A187,$H$2:$J$203,2,FALSE)</f>
        <v/>
      </c>
      <c r="G187" s="182">
        <f>(C187-F187)/(E187-B187)</f>
        <v/>
      </c>
      <c r="M187" s="184" t="n"/>
      <c r="N187" s="183" t="n"/>
    </row>
    <row r="188">
      <c r="E188" s="183">
        <f>VLOOKUP(A188,$H$2:$J$203,3,FALSE)</f>
        <v/>
      </c>
      <c r="F188" s="184">
        <f>VLOOKUP(A188,$H$2:$J$203,2,FALSE)</f>
        <v/>
      </c>
      <c r="G188" s="182">
        <f>(C188-F188)/(E188-B188)</f>
        <v/>
      </c>
      <c r="M188" s="184" t="n"/>
      <c r="N188" s="183" t="n"/>
    </row>
    <row r="189">
      <c r="E189" s="183">
        <f>VLOOKUP(A189,$H$2:$J$203,3,FALSE)</f>
        <v/>
      </c>
      <c r="F189" s="184">
        <f>VLOOKUP(A189,$H$2:$J$203,2,FALSE)</f>
        <v/>
      </c>
      <c r="G189" s="182">
        <f>(C189-F189)/(E189-B189)</f>
        <v/>
      </c>
      <c r="M189" s="184" t="n"/>
      <c r="N189" s="183" t="n"/>
    </row>
    <row r="190">
      <c r="E190" s="183">
        <f>VLOOKUP(A190,$H$2:$J$203,3,FALSE)</f>
        <v/>
      </c>
      <c r="F190" s="184">
        <f>VLOOKUP(A190,$H$2:$J$203,2,FALSE)</f>
        <v/>
      </c>
      <c r="G190" s="182">
        <f>(C190-F190)/(E190-B190)</f>
        <v/>
      </c>
      <c r="M190" s="184" t="n"/>
      <c r="N190" s="183" t="n"/>
    </row>
    <row r="191">
      <c r="E191" s="183">
        <f>VLOOKUP(A191,$H$2:$J$203,3,FALSE)</f>
        <v/>
      </c>
      <c r="F191" s="184">
        <f>VLOOKUP(A191,$H$2:$J$203,2,FALSE)</f>
        <v/>
      </c>
      <c r="G191" s="182">
        <f>(C191-F191)/(E191-B191)</f>
        <v/>
      </c>
      <c r="M191" s="184" t="n"/>
      <c r="N191" s="183" t="n"/>
    </row>
    <row r="192">
      <c r="E192" s="183">
        <f>VLOOKUP(A192,$H$2:$J$203,3,FALSE)</f>
        <v/>
      </c>
      <c r="F192" s="184">
        <f>VLOOKUP(A192,$H$2:$J$203,2,FALSE)</f>
        <v/>
      </c>
      <c r="G192" s="182">
        <f>(C192-F192)/(E192-B192)</f>
        <v/>
      </c>
      <c r="M192" s="184" t="n"/>
      <c r="N192" s="183" t="n"/>
    </row>
    <row r="193">
      <c r="E193" s="183">
        <f>VLOOKUP(A193,$H$2:$J$203,3,FALSE)</f>
        <v/>
      </c>
      <c r="F193" s="184">
        <f>VLOOKUP(A193,$H$2:$J$203,2,FALSE)</f>
        <v/>
      </c>
      <c r="G193" s="182">
        <f>(C193-F193)/(E193-B193)</f>
        <v/>
      </c>
      <c r="M193" s="184" t="n"/>
      <c r="N193" s="183" t="n"/>
    </row>
    <row r="194" hidden="1" s="412">
      <c r="E194" s="183">
        <f>VLOOKUP(A194,$H$2:$J$203,3,FALSE)</f>
        <v/>
      </c>
      <c r="F194" s="191">
        <f>VLOOKUP(A194,$H$2:$J$203,2,FALSE)</f>
        <v/>
      </c>
      <c r="G194" s="182">
        <f>(C194-F194)/(E194-B194)</f>
        <v/>
      </c>
      <c r="M194" s="184" t="n"/>
      <c r="N194" s="183" t="n"/>
    </row>
    <row r="195">
      <c r="E195" s="183">
        <f>VLOOKUP(A195,$H$2:$J$203,3,FALSE)</f>
        <v/>
      </c>
      <c r="F195" s="184">
        <f>VLOOKUP(A195,$H$2:$J$203,2,FALSE)</f>
        <v/>
      </c>
      <c r="G195" s="182">
        <f>(C195-F195)/(E195-B195)</f>
        <v/>
      </c>
      <c r="M195" s="184" t="n"/>
      <c r="N195" s="183" t="n"/>
    </row>
    <row r="196">
      <c r="E196" s="183">
        <f>VLOOKUP(A196,$H$2:$J$203,3,FALSE)</f>
        <v/>
      </c>
      <c r="F196" s="184">
        <f>VLOOKUP(A196,$H$2:$J$203,2,FALSE)</f>
        <v/>
      </c>
      <c r="G196" s="182">
        <f>(C196-F196)/(E196-B196)</f>
        <v/>
      </c>
      <c r="M196" s="184" t="n"/>
      <c r="N196" s="183" t="n"/>
    </row>
    <row r="197">
      <c r="G197" s="182" t="n"/>
      <c r="M197" s="184" t="n"/>
      <c r="N197" s="183" t="n"/>
    </row>
    <row r="198">
      <c r="G198" s="182" t="n"/>
      <c r="M198" s="184" t="n"/>
      <c r="N198" s="183" t="n"/>
    </row>
    <row r="199">
      <c r="G199" s="182" t="n"/>
      <c r="M199" s="184" t="n"/>
      <c r="N199" s="183" t="n"/>
    </row>
    <row r="200">
      <c r="G200" s="182" t="n"/>
      <c r="M200" s="184" t="n"/>
      <c r="N200" s="183" t="n"/>
    </row>
    <row r="201">
      <c r="G201" s="182" t="n"/>
      <c r="M201" s="184" t="n"/>
      <c r="N201" s="183" t="n"/>
    </row>
    <row r="202">
      <c r="G202" s="182" t="n"/>
      <c r="M202" s="184" t="n"/>
      <c r="N202" s="183" t="n"/>
    </row>
    <row r="203">
      <c r="G203" s="182" t="n"/>
    </row>
    <row r="204">
      <c r="G204" s="182" t="n"/>
    </row>
    <row r="205">
      <c r="G205" s="182" t="n"/>
    </row>
    <row r="206">
      <c r="G206" s="182" t="n"/>
    </row>
    <row r="207">
      <c r="G207" s="182" t="n"/>
    </row>
    <row r="208">
      <c r="G208" s="182" t="n"/>
    </row>
    <row r="209">
      <c r="G209" s="182" t="n"/>
    </row>
    <row r="210">
      <c r="G210" s="182" t="n"/>
    </row>
    <row r="211">
      <c r="G211" s="182" t="n"/>
    </row>
    <row r="212">
      <c r="G212" s="182" t="n"/>
    </row>
    <row r="213">
      <c r="G213" s="182" t="n"/>
    </row>
    <row r="214">
      <c r="G214" s="182" t="n"/>
    </row>
    <row r="215">
      <c r="G215" s="182" t="n"/>
    </row>
    <row r="216">
      <c r="G216" s="182" t="n"/>
    </row>
    <row r="217">
      <c r="G217" s="182" t="n"/>
    </row>
    <row r="218">
      <c r="G218" s="182" t="n"/>
    </row>
    <row r="219">
      <c r="G219" s="182" t="n"/>
    </row>
    <row r="220">
      <c r="G220" s="182" t="n"/>
    </row>
    <row r="221">
      <c r="G221" s="182" t="n"/>
    </row>
    <row r="222">
      <c r="G222" s="182" t="n"/>
    </row>
    <row r="223">
      <c r="G223" s="182" t="n"/>
    </row>
    <row r="224">
      <c r="G224" s="182" t="n"/>
    </row>
    <row r="225">
      <c r="G225" s="182" t="n"/>
    </row>
    <row r="226">
      <c r="G226" s="182" t="n"/>
    </row>
    <row r="227">
      <c r="G227" s="182" t="n"/>
    </row>
    <row r="228">
      <c r="G228" s="182" t="n"/>
    </row>
    <row r="229">
      <c r="G229" s="182" t="n"/>
    </row>
    <row r="230">
      <c r="G230" s="182" t="n"/>
    </row>
    <row r="231">
      <c r="G231" s="182" t="n"/>
    </row>
    <row r="232">
      <c r="G232" s="182" t="n"/>
    </row>
    <row r="233">
      <c r="G233" s="182" t="n"/>
    </row>
    <row r="234">
      <c r="G234" s="182" t="n"/>
    </row>
    <row r="235">
      <c r="G235" s="182" t="n"/>
    </row>
    <row r="236">
      <c r="G236" s="182" t="n"/>
    </row>
    <row r="237">
      <c r="G237" s="182" t="n"/>
    </row>
    <row r="238">
      <c r="G238" s="182" t="n"/>
    </row>
    <row r="239">
      <c r="G239" s="182" t="n"/>
    </row>
    <row r="240">
      <c r="G240" s="182" t="n"/>
    </row>
    <row r="241">
      <c r="G241" s="182" t="n"/>
    </row>
    <row r="242">
      <c r="G242" s="182" t="n"/>
    </row>
    <row r="243">
      <c r="G243" s="182" t="n"/>
    </row>
    <row r="244">
      <c r="G244" s="182" t="n"/>
    </row>
    <row r="245">
      <c r="G245" s="182" t="n"/>
    </row>
    <row r="246">
      <c r="G246" s="182" t="n"/>
    </row>
    <row r="247">
      <c r="G247" s="182" t="n"/>
    </row>
    <row r="248">
      <c r="G248" s="182" t="n"/>
    </row>
    <row r="249">
      <c r="G249" s="182" t="n"/>
    </row>
    <row r="250">
      <c r="G250" s="182" t="n"/>
    </row>
    <row r="251">
      <c r="G251" s="182" t="n"/>
    </row>
    <row r="252">
      <c r="G252" s="182" t="n"/>
    </row>
    <row r="253">
      <c r="G253" s="182" t="n"/>
    </row>
    <row r="254">
      <c r="G254" s="182" t="n"/>
    </row>
    <row r="255">
      <c r="G255" s="182" t="n"/>
    </row>
    <row r="256">
      <c r="G256" s="182" t="n"/>
    </row>
    <row r="257">
      <c r="G257" s="182" t="n"/>
    </row>
    <row r="258">
      <c r="G258" s="182" t="n"/>
    </row>
    <row r="259">
      <c r="G259" s="182" t="n"/>
    </row>
    <row r="260">
      <c r="G260" s="182" t="n"/>
    </row>
    <row r="261">
      <c r="G261" s="182" t="n"/>
    </row>
    <row r="262">
      <c r="G262" s="182" t="n"/>
    </row>
    <row r="263">
      <c r="G263" s="182" t="n"/>
    </row>
    <row r="264">
      <c r="G264" s="182" t="n"/>
    </row>
    <row r="265">
      <c r="G265" s="182" t="n"/>
    </row>
    <row r="266">
      <c r="G266" s="182" t="n"/>
    </row>
    <row r="267">
      <c r="G267" s="182" t="n"/>
    </row>
    <row r="268">
      <c r="G268" s="182" t="n"/>
    </row>
    <row r="269">
      <c r="G269" s="182" t="n"/>
    </row>
    <row r="270">
      <c r="G270" s="182" t="n"/>
    </row>
    <row r="271">
      <c r="G271" s="182" t="n"/>
    </row>
    <row r="272">
      <c r="G272" s="182" t="n"/>
    </row>
    <row r="273">
      <c r="G273" s="182" t="n"/>
    </row>
    <row r="274">
      <c r="G274" s="182" t="n"/>
    </row>
    <row r="275">
      <c r="G275" s="182" t="n"/>
    </row>
    <row r="276">
      <c r="G276" s="182" t="n"/>
    </row>
    <row r="277">
      <c r="G277" s="182" t="n"/>
    </row>
    <row r="278">
      <c r="G278" s="182" t="n"/>
    </row>
    <row r="279">
      <c r="G279" s="182" t="n"/>
    </row>
    <row r="280">
      <c r="G280" s="182" t="n"/>
    </row>
    <row r="281">
      <c r="G281" s="182" t="n"/>
    </row>
    <row r="282">
      <c r="G282" s="182" t="n"/>
    </row>
    <row r="283">
      <c r="G283" s="182" t="n"/>
    </row>
    <row r="284">
      <c r="G284" s="182" t="n"/>
    </row>
    <row r="285">
      <c r="G285" s="182" t="n"/>
    </row>
    <row r="286">
      <c r="G286" s="182" t="n"/>
    </row>
    <row r="287">
      <c r="G287" s="182" t="n"/>
    </row>
    <row r="288">
      <c r="G288" s="182" t="n"/>
    </row>
    <row r="289">
      <c r="G289" s="182" t="n"/>
    </row>
    <row r="290">
      <c r="G290" s="182" t="n"/>
    </row>
    <row r="291">
      <c r="G291" s="182" t="n"/>
    </row>
    <row r="292">
      <c r="G292" s="182" t="n"/>
    </row>
    <row r="293">
      <c r="G293" s="182" t="n"/>
    </row>
    <row r="294">
      <c r="G294" s="182" t="n"/>
    </row>
    <row r="295">
      <c r="G295" s="182" t="n"/>
    </row>
    <row r="296">
      <c r="G296" s="182" t="n"/>
    </row>
    <row r="297">
      <c r="G297" s="182" t="n"/>
    </row>
    <row r="298">
      <c r="G298" s="182" t="n"/>
    </row>
    <row r="299">
      <c r="G299" s="182" t="n"/>
    </row>
    <row r="300">
      <c r="G300" s="182" t="n"/>
    </row>
    <row r="301">
      <c r="G301" s="182" t="n"/>
    </row>
    <row r="302">
      <c r="G302" s="182" t="n"/>
    </row>
    <row r="303">
      <c r="G303" s="182" t="n"/>
    </row>
    <row r="304">
      <c r="G304" s="182" t="n"/>
    </row>
    <row r="305">
      <c r="G305" s="182" t="n"/>
    </row>
    <row r="306">
      <c r="G306" s="182" t="n"/>
    </row>
    <row r="307">
      <c r="G307" s="182" t="n"/>
    </row>
    <row r="308">
      <c r="G308" s="182" t="n"/>
    </row>
    <row r="309">
      <c r="G309" s="182" t="n"/>
    </row>
    <row r="310">
      <c r="G310" s="182" t="n"/>
    </row>
    <row r="311">
      <c r="G311" s="182" t="n"/>
    </row>
    <row r="312">
      <c r="G312" s="182" t="n"/>
    </row>
    <row r="313">
      <c r="G313" s="182" t="n"/>
    </row>
    <row r="314">
      <c r="G314" s="182" t="n"/>
    </row>
    <row r="315">
      <c r="G315" s="182" t="n"/>
    </row>
    <row r="316">
      <c r="G316" s="182" t="n"/>
    </row>
    <row r="317">
      <c r="G317" s="182" t="n"/>
    </row>
    <row r="318">
      <c r="G318" s="182" t="n"/>
    </row>
    <row r="319">
      <c r="G319" s="182" t="n"/>
    </row>
    <row r="320">
      <c r="G320" s="182" t="n"/>
    </row>
    <row r="321">
      <c r="G321" s="182" t="n"/>
    </row>
    <row r="322">
      <c r="G322" s="182" t="n"/>
    </row>
    <row r="323">
      <c r="G323" s="182" t="n"/>
    </row>
    <row r="324">
      <c r="G324" s="182" t="n"/>
    </row>
    <row r="325">
      <c r="G325" s="182" t="n"/>
    </row>
    <row r="326">
      <c r="G326" s="182" t="n"/>
    </row>
    <row r="327">
      <c r="G327" s="182" t="n"/>
    </row>
    <row r="328">
      <c r="G328" s="182" t="n"/>
    </row>
    <row r="329">
      <c r="G329" s="182" t="n"/>
    </row>
    <row r="330">
      <c r="G330" s="182" t="n"/>
    </row>
    <row r="331">
      <c r="G331" s="182" t="n"/>
    </row>
    <row r="332">
      <c r="G332" s="182" t="n"/>
    </row>
    <row r="333">
      <c r="G333" s="182" t="n"/>
    </row>
    <row r="334">
      <c r="G334" s="182" t="n"/>
    </row>
    <row r="335">
      <c r="G335" s="182" t="n"/>
    </row>
    <row r="336">
      <c r="G336" s="182" t="n"/>
    </row>
    <row r="337">
      <c r="G337" s="182" t="n"/>
    </row>
    <row r="338">
      <c r="G338" s="182" t="n"/>
    </row>
    <row r="339">
      <c r="G339" s="182" t="n"/>
    </row>
    <row r="340">
      <c r="G340" s="182" t="n"/>
    </row>
    <row r="341">
      <c r="G341" s="182" t="n"/>
    </row>
    <row r="342">
      <c r="G342" s="182" t="n"/>
    </row>
    <row r="343">
      <c r="G343" s="182" t="n"/>
    </row>
    <row r="344">
      <c r="G344" s="182" t="n"/>
    </row>
    <row r="345">
      <c r="G345" s="182" t="n"/>
    </row>
    <row r="346">
      <c r="G346" s="182" t="n"/>
    </row>
    <row r="347">
      <c r="G347" s="182" t="n"/>
    </row>
    <row r="348">
      <c r="G348" s="182" t="n"/>
    </row>
    <row r="349">
      <c r="G349" s="182" t="n"/>
    </row>
    <row r="350">
      <c r="G350" s="182" t="n"/>
    </row>
    <row r="351">
      <c r="G351" s="182" t="n"/>
    </row>
    <row r="352">
      <c r="G352" s="182" t="n"/>
    </row>
    <row r="353">
      <c r="G353" s="182" t="n"/>
    </row>
    <row r="354">
      <c r="G354" s="182" t="n"/>
    </row>
    <row r="355">
      <c r="G355" s="182" t="n"/>
    </row>
    <row r="356">
      <c r="G356" s="182" t="n"/>
    </row>
    <row r="357">
      <c r="G357" s="182" t="n"/>
    </row>
    <row r="358">
      <c r="G358" s="182" t="n"/>
    </row>
    <row r="359">
      <c r="G359" s="182" t="n"/>
    </row>
    <row r="360">
      <c r="G360" s="182" t="n"/>
    </row>
    <row r="361">
      <c r="G361" s="182" t="n"/>
    </row>
    <row r="362">
      <c r="G362" s="182" t="n"/>
    </row>
    <row r="363">
      <c r="G363" s="182" t="n"/>
    </row>
    <row r="364">
      <c r="G364" s="182" t="n"/>
    </row>
    <row r="365">
      <c r="G365" s="182" t="n"/>
    </row>
    <row r="366">
      <c r="G366" s="182" t="n"/>
    </row>
    <row r="367">
      <c r="G367" s="182" t="n"/>
    </row>
    <row r="368">
      <c r="G368" s="182" t="n"/>
    </row>
    <row r="369">
      <c r="G369" s="182" t="n"/>
    </row>
    <row r="370">
      <c r="G370" s="182" t="n"/>
    </row>
    <row r="371">
      <c r="G371" s="182" t="n"/>
    </row>
    <row r="372">
      <c r="G372" s="182" t="n"/>
    </row>
    <row r="373">
      <c r="G373" s="182" t="n"/>
    </row>
    <row r="374">
      <c r="G374" s="182" t="n"/>
    </row>
    <row r="375">
      <c r="G375" s="182" t="n"/>
    </row>
    <row r="376">
      <c r="G376" s="182" t="n"/>
    </row>
    <row r="377">
      <c r="G377" s="182" t="n"/>
    </row>
    <row r="378">
      <c r="G378" s="182" t="n"/>
    </row>
    <row r="379">
      <c r="G379" s="182" t="n"/>
    </row>
    <row r="380">
      <c r="G380" s="182" t="n"/>
    </row>
    <row r="381">
      <c r="G381" s="182" t="n"/>
    </row>
    <row r="382">
      <c r="G382" s="182" t="n"/>
    </row>
    <row r="383">
      <c r="G383" s="182" t="n"/>
    </row>
    <row r="384">
      <c r="G384" s="182" t="n"/>
    </row>
    <row r="385">
      <c r="G385" s="182" t="n"/>
    </row>
    <row r="386">
      <c r="G386" s="182" t="n"/>
    </row>
    <row r="387">
      <c r="G387" s="182" t="n"/>
    </row>
    <row r="388">
      <c r="G388" s="182" t="n"/>
    </row>
    <row r="389">
      <c r="G389" s="182" t="n"/>
    </row>
    <row r="390">
      <c r="G390" s="182" t="n"/>
    </row>
    <row r="391">
      <c r="G391" s="182" t="n"/>
    </row>
    <row r="392">
      <c r="G392" s="182" t="n"/>
    </row>
    <row r="393">
      <c r="G393" s="182" t="n"/>
    </row>
    <row r="394">
      <c r="G394" s="182" t="n"/>
    </row>
    <row r="395">
      <c r="G395" s="182" t="n"/>
    </row>
    <row r="396">
      <c r="G396" s="182" t="n"/>
    </row>
    <row r="397">
      <c r="G397" s="182" t="n"/>
    </row>
    <row r="398">
      <c r="G398" s="182" t="n"/>
    </row>
    <row r="399">
      <c r="G399" s="182" t="n"/>
    </row>
    <row r="400">
      <c r="G400" s="182" t="n"/>
    </row>
    <row r="401">
      <c r="G401" s="182" t="n"/>
    </row>
    <row r="402">
      <c r="G402" s="182" t="n"/>
    </row>
    <row r="403">
      <c r="G403" s="182" t="n"/>
    </row>
    <row r="404">
      <c r="G404" s="182" t="n"/>
    </row>
    <row r="405">
      <c r="G405" s="182" t="n"/>
    </row>
    <row r="406">
      <c r="G406" s="182" t="n"/>
    </row>
    <row r="407">
      <c r="G407" s="182" t="n"/>
    </row>
    <row r="408">
      <c r="G408" s="182" t="n"/>
    </row>
    <row r="409">
      <c r="G409" s="182" t="n"/>
    </row>
    <row r="410">
      <c r="G410" s="182" t="n"/>
    </row>
    <row r="411">
      <c r="G411" s="182" t="n"/>
    </row>
    <row r="412">
      <c r="G412" s="182" t="n"/>
    </row>
    <row r="413">
      <c r="G413" s="182" t="n"/>
    </row>
    <row r="414">
      <c r="G414" s="182" t="n"/>
    </row>
    <row r="415">
      <c r="G415" s="182" t="n"/>
    </row>
    <row r="416">
      <c r="G416" s="182" t="n"/>
    </row>
    <row r="417">
      <c r="G417" s="182" t="n"/>
    </row>
    <row r="418">
      <c r="G418" s="182" t="n"/>
    </row>
    <row r="419">
      <c r="G419" s="182" t="n"/>
    </row>
    <row r="420">
      <c r="G420" s="182" t="n"/>
    </row>
    <row r="421">
      <c r="G421" s="182" t="n"/>
    </row>
    <row r="422">
      <c r="G422" s="182" t="n"/>
    </row>
    <row r="423">
      <c r="G423" s="182" t="n"/>
    </row>
    <row r="424">
      <c r="G424" s="182" t="n"/>
    </row>
    <row r="425">
      <c r="G425" s="182" t="n"/>
    </row>
    <row r="426">
      <c r="G426" s="182" t="n"/>
    </row>
    <row r="427">
      <c r="G427" s="182" t="n"/>
    </row>
    <row r="428">
      <c r="G428" s="182" t="n"/>
    </row>
    <row r="429">
      <c r="G429" s="182" t="n"/>
    </row>
    <row r="430">
      <c r="G430" s="182" t="n"/>
    </row>
    <row r="431">
      <c r="G431" s="182" t="n"/>
    </row>
    <row r="432">
      <c r="G432" s="182" t="n"/>
    </row>
    <row r="433">
      <c r="G433" s="182" t="n"/>
    </row>
    <row r="434">
      <c r="G434" s="182" t="n"/>
    </row>
    <row r="435">
      <c r="G435" s="182" t="n"/>
    </row>
    <row r="436">
      <c r="G436" s="182" t="n"/>
    </row>
    <row r="437">
      <c r="G437" s="182" t="n"/>
    </row>
    <row r="438">
      <c r="G438" s="182" t="n"/>
    </row>
    <row r="439">
      <c r="G439" s="182" t="n"/>
    </row>
    <row r="440">
      <c r="G440" s="182" t="n"/>
    </row>
    <row r="441">
      <c r="G441" s="182" t="n"/>
    </row>
    <row r="442">
      <c r="G442" s="182" t="n"/>
    </row>
    <row r="443">
      <c r="G443" s="182" t="n"/>
    </row>
    <row r="444">
      <c r="G444" s="182" t="n"/>
    </row>
    <row r="445">
      <c r="G445" s="182" t="n"/>
    </row>
    <row r="446">
      <c r="G446" s="182" t="n"/>
    </row>
    <row r="447">
      <c r="G447" s="182" t="n"/>
    </row>
    <row r="448">
      <c r="G448" s="182" t="n"/>
    </row>
    <row r="449">
      <c r="G449" s="182" t="n"/>
    </row>
    <row r="450">
      <c r="G450" s="182" t="n"/>
    </row>
    <row r="451">
      <c r="G451" s="182" t="n"/>
    </row>
    <row r="452">
      <c r="G452" s="182" t="n"/>
    </row>
    <row r="453">
      <c r="G453" s="182" t="n"/>
    </row>
    <row r="454">
      <c r="G454" s="182" t="n"/>
    </row>
    <row r="455">
      <c r="G455" s="182" t="n"/>
    </row>
    <row r="456">
      <c r="G456" s="182" t="n"/>
    </row>
    <row r="457">
      <c r="G457" s="182" t="n"/>
    </row>
    <row r="458">
      <c r="G458" s="182" t="n"/>
    </row>
    <row r="459">
      <c r="G459" s="182" t="n"/>
    </row>
    <row r="460">
      <c r="G460" s="182" t="n"/>
    </row>
    <row r="461">
      <c r="G461" s="182" t="n"/>
    </row>
    <row r="462">
      <c r="G462" s="182" t="n"/>
    </row>
    <row r="463">
      <c r="G463" s="182" t="n"/>
    </row>
    <row r="464">
      <c r="G464" s="182" t="n"/>
    </row>
    <row r="465">
      <c r="G465" s="182" t="n"/>
    </row>
    <row r="466">
      <c r="G466" s="182" t="n"/>
    </row>
    <row r="467">
      <c r="G467" s="182" t="n"/>
    </row>
    <row r="468">
      <c r="G468" s="182" t="n"/>
    </row>
    <row r="469">
      <c r="G469" s="182" t="n"/>
    </row>
    <row r="470">
      <c r="G470" s="182" t="n"/>
    </row>
    <row r="471">
      <c r="G471" s="182" t="n"/>
    </row>
    <row r="472">
      <c r="G472" s="182" t="n"/>
    </row>
    <row r="473">
      <c r="G473" s="182" t="n"/>
    </row>
    <row r="474">
      <c r="G474" s="182" t="n"/>
    </row>
    <row r="475">
      <c r="G475" s="182" t="n"/>
    </row>
    <row r="476">
      <c r="G476" s="182" t="n"/>
    </row>
    <row r="477">
      <c r="G477" s="182" t="n"/>
    </row>
    <row r="478">
      <c r="G478" s="182" t="n"/>
    </row>
    <row r="479">
      <c r="G479" s="182" t="n"/>
    </row>
    <row r="480">
      <c r="G480" s="182" t="n"/>
    </row>
    <row r="481">
      <c r="G481" s="182" t="n"/>
    </row>
    <row r="482">
      <c r="G482" s="182" t="n"/>
    </row>
    <row r="483">
      <c r="G483" s="182" t="n"/>
    </row>
    <row r="484">
      <c r="G484" s="182" t="n"/>
    </row>
    <row r="485">
      <c r="G485" s="182" t="n"/>
    </row>
    <row r="486">
      <c r="G486" s="182" t="n"/>
    </row>
    <row r="487">
      <c r="G487" s="182" t="n"/>
    </row>
    <row r="488">
      <c r="G488" s="182" t="n"/>
    </row>
    <row r="489">
      <c r="G489" s="182" t="n"/>
    </row>
    <row r="490">
      <c r="G490" s="182" t="n"/>
    </row>
    <row r="491">
      <c r="G491" s="182" t="n"/>
    </row>
    <row r="492">
      <c r="G492" s="182" t="n"/>
    </row>
    <row r="493">
      <c r="G493" s="182" t="n"/>
    </row>
    <row r="494">
      <c r="G494" s="182" t="n"/>
    </row>
    <row r="495">
      <c r="G495" s="182" t="n"/>
    </row>
    <row r="496">
      <c r="G496" s="182" t="n"/>
    </row>
    <row r="497">
      <c r="G497" s="182" t="n"/>
    </row>
    <row r="498">
      <c r="G498" s="182" t="n"/>
    </row>
    <row r="499">
      <c r="G499" s="182" t="n"/>
    </row>
    <row r="500">
      <c r="G500" s="182" t="n"/>
    </row>
    <row r="501">
      <c r="G501" s="182" t="n"/>
    </row>
    <row r="502">
      <c r="G502" s="182" t="n"/>
    </row>
    <row r="503">
      <c r="G503" s="182" t="n"/>
    </row>
    <row r="504">
      <c r="G504" s="182" t="n"/>
    </row>
    <row r="505">
      <c r="G505" s="182" t="n"/>
    </row>
    <row r="506">
      <c r="G506" s="182" t="n"/>
    </row>
    <row r="507">
      <c r="G507" s="182" t="n"/>
    </row>
    <row r="508">
      <c r="G508" s="182" t="n"/>
    </row>
    <row r="509">
      <c r="G509" s="182" t="n"/>
    </row>
    <row r="510">
      <c r="G510" s="182" t="n"/>
    </row>
    <row r="511">
      <c r="G511" s="182" t="n"/>
    </row>
    <row r="512">
      <c r="G512" s="182" t="n"/>
    </row>
    <row r="513">
      <c r="G513" s="182" t="n"/>
    </row>
    <row r="514">
      <c r="G514" s="182" t="n"/>
    </row>
    <row r="515">
      <c r="G515" s="182" t="n"/>
    </row>
    <row r="516">
      <c r="G516" s="182" t="n"/>
    </row>
    <row r="517">
      <c r="G517" s="182" t="n"/>
    </row>
    <row r="518">
      <c r="G518" s="182" t="n"/>
    </row>
    <row r="519">
      <c r="G519" s="182" t="n"/>
    </row>
    <row r="520">
      <c r="G520" s="182" t="n"/>
    </row>
    <row r="521">
      <c r="G521" s="182" t="n"/>
    </row>
    <row r="522">
      <c r="G522" s="182" t="n"/>
    </row>
    <row r="523">
      <c r="G523" s="182" t="n"/>
    </row>
    <row r="524">
      <c r="G524" s="182" t="n"/>
    </row>
    <row r="525">
      <c r="G525" s="182" t="n"/>
    </row>
    <row r="526">
      <c r="G526" s="182" t="n"/>
    </row>
    <row r="527">
      <c r="G527" s="182" t="n"/>
    </row>
    <row r="528">
      <c r="G528" s="182" t="n"/>
    </row>
    <row r="529">
      <c r="G529" s="182" t="n"/>
    </row>
    <row r="530">
      <c r="G530" s="182" t="n"/>
    </row>
    <row r="531">
      <c r="G531" s="182" t="n"/>
    </row>
    <row r="532">
      <c r="G532" s="182" t="n"/>
    </row>
    <row r="533">
      <c r="G533" s="182" t="n"/>
    </row>
    <row r="534">
      <c r="G534" s="182" t="n"/>
    </row>
    <row r="535">
      <c r="G535" s="182" t="n"/>
    </row>
    <row r="536">
      <c r="G536" s="182" t="n"/>
    </row>
    <row r="537">
      <c r="G537" s="182" t="n"/>
    </row>
    <row r="538">
      <c r="G538" s="182" t="n"/>
    </row>
    <row r="539">
      <c r="G539" s="182" t="n"/>
    </row>
    <row r="540">
      <c r="G540" s="182" t="n"/>
    </row>
    <row r="541">
      <c r="G541" s="182" t="n"/>
    </row>
    <row r="542">
      <c r="G542" s="182" t="n"/>
    </row>
    <row r="543">
      <c r="G543" s="182" t="n"/>
    </row>
    <row r="544">
      <c r="G544" s="182" t="n"/>
    </row>
    <row r="545">
      <c r="G545" s="182" t="n"/>
    </row>
    <row r="546">
      <c r="G546" s="182" t="n"/>
    </row>
    <row r="547">
      <c r="G547" s="182" t="n"/>
    </row>
    <row r="548">
      <c r="G548" s="182" t="n"/>
    </row>
    <row r="549">
      <c r="G549" s="182" t="n"/>
    </row>
    <row r="550">
      <c r="G550" s="182" t="n"/>
    </row>
    <row r="551">
      <c r="G551" s="182" t="n"/>
    </row>
    <row r="552">
      <c r="G552" s="182" t="n"/>
    </row>
    <row r="553">
      <c r="G553" s="182" t="n"/>
    </row>
    <row r="554">
      <c r="G554" s="182" t="n"/>
    </row>
    <row r="555">
      <c r="G555" s="182" t="n"/>
    </row>
    <row r="556">
      <c r="G556" s="182" t="n"/>
    </row>
    <row r="557">
      <c r="G557" s="182" t="n"/>
    </row>
    <row r="558">
      <c r="G558" s="182" t="n"/>
    </row>
    <row r="559">
      <c r="G559" s="182" t="n"/>
    </row>
    <row r="560">
      <c r="G560" s="182" t="n"/>
    </row>
    <row r="561">
      <c r="G561" s="182" t="n"/>
    </row>
    <row r="562">
      <c r="G562" s="182" t="n"/>
    </row>
    <row r="563">
      <c r="G563" s="182" t="n"/>
    </row>
    <row r="564">
      <c r="G564" s="182" t="n"/>
    </row>
    <row r="565">
      <c r="G565" s="182" t="n"/>
    </row>
    <row r="566">
      <c r="G566" s="182" t="n"/>
    </row>
    <row r="567">
      <c r="G567" s="182" t="n"/>
    </row>
    <row r="568">
      <c r="G568" s="182" t="n"/>
    </row>
    <row r="569">
      <c r="G569" s="182" t="n"/>
    </row>
    <row r="570">
      <c r="G570" s="182" t="n"/>
    </row>
    <row r="571">
      <c r="G571" s="182" t="n"/>
    </row>
    <row r="572">
      <c r="G572" s="182" t="n"/>
    </row>
    <row r="573">
      <c r="G573" s="182" t="n"/>
    </row>
    <row r="574">
      <c r="G574" s="182" t="n"/>
    </row>
    <row r="575">
      <c r="G575" s="182" t="n"/>
    </row>
    <row r="576">
      <c r="G576" s="182" t="n"/>
    </row>
    <row r="577">
      <c r="G577" s="182" t="n"/>
    </row>
    <row r="578">
      <c r="G578" s="182" t="n"/>
    </row>
    <row r="579">
      <c r="G579" s="182" t="n"/>
    </row>
    <row r="580">
      <c r="G580" s="182" t="n"/>
    </row>
    <row r="581">
      <c r="G581" s="182" t="n"/>
    </row>
    <row r="582">
      <c r="G582" s="182" t="n"/>
    </row>
    <row r="583">
      <c r="G583" s="182" t="n"/>
    </row>
    <row r="584">
      <c r="G584" s="182" t="n"/>
    </row>
    <row r="585">
      <c r="G585" s="182" t="n"/>
    </row>
    <row r="586">
      <c r="G586" s="182" t="n"/>
    </row>
    <row r="587">
      <c r="G587" s="182" t="n"/>
    </row>
    <row r="588">
      <c r="G588" s="182" t="n"/>
    </row>
    <row r="589">
      <c r="G589" s="182" t="n"/>
    </row>
    <row r="590">
      <c r="G590" s="182" t="n"/>
    </row>
    <row r="591">
      <c r="G591" s="182" t="n"/>
    </row>
    <row r="592">
      <c r="G592" s="182" t="n"/>
    </row>
    <row r="593">
      <c r="G593" s="182" t="n"/>
    </row>
    <row r="594">
      <c r="G594" s="182" t="n"/>
    </row>
    <row r="595">
      <c r="G595" s="182" t="n"/>
    </row>
    <row r="596">
      <c r="G596" s="182" t="n"/>
    </row>
    <row r="597">
      <c r="G597" s="182" t="n"/>
    </row>
    <row r="598">
      <c r="G598" s="182" t="n"/>
    </row>
    <row r="599">
      <c r="G599" s="182" t="n"/>
    </row>
    <row r="600">
      <c r="G600" s="182" t="n"/>
    </row>
    <row r="601">
      <c r="G601" s="182" t="n"/>
    </row>
    <row r="602">
      <c r="G602" s="182" t="n"/>
    </row>
    <row r="603">
      <c r="G603" s="182" t="n"/>
    </row>
    <row r="604">
      <c r="G604" s="182" t="n"/>
    </row>
    <row r="605">
      <c r="G605" s="182" t="n"/>
    </row>
    <row r="606">
      <c r="G606" s="182" t="n"/>
    </row>
    <row r="607">
      <c r="G607" s="182" t="n"/>
    </row>
    <row r="608">
      <c r="G608" s="182" t="n"/>
    </row>
    <row r="609">
      <c r="G609" s="182" t="n"/>
    </row>
    <row r="610">
      <c r="G610" s="182" t="n"/>
    </row>
    <row r="611">
      <c r="G611" s="182" t="n"/>
    </row>
    <row r="612">
      <c r="G612" s="182" t="n"/>
    </row>
    <row r="613">
      <c r="G613" s="182" t="n"/>
    </row>
    <row r="614">
      <c r="G614" s="182" t="n"/>
    </row>
    <row r="615">
      <c r="G615" s="182" t="n"/>
    </row>
    <row r="616">
      <c r="G616" s="182" t="n"/>
    </row>
    <row r="617">
      <c r="G617" s="182" t="n"/>
    </row>
    <row r="618">
      <c r="G618" s="182" t="n"/>
    </row>
    <row r="619">
      <c r="G619" s="182" t="n"/>
    </row>
    <row r="620">
      <c r="G620" s="182" t="n"/>
    </row>
    <row r="621">
      <c r="G621" s="182" t="n"/>
    </row>
    <row r="622">
      <c r="G622" s="182" t="n"/>
    </row>
    <row r="623">
      <c r="G623" s="182" t="n"/>
    </row>
    <row r="624">
      <c r="G624" s="182" t="n"/>
    </row>
    <row r="625">
      <c r="G625" s="182" t="n"/>
    </row>
    <row r="626">
      <c r="G626" s="182" t="n"/>
    </row>
    <row r="627">
      <c r="G627" s="182" t="n"/>
    </row>
    <row r="628">
      <c r="G628" s="182" t="n"/>
    </row>
    <row r="629">
      <c r="G629" s="182" t="n"/>
    </row>
    <row r="630">
      <c r="G630" s="182" t="n"/>
    </row>
    <row r="631">
      <c r="G631" s="182" t="n"/>
    </row>
    <row r="632">
      <c r="G632" s="182" t="n"/>
    </row>
    <row r="633">
      <c r="G633" s="182" t="n"/>
    </row>
    <row r="634">
      <c r="G634" s="182" t="n"/>
    </row>
    <row r="635">
      <c r="G635" s="182" t="n"/>
    </row>
    <row r="636">
      <c r="G636" s="182" t="n"/>
    </row>
    <row r="637">
      <c r="G637" s="182" t="n"/>
    </row>
    <row r="638">
      <c r="G638" s="182" t="n"/>
    </row>
    <row r="639">
      <c r="G639" s="182" t="n"/>
    </row>
    <row r="640">
      <c r="G640" s="182" t="n"/>
    </row>
    <row r="641">
      <c r="G641" s="182" t="n"/>
    </row>
    <row r="642">
      <c r="G642" s="182" t="n"/>
    </row>
    <row r="643">
      <c r="G643" s="182" t="n"/>
    </row>
    <row r="644">
      <c r="G644" s="182" t="n"/>
    </row>
    <row r="645">
      <c r="G645" s="182" t="n"/>
    </row>
    <row r="646">
      <c r="G646" s="182" t="n"/>
    </row>
    <row r="647">
      <c r="G647" s="182" t="n"/>
    </row>
    <row r="648">
      <c r="G648" s="182" t="n"/>
    </row>
    <row r="649">
      <c r="G649" s="182" t="n"/>
    </row>
    <row r="650">
      <c r="G650" s="182" t="n"/>
    </row>
    <row r="651">
      <c r="G651" s="182" t="n"/>
    </row>
    <row r="652">
      <c r="G652" s="182" t="n"/>
    </row>
    <row r="653">
      <c r="G653" s="182" t="n"/>
    </row>
    <row r="654">
      <c r="G654" s="182" t="n"/>
    </row>
    <row r="655">
      <c r="G655" s="182" t="n"/>
    </row>
    <row r="656">
      <c r="G656" s="182" t="n"/>
    </row>
    <row r="657">
      <c r="G657" s="182" t="n"/>
    </row>
    <row r="658">
      <c r="G658" s="182" t="n"/>
    </row>
    <row r="659">
      <c r="G659" s="182" t="n"/>
    </row>
    <row r="660">
      <c r="G660" s="182" t="n"/>
    </row>
    <row r="661">
      <c r="G661" s="182" t="n"/>
    </row>
    <row r="662">
      <c r="G662" s="182" t="n"/>
    </row>
    <row r="663">
      <c r="G663" s="182" t="n"/>
    </row>
    <row r="664">
      <c r="G664" s="182" t="n"/>
    </row>
    <row r="665">
      <c r="G665" s="182" t="n"/>
    </row>
    <row r="666">
      <c r="G666" s="182" t="n"/>
    </row>
    <row r="667">
      <c r="G667" s="182" t="n"/>
    </row>
    <row r="668">
      <c r="G668" s="182" t="n"/>
    </row>
    <row r="669">
      <c r="G669" s="182" t="n"/>
    </row>
    <row r="670">
      <c r="G670" s="182" t="n"/>
    </row>
    <row r="671">
      <c r="G671" s="182" t="n"/>
    </row>
    <row r="672">
      <c r="G672" s="182" t="n"/>
    </row>
    <row r="673">
      <c r="G673" s="182" t="n"/>
    </row>
    <row r="674">
      <c r="G674" s="182" t="n"/>
    </row>
    <row r="675">
      <c r="G675" s="182" t="n"/>
    </row>
    <row r="676">
      <c r="G676" s="182" t="n"/>
    </row>
    <row r="677">
      <c r="G677" s="182" t="n"/>
    </row>
    <row r="678">
      <c r="G678" s="182" t="n"/>
    </row>
    <row r="679">
      <c r="G679" s="182" t="n"/>
    </row>
    <row r="680">
      <c r="G680" s="182" t="n"/>
    </row>
    <row r="681">
      <c r="G681" s="182" t="n"/>
    </row>
    <row r="682">
      <c r="G682" s="182" t="n"/>
    </row>
    <row r="683">
      <c r="G683" s="182" t="n"/>
    </row>
    <row r="684">
      <c r="G684" s="182" t="n"/>
    </row>
    <row r="685">
      <c r="G685" s="182" t="n"/>
    </row>
    <row r="686">
      <c r="G686" s="182" t="n"/>
    </row>
    <row r="687">
      <c r="G687" s="182" t="n"/>
    </row>
    <row r="688">
      <c r="G688" s="182" t="n"/>
    </row>
    <row r="689">
      <c r="G689" s="182" t="n"/>
    </row>
    <row r="690">
      <c r="G690" s="182" t="n"/>
    </row>
    <row r="691">
      <c r="G691" s="182" t="n"/>
    </row>
    <row r="692">
      <c r="G692" s="182" t="n"/>
    </row>
    <row r="693">
      <c r="G693" s="182" t="n"/>
    </row>
    <row r="694">
      <c r="G694" s="182" t="n"/>
    </row>
    <row r="695">
      <c r="G695" s="182" t="n"/>
    </row>
    <row r="696">
      <c r="G696" s="182" t="n"/>
    </row>
    <row r="697">
      <c r="G697" s="182" t="n"/>
    </row>
    <row r="698">
      <c r="G698" s="182" t="n"/>
    </row>
    <row r="699">
      <c r="G699" s="182" t="n"/>
    </row>
    <row r="700">
      <c r="G700" s="182" t="n"/>
    </row>
    <row r="701">
      <c r="G701" s="182" t="n"/>
    </row>
    <row r="702">
      <c r="G702" s="182" t="n"/>
    </row>
    <row r="703">
      <c r="G703" s="182" t="n"/>
    </row>
    <row r="704">
      <c r="G704" s="182" t="n"/>
    </row>
    <row r="705">
      <c r="G705" s="182" t="n"/>
    </row>
    <row r="706">
      <c r="G706" s="182" t="n"/>
    </row>
    <row r="707">
      <c r="G707" s="182" t="n"/>
    </row>
    <row r="708">
      <c r="G708" s="182" t="n"/>
    </row>
    <row r="709">
      <c r="G709" s="182" t="n"/>
    </row>
    <row r="710">
      <c r="G710" s="182" t="n"/>
    </row>
    <row r="711">
      <c r="G711" s="182" t="n"/>
    </row>
    <row r="712">
      <c r="G712" s="182" t="n"/>
    </row>
    <row r="713">
      <c r="G713" s="182" t="n"/>
    </row>
    <row r="714">
      <c r="G714" s="182" t="n"/>
    </row>
    <row r="715">
      <c r="G715" s="182" t="n"/>
    </row>
    <row r="716">
      <c r="G716" s="182" t="n"/>
    </row>
    <row r="717">
      <c r="G717" s="182" t="n"/>
    </row>
    <row r="718">
      <c r="G718" s="182" t="n"/>
    </row>
    <row r="719">
      <c r="G719" s="182" t="n"/>
    </row>
    <row r="720">
      <c r="G720" s="182" t="n"/>
    </row>
    <row r="721">
      <c r="G721" s="182" t="n"/>
    </row>
    <row r="722">
      <c r="G722" s="182" t="n"/>
    </row>
    <row r="723">
      <c r="G723" s="182" t="n"/>
    </row>
    <row r="724">
      <c r="G724" s="182" t="n"/>
    </row>
    <row r="725">
      <c r="G725" s="182" t="n"/>
    </row>
    <row r="726">
      <c r="G726" s="182" t="n"/>
    </row>
    <row r="727">
      <c r="G727" s="182" t="n"/>
    </row>
    <row r="728">
      <c r="G728" s="182" t="n"/>
    </row>
    <row r="729">
      <c r="G729" s="182" t="n"/>
    </row>
    <row r="730">
      <c r="G730" s="182" t="n"/>
    </row>
    <row r="731">
      <c r="G731" s="182" t="n"/>
    </row>
    <row r="732">
      <c r="G732" s="182" t="n"/>
    </row>
    <row r="733">
      <c r="G733" s="182" t="n"/>
    </row>
    <row r="734">
      <c r="G734" s="182" t="n"/>
    </row>
    <row r="735">
      <c r="G735" s="182" t="n"/>
    </row>
    <row r="736">
      <c r="G736" s="182" t="n"/>
    </row>
    <row r="737">
      <c r="G737" s="182" t="n"/>
    </row>
    <row r="738">
      <c r="G738" s="182" t="n"/>
    </row>
    <row r="739">
      <c r="G739" s="182" t="n"/>
    </row>
    <row r="740">
      <c r="G740" s="182" t="n"/>
    </row>
    <row r="741">
      <c r="G741" s="182" t="n"/>
    </row>
    <row r="742">
      <c r="G742" s="182" t="n"/>
    </row>
    <row r="743">
      <c r="G743" s="182" t="n"/>
    </row>
    <row r="744">
      <c r="G744" s="182" t="n"/>
    </row>
    <row r="745">
      <c r="G745" s="182" t="n"/>
    </row>
    <row r="746">
      <c r="G746" s="182" t="n"/>
    </row>
    <row r="747">
      <c r="G747" s="182" t="n"/>
    </row>
    <row r="748">
      <c r="G748" s="182" t="n"/>
    </row>
    <row r="749">
      <c r="G749" s="182" t="n"/>
    </row>
    <row r="750">
      <c r="G750" s="182" t="n"/>
    </row>
    <row r="751">
      <c r="G751" s="182" t="n"/>
    </row>
    <row r="752">
      <c r="G752" s="182" t="n"/>
    </row>
    <row r="753">
      <c r="G753" s="182" t="n"/>
    </row>
    <row r="754">
      <c r="G754" s="182" t="n"/>
    </row>
    <row r="755">
      <c r="G755" s="182" t="n"/>
    </row>
    <row r="756">
      <c r="G756" s="182" t="n"/>
    </row>
    <row r="757">
      <c r="G757" s="182" t="n"/>
    </row>
    <row r="758">
      <c r="G758" s="182" t="n"/>
    </row>
    <row r="759">
      <c r="G759" s="182" t="n"/>
    </row>
    <row r="760">
      <c r="G760" s="182" t="n"/>
    </row>
    <row r="761">
      <c r="G761" s="182" t="n"/>
    </row>
    <row r="762">
      <c r="G762" s="182" t="n"/>
    </row>
    <row r="763">
      <c r="G763" s="182" t="n"/>
    </row>
    <row r="764">
      <c r="G764" s="182" t="n"/>
    </row>
    <row r="765">
      <c r="G765" s="182" t="n"/>
    </row>
    <row r="766">
      <c r="G766" s="182" t="n"/>
    </row>
    <row r="767">
      <c r="G767" s="182" t="n"/>
    </row>
    <row r="768">
      <c r="G768" s="182" t="n"/>
    </row>
    <row r="769">
      <c r="G769" s="182" t="n"/>
    </row>
    <row r="770">
      <c r="G770" s="182" t="n"/>
    </row>
    <row r="771">
      <c r="G771" s="182" t="n"/>
    </row>
    <row r="772">
      <c r="G772" s="182" t="n"/>
    </row>
    <row r="773">
      <c r="G773" s="182" t="n"/>
    </row>
    <row r="774">
      <c r="G774" s="182" t="n"/>
    </row>
    <row r="775">
      <c r="G775" s="182" t="n"/>
    </row>
    <row r="776">
      <c r="G776" s="182" t="n"/>
    </row>
    <row r="777">
      <c r="G777" s="182" t="n"/>
    </row>
    <row r="778">
      <c r="G778" s="182" t="n"/>
    </row>
    <row r="779">
      <c r="G779" s="182" t="n"/>
    </row>
    <row r="780">
      <c r="G780" s="182" t="n"/>
    </row>
    <row r="781">
      <c r="G781" s="182" t="n"/>
    </row>
    <row r="782">
      <c r="G782" s="182" t="n"/>
    </row>
    <row r="783">
      <c r="G783" s="182" t="n"/>
    </row>
    <row r="784">
      <c r="G784" s="182" t="n"/>
    </row>
    <row r="785">
      <c r="G785" s="182" t="n"/>
    </row>
    <row r="786">
      <c r="G786" s="182" t="n"/>
    </row>
    <row r="787">
      <c r="G787" s="182" t="n"/>
    </row>
    <row r="788">
      <c r="G788" s="182" t="n"/>
    </row>
    <row r="789">
      <c r="G789" s="182" t="n"/>
    </row>
    <row r="790">
      <c r="G790" s="182" t="n"/>
    </row>
    <row r="791">
      <c r="G791" s="182" t="n"/>
    </row>
    <row r="792">
      <c r="G792" s="182" t="n"/>
    </row>
    <row r="793">
      <c r="G793" s="182" t="n"/>
    </row>
    <row r="794">
      <c r="G794" s="182" t="n"/>
    </row>
    <row r="795">
      <c r="G795" s="182" t="n"/>
    </row>
    <row r="796">
      <c r="G796" s="182" t="n"/>
    </row>
    <row r="797">
      <c r="G797" s="182" t="n"/>
    </row>
    <row r="798">
      <c r="G798" s="182" t="n"/>
    </row>
    <row r="799">
      <c r="G799" s="182" t="n"/>
    </row>
    <row r="800">
      <c r="G800" s="182" t="n"/>
    </row>
    <row r="801">
      <c r="G801" s="182" t="n"/>
    </row>
    <row r="802">
      <c r="G802" s="182" t="n"/>
    </row>
    <row r="803">
      <c r="G803" s="182" t="n"/>
    </row>
    <row r="804">
      <c r="G804" s="182" t="n"/>
    </row>
    <row r="805">
      <c r="G805" s="182" t="n"/>
    </row>
    <row r="806">
      <c r="G806" s="182" t="n"/>
    </row>
    <row r="807">
      <c r="G807" s="182" t="n"/>
    </row>
    <row r="808">
      <c r="G808" s="182" t="n"/>
    </row>
    <row r="809">
      <c r="G809" s="182" t="n"/>
    </row>
    <row r="810">
      <c r="G810" s="182" t="n"/>
    </row>
    <row r="811">
      <c r="G811" s="182" t="n"/>
    </row>
    <row r="812">
      <c r="G812" s="182" t="n"/>
    </row>
    <row r="813">
      <c r="G813" s="182" t="n"/>
    </row>
    <row r="814">
      <c r="G814" s="182" t="n"/>
    </row>
    <row r="815">
      <c r="G815" s="182" t="n"/>
    </row>
    <row r="816">
      <c r="G816" s="182" t="n"/>
    </row>
    <row r="817">
      <c r="G817" s="182" t="n"/>
    </row>
    <row r="818">
      <c r="G818" s="182" t="n"/>
    </row>
    <row r="819">
      <c r="G819" s="182" t="n"/>
    </row>
    <row r="820">
      <c r="G820" s="182" t="n"/>
    </row>
    <row r="821">
      <c r="G821" s="182" t="n"/>
    </row>
    <row r="822">
      <c r="G822" s="182" t="n"/>
    </row>
    <row r="823">
      <c r="G823" s="182" t="n"/>
    </row>
    <row r="824">
      <c r="G824" s="182" t="n"/>
    </row>
    <row r="825">
      <c r="G825" s="182" t="n"/>
    </row>
    <row r="826">
      <c r="G826" s="182" t="n"/>
    </row>
    <row r="827">
      <c r="G827" s="182" t="n"/>
    </row>
    <row r="828">
      <c r="G828" s="182" t="n"/>
    </row>
    <row r="829">
      <c r="G829" s="182" t="n"/>
    </row>
    <row r="830">
      <c r="G830" s="182" t="n"/>
    </row>
    <row r="831">
      <c r="G831" s="182" t="n"/>
    </row>
    <row r="832">
      <c r="G832" s="182" t="n"/>
    </row>
    <row r="833">
      <c r="G833" s="182" t="n"/>
    </row>
    <row r="834">
      <c r="G834" s="182" t="n"/>
    </row>
    <row r="835">
      <c r="G835" s="182" t="n"/>
    </row>
    <row r="836">
      <c r="G836" s="182" t="n"/>
    </row>
    <row r="837">
      <c r="G837" s="182" t="n"/>
    </row>
    <row r="838">
      <c r="G838" s="182" t="n"/>
    </row>
    <row r="839">
      <c r="G839" s="182" t="n"/>
    </row>
    <row r="840">
      <c r="G840" s="182" t="n"/>
    </row>
    <row r="841">
      <c r="G841" s="182" t="n"/>
    </row>
    <row r="842">
      <c r="G842" s="182" t="n"/>
    </row>
    <row r="843">
      <c r="G843" s="182" t="n"/>
    </row>
    <row r="844">
      <c r="G844" s="182" t="n"/>
    </row>
    <row r="845">
      <c r="G845" s="182" t="n"/>
    </row>
    <row r="846">
      <c r="G846" s="182" t="n"/>
    </row>
    <row r="847">
      <c r="G847" s="182" t="n"/>
    </row>
    <row r="848">
      <c r="G848" s="182" t="n"/>
    </row>
    <row r="849">
      <c r="G849" s="182" t="n"/>
    </row>
    <row r="850">
      <c r="G850" s="182" t="n"/>
    </row>
    <row r="851">
      <c r="G851" s="182" t="n"/>
    </row>
    <row r="852">
      <c r="G852" s="182" t="n"/>
    </row>
    <row r="853">
      <c r="G853" s="182" t="n"/>
    </row>
    <row r="854">
      <c r="G854" s="182" t="n"/>
    </row>
    <row r="855">
      <c r="G855" s="182" t="n"/>
    </row>
    <row r="856">
      <c r="G856" s="182" t="n"/>
    </row>
    <row r="857">
      <c r="G857" s="182" t="n"/>
    </row>
    <row r="858">
      <c r="G858" s="182" t="n"/>
    </row>
    <row r="859">
      <c r="G859" s="182" t="n"/>
    </row>
    <row r="860">
      <c r="G860" s="182" t="n"/>
    </row>
    <row r="861">
      <c r="G861" s="182" t="n"/>
    </row>
    <row r="862">
      <c r="G862" s="182" t="n"/>
    </row>
    <row r="863">
      <c r="G863" s="182" t="n"/>
    </row>
    <row r="864">
      <c r="G864" s="182" t="n"/>
    </row>
    <row r="865">
      <c r="G865" s="182" t="n"/>
    </row>
    <row r="866">
      <c r="G866" s="182" t="n"/>
    </row>
    <row r="867">
      <c r="G867" s="182" t="n"/>
    </row>
    <row r="868">
      <c r="G868" s="182" t="n"/>
    </row>
    <row r="869">
      <c r="G869" s="182" t="n"/>
    </row>
    <row r="870">
      <c r="G870" s="182" t="n"/>
    </row>
    <row r="871">
      <c r="G871" s="182" t="n"/>
    </row>
    <row r="872">
      <c r="G872" s="182" t="n"/>
    </row>
    <row r="873">
      <c r="G873" s="182" t="n"/>
    </row>
    <row r="874">
      <c r="G874" s="182" t="n"/>
    </row>
    <row r="875">
      <c r="G875" s="182" t="n"/>
    </row>
    <row r="876">
      <c r="G876" s="182" t="n"/>
    </row>
    <row r="877">
      <c r="G877" s="182" t="n"/>
    </row>
    <row r="878">
      <c r="G878" s="182" t="n"/>
    </row>
    <row r="879">
      <c r="G879" s="182" t="n"/>
    </row>
    <row r="880">
      <c r="G880" s="182" t="n"/>
    </row>
    <row r="881">
      <c r="G881" s="182" t="n"/>
    </row>
    <row r="882">
      <c r="G882" s="182" t="n"/>
    </row>
    <row r="883">
      <c r="G883" s="182" t="n"/>
    </row>
    <row r="884">
      <c r="G884" s="182" t="n"/>
    </row>
    <row r="885">
      <c r="G885" s="182" t="n"/>
    </row>
    <row r="886">
      <c r="G886" s="182" t="n"/>
    </row>
    <row r="887">
      <c r="G887" s="182" t="n"/>
    </row>
    <row r="888">
      <c r="G888" s="182" t="n"/>
    </row>
    <row r="889">
      <c r="G889" s="182" t="n"/>
    </row>
    <row r="890">
      <c r="G890" s="182" t="n"/>
    </row>
    <row r="891">
      <c r="G891" s="182" t="n"/>
    </row>
    <row r="892">
      <c r="G892" s="182" t="n"/>
    </row>
    <row r="893">
      <c r="G893" s="182" t="n"/>
    </row>
    <row r="894">
      <c r="G894" s="182" t="n"/>
    </row>
    <row r="895">
      <c r="G895" s="182" t="n"/>
    </row>
    <row r="896">
      <c r="G896" s="182" t="n"/>
    </row>
    <row r="897">
      <c r="G897" s="182" t="n"/>
    </row>
    <row r="898">
      <c r="G898" s="182" t="n"/>
    </row>
    <row r="899">
      <c r="G899" s="182" t="n"/>
    </row>
    <row r="900">
      <c r="G900" s="182" t="n"/>
    </row>
    <row r="901">
      <c r="G901" s="182" t="n"/>
    </row>
    <row r="902">
      <c r="G902" s="182" t="n"/>
    </row>
    <row r="903">
      <c r="G903" s="182" t="n"/>
    </row>
    <row r="904">
      <c r="G904" s="182" t="n"/>
    </row>
    <row r="905">
      <c r="G905" s="182" t="n"/>
    </row>
    <row r="906">
      <c r="G906" s="182" t="n"/>
    </row>
    <row r="907">
      <c r="G907" s="182" t="n"/>
    </row>
    <row r="908">
      <c r="G908" s="182" t="n"/>
    </row>
    <row r="909">
      <c r="G909" s="182" t="n"/>
    </row>
    <row r="910">
      <c r="G910" s="182" t="n"/>
    </row>
    <row r="911">
      <c r="G911" s="182" t="n"/>
    </row>
    <row r="912">
      <c r="G912" s="182" t="n"/>
    </row>
    <row r="913">
      <c r="G913" s="182" t="n"/>
    </row>
    <row r="914">
      <c r="G914" s="182" t="n"/>
    </row>
    <row r="915">
      <c r="G915" s="182" t="n"/>
    </row>
    <row r="916">
      <c r="G916" s="182" t="n"/>
    </row>
    <row r="917">
      <c r="G917" s="182" t="n"/>
    </row>
    <row r="918">
      <c r="G918" s="182" t="n"/>
    </row>
    <row r="919">
      <c r="G919" s="182" t="n"/>
    </row>
    <row r="920">
      <c r="G920" s="182" t="n"/>
    </row>
    <row r="921">
      <c r="G921" s="182" t="n"/>
    </row>
    <row r="922">
      <c r="G922" s="182" t="n"/>
    </row>
    <row r="923">
      <c r="G923" s="182" t="n"/>
    </row>
    <row r="924">
      <c r="G924" s="182" t="n"/>
    </row>
    <row r="925">
      <c r="G925" s="182" t="n"/>
    </row>
    <row r="926">
      <c r="G926" s="182" t="n"/>
    </row>
    <row r="927">
      <c r="G927" s="182" t="n"/>
    </row>
    <row r="928">
      <c r="G928" s="182" t="n"/>
    </row>
    <row r="929">
      <c r="G929" s="182" t="n"/>
    </row>
    <row r="930">
      <c r="G930" s="182" t="n"/>
    </row>
    <row r="931">
      <c r="G931" s="182" t="n"/>
    </row>
    <row r="932">
      <c r="G932" s="182" t="n"/>
    </row>
    <row r="933">
      <c r="G933" s="182" t="n"/>
    </row>
    <row r="934">
      <c r="G934" s="182" t="n"/>
    </row>
    <row r="935">
      <c r="G935" s="182" t="n"/>
    </row>
    <row r="936">
      <c r="G936" s="182" t="n"/>
    </row>
    <row r="937">
      <c r="G937" s="182" t="n"/>
    </row>
    <row r="938">
      <c r="G938" s="182" t="n"/>
    </row>
    <row r="939">
      <c r="G939" s="182" t="n"/>
    </row>
    <row r="940">
      <c r="G940" s="182" t="n"/>
    </row>
    <row r="941">
      <c r="G941" s="182" t="n"/>
    </row>
    <row r="942">
      <c r="G942" s="182" t="n"/>
    </row>
    <row r="943">
      <c r="G943" s="182" t="n"/>
    </row>
    <row r="944">
      <c r="G944" s="182" t="n"/>
    </row>
    <row r="945">
      <c r="G945" s="182" t="n"/>
    </row>
    <row r="946">
      <c r="G946" s="182" t="n"/>
    </row>
    <row r="947">
      <c r="G947" s="182" t="n"/>
    </row>
    <row r="948">
      <c r="G948" s="182" t="n"/>
    </row>
    <row r="949">
      <c r="G949" s="182" t="n"/>
    </row>
    <row r="950">
      <c r="G950" s="182" t="n"/>
    </row>
    <row r="951">
      <c r="G951" s="182" t="n"/>
    </row>
    <row r="952">
      <c r="G952" s="182" t="n"/>
    </row>
    <row r="953">
      <c r="G953" s="182" t="n"/>
    </row>
    <row r="954">
      <c r="G954" s="182" t="n"/>
    </row>
    <row r="955">
      <c r="G955" s="182" t="n"/>
    </row>
    <row r="956">
      <c r="G956" s="182" t="n"/>
    </row>
    <row r="957">
      <c r="G957" s="182" t="n"/>
    </row>
    <row r="958">
      <c r="G958" s="182" t="n"/>
    </row>
    <row r="959">
      <c r="G959" s="182" t="n"/>
    </row>
    <row r="960">
      <c r="G960" s="182" t="n"/>
    </row>
    <row r="961">
      <c r="G961" s="182" t="n"/>
    </row>
    <row r="962">
      <c r="G962" s="182" t="n"/>
    </row>
    <row r="963">
      <c r="G963" s="182" t="n"/>
    </row>
    <row r="964">
      <c r="G964" s="182" t="n"/>
    </row>
    <row r="965">
      <c r="G965" s="182" t="n"/>
    </row>
    <row r="966">
      <c r="G966" s="182" t="n"/>
    </row>
    <row r="967">
      <c r="G967" s="182" t="n"/>
    </row>
    <row r="968">
      <c r="G968" s="182" t="n"/>
    </row>
    <row r="969">
      <c r="G969" s="182" t="n"/>
    </row>
    <row r="970">
      <c r="G970" s="182" t="n"/>
    </row>
    <row r="971">
      <c r="G971" s="182" t="n"/>
    </row>
    <row r="972">
      <c r="G972" s="182" t="n"/>
    </row>
    <row r="973">
      <c r="G973" s="182" t="n"/>
    </row>
    <row r="974">
      <c r="G974" s="182" t="n"/>
    </row>
    <row r="975">
      <c r="G975" s="182" t="n"/>
    </row>
    <row r="976">
      <c r="G976" s="182" t="n"/>
    </row>
    <row r="977">
      <c r="G977" s="182" t="n"/>
    </row>
    <row r="978">
      <c r="G978" s="182" t="n"/>
    </row>
    <row r="979">
      <c r="G979" s="182" t="n"/>
    </row>
    <row r="980">
      <c r="G980" s="182" t="n"/>
    </row>
    <row r="981">
      <c r="G981" s="182" t="n"/>
    </row>
    <row r="982">
      <c r="G982" s="182" t="n"/>
    </row>
    <row r="983">
      <c r="G983" s="182" t="n"/>
    </row>
    <row r="984">
      <c r="G984" s="182" t="n"/>
    </row>
    <row r="985">
      <c r="G985" s="182" t="n"/>
    </row>
    <row r="986">
      <c r="G986" s="182" t="n"/>
    </row>
    <row r="987">
      <c r="G987" s="182" t="n"/>
    </row>
    <row r="988">
      <c r="G988" s="182" t="n"/>
    </row>
    <row r="989">
      <c r="G989" s="182" t="n"/>
    </row>
    <row r="990">
      <c r="G990" s="182" t="n"/>
    </row>
    <row r="991">
      <c r="G991" s="182" t="n"/>
    </row>
    <row r="992">
      <c r="G992" s="182" t="n"/>
    </row>
    <row r="993">
      <c r="G993" s="182" t="n"/>
    </row>
    <row r="994">
      <c r="G994" s="182" t="n"/>
    </row>
    <row r="995">
      <c r="G995" s="182" t="n"/>
    </row>
    <row r="996">
      <c r="G996" s="182" t="n"/>
    </row>
    <row r="997">
      <c r="G997" s="182" t="n"/>
    </row>
    <row r="998">
      <c r="G998" s="182" t="n"/>
    </row>
    <row r="999">
      <c r="G999" s="182" t="n"/>
    </row>
    <row r="1000">
      <c r="G1000" s="182" t="n"/>
    </row>
    <row r="1001">
      <c r="G1001" s="182" t="n"/>
    </row>
    <row r="1002">
      <c r="G1002" s="182" t="n"/>
    </row>
    <row r="1003">
      <c r="G1003" s="182" t="n"/>
    </row>
    <row r="1004">
      <c r="G1004" s="182" t="n"/>
    </row>
    <row r="1005">
      <c r="G1005" s="182" t="n"/>
    </row>
    <row r="1006">
      <c r="G1006" s="182" t="n"/>
    </row>
    <row r="1007">
      <c r="G1007" s="182" t="n"/>
    </row>
    <row r="1008">
      <c r="G1008" s="182" t="n"/>
    </row>
    <row r="1009">
      <c r="G1009" s="182" t="n"/>
    </row>
    <row r="1010">
      <c r="G1010" s="182" t="n"/>
    </row>
    <row r="1011">
      <c r="G1011" s="182" t="n"/>
    </row>
    <row r="1012">
      <c r="G1012" s="182" t="n"/>
    </row>
    <row r="1013">
      <c r="G1013" s="182" t="n"/>
    </row>
    <row r="1014">
      <c r="G1014" s="182" t="n"/>
    </row>
    <row r="1015">
      <c r="G1015" s="182" t="n"/>
    </row>
    <row r="1016">
      <c r="G1016" s="182" t="n"/>
    </row>
    <row r="1017">
      <c r="G1017" s="182" t="n"/>
    </row>
    <row r="1018">
      <c r="G1018" s="182" t="n"/>
    </row>
    <row r="1019">
      <c r="G1019" s="182" t="n"/>
    </row>
    <row r="1020">
      <c r="G1020" s="182" t="n"/>
    </row>
    <row r="1021">
      <c r="G1021" s="182" t="n"/>
    </row>
    <row r="1022">
      <c r="G1022" s="182" t="n"/>
    </row>
    <row r="1023">
      <c r="G1023" s="182" t="n"/>
    </row>
    <row r="1024">
      <c r="G1024" s="182" t="n"/>
    </row>
    <row r="1025">
      <c r="G1025" s="182" t="n"/>
    </row>
    <row r="1026">
      <c r="G1026" s="182" t="n"/>
    </row>
    <row r="1027">
      <c r="G1027" s="182" t="n"/>
    </row>
    <row r="1028">
      <c r="G1028" s="182" t="n"/>
    </row>
    <row r="1029">
      <c r="G1029" s="182" t="n"/>
    </row>
    <row r="1030">
      <c r="G1030" s="182" t="n"/>
    </row>
    <row r="1031">
      <c r="G1031" s="182" t="n"/>
    </row>
    <row r="1032">
      <c r="G1032" s="182" t="n"/>
    </row>
    <row r="1033">
      <c r="G1033" s="182" t="n"/>
    </row>
    <row r="1034">
      <c r="G1034" s="182" t="n"/>
    </row>
    <row r="1035">
      <c r="G1035" s="182" t="n"/>
    </row>
    <row r="1036">
      <c r="G1036" s="182" t="n"/>
    </row>
    <row r="1037">
      <c r="G1037" s="182" t="n"/>
    </row>
    <row r="1038">
      <c r="G1038" s="182" t="n"/>
    </row>
    <row r="1039">
      <c r="G1039" s="182" t="n"/>
    </row>
    <row r="1040">
      <c r="G1040" s="182" t="n"/>
    </row>
    <row r="1041">
      <c r="G1041" s="182" t="n"/>
    </row>
    <row r="1042">
      <c r="G1042" s="182" t="n"/>
    </row>
    <row r="1043">
      <c r="G1043" s="182" t="n"/>
    </row>
    <row r="1044">
      <c r="G1044" s="182" t="n"/>
    </row>
    <row r="1045">
      <c r="G1045" s="182" t="n"/>
    </row>
    <row r="1046">
      <c r="G1046" s="182" t="n"/>
    </row>
    <row r="1047">
      <c r="G1047" s="182" t="n"/>
    </row>
    <row r="1048">
      <c r="G1048" s="182" t="n"/>
    </row>
    <row r="1049">
      <c r="G1049" s="182" t="n"/>
    </row>
    <row r="1050">
      <c r="G1050" s="182" t="n"/>
    </row>
    <row r="1051">
      <c r="G1051" s="182" t="n"/>
    </row>
    <row r="1052">
      <c r="G1052" s="182" t="n"/>
    </row>
    <row r="1053">
      <c r="G1053" s="182" t="n"/>
    </row>
    <row r="1054">
      <c r="G1054" s="182" t="n"/>
    </row>
    <row r="1055">
      <c r="G1055" s="182" t="n"/>
    </row>
    <row r="1056">
      <c r="G1056" s="182" t="n"/>
    </row>
    <row r="1057">
      <c r="G1057" s="182" t="n"/>
    </row>
    <row r="1058">
      <c r="G1058" s="182" t="n"/>
    </row>
    <row r="1059">
      <c r="G1059" s="182" t="n"/>
    </row>
    <row r="1060">
      <c r="G1060" s="182" t="n"/>
    </row>
    <row r="1061">
      <c r="G1061" s="182" t="n"/>
    </row>
    <row r="1062">
      <c r="G1062" s="182" t="n"/>
    </row>
    <row r="1063">
      <c r="G1063" s="182" t="n"/>
    </row>
    <row r="1064">
      <c r="G1064" s="182" t="n"/>
    </row>
    <row r="1065">
      <c r="G1065" s="182" t="n"/>
    </row>
    <row r="1066">
      <c r="G1066" s="182" t="n"/>
    </row>
    <row r="1067">
      <c r="G1067" s="182" t="n"/>
    </row>
    <row r="1068">
      <c r="G1068" s="182" t="n"/>
    </row>
    <row r="1069">
      <c r="G1069" s="182" t="n"/>
    </row>
    <row r="1070">
      <c r="G1070" s="182" t="n"/>
    </row>
    <row r="1071">
      <c r="G1071" s="182" t="n"/>
    </row>
    <row r="1072">
      <c r="G1072" s="182" t="n"/>
    </row>
    <row r="1073">
      <c r="G1073" s="182" t="n"/>
    </row>
    <row r="1074">
      <c r="G1074" s="182" t="n"/>
    </row>
    <row r="1075">
      <c r="G1075" s="182" t="n"/>
    </row>
    <row r="1076">
      <c r="G1076" s="182" t="n"/>
    </row>
    <row r="1077">
      <c r="G1077" s="182" t="n"/>
    </row>
    <row r="1078">
      <c r="G1078" s="182" t="n"/>
    </row>
    <row r="1079">
      <c r="G1079" s="182" t="n"/>
    </row>
    <row r="1080">
      <c r="G1080" s="182" t="n"/>
    </row>
    <row r="1081">
      <c r="G1081" s="182" t="n"/>
    </row>
    <row r="1082">
      <c r="G1082" s="182" t="n"/>
    </row>
    <row r="1083">
      <c r="G1083" s="182" t="n"/>
    </row>
    <row r="1084">
      <c r="G1084" s="182" t="n"/>
    </row>
    <row r="1085">
      <c r="G1085" s="182" t="n"/>
    </row>
    <row r="1086">
      <c r="G1086" s="182" t="n"/>
    </row>
    <row r="1087">
      <c r="G1087" s="182" t="n"/>
    </row>
    <row r="1088">
      <c r="G1088" s="182" t="n"/>
    </row>
    <row r="1089">
      <c r="G1089" s="182" t="n"/>
    </row>
    <row r="1090">
      <c r="G1090" s="182" t="n"/>
    </row>
    <row r="1091">
      <c r="G1091" s="182" t="n"/>
    </row>
    <row r="1092">
      <c r="G1092" s="182" t="n"/>
    </row>
    <row r="1093">
      <c r="G1093" s="182" t="n"/>
    </row>
    <row r="1094">
      <c r="G1094" s="182" t="n"/>
    </row>
    <row r="1095">
      <c r="G1095" s="182" t="n"/>
    </row>
    <row r="1096">
      <c r="G1096" s="182" t="n"/>
    </row>
    <row r="1097">
      <c r="G1097" s="182" t="n"/>
    </row>
    <row r="1098">
      <c r="G1098" s="182" t="n"/>
    </row>
    <row r="1099">
      <c r="G1099" s="182" t="n"/>
    </row>
    <row r="1100">
      <c r="G1100" s="182" t="n"/>
    </row>
    <row r="1101">
      <c r="G1101" s="182" t="n"/>
    </row>
    <row r="1102">
      <c r="G1102" s="182" t="n"/>
    </row>
    <row r="1103">
      <c r="G1103" s="182" t="n"/>
    </row>
    <row r="1104">
      <c r="G1104" s="182" t="n"/>
    </row>
    <row r="1105">
      <c r="G1105" s="182" t="n"/>
    </row>
    <row r="1106">
      <c r="G1106" s="182" t="n"/>
    </row>
    <row r="1107">
      <c r="G1107" s="182" t="n"/>
    </row>
    <row r="1108">
      <c r="G1108" s="182" t="n"/>
    </row>
    <row r="1109">
      <c r="G1109" s="182" t="n"/>
    </row>
    <row r="1110">
      <c r="G1110" s="182" t="n"/>
    </row>
    <row r="1111">
      <c r="G1111" s="182" t="n"/>
    </row>
    <row r="1112">
      <c r="G1112" s="182" t="n"/>
    </row>
    <row r="1113">
      <c r="G1113" s="182" t="n"/>
    </row>
    <row r="1114">
      <c r="G1114" s="182" t="n"/>
    </row>
    <row r="1115">
      <c r="G1115" s="182" t="n"/>
    </row>
    <row r="1116">
      <c r="G1116" s="182" t="n"/>
    </row>
    <row r="1117">
      <c r="G1117" s="182" t="n"/>
    </row>
    <row r="1118">
      <c r="G1118" s="182" t="n"/>
    </row>
    <row r="1119">
      <c r="G1119" s="182" t="n"/>
    </row>
    <row r="1120">
      <c r="G1120" s="182" t="n"/>
    </row>
    <row r="1121">
      <c r="G1121" s="182" t="n"/>
    </row>
    <row r="1122">
      <c r="G1122" s="182" t="n"/>
    </row>
    <row r="1123">
      <c r="G1123" s="182" t="n"/>
    </row>
    <row r="1124">
      <c r="G1124" s="182" t="n"/>
    </row>
    <row r="1125">
      <c r="G1125" s="182" t="n"/>
    </row>
    <row r="1126">
      <c r="G1126" s="182" t="n"/>
    </row>
    <row r="1127">
      <c r="G1127" s="182" t="n"/>
    </row>
    <row r="1128">
      <c r="G1128" s="182" t="n"/>
    </row>
    <row r="1129">
      <c r="G1129" s="182" t="n"/>
    </row>
    <row r="1130">
      <c r="G1130" s="182" t="n"/>
    </row>
    <row r="1131">
      <c r="G1131" s="182" t="n"/>
    </row>
    <row r="1132">
      <c r="G1132" s="182" t="n"/>
    </row>
    <row r="1133">
      <c r="G1133" s="182" t="n"/>
    </row>
    <row r="1134">
      <c r="G1134" s="182" t="n"/>
    </row>
    <row r="1135">
      <c r="G1135" s="182" t="n"/>
    </row>
    <row r="1136">
      <c r="G1136" s="182" t="n"/>
    </row>
    <row r="1137">
      <c r="G1137" s="182" t="n"/>
    </row>
    <row r="1138">
      <c r="G1138" s="182" t="n"/>
    </row>
    <row r="1139">
      <c r="G1139" s="182" t="n"/>
    </row>
    <row r="1140">
      <c r="G1140" s="182" t="n"/>
    </row>
    <row r="1141">
      <c r="G1141" s="182" t="n"/>
    </row>
    <row r="1142">
      <c r="G1142" s="182" t="n"/>
    </row>
    <row r="1143">
      <c r="G1143" s="182" t="n"/>
    </row>
    <row r="1144">
      <c r="G1144" s="182" t="n"/>
    </row>
    <row r="1145">
      <c r="G1145" s="182" t="n"/>
    </row>
    <row r="1146">
      <c r="G1146" s="182" t="n"/>
    </row>
    <row r="1147">
      <c r="G1147" s="182" t="n"/>
    </row>
    <row r="1148">
      <c r="G1148" s="182" t="n"/>
    </row>
    <row r="1149">
      <c r="G1149" s="182" t="n"/>
    </row>
    <row r="1150">
      <c r="G1150" s="182" t="n"/>
    </row>
    <row r="1151">
      <c r="G1151" s="182" t="n"/>
    </row>
    <row r="1152">
      <c r="G1152" s="182" t="n"/>
    </row>
    <row r="1153">
      <c r="G1153" s="182" t="n"/>
    </row>
    <row r="1154">
      <c r="G1154" s="182" t="n"/>
    </row>
    <row r="1155">
      <c r="G1155" s="182" t="n"/>
    </row>
    <row r="1156">
      <c r="G1156" s="182" t="n"/>
    </row>
    <row r="1157">
      <c r="G1157" s="182" t="n"/>
    </row>
    <row r="1158">
      <c r="G1158" s="182" t="n"/>
    </row>
    <row r="1159">
      <c r="G1159" s="182" t="n"/>
    </row>
    <row r="1160">
      <c r="G1160" s="182" t="n"/>
    </row>
    <row r="1161">
      <c r="G1161" s="182" t="n"/>
    </row>
    <row r="1162">
      <c r="G1162" s="182" t="n"/>
    </row>
    <row r="1163">
      <c r="G1163" s="182" t="n"/>
    </row>
    <row r="1164">
      <c r="G1164" s="182" t="n"/>
    </row>
    <row r="1165">
      <c r="G1165" s="182" t="n"/>
    </row>
    <row r="1166">
      <c r="G1166" s="182" t="n"/>
    </row>
    <row r="1167">
      <c r="G1167" s="182" t="n"/>
    </row>
    <row r="1168">
      <c r="G1168" s="182" t="n"/>
    </row>
    <row r="1169">
      <c r="G1169" s="182" t="n"/>
    </row>
    <row r="1170">
      <c r="G1170" s="182" t="n"/>
    </row>
    <row r="1171">
      <c r="G1171" s="182" t="n"/>
    </row>
    <row r="1172">
      <c r="G1172" s="182" t="n"/>
    </row>
    <row r="1173">
      <c r="G1173" s="182" t="n"/>
    </row>
    <row r="1174">
      <c r="G1174" s="182" t="n"/>
    </row>
    <row r="1175">
      <c r="G1175" s="182" t="n"/>
    </row>
    <row r="1176">
      <c r="G1176" s="182" t="n"/>
    </row>
    <row r="1177">
      <c r="G1177" s="182" t="n"/>
    </row>
    <row r="1178">
      <c r="G1178" s="182" t="n"/>
    </row>
    <row r="1179">
      <c r="G1179" s="182" t="n"/>
    </row>
    <row r="1180">
      <c r="G1180" s="182" t="n"/>
    </row>
    <row r="1181">
      <c r="G1181" s="182" t="n"/>
    </row>
    <row r="1182">
      <c r="G1182" s="182" t="n"/>
    </row>
    <row r="1183">
      <c r="G1183" s="182" t="n"/>
    </row>
    <row r="1184">
      <c r="G1184" s="182" t="n"/>
    </row>
    <row r="1185">
      <c r="G1185" s="182" t="n"/>
    </row>
    <row r="1186">
      <c r="G1186" s="182" t="n"/>
    </row>
    <row r="1187">
      <c r="G1187" s="182" t="n"/>
    </row>
    <row r="1188">
      <c r="G1188" s="182" t="n"/>
    </row>
    <row r="1189">
      <c r="G1189" s="182" t="n"/>
    </row>
    <row r="1190">
      <c r="G1190" s="182" t="n"/>
    </row>
    <row r="1191">
      <c r="G1191" s="182" t="n"/>
    </row>
    <row r="1192">
      <c r="G1192" s="182" t="n"/>
    </row>
    <row r="1193">
      <c r="G1193" s="182" t="n"/>
    </row>
    <row r="1194">
      <c r="G1194" s="182" t="n"/>
    </row>
    <row r="1195">
      <c r="G1195" s="182" t="n"/>
    </row>
    <row r="1196">
      <c r="G1196" s="182" t="n"/>
    </row>
    <row r="1197">
      <c r="G1197" s="182" t="n"/>
    </row>
    <row r="1198">
      <c r="G1198" s="182" t="n"/>
    </row>
    <row r="1199">
      <c r="G1199" s="182" t="n"/>
    </row>
    <row r="1200">
      <c r="G1200" s="182" t="n"/>
    </row>
    <row r="1201">
      <c r="G1201" s="182" t="n"/>
    </row>
    <row r="1202">
      <c r="G1202" s="182" t="n"/>
    </row>
    <row r="1203">
      <c r="G1203" s="182" t="n"/>
    </row>
    <row r="1204">
      <c r="G1204" s="182" t="n"/>
    </row>
    <row r="1205">
      <c r="G1205" s="182" t="n"/>
    </row>
    <row r="1206">
      <c r="G1206" s="182" t="n"/>
    </row>
    <row r="1207">
      <c r="G1207" s="182" t="n"/>
    </row>
    <row r="1208">
      <c r="G1208" s="182" t="n"/>
    </row>
    <row r="1209">
      <c r="G1209" s="182" t="n"/>
    </row>
    <row r="1210">
      <c r="G1210" s="182" t="n"/>
    </row>
    <row r="1211">
      <c r="G1211" s="182" t="n"/>
    </row>
    <row r="1212">
      <c r="G1212" s="182" t="n"/>
    </row>
    <row r="1213">
      <c r="G1213" s="182" t="n"/>
    </row>
    <row r="1214">
      <c r="G1214" s="182" t="n"/>
    </row>
    <row r="1215">
      <c r="G1215" s="182" t="n"/>
    </row>
    <row r="1216">
      <c r="G1216" s="182" t="n"/>
    </row>
    <row r="1217">
      <c r="G1217" s="182" t="n"/>
    </row>
    <row r="1218">
      <c r="G1218" s="182" t="n"/>
    </row>
    <row r="1219">
      <c r="G1219" s="182" t="n"/>
    </row>
    <row r="1220">
      <c r="G1220" s="182" t="n"/>
    </row>
    <row r="1221">
      <c r="G1221" s="182" t="n"/>
    </row>
    <row r="1222">
      <c r="G1222" s="182" t="n"/>
    </row>
    <row r="1223">
      <c r="G1223" s="182" t="n"/>
    </row>
    <row r="1224">
      <c r="G1224" s="182" t="n"/>
    </row>
    <row r="1225">
      <c r="G1225" s="182" t="n"/>
    </row>
    <row r="1226">
      <c r="G1226" s="182" t="n"/>
    </row>
    <row r="1227">
      <c r="G1227" s="182" t="n"/>
    </row>
    <row r="1228">
      <c r="G1228" s="182" t="n"/>
    </row>
    <row r="1229">
      <c r="G1229" s="182" t="n"/>
    </row>
    <row r="1230">
      <c r="G1230" s="182" t="n"/>
    </row>
    <row r="1231">
      <c r="G1231" s="182" t="n"/>
    </row>
    <row r="1232">
      <c r="G1232" s="182" t="n"/>
    </row>
    <row r="1233">
      <c r="G1233" s="182" t="n"/>
    </row>
    <row r="1234">
      <c r="G1234" s="182" t="n"/>
    </row>
    <row r="1235">
      <c r="G1235" s="182" t="n"/>
    </row>
    <row r="1236">
      <c r="G1236" s="182" t="n"/>
    </row>
    <row r="1237">
      <c r="G1237" s="182" t="n"/>
    </row>
    <row r="1238">
      <c r="G1238" s="182" t="n"/>
    </row>
    <row r="1239">
      <c r="G1239" s="182" t="n"/>
    </row>
    <row r="1240">
      <c r="G1240" s="182" t="n"/>
    </row>
    <row r="1241">
      <c r="G1241" s="182" t="n"/>
    </row>
    <row r="1242">
      <c r="G1242" s="182" t="n"/>
    </row>
    <row r="1243">
      <c r="G1243" s="182" t="n"/>
    </row>
    <row r="1244">
      <c r="G1244" s="182" t="n"/>
    </row>
    <row r="1245">
      <c r="G1245" s="182" t="n"/>
    </row>
    <row r="1246">
      <c r="G1246" s="182" t="n"/>
    </row>
    <row r="1247">
      <c r="G1247" s="182" t="n"/>
    </row>
    <row r="1248">
      <c r="G1248" s="182" t="n"/>
    </row>
    <row r="1249">
      <c r="G1249" s="182" t="n"/>
    </row>
    <row r="1250">
      <c r="G1250" s="182" t="n"/>
    </row>
    <row r="1251">
      <c r="G1251" s="182" t="n"/>
    </row>
    <row r="1252">
      <c r="G1252" s="182" t="n"/>
    </row>
    <row r="1253">
      <c r="G1253" s="182" t="n"/>
    </row>
    <row r="1254">
      <c r="G1254" s="182" t="n"/>
    </row>
    <row r="1255">
      <c r="G1255" s="182" t="n"/>
    </row>
    <row r="1256">
      <c r="G1256" s="182" t="n"/>
    </row>
    <row r="1257">
      <c r="G1257" s="182" t="n"/>
    </row>
    <row r="1258">
      <c r="G1258" s="182" t="n"/>
    </row>
    <row r="1259">
      <c r="G1259" s="182" t="n"/>
    </row>
    <row r="1260">
      <c r="G1260" s="182" t="n"/>
    </row>
    <row r="1261">
      <c r="G1261" s="182" t="n"/>
    </row>
    <row r="1262">
      <c r="G1262" s="182" t="n"/>
    </row>
    <row r="1263">
      <c r="G1263" s="182" t="n"/>
    </row>
    <row r="1264">
      <c r="G1264" s="182" t="n"/>
    </row>
    <row r="1265">
      <c r="G1265" s="182" t="n"/>
    </row>
    <row r="1266">
      <c r="G1266" s="182" t="n"/>
    </row>
    <row r="1267">
      <c r="G1267" s="182" t="n"/>
    </row>
    <row r="1268">
      <c r="G1268" s="182" t="n"/>
    </row>
    <row r="1269">
      <c r="G1269" s="182" t="n"/>
    </row>
    <row r="1270">
      <c r="G1270" s="182" t="n"/>
    </row>
    <row r="1271">
      <c r="G1271" s="182" t="n"/>
    </row>
    <row r="1272">
      <c r="G1272" s="182" t="n"/>
    </row>
    <row r="1273">
      <c r="G1273" s="182" t="n"/>
    </row>
    <row r="1274">
      <c r="G1274" s="182" t="n"/>
    </row>
    <row r="1275">
      <c r="G1275" s="182" t="n"/>
    </row>
    <row r="1276">
      <c r="G1276" s="182" t="n"/>
    </row>
    <row r="1277">
      <c r="G1277" s="182" t="n"/>
    </row>
    <row r="1278">
      <c r="G1278" s="182" t="n"/>
    </row>
    <row r="1279">
      <c r="G1279" s="182" t="n"/>
    </row>
    <row r="1280">
      <c r="G1280" s="182" t="n"/>
    </row>
    <row r="1281">
      <c r="G1281" s="182" t="n"/>
    </row>
    <row r="1282">
      <c r="G1282" s="182" t="n"/>
    </row>
    <row r="1283">
      <c r="G1283" s="182" t="n"/>
    </row>
    <row r="1284">
      <c r="G1284" s="182" t="n"/>
    </row>
    <row r="1285">
      <c r="G1285" s="182" t="n"/>
    </row>
    <row r="1286">
      <c r="G1286" s="182" t="n"/>
    </row>
    <row r="1287">
      <c r="G1287" s="182" t="n"/>
    </row>
    <row r="1288">
      <c r="G1288" s="182" t="n"/>
    </row>
    <row r="1289">
      <c r="G1289" s="182" t="n"/>
    </row>
    <row r="1290">
      <c r="G1290" s="182" t="n"/>
    </row>
    <row r="1291">
      <c r="G1291" s="182" t="n"/>
    </row>
    <row r="1292">
      <c r="G1292" s="182" t="n"/>
    </row>
    <row r="1293">
      <c r="G1293" s="182" t="n"/>
    </row>
    <row r="1294">
      <c r="G1294" s="182" t="n"/>
    </row>
    <row r="1295">
      <c r="G1295" s="182" t="n"/>
    </row>
    <row r="1296">
      <c r="G1296" s="182" t="n"/>
    </row>
    <row r="1297">
      <c r="G1297" s="182" t="n"/>
    </row>
    <row r="1298">
      <c r="G1298" s="182" t="n"/>
    </row>
    <row r="1299">
      <c r="G1299" s="182" t="n"/>
    </row>
    <row r="1300">
      <c r="G1300" s="182" t="n"/>
    </row>
    <row r="1301">
      <c r="G1301" s="182" t="n"/>
    </row>
    <row r="1302">
      <c r="G1302" s="182" t="n"/>
    </row>
    <row r="1303">
      <c r="G1303" s="182" t="n"/>
    </row>
    <row r="1304">
      <c r="G1304" s="182" t="n"/>
    </row>
    <row r="1305">
      <c r="G1305" s="182" t="n"/>
    </row>
    <row r="1306">
      <c r="G1306" s="182" t="n"/>
    </row>
    <row r="1307">
      <c r="G1307" s="182" t="n"/>
    </row>
    <row r="1308">
      <c r="G1308" s="182" t="n"/>
    </row>
    <row r="1309">
      <c r="G1309" s="182" t="n"/>
    </row>
    <row r="1310">
      <c r="G1310" s="182" t="n"/>
    </row>
    <row r="1311">
      <c r="G1311" s="182" t="n"/>
    </row>
    <row r="1312">
      <c r="G1312" s="182" t="n"/>
    </row>
    <row r="1313">
      <c r="G1313" s="182" t="n"/>
    </row>
    <row r="1314">
      <c r="G1314" s="182" t="n"/>
    </row>
    <row r="1315">
      <c r="G1315" s="182" t="n"/>
    </row>
    <row r="1316">
      <c r="G1316" s="182" t="n"/>
    </row>
    <row r="1317">
      <c r="G1317" s="182" t="n"/>
    </row>
    <row r="1318">
      <c r="G1318" s="182" t="n"/>
    </row>
    <row r="1319">
      <c r="G1319" s="182" t="n"/>
    </row>
    <row r="1320">
      <c r="G1320" s="182" t="n"/>
    </row>
    <row r="1321">
      <c r="G1321" s="182" t="n"/>
    </row>
    <row r="1322">
      <c r="G1322" s="182" t="n"/>
    </row>
    <row r="1323">
      <c r="G1323" s="182" t="n"/>
    </row>
    <row r="1324">
      <c r="G1324" s="182" t="n"/>
    </row>
    <row r="1325">
      <c r="G1325" s="182" t="n"/>
    </row>
    <row r="1326">
      <c r="G1326" s="182" t="n"/>
    </row>
    <row r="1327">
      <c r="G1327" s="182" t="n"/>
    </row>
    <row r="1328">
      <c r="G1328" s="182" t="n"/>
    </row>
    <row r="1329">
      <c r="G1329" s="182" t="n"/>
    </row>
    <row r="1330">
      <c r="G1330" s="182" t="n"/>
    </row>
    <row r="1331">
      <c r="G1331" s="182" t="n"/>
    </row>
    <row r="1332">
      <c r="G1332" s="182" t="n"/>
    </row>
    <row r="1333">
      <c r="G1333" s="182" t="n"/>
    </row>
    <row r="1334">
      <c r="G1334" s="182" t="n"/>
    </row>
    <row r="1335">
      <c r="G1335" s="182" t="n"/>
    </row>
    <row r="1336">
      <c r="G1336" s="182" t="n"/>
    </row>
    <row r="1337">
      <c r="G1337" s="182" t="n"/>
    </row>
    <row r="1338">
      <c r="G1338" s="182" t="n"/>
    </row>
    <row r="1339">
      <c r="G1339" s="182" t="n"/>
    </row>
    <row r="1340">
      <c r="G1340" s="182" t="n"/>
    </row>
    <row r="1341">
      <c r="G1341" s="182" t="n"/>
    </row>
    <row r="1342">
      <c r="G1342" s="182" t="n"/>
    </row>
    <row r="1343">
      <c r="G1343" s="182" t="n"/>
    </row>
    <row r="1344">
      <c r="G1344" s="182" t="n"/>
    </row>
    <row r="1345">
      <c r="G1345" s="182" t="n"/>
    </row>
    <row r="1346">
      <c r="G1346" s="182" t="n"/>
    </row>
    <row r="1347">
      <c r="G1347" s="182" t="n"/>
    </row>
    <row r="1348">
      <c r="G1348" s="182" t="n"/>
    </row>
    <row r="1349">
      <c r="G1349" s="182" t="n"/>
    </row>
    <row r="1350">
      <c r="G1350" s="182" t="n"/>
    </row>
    <row r="1351">
      <c r="G1351" s="182" t="n"/>
    </row>
    <row r="1352">
      <c r="G1352" s="182" t="n"/>
    </row>
    <row r="1353">
      <c r="G1353" s="182" t="n"/>
    </row>
    <row r="1354">
      <c r="G1354" s="182" t="n"/>
    </row>
    <row r="1355">
      <c r="G1355" s="182" t="n"/>
    </row>
    <row r="1356">
      <c r="G1356" s="182" t="n"/>
    </row>
    <row r="1357">
      <c r="G1357" s="182" t="n"/>
    </row>
    <row r="1358">
      <c r="G1358" s="182" t="n"/>
    </row>
    <row r="1359">
      <c r="G1359" s="182" t="n"/>
    </row>
    <row r="1360">
      <c r="G1360" s="182" t="n"/>
    </row>
    <row r="1361">
      <c r="G1361" s="182" t="n"/>
    </row>
    <row r="1362">
      <c r="G1362" s="182" t="n"/>
    </row>
    <row r="1363">
      <c r="G1363" s="182" t="n"/>
    </row>
    <row r="1364">
      <c r="G1364" s="182" t="n"/>
    </row>
    <row r="1365">
      <c r="G1365" s="182" t="n"/>
    </row>
    <row r="1366">
      <c r="G1366" s="182" t="n"/>
    </row>
    <row r="1367">
      <c r="G1367" s="182" t="n"/>
    </row>
    <row r="1368">
      <c r="G1368" s="182" t="n"/>
    </row>
    <row r="1369">
      <c r="G1369" s="182" t="n"/>
    </row>
    <row r="1370">
      <c r="G1370" s="182" t="n"/>
    </row>
    <row r="1371">
      <c r="G1371" s="182" t="n"/>
    </row>
    <row r="1372">
      <c r="G1372" s="182" t="n"/>
    </row>
    <row r="1373">
      <c r="G1373" s="182" t="n"/>
    </row>
    <row r="1374">
      <c r="G1374" s="182" t="n"/>
    </row>
    <row r="1375">
      <c r="G1375" s="182" t="n"/>
    </row>
    <row r="1376">
      <c r="G1376" s="182" t="n"/>
    </row>
    <row r="1377">
      <c r="G1377" s="182" t="n"/>
    </row>
    <row r="1378">
      <c r="G1378" s="182" t="n"/>
    </row>
    <row r="1379">
      <c r="G1379" s="182" t="n"/>
    </row>
    <row r="1380">
      <c r="G1380" s="182" t="n"/>
    </row>
    <row r="1381">
      <c r="G1381" s="182" t="n"/>
    </row>
    <row r="1382">
      <c r="G1382" s="182" t="n"/>
    </row>
    <row r="1383">
      <c r="G1383" s="182" t="n"/>
    </row>
    <row r="1384">
      <c r="G1384" s="182" t="n"/>
    </row>
    <row r="1385">
      <c r="G1385" s="182" t="n"/>
    </row>
    <row r="1386">
      <c r="G1386" s="182" t="n"/>
    </row>
    <row r="1387">
      <c r="G1387" s="182" t="n"/>
    </row>
    <row r="1388">
      <c r="G1388" s="182" t="n"/>
    </row>
    <row r="1389">
      <c r="G1389" s="182" t="n"/>
    </row>
    <row r="1390">
      <c r="G1390" s="182" t="n"/>
    </row>
    <row r="1391">
      <c r="G1391" s="182" t="n"/>
    </row>
    <row r="1392">
      <c r="G1392" s="182" t="n"/>
    </row>
    <row r="1393">
      <c r="G1393" s="182" t="n"/>
    </row>
    <row r="1394">
      <c r="G1394" s="182" t="n"/>
    </row>
    <row r="1395">
      <c r="G1395" s="182" t="n"/>
    </row>
    <row r="1396">
      <c r="G1396" s="182" t="n"/>
    </row>
    <row r="1397">
      <c r="G1397" s="182" t="n"/>
    </row>
    <row r="1398">
      <c r="G1398" s="182" t="n"/>
    </row>
    <row r="1399">
      <c r="G1399" s="182" t="n"/>
    </row>
    <row r="1400">
      <c r="G1400" s="182" t="n"/>
    </row>
    <row r="1401">
      <c r="G1401" s="182" t="n"/>
    </row>
    <row r="1402">
      <c r="G1402" s="182" t="n"/>
    </row>
    <row r="1403">
      <c r="G1403" s="182" t="n"/>
    </row>
    <row r="1404">
      <c r="G1404" s="182" t="n"/>
    </row>
    <row r="1405">
      <c r="G1405" s="182" t="n"/>
    </row>
    <row r="1406">
      <c r="G1406" s="182" t="n"/>
    </row>
    <row r="1407">
      <c r="G1407" s="182" t="n"/>
    </row>
    <row r="1408">
      <c r="G1408" s="182" t="n"/>
    </row>
    <row r="1409">
      <c r="G1409" s="182" t="n"/>
    </row>
    <row r="1410">
      <c r="G1410" s="182" t="n"/>
    </row>
    <row r="1411">
      <c r="G1411" s="182" t="n"/>
    </row>
    <row r="1412">
      <c r="G1412" s="182" t="n"/>
    </row>
    <row r="1413">
      <c r="G1413" s="182" t="n"/>
    </row>
    <row r="1414">
      <c r="G1414" s="182" t="n"/>
    </row>
    <row r="1415">
      <c r="G1415" s="182" t="n"/>
    </row>
    <row r="1416">
      <c r="G1416" s="182" t="n"/>
    </row>
    <row r="1417">
      <c r="G1417" s="182" t="n"/>
    </row>
    <row r="1418">
      <c r="G1418" s="182" t="n"/>
    </row>
    <row r="1419">
      <c r="G1419" s="182" t="n"/>
    </row>
    <row r="1420">
      <c r="G1420" s="182" t="n"/>
    </row>
    <row r="1421">
      <c r="G1421" s="182" t="n"/>
    </row>
    <row r="1422">
      <c r="G1422" s="182" t="n"/>
    </row>
    <row r="1423">
      <c r="G1423" s="182" t="n"/>
    </row>
    <row r="1424">
      <c r="G1424" s="182" t="n"/>
    </row>
    <row r="1425">
      <c r="G1425" s="182" t="n"/>
    </row>
    <row r="1426">
      <c r="G1426" s="182" t="n"/>
    </row>
    <row r="1427">
      <c r="G1427" s="182" t="n"/>
    </row>
    <row r="1428">
      <c r="G1428" s="182" t="n"/>
    </row>
    <row r="1429">
      <c r="G1429" s="182" t="n"/>
    </row>
    <row r="1430">
      <c r="G1430" s="182" t="n"/>
    </row>
    <row r="1431">
      <c r="G1431" s="182" t="n"/>
    </row>
    <row r="1432">
      <c r="G1432" s="182" t="n"/>
    </row>
    <row r="1433">
      <c r="G1433" s="182" t="n"/>
    </row>
    <row r="1434">
      <c r="G1434" s="182" t="n"/>
    </row>
    <row r="1435">
      <c r="G1435" s="182" t="n"/>
    </row>
    <row r="1436">
      <c r="G1436" s="182" t="n"/>
    </row>
    <row r="1437">
      <c r="G1437" s="182" t="n"/>
    </row>
    <row r="1438">
      <c r="G1438" s="182" t="n"/>
    </row>
    <row r="1439">
      <c r="G1439" s="182" t="n"/>
    </row>
    <row r="1440">
      <c r="G1440" s="182" t="n"/>
    </row>
    <row r="1441">
      <c r="G1441" s="182" t="n"/>
    </row>
    <row r="1442">
      <c r="G1442" s="182" t="n"/>
    </row>
    <row r="1443">
      <c r="G1443" s="182" t="n"/>
    </row>
    <row r="1444">
      <c r="G1444" s="182" t="n"/>
    </row>
    <row r="1445">
      <c r="G1445" s="182" t="n"/>
    </row>
    <row r="1446">
      <c r="G1446" s="182" t="n"/>
    </row>
    <row r="1447">
      <c r="G1447" s="182" t="n"/>
    </row>
    <row r="1448">
      <c r="G1448" s="182" t="n"/>
    </row>
    <row r="1449">
      <c r="G1449" s="182" t="n"/>
    </row>
    <row r="1450">
      <c r="G1450" s="182" t="n"/>
    </row>
    <row r="1451">
      <c r="G1451" s="182" t="n"/>
    </row>
    <row r="1452">
      <c r="G1452" s="182" t="n"/>
    </row>
    <row r="1453">
      <c r="G1453" s="182" t="n"/>
    </row>
    <row r="1454">
      <c r="G1454" s="182" t="n"/>
    </row>
    <row r="1455">
      <c r="G1455" s="182" t="n"/>
    </row>
    <row r="1456">
      <c r="G1456" s="182" t="n"/>
    </row>
    <row r="1457">
      <c r="G1457" s="182" t="n"/>
    </row>
    <row r="1458">
      <c r="G1458" s="182" t="n"/>
    </row>
    <row r="1459">
      <c r="G1459" s="182" t="n"/>
    </row>
    <row r="1460">
      <c r="G1460" s="182" t="n"/>
    </row>
    <row r="1461">
      <c r="G1461" s="182" t="n"/>
    </row>
    <row r="1462">
      <c r="G1462" s="182" t="n"/>
    </row>
    <row r="1463">
      <c r="G1463" s="182" t="n"/>
    </row>
    <row r="1464">
      <c r="G1464" s="182" t="n"/>
    </row>
    <row r="1465">
      <c r="G1465" s="182" t="n"/>
    </row>
    <row r="1466">
      <c r="G1466" s="182" t="n"/>
    </row>
    <row r="1467">
      <c r="G1467" s="182" t="n"/>
    </row>
    <row r="1468">
      <c r="G1468" s="182" t="n"/>
    </row>
    <row r="1469">
      <c r="G1469" s="182" t="n"/>
    </row>
    <row r="1470">
      <c r="G1470" s="182" t="n"/>
    </row>
    <row r="1471">
      <c r="G1471" s="182" t="n"/>
    </row>
    <row r="1472">
      <c r="G1472" s="182" t="n"/>
    </row>
    <row r="1473">
      <c r="G1473" s="182" t="n"/>
    </row>
    <row r="1474">
      <c r="G1474" s="182" t="n"/>
    </row>
    <row r="1475">
      <c r="G1475" s="182" t="n"/>
    </row>
    <row r="1476">
      <c r="G1476" s="182" t="n"/>
    </row>
    <row r="1477">
      <c r="G1477" s="182" t="n"/>
    </row>
    <row r="1478">
      <c r="G1478" s="182" t="n"/>
    </row>
    <row r="1479">
      <c r="G1479" s="182" t="n"/>
    </row>
    <row r="1480">
      <c r="G1480" s="182" t="n"/>
    </row>
    <row r="1481">
      <c r="G1481" s="182" t="n"/>
    </row>
    <row r="1482">
      <c r="G1482" s="182" t="n"/>
    </row>
    <row r="1483">
      <c r="G1483" s="182" t="n"/>
    </row>
    <row r="1484">
      <c r="G1484" s="182" t="n"/>
    </row>
    <row r="1485">
      <c r="G1485" s="182" t="n"/>
    </row>
    <row r="1486">
      <c r="G1486" s="182" t="n"/>
    </row>
    <row r="1487">
      <c r="G1487" s="182" t="n"/>
    </row>
    <row r="1488">
      <c r="G1488" s="182" t="n"/>
    </row>
    <row r="1489">
      <c r="G1489" s="182" t="n"/>
    </row>
    <row r="1490">
      <c r="G1490" s="182" t="n"/>
    </row>
    <row r="1491">
      <c r="G1491" s="182" t="n"/>
    </row>
    <row r="1492">
      <c r="G1492" s="182" t="n"/>
    </row>
    <row r="1493">
      <c r="G1493" s="182" t="n"/>
    </row>
    <row r="1494">
      <c r="G1494" s="182" t="n"/>
    </row>
    <row r="1495">
      <c r="G1495" s="182" t="n"/>
    </row>
    <row r="1496">
      <c r="G1496" s="182" t="n"/>
    </row>
    <row r="1497">
      <c r="G1497" s="182" t="n"/>
    </row>
    <row r="1498">
      <c r="G1498" s="182" t="n"/>
    </row>
    <row r="1499">
      <c r="G1499" s="182" t="n"/>
    </row>
    <row r="1500">
      <c r="G1500" s="182" t="n"/>
    </row>
    <row r="1501">
      <c r="G1501" s="182" t="n"/>
    </row>
    <row r="1502">
      <c r="G1502" s="182" t="n"/>
    </row>
    <row r="1503">
      <c r="G1503" s="182" t="n"/>
    </row>
    <row r="1504">
      <c r="G1504" s="182" t="n"/>
    </row>
    <row r="1505">
      <c r="G1505" s="182" t="n"/>
    </row>
    <row r="1506">
      <c r="G1506" s="182" t="n"/>
    </row>
    <row r="1507">
      <c r="G1507" s="182" t="n"/>
    </row>
    <row r="1508">
      <c r="G1508" s="182" t="n"/>
    </row>
    <row r="1509">
      <c r="G1509" s="182" t="n"/>
    </row>
    <row r="1510">
      <c r="G1510" s="182" t="n"/>
    </row>
    <row r="1511">
      <c r="G1511" s="182" t="n"/>
    </row>
    <row r="1512">
      <c r="G1512" s="182" t="n"/>
    </row>
    <row r="1513">
      <c r="G1513" s="182" t="n"/>
    </row>
    <row r="1514">
      <c r="G1514" s="182" t="n"/>
    </row>
    <row r="1515">
      <c r="G1515" s="182" t="n"/>
    </row>
    <row r="1516">
      <c r="G1516" s="182" t="n"/>
    </row>
    <row r="1517">
      <c r="G1517" s="182" t="n"/>
    </row>
    <row r="1518">
      <c r="G1518" s="182" t="n"/>
    </row>
    <row r="1519">
      <c r="G1519" s="182" t="n"/>
    </row>
    <row r="1520">
      <c r="G1520" s="182" t="n"/>
    </row>
    <row r="1521">
      <c r="G1521" s="182" t="n"/>
    </row>
    <row r="1522">
      <c r="G1522" s="182" t="n"/>
    </row>
    <row r="1523">
      <c r="G1523" s="182" t="n"/>
    </row>
    <row r="1524">
      <c r="G1524" s="182" t="n"/>
    </row>
    <row r="1525">
      <c r="G1525" s="182" t="n"/>
    </row>
    <row r="1526">
      <c r="G1526" s="182" t="n"/>
    </row>
    <row r="1527">
      <c r="G1527" s="182" t="n"/>
    </row>
    <row r="1528">
      <c r="G1528" s="182" t="n"/>
    </row>
    <row r="1529">
      <c r="G1529" s="182" t="n"/>
    </row>
    <row r="1530">
      <c r="G1530" s="182" t="n"/>
    </row>
    <row r="1531">
      <c r="G1531" s="182" t="n"/>
    </row>
    <row r="1532">
      <c r="G1532" s="182" t="n"/>
    </row>
    <row r="1533">
      <c r="G1533" s="182" t="n"/>
    </row>
    <row r="1534">
      <c r="G1534" s="182" t="n"/>
    </row>
    <row r="1535">
      <c r="G1535" s="182" t="n"/>
    </row>
    <row r="1536">
      <c r="G1536" s="182" t="n"/>
    </row>
    <row r="1537">
      <c r="G1537" s="182" t="n"/>
    </row>
    <row r="1538">
      <c r="G1538" s="182" t="n"/>
    </row>
    <row r="1539">
      <c r="G1539" s="182" t="n"/>
    </row>
    <row r="1540">
      <c r="G1540" s="182" t="n"/>
    </row>
    <row r="1541">
      <c r="G1541" s="182" t="n"/>
    </row>
    <row r="1542">
      <c r="G1542" s="182" t="n"/>
    </row>
    <row r="1543">
      <c r="G1543" s="182" t="n"/>
    </row>
    <row r="1544">
      <c r="G1544" s="182" t="n"/>
    </row>
    <row r="1545">
      <c r="G1545" s="182" t="n"/>
    </row>
    <row r="1546">
      <c r="G1546" s="182" t="n"/>
    </row>
    <row r="1547">
      <c r="G1547" s="182" t="n"/>
    </row>
    <row r="1548">
      <c r="G1548" s="182" t="n"/>
    </row>
    <row r="1549">
      <c r="G1549" s="182" t="n"/>
    </row>
    <row r="1550">
      <c r="G1550" s="182" t="n"/>
    </row>
    <row r="1551">
      <c r="G1551" s="182" t="n"/>
    </row>
    <row r="1552">
      <c r="G1552" s="182" t="n"/>
    </row>
    <row r="1553">
      <c r="G1553" s="182" t="n"/>
    </row>
    <row r="1554">
      <c r="G1554" s="182" t="n"/>
    </row>
    <row r="1555">
      <c r="G1555" s="182" t="n"/>
    </row>
    <row r="1556">
      <c r="G1556" s="182" t="n"/>
    </row>
    <row r="1557">
      <c r="G1557" s="182" t="n"/>
    </row>
    <row r="1558">
      <c r="G1558" s="182" t="n"/>
    </row>
    <row r="1559">
      <c r="G1559" s="182" t="n"/>
    </row>
    <row r="1560">
      <c r="G1560" s="182" t="n"/>
    </row>
    <row r="1561">
      <c r="G1561" s="182" t="n"/>
    </row>
    <row r="1562">
      <c r="G1562" s="182" t="n"/>
    </row>
    <row r="1563">
      <c r="G1563" s="182" t="n"/>
    </row>
    <row r="1564">
      <c r="G1564" s="182" t="n"/>
    </row>
    <row r="1565">
      <c r="G1565" s="182" t="n"/>
    </row>
    <row r="1566">
      <c r="G1566" s="182" t="n"/>
    </row>
    <row r="1567">
      <c r="G1567" s="182" t="n"/>
    </row>
    <row r="1568">
      <c r="G1568" s="182" t="n"/>
    </row>
    <row r="1569">
      <c r="G1569" s="182" t="n"/>
    </row>
    <row r="1570">
      <c r="G1570" s="182" t="n"/>
    </row>
    <row r="1571">
      <c r="G1571" s="182" t="n"/>
    </row>
    <row r="1572">
      <c r="G1572" s="182" t="n"/>
    </row>
    <row r="1573">
      <c r="G1573" s="182" t="n"/>
    </row>
    <row r="1574">
      <c r="G1574" s="182" t="n"/>
    </row>
    <row r="1575">
      <c r="G1575" s="182" t="n"/>
    </row>
    <row r="1576">
      <c r="G1576" s="182" t="n"/>
    </row>
    <row r="1577">
      <c r="G1577" s="182" t="n"/>
    </row>
    <row r="1578">
      <c r="G1578" s="182" t="n"/>
    </row>
    <row r="1579">
      <c r="G1579" s="182" t="n"/>
    </row>
    <row r="1580">
      <c r="G1580" s="182" t="n"/>
    </row>
    <row r="1581">
      <c r="G1581" s="182" t="n"/>
    </row>
    <row r="1582">
      <c r="G1582" s="182" t="n"/>
    </row>
    <row r="1583">
      <c r="G1583" s="182" t="n"/>
    </row>
    <row r="1584">
      <c r="G1584" s="182" t="n"/>
    </row>
    <row r="1585">
      <c r="G1585" s="182" t="n"/>
    </row>
    <row r="1586">
      <c r="G1586" s="182" t="n"/>
    </row>
    <row r="1587">
      <c r="G1587" s="182" t="n"/>
    </row>
    <row r="1588">
      <c r="G1588" s="182" t="n"/>
    </row>
    <row r="1589">
      <c r="G1589" s="182" t="n"/>
    </row>
    <row r="1590">
      <c r="G1590" s="182" t="n"/>
    </row>
    <row r="1591">
      <c r="G1591" s="182" t="n"/>
    </row>
    <row r="1592">
      <c r="G1592" s="182" t="n"/>
    </row>
    <row r="1593">
      <c r="G1593" s="182" t="n"/>
    </row>
    <row r="1594">
      <c r="G1594" s="182" t="n"/>
    </row>
    <row r="1595">
      <c r="G1595" s="182" t="n"/>
    </row>
    <row r="1596">
      <c r="G1596" s="182" t="n"/>
    </row>
    <row r="1597">
      <c r="G1597" s="182" t="n"/>
    </row>
    <row r="1598">
      <c r="G1598" s="182" t="n"/>
    </row>
    <row r="1599">
      <c r="G1599" s="182" t="n"/>
    </row>
    <row r="1600">
      <c r="G1600" s="182" t="n"/>
    </row>
    <row r="1601">
      <c r="G1601" s="182" t="n"/>
    </row>
    <row r="1602">
      <c r="G1602" s="182" t="n"/>
    </row>
    <row r="1603">
      <c r="G1603" s="182" t="n"/>
    </row>
    <row r="1604">
      <c r="G1604" s="182" t="n"/>
    </row>
    <row r="1605">
      <c r="G1605" s="182" t="n"/>
    </row>
    <row r="1606">
      <c r="G1606" s="182" t="n"/>
    </row>
    <row r="1607">
      <c r="G1607" s="182" t="n"/>
    </row>
    <row r="1608">
      <c r="G1608" s="182" t="n"/>
    </row>
    <row r="1609">
      <c r="G1609" s="182" t="n"/>
    </row>
    <row r="1610">
      <c r="G1610" s="182" t="n"/>
    </row>
    <row r="1611">
      <c r="G1611" s="182" t="n"/>
    </row>
    <row r="1612">
      <c r="G1612" s="182" t="n"/>
    </row>
    <row r="1613">
      <c r="G1613" s="182" t="n"/>
    </row>
    <row r="1614">
      <c r="G1614" s="182" t="n"/>
    </row>
    <row r="1615">
      <c r="G1615" s="182" t="n"/>
    </row>
    <row r="1616">
      <c r="G1616" s="182" t="n"/>
    </row>
    <row r="1617">
      <c r="G1617" s="182" t="n"/>
    </row>
    <row r="1618">
      <c r="G1618" s="182" t="n"/>
    </row>
    <row r="1619">
      <c r="G1619" s="182" t="n"/>
    </row>
    <row r="1620">
      <c r="G1620" s="182" t="n"/>
    </row>
    <row r="1621">
      <c r="G1621" s="182" t="n"/>
    </row>
    <row r="1622">
      <c r="G1622" s="182" t="n"/>
    </row>
    <row r="1623">
      <c r="G1623" s="182" t="n"/>
    </row>
    <row r="1624">
      <c r="G1624" s="182" t="n"/>
    </row>
    <row r="1625">
      <c r="G1625" s="182" t="n"/>
    </row>
    <row r="1626">
      <c r="G1626" s="182" t="n"/>
    </row>
    <row r="1627">
      <c r="G1627" s="182" t="n"/>
    </row>
    <row r="1628">
      <c r="G1628" s="182" t="n"/>
    </row>
    <row r="1629">
      <c r="G1629" s="182" t="n"/>
    </row>
    <row r="1630">
      <c r="G1630" s="182" t="n"/>
    </row>
    <row r="1631">
      <c r="G1631" s="182" t="n"/>
    </row>
    <row r="1632">
      <c r="G1632" s="182" t="n"/>
    </row>
    <row r="1633">
      <c r="G1633" s="182" t="n"/>
    </row>
    <row r="1634">
      <c r="G1634" s="182" t="n"/>
    </row>
    <row r="1635">
      <c r="G1635" s="182" t="n"/>
    </row>
    <row r="1636">
      <c r="G1636" s="182" t="n"/>
    </row>
    <row r="1637">
      <c r="G1637" s="182" t="n"/>
    </row>
    <row r="1638">
      <c r="G1638" s="182" t="n"/>
    </row>
    <row r="1639">
      <c r="G1639" s="182" t="n"/>
    </row>
    <row r="1640">
      <c r="G1640" s="182" t="n"/>
    </row>
    <row r="1641">
      <c r="G1641" s="182" t="n"/>
    </row>
    <row r="1642">
      <c r="G1642" s="182" t="n"/>
    </row>
    <row r="1643">
      <c r="G1643" s="182" t="n"/>
    </row>
    <row r="1644">
      <c r="G1644" s="182" t="n"/>
    </row>
    <row r="1645">
      <c r="G1645" s="182" t="n"/>
    </row>
    <row r="1646">
      <c r="G1646" s="182" t="n"/>
    </row>
    <row r="1647">
      <c r="G1647" s="182" t="n"/>
    </row>
    <row r="1648">
      <c r="G1648" s="182" t="n"/>
    </row>
    <row r="1649">
      <c r="G1649" s="182" t="n"/>
    </row>
    <row r="1650">
      <c r="G1650" s="182" t="n"/>
    </row>
    <row r="1651">
      <c r="G1651" s="182" t="n"/>
    </row>
    <row r="1652">
      <c r="G1652" s="182" t="n"/>
    </row>
    <row r="1653">
      <c r="G1653" s="182" t="n"/>
    </row>
    <row r="1654">
      <c r="G1654" s="182" t="n"/>
    </row>
    <row r="1655">
      <c r="G1655" s="182" t="n"/>
    </row>
    <row r="1656">
      <c r="G1656" s="182" t="n"/>
    </row>
    <row r="1657">
      <c r="G1657" s="182" t="n"/>
    </row>
    <row r="1658">
      <c r="G1658" s="182" t="n"/>
    </row>
    <row r="1659">
      <c r="G1659" s="182" t="n"/>
    </row>
    <row r="1660">
      <c r="G1660" s="182" t="n"/>
    </row>
    <row r="1661">
      <c r="G1661" s="182" t="n"/>
    </row>
    <row r="1662">
      <c r="G1662" s="182" t="n"/>
    </row>
    <row r="1663">
      <c r="G1663" s="182" t="n"/>
    </row>
    <row r="1664">
      <c r="G1664" s="182" t="n"/>
    </row>
    <row r="1665">
      <c r="G1665" s="182" t="n"/>
    </row>
    <row r="1666">
      <c r="G1666" s="182" t="n"/>
    </row>
    <row r="1667">
      <c r="G1667" s="182" t="n"/>
    </row>
    <row r="1668">
      <c r="G1668" s="182" t="n"/>
    </row>
    <row r="1669">
      <c r="G1669" s="182" t="n"/>
    </row>
    <row r="1670">
      <c r="G1670" s="182" t="n"/>
    </row>
    <row r="1671">
      <c r="G1671" s="182" t="n"/>
    </row>
    <row r="1672">
      <c r="G1672" s="182" t="n"/>
    </row>
    <row r="1673">
      <c r="G1673" s="182" t="n"/>
    </row>
    <row r="1674">
      <c r="G1674" s="182" t="n"/>
    </row>
    <row r="1675">
      <c r="G1675" s="182" t="n"/>
    </row>
    <row r="1676">
      <c r="G1676" s="182" t="n"/>
    </row>
    <row r="1677">
      <c r="G1677" s="182" t="n"/>
    </row>
    <row r="1678">
      <c r="G1678" s="182" t="n"/>
    </row>
    <row r="1679">
      <c r="G1679" s="182" t="n"/>
    </row>
    <row r="1680">
      <c r="G1680" s="182" t="n"/>
    </row>
    <row r="1681">
      <c r="G1681" s="182" t="n"/>
    </row>
    <row r="1682">
      <c r="G1682" s="182" t="n"/>
    </row>
    <row r="1683">
      <c r="G1683" s="182" t="n"/>
    </row>
    <row r="1684">
      <c r="G1684" s="182" t="n"/>
    </row>
    <row r="1685">
      <c r="G1685" s="182" t="n"/>
    </row>
    <row r="1686">
      <c r="G1686" s="182" t="n"/>
    </row>
    <row r="1687">
      <c r="G1687" s="182" t="n"/>
    </row>
    <row r="1688">
      <c r="G1688" s="182" t="n"/>
    </row>
    <row r="1689">
      <c r="G1689" s="182" t="n"/>
    </row>
    <row r="1690">
      <c r="G1690" s="182" t="n"/>
    </row>
    <row r="1691">
      <c r="G1691" s="182" t="n"/>
    </row>
    <row r="1692">
      <c r="G1692" s="182" t="n"/>
    </row>
    <row r="1693">
      <c r="G1693" s="182" t="n"/>
    </row>
    <row r="1694">
      <c r="G1694" s="182" t="n"/>
    </row>
    <row r="1695">
      <c r="G1695" s="182" t="n"/>
    </row>
    <row r="1696">
      <c r="G1696" s="182" t="n"/>
    </row>
    <row r="1697">
      <c r="G1697" s="182" t="n"/>
    </row>
    <row r="1698">
      <c r="G1698" s="182" t="n"/>
    </row>
    <row r="1699">
      <c r="G1699" s="182" t="n"/>
    </row>
    <row r="1700">
      <c r="G1700" s="182" t="n"/>
    </row>
    <row r="1701">
      <c r="G1701" s="182" t="n"/>
    </row>
    <row r="1702">
      <c r="G1702" s="182" t="n"/>
    </row>
    <row r="1703">
      <c r="G1703" s="182" t="n"/>
    </row>
    <row r="1704">
      <c r="G1704" s="182" t="n"/>
    </row>
    <row r="1705">
      <c r="G1705" s="182" t="n"/>
    </row>
    <row r="1706">
      <c r="G1706" s="182" t="n"/>
    </row>
    <row r="1707">
      <c r="G1707" s="182" t="n"/>
    </row>
    <row r="1708">
      <c r="G1708" s="182" t="n"/>
    </row>
    <row r="1709">
      <c r="G1709" s="182" t="n"/>
    </row>
    <row r="1710">
      <c r="G1710" s="182" t="n"/>
    </row>
    <row r="1711">
      <c r="G1711" s="182" t="n"/>
    </row>
    <row r="1712">
      <c r="G1712" s="182" t="n"/>
    </row>
    <row r="1713">
      <c r="G1713" s="182" t="n"/>
    </row>
    <row r="1714">
      <c r="G1714" s="182" t="n"/>
    </row>
    <row r="1715">
      <c r="G1715" s="182" t="n"/>
    </row>
    <row r="1716">
      <c r="G1716" s="182" t="n"/>
    </row>
    <row r="1717">
      <c r="G1717" s="182" t="n"/>
    </row>
    <row r="1718">
      <c r="G1718" s="182" t="n"/>
    </row>
    <row r="1719">
      <c r="G1719" s="182" t="n"/>
    </row>
    <row r="1720">
      <c r="G1720" s="182" t="n"/>
    </row>
    <row r="1721">
      <c r="G1721" s="182" t="n"/>
    </row>
    <row r="1722">
      <c r="G1722" s="182" t="n"/>
    </row>
    <row r="1723">
      <c r="G1723" s="182" t="n"/>
    </row>
    <row r="1724">
      <c r="G1724" s="182" t="n"/>
    </row>
    <row r="1725">
      <c r="G1725" s="182" t="n"/>
    </row>
    <row r="1726">
      <c r="G1726" s="182" t="n"/>
    </row>
    <row r="1727">
      <c r="G1727" s="182" t="n"/>
    </row>
    <row r="1728">
      <c r="G1728" s="182" t="n"/>
    </row>
    <row r="1729">
      <c r="G1729" s="182" t="n"/>
    </row>
    <row r="1730">
      <c r="G1730" s="182" t="n"/>
    </row>
    <row r="1731">
      <c r="G1731" s="182" t="n"/>
    </row>
    <row r="1732">
      <c r="G1732" s="182" t="n"/>
    </row>
    <row r="1733">
      <c r="G1733" s="182" t="n"/>
    </row>
    <row r="1734">
      <c r="G1734" s="182" t="n"/>
    </row>
    <row r="1735">
      <c r="G1735" s="182" t="n"/>
    </row>
    <row r="1736">
      <c r="G1736" s="182" t="n"/>
    </row>
    <row r="1737">
      <c r="G1737" s="182" t="n"/>
    </row>
    <row r="1738">
      <c r="G1738" s="182" t="n"/>
    </row>
    <row r="1739">
      <c r="G1739" s="182" t="n"/>
    </row>
    <row r="1740">
      <c r="G1740" s="182" t="n"/>
    </row>
    <row r="1741">
      <c r="G1741" s="182" t="n"/>
    </row>
    <row r="1742">
      <c r="G1742" s="182" t="n"/>
    </row>
    <row r="1743">
      <c r="G1743" s="182" t="n"/>
    </row>
    <row r="1744">
      <c r="G1744" s="182" t="n"/>
    </row>
    <row r="1745">
      <c r="G1745" s="182" t="n"/>
    </row>
    <row r="1746">
      <c r="G1746" s="182" t="n"/>
    </row>
    <row r="1747">
      <c r="G1747" s="182" t="n"/>
    </row>
    <row r="1748">
      <c r="G1748" s="182" t="n"/>
    </row>
    <row r="1749">
      <c r="G1749" s="182" t="n"/>
    </row>
    <row r="1750">
      <c r="G1750" s="182" t="n"/>
    </row>
    <row r="1751">
      <c r="G1751" s="182" t="n"/>
    </row>
    <row r="1752">
      <c r="G1752" s="182" t="n"/>
    </row>
    <row r="1753">
      <c r="G1753" s="182" t="n"/>
    </row>
    <row r="1754">
      <c r="G1754" s="182" t="n"/>
    </row>
    <row r="1755">
      <c r="G1755" s="182" t="n"/>
    </row>
    <row r="1756">
      <c r="G1756" s="182" t="n"/>
    </row>
    <row r="1757">
      <c r="G1757" s="182" t="n"/>
    </row>
    <row r="1758">
      <c r="G1758" s="182" t="n"/>
    </row>
    <row r="1759">
      <c r="G1759" s="182" t="n"/>
    </row>
    <row r="1760">
      <c r="G1760" s="182" t="n"/>
    </row>
    <row r="1761">
      <c r="G1761" s="182" t="n"/>
    </row>
    <row r="1762">
      <c r="G1762" s="182" t="n"/>
    </row>
    <row r="1763">
      <c r="G1763" s="182" t="n"/>
    </row>
    <row r="1764">
      <c r="G1764" s="182" t="n"/>
    </row>
    <row r="1765">
      <c r="G1765" s="182" t="n"/>
    </row>
    <row r="1766">
      <c r="G1766" s="182" t="n"/>
    </row>
    <row r="1767">
      <c r="G1767" s="182" t="n"/>
    </row>
    <row r="1768">
      <c r="G1768" s="182" t="n"/>
    </row>
    <row r="1769">
      <c r="G1769" s="182" t="n"/>
    </row>
    <row r="1770">
      <c r="G1770" s="182" t="n"/>
    </row>
    <row r="1771">
      <c r="G1771" s="182" t="n"/>
    </row>
    <row r="1772">
      <c r="G1772" s="182" t="n"/>
    </row>
    <row r="1773">
      <c r="G1773" s="182" t="n"/>
    </row>
    <row r="1774">
      <c r="G1774" s="182" t="n"/>
    </row>
    <row r="1775">
      <c r="G1775" s="182" t="n"/>
    </row>
    <row r="1776">
      <c r="G1776" s="182" t="n"/>
    </row>
    <row r="1777">
      <c r="G1777" s="182" t="n"/>
    </row>
    <row r="1778">
      <c r="G1778" s="182" t="n"/>
    </row>
    <row r="1779">
      <c r="G1779" s="182" t="n"/>
    </row>
    <row r="1780">
      <c r="G1780" s="182" t="n"/>
    </row>
    <row r="1781">
      <c r="G1781" s="182" t="n"/>
    </row>
    <row r="1782">
      <c r="G1782" s="182" t="n"/>
    </row>
    <row r="1783">
      <c r="G1783" s="182" t="n"/>
    </row>
    <row r="1784">
      <c r="G1784" s="182" t="n"/>
    </row>
    <row r="1785">
      <c r="G1785" s="182" t="n"/>
    </row>
    <row r="1786">
      <c r="G1786" s="182" t="n"/>
    </row>
    <row r="1787">
      <c r="G1787" s="182" t="n"/>
    </row>
    <row r="1788">
      <c r="G1788" s="182" t="n"/>
    </row>
    <row r="1789">
      <c r="G1789" s="182" t="n"/>
    </row>
    <row r="1790">
      <c r="G1790" s="182" t="n"/>
    </row>
    <row r="1791">
      <c r="G1791" s="182" t="n"/>
    </row>
    <row r="1792">
      <c r="G1792" s="182" t="n"/>
    </row>
    <row r="1793">
      <c r="G1793" s="182" t="n"/>
    </row>
    <row r="1794">
      <c r="G1794" s="182" t="n"/>
    </row>
    <row r="1795">
      <c r="G1795" s="182" t="n"/>
    </row>
    <row r="1796">
      <c r="G1796" s="182" t="n"/>
    </row>
    <row r="1797">
      <c r="G1797" s="182" t="n"/>
    </row>
    <row r="1798">
      <c r="G1798" s="182" t="n"/>
    </row>
    <row r="1799">
      <c r="G1799" s="182" t="n"/>
    </row>
    <row r="1800">
      <c r="G1800" s="182" t="n"/>
    </row>
    <row r="1801">
      <c r="G1801" s="182" t="n"/>
    </row>
    <row r="1802">
      <c r="G1802" s="182" t="n"/>
    </row>
    <row r="1803">
      <c r="G1803" s="182" t="n"/>
    </row>
    <row r="1804">
      <c r="G1804" s="182" t="n"/>
    </row>
    <row r="1805">
      <c r="G1805" s="182" t="n"/>
    </row>
    <row r="1806">
      <c r="G1806" s="182" t="n"/>
    </row>
    <row r="1807">
      <c r="G1807" s="182" t="n"/>
    </row>
    <row r="1808">
      <c r="G1808" s="182" t="n"/>
    </row>
    <row r="1809">
      <c r="G1809" s="182" t="n"/>
    </row>
    <row r="1810">
      <c r="G1810" s="182" t="n"/>
    </row>
    <row r="1811">
      <c r="G1811" s="182" t="n"/>
    </row>
    <row r="1812">
      <c r="G1812" s="182" t="n"/>
    </row>
    <row r="1813">
      <c r="G1813" s="182" t="n"/>
    </row>
    <row r="1814">
      <c r="G1814" s="182" t="n"/>
    </row>
    <row r="1815">
      <c r="G1815" s="182" t="n"/>
    </row>
    <row r="1816">
      <c r="G1816" s="182" t="n"/>
    </row>
    <row r="1817">
      <c r="G1817" s="182" t="n"/>
    </row>
    <row r="1818">
      <c r="G1818" s="182" t="n"/>
    </row>
    <row r="1819">
      <c r="G1819" s="182" t="n"/>
    </row>
    <row r="1820">
      <c r="G1820" s="182" t="n"/>
    </row>
    <row r="1821">
      <c r="G1821" s="182" t="n"/>
    </row>
    <row r="1822">
      <c r="G1822" s="182" t="n"/>
    </row>
    <row r="1823">
      <c r="G1823" s="182" t="n"/>
    </row>
    <row r="1824">
      <c r="G1824" s="182" t="n"/>
    </row>
    <row r="1825">
      <c r="G1825" s="182" t="n"/>
    </row>
    <row r="1826">
      <c r="G1826" s="182" t="n"/>
    </row>
    <row r="1827">
      <c r="G1827" s="182" t="n"/>
    </row>
    <row r="1828">
      <c r="G1828" s="182" t="n"/>
    </row>
    <row r="1829">
      <c r="G1829" s="182" t="n"/>
    </row>
    <row r="1830">
      <c r="G1830" s="182" t="n"/>
    </row>
    <row r="1831">
      <c r="G1831" s="182" t="n"/>
    </row>
    <row r="1832">
      <c r="G1832" s="182" t="n"/>
    </row>
    <row r="1833">
      <c r="G1833" s="182" t="n"/>
    </row>
    <row r="1834">
      <c r="G1834" s="182" t="n"/>
    </row>
    <row r="1835">
      <c r="G1835" s="182" t="n"/>
    </row>
    <row r="1836">
      <c r="G1836" s="182" t="n"/>
    </row>
    <row r="1837">
      <c r="G1837" s="182" t="n"/>
    </row>
    <row r="1838">
      <c r="G1838" s="182" t="n"/>
    </row>
    <row r="1839">
      <c r="G1839" s="182" t="n"/>
    </row>
    <row r="1840">
      <c r="G1840" s="182" t="n"/>
    </row>
    <row r="1841">
      <c r="G1841" s="182" t="n"/>
    </row>
    <row r="1842">
      <c r="G1842" s="182" t="n"/>
    </row>
    <row r="1843">
      <c r="G1843" s="182" t="n"/>
    </row>
    <row r="1844">
      <c r="G1844" s="182" t="n"/>
    </row>
    <row r="1845">
      <c r="G1845" s="182" t="n"/>
    </row>
    <row r="1846">
      <c r="G1846" s="182" t="n"/>
    </row>
    <row r="1847">
      <c r="G1847" s="182" t="n"/>
    </row>
    <row r="1848">
      <c r="G1848" s="182" t="n"/>
    </row>
    <row r="1849">
      <c r="G1849" s="182" t="n"/>
    </row>
    <row r="1850">
      <c r="G1850" s="182" t="n"/>
    </row>
    <row r="1851">
      <c r="G1851" s="182" t="n"/>
    </row>
    <row r="1852">
      <c r="G1852" s="182" t="n"/>
    </row>
    <row r="1853">
      <c r="G1853" s="182" t="n"/>
    </row>
    <row r="1854">
      <c r="G1854" s="182" t="n"/>
    </row>
    <row r="1855">
      <c r="G1855" s="182" t="n"/>
    </row>
    <row r="1856">
      <c r="G1856" s="182" t="n"/>
    </row>
    <row r="1857">
      <c r="G1857" s="182" t="n"/>
    </row>
    <row r="1858">
      <c r="G1858" s="182" t="n"/>
    </row>
    <row r="1859">
      <c r="G1859" s="182" t="n"/>
    </row>
    <row r="1860">
      <c r="G1860" s="182" t="n"/>
    </row>
    <row r="1861">
      <c r="G1861" s="182" t="n"/>
    </row>
    <row r="1862">
      <c r="G1862" s="182" t="n"/>
    </row>
    <row r="1863">
      <c r="G1863" s="182" t="n"/>
    </row>
    <row r="1864">
      <c r="G1864" s="182" t="n"/>
    </row>
    <row r="1865">
      <c r="G1865" s="182" t="n"/>
    </row>
    <row r="1866">
      <c r="G1866" s="182" t="n"/>
    </row>
    <row r="1867">
      <c r="G1867" s="182" t="n"/>
    </row>
    <row r="1868">
      <c r="G1868" s="182" t="n"/>
    </row>
    <row r="1869">
      <c r="G1869" s="182" t="n"/>
    </row>
    <row r="1870">
      <c r="G1870" s="182" t="n"/>
    </row>
    <row r="1871">
      <c r="G1871" s="182" t="n"/>
    </row>
    <row r="1872">
      <c r="G1872" s="182" t="n"/>
    </row>
    <row r="1873">
      <c r="G1873" s="182" t="n"/>
    </row>
    <row r="1874">
      <c r="G1874" s="182" t="n"/>
    </row>
    <row r="1875">
      <c r="G1875" s="182" t="n"/>
    </row>
    <row r="1876">
      <c r="G1876" s="182" t="n"/>
    </row>
    <row r="1877">
      <c r="G1877" s="182" t="n"/>
    </row>
    <row r="1878">
      <c r="G1878" s="182" t="n"/>
    </row>
    <row r="1879">
      <c r="G1879" s="182" t="n"/>
    </row>
    <row r="1880">
      <c r="G1880" s="182" t="n"/>
    </row>
    <row r="1881">
      <c r="G1881" s="182" t="n"/>
    </row>
    <row r="1882">
      <c r="G1882" s="182" t="n"/>
    </row>
    <row r="1883">
      <c r="G1883" s="182" t="n"/>
    </row>
    <row r="1884">
      <c r="G1884" s="182" t="n"/>
    </row>
    <row r="1885">
      <c r="G1885" s="182" t="n"/>
    </row>
    <row r="1886">
      <c r="G1886" s="182" t="n"/>
    </row>
    <row r="1887">
      <c r="G1887" s="182" t="n"/>
    </row>
    <row r="1888">
      <c r="G1888" s="182" t="n"/>
    </row>
    <row r="1889">
      <c r="G1889" s="182" t="n"/>
    </row>
    <row r="1890">
      <c r="G1890" s="182" t="n"/>
    </row>
    <row r="1891">
      <c r="G1891" s="182" t="n"/>
    </row>
    <row r="1892">
      <c r="G1892" s="182" t="n"/>
    </row>
    <row r="1893">
      <c r="G1893" s="182" t="n"/>
    </row>
    <row r="1894">
      <c r="G1894" s="182" t="n"/>
    </row>
    <row r="1895">
      <c r="G1895" s="182" t="n"/>
    </row>
    <row r="1896">
      <c r="G1896" s="182" t="n"/>
    </row>
    <row r="1897">
      <c r="G1897" s="182" t="n"/>
    </row>
    <row r="1898">
      <c r="G1898" s="182" t="n"/>
    </row>
    <row r="1899">
      <c r="G1899" s="182" t="n"/>
    </row>
    <row r="1900">
      <c r="G1900" s="182" t="n"/>
    </row>
    <row r="1901">
      <c r="G1901" s="182" t="n"/>
    </row>
    <row r="1902">
      <c r="G1902" s="182" t="n"/>
    </row>
    <row r="1903">
      <c r="G1903" s="182" t="n"/>
    </row>
    <row r="1904">
      <c r="G1904" s="182" t="n"/>
    </row>
    <row r="1905">
      <c r="G1905" s="182" t="n"/>
    </row>
    <row r="1906">
      <c r="G1906" s="182" t="n"/>
    </row>
    <row r="1907">
      <c r="G1907" s="182" t="n"/>
    </row>
    <row r="1908">
      <c r="G1908" s="182" t="n"/>
    </row>
    <row r="1909">
      <c r="G1909" s="182" t="n"/>
    </row>
    <row r="1910">
      <c r="G1910" s="182" t="n"/>
    </row>
    <row r="1911">
      <c r="G1911" s="182" t="n"/>
    </row>
    <row r="1912">
      <c r="G1912" s="182" t="n"/>
    </row>
    <row r="1913">
      <c r="G1913" s="182" t="n"/>
    </row>
    <row r="1914">
      <c r="G1914" s="182" t="n"/>
    </row>
    <row r="1915">
      <c r="G1915" s="182" t="n"/>
    </row>
    <row r="1916">
      <c r="G1916" s="182" t="n"/>
    </row>
    <row r="1917">
      <c r="G1917" s="182" t="n"/>
    </row>
    <row r="1918">
      <c r="G1918" s="182" t="n"/>
    </row>
    <row r="1919">
      <c r="G1919" s="182" t="n"/>
    </row>
    <row r="1920">
      <c r="G1920" s="182" t="n"/>
    </row>
    <row r="1921">
      <c r="G1921" s="182" t="n"/>
    </row>
    <row r="1922">
      <c r="G1922" s="182" t="n"/>
    </row>
    <row r="1923">
      <c r="G1923" s="182" t="n"/>
    </row>
    <row r="1924">
      <c r="G1924" s="182" t="n"/>
    </row>
    <row r="1925">
      <c r="G1925" s="182" t="n"/>
    </row>
    <row r="1926">
      <c r="G1926" s="182" t="n"/>
    </row>
    <row r="1927">
      <c r="G1927" s="182" t="n"/>
    </row>
    <row r="1928">
      <c r="G1928" s="182" t="n"/>
    </row>
    <row r="1929">
      <c r="G1929" s="182" t="n"/>
    </row>
    <row r="1930">
      <c r="G1930" s="182" t="n"/>
    </row>
    <row r="1931">
      <c r="G1931" s="182" t="n"/>
    </row>
    <row r="1932">
      <c r="G1932" s="182" t="n"/>
    </row>
    <row r="1933">
      <c r="G1933" s="182" t="n"/>
    </row>
    <row r="1934">
      <c r="G1934" s="182" t="n"/>
    </row>
    <row r="1935">
      <c r="G1935" s="182" t="n"/>
    </row>
    <row r="1936">
      <c r="G1936" s="182" t="n"/>
    </row>
    <row r="1937">
      <c r="G1937" s="182" t="n"/>
    </row>
    <row r="1938">
      <c r="G1938" s="182" t="n"/>
    </row>
    <row r="1939">
      <c r="G1939" s="182" t="n"/>
    </row>
    <row r="1940">
      <c r="G1940" s="182" t="n"/>
    </row>
    <row r="1941">
      <c r="G1941" s="182" t="n"/>
    </row>
    <row r="1942">
      <c r="G1942" s="182" t="n"/>
    </row>
    <row r="1943">
      <c r="G1943" s="182" t="n"/>
    </row>
    <row r="1944">
      <c r="G1944" s="182" t="n"/>
    </row>
    <row r="1945">
      <c r="G1945" s="182" t="n"/>
    </row>
    <row r="1946">
      <c r="G1946" s="182" t="n"/>
    </row>
    <row r="1947">
      <c r="G1947" s="182" t="n"/>
    </row>
    <row r="1948">
      <c r="G1948" s="182" t="n"/>
    </row>
    <row r="1949">
      <c r="G1949" s="182" t="n"/>
    </row>
    <row r="1950">
      <c r="G1950" s="182" t="n"/>
    </row>
    <row r="1951">
      <c r="G1951" s="182" t="n"/>
    </row>
    <row r="1952">
      <c r="G1952" s="182" t="n"/>
    </row>
    <row r="1953">
      <c r="G1953" s="182" t="n"/>
    </row>
    <row r="1954">
      <c r="G1954" s="182" t="n"/>
    </row>
    <row r="1955">
      <c r="G1955" s="182" t="n"/>
    </row>
    <row r="1956">
      <c r="G1956" s="182" t="n"/>
    </row>
    <row r="1957">
      <c r="G1957" s="182" t="n"/>
    </row>
    <row r="1958">
      <c r="G1958" s="182" t="n"/>
    </row>
    <row r="1959">
      <c r="G1959" s="182" t="n"/>
    </row>
    <row r="1960">
      <c r="G1960" s="182" t="n"/>
    </row>
    <row r="1961">
      <c r="G1961" s="182" t="n"/>
    </row>
    <row r="1962">
      <c r="G1962" s="182" t="n"/>
    </row>
    <row r="1963">
      <c r="G1963" s="182" t="n"/>
    </row>
    <row r="1964">
      <c r="G1964" s="182" t="n"/>
    </row>
    <row r="1965">
      <c r="G1965" s="182" t="n"/>
    </row>
    <row r="1966">
      <c r="G1966" s="182" t="n"/>
    </row>
    <row r="1967">
      <c r="G1967" s="182" t="n"/>
    </row>
    <row r="1968">
      <c r="G1968" s="182" t="n"/>
    </row>
    <row r="1969">
      <c r="G1969" s="182" t="n"/>
    </row>
    <row r="1970">
      <c r="G1970" s="182" t="n"/>
    </row>
    <row r="1971">
      <c r="G1971" s="182" t="n"/>
    </row>
    <row r="1972">
      <c r="G1972" s="182" t="n"/>
    </row>
    <row r="1973">
      <c r="G1973" s="182" t="n"/>
    </row>
    <row r="1974">
      <c r="G1974" s="182" t="n"/>
    </row>
    <row r="1975">
      <c r="G1975" s="182" t="n"/>
    </row>
    <row r="1976">
      <c r="G1976" s="182" t="n"/>
    </row>
    <row r="1977">
      <c r="G1977" s="182" t="n"/>
    </row>
    <row r="1978">
      <c r="G1978" s="182" t="n"/>
    </row>
    <row r="1979">
      <c r="G1979" s="182" t="n"/>
    </row>
    <row r="1980">
      <c r="G1980" s="182" t="n"/>
    </row>
    <row r="1981">
      <c r="G1981" s="182" t="n"/>
    </row>
    <row r="1982">
      <c r="G1982" s="182" t="n"/>
    </row>
    <row r="1983">
      <c r="G1983" s="182" t="n"/>
    </row>
    <row r="1984">
      <c r="G1984" s="182" t="n"/>
    </row>
    <row r="1985">
      <c r="G1985" s="182" t="n"/>
    </row>
    <row r="1986">
      <c r="G1986" s="182" t="n"/>
    </row>
    <row r="1987">
      <c r="G1987" s="182" t="n"/>
    </row>
    <row r="1988">
      <c r="G1988" s="182" t="n"/>
    </row>
    <row r="1989">
      <c r="G1989" s="182" t="n"/>
    </row>
    <row r="1990">
      <c r="G1990" s="182" t="n"/>
    </row>
    <row r="1991">
      <c r="G1991" s="182" t="n"/>
    </row>
    <row r="1992">
      <c r="G1992" s="182" t="n"/>
    </row>
    <row r="1993">
      <c r="G1993" s="182" t="n"/>
    </row>
    <row r="1994">
      <c r="G1994" s="182" t="n"/>
    </row>
    <row r="1995">
      <c r="G1995" s="182" t="n"/>
    </row>
    <row r="1996">
      <c r="G1996" s="182" t="n"/>
    </row>
    <row r="1997">
      <c r="G1997" s="182" t="n"/>
    </row>
    <row r="1998">
      <c r="G1998" s="182" t="n"/>
    </row>
    <row r="1999">
      <c r="G1999" s="182" t="n"/>
    </row>
    <row r="2000">
      <c r="G2000" s="182" t="n"/>
    </row>
    <row r="2001">
      <c r="G2001" s="182" t="n"/>
    </row>
    <row r="2002">
      <c r="G2002" s="182" t="n"/>
    </row>
    <row r="2003">
      <c r="G2003" s="182" t="n"/>
    </row>
    <row r="2004">
      <c r="G2004" s="182" t="n"/>
    </row>
    <row r="2005">
      <c r="G2005" s="182" t="n"/>
    </row>
    <row r="2006">
      <c r="G2006" s="182" t="n"/>
    </row>
    <row r="2007">
      <c r="G2007" s="182" t="n"/>
    </row>
    <row r="2008">
      <c r="G2008" s="182" t="n"/>
    </row>
    <row r="2009">
      <c r="G2009" s="182" t="n"/>
    </row>
    <row r="2010">
      <c r="G2010" s="182" t="n"/>
    </row>
    <row r="2011">
      <c r="G2011" s="182" t="n"/>
    </row>
    <row r="2012">
      <c r="G2012" s="182" t="n"/>
    </row>
    <row r="2013">
      <c r="G2013" s="182" t="n"/>
    </row>
    <row r="2014">
      <c r="G2014" s="182" t="n"/>
    </row>
    <row r="2015">
      <c r="G2015" s="182" t="n"/>
    </row>
    <row r="2016">
      <c r="G2016" s="182" t="n"/>
    </row>
    <row r="2017">
      <c r="G2017" s="182" t="n"/>
    </row>
    <row r="2018">
      <c r="G2018" s="182" t="n"/>
    </row>
    <row r="2019">
      <c r="G2019" s="182" t="n"/>
    </row>
    <row r="2020">
      <c r="G2020" s="182" t="n"/>
    </row>
    <row r="2021">
      <c r="G2021" s="182" t="n"/>
    </row>
    <row r="2022">
      <c r="G2022" s="182" t="n"/>
    </row>
    <row r="2023">
      <c r="G2023" s="182" t="n"/>
    </row>
    <row r="2024">
      <c r="G2024" s="182" t="n"/>
    </row>
    <row r="2025">
      <c r="G2025" s="182" t="n"/>
    </row>
    <row r="2026">
      <c r="G2026" s="182" t="n"/>
    </row>
    <row r="2027">
      <c r="G2027" s="182" t="n"/>
    </row>
    <row r="2028">
      <c r="G2028" s="182" t="n"/>
    </row>
    <row r="2029">
      <c r="G2029" s="182" t="n"/>
    </row>
    <row r="2030">
      <c r="G2030" s="182" t="n"/>
    </row>
    <row r="2031">
      <c r="G2031" s="182" t="n"/>
    </row>
    <row r="2032">
      <c r="G2032" s="182" t="n"/>
    </row>
    <row r="2033">
      <c r="G2033" s="182" t="n"/>
    </row>
    <row r="2034">
      <c r="G2034" s="182" t="n"/>
    </row>
    <row r="2035">
      <c r="G2035" s="182" t="n"/>
    </row>
    <row r="2036">
      <c r="G2036" s="182" t="n"/>
    </row>
    <row r="2037">
      <c r="G2037" s="182" t="n"/>
    </row>
    <row r="2038">
      <c r="G2038" s="182" t="n"/>
    </row>
    <row r="2039">
      <c r="G2039" s="182" t="n"/>
    </row>
    <row r="2040">
      <c r="G2040" s="182" t="n"/>
    </row>
    <row r="2041">
      <c r="G2041" s="182" t="n"/>
    </row>
    <row r="2042">
      <c r="G2042" s="182" t="n"/>
    </row>
    <row r="2043">
      <c r="G2043" s="182" t="n"/>
    </row>
    <row r="2044">
      <c r="G2044" s="182" t="n"/>
    </row>
    <row r="2045">
      <c r="G2045" s="182" t="n"/>
    </row>
    <row r="2046">
      <c r="G2046" s="182" t="n"/>
    </row>
    <row r="2047">
      <c r="G2047" s="182" t="n"/>
    </row>
    <row r="2048">
      <c r="G2048" s="182" t="n"/>
    </row>
    <row r="2049">
      <c r="G2049" s="182" t="n"/>
    </row>
    <row r="2050">
      <c r="G2050" s="182" t="n"/>
    </row>
    <row r="2051">
      <c r="G2051" s="182" t="n"/>
    </row>
    <row r="2052">
      <c r="G2052" s="182" t="n"/>
    </row>
    <row r="2053">
      <c r="G2053" s="182" t="n"/>
    </row>
    <row r="2054">
      <c r="G2054" s="182" t="n"/>
    </row>
    <row r="2055">
      <c r="G2055" s="182" t="n"/>
    </row>
    <row r="2056">
      <c r="G2056" s="182" t="n"/>
    </row>
    <row r="2057">
      <c r="G2057" s="182" t="n"/>
    </row>
    <row r="2058">
      <c r="G2058" s="182" t="n"/>
    </row>
    <row r="2059">
      <c r="G2059" s="182" t="n"/>
    </row>
    <row r="2060">
      <c r="G2060" s="182" t="n"/>
    </row>
    <row r="2061">
      <c r="G2061" s="182" t="n"/>
    </row>
    <row r="2062">
      <c r="G2062" s="182" t="n"/>
    </row>
    <row r="2063">
      <c r="G2063" s="182" t="n"/>
    </row>
    <row r="2064">
      <c r="G2064" s="182" t="n"/>
    </row>
    <row r="2065">
      <c r="G2065" s="182" t="n"/>
    </row>
    <row r="2066">
      <c r="G2066" s="182" t="n"/>
    </row>
    <row r="2067">
      <c r="G2067" s="182" t="n"/>
    </row>
    <row r="2068">
      <c r="G2068" s="182" t="n"/>
    </row>
    <row r="2069">
      <c r="G2069" s="182" t="n"/>
    </row>
    <row r="2070">
      <c r="G2070" s="182" t="n"/>
    </row>
    <row r="2071">
      <c r="G2071" s="182" t="n"/>
    </row>
    <row r="2072">
      <c r="G2072" s="182" t="n"/>
    </row>
    <row r="2073">
      <c r="G2073" s="182" t="n"/>
    </row>
    <row r="2074">
      <c r="G2074" s="182" t="n"/>
    </row>
    <row r="2075">
      <c r="G2075" s="182" t="n"/>
    </row>
    <row r="2076">
      <c r="G2076" s="182" t="n"/>
    </row>
    <row r="2077">
      <c r="G2077" s="182" t="n"/>
    </row>
    <row r="2078">
      <c r="G2078" s="182" t="n"/>
    </row>
    <row r="2079">
      <c r="G2079" s="182" t="n"/>
    </row>
    <row r="2080">
      <c r="G2080" s="182" t="n"/>
    </row>
    <row r="2081">
      <c r="G2081" s="182" t="n"/>
    </row>
    <row r="2082">
      <c r="G2082" s="182" t="n"/>
    </row>
    <row r="2083">
      <c r="G2083" s="182" t="n"/>
    </row>
    <row r="2084">
      <c r="G2084" s="182" t="n"/>
    </row>
    <row r="2085">
      <c r="G2085" s="182" t="n"/>
    </row>
    <row r="2086">
      <c r="G2086" s="182" t="n"/>
    </row>
    <row r="2087">
      <c r="G2087" s="182" t="n"/>
    </row>
    <row r="2088">
      <c r="G2088" s="182" t="n"/>
    </row>
    <row r="2089">
      <c r="G2089" s="182" t="n"/>
    </row>
    <row r="2090">
      <c r="G2090" s="182" t="n"/>
    </row>
    <row r="2091">
      <c r="G2091" s="182" t="n"/>
    </row>
    <row r="2092">
      <c r="G2092" s="182" t="n"/>
    </row>
    <row r="2093">
      <c r="G2093" s="182" t="n"/>
    </row>
    <row r="2094">
      <c r="G2094" s="182" t="n"/>
    </row>
    <row r="2095">
      <c r="G2095" s="182" t="n"/>
    </row>
    <row r="2096">
      <c r="G2096" s="182" t="n"/>
    </row>
    <row r="2097">
      <c r="G2097" s="182" t="n"/>
    </row>
    <row r="2098">
      <c r="G2098" s="182" t="n"/>
    </row>
    <row r="2099">
      <c r="G2099" s="182" t="n"/>
    </row>
    <row r="2100">
      <c r="G2100" s="182" t="n"/>
    </row>
    <row r="2101">
      <c r="G2101" s="182" t="n"/>
    </row>
    <row r="2102">
      <c r="G2102" s="182" t="n"/>
    </row>
    <row r="2103">
      <c r="G2103" s="182" t="n"/>
    </row>
    <row r="2104">
      <c r="G2104" s="182" t="n"/>
    </row>
    <row r="2105">
      <c r="G2105" s="182" t="n"/>
    </row>
    <row r="2106">
      <c r="G2106" s="182" t="n"/>
    </row>
    <row r="2107">
      <c r="G2107" s="182" t="n"/>
    </row>
    <row r="2108">
      <c r="G2108" s="182" t="n"/>
    </row>
    <row r="2109">
      <c r="G2109" s="182" t="n"/>
    </row>
    <row r="2110">
      <c r="G2110" s="182" t="n"/>
    </row>
    <row r="2111">
      <c r="G2111" s="182" t="n"/>
    </row>
    <row r="2112">
      <c r="G2112" s="182" t="n"/>
    </row>
    <row r="2113">
      <c r="G2113" s="182" t="n"/>
    </row>
    <row r="2114">
      <c r="G2114" s="182" t="n"/>
    </row>
    <row r="2115">
      <c r="G2115" s="182" t="n"/>
    </row>
    <row r="2116">
      <c r="G2116" s="182" t="n"/>
    </row>
    <row r="2117">
      <c r="G2117" s="182" t="n"/>
    </row>
    <row r="2118">
      <c r="G2118" s="182" t="n"/>
    </row>
    <row r="2119">
      <c r="G2119" s="182" t="n"/>
    </row>
    <row r="2120">
      <c r="G2120" s="182" t="n"/>
    </row>
    <row r="2121">
      <c r="G2121" s="182" t="n"/>
    </row>
    <row r="2122">
      <c r="G2122" s="182" t="n"/>
    </row>
    <row r="2123">
      <c r="G2123" s="182" t="n"/>
    </row>
    <row r="2124">
      <c r="G2124" s="182" t="n"/>
    </row>
    <row r="2125">
      <c r="G2125" s="182" t="n"/>
    </row>
    <row r="2126">
      <c r="G2126" s="182" t="n"/>
    </row>
    <row r="2127">
      <c r="G2127" s="182" t="n"/>
    </row>
    <row r="2128">
      <c r="G2128" s="182" t="n"/>
    </row>
    <row r="2129">
      <c r="G2129" s="182" t="n"/>
    </row>
    <row r="2130">
      <c r="G2130" s="182" t="n"/>
    </row>
    <row r="2131">
      <c r="G2131" s="182" t="n"/>
    </row>
    <row r="2132">
      <c r="G2132" s="182" t="n"/>
    </row>
    <row r="2133">
      <c r="G2133" s="182" t="n"/>
    </row>
    <row r="2134">
      <c r="G2134" s="182" t="n"/>
    </row>
    <row r="2135">
      <c r="G2135" s="182" t="n"/>
    </row>
    <row r="2136">
      <c r="G2136" s="182" t="n"/>
    </row>
    <row r="2137">
      <c r="G2137" s="182" t="n"/>
    </row>
    <row r="2138">
      <c r="G2138" s="182" t="n"/>
    </row>
    <row r="2139">
      <c r="G2139" s="182" t="n"/>
    </row>
    <row r="2140">
      <c r="G2140" s="182" t="n"/>
    </row>
    <row r="2141">
      <c r="G2141" s="182" t="n"/>
    </row>
    <row r="2142">
      <c r="G2142" s="182" t="n"/>
    </row>
    <row r="2143">
      <c r="G2143" s="182" t="n"/>
    </row>
    <row r="2144">
      <c r="G2144" s="182" t="n"/>
    </row>
    <row r="2145">
      <c r="G2145" s="182" t="n"/>
    </row>
    <row r="2146">
      <c r="G2146" s="182" t="n"/>
    </row>
    <row r="2147">
      <c r="G2147" s="182" t="n"/>
    </row>
    <row r="2148">
      <c r="G2148" s="182" t="n"/>
    </row>
    <row r="2149">
      <c r="G2149" s="182" t="n"/>
    </row>
    <row r="2150">
      <c r="G2150" s="182" t="n"/>
    </row>
    <row r="2151">
      <c r="G2151" s="182" t="n"/>
    </row>
    <row r="2152">
      <c r="G2152" s="182" t="n"/>
    </row>
    <row r="2153">
      <c r="G2153" s="182" t="n"/>
    </row>
    <row r="2154">
      <c r="G2154" s="182" t="n"/>
    </row>
    <row r="2155">
      <c r="G2155" s="182" t="n"/>
    </row>
    <row r="2156">
      <c r="G2156" s="182" t="n"/>
    </row>
    <row r="2157">
      <c r="G2157" s="182" t="n"/>
    </row>
    <row r="2158">
      <c r="G2158" s="182" t="n"/>
    </row>
    <row r="2159">
      <c r="G2159" s="182" t="n"/>
    </row>
    <row r="2160">
      <c r="G2160" s="182" t="n"/>
    </row>
    <row r="2161">
      <c r="G2161" s="182" t="n"/>
    </row>
    <row r="2162">
      <c r="G2162" s="182" t="n"/>
    </row>
    <row r="2163">
      <c r="G2163" s="182" t="n"/>
    </row>
    <row r="2164">
      <c r="G2164" s="182" t="n"/>
    </row>
    <row r="2165">
      <c r="G2165" s="182" t="n"/>
    </row>
    <row r="2166">
      <c r="G2166" s="182" t="n"/>
    </row>
    <row r="2167">
      <c r="G2167" s="182" t="n"/>
    </row>
    <row r="2168">
      <c r="G2168" s="182" t="n"/>
    </row>
    <row r="2169">
      <c r="G2169" s="182" t="n"/>
    </row>
    <row r="2170">
      <c r="G2170" s="182" t="n"/>
    </row>
    <row r="2171">
      <c r="G2171" s="182" t="n"/>
    </row>
    <row r="2172">
      <c r="G2172" s="182" t="n"/>
    </row>
    <row r="2173">
      <c r="G2173" s="182" t="n"/>
    </row>
    <row r="2174">
      <c r="G2174" s="182" t="n"/>
    </row>
    <row r="2175">
      <c r="G2175" s="182" t="n"/>
    </row>
    <row r="2176">
      <c r="G2176" s="182" t="n"/>
    </row>
    <row r="2177">
      <c r="G2177" s="182" t="n"/>
    </row>
    <row r="2178">
      <c r="G2178" s="182" t="n"/>
    </row>
    <row r="2179">
      <c r="G2179" s="182" t="n"/>
    </row>
    <row r="2180">
      <c r="G2180" s="182" t="n"/>
    </row>
    <row r="2181">
      <c r="G2181" s="182" t="n"/>
    </row>
    <row r="2182">
      <c r="G2182" s="182" t="n"/>
    </row>
    <row r="2183">
      <c r="G2183" s="182" t="n"/>
    </row>
    <row r="2184">
      <c r="G2184" s="182" t="n"/>
    </row>
    <row r="2185">
      <c r="G2185" s="182" t="n"/>
    </row>
    <row r="2186">
      <c r="G2186" s="182" t="n"/>
    </row>
    <row r="2187">
      <c r="G2187" s="182" t="n"/>
    </row>
    <row r="2188">
      <c r="G2188" s="182" t="n"/>
    </row>
    <row r="2189">
      <c r="G2189" s="182" t="n"/>
    </row>
    <row r="2190">
      <c r="G2190" s="182" t="n"/>
    </row>
    <row r="2191">
      <c r="G2191" s="182" t="n"/>
    </row>
    <row r="2192">
      <c r="G2192" s="182" t="n"/>
    </row>
    <row r="2193">
      <c r="G2193" s="182" t="n"/>
    </row>
    <row r="2194">
      <c r="G2194" s="182" t="n"/>
    </row>
    <row r="2195">
      <c r="G2195" s="182" t="n"/>
    </row>
    <row r="2196">
      <c r="G2196" s="182" t="n"/>
    </row>
    <row r="2197">
      <c r="G2197" s="182" t="n"/>
    </row>
    <row r="2198">
      <c r="G2198" s="182" t="n"/>
    </row>
    <row r="2199">
      <c r="G2199" s="182" t="n"/>
    </row>
    <row r="2200">
      <c r="G2200" s="182" t="n"/>
    </row>
    <row r="2201">
      <c r="G2201" s="182" t="n"/>
    </row>
    <row r="2202">
      <c r="G2202" s="182" t="n"/>
    </row>
    <row r="2203">
      <c r="G2203" s="182" t="n"/>
    </row>
    <row r="2204">
      <c r="G2204" s="182" t="n"/>
    </row>
    <row r="2205">
      <c r="G2205" s="182" t="n"/>
    </row>
    <row r="2206">
      <c r="G2206" s="182" t="n"/>
    </row>
    <row r="2207">
      <c r="G2207" s="182" t="n"/>
    </row>
    <row r="2208">
      <c r="G2208" s="182" t="n"/>
    </row>
    <row r="2209">
      <c r="G2209" s="182" t="n"/>
    </row>
    <row r="2210">
      <c r="G2210" s="182" t="n"/>
    </row>
    <row r="2211">
      <c r="G2211" s="182" t="n"/>
    </row>
    <row r="2212">
      <c r="G2212" s="182" t="n"/>
    </row>
    <row r="2213">
      <c r="G2213" s="182" t="n"/>
    </row>
    <row r="2214">
      <c r="G2214" s="182" t="n"/>
    </row>
    <row r="2215">
      <c r="G2215" s="182" t="n"/>
    </row>
    <row r="2216">
      <c r="G2216" s="182" t="n"/>
    </row>
    <row r="2217">
      <c r="G2217" s="182" t="n"/>
    </row>
    <row r="2218">
      <c r="G2218" s="182" t="n"/>
    </row>
    <row r="2219">
      <c r="G2219" s="182" t="n"/>
    </row>
    <row r="2220">
      <c r="G2220" s="182" t="n"/>
    </row>
    <row r="2221">
      <c r="G2221" s="182" t="n"/>
    </row>
    <row r="2222">
      <c r="G2222" s="182" t="n"/>
    </row>
    <row r="2223">
      <c r="G2223" s="182" t="n"/>
    </row>
    <row r="2224">
      <c r="G2224" s="182" t="n"/>
    </row>
    <row r="2225">
      <c r="G2225" s="182" t="n"/>
    </row>
    <row r="2226">
      <c r="G2226" s="182" t="n"/>
    </row>
    <row r="2227">
      <c r="G2227" s="182" t="n"/>
    </row>
    <row r="2228">
      <c r="G2228" s="182" t="n"/>
    </row>
    <row r="2229">
      <c r="G2229" s="182" t="n"/>
    </row>
    <row r="2230">
      <c r="G2230" s="182" t="n"/>
    </row>
    <row r="2231">
      <c r="G2231" s="182" t="n"/>
    </row>
    <row r="2232">
      <c r="G2232" s="182" t="n"/>
    </row>
    <row r="2233">
      <c r="G2233" s="182" t="n"/>
    </row>
    <row r="2234">
      <c r="G2234" s="182" t="n"/>
    </row>
    <row r="2235">
      <c r="G2235" s="182" t="n"/>
    </row>
    <row r="2236">
      <c r="G2236" s="182" t="n"/>
    </row>
    <row r="2237">
      <c r="G2237" s="182" t="n"/>
    </row>
    <row r="2238">
      <c r="G2238" s="182" t="n"/>
    </row>
    <row r="2239">
      <c r="G2239" s="182" t="n"/>
    </row>
    <row r="2240">
      <c r="G2240" s="182" t="n"/>
    </row>
    <row r="2241">
      <c r="G2241" s="182" t="n"/>
    </row>
    <row r="2242">
      <c r="G2242" s="182" t="n"/>
    </row>
    <row r="2243">
      <c r="G2243" s="182" t="n"/>
    </row>
    <row r="2244">
      <c r="G2244" s="182" t="n"/>
    </row>
    <row r="2245">
      <c r="G2245" s="182" t="n"/>
    </row>
    <row r="2246">
      <c r="G2246" s="182" t="n"/>
    </row>
    <row r="2247">
      <c r="G2247" s="182" t="n"/>
    </row>
    <row r="2248">
      <c r="G2248" s="182" t="n"/>
    </row>
    <row r="2249">
      <c r="G2249" s="182" t="n"/>
    </row>
    <row r="2250">
      <c r="G2250" s="182" t="n"/>
    </row>
    <row r="2251">
      <c r="G2251" s="182" t="n"/>
    </row>
    <row r="2252">
      <c r="G2252" s="182" t="n"/>
    </row>
    <row r="2253">
      <c r="G2253" s="182" t="n"/>
    </row>
    <row r="2254">
      <c r="G2254" s="182" t="n"/>
    </row>
    <row r="2255">
      <c r="G2255" s="182" t="n"/>
    </row>
    <row r="2256">
      <c r="G2256" s="182" t="n"/>
    </row>
    <row r="2257">
      <c r="G2257" s="182" t="n"/>
    </row>
    <row r="2258">
      <c r="G2258" s="182" t="n"/>
    </row>
    <row r="2259">
      <c r="G2259" s="182" t="n"/>
    </row>
    <row r="2260">
      <c r="G2260" s="182" t="n"/>
    </row>
    <row r="2261">
      <c r="G2261" s="182" t="n"/>
    </row>
    <row r="2262">
      <c r="G2262" s="182" t="n"/>
    </row>
    <row r="2263">
      <c r="G2263" s="182" t="n"/>
    </row>
    <row r="2264">
      <c r="G2264" s="182" t="n"/>
    </row>
    <row r="2265">
      <c r="G2265" s="182" t="n"/>
    </row>
    <row r="2266">
      <c r="G2266" s="182" t="n"/>
    </row>
    <row r="2267">
      <c r="G2267" s="182" t="n"/>
    </row>
    <row r="2268">
      <c r="G2268" s="182" t="n"/>
    </row>
    <row r="2269">
      <c r="G2269" s="182" t="n"/>
    </row>
    <row r="2270">
      <c r="G2270" s="182" t="n"/>
    </row>
    <row r="2271">
      <c r="G2271" s="182" t="n"/>
    </row>
    <row r="2272">
      <c r="G2272" s="182" t="n"/>
    </row>
    <row r="2273">
      <c r="G2273" s="182" t="n"/>
    </row>
    <row r="2274">
      <c r="G2274" s="182" t="n"/>
    </row>
    <row r="2275">
      <c r="G2275" s="182" t="n"/>
    </row>
    <row r="2276">
      <c r="G2276" s="182" t="n"/>
    </row>
    <row r="2277">
      <c r="G2277" s="182" t="n"/>
    </row>
    <row r="2278">
      <c r="G2278" s="182" t="n"/>
    </row>
    <row r="2279">
      <c r="G2279" s="182" t="n"/>
    </row>
    <row r="2280">
      <c r="G2280" s="182" t="n"/>
    </row>
    <row r="2281">
      <c r="G2281" s="182" t="n"/>
    </row>
    <row r="2282">
      <c r="G2282" s="182" t="n"/>
    </row>
    <row r="2283">
      <c r="G2283" s="182" t="n"/>
    </row>
    <row r="2284">
      <c r="G2284" s="182" t="n"/>
    </row>
    <row r="2285">
      <c r="G2285" s="182" t="n"/>
    </row>
    <row r="2286">
      <c r="G2286" s="182" t="n"/>
    </row>
    <row r="2287">
      <c r="G2287" s="182" t="n"/>
    </row>
    <row r="2288">
      <c r="G2288" s="182" t="n"/>
    </row>
    <row r="2289">
      <c r="G2289" s="182" t="n"/>
    </row>
    <row r="2290">
      <c r="G2290" s="182" t="n"/>
    </row>
    <row r="2291">
      <c r="G2291" s="182" t="n"/>
    </row>
    <row r="2292">
      <c r="G2292" s="182" t="n"/>
    </row>
    <row r="2293">
      <c r="G2293" s="182" t="n"/>
    </row>
    <row r="2294">
      <c r="G2294" s="182" t="n"/>
    </row>
    <row r="2295">
      <c r="G2295" s="182" t="n"/>
    </row>
    <row r="2296">
      <c r="G2296" s="182" t="n"/>
    </row>
    <row r="2297">
      <c r="G2297" s="182" t="n"/>
    </row>
    <row r="2298">
      <c r="G2298" s="182" t="n"/>
    </row>
    <row r="2299">
      <c r="G2299" s="182" t="n"/>
    </row>
    <row r="2300">
      <c r="G2300" s="182" t="n"/>
    </row>
    <row r="2301">
      <c r="G2301" s="182" t="n"/>
    </row>
    <row r="2302">
      <c r="G2302" s="182" t="n"/>
    </row>
    <row r="2303">
      <c r="G2303" s="182" t="n"/>
    </row>
    <row r="2304">
      <c r="G2304" s="182" t="n"/>
    </row>
    <row r="2305">
      <c r="G2305" s="182" t="n"/>
    </row>
    <row r="2306">
      <c r="G2306" s="182" t="n"/>
    </row>
    <row r="2307">
      <c r="G2307" s="182" t="n"/>
    </row>
    <row r="2308">
      <c r="G2308" s="182" t="n"/>
    </row>
    <row r="2309">
      <c r="G2309" s="182" t="n"/>
    </row>
    <row r="2310">
      <c r="G2310" s="182" t="n"/>
    </row>
    <row r="2311">
      <c r="G2311" s="182" t="n"/>
    </row>
    <row r="2312">
      <c r="G2312" s="182" t="n"/>
    </row>
    <row r="2313">
      <c r="G2313" s="182" t="n"/>
    </row>
    <row r="2314">
      <c r="G2314" s="182" t="n"/>
    </row>
    <row r="2315">
      <c r="G2315" s="182" t="n"/>
    </row>
    <row r="2316">
      <c r="G2316" s="182" t="n"/>
    </row>
    <row r="2317">
      <c r="G2317" s="182" t="n"/>
    </row>
    <row r="2318">
      <c r="G2318" s="182" t="n"/>
    </row>
    <row r="2319">
      <c r="G2319" s="182" t="n"/>
    </row>
    <row r="2320">
      <c r="G2320" s="182" t="n"/>
    </row>
    <row r="2321">
      <c r="G2321" s="182" t="n"/>
    </row>
    <row r="2322">
      <c r="G2322" s="182" t="n"/>
    </row>
    <row r="2323">
      <c r="G2323" s="182" t="n"/>
    </row>
    <row r="2324">
      <c r="G2324" s="182" t="n"/>
    </row>
    <row r="2325">
      <c r="G2325" s="182" t="n"/>
    </row>
    <row r="2326">
      <c r="G2326" s="182" t="n"/>
    </row>
    <row r="2327">
      <c r="G2327" s="182" t="n"/>
    </row>
    <row r="2328">
      <c r="G2328" s="182" t="n"/>
    </row>
    <row r="2329">
      <c r="G2329" s="182" t="n"/>
    </row>
    <row r="2330">
      <c r="G2330" s="182" t="n"/>
    </row>
    <row r="2331">
      <c r="G2331" s="182" t="n"/>
    </row>
    <row r="2332">
      <c r="G2332" s="182" t="n"/>
    </row>
    <row r="2333">
      <c r="G2333" s="182" t="n"/>
    </row>
    <row r="2334">
      <c r="G2334" s="182" t="n"/>
    </row>
    <row r="2335">
      <c r="G2335" s="182" t="n"/>
    </row>
    <row r="2336">
      <c r="G2336" s="182" t="n"/>
    </row>
    <row r="2337">
      <c r="G2337" s="182" t="n"/>
    </row>
    <row r="2338">
      <c r="G2338" s="182" t="n"/>
    </row>
    <row r="2339">
      <c r="G2339" s="182" t="n"/>
    </row>
    <row r="2340">
      <c r="G2340" s="182" t="n"/>
    </row>
    <row r="2341">
      <c r="G2341" s="182" t="n"/>
    </row>
    <row r="2342">
      <c r="G2342" s="182" t="n"/>
    </row>
    <row r="2343">
      <c r="G2343" s="182" t="n"/>
    </row>
    <row r="2344">
      <c r="G2344" s="182" t="n"/>
    </row>
    <row r="2345">
      <c r="G2345" s="182" t="n"/>
    </row>
    <row r="2346">
      <c r="G2346" s="182" t="n"/>
    </row>
    <row r="2347">
      <c r="G2347" s="182" t="n"/>
    </row>
    <row r="2348">
      <c r="G2348" s="182" t="n"/>
    </row>
    <row r="2349">
      <c r="G2349" s="182" t="n"/>
    </row>
    <row r="2350">
      <c r="G2350" s="182" t="n"/>
    </row>
    <row r="2351">
      <c r="G2351" s="182" t="n"/>
    </row>
    <row r="2352">
      <c r="G2352" s="182" t="n"/>
    </row>
    <row r="2353">
      <c r="G2353" s="182" t="n"/>
    </row>
    <row r="2354">
      <c r="G2354" s="182" t="n"/>
    </row>
    <row r="2355">
      <c r="G2355" s="182" t="n"/>
    </row>
    <row r="2356">
      <c r="G2356" s="182" t="n"/>
    </row>
    <row r="2357">
      <c r="G2357" s="182" t="n"/>
    </row>
    <row r="2358">
      <c r="G2358" s="182" t="n"/>
    </row>
    <row r="2359">
      <c r="G2359" s="182" t="n"/>
    </row>
    <row r="2360">
      <c r="G2360" s="182" t="n"/>
    </row>
    <row r="2361">
      <c r="G2361" s="182" t="n"/>
    </row>
    <row r="2362">
      <c r="G2362" s="182" t="n"/>
    </row>
    <row r="2363">
      <c r="G2363" s="182" t="n"/>
    </row>
    <row r="2364">
      <c r="G2364" s="182" t="n"/>
    </row>
    <row r="2365">
      <c r="G2365" s="182" t="n"/>
    </row>
    <row r="2366">
      <c r="G2366" s="182" t="n"/>
    </row>
    <row r="2367">
      <c r="G2367" s="182" t="n"/>
    </row>
    <row r="2368">
      <c r="G2368" s="182" t="n"/>
    </row>
    <row r="2369">
      <c r="G2369" s="182" t="n"/>
    </row>
    <row r="2370">
      <c r="G2370" s="182" t="n"/>
    </row>
    <row r="2371">
      <c r="G2371" s="182" t="n"/>
    </row>
    <row r="2372">
      <c r="G2372" s="182" t="n"/>
    </row>
    <row r="2373">
      <c r="G2373" s="182" t="n"/>
    </row>
    <row r="2374">
      <c r="G2374" s="182" t="n"/>
    </row>
    <row r="2375">
      <c r="G2375" s="182" t="n"/>
    </row>
    <row r="2376">
      <c r="G2376" s="182" t="n"/>
    </row>
    <row r="2377">
      <c r="G2377" s="182" t="n"/>
    </row>
    <row r="2378">
      <c r="G2378" s="182" t="n"/>
    </row>
    <row r="2379">
      <c r="G2379" s="182" t="n"/>
    </row>
    <row r="2380">
      <c r="G2380" s="182" t="n"/>
    </row>
    <row r="2381">
      <c r="G2381" s="182" t="n"/>
    </row>
    <row r="2382">
      <c r="G2382" s="182" t="n"/>
    </row>
    <row r="2383">
      <c r="G2383" s="182" t="n"/>
    </row>
    <row r="2384">
      <c r="G2384" s="182" t="n"/>
    </row>
    <row r="2385">
      <c r="G2385" s="182" t="n"/>
    </row>
    <row r="2386">
      <c r="G2386" s="182" t="n"/>
    </row>
    <row r="2387">
      <c r="G2387" s="182" t="n"/>
    </row>
    <row r="2388">
      <c r="G2388" s="182" t="n"/>
    </row>
    <row r="2389">
      <c r="G2389" s="182" t="n"/>
    </row>
    <row r="2390">
      <c r="G2390" s="182" t="n"/>
    </row>
    <row r="2391">
      <c r="G2391" s="182" t="n"/>
    </row>
    <row r="2392">
      <c r="G2392" s="182" t="n"/>
    </row>
    <row r="2393">
      <c r="G2393" s="182" t="n"/>
    </row>
    <row r="2394">
      <c r="G2394" s="182" t="n"/>
    </row>
    <row r="2395">
      <c r="G2395" s="182" t="n"/>
    </row>
    <row r="2396">
      <c r="G2396" s="182" t="n"/>
    </row>
    <row r="2397">
      <c r="G2397" s="182" t="n"/>
    </row>
    <row r="2398">
      <c r="G2398" s="182" t="n"/>
    </row>
    <row r="2399">
      <c r="G2399" s="182" t="n"/>
    </row>
    <row r="2400">
      <c r="G2400" s="182" t="n"/>
    </row>
    <row r="2401">
      <c r="G2401" s="182" t="n"/>
    </row>
    <row r="2402">
      <c r="G2402" s="182" t="n"/>
    </row>
    <row r="2403">
      <c r="G2403" s="182" t="n"/>
    </row>
    <row r="2404">
      <c r="G2404" s="182" t="n"/>
    </row>
    <row r="2405">
      <c r="G2405" s="182" t="n"/>
    </row>
    <row r="2406">
      <c r="G2406" s="182" t="n"/>
    </row>
    <row r="2407">
      <c r="G2407" s="182" t="n"/>
    </row>
    <row r="2408">
      <c r="G2408" s="182" t="n"/>
    </row>
    <row r="2409">
      <c r="G2409" s="182" t="n"/>
    </row>
    <row r="2410">
      <c r="G2410" s="182" t="n"/>
    </row>
    <row r="2411">
      <c r="G2411" s="182" t="n"/>
    </row>
    <row r="2412">
      <c r="G2412" s="182" t="n"/>
    </row>
    <row r="2413">
      <c r="G2413" s="182" t="n"/>
    </row>
    <row r="2414">
      <c r="G2414" s="182" t="n"/>
    </row>
    <row r="2415">
      <c r="G2415" s="182" t="n"/>
    </row>
    <row r="2416">
      <c r="G2416" s="182" t="n"/>
    </row>
    <row r="2417">
      <c r="G2417" s="182" t="n"/>
    </row>
    <row r="2418">
      <c r="G2418" s="182" t="n"/>
    </row>
    <row r="2419">
      <c r="G2419" s="182" t="n"/>
    </row>
    <row r="2420">
      <c r="G2420" s="182" t="n"/>
    </row>
    <row r="2421">
      <c r="G2421" s="182" t="n"/>
    </row>
    <row r="2422">
      <c r="G2422" s="182" t="n"/>
    </row>
    <row r="2423">
      <c r="G2423" s="182" t="n"/>
    </row>
    <row r="2424">
      <c r="G2424" s="182" t="n"/>
    </row>
    <row r="2425">
      <c r="G2425" s="182" t="n"/>
    </row>
    <row r="2426">
      <c r="G2426" s="182" t="n"/>
    </row>
    <row r="2427">
      <c r="G2427" s="182" t="n"/>
    </row>
    <row r="2428">
      <c r="G2428" s="182" t="n"/>
    </row>
    <row r="2429">
      <c r="G2429" s="182" t="n"/>
    </row>
    <row r="2430">
      <c r="G2430" s="182" t="n"/>
    </row>
    <row r="2431">
      <c r="G2431" s="182" t="n"/>
    </row>
    <row r="2432">
      <c r="G2432" s="182" t="n"/>
    </row>
    <row r="2433">
      <c r="G2433" s="182" t="n"/>
    </row>
    <row r="2434">
      <c r="G2434" s="182" t="n"/>
    </row>
    <row r="2435">
      <c r="G2435" s="182" t="n"/>
    </row>
    <row r="2436">
      <c r="G2436" s="182" t="n"/>
    </row>
    <row r="2437">
      <c r="G2437" s="182" t="n"/>
    </row>
    <row r="2438">
      <c r="G2438" s="182" t="n"/>
    </row>
    <row r="2439">
      <c r="G2439" s="182" t="n"/>
    </row>
    <row r="2440">
      <c r="G2440" s="182" t="n"/>
    </row>
    <row r="2441">
      <c r="G2441" s="182" t="n"/>
    </row>
    <row r="2442">
      <c r="G2442" s="182" t="n"/>
    </row>
    <row r="2443">
      <c r="G2443" s="182" t="n"/>
    </row>
    <row r="2444">
      <c r="G2444" s="182" t="n"/>
    </row>
    <row r="2445">
      <c r="G2445" s="182" t="n"/>
    </row>
    <row r="2446">
      <c r="G2446" s="182" t="n"/>
    </row>
    <row r="2447">
      <c r="G2447" s="182" t="n"/>
    </row>
    <row r="2448">
      <c r="G2448" s="182" t="n"/>
    </row>
    <row r="2449">
      <c r="G2449" s="182" t="n"/>
    </row>
    <row r="2450">
      <c r="G2450" s="182" t="n"/>
    </row>
    <row r="2451">
      <c r="G2451" s="182" t="n"/>
    </row>
    <row r="2452">
      <c r="G2452" s="182" t="n"/>
    </row>
    <row r="2453">
      <c r="G2453" s="182" t="n"/>
    </row>
    <row r="2454">
      <c r="G2454" s="182" t="n"/>
    </row>
    <row r="2455">
      <c r="G2455" s="182" t="n"/>
    </row>
    <row r="2456">
      <c r="G2456" s="182" t="n"/>
    </row>
    <row r="2457">
      <c r="G2457" s="182" t="n"/>
    </row>
    <row r="2458">
      <c r="G2458" s="182" t="n"/>
    </row>
    <row r="2459">
      <c r="G2459" s="182" t="n"/>
    </row>
    <row r="2460">
      <c r="G2460" s="182" t="n"/>
    </row>
    <row r="2461">
      <c r="G2461" s="182" t="n"/>
    </row>
    <row r="2462">
      <c r="G2462" s="182" t="n"/>
    </row>
    <row r="2463">
      <c r="G2463" s="182" t="n"/>
    </row>
    <row r="2464">
      <c r="G2464" s="182" t="n"/>
    </row>
    <row r="2465">
      <c r="G2465" s="182" t="n"/>
    </row>
    <row r="2466">
      <c r="G2466" s="182" t="n"/>
    </row>
    <row r="2467">
      <c r="G2467" s="182" t="n"/>
    </row>
    <row r="2468">
      <c r="G2468" s="182" t="n"/>
    </row>
    <row r="2469">
      <c r="G2469" s="182" t="n"/>
    </row>
    <row r="2470">
      <c r="G2470" s="182" t="n"/>
    </row>
    <row r="2471">
      <c r="G2471" s="182" t="n"/>
    </row>
    <row r="2472">
      <c r="G2472" s="182" t="n"/>
    </row>
    <row r="2473">
      <c r="G2473" s="182" t="n"/>
    </row>
    <row r="2474">
      <c r="G2474" s="182" t="n"/>
    </row>
    <row r="2475">
      <c r="G2475" s="182" t="n"/>
    </row>
    <row r="2476">
      <c r="G2476" s="182" t="n"/>
    </row>
    <row r="2477">
      <c r="G2477" s="182" t="n"/>
    </row>
    <row r="2478">
      <c r="G2478" s="182" t="n"/>
    </row>
    <row r="2479">
      <c r="G2479" s="182" t="n"/>
    </row>
    <row r="2480">
      <c r="G2480" s="182" t="n"/>
    </row>
    <row r="2481">
      <c r="G2481" s="182" t="n"/>
    </row>
    <row r="2482">
      <c r="G2482" s="182" t="n"/>
    </row>
    <row r="2483">
      <c r="G2483" s="182" t="n"/>
    </row>
    <row r="2484">
      <c r="G2484" s="182" t="n"/>
    </row>
    <row r="2485">
      <c r="G2485" s="182" t="n"/>
    </row>
    <row r="2486">
      <c r="G2486" s="182" t="n"/>
    </row>
    <row r="2487">
      <c r="G2487" s="182" t="n"/>
    </row>
    <row r="2488">
      <c r="G2488" s="182" t="n"/>
    </row>
    <row r="2489">
      <c r="G2489" s="182" t="n"/>
    </row>
    <row r="2490">
      <c r="G2490" s="182" t="n"/>
    </row>
    <row r="2491">
      <c r="G2491" s="182" t="n"/>
    </row>
    <row r="2492">
      <c r="G2492" s="182" t="n"/>
    </row>
    <row r="2493">
      <c r="G2493" s="182" t="n"/>
    </row>
    <row r="2494">
      <c r="G2494" s="182" t="n"/>
    </row>
    <row r="2495">
      <c r="G2495" s="182" t="n"/>
    </row>
    <row r="2496">
      <c r="G2496" s="182" t="n"/>
    </row>
    <row r="2497">
      <c r="G2497" s="182" t="n"/>
    </row>
    <row r="2498">
      <c r="G2498" s="182" t="n"/>
    </row>
    <row r="2499">
      <c r="G2499" s="182" t="n"/>
    </row>
    <row r="2500">
      <c r="G2500" s="182" t="n"/>
    </row>
    <row r="2501">
      <c r="G2501" s="182" t="n"/>
    </row>
    <row r="2502">
      <c r="G2502" s="182" t="n"/>
    </row>
    <row r="2503">
      <c r="G2503" s="182" t="n"/>
    </row>
    <row r="2504">
      <c r="G2504" s="182" t="n"/>
    </row>
    <row r="2505">
      <c r="G2505" s="182" t="n"/>
    </row>
    <row r="2506">
      <c r="G2506" s="182" t="n"/>
    </row>
    <row r="2507">
      <c r="G2507" s="182" t="n"/>
    </row>
    <row r="2508">
      <c r="G2508" s="182" t="n"/>
    </row>
    <row r="2509">
      <c r="G2509" s="182" t="n"/>
    </row>
    <row r="2510">
      <c r="G2510" s="182" t="n"/>
    </row>
    <row r="2511">
      <c r="G2511" s="182" t="n"/>
    </row>
    <row r="2512">
      <c r="G2512" s="182" t="n"/>
    </row>
    <row r="2513">
      <c r="G2513" s="182" t="n"/>
    </row>
    <row r="2514">
      <c r="G2514" s="182" t="n"/>
    </row>
    <row r="2515">
      <c r="G2515" s="182" t="n"/>
    </row>
    <row r="2516">
      <c r="G2516" s="182" t="n"/>
    </row>
    <row r="2517">
      <c r="G2517" s="182" t="n"/>
    </row>
    <row r="2518">
      <c r="G2518" s="182" t="n"/>
    </row>
    <row r="2519">
      <c r="G2519" s="182" t="n"/>
    </row>
    <row r="2520">
      <c r="G2520" s="182" t="n"/>
    </row>
    <row r="2521">
      <c r="G2521" s="182" t="n"/>
    </row>
    <row r="2522">
      <c r="G2522" s="182" t="n"/>
    </row>
    <row r="2523">
      <c r="G2523" s="182" t="n"/>
    </row>
    <row r="2524">
      <c r="G2524" s="182" t="n"/>
    </row>
    <row r="2525">
      <c r="G2525" s="182" t="n"/>
    </row>
    <row r="2526">
      <c r="G2526" s="182" t="n"/>
    </row>
    <row r="2527">
      <c r="G2527" s="182" t="n"/>
    </row>
    <row r="2528">
      <c r="G2528" s="182" t="n"/>
    </row>
    <row r="2529">
      <c r="G2529" s="182" t="n"/>
    </row>
    <row r="2530">
      <c r="G2530" s="182" t="n"/>
    </row>
    <row r="2531">
      <c r="G2531" s="182" t="n"/>
    </row>
    <row r="2532">
      <c r="G2532" s="182" t="n"/>
    </row>
    <row r="2533">
      <c r="G2533" s="182" t="n"/>
    </row>
    <row r="2534">
      <c r="G2534" s="182" t="n"/>
    </row>
    <row r="2535">
      <c r="G2535" s="182" t="n"/>
    </row>
    <row r="2536">
      <c r="G2536" s="182" t="n"/>
    </row>
    <row r="2537">
      <c r="G2537" s="182" t="n"/>
    </row>
    <row r="2538">
      <c r="G2538" s="182" t="n"/>
    </row>
    <row r="2539">
      <c r="G2539" s="182" t="n"/>
    </row>
    <row r="2540">
      <c r="G2540" s="182" t="n"/>
    </row>
    <row r="2541">
      <c r="G2541" s="182" t="n"/>
    </row>
    <row r="2542">
      <c r="G2542" s="182" t="n"/>
    </row>
    <row r="2543">
      <c r="G2543" s="182" t="n"/>
    </row>
    <row r="2544">
      <c r="G2544" s="182" t="n"/>
    </row>
    <row r="2545">
      <c r="G2545" s="182" t="n"/>
    </row>
    <row r="2546">
      <c r="G2546" s="182" t="n"/>
    </row>
    <row r="2547">
      <c r="G2547" s="182" t="n"/>
    </row>
    <row r="2548">
      <c r="G2548" s="182" t="n"/>
    </row>
    <row r="2549">
      <c r="G2549" s="182" t="n"/>
    </row>
    <row r="2550">
      <c r="G2550" s="182" t="n"/>
    </row>
    <row r="2551">
      <c r="G2551" s="182" t="n"/>
    </row>
    <row r="2552">
      <c r="G2552" s="182" t="n"/>
    </row>
    <row r="2553">
      <c r="G2553" s="182" t="n"/>
    </row>
    <row r="2554">
      <c r="G2554" s="182" t="n"/>
    </row>
    <row r="2555">
      <c r="G2555" s="182" t="n"/>
    </row>
    <row r="2556">
      <c r="G2556" s="182" t="n"/>
    </row>
    <row r="2557">
      <c r="G2557" s="182" t="n"/>
    </row>
    <row r="2558">
      <c r="G2558" s="182" t="n"/>
    </row>
    <row r="2559">
      <c r="G2559" s="182" t="n"/>
    </row>
    <row r="2560">
      <c r="G2560" s="182" t="n"/>
    </row>
    <row r="2561">
      <c r="G2561" s="182" t="n"/>
    </row>
    <row r="2562">
      <c r="G2562" s="182" t="n"/>
    </row>
    <row r="2563">
      <c r="G2563" s="182" t="n"/>
    </row>
    <row r="2564">
      <c r="G2564" s="182" t="n"/>
    </row>
    <row r="2565">
      <c r="G2565" s="182" t="n"/>
    </row>
    <row r="2566">
      <c r="G2566" s="182" t="n"/>
    </row>
    <row r="2567">
      <c r="G2567" s="182" t="n"/>
    </row>
    <row r="2568">
      <c r="G2568" s="182" t="n"/>
    </row>
    <row r="2569">
      <c r="G2569" s="182" t="n"/>
    </row>
    <row r="2570">
      <c r="G2570" s="182" t="n"/>
    </row>
    <row r="2571">
      <c r="G2571" s="182" t="n"/>
    </row>
    <row r="2572">
      <c r="G2572" s="182" t="n"/>
    </row>
    <row r="2573">
      <c r="G2573" s="182" t="n"/>
    </row>
    <row r="2574">
      <c r="G2574" s="182" t="n"/>
    </row>
    <row r="2575">
      <c r="G2575" s="182" t="n"/>
    </row>
    <row r="2576">
      <c r="G2576" s="182" t="n"/>
    </row>
    <row r="2577">
      <c r="G2577" s="182" t="n"/>
    </row>
    <row r="2578">
      <c r="G2578" s="182" t="n"/>
    </row>
    <row r="2579">
      <c r="G2579" s="182" t="n"/>
    </row>
    <row r="2580">
      <c r="G2580" s="182" t="n"/>
    </row>
    <row r="2581">
      <c r="G2581" s="182" t="n"/>
    </row>
    <row r="2582">
      <c r="G2582" s="182" t="n"/>
    </row>
    <row r="2583">
      <c r="G2583" s="182" t="n"/>
    </row>
    <row r="2584">
      <c r="G2584" s="182" t="n"/>
    </row>
    <row r="2585">
      <c r="G2585" s="182" t="n"/>
    </row>
    <row r="2586">
      <c r="G2586" s="182" t="n"/>
    </row>
    <row r="2587">
      <c r="G2587" s="182" t="n"/>
    </row>
    <row r="2588">
      <c r="G2588" s="182" t="n"/>
    </row>
    <row r="2589">
      <c r="G2589" s="182" t="n"/>
    </row>
    <row r="2590">
      <c r="G2590" s="182" t="n"/>
    </row>
    <row r="2591">
      <c r="G2591" s="182" t="n"/>
    </row>
    <row r="2592">
      <c r="G2592" s="182" t="n"/>
    </row>
    <row r="2593">
      <c r="G2593" s="182" t="n"/>
    </row>
    <row r="2594">
      <c r="G2594" s="182" t="n"/>
    </row>
    <row r="2595">
      <c r="G2595" s="182" t="n"/>
    </row>
    <row r="2596">
      <c r="G2596" s="182" t="n"/>
    </row>
    <row r="2597">
      <c r="G2597" s="182" t="n"/>
    </row>
    <row r="2598">
      <c r="G2598" s="182" t="n"/>
    </row>
    <row r="2599">
      <c r="G2599" s="182" t="n"/>
    </row>
    <row r="2600">
      <c r="G2600" s="182" t="n"/>
    </row>
    <row r="2601">
      <c r="G2601" s="182" t="n"/>
    </row>
    <row r="2602">
      <c r="G2602" s="182" t="n"/>
    </row>
    <row r="2603">
      <c r="G2603" s="182" t="n"/>
    </row>
    <row r="2604">
      <c r="G2604" s="182" t="n"/>
    </row>
    <row r="2605">
      <c r="G2605" s="182" t="n"/>
    </row>
    <row r="2606">
      <c r="G2606" s="182" t="n"/>
    </row>
    <row r="2607">
      <c r="G2607" s="182" t="n"/>
    </row>
    <row r="2608">
      <c r="G2608" s="182" t="n"/>
    </row>
    <row r="2609">
      <c r="G2609" s="182" t="n"/>
    </row>
    <row r="2610">
      <c r="G2610" s="182" t="n"/>
    </row>
    <row r="2611">
      <c r="G2611" s="182" t="n"/>
    </row>
    <row r="2612">
      <c r="G2612" s="182" t="n"/>
    </row>
    <row r="2613">
      <c r="G2613" s="182" t="n"/>
    </row>
    <row r="2614">
      <c r="G2614" s="182" t="n"/>
    </row>
    <row r="2615">
      <c r="G2615" s="182" t="n"/>
    </row>
    <row r="2616">
      <c r="G2616" s="182" t="n"/>
    </row>
    <row r="2617">
      <c r="G2617" s="182" t="n"/>
    </row>
    <row r="2618">
      <c r="G2618" s="182" t="n"/>
    </row>
    <row r="2619">
      <c r="G2619" s="182" t="n"/>
    </row>
    <row r="2620">
      <c r="G2620" s="182" t="n"/>
    </row>
    <row r="2621">
      <c r="G2621" s="182" t="n"/>
    </row>
    <row r="2622">
      <c r="G2622" s="182" t="n"/>
    </row>
    <row r="2623">
      <c r="G2623" s="182" t="n"/>
    </row>
    <row r="2624">
      <c r="G2624" s="182" t="n"/>
    </row>
    <row r="2625">
      <c r="G2625" s="182" t="n"/>
    </row>
    <row r="2626">
      <c r="G2626" s="182" t="n"/>
    </row>
    <row r="2627">
      <c r="G2627" s="182" t="n"/>
    </row>
    <row r="2628">
      <c r="G2628" s="182" t="n"/>
    </row>
    <row r="2629">
      <c r="G2629" s="182" t="n"/>
    </row>
    <row r="2630">
      <c r="G2630" s="182" t="n"/>
    </row>
    <row r="2631">
      <c r="G2631" s="182" t="n"/>
    </row>
    <row r="2632">
      <c r="G2632" s="182" t="n"/>
    </row>
    <row r="2633">
      <c r="G2633" s="182" t="n"/>
    </row>
    <row r="2634">
      <c r="G2634" s="182" t="n"/>
    </row>
    <row r="2635">
      <c r="G2635" s="182" t="n"/>
    </row>
    <row r="2636">
      <c r="G2636" s="182" t="n"/>
    </row>
    <row r="2637">
      <c r="G2637" s="182" t="n"/>
    </row>
    <row r="2638">
      <c r="G2638" s="182" t="n"/>
    </row>
    <row r="2639">
      <c r="G2639" s="182" t="n"/>
    </row>
    <row r="2640">
      <c r="G2640" s="182" t="n"/>
    </row>
    <row r="2641">
      <c r="G2641" s="182" t="n"/>
    </row>
    <row r="2642">
      <c r="G2642" s="182" t="n"/>
    </row>
    <row r="2643">
      <c r="G2643" s="182" t="n"/>
    </row>
    <row r="2644">
      <c r="G2644" s="182" t="n"/>
    </row>
    <row r="2645">
      <c r="G2645" s="182" t="n"/>
    </row>
    <row r="2646">
      <c r="G2646" s="182" t="n"/>
    </row>
    <row r="2647">
      <c r="G2647" s="182" t="n"/>
    </row>
    <row r="2648">
      <c r="G2648" s="182" t="n"/>
    </row>
    <row r="2649">
      <c r="G2649" s="182" t="n"/>
    </row>
    <row r="2650">
      <c r="G2650" s="182" t="n"/>
    </row>
    <row r="2651">
      <c r="G2651" s="182" t="n"/>
    </row>
    <row r="2652">
      <c r="G2652" s="182" t="n"/>
    </row>
    <row r="2653">
      <c r="G2653" s="182" t="n"/>
    </row>
    <row r="2654">
      <c r="G2654" s="182" t="n"/>
    </row>
    <row r="2655">
      <c r="G2655" s="182" t="n"/>
    </row>
    <row r="2656">
      <c r="G2656" s="182" t="n"/>
    </row>
    <row r="2657">
      <c r="G2657" s="182" t="n"/>
    </row>
    <row r="2658">
      <c r="G2658" s="182" t="n"/>
    </row>
    <row r="2659">
      <c r="G2659" s="182" t="n"/>
    </row>
    <row r="2660">
      <c r="G2660" s="182" t="n"/>
    </row>
    <row r="2661">
      <c r="G2661" s="182" t="n"/>
    </row>
    <row r="2662">
      <c r="G2662" s="182" t="n"/>
    </row>
    <row r="2663">
      <c r="G2663" s="182" t="n"/>
    </row>
    <row r="2664">
      <c r="G2664" s="182" t="n"/>
    </row>
    <row r="2665">
      <c r="G2665" s="182" t="n"/>
    </row>
    <row r="2666">
      <c r="G2666" s="182" t="n"/>
    </row>
    <row r="2667">
      <c r="G2667" s="182" t="n"/>
    </row>
    <row r="2668">
      <c r="G2668" s="182" t="n"/>
    </row>
    <row r="2669">
      <c r="G2669" s="182" t="n"/>
    </row>
    <row r="2670">
      <c r="G2670" s="182" t="n"/>
    </row>
    <row r="2671">
      <c r="G2671" s="182" t="n"/>
    </row>
    <row r="2672">
      <c r="G2672" s="182" t="n"/>
    </row>
    <row r="2673">
      <c r="G2673" s="182" t="n"/>
    </row>
    <row r="2674">
      <c r="G2674" s="182" t="n"/>
    </row>
    <row r="2675">
      <c r="G2675" s="182" t="n"/>
    </row>
    <row r="2676">
      <c r="G2676" s="182" t="n"/>
    </row>
    <row r="2677">
      <c r="G2677" s="182" t="n"/>
    </row>
    <row r="2678">
      <c r="G2678" s="182" t="n"/>
    </row>
    <row r="2679">
      <c r="G2679" s="182" t="n"/>
    </row>
    <row r="2680">
      <c r="G2680" s="182" t="n"/>
    </row>
    <row r="2681">
      <c r="G2681" s="182" t="n"/>
    </row>
    <row r="2682">
      <c r="G2682" s="182" t="n"/>
    </row>
    <row r="2683">
      <c r="G2683" s="182" t="n"/>
    </row>
    <row r="2684">
      <c r="G2684" s="182" t="n"/>
    </row>
    <row r="2685">
      <c r="G2685" s="182" t="n"/>
    </row>
    <row r="2686">
      <c r="G2686" s="182" t="n"/>
    </row>
    <row r="2687">
      <c r="G2687" s="182" t="n"/>
    </row>
    <row r="2688">
      <c r="G2688" s="182" t="n"/>
    </row>
    <row r="2689">
      <c r="G2689" s="182" t="n"/>
    </row>
    <row r="2690">
      <c r="G2690" s="182" t="n"/>
    </row>
    <row r="2691">
      <c r="G2691" s="182" t="n"/>
    </row>
    <row r="2692">
      <c r="G2692" s="182" t="n"/>
    </row>
    <row r="2693">
      <c r="G2693" s="182" t="n"/>
    </row>
    <row r="2694">
      <c r="G2694" s="182" t="n"/>
    </row>
    <row r="2695">
      <c r="G2695" s="182" t="n"/>
    </row>
    <row r="2696">
      <c r="G2696" s="182" t="n"/>
    </row>
    <row r="2697">
      <c r="G2697" s="182" t="n"/>
    </row>
    <row r="2698">
      <c r="G2698" s="182" t="n"/>
    </row>
    <row r="2699">
      <c r="G2699" s="182" t="n"/>
    </row>
    <row r="2700">
      <c r="G2700" s="182" t="n"/>
    </row>
    <row r="2701">
      <c r="G2701" s="182" t="n"/>
    </row>
    <row r="2702">
      <c r="G2702" s="182" t="n"/>
    </row>
    <row r="2703">
      <c r="G2703" s="182" t="n"/>
    </row>
    <row r="2704">
      <c r="G2704" s="182" t="n"/>
    </row>
    <row r="2705">
      <c r="G2705" s="182" t="n"/>
    </row>
    <row r="2706">
      <c r="G2706" s="182" t="n"/>
    </row>
    <row r="2707">
      <c r="G2707" s="182" t="n"/>
    </row>
    <row r="2708">
      <c r="G2708" s="182" t="n"/>
    </row>
    <row r="2709">
      <c r="G2709" s="182" t="n"/>
    </row>
    <row r="2710">
      <c r="G2710" s="182" t="n"/>
    </row>
    <row r="2711">
      <c r="G2711" s="182" t="n"/>
    </row>
    <row r="2712">
      <c r="G2712" s="182" t="n"/>
    </row>
    <row r="2713">
      <c r="G2713" s="182" t="n"/>
    </row>
    <row r="2714">
      <c r="G2714" s="182" t="n"/>
    </row>
    <row r="2715">
      <c r="G2715" s="182" t="n"/>
    </row>
    <row r="2716">
      <c r="G2716" s="182" t="n"/>
    </row>
    <row r="2717">
      <c r="G2717" s="182" t="n"/>
    </row>
    <row r="2718">
      <c r="G2718" s="182" t="n"/>
    </row>
    <row r="2719">
      <c r="G2719" s="182" t="n"/>
    </row>
    <row r="2720">
      <c r="G2720" s="182" t="n"/>
    </row>
    <row r="2721">
      <c r="G2721" s="182" t="n"/>
    </row>
    <row r="2722">
      <c r="G2722" s="182" t="n"/>
    </row>
    <row r="2723">
      <c r="G2723" s="182" t="n"/>
    </row>
    <row r="2724">
      <c r="G2724" s="182" t="n"/>
    </row>
    <row r="2725">
      <c r="G2725" s="182" t="n"/>
    </row>
    <row r="2726">
      <c r="G2726" s="182" t="n"/>
    </row>
    <row r="2727">
      <c r="G2727" s="182" t="n"/>
    </row>
    <row r="2728">
      <c r="G2728" s="182" t="n"/>
    </row>
    <row r="2729">
      <c r="G2729" s="182" t="n"/>
    </row>
    <row r="2730">
      <c r="G2730" s="182" t="n"/>
    </row>
    <row r="2731">
      <c r="G2731" s="182" t="n"/>
    </row>
    <row r="2732">
      <c r="G2732" s="182" t="n"/>
    </row>
    <row r="2733">
      <c r="G2733" s="182" t="n"/>
    </row>
    <row r="2734">
      <c r="G2734" s="182" t="n"/>
    </row>
    <row r="2735">
      <c r="G2735" s="182" t="n"/>
    </row>
    <row r="2736">
      <c r="G2736" s="182" t="n"/>
    </row>
    <row r="2737">
      <c r="G2737" s="182" t="n"/>
    </row>
    <row r="2738">
      <c r="G2738" s="182" t="n"/>
    </row>
    <row r="2739">
      <c r="G2739" s="182" t="n"/>
    </row>
    <row r="2740">
      <c r="G2740" s="182" t="n"/>
    </row>
    <row r="2741">
      <c r="G2741" s="182" t="n"/>
    </row>
    <row r="2742">
      <c r="G2742" s="182" t="n"/>
    </row>
    <row r="2743">
      <c r="G2743" s="182" t="n"/>
    </row>
    <row r="2744">
      <c r="G2744" s="182" t="n"/>
    </row>
    <row r="2745">
      <c r="G2745" s="182" t="n"/>
    </row>
    <row r="2746">
      <c r="G2746" s="182" t="n"/>
    </row>
    <row r="2747">
      <c r="G2747" s="182" t="n"/>
    </row>
    <row r="2748">
      <c r="G2748" s="182" t="n"/>
    </row>
    <row r="2749">
      <c r="G2749" s="182" t="n"/>
    </row>
    <row r="2750">
      <c r="G2750" s="182" t="n"/>
    </row>
    <row r="2751">
      <c r="G2751" s="182" t="n"/>
    </row>
    <row r="2752">
      <c r="G2752" s="182" t="n"/>
    </row>
    <row r="2753">
      <c r="G2753" s="182" t="n"/>
    </row>
    <row r="2754">
      <c r="G2754" s="182" t="n"/>
    </row>
    <row r="2755">
      <c r="G2755" s="182" t="n"/>
    </row>
    <row r="2756">
      <c r="G2756" s="182" t="n"/>
    </row>
    <row r="2757">
      <c r="G2757" s="182" t="n"/>
    </row>
    <row r="2758">
      <c r="G2758" s="182" t="n"/>
    </row>
    <row r="2759">
      <c r="G2759" s="182" t="n"/>
    </row>
    <row r="2760">
      <c r="G2760" s="182" t="n"/>
    </row>
    <row r="2761">
      <c r="G2761" s="182" t="n"/>
    </row>
    <row r="2762">
      <c r="G2762" s="182" t="n"/>
    </row>
    <row r="2763">
      <c r="G2763" s="182" t="n"/>
    </row>
    <row r="2764">
      <c r="G2764" s="182" t="n"/>
    </row>
    <row r="2765">
      <c r="G2765" s="182" t="n"/>
    </row>
    <row r="2766">
      <c r="G2766" s="182" t="n"/>
    </row>
    <row r="2767">
      <c r="G2767" s="182" t="n"/>
    </row>
    <row r="2768">
      <c r="G2768" s="182" t="n"/>
    </row>
    <row r="2769">
      <c r="G2769" s="182" t="n"/>
    </row>
    <row r="2770">
      <c r="G2770" s="182" t="n"/>
    </row>
    <row r="2771">
      <c r="G2771" s="182" t="n"/>
    </row>
    <row r="2772">
      <c r="G2772" s="182" t="n"/>
    </row>
    <row r="2773">
      <c r="G2773" s="182" t="n"/>
    </row>
    <row r="2774">
      <c r="G2774" s="182" t="n"/>
    </row>
    <row r="2775">
      <c r="G2775" s="182" t="n"/>
    </row>
    <row r="2776">
      <c r="G2776" s="182" t="n"/>
    </row>
    <row r="2777">
      <c r="G2777" s="182" t="n"/>
    </row>
    <row r="2778">
      <c r="G2778" s="182" t="n"/>
    </row>
    <row r="2779">
      <c r="G2779" s="182" t="n"/>
    </row>
    <row r="2780">
      <c r="G2780" s="182" t="n"/>
    </row>
    <row r="2781">
      <c r="G2781" s="182" t="n"/>
    </row>
    <row r="2782">
      <c r="G2782" s="182" t="n"/>
    </row>
    <row r="2783">
      <c r="G2783" s="182" t="n"/>
    </row>
    <row r="2784">
      <c r="G2784" s="182" t="n"/>
    </row>
    <row r="2785">
      <c r="G2785" s="182" t="n"/>
    </row>
    <row r="2786">
      <c r="G2786" s="182" t="n"/>
    </row>
    <row r="2787">
      <c r="G2787" s="182" t="n"/>
    </row>
    <row r="2788">
      <c r="G2788" s="182" t="n"/>
    </row>
    <row r="2789">
      <c r="G2789" s="182" t="n"/>
    </row>
    <row r="2790">
      <c r="G2790" s="182" t="n"/>
    </row>
    <row r="2791">
      <c r="G2791" s="182" t="n"/>
    </row>
    <row r="2792">
      <c r="G2792" s="182" t="n"/>
    </row>
    <row r="2793">
      <c r="G2793" s="182" t="n"/>
    </row>
    <row r="2794">
      <c r="G2794" s="182" t="n"/>
    </row>
    <row r="2795">
      <c r="G2795" s="182" t="n"/>
    </row>
    <row r="2796">
      <c r="G2796" s="182" t="n"/>
    </row>
    <row r="2797">
      <c r="G2797" s="182" t="n"/>
    </row>
    <row r="2798">
      <c r="G2798" s="182" t="n"/>
    </row>
    <row r="2799">
      <c r="G2799" s="182" t="n"/>
    </row>
    <row r="2800">
      <c r="G2800" s="182" t="n"/>
    </row>
    <row r="2801">
      <c r="G2801" s="182" t="n"/>
    </row>
    <row r="2802">
      <c r="G2802" s="182" t="n"/>
    </row>
    <row r="2803">
      <c r="G2803" s="182" t="n"/>
    </row>
    <row r="2804">
      <c r="G2804" s="182" t="n"/>
    </row>
    <row r="2805">
      <c r="G2805" s="182" t="n"/>
    </row>
    <row r="2806">
      <c r="G2806" s="182" t="n"/>
    </row>
    <row r="2807">
      <c r="G2807" s="182" t="n"/>
    </row>
    <row r="2808">
      <c r="G2808" s="182" t="n"/>
    </row>
    <row r="2809">
      <c r="G2809" s="182" t="n"/>
    </row>
    <row r="2810">
      <c r="G2810" s="182" t="n"/>
    </row>
    <row r="2811">
      <c r="G2811" s="182" t="n"/>
    </row>
    <row r="2812">
      <c r="G2812" s="182" t="n"/>
    </row>
    <row r="2813">
      <c r="G2813" s="182" t="n"/>
    </row>
    <row r="2814">
      <c r="G2814" s="182" t="n"/>
    </row>
    <row r="2815">
      <c r="G2815" s="182" t="n"/>
    </row>
    <row r="2816">
      <c r="G2816" s="182" t="n"/>
    </row>
    <row r="2817">
      <c r="G2817" s="182" t="n"/>
    </row>
    <row r="2818">
      <c r="G2818" s="182" t="n"/>
    </row>
    <row r="2819">
      <c r="G2819" s="182" t="n"/>
    </row>
    <row r="2820">
      <c r="G2820" s="182" t="n"/>
    </row>
    <row r="2821">
      <c r="G2821" s="182" t="n"/>
    </row>
    <row r="2822">
      <c r="G2822" s="182" t="n"/>
    </row>
    <row r="2823">
      <c r="G2823" s="182" t="n"/>
    </row>
    <row r="2824">
      <c r="G2824" s="182" t="n"/>
    </row>
    <row r="2825">
      <c r="G2825" s="182" t="n"/>
    </row>
    <row r="2826">
      <c r="G2826" s="182" t="n"/>
    </row>
    <row r="2827">
      <c r="G2827" s="182" t="n"/>
    </row>
    <row r="2828">
      <c r="G2828" s="182" t="n"/>
    </row>
    <row r="2829">
      <c r="G2829" s="182" t="n"/>
    </row>
    <row r="2830">
      <c r="G2830" s="182" t="n"/>
    </row>
    <row r="2831">
      <c r="G2831" s="182" t="n"/>
    </row>
    <row r="2832">
      <c r="G2832" s="182" t="n"/>
    </row>
    <row r="2833">
      <c r="G2833" s="182" t="n"/>
    </row>
    <row r="2834">
      <c r="G2834" s="182" t="n"/>
    </row>
    <row r="2835">
      <c r="G2835" s="182" t="n"/>
    </row>
    <row r="2836">
      <c r="G2836" s="182" t="n"/>
    </row>
    <row r="2837">
      <c r="G2837" s="182" t="n"/>
    </row>
    <row r="2838">
      <c r="G2838" s="182" t="n"/>
    </row>
    <row r="2839">
      <c r="G2839" s="182" t="n"/>
    </row>
    <row r="2840">
      <c r="G2840" s="182" t="n"/>
    </row>
    <row r="2841">
      <c r="G2841" s="182" t="n"/>
    </row>
    <row r="2842">
      <c r="G2842" s="182" t="n"/>
    </row>
    <row r="2843">
      <c r="G2843" s="182" t="n"/>
    </row>
    <row r="2844">
      <c r="G2844" s="182" t="n"/>
    </row>
    <row r="2845">
      <c r="G2845" s="182" t="n"/>
    </row>
    <row r="2846">
      <c r="G2846" s="182" t="n"/>
    </row>
    <row r="2847">
      <c r="G2847" s="182" t="n"/>
    </row>
    <row r="2848">
      <c r="G2848" s="182" t="n"/>
    </row>
    <row r="2849">
      <c r="G2849" s="182" t="n"/>
    </row>
    <row r="2850">
      <c r="G2850" s="182" t="n"/>
    </row>
    <row r="2851">
      <c r="G2851" s="182" t="n"/>
    </row>
    <row r="2852">
      <c r="G2852" s="182" t="n"/>
    </row>
    <row r="2853">
      <c r="G2853" s="182" t="n"/>
    </row>
    <row r="2854">
      <c r="G2854" s="182" t="n"/>
    </row>
    <row r="2855">
      <c r="G2855" s="182" t="n"/>
    </row>
    <row r="2856">
      <c r="G2856" s="182" t="n"/>
    </row>
    <row r="2857">
      <c r="G2857" s="182" t="n"/>
    </row>
    <row r="2858">
      <c r="G2858" s="182" t="n"/>
    </row>
    <row r="2859">
      <c r="G2859" s="182" t="n"/>
    </row>
    <row r="2860">
      <c r="G2860" s="182" t="n"/>
    </row>
    <row r="2861">
      <c r="G2861" s="182" t="n"/>
    </row>
    <row r="2862">
      <c r="G2862" s="182" t="n"/>
    </row>
    <row r="2863">
      <c r="G2863" s="182" t="n"/>
    </row>
    <row r="2864">
      <c r="G2864" s="182" t="n"/>
    </row>
    <row r="2865">
      <c r="G2865" s="182" t="n"/>
    </row>
    <row r="2866">
      <c r="G2866" s="182" t="n"/>
    </row>
    <row r="2867">
      <c r="G2867" s="182" t="n"/>
    </row>
    <row r="2868">
      <c r="G2868" s="182" t="n"/>
    </row>
    <row r="2869">
      <c r="G2869" s="182" t="n"/>
    </row>
    <row r="2870">
      <c r="G2870" s="182" t="n"/>
    </row>
    <row r="2871">
      <c r="G2871" s="182" t="n"/>
    </row>
    <row r="2872">
      <c r="G2872" s="182" t="n"/>
    </row>
    <row r="2873">
      <c r="G2873" s="182" t="n"/>
    </row>
    <row r="2874">
      <c r="G2874" s="182" t="n"/>
    </row>
    <row r="2875">
      <c r="G2875" s="182" t="n"/>
    </row>
    <row r="2876">
      <c r="G2876" s="182" t="n"/>
    </row>
    <row r="2877">
      <c r="G2877" s="182" t="n"/>
    </row>
    <row r="2878">
      <c r="G2878" s="182" t="n"/>
    </row>
    <row r="2879">
      <c r="G2879" s="182" t="n"/>
    </row>
    <row r="2880">
      <c r="G2880" s="182" t="n"/>
    </row>
    <row r="2881">
      <c r="G2881" s="182" t="n"/>
    </row>
    <row r="2882">
      <c r="G2882" s="182" t="n"/>
    </row>
    <row r="2883">
      <c r="G2883" s="182" t="n"/>
    </row>
    <row r="2884">
      <c r="G2884" s="182" t="n"/>
    </row>
    <row r="2885">
      <c r="G2885" s="182" t="n"/>
    </row>
    <row r="2886">
      <c r="G2886" s="182" t="n"/>
    </row>
    <row r="2887">
      <c r="G2887" s="182" t="n"/>
    </row>
    <row r="2888">
      <c r="G2888" s="182" t="n"/>
    </row>
    <row r="2889">
      <c r="G2889" s="182" t="n"/>
    </row>
    <row r="2890">
      <c r="G2890" s="182" t="n"/>
    </row>
    <row r="2891">
      <c r="G2891" s="182" t="n"/>
    </row>
    <row r="2892">
      <c r="G2892" s="182" t="n"/>
    </row>
    <row r="2893">
      <c r="G2893" s="182" t="n"/>
    </row>
    <row r="2894">
      <c r="G2894" s="182" t="n"/>
    </row>
    <row r="2895">
      <c r="G2895" s="182" t="n"/>
    </row>
    <row r="2896">
      <c r="G2896" s="182" t="n"/>
    </row>
    <row r="2897">
      <c r="G2897" s="182" t="n"/>
    </row>
    <row r="2898">
      <c r="G2898" s="182" t="n"/>
    </row>
    <row r="2899">
      <c r="G2899" s="182" t="n"/>
    </row>
    <row r="2900">
      <c r="G2900" s="182" t="n"/>
    </row>
    <row r="2901">
      <c r="G2901" s="182" t="n"/>
    </row>
    <row r="2902">
      <c r="G2902" s="182" t="n"/>
    </row>
    <row r="2903">
      <c r="G2903" s="182" t="n"/>
    </row>
    <row r="2904">
      <c r="G2904" s="182" t="n"/>
    </row>
    <row r="2905">
      <c r="G2905" s="182" t="n"/>
    </row>
    <row r="2906">
      <c r="G2906" s="182" t="n"/>
    </row>
    <row r="2907">
      <c r="G2907" s="182" t="n"/>
    </row>
    <row r="2908">
      <c r="G2908" s="182" t="n"/>
    </row>
    <row r="2909">
      <c r="G2909" s="182" t="n"/>
    </row>
    <row r="2910">
      <c r="G2910" s="182" t="n"/>
    </row>
    <row r="2911">
      <c r="G2911" s="182" t="n"/>
    </row>
    <row r="2912">
      <c r="G2912" s="182" t="n"/>
    </row>
    <row r="2913">
      <c r="G2913" s="182" t="n"/>
    </row>
    <row r="2914">
      <c r="G2914" s="182" t="n"/>
    </row>
    <row r="2915">
      <c r="G2915" s="182" t="n"/>
    </row>
    <row r="2916">
      <c r="G2916" s="182" t="n"/>
    </row>
    <row r="2917">
      <c r="G2917" s="182" t="n"/>
    </row>
    <row r="2918">
      <c r="G2918" s="182" t="n"/>
    </row>
    <row r="2919">
      <c r="G2919" s="182" t="n"/>
    </row>
    <row r="2920">
      <c r="G2920" s="182" t="n"/>
    </row>
    <row r="2921">
      <c r="G2921" s="182" t="n"/>
    </row>
    <row r="2922">
      <c r="G2922" s="182" t="n"/>
    </row>
    <row r="2923">
      <c r="G2923" s="182" t="n"/>
    </row>
    <row r="2924">
      <c r="G2924" s="182" t="n"/>
    </row>
    <row r="2925">
      <c r="G2925" s="182" t="n"/>
    </row>
    <row r="2926">
      <c r="G2926" s="182" t="n"/>
    </row>
    <row r="2927">
      <c r="G2927" s="182" t="n"/>
    </row>
    <row r="2928">
      <c r="G2928" s="182" t="n"/>
    </row>
    <row r="2929">
      <c r="G2929" s="182" t="n"/>
    </row>
    <row r="2930">
      <c r="G2930" s="182" t="n"/>
    </row>
    <row r="2931">
      <c r="G2931" s="182" t="n"/>
    </row>
    <row r="2932">
      <c r="G2932" s="182" t="n"/>
    </row>
    <row r="2933">
      <c r="G2933" s="182" t="n"/>
    </row>
    <row r="2934">
      <c r="G2934" s="182" t="n"/>
    </row>
    <row r="2935">
      <c r="G2935" s="182" t="n"/>
    </row>
    <row r="2936">
      <c r="G2936" s="182" t="n"/>
    </row>
    <row r="2937">
      <c r="G2937" s="182" t="n"/>
    </row>
    <row r="2938">
      <c r="G2938" s="182" t="n"/>
    </row>
    <row r="2939">
      <c r="G2939" s="182" t="n"/>
    </row>
    <row r="2940">
      <c r="G2940" s="182" t="n"/>
    </row>
    <row r="2941">
      <c r="G2941" s="182" t="n"/>
    </row>
    <row r="2942">
      <c r="G2942" s="182" t="n"/>
    </row>
    <row r="2943">
      <c r="G2943" s="182" t="n"/>
    </row>
    <row r="2944">
      <c r="G2944" s="182" t="n"/>
    </row>
    <row r="2945">
      <c r="G2945" s="182" t="n"/>
    </row>
    <row r="2946">
      <c r="G2946" s="182" t="n"/>
    </row>
    <row r="2947">
      <c r="G2947" s="182" t="n"/>
    </row>
    <row r="2948">
      <c r="G2948" s="182" t="n"/>
    </row>
    <row r="2949">
      <c r="G2949" s="182" t="n"/>
    </row>
    <row r="2950">
      <c r="G2950" s="182" t="n"/>
    </row>
    <row r="2951">
      <c r="G2951" s="182" t="n"/>
    </row>
    <row r="2952">
      <c r="G2952" s="182" t="n"/>
    </row>
    <row r="2953">
      <c r="G2953" s="182" t="n"/>
    </row>
    <row r="2954">
      <c r="G2954" s="182" t="n"/>
    </row>
    <row r="2955">
      <c r="G2955" s="182" t="n"/>
    </row>
    <row r="2956">
      <c r="G2956" s="182" t="n"/>
    </row>
    <row r="2957">
      <c r="G2957" s="182" t="n"/>
    </row>
    <row r="2958">
      <c r="G2958" s="182" t="n"/>
    </row>
    <row r="2959">
      <c r="G2959" s="182" t="n"/>
    </row>
    <row r="2960">
      <c r="G2960" s="182" t="n"/>
    </row>
    <row r="2961">
      <c r="G2961" s="182" t="n"/>
    </row>
    <row r="2962">
      <c r="G2962" s="182" t="n"/>
    </row>
    <row r="2963">
      <c r="G2963" s="182" t="n"/>
    </row>
    <row r="2964">
      <c r="G2964" s="182" t="n"/>
    </row>
    <row r="2965">
      <c r="G2965" s="182" t="n"/>
    </row>
    <row r="2966">
      <c r="G2966" s="182" t="n"/>
    </row>
    <row r="2967">
      <c r="G2967" s="182" t="n"/>
    </row>
    <row r="2968">
      <c r="G2968" s="182" t="n"/>
    </row>
    <row r="2969">
      <c r="G2969" s="182" t="n"/>
    </row>
    <row r="2970">
      <c r="G2970" s="182" t="n"/>
    </row>
    <row r="2971">
      <c r="G2971" s="182" t="n"/>
    </row>
    <row r="2972">
      <c r="G2972" s="182" t="n"/>
    </row>
    <row r="2973">
      <c r="G2973" s="182" t="n"/>
    </row>
    <row r="2974">
      <c r="G2974" s="182" t="n"/>
    </row>
    <row r="2975">
      <c r="G2975" s="182" t="n"/>
    </row>
    <row r="2976">
      <c r="G2976" s="182" t="n"/>
    </row>
    <row r="2977">
      <c r="G2977" s="182" t="n"/>
    </row>
    <row r="2978">
      <c r="G2978" s="182" t="n"/>
    </row>
    <row r="2979">
      <c r="G2979" s="182" t="n"/>
    </row>
    <row r="2980">
      <c r="G2980" s="182" t="n"/>
    </row>
    <row r="2981">
      <c r="G2981" s="182" t="n"/>
    </row>
    <row r="2982">
      <c r="G2982" s="182" t="n"/>
    </row>
    <row r="2983">
      <c r="G2983" s="182" t="n"/>
    </row>
    <row r="2984">
      <c r="G2984" s="182" t="n"/>
    </row>
    <row r="2985">
      <c r="G2985" s="182" t="n"/>
    </row>
    <row r="2986">
      <c r="G2986" s="182" t="n"/>
    </row>
    <row r="2987">
      <c r="G2987" s="182" t="n"/>
    </row>
    <row r="2988">
      <c r="G2988" s="182" t="n"/>
    </row>
    <row r="2989">
      <c r="G2989" s="182" t="n"/>
    </row>
    <row r="2990">
      <c r="G2990" s="182" t="n"/>
    </row>
    <row r="2991">
      <c r="G2991" s="182" t="n"/>
    </row>
    <row r="2992">
      <c r="G2992" s="182" t="n"/>
    </row>
    <row r="2993">
      <c r="G2993" s="182" t="n"/>
    </row>
    <row r="2994">
      <c r="G2994" s="182" t="n"/>
    </row>
    <row r="2995">
      <c r="G2995" s="182" t="n"/>
    </row>
    <row r="2996">
      <c r="G2996" s="182" t="n"/>
    </row>
    <row r="2997">
      <c r="G2997" s="182" t="n"/>
    </row>
    <row r="2998">
      <c r="G2998" s="182" t="n"/>
    </row>
    <row r="2999">
      <c r="G2999" s="182" t="n"/>
    </row>
    <row r="3000">
      <c r="G3000" s="182" t="n"/>
    </row>
    <row r="3001">
      <c r="G3001" s="182" t="n"/>
    </row>
    <row r="3002">
      <c r="G3002" s="182" t="n"/>
    </row>
    <row r="3003">
      <c r="G3003" s="182" t="n"/>
    </row>
    <row r="3004">
      <c r="G3004" s="182" t="n"/>
    </row>
    <row r="3005">
      <c r="G3005" s="182" t="n"/>
    </row>
    <row r="3006">
      <c r="G3006" s="182" t="n"/>
    </row>
    <row r="3007">
      <c r="G3007" s="182" t="n"/>
    </row>
    <row r="3008">
      <c r="G3008" s="182" t="n"/>
    </row>
    <row r="3009">
      <c r="G3009" s="182" t="n"/>
    </row>
    <row r="3010">
      <c r="G3010" s="182" t="n"/>
    </row>
    <row r="3011">
      <c r="G3011" s="182" t="n"/>
    </row>
    <row r="3012">
      <c r="G3012" s="182" t="n"/>
    </row>
    <row r="3013">
      <c r="G3013" s="182" t="n"/>
    </row>
    <row r="3014">
      <c r="G3014" s="182" t="n"/>
    </row>
    <row r="3015">
      <c r="G3015" s="182" t="n"/>
    </row>
    <row r="3016">
      <c r="G3016" s="182" t="n"/>
    </row>
    <row r="3017">
      <c r="G3017" s="182" t="n"/>
    </row>
    <row r="3018">
      <c r="G3018" s="182" t="n"/>
    </row>
    <row r="3019">
      <c r="G3019" s="182" t="n"/>
    </row>
    <row r="3020">
      <c r="G3020" s="182" t="n"/>
    </row>
    <row r="3021">
      <c r="G3021" s="182" t="n"/>
    </row>
    <row r="3022">
      <c r="G3022" s="182" t="n"/>
    </row>
    <row r="3023">
      <c r="G3023" s="182" t="n"/>
    </row>
    <row r="3024">
      <c r="G3024" s="182" t="n"/>
    </row>
    <row r="3025">
      <c r="G3025" s="182" t="n"/>
    </row>
    <row r="3026">
      <c r="G3026" s="182" t="n"/>
    </row>
    <row r="3027">
      <c r="G3027" s="182" t="n"/>
    </row>
    <row r="3028">
      <c r="G3028" s="182" t="n"/>
    </row>
    <row r="3029">
      <c r="G3029" s="182" t="n"/>
    </row>
    <row r="3030">
      <c r="G3030" s="182" t="n"/>
    </row>
    <row r="3031">
      <c r="G3031" s="182" t="n"/>
    </row>
    <row r="3032">
      <c r="G3032" s="182" t="n"/>
    </row>
    <row r="3033">
      <c r="G3033" s="182" t="n"/>
    </row>
    <row r="3034">
      <c r="G3034" s="182" t="n"/>
    </row>
    <row r="3035">
      <c r="G3035" s="182" t="n"/>
    </row>
    <row r="3036">
      <c r="G3036" s="182" t="n"/>
    </row>
    <row r="3037">
      <c r="G3037" s="182" t="n"/>
    </row>
    <row r="3038">
      <c r="G3038" s="182" t="n"/>
    </row>
    <row r="3039">
      <c r="G3039" s="182" t="n"/>
    </row>
    <row r="3040">
      <c r="G3040" s="182" t="n"/>
    </row>
    <row r="3041">
      <c r="G3041" s="182" t="n"/>
    </row>
    <row r="3042">
      <c r="G3042" s="182" t="n"/>
    </row>
    <row r="3043">
      <c r="G3043" s="182" t="n"/>
    </row>
    <row r="3044">
      <c r="G3044" s="182" t="n"/>
    </row>
    <row r="3045">
      <c r="G3045" s="182" t="n"/>
    </row>
    <row r="3046">
      <c r="G3046" s="182" t="n"/>
    </row>
    <row r="3047">
      <c r="G3047" s="182" t="n"/>
    </row>
    <row r="3048">
      <c r="G3048" s="182" t="n"/>
    </row>
    <row r="3049">
      <c r="G3049" s="182" t="n"/>
    </row>
    <row r="3050">
      <c r="G3050" s="182" t="n"/>
    </row>
    <row r="3051">
      <c r="G3051" s="182" t="n"/>
    </row>
    <row r="3052">
      <c r="G3052" s="182" t="n"/>
    </row>
    <row r="3053">
      <c r="G3053" s="182" t="n"/>
    </row>
    <row r="3054">
      <c r="G3054" s="182" t="n"/>
    </row>
    <row r="3055">
      <c r="G3055" s="182" t="n"/>
    </row>
    <row r="3056">
      <c r="G3056" s="182" t="n"/>
    </row>
    <row r="3057">
      <c r="G3057" s="182" t="n"/>
    </row>
    <row r="3058">
      <c r="G3058" s="182" t="n"/>
    </row>
    <row r="3059">
      <c r="G3059" s="182" t="n"/>
    </row>
    <row r="3060">
      <c r="G3060" s="182" t="n"/>
    </row>
    <row r="3061">
      <c r="G3061" s="182" t="n"/>
    </row>
    <row r="3062">
      <c r="G3062" s="182" t="n"/>
    </row>
    <row r="3063">
      <c r="G3063" s="182" t="n"/>
    </row>
    <row r="3064">
      <c r="G3064" s="182" t="n"/>
    </row>
    <row r="3065">
      <c r="G3065" s="182" t="n"/>
    </row>
    <row r="3066">
      <c r="G3066" s="182" t="n"/>
    </row>
    <row r="3067">
      <c r="G3067" s="182" t="n"/>
    </row>
    <row r="3068">
      <c r="G3068" s="182" t="n"/>
    </row>
    <row r="3069">
      <c r="G3069" s="182" t="n"/>
    </row>
    <row r="3070">
      <c r="G3070" s="182" t="n"/>
    </row>
    <row r="3071">
      <c r="G3071" s="182" t="n"/>
    </row>
    <row r="3072">
      <c r="G3072" s="182" t="n"/>
    </row>
    <row r="3073">
      <c r="G3073" s="182" t="n"/>
    </row>
    <row r="3074">
      <c r="G3074" s="182" t="n"/>
    </row>
    <row r="3075">
      <c r="G3075" s="182" t="n"/>
    </row>
    <row r="3076">
      <c r="G3076" s="182" t="n"/>
    </row>
    <row r="3077">
      <c r="G3077" s="182" t="n"/>
    </row>
    <row r="3078">
      <c r="G3078" s="182" t="n"/>
    </row>
    <row r="3079">
      <c r="G3079" s="182" t="n"/>
    </row>
    <row r="3080">
      <c r="G3080" s="182" t="n"/>
    </row>
    <row r="3081">
      <c r="G3081" s="182" t="n"/>
    </row>
    <row r="3082">
      <c r="G3082" s="182" t="n"/>
    </row>
    <row r="3083">
      <c r="G3083" s="182" t="n"/>
    </row>
    <row r="3084">
      <c r="G3084" s="182" t="n"/>
    </row>
    <row r="3085">
      <c r="G3085" s="182" t="n"/>
    </row>
    <row r="3086">
      <c r="G3086" s="182" t="n"/>
    </row>
    <row r="3087">
      <c r="G3087" s="182" t="n"/>
    </row>
    <row r="3088">
      <c r="G3088" s="182" t="n"/>
    </row>
    <row r="3089">
      <c r="G3089" s="182" t="n"/>
    </row>
    <row r="3090">
      <c r="G3090" s="182" t="n"/>
    </row>
    <row r="3091">
      <c r="G3091" s="182" t="n"/>
    </row>
    <row r="3092">
      <c r="G3092" s="182" t="n"/>
    </row>
    <row r="3093">
      <c r="G3093" s="182" t="n"/>
    </row>
    <row r="3094">
      <c r="G3094" s="182" t="n"/>
    </row>
    <row r="3095">
      <c r="G3095" s="182" t="n"/>
    </row>
    <row r="3096">
      <c r="G3096" s="182" t="n"/>
    </row>
    <row r="3097">
      <c r="G3097" s="182" t="n"/>
    </row>
    <row r="3098">
      <c r="G3098" s="182" t="n"/>
    </row>
    <row r="3099">
      <c r="G3099" s="182" t="n"/>
    </row>
    <row r="3100">
      <c r="G3100" s="182" t="n"/>
    </row>
    <row r="3101">
      <c r="G3101" s="182" t="n"/>
    </row>
    <row r="3102">
      <c r="G3102" s="182" t="n"/>
    </row>
    <row r="3103">
      <c r="G3103" s="182" t="n"/>
    </row>
    <row r="3104">
      <c r="G3104" s="182" t="n"/>
    </row>
    <row r="3105">
      <c r="G3105" s="182" t="n"/>
    </row>
    <row r="3106">
      <c r="G3106" s="182" t="n"/>
    </row>
    <row r="3107">
      <c r="G3107" s="182" t="n"/>
    </row>
    <row r="3108">
      <c r="G3108" s="182" t="n"/>
    </row>
    <row r="3109">
      <c r="G3109" s="182" t="n"/>
    </row>
    <row r="3110">
      <c r="G3110" s="182" t="n"/>
    </row>
    <row r="3111">
      <c r="G3111" s="182" t="n"/>
    </row>
    <row r="3112">
      <c r="G3112" s="182" t="n"/>
    </row>
    <row r="3113">
      <c r="G3113" s="182" t="n"/>
    </row>
    <row r="3114">
      <c r="G3114" s="182" t="n"/>
    </row>
    <row r="3115">
      <c r="G3115" s="182" t="n"/>
    </row>
    <row r="3116">
      <c r="G3116" s="182" t="n"/>
    </row>
    <row r="3117">
      <c r="G3117" s="182" t="n"/>
    </row>
    <row r="3118">
      <c r="G3118" s="182" t="n"/>
    </row>
    <row r="3119">
      <c r="G3119" s="182" t="n"/>
    </row>
    <row r="3120">
      <c r="G3120" s="182" t="n"/>
    </row>
    <row r="3121">
      <c r="G3121" s="182" t="n"/>
    </row>
    <row r="3122">
      <c r="G3122" s="182" t="n"/>
    </row>
    <row r="3123">
      <c r="G3123" s="182" t="n"/>
    </row>
    <row r="3124">
      <c r="G3124" s="182" t="n"/>
    </row>
    <row r="3125">
      <c r="G3125" s="182" t="n"/>
    </row>
    <row r="3126">
      <c r="G3126" s="182" t="n"/>
    </row>
    <row r="3127">
      <c r="G3127" s="182" t="n"/>
    </row>
    <row r="3128">
      <c r="G3128" s="182" t="n"/>
    </row>
    <row r="3129">
      <c r="G3129" s="182" t="n"/>
    </row>
    <row r="3130">
      <c r="G3130" s="182" t="n"/>
    </row>
    <row r="3131">
      <c r="G3131" s="182" t="n"/>
    </row>
    <row r="3132">
      <c r="G3132" s="182" t="n"/>
    </row>
    <row r="3133">
      <c r="G3133" s="182" t="n"/>
    </row>
    <row r="3134">
      <c r="G3134" s="182" t="n"/>
    </row>
    <row r="3135">
      <c r="G3135" s="182" t="n"/>
    </row>
    <row r="3136">
      <c r="G3136" s="182" t="n"/>
    </row>
    <row r="3137">
      <c r="G3137" s="182" t="n"/>
    </row>
    <row r="3138">
      <c r="G3138" s="182" t="n"/>
    </row>
    <row r="3139">
      <c r="G3139" s="182" t="n"/>
    </row>
    <row r="3140">
      <c r="G3140" s="182" t="n"/>
    </row>
    <row r="3141">
      <c r="G3141" s="182" t="n"/>
    </row>
    <row r="3142">
      <c r="G3142" s="182" t="n"/>
    </row>
    <row r="3143">
      <c r="G3143" s="182" t="n"/>
    </row>
    <row r="3144">
      <c r="G3144" s="182" t="n"/>
    </row>
    <row r="3145">
      <c r="G3145" s="182" t="n"/>
    </row>
    <row r="3146">
      <c r="G3146" s="182" t="n"/>
    </row>
    <row r="3147">
      <c r="G3147" s="182" t="n"/>
    </row>
    <row r="3148">
      <c r="G3148" s="182" t="n"/>
    </row>
    <row r="3149">
      <c r="G3149" s="182" t="n"/>
    </row>
    <row r="3150">
      <c r="G3150" s="182" t="n"/>
    </row>
    <row r="3151">
      <c r="G3151" s="182" t="n"/>
    </row>
    <row r="3152">
      <c r="G3152" s="182" t="n"/>
    </row>
    <row r="3153">
      <c r="G3153" s="182" t="n"/>
    </row>
    <row r="3154">
      <c r="G3154" s="182" t="n"/>
    </row>
    <row r="3155">
      <c r="G3155" s="182" t="n"/>
    </row>
    <row r="3156">
      <c r="G3156" s="182" t="n"/>
    </row>
    <row r="3157">
      <c r="G3157" s="182" t="n"/>
    </row>
    <row r="3158">
      <c r="G3158" s="182" t="n"/>
    </row>
    <row r="3159">
      <c r="G3159" s="182" t="n"/>
    </row>
    <row r="3160">
      <c r="G3160" s="182" t="n"/>
    </row>
    <row r="3161">
      <c r="G3161" s="182" t="n"/>
    </row>
    <row r="3162">
      <c r="G3162" s="182" t="n"/>
    </row>
    <row r="3163">
      <c r="G3163" s="182" t="n"/>
    </row>
    <row r="3164">
      <c r="G3164" s="182" t="n"/>
    </row>
    <row r="3165">
      <c r="G3165" s="182" t="n"/>
    </row>
    <row r="3166">
      <c r="G3166" s="182" t="n"/>
    </row>
    <row r="3167">
      <c r="G3167" s="182" t="n"/>
    </row>
    <row r="3168">
      <c r="G3168" s="182" t="n"/>
    </row>
    <row r="3169">
      <c r="G3169" s="182" t="n"/>
    </row>
    <row r="3170">
      <c r="G3170" s="182" t="n"/>
    </row>
    <row r="3171">
      <c r="G3171" s="182" t="n"/>
    </row>
    <row r="3172">
      <c r="G3172" s="182" t="n"/>
    </row>
    <row r="3173">
      <c r="G3173" s="182" t="n"/>
    </row>
    <row r="3174">
      <c r="G3174" s="182" t="n"/>
    </row>
    <row r="3175">
      <c r="G3175" s="182" t="n"/>
    </row>
    <row r="3176">
      <c r="G3176" s="182" t="n"/>
    </row>
    <row r="3177">
      <c r="G3177" s="182" t="n"/>
    </row>
    <row r="3178">
      <c r="G3178" s="182" t="n"/>
    </row>
    <row r="3179">
      <c r="G3179" s="182" t="n"/>
    </row>
    <row r="3180">
      <c r="G3180" s="182" t="n"/>
    </row>
    <row r="3181">
      <c r="G3181" s="182" t="n"/>
    </row>
    <row r="3182">
      <c r="G3182" s="182" t="n"/>
    </row>
    <row r="3183">
      <c r="G3183" s="182" t="n"/>
    </row>
    <row r="3184">
      <c r="G3184" s="182" t="n"/>
    </row>
    <row r="3185">
      <c r="G3185" s="182" t="n"/>
    </row>
    <row r="3186">
      <c r="G3186" s="182" t="n"/>
    </row>
    <row r="3187">
      <c r="G3187" s="182" t="n"/>
    </row>
    <row r="3188">
      <c r="G3188" s="182" t="n"/>
    </row>
    <row r="3189">
      <c r="G3189" s="182" t="n"/>
    </row>
    <row r="3190">
      <c r="G3190" s="182" t="n"/>
    </row>
    <row r="3191">
      <c r="G3191" s="182" t="n"/>
    </row>
    <row r="3192">
      <c r="G3192" s="182" t="n"/>
    </row>
    <row r="3193">
      <c r="G3193" s="182" t="n"/>
    </row>
    <row r="3194">
      <c r="G3194" s="182" t="n"/>
    </row>
    <row r="3195">
      <c r="G3195" s="182" t="n"/>
    </row>
    <row r="3196">
      <c r="G3196" s="182" t="n"/>
    </row>
    <row r="3197">
      <c r="G3197" s="182" t="n"/>
    </row>
    <row r="3198">
      <c r="G3198" s="182" t="n"/>
    </row>
    <row r="3199">
      <c r="G3199" s="182" t="n"/>
    </row>
    <row r="3200">
      <c r="G3200" s="182" t="n"/>
    </row>
    <row r="3201">
      <c r="G3201" s="182" t="n"/>
    </row>
    <row r="3202">
      <c r="G3202" s="182" t="n"/>
    </row>
    <row r="3203">
      <c r="G3203" s="182" t="n"/>
    </row>
    <row r="3204">
      <c r="G3204" s="182" t="n"/>
    </row>
    <row r="3205">
      <c r="G3205" s="182" t="n"/>
    </row>
    <row r="3206">
      <c r="G3206" s="182" t="n"/>
    </row>
    <row r="3207">
      <c r="G3207" s="182" t="n"/>
    </row>
    <row r="3208">
      <c r="G3208" s="182" t="n"/>
    </row>
    <row r="3209">
      <c r="G3209" s="182" t="n"/>
    </row>
    <row r="3210">
      <c r="G3210" s="182" t="n"/>
    </row>
    <row r="3211">
      <c r="G3211" s="182" t="n"/>
    </row>
    <row r="3212">
      <c r="G3212" s="182" t="n"/>
    </row>
    <row r="3213">
      <c r="G3213" s="182" t="n"/>
    </row>
    <row r="3214">
      <c r="G3214" s="182" t="n"/>
    </row>
    <row r="3215">
      <c r="G3215" s="182" t="n"/>
    </row>
    <row r="3216">
      <c r="G3216" s="182" t="n"/>
    </row>
    <row r="3217">
      <c r="G3217" s="182" t="n"/>
    </row>
    <row r="3218">
      <c r="G3218" s="182" t="n"/>
    </row>
    <row r="3219">
      <c r="G3219" s="182" t="n"/>
    </row>
    <row r="3220">
      <c r="G3220" s="182" t="n"/>
    </row>
    <row r="3221">
      <c r="G3221" s="182" t="n"/>
    </row>
    <row r="3222">
      <c r="G3222" s="182" t="n"/>
    </row>
    <row r="3223">
      <c r="G3223" s="182" t="n"/>
    </row>
    <row r="3224">
      <c r="G3224" s="182" t="n"/>
    </row>
    <row r="3225">
      <c r="G3225" s="182" t="n"/>
    </row>
    <row r="3226">
      <c r="G3226" s="182" t="n"/>
    </row>
    <row r="3227">
      <c r="G3227" s="182" t="n"/>
    </row>
    <row r="3228">
      <c r="G3228" s="182" t="n"/>
    </row>
    <row r="3229">
      <c r="G3229" s="182" t="n"/>
    </row>
    <row r="3230">
      <c r="G3230" s="182" t="n"/>
    </row>
    <row r="3231">
      <c r="G3231" s="182" t="n"/>
    </row>
    <row r="3232">
      <c r="G3232" s="182" t="n"/>
    </row>
    <row r="3233">
      <c r="G3233" s="182" t="n"/>
    </row>
    <row r="3234">
      <c r="G3234" s="182" t="n"/>
    </row>
    <row r="3235">
      <c r="G3235" s="182" t="n"/>
    </row>
    <row r="3236">
      <c r="G3236" s="182" t="n"/>
    </row>
    <row r="3237">
      <c r="G3237" s="182" t="n"/>
    </row>
    <row r="3238">
      <c r="G3238" s="182" t="n"/>
    </row>
    <row r="3239">
      <c r="G3239" s="182" t="n"/>
    </row>
    <row r="3240">
      <c r="G3240" s="182" t="n"/>
    </row>
    <row r="3241">
      <c r="G3241" s="182" t="n"/>
    </row>
    <row r="3242">
      <c r="G3242" s="182" t="n"/>
    </row>
    <row r="3243">
      <c r="G3243" s="182" t="n"/>
    </row>
    <row r="3244">
      <c r="G3244" s="182" t="n"/>
    </row>
    <row r="3245">
      <c r="G3245" s="182" t="n"/>
    </row>
    <row r="3246">
      <c r="G3246" s="182" t="n"/>
    </row>
    <row r="3247">
      <c r="G3247" s="182" t="n"/>
    </row>
    <row r="3248">
      <c r="G3248" s="182" t="n"/>
    </row>
    <row r="3249">
      <c r="G3249" s="182" t="n"/>
    </row>
    <row r="3250">
      <c r="G3250" s="182" t="n"/>
    </row>
    <row r="3251">
      <c r="G3251" s="182" t="n"/>
    </row>
    <row r="3252">
      <c r="G3252" s="182" t="n"/>
    </row>
    <row r="3253">
      <c r="G3253" s="182" t="n"/>
    </row>
    <row r="3254">
      <c r="G3254" s="182" t="n"/>
    </row>
    <row r="3255">
      <c r="G3255" s="182" t="n"/>
    </row>
    <row r="3256">
      <c r="G3256" s="182" t="n"/>
    </row>
    <row r="3257">
      <c r="G3257" s="182" t="n"/>
    </row>
    <row r="3258">
      <c r="G3258" s="182" t="n"/>
    </row>
    <row r="3259">
      <c r="G3259" s="182" t="n"/>
    </row>
    <row r="3260">
      <c r="G3260" s="182" t="n"/>
    </row>
    <row r="3261">
      <c r="G3261" s="182" t="n"/>
    </row>
    <row r="3262">
      <c r="G3262" s="182" t="n"/>
    </row>
    <row r="3263">
      <c r="G3263" s="182" t="n"/>
    </row>
    <row r="3264">
      <c r="G3264" s="182" t="n"/>
    </row>
    <row r="3265">
      <c r="G3265" s="182" t="n"/>
    </row>
    <row r="3266">
      <c r="G3266" s="182" t="n"/>
    </row>
    <row r="3267">
      <c r="G3267" s="182" t="n"/>
    </row>
    <row r="3268">
      <c r="G3268" s="182" t="n"/>
    </row>
    <row r="3269">
      <c r="G3269" s="182" t="n"/>
    </row>
    <row r="3270">
      <c r="G3270" s="182" t="n"/>
    </row>
    <row r="3271">
      <c r="G3271" s="182" t="n"/>
    </row>
    <row r="3272">
      <c r="G3272" s="182" t="n"/>
    </row>
    <row r="3273">
      <c r="G3273" s="182" t="n"/>
    </row>
    <row r="3274">
      <c r="G3274" s="182" t="n"/>
    </row>
    <row r="3275">
      <c r="G3275" s="182" t="n"/>
    </row>
    <row r="3276">
      <c r="G3276" s="182" t="n"/>
    </row>
    <row r="3277">
      <c r="G3277" s="182" t="n"/>
    </row>
    <row r="3278">
      <c r="G3278" s="182" t="n"/>
    </row>
    <row r="3279">
      <c r="G3279" s="182" t="n"/>
    </row>
    <row r="3280">
      <c r="G3280" s="182" t="n"/>
    </row>
    <row r="3281">
      <c r="G3281" s="182" t="n"/>
    </row>
    <row r="3282">
      <c r="G3282" s="182" t="n"/>
    </row>
    <row r="3283">
      <c r="G3283" s="182" t="n"/>
    </row>
    <row r="3284">
      <c r="G3284" s="182" t="n"/>
    </row>
    <row r="3285">
      <c r="G3285" s="182" t="n"/>
    </row>
    <row r="3286">
      <c r="G3286" s="182" t="n"/>
    </row>
    <row r="3287">
      <c r="G3287" s="182" t="n"/>
    </row>
    <row r="3288">
      <c r="G3288" s="182" t="n"/>
    </row>
    <row r="3289">
      <c r="G3289" s="182" t="n"/>
    </row>
    <row r="3290">
      <c r="G3290" s="182" t="n"/>
    </row>
    <row r="3291">
      <c r="G3291" s="182" t="n"/>
    </row>
    <row r="3292">
      <c r="G3292" s="182" t="n"/>
    </row>
    <row r="3293">
      <c r="G3293" s="182" t="n"/>
    </row>
    <row r="3294">
      <c r="G3294" s="182" t="n"/>
    </row>
    <row r="3295">
      <c r="G3295" s="182" t="n"/>
    </row>
    <row r="3296">
      <c r="G3296" s="182" t="n"/>
    </row>
    <row r="3297">
      <c r="G3297" s="182" t="n"/>
    </row>
    <row r="3298">
      <c r="G3298" s="182" t="n"/>
    </row>
    <row r="3299">
      <c r="G3299" s="182" t="n"/>
    </row>
    <row r="3300">
      <c r="G3300" s="182" t="n"/>
    </row>
    <row r="3301">
      <c r="G3301" s="182" t="n"/>
    </row>
    <row r="3302">
      <c r="G3302" s="182" t="n"/>
    </row>
    <row r="3303">
      <c r="G3303" s="182" t="n"/>
    </row>
    <row r="3304">
      <c r="G3304" s="182" t="n"/>
    </row>
    <row r="3305">
      <c r="G3305" s="182" t="n"/>
    </row>
    <row r="3306">
      <c r="G3306" s="182" t="n"/>
    </row>
    <row r="3307">
      <c r="G3307" s="182" t="n"/>
    </row>
    <row r="3308">
      <c r="G3308" s="182" t="n"/>
    </row>
    <row r="3309">
      <c r="G3309" s="182" t="n"/>
    </row>
    <row r="3310">
      <c r="G3310" s="182" t="n"/>
    </row>
    <row r="3311">
      <c r="G3311" s="182" t="n"/>
    </row>
    <row r="3312">
      <c r="G3312" s="182" t="n"/>
    </row>
    <row r="3313">
      <c r="G3313" s="182" t="n"/>
    </row>
    <row r="3314">
      <c r="G3314" s="182" t="n"/>
    </row>
    <row r="3315">
      <c r="G3315" s="182" t="n"/>
    </row>
    <row r="3316">
      <c r="G3316" s="182" t="n"/>
    </row>
    <row r="3317">
      <c r="G3317" s="182" t="n"/>
    </row>
    <row r="3318">
      <c r="G3318" s="182" t="n"/>
    </row>
    <row r="3319">
      <c r="G3319" s="182" t="n"/>
    </row>
    <row r="3320">
      <c r="G3320" s="182" t="n"/>
    </row>
    <row r="3321">
      <c r="G3321" s="182" t="n"/>
    </row>
    <row r="3322">
      <c r="G3322" s="182" t="n"/>
    </row>
    <row r="3323">
      <c r="G3323" s="182" t="n"/>
    </row>
    <row r="3324">
      <c r="G3324" s="182" t="n"/>
    </row>
    <row r="3325">
      <c r="G3325" s="182" t="n"/>
    </row>
    <row r="3326">
      <c r="G3326" s="182" t="n"/>
    </row>
    <row r="3327">
      <c r="G3327" s="182" t="n"/>
    </row>
    <row r="3328">
      <c r="G3328" s="182" t="n"/>
    </row>
    <row r="3329">
      <c r="G3329" s="182" t="n"/>
    </row>
    <row r="3330">
      <c r="G3330" s="182" t="n"/>
    </row>
    <row r="3331">
      <c r="G3331" s="182" t="n"/>
    </row>
    <row r="3332">
      <c r="G3332" s="182" t="n"/>
    </row>
    <row r="3333">
      <c r="G3333" s="182" t="n"/>
    </row>
    <row r="3334">
      <c r="G3334" s="182" t="n"/>
    </row>
    <row r="3335">
      <c r="G3335" s="182" t="n"/>
    </row>
    <row r="3336">
      <c r="G3336" s="182" t="n"/>
    </row>
    <row r="3337">
      <c r="G3337" s="182" t="n"/>
    </row>
    <row r="3338">
      <c r="G3338" s="182" t="n"/>
    </row>
    <row r="3339">
      <c r="G3339" s="182" t="n"/>
    </row>
    <row r="3340">
      <c r="G3340" s="182" t="n"/>
    </row>
    <row r="3341">
      <c r="G3341" s="182" t="n"/>
    </row>
    <row r="3342">
      <c r="G3342" s="182" t="n"/>
    </row>
    <row r="3343">
      <c r="G3343" s="182" t="n"/>
    </row>
    <row r="3344">
      <c r="G3344" s="182" t="n"/>
    </row>
    <row r="3345">
      <c r="G3345" s="182" t="n"/>
    </row>
    <row r="3346">
      <c r="G3346" s="182" t="n"/>
    </row>
    <row r="3347">
      <c r="G3347" s="182" t="n"/>
    </row>
    <row r="3348">
      <c r="G3348" s="182" t="n"/>
    </row>
    <row r="3349">
      <c r="G3349" s="182" t="n"/>
    </row>
    <row r="3350">
      <c r="G3350" s="182" t="n"/>
    </row>
    <row r="3351">
      <c r="G3351" s="182" t="n"/>
    </row>
    <row r="3352">
      <c r="G3352" s="182" t="n"/>
    </row>
    <row r="3353">
      <c r="G3353" s="182" t="n"/>
    </row>
    <row r="3354">
      <c r="G3354" s="182" t="n"/>
    </row>
    <row r="3355">
      <c r="G3355" s="182" t="n"/>
    </row>
    <row r="3356">
      <c r="G3356" s="182" t="n"/>
    </row>
    <row r="3357">
      <c r="G3357" s="182" t="n"/>
    </row>
    <row r="3358">
      <c r="G3358" s="182" t="n"/>
    </row>
    <row r="3359">
      <c r="G3359" s="182" t="n"/>
    </row>
    <row r="3360">
      <c r="G3360" s="182" t="n"/>
    </row>
    <row r="3361">
      <c r="G3361" s="182" t="n"/>
    </row>
    <row r="3362">
      <c r="G3362" s="182" t="n"/>
    </row>
    <row r="3363">
      <c r="G3363" s="182" t="n"/>
    </row>
    <row r="3364">
      <c r="G3364" s="182" t="n"/>
    </row>
    <row r="3365">
      <c r="G3365" s="182" t="n"/>
    </row>
    <row r="3366">
      <c r="G3366" s="182" t="n"/>
    </row>
    <row r="3367">
      <c r="G3367" s="182" t="n"/>
    </row>
    <row r="3368">
      <c r="G3368" s="182" t="n"/>
    </row>
    <row r="3369">
      <c r="G3369" s="182" t="n"/>
    </row>
    <row r="3370">
      <c r="G3370" s="182" t="n"/>
    </row>
    <row r="3371">
      <c r="G3371" s="182" t="n"/>
    </row>
    <row r="3372">
      <c r="G3372" s="182" t="n"/>
    </row>
    <row r="3373">
      <c r="G3373" s="182" t="n"/>
    </row>
    <row r="3374">
      <c r="G3374" s="182" t="n"/>
    </row>
    <row r="3375">
      <c r="G3375" s="182" t="n"/>
    </row>
    <row r="3376">
      <c r="G3376" s="182" t="n"/>
    </row>
    <row r="3377">
      <c r="G3377" s="182" t="n"/>
    </row>
    <row r="3378">
      <c r="G3378" s="182" t="n"/>
    </row>
    <row r="3379">
      <c r="G3379" s="182" t="n"/>
    </row>
    <row r="3380">
      <c r="G3380" s="182" t="n"/>
    </row>
    <row r="3381">
      <c r="G3381" s="182" t="n"/>
    </row>
    <row r="3382">
      <c r="G3382" s="182" t="n"/>
    </row>
    <row r="3383">
      <c r="G3383" s="182" t="n"/>
    </row>
    <row r="3384">
      <c r="G3384" s="182" t="n"/>
    </row>
    <row r="3385">
      <c r="G3385" s="182" t="n"/>
    </row>
    <row r="3386">
      <c r="G3386" s="182" t="n"/>
    </row>
    <row r="3387">
      <c r="G3387" s="182" t="n"/>
    </row>
    <row r="3388">
      <c r="G3388" s="182" t="n"/>
    </row>
    <row r="3389">
      <c r="G3389" s="182" t="n"/>
    </row>
    <row r="3390">
      <c r="G3390" s="182" t="n"/>
    </row>
    <row r="3391">
      <c r="G3391" s="182" t="n"/>
    </row>
    <row r="3392">
      <c r="G3392" s="182" t="n"/>
    </row>
    <row r="3393">
      <c r="G3393" s="182" t="n"/>
    </row>
    <row r="3394">
      <c r="G3394" s="182" t="n"/>
    </row>
    <row r="3395">
      <c r="G3395" s="182" t="n"/>
    </row>
    <row r="3396">
      <c r="G3396" s="182" t="n"/>
    </row>
    <row r="3397">
      <c r="G3397" s="182" t="n"/>
    </row>
    <row r="3398">
      <c r="G3398" s="182" t="n"/>
    </row>
    <row r="3399">
      <c r="G3399" s="182" t="n"/>
    </row>
    <row r="3400">
      <c r="G3400" s="182" t="n"/>
    </row>
    <row r="3401">
      <c r="G3401" s="182" t="n"/>
    </row>
    <row r="3402">
      <c r="G3402" s="182" t="n"/>
    </row>
    <row r="3403">
      <c r="G3403" s="182" t="n"/>
    </row>
    <row r="3404">
      <c r="G3404" s="182" t="n"/>
    </row>
    <row r="3405">
      <c r="G3405" s="182" t="n"/>
    </row>
    <row r="3406">
      <c r="G3406" s="182" t="n"/>
    </row>
    <row r="3407">
      <c r="G3407" s="182" t="n"/>
    </row>
    <row r="3408">
      <c r="G3408" s="182" t="n"/>
    </row>
    <row r="3409">
      <c r="G3409" s="182" t="n"/>
    </row>
    <row r="3410">
      <c r="G3410" s="182" t="n"/>
    </row>
    <row r="3411">
      <c r="G3411" s="182" t="n"/>
    </row>
    <row r="3412">
      <c r="G3412" s="182" t="n"/>
    </row>
    <row r="3413">
      <c r="G3413" s="182" t="n"/>
    </row>
    <row r="3414">
      <c r="G3414" s="182" t="n"/>
    </row>
    <row r="3415">
      <c r="G3415" s="182" t="n"/>
    </row>
    <row r="3416">
      <c r="G3416" s="182" t="n"/>
    </row>
    <row r="3417">
      <c r="G3417" s="182" t="n"/>
    </row>
    <row r="3418">
      <c r="G3418" s="182" t="n"/>
    </row>
    <row r="3419">
      <c r="G3419" s="182" t="n"/>
    </row>
    <row r="3420">
      <c r="G3420" s="182" t="n"/>
    </row>
    <row r="3421">
      <c r="G3421" s="182" t="n"/>
    </row>
    <row r="3422">
      <c r="G3422" s="182" t="n"/>
    </row>
    <row r="3423">
      <c r="G3423" s="182" t="n"/>
    </row>
    <row r="3424">
      <c r="G3424" s="182" t="n"/>
    </row>
    <row r="3425">
      <c r="G3425" s="182" t="n"/>
    </row>
    <row r="3426">
      <c r="G3426" s="182" t="n"/>
    </row>
    <row r="3427">
      <c r="G3427" s="182" t="n"/>
    </row>
    <row r="3428">
      <c r="G3428" s="182" t="n"/>
    </row>
    <row r="3429">
      <c r="G3429" s="182" t="n"/>
    </row>
    <row r="3430">
      <c r="G3430" s="182" t="n"/>
    </row>
    <row r="3431">
      <c r="G3431" s="182" t="n"/>
    </row>
    <row r="3432">
      <c r="G3432" s="182" t="n"/>
    </row>
    <row r="3433">
      <c r="G3433" s="182" t="n"/>
    </row>
    <row r="3434">
      <c r="G3434" s="182" t="n"/>
    </row>
    <row r="3435">
      <c r="G3435" s="182" t="n"/>
    </row>
    <row r="3436">
      <c r="G3436" s="182" t="n"/>
    </row>
    <row r="3437">
      <c r="G3437" s="182" t="n"/>
    </row>
    <row r="3438">
      <c r="G3438" s="182" t="n"/>
    </row>
    <row r="3439">
      <c r="G3439" s="182" t="n"/>
    </row>
    <row r="3440">
      <c r="G3440" s="182" t="n"/>
    </row>
    <row r="3441">
      <c r="G3441" s="182" t="n"/>
    </row>
    <row r="3442">
      <c r="G3442" s="182" t="n"/>
    </row>
    <row r="3443">
      <c r="G3443" s="182" t="n"/>
    </row>
    <row r="3444">
      <c r="G3444" s="182" t="n"/>
    </row>
    <row r="3445">
      <c r="G3445" s="182" t="n"/>
    </row>
    <row r="3446">
      <c r="G3446" s="182" t="n"/>
    </row>
    <row r="3447">
      <c r="G3447" s="182" t="n"/>
    </row>
    <row r="3448">
      <c r="G3448" s="182" t="n"/>
    </row>
    <row r="3449">
      <c r="G3449" s="182" t="n"/>
    </row>
    <row r="3450">
      <c r="G3450" s="182" t="n"/>
    </row>
    <row r="3451">
      <c r="G3451" s="182" t="n"/>
    </row>
    <row r="3452">
      <c r="G3452" s="182" t="n"/>
    </row>
    <row r="3453">
      <c r="G3453" s="182" t="n"/>
    </row>
    <row r="3454">
      <c r="G3454" s="182" t="n"/>
    </row>
    <row r="3455">
      <c r="G3455" s="182" t="n"/>
    </row>
    <row r="3456">
      <c r="G3456" s="182" t="n"/>
    </row>
    <row r="3457">
      <c r="G3457" s="182" t="n"/>
    </row>
    <row r="3458">
      <c r="G3458" s="182" t="n"/>
    </row>
    <row r="3459">
      <c r="G3459" s="182" t="n"/>
    </row>
    <row r="3460">
      <c r="G3460" s="182" t="n"/>
    </row>
    <row r="3461">
      <c r="G3461" s="182" t="n"/>
    </row>
    <row r="3462">
      <c r="G3462" s="182" t="n"/>
    </row>
    <row r="3463">
      <c r="G3463" s="182" t="n"/>
    </row>
    <row r="3464">
      <c r="G3464" s="182" t="n"/>
    </row>
    <row r="3465">
      <c r="G3465" s="182" t="n"/>
    </row>
    <row r="3466">
      <c r="G3466" s="182" t="n"/>
    </row>
    <row r="3467">
      <c r="G3467" s="182" t="n"/>
    </row>
    <row r="3468">
      <c r="G3468" s="182" t="n"/>
    </row>
    <row r="3469">
      <c r="G3469" s="182" t="n"/>
    </row>
    <row r="3470">
      <c r="G3470" s="182" t="n"/>
    </row>
    <row r="3471">
      <c r="G3471" s="182" t="n"/>
    </row>
    <row r="3472">
      <c r="G3472" s="182" t="n"/>
    </row>
    <row r="3473">
      <c r="G3473" s="182" t="n"/>
    </row>
    <row r="3474">
      <c r="G3474" s="182" t="n"/>
    </row>
    <row r="3475">
      <c r="G3475" s="182" t="n"/>
    </row>
    <row r="3476">
      <c r="G3476" s="182" t="n"/>
    </row>
    <row r="3477">
      <c r="G3477" s="182" t="n"/>
    </row>
    <row r="3478">
      <c r="G3478" s="182" t="n"/>
    </row>
    <row r="3479">
      <c r="G3479" s="182" t="n"/>
    </row>
    <row r="3480">
      <c r="G3480" s="182" t="n"/>
    </row>
    <row r="3481">
      <c r="G3481" s="182" t="n"/>
    </row>
    <row r="3482">
      <c r="G3482" s="182" t="n"/>
    </row>
    <row r="3483">
      <c r="G3483" s="182" t="n"/>
    </row>
    <row r="3484">
      <c r="G3484" s="182" t="n"/>
    </row>
    <row r="3485">
      <c r="G3485" s="182" t="n"/>
    </row>
    <row r="3486">
      <c r="G3486" s="182" t="n"/>
    </row>
    <row r="3487">
      <c r="G3487" s="182" t="n"/>
    </row>
    <row r="3488">
      <c r="G3488" s="182" t="n"/>
    </row>
    <row r="3489">
      <c r="G3489" s="182" t="n"/>
    </row>
    <row r="3490">
      <c r="G3490" s="182" t="n"/>
    </row>
    <row r="3491">
      <c r="G3491" s="182" t="n"/>
    </row>
    <row r="3492">
      <c r="G3492" s="182" t="n"/>
    </row>
    <row r="3493">
      <c r="G3493" s="182" t="n"/>
    </row>
    <row r="3494">
      <c r="G3494" s="182" t="n"/>
    </row>
    <row r="3495">
      <c r="G3495" s="182" t="n"/>
    </row>
    <row r="3496">
      <c r="G3496" s="182" t="n"/>
    </row>
    <row r="3497">
      <c r="G3497" s="182" t="n"/>
    </row>
    <row r="3498">
      <c r="G3498" s="182" t="n"/>
    </row>
    <row r="3499">
      <c r="G3499" s="182" t="n"/>
    </row>
    <row r="3500">
      <c r="G3500" s="182" t="n"/>
    </row>
    <row r="3501">
      <c r="G3501" s="182" t="n"/>
    </row>
    <row r="3502">
      <c r="G3502" s="182" t="n"/>
    </row>
    <row r="3503">
      <c r="G3503" s="182" t="n"/>
    </row>
    <row r="3504">
      <c r="G3504" s="182" t="n"/>
    </row>
    <row r="3505">
      <c r="G3505" s="182" t="n"/>
    </row>
    <row r="3506">
      <c r="G3506" s="182" t="n"/>
    </row>
    <row r="3507">
      <c r="G3507" s="182" t="n"/>
    </row>
    <row r="3508">
      <c r="G3508" s="182" t="n"/>
    </row>
    <row r="3509">
      <c r="G3509" s="182" t="n"/>
    </row>
    <row r="3510">
      <c r="G3510" s="182" t="n"/>
    </row>
    <row r="3511">
      <c r="G3511" s="182" t="n"/>
    </row>
    <row r="3512">
      <c r="G3512" s="182" t="n"/>
    </row>
    <row r="3513">
      <c r="G3513" s="182" t="n"/>
    </row>
    <row r="3514">
      <c r="G3514" s="182" t="n"/>
    </row>
    <row r="3515">
      <c r="G3515" s="182" t="n"/>
    </row>
    <row r="3516">
      <c r="G3516" s="182" t="n"/>
    </row>
    <row r="3517">
      <c r="G3517" s="182" t="n"/>
    </row>
    <row r="3518">
      <c r="G3518" s="182" t="n"/>
    </row>
    <row r="3519">
      <c r="G3519" s="182" t="n"/>
    </row>
    <row r="3520">
      <c r="G3520" s="182" t="n"/>
    </row>
    <row r="3521">
      <c r="G3521" s="182" t="n"/>
    </row>
    <row r="3522">
      <c r="G3522" s="182" t="n"/>
    </row>
    <row r="3523">
      <c r="G3523" s="182" t="n"/>
    </row>
    <row r="3524">
      <c r="G3524" s="182" t="n"/>
    </row>
    <row r="3525">
      <c r="G3525" s="182" t="n"/>
    </row>
    <row r="3526">
      <c r="G3526" s="182" t="n"/>
    </row>
    <row r="3527">
      <c r="G3527" s="182" t="n"/>
    </row>
    <row r="3528">
      <c r="G3528" s="182" t="n"/>
    </row>
    <row r="3529">
      <c r="G3529" s="182" t="n"/>
    </row>
    <row r="3530">
      <c r="G3530" s="182" t="n"/>
    </row>
    <row r="3531">
      <c r="G3531" s="182" t="n"/>
    </row>
    <row r="3532">
      <c r="G3532" s="182" t="n"/>
    </row>
    <row r="3533">
      <c r="G3533" s="182" t="n"/>
    </row>
    <row r="3534">
      <c r="G3534" s="182" t="n"/>
    </row>
    <row r="3535">
      <c r="G3535" s="182" t="n"/>
    </row>
    <row r="3536">
      <c r="G3536" s="182" t="n"/>
    </row>
    <row r="3537">
      <c r="G3537" s="182" t="n"/>
    </row>
    <row r="3538">
      <c r="G3538" s="182" t="n"/>
    </row>
    <row r="3539">
      <c r="G3539" s="182" t="n"/>
    </row>
    <row r="3540">
      <c r="G3540" s="182" t="n"/>
    </row>
    <row r="3541">
      <c r="G3541" s="182" t="n"/>
    </row>
    <row r="3542">
      <c r="G3542" s="182" t="n"/>
    </row>
    <row r="3543">
      <c r="G3543" s="182" t="n"/>
    </row>
    <row r="3544">
      <c r="G3544" s="182" t="n"/>
    </row>
    <row r="3545">
      <c r="G3545" s="182" t="n"/>
    </row>
    <row r="3546">
      <c r="G3546" s="182" t="n"/>
    </row>
    <row r="3547">
      <c r="G3547" s="182" t="n"/>
    </row>
    <row r="3548">
      <c r="G3548" s="182" t="n"/>
    </row>
    <row r="3549">
      <c r="G3549" s="182" t="n"/>
    </row>
    <row r="3550">
      <c r="G3550" s="182" t="n"/>
    </row>
    <row r="3551">
      <c r="G3551" s="182" t="n"/>
    </row>
    <row r="3552">
      <c r="G3552" s="182" t="n"/>
    </row>
    <row r="3553">
      <c r="G3553" s="182" t="n"/>
    </row>
    <row r="3554">
      <c r="G3554" s="182" t="n"/>
    </row>
    <row r="3555">
      <c r="G3555" s="182" t="n"/>
    </row>
    <row r="3556">
      <c r="G3556" s="182" t="n"/>
    </row>
    <row r="3557">
      <c r="G3557" s="182" t="n"/>
    </row>
    <row r="3558">
      <c r="G3558" s="182" t="n"/>
    </row>
    <row r="3559">
      <c r="G3559" s="182" t="n"/>
    </row>
    <row r="3560">
      <c r="G3560" s="182" t="n"/>
    </row>
    <row r="3561">
      <c r="G3561" s="182" t="n"/>
    </row>
    <row r="3562">
      <c r="G3562" s="182" t="n"/>
    </row>
    <row r="3563">
      <c r="G3563" s="182" t="n"/>
    </row>
    <row r="3564">
      <c r="G3564" s="182" t="n"/>
    </row>
    <row r="3565">
      <c r="G3565" s="182" t="n"/>
    </row>
    <row r="3566">
      <c r="G3566" s="182" t="n"/>
    </row>
    <row r="3567">
      <c r="G3567" s="182" t="n"/>
    </row>
    <row r="3568">
      <c r="G3568" s="182" t="n"/>
    </row>
    <row r="3569">
      <c r="G3569" s="182" t="n"/>
    </row>
    <row r="3570">
      <c r="G3570" s="182" t="n"/>
    </row>
    <row r="3571">
      <c r="G3571" s="182" t="n"/>
    </row>
    <row r="3572">
      <c r="G3572" s="182" t="n"/>
    </row>
    <row r="3573">
      <c r="G3573" s="182" t="n"/>
    </row>
    <row r="3574">
      <c r="G3574" s="182" t="n"/>
    </row>
    <row r="3575">
      <c r="G3575" s="182" t="n"/>
    </row>
    <row r="3576">
      <c r="G3576" s="182" t="n"/>
    </row>
    <row r="3577">
      <c r="G3577" s="182" t="n"/>
    </row>
    <row r="3578">
      <c r="G3578" s="182" t="n"/>
    </row>
    <row r="3579">
      <c r="G3579" s="182" t="n"/>
    </row>
    <row r="3580">
      <c r="G3580" s="182" t="n"/>
    </row>
    <row r="3581">
      <c r="G3581" s="182" t="n"/>
    </row>
    <row r="3582">
      <c r="G3582" s="182" t="n"/>
    </row>
    <row r="3583">
      <c r="G3583" s="182" t="n"/>
    </row>
    <row r="3584">
      <c r="G3584" s="182" t="n"/>
    </row>
    <row r="3585">
      <c r="G3585" s="182" t="n"/>
    </row>
    <row r="3586">
      <c r="G3586" s="182" t="n"/>
    </row>
    <row r="3587">
      <c r="G3587" s="182" t="n"/>
    </row>
    <row r="3588">
      <c r="G3588" s="182" t="n"/>
    </row>
    <row r="3589">
      <c r="G3589" s="182" t="n"/>
    </row>
    <row r="3590">
      <c r="G3590" s="182" t="n"/>
    </row>
    <row r="3591">
      <c r="G3591" s="182" t="n"/>
    </row>
    <row r="3592">
      <c r="G3592" s="182" t="n"/>
    </row>
    <row r="3593">
      <c r="G3593" s="182" t="n"/>
    </row>
    <row r="3594">
      <c r="G3594" s="182" t="n"/>
    </row>
    <row r="3595">
      <c r="G3595" s="182" t="n"/>
    </row>
    <row r="3596">
      <c r="G3596" s="182" t="n"/>
    </row>
    <row r="3597">
      <c r="G3597" s="182" t="n"/>
    </row>
    <row r="3598">
      <c r="G3598" s="182" t="n"/>
    </row>
    <row r="3599">
      <c r="G3599" s="182" t="n"/>
    </row>
    <row r="3600">
      <c r="G3600" s="182" t="n"/>
    </row>
    <row r="3601">
      <c r="G3601" s="182" t="n"/>
    </row>
    <row r="3602">
      <c r="G3602" s="182" t="n"/>
    </row>
    <row r="3603">
      <c r="G3603" s="182" t="n"/>
    </row>
    <row r="3604">
      <c r="G3604" s="182" t="n"/>
    </row>
    <row r="3605">
      <c r="G3605" s="182" t="n"/>
    </row>
    <row r="3606">
      <c r="G3606" s="182" t="n"/>
    </row>
    <row r="3607">
      <c r="G3607" s="182" t="n"/>
    </row>
    <row r="3608">
      <c r="G3608" s="182" t="n"/>
    </row>
    <row r="3609">
      <c r="G3609" s="182" t="n"/>
    </row>
    <row r="3610">
      <c r="G3610" s="182" t="n"/>
    </row>
    <row r="3611">
      <c r="G3611" s="182" t="n"/>
    </row>
    <row r="3612">
      <c r="G3612" s="182" t="n"/>
    </row>
    <row r="3613">
      <c r="G3613" s="182" t="n"/>
    </row>
    <row r="3614">
      <c r="G3614" s="182" t="n"/>
    </row>
    <row r="3615">
      <c r="G3615" s="182" t="n"/>
    </row>
    <row r="3616">
      <c r="G3616" s="182" t="n"/>
    </row>
    <row r="3617">
      <c r="G3617" s="182" t="n"/>
    </row>
    <row r="3618">
      <c r="G3618" s="182" t="n"/>
    </row>
    <row r="3619">
      <c r="G3619" s="182" t="n"/>
    </row>
    <row r="3620">
      <c r="G3620" s="182" t="n"/>
    </row>
    <row r="3621">
      <c r="G3621" s="182" t="n"/>
    </row>
    <row r="3622">
      <c r="G3622" s="182" t="n"/>
    </row>
    <row r="3623">
      <c r="G3623" s="182" t="n"/>
    </row>
    <row r="3624">
      <c r="G3624" s="182" t="n"/>
    </row>
    <row r="3625">
      <c r="G3625" s="182" t="n"/>
    </row>
    <row r="3626">
      <c r="G3626" s="182" t="n"/>
    </row>
    <row r="3627">
      <c r="G3627" s="182" t="n"/>
    </row>
    <row r="3628">
      <c r="G3628" s="182" t="n"/>
    </row>
    <row r="3629">
      <c r="G3629" s="182" t="n"/>
    </row>
    <row r="3630">
      <c r="G3630" s="182" t="n"/>
    </row>
    <row r="3631">
      <c r="G3631" s="182" t="n"/>
    </row>
    <row r="3632">
      <c r="G3632" s="182" t="n"/>
    </row>
    <row r="3633">
      <c r="G3633" s="182" t="n"/>
    </row>
    <row r="3634">
      <c r="G3634" s="182" t="n"/>
    </row>
    <row r="3635">
      <c r="G3635" s="182" t="n"/>
    </row>
    <row r="3636">
      <c r="G3636" s="182" t="n"/>
    </row>
    <row r="3637">
      <c r="G3637" s="182" t="n"/>
    </row>
    <row r="3638">
      <c r="G3638" s="182" t="n"/>
    </row>
    <row r="3639">
      <c r="G3639" s="182" t="n"/>
    </row>
    <row r="3640">
      <c r="G3640" s="182" t="n"/>
    </row>
    <row r="3641">
      <c r="G3641" s="182" t="n"/>
    </row>
    <row r="3642">
      <c r="G3642" s="182" t="n"/>
    </row>
    <row r="3643">
      <c r="G3643" s="182" t="n"/>
    </row>
    <row r="3644">
      <c r="G3644" s="182" t="n"/>
    </row>
    <row r="3645">
      <c r="G3645" s="182" t="n"/>
    </row>
    <row r="3646">
      <c r="G3646" s="182" t="n"/>
    </row>
    <row r="3647">
      <c r="G3647" s="182" t="n"/>
    </row>
    <row r="3648">
      <c r="G3648" s="182" t="n"/>
    </row>
    <row r="3649">
      <c r="G3649" s="182" t="n"/>
    </row>
    <row r="3650">
      <c r="G3650" s="182" t="n"/>
    </row>
    <row r="3651">
      <c r="G3651" s="182" t="n"/>
    </row>
    <row r="3652">
      <c r="G3652" s="182" t="n"/>
    </row>
    <row r="3653">
      <c r="G3653" s="182" t="n"/>
    </row>
    <row r="3654">
      <c r="G3654" s="182" t="n"/>
    </row>
    <row r="3655">
      <c r="G3655" s="182" t="n"/>
    </row>
    <row r="3656">
      <c r="G3656" s="182" t="n"/>
    </row>
    <row r="3657">
      <c r="G3657" s="182" t="n"/>
    </row>
    <row r="3658">
      <c r="G3658" s="182" t="n"/>
    </row>
    <row r="3659">
      <c r="G3659" s="182" t="n"/>
    </row>
    <row r="3660">
      <c r="G3660" s="182" t="n"/>
    </row>
    <row r="3661">
      <c r="G3661" s="182" t="n"/>
    </row>
    <row r="3662">
      <c r="G3662" s="182" t="n"/>
    </row>
    <row r="3663">
      <c r="G3663" s="182" t="n"/>
    </row>
    <row r="3664">
      <c r="G3664" s="182" t="n"/>
    </row>
    <row r="3665">
      <c r="G3665" s="182" t="n"/>
    </row>
    <row r="3666">
      <c r="G3666" s="182" t="n"/>
    </row>
    <row r="3667">
      <c r="G3667" s="182" t="n"/>
    </row>
    <row r="3668">
      <c r="G3668" s="182" t="n"/>
    </row>
    <row r="3669">
      <c r="G3669" s="182" t="n"/>
    </row>
    <row r="3670">
      <c r="G3670" s="182" t="n"/>
    </row>
    <row r="3671">
      <c r="G3671" s="182" t="n"/>
    </row>
    <row r="3672">
      <c r="G3672" s="182" t="n"/>
    </row>
    <row r="3673">
      <c r="G3673" s="182" t="n"/>
    </row>
    <row r="3674">
      <c r="G3674" s="182" t="n"/>
    </row>
    <row r="3675">
      <c r="G3675" s="182" t="n"/>
    </row>
    <row r="3676">
      <c r="G3676" s="182" t="n"/>
    </row>
    <row r="3677">
      <c r="G3677" s="182" t="n"/>
    </row>
    <row r="3678">
      <c r="G3678" s="182" t="n"/>
    </row>
    <row r="3679">
      <c r="G3679" s="182" t="n"/>
    </row>
    <row r="3680">
      <c r="G3680" s="182" t="n"/>
    </row>
    <row r="3681">
      <c r="G3681" s="182" t="n"/>
    </row>
    <row r="3682">
      <c r="G3682" s="182" t="n"/>
    </row>
    <row r="3683">
      <c r="G3683" s="182" t="n"/>
    </row>
    <row r="3684">
      <c r="G3684" s="182" t="n"/>
    </row>
    <row r="3685">
      <c r="G3685" s="182" t="n"/>
    </row>
    <row r="3686">
      <c r="G3686" s="182" t="n"/>
    </row>
    <row r="3687">
      <c r="G3687" s="182" t="n"/>
    </row>
    <row r="3688">
      <c r="G3688" s="182" t="n"/>
    </row>
    <row r="3689">
      <c r="G3689" s="182" t="n"/>
    </row>
    <row r="3690">
      <c r="G3690" s="182" t="n"/>
    </row>
    <row r="3691">
      <c r="G3691" s="182" t="n"/>
    </row>
    <row r="3692">
      <c r="G3692" s="182" t="n"/>
    </row>
    <row r="3693">
      <c r="G3693" s="182" t="n"/>
    </row>
    <row r="3694">
      <c r="G3694" s="182" t="n"/>
    </row>
    <row r="3695">
      <c r="G3695" s="182" t="n"/>
    </row>
    <row r="3696">
      <c r="G3696" s="182" t="n"/>
    </row>
    <row r="3697">
      <c r="G3697" s="182" t="n"/>
    </row>
    <row r="3698">
      <c r="G3698" s="182" t="n"/>
    </row>
    <row r="3699">
      <c r="G3699" s="182" t="n"/>
    </row>
    <row r="3700">
      <c r="G3700" s="182" t="n"/>
    </row>
    <row r="3701">
      <c r="G3701" s="182" t="n"/>
    </row>
    <row r="3702">
      <c r="G3702" s="182" t="n"/>
    </row>
    <row r="3703">
      <c r="G3703" s="182" t="n"/>
    </row>
    <row r="3704">
      <c r="G3704" s="182" t="n"/>
    </row>
    <row r="3705">
      <c r="G3705" s="182" t="n"/>
    </row>
    <row r="3706">
      <c r="G3706" s="182" t="n"/>
    </row>
    <row r="3707">
      <c r="G3707" s="182" t="n"/>
    </row>
    <row r="3708">
      <c r="G3708" s="182" t="n"/>
    </row>
    <row r="3709">
      <c r="G3709" s="182" t="n"/>
    </row>
    <row r="3710">
      <c r="G3710" s="182" t="n"/>
    </row>
    <row r="3711">
      <c r="G3711" s="182" t="n"/>
    </row>
    <row r="3712">
      <c r="G3712" s="182" t="n"/>
    </row>
    <row r="3713">
      <c r="G3713" s="182" t="n"/>
    </row>
    <row r="3714">
      <c r="G3714" s="182" t="n"/>
    </row>
    <row r="3715">
      <c r="G3715" s="182" t="n"/>
    </row>
    <row r="3716">
      <c r="G3716" s="182" t="n"/>
    </row>
    <row r="3717">
      <c r="G3717" s="182" t="n"/>
    </row>
    <row r="3718">
      <c r="G3718" s="182" t="n"/>
    </row>
    <row r="3719">
      <c r="G3719" s="182" t="n"/>
    </row>
    <row r="3720">
      <c r="G3720" s="182" t="n"/>
    </row>
    <row r="3721">
      <c r="G3721" s="182" t="n"/>
    </row>
    <row r="3722">
      <c r="G3722" s="182" t="n"/>
    </row>
    <row r="3723">
      <c r="G3723" s="182" t="n"/>
    </row>
    <row r="3724">
      <c r="G3724" s="182" t="n"/>
    </row>
    <row r="3725">
      <c r="G3725" s="182" t="n"/>
    </row>
    <row r="3726">
      <c r="G3726" s="182" t="n"/>
    </row>
    <row r="3727">
      <c r="G3727" s="182" t="n"/>
    </row>
    <row r="3728">
      <c r="G3728" s="182" t="n"/>
    </row>
    <row r="3729">
      <c r="G3729" s="182" t="n"/>
    </row>
    <row r="3730">
      <c r="G3730" s="182" t="n"/>
    </row>
    <row r="3731">
      <c r="G3731" s="182" t="n"/>
    </row>
    <row r="3732">
      <c r="G3732" s="182" t="n"/>
    </row>
    <row r="3733">
      <c r="G3733" s="182" t="n"/>
    </row>
    <row r="3734">
      <c r="G3734" s="182" t="n"/>
    </row>
    <row r="3735">
      <c r="G3735" s="182" t="n"/>
    </row>
    <row r="3736">
      <c r="G3736" s="182" t="n"/>
    </row>
    <row r="3737">
      <c r="G3737" s="182" t="n"/>
    </row>
    <row r="3738">
      <c r="G3738" s="182" t="n"/>
    </row>
    <row r="3739">
      <c r="G3739" s="182" t="n"/>
    </row>
    <row r="3740">
      <c r="G3740" s="182" t="n"/>
    </row>
    <row r="3741">
      <c r="G3741" s="182" t="n"/>
    </row>
    <row r="3742">
      <c r="G3742" s="182" t="n"/>
    </row>
    <row r="3743">
      <c r="G3743" s="182" t="n"/>
    </row>
    <row r="3744">
      <c r="G3744" s="182" t="n"/>
    </row>
    <row r="3745">
      <c r="G3745" s="182" t="n"/>
    </row>
    <row r="3746">
      <c r="G3746" s="182" t="n"/>
    </row>
    <row r="3747">
      <c r="G3747" s="182" t="n"/>
    </row>
    <row r="3748">
      <c r="G3748" s="182" t="n"/>
    </row>
    <row r="3749">
      <c r="G3749" s="182" t="n"/>
    </row>
    <row r="3750">
      <c r="G3750" s="182" t="n"/>
    </row>
    <row r="3751">
      <c r="G3751" s="182" t="n"/>
    </row>
    <row r="3752">
      <c r="G3752" s="182" t="n"/>
    </row>
    <row r="3753">
      <c r="G3753" s="182" t="n"/>
    </row>
    <row r="3754">
      <c r="G3754" s="182" t="n"/>
    </row>
    <row r="3755">
      <c r="G3755" s="182" t="n"/>
    </row>
    <row r="3756">
      <c r="G3756" s="182" t="n"/>
    </row>
    <row r="3757">
      <c r="G3757" s="182" t="n"/>
    </row>
    <row r="3758">
      <c r="G3758" s="182" t="n"/>
    </row>
    <row r="3759">
      <c r="G3759" s="182" t="n"/>
    </row>
    <row r="3760">
      <c r="G3760" s="182" t="n"/>
    </row>
    <row r="3761">
      <c r="G3761" s="182" t="n"/>
    </row>
    <row r="3762">
      <c r="G3762" s="182" t="n"/>
    </row>
    <row r="3763">
      <c r="G3763" s="182" t="n"/>
    </row>
    <row r="3764">
      <c r="G3764" s="182" t="n"/>
    </row>
    <row r="3765">
      <c r="G3765" s="182" t="n"/>
    </row>
    <row r="3766">
      <c r="G3766" s="182" t="n"/>
    </row>
    <row r="3767">
      <c r="G3767" s="182" t="n"/>
    </row>
    <row r="3768">
      <c r="G3768" s="182" t="n"/>
    </row>
    <row r="3769">
      <c r="G3769" s="182" t="n"/>
    </row>
    <row r="3770">
      <c r="G3770" s="182" t="n"/>
    </row>
    <row r="3771">
      <c r="G3771" s="182" t="n"/>
    </row>
    <row r="3772">
      <c r="G3772" s="182" t="n"/>
    </row>
    <row r="3773">
      <c r="G3773" s="182" t="n"/>
    </row>
    <row r="3774">
      <c r="G3774" s="182" t="n"/>
    </row>
    <row r="3775">
      <c r="G3775" s="182" t="n"/>
    </row>
    <row r="3776">
      <c r="G3776" s="182" t="n"/>
    </row>
    <row r="3777">
      <c r="G3777" s="182" t="n"/>
    </row>
    <row r="3778">
      <c r="G3778" s="182" t="n"/>
    </row>
    <row r="3779">
      <c r="G3779" s="182" t="n"/>
    </row>
    <row r="3780">
      <c r="G3780" s="182" t="n"/>
    </row>
    <row r="3781">
      <c r="G3781" s="182" t="n"/>
    </row>
    <row r="3782">
      <c r="G3782" s="182" t="n"/>
    </row>
    <row r="3783">
      <c r="G3783" s="182" t="n"/>
    </row>
    <row r="3784">
      <c r="G3784" s="182" t="n"/>
    </row>
    <row r="3785">
      <c r="G3785" s="182" t="n"/>
    </row>
    <row r="3786">
      <c r="G3786" s="182" t="n"/>
    </row>
    <row r="3787">
      <c r="G3787" s="182" t="n"/>
    </row>
    <row r="3788">
      <c r="G3788" s="182" t="n"/>
    </row>
    <row r="3789">
      <c r="G3789" s="182" t="n"/>
    </row>
    <row r="3790">
      <c r="G3790" s="182" t="n"/>
    </row>
    <row r="3791">
      <c r="G3791" s="182" t="n"/>
    </row>
    <row r="3792">
      <c r="G3792" s="182" t="n"/>
    </row>
    <row r="3793">
      <c r="G3793" s="182" t="n"/>
    </row>
    <row r="3794">
      <c r="G3794" s="182" t="n"/>
    </row>
    <row r="3795">
      <c r="G3795" s="182" t="n"/>
    </row>
    <row r="3796">
      <c r="G3796" s="182" t="n"/>
    </row>
    <row r="3797">
      <c r="G3797" s="182" t="n"/>
    </row>
    <row r="3798">
      <c r="G3798" s="182" t="n"/>
    </row>
    <row r="3799">
      <c r="G3799" s="182" t="n"/>
    </row>
    <row r="3800">
      <c r="G3800" s="182" t="n"/>
    </row>
    <row r="3801">
      <c r="G3801" s="182" t="n"/>
    </row>
    <row r="3802">
      <c r="G3802" s="182" t="n"/>
    </row>
    <row r="3803">
      <c r="G3803" s="182" t="n"/>
    </row>
    <row r="3804">
      <c r="G3804" s="182" t="n"/>
    </row>
    <row r="3805">
      <c r="G3805" s="182" t="n"/>
    </row>
    <row r="3806">
      <c r="G3806" s="182" t="n"/>
    </row>
    <row r="3807">
      <c r="G3807" s="182" t="n"/>
    </row>
    <row r="3808">
      <c r="G3808" s="182" t="n"/>
    </row>
    <row r="3809">
      <c r="G3809" s="182" t="n"/>
    </row>
    <row r="3810">
      <c r="G3810" s="182" t="n"/>
    </row>
    <row r="3811">
      <c r="G3811" s="182" t="n"/>
    </row>
    <row r="3812">
      <c r="G3812" s="182" t="n"/>
    </row>
    <row r="3813">
      <c r="G3813" s="182" t="n"/>
    </row>
    <row r="3814">
      <c r="G3814" s="182" t="n"/>
    </row>
    <row r="3815">
      <c r="G3815" s="182" t="n"/>
    </row>
    <row r="3816">
      <c r="G3816" s="182" t="n"/>
    </row>
    <row r="3817">
      <c r="G3817" s="182" t="n"/>
    </row>
    <row r="3818">
      <c r="G3818" s="182" t="n"/>
    </row>
    <row r="3819">
      <c r="G3819" s="182" t="n"/>
    </row>
    <row r="3820">
      <c r="G3820" s="182" t="n"/>
    </row>
    <row r="3821">
      <c r="G3821" s="182" t="n"/>
    </row>
    <row r="3822">
      <c r="G3822" s="182" t="n"/>
    </row>
    <row r="3823">
      <c r="G3823" s="182" t="n"/>
    </row>
    <row r="3824">
      <c r="G3824" s="182" t="n"/>
    </row>
    <row r="3825">
      <c r="G3825" s="182" t="n"/>
    </row>
    <row r="3826">
      <c r="G3826" s="182" t="n"/>
    </row>
    <row r="3827">
      <c r="G3827" s="182" t="n"/>
    </row>
    <row r="3828">
      <c r="G3828" s="182" t="n"/>
    </row>
    <row r="3829">
      <c r="G3829" s="182" t="n"/>
    </row>
    <row r="3830">
      <c r="G3830" s="182" t="n"/>
    </row>
    <row r="3831">
      <c r="G3831" s="182" t="n"/>
    </row>
    <row r="3832">
      <c r="G3832" s="182" t="n"/>
    </row>
    <row r="3833">
      <c r="G3833" s="182" t="n"/>
    </row>
    <row r="3834">
      <c r="G3834" s="182" t="n"/>
    </row>
    <row r="3835">
      <c r="G3835" s="182" t="n"/>
    </row>
    <row r="3836">
      <c r="G3836" s="182" t="n"/>
    </row>
    <row r="3837">
      <c r="G3837" s="182" t="n"/>
    </row>
    <row r="3838">
      <c r="G3838" s="182" t="n"/>
    </row>
    <row r="3839">
      <c r="G3839" s="182" t="n"/>
    </row>
    <row r="3840">
      <c r="G3840" s="182" t="n"/>
    </row>
    <row r="3841">
      <c r="G3841" s="182" t="n"/>
    </row>
    <row r="3842">
      <c r="G3842" s="182" t="n"/>
    </row>
    <row r="3843">
      <c r="G3843" s="182" t="n"/>
    </row>
    <row r="3844">
      <c r="G3844" s="182" t="n"/>
    </row>
    <row r="3845">
      <c r="G3845" s="182" t="n"/>
    </row>
    <row r="3846">
      <c r="G3846" s="182" t="n"/>
    </row>
    <row r="3847">
      <c r="G3847" s="182" t="n"/>
    </row>
    <row r="3848">
      <c r="G3848" s="182" t="n"/>
    </row>
    <row r="3849">
      <c r="G3849" s="182" t="n"/>
    </row>
    <row r="3850">
      <c r="G3850" s="182" t="n"/>
    </row>
    <row r="3851">
      <c r="G3851" s="182" t="n"/>
    </row>
    <row r="3852">
      <c r="G3852" s="182" t="n"/>
    </row>
    <row r="3853">
      <c r="G3853" s="182" t="n"/>
    </row>
    <row r="3854">
      <c r="G3854" s="182" t="n"/>
    </row>
    <row r="3855">
      <c r="G3855" s="182" t="n"/>
    </row>
    <row r="3856">
      <c r="G3856" s="182" t="n"/>
    </row>
    <row r="3857">
      <c r="G3857" s="182" t="n"/>
    </row>
    <row r="3858">
      <c r="G3858" s="182" t="n"/>
    </row>
    <row r="3859">
      <c r="G3859" s="182" t="n"/>
    </row>
    <row r="3860">
      <c r="G3860" s="182" t="n"/>
    </row>
    <row r="3861">
      <c r="G3861" s="182" t="n"/>
    </row>
    <row r="3862">
      <c r="G3862" s="182" t="n"/>
    </row>
    <row r="3863">
      <c r="G3863" s="182" t="n"/>
    </row>
    <row r="3864">
      <c r="G3864" s="182" t="n"/>
    </row>
    <row r="3865">
      <c r="G3865" s="182" t="n"/>
    </row>
    <row r="3866">
      <c r="G3866" s="182" t="n"/>
    </row>
    <row r="3867">
      <c r="G3867" s="182" t="n"/>
    </row>
    <row r="3868">
      <c r="G3868" s="182" t="n"/>
    </row>
    <row r="3869">
      <c r="G3869" s="182" t="n"/>
    </row>
    <row r="3870">
      <c r="G3870" s="182" t="n"/>
    </row>
    <row r="3871">
      <c r="G3871" s="182" t="n"/>
    </row>
    <row r="3872">
      <c r="G3872" s="182" t="n"/>
    </row>
    <row r="3873">
      <c r="G3873" s="182" t="n"/>
    </row>
    <row r="3874">
      <c r="G3874" s="182" t="n"/>
    </row>
    <row r="3875">
      <c r="G3875" s="182" t="n"/>
    </row>
    <row r="3876">
      <c r="G3876" s="182" t="n"/>
    </row>
    <row r="3877">
      <c r="G3877" s="182" t="n"/>
    </row>
    <row r="3878">
      <c r="G3878" s="182" t="n"/>
    </row>
    <row r="3879">
      <c r="G3879" s="182" t="n"/>
    </row>
    <row r="3880">
      <c r="G3880" s="182" t="n"/>
    </row>
    <row r="3881">
      <c r="G3881" s="182" t="n"/>
    </row>
    <row r="3882">
      <c r="G3882" s="182" t="n"/>
    </row>
    <row r="3883">
      <c r="G3883" s="182" t="n"/>
    </row>
    <row r="3884">
      <c r="G3884" s="182" t="n"/>
    </row>
    <row r="3885">
      <c r="G3885" s="182" t="n"/>
    </row>
    <row r="3886">
      <c r="G3886" s="182" t="n"/>
    </row>
    <row r="3887">
      <c r="G3887" s="182" t="n"/>
    </row>
    <row r="3888">
      <c r="G3888" s="182" t="n"/>
    </row>
    <row r="3889">
      <c r="G3889" s="182" t="n"/>
    </row>
    <row r="3890">
      <c r="G3890" s="182" t="n"/>
    </row>
    <row r="3891">
      <c r="G3891" s="182" t="n"/>
    </row>
    <row r="3892">
      <c r="G3892" s="182" t="n"/>
    </row>
    <row r="3893">
      <c r="G3893" s="182" t="n"/>
    </row>
    <row r="3894">
      <c r="G3894" s="182" t="n"/>
    </row>
    <row r="3895">
      <c r="G3895" s="182" t="n"/>
    </row>
    <row r="3896">
      <c r="G3896" s="182" t="n"/>
    </row>
    <row r="3897">
      <c r="G3897" s="182" t="n"/>
    </row>
    <row r="3898">
      <c r="G3898" s="182" t="n"/>
    </row>
    <row r="3899">
      <c r="G3899" s="182" t="n"/>
    </row>
    <row r="3900">
      <c r="G3900" s="182" t="n"/>
    </row>
    <row r="3901">
      <c r="G3901" s="182" t="n"/>
    </row>
    <row r="3902">
      <c r="G3902" s="182" t="n"/>
    </row>
    <row r="3903">
      <c r="G3903" s="182" t="n"/>
    </row>
    <row r="3904">
      <c r="G3904" s="182" t="n"/>
    </row>
    <row r="3905">
      <c r="G3905" s="182" t="n"/>
    </row>
    <row r="3906">
      <c r="G3906" s="182" t="n"/>
    </row>
    <row r="3907">
      <c r="G3907" s="182" t="n"/>
    </row>
    <row r="3908">
      <c r="G3908" s="182" t="n"/>
    </row>
    <row r="3909">
      <c r="G3909" s="182" t="n"/>
    </row>
    <row r="3910">
      <c r="G3910" s="182" t="n"/>
    </row>
    <row r="3911">
      <c r="G3911" s="182" t="n"/>
    </row>
    <row r="3912">
      <c r="G3912" s="182" t="n"/>
    </row>
    <row r="3913">
      <c r="G3913" s="182" t="n"/>
    </row>
    <row r="3914">
      <c r="G3914" s="182" t="n"/>
    </row>
    <row r="3915">
      <c r="G3915" s="182" t="n"/>
    </row>
    <row r="3916">
      <c r="G3916" s="182" t="n"/>
    </row>
    <row r="3917">
      <c r="G3917" s="182" t="n"/>
    </row>
    <row r="3918">
      <c r="G3918" s="182" t="n"/>
    </row>
    <row r="3919">
      <c r="G3919" s="182" t="n"/>
    </row>
    <row r="3920">
      <c r="G3920" s="182" t="n"/>
    </row>
    <row r="3921">
      <c r="G3921" s="182" t="n"/>
    </row>
    <row r="3922">
      <c r="G3922" s="182" t="n"/>
    </row>
    <row r="3923">
      <c r="G3923" s="182" t="n"/>
    </row>
    <row r="3924">
      <c r="G3924" s="182" t="n"/>
    </row>
    <row r="3925">
      <c r="G3925" s="182" t="n"/>
    </row>
    <row r="3926">
      <c r="G3926" s="182" t="n"/>
    </row>
    <row r="3927">
      <c r="G3927" s="182" t="n"/>
    </row>
    <row r="3928">
      <c r="G3928" s="182" t="n"/>
    </row>
    <row r="3929">
      <c r="G3929" s="182" t="n"/>
    </row>
    <row r="3930">
      <c r="G3930" s="182" t="n"/>
    </row>
    <row r="3931">
      <c r="G3931" s="182" t="n"/>
    </row>
    <row r="3932">
      <c r="G3932" s="182" t="n"/>
    </row>
    <row r="3933">
      <c r="G3933" s="182" t="n"/>
    </row>
    <row r="3934">
      <c r="G3934" s="182" t="n"/>
    </row>
    <row r="3935">
      <c r="G3935" s="182" t="n"/>
    </row>
    <row r="3936">
      <c r="G3936" s="182" t="n"/>
    </row>
    <row r="3937">
      <c r="G3937" s="182" t="n"/>
    </row>
    <row r="3938">
      <c r="G3938" s="182" t="n"/>
    </row>
    <row r="3939">
      <c r="G3939" s="182" t="n"/>
    </row>
    <row r="3940">
      <c r="G3940" s="182" t="n"/>
    </row>
    <row r="3941">
      <c r="G3941" s="182" t="n"/>
    </row>
    <row r="3942">
      <c r="G3942" s="182" t="n"/>
    </row>
    <row r="3943">
      <c r="G3943" s="182" t="n"/>
    </row>
    <row r="3944">
      <c r="G3944" s="182" t="n"/>
    </row>
    <row r="3945">
      <c r="G3945" s="182" t="n"/>
    </row>
    <row r="3946">
      <c r="G3946" s="182" t="n"/>
    </row>
    <row r="3947">
      <c r="G3947" s="182" t="n"/>
    </row>
    <row r="3948">
      <c r="G3948" s="182" t="n"/>
    </row>
    <row r="3949">
      <c r="G3949" s="182" t="n"/>
    </row>
    <row r="3950">
      <c r="G3950" s="182" t="n"/>
    </row>
    <row r="3951">
      <c r="G3951" s="182" t="n"/>
    </row>
    <row r="3952">
      <c r="G3952" s="182" t="n"/>
    </row>
    <row r="3953">
      <c r="G3953" s="182" t="n"/>
    </row>
    <row r="3954">
      <c r="G3954" s="182" t="n"/>
    </row>
    <row r="3955">
      <c r="G3955" s="182" t="n"/>
    </row>
    <row r="3956">
      <c r="G3956" s="182" t="n"/>
    </row>
    <row r="3957">
      <c r="G3957" s="182" t="n"/>
    </row>
    <row r="3958">
      <c r="G3958" s="182" t="n"/>
    </row>
    <row r="3959">
      <c r="G3959" s="182" t="n"/>
    </row>
    <row r="3960">
      <c r="G3960" s="182" t="n"/>
    </row>
    <row r="3961">
      <c r="G3961" s="182" t="n"/>
    </row>
    <row r="3962">
      <c r="G3962" s="182" t="n"/>
    </row>
    <row r="3963">
      <c r="G3963" s="182" t="n"/>
    </row>
    <row r="3964">
      <c r="G3964" s="182" t="n"/>
    </row>
    <row r="3965">
      <c r="G3965" s="182" t="n"/>
    </row>
    <row r="3966">
      <c r="G3966" s="182" t="n"/>
    </row>
    <row r="3967">
      <c r="G3967" s="182" t="n"/>
    </row>
    <row r="3968">
      <c r="G3968" s="182" t="n"/>
    </row>
    <row r="3969">
      <c r="G3969" s="182" t="n"/>
    </row>
    <row r="3970">
      <c r="G3970" s="182" t="n"/>
    </row>
    <row r="3971">
      <c r="G3971" s="182" t="n"/>
    </row>
    <row r="3972">
      <c r="G3972" s="182" t="n"/>
    </row>
    <row r="3973">
      <c r="G3973" s="182" t="n"/>
    </row>
    <row r="3974">
      <c r="G3974" s="182" t="n"/>
    </row>
    <row r="3975">
      <c r="G3975" s="182" t="n"/>
    </row>
    <row r="3976">
      <c r="G3976" s="182" t="n"/>
    </row>
    <row r="3977">
      <c r="G3977" s="182" t="n"/>
    </row>
    <row r="3978">
      <c r="G3978" s="182" t="n"/>
    </row>
    <row r="3979">
      <c r="G3979" s="182" t="n"/>
    </row>
    <row r="3980">
      <c r="G3980" s="182" t="n"/>
    </row>
    <row r="3981">
      <c r="G3981" s="182" t="n"/>
    </row>
    <row r="3982">
      <c r="G3982" s="182" t="n"/>
    </row>
    <row r="3983">
      <c r="G3983" s="182" t="n"/>
    </row>
    <row r="3984">
      <c r="G3984" s="182" t="n"/>
    </row>
    <row r="3985">
      <c r="G3985" s="182" t="n"/>
    </row>
    <row r="3986">
      <c r="G3986" s="182" t="n"/>
    </row>
    <row r="3987">
      <c r="G3987" s="182" t="n"/>
    </row>
    <row r="3988">
      <c r="G3988" s="182" t="n"/>
    </row>
    <row r="3989">
      <c r="G3989" s="182" t="n"/>
    </row>
    <row r="3990">
      <c r="G3990" s="182" t="n"/>
    </row>
    <row r="3991">
      <c r="G3991" s="182" t="n"/>
    </row>
    <row r="3992">
      <c r="G3992" s="182" t="n"/>
    </row>
    <row r="3993">
      <c r="G3993" s="182" t="n"/>
    </row>
    <row r="3994">
      <c r="G3994" s="182" t="n"/>
    </row>
    <row r="3995">
      <c r="G3995" s="182" t="n"/>
    </row>
    <row r="3996">
      <c r="G3996" s="182" t="n"/>
    </row>
    <row r="3997">
      <c r="G3997" s="182" t="n"/>
    </row>
    <row r="3998">
      <c r="G3998" s="182" t="n"/>
    </row>
    <row r="3999">
      <c r="G3999" s="182" t="n"/>
    </row>
    <row r="4000">
      <c r="G4000" s="182" t="n"/>
    </row>
    <row r="4001">
      <c r="G4001" s="182" t="n"/>
    </row>
    <row r="4002">
      <c r="G4002" s="182" t="n"/>
    </row>
    <row r="4003">
      <c r="G4003" s="182" t="n"/>
    </row>
    <row r="4004">
      <c r="G4004" s="182" t="n"/>
    </row>
    <row r="4005">
      <c r="G4005" s="182" t="n"/>
    </row>
    <row r="4006">
      <c r="G4006" s="182" t="n"/>
    </row>
    <row r="4007">
      <c r="G4007" s="182" t="n"/>
    </row>
    <row r="4008">
      <c r="G4008" s="182" t="n"/>
    </row>
    <row r="4009">
      <c r="G4009" s="182" t="n"/>
    </row>
    <row r="4010">
      <c r="G4010" s="182" t="n"/>
    </row>
    <row r="4011">
      <c r="G4011" s="182" t="n"/>
    </row>
    <row r="4012">
      <c r="G4012" s="182" t="n"/>
    </row>
    <row r="4013">
      <c r="G4013" s="182" t="n"/>
    </row>
    <row r="4014">
      <c r="G4014" s="182" t="n"/>
    </row>
    <row r="4015">
      <c r="G4015" s="182" t="n"/>
    </row>
    <row r="4016">
      <c r="G4016" s="182" t="n"/>
    </row>
    <row r="4017">
      <c r="G4017" s="182" t="n"/>
    </row>
    <row r="4018">
      <c r="G4018" s="182" t="n"/>
    </row>
    <row r="4019">
      <c r="G4019" s="182" t="n"/>
    </row>
    <row r="4020">
      <c r="G4020" s="182" t="n"/>
    </row>
    <row r="4021">
      <c r="G4021" s="182" t="n"/>
    </row>
    <row r="4022">
      <c r="G4022" s="182" t="n"/>
    </row>
    <row r="4023">
      <c r="G4023" s="182" t="n"/>
    </row>
    <row r="4024">
      <c r="G4024" s="182" t="n"/>
    </row>
    <row r="4025">
      <c r="G4025" s="182" t="n"/>
    </row>
    <row r="4026">
      <c r="G4026" s="182" t="n"/>
    </row>
    <row r="4027">
      <c r="G4027" s="182" t="n"/>
    </row>
    <row r="4028">
      <c r="G4028" s="182" t="n"/>
    </row>
    <row r="4029">
      <c r="G4029" s="182" t="n"/>
    </row>
    <row r="4030">
      <c r="G4030" s="182" t="n"/>
    </row>
    <row r="4031">
      <c r="G4031" s="182" t="n"/>
    </row>
    <row r="4032">
      <c r="G4032" s="182" t="n"/>
    </row>
    <row r="4033">
      <c r="G4033" s="182" t="n"/>
    </row>
    <row r="4034">
      <c r="G4034" s="182" t="n"/>
    </row>
    <row r="4035">
      <c r="G4035" s="182" t="n"/>
    </row>
    <row r="4036">
      <c r="G4036" s="182" t="n"/>
    </row>
    <row r="4037">
      <c r="G4037" s="182" t="n"/>
    </row>
    <row r="4038">
      <c r="G4038" s="182" t="n"/>
    </row>
    <row r="4039">
      <c r="G4039" s="182" t="n"/>
    </row>
    <row r="4040">
      <c r="G4040" s="182" t="n"/>
    </row>
    <row r="4041">
      <c r="G4041" s="182" t="n"/>
    </row>
    <row r="4042">
      <c r="G4042" s="182" t="n"/>
    </row>
    <row r="4043">
      <c r="G4043" s="182" t="n"/>
    </row>
    <row r="4044">
      <c r="G4044" s="182" t="n"/>
    </row>
    <row r="4045">
      <c r="G4045" s="182" t="n"/>
    </row>
    <row r="4046">
      <c r="G4046" s="182" t="n"/>
    </row>
    <row r="4047">
      <c r="G4047" s="182" t="n"/>
    </row>
    <row r="4048">
      <c r="G4048" s="182" t="n"/>
    </row>
    <row r="4049">
      <c r="G4049" s="182" t="n"/>
    </row>
    <row r="4050">
      <c r="G4050" s="182" t="n"/>
    </row>
    <row r="4051">
      <c r="G4051" s="182" t="n"/>
    </row>
    <row r="4052">
      <c r="G4052" s="182" t="n"/>
    </row>
    <row r="4053">
      <c r="G4053" s="182" t="n"/>
    </row>
    <row r="4054">
      <c r="G4054" s="182" t="n"/>
    </row>
    <row r="4055">
      <c r="G4055" s="182" t="n"/>
    </row>
    <row r="4056">
      <c r="G4056" s="182" t="n"/>
    </row>
    <row r="4057">
      <c r="G4057" s="182" t="n"/>
    </row>
    <row r="4058">
      <c r="G4058" s="182" t="n"/>
    </row>
    <row r="4059">
      <c r="G4059" s="182" t="n"/>
    </row>
    <row r="4060">
      <c r="G4060" s="182" t="n"/>
    </row>
    <row r="4061">
      <c r="G4061" s="182" t="n"/>
    </row>
    <row r="4062">
      <c r="G4062" s="182" t="n"/>
    </row>
    <row r="4063">
      <c r="G4063" s="182" t="n"/>
    </row>
    <row r="4064">
      <c r="G4064" s="182" t="n"/>
    </row>
    <row r="4065">
      <c r="G4065" s="182" t="n"/>
    </row>
    <row r="4066">
      <c r="G4066" s="182" t="n"/>
    </row>
    <row r="4067">
      <c r="G4067" s="182" t="n"/>
    </row>
    <row r="4068">
      <c r="G4068" s="182" t="n"/>
    </row>
    <row r="4069">
      <c r="G4069" s="182" t="n"/>
    </row>
    <row r="4070">
      <c r="G4070" s="182" t="n"/>
    </row>
    <row r="4071">
      <c r="G4071" s="182" t="n"/>
    </row>
    <row r="4072">
      <c r="G4072" s="182" t="n"/>
    </row>
    <row r="4073">
      <c r="G4073" s="182" t="n"/>
    </row>
    <row r="4074">
      <c r="G4074" s="182" t="n"/>
    </row>
    <row r="4075">
      <c r="G4075" s="182" t="n"/>
    </row>
    <row r="4076">
      <c r="G4076" s="182" t="n"/>
    </row>
    <row r="4077">
      <c r="G4077" s="182" t="n"/>
    </row>
    <row r="4078">
      <c r="G4078" s="182" t="n"/>
    </row>
    <row r="4079">
      <c r="G4079" s="182" t="n"/>
    </row>
    <row r="4080">
      <c r="G4080" s="182" t="n"/>
    </row>
    <row r="4081">
      <c r="G4081" s="182" t="n"/>
    </row>
    <row r="4082">
      <c r="G4082" s="182" t="n"/>
    </row>
    <row r="4083">
      <c r="G4083" s="182" t="n"/>
    </row>
    <row r="4084">
      <c r="G4084" s="182" t="n"/>
    </row>
    <row r="4085">
      <c r="G4085" s="182" t="n"/>
    </row>
    <row r="4086">
      <c r="G4086" s="182" t="n"/>
    </row>
    <row r="4087">
      <c r="G4087" s="182" t="n"/>
    </row>
    <row r="4088">
      <c r="G4088" s="182" t="n"/>
    </row>
    <row r="4089">
      <c r="G4089" s="182" t="n"/>
    </row>
    <row r="4090">
      <c r="G4090" s="182" t="n"/>
    </row>
    <row r="4091">
      <c r="G4091" s="182" t="n"/>
    </row>
    <row r="4092">
      <c r="G4092" s="182" t="n"/>
    </row>
    <row r="4093">
      <c r="G4093" s="182" t="n"/>
    </row>
    <row r="4094">
      <c r="G4094" s="182" t="n"/>
    </row>
    <row r="4095">
      <c r="G4095" s="182" t="n"/>
    </row>
    <row r="4096">
      <c r="G4096" s="182" t="n"/>
    </row>
    <row r="4097">
      <c r="G4097" s="182" t="n"/>
    </row>
    <row r="4098">
      <c r="G4098" s="182" t="n"/>
    </row>
    <row r="4099">
      <c r="G4099" s="182" t="n"/>
    </row>
    <row r="4100">
      <c r="G4100" s="182" t="n"/>
    </row>
    <row r="4101">
      <c r="G4101" s="182" t="n"/>
    </row>
    <row r="4102">
      <c r="G4102" s="182" t="n"/>
    </row>
    <row r="4103">
      <c r="G4103" s="182" t="n"/>
    </row>
    <row r="4104">
      <c r="G4104" s="182" t="n"/>
    </row>
    <row r="4105">
      <c r="G4105" s="182" t="n"/>
    </row>
    <row r="4106">
      <c r="G4106" s="182" t="n"/>
    </row>
    <row r="4107">
      <c r="G4107" s="182" t="n"/>
    </row>
    <row r="4108">
      <c r="G4108" s="182" t="n"/>
    </row>
    <row r="4109">
      <c r="G4109" s="182" t="n"/>
    </row>
    <row r="4110">
      <c r="G4110" s="182" t="n"/>
    </row>
    <row r="4111">
      <c r="G4111" s="182" t="n"/>
    </row>
    <row r="4112">
      <c r="G4112" s="182" t="n"/>
    </row>
    <row r="4113">
      <c r="G4113" s="182" t="n"/>
    </row>
    <row r="4114">
      <c r="G4114" s="182" t="n"/>
    </row>
    <row r="4115">
      <c r="G4115" s="182" t="n"/>
    </row>
    <row r="4116">
      <c r="G4116" s="182" t="n"/>
    </row>
    <row r="4117">
      <c r="G4117" s="182" t="n"/>
    </row>
    <row r="4118">
      <c r="G4118" s="182" t="n"/>
    </row>
    <row r="4119">
      <c r="G4119" s="182" t="n"/>
    </row>
    <row r="4120">
      <c r="G4120" s="182" t="n"/>
    </row>
    <row r="4121">
      <c r="G4121" s="182" t="n"/>
    </row>
    <row r="4122">
      <c r="G4122" s="182" t="n"/>
    </row>
    <row r="4123">
      <c r="G4123" s="182" t="n"/>
    </row>
    <row r="4124">
      <c r="G4124" s="182" t="n"/>
    </row>
    <row r="4125">
      <c r="G4125" s="182" t="n"/>
    </row>
    <row r="4126">
      <c r="G4126" s="182" t="n"/>
    </row>
    <row r="4127">
      <c r="G4127" s="182" t="n"/>
    </row>
    <row r="4128">
      <c r="G4128" s="182" t="n"/>
    </row>
    <row r="4129">
      <c r="G4129" s="182" t="n"/>
    </row>
    <row r="4130">
      <c r="G4130" s="182" t="n"/>
    </row>
    <row r="4131">
      <c r="G4131" s="182" t="n"/>
    </row>
    <row r="4132">
      <c r="G4132" s="182" t="n"/>
    </row>
    <row r="4133">
      <c r="G4133" s="182" t="n"/>
    </row>
    <row r="4134">
      <c r="G4134" s="182" t="n"/>
    </row>
    <row r="4135">
      <c r="G4135" s="182" t="n"/>
    </row>
    <row r="4136">
      <c r="G4136" s="182" t="n"/>
    </row>
    <row r="4137">
      <c r="G4137" s="182" t="n"/>
    </row>
    <row r="4138">
      <c r="G4138" s="182" t="n"/>
    </row>
    <row r="4139">
      <c r="G4139" s="182" t="n"/>
    </row>
    <row r="4140">
      <c r="G4140" s="182" t="n"/>
    </row>
    <row r="4141">
      <c r="G4141" s="182" t="n"/>
    </row>
    <row r="4142">
      <c r="G4142" s="182" t="n"/>
    </row>
    <row r="4143">
      <c r="G4143" s="182" t="n"/>
    </row>
    <row r="4144">
      <c r="G4144" s="182" t="n"/>
    </row>
    <row r="4145">
      <c r="G4145" s="182" t="n"/>
    </row>
    <row r="4146">
      <c r="G4146" s="182" t="n"/>
    </row>
    <row r="4147">
      <c r="G4147" s="182" t="n"/>
    </row>
    <row r="4148">
      <c r="G4148" s="182" t="n"/>
    </row>
    <row r="4149">
      <c r="G4149" s="182" t="n"/>
    </row>
    <row r="4150">
      <c r="G4150" s="182" t="n"/>
    </row>
    <row r="4151">
      <c r="G4151" s="182" t="n"/>
    </row>
    <row r="4152">
      <c r="G4152" s="182" t="n"/>
    </row>
    <row r="4153">
      <c r="G4153" s="182" t="n"/>
    </row>
    <row r="4154">
      <c r="G4154" s="182" t="n"/>
    </row>
    <row r="4155">
      <c r="G4155" s="182" t="n"/>
    </row>
    <row r="4156">
      <c r="G4156" s="182" t="n"/>
    </row>
    <row r="4157">
      <c r="G4157" s="182" t="n"/>
    </row>
    <row r="4158">
      <c r="G4158" s="182" t="n"/>
    </row>
    <row r="4159">
      <c r="G4159" s="182" t="n"/>
    </row>
    <row r="4160">
      <c r="G4160" s="182" t="n"/>
    </row>
    <row r="4161">
      <c r="G4161" s="182" t="n"/>
    </row>
    <row r="4162">
      <c r="G4162" s="182" t="n"/>
    </row>
    <row r="4163">
      <c r="G4163" s="182" t="n"/>
    </row>
    <row r="4164">
      <c r="G4164" s="182" t="n"/>
    </row>
    <row r="4165">
      <c r="G4165" s="182" t="n"/>
    </row>
    <row r="4166">
      <c r="G4166" s="182" t="n"/>
    </row>
    <row r="4167">
      <c r="G4167" s="182" t="n"/>
    </row>
    <row r="4168">
      <c r="G4168" s="182" t="n"/>
    </row>
    <row r="4169">
      <c r="G4169" s="182" t="n"/>
    </row>
    <row r="4170">
      <c r="G4170" s="182" t="n"/>
    </row>
    <row r="4171">
      <c r="G4171" s="182" t="n"/>
    </row>
    <row r="4172">
      <c r="G4172" s="182" t="n"/>
    </row>
    <row r="4173">
      <c r="G4173" s="182" t="n"/>
    </row>
    <row r="4174">
      <c r="G4174" s="182" t="n"/>
    </row>
    <row r="4175">
      <c r="G4175" s="182" t="n"/>
    </row>
    <row r="4176">
      <c r="G4176" s="182" t="n"/>
    </row>
    <row r="4177">
      <c r="G4177" s="182" t="n"/>
    </row>
    <row r="4178">
      <c r="G4178" s="182" t="n"/>
    </row>
    <row r="4179">
      <c r="G4179" s="182" t="n"/>
    </row>
    <row r="4180">
      <c r="G4180" s="182" t="n"/>
    </row>
    <row r="4181">
      <c r="G4181" s="182" t="n"/>
    </row>
    <row r="4182">
      <c r="G4182" s="182" t="n"/>
    </row>
    <row r="4183">
      <c r="G4183" s="182" t="n"/>
    </row>
    <row r="4184">
      <c r="G4184" s="182" t="n"/>
    </row>
    <row r="4185">
      <c r="G4185" s="182" t="n"/>
    </row>
    <row r="4186">
      <c r="G4186" s="182" t="n"/>
    </row>
    <row r="4187">
      <c r="G4187" s="182" t="n"/>
    </row>
    <row r="4188">
      <c r="G4188" s="182" t="n"/>
    </row>
    <row r="4189">
      <c r="G4189" s="182" t="n"/>
    </row>
    <row r="4190">
      <c r="G4190" s="182" t="n"/>
    </row>
    <row r="4191">
      <c r="G4191" s="182" t="n"/>
    </row>
    <row r="4192">
      <c r="G4192" s="182" t="n"/>
    </row>
    <row r="4193">
      <c r="G4193" s="182" t="n"/>
    </row>
    <row r="4194">
      <c r="G4194" s="182" t="n"/>
    </row>
    <row r="4195">
      <c r="G4195" s="182" t="n"/>
    </row>
    <row r="4196">
      <c r="G4196" s="182" t="n"/>
    </row>
    <row r="4197">
      <c r="G4197" s="182" t="n"/>
    </row>
    <row r="4198">
      <c r="G4198" s="182" t="n"/>
    </row>
    <row r="4199">
      <c r="G4199" s="182" t="n"/>
    </row>
    <row r="4200">
      <c r="G4200" s="182" t="n"/>
    </row>
    <row r="4201">
      <c r="G4201" s="182" t="n"/>
    </row>
    <row r="4202">
      <c r="G4202" s="182" t="n"/>
    </row>
    <row r="4203">
      <c r="G4203" s="182" t="n"/>
    </row>
    <row r="4204">
      <c r="G4204" s="182" t="n"/>
    </row>
    <row r="4205">
      <c r="G4205" s="182" t="n"/>
    </row>
    <row r="4206">
      <c r="G4206" s="182" t="n"/>
    </row>
    <row r="4207">
      <c r="G4207" s="182" t="n"/>
    </row>
    <row r="4208">
      <c r="G4208" s="182" t="n"/>
    </row>
    <row r="4209">
      <c r="G4209" s="182" t="n"/>
    </row>
    <row r="4210">
      <c r="G4210" s="182" t="n"/>
    </row>
    <row r="4211">
      <c r="G4211" s="182" t="n"/>
    </row>
    <row r="4212">
      <c r="G4212" s="182" t="n"/>
    </row>
    <row r="4213">
      <c r="G4213" s="182" t="n"/>
    </row>
    <row r="4214">
      <c r="G4214" s="182" t="n"/>
    </row>
    <row r="4215">
      <c r="G4215" s="182" t="n"/>
    </row>
    <row r="4216">
      <c r="G4216" s="182" t="n"/>
    </row>
    <row r="4217">
      <c r="G4217" s="182" t="n"/>
    </row>
    <row r="4218">
      <c r="G4218" s="182" t="n"/>
    </row>
    <row r="4219">
      <c r="G4219" s="182" t="n"/>
    </row>
    <row r="4220">
      <c r="G4220" s="182" t="n"/>
    </row>
    <row r="4221">
      <c r="G4221" s="182" t="n"/>
    </row>
    <row r="4222">
      <c r="G4222" s="182" t="n"/>
    </row>
    <row r="4223">
      <c r="G4223" s="182" t="n"/>
    </row>
    <row r="4224">
      <c r="G4224" s="182" t="n"/>
    </row>
    <row r="4225">
      <c r="G4225" s="182" t="n"/>
    </row>
    <row r="4226">
      <c r="G4226" s="182" t="n"/>
    </row>
    <row r="4227">
      <c r="G4227" s="182" t="n"/>
    </row>
    <row r="4228">
      <c r="G4228" s="182" t="n"/>
    </row>
    <row r="4229">
      <c r="G4229" s="182" t="n"/>
    </row>
    <row r="4230">
      <c r="G4230" s="182" t="n"/>
    </row>
    <row r="4231">
      <c r="G4231" s="182" t="n"/>
    </row>
    <row r="4232">
      <c r="G4232" s="182" t="n"/>
    </row>
    <row r="4233">
      <c r="G4233" s="182" t="n"/>
    </row>
    <row r="4234">
      <c r="G4234" s="182" t="n"/>
    </row>
    <row r="4235">
      <c r="G4235" s="182" t="n"/>
    </row>
    <row r="4236">
      <c r="G4236" s="182" t="n"/>
    </row>
    <row r="4237">
      <c r="G4237" s="182" t="n"/>
    </row>
    <row r="4238">
      <c r="G4238" s="182" t="n"/>
    </row>
    <row r="4239">
      <c r="G4239" s="182" t="n"/>
    </row>
    <row r="4240">
      <c r="G4240" s="182" t="n"/>
    </row>
    <row r="4241">
      <c r="G4241" s="182" t="n"/>
    </row>
    <row r="4242">
      <c r="G4242" s="182" t="n"/>
    </row>
    <row r="4243">
      <c r="G4243" s="182" t="n"/>
    </row>
    <row r="4244">
      <c r="G4244" s="182" t="n"/>
    </row>
    <row r="4245">
      <c r="G4245" s="182" t="n"/>
    </row>
    <row r="4246">
      <c r="G4246" s="182" t="n"/>
    </row>
    <row r="4247">
      <c r="G4247" s="182" t="n"/>
    </row>
    <row r="4248">
      <c r="G4248" s="182" t="n"/>
    </row>
    <row r="4249">
      <c r="G4249" s="182" t="n"/>
    </row>
    <row r="4250">
      <c r="G4250" s="182" t="n"/>
    </row>
    <row r="4251">
      <c r="G4251" s="182" t="n"/>
    </row>
    <row r="4252">
      <c r="G4252" s="182" t="n"/>
    </row>
    <row r="4253">
      <c r="G4253" s="182" t="n"/>
    </row>
    <row r="4254">
      <c r="G4254" s="182" t="n"/>
    </row>
    <row r="4255">
      <c r="G4255" s="182" t="n"/>
    </row>
    <row r="4256">
      <c r="G4256" s="182" t="n"/>
    </row>
    <row r="4257">
      <c r="G4257" s="182" t="n"/>
    </row>
    <row r="4258">
      <c r="G4258" s="182" t="n"/>
    </row>
    <row r="4259">
      <c r="G4259" s="182" t="n"/>
    </row>
    <row r="4260">
      <c r="G4260" s="182" t="n"/>
    </row>
    <row r="4261">
      <c r="G4261" s="182" t="n"/>
    </row>
    <row r="4262">
      <c r="G4262" s="182" t="n"/>
    </row>
    <row r="4263">
      <c r="G4263" s="182" t="n"/>
    </row>
    <row r="4264">
      <c r="G4264" s="182" t="n"/>
    </row>
    <row r="4265">
      <c r="G4265" s="182" t="n"/>
    </row>
    <row r="4266">
      <c r="G4266" s="182" t="n"/>
    </row>
    <row r="4267">
      <c r="G4267" s="182" t="n"/>
    </row>
    <row r="4268">
      <c r="G4268" s="182" t="n"/>
    </row>
    <row r="4269">
      <c r="G4269" s="182" t="n"/>
    </row>
    <row r="4270">
      <c r="G4270" s="182" t="n"/>
    </row>
    <row r="4271">
      <c r="G4271" s="182" t="n"/>
    </row>
    <row r="4272">
      <c r="G4272" s="182" t="n"/>
    </row>
    <row r="4273">
      <c r="G4273" s="182" t="n"/>
    </row>
    <row r="4274">
      <c r="G4274" s="182" t="n"/>
    </row>
    <row r="4275">
      <c r="G4275" s="182" t="n"/>
    </row>
    <row r="4276">
      <c r="G4276" s="182" t="n"/>
    </row>
    <row r="4277">
      <c r="G4277" s="182" t="n"/>
    </row>
    <row r="4278">
      <c r="G4278" s="182" t="n"/>
    </row>
    <row r="4279">
      <c r="G4279" s="182" t="n"/>
    </row>
    <row r="4280">
      <c r="G4280" s="182" t="n"/>
    </row>
    <row r="4281">
      <c r="G4281" s="182" t="n"/>
    </row>
    <row r="4282">
      <c r="G4282" s="182" t="n"/>
    </row>
    <row r="4283">
      <c r="G4283" s="182" t="n"/>
    </row>
    <row r="4284">
      <c r="G4284" s="182" t="n"/>
    </row>
    <row r="4285">
      <c r="G4285" s="182" t="n"/>
    </row>
    <row r="4286">
      <c r="G4286" s="182" t="n"/>
    </row>
    <row r="4287">
      <c r="G4287" s="182" t="n"/>
    </row>
    <row r="4288">
      <c r="G4288" s="182" t="n"/>
    </row>
    <row r="4289">
      <c r="G4289" s="182" t="n"/>
    </row>
    <row r="4290">
      <c r="G4290" s="182" t="n"/>
    </row>
    <row r="4291">
      <c r="G4291" s="182" t="n"/>
    </row>
    <row r="4292">
      <c r="G4292" s="182" t="n"/>
    </row>
    <row r="4293">
      <c r="G4293" s="182" t="n"/>
    </row>
    <row r="4294">
      <c r="G4294" s="182" t="n"/>
    </row>
    <row r="4295">
      <c r="G4295" s="182" t="n"/>
    </row>
    <row r="4296">
      <c r="G4296" s="182" t="n"/>
    </row>
    <row r="4297">
      <c r="G4297" s="182" t="n"/>
    </row>
    <row r="4298">
      <c r="G4298" s="182" t="n"/>
    </row>
    <row r="4299">
      <c r="G4299" s="182" t="n"/>
    </row>
    <row r="4300">
      <c r="G4300" s="182" t="n"/>
    </row>
    <row r="4301">
      <c r="G4301" s="182" t="n"/>
    </row>
    <row r="4302">
      <c r="G4302" s="182" t="n"/>
    </row>
    <row r="4303">
      <c r="G4303" s="182" t="n"/>
    </row>
    <row r="4304">
      <c r="G4304" s="182" t="n"/>
    </row>
    <row r="4305">
      <c r="G4305" s="182" t="n"/>
    </row>
    <row r="4306">
      <c r="G4306" s="182" t="n"/>
    </row>
    <row r="4307">
      <c r="G4307" s="182" t="n"/>
    </row>
    <row r="4308">
      <c r="G4308" s="182" t="n"/>
    </row>
    <row r="4309">
      <c r="G4309" s="182" t="n"/>
    </row>
    <row r="4310">
      <c r="G4310" s="182" t="n"/>
    </row>
    <row r="4311">
      <c r="G4311" s="182" t="n"/>
    </row>
    <row r="4312">
      <c r="G4312" s="182" t="n"/>
    </row>
    <row r="4313">
      <c r="G4313" s="182" t="n"/>
    </row>
    <row r="4314">
      <c r="G4314" s="182" t="n"/>
    </row>
    <row r="4315">
      <c r="G4315" s="182" t="n"/>
    </row>
    <row r="4316">
      <c r="G4316" s="182" t="n"/>
    </row>
    <row r="4317">
      <c r="G4317" s="182" t="n"/>
    </row>
    <row r="4318">
      <c r="G4318" s="182" t="n"/>
    </row>
    <row r="4319">
      <c r="G4319" s="182" t="n"/>
    </row>
    <row r="4320">
      <c r="G4320" s="182" t="n"/>
    </row>
    <row r="4321">
      <c r="G4321" s="182" t="n"/>
    </row>
    <row r="4322">
      <c r="G4322" s="182" t="n"/>
    </row>
    <row r="4323">
      <c r="G4323" s="182" t="n"/>
    </row>
    <row r="4324">
      <c r="G4324" s="182" t="n"/>
    </row>
    <row r="4325">
      <c r="G4325" s="182" t="n"/>
    </row>
    <row r="4326">
      <c r="G4326" s="182" t="n"/>
    </row>
    <row r="4327">
      <c r="G4327" s="182" t="n"/>
    </row>
    <row r="4328">
      <c r="G4328" s="182" t="n"/>
    </row>
    <row r="4329">
      <c r="G4329" s="182" t="n"/>
    </row>
    <row r="4330">
      <c r="G4330" s="182" t="n"/>
    </row>
    <row r="4331">
      <c r="G4331" s="182" t="n"/>
    </row>
    <row r="4332">
      <c r="G4332" s="182" t="n"/>
    </row>
    <row r="4333">
      <c r="G4333" s="182" t="n"/>
    </row>
    <row r="4334">
      <c r="G4334" s="182" t="n"/>
    </row>
    <row r="4335">
      <c r="G4335" s="182" t="n"/>
    </row>
    <row r="4336">
      <c r="G4336" s="182" t="n"/>
    </row>
    <row r="4337">
      <c r="G4337" s="182" t="n"/>
    </row>
    <row r="4338">
      <c r="G4338" s="182" t="n"/>
    </row>
    <row r="4339">
      <c r="G4339" s="182" t="n"/>
    </row>
    <row r="4340">
      <c r="G4340" s="182" t="n"/>
    </row>
    <row r="4341">
      <c r="G4341" s="182" t="n"/>
    </row>
    <row r="4342">
      <c r="G4342" s="182" t="n"/>
    </row>
    <row r="4343">
      <c r="G4343" s="182" t="n"/>
    </row>
    <row r="4344">
      <c r="G4344" s="182" t="n"/>
    </row>
    <row r="4345">
      <c r="G4345" s="182" t="n"/>
    </row>
    <row r="4346">
      <c r="G4346" s="182" t="n"/>
    </row>
    <row r="4347">
      <c r="G4347" s="182" t="n"/>
    </row>
    <row r="4348">
      <c r="G4348" s="182" t="n"/>
    </row>
    <row r="4349">
      <c r="G4349" s="182" t="n"/>
    </row>
    <row r="4350">
      <c r="G4350" s="182" t="n"/>
    </row>
    <row r="4351">
      <c r="G4351" s="182" t="n"/>
    </row>
    <row r="4352">
      <c r="G4352" s="182" t="n"/>
    </row>
    <row r="4353">
      <c r="G4353" s="182" t="n"/>
    </row>
    <row r="4354">
      <c r="G4354" s="182" t="n"/>
    </row>
    <row r="4355">
      <c r="G4355" s="182" t="n"/>
    </row>
    <row r="4356">
      <c r="G4356" s="182" t="n"/>
    </row>
    <row r="4357">
      <c r="G4357" s="182" t="n"/>
    </row>
    <row r="4358">
      <c r="G4358" s="182" t="n"/>
    </row>
    <row r="4359">
      <c r="G4359" s="182" t="n"/>
    </row>
    <row r="4360">
      <c r="G4360" s="182" t="n"/>
    </row>
    <row r="4361">
      <c r="G4361" s="182" t="n"/>
    </row>
    <row r="4362">
      <c r="G4362" s="182" t="n"/>
    </row>
    <row r="4363">
      <c r="G4363" s="182" t="n"/>
    </row>
    <row r="4364">
      <c r="G4364" s="182" t="n"/>
    </row>
    <row r="4365">
      <c r="G4365" s="182" t="n"/>
    </row>
    <row r="4366">
      <c r="G4366" s="182" t="n"/>
    </row>
    <row r="4367">
      <c r="G4367" s="182" t="n"/>
    </row>
    <row r="4368">
      <c r="G4368" s="182" t="n"/>
    </row>
    <row r="4369">
      <c r="G4369" s="182" t="n"/>
    </row>
    <row r="4370">
      <c r="G4370" s="182" t="n"/>
    </row>
    <row r="4371">
      <c r="G4371" s="182" t="n"/>
    </row>
    <row r="4372">
      <c r="G4372" s="182" t="n"/>
    </row>
    <row r="4373">
      <c r="G4373" s="182" t="n"/>
    </row>
    <row r="4374">
      <c r="G4374" s="182" t="n"/>
    </row>
    <row r="4375">
      <c r="G4375" s="182" t="n"/>
    </row>
    <row r="4376">
      <c r="G4376" s="182" t="n"/>
    </row>
    <row r="4377">
      <c r="G4377" s="182" t="n"/>
    </row>
    <row r="4378">
      <c r="G4378" s="182" t="n"/>
    </row>
    <row r="4379">
      <c r="G4379" s="182" t="n"/>
    </row>
    <row r="4380">
      <c r="G4380" s="182" t="n"/>
    </row>
    <row r="4381">
      <c r="G4381" s="182" t="n"/>
    </row>
    <row r="4382">
      <c r="G4382" s="182" t="n"/>
    </row>
    <row r="4383">
      <c r="G4383" s="182" t="n"/>
    </row>
    <row r="4384">
      <c r="G4384" s="182" t="n"/>
    </row>
    <row r="4385">
      <c r="G4385" s="182" t="n"/>
    </row>
    <row r="4386">
      <c r="G4386" s="182" t="n"/>
    </row>
    <row r="4387">
      <c r="G4387" s="182" t="n"/>
    </row>
    <row r="4388">
      <c r="G4388" s="182" t="n"/>
    </row>
    <row r="4389">
      <c r="G4389" s="182" t="n"/>
    </row>
    <row r="4390">
      <c r="G4390" s="182" t="n"/>
    </row>
    <row r="4391">
      <c r="G4391" s="182" t="n"/>
    </row>
    <row r="4392">
      <c r="G4392" s="182" t="n"/>
    </row>
    <row r="4393">
      <c r="G4393" s="182" t="n"/>
    </row>
    <row r="4394">
      <c r="G4394" s="182" t="n"/>
    </row>
    <row r="4395">
      <c r="G4395" s="182" t="n"/>
    </row>
    <row r="4396">
      <c r="G4396" s="182" t="n"/>
    </row>
    <row r="4397">
      <c r="G4397" s="182" t="n"/>
    </row>
    <row r="4398">
      <c r="G4398" s="182" t="n"/>
    </row>
    <row r="4399">
      <c r="G4399" s="182" t="n"/>
    </row>
    <row r="4400">
      <c r="G4400" s="182" t="n"/>
    </row>
    <row r="4401">
      <c r="G4401" s="182" t="n"/>
    </row>
    <row r="4402">
      <c r="G4402" s="182" t="n"/>
    </row>
    <row r="4403">
      <c r="G4403" s="182" t="n"/>
    </row>
    <row r="4404">
      <c r="G4404" s="182" t="n"/>
    </row>
    <row r="4405">
      <c r="G4405" s="182" t="n"/>
    </row>
    <row r="4406">
      <c r="G4406" s="182" t="n"/>
    </row>
    <row r="4407">
      <c r="G4407" s="182" t="n"/>
    </row>
    <row r="4408">
      <c r="G4408" s="182" t="n"/>
    </row>
    <row r="4409">
      <c r="G4409" s="182" t="n"/>
    </row>
    <row r="4410">
      <c r="G4410" s="182" t="n"/>
    </row>
    <row r="4411">
      <c r="G4411" s="182" t="n"/>
    </row>
    <row r="4412">
      <c r="G4412" s="182" t="n"/>
    </row>
    <row r="4413">
      <c r="G4413" s="182" t="n"/>
    </row>
    <row r="4414">
      <c r="G4414" s="182" t="n"/>
    </row>
    <row r="4415">
      <c r="G4415" s="182" t="n"/>
    </row>
    <row r="4416">
      <c r="G4416" s="182" t="n"/>
    </row>
    <row r="4417">
      <c r="G4417" s="182" t="n"/>
    </row>
    <row r="4418">
      <c r="G4418" s="182" t="n"/>
    </row>
    <row r="4419">
      <c r="G4419" s="182" t="n"/>
    </row>
    <row r="4420">
      <c r="G4420" s="182" t="n"/>
    </row>
    <row r="4421">
      <c r="G4421" s="182" t="n"/>
    </row>
    <row r="4422">
      <c r="G4422" s="182" t="n"/>
    </row>
    <row r="4423">
      <c r="G4423" s="182" t="n"/>
    </row>
    <row r="4424">
      <c r="G4424" s="182" t="n"/>
    </row>
    <row r="4425">
      <c r="G4425" s="182" t="n"/>
    </row>
    <row r="4426">
      <c r="G4426" s="182" t="n"/>
    </row>
    <row r="4427">
      <c r="G4427" s="182" t="n"/>
    </row>
    <row r="4428">
      <c r="G4428" s="182" t="n"/>
    </row>
    <row r="4429">
      <c r="G4429" s="182" t="n"/>
    </row>
    <row r="4430">
      <c r="G4430" s="182" t="n"/>
    </row>
    <row r="4431">
      <c r="G4431" s="182" t="n"/>
    </row>
    <row r="4432">
      <c r="G4432" s="182" t="n"/>
    </row>
    <row r="4433">
      <c r="G4433" s="182" t="n"/>
    </row>
    <row r="4434">
      <c r="G4434" s="182" t="n"/>
    </row>
    <row r="4435">
      <c r="G4435" s="182" t="n"/>
    </row>
    <row r="4436">
      <c r="G4436" s="182" t="n"/>
    </row>
    <row r="4437">
      <c r="G4437" s="182" t="n"/>
    </row>
    <row r="4438">
      <c r="G4438" s="182" t="n"/>
    </row>
    <row r="4439">
      <c r="G4439" s="182" t="n"/>
    </row>
    <row r="4440">
      <c r="G4440" s="182" t="n"/>
    </row>
    <row r="4441">
      <c r="G4441" s="182" t="n"/>
    </row>
    <row r="4442">
      <c r="G4442" s="182" t="n"/>
    </row>
    <row r="4443">
      <c r="G4443" s="182" t="n"/>
    </row>
    <row r="4444">
      <c r="G4444" s="182" t="n"/>
    </row>
    <row r="4445">
      <c r="G4445" s="182" t="n"/>
    </row>
    <row r="4446">
      <c r="G4446" s="182" t="n"/>
    </row>
    <row r="4447">
      <c r="G4447" s="182" t="n"/>
    </row>
    <row r="4448">
      <c r="G4448" s="182" t="n"/>
    </row>
    <row r="4449">
      <c r="G4449" s="182" t="n"/>
    </row>
    <row r="4450">
      <c r="G4450" s="182" t="n"/>
    </row>
    <row r="4451">
      <c r="G4451" s="182" t="n"/>
    </row>
    <row r="4452">
      <c r="G4452" s="182" t="n"/>
    </row>
    <row r="4453">
      <c r="G4453" s="182" t="n"/>
    </row>
    <row r="4454">
      <c r="G4454" s="182" t="n"/>
    </row>
    <row r="4455">
      <c r="G4455" s="182" t="n"/>
    </row>
    <row r="4456">
      <c r="G4456" s="182" t="n"/>
    </row>
    <row r="4457">
      <c r="G4457" s="182" t="n"/>
    </row>
    <row r="4458">
      <c r="G4458" s="182" t="n"/>
    </row>
    <row r="4459">
      <c r="G4459" s="182" t="n"/>
    </row>
    <row r="4460">
      <c r="G4460" s="182" t="n"/>
    </row>
    <row r="4461">
      <c r="G4461" s="182" t="n"/>
    </row>
    <row r="4462">
      <c r="G4462" s="182" t="n"/>
    </row>
    <row r="4463">
      <c r="G4463" s="182" t="n"/>
    </row>
    <row r="4464">
      <c r="G4464" s="182" t="n"/>
    </row>
    <row r="4465">
      <c r="G4465" s="182" t="n"/>
    </row>
    <row r="4466">
      <c r="G4466" s="182" t="n"/>
    </row>
    <row r="4467">
      <c r="G4467" s="182" t="n"/>
    </row>
    <row r="4468">
      <c r="G4468" s="182" t="n"/>
    </row>
    <row r="4469">
      <c r="G4469" s="182" t="n"/>
    </row>
    <row r="4470">
      <c r="G4470" s="182" t="n"/>
    </row>
    <row r="4471">
      <c r="G4471" s="182" t="n"/>
    </row>
    <row r="4472">
      <c r="G4472" s="182" t="n"/>
    </row>
    <row r="4473">
      <c r="G4473" s="182" t="n"/>
    </row>
    <row r="4474">
      <c r="G4474" s="182" t="n"/>
    </row>
    <row r="4475">
      <c r="G4475" s="182" t="n"/>
    </row>
    <row r="4476">
      <c r="G4476" s="182" t="n"/>
    </row>
    <row r="4477">
      <c r="G4477" s="182" t="n"/>
    </row>
    <row r="4478">
      <c r="G4478" s="182" t="n"/>
    </row>
    <row r="4479">
      <c r="G4479" s="182" t="n"/>
    </row>
    <row r="4480">
      <c r="G4480" s="182" t="n"/>
    </row>
    <row r="4481">
      <c r="G4481" s="182" t="n"/>
    </row>
    <row r="4482">
      <c r="G4482" s="182" t="n"/>
    </row>
    <row r="4483">
      <c r="G4483" s="182" t="n"/>
    </row>
    <row r="4484">
      <c r="G4484" s="182" t="n"/>
    </row>
    <row r="4485">
      <c r="G4485" s="182" t="n"/>
    </row>
    <row r="4486">
      <c r="G4486" s="182" t="n"/>
    </row>
    <row r="4487">
      <c r="G4487" s="182" t="n"/>
    </row>
    <row r="4488">
      <c r="G4488" s="182" t="n"/>
    </row>
    <row r="4489">
      <c r="G4489" s="182" t="n"/>
    </row>
    <row r="4490">
      <c r="G4490" s="182" t="n"/>
    </row>
    <row r="4491">
      <c r="G4491" s="182" t="n"/>
    </row>
    <row r="4492">
      <c r="G4492" s="182" t="n"/>
    </row>
    <row r="4493">
      <c r="G4493" s="182" t="n"/>
    </row>
    <row r="4494">
      <c r="G4494" s="182" t="n"/>
    </row>
    <row r="4495">
      <c r="G4495" s="182" t="n"/>
    </row>
    <row r="4496">
      <c r="G4496" s="182" t="n"/>
    </row>
    <row r="4497">
      <c r="G4497" s="182" t="n"/>
    </row>
    <row r="4498">
      <c r="G4498" s="182" t="n"/>
    </row>
    <row r="4499">
      <c r="G4499" s="182" t="n"/>
    </row>
    <row r="4500">
      <c r="G4500" s="182" t="n"/>
    </row>
    <row r="4501">
      <c r="G4501" s="182" t="n"/>
    </row>
    <row r="4502">
      <c r="G4502" s="182" t="n"/>
    </row>
    <row r="4503">
      <c r="G4503" s="182" t="n"/>
    </row>
    <row r="4504">
      <c r="G4504" s="182" t="n"/>
    </row>
    <row r="4505">
      <c r="G4505" s="182" t="n"/>
    </row>
    <row r="4506">
      <c r="G4506" s="182" t="n"/>
    </row>
    <row r="4507">
      <c r="G4507" s="182" t="n"/>
    </row>
    <row r="4508">
      <c r="G4508" s="182" t="n"/>
    </row>
    <row r="4509">
      <c r="G4509" s="182" t="n"/>
    </row>
    <row r="4510">
      <c r="G4510" s="182" t="n"/>
    </row>
    <row r="4511">
      <c r="G4511" s="182" t="n"/>
    </row>
    <row r="4512">
      <c r="G4512" s="182" t="n"/>
    </row>
    <row r="4513">
      <c r="G4513" s="182" t="n"/>
    </row>
    <row r="4514">
      <c r="G4514" s="182" t="n"/>
    </row>
    <row r="4515">
      <c r="G4515" s="182" t="n"/>
    </row>
    <row r="4516">
      <c r="G4516" s="182" t="n"/>
    </row>
    <row r="4517">
      <c r="G4517" s="182" t="n"/>
    </row>
    <row r="4518">
      <c r="G4518" s="182" t="n"/>
    </row>
    <row r="4519">
      <c r="G4519" s="182" t="n"/>
    </row>
    <row r="4520">
      <c r="G4520" s="182" t="n"/>
    </row>
    <row r="4521">
      <c r="G4521" s="182" t="n"/>
    </row>
    <row r="4522">
      <c r="G4522" s="182" t="n"/>
    </row>
    <row r="4523">
      <c r="G4523" s="182" t="n"/>
    </row>
    <row r="4524">
      <c r="G4524" s="182" t="n"/>
    </row>
    <row r="4525">
      <c r="G4525" s="182" t="n"/>
    </row>
    <row r="4526">
      <c r="G4526" s="182" t="n"/>
    </row>
    <row r="4527">
      <c r="G4527" s="182" t="n"/>
    </row>
    <row r="4528">
      <c r="G4528" s="182" t="n"/>
    </row>
    <row r="4529">
      <c r="G4529" s="182" t="n"/>
    </row>
    <row r="4530">
      <c r="G4530" s="182" t="n"/>
    </row>
    <row r="4531">
      <c r="G4531" s="182" t="n"/>
    </row>
    <row r="4532">
      <c r="G4532" s="182" t="n"/>
    </row>
    <row r="4533">
      <c r="G4533" s="182" t="n"/>
    </row>
    <row r="4534">
      <c r="G4534" s="182" t="n"/>
    </row>
    <row r="4535">
      <c r="G4535" s="182" t="n"/>
    </row>
    <row r="4536">
      <c r="G4536" s="182" t="n"/>
    </row>
    <row r="4537">
      <c r="G4537" s="182" t="n"/>
    </row>
    <row r="4538">
      <c r="G4538" s="182" t="n"/>
    </row>
    <row r="4539">
      <c r="G4539" s="182" t="n"/>
    </row>
    <row r="4540">
      <c r="G4540" s="182" t="n"/>
    </row>
    <row r="4541">
      <c r="G4541" s="182" t="n"/>
    </row>
    <row r="4542">
      <c r="G4542" s="182" t="n"/>
    </row>
    <row r="4543">
      <c r="G4543" s="182" t="n"/>
    </row>
    <row r="4544">
      <c r="G4544" s="182" t="n"/>
    </row>
    <row r="4545">
      <c r="G4545" s="182" t="n"/>
    </row>
    <row r="4546">
      <c r="G4546" s="182" t="n"/>
    </row>
    <row r="4547">
      <c r="G4547" s="182" t="n"/>
    </row>
    <row r="4548">
      <c r="G4548" s="182" t="n"/>
    </row>
    <row r="4549">
      <c r="G4549" s="182" t="n"/>
    </row>
    <row r="4550">
      <c r="G4550" s="182" t="n"/>
    </row>
    <row r="4551">
      <c r="G4551" s="182" t="n"/>
    </row>
    <row r="4552">
      <c r="G4552" s="182" t="n"/>
    </row>
    <row r="4553">
      <c r="G4553" s="182" t="n"/>
    </row>
    <row r="4554">
      <c r="G4554" s="182" t="n"/>
    </row>
    <row r="4555">
      <c r="G4555" s="182" t="n"/>
    </row>
    <row r="4556">
      <c r="G4556" s="182" t="n"/>
    </row>
    <row r="4557">
      <c r="G4557" s="182" t="n"/>
    </row>
    <row r="4558">
      <c r="G4558" s="182" t="n"/>
    </row>
    <row r="4559">
      <c r="G4559" s="182" t="n"/>
    </row>
    <row r="4560">
      <c r="G4560" s="182" t="n"/>
    </row>
    <row r="4561">
      <c r="G4561" s="182" t="n"/>
    </row>
    <row r="4562">
      <c r="G4562" s="182" t="n"/>
    </row>
    <row r="4563">
      <c r="G4563" s="182" t="n"/>
    </row>
    <row r="4564">
      <c r="G4564" s="182" t="n"/>
    </row>
    <row r="4565">
      <c r="G4565" s="182" t="n"/>
    </row>
    <row r="4566">
      <c r="G4566" s="182" t="n"/>
    </row>
    <row r="4567">
      <c r="G4567" s="182" t="n"/>
    </row>
    <row r="4568">
      <c r="G4568" s="182" t="n"/>
    </row>
    <row r="4569">
      <c r="G4569" s="182" t="n"/>
    </row>
    <row r="4570">
      <c r="G4570" s="182" t="n"/>
    </row>
    <row r="4571">
      <c r="G4571" s="182" t="n"/>
    </row>
    <row r="4572">
      <c r="G4572" s="182" t="n"/>
    </row>
    <row r="4573">
      <c r="G4573" s="182" t="n"/>
    </row>
    <row r="4574">
      <c r="G4574" s="182" t="n"/>
    </row>
    <row r="4575">
      <c r="G4575" s="182" t="n"/>
    </row>
    <row r="4576">
      <c r="G4576" s="182" t="n"/>
    </row>
    <row r="4577">
      <c r="G4577" s="182" t="n"/>
    </row>
    <row r="4578">
      <c r="G4578" s="182" t="n"/>
    </row>
    <row r="4579">
      <c r="G4579" s="182" t="n"/>
    </row>
    <row r="4580">
      <c r="G4580" s="182" t="n"/>
    </row>
    <row r="4581">
      <c r="G4581" s="182" t="n"/>
    </row>
    <row r="4582">
      <c r="G4582" s="182" t="n"/>
    </row>
    <row r="4583">
      <c r="G4583" s="182" t="n"/>
    </row>
    <row r="4584">
      <c r="G4584" s="182" t="n"/>
    </row>
    <row r="4585">
      <c r="G4585" s="182" t="n"/>
    </row>
    <row r="4586">
      <c r="G4586" s="182" t="n"/>
    </row>
    <row r="4587">
      <c r="G4587" s="182" t="n"/>
    </row>
    <row r="4588">
      <c r="G4588" s="182" t="n"/>
    </row>
    <row r="4589">
      <c r="G4589" s="182" t="n"/>
    </row>
    <row r="4590">
      <c r="G4590" s="182" t="n"/>
    </row>
    <row r="4591">
      <c r="G4591" s="182" t="n"/>
    </row>
    <row r="4592">
      <c r="G4592" s="182" t="n"/>
    </row>
    <row r="4593">
      <c r="G4593" s="182" t="n"/>
    </row>
    <row r="4594">
      <c r="G4594" s="182" t="n"/>
    </row>
    <row r="4595">
      <c r="G4595" s="182" t="n"/>
    </row>
    <row r="4596">
      <c r="G4596" s="182" t="n"/>
    </row>
    <row r="4597">
      <c r="G4597" s="182" t="n"/>
    </row>
    <row r="4598">
      <c r="G4598" s="182" t="n"/>
    </row>
    <row r="4599">
      <c r="G4599" s="182" t="n"/>
    </row>
    <row r="4600">
      <c r="G4600" s="182" t="n"/>
    </row>
    <row r="4601">
      <c r="G4601" s="182" t="n"/>
    </row>
    <row r="4602">
      <c r="G4602" s="182" t="n"/>
    </row>
    <row r="4603">
      <c r="G4603" s="182" t="n"/>
    </row>
    <row r="4604">
      <c r="G4604" s="182" t="n"/>
    </row>
    <row r="4605">
      <c r="G4605" s="182" t="n"/>
    </row>
    <row r="4606">
      <c r="G4606" s="182" t="n"/>
    </row>
    <row r="4607">
      <c r="G4607" s="182" t="n"/>
    </row>
    <row r="4608">
      <c r="G4608" s="182" t="n"/>
    </row>
    <row r="4609">
      <c r="G4609" s="182" t="n"/>
    </row>
    <row r="4610">
      <c r="G4610" s="182" t="n"/>
    </row>
    <row r="4611">
      <c r="G4611" s="182" t="n"/>
    </row>
    <row r="4612">
      <c r="G4612" s="182" t="n"/>
    </row>
    <row r="4613">
      <c r="G4613" s="182" t="n"/>
    </row>
    <row r="4614">
      <c r="G4614" s="182" t="n"/>
    </row>
    <row r="4615">
      <c r="G4615" s="182" t="n"/>
    </row>
    <row r="4616">
      <c r="G4616" s="182" t="n"/>
    </row>
    <row r="4617">
      <c r="G4617" s="182" t="n"/>
    </row>
    <row r="4618">
      <c r="G4618" s="182" t="n"/>
    </row>
    <row r="4619">
      <c r="G4619" s="182" t="n"/>
    </row>
    <row r="4620">
      <c r="G4620" s="182" t="n"/>
    </row>
    <row r="4621">
      <c r="G4621" s="182" t="n"/>
    </row>
    <row r="4622">
      <c r="G4622" s="182" t="n"/>
    </row>
    <row r="4623">
      <c r="G4623" s="182" t="n"/>
    </row>
    <row r="4624">
      <c r="G4624" s="182" t="n"/>
    </row>
    <row r="4625">
      <c r="G4625" s="182" t="n"/>
    </row>
    <row r="4626">
      <c r="G4626" s="182" t="n"/>
    </row>
    <row r="4627">
      <c r="G4627" s="182" t="n"/>
    </row>
    <row r="4628">
      <c r="G4628" s="182" t="n"/>
    </row>
    <row r="4629">
      <c r="G4629" s="182" t="n"/>
    </row>
    <row r="4630">
      <c r="G4630" s="182" t="n"/>
    </row>
    <row r="4631">
      <c r="G4631" s="182" t="n"/>
    </row>
    <row r="4632">
      <c r="G4632" s="182" t="n"/>
    </row>
    <row r="4633">
      <c r="G4633" s="182" t="n"/>
    </row>
    <row r="4634">
      <c r="G4634" s="182" t="n"/>
    </row>
    <row r="4635">
      <c r="G4635" s="182" t="n"/>
    </row>
    <row r="4636">
      <c r="G4636" s="182" t="n"/>
    </row>
    <row r="4637">
      <c r="G4637" s="182" t="n"/>
    </row>
    <row r="4638">
      <c r="G4638" s="182" t="n"/>
    </row>
    <row r="4639">
      <c r="G4639" s="182" t="n"/>
    </row>
    <row r="4640">
      <c r="G4640" s="182" t="n"/>
    </row>
    <row r="4641">
      <c r="G4641" s="182" t="n"/>
    </row>
    <row r="4642">
      <c r="G4642" s="182" t="n"/>
    </row>
    <row r="4643">
      <c r="G4643" s="182" t="n"/>
    </row>
    <row r="4644">
      <c r="G4644" s="182" t="n"/>
    </row>
    <row r="4645">
      <c r="G4645" s="182" t="n"/>
    </row>
    <row r="4646">
      <c r="G4646" s="182" t="n"/>
    </row>
    <row r="4647">
      <c r="G4647" s="182" t="n"/>
    </row>
    <row r="4648">
      <c r="G4648" s="182" t="n"/>
    </row>
    <row r="4649">
      <c r="G4649" s="182" t="n"/>
    </row>
    <row r="4650">
      <c r="G4650" s="182" t="n"/>
    </row>
    <row r="4651">
      <c r="G4651" s="182" t="n"/>
    </row>
    <row r="4652">
      <c r="G4652" s="182" t="n"/>
    </row>
    <row r="4653">
      <c r="G4653" s="182" t="n"/>
    </row>
    <row r="4654">
      <c r="G4654" s="182" t="n"/>
    </row>
    <row r="4655">
      <c r="G4655" s="182" t="n"/>
    </row>
    <row r="4656">
      <c r="G4656" s="182" t="n"/>
    </row>
    <row r="4657">
      <c r="G4657" s="182" t="n"/>
    </row>
    <row r="4658">
      <c r="G4658" s="182" t="n"/>
    </row>
    <row r="4659">
      <c r="G4659" s="182" t="n"/>
    </row>
    <row r="4660">
      <c r="G4660" s="182" t="n"/>
    </row>
    <row r="4661">
      <c r="G4661" s="182" t="n"/>
    </row>
    <row r="4662">
      <c r="G4662" s="182" t="n"/>
    </row>
    <row r="4663">
      <c r="G4663" s="182" t="n"/>
    </row>
    <row r="4664">
      <c r="G4664" s="182" t="n"/>
    </row>
    <row r="4665">
      <c r="G4665" s="182" t="n"/>
    </row>
    <row r="4666">
      <c r="G4666" s="182" t="n"/>
    </row>
    <row r="4667">
      <c r="G4667" s="182" t="n"/>
    </row>
    <row r="4668">
      <c r="G4668" s="182" t="n"/>
    </row>
    <row r="4669">
      <c r="G4669" s="182" t="n"/>
    </row>
    <row r="4670">
      <c r="G4670" s="182" t="n"/>
    </row>
    <row r="4671">
      <c r="G4671" s="182" t="n"/>
    </row>
    <row r="4672">
      <c r="G4672" s="182" t="n"/>
    </row>
    <row r="4673">
      <c r="G4673" s="182" t="n"/>
    </row>
    <row r="4674">
      <c r="G4674" s="182" t="n"/>
    </row>
    <row r="4675">
      <c r="G4675" s="182" t="n"/>
    </row>
    <row r="4676">
      <c r="G4676" s="182" t="n"/>
    </row>
    <row r="4677">
      <c r="G4677" s="182" t="n"/>
    </row>
    <row r="4678">
      <c r="G4678" s="182" t="n"/>
    </row>
    <row r="4679">
      <c r="G4679" s="182" t="n"/>
    </row>
    <row r="4680">
      <c r="G4680" s="182" t="n"/>
    </row>
    <row r="4681">
      <c r="G4681" s="182" t="n"/>
    </row>
    <row r="4682">
      <c r="G4682" s="182" t="n"/>
    </row>
    <row r="4683">
      <c r="G4683" s="182" t="n"/>
    </row>
    <row r="4684">
      <c r="G4684" s="182" t="n"/>
    </row>
    <row r="4685">
      <c r="G4685" s="182" t="n"/>
    </row>
    <row r="4686">
      <c r="G4686" s="182" t="n"/>
    </row>
    <row r="4687">
      <c r="G4687" s="182" t="n"/>
    </row>
    <row r="4688">
      <c r="G4688" s="182" t="n"/>
    </row>
    <row r="4689">
      <c r="G4689" s="182" t="n"/>
    </row>
    <row r="4690">
      <c r="G4690" s="182" t="n"/>
    </row>
    <row r="4691">
      <c r="G4691" s="182" t="n"/>
    </row>
    <row r="4692">
      <c r="G4692" s="182" t="n"/>
    </row>
    <row r="4693">
      <c r="G4693" s="182" t="n"/>
    </row>
    <row r="4694">
      <c r="G4694" s="182" t="n"/>
    </row>
    <row r="4695">
      <c r="G4695" s="182" t="n"/>
    </row>
    <row r="4696">
      <c r="G4696" s="182" t="n"/>
    </row>
    <row r="4697">
      <c r="G4697" s="182" t="n"/>
    </row>
    <row r="4698">
      <c r="G4698" s="182" t="n"/>
    </row>
    <row r="4699">
      <c r="G4699" s="182" t="n"/>
    </row>
    <row r="4700">
      <c r="G4700" s="182" t="n"/>
    </row>
    <row r="4701">
      <c r="G4701" s="182" t="n"/>
    </row>
    <row r="4702">
      <c r="G4702" s="182" t="n"/>
    </row>
    <row r="4703">
      <c r="G4703" s="182" t="n"/>
    </row>
    <row r="4704">
      <c r="G4704" s="182" t="n"/>
    </row>
    <row r="4705">
      <c r="G4705" s="182" t="n"/>
    </row>
    <row r="4706">
      <c r="G4706" s="182" t="n"/>
    </row>
    <row r="4707">
      <c r="G4707" s="182" t="n"/>
    </row>
    <row r="4708">
      <c r="G4708" s="182" t="n"/>
    </row>
    <row r="4709">
      <c r="G4709" s="182" t="n"/>
    </row>
    <row r="4710">
      <c r="G4710" s="182" t="n"/>
    </row>
    <row r="4711">
      <c r="G4711" s="182" t="n"/>
    </row>
    <row r="4712">
      <c r="G4712" s="182" t="n"/>
    </row>
    <row r="4713">
      <c r="G4713" s="182" t="n"/>
    </row>
    <row r="4714">
      <c r="G4714" s="182" t="n"/>
    </row>
    <row r="4715">
      <c r="G4715" s="182" t="n"/>
    </row>
    <row r="4716">
      <c r="G4716" s="182" t="n"/>
    </row>
    <row r="4717">
      <c r="G4717" s="182" t="n"/>
    </row>
    <row r="4718">
      <c r="G4718" s="182" t="n"/>
    </row>
    <row r="4719">
      <c r="G4719" s="182" t="n"/>
    </row>
    <row r="4720">
      <c r="G4720" s="182" t="n"/>
    </row>
    <row r="4721">
      <c r="G4721" s="182" t="n"/>
    </row>
    <row r="4722">
      <c r="G4722" s="182" t="n"/>
    </row>
    <row r="4723">
      <c r="G4723" s="182" t="n"/>
    </row>
    <row r="4724">
      <c r="G4724" s="182" t="n"/>
    </row>
    <row r="4725">
      <c r="G4725" s="182" t="n"/>
    </row>
    <row r="4726">
      <c r="G4726" s="182" t="n"/>
    </row>
    <row r="4727">
      <c r="G4727" s="182" t="n"/>
    </row>
    <row r="4728">
      <c r="G4728" s="182" t="n"/>
    </row>
    <row r="4729">
      <c r="G4729" s="182" t="n"/>
    </row>
    <row r="4730">
      <c r="G4730" s="182" t="n"/>
    </row>
    <row r="4731">
      <c r="G4731" s="182" t="n"/>
    </row>
    <row r="4732">
      <c r="G4732" s="182" t="n"/>
    </row>
    <row r="4733">
      <c r="G4733" s="182" t="n"/>
    </row>
    <row r="4734">
      <c r="G4734" s="182" t="n"/>
    </row>
    <row r="4735">
      <c r="G4735" s="182" t="n"/>
    </row>
    <row r="4736">
      <c r="G4736" s="182" t="n"/>
    </row>
    <row r="4737">
      <c r="G4737" s="182" t="n"/>
    </row>
    <row r="4738">
      <c r="G4738" s="182" t="n"/>
    </row>
    <row r="4739">
      <c r="G4739" s="182" t="n"/>
    </row>
    <row r="4740">
      <c r="G4740" s="182" t="n"/>
    </row>
    <row r="4741">
      <c r="G4741" s="182" t="n"/>
    </row>
    <row r="4742">
      <c r="G4742" s="182" t="n"/>
    </row>
    <row r="4743">
      <c r="G4743" s="182" t="n"/>
    </row>
    <row r="4744">
      <c r="G4744" s="182" t="n"/>
    </row>
    <row r="4745">
      <c r="G4745" s="182" t="n"/>
    </row>
    <row r="4746">
      <c r="G4746" s="182" t="n"/>
    </row>
    <row r="4747">
      <c r="G4747" s="182" t="n"/>
    </row>
    <row r="4748">
      <c r="G4748" s="182" t="n"/>
    </row>
    <row r="4749">
      <c r="G4749" s="182" t="n"/>
    </row>
    <row r="4750">
      <c r="G4750" s="182" t="n"/>
    </row>
    <row r="4751">
      <c r="G4751" s="182" t="n"/>
    </row>
    <row r="4752">
      <c r="G4752" s="182" t="n"/>
    </row>
    <row r="4753">
      <c r="G4753" s="182" t="n"/>
    </row>
    <row r="4754">
      <c r="G4754" s="182" t="n"/>
    </row>
    <row r="4755">
      <c r="G4755" s="182" t="n"/>
    </row>
    <row r="4756">
      <c r="G4756" s="182" t="n"/>
    </row>
    <row r="4757">
      <c r="G4757" s="182" t="n"/>
    </row>
    <row r="4758">
      <c r="G4758" s="182" t="n"/>
    </row>
    <row r="4759">
      <c r="G4759" s="182" t="n"/>
    </row>
    <row r="4760">
      <c r="G4760" s="182" t="n"/>
    </row>
    <row r="4761">
      <c r="G4761" s="182" t="n"/>
    </row>
    <row r="4762">
      <c r="G4762" s="182" t="n"/>
    </row>
    <row r="4763">
      <c r="G4763" s="182" t="n"/>
    </row>
    <row r="4764">
      <c r="G4764" s="182" t="n"/>
    </row>
    <row r="4765">
      <c r="G4765" s="182" t="n"/>
    </row>
    <row r="4766">
      <c r="G4766" s="182" t="n"/>
    </row>
    <row r="4767">
      <c r="G4767" s="182" t="n"/>
    </row>
    <row r="4768">
      <c r="G4768" s="182" t="n"/>
    </row>
    <row r="4769">
      <c r="G4769" s="182" t="n"/>
    </row>
    <row r="4770">
      <c r="G4770" s="182" t="n"/>
    </row>
    <row r="4771">
      <c r="G4771" s="182" t="n"/>
    </row>
    <row r="4772">
      <c r="G4772" s="182" t="n"/>
    </row>
    <row r="4773">
      <c r="G4773" s="182" t="n"/>
    </row>
    <row r="4774">
      <c r="G4774" s="182" t="n"/>
    </row>
    <row r="4775">
      <c r="G4775" s="182" t="n"/>
    </row>
    <row r="4776">
      <c r="G4776" s="182" t="n"/>
    </row>
    <row r="4777">
      <c r="G4777" s="182" t="n"/>
    </row>
    <row r="4778">
      <c r="G4778" s="182" t="n"/>
    </row>
    <row r="4779">
      <c r="G4779" s="182" t="n"/>
    </row>
    <row r="4780">
      <c r="G4780" s="182" t="n"/>
    </row>
    <row r="4781">
      <c r="G4781" s="182" t="n"/>
    </row>
    <row r="4782">
      <c r="G4782" s="182" t="n"/>
    </row>
    <row r="4783">
      <c r="G4783" s="182" t="n"/>
    </row>
    <row r="4784">
      <c r="G4784" s="182" t="n"/>
    </row>
    <row r="4785">
      <c r="G4785" s="182" t="n"/>
    </row>
    <row r="4786">
      <c r="G4786" s="182" t="n"/>
    </row>
    <row r="4787">
      <c r="G4787" s="182" t="n"/>
    </row>
    <row r="4788">
      <c r="G4788" s="182" t="n"/>
    </row>
    <row r="4789">
      <c r="G4789" s="182" t="n"/>
    </row>
    <row r="4790">
      <c r="G4790" s="182" t="n"/>
    </row>
    <row r="4791">
      <c r="G4791" s="182" t="n"/>
    </row>
    <row r="4792">
      <c r="G4792" s="182" t="n"/>
    </row>
    <row r="4793">
      <c r="G4793" s="182" t="n"/>
    </row>
    <row r="4794">
      <c r="G4794" s="182" t="n"/>
    </row>
    <row r="4795">
      <c r="G4795" s="182" t="n"/>
    </row>
    <row r="4796">
      <c r="G4796" s="182" t="n"/>
    </row>
    <row r="4797">
      <c r="G4797" s="182" t="n"/>
    </row>
    <row r="4798">
      <c r="G4798" s="182" t="n"/>
    </row>
    <row r="4799">
      <c r="G4799" s="182" t="n"/>
    </row>
    <row r="4800">
      <c r="G4800" s="182" t="n"/>
    </row>
    <row r="4801">
      <c r="G4801" s="182" t="n"/>
    </row>
    <row r="4802">
      <c r="G4802" s="182" t="n"/>
    </row>
    <row r="4803">
      <c r="G4803" s="182" t="n"/>
    </row>
    <row r="4804">
      <c r="G4804" s="182" t="n"/>
    </row>
    <row r="4805">
      <c r="G4805" s="182" t="n"/>
    </row>
    <row r="4806">
      <c r="G4806" s="182" t="n"/>
    </row>
    <row r="4807">
      <c r="G4807" s="182" t="n"/>
    </row>
    <row r="4808">
      <c r="G4808" s="182" t="n"/>
    </row>
    <row r="4809">
      <c r="G4809" s="182" t="n"/>
    </row>
    <row r="4810">
      <c r="G4810" s="182" t="n"/>
    </row>
    <row r="4811">
      <c r="G4811" s="182" t="n"/>
    </row>
    <row r="4812">
      <c r="G4812" s="182" t="n"/>
    </row>
    <row r="4813">
      <c r="G4813" s="182" t="n"/>
    </row>
    <row r="4814">
      <c r="G4814" s="182" t="n"/>
    </row>
    <row r="4815">
      <c r="G4815" s="182" t="n"/>
    </row>
    <row r="4816">
      <c r="G4816" s="182" t="n"/>
    </row>
    <row r="4817">
      <c r="G4817" s="182" t="n"/>
    </row>
    <row r="4818">
      <c r="G4818" s="182" t="n"/>
    </row>
    <row r="4819">
      <c r="G4819" s="182" t="n"/>
    </row>
    <row r="4820">
      <c r="G4820" s="182" t="n"/>
    </row>
    <row r="4821">
      <c r="G4821" s="182" t="n"/>
    </row>
    <row r="4822">
      <c r="G4822" s="182" t="n"/>
    </row>
    <row r="4823">
      <c r="G4823" s="182" t="n"/>
    </row>
    <row r="4824">
      <c r="G4824" s="182" t="n"/>
    </row>
    <row r="4825">
      <c r="G4825" s="182" t="n"/>
    </row>
    <row r="4826">
      <c r="G4826" s="182" t="n"/>
    </row>
    <row r="4827">
      <c r="G4827" s="182" t="n"/>
    </row>
    <row r="4828">
      <c r="G4828" s="182" t="n"/>
    </row>
    <row r="4829">
      <c r="G4829" s="182" t="n"/>
    </row>
    <row r="4830">
      <c r="G4830" s="182" t="n"/>
    </row>
    <row r="4831">
      <c r="G4831" s="182" t="n"/>
    </row>
    <row r="4832">
      <c r="G4832" s="182" t="n"/>
    </row>
    <row r="4833">
      <c r="G4833" s="182" t="n"/>
    </row>
    <row r="4834">
      <c r="G4834" s="182" t="n"/>
    </row>
    <row r="4835">
      <c r="G4835" s="182" t="n"/>
    </row>
    <row r="4836">
      <c r="G4836" s="182" t="n"/>
    </row>
    <row r="4837">
      <c r="G4837" s="182" t="n"/>
    </row>
    <row r="4838">
      <c r="G4838" s="182" t="n"/>
    </row>
    <row r="4839">
      <c r="G4839" s="182" t="n"/>
    </row>
    <row r="4840">
      <c r="G4840" s="182" t="n"/>
    </row>
    <row r="4841">
      <c r="G4841" s="182" t="n"/>
    </row>
    <row r="4842">
      <c r="G4842" s="182" t="n"/>
    </row>
    <row r="4843">
      <c r="G4843" s="182" t="n"/>
    </row>
    <row r="4844">
      <c r="G4844" s="182" t="n"/>
    </row>
    <row r="4845">
      <c r="G4845" s="182" t="n"/>
    </row>
    <row r="4846">
      <c r="G4846" s="182" t="n"/>
    </row>
    <row r="4847">
      <c r="G4847" s="182" t="n"/>
    </row>
    <row r="4848">
      <c r="G4848" s="182" t="n"/>
    </row>
    <row r="4849">
      <c r="G4849" s="182" t="n"/>
    </row>
    <row r="4850">
      <c r="G4850" s="182" t="n"/>
    </row>
    <row r="4851">
      <c r="G4851" s="182" t="n"/>
    </row>
    <row r="4852">
      <c r="G4852" s="182" t="n"/>
    </row>
    <row r="4853">
      <c r="G4853" s="182" t="n"/>
    </row>
    <row r="4854">
      <c r="G4854" s="182" t="n"/>
    </row>
    <row r="4855">
      <c r="G4855" s="182" t="n"/>
    </row>
    <row r="4856">
      <c r="G4856" s="182" t="n"/>
    </row>
    <row r="4857">
      <c r="G4857" s="182" t="n"/>
    </row>
    <row r="4858">
      <c r="G4858" s="182" t="n"/>
    </row>
    <row r="4859">
      <c r="G4859" s="182" t="n"/>
    </row>
    <row r="4860">
      <c r="G4860" s="182" t="n"/>
    </row>
    <row r="4861">
      <c r="G4861" s="182" t="n"/>
    </row>
    <row r="4862">
      <c r="G4862" s="182" t="n"/>
    </row>
    <row r="4863">
      <c r="G4863" s="182" t="n"/>
    </row>
    <row r="4864">
      <c r="G4864" s="182" t="n"/>
    </row>
    <row r="4865">
      <c r="G4865" s="182" t="n"/>
    </row>
    <row r="4866">
      <c r="G4866" s="182" t="n"/>
    </row>
    <row r="4867">
      <c r="G4867" s="182" t="n"/>
    </row>
    <row r="4868">
      <c r="G4868" s="182" t="n"/>
    </row>
    <row r="4869">
      <c r="G4869" s="182" t="n"/>
    </row>
    <row r="4870">
      <c r="G4870" s="182" t="n"/>
    </row>
    <row r="4871">
      <c r="G4871" s="182" t="n"/>
    </row>
    <row r="4872">
      <c r="G4872" s="182" t="n"/>
    </row>
    <row r="4873">
      <c r="G4873" s="182" t="n"/>
    </row>
    <row r="4874">
      <c r="G4874" s="182" t="n"/>
    </row>
    <row r="4875">
      <c r="G4875" s="182" t="n"/>
    </row>
    <row r="4876">
      <c r="G4876" s="182" t="n"/>
    </row>
    <row r="4877">
      <c r="G4877" s="182" t="n"/>
    </row>
    <row r="4878">
      <c r="G4878" s="182" t="n"/>
    </row>
    <row r="4879">
      <c r="G4879" s="182" t="n"/>
    </row>
    <row r="4880">
      <c r="G4880" s="182" t="n"/>
    </row>
    <row r="4881">
      <c r="G4881" s="182" t="n"/>
    </row>
    <row r="4882">
      <c r="G4882" s="182" t="n"/>
    </row>
    <row r="4883">
      <c r="G4883" s="182" t="n"/>
    </row>
    <row r="4884">
      <c r="G4884" s="182" t="n"/>
    </row>
    <row r="4885">
      <c r="G4885" s="182" t="n"/>
    </row>
    <row r="4886">
      <c r="G4886" s="182" t="n"/>
    </row>
    <row r="4887">
      <c r="G4887" s="182" t="n"/>
    </row>
    <row r="4888">
      <c r="G4888" s="182" t="n"/>
    </row>
    <row r="4889">
      <c r="G4889" s="182" t="n"/>
    </row>
    <row r="4890">
      <c r="G4890" s="182" t="n"/>
    </row>
    <row r="4891">
      <c r="G4891" s="182" t="n"/>
    </row>
    <row r="4892">
      <c r="G4892" s="182" t="n"/>
    </row>
    <row r="4893">
      <c r="G4893" s="182" t="n"/>
    </row>
    <row r="4894">
      <c r="G4894" s="182" t="n"/>
    </row>
    <row r="4895">
      <c r="G4895" s="182" t="n"/>
    </row>
    <row r="4896">
      <c r="G4896" s="182" t="n"/>
    </row>
    <row r="4897">
      <c r="G4897" s="182" t="n"/>
    </row>
    <row r="4898">
      <c r="G4898" s="182" t="n"/>
    </row>
    <row r="4899">
      <c r="G4899" s="182" t="n"/>
    </row>
    <row r="4900">
      <c r="G4900" s="182" t="n"/>
    </row>
    <row r="4901">
      <c r="G4901" s="182" t="n"/>
    </row>
    <row r="4902">
      <c r="G4902" s="182" t="n"/>
    </row>
    <row r="4903">
      <c r="G4903" s="182" t="n"/>
    </row>
    <row r="4904">
      <c r="G4904" s="182" t="n"/>
    </row>
    <row r="4905">
      <c r="G4905" s="182" t="n"/>
    </row>
    <row r="4906">
      <c r="G4906" s="182" t="n"/>
    </row>
    <row r="4907">
      <c r="G4907" s="182" t="n"/>
    </row>
    <row r="4908">
      <c r="G4908" s="182" t="n"/>
    </row>
    <row r="4909">
      <c r="G4909" s="182" t="n"/>
    </row>
    <row r="4910">
      <c r="G4910" s="182" t="n"/>
    </row>
    <row r="4911">
      <c r="G4911" s="182" t="n"/>
    </row>
    <row r="4912">
      <c r="G4912" s="182" t="n"/>
    </row>
    <row r="4913">
      <c r="G4913" s="182" t="n"/>
    </row>
    <row r="4914">
      <c r="G4914" s="182" t="n"/>
    </row>
    <row r="4915">
      <c r="G4915" s="182" t="n"/>
    </row>
    <row r="4916">
      <c r="G4916" s="182" t="n"/>
    </row>
    <row r="4917">
      <c r="G4917" s="182" t="n"/>
    </row>
    <row r="4918">
      <c r="G4918" s="182" t="n"/>
    </row>
    <row r="4919">
      <c r="G4919" s="182" t="n"/>
    </row>
    <row r="4920">
      <c r="G4920" s="182" t="n"/>
    </row>
    <row r="4921">
      <c r="G4921" s="182" t="n"/>
    </row>
    <row r="4922">
      <c r="G4922" s="182" t="n"/>
    </row>
    <row r="4923">
      <c r="G4923" s="182" t="n"/>
    </row>
    <row r="4924">
      <c r="G4924" s="182" t="n"/>
    </row>
    <row r="4925">
      <c r="G4925" s="182" t="n"/>
    </row>
    <row r="4926">
      <c r="G4926" s="182" t="n"/>
    </row>
    <row r="4927">
      <c r="G4927" s="182" t="n"/>
    </row>
    <row r="4928">
      <c r="G4928" s="182" t="n"/>
    </row>
    <row r="4929">
      <c r="G4929" s="182" t="n"/>
    </row>
    <row r="4930">
      <c r="G4930" s="182" t="n"/>
    </row>
    <row r="4931">
      <c r="G4931" s="182" t="n"/>
    </row>
    <row r="4932">
      <c r="G4932" s="182" t="n"/>
    </row>
    <row r="4933">
      <c r="G4933" s="182" t="n"/>
    </row>
    <row r="4934">
      <c r="G4934" s="182" t="n"/>
    </row>
    <row r="4935">
      <c r="G4935" s="182" t="n"/>
    </row>
    <row r="4936">
      <c r="G4936" s="182" t="n"/>
    </row>
    <row r="4937">
      <c r="G4937" s="182" t="n"/>
    </row>
    <row r="4938">
      <c r="G4938" s="182" t="n"/>
    </row>
    <row r="4939">
      <c r="G4939" s="182" t="n"/>
    </row>
    <row r="4940">
      <c r="G4940" s="182" t="n"/>
    </row>
    <row r="4941">
      <c r="G4941" s="182" t="n"/>
    </row>
    <row r="4942">
      <c r="G4942" s="182" t="n"/>
    </row>
    <row r="4943">
      <c r="G4943" s="182" t="n"/>
    </row>
    <row r="4944">
      <c r="G4944" s="182" t="n"/>
    </row>
    <row r="4945">
      <c r="G4945" s="182" t="n"/>
    </row>
    <row r="4946">
      <c r="G4946" s="182" t="n"/>
    </row>
    <row r="4947">
      <c r="G4947" s="182" t="n"/>
    </row>
    <row r="4948">
      <c r="G4948" s="182" t="n"/>
    </row>
    <row r="4949">
      <c r="G4949" s="182" t="n"/>
    </row>
    <row r="4950">
      <c r="G4950" s="182" t="n"/>
    </row>
    <row r="4951">
      <c r="G4951" s="182" t="n"/>
    </row>
    <row r="4952">
      <c r="G4952" s="182" t="n"/>
    </row>
    <row r="4953">
      <c r="G4953" s="182" t="n"/>
    </row>
    <row r="4954">
      <c r="G4954" s="182" t="n"/>
    </row>
    <row r="4955">
      <c r="G4955" s="182" t="n"/>
    </row>
    <row r="4956">
      <c r="G4956" s="182" t="n"/>
    </row>
    <row r="4957">
      <c r="G4957" s="182" t="n"/>
    </row>
    <row r="4958">
      <c r="G4958" s="182" t="n"/>
    </row>
    <row r="4959">
      <c r="G4959" s="182" t="n"/>
    </row>
    <row r="4960">
      <c r="G4960" s="182" t="n"/>
    </row>
    <row r="4961">
      <c r="G4961" s="182" t="n"/>
    </row>
    <row r="4962">
      <c r="G4962" s="182" t="n"/>
    </row>
    <row r="4963">
      <c r="G4963" s="182" t="n"/>
    </row>
    <row r="4964">
      <c r="G4964" s="182" t="n"/>
    </row>
    <row r="4965">
      <c r="G4965" s="182" t="n"/>
    </row>
    <row r="4966">
      <c r="G4966" s="182" t="n"/>
    </row>
    <row r="4967">
      <c r="G4967" s="182" t="n"/>
    </row>
    <row r="4968">
      <c r="G4968" s="182" t="n"/>
    </row>
    <row r="4969">
      <c r="G4969" s="182" t="n"/>
    </row>
    <row r="4970">
      <c r="G4970" s="182" t="n"/>
    </row>
    <row r="4971">
      <c r="G4971" s="182" t="n"/>
    </row>
    <row r="4972">
      <c r="G4972" s="182" t="n"/>
    </row>
    <row r="4973">
      <c r="G4973" s="182" t="n"/>
    </row>
    <row r="4974">
      <c r="G4974" s="182" t="n"/>
    </row>
    <row r="4975">
      <c r="G4975" s="182" t="n"/>
    </row>
    <row r="4976">
      <c r="G4976" s="182" t="n"/>
    </row>
    <row r="4977">
      <c r="G4977" s="182" t="n"/>
    </row>
    <row r="4978">
      <c r="G4978" s="182" t="n"/>
    </row>
    <row r="4979">
      <c r="G4979" s="182" t="n"/>
    </row>
    <row r="4980">
      <c r="G4980" s="182" t="n"/>
    </row>
    <row r="4981">
      <c r="G4981" s="182" t="n"/>
    </row>
    <row r="4982">
      <c r="G4982" s="182" t="n"/>
    </row>
    <row r="4983">
      <c r="G4983" s="182" t="n"/>
    </row>
    <row r="4984">
      <c r="G4984" s="182" t="n"/>
    </row>
    <row r="4985">
      <c r="G4985" s="182" t="n"/>
    </row>
    <row r="4986">
      <c r="G4986" s="182" t="n"/>
    </row>
    <row r="4987">
      <c r="G4987" s="182" t="n"/>
    </row>
    <row r="4988">
      <c r="G4988" s="182" t="n"/>
    </row>
    <row r="4989">
      <c r="G4989" s="182" t="n"/>
    </row>
    <row r="4990">
      <c r="G4990" s="182" t="n"/>
    </row>
    <row r="4991">
      <c r="G4991" s="182" t="n"/>
    </row>
    <row r="4992">
      <c r="G4992" s="182" t="n"/>
    </row>
    <row r="4993">
      <c r="G4993" s="182" t="n"/>
    </row>
    <row r="4994">
      <c r="G4994" s="182" t="n"/>
    </row>
    <row r="4995">
      <c r="G4995" s="182" t="n"/>
    </row>
    <row r="4996">
      <c r="G4996" s="182" t="n"/>
    </row>
    <row r="4997">
      <c r="G4997" s="182" t="n"/>
    </row>
    <row r="4998">
      <c r="G4998" s="182" t="n"/>
    </row>
    <row r="4999">
      <c r="G4999" s="182" t="n"/>
    </row>
    <row r="5000">
      <c r="G5000" s="182" t="n"/>
    </row>
    <row r="5001">
      <c r="G5001" s="182" t="n"/>
    </row>
    <row r="5002">
      <c r="G5002" s="182" t="n"/>
    </row>
    <row r="5003">
      <c r="G5003" s="182" t="n"/>
    </row>
    <row r="5004">
      <c r="G5004" s="182" t="n"/>
    </row>
    <row r="5005">
      <c r="G5005" s="182" t="n"/>
    </row>
    <row r="5006">
      <c r="G5006" s="182" t="n"/>
    </row>
    <row r="5007">
      <c r="G5007" s="182" t="n"/>
    </row>
    <row r="5008">
      <c r="G5008" s="182" t="n"/>
    </row>
    <row r="5009">
      <c r="G5009" s="182" t="n"/>
    </row>
    <row r="5010">
      <c r="G5010" s="182" t="n"/>
    </row>
    <row r="5011">
      <c r="G5011" s="182" t="n"/>
    </row>
    <row r="5012">
      <c r="G5012" s="182" t="n"/>
    </row>
    <row r="5013">
      <c r="G5013" s="182" t="n"/>
    </row>
    <row r="5014">
      <c r="G5014" s="182" t="n"/>
    </row>
    <row r="5015">
      <c r="G5015" s="182" t="n"/>
    </row>
    <row r="5016">
      <c r="G5016" s="182" t="n"/>
    </row>
    <row r="5017">
      <c r="G5017" s="182" t="n"/>
    </row>
    <row r="5018">
      <c r="G5018" s="182" t="n"/>
    </row>
    <row r="5019">
      <c r="G5019" s="182" t="n"/>
    </row>
    <row r="5020">
      <c r="G5020" s="182" t="n"/>
    </row>
    <row r="5021">
      <c r="G5021" s="182" t="n"/>
    </row>
    <row r="5022">
      <c r="G5022" s="182" t="n"/>
    </row>
    <row r="5023">
      <c r="G5023" s="182" t="n"/>
    </row>
    <row r="5024">
      <c r="G5024" s="182" t="n"/>
    </row>
    <row r="5025">
      <c r="G5025" s="182" t="n"/>
    </row>
    <row r="5026">
      <c r="G5026" s="182" t="n"/>
    </row>
    <row r="5027">
      <c r="G5027" s="182" t="n"/>
    </row>
    <row r="5028">
      <c r="G5028" s="182" t="n"/>
    </row>
    <row r="5029">
      <c r="G5029" s="182" t="n"/>
    </row>
    <row r="5030">
      <c r="G5030" s="182" t="n"/>
    </row>
    <row r="5031">
      <c r="G5031" s="182" t="n"/>
    </row>
    <row r="5032">
      <c r="G5032" s="182" t="n"/>
    </row>
    <row r="5033">
      <c r="G5033" s="182" t="n"/>
    </row>
    <row r="5034">
      <c r="G5034" s="182" t="n"/>
    </row>
    <row r="5035">
      <c r="G5035" s="182" t="n"/>
    </row>
    <row r="5036">
      <c r="G5036" s="182" t="n"/>
    </row>
    <row r="5037">
      <c r="G5037" s="182" t="n"/>
    </row>
    <row r="5038">
      <c r="G5038" s="182" t="n"/>
    </row>
    <row r="5039">
      <c r="G5039" s="182" t="n"/>
    </row>
    <row r="5040">
      <c r="G5040" s="182" t="n"/>
    </row>
    <row r="5041">
      <c r="G5041" s="182" t="n"/>
    </row>
    <row r="5042">
      <c r="G5042" s="182" t="n"/>
    </row>
    <row r="5043">
      <c r="G5043" s="182" t="n"/>
    </row>
    <row r="5044">
      <c r="G5044" s="182" t="n"/>
    </row>
    <row r="5045">
      <c r="G5045" s="182" t="n"/>
    </row>
    <row r="5046">
      <c r="G5046" s="182" t="n"/>
    </row>
    <row r="5047">
      <c r="G5047" s="182" t="n"/>
    </row>
    <row r="5048">
      <c r="G5048" s="182" t="n"/>
    </row>
    <row r="5049">
      <c r="G5049" s="182" t="n"/>
    </row>
    <row r="5050">
      <c r="G5050" s="182" t="n"/>
    </row>
    <row r="5051">
      <c r="G5051" s="182" t="n"/>
    </row>
    <row r="5052">
      <c r="G5052" s="182" t="n"/>
    </row>
    <row r="5053">
      <c r="G5053" s="182" t="n"/>
    </row>
    <row r="5054">
      <c r="G5054" s="182" t="n"/>
    </row>
    <row r="5055">
      <c r="G5055" s="182" t="n"/>
    </row>
    <row r="5056">
      <c r="G5056" s="182" t="n"/>
    </row>
    <row r="5057">
      <c r="G5057" s="182" t="n"/>
    </row>
    <row r="5058">
      <c r="G5058" s="182" t="n"/>
    </row>
    <row r="5059">
      <c r="G5059" s="182" t="n"/>
    </row>
    <row r="5060">
      <c r="G5060" s="182" t="n"/>
    </row>
    <row r="5061">
      <c r="G5061" s="182" t="n"/>
    </row>
    <row r="5062">
      <c r="G5062" s="182" t="n"/>
    </row>
    <row r="5063">
      <c r="G5063" s="182" t="n"/>
    </row>
    <row r="5064">
      <c r="G5064" s="182" t="n"/>
    </row>
    <row r="5065">
      <c r="G5065" s="182" t="n"/>
    </row>
    <row r="5066">
      <c r="G5066" s="182" t="n"/>
    </row>
    <row r="5067">
      <c r="G5067" s="182" t="n"/>
    </row>
    <row r="5068">
      <c r="G5068" s="182" t="n"/>
    </row>
    <row r="5069">
      <c r="G5069" s="182" t="n"/>
    </row>
    <row r="5070">
      <c r="G5070" s="182" t="n"/>
    </row>
    <row r="5071">
      <c r="G5071" s="182" t="n"/>
    </row>
    <row r="5072">
      <c r="G5072" s="182" t="n"/>
    </row>
    <row r="5073">
      <c r="G5073" s="182" t="n"/>
    </row>
    <row r="5074">
      <c r="G5074" s="182" t="n"/>
    </row>
    <row r="5075">
      <c r="G5075" s="182" t="n"/>
    </row>
    <row r="5076">
      <c r="G5076" s="182" t="n"/>
    </row>
    <row r="5077">
      <c r="G5077" s="182" t="n"/>
    </row>
    <row r="5078">
      <c r="G5078" s="182" t="n"/>
    </row>
    <row r="5079">
      <c r="G5079" s="182" t="n"/>
    </row>
    <row r="5080">
      <c r="G5080" s="182" t="n"/>
    </row>
    <row r="5081">
      <c r="G5081" s="182" t="n"/>
    </row>
    <row r="5082">
      <c r="G5082" s="182" t="n"/>
    </row>
    <row r="5083">
      <c r="G5083" s="182" t="n"/>
    </row>
    <row r="5084">
      <c r="G5084" s="182" t="n"/>
    </row>
    <row r="5085">
      <c r="G5085" s="182" t="n"/>
    </row>
    <row r="5086">
      <c r="G5086" s="182" t="n"/>
    </row>
    <row r="5087">
      <c r="G5087" s="182" t="n"/>
    </row>
    <row r="5088">
      <c r="G5088" s="182" t="n"/>
    </row>
    <row r="5089">
      <c r="G5089" s="182" t="n"/>
    </row>
    <row r="5090">
      <c r="G5090" s="182" t="n"/>
    </row>
    <row r="5091">
      <c r="G5091" s="182" t="n"/>
    </row>
    <row r="5092">
      <c r="G5092" s="182" t="n"/>
    </row>
    <row r="5093">
      <c r="G5093" s="182" t="n"/>
    </row>
    <row r="5094">
      <c r="G5094" s="182" t="n"/>
    </row>
    <row r="5095">
      <c r="G5095" s="182" t="n"/>
    </row>
    <row r="5096">
      <c r="G5096" s="182" t="n"/>
    </row>
    <row r="5097">
      <c r="G5097" s="182" t="n"/>
    </row>
    <row r="5098">
      <c r="G5098" s="182" t="n"/>
    </row>
    <row r="5099">
      <c r="G5099" s="182" t="n"/>
    </row>
    <row r="5100">
      <c r="G5100" s="182" t="n"/>
    </row>
    <row r="5101">
      <c r="G5101" s="182" t="n"/>
    </row>
    <row r="5102">
      <c r="G5102" s="182" t="n"/>
    </row>
    <row r="5103">
      <c r="G5103" s="182" t="n"/>
    </row>
    <row r="5104">
      <c r="G5104" s="182" t="n"/>
    </row>
    <row r="5105">
      <c r="G5105" s="182" t="n"/>
    </row>
    <row r="5106">
      <c r="G5106" s="182" t="n"/>
    </row>
    <row r="5107">
      <c r="G5107" s="182" t="n"/>
    </row>
    <row r="5108">
      <c r="G5108" s="182" t="n"/>
    </row>
    <row r="5109">
      <c r="G5109" s="182" t="n"/>
    </row>
    <row r="5110">
      <c r="G5110" s="182" t="n"/>
    </row>
    <row r="5111">
      <c r="G5111" s="182" t="n"/>
    </row>
    <row r="5112">
      <c r="G5112" s="182" t="n"/>
    </row>
    <row r="5113">
      <c r="G5113" s="182" t="n"/>
    </row>
    <row r="5114">
      <c r="G5114" s="182" t="n"/>
    </row>
    <row r="5115">
      <c r="G5115" s="182" t="n"/>
    </row>
    <row r="5116">
      <c r="G5116" s="182" t="n"/>
    </row>
    <row r="5117">
      <c r="G5117" s="182" t="n"/>
    </row>
    <row r="5118">
      <c r="G5118" s="182" t="n"/>
    </row>
    <row r="5119">
      <c r="G5119" s="182" t="n"/>
    </row>
    <row r="5120">
      <c r="G5120" s="182" t="n"/>
    </row>
    <row r="5121">
      <c r="G5121" s="182" t="n"/>
    </row>
    <row r="5122">
      <c r="G5122" s="182" t="n"/>
    </row>
    <row r="5123">
      <c r="G5123" s="182" t="n"/>
    </row>
    <row r="5124">
      <c r="G5124" s="182" t="n"/>
    </row>
    <row r="5125">
      <c r="G5125" s="182" t="n"/>
    </row>
    <row r="5126">
      <c r="G5126" s="182" t="n"/>
    </row>
    <row r="5127">
      <c r="G5127" s="182" t="n"/>
    </row>
    <row r="5128">
      <c r="G5128" s="182" t="n"/>
    </row>
    <row r="5129">
      <c r="G5129" s="182" t="n"/>
    </row>
    <row r="5130">
      <c r="G5130" s="182" t="n"/>
    </row>
    <row r="5131">
      <c r="G5131" s="182" t="n"/>
    </row>
    <row r="5132">
      <c r="G5132" s="182" t="n"/>
    </row>
    <row r="5133">
      <c r="G5133" s="182" t="n"/>
    </row>
    <row r="5134">
      <c r="G5134" s="182" t="n"/>
    </row>
    <row r="5135">
      <c r="G5135" s="182" t="n"/>
    </row>
    <row r="5136">
      <c r="G5136" s="182" t="n"/>
    </row>
    <row r="5137">
      <c r="G5137" s="182" t="n"/>
    </row>
    <row r="5138">
      <c r="G5138" s="182" t="n"/>
    </row>
    <row r="5139">
      <c r="G5139" s="182" t="n"/>
    </row>
    <row r="5140">
      <c r="G5140" s="182" t="n"/>
    </row>
    <row r="5141">
      <c r="G5141" s="182" t="n"/>
    </row>
    <row r="5142">
      <c r="G5142" s="182" t="n"/>
    </row>
    <row r="5143">
      <c r="G5143" s="182" t="n"/>
    </row>
    <row r="5144">
      <c r="G5144" s="182" t="n"/>
    </row>
    <row r="5145">
      <c r="G5145" s="182" t="n"/>
    </row>
    <row r="5146">
      <c r="G5146" s="182" t="n"/>
    </row>
    <row r="5147">
      <c r="G5147" s="182" t="n"/>
    </row>
    <row r="5148">
      <c r="G5148" s="182" t="n"/>
    </row>
    <row r="5149">
      <c r="G5149" s="182" t="n"/>
    </row>
    <row r="5150">
      <c r="G5150" s="182" t="n"/>
    </row>
    <row r="5151">
      <c r="G5151" s="182" t="n"/>
    </row>
    <row r="5152">
      <c r="G5152" s="182" t="n"/>
    </row>
    <row r="5153">
      <c r="G5153" s="182" t="n"/>
    </row>
    <row r="5154">
      <c r="G5154" s="182" t="n"/>
    </row>
    <row r="5155">
      <c r="G5155" s="182" t="n"/>
    </row>
    <row r="5156">
      <c r="G5156" s="182" t="n"/>
    </row>
    <row r="5157">
      <c r="G5157" s="182" t="n"/>
    </row>
    <row r="5158">
      <c r="G5158" s="182" t="n"/>
    </row>
    <row r="5159">
      <c r="G5159" s="182" t="n"/>
    </row>
    <row r="5160">
      <c r="G5160" s="182" t="n"/>
    </row>
    <row r="5161">
      <c r="G5161" s="182" t="n"/>
    </row>
    <row r="5162">
      <c r="G5162" s="182" t="n"/>
    </row>
    <row r="5163">
      <c r="G5163" s="182" t="n"/>
    </row>
    <row r="5164">
      <c r="G5164" s="182" t="n"/>
    </row>
    <row r="5165">
      <c r="G5165" s="182" t="n"/>
    </row>
    <row r="5166">
      <c r="G5166" s="182" t="n"/>
    </row>
    <row r="5167">
      <c r="G5167" s="182" t="n"/>
    </row>
    <row r="5168">
      <c r="G5168" s="182" t="n"/>
    </row>
    <row r="5169">
      <c r="G5169" s="182" t="n"/>
    </row>
    <row r="5170">
      <c r="G5170" s="182" t="n"/>
    </row>
    <row r="5171">
      <c r="G5171" s="182" t="n"/>
    </row>
    <row r="5172">
      <c r="G5172" s="182" t="n"/>
    </row>
    <row r="5173">
      <c r="G5173" s="182" t="n"/>
    </row>
    <row r="5174">
      <c r="G5174" s="182" t="n"/>
    </row>
    <row r="5175">
      <c r="G5175" s="182" t="n"/>
    </row>
    <row r="5176">
      <c r="G5176" s="182" t="n"/>
    </row>
    <row r="5177">
      <c r="G5177" s="182" t="n"/>
    </row>
    <row r="5178">
      <c r="G5178" s="182" t="n"/>
    </row>
    <row r="5179">
      <c r="G5179" s="182" t="n"/>
    </row>
    <row r="5180">
      <c r="G5180" s="182" t="n"/>
    </row>
    <row r="5181">
      <c r="G5181" s="182" t="n"/>
    </row>
    <row r="5182">
      <c r="G5182" s="182" t="n"/>
    </row>
    <row r="5183">
      <c r="G5183" s="182" t="n"/>
    </row>
    <row r="5184">
      <c r="G5184" s="182" t="n"/>
    </row>
    <row r="5185">
      <c r="G5185" s="182" t="n"/>
    </row>
    <row r="5186">
      <c r="G5186" s="182" t="n"/>
    </row>
    <row r="5187">
      <c r="G5187" s="182" t="n"/>
    </row>
    <row r="5188">
      <c r="G5188" s="182" t="n"/>
    </row>
    <row r="5189">
      <c r="G5189" s="182" t="n"/>
    </row>
    <row r="5190">
      <c r="G5190" s="182" t="n"/>
    </row>
    <row r="5191">
      <c r="G5191" s="182" t="n"/>
    </row>
    <row r="5192">
      <c r="G5192" s="182" t="n"/>
    </row>
    <row r="5193">
      <c r="G5193" s="182" t="n"/>
    </row>
    <row r="5194">
      <c r="G5194" s="182" t="n"/>
    </row>
    <row r="5195">
      <c r="G5195" s="182" t="n"/>
    </row>
    <row r="5196">
      <c r="G5196" s="182" t="n"/>
    </row>
    <row r="5197">
      <c r="G5197" s="182" t="n"/>
    </row>
    <row r="5198">
      <c r="G5198" s="182" t="n"/>
    </row>
    <row r="5199">
      <c r="G5199" s="182" t="n"/>
    </row>
    <row r="5200">
      <c r="G5200" s="182" t="n"/>
    </row>
    <row r="5201">
      <c r="G5201" s="182" t="n"/>
    </row>
    <row r="5202">
      <c r="G5202" s="182" t="n"/>
    </row>
    <row r="5203">
      <c r="G5203" s="182" t="n"/>
    </row>
    <row r="5204">
      <c r="G5204" s="182" t="n"/>
    </row>
    <row r="5205">
      <c r="G5205" s="182" t="n"/>
    </row>
    <row r="5206">
      <c r="G5206" s="182" t="n"/>
    </row>
    <row r="5207">
      <c r="G5207" s="182" t="n"/>
    </row>
    <row r="5208">
      <c r="G5208" s="182" t="n"/>
    </row>
    <row r="5209">
      <c r="G5209" s="182" t="n"/>
    </row>
    <row r="5210">
      <c r="G5210" s="182" t="n"/>
    </row>
    <row r="5211">
      <c r="G5211" s="182" t="n"/>
    </row>
    <row r="5212">
      <c r="G5212" s="182" t="n"/>
    </row>
    <row r="5213">
      <c r="G5213" s="182" t="n"/>
    </row>
    <row r="5214">
      <c r="G5214" s="182" t="n"/>
    </row>
    <row r="5215">
      <c r="G5215" s="182" t="n"/>
    </row>
    <row r="5216">
      <c r="G5216" s="182" t="n"/>
    </row>
    <row r="5217">
      <c r="G5217" s="182" t="n"/>
    </row>
    <row r="5218">
      <c r="G5218" s="182" t="n"/>
    </row>
    <row r="5219">
      <c r="G5219" s="182" t="n"/>
    </row>
    <row r="5220">
      <c r="G5220" s="182" t="n"/>
    </row>
    <row r="5221">
      <c r="G5221" s="182" t="n"/>
    </row>
    <row r="5222">
      <c r="G5222" s="182" t="n"/>
    </row>
    <row r="5223">
      <c r="G5223" s="182" t="n"/>
    </row>
    <row r="5224">
      <c r="G5224" s="182" t="n"/>
    </row>
    <row r="5225">
      <c r="G5225" s="182" t="n"/>
    </row>
    <row r="5226">
      <c r="G5226" s="182" t="n"/>
    </row>
    <row r="5227">
      <c r="G5227" s="182" t="n"/>
    </row>
    <row r="5228">
      <c r="G5228" s="182" t="n"/>
    </row>
    <row r="5229">
      <c r="G5229" s="182" t="n"/>
    </row>
    <row r="5230">
      <c r="G5230" s="182" t="n"/>
    </row>
    <row r="5231">
      <c r="G5231" s="182" t="n"/>
    </row>
    <row r="5232">
      <c r="G5232" s="182" t="n"/>
    </row>
    <row r="5233">
      <c r="G5233" s="182" t="n"/>
    </row>
    <row r="5234">
      <c r="G5234" s="182" t="n"/>
    </row>
    <row r="5235">
      <c r="G5235" s="182" t="n"/>
    </row>
    <row r="5236">
      <c r="G5236" s="182" t="n"/>
    </row>
    <row r="5237">
      <c r="G5237" s="182" t="n"/>
    </row>
    <row r="5238">
      <c r="G5238" s="182" t="n"/>
    </row>
    <row r="5239">
      <c r="G5239" s="182" t="n"/>
    </row>
    <row r="5240">
      <c r="G5240" s="182" t="n"/>
    </row>
    <row r="5241">
      <c r="G5241" s="182" t="n"/>
    </row>
    <row r="5242">
      <c r="G5242" s="182" t="n"/>
    </row>
    <row r="5243">
      <c r="G5243" s="182" t="n"/>
    </row>
    <row r="5244">
      <c r="G5244" s="182" t="n"/>
    </row>
    <row r="5245">
      <c r="G5245" s="182" t="n"/>
    </row>
    <row r="5246">
      <c r="G5246" s="182" t="n"/>
    </row>
    <row r="5247">
      <c r="G5247" s="182" t="n"/>
    </row>
    <row r="5248">
      <c r="G5248" s="182" t="n"/>
    </row>
    <row r="5249">
      <c r="G5249" s="182" t="n"/>
    </row>
    <row r="5250">
      <c r="G5250" s="182" t="n"/>
    </row>
    <row r="5251">
      <c r="G5251" s="182" t="n"/>
    </row>
    <row r="5252">
      <c r="G5252" s="182" t="n"/>
    </row>
    <row r="5253">
      <c r="G5253" s="182" t="n"/>
    </row>
    <row r="5254">
      <c r="G5254" s="182" t="n"/>
    </row>
    <row r="5255">
      <c r="G5255" s="182" t="n"/>
    </row>
    <row r="5256">
      <c r="G5256" s="182" t="n"/>
    </row>
    <row r="5257">
      <c r="G5257" s="182" t="n"/>
    </row>
    <row r="5258">
      <c r="G5258" s="182" t="n"/>
    </row>
    <row r="5259">
      <c r="G5259" s="182" t="n"/>
    </row>
    <row r="5260">
      <c r="G5260" s="182" t="n"/>
    </row>
    <row r="5261">
      <c r="G5261" s="182" t="n"/>
    </row>
    <row r="5262">
      <c r="G5262" s="182" t="n"/>
    </row>
    <row r="5263">
      <c r="G5263" s="182" t="n"/>
    </row>
    <row r="5264">
      <c r="G5264" s="182" t="n"/>
    </row>
    <row r="5265">
      <c r="G5265" s="182" t="n"/>
    </row>
    <row r="5266">
      <c r="G5266" s="182" t="n"/>
    </row>
    <row r="5267">
      <c r="G5267" s="182" t="n"/>
    </row>
    <row r="5268">
      <c r="G5268" s="182" t="n"/>
    </row>
    <row r="5269">
      <c r="G5269" s="182" t="n"/>
    </row>
    <row r="5270">
      <c r="G5270" s="182" t="n"/>
    </row>
    <row r="5271">
      <c r="G5271" s="182" t="n"/>
    </row>
    <row r="5272">
      <c r="G5272" s="182" t="n"/>
    </row>
    <row r="5273">
      <c r="G5273" s="182" t="n"/>
    </row>
    <row r="5274">
      <c r="G5274" s="182" t="n"/>
    </row>
    <row r="5275">
      <c r="G5275" s="182" t="n"/>
    </row>
    <row r="5276">
      <c r="G5276" s="182" t="n"/>
    </row>
    <row r="5277">
      <c r="G5277" s="182" t="n"/>
    </row>
    <row r="5278">
      <c r="G5278" s="182" t="n"/>
    </row>
    <row r="5279">
      <c r="G5279" s="182" t="n"/>
    </row>
    <row r="5280">
      <c r="G5280" s="182" t="n"/>
    </row>
    <row r="5281">
      <c r="G5281" s="182" t="n"/>
    </row>
    <row r="5282">
      <c r="G5282" s="182" t="n"/>
    </row>
    <row r="5283">
      <c r="G5283" s="182" t="n"/>
    </row>
    <row r="5284">
      <c r="G5284" s="182" t="n"/>
    </row>
    <row r="5285">
      <c r="G5285" s="182" t="n"/>
    </row>
    <row r="5286">
      <c r="G5286" s="182" t="n"/>
    </row>
    <row r="5287">
      <c r="G5287" s="182" t="n"/>
    </row>
    <row r="5288">
      <c r="G5288" s="182" t="n"/>
    </row>
    <row r="5289">
      <c r="G5289" s="182" t="n"/>
    </row>
    <row r="5290">
      <c r="G5290" s="182" t="n"/>
    </row>
    <row r="5291">
      <c r="G5291" s="182" t="n"/>
    </row>
    <row r="5292">
      <c r="G5292" s="182" t="n"/>
    </row>
    <row r="5293">
      <c r="G5293" s="182" t="n"/>
    </row>
    <row r="5294">
      <c r="G5294" s="182" t="n"/>
    </row>
    <row r="5295">
      <c r="G5295" s="182" t="n"/>
    </row>
    <row r="5296">
      <c r="G5296" s="182" t="n"/>
    </row>
    <row r="5297">
      <c r="G5297" s="182" t="n"/>
    </row>
    <row r="5298">
      <c r="G5298" s="182" t="n"/>
    </row>
    <row r="5299">
      <c r="G5299" s="182" t="n"/>
    </row>
    <row r="5300">
      <c r="G5300" s="182" t="n"/>
    </row>
    <row r="5301">
      <c r="G5301" s="182" t="n"/>
    </row>
    <row r="5302">
      <c r="G5302" s="182" t="n"/>
    </row>
    <row r="5303">
      <c r="G5303" s="182" t="n"/>
    </row>
    <row r="5304">
      <c r="G5304" s="182" t="n"/>
    </row>
    <row r="5305">
      <c r="G5305" s="182" t="n"/>
    </row>
    <row r="5306">
      <c r="G5306" s="182" t="n"/>
    </row>
    <row r="5307">
      <c r="G5307" s="182" t="n"/>
    </row>
    <row r="5308">
      <c r="G5308" s="182" t="n"/>
    </row>
    <row r="5309">
      <c r="G5309" s="182" t="n"/>
    </row>
    <row r="5310">
      <c r="G5310" s="182" t="n"/>
    </row>
    <row r="5311">
      <c r="G5311" s="182" t="n"/>
    </row>
    <row r="5312">
      <c r="G5312" s="182" t="n"/>
    </row>
    <row r="5313">
      <c r="G5313" s="182" t="n"/>
    </row>
    <row r="5314">
      <c r="G5314" s="182" t="n"/>
    </row>
    <row r="5315">
      <c r="G5315" s="182" t="n"/>
    </row>
    <row r="5316">
      <c r="G5316" s="182" t="n"/>
    </row>
    <row r="5317">
      <c r="G5317" s="182" t="n"/>
    </row>
    <row r="5318">
      <c r="G5318" s="182" t="n"/>
    </row>
    <row r="5319">
      <c r="G5319" s="182" t="n"/>
    </row>
    <row r="5320">
      <c r="G5320" s="182" t="n"/>
    </row>
    <row r="5321">
      <c r="G5321" s="182" t="n"/>
    </row>
    <row r="5322">
      <c r="G5322" s="182" t="n"/>
    </row>
    <row r="5323">
      <c r="G5323" s="182" t="n"/>
    </row>
    <row r="5324">
      <c r="G5324" s="182" t="n"/>
    </row>
    <row r="5325">
      <c r="G5325" s="182" t="n"/>
    </row>
    <row r="5326">
      <c r="G5326" s="182" t="n"/>
    </row>
    <row r="5327">
      <c r="G5327" s="182" t="n"/>
    </row>
    <row r="5328">
      <c r="G5328" s="182" t="n"/>
    </row>
    <row r="5329">
      <c r="G5329" s="182" t="n"/>
    </row>
    <row r="5330">
      <c r="G5330" s="182" t="n"/>
    </row>
    <row r="5331">
      <c r="G5331" s="182" t="n"/>
    </row>
    <row r="5332">
      <c r="G5332" s="182" t="n"/>
    </row>
    <row r="5333">
      <c r="G5333" s="182" t="n"/>
    </row>
    <row r="5334">
      <c r="G5334" s="182" t="n"/>
    </row>
    <row r="5335">
      <c r="G5335" s="182" t="n"/>
    </row>
    <row r="5336">
      <c r="G5336" s="182" t="n"/>
    </row>
    <row r="5337">
      <c r="G5337" s="182" t="n"/>
    </row>
    <row r="5338">
      <c r="G5338" s="182" t="n"/>
    </row>
    <row r="5339">
      <c r="G5339" s="182" t="n"/>
    </row>
    <row r="5340">
      <c r="G5340" s="182" t="n"/>
    </row>
    <row r="5341">
      <c r="G5341" s="182" t="n"/>
    </row>
    <row r="5342">
      <c r="G5342" s="182" t="n"/>
    </row>
    <row r="5343">
      <c r="G5343" s="182" t="n"/>
    </row>
    <row r="5344">
      <c r="G5344" s="182" t="n"/>
    </row>
    <row r="5345">
      <c r="G5345" s="182" t="n"/>
    </row>
    <row r="5346">
      <c r="G5346" s="182" t="n"/>
    </row>
    <row r="5347">
      <c r="G5347" s="182" t="n"/>
    </row>
    <row r="5348">
      <c r="G5348" s="182" t="n"/>
    </row>
    <row r="5349">
      <c r="G5349" s="182" t="n"/>
    </row>
    <row r="5350">
      <c r="G5350" s="182" t="n"/>
    </row>
    <row r="5351">
      <c r="G5351" s="182" t="n"/>
    </row>
    <row r="5352">
      <c r="G5352" s="182" t="n"/>
    </row>
    <row r="5353">
      <c r="G5353" s="182" t="n"/>
    </row>
    <row r="5354">
      <c r="G5354" s="182" t="n"/>
    </row>
    <row r="5355">
      <c r="G5355" s="182" t="n"/>
    </row>
    <row r="5356">
      <c r="G5356" s="182" t="n"/>
    </row>
    <row r="5357">
      <c r="G5357" s="182" t="n"/>
    </row>
    <row r="5358">
      <c r="G5358" s="182" t="n"/>
    </row>
    <row r="5359">
      <c r="G5359" s="182" t="n"/>
    </row>
    <row r="5360">
      <c r="G5360" s="182" t="n"/>
    </row>
    <row r="5361">
      <c r="G5361" s="182" t="n"/>
    </row>
    <row r="5362">
      <c r="G5362" s="182" t="n"/>
    </row>
    <row r="5363">
      <c r="G5363" s="182" t="n"/>
    </row>
    <row r="5364">
      <c r="G5364" s="182" t="n"/>
    </row>
    <row r="5365">
      <c r="G5365" s="182" t="n"/>
    </row>
    <row r="5366">
      <c r="G5366" s="182" t="n"/>
    </row>
    <row r="5367">
      <c r="G5367" s="182" t="n"/>
    </row>
    <row r="5368">
      <c r="G5368" s="182" t="n"/>
    </row>
    <row r="5369">
      <c r="G5369" s="182" t="n"/>
    </row>
    <row r="5370">
      <c r="G5370" s="182" t="n"/>
    </row>
    <row r="5371">
      <c r="G5371" s="182" t="n"/>
    </row>
    <row r="5372">
      <c r="G5372" s="182" t="n"/>
    </row>
    <row r="5373">
      <c r="G5373" s="182" t="n"/>
    </row>
    <row r="5374">
      <c r="G5374" s="182" t="n"/>
    </row>
    <row r="5375">
      <c r="G5375" s="182" t="n"/>
    </row>
    <row r="5376">
      <c r="G5376" s="182" t="n"/>
    </row>
    <row r="5377">
      <c r="G5377" s="182" t="n"/>
    </row>
    <row r="5378">
      <c r="G5378" s="182" t="n"/>
    </row>
    <row r="5379">
      <c r="G5379" s="182" t="n"/>
    </row>
    <row r="5380">
      <c r="G5380" s="182" t="n"/>
    </row>
    <row r="5381">
      <c r="G5381" s="182" t="n"/>
    </row>
    <row r="5382">
      <c r="G5382" s="182" t="n"/>
    </row>
    <row r="5383">
      <c r="G5383" s="182" t="n"/>
    </row>
    <row r="5384">
      <c r="G5384" s="182" t="n"/>
    </row>
    <row r="5385">
      <c r="G5385" s="182" t="n"/>
    </row>
    <row r="5386">
      <c r="G5386" s="182" t="n"/>
    </row>
    <row r="5387">
      <c r="G5387" s="182" t="n"/>
    </row>
    <row r="5388">
      <c r="G5388" s="182" t="n"/>
    </row>
    <row r="5389">
      <c r="G5389" s="182" t="n"/>
    </row>
    <row r="5390">
      <c r="G5390" s="182" t="n"/>
    </row>
    <row r="5391">
      <c r="G5391" s="182" t="n"/>
    </row>
    <row r="5392">
      <c r="G5392" s="182" t="n"/>
    </row>
    <row r="5393">
      <c r="G5393" s="182" t="n"/>
    </row>
    <row r="5394">
      <c r="G5394" s="182" t="n"/>
    </row>
    <row r="5395">
      <c r="G5395" s="182" t="n"/>
    </row>
    <row r="5396">
      <c r="G5396" s="182" t="n"/>
    </row>
    <row r="5397">
      <c r="G5397" s="182" t="n"/>
    </row>
    <row r="5398">
      <c r="G5398" s="182" t="n"/>
    </row>
    <row r="5399">
      <c r="G5399" s="182" t="n"/>
    </row>
    <row r="5400">
      <c r="G5400" s="182" t="n"/>
    </row>
    <row r="5401">
      <c r="G5401" s="182" t="n"/>
    </row>
    <row r="5402">
      <c r="G5402" s="182" t="n"/>
    </row>
    <row r="5403">
      <c r="G5403" s="182" t="n"/>
    </row>
    <row r="5404">
      <c r="G5404" s="182" t="n"/>
    </row>
    <row r="5405">
      <c r="G5405" s="182" t="n"/>
    </row>
    <row r="5406">
      <c r="G5406" s="182" t="n"/>
    </row>
    <row r="5407">
      <c r="G5407" s="182" t="n"/>
    </row>
    <row r="5408">
      <c r="G5408" s="182" t="n"/>
    </row>
    <row r="5409">
      <c r="G5409" s="182" t="n"/>
    </row>
    <row r="5410">
      <c r="G5410" s="182" t="n"/>
    </row>
    <row r="5411">
      <c r="G5411" s="182" t="n"/>
    </row>
    <row r="5412">
      <c r="G5412" s="182" t="n"/>
    </row>
    <row r="5413">
      <c r="G5413" s="182" t="n"/>
    </row>
    <row r="5414">
      <c r="G5414" s="182" t="n"/>
    </row>
    <row r="5415">
      <c r="G5415" s="182" t="n"/>
    </row>
    <row r="5416">
      <c r="G5416" s="182" t="n"/>
    </row>
    <row r="5417">
      <c r="G5417" s="182" t="n"/>
    </row>
    <row r="5418">
      <c r="G5418" s="182" t="n"/>
    </row>
    <row r="5419">
      <c r="G5419" s="182" t="n"/>
    </row>
    <row r="5420">
      <c r="G5420" s="182" t="n"/>
    </row>
    <row r="5421">
      <c r="G5421" s="182" t="n"/>
    </row>
    <row r="5422">
      <c r="G5422" s="182" t="n"/>
    </row>
    <row r="5423">
      <c r="G5423" s="182" t="n"/>
    </row>
    <row r="5424">
      <c r="G5424" s="182" t="n"/>
    </row>
    <row r="5425">
      <c r="G5425" s="182" t="n"/>
    </row>
    <row r="5426">
      <c r="G5426" s="182" t="n"/>
    </row>
    <row r="5427">
      <c r="G5427" s="182" t="n"/>
    </row>
    <row r="5428">
      <c r="G5428" s="182" t="n"/>
    </row>
    <row r="5429">
      <c r="G5429" s="182" t="n"/>
    </row>
    <row r="5430">
      <c r="G5430" s="182" t="n"/>
    </row>
    <row r="5431">
      <c r="G5431" s="182" t="n"/>
    </row>
    <row r="5432">
      <c r="G5432" s="182" t="n"/>
    </row>
    <row r="5433">
      <c r="G5433" s="182" t="n"/>
    </row>
    <row r="5434">
      <c r="G5434" s="182" t="n"/>
    </row>
    <row r="5435">
      <c r="G5435" s="182" t="n"/>
    </row>
    <row r="5436">
      <c r="G5436" s="182" t="n"/>
    </row>
    <row r="5437">
      <c r="G5437" s="182" t="n"/>
    </row>
    <row r="5438">
      <c r="G5438" s="182" t="n"/>
    </row>
    <row r="5439">
      <c r="G5439" s="182" t="n"/>
    </row>
    <row r="5440">
      <c r="G5440" s="182" t="n"/>
    </row>
    <row r="5441">
      <c r="G5441" s="182" t="n"/>
    </row>
    <row r="5442">
      <c r="G5442" s="182" t="n"/>
    </row>
    <row r="5443">
      <c r="G5443" s="182" t="n"/>
    </row>
    <row r="5444">
      <c r="G5444" s="182" t="n"/>
    </row>
    <row r="5445">
      <c r="G5445" s="182" t="n"/>
    </row>
    <row r="5446">
      <c r="G5446" s="182" t="n"/>
    </row>
    <row r="5447">
      <c r="G5447" s="182" t="n"/>
    </row>
    <row r="5448">
      <c r="G5448" s="182" t="n"/>
    </row>
    <row r="5449">
      <c r="G5449" s="182" t="n"/>
    </row>
    <row r="5450">
      <c r="G5450" s="182" t="n"/>
    </row>
    <row r="5451">
      <c r="G5451" s="182" t="n"/>
    </row>
    <row r="5452">
      <c r="G5452" s="182" t="n"/>
    </row>
    <row r="5453">
      <c r="G5453" s="182" t="n"/>
    </row>
    <row r="5454">
      <c r="G5454" s="182" t="n"/>
    </row>
    <row r="5455">
      <c r="G5455" s="182" t="n"/>
    </row>
    <row r="5456">
      <c r="G5456" s="182" t="n"/>
    </row>
    <row r="5457">
      <c r="G5457" s="182" t="n"/>
    </row>
    <row r="5458">
      <c r="G5458" s="182" t="n"/>
    </row>
    <row r="5459">
      <c r="G5459" s="182" t="n"/>
    </row>
    <row r="5460">
      <c r="G5460" s="182" t="n"/>
    </row>
    <row r="5461">
      <c r="G5461" s="182" t="n"/>
    </row>
    <row r="5462">
      <c r="G5462" s="182" t="n"/>
    </row>
    <row r="5463">
      <c r="G5463" s="182" t="n"/>
    </row>
    <row r="5464">
      <c r="G5464" s="182" t="n"/>
    </row>
    <row r="5465">
      <c r="G5465" s="182" t="n"/>
    </row>
    <row r="5466">
      <c r="G5466" s="182" t="n"/>
    </row>
    <row r="5467">
      <c r="G5467" s="182" t="n"/>
    </row>
    <row r="5468">
      <c r="G5468" s="182" t="n"/>
    </row>
    <row r="5469">
      <c r="G5469" s="182" t="n"/>
    </row>
    <row r="5470">
      <c r="G5470" s="182" t="n"/>
    </row>
    <row r="5471">
      <c r="G5471" s="182" t="n"/>
    </row>
    <row r="5472">
      <c r="G5472" s="182" t="n"/>
    </row>
    <row r="5473">
      <c r="G5473" s="182" t="n"/>
    </row>
    <row r="5474">
      <c r="G5474" s="182" t="n"/>
    </row>
    <row r="5475">
      <c r="G5475" s="182" t="n"/>
    </row>
    <row r="5476">
      <c r="G5476" s="182" t="n"/>
    </row>
    <row r="5477">
      <c r="G5477" s="182" t="n"/>
    </row>
    <row r="5478">
      <c r="G5478" s="182" t="n"/>
    </row>
    <row r="5479">
      <c r="G5479" s="182" t="n"/>
    </row>
    <row r="5480">
      <c r="G5480" s="182" t="n"/>
    </row>
    <row r="5481">
      <c r="G5481" s="182" t="n"/>
    </row>
    <row r="5482">
      <c r="G5482" s="182" t="n"/>
    </row>
    <row r="5483">
      <c r="G5483" s="182" t="n"/>
    </row>
    <row r="5484">
      <c r="G5484" s="182" t="n"/>
    </row>
    <row r="5485">
      <c r="G5485" s="182" t="n"/>
    </row>
    <row r="5486">
      <c r="G5486" s="182" t="n"/>
    </row>
    <row r="5487">
      <c r="G5487" s="182" t="n"/>
    </row>
    <row r="5488">
      <c r="G5488" s="182" t="n"/>
    </row>
    <row r="5489">
      <c r="G5489" s="182" t="n"/>
    </row>
    <row r="5490">
      <c r="G5490" s="182" t="n"/>
    </row>
    <row r="5491">
      <c r="G5491" s="182" t="n"/>
    </row>
    <row r="5492">
      <c r="G5492" s="182" t="n"/>
    </row>
    <row r="5493">
      <c r="G5493" s="182" t="n"/>
    </row>
    <row r="5494">
      <c r="G5494" s="182" t="n"/>
    </row>
    <row r="5495">
      <c r="G5495" s="182" t="n"/>
    </row>
    <row r="5496">
      <c r="G5496" s="182" t="n"/>
    </row>
    <row r="5497">
      <c r="G5497" s="182" t="n"/>
    </row>
    <row r="5498">
      <c r="G5498" s="182" t="n"/>
    </row>
    <row r="5499">
      <c r="G5499" s="182" t="n"/>
    </row>
    <row r="5500">
      <c r="G5500" s="182" t="n"/>
    </row>
    <row r="5501">
      <c r="G5501" s="182" t="n"/>
    </row>
    <row r="5502">
      <c r="G5502" s="182" t="n"/>
    </row>
    <row r="5503">
      <c r="G5503" s="182" t="n"/>
    </row>
    <row r="5504">
      <c r="G5504" s="182" t="n"/>
    </row>
    <row r="5505">
      <c r="G5505" s="182" t="n"/>
    </row>
    <row r="5506">
      <c r="G5506" s="182" t="n"/>
    </row>
    <row r="5507">
      <c r="G5507" s="182" t="n"/>
    </row>
    <row r="5508">
      <c r="G5508" s="182" t="n"/>
    </row>
    <row r="5509">
      <c r="G5509" s="182" t="n"/>
    </row>
    <row r="5510">
      <c r="G5510" s="182" t="n"/>
    </row>
    <row r="5511">
      <c r="G5511" s="182" t="n"/>
    </row>
    <row r="5512">
      <c r="G5512" s="182" t="n"/>
    </row>
    <row r="5513">
      <c r="G5513" s="182" t="n"/>
    </row>
    <row r="5514">
      <c r="G5514" s="182" t="n"/>
    </row>
    <row r="5515">
      <c r="G5515" s="182" t="n"/>
    </row>
    <row r="5516">
      <c r="G5516" s="182" t="n"/>
    </row>
    <row r="5517">
      <c r="G5517" s="182" t="n"/>
    </row>
    <row r="5518">
      <c r="G5518" s="182" t="n"/>
    </row>
    <row r="5519">
      <c r="G5519" s="182" t="n"/>
    </row>
    <row r="5520">
      <c r="G5520" s="182" t="n"/>
    </row>
    <row r="5521">
      <c r="G5521" s="182" t="n"/>
    </row>
    <row r="5522">
      <c r="G5522" s="182" t="n"/>
    </row>
    <row r="5523">
      <c r="G5523" s="182" t="n"/>
    </row>
    <row r="5524">
      <c r="G5524" s="182" t="n"/>
    </row>
    <row r="5525">
      <c r="G5525" s="182" t="n"/>
    </row>
    <row r="5526">
      <c r="G5526" s="182" t="n"/>
    </row>
    <row r="5527">
      <c r="G5527" s="182" t="n"/>
    </row>
    <row r="5528">
      <c r="G5528" s="182" t="n"/>
    </row>
    <row r="5529">
      <c r="G5529" s="182" t="n"/>
    </row>
    <row r="5530">
      <c r="G5530" s="182" t="n"/>
    </row>
    <row r="5531">
      <c r="G5531" s="182" t="n"/>
    </row>
    <row r="5532">
      <c r="G5532" s="182" t="n"/>
    </row>
    <row r="5533">
      <c r="G5533" s="182" t="n"/>
    </row>
    <row r="5534">
      <c r="G5534" s="182" t="n"/>
    </row>
    <row r="5535">
      <c r="G5535" s="182" t="n"/>
    </row>
    <row r="5536">
      <c r="G5536" s="182" t="n"/>
    </row>
    <row r="5537">
      <c r="G5537" s="182" t="n"/>
    </row>
    <row r="5538">
      <c r="G5538" s="182" t="n"/>
    </row>
    <row r="5539">
      <c r="G5539" s="182" t="n"/>
    </row>
    <row r="5540">
      <c r="G5540" s="182" t="n"/>
    </row>
    <row r="5541">
      <c r="G5541" s="182" t="n"/>
    </row>
    <row r="5542">
      <c r="G5542" s="182" t="n"/>
    </row>
    <row r="5543">
      <c r="G5543" s="182" t="n"/>
    </row>
    <row r="5544">
      <c r="G5544" s="182" t="n"/>
    </row>
    <row r="5545">
      <c r="G5545" s="182" t="n"/>
    </row>
    <row r="5546">
      <c r="G5546" s="182" t="n"/>
    </row>
    <row r="5547">
      <c r="G5547" s="182" t="n"/>
    </row>
    <row r="5548">
      <c r="G5548" s="182" t="n"/>
    </row>
    <row r="5549">
      <c r="G5549" s="182" t="n"/>
    </row>
    <row r="5550">
      <c r="G5550" s="182" t="n"/>
    </row>
    <row r="5551">
      <c r="G5551" s="182" t="n"/>
    </row>
    <row r="5552">
      <c r="G5552" s="182" t="n"/>
    </row>
    <row r="5553">
      <c r="G5553" s="182" t="n"/>
    </row>
    <row r="5554">
      <c r="G5554" s="182" t="n"/>
    </row>
    <row r="5555">
      <c r="G5555" s="182" t="n"/>
    </row>
    <row r="5556">
      <c r="G5556" s="182" t="n"/>
    </row>
    <row r="5557">
      <c r="G5557" s="182" t="n"/>
    </row>
    <row r="5558">
      <c r="G5558" s="182" t="n"/>
    </row>
    <row r="5559">
      <c r="G5559" s="182" t="n"/>
    </row>
    <row r="5560">
      <c r="G5560" s="182" t="n"/>
    </row>
    <row r="5561">
      <c r="G5561" s="182" t="n"/>
    </row>
    <row r="5562">
      <c r="G5562" s="182" t="n"/>
    </row>
    <row r="5563">
      <c r="G5563" s="182" t="n"/>
    </row>
    <row r="5564">
      <c r="G5564" s="182" t="n"/>
    </row>
    <row r="5565">
      <c r="G5565" s="182" t="n"/>
    </row>
    <row r="5566">
      <c r="G5566" s="182" t="n"/>
    </row>
    <row r="5567">
      <c r="G5567" s="182" t="n"/>
    </row>
    <row r="5568">
      <c r="G5568" s="182" t="n"/>
    </row>
    <row r="5569">
      <c r="G5569" s="182" t="n"/>
    </row>
    <row r="5570">
      <c r="G5570" s="182" t="n"/>
    </row>
    <row r="5571">
      <c r="G5571" s="182" t="n"/>
    </row>
    <row r="5572">
      <c r="G5572" s="182" t="n"/>
    </row>
    <row r="5573">
      <c r="G5573" s="182" t="n"/>
    </row>
    <row r="5574">
      <c r="G5574" s="182" t="n"/>
    </row>
    <row r="5575">
      <c r="G5575" s="182" t="n"/>
    </row>
    <row r="5576">
      <c r="G5576" s="182" t="n"/>
    </row>
    <row r="5577">
      <c r="G5577" s="182" t="n"/>
    </row>
    <row r="5578">
      <c r="G5578" s="182" t="n"/>
    </row>
    <row r="5579">
      <c r="G5579" s="182" t="n"/>
    </row>
    <row r="5580">
      <c r="G5580" s="182" t="n"/>
    </row>
    <row r="5581">
      <c r="G5581" s="182" t="n"/>
    </row>
    <row r="5582">
      <c r="G5582" s="182" t="n"/>
    </row>
    <row r="5583">
      <c r="G5583" s="182" t="n"/>
    </row>
    <row r="5584">
      <c r="G5584" s="182" t="n"/>
    </row>
    <row r="5585">
      <c r="G5585" s="182" t="n"/>
    </row>
    <row r="5586">
      <c r="G5586" s="182" t="n"/>
    </row>
    <row r="5587">
      <c r="G5587" s="182" t="n"/>
    </row>
    <row r="5588">
      <c r="G5588" s="182" t="n"/>
    </row>
    <row r="5589">
      <c r="G5589" s="182" t="n"/>
    </row>
    <row r="5590">
      <c r="G5590" s="182" t="n"/>
    </row>
    <row r="5591">
      <c r="G5591" s="182" t="n"/>
    </row>
    <row r="5592">
      <c r="G5592" s="182" t="n"/>
    </row>
    <row r="5593">
      <c r="G5593" s="182" t="n"/>
    </row>
    <row r="5594">
      <c r="G5594" s="182" t="n"/>
    </row>
    <row r="5595">
      <c r="G5595" s="182" t="n"/>
    </row>
    <row r="5596">
      <c r="G5596" s="182" t="n"/>
    </row>
    <row r="5597">
      <c r="G5597" s="182" t="n"/>
    </row>
    <row r="5598">
      <c r="G5598" s="182" t="n"/>
    </row>
    <row r="5599">
      <c r="G5599" s="182" t="n"/>
    </row>
    <row r="5600">
      <c r="G5600" s="182" t="n"/>
    </row>
    <row r="5601">
      <c r="G5601" s="182" t="n"/>
    </row>
    <row r="5602">
      <c r="G5602" s="182" t="n"/>
    </row>
    <row r="5603">
      <c r="G5603" s="182" t="n"/>
    </row>
    <row r="5604">
      <c r="G5604" s="182" t="n"/>
    </row>
    <row r="5605">
      <c r="G5605" s="182" t="n"/>
    </row>
    <row r="5606">
      <c r="G5606" s="182" t="n"/>
    </row>
    <row r="5607">
      <c r="G5607" s="182" t="n"/>
    </row>
    <row r="5608">
      <c r="G5608" s="182" t="n"/>
    </row>
    <row r="5609">
      <c r="G5609" s="182" t="n"/>
    </row>
    <row r="5610">
      <c r="G5610" s="182" t="n"/>
    </row>
    <row r="5611">
      <c r="G5611" s="182" t="n"/>
    </row>
    <row r="5612">
      <c r="G5612" s="182" t="n"/>
    </row>
    <row r="5613">
      <c r="G5613" s="182" t="n"/>
    </row>
    <row r="5614">
      <c r="G5614" s="182" t="n"/>
    </row>
    <row r="5615">
      <c r="G5615" s="182" t="n"/>
    </row>
    <row r="5616">
      <c r="G5616" s="182" t="n"/>
    </row>
    <row r="5617">
      <c r="G5617" s="182" t="n"/>
    </row>
    <row r="5618">
      <c r="G5618" s="182" t="n"/>
    </row>
    <row r="5619">
      <c r="G5619" s="182" t="n"/>
    </row>
    <row r="5620">
      <c r="G5620" s="182" t="n"/>
    </row>
    <row r="5621">
      <c r="G5621" s="182" t="n"/>
    </row>
    <row r="5622">
      <c r="G5622" s="182" t="n"/>
    </row>
    <row r="5623">
      <c r="G5623" s="182" t="n"/>
    </row>
    <row r="5624">
      <c r="G5624" s="182" t="n"/>
    </row>
    <row r="5625">
      <c r="G5625" s="182" t="n"/>
    </row>
    <row r="5626">
      <c r="G5626" s="182" t="n"/>
    </row>
    <row r="5627">
      <c r="G5627" s="182" t="n"/>
    </row>
    <row r="5628">
      <c r="G5628" s="182" t="n"/>
    </row>
    <row r="5629">
      <c r="G5629" s="182" t="n"/>
    </row>
    <row r="5630">
      <c r="G5630" s="182" t="n"/>
    </row>
    <row r="5631">
      <c r="G5631" s="182" t="n"/>
    </row>
    <row r="5632">
      <c r="G5632" s="182" t="n"/>
    </row>
    <row r="5633">
      <c r="G5633" s="182" t="n"/>
    </row>
    <row r="5634">
      <c r="G5634" s="182" t="n"/>
    </row>
    <row r="5635">
      <c r="G5635" s="182" t="n"/>
    </row>
    <row r="5636">
      <c r="G5636" s="182" t="n"/>
    </row>
    <row r="5637">
      <c r="G5637" s="182" t="n"/>
    </row>
    <row r="5638">
      <c r="G5638" s="182" t="n"/>
    </row>
    <row r="5639">
      <c r="G5639" s="182" t="n"/>
    </row>
    <row r="5640">
      <c r="G5640" s="182" t="n"/>
    </row>
    <row r="5641">
      <c r="G5641" s="182" t="n"/>
    </row>
    <row r="5642">
      <c r="G5642" s="182" t="n"/>
    </row>
    <row r="5643">
      <c r="G5643" s="182" t="n"/>
    </row>
    <row r="5644">
      <c r="G5644" s="182" t="n"/>
    </row>
    <row r="5645">
      <c r="G5645" s="182" t="n"/>
    </row>
    <row r="5646">
      <c r="G5646" s="182" t="n"/>
    </row>
    <row r="5647">
      <c r="G5647" s="182" t="n"/>
    </row>
    <row r="5648">
      <c r="G5648" s="182" t="n"/>
    </row>
    <row r="5649">
      <c r="G5649" s="182" t="n"/>
    </row>
    <row r="5650">
      <c r="G5650" s="182" t="n"/>
    </row>
    <row r="5651">
      <c r="G5651" s="182" t="n"/>
    </row>
    <row r="5652">
      <c r="G5652" s="182" t="n"/>
    </row>
    <row r="5653">
      <c r="G5653" s="182" t="n"/>
    </row>
    <row r="5654">
      <c r="G5654" s="182" t="n"/>
    </row>
    <row r="5655">
      <c r="G5655" s="182" t="n"/>
    </row>
    <row r="5656">
      <c r="G5656" s="182" t="n"/>
    </row>
    <row r="5657">
      <c r="G5657" s="182" t="n"/>
    </row>
    <row r="5658">
      <c r="G5658" s="182" t="n"/>
    </row>
    <row r="5659">
      <c r="G5659" s="182" t="n"/>
    </row>
    <row r="5660">
      <c r="G5660" s="182" t="n"/>
    </row>
    <row r="5661">
      <c r="G5661" s="182" t="n"/>
    </row>
    <row r="5662">
      <c r="G5662" s="182" t="n"/>
    </row>
    <row r="5663">
      <c r="G5663" s="182" t="n"/>
    </row>
    <row r="5664">
      <c r="G5664" s="182" t="n"/>
    </row>
    <row r="5665">
      <c r="G5665" s="182" t="n"/>
    </row>
    <row r="5666">
      <c r="G5666" s="182" t="n"/>
    </row>
    <row r="5667">
      <c r="G5667" s="182" t="n"/>
    </row>
    <row r="5668">
      <c r="G5668" s="182" t="n"/>
    </row>
    <row r="5669">
      <c r="G5669" s="182" t="n"/>
    </row>
    <row r="5670">
      <c r="G5670" s="182" t="n"/>
    </row>
    <row r="5671">
      <c r="G5671" s="182" t="n"/>
    </row>
    <row r="5672">
      <c r="G5672" s="182" t="n"/>
    </row>
    <row r="5673">
      <c r="G5673" s="182" t="n"/>
    </row>
    <row r="5674">
      <c r="G5674" s="182" t="n"/>
    </row>
    <row r="5675">
      <c r="G5675" s="182" t="n"/>
    </row>
    <row r="5676">
      <c r="G5676" s="182" t="n"/>
    </row>
    <row r="5677">
      <c r="G5677" s="182" t="n"/>
    </row>
    <row r="5678">
      <c r="G5678" s="182" t="n"/>
    </row>
    <row r="5679">
      <c r="G5679" s="182" t="n"/>
    </row>
    <row r="5680">
      <c r="G5680" s="182" t="n"/>
    </row>
    <row r="5681">
      <c r="G5681" s="182" t="n"/>
    </row>
    <row r="5682">
      <c r="G5682" s="182" t="n"/>
    </row>
    <row r="5683">
      <c r="G5683" s="182" t="n"/>
    </row>
    <row r="5684">
      <c r="G5684" s="182" t="n"/>
    </row>
    <row r="5685">
      <c r="G5685" s="182" t="n"/>
    </row>
    <row r="5686">
      <c r="G5686" s="182" t="n"/>
    </row>
    <row r="5687">
      <c r="G5687" s="182" t="n"/>
    </row>
    <row r="5688">
      <c r="G5688" s="182" t="n"/>
    </row>
    <row r="5689">
      <c r="G5689" s="182" t="n"/>
    </row>
    <row r="5690">
      <c r="G5690" s="182" t="n"/>
    </row>
    <row r="5691">
      <c r="G5691" s="182" t="n"/>
    </row>
    <row r="5692">
      <c r="G5692" s="182" t="n"/>
    </row>
    <row r="5693">
      <c r="G5693" s="182" t="n"/>
    </row>
    <row r="5694">
      <c r="G5694" s="182" t="n"/>
    </row>
    <row r="5695">
      <c r="G5695" s="182" t="n"/>
    </row>
    <row r="5696">
      <c r="G5696" s="182" t="n"/>
    </row>
    <row r="5697">
      <c r="G5697" s="182" t="n"/>
    </row>
    <row r="5698">
      <c r="G5698" s="182" t="n"/>
    </row>
    <row r="5699">
      <c r="G5699" s="182" t="n"/>
    </row>
    <row r="5700">
      <c r="G5700" s="182" t="n"/>
    </row>
    <row r="5701">
      <c r="G5701" s="182" t="n"/>
    </row>
    <row r="5702">
      <c r="G5702" s="182" t="n"/>
    </row>
    <row r="5703">
      <c r="G5703" s="182" t="n"/>
    </row>
    <row r="5704">
      <c r="G5704" s="182" t="n"/>
    </row>
    <row r="5705">
      <c r="G5705" s="182" t="n"/>
    </row>
    <row r="5706">
      <c r="G5706" s="182" t="n"/>
    </row>
    <row r="5707">
      <c r="G5707" s="182" t="n"/>
    </row>
    <row r="5708">
      <c r="G5708" s="182" t="n"/>
    </row>
    <row r="5709">
      <c r="G5709" s="182" t="n"/>
    </row>
    <row r="5710">
      <c r="G5710" s="182" t="n"/>
    </row>
    <row r="5711">
      <c r="G5711" s="182" t="n"/>
    </row>
    <row r="5712">
      <c r="G5712" s="182" t="n"/>
    </row>
    <row r="5713">
      <c r="G5713" s="182" t="n"/>
    </row>
    <row r="5714">
      <c r="G5714" s="182" t="n"/>
    </row>
    <row r="5715">
      <c r="G5715" s="182" t="n"/>
    </row>
    <row r="5716">
      <c r="G5716" s="182" t="n"/>
    </row>
    <row r="5717">
      <c r="G5717" s="182" t="n"/>
    </row>
    <row r="5718">
      <c r="G5718" s="182" t="n"/>
    </row>
    <row r="5719">
      <c r="G5719" s="182" t="n"/>
    </row>
    <row r="5720">
      <c r="G5720" s="182" t="n"/>
    </row>
    <row r="5721">
      <c r="G5721" s="182" t="n"/>
    </row>
    <row r="5722">
      <c r="G5722" s="182" t="n"/>
    </row>
    <row r="5723">
      <c r="G5723" s="182" t="n"/>
    </row>
    <row r="5724">
      <c r="G5724" s="182" t="n"/>
    </row>
    <row r="5725">
      <c r="G5725" s="182" t="n"/>
    </row>
    <row r="5726">
      <c r="G5726" s="182" t="n"/>
    </row>
    <row r="5727">
      <c r="G5727" s="182" t="n"/>
    </row>
    <row r="5728">
      <c r="G5728" s="182" t="n"/>
    </row>
    <row r="5729">
      <c r="G5729" s="182" t="n"/>
    </row>
    <row r="5730">
      <c r="G5730" s="182" t="n"/>
    </row>
    <row r="5731">
      <c r="G5731" s="182" t="n"/>
    </row>
    <row r="5732">
      <c r="G5732" s="182" t="n"/>
    </row>
    <row r="5733">
      <c r="G5733" s="182" t="n"/>
    </row>
    <row r="5734">
      <c r="G5734" s="182" t="n"/>
    </row>
    <row r="5735">
      <c r="G5735" s="182" t="n"/>
    </row>
    <row r="5736">
      <c r="G5736" s="182" t="n"/>
    </row>
    <row r="5737">
      <c r="G5737" s="182" t="n"/>
    </row>
    <row r="5738">
      <c r="G5738" s="182" t="n"/>
    </row>
    <row r="5739">
      <c r="G5739" s="182" t="n"/>
    </row>
    <row r="5740">
      <c r="G5740" s="182" t="n"/>
    </row>
    <row r="5741">
      <c r="G5741" s="182" t="n"/>
    </row>
    <row r="5742">
      <c r="G5742" s="182" t="n"/>
    </row>
    <row r="5743">
      <c r="G5743" s="182" t="n"/>
    </row>
    <row r="5744">
      <c r="G5744" s="182" t="n"/>
    </row>
    <row r="5745">
      <c r="G5745" s="182" t="n"/>
    </row>
    <row r="5746">
      <c r="G5746" s="182" t="n"/>
    </row>
    <row r="5747">
      <c r="G5747" s="182" t="n"/>
    </row>
    <row r="5748">
      <c r="G5748" s="182" t="n"/>
    </row>
    <row r="5749">
      <c r="G5749" s="182" t="n"/>
    </row>
    <row r="5750">
      <c r="G5750" s="182" t="n"/>
    </row>
    <row r="5751">
      <c r="G5751" s="182" t="n"/>
    </row>
    <row r="5752">
      <c r="G5752" s="182" t="n"/>
    </row>
    <row r="5753">
      <c r="G5753" s="182" t="n"/>
    </row>
    <row r="5754">
      <c r="G5754" s="182" t="n"/>
    </row>
    <row r="5755">
      <c r="G5755" s="182" t="n"/>
    </row>
    <row r="5756">
      <c r="G5756" s="182" t="n"/>
    </row>
    <row r="5757">
      <c r="G5757" s="182" t="n"/>
    </row>
    <row r="5758">
      <c r="G5758" s="182" t="n"/>
    </row>
    <row r="5759">
      <c r="G5759" s="182" t="n"/>
    </row>
    <row r="5760">
      <c r="G5760" s="182" t="n"/>
    </row>
    <row r="5761">
      <c r="G5761" s="182" t="n"/>
    </row>
    <row r="5762">
      <c r="G5762" s="182" t="n"/>
    </row>
    <row r="5763">
      <c r="G5763" s="182" t="n"/>
    </row>
    <row r="5764">
      <c r="G5764" s="182" t="n"/>
    </row>
    <row r="5765">
      <c r="G5765" s="182" t="n"/>
    </row>
    <row r="5766">
      <c r="G5766" s="182" t="n"/>
    </row>
    <row r="5767">
      <c r="G5767" s="182" t="n"/>
    </row>
    <row r="5768">
      <c r="G5768" s="182" t="n"/>
    </row>
    <row r="5769">
      <c r="G5769" s="182" t="n"/>
    </row>
    <row r="5770">
      <c r="G5770" s="182" t="n"/>
    </row>
    <row r="5771">
      <c r="G5771" s="182" t="n"/>
    </row>
    <row r="5772">
      <c r="G5772" s="182" t="n"/>
    </row>
    <row r="5773">
      <c r="G5773" s="182" t="n"/>
    </row>
    <row r="5774">
      <c r="G5774" s="182" t="n"/>
    </row>
    <row r="5775">
      <c r="G5775" s="182" t="n"/>
    </row>
    <row r="5776">
      <c r="G5776" s="182" t="n"/>
    </row>
    <row r="5777">
      <c r="G5777" s="182" t="n"/>
    </row>
    <row r="5778">
      <c r="G5778" s="182" t="n"/>
    </row>
    <row r="5779">
      <c r="G5779" s="182" t="n"/>
    </row>
    <row r="5780">
      <c r="G5780" s="182" t="n"/>
    </row>
    <row r="5781">
      <c r="G5781" s="182" t="n"/>
    </row>
    <row r="5782">
      <c r="G5782" s="182" t="n"/>
    </row>
    <row r="5783">
      <c r="G5783" s="182" t="n"/>
    </row>
    <row r="5784">
      <c r="G5784" s="182" t="n"/>
    </row>
    <row r="5785">
      <c r="G5785" s="182" t="n"/>
    </row>
    <row r="5786">
      <c r="G5786" s="182" t="n"/>
    </row>
    <row r="5787">
      <c r="G5787" s="182" t="n"/>
    </row>
    <row r="5788">
      <c r="G5788" s="182" t="n"/>
    </row>
    <row r="5789">
      <c r="G5789" s="182" t="n"/>
    </row>
    <row r="5790">
      <c r="G5790" s="182" t="n"/>
    </row>
    <row r="5791">
      <c r="G5791" s="182" t="n"/>
    </row>
    <row r="5792">
      <c r="G5792" s="182" t="n"/>
    </row>
    <row r="5793">
      <c r="G5793" s="182" t="n"/>
    </row>
    <row r="5794">
      <c r="G5794" s="182" t="n"/>
    </row>
    <row r="5795">
      <c r="G5795" s="182" t="n"/>
    </row>
    <row r="5796">
      <c r="G5796" s="182" t="n"/>
    </row>
    <row r="5797">
      <c r="G5797" s="182" t="n"/>
    </row>
    <row r="5798">
      <c r="G5798" s="182" t="n"/>
    </row>
    <row r="5799">
      <c r="G5799" s="182" t="n"/>
    </row>
    <row r="5800">
      <c r="G5800" s="182" t="n"/>
    </row>
    <row r="5801">
      <c r="G5801" s="182" t="n"/>
    </row>
    <row r="5802">
      <c r="G5802" s="182" t="n"/>
    </row>
    <row r="5803">
      <c r="G5803" s="182" t="n"/>
    </row>
    <row r="5804">
      <c r="G5804" s="182" t="n"/>
    </row>
    <row r="5805">
      <c r="G5805" s="182" t="n"/>
    </row>
    <row r="5806">
      <c r="G5806" s="182" t="n"/>
    </row>
    <row r="5807">
      <c r="G5807" s="182" t="n"/>
    </row>
    <row r="5808">
      <c r="G5808" s="182" t="n"/>
    </row>
    <row r="5809">
      <c r="G5809" s="182" t="n"/>
    </row>
    <row r="5810">
      <c r="G5810" s="182" t="n"/>
    </row>
    <row r="5811">
      <c r="G5811" s="182" t="n"/>
    </row>
    <row r="5812">
      <c r="G5812" s="182" t="n"/>
    </row>
    <row r="5813">
      <c r="G5813" s="182" t="n"/>
    </row>
    <row r="5814">
      <c r="G5814" s="182" t="n"/>
    </row>
    <row r="5815">
      <c r="G5815" s="182" t="n"/>
    </row>
    <row r="5816">
      <c r="G5816" s="182" t="n"/>
    </row>
    <row r="5817">
      <c r="G5817" s="182" t="n"/>
    </row>
    <row r="5818">
      <c r="G5818" s="182" t="n"/>
    </row>
    <row r="5819">
      <c r="G5819" s="182" t="n"/>
    </row>
    <row r="5820">
      <c r="G5820" s="182" t="n"/>
    </row>
    <row r="5821">
      <c r="G5821" s="182" t="n"/>
    </row>
    <row r="5822">
      <c r="G5822" s="182" t="n"/>
    </row>
    <row r="5823">
      <c r="G5823" s="182" t="n"/>
    </row>
    <row r="5824">
      <c r="G5824" s="182" t="n"/>
    </row>
    <row r="5825">
      <c r="G5825" s="182" t="n"/>
    </row>
    <row r="5826">
      <c r="G5826" s="182" t="n"/>
    </row>
    <row r="5827">
      <c r="G5827" s="182" t="n"/>
    </row>
    <row r="5828">
      <c r="G5828" s="182" t="n"/>
    </row>
    <row r="5829">
      <c r="G5829" s="182" t="n"/>
    </row>
    <row r="5830">
      <c r="G5830" s="182" t="n"/>
    </row>
    <row r="5831">
      <c r="G5831" s="182" t="n"/>
    </row>
    <row r="5832">
      <c r="G5832" s="182" t="n"/>
    </row>
    <row r="5833">
      <c r="G5833" s="182" t="n"/>
    </row>
    <row r="5834">
      <c r="G5834" s="182" t="n"/>
    </row>
    <row r="5835">
      <c r="G5835" s="182" t="n"/>
    </row>
    <row r="5836">
      <c r="G5836" s="182" t="n"/>
    </row>
    <row r="5837">
      <c r="G5837" s="182" t="n"/>
    </row>
    <row r="5838">
      <c r="G5838" s="182" t="n"/>
    </row>
    <row r="5839">
      <c r="G5839" s="182" t="n"/>
    </row>
    <row r="5840">
      <c r="G5840" s="182" t="n"/>
    </row>
    <row r="5841">
      <c r="G5841" s="182" t="n"/>
    </row>
    <row r="5842">
      <c r="G5842" s="182" t="n"/>
    </row>
    <row r="5843">
      <c r="G5843" s="182" t="n"/>
    </row>
    <row r="5844">
      <c r="G5844" s="182" t="n"/>
    </row>
    <row r="5845">
      <c r="G5845" s="182" t="n"/>
    </row>
    <row r="5846">
      <c r="G5846" s="182" t="n"/>
    </row>
    <row r="5847">
      <c r="G5847" s="182" t="n"/>
    </row>
    <row r="5848">
      <c r="G5848" s="182" t="n"/>
    </row>
    <row r="5849">
      <c r="G5849" s="182" t="n"/>
    </row>
    <row r="5850">
      <c r="G5850" s="182" t="n"/>
    </row>
    <row r="5851">
      <c r="G5851" s="182" t="n"/>
    </row>
    <row r="5852">
      <c r="G5852" s="182" t="n"/>
    </row>
    <row r="5853">
      <c r="G5853" s="182" t="n"/>
    </row>
    <row r="5854">
      <c r="G5854" s="182" t="n"/>
    </row>
    <row r="5855">
      <c r="G5855" s="182" t="n"/>
    </row>
    <row r="5856">
      <c r="G5856" s="182" t="n"/>
    </row>
    <row r="5857">
      <c r="G5857" s="182" t="n"/>
    </row>
    <row r="5858">
      <c r="G5858" s="182" t="n"/>
    </row>
    <row r="5859">
      <c r="G5859" s="182" t="n"/>
    </row>
    <row r="5860">
      <c r="G5860" s="182" t="n"/>
    </row>
    <row r="5861">
      <c r="G5861" s="182" t="n"/>
    </row>
    <row r="5862">
      <c r="G5862" s="182" t="n"/>
    </row>
    <row r="5863">
      <c r="G5863" s="182" t="n"/>
    </row>
    <row r="5864">
      <c r="G5864" s="182" t="n"/>
    </row>
    <row r="5865">
      <c r="G5865" s="182" t="n"/>
    </row>
    <row r="5866">
      <c r="G5866" s="182" t="n"/>
    </row>
    <row r="5867">
      <c r="G5867" s="182" t="n"/>
    </row>
    <row r="5868">
      <c r="G5868" s="182" t="n"/>
    </row>
    <row r="5869">
      <c r="G5869" s="182" t="n"/>
    </row>
    <row r="5870">
      <c r="G5870" s="182" t="n"/>
    </row>
    <row r="5871">
      <c r="G5871" s="182" t="n"/>
    </row>
    <row r="5872">
      <c r="G5872" s="182" t="n"/>
    </row>
    <row r="5873">
      <c r="G5873" s="182" t="n"/>
    </row>
    <row r="5874">
      <c r="G5874" s="182" t="n"/>
    </row>
    <row r="5875">
      <c r="G5875" s="182" t="n"/>
    </row>
    <row r="5876">
      <c r="G5876" s="182" t="n"/>
    </row>
    <row r="5877">
      <c r="G5877" s="182" t="n"/>
    </row>
    <row r="5878">
      <c r="G5878" s="182" t="n"/>
    </row>
    <row r="5879">
      <c r="G5879" s="182" t="n"/>
    </row>
    <row r="5880">
      <c r="G5880" s="182" t="n"/>
    </row>
    <row r="5881">
      <c r="G5881" s="182" t="n"/>
    </row>
    <row r="5882">
      <c r="G5882" s="182" t="n"/>
    </row>
    <row r="5883">
      <c r="G5883" s="182" t="n"/>
    </row>
    <row r="5884">
      <c r="G5884" s="182" t="n"/>
    </row>
    <row r="5885">
      <c r="G5885" s="182" t="n"/>
    </row>
    <row r="5886">
      <c r="G5886" s="182" t="n"/>
    </row>
    <row r="5887">
      <c r="G5887" s="182" t="n"/>
    </row>
    <row r="5888">
      <c r="G5888" s="182" t="n"/>
    </row>
    <row r="5889">
      <c r="G5889" s="182" t="n"/>
    </row>
    <row r="5890">
      <c r="G5890" s="182" t="n"/>
    </row>
    <row r="5891">
      <c r="G5891" s="182" t="n"/>
    </row>
    <row r="5892">
      <c r="G5892" s="182" t="n"/>
    </row>
    <row r="5893">
      <c r="G5893" s="182" t="n"/>
    </row>
    <row r="5894">
      <c r="G5894" s="182" t="n"/>
    </row>
    <row r="5895">
      <c r="G5895" s="182" t="n"/>
    </row>
    <row r="5896">
      <c r="G5896" s="182" t="n"/>
    </row>
    <row r="5897">
      <c r="G5897" s="182" t="n"/>
    </row>
    <row r="5898">
      <c r="G5898" s="182" t="n"/>
    </row>
    <row r="5899">
      <c r="G5899" s="182" t="n"/>
    </row>
    <row r="5900">
      <c r="G5900" s="182" t="n"/>
    </row>
    <row r="5901">
      <c r="G5901" s="182" t="n"/>
    </row>
    <row r="5902">
      <c r="G5902" s="182" t="n"/>
    </row>
    <row r="5903">
      <c r="G5903" s="182" t="n"/>
    </row>
    <row r="5904">
      <c r="G5904" s="182" t="n"/>
    </row>
    <row r="5905">
      <c r="G5905" s="182" t="n"/>
    </row>
    <row r="5906">
      <c r="G5906" s="182" t="n"/>
    </row>
    <row r="5907">
      <c r="G5907" s="182" t="n"/>
    </row>
    <row r="5908">
      <c r="G5908" s="182" t="n"/>
    </row>
    <row r="5909">
      <c r="G5909" s="182" t="n"/>
    </row>
    <row r="5910">
      <c r="G5910" s="182" t="n"/>
    </row>
    <row r="5911">
      <c r="G5911" s="182" t="n"/>
    </row>
    <row r="5912">
      <c r="G5912" s="182" t="n"/>
    </row>
    <row r="5913">
      <c r="G5913" s="182" t="n"/>
    </row>
    <row r="5914">
      <c r="G5914" s="182" t="n"/>
    </row>
    <row r="5915">
      <c r="G5915" s="182" t="n"/>
    </row>
    <row r="5916">
      <c r="G5916" s="182" t="n"/>
    </row>
    <row r="5917">
      <c r="G5917" s="182" t="n"/>
    </row>
    <row r="5918">
      <c r="G5918" s="182" t="n"/>
    </row>
    <row r="5919">
      <c r="G5919" s="182" t="n"/>
    </row>
    <row r="5920">
      <c r="G5920" s="182" t="n"/>
    </row>
    <row r="5921">
      <c r="G5921" s="182" t="n"/>
    </row>
    <row r="5922">
      <c r="G5922" s="182" t="n"/>
    </row>
    <row r="5923">
      <c r="G5923" s="182" t="n"/>
    </row>
    <row r="5924">
      <c r="G5924" s="182" t="n"/>
    </row>
    <row r="5925">
      <c r="G5925" s="182" t="n"/>
    </row>
    <row r="5926">
      <c r="G5926" s="182" t="n"/>
    </row>
    <row r="5927">
      <c r="G5927" s="182" t="n"/>
    </row>
    <row r="5928">
      <c r="G5928" s="182" t="n"/>
    </row>
    <row r="5929">
      <c r="G5929" s="182" t="n"/>
    </row>
    <row r="5930">
      <c r="G5930" s="182" t="n"/>
    </row>
    <row r="5931">
      <c r="G5931" s="182" t="n"/>
    </row>
    <row r="5932">
      <c r="G5932" s="182" t="n"/>
    </row>
    <row r="5933">
      <c r="G5933" s="182" t="n"/>
    </row>
    <row r="5934">
      <c r="G5934" s="182" t="n"/>
    </row>
    <row r="5935">
      <c r="G5935" s="182" t="n"/>
    </row>
    <row r="5936">
      <c r="G5936" s="182" t="n"/>
    </row>
    <row r="5937">
      <c r="G5937" s="182" t="n"/>
    </row>
    <row r="5938">
      <c r="G5938" s="182" t="n"/>
    </row>
    <row r="5939">
      <c r="G5939" s="182" t="n"/>
    </row>
    <row r="5940">
      <c r="G5940" s="182" t="n"/>
    </row>
    <row r="5941">
      <c r="G5941" s="182" t="n"/>
    </row>
    <row r="5942">
      <c r="G5942" s="182" t="n"/>
    </row>
    <row r="5943">
      <c r="G5943" s="182" t="n"/>
    </row>
    <row r="5944">
      <c r="G5944" s="182" t="n"/>
    </row>
    <row r="5945">
      <c r="G5945" s="182" t="n"/>
    </row>
    <row r="5946">
      <c r="G5946" s="182" t="n"/>
    </row>
    <row r="5947">
      <c r="G5947" s="182" t="n"/>
    </row>
    <row r="5948">
      <c r="G5948" s="182" t="n"/>
    </row>
    <row r="5949">
      <c r="G5949" s="182" t="n"/>
    </row>
    <row r="5950">
      <c r="G5950" s="182" t="n"/>
    </row>
    <row r="5951">
      <c r="G5951" s="182" t="n"/>
    </row>
    <row r="5952">
      <c r="G5952" s="182" t="n"/>
    </row>
    <row r="5953">
      <c r="G5953" s="182" t="n"/>
    </row>
    <row r="5954">
      <c r="G5954" s="182" t="n"/>
    </row>
    <row r="5955">
      <c r="G5955" s="182" t="n"/>
    </row>
    <row r="5956">
      <c r="G5956" s="182" t="n"/>
    </row>
    <row r="5957">
      <c r="G5957" s="182" t="n"/>
    </row>
    <row r="5958">
      <c r="G5958" s="182" t="n"/>
    </row>
    <row r="5959">
      <c r="G5959" s="182" t="n"/>
    </row>
    <row r="5960">
      <c r="G5960" s="182" t="n"/>
    </row>
    <row r="5961">
      <c r="G5961" s="182" t="n"/>
    </row>
    <row r="5962">
      <c r="G5962" s="182" t="n"/>
    </row>
    <row r="5963">
      <c r="G5963" s="182" t="n"/>
    </row>
    <row r="5964">
      <c r="G5964" s="182" t="n"/>
    </row>
    <row r="5965">
      <c r="G5965" s="182" t="n"/>
    </row>
    <row r="5966">
      <c r="G5966" s="182" t="n"/>
    </row>
    <row r="5967">
      <c r="G5967" s="182" t="n"/>
    </row>
    <row r="5968">
      <c r="G5968" s="182" t="n"/>
    </row>
    <row r="5969">
      <c r="G5969" s="182" t="n"/>
    </row>
    <row r="5970">
      <c r="G5970" s="182" t="n"/>
    </row>
    <row r="5971">
      <c r="G5971" s="182" t="n"/>
    </row>
    <row r="5972">
      <c r="G5972" s="182" t="n"/>
    </row>
    <row r="5973">
      <c r="G5973" s="182" t="n"/>
    </row>
    <row r="5974">
      <c r="G5974" s="182" t="n"/>
    </row>
    <row r="5975">
      <c r="G5975" s="182" t="n"/>
    </row>
    <row r="5976">
      <c r="G5976" s="182" t="n"/>
    </row>
    <row r="5977">
      <c r="G5977" s="182" t="n"/>
    </row>
    <row r="5978">
      <c r="G5978" s="182" t="n"/>
    </row>
    <row r="5979">
      <c r="G5979" s="182" t="n"/>
    </row>
    <row r="5980">
      <c r="G5980" s="182" t="n"/>
    </row>
    <row r="5981">
      <c r="G5981" s="182" t="n"/>
    </row>
    <row r="5982">
      <c r="G5982" s="182" t="n"/>
    </row>
    <row r="5983">
      <c r="G5983" s="182" t="n"/>
    </row>
    <row r="5984">
      <c r="G5984" s="182" t="n"/>
    </row>
    <row r="5985">
      <c r="G5985" s="182" t="n"/>
    </row>
    <row r="5986">
      <c r="G5986" s="182" t="n"/>
    </row>
    <row r="5987">
      <c r="G5987" s="182" t="n"/>
    </row>
    <row r="5988">
      <c r="G5988" s="182" t="n"/>
    </row>
    <row r="5989">
      <c r="G5989" s="182" t="n"/>
    </row>
    <row r="5990">
      <c r="G5990" s="182" t="n"/>
    </row>
    <row r="5991">
      <c r="G5991" s="182" t="n"/>
    </row>
    <row r="5992">
      <c r="G5992" s="182" t="n"/>
    </row>
    <row r="5993">
      <c r="G5993" s="182" t="n"/>
    </row>
    <row r="5994">
      <c r="G5994" s="182" t="n"/>
    </row>
    <row r="5995">
      <c r="G5995" s="182" t="n"/>
    </row>
    <row r="5996">
      <c r="G5996" s="182" t="n"/>
    </row>
    <row r="5997">
      <c r="G5997" s="182" t="n"/>
    </row>
    <row r="5998">
      <c r="G5998" s="182" t="n"/>
    </row>
    <row r="5999">
      <c r="G5999" s="182" t="n"/>
    </row>
    <row r="6000">
      <c r="G6000" s="182" t="n"/>
    </row>
    <row r="6001">
      <c r="G6001" s="182" t="n"/>
    </row>
    <row r="6002">
      <c r="G6002" s="182" t="n"/>
    </row>
    <row r="6003">
      <c r="G6003" s="182" t="n"/>
    </row>
    <row r="6004">
      <c r="G6004" s="182" t="n"/>
    </row>
    <row r="6005">
      <c r="G6005" s="182" t="n"/>
    </row>
    <row r="6006">
      <c r="G6006" s="182" t="n"/>
    </row>
    <row r="6007">
      <c r="G6007" s="182" t="n"/>
    </row>
    <row r="6008">
      <c r="G6008" s="182" t="n"/>
    </row>
    <row r="6009">
      <c r="G6009" s="182" t="n"/>
    </row>
    <row r="6010">
      <c r="G6010" s="182" t="n"/>
    </row>
    <row r="6011">
      <c r="G6011" s="182" t="n"/>
    </row>
    <row r="6012">
      <c r="G6012" s="182" t="n"/>
    </row>
    <row r="6013">
      <c r="G6013" s="182" t="n"/>
    </row>
    <row r="6014">
      <c r="G6014" s="182" t="n"/>
    </row>
    <row r="6015">
      <c r="G6015" s="182" t="n"/>
    </row>
    <row r="6016">
      <c r="G6016" s="182" t="n"/>
    </row>
    <row r="6017">
      <c r="G6017" s="182" t="n"/>
    </row>
    <row r="6018">
      <c r="G6018" s="182" t="n"/>
    </row>
    <row r="6019">
      <c r="G6019" s="182" t="n"/>
    </row>
    <row r="6020">
      <c r="G6020" s="182" t="n"/>
    </row>
    <row r="6021">
      <c r="G6021" s="182" t="n"/>
    </row>
    <row r="6022">
      <c r="G6022" s="182" t="n"/>
    </row>
    <row r="6023">
      <c r="G6023" s="182" t="n"/>
    </row>
    <row r="6024">
      <c r="G6024" s="182" t="n"/>
    </row>
    <row r="6025">
      <c r="G6025" s="182" t="n"/>
    </row>
    <row r="6026">
      <c r="G6026" s="182" t="n"/>
    </row>
    <row r="6027">
      <c r="G6027" s="182" t="n"/>
    </row>
    <row r="6028">
      <c r="G6028" s="182" t="n"/>
    </row>
    <row r="6029">
      <c r="G6029" s="182" t="n"/>
    </row>
    <row r="6030">
      <c r="G6030" s="182" t="n"/>
    </row>
    <row r="6031">
      <c r="G6031" s="182" t="n"/>
    </row>
    <row r="6032">
      <c r="G6032" s="182" t="n"/>
    </row>
    <row r="6033">
      <c r="G6033" s="182" t="n"/>
    </row>
    <row r="6034">
      <c r="G6034" s="182" t="n"/>
    </row>
    <row r="6035">
      <c r="G6035" s="182" t="n"/>
    </row>
    <row r="6036">
      <c r="G6036" s="182" t="n"/>
    </row>
    <row r="6037">
      <c r="G6037" s="182" t="n"/>
    </row>
    <row r="6038">
      <c r="G6038" s="182" t="n"/>
    </row>
    <row r="6039">
      <c r="G6039" s="182" t="n"/>
    </row>
    <row r="6040">
      <c r="G6040" s="182" t="n"/>
    </row>
    <row r="6041">
      <c r="G6041" s="182" t="n"/>
    </row>
    <row r="6042">
      <c r="G6042" s="182" t="n"/>
    </row>
    <row r="6043">
      <c r="G6043" s="182" t="n"/>
    </row>
    <row r="6044">
      <c r="G6044" s="182" t="n"/>
    </row>
    <row r="6045">
      <c r="G6045" s="182" t="n"/>
    </row>
    <row r="6046">
      <c r="G6046" s="182" t="n"/>
    </row>
    <row r="6047">
      <c r="G6047" s="182" t="n"/>
    </row>
    <row r="6048">
      <c r="G6048" s="182" t="n"/>
    </row>
    <row r="6049">
      <c r="G6049" s="182" t="n"/>
    </row>
    <row r="6050">
      <c r="G6050" s="182" t="n"/>
    </row>
    <row r="6051">
      <c r="G6051" s="182" t="n"/>
    </row>
    <row r="6052">
      <c r="G6052" s="182" t="n"/>
    </row>
    <row r="6053">
      <c r="G6053" s="182" t="n"/>
    </row>
    <row r="6054">
      <c r="G6054" s="182" t="n"/>
    </row>
    <row r="6055">
      <c r="G6055" s="182" t="n"/>
    </row>
    <row r="6056">
      <c r="G6056" s="182" t="n"/>
    </row>
    <row r="6057">
      <c r="G6057" s="182" t="n"/>
    </row>
    <row r="6058">
      <c r="G6058" s="182" t="n"/>
    </row>
    <row r="6059">
      <c r="G6059" s="182" t="n"/>
    </row>
    <row r="6060">
      <c r="G6060" s="182" t="n"/>
    </row>
    <row r="6061">
      <c r="G6061" s="182" t="n"/>
    </row>
    <row r="6062">
      <c r="G6062" s="182" t="n"/>
    </row>
    <row r="6063">
      <c r="G6063" s="182" t="n"/>
    </row>
    <row r="6064">
      <c r="G6064" s="182" t="n"/>
    </row>
    <row r="6065">
      <c r="G6065" s="182" t="n"/>
    </row>
    <row r="6066">
      <c r="G6066" s="182" t="n"/>
    </row>
    <row r="6067">
      <c r="G6067" s="182" t="n"/>
    </row>
    <row r="6068">
      <c r="G6068" s="182" t="n"/>
    </row>
    <row r="6069">
      <c r="G6069" s="182" t="n"/>
    </row>
    <row r="6070">
      <c r="G6070" s="182" t="n"/>
    </row>
    <row r="6071">
      <c r="G6071" s="182" t="n"/>
    </row>
    <row r="6072">
      <c r="G6072" s="182" t="n"/>
    </row>
    <row r="6073">
      <c r="G6073" s="182" t="n"/>
    </row>
    <row r="6074">
      <c r="G6074" s="182" t="n"/>
    </row>
    <row r="6075">
      <c r="G6075" s="182" t="n"/>
    </row>
    <row r="6076">
      <c r="G6076" s="182" t="n"/>
    </row>
    <row r="6077">
      <c r="G6077" s="182" t="n"/>
    </row>
    <row r="6078">
      <c r="G6078" s="182" t="n"/>
    </row>
    <row r="6079">
      <c r="G6079" s="182" t="n"/>
    </row>
    <row r="6080">
      <c r="G6080" s="182" t="n"/>
    </row>
    <row r="6081">
      <c r="G6081" s="182" t="n"/>
    </row>
    <row r="6082">
      <c r="G6082" s="182" t="n"/>
    </row>
    <row r="6083">
      <c r="G6083" s="182" t="n"/>
    </row>
    <row r="6084">
      <c r="G6084" s="182" t="n"/>
    </row>
    <row r="6085">
      <c r="G6085" s="182" t="n"/>
    </row>
    <row r="6086">
      <c r="G6086" s="182" t="n"/>
    </row>
    <row r="6087">
      <c r="G6087" s="182" t="n"/>
    </row>
    <row r="6088">
      <c r="G6088" s="182" t="n"/>
    </row>
    <row r="6089">
      <c r="G6089" s="182" t="n"/>
    </row>
    <row r="6090">
      <c r="G6090" s="182" t="n"/>
    </row>
    <row r="6091">
      <c r="G6091" s="182" t="n"/>
    </row>
    <row r="6092">
      <c r="G6092" s="182" t="n"/>
    </row>
    <row r="6093">
      <c r="G6093" s="182" t="n"/>
    </row>
    <row r="6094">
      <c r="G6094" s="182" t="n"/>
    </row>
    <row r="6095">
      <c r="G6095" s="182" t="n"/>
    </row>
    <row r="6096">
      <c r="G6096" s="182" t="n"/>
    </row>
    <row r="6097">
      <c r="G6097" s="182" t="n"/>
    </row>
    <row r="6098">
      <c r="G6098" s="182" t="n"/>
    </row>
    <row r="6099">
      <c r="G6099" s="182" t="n"/>
    </row>
    <row r="6100">
      <c r="G6100" s="182" t="n"/>
    </row>
    <row r="6101">
      <c r="G6101" s="182" t="n"/>
    </row>
    <row r="6102">
      <c r="G6102" s="182" t="n"/>
    </row>
    <row r="6103">
      <c r="G6103" s="182" t="n"/>
    </row>
    <row r="6104">
      <c r="G6104" s="182" t="n"/>
    </row>
    <row r="6105">
      <c r="G6105" s="182" t="n"/>
    </row>
    <row r="6106">
      <c r="G6106" s="182" t="n"/>
    </row>
    <row r="6107">
      <c r="G6107" s="182" t="n"/>
    </row>
    <row r="6108">
      <c r="G6108" s="182" t="n"/>
    </row>
    <row r="6109">
      <c r="G6109" s="182" t="n"/>
    </row>
    <row r="6110">
      <c r="G6110" s="182" t="n"/>
    </row>
    <row r="6111">
      <c r="G6111" s="182" t="n"/>
    </row>
    <row r="6112">
      <c r="G6112" s="182" t="n"/>
    </row>
    <row r="6113">
      <c r="G6113" s="182" t="n"/>
    </row>
    <row r="6114">
      <c r="G6114" s="182" t="n"/>
    </row>
    <row r="6115">
      <c r="G6115" s="182" t="n"/>
    </row>
    <row r="6116">
      <c r="G6116" s="182" t="n"/>
    </row>
    <row r="6117">
      <c r="G6117" s="182" t="n"/>
    </row>
    <row r="6118">
      <c r="G6118" s="182" t="n"/>
    </row>
    <row r="6119">
      <c r="G6119" s="182" t="n"/>
    </row>
    <row r="6120">
      <c r="G6120" s="182" t="n"/>
    </row>
    <row r="6121">
      <c r="G6121" s="182" t="n"/>
    </row>
    <row r="6122">
      <c r="G6122" s="182" t="n"/>
    </row>
    <row r="6123">
      <c r="G6123" s="182" t="n"/>
    </row>
    <row r="6124">
      <c r="G6124" s="182" t="n"/>
    </row>
    <row r="6125">
      <c r="G6125" s="182" t="n"/>
    </row>
    <row r="6126">
      <c r="G6126" s="182" t="n"/>
    </row>
    <row r="6127">
      <c r="G6127" s="182" t="n"/>
    </row>
    <row r="6128">
      <c r="G6128" s="182" t="n"/>
    </row>
    <row r="6129">
      <c r="G6129" s="182" t="n"/>
    </row>
    <row r="6130">
      <c r="G6130" s="182" t="n"/>
    </row>
    <row r="6131">
      <c r="G6131" s="182" t="n"/>
    </row>
    <row r="6132">
      <c r="G6132" s="182" t="n"/>
    </row>
    <row r="6133">
      <c r="G6133" s="182" t="n"/>
    </row>
    <row r="6134">
      <c r="G6134" s="182" t="n"/>
    </row>
    <row r="6135">
      <c r="G6135" s="182" t="n"/>
    </row>
    <row r="6136">
      <c r="G6136" s="182" t="n"/>
    </row>
    <row r="6137">
      <c r="G6137" s="182" t="n"/>
    </row>
    <row r="6138">
      <c r="G6138" s="182" t="n"/>
    </row>
    <row r="6139">
      <c r="G6139" s="182" t="n"/>
    </row>
    <row r="6140">
      <c r="G6140" s="182" t="n"/>
    </row>
    <row r="6141">
      <c r="G6141" s="182" t="n"/>
    </row>
    <row r="6142">
      <c r="G6142" s="182" t="n"/>
    </row>
    <row r="6143">
      <c r="G6143" s="182" t="n"/>
    </row>
    <row r="6144">
      <c r="G6144" s="182" t="n"/>
    </row>
    <row r="6145">
      <c r="G6145" s="182" t="n"/>
    </row>
    <row r="6146">
      <c r="G6146" s="182" t="n"/>
    </row>
    <row r="6147">
      <c r="G6147" s="182" t="n"/>
    </row>
    <row r="6148">
      <c r="G6148" s="182" t="n"/>
    </row>
    <row r="6149">
      <c r="G6149" s="182" t="n"/>
    </row>
    <row r="6150">
      <c r="G6150" s="182" t="n"/>
    </row>
    <row r="6151">
      <c r="G6151" s="182" t="n"/>
    </row>
    <row r="6152">
      <c r="G6152" s="182" t="n"/>
    </row>
    <row r="6153">
      <c r="G6153" s="182" t="n"/>
    </row>
    <row r="6154">
      <c r="G6154" s="182" t="n"/>
    </row>
    <row r="6155">
      <c r="G6155" s="182" t="n"/>
    </row>
    <row r="6156">
      <c r="G6156" s="182" t="n"/>
    </row>
    <row r="6157">
      <c r="G6157" s="182" t="n"/>
    </row>
    <row r="6158">
      <c r="G6158" s="182" t="n"/>
    </row>
    <row r="6159">
      <c r="G6159" s="182" t="n"/>
    </row>
    <row r="6160">
      <c r="G6160" s="182" t="n"/>
    </row>
    <row r="6161">
      <c r="G6161" s="182" t="n"/>
    </row>
    <row r="6162">
      <c r="G6162" s="182" t="n"/>
    </row>
    <row r="6163">
      <c r="G6163" s="182" t="n"/>
    </row>
    <row r="6164">
      <c r="G6164" s="182" t="n"/>
    </row>
    <row r="6165">
      <c r="G6165" s="182" t="n"/>
    </row>
    <row r="6166">
      <c r="G6166" s="182" t="n"/>
    </row>
    <row r="6167">
      <c r="G6167" s="182" t="n"/>
    </row>
    <row r="6168">
      <c r="G6168" s="182" t="n"/>
    </row>
    <row r="6169">
      <c r="G6169" s="182" t="n"/>
    </row>
    <row r="6170">
      <c r="G6170" s="182" t="n"/>
    </row>
    <row r="6171">
      <c r="G6171" s="182" t="n"/>
    </row>
    <row r="6172">
      <c r="G6172" s="182" t="n"/>
    </row>
    <row r="6173">
      <c r="G6173" s="182" t="n"/>
    </row>
    <row r="6174">
      <c r="G6174" s="182" t="n"/>
    </row>
    <row r="6175">
      <c r="G6175" s="182" t="n"/>
    </row>
    <row r="6176">
      <c r="G6176" s="182" t="n"/>
    </row>
    <row r="6177">
      <c r="G6177" s="182" t="n"/>
    </row>
    <row r="6178">
      <c r="G6178" s="182" t="n"/>
    </row>
    <row r="6179">
      <c r="G6179" s="182" t="n"/>
    </row>
    <row r="6180">
      <c r="G6180" s="182" t="n"/>
    </row>
    <row r="6181">
      <c r="G6181" s="182" t="n"/>
    </row>
    <row r="6182">
      <c r="G6182" s="182" t="n"/>
    </row>
    <row r="6183">
      <c r="G6183" s="182" t="n"/>
    </row>
    <row r="6184">
      <c r="G6184" s="182" t="n"/>
    </row>
    <row r="6185">
      <c r="G6185" s="182" t="n"/>
    </row>
    <row r="6186">
      <c r="G6186" s="182" t="n"/>
    </row>
    <row r="6187">
      <c r="G6187" s="182" t="n"/>
    </row>
    <row r="6188">
      <c r="G6188" s="182" t="n"/>
    </row>
    <row r="6189">
      <c r="G6189" s="182" t="n"/>
    </row>
    <row r="6190">
      <c r="G6190" s="182" t="n"/>
    </row>
    <row r="6191">
      <c r="G6191" s="182" t="n"/>
    </row>
    <row r="6192">
      <c r="G6192" s="182" t="n"/>
    </row>
    <row r="6193">
      <c r="G6193" s="182" t="n"/>
    </row>
    <row r="6194">
      <c r="G6194" s="182" t="n"/>
    </row>
    <row r="6195">
      <c r="G6195" s="182" t="n"/>
    </row>
    <row r="6196">
      <c r="G6196" s="182" t="n"/>
    </row>
    <row r="6197">
      <c r="G6197" s="182" t="n"/>
    </row>
    <row r="6198">
      <c r="G6198" s="182" t="n"/>
    </row>
    <row r="6199">
      <c r="G6199" s="182" t="n"/>
    </row>
    <row r="6200">
      <c r="G6200" s="182" t="n"/>
    </row>
    <row r="6201">
      <c r="G6201" s="182" t="n"/>
    </row>
    <row r="6202">
      <c r="G6202" s="182" t="n"/>
    </row>
    <row r="6203">
      <c r="G6203" s="182" t="n"/>
    </row>
    <row r="6204">
      <c r="G6204" s="182" t="n"/>
    </row>
    <row r="6205">
      <c r="G6205" s="182" t="n"/>
    </row>
    <row r="6206">
      <c r="G6206" s="182" t="n"/>
    </row>
    <row r="6207">
      <c r="G6207" s="182" t="n"/>
    </row>
    <row r="6208">
      <c r="G6208" s="182" t="n"/>
    </row>
    <row r="6209">
      <c r="G6209" s="182" t="n"/>
    </row>
    <row r="6210">
      <c r="G6210" s="182" t="n"/>
    </row>
    <row r="6211">
      <c r="G6211" s="182" t="n"/>
    </row>
    <row r="6212">
      <c r="G6212" s="182" t="n"/>
    </row>
    <row r="6213">
      <c r="G6213" s="182" t="n"/>
    </row>
    <row r="6214">
      <c r="G6214" s="182" t="n"/>
    </row>
    <row r="6215">
      <c r="G6215" s="182" t="n"/>
    </row>
    <row r="6216">
      <c r="G6216" s="182" t="n"/>
    </row>
    <row r="6217">
      <c r="G6217" s="182" t="n"/>
    </row>
    <row r="6218">
      <c r="G6218" s="182" t="n"/>
    </row>
    <row r="6219">
      <c r="G6219" s="182" t="n"/>
    </row>
    <row r="6220">
      <c r="G6220" s="182" t="n"/>
    </row>
    <row r="6221">
      <c r="G6221" s="182" t="n"/>
    </row>
    <row r="6222">
      <c r="G6222" s="182" t="n"/>
    </row>
    <row r="6223">
      <c r="G6223" s="182" t="n"/>
    </row>
    <row r="6224">
      <c r="G6224" s="182" t="n"/>
    </row>
    <row r="6225">
      <c r="G6225" s="182" t="n"/>
    </row>
    <row r="6226">
      <c r="G6226" s="182" t="n"/>
    </row>
    <row r="6227">
      <c r="G6227" s="182" t="n"/>
    </row>
    <row r="6228">
      <c r="G6228" s="182" t="n"/>
    </row>
    <row r="6229">
      <c r="G6229" s="182" t="n"/>
    </row>
    <row r="6230">
      <c r="G6230" s="182" t="n"/>
    </row>
    <row r="6231">
      <c r="G6231" s="182" t="n"/>
    </row>
    <row r="6232">
      <c r="G6232" s="182" t="n"/>
    </row>
    <row r="6233">
      <c r="G6233" s="182" t="n"/>
    </row>
    <row r="6234">
      <c r="G6234" s="182" t="n"/>
    </row>
    <row r="6235">
      <c r="G6235" s="182" t="n"/>
    </row>
    <row r="6236">
      <c r="G6236" s="182" t="n"/>
    </row>
    <row r="6237">
      <c r="G6237" s="182" t="n"/>
    </row>
    <row r="6238">
      <c r="G6238" s="182" t="n"/>
    </row>
    <row r="6239">
      <c r="G6239" s="182" t="n"/>
    </row>
    <row r="6240">
      <c r="G6240" s="182" t="n"/>
    </row>
    <row r="6241">
      <c r="G6241" s="182" t="n"/>
    </row>
    <row r="6242">
      <c r="G6242" s="182" t="n"/>
    </row>
    <row r="6243">
      <c r="G6243" s="182" t="n"/>
    </row>
    <row r="6244">
      <c r="G6244" s="182" t="n"/>
    </row>
    <row r="6245">
      <c r="G6245" s="182" t="n"/>
    </row>
    <row r="6246">
      <c r="G6246" s="182" t="n"/>
    </row>
    <row r="6247">
      <c r="G6247" s="182" t="n"/>
    </row>
    <row r="6248">
      <c r="G6248" s="182" t="n"/>
    </row>
    <row r="6249">
      <c r="G6249" s="182" t="n"/>
    </row>
    <row r="6250">
      <c r="G6250" s="182" t="n"/>
    </row>
    <row r="6251">
      <c r="G6251" s="182" t="n"/>
    </row>
    <row r="6252">
      <c r="G6252" s="182" t="n"/>
    </row>
    <row r="6253">
      <c r="G6253" s="182" t="n"/>
    </row>
    <row r="6254">
      <c r="G6254" s="182" t="n"/>
    </row>
    <row r="6255">
      <c r="G6255" s="182" t="n"/>
    </row>
    <row r="6256">
      <c r="G6256" s="182" t="n"/>
    </row>
    <row r="6257">
      <c r="G6257" s="182" t="n"/>
    </row>
    <row r="6258">
      <c r="G6258" s="182" t="n"/>
    </row>
    <row r="6259">
      <c r="G6259" s="182" t="n"/>
    </row>
    <row r="6260">
      <c r="G6260" s="182" t="n"/>
    </row>
    <row r="6261">
      <c r="G6261" s="182" t="n"/>
    </row>
    <row r="6262">
      <c r="G6262" s="182" t="n"/>
    </row>
    <row r="6263">
      <c r="G6263" s="182" t="n"/>
    </row>
    <row r="6264">
      <c r="G6264" s="182" t="n"/>
    </row>
    <row r="6265">
      <c r="G6265" s="182" t="n"/>
    </row>
    <row r="6266">
      <c r="G6266" s="182" t="n"/>
    </row>
    <row r="6267">
      <c r="G6267" s="182" t="n"/>
    </row>
    <row r="6268">
      <c r="G6268" s="182" t="n"/>
    </row>
    <row r="6269">
      <c r="G6269" s="182" t="n"/>
    </row>
    <row r="6270">
      <c r="G6270" s="182" t="n"/>
    </row>
    <row r="6271">
      <c r="G6271" s="182" t="n"/>
    </row>
    <row r="6272">
      <c r="G6272" s="182" t="n"/>
    </row>
    <row r="6273">
      <c r="G6273" s="182" t="n"/>
    </row>
    <row r="6274">
      <c r="G6274" s="182" t="n"/>
    </row>
    <row r="6275">
      <c r="G6275" s="182" t="n"/>
    </row>
    <row r="6276">
      <c r="G6276" s="182" t="n"/>
    </row>
    <row r="6277">
      <c r="G6277" s="182" t="n"/>
    </row>
    <row r="6278">
      <c r="G6278" s="182" t="n"/>
    </row>
    <row r="6279">
      <c r="G6279" s="182" t="n"/>
    </row>
    <row r="6280">
      <c r="G6280" s="182" t="n"/>
    </row>
    <row r="6281">
      <c r="G6281" s="182" t="n"/>
    </row>
    <row r="6282">
      <c r="G6282" s="182" t="n"/>
    </row>
    <row r="6283">
      <c r="G6283" s="182" t="n"/>
    </row>
    <row r="6284">
      <c r="G6284" s="182" t="n"/>
    </row>
    <row r="6285">
      <c r="G6285" s="182" t="n"/>
    </row>
    <row r="6286">
      <c r="G6286" s="182" t="n"/>
    </row>
    <row r="6287">
      <c r="G6287" s="182" t="n"/>
    </row>
    <row r="6288">
      <c r="G6288" s="182" t="n"/>
    </row>
    <row r="6289">
      <c r="G6289" s="182" t="n"/>
    </row>
    <row r="6290">
      <c r="G6290" s="182" t="n"/>
    </row>
    <row r="6291">
      <c r="G6291" s="182" t="n"/>
    </row>
    <row r="6292">
      <c r="G6292" s="182" t="n"/>
    </row>
    <row r="6293">
      <c r="G6293" s="182" t="n"/>
    </row>
    <row r="6294">
      <c r="G6294" s="182" t="n"/>
    </row>
    <row r="6295">
      <c r="G6295" s="182" t="n"/>
    </row>
    <row r="6296">
      <c r="G6296" s="182" t="n"/>
    </row>
    <row r="6297">
      <c r="G6297" s="182" t="n"/>
    </row>
    <row r="6298">
      <c r="G6298" s="182" t="n"/>
    </row>
    <row r="6299">
      <c r="G6299" s="182" t="n"/>
    </row>
    <row r="6300">
      <c r="G6300" s="182" t="n"/>
    </row>
    <row r="6301">
      <c r="G6301" s="182" t="n"/>
    </row>
    <row r="6302">
      <c r="G6302" s="182" t="n"/>
    </row>
    <row r="6303">
      <c r="G6303" s="182" t="n"/>
    </row>
    <row r="6304">
      <c r="G6304" s="182" t="n"/>
    </row>
    <row r="6305">
      <c r="G6305" s="182" t="n"/>
    </row>
    <row r="6306">
      <c r="G6306" s="182" t="n"/>
    </row>
    <row r="6307">
      <c r="G6307" s="182" t="n"/>
    </row>
    <row r="6308">
      <c r="G6308" s="182" t="n"/>
    </row>
    <row r="6309">
      <c r="G6309" s="182" t="n"/>
    </row>
    <row r="6310">
      <c r="G6310" s="182" t="n"/>
    </row>
    <row r="6311">
      <c r="G6311" s="182" t="n"/>
    </row>
    <row r="6312">
      <c r="G6312" s="182" t="n"/>
    </row>
    <row r="6313">
      <c r="G6313" s="182" t="n"/>
    </row>
    <row r="6314">
      <c r="G6314" s="182" t="n"/>
    </row>
    <row r="6315">
      <c r="G6315" s="182" t="n"/>
    </row>
    <row r="6316">
      <c r="G6316" s="182" t="n"/>
    </row>
    <row r="6317">
      <c r="G6317" s="182" t="n"/>
    </row>
    <row r="6318">
      <c r="G6318" s="182" t="n"/>
    </row>
    <row r="6319">
      <c r="G6319" s="182" t="n"/>
    </row>
    <row r="6320">
      <c r="G6320" s="182" t="n"/>
    </row>
    <row r="6321">
      <c r="G6321" s="182" t="n"/>
    </row>
    <row r="6322">
      <c r="G6322" s="182" t="n"/>
    </row>
    <row r="6323">
      <c r="G6323" s="182" t="n"/>
    </row>
    <row r="6324">
      <c r="G6324" s="182" t="n"/>
    </row>
    <row r="6325">
      <c r="G6325" s="182" t="n"/>
    </row>
    <row r="6326">
      <c r="G6326" s="182" t="n"/>
    </row>
    <row r="6327">
      <c r="G6327" s="182" t="n"/>
    </row>
    <row r="6328">
      <c r="G6328" s="182" t="n"/>
    </row>
    <row r="6329">
      <c r="G6329" s="182" t="n"/>
    </row>
    <row r="6330">
      <c r="G6330" s="182" t="n"/>
    </row>
    <row r="6331">
      <c r="G6331" s="182" t="n"/>
    </row>
    <row r="6332">
      <c r="G6332" s="182" t="n"/>
    </row>
    <row r="6333">
      <c r="G6333" s="182" t="n"/>
    </row>
    <row r="6334">
      <c r="G6334" s="182" t="n"/>
    </row>
    <row r="6335">
      <c r="G6335" s="182" t="n"/>
    </row>
    <row r="6336">
      <c r="G6336" s="182" t="n"/>
    </row>
    <row r="6337">
      <c r="G6337" s="182" t="n"/>
    </row>
    <row r="6338">
      <c r="G6338" s="182" t="n"/>
    </row>
    <row r="6339">
      <c r="G6339" s="182" t="n"/>
    </row>
    <row r="6340">
      <c r="G6340" s="182" t="n"/>
    </row>
    <row r="6341">
      <c r="G6341" s="182" t="n"/>
    </row>
    <row r="6342">
      <c r="G6342" s="182" t="n"/>
    </row>
    <row r="6343">
      <c r="G6343" s="182" t="n"/>
    </row>
    <row r="6344">
      <c r="G6344" s="182" t="n"/>
    </row>
    <row r="6345">
      <c r="G6345" s="182" t="n"/>
    </row>
    <row r="6346">
      <c r="G6346" s="182" t="n"/>
    </row>
    <row r="6347">
      <c r="G6347" s="182" t="n"/>
    </row>
    <row r="6348">
      <c r="G6348" s="182" t="n"/>
    </row>
    <row r="6349">
      <c r="G6349" s="182" t="n"/>
    </row>
    <row r="6350">
      <c r="G6350" s="182" t="n"/>
    </row>
    <row r="6351">
      <c r="G6351" s="182" t="n"/>
    </row>
    <row r="6352">
      <c r="G6352" s="182" t="n"/>
    </row>
    <row r="6353">
      <c r="G6353" s="182" t="n"/>
    </row>
    <row r="6354">
      <c r="G6354" s="182" t="n"/>
    </row>
    <row r="6355">
      <c r="G6355" s="182" t="n"/>
    </row>
    <row r="6356">
      <c r="G6356" s="182" t="n"/>
    </row>
    <row r="6357">
      <c r="G6357" s="182" t="n"/>
    </row>
    <row r="6358">
      <c r="G6358" s="182" t="n"/>
    </row>
    <row r="6359">
      <c r="G6359" s="182" t="n"/>
    </row>
    <row r="6360">
      <c r="G6360" s="182" t="n"/>
    </row>
    <row r="6361">
      <c r="G6361" s="182" t="n"/>
    </row>
    <row r="6362">
      <c r="G6362" s="182" t="n"/>
    </row>
    <row r="6363">
      <c r="G6363" s="182" t="n"/>
    </row>
    <row r="6364">
      <c r="G6364" s="182" t="n"/>
    </row>
    <row r="6365">
      <c r="G6365" s="182" t="n"/>
    </row>
    <row r="6366">
      <c r="G6366" s="182" t="n"/>
    </row>
    <row r="6367">
      <c r="G6367" s="182" t="n"/>
    </row>
    <row r="6368">
      <c r="G6368" s="182" t="n"/>
    </row>
    <row r="6369">
      <c r="G6369" s="182" t="n"/>
    </row>
    <row r="6370">
      <c r="G6370" s="182" t="n"/>
    </row>
    <row r="6371">
      <c r="G6371" s="182" t="n"/>
    </row>
    <row r="6372">
      <c r="G6372" s="182" t="n"/>
    </row>
    <row r="6373">
      <c r="G6373" s="182" t="n"/>
    </row>
    <row r="6374">
      <c r="G6374" s="182" t="n"/>
    </row>
    <row r="6375">
      <c r="G6375" s="182" t="n"/>
    </row>
    <row r="6376">
      <c r="G6376" s="182" t="n"/>
    </row>
    <row r="6377">
      <c r="G6377" s="182" t="n"/>
    </row>
    <row r="6378">
      <c r="G6378" s="182" t="n"/>
    </row>
    <row r="6379">
      <c r="G6379" s="182" t="n"/>
    </row>
    <row r="6380">
      <c r="G6380" s="182" t="n"/>
    </row>
    <row r="6381">
      <c r="G6381" s="182" t="n"/>
    </row>
    <row r="6382">
      <c r="G6382" s="182" t="n"/>
    </row>
    <row r="6383">
      <c r="G6383" s="182" t="n"/>
    </row>
    <row r="6384">
      <c r="G6384" s="182" t="n"/>
    </row>
    <row r="6385">
      <c r="G6385" s="182" t="n"/>
    </row>
    <row r="6386">
      <c r="G6386" s="182" t="n"/>
    </row>
    <row r="6387">
      <c r="G6387" s="182" t="n"/>
    </row>
    <row r="6388">
      <c r="G6388" s="182" t="n"/>
    </row>
    <row r="6389">
      <c r="G6389" s="182" t="n"/>
    </row>
    <row r="6390">
      <c r="G6390" s="182" t="n"/>
    </row>
    <row r="6391">
      <c r="G6391" s="182" t="n"/>
    </row>
    <row r="6392">
      <c r="G6392" s="182" t="n"/>
    </row>
    <row r="6393">
      <c r="G6393" s="182" t="n"/>
    </row>
    <row r="6394">
      <c r="G6394" s="182" t="n"/>
    </row>
    <row r="6395">
      <c r="G6395" s="182" t="n"/>
    </row>
    <row r="6396">
      <c r="G6396" s="182" t="n"/>
    </row>
    <row r="6397">
      <c r="G6397" s="182" t="n"/>
    </row>
    <row r="6398">
      <c r="G6398" s="182" t="n"/>
    </row>
    <row r="6399">
      <c r="G6399" s="182" t="n"/>
    </row>
    <row r="6400">
      <c r="G6400" s="182" t="n"/>
    </row>
    <row r="6401">
      <c r="G6401" s="182" t="n"/>
    </row>
    <row r="6402">
      <c r="G6402" s="182" t="n"/>
    </row>
    <row r="6403">
      <c r="G6403" s="182" t="n"/>
    </row>
    <row r="6404">
      <c r="G6404" s="182" t="n"/>
    </row>
    <row r="6405">
      <c r="G6405" s="182" t="n"/>
    </row>
    <row r="6406">
      <c r="G6406" s="182" t="n"/>
    </row>
    <row r="6407">
      <c r="G6407" s="182" t="n"/>
    </row>
    <row r="6408">
      <c r="G6408" s="182" t="n"/>
    </row>
    <row r="6409">
      <c r="G6409" s="182" t="n"/>
    </row>
    <row r="6410">
      <c r="G6410" s="182" t="n"/>
    </row>
    <row r="6411">
      <c r="G6411" s="182" t="n"/>
    </row>
    <row r="6412">
      <c r="G6412" s="182" t="n"/>
    </row>
    <row r="6413">
      <c r="G6413" s="182" t="n"/>
    </row>
    <row r="6414">
      <c r="G6414" s="182" t="n"/>
    </row>
    <row r="6415">
      <c r="G6415" s="182" t="n"/>
    </row>
    <row r="6416">
      <c r="G6416" s="182" t="n"/>
    </row>
    <row r="6417">
      <c r="G6417" s="182" t="n"/>
    </row>
    <row r="6418">
      <c r="G6418" s="182" t="n"/>
    </row>
    <row r="6419">
      <c r="G6419" s="182" t="n"/>
    </row>
    <row r="6420">
      <c r="G6420" s="182" t="n"/>
    </row>
    <row r="6421">
      <c r="G6421" s="182" t="n"/>
    </row>
    <row r="6422">
      <c r="G6422" s="182" t="n"/>
    </row>
    <row r="6423">
      <c r="G6423" s="182" t="n"/>
    </row>
    <row r="6424">
      <c r="G6424" s="182" t="n"/>
    </row>
    <row r="6425">
      <c r="G6425" s="182" t="n"/>
    </row>
    <row r="6426">
      <c r="G6426" s="182" t="n"/>
    </row>
    <row r="6427">
      <c r="G6427" s="182" t="n"/>
    </row>
    <row r="6428">
      <c r="G6428" s="182" t="n"/>
    </row>
    <row r="6429">
      <c r="G6429" s="182" t="n"/>
    </row>
    <row r="6430">
      <c r="G6430" s="182" t="n"/>
    </row>
    <row r="6431">
      <c r="G6431" s="182" t="n"/>
    </row>
    <row r="6432">
      <c r="G6432" s="182" t="n"/>
    </row>
    <row r="6433">
      <c r="G6433" s="182" t="n"/>
    </row>
    <row r="6434">
      <c r="G6434" s="182" t="n"/>
    </row>
    <row r="6435">
      <c r="G6435" s="182" t="n"/>
    </row>
    <row r="6436">
      <c r="G6436" s="182" t="n"/>
    </row>
    <row r="6437">
      <c r="G6437" s="182" t="n"/>
    </row>
    <row r="6438">
      <c r="G6438" s="182" t="n"/>
    </row>
    <row r="6439">
      <c r="G6439" s="182" t="n"/>
    </row>
    <row r="6440">
      <c r="G6440" s="182" t="n"/>
    </row>
    <row r="6441">
      <c r="G6441" s="182" t="n"/>
    </row>
    <row r="6442">
      <c r="G6442" s="182" t="n"/>
    </row>
    <row r="6443">
      <c r="G6443" s="182" t="n"/>
    </row>
    <row r="6444">
      <c r="G6444" s="182" t="n"/>
    </row>
    <row r="6445">
      <c r="G6445" s="182" t="n"/>
    </row>
    <row r="6446">
      <c r="G6446" s="182" t="n"/>
    </row>
    <row r="6447">
      <c r="G6447" s="182" t="n"/>
    </row>
    <row r="6448">
      <c r="G6448" s="182" t="n"/>
    </row>
    <row r="6449">
      <c r="G6449" s="182" t="n"/>
    </row>
    <row r="6450">
      <c r="G6450" s="182" t="n"/>
    </row>
    <row r="6451">
      <c r="G6451" s="182" t="n"/>
    </row>
    <row r="6452">
      <c r="G6452" s="182" t="n"/>
    </row>
    <row r="6453">
      <c r="G6453" s="182" t="n"/>
    </row>
    <row r="6454">
      <c r="G6454" s="182" t="n"/>
    </row>
    <row r="6455">
      <c r="G6455" s="182" t="n"/>
    </row>
    <row r="6456">
      <c r="G6456" s="182" t="n"/>
    </row>
    <row r="6457">
      <c r="G6457" s="182" t="n"/>
    </row>
    <row r="6458">
      <c r="G6458" s="182" t="n"/>
    </row>
    <row r="6459">
      <c r="G6459" s="182" t="n"/>
    </row>
    <row r="6460">
      <c r="G6460" s="182" t="n"/>
    </row>
    <row r="6461">
      <c r="G6461" s="182" t="n"/>
    </row>
    <row r="6462">
      <c r="G6462" s="182" t="n"/>
    </row>
    <row r="6463">
      <c r="G6463" s="182" t="n"/>
    </row>
    <row r="6464">
      <c r="G6464" s="182" t="n"/>
    </row>
    <row r="6465">
      <c r="G6465" s="182" t="n"/>
    </row>
    <row r="6466">
      <c r="G6466" s="182" t="n"/>
    </row>
    <row r="6467">
      <c r="G6467" s="182" t="n"/>
    </row>
    <row r="6468">
      <c r="G6468" s="182" t="n"/>
    </row>
    <row r="6469">
      <c r="G6469" s="182" t="n"/>
    </row>
    <row r="6470">
      <c r="G6470" s="182" t="n"/>
    </row>
    <row r="6471">
      <c r="G6471" s="182" t="n"/>
    </row>
    <row r="6472">
      <c r="G6472" s="182" t="n"/>
    </row>
    <row r="6473">
      <c r="G6473" s="182" t="n"/>
    </row>
    <row r="6474">
      <c r="G6474" s="182" t="n"/>
    </row>
    <row r="6475">
      <c r="G6475" s="182" t="n"/>
    </row>
    <row r="6476">
      <c r="G6476" s="182" t="n"/>
    </row>
    <row r="6477">
      <c r="G6477" s="182" t="n"/>
    </row>
    <row r="6478">
      <c r="G6478" s="182" t="n"/>
    </row>
    <row r="6479">
      <c r="G6479" s="182" t="n"/>
    </row>
    <row r="6480">
      <c r="G6480" s="182" t="n"/>
    </row>
    <row r="6481">
      <c r="G6481" s="182" t="n"/>
    </row>
    <row r="6482">
      <c r="G6482" s="182" t="n"/>
    </row>
    <row r="6483">
      <c r="G6483" s="182" t="n"/>
    </row>
    <row r="6484">
      <c r="G6484" s="182" t="n"/>
    </row>
    <row r="6485">
      <c r="G6485" s="182" t="n"/>
    </row>
    <row r="6486">
      <c r="G6486" s="182" t="n"/>
    </row>
    <row r="6487">
      <c r="G6487" s="182" t="n"/>
    </row>
    <row r="6488">
      <c r="G6488" s="182" t="n"/>
    </row>
    <row r="6489">
      <c r="G6489" s="182" t="n"/>
    </row>
    <row r="6490">
      <c r="G6490" s="182" t="n"/>
    </row>
    <row r="6491">
      <c r="G6491" s="182" t="n"/>
    </row>
    <row r="6492">
      <c r="G6492" s="182" t="n"/>
    </row>
    <row r="6493">
      <c r="G6493" s="182" t="n"/>
    </row>
    <row r="6494">
      <c r="G6494" s="182" t="n"/>
    </row>
    <row r="6495">
      <c r="G6495" s="182" t="n"/>
    </row>
    <row r="6496">
      <c r="G6496" s="182" t="n"/>
    </row>
    <row r="6497">
      <c r="G6497" s="182" t="n"/>
    </row>
    <row r="6498">
      <c r="G6498" s="182" t="n"/>
    </row>
    <row r="6499">
      <c r="G6499" s="182" t="n"/>
    </row>
    <row r="6500">
      <c r="G6500" s="182" t="n"/>
    </row>
    <row r="6501">
      <c r="G6501" s="182" t="n"/>
    </row>
    <row r="6502">
      <c r="G6502" s="182" t="n"/>
    </row>
    <row r="6503">
      <c r="G6503" s="182" t="n"/>
    </row>
    <row r="6504">
      <c r="G6504" s="182" t="n"/>
    </row>
    <row r="6505">
      <c r="G6505" s="182" t="n"/>
    </row>
    <row r="6506">
      <c r="G6506" s="182" t="n"/>
    </row>
    <row r="6507">
      <c r="G6507" s="182" t="n"/>
    </row>
    <row r="6508">
      <c r="G6508" s="182" t="n"/>
    </row>
    <row r="6509">
      <c r="G6509" s="182" t="n"/>
    </row>
    <row r="6510">
      <c r="G6510" s="182" t="n"/>
    </row>
    <row r="6511">
      <c r="G6511" s="182" t="n"/>
    </row>
    <row r="6512">
      <c r="G6512" s="182" t="n"/>
    </row>
    <row r="6513">
      <c r="G6513" s="182" t="n"/>
    </row>
    <row r="6514">
      <c r="G6514" s="182" t="n"/>
    </row>
    <row r="6515">
      <c r="G6515" s="182" t="n"/>
    </row>
    <row r="6516">
      <c r="G6516" s="182" t="n"/>
    </row>
    <row r="6517">
      <c r="G6517" s="182" t="n"/>
    </row>
    <row r="6518">
      <c r="G6518" s="182" t="n"/>
    </row>
    <row r="6519">
      <c r="G6519" s="182" t="n"/>
    </row>
    <row r="6520">
      <c r="G6520" s="182" t="n"/>
    </row>
    <row r="6521">
      <c r="G6521" s="182" t="n"/>
    </row>
    <row r="6522">
      <c r="G6522" s="182" t="n"/>
    </row>
    <row r="6523">
      <c r="G6523" s="182" t="n"/>
    </row>
    <row r="6524">
      <c r="G6524" s="182" t="n"/>
    </row>
    <row r="6525">
      <c r="G6525" s="182" t="n"/>
    </row>
    <row r="6526">
      <c r="G6526" s="182" t="n"/>
    </row>
    <row r="6527">
      <c r="G6527" s="182" t="n"/>
    </row>
    <row r="6528">
      <c r="G6528" s="182" t="n"/>
    </row>
    <row r="6529">
      <c r="G6529" s="182" t="n"/>
    </row>
    <row r="6530">
      <c r="G6530" s="182" t="n"/>
    </row>
    <row r="6531">
      <c r="G6531" s="182" t="n"/>
    </row>
    <row r="6532">
      <c r="G6532" s="182" t="n"/>
    </row>
    <row r="6533">
      <c r="G6533" s="182" t="n"/>
    </row>
    <row r="6534">
      <c r="G6534" s="182" t="n"/>
    </row>
    <row r="6535">
      <c r="G6535" s="182" t="n"/>
    </row>
    <row r="6536">
      <c r="G6536" s="182" t="n"/>
    </row>
    <row r="6537">
      <c r="G6537" s="182" t="n"/>
    </row>
    <row r="6538">
      <c r="G6538" s="182" t="n"/>
    </row>
    <row r="6539">
      <c r="G6539" s="182" t="n"/>
    </row>
    <row r="6540">
      <c r="G6540" s="182" t="n"/>
    </row>
    <row r="6541">
      <c r="G6541" s="182" t="n"/>
    </row>
    <row r="6542">
      <c r="G6542" s="182" t="n"/>
    </row>
    <row r="6543">
      <c r="G6543" s="182" t="n"/>
    </row>
    <row r="6544">
      <c r="G6544" s="182" t="n"/>
    </row>
    <row r="6545">
      <c r="G6545" s="182" t="n"/>
    </row>
    <row r="6546">
      <c r="G6546" s="182" t="n"/>
    </row>
    <row r="6547">
      <c r="G6547" s="182" t="n"/>
    </row>
    <row r="6548">
      <c r="G6548" s="182" t="n"/>
    </row>
    <row r="6549">
      <c r="G6549" s="182" t="n"/>
    </row>
    <row r="6550">
      <c r="G6550" s="182" t="n"/>
    </row>
    <row r="6551">
      <c r="G6551" s="182" t="n"/>
    </row>
    <row r="6552">
      <c r="G6552" s="182" t="n"/>
    </row>
    <row r="6553">
      <c r="G6553" s="182" t="n"/>
    </row>
    <row r="6554">
      <c r="G6554" s="182" t="n"/>
    </row>
    <row r="6555">
      <c r="G6555" s="182" t="n"/>
    </row>
    <row r="6556">
      <c r="G6556" s="182" t="n"/>
    </row>
    <row r="6557">
      <c r="G6557" s="182" t="n"/>
    </row>
    <row r="6558">
      <c r="G6558" s="182" t="n"/>
    </row>
    <row r="6559">
      <c r="G6559" s="182" t="n"/>
    </row>
    <row r="6560">
      <c r="G6560" s="182" t="n"/>
    </row>
    <row r="6561">
      <c r="G6561" s="182" t="n"/>
    </row>
    <row r="6562">
      <c r="G6562" s="182" t="n"/>
    </row>
    <row r="6563">
      <c r="G6563" s="182" t="n"/>
    </row>
    <row r="6564">
      <c r="G6564" s="182" t="n"/>
    </row>
    <row r="6565">
      <c r="G6565" s="182" t="n"/>
    </row>
    <row r="6566">
      <c r="G6566" s="182" t="n"/>
    </row>
    <row r="6567">
      <c r="G6567" s="182" t="n"/>
    </row>
    <row r="6568">
      <c r="G6568" s="182" t="n"/>
    </row>
    <row r="6569">
      <c r="G6569" s="182" t="n"/>
    </row>
    <row r="6570">
      <c r="G6570" s="182" t="n"/>
    </row>
    <row r="6571">
      <c r="G6571" s="182" t="n"/>
    </row>
    <row r="6572">
      <c r="G6572" s="182" t="n"/>
    </row>
    <row r="6573">
      <c r="G6573" s="182" t="n"/>
    </row>
    <row r="6574">
      <c r="G6574" s="182" t="n"/>
    </row>
    <row r="6575">
      <c r="G6575" s="182" t="n"/>
    </row>
    <row r="6576">
      <c r="G6576" s="182" t="n"/>
    </row>
    <row r="6577">
      <c r="G6577" s="182" t="n"/>
    </row>
    <row r="6578">
      <c r="G6578" s="182" t="n"/>
    </row>
    <row r="6579">
      <c r="G6579" s="182" t="n"/>
    </row>
    <row r="6580">
      <c r="G6580" s="182" t="n"/>
    </row>
    <row r="6581">
      <c r="G6581" s="182" t="n"/>
    </row>
    <row r="6582">
      <c r="G6582" s="182" t="n"/>
    </row>
    <row r="6583">
      <c r="G6583" s="182" t="n"/>
    </row>
    <row r="6584">
      <c r="G6584" s="182" t="n"/>
    </row>
    <row r="6585">
      <c r="G6585" s="182" t="n"/>
    </row>
    <row r="6586">
      <c r="G6586" s="182" t="n"/>
    </row>
    <row r="6587">
      <c r="G6587" s="182" t="n"/>
    </row>
    <row r="6588">
      <c r="G6588" s="182" t="n"/>
    </row>
    <row r="6589">
      <c r="G6589" s="182" t="n"/>
    </row>
    <row r="6590">
      <c r="G6590" s="182" t="n"/>
    </row>
    <row r="6591">
      <c r="G6591" s="182" t="n"/>
    </row>
    <row r="6592">
      <c r="G6592" s="182" t="n"/>
    </row>
    <row r="6593">
      <c r="G6593" s="182" t="n"/>
    </row>
    <row r="6594">
      <c r="G6594" s="182" t="n"/>
    </row>
    <row r="6595">
      <c r="G6595" s="182" t="n"/>
    </row>
    <row r="6596">
      <c r="G6596" s="182" t="n"/>
    </row>
    <row r="6597">
      <c r="G6597" s="182" t="n"/>
    </row>
    <row r="6598">
      <c r="G6598" s="182" t="n"/>
    </row>
    <row r="6599">
      <c r="G6599" s="182" t="n"/>
    </row>
    <row r="6600">
      <c r="G6600" s="182" t="n"/>
    </row>
    <row r="6601">
      <c r="G6601" s="182" t="n"/>
    </row>
    <row r="6602">
      <c r="G6602" s="182" t="n"/>
    </row>
    <row r="6603">
      <c r="G6603" s="182" t="n"/>
    </row>
    <row r="6604">
      <c r="G6604" s="182" t="n"/>
    </row>
    <row r="6605">
      <c r="G6605" s="182" t="n"/>
    </row>
    <row r="6606">
      <c r="G6606" s="182" t="n"/>
    </row>
    <row r="6607">
      <c r="G6607" s="182" t="n"/>
    </row>
    <row r="6608">
      <c r="G6608" s="182" t="n"/>
    </row>
    <row r="6609">
      <c r="G6609" s="182" t="n"/>
    </row>
    <row r="6610">
      <c r="G6610" s="182" t="n"/>
    </row>
    <row r="6611">
      <c r="G6611" s="182" t="n"/>
    </row>
    <row r="6612">
      <c r="G6612" s="182" t="n"/>
    </row>
    <row r="6613">
      <c r="G6613" s="182" t="n"/>
    </row>
    <row r="6614">
      <c r="G6614" s="182" t="n"/>
    </row>
    <row r="6615">
      <c r="G6615" s="182" t="n"/>
    </row>
    <row r="6616">
      <c r="G6616" s="182" t="n"/>
    </row>
    <row r="6617">
      <c r="G6617" s="182" t="n"/>
    </row>
    <row r="6618">
      <c r="G6618" s="182" t="n"/>
    </row>
    <row r="6619">
      <c r="G6619" s="182" t="n"/>
    </row>
    <row r="6620">
      <c r="G6620" s="182" t="n"/>
    </row>
    <row r="6621">
      <c r="G6621" s="182" t="n"/>
    </row>
    <row r="6622">
      <c r="G6622" s="182" t="n"/>
    </row>
    <row r="6623">
      <c r="G6623" s="182" t="n"/>
    </row>
    <row r="6624">
      <c r="G6624" s="182" t="n"/>
    </row>
    <row r="6625">
      <c r="G6625" s="182" t="n"/>
    </row>
    <row r="6626">
      <c r="G6626" s="182" t="n"/>
    </row>
    <row r="6627">
      <c r="G6627" s="182" t="n"/>
    </row>
    <row r="6628">
      <c r="G6628" s="182" t="n"/>
    </row>
    <row r="6629">
      <c r="G6629" s="182" t="n"/>
    </row>
    <row r="6630">
      <c r="G6630" s="182" t="n"/>
    </row>
    <row r="6631">
      <c r="G6631" s="182" t="n"/>
    </row>
    <row r="6632">
      <c r="G6632" s="182" t="n"/>
    </row>
    <row r="6633">
      <c r="G6633" s="182" t="n"/>
    </row>
    <row r="6634">
      <c r="G6634" s="182" t="n"/>
    </row>
    <row r="6635">
      <c r="G6635" s="182" t="n"/>
    </row>
    <row r="6636">
      <c r="G6636" s="182" t="n"/>
    </row>
    <row r="6637">
      <c r="G6637" s="182" t="n"/>
    </row>
    <row r="6638">
      <c r="G6638" s="182" t="n"/>
    </row>
    <row r="6639">
      <c r="G6639" s="182" t="n"/>
    </row>
    <row r="6640">
      <c r="G6640" s="182" t="n"/>
    </row>
    <row r="6641">
      <c r="G6641" s="182" t="n"/>
    </row>
    <row r="6642">
      <c r="G6642" s="182" t="n"/>
    </row>
    <row r="6643">
      <c r="G6643" s="182" t="n"/>
    </row>
    <row r="6644">
      <c r="G6644" s="182" t="n"/>
    </row>
    <row r="6645">
      <c r="G6645" s="182" t="n"/>
    </row>
    <row r="6646">
      <c r="G6646" s="182" t="n"/>
    </row>
    <row r="6647">
      <c r="G6647" s="182" t="n"/>
    </row>
    <row r="6648">
      <c r="G6648" s="182" t="n"/>
    </row>
    <row r="6649">
      <c r="G6649" s="182" t="n"/>
    </row>
    <row r="6650">
      <c r="G6650" s="182" t="n"/>
    </row>
    <row r="6651">
      <c r="G6651" s="182" t="n"/>
    </row>
    <row r="6652">
      <c r="G6652" s="182" t="n"/>
    </row>
    <row r="6653">
      <c r="G6653" s="182" t="n"/>
    </row>
    <row r="6654">
      <c r="G6654" s="182" t="n"/>
    </row>
    <row r="6655">
      <c r="G6655" s="182" t="n"/>
    </row>
    <row r="6656">
      <c r="G6656" s="182" t="n"/>
    </row>
    <row r="6657">
      <c r="G6657" s="182" t="n"/>
    </row>
    <row r="6658">
      <c r="G6658" s="182" t="n"/>
    </row>
    <row r="6659">
      <c r="G6659" s="182" t="n"/>
    </row>
    <row r="6660">
      <c r="G6660" s="182" t="n"/>
    </row>
    <row r="6661">
      <c r="G6661" s="182" t="n"/>
    </row>
    <row r="6662">
      <c r="G6662" s="182" t="n"/>
    </row>
    <row r="6663">
      <c r="G6663" s="182" t="n"/>
    </row>
    <row r="6664">
      <c r="G6664" s="182" t="n"/>
    </row>
    <row r="6665">
      <c r="G6665" s="182" t="n"/>
    </row>
    <row r="6666">
      <c r="G6666" s="182" t="n"/>
    </row>
    <row r="6667">
      <c r="G6667" s="182" t="n"/>
    </row>
    <row r="6668">
      <c r="G6668" s="182" t="n"/>
    </row>
    <row r="6669">
      <c r="G6669" s="182" t="n"/>
    </row>
    <row r="6670">
      <c r="G6670" s="182" t="n"/>
    </row>
    <row r="6671">
      <c r="G6671" s="182" t="n"/>
    </row>
    <row r="6672">
      <c r="G6672" s="182" t="n"/>
    </row>
    <row r="6673">
      <c r="G6673" s="182" t="n"/>
    </row>
    <row r="6674">
      <c r="G6674" s="182" t="n"/>
    </row>
    <row r="6675">
      <c r="G6675" s="182" t="n"/>
    </row>
    <row r="6676">
      <c r="G6676" s="182" t="n"/>
    </row>
    <row r="6677">
      <c r="G6677" s="182" t="n"/>
    </row>
    <row r="6678">
      <c r="G6678" s="182" t="n"/>
    </row>
    <row r="6679">
      <c r="G6679" s="182" t="n"/>
    </row>
    <row r="6680">
      <c r="G6680" s="182" t="n"/>
    </row>
    <row r="6681">
      <c r="G6681" s="182" t="n"/>
    </row>
    <row r="6682">
      <c r="G6682" s="182" t="n"/>
    </row>
    <row r="6683">
      <c r="G6683" s="182" t="n"/>
    </row>
    <row r="6684">
      <c r="G6684" s="182" t="n"/>
    </row>
    <row r="6685">
      <c r="G6685" s="182" t="n"/>
    </row>
    <row r="6686">
      <c r="G6686" s="182" t="n"/>
    </row>
    <row r="6687">
      <c r="G6687" s="182" t="n"/>
    </row>
    <row r="6688">
      <c r="G6688" s="182" t="n"/>
    </row>
    <row r="6689">
      <c r="G6689" s="182" t="n"/>
    </row>
    <row r="6690">
      <c r="G6690" s="182" t="n"/>
    </row>
    <row r="6691">
      <c r="G6691" s="182" t="n"/>
    </row>
    <row r="6692">
      <c r="G6692" s="182" t="n"/>
    </row>
    <row r="6693">
      <c r="G6693" s="182" t="n"/>
    </row>
    <row r="6694">
      <c r="G6694" s="182" t="n"/>
    </row>
    <row r="6695">
      <c r="G6695" s="182" t="n"/>
    </row>
    <row r="6696">
      <c r="G6696" s="182" t="n"/>
    </row>
    <row r="6697">
      <c r="G6697" s="182" t="n"/>
    </row>
    <row r="6698">
      <c r="G6698" s="182" t="n"/>
    </row>
    <row r="6699">
      <c r="G6699" s="182" t="n"/>
    </row>
    <row r="6700">
      <c r="G6700" s="182" t="n"/>
    </row>
    <row r="6701">
      <c r="G6701" s="182" t="n"/>
    </row>
    <row r="6702">
      <c r="G6702" s="182" t="n"/>
    </row>
    <row r="6703">
      <c r="G6703" s="182" t="n"/>
    </row>
    <row r="6704">
      <c r="G6704" s="182" t="n"/>
    </row>
    <row r="6705">
      <c r="G6705" s="182" t="n"/>
    </row>
    <row r="6706">
      <c r="G6706" s="182" t="n"/>
    </row>
    <row r="6707">
      <c r="G6707" s="182" t="n"/>
    </row>
    <row r="6708">
      <c r="G6708" s="182" t="n"/>
    </row>
    <row r="6709">
      <c r="G6709" s="182" t="n"/>
    </row>
    <row r="6710">
      <c r="G6710" s="182" t="n"/>
    </row>
    <row r="6711">
      <c r="G6711" s="182" t="n"/>
    </row>
    <row r="6712">
      <c r="G6712" s="182" t="n"/>
    </row>
    <row r="6713">
      <c r="G6713" s="182" t="n"/>
    </row>
    <row r="6714">
      <c r="G6714" s="182" t="n"/>
    </row>
    <row r="6715">
      <c r="G6715" s="182" t="n"/>
    </row>
    <row r="6716">
      <c r="G6716" s="182" t="n"/>
    </row>
    <row r="6717">
      <c r="G6717" s="182" t="n"/>
    </row>
    <row r="6718">
      <c r="G6718" s="182" t="n"/>
    </row>
    <row r="6719">
      <c r="G6719" s="182" t="n"/>
    </row>
    <row r="6720">
      <c r="G6720" s="182" t="n"/>
    </row>
    <row r="6721">
      <c r="G6721" s="182" t="n"/>
    </row>
    <row r="6722">
      <c r="G6722" s="182" t="n"/>
    </row>
    <row r="6723">
      <c r="G6723" s="182" t="n"/>
    </row>
    <row r="6724">
      <c r="G6724" s="182" t="n"/>
    </row>
    <row r="6725">
      <c r="G6725" s="182" t="n"/>
    </row>
    <row r="6726">
      <c r="G6726" s="182" t="n"/>
    </row>
    <row r="6727">
      <c r="G6727" s="182" t="n"/>
    </row>
    <row r="6728">
      <c r="G6728" s="182" t="n"/>
    </row>
    <row r="6729">
      <c r="G6729" s="182" t="n"/>
    </row>
    <row r="6730">
      <c r="G6730" s="182" t="n"/>
    </row>
    <row r="6731">
      <c r="G6731" s="182" t="n"/>
    </row>
    <row r="6732">
      <c r="G6732" s="182" t="n"/>
    </row>
    <row r="6733">
      <c r="G6733" s="182" t="n"/>
    </row>
    <row r="6734">
      <c r="G6734" s="182" t="n"/>
    </row>
    <row r="6735">
      <c r="G6735" s="182" t="n"/>
    </row>
    <row r="6736">
      <c r="G6736" s="182" t="n"/>
    </row>
    <row r="6737">
      <c r="G6737" s="182" t="n"/>
    </row>
    <row r="6738">
      <c r="G6738" s="182" t="n"/>
    </row>
    <row r="6739">
      <c r="G6739" s="182" t="n"/>
    </row>
    <row r="6740">
      <c r="G6740" s="182" t="n"/>
    </row>
    <row r="6741">
      <c r="G6741" s="182" t="n"/>
    </row>
    <row r="6742">
      <c r="G6742" s="182" t="n"/>
    </row>
    <row r="6743">
      <c r="G6743" s="182" t="n"/>
    </row>
    <row r="6744">
      <c r="G6744" s="182" t="n"/>
    </row>
    <row r="6745">
      <c r="G6745" s="182" t="n"/>
    </row>
    <row r="6746">
      <c r="G6746" s="182" t="n"/>
    </row>
    <row r="6747">
      <c r="G6747" s="182" t="n"/>
    </row>
    <row r="6748">
      <c r="G6748" s="182" t="n"/>
    </row>
    <row r="6749">
      <c r="G6749" s="182" t="n"/>
    </row>
    <row r="6750">
      <c r="G6750" s="182" t="n"/>
    </row>
    <row r="6751">
      <c r="G6751" s="182" t="n"/>
    </row>
    <row r="6752">
      <c r="G6752" s="182" t="n"/>
    </row>
    <row r="6753">
      <c r="G6753" s="182" t="n"/>
    </row>
    <row r="6754">
      <c r="G6754" s="182" t="n"/>
    </row>
    <row r="6755">
      <c r="G6755" s="182" t="n"/>
    </row>
    <row r="6756">
      <c r="G6756" s="182" t="n"/>
    </row>
    <row r="6757">
      <c r="G6757" s="182" t="n"/>
    </row>
    <row r="6758">
      <c r="G6758" s="182" t="n"/>
    </row>
    <row r="6759">
      <c r="G6759" s="182" t="n"/>
    </row>
    <row r="6760">
      <c r="G6760" s="182" t="n"/>
    </row>
    <row r="6761">
      <c r="G6761" s="182" t="n"/>
    </row>
    <row r="6762">
      <c r="G6762" s="182" t="n"/>
    </row>
    <row r="6763">
      <c r="G6763" s="182" t="n"/>
    </row>
    <row r="6764">
      <c r="G6764" s="182" t="n"/>
    </row>
    <row r="6765">
      <c r="G6765" s="182" t="n"/>
    </row>
    <row r="6766">
      <c r="G6766" s="182" t="n"/>
    </row>
    <row r="6767">
      <c r="G6767" s="182" t="n"/>
    </row>
    <row r="6768">
      <c r="G6768" s="182" t="n"/>
    </row>
    <row r="6769">
      <c r="G6769" s="182" t="n"/>
    </row>
    <row r="6770">
      <c r="G6770" s="182" t="n"/>
    </row>
    <row r="6771">
      <c r="G6771" s="182" t="n"/>
    </row>
    <row r="6772">
      <c r="G6772" s="182" t="n"/>
    </row>
    <row r="6773">
      <c r="G6773" s="182" t="n"/>
    </row>
    <row r="6774">
      <c r="G6774" s="182" t="n"/>
    </row>
    <row r="6775">
      <c r="G6775" s="182" t="n"/>
    </row>
    <row r="6776">
      <c r="G6776" s="182" t="n"/>
    </row>
    <row r="6777">
      <c r="G6777" s="182" t="n"/>
    </row>
    <row r="6778">
      <c r="G6778" s="182" t="n"/>
    </row>
    <row r="6779">
      <c r="G6779" s="182" t="n"/>
    </row>
    <row r="6780">
      <c r="G6780" s="182" t="n"/>
    </row>
    <row r="6781">
      <c r="G6781" s="182" t="n"/>
    </row>
    <row r="6782">
      <c r="G6782" s="182" t="n"/>
    </row>
    <row r="6783">
      <c r="G6783" s="182" t="n"/>
    </row>
    <row r="6784">
      <c r="G6784" s="182" t="n"/>
    </row>
    <row r="6785">
      <c r="G6785" s="182" t="n"/>
    </row>
    <row r="6786">
      <c r="G6786" s="182" t="n"/>
    </row>
    <row r="6787">
      <c r="G6787" s="182" t="n"/>
    </row>
    <row r="6788">
      <c r="G6788" s="182" t="n"/>
    </row>
    <row r="6789">
      <c r="G6789" s="182" t="n"/>
    </row>
    <row r="6790">
      <c r="G6790" s="182" t="n"/>
    </row>
    <row r="6791">
      <c r="G6791" s="182" t="n"/>
    </row>
    <row r="6792">
      <c r="G6792" s="182" t="n"/>
    </row>
    <row r="6793">
      <c r="G6793" s="182" t="n"/>
    </row>
    <row r="6794">
      <c r="G6794" s="182" t="n"/>
    </row>
    <row r="6795">
      <c r="G6795" s="182" t="n"/>
    </row>
    <row r="6796">
      <c r="G6796" s="182" t="n"/>
    </row>
    <row r="6797">
      <c r="G6797" s="182" t="n"/>
    </row>
    <row r="6798">
      <c r="G6798" s="182" t="n"/>
    </row>
    <row r="6799">
      <c r="G6799" s="182" t="n"/>
    </row>
    <row r="6800">
      <c r="G6800" s="182" t="n"/>
    </row>
    <row r="6801">
      <c r="G6801" s="182" t="n"/>
    </row>
    <row r="6802">
      <c r="G6802" s="182" t="n"/>
    </row>
    <row r="6803">
      <c r="G6803" s="182" t="n"/>
    </row>
    <row r="6804">
      <c r="G6804" s="182" t="n"/>
    </row>
    <row r="6805">
      <c r="G6805" s="182" t="n"/>
    </row>
    <row r="6806">
      <c r="G6806" s="182" t="n"/>
    </row>
    <row r="6807">
      <c r="G6807" s="182" t="n"/>
    </row>
    <row r="6808">
      <c r="G6808" s="182" t="n"/>
    </row>
    <row r="6809">
      <c r="G6809" s="182" t="n"/>
    </row>
    <row r="6810">
      <c r="G6810" s="182" t="n"/>
    </row>
    <row r="6811">
      <c r="G6811" s="182" t="n"/>
    </row>
    <row r="6812">
      <c r="G6812" s="182" t="n"/>
    </row>
    <row r="6813">
      <c r="G6813" s="182" t="n"/>
    </row>
    <row r="6814">
      <c r="G6814" s="182" t="n"/>
    </row>
    <row r="6815">
      <c r="G6815" s="182" t="n"/>
    </row>
    <row r="6816">
      <c r="G6816" s="182" t="n"/>
    </row>
    <row r="6817">
      <c r="G6817" s="182" t="n"/>
    </row>
    <row r="6818">
      <c r="G6818" s="182" t="n"/>
    </row>
    <row r="6819">
      <c r="G6819" s="182" t="n"/>
    </row>
    <row r="6820">
      <c r="G6820" s="182" t="n"/>
    </row>
    <row r="6821">
      <c r="G6821" s="182" t="n"/>
    </row>
    <row r="6822">
      <c r="G6822" s="182" t="n"/>
    </row>
    <row r="6823">
      <c r="G6823" s="182" t="n"/>
    </row>
    <row r="6824">
      <c r="G6824" s="182" t="n"/>
    </row>
    <row r="6825">
      <c r="G6825" s="182" t="n"/>
    </row>
    <row r="6826">
      <c r="G6826" s="182" t="n"/>
    </row>
    <row r="6827">
      <c r="G6827" s="182" t="n"/>
    </row>
    <row r="6828">
      <c r="G6828" s="182" t="n"/>
    </row>
    <row r="6829">
      <c r="G6829" s="182" t="n"/>
    </row>
    <row r="6830">
      <c r="G6830" s="182" t="n"/>
    </row>
    <row r="6831">
      <c r="G6831" s="182" t="n"/>
    </row>
    <row r="6832">
      <c r="G6832" s="182" t="n"/>
    </row>
    <row r="6833">
      <c r="G6833" s="182" t="n"/>
    </row>
    <row r="6834">
      <c r="G6834" s="182" t="n"/>
    </row>
    <row r="6835">
      <c r="G6835" s="182" t="n"/>
    </row>
    <row r="6836">
      <c r="G6836" s="182" t="n"/>
    </row>
    <row r="6837">
      <c r="G6837" s="182" t="n"/>
    </row>
    <row r="6838">
      <c r="G6838" s="182" t="n"/>
    </row>
    <row r="6839">
      <c r="G6839" s="182" t="n"/>
    </row>
    <row r="6840">
      <c r="G6840" s="182" t="n"/>
    </row>
    <row r="6841">
      <c r="G6841" s="182" t="n"/>
    </row>
    <row r="6842">
      <c r="G6842" s="182" t="n"/>
    </row>
    <row r="6843">
      <c r="G6843" s="182" t="n"/>
    </row>
    <row r="6844">
      <c r="G6844" s="182" t="n"/>
    </row>
    <row r="6845">
      <c r="G6845" s="182" t="n"/>
    </row>
    <row r="6846">
      <c r="G6846" s="182" t="n"/>
    </row>
    <row r="6847">
      <c r="G6847" s="182" t="n"/>
    </row>
    <row r="6848">
      <c r="G6848" s="182" t="n"/>
    </row>
    <row r="6849">
      <c r="G6849" s="182" t="n"/>
    </row>
    <row r="6850">
      <c r="G6850" s="182" t="n"/>
    </row>
    <row r="6851">
      <c r="G6851" s="182" t="n"/>
    </row>
    <row r="6852">
      <c r="G6852" s="182" t="n"/>
    </row>
    <row r="6853">
      <c r="G6853" s="182" t="n"/>
    </row>
    <row r="6854">
      <c r="G6854" s="182" t="n"/>
    </row>
    <row r="6855">
      <c r="G6855" s="182" t="n"/>
    </row>
    <row r="6856">
      <c r="G6856" s="182" t="n"/>
    </row>
    <row r="6857">
      <c r="G6857" s="182" t="n"/>
    </row>
    <row r="6858">
      <c r="G6858" s="182" t="n"/>
    </row>
    <row r="6859">
      <c r="G6859" s="182" t="n"/>
    </row>
    <row r="6860">
      <c r="G6860" s="182" t="n"/>
    </row>
    <row r="6861">
      <c r="G6861" s="182" t="n"/>
    </row>
    <row r="6862">
      <c r="G6862" s="182" t="n"/>
    </row>
    <row r="6863">
      <c r="G6863" s="182" t="n"/>
    </row>
    <row r="6864">
      <c r="G6864" s="182" t="n"/>
    </row>
    <row r="6865">
      <c r="G6865" s="182" t="n"/>
    </row>
    <row r="6866">
      <c r="G6866" s="182" t="n"/>
    </row>
    <row r="6867">
      <c r="G6867" s="182" t="n"/>
    </row>
    <row r="6868">
      <c r="G6868" s="182" t="n"/>
    </row>
    <row r="6869">
      <c r="G6869" s="182" t="n"/>
    </row>
    <row r="6870">
      <c r="G6870" s="182" t="n"/>
    </row>
    <row r="6871">
      <c r="G6871" s="182" t="n"/>
    </row>
    <row r="6872">
      <c r="G6872" s="182" t="n"/>
    </row>
    <row r="6873">
      <c r="G6873" s="182" t="n"/>
    </row>
    <row r="6874">
      <c r="G6874" s="182" t="n"/>
    </row>
    <row r="6875">
      <c r="G6875" s="182" t="n"/>
    </row>
    <row r="6876">
      <c r="G6876" s="182" t="n"/>
    </row>
    <row r="6877">
      <c r="G6877" s="182" t="n"/>
    </row>
    <row r="6878">
      <c r="G6878" s="182" t="n"/>
    </row>
    <row r="6879">
      <c r="G6879" s="182" t="n"/>
    </row>
    <row r="6880">
      <c r="G6880" s="182" t="n"/>
    </row>
    <row r="6881">
      <c r="G6881" s="182" t="n"/>
    </row>
    <row r="6882">
      <c r="G6882" s="182" t="n"/>
    </row>
    <row r="6883">
      <c r="G6883" s="182" t="n"/>
    </row>
    <row r="6884">
      <c r="G6884" s="182" t="n"/>
    </row>
    <row r="6885">
      <c r="G6885" s="182" t="n"/>
    </row>
    <row r="6886">
      <c r="G6886" s="182" t="n"/>
    </row>
    <row r="6887">
      <c r="G6887" s="182" t="n"/>
    </row>
    <row r="6888">
      <c r="G6888" s="182" t="n"/>
    </row>
    <row r="6889">
      <c r="G6889" s="182" t="n"/>
    </row>
    <row r="6890">
      <c r="G6890" s="182" t="n"/>
    </row>
    <row r="6891">
      <c r="G6891" s="182" t="n"/>
    </row>
    <row r="6892">
      <c r="G6892" s="182" t="n"/>
    </row>
    <row r="6893">
      <c r="G6893" s="182" t="n"/>
    </row>
    <row r="6894">
      <c r="G6894" s="182" t="n"/>
    </row>
    <row r="6895">
      <c r="G6895" s="182" t="n"/>
    </row>
    <row r="6896">
      <c r="G6896" s="182" t="n"/>
    </row>
    <row r="6897">
      <c r="G6897" s="182" t="n"/>
    </row>
    <row r="6898">
      <c r="G6898" s="182" t="n"/>
    </row>
    <row r="6899">
      <c r="G6899" s="182" t="n"/>
    </row>
    <row r="6900">
      <c r="G6900" s="182" t="n"/>
    </row>
    <row r="6901">
      <c r="G6901" s="182" t="n"/>
    </row>
    <row r="6902">
      <c r="G6902" s="182" t="n"/>
    </row>
    <row r="6903">
      <c r="G6903" s="182" t="n"/>
    </row>
    <row r="6904">
      <c r="G6904" s="182" t="n"/>
    </row>
    <row r="6905">
      <c r="G6905" s="182" t="n"/>
    </row>
    <row r="6906">
      <c r="G6906" s="182" t="n"/>
    </row>
    <row r="6907">
      <c r="G6907" s="182" t="n"/>
    </row>
    <row r="6908">
      <c r="G6908" s="182" t="n"/>
    </row>
    <row r="6909">
      <c r="G6909" s="182" t="n"/>
    </row>
    <row r="6910">
      <c r="G6910" s="182" t="n"/>
    </row>
    <row r="6911">
      <c r="G6911" s="182" t="n"/>
    </row>
    <row r="6912">
      <c r="G6912" s="182" t="n"/>
    </row>
    <row r="6913">
      <c r="G6913" s="182" t="n"/>
    </row>
    <row r="6914">
      <c r="G6914" s="182" t="n"/>
    </row>
    <row r="6915">
      <c r="G6915" s="182" t="n"/>
    </row>
    <row r="6916">
      <c r="G6916" s="182" t="n"/>
    </row>
    <row r="6917">
      <c r="G6917" s="182" t="n"/>
    </row>
    <row r="6918">
      <c r="G6918" s="182" t="n"/>
    </row>
    <row r="6919">
      <c r="G6919" s="182" t="n"/>
    </row>
    <row r="6920">
      <c r="G6920" s="182" t="n"/>
    </row>
    <row r="6921">
      <c r="G6921" s="182" t="n"/>
    </row>
    <row r="6922">
      <c r="G6922" s="182" t="n"/>
    </row>
    <row r="6923">
      <c r="G6923" s="182" t="n"/>
    </row>
    <row r="6924">
      <c r="G6924" s="182" t="n"/>
    </row>
    <row r="6925">
      <c r="G6925" s="182" t="n"/>
    </row>
    <row r="6926">
      <c r="G6926" s="182" t="n"/>
    </row>
    <row r="6927">
      <c r="G6927" s="182" t="n"/>
    </row>
    <row r="6928">
      <c r="G6928" s="182" t="n"/>
    </row>
    <row r="6929">
      <c r="G6929" s="182" t="n"/>
    </row>
    <row r="6930">
      <c r="G6930" s="182" t="n"/>
    </row>
    <row r="6931">
      <c r="G6931" s="182" t="n"/>
    </row>
    <row r="6932">
      <c r="G6932" s="182" t="n"/>
    </row>
    <row r="6933">
      <c r="G6933" s="182" t="n"/>
    </row>
    <row r="6934">
      <c r="G6934" s="182" t="n"/>
    </row>
    <row r="6935">
      <c r="G6935" s="182" t="n"/>
    </row>
    <row r="6936">
      <c r="G6936" s="182" t="n"/>
    </row>
    <row r="6937">
      <c r="G6937" s="182" t="n"/>
    </row>
    <row r="6938">
      <c r="G6938" s="182" t="n"/>
    </row>
    <row r="6939">
      <c r="G6939" s="182" t="n"/>
    </row>
    <row r="6940">
      <c r="G6940" s="182" t="n"/>
    </row>
    <row r="6941">
      <c r="G6941" s="182" t="n"/>
    </row>
    <row r="6942">
      <c r="G6942" s="182" t="n"/>
    </row>
    <row r="6943">
      <c r="G6943" s="182" t="n"/>
    </row>
    <row r="6944">
      <c r="G6944" s="182" t="n"/>
    </row>
    <row r="6945">
      <c r="G6945" s="182" t="n"/>
    </row>
    <row r="6946">
      <c r="G6946" s="182" t="n"/>
    </row>
    <row r="6947">
      <c r="G6947" s="182" t="n"/>
    </row>
    <row r="6948">
      <c r="G6948" s="182" t="n"/>
    </row>
    <row r="6949">
      <c r="G6949" s="182" t="n"/>
    </row>
    <row r="6950">
      <c r="G6950" s="182" t="n"/>
    </row>
    <row r="6951">
      <c r="G6951" s="182" t="n"/>
    </row>
    <row r="6952">
      <c r="G6952" s="182" t="n"/>
    </row>
    <row r="6953">
      <c r="G6953" s="182" t="n"/>
    </row>
    <row r="6954">
      <c r="G6954" s="182" t="n"/>
    </row>
    <row r="6955">
      <c r="G6955" s="182" t="n"/>
    </row>
    <row r="6956">
      <c r="G6956" s="182" t="n"/>
    </row>
    <row r="6957">
      <c r="G6957" s="182" t="n"/>
    </row>
    <row r="6958">
      <c r="G6958" s="182" t="n"/>
    </row>
    <row r="6959">
      <c r="G6959" s="182" t="n"/>
    </row>
    <row r="6960">
      <c r="G6960" s="182" t="n"/>
    </row>
    <row r="6961">
      <c r="G6961" s="182" t="n"/>
    </row>
    <row r="6962">
      <c r="G6962" s="182" t="n"/>
    </row>
    <row r="6963">
      <c r="G6963" s="182" t="n"/>
    </row>
    <row r="6964">
      <c r="G6964" s="182" t="n"/>
    </row>
    <row r="6965">
      <c r="G6965" s="182" t="n"/>
    </row>
    <row r="6966">
      <c r="G6966" s="182" t="n"/>
    </row>
    <row r="6967">
      <c r="G6967" s="182" t="n"/>
    </row>
    <row r="6968">
      <c r="G6968" s="182" t="n"/>
    </row>
    <row r="6969">
      <c r="G6969" s="182" t="n"/>
    </row>
    <row r="6970">
      <c r="G6970" s="182" t="n"/>
    </row>
    <row r="6971">
      <c r="G6971" s="182" t="n"/>
    </row>
    <row r="6972">
      <c r="G6972" s="182" t="n"/>
    </row>
    <row r="6973">
      <c r="G6973" s="182" t="n"/>
    </row>
    <row r="6974">
      <c r="G6974" s="182" t="n"/>
    </row>
    <row r="6975">
      <c r="G6975" s="182" t="n"/>
    </row>
    <row r="6976">
      <c r="G6976" s="182" t="n"/>
    </row>
    <row r="6977">
      <c r="G6977" s="182" t="n"/>
    </row>
    <row r="6978">
      <c r="G6978" s="182" t="n"/>
    </row>
    <row r="6979">
      <c r="G6979" s="182" t="n"/>
    </row>
    <row r="6980">
      <c r="G6980" s="182" t="n"/>
    </row>
    <row r="6981">
      <c r="G6981" s="182" t="n"/>
    </row>
    <row r="6982">
      <c r="G6982" s="182" t="n"/>
    </row>
    <row r="6983">
      <c r="G6983" s="182" t="n"/>
    </row>
    <row r="6984">
      <c r="G6984" s="182" t="n"/>
    </row>
    <row r="6985">
      <c r="G6985" s="182" t="n"/>
    </row>
    <row r="6986">
      <c r="G6986" s="182" t="n"/>
    </row>
    <row r="6987">
      <c r="G6987" s="182" t="n"/>
    </row>
    <row r="6988">
      <c r="G6988" s="182" t="n"/>
    </row>
    <row r="6989">
      <c r="G6989" s="182" t="n"/>
    </row>
    <row r="6990">
      <c r="G6990" s="182" t="n"/>
    </row>
    <row r="6991">
      <c r="G6991" s="182" t="n"/>
    </row>
    <row r="6992">
      <c r="G6992" s="182" t="n"/>
    </row>
    <row r="6993">
      <c r="G6993" s="182" t="n"/>
    </row>
    <row r="6994">
      <c r="G6994" s="182" t="n"/>
    </row>
    <row r="6995">
      <c r="G6995" s="182" t="n"/>
    </row>
    <row r="6996">
      <c r="G6996" s="182" t="n"/>
    </row>
    <row r="6997">
      <c r="G6997" s="182" t="n"/>
    </row>
    <row r="6998">
      <c r="G6998" s="182" t="n"/>
    </row>
    <row r="6999">
      <c r="G6999" s="182" t="n"/>
    </row>
    <row r="7000">
      <c r="G7000" s="182" t="n"/>
    </row>
    <row r="7001">
      <c r="G7001" s="182" t="n"/>
    </row>
    <row r="7002">
      <c r="G7002" s="182" t="n"/>
    </row>
    <row r="7003">
      <c r="G7003" s="182" t="n"/>
    </row>
    <row r="7004">
      <c r="G7004" s="182" t="n"/>
    </row>
    <row r="7005">
      <c r="G7005" s="182" t="n"/>
    </row>
    <row r="7006">
      <c r="G7006" s="182" t="n"/>
    </row>
    <row r="7007">
      <c r="G7007" s="182" t="n"/>
    </row>
    <row r="7008">
      <c r="G7008" s="182" t="n"/>
    </row>
    <row r="7009">
      <c r="G7009" s="182" t="n"/>
    </row>
    <row r="7010">
      <c r="G7010" s="182" t="n"/>
    </row>
    <row r="7011">
      <c r="G7011" s="182" t="n"/>
    </row>
    <row r="7012">
      <c r="G7012" s="182" t="n"/>
    </row>
    <row r="7013">
      <c r="G7013" s="182" t="n"/>
    </row>
    <row r="7014">
      <c r="G7014" s="182" t="n"/>
    </row>
    <row r="7015">
      <c r="G7015" s="182" t="n"/>
    </row>
    <row r="7016">
      <c r="G7016" s="182" t="n"/>
    </row>
    <row r="7017">
      <c r="G7017" s="182" t="n"/>
    </row>
    <row r="7018">
      <c r="G7018" s="182" t="n"/>
    </row>
    <row r="7019">
      <c r="G7019" s="182" t="n"/>
    </row>
    <row r="7020">
      <c r="G7020" s="182" t="n"/>
    </row>
    <row r="7021">
      <c r="G7021" s="182" t="n"/>
    </row>
    <row r="7022">
      <c r="G7022" s="182" t="n"/>
    </row>
    <row r="7023">
      <c r="G7023" s="182" t="n"/>
    </row>
    <row r="7024">
      <c r="G7024" s="182" t="n"/>
    </row>
    <row r="7025">
      <c r="G7025" s="182" t="n"/>
    </row>
    <row r="7026">
      <c r="G7026" s="182" t="n"/>
    </row>
    <row r="7027">
      <c r="G7027" s="182" t="n"/>
    </row>
    <row r="7028">
      <c r="G7028" s="182" t="n"/>
    </row>
    <row r="7029">
      <c r="G7029" s="182" t="n"/>
    </row>
    <row r="7030">
      <c r="G7030" s="182" t="n"/>
    </row>
    <row r="7031">
      <c r="G7031" s="182" t="n"/>
    </row>
    <row r="7032">
      <c r="G7032" s="182" t="n"/>
    </row>
    <row r="7033">
      <c r="G7033" s="182" t="n"/>
    </row>
    <row r="7034">
      <c r="G7034" s="182" t="n"/>
    </row>
    <row r="7035">
      <c r="G7035" s="182" t="n"/>
    </row>
    <row r="7036">
      <c r="G7036" s="182" t="n"/>
    </row>
    <row r="7037">
      <c r="G7037" s="182" t="n"/>
    </row>
    <row r="7038">
      <c r="G7038" s="182" t="n"/>
    </row>
    <row r="7039">
      <c r="G7039" s="182" t="n"/>
    </row>
    <row r="7040">
      <c r="G7040" s="182" t="n"/>
    </row>
    <row r="7041">
      <c r="G7041" s="182" t="n"/>
    </row>
    <row r="7042">
      <c r="G7042" s="182" t="n"/>
    </row>
    <row r="7043">
      <c r="G7043" s="182" t="n"/>
    </row>
    <row r="7044">
      <c r="G7044" s="182" t="n"/>
    </row>
    <row r="7045">
      <c r="G7045" s="182" t="n"/>
    </row>
    <row r="7046">
      <c r="G7046" s="182" t="n"/>
    </row>
    <row r="7047">
      <c r="G7047" s="182" t="n"/>
    </row>
    <row r="7048">
      <c r="G7048" s="182" t="n"/>
    </row>
    <row r="7049">
      <c r="G7049" s="182" t="n"/>
    </row>
    <row r="7050">
      <c r="G7050" s="182" t="n"/>
    </row>
    <row r="7051">
      <c r="G7051" s="182" t="n"/>
    </row>
    <row r="7052">
      <c r="G7052" s="182" t="n"/>
    </row>
    <row r="7053">
      <c r="G7053" s="182" t="n"/>
    </row>
    <row r="7054">
      <c r="G7054" s="182" t="n"/>
    </row>
    <row r="7055">
      <c r="G7055" s="182" t="n"/>
    </row>
    <row r="7056">
      <c r="G7056" s="182" t="n"/>
    </row>
    <row r="7057">
      <c r="G7057" s="182" t="n"/>
    </row>
    <row r="7058">
      <c r="G7058" s="182" t="n"/>
    </row>
    <row r="7059">
      <c r="G7059" s="182" t="n"/>
    </row>
    <row r="7060">
      <c r="G7060" s="182" t="n"/>
    </row>
    <row r="7061">
      <c r="G7061" s="182" t="n"/>
    </row>
    <row r="7062">
      <c r="G7062" s="182" t="n"/>
    </row>
    <row r="7063">
      <c r="G7063" s="182" t="n"/>
    </row>
    <row r="7064">
      <c r="G7064" s="182" t="n"/>
    </row>
    <row r="7065">
      <c r="G7065" s="182" t="n"/>
    </row>
    <row r="7066">
      <c r="G7066" s="182" t="n"/>
    </row>
    <row r="7067">
      <c r="G7067" s="182" t="n"/>
    </row>
    <row r="7068">
      <c r="G7068" s="182" t="n"/>
    </row>
    <row r="7069">
      <c r="G7069" s="182" t="n"/>
    </row>
    <row r="7070">
      <c r="G7070" s="182" t="n"/>
    </row>
    <row r="7071">
      <c r="G7071" s="182" t="n"/>
    </row>
    <row r="7072">
      <c r="G7072" s="182" t="n"/>
    </row>
    <row r="7073">
      <c r="G7073" s="182" t="n"/>
    </row>
    <row r="7074">
      <c r="G7074" s="182" t="n"/>
    </row>
    <row r="7075">
      <c r="G7075" s="182" t="n"/>
    </row>
    <row r="7076">
      <c r="G7076" s="182" t="n"/>
    </row>
    <row r="7077">
      <c r="G7077" s="182" t="n"/>
    </row>
    <row r="7078">
      <c r="G7078" s="182" t="n"/>
    </row>
    <row r="7079">
      <c r="G7079" s="182" t="n"/>
    </row>
    <row r="7080">
      <c r="G7080" s="182" t="n"/>
    </row>
    <row r="7081">
      <c r="G7081" s="182" t="n"/>
    </row>
    <row r="7082">
      <c r="G7082" s="182" t="n"/>
    </row>
    <row r="7083">
      <c r="G7083" s="182" t="n"/>
    </row>
    <row r="7084">
      <c r="G7084" s="182" t="n"/>
    </row>
    <row r="7085">
      <c r="G7085" s="182" t="n"/>
    </row>
    <row r="7086">
      <c r="G7086" s="182" t="n"/>
    </row>
    <row r="7087">
      <c r="G7087" s="182" t="n"/>
    </row>
    <row r="7088">
      <c r="G7088" s="182" t="n"/>
    </row>
    <row r="7089">
      <c r="G7089" s="182" t="n"/>
    </row>
    <row r="7090">
      <c r="G7090" s="182" t="n"/>
    </row>
    <row r="7091">
      <c r="G7091" s="182" t="n"/>
    </row>
    <row r="7092">
      <c r="G7092" s="182" t="n"/>
    </row>
    <row r="7093">
      <c r="G7093" s="182" t="n"/>
    </row>
    <row r="7094">
      <c r="G7094" s="182" t="n"/>
    </row>
    <row r="7095">
      <c r="G7095" s="182" t="n"/>
    </row>
    <row r="7096">
      <c r="G7096" s="182" t="n"/>
    </row>
    <row r="7097">
      <c r="G7097" s="182" t="n"/>
    </row>
    <row r="7098">
      <c r="G7098" s="182" t="n"/>
    </row>
    <row r="7099">
      <c r="G7099" s="182" t="n"/>
    </row>
    <row r="7100">
      <c r="G7100" s="182" t="n"/>
    </row>
    <row r="7101">
      <c r="G7101" s="182" t="n"/>
    </row>
    <row r="7102">
      <c r="G7102" s="182" t="n"/>
    </row>
    <row r="7103">
      <c r="G7103" s="182" t="n"/>
    </row>
    <row r="7104">
      <c r="G7104" s="182" t="n"/>
    </row>
    <row r="7105">
      <c r="G7105" s="182" t="n"/>
    </row>
    <row r="7106">
      <c r="G7106" s="182" t="n"/>
    </row>
    <row r="7107">
      <c r="G7107" s="182" t="n"/>
    </row>
    <row r="7108">
      <c r="G7108" s="182" t="n"/>
    </row>
    <row r="7109">
      <c r="G7109" s="182" t="n"/>
    </row>
    <row r="7110">
      <c r="G7110" s="182" t="n"/>
    </row>
    <row r="7111">
      <c r="G7111" s="182" t="n"/>
    </row>
    <row r="7112">
      <c r="G7112" s="182" t="n"/>
    </row>
    <row r="7113">
      <c r="G7113" s="182" t="n"/>
    </row>
    <row r="7114">
      <c r="G7114" s="182" t="n"/>
    </row>
    <row r="7115">
      <c r="G7115" s="182" t="n"/>
    </row>
    <row r="7116">
      <c r="G7116" s="182" t="n"/>
    </row>
    <row r="7117">
      <c r="G7117" s="182" t="n"/>
    </row>
    <row r="7118">
      <c r="G7118" s="182" t="n"/>
    </row>
    <row r="7119">
      <c r="G7119" s="182" t="n"/>
    </row>
    <row r="7120">
      <c r="G7120" s="182" t="n"/>
    </row>
    <row r="7121">
      <c r="G7121" s="182" t="n"/>
    </row>
    <row r="7122">
      <c r="G7122" s="182" t="n"/>
    </row>
    <row r="7123">
      <c r="G7123" s="182" t="n"/>
    </row>
    <row r="7124">
      <c r="G7124" s="182" t="n"/>
    </row>
    <row r="7125">
      <c r="G7125" s="182" t="n"/>
    </row>
    <row r="7126">
      <c r="G7126" s="182" t="n"/>
    </row>
    <row r="7127">
      <c r="G7127" s="182" t="n"/>
    </row>
    <row r="7128">
      <c r="G7128" s="182" t="n"/>
    </row>
    <row r="7129">
      <c r="G7129" s="182" t="n"/>
    </row>
    <row r="7130">
      <c r="G7130" s="182" t="n"/>
    </row>
    <row r="7131">
      <c r="G7131" s="182" t="n"/>
    </row>
    <row r="7132">
      <c r="G7132" s="182" t="n"/>
    </row>
    <row r="7133">
      <c r="G7133" s="182" t="n"/>
    </row>
    <row r="7134">
      <c r="G7134" s="182" t="n"/>
    </row>
    <row r="7135">
      <c r="G7135" s="182" t="n"/>
    </row>
    <row r="7136">
      <c r="G7136" s="182" t="n"/>
    </row>
    <row r="7137">
      <c r="G7137" s="182" t="n"/>
    </row>
    <row r="7138">
      <c r="G7138" s="182" t="n"/>
    </row>
    <row r="7139">
      <c r="G7139" s="182" t="n"/>
    </row>
    <row r="7140">
      <c r="G7140" s="182" t="n"/>
    </row>
    <row r="7141">
      <c r="G7141" s="182" t="n"/>
    </row>
    <row r="7142">
      <c r="G7142" s="182" t="n"/>
    </row>
    <row r="7143">
      <c r="G7143" s="182" t="n"/>
    </row>
    <row r="7144">
      <c r="G7144" s="182" t="n"/>
    </row>
    <row r="7145">
      <c r="G7145" s="182" t="n"/>
    </row>
    <row r="7146">
      <c r="G7146" s="182" t="n"/>
    </row>
    <row r="7147">
      <c r="G7147" s="182" t="n"/>
    </row>
    <row r="7148">
      <c r="G7148" s="182" t="n"/>
    </row>
    <row r="7149">
      <c r="G7149" s="182" t="n"/>
    </row>
    <row r="7150">
      <c r="G7150" s="182" t="n"/>
    </row>
    <row r="7151">
      <c r="G7151" s="182" t="n"/>
    </row>
    <row r="7152">
      <c r="G7152" s="182" t="n"/>
    </row>
    <row r="7153">
      <c r="G7153" s="182" t="n"/>
    </row>
    <row r="7154">
      <c r="G7154" s="182" t="n"/>
    </row>
    <row r="7155">
      <c r="G7155" s="182" t="n"/>
    </row>
    <row r="7156">
      <c r="G7156" s="182" t="n"/>
    </row>
    <row r="7157">
      <c r="G7157" s="182" t="n"/>
    </row>
    <row r="7158">
      <c r="G7158" s="182" t="n"/>
    </row>
    <row r="7159">
      <c r="G7159" s="182" t="n"/>
    </row>
    <row r="7160">
      <c r="G7160" s="182" t="n"/>
    </row>
    <row r="7161">
      <c r="G7161" s="182" t="n"/>
    </row>
    <row r="7162">
      <c r="G7162" s="182" t="n"/>
    </row>
    <row r="7163">
      <c r="G7163" s="182" t="n"/>
    </row>
    <row r="7164">
      <c r="G7164" s="182" t="n"/>
    </row>
    <row r="7165">
      <c r="G7165" s="182" t="n"/>
    </row>
    <row r="7166">
      <c r="G7166" s="182" t="n"/>
    </row>
    <row r="7167">
      <c r="G7167" s="182" t="n"/>
    </row>
    <row r="7168">
      <c r="G7168" s="182" t="n"/>
    </row>
    <row r="7169">
      <c r="G7169" s="182" t="n"/>
    </row>
    <row r="7170">
      <c r="G7170" s="182" t="n"/>
    </row>
    <row r="7171">
      <c r="G7171" s="182" t="n"/>
    </row>
    <row r="7172">
      <c r="G7172" s="182" t="n"/>
    </row>
    <row r="7173">
      <c r="G7173" s="182" t="n"/>
    </row>
    <row r="7174">
      <c r="G7174" s="182" t="n"/>
    </row>
    <row r="7175">
      <c r="G7175" s="182" t="n"/>
    </row>
    <row r="7176">
      <c r="G7176" s="182" t="n"/>
    </row>
    <row r="7177">
      <c r="G7177" s="182" t="n"/>
    </row>
    <row r="7178">
      <c r="G7178" s="182" t="n"/>
    </row>
    <row r="7179">
      <c r="G7179" s="182" t="n"/>
    </row>
    <row r="7180">
      <c r="G7180" s="182" t="n"/>
    </row>
    <row r="7181">
      <c r="G7181" s="182" t="n"/>
    </row>
    <row r="7182">
      <c r="G7182" s="182" t="n"/>
    </row>
    <row r="7183">
      <c r="G7183" s="182" t="n"/>
    </row>
    <row r="7184">
      <c r="G7184" s="182" t="n"/>
    </row>
    <row r="7185">
      <c r="G7185" s="182" t="n"/>
    </row>
    <row r="7186">
      <c r="G7186" s="182" t="n"/>
    </row>
    <row r="7187">
      <c r="G7187" s="182" t="n"/>
    </row>
    <row r="7188">
      <c r="G7188" s="182" t="n"/>
    </row>
    <row r="7189">
      <c r="G7189" s="182" t="n"/>
    </row>
    <row r="7190">
      <c r="G7190" s="182" t="n"/>
    </row>
    <row r="7191">
      <c r="G7191" s="182" t="n"/>
    </row>
    <row r="7192">
      <c r="G7192" s="182" t="n"/>
    </row>
    <row r="7193">
      <c r="G7193" s="182" t="n"/>
    </row>
    <row r="7194">
      <c r="G7194" s="182" t="n"/>
    </row>
    <row r="7195">
      <c r="G7195" s="182" t="n"/>
    </row>
    <row r="7196">
      <c r="G7196" s="182" t="n"/>
    </row>
    <row r="7197">
      <c r="G7197" s="182" t="n"/>
    </row>
    <row r="7198">
      <c r="G7198" s="182" t="n"/>
    </row>
    <row r="7199">
      <c r="G7199" s="182" t="n"/>
    </row>
    <row r="7200">
      <c r="G7200" s="182" t="n"/>
    </row>
    <row r="7201">
      <c r="G7201" s="182" t="n"/>
    </row>
    <row r="7202">
      <c r="G7202" s="182" t="n"/>
    </row>
    <row r="7203">
      <c r="G7203" s="182" t="n"/>
    </row>
    <row r="7204">
      <c r="G7204" s="182" t="n"/>
    </row>
    <row r="7205">
      <c r="G7205" s="182" t="n"/>
    </row>
    <row r="7206">
      <c r="G7206" s="182" t="n"/>
    </row>
    <row r="7207">
      <c r="G7207" s="182" t="n"/>
    </row>
    <row r="7208">
      <c r="G7208" s="182" t="n"/>
    </row>
    <row r="7209">
      <c r="G7209" s="182" t="n"/>
    </row>
    <row r="7210">
      <c r="G7210" s="182" t="n"/>
    </row>
    <row r="7211">
      <c r="G7211" s="182" t="n"/>
    </row>
    <row r="7212">
      <c r="G7212" s="182" t="n"/>
    </row>
    <row r="7213">
      <c r="G7213" s="182" t="n"/>
    </row>
    <row r="7214">
      <c r="G7214" s="182" t="n"/>
    </row>
    <row r="7215">
      <c r="G7215" s="182" t="n"/>
    </row>
    <row r="7216">
      <c r="G7216" s="182" t="n"/>
    </row>
    <row r="7217">
      <c r="G7217" s="182" t="n"/>
    </row>
    <row r="7218">
      <c r="G7218" s="182" t="n"/>
    </row>
    <row r="7219">
      <c r="G7219" s="182" t="n"/>
    </row>
    <row r="7220">
      <c r="G7220" s="182" t="n"/>
    </row>
    <row r="7221">
      <c r="G7221" s="182" t="n"/>
    </row>
    <row r="7222">
      <c r="G7222" s="182" t="n"/>
    </row>
    <row r="7223">
      <c r="G7223" s="182" t="n"/>
    </row>
    <row r="7224">
      <c r="G7224" s="182" t="n"/>
    </row>
    <row r="7225">
      <c r="G7225" s="182" t="n"/>
    </row>
    <row r="7226">
      <c r="G7226" s="182" t="n"/>
    </row>
    <row r="7227">
      <c r="G7227" s="182" t="n"/>
    </row>
    <row r="7228">
      <c r="G7228" s="182" t="n"/>
    </row>
    <row r="7229">
      <c r="G7229" s="182" t="n"/>
    </row>
    <row r="7230">
      <c r="G7230" s="182" t="n"/>
    </row>
    <row r="7231">
      <c r="G7231" s="182" t="n"/>
    </row>
    <row r="7232">
      <c r="G7232" s="182" t="n"/>
    </row>
    <row r="7233">
      <c r="G7233" s="182" t="n"/>
    </row>
    <row r="7234">
      <c r="G7234" s="182" t="n"/>
    </row>
    <row r="7235">
      <c r="G7235" s="182" t="n"/>
    </row>
    <row r="7236">
      <c r="G7236" s="182" t="n"/>
    </row>
    <row r="7237">
      <c r="G7237" s="182" t="n"/>
    </row>
    <row r="7238">
      <c r="G7238" s="182" t="n"/>
    </row>
    <row r="7239">
      <c r="G7239" s="182" t="n"/>
    </row>
    <row r="7240">
      <c r="G7240" s="182" t="n"/>
    </row>
    <row r="7241">
      <c r="G7241" s="182" t="n"/>
    </row>
    <row r="7242">
      <c r="G7242" s="182" t="n"/>
    </row>
    <row r="7243">
      <c r="G7243" s="182" t="n"/>
    </row>
    <row r="7244">
      <c r="G7244" s="182" t="n"/>
    </row>
    <row r="7245">
      <c r="G7245" s="182" t="n"/>
    </row>
    <row r="7246">
      <c r="G7246" s="182" t="n"/>
    </row>
    <row r="7247">
      <c r="G7247" s="182" t="n"/>
    </row>
    <row r="7248">
      <c r="G7248" s="182" t="n"/>
    </row>
    <row r="7249">
      <c r="G7249" s="182" t="n"/>
    </row>
    <row r="7250">
      <c r="G7250" s="182" t="n"/>
    </row>
    <row r="7251">
      <c r="G7251" s="182" t="n"/>
    </row>
    <row r="7252">
      <c r="G7252" s="182" t="n"/>
    </row>
    <row r="7253">
      <c r="G7253" s="182" t="n"/>
    </row>
    <row r="7254">
      <c r="G7254" s="182" t="n"/>
    </row>
    <row r="7255">
      <c r="G7255" s="182" t="n"/>
    </row>
    <row r="7256">
      <c r="G7256" s="182" t="n"/>
    </row>
    <row r="7257">
      <c r="G7257" s="182" t="n"/>
    </row>
    <row r="7258">
      <c r="G7258" s="182" t="n"/>
    </row>
    <row r="7259">
      <c r="G7259" s="182" t="n"/>
    </row>
    <row r="7260">
      <c r="G7260" s="182" t="n"/>
    </row>
    <row r="7261">
      <c r="G7261" s="182" t="n"/>
    </row>
    <row r="7262">
      <c r="G7262" s="182" t="n"/>
    </row>
    <row r="7263">
      <c r="G7263" s="182" t="n"/>
    </row>
    <row r="7264">
      <c r="G7264" s="182" t="n"/>
    </row>
    <row r="7265">
      <c r="G7265" s="182" t="n"/>
    </row>
    <row r="7266">
      <c r="G7266" s="182" t="n"/>
    </row>
    <row r="7267">
      <c r="G7267" s="182" t="n"/>
    </row>
    <row r="7268">
      <c r="G7268" s="182" t="n"/>
    </row>
    <row r="7269">
      <c r="G7269" s="182" t="n"/>
    </row>
    <row r="7270">
      <c r="G7270" s="182" t="n"/>
    </row>
    <row r="7271">
      <c r="G7271" s="182" t="n"/>
    </row>
    <row r="7272">
      <c r="G7272" s="182" t="n"/>
    </row>
    <row r="7273">
      <c r="G7273" s="182" t="n"/>
    </row>
    <row r="7274">
      <c r="G7274" s="182" t="n"/>
    </row>
    <row r="7275">
      <c r="G7275" s="182" t="n"/>
    </row>
    <row r="7276">
      <c r="G7276" s="182" t="n"/>
    </row>
    <row r="7277">
      <c r="G7277" s="182" t="n"/>
    </row>
    <row r="7278">
      <c r="G7278" s="182" t="n"/>
    </row>
    <row r="7279">
      <c r="G7279" s="182" t="n"/>
    </row>
    <row r="7280">
      <c r="G7280" s="182" t="n"/>
    </row>
    <row r="7281">
      <c r="G7281" s="182" t="n"/>
    </row>
    <row r="7282">
      <c r="G7282" s="182" t="n"/>
    </row>
    <row r="7283">
      <c r="G7283" s="182" t="n"/>
    </row>
    <row r="7284">
      <c r="G7284" s="182" t="n"/>
    </row>
    <row r="7285">
      <c r="G7285" s="182" t="n"/>
    </row>
    <row r="7286">
      <c r="G7286" s="182" t="n"/>
    </row>
    <row r="7287">
      <c r="G7287" s="182" t="n"/>
    </row>
    <row r="7288">
      <c r="G7288" s="182" t="n"/>
    </row>
    <row r="7289">
      <c r="G7289" s="182" t="n"/>
    </row>
    <row r="7290">
      <c r="G7290" s="182" t="n"/>
    </row>
    <row r="7291">
      <c r="G7291" s="182" t="n"/>
    </row>
    <row r="7292">
      <c r="G7292" s="182" t="n"/>
    </row>
    <row r="7293">
      <c r="G7293" s="182" t="n"/>
    </row>
    <row r="7294">
      <c r="G7294" s="182" t="n"/>
    </row>
    <row r="7295">
      <c r="G7295" s="182" t="n"/>
    </row>
    <row r="7296">
      <c r="G7296" s="182" t="n"/>
    </row>
    <row r="7297">
      <c r="G7297" s="182" t="n"/>
    </row>
    <row r="7298">
      <c r="G7298" s="182" t="n"/>
    </row>
    <row r="7299">
      <c r="G7299" s="182" t="n"/>
    </row>
    <row r="7300">
      <c r="G7300" s="182" t="n"/>
    </row>
    <row r="7301">
      <c r="G7301" s="182" t="n"/>
    </row>
    <row r="7302">
      <c r="G7302" s="182" t="n"/>
    </row>
    <row r="7303">
      <c r="G7303" s="182" t="n"/>
    </row>
    <row r="7304">
      <c r="G7304" s="182" t="n"/>
    </row>
    <row r="7305">
      <c r="G7305" s="182" t="n"/>
    </row>
    <row r="7306">
      <c r="G7306" s="182" t="n"/>
    </row>
    <row r="7307">
      <c r="G7307" s="182" t="n"/>
    </row>
    <row r="7308">
      <c r="G7308" s="182" t="n"/>
    </row>
    <row r="7309">
      <c r="G7309" s="182" t="n"/>
    </row>
    <row r="7310">
      <c r="G7310" s="182" t="n"/>
    </row>
    <row r="7311">
      <c r="G7311" s="182" t="n"/>
    </row>
    <row r="7312">
      <c r="G7312" s="182" t="n"/>
    </row>
    <row r="7313">
      <c r="G7313" s="182" t="n"/>
    </row>
    <row r="7314">
      <c r="G7314" s="182" t="n"/>
    </row>
    <row r="7315">
      <c r="G7315" s="182" t="n"/>
    </row>
    <row r="7316">
      <c r="G7316" s="182" t="n"/>
    </row>
    <row r="7317">
      <c r="G7317" s="182" t="n"/>
    </row>
    <row r="7318">
      <c r="G7318" s="182" t="n"/>
    </row>
    <row r="7319">
      <c r="G7319" s="182" t="n"/>
    </row>
    <row r="7320">
      <c r="G7320" s="182" t="n"/>
    </row>
    <row r="7321">
      <c r="G7321" s="182" t="n"/>
    </row>
    <row r="7322">
      <c r="G7322" s="182" t="n"/>
    </row>
    <row r="7323">
      <c r="G7323" s="182" t="n"/>
    </row>
    <row r="7324">
      <c r="G7324" s="182" t="n"/>
    </row>
    <row r="7325">
      <c r="G7325" s="182" t="n"/>
    </row>
    <row r="7326">
      <c r="G7326" s="182" t="n"/>
    </row>
    <row r="7327">
      <c r="G7327" s="182" t="n"/>
    </row>
    <row r="7328">
      <c r="G7328" s="182" t="n"/>
    </row>
    <row r="7329">
      <c r="G7329" s="182" t="n"/>
    </row>
    <row r="7330">
      <c r="G7330" s="182" t="n"/>
    </row>
    <row r="7331">
      <c r="G7331" s="182" t="n"/>
    </row>
    <row r="7332">
      <c r="G7332" s="182" t="n"/>
    </row>
    <row r="7333">
      <c r="G7333" s="182" t="n"/>
    </row>
    <row r="7334">
      <c r="G7334" s="182" t="n"/>
    </row>
    <row r="7335">
      <c r="G7335" s="182" t="n"/>
    </row>
    <row r="7336">
      <c r="G7336" s="182" t="n"/>
    </row>
    <row r="7337">
      <c r="G7337" s="182" t="n"/>
    </row>
    <row r="7338">
      <c r="G7338" s="182" t="n"/>
    </row>
    <row r="7339">
      <c r="G7339" s="182" t="n"/>
    </row>
    <row r="7340">
      <c r="G7340" s="182" t="n"/>
    </row>
    <row r="7341">
      <c r="G7341" s="182" t="n"/>
    </row>
    <row r="7342">
      <c r="G7342" s="182" t="n"/>
    </row>
    <row r="7343">
      <c r="G7343" s="182" t="n"/>
    </row>
    <row r="7344">
      <c r="G7344" s="182" t="n"/>
    </row>
    <row r="7345">
      <c r="G7345" s="182" t="n"/>
    </row>
    <row r="7346">
      <c r="G7346" s="182" t="n"/>
    </row>
    <row r="7347">
      <c r="G7347" s="182" t="n"/>
    </row>
    <row r="7348">
      <c r="G7348" s="182" t="n"/>
    </row>
    <row r="7349">
      <c r="G7349" s="182" t="n"/>
    </row>
    <row r="7350">
      <c r="G7350" s="182" t="n"/>
    </row>
    <row r="7351">
      <c r="G7351" s="182" t="n"/>
    </row>
    <row r="7352">
      <c r="G7352" s="182" t="n"/>
    </row>
    <row r="7353">
      <c r="G7353" s="182" t="n"/>
    </row>
    <row r="7354">
      <c r="G7354" s="182" t="n"/>
    </row>
    <row r="7355">
      <c r="G7355" s="182" t="n"/>
    </row>
    <row r="7356">
      <c r="G7356" s="182" t="n"/>
    </row>
    <row r="7357">
      <c r="G7357" s="182" t="n"/>
    </row>
    <row r="7358">
      <c r="G7358" s="182" t="n"/>
    </row>
    <row r="7359">
      <c r="G7359" s="182" t="n"/>
    </row>
    <row r="7360">
      <c r="G7360" s="182" t="n"/>
    </row>
    <row r="7361">
      <c r="G7361" s="182" t="n"/>
    </row>
    <row r="7362">
      <c r="G7362" s="182" t="n"/>
    </row>
    <row r="7363">
      <c r="G7363" s="182" t="n"/>
    </row>
    <row r="7364">
      <c r="G7364" s="182" t="n"/>
    </row>
    <row r="7365">
      <c r="G7365" s="182" t="n"/>
    </row>
    <row r="7366">
      <c r="G7366" s="182" t="n"/>
    </row>
    <row r="7367">
      <c r="G7367" s="182" t="n"/>
    </row>
    <row r="7368">
      <c r="G7368" s="182" t="n"/>
    </row>
    <row r="7369">
      <c r="G7369" s="182" t="n"/>
    </row>
    <row r="7370">
      <c r="G7370" s="182" t="n"/>
    </row>
    <row r="7371">
      <c r="G7371" s="182" t="n"/>
    </row>
    <row r="7372">
      <c r="G7372" s="182" t="n"/>
    </row>
    <row r="7373">
      <c r="G7373" s="182" t="n"/>
    </row>
    <row r="7374">
      <c r="G7374" s="182" t="n"/>
    </row>
    <row r="7375">
      <c r="G7375" s="182" t="n"/>
    </row>
    <row r="7376">
      <c r="G7376" s="182" t="n"/>
    </row>
    <row r="7377">
      <c r="G7377" s="182" t="n"/>
    </row>
    <row r="7378">
      <c r="G7378" s="182" t="n"/>
    </row>
    <row r="7379">
      <c r="G7379" s="182" t="n"/>
    </row>
    <row r="7380">
      <c r="G7380" s="182" t="n"/>
    </row>
    <row r="7381">
      <c r="G7381" s="182" t="n"/>
    </row>
    <row r="7382">
      <c r="G7382" s="182" t="n"/>
    </row>
    <row r="7383">
      <c r="G7383" s="182" t="n"/>
    </row>
    <row r="7384">
      <c r="G7384" s="182" t="n"/>
    </row>
    <row r="7385">
      <c r="G7385" s="182" t="n"/>
    </row>
    <row r="7386">
      <c r="G7386" s="182" t="n"/>
    </row>
    <row r="7387">
      <c r="G7387" s="182" t="n"/>
    </row>
    <row r="7388">
      <c r="G7388" s="182" t="n"/>
    </row>
    <row r="7389">
      <c r="G7389" s="182" t="n"/>
    </row>
    <row r="7390">
      <c r="G7390" s="182" t="n"/>
    </row>
    <row r="7391">
      <c r="G7391" s="182" t="n"/>
    </row>
    <row r="7392">
      <c r="G7392" s="182" t="n"/>
    </row>
    <row r="7393">
      <c r="G7393" s="182" t="n"/>
    </row>
    <row r="7394">
      <c r="G7394" s="182" t="n"/>
    </row>
    <row r="7395">
      <c r="G7395" s="182" t="n"/>
    </row>
    <row r="7396">
      <c r="G7396" s="182" t="n"/>
    </row>
    <row r="7397">
      <c r="G7397" s="182" t="n"/>
    </row>
    <row r="7398">
      <c r="G7398" s="182" t="n"/>
    </row>
    <row r="7399">
      <c r="G7399" s="182" t="n"/>
    </row>
    <row r="7400">
      <c r="G7400" s="182" t="n"/>
    </row>
    <row r="7401">
      <c r="G7401" s="182" t="n"/>
    </row>
    <row r="7402">
      <c r="G7402" s="182" t="n"/>
    </row>
    <row r="7403">
      <c r="G7403" s="182" t="n"/>
    </row>
    <row r="7404">
      <c r="G7404" s="182" t="n"/>
    </row>
    <row r="7405">
      <c r="G7405" s="182" t="n"/>
    </row>
    <row r="7406">
      <c r="G7406" s="182" t="n"/>
    </row>
    <row r="7407">
      <c r="G7407" s="182" t="n"/>
    </row>
    <row r="7408">
      <c r="G7408" s="182" t="n"/>
    </row>
    <row r="7409">
      <c r="G7409" s="182" t="n"/>
    </row>
    <row r="7410">
      <c r="G7410" s="182" t="n"/>
    </row>
    <row r="7411">
      <c r="G7411" s="182" t="n"/>
    </row>
    <row r="7412">
      <c r="G7412" s="182" t="n"/>
    </row>
    <row r="7413">
      <c r="G7413" s="182" t="n"/>
    </row>
    <row r="7414">
      <c r="G7414" s="182" t="n"/>
    </row>
    <row r="7415">
      <c r="G7415" s="182" t="n"/>
    </row>
    <row r="7416">
      <c r="G7416" s="182" t="n"/>
    </row>
    <row r="7417">
      <c r="G7417" s="182" t="n"/>
    </row>
    <row r="7418">
      <c r="G7418" s="182" t="n"/>
    </row>
    <row r="7419">
      <c r="G7419" s="182" t="n"/>
    </row>
    <row r="7420">
      <c r="G7420" s="182" t="n"/>
    </row>
    <row r="7421">
      <c r="G7421" s="182" t="n"/>
    </row>
    <row r="7422">
      <c r="G7422" s="182" t="n"/>
    </row>
    <row r="7423">
      <c r="G7423" s="182" t="n"/>
    </row>
    <row r="7424">
      <c r="G7424" s="182" t="n"/>
    </row>
    <row r="7425">
      <c r="G7425" s="182" t="n"/>
    </row>
    <row r="7426">
      <c r="G7426" s="182" t="n"/>
    </row>
    <row r="7427">
      <c r="G7427" s="182" t="n"/>
    </row>
    <row r="7428">
      <c r="G7428" s="182" t="n"/>
    </row>
    <row r="7429">
      <c r="G7429" s="182" t="n"/>
    </row>
    <row r="7430">
      <c r="G7430" s="182" t="n"/>
    </row>
    <row r="7431">
      <c r="G7431" s="182" t="n"/>
    </row>
    <row r="7432">
      <c r="G7432" s="182" t="n"/>
    </row>
    <row r="7433">
      <c r="G7433" s="182" t="n"/>
    </row>
    <row r="7434">
      <c r="G7434" s="182" t="n"/>
    </row>
    <row r="7435">
      <c r="G7435" s="182" t="n"/>
    </row>
    <row r="7436">
      <c r="G7436" s="182" t="n"/>
    </row>
    <row r="7437">
      <c r="G7437" s="182" t="n"/>
    </row>
    <row r="7438">
      <c r="G7438" s="182" t="n"/>
    </row>
    <row r="7439">
      <c r="G7439" s="182" t="n"/>
    </row>
    <row r="7440">
      <c r="G7440" s="182" t="n"/>
    </row>
    <row r="7441">
      <c r="G7441" s="182" t="n"/>
    </row>
    <row r="7442">
      <c r="G7442" s="182" t="n"/>
    </row>
    <row r="7443">
      <c r="G7443" s="182" t="n"/>
    </row>
    <row r="7444">
      <c r="G7444" s="182" t="n"/>
    </row>
    <row r="7445">
      <c r="G7445" s="182" t="n"/>
    </row>
    <row r="7446">
      <c r="G7446" s="182" t="n"/>
    </row>
    <row r="7447">
      <c r="G7447" s="182" t="n"/>
    </row>
    <row r="7448">
      <c r="G7448" s="182" t="n"/>
    </row>
    <row r="7449">
      <c r="G7449" s="182" t="n"/>
    </row>
    <row r="7450">
      <c r="G7450" s="182" t="n"/>
    </row>
    <row r="7451">
      <c r="G7451" s="182" t="n"/>
    </row>
    <row r="7452">
      <c r="G7452" s="182" t="n"/>
    </row>
    <row r="7453">
      <c r="G7453" s="182" t="n"/>
    </row>
    <row r="7454">
      <c r="G7454" s="182" t="n"/>
    </row>
    <row r="7455">
      <c r="G7455" s="182" t="n"/>
    </row>
    <row r="7456">
      <c r="G7456" s="182" t="n"/>
    </row>
    <row r="7457">
      <c r="G7457" s="182" t="n"/>
    </row>
    <row r="7458">
      <c r="G7458" s="182" t="n"/>
    </row>
    <row r="7459">
      <c r="G7459" s="182" t="n"/>
    </row>
    <row r="7460">
      <c r="G7460" s="182" t="n"/>
    </row>
    <row r="7461">
      <c r="G7461" s="182" t="n"/>
    </row>
    <row r="7462">
      <c r="G7462" s="182" t="n"/>
    </row>
    <row r="7463">
      <c r="G7463" s="182" t="n"/>
    </row>
    <row r="7464">
      <c r="G7464" s="182" t="n"/>
    </row>
    <row r="7465">
      <c r="G7465" s="182" t="n"/>
    </row>
    <row r="7466">
      <c r="G7466" s="182" t="n"/>
    </row>
    <row r="7467">
      <c r="G7467" s="182" t="n"/>
    </row>
    <row r="7468">
      <c r="G7468" s="182" t="n"/>
    </row>
    <row r="7469">
      <c r="G7469" s="182" t="n"/>
    </row>
    <row r="7470">
      <c r="G7470" s="182" t="n"/>
    </row>
    <row r="7471">
      <c r="G7471" s="182" t="n"/>
    </row>
    <row r="7472">
      <c r="G7472" s="182" t="n"/>
    </row>
    <row r="7473">
      <c r="G7473" s="182" t="n"/>
    </row>
    <row r="7474">
      <c r="G7474" s="182" t="n"/>
    </row>
    <row r="7475">
      <c r="G7475" s="182" t="n"/>
    </row>
    <row r="7476">
      <c r="G7476" s="182" t="n"/>
    </row>
    <row r="7477">
      <c r="G7477" s="182" t="n"/>
    </row>
    <row r="7478">
      <c r="G7478" s="182" t="n"/>
    </row>
    <row r="7479">
      <c r="G7479" s="182" t="n"/>
    </row>
    <row r="7480">
      <c r="G7480" s="182" t="n"/>
    </row>
    <row r="7481">
      <c r="G7481" s="182" t="n"/>
    </row>
    <row r="7482">
      <c r="G7482" s="182" t="n"/>
    </row>
    <row r="7483">
      <c r="G7483" s="182" t="n"/>
    </row>
    <row r="7484">
      <c r="G7484" s="182" t="n"/>
    </row>
    <row r="7485">
      <c r="G7485" s="182" t="n"/>
    </row>
    <row r="7486">
      <c r="G7486" s="182" t="n"/>
    </row>
    <row r="7487">
      <c r="G7487" s="182" t="n"/>
    </row>
    <row r="7488">
      <c r="G7488" s="182" t="n"/>
    </row>
    <row r="7489">
      <c r="G7489" s="182" t="n"/>
    </row>
    <row r="7490">
      <c r="G7490" s="182" t="n"/>
    </row>
    <row r="7491">
      <c r="G7491" s="182" t="n"/>
    </row>
    <row r="7492">
      <c r="G7492" s="182" t="n"/>
    </row>
    <row r="7493">
      <c r="G7493" s="182" t="n"/>
    </row>
    <row r="7494">
      <c r="G7494" s="182" t="n"/>
    </row>
    <row r="7495">
      <c r="G7495" s="182" t="n"/>
    </row>
    <row r="7496">
      <c r="G7496" s="182" t="n"/>
    </row>
    <row r="7497">
      <c r="G7497" s="182" t="n"/>
    </row>
    <row r="7498">
      <c r="G7498" s="182" t="n"/>
    </row>
    <row r="7499">
      <c r="G7499" s="182" t="n"/>
    </row>
    <row r="7500">
      <c r="G7500" s="182" t="n"/>
    </row>
    <row r="7501">
      <c r="G7501" s="182" t="n"/>
    </row>
    <row r="7502">
      <c r="G7502" s="182" t="n"/>
    </row>
    <row r="7503">
      <c r="G7503" s="182" t="n"/>
    </row>
    <row r="7504">
      <c r="G7504" s="182" t="n"/>
    </row>
    <row r="7505">
      <c r="G7505" s="182" t="n"/>
    </row>
    <row r="7506">
      <c r="G7506" s="182" t="n"/>
    </row>
    <row r="7507">
      <c r="G7507" s="182" t="n"/>
    </row>
    <row r="7508">
      <c r="G7508" s="182" t="n"/>
    </row>
    <row r="7509">
      <c r="G7509" s="182" t="n"/>
    </row>
    <row r="7510">
      <c r="G7510" s="182" t="n"/>
    </row>
    <row r="7511">
      <c r="G7511" s="182" t="n"/>
    </row>
    <row r="7512">
      <c r="G7512" s="182" t="n"/>
    </row>
    <row r="7513">
      <c r="G7513" s="182" t="n"/>
    </row>
    <row r="7514">
      <c r="G7514" s="182" t="n"/>
    </row>
    <row r="7515">
      <c r="G7515" s="182" t="n"/>
    </row>
    <row r="7516">
      <c r="G7516" s="182" t="n"/>
    </row>
    <row r="7517">
      <c r="G7517" s="182" t="n"/>
    </row>
    <row r="7518">
      <c r="G7518" s="182" t="n"/>
    </row>
    <row r="7519">
      <c r="G7519" s="182" t="n"/>
    </row>
    <row r="7520">
      <c r="G7520" s="182" t="n"/>
    </row>
    <row r="7521">
      <c r="G7521" s="182" t="n"/>
    </row>
    <row r="7522">
      <c r="G7522" s="182" t="n"/>
    </row>
    <row r="7523">
      <c r="G7523" s="182" t="n"/>
    </row>
    <row r="7524">
      <c r="G7524" s="182" t="n"/>
    </row>
    <row r="7525">
      <c r="G7525" s="182" t="n"/>
    </row>
    <row r="7526">
      <c r="G7526" s="182" t="n"/>
    </row>
    <row r="7527">
      <c r="G7527" s="182" t="n"/>
    </row>
    <row r="7528">
      <c r="G7528" s="182" t="n"/>
    </row>
    <row r="7529">
      <c r="G7529" s="182" t="n"/>
    </row>
    <row r="7530">
      <c r="G7530" s="182" t="n"/>
    </row>
    <row r="7531">
      <c r="G7531" s="182" t="n"/>
    </row>
    <row r="7532">
      <c r="G7532" s="182" t="n"/>
    </row>
    <row r="7533">
      <c r="G7533" s="182" t="n"/>
    </row>
    <row r="7534">
      <c r="G7534" s="182" t="n"/>
    </row>
    <row r="7535">
      <c r="G7535" s="182" t="n"/>
    </row>
    <row r="7536">
      <c r="G7536" s="182" t="n"/>
    </row>
    <row r="7537">
      <c r="G7537" s="182" t="n"/>
    </row>
    <row r="7538">
      <c r="G7538" s="182" t="n"/>
    </row>
    <row r="7539">
      <c r="G7539" s="182" t="n"/>
    </row>
    <row r="7540">
      <c r="G7540" s="182" t="n"/>
    </row>
    <row r="7541">
      <c r="G7541" s="182" t="n"/>
    </row>
    <row r="7542">
      <c r="G7542" s="182" t="n"/>
    </row>
    <row r="7543">
      <c r="G7543" s="182" t="n"/>
    </row>
    <row r="7544">
      <c r="G7544" s="182" t="n"/>
    </row>
    <row r="7545">
      <c r="G7545" s="182" t="n"/>
    </row>
    <row r="7546">
      <c r="G7546" s="182" t="n"/>
    </row>
    <row r="7547">
      <c r="G7547" s="182" t="n"/>
    </row>
    <row r="7548">
      <c r="G7548" s="182" t="n"/>
    </row>
    <row r="7549">
      <c r="G7549" s="182" t="n"/>
    </row>
    <row r="7550">
      <c r="G7550" s="182" t="n"/>
    </row>
    <row r="7551">
      <c r="G7551" s="182" t="n"/>
    </row>
    <row r="7552">
      <c r="G7552" s="182" t="n"/>
    </row>
    <row r="7553">
      <c r="G7553" s="182" t="n"/>
    </row>
    <row r="7554">
      <c r="G7554" s="182" t="n"/>
    </row>
    <row r="7555">
      <c r="G7555" s="182" t="n"/>
    </row>
    <row r="7556">
      <c r="G7556" s="182" t="n"/>
    </row>
    <row r="7557">
      <c r="G7557" s="182" t="n"/>
    </row>
    <row r="7558">
      <c r="G7558" s="182" t="n"/>
    </row>
    <row r="7559">
      <c r="G7559" s="182" t="n"/>
    </row>
    <row r="7560">
      <c r="G7560" s="182" t="n"/>
    </row>
    <row r="7561">
      <c r="G7561" s="182" t="n"/>
    </row>
    <row r="7562">
      <c r="G7562" s="182" t="n"/>
    </row>
    <row r="7563">
      <c r="G7563" s="182" t="n"/>
    </row>
    <row r="7564">
      <c r="G7564" s="182" t="n"/>
    </row>
    <row r="7565">
      <c r="G7565" s="182" t="n"/>
    </row>
    <row r="7566">
      <c r="G7566" s="182" t="n"/>
    </row>
    <row r="7567">
      <c r="G7567" s="182" t="n"/>
    </row>
    <row r="7568">
      <c r="G7568" s="182" t="n"/>
    </row>
    <row r="7569">
      <c r="G7569" s="182" t="n"/>
    </row>
    <row r="7570">
      <c r="G7570" s="182" t="n"/>
    </row>
    <row r="7571">
      <c r="G7571" s="182" t="n"/>
    </row>
    <row r="7572">
      <c r="G7572" s="182" t="n"/>
    </row>
    <row r="7573">
      <c r="G7573" s="182" t="n"/>
    </row>
    <row r="7574">
      <c r="G7574" s="182" t="n"/>
    </row>
    <row r="7575">
      <c r="G7575" s="182" t="n"/>
    </row>
    <row r="7576">
      <c r="G7576" s="182" t="n"/>
    </row>
    <row r="7577">
      <c r="G7577" s="182" t="n"/>
    </row>
    <row r="7578">
      <c r="G7578" s="182" t="n"/>
    </row>
    <row r="7579">
      <c r="G7579" s="182" t="n"/>
    </row>
    <row r="7580">
      <c r="G7580" s="182" t="n"/>
    </row>
    <row r="7581">
      <c r="G7581" s="182" t="n"/>
    </row>
    <row r="7582">
      <c r="G7582" s="182" t="n"/>
    </row>
    <row r="7583">
      <c r="G7583" s="182" t="n"/>
    </row>
    <row r="7584">
      <c r="G7584" s="182" t="n"/>
    </row>
    <row r="7585">
      <c r="G7585" s="182" t="n"/>
    </row>
    <row r="7586">
      <c r="G7586" s="182" t="n"/>
    </row>
    <row r="7587">
      <c r="G7587" s="182" t="n"/>
    </row>
    <row r="7588">
      <c r="G7588" s="182" t="n"/>
    </row>
    <row r="7589">
      <c r="G7589" s="182" t="n"/>
    </row>
    <row r="7590">
      <c r="G7590" s="182" t="n"/>
    </row>
    <row r="7591">
      <c r="G7591" s="182" t="n"/>
    </row>
    <row r="7592">
      <c r="G7592" s="182" t="n"/>
    </row>
    <row r="7593">
      <c r="G7593" s="182" t="n"/>
    </row>
    <row r="7594">
      <c r="G7594" s="182" t="n"/>
    </row>
    <row r="7595">
      <c r="G7595" s="182" t="n"/>
    </row>
    <row r="7596">
      <c r="G7596" s="182" t="n"/>
    </row>
    <row r="7597">
      <c r="G7597" s="182" t="n"/>
    </row>
    <row r="7598">
      <c r="G7598" s="182" t="n"/>
    </row>
    <row r="7599">
      <c r="G7599" s="182" t="n"/>
    </row>
    <row r="7600">
      <c r="G7600" s="182" t="n"/>
    </row>
    <row r="7601">
      <c r="G7601" s="182" t="n"/>
    </row>
    <row r="7602">
      <c r="G7602" s="182" t="n"/>
    </row>
    <row r="7603">
      <c r="G7603" s="182" t="n"/>
    </row>
    <row r="7604">
      <c r="G7604" s="182" t="n"/>
    </row>
    <row r="7605">
      <c r="G7605" s="182" t="n"/>
    </row>
    <row r="7606">
      <c r="G7606" s="182" t="n"/>
    </row>
    <row r="7607">
      <c r="G7607" s="182" t="n"/>
    </row>
    <row r="7608">
      <c r="G7608" s="182" t="n"/>
    </row>
    <row r="7609">
      <c r="G7609" s="182" t="n"/>
    </row>
    <row r="7610">
      <c r="G7610" s="182" t="n"/>
    </row>
    <row r="7611">
      <c r="G7611" s="182" t="n"/>
    </row>
    <row r="7612">
      <c r="G7612" s="182" t="n"/>
    </row>
    <row r="7613">
      <c r="G7613" s="182" t="n"/>
    </row>
    <row r="7614">
      <c r="G7614" s="182" t="n"/>
    </row>
    <row r="7615">
      <c r="G7615" s="182" t="n"/>
    </row>
    <row r="7616">
      <c r="G7616" s="182" t="n"/>
    </row>
    <row r="7617">
      <c r="G7617" s="182" t="n"/>
    </row>
    <row r="7618">
      <c r="G7618" s="182" t="n"/>
    </row>
    <row r="7619">
      <c r="G7619" s="182" t="n"/>
    </row>
    <row r="7620">
      <c r="G7620" s="182" t="n"/>
    </row>
    <row r="7621">
      <c r="G7621" s="182" t="n"/>
    </row>
    <row r="7622">
      <c r="G7622" s="182" t="n"/>
    </row>
    <row r="7623">
      <c r="G7623" s="182" t="n"/>
    </row>
    <row r="7624">
      <c r="G7624" s="182" t="n"/>
    </row>
    <row r="7625">
      <c r="G7625" s="182" t="n"/>
    </row>
    <row r="7626">
      <c r="G7626" s="182" t="n"/>
    </row>
    <row r="7627">
      <c r="G7627" s="182" t="n"/>
    </row>
    <row r="7628">
      <c r="G7628" s="182" t="n"/>
    </row>
    <row r="7629">
      <c r="G7629" s="182" t="n"/>
    </row>
    <row r="7630">
      <c r="G7630" s="182" t="n"/>
    </row>
    <row r="7631">
      <c r="G7631" s="182" t="n"/>
    </row>
    <row r="7632">
      <c r="G7632" s="182" t="n"/>
    </row>
    <row r="7633">
      <c r="G7633" s="182" t="n"/>
    </row>
    <row r="7634">
      <c r="G7634" s="182" t="n"/>
    </row>
    <row r="7635">
      <c r="G7635" s="182" t="n"/>
    </row>
    <row r="7636">
      <c r="G7636" s="182" t="n"/>
    </row>
    <row r="7637">
      <c r="G7637" s="182" t="n"/>
    </row>
    <row r="7638">
      <c r="G7638" s="182" t="n"/>
    </row>
    <row r="7639">
      <c r="G7639" s="182" t="n"/>
    </row>
    <row r="7640">
      <c r="G7640" s="182" t="n"/>
    </row>
    <row r="7641">
      <c r="G7641" s="182" t="n"/>
    </row>
    <row r="7642">
      <c r="G7642" s="182" t="n"/>
    </row>
    <row r="7643">
      <c r="G7643" s="182" t="n"/>
    </row>
    <row r="7644">
      <c r="G7644" s="182" t="n"/>
    </row>
    <row r="7645">
      <c r="G7645" s="182" t="n"/>
    </row>
    <row r="7646">
      <c r="G7646" s="182" t="n"/>
    </row>
    <row r="7647">
      <c r="G7647" s="182" t="n"/>
    </row>
    <row r="7648">
      <c r="G7648" s="182" t="n"/>
    </row>
    <row r="7649">
      <c r="G7649" s="182" t="n"/>
    </row>
    <row r="7650">
      <c r="G7650" s="182" t="n"/>
    </row>
    <row r="7651">
      <c r="G7651" s="182" t="n"/>
    </row>
    <row r="7652">
      <c r="G7652" s="182" t="n"/>
    </row>
    <row r="7653">
      <c r="G7653" s="182" t="n"/>
    </row>
    <row r="7654">
      <c r="G7654" s="182" t="n"/>
    </row>
    <row r="7655">
      <c r="G7655" s="182" t="n"/>
    </row>
    <row r="7656">
      <c r="G7656" s="182" t="n"/>
    </row>
    <row r="7657">
      <c r="G7657" s="182" t="n"/>
    </row>
    <row r="7658">
      <c r="G7658" s="182" t="n"/>
    </row>
    <row r="7659">
      <c r="G7659" s="182" t="n"/>
    </row>
    <row r="7660">
      <c r="G7660" s="182" t="n"/>
    </row>
    <row r="7661">
      <c r="G7661" s="182" t="n"/>
    </row>
    <row r="7662">
      <c r="G7662" s="182" t="n"/>
    </row>
    <row r="7663">
      <c r="G7663" s="182" t="n"/>
    </row>
    <row r="7664">
      <c r="G7664" s="182" t="n"/>
    </row>
    <row r="7665">
      <c r="G7665" s="182" t="n"/>
    </row>
    <row r="7666">
      <c r="G7666" s="182" t="n"/>
    </row>
    <row r="7667">
      <c r="G7667" s="182" t="n"/>
    </row>
    <row r="7668">
      <c r="G7668" s="182" t="n"/>
    </row>
    <row r="7669">
      <c r="G7669" s="182" t="n"/>
    </row>
    <row r="7670">
      <c r="G7670" s="182" t="n"/>
    </row>
    <row r="7671">
      <c r="G7671" s="182" t="n"/>
    </row>
    <row r="7672">
      <c r="G7672" s="182" t="n"/>
    </row>
    <row r="7673">
      <c r="G7673" s="182" t="n"/>
    </row>
    <row r="7674">
      <c r="G7674" s="182" t="n"/>
    </row>
    <row r="7675">
      <c r="G7675" s="182" t="n"/>
    </row>
    <row r="7676">
      <c r="G7676" s="182" t="n"/>
    </row>
    <row r="7677">
      <c r="G7677" s="182" t="n"/>
    </row>
    <row r="7678">
      <c r="G7678" s="182" t="n"/>
    </row>
    <row r="7679">
      <c r="G7679" s="182" t="n"/>
    </row>
    <row r="7680">
      <c r="G7680" s="182" t="n"/>
    </row>
    <row r="7681">
      <c r="G7681" s="182" t="n"/>
    </row>
    <row r="7682">
      <c r="G7682" s="182" t="n"/>
    </row>
    <row r="7683">
      <c r="G7683" s="182" t="n"/>
    </row>
    <row r="7684">
      <c r="G7684" s="182" t="n"/>
    </row>
    <row r="7685">
      <c r="G7685" s="182" t="n"/>
    </row>
    <row r="7686">
      <c r="G7686" s="182" t="n"/>
    </row>
    <row r="7687">
      <c r="G7687" s="182" t="n"/>
    </row>
    <row r="7688">
      <c r="G7688" s="182" t="n"/>
    </row>
    <row r="7689">
      <c r="G7689" s="182" t="n"/>
    </row>
    <row r="7690">
      <c r="G7690" s="182" t="n"/>
    </row>
    <row r="7691">
      <c r="G7691" s="182" t="n"/>
    </row>
    <row r="7692">
      <c r="G7692" s="182" t="n"/>
    </row>
    <row r="7693">
      <c r="G7693" s="182" t="n"/>
    </row>
    <row r="7694">
      <c r="G7694" s="182" t="n"/>
    </row>
    <row r="7695">
      <c r="G7695" s="182" t="n"/>
    </row>
    <row r="7696">
      <c r="G7696" s="182" t="n"/>
    </row>
    <row r="7697">
      <c r="G7697" s="182" t="n"/>
    </row>
    <row r="7698">
      <c r="G7698" s="182" t="n"/>
    </row>
    <row r="7699">
      <c r="G7699" s="182" t="n"/>
    </row>
    <row r="7700">
      <c r="G7700" s="182" t="n"/>
    </row>
    <row r="7701">
      <c r="G7701" s="182" t="n"/>
    </row>
    <row r="7702">
      <c r="G7702" s="182" t="n"/>
    </row>
    <row r="7703">
      <c r="G7703" s="182" t="n"/>
    </row>
    <row r="7704">
      <c r="G7704" s="182" t="n"/>
    </row>
    <row r="7705">
      <c r="G7705" s="182" t="n"/>
    </row>
    <row r="7706">
      <c r="G7706" s="182" t="n"/>
    </row>
    <row r="7707">
      <c r="G7707" s="182" t="n"/>
    </row>
    <row r="7708">
      <c r="G7708" s="182" t="n"/>
    </row>
    <row r="7709">
      <c r="G7709" s="182" t="n"/>
    </row>
    <row r="7710">
      <c r="G7710" s="182" t="n"/>
    </row>
    <row r="7711">
      <c r="G7711" s="182" t="n"/>
    </row>
    <row r="7712">
      <c r="G7712" s="182" t="n"/>
    </row>
    <row r="7713">
      <c r="G7713" s="182" t="n"/>
    </row>
    <row r="7714">
      <c r="G7714" s="182" t="n"/>
    </row>
    <row r="7715">
      <c r="G7715" s="182" t="n"/>
    </row>
    <row r="7716">
      <c r="G7716" s="182" t="n"/>
    </row>
    <row r="7717">
      <c r="G7717" s="182" t="n"/>
    </row>
    <row r="7718">
      <c r="G7718" s="182" t="n"/>
    </row>
    <row r="7719">
      <c r="G7719" s="182" t="n"/>
    </row>
    <row r="7720">
      <c r="G7720" s="182" t="n"/>
    </row>
    <row r="7721">
      <c r="G7721" s="182" t="n"/>
    </row>
    <row r="7722">
      <c r="G7722" s="182" t="n"/>
    </row>
    <row r="7723">
      <c r="G7723" s="182" t="n"/>
    </row>
    <row r="7724">
      <c r="G7724" s="182" t="n"/>
    </row>
    <row r="7725">
      <c r="G7725" s="182" t="n"/>
    </row>
    <row r="7726">
      <c r="G7726" s="182" t="n"/>
    </row>
    <row r="7727">
      <c r="G7727" s="182" t="n"/>
    </row>
    <row r="7728">
      <c r="G7728" s="182" t="n"/>
    </row>
    <row r="7729">
      <c r="G7729" s="182" t="n"/>
    </row>
    <row r="7730">
      <c r="G7730" s="182" t="n"/>
    </row>
    <row r="7731">
      <c r="G7731" s="182" t="n"/>
    </row>
    <row r="7732">
      <c r="G7732" s="182" t="n"/>
    </row>
    <row r="7733">
      <c r="G7733" s="182" t="n"/>
    </row>
    <row r="7734">
      <c r="G7734" s="182" t="n"/>
    </row>
    <row r="7735">
      <c r="G7735" s="182" t="n"/>
    </row>
    <row r="7736">
      <c r="G7736" s="182" t="n"/>
    </row>
    <row r="7737">
      <c r="G7737" s="182" t="n"/>
    </row>
    <row r="7738">
      <c r="G7738" s="182" t="n"/>
    </row>
    <row r="7739">
      <c r="G7739" s="182" t="n"/>
    </row>
    <row r="7740">
      <c r="G7740" s="182" t="n"/>
    </row>
    <row r="7741">
      <c r="G7741" s="182" t="n"/>
    </row>
    <row r="7742">
      <c r="G7742" s="182" t="n"/>
    </row>
    <row r="7743">
      <c r="G7743" s="182" t="n"/>
    </row>
    <row r="7744">
      <c r="G7744" s="182" t="n"/>
    </row>
    <row r="7745">
      <c r="G7745" s="182" t="n"/>
    </row>
    <row r="7746">
      <c r="G7746" s="182" t="n"/>
    </row>
    <row r="7747">
      <c r="G7747" s="182" t="n"/>
    </row>
    <row r="7748">
      <c r="G7748" s="182" t="n"/>
    </row>
    <row r="7749">
      <c r="G7749" s="182" t="n"/>
    </row>
    <row r="7750">
      <c r="G7750" s="182" t="n"/>
    </row>
    <row r="7751">
      <c r="G7751" s="182" t="n"/>
    </row>
    <row r="7752">
      <c r="G7752" s="182" t="n"/>
    </row>
    <row r="7753">
      <c r="G7753" s="182" t="n"/>
    </row>
    <row r="7754">
      <c r="G7754" s="182" t="n"/>
    </row>
    <row r="7755">
      <c r="G7755" s="182" t="n"/>
    </row>
    <row r="7756">
      <c r="G7756" s="182" t="n"/>
    </row>
    <row r="7757">
      <c r="G7757" s="182" t="n"/>
    </row>
    <row r="7758">
      <c r="G7758" s="182" t="n"/>
    </row>
    <row r="7759">
      <c r="G7759" s="182" t="n"/>
    </row>
    <row r="7760">
      <c r="G7760" s="182" t="n"/>
    </row>
    <row r="7761">
      <c r="G7761" s="182" t="n"/>
    </row>
    <row r="7762">
      <c r="G7762" s="182" t="n"/>
    </row>
    <row r="7763">
      <c r="G7763" s="182" t="n"/>
    </row>
    <row r="7764">
      <c r="G7764" s="182" t="n"/>
    </row>
    <row r="7765">
      <c r="G7765" s="182" t="n"/>
    </row>
    <row r="7766">
      <c r="G7766" s="182" t="n"/>
    </row>
    <row r="7767">
      <c r="G7767" s="182" t="n"/>
    </row>
    <row r="7768">
      <c r="G7768" s="182" t="n"/>
    </row>
    <row r="7769">
      <c r="G7769" s="182" t="n"/>
    </row>
    <row r="7770">
      <c r="G7770" s="182" t="n"/>
    </row>
    <row r="7771">
      <c r="G7771" s="182" t="n"/>
    </row>
    <row r="7772">
      <c r="G7772" s="182" t="n"/>
    </row>
    <row r="7773">
      <c r="G7773" s="182" t="n"/>
    </row>
    <row r="7774">
      <c r="G7774" s="182" t="n"/>
    </row>
    <row r="7775">
      <c r="G7775" s="182" t="n"/>
    </row>
    <row r="7776">
      <c r="G7776" s="182" t="n"/>
    </row>
    <row r="7777">
      <c r="G7777" s="182" t="n"/>
    </row>
    <row r="7778">
      <c r="G7778" s="182" t="n"/>
    </row>
    <row r="7779">
      <c r="G7779" s="182" t="n"/>
    </row>
    <row r="7780">
      <c r="G7780" s="182" t="n"/>
    </row>
    <row r="7781">
      <c r="G7781" s="182" t="n"/>
    </row>
    <row r="7782">
      <c r="G7782" s="182" t="n"/>
    </row>
    <row r="7783">
      <c r="G7783" s="182" t="n"/>
    </row>
    <row r="7784">
      <c r="G7784" s="182" t="n"/>
    </row>
    <row r="7785">
      <c r="G7785" s="182" t="n"/>
    </row>
    <row r="7786">
      <c r="G7786" s="182" t="n"/>
    </row>
    <row r="7787">
      <c r="G7787" s="182" t="n"/>
    </row>
    <row r="7788">
      <c r="G7788" s="182" t="n"/>
    </row>
    <row r="7789">
      <c r="G7789" s="182" t="n"/>
    </row>
    <row r="7790">
      <c r="G7790" s="182" t="n"/>
    </row>
    <row r="7791">
      <c r="G7791" s="182" t="n"/>
    </row>
    <row r="7792">
      <c r="G7792" s="182" t="n"/>
    </row>
    <row r="7793">
      <c r="G7793" s="182" t="n"/>
    </row>
    <row r="7794">
      <c r="G7794" s="182" t="n"/>
    </row>
    <row r="7795">
      <c r="G7795" s="182" t="n"/>
    </row>
    <row r="7796">
      <c r="G7796" s="182" t="n"/>
    </row>
    <row r="7797">
      <c r="G7797" s="182" t="n"/>
    </row>
    <row r="7798">
      <c r="G7798" s="182" t="n"/>
    </row>
    <row r="7799">
      <c r="G7799" s="182" t="n"/>
    </row>
    <row r="7800">
      <c r="G7800" s="182" t="n"/>
    </row>
    <row r="7801">
      <c r="G7801" s="182" t="n"/>
    </row>
    <row r="7802">
      <c r="G7802" s="182" t="n"/>
    </row>
    <row r="7803">
      <c r="G7803" s="182" t="n"/>
    </row>
    <row r="7804">
      <c r="G7804" s="182" t="n"/>
    </row>
    <row r="7805">
      <c r="G7805" s="182" t="n"/>
    </row>
    <row r="7806">
      <c r="G7806" s="182" t="n"/>
    </row>
    <row r="7807">
      <c r="G7807" s="182" t="n"/>
    </row>
    <row r="7808">
      <c r="G7808" s="182" t="n"/>
    </row>
    <row r="7809">
      <c r="G7809" s="182" t="n"/>
    </row>
    <row r="7810">
      <c r="G7810" s="182" t="n"/>
    </row>
    <row r="7811">
      <c r="G7811" s="182" t="n"/>
    </row>
    <row r="7812">
      <c r="G7812" s="182" t="n"/>
    </row>
    <row r="7813">
      <c r="G7813" s="182" t="n"/>
    </row>
    <row r="7814">
      <c r="G7814" s="182" t="n"/>
    </row>
    <row r="7815">
      <c r="G7815" s="182" t="n"/>
    </row>
    <row r="7816">
      <c r="G7816" s="182" t="n"/>
    </row>
    <row r="7817">
      <c r="G7817" s="182" t="n"/>
    </row>
    <row r="7818">
      <c r="G7818" s="182" t="n"/>
    </row>
    <row r="7819">
      <c r="G7819" s="182" t="n"/>
    </row>
    <row r="7820">
      <c r="G7820" s="182" t="n"/>
    </row>
    <row r="7821">
      <c r="G7821" s="182" t="n"/>
    </row>
    <row r="7822">
      <c r="G7822" s="182" t="n"/>
    </row>
    <row r="7823">
      <c r="G7823" s="182" t="n"/>
    </row>
    <row r="7824">
      <c r="G7824" s="182" t="n"/>
    </row>
    <row r="7825">
      <c r="G7825" s="182" t="n"/>
    </row>
    <row r="7826">
      <c r="G7826" s="182" t="n"/>
    </row>
    <row r="7827">
      <c r="G7827" s="182" t="n"/>
    </row>
    <row r="7828">
      <c r="G7828" s="182" t="n"/>
    </row>
    <row r="7829">
      <c r="G7829" s="182" t="n"/>
    </row>
    <row r="7830">
      <c r="G7830" s="182" t="n"/>
    </row>
    <row r="7831">
      <c r="G7831" s="182" t="n"/>
    </row>
    <row r="7832">
      <c r="G7832" s="182" t="n"/>
    </row>
    <row r="7833">
      <c r="G7833" s="182" t="n"/>
    </row>
    <row r="7834">
      <c r="G7834" s="182" t="n"/>
    </row>
    <row r="7835">
      <c r="G7835" s="182" t="n"/>
    </row>
    <row r="7836">
      <c r="G7836" s="182" t="n"/>
    </row>
    <row r="7837">
      <c r="G7837" s="182" t="n"/>
    </row>
    <row r="7838">
      <c r="G7838" s="182" t="n"/>
    </row>
    <row r="7839">
      <c r="G7839" s="182" t="n"/>
    </row>
    <row r="7840">
      <c r="G7840" s="182" t="n"/>
    </row>
    <row r="7841">
      <c r="G7841" s="182" t="n"/>
    </row>
    <row r="7842">
      <c r="G7842" s="182" t="n"/>
    </row>
    <row r="7843">
      <c r="G7843" s="182" t="n"/>
    </row>
    <row r="7844">
      <c r="G7844" s="182" t="n"/>
    </row>
    <row r="7845">
      <c r="G7845" s="182" t="n"/>
    </row>
    <row r="7846">
      <c r="G7846" s="182" t="n"/>
    </row>
    <row r="7847">
      <c r="G7847" s="182" t="n"/>
    </row>
    <row r="7848">
      <c r="G7848" s="182" t="n"/>
    </row>
    <row r="7849">
      <c r="G7849" s="182" t="n"/>
    </row>
    <row r="7850">
      <c r="G7850" s="182" t="n"/>
    </row>
    <row r="7851">
      <c r="G7851" s="182" t="n"/>
    </row>
    <row r="7852">
      <c r="G7852" s="182" t="n"/>
    </row>
    <row r="7853">
      <c r="G7853" s="182" t="n"/>
    </row>
    <row r="7854">
      <c r="G7854" s="182" t="n"/>
    </row>
    <row r="7855">
      <c r="G7855" s="182" t="n"/>
    </row>
    <row r="7856">
      <c r="G7856" s="182" t="n"/>
    </row>
    <row r="7857">
      <c r="G7857" s="182" t="n"/>
    </row>
    <row r="7858">
      <c r="G7858" s="182" t="n"/>
    </row>
    <row r="7859">
      <c r="G7859" s="182" t="n"/>
    </row>
    <row r="7860">
      <c r="G7860" s="182" t="n"/>
    </row>
    <row r="7861">
      <c r="G7861" s="182" t="n"/>
    </row>
    <row r="7862">
      <c r="G7862" s="182" t="n"/>
    </row>
    <row r="7863">
      <c r="G7863" s="182" t="n"/>
    </row>
    <row r="7864">
      <c r="G7864" s="182" t="n"/>
    </row>
    <row r="7865">
      <c r="G7865" s="182" t="n"/>
    </row>
    <row r="7866">
      <c r="G7866" s="182" t="n"/>
    </row>
    <row r="7867">
      <c r="G7867" s="182" t="n"/>
    </row>
    <row r="7868">
      <c r="G7868" s="182" t="n"/>
    </row>
    <row r="7869">
      <c r="G7869" s="182" t="n"/>
    </row>
    <row r="7870">
      <c r="G7870" s="182" t="n"/>
    </row>
    <row r="7871">
      <c r="G7871" s="182" t="n"/>
    </row>
    <row r="7872">
      <c r="G7872" s="182" t="n"/>
    </row>
    <row r="7873">
      <c r="G7873" s="182" t="n"/>
    </row>
    <row r="7874">
      <c r="G7874" s="182" t="n"/>
    </row>
    <row r="7875">
      <c r="G7875" s="182" t="n"/>
    </row>
    <row r="7876">
      <c r="G7876" s="182" t="n"/>
    </row>
    <row r="7877">
      <c r="G7877" s="182" t="n"/>
    </row>
    <row r="7878">
      <c r="G7878" s="182" t="n"/>
    </row>
    <row r="7879">
      <c r="G7879" s="182" t="n"/>
    </row>
    <row r="7880">
      <c r="G7880" s="182" t="n"/>
    </row>
    <row r="7881">
      <c r="G7881" s="182" t="n"/>
    </row>
    <row r="7882">
      <c r="G7882" s="182" t="n"/>
    </row>
    <row r="7883">
      <c r="G7883" s="182" t="n"/>
    </row>
    <row r="7884">
      <c r="G7884" s="182" t="n"/>
    </row>
    <row r="7885">
      <c r="G7885" s="182" t="n"/>
    </row>
    <row r="7886">
      <c r="G7886" s="182" t="n"/>
    </row>
    <row r="7887">
      <c r="G7887" s="182" t="n"/>
    </row>
    <row r="7888">
      <c r="G7888" s="182" t="n"/>
    </row>
    <row r="7889">
      <c r="G7889" s="182" t="n"/>
    </row>
    <row r="7890">
      <c r="G7890" s="182" t="n"/>
    </row>
    <row r="7891">
      <c r="G7891" s="182" t="n"/>
    </row>
    <row r="7892">
      <c r="G7892" s="182" t="n"/>
    </row>
    <row r="7893">
      <c r="G7893" s="182" t="n"/>
    </row>
    <row r="7894">
      <c r="G7894" s="182" t="n"/>
    </row>
    <row r="7895">
      <c r="G7895" s="182" t="n"/>
    </row>
    <row r="7896">
      <c r="G7896" s="182" t="n"/>
    </row>
    <row r="7897">
      <c r="G7897" s="182" t="n"/>
    </row>
    <row r="7898">
      <c r="G7898" s="182" t="n"/>
    </row>
    <row r="7899">
      <c r="G7899" s="182" t="n"/>
    </row>
    <row r="7900">
      <c r="G7900" s="182" t="n"/>
    </row>
    <row r="7901">
      <c r="G7901" s="182" t="n"/>
    </row>
    <row r="7902">
      <c r="G7902" s="182" t="n"/>
    </row>
    <row r="7903">
      <c r="G7903" s="182" t="n"/>
    </row>
    <row r="7904">
      <c r="G7904" s="182" t="n"/>
    </row>
    <row r="7905">
      <c r="G7905" s="182" t="n"/>
    </row>
    <row r="7906">
      <c r="G7906" s="182" t="n"/>
    </row>
    <row r="7907">
      <c r="G7907" s="182" t="n"/>
    </row>
    <row r="7908">
      <c r="G7908" s="182" t="n"/>
    </row>
    <row r="7909">
      <c r="G7909" s="182" t="n"/>
    </row>
    <row r="7910">
      <c r="G7910" s="182" t="n"/>
    </row>
    <row r="7911">
      <c r="G7911" s="182" t="n"/>
    </row>
    <row r="7912">
      <c r="G7912" s="182" t="n"/>
    </row>
    <row r="7913">
      <c r="G7913" s="182" t="n"/>
    </row>
    <row r="7914">
      <c r="G7914" s="182" t="n"/>
    </row>
    <row r="7915">
      <c r="G7915" s="182" t="n"/>
    </row>
    <row r="7916">
      <c r="G7916" s="182" t="n"/>
    </row>
    <row r="7917">
      <c r="G7917" s="182" t="n"/>
    </row>
    <row r="7918">
      <c r="G7918" s="182" t="n"/>
    </row>
    <row r="7919">
      <c r="G7919" s="182" t="n"/>
    </row>
    <row r="7920">
      <c r="G7920" s="182" t="n"/>
    </row>
    <row r="7921">
      <c r="G7921" s="182" t="n"/>
    </row>
    <row r="7922">
      <c r="G7922" s="182" t="n"/>
    </row>
    <row r="7923">
      <c r="G7923" s="182" t="n"/>
    </row>
    <row r="7924">
      <c r="G7924" s="182" t="n"/>
    </row>
    <row r="7925">
      <c r="G7925" s="182" t="n"/>
    </row>
    <row r="7926">
      <c r="G7926" s="182" t="n"/>
    </row>
    <row r="7927">
      <c r="G7927" s="182" t="n"/>
    </row>
    <row r="7928">
      <c r="G7928" s="182" t="n"/>
    </row>
    <row r="7929">
      <c r="G7929" s="182" t="n"/>
    </row>
    <row r="7930">
      <c r="G7930" s="182" t="n"/>
    </row>
    <row r="7931">
      <c r="G7931" s="182" t="n"/>
    </row>
    <row r="7932">
      <c r="G7932" s="182" t="n"/>
    </row>
    <row r="7933">
      <c r="G7933" s="182" t="n"/>
    </row>
    <row r="7934">
      <c r="G7934" s="182" t="n"/>
    </row>
    <row r="7935">
      <c r="G7935" s="182" t="n"/>
    </row>
    <row r="7936">
      <c r="G7936" s="182" t="n"/>
    </row>
    <row r="7937">
      <c r="G7937" s="182" t="n"/>
    </row>
    <row r="7938">
      <c r="G7938" s="182" t="n"/>
    </row>
    <row r="7939">
      <c r="G7939" s="182" t="n"/>
    </row>
    <row r="7940">
      <c r="G7940" s="182" t="n"/>
    </row>
    <row r="7941">
      <c r="G7941" s="182" t="n"/>
    </row>
    <row r="7942">
      <c r="G7942" s="182" t="n"/>
    </row>
    <row r="7943">
      <c r="G7943" s="182" t="n"/>
    </row>
    <row r="7944">
      <c r="G7944" s="182" t="n"/>
    </row>
    <row r="7945">
      <c r="G7945" s="182" t="n"/>
    </row>
    <row r="7946">
      <c r="G7946" s="182" t="n"/>
    </row>
    <row r="7947">
      <c r="G7947" s="182" t="n"/>
    </row>
    <row r="7948">
      <c r="G7948" s="182" t="n"/>
    </row>
    <row r="7949">
      <c r="G7949" s="182" t="n"/>
    </row>
    <row r="7950">
      <c r="G7950" s="182" t="n"/>
    </row>
    <row r="7951">
      <c r="G7951" s="182" t="n"/>
    </row>
    <row r="7952">
      <c r="G7952" s="182" t="n"/>
    </row>
    <row r="7953">
      <c r="G7953" s="182" t="n"/>
    </row>
    <row r="7954">
      <c r="G7954" s="182" t="n"/>
    </row>
    <row r="7955">
      <c r="G7955" s="182" t="n"/>
    </row>
    <row r="7956">
      <c r="G7956" s="182" t="n"/>
    </row>
    <row r="7957">
      <c r="G7957" s="182" t="n"/>
    </row>
    <row r="7958">
      <c r="G7958" s="182" t="n"/>
    </row>
    <row r="7959">
      <c r="G7959" s="182" t="n"/>
    </row>
    <row r="7960">
      <c r="G7960" s="182" t="n"/>
    </row>
    <row r="7961">
      <c r="G7961" s="182" t="n"/>
    </row>
    <row r="7962">
      <c r="G7962" s="182" t="n"/>
    </row>
    <row r="7963">
      <c r="G7963" s="182" t="n"/>
    </row>
    <row r="7964">
      <c r="G7964" s="182" t="n"/>
    </row>
    <row r="7965">
      <c r="G7965" s="182" t="n"/>
    </row>
    <row r="7966">
      <c r="G7966" s="182" t="n"/>
    </row>
    <row r="7967">
      <c r="G7967" s="182" t="n"/>
    </row>
    <row r="7968">
      <c r="G7968" s="182" t="n"/>
    </row>
    <row r="7969">
      <c r="G7969" s="182" t="n"/>
    </row>
    <row r="7970">
      <c r="G7970" s="182" t="n"/>
    </row>
    <row r="7971">
      <c r="G7971" s="182" t="n"/>
    </row>
    <row r="7972">
      <c r="G7972" s="182" t="n"/>
    </row>
    <row r="7973">
      <c r="G7973" s="182" t="n"/>
    </row>
    <row r="7974">
      <c r="G7974" s="182" t="n"/>
    </row>
    <row r="7975">
      <c r="G7975" s="182" t="n"/>
    </row>
    <row r="7976">
      <c r="G7976" s="182" t="n"/>
    </row>
    <row r="7977">
      <c r="G7977" s="182" t="n"/>
    </row>
    <row r="7978">
      <c r="G7978" s="182" t="n"/>
    </row>
    <row r="7979">
      <c r="G7979" s="182" t="n"/>
    </row>
    <row r="7980">
      <c r="G7980" s="182" t="n"/>
    </row>
    <row r="7981">
      <c r="G7981" s="182" t="n"/>
    </row>
    <row r="7982">
      <c r="G7982" s="182" t="n"/>
    </row>
    <row r="7983">
      <c r="G7983" s="182" t="n"/>
    </row>
    <row r="7984">
      <c r="G7984" s="182" t="n"/>
    </row>
    <row r="7985">
      <c r="G7985" s="182" t="n"/>
    </row>
    <row r="7986">
      <c r="G7986" s="182" t="n"/>
    </row>
    <row r="7987">
      <c r="G7987" s="182" t="n"/>
    </row>
    <row r="7988">
      <c r="G7988" s="182" t="n"/>
    </row>
    <row r="7989">
      <c r="G7989" s="182" t="n"/>
    </row>
    <row r="7990">
      <c r="G7990" s="182" t="n"/>
    </row>
    <row r="7991">
      <c r="G7991" s="182" t="n"/>
    </row>
    <row r="7992">
      <c r="G7992" s="182" t="n"/>
    </row>
    <row r="7993">
      <c r="G7993" s="182" t="n"/>
    </row>
    <row r="7994">
      <c r="G7994" s="182" t="n"/>
    </row>
    <row r="7995">
      <c r="G7995" s="182" t="n"/>
    </row>
    <row r="7996">
      <c r="G7996" s="182" t="n"/>
    </row>
    <row r="7997">
      <c r="G7997" s="182" t="n"/>
    </row>
    <row r="7998">
      <c r="G7998" s="182" t="n"/>
    </row>
    <row r="7999">
      <c r="G7999" s="182" t="n"/>
    </row>
    <row r="8000">
      <c r="G8000" s="182" t="n"/>
    </row>
    <row r="8001">
      <c r="G8001" s="182" t="n"/>
    </row>
    <row r="8002">
      <c r="G8002" s="182" t="n"/>
    </row>
    <row r="8003">
      <c r="G8003" s="182" t="n"/>
    </row>
    <row r="8004">
      <c r="G8004" s="182" t="n"/>
    </row>
    <row r="8005">
      <c r="G8005" s="182" t="n"/>
    </row>
    <row r="8006">
      <c r="G8006" s="182" t="n"/>
    </row>
    <row r="8007">
      <c r="G8007" s="182" t="n"/>
    </row>
    <row r="8008">
      <c r="G8008" s="182" t="n"/>
    </row>
    <row r="8009">
      <c r="G8009" s="182" t="n"/>
    </row>
    <row r="8010">
      <c r="G8010" s="182" t="n"/>
    </row>
    <row r="8011">
      <c r="G8011" s="182" t="n"/>
    </row>
    <row r="8012">
      <c r="G8012" s="182" t="n"/>
    </row>
    <row r="8013">
      <c r="G8013" s="182" t="n"/>
    </row>
    <row r="8014">
      <c r="G8014" s="182" t="n"/>
    </row>
    <row r="8015">
      <c r="G8015" s="182" t="n"/>
    </row>
    <row r="8016">
      <c r="G8016" s="182" t="n"/>
    </row>
    <row r="8017">
      <c r="G8017" s="182" t="n"/>
    </row>
    <row r="8018">
      <c r="G8018" s="182" t="n"/>
    </row>
    <row r="8019">
      <c r="G8019" s="182" t="n"/>
    </row>
    <row r="8020">
      <c r="G8020" s="182" t="n"/>
    </row>
    <row r="8021">
      <c r="G8021" s="182" t="n"/>
    </row>
    <row r="8022">
      <c r="G8022" s="182" t="n"/>
    </row>
    <row r="8023">
      <c r="G8023" s="182" t="n"/>
    </row>
    <row r="8024">
      <c r="G8024" s="182" t="n"/>
    </row>
    <row r="8025">
      <c r="G8025" s="182" t="n"/>
    </row>
    <row r="8026">
      <c r="G8026" s="182" t="n"/>
    </row>
    <row r="8027">
      <c r="G8027" s="182" t="n"/>
    </row>
    <row r="8028">
      <c r="G8028" s="182" t="n"/>
    </row>
    <row r="8029">
      <c r="G8029" s="182" t="n"/>
    </row>
    <row r="8030">
      <c r="G8030" s="182" t="n"/>
    </row>
    <row r="8031">
      <c r="G8031" s="182" t="n"/>
    </row>
    <row r="8032">
      <c r="G8032" s="182" t="n"/>
    </row>
    <row r="8033">
      <c r="G8033" s="182" t="n"/>
    </row>
    <row r="8034">
      <c r="G8034" s="182" t="n"/>
    </row>
    <row r="8035">
      <c r="G8035" s="182" t="n"/>
    </row>
    <row r="8036">
      <c r="G8036" s="182" t="n"/>
    </row>
    <row r="8037">
      <c r="G8037" s="182" t="n"/>
    </row>
    <row r="8038">
      <c r="G8038" s="182" t="n"/>
    </row>
    <row r="8039">
      <c r="G8039" s="182" t="n"/>
    </row>
    <row r="8040">
      <c r="G8040" s="182" t="n"/>
    </row>
    <row r="8041">
      <c r="G8041" s="182" t="n"/>
    </row>
    <row r="8042">
      <c r="G8042" s="182" t="n"/>
    </row>
    <row r="8043">
      <c r="G8043" s="182" t="n"/>
    </row>
    <row r="8044">
      <c r="G8044" s="182" t="n"/>
    </row>
    <row r="8045">
      <c r="G8045" s="182" t="n"/>
    </row>
    <row r="8046">
      <c r="G8046" s="182" t="n"/>
    </row>
    <row r="8047">
      <c r="G8047" s="182" t="n"/>
    </row>
    <row r="8048">
      <c r="G8048" s="182" t="n"/>
    </row>
    <row r="8049">
      <c r="G8049" s="182" t="n"/>
    </row>
    <row r="8050">
      <c r="G8050" s="182" t="n"/>
    </row>
    <row r="8051">
      <c r="G8051" s="182" t="n"/>
    </row>
    <row r="8052">
      <c r="G8052" s="182" t="n"/>
    </row>
    <row r="8053">
      <c r="G8053" s="182" t="n"/>
    </row>
    <row r="8054">
      <c r="G8054" s="182" t="n"/>
    </row>
    <row r="8055">
      <c r="G8055" s="182" t="n"/>
    </row>
    <row r="8056">
      <c r="G8056" s="182" t="n"/>
    </row>
    <row r="8057">
      <c r="G8057" s="182" t="n"/>
    </row>
    <row r="8058">
      <c r="G8058" s="182" t="n"/>
    </row>
    <row r="8059">
      <c r="G8059" s="182" t="n"/>
    </row>
    <row r="8060">
      <c r="G8060" s="182" t="n"/>
    </row>
    <row r="8061">
      <c r="G8061" s="182" t="n"/>
    </row>
    <row r="8062">
      <c r="G8062" s="182" t="n"/>
    </row>
    <row r="8063">
      <c r="G8063" s="182" t="n"/>
    </row>
    <row r="8064">
      <c r="G8064" s="182" t="n"/>
    </row>
    <row r="8065">
      <c r="G8065" s="182" t="n"/>
    </row>
    <row r="8066">
      <c r="G8066" s="182" t="n"/>
    </row>
    <row r="8067">
      <c r="G8067" s="182" t="n"/>
    </row>
    <row r="8068">
      <c r="G8068" s="182" t="n"/>
    </row>
    <row r="8069">
      <c r="G8069" s="182" t="n"/>
    </row>
    <row r="8070">
      <c r="G8070" s="182" t="n"/>
    </row>
    <row r="8071">
      <c r="G8071" s="182" t="n"/>
    </row>
    <row r="8072">
      <c r="G8072" s="182" t="n"/>
    </row>
    <row r="8073">
      <c r="G8073" s="182" t="n"/>
    </row>
    <row r="8074">
      <c r="G8074" s="182" t="n"/>
    </row>
    <row r="8075">
      <c r="G8075" s="182" t="n"/>
    </row>
    <row r="8076">
      <c r="G8076" s="182" t="n"/>
    </row>
    <row r="8077">
      <c r="G8077" s="182" t="n"/>
    </row>
    <row r="8078">
      <c r="G8078" s="182" t="n"/>
    </row>
    <row r="8079">
      <c r="G8079" s="182" t="n"/>
    </row>
    <row r="8080">
      <c r="G8080" s="182" t="n"/>
    </row>
    <row r="8081">
      <c r="G8081" s="182" t="n"/>
    </row>
    <row r="8082">
      <c r="G8082" s="182" t="n"/>
    </row>
    <row r="8083">
      <c r="G8083" s="182" t="n"/>
    </row>
    <row r="8084">
      <c r="G8084" s="182" t="n"/>
    </row>
    <row r="8085">
      <c r="G8085" s="182" t="n"/>
    </row>
    <row r="8086">
      <c r="G8086" s="182" t="n"/>
    </row>
    <row r="8087">
      <c r="G8087" s="182" t="n"/>
    </row>
    <row r="8088">
      <c r="G8088" s="182" t="n"/>
    </row>
    <row r="8089">
      <c r="G8089" s="182" t="n"/>
    </row>
    <row r="8090">
      <c r="G8090" s="182" t="n"/>
    </row>
    <row r="8091">
      <c r="G8091" s="182" t="n"/>
    </row>
    <row r="8092">
      <c r="G8092" s="182" t="n"/>
    </row>
    <row r="8093">
      <c r="G8093" s="182" t="n"/>
    </row>
    <row r="8094">
      <c r="G8094" s="182" t="n"/>
    </row>
    <row r="8095">
      <c r="G8095" s="182" t="n"/>
    </row>
    <row r="8096">
      <c r="G8096" s="182" t="n"/>
    </row>
    <row r="8097">
      <c r="G8097" s="182" t="n"/>
    </row>
    <row r="8098">
      <c r="G8098" s="182" t="n"/>
    </row>
    <row r="8099">
      <c r="G8099" s="182" t="n"/>
    </row>
    <row r="8100">
      <c r="G8100" s="182" t="n"/>
    </row>
    <row r="8101">
      <c r="G8101" s="182" t="n"/>
    </row>
    <row r="8102">
      <c r="G8102" s="182" t="n"/>
    </row>
    <row r="8103">
      <c r="G8103" s="182" t="n"/>
    </row>
    <row r="8104">
      <c r="G8104" s="182" t="n"/>
    </row>
    <row r="8105">
      <c r="G8105" s="182" t="n"/>
    </row>
    <row r="8106">
      <c r="G8106" s="182" t="n"/>
    </row>
    <row r="8107">
      <c r="G8107" s="182" t="n"/>
    </row>
    <row r="8108">
      <c r="G8108" s="182" t="n"/>
    </row>
    <row r="8109">
      <c r="G8109" s="182" t="n"/>
    </row>
    <row r="8110">
      <c r="G8110" s="182" t="n"/>
    </row>
    <row r="8111">
      <c r="G8111" s="182" t="n"/>
    </row>
    <row r="8112">
      <c r="G8112" s="182" t="n"/>
    </row>
    <row r="8113">
      <c r="G8113" s="182" t="n"/>
    </row>
    <row r="8114">
      <c r="G8114" s="182" t="n"/>
    </row>
    <row r="8115">
      <c r="G8115" s="182" t="n"/>
    </row>
    <row r="8116">
      <c r="G8116" s="182" t="n"/>
    </row>
    <row r="8117">
      <c r="G8117" s="182" t="n"/>
    </row>
    <row r="8118">
      <c r="G8118" s="182" t="n"/>
    </row>
    <row r="8119">
      <c r="G8119" s="182" t="n"/>
    </row>
    <row r="8120">
      <c r="G8120" s="182" t="n"/>
    </row>
    <row r="8121">
      <c r="G8121" s="182" t="n"/>
    </row>
    <row r="8122">
      <c r="G8122" s="182" t="n"/>
    </row>
    <row r="8123">
      <c r="G8123" s="182" t="n"/>
    </row>
    <row r="8124">
      <c r="G8124" s="182" t="n"/>
    </row>
    <row r="8125">
      <c r="G8125" s="182" t="n"/>
    </row>
    <row r="8126">
      <c r="G8126" s="182" t="n"/>
    </row>
    <row r="8127">
      <c r="G8127" s="182" t="n"/>
    </row>
    <row r="8128">
      <c r="G8128" s="182" t="n"/>
    </row>
    <row r="8129">
      <c r="G8129" s="182" t="n"/>
    </row>
    <row r="8130">
      <c r="G8130" s="182" t="n"/>
    </row>
    <row r="8131">
      <c r="G8131" s="182" t="n"/>
    </row>
    <row r="8132">
      <c r="G8132" s="182" t="n"/>
    </row>
    <row r="8133">
      <c r="G8133" s="182" t="n"/>
    </row>
    <row r="8134">
      <c r="G8134" s="182" t="n"/>
    </row>
    <row r="8135">
      <c r="G8135" s="182" t="n"/>
    </row>
    <row r="8136">
      <c r="G8136" s="182" t="n"/>
    </row>
    <row r="8137">
      <c r="G8137" s="182" t="n"/>
    </row>
    <row r="8138">
      <c r="G8138" s="182" t="n"/>
    </row>
    <row r="8139">
      <c r="G8139" s="182" t="n"/>
    </row>
    <row r="8140">
      <c r="G8140" s="182" t="n"/>
    </row>
    <row r="8141">
      <c r="G8141" s="182" t="n"/>
    </row>
    <row r="8142">
      <c r="G8142" s="182" t="n"/>
    </row>
    <row r="8143">
      <c r="G8143" s="182" t="n"/>
    </row>
    <row r="8144">
      <c r="G8144" s="182" t="n"/>
    </row>
    <row r="8145">
      <c r="G8145" s="182" t="n"/>
    </row>
    <row r="8146">
      <c r="G8146" s="182" t="n"/>
    </row>
    <row r="8147">
      <c r="G8147" s="182" t="n"/>
    </row>
    <row r="8148">
      <c r="G8148" s="182" t="n"/>
    </row>
    <row r="8149">
      <c r="G8149" s="182" t="n"/>
    </row>
    <row r="8150">
      <c r="G8150" s="182" t="n"/>
    </row>
    <row r="8151">
      <c r="G8151" s="182" t="n"/>
    </row>
    <row r="8152">
      <c r="G8152" s="182" t="n"/>
    </row>
    <row r="8153">
      <c r="G8153" s="182" t="n"/>
    </row>
    <row r="8154">
      <c r="G8154" s="182" t="n"/>
    </row>
    <row r="8155">
      <c r="G8155" s="182" t="n"/>
    </row>
    <row r="8156">
      <c r="G8156" s="182" t="n"/>
    </row>
    <row r="8157">
      <c r="G8157" s="182" t="n"/>
    </row>
    <row r="8158">
      <c r="G8158" s="182" t="n"/>
    </row>
    <row r="8159">
      <c r="G8159" s="182" t="n"/>
    </row>
    <row r="8160">
      <c r="G8160" s="182" t="n"/>
    </row>
    <row r="8161">
      <c r="G8161" s="182" t="n"/>
    </row>
    <row r="8162">
      <c r="G8162" s="182" t="n"/>
    </row>
    <row r="8163">
      <c r="G8163" s="182" t="n"/>
    </row>
    <row r="8164">
      <c r="G8164" s="182" t="n"/>
    </row>
    <row r="8165">
      <c r="G8165" s="182" t="n"/>
    </row>
    <row r="8166">
      <c r="G8166" s="182" t="n"/>
    </row>
    <row r="8167">
      <c r="G8167" s="182" t="n"/>
    </row>
    <row r="8168">
      <c r="G8168" s="182" t="n"/>
    </row>
    <row r="8169">
      <c r="G8169" s="182" t="n"/>
    </row>
    <row r="8170">
      <c r="G8170" s="182" t="n"/>
    </row>
    <row r="8171">
      <c r="G8171" s="182" t="n"/>
    </row>
    <row r="8172">
      <c r="G8172" s="182" t="n"/>
    </row>
    <row r="8173">
      <c r="G8173" s="182" t="n"/>
    </row>
    <row r="8174">
      <c r="G8174" s="182" t="n"/>
    </row>
    <row r="8175">
      <c r="G8175" s="182" t="n"/>
    </row>
    <row r="8176">
      <c r="G8176" s="182" t="n"/>
    </row>
    <row r="8177">
      <c r="G8177" s="182" t="n"/>
    </row>
    <row r="8178">
      <c r="G8178" s="182" t="n"/>
    </row>
    <row r="8179">
      <c r="G8179" s="182" t="n"/>
    </row>
    <row r="8180">
      <c r="G8180" s="182" t="n"/>
    </row>
    <row r="8181">
      <c r="G8181" s="182" t="n"/>
    </row>
    <row r="8182">
      <c r="G8182" s="182" t="n"/>
    </row>
    <row r="8183">
      <c r="G8183" s="182" t="n"/>
    </row>
    <row r="8184">
      <c r="G8184" s="182" t="n"/>
    </row>
    <row r="8185">
      <c r="G8185" s="182" t="n"/>
    </row>
    <row r="8186">
      <c r="G8186" s="182" t="n"/>
    </row>
    <row r="8187">
      <c r="G8187" s="182" t="n"/>
    </row>
    <row r="8188">
      <c r="G8188" s="182" t="n"/>
    </row>
    <row r="8189">
      <c r="G8189" s="182" t="n"/>
    </row>
    <row r="8190">
      <c r="G8190" s="182" t="n"/>
    </row>
    <row r="8191">
      <c r="G8191" s="182" t="n"/>
    </row>
    <row r="8192">
      <c r="G8192" s="182" t="n"/>
    </row>
    <row r="8193">
      <c r="G8193" s="182" t="n"/>
    </row>
    <row r="8194">
      <c r="G8194" s="182" t="n"/>
    </row>
    <row r="8195">
      <c r="G8195" s="182" t="n"/>
    </row>
    <row r="8196">
      <c r="G8196" s="182" t="n"/>
    </row>
    <row r="8197">
      <c r="G8197" s="182" t="n"/>
    </row>
    <row r="8198">
      <c r="G8198" s="182" t="n"/>
    </row>
    <row r="8199">
      <c r="G8199" s="182" t="n"/>
    </row>
    <row r="8200">
      <c r="G8200" s="182" t="n"/>
    </row>
    <row r="8201">
      <c r="G8201" s="182" t="n"/>
    </row>
    <row r="8202">
      <c r="G8202" s="182" t="n"/>
    </row>
    <row r="8203">
      <c r="G8203" s="182" t="n"/>
    </row>
    <row r="8204">
      <c r="G8204" s="182" t="n"/>
    </row>
    <row r="8205">
      <c r="G8205" s="182" t="n"/>
    </row>
    <row r="8206">
      <c r="G8206" s="182" t="n"/>
    </row>
    <row r="8207">
      <c r="G8207" s="182" t="n"/>
    </row>
    <row r="8208">
      <c r="G8208" s="182" t="n"/>
    </row>
    <row r="8209">
      <c r="G8209" s="182" t="n"/>
    </row>
    <row r="8210">
      <c r="G8210" s="182" t="n"/>
    </row>
    <row r="8211">
      <c r="G8211" s="182" t="n"/>
    </row>
    <row r="8212">
      <c r="G8212" s="182" t="n"/>
    </row>
    <row r="8213">
      <c r="G8213" s="182" t="n"/>
    </row>
    <row r="8214">
      <c r="G8214" s="182" t="n"/>
    </row>
    <row r="8215">
      <c r="G8215" s="182" t="n"/>
    </row>
    <row r="8216">
      <c r="G8216" s="182" t="n"/>
    </row>
    <row r="8217">
      <c r="G8217" s="182" t="n"/>
    </row>
    <row r="8218">
      <c r="G8218" s="182" t="n"/>
    </row>
    <row r="8219">
      <c r="G8219" s="182" t="n"/>
    </row>
    <row r="8220">
      <c r="G8220" s="182" t="n"/>
    </row>
    <row r="8221">
      <c r="G8221" s="182" t="n"/>
    </row>
    <row r="8222">
      <c r="G8222" s="182" t="n"/>
    </row>
    <row r="8223">
      <c r="G8223" s="182" t="n"/>
    </row>
    <row r="8224">
      <c r="G8224" s="182" t="n"/>
    </row>
    <row r="8225">
      <c r="G8225" s="182" t="n"/>
    </row>
    <row r="8226">
      <c r="G8226" s="182" t="n"/>
    </row>
    <row r="8227">
      <c r="G8227" s="182" t="n"/>
    </row>
    <row r="8228">
      <c r="G8228" s="182" t="n"/>
    </row>
    <row r="8229">
      <c r="G8229" s="182" t="n"/>
    </row>
    <row r="8230">
      <c r="G8230" s="182" t="n"/>
    </row>
    <row r="8231">
      <c r="G8231" s="182" t="n"/>
    </row>
    <row r="8232">
      <c r="G8232" s="182" t="n"/>
    </row>
    <row r="8233">
      <c r="G8233" s="182" t="n"/>
    </row>
    <row r="8234">
      <c r="G8234" s="182" t="n"/>
    </row>
    <row r="8235">
      <c r="G8235" s="182" t="n"/>
    </row>
    <row r="8236">
      <c r="G8236" s="182" t="n"/>
    </row>
    <row r="8237">
      <c r="G8237" s="182" t="n"/>
    </row>
    <row r="8238">
      <c r="G8238" s="182" t="n"/>
    </row>
    <row r="8239">
      <c r="G8239" s="182" t="n"/>
    </row>
    <row r="8240">
      <c r="G8240" s="182" t="n"/>
    </row>
    <row r="8241">
      <c r="G8241" s="182" t="n"/>
    </row>
    <row r="8242">
      <c r="G8242" s="182" t="n"/>
    </row>
    <row r="8243">
      <c r="G8243" s="182" t="n"/>
    </row>
    <row r="8244">
      <c r="G8244" s="182" t="n"/>
    </row>
    <row r="8245">
      <c r="G8245" s="182" t="n"/>
    </row>
    <row r="8246">
      <c r="G8246" s="182" t="n"/>
    </row>
    <row r="8247">
      <c r="G8247" s="182" t="n"/>
    </row>
    <row r="8248">
      <c r="G8248" s="182" t="n"/>
    </row>
    <row r="8249">
      <c r="G8249" s="182" t="n"/>
    </row>
    <row r="8250">
      <c r="G8250" s="182" t="n"/>
    </row>
    <row r="8251">
      <c r="G8251" s="182" t="n"/>
    </row>
    <row r="8252">
      <c r="G8252" s="182" t="n"/>
    </row>
    <row r="8253">
      <c r="G8253" s="182" t="n"/>
    </row>
    <row r="8254">
      <c r="G8254" s="182" t="n"/>
    </row>
    <row r="8255">
      <c r="G8255" s="182" t="n"/>
    </row>
    <row r="8256">
      <c r="G8256" s="182" t="n"/>
    </row>
    <row r="8257">
      <c r="G8257" s="182" t="n"/>
    </row>
    <row r="8258">
      <c r="G8258" s="182" t="n"/>
    </row>
    <row r="8259">
      <c r="G8259" s="182" t="n"/>
    </row>
    <row r="8260">
      <c r="G8260" s="182" t="n"/>
    </row>
    <row r="8261">
      <c r="G8261" s="182" t="n"/>
    </row>
    <row r="8262">
      <c r="G8262" s="182" t="n"/>
    </row>
    <row r="8263">
      <c r="G8263" s="182" t="n"/>
    </row>
    <row r="8264">
      <c r="G8264" s="182" t="n"/>
    </row>
    <row r="8265">
      <c r="G8265" s="182" t="n"/>
    </row>
    <row r="8266">
      <c r="G8266" s="182" t="n"/>
    </row>
    <row r="8267">
      <c r="G8267" s="182" t="n"/>
    </row>
    <row r="8268">
      <c r="G8268" s="182" t="n"/>
    </row>
    <row r="8269">
      <c r="G8269" s="182" t="n"/>
    </row>
    <row r="8270">
      <c r="G8270" s="182" t="n"/>
    </row>
    <row r="8271">
      <c r="G8271" s="182" t="n"/>
    </row>
    <row r="8272">
      <c r="G8272" s="182" t="n"/>
    </row>
    <row r="8273">
      <c r="G8273" s="182" t="n"/>
    </row>
    <row r="8274">
      <c r="G8274" s="182" t="n"/>
    </row>
    <row r="8275">
      <c r="G8275" s="182" t="n"/>
    </row>
    <row r="8276">
      <c r="G8276" s="182" t="n"/>
    </row>
    <row r="8277">
      <c r="G8277" s="182" t="n"/>
    </row>
    <row r="8278">
      <c r="G8278" s="182" t="n"/>
    </row>
    <row r="8279">
      <c r="G8279" s="182" t="n"/>
    </row>
    <row r="8280">
      <c r="G8280" s="182" t="n"/>
    </row>
    <row r="8281">
      <c r="G8281" s="182" t="n"/>
    </row>
    <row r="8282">
      <c r="G8282" s="182" t="n"/>
    </row>
    <row r="8283">
      <c r="G8283" s="182" t="n"/>
    </row>
    <row r="8284">
      <c r="G8284" s="182" t="n"/>
    </row>
    <row r="8285">
      <c r="G8285" s="182" t="n"/>
    </row>
    <row r="8286">
      <c r="G8286" s="182" t="n"/>
    </row>
    <row r="8287">
      <c r="G8287" s="182" t="n"/>
    </row>
    <row r="8288">
      <c r="G8288" s="182" t="n"/>
    </row>
    <row r="8289">
      <c r="G8289" s="182" t="n"/>
    </row>
    <row r="8290">
      <c r="G8290" s="182" t="n"/>
    </row>
    <row r="8291">
      <c r="G8291" s="182" t="n"/>
    </row>
    <row r="8292">
      <c r="G8292" s="182" t="n"/>
    </row>
    <row r="8293">
      <c r="G8293" s="182" t="n"/>
    </row>
    <row r="8294">
      <c r="G8294" s="182" t="n"/>
    </row>
    <row r="8295">
      <c r="G8295" s="182" t="n"/>
    </row>
    <row r="8296">
      <c r="G8296" s="182" t="n"/>
    </row>
    <row r="8297">
      <c r="G8297" s="182" t="n"/>
    </row>
    <row r="8298">
      <c r="G8298" s="182" t="n"/>
    </row>
    <row r="8299">
      <c r="G8299" s="182" t="n"/>
    </row>
    <row r="8300">
      <c r="G8300" s="182" t="n"/>
    </row>
    <row r="8301">
      <c r="G8301" s="182" t="n"/>
    </row>
    <row r="8302">
      <c r="G8302" s="182" t="n"/>
    </row>
    <row r="8303">
      <c r="G8303" s="182" t="n"/>
    </row>
    <row r="8304">
      <c r="G8304" s="182" t="n"/>
    </row>
    <row r="8305">
      <c r="G8305" s="182" t="n"/>
    </row>
    <row r="8306">
      <c r="G8306" s="182" t="n"/>
    </row>
    <row r="8307">
      <c r="G8307" s="182" t="n"/>
    </row>
    <row r="8308">
      <c r="G8308" s="182" t="n"/>
    </row>
    <row r="8309">
      <c r="G8309" s="182" t="n"/>
    </row>
    <row r="8310">
      <c r="G8310" s="182" t="n"/>
    </row>
    <row r="8311">
      <c r="G8311" s="182" t="n"/>
    </row>
    <row r="8312">
      <c r="G8312" s="182" t="n"/>
    </row>
    <row r="8313">
      <c r="G8313" s="182" t="n"/>
    </row>
    <row r="8314">
      <c r="G8314" s="182" t="n"/>
    </row>
    <row r="8315">
      <c r="G8315" s="182" t="n"/>
    </row>
    <row r="8316">
      <c r="G8316" s="182" t="n"/>
    </row>
    <row r="8317">
      <c r="G8317" s="182" t="n"/>
    </row>
    <row r="8318">
      <c r="G8318" s="182" t="n"/>
    </row>
    <row r="8319">
      <c r="G8319" s="182" t="n"/>
    </row>
    <row r="8320">
      <c r="G8320" s="182" t="n"/>
    </row>
    <row r="8321">
      <c r="G8321" s="182" t="n"/>
    </row>
    <row r="8322">
      <c r="G8322" s="182" t="n"/>
    </row>
    <row r="8323">
      <c r="G8323" s="182" t="n"/>
    </row>
    <row r="8324">
      <c r="G8324" s="182" t="n"/>
    </row>
    <row r="8325">
      <c r="G8325" s="182" t="n"/>
    </row>
    <row r="8326">
      <c r="G8326" s="182" t="n"/>
    </row>
    <row r="8327">
      <c r="G8327" s="182" t="n"/>
    </row>
    <row r="8328">
      <c r="G8328" s="182" t="n"/>
    </row>
    <row r="8329">
      <c r="G8329" s="182" t="n"/>
    </row>
    <row r="8330">
      <c r="G8330" s="182" t="n"/>
    </row>
    <row r="8331">
      <c r="G8331" s="182" t="n"/>
    </row>
    <row r="8332">
      <c r="G8332" s="182" t="n"/>
    </row>
    <row r="8333">
      <c r="G8333" s="182" t="n"/>
    </row>
    <row r="8334">
      <c r="G8334" s="182" t="n"/>
    </row>
    <row r="8335">
      <c r="G8335" s="182" t="n"/>
    </row>
    <row r="8336">
      <c r="G8336" s="182" t="n"/>
    </row>
    <row r="8337">
      <c r="G8337" s="182" t="n"/>
    </row>
    <row r="8338">
      <c r="G8338" s="182" t="n"/>
    </row>
    <row r="8339">
      <c r="G8339" s="182" t="n"/>
    </row>
    <row r="8340">
      <c r="G8340" s="182" t="n"/>
    </row>
    <row r="8341">
      <c r="G8341" s="182" t="n"/>
    </row>
    <row r="8342">
      <c r="G8342" s="182" t="n"/>
    </row>
    <row r="8343">
      <c r="G8343" s="182" t="n"/>
    </row>
    <row r="8344">
      <c r="G8344" s="182" t="n"/>
    </row>
    <row r="8345">
      <c r="G8345" s="182" t="n"/>
    </row>
    <row r="8346">
      <c r="G8346" s="182" t="n"/>
    </row>
    <row r="8347">
      <c r="G8347" s="182" t="n"/>
    </row>
    <row r="8348">
      <c r="G8348" s="182" t="n"/>
    </row>
    <row r="8349">
      <c r="G8349" s="182" t="n"/>
    </row>
    <row r="8350">
      <c r="G8350" s="182" t="n"/>
    </row>
    <row r="8351">
      <c r="G8351" s="182" t="n"/>
    </row>
    <row r="8352">
      <c r="G8352" s="182" t="n"/>
    </row>
    <row r="8353">
      <c r="G8353" s="182" t="n"/>
    </row>
    <row r="8354">
      <c r="G8354" s="182" t="n"/>
    </row>
    <row r="8355">
      <c r="G8355" s="182" t="n"/>
    </row>
    <row r="8356">
      <c r="G8356" s="182" t="n"/>
    </row>
    <row r="8357">
      <c r="G8357" s="182" t="n"/>
    </row>
    <row r="8358">
      <c r="G8358" s="182" t="n"/>
    </row>
    <row r="8359">
      <c r="G8359" s="182" t="n"/>
    </row>
    <row r="8360">
      <c r="G8360" s="182" t="n"/>
    </row>
    <row r="8361">
      <c r="G8361" s="182" t="n"/>
    </row>
    <row r="8362">
      <c r="G8362" s="182" t="n"/>
    </row>
    <row r="8363">
      <c r="G8363" s="182" t="n"/>
    </row>
    <row r="8364">
      <c r="G8364" s="182" t="n"/>
    </row>
    <row r="8365">
      <c r="G8365" s="182" t="n"/>
    </row>
    <row r="8366">
      <c r="G8366" s="182" t="n"/>
    </row>
    <row r="8367">
      <c r="G8367" s="182" t="n"/>
    </row>
    <row r="8368">
      <c r="G8368" s="182" t="n"/>
    </row>
    <row r="8369">
      <c r="G8369" s="182" t="n"/>
    </row>
    <row r="8370">
      <c r="G8370" s="182" t="n"/>
    </row>
    <row r="8371">
      <c r="G8371" s="182" t="n"/>
    </row>
    <row r="8372">
      <c r="G8372" s="182" t="n"/>
    </row>
    <row r="8373">
      <c r="G8373" s="182" t="n"/>
    </row>
    <row r="8374">
      <c r="G8374" s="182" t="n"/>
    </row>
    <row r="8375">
      <c r="G8375" s="182" t="n"/>
    </row>
    <row r="8376">
      <c r="G8376" s="182" t="n"/>
    </row>
    <row r="8377">
      <c r="G8377" s="182" t="n"/>
    </row>
    <row r="8378">
      <c r="G8378" s="182" t="n"/>
    </row>
    <row r="8379">
      <c r="G8379" s="182" t="n"/>
    </row>
    <row r="8380">
      <c r="G8380" s="182" t="n"/>
    </row>
    <row r="8381">
      <c r="G8381" s="182" t="n"/>
    </row>
    <row r="8382">
      <c r="G8382" s="182" t="n"/>
    </row>
    <row r="8383">
      <c r="G8383" s="182" t="n"/>
    </row>
    <row r="8384">
      <c r="G8384" s="182" t="n"/>
    </row>
    <row r="8385">
      <c r="G8385" s="182" t="n"/>
    </row>
    <row r="8386">
      <c r="G8386" s="182" t="n"/>
    </row>
    <row r="8387">
      <c r="G8387" s="182" t="n"/>
    </row>
    <row r="8388">
      <c r="G8388" s="182" t="n"/>
    </row>
    <row r="8389">
      <c r="G8389" s="182" t="n"/>
    </row>
    <row r="8390">
      <c r="G8390" s="182" t="n"/>
    </row>
    <row r="8391">
      <c r="G8391" s="182" t="n"/>
    </row>
    <row r="8392">
      <c r="G8392" s="182" t="n"/>
    </row>
    <row r="8393">
      <c r="G8393" s="182" t="n"/>
    </row>
    <row r="8394">
      <c r="G8394" s="182" t="n"/>
    </row>
    <row r="8395">
      <c r="G8395" s="182" t="n"/>
    </row>
    <row r="8396">
      <c r="G8396" s="182" t="n"/>
    </row>
    <row r="8397">
      <c r="G8397" s="182" t="n"/>
    </row>
    <row r="8398">
      <c r="G8398" s="182" t="n"/>
    </row>
    <row r="8399">
      <c r="G8399" s="182" t="n"/>
    </row>
    <row r="8400">
      <c r="G8400" s="182" t="n"/>
    </row>
    <row r="8401">
      <c r="G8401" s="182" t="n"/>
    </row>
    <row r="8402">
      <c r="G8402" s="182" t="n"/>
    </row>
    <row r="8403">
      <c r="G8403" s="182" t="n"/>
    </row>
    <row r="8404">
      <c r="G8404" s="182" t="n"/>
    </row>
    <row r="8405">
      <c r="G8405" s="182" t="n"/>
    </row>
    <row r="8406">
      <c r="G8406" s="182" t="n"/>
    </row>
    <row r="8407">
      <c r="G8407" s="182" t="n"/>
    </row>
    <row r="8408">
      <c r="G8408" s="182" t="n"/>
    </row>
    <row r="8409">
      <c r="G8409" s="182" t="n"/>
    </row>
    <row r="8410">
      <c r="G8410" s="182" t="n"/>
    </row>
    <row r="8411">
      <c r="G8411" s="182" t="n"/>
    </row>
    <row r="8412">
      <c r="G8412" s="182" t="n"/>
    </row>
    <row r="8413">
      <c r="G8413" s="182" t="n"/>
    </row>
    <row r="8414">
      <c r="G8414" s="182" t="n"/>
    </row>
    <row r="8415">
      <c r="G8415" s="182" t="n"/>
    </row>
    <row r="8416">
      <c r="G8416" s="182" t="n"/>
    </row>
    <row r="8417">
      <c r="G8417" s="182" t="n"/>
    </row>
    <row r="8418">
      <c r="G8418" s="182" t="n"/>
    </row>
    <row r="8419">
      <c r="G8419" s="182" t="n"/>
    </row>
    <row r="8420">
      <c r="G8420" s="182" t="n"/>
    </row>
    <row r="8421">
      <c r="G8421" s="182" t="n"/>
    </row>
    <row r="8422">
      <c r="G8422" s="182" t="n"/>
    </row>
  </sheetData>
  <autoFilter ref="$A$2:$G$196">
    <filterColumn colId="6" hiddenButton="0" showButton="1">
      <filters>
        <filter val="0.55"/>
        <filter val="0.77"/>
        <filter val="1.23"/>
        <filter val="0.56"/>
        <filter val="0.78"/>
        <filter val="0.34"/>
        <filter val="0.53"/>
        <filter val="0.97"/>
        <filter val="0.32"/>
        <filter val="0.76"/>
        <filter val="0.54"/>
        <filter val="1.41"/>
        <filter val="0.51"/>
        <filter val="0.95"/>
        <filter val="0.52"/>
        <filter val="0.96"/>
        <filter val="0.71"/>
        <filter val="0.50"/>
        <filter val="0.72"/>
        <filter val="0.49"/>
        <filter val="0.46"/>
        <filter val="0.47"/>
        <filter val="0.69"/>
        <filter val="1.37"/>
        <filter val="#VALUE!"/>
        <filter val="0.44"/>
        <filter val="0.66"/>
        <filter val="0.67"/>
        <filter val="0.45"/>
        <filter val="0.42"/>
        <filter val="0.86"/>
        <filter val="0.64"/>
        <filter val="0.43"/>
        <filter val="0.65"/>
        <filter val="0.87"/>
        <filter val="0.40"/>
        <filter val="0.41"/>
        <filter val="1.31"/>
        <filter val="0.60"/>
        <filter val="0.82"/>
        <filter val="0.83"/>
        <filter val="0.39"/>
        <filter val="0.59"/>
        <filter val="0.37"/>
        <filter val="0.38"/>
        <filter val="0.35"/>
        <filter val="0.36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51"/>
  <sheetViews>
    <sheetView showGridLines="0" workbookViewId="0">
      <selection activeCell="A1" sqref="A1"/>
    </sheetView>
  </sheetViews>
  <sheetFormatPr baseColWidth="8" defaultColWidth="14.43" defaultRowHeight="15" customHeight="1"/>
  <cols>
    <col width="41.43" customWidth="1" style="412" min="7" max="7"/>
  </cols>
  <sheetData>
    <row r="1">
      <c r="A1" s="185" t="inlineStr">
        <is>
          <t>Año</t>
        </is>
      </c>
      <c r="B1" s="185" t="inlineStr">
        <is>
          <t>Ensayo</t>
        </is>
      </c>
      <c r="C1" s="185" t="inlineStr">
        <is>
          <t>Localidad</t>
        </is>
      </c>
    </row>
    <row r="2">
      <c r="A2" s="191" t="n">
        <v>2019</v>
      </c>
      <c r="B2" s="191" t="inlineStr">
        <is>
          <t>Temprano</t>
        </is>
      </c>
      <c r="C2" s="191" t="inlineStr">
        <is>
          <t>Pergamino</t>
        </is>
      </c>
    </row>
    <row r="3">
      <c r="A3" s="191" t="n">
        <v>2018</v>
      </c>
      <c r="B3" s="191" t="inlineStr">
        <is>
          <t>Temprano</t>
        </is>
      </c>
      <c r="C3" s="191" t="inlineStr">
        <is>
          <t>Pergamino</t>
        </is>
      </c>
    </row>
    <row r="4">
      <c r="A4" s="191" t="n">
        <v>2018</v>
      </c>
      <c r="B4" s="191" t="inlineStr">
        <is>
          <t>Temprano</t>
        </is>
      </c>
      <c r="C4" s="191" t="inlineStr">
        <is>
          <t>Pergamino</t>
        </is>
      </c>
    </row>
    <row r="5">
      <c r="A5" s="191" t="n">
        <v>2018</v>
      </c>
      <c r="B5" s="191" t="inlineStr">
        <is>
          <t>Temprano</t>
        </is>
      </c>
      <c r="C5" s="191" t="inlineStr">
        <is>
          <t>Pergamino</t>
        </is>
      </c>
    </row>
    <row r="6">
      <c r="A6" s="191" t="n">
        <v>2018</v>
      </c>
      <c r="B6" s="191" t="inlineStr">
        <is>
          <t>Temprano</t>
        </is>
      </c>
      <c r="C6" s="191" t="inlineStr">
        <is>
          <t>Pergamino</t>
        </is>
      </c>
    </row>
    <row r="7">
      <c r="A7" s="191" t="n">
        <v>2018</v>
      </c>
      <c r="B7" s="191" t="inlineStr">
        <is>
          <t>Temprano</t>
        </is>
      </c>
      <c r="C7" s="191" t="inlineStr">
        <is>
          <t>Pergamino</t>
        </is>
      </c>
    </row>
    <row r="8">
      <c r="A8" s="191" t="n">
        <v>2018</v>
      </c>
      <c r="B8" s="191" t="inlineStr">
        <is>
          <t>Temprano</t>
        </is>
      </c>
      <c r="C8" s="191" t="inlineStr">
        <is>
          <t>Pergamino</t>
        </is>
      </c>
    </row>
    <row r="9">
      <c r="A9" s="191" t="n">
        <v>2018</v>
      </c>
      <c r="B9" s="191" t="inlineStr">
        <is>
          <t>Temprano</t>
        </is>
      </c>
      <c r="C9" s="191" t="inlineStr">
        <is>
          <t>Pergamino</t>
        </is>
      </c>
    </row>
    <row r="10">
      <c r="A10" s="191" t="n">
        <v>2018</v>
      </c>
      <c r="B10" s="191" t="inlineStr">
        <is>
          <t>Temprano</t>
        </is>
      </c>
      <c r="C10" s="191" t="inlineStr">
        <is>
          <t>Pergamino</t>
        </is>
      </c>
    </row>
    <row r="11">
      <c r="A11" s="191" t="n">
        <v>2018</v>
      </c>
      <c r="B11" s="191" t="inlineStr">
        <is>
          <t>Temprano</t>
        </is>
      </c>
      <c r="C11" s="191" t="inlineStr">
        <is>
          <t>Pergamino</t>
        </is>
      </c>
    </row>
    <row r="12">
      <c r="A12" s="191" t="n">
        <v>2018</v>
      </c>
      <c r="B12" s="191" t="inlineStr">
        <is>
          <t>Temprano</t>
        </is>
      </c>
      <c r="C12" s="191" t="inlineStr">
        <is>
          <t>Pergamino</t>
        </is>
      </c>
    </row>
    <row r="13">
      <c r="A13" s="191" t="n">
        <v>2018</v>
      </c>
      <c r="B13" s="191" t="inlineStr">
        <is>
          <t>Temprano</t>
        </is>
      </c>
      <c r="C13" s="191" t="inlineStr">
        <is>
          <t>Pergamino</t>
        </is>
      </c>
    </row>
    <row r="14">
      <c r="A14" s="191" t="n">
        <v>2018</v>
      </c>
      <c r="B14" s="191" t="inlineStr">
        <is>
          <t>Temprano</t>
        </is>
      </c>
      <c r="C14" s="191" t="inlineStr">
        <is>
          <t>Pergamino</t>
        </is>
      </c>
    </row>
    <row r="15">
      <c r="A15" s="191" t="n">
        <v>2018</v>
      </c>
      <c r="B15" s="191" t="inlineStr">
        <is>
          <t>Temprano</t>
        </is>
      </c>
      <c r="C15" s="191" t="inlineStr">
        <is>
          <t>Pergamino</t>
        </is>
      </c>
    </row>
    <row r="16">
      <c r="A16" s="191" t="n">
        <v>2018</v>
      </c>
      <c r="B16" s="191" t="inlineStr">
        <is>
          <t>Temprano</t>
        </is>
      </c>
      <c r="C16" s="191" t="inlineStr">
        <is>
          <t>Pergamino</t>
        </is>
      </c>
    </row>
    <row r="17">
      <c r="A17" s="191" t="n">
        <v>2018</v>
      </c>
      <c r="B17" s="191" t="inlineStr">
        <is>
          <t>Temprano</t>
        </is>
      </c>
      <c r="C17" s="191" t="inlineStr">
        <is>
          <t>Pergamino</t>
        </is>
      </c>
    </row>
    <row r="18">
      <c r="A18" s="191" t="n">
        <v>2018</v>
      </c>
      <c r="B18" s="191" t="inlineStr">
        <is>
          <t>Temprano</t>
        </is>
      </c>
      <c r="C18" s="191" t="inlineStr">
        <is>
          <t>Pergamino</t>
        </is>
      </c>
    </row>
    <row r="19">
      <c r="A19" s="191" t="n">
        <v>2018</v>
      </c>
      <c r="B19" s="191" t="inlineStr">
        <is>
          <t>Temprano</t>
        </is>
      </c>
      <c r="C19" s="191" t="inlineStr">
        <is>
          <t>Pergamino</t>
        </is>
      </c>
    </row>
    <row r="20">
      <c r="A20" s="191" t="n">
        <v>2018</v>
      </c>
      <c r="B20" s="191" t="inlineStr">
        <is>
          <t>Temprano</t>
        </is>
      </c>
      <c r="C20" s="191" t="inlineStr">
        <is>
          <t>Pergamino</t>
        </is>
      </c>
    </row>
    <row r="21">
      <c r="A21" s="191" t="n">
        <v>2018</v>
      </c>
      <c r="B21" s="191" t="inlineStr">
        <is>
          <t>Temprano</t>
        </is>
      </c>
      <c r="C21" s="191" t="inlineStr">
        <is>
          <t>Pergamino</t>
        </is>
      </c>
    </row>
    <row r="22">
      <c r="A22" s="191" t="n">
        <v>2018</v>
      </c>
      <c r="B22" s="191" t="inlineStr">
        <is>
          <t>Temprano</t>
        </is>
      </c>
      <c r="C22" s="191" t="inlineStr">
        <is>
          <t>Pergamino</t>
        </is>
      </c>
    </row>
    <row r="23">
      <c r="A23" s="191" t="n">
        <v>2018</v>
      </c>
      <c r="B23" s="191" t="inlineStr">
        <is>
          <t>Temprano</t>
        </is>
      </c>
      <c r="C23" s="191" t="inlineStr">
        <is>
          <t>Pergamino</t>
        </is>
      </c>
    </row>
    <row r="24">
      <c r="A24" s="191" t="n">
        <v>2018</v>
      </c>
      <c r="B24" s="191" t="inlineStr">
        <is>
          <t>Temprano</t>
        </is>
      </c>
      <c r="C24" s="191" t="inlineStr">
        <is>
          <t>Pergamino</t>
        </is>
      </c>
    </row>
    <row r="25">
      <c r="A25" s="191" t="n">
        <v>2018</v>
      </c>
      <c r="B25" s="191" t="inlineStr">
        <is>
          <t>Temprano</t>
        </is>
      </c>
      <c r="C25" s="191" t="inlineStr">
        <is>
          <t>Pergamino</t>
        </is>
      </c>
    </row>
    <row r="26">
      <c r="A26" s="191" t="n">
        <v>2018</v>
      </c>
      <c r="B26" s="191" t="inlineStr">
        <is>
          <t>Temprano</t>
        </is>
      </c>
      <c r="C26" s="191" t="inlineStr">
        <is>
          <t>Pergamino</t>
        </is>
      </c>
    </row>
    <row r="27">
      <c r="A27" s="191" t="n">
        <v>2018</v>
      </c>
      <c r="B27" s="191" t="inlineStr">
        <is>
          <t>Temprano</t>
        </is>
      </c>
      <c r="C27" s="191" t="inlineStr">
        <is>
          <t>Pergamino</t>
        </is>
      </c>
    </row>
    <row r="28">
      <c r="A28" s="191" t="n">
        <v>2018</v>
      </c>
      <c r="B28" s="191" t="inlineStr">
        <is>
          <t>Temprano</t>
        </is>
      </c>
      <c r="C28" s="191" t="inlineStr">
        <is>
          <t>Pergamino</t>
        </is>
      </c>
    </row>
    <row r="29">
      <c r="A29" s="191" t="n">
        <v>2018</v>
      </c>
      <c r="B29" s="191" t="inlineStr">
        <is>
          <t>Temprano</t>
        </is>
      </c>
      <c r="C29" s="191" t="inlineStr">
        <is>
          <t>Pergamino</t>
        </is>
      </c>
    </row>
    <row r="30">
      <c r="A30" s="191" t="n">
        <v>2018</v>
      </c>
      <c r="B30" s="191" t="inlineStr">
        <is>
          <t>Temprano</t>
        </is>
      </c>
      <c r="C30" s="191" t="inlineStr">
        <is>
          <t>Pergamino</t>
        </is>
      </c>
    </row>
    <row r="31">
      <c r="A31" s="191" t="n">
        <v>2018</v>
      </c>
      <c r="B31" s="191" t="inlineStr">
        <is>
          <t>Temprano</t>
        </is>
      </c>
      <c r="C31" s="191" t="inlineStr">
        <is>
          <t>Pergamino</t>
        </is>
      </c>
    </row>
    <row r="32">
      <c r="A32" s="191" t="n">
        <v>2018</v>
      </c>
      <c r="B32" s="191" t="inlineStr">
        <is>
          <t>Temprano</t>
        </is>
      </c>
      <c r="C32" s="191" t="inlineStr">
        <is>
          <t>Pergamino</t>
        </is>
      </c>
    </row>
    <row r="33">
      <c r="A33" s="191" t="n">
        <v>2018</v>
      </c>
      <c r="B33" s="191" t="inlineStr">
        <is>
          <t>Temprano</t>
        </is>
      </c>
      <c r="C33" s="191" t="inlineStr">
        <is>
          <t>Pergamino</t>
        </is>
      </c>
    </row>
    <row r="34">
      <c r="A34" s="191" t="n">
        <v>2018</v>
      </c>
      <c r="B34" s="191" t="inlineStr">
        <is>
          <t>Temprano</t>
        </is>
      </c>
      <c r="C34" s="191" t="inlineStr">
        <is>
          <t>Pergamino</t>
        </is>
      </c>
    </row>
    <row r="35">
      <c r="A35" s="191" t="n">
        <v>2019</v>
      </c>
      <c r="B35" s="191" t="inlineStr">
        <is>
          <t>Temprano</t>
        </is>
      </c>
      <c r="C35" s="191" t="inlineStr">
        <is>
          <t>Pergamino</t>
        </is>
      </c>
    </row>
    <row r="36">
      <c r="A36" s="191" t="n">
        <v>2018</v>
      </c>
      <c r="B36" s="191" t="inlineStr">
        <is>
          <t>Temprano</t>
        </is>
      </c>
      <c r="C36" s="191" t="inlineStr">
        <is>
          <t>Pergamino</t>
        </is>
      </c>
    </row>
    <row r="37">
      <c r="A37" s="191" t="n">
        <v>2018</v>
      </c>
      <c r="B37" s="191" t="inlineStr">
        <is>
          <t>Temprano</t>
        </is>
      </c>
      <c r="C37" s="191" t="inlineStr">
        <is>
          <t>Pergamino</t>
        </is>
      </c>
    </row>
    <row r="38">
      <c r="A38" s="191" t="n">
        <v>2018</v>
      </c>
      <c r="B38" s="191" t="inlineStr">
        <is>
          <t>Temprano</t>
        </is>
      </c>
      <c r="C38" s="191" t="inlineStr">
        <is>
          <t>Pergamino</t>
        </is>
      </c>
    </row>
    <row r="39">
      <c r="A39" s="191" t="n">
        <v>2018</v>
      </c>
      <c r="B39" s="191" t="inlineStr">
        <is>
          <t>Temprano</t>
        </is>
      </c>
      <c r="C39" s="191" t="inlineStr">
        <is>
          <t>Pergamino</t>
        </is>
      </c>
    </row>
    <row r="40">
      <c r="A40" s="191" t="n">
        <v>2018</v>
      </c>
      <c r="B40" s="191" t="inlineStr">
        <is>
          <t>Temprano</t>
        </is>
      </c>
      <c r="C40" s="191" t="inlineStr">
        <is>
          <t>Pergamino</t>
        </is>
      </c>
    </row>
    <row r="41">
      <c r="A41" s="191" t="n">
        <v>2018</v>
      </c>
      <c r="B41" s="191" t="inlineStr">
        <is>
          <t>Temprano</t>
        </is>
      </c>
      <c r="C41" s="191" t="inlineStr">
        <is>
          <t>Pergamino</t>
        </is>
      </c>
    </row>
    <row r="42">
      <c r="A42" s="191" t="n">
        <v>2018</v>
      </c>
      <c r="B42" s="191" t="inlineStr">
        <is>
          <t>Temprano</t>
        </is>
      </c>
      <c r="C42" s="191" t="inlineStr">
        <is>
          <t>Pergamino</t>
        </is>
      </c>
    </row>
    <row r="43">
      <c r="A43" s="191" t="n">
        <v>2018</v>
      </c>
      <c r="B43" s="191" t="inlineStr">
        <is>
          <t>Temprano</t>
        </is>
      </c>
      <c r="C43" s="191" t="inlineStr">
        <is>
          <t>Pergamino</t>
        </is>
      </c>
    </row>
    <row r="44">
      <c r="A44" s="191" t="n">
        <v>2018</v>
      </c>
      <c r="B44" s="191" t="inlineStr">
        <is>
          <t>Temprano</t>
        </is>
      </c>
      <c r="C44" s="191" t="inlineStr">
        <is>
          <t>Pergamino</t>
        </is>
      </c>
    </row>
    <row r="45">
      <c r="A45" s="191" t="n">
        <v>2018</v>
      </c>
      <c r="B45" s="191" t="inlineStr">
        <is>
          <t>Temprano</t>
        </is>
      </c>
      <c r="C45" s="191" t="inlineStr">
        <is>
          <t>Pergamino</t>
        </is>
      </c>
    </row>
    <row r="46">
      <c r="A46" s="191" t="n">
        <v>2018</v>
      </c>
      <c r="B46" s="191" t="inlineStr">
        <is>
          <t>Temprano</t>
        </is>
      </c>
      <c r="C46" s="191" t="inlineStr">
        <is>
          <t>Pergamino</t>
        </is>
      </c>
    </row>
    <row r="47">
      <c r="A47" s="191" t="n">
        <v>2018</v>
      </c>
      <c r="B47" s="191" t="inlineStr">
        <is>
          <t>Temprano</t>
        </is>
      </c>
      <c r="C47" s="191" t="inlineStr">
        <is>
          <t>Pergamino</t>
        </is>
      </c>
    </row>
    <row r="48">
      <c r="A48" s="191" t="n">
        <v>2018</v>
      </c>
      <c r="B48" s="191" t="inlineStr">
        <is>
          <t>Temprano</t>
        </is>
      </c>
      <c r="C48" s="191" t="inlineStr">
        <is>
          <t>Pergamino</t>
        </is>
      </c>
    </row>
    <row r="49">
      <c r="A49" s="191" t="n">
        <v>2018</v>
      </c>
      <c r="B49" s="191" t="inlineStr">
        <is>
          <t>Temprano</t>
        </is>
      </c>
      <c r="C49" s="191" t="inlineStr">
        <is>
          <t>Pergamino</t>
        </is>
      </c>
    </row>
    <row r="50">
      <c r="A50" s="191" t="n">
        <v>2018</v>
      </c>
      <c r="B50" s="191" t="inlineStr">
        <is>
          <t>Temprano</t>
        </is>
      </c>
      <c r="C50" s="191" t="inlineStr">
        <is>
          <t>Pergamino</t>
        </is>
      </c>
    </row>
    <row r="51">
      <c r="A51" s="191" t="n">
        <v>2018</v>
      </c>
      <c r="B51" s="191" t="inlineStr">
        <is>
          <t>Temprano</t>
        </is>
      </c>
      <c r="C51" s="191" t="inlineStr">
        <is>
          <t>Pergamino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V33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.29" customWidth="1" style="412" min="1" max="1"/>
    <col width="9.859999999999999" customWidth="1" style="412" min="2" max="2"/>
    <col width="9.710000000000001" customWidth="1" style="412" min="3" max="3"/>
    <col width="14.71" customWidth="1" style="412" min="4" max="4"/>
    <col width="15" customWidth="1" style="412" min="5" max="5"/>
    <col width="14.57" customWidth="1" style="412" min="6" max="6"/>
    <col width="18.29" customWidth="1" style="412" min="7" max="7"/>
    <col width="18.57" customWidth="1" style="412" min="8" max="8"/>
    <col width="11.14" customWidth="1" style="412" min="9" max="9"/>
    <col width="14.57" customWidth="1" style="412" min="10" max="10"/>
    <col width="10.43" customWidth="1" style="412" min="11" max="11"/>
    <col width="12.29" customWidth="1" style="412" min="12" max="12"/>
    <col width="8.57" customWidth="1" style="412" min="13" max="13"/>
    <col width="10.57" customWidth="1" style="412" min="14" max="14"/>
    <col width="9.57" customWidth="1" style="412" min="15" max="15"/>
    <col width="18.29" customWidth="1" style="412" min="16" max="16"/>
    <col width="13.14" customWidth="1" style="412" min="17" max="17"/>
    <col width="23.71" customWidth="1" style="412" min="18" max="18"/>
    <col width="21.14" customWidth="1" style="412" min="19" max="19"/>
    <col width="30.29" customWidth="1" style="412" min="20" max="20"/>
    <col width="32.57" customWidth="1" style="412" min="21" max="21"/>
    <col width="21.14" customWidth="1" style="412" min="22" max="22"/>
  </cols>
  <sheetData>
    <row r="1" ht="14.25" customHeight="1" s="412">
      <c r="A1" s="103" t="inlineStr">
        <is>
          <t>Nº Muestra</t>
        </is>
      </c>
      <c r="B1" s="103" t="inlineStr">
        <is>
          <t>Lata</t>
        </is>
      </c>
      <c r="C1" s="103" t="inlineStr">
        <is>
          <t>PLOT</t>
        </is>
      </c>
      <c r="D1" s="103" t="inlineStr">
        <is>
          <t>Muestreo</t>
        </is>
      </c>
      <c r="E1" s="103" t="inlineStr">
        <is>
          <t>Fecha</t>
        </is>
      </c>
      <c r="F1" s="103" t="inlineStr">
        <is>
          <t>Peso Tara</t>
        </is>
      </c>
      <c r="G1" s="103" t="inlineStr">
        <is>
          <t>Peso Húmedo</t>
        </is>
      </c>
      <c r="H1" s="103" t="inlineStr">
        <is>
          <t>Peso Seco</t>
        </is>
      </c>
      <c r="I1" s="103" t="inlineStr">
        <is>
          <t>Chala</t>
        </is>
      </c>
      <c r="J1" s="103" t="inlineStr">
        <is>
          <t>HUM</t>
        </is>
      </c>
      <c r="K1" s="193" t="inlineStr">
        <is>
          <t>MF1</t>
        </is>
      </c>
      <c r="L1" s="207" t="inlineStr">
        <is>
          <t>HUM X</t>
        </is>
      </c>
      <c r="M1" s="207" t="inlineStr">
        <is>
          <t>DE</t>
        </is>
      </c>
      <c r="N1" s="196" t="inlineStr">
        <is>
          <t>Columna1</t>
        </is>
      </c>
      <c r="O1" s="207" t="inlineStr">
        <is>
          <t>TSG</t>
        </is>
      </c>
      <c r="P1" s="207" t="inlineStr">
        <is>
          <t>Peso Seco Mil</t>
        </is>
      </c>
      <c r="Q1" s="207" t="inlineStr">
        <is>
          <t>P_S_Mil</t>
        </is>
      </c>
      <c r="R1" s="273" t="inlineStr">
        <is>
          <t>MF</t>
        </is>
      </c>
      <c r="S1" s="273" t="inlineStr">
        <is>
          <t>MC</t>
        </is>
      </c>
      <c r="T1" s="198" t="inlineStr">
        <is>
          <t>Comportamiento Peso</t>
        </is>
      </c>
      <c r="U1" s="198" t="inlineStr">
        <is>
          <t>Comportamiento HM X</t>
        </is>
      </c>
      <c r="V1" s="208" t="inlineStr">
        <is>
          <t>Decisión</t>
        </is>
      </c>
    </row>
    <row r="2" ht="14.25" customHeight="1" s="412">
      <c r="A2" s="199" t="n">
        <v>3245</v>
      </c>
      <c r="B2" s="200" t="n">
        <v>1</v>
      </c>
      <c r="C2" s="201" t="n">
        <v>101</v>
      </c>
      <c r="D2" s="201" t="n">
        <v>13</v>
      </c>
      <c r="E2" s="8" t="n">
        <v>43587</v>
      </c>
      <c r="F2" s="201" t="n">
        <v>5301</v>
      </c>
      <c r="G2" s="201" t="n">
        <v>8480</v>
      </c>
      <c r="H2" s="202" t="n">
        <v>7635</v>
      </c>
      <c r="I2" s="201" t="n">
        <v>1</v>
      </c>
      <c r="J2" s="9">
        <f>+(((G2-F2)-(H2-F2))/(H2-F2))*100</f>
        <v/>
      </c>
      <c r="K2" s="203" t="inlineStr">
        <is>
          <t>1/4</t>
        </is>
      </c>
      <c r="L2" s="204">
        <f>AVERAGE(J2:J3)</f>
        <v/>
      </c>
      <c r="M2" s="204">
        <f>_xlfn.STDEV.S(J2,J3)</f>
        <v/>
      </c>
      <c r="N2" s="205" t="n">
        <v>1</v>
      </c>
      <c r="O2" s="206" t="n"/>
      <c r="P2" s="207">
        <f>+(((H2-F2)/1000)*1000)/10</f>
        <v/>
      </c>
      <c r="Q2" s="207">
        <f>AVERAGE(P2:P3)</f>
        <v/>
      </c>
      <c r="R2" s="26" t="inlineStr">
        <is>
          <t>VERDADERO</t>
        </is>
      </c>
      <c r="S2" s="26" t="inlineStr">
        <is>
          <t>FALSO</t>
        </is>
      </c>
      <c r="T2" s="208" t="inlineStr">
        <is>
          <t>Esperado</t>
        </is>
      </c>
      <c r="U2" s="208" t="inlineStr">
        <is>
          <t>Esperado</t>
        </is>
      </c>
      <c r="V2" s="290" t="inlineStr">
        <is>
          <t>Plot Válido</t>
        </is>
      </c>
    </row>
    <row r="3" ht="14.25" customHeight="1" s="412">
      <c r="A3" s="199" t="n">
        <v>3246</v>
      </c>
      <c r="B3" s="200" t="n">
        <v>2</v>
      </c>
      <c r="C3" s="201" t="n">
        <v>101</v>
      </c>
      <c r="D3" s="201" t="n">
        <v>13</v>
      </c>
      <c r="E3" s="8" t="n">
        <v>43587</v>
      </c>
      <c r="F3" s="201" t="n">
        <v>5190</v>
      </c>
      <c r="G3" s="201" t="n">
        <v>8093</v>
      </c>
      <c r="H3" s="202" t="n">
        <v>7277</v>
      </c>
      <c r="I3" s="201" t="n"/>
      <c r="J3" s="9">
        <f>+(((G3-F3)-(H3-F3))/(H3-F3))*100</f>
        <v/>
      </c>
      <c r="K3" s="203" t="n"/>
      <c r="L3" s="210" t="n"/>
      <c r="M3" s="210" t="n"/>
      <c r="N3" s="205" t="n"/>
      <c r="O3" s="206" t="n"/>
      <c r="P3" s="207">
        <f>+(((H3-F3)/1000)*1000)/10</f>
        <v/>
      </c>
      <c r="Q3" s="207" t="n"/>
      <c r="R3" s="26" t="inlineStr">
        <is>
          <t>FALSO</t>
        </is>
      </c>
      <c r="S3" s="26" t="inlineStr">
        <is>
          <t>FALSO</t>
        </is>
      </c>
      <c r="T3" s="211" t="inlineStr">
        <is>
          <t>Esperado</t>
        </is>
      </c>
      <c r="U3" s="211" t="inlineStr">
        <is>
          <t>Esperado</t>
        </is>
      </c>
      <c r="V3" s="290" t="inlineStr">
        <is>
          <t>Plot Válido</t>
        </is>
      </c>
    </row>
    <row r="4" ht="14.25" customHeight="1" s="412">
      <c r="A4" s="199" t="n">
        <v>3971</v>
      </c>
      <c r="B4" s="200" t="n">
        <v>1</v>
      </c>
      <c r="C4" s="201" t="n">
        <v>101</v>
      </c>
      <c r="D4" s="201" t="n">
        <v>15</v>
      </c>
      <c r="E4" s="8" t="n">
        <v>43599</v>
      </c>
      <c r="F4" s="201" t="n">
        <v>5301</v>
      </c>
      <c r="G4" s="201" t="n">
        <v>9609</v>
      </c>
      <c r="H4" s="202" t="n">
        <v>8132</v>
      </c>
      <c r="I4" s="201" t="n"/>
      <c r="J4" s="9">
        <f>+(((G4-F4)-(H4-F4))/(H4-F4))*100</f>
        <v/>
      </c>
      <c r="K4" s="212" t="inlineStr">
        <is>
          <t>10/5</t>
        </is>
      </c>
      <c r="L4" s="204">
        <f>AVERAGE(J4:J5)</f>
        <v/>
      </c>
      <c r="M4" s="204">
        <f>_xlfn.STDEV.S(J4,J5)</f>
        <v/>
      </c>
      <c r="N4" s="205" t="n"/>
      <c r="O4" s="206" t="n"/>
      <c r="P4" s="207">
        <f>+(((H4-F4)/1000)*1000)/10</f>
        <v/>
      </c>
      <c r="Q4" s="207">
        <f>AVERAGE(P4:P5)</f>
        <v/>
      </c>
      <c r="R4" s="26" t="inlineStr">
        <is>
          <t>FALSO</t>
        </is>
      </c>
      <c r="S4" s="26" t="inlineStr">
        <is>
          <t>FALSO</t>
        </is>
      </c>
      <c r="T4" s="211" t="inlineStr">
        <is>
          <t>Esperado</t>
        </is>
      </c>
      <c r="U4" s="211" t="inlineStr">
        <is>
          <t>No Esperado</t>
        </is>
      </c>
      <c r="V4" s="290" t="inlineStr">
        <is>
          <t>Plot Válido</t>
        </is>
      </c>
    </row>
    <row r="5" ht="14.25" customHeight="1" s="412">
      <c r="A5" s="199" t="n">
        <v>3972</v>
      </c>
      <c r="B5" s="200" t="n">
        <v>2</v>
      </c>
      <c r="C5" s="201" t="n">
        <v>101</v>
      </c>
      <c r="D5" s="201" t="n">
        <v>15</v>
      </c>
      <c r="E5" s="8" t="n">
        <v>43599</v>
      </c>
      <c r="F5" s="201" t="n">
        <v>5190</v>
      </c>
      <c r="G5" s="201" t="n">
        <v>8993</v>
      </c>
      <c r="H5" s="202" t="n">
        <v>7675</v>
      </c>
      <c r="I5" s="201" t="n"/>
      <c r="J5" s="9">
        <f>+(((G5-F5)-(H5-F5))/(H5-F5))*100</f>
        <v/>
      </c>
      <c r="K5" s="212" t="n"/>
      <c r="L5" s="210" t="n"/>
      <c r="M5" s="210" t="n"/>
      <c r="N5" s="205" t="n"/>
      <c r="O5" s="206" t="n"/>
      <c r="P5" s="207">
        <f>+(((H5-F5)/1000)*1000)/10</f>
        <v/>
      </c>
      <c r="Q5" s="207" t="n"/>
      <c r="R5" s="26" t="inlineStr">
        <is>
          <t>FALSO</t>
        </is>
      </c>
      <c r="S5" s="26" t="inlineStr">
        <is>
          <t>FALSO</t>
        </is>
      </c>
      <c r="T5" s="211" t="inlineStr">
        <is>
          <t>Esperado</t>
        </is>
      </c>
      <c r="U5" s="211" t="inlineStr">
        <is>
          <t>No Esperado</t>
        </is>
      </c>
      <c r="V5" s="290" t="inlineStr">
        <is>
          <t>Plot Válido</t>
        </is>
      </c>
    </row>
    <row r="6" ht="14.25" customHeight="1" s="412">
      <c r="A6" s="199" t="n">
        <v>4617</v>
      </c>
      <c r="B6" s="200" t="n">
        <v>1</v>
      </c>
      <c r="C6" s="201" t="n">
        <v>101</v>
      </c>
      <c r="D6" s="201" t="n">
        <v>17</v>
      </c>
      <c r="E6" s="8" t="n">
        <v>43619</v>
      </c>
      <c r="F6" s="201" t="n">
        <v>5301</v>
      </c>
      <c r="G6" s="201" t="n">
        <v>6901</v>
      </c>
      <c r="H6" s="202" t="n">
        <v>6651</v>
      </c>
      <c r="I6" s="201" t="n"/>
      <c r="J6" s="9">
        <f>+(((G6-F6)-(H6-F6))/(H6-F6))*100</f>
        <v/>
      </c>
      <c r="K6" s="203" t="n"/>
      <c r="L6" s="204">
        <f>AVERAGE(J6:J7)</f>
        <v/>
      </c>
      <c r="M6" s="204">
        <f>_xlfn.STDEV.S(J6,J7)</f>
        <v/>
      </c>
      <c r="N6" s="205" t="n"/>
      <c r="O6" s="206" t="n"/>
      <c r="P6" s="207">
        <f>+(((H6-F6)/1000)*1000)/10</f>
        <v/>
      </c>
      <c r="Q6" s="207">
        <f>AVERAGE(P6:P7)</f>
        <v/>
      </c>
      <c r="R6" s="26" t="inlineStr">
        <is>
          <t>FALSO</t>
        </is>
      </c>
      <c r="S6" s="26" t="inlineStr">
        <is>
          <t>FALSO</t>
        </is>
      </c>
      <c r="T6" s="211" t="inlineStr">
        <is>
          <t>No Esperado</t>
        </is>
      </c>
      <c r="U6" s="211" t="inlineStr">
        <is>
          <t>Esperado</t>
        </is>
      </c>
      <c r="V6" s="290" t="inlineStr">
        <is>
          <t>Plot Válido</t>
        </is>
      </c>
    </row>
    <row r="7" ht="14.25" customHeight="1" s="412">
      <c r="A7" s="199" t="n">
        <v>4618</v>
      </c>
      <c r="B7" s="200" t="n">
        <v>2</v>
      </c>
      <c r="C7" s="201" t="n">
        <v>101</v>
      </c>
      <c r="D7" s="201" t="n">
        <v>17</v>
      </c>
      <c r="E7" s="8" t="n">
        <v>43619</v>
      </c>
      <c r="F7" s="201" t="n">
        <v>5190</v>
      </c>
      <c r="G7" s="201" t="n">
        <v>6731</v>
      </c>
      <c r="H7" s="202" t="n">
        <v>6495</v>
      </c>
      <c r="I7" s="201" t="n"/>
      <c r="J7" s="9">
        <f>+(((G7-F7)-(H7-F7))/(H7-F7))*100</f>
        <v/>
      </c>
      <c r="K7" s="203" t="n"/>
      <c r="L7" s="210" t="n"/>
      <c r="M7" s="210" t="n"/>
      <c r="N7" s="205" t="n"/>
      <c r="O7" s="206" t="n"/>
      <c r="P7" s="207">
        <f>+(((H7-F7)/1000)*1000)/10</f>
        <v/>
      </c>
      <c r="Q7" s="207" t="n"/>
      <c r="R7" s="26" t="inlineStr">
        <is>
          <t>FALSO</t>
        </is>
      </c>
      <c r="S7" s="26" t="inlineStr">
        <is>
          <t>FALSO</t>
        </is>
      </c>
      <c r="T7" s="211" t="inlineStr">
        <is>
          <t>No Esperado</t>
        </is>
      </c>
      <c r="U7" s="211" t="inlineStr">
        <is>
          <t>Esperado</t>
        </is>
      </c>
      <c r="V7" s="290" t="inlineStr">
        <is>
          <t>Plot Válido</t>
        </is>
      </c>
    </row>
    <row r="8" ht="14.25" customHeight="1" s="412">
      <c r="A8" s="199" t="n">
        <v>5263</v>
      </c>
      <c r="B8" s="200" t="n">
        <v>1</v>
      </c>
      <c r="C8" s="201" t="n">
        <v>101</v>
      </c>
      <c r="D8" s="201" t="n">
        <v>19</v>
      </c>
      <c r="E8" s="8" t="n">
        <v>43637</v>
      </c>
      <c r="F8" s="201" t="n">
        <v>5301</v>
      </c>
      <c r="G8" s="201" t="n">
        <v>8381</v>
      </c>
      <c r="H8" s="202" t="n">
        <v>7759</v>
      </c>
      <c r="I8" s="201" t="inlineStr">
        <is>
          <t>9/10</t>
        </is>
      </c>
      <c r="J8" s="9">
        <f>+(((G8-F8)-(H8-F8))/(H8-F8))*100</f>
        <v/>
      </c>
      <c r="K8" s="203" t="n"/>
      <c r="L8" s="204">
        <f>AVERAGE(J8:J9)</f>
        <v/>
      </c>
      <c r="M8" s="204">
        <f>_xlfn.STDEV.S(J8,J9)</f>
        <v/>
      </c>
      <c r="N8" s="205" t="n"/>
      <c r="O8" s="206" t="n"/>
      <c r="P8" s="207">
        <f>+(((H8-F8)/1000)*1000)/10</f>
        <v/>
      </c>
      <c r="Q8" s="207">
        <f>AVERAGE(P8:P9)</f>
        <v/>
      </c>
      <c r="R8" s="26" t="inlineStr">
        <is>
          <t>FALSO</t>
        </is>
      </c>
      <c r="S8" s="26" t="inlineStr">
        <is>
          <t>FALSO</t>
        </is>
      </c>
      <c r="T8" s="211" t="inlineStr">
        <is>
          <t>Esperado</t>
        </is>
      </c>
      <c r="U8" s="211" t="inlineStr">
        <is>
          <t>No Esperado</t>
        </is>
      </c>
      <c r="V8" s="290" t="inlineStr">
        <is>
          <t>Plot Válido</t>
        </is>
      </c>
    </row>
    <row r="9" ht="14.25" customHeight="1" s="412">
      <c r="A9" s="199" t="n">
        <v>5264</v>
      </c>
      <c r="B9" s="200" t="n">
        <v>2</v>
      </c>
      <c r="C9" s="201" t="n">
        <v>101</v>
      </c>
      <c r="D9" s="201" t="n">
        <v>19</v>
      </c>
      <c r="E9" s="8" t="n">
        <v>43637</v>
      </c>
      <c r="F9" s="201" t="n">
        <v>5190</v>
      </c>
      <c r="G9" s="201" t="n">
        <v>8166</v>
      </c>
      <c r="H9" s="202" t="n">
        <v>7567</v>
      </c>
      <c r="I9" s="201" t="n"/>
      <c r="J9" s="9">
        <f>+(((G9-F9)-(H9-F9))/(H9-F9))*100</f>
        <v/>
      </c>
      <c r="K9" s="203" t="n"/>
      <c r="L9" s="210" t="n"/>
      <c r="M9" s="210" t="n"/>
      <c r="N9" s="205" t="n"/>
      <c r="O9" s="206" t="n"/>
      <c r="P9" s="207">
        <f>+(((H9-F9)/1000)*1000)/10</f>
        <v/>
      </c>
      <c r="Q9" s="207" t="n"/>
      <c r="R9" s="26" t="inlineStr">
        <is>
          <t>FALSO</t>
        </is>
      </c>
      <c r="S9" s="26" t="inlineStr">
        <is>
          <t>FALSO</t>
        </is>
      </c>
      <c r="T9" s="211" t="inlineStr">
        <is>
          <t>Esperado</t>
        </is>
      </c>
      <c r="U9" s="211" t="inlineStr">
        <is>
          <t>No Esperado</t>
        </is>
      </c>
      <c r="V9" s="290" t="inlineStr">
        <is>
          <t>Plot Válido</t>
        </is>
      </c>
    </row>
    <row r="10" ht="14.25" customHeight="1" s="412">
      <c r="A10" s="199" t="n">
        <v>5509</v>
      </c>
      <c r="B10" s="200" t="n">
        <v>1</v>
      </c>
      <c r="C10" s="201" t="n">
        <v>101</v>
      </c>
      <c r="D10" s="201" t="n">
        <v>20</v>
      </c>
      <c r="E10" s="8" t="n">
        <v>43649</v>
      </c>
      <c r="F10" s="201" t="n">
        <v>5301</v>
      </c>
      <c r="G10" s="201" t="n">
        <v>8263</v>
      </c>
      <c r="H10" s="202" t="n">
        <v>7715</v>
      </c>
      <c r="I10" s="201" t="n">
        <v>9</v>
      </c>
      <c r="J10" s="9">
        <f>+(((G10-F10)-(H10-F10))/(H10-F10))*100</f>
        <v/>
      </c>
      <c r="K10" s="203" t="n"/>
      <c r="L10" s="204">
        <f>AVERAGE(J10:J11)</f>
        <v/>
      </c>
      <c r="M10" s="204">
        <f>_xlfn.STDEV.S(J10,J11)</f>
        <v/>
      </c>
      <c r="N10" s="205" t="n"/>
      <c r="O10" s="206" t="n"/>
      <c r="P10" s="207">
        <f>+(((H10-F10)/1000)*1000)/10</f>
        <v/>
      </c>
      <c r="Q10" s="207">
        <f>AVERAGE(P10:P11)</f>
        <v/>
      </c>
      <c r="R10" s="26" t="inlineStr">
        <is>
          <t>FALSO</t>
        </is>
      </c>
      <c r="S10" s="26" t="inlineStr">
        <is>
          <t>FALSO</t>
        </is>
      </c>
      <c r="T10" s="211" t="inlineStr">
        <is>
          <t>Esperado</t>
        </is>
      </c>
      <c r="U10" s="211" t="inlineStr">
        <is>
          <t>No Esperado</t>
        </is>
      </c>
      <c r="V10" s="290" t="inlineStr">
        <is>
          <t>Plot Válido</t>
        </is>
      </c>
    </row>
    <row r="11" ht="14.25" customHeight="1" s="412">
      <c r="A11" s="199" t="n">
        <v>5510</v>
      </c>
      <c r="B11" s="200" t="n">
        <v>2</v>
      </c>
      <c r="C11" s="201" t="n">
        <v>101</v>
      </c>
      <c r="D11" s="201" t="n">
        <v>20</v>
      </c>
      <c r="E11" s="8" t="n">
        <v>43649</v>
      </c>
      <c r="F11" s="201" t="n">
        <v>5190</v>
      </c>
      <c r="G11" s="201" t="n">
        <v>8070</v>
      </c>
      <c r="H11" s="202" t="n">
        <v>7542</v>
      </c>
      <c r="I11" s="201" t="n"/>
      <c r="J11" s="9">
        <f>+(((G11-F11)-(H11-F11))/(H11-F11))*100</f>
        <v/>
      </c>
      <c r="K11" s="203" t="n"/>
      <c r="L11" s="210" t="n"/>
      <c r="M11" s="210" t="n"/>
      <c r="N11" s="205" t="n"/>
      <c r="O11" s="206" t="n"/>
      <c r="P11" s="207">
        <f>+(((H11-F11)/1000)*1000)/10</f>
        <v/>
      </c>
      <c r="Q11" s="207" t="n"/>
      <c r="R11" s="26" t="inlineStr">
        <is>
          <t>FALSO</t>
        </is>
      </c>
      <c r="S11" s="26" t="inlineStr">
        <is>
          <t>FALSO</t>
        </is>
      </c>
      <c r="T11" s="211" t="inlineStr">
        <is>
          <t>Esperado</t>
        </is>
      </c>
      <c r="U11" s="211" t="inlineStr">
        <is>
          <t>No Esperado</t>
        </is>
      </c>
      <c r="V11" s="290" t="inlineStr">
        <is>
          <t>Plot Válido</t>
        </is>
      </c>
    </row>
    <row r="12" ht="14.25" customHeight="1" s="412">
      <c r="A12" s="199" t="n">
        <v>5755</v>
      </c>
      <c r="B12" s="200" t="n">
        <v>1</v>
      </c>
      <c r="C12" s="201" t="n">
        <v>101</v>
      </c>
      <c r="D12" s="201" t="n">
        <v>22</v>
      </c>
      <c r="E12" s="8" t="n">
        <v>43685</v>
      </c>
      <c r="F12" s="201" t="n">
        <v>5301</v>
      </c>
      <c r="G12" s="201" t="n">
        <v>7766</v>
      </c>
      <c r="H12" s="202" t="n">
        <v>7421</v>
      </c>
      <c r="I12" s="201" t="n">
        <v>6</v>
      </c>
      <c r="J12" s="9">
        <f>+(((G12-F12)-(H12-F12))/(H12-F12))*100</f>
        <v/>
      </c>
      <c r="K12" s="203" t="n"/>
      <c r="L12" s="204">
        <f>AVERAGE(J12:J13)</f>
        <v/>
      </c>
      <c r="M12" s="204">
        <f>_xlfn.STDEV.S(J12,J13)</f>
        <v/>
      </c>
      <c r="N12" s="205">
        <f>(L10-L12)/36</f>
        <v/>
      </c>
      <c r="O12" s="206">
        <f>(L8-L12)/48</f>
        <v/>
      </c>
      <c r="P12" s="207">
        <f>+(((H12-F12)/1000)*1000)/10</f>
        <v/>
      </c>
      <c r="Q12" s="207">
        <f>AVERAGE(P12:P13)</f>
        <v/>
      </c>
      <c r="R12" s="26" t="inlineStr">
        <is>
          <t>FALSO</t>
        </is>
      </c>
      <c r="S12" s="26" t="inlineStr">
        <is>
          <t>VERDADERO</t>
        </is>
      </c>
      <c r="T12" s="211" t="inlineStr">
        <is>
          <t>No Esperado</t>
        </is>
      </c>
      <c r="U12" s="211" t="inlineStr">
        <is>
          <t>Esperado</t>
        </is>
      </c>
      <c r="V12" s="290" t="inlineStr">
        <is>
          <t>Plot Válido</t>
        </is>
      </c>
    </row>
    <row r="13" ht="14.25" customHeight="1" s="412">
      <c r="A13" s="199" t="n">
        <v>5756</v>
      </c>
      <c r="B13" s="200" t="n">
        <v>1</v>
      </c>
      <c r="C13" s="201" t="n">
        <v>101</v>
      </c>
      <c r="D13" s="201" t="n">
        <v>22</v>
      </c>
      <c r="E13" s="8" t="n">
        <v>43685</v>
      </c>
      <c r="F13" s="201" t="n">
        <v>5301</v>
      </c>
      <c r="G13" s="201" t="n">
        <v>7801</v>
      </c>
      <c r="H13" s="202" t="n">
        <v>7462</v>
      </c>
      <c r="I13" s="201" t="n"/>
      <c r="J13" s="9">
        <f>+(((G13-F13)-(H13-F13))/(H13-F13))*100</f>
        <v/>
      </c>
      <c r="K13" s="203" t="n"/>
      <c r="L13" s="210" t="n"/>
      <c r="M13" s="210" t="n"/>
      <c r="N13" s="205" t="n"/>
      <c r="O13" s="206" t="n"/>
      <c r="P13" s="207">
        <f>+(((H13-F13)/1000)*1000)/10</f>
        <v/>
      </c>
      <c r="Q13" s="207" t="n"/>
      <c r="R13" s="26" t="inlineStr">
        <is>
          <t>FALSO</t>
        </is>
      </c>
      <c r="S13" s="26" t="inlineStr">
        <is>
          <t>FALSO</t>
        </is>
      </c>
      <c r="T13" s="211" t="inlineStr">
        <is>
          <t>No Esperado</t>
        </is>
      </c>
      <c r="U13" s="211" t="inlineStr">
        <is>
          <t>Esperado</t>
        </is>
      </c>
      <c r="V13" s="290" t="inlineStr">
        <is>
          <t>Plot Válido</t>
        </is>
      </c>
    </row>
    <row r="14" ht="14.25" customHeight="1" s="412">
      <c r="A14" s="199" t="n">
        <v>3247</v>
      </c>
      <c r="B14" s="200" t="n">
        <v>3</v>
      </c>
      <c r="C14" s="214" t="n">
        <v>102</v>
      </c>
      <c r="D14" s="214" t="n">
        <v>13</v>
      </c>
      <c r="E14" s="215" t="n">
        <v>43587</v>
      </c>
      <c r="F14" s="214" t="n">
        <v>5258</v>
      </c>
      <c r="G14" s="214" t="n">
        <v>9293</v>
      </c>
      <c r="H14" s="216" t="n">
        <v>7999</v>
      </c>
      <c r="I14" s="214" t="n">
        <v>1</v>
      </c>
      <c r="J14" s="217">
        <f>+(((G14-F14)-(H14-F14))/(H14-F14))*100</f>
        <v/>
      </c>
      <c r="K14" s="218" t="inlineStr">
        <is>
          <t>1/2</t>
        </is>
      </c>
      <c r="L14" s="219">
        <f>AVERAGE(J14:J15)</f>
        <v/>
      </c>
      <c r="M14" s="219">
        <f>_xlfn.STDEV.S(J14,J15)</f>
        <v/>
      </c>
      <c r="N14" s="220" t="n">
        <v>1</v>
      </c>
      <c r="O14" s="206" t="n"/>
      <c r="P14" s="207">
        <f>+(((H14-F14)/1000)*1000)/10</f>
        <v/>
      </c>
      <c r="Q14" s="207">
        <f>AVERAGE(P14:P15)</f>
        <v/>
      </c>
      <c r="R14" s="26" t="inlineStr">
        <is>
          <t>FALSO</t>
        </is>
      </c>
      <c r="S14" s="26" t="inlineStr">
        <is>
          <t>FALSO</t>
        </is>
      </c>
      <c r="T14" s="211" t="inlineStr">
        <is>
          <t>Esperado</t>
        </is>
      </c>
      <c r="U14" s="211" t="inlineStr">
        <is>
          <t>Esperado</t>
        </is>
      </c>
      <c r="V14" s="290" t="inlineStr">
        <is>
          <t>Plot Válido</t>
        </is>
      </c>
    </row>
    <row r="15" ht="14.25" customHeight="1" s="412">
      <c r="A15" s="199" t="n">
        <v>3248</v>
      </c>
      <c r="B15" s="200" t="n">
        <v>4</v>
      </c>
      <c r="C15" s="214" t="n">
        <v>102</v>
      </c>
      <c r="D15" s="214" t="n">
        <v>13</v>
      </c>
      <c r="E15" s="215" t="n">
        <v>43587</v>
      </c>
      <c r="F15" s="214" t="n">
        <v>5259</v>
      </c>
      <c r="G15" s="214" t="n">
        <v>9138</v>
      </c>
      <c r="H15" s="216" t="n">
        <v>7924</v>
      </c>
      <c r="I15" s="214" t="n"/>
      <c r="J15" s="217">
        <f>+(((G15-F15)-(H15-F15))/(H15-F15))*100</f>
        <v/>
      </c>
      <c r="K15" s="218" t="n"/>
      <c r="L15" s="221" t="n"/>
      <c r="M15" s="221" t="n"/>
      <c r="N15" s="220" t="n"/>
      <c r="O15" s="206" t="n"/>
      <c r="P15" s="207">
        <f>+(((H15-F15)/1000)*1000)/10</f>
        <v/>
      </c>
      <c r="Q15" s="207" t="n"/>
      <c r="R15" s="26" t="inlineStr">
        <is>
          <t>FALSO</t>
        </is>
      </c>
      <c r="S15" s="26" t="inlineStr">
        <is>
          <t>FALSO</t>
        </is>
      </c>
      <c r="T15" s="211" t="inlineStr">
        <is>
          <t>Esperado</t>
        </is>
      </c>
      <c r="U15" s="211" t="inlineStr">
        <is>
          <t>Esperado</t>
        </is>
      </c>
      <c r="V15" s="290" t="inlineStr">
        <is>
          <t>Plot Válido</t>
        </is>
      </c>
    </row>
    <row r="16" ht="14.25" customHeight="1" s="412">
      <c r="A16" s="199" t="n">
        <v>3973</v>
      </c>
      <c r="B16" s="200" t="n">
        <v>3</v>
      </c>
      <c r="C16" s="214" t="n">
        <v>102</v>
      </c>
      <c r="D16" s="214" t="n">
        <v>15</v>
      </c>
      <c r="E16" s="215" t="n">
        <v>43599</v>
      </c>
      <c r="F16" s="214" t="n">
        <v>5258</v>
      </c>
      <c r="G16" s="214" t="n">
        <v>8236</v>
      </c>
      <c r="H16" s="216" t="n">
        <v>7373</v>
      </c>
      <c r="I16" s="214" t="n"/>
      <c r="J16" s="217">
        <f>+(((G16-F16)-(H16-F16))/(H16-F16))*100</f>
        <v/>
      </c>
      <c r="K16" s="222" t="inlineStr">
        <is>
          <t>MF*</t>
        </is>
      </c>
      <c r="L16" s="219">
        <f>AVERAGE(J16:J17)</f>
        <v/>
      </c>
      <c r="M16" s="219">
        <f>_xlfn.STDEV.S(J16,J17)</f>
        <v/>
      </c>
      <c r="N16" s="220" t="n"/>
      <c r="O16" s="206" t="n"/>
      <c r="P16" s="207">
        <f>+(((H16-F16)/1000)*1000)/10</f>
        <v/>
      </c>
      <c r="Q16" s="207">
        <f>AVERAGE(P16:P17)</f>
        <v/>
      </c>
      <c r="R16" s="26" t="inlineStr">
        <is>
          <t>FALSO</t>
        </is>
      </c>
      <c r="S16" s="26" t="inlineStr">
        <is>
          <t>FALSO</t>
        </is>
      </c>
      <c r="T16" s="211" t="inlineStr">
        <is>
          <t>Esperado</t>
        </is>
      </c>
      <c r="U16" s="211" t="inlineStr">
        <is>
          <t>Esperado</t>
        </is>
      </c>
      <c r="V16" s="290" t="inlineStr">
        <is>
          <t>Plot Válido</t>
        </is>
      </c>
    </row>
    <row r="17" ht="14.25" customHeight="1" s="412">
      <c r="A17" s="199" t="n">
        <v>3974</v>
      </c>
      <c r="B17" s="200" t="n">
        <v>4</v>
      </c>
      <c r="C17" s="214" t="n">
        <v>102</v>
      </c>
      <c r="D17" s="214" t="n">
        <v>15</v>
      </c>
      <c r="E17" s="215" t="n">
        <v>43599</v>
      </c>
      <c r="F17" s="214" t="n">
        <v>5259</v>
      </c>
      <c r="G17" s="214" t="n">
        <v>8423</v>
      </c>
      <c r="H17" s="216" t="n">
        <v>7537</v>
      </c>
      <c r="I17" s="214" t="n"/>
      <c r="J17" s="217">
        <f>+(((G17-F17)-(H17-F17))/(H17-F17))*100</f>
        <v/>
      </c>
      <c r="K17" s="222" t="n"/>
      <c r="L17" s="221" t="n"/>
      <c r="M17" s="221" t="n"/>
      <c r="N17" s="220" t="n"/>
      <c r="O17" s="206" t="n"/>
      <c r="P17" s="207">
        <f>+(((H17-F17)/1000)*1000)/10</f>
        <v/>
      </c>
      <c r="Q17" s="207" t="n"/>
      <c r="R17" s="26" t="inlineStr">
        <is>
          <t>FALSO</t>
        </is>
      </c>
      <c r="S17" s="26" t="inlineStr">
        <is>
          <t>FALSO</t>
        </is>
      </c>
      <c r="T17" s="211" t="inlineStr">
        <is>
          <t>Esperado</t>
        </is>
      </c>
      <c r="U17" s="211" t="inlineStr">
        <is>
          <t>Esperado</t>
        </is>
      </c>
      <c r="V17" s="290" t="inlineStr">
        <is>
          <t>Plot Válido</t>
        </is>
      </c>
    </row>
    <row r="18" ht="14.25" customHeight="1" s="412">
      <c r="A18" s="199" t="n">
        <v>4619</v>
      </c>
      <c r="B18" s="200" t="n">
        <v>3</v>
      </c>
      <c r="C18" s="214" t="n">
        <v>102</v>
      </c>
      <c r="D18" s="214" t="n">
        <v>17</v>
      </c>
      <c r="E18" s="215" t="n">
        <v>43619</v>
      </c>
      <c r="F18" s="214" t="n">
        <v>5258</v>
      </c>
      <c r="G18" s="214" t="n">
        <v>7811</v>
      </c>
      <c r="H18" s="216" t="n">
        <v>7349</v>
      </c>
      <c r="I18" s="214" t="n"/>
      <c r="J18" s="217">
        <f>+(((G18-F18)-(H18-F18))/(H18-F18))*100</f>
        <v/>
      </c>
      <c r="K18" s="218" t="n"/>
      <c r="L18" s="219">
        <f>AVERAGE(J18:J19)</f>
        <v/>
      </c>
      <c r="M18" s="219">
        <f>_xlfn.STDEV.S(J18,J19)</f>
        <v/>
      </c>
      <c r="N18" s="220" t="n"/>
      <c r="O18" s="206" t="n"/>
      <c r="P18" s="207">
        <f>+(((H18-F18)/1000)*1000)/10</f>
        <v/>
      </c>
      <c r="Q18" s="207">
        <f>AVERAGE(P18:P19)</f>
        <v/>
      </c>
      <c r="R18" s="26" t="inlineStr">
        <is>
          <t>FALSO</t>
        </is>
      </c>
      <c r="S18" s="26" t="inlineStr">
        <is>
          <t>FALSO</t>
        </is>
      </c>
      <c r="T18" s="211" t="inlineStr">
        <is>
          <t>Esperado</t>
        </is>
      </c>
      <c r="U18" s="211" t="inlineStr">
        <is>
          <t>Esperado</t>
        </is>
      </c>
      <c r="V18" s="290" t="inlineStr">
        <is>
          <t>Plot Válido</t>
        </is>
      </c>
    </row>
    <row r="19" ht="14.25" customHeight="1" s="412">
      <c r="A19" s="199" t="n">
        <v>4620</v>
      </c>
      <c r="B19" s="200" t="n">
        <v>4</v>
      </c>
      <c r="C19" s="214" t="n">
        <v>102</v>
      </c>
      <c r="D19" s="214" t="n">
        <v>17</v>
      </c>
      <c r="E19" s="215" t="n">
        <v>43619</v>
      </c>
      <c r="F19" s="214" t="n">
        <v>5259</v>
      </c>
      <c r="G19" s="214" t="n">
        <v>7715</v>
      </c>
      <c r="H19" s="216" t="n">
        <v>7282</v>
      </c>
      <c r="I19" s="214" t="n"/>
      <c r="J19" s="217">
        <f>+(((G19-F19)-(H19-F19))/(H19-F19))*100</f>
        <v/>
      </c>
      <c r="K19" s="218" t="n"/>
      <c r="L19" s="221" t="n"/>
      <c r="M19" s="221" t="n"/>
      <c r="N19" s="220" t="n"/>
      <c r="O19" s="206" t="n"/>
      <c r="P19" s="207">
        <f>+(((H19-F19)/1000)*1000)/10</f>
        <v/>
      </c>
      <c r="Q19" s="207" t="n"/>
      <c r="R19" s="26" t="inlineStr">
        <is>
          <t>FALSO</t>
        </is>
      </c>
      <c r="S19" s="26" t="inlineStr">
        <is>
          <t>FALSO</t>
        </is>
      </c>
      <c r="T19" s="211" t="inlineStr">
        <is>
          <t>Esperado</t>
        </is>
      </c>
      <c r="U19" s="211" t="inlineStr">
        <is>
          <t>Esperado</t>
        </is>
      </c>
      <c r="V19" s="290" t="inlineStr">
        <is>
          <t>Plot Válido</t>
        </is>
      </c>
    </row>
    <row r="20" ht="14.25" customHeight="1" s="412">
      <c r="A20" s="199" t="n">
        <v>5265</v>
      </c>
      <c r="B20" s="200" t="n">
        <v>3</v>
      </c>
      <c r="C20" s="214" t="n">
        <v>102</v>
      </c>
      <c r="D20" s="214" t="n">
        <v>19</v>
      </c>
      <c r="E20" s="215" t="n">
        <v>43637</v>
      </c>
      <c r="F20" s="214" t="n">
        <v>5258</v>
      </c>
      <c r="G20" s="214" t="n">
        <v>9414</v>
      </c>
      <c r="H20" s="216" t="n">
        <v>8355</v>
      </c>
      <c r="I20" s="214" t="inlineStr">
        <is>
          <t>6</t>
        </is>
      </c>
      <c r="J20" s="217">
        <f>+(((G20-F20)-(H20-F20))/(H20-F20))*100</f>
        <v/>
      </c>
      <c r="K20" s="218" t="n"/>
      <c r="L20" s="219">
        <f>AVERAGE(J20:J21)</f>
        <v/>
      </c>
      <c r="M20" s="219">
        <f>_xlfn.STDEV.S(J20,J21)</f>
        <v/>
      </c>
      <c r="N20" s="220" t="n"/>
      <c r="O20" s="206" t="n"/>
      <c r="P20" s="207">
        <f>+(((H20-F20)/1000)*1000)/10</f>
        <v/>
      </c>
      <c r="Q20" s="207">
        <f>AVERAGE(P20:P21)</f>
        <v/>
      </c>
      <c r="R20" s="26" t="inlineStr">
        <is>
          <t>VERDADERO</t>
        </is>
      </c>
      <c r="S20" s="26" t="inlineStr">
        <is>
          <t>FALSO</t>
        </is>
      </c>
      <c r="T20" s="211" t="inlineStr">
        <is>
          <t>Esperado</t>
        </is>
      </c>
      <c r="U20" s="211" t="inlineStr">
        <is>
          <t>No Esperado</t>
        </is>
      </c>
      <c r="V20" s="290" t="inlineStr">
        <is>
          <t>Plot Válido</t>
        </is>
      </c>
    </row>
    <row r="21" ht="15.75" customHeight="1" s="412">
      <c r="A21" s="199" t="n">
        <v>5266</v>
      </c>
      <c r="B21" s="200" t="n">
        <v>4</v>
      </c>
      <c r="C21" s="214" t="n">
        <v>102</v>
      </c>
      <c r="D21" s="214" t="n">
        <v>19</v>
      </c>
      <c r="E21" s="215" t="n">
        <v>43637</v>
      </c>
      <c r="F21" s="214" t="n">
        <v>5259</v>
      </c>
      <c r="G21" s="214" t="n">
        <v>9455</v>
      </c>
      <c r="H21" s="216" t="n">
        <v>8361</v>
      </c>
      <c r="I21" s="214" t="n"/>
      <c r="J21" s="217">
        <f>+(((G21-F21)-(H21-F21))/(H21-F21))*100</f>
        <v/>
      </c>
      <c r="K21" s="218" t="n"/>
      <c r="L21" s="221" t="n"/>
      <c r="M21" s="221" t="n"/>
      <c r="N21" s="220" t="n"/>
      <c r="O21" s="206" t="n"/>
      <c r="P21" s="207">
        <f>+(((H21-F21)/1000)*1000)/10</f>
        <v/>
      </c>
      <c r="Q21" s="207" t="n"/>
      <c r="R21" s="26" t="inlineStr">
        <is>
          <t>FALSO</t>
        </is>
      </c>
      <c r="S21" s="26" t="inlineStr">
        <is>
          <t>FALSO</t>
        </is>
      </c>
      <c r="T21" s="211" t="inlineStr">
        <is>
          <t>Esperado</t>
        </is>
      </c>
      <c r="U21" s="211" t="inlineStr">
        <is>
          <t>No Esperado</t>
        </is>
      </c>
      <c r="V21" s="290" t="inlineStr">
        <is>
          <t>Plot Válido</t>
        </is>
      </c>
    </row>
    <row r="22" ht="15.75" customHeight="1" s="412">
      <c r="A22" s="199" t="n">
        <v>5757</v>
      </c>
      <c r="B22" s="200" t="n">
        <v>2</v>
      </c>
      <c r="C22" s="214" t="n">
        <v>102</v>
      </c>
      <c r="D22" s="214" t="n">
        <v>22</v>
      </c>
      <c r="E22" s="215" t="n">
        <v>43685</v>
      </c>
      <c r="F22" s="214" t="n">
        <v>5190</v>
      </c>
      <c r="G22" s="214" t="n">
        <v>7725</v>
      </c>
      <c r="H22" s="216" t="n">
        <v>7370</v>
      </c>
      <c r="I22" s="214" t="n">
        <v>6</v>
      </c>
      <c r="J22" s="217">
        <f>+(((G22-F22)-(H22-F22))/(H22-F22))*100</f>
        <v/>
      </c>
      <c r="K22" s="218" t="n"/>
      <c r="L22" s="219">
        <f>AVERAGE(J22:J23)</f>
        <v/>
      </c>
      <c r="M22" s="219">
        <f>_xlfn.STDEV.S(J22,J23)</f>
        <v/>
      </c>
      <c r="N22" s="220">
        <f>(L18-L22)/66</f>
        <v/>
      </c>
      <c r="O22" s="206">
        <f>(L16-L22)/86</f>
        <v/>
      </c>
      <c r="P22" s="207">
        <f>+(((H22-F22)/1000)*1000)/10</f>
        <v/>
      </c>
      <c r="Q22" s="207">
        <f>AVERAGE(P22:P23)</f>
        <v/>
      </c>
      <c r="R22" s="26" t="inlineStr">
        <is>
          <t>FALSO</t>
        </is>
      </c>
      <c r="S22" s="26" t="inlineStr">
        <is>
          <t>FALSO</t>
        </is>
      </c>
      <c r="T22" s="211" t="inlineStr">
        <is>
          <t>No Esperado</t>
        </is>
      </c>
      <c r="U22" s="211" t="inlineStr">
        <is>
          <t>Esperado</t>
        </is>
      </c>
      <c r="V22" s="290" t="inlineStr">
        <is>
          <t>Plot Válido</t>
        </is>
      </c>
    </row>
    <row r="23" ht="15.75" customHeight="1" s="412">
      <c r="A23" s="199" t="n">
        <v>5758</v>
      </c>
      <c r="B23" s="200" t="n">
        <v>2</v>
      </c>
      <c r="C23" s="214" t="n">
        <v>102</v>
      </c>
      <c r="D23" s="214" t="n">
        <v>22</v>
      </c>
      <c r="E23" s="215" t="n">
        <v>43685</v>
      </c>
      <c r="F23" s="214" t="n">
        <v>5190</v>
      </c>
      <c r="G23" s="214" t="n">
        <v>7597</v>
      </c>
      <c r="H23" s="216" t="n">
        <v>7266</v>
      </c>
      <c r="I23" s="214" t="n"/>
      <c r="J23" s="217">
        <f>+(((G23-F23)-(H23-F23))/(H23-F23))*100</f>
        <v/>
      </c>
      <c r="K23" s="218" t="n"/>
      <c r="L23" s="221" t="n"/>
      <c r="M23" s="221" t="n"/>
      <c r="N23" s="220" t="n"/>
      <c r="O23" s="206" t="n"/>
      <c r="P23" s="207">
        <f>+(((H23-F23)/1000)*1000)/10</f>
        <v/>
      </c>
      <c r="Q23" s="207" t="n"/>
      <c r="R23" s="26" t="inlineStr">
        <is>
          <t>FALSO</t>
        </is>
      </c>
      <c r="S23" s="26" t="inlineStr">
        <is>
          <t>FALSO</t>
        </is>
      </c>
      <c r="T23" s="211" t="inlineStr">
        <is>
          <t>No Esperado</t>
        </is>
      </c>
      <c r="U23" s="211" t="inlineStr">
        <is>
          <t>Esperado</t>
        </is>
      </c>
      <c r="V23" s="290" t="inlineStr">
        <is>
          <t>Plot Válido</t>
        </is>
      </c>
    </row>
    <row r="24" hidden="1" ht="15.75" customHeight="1" s="412">
      <c r="A24" s="199" t="n">
        <v>3627</v>
      </c>
      <c r="B24" s="200" t="n">
        <v>49</v>
      </c>
      <c r="C24" s="223" t="n">
        <v>103</v>
      </c>
      <c r="D24" s="223" t="n">
        <v>14</v>
      </c>
      <c r="E24" s="73" t="n">
        <v>43591</v>
      </c>
      <c r="F24" s="223" t="n">
        <v>5203</v>
      </c>
      <c r="G24" s="224" t="n">
        <v>7980</v>
      </c>
      <c r="H24" s="225" t="n">
        <v>7170</v>
      </c>
      <c r="I24" s="223" t="n">
        <v>2</v>
      </c>
      <c r="J24" s="74">
        <f>+(((G24-F24)-(H24-F24))/(H24-F24))*100</f>
        <v/>
      </c>
      <c r="K24" s="226" t="inlineStr">
        <is>
          <t>MF</t>
        </is>
      </c>
      <c r="L24" s="227">
        <f>AVERAGE(J24:J25)</f>
        <v/>
      </c>
      <c r="M24" s="227">
        <f>_xlfn.STDEV.S(J24,J25)</f>
        <v/>
      </c>
      <c r="N24" s="206" t="n">
        <v>2</v>
      </c>
      <c r="O24" s="206" t="n"/>
      <c r="P24" s="207">
        <f>+(((H24-F24)/1000)*1000)/10</f>
        <v/>
      </c>
      <c r="Q24" s="207">
        <f>AVERAGE(P24:P25)</f>
        <v/>
      </c>
      <c r="R24" s="26" t="inlineStr">
        <is>
          <t>FALSO</t>
        </is>
      </c>
      <c r="S24" s="26" t="inlineStr">
        <is>
          <t>FALSO</t>
        </is>
      </c>
      <c r="T24" s="211" t="n"/>
      <c r="U24" s="211" t="n"/>
      <c r="V24" s="290" t="inlineStr">
        <is>
          <t>Se descarta</t>
        </is>
      </c>
    </row>
    <row r="25" hidden="1" ht="15.75" customHeight="1" s="412">
      <c r="A25" s="199" t="n">
        <v>3628</v>
      </c>
      <c r="B25" s="200" t="n">
        <v>50</v>
      </c>
      <c r="C25" s="223" t="n">
        <v>103</v>
      </c>
      <c r="D25" s="223" t="n">
        <v>14</v>
      </c>
      <c r="E25" s="73" t="n">
        <v>43591</v>
      </c>
      <c r="F25" s="223" t="n">
        <v>5251</v>
      </c>
      <c r="G25" s="224" t="n">
        <v>7996</v>
      </c>
      <c r="H25" s="225" t="n">
        <v>7177</v>
      </c>
      <c r="I25" s="223" t="n"/>
      <c r="J25" s="74">
        <f>+(((G25-F25)-(H25-F25))/(H25-F25))*100</f>
        <v/>
      </c>
      <c r="K25" s="226" t="n"/>
      <c r="L25" s="228" t="n"/>
      <c r="M25" s="228" t="n"/>
      <c r="N25" s="206" t="n"/>
      <c r="O25" s="206" t="n"/>
      <c r="P25" s="207">
        <f>+(((H25-F25)/1000)*1000)/10</f>
        <v/>
      </c>
      <c r="Q25" s="207" t="n"/>
      <c r="R25" s="26" t="inlineStr">
        <is>
          <t>FALSO</t>
        </is>
      </c>
      <c r="S25" s="26" t="inlineStr">
        <is>
          <t>FALSO</t>
        </is>
      </c>
      <c r="T25" s="211" t="n"/>
      <c r="U25" s="211" t="n"/>
      <c r="V25" s="290" t="inlineStr">
        <is>
          <t>Se descarta</t>
        </is>
      </c>
    </row>
    <row r="26" hidden="1" ht="15.75" customHeight="1" s="412">
      <c r="A26" s="199" t="n">
        <v>4295</v>
      </c>
      <c r="B26" s="200" t="n">
        <v>1</v>
      </c>
      <c r="C26" s="223" t="n">
        <v>103</v>
      </c>
      <c r="D26" s="223" t="n">
        <v>16</v>
      </c>
      <c r="E26" s="73" t="n">
        <v>43607</v>
      </c>
      <c r="F26" s="223" t="n">
        <v>5301</v>
      </c>
      <c r="G26" s="223" t="n">
        <v>7689</v>
      </c>
      <c r="H26" s="225" t="n">
        <v>7126</v>
      </c>
      <c r="I26" s="223" t="n">
        <v>2</v>
      </c>
      <c r="J26" s="74">
        <f>+(((G26-F26)-(H26-F26))/(H26-F26))*100</f>
        <v/>
      </c>
      <c r="K26" s="226" t="n"/>
      <c r="L26" s="227">
        <f>AVERAGE(J26:J27)</f>
        <v/>
      </c>
      <c r="M26" s="227">
        <f>_xlfn.STDEV.S(J26,J27)</f>
        <v/>
      </c>
      <c r="N26" s="206" t="n"/>
      <c r="O26" s="206" t="n"/>
      <c r="P26" s="207">
        <f>+(((H26-F26)/1000)*1000)/10</f>
        <v/>
      </c>
      <c r="Q26" s="207">
        <f>AVERAGE(P26:P27)</f>
        <v/>
      </c>
      <c r="R26" s="26" t="inlineStr">
        <is>
          <t>FALSO</t>
        </is>
      </c>
      <c r="S26" s="26" t="inlineStr">
        <is>
          <t>FALSO</t>
        </is>
      </c>
      <c r="T26" s="211" t="n"/>
      <c r="U26" s="211" t="n"/>
      <c r="V26" s="290" t="inlineStr">
        <is>
          <t>Se descarta</t>
        </is>
      </c>
    </row>
    <row r="27" hidden="1" ht="15.75" customHeight="1" s="412">
      <c r="A27" s="199" t="n">
        <v>4296</v>
      </c>
      <c r="B27" s="200" t="n">
        <v>2</v>
      </c>
      <c r="C27" s="223" t="n">
        <v>103</v>
      </c>
      <c r="D27" s="223" t="n">
        <v>16</v>
      </c>
      <c r="E27" s="73" t="n">
        <v>43607</v>
      </c>
      <c r="F27" s="223" t="n">
        <v>5190</v>
      </c>
      <c r="G27" s="223" t="n">
        <v>7602</v>
      </c>
      <c r="H27" s="225" t="n">
        <v>7029</v>
      </c>
      <c r="I27" s="223" t="n"/>
      <c r="J27" s="74">
        <f>+(((G27-F27)-(H27-F27))/(H27-F27))*100</f>
        <v/>
      </c>
      <c r="K27" s="226" t="n"/>
      <c r="L27" s="228" t="n"/>
      <c r="M27" s="228" t="n"/>
      <c r="N27" s="206" t="n"/>
      <c r="O27" s="206" t="n"/>
      <c r="P27" s="207">
        <f>+(((H27-F27)/1000)*1000)/10</f>
        <v/>
      </c>
      <c r="Q27" s="207" t="n"/>
      <c r="R27" s="26" t="inlineStr">
        <is>
          <t>FALSO</t>
        </is>
      </c>
      <c r="S27" s="26" t="inlineStr">
        <is>
          <t>FALSO</t>
        </is>
      </c>
      <c r="T27" s="211" t="n"/>
      <c r="U27" s="211" t="n"/>
      <c r="V27" s="290" t="inlineStr">
        <is>
          <t>Se descarta</t>
        </is>
      </c>
    </row>
    <row r="28" hidden="1" ht="15.75" customHeight="1" s="412">
      <c r="A28" s="199" t="n">
        <v>4941</v>
      </c>
      <c r="B28" s="200" t="n">
        <v>1</v>
      </c>
      <c r="C28" s="223" t="n">
        <v>103</v>
      </c>
      <c r="D28" s="223" t="n">
        <v>18</v>
      </c>
      <c r="E28" s="73" t="n">
        <v>43626</v>
      </c>
      <c r="F28" s="223" t="n">
        <v>5301</v>
      </c>
      <c r="G28" s="223" t="n">
        <v>7918</v>
      </c>
      <c r="H28" s="225" t="n">
        <v>7461</v>
      </c>
      <c r="I28" s="223" t="n">
        <v>13</v>
      </c>
      <c r="J28" s="74">
        <f>+(((G28-F28)-(H28-F28))/(H28-F28))*100</f>
        <v/>
      </c>
      <c r="K28" s="226" t="n"/>
      <c r="L28" s="227">
        <f>AVERAGE(J28:J29)</f>
        <v/>
      </c>
      <c r="M28" s="227">
        <f>_xlfn.STDEV.S(J28,J29)</f>
        <v/>
      </c>
      <c r="N28" s="206" t="n"/>
      <c r="O28" s="206" t="n"/>
      <c r="P28" s="207">
        <f>+(((H28-F28)/1000)*1000)/10</f>
        <v/>
      </c>
      <c r="Q28" s="207">
        <f>AVERAGE(P28:P29)</f>
        <v/>
      </c>
      <c r="R28" s="26" t="inlineStr">
        <is>
          <t>FALSO</t>
        </is>
      </c>
      <c r="S28" s="26" t="inlineStr">
        <is>
          <t>FALSO</t>
        </is>
      </c>
      <c r="T28" s="211" t="n"/>
      <c r="U28" s="211" t="n"/>
      <c r="V28" s="290" t="inlineStr">
        <is>
          <t>Se descarta</t>
        </is>
      </c>
    </row>
    <row r="29" hidden="1" ht="15.75" customHeight="1" s="412">
      <c r="A29" s="199" t="n">
        <v>4942</v>
      </c>
      <c r="B29" s="200" t="n">
        <v>2</v>
      </c>
      <c r="C29" s="223" t="n">
        <v>103</v>
      </c>
      <c r="D29" s="223" t="n">
        <v>18</v>
      </c>
      <c r="E29" s="73" t="n">
        <v>43626</v>
      </c>
      <c r="F29" s="223" t="n">
        <v>5190</v>
      </c>
      <c r="G29" s="223" t="n">
        <v>7592</v>
      </c>
      <c r="H29" s="225" t="n">
        <v>7159</v>
      </c>
      <c r="I29" s="223" t="n"/>
      <c r="J29" s="74">
        <f>+(((G29-F29)-(H29-F29))/(H29-F29))*100</f>
        <v/>
      </c>
      <c r="K29" s="226" t="n"/>
      <c r="L29" s="228" t="n"/>
      <c r="M29" s="228" t="n"/>
      <c r="N29" s="206" t="n"/>
      <c r="O29" s="206" t="n"/>
      <c r="P29" s="207">
        <f>+(((H29-F29)/1000)*1000)/10</f>
        <v/>
      </c>
      <c r="Q29" s="207" t="n"/>
      <c r="R29" s="26" t="inlineStr">
        <is>
          <t>FALSO</t>
        </is>
      </c>
      <c r="S29" s="26" t="inlineStr">
        <is>
          <t>FALSO</t>
        </is>
      </c>
      <c r="T29" s="211" t="n"/>
      <c r="U29" s="211" t="n"/>
      <c r="V29" s="290" t="inlineStr">
        <is>
          <t>Se descarta</t>
        </is>
      </c>
    </row>
    <row r="30" hidden="1" ht="15.75" customHeight="1" s="412">
      <c r="A30" s="199" t="n">
        <v>5557</v>
      </c>
      <c r="B30" s="200" t="n">
        <v>1</v>
      </c>
      <c r="C30" s="223" t="n">
        <v>103</v>
      </c>
      <c r="D30" s="223" t="n">
        <v>21</v>
      </c>
      <c r="E30" s="73" t="n">
        <v>43657</v>
      </c>
      <c r="F30" s="223" t="n">
        <v>5301</v>
      </c>
      <c r="G30" s="223" t="n">
        <v>7923</v>
      </c>
      <c r="H30" s="225" t="n">
        <v>7497</v>
      </c>
      <c r="I30" s="223" t="n">
        <v>13</v>
      </c>
      <c r="J30" s="74">
        <f>+(((G30-F30)-(H30-F30))/(H30-F30))*100</f>
        <v/>
      </c>
      <c r="K30" s="226" t="n"/>
      <c r="L30" s="227">
        <f>AVERAGE(J30:J31)</f>
        <v/>
      </c>
      <c r="M30" s="227">
        <f>_xlfn.STDEV.S(J30,J31)</f>
        <v/>
      </c>
      <c r="N30" s="206" t="n"/>
      <c r="O30" s="206" t="n"/>
      <c r="P30" s="207">
        <f>+(((H30-F30)/1000)*1000)/10</f>
        <v/>
      </c>
      <c r="Q30" s="207">
        <f>AVERAGE(P30:P31)</f>
        <v/>
      </c>
      <c r="R30" s="26" t="inlineStr">
        <is>
          <t>FALSO</t>
        </is>
      </c>
      <c r="S30" s="26" t="inlineStr">
        <is>
          <t>FALSO</t>
        </is>
      </c>
      <c r="T30" s="211" t="n"/>
      <c r="U30" s="211" t="n"/>
      <c r="V30" s="290" t="inlineStr">
        <is>
          <t>Se descarta</t>
        </is>
      </c>
    </row>
    <row r="31" hidden="1" ht="15.75" customHeight="1" s="412">
      <c r="A31" s="199" t="n">
        <v>5558</v>
      </c>
      <c r="B31" s="200" t="n">
        <v>2</v>
      </c>
      <c r="C31" s="223" t="n">
        <v>103</v>
      </c>
      <c r="D31" s="223" t="n">
        <v>21</v>
      </c>
      <c r="E31" s="73" t="n">
        <v>43657</v>
      </c>
      <c r="F31" s="223" t="n">
        <v>5190</v>
      </c>
      <c r="G31" s="223" t="n">
        <v>7912</v>
      </c>
      <c r="H31" s="225" t="n">
        <v>7456</v>
      </c>
      <c r="I31" s="223" t="n"/>
      <c r="J31" s="74">
        <f>+(((G31-F31)-(H31-F31))/(H31-F31))*100</f>
        <v/>
      </c>
      <c r="K31" s="226" t="n"/>
      <c r="L31" s="228" t="n"/>
      <c r="M31" s="228" t="n"/>
      <c r="N31" s="206" t="n"/>
      <c r="O31" s="206" t="n"/>
      <c r="P31" s="207">
        <f>+(((H31-F31)/1000)*1000)/10</f>
        <v/>
      </c>
      <c r="Q31" s="207" t="n"/>
      <c r="R31" s="26" t="inlineStr">
        <is>
          <t>FALSO</t>
        </is>
      </c>
      <c r="S31" s="26" t="inlineStr">
        <is>
          <t>FALSO</t>
        </is>
      </c>
      <c r="T31" s="211" t="n"/>
      <c r="U31" s="211" t="n"/>
      <c r="V31" s="290" t="inlineStr">
        <is>
          <t>Se descarta</t>
        </is>
      </c>
    </row>
    <row r="32" hidden="1" ht="15.75" customHeight="1" s="412">
      <c r="A32" s="199" t="n">
        <v>5759</v>
      </c>
      <c r="B32" s="200" t="n">
        <v>3</v>
      </c>
      <c r="C32" s="223" t="n">
        <v>103</v>
      </c>
      <c r="D32" s="223" t="n">
        <v>22</v>
      </c>
      <c r="E32" s="73" t="n">
        <v>43685</v>
      </c>
      <c r="F32" s="223" t="n">
        <v>5258</v>
      </c>
      <c r="G32" s="223" t="n">
        <v>7291</v>
      </c>
      <c r="H32" s="225" t="n">
        <v>7007</v>
      </c>
      <c r="I32" s="223" t="n">
        <v>13</v>
      </c>
      <c r="J32" s="74">
        <f>+(((G32-F32)-(H32-F32))/(H32-F32))*100</f>
        <v/>
      </c>
      <c r="K32" s="226" t="n"/>
      <c r="L32" s="227">
        <f>AVERAGE(J32:J33)</f>
        <v/>
      </c>
      <c r="M32" s="227">
        <f>_xlfn.STDEV.S(J32,J33)</f>
        <v/>
      </c>
      <c r="N32" s="206" t="n"/>
      <c r="O32" s="206" t="n"/>
      <c r="P32" s="207">
        <f>+(((H32-F32)/1000)*1000)/10</f>
        <v/>
      </c>
      <c r="Q32" s="207">
        <f>AVERAGE(P32:P33)</f>
        <v/>
      </c>
      <c r="R32" s="26" t="inlineStr">
        <is>
          <t>FALSO</t>
        </is>
      </c>
      <c r="S32" s="26" t="inlineStr">
        <is>
          <t>FALSO</t>
        </is>
      </c>
      <c r="T32" s="211" t="n"/>
      <c r="U32" s="211" t="n"/>
      <c r="V32" s="290" t="inlineStr">
        <is>
          <t>Se descarta</t>
        </is>
      </c>
    </row>
    <row r="33" hidden="1" ht="15.75" customHeight="1" s="412">
      <c r="A33" s="199" t="n">
        <v>5760</v>
      </c>
      <c r="B33" s="200" t="n">
        <v>3</v>
      </c>
      <c r="C33" s="223" t="n">
        <v>103</v>
      </c>
      <c r="D33" s="223" t="n">
        <v>22</v>
      </c>
      <c r="E33" s="73" t="n">
        <v>43685</v>
      </c>
      <c r="F33" s="223" t="n">
        <v>5258</v>
      </c>
      <c r="G33" s="223" t="n">
        <v>7368</v>
      </c>
      <c r="H33" s="225" t="n">
        <v>7077</v>
      </c>
      <c r="I33" s="223" t="n"/>
      <c r="J33" s="74">
        <f>+(((G33-F33)-(H33-F33))/(H33-F33))*100</f>
        <v/>
      </c>
      <c r="K33" s="226" t="n"/>
      <c r="L33" s="228" t="n"/>
      <c r="M33" s="228" t="n"/>
      <c r="N33" s="206" t="n"/>
      <c r="O33" s="206" t="n"/>
      <c r="P33" s="207">
        <f>+(((H33-F33)/1000)*1000)/10</f>
        <v/>
      </c>
      <c r="Q33" s="207" t="n"/>
      <c r="R33" s="26" t="inlineStr">
        <is>
          <t>FALSO</t>
        </is>
      </c>
      <c r="S33" s="26" t="inlineStr">
        <is>
          <t>FALSO</t>
        </is>
      </c>
      <c r="T33" s="211" t="n"/>
      <c r="U33" s="211" t="n"/>
      <c r="V33" s="290" t="inlineStr">
        <is>
          <t>Se descarta</t>
        </is>
      </c>
    </row>
    <row r="34" hidden="1" ht="15.75" customHeight="1" s="412">
      <c r="A34" s="199" t="n">
        <v>3249</v>
      </c>
      <c r="B34" s="200" t="n">
        <v>5</v>
      </c>
      <c r="C34" s="214" t="n">
        <v>104</v>
      </c>
      <c r="D34" s="214" t="n">
        <v>13</v>
      </c>
      <c r="E34" s="215" t="n">
        <v>43587</v>
      </c>
      <c r="F34" s="214" t="n">
        <v>5236</v>
      </c>
      <c r="G34" s="214" t="n">
        <v>7239</v>
      </c>
      <c r="H34" s="216" t="n">
        <v>6821</v>
      </c>
      <c r="I34" s="214" t="n">
        <v>1</v>
      </c>
      <c r="J34" s="217">
        <f>+(((G34-F34)-(H34-F34))/(H34-F34))*100</f>
        <v/>
      </c>
      <c r="K34" s="218" t="inlineStr">
        <is>
          <t>MF</t>
        </is>
      </c>
      <c r="L34" s="219">
        <f>AVERAGE(J34:J35)</f>
        <v/>
      </c>
      <c r="M34" s="219">
        <f>_xlfn.STDEV.S(J34,J35)</f>
        <v/>
      </c>
      <c r="N34" s="220" t="n">
        <v>1</v>
      </c>
      <c r="O34" s="206" t="n"/>
      <c r="P34" s="207">
        <f>+(((H34-F34)/1000)*1000)/10</f>
        <v/>
      </c>
      <c r="Q34" s="207">
        <f>AVERAGE(P34:P35)</f>
        <v/>
      </c>
      <c r="R34" s="26" t="inlineStr">
        <is>
          <t>FALSO</t>
        </is>
      </c>
      <c r="S34" s="26" t="inlineStr">
        <is>
          <t>FALSO</t>
        </is>
      </c>
      <c r="T34" s="211" t="n"/>
      <c r="U34" s="211" t="n"/>
      <c r="V34" s="290" t="inlineStr">
        <is>
          <t>Se descarta</t>
        </is>
      </c>
    </row>
    <row r="35" hidden="1" ht="15.75" customHeight="1" s="412">
      <c r="A35" s="199" t="n">
        <v>3250</v>
      </c>
      <c r="B35" s="200" t="n">
        <v>6</v>
      </c>
      <c r="C35" s="214" t="n">
        <v>104</v>
      </c>
      <c r="D35" s="214" t="n">
        <v>13</v>
      </c>
      <c r="E35" s="215" t="n">
        <v>43587</v>
      </c>
      <c r="F35" s="214" t="n">
        <v>5259</v>
      </c>
      <c r="G35" s="214" t="n">
        <v>7188</v>
      </c>
      <c r="H35" s="216" t="n">
        <v>6786</v>
      </c>
      <c r="I35" s="214" t="n"/>
      <c r="J35" s="217">
        <f>+(((G35-F35)-(H35-F35))/(H35-F35))*100</f>
        <v/>
      </c>
      <c r="K35" s="218" t="n"/>
      <c r="L35" s="221" t="n"/>
      <c r="M35" s="221" t="n"/>
      <c r="N35" s="220" t="n"/>
      <c r="O35" s="206" t="n"/>
      <c r="P35" s="207">
        <f>+(((H35-F35)/1000)*1000)/10</f>
        <v/>
      </c>
      <c r="Q35" s="207" t="n"/>
      <c r="R35" s="26" t="inlineStr">
        <is>
          <t>FALSO</t>
        </is>
      </c>
      <c r="S35" s="26" t="inlineStr">
        <is>
          <t>FALSO</t>
        </is>
      </c>
      <c r="T35" s="211" t="n"/>
      <c r="U35" s="211" t="n"/>
      <c r="V35" s="290" t="inlineStr">
        <is>
          <t>Se descarta</t>
        </is>
      </c>
    </row>
    <row r="36" hidden="1" ht="15.75" customHeight="1" s="412">
      <c r="A36" s="199" t="n">
        <v>3975</v>
      </c>
      <c r="B36" s="200" t="n">
        <v>5</v>
      </c>
      <c r="C36" s="214" t="n">
        <v>104</v>
      </c>
      <c r="D36" s="214" t="n">
        <v>15</v>
      </c>
      <c r="E36" s="215" t="n">
        <v>43599</v>
      </c>
      <c r="F36" s="214" t="n">
        <v>5236</v>
      </c>
      <c r="G36" s="214" t="n">
        <v>7120</v>
      </c>
      <c r="H36" s="216" t="n">
        <v>6744</v>
      </c>
      <c r="I36" s="214" t="n"/>
      <c r="J36" s="217">
        <f>+(((G36-F36)-(H36-F36))/(H36-F36))*100</f>
        <v/>
      </c>
      <c r="K36" s="222" t="n"/>
      <c r="L36" s="219">
        <f>AVERAGE(J36:J37)</f>
        <v/>
      </c>
      <c r="M36" s="219">
        <f>_xlfn.STDEV.S(J36,J37)</f>
        <v/>
      </c>
      <c r="N36" s="220" t="n"/>
      <c r="O36" s="206" t="n"/>
      <c r="P36" s="207">
        <f>+(((H36-F36)/1000)*1000)/10</f>
        <v/>
      </c>
      <c r="Q36" s="207">
        <f>AVERAGE(P36:P37)</f>
        <v/>
      </c>
      <c r="R36" s="26" t="inlineStr">
        <is>
          <t>FALSO</t>
        </is>
      </c>
      <c r="S36" s="26" t="inlineStr">
        <is>
          <t>FALSO</t>
        </is>
      </c>
      <c r="T36" s="211" t="n"/>
      <c r="U36" s="211" t="n"/>
      <c r="V36" s="290" t="inlineStr">
        <is>
          <t>Se descarta</t>
        </is>
      </c>
    </row>
    <row r="37" hidden="1" ht="15.75" customHeight="1" s="412">
      <c r="A37" s="199" t="n">
        <v>3976</v>
      </c>
      <c r="B37" s="200" t="n">
        <v>6</v>
      </c>
      <c r="C37" s="214" t="n">
        <v>104</v>
      </c>
      <c r="D37" s="214" t="n">
        <v>15</v>
      </c>
      <c r="E37" s="215" t="n">
        <v>43599</v>
      </c>
      <c r="F37" s="214" t="n">
        <v>5259</v>
      </c>
      <c r="G37" s="214" t="n">
        <v>7153</v>
      </c>
      <c r="H37" s="216" t="n">
        <v>6787</v>
      </c>
      <c r="I37" s="214" t="n"/>
      <c r="J37" s="217">
        <f>+(((G37-F37)-(H37-F37))/(H37-F37))*100</f>
        <v/>
      </c>
      <c r="K37" s="222" t="n"/>
      <c r="L37" s="221" t="n"/>
      <c r="M37" s="221" t="n"/>
      <c r="N37" s="220" t="n"/>
      <c r="O37" s="206" t="n"/>
      <c r="P37" s="207">
        <f>+(((H37-F37)/1000)*1000)/10</f>
        <v/>
      </c>
      <c r="Q37" s="207" t="n"/>
      <c r="R37" s="26" t="inlineStr">
        <is>
          <t>FALSO</t>
        </is>
      </c>
      <c r="S37" s="26" t="inlineStr">
        <is>
          <t>FALSO</t>
        </is>
      </c>
      <c r="T37" s="211" t="n"/>
      <c r="U37" s="211" t="n"/>
      <c r="V37" s="290" t="inlineStr">
        <is>
          <t>Se descarta</t>
        </is>
      </c>
    </row>
    <row r="38" hidden="1" ht="15.75" customHeight="1" s="412">
      <c r="A38" s="199" t="n">
        <v>4621</v>
      </c>
      <c r="B38" s="200" t="n">
        <v>5</v>
      </c>
      <c r="C38" s="214" t="n">
        <v>104</v>
      </c>
      <c r="D38" s="214" t="n">
        <v>17</v>
      </c>
      <c r="E38" s="215" t="n">
        <v>43619</v>
      </c>
      <c r="F38" s="214" t="n">
        <v>5236</v>
      </c>
      <c r="G38" s="214" t="n">
        <v>7185</v>
      </c>
      <c r="H38" s="216" t="n">
        <v>6842</v>
      </c>
      <c r="I38" s="214" t="n"/>
      <c r="J38" s="217">
        <f>+(((G38-F38)-(H38-F38))/(H38-F38))*100</f>
        <v/>
      </c>
      <c r="K38" s="218" t="n"/>
      <c r="L38" s="219">
        <f>AVERAGE(J38:J39)</f>
        <v/>
      </c>
      <c r="M38" s="219">
        <f>_xlfn.STDEV.S(J38,J39)</f>
        <v/>
      </c>
      <c r="N38" s="220" t="n"/>
      <c r="O38" s="206" t="n"/>
      <c r="P38" s="207">
        <f>+(((H38-F38)/1000)*1000)/10</f>
        <v/>
      </c>
      <c r="Q38" s="207">
        <f>AVERAGE(P38:P39)</f>
        <v/>
      </c>
      <c r="R38" s="26" t="inlineStr">
        <is>
          <t>FALSO</t>
        </is>
      </c>
      <c r="S38" s="26" t="inlineStr">
        <is>
          <t>FALSO</t>
        </is>
      </c>
      <c r="T38" s="211" t="n"/>
      <c r="U38" s="211" t="n"/>
      <c r="V38" s="290" t="inlineStr">
        <is>
          <t>Se descarta</t>
        </is>
      </c>
    </row>
    <row r="39" hidden="1" ht="15.75" customHeight="1" s="412">
      <c r="A39" s="199" t="n">
        <v>4622</v>
      </c>
      <c r="B39" s="200" t="n">
        <v>6</v>
      </c>
      <c r="C39" s="214" t="n">
        <v>104</v>
      </c>
      <c r="D39" s="214" t="n">
        <v>17</v>
      </c>
      <c r="E39" s="215" t="n">
        <v>43619</v>
      </c>
      <c r="F39" s="214" t="n">
        <v>5259</v>
      </c>
      <c r="G39" s="214" t="n">
        <v>7206</v>
      </c>
      <c r="H39" s="216" t="n">
        <v>6864</v>
      </c>
      <c r="I39" s="214" t="n"/>
      <c r="J39" s="217">
        <f>+(((G39-F39)-(H39-F39))/(H39-F39))*100</f>
        <v/>
      </c>
      <c r="K39" s="218" t="n"/>
      <c r="L39" s="221" t="n"/>
      <c r="M39" s="221" t="n"/>
      <c r="N39" s="220" t="n"/>
      <c r="O39" s="206" t="n"/>
      <c r="P39" s="207">
        <f>+(((H39-F39)/1000)*1000)/10</f>
        <v/>
      </c>
      <c r="Q39" s="207" t="n"/>
      <c r="R39" s="26" t="inlineStr">
        <is>
          <t>FALSO</t>
        </is>
      </c>
      <c r="S39" s="26" t="inlineStr">
        <is>
          <t>FALSO</t>
        </is>
      </c>
      <c r="T39" s="211" t="n"/>
      <c r="U39" s="211" t="n"/>
      <c r="V39" s="290" t="inlineStr">
        <is>
          <t>Se descarta</t>
        </is>
      </c>
    </row>
    <row r="40" hidden="1" ht="15.75" customHeight="1" s="412">
      <c r="A40" s="199" t="n">
        <v>5267</v>
      </c>
      <c r="B40" s="200" t="n">
        <v>5</v>
      </c>
      <c r="C40" s="214" t="n">
        <v>104</v>
      </c>
      <c r="D40" s="214" t="n">
        <v>19</v>
      </c>
      <c r="E40" s="215" t="n">
        <v>43637</v>
      </c>
      <c r="F40" s="214" t="n">
        <v>5236</v>
      </c>
      <c r="G40" s="214" t="n">
        <v>7128</v>
      </c>
      <c r="H40" s="216" t="n">
        <v>6764</v>
      </c>
      <c r="I40" s="214" t="inlineStr">
        <is>
          <t>10</t>
        </is>
      </c>
      <c r="J40" s="217">
        <f>+(((G40-F40)-(H40-F40))/(H40-F40))*100</f>
        <v/>
      </c>
      <c r="K40" s="218" t="n"/>
      <c r="L40" s="219">
        <f>AVERAGE(J40:J41)</f>
        <v/>
      </c>
      <c r="M40" s="219">
        <f>_xlfn.STDEV.S(J40,J41)</f>
        <v/>
      </c>
      <c r="N40" s="220" t="n"/>
      <c r="O40" s="206" t="n"/>
      <c r="P40" s="207">
        <f>+(((H40-F40)/1000)*1000)/10</f>
        <v/>
      </c>
      <c r="Q40" s="207">
        <f>AVERAGE(P40:P41)</f>
        <v/>
      </c>
      <c r="R40" s="26" t="inlineStr">
        <is>
          <t>FALSO</t>
        </is>
      </c>
      <c r="S40" s="26" t="inlineStr">
        <is>
          <t>FALSO</t>
        </is>
      </c>
      <c r="T40" s="211" t="n"/>
      <c r="U40" s="211" t="n"/>
      <c r="V40" s="290" t="inlineStr">
        <is>
          <t>Se descarta</t>
        </is>
      </c>
    </row>
    <row r="41" hidden="1" ht="15.75" customHeight="1" s="412">
      <c r="A41" s="199" t="n">
        <v>5268</v>
      </c>
      <c r="B41" s="200" t="n">
        <v>6</v>
      </c>
      <c r="C41" s="214" t="n">
        <v>104</v>
      </c>
      <c r="D41" s="214" t="n">
        <v>19</v>
      </c>
      <c r="E41" s="215" t="n">
        <v>43637</v>
      </c>
      <c r="F41" s="214" t="n">
        <v>5259</v>
      </c>
      <c r="G41" s="214" t="n">
        <v>7210</v>
      </c>
      <c r="H41" s="216" t="n">
        <v>6838</v>
      </c>
      <c r="I41" s="214" t="n"/>
      <c r="J41" s="217">
        <f>+(((G41-F41)-(H41-F41))/(H41-F41))*100</f>
        <v/>
      </c>
      <c r="K41" s="218" t="n"/>
      <c r="L41" s="221" t="n"/>
      <c r="M41" s="221" t="n"/>
      <c r="N41" s="220" t="n"/>
      <c r="O41" s="206" t="n"/>
      <c r="P41" s="207">
        <f>+(((H41-F41)/1000)*1000)/10</f>
        <v/>
      </c>
      <c r="Q41" s="207" t="n"/>
      <c r="R41" s="26" t="inlineStr">
        <is>
          <t>FALSO</t>
        </is>
      </c>
      <c r="S41" s="26" t="inlineStr">
        <is>
          <t>FALSO</t>
        </is>
      </c>
      <c r="T41" s="211" t="n"/>
      <c r="U41" s="211" t="n"/>
      <c r="V41" s="290" t="inlineStr">
        <is>
          <t>Se descarta</t>
        </is>
      </c>
    </row>
    <row r="42" hidden="1" ht="15.75" customHeight="1" s="412">
      <c r="A42" s="199" t="n">
        <v>5761</v>
      </c>
      <c r="B42" s="200" t="n">
        <v>4</v>
      </c>
      <c r="C42" s="214" t="n">
        <v>104</v>
      </c>
      <c r="D42" s="214" t="n">
        <v>22</v>
      </c>
      <c r="E42" s="215" t="n">
        <v>43685</v>
      </c>
      <c r="F42" s="214" t="n">
        <v>5259</v>
      </c>
      <c r="G42" s="214" t="n">
        <v>7232</v>
      </c>
      <c r="H42" s="216" t="n">
        <v>6967</v>
      </c>
      <c r="I42" s="214" t="n">
        <v>10</v>
      </c>
      <c r="J42" s="217">
        <f>+(((G42-F42)-(H42-F42))/(H42-F42))*100</f>
        <v/>
      </c>
      <c r="K42" s="218" t="n"/>
      <c r="L42" s="219">
        <f>AVERAGE(J42:J43)</f>
        <v/>
      </c>
      <c r="M42" s="219">
        <f>_xlfn.STDEV.S(J42,J43)</f>
        <v/>
      </c>
      <c r="N42" s="220">
        <f>(L40-L42)/48</f>
        <v/>
      </c>
      <c r="O42" s="206">
        <f>(L34-L42)/98</f>
        <v/>
      </c>
      <c r="P42" s="207">
        <f>+(((H42-F42)/1000)*1000)/10</f>
        <v/>
      </c>
      <c r="Q42" s="207">
        <f>AVERAGE(P42:P43)</f>
        <v/>
      </c>
      <c r="R42" s="26" t="inlineStr">
        <is>
          <t>FALSO</t>
        </is>
      </c>
      <c r="S42" s="26" t="inlineStr">
        <is>
          <t>VERDADERO</t>
        </is>
      </c>
      <c r="T42" s="211" t="n"/>
      <c r="U42" s="211" t="n"/>
      <c r="V42" s="290" t="inlineStr">
        <is>
          <t>Se descarta</t>
        </is>
      </c>
    </row>
    <row r="43" hidden="1" ht="15.75" customHeight="1" s="412">
      <c r="A43" s="199" t="n">
        <v>5762</v>
      </c>
      <c r="B43" s="200" t="n">
        <v>4</v>
      </c>
      <c r="C43" s="214" t="n">
        <v>104</v>
      </c>
      <c r="D43" s="214" t="n">
        <v>22</v>
      </c>
      <c r="E43" s="215" t="n">
        <v>43685</v>
      </c>
      <c r="F43" s="214" t="n">
        <v>5259</v>
      </c>
      <c r="G43" s="214" t="n">
        <v>7236</v>
      </c>
      <c r="H43" s="216" t="n">
        <v>6961</v>
      </c>
      <c r="I43" s="214" t="n"/>
      <c r="J43" s="217">
        <f>+(((G43-F43)-(H43-F43))/(H43-F43))*100</f>
        <v/>
      </c>
      <c r="K43" s="218" t="n"/>
      <c r="L43" s="221" t="n"/>
      <c r="M43" s="221" t="n"/>
      <c r="N43" s="220" t="n"/>
      <c r="O43" s="206" t="n"/>
      <c r="P43" s="207">
        <f>+(((H43-F43)/1000)*1000)/10</f>
        <v/>
      </c>
      <c r="Q43" s="207" t="n"/>
      <c r="R43" s="26" t="inlineStr">
        <is>
          <t>FALSO</t>
        </is>
      </c>
      <c r="S43" s="26" t="inlineStr">
        <is>
          <t>FALSO</t>
        </is>
      </c>
      <c r="T43" s="211" t="n"/>
      <c r="U43" s="211" t="n"/>
      <c r="V43" s="290" t="inlineStr">
        <is>
          <t>Se descarta</t>
        </is>
      </c>
    </row>
    <row r="44" ht="15.75" customHeight="1" s="412">
      <c r="A44" s="199" t="n">
        <v>3251</v>
      </c>
      <c r="B44" s="200" t="n">
        <v>7</v>
      </c>
      <c r="C44" s="223" t="n">
        <v>105</v>
      </c>
      <c r="D44" s="223" t="n">
        <v>13</v>
      </c>
      <c r="E44" s="73" t="n">
        <v>43587</v>
      </c>
      <c r="F44" s="223" t="n">
        <v>5232</v>
      </c>
      <c r="G44" s="223" t="n">
        <v>8204</v>
      </c>
      <c r="H44" s="225" t="n">
        <v>7323</v>
      </c>
      <c r="I44" s="223" t="n">
        <v>1</v>
      </c>
      <c r="J44" s="74">
        <f>+(((G44-F44)-(H44-F44))/(H44-F44))*100</f>
        <v/>
      </c>
      <c r="K44" s="226" t="inlineStr">
        <is>
          <t>1/2</t>
        </is>
      </c>
      <c r="L44" s="227">
        <f>AVERAGE(J44:J45)</f>
        <v/>
      </c>
      <c r="M44" s="227">
        <f>_xlfn.STDEV.S(J44,J45)</f>
        <v/>
      </c>
      <c r="N44" s="229" t="n">
        <v>2</v>
      </c>
      <c r="O44" s="206" t="n"/>
      <c r="P44" s="207">
        <f>+(((H44-F44)/1000)*1000)/10</f>
        <v/>
      </c>
      <c r="Q44" s="207">
        <f>AVERAGE(P44:P45)</f>
        <v/>
      </c>
      <c r="R44" s="26" t="inlineStr">
        <is>
          <t>FALSO</t>
        </is>
      </c>
      <c r="S44" s="26" t="inlineStr">
        <is>
          <t>FALSO</t>
        </is>
      </c>
      <c r="T44" s="211" t="n"/>
      <c r="U44" s="211" t="n"/>
      <c r="V44" s="290" t="inlineStr">
        <is>
          <t>Plot Válido</t>
        </is>
      </c>
    </row>
    <row r="45" ht="15.75" customHeight="1" s="412">
      <c r="A45" s="199" t="n">
        <v>3252</v>
      </c>
      <c r="B45" s="200" t="n">
        <v>8</v>
      </c>
      <c r="C45" s="223" t="n">
        <v>105</v>
      </c>
      <c r="D45" s="223" t="n">
        <v>13</v>
      </c>
      <c r="E45" s="73" t="n">
        <v>43587</v>
      </c>
      <c r="F45" s="223" t="n">
        <v>5221</v>
      </c>
      <c r="G45" s="223" t="n">
        <v>8235</v>
      </c>
      <c r="H45" s="225" t="n">
        <v>7336</v>
      </c>
      <c r="I45" s="223" t="n"/>
      <c r="J45" s="74">
        <f>+(((G45-F45)-(H45-F45))/(H45-F45))*100</f>
        <v/>
      </c>
      <c r="K45" s="226" t="n"/>
      <c r="L45" s="228" t="n"/>
      <c r="M45" s="228" t="n"/>
      <c r="N45" s="229" t="n"/>
      <c r="O45" s="206" t="n"/>
      <c r="P45" s="207">
        <f>+(((H45-F45)/1000)*1000)/10</f>
        <v/>
      </c>
      <c r="Q45" s="207" t="n"/>
      <c r="R45" s="26" t="inlineStr">
        <is>
          <t>FALSO</t>
        </is>
      </c>
      <c r="S45" s="26" t="inlineStr">
        <is>
          <t>FALSO</t>
        </is>
      </c>
      <c r="T45" s="211" t="n"/>
      <c r="U45" s="211" t="n"/>
      <c r="V45" s="290" t="inlineStr">
        <is>
          <t>Plot Válido</t>
        </is>
      </c>
    </row>
    <row r="46" ht="15.75" customHeight="1" s="412">
      <c r="A46" s="199" t="n">
        <v>3977</v>
      </c>
      <c r="B46" s="200" t="n">
        <v>7</v>
      </c>
      <c r="C46" s="223" t="n">
        <v>105</v>
      </c>
      <c r="D46" s="223" t="n">
        <v>15</v>
      </c>
      <c r="E46" s="73" t="n">
        <v>43599</v>
      </c>
      <c r="F46" s="223" t="n">
        <v>5232</v>
      </c>
      <c r="G46" s="223" t="n">
        <v>8303</v>
      </c>
      <c r="H46" s="225" t="n">
        <v>7363</v>
      </c>
      <c r="I46" s="223" t="n"/>
      <c r="J46" s="74">
        <f>+(((G46-F46)-(H46-F46))/(H46-F46))*100</f>
        <v/>
      </c>
      <c r="K46" s="230" t="inlineStr">
        <is>
          <t>13/5</t>
        </is>
      </c>
      <c r="L46" s="227">
        <f>AVERAGE(J46:J47)</f>
        <v/>
      </c>
      <c r="M46" s="227">
        <f>_xlfn.STDEV.S(J46,J47)</f>
        <v/>
      </c>
      <c r="N46" s="229" t="n"/>
      <c r="O46" s="206" t="n"/>
      <c r="P46" s="207">
        <f>+(((H46-F46)/1000)*1000)/10</f>
        <v/>
      </c>
      <c r="Q46" s="207">
        <f>AVERAGE(P46:P47)</f>
        <v/>
      </c>
      <c r="R46" s="26" t="inlineStr">
        <is>
          <t>FALSO</t>
        </is>
      </c>
      <c r="S46" s="26" t="inlineStr">
        <is>
          <t>FALSO</t>
        </is>
      </c>
      <c r="T46" s="211" t="n"/>
      <c r="U46" s="211" t="n"/>
      <c r="V46" s="290" t="inlineStr">
        <is>
          <t>Plot Válido</t>
        </is>
      </c>
    </row>
    <row r="47" ht="15.75" customHeight="1" s="412">
      <c r="A47" s="199" t="n">
        <v>3978</v>
      </c>
      <c r="B47" s="200" t="n">
        <v>8</v>
      </c>
      <c r="C47" s="223" t="n">
        <v>105</v>
      </c>
      <c r="D47" s="223" t="n">
        <v>15</v>
      </c>
      <c r="E47" s="73" t="n">
        <v>43599</v>
      </c>
      <c r="F47" s="223" t="n">
        <v>5221</v>
      </c>
      <c r="G47" s="223" t="n">
        <v>7741</v>
      </c>
      <c r="H47" s="225" t="n">
        <v>6980</v>
      </c>
      <c r="I47" s="223" t="n"/>
      <c r="J47" s="74">
        <f>+(((G47-F47)-(H47-F47))/(H47-F47))*100</f>
        <v/>
      </c>
      <c r="K47" s="230" t="n"/>
      <c r="L47" s="228" t="n"/>
      <c r="M47" s="228" t="n"/>
      <c r="N47" s="229" t="n"/>
      <c r="O47" s="206" t="n"/>
      <c r="P47" s="207">
        <f>+(((H47-F47)/1000)*1000)/10</f>
        <v/>
      </c>
      <c r="Q47" s="207" t="n"/>
      <c r="R47" s="26" t="inlineStr">
        <is>
          <t>FALSO</t>
        </is>
      </c>
      <c r="S47" s="26" t="inlineStr">
        <is>
          <t>FALSO</t>
        </is>
      </c>
      <c r="T47" s="211" t="n"/>
      <c r="U47" s="211" t="n"/>
      <c r="V47" s="290" t="inlineStr">
        <is>
          <t>Plot Válido</t>
        </is>
      </c>
    </row>
    <row r="48" ht="15.75" customHeight="1" s="412">
      <c r="A48" s="199" t="n">
        <v>4623</v>
      </c>
      <c r="B48" s="200" t="n">
        <v>7</v>
      </c>
      <c r="C48" s="223" t="n">
        <v>105</v>
      </c>
      <c r="D48" s="223" t="n">
        <v>17</v>
      </c>
      <c r="E48" s="73" t="n">
        <v>43619</v>
      </c>
      <c r="F48" s="223" t="n">
        <v>5232</v>
      </c>
      <c r="G48" s="223" t="n">
        <v>8786</v>
      </c>
      <c r="H48" s="225" t="n">
        <v>7894</v>
      </c>
      <c r="I48" s="223" t="n"/>
      <c r="J48" s="74">
        <f>+(((G48-F48)-(H48-F48))/(H48-F48))*100</f>
        <v/>
      </c>
      <c r="K48" s="226" t="n"/>
      <c r="L48" s="227">
        <f>AVERAGE(J48:J49)</f>
        <v/>
      </c>
      <c r="M48" s="227">
        <f>_xlfn.STDEV.S(J48,J49)</f>
        <v/>
      </c>
      <c r="N48" s="229" t="n"/>
      <c r="O48" s="206" t="n"/>
      <c r="P48" s="207">
        <f>+(((H48-F48)/1000)*1000)/10</f>
        <v/>
      </c>
      <c r="Q48" s="207">
        <f>AVERAGE(P48:P49)</f>
        <v/>
      </c>
      <c r="R48" s="26" t="inlineStr">
        <is>
          <t>VERDADERO</t>
        </is>
      </c>
      <c r="S48" s="26" t="inlineStr">
        <is>
          <t>FALSO</t>
        </is>
      </c>
      <c r="T48" s="211" t="n"/>
      <c r="U48" s="211" t="n"/>
      <c r="V48" s="290" t="inlineStr">
        <is>
          <t>Plot Válido</t>
        </is>
      </c>
    </row>
    <row r="49" ht="15.75" customHeight="1" s="412">
      <c r="A49" s="199" t="n">
        <v>4624</v>
      </c>
      <c r="B49" s="200" t="n">
        <v>8</v>
      </c>
      <c r="C49" s="223" t="n">
        <v>105</v>
      </c>
      <c r="D49" s="223" t="n">
        <v>17</v>
      </c>
      <c r="E49" s="73" t="n">
        <v>43619</v>
      </c>
      <c r="F49" s="223" t="n">
        <v>5221</v>
      </c>
      <c r="G49" s="223" t="n">
        <v>8937</v>
      </c>
      <c r="H49" s="225" t="n">
        <v>8017</v>
      </c>
      <c r="I49" s="223" t="n"/>
      <c r="J49" s="74">
        <f>+(((G49-F49)-(H49-F49))/(H49-F49))*100</f>
        <v/>
      </c>
      <c r="K49" s="226" t="n"/>
      <c r="L49" s="228" t="n"/>
      <c r="M49" s="228" t="n"/>
      <c r="N49" s="229" t="n"/>
      <c r="O49" s="206" t="n"/>
      <c r="P49" s="207">
        <f>+(((H49-F49)/1000)*1000)/10</f>
        <v/>
      </c>
      <c r="Q49" s="207" t="n"/>
      <c r="R49" s="26" t="inlineStr">
        <is>
          <t>FALSO</t>
        </is>
      </c>
      <c r="S49" s="26" t="inlineStr">
        <is>
          <t>FALSO</t>
        </is>
      </c>
      <c r="T49" s="211" t="n"/>
      <c r="U49" s="211" t="n"/>
      <c r="V49" s="290" t="inlineStr">
        <is>
          <t>Plot Válido</t>
        </is>
      </c>
    </row>
    <row r="50" ht="15.75" customHeight="1" s="412">
      <c r="A50" s="199" t="n">
        <v>5763</v>
      </c>
      <c r="B50" s="200" t="n">
        <v>5</v>
      </c>
      <c r="C50" s="223" t="n">
        <v>105</v>
      </c>
      <c r="D50" s="223" t="n">
        <v>22</v>
      </c>
      <c r="E50" s="73" t="n">
        <v>43685</v>
      </c>
      <c r="F50" s="223" t="n">
        <v>5236</v>
      </c>
      <c r="G50" s="223" t="n">
        <v>7972</v>
      </c>
      <c r="H50" s="225" t="n">
        <v>7593</v>
      </c>
      <c r="I50" s="223" t="n">
        <v>9</v>
      </c>
      <c r="J50" s="74">
        <f>+(((G50-F50)-(H50-F50))/(H50-F50))*100</f>
        <v/>
      </c>
      <c r="K50" s="226" t="n"/>
      <c r="L50" s="227">
        <f>AVERAGE(J50:J51)</f>
        <v/>
      </c>
      <c r="M50" s="227">
        <f>_xlfn.STDEV.S(J50,J51)</f>
        <v/>
      </c>
      <c r="N50" s="229">
        <f>(L48-L50)/66</f>
        <v/>
      </c>
      <c r="O50" s="206">
        <f>(L44-L50)/98</f>
        <v/>
      </c>
      <c r="P50" s="207">
        <f>+(((H50-F50)/1000)*1000)/10</f>
        <v/>
      </c>
      <c r="Q50" s="207">
        <f>AVERAGE(P50:P51)</f>
        <v/>
      </c>
      <c r="R50" s="26" t="inlineStr">
        <is>
          <t>FALSO</t>
        </is>
      </c>
      <c r="S50" s="26" t="inlineStr">
        <is>
          <t>FALSO</t>
        </is>
      </c>
      <c r="T50" s="211" t="n"/>
      <c r="U50" s="211" t="n"/>
      <c r="V50" s="290" t="inlineStr">
        <is>
          <t>Plot Válido</t>
        </is>
      </c>
    </row>
    <row r="51" ht="15.75" customHeight="1" s="412">
      <c r="A51" s="199" t="n">
        <v>5764</v>
      </c>
      <c r="B51" s="200" t="n">
        <v>5</v>
      </c>
      <c r="C51" s="223" t="n">
        <v>105</v>
      </c>
      <c r="D51" s="223" t="n">
        <v>22</v>
      </c>
      <c r="E51" s="73" t="n">
        <v>43685</v>
      </c>
      <c r="F51" s="223" t="n">
        <v>5236</v>
      </c>
      <c r="G51" s="223" t="n">
        <v>8265</v>
      </c>
      <c r="H51" s="225" t="n">
        <v>7833</v>
      </c>
      <c r="I51" s="223" t="n"/>
      <c r="J51" s="74">
        <f>+(((G51-F51)-(H51-F51))/(H51-F51))*100</f>
        <v/>
      </c>
      <c r="K51" s="226" t="n"/>
      <c r="L51" s="228" t="n"/>
      <c r="M51" s="228" t="n"/>
      <c r="N51" s="229" t="n"/>
      <c r="O51" s="206" t="n"/>
      <c r="P51" s="207">
        <f>+(((H51-F51)/1000)*1000)/10</f>
        <v/>
      </c>
      <c r="Q51" s="207" t="n"/>
      <c r="R51" s="26" t="inlineStr">
        <is>
          <t>FALSO</t>
        </is>
      </c>
      <c r="S51" s="26" t="inlineStr">
        <is>
          <t>FALSO</t>
        </is>
      </c>
      <c r="T51" s="211" t="n"/>
      <c r="U51" s="211" t="n"/>
      <c r="V51" s="290" t="inlineStr">
        <is>
          <t>Plot Válido</t>
        </is>
      </c>
    </row>
    <row r="52" hidden="1" ht="15.75" customHeight="1" s="412">
      <c r="A52" s="199" t="n">
        <v>3253</v>
      </c>
      <c r="B52" s="200" t="n">
        <v>9</v>
      </c>
      <c r="C52" s="214" t="n">
        <v>106</v>
      </c>
      <c r="D52" s="214" t="n">
        <v>13</v>
      </c>
      <c r="E52" s="215" t="n">
        <v>43587</v>
      </c>
      <c r="F52" s="214" t="n">
        <v>5188</v>
      </c>
      <c r="G52" s="214" t="n">
        <v>7735</v>
      </c>
      <c r="H52" s="216" t="n">
        <v>7195</v>
      </c>
      <c r="I52" s="214" t="n">
        <v>1</v>
      </c>
      <c r="J52" s="217">
        <f>+(((G52-F52)-(H52-F52))/(H52-F52))*100</f>
        <v/>
      </c>
      <c r="K52" s="218" t="inlineStr">
        <is>
          <t>MF</t>
        </is>
      </c>
      <c r="L52" s="219">
        <f>AVERAGE(J52:J53)</f>
        <v/>
      </c>
      <c r="M52" s="219">
        <f>_xlfn.STDEV.S(J52,J53)</f>
        <v/>
      </c>
      <c r="N52" s="220" t="n">
        <v>1</v>
      </c>
      <c r="O52" s="206" t="n"/>
      <c r="P52" s="207">
        <f>+(((H52-F52)/1000)*1000)/10</f>
        <v/>
      </c>
      <c r="Q52" s="207">
        <f>AVERAGE(P52:P53)</f>
        <v/>
      </c>
      <c r="R52" s="26" t="inlineStr">
        <is>
          <t>FALSO</t>
        </is>
      </c>
      <c r="S52" s="26" t="inlineStr">
        <is>
          <t>FALSO</t>
        </is>
      </c>
      <c r="T52" s="211" t="n"/>
      <c r="U52" s="211" t="n"/>
      <c r="V52" s="290" t="inlineStr">
        <is>
          <t>Se descarta</t>
        </is>
      </c>
    </row>
    <row r="53" hidden="1" ht="15.75" customHeight="1" s="412">
      <c r="A53" s="199" t="n">
        <v>3254</v>
      </c>
      <c r="B53" s="200" t="n">
        <v>10</v>
      </c>
      <c r="C53" s="214" t="n">
        <v>106</v>
      </c>
      <c r="D53" s="214" t="n">
        <v>13</v>
      </c>
      <c r="E53" s="215" t="n">
        <v>43587</v>
      </c>
      <c r="F53" s="214" t="n">
        <v>5232</v>
      </c>
      <c r="G53" s="214" t="n">
        <v>7844</v>
      </c>
      <c r="H53" s="216" t="n">
        <v>7289</v>
      </c>
      <c r="I53" s="214" t="n"/>
      <c r="J53" s="217">
        <f>+(((G53-F53)-(H53-F53))/(H53-F53))*100</f>
        <v/>
      </c>
      <c r="K53" s="218" t="n"/>
      <c r="L53" s="221" t="n"/>
      <c r="M53" s="221" t="n"/>
      <c r="N53" s="220" t="n"/>
      <c r="O53" s="206" t="n"/>
      <c r="P53" s="207">
        <f>+(((H53-F53)/1000)*1000)/10</f>
        <v/>
      </c>
      <c r="Q53" s="207" t="n"/>
      <c r="R53" s="26" t="inlineStr">
        <is>
          <t>FALSO</t>
        </is>
      </c>
      <c r="S53" s="26" t="inlineStr">
        <is>
          <t>FALSO</t>
        </is>
      </c>
      <c r="T53" s="211" t="n"/>
      <c r="U53" s="211" t="n"/>
      <c r="V53" s="290" t="inlineStr">
        <is>
          <t>Se descarta</t>
        </is>
      </c>
    </row>
    <row r="54" hidden="1" ht="15.75" customHeight="1" s="412">
      <c r="A54" s="199" t="n">
        <v>3979</v>
      </c>
      <c r="B54" s="200" t="n">
        <v>9</v>
      </c>
      <c r="C54" s="214" t="n">
        <v>106</v>
      </c>
      <c r="D54" s="214" t="n">
        <v>15</v>
      </c>
      <c r="E54" s="215" t="n">
        <v>43599</v>
      </c>
      <c r="F54" s="214" t="n">
        <v>5188</v>
      </c>
      <c r="G54" s="214" t="n">
        <v>8367</v>
      </c>
      <c r="H54" s="216" t="n">
        <v>7635</v>
      </c>
      <c r="I54" s="214" t="n"/>
      <c r="J54" s="217">
        <f>+(((G54-F54)-(H54-F54))/(H54-F54))*100</f>
        <v/>
      </c>
      <c r="K54" s="222" t="n"/>
      <c r="L54" s="219">
        <f>AVERAGE(J54:J55)</f>
        <v/>
      </c>
      <c r="M54" s="219">
        <f>_xlfn.STDEV.S(J54,J55)</f>
        <v/>
      </c>
      <c r="N54" s="220" t="n"/>
      <c r="O54" s="206">
        <f>(L54-L56)/19</f>
        <v/>
      </c>
      <c r="P54" s="207">
        <f>+(((H54-F54)/1000)*1000)/10</f>
        <v/>
      </c>
      <c r="Q54" s="207">
        <f>AVERAGE(P54:P55)</f>
        <v/>
      </c>
      <c r="R54" s="26" t="inlineStr">
        <is>
          <t>FALSO</t>
        </is>
      </c>
      <c r="S54" s="26" t="inlineStr">
        <is>
          <t>FALSO</t>
        </is>
      </c>
      <c r="T54" s="211" t="n"/>
      <c r="U54" s="211" t="n"/>
      <c r="V54" s="290" t="inlineStr">
        <is>
          <t>Se descarta</t>
        </is>
      </c>
    </row>
    <row r="55" hidden="1" ht="15.75" customHeight="1" s="412">
      <c r="A55" s="199" t="n">
        <v>3980</v>
      </c>
      <c r="B55" s="200" t="n">
        <v>10</v>
      </c>
      <c r="C55" s="214" t="n">
        <v>106</v>
      </c>
      <c r="D55" s="214" t="n">
        <v>15</v>
      </c>
      <c r="E55" s="215" t="n">
        <v>43599</v>
      </c>
      <c r="F55" s="214" t="n">
        <v>5232</v>
      </c>
      <c r="G55" s="214" t="n">
        <v>8372</v>
      </c>
      <c r="H55" s="216" t="n">
        <v>7663</v>
      </c>
      <c r="I55" s="214" t="n"/>
      <c r="J55" s="217">
        <f>+(((G55-F55)-(H55-F55))/(H55-F55))*100</f>
        <v/>
      </c>
      <c r="K55" s="222" t="n"/>
      <c r="L55" s="221" t="n"/>
      <c r="M55" s="221" t="n"/>
      <c r="N55" s="220" t="n"/>
      <c r="O55" s="206" t="n"/>
      <c r="P55" s="207">
        <f>+(((H55-F55)/1000)*1000)/10</f>
        <v/>
      </c>
      <c r="Q55" s="207" t="n"/>
      <c r="R55" s="26" t="inlineStr">
        <is>
          <t>FALSO</t>
        </is>
      </c>
      <c r="S55" s="26" t="inlineStr">
        <is>
          <t>FALSO</t>
        </is>
      </c>
      <c r="T55" s="211" t="n"/>
      <c r="U55" s="211" t="n"/>
      <c r="V55" s="290" t="inlineStr">
        <is>
          <t>Se descarta</t>
        </is>
      </c>
    </row>
    <row r="56" hidden="1" ht="15.75" customHeight="1" s="412">
      <c r="A56" s="199" t="n">
        <v>4625</v>
      </c>
      <c r="B56" s="200" t="n">
        <v>9</v>
      </c>
      <c r="C56" s="214" t="n">
        <v>106</v>
      </c>
      <c r="D56" s="214" t="n">
        <v>17</v>
      </c>
      <c r="E56" s="215" t="n">
        <v>43619</v>
      </c>
      <c r="F56" s="214" t="n">
        <v>5188</v>
      </c>
      <c r="G56" s="214" t="n">
        <v>7778</v>
      </c>
      <c r="H56" s="216" t="n">
        <v>7353</v>
      </c>
      <c r="I56" s="214" t="n"/>
      <c r="J56" s="217">
        <f>+(((G56-F56)-(H56-F56))/(H56-F56))*100</f>
        <v/>
      </c>
      <c r="K56" s="218" t="n"/>
      <c r="L56" s="219">
        <f>AVERAGE(J56:J57)</f>
        <v/>
      </c>
      <c r="M56" s="219">
        <f>_xlfn.STDEV.S(J56,J57)</f>
        <v/>
      </c>
      <c r="N56" s="220" t="n"/>
      <c r="O56" s="206" t="n"/>
      <c r="P56" s="207">
        <f>+(((H56-F56)/1000)*1000)/10</f>
        <v/>
      </c>
      <c r="Q56" s="207">
        <f>AVERAGE(P56:P57)</f>
        <v/>
      </c>
      <c r="R56" s="26" t="inlineStr">
        <is>
          <t>FALSO</t>
        </is>
      </c>
      <c r="S56" s="26" t="inlineStr">
        <is>
          <t>FALSO</t>
        </is>
      </c>
      <c r="T56" s="211" t="n"/>
      <c r="U56" s="211" t="n"/>
      <c r="V56" s="290" t="inlineStr">
        <is>
          <t>Se descarta</t>
        </is>
      </c>
    </row>
    <row r="57" hidden="1" ht="15.75" customHeight="1" s="412">
      <c r="A57" s="199" t="n">
        <v>4626</v>
      </c>
      <c r="B57" s="200" t="n">
        <v>10</v>
      </c>
      <c r="C57" s="214" t="n">
        <v>106</v>
      </c>
      <c r="D57" s="214" t="n">
        <v>17</v>
      </c>
      <c r="E57" s="215" t="n">
        <v>43619</v>
      </c>
      <c r="F57" s="214" t="n">
        <v>5232</v>
      </c>
      <c r="G57" s="214" t="n">
        <v>7638</v>
      </c>
      <c r="H57" s="216" t="n">
        <v>7245</v>
      </c>
      <c r="I57" s="214" t="n"/>
      <c r="J57" s="217">
        <f>+(((G57-F57)-(H57-F57))/(H57-F57))*100</f>
        <v/>
      </c>
      <c r="K57" s="218" t="n"/>
      <c r="L57" s="221" t="n"/>
      <c r="M57" s="221" t="n"/>
      <c r="N57" s="220" t="n"/>
      <c r="O57" s="206" t="n"/>
      <c r="P57" s="207">
        <f>+(((H57-F57)/1000)*1000)/10</f>
        <v/>
      </c>
      <c r="Q57" s="207" t="n"/>
      <c r="R57" s="26" t="inlineStr">
        <is>
          <t>FALSO</t>
        </is>
      </c>
      <c r="S57" s="26" t="inlineStr">
        <is>
          <t>FALSO</t>
        </is>
      </c>
      <c r="T57" s="211" t="n"/>
      <c r="U57" s="211" t="n"/>
      <c r="V57" s="290" t="inlineStr">
        <is>
          <t>Se descarta</t>
        </is>
      </c>
    </row>
    <row r="58" hidden="1" ht="15.75" customHeight="1" s="412">
      <c r="A58" s="199" t="n">
        <v>5269</v>
      </c>
      <c r="B58" s="200" t="n">
        <v>7</v>
      </c>
      <c r="C58" s="214" t="n">
        <v>106</v>
      </c>
      <c r="D58" s="214" t="n">
        <v>19</v>
      </c>
      <c r="E58" s="215" t="n">
        <v>43637</v>
      </c>
      <c r="F58" s="214" t="n">
        <v>5232</v>
      </c>
      <c r="G58" s="214" t="n">
        <v>7941</v>
      </c>
      <c r="H58" s="216" t="n">
        <v>7423</v>
      </c>
      <c r="I58" s="214" t="inlineStr">
        <is>
          <t>6</t>
        </is>
      </c>
      <c r="J58" s="217">
        <f>+(((G58-F58)-(H58-F58))/(H58-F58))*100</f>
        <v/>
      </c>
      <c r="K58" s="218" t="n"/>
      <c r="L58" s="219">
        <f>AVERAGE(J58:J59)</f>
        <v/>
      </c>
      <c r="M58" s="219">
        <f>_xlfn.STDEV.S(J58,J59)</f>
        <v/>
      </c>
      <c r="N58" s="220" t="n"/>
      <c r="O58" s="206" t="n"/>
      <c r="P58" s="207">
        <f>+(((H58-F58)/1000)*1000)/10</f>
        <v/>
      </c>
      <c r="Q58" s="207">
        <f>AVERAGE(P58:P59)</f>
        <v/>
      </c>
      <c r="R58" s="26" t="inlineStr">
        <is>
          <t>FALSO</t>
        </is>
      </c>
      <c r="S58" s="26" t="inlineStr">
        <is>
          <t>FALSO</t>
        </is>
      </c>
      <c r="T58" s="211" t="n"/>
      <c r="U58" s="211" t="n"/>
      <c r="V58" s="290" t="inlineStr">
        <is>
          <t>Se descarta</t>
        </is>
      </c>
    </row>
    <row r="59" hidden="1" ht="15.75" customHeight="1" s="412">
      <c r="A59" s="199" t="n">
        <v>5270</v>
      </c>
      <c r="B59" s="200" t="n">
        <v>8</v>
      </c>
      <c r="C59" s="214" t="n">
        <v>106</v>
      </c>
      <c r="D59" s="214" t="n">
        <v>19</v>
      </c>
      <c r="E59" s="215" t="n">
        <v>43637</v>
      </c>
      <c r="F59" s="214" t="n">
        <v>5221</v>
      </c>
      <c r="G59" s="214" t="n">
        <v>8003</v>
      </c>
      <c r="H59" s="216" t="n">
        <v>7422</v>
      </c>
      <c r="I59" s="214" t="n"/>
      <c r="J59" s="217">
        <f>+(((G59-F59)-(H59-F59))/(H59-F59))*100</f>
        <v/>
      </c>
      <c r="K59" s="218" t="n"/>
      <c r="L59" s="221" t="n"/>
      <c r="M59" s="221" t="n"/>
      <c r="N59" s="220" t="n"/>
      <c r="O59" s="206" t="n"/>
      <c r="P59" s="207">
        <f>+(((H59-F59)/1000)*1000)/10</f>
        <v/>
      </c>
      <c r="Q59" s="207" t="n"/>
      <c r="R59" s="26" t="inlineStr">
        <is>
          <t>FALSO</t>
        </is>
      </c>
      <c r="S59" s="26" t="inlineStr">
        <is>
          <t>FALSO</t>
        </is>
      </c>
      <c r="T59" s="211" t="n"/>
      <c r="U59" s="211" t="n"/>
      <c r="V59" s="290" t="inlineStr">
        <is>
          <t>Se descarta</t>
        </is>
      </c>
    </row>
    <row r="60" hidden="1" ht="15.75" customHeight="1" s="412">
      <c r="A60" s="199" t="n">
        <v>5511</v>
      </c>
      <c r="B60" s="200" t="n">
        <v>3</v>
      </c>
      <c r="C60" s="214" t="n">
        <v>106</v>
      </c>
      <c r="D60" s="214" t="n">
        <v>20</v>
      </c>
      <c r="E60" s="215" t="n">
        <v>43649</v>
      </c>
      <c r="F60" s="214" t="n">
        <v>5258</v>
      </c>
      <c r="G60" s="214" t="n">
        <v>7030</v>
      </c>
      <c r="H60" s="216" t="n">
        <v>6705</v>
      </c>
      <c r="I60" s="214" t="n">
        <v>10</v>
      </c>
      <c r="J60" s="217">
        <f>+(((G60-F60)-(H60-F60))/(H60-F60))*100</f>
        <v/>
      </c>
      <c r="K60" s="218" t="n"/>
      <c r="L60" s="219">
        <f>AVERAGE(J60:J61)</f>
        <v/>
      </c>
      <c r="M60" s="219">
        <f>_xlfn.STDEV.S(J60,J61)</f>
        <v/>
      </c>
      <c r="N60" s="220" t="n"/>
      <c r="O60" s="206" t="n"/>
      <c r="P60" s="207">
        <f>+(((H60-F60)/1000)*1000)/10</f>
        <v/>
      </c>
      <c r="Q60" s="207">
        <f>AVERAGE(P60:P61)</f>
        <v/>
      </c>
      <c r="R60" s="26" t="inlineStr">
        <is>
          <t>FALSO</t>
        </is>
      </c>
      <c r="S60" s="26" t="inlineStr">
        <is>
          <t>FALSO</t>
        </is>
      </c>
      <c r="T60" s="211" t="n"/>
      <c r="U60" s="211" t="n"/>
      <c r="V60" s="290" t="inlineStr">
        <is>
          <t>Se descarta</t>
        </is>
      </c>
    </row>
    <row r="61" hidden="1" ht="15.75" customHeight="1" s="412">
      <c r="A61" s="199" t="n">
        <v>5512</v>
      </c>
      <c r="B61" s="200" t="n">
        <v>4</v>
      </c>
      <c r="C61" s="214" t="n">
        <v>106</v>
      </c>
      <c r="D61" s="214" t="n">
        <v>20</v>
      </c>
      <c r="E61" s="215" t="n">
        <v>43649</v>
      </c>
      <c r="F61" s="214" t="n">
        <v>5259</v>
      </c>
      <c r="G61" s="214" t="n">
        <v>6983</v>
      </c>
      <c r="H61" s="216" t="n">
        <v>6663</v>
      </c>
      <c r="I61" s="214" t="n"/>
      <c r="J61" s="217">
        <f>+(((G61-F61)-(H61-F61))/(H61-F61))*100</f>
        <v/>
      </c>
      <c r="K61" s="218" t="n"/>
      <c r="L61" s="221" t="n"/>
      <c r="M61" s="221" t="n"/>
      <c r="N61" s="220" t="n"/>
      <c r="O61" s="206" t="n"/>
      <c r="P61" s="207">
        <f>+(((H61-F61)/1000)*1000)/10</f>
        <v/>
      </c>
      <c r="Q61" s="207" t="n"/>
      <c r="R61" s="26" t="inlineStr">
        <is>
          <t>FALSO</t>
        </is>
      </c>
      <c r="S61" s="26" t="inlineStr">
        <is>
          <t>FALSO</t>
        </is>
      </c>
      <c r="T61" s="211" t="n"/>
      <c r="U61" s="211" t="n"/>
      <c r="V61" s="290" t="inlineStr">
        <is>
          <t>Se descarta</t>
        </is>
      </c>
    </row>
    <row r="62" hidden="1" ht="15.75" customHeight="1" s="412">
      <c r="A62" s="199" t="n">
        <v>5765</v>
      </c>
      <c r="B62" s="200" t="n">
        <v>6</v>
      </c>
      <c r="C62" s="214" t="n">
        <v>106</v>
      </c>
      <c r="D62" s="214" t="n">
        <v>22</v>
      </c>
      <c r="E62" s="215" t="n">
        <v>43685</v>
      </c>
      <c r="F62" s="214" t="n">
        <v>5259</v>
      </c>
      <c r="G62" s="214" t="n">
        <v>7506</v>
      </c>
      <c r="H62" s="216" t="n">
        <v>7206</v>
      </c>
      <c r="I62" s="214" t="n">
        <v>6</v>
      </c>
      <c r="J62" s="217">
        <f>+(((G62-F62)-(H62-F62))/(H62-F62))*100</f>
        <v/>
      </c>
      <c r="K62" s="218" t="n"/>
      <c r="L62" s="219">
        <f>AVERAGE(J62:J63)</f>
        <v/>
      </c>
      <c r="M62" s="219">
        <f>_xlfn.STDEV.S(J62,J63)</f>
        <v/>
      </c>
      <c r="N62" s="220">
        <f>(L60-L62)/36</f>
        <v/>
      </c>
      <c r="O62" s="206">
        <f>(L54-L62)/86</f>
        <v/>
      </c>
      <c r="P62" s="207">
        <f>+(((H62-F62)/1000)*1000)/10</f>
        <v/>
      </c>
      <c r="Q62" s="207">
        <f>AVERAGE(P62:P63)</f>
        <v/>
      </c>
      <c r="R62" s="26" t="inlineStr">
        <is>
          <t>FALSO</t>
        </is>
      </c>
      <c r="S62" s="26" t="inlineStr">
        <is>
          <t>VERDADERO</t>
        </is>
      </c>
      <c r="T62" s="211" t="n"/>
      <c r="U62" s="211" t="n"/>
      <c r="V62" s="290" t="inlineStr">
        <is>
          <t>Se descarta</t>
        </is>
      </c>
    </row>
    <row r="63" hidden="1" ht="15.75" customHeight="1" s="412">
      <c r="A63" s="199" t="n">
        <v>5766</v>
      </c>
      <c r="B63" s="200" t="n">
        <v>6</v>
      </c>
      <c r="C63" s="214" t="n">
        <v>106</v>
      </c>
      <c r="D63" s="214" t="n">
        <v>22</v>
      </c>
      <c r="E63" s="215" t="n">
        <v>43685</v>
      </c>
      <c r="F63" s="214" t="n">
        <v>5259</v>
      </c>
      <c r="G63" s="214" t="n">
        <v>7438</v>
      </c>
      <c r="H63" s="216" t="n">
        <v>7136</v>
      </c>
      <c r="I63" s="214" t="n"/>
      <c r="J63" s="217">
        <f>+(((G63-F63)-(H63-F63))/(H63-F63))*100</f>
        <v/>
      </c>
      <c r="K63" s="218" t="n"/>
      <c r="L63" s="221" t="n"/>
      <c r="M63" s="221" t="n"/>
      <c r="N63" s="220" t="n"/>
      <c r="O63" s="206" t="n"/>
      <c r="P63" s="207">
        <f>+(((H63-F63)/1000)*1000)/10</f>
        <v/>
      </c>
      <c r="Q63" s="207" t="n"/>
      <c r="R63" s="26" t="inlineStr">
        <is>
          <t>FALSO</t>
        </is>
      </c>
      <c r="S63" s="26" t="inlineStr">
        <is>
          <t>FALSO</t>
        </is>
      </c>
      <c r="T63" s="211" t="n"/>
      <c r="U63" s="211" t="n"/>
      <c r="V63" s="290" t="inlineStr">
        <is>
          <t>Se descarta</t>
        </is>
      </c>
    </row>
    <row r="64" ht="15.75" customHeight="1" s="412">
      <c r="A64" s="199" t="n">
        <v>3629</v>
      </c>
      <c r="B64" s="200" t="n">
        <v>51</v>
      </c>
      <c r="C64" s="223" t="n">
        <v>107</v>
      </c>
      <c r="D64" s="223" t="n">
        <v>14</v>
      </c>
      <c r="E64" s="73" t="n">
        <v>43591</v>
      </c>
      <c r="F64" s="223" t="n">
        <v>5234</v>
      </c>
      <c r="G64" s="224" t="n">
        <v>8441</v>
      </c>
      <c r="H64" s="225" t="n">
        <v>7183</v>
      </c>
      <c r="I64" s="223" t="n">
        <v>2</v>
      </c>
      <c r="J64" s="74">
        <f>+(((G64-F64)-(H64-F64))/(H64-F64))*100</f>
        <v/>
      </c>
      <c r="K64" s="226" t="inlineStr">
        <is>
          <t>1/4</t>
        </is>
      </c>
      <c r="L64" s="227">
        <f>AVERAGE(J64:J65)</f>
        <v/>
      </c>
      <c r="M64" s="227">
        <f>_xlfn.STDEV.S(J64,J65)</f>
        <v/>
      </c>
      <c r="N64" s="206" t="n">
        <v>3</v>
      </c>
      <c r="O64" s="206" t="n"/>
      <c r="P64" s="207">
        <f>+(((H64-F64)/1000)*1000)/10</f>
        <v/>
      </c>
      <c r="Q64" s="207">
        <f>AVERAGE(P64:P65)</f>
        <v/>
      </c>
      <c r="R64" s="26" t="inlineStr">
        <is>
          <t>FALSO</t>
        </is>
      </c>
      <c r="S64" s="26" t="inlineStr">
        <is>
          <t>FALSO</t>
        </is>
      </c>
      <c r="T64" s="211" t="n"/>
      <c r="U64" s="211" t="n"/>
      <c r="V64" s="290" t="inlineStr">
        <is>
          <t>Plot Válido</t>
        </is>
      </c>
    </row>
    <row r="65" ht="15.75" customHeight="1" s="412">
      <c r="A65" s="199" t="n">
        <v>3630</v>
      </c>
      <c r="B65" s="200" t="n">
        <v>52</v>
      </c>
      <c r="C65" s="223" t="n">
        <v>107</v>
      </c>
      <c r="D65" s="223" t="n">
        <v>14</v>
      </c>
      <c r="E65" s="73" t="n">
        <v>43591</v>
      </c>
      <c r="F65" s="223" t="n">
        <v>5234</v>
      </c>
      <c r="G65" s="224" t="n">
        <v>8380</v>
      </c>
      <c r="H65" s="225" t="n">
        <v>7154</v>
      </c>
      <c r="I65" s="223" t="n"/>
      <c r="J65" s="74">
        <f>+(((G65-F65)-(H65-F65))/(H65-F65))*100</f>
        <v/>
      </c>
      <c r="K65" s="226" t="n"/>
      <c r="L65" s="228" t="n"/>
      <c r="M65" s="228" t="n"/>
      <c r="N65" s="206" t="n"/>
      <c r="O65" s="206" t="n"/>
      <c r="P65" s="207">
        <f>+(((H65-F65)/1000)*1000)/10</f>
        <v/>
      </c>
      <c r="Q65" s="207" t="n"/>
      <c r="R65" s="26" t="inlineStr">
        <is>
          <t>FALSO</t>
        </is>
      </c>
      <c r="S65" s="26" t="inlineStr">
        <is>
          <t>FALSO</t>
        </is>
      </c>
      <c r="T65" s="211" t="n"/>
      <c r="U65" s="211" t="n"/>
      <c r="V65" s="290" t="inlineStr">
        <is>
          <t>Plot Válido</t>
        </is>
      </c>
    </row>
    <row r="66" ht="15.75" customHeight="1" s="412">
      <c r="A66" s="199" t="n">
        <v>4297</v>
      </c>
      <c r="B66" s="200" t="n">
        <v>3</v>
      </c>
      <c r="C66" s="223" t="n">
        <v>107</v>
      </c>
      <c r="D66" s="223" t="n">
        <v>16</v>
      </c>
      <c r="E66" s="73" t="n">
        <v>43607</v>
      </c>
      <c r="F66" s="223" t="n">
        <v>5258</v>
      </c>
      <c r="G66" s="223" t="n">
        <v>7982</v>
      </c>
      <c r="H66" s="225" t="n">
        <v>7272</v>
      </c>
      <c r="I66" s="223" t="n">
        <v>2</v>
      </c>
      <c r="J66" s="74">
        <f>+(((G66-F66)-(H66-F66))/(H66-F66))*100</f>
        <v/>
      </c>
      <c r="K66" s="226" t="inlineStr">
        <is>
          <t>MF</t>
        </is>
      </c>
      <c r="L66" s="227">
        <f>AVERAGE(J66:J67)</f>
        <v/>
      </c>
      <c r="M66" s="227">
        <f>_xlfn.STDEV.S(J66,J67)</f>
        <v/>
      </c>
      <c r="N66" s="206" t="n"/>
      <c r="O66" s="206" t="n"/>
      <c r="P66" s="207">
        <f>+(((H66-F66)/1000)*1000)/10</f>
        <v/>
      </c>
      <c r="Q66" s="207">
        <f>AVERAGE(P66:P67)</f>
        <v/>
      </c>
      <c r="R66" s="26" t="inlineStr">
        <is>
          <t>VERDADERO</t>
        </is>
      </c>
      <c r="S66" s="26" t="inlineStr">
        <is>
          <t>FALSO</t>
        </is>
      </c>
      <c r="T66" s="211" t="n"/>
      <c r="U66" s="211" t="n"/>
      <c r="V66" s="290" t="inlineStr">
        <is>
          <t>Plot Válido</t>
        </is>
      </c>
    </row>
    <row r="67" ht="15.75" customHeight="1" s="412">
      <c r="A67" s="199" t="n">
        <v>4298</v>
      </c>
      <c r="B67" s="200" t="n">
        <v>4</v>
      </c>
      <c r="C67" s="223" t="n">
        <v>107</v>
      </c>
      <c r="D67" s="223" t="n">
        <v>16</v>
      </c>
      <c r="E67" s="73" t="n">
        <v>43607</v>
      </c>
      <c r="F67" s="223" t="n">
        <v>5259</v>
      </c>
      <c r="G67" s="223" t="n">
        <v>8057</v>
      </c>
      <c r="H67" s="225" t="n">
        <v>7357</v>
      </c>
      <c r="I67" s="223" t="n"/>
      <c r="J67" s="74">
        <f>+(((G67-F67)-(H67-F67))/(H67-F67))*100</f>
        <v/>
      </c>
      <c r="K67" s="226" t="n"/>
      <c r="L67" s="228" t="n"/>
      <c r="M67" s="228" t="n"/>
      <c r="N67" s="206" t="n"/>
      <c r="O67" s="206" t="n"/>
      <c r="P67" s="207">
        <f>+(((H67-F67)/1000)*1000)/10</f>
        <v/>
      </c>
      <c r="Q67" s="207" t="n"/>
      <c r="R67" s="26" t="inlineStr">
        <is>
          <t>FALSO</t>
        </is>
      </c>
      <c r="S67" s="26" t="inlineStr">
        <is>
          <t>FALSO</t>
        </is>
      </c>
      <c r="T67" s="211" t="n"/>
      <c r="U67" s="211" t="n"/>
      <c r="V67" s="290" t="inlineStr">
        <is>
          <t>Plot Válido</t>
        </is>
      </c>
    </row>
    <row r="68" ht="15.75" customHeight="1" s="412">
      <c r="A68" s="199" t="n">
        <v>4943</v>
      </c>
      <c r="B68" s="200" t="n">
        <v>3</v>
      </c>
      <c r="C68" s="223" t="n">
        <v>107</v>
      </c>
      <c r="D68" s="223" t="n">
        <v>18</v>
      </c>
      <c r="E68" s="73" t="n">
        <v>43626</v>
      </c>
      <c r="F68" s="223" t="n">
        <v>5258</v>
      </c>
      <c r="G68" s="223" t="n">
        <v>8008</v>
      </c>
      <c r="H68" s="225" t="n">
        <v>7379</v>
      </c>
      <c r="I68" s="223" t="n">
        <v>10</v>
      </c>
      <c r="J68" s="74">
        <f>+(((G68-F68)-(H68-F68))/(H68-F68))*100</f>
        <v/>
      </c>
      <c r="K68" s="226" t="n"/>
      <c r="L68" s="227">
        <f>AVERAGE(J68:J69)</f>
        <v/>
      </c>
      <c r="M68" s="227">
        <f>_xlfn.STDEV.S(J68,J69)</f>
        <v/>
      </c>
      <c r="N68" s="206" t="n"/>
      <c r="O68" s="206" t="n"/>
      <c r="P68" s="207">
        <f>+(((H68-F68)/1000)*1000)/10</f>
        <v/>
      </c>
      <c r="Q68" s="207">
        <f>AVERAGE(P68:P69)</f>
        <v/>
      </c>
      <c r="R68" s="26" t="inlineStr">
        <is>
          <t>FALSO</t>
        </is>
      </c>
      <c r="S68" s="26" t="inlineStr">
        <is>
          <t>FALSO</t>
        </is>
      </c>
      <c r="T68" s="211" t="n"/>
      <c r="U68" s="211" t="n"/>
      <c r="V68" s="290" t="inlineStr">
        <is>
          <t>Plot Válido</t>
        </is>
      </c>
    </row>
    <row r="69" ht="15.75" customHeight="1" s="412">
      <c r="A69" s="199" t="n">
        <v>4944</v>
      </c>
      <c r="B69" s="200" t="n">
        <v>4</v>
      </c>
      <c r="C69" s="223" t="n">
        <v>107</v>
      </c>
      <c r="D69" s="223" t="n">
        <v>18</v>
      </c>
      <c r="E69" s="73" t="n">
        <v>43626</v>
      </c>
      <c r="F69" s="223" t="n">
        <v>5259</v>
      </c>
      <c r="G69" s="223" t="n">
        <v>8327</v>
      </c>
      <c r="H69" s="225" t="n">
        <v>7601</v>
      </c>
      <c r="I69" s="223" t="n"/>
      <c r="J69" s="74">
        <f>+(((G69-F69)-(H69-F69))/(H69-F69))*100</f>
        <v/>
      </c>
      <c r="K69" s="226" t="n"/>
      <c r="L69" s="228" t="n"/>
      <c r="M69" s="228" t="n"/>
      <c r="N69" s="206" t="n"/>
      <c r="O69" s="206" t="n"/>
      <c r="P69" s="207">
        <f>+(((H69-F69)/1000)*1000)/10</f>
        <v/>
      </c>
      <c r="Q69" s="207" t="n"/>
      <c r="R69" s="26" t="inlineStr">
        <is>
          <t>FALSO</t>
        </is>
      </c>
      <c r="S69" s="26" t="inlineStr">
        <is>
          <t>FALSO</t>
        </is>
      </c>
      <c r="T69" s="211" t="n"/>
      <c r="U69" s="211" t="n"/>
      <c r="V69" s="290" t="inlineStr">
        <is>
          <t>Plot Válido</t>
        </is>
      </c>
    </row>
    <row r="70" ht="15.75" customHeight="1" s="412">
      <c r="A70" s="199" t="n">
        <v>5767</v>
      </c>
      <c r="B70" s="200" t="n">
        <v>7</v>
      </c>
      <c r="C70" s="223" t="n">
        <v>107</v>
      </c>
      <c r="D70" s="223" t="n">
        <v>22</v>
      </c>
      <c r="E70" s="73" t="n">
        <v>43685</v>
      </c>
      <c r="F70" s="223" t="n">
        <v>5232</v>
      </c>
      <c r="G70" s="223" t="n">
        <v>7382</v>
      </c>
      <c r="H70" s="225" t="n">
        <v>7075</v>
      </c>
      <c r="I70" s="223" t="n">
        <v>6</v>
      </c>
      <c r="J70" s="74">
        <f>+(((G70-F70)-(H70-F70))/(H70-F70))*100</f>
        <v/>
      </c>
      <c r="K70" s="226" t="n"/>
      <c r="L70" s="227">
        <f>AVERAGE(J70:J71)</f>
        <v/>
      </c>
      <c r="M70" s="227">
        <f>_xlfn.STDEV.S(J70,J71)</f>
        <v/>
      </c>
      <c r="N70" s="206" t="n"/>
      <c r="O70" s="206" t="n"/>
      <c r="P70" s="207">
        <f>+(((H70-F70)/1000)*1000)/10</f>
        <v/>
      </c>
      <c r="Q70" s="207">
        <f>AVERAGE(P70:P71)</f>
        <v/>
      </c>
      <c r="R70" s="26" t="inlineStr">
        <is>
          <t>FALSO</t>
        </is>
      </c>
      <c r="S70" s="26" t="inlineStr">
        <is>
          <t>FALSO</t>
        </is>
      </c>
      <c r="T70" s="211" t="n"/>
      <c r="U70" s="211" t="n"/>
      <c r="V70" s="290" t="inlineStr">
        <is>
          <t>Plot Válido</t>
        </is>
      </c>
    </row>
    <row r="71" ht="15.75" customHeight="1" s="412">
      <c r="A71" s="199" t="n">
        <v>5768</v>
      </c>
      <c r="B71" s="200" t="n">
        <v>7</v>
      </c>
      <c r="C71" s="223" t="n">
        <v>107</v>
      </c>
      <c r="D71" s="223" t="n">
        <v>22</v>
      </c>
      <c r="E71" s="73" t="n">
        <v>43685</v>
      </c>
      <c r="F71" s="223" t="n">
        <v>5232</v>
      </c>
      <c r="G71" s="223" t="n">
        <v>7515</v>
      </c>
      <c r="H71" s="225" t="n">
        <v>7193</v>
      </c>
      <c r="I71" s="223" t="n"/>
      <c r="J71" s="74">
        <f>+(((G71-F71)-(H71-F71))/(H71-F71))*100</f>
        <v/>
      </c>
      <c r="K71" s="226" t="n"/>
      <c r="L71" s="228" t="n"/>
      <c r="M71" s="228" t="n"/>
      <c r="N71" s="206" t="n"/>
      <c r="O71" s="206" t="n"/>
      <c r="P71" s="207">
        <f>+(((H71-F71)/1000)*1000)/10</f>
        <v/>
      </c>
      <c r="Q71" s="207" t="n"/>
      <c r="R71" s="26" t="inlineStr">
        <is>
          <t>FALSO</t>
        </is>
      </c>
      <c r="S71" s="26" t="inlineStr">
        <is>
          <t>FALSO</t>
        </is>
      </c>
      <c r="T71" s="211" t="n"/>
      <c r="U71" s="211" t="n"/>
      <c r="V71" s="290" t="inlineStr">
        <is>
          <t>Plot Válido</t>
        </is>
      </c>
    </row>
    <row r="72" ht="15.75" customHeight="1" s="412">
      <c r="A72" s="199" t="n">
        <v>3255</v>
      </c>
      <c r="B72" s="200" t="n">
        <v>11</v>
      </c>
      <c r="C72" s="214" t="n">
        <v>108</v>
      </c>
      <c r="D72" s="214" t="n">
        <v>13</v>
      </c>
      <c r="E72" s="215" t="n">
        <v>43587</v>
      </c>
      <c r="F72" s="214" t="n">
        <v>5213</v>
      </c>
      <c r="G72" s="214" t="n">
        <v>9335</v>
      </c>
      <c r="H72" s="216" t="n">
        <v>8213</v>
      </c>
      <c r="I72" s="214" t="n">
        <v>1</v>
      </c>
      <c r="J72" s="217">
        <f>+(((G72-F72)-(H72-F72))/(H72-F72))*100</f>
        <v/>
      </c>
      <c r="K72" s="218" t="inlineStr">
        <is>
          <t>1/2</t>
        </is>
      </c>
      <c r="L72" s="219">
        <f>AVERAGE(J72:J73)</f>
        <v/>
      </c>
      <c r="M72" s="219">
        <f>_xlfn.STDEV.S(J72,J73)</f>
        <v/>
      </c>
      <c r="N72" s="220" t="n">
        <v>1</v>
      </c>
      <c r="O72" s="206" t="n"/>
      <c r="P72" s="207">
        <f>+(((H72-F72)/1000)*1000)/10</f>
        <v/>
      </c>
      <c r="Q72" s="207">
        <f>AVERAGE(P72:P73)</f>
        <v/>
      </c>
      <c r="R72" s="26" t="inlineStr">
        <is>
          <t>VERDADERO</t>
        </is>
      </c>
      <c r="S72" s="26" t="inlineStr">
        <is>
          <t>FALSO</t>
        </is>
      </c>
      <c r="T72" s="211" t="n"/>
      <c r="U72" s="211" t="n"/>
      <c r="V72" s="290" t="inlineStr">
        <is>
          <t>Plot válido</t>
        </is>
      </c>
    </row>
    <row r="73" ht="15.75" customHeight="1" s="412">
      <c r="A73" s="199" t="n">
        <v>3256</v>
      </c>
      <c r="B73" s="200" t="n">
        <v>12</v>
      </c>
      <c r="C73" s="214" t="n">
        <v>108</v>
      </c>
      <c r="D73" s="214" t="n">
        <v>13</v>
      </c>
      <c r="E73" s="215" t="n">
        <v>43587</v>
      </c>
      <c r="F73" s="214" t="n">
        <v>5232</v>
      </c>
      <c r="G73" s="214" t="n">
        <v>8372</v>
      </c>
      <c r="H73" s="216" t="n">
        <v>7464</v>
      </c>
      <c r="I73" s="214" t="n"/>
      <c r="J73" s="217">
        <f>+(((G73-F73)-(H73-F73))/(H73-F73))*100</f>
        <v/>
      </c>
      <c r="K73" s="218" t="n"/>
      <c r="L73" s="221" t="n"/>
      <c r="M73" s="221" t="n"/>
      <c r="N73" s="220" t="n"/>
      <c r="O73" s="206" t="n"/>
      <c r="P73" s="207">
        <f>+(((H73-F73)/1000)*1000)/10</f>
        <v/>
      </c>
      <c r="Q73" s="207" t="n"/>
      <c r="R73" s="26" t="inlineStr">
        <is>
          <t>FALSO</t>
        </is>
      </c>
      <c r="S73" s="26" t="inlineStr">
        <is>
          <t>FALSO</t>
        </is>
      </c>
      <c r="T73" s="211" t="n"/>
      <c r="U73" s="211" t="n"/>
      <c r="V73" s="290" t="inlineStr">
        <is>
          <t>Plot válido</t>
        </is>
      </c>
    </row>
    <row r="74" ht="15.75" customHeight="1" s="412">
      <c r="A74" s="199" t="n">
        <v>3981</v>
      </c>
      <c r="B74" s="200" t="n">
        <v>11</v>
      </c>
      <c r="C74" s="214" t="n">
        <v>108</v>
      </c>
      <c r="D74" s="214" t="n">
        <v>15</v>
      </c>
      <c r="E74" s="215" t="n">
        <v>43599</v>
      </c>
      <c r="F74" s="214" t="n">
        <v>5213</v>
      </c>
      <c r="G74" s="214" t="n">
        <v>8163</v>
      </c>
      <c r="H74" s="216" t="n">
        <v>7487</v>
      </c>
      <c r="I74" s="214" t="n"/>
      <c r="J74" s="217">
        <f>+(((G74-F74)-(H74-F74))/(H74-F74))*100</f>
        <v/>
      </c>
      <c r="K74" s="222" t="inlineStr">
        <is>
          <t>MF</t>
        </is>
      </c>
      <c r="L74" s="219">
        <f>AVERAGE(J74:J75)</f>
        <v/>
      </c>
      <c r="M74" s="219">
        <f>_xlfn.STDEV.S(J74,J75)</f>
        <v/>
      </c>
      <c r="N74" s="220" t="n"/>
      <c r="O74" s="206">
        <f>(L74-L76)/19</f>
        <v/>
      </c>
      <c r="P74" s="207">
        <f>+(((H74-F74)/1000)*1000)/10</f>
        <v/>
      </c>
      <c r="Q74" s="207">
        <f>AVERAGE(P74:P75)</f>
        <v/>
      </c>
      <c r="R74" s="26" t="inlineStr">
        <is>
          <t>FALSO</t>
        </is>
      </c>
      <c r="S74" s="26" t="inlineStr">
        <is>
          <t>FALSO</t>
        </is>
      </c>
      <c r="T74" s="211" t="n"/>
      <c r="U74" s="211" t="n"/>
      <c r="V74" s="290" t="inlineStr">
        <is>
          <t>Plot válido</t>
        </is>
      </c>
    </row>
    <row r="75" ht="15.75" customHeight="1" s="412">
      <c r="A75" s="199" t="n">
        <v>3982</v>
      </c>
      <c r="B75" s="200" t="n">
        <v>12</v>
      </c>
      <c r="C75" s="214" t="n">
        <v>108</v>
      </c>
      <c r="D75" s="214" t="n">
        <v>15</v>
      </c>
      <c r="E75" s="215" t="n">
        <v>43599</v>
      </c>
      <c r="F75" s="214" t="n">
        <v>5232</v>
      </c>
      <c r="G75" s="214" t="n">
        <v>8180</v>
      </c>
      <c r="H75" s="216" t="n">
        <v>7478</v>
      </c>
      <c r="I75" s="214" t="n"/>
      <c r="J75" s="217">
        <f>+(((G75-F75)-(H75-F75))/(H75-F75))*100</f>
        <v/>
      </c>
      <c r="K75" s="222" t="n"/>
      <c r="L75" s="221" t="n"/>
      <c r="M75" s="221" t="n"/>
      <c r="N75" s="220" t="n"/>
      <c r="O75" s="206" t="n"/>
      <c r="P75" s="207">
        <f>+(((H75-F75)/1000)*1000)/10</f>
        <v/>
      </c>
      <c r="Q75" s="207" t="n"/>
      <c r="R75" s="26" t="inlineStr">
        <is>
          <t>FALSO</t>
        </is>
      </c>
      <c r="S75" s="26" t="inlineStr">
        <is>
          <t>FALSO</t>
        </is>
      </c>
      <c r="T75" s="211" t="n"/>
      <c r="U75" s="211" t="n"/>
      <c r="V75" s="290" t="inlineStr">
        <is>
          <t>Plot válido</t>
        </is>
      </c>
    </row>
    <row r="76" ht="15.75" customHeight="1" s="412">
      <c r="A76" s="199" t="n">
        <v>4627</v>
      </c>
      <c r="B76" s="200" t="n">
        <v>11</v>
      </c>
      <c r="C76" s="214" t="n">
        <v>108</v>
      </c>
      <c r="D76" s="214" t="n">
        <v>17</v>
      </c>
      <c r="E76" s="215" t="n">
        <v>43619</v>
      </c>
      <c r="F76" s="214" t="n">
        <v>5213</v>
      </c>
      <c r="G76" s="214" t="n">
        <v>8092</v>
      </c>
      <c r="H76" s="216" t="n">
        <v>7581</v>
      </c>
      <c r="I76" s="214" t="n"/>
      <c r="J76" s="217">
        <f>+(((G76-F76)-(H76-F76))/(H76-F76))*100</f>
        <v/>
      </c>
      <c r="K76" s="218" t="n"/>
      <c r="L76" s="219">
        <f>AVERAGE(J76:J77)</f>
        <v/>
      </c>
      <c r="M76" s="219">
        <f>_xlfn.STDEV.S(J76,J77)</f>
        <v/>
      </c>
      <c r="N76" s="220" t="n"/>
      <c r="O76" s="206" t="n"/>
      <c r="P76" s="207">
        <f>+(((H76-F76)/1000)*1000)/10</f>
        <v/>
      </c>
      <c r="Q76" s="207">
        <f>AVERAGE(P76:P77)</f>
        <v/>
      </c>
      <c r="R76" s="26" t="inlineStr">
        <is>
          <t>FALSO</t>
        </is>
      </c>
      <c r="S76" s="26" t="inlineStr">
        <is>
          <t>FALSO</t>
        </is>
      </c>
      <c r="T76" s="211" t="n"/>
      <c r="U76" s="211" t="n"/>
      <c r="V76" s="290" t="inlineStr">
        <is>
          <t>Plot válido</t>
        </is>
      </c>
    </row>
    <row r="77" ht="15.75" customHeight="1" s="412">
      <c r="A77" s="199" t="n">
        <v>4628</v>
      </c>
      <c r="B77" s="200" t="n">
        <v>12</v>
      </c>
      <c r="C77" s="214" t="n">
        <v>108</v>
      </c>
      <c r="D77" s="214" t="n">
        <v>17</v>
      </c>
      <c r="E77" s="215" t="n">
        <v>43619</v>
      </c>
      <c r="F77" s="214" t="n">
        <v>5232</v>
      </c>
      <c r="G77" s="214" t="n">
        <v>8128</v>
      </c>
      <c r="H77" s="216" t="n">
        <v>7605</v>
      </c>
      <c r="I77" s="214" t="n"/>
      <c r="J77" s="217">
        <f>+(((G77-F77)-(H77-F77))/(H77-F77))*100</f>
        <v/>
      </c>
      <c r="K77" s="218" t="n"/>
      <c r="L77" s="221" t="n"/>
      <c r="M77" s="221" t="n"/>
      <c r="N77" s="220" t="n"/>
      <c r="O77" s="206" t="n"/>
      <c r="P77" s="207">
        <f>+(((H77-F77)/1000)*1000)/10</f>
        <v/>
      </c>
      <c r="Q77" s="207" t="n"/>
      <c r="R77" s="26" t="inlineStr">
        <is>
          <t>FALSO</t>
        </is>
      </c>
      <c r="S77" s="26" t="inlineStr">
        <is>
          <t>FALSO</t>
        </is>
      </c>
      <c r="T77" s="211" t="n"/>
      <c r="U77" s="211" t="n"/>
      <c r="V77" s="290" t="inlineStr">
        <is>
          <t>Plot válido</t>
        </is>
      </c>
    </row>
    <row r="78" ht="15.75" customHeight="1" s="412">
      <c r="A78" s="199" t="n">
        <v>5271</v>
      </c>
      <c r="B78" s="200" t="n">
        <v>9</v>
      </c>
      <c r="C78" s="214" t="n">
        <v>108</v>
      </c>
      <c r="D78" s="214" t="n">
        <v>19</v>
      </c>
      <c r="E78" s="215" t="n">
        <v>43637</v>
      </c>
      <c r="F78" s="214" t="n">
        <v>5188</v>
      </c>
      <c r="G78" s="214" t="n">
        <v>8018</v>
      </c>
      <c r="H78" s="216" t="n">
        <v>7490</v>
      </c>
      <c r="I78" s="214" t="inlineStr">
        <is>
          <t>7</t>
        </is>
      </c>
      <c r="J78" s="217">
        <f>+(((G78-F78)-(H78-F78))/(H78-F78))*100</f>
        <v/>
      </c>
      <c r="K78" s="218" t="n"/>
      <c r="L78" s="219">
        <f>AVERAGE(J78:J79)</f>
        <v/>
      </c>
      <c r="M78" s="219">
        <f>_xlfn.STDEV.S(J78,J79)</f>
        <v/>
      </c>
      <c r="N78" s="220" t="n"/>
      <c r="O78" s="206" t="n"/>
      <c r="P78" s="207">
        <f>+(((H78-F78)/1000)*1000)/10</f>
        <v/>
      </c>
      <c r="Q78" s="207">
        <f>AVERAGE(P78:P79)</f>
        <v/>
      </c>
      <c r="R78" s="26" t="inlineStr">
        <is>
          <t>FALSO</t>
        </is>
      </c>
      <c r="S78" s="26" t="inlineStr">
        <is>
          <t>FALSO</t>
        </is>
      </c>
      <c r="T78" s="211" t="n"/>
      <c r="U78" s="211" t="n"/>
      <c r="V78" s="290" t="inlineStr">
        <is>
          <t>Plot válido</t>
        </is>
      </c>
    </row>
    <row r="79" ht="15.75" customHeight="1" s="412">
      <c r="A79" s="199" t="n">
        <v>5272</v>
      </c>
      <c r="B79" s="200" t="n">
        <v>10</v>
      </c>
      <c r="C79" s="214" t="n">
        <v>108</v>
      </c>
      <c r="D79" s="214" t="n">
        <v>19</v>
      </c>
      <c r="E79" s="215" t="n">
        <v>43637</v>
      </c>
      <c r="F79" s="214" t="n">
        <v>5232</v>
      </c>
      <c r="G79" s="214" t="n">
        <v>7938</v>
      </c>
      <c r="H79" s="216" t="n">
        <v>7429</v>
      </c>
      <c r="I79" s="214" t="n"/>
      <c r="J79" s="217">
        <f>+(((G79-F79)-(H79-F79))/(H79-F79))*100</f>
        <v/>
      </c>
      <c r="K79" s="218" t="n"/>
      <c r="L79" s="221" t="n"/>
      <c r="M79" s="221" t="n"/>
      <c r="N79" s="220" t="n"/>
      <c r="O79" s="206" t="n"/>
      <c r="P79" s="207">
        <f>+(((H79-F79)/1000)*1000)/10</f>
        <v/>
      </c>
      <c r="Q79" s="207" t="n"/>
      <c r="R79" s="26" t="inlineStr">
        <is>
          <t>FALSO</t>
        </is>
      </c>
      <c r="S79" s="26" t="inlineStr">
        <is>
          <t>FALSO</t>
        </is>
      </c>
      <c r="T79" s="211" t="n"/>
      <c r="U79" s="211" t="n"/>
      <c r="V79" s="290" t="inlineStr">
        <is>
          <t>Plot válido</t>
        </is>
      </c>
    </row>
    <row r="80" ht="15.75" customHeight="1" s="412">
      <c r="A80" s="199" t="n">
        <v>5555</v>
      </c>
      <c r="B80" s="200" t="n">
        <v>47</v>
      </c>
      <c r="C80" s="214" t="n">
        <v>108</v>
      </c>
      <c r="D80" s="214" t="n">
        <v>20</v>
      </c>
      <c r="E80" s="215" t="n">
        <v>43649</v>
      </c>
      <c r="F80" s="214" t="n">
        <v>5258</v>
      </c>
      <c r="G80" s="214" t="n">
        <v>8511</v>
      </c>
      <c r="H80" s="216" t="n">
        <v>7893</v>
      </c>
      <c r="I80" s="214" t="n">
        <v>8</v>
      </c>
      <c r="J80" s="217">
        <f>+(((G80-F80)-(H80-F80))/(H80-F80))*100</f>
        <v/>
      </c>
      <c r="K80" s="218" t="n"/>
      <c r="L80" s="219">
        <f>AVERAGE(J80:J81)</f>
        <v/>
      </c>
      <c r="M80" s="219">
        <f>_xlfn.STDEV.S(J80,J81)</f>
        <v/>
      </c>
      <c r="N80" s="220" t="n"/>
      <c r="O80" s="206" t="n"/>
      <c r="P80" s="207">
        <f>+(((H80-F80)/1000)*1000)/10</f>
        <v/>
      </c>
      <c r="Q80" s="207">
        <f>AVERAGE(P80:P81)</f>
        <v/>
      </c>
      <c r="R80" s="26" t="inlineStr">
        <is>
          <t>FALSO</t>
        </is>
      </c>
      <c r="S80" s="26" t="inlineStr">
        <is>
          <t>FALSO</t>
        </is>
      </c>
      <c r="T80" s="211" t="n"/>
      <c r="U80" s="211" t="n"/>
      <c r="V80" s="290" t="inlineStr">
        <is>
          <t>Plot válido</t>
        </is>
      </c>
    </row>
    <row r="81" ht="15.75" customHeight="1" s="412">
      <c r="A81" s="199" t="n">
        <v>5556</v>
      </c>
      <c r="B81" s="200" t="n">
        <v>48</v>
      </c>
      <c r="C81" s="214" t="n">
        <v>108</v>
      </c>
      <c r="D81" s="214" t="n">
        <v>20</v>
      </c>
      <c r="E81" s="215" t="n">
        <v>43649</v>
      </c>
      <c r="F81" s="214" t="n">
        <v>5245</v>
      </c>
      <c r="G81" s="214" t="n">
        <v>8211</v>
      </c>
      <c r="H81" s="216" t="n">
        <v>7662</v>
      </c>
      <c r="I81" s="214" t="n"/>
      <c r="J81" s="217">
        <f>+(((G81-F81)-(H81-F81))/(H81-F81))*100</f>
        <v/>
      </c>
      <c r="K81" s="218" t="n"/>
      <c r="L81" s="221" t="n"/>
      <c r="M81" s="221" t="n"/>
      <c r="N81" s="220" t="n"/>
      <c r="O81" s="206" t="n"/>
      <c r="P81" s="207">
        <f>+(((H81-F81)/1000)*1000)/10</f>
        <v/>
      </c>
      <c r="Q81" s="207" t="n"/>
      <c r="R81" s="26" t="inlineStr">
        <is>
          <t>FALSO</t>
        </is>
      </c>
      <c r="S81" s="26" t="inlineStr">
        <is>
          <t>FALSO</t>
        </is>
      </c>
      <c r="T81" s="211" t="n"/>
      <c r="U81" s="211" t="n"/>
      <c r="V81" s="290" t="inlineStr">
        <is>
          <t>Plot válido</t>
        </is>
      </c>
    </row>
    <row r="82" ht="15.75" customHeight="1" s="412">
      <c r="A82" s="199" t="n">
        <v>5769</v>
      </c>
      <c r="B82" s="200" t="n">
        <v>8</v>
      </c>
      <c r="C82" s="214" t="n">
        <v>108</v>
      </c>
      <c r="D82" s="214" t="n">
        <v>22</v>
      </c>
      <c r="E82" s="215" t="n">
        <v>43685</v>
      </c>
      <c r="F82" s="214" t="n">
        <v>5221</v>
      </c>
      <c r="G82" s="214" t="n">
        <v>7729</v>
      </c>
      <c r="H82" s="216" t="n">
        <v>7390</v>
      </c>
      <c r="I82" s="214" t="n">
        <v>8</v>
      </c>
      <c r="J82" s="217">
        <f>+(((G82-F82)-(H82-F82))/(H82-F82))*100</f>
        <v/>
      </c>
      <c r="K82" s="218" t="n"/>
      <c r="L82" s="219">
        <f>AVERAGE(J82:J83)</f>
        <v/>
      </c>
      <c r="M82" s="219">
        <f>_xlfn.STDEV.S(J82,J83)</f>
        <v/>
      </c>
      <c r="N82" s="220">
        <f>(L80-L82)/36</f>
        <v/>
      </c>
      <c r="O82" s="206">
        <f>(L74-L82)/86</f>
        <v/>
      </c>
      <c r="P82" s="207">
        <f>+(((H82-F82)/1000)*1000)/10</f>
        <v/>
      </c>
      <c r="Q82" s="207">
        <f>AVERAGE(P82:P83)</f>
        <v/>
      </c>
      <c r="R82" s="26" t="inlineStr">
        <is>
          <t>FALSO</t>
        </is>
      </c>
      <c r="S82" s="26" t="inlineStr">
        <is>
          <t>VERDADERO</t>
        </is>
      </c>
      <c r="T82" s="211" t="n"/>
      <c r="U82" s="211" t="n"/>
      <c r="V82" s="290" t="inlineStr">
        <is>
          <t>Plot válido</t>
        </is>
      </c>
    </row>
    <row r="83" ht="15.75" customHeight="1" s="412">
      <c r="A83" s="199" t="n">
        <v>5770</v>
      </c>
      <c r="B83" s="200" t="n">
        <v>8</v>
      </c>
      <c r="C83" s="214" t="n">
        <v>108</v>
      </c>
      <c r="D83" s="214" t="n">
        <v>22</v>
      </c>
      <c r="E83" s="215" t="n">
        <v>43685</v>
      </c>
      <c r="F83" s="214" t="n">
        <v>5221</v>
      </c>
      <c r="G83" s="214" t="n">
        <v>7960</v>
      </c>
      <c r="H83" s="216" t="n">
        <v>7597</v>
      </c>
      <c r="I83" s="214" t="n"/>
      <c r="J83" s="217">
        <f>+(((G83-F83)-(H83-F83))/(H83-F83))*100</f>
        <v/>
      </c>
      <c r="K83" s="218" t="n"/>
      <c r="L83" s="221" t="n"/>
      <c r="M83" s="221" t="n"/>
      <c r="N83" s="220" t="n"/>
      <c r="O83" s="206" t="n"/>
      <c r="P83" s="207">
        <f>+(((H83-F83)/1000)*1000)/10</f>
        <v/>
      </c>
      <c r="Q83" s="207" t="n"/>
      <c r="R83" s="26" t="inlineStr">
        <is>
          <t>FALSO</t>
        </is>
      </c>
      <c r="S83" s="26" t="inlineStr">
        <is>
          <t>FALSO</t>
        </is>
      </c>
      <c r="T83" s="211" t="n"/>
      <c r="U83" s="211" t="n"/>
      <c r="V83" s="290" t="inlineStr">
        <is>
          <t>Plot válido</t>
        </is>
      </c>
    </row>
    <row r="84" ht="15.75" customHeight="1" s="412">
      <c r="A84" s="199" t="n">
        <v>3631</v>
      </c>
      <c r="B84" s="200" t="n">
        <v>53</v>
      </c>
      <c r="C84" s="223" t="n">
        <v>109</v>
      </c>
      <c r="D84" s="223" t="n">
        <v>14</v>
      </c>
      <c r="E84" s="73" t="n">
        <v>43591</v>
      </c>
      <c r="F84" s="223" t="n">
        <v>5232</v>
      </c>
      <c r="G84" s="224" t="n">
        <v>8019</v>
      </c>
      <c r="H84" s="225" t="n">
        <v>7151</v>
      </c>
      <c r="I84" s="223" t="n">
        <v>2</v>
      </c>
      <c r="J84" s="74">
        <f>+(((G84-F84)-(H84-F84))/(H84-F84))*100</f>
        <v/>
      </c>
      <c r="K84" s="226" t="inlineStr">
        <is>
          <t>MF</t>
        </is>
      </c>
      <c r="L84" s="227">
        <f>AVERAGE(J84:J85)</f>
        <v/>
      </c>
      <c r="M84" s="227">
        <f>_xlfn.STDEV.S(J84,J85)</f>
        <v/>
      </c>
      <c r="N84" s="206" t="n">
        <v>3</v>
      </c>
      <c r="O84" s="206" t="n"/>
      <c r="P84" s="207">
        <f>+(((H84-F84)/1000)*1000)/10</f>
        <v/>
      </c>
      <c r="Q84" s="207">
        <f>AVERAGE(P84:P85)</f>
        <v/>
      </c>
      <c r="R84" s="26" t="inlineStr">
        <is>
          <t>FALSO</t>
        </is>
      </c>
      <c r="S84" s="26" t="inlineStr">
        <is>
          <t>FALSO</t>
        </is>
      </c>
      <c r="T84" s="211" t="n"/>
      <c r="U84" s="211" t="n"/>
      <c r="V84" s="290" t="inlineStr">
        <is>
          <t>Plot válido</t>
        </is>
      </c>
    </row>
    <row r="85" ht="15.75" customHeight="1" s="412">
      <c r="A85" s="199" t="n">
        <v>3632</v>
      </c>
      <c r="B85" s="200" t="n">
        <v>54</v>
      </c>
      <c r="C85" s="223" t="n">
        <v>109</v>
      </c>
      <c r="D85" s="223" t="n">
        <v>14</v>
      </c>
      <c r="E85" s="73" t="n">
        <v>43591</v>
      </c>
      <c r="F85" s="223" t="n">
        <v>5271</v>
      </c>
      <c r="G85" s="224" t="n">
        <v>8471</v>
      </c>
      <c r="H85" s="225" t="n">
        <v>7442</v>
      </c>
      <c r="I85" s="223" t="n"/>
      <c r="J85" s="74">
        <f>+(((G85-F85)-(H85-F85))/(H85-F85))*100</f>
        <v/>
      </c>
      <c r="K85" s="226" t="n"/>
      <c r="L85" s="228" t="n"/>
      <c r="M85" s="228" t="n"/>
      <c r="N85" s="206" t="n"/>
      <c r="O85" s="206" t="n"/>
      <c r="P85" s="207">
        <f>+(((H85-F85)/1000)*1000)/10</f>
        <v/>
      </c>
      <c r="Q85" s="207" t="n"/>
      <c r="R85" s="26" t="inlineStr">
        <is>
          <t>FALSO</t>
        </is>
      </c>
      <c r="S85" s="26" t="inlineStr">
        <is>
          <t>FALSO</t>
        </is>
      </c>
      <c r="T85" s="211" t="n"/>
      <c r="U85" s="211" t="n"/>
      <c r="V85" s="290" t="inlineStr">
        <is>
          <t>Plot válido</t>
        </is>
      </c>
    </row>
    <row r="86" ht="15.75" customHeight="1" s="412">
      <c r="A86" s="199" t="n">
        <v>4299</v>
      </c>
      <c r="B86" s="200" t="n">
        <v>5</v>
      </c>
      <c r="C86" s="223" t="n">
        <v>109</v>
      </c>
      <c r="D86" s="223" t="n">
        <v>16</v>
      </c>
      <c r="E86" s="73" t="n">
        <v>43607</v>
      </c>
      <c r="F86" s="223" t="n">
        <v>5236</v>
      </c>
      <c r="G86" s="223" t="n">
        <v>8174</v>
      </c>
      <c r="H86" s="225" t="n">
        <v>7414</v>
      </c>
      <c r="I86" s="223" t="n">
        <v>2</v>
      </c>
      <c r="J86" s="74">
        <f>+(((G86-F86)-(H86-F86))/(H86-F86))*100</f>
        <v/>
      </c>
      <c r="K86" s="226" t="n"/>
      <c r="L86" s="227">
        <f>AVERAGE(J86:J87)</f>
        <v/>
      </c>
      <c r="M86" s="227">
        <f>_xlfn.STDEV.S(J86,J87)</f>
        <v/>
      </c>
      <c r="N86" s="206" t="n"/>
      <c r="O86" s="206" t="n"/>
      <c r="P86" s="207">
        <f>+(((H86-F86)/1000)*1000)/10</f>
        <v/>
      </c>
      <c r="Q86" s="207">
        <f>AVERAGE(P86:P87)</f>
        <v/>
      </c>
      <c r="R86" s="26" t="inlineStr">
        <is>
          <t>VERDADERO</t>
        </is>
      </c>
      <c r="S86" s="26" t="inlineStr">
        <is>
          <t>FALSO</t>
        </is>
      </c>
      <c r="T86" s="211" t="n"/>
      <c r="U86" s="211" t="n"/>
      <c r="V86" s="290" t="inlineStr">
        <is>
          <t>Plot válido</t>
        </is>
      </c>
    </row>
    <row r="87" ht="15.75" customHeight="1" s="412">
      <c r="A87" s="199" t="n">
        <v>4300</v>
      </c>
      <c r="B87" s="200" t="n">
        <v>6</v>
      </c>
      <c r="C87" s="223" t="n">
        <v>109</v>
      </c>
      <c r="D87" s="223" t="n">
        <v>16</v>
      </c>
      <c r="E87" s="73" t="n">
        <v>43607</v>
      </c>
      <c r="F87" s="223" t="n">
        <v>5259</v>
      </c>
      <c r="G87" s="223" t="n">
        <v>8176</v>
      </c>
      <c r="H87" s="225" t="n">
        <v>7417</v>
      </c>
      <c r="I87" s="223" t="n"/>
      <c r="J87" s="74">
        <f>+(((G87-F87)-(H87-F87))/(H87-F87))*100</f>
        <v/>
      </c>
      <c r="K87" s="226" t="n"/>
      <c r="L87" s="228" t="n"/>
      <c r="M87" s="228" t="n"/>
      <c r="N87" s="206" t="n"/>
      <c r="O87" s="206" t="n"/>
      <c r="P87" s="207">
        <f>+(((H87-F87)/1000)*1000)/10</f>
        <v/>
      </c>
      <c r="Q87" s="207" t="n"/>
      <c r="R87" s="26" t="inlineStr">
        <is>
          <t>FALSO</t>
        </is>
      </c>
      <c r="S87" s="26" t="inlineStr">
        <is>
          <t>FALSO</t>
        </is>
      </c>
      <c r="T87" s="211" t="n"/>
      <c r="U87" s="211" t="n"/>
      <c r="V87" s="290" t="inlineStr">
        <is>
          <t>Plot válido</t>
        </is>
      </c>
    </row>
    <row r="88" ht="15.75" customHeight="1" s="412">
      <c r="A88" s="199" t="n">
        <v>4945</v>
      </c>
      <c r="B88" s="200" t="n">
        <v>5</v>
      </c>
      <c r="C88" s="223" t="n">
        <v>109</v>
      </c>
      <c r="D88" s="223" t="n">
        <v>18</v>
      </c>
      <c r="E88" s="73" t="n">
        <v>43626</v>
      </c>
      <c r="F88" s="223" t="n">
        <v>5236</v>
      </c>
      <c r="G88" s="223" t="n">
        <v>7916</v>
      </c>
      <c r="H88" s="225" t="n">
        <v>7345</v>
      </c>
      <c r="I88" s="223" t="n">
        <v>9</v>
      </c>
      <c r="J88" s="74">
        <f>+(((G88-F88)-(H88-F88))/(H88-F88))*100</f>
        <v/>
      </c>
      <c r="K88" s="226" t="n"/>
      <c r="L88" s="227">
        <f>AVERAGE(J88:J89)</f>
        <v/>
      </c>
      <c r="M88" s="227">
        <f>_xlfn.STDEV.S(J88,J89)</f>
        <v/>
      </c>
      <c r="N88" s="206" t="n"/>
      <c r="O88" s="206" t="n"/>
      <c r="P88" s="207">
        <f>+(((H88-F88)/1000)*1000)/10</f>
        <v/>
      </c>
      <c r="Q88" s="207">
        <f>AVERAGE(P88:P89)</f>
        <v/>
      </c>
      <c r="R88" s="26" t="inlineStr">
        <is>
          <t>FALSO</t>
        </is>
      </c>
      <c r="S88" s="26" t="inlineStr">
        <is>
          <t>FALSO</t>
        </is>
      </c>
      <c r="T88" s="211" t="n"/>
      <c r="U88" s="211" t="n"/>
      <c r="V88" s="290" t="inlineStr">
        <is>
          <t>Plot válido</t>
        </is>
      </c>
    </row>
    <row r="89" ht="15.75" customHeight="1" s="412">
      <c r="A89" s="199" t="n">
        <v>4946</v>
      </c>
      <c r="B89" s="200" t="n">
        <v>6</v>
      </c>
      <c r="C89" s="223" t="n">
        <v>109</v>
      </c>
      <c r="D89" s="223" t="n">
        <v>18</v>
      </c>
      <c r="E89" s="73" t="n">
        <v>43626</v>
      </c>
      <c r="F89" s="223" t="n">
        <v>5259</v>
      </c>
      <c r="G89" s="223" t="n">
        <v>8105</v>
      </c>
      <c r="H89" s="225" t="n">
        <v>7504</v>
      </c>
      <c r="I89" s="223" t="n"/>
      <c r="J89" s="74">
        <f>+(((G89-F89)-(H89-F89))/(H89-F89))*100</f>
        <v/>
      </c>
      <c r="K89" s="226" t="n"/>
      <c r="L89" s="228" t="n"/>
      <c r="M89" s="228" t="n"/>
      <c r="N89" s="206" t="n"/>
      <c r="O89" s="206" t="n"/>
      <c r="P89" s="207">
        <f>+(((H89-F89)/1000)*1000)/10</f>
        <v/>
      </c>
      <c r="Q89" s="207" t="n"/>
      <c r="R89" s="26" t="inlineStr">
        <is>
          <t>FALSO</t>
        </is>
      </c>
      <c r="S89" s="26" t="inlineStr">
        <is>
          <t>FALSO</t>
        </is>
      </c>
      <c r="T89" s="211" t="n"/>
      <c r="U89" s="211" t="n"/>
      <c r="V89" s="290" t="inlineStr">
        <is>
          <t>Plot válido</t>
        </is>
      </c>
    </row>
    <row r="90" ht="15.75" customHeight="1" s="412">
      <c r="A90" s="199" t="n">
        <v>5559</v>
      </c>
      <c r="B90" s="200" t="n">
        <v>3</v>
      </c>
      <c r="C90" s="223" t="n">
        <v>109</v>
      </c>
      <c r="D90" s="223" t="n">
        <v>21</v>
      </c>
      <c r="E90" s="73" t="n">
        <v>43657</v>
      </c>
      <c r="F90" s="223" t="n">
        <v>5258</v>
      </c>
      <c r="G90" s="223" t="n">
        <v>7938</v>
      </c>
      <c r="H90" s="225" t="n">
        <v>7455</v>
      </c>
      <c r="I90" s="223" t="n">
        <v>9</v>
      </c>
      <c r="J90" s="74">
        <f>+(((G90-F90)-(H90-F90))/(H90-F90))*100</f>
        <v/>
      </c>
      <c r="K90" s="226" t="n"/>
      <c r="L90" s="227">
        <f>AVERAGE(J90:J91)</f>
        <v/>
      </c>
      <c r="M90" s="227">
        <f>_xlfn.STDEV.S(J90,J91)</f>
        <v/>
      </c>
      <c r="N90" s="206" t="n"/>
      <c r="O90" s="206" t="n"/>
      <c r="P90" s="207">
        <f>+(((H90-F90)/1000)*1000)/10</f>
        <v/>
      </c>
      <c r="Q90" s="207">
        <f>AVERAGE(P90:P91)</f>
        <v/>
      </c>
      <c r="R90" s="26" t="inlineStr">
        <is>
          <t>FALSO</t>
        </is>
      </c>
      <c r="S90" s="26" t="inlineStr">
        <is>
          <t>FALSO</t>
        </is>
      </c>
      <c r="T90" s="211" t="n"/>
      <c r="U90" s="211" t="n"/>
      <c r="V90" s="290" t="inlineStr">
        <is>
          <t>Plot válido</t>
        </is>
      </c>
    </row>
    <row r="91" ht="15.75" customHeight="1" s="412">
      <c r="A91" s="199" t="n">
        <v>5560</v>
      </c>
      <c r="B91" s="200" t="n">
        <v>4</v>
      </c>
      <c r="C91" s="223" t="n">
        <v>109</v>
      </c>
      <c r="D91" s="223" t="n">
        <v>21</v>
      </c>
      <c r="E91" s="73" t="n">
        <v>43657</v>
      </c>
      <c r="F91" s="223" t="n">
        <v>5259</v>
      </c>
      <c r="G91" s="223" t="n">
        <v>7718</v>
      </c>
      <c r="H91" s="225" t="n">
        <v>7271</v>
      </c>
      <c r="I91" s="223" t="n"/>
      <c r="J91" s="74">
        <f>+(((G91-F91)-(H91-F91))/(H91-F91))*100</f>
        <v/>
      </c>
      <c r="K91" s="226" t="n"/>
      <c r="L91" s="228" t="n"/>
      <c r="M91" s="228" t="n"/>
      <c r="N91" s="206" t="n"/>
      <c r="O91" s="206" t="n"/>
      <c r="P91" s="207">
        <f>+(((H91-F91)/1000)*1000)/10</f>
        <v/>
      </c>
      <c r="Q91" s="207" t="n"/>
      <c r="R91" s="26" t="inlineStr">
        <is>
          <t>FALSO</t>
        </is>
      </c>
      <c r="S91" s="26" t="inlineStr">
        <is>
          <t>FALSO</t>
        </is>
      </c>
      <c r="T91" s="211" t="n"/>
      <c r="U91" s="211" t="n"/>
      <c r="V91" s="290" t="inlineStr">
        <is>
          <t>Plot válido</t>
        </is>
      </c>
    </row>
    <row r="92" ht="15.75" customHeight="1" s="412">
      <c r="A92" s="199" t="n">
        <v>5771</v>
      </c>
      <c r="B92" s="200" t="n">
        <v>9</v>
      </c>
      <c r="C92" s="223" t="n">
        <v>109</v>
      </c>
      <c r="D92" s="223" t="n">
        <v>22</v>
      </c>
      <c r="E92" s="73" t="n">
        <v>43685</v>
      </c>
      <c r="F92" s="223" t="n">
        <v>5188</v>
      </c>
      <c r="G92" s="223" t="n">
        <v>7540</v>
      </c>
      <c r="H92" s="225" t="n">
        <v>7209</v>
      </c>
      <c r="I92" s="223" t="n">
        <v>8</v>
      </c>
      <c r="J92" s="74">
        <f>+(((G92-F92)-(H92-F92))/(H92-F92))*100</f>
        <v/>
      </c>
      <c r="K92" s="226" t="n"/>
      <c r="L92" s="227">
        <f>AVERAGE(J92:J93)</f>
        <v/>
      </c>
      <c r="M92" s="227">
        <f>_xlfn.STDEV.S(J92,J93)</f>
        <v/>
      </c>
      <c r="N92" s="206" t="n"/>
      <c r="O92" s="206" t="n"/>
      <c r="P92" s="207">
        <f>+(((H92-F92)/1000)*1000)/10</f>
        <v/>
      </c>
      <c r="Q92" s="207">
        <f>AVERAGE(P92:P93)</f>
        <v/>
      </c>
      <c r="R92" s="26" t="inlineStr">
        <is>
          <t>FALSO</t>
        </is>
      </c>
      <c r="S92" s="26" t="inlineStr">
        <is>
          <t>FALSO</t>
        </is>
      </c>
      <c r="T92" s="211" t="n"/>
      <c r="U92" s="211" t="n"/>
      <c r="V92" s="290" t="inlineStr">
        <is>
          <t>Plot válido</t>
        </is>
      </c>
    </row>
    <row r="93" ht="15.75" customHeight="1" s="412">
      <c r="A93" s="199" t="n">
        <v>5772</v>
      </c>
      <c r="B93" s="200" t="n">
        <v>9</v>
      </c>
      <c r="C93" s="223" t="n">
        <v>109</v>
      </c>
      <c r="D93" s="223" t="n">
        <v>22</v>
      </c>
      <c r="E93" s="73" t="n">
        <v>43685</v>
      </c>
      <c r="F93" s="223" t="n">
        <v>5188</v>
      </c>
      <c r="G93" s="223" t="n">
        <v>7398</v>
      </c>
      <c r="H93" s="225" t="n">
        <v>7087</v>
      </c>
      <c r="I93" s="223" t="n"/>
      <c r="J93" s="74">
        <f>+(((G93-F93)-(H93-F93))/(H93-F93))*100</f>
        <v/>
      </c>
      <c r="K93" s="226" t="n"/>
      <c r="L93" s="228" t="n"/>
      <c r="M93" s="228" t="n"/>
      <c r="N93" s="206" t="n"/>
      <c r="O93" s="206" t="n"/>
      <c r="P93" s="207">
        <f>+(((H93-F93)/1000)*1000)/10</f>
        <v/>
      </c>
      <c r="Q93" s="207" t="n"/>
      <c r="R93" s="26" t="inlineStr">
        <is>
          <t>FALSO</t>
        </is>
      </c>
      <c r="S93" s="26" t="inlineStr">
        <is>
          <t>FALSO</t>
        </is>
      </c>
      <c r="T93" s="211" t="n"/>
      <c r="U93" s="211" t="n"/>
      <c r="V93" s="290" t="inlineStr">
        <is>
          <t>Plot válido</t>
        </is>
      </c>
    </row>
    <row r="94" hidden="1" ht="15.75" customHeight="1" s="412">
      <c r="A94" s="199" t="n">
        <v>3633</v>
      </c>
      <c r="B94" s="200" t="n">
        <v>55</v>
      </c>
      <c r="C94" s="214" t="n">
        <v>111</v>
      </c>
      <c r="D94" s="214" t="n">
        <v>14</v>
      </c>
      <c r="E94" s="215" t="n">
        <v>43591</v>
      </c>
      <c r="F94" s="214" t="n">
        <v>5269</v>
      </c>
      <c r="G94" s="231" t="n">
        <v>8092</v>
      </c>
      <c r="H94" s="216" t="n">
        <v>7415</v>
      </c>
      <c r="I94" s="214" t="n">
        <v>2</v>
      </c>
      <c r="J94" s="217">
        <f>+(((G94-F94)-(H94-F94))/(H94-F94))*100</f>
        <v/>
      </c>
      <c r="K94" s="218" t="inlineStr">
        <is>
          <t>MF</t>
        </is>
      </c>
      <c r="L94" s="219">
        <f>AVERAGE(J94:J95)</f>
        <v/>
      </c>
      <c r="M94" s="219">
        <f>_xlfn.STDEV.S(J94,J95)</f>
        <v/>
      </c>
      <c r="N94" s="206" t="n">
        <v>2</v>
      </c>
      <c r="O94" s="206" t="n"/>
      <c r="P94" s="207">
        <f>+(((H94-F94)/1000)*1000)/10</f>
        <v/>
      </c>
      <c r="Q94" s="207">
        <f>AVERAGE(P94:P95)</f>
        <v/>
      </c>
      <c r="R94" s="26" t="inlineStr">
        <is>
          <t>FALSO</t>
        </is>
      </c>
      <c r="S94" s="26" t="inlineStr">
        <is>
          <t>FALSO</t>
        </is>
      </c>
      <c r="T94" s="211" t="n"/>
      <c r="U94" s="211" t="n"/>
      <c r="V94" s="290" t="n"/>
    </row>
    <row r="95" hidden="1" ht="15.75" customHeight="1" s="412">
      <c r="A95" s="199" t="n">
        <v>3634</v>
      </c>
      <c r="B95" s="200" t="n">
        <v>56</v>
      </c>
      <c r="C95" s="214" t="n">
        <v>111</v>
      </c>
      <c r="D95" s="214" t="n">
        <v>14</v>
      </c>
      <c r="E95" s="215" t="n">
        <v>43591</v>
      </c>
      <c r="F95" s="214" t="n">
        <v>5254</v>
      </c>
      <c r="G95" s="231" t="n">
        <v>8214</v>
      </c>
      <c r="H95" s="216" t="n">
        <v>7508</v>
      </c>
      <c r="I95" s="214" t="n"/>
      <c r="J95" s="217">
        <f>+(((G95-F95)-(H95-F95))/(H95-F95))*100</f>
        <v/>
      </c>
      <c r="K95" s="218" t="n"/>
      <c r="L95" s="221" t="n"/>
      <c r="M95" s="221" t="n"/>
      <c r="N95" s="206" t="n"/>
      <c r="O95" s="206" t="n"/>
      <c r="P95" s="207">
        <f>+(((H95-F95)/1000)*1000)/10</f>
        <v/>
      </c>
      <c r="Q95" s="207" t="n"/>
      <c r="R95" s="26" t="inlineStr">
        <is>
          <t>FALSO</t>
        </is>
      </c>
      <c r="S95" s="26" t="inlineStr">
        <is>
          <t>FALSO</t>
        </is>
      </c>
      <c r="T95" s="211" t="n"/>
      <c r="U95" s="211" t="n"/>
      <c r="V95" s="290" t="inlineStr">
        <is>
          <t>Se descarta</t>
        </is>
      </c>
    </row>
    <row r="96" hidden="1" ht="15.75" customHeight="1" s="412">
      <c r="A96" s="199" t="n">
        <v>4301</v>
      </c>
      <c r="B96" s="200" t="n">
        <v>7</v>
      </c>
      <c r="C96" s="214" t="n">
        <v>111</v>
      </c>
      <c r="D96" s="214" t="n">
        <v>16</v>
      </c>
      <c r="E96" s="215" t="n">
        <v>43607</v>
      </c>
      <c r="F96" s="214" t="n">
        <v>5232</v>
      </c>
      <c r="G96" s="214" t="n">
        <v>7659</v>
      </c>
      <c r="H96" s="216" t="n">
        <v>7204</v>
      </c>
      <c r="I96" s="214" t="n">
        <v>2</v>
      </c>
      <c r="J96" s="217">
        <f>+(((G96-F96)-(H96-F96))/(H96-F96))*100</f>
        <v/>
      </c>
      <c r="K96" s="218" t="n"/>
      <c r="L96" s="219">
        <f>AVERAGE(J96:J97)</f>
        <v/>
      </c>
      <c r="M96" s="219">
        <f>_xlfn.STDEV.S(J96,J97)</f>
        <v/>
      </c>
      <c r="N96" s="206" t="n"/>
      <c r="O96" s="206" t="n"/>
      <c r="P96" s="207">
        <f>+(((H96-F96)/1000)*1000)/10</f>
        <v/>
      </c>
      <c r="Q96" s="207">
        <f>AVERAGE(P96:P97)</f>
        <v/>
      </c>
      <c r="R96" s="26" t="inlineStr">
        <is>
          <t>FALSO</t>
        </is>
      </c>
      <c r="S96" s="26" t="inlineStr">
        <is>
          <t>FALSO</t>
        </is>
      </c>
      <c r="T96" s="211" t="n"/>
      <c r="U96" s="211" t="n"/>
      <c r="V96" s="290" t="inlineStr">
        <is>
          <t>Se descarta</t>
        </is>
      </c>
    </row>
    <row r="97" hidden="1" ht="15.75" customHeight="1" s="412">
      <c r="A97" s="199" t="n">
        <v>4302</v>
      </c>
      <c r="B97" s="200" t="n">
        <v>8</v>
      </c>
      <c r="C97" s="214" t="n">
        <v>111</v>
      </c>
      <c r="D97" s="214" t="n">
        <v>16</v>
      </c>
      <c r="E97" s="215" t="n">
        <v>43607</v>
      </c>
      <c r="F97" s="214" t="n">
        <v>5221</v>
      </c>
      <c r="G97" s="214" t="n">
        <v>7662</v>
      </c>
      <c r="H97" s="216" t="n">
        <v>7196</v>
      </c>
      <c r="I97" s="214" t="n"/>
      <c r="J97" s="217">
        <f>+(((G97-F97)-(H97-F97))/(H97-F97))*100</f>
        <v/>
      </c>
      <c r="K97" s="218" t="n"/>
      <c r="L97" s="221" t="n"/>
      <c r="M97" s="221" t="n"/>
      <c r="N97" s="206" t="n"/>
      <c r="O97" s="206" t="n"/>
      <c r="P97" s="207">
        <f>+(((H97-F97)/1000)*1000)/10</f>
        <v/>
      </c>
      <c r="Q97" s="207" t="n"/>
      <c r="R97" s="26" t="inlineStr">
        <is>
          <t>FALSO</t>
        </is>
      </c>
      <c r="S97" s="26" t="inlineStr">
        <is>
          <t>FALSO</t>
        </is>
      </c>
      <c r="T97" s="211" t="n"/>
      <c r="U97" s="211" t="n"/>
      <c r="V97" s="290" t="inlineStr">
        <is>
          <t>Se descarta</t>
        </is>
      </c>
    </row>
    <row r="98" hidden="1" ht="15.75" customHeight="1" s="412">
      <c r="A98" s="199" t="n">
        <v>4947</v>
      </c>
      <c r="B98" s="200" t="n">
        <v>7</v>
      </c>
      <c r="C98" s="214" t="n">
        <v>111</v>
      </c>
      <c r="D98" s="214" t="n">
        <v>18</v>
      </c>
      <c r="E98" s="215" t="n">
        <v>43626</v>
      </c>
      <c r="F98" s="214" t="n">
        <v>5232</v>
      </c>
      <c r="G98" s="214" t="n">
        <v>8216</v>
      </c>
      <c r="H98" s="216" t="n">
        <v>7726</v>
      </c>
      <c r="I98" s="214" t="n">
        <v>7</v>
      </c>
      <c r="J98" s="217">
        <f>+(((G98-F98)-(H98-F98))/(H98-F98))*100</f>
        <v/>
      </c>
      <c r="K98" s="218" t="n"/>
      <c r="L98" s="219">
        <f>AVERAGE(J98:J99)</f>
        <v/>
      </c>
      <c r="M98" s="219">
        <f>_xlfn.STDEV.S(J98,J99)</f>
        <v/>
      </c>
      <c r="N98" s="206" t="n"/>
      <c r="O98" s="206" t="n"/>
      <c r="P98" s="207">
        <f>+(((H98-F98)/1000)*1000)/10</f>
        <v/>
      </c>
      <c r="Q98" s="207">
        <f>AVERAGE(P98:P99)</f>
        <v/>
      </c>
      <c r="R98" s="26" t="inlineStr">
        <is>
          <t>FALSO</t>
        </is>
      </c>
      <c r="S98" s="26" t="inlineStr">
        <is>
          <t>FALSO</t>
        </is>
      </c>
      <c r="T98" s="211" t="n"/>
      <c r="U98" s="211" t="n"/>
      <c r="V98" s="290" t="inlineStr">
        <is>
          <t>Se descarta</t>
        </is>
      </c>
    </row>
    <row r="99" hidden="1" ht="15.75" customHeight="1" s="412">
      <c r="A99" s="199" t="n">
        <v>4948</v>
      </c>
      <c r="B99" s="200" t="n">
        <v>8</v>
      </c>
      <c r="C99" s="214" t="n">
        <v>111</v>
      </c>
      <c r="D99" s="214" t="n">
        <v>18</v>
      </c>
      <c r="E99" s="215" t="n">
        <v>43626</v>
      </c>
      <c r="F99" s="214" t="n">
        <v>5221</v>
      </c>
      <c r="G99" s="214" t="n">
        <v>8172</v>
      </c>
      <c r="H99" s="216" t="n">
        <v>7684</v>
      </c>
      <c r="I99" s="214" t="n"/>
      <c r="J99" s="217">
        <f>+(((G99-F99)-(H99-F99))/(H99-F99))*100</f>
        <v/>
      </c>
      <c r="K99" s="218" t="n"/>
      <c r="L99" s="221" t="n"/>
      <c r="M99" s="221" t="n"/>
      <c r="N99" s="206" t="n"/>
      <c r="O99" s="206" t="n"/>
      <c r="P99" s="207">
        <f>+(((H99-F99)/1000)*1000)/10</f>
        <v/>
      </c>
      <c r="Q99" s="207" t="n"/>
      <c r="R99" s="26" t="inlineStr">
        <is>
          <t>FALSO</t>
        </is>
      </c>
      <c r="S99" s="26" t="inlineStr">
        <is>
          <t>FALSO</t>
        </is>
      </c>
      <c r="T99" s="211" t="n"/>
      <c r="U99" s="211" t="n"/>
      <c r="V99" s="290" t="inlineStr">
        <is>
          <t>Se descarta</t>
        </is>
      </c>
    </row>
    <row r="100" hidden="1" ht="15.75" customHeight="1" s="412">
      <c r="A100" s="199" t="n">
        <v>5513</v>
      </c>
      <c r="B100" s="200" t="n">
        <v>5</v>
      </c>
      <c r="C100" s="214" t="n">
        <v>111</v>
      </c>
      <c r="D100" s="214" t="n">
        <v>20</v>
      </c>
      <c r="E100" s="215" t="n">
        <v>43649</v>
      </c>
      <c r="F100" s="214" t="n">
        <v>5236</v>
      </c>
      <c r="G100" s="214" t="n">
        <v>7395</v>
      </c>
      <c r="H100" s="216" t="n">
        <v>7015</v>
      </c>
      <c r="I100" s="214" t="n">
        <v>8</v>
      </c>
      <c r="J100" s="217">
        <f>+(((G100-F100)-(H100-F100))/(H100-F100))*100</f>
        <v/>
      </c>
      <c r="K100" s="218" t="n"/>
      <c r="L100" s="219">
        <f>AVERAGE(J100:J101)</f>
        <v/>
      </c>
      <c r="M100" s="219">
        <f>_xlfn.STDEV.S(J100,J101)</f>
        <v/>
      </c>
      <c r="N100" s="206" t="n"/>
      <c r="O100" s="206" t="n"/>
      <c r="P100" s="207">
        <f>+(((H100-F100)/1000)*1000)/10</f>
        <v/>
      </c>
      <c r="Q100" s="207">
        <f>AVERAGE(P100:P101)</f>
        <v/>
      </c>
      <c r="R100" s="26" t="inlineStr">
        <is>
          <t>FALSO</t>
        </is>
      </c>
      <c r="S100" s="26" t="inlineStr">
        <is>
          <t>FALSO</t>
        </is>
      </c>
      <c r="T100" s="211" t="n"/>
      <c r="U100" s="211" t="n"/>
      <c r="V100" s="290" t="inlineStr">
        <is>
          <t>Se descarta</t>
        </is>
      </c>
    </row>
    <row r="101" hidden="1" ht="15.75" customHeight="1" s="412">
      <c r="A101" s="199" t="n">
        <v>5514</v>
      </c>
      <c r="B101" s="200" t="n">
        <v>6</v>
      </c>
      <c r="C101" s="214" t="n">
        <v>111</v>
      </c>
      <c r="D101" s="214" t="n">
        <v>20</v>
      </c>
      <c r="E101" s="215" t="n">
        <v>43649</v>
      </c>
      <c r="F101" s="214" t="n">
        <v>5259</v>
      </c>
      <c r="G101" s="214" t="n">
        <v>7406</v>
      </c>
      <c r="H101" s="216" t="n">
        <v>7036</v>
      </c>
      <c r="I101" s="214" t="n"/>
      <c r="J101" s="217">
        <f>+(((G101-F101)-(H101-F101))/(H101-F101))*100</f>
        <v/>
      </c>
      <c r="K101" s="218" t="n"/>
      <c r="L101" s="221" t="n"/>
      <c r="M101" s="221" t="n"/>
      <c r="N101" s="206" t="n"/>
      <c r="O101" s="206" t="n"/>
      <c r="P101" s="207">
        <f>+(((H101-F101)/1000)*1000)/10</f>
        <v/>
      </c>
      <c r="Q101" s="207" t="n"/>
      <c r="R101" s="26" t="inlineStr">
        <is>
          <t>FALSO</t>
        </is>
      </c>
      <c r="S101" s="26" t="inlineStr">
        <is>
          <t>FALSO</t>
        </is>
      </c>
      <c r="T101" s="211" t="n"/>
      <c r="U101" s="211" t="n"/>
      <c r="V101" s="290" t="inlineStr">
        <is>
          <t>Se descarta</t>
        </is>
      </c>
    </row>
    <row r="102" hidden="1" ht="15.75" customHeight="1" s="412">
      <c r="A102" s="199" t="n">
        <v>5773</v>
      </c>
      <c r="B102" s="200" t="n">
        <v>10</v>
      </c>
      <c r="C102" s="214" t="n">
        <v>111</v>
      </c>
      <c r="D102" s="214" t="n">
        <v>22</v>
      </c>
      <c r="E102" s="215" t="n">
        <v>43685</v>
      </c>
      <c r="F102" s="214" t="n">
        <v>5232</v>
      </c>
      <c r="G102" s="214" t="n">
        <v>8142</v>
      </c>
      <c r="H102" s="216" t="n">
        <v>7755</v>
      </c>
      <c r="I102" s="214" t="n">
        <v>8</v>
      </c>
      <c r="J102" s="217">
        <f>+(((G102-F102)-(H102-F102))/(H102-F102))*100</f>
        <v/>
      </c>
      <c r="K102" s="218" t="n"/>
      <c r="L102" s="219">
        <f>AVERAGE(J102:J103)</f>
        <v/>
      </c>
      <c r="M102" s="219">
        <f>_xlfn.STDEV.S(J102,J103)</f>
        <v/>
      </c>
      <c r="N102" s="206" t="n"/>
      <c r="O102" s="206" t="n"/>
      <c r="P102" s="207">
        <f>+(((H102-F102)/1000)*1000)/10</f>
        <v/>
      </c>
      <c r="Q102" s="207">
        <f>AVERAGE(P102:P103)</f>
        <v/>
      </c>
      <c r="R102" s="26" t="inlineStr">
        <is>
          <t>FALSO</t>
        </is>
      </c>
      <c r="S102" s="26" t="inlineStr">
        <is>
          <t>VERDADERO</t>
        </is>
      </c>
      <c r="T102" s="211" t="n"/>
      <c r="U102" s="211" t="n"/>
      <c r="V102" s="290" t="inlineStr">
        <is>
          <t>Se descarta</t>
        </is>
      </c>
    </row>
    <row r="103" hidden="1" ht="15.75" customHeight="1" s="412">
      <c r="A103" s="199" t="n">
        <v>5774</v>
      </c>
      <c r="B103" s="200" t="n">
        <v>10</v>
      </c>
      <c r="C103" s="214" t="n">
        <v>111</v>
      </c>
      <c r="D103" s="214" t="n">
        <v>22</v>
      </c>
      <c r="E103" s="215" t="n">
        <v>43685</v>
      </c>
      <c r="F103" s="214" t="n">
        <v>5232</v>
      </c>
      <c r="G103" s="214" t="n">
        <v>8040</v>
      </c>
      <c r="H103" s="216" t="n">
        <v>7660</v>
      </c>
      <c r="I103" s="214" t="n"/>
      <c r="J103" s="217">
        <f>+(((G103-F103)-(H103-F103))/(H103-F103))*100</f>
        <v/>
      </c>
      <c r="K103" s="218" t="n"/>
      <c r="L103" s="221" t="n"/>
      <c r="M103" s="221" t="n"/>
      <c r="N103" s="206" t="n"/>
      <c r="O103" s="206" t="n"/>
      <c r="P103" s="207">
        <f>+(((H103-F103)/1000)*1000)/10</f>
        <v/>
      </c>
      <c r="Q103" s="207" t="n"/>
      <c r="R103" s="26" t="inlineStr">
        <is>
          <t>FALSO</t>
        </is>
      </c>
      <c r="S103" s="26" t="inlineStr">
        <is>
          <t>FALSO</t>
        </is>
      </c>
      <c r="T103" s="211" t="n"/>
      <c r="U103" s="211" t="n"/>
      <c r="V103" s="290" t="inlineStr">
        <is>
          <t>Se descarta</t>
        </is>
      </c>
    </row>
    <row r="104" hidden="1" ht="15.75" customHeight="1" s="412">
      <c r="A104" s="199" t="n">
        <v>2917</v>
      </c>
      <c r="B104" s="200" t="n">
        <v>1</v>
      </c>
      <c r="C104" s="214" t="n">
        <v>112</v>
      </c>
      <c r="D104" s="214" t="n">
        <v>11</v>
      </c>
      <c r="E104" s="215" t="n">
        <v>43571</v>
      </c>
      <c r="F104" s="231" t="n">
        <v>5301</v>
      </c>
      <c r="G104" s="214" t="n">
        <v>7746</v>
      </c>
      <c r="H104" s="216" t="n">
        <v>6822</v>
      </c>
      <c r="I104" s="214" t="n">
        <v>2</v>
      </c>
      <c r="J104" s="217">
        <f>+(((G104-F104)-(H104-F104))/(H104-F104))*100</f>
        <v/>
      </c>
      <c r="K104" s="218" t="n">
        <v>0.5</v>
      </c>
      <c r="L104" s="219">
        <f>AVERAGE(J104:J105)</f>
        <v/>
      </c>
      <c r="M104" s="219">
        <f>_xlfn.STDEV.S(J104,J105)</f>
        <v/>
      </c>
      <c r="N104" s="206" t="n">
        <v>2</v>
      </c>
      <c r="O104" s="206" t="n"/>
      <c r="P104" s="207">
        <f>+(((H104-F104)/1000)*1000)/10</f>
        <v/>
      </c>
      <c r="Q104" s="207">
        <f>AVERAGE(P104:P105)</f>
        <v/>
      </c>
      <c r="R104" s="26" t="inlineStr">
        <is>
          <t>FALSO</t>
        </is>
      </c>
      <c r="S104" s="26" t="inlineStr">
        <is>
          <t>FALSO</t>
        </is>
      </c>
      <c r="T104" s="211" t="n"/>
      <c r="U104" s="211" t="n"/>
      <c r="V104" s="290" t="inlineStr">
        <is>
          <t>Se descarta</t>
        </is>
      </c>
    </row>
    <row r="105" hidden="1" ht="15.75" customHeight="1" s="412">
      <c r="A105" s="199" t="n">
        <v>2918</v>
      </c>
      <c r="B105" s="200" t="n">
        <v>2</v>
      </c>
      <c r="C105" s="214" t="n">
        <v>112</v>
      </c>
      <c r="D105" s="214" t="n">
        <v>11</v>
      </c>
      <c r="E105" s="215" t="n">
        <v>43571</v>
      </c>
      <c r="F105" s="231" t="n">
        <v>5190</v>
      </c>
      <c r="G105" s="214" t="n">
        <v>7694</v>
      </c>
      <c r="H105" s="216" t="n">
        <v>6741</v>
      </c>
      <c r="I105" s="214" t="n"/>
      <c r="J105" s="217">
        <f>+(((G105-F105)-(H105-F105))/(H105-F105))*100</f>
        <v/>
      </c>
      <c r="K105" s="218" t="n"/>
      <c r="L105" s="221" t="n"/>
      <c r="M105" s="221" t="n"/>
      <c r="N105" s="206" t="n"/>
      <c r="O105" s="206" t="n"/>
      <c r="P105" s="207">
        <f>+(((H105-F105)/1000)*1000)/10</f>
        <v/>
      </c>
      <c r="Q105" s="207" t="n"/>
      <c r="R105" s="26" t="inlineStr">
        <is>
          <t>FALSO</t>
        </is>
      </c>
      <c r="S105" s="26" t="inlineStr">
        <is>
          <t>FALSO</t>
        </is>
      </c>
      <c r="T105" s="211" t="n"/>
      <c r="U105" s="211" t="n"/>
      <c r="V105" s="290" t="inlineStr">
        <is>
          <t>Se descarta</t>
        </is>
      </c>
    </row>
    <row r="106" hidden="1" ht="15.75" customHeight="1" s="412">
      <c r="A106" s="199" t="n">
        <v>3635</v>
      </c>
      <c r="B106" s="200" t="n">
        <v>57</v>
      </c>
      <c r="C106" s="214" t="n">
        <v>112</v>
      </c>
      <c r="D106" s="214" t="n">
        <v>14</v>
      </c>
      <c r="E106" s="215" t="n">
        <v>43591</v>
      </c>
      <c r="F106" s="214" t="n">
        <v>5257</v>
      </c>
      <c r="G106" s="231" t="n">
        <v>7457</v>
      </c>
      <c r="H106" s="216" t="n">
        <v>6968</v>
      </c>
      <c r="I106" s="214" t="n"/>
      <c r="J106" s="217">
        <f>+(((G106-F106)-(H106-F106))/(H106-F106))*100</f>
        <v/>
      </c>
      <c r="K106" s="218" t="inlineStr">
        <is>
          <t>MF</t>
        </is>
      </c>
      <c r="L106" s="219">
        <f>AVERAGE(J106:J107)</f>
        <v/>
      </c>
      <c r="M106" s="219">
        <f>_xlfn.STDEV.S(J106,J107)</f>
        <v/>
      </c>
      <c r="N106" s="206" t="n"/>
      <c r="O106" s="206" t="n"/>
      <c r="P106" s="207">
        <f>+(((H106-F106)/1000)*1000)/10</f>
        <v/>
      </c>
      <c r="Q106" s="207">
        <f>AVERAGE(P106:P107)</f>
        <v/>
      </c>
      <c r="R106" s="26" t="inlineStr">
        <is>
          <t>FALSO</t>
        </is>
      </c>
      <c r="S106" s="26" t="inlineStr">
        <is>
          <t>FALSO</t>
        </is>
      </c>
      <c r="T106" s="211" t="n"/>
      <c r="U106" s="211" t="n"/>
      <c r="V106" s="290" t="inlineStr">
        <is>
          <t>Se descarta</t>
        </is>
      </c>
    </row>
    <row r="107" hidden="1" ht="15.75" customHeight="1" s="412">
      <c r="A107" s="199" t="n">
        <v>3636</v>
      </c>
      <c r="B107" s="200" t="n">
        <v>58</v>
      </c>
      <c r="C107" s="214" t="n">
        <v>112</v>
      </c>
      <c r="D107" s="214" t="n">
        <v>14</v>
      </c>
      <c r="E107" s="215" t="n">
        <v>43591</v>
      </c>
      <c r="F107" s="214" t="n">
        <v>5320</v>
      </c>
      <c r="G107" s="231" t="n">
        <v>7532</v>
      </c>
      <c r="H107" s="216" t="n">
        <v>7042</v>
      </c>
      <c r="I107" s="214" t="n"/>
      <c r="J107" s="217">
        <f>+(((G107-F107)-(H107-F107))/(H107-F107))*100</f>
        <v/>
      </c>
      <c r="K107" s="218" t="n"/>
      <c r="L107" s="221" t="n"/>
      <c r="M107" s="221" t="n"/>
      <c r="N107" s="206" t="n"/>
      <c r="O107" s="206" t="n"/>
      <c r="P107" s="207">
        <f>+(((H107-F107)/1000)*1000)/10</f>
        <v/>
      </c>
      <c r="Q107" s="207" t="n"/>
      <c r="R107" s="26" t="inlineStr">
        <is>
          <t>FALSO</t>
        </is>
      </c>
      <c r="S107" s="26" t="inlineStr">
        <is>
          <t>FALSO</t>
        </is>
      </c>
      <c r="T107" s="211" t="n"/>
      <c r="U107" s="211" t="n"/>
      <c r="V107" s="290" t="inlineStr">
        <is>
          <t>Se descarta</t>
        </is>
      </c>
    </row>
    <row r="108" hidden="1" ht="15.75" customHeight="1" s="412">
      <c r="A108" s="199" t="n">
        <v>4303</v>
      </c>
      <c r="B108" s="200" t="n">
        <v>9</v>
      </c>
      <c r="C108" s="214" t="n">
        <v>112</v>
      </c>
      <c r="D108" s="214" t="n">
        <v>16</v>
      </c>
      <c r="E108" s="215" t="n">
        <v>43607</v>
      </c>
      <c r="F108" s="214" t="n">
        <v>5188</v>
      </c>
      <c r="G108" s="214" t="n">
        <v>7454</v>
      </c>
      <c r="H108" s="216" t="n">
        <v>7019</v>
      </c>
      <c r="I108" s="214" t="n">
        <v>2</v>
      </c>
      <c r="J108" s="217">
        <f>+(((G108-F108)-(H108-F108))/(H108-F108))*100</f>
        <v/>
      </c>
      <c r="K108" s="218" t="inlineStr">
        <is>
          <t>MF</t>
        </is>
      </c>
      <c r="L108" s="219">
        <f>AVERAGE(J108:J109)</f>
        <v/>
      </c>
      <c r="M108" s="219">
        <f>_xlfn.STDEV.S(J108,J109)</f>
        <v/>
      </c>
      <c r="N108" s="206" t="n"/>
      <c r="O108" s="206" t="n"/>
      <c r="P108" s="207">
        <f>+(((H108-F108)/1000)*1000)/10</f>
        <v/>
      </c>
      <c r="Q108" s="207">
        <f>AVERAGE(P108:P109)</f>
        <v/>
      </c>
      <c r="R108" s="26" t="inlineStr">
        <is>
          <t>FALSO</t>
        </is>
      </c>
      <c r="S108" s="26" t="inlineStr">
        <is>
          <t>FALSO</t>
        </is>
      </c>
      <c r="T108" s="211" t="n"/>
      <c r="U108" s="211" t="n"/>
      <c r="V108" s="290" t="inlineStr">
        <is>
          <t>Se descarta</t>
        </is>
      </c>
    </row>
    <row r="109" hidden="1" ht="15.75" customHeight="1" s="412">
      <c r="A109" s="199" t="n">
        <v>4304</v>
      </c>
      <c r="B109" s="200" t="n">
        <v>10</v>
      </c>
      <c r="C109" s="214" t="n">
        <v>112</v>
      </c>
      <c r="D109" s="214" t="n">
        <v>16</v>
      </c>
      <c r="E109" s="215" t="n">
        <v>43607</v>
      </c>
      <c r="F109" s="214" t="n">
        <v>5232</v>
      </c>
      <c r="G109" s="214" t="n">
        <v>7471</v>
      </c>
      <c r="H109" s="216" t="n">
        <v>7039</v>
      </c>
      <c r="I109" s="214" t="n"/>
      <c r="J109" s="217">
        <f>+(((G109-F109)-(H109-F109))/(H109-F109))*100</f>
        <v/>
      </c>
      <c r="K109" s="218" t="n"/>
      <c r="L109" s="221" t="n"/>
      <c r="M109" s="221" t="n"/>
      <c r="N109" s="206" t="n"/>
      <c r="O109" s="206" t="n"/>
      <c r="P109" s="207">
        <f>+(((H109-F109)/1000)*1000)/10</f>
        <v/>
      </c>
      <c r="Q109" s="207" t="n"/>
      <c r="R109" s="26" t="inlineStr">
        <is>
          <t>FALSO</t>
        </is>
      </c>
      <c r="S109" s="26" t="inlineStr">
        <is>
          <t>FALSO</t>
        </is>
      </c>
      <c r="T109" s="211" t="n"/>
      <c r="U109" s="211" t="n"/>
      <c r="V109" s="290" t="inlineStr">
        <is>
          <t>Se descarta</t>
        </is>
      </c>
    </row>
    <row r="110" hidden="1" ht="15.75" customHeight="1" s="412">
      <c r="A110" s="199" t="n">
        <v>4949</v>
      </c>
      <c r="B110" s="200" t="n">
        <v>9</v>
      </c>
      <c r="C110" s="214" t="n">
        <v>112</v>
      </c>
      <c r="D110" s="214" t="n">
        <v>18</v>
      </c>
      <c r="E110" s="215" t="n">
        <v>43626</v>
      </c>
      <c r="F110" s="214" t="n">
        <v>5188</v>
      </c>
      <c r="G110" s="214" t="n">
        <v>7220</v>
      </c>
      <c r="H110" s="216" t="n">
        <v>6889</v>
      </c>
      <c r="I110" s="214" t="n">
        <v>6</v>
      </c>
      <c r="J110" s="217">
        <f>+(((G110-F110)-(H110-F110))/(H110-F110))*100</f>
        <v/>
      </c>
      <c r="K110" s="218" t="n"/>
      <c r="L110" s="219">
        <f>AVERAGE(J110:J111)</f>
        <v/>
      </c>
      <c r="M110" s="219">
        <f>_xlfn.STDEV.S(J110,J111)</f>
        <v/>
      </c>
      <c r="N110" s="206" t="n"/>
      <c r="O110" s="206" t="n"/>
      <c r="P110" s="207">
        <f>+(((H110-F110)/1000)*1000)/10</f>
        <v/>
      </c>
      <c r="Q110" s="207">
        <f>AVERAGE(P110:P111)</f>
        <v/>
      </c>
      <c r="R110" s="26" t="inlineStr">
        <is>
          <t>FALSO</t>
        </is>
      </c>
      <c r="S110" s="26" t="inlineStr">
        <is>
          <t>FALSO</t>
        </is>
      </c>
      <c r="T110" s="211" t="n"/>
      <c r="U110" s="211" t="n"/>
      <c r="V110" s="290" t="inlineStr">
        <is>
          <t>Se descarta</t>
        </is>
      </c>
    </row>
    <row r="111" hidden="1" ht="15.75" customHeight="1" s="412">
      <c r="A111" s="199" t="n">
        <v>4950</v>
      </c>
      <c r="B111" s="200" t="n">
        <v>10</v>
      </c>
      <c r="C111" s="214" t="n">
        <v>112</v>
      </c>
      <c r="D111" s="214" t="n">
        <v>18</v>
      </c>
      <c r="E111" s="215" t="n">
        <v>43626</v>
      </c>
      <c r="F111" s="214" t="n">
        <v>5232</v>
      </c>
      <c r="G111" s="214" t="n">
        <v>7242</v>
      </c>
      <c r="H111" s="216" t="n">
        <v>6909</v>
      </c>
      <c r="I111" s="214" t="n"/>
      <c r="J111" s="217">
        <f>+(((G111-F111)-(H111-F111))/(H111-F111))*100</f>
        <v/>
      </c>
      <c r="K111" s="218" t="n"/>
      <c r="L111" s="221" t="n"/>
      <c r="M111" s="221" t="n"/>
      <c r="N111" s="206" t="n"/>
      <c r="O111" s="206" t="n"/>
      <c r="P111" s="207">
        <f>+(((H111-F111)/1000)*1000)/10</f>
        <v/>
      </c>
      <c r="Q111" s="207" t="n"/>
      <c r="R111" s="26" t="inlineStr">
        <is>
          <t>FALSO</t>
        </is>
      </c>
      <c r="S111" s="26" t="inlineStr">
        <is>
          <t>FALSO</t>
        </is>
      </c>
      <c r="T111" s="211" t="n"/>
      <c r="U111" s="211" t="n"/>
      <c r="V111" s="290" t="inlineStr">
        <is>
          <t>Se descarta</t>
        </is>
      </c>
    </row>
    <row r="112" hidden="1" ht="15.75" customHeight="1" s="412">
      <c r="A112" s="199" t="n">
        <v>5515</v>
      </c>
      <c r="B112" s="200" t="n">
        <v>7</v>
      </c>
      <c r="C112" s="214" t="n">
        <v>112</v>
      </c>
      <c r="D112" s="214" t="n">
        <v>20</v>
      </c>
      <c r="E112" s="215" t="n">
        <v>43649</v>
      </c>
      <c r="F112" s="214" t="n">
        <v>5232</v>
      </c>
      <c r="G112" s="214" t="n">
        <v>7031</v>
      </c>
      <c r="H112" s="216" t="n">
        <v>6729</v>
      </c>
      <c r="I112" s="214" t="n">
        <v>7</v>
      </c>
      <c r="J112" s="217">
        <f>+(((G112-F112)-(H112-F112))/(H112-F112))*100</f>
        <v/>
      </c>
      <c r="K112" s="218" t="n"/>
      <c r="L112" s="219">
        <f>AVERAGE(J112:J113)</f>
        <v/>
      </c>
      <c r="M112" s="219">
        <f>_xlfn.STDEV.S(J112,J113)</f>
        <v/>
      </c>
      <c r="N112" s="206" t="n"/>
      <c r="O112" s="206" t="n"/>
      <c r="P112" s="207">
        <f>+(((H112-F112)/1000)*1000)/10</f>
        <v/>
      </c>
      <c r="Q112" s="207">
        <f>AVERAGE(P112:P113)</f>
        <v/>
      </c>
      <c r="R112" s="26" t="inlineStr">
        <is>
          <t>FALSO</t>
        </is>
      </c>
      <c r="S112" s="26" t="inlineStr">
        <is>
          <t>FALSO</t>
        </is>
      </c>
      <c r="T112" s="211" t="n"/>
      <c r="U112" s="211" t="n"/>
      <c r="V112" s="290" t="inlineStr">
        <is>
          <t>Se descarta</t>
        </is>
      </c>
    </row>
    <row r="113" hidden="1" ht="15.75" customHeight="1" s="412">
      <c r="A113" s="199" t="n">
        <v>5516</v>
      </c>
      <c r="B113" s="200" t="n">
        <v>8</v>
      </c>
      <c r="C113" s="214" t="n">
        <v>112</v>
      </c>
      <c r="D113" s="214" t="n">
        <v>20</v>
      </c>
      <c r="E113" s="215" t="n">
        <v>43649</v>
      </c>
      <c r="F113" s="214" t="n">
        <v>5221</v>
      </c>
      <c r="G113" s="214" t="n">
        <v>7117</v>
      </c>
      <c r="H113" s="216" t="n">
        <v>6785</v>
      </c>
      <c r="I113" s="214" t="n"/>
      <c r="J113" s="217">
        <f>+(((G113-F113)-(H113-F113))/(H113-F113))*100</f>
        <v/>
      </c>
      <c r="K113" s="218" t="n"/>
      <c r="L113" s="221" t="n"/>
      <c r="M113" s="221" t="n"/>
      <c r="N113" s="206" t="n"/>
      <c r="O113" s="206" t="n"/>
      <c r="P113" s="207">
        <f>+(((H113-F113)/1000)*1000)/10</f>
        <v/>
      </c>
      <c r="Q113" s="207" t="n"/>
      <c r="R113" s="26" t="inlineStr">
        <is>
          <t>FALSO</t>
        </is>
      </c>
      <c r="S113" s="26" t="inlineStr">
        <is>
          <t>FALSO</t>
        </is>
      </c>
      <c r="T113" s="211" t="n"/>
      <c r="U113" s="211" t="n"/>
      <c r="V113" s="290" t="inlineStr">
        <is>
          <t>Se descarta</t>
        </is>
      </c>
    </row>
    <row r="114" hidden="1" ht="15.75" customHeight="1" s="412">
      <c r="A114" s="199" t="n">
        <v>5775</v>
      </c>
      <c r="B114" s="200" t="n">
        <v>11</v>
      </c>
      <c r="C114" s="214" t="n">
        <v>112</v>
      </c>
      <c r="D114" s="214" t="n">
        <v>22</v>
      </c>
      <c r="E114" s="215" t="n">
        <v>43685</v>
      </c>
      <c r="F114" s="214" t="n">
        <v>5213</v>
      </c>
      <c r="G114" s="214" t="n">
        <v>7468</v>
      </c>
      <c r="H114" s="216" t="n">
        <v>7164</v>
      </c>
      <c r="I114" s="214" t="n">
        <v>5</v>
      </c>
      <c r="J114" s="217">
        <f>+(((G114-F114)-(H114-F114))/(H114-F114))*100</f>
        <v/>
      </c>
      <c r="K114" s="218" t="n"/>
      <c r="L114" s="219">
        <f>AVERAGE(J114:J115)</f>
        <v/>
      </c>
      <c r="M114" s="219">
        <f>_xlfn.STDEV.S(J114,J115)</f>
        <v/>
      </c>
      <c r="N114" s="206" t="n"/>
      <c r="O114" s="206" t="n"/>
      <c r="P114" s="207">
        <f>+(((H114-F114)/1000)*1000)/10</f>
        <v/>
      </c>
      <c r="Q114" s="207">
        <f>AVERAGE(P114:P115)</f>
        <v/>
      </c>
      <c r="R114" s="26" t="inlineStr">
        <is>
          <t>FALSO</t>
        </is>
      </c>
      <c r="S114" s="26" t="inlineStr">
        <is>
          <t>VERDADERO</t>
        </is>
      </c>
      <c r="T114" s="211" t="n"/>
      <c r="U114" s="211" t="n"/>
      <c r="V114" s="290" t="inlineStr">
        <is>
          <t>Se descarta</t>
        </is>
      </c>
    </row>
    <row r="115" hidden="1" ht="15.75" customHeight="1" s="412">
      <c r="A115" s="199" t="n">
        <v>5776</v>
      </c>
      <c r="B115" s="200" t="n">
        <v>11</v>
      </c>
      <c r="C115" s="214" t="n">
        <v>112</v>
      </c>
      <c r="D115" s="214" t="n">
        <v>22</v>
      </c>
      <c r="E115" s="215" t="n">
        <v>43685</v>
      </c>
      <c r="F115" s="214" t="n">
        <v>5213</v>
      </c>
      <c r="G115" s="214" t="n">
        <v>7309</v>
      </c>
      <c r="H115" s="216" t="n">
        <v>7019</v>
      </c>
      <c r="I115" s="214" t="n"/>
      <c r="J115" s="217">
        <f>+(((G115-F115)-(H115-F115))/(H115-F115))*100</f>
        <v/>
      </c>
      <c r="K115" s="218" t="n"/>
      <c r="L115" s="221" t="n"/>
      <c r="M115" s="221" t="n"/>
      <c r="N115" s="206" t="n"/>
      <c r="O115" s="206" t="n"/>
      <c r="P115" s="207">
        <f>+(((H115-F115)/1000)*1000)/10</f>
        <v/>
      </c>
      <c r="Q115" s="207" t="n"/>
      <c r="R115" s="26" t="inlineStr">
        <is>
          <t>FALSO</t>
        </is>
      </c>
      <c r="S115" s="26" t="inlineStr">
        <is>
          <t>FALSO</t>
        </is>
      </c>
      <c r="T115" s="211" t="n"/>
      <c r="U115" s="211" t="n"/>
      <c r="V115" s="290" t="inlineStr">
        <is>
          <t>Se descarta</t>
        </is>
      </c>
    </row>
    <row r="116" hidden="1" ht="15.75" customHeight="1" s="412">
      <c r="A116" s="199" t="n">
        <v>3257</v>
      </c>
      <c r="B116" s="200" t="n">
        <v>13</v>
      </c>
      <c r="C116" s="201" t="n">
        <v>113</v>
      </c>
      <c r="D116" s="201" t="n">
        <v>13</v>
      </c>
      <c r="E116" s="8" t="n">
        <v>43587</v>
      </c>
      <c r="F116" s="201" t="n">
        <v>5314</v>
      </c>
      <c r="G116" s="201" t="n">
        <v>9150</v>
      </c>
      <c r="H116" s="202" t="n">
        <v>8003</v>
      </c>
      <c r="I116" s="201" t="n">
        <v>1</v>
      </c>
      <c r="J116" s="9">
        <f>+(((G116-F116)-(H116-F116))/(H116-F116))*100</f>
        <v/>
      </c>
      <c r="K116" s="203" t="inlineStr">
        <is>
          <t>MF</t>
        </is>
      </c>
      <c r="L116" s="204">
        <f>AVERAGE(J116:J117)</f>
        <v/>
      </c>
      <c r="M116" s="204">
        <f>_xlfn.STDEV.S(J116,J117)</f>
        <v/>
      </c>
      <c r="N116" s="205" t="n">
        <v>3</v>
      </c>
      <c r="O116" s="206" t="n"/>
      <c r="P116" s="207">
        <f>+(((H116-F116)/1000)*1000)/10</f>
        <v/>
      </c>
      <c r="Q116" s="207">
        <f>AVERAGE(P116:P117)</f>
        <v/>
      </c>
      <c r="R116" s="26" t="inlineStr">
        <is>
          <t>FALSO</t>
        </is>
      </c>
      <c r="S116" s="26" t="inlineStr">
        <is>
          <t>FALSO</t>
        </is>
      </c>
      <c r="T116" s="211" t="n"/>
      <c r="U116" s="211" t="n"/>
      <c r="V116" s="290" t="inlineStr">
        <is>
          <t>Se descarta</t>
        </is>
      </c>
    </row>
    <row r="117" ht="15.75" customHeight="1" s="412">
      <c r="A117" s="199" t="n">
        <v>3258</v>
      </c>
      <c r="B117" s="200" t="n">
        <v>14</v>
      </c>
      <c r="C117" s="201" t="n">
        <v>113</v>
      </c>
      <c r="D117" s="201" t="n">
        <v>13</v>
      </c>
      <c r="E117" s="8" t="n">
        <v>43587</v>
      </c>
      <c r="F117" s="201" t="n">
        <v>5249</v>
      </c>
      <c r="G117" s="201" t="n">
        <v>8782</v>
      </c>
      <c r="H117" s="202" t="n">
        <v>7769</v>
      </c>
      <c r="I117" s="201" t="n"/>
      <c r="J117" s="9">
        <f>+(((G117-F117)-(H117-F117))/(H117-F117))*100</f>
        <v/>
      </c>
      <c r="K117" s="203" t="n"/>
      <c r="L117" s="210" t="n"/>
      <c r="M117" s="210" t="n"/>
      <c r="N117" s="205" t="n"/>
      <c r="O117" s="206" t="n"/>
      <c r="P117" s="207">
        <f>+(((H117-F117)/1000)*1000)/10</f>
        <v/>
      </c>
      <c r="Q117" s="207" t="n"/>
      <c r="R117" s="26" t="inlineStr">
        <is>
          <t>FALSO</t>
        </is>
      </c>
      <c r="S117" s="26" t="inlineStr">
        <is>
          <t>FALSO</t>
        </is>
      </c>
      <c r="T117" s="211" t="n"/>
      <c r="U117" s="211" t="n"/>
      <c r="V117" s="290" t="inlineStr">
        <is>
          <t>Plot válido</t>
        </is>
      </c>
    </row>
    <row r="118" ht="15.75" customHeight="1" s="412">
      <c r="A118" s="199" t="n">
        <v>3983</v>
      </c>
      <c r="B118" s="200" t="n">
        <v>13</v>
      </c>
      <c r="C118" s="201" t="n">
        <v>113</v>
      </c>
      <c r="D118" s="201" t="n">
        <v>15</v>
      </c>
      <c r="E118" s="8" t="n">
        <v>43599</v>
      </c>
      <c r="F118" s="201" t="n">
        <v>5314</v>
      </c>
      <c r="G118" s="201" t="n">
        <v>7633</v>
      </c>
      <c r="H118" s="202" t="n">
        <v>6996</v>
      </c>
      <c r="I118" s="201" t="n"/>
      <c r="J118" s="9">
        <f>+(((G118-F118)-(H118-F118))/(H118-F118))*100</f>
        <v/>
      </c>
      <c r="K118" s="212" t="n"/>
      <c r="L118" s="204">
        <f>AVERAGE(J118:J119)</f>
        <v/>
      </c>
      <c r="M118" s="204">
        <f>_xlfn.STDEV.S(J118,J119)</f>
        <v/>
      </c>
      <c r="N118" s="205" t="n"/>
      <c r="O118" s="206" t="n"/>
      <c r="P118" s="207">
        <f>+(((H118-F118)/1000)*1000)/10</f>
        <v/>
      </c>
      <c r="Q118" s="207">
        <f>AVERAGE(P118:P119)</f>
        <v/>
      </c>
      <c r="R118" s="26" t="inlineStr">
        <is>
          <t>VERDADERO</t>
        </is>
      </c>
      <c r="S118" s="26" t="inlineStr">
        <is>
          <t>FALSO</t>
        </is>
      </c>
      <c r="T118" s="211" t="n"/>
      <c r="U118" s="211" t="n"/>
      <c r="V118" s="290" t="inlineStr">
        <is>
          <t>Plot válido</t>
        </is>
      </c>
    </row>
    <row r="119" ht="15.75" customHeight="1" s="412">
      <c r="A119" s="199" t="n">
        <v>3984</v>
      </c>
      <c r="B119" s="200" t="n">
        <v>14</v>
      </c>
      <c r="C119" s="201" t="n">
        <v>113</v>
      </c>
      <c r="D119" s="201" t="n">
        <v>15</v>
      </c>
      <c r="E119" s="8" t="n">
        <v>43599</v>
      </c>
      <c r="F119" s="201" t="n">
        <v>5249</v>
      </c>
      <c r="G119" s="201" t="n">
        <v>7576</v>
      </c>
      <c r="H119" s="202" t="n">
        <v>6990</v>
      </c>
      <c r="I119" s="201" t="n"/>
      <c r="J119" s="9">
        <f>+(((G119-F119)-(H119-F119))/(H119-F119))*100</f>
        <v/>
      </c>
      <c r="K119" s="212" t="n"/>
      <c r="L119" s="210" t="n"/>
      <c r="M119" s="210" t="n"/>
      <c r="N119" s="205" t="n"/>
      <c r="O119" s="206" t="n"/>
      <c r="P119" s="207">
        <f>+(((H119-F119)/1000)*1000)/10</f>
        <v/>
      </c>
      <c r="Q119" s="207" t="n"/>
      <c r="R119" s="26" t="inlineStr">
        <is>
          <t>FALSO</t>
        </is>
      </c>
      <c r="S119" s="26" t="inlineStr">
        <is>
          <t>FALSO</t>
        </is>
      </c>
      <c r="T119" s="211" t="n"/>
      <c r="U119" s="211" t="n"/>
      <c r="V119" s="290" t="inlineStr">
        <is>
          <t>Plot válido</t>
        </is>
      </c>
    </row>
    <row r="120" ht="15.75" customHeight="1" s="412">
      <c r="A120" s="199" t="n">
        <v>4629</v>
      </c>
      <c r="B120" s="200" t="n">
        <v>13</v>
      </c>
      <c r="C120" s="201" t="n">
        <v>113</v>
      </c>
      <c r="D120" s="201" t="n">
        <v>17</v>
      </c>
      <c r="E120" s="8" t="n">
        <v>43619</v>
      </c>
      <c r="F120" s="201" t="n">
        <v>5314</v>
      </c>
      <c r="G120" s="201" t="n">
        <v>8346</v>
      </c>
      <c r="H120" s="202" t="n">
        <v>7631</v>
      </c>
      <c r="I120" s="201" t="n"/>
      <c r="J120" s="9">
        <f>+(((G120-F120)-(H120-F120))/(H120-F120))*100</f>
        <v/>
      </c>
      <c r="K120" s="203" t="n"/>
      <c r="L120" s="204">
        <f>AVERAGE(J120:J121)</f>
        <v/>
      </c>
      <c r="M120" s="204">
        <f>_xlfn.STDEV.S(J120,J121)</f>
        <v/>
      </c>
      <c r="N120" s="205" t="n"/>
      <c r="O120" s="206" t="n"/>
      <c r="P120" s="207">
        <f>+(((H120-F120)/1000)*1000)/10</f>
        <v/>
      </c>
      <c r="Q120" s="207">
        <f>AVERAGE(P120:P121)</f>
        <v/>
      </c>
      <c r="R120" s="26" t="inlineStr">
        <is>
          <t>FALSO</t>
        </is>
      </c>
      <c r="S120" s="26" t="inlineStr">
        <is>
          <t>FALSO</t>
        </is>
      </c>
      <c r="T120" s="211" t="n"/>
      <c r="U120" s="211" t="n"/>
      <c r="V120" s="290" t="inlineStr">
        <is>
          <t>Plot válido</t>
        </is>
      </c>
    </row>
    <row r="121" ht="15.75" customHeight="1" s="412">
      <c r="A121" s="199" t="n">
        <v>4630</v>
      </c>
      <c r="B121" s="200" t="n">
        <v>14</v>
      </c>
      <c r="C121" s="201" t="n">
        <v>113</v>
      </c>
      <c r="D121" s="201" t="n">
        <v>17</v>
      </c>
      <c r="E121" s="8" t="n">
        <v>43619</v>
      </c>
      <c r="F121" s="201" t="n">
        <v>5249</v>
      </c>
      <c r="G121" s="201" t="n">
        <v>8368</v>
      </c>
      <c r="H121" s="202" t="n">
        <v>7629</v>
      </c>
      <c r="I121" s="201" t="n"/>
      <c r="J121" s="9">
        <f>+(((G121-F121)-(H121-F121))/(H121-F121))*100</f>
        <v/>
      </c>
      <c r="K121" s="203" t="n"/>
      <c r="L121" s="210" t="n"/>
      <c r="M121" s="210" t="n"/>
      <c r="N121" s="205" t="n"/>
      <c r="O121" s="206" t="n"/>
      <c r="P121" s="207">
        <f>+(((H121-F121)/1000)*1000)/10</f>
        <v/>
      </c>
      <c r="Q121" s="207" t="n"/>
      <c r="R121" s="26" t="inlineStr">
        <is>
          <t>FALSO</t>
        </is>
      </c>
      <c r="S121" s="26" t="inlineStr">
        <is>
          <t>FALSO</t>
        </is>
      </c>
      <c r="T121" s="211" t="n"/>
      <c r="U121" s="211" t="n"/>
      <c r="V121" s="290" t="inlineStr">
        <is>
          <t>Plot válido</t>
        </is>
      </c>
    </row>
    <row r="122" ht="15.75" customHeight="1" s="412">
      <c r="A122" s="199" t="n">
        <v>5777</v>
      </c>
      <c r="B122" s="200" t="n">
        <v>12</v>
      </c>
      <c r="C122" s="201" t="n">
        <v>113</v>
      </c>
      <c r="D122" s="201" t="n">
        <v>22</v>
      </c>
      <c r="E122" s="8" t="n">
        <v>43685</v>
      </c>
      <c r="F122" s="201" t="n">
        <v>5232</v>
      </c>
      <c r="G122" s="201" t="n">
        <v>7541</v>
      </c>
      <c r="H122" s="202" t="n">
        <v>7226</v>
      </c>
      <c r="I122" s="201" t="n">
        <v>7</v>
      </c>
      <c r="J122" s="9">
        <f>+(((G122-F122)-(H122-F122))/(H122-F122))*100</f>
        <v/>
      </c>
      <c r="K122" s="203" t="n"/>
      <c r="L122" s="204">
        <f>AVERAGE(J122:J123)</f>
        <v/>
      </c>
      <c r="M122" s="204">
        <f>_xlfn.STDEV.S(J122,J123)</f>
        <v/>
      </c>
      <c r="N122" s="205">
        <f>(L120-L122)/67</f>
        <v/>
      </c>
      <c r="O122" s="206">
        <f>(L118-L122)/86</f>
        <v/>
      </c>
      <c r="P122" s="207">
        <f>+(((H122-F122)/1000)*1000)/10</f>
        <v/>
      </c>
      <c r="Q122" s="207">
        <f>AVERAGE(P122:P123)</f>
        <v/>
      </c>
      <c r="R122" s="26" t="inlineStr">
        <is>
          <t>FALSO</t>
        </is>
      </c>
      <c r="S122" s="26" t="inlineStr">
        <is>
          <t>FALSO</t>
        </is>
      </c>
      <c r="T122" s="211" t="n"/>
      <c r="U122" s="211" t="n"/>
      <c r="V122" s="290" t="inlineStr">
        <is>
          <t>Plot válido</t>
        </is>
      </c>
    </row>
    <row r="123" ht="15.75" customHeight="1" s="412">
      <c r="A123" s="199" t="n">
        <v>5778</v>
      </c>
      <c r="B123" s="200" t="n">
        <v>12</v>
      </c>
      <c r="C123" s="201" t="n">
        <v>113</v>
      </c>
      <c r="D123" s="201" t="n">
        <v>22</v>
      </c>
      <c r="E123" s="8" t="n">
        <v>43685</v>
      </c>
      <c r="F123" s="201" t="n">
        <v>5232</v>
      </c>
      <c r="G123" s="201" t="n">
        <v>7633</v>
      </c>
      <c r="H123" s="202" t="n">
        <v>7294</v>
      </c>
      <c r="I123" s="201" t="n"/>
      <c r="J123" s="9">
        <f>+(((G123-F123)-(H123-F123))/(H123-F123))*100</f>
        <v/>
      </c>
      <c r="K123" s="203" t="n"/>
      <c r="L123" s="210" t="n"/>
      <c r="M123" s="210" t="n"/>
      <c r="N123" s="205" t="n"/>
      <c r="O123" s="206" t="n"/>
      <c r="P123" s="207">
        <f>+(((H123-F123)/1000)*1000)/10</f>
        <v/>
      </c>
      <c r="Q123" s="207" t="n"/>
      <c r="R123" s="26" t="inlineStr">
        <is>
          <t>FALSO</t>
        </is>
      </c>
      <c r="S123" s="26" t="inlineStr">
        <is>
          <t>FALSO</t>
        </is>
      </c>
      <c r="T123" s="211" t="n"/>
      <c r="U123" s="211" t="n"/>
      <c r="V123" s="290" t="inlineStr">
        <is>
          <t>Plot válido</t>
        </is>
      </c>
    </row>
    <row r="124" ht="15.75" customHeight="1" s="412">
      <c r="A124" s="199" t="n">
        <v>3259</v>
      </c>
      <c r="B124" s="200" t="n">
        <v>15</v>
      </c>
      <c r="C124" s="223" t="n">
        <v>114</v>
      </c>
      <c r="D124" s="223" t="n">
        <v>13</v>
      </c>
      <c r="E124" s="73" t="n">
        <v>43587</v>
      </c>
      <c r="F124" s="223" t="n">
        <v>5231</v>
      </c>
      <c r="G124" s="223" t="n">
        <v>7966</v>
      </c>
      <c r="H124" s="225" t="n">
        <v>7132</v>
      </c>
      <c r="I124" s="223" t="n">
        <v>1</v>
      </c>
      <c r="J124" s="74">
        <f>+(((G124-F124)-(H124-F124))/(H124-F124))*100</f>
        <v/>
      </c>
      <c r="K124" s="226" t="inlineStr">
        <is>
          <t>1/2</t>
        </is>
      </c>
      <c r="L124" s="227">
        <f>AVERAGE(J124:J125)</f>
        <v/>
      </c>
      <c r="M124" s="227">
        <f>_xlfn.STDEV.S(J124,J125)</f>
        <v/>
      </c>
      <c r="N124" s="206" t="n">
        <v>1</v>
      </c>
      <c r="O124" s="206" t="n"/>
      <c r="P124" s="207">
        <f>+(((H124-F124)/1000)*1000)/10</f>
        <v/>
      </c>
      <c r="Q124" s="207">
        <f>AVERAGE(P124:P125)</f>
        <v/>
      </c>
      <c r="R124" s="26" t="inlineStr">
        <is>
          <t>FALSO</t>
        </is>
      </c>
      <c r="S124" s="26" t="inlineStr">
        <is>
          <t>FALSO</t>
        </is>
      </c>
      <c r="T124" s="211" t="n"/>
      <c r="U124" s="211" t="n"/>
      <c r="V124" s="290" t="inlineStr">
        <is>
          <t>Plot válido</t>
        </is>
      </c>
    </row>
    <row r="125" hidden="1" ht="15.75" customHeight="1" s="412">
      <c r="A125" s="199" t="n">
        <v>3260</v>
      </c>
      <c r="B125" s="200" t="n">
        <v>16</v>
      </c>
      <c r="C125" s="223" t="n">
        <v>114</v>
      </c>
      <c r="D125" s="223" t="n">
        <v>13</v>
      </c>
      <c r="E125" s="73" t="n">
        <v>43587</v>
      </c>
      <c r="F125" s="223" t="n">
        <v>5280</v>
      </c>
      <c r="G125" s="223" t="n">
        <v>8464</v>
      </c>
      <c r="H125" s="225" t="n">
        <v>7509</v>
      </c>
      <c r="I125" s="223" t="n"/>
      <c r="J125" s="74">
        <f>+(((G125-F125)-(H125-F125))/(H125-F125))*100</f>
        <v/>
      </c>
      <c r="K125" s="226" t="n"/>
      <c r="L125" s="228" t="n"/>
      <c r="M125" s="228" t="n"/>
      <c r="N125" s="206" t="n"/>
      <c r="O125" s="206" t="n"/>
      <c r="P125" s="207">
        <f>+(((H125-F125)/1000)*1000)/10</f>
        <v/>
      </c>
      <c r="Q125" s="207" t="n"/>
      <c r="R125" s="26" t="inlineStr">
        <is>
          <t>FALSO</t>
        </is>
      </c>
      <c r="S125" s="26" t="inlineStr">
        <is>
          <t>FALSO</t>
        </is>
      </c>
      <c r="T125" s="211" t="n"/>
      <c r="U125" s="211" t="n"/>
      <c r="V125" s="290" t="inlineStr">
        <is>
          <t>Se descarta</t>
        </is>
      </c>
    </row>
    <row r="126" hidden="1" ht="15.75" customHeight="1" s="412">
      <c r="A126" s="199" t="n">
        <v>3985</v>
      </c>
      <c r="B126" s="200" t="n">
        <v>15</v>
      </c>
      <c r="C126" s="223" t="n">
        <v>114</v>
      </c>
      <c r="D126" s="223" t="n">
        <v>15</v>
      </c>
      <c r="E126" s="73" t="n">
        <v>43599</v>
      </c>
      <c r="F126" s="223" t="n">
        <v>5231</v>
      </c>
      <c r="G126" s="223" t="n">
        <v>8166</v>
      </c>
      <c r="H126" s="225" t="n">
        <v>7312</v>
      </c>
      <c r="I126" s="223" t="n"/>
      <c r="J126" s="74">
        <f>+(((G126-F126)-(H126-F126))/(H126-F126))*100</f>
        <v/>
      </c>
      <c r="K126" s="230" t="inlineStr">
        <is>
          <t>10/5</t>
        </is>
      </c>
      <c r="L126" s="227">
        <f>AVERAGE(J126:J127)</f>
        <v/>
      </c>
      <c r="M126" s="227">
        <f>_xlfn.STDEV.S(J126,J127)</f>
        <v/>
      </c>
      <c r="N126" s="206" t="n"/>
      <c r="O126" s="206" t="n"/>
      <c r="P126" s="207">
        <f>+(((H126-F126)/1000)*1000)/10</f>
        <v/>
      </c>
      <c r="Q126" s="207">
        <f>AVERAGE(P126:P127)</f>
        <v/>
      </c>
      <c r="R126" s="26" t="inlineStr">
        <is>
          <t>FALSO</t>
        </is>
      </c>
      <c r="S126" s="26" t="inlineStr">
        <is>
          <t>FALSO</t>
        </is>
      </c>
      <c r="T126" s="211" t="n"/>
      <c r="U126" s="211" t="n"/>
      <c r="V126" s="290" t="inlineStr">
        <is>
          <t>Se descarta</t>
        </is>
      </c>
    </row>
    <row r="127" hidden="1" ht="15.75" customHeight="1" s="412">
      <c r="A127" s="199" t="n">
        <v>3986</v>
      </c>
      <c r="B127" s="200" t="n">
        <v>16</v>
      </c>
      <c r="C127" s="223" t="n">
        <v>114</v>
      </c>
      <c r="D127" s="223" t="n">
        <v>15</v>
      </c>
      <c r="E127" s="73" t="n">
        <v>43599</v>
      </c>
      <c r="F127" s="223" t="n">
        <v>5280</v>
      </c>
      <c r="G127" s="223" t="n">
        <v>8077</v>
      </c>
      <c r="H127" s="225" t="n">
        <v>7246</v>
      </c>
      <c r="I127" s="223" t="n"/>
      <c r="J127" s="74">
        <f>+(((G127-F127)-(H127-F127))/(H127-F127))*100</f>
        <v/>
      </c>
      <c r="K127" s="230" t="n"/>
      <c r="L127" s="228" t="n"/>
      <c r="M127" s="228" t="n"/>
      <c r="N127" s="206" t="n"/>
      <c r="O127" s="206" t="n"/>
      <c r="P127" s="207">
        <f>+(((H127-F127)/1000)*1000)/10</f>
        <v/>
      </c>
      <c r="Q127" s="207" t="n"/>
      <c r="R127" s="26" t="inlineStr">
        <is>
          <t>FALSO</t>
        </is>
      </c>
      <c r="S127" s="26" t="inlineStr">
        <is>
          <t>FALSO</t>
        </is>
      </c>
      <c r="T127" s="211" t="n"/>
      <c r="U127" s="211" t="n"/>
      <c r="V127" s="290" t="inlineStr">
        <is>
          <t>Se descarta</t>
        </is>
      </c>
    </row>
    <row r="128" hidden="1" ht="15.75" customHeight="1" s="412">
      <c r="A128" s="199" t="n">
        <v>4631</v>
      </c>
      <c r="B128" s="200" t="n">
        <v>15</v>
      </c>
      <c r="C128" s="223" t="n">
        <v>114</v>
      </c>
      <c r="D128" s="223" t="n">
        <v>17</v>
      </c>
      <c r="E128" s="73" t="n">
        <v>43619</v>
      </c>
      <c r="F128" s="223" t="n">
        <v>5231</v>
      </c>
      <c r="G128" s="223" t="n">
        <v>7639</v>
      </c>
      <c r="H128" s="225" t="n">
        <v>7166</v>
      </c>
      <c r="I128" s="223" t="n"/>
      <c r="J128" s="74">
        <f>+(((G128-F128)-(H128-F128))/(H128-F128))*100</f>
        <v/>
      </c>
      <c r="K128" s="226" t="n"/>
      <c r="L128" s="227">
        <f>AVERAGE(J128:J129)</f>
        <v/>
      </c>
      <c r="M128" s="227">
        <f>_xlfn.STDEV.S(J128,J129)</f>
        <v/>
      </c>
      <c r="N128" s="206" t="n"/>
      <c r="O128" s="206" t="n"/>
      <c r="P128" s="207">
        <f>+(((H128-F128)/1000)*1000)/10</f>
        <v/>
      </c>
      <c r="Q128" s="207">
        <f>AVERAGE(P128:P129)</f>
        <v/>
      </c>
      <c r="R128" s="26" t="inlineStr">
        <is>
          <t>FALSO</t>
        </is>
      </c>
      <c r="S128" s="26" t="inlineStr">
        <is>
          <t>FALSO</t>
        </is>
      </c>
      <c r="T128" s="211" t="n"/>
      <c r="U128" s="211" t="n"/>
      <c r="V128" s="290" t="inlineStr">
        <is>
          <t>Se descarta</t>
        </is>
      </c>
    </row>
    <row r="129" hidden="1" ht="15.75" customHeight="1" s="412">
      <c r="A129" s="199" t="n">
        <v>4632</v>
      </c>
      <c r="B129" s="200" t="n">
        <v>16</v>
      </c>
      <c r="C129" s="223" t="n">
        <v>114</v>
      </c>
      <c r="D129" s="223" t="n">
        <v>17</v>
      </c>
      <c r="E129" s="73" t="n">
        <v>43619</v>
      </c>
      <c r="F129" s="223" t="n">
        <v>5280</v>
      </c>
      <c r="G129" s="223" t="n">
        <v>7636</v>
      </c>
      <c r="H129" s="225" t="n">
        <v>7179</v>
      </c>
      <c r="I129" s="223" t="n"/>
      <c r="J129" s="74">
        <f>+(((G129-F129)-(H129-F129))/(H129-F129))*100</f>
        <v/>
      </c>
      <c r="K129" s="226" t="n"/>
      <c r="L129" s="228" t="n"/>
      <c r="M129" s="228" t="n"/>
      <c r="N129" s="206" t="n"/>
      <c r="O129" s="206" t="n"/>
      <c r="P129" s="207">
        <f>+(((H129-F129)/1000)*1000)/10</f>
        <v/>
      </c>
      <c r="Q129" s="207" t="n"/>
      <c r="R129" s="26" t="inlineStr">
        <is>
          <t>FALSO</t>
        </is>
      </c>
      <c r="S129" s="26" t="inlineStr">
        <is>
          <t>FALSO</t>
        </is>
      </c>
      <c r="T129" s="211" t="n"/>
      <c r="U129" s="211" t="n"/>
      <c r="V129" s="290" t="inlineStr">
        <is>
          <t>Se descarta</t>
        </is>
      </c>
    </row>
    <row r="130" hidden="1" ht="15.75" customHeight="1" s="412">
      <c r="A130" s="199" t="n">
        <v>5273</v>
      </c>
      <c r="B130" s="200" t="n">
        <v>11</v>
      </c>
      <c r="C130" s="223" t="n">
        <v>114</v>
      </c>
      <c r="D130" s="223" t="n">
        <v>19</v>
      </c>
      <c r="E130" s="73" t="n">
        <v>43637</v>
      </c>
      <c r="F130" s="223" t="n">
        <v>5213</v>
      </c>
      <c r="G130" s="223" t="n">
        <v>6664</v>
      </c>
      <c r="H130" s="225" t="n">
        <v>6396</v>
      </c>
      <c r="I130" s="223" t="inlineStr">
        <is>
          <t>3</t>
        </is>
      </c>
      <c r="J130" s="74">
        <f>+(((G130-F130)-(H130-F130))/(H130-F130))*100</f>
        <v/>
      </c>
      <c r="K130" s="226" t="n"/>
      <c r="L130" s="227">
        <f>AVERAGE(J130:J131)</f>
        <v/>
      </c>
      <c r="M130" s="227">
        <f>_xlfn.STDEV.S(J130,J131)</f>
        <v/>
      </c>
      <c r="N130" s="206" t="n"/>
      <c r="O130" s="206" t="n"/>
      <c r="P130" s="207">
        <f>+(((H130-F130)/1000)*1000)/10</f>
        <v/>
      </c>
      <c r="Q130" s="207">
        <f>AVERAGE(P130:P131)</f>
        <v/>
      </c>
      <c r="R130" s="26" t="inlineStr">
        <is>
          <t>FALSO</t>
        </is>
      </c>
      <c r="S130" s="26" t="inlineStr">
        <is>
          <t>FALSO</t>
        </is>
      </c>
      <c r="T130" s="211" t="n"/>
      <c r="U130" s="211" t="n"/>
      <c r="V130" s="290" t="inlineStr">
        <is>
          <t>Se descarta</t>
        </is>
      </c>
    </row>
    <row r="131" hidden="1" ht="15.75" customHeight="1" s="412">
      <c r="A131" s="199" t="n">
        <v>5274</v>
      </c>
      <c r="B131" s="200" t="n">
        <v>12</v>
      </c>
      <c r="C131" s="223" t="n">
        <v>114</v>
      </c>
      <c r="D131" s="223" t="n">
        <v>19</v>
      </c>
      <c r="E131" s="73" t="n">
        <v>43637</v>
      </c>
      <c r="F131" s="223" t="n">
        <v>5232</v>
      </c>
      <c r="G131" s="223" t="n">
        <v>6665</v>
      </c>
      <c r="H131" s="225" t="n">
        <v>6399</v>
      </c>
      <c r="I131" s="223" t="n"/>
      <c r="J131" s="74">
        <f>+(((G131-F131)-(H131-F131))/(H131-F131))*100</f>
        <v/>
      </c>
      <c r="K131" s="226" t="n"/>
      <c r="L131" s="228" t="n"/>
      <c r="M131" s="228" t="n"/>
      <c r="N131" s="206" t="n"/>
      <c r="O131" s="206" t="n"/>
      <c r="P131" s="207">
        <f>+(((H131-F131)/1000)*1000)/10</f>
        <v/>
      </c>
      <c r="Q131" s="207" t="n"/>
      <c r="R131" s="26" t="inlineStr">
        <is>
          <t>FALSO</t>
        </is>
      </c>
      <c r="S131" s="26" t="inlineStr">
        <is>
          <t>FALSO</t>
        </is>
      </c>
      <c r="T131" s="211" t="n"/>
      <c r="U131" s="211" t="n"/>
      <c r="V131" s="290" t="inlineStr">
        <is>
          <t>Se descarta</t>
        </is>
      </c>
    </row>
    <row r="132" hidden="1" ht="15.75" customHeight="1" s="412">
      <c r="A132" s="199" t="n">
        <v>5779</v>
      </c>
      <c r="B132" s="200" t="n">
        <v>13</v>
      </c>
      <c r="C132" s="223" t="n">
        <v>114</v>
      </c>
      <c r="D132" s="223" t="n">
        <v>22</v>
      </c>
      <c r="E132" s="73" t="n">
        <v>43685</v>
      </c>
      <c r="F132" s="223" t="n">
        <v>5314</v>
      </c>
      <c r="G132" s="223" t="n">
        <v>8156</v>
      </c>
      <c r="H132" s="225" t="n">
        <v>7765</v>
      </c>
      <c r="I132" s="223" t="n">
        <v>7</v>
      </c>
      <c r="J132" s="74">
        <f>+(((G132-F132)-(H132-F132))/(H132-F132))*100</f>
        <v/>
      </c>
      <c r="K132" s="233" t="n"/>
      <c r="L132" s="227">
        <f>AVERAGE(J132:J133)</f>
        <v/>
      </c>
      <c r="M132" s="227">
        <f>_xlfn.STDEV.S(J132,J133)</f>
        <v/>
      </c>
      <c r="N132" s="206" t="n"/>
      <c r="O132" s="206" t="n"/>
      <c r="P132" s="207">
        <f>+(((H132-F132)/1000)*1000)/10</f>
        <v/>
      </c>
      <c r="Q132" s="207">
        <f>AVERAGE(P132:P133)</f>
        <v/>
      </c>
      <c r="R132" s="26" t="inlineStr">
        <is>
          <t>FALSO</t>
        </is>
      </c>
      <c r="S132" s="26" t="inlineStr">
        <is>
          <t>VERDADERO</t>
        </is>
      </c>
      <c r="T132" s="211" t="n"/>
      <c r="U132" s="211" t="n"/>
      <c r="V132" s="290" t="inlineStr">
        <is>
          <t>Se descarta</t>
        </is>
      </c>
    </row>
    <row r="133" hidden="1" ht="15.75" customHeight="1" s="412">
      <c r="A133" s="199" t="n">
        <v>5780</v>
      </c>
      <c r="B133" s="200" t="n">
        <v>13</v>
      </c>
      <c r="C133" s="223" t="n">
        <v>114</v>
      </c>
      <c r="D133" s="223" t="n">
        <v>22</v>
      </c>
      <c r="E133" s="73" t="n">
        <v>43685</v>
      </c>
      <c r="F133" s="223" t="n">
        <v>5314</v>
      </c>
      <c r="G133" s="223" t="n">
        <v>8300</v>
      </c>
      <c r="H133" s="225" t="n">
        <v>7902</v>
      </c>
      <c r="I133" s="223" t="n"/>
      <c r="J133" s="74">
        <f>+(((G133-F133)-(H133-F133))/(H133-F133))*100</f>
        <v/>
      </c>
      <c r="K133" s="233" t="n"/>
      <c r="L133" s="228" t="n"/>
      <c r="M133" s="228" t="n"/>
      <c r="N133" s="206" t="n"/>
      <c r="O133" s="206" t="n"/>
      <c r="P133" s="207">
        <f>+(((H133-F133)/1000)*1000)/10</f>
        <v/>
      </c>
      <c r="Q133" s="207" t="n"/>
      <c r="R133" s="26" t="inlineStr">
        <is>
          <t>FALSO</t>
        </is>
      </c>
      <c r="S133" s="26" t="inlineStr">
        <is>
          <t>FALSO</t>
        </is>
      </c>
      <c r="T133" s="211" t="n"/>
      <c r="U133" s="211" t="n"/>
      <c r="V133" s="290" t="inlineStr">
        <is>
          <t>Se descarta</t>
        </is>
      </c>
    </row>
    <row r="134" hidden="1" ht="15.75" customHeight="1" s="412">
      <c r="A134" s="199" t="n">
        <v>3261</v>
      </c>
      <c r="B134" s="200" t="n">
        <v>17</v>
      </c>
      <c r="C134" s="214" t="n">
        <v>115</v>
      </c>
      <c r="D134" s="214" t="n">
        <v>13</v>
      </c>
      <c r="E134" s="215" t="n">
        <v>43587</v>
      </c>
      <c r="F134" s="214" t="n">
        <v>5275</v>
      </c>
      <c r="G134" s="214" t="n">
        <v>7320</v>
      </c>
      <c r="H134" s="216" t="n">
        <v>6909</v>
      </c>
      <c r="I134" s="214" t="n">
        <v>1</v>
      </c>
      <c r="J134" s="217">
        <f>+(((G134-F134)-(H134-F134))/(H134-F134))*100</f>
        <v/>
      </c>
      <c r="K134" s="234" t="inlineStr">
        <is>
          <t>MF</t>
        </is>
      </c>
      <c r="L134" s="219">
        <f>AVERAGE(J134:J135)</f>
        <v/>
      </c>
      <c r="M134" s="219">
        <f>_xlfn.STDEV.S(J134,J135)</f>
        <v/>
      </c>
      <c r="N134" s="206" t="n">
        <v>1</v>
      </c>
      <c r="O134" s="206" t="n"/>
      <c r="P134" s="207">
        <f>+(((H134-F134)/1000)*1000)/10</f>
        <v/>
      </c>
      <c r="Q134" s="207">
        <f>AVERAGE(P134:P135)</f>
        <v/>
      </c>
      <c r="R134" s="26" t="inlineStr">
        <is>
          <t>FALSO</t>
        </is>
      </c>
      <c r="S134" s="26" t="inlineStr">
        <is>
          <t>FALSO</t>
        </is>
      </c>
      <c r="T134" s="211" t="n"/>
      <c r="U134" s="211" t="n"/>
      <c r="V134" s="290" t="inlineStr">
        <is>
          <t>Se descarta</t>
        </is>
      </c>
    </row>
    <row r="135" hidden="1" ht="15.75" customHeight="1" s="412">
      <c r="A135" s="199" t="n">
        <v>3262</v>
      </c>
      <c r="B135" s="200" t="n">
        <v>18</v>
      </c>
      <c r="C135" s="214" t="n">
        <v>115</v>
      </c>
      <c r="D135" s="214" t="n">
        <v>13</v>
      </c>
      <c r="E135" s="215" t="n">
        <v>43587</v>
      </c>
      <c r="F135" s="214" t="n">
        <v>5205</v>
      </c>
      <c r="G135" s="214" t="n">
        <v>7123</v>
      </c>
      <c r="H135" s="216" t="n">
        <v>6746</v>
      </c>
      <c r="I135" s="214" t="n"/>
      <c r="J135" s="217">
        <f>+(((G135-F135)-(H135-F135))/(H135-F135))*100</f>
        <v/>
      </c>
      <c r="K135" s="234" t="n"/>
      <c r="L135" s="221" t="n"/>
      <c r="M135" s="221" t="n"/>
      <c r="N135" s="206" t="n"/>
      <c r="O135" s="206" t="n"/>
      <c r="P135" s="207">
        <f>+(((H135-F135)/1000)*1000)/10</f>
        <v/>
      </c>
      <c r="Q135" s="207" t="n"/>
      <c r="R135" s="26" t="inlineStr">
        <is>
          <t>FALSO</t>
        </is>
      </c>
      <c r="S135" s="26" t="inlineStr">
        <is>
          <t>FALSO</t>
        </is>
      </c>
      <c r="T135" s="211" t="n"/>
      <c r="U135" s="211" t="n"/>
      <c r="V135" s="290" t="inlineStr">
        <is>
          <t>Se descarta</t>
        </is>
      </c>
    </row>
    <row r="136" hidden="1" ht="15.75" customHeight="1" s="412">
      <c r="A136" s="199" t="n">
        <v>3987</v>
      </c>
      <c r="B136" s="200" t="n">
        <v>17</v>
      </c>
      <c r="C136" s="214" t="n">
        <v>115</v>
      </c>
      <c r="D136" s="214" t="n">
        <v>15</v>
      </c>
      <c r="E136" s="215" t="n">
        <v>43599</v>
      </c>
      <c r="F136" s="214" t="n">
        <v>5275</v>
      </c>
      <c r="G136" s="214" t="n">
        <v>6883</v>
      </c>
      <c r="H136" s="216" t="n">
        <v>6526</v>
      </c>
      <c r="I136" s="214" t="n"/>
      <c r="J136" s="217">
        <f>+(((G136-F136)-(H136-F136))/(H136-F136))*100</f>
        <v/>
      </c>
      <c r="K136" s="235" t="n"/>
      <c r="L136" s="219">
        <f>AVERAGE(J136:J137)</f>
        <v/>
      </c>
      <c r="M136" s="219">
        <f>_xlfn.STDEV.S(J136,J137)</f>
        <v/>
      </c>
      <c r="N136" s="206" t="n"/>
      <c r="O136" s="206" t="n"/>
      <c r="P136" s="207">
        <f>+(((H136-F136)/1000)*1000)/10</f>
        <v/>
      </c>
      <c r="Q136" s="207">
        <f>AVERAGE(P136:P137)</f>
        <v/>
      </c>
      <c r="R136" s="26" t="inlineStr">
        <is>
          <t>FALSO</t>
        </is>
      </c>
      <c r="S136" s="26" t="inlineStr">
        <is>
          <t>FALSO</t>
        </is>
      </c>
      <c r="T136" s="211" t="n"/>
      <c r="U136" s="211" t="n"/>
      <c r="V136" s="290" t="inlineStr">
        <is>
          <t>Se descarta</t>
        </is>
      </c>
    </row>
    <row r="137" hidden="1" ht="15.75" customHeight="1" s="412">
      <c r="A137" s="199" t="n">
        <v>3988</v>
      </c>
      <c r="B137" s="200" t="n">
        <v>18</v>
      </c>
      <c r="C137" s="214" t="n">
        <v>115</v>
      </c>
      <c r="D137" s="214" t="n">
        <v>15</v>
      </c>
      <c r="E137" s="215" t="n">
        <v>43599</v>
      </c>
      <c r="F137" s="214" t="n">
        <v>5205</v>
      </c>
      <c r="G137" s="214" t="n">
        <v>6812</v>
      </c>
      <c r="H137" s="216" t="n">
        <v>6457</v>
      </c>
      <c r="I137" s="214" t="n"/>
      <c r="J137" s="217">
        <f>+(((G137-F137)-(H137-F137))/(H137-F137))*100</f>
        <v/>
      </c>
      <c r="K137" s="235" t="n"/>
      <c r="L137" s="221" t="n"/>
      <c r="M137" s="221" t="n"/>
      <c r="N137" s="206" t="n"/>
      <c r="O137" s="206" t="n"/>
      <c r="P137" s="207">
        <f>+(((H137-F137)/1000)*1000)/10</f>
        <v/>
      </c>
      <c r="Q137" s="207" t="n"/>
      <c r="R137" s="26" t="inlineStr">
        <is>
          <t>FALSO</t>
        </is>
      </c>
      <c r="S137" s="26" t="inlineStr">
        <is>
          <t>FALSO</t>
        </is>
      </c>
      <c r="T137" s="211" t="n"/>
      <c r="U137" s="211" t="n"/>
      <c r="V137" s="290" t="inlineStr">
        <is>
          <t>Se descarta</t>
        </is>
      </c>
    </row>
    <row r="138" hidden="1" ht="15.75" customHeight="1" s="412">
      <c r="A138" s="199" t="n">
        <v>4633</v>
      </c>
      <c r="B138" s="200" t="n">
        <v>17</v>
      </c>
      <c r="C138" s="214" t="n">
        <v>115</v>
      </c>
      <c r="D138" s="214" t="n">
        <v>17</v>
      </c>
      <c r="E138" s="215" t="n">
        <v>43619</v>
      </c>
      <c r="F138" s="214" t="n">
        <v>5275</v>
      </c>
      <c r="G138" s="214" t="n">
        <v>7090</v>
      </c>
      <c r="H138" s="216" t="n">
        <v>6746</v>
      </c>
      <c r="I138" s="214" t="n"/>
      <c r="J138" s="217">
        <f>+(((G138-F138)-(H138-F138))/(H138-F138))*100</f>
        <v/>
      </c>
      <c r="K138" s="234" t="n"/>
      <c r="L138" s="219">
        <f>AVERAGE(J138:J139)</f>
        <v/>
      </c>
      <c r="M138" s="219">
        <f>_xlfn.STDEV.S(J138,J139)</f>
        <v/>
      </c>
      <c r="N138" s="206" t="n"/>
      <c r="O138" s="206" t="n"/>
      <c r="P138" s="207">
        <f>+(((H138-F138)/1000)*1000)/10</f>
        <v/>
      </c>
      <c r="Q138" s="207">
        <f>AVERAGE(P138:P139)</f>
        <v/>
      </c>
      <c r="R138" s="26" t="inlineStr">
        <is>
          <t>FALSO</t>
        </is>
      </c>
      <c r="S138" s="26" t="inlineStr">
        <is>
          <t>FALSO</t>
        </is>
      </c>
      <c r="T138" s="211" t="n"/>
      <c r="U138" s="211" t="n"/>
      <c r="V138" s="290" t="inlineStr">
        <is>
          <t>Se descarta</t>
        </is>
      </c>
    </row>
    <row r="139" hidden="1" ht="15.75" customHeight="1" s="412">
      <c r="A139" s="199" t="n">
        <v>4634</v>
      </c>
      <c r="B139" s="200" t="n">
        <v>18</v>
      </c>
      <c r="C139" s="214" t="n">
        <v>115</v>
      </c>
      <c r="D139" s="214" t="n">
        <v>17</v>
      </c>
      <c r="E139" s="215" t="n">
        <v>43619</v>
      </c>
      <c r="F139" s="214" t="n">
        <v>5205</v>
      </c>
      <c r="G139" s="214" t="n">
        <v>7051</v>
      </c>
      <c r="H139" s="216" t="n">
        <v>6700</v>
      </c>
      <c r="I139" s="214" t="n"/>
      <c r="J139" s="217">
        <f>+(((G139-F139)-(H139-F139))/(H139-F139))*100</f>
        <v/>
      </c>
      <c r="K139" s="234" t="n"/>
      <c r="L139" s="221" t="n"/>
      <c r="M139" s="221" t="n"/>
      <c r="N139" s="206" t="n"/>
      <c r="O139" s="206" t="n"/>
      <c r="P139" s="207">
        <f>+(((H139-F139)/1000)*1000)/10</f>
        <v/>
      </c>
      <c r="Q139" s="207" t="n"/>
      <c r="R139" s="26" t="inlineStr">
        <is>
          <t>FALSO</t>
        </is>
      </c>
      <c r="S139" s="26" t="inlineStr">
        <is>
          <t>FALSO</t>
        </is>
      </c>
      <c r="T139" s="211" t="n"/>
      <c r="U139" s="211" t="n"/>
      <c r="V139" s="290" t="inlineStr">
        <is>
          <t>Se descarta</t>
        </is>
      </c>
    </row>
    <row r="140" hidden="1" ht="15.75" customHeight="1" s="412">
      <c r="A140" s="199" t="n">
        <v>5275</v>
      </c>
      <c r="B140" s="200" t="n">
        <v>13</v>
      </c>
      <c r="C140" s="214" t="n">
        <v>115</v>
      </c>
      <c r="D140" s="214" t="n">
        <v>19</v>
      </c>
      <c r="E140" s="215" t="n">
        <v>43637</v>
      </c>
      <c r="F140" s="214" t="n">
        <v>5314</v>
      </c>
      <c r="G140" s="214" t="n">
        <v>7350</v>
      </c>
      <c r="H140" s="216" t="n">
        <v>6956</v>
      </c>
      <c r="I140" s="214" t="inlineStr">
        <is>
          <t>9</t>
        </is>
      </c>
      <c r="J140" s="217">
        <f>+(((G140-F140)-(H140-F140))/(H140-F140))*100</f>
        <v/>
      </c>
      <c r="K140" s="234" t="n"/>
      <c r="L140" s="219">
        <f>AVERAGE(J140:J141)</f>
        <v/>
      </c>
      <c r="M140" s="219">
        <f>_xlfn.STDEV.S(J140,J141)</f>
        <v/>
      </c>
      <c r="N140" s="206" t="n"/>
      <c r="O140" s="206" t="n"/>
      <c r="P140" s="207">
        <f>+(((H140-F140)/1000)*1000)/10</f>
        <v/>
      </c>
      <c r="Q140" s="207">
        <f>AVERAGE(P140:P141)</f>
        <v/>
      </c>
      <c r="R140" s="26" t="inlineStr">
        <is>
          <t>FALSO</t>
        </is>
      </c>
      <c r="S140" s="26" t="inlineStr">
        <is>
          <t>FALSO</t>
        </is>
      </c>
      <c r="T140" s="211" t="n"/>
      <c r="U140" s="211" t="n"/>
      <c r="V140" s="290" t="inlineStr">
        <is>
          <t>Se descarta</t>
        </is>
      </c>
    </row>
    <row r="141" hidden="1" ht="15.75" customHeight="1" s="412">
      <c r="A141" s="199" t="n">
        <v>5276</v>
      </c>
      <c r="B141" s="200" t="n">
        <v>14</v>
      </c>
      <c r="C141" s="214" t="n">
        <v>115</v>
      </c>
      <c r="D141" s="214" t="n">
        <v>19</v>
      </c>
      <c r="E141" s="215" t="n">
        <v>43637</v>
      </c>
      <c r="F141" s="214" t="n">
        <v>5249</v>
      </c>
      <c r="G141" s="214" t="n">
        <v>7122</v>
      </c>
      <c r="H141" s="216" t="n">
        <v>6764</v>
      </c>
      <c r="I141" s="214" t="n"/>
      <c r="J141" s="217">
        <f>+(((G141-F141)-(H141-F141))/(H141-F141))*100</f>
        <v/>
      </c>
      <c r="K141" s="234" t="n"/>
      <c r="L141" s="221" t="n"/>
      <c r="M141" s="221" t="n"/>
      <c r="N141" s="206" t="n"/>
      <c r="O141" s="206" t="n"/>
      <c r="P141" s="207">
        <f>+(((H141-F141)/1000)*1000)/10</f>
        <v/>
      </c>
      <c r="Q141" s="207" t="n"/>
      <c r="R141" s="26" t="inlineStr">
        <is>
          <t>FALSO</t>
        </is>
      </c>
      <c r="S141" s="26" t="inlineStr">
        <is>
          <t>FALSO</t>
        </is>
      </c>
      <c r="T141" s="211" t="n"/>
      <c r="U141" s="211" t="n"/>
      <c r="V141" s="290" t="inlineStr">
        <is>
          <t>Se descarta</t>
        </is>
      </c>
    </row>
    <row r="142" hidden="1" ht="15.75" customHeight="1" s="412">
      <c r="A142" s="199" t="n">
        <v>5781</v>
      </c>
      <c r="B142" s="200" t="n">
        <v>14</v>
      </c>
      <c r="C142" s="214" t="n">
        <v>115</v>
      </c>
      <c r="D142" s="214" t="n">
        <v>22</v>
      </c>
      <c r="E142" s="215" t="n">
        <v>43685</v>
      </c>
      <c r="F142" s="214" t="n">
        <v>5249</v>
      </c>
      <c r="G142" s="214" t="n">
        <v>6794</v>
      </c>
      <c r="H142" s="216" t="n">
        <v>6572</v>
      </c>
      <c r="I142" s="214" t="n">
        <v>9</v>
      </c>
      <c r="J142" s="217">
        <f>+(((G142-F142)-(H142-F142))/(H142-F142))*100</f>
        <v/>
      </c>
      <c r="K142" s="234" t="n"/>
      <c r="L142" s="219">
        <f>AVERAGE(J142:J143)</f>
        <v/>
      </c>
      <c r="M142" s="219">
        <f>_xlfn.STDEV.S(J142,J143)</f>
        <v/>
      </c>
      <c r="N142" s="206" t="n"/>
      <c r="O142" s="206" t="n"/>
      <c r="P142" s="207">
        <f>+(((H142-F142)/1000)*1000)/10</f>
        <v/>
      </c>
      <c r="Q142" s="207">
        <f>AVERAGE(P142:P143)</f>
        <v/>
      </c>
      <c r="R142" s="26" t="inlineStr">
        <is>
          <t>FALSO</t>
        </is>
      </c>
      <c r="S142" s="26" t="inlineStr">
        <is>
          <t>FALSO</t>
        </is>
      </c>
      <c r="T142" s="211" t="n"/>
      <c r="U142" s="211" t="n"/>
      <c r="V142" s="290" t="inlineStr">
        <is>
          <t>Se descarta</t>
        </is>
      </c>
    </row>
    <row r="143" hidden="1" ht="15.75" customHeight="1" s="412">
      <c r="A143" s="199" t="n">
        <v>5782</v>
      </c>
      <c r="B143" s="200" t="n">
        <v>14</v>
      </c>
      <c r="C143" s="214" t="n">
        <v>115</v>
      </c>
      <c r="D143" s="214" t="n">
        <v>22</v>
      </c>
      <c r="E143" s="215" t="n">
        <v>43685</v>
      </c>
      <c r="F143" s="214" t="n">
        <v>5249</v>
      </c>
      <c r="G143" s="214" t="n">
        <v>6788</v>
      </c>
      <c r="H143" s="216" t="n">
        <v>6567</v>
      </c>
      <c r="I143" s="214" t="n"/>
      <c r="J143" s="217">
        <f>+(((G143-F143)-(H143-F143))/(H143-F143))*100</f>
        <v/>
      </c>
      <c r="K143" s="234" t="n"/>
      <c r="L143" s="221" t="n"/>
      <c r="M143" s="221" t="n"/>
      <c r="N143" s="206" t="n"/>
      <c r="O143" s="206" t="n"/>
      <c r="P143" s="207">
        <f>+(((H143-F143)/1000)*1000)/10</f>
        <v/>
      </c>
      <c r="Q143" s="207" t="n"/>
      <c r="R143" s="26" t="inlineStr">
        <is>
          <t>FALSO</t>
        </is>
      </c>
      <c r="S143" s="26" t="inlineStr">
        <is>
          <t>FALSO</t>
        </is>
      </c>
      <c r="T143" s="211" t="n"/>
      <c r="U143" s="211" t="n"/>
      <c r="V143" s="290" t="inlineStr">
        <is>
          <t>Se descarta</t>
        </is>
      </c>
    </row>
    <row r="144" hidden="1" ht="15.75" customHeight="1" s="412">
      <c r="A144" s="199" t="n">
        <v>3637</v>
      </c>
      <c r="B144" s="200" t="n">
        <v>59</v>
      </c>
      <c r="C144" s="223" t="n">
        <v>116</v>
      </c>
      <c r="D144" s="223" t="n">
        <v>14</v>
      </c>
      <c r="E144" s="73" t="n">
        <v>43591</v>
      </c>
      <c r="F144" s="223" t="n">
        <v>5278</v>
      </c>
      <c r="G144" s="224" t="n">
        <v>8789</v>
      </c>
      <c r="H144" s="225" t="n">
        <v>7821</v>
      </c>
      <c r="I144" s="223" t="n">
        <v>2</v>
      </c>
      <c r="J144" s="74">
        <f>+(((G144-F144)-(H144-F144))/(H144-F144))*100</f>
        <v/>
      </c>
      <c r="K144" s="233" t="inlineStr">
        <is>
          <t>MF</t>
        </is>
      </c>
      <c r="L144" s="227">
        <f>AVERAGE(J144:J145)</f>
        <v/>
      </c>
      <c r="M144" s="227">
        <f>_xlfn.STDEV.S(J144,J145)</f>
        <v/>
      </c>
      <c r="N144" s="206" t="n">
        <v>2</v>
      </c>
      <c r="O144" s="206" t="n"/>
      <c r="P144" s="207">
        <f>+(((H144-F144)/1000)*1000)/10</f>
        <v/>
      </c>
      <c r="Q144" s="207">
        <f>AVERAGE(P144:P145)</f>
        <v/>
      </c>
      <c r="R144" s="26" t="inlineStr">
        <is>
          <t>VERDADERO</t>
        </is>
      </c>
      <c r="S144" s="26" t="inlineStr">
        <is>
          <t>FALSO</t>
        </is>
      </c>
      <c r="T144" s="211" t="n"/>
      <c r="U144" s="211" t="n"/>
      <c r="V144" s="290" t="inlineStr">
        <is>
          <t>Se descarta</t>
        </is>
      </c>
    </row>
    <row r="145" ht="15.75" customHeight="1" s="412">
      <c r="A145" s="199" t="n">
        <v>3638</v>
      </c>
      <c r="B145" s="200" t="n">
        <v>60</v>
      </c>
      <c r="C145" s="223" t="n">
        <v>116</v>
      </c>
      <c r="D145" s="223" t="n">
        <v>14</v>
      </c>
      <c r="E145" s="73" t="n">
        <v>43591</v>
      </c>
      <c r="F145" s="223" t="n">
        <v>5220</v>
      </c>
      <c r="G145" s="224" t="n">
        <v>8734</v>
      </c>
      <c r="H145" s="225" t="n">
        <v>7767</v>
      </c>
      <c r="I145" s="223" t="n"/>
      <c r="J145" s="74">
        <f>+(((G145-F145)-(H145-F145))/(H145-F145))*100</f>
        <v/>
      </c>
      <c r="K145" s="233" t="n"/>
      <c r="L145" s="228" t="n"/>
      <c r="M145" s="228" t="n"/>
      <c r="N145" s="206" t="n"/>
      <c r="O145" s="206" t="n"/>
      <c r="P145" s="207">
        <f>+(((H145-F145)/1000)*1000)/10</f>
        <v/>
      </c>
      <c r="Q145" s="207" t="n"/>
      <c r="R145" s="26" t="inlineStr">
        <is>
          <t>FALSO</t>
        </is>
      </c>
      <c r="S145" s="26" t="inlineStr">
        <is>
          <t>FALSO</t>
        </is>
      </c>
      <c r="T145" s="211" t="n"/>
      <c r="U145" s="211" t="n"/>
      <c r="V145" s="290" t="inlineStr">
        <is>
          <t>Plot válido</t>
        </is>
      </c>
    </row>
    <row r="146" ht="15.75" customHeight="1" s="412">
      <c r="A146" s="199" t="n">
        <v>4305</v>
      </c>
      <c r="B146" s="200" t="n">
        <v>11</v>
      </c>
      <c r="C146" s="223" t="n">
        <v>116</v>
      </c>
      <c r="D146" s="223" t="n">
        <v>16</v>
      </c>
      <c r="E146" s="73" t="n">
        <v>43607</v>
      </c>
      <c r="F146" s="223" t="n">
        <v>5213</v>
      </c>
      <c r="G146" s="223" t="n">
        <v>7622</v>
      </c>
      <c r="H146" s="225" t="n">
        <v>7120</v>
      </c>
      <c r="I146" s="223" t="n">
        <v>2</v>
      </c>
      <c r="J146" s="74">
        <f>+(((G146-F146)-(H146-F146))/(H146-F146))*100</f>
        <v/>
      </c>
      <c r="K146" s="233" t="n"/>
      <c r="L146" s="227">
        <f>AVERAGE(J146:J147)</f>
        <v/>
      </c>
      <c r="M146" s="227">
        <f>_xlfn.STDEV.S(J146,J147)</f>
        <v/>
      </c>
      <c r="N146" s="206" t="n"/>
      <c r="O146" s="206" t="n"/>
      <c r="P146" s="207">
        <f>+(((H146-F146)/1000)*1000)/10</f>
        <v/>
      </c>
      <c r="Q146" s="207">
        <f>AVERAGE(P146:P147)</f>
        <v/>
      </c>
      <c r="R146" s="26" t="inlineStr">
        <is>
          <t>FALSO</t>
        </is>
      </c>
      <c r="S146" s="26" t="inlineStr">
        <is>
          <t>FALSO</t>
        </is>
      </c>
      <c r="T146" s="211" t="n"/>
      <c r="U146" s="211" t="n"/>
      <c r="V146" s="290" t="inlineStr">
        <is>
          <t>Plot válido</t>
        </is>
      </c>
    </row>
    <row r="147" ht="15.75" customHeight="1" s="412">
      <c r="A147" s="199" t="n">
        <v>4306</v>
      </c>
      <c r="B147" s="200" t="n">
        <v>12</v>
      </c>
      <c r="C147" s="223" t="n">
        <v>116</v>
      </c>
      <c r="D147" s="223" t="n">
        <v>16</v>
      </c>
      <c r="E147" s="73" t="n">
        <v>43607</v>
      </c>
      <c r="F147" s="223" t="n">
        <v>5232</v>
      </c>
      <c r="G147" s="223" t="n">
        <v>7594</v>
      </c>
      <c r="H147" s="225" t="n">
        <v>7083</v>
      </c>
      <c r="I147" s="223" t="n"/>
      <c r="J147" s="74">
        <f>+(((G147-F147)-(H147-F147))/(H147-F147))*100</f>
        <v/>
      </c>
      <c r="K147" s="233" t="n"/>
      <c r="L147" s="228" t="n"/>
      <c r="M147" s="228" t="n"/>
      <c r="N147" s="206" t="n"/>
      <c r="O147" s="206" t="n"/>
      <c r="P147" s="207">
        <f>+(((H147-F147)/1000)*1000)/10</f>
        <v/>
      </c>
      <c r="Q147" s="207" t="n"/>
      <c r="R147" s="26" t="inlineStr">
        <is>
          <t>FALSO</t>
        </is>
      </c>
      <c r="S147" s="26" t="inlineStr">
        <is>
          <t>FALSO</t>
        </is>
      </c>
      <c r="T147" s="211" t="n"/>
      <c r="U147" s="211" t="n"/>
      <c r="V147" s="290" t="inlineStr">
        <is>
          <t>Plot válido</t>
        </is>
      </c>
    </row>
    <row r="148" ht="15.75" customHeight="1" s="412">
      <c r="A148" s="199" t="n">
        <v>4951</v>
      </c>
      <c r="B148" s="200" t="n">
        <v>11</v>
      </c>
      <c r="C148" s="223" t="n">
        <v>116</v>
      </c>
      <c r="D148" s="223" t="n">
        <v>18</v>
      </c>
      <c r="E148" s="73" t="n">
        <v>43626</v>
      </c>
      <c r="F148" s="223" t="n">
        <v>5213</v>
      </c>
      <c r="G148" s="223" t="n">
        <v>8278</v>
      </c>
      <c r="H148" s="225" t="n">
        <v>7687</v>
      </c>
      <c r="I148" s="223" t="n">
        <v>7</v>
      </c>
      <c r="J148" s="74">
        <f>+(((G148-F148)-(H148-F148))/(H148-F148))*100</f>
        <v/>
      </c>
      <c r="K148" s="233" t="n"/>
      <c r="L148" s="227">
        <f>AVERAGE(J148:J149)</f>
        <v/>
      </c>
      <c r="M148" s="227">
        <f>_xlfn.STDEV.S(J148,J149)</f>
        <v/>
      </c>
      <c r="N148" s="206" t="n"/>
      <c r="O148" s="206" t="n"/>
      <c r="P148" s="207">
        <f>+(((H148-F148)/1000)*1000)/10</f>
        <v/>
      </c>
      <c r="Q148" s="207">
        <f>AVERAGE(P148:P149)</f>
        <v/>
      </c>
      <c r="R148" s="26" t="inlineStr">
        <is>
          <t>FALSO</t>
        </is>
      </c>
      <c r="S148" s="26" t="inlineStr">
        <is>
          <t>FALSO</t>
        </is>
      </c>
      <c r="T148" s="211" t="n"/>
      <c r="U148" s="211" t="n"/>
      <c r="V148" s="290" t="inlineStr">
        <is>
          <t>Plot válido</t>
        </is>
      </c>
    </row>
    <row r="149" ht="15.75" customHeight="1" s="412">
      <c r="A149" s="199" t="n">
        <v>4952</v>
      </c>
      <c r="B149" s="200" t="n">
        <v>12</v>
      </c>
      <c r="C149" s="223" t="n">
        <v>116</v>
      </c>
      <c r="D149" s="223" t="n">
        <v>18</v>
      </c>
      <c r="E149" s="73" t="n">
        <v>43626</v>
      </c>
      <c r="F149" s="223" t="n">
        <v>5232</v>
      </c>
      <c r="G149" s="223" t="n">
        <v>8545</v>
      </c>
      <c r="H149" s="225" t="n">
        <v>7911</v>
      </c>
      <c r="I149" s="223" t="n"/>
      <c r="J149" s="74">
        <f>+(((G149-F149)-(H149-F149))/(H149-F149))*100</f>
        <v/>
      </c>
      <c r="K149" s="233" t="n"/>
      <c r="L149" s="228" t="n"/>
      <c r="M149" s="228" t="n"/>
      <c r="N149" s="206" t="n"/>
      <c r="O149" s="206" t="n"/>
      <c r="P149" s="207">
        <f>+(((H149-F149)/1000)*1000)/10</f>
        <v/>
      </c>
      <c r="Q149" s="207" t="n"/>
      <c r="R149" s="26" t="inlineStr">
        <is>
          <t>FALSO</t>
        </is>
      </c>
      <c r="S149" s="26" t="inlineStr">
        <is>
          <t>FALSO</t>
        </is>
      </c>
      <c r="T149" s="211" t="n"/>
      <c r="U149" s="211" t="n"/>
      <c r="V149" s="290" t="inlineStr">
        <is>
          <t>Plot válido</t>
        </is>
      </c>
    </row>
    <row r="150" ht="15.75" customHeight="1" s="412">
      <c r="A150" s="199" t="n">
        <v>5561</v>
      </c>
      <c r="B150" s="200" t="n">
        <v>5</v>
      </c>
      <c r="C150" s="223" t="n">
        <v>116</v>
      </c>
      <c r="D150" s="223" t="n">
        <v>21</v>
      </c>
      <c r="E150" s="73" t="n">
        <v>43657</v>
      </c>
      <c r="F150" s="223" t="n">
        <v>5236</v>
      </c>
      <c r="G150" s="223" t="n">
        <v>7913</v>
      </c>
      <c r="H150" s="225" t="n">
        <v>7470</v>
      </c>
      <c r="I150" s="223" t="n">
        <v>7</v>
      </c>
      <c r="J150" s="74">
        <f>+(((G150-F150)-(H150-F150))/(H150-F150))*100</f>
        <v/>
      </c>
      <c r="K150" s="233" t="n"/>
      <c r="L150" s="227">
        <f>AVERAGE(J150:J151)</f>
        <v/>
      </c>
      <c r="M150" s="227">
        <f>_xlfn.STDEV.S(J150,J151)</f>
        <v/>
      </c>
      <c r="N150" s="206" t="n"/>
      <c r="O150" s="206" t="n"/>
      <c r="P150" s="207">
        <f>+(((H150-F150)/1000)*1000)/10</f>
        <v/>
      </c>
      <c r="Q150" s="207">
        <f>AVERAGE(P150:P151)</f>
        <v/>
      </c>
      <c r="R150" s="26" t="inlineStr">
        <is>
          <t>FALSO</t>
        </is>
      </c>
      <c r="S150" s="26" t="inlineStr">
        <is>
          <t>FALSO</t>
        </is>
      </c>
      <c r="T150" s="211" t="n"/>
      <c r="U150" s="211" t="n"/>
      <c r="V150" s="290" t="inlineStr">
        <is>
          <t>Plot válido</t>
        </is>
      </c>
    </row>
    <row r="151" ht="15.75" customHeight="1" s="412">
      <c r="A151" s="199" t="n">
        <v>5562</v>
      </c>
      <c r="B151" s="200" t="n">
        <v>6</v>
      </c>
      <c r="C151" s="223" t="n">
        <v>116</v>
      </c>
      <c r="D151" s="223" t="n">
        <v>21</v>
      </c>
      <c r="E151" s="73" t="n">
        <v>43657</v>
      </c>
      <c r="F151" s="223" t="n">
        <v>5259</v>
      </c>
      <c r="G151" s="223" t="n">
        <v>7869</v>
      </c>
      <c r="H151" s="225" t="n">
        <v>7441</v>
      </c>
      <c r="I151" s="223" t="n"/>
      <c r="J151" s="74">
        <f>+(((G151-F151)-(H151-F151))/(H151-F151))*100</f>
        <v/>
      </c>
      <c r="K151" s="233" t="n"/>
      <c r="L151" s="228" t="n"/>
      <c r="M151" s="228" t="n"/>
      <c r="N151" s="206" t="n"/>
      <c r="O151" s="206" t="n"/>
      <c r="P151" s="207">
        <f>+(((H151-F151)/1000)*1000)/10</f>
        <v/>
      </c>
      <c r="Q151" s="207" t="n"/>
      <c r="R151" s="26" t="inlineStr">
        <is>
          <t>FALSO</t>
        </is>
      </c>
      <c r="S151" s="26" t="inlineStr">
        <is>
          <t>FALSO</t>
        </is>
      </c>
      <c r="T151" s="211" t="n"/>
      <c r="U151" s="211" t="n"/>
      <c r="V151" s="290" t="inlineStr">
        <is>
          <t>Plot válido</t>
        </is>
      </c>
    </row>
    <row r="152" ht="15.75" customHeight="1" s="412">
      <c r="A152" s="199" t="n">
        <v>5783</v>
      </c>
      <c r="B152" s="200" t="n">
        <v>15</v>
      </c>
      <c r="C152" s="223" t="n">
        <v>116</v>
      </c>
      <c r="D152" s="223" t="n">
        <v>22</v>
      </c>
      <c r="E152" s="73" t="n">
        <v>43685</v>
      </c>
      <c r="F152" s="223" t="n">
        <v>5231</v>
      </c>
      <c r="G152" s="223" t="n">
        <v>7527</v>
      </c>
      <c r="H152" s="225" t="n">
        <v>7208</v>
      </c>
      <c r="I152" s="223" t="n">
        <v>7</v>
      </c>
      <c r="J152" s="74">
        <f>+(((G152-F152)-(H152-F152))/(H152-F152))*100</f>
        <v/>
      </c>
      <c r="K152" s="233" t="n"/>
      <c r="L152" s="227">
        <f>AVERAGE(J152:J153)</f>
        <v/>
      </c>
      <c r="M152" s="227">
        <f>_xlfn.STDEV.S(J152,J153)</f>
        <v/>
      </c>
      <c r="N152" s="206" t="n"/>
      <c r="O152" s="206" t="n"/>
      <c r="P152" s="207">
        <f>+(((H152-F152)/1000)*1000)/10</f>
        <v/>
      </c>
      <c r="Q152" s="207">
        <f>AVERAGE(P152:P153)</f>
        <v/>
      </c>
      <c r="R152" s="26" t="inlineStr">
        <is>
          <t>FALSO</t>
        </is>
      </c>
      <c r="S152" s="26" t="inlineStr">
        <is>
          <t>FALSO</t>
        </is>
      </c>
      <c r="T152" s="211" t="n"/>
      <c r="U152" s="211" t="n"/>
      <c r="V152" s="290" t="inlineStr">
        <is>
          <t>Plot válido</t>
        </is>
      </c>
    </row>
    <row r="153" ht="15.75" customHeight="1" s="412">
      <c r="A153" s="199" t="n">
        <v>5784</v>
      </c>
      <c r="B153" s="200" t="n">
        <v>15</v>
      </c>
      <c r="C153" s="223" t="n">
        <v>116</v>
      </c>
      <c r="D153" s="223" t="n">
        <v>22</v>
      </c>
      <c r="E153" s="73" t="n">
        <v>43685</v>
      </c>
      <c r="F153" s="223" t="n">
        <v>5231</v>
      </c>
      <c r="G153" s="223" t="n">
        <v>7453</v>
      </c>
      <c r="H153" s="225" t="n">
        <v>7142</v>
      </c>
      <c r="I153" s="223" t="n"/>
      <c r="J153" s="74">
        <f>+(((G153-F153)-(H153-F153))/(H153-F153))*100</f>
        <v/>
      </c>
      <c r="K153" s="233" t="n"/>
      <c r="L153" s="228" t="n"/>
      <c r="M153" s="228" t="n"/>
      <c r="N153" s="206" t="n"/>
      <c r="O153" s="206" t="n"/>
      <c r="P153" s="207">
        <f>+(((H153-F153)/1000)*1000)/10</f>
        <v/>
      </c>
      <c r="Q153" s="207" t="n"/>
      <c r="R153" s="26" t="inlineStr">
        <is>
          <t>FALSO</t>
        </is>
      </c>
      <c r="S153" s="26" t="inlineStr">
        <is>
          <t>FALSO</t>
        </is>
      </c>
      <c r="T153" s="211" t="n"/>
      <c r="U153" s="211" t="n"/>
      <c r="V153" s="290" t="inlineStr">
        <is>
          <t>Plot válido</t>
        </is>
      </c>
    </row>
    <row r="154" ht="15.75" customHeight="1" s="412">
      <c r="A154" s="199" t="n">
        <v>3639</v>
      </c>
      <c r="B154" s="200" t="n">
        <v>61</v>
      </c>
      <c r="C154" s="223" t="n">
        <v>117</v>
      </c>
      <c r="D154" s="223" t="n">
        <v>14</v>
      </c>
      <c r="E154" s="73" t="n">
        <v>43591</v>
      </c>
      <c r="F154" s="223" t="n">
        <v>5212</v>
      </c>
      <c r="G154" s="224" t="n">
        <v>8979</v>
      </c>
      <c r="H154" s="225" t="n">
        <v>7615</v>
      </c>
      <c r="I154" s="223" t="n">
        <v>2</v>
      </c>
      <c r="J154" s="74">
        <f>+(((G154-F154)-(H154-F154))/(H154-F154))*100</f>
        <v/>
      </c>
      <c r="K154" s="233" t="inlineStr">
        <is>
          <t>1/2</t>
        </is>
      </c>
      <c r="L154" s="227">
        <f>AVERAGE(J154:J155)</f>
        <v/>
      </c>
      <c r="M154" s="227">
        <f>_xlfn.STDEV.S(J154,J155)</f>
        <v/>
      </c>
      <c r="N154" s="206" t="n">
        <v>3</v>
      </c>
      <c r="O154" s="206" t="n"/>
      <c r="P154" s="207">
        <f>+(((H154-F154)/1000)*1000)/10</f>
        <v/>
      </c>
      <c r="Q154" s="207">
        <f>AVERAGE(P154:P155)</f>
        <v/>
      </c>
      <c r="R154" s="26" t="inlineStr">
        <is>
          <t>FALSO</t>
        </is>
      </c>
      <c r="S154" s="26" t="inlineStr">
        <is>
          <t>FALSO</t>
        </is>
      </c>
      <c r="T154" s="211" t="n"/>
      <c r="U154" s="211" t="n"/>
      <c r="V154" s="290" t="inlineStr">
        <is>
          <t>Plot válido</t>
        </is>
      </c>
    </row>
    <row r="155" ht="15.75" customHeight="1" s="412">
      <c r="A155" s="199" t="n">
        <v>3640</v>
      </c>
      <c r="B155" s="200" t="n">
        <v>62</v>
      </c>
      <c r="C155" s="223" t="n">
        <v>117</v>
      </c>
      <c r="D155" s="223" t="n">
        <v>14</v>
      </c>
      <c r="E155" s="73" t="n">
        <v>43591</v>
      </c>
      <c r="F155" s="223" t="n">
        <v>5209</v>
      </c>
      <c r="G155" s="224" t="n">
        <v>9035</v>
      </c>
      <c r="H155" s="225" t="n">
        <v>7622</v>
      </c>
      <c r="I155" s="223" t="n"/>
      <c r="J155" s="74">
        <f>+(((G155-F155)-(H155-F155))/(H155-F155))*100</f>
        <v/>
      </c>
      <c r="K155" s="233" t="n"/>
      <c r="L155" s="228" t="n"/>
      <c r="M155" s="228" t="n"/>
      <c r="N155" s="206" t="n"/>
      <c r="O155" s="206" t="n"/>
      <c r="P155" s="207">
        <f>+(((H155-F155)/1000)*1000)/10</f>
        <v/>
      </c>
      <c r="Q155" s="207" t="n"/>
      <c r="R155" s="26" t="inlineStr">
        <is>
          <t>FALSO</t>
        </is>
      </c>
      <c r="S155" s="26" t="inlineStr">
        <is>
          <t>FALSO</t>
        </is>
      </c>
      <c r="T155" s="211" t="n"/>
      <c r="U155" s="211" t="n"/>
      <c r="V155" s="290" t="inlineStr">
        <is>
          <t>Plot válido</t>
        </is>
      </c>
    </row>
    <row r="156" ht="15.75" customHeight="1" s="412">
      <c r="A156" s="199" t="n">
        <v>4307</v>
      </c>
      <c r="B156" s="200" t="n">
        <v>13</v>
      </c>
      <c r="C156" s="223" t="n">
        <v>117</v>
      </c>
      <c r="D156" s="223" t="n">
        <v>16</v>
      </c>
      <c r="E156" s="73" t="n">
        <v>43607</v>
      </c>
      <c r="F156" s="223" t="n">
        <v>5314</v>
      </c>
      <c r="G156" s="223" t="n">
        <v>9367</v>
      </c>
      <c r="H156" s="225" t="n">
        <v>8005</v>
      </c>
      <c r="I156" s="223" t="n">
        <v>2</v>
      </c>
      <c r="J156" s="74">
        <f>+(((G156-F156)-(H156-F156))/(H156-F156))*100</f>
        <v/>
      </c>
      <c r="K156" s="233" t="inlineStr">
        <is>
          <t>MF*</t>
        </is>
      </c>
      <c r="L156" s="227">
        <f>AVERAGE(J156:J157)</f>
        <v/>
      </c>
      <c r="M156" s="227">
        <f>_xlfn.STDEV.S(J156,J157)</f>
        <v/>
      </c>
      <c r="N156" s="206" t="n"/>
      <c r="O156" s="206" t="n"/>
      <c r="P156" s="207">
        <f>+(((H156-F156)/1000)*1000)/10</f>
        <v/>
      </c>
      <c r="Q156" s="207">
        <f>AVERAGE(P156:P157)</f>
        <v/>
      </c>
      <c r="R156" s="26" t="inlineStr">
        <is>
          <t>FALSO</t>
        </is>
      </c>
      <c r="S156" s="26" t="inlineStr">
        <is>
          <t>FALSO</t>
        </is>
      </c>
      <c r="T156" s="211" t="n"/>
      <c r="U156" s="211" t="n"/>
      <c r="V156" s="290" t="inlineStr">
        <is>
          <t>Plot válido</t>
        </is>
      </c>
    </row>
    <row r="157" ht="15.75" customHeight="1" s="412">
      <c r="A157" s="199" t="n">
        <v>4308</v>
      </c>
      <c r="B157" s="200" t="n">
        <v>14</v>
      </c>
      <c r="C157" s="223" t="n">
        <v>117</v>
      </c>
      <c r="D157" s="223" t="n">
        <v>16</v>
      </c>
      <c r="E157" s="73" t="n">
        <v>43607</v>
      </c>
      <c r="F157" s="223" t="n">
        <v>5249</v>
      </c>
      <c r="G157" s="223" t="n">
        <v>9551</v>
      </c>
      <c r="H157" s="225" t="n">
        <v>8110</v>
      </c>
      <c r="I157" s="223" t="n"/>
      <c r="J157" s="74">
        <f>+(((G157-F157)-(H157-F157))/(H157-F157))*100</f>
        <v/>
      </c>
      <c r="K157" s="233" t="n"/>
      <c r="L157" s="228" t="n"/>
      <c r="M157" s="228" t="n"/>
      <c r="N157" s="206" t="n"/>
      <c r="O157" s="206" t="n"/>
      <c r="P157" s="207">
        <f>+(((H157-F157)/1000)*1000)/10</f>
        <v/>
      </c>
      <c r="Q157" s="207" t="n"/>
      <c r="R157" s="26" t="inlineStr">
        <is>
          <t>FALSO</t>
        </is>
      </c>
      <c r="S157" s="26" t="inlineStr">
        <is>
          <t>FALSO</t>
        </is>
      </c>
      <c r="T157" s="211" t="n"/>
      <c r="U157" s="211" t="n"/>
      <c r="V157" s="290" t="inlineStr">
        <is>
          <t>Plot válido</t>
        </is>
      </c>
    </row>
    <row r="158" ht="15.75" customHeight="1" s="412">
      <c r="A158" s="199" t="n">
        <v>4953</v>
      </c>
      <c r="B158" s="200" t="n">
        <v>13</v>
      </c>
      <c r="C158" s="223" t="n">
        <v>117</v>
      </c>
      <c r="D158" s="223" t="n">
        <v>18</v>
      </c>
      <c r="E158" s="73" t="n">
        <v>43626</v>
      </c>
      <c r="F158" s="223" t="n">
        <v>5314</v>
      </c>
      <c r="G158" s="223" t="n">
        <v>8875</v>
      </c>
      <c r="H158" s="225" t="n">
        <v>7943</v>
      </c>
      <c r="I158" s="223" t="n">
        <v>12</v>
      </c>
      <c r="J158" s="74">
        <f>+(((G158-F158)-(H158-F158))/(H158-F158))*100</f>
        <v/>
      </c>
      <c r="K158" s="233" t="n"/>
      <c r="L158" s="227">
        <f>AVERAGE(J158:J159)</f>
        <v/>
      </c>
      <c r="M158" s="227">
        <f>_xlfn.STDEV.S(J158,J159)</f>
        <v/>
      </c>
      <c r="N158" s="206" t="n"/>
      <c r="O158" s="206" t="n"/>
      <c r="P158" s="207">
        <f>+(((H158-F158)/1000)*1000)/10</f>
        <v/>
      </c>
      <c r="Q158" s="207">
        <f>AVERAGE(P158:P159)</f>
        <v/>
      </c>
      <c r="R158" s="26" t="inlineStr">
        <is>
          <t>VERDADERO</t>
        </is>
      </c>
      <c r="S158" s="26" t="inlineStr">
        <is>
          <t>FALSO</t>
        </is>
      </c>
      <c r="T158" s="211" t="n"/>
      <c r="U158" s="211" t="n"/>
      <c r="V158" s="290" t="inlineStr">
        <is>
          <t>Plot válido</t>
        </is>
      </c>
    </row>
    <row r="159" ht="15.75" customHeight="1" s="412">
      <c r="A159" s="199" t="n">
        <v>4954</v>
      </c>
      <c r="B159" s="200" t="n">
        <v>14</v>
      </c>
      <c r="C159" s="223" t="n">
        <v>117</v>
      </c>
      <c r="D159" s="223" t="n">
        <v>18</v>
      </c>
      <c r="E159" s="73" t="n">
        <v>43626</v>
      </c>
      <c r="F159" s="223" t="n">
        <v>5249</v>
      </c>
      <c r="G159" s="223" t="n">
        <v>8782</v>
      </c>
      <c r="H159" s="225" t="n">
        <v>7861</v>
      </c>
      <c r="I159" s="223" t="n"/>
      <c r="J159" s="74">
        <f>+(((G159-F159)-(H159-F159))/(H159-F159))*100</f>
        <v/>
      </c>
      <c r="K159" s="233" t="n"/>
      <c r="L159" s="228" t="n"/>
      <c r="M159" s="228" t="n"/>
      <c r="N159" s="206" t="n"/>
      <c r="O159" s="206" t="n"/>
      <c r="P159" s="207">
        <f>+(((H159-F159)/1000)*1000)/10</f>
        <v/>
      </c>
      <c r="Q159" s="207" t="n"/>
      <c r="R159" s="26" t="inlineStr">
        <is>
          <t>FALSO</t>
        </is>
      </c>
      <c r="S159" s="26" t="inlineStr">
        <is>
          <t>FALSO</t>
        </is>
      </c>
      <c r="T159" s="211" t="n"/>
      <c r="U159" s="211" t="n"/>
      <c r="V159" s="290" t="inlineStr">
        <is>
          <t>Plot válido</t>
        </is>
      </c>
    </row>
    <row r="160" ht="15.75" customHeight="1" s="412">
      <c r="A160" s="199" t="n">
        <v>5785</v>
      </c>
      <c r="B160" s="200" t="n">
        <v>16</v>
      </c>
      <c r="C160" s="223" t="n">
        <v>117</v>
      </c>
      <c r="D160" s="223" t="n">
        <v>22</v>
      </c>
      <c r="E160" s="73" t="n">
        <v>43685</v>
      </c>
      <c r="F160" s="223" t="n">
        <v>5280</v>
      </c>
      <c r="G160" s="223" t="n">
        <v>8318</v>
      </c>
      <c r="H160" s="225" t="n">
        <v>7893</v>
      </c>
      <c r="I160" s="223" t="n">
        <v>10</v>
      </c>
      <c r="J160" s="74">
        <f>+(((G160-F160)-(H160-F160))/(H160-F160))*100</f>
        <v/>
      </c>
      <c r="K160" s="233" t="n"/>
      <c r="L160" s="227">
        <f>AVERAGE(J160:J161)</f>
        <v/>
      </c>
      <c r="M160" s="227">
        <f>_xlfn.STDEV.S(J160,J161)</f>
        <v/>
      </c>
      <c r="N160" s="206" t="n"/>
      <c r="O160" s="206" t="n"/>
      <c r="P160" s="207">
        <f>+(((H160-F160)/1000)*1000)/10</f>
        <v/>
      </c>
      <c r="Q160" s="207">
        <f>AVERAGE(P160:P161)</f>
        <v/>
      </c>
      <c r="R160" s="26" t="inlineStr">
        <is>
          <t>FALSO</t>
        </is>
      </c>
      <c r="S160" s="26" t="inlineStr">
        <is>
          <t>FALSO</t>
        </is>
      </c>
      <c r="T160" s="211" t="n"/>
      <c r="U160" s="211" t="n"/>
      <c r="V160" s="290" t="inlineStr">
        <is>
          <t>Plot válido</t>
        </is>
      </c>
    </row>
    <row r="161" ht="15.75" customHeight="1" s="412">
      <c r="A161" s="199" t="n">
        <v>5786</v>
      </c>
      <c r="B161" s="200" t="n">
        <v>16</v>
      </c>
      <c r="C161" s="223" t="n">
        <v>117</v>
      </c>
      <c r="D161" s="223" t="n">
        <v>22</v>
      </c>
      <c r="E161" s="73" t="n">
        <v>43685</v>
      </c>
      <c r="F161" s="223" t="n">
        <v>5280</v>
      </c>
      <c r="G161" s="223" t="n">
        <v>8324</v>
      </c>
      <c r="H161" s="225" t="n">
        <v>7895</v>
      </c>
      <c r="I161" s="223" t="n"/>
      <c r="J161" s="74">
        <f>+(((G161-F161)-(H161-F161))/(H161-F161))*100</f>
        <v/>
      </c>
      <c r="K161" s="233" t="n"/>
      <c r="L161" s="228" t="n"/>
      <c r="M161" s="228" t="n"/>
      <c r="N161" s="206" t="n"/>
      <c r="O161" s="206" t="n"/>
      <c r="P161" s="207">
        <f>+(((H161-F161)/1000)*1000)/10</f>
        <v/>
      </c>
      <c r="Q161" s="207" t="n"/>
      <c r="R161" s="26" t="inlineStr">
        <is>
          <t>FALSO</t>
        </is>
      </c>
      <c r="S161" s="26" t="inlineStr">
        <is>
          <t>FALSO</t>
        </is>
      </c>
      <c r="T161" s="211" t="n"/>
      <c r="U161" s="211" t="n"/>
      <c r="V161" s="290" t="inlineStr">
        <is>
          <t>Plot válido</t>
        </is>
      </c>
    </row>
    <row r="162" ht="15.75" customHeight="1" s="412">
      <c r="A162" s="199" t="n">
        <v>3641</v>
      </c>
      <c r="B162" s="200" t="n">
        <v>63</v>
      </c>
      <c r="C162" s="223" t="n">
        <v>118</v>
      </c>
      <c r="D162" s="223" t="n">
        <v>14</v>
      </c>
      <c r="E162" s="73" t="n">
        <v>43591</v>
      </c>
      <c r="F162" s="223" t="n">
        <v>5214</v>
      </c>
      <c r="G162" s="224" t="n">
        <v>9484</v>
      </c>
      <c r="H162" s="225" t="n">
        <v>8071</v>
      </c>
      <c r="I162" s="223" t="n">
        <v>2</v>
      </c>
      <c r="J162" s="74">
        <f>+(((G162-F162)-(H162-F162))/(H162-F162))*100</f>
        <v/>
      </c>
      <c r="K162" s="233" t="inlineStr">
        <is>
          <t>4/5</t>
        </is>
      </c>
      <c r="L162" s="227">
        <f>AVERAGE(J162:J163)</f>
        <v/>
      </c>
      <c r="M162" s="227">
        <f>_xlfn.STDEV.S(J162,J163)</f>
        <v/>
      </c>
      <c r="N162" s="206" t="n">
        <v>3</v>
      </c>
      <c r="O162" s="206" t="n"/>
      <c r="P162" s="207">
        <f>+(((H162-F162)/1000)*1000)/10</f>
        <v/>
      </c>
      <c r="Q162" s="207">
        <f>AVERAGE(P162:P163)</f>
        <v/>
      </c>
      <c r="R162" s="26" t="inlineStr">
        <is>
          <t>FALSO</t>
        </is>
      </c>
      <c r="S162" s="26" t="inlineStr">
        <is>
          <t>FALSO</t>
        </is>
      </c>
      <c r="T162" s="211" t="n"/>
      <c r="U162" s="211" t="n"/>
      <c r="V162" s="290" t="inlineStr">
        <is>
          <t>Plot válido</t>
        </is>
      </c>
    </row>
    <row r="163" ht="15.75" customHeight="1" s="412">
      <c r="A163" s="199" t="n">
        <v>3642</v>
      </c>
      <c r="B163" s="200" t="n">
        <v>64</v>
      </c>
      <c r="C163" s="223" t="n">
        <v>118</v>
      </c>
      <c r="D163" s="223" t="n">
        <v>14</v>
      </c>
      <c r="E163" s="73" t="n">
        <v>43591</v>
      </c>
      <c r="F163" s="223" t="n">
        <v>5232</v>
      </c>
      <c r="G163" s="224" t="n">
        <v>9459</v>
      </c>
      <c r="H163" s="225" t="n">
        <v>8077</v>
      </c>
      <c r="I163" s="223" t="n"/>
      <c r="J163" s="74">
        <f>+(((G163-F163)-(H163-F163))/(H163-F163))*100</f>
        <v/>
      </c>
      <c r="K163" s="233" t="n"/>
      <c r="L163" s="228" t="n"/>
      <c r="M163" s="228" t="n"/>
      <c r="N163" s="206" t="n"/>
      <c r="O163" s="206" t="n"/>
      <c r="P163" s="207">
        <f>+(((H163-F163)/1000)*1000)/10</f>
        <v/>
      </c>
      <c r="Q163" s="207" t="n"/>
      <c r="R163" s="26" t="inlineStr">
        <is>
          <t>FALSO</t>
        </is>
      </c>
      <c r="S163" s="26" t="inlineStr">
        <is>
          <t>FALSO</t>
        </is>
      </c>
      <c r="T163" s="211" t="n"/>
      <c r="U163" s="211" t="n"/>
      <c r="V163" s="290" t="inlineStr">
        <is>
          <t>Plot válido</t>
        </is>
      </c>
    </row>
    <row r="164" ht="15.75" customHeight="1" s="412">
      <c r="A164" s="199" t="n">
        <v>4309</v>
      </c>
      <c r="B164" s="200" t="n">
        <v>15</v>
      </c>
      <c r="C164" s="223" t="n">
        <v>118</v>
      </c>
      <c r="D164" s="223" t="n">
        <v>16</v>
      </c>
      <c r="E164" s="73" t="n">
        <v>43607</v>
      </c>
      <c r="F164" s="223" t="n">
        <v>5231</v>
      </c>
      <c r="G164" s="223" t="n">
        <v>8527</v>
      </c>
      <c r="H164" s="225" t="n">
        <v>7735</v>
      </c>
      <c r="I164" s="223" t="n">
        <v>2</v>
      </c>
      <c r="J164" s="74">
        <f>+(((G164-F164)-(H164-F164))/(H164-F164))*100</f>
        <v/>
      </c>
      <c r="K164" s="233" t="n"/>
      <c r="L164" s="227">
        <f>AVERAGE(J164:J165)</f>
        <v/>
      </c>
      <c r="M164" s="227">
        <f>_xlfn.STDEV.S(J164,J165)</f>
        <v/>
      </c>
      <c r="N164" s="206" t="n"/>
      <c r="O164" s="206" t="n"/>
      <c r="P164" s="207">
        <f>+(((H164-F164)/1000)*1000)/10</f>
        <v/>
      </c>
      <c r="Q164" s="207">
        <f>AVERAGE(P164:P165)</f>
        <v/>
      </c>
      <c r="R164" s="26" t="inlineStr">
        <is>
          <t>VERDADERO</t>
        </is>
      </c>
      <c r="S164" s="26" t="inlineStr">
        <is>
          <t>FALSO</t>
        </is>
      </c>
      <c r="T164" s="211" t="n"/>
      <c r="U164" s="211" t="n"/>
      <c r="V164" s="290" t="inlineStr">
        <is>
          <t>Plot válido</t>
        </is>
      </c>
    </row>
    <row r="165" ht="15.75" customHeight="1" s="412">
      <c r="A165" s="199" t="n">
        <v>4310</v>
      </c>
      <c r="B165" s="200" t="n">
        <v>16</v>
      </c>
      <c r="C165" s="223" t="n">
        <v>118</v>
      </c>
      <c r="D165" s="223" t="n">
        <v>16</v>
      </c>
      <c r="E165" s="73" t="n">
        <v>43607</v>
      </c>
      <c r="F165" s="223" t="n">
        <v>5280</v>
      </c>
      <c r="G165" s="223" t="n">
        <v>8877</v>
      </c>
      <c r="H165" s="225" t="n">
        <v>7967</v>
      </c>
      <c r="I165" s="223" t="n"/>
      <c r="J165" s="74">
        <f>+(((G165-F165)-(H165-F165))/(H165-F165))*100</f>
        <v/>
      </c>
      <c r="K165" s="233" t="n"/>
      <c r="L165" s="228" t="n"/>
      <c r="M165" s="228" t="n"/>
      <c r="N165" s="206" t="n"/>
      <c r="O165" s="206" t="n"/>
      <c r="P165" s="207">
        <f>+(((H165-F165)/1000)*1000)/10</f>
        <v/>
      </c>
      <c r="Q165" s="207" t="n"/>
      <c r="R165" s="26" t="inlineStr">
        <is>
          <t>FALSO</t>
        </is>
      </c>
      <c r="S165" s="26" t="inlineStr">
        <is>
          <t>FALSO</t>
        </is>
      </c>
      <c r="T165" s="211" t="n"/>
      <c r="U165" s="211" t="n"/>
      <c r="V165" s="290" t="inlineStr">
        <is>
          <t>Plot válido</t>
        </is>
      </c>
    </row>
    <row r="166" ht="15.75" customHeight="1" s="412">
      <c r="A166" s="199" t="n">
        <v>4955</v>
      </c>
      <c r="B166" s="200" t="n">
        <v>15</v>
      </c>
      <c r="C166" s="223" t="n">
        <v>118</v>
      </c>
      <c r="D166" s="223" t="n">
        <v>18</v>
      </c>
      <c r="E166" s="73" t="n">
        <v>43626</v>
      </c>
      <c r="F166" s="223" t="n">
        <v>5231</v>
      </c>
      <c r="G166" s="223" t="n">
        <v>9263</v>
      </c>
      <c r="H166" s="225" t="n">
        <v>8377</v>
      </c>
      <c r="I166" s="223" t="n">
        <v>5</v>
      </c>
      <c r="J166" s="74">
        <f>+(((G166-F166)-(H166-F166))/(H166-F166))*100</f>
        <v/>
      </c>
      <c r="K166" s="233" t="n"/>
      <c r="L166" s="227">
        <f>AVERAGE(J166:J167)</f>
        <v/>
      </c>
      <c r="M166" s="227">
        <f>_xlfn.STDEV.S(J166,J167)</f>
        <v/>
      </c>
      <c r="N166" s="206" t="n"/>
      <c r="O166" s="206" t="n"/>
      <c r="P166" s="207">
        <f>+(((H166-F166)/1000)*1000)/10</f>
        <v/>
      </c>
      <c r="Q166" s="207">
        <f>AVERAGE(P166:P167)</f>
        <v/>
      </c>
      <c r="R166" s="26" t="inlineStr">
        <is>
          <t>FALSO</t>
        </is>
      </c>
      <c r="S166" s="26" t="inlineStr">
        <is>
          <t>FALSO</t>
        </is>
      </c>
      <c r="T166" s="211" t="n"/>
      <c r="U166" s="211" t="n"/>
      <c r="V166" s="290" t="inlineStr">
        <is>
          <t>Plot válido</t>
        </is>
      </c>
    </row>
    <row r="167" ht="15.75" customHeight="1" s="412">
      <c r="A167" s="199" t="n">
        <v>4956</v>
      </c>
      <c r="B167" s="200" t="n">
        <v>16</v>
      </c>
      <c r="C167" s="223" t="n">
        <v>118</v>
      </c>
      <c r="D167" s="223" t="n">
        <v>18</v>
      </c>
      <c r="E167" s="73" t="n">
        <v>43626</v>
      </c>
      <c r="F167" s="223" t="n">
        <v>5280</v>
      </c>
      <c r="G167" s="223" t="n">
        <v>9474</v>
      </c>
      <c r="H167" s="225" t="n">
        <v>8560</v>
      </c>
      <c r="I167" s="223" t="n"/>
      <c r="J167" s="74">
        <f>+(((G167-F167)-(H167-F167))/(H167-F167))*100</f>
        <v/>
      </c>
      <c r="K167" s="233" t="n"/>
      <c r="L167" s="228" t="n"/>
      <c r="M167" s="228" t="n"/>
      <c r="N167" s="206" t="n"/>
      <c r="O167" s="206" t="n"/>
      <c r="P167" s="207">
        <f>+(((H167-F167)/1000)*1000)/10</f>
        <v/>
      </c>
      <c r="Q167" s="207" t="n"/>
      <c r="R167" s="26" t="inlineStr">
        <is>
          <t>FALSO</t>
        </is>
      </c>
      <c r="S167" s="26" t="inlineStr">
        <is>
          <t>FALSO</t>
        </is>
      </c>
      <c r="T167" s="211" t="n"/>
      <c r="U167" s="211" t="n"/>
      <c r="V167" s="290" t="inlineStr">
        <is>
          <t>Plot válido</t>
        </is>
      </c>
    </row>
    <row r="168" ht="15.75" customHeight="1" s="412">
      <c r="A168" s="199" t="n">
        <v>5563</v>
      </c>
      <c r="B168" s="200" t="n">
        <v>7</v>
      </c>
      <c r="C168" s="223" t="n">
        <v>118</v>
      </c>
      <c r="D168" s="223" t="n">
        <v>21</v>
      </c>
      <c r="E168" s="73" t="n">
        <v>43657</v>
      </c>
      <c r="F168" s="223" t="n">
        <v>5232</v>
      </c>
      <c r="G168" s="223" t="n">
        <v>8801</v>
      </c>
      <c r="H168" s="225" t="n">
        <v>8210</v>
      </c>
      <c r="I168" s="223" t="n">
        <v>5</v>
      </c>
      <c r="J168" s="74">
        <f>+(((G168-F168)-(H168-F168))/(H168-F168))*100</f>
        <v/>
      </c>
      <c r="K168" s="233" t="n"/>
      <c r="L168" s="227">
        <f>AVERAGE(J168:J169)</f>
        <v/>
      </c>
      <c r="M168" s="227">
        <f>_xlfn.STDEV.S(J168,J169)</f>
        <v/>
      </c>
      <c r="N168" s="206" t="n"/>
      <c r="O168" s="206" t="n"/>
      <c r="P168" s="207">
        <f>+(((H168-F168)/1000)*1000)/10</f>
        <v/>
      </c>
      <c r="Q168" s="207">
        <f>AVERAGE(P168:P169)</f>
        <v/>
      </c>
      <c r="R168" s="26" t="inlineStr">
        <is>
          <t>FALSO</t>
        </is>
      </c>
      <c r="S168" s="26" t="inlineStr">
        <is>
          <t>FALSO</t>
        </is>
      </c>
      <c r="T168" s="211" t="n"/>
      <c r="U168" s="211" t="n"/>
      <c r="V168" s="290" t="inlineStr">
        <is>
          <t>Plot válido</t>
        </is>
      </c>
    </row>
    <row r="169" ht="15.75" customHeight="1" s="412">
      <c r="A169" s="199" t="n">
        <v>5564</v>
      </c>
      <c r="B169" s="200" t="n">
        <v>8</v>
      </c>
      <c r="C169" s="223" t="n">
        <v>118</v>
      </c>
      <c r="D169" s="223" t="n">
        <v>21</v>
      </c>
      <c r="E169" s="73" t="n">
        <v>43657</v>
      </c>
      <c r="F169" s="223" t="n">
        <v>5221</v>
      </c>
      <c r="G169" s="223" t="n">
        <v>8690</v>
      </c>
      <c r="H169" s="225" t="n">
        <v>8128</v>
      </c>
      <c r="I169" s="223" t="n"/>
      <c r="J169" s="74">
        <f>+(((G169-F169)-(H169-F169))/(H169-F169))*100</f>
        <v/>
      </c>
      <c r="K169" s="233" t="n"/>
      <c r="L169" s="228" t="n"/>
      <c r="M169" s="228" t="n"/>
      <c r="N169" s="206" t="n"/>
      <c r="O169" s="206" t="n"/>
      <c r="P169" s="207">
        <f>+(((H169-F169)/1000)*1000)/10</f>
        <v/>
      </c>
      <c r="Q169" s="207" t="n"/>
      <c r="R169" s="26" t="inlineStr">
        <is>
          <t>FALSO</t>
        </is>
      </c>
      <c r="S169" s="26" t="inlineStr">
        <is>
          <t>FALSO</t>
        </is>
      </c>
      <c r="T169" s="211" t="n"/>
      <c r="U169" s="211" t="n"/>
      <c r="V169" s="290" t="inlineStr">
        <is>
          <t>Plot válido</t>
        </is>
      </c>
    </row>
    <row r="170" ht="15.75" customHeight="1" s="412">
      <c r="A170" s="199" t="n">
        <v>5787</v>
      </c>
      <c r="B170" s="200" t="n">
        <v>17</v>
      </c>
      <c r="C170" s="223" t="n">
        <v>118</v>
      </c>
      <c r="D170" s="223" t="n">
        <v>22</v>
      </c>
      <c r="E170" s="73" t="n">
        <v>43685</v>
      </c>
      <c r="F170" s="223" t="n">
        <v>5275</v>
      </c>
      <c r="G170" s="223" t="n">
        <v>8819</v>
      </c>
      <c r="H170" s="225" t="n">
        <v>8316</v>
      </c>
      <c r="I170" s="223" t="n">
        <v>7</v>
      </c>
      <c r="J170" s="74">
        <f>+(((G170-F170)-(H170-F170))/(H170-F170))*100</f>
        <v/>
      </c>
      <c r="K170" s="233" t="n"/>
      <c r="L170" s="227">
        <f>AVERAGE(J170:J171)</f>
        <v/>
      </c>
      <c r="M170" s="227">
        <f>_xlfn.STDEV.S(J170,J171)</f>
        <v/>
      </c>
      <c r="N170" s="206" t="n"/>
      <c r="O170" s="206" t="n"/>
      <c r="P170" s="207">
        <f>+(((H170-F170)/1000)*1000)/10</f>
        <v/>
      </c>
      <c r="Q170" s="207">
        <f>AVERAGE(P170:P171)</f>
        <v/>
      </c>
      <c r="R170" s="26" t="inlineStr">
        <is>
          <t>FALSO</t>
        </is>
      </c>
      <c r="S170" s="26" t="inlineStr">
        <is>
          <t>FALSO</t>
        </is>
      </c>
      <c r="T170" s="211" t="n"/>
      <c r="U170" s="211" t="n"/>
      <c r="V170" s="290" t="inlineStr">
        <is>
          <t>Plot válido</t>
        </is>
      </c>
    </row>
    <row r="171" ht="15.75" customHeight="1" s="412">
      <c r="A171" s="199" t="n">
        <v>5788</v>
      </c>
      <c r="B171" s="200" t="n">
        <v>17</v>
      </c>
      <c r="C171" s="223" t="n">
        <v>118</v>
      </c>
      <c r="D171" s="223" t="n">
        <v>22</v>
      </c>
      <c r="E171" s="73" t="n">
        <v>43685</v>
      </c>
      <c r="F171" s="223" t="n">
        <v>5275</v>
      </c>
      <c r="G171" s="223" t="n">
        <v>8758</v>
      </c>
      <c r="H171" s="225" t="n">
        <v>8255</v>
      </c>
      <c r="I171" s="223" t="n"/>
      <c r="J171" s="74">
        <f>+(((G171-F171)-(H171-F171))/(H171-F171))*100</f>
        <v/>
      </c>
      <c r="K171" s="233" t="n"/>
      <c r="L171" s="228" t="n"/>
      <c r="M171" s="228" t="n"/>
      <c r="N171" s="206" t="n"/>
      <c r="O171" s="206" t="n"/>
      <c r="P171" s="207">
        <f>+(((H171-F171)/1000)*1000)/10</f>
        <v/>
      </c>
      <c r="Q171" s="207" t="n"/>
      <c r="R171" s="26" t="inlineStr">
        <is>
          <t>FALSO</t>
        </is>
      </c>
      <c r="S171" s="26" t="inlineStr">
        <is>
          <t>FALSO</t>
        </is>
      </c>
      <c r="T171" s="211" t="n"/>
      <c r="U171" s="211" t="n"/>
      <c r="V171" s="290" t="inlineStr">
        <is>
          <t>Plot válido</t>
        </is>
      </c>
    </row>
    <row r="172" ht="15.75" customHeight="1" s="412">
      <c r="A172" s="199" t="n">
        <v>3643</v>
      </c>
      <c r="B172" s="200" t="n">
        <v>65</v>
      </c>
      <c r="C172" s="223" t="n">
        <v>119</v>
      </c>
      <c r="D172" s="223" t="n">
        <v>14</v>
      </c>
      <c r="E172" s="73" t="n">
        <v>43591</v>
      </c>
      <c r="F172" s="223" t="n">
        <v>5215</v>
      </c>
      <c r="G172" s="224" t="n">
        <v>9461</v>
      </c>
      <c r="H172" s="225" t="n">
        <v>7849</v>
      </c>
      <c r="I172" s="223" t="n">
        <v>2</v>
      </c>
      <c r="J172" s="74">
        <f>+(((G172-F172)-(H172-F172))/(H172-F172))*100</f>
        <v/>
      </c>
      <c r="K172" s="233" t="inlineStr">
        <is>
          <t>10/5</t>
        </is>
      </c>
      <c r="L172" s="227">
        <f>AVERAGE(J172:J173)</f>
        <v/>
      </c>
      <c r="M172" s="227">
        <f>_xlfn.STDEV.S(J172,J173)</f>
        <v/>
      </c>
      <c r="N172" s="206" t="n">
        <v>3</v>
      </c>
      <c r="O172" s="206" t="n"/>
      <c r="P172" s="207">
        <f>+(((H172-F172)/1000)*1000)/10</f>
        <v/>
      </c>
      <c r="Q172" s="207">
        <f>AVERAGE(P172:P173)</f>
        <v/>
      </c>
      <c r="R172" s="26" t="inlineStr">
        <is>
          <t>FALSO</t>
        </is>
      </c>
      <c r="S172" s="26" t="inlineStr">
        <is>
          <t>FALSO</t>
        </is>
      </c>
      <c r="T172" s="211" t="n"/>
      <c r="U172" s="211" t="n"/>
      <c r="V172" s="290" t="inlineStr">
        <is>
          <t>Plot válido</t>
        </is>
      </c>
    </row>
    <row r="173" ht="15.75" customHeight="1" s="412">
      <c r="A173" s="199" t="n">
        <v>3644</v>
      </c>
      <c r="B173" s="200" t="n">
        <v>66</v>
      </c>
      <c r="C173" s="223" t="n">
        <v>119</v>
      </c>
      <c r="D173" s="223" t="n">
        <v>14</v>
      </c>
      <c r="E173" s="73" t="n">
        <v>43591</v>
      </c>
      <c r="F173" s="223" t="n">
        <v>5279</v>
      </c>
      <c r="G173" s="224" t="n">
        <v>9581</v>
      </c>
      <c r="H173" s="225" t="n">
        <v>7988</v>
      </c>
      <c r="I173" s="223" t="n"/>
      <c r="J173" s="74">
        <f>+(((G173-F173)-(H173-F173))/(H173-F173))*100</f>
        <v/>
      </c>
      <c r="K173" s="233" t="n"/>
      <c r="L173" s="228" t="n"/>
      <c r="M173" s="228" t="n"/>
      <c r="N173" s="206" t="n"/>
      <c r="O173" s="206" t="n"/>
      <c r="P173" s="207">
        <f>+(((H173-F173)/1000)*1000)/10</f>
        <v/>
      </c>
      <c r="Q173" s="207" t="n"/>
      <c r="R173" s="26" t="inlineStr">
        <is>
          <t>FALSO</t>
        </is>
      </c>
      <c r="S173" s="26" t="inlineStr">
        <is>
          <t>FALSO</t>
        </is>
      </c>
      <c r="T173" s="211" t="n"/>
      <c r="U173" s="211" t="n"/>
      <c r="V173" s="290" t="inlineStr">
        <is>
          <t>Plot válido</t>
        </is>
      </c>
    </row>
    <row r="174" ht="15.75" customHeight="1" s="412">
      <c r="A174" s="199" t="n">
        <v>4311</v>
      </c>
      <c r="B174" s="200" t="n">
        <v>17</v>
      </c>
      <c r="C174" s="223" t="n">
        <v>119</v>
      </c>
      <c r="D174" s="223" t="n">
        <v>16</v>
      </c>
      <c r="E174" s="73" t="n">
        <v>43607</v>
      </c>
      <c r="F174" s="223" t="n">
        <v>5275</v>
      </c>
      <c r="G174" s="223" t="n">
        <v>8225</v>
      </c>
      <c r="H174" s="225" t="n">
        <v>7474</v>
      </c>
      <c r="I174" s="223" t="n">
        <v>2</v>
      </c>
      <c r="J174" s="74">
        <f>+(((G174-F174)-(H174-F174))/(H174-F174))*100</f>
        <v/>
      </c>
      <c r="K174" s="233" t="n"/>
      <c r="L174" s="227">
        <f>AVERAGE(J174:J175)</f>
        <v/>
      </c>
      <c r="M174" s="227">
        <f>_xlfn.STDEV.S(J174,J175)</f>
        <v/>
      </c>
      <c r="N174" s="206" t="n"/>
      <c r="O174" s="206" t="n"/>
      <c r="P174" s="207">
        <f>+(((H174-F174)/1000)*1000)/10</f>
        <v/>
      </c>
      <c r="Q174" s="207">
        <f>AVERAGE(P174:P175)</f>
        <v/>
      </c>
      <c r="R174" s="26" t="inlineStr">
        <is>
          <t>FALSO</t>
        </is>
      </c>
      <c r="S174" s="26" t="inlineStr">
        <is>
          <t>FALSO</t>
        </is>
      </c>
      <c r="T174" s="211" t="n"/>
      <c r="U174" s="211" t="n"/>
      <c r="V174" s="290" t="inlineStr">
        <is>
          <t>Plot válido</t>
        </is>
      </c>
    </row>
    <row r="175" ht="15.75" customHeight="1" s="412">
      <c r="A175" s="199" t="n">
        <v>4312</v>
      </c>
      <c r="B175" s="200" t="n">
        <v>18</v>
      </c>
      <c r="C175" s="223" t="n">
        <v>119</v>
      </c>
      <c r="D175" s="223" t="n">
        <v>16</v>
      </c>
      <c r="E175" s="73" t="n">
        <v>43607</v>
      </c>
      <c r="F175" s="223" t="n">
        <v>5205</v>
      </c>
      <c r="G175" s="223" t="n">
        <v>8000</v>
      </c>
      <c r="H175" s="225" t="n">
        <v>7299</v>
      </c>
      <c r="I175" s="223" t="n"/>
      <c r="J175" s="74">
        <f>+(((G175-F175)-(H175-F175))/(H175-F175))*100</f>
        <v/>
      </c>
      <c r="K175" s="233" t="n"/>
      <c r="L175" s="228" t="n"/>
      <c r="M175" s="228" t="n"/>
      <c r="N175" s="206" t="n"/>
      <c r="O175" s="206" t="n"/>
      <c r="P175" s="207">
        <f>+(((H175-F175)/1000)*1000)/10</f>
        <v/>
      </c>
      <c r="Q175" s="207" t="n"/>
      <c r="R175" s="26" t="inlineStr">
        <is>
          <t>FALSO</t>
        </is>
      </c>
      <c r="S175" s="26" t="inlineStr">
        <is>
          <t>FALSO</t>
        </is>
      </c>
      <c r="T175" s="211" t="n"/>
      <c r="U175" s="211" t="n"/>
      <c r="V175" s="290" t="inlineStr">
        <is>
          <t>Plot válido</t>
        </is>
      </c>
    </row>
    <row r="176" ht="15.75" customHeight="1" s="412">
      <c r="A176" s="199" t="n">
        <v>4957</v>
      </c>
      <c r="B176" s="200" t="n">
        <v>17</v>
      </c>
      <c r="C176" s="223" t="n">
        <v>119</v>
      </c>
      <c r="D176" s="223" t="n">
        <v>18</v>
      </c>
      <c r="E176" s="73" t="n">
        <v>43626</v>
      </c>
      <c r="F176" s="223" t="n">
        <v>5275</v>
      </c>
      <c r="G176" s="223" t="n">
        <v>9667</v>
      </c>
      <c r="H176" s="225" t="n">
        <v>8576</v>
      </c>
      <c r="I176" s="223" t="n">
        <v>7</v>
      </c>
      <c r="J176" s="74">
        <f>+(((G176-F176)-(H176-F176))/(H176-F176))*100</f>
        <v/>
      </c>
      <c r="K176" s="233" t="n"/>
      <c r="L176" s="227">
        <f>AVERAGE(J176:J177)</f>
        <v/>
      </c>
      <c r="M176" s="227">
        <f>_xlfn.STDEV.S(J176,J177)</f>
        <v/>
      </c>
      <c r="N176" s="206" t="n"/>
      <c r="O176" s="206" t="n"/>
      <c r="P176" s="207">
        <f>+(((H176-F176)/1000)*1000)/10</f>
        <v/>
      </c>
      <c r="Q176" s="207">
        <f>AVERAGE(P176:P177)</f>
        <v/>
      </c>
      <c r="R176" s="26" t="inlineStr">
        <is>
          <t>VERDADERO</t>
        </is>
      </c>
      <c r="S176" s="26" t="inlineStr">
        <is>
          <t>FALSO</t>
        </is>
      </c>
      <c r="T176" s="211" t="n"/>
      <c r="U176" s="211" t="n"/>
      <c r="V176" s="290" t="inlineStr">
        <is>
          <t>Plot válido</t>
        </is>
      </c>
    </row>
    <row r="177" ht="15.75" customHeight="1" s="412">
      <c r="A177" s="199" t="n">
        <v>4958</v>
      </c>
      <c r="B177" s="200" t="n">
        <v>18</v>
      </c>
      <c r="C177" s="223" t="n">
        <v>119</v>
      </c>
      <c r="D177" s="223" t="n">
        <v>18</v>
      </c>
      <c r="E177" s="73" t="n">
        <v>43626</v>
      </c>
      <c r="F177" s="223" t="n">
        <v>5205</v>
      </c>
      <c r="G177" s="223" t="n">
        <v>9221</v>
      </c>
      <c r="H177" s="225" t="n">
        <v>8217</v>
      </c>
      <c r="I177" s="223" t="n"/>
      <c r="J177" s="74">
        <f>+(((G177-F177)-(H177-F177))/(H177-F177))*100</f>
        <v/>
      </c>
      <c r="K177" s="233" t="n"/>
      <c r="L177" s="228" t="n"/>
      <c r="M177" s="228" t="n"/>
      <c r="N177" s="206" t="n"/>
      <c r="O177" s="206" t="n"/>
      <c r="P177" s="207">
        <f>+(((H177-F177)/1000)*1000)/10</f>
        <v/>
      </c>
      <c r="Q177" s="207" t="n"/>
      <c r="R177" s="26" t="inlineStr">
        <is>
          <t>FALSO</t>
        </is>
      </c>
      <c r="S177" s="26" t="inlineStr">
        <is>
          <t>FALSO</t>
        </is>
      </c>
      <c r="T177" s="211" t="n"/>
      <c r="U177" s="211" t="n"/>
      <c r="V177" s="290" t="inlineStr">
        <is>
          <t>Plot válido</t>
        </is>
      </c>
    </row>
    <row r="178" ht="15.75" customHeight="1" s="412">
      <c r="A178" s="199" t="n">
        <v>5789</v>
      </c>
      <c r="B178" s="200" t="n">
        <v>18</v>
      </c>
      <c r="C178" s="223" t="n">
        <v>119</v>
      </c>
      <c r="D178" s="223" t="n">
        <v>22</v>
      </c>
      <c r="E178" s="73" t="n">
        <v>43685</v>
      </c>
      <c r="F178" s="223" t="n">
        <v>5205</v>
      </c>
      <c r="G178" s="223" t="n">
        <v>8907</v>
      </c>
      <c r="H178" s="225" t="n">
        <v>8388</v>
      </c>
      <c r="I178" s="223" t="n">
        <v>7</v>
      </c>
      <c r="J178" s="74">
        <f>+(((G178-F178)-(H178-F178))/(H178-F178))*100</f>
        <v/>
      </c>
      <c r="K178" s="233" t="n"/>
      <c r="L178" s="227">
        <f>AVERAGE(J178:J179)</f>
        <v/>
      </c>
      <c r="M178" s="227">
        <f>_xlfn.STDEV.S(J178,J179)</f>
        <v/>
      </c>
      <c r="N178" s="206" t="n"/>
      <c r="O178" s="206" t="n"/>
      <c r="P178" s="207">
        <f>+(((H178-F178)/1000)*1000)/10</f>
        <v/>
      </c>
      <c r="Q178" s="207">
        <f>AVERAGE(P178:P179)</f>
        <v/>
      </c>
      <c r="R178" s="26" t="inlineStr">
        <is>
          <t>FALSO</t>
        </is>
      </c>
      <c r="S178" s="26" t="inlineStr">
        <is>
          <t>FALSO</t>
        </is>
      </c>
      <c r="T178" s="211" t="n"/>
      <c r="U178" s="211" t="n"/>
      <c r="V178" s="290" t="inlineStr">
        <is>
          <t>Plot válido</t>
        </is>
      </c>
    </row>
    <row r="179" ht="15.75" customHeight="1" s="412">
      <c r="A179" s="199" t="n">
        <v>5790</v>
      </c>
      <c r="B179" s="200" t="n">
        <v>18</v>
      </c>
      <c r="C179" s="223" t="n">
        <v>119</v>
      </c>
      <c r="D179" s="223" t="n">
        <v>22</v>
      </c>
      <c r="E179" s="73" t="n">
        <v>43685</v>
      </c>
      <c r="F179" s="223" t="n">
        <v>5205</v>
      </c>
      <c r="G179" s="223" t="n">
        <v>8844</v>
      </c>
      <c r="H179" s="225" t="n">
        <v>8314</v>
      </c>
      <c r="I179" s="223" t="n"/>
      <c r="J179" s="74">
        <f>+(((G179-F179)-(H179-F179))/(H179-F179))*100</f>
        <v/>
      </c>
      <c r="K179" s="233" t="n"/>
      <c r="L179" s="228" t="n"/>
      <c r="M179" s="228" t="n"/>
      <c r="N179" s="206" t="n"/>
      <c r="O179" s="206" t="n"/>
      <c r="P179" s="207">
        <f>+(((H179-F179)/1000)*1000)/10</f>
        <v/>
      </c>
      <c r="Q179" s="207" t="n"/>
      <c r="R179" s="26" t="inlineStr">
        <is>
          <t>FALSO</t>
        </is>
      </c>
      <c r="S179" s="26" t="inlineStr">
        <is>
          <t>FALSO</t>
        </is>
      </c>
      <c r="T179" s="211" t="n"/>
      <c r="U179" s="211" t="n"/>
      <c r="V179" s="290" t="inlineStr">
        <is>
          <t>Plot válido</t>
        </is>
      </c>
    </row>
    <row r="180" ht="15.75" customHeight="1" s="412">
      <c r="A180" s="199" t="n">
        <v>3645</v>
      </c>
      <c r="B180" s="200" t="n">
        <v>67</v>
      </c>
      <c r="C180" s="223" t="n">
        <v>120</v>
      </c>
      <c r="D180" s="223" t="n">
        <v>14</v>
      </c>
      <c r="E180" s="73" t="n">
        <v>43591</v>
      </c>
      <c r="F180" s="223" t="n">
        <v>5217</v>
      </c>
      <c r="G180" s="224" t="n">
        <v>8047</v>
      </c>
      <c r="H180" s="225" t="n">
        <v>7041</v>
      </c>
      <c r="I180" s="223" t="n">
        <v>2</v>
      </c>
      <c r="J180" s="74">
        <f>+(((G180-F180)-(H180-F180))/(H180-F180))*100</f>
        <v/>
      </c>
      <c r="K180" s="233" t="inlineStr">
        <is>
          <t>1/2</t>
        </is>
      </c>
      <c r="L180" s="227">
        <f>AVERAGE(J180:J181)</f>
        <v/>
      </c>
      <c r="M180" s="227">
        <f>_xlfn.STDEV.S(J180,J181)</f>
        <v/>
      </c>
      <c r="N180" s="206" t="n">
        <v>3</v>
      </c>
      <c r="O180" s="206" t="n"/>
      <c r="P180" s="207">
        <f>+(((H180-F180)/1000)*1000)/10</f>
        <v/>
      </c>
      <c r="Q180" s="207">
        <f>AVERAGE(P180:P181)</f>
        <v/>
      </c>
      <c r="R180" s="26" t="inlineStr">
        <is>
          <t>FALSO</t>
        </is>
      </c>
      <c r="S180" s="26" t="inlineStr">
        <is>
          <t>FALSO</t>
        </is>
      </c>
      <c r="T180" s="211" t="n"/>
      <c r="U180" s="211" t="n"/>
      <c r="V180" s="290" t="inlineStr">
        <is>
          <t>Plot válido</t>
        </is>
      </c>
    </row>
    <row r="181" ht="15.75" customHeight="1" s="412">
      <c r="A181" s="199" t="n">
        <v>3646</v>
      </c>
      <c r="B181" s="200" t="n">
        <v>68</v>
      </c>
      <c r="C181" s="223" t="n">
        <v>120</v>
      </c>
      <c r="D181" s="223" t="n">
        <v>14</v>
      </c>
      <c r="E181" s="73" t="n">
        <v>43591</v>
      </c>
      <c r="F181" s="223" t="n">
        <v>5288</v>
      </c>
      <c r="G181" s="224" t="n">
        <v>8188</v>
      </c>
      <c r="H181" s="225" t="n">
        <v>7122</v>
      </c>
      <c r="I181" s="223" t="n"/>
      <c r="J181" s="74">
        <f>+(((G181-F181)-(H181-F181))/(H181-F181))*100</f>
        <v/>
      </c>
      <c r="K181" s="233" t="n"/>
      <c r="L181" s="228" t="n"/>
      <c r="M181" s="228" t="n"/>
      <c r="N181" s="206" t="n"/>
      <c r="O181" s="206" t="n"/>
      <c r="P181" s="207">
        <f>+(((H181-F181)/1000)*1000)/10</f>
        <v/>
      </c>
      <c r="Q181" s="207" t="n"/>
      <c r="R181" s="26" t="inlineStr">
        <is>
          <t>FALSO</t>
        </is>
      </c>
      <c r="S181" s="26" t="inlineStr">
        <is>
          <t>FALSO</t>
        </is>
      </c>
      <c r="T181" s="211" t="n"/>
      <c r="U181" s="211" t="n"/>
      <c r="V181" s="290" t="inlineStr">
        <is>
          <t>Plot válido</t>
        </is>
      </c>
    </row>
    <row r="182" ht="15.75" customHeight="1" s="412">
      <c r="A182" s="199" t="n">
        <v>4313</v>
      </c>
      <c r="B182" s="200" t="n">
        <v>19</v>
      </c>
      <c r="C182" s="223" t="n">
        <v>120</v>
      </c>
      <c r="D182" s="223" t="n">
        <v>16</v>
      </c>
      <c r="E182" s="73" t="n">
        <v>43607</v>
      </c>
      <c r="F182" s="223" t="n">
        <v>5229</v>
      </c>
      <c r="G182" s="223" t="n">
        <v>7992</v>
      </c>
      <c r="H182" s="225" t="n">
        <v>7261</v>
      </c>
      <c r="I182" s="223" t="n">
        <v>2</v>
      </c>
      <c r="J182" s="74">
        <f>+(((G182-F182)-(H182-F182))/(H182-F182))*100</f>
        <v/>
      </c>
      <c r="K182" s="233" t="inlineStr">
        <is>
          <t>MF</t>
        </is>
      </c>
      <c r="L182" s="227">
        <f>AVERAGE(J182:J183)</f>
        <v/>
      </c>
      <c r="M182" s="227">
        <f>_xlfn.STDEV.S(J182,J183)</f>
        <v/>
      </c>
      <c r="N182" s="206" t="n"/>
      <c r="O182" s="206" t="n"/>
      <c r="P182" s="207">
        <f>+(((H182-F182)/1000)*1000)/10</f>
        <v/>
      </c>
      <c r="Q182" s="207">
        <f>AVERAGE(P182:P183)</f>
        <v/>
      </c>
      <c r="R182" s="26" t="inlineStr">
        <is>
          <t>FALSO</t>
        </is>
      </c>
      <c r="S182" s="26" t="inlineStr">
        <is>
          <t>FALSO</t>
        </is>
      </c>
      <c r="T182" s="211" t="n"/>
      <c r="U182" s="211" t="n"/>
      <c r="V182" s="290" t="inlineStr">
        <is>
          <t>Plot válido</t>
        </is>
      </c>
    </row>
    <row r="183" ht="15.75" customHeight="1" s="412">
      <c r="A183" s="199" t="n">
        <v>4314</v>
      </c>
      <c r="B183" s="200" t="n">
        <v>20</v>
      </c>
      <c r="C183" s="223" t="n">
        <v>120</v>
      </c>
      <c r="D183" s="223" t="n">
        <v>16</v>
      </c>
      <c r="E183" s="73" t="n">
        <v>43607</v>
      </c>
      <c r="F183" s="223" t="n">
        <v>5190</v>
      </c>
      <c r="G183" s="223" t="n">
        <v>8100</v>
      </c>
      <c r="H183" s="225" t="n">
        <v>7339</v>
      </c>
      <c r="I183" s="223" t="n"/>
      <c r="J183" s="74">
        <f>+(((G183-F183)-(H183-F183))/(H183-F183))*100</f>
        <v/>
      </c>
      <c r="K183" s="233" t="n"/>
      <c r="L183" s="228" t="n"/>
      <c r="M183" s="228" t="n"/>
      <c r="N183" s="206" t="n"/>
      <c r="O183" s="206" t="n"/>
      <c r="P183" s="207">
        <f>+(((H183-F183)/1000)*1000)/10</f>
        <v/>
      </c>
      <c r="Q183" s="207" t="n"/>
      <c r="R183" s="26" t="inlineStr">
        <is>
          <t>FALSO</t>
        </is>
      </c>
      <c r="S183" s="26" t="inlineStr">
        <is>
          <t>FALSO</t>
        </is>
      </c>
      <c r="T183" s="211" t="n"/>
      <c r="U183" s="211" t="n"/>
      <c r="V183" s="290" t="inlineStr">
        <is>
          <t>Plot válido</t>
        </is>
      </c>
    </row>
    <row r="184" ht="15.75" customHeight="1" s="412">
      <c r="A184" s="199" t="n">
        <v>4959</v>
      </c>
      <c r="B184" s="200" t="n">
        <v>19</v>
      </c>
      <c r="C184" s="223" t="n">
        <v>120</v>
      </c>
      <c r="D184" s="223" t="n">
        <v>18</v>
      </c>
      <c r="E184" s="73" t="n">
        <v>43626</v>
      </c>
      <c r="F184" s="223" t="n">
        <v>5229</v>
      </c>
      <c r="G184" s="223" t="n">
        <v>8105</v>
      </c>
      <c r="H184" s="225" t="n">
        <v>7390</v>
      </c>
      <c r="I184" s="223" t="n">
        <v>9</v>
      </c>
      <c r="J184" s="74">
        <f>+(((G184-F184)-(H184-F184))/(H184-F184))*100</f>
        <v/>
      </c>
      <c r="K184" s="233" t="n"/>
      <c r="L184" s="227">
        <f>AVERAGE(J184:J185)</f>
        <v/>
      </c>
      <c r="M184" s="227">
        <f>_xlfn.STDEV.S(J184,J185)</f>
        <v/>
      </c>
      <c r="N184" s="206" t="n"/>
      <c r="O184" s="206" t="n"/>
      <c r="P184" s="207">
        <f>+(((H184-F184)/1000)*1000)/10</f>
        <v/>
      </c>
      <c r="Q184" s="207">
        <f>AVERAGE(P184:P185)</f>
        <v/>
      </c>
      <c r="R184" s="26" t="inlineStr">
        <is>
          <t>VERDADERO</t>
        </is>
      </c>
      <c r="S184" s="26" t="inlineStr">
        <is>
          <t>FALSO</t>
        </is>
      </c>
      <c r="T184" s="211" t="n"/>
      <c r="U184" s="211" t="n"/>
      <c r="V184" s="290" t="inlineStr">
        <is>
          <t>Plot válido</t>
        </is>
      </c>
    </row>
    <row r="185" ht="15.75" customHeight="1" s="412">
      <c r="A185" s="199" t="n">
        <v>4960</v>
      </c>
      <c r="B185" s="200" t="n">
        <v>20</v>
      </c>
      <c r="C185" s="223" t="n">
        <v>120</v>
      </c>
      <c r="D185" s="223" t="n">
        <v>18</v>
      </c>
      <c r="E185" s="73" t="n">
        <v>43626</v>
      </c>
      <c r="F185" s="223" t="n">
        <v>5190</v>
      </c>
      <c r="G185" s="223" t="n">
        <v>7996</v>
      </c>
      <c r="H185" s="225" t="n">
        <v>7284</v>
      </c>
      <c r="I185" s="223" t="n"/>
      <c r="J185" s="74">
        <f>+(((G185-F185)-(H185-F185))/(H185-F185))*100</f>
        <v/>
      </c>
      <c r="K185" s="233" t="n"/>
      <c r="L185" s="228" t="n"/>
      <c r="M185" s="228" t="n"/>
      <c r="N185" s="206" t="n"/>
      <c r="O185" s="206" t="n"/>
      <c r="P185" s="207">
        <f>+(((H185-F185)/1000)*1000)/10</f>
        <v/>
      </c>
      <c r="Q185" s="207" t="n"/>
      <c r="R185" s="26" t="inlineStr">
        <is>
          <t>FALSO</t>
        </is>
      </c>
      <c r="S185" s="26" t="inlineStr">
        <is>
          <t>FALSO</t>
        </is>
      </c>
      <c r="T185" s="211" t="n"/>
      <c r="U185" s="211" t="n"/>
      <c r="V185" s="290" t="inlineStr">
        <is>
          <t>Plot válido</t>
        </is>
      </c>
    </row>
    <row r="186" ht="15.75" customHeight="1" s="412">
      <c r="A186" s="199" t="n">
        <v>5791</v>
      </c>
      <c r="B186" s="200" t="n">
        <v>19</v>
      </c>
      <c r="C186" s="223" t="n">
        <v>120</v>
      </c>
      <c r="D186" s="223" t="n">
        <v>22</v>
      </c>
      <c r="E186" s="73" t="n">
        <v>43685</v>
      </c>
      <c r="F186" s="223" t="n">
        <v>5229</v>
      </c>
      <c r="G186" s="223" t="n">
        <v>7325</v>
      </c>
      <c r="H186" s="225" t="n">
        <v>7032</v>
      </c>
      <c r="I186" s="223" t="n">
        <v>11</v>
      </c>
      <c r="J186" s="74">
        <f>+(((G186-F186)-(H186-F186))/(H186-F186))*100</f>
        <v/>
      </c>
      <c r="K186" s="233" t="n"/>
      <c r="L186" s="227">
        <f>AVERAGE(J186:J187)</f>
        <v/>
      </c>
      <c r="M186" s="227">
        <f>_xlfn.STDEV.S(J186,J187)</f>
        <v/>
      </c>
      <c r="N186" s="206" t="n"/>
      <c r="O186" s="206" t="n"/>
      <c r="P186" s="207">
        <f>+(((H186-F186)/1000)*1000)/10</f>
        <v/>
      </c>
      <c r="Q186" s="207">
        <f>AVERAGE(P186:P187)</f>
        <v/>
      </c>
      <c r="R186" s="26" t="inlineStr">
        <is>
          <t>FALSO</t>
        </is>
      </c>
      <c r="S186" s="26" t="inlineStr">
        <is>
          <t>FALSO</t>
        </is>
      </c>
      <c r="T186" s="211" t="n"/>
      <c r="U186" s="211" t="n"/>
      <c r="V186" s="290" t="inlineStr">
        <is>
          <t>Plot válido</t>
        </is>
      </c>
    </row>
    <row r="187" ht="15.75" customHeight="1" s="412">
      <c r="A187" s="199" t="n">
        <v>5792</v>
      </c>
      <c r="B187" s="200" t="n">
        <v>19</v>
      </c>
      <c r="C187" s="223" t="n">
        <v>120</v>
      </c>
      <c r="D187" s="223" t="n">
        <v>22</v>
      </c>
      <c r="E187" s="73" t="n">
        <v>43685</v>
      </c>
      <c r="F187" s="223" t="n">
        <v>5229</v>
      </c>
      <c r="G187" s="223" t="n">
        <v>7450</v>
      </c>
      <c r="H187" s="225" t="n">
        <v>7145</v>
      </c>
      <c r="I187" s="223" t="n"/>
      <c r="J187" s="74">
        <f>+(((G187-F187)-(H187-F187))/(H187-F187))*100</f>
        <v/>
      </c>
      <c r="K187" s="233" t="n"/>
      <c r="L187" s="228" t="n"/>
      <c r="M187" s="228" t="n"/>
      <c r="N187" s="206" t="n"/>
      <c r="O187" s="206" t="n"/>
      <c r="P187" s="207">
        <f>+(((H187-F187)/1000)*1000)/10</f>
        <v/>
      </c>
      <c r="Q187" s="207" t="n"/>
      <c r="R187" s="26" t="inlineStr">
        <is>
          <t>FALSO</t>
        </is>
      </c>
      <c r="S187" s="26" t="inlineStr">
        <is>
          <t>FALSO</t>
        </is>
      </c>
      <c r="T187" s="211" t="n"/>
      <c r="U187" s="211" t="n"/>
      <c r="V187" s="290" t="inlineStr">
        <is>
          <t>Plot válido</t>
        </is>
      </c>
    </row>
    <row r="188" ht="15.75" customHeight="1" s="412">
      <c r="A188" s="199" t="n">
        <v>3263</v>
      </c>
      <c r="B188" s="200" t="n">
        <v>19</v>
      </c>
      <c r="C188" s="223" t="n">
        <v>121</v>
      </c>
      <c r="D188" s="223" t="n">
        <v>13</v>
      </c>
      <c r="E188" s="73" t="n">
        <v>43587</v>
      </c>
      <c r="F188" s="223" t="n">
        <v>5229</v>
      </c>
      <c r="G188" s="223" t="n">
        <v>7929</v>
      </c>
      <c r="H188" s="225" t="n">
        <v>7235</v>
      </c>
      <c r="I188" s="223" t="n">
        <v>1</v>
      </c>
      <c r="J188" s="74">
        <f>+(((G188-F188)-(H188-F188))/(H188-F188))*100</f>
        <v/>
      </c>
      <c r="K188" s="233" t="inlineStr">
        <is>
          <t>MF</t>
        </is>
      </c>
      <c r="L188" s="227">
        <f>AVERAGE(J188:J189)</f>
        <v/>
      </c>
      <c r="M188" s="227">
        <f>_xlfn.STDEV.S(J188,J189)</f>
        <v/>
      </c>
      <c r="N188" s="206" t="n">
        <v>2</v>
      </c>
      <c r="O188" s="206" t="n"/>
      <c r="P188" s="207">
        <f>+(((H188-F188)/1000)*1000)/10</f>
        <v/>
      </c>
      <c r="Q188" s="207">
        <f>AVERAGE(P188:P189)</f>
        <v/>
      </c>
      <c r="R188" s="26" t="inlineStr">
        <is>
          <t>FALSO</t>
        </is>
      </c>
      <c r="S188" s="26" t="inlineStr">
        <is>
          <t>FALSO</t>
        </is>
      </c>
      <c r="T188" s="211" t="n"/>
      <c r="U188" s="211" t="n"/>
      <c r="V188" s="290" t="inlineStr">
        <is>
          <t>Plot válido</t>
        </is>
      </c>
    </row>
    <row r="189" ht="15.75" customHeight="1" s="412">
      <c r="A189" s="199" t="n">
        <v>3264</v>
      </c>
      <c r="B189" s="200" t="n">
        <v>20</v>
      </c>
      <c r="C189" s="223" t="n">
        <v>121</v>
      </c>
      <c r="D189" s="223" t="n">
        <v>13</v>
      </c>
      <c r="E189" s="73" t="n">
        <v>43587</v>
      </c>
      <c r="F189" s="223" t="n">
        <v>5190</v>
      </c>
      <c r="G189" s="223" t="n">
        <v>7919</v>
      </c>
      <c r="H189" s="225" t="n">
        <v>7184</v>
      </c>
      <c r="I189" s="223" t="n"/>
      <c r="J189" s="74">
        <f>+(((G189-F189)-(H189-F189))/(H189-F189))*100</f>
        <v/>
      </c>
      <c r="K189" s="233" t="n"/>
      <c r="L189" s="228" t="n"/>
      <c r="M189" s="228" t="n"/>
      <c r="N189" s="206" t="n"/>
      <c r="O189" s="206" t="n"/>
      <c r="P189" s="207">
        <f>+(((H189-F189)/1000)*1000)/10</f>
        <v/>
      </c>
      <c r="Q189" s="207" t="n"/>
      <c r="R189" s="26" t="inlineStr">
        <is>
          <t>FALSO</t>
        </is>
      </c>
      <c r="S189" s="26" t="inlineStr">
        <is>
          <t>FALSO</t>
        </is>
      </c>
      <c r="T189" s="211" t="n"/>
      <c r="U189" s="211" t="n"/>
      <c r="V189" s="290" t="inlineStr">
        <is>
          <t>Plot válido</t>
        </is>
      </c>
    </row>
    <row r="190" ht="15.75" customHeight="1" s="412">
      <c r="A190" s="199" t="n">
        <v>3989</v>
      </c>
      <c r="B190" s="200" t="n">
        <v>19</v>
      </c>
      <c r="C190" s="223" t="n">
        <v>121</v>
      </c>
      <c r="D190" s="223" t="n">
        <v>15</v>
      </c>
      <c r="E190" s="73" t="n">
        <v>43599</v>
      </c>
      <c r="F190" s="223" t="n">
        <v>5229</v>
      </c>
      <c r="G190" s="223" t="n">
        <v>7681</v>
      </c>
      <c r="H190" s="225" t="n">
        <v>6994</v>
      </c>
      <c r="I190" s="223" t="n"/>
      <c r="J190" s="74">
        <f>+(((G190-F190)-(H190-F190))/(H190-F190))*100</f>
        <v/>
      </c>
      <c r="K190" s="236" t="n"/>
      <c r="L190" s="227">
        <f>AVERAGE(J190:J191)</f>
        <v/>
      </c>
      <c r="M190" s="227">
        <f>_xlfn.STDEV.S(J190,J191)</f>
        <v/>
      </c>
      <c r="N190" s="206" t="n"/>
      <c r="O190" s="206" t="n"/>
      <c r="P190" s="207">
        <f>+(((H190-F190)/1000)*1000)/10</f>
        <v/>
      </c>
      <c r="Q190" s="207">
        <f>AVERAGE(P190:P191)</f>
        <v/>
      </c>
      <c r="R190" s="26" t="inlineStr">
        <is>
          <t>FALSO</t>
        </is>
      </c>
      <c r="S190" s="26" t="inlineStr">
        <is>
          <t>FALSO</t>
        </is>
      </c>
      <c r="T190" s="211" t="n"/>
      <c r="U190" s="211" t="n"/>
      <c r="V190" s="290" t="inlineStr">
        <is>
          <t>Plot válido</t>
        </is>
      </c>
    </row>
    <row r="191" ht="15.75" customHeight="1" s="412">
      <c r="A191" s="199" t="n">
        <v>3990</v>
      </c>
      <c r="B191" s="200" t="n">
        <v>20</v>
      </c>
      <c r="C191" s="223" t="n">
        <v>121</v>
      </c>
      <c r="D191" s="223" t="n">
        <v>15</v>
      </c>
      <c r="E191" s="73" t="n">
        <v>43599</v>
      </c>
      <c r="F191" s="223" t="n">
        <v>5190</v>
      </c>
      <c r="G191" s="223" t="n">
        <v>7651</v>
      </c>
      <c r="H191" s="225" t="n">
        <v>6964</v>
      </c>
      <c r="I191" s="223" t="n"/>
      <c r="J191" s="74">
        <f>+(((G191-F191)-(H191-F191))/(H191-F191))*100</f>
        <v/>
      </c>
      <c r="K191" s="236" t="n"/>
      <c r="L191" s="228" t="n"/>
      <c r="M191" s="228" t="n"/>
      <c r="N191" s="206" t="n"/>
      <c r="O191" s="206" t="n"/>
      <c r="P191" s="207">
        <f>+(((H191-F191)/1000)*1000)/10</f>
        <v/>
      </c>
      <c r="Q191" s="207" t="n"/>
      <c r="R191" s="26" t="inlineStr">
        <is>
          <t>FALSO</t>
        </is>
      </c>
      <c r="S191" s="26" t="inlineStr">
        <is>
          <t>FALSO</t>
        </is>
      </c>
      <c r="T191" s="211" t="n"/>
      <c r="U191" s="211" t="n"/>
      <c r="V191" s="290" t="inlineStr">
        <is>
          <t>Plot válido</t>
        </is>
      </c>
    </row>
    <row r="192" ht="15.75" customHeight="1" s="412">
      <c r="A192" s="199" t="n">
        <v>4635</v>
      </c>
      <c r="B192" s="200" t="n">
        <v>19</v>
      </c>
      <c r="C192" s="223" t="n">
        <v>121</v>
      </c>
      <c r="D192" s="223" t="n">
        <v>17</v>
      </c>
      <c r="E192" s="73" t="n">
        <v>43619</v>
      </c>
      <c r="F192" s="223" t="n">
        <v>5229</v>
      </c>
      <c r="G192" s="223" t="n">
        <v>8201</v>
      </c>
      <c r="H192" s="225" t="n">
        <v>7460</v>
      </c>
      <c r="I192" s="223" t="n"/>
      <c r="J192" s="74">
        <f>+(((G192-F192)-(H192-F192))/(H192-F192))*100</f>
        <v/>
      </c>
      <c r="K192" s="233" t="n"/>
      <c r="L192" s="227">
        <f>AVERAGE(J192:J193)</f>
        <v/>
      </c>
      <c r="M192" s="227">
        <f>_xlfn.STDEV.S(J192,J193)</f>
        <v/>
      </c>
      <c r="N192" s="206" t="n"/>
      <c r="O192" s="206" t="n"/>
      <c r="P192" s="207">
        <f>+(((H192-F192)/1000)*1000)/10</f>
        <v/>
      </c>
      <c r="Q192" s="207">
        <f>AVERAGE(P192:P193)</f>
        <v/>
      </c>
      <c r="R192" s="26" t="inlineStr">
        <is>
          <t>VERDADERO</t>
        </is>
      </c>
      <c r="S192" s="26" t="inlineStr">
        <is>
          <t>FALSO</t>
        </is>
      </c>
      <c r="T192" s="211" t="n"/>
      <c r="U192" s="211" t="n"/>
      <c r="V192" s="290" t="inlineStr">
        <is>
          <t>Plot válido</t>
        </is>
      </c>
    </row>
    <row r="193" ht="15.75" customHeight="1" s="412">
      <c r="A193" s="199" t="n">
        <v>4636</v>
      </c>
      <c r="B193" s="200" t="n">
        <v>20</v>
      </c>
      <c r="C193" s="223" t="n">
        <v>121</v>
      </c>
      <c r="D193" s="223" t="n">
        <v>17</v>
      </c>
      <c r="E193" s="73" t="n">
        <v>43619</v>
      </c>
      <c r="F193" s="223" t="n">
        <v>5190</v>
      </c>
      <c r="G193" s="223" t="n">
        <v>8296</v>
      </c>
      <c r="H193" s="225" t="n">
        <v>7512</v>
      </c>
      <c r="I193" s="223" t="n"/>
      <c r="J193" s="74">
        <f>+(((G193-F193)-(H193-F193))/(H193-F193))*100</f>
        <v/>
      </c>
      <c r="K193" s="233" t="n"/>
      <c r="L193" s="228" t="n"/>
      <c r="M193" s="228" t="n"/>
      <c r="N193" s="206" t="n"/>
      <c r="O193" s="206" t="n"/>
      <c r="P193" s="207">
        <f>+(((H193-F193)/1000)*1000)/10</f>
        <v/>
      </c>
      <c r="Q193" s="207" t="n"/>
      <c r="R193" s="26" t="inlineStr">
        <is>
          <t>FALSO</t>
        </is>
      </c>
      <c r="S193" s="26" t="inlineStr">
        <is>
          <t>FALSO</t>
        </is>
      </c>
      <c r="T193" s="211" t="n"/>
      <c r="U193" s="211" t="n"/>
      <c r="V193" s="290" t="inlineStr">
        <is>
          <t>Plot válido</t>
        </is>
      </c>
    </row>
    <row r="194" ht="15.75" customHeight="1" s="412">
      <c r="A194" s="199" t="n">
        <v>5793</v>
      </c>
      <c r="B194" s="200" t="n">
        <v>20</v>
      </c>
      <c r="C194" s="223" t="n">
        <v>121</v>
      </c>
      <c r="D194" s="223" t="n">
        <v>22</v>
      </c>
      <c r="E194" s="73" t="n">
        <v>43685</v>
      </c>
      <c r="F194" s="223" t="n">
        <v>5190</v>
      </c>
      <c r="G194" s="223" t="n">
        <v>7442</v>
      </c>
      <c r="H194" s="225" t="n">
        <v>7120</v>
      </c>
      <c r="I194" s="223" t="n">
        <v>5</v>
      </c>
      <c r="J194" s="74">
        <f>+(((G194-F194)-(H194-F194))/(H194-F194))*100</f>
        <v/>
      </c>
      <c r="K194" s="233" t="n"/>
      <c r="L194" s="227">
        <f>AVERAGE(J194:J195)</f>
        <v/>
      </c>
      <c r="M194" s="227">
        <f>_xlfn.STDEV.S(J194,J195)</f>
        <v/>
      </c>
      <c r="N194" s="206" t="n"/>
      <c r="O194" s="206" t="n"/>
      <c r="P194" s="207">
        <f>+(((H194-F194)/1000)*1000)/10</f>
        <v/>
      </c>
      <c r="Q194" s="207">
        <f>AVERAGE(P194:P195)</f>
        <v/>
      </c>
      <c r="R194" s="26" t="inlineStr">
        <is>
          <t>FALSO</t>
        </is>
      </c>
      <c r="S194" s="26" t="inlineStr">
        <is>
          <t>FALSO</t>
        </is>
      </c>
      <c r="T194" s="211" t="n"/>
      <c r="U194" s="211" t="n"/>
      <c r="V194" s="290" t="inlineStr">
        <is>
          <t>Plot válido</t>
        </is>
      </c>
    </row>
    <row r="195" ht="15.75" customHeight="1" s="412">
      <c r="A195" s="199" t="n">
        <v>5794</v>
      </c>
      <c r="B195" s="200" t="n">
        <v>20</v>
      </c>
      <c r="C195" s="223" t="n">
        <v>121</v>
      </c>
      <c r="D195" s="223" t="n">
        <v>22</v>
      </c>
      <c r="E195" s="73" t="n">
        <v>43685</v>
      </c>
      <c r="F195" s="223" t="n">
        <v>5190</v>
      </c>
      <c r="G195" s="223" t="n">
        <v>7390</v>
      </c>
      <c r="H195" s="225" t="n">
        <v>7075</v>
      </c>
      <c r="I195" s="223" t="n"/>
      <c r="J195" s="74">
        <f>+(((G195-F195)-(H195-F195))/(H195-F195))*100</f>
        <v/>
      </c>
      <c r="K195" s="233" t="n"/>
      <c r="L195" s="228" t="n"/>
      <c r="M195" s="228" t="n"/>
      <c r="N195" s="206" t="n"/>
      <c r="O195" s="206" t="n"/>
      <c r="P195" s="207">
        <f>+(((H195-F195)/1000)*1000)/10</f>
        <v/>
      </c>
      <c r="Q195" s="207" t="n"/>
      <c r="R195" s="26" t="inlineStr">
        <is>
          <t>FALSO</t>
        </is>
      </c>
      <c r="S195" s="26" t="inlineStr">
        <is>
          <t>FALSO</t>
        </is>
      </c>
      <c r="T195" s="211" t="n"/>
      <c r="U195" s="211" t="n"/>
      <c r="V195" s="290" t="inlineStr">
        <is>
          <t>Plot válido</t>
        </is>
      </c>
    </row>
    <row r="196" ht="15.75" customHeight="1" s="412">
      <c r="A196" s="199" t="n">
        <v>3647</v>
      </c>
      <c r="B196" s="200" t="n">
        <v>69</v>
      </c>
      <c r="C196" s="223" t="n">
        <v>122</v>
      </c>
      <c r="D196" s="223" t="n">
        <v>14</v>
      </c>
      <c r="E196" s="73" t="n">
        <v>43591</v>
      </c>
      <c r="F196" s="223" t="n">
        <v>5248</v>
      </c>
      <c r="G196" s="224" t="n">
        <v>8441</v>
      </c>
      <c r="H196" s="225" t="n">
        <v>7475</v>
      </c>
      <c r="I196" s="223" t="n">
        <v>2</v>
      </c>
      <c r="J196" s="74">
        <f>+(((G196-F196)-(H196-F196))/(H196-F196))*100</f>
        <v/>
      </c>
      <c r="K196" s="233" t="inlineStr">
        <is>
          <t>2/5</t>
        </is>
      </c>
      <c r="L196" s="227">
        <f>AVERAGE(J196:J197)</f>
        <v/>
      </c>
      <c r="M196" s="227">
        <f>_xlfn.STDEV.S(J196,J197)</f>
        <v/>
      </c>
      <c r="N196" s="206" t="n">
        <v>3</v>
      </c>
      <c r="O196" s="206" t="n"/>
      <c r="P196" s="207">
        <f>+(((H196-F196)/1000)*1000)/10</f>
        <v/>
      </c>
      <c r="Q196" s="207">
        <f>AVERAGE(P196:P197)</f>
        <v/>
      </c>
      <c r="R196" s="26" t="inlineStr">
        <is>
          <t>FALSO</t>
        </is>
      </c>
      <c r="S196" s="26" t="inlineStr">
        <is>
          <t>FALSO</t>
        </is>
      </c>
      <c r="T196" s="211" t="n"/>
      <c r="U196" s="211" t="n"/>
      <c r="V196" s="290" t="inlineStr">
        <is>
          <t>Plot válido</t>
        </is>
      </c>
    </row>
    <row r="197" hidden="1" ht="15.75" customHeight="1" s="412">
      <c r="A197" s="199" t="n">
        <v>3648</v>
      </c>
      <c r="B197" s="200" t="n">
        <v>70</v>
      </c>
      <c r="C197" s="223" t="n">
        <v>122</v>
      </c>
      <c r="D197" s="223" t="n">
        <v>14</v>
      </c>
      <c r="E197" s="73" t="n">
        <v>43591</v>
      </c>
      <c r="F197" s="223" t="n">
        <v>5266</v>
      </c>
      <c r="G197" s="224" t="n">
        <v>8383</v>
      </c>
      <c r="H197" s="225" t="n">
        <v>7434</v>
      </c>
      <c r="I197" s="223" t="n"/>
      <c r="J197" s="74">
        <f>+(((G197-F197)-(H197-F197))/(H197-F197))*100</f>
        <v/>
      </c>
      <c r="K197" s="233" t="n"/>
      <c r="L197" s="228" t="n"/>
      <c r="M197" s="228" t="n"/>
      <c r="N197" s="206" t="n"/>
      <c r="O197" s="206" t="n"/>
      <c r="P197" s="207">
        <f>+(((H197-F197)/1000)*1000)/10</f>
        <v/>
      </c>
      <c r="Q197" s="207" t="n"/>
      <c r="R197" s="26" t="inlineStr">
        <is>
          <t>FALSO</t>
        </is>
      </c>
      <c r="S197" s="26" t="inlineStr">
        <is>
          <t>FALSO</t>
        </is>
      </c>
      <c r="T197" s="211" t="n"/>
      <c r="U197" s="211" t="n"/>
      <c r="V197" s="290" t="inlineStr">
        <is>
          <t>Se descarta</t>
        </is>
      </c>
    </row>
    <row r="198" hidden="1" ht="15.75" customHeight="1" s="412">
      <c r="A198" s="199" t="n">
        <v>4315</v>
      </c>
      <c r="B198" s="200" t="n">
        <v>21</v>
      </c>
      <c r="C198" s="223" t="n">
        <v>122</v>
      </c>
      <c r="D198" s="223" t="n">
        <v>16</v>
      </c>
      <c r="E198" s="73" t="n">
        <v>43607</v>
      </c>
      <c r="F198" s="223" t="n">
        <v>5224</v>
      </c>
      <c r="G198" s="223" t="n">
        <v>8351</v>
      </c>
      <c r="H198" s="225" t="n">
        <v>7622</v>
      </c>
      <c r="I198" s="223" t="n">
        <v>2</v>
      </c>
      <c r="J198" s="74">
        <f>+(((G198-F198)-(H198-F198))/(H198-F198))*100</f>
        <v/>
      </c>
      <c r="K198" s="233" t="n"/>
      <c r="L198" s="227">
        <f>AVERAGE(J198:J199)</f>
        <v/>
      </c>
      <c r="M198" s="227">
        <f>_xlfn.STDEV.S(J198,J199)</f>
        <v/>
      </c>
      <c r="N198" s="206" t="n"/>
      <c r="O198" s="206" t="n"/>
      <c r="P198" s="207">
        <f>+(((H198-F198)/1000)*1000)/10</f>
        <v/>
      </c>
      <c r="Q198" s="207">
        <f>AVERAGE(P198:P199)</f>
        <v/>
      </c>
      <c r="R198" s="26" t="inlineStr">
        <is>
          <t>FALSO</t>
        </is>
      </c>
      <c r="S198" s="26" t="inlineStr">
        <is>
          <t>FALSO</t>
        </is>
      </c>
      <c r="T198" s="211" t="n"/>
      <c r="U198" s="211" t="n"/>
      <c r="V198" s="290" t="inlineStr">
        <is>
          <t>Se descarta</t>
        </is>
      </c>
    </row>
    <row r="199" hidden="1" ht="15.75" customHeight="1" s="412">
      <c r="A199" s="199" t="n">
        <v>4316</v>
      </c>
      <c r="B199" s="200" t="n">
        <v>22</v>
      </c>
      <c r="C199" s="223" t="n">
        <v>122</v>
      </c>
      <c r="D199" s="223" t="n">
        <v>16</v>
      </c>
      <c r="E199" s="73" t="n">
        <v>43607</v>
      </c>
      <c r="F199" s="223" t="n">
        <v>5276</v>
      </c>
      <c r="G199" s="223" t="n">
        <v>8561</v>
      </c>
      <c r="H199" s="225" t="n">
        <v>7825</v>
      </c>
      <c r="I199" s="223" t="n"/>
      <c r="J199" s="74">
        <f>+(((G199-F199)-(H199-F199))/(H199-F199))*100</f>
        <v/>
      </c>
      <c r="K199" s="233" t="n"/>
      <c r="L199" s="228" t="n"/>
      <c r="M199" s="228" t="n"/>
      <c r="N199" s="206" t="n"/>
      <c r="O199" s="206" t="n"/>
      <c r="P199" s="207">
        <f>+(((H199-F199)/1000)*1000)/10</f>
        <v/>
      </c>
      <c r="Q199" s="207" t="n"/>
      <c r="R199" s="26" t="inlineStr">
        <is>
          <t>FALSO</t>
        </is>
      </c>
      <c r="S199" s="26" t="inlineStr">
        <is>
          <t>FALSO</t>
        </is>
      </c>
      <c r="T199" s="211" t="n"/>
      <c r="U199" s="211" t="n"/>
      <c r="V199" s="290" t="inlineStr">
        <is>
          <t>Se descarta</t>
        </is>
      </c>
    </row>
    <row r="200" hidden="1" ht="15.75" customHeight="1" s="412">
      <c r="A200" s="199" t="n">
        <v>4961</v>
      </c>
      <c r="B200" s="200" t="n">
        <v>21</v>
      </c>
      <c r="C200" s="223" t="n">
        <v>122</v>
      </c>
      <c r="D200" s="223" t="n">
        <v>18</v>
      </c>
      <c r="E200" s="73" t="n">
        <v>43626</v>
      </c>
      <c r="F200" s="223" t="n">
        <v>5224</v>
      </c>
      <c r="G200" s="223" t="n">
        <v>7539</v>
      </c>
      <c r="H200" s="225" t="n">
        <v>7012</v>
      </c>
      <c r="I200" s="223" t="n">
        <v>7</v>
      </c>
      <c r="J200" s="74">
        <f>+(((G200-F200)-(H200-F200))/(H200-F200))*100</f>
        <v/>
      </c>
      <c r="K200" s="233" t="n"/>
      <c r="L200" s="227">
        <f>AVERAGE(J200:J201)</f>
        <v/>
      </c>
      <c r="M200" s="227">
        <f>_xlfn.STDEV.S(J200,J201)</f>
        <v/>
      </c>
      <c r="N200" s="206" t="n"/>
      <c r="O200" s="206" t="n"/>
      <c r="P200" s="207">
        <f>+(((H200-F200)/1000)*1000)/10</f>
        <v/>
      </c>
      <c r="Q200" s="207">
        <f>AVERAGE(P200:P201)</f>
        <v/>
      </c>
      <c r="R200" s="26" t="inlineStr">
        <is>
          <t>FALSO</t>
        </is>
      </c>
      <c r="S200" s="26" t="inlineStr">
        <is>
          <t>FALSO</t>
        </is>
      </c>
      <c r="T200" s="211" t="n"/>
      <c r="U200" s="211" t="n"/>
      <c r="V200" s="290" t="inlineStr">
        <is>
          <t>Se descarta</t>
        </is>
      </c>
    </row>
    <row r="201" hidden="1" ht="15.75" customHeight="1" s="412">
      <c r="A201" s="199" t="n">
        <v>4962</v>
      </c>
      <c r="B201" s="200" t="n">
        <v>22</v>
      </c>
      <c r="C201" s="223" t="n">
        <v>122</v>
      </c>
      <c r="D201" s="223" t="n">
        <v>18</v>
      </c>
      <c r="E201" s="73" t="n">
        <v>43626</v>
      </c>
      <c r="F201" s="223" t="n">
        <v>5276</v>
      </c>
      <c r="G201" s="223" t="n">
        <v>7670</v>
      </c>
      <c r="H201" s="225" t="n">
        <v>7127</v>
      </c>
      <c r="I201" s="223" t="n"/>
      <c r="J201" s="74">
        <f>+(((G201-F201)-(H201-F201))/(H201-F201))*100</f>
        <v/>
      </c>
      <c r="K201" s="233" t="n"/>
      <c r="L201" s="228" t="n"/>
      <c r="M201" s="228" t="n"/>
      <c r="N201" s="206" t="n"/>
      <c r="O201" s="206" t="n"/>
      <c r="P201" s="207">
        <f>+(((H201-F201)/1000)*1000)/10</f>
        <v/>
      </c>
      <c r="Q201" s="207" t="n"/>
      <c r="R201" s="26" t="inlineStr">
        <is>
          <t>FALSO</t>
        </is>
      </c>
      <c r="S201" s="26" t="inlineStr">
        <is>
          <t>FALSO</t>
        </is>
      </c>
      <c r="T201" s="211" t="n"/>
      <c r="U201" s="211" t="n"/>
      <c r="V201" s="290" t="inlineStr">
        <is>
          <t>Se descarta</t>
        </is>
      </c>
    </row>
    <row r="202" hidden="1" ht="15.75" customHeight="1" s="412">
      <c r="A202" s="199" t="n">
        <v>5795</v>
      </c>
      <c r="B202" s="200" t="n">
        <v>21</v>
      </c>
      <c r="C202" s="223" t="n">
        <v>122</v>
      </c>
      <c r="D202" s="223" t="n">
        <v>22</v>
      </c>
      <c r="E202" s="73" t="n">
        <v>43685</v>
      </c>
      <c r="F202" s="223" t="n">
        <v>5224</v>
      </c>
      <c r="G202" s="223" t="n">
        <v>8164</v>
      </c>
      <c r="H202" s="225" t="n">
        <v>7753</v>
      </c>
      <c r="I202" s="223" t="n">
        <v>7</v>
      </c>
      <c r="J202" s="74">
        <f>+(((G202-F202)-(H202-F202))/(H202-F202))*100</f>
        <v/>
      </c>
      <c r="K202" s="233" t="n"/>
      <c r="L202" s="227">
        <f>AVERAGE(J202:J203)</f>
        <v/>
      </c>
      <c r="M202" s="227">
        <f>_xlfn.STDEV.S(J202,J203)</f>
        <v/>
      </c>
      <c r="N202" s="206" t="n"/>
      <c r="O202" s="206" t="n"/>
      <c r="P202" s="207">
        <f>+(((H202-F202)/1000)*1000)/10</f>
        <v/>
      </c>
      <c r="Q202" s="207">
        <f>AVERAGE(P202:P203)</f>
        <v/>
      </c>
      <c r="R202" s="26" t="inlineStr">
        <is>
          <t>FALSO</t>
        </is>
      </c>
      <c r="S202" s="26" t="inlineStr">
        <is>
          <t>FALSO</t>
        </is>
      </c>
      <c r="T202" s="211" t="n"/>
      <c r="U202" s="211" t="n"/>
      <c r="V202" s="290" t="inlineStr">
        <is>
          <t>Se descarta</t>
        </is>
      </c>
    </row>
    <row r="203" hidden="1" ht="15.75" customHeight="1" s="412">
      <c r="A203" s="199" t="n">
        <v>5796</v>
      </c>
      <c r="B203" s="200" t="n">
        <v>21</v>
      </c>
      <c r="C203" s="223" t="n">
        <v>122</v>
      </c>
      <c r="D203" s="223" t="n">
        <v>22</v>
      </c>
      <c r="E203" s="73" t="n">
        <v>43685</v>
      </c>
      <c r="F203" s="223" t="n">
        <v>5224</v>
      </c>
      <c r="G203" s="223" t="n">
        <v>8170</v>
      </c>
      <c r="H203" s="225" t="n">
        <v>7757</v>
      </c>
      <c r="I203" s="223" t="n"/>
      <c r="J203" s="74">
        <f>+(((G203-F203)-(H203-F203))/(H203-F203))*100</f>
        <v/>
      </c>
      <c r="K203" s="233" t="n"/>
      <c r="L203" s="228" t="n"/>
      <c r="M203" s="228" t="n"/>
      <c r="N203" s="206" t="n"/>
      <c r="O203" s="206" t="n"/>
      <c r="P203" s="207">
        <f>+(((H203-F203)/1000)*1000)/10</f>
        <v/>
      </c>
      <c r="Q203" s="207" t="n"/>
      <c r="R203" s="26" t="inlineStr">
        <is>
          <t>FALSO</t>
        </is>
      </c>
      <c r="S203" s="26" t="inlineStr">
        <is>
          <t>FALSO</t>
        </is>
      </c>
      <c r="T203" s="211" t="n"/>
      <c r="U203" s="211" t="n"/>
      <c r="V203" s="290" t="inlineStr">
        <is>
          <t>Se descarta</t>
        </is>
      </c>
    </row>
    <row r="204" hidden="1" ht="15.75" customHeight="1" s="412">
      <c r="A204" s="199" t="n">
        <v>2919</v>
      </c>
      <c r="B204" s="200" t="n">
        <v>3</v>
      </c>
      <c r="C204" s="223" t="n">
        <v>123</v>
      </c>
      <c r="D204" s="223" t="n">
        <v>11</v>
      </c>
      <c r="E204" s="73" t="n">
        <v>43571</v>
      </c>
      <c r="F204" s="224" t="n">
        <v>5258</v>
      </c>
      <c r="G204" s="223" t="n">
        <v>9247</v>
      </c>
      <c r="H204" s="225" t="n">
        <v>7889</v>
      </c>
      <c r="I204" s="223" t="n">
        <v>2</v>
      </c>
      <c r="J204" s="74">
        <f>+(((G204-F204)-(H204-F204))/(H204-F204))*100</f>
        <v/>
      </c>
      <c r="K204" s="233" t="inlineStr">
        <is>
          <t>MF</t>
        </is>
      </c>
      <c r="L204" s="227">
        <f>AVERAGE(J204:J205)</f>
        <v/>
      </c>
      <c r="M204" s="227">
        <f>_xlfn.STDEV.S(J204,J205)</f>
        <v/>
      </c>
      <c r="N204" s="206" t="n">
        <v>3</v>
      </c>
      <c r="O204" s="206" t="n"/>
      <c r="P204" s="207">
        <f>+(((H204-F204)/1000)*1000)/10</f>
        <v/>
      </c>
      <c r="Q204" s="207">
        <f>AVERAGE(P204:P205)</f>
        <v/>
      </c>
      <c r="R204" s="26" t="inlineStr">
        <is>
          <t>FALSO</t>
        </is>
      </c>
      <c r="S204" s="26" t="inlineStr">
        <is>
          <t>FALSO</t>
        </is>
      </c>
      <c r="T204" s="211" t="n"/>
      <c r="U204" s="211" t="n"/>
      <c r="V204" s="290" t="inlineStr">
        <is>
          <t>Se descarta</t>
        </is>
      </c>
    </row>
    <row r="205" ht="15.75" customHeight="1" s="412">
      <c r="A205" s="199" t="n">
        <v>2920</v>
      </c>
      <c r="B205" s="200" t="n">
        <v>4</v>
      </c>
      <c r="C205" s="223" t="n">
        <v>123</v>
      </c>
      <c r="D205" s="223" t="n">
        <v>11</v>
      </c>
      <c r="E205" s="73" t="n">
        <v>43571</v>
      </c>
      <c r="F205" s="224" t="n">
        <v>5259</v>
      </c>
      <c r="G205" s="223" t="n">
        <v>9030</v>
      </c>
      <c r="H205" s="225" t="n">
        <v>7741</v>
      </c>
      <c r="I205" s="223" t="n"/>
      <c r="J205" s="74">
        <f>+(((G205-F205)-(H205-F205))/(H205-F205))*100</f>
        <v/>
      </c>
      <c r="K205" s="233" t="n"/>
      <c r="L205" s="228" t="n"/>
      <c r="M205" s="228" t="n"/>
      <c r="N205" s="206" t="n"/>
      <c r="O205" s="206" t="n"/>
      <c r="P205" s="207">
        <f>+(((H205-F205)/1000)*1000)/10</f>
        <v/>
      </c>
      <c r="Q205" s="207" t="n"/>
      <c r="R205" s="26" t="inlineStr">
        <is>
          <t>FALSO</t>
        </is>
      </c>
      <c r="S205" s="26" t="inlineStr">
        <is>
          <t>FALSO</t>
        </is>
      </c>
      <c r="T205" s="211" t="n"/>
      <c r="U205" s="211" t="n"/>
      <c r="V205" s="290" t="inlineStr">
        <is>
          <t>Plot válido</t>
        </is>
      </c>
    </row>
    <row r="206" ht="15.75" customHeight="1" s="412">
      <c r="A206" s="199" t="n">
        <v>3649</v>
      </c>
      <c r="B206" s="200" t="n">
        <v>71</v>
      </c>
      <c r="C206" s="223" t="n">
        <v>123</v>
      </c>
      <c r="D206" s="223" t="n">
        <v>14</v>
      </c>
      <c r="E206" s="73" t="n">
        <v>43591</v>
      </c>
      <c r="F206" s="223" t="n">
        <v>5256</v>
      </c>
      <c r="G206" s="224" t="n">
        <v>10029</v>
      </c>
      <c r="H206" s="225" t="n">
        <v>8556</v>
      </c>
      <c r="I206" s="223" t="n"/>
      <c r="J206" s="74">
        <f>+(((G206-F206)-(H206-F206))/(H206-F206))*100</f>
        <v/>
      </c>
      <c r="K206" s="233" t="inlineStr">
        <is>
          <t>26/4</t>
        </is>
      </c>
      <c r="L206" s="227">
        <f>AVERAGE(J206:J207)</f>
        <v/>
      </c>
      <c r="M206" s="227">
        <f>_xlfn.STDEV.S(J206,J207)</f>
        <v/>
      </c>
      <c r="N206" s="206" t="n"/>
      <c r="O206" s="206" t="n"/>
      <c r="P206" s="207">
        <f>+(((H206-F206)/1000)*1000)/10</f>
        <v/>
      </c>
      <c r="Q206" s="207">
        <f>AVERAGE(P206:P207)</f>
        <v/>
      </c>
      <c r="R206" s="26" t="inlineStr">
        <is>
          <t>FALSO</t>
        </is>
      </c>
      <c r="S206" s="26" t="inlineStr">
        <is>
          <t>FALSO</t>
        </is>
      </c>
      <c r="T206" s="211" t="n"/>
      <c r="U206" s="211" t="n"/>
      <c r="V206" s="290" t="inlineStr">
        <is>
          <t>Plot válido</t>
        </is>
      </c>
    </row>
    <row r="207" ht="15.75" customHeight="1" s="412">
      <c r="A207" s="199" t="n">
        <v>3650</v>
      </c>
      <c r="B207" s="200" t="n">
        <v>72</v>
      </c>
      <c r="C207" s="223" t="n">
        <v>123</v>
      </c>
      <c r="D207" s="223" t="n">
        <v>14</v>
      </c>
      <c r="E207" s="73" t="n">
        <v>43591</v>
      </c>
      <c r="F207" s="223" t="n">
        <v>5223</v>
      </c>
      <c r="G207" s="224" t="n">
        <v>10046</v>
      </c>
      <c r="H207" s="225" t="n">
        <v>8450</v>
      </c>
      <c r="I207" s="223" t="n"/>
      <c r="J207" s="74">
        <f>+(((G207-F207)-(H207-F207))/(H207-F207))*100</f>
        <v/>
      </c>
      <c r="K207" s="233" t="n"/>
      <c r="L207" s="228" t="n"/>
      <c r="M207" s="228" t="n"/>
      <c r="N207" s="206" t="n"/>
      <c r="O207" s="206" t="n"/>
      <c r="P207" s="207">
        <f>+(((H207-F207)/1000)*1000)/10</f>
        <v/>
      </c>
      <c r="Q207" s="207" t="n"/>
      <c r="R207" s="26" t="inlineStr">
        <is>
          <t>FALSO</t>
        </is>
      </c>
      <c r="S207" s="26" t="inlineStr">
        <is>
          <t>FALSO</t>
        </is>
      </c>
      <c r="T207" s="211" t="n"/>
      <c r="U207" s="211" t="n"/>
      <c r="V207" s="290" t="inlineStr">
        <is>
          <t>Plot válido</t>
        </is>
      </c>
    </row>
    <row r="208" ht="15.75" customHeight="1" s="412">
      <c r="A208" s="199" t="n">
        <v>4317</v>
      </c>
      <c r="B208" s="200" t="n">
        <v>23</v>
      </c>
      <c r="C208" s="223" t="n">
        <v>123</v>
      </c>
      <c r="D208" s="223" t="n">
        <v>16</v>
      </c>
      <c r="E208" s="73" t="n">
        <v>43607</v>
      </c>
      <c r="F208" s="223" t="n">
        <v>5261</v>
      </c>
      <c r="G208" s="223" t="n">
        <v>8447</v>
      </c>
      <c r="H208" s="225" t="n">
        <v>7808</v>
      </c>
      <c r="I208" s="223" t="n">
        <v>2</v>
      </c>
      <c r="J208" s="74">
        <f>+(((G208-F208)-(H208-F208))/(H208-F208))*100</f>
        <v/>
      </c>
      <c r="K208" s="233" t="n"/>
      <c r="L208" s="227">
        <f>AVERAGE(J208:J209)</f>
        <v/>
      </c>
      <c r="M208" s="227">
        <f>_xlfn.STDEV.S(J208,J209)</f>
        <v/>
      </c>
      <c r="N208" s="206" t="n"/>
      <c r="O208" s="206" t="n"/>
      <c r="P208" s="207">
        <f>+(((H208-F208)/1000)*1000)/10</f>
        <v/>
      </c>
      <c r="Q208" s="207">
        <f>AVERAGE(P208:P209)</f>
        <v/>
      </c>
      <c r="R208" s="26" t="inlineStr">
        <is>
          <t>FALSO</t>
        </is>
      </c>
      <c r="S208" s="26" t="inlineStr">
        <is>
          <t>FALSO</t>
        </is>
      </c>
      <c r="T208" s="211" t="n"/>
      <c r="U208" s="211" t="n"/>
      <c r="V208" s="290" t="inlineStr">
        <is>
          <t>Plot válido</t>
        </is>
      </c>
    </row>
    <row r="209" ht="15.75" customHeight="1" s="412">
      <c r="A209" s="199" t="n">
        <v>4318</v>
      </c>
      <c r="B209" s="200" t="n">
        <v>24</v>
      </c>
      <c r="C209" s="223" t="n">
        <v>123</v>
      </c>
      <c r="D209" s="223" t="n">
        <v>16</v>
      </c>
      <c r="E209" s="73" t="n">
        <v>43607</v>
      </c>
      <c r="F209" s="223" t="n">
        <v>5196</v>
      </c>
      <c r="G209" s="223" t="n">
        <v>8287</v>
      </c>
      <c r="H209" s="225" t="n">
        <v>7659</v>
      </c>
      <c r="I209" s="223" t="n"/>
      <c r="J209" s="74">
        <f>+(((G209-F209)-(H209-F209))/(H209-F209))*100</f>
        <v/>
      </c>
      <c r="K209" s="233" t="n"/>
      <c r="L209" s="228" t="n"/>
      <c r="M209" s="228" t="n"/>
      <c r="N209" s="206" t="n"/>
      <c r="O209" s="206" t="n"/>
      <c r="P209" s="207">
        <f>+(((H209-F209)/1000)*1000)/10</f>
        <v/>
      </c>
      <c r="Q209" s="207" t="n"/>
      <c r="R209" s="26" t="inlineStr">
        <is>
          <t>FALSO</t>
        </is>
      </c>
      <c r="S209" s="26" t="inlineStr">
        <is>
          <t>FALSO</t>
        </is>
      </c>
      <c r="T209" s="211" t="n"/>
      <c r="U209" s="211" t="n"/>
      <c r="V209" s="290" t="inlineStr">
        <is>
          <t>Plot válido</t>
        </is>
      </c>
    </row>
    <row r="210" ht="15.75" customHeight="1" s="412">
      <c r="A210" s="199" t="n">
        <v>4963</v>
      </c>
      <c r="B210" s="200" t="n">
        <v>23</v>
      </c>
      <c r="C210" s="223" t="n">
        <v>123</v>
      </c>
      <c r="D210" s="223" t="n">
        <v>18</v>
      </c>
      <c r="E210" s="73" t="n">
        <v>43626</v>
      </c>
      <c r="F210" s="223" t="n">
        <v>5261</v>
      </c>
      <c r="G210" s="223" t="n">
        <v>8529</v>
      </c>
      <c r="H210" s="225" t="n">
        <v>7727</v>
      </c>
      <c r="I210" s="223" t="n">
        <v>7</v>
      </c>
      <c r="J210" s="74">
        <f>+(((G210-F210)-(H210-F210))/(H210-F210))*100</f>
        <v/>
      </c>
      <c r="K210" s="233" t="n"/>
      <c r="L210" s="227">
        <f>AVERAGE(J210:J211)</f>
        <v/>
      </c>
      <c r="M210" s="227">
        <f>_xlfn.STDEV.S(J210,J211)</f>
        <v/>
      </c>
      <c r="N210" s="206" t="n"/>
      <c r="O210" s="206" t="n"/>
      <c r="P210" s="207">
        <f>+(((H210-F210)/1000)*1000)/10</f>
        <v/>
      </c>
      <c r="Q210" s="207">
        <f>AVERAGE(P210:P211)</f>
        <v/>
      </c>
      <c r="R210" s="26" t="inlineStr">
        <is>
          <t>VERDADERO</t>
        </is>
      </c>
      <c r="S210" s="26" t="inlineStr">
        <is>
          <t>FALSO</t>
        </is>
      </c>
      <c r="T210" s="211" t="n"/>
      <c r="U210" s="211" t="n"/>
      <c r="V210" s="290" t="inlineStr">
        <is>
          <t>Plot válido</t>
        </is>
      </c>
    </row>
    <row r="211" ht="15.75" customHeight="1" s="412">
      <c r="A211" s="199" t="n">
        <v>4964</v>
      </c>
      <c r="B211" s="200" t="n">
        <v>24</v>
      </c>
      <c r="C211" s="223" t="n">
        <v>123</v>
      </c>
      <c r="D211" s="223" t="n">
        <v>18</v>
      </c>
      <c r="E211" s="73" t="n">
        <v>43626</v>
      </c>
      <c r="F211" s="223" t="n">
        <v>5196</v>
      </c>
      <c r="G211" s="223" t="n">
        <v>8386</v>
      </c>
      <c r="H211" s="225" t="n">
        <v>7602</v>
      </c>
      <c r="I211" s="223" t="n"/>
      <c r="J211" s="74">
        <f>+(((G211-F211)-(H211-F211))/(H211-F211))*100</f>
        <v/>
      </c>
      <c r="K211" s="233" t="n"/>
      <c r="L211" s="228" t="n"/>
      <c r="M211" s="228" t="n"/>
      <c r="N211" s="206" t="n"/>
      <c r="O211" s="206" t="n"/>
      <c r="P211" s="207">
        <f>+(((H211-F211)/1000)*1000)/10</f>
        <v/>
      </c>
      <c r="Q211" s="207" t="n"/>
      <c r="R211" s="26" t="inlineStr">
        <is>
          <t>FALSO</t>
        </is>
      </c>
      <c r="S211" s="26" t="inlineStr">
        <is>
          <t>FALSO</t>
        </is>
      </c>
      <c r="T211" s="211" t="n"/>
      <c r="U211" s="211" t="n"/>
      <c r="V211" s="290" t="inlineStr">
        <is>
          <t>Plot válido</t>
        </is>
      </c>
    </row>
    <row r="212" ht="15.75" customHeight="1" s="412">
      <c r="A212" s="199" t="n">
        <v>5797</v>
      </c>
      <c r="B212" s="200" t="n">
        <v>22</v>
      </c>
      <c r="C212" s="223" t="n">
        <v>123</v>
      </c>
      <c r="D212" s="223" t="n">
        <v>22</v>
      </c>
      <c r="E212" s="73" t="n">
        <v>43685</v>
      </c>
      <c r="F212" s="223" t="n">
        <v>5276</v>
      </c>
      <c r="G212" s="223" t="n">
        <v>8843</v>
      </c>
      <c r="H212" s="225" t="n">
        <v>8347</v>
      </c>
      <c r="I212" s="223" t="n">
        <v>5</v>
      </c>
      <c r="J212" s="74">
        <f>+(((G212-F212)-(H212-F212))/(H212-F212))*100</f>
        <v/>
      </c>
      <c r="K212" s="233" t="n"/>
      <c r="L212" s="227">
        <f>AVERAGE(J212:J213)</f>
        <v/>
      </c>
      <c r="M212" s="227">
        <f>_xlfn.STDEV.S(J212,J213)</f>
        <v/>
      </c>
      <c r="N212" s="206" t="n"/>
      <c r="O212" s="206" t="n"/>
      <c r="P212" s="207">
        <f>+(((H212-F212)/1000)*1000)/10</f>
        <v/>
      </c>
      <c r="Q212" s="207">
        <f>AVERAGE(P212:P213)</f>
        <v/>
      </c>
      <c r="R212" s="26" t="inlineStr">
        <is>
          <t>FALSO</t>
        </is>
      </c>
      <c r="S212" s="26" t="inlineStr">
        <is>
          <t>FALSO</t>
        </is>
      </c>
      <c r="T212" s="211" t="n"/>
      <c r="U212" s="211" t="n"/>
      <c r="V212" s="290" t="inlineStr">
        <is>
          <t>Plot válido</t>
        </is>
      </c>
    </row>
    <row r="213" ht="15.75" customHeight="1" s="412">
      <c r="A213" s="199" t="n">
        <v>5798</v>
      </c>
      <c r="B213" s="200" t="n">
        <v>22</v>
      </c>
      <c r="C213" s="223" t="n">
        <v>123</v>
      </c>
      <c r="D213" s="223" t="n">
        <v>22</v>
      </c>
      <c r="E213" s="73" t="n">
        <v>43685</v>
      </c>
      <c r="F213" s="223" t="n">
        <v>5276</v>
      </c>
      <c r="G213" s="223" t="n">
        <v>8476</v>
      </c>
      <c r="H213" s="225" t="n">
        <v>8026</v>
      </c>
      <c r="I213" s="223" t="n"/>
      <c r="J213" s="74">
        <f>+(((G213-F213)-(H213-F213))/(H213-F213))*100</f>
        <v/>
      </c>
      <c r="K213" s="233" t="n"/>
      <c r="L213" s="228" t="n"/>
      <c r="M213" s="228" t="n"/>
      <c r="N213" s="206" t="n"/>
      <c r="O213" s="206" t="n"/>
      <c r="P213" s="207">
        <f>+(((H213-F213)/1000)*1000)/10</f>
        <v/>
      </c>
      <c r="Q213" s="207" t="n"/>
      <c r="R213" s="26" t="inlineStr">
        <is>
          <t>FALSO</t>
        </is>
      </c>
      <c r="S213" s="26" t="inlineStr">
        <is>
          <t>FALSO</t>
        </is>
      </c>
      <c r="T213" s="211" t="n"/>
      <c r="U213" s="211" t="n"/>
      <c r="V213" s="290" t="inlineStr">
        <is>
          <t>Plot válido</t>
        </is>
      </c>
    </row>
    <row r="214" ht="15.75" customHeight="1" s="412">
      <c r="A214" s="199" t="n">
        <v>3265</v>
      </c>
      <c r="B214" s="200" t="n">
        <v>21</v>
      </c>
      <c r="C214" s="223" t="n">
        <v>124</v>
      </c>
      <c r="D214" s="223" t="n">
        <v>13</v>
      </c>
      <c r="E214" s="73" t="n">
        <v>43587</v>
      </c>
      <c r="F214" s="223" t="n">
        <v>5224</v>
      </c>
      <c r="G214" s="223" t="n">
        <v>9155</v>
      </c>
      <c r="H214" s="225" t="n">
        <v>7924</v>
      </c>
      <c r="I214" s="223" t="n">
        <v>2</v>
      </c>
      <c r="J214" s="74">
        <f>+(((G214-F214)-(H214-F214))/(H214-F214))*100</f>
        <v/>
      </c>
      <c r="K214" s="233" t="inlineStr">
        <is>
          <t>1/2</t>
        </is>
      </c>
      <c r="L214" s="227">
        <f>AVERAGE(J214:J215)</f>
        <v/>
      </c>
      <c r="M214" s="227">
        <f>_xlfn.STDEV.S(J214,J215)</f>
        <v/>
      </c>
      <c r="N214" s="206" t="n">
        <v>3</v>
      </c>
      <c r="O214" s="206" t="n"/>
      <c r="P214" s="207">
        <f>+(((H214-F214)/1000)*1000)/10</f>
        <v/>
      </c>
      <c r="Q214" s="207">
        <f>AVERAGE(P214:P215)</f>
        <v/>
      </c>
      <c r="R214" s="26" t="inlineStr">
        <is>
          <t>FALSO</t>
        </is>
      </c>
      <c r="S214" s="26" t="inlineStr">
        <is>
          <t>FALSO</t>
        </is>
      </c>
      <c r="T214" s="211" t="n"/>
      <c r="U214" s="211" t="n"/>
      <c r="V214" s="290" t="inlineStr">
        <is>
          <t>Plot válido</t>
        </is>
      </c>
    </row>
    <row r="215" hidden="1" ht="15.75" customHeight="1" s="412">
      <c r="A215" s="199" t="n">
        <v>3266</v>
      </c>
      <c r="B215" s="200" t="n">
        <v>22</v>
      </c>
      <c r="C215" s="223" t="n">
        <v>124</v>
      </c>
      <c r="D215" s="223" t="n">
        <v>13</v>
      </c>
      <c r="E215" s="73" t="n">
        <v>43587</v>
      </c>
      <c r="F215" s="223" t="n">
        <v>5276</v>
      </c>
      <c r="G215" s="223" t="n">
        <v>9307</v>
      </c>
      <c r="H215" s="225" t="n">
        <v>7999</v>
      </c>
      <c r="I215" s="223" t="n"/>
      <c r="J215" s="74">
        <f>+(((G215-F215)-(H215-F215))/(H215-F215))*100</f>
        <v/>
      </c>
      <c r="K215" s="233" t="n"/>
      <c r="L215" s="228" t="n"/>
      <c r="M215" s="228" t="n"/>
      <c r="N215" s="206" t="n"/>
      <c r="O215" s="206" t="n"/>
      <c r="P215" s="207">
        <f>+(((H215-F215)/1000)*1000)/10</f>
        <v/>
      </c>
      <c r="Q215" s="207" t="n"/>
      <c r="R215" s="26" t="inlineStr">
        <is>
          <t>FALSO</t>
        </is>
      </c>
      <c r="S215" s="26" t="inlineStr">
        <is>
          <t>FALSO</t>
        </is>
      </c>
      <c r="T215" s="211" t="n"/>
      <c r="U215" s="211" t="n"/>
      <c r="V215" s="290" t="inlineStr">
        <is>
          <t>Se descarta</t>
        </is>
      </c>
    </row>
    <row r="216" hidden="1" ht="15.75" customHeight="1" s="412">
      <c r="A216" s="199" t="n">
        <v>4319</v>
      </c>
      <c r="B216" s="200" t="n">
        <v>25</v>
      </c>
      <c r="C216" s="223" t="n">
        <v>124</v>
      </c>
      <c r="D216" s="223" t="n">
        <v>16</v>
      </c>
      <c r="E216" s="73" t="n">
        <v>43607</v>
      </c>
      <c r="F216" s="223" t="n">
        <v>5238</v>
      </c>
      <c r="G216" s="223" t="n">
        <v>8252</v>
      </c>
      <c r="H216" s="225" t="n">
        <v>7528</v>
      </c>
      <c r="I216" s="223" t="n">
        <v>2</v>
      </c>
      <c r="J216" s="74">
        <f>+(((G216-F216)-(H216-F216))/(H216-F216))*100</f>
        <v/>
      </c>
      <c r="K216" s="233" t="n"/>
      <c r="L216" s="227">
        <f>AVERAGE(J216:J217)</f>
        <v/>
      </c>
      <c r="M216" s="227">
        <f>_xlfn.STDEV.S(J216,J217)</f>
        <v/>
      </c>
      <c r="N216" s="206" t="n"/>
      <c r="O216" s="206" t="n"/>
      <c r="P216" s="207">
        <f>+(((H216-F216)/1000)*1000)/10</f>
        <v/>
      </c>
      <c r="Q216" s="207">
        <f>AVERAGE(P216:P217)</f>
        <v/>
      </c>
      <c r="R216" s="26" t="inlineStr">
        <is>
          <t>FALSO</t>
        </is>
      </c>
      <c r="S216" s="26" t="inlineStr">
        <is>
          <t>FALSO</t>
        </is>
      </c>
      <c r="T216" s="211" t="n"/>
      <c r="U216" s="211" t="n"/>
      <c r="V216" s="290" t="inlineStr">
        <is>
          <t>Se descarta</t>
        </is>
      </c>
    </row>
    <row r="217" hidden="1" ht="15.75" customHeight="1" s="412">
      <c r="A217" s="199" t="n">
        <v>4320</v>
      </c>
      <c r="B217" s="200" t="n">
        <v>26</v>
      </c>
      <c r="C217" s="223" t="n">
        <v>124</v>
      </c>
      <c r="D217" s="223" t="n">
        <v>16</v>
      </c>
      <c r="E217" s="73" t="n">
        <v>43607</v>
      </c>
      <c r="F217" s="223" t="n">
        <v>5207</v>
      </c>
      <c r="G217" s="223" t="n">
        <v>8222</v>
      </c>
      <c r="H217" s="225" t="n">
        <v>7501</v>
      </c>
      <c r="I217" s="223" t="n"/>
      <c r="J217" s="74">
        <f>+(((G217-F217)-(H217-F217))/(H217-F217))*100</f>
        <v/>
      </c>
      <c r="K217" s="233" t="n"/>
      <c r="L217" s="228" t="n"/>
      <c r="M217" s="228" t="n"/>
      <c r="N217" s="206" t="n"/>
      <c r="O217" s="206" t="n"/>
      <c r="P217" s="207">
        <f>+(((H217-F217)/1000)*1000)/10</f>
        <v/>
      </c>
      <c r="Q217" s="207" t="n"/>
      <c r="R217" s="26" t="inlineStr">
        <is>
          <t>FALSO</t>
        </is>
      </c>
      <c r="S217" s="26" t="inlineStr">
        <is>
          <t>FALSO</t>
        </is>
      </c>
      <c r="T217" s="211" t="n"/>
      <c r="U217" s="211" t="n"/>
      <c r="V217" s="290" t="inlineStr">
        <is>
          <t>Se descarta</t>
        </is>
      </c>
    </row>
    <row r="218" hidden="1" ht="15.75" customHeight="1" s="412">
      <c r="A218" s="199" t="n">
        <v>4965</v>
      </c>
      <c r="B218" s="200" t="n">
        <v>25</v>
      </c>
      <c r="C218" s="223" t="n">
        <v>124</v>
      </c>
      <c r="D218" s="223" t="n">
        <v>18</v>
      </c>
      <c r="E218" s="73" t="n">
        <v>43626</v>
      </c>
      <c r="F218" s="223" t="n">
        <v>5238</v>
      </c>
      <c r="G218" s="223" t="n">
        <v>8167</v>
      </c>
      <c r="H218" s="225" t="n">
        <v>7499</v>
      </c>
      <c r="I218" s="223" t="n">
        <v>8</v>
      </c>
      <c r="J218" s="74">
        <f>+(((G218-F218)-(H218-F218))/(H218-F218))*100</f>
        <v/>
      </c>
      <c r="K218" s="233" t="n"/>
      <c r="L218" s="227">
        <f>AVERAGE(J218:J219)</f>
        <v/>
      </c>
      <c r="M218" s="227">
        <f>_xlfn.STDEV.S(J218,J219)</f>
        <v/>
      </c>
      <c r="N218" s="206" t="n"/>
      <c r="O218" s="206" t="n"/>
      <c r="P218" s="207">
        <f>+(((H218-F218)/1000)*1000)/10</f>
        <v/>
      </c>
      <c r="Q218" s="207">
        <f>AVERAGE(P218:P219)</f>
        <v/>
      </c>
      <c r="R218" s="26" t="inlineStr">
        <is>
          <t>FALSO</t>
        </is>
      </c>
      <c r="S218" s="26" t="inlineStr">
        <is>
          <t>FALSO</t>
        </is>
      </c>
      <c r="T218" s="211" t="n"/>
      <c r="U218" s="211" t="n"/>
      <c r="V218" s="290" t="inlineStr">
        <is>
          <t>Se descarta</t>
        </is>
      </c>
    </row>
    <row r="219" hidden="1" ht="15.75" customHeight="1" s="412">
      <c r="A219" s="199" t="n">
        <v>4966</v>
      </c>
      <c r="B219" s="200" t="n">
        <v>26</v>
      </c>
      <c r="C219" s="223" t="n">
        <v>124</v>
      </c>
      <c r="D219" s="223" t="n">
        <v>18</v>
      </c>
      <c r="E219" s="73" t="n">
        <v>43626</v>
      </c>
      <c r="F219" s="223" t="n">
        <v>5207</v>
      </c>
      <c r="G219" s="223" t="n">
        <v>8052</v>
      </c>
      <c r="H219" s="225" t="n">
        <v>7392</v>
      </c>
      <c r="I219" s="223" t="n"/>
      <c r="J219" s="74">
        <f>+(((G219-F219)-(H219-F219))/(H219-F219))*100</f>
        <v/>
      </c>
      <c r="K219" s="233" t="n"/>
      <c r="L219" s="228" t="n"/>
      <c r="M219" s="228" t="n"/>
      <c r="N219" s="206" t="n"/>
      <c r="O219" s="206" t="n"/>
      <c r="P219" s="207">
        <f>+(((H219-F219)/1000)*1000)/10</f>
        <v/>
      </c>
      <c r="Q219" s="207" t="n"/>
      <c r="R219" s="26" t="inlineStr">
        <is>
          <t>FALSO</t>
        </is>
      </c>
      <c r="S219" s="26" t="inlineStr">
        <is>
          <t>FALSO</t>
        </is>
      </c>
      <c r="T219" s="211" t="n"/>
      <c r="U219" s="211" t="n"/>
      <c r="V219" s="290" t="inlineStr">
        <is>
          <t>Se descarta</t>
        </is>
      </c>
    </row>
    <row r="220" hidden="1" ht="15.75" customHeight="1" s="412">
      <c r="A220" s="199" t="n">
        <v>5799</v>
      </c>
      <c r="B220" s="200" t="n">
        <v>23</v>
      </c>
      <c r="C220" s="223" t="n">
        <v>124</v>
      </c>
      <c r="D220" s="223" t="n">
        <v>22</v>
      </c>
      <c r="E220" s="73" t="n">
        <v>43685</v>
      </c>
      <c r="F220" s="223" t="n">
        <v>5261</v>
      </c>
      <c r="G220" s="223" t="n">
        <v>7791</v>
      </c>
      <c r="H220" s="225" t="n">
        <v>7433</v>
      </c>
      <c r="I220" s="223" t="n">
        <v>4</v>
      </c>
      <c r="J220" s="74">
        <f>+(((G220-F220)-(H220-F220))/(H220-F220))*100</f>
        <v/>
      </c>
      <c r="K220" s="233" t="n"/>
      <c r="L220" s="227">
        <f>AVERAGE(J220:J221)</f>
        <v/>
      </c>
      <c r="M220" s="227">
        <f>_xlfn.STDEV.S(J220,J221)</f>
        <v/>
      </c>
      <c r="N220" s="206" t="n"/>
      <c r="O220" s="206" t="n"/>
      <c r="P220" s="207">
        <f>+(((H220-F220)/1000)*1000)/10</f>
        <v/>
      </c>
      <c r="Q220" s="207">
        <f>AVERAGE(P220:P221)</f>
        <v/>
      </c>
      <c r="R220" s="26" t="inlineStr">
        <is>
          <t>FALSO</t>
        </is>
      </c>
      <c r="S220" s="26" t="inlineStr">
        <is>
          <t>FALSO</t>
        </is>
      </c>
      <c r="T220" s="211" t="n"/>
      <c r="U220" s="211" t="n"/>
      <c r="V220" s="290" t="inlineStr">
        <is>
          <t>Se descarta</t>
        </is>
      </c>
    </row>
    <row r="221" hidden="1" ht="15.75" customHeight="1" s="412">
      <c r="A221" s="199" t="n">
        <v>5800</v>
      </c>
      <c r="B221" s="200" t="n">
        <v>23</v>
      </c>
      <c r="C221" s="223" t="n">
        <v>124</v>
      </c>
      <c r="D221" s="223" t="n">
        <v>22</v>
      </c>
      <c r="E221" s="73" t="n">
        <v>43685</v>
      </c>
      <c r="F221" s="223" t="n">
        <v>5261</v>
      </c>
      <c r="G221" s="223" t="n">
        <v>7793</v>
      </c>
      <c r="H221" s="225" t="n">
        <v>7428</v>
      </c>
      <c r="I221" s="223" t="n"/>
      <c r="J221" s="74">
        <f>+(((G221-F221)-(H221-F221))/(H221-F221))*100</f>
        <v/>
      </c>
      <c r="K221" s="233" t="n"/>
      <c r="L221" s="228" t="n"/>
      <c r="M221" s="228" t="n"/>
      <c r="N221" s="206" t="n"/>
      <c r="O221" s="206" t="n"/>
      <c r="P221" s="207">
        <f>+(((H221-F221)/1000)*1000)/10</f>
        <v/>
      </c>
      <c r="Q221" s="207" t="n"/>
      <c r="R221" s="26" t="inlineStr">
        <is>
          <t>FALSO</t>
        </is>
      </c>
      <c r="S221" s="26" t="inlineStr">
        <is>
          <t>FALSO</t>
        </is>
      </c>
      <c r="T221" s="211" t="n"/>
      <c r="U221" s="211" t="n"/>
      <c r="V221" s="290" t="inlineStr">
        <is>
          <t>Se descarta</t>
        </is>
      </c>
    </row>
    <row r="222" hidden="1" ht="15.75" customHeight="1" s="412">
      <c r="A222" s="199" t="n">
        <v>3651</v>
      </c>
      <c r="B222" s="200" t="n">
        <v>73</v>
      </c>
      <c r="C222" s="223" t="n">
        <v>125</v>
      </c>
      <c r="D222" s="223" t="n">
        <v>14</v>
      </c>
      <c r="E222" s="73" t="n">
        <v>43591</v>
      </c>
      <c r="F222" s="223" t="n">
        <v>5203</v>
      </c>
      <c r="G222" s="224" t="n">
        <v>8255</v>
      </c>
      <c r="H222" s="225" t="n">
        <v>7141</v>
      </c>
      <c r="I222" s="223" t="n">
        <v>2</v>
      </c>
      <c r="J222" s="74">
        <f>+(((G222-F222)-(H222-F222))/(H222-F222))*100</f>
        <v/>
      </c>
      <c r="K222" s="233" t="inlineStr">
        <is>
          <t>1/2</t>
        </is>
      </c>
      <c r="L222" s="227">
        <f>AVERAGE(J222:J223)</f>
        <v/>
      </c>
      <c r="M222" s="227">
        <f>_xlfn.STDEV.S(J222,J223)</f>
        <v/>
      </c>
      <c r="N222" s="206" t="n">
        <v>3</v>
      </c>
      <c r="O222" s="206" t="n"/>
      <c r="P222" s="207">
        <f>+(((H222-F222)/1000)*1000)/10</f>
        <v/>
      </c>
      <c r="Q222" s="207">
        <f>AVERAGE(P222:P223)</f>
        <v/>
      </c>
      <c r="R222" s="26" t="inlineStr">
        <is>
          <t>FALSO</t>
        </is>
      </c>
      <c r="S222" s="26" t="inlineStr">
        <is>
          <t>FALSO</t>
        </is>
      </c>
      <c r="T222" s="211" t="n"/>
      <c r="U222" s="211" t="n"/>
      <c r="V222" s="290" t="inlineStr">
        <is>
          <t>Se descarta</t>
        </is>
      </c>
    </row>
    <row r="223" ht="15.75" customHeight="1" s="412">
      <c r="A223" s="199" t="n">
        <v>3652</v>
      </c>
      <c r="B223" s="200" t="n">
        <v>74</v>
      </c>
      <c r="C223" s="223" t="n">
        <v>125</v>
      </c>
      <c r="D223" s="223" t="n">
        <v>14</v>
      </c>
      <c r="E223" s="73" t="n">
        <v>43591</v>
      </c>
      <c r="F223" s="223" t="n">
        <v>5309</v>
      </c>
      <c r="G223" s="224" t="n">
        <v>8346</v>
      </c>
      <c r="H223" s="225" t="n">
        <v>7229</v>
      </c>
      <c r="I223" s="223" t="n"/>
      <c r="J223" s="74">
        <f>+(((G223-F223)-(H223-F223))/(H223-F223))*100</f>
        <v/>
      </c>
      <c r="K223" s="233" t="n"/>
      <c r="L223" s="228" t="n"/>
      <c r="M223" s="228" t="n"/>
      <c r="N223" s="206" t="n"/>
      <c r="O223" s="206" t="n"/>
      <c r="P223" s="207">
        <f>+(((H223-F223)/1000)*1000)/10</f>
        <v/>
      </c>
      <c r="Q223" s="207" t="n"/>
      <c r="R223" s="26" t="inlineStr">
        <is>
          <t>FALSO</t>
        </is>
      </c>
      <c r="S223" s="26" t="inlineStr">
        <is>
          <t>FALSO</t>
        </is>
      </c>
      <c r="T223" s="211" t="n"/>
      <c r="U223" s="211" t="n"/>
      <c r="V223" s="290" t="inlineStr">
        <is>
          <t>Plot válido</t>
        </is>
      </c>
    </row>
    <row r="224" ht="15.75" customHeight="1" s="412">
      <c r="A224" s="199" t="n">
        <v>4321</v>
      </c>
      <c r="B224" s="200" t="n">
        <v>27</v>
      </c>
      <c r="C224" s="223" t="n">
        <v>125</v>
      </c>
      <c r="D224" s="223" t="n">
        <v>16</v>
      </c>
      <c r="E224" s="73" t="n">
        <v>43607</v>
      </c>
      <c r="F224" s="223" t="n">
        <v>5236</v>
      </c>
      <c r="G224" s="223" t="n">
        <v>8545</v>
      </c>
      <c r="H224" s="225" t="n">
        <v>7660</v>
      </c>
      <c r="I224" s="223" t="n">
        <v>2</v>
      </c>
      <c r="J224" s="74">
        <f>+(((G224-F224)-(H224-F224))/(H224-F224))*100</f>
        <v/>
      </c>
      <c r="K224" s="233" t="inlineStr">
        <is>
          <t>MF</t>
        </is>
      </c>
      <c r="L224" s="227">
        <f>AVERAGE(J224:J225)</f>
        <v/>
      </c>
      <c r="M224" s="227">
        <f>_xlfn.STDEV.S(J224,J225)</f>
        <v/>
      </c>
      <c r="N224" s="206" t="n"/>
      <c r="O224" s="206" t="n"/>
      <c r="P224" s="207">
        <f>+(((H224-F224)/1000)*1000)/10</f>
        <v/>
      </c>
      <c r="Q224" s="207">
        <f>AVERAGE(P224:P225)</f>
        <v/>
      </c>
      <c r="R224" s="26" t="inlineStr">
        <is>
          <t>VERDADERO</t>
        </is>
      </c>
      <c r="S224" s="26" t="inlineStr">
        <is>
          <t>FALSO</t>
        </is>
      </c>
      <c r="T224" s="211" t="n"/>
      <c r="U224" s="211" t="n"/>
      <c r="V224" s="290" t="inlineStr">
        <is>
          <t>Plot válido</t>
        </is>
      </c>
    </row>
    <row r="225" ht="15.75" customHeight="1" s="412">
      <c r="A225" s="199" t="n">
        <v>4322</v>
      </c>
      <c r="B225" s="200" t="n">
        <v>28</v>
      </c>
      <c r="C225" s="223" t="n">
        <v>125</v>
      </c>
      <c r="D225" s="223" t="n">
        <v>16</v>
      </c>
      <c r="E225" s="73" t="n">
        <v>43607</v>
      </c>
      <c r="F225" s="223" t="n">
        <v>5216</v>
      </c>
      <c r="G225" s="223" t="n">
        <v>8497</v>
      </c>
      <c r="H225" s="225" t="n">
        <v>7612</v>
      </c>
      <c r="I225" s="223" t="n"/>
      <c r="J225" s="74">
        <f>+(((G225-F225)-(H225-F225))/(H225-F225))*100</f>
        <v/>
      </c>
      <c r="K225" s="233" t="n"/>
      <c r="L225" s="228" t="n"/>
      <c r="M225" s="228" t="n"/>
      <c r="N225" s="206" t="n"/>
      <c r="O225" s="206" t="n"/>
      <c r="P225" s="207">
        <f>+(((H225-F225)/1000)*1000)/10</f>
        <v/>
      </c>
      <c r="Q225" s="207" t="n"/>
      <c r="R225" s="26" t="inlineStr">
        <is>
          <t>FALSO</t>
        </is>
      </c>
      <c r="S225" s="26" t="inlineStr">
        <is>
          <t>FALSO</t>
        </is>
      </c>
      <c r="T225" s="211" t="n"/>
      <c r="U225" s="211" t="n"/>
      <c r="V225" s="290" t="inlineStr">
        <is>
          <t>Plot válido</t>
        </is>
      </c>
    </row>
    <row r="226" ht="15.75" customHeight="1" s="412">
      <c r="A226" s="199" t="n">
        <v>4967</v>
      </c>
      <c r="B226" s="200" t="n">
        <v>27</v>
      </c>
      <c r="C226" s="223" t="n">
        <v>125</v>
      </c>
      <c r="D226" s="223" t="n">
        <v>18</v>
      </c>
      <c r="E226" s="73" t="n">
        <v>43626</v>
      </c>
      <c r="F226" s="223" t="n">
        <v>5236</v>
      </c>
      <c r="G226" s="223" t="n">
        <v>7961</v>
      </c>
      <c r="H226" s="225" t="n">
        <v>7274</v>
      </c>
      <c r="I226" s="223" t="n">
        <v>12</v>
      </c>
      <c r="J226" s="74">
        <f>+(((G226-F226)-(H226-F226))/(H226-F226))*100</f>
        <v/>
      </c>
      <c r="K226" s="233" t="n"/>
      <c r="L226" s="227">
        <f>AVERAGE(J226:J227)</f>
        <v/>
      </c>
      <c r="M226" s="227">
        <f>_xlfn.STDEV.S(J226,J227)</f>
        <v/>
      </c>
      <c r="N226" s="206" t="n"/>
      <c r="O226" s="206" t="n"/>
      <c r="P226" s="207">
        <f>+(((H226-F226)/1000)*1000)/10</f>
        <v/>
      </c>
      <c r="Q226" s="207">
        <f>AVERAGE(P226:P227)</f>
        <v/>
      </c>
      <c r="R226" s="26" t="inlineStr">
        <is>
          <t>FALSO</t>
        </is>
      </c>
      <c r="S226" s="26" t="inlineStr">
        <is>
          <t>FALSO</t>
        </is>
      </c>
      <c r="T226" s="211" t="n"/>
      <c r="U226" s="211" t="n"/>
      <c r="V226" s="290" t="inlineStr">
        <is>
          <t>Plot válido</t>
        </is>
      </c>
    </row>
    <row r="227" ht="15.75" customHeight="1" s="412">
      <c r="A227" s="199" t="n">
        <v>4968</v>
      </c>
      <c r="B227" s="200" t="n">
        <v>28</v>
      </c>
      <c r="C227" s="223" t="n">
        <v>125</v>
      </c>
      <c r="D227" s="223" t="n">
        <v>18</v>
      </c>
      <c r="E227" s="73" t="n">
        <v>43626</v>
      </c>
      <c r="F227" s="223" t="n">
        <v>5216</v>
      </c>
      <c r="G227" s="223" t="n">
        <v>8047</v>
      </c>
      <c r="H227" s="225" t="n">
        <v>7332</v>
      </c>
      <c r="I227" s="223" t="n"/>
      <c r="J227" s="74">
        <f>+(((G227-F227)-(H227-F227))/(H227-F227))*100</f>
        <v/>
      </c>
      <c r="K227" s="233" t="n"/>
      <c r="L227" s="228" t="n"/>
      <c r="M227" s="228" t="n"/>
      <c r="N227" s="206" t="n"/>
      <c r="O227" s="206" t="n"/>
      <c r="P227" s="207">
        <f>+(((H227-F227)/1000)*1000)/10</f>
        <v/>
      </c>
      <c r="Q227" s="207" t="n"/>
      <c r="R227" s="26" t="inlineStr">
        <is>
          <t>FALSO</t>
        </is>
      </c>
      <c r="S227" s="26" t="inlineStr">
        <is>
          <t>FALSO</t>
        </is>
      </c>
      <c r="T227" s="211" t="n"/>
      <c r="U227" s="211" t="n"/>
      <c r="V227" s="290" t="inlineStr">
        <is>
          <t>Plot válido</t>
        </is>
      </c>
    </row>
    <row r="228" ht="15.75" customHeight="1" s="412">
      <c r="A228" s="199" t="n">
        <v>5801</v>
      </c>
      <c r="B228" s="200" t="n">
        <v>24</v>
      </c>
      <c r="C228" s="223" t="n">
        <v>125</v>
      </c>
      <c r="D228" s="223" t="n">
        <v>22</v>
      </c>
      <c r="E228" s="73" t="n">
        <v>43685</v>
      </c>
      <c r="F228" s="223" t="n">
        <v>5196</v>
      </c>
      <c r="G228" s="223" t="n">
        <v>7497</v>
      </c>
      <c r="H228" s="225" t="n">
        <v>7192</v>
      </c>
      <c r="I228" s="223" t="n">
        <v>10</v>
      </c>
      <c r="J228" s="74">
        <f>+(((G228-F228)-(H228-F228))/(H228-F228))*100</f>
        <v/>
      </c>
      <c r="K228" s="233" t="n"/>
      <c r="L228" s="227">
        <f>AVERAGE(J228:J229)</f>
        <v/>
      </c>
      <c r="M228" s="227">
        <f>_xlfn.STDEV.S(J228,J229)</f>
        <v/>
      </c>
      <c r="N228" s="206" t="n"/>
      <c r="O228" s="206" t="n"/>
      <c r="P228" s="207">
        <f>+(((H228-F228)/1000)*1000)/10</f>
        <v/>
      </c>
      <c r="Q228" s="207">
        <f>AVERAGE(P228:P229)</f>
        <v/>
      </c>
      <c r="R228" s="26" t="inlineStr">
        <is>
          <t>FALSO</t>
        </is>
      </c>
      <c r="S228" s="26" t="inlineStr">
        <is>
          <t>VERDADERO</t>
        </is>
      </c>
      <c r="T228" s="211" t="n"/>
      <c r="U228" s="211" t="n"/>
      <c r="V228" s="290" t="inlineStr">
        <is>
          <t>Plot válido</t>
        </is>
      </c>
    </row>
    <row r="229" ht="15.75" customHeight="1" s="412">
      <c r="A229" s="199" t="n">
        <v>5802</v>
      </c>
      <c r="B229" s="200" t="n">
        <v>24</v>
      </c>
      <c r="C229" s="223" t="n">
        <v>125</v>
      </c>
      <c r="D229" s="223" t="n">
        <v>22</v>
      </c>
      <c r="E229" s="73" t="n">
        <v>43685</v>
      </c>
      <c r="F229" s="223" t="n">
        <v>5196</v>
      </c>
      <c r="G229" s="223" t="n">
        <v>7424</v>
      </c>
      <c r="H229" s="225" t="n">
        <v>7121</v>
      </c>
      <c r="I229" s="223" t="n"/>
      <c r="J229" s="74">
        <f>+(((G229-F229)-(H229-F229))/(H229-F229))*100</f>
        <v/>
      </c>
      <c r="K229" s="233" t="n"/>
      <c r="L229" s="228" t="n"/>
      <c r="M229" s="228" t="n"/>
      <c r="N229" s="206" t="n"/>
      <c r="O229" s="206" t="n"/>
      <c r="P229" s="207">
        <f>+(((H229-F229)/1000)*1000)/10</f>
        <v/>
      </c>
      <c r="Q229" s="207" t="n"/>
      <c r="R229" s="26" t="inlineStr">
        <is>
          <t>FALSO</t>
        </is>
      </c>
      <c r="S229" s="26" t="inlineStr">
        <is>
          <t>FALSO</t>
        </is>
      </c>
      <c r="T229" s="211" t="n"/>
      <c r="U229" s="211" t="n"/>
      <c r="V229" s="290" t="inlineStr">
        <is>
          <t>Plot válido</t>
        </is>
      </c>
    </row>
    <row r="230" ht="15.75" customHeight="1" s="412">
      <c r="A230" s="199" t="n">
        <v>3267</v>
      </c>
      <c r="B230" s="200" t="n">
        <v>23</v>
      </c>
      <c r="C230" s="223" t="n">
        <v>126</v>
      </c>
      <c r="D230" s="223" t="n">
        <v>13</v>
      </c>
      <c r="E230" s="73" t="n">
        <v>43587</v>
      </c>
      <c r="F230" s="223" t="n">
        <v>5261</v>
      </c>
      <c r="G230" s="223" t="n">
        <v>8268</v>
      </c>
      <c r="H230" s="225" t="n">
        <v>7321</v>
      </c>
      <c r="I230" s="223" t="n">
        <v>1</v>
      </c>
      <c r="J230" s="74">
        <f>+(((G230-F230)-(H230-F230))/(H230-F230))*100</f>
        <v/>
      </c>
      <c r="K230" s="233" t="inlineStr">
        <is>
          <t>MF</t>
        </is>
      </c>
      <c r="L230" s="227">
        <f>AVERAGE(J230:J231)</f>
        <v/>
      </c>
      <c r="M230" s="227">
        <f>_xlfn.STDEV.S(J230,J231)</f>
        <v/>
      </c>
      <c r="N230" s="206" t="n">
        <v>2</v>
      </c>
      <c r="O230" s="206" t="n"/>
      <c r="P230" s="207">
        <f>+(((H230-F230)/1000)*1000)/10</f>
        <v/>
      </c>
      <c r="Q230" s="207">
        <f>AVERAGE(P230:P231)</f>
        <v/>
      </c>
      <c r="R230" s="26" t="inlineStr">
        <is>
          <t>FALSO</t>
        </is>
      </c>
      <c r="S230" s="26" t="inlineStr">
        <is>
          <t>FALSO</t>
        </is>
      </c>
      <c r="T230" s="211" t="n"/>
      <c r="U230" s="211" t="n"/>
      <c r="V230" s="290" t="inlineStr">
        <is>
          <t>Plot válido</t>
        </is>
      </c>
    </row>
    <row r="231" hidden="1" ht="15.75" customHeight="1" s="412">
      <c r="A231" s="199" t="n">
        <v>3268</v>
      </c>
      <c r="B231" s="200" t="n">
        <v>24</v>
      </c>
      <c r="C231" s="223" t="n">
        <v>126</v>
      </c>
      <c r="D231" s="223" t="n">
        <v>13</v>
      </c>
      <c r="E231" s="73" t="n">
        <v>43587</v>
      </c>
      <c r="F231" s="223" t="n">
        <v>5196</v>
      </c>
      <c r="G231" s="223" t="n">
        <v>8379</v>
      </c>
      <c r="H231" s="225" t="n">
        <v>7376</v>
      </c>
      <c r="I231" s="223" t="n"/>
      <c r="J231" s="74">
        <f>+(((G231-F231)-(H231-F231))/(H231-F231))*100</f>
        <v/>
      </c>
      <c r="K231" s="233" t="n"/>
      <c r="L231" s="228" t="n"/>
      <c r="M231" s="228" t="n"/>
      <c r="N231" s="206" t="n"/>
      <c r="O231" s="206" t="n"/>
      <c r="P231" s="207">
        <f>+(((H231-F231)/1000)*1000)/10</f>
        <v/>
      </c>
      <c r="Q231" s="207" t="n"/>
      <c r="R231" s="26" t="inlineStr">
        <is>
          <t>FALSO</t>
        </is>
      </c>
      <c r="S231" s="26" t="inlineStr">
        <is>
          <t>FALSO</t>
        </is>
      </c>
      <c r="T231" s="211" t="n"/>
      <c r="U231" s="211" t="n"/>
      <c r="V231" s="290" t="inlineStr">
        <is>
          <t>Se descarta</t>
        </is>
      </c>
    </row>
    <row r="232" hidden="1" ht="15.75" customHeight="1" s="412">
      <c r="A232" s="199" t="n">
        <v>3991</v>
      </c>
      <c r="B232" s="200" t="n">
        <v>21</v>
      </c>
      <c r="C232" s="223" t="n">
        <v>126</v>
      </c>
      <c r="D232" s="223" t="n">
        <v>15</v>
      </c>
      <c r="E232" s="73" t="n">
        <v>43599</v>
      </c>
      <c r="F232" s="223" t="n">
        <v>5224</v>
      </c>
      <c r="G232" s="223" t="n">
        <v>8953</v>
      </c>
      <c r="H232" s="225" t="n">
        <v>7790</v>
      </c>
      <c r="I232" s="223" t="n"/>
      <c r="J232" s="74">
        <f>+(((G232-F232)-(H232-F232))/(H232-F232))*100</f>
        <v/>
      </c>
      <c r="K232" s="236" t="n"/>
      <c r="L232" s="227">
        <f>AVERAGE(J232:J233)</f>
        <v/>
      </c>
      <c r="M232" s="227">
        <f>_xlfn.STDEV.S(J232,J233)</f>
        <v/>
      </c>
      <c r="N232" s="206" t="n"/>
      <c r="O232" s="206" t="n"/>
      <c r="P232" s="207">
        <f>+(((H232-F232)/1000)*1000)/10</f>
        <v/>
      </c>
      <c r="Q232" s="207">
        <f>AVERAGE(P232:P233)</f>
        <v/>
      </c>
      <c r="R232" s="26" t="inlineStr">
        <is>
          <t>FALSO</t>
        </is>
      </c>
      <c r="S232" s="26" t="inlineStr">
        <is>
          <t>FALSO</t>
        </is>
      </c>
      <c r="T232" s="211" t="n"/>
      <c r="U232" s="211" t="n"/>
      <c r="V232" s="290" t="inlineStr">
        <is>
          <t>Se descarta</t>
        </is>
      </c>
    </row>
    <row r="233" hidden="1" ht="15.75" customHeight="1" s="412">
      <c r="A233" s="199" t="n">
        <v>3992</v>
      </c>
      <c r="B233" s="200" t="n">
        <v>22</v>
      </c>
      <c r="C233" s="223" t="n">
        <v>126</v>
      </c>
      <c r="D233" s="223" t="n">
        <v>15</v>
      </c>
      <c r="E233" s="73" t="n">
        <v>43599</v>
      </c>
      <c r="F233" s="223" t="n">
        <v>5276</v>
      </c>
      <c r="G233" s="223" t="n">
        <v>9104</v>
      </c>
      <c r="H233" s="225" t="n">
        <v>7862</v>
      </c>
      <c r="I233" s="223" t="n"/>
      <c r="J233" s="74">
        <f>+(((G233-F233)-(H233-F233))/(H233-F233))*100</f>
        <v/>
      </c>
      <c r="K233" s="236" t="n"/>
      <c r="L233" s="228" t="n"/>
      <c r="M233" s="228" t="n"/>
      <c r="N233" s="206" t="n"/>
      <c r="O233" s="206" t="n"/>
      <c r="P233" s="207">
        <f>+(((H233-F233)/1000)*1000)/10</f>
        <v/>
      </c>
      <c r="Q233" s="207" t="n"/>
      <c r="R233" s="26" t="inlineStr">
        <is>
          <t>FALSO</t>
        </is>
      </c>
      <c r="S233" s="26" t="inlineStr">
        <is>
          <t>FALSO</t>
        </is>
      </c>
      <c r="T233" s="211" t="n"/>
      <c r="U233" s="211" t="n"/>
      <c r="V233" s="290" t="inlineStr">
        <is>
          <t>Se descarta</t>
        </is>
      </c>
    </row>
    <row r="234" hidden="1" ht="15.75" customHeight="1" s="412">
      <c r="A234" s="199" t="n">
        <v>4637</v>
      </c>
      <c r="B234" s="200" t="n">
        <v>21</v>
      </c>
      <c r="C234" s="223" t="n">
        <v>126</v>
      </c>
      <c r="D234" s="223" t="n">
        <v>17</v>
      </c>
      <c r="E234" s="73" t="n">
        <v>43619</v>
      </c>
      <c r="F234" s="223" t="n">
        <v>5224</v>
      </c>
      <c r="G234" s="223" t="n">
        <v>8050</v>
      </c>
      <c r="H234" s="225" t="n">
        <v>7385</v>
      </c>
      <c r="I234" s="223" t="n"/>
      <c r="J234" s="74">
        <f>+(((G234-F234)-(H234-F234))/(H234-F234))*100</f>
        <v/>
      </c>
      <c r="K234" s="233" t="n"/>
      <c r="L234" s="227">
        <f>AVERAGE(J234:J235)</f>
        <v/>
      </c>
      <c r="M234" s="227">
        <f>_xlfn.STDEV.S(J234,J235)</f>
        <v/>
      </c>
      <c r="N234" s="206" t="n"/>
      <c r="O234" s="206" t="n"/>
      <c r="P234" s="207">
        <f>+(((H234-F234)/1000)*1000)/10</f>
        <v/>
      </c>
      <c r="Q234" s="207">
        <f>AVERAGE(P234:P235)</f>
        <v/>
      </c>
      <c r="R234" s="26" t="inlineStr">
        <is>
          <t>FALSO</t>
        </is>
      </c>
      <c r="S234" s="26" t="inlineStr">
        <is>
          <t>FALSO</t>
        </is>
      </c>
      <c r="T234" s="211" t="n"/>
      <c r="U234" s="211" t="n"/>
      <c r="V234" s="290" t="inlineStr">
        <is>
          <t>Se descarta</t>
        </is>
      </c>
    </row>
    <row r="235" hidden="1" ht="15.75" customHeight="1" s="412">
      <c r="A235" s="199" t="n">
        <v>4638</v>
      </c>
      <c r="B235" s="200" t="n">
        <v>22</v>
      </c>
      <c r="C235" s="223" t="n">
        <v>126</v>
      </c>
      <c r="D235" s="223" t="n">
        <v>17</v>
      </c>
      <c r="E235" s="73" t="n">
        <v>43619</v>
      </c>
      <c r="F235" s="223" t="n">
        <v>5276</v>
      </c>
      <c r="G235" s="223" t="n">
        <v>8065</v>
      </c>
      <c r="H235" s="225" t="n">
        <v>7415</v>
      </c>
      <c r="I235" s="223" t="n"/>
      <c r="J235" s="74">
        <f>+(((G235-F235)-(H235-F235))/(H235-F235))*100</f>
        <v/>
      </c>
      <c r="K235" s="233" t="n"/>
      <c r="L235" s="228" t="n"/>
      <c r="M235" s="228" t="n"/>
      <c r="N235" s="206" t="n"/>
      <c r="O235" s="206" t="n"/>
      <c r="P235" s="207">
        <f>+(((H235-F235)/1000)*1000)/10</f>
        <v/>
      </c>
      <c r="Q235" s="207" t="n"/>
      <c r="R235" s="26" t="inlineStr">
        <is>
          <t>FALSO</t>
        </is>
      </c>
      <c r="S235" s="26" t="inlineStr">
        <is>
          <t>FALSO</t>
        </is>
      </c>
      <c r="T235" s="211" t="n"/>
      <c r="U235" s="211" t="n"/>
      <c r="V235" s="290" t="inlineStr">
        <is>
          <t>Se descarta</t>
        </is>
      </c>
    </row>
    <row r="236" hidden="1" ht="15.75" customHeight="1" s="412">
      <c r="A236" s="199" t="n">
        <v>5803</v>
      </c>
      <c r="B236" s="200" t="n">
        <v>25</v>
      </c>
      <c r="C236" s="223" t="n">
        <v>126</v>
      </c>
      <c r="D236" s="223" t="n">
        <v>22</v>
      </c>
      <c r="E236" s="73" t="n">
        <v>43685</v>
      </c>
      <c r="F236" s="223" t="n">
        <v>5238</v>
      </c>
      <c r="G236" s="223" t="n">
        <v>7524</v>
      </c>
      <c r="H236" s="225" t="n">
        <v>7209</v>
      </c>
      <c r="I236" s="223" t="n">
        <v>6</v>
      </c>
      <c r="J236" s="74">
        <f>+(((G236-F236)-(H236-F236))/(H236-F236))*100</f>
        <v/>
      </c>
      <c r="K236" s="233" t="n"/>
      <c r="L236" s="227">
        <f>AVERAGE(J236:J237)</f>
        <v/>
      </c>
      <c r="M236" s="227">
        <f>_xlfn.STDEV.S(J236,J237)</f>
        <v/>
      </c>
      <c r="N236" s="206" t="n"/>
      <c r="O236" s="206" t="n"/>
      <c r="P236" s="207">
        <f>+(((H236-F236)/1000)*1000)/10</f>
        <v/>
      </c>
      <c r="Q236" s="207">
        <f>AVERAGE(P236:P237)</f>
        <v/>
      </c>
      <c r="R236" s="26" t="inlineStr">
        <is>
          <t>FALSO</t>
        </is>
      </c>
      <c r="S236" s="26" t="inlineStr">
        <is>
          <t>FALSO</t>
        </is>
      </c>
      <c r="T236" s="211" t="n"/>
      <c r="U236" s="211" t="n"/>
      <c r="V236" s="290" t="inlineStr">
        <is>
          <t>Se descarta</t>
        </is>
      </c>
    </row>
    <row r="237" hidden="1" ht="15.75" customHeight="1" s="412">
      <c r="A237" s="199" t="n">
        <v>5804</v>
      </c>
      <c r="B237" s="200" t="n">
        <v>25</v>
      </c>
      <c r="C237" s="223" t="n">
        <v>126</v>
      </c>
      <c r="D237" s="223" t="n">
        <v>22</v>
      </c>
      <c r="E237" s="73" t="n">
        <v>43685</v>
      </c>
      <c r="F237" s="223" t="n">
        <v>5238</v>
      </c>
      <c r="G237" s="223" t="n">
        <v>7832</v>
      </c>
      <c r="H237" s="225" t="n">
        <v>7472</v>
      </c>
      <c r="I237" s="223" t="n"/>
      <c r="J237" s="74">
        <f>+(((G237-F237)-(H237-F237))/(H237-F237))*100</f>
        <v/>
      </c>
      <c r="K237" s="233" t="n"/>
      <c r="L237" s="228" t="n"/>
      <c r="M237" s="228" t="n"/>
      <c r="N237" s="206" t="n"/>
      <c r="O237" s="206" t="n"/>
      <c r="P237" s="207">
        <f>+(((H237-F237)/1000)*1000)/10</f>
        <v/>
      </c>
      <c r="Q237" s="207" t="n"/>
      <c r="R237" s="26" t="inlineStr">
        <is>
          <t>FALSO</t>
        </is>
      </c>
      <c r="S237" s="26" t="inlineStr">
        <is>
          <t>FALSO</t>
        </is>
      </c>
      <c r="T237" s="211" t="n"/>
      <c r="U237" s="211" t="n"/>
      <c r="V237" s="290" t="inlineStr">
        <is>
          <t>Se descarta</t>
        </is>
      </c>
    </row>
    <row r="238" hidden="1" ht="15.75" customHeight="1" s="412">
      <c r="A238" s="199" t="n">
        <v>3269</v>
      </c>
      <c r="B238" s="200" t="n">
        <v>25</v>
      </c>
      <c r="C238" s="214" t="n">
        <v>127</v>
      </c>
      <c r="D238" s="214" t="n">
        <v>13</v>
      </c>
      <c r="E238" s="215" t="n">
        <v>43587</v>
      </c>
      <c r="F238" s="214" t="n">
        <v>5238</v>
      </c>
      <c r="G238" s="214" t="n">
        <v>7478</v>
      </c>
      <c r="H238" s="216" t="n">
        <v>6885</v>
      </c>
      <c r="I238" s="214" t="n">
        <v>1</v>
      </c>
      <c r="J238" s="217">
        <f>+(((G238-F238)-(H238-F238))/(H238-F238))*100</f>
        <v/>
      </c>
      <c r="K238" s="234" t="inlineStr">
        <is>
          <t>MF</t>
        </is>
      </c>
      <c r="L238" s="219">
        <f>AVERAGE(J238:J239)</f>
        <v/>
      </c>
      <c r="M238" s="219">
        <f>_xlfn.STDEV.S(J238,J239)</f>
        <v/>
      </c>
      <c r="N238" s="206" t="n">
        <v>1</v>
      </c>
      <c r="O238" s="206" t="n"/>
      <c r="P238" s="207">
        <f>+(((H238-F238)/1000)*1000)/10</f>
        <v/>
      </c>
      <c r="Q238" s="207">
        <f>AVERAGE(P238:P239)</f>
        <v/>
      </c>
      <c r="R238" s="26" t="inlineStr">
        <is>
          <t>VERDADERO</t>
        </is>
      </c>
      <c r="S238" s="26" t="inlineStr">
        <is>
          <t>FALSO</t>
        </is>
      </c>
      <c r="T238" s="211" t="n"/>
      <c r="U238" s="211" t="n"/>
      <c r="V238" s="290" t="inlineStr">
        <is>
          <t>Se descarta</t>
        </is>
      </c>
    </row>
    <row r="239" ht="15.75" customHeight="1" s="412">
      <c r="A239" s="199" t="n">
        <v>3270</v>
      </c>
      <c r="B239" s="200" t="n">
        <v>26</v>
      </c>
      <c r="C239" s="214" t="n">
        <v>127</v>
      </c>
      <c r="D239" s="214" t="n">
        <v>13</v>
      </c>
      <c r="E239" s="215" t="n">
        <v>43587</v>
      </c>
      <c r="F239" s="214" t="n">
        <v>5207</v>
      </c>
      <c r="G239" s="214" t="n">
        <v>7538</v>
      </c>
      <c r="H239" s="216" t="n">
        <v>6892</v>
      </c>
      <c r="I239" s="214" t="n"/>
      <c r="J239" s="217">
        <f>+(((G239-F239)-(H239-F239))/(H239-F239))*100</f>
        <v/>
      </c>
      <c r="K239" s="234" t="n"/>
      <c r="L239" s="221" t="n"/>
      <c r="M239" s="221" t="n"/>
      <c r="N239" s="206" t="n"/>
      <c r="O239" s="206" t="n"/>
      <c r="P239" s="207">
        <f>+(((H239-F239)/1000)*1000)/10</f>
        <v/>
      </c>
      <c r="Q239" s="207" t="n"/>
      <c r="R239" s="26" t="inlineStr">
        <is>
          <t>FALSO</t>
        </is>
      </c>
      <c r="S239" s="26" t="inlineStr">
        <is>
          <t>FALSO</t>
        </is>
      </c>
      <c r="T239" s="211" t="n"/>
      <c r="U239" s="211" t="n"/>
      <c r="V239" s="290" t="inlineStr">
        <is>
          <t>Plot válido</t>
        </is>
      </c>
    </row>
    <row r="240" ht="15.75" customHeight="1" s="412">
      <c r="A240" s="199" t="n">
        <v>3993</v>
      </c>
      <c r="B240" s="200" t="n">
        <v>23</v>
      </c>
      <c r="C240" s="214" t="n">
        <v>127</v>
      </c>
      <c r="D240" s="214" t="n">
        <v>15</v>
      </c>
      <c r="E240" s="215" t="n">
        <v>43599</v>
      </c>
      <c r="F240" s="214" t="n">
        <v>5261</v>
      </c>
      <c r="G240" s="214" t="n">
        <v>6577</v>
      </c>
      <c r="H240" s="216" t="n">
        <v>6362</v>
      </c>
      <c r="I240" s="214" t="n"/>
      <c r="J240" s="217">
        <f>+(((G240-F240)-(H240-F240))/(H240-F240))*100</f>
        <v/>
      </c>
      <c r="K240" s="235" t="n"/>
      <c r="L240" s="219">
        <f>AVERAGE(J240:J241)</f>
        <v/>
      </c>
      <c r="M240" s="219">
        <f>_xlfn.STDEV.S(J240,J241)</f>
        <v/>
      </c>
      <c r="N240" s="206" t="n"/>
      <c r="O240" s="206" t="n"/>
      <c r="P240" s="207">
        <f>+(((H240-F240)/1000)*1000)/10</f>
        <v/>
      </c>
      <c r="Q240" s="207">
        <f>AVERAGE(P240:P241)</f>
        <v/>
      </c>
      <c r="R240" s="26" t="inlineStr">
        <is>
          <t>FALSO</t>
        </is>
      </c>
      <c r="S240" s="26" t="inlineStr">
        <is>
          <t>FALSO</t>
        </is>
      </c>
      <c r="T240" s="211" t="n"/>
      <c r="U240" s="211" t="n"/>
      <c r="V240" s="290" t="inlineStr">
        <is>
          <t>Plot válido</t>
        </is>
      </c>
    </row>
    <row r="241" ht="15.75" customHeight="1" s="412">
      <c r="A241" s="199" t="n">
        <v>3994</v>
      </c>
      <c r="B241" s="200" t="n">
        <v>24</v>
      </c>
      <c r="C241" s="214" t="n">
        <v>127</v>
      </c>
      <c r="D241" s="214" t="n">
        <v>15</v>
      </c>
      <c r="E241" s="215" t="n">
        <v>43599</v>
      </c>
      <c r="F241" s="214" t="n">
        <v>5196</v>
      </c>
      <c r="G241" s="214" t="n">
        <v>6611</v>
      </c>
      <c r="H241" s="216" t="n">
        <v>6384</v>
      </c>
      <c r="I241" s="214" t="n"/>
      <c r="J241" s="217">
        <f>+(((G241-F241)-(H241-F241))/(H241-F241))*100</f>
        <v/>
      </c>
      <c r="K241" s="235" t="n"/>
      <c r="L241" s="221" t="n"/>
      <c r="M241" s="221" t="n"/>
      <c r="N241" s="206" t="n"/>
      <c r="O241" s="206" t="n"/>
      <c r="P241" s="207">
        <f>+(((H241-F241)/1000)*1000)/10</f>
        <v/>
      </c>
      <c r="Q241" s="207" t="n"/>
      <c r="R241" s="26" t="inlineStr">
        <is>
          <t>FALSO</t>
        </is>
      </c>
      <c r="S241" s="26" t="inlineStr">
        <is>
          <t>FALSO</t>
        </is>
      </c>
      <c r="T241" s="211" t="n"/>
      <c r="U241" s="211" t="n"/>
      <c r="V241" s="290" t="inlineStr">
        <is>
          <t>Plot válido</t>
        </is>
      </c>
    </row>
    <row r="242" ht="15.75" customHeight="1" s="412">
      <c r="A242" s="199" t="n">
        <v>4639</v>
      </c>
      <c r="B242" s="200" t="n">
        <v>23</v>
      </c>
      <c r="C242" s="214" t="n">
        <v>127</v>
      </c>
      <c r="D242" s="214" t="n">
        <v>17</v>
      </c>
      <c r="E242" s="215" t="n">
        <v>43619</v>
      </c>
      <c r="F242" s="214" t="n">
        <v>5261</v>
      </c>
      <c r="G242" s="214" t="n">
        <v>7216</v>
      </c>
      <c r="H242" s="216" t="n">
        <v>6820</v>
      </c>
      <c r="I242" s="214" t="n"/>
      <c r="J242" s="217">
        <f>+(((G242-F242)-(H242-F242))/(H242-F242))*100</f>
        <v/>
      </c>
      <c r="K242" s="234" t="n"/>
      <c r="L242" s="219">
        <f>AVERAGE(J242:J243)</f>
        <v/>
      </c>
      <c r="M242" s="219">
        <f>_xlfn.STDEV.S(J242,J243)</f>
        <v/>
      </c>
      <c r="N242" s="206" t="n"/>
      <c r="O242" s="206" t="n"/>
      <c r="P242" s="207">
        <f>+(((H242-F242)/1000)*1000)/10</f>
        <v/>
      </c>
      <c r="Q242" s="207">
        <f>AVERAGE(P242:P243)</f>
        <v/>
      </c>
      <c r="R242" s="26" t="inlineStr">
        <is>
          <t>FALSO</t>
        </is>
      </c>
      <c r="S242" s="26" t="inlineStr">
        <is>
          <t>FALSO</t>
        </is>
      </c>
      <c r="T242" s="211" t="n"/>
      <c r="U242" s="211" t="n"/>
      <c r="V242" s="290" t="inlineStr">
        <is>
          <t>Plot válido</t>
        </is>
      </c>
    </row>
    <row r="243" ht="15.75" customHeight="1" s="412">
      <c r="A243" s="199" t="n">
        <v>4640</v>
      </c>
      <c r="B243" s="200" t="n">
        <v>24</v>
      </c>
      <c r="C243" s="214" t="n">
        <v>127</v>
      </c>
      <c r="D243" s="214" t="n">
        <v>17</v>
      </c>
      <c r="E243" s="215" t="n">
        <v>43619</v>
      </c>
      <c r="F243" s="214" t="n">
        <v>5196</v>
      </c>
      <c r="G243" s="214" t="n">
        <v>7083</v>
      </c>
      <c r="H243" s="216" t="n">
        <v>6703</v>
      </c>
      <c r="I243" s="214" t="n"/>
      <c r="J243" s="217">
        <f>+(((G243-F243)-(H243-F243))/(H243-F243))*100</f>
        <v/>
      </c>
      <c r="K243" s="234" t="n"/>
      <c r="L243" s="221" t="n"/>
      <c r="M243" s="221" t="n"/>
      <c r="N243" s="206" t="n"/>
      <c r="O243" s="206" t="n"/>
      <c r="P243" s="207">
        <f>+(((H243-F243)/1000)*1000)/10</f>
        <v/>
      </c>
      <c r="Q243" s="207" t="n"/>
      <c r="R243" s="26" t="inlineStr">
        <is>
          <t>FALSO</t>
        </is>
      </c>
      <c r="S243" s="26" t="inlineStr">
        <is>
          <t>FALSO</t>
        </is>
      </c>
      <c r="T243" s="211" t="n"/>
      <c r="U243" s="211" t="n"/>
      <c r="V243" s="290" t="inlineStr">
        <is>
          <t>Plot válido</t>
        </is>
      </c>
    </row>
    <row r="244" ht="15.75" customHeight="1" s="412">
      <c r="A244" s="199" t="n">
        <v>5277</v>
      </c>
      <c r="B244" s="200" t="n">
        <v>15</v>
      </c>
      <c r="C244" s="214" t="n">
        <v>127</v>
      </c>
      <c r="D244" s="214" t="n">
        <v>19</v>
      </c>
      <c r="E244" s="215" t="n">
        <v>43637</v>
      </c>
      <c r="F244" s="214" t="n">
        <v>5231</v>
      </c>
      <c r="G244" s="214" t="n">
        <v>6595</v>
      </c>
      <c r="H244" s="216" t="n">
        <v>6334</v>
      </c>
      <c r="I244" s="214" t="inlineStr">
        <is>
          <t>6</t>
        </is>
      </c>
      <c r="J244" s="217">
        <f>+(((G244-F244)-(H244-F244))/(H244-F244))*100</f>
        <v/>
      </c>
      <c r="K244" s="234" t="n"/>
      <c r="L244" s="219">
        <f>AVERAGE(J244:J245)</f>
        <v/>
      </c>
      <c r="M244" s="219">
        <f>_xlfn.STDEV.S(J244,J245)</f>
        <v/>
      </c>
      <c r="N244" s="206" t="n"/>
      <c r="O244" s="206" t="n"/>
      <c r="P244" s="207">
        <f>+(((H244-F244)/1000)*1000)/10</f>
        <v/>
      </c>
      <c r="Q244" s="207">
        <f>AVERAGE(P244:P245)</f>
        <v/>
      </c>
      <c r="R244" s="26" t="inlineStr">
        <is>
          <t>FALSO</t>
        </is>
      </c>
      <c r="S244" s="26" t="inlineStr">
        <is>
          <t>FALSO</t>
        </is>
      </c>
      <c r="T244" s="211" t="n"/>
      <c r="U244" s="211" t="n"/>
      <c r="V244" s="290" t="inlineStr">
        <is>
          <t>Plot válido</t>
        </is>
      </c>
    </row>
    <row r="245" ht="15.75" customHeight="1" s="412">
      <c r="A245" s="199" t="n">
        <v>5278</v>
      </c>
      <c r="B245" s="200" t="n">
        <v>16</v>
      </c>
      <c r="C245" s="214" t="n">
        <v>127</v>
      </c>
      <c r="D245" s="214" t="n">
        <v>19</v>
      </c>
      <c r="E245" s="215" t="n">
        <v>43637</v>
      </c>
      <c r="F245" s="214" t="n">
        <v>5280</v>
      </c>
      <c r="G245" s="214" t="n">
        <v>6685</v>
      </c>
      <c r="H245" s="216" t="n">
        <v>6417</v>
      </c>
      <c r="I245" s="214" t="n"/>
      <c r="J245" s="217">
        <f>+(((G245-F245)-(H245-F245))/(H245-F245))*100</f>
        <v/>
      </c>
      <c r="K245" s="234" t="n"/>
      <c r="L245" s="221" t="n"/>
      <c r="M245" s="221" t="n"/>
      <c r="N245" s="206" t="n"/>
      <c r="O245" s="206" t="n"/>
      <c r="P245" s="207">
        <f>+(((H245-F245)/1000)*1000)/10</f>
        <v/>
      </c>
      <c r="Q245" s="207" t="n"/>
      <c r="R245" s="26" t="inlineStr">
        <is>
          <t>FALSO</t>
        </is>
      </c>
      <c r="S245" s="26" t="inlineStr">
        <is>
          <t>FALSO</t>
        </is>
      </c>
      <c r="T245" s="211" t="n"/>
      <c r="U245" s="211" t="n"/>
      <c r="V245" s="290" t="inlineStr">
        <is>
          <t>Plot válido</t>
        </is>
      </c>
    </row>
    <row r="246" ht="15.75" customHeight="1" s="412">
      <c r="A246" s="199" t="n">
        <v>5805</v>
      </c>
      <c r="B246" s="200" t="n">
        <v>26</v>
      </c>
      <c r="C246" s="214" t="n">
        <v>127</v>
      </c>
      <c r="D246" s="214" t="n">
        <v>22</v>
      </c>
      <c r="E246" s="215" t="n">
        <v>43685</v>
      </c>
      <c r="F246" s="214" t="n">
        <v>5207</v>
      </c>
      <c r="G246" s="214" t="n">
        <v>6742</v>
      </c>
      <c r="H246" s="216" t="n">
        <v>6520</v>
      </c>
      <c r="I246" s="214" t="n">
        <v>7</v>
      </c>
      <c r="J246" s="217">
        <f>+(((G246-F246)-(H246-F246))/(H246-F246))*100</f>
        <v/>
      </c>
      <c r="K246" s="234" t="n"/>
      <c r="L246" s="219">
        <f>AVERAGE(J246:J247)</f>
        <v/>
      </c>
      <c r="M246" s="219">
        <f>_xlfn.STDEV.S(J246,J247)</f>
        <v/>
      </c>
      <c r="N246" s="206" t="n"/>
      <c r="O246" s="206" t="n"/>
      <c r="P246" s="207">
        <f>+(((H246-F246)/1000)*1000)/10</f>
        <v/>
      </c>
      <c r="Q246" s="207">
        <f>AVERAGE(P246:P247)</f>
        <v/>
      </c>
      <c r="R246" s="26" t="inlineStr">
        <is>
          <t>FALSO</t>
        </is>
      </c>
      <c r="S246" s="26" t="inlineStr">
        <is>
          <t>FALSO</t>
        </is>
      </c>
      <c r="T246" s="211" t="n"/>
      <c r="U246" s="211" t="n"/>
      <c r="V246" s="290" t="inlineStr">
        <is>
          <t>Plot válido</t>
        </is>
      </c>
    </row>
    <row r="247" ht="15.75" customHeight="1" s="412">
      <c r="A247" s="199" t="n">
        <v>5806</v>
      </c>
      <c r="B247" s="200" t="n">
        <v>26</v>
      </c>
      <c r="C247" s="214" t="n">
        <v>127</v>
      </c>
      <c r="D247" s="214" t="n">
        <v>22</v>
      </c>
      <c r="E247" s="215" t="n">
        <v>43685</v>
      </c>
      <c r="F247" s="214" t="n">
        <v>5207</v>
      </c>
      <c r="G247" s="214" t="n">
        <v>6790</v>
      </c>
      <c r="H247" s="216" t="n">
        <v>6561</v>
      </c>
      <c r="I247" s="214" t="n"/>
      <c r="J247" s="217">
        <f>+(((G247-F247)-(H247-F247))/(H247-F247))*100</f>
        <v/>
      </c>
      <c r="K247" s="234" t="n"/>
      <c r="L247" s="221" t="n"/>
      <c r="M247" s="221" t="n"/>
      <c r="N247" s="206" t="n"/>
      <c r="O247" s="206" t="n"/>
      <c r="P247" s="207">
        <f>+(((H247-F247)/1000)*1000)/10</f>
        <v/>
      </c>
      <c r="Q247" s="207" t="n"/>
      <c r="R247" s="26" t="inlineStr">
        <is>
          <t>FALSO</t>
        </is>
      </c>
      <c r="S247" s="26" t="inlineStr">
        <is>
          <t>FALSO</t>
        </is>
      </c>
      <c r="T247" s="211" t="n"/>
      <c r="U247" s="211" t="n"/>
      <c r="V247" s="290" t="inlineStr">
        <is>
          <t>Plot válido</t>
        </is>
      </c>
    </row>
    <row r="248" ht="15.75" customHeight="1" s="412">
      <c r="A248" s="199" t="n">
        <v>3653</v>
      </c>
      <c r="B248" s="200" t="n">
        <v>75</v>
      </c>
      <c r="C248" s="223" t="n">
        <v>128</v>
      </c>
      <c r="D248" s="223" t="n">
        <v>14</v>
      </c>
      <c r="E248" s="73" t="n">
        <v>43591</v>
      </c>
      <c r="F248" s="223" t="n">
        <v>5226</v>
      </c>
      <c r="G248" s="224" t="n">
        <v>8537</v>
      </c>
      <c r="H248" s="225" t="n">
        <v>7411</v>
      </c>
      <c r="I248" s="223" t="n">
        <v>2</v>
      </c>
      <c r="J248" s="74">
        <f>+(((G248-F248)-(H248-F248))/(H248-F248))*100</f>
        <v/>
      </c>
      <c r="K248" s="233" t="inlineStr">
        <is>
          <t>1/2</t>
        </is>
      </c>
      <c r="L248" s="227">
        <f>AVERAGE(J248:J249)</f>
        <v/>
      </c>
      <c r="M248" s="227">
        <f>_xlfn.STDEV.S(J248,J249)</f>
        <v/>
      </c>
      <c r="N248" s="206" t="n">
        <v>3</v>
      </c>
      <c r="O248" s="206" t="n"/>
      <c r="P248" s="207">
        <f>+(((H248-F248)/1000)*1000)/10</f>
        <v/>
      </c>
      <c r="Q248" s="207">
        <f>AVERAGE(P248:P249)</f>
        <v/>
      </c>
      <c r="R248" s="26" t="inlineStr">
        <is>
          <t>FALSO</t>
        </is>
      </c>
      <c r="S248" s="26" t="inlineStr">
        <is>
          <t>FALSO</t>
        </is>
      </c>
      <c r="T248" s="211" t="n"/>
      <c r="U248" s="211" t="n"/>
      <c r="V248" s="290" t="inlineStr">
        <is>
          <t>Plot válido</t>
        </is>
      </c>
    </row>
    <row r="249" ht="15.75" customHeight="1" s="412">
      <c r="A249" s="199" t="n">
        <v>3654</v>
      </c>
      <c r="B249" s="200" t="n">
        <v>76</v>
      </c>
      <c r="C249" s="223" t="n">
        <v>128</v>
      </c>
      <c r="D249" s="223" t="n">
        <v>14</v>
      </c>
      <c r="E249" s="73" t="n">
        <v>43591</v>
      </c>
      <c r="F249" s="223" t="n">
        <v>5239</v>
      </c>
      <c r="G249" s="224" t="n">
        <v>8588</v>
      </c>
      <c r="H249" s="225" t="n">
        <v>7451</v>
      </c>
      <c r="I249" s="223" t="n"/>
      <c r="J249" s="74">
        <f>+(((G249-F249)-(H249-F249))/(H249-F249))*100</f>
        <v/>
      </c>
      <c r="K249" s="233" t="n"/>
      <c r="L249" s="228" t="n"/>
      <c r="M249" s="228" t="n"/>
      <c r="N249" s="206" t="n"/>
      <c r="O249" s="206" t="n"/>
      <c r="P249" s="207">
        <f>+(((H249-F249)/1000)*1000)/10</f>
        <v/>
      </c>
      <c r="Q249" s="207" t="n"/>
      <c r="R249" s="26" t="inlineStr">
        <is>
          <t>FALSO</t>
        </is>
      </c>
      <c r="S249" s="26" t="inlineStr">
        <is>
          <t>FALSO</t>
        </is>
      </c>
      <c r="T249" s="211" t="n"/>
      <c r="U249" s="211" t="n"/>
      <c r="V249" s="290" t="inlineStr">
        <is>
          <t>Plot válido</t>
        </is>
      </c>
    </row>
    <row r="250" ht="15.75" customHeight="1" s="412">
      <c r="A250" s="199" t="n">
        <v>4323</v>
      </c>
      <c r="B250" s="200" t="n">
        <v>29</v>
      </c>
      <c r="C250" s="223" t="n">
        <v>128</v>
      </c>
      <c r="D250" s="223" t="n">
        <v>16</v>
      </c>
      <c r="E250" s="73" t="n">
        <v>43607</v>
      </c>
      <c r="F250" s="223" t="n">
        <v>5292</v>
      </c>
      <c r="G250" s="223" t="n">
        <v>7890</v>
      </c>
      <c r="H250" s="225" t="n">
        <v>7175</v>
      </c>
      <c r="I250" s="223" t="n">
        <v>2</v>
      </c>
      <c r="J250" s="74">
        <f>+(((G250-F250)-(H250-F250))/(H250-F250))*100</f>
        <v/>
      </c>
      <c r="K250" s="233" t="inlineStr">
        <is>
          <t>MF</t>
        </is>
      </c>
      <c r="L250" s="227">
        <f>AVERAGE(J250:J251)</f>
        <v/>
      </c>
      <c r="M250" s="227">
        <f>_xlfn.STDEV.S(J250,J251)</f>
        <v/>
      </c>
      <c r="N250" s="206" t="n"/>
      <c r="O250" s="206" t="n"/>
      <c r="P250" s="207">
        <f>+(((H250-F250)/1000)*1000)/10</f>
        <v/>
      </c>
      <c r="Q250" s="207">
        <f>AVERAGE(P250:P251)</f>
        <v/>
      </c>
      <c r="R250" s="26" t="inlineStr">
        <is>
          <t>VERDADERO</t>
        </is>
      </c>
      <c r="S250" s="26" t="inlineStr">
        <is>
          <t>FALSO</t>
        </is>
      </c>
      <c r="T250" s="211" t="n"/>
      <c r="U250" s="211" t="n"/>
      <c r="V250" s="290" t="inlineStr">
        <is>
          <t>Plot válido</t>
        </is>
      </c>
    </row>
    <row r="251" ht="15.75" customHeight="1" s="412">
      <c r="A251" s="199" t="n">
        <v>4324</v>
      </c>
      <c r="B251" s="200" t="n">
        <v>30</v>
      </c>
      <c r="C251" s="223" t="n">
        <v>128</v>
      </c>
      <c r="D251" s="223" t="n">
        <v>16</v>
      </c>
      <c r="E251" s="73" t="n">
        <v>43607</v>
      </c>
      <c r="F251" s="223" t="n">
        <v>5244</v>
      </c>
      <c r="G251" s="223" t="n">
        <v>7823</v>
      </c>
      <c r="H251" s="225" t="n">
        <v>7108</v>
      </c>
      <c r="I251" s="223" t="n"/>
      <c r="J251" s="74">
        <f>+(((G251-F251)-(H251-F251))/(H251-F251))*100</f>
        <v/>
      </c>
      <c r="K251" s="233" t="n"/>
      <c r="L251" s="228" t="n"/>
      <c r="M251" s="228" t="n"/>
      <c r="N251" s="206" t="n"/>
      <c r="O251" s="206" t="n"/>
      <c r="P251" s="207">
        <f>+(((H251-F251)/1000)*1000)/10</f>
        <v/>
      </c>
      <c r="Q251" s="207" t="n"/>
      <c r="R251" s="26" t="inlineStr">
        <is>
          <t>FALSO</t>
        </is>
      </c>
      <c r="S251" s="26" t="inlineStr">
        <is>
          <t>FALSO</t>
        </is>
      </c>
      <c r="T251" s="211" t="n"/>
      <c r="U251" s="211" t="n"/>
      <c r="V251" s="290" t="inlineStr">
        <is>
          <t>Plot válido</t>
        </is>
      </c>
    </row>
    <row r="252" ht="15.75" customHeight="1" s="412">
      <c r="A252" s="199" t="n">
        <v>4969</v>
      </c>
      <c r="B252" s="200" t="n">
        <v>29</v>
      </c>
      <c r="C252" s="223" t="n">
        <v>128</v>
      </c>
      <c r="D252" s="223" t="n">
        <v>18</v>
      </c>
      <c r="E252" s="73" t="n">
        <v>43626</v>
      </c>
      <c r="F252" s="223" t="n">
        <v>5292</v>
      </c>
      <c r="G252" s="223" t="n">
        <v>7615</v>
      </c>
      <c r="H252" s="225" t="n">
        <v>7064</v>
      </c>
      <c r="I252" s="223" t="n">
        <v>10</v>
      </c>
      <c r="J252" s="74">
        <f>+(((G252-F252)-(H252-F252))/(H252-F252))*100</f>
        <v/>
      </c>
      <c r="K252" s="233" t="n"/>
      <c r="L252" s="227">
        <f>AVERAGE(J252:J253)</f>
        <v/>
      </c>
      <c r="M252" s="227">
        <f>_xlfn.STDEV.S(J252,J253)</f>
        <v/>
      </c>
      <c r="N252" s="206" t="n"/>
      <c r="O252" s="206" t="n"/>
      <c r="P252" s="207">
        <f>+(((H252-F252)/1000)*1000)/10</f>
        <v/>
      </c>
      <c r="Q252" s="207">
        <f>AVERAGE(P252:P253)</f>
        <v/>
      </c>
      <c r="R252" s="26" t="inlineStr">
        <is>
          <t>FALSO</t>
        </is>
      </c>
      <c r="S252" s="26" t="inlineStr">
        <is>
          <t>FALSO</t>
        </is>
      </c>
      <c r="T252" s="211" t="n"/>
      <c r="U252" s="211" t="n"/>
      <c r="V252" s="290" t="inlineStr">
        <is>
          <t>Plot válido</t>
        </is>
      </c>
    </row>
    <row r="253" ht="15.75" customHeight="1" s="412">
      <c r="A253" s="199" t="n">
        <v>4970</v>
      </c>
      <c r="B253" s="200" t="n">
        <v>30</v>
      </c>
      <c r="C253" s="223" t="n">
        <v>128</v>
      </c>
      <c r="D253" s="223" t="n">
        <v>18</v>
      </c>
      <c r="E253" s="73" t="n">
        <v>43626</v>
      </c>
      <c r="F253" s="223" t="n">
        <v>5244</v>
      </c>
      <c r="G253" s="223" t="n">
        <v>7613</v>
      </c>
      <c r="H253" s="225" t="n">
        <v>7069</v>
      </c>
      <c r="I253" s="223" t="n"/>
      <c r="J253" s="74">
        <f>+(((G253-F253)-(H253-F253))/(H253-F253))*100</f>
        <v/>
      </c>
      <c r="K253" s="233" t="n"/>
      <c r="L253" s="228" t="n"/>
      <c r="M253" s="228" t="n"/>
      <c r="N253" s="206" t="n"/>
      <c r="O253" s="206" t="n"/>
      <c r="P253" s="207">
        <f>+(((H253-F253)/1000)*1000)/10</f>
        <v/>
      </c>
      <c r="Q253" s="207" t="n"/>
      <c r="R253" s="26" t="inlineStr">
        <is>
          <t>FALSO</t>
        </is>
      </c>
      <c r="S253" s="26" t="inlineStr">
        <is>
          <t>FALSO</t>
        </is>
      </c>
      <c r="T253" s="211" t="n"/>
      <c r="U253" s="211" t="n"/>
      <c r="V253" s="290" t="inlineStr">
        <is>
          <t>Plot válido</t>
        </is>
      </c>
    </row>
    <row r="254" ht="15.75" customHeight="1" s="412">
      <c r="A254" s="199" t="n">
        <v>5807</v>
      </c>
      <c r="B254" s="200" t="n">
        <v>27</v>
      </c>
      <c r="C254" s="223" t="n">
        <v>128</v>
      </c>
      <c r="D254" s="223" t="n">
        <v>22</v>
      </c>
      <c r="E254" s="73" t="n">
        <v>43685</v>
      </c>
      <c r="F254" s="223" t="n">
        <v>5236</v>
      </c>
      <c r="G254" s="223" t="n">
        <v>7230</v>
      </c>
      <c r="H254" s="225" t="n">
        <v>6950</v>
      </c>
      <c r="I254" s="223" t="n">
        <v>7</v>
      </c>
      <c r="J254" s="74">
        <f>+(((G254-F254)-(H254-F254))/(H254-F254))*100</f>
        <v/>
      </c>
      <c r="K254" s="233" t="n"/>
      <c r="L254" s="227">
        <f>AVERAGE(J254:J255)</f>
        <v/>
      </c>
      <c r="M254" s="227">
        <f>_xlfn.STDEV.S(J254,J255)</f>
        <v/>
      </c>
      <c r="N254" s="206" t="n"/>
      <c r="O254" s="206" t="n"/>
      <c r="P254" s="207">
        <f>+(((H254-F254)/1000)*1000)/10</f>
        <v/>
      </c>
      <c r="Q254" s="207">
        <f>AVERAGE(P254:P255)</f>
        <v/>
      </c>
      <c r="R254" s="26" t="inlineStr">
        <is>
          <t>FALSO</t>
        </is>
      </c>
      <c r="S254" s="26" t="inlineStr">
        <is>
          <t>FALSO</t>
        </is>
      </c>
      <c r="T254" s="211" t="n"/>
      <c r="U254" s="211" t="n"/>
      <c r="V254" s="290" t="inlineStr">
        <is>
          <t>Plot válido</t>
        </is>
      </c>
    </row>
    <row r="255" ht="15.75" customHeight="1" s="412">
      <c r="A255" s="199" t="n">
        <v>5808</v>
      </c>
      <c r="B255" s="200" t="n">
        <v>27</v>
      </c>
      <c r="C255" s="223" t="n">
        <v>128</v>
      </c>
      <c r="D255" s="223" t="n">
        <v>22</v>
      </c>
      <c r="E255" s="73" t="n">
        <v>43685</v>
      </c>
      <c r="F255" s="223" t="n">
        <v>5236</v>
      </c>
      <c r="G255" s="223" t="n">
        <v>7220</v>
      </c>
      <c r="H255" s="225" t="n">
        <v>6938</v>
      </c>
      <c r="I255" s="223" t="n"/>
      <c r="J255" s="74">
        <f>+(((G255-F255)-(H255-F255))/(H255-F255))*100</f>
        <v/>
      </c>
      <c r="K255" s="233" t="n"/>
      <c r="L255" s="228" t="n"/>
      <c r="M255" s="228" t="n"/>
      <c r="N255" s="206" t="n"/>
      <c r="O255" s="206" t="n"/>
      <c r="P255" s="207">
        <f>+(((H255-F255)/1000)*1000)/10</f>
        <v/>
      </c>
      <c r="Q255" s="207" t="n"/>
      <c r="R255" s="26" t="inlineStr">
        <is>
          <t>FALSO</t>
        </is>
      </c>
      <c r="S255" s="26" t="inlineStr">
        <is>
          <t>FALSO</t>
        </is>
      </c>
      <c r="T255" s="211" t="n"/>
      <c r="U255" s="211" t="n"/>
      <c r="V255" s="290" t="inlineStr">
        <is>
          <t>Plot válido</t>
        </is>
      </c>
    </row>
    <row r="256" ht="15.75" customHeight="1" s="412">
      <c r="A256" s="199" t="n">
        <v>2921</v>
      </c>
      <c r="B256" s="200" t="n">
        <v>5</v>
      </c>
      <c r="C256" s="214" t="n">
        <v>129</v>
      </c>
      <c r="D256" s="214" t="n">
        <v>11</v>
      </c>
      <c r="E256" s="215" t="n">
        <v>43571</v>
      </c>
      <c r="F256" s="231" t="n">
        <v>5236</v>
      </c>
      <c r="G256" s="214" t="n">
        <v>9105</v>
      </c>
      <c r="H256" s="216" t="n">
        <v>7429</v>
      </c>
      <c r="I256" s="214" t="n">
        <v>2</v>
      </c>
      <c r="J256" s="217">
        <f>+(((G256-F256)-(H256-F256))/(H256-F256))*100</f>
        <v/>
      </c>
      <c r="K256" s="234" t="inlineStr">
        <is>
          <t>MF·</t>
        </is>
      </c>
      <c r="L256" s="219">
        <f>AVERAGE(J256:J257)</f>
        <v/>
      </c>
      <c r="M256" s="219">
        <f>_xlfn.STDEV.S(J256,J257)</f>
        <v/>
      </c>
      <c r="N256" s="206" t="n">
        <v>2</v>
      </c>
      <c r="O256" s="206" t="n"/>
      <c r="P256" s="207">
        <f>+(((H256-F256)/1000)*1000)/10</f>
        <v/>
      </c>
      <c r="Q256" s="207">
        <f>AVERAGE(P256:P257)</f>
        <v/>
      </c>
      <c r="R256" s="26" t="inlineStr">
        <is>
          <t>FALSO</t>
        </is>
      </c>
      <c r="S256" s="26" t="inlineStr">
        <is>
          <t>FALSO</t>
        </is>
      </c>
      <c r="T256" s="211" t="n"/>
      <c r="U256" s="211" t="n"/>
      <c r="V256" s="290" t="inlineStr">
        <is>
          <t>Plot válido</t>
        </is>
      </c>
    </row>
    <row r="257" ht="15.75" customHeight="1" s="412">
      <c r="A257" s="199" t="n">
        <v>2922</v>
      </c>
      <c r="B257" s="200" t="n">
        <v>6</v>
      </c>
      <c r="C257" s="214" t="n">
        <v>129</v>
      </c>
      <c r="D257" s="214" t="n">
        <v>11</v>
      </c>
      <c r="E257" s="215" t="n">
        <v>43571</v>
      </c>
      <c r="F257" s="231" t="n">
        <v>5259</v>
      </c>
      <c r="G257" s="214" t="n">
        <v>8852</v>
      </c>
      <c r="H257" s="216" t="n">
        <v>7388</v>
      </c>
      <c r="I257" s="214" t="n"/>
      <c r="J257" s="217">
        <f>+(((G257-F257)-(H257-F257))/(H257-F257))*100</f>
        <v/>
      </c>
      <c r="K257" s="234" t="n"/>
      <c r="L257" s="221" t="n"/>
      <c r="M257" s="221" t="n"/>
      <c r="N257" s="206" t="n"/>
      <c r="O257" s="206" t="n"/>
      <c r="P257" s="207">
        <f>+(((H257-F257)/1000)*1000)/10</f>
        <v/>
      </c>
      <c r="Q257" s="207" t="n"/>
      <c r="R257" s="26" t="inlineStr">
        <is>
          <t>FALSO</t>
        </is>
      </c>
      <c r="S257" s="26" t="inlineStr">
        <is>
          <t>FALSO</t>
        </is>
      </c>
      <c r="T257" s="211" t="n"/>
      <c r="U257" s="211" t="n"/>
      <c r="V257" s="290" t="inlineStr">
        <is>
          <t>Plot válido</t>
        </is>
      </c>
    </row>
    <row r="258" ht="15.75" customHeight="1" s="412">
      <c r="A258" s="199" t="n">
        <v>3655</v>
      </c>
      <c r="B258" s="200" t="n">
        <v>77</v>
      </c>
      <c r="C258" s="214" t="n">
        <v>129</v>
      </c>
      <c r="D258" s="214" t="n">
        <v>14</v>
      </c>
      <c r="E258" s="215" t="n">
        <v>43591</v>
      </c>
      <c r="F258" s="214" t="n">
        <v>5212</v>
      </c>
      <c r="G258" s="231" t="n">
        <v>8130</v>
      </c>
      <c r="H258" s="216" t="n">
        <v>7171</v>
      </c>
      <c r="I258" s="214" t="n"/>
      <c r="J258" s="217">
        <f>+(((G258-F258)-(H258-F258))/(H258-F258))*100</f>
        <v/>
      </c>
      <c r="K258" s="234" t="inlineStr">
        <is>
          <t xml:space="preserve">MF FUS </t>
        </is>
      </c>
      <c r="L258" s="219">
        <f>AVERAGE(J258:J259)</f>
        <v/>
      </c>
      <c r="M258" s="219">
        <f>_xlfn.STDEV.S(J258,J259)</f>
        <v/>
      </c>
      <c r="N258" s="206" t="n"/>
      <c r="O258" s="206" t="n"/>
      <c r="P258" s="207">
        <f>+(((H258-F258)/1000)*1000)/10</f>
        <v/>
      </c>
      <c r="Q258" s="207">
        <f>AVERAGE(P258:P259)</f>
        <v/>
      </c>
      <c r="R258" s="26" t="inlineStr">
        <is>
          <t>FALSO</t>
        </is>
      </c>
      <c r="S258" s="26" t="inlineStr">
        <is>
          <t>FALSO</t>
        </is>
      </c>
      <c r="T258" s="211" t="n"/>
      <c r="U258" s="211" t="n"/>
      <c r="V258" s="290" t="inlineStr">
        <is>
          <t>Plot válido</t>
        </is>
      </c>
    </row>
    <row r="259" ht="15.75" customHeight="1" s="412">
      <c r="A259" s="199" t="n">
        <v>3656</v>
      </c>
      <c r="B259" s="200" t="n">
        <v>78</v>
      </c>
      <c r="C259" s="214" t="n">
        <v>129</v>
      </c>
      <c r="D259" s="214" t="n">
        <v>14</v>
      </c>
      <c r="E259" s="215" t="n">
        <v>43591</v>
      </c>
      <c r="F259" s="214" t="n">
        <v>5245</v>
      </c>
      <c r="G259" s="231" t="n">
        <v>8072</v>
      </c>
      <c r="H259" s="216" t="n">
        <v>7103</v>
      </c>
      <c r="I259" s="214" t="n"/>
      <c r="J259" s="217">
        <f>+(((G259-F259)-(H259-F259))/(H259-F259))*100</f>
        <v/>
      </c>
      <c r="K259" s="234" t="n"/>
      <c r="L259" s="221" t="n"/>
      <c r="M259" s="221" t="n"/>
      <c r="N259" s="206" t="n"/>
      <c r="O259" s="206" t="n"/>
      <c r="P259" s="207">
        <f>+(((H259-F259)/1000)*1000)/10</f>
        <v/>
      </c>
      <c r="Q259" s="207" t="n"/>
      <c r="R259" s="26" t="inlineStr">
        <is>
          <t>FALSO</t>
        </is>
      </c>
      <c r="S259" s="26" t="inlineStr">
        <is>
          <t>FALSO</t>
        </is>
      </c>
      <c r="T259" s="211" t="n"/>
      <c r="U259" s="211" t="n"/>
      <c r="V259" s="290" t="inlineStr">
        <is>
          <t>Plot válido</t>
        </is>
      </c>
    </row>
    <row r="260" ht="15.75" customHeight="1" s="412">
      <c r="A260" s="199" t="n">
        <v>4325</v>
      </c>
      <c r="B260" s="200" t="n">
        <v>31</v>
      </c>
      <c r="C260" s="214" t="n">
        <v>129</v>
      </c>
      <c r="D260" s="214" t="n">
        <v>16</v>
      </c>
      <c r="E260" s="215" t="n">
        <v>43607</v>
      </c>
      <c r="F260" s="214" t="n">
        <v>5227</v>
      </c>
      <c r="G260" s="214" t="n">
        <v>8147</v>
      </c>
      <c r="H260" s="216" t="n">
        <v>7420</v>
      </c>
      <c r="I260" s="214" t="n">
        <v>2</v>
      </c>
      <c r="J260" s="217">
        <f>+(((G260-F260)-(H260-F260))/(H260-F260))*100</f>
        <v/>
      </c>
      <c r="K260" s="234" t="n"/>
      <c r="L260" s="219">
        <f>AVERAGE(J260:J261)</f>
        <v/>
      </c>
      <c r="M260" s="219">
        <f>_xlfn.STDEV.S(J260,J261)</f>
        <v/>
      </c>
      <c r="N260" s="206" t="n"/>
      <c r="O260" s="206" t="n"/>
      <c r="P260" s="207">
        <f>+(((H260-F260)/1000)*1000)/10</f>
        <v/>
      </c>
      <c r="Q260" s="207">
        <f>AVERAGE(P260:P261)</f>
        <v/>
      </c>
      <c r="R260" s="26" t="inlineStr">
        <is>
          <t>VERDADERO</t>
        </is>
      </c>
      <c r="S260" s="26" t="inlineStr">
        <is>
          <t>FALSO</t>
        </is>
      </c>
      <c r="T260" s="211" t="n"/>
      <c r="U260" s="211" t="n"/>
      <c r="V260" s="290" t="inlineStr">
        <is>
          <t>Plot válido</t>
        </is>
      </c>
    </row>
    <row r="261" ht="15.75" customHeight="1" s="412">
      <c r="A261" s="199" t="n">
        <v>4326</v>
      </c>
      <c r="B261" s="200" t="n">
        <v>32</v>
      </c>
      <c r="C261" s="214" t="n">
        <v>129</v>
      </c>
      <c r="D261" s="214" t="n">
        <v>16</v>
      </c>
      <c r="E261" s="215" t="n">
        <v>43607</v>
      </c>
      <c r="F261" s="214" t="n">
        <v>5214</v>
      </c>
      <c r="G261" s="214" t="n">
        <v>8321</v>
      </c>
      <c r="H261" s="216" t="n">
        <v>7555</v>
      </c>
      <c r="I261" s="214" t="n"/>
      <c r="J261" s="217">
        <f>+(((G261-F261)-(H261-F261))/(H261-F261))*100</f>
        <v/>
      </c>
      <c r="K261" s="234" t="n"/>
      <c r="L261" s="221" t="n"/>
      <c r="M261" s="221" t="n"/>
      <c r="N261" s="206" t="n"/>
      <c r="O261" s="206" t="n"/>
      <c r="P261" s="207">
        <f>+(((H261-F261)/1000)*1000)/10</f>
        <v/>
      </c>
      <c r="Q261" s="207" t="n"/>
      <c r="R261" s="26" t="inlineStr">
        <is>
          <t>FALSO</t>
        </is>
      </c>
      <c r="S261" s="26" t="inlineStr">
        <is>
          <t>FALSO</t>
        </is>
      </c>
      <c r="T261" s="211" t="n"/>
      <c r="U261" s="211" t="n"/>
      <c r="V261" s="290" t="inlineStr">
        <is>
          <t>Plot válido</t>
        </is>
      </c>
    </row>
    <row r="262" ht="15.75" customHeight="1" s="412">
      <c r="A262" s="199" t="n">
        <v>4971</v>
      </c>
      <c r="B262" s="200" t="n">
        <v>31</v>
      </c>
      <c r="C262" s="214" t="n">
        <v>129</v>
      </c>
      <c r="D262" s="214" t="n">
        <v>18</v>
      </c>
      <c r="E262" s="215" t="n">
        <v>43626</v>
      </c>
      <c r="F262" s="214" t="n">
        <v>5227</v>
      </c>
      <c r="G262" s="214" t="n">
        <v>7499</v>
      </c>
      <c r="H262" s="216" t="n">
        <v>7132</v>
      </c>
      <c r="I262" s="214" t="n">
        <v>12</v>
      </c>
      <c r="J262" s="217">
        <f>+(((G262-F262)-(H262-F262))/(H262-F262))*100</f>
        <v/>
      </c>
      <c r="K262" s="234" t="n"/>
      <c r="L262" s="219">
        <f>AVERAGE(J262:J263)</f>
        <v/>
      </c>
      <c r="M262" s="219">
        <f>_xlfn.STDEV.S(J262,J263)</f>
        <v/>
      </c>
      <c r="N262" s="206" t="n"/>
      <c r="O262" s="206" t="n"/>
      <c r="P262" s="207">
        <f>+(((H262-F262)/1000)*1000)/10</f>
        <v/>
      </c>
      <c r="Q262" s="207">
        <f>AVERAGE(P262:P263)</f>
        <v/>
      </c>
      <c r="R262" s="26" t="inlineStr">
        <is>
          <t>FALSO</t>
        </is>
      </c>
      <c r="S262" s="26" t="inlineStr">
        <is>
          <t>FALSO</t>
        </is>
      </c>
      <c r="T262" s="211" t="n"/>
      <c r="U262" s="211" t="n"/>
      <c r="V262" s="290" t="inlineStr">
        <is>
          <t>Plot válido</t>
        </is>
      </c>
    </row>
    <row r="263" ht="15.75" customHeight="1" s="412">
      <c r="A263" s="199" t="n">
        <v>4972</v>
      </c>
      <c r="B263" s="200" t="n">
        <v>32</v>
      </c>
      <c r="C263" s="214" t="n">
        <v>129</v>
      </c>
      <c r="D263" s="214" t="n">
        <v>18</v>
      </c>
      <c r="E263" s="215" t="n">
        <v>43626</v>
      </c>
      <c r="F263" s="214" t="n">
        <v>5214</v>
      </c>
      <c r="G263" s="214" t="n">
        <v>7384</v>
      </c>
      <c r="H263" s="216" t="n">
        <v>7038</v>
      </c>
      <c r="I263" s="214" t="n"/>
      <c r="J263" s="217">
        <f>+(((G263-F263)-(H263-F263))/(H263-F263))*100</f>
        <v/>
      </c>
      <c r="K263" s="234" t="n"/>
      <c r="L263" s="221" t="n"/>
      <c r="M263" s="221" t="n"/>
      <c r="N263" s="206" t="n"/>
      <c r="O263" s="206" t="n"/>
      <c r="P263" s="207">
        <f>+(((H263-F263)/1000)*1000)/10</f>
        <v/>
      </c>
      <c r="Q263" s="207" t="n"/>
      <c r="R263" s="26" t="inlineStr">
        <is>
          <t>FALSO</t>
        </is>
      </c>
      <c r="S263" s="26" t="inlineStr">
        <is>
          <t>FALSO</t>
        </is>
      </c>
      <c r="T263" s="211" t="n"/>
      <c r="U263" s="211" t="n"/>
      <c r="V263" s="290" t="inlineStr">
        <is>
          <t>Plot válido</t>
        </is>
      </c>
    </row>
    <row r="264" ht="15.75" customHeight="1" s="412">
      <c r="A264" s="199" t="n">
        <v>5517</v>
      </c>
      <c r="B264" s="200" t="n">
        <v>9</v>
      </c>
      <c r="C264" s="214" t="n">
        <v>129</v>
      </c>
      <c r="D264" s="214" t="n">
        <v>20</v>
      </c>
      <c r="E264" s="215" t="n">
        <v>43649</v>
      </c>
      <c r="F264" s="214" t="n">
        <v>5188</v>
      </c>
      <c r="G264" s="214" t="n">
        <v>7558</v>
      </c>
      <c r="H264" s="216" t="n">
        <v>7139</v>
      </c>
      <c r="I264" s="214" t="n">
        <v>10</v>
      </c>
      <c r="J264" s="217">
        <f>+(((G264-F264)-(H264-F264))/(H264-F264))*100</f>
        <v/>
      </c>
      <c r="K264" s="234" t="n"/>
      <c r="L264" s="219">
        <f>AVERAGE(J264:J265)</f>
        <v/>
      </c>
      <c r="M264" s="219">
        <f>_xlfn.STDEV.S(J264,J265)</f>
        <v/>
      </c>
      <c r="N264" s="206" t="n"/>
      <c r="O264" s="206" t="n"/>
      <c r="P264" s="207">
        <f>+(((H264-F264)/1000)*1000)/10</f>
        <v/>
      </c>
      <c r="Q264" s="207">
        <f>AVERAGE(P264:P265)</f>
        <v/>
      </c>
      <c r="R264" s="26" t="inlineStr">
        <is>
          <t>FALSO</t>
        </is>
      </c>
      <c r="S264" s="26" t="inlineStr">
        <is>
          <t>FALSO</t>
        </is>
      </c>
      <c r="T264" s="211" t="n"/>
      <c r="U264" s="211" t="n"/>
      <c r="V264" s="290" t="inlineStr">
        <is>
          <t>Plot válido</t>
        </is>
      </c>
    </row>
    <row r="265" ht="15.75" customHeight="1" s="412">
      <c r="A265" s="199" t="n">
        <v>5518</v>
      </c>
      <c r="B265" s="200" t="n">
        <v>10</v>
      </c>
      <c r="C265" s="214" t="n">
        <v>129</v>
      </c>
      <c r="D265" s="214" t="n">
        <v>20</v>
      </c>
      <c r="E265" s="215" t="n">
        <v>43649</v>
      </c>
      <c r="F265" s="214" t="n">
        <v>5232</v>
      </c>
      <c r="G265" s="214" t="n">
        <v>7711</v>
      </c>
      <c r="H265" s="216" t="n">
        <v>7277</v>
      </c>
      <c r="I265" s="214" t="n"/>
      <c r="J265" s="217">
        <f>+(((G265-F265)-(H265-F265))/(H265-F265))*100</f>
        <v/>
      </c>
      <c r="K265" s="234" t="n"/>
      <c r="L265" s="221" t="n"/>
      <c r="M265" s="221" t="n"/>
      <c r="N265" s="206" t="n"/>
      <c r="O265" s="206" t="n"/>
      <c r="P265" s="207">
        <f>+(((H265-F265)/1000)*1000)/10</f>
        <v/>
      </c>
      <c r="Q265" s="207" t="n"/>
      <c r="R265" s="26" t="inlineStr">
        <is>
          <t>FALSO</t>
        </is>
      </c>
      <c r="S265" s="26" t="inlineStr">
        <is>
          <t>FALSO</t>
        </is>
      </c>
      <c r="T265" s="211" t="n"/>
      <c r="U265" s="211" t="n"/>
      <c r="V265" s="290" t="inlineStr">
        <is>
          <t>Plot válido</t>
        </is>
      </c>
    </row>
    <row r="266" ht="15.75" customHeight="1" s="412">
      <c r="A266" s="199" t="n">
        <v>5809</v>
      </c>
      <c r="B266" s="200" t="n">
        <v>28</v>
      </c>
      <c r="C266" s="214" t="n">
        <v>129</v>
      </c>
      <c r="D266" s="214" t="n">
        <v>22</v>
      </c>
      <c r="E266" s="215" t="n">
        <v>43685</v>
      </c>
      <c r="F266" s="214" t="n">
        <v>5216</v>
      </c>
      <c r="G266" s="214" t="n">
        <v>7739</v>
      </c>
      <c r="H266" s="216" t="n">
        <v>7384</v>
      </c>
      <c r="I266" s="214" t="n">
        <v>6</v>
      </c>
      <c r="J266" s="217">
        <f>+(((G266-F266)-(H266-F266))/(H266-F266))*100</f>
        <v/>
      </c>
      <c r="K266" s="234" t="n"/>
      <c r="L266" s="219">
        <f>AVERAGE(J266:J267)</f>
        <v/>
      </c>
      <c r="M266" s="219">
        <f>_xlfn.STDEV.S(J266,J267)</f>
        <v/>
      </c>
      <c r="N266" s="206" t="n"/>
      <c r="O266" s="206" t="n"/>
      <c r="P266" s="207">
        <f>+(((H266-F266)/1000)*1000)/10</f>
        <v/>
      </c>
      <c r="Q266" s="207">
        <f>AVERAGE(P266:P267)</f>
        <v/>
      </c>
      <c r="R266" s="26" t="inlineStr">
        <is>
          <t>FALSO</t>
        </is>
      </c>
      <c r="S266" s="26" t="inlineStr">
        <is>
          <t>FALSO</t>
        </is>
      </c>
      <c r="T266" s="211" t="n"/>
      <c r="U266" s="211" t="n"/>
      <c r="V266" s="290" t="inlineStr">
        <is>
          <t>Plot válido</t>
        </is>
      </c>
    </row>
    <row r="267" ht="15.75" customHeight="1" s="412">
      <c r="A267" s="199" t="n">
        <v>5810</v>
      </c>
      <c r="B267" s="200" t="n">
        <v>28</v>
      </c>
      <c r="C267" s="214" t="n">
        <v>129</v>
      </c>
      <c r="D267" s="214" t="n">
        <v>22</v>
      </c>
      <c r="E267" s="215" t="n">
        <v>43685</v>
      </c>
      <c r="F267" s="214" t="n">
        <v>5216</v>
      </c>
      <c r="G267" s="214" t="n">
        <v>7891</v>
      </c>
      <c r="H267" s="216" t="n">
        <v>7510</v>
      </c>
      <c r="I267" s="214" t="n"/>
      <c r="J267" s="217">
        <f>+(((G267-F267)-(H267-F267))/(H267-F267))*100</f>
        <v/>
      </c>
      <c r="K267" s="234" t="n"/>
      <c r="L267" s="221" t="n"/>
      <c r="M267" s="221" t="n"/>
      <c r="N267" s="206" t="n"/>
      <c r="O267" s="206" t="n"/>
      <c r="P267" s="207">
        <f>+(((H267-F267)/1000)*1000)/10</f>
        <v/>
      </c>
      <c r="Q267" s="207" t="n"/>
      <c r="R267" s="26" t="inlineStr">
        <is>
          <t>FALSO</t>
        </is>
      </c>
      <c r="S267" s="26" t="inlineStr">
        <is>
          <t>FALSO</t>
        </is>
      </c>
      <c r="T267" s="211" t="n"/>
      <c r="U267" s="211" t="n"/>
      <c r="V267" s="290" t="inlineStr">
        <is>
          <t>Plot válido</t>
        </is>
      </c>
    </row>
    <row r="268" ht="15.75" customHeight="1" s="412">
      <c r="A268" s="199" t="n">
        <v>3271</v>
      </c>
      <c r="B268" s="200" t="n">
        <v>27</v>
      </c>
      <c r="C268" s="214" t="n">
        <v>130</v>
      </c>
      <c r="D268" s="214" t="n">
        <v>13</v>
      </c>
      <c r="E268" s="215" t="n">
        <v>43587</v>
      </c>
      <c r="F268" s="214" t="n">
        <v>5236</v>
      </c>
      <c r="G268" s="214" t="n">
        <v>10453</v>
      </c>
      <c r="H268" s="216" t="n">
        <v>8967</v>
      </c>
      <c r="I268" s="214" t="n">
        <v>1</v>
      </c>
      <c r="J268" s="217">
        <f>+(((G268-F268)-(H268-F268))/(H268-F268))*100</f>
        <v/>
      </c>
      <c r="K268" s="234" t="inlineStr">
        <is>
          <t>MF</t>
        </is>
      </c>
      <c r="L268" s="219">
        <f>AVERAGE(J268:J269)</f>
        <v/>
      </c>
      <c r="M268" s="219">
        <f>_xlfn.STDEV.S(J268,J269)</f>
        <v/>
      </c>
      <c r="N268" s="206" t="n">
        <v>1</v>
      </c>
      <c r="O268" s="206" t="n"/>
      <c r="P268" s="207">
        <f>+(((H268-F268)/1000)*1000)/10</f>
        <v/>
      </c>
      <c r="Q268" s="207">
        <f>AVERAGE(P268:P269)</f>
        <v/>
      </c>
      <c r="R268" s="26" t="inlineStr">
        <is>
          <t>VERDADERO</t>
        </is>
      </c>
      <c r="S268" s="26" t="inlineStr">
        <is>
          <t>FALSO</t>
        </is>
      </c>
      <c r="T268" s="211" t="n"/>
      <c r="U268" s="211" t="n"/>
      <c r="V268" s="290" t="inlineStr">
        <is>
          <t>Plot válido</t>
        </is>
      </c>
    </row>
    <row r="269" ht="15.75" customHeight="1" s="412">
      <c r="A269" s="199" t="n">
        <v>3272</v>
      </c>
      <c r="B269" s="200" t="n">
        <v>28</v>
      </c>
      <c r="C269" s="214" t="n">
        <v>130</v>
      </c>
      <c r="D269" s="214" t="n">
        <v>13</v>
      </c>
      <c r="E269" s="215" t="n">
        <v>43587</v>
      </c>
      <c r="F269" s="214" t="n">
        <v>5216</v>
      </c>
      <c r="G269" s="214" t="n">
        <v>10329</v>
      </c>
      <c r="H269" s="216" t="n">
        <v>8911</v>
      </c>
      <c r="I269" s="214" t="n"/>
      <c r="J269" s="217">
        <f>+(((G269-F269)-(H269-F269))/(H269-F269))*100</f>
        <v/>
      </c>
      <c r="K269" s="234" t="n"/>
      <c r="L269" s="221" t="n"/>
      <c r="M269" s="221" t="n"/>
      <c r="N269" s="206" t="n"/>
      <c r="O269" s="206" t="n"/>
      <c r="P269" s="207">
        <f>+(((H269-F269)/1000)*1000)/10</f>
        <v/>
      </c>
      <c r="Q269" s="207" t="n"/>
      <c r="R269" s="26" t="inlineStr">
        <is>
          <t>FALSO</t>
        </is>
      </c>
      <c r="S269" s="26" t="inlineStr">
        <is>
          <t>FALSO</t>
        </is>
      </c>
      <c r="T269" s="211" t="n"/>
      <c r="U269" s="211" t="n"/>
      <c r="V269" s="290" t="inlineStr">
        <is>
          <t>Plot válido</t>
        </is>
      </c>
    </row>
    <row r="270" ht="15.75" customHeight="1" s="412">
      <c r="A270" s="199" t="n">
        <v>3995</v>
      </c>
      <c r="B270" s="200" t="n">
        <v>25</v>
      </c>
      <c r="C270" s="214" t="n">
        <v>130</v>
      </c>
      <c r="D270" s="214" t="n">
        <v>15</v>
      </c>
      <c r="E270" s="215" t="n">
        <v>43599</v>
      </c>
      <c r="F270" s="214" t="n">
        <v>5238</v>
      </c>
      <c r="G270" s="214" t="n">
        <v>8692</v>
      </c>
      <c r="H270" s="216" t="n">
        <v>8021</v>
      </c>
      <c r="I270" s="214" t="n"/>
      <c r="J270" s="217">
        <f>+(((G270-F270)-(H270-F270))/(H270-F270))*100</f>
        <v/>
      </c>
      <c r="K270" s="235" t="inlineStr">
        <is>
          <t>MF</t>
        </is>
      </c>
      <c r="L270" s="219">
        <f>AVERAGE(J270:J271)</f>
        <v/>
      </c>
      <c r="M270" s="219">
        <f>_xlfn.STDEV.S(J270,J271)</f>
        <v/>
      </c>
      <c r="N270" s="206" t="n"/>
      <c r="O270" s="206" t="n"/>
      <c r="P270" s="207">
        <f>+(((H270-F270)/1000)*1000)/10</f>
        <v/>
      </c>
      <c r="Q270" s="207">
        <f>AVERAGE(P270:P271)</f>
        <v/>
      </c>
      <c r="R270" s="26" t="inlineStr">
        <is>
          <t>FALSO</t>
        </is>
      </c>
      <c r="S270" s="26" t="inlineStr">
        <is>
          <t>FALSO</t>
        </is>
      </c>
      <c r="T270" s="211" t="n"/>
      <c r="U270" s="211" t="n"/>
      <c r="V270" s="290" t="inlineStr">
        <is>
          <t>Plot válido</t>
        </is>
      </c>
    </row>
    <row r="271" ht="15.75" customHeight="1" s="412">
      <c r="A271" s="199" t="n">
        <v>3996</v>
      </c>
      <c r="B271" s="200" t="n">
        <v>26</v>
      </c>
      <c r="C271" s="214" t="n">
        <v>130</v>
      </c>
      <c r="D271" s="214" t="n">
        <v>15</v>
      </c>
      <c r="E271" s="215" t="n">
        <v>43599</v>
      </c>
      <c r="F271" s="214" t="n">
        <v>5207</v>
      </c>
      <c r="G271" s="214" t="n">
        <v>8442</v>
      </c>
      <c r="H271" s="216" t="n">
        <v>7801</v>
      </c>
      <c r="I271" s="214" t="n"/>
      <c r="J271" s="217">
        <f>+(((G271-F271)-(H271-F271))/(H271-F271))*100</f>
        <v/>
      </c>
      <c r="K271" s="235" t="n"/>
      <c r="L271" s="221" t="n"/>
      <c r="M271" s="221" t="n"/>
      <c r="N271" s="206" t="n"/>
      <c r="O271" s="206" t="n"/>
      <c r="P271" s="207">
        <f>+(((H271-F271)/1000)*1000)/10</f>
        <v/>
      </c>
      <c r="Q271" s="207" t="n"/>
      <c r="R271" s="26" t="inlineStr">
        <is>
          <t>FALSO</t>
        </is>
      </c>
      <c r="S271" s="26" t="inlineStr">
        <is>
          <t>FALSO</t>
        </is>
      </c>
      <c r="T271" s="211" t="n"/>
      <c r="U271" s="211" t="n"/>
      <c r="V271" s="290" t="inlineStr">
        <is>
          <t>Plot válido</t>
        </is>
      </c>
    </row>
    <row r="272" ht="15.75" customHeight="1" s="412">
      <c r="A272" s="199" t="n">
        <v>4641</v>
      </c>
      <c r="B272" s="200" t="n">
        <v>25</v>
      </c>
      <c r="C272" s="214" t="n">
        <v>130</v>
      </c>
      <c r="D272" s="214" t="n">
        <v>17</v>
      </c>
      <c r="E272" s="215" t="n">
        <v>43619</v>
      </c>
      <c r="F272" s="214" t="n">
        <v>5238</v>
      </c>
      <c r="G272" s="214" t="n">
        <v>6476</v>
      </c>
      <c r="H272" s="216" t="n">
        <v>6262</v>
      </c>
      <c r="I272" s="214" t="n"/>
      <c r="J272" s="217">
        <f>+(((G272-F272)-(H272-F272))/(H272-F272))*100</f>
        <v/>
      </c>
      <c r="K272" s="234" t="n"/>
      <c r="L272" s="219">
        <f>AVERAGE(J272:J273)</f>
        <v/>
      </c>
      <c r="M272" s="219">
        <f>_xlfn.STDEV.S(J272,J273)</f>
        <v/>
      </c>
      <c r="N272" s="206" t="n"/>
      <c r="O272" s="206" t="n"/>
      <c r="P272" s="207">
        <f>+(((H272-F272)/1000)*1000)/10</f>
        <v/>
      </c>
      <c r="Q272" s="207">
        <f>AVERAGE(P272:P273)</f>
        <v/>
      </c>
      <c r="R272" s="26" t="inlineStr">
        <is>
          <t>FALSO</t>
        </is>
      </c>
      <c r="S272" s="26" t="inlineStr">
        <is>
          <t>FALSO</t>
        </is>
      </c>
      <c r="T272" s="211" t="n"/>
      <c r="U272" s="211" t="n"/>
      <c r="V272" s="290" t="inlineStr">
        <is>
          <t>Plot válido</t>
        </is>
      </c>
    </row>
    <row r="273" ht="15.75" customHeight="1" s="412">
      <c r="A273" s="199" t="n">
        <v>4642</v>
      </c>
      <c r="B273" s="200" t="n">
        <v>26</v>
      </c>
      <c r="C273" s="214" t="n">
        <v>130</v>
      </c>
      <c r="D273" s="214" t="n">
        <v>17</v>
      </c>
      <c r="E273" s="215" t="n">
        <v>43619</v>
      </c>
      <c r="F273" s="214" t="n">
        <v>5207</v>
      </c>
      <c r="G273" s="214" t="n">
        <v>6519</v>
      </c>
      <c r="H273" s="216" t="n">
        <v>6293</v>
      </c>
      <c r="I273" s="214" t="n"/>
      <c r="J273" s="217">
        <f>+(((G273-F273)-(H273-F273))/(H273-F273))*100</f>
        <v/>
      </c>
      <c r="K273" s="234" t="n"/>
      <c r="L273" s="221" t="n"/>
      <c r="M273" s="221" t="n"/>
      <c r="N273" s="206" t="n"/>
      <c r="O273" s="206" t="n"/>
      <c r="P273" s="207">
        <f>+(((H273-F273)/1000)*1000)/10</f>
        <v/>
      </c>
      <c r="Q273" s="207" t="n"/>
      <c r="R273" s="26" t="inlineStr">
        <is>
          <t>FALSO</t>
        </is>
      </c>
      <c r="S273" s="26" t="inlineStr">
        <is>
          <t>FALSO</t>
        </is>
      </c>
      <c r="T273" s="211" t="n"/>
      <c r="U273" s="211" t="n"/>
      <c r="V273" s="290" t="inlineStr">
        <is>
          <t>Plot válido</t>
        </is>
      </c>
    </row>
    <row r="274" ht="15.75" customHeight="1" s="412">
      <c r="A274" s="199" t="n">
        <v>5279</v>
      </c>
      <c r="B274" s="200" t="n">
        <v>17</v>
      </c>
      <c r="C274" s="214" t="n">
        <v>130</v>
      </c>
      <c r="D274" s="214" t="n">
        <v>19</v>
      </c>
      <c r="E274" s="215" t="n">
        <v>43637</v>
      </c>
      <c r="F274" s="214" t="n">
        <v>5275</v>
      </c>
      <c r="G274" s="214" t="n">
        <v>8877</v>
      </c>
      <c r="H274" s="216" t="n">
        <v>8199</v>
      </c>
      <c r="I274" s="214" t="inlineStr">
        <is>
          <t>6</t>
        </is>
      </c>
      <c r="J274" s="217">
        <f>+(((G274-F274)-(H274-F274))/(H274-F274))*100</f>
        <v/>
      </c>
      <c r="K274" s="234" t="n"/>
      <c r="L274" s="219">
        <f>AVERAGE(J274:J275)</f>
        <v/>
      </c>
      <c r="M274" s="219">
        <f>_xlfn.STDEV.S(J274,J275)</f>
        <v/>
      </c>
      <c r="N274" s="206" t="n"/>
      <c r="O274" s="206" t="n"/>
      <c r="P274" s="207">
        <f>+(((H274-F274)/1000)*1000)/10</f>
        <v/>
      </c>
      <c r="Q274" s="207">
        <f>AVERAGE(P274:P275)</f>
        <v/>
      </c>
      <c r="R274" s="26" t="inlineStr">
        <is>
          <t>FALSO</t>
        </is>
      </c>
      <c r="S274" s="26" t="inlineStr">
        <is>
          <t>FALSO</t>
        </is>
      </c>
      <c r="T274" s="211" t="n"/>
      <c r="U274" s="211" t="n"/>
      <c r="V274" s="290" t="inlineStr">
        <is>
          <t>Plot válido</t>
        </is>
      </c>
    </row>
    <row r="275" ht="15.75" customHeight="1" s="412">
      <c r="A275" s="199" t="n">
        <v>5280</v>
      </c>
      <c r="B275" s="200" t="n">
        <v>18</v>
      </c>
      <c r="C275" s="214" t="n">
        <v>130</v>
      </c>
      <c r="D275" s="214" t="n">
        <v>19</v>
      </c>
      <c r="E275" s="215" t="n">
        <v>43637</v>
      </c>
      <c r="F275" s="214" t="n">
        <v>5205</v>
      </c>
      <c r="G275" s="214" t="n">
        <v>8994</v>
      </c>
      <c r="H275" s="216" t="n">
        <v>8290</v>
      </c>
      <c r="I275" s="214" t="n"/>
      <c r="J275" s="217">
        <f>+(((G275-F275)-(H275-F275))/(H275-F275))*100</f>
        <v/>
      </c>
      <c r="K275" s="234" t="n"/>
      <c r="L275" s="221" t="n"/>
      <c r="M275" s="221" t="n"/>
      <c r="N275" s="206" t="n"/>
      <c r="O275" s="206" t="n"/>
      <c r="P275" s="207">
        <f>+(((H275-F275)/1000)*1000)/10</f>
        <v/>
      </c>
      <c r="Q275" s="207" t="n"/>
      <c r="R275" s="26" t="inlineStr">
        <is>
          <t>FALSO</t>
        </is>
      </c>
      <c r="S275" s="26" t="inlineStr">
        <is>
          <t>FALSO</t>
        </is>
      </c>
      <c r="T275" s="211" t="n"/>
      <c r="U275" s="211" t="n"/>
      <c r="V275" s="290" t="inlineStr">
        <is>
          <t>Plot válido</t>
        </is>
      </c>
    </row>
    <row r="276" ht="15.75" customHeight="1" s="412">
      <c r="A276" s="199" t="n">
        <v>5811</v>
      </c>
      <c r="B276" s="200" t="n">
        <v>29</v>
      </c>
      <c r="C276" s="214" t="n">
        <v>130</v>
      </c>
      <c r="D276" s="214" t="n">
        <v>22</v>
      </c>
      <c r="E276" s="215" t="n">
        <v>43685</v>
      </c>
      <c r="F276" s="214" t="n">
        <v>5292</v>
      </c>
      <c r="G276" s="214" t="n">
        <v>8865</v>
      </c>
      <c r="H276" s="216" t="n">
        <v>8364</v>
      </c>
      <c r="I276" s="214" t="n">
        <v>6</v>
      </c>
      <c r="J276" s="217">
        <f>+(((G276-F276)-(H276-F276))/(H276-F276))*100</f>
        <v/>
      </c>
      <c r="K276" s="234" t="n"/>
      <c r="L276" s="219">
        <f>AVERAGE(J276:J277)</f>
        <v/>
      </c>
      <c r="M276" s="219">
        <f>_xlfn.STDEV.S(J276,J277)</f>
        <v/>
      </c>
      <c r="N276" s="206" t="n"/>
      <c r="O276" s="206" t="n"/>
      <c r="P276" s="207">
        <f>+(((H276-F276)/1000)*1000)/10</f>
        <v/>
      </c>
      <c r="Q276" s="207">
        <f>AVERAGE(P276:P277)</f>
        <v/>
      </c>
      <c r="R276" s="26" t="inlineStr">
        <is>
          <t>FALSO</t>
        </is>
      </c>
      <c r="S276" s="26" t="inlineStr">
        <is>
          <t>FALSO</t>
        </is>
      </c>
      <c r="T276" s="211" t="n"/>
      <c r="U276" s="211" t="n"/>
      <c r="V276" s="290" t="inlineStr">
        <is>
          <t>Plot válido</t>
        </is>
      </c>
    </row>
    <row r="277" ht="15.75" customHeight="1" s="412">
      <c r="A277" s="199" t="n">
        <v>5812</v>
      </c>
      <c r="B277" s="200" t="n">
        <v>29</v>
      </c>
      <c r="C277" s="214" t="n">
        <v>130</v>
      </c>
      <c r="D277" s="214" t="n">
        <v>22</v>
      </c>
      <c r="E277" s="215" t="n">
        <v>43685</v>
      </c>
      <c r="F277" s="214" t="n">
        <v>5292</v>
      </c>
      <c r="G277" s="214" t="n">
        <v>8956</v>
      </c>
      <c r="H277" s="216" t="n">
        <v>8433</v>
      </c>
      <c r="I277" s="214" t="n"/>
      <c r="J277" s="217">
        <f>+(((G277-F277)-(H277-F277))/(H277-F277))*100</f>
        <v/>
      </c>
      <c r="K277" s="234" t="n"/>
      <c r="L277" s="221" t="n"/>
      <c r="M277" s="221" t="n"/>
      <c r="N277" s="206" t="n"/>
      <c r="O277" s="206" t="n"/>
      <c r="P277" s="207">
        <f>+(((H277-F277)/1000)*1000)/10</f>
        <v/>
      </c>
      <c r="Q277" s="207" t="n"/>
      <c r="R277" s="26" t="inlineStr">
        <is>
          <t>FALSO</t>
        </is>
      </c>
      <c r="S277" s="26" t="inlineStr">
        <is>
          <t>FALSO</t>
        </is>
      </c>
      <c r="T277" s="211" t="n"/>
      <c r="U277" s="211" t="n"/>
      <c r="V277" s="290" t="inlineStr">
        <is>
          <t>Plot válido</t>
        </is>
      </c>
    </row>
    <row r="278" ht="15.75" customHeight="1" s="412">
      <c r="A278" s="199" t="n">
        <v>3273</v>
      </c>
      <c r="B278" s="200" t="n">
        <v>29</v>
      </c>
      <c r="C278" s="238" t="n">
        <v>131</v>
      </c>
      <c r="D278" s="238" t="n">
        <v>13</v>
      </c>
      <c r="E278" s="239" t="n">
        <v>43587</v>
      </c>
      <c r="F278" s="238" t="n">
        <v>5292</v>
      </c>
      <c r="G278" s="238" t="n"/>
      <c r="H278" s="240" t="n"/>
      <c r="I278" s="238" t="n"/>
      <c r="J278" s="241">
        <f>+(((G278-F278)-(H278-F278))/(H278-F278))*100</f>
        <v/>
      </c>
      <c r="K278" s="242" t="inlineStr">
        <is>
          <t>MF</t>
        </is>
      </c>
      <c r="L278" s="243">
        <f>AVERAGE(J278:J279)</f>
        <v/>
      </c>
      <c r="M278" s="243">
        <f>_xlfn.STDEV.S(J278,J279)</f>
        <v/>
      </c>
      <c r="N278" s="206" t="n"/>
      <c r="O278" s="206" t="n"/>
      <c r="P278" s="207">
        <f>+(((H278-F278)/1000)*1000)/10</f>
        <v/>
      </c>
      <c r="Q278" s="207">
        <f>AVERAGE(P278:P279)</f>
        <v/>
      </c>
      <c r="R278" s="26" t="inlineStr">
        <is>
          <t>FALSO</t>
        </is>
      </c>
      <c r="S278" s="26" t="inlineStr">
        <is>
          <t>FALSO</t>
        </is>
      </c>
      <c r="T278" s="211" t="n"/>
      <c r="U278" s="211" t="n"/>
      <c r="V278" s="290" t="inlineStr">
        <is>
          <t>Plot válido</t>
        </is>
      </c>
    </row>
    <row r="279" hidden="1" ht="15.75" customHeight="1" s="412">
      <c r="A279" s="199" t="n">
        <v>3274</v>
      </c>
      <c r="B279" s="200" t="n">
        <v>30</v>
      </c>
      <c r="C279" s="238" t="n">
        <v>131</v>
      </c>
      <c r="D279" s="238" t="n">
        <v>13</v>
      </c>
      <c r="E279" s="239" t="n">
        <v>43587</v>
      </c>
      <c r="F279" s="238" t="n">
        <v>5244</v>
      </c>
      <c r="G279" s="238" t="n"/>
      <c r="H279" s="240" t="n"/>
      <c r="I279" s="238" t="n"/>
      <c r="J279" s="241">
        <f>+(((G279-F279)-(H279-F279))/(H279-F279))*100</f>
        <v/>
      </c>
      <c r="K279" s="242" t="n"/>
      <c r="L279" s="244" t="n"/>
      <c r="M279" s="244" t="n"/>
      <c r="N279" s="206" t="n"/>
      <c r="O279" s="206" t="n"/>
      <c r="P279" s="207">
        <f>+(((H279-F279)/1000)*1000)/10</f>
        <v/>
      </c>
      <c r="Q279" s="207" t="n"/>
      <c r="R279" s="26" t="inlineStr">
        <is>
          <t>FALSO</t>
        </is>
      </c>
      <c r="S279" s="26" t="inlineStr">
        <is>
          <t>FALSO</t>
        </is>
      </c>
      <c r="T279" s="211" t="n"/>
      <c r="U279" s="211" t="n"/>
      <c r="V279" s="290" t="inlineStr">
        <is>
          <t>Se descarta</t>
        </is>
      </c>
    </row>
    <row r="280" hidden="1" ht="15.75" customHeight="1" s="412">
      <c r="A280" s="199" t="n">
        <v>3657</v>
      </c>
      <c r="B280" s="200" t="n">
        <v>79</v>
      </c>
      <c r="C280" s="238" t="n">
        <v>131</v>
      </c>
      <c r="D280" s="238" t="n">
        <v>14</v>
      </c>
      <c r="E280" s="239" t="n">
        <v>43591</v>
      </c>
      <c r="F280" s="238" t="n">
        <v>5242</v>
      </c>
      <c r="G280" s="245" t="n"/>
      <c r="H280" s="240" t="n"/>
      <c r="I280" s="238" t="n"/>
      <c r="J280" s="241">
        <f>+(((G280-F280)-(H280-F280))/(H280-F280))*100</f>
        <v/>
      </c>
      <c r="K280" s="242" t="inlineStr">
        <is>
          <t>PODRIDA</t>
        </is>
      </c>
      <c r="L280" s="243">
        <f>AVERAGE(J280:J281)</f>
        <v/>
      </c>
      <c r="M280" s="243">
        <f>_xlfn.STDEV.S(J280,J281)</f>
        <v/>
      </c>
      <c r="N280" s="206" t="n"/>
      <c r="O280" s="206" t="n"/>
      <c r="P280" s="207">
        <f>+(((H280-F280)/1000)*1000)/10</f>
        <v/>
      </c>
      <c r="Q280" s="207">
        <f>AVERAGE(P280:P281)</f>
        <v/>
      </c>
      <c r="R280" s="26" t="inlineStr">
        <is>
          <t>FALSO</t>
        </is>
      </c>
      <c r="S280" s="26" t="inlineStr">
        <is>
          <t>FALSO</t>
        </is>
      </c>
      <c r="T280" s="211" t="n"/>
      <c r="U280" s="211" t="n"/>
      <c r="V280" s="290" t="inlineStr">
        <is>
          <t>Se descarta</t>
        </is>
      </c>
    </row>
    <row r="281" hidden="1" ht="15.75" customHeight="1" s="412">
      <c r="A281" s="199" t="n">
        <v>3658</v>
      </c>
      <c r="B281" s="200" t="n">
        <v>80</v>
      </c>
      <c r="C281" s="238" t="n">
        <v>131</v>
      </c>
      <c r="D281" s="238" t="n">
        <v>14</v>
      </c>
      <c r="E281" s="239" t="n">
        <v>43591</v>
      </c>
      <c r="F281" s="238" t="n">
        <v>5245</v>
      </c>
      <c r="G281" s="245" t="n"/>
      <c r="H281" s="240" t="n"/>
      <c r="I281" s="238" t="n"/>
      <c r="J281" s="241">
        <f>+(((G281-F281)-(H281-F281))/(H281-F281))*100</f>
        <v/>
      </c>
      <c r="K281" s="242" t="inlineStr">
        <is>
          <t>PODRIDA</t>
        </is>
      </c>
      <c r="L281" s="244" t="n"/>
      <c r="M281" s="244" t="n"/>
      <c r="N281" s="206" t="n"/>
      <c r="O281" s="206" t="n"/>
      <c r="P281" s="207">
        <f>+(((H281-F281)/1000)*1000)/10</f>
        <v/>
      </c>
      <c r="Q281" s="207" t="n"/>
      <c r="R281" s="26" t="inlineStr">
        <is>
          <t>FALSO</t>
        </is>
      </c>
      <c r="S281" s="26" t="inlineStr">
        <is>
          <t>FALSO</t>
        </is>
      </c>
      <c r="T281" s="211" t="n"/>
      <c r="U281" s="211" t="n"/>
      <c r="V281" s="290" t="inlineStr">
        <is>
          <t>Se descarta</t>
        </is>
      </c>
    </row>
    <row r="282" hidden="1" ht="15.75" customHeight="1" s="412">
      <c r="A282" s="199" t="n">
        <v>5813</v>
      </c>
      <c r="B282" s="200" t="n">
        <v>30</v>
      </c>
      <c r="C282" s="238" t="n">
        <v>131</v>
      </c>
      <c r="D282" s="238" t="n">
        <v>22</v>
      </c>
      <c r="E282" s="239" t="n">
        <v>43685</v>
      </c>
      <c r="F282" s="238" t="n">
        <v>5244</v>
      </c>
      <c r="G282" s="238" t="n">
        <v>7811</v>
      </c>
      <c r="H282" s="240" t="n">
        <v>7458</v>
      </c>
      <c r="I282" s="238" t="n">
        <v>5</v>
      </c>
      <c r="J282" s="241">
        <f>+(((G282-F282)-(H282-F282))/(H282-F282))*100</f>
        <v/>
      </c>
      <c r="K282" s="242" t="n"/>
      <c r="L282" s="243">
        <f>AVERAGE(J282:J283)</f>
        <v/>
      </c>
      <c r="M282" s="243">
        <f>_xlfn.STDEV.S(J282,J283)</f>
        <v/>
      </c>
      <c r="N282" s="206" t="n"/>
      <c r="O282" s="206" t="n"/>
      <c r="P282" s="207">
        <f>+(((H282-F282)/1000)*1000)/10</f>
        <v/>
      </c>
      <c r="Q282" s="207">
        <f>AVERAGE(P282:P283)</f>
        <v/>
      </c>
      <c r="R282" s="26" t="inlineStr">
        <is>
          <t>FALSO</t>
        </is>
      </c>
      <c r="S282" s="26" t="inlineStr">
        <is>
          <t>FALSO</t>
        </is>
      </c>
      <c r="T282" s="211" t="n"/>
      <c r="U282" s="211" t="n"/>
      <c r="V282" s="290" t="inlineStr">
        <is>
          <t>Se descarta</t>
        </is>
      </c>
    </row>
    <row r="283" hidden="1" ht="15.75" customHeight="1" s="412">
      <c r="A283" s="199" t="n">
        <v>5814</v>
      </c>
      <c r="B283" s="200" t="n">
        <v>30</v>
      </c>
      <c r="C283" s="238" t="n">
        <v>131</v>
      </c>
      <c r="D283" s="238" t="n">
        <v>22</v>
      </c>
      <c r="E283" s="239" t="n">
        <v>43685</v>
      </c>
      <c r="F283" s="238" t="n">
        <v>5244</v>
      </c>
      <c r="G283" s="238" t="n">
        <v>7800</v>
      </c>
      <c r="H283" s="240" t="n">
        <v>7443</v>
      </c>
      <c r="I283" s="238" t="n"/>
      <c r="J283" s="241">
        <f>+(((G283-F283)-(H283-F283))/(H283-F283))*100</f>
        <v/>
      </c>
      <c r="K283" s="242" t="n"/>
      <c r="L283" s="244" t="n"/>
      <c r="M283" s="244" t="n"/>
      <c r="N283" s="206" t="n"/>
      <c r="O283" s="206" t="n"/>
      <c r="P283" s="207">
        <f>+(((H283-F283)/1000)*1000)/10</f>
        <v/>
      </c>
      <c r="Q283" s="207" t="n"/>
      <c r="R283" s="26" t="inlineStr">
        <is>
          <t>FALSO</t>
        </is>
      </c>
      <c r="S283" s="26" t="inlineStr">
        <is>
          <t>FALSO</t>
        </is>
      </c>
      <c r="T283" s="211" t="n"/>
      <c r="U283" s="211" t="n"/>
      <c r="V283" s="290" t="inlineStr">
        <is>
          <t>Se descarta</t>
        </is>
      </c>
    </row>
    <row r="284" hidden="1" ht="15.75" customHeight="1" s="412">
      <c r="A284" s="199" t="n">
        <v>2923</v>
      </c>
      <c r="B284" s="200" t="n">
        <v>7</v>
      </c>
      <c r="C284" s="223" t="n">
        <v>132</v>
      </c>
      <c r="D284" s="223" t="n">
        <v>11</v>
      </c>
      <c r="E284" s="73" t="n">
        <v>43571</v>
      </c>
      <c r="F284" s="224" t="n">
        <v>5232</v>
      </c>
      <c r="G284" s="223" t="n">
        <v>8902</v>
      </c>
      <c r="H284" s="225" t="n">
        <v>7549</v>
      </c>
      <c r="I284" s="223" t="n">
        <v>2</v>
      </c>
      <c r="J284" s="74">
        <f>+(((G284-F284)-(H284-F284))/(H284-F284))*100</f>
        <v/>
      </c>
      <c r="K284" s="233" t="inlineStr">
        <is>
          <t>MF·</t>
        </is>
      </c>
      <c r="L284" s="227">
        <f>AVERAGE(J284:J285)</f>
        <v/>
      </c>
      <c r="M284" s="227">
        <f>_xlfn.STDEV.S(J284,J285)</f>
        <v/>
      </c>
      <c r="N284" s="206" t="n">
        <v>2</v>
      </c>
      <c r="O284" s="206" t="n"/>
      <c r="P284" s="207">
        <f>+(((H284-F284)/1000)*1000)/10</f>
        <v/>
      </c>
      <c r="Q284" s="207">
        <f>AVERAGE(P284:P285)</f>
        <v/>
      </c>
      <c r="R284" s="26" t="inlineStr">
        <is>
          <t>FALSO</t>
        </is>
      </c>
      <c r="S284" s="26" t="inlineStr">
        <is>
          <t>FALSO</t>
        </is>
      </c>
      <c r="T284" s="211" t="n"/>
      <c r="U284" s="211" t="n"/>
      <c r="V284" s="290" t="inlineStr">
        <is>
          <t>Se descarta</t>
        </is>
      </c>
    </row>
    <row r="285" ht="15.75" customHeight="1" s="412">
      <c r="A285" s="199" t="n">
        <v>2924</v>
      </c>
      <c r="B285" s="200" t="n">
        <v>8</v>
      </c>
      <c r="C285" s="223" t="n">
        <v>132</v>
      </c>
      <c r="D285" s="223" t="n">
        <v>11</v>
      </c>
      <c r="E285" s="73" t="n">
        <v>43571</v>
      </c>
      <c r="F285" s="224" t="n">
        <v>5221</v>
      </c>
      <c r="G285" s="223" t="n">
        <v>9243</v>
      </c>
      <c r="H285" s="225" t="n">
        <v>7753</v>
      </c>
      <c r="I285" s="223" t="n"/>
      <c r="J285" s="74">
        <f>+(((G285-F285)-(H285-F285))/(H285-F285))*100</f>
        <v/>
      </c>
      <c r="K285" s="233" t="n"/>
      <c r="L285" s="228" t="n"/>
      <c r="M285" s="228" t="n"/>
      <c r="N285" s="206" t="n"/>
      <c r="O285" s="206" t="n"/>
      <c r="P285" s="207">
        <f>+(((H285-F285)/1000)*1000)/10</f>
        <v/>
      </c>
      <c r="Q285" s="207" t="n"/>
      <c r="R285" s="26" t="inlineStr">
        <is>
          <t>FALSO</t>
        </is>
      </c>
      <c r="S285" s="26" t="inlineStr">
        <is>
          <t>FALSO</t>
        </is>
      </c>
      <c r="T285" s="211" t="n"/>
      <c r="U285" s="211" t="n"/>
      <c r="V285" s="290" t="inlineStr">
        <is>
          <t>Plot válido</t>
        </is>
      </c>
    </row>
    <row r="286" ht="15.75" customHeight="1" s="412">
      <c r="A286" s="199" t="n">
        <v>3659</v>
      </c>
      <c r="B286" s="200" t="n">
        <v>81</v>
      </c>
      <c r="C286" s="223" t="n">
        <v>132</v>
      </c>
      <c r="D286" s="223" t="n">
        <v>14</v>
      </c>
      <c r="E286" s="73" t="n">
        <v>43591</v>
      </c>
      <c r="F286" s="223" t="n">
        <v>5180</v>
      </c>
      <c r="G286" s="224" t="n">
        <v>9882</v>
      </c>
      <c r="H286" s="225" t="n">
        <v>8742</v>
      </c>
      <c r="I286" s="223" t="n"/>
      <c r="J286" s="74">
        <f>+(((G286-F286)-(H286-F286))/(H286-F286))*100</f>
        <v/>
      </c>
      <c r="K286" s="233" t="inlineStr">
        <is>
          <t>MF</t>
        </is>
      </c>
      <c r="L286" s="227">
        <f>AVERAGE(J286:J287)</f>
        <v/>
      </c>
      <c r="M286" s="227">
        <f>_xlfn.STDEV.S(J286,J287)</f>
        <v/>
      </c>
      <c r="N286" s="206" t="n"/>
      <c r="O286" s="206" t="n"/>
      <c r="P286" s="207">
        <f>+(((H286-F286)/1000)*1000)/10</f>
        <v/>
      </c>
      <c r="Q286" s="207">
        <f>AVERAGE(P286:P287)</f>
        <v/>
      </c>
      <c r="R286" s="26" t="inlineStr">
        <is>
          <t>VERDADERO</t>
        </is>
      </c>
      <c r="S286" s="26" t="inlineStr">
        <is>
          <t>FALSO</t>
        </is>
      </c>
      <c r="T286" s="211" t="n"/>
      <c r="U286" s="211" t="n"/>
      <c r="V286" s="290" t="inlineStr">
        <is>
          <t>Plot válido</t>
        </is>
      </c>
    </row>
    <row r="287" ht="15.75" customHeight="1" s="412">
      <c r="A287" s="199" t="n">
        <v>3660</v>
      </c>
      <c r="B287" s="200" t="n">
        <v>82</v>
      </c>
      <c r="C287" s="223" t="n">
        <v>132</v>
      </c>
      <c r="D287" s="223" t="n">
        <v>14</v>
      </c>
      <c r="E287" s="73" t="n">
        <v>43591</v>
      </c>
      <c r="F287" s="223" t="n">
        <v>5194</v>
      </c>
      <c r="G287" s="224" t="n">
        <v>10532</v>
      </c>
      <c r="H287" s="225" t="n">
        <v>9231</v>
      </c>
      <c r="I287" s="223" t="n"/>
      <c r="J287" s="74">
        <f>+(((G287-F287)-(H287-F287))/(H287-F287))*100</f>
        <v/>
      </c>
      <c r="K287" s="233" t="n"/>
      <c r="L287" s="228" t="n"/>
      <c r="M287" s="228" t="n"/>
      <c r="N287" s="206" t="n"/>
      <c r="O287" s="206" t="n"/>
      <c r="P287" s="207">
        <f>+(((H287-F287)/1000)*1000)/10</f>
        <v/>
      </c>
      <c r="Q287" s="207" t="n"/>
      <c r="R287" s="26" t="inlineStr">
        <is>
          <t>FALSO</t>
        </is>
      </c>
      <c r="S287" s="26" t="inlineStr">
        <is>
          <t>FALSO</t>
        </is>
      </c>
      <c r="T287" s="211" t="n"/>
      <c r="U287" s="211" t="n"/>
      <c r="V287" s="290" t="inlineStr">
        <is>
          <t>Plot válido</t>
        </is>
      </c>
    </row>
    <row r="288" ht="15.75" customHeight="1" s="412">
      <c r="A288" s="199" t="n">
        <v>4327</v>
      </c>
      <c r="B288" s="200" t="n">
        <v>33</v>
      </c>
      <c r="C288" s="223" t="n">
        <v>132</v>
      </c>
      <c r="D288" s="223" t="n">
        <v>16</v>
      </c>
      <c r="E288" s="73" t="n">
        <v>43607</v>
      </c>
      <c r="F288" s="223" t="n">
        <v>5203</v>
      </c>
      <c r="G288" s="223" t="n">
        <v>8452</v>
      </c>
      <c r="H288" s="225" t="n">
        <v>7806</v>
      </c>
      <c r="I288" s="223" t="n">
        <v>2</v>
      </c>
      <c r="J288" s="74">
        <f>+(((G288-F288)-(H288-F288))/(H288-F288))*100</f>
        <v/>
      </c>
      <c r="K288" s="233" t="n"/>
      <c r="L288" s="227">
        <f>AVERAGE(J288:J289)</f>
        <v/>
      </c>
      <c r="M288" s="227">
        <f>_xlfn.STDEV.S(J288,J289)</f>
        <v/>
      </c>
      <c r="N288" s="206" t="n"/>
      <c r="O288" s="206" t="n"/>
      <c r="P288" s="207">
        <f>+(((H288-F288)/1000)*1000)/10</f>
        <v/>
      </c>
      <c r="Q288" s="207">
        <f>AVERAGE(P288:P289)</f>
        <v/>
      </c>
      <c r="R288" s="26" t="inlineStr">
        <is>
          <t>FALSO</t>
        </is>
      </c>
      <c r="S288" s="26" t="inlineStr">
        <is>
          <t>FALSO</t>
        </is>
      </c>
      <c r="T288" s="211" t="n"/>
      <c r="U288" s="211" t="n"/>
      <c r="V288" s="290" t="inlineStr">
        <is>
          <t>Plot válido</t>
        </is>
      </c>
    </row>
    <row r="289" ht="15.75" customHeight="1" s="412">
      <c r="A289" s="199" t="n">
        <v>4328</v>
      </c>
      <c r="B289" s="200" t="n">
        <v>34</v>
      </c>
      <c r="C289" s="223" t="n">
        <v>132</v>
      </c>
      <c r="D289" s="223" t="n">
        <v>16</v>
      </c>
      <c r="E289" s="73" t="n">
        <v>43607</v>
      </c>
      <c r="F289" s="223" t="n">
        <v>5191</v>
      </c>
      <c r="G289" s="223" t="n">
        <v>8435</v>
      </c>
      <c r="H289" s="225" t="n">
        <v>7794</v>
      </c>
      <c r="I289" s="223" t="n"/>
      <c r="J289" s="74">
        <f>+(((G289-F289)-(H289-F289))/(H289-F289))*100</f>
        <v/>
      </c>
      <c r="K289" s="233" t="n"/>
      <c r="L289" s="228" t="n"/>
      <c r="M289" s="228" t="n"/>
      <c r="N289" s="206" t="n"/>
      <c r="O289" s="206" t="n"/>
      <c r="P289" s="207">
        <f>+(((H289-F289)/1000)*1000)/10</f>
        <v/>
      </c>
      <c r="Q289" s="207" t="n"/>
      <c r="R289" s="26" t="inlineStr">
        <is>
          <t>FALSO</t>
        </is>
      </c>
      <c r="S289" s="26" t="inlineStr">
        <is>
          <t>FALSO</t>
        </is>
      </c>
      <c r="T289" s="211" t="n"/>
      <c r="U289" s="211" t="n"/>
      <c r="V289" s="290" t="inlineStr">
        <is>
          <t>Plot válido</t>
        </is>
      </c>
    </row>
    <row r="290" ht="15.75" customHeight="1" s="412">
      <c r="A290" s="199" t="n">
        <v>4973</v>
      </c>
      <c r="B290" s="200" t="n">
        <v>33</v>
      </c>
      <c r="C290" s="223" t="n">
        <v>132</v>
      </c>
      <c r="D290" s="223" t="n">
        <v>18</v>
      </c>
      <c r="E290" s="73" t="n">
        <v>43626</v>
      </c>
      <c r="F290" s="223" t="n">
        <v>5203</v>
      </c>
      <c r="G290" s="223" t="n">
        <v>9521</v>
      </c>
      <c r="H290" s="225" t="n">
        <v>8771</v>
      </c>
      <c r="I290" s="223" t="n">
        <v>9</v>
      </c>
      <c r="J290" s="74">
        <f>+(((G290-F290)-(H290-F290))/(H290-F290))*100</f>
        <v/>
      </c>
      <c r="K290" s="233" t="n"/>
      <c r="L290" s="227">
        <f>AVERAGE(J290:J291)</f>
        <v/>
      </c>
      <c r="M290" s="227">
        <f>_xlfn.STDEV.S(J290,J291)</f>
        <v/>
      </c>
      <c r="N290" s="206" t="n"/>
      <c r="O290" s="206" t="n"/>
      <c r="P290" s="207">
        <f>+(((H290-F290)/1000)*1000)/10</f>
        <v/>
      </c>
      <c r="Q290" s="207">
        <f>AVERAGE(P290:P291)</f>
        <v/>
      </c>
      <c r="R290" s="26" t="inlineStr">
        <is>
          <t>FALSO</t>
        </is>
      </c>
      <c r="S290" s="26" t="inlineStr">
        <is>
          <t>FALSO</t>
        </is>
      </c>
      <c r="T290" s="211" t="n"/>
      <c r="U290" s="211" t="n"/>
      <c r="V290" s="290" t="inlineStr">
        <is>
          <t>Plot válido</t>
        </is>
      </c>
    </row>
    <row r="291" ht="15.75" customHeight="1" s="412">
      <c r="A291" s="199" t="n">
        <v>4974</v>
      </c>
      <c r="B291" s="200" t="n">
        <v>34</v>
      </c>
      <c r="C291" s="223" t="n">
        <v>132</v>
      </c>
      <c r="D291" s="223" t="n">
        <v>18</v>
      </c>
      <c r="E291" s="73" t="n">
        <v>43626</v>
      </c>
      <c r="F291" s="223" t="n">
        <v>5191</v>
      </c>
      <c r="G291" s="223" t="n">
        <v>9648</v>
      </c>
      <c r="H291" s="225" t="n">
        <v>8855</v>
      </c>
      <c r="I291" s="223" t="n"/>
      <c r="J291" s="74">
        <f>+(((G291-F291)-(H291-F291))/(H291-F291))*100</f>
        <v/>
      </c>
      <c r="K291" s="233" t="n"/>
      <c r="L291" s="228" t="n"/>
      <c r="M291" s="228" t="n"/>
      <c r="N291" s="206" t="n"/>
      <c r="O291" s="206" t="n"/>
      <c r="P291" s="207">
        <f>+(((H291-F291)/1000)*1000)/10</f>
        <v/>
      </c>
      <c r="Q291" s="207" t="n"/>
      <c r="R291" s="26" t="inlineStr">
        <is>
          <t>FALSO</t>
        </is>
      </c>
      <c r="S291" s="26" t="inlineStr">
        <is>
          <t>FALSO</t>
        </is>
      </c>
      <c r="T291" s="211" t="n"/>
      <c r="U291" s="211" t="n"/>
      <c r="V291" s="290" t="inlineStr">
        <is>
          <t>Plot válido</t>
        </is>
      </c>
    </row>
    <row r="292" ht="15.75" customHeight="1" s="412">
      <c r="A292" s="199" t="n">
        <v>5815</v>
      </c>
      <c r="B292" s="200" t="n">
        <v>31</v>
      </c>
      <c r="C292" s="223" t="n">
        <v>132</v>
      </c>
      <c r="D292" s="223" t="n">
        <v>22</v>
      </c>
      <c r="E292" s="73" t="n">
        <v>43685</v>
      </c>
      <c r="F292" s="223" t="n">
        <v>5227</v>
      </c>
      <c r="G292" s="223" t="n">
        <v>8901</v>
      </c>
      <c r="H292" s="225" t="n">
        <v>8394</v>
      </c>
      <c r="I292" s="223" t="n">
        <v>9</v>
      </c>
      <c r="J292" s="74">
        <f>+(((G292-F292)-(H292-F292))/(H292-F292))*100</f>
        <v/>
      </c>
      <c r="K292" s="233" t="n"/>
      <c r="L292" s="227">
        <f>AVERAGE(J292:J293)</f>
        <v/>
      </c>
      <c r="M292" s="227">
        <f>_xlfn.STDEV.S(J292,J293)</f>
        <v/>
      </c>
      <c r="N292" s="206" t="n"/>
      <c r="O292" s="206" t="n"/>
      <c r="P292" s="207">
        <f>+(((H292-F292)/1000)*1000)/10</f>
        <v/>
      </c>
      <c r="Q292" s="207">
        <f>AVERAGE(P292:P293)</f>
        <v/>
      </c>
      <c r="R292" s="26" t="inlineStr">
        <is>
          <t>FALSO</t>
        </is>
      </c>
      <c r="S292" s="26" t="inlineStr">
        <is>
          <t>VERDADERO</t>
        </is>
      </c>
      <c r="T292" s="211" t="n"/>
      <c r="U292" s="211" t="n"/>
      <c r="V292" s="290" t="inlineStr">
        <is>
          <t>Plot válido</t>
        </is>
      </c>
    </row>
    <row r="293" ht="15.75" customHeight="1" s="412">
      <c r="A293" s="199" t="n">
        <v>5816</v>
      </c>
      <c r="B293" s="200" t="n">
        <v>31</v>
      </c>
      <c r="C293" s="223" t="n">
        <v>132</v>
      </c>
      <c r="D293" s="223" t="n">
        <v>22</v>
      </c>
      <c r="E293" s="73" t="n">
        <v>43685</v>
      </c>
      <c r="F293" s="223" t="n">
        <v>5227</v>
      </c>
      <c r="G293" s="223" t="n">
        <v>8667</v>
      </c>
      <c r="H293" s="225" t="n">
        <v>8194</v>
      </c>
      <c r="I293" s="223" t="n"/>
      <c r="J293" s="74">
        <f>+(((G293-F293)-(H293-F293))/(H293-F293))*100</f>
        <v/>
      </c>
      <c r="K293" s="233" t="n"/>
      <c r="L293" s="228" t="n"/>
      <c r="M293" s="228" t="n"/>
      <c r="N293" s="206" t="n"/>
      <c r="O293" s="206" t="n"/>
      <c r="P293" s="207">
        <f>+(((H293-F293)/1000)*1000)/10</f>
        <v/>
      </c>
      <c r="Q293" s="207" t="n"/>
      <c r="R293" s="26" t="inlineStr">
        <is>
          <t>FALSO</t>
        </is>
      </c>
      <c r="S293" s="26" t="inlineStr">
        <is>
          <t>FALSO</t>
        </is>
      </c>
      <c r="T293" s="211" t="n"/>
      <c r="U293" s="211" t="n"/>
      <c r="V293" s="290" t="inlineStr">
        <is>
          <t>Plot válido</t>
        </is>
      </c>
    </row>
    <row r="294" ht="15.75" customHeight="1" s="412">
      <c r="A294" s="199" t="n">
        <v>2925</v>
      </c>
      <c r="B294" s="200" t="n">
        <v>9</v>
      </c>
      <c r="C294" s="214" t="n">
        <v>133</v>
      </c>
      <c r="D294" s="214" t="n">
        <v>11</v>
      </c>
      <c r="E294" s="215" t="n">
        <v>43571</v>
      </c>
      <c r="F294" s="231" t="n">
        <v>5188</v>
      </c>
      <c r="G294" s="214" t="n">
        <v>7619</v>
      </c>
      <c r="H294" s="216" t="n">
        <v>6783</v>
      </c>
      <c r="I294" s="214" t="n">
        <v>2</v>
      </c>
      <c r="J294" s="217">
        <f>+(((G294-F294)-(H294-F294))/(H294-F294))*100</f>
        <v/>
      </c>
      <c r="K294" s="234" t="inlineStr">
        <is>
          <t>MF·</t>
        </is>
      </c>
      <c r="L294" s="219">
        <f>AVERAGE(J294:J295)</f>
        <v/>
      </c>
      <c r="M294" s="219">
        <f>_xlfn.STDEV.S(J294,J295)</f>
        <v/>
      </c>
      <c r="N294" s="206" t="n">
        <v>2</v>
      </c>
      <c r="O294" s="206" t="n"/>
      <c r="P294" s="207">
        <f>+(((H294-F294)/1000)*1000)/10</f>
        <v/>
      </c>
      <c r="Q294" s="207">
        <f>AVERAGE(P294:P295)</f>
        <v/>
      </c>
      <c r="R294" s="26" t="inlineStr">
        <is>
          <t>FALSO</t>
        </is>
      </c>
      <c r="S294" s="26" t="inlineStr">
        <is>
          <t>FALSO</t>
        </is>
      </c>
      <c r="T294" s="211" t="n"/>
      <c r="U294" s="211" t="n"/>
      <c r="V294" s="290" t="inlineStr">
        <is>
          <t>Plot válido</t>
        </is>
      </c>
    </row>
    <row r="295" ht="15.75" customHeight="1" s="412">
      <c r="A295" s="199" t="n">
        <v>2926</v>
      </c>
      <c r="B295" s="200" t="n">
        <v>10</v>
      </c>
      <c r="C295" s="214" t="n">
        <v>133</v>
      </c>
      <c r="D295" s="214" t="n">
        <v>11</v>
      </c>
      <c r="E295" s="215" t="n">
        <v>43571</v>
      </c>
      <c r="F295" s="231" t="n">
        <v>5232</v>
      </c>
      <c r="G295" s="214" t="n">
        <v>7747</v>
      </c>
      <c r="H295" s="216" t="n">
        <v>6870</v>
      </c>
      <c r="I295" s="214" t="n"/>
      <c r="J295" s="217">
        <f>+(((G295-F295)-(H295-F295))/(H295-F295))*100</f>
        <v/>
      </c>
      <c r="K295" s="234" t="n"/>
      <c r="L295" s="221" t="n"/>
      <c r="M295" s="221" t="n"/>
      <c r="N295" s="206" t="n"/>
      <c r="O295" s="206" t="n"/>
      <c r="P295" s="207">
        <f>+(((H295-F295)/1000)*1000)/10</f>
        <v/>
      </c>
      <c r="Q295" s="207" t="n"/>
      <c r="R295" s="26" t="inlineStr">
        <is>
          <t>FALSO</t>
        </is>
      </c>
      <c r="S295" s="26" t="inlineStr">
        <is>
          <t>FALSO</t>
        </is>
      </c>
      <c r="T295" s="211" t="n"/>
      <c r="U295" s="211" t="n"/>
      <c r="V295" s="290" t="inlineStr">
        <is>
          <t>Plot válido</t>
        </is>
      </c>
    </row>
    <row r="296" ht="15.75" customHeight="1" s="412">
      <c r="A296" s="199" t="n">
        <v>3661</v>
      </c>
      <c r="B296" s="200" t="n">
        <v>83</v>
      </c>
      <c r="C296" s="214" t="n">
        <v>133</v>
      </c>
      <c r="D296" s="214" t="n">
        <v>14</v>
      </c>
      <c r="E296" s="215" t="n">
        <v>43591</v>
      </c>
      <c r="F296" s="214" t="n">
        <v>5294</v>
      </c>
      <c r="G296" s="231" t="n">
        <v>7768</v>
      </c>
      <c r="H296" s="216" t="n">
        <v>7148</v>
      </c>
      <c r="I296" s="214" t="n"/>
      <c r="J296" s="217">
        <f>+(((G296-F296)-(H296-F296))/(H296-F296))*100</f>
        <v/>
      </c>
      <c r="K296" s="234" t="inlineStr">
        <is>
          <t>MF</t>
        </is>
      </c>
      <c r="L296" s="219">
        <f>AVERAGE(J296:J297)</f>
        <v/>
      </c>
      <c r="M296" s="219">
        <f>_xlfn.STDEV.S(J296,J297)</f>
        <v/>
      </c>
      <c r="N296" s="206" t="n"/>
      <c r="O296" s="206" t="n"/>
      <c r="P296" s="207">
        <f>+(((H296-F296)/1000)*1000)/10</f>
        <v/>
      </c>
      <c r="Q296" s="207">
        <f>AVERAGE(P296:P297)</f>
        <v/>
      </c>
      <c r="R296" s="26" t="inlineStr">
        <is>
          <t>VERDADERO</t>
        </is>
      </c>
      <c r="S296" s="26" t="inlineStr">
        <is>
          <t>FALSO</t>
        </is>
      </c>
      <c r="T296" s="211" t="n"/>
      <c r="U296" s="211" t="n"/>
      <c r="V296" s="290" t="inlineStr">
        <is>
          <t>Plot válido</t>
        </is>
      </c>
    </row>
    <row r="297" ht="15.75" customHeight="1" s="412">
      <c r="A297" s="199" t="n">
        <v>3662</v>
      </c>
      <c r="B297" s="200" t="n">
        <v>84</v>
      </c>
      <c r="C297" s="214" t="n">
        <v>133</v>
      </c>
      <c r="D297" s="214" t="n">
        <v>14</v>
      </c>
      <c r="E297" s="215" t="n">
        <v>43591</v>
      </c>
      <c r="F297" s="214" t="n">
        <v>5375</v>
      </c>
      <c r="G297" s="231" t="n">
        <v>8094</v>
      </c>
      <c r="H297" s="216" t="n">
        <v>7397</v>
      </c>
      <c r="I297" s="214" t="n"/>
      <c r="J297" s="217">
        <f>+(((G297-F297)-(H297-F297))/(H297-F297))*100</f>
        <v/>
      </c>
      <c r="K297" s="234" t="n"/>
      <c r="L297" s="221" t="n"/>
      <c r="M297" s="221" t="n"/>
      <c r="N297" s="206" t="n"/>
      <c r="O297" s="206" t="n"/>
      <c r="P297" s="207">
        <f>+(((H297-F297)/1000)*1000)/10</f>
        <v/>
      </c>
      <c r="Q297" s="207" t="n"/>
      <c r="R297" s="26" t="inlineStr">
        <is>
          <t>FALSO</t>
        </is>
      </c>
      <c r="S297" s="26" t="inlineStr">
        <is>
          <t>FALSO</t>
        </is>
      </c>
      <c r="T297" s="211" t="n"/>
      <c r="U297" s="211" t="n"/>
      <c r="V297" s="290" t="inlineStr">
        <is>
          <t>Plot válido</t>
        </is>
      </c>
    </row>
    <row r="298" ht="15.75" customHeight="1" s="412">
      <c r="A298" s="199" t="n">
        <v>4329</v>
      </c>
      <c r="B298" s="200" t="n">
        <v>35</v>
      </c>
      <c r="C298" s="214" t="n">
        <v>133</v>
      </c>
      <c r="D298" s="214" t="n">
        <v>16</v>
      </c>
      <c r="E298" s="215" t="n">
        <v>43607</v>
      </c>
      <c r="F298" s="214" t="n">
        <v>5280</v>
      </c>
      <c r="G298" s="214" t="n">
        <v>7507</v>
      </c>
      <c r="H298" s="216" t="n">
        <v>7102</v>
      </c>
      <c r="I298" s="214" t="n">
        <v>2</v>
      </c>
      <c r="J298" s="217">
        <f>+(((G298-F298)-(H298-F298))/(H298-F298))*100</f>
        <v/>
      </c>
      <c r="K298" s="234" t="n"/>
      <c r="L298" s="219">
        <f>AVERAGE(J298:J299)</f>
        <v/>
      </c>
      <c r="M298" s="219">
        <f>_xlfn.STDEV.S(J298,J299)</f>
        <v/>
      </c>
      <c r="N298" s="206" t="n"/>
      <c r="O298" s="206" t="n"/>
      <c r="P298" s="207">
        <f>+(((H298-F298)/1000)*1000)/10</f>
        <v/>
      </c>
      <c r="Q298" s="207">
        <f>AVERAGE(P298:P299)</f>
        <v/>
      </c>
      <c r="R298" s="26" t="inlineStr">
        <is>
          <t>FALSO</t>
        </is>
      </c>
      <c r="S298" s="26" t="inlineStr">
        <is>
          <t>FALSO</t>
        </is>
      </c>
      <c r="T298" s="211" t="n"/>
      <c r="U298" s="211" t="n"/>
      <c r="V298" s="290" t="inlineStr">
        <is>
          <t>Plot válido</t>
        </is>
      </c>
    </row>
    <row r="299" ht="15.75" customHeight="1" s="412">
      <c r="A299" s="199" t="n">
        <v>4330</v>
      </c>
      <c r="B299" s="200" t="n">
        <v>36</v>
      </c>
      <c r="C299" s="214" t="n">
        <v>133</v>
      </c>
      <c r="D299" s="214" t="n">
        <v>16</v>
      </c>
      <c r="E299" s="215" t="n">
        <v>43607</v>
      </c>
      <c r="F299" s="214" t="n">
        <v>5219</v>
      </c>
      <c r="G299" s="214" t="n">
        <v>7339</v>
      </c>
      <c r="H299" s="216" t="n">
        <v>6952</v>
      </c>
      <c r="I299" s="214" t="n"/>
      <c r="J299" s="217">
        <f>+(((G299-F299)-(H299-F299))/(H299-F299))*100</f>
        <v/>
      </c>
      <c r="K299" s="234" t="n"/>
      <c r="L299" s="221" t="n"/>
      <c r="M299" s="221" t="n"/>
      <c r="N299" s="206" t="n"/>
      <c r="O299" s="206" t="n"/>
      <c r="P299" s="207">
        <f>+(((H299-F299)/1000)*1000)/10</f>
        <v/>
      </c>
      <c r="Q299" s="207" t="n"/>
      <c r="R299" s="26" t="inlineStr">
        <is>
          <t>FALSO</t>
        </is>
      </c>
      <c r="S299" s="26" t="inlineStr">
        <is>
          <t>FALSO</t>
        </is>
      </c>
      <c r="T299" s="211" t="n"/>
      <c r="U299" s="211" t="n"/>
      <c r="V299" s="290" t="inlineStr">
        <is>
          <t>Plot válido</t>
        </is>
      </c>
    </row>
    <row r="300" ht="15.75" customHeight="1" s="412">
      <c r="A300" s="199" t="n">
        <v>4975</v>
      </c>
      <c r="B300" s="200" t="n">
        <v>35</v>
      </c>
      <c r="C300" s="214" t="n">
        <v>133</v>
      </c>
      <c r="D300" s="214" t="n">
        <v>18</v>
      </c>
      <c r="E300" s="215" t="n">
        <v>43626</v>
      </c>
      <c r="F300" s="214" t="n">
        <v>5280</v>
      </c>
      <c r="G300" s="214" t="n">
        <v>7372</v>
      </c>
      <c r="H300" s="216" t="n">
        <v>7031</v>
      </c>
      <c r="I300" s="214" t="n">
        <v>7</v>
      </c>
      <c r="J300" s="217">
        <f>+(((G300-F300)-(H300-F300))/(H300-F300))*100</f>
        <v/>
      </c>
      <c r="K300" s="234" t="n"/>
      <c r="L300" s="219">
        <f>AVERAGE(J300:J301)</f>
        <v/>
      </c>
      <c r="M300" s="219">
        <f>_xlfn.STDEV.S(J300,J301)</f>
        <v/>
      </c>
      <c r="N300" s="206" t="n"/>
      <c r="O300" s="206" t="n"/>
      <c r="P300" s="207">
        <f>+(((H300-F300)/1000)*1000)/10</f>
        <v/>
      </c>
      <c r="Q300" s="207">
        <f>AVERAGE(P300:P301)</f>
        <v/>
      </c>
      <c r="R300" s="26" t="inlineStr">
        <is>
          <t>FALSO</t>
        </is>
      </c>
      <c r="S300" s="26" t="inlineStr">
        <is>
          <t>FALSO</t>
        </is>
      </c>
      <c r="T300" s="211" t="n"/>
      <c r="U300" s="211" t="n"/>
      <c r="V300" s="290" t="inlineStr">
        <is>
          <t>Plot válido</t>
        </is>
      </c>
    </row>
    <row r="301" ht="15.75" customHeight="1" s="412">
      <c r="A301" s="199" t="n">
        <v>4976</v>
      </c>
      <c r="B301" s="200" t="n">
        <v>36</v>
      </c>
      <c r="C301" s="214" t="n">
        <v>133</v>
      </c>
      <c r="D301" s="214" t="n">
        <v>18</v>
      </c>
      <c r="E301" s="215" t="n">
        <v>43626</v>
      </c>
      <c r="F301" s="214" t="n">
        <v>5219</v>
      </c>
      <c r="G301" s="214" t="n">
        <v>7311</v>
      </c>
      <c r="H301" s="216" t="n">
        <v>6970</v>
      </c>
      <c r="I301" s="214" t="n"/>
      <c r="J301" s="217">
        <f>+(((G301-F301)-(H301-F301))/(H301-F301))*100</f>
        <v/>
      </c>
      <c r="K301" s="234" t="n"/>
      <c r="L301" s="221" t="n"/>
      <c r="M301" s="221" t="n"/>
      <c r="N301" s="206" t="n"/>
      <c r="O301" s="206" t="n"/>
      <c r="P301" s="207">
        <f>+(((H301-F301)/1000)*1000)/10</f>
        <v/>
      </c>
      <c r="Q301" s="207" t="n"/>
      <c r="R301" s="26" t="inlineStr">
        <is>
          <t>FALSO</t>
        </is>
      </c>
      <c r="S301" s="26" t="inlineStr">
        <is>
          <t>FALSO</t>
        </is>
      </c>
      <c r="T301" s="211" t="n"/>
      <c r="U301" s="211" t="n"/>
      <c r="V301" s="290" t="inlineStr">
        <is>
          <t>Plot válido</t>
        </is>
      </c>
    </row>
    <row r="302" ht="15.75" customHeight="1" s="412">
      <c r="A302" s="199" t="n">
        <v>5519</v>
      </c>
      <c r="B302" s="200" t="n">
        <v>11</v>
      </c>
      <c r="C302" s="214" t="n">
        <v>133</v>
      </c>
      <c r="D302" s="214" t="n">
        <v>20</v>
      </c>
      <c r="E302" s="215" t="n">
        <v>43649</v>
      </c>
      <c r="F302" s="214" t="n">
        <v>5213</v>
      </c>
      <c r="G302" s="214" t="n">
        <v>8002</v>
      </c>
      <c r="H302" s="216" t="n">
        <v>7466</v>
      </c>
      <c r="I302" s="214" t="n">
        <v>6</v>
      </c>
      <c r="J302" s="217">
        <f>+(((G302-F302)-(H302-F302))/(H302-F302))*100</f>
        <v/>
      </c>
      <c r="K302" s="234" t="n"/>
      <c r="L302" s="219">
        <f>AVERAGE(J302:J303)</f>
        <v/>
      </c>
      <c r="M302" s="219">
        <f>_xlfn.STDEV.S(J302,J303)</f>
        <v/>
      </c>
      <c r="N302" s="206" t="n"/>
      <c r="O302" s="206" t="n"/>
      <c r="P302" s="207">
        <f>+(((H302-F302)/1000)*1000)/10</f>
        <v/>
      </c>
      <c r="Q302" s="207">
        <f>AVERAGE(P302:P303)</f>
        <v/>
      </c>
      <c r="R302" s="26" t="inlineStr">
        <is>
          <t>FALSO</t>
        </is>
      </c>
      <c r="S302" s="26" t="inlineStr">
        <is>
          <t>FALSO</t>
        </is>
      </c>
      <c r="T302" s="211" t="n"/>
      <c r="U302" s="211" t="n"/>
      <c r="V302" s="290" t="inlineStr">
        <is>
          <t>Plot válido</t>
        </is>
      </c>
    </row>
    <row r="303" ht="15.75" customHeight="1" s="412">
      <c r="A303" s="199" t="n">
        <v>5520</v>
      </c>
      <c r="B303" s="200" t="n">
        <v>12</v>
      </c>
      <c r="C303" s="214" t="n">
        <v>133</v>
      </c>
      <c r="D303" s="214" t="n">
        <v>20</v>
      </c>
      <c r="E303" s="215" t="n">
        <v>43649</v>
      </c>
      <c r="F303" s="214" t="n">
        <v>5232</v>
      </c>
      <c r="G303" s="214" t="n">
        <v>8097</v>
      </c>
      <c r="H303" s="216" t="n">
        <v>7550</v>
      </c>
      <c r="I303" s="214" t="n"/>
      <c r="J303" s="217">
        <f>+(((G303-F303)-(H303-F303))/(H303-F303))*100</f>
        <v/>
      </c>
      <c r="K303" s="234" t="n"/>
      <c r="L303" s="221" t="n"/>
      <c r="M303" s="221" t="n"/>
      <c r="N303" s="206" t="n"/>
      <c r="O303" s="206" t="n"/>
      <c r="P303" s="207">
        <f>+(((H303-F303)/1000)*1000)/10</f>
        <v/>
      </c>
      <c r="Q303" s="207" t="n"/>
      <c r="R303" s="26" t="inlineStr">
        <is>
          <t>FALSO</t>
        </is>
      </c>
      <c r="S303" s="26" t="inlineStr">
        <is>
          <t>FALSO</t>
        </is>
      </c>
      <c r="T303" s="211" t="n"/>
      <c r="U303" s="211" t="n"/>
      <c r="V303" s="290" t="inlineStr">
        <is>
          <t>Plot válido</t>
        </is>
      </c>
    </row>
    <row r="304" ht="15.75" customHeight="1" s="412">
      <c r="A304" s="199" t="n">
        <v>5817</v>
      </c>
      <c r="B304" s="200" t="n">
        <v>32</v>
      </c>
      <c r="C304" s="214" t="n">
        <v>133</v>
      </c>
      <c r="D304" s="214" t="n">
        <v>22</v>
      </c>
      <c r="E304" s="215" t="n">
        <v>43685</v>
      </c>
      <c r="F304" s="214" t="n">
        <v>5214</v>
      </c>
      <c r="G304" s="214" t="n">
        <v>7679</v>
      </c>
      <c r="H304" s="216" t="n">
        <v>7344</v>
      </c>
      <c r="I304" s="214" t="n">
        <v>6</v>
      </c>
      <c r="J304" s="217">
        <f>+(((G304-F304)-(H304-F304))/(H304-F304))*100</f>
        <v/>
      </c>
      <c r="K304" s="234" t="n"/>
      <c r="L304" s="219">
        <f>AVERAGE(J304:J305)</f>
        <v/>
      </c>
      <c r="M304" s="219">
        <f>_xlfn.STDEV.S(J304,J305)</f>
        <v/>
      </c>
      <c r="N304" s="206" t="n"/>
      <c r="O304" s="206" t="n"/>
      <c r="P304" s="207">
        <f>+(((H304-F304)/1000)*1000)/10</f>
        <v/>
      </c>
      <c r="Q304" s="207">
        <f>AVERAGE(P304:P305)</f>
        <v/>
      </c>
      <c r="R304" s="26" t="inlineStr">
        <is>
          <t>FALSO</t>
        </is>
      </c>
      <c r="S304" s="26" t="inlineStr">
        <is>
          <t>VERDADERO</t>
        </is>
      </c>
      <c r="T304" s="211" t="n"/>
      <c r="U304" s="211" t="n"/>
      <c r="V304" s="290" t="inlineStr">
        <is>
          <t>Plot válido</t>
        </is>
      </c>
    </row>
    <row r="305" ht="15.75" customHeight="1" s="412">
      <c r="A305" s="199" t="n">
        <v>5818</v>
      </c>
      <c r="B305" s="200" t="n">
        <v>32</v>
      </c>
      <c r="C305" s="214" t="n">
        <v>133</v>
      </c>
      <c r="D305" s="214" t="n">
        <v>22</v>
      </c>
      <c r="E305" s="215" t="n">
        <v>43685</v>
      </c>
      <c r="F305" s="214" t="n">
        <v>5214</v>
      </c>
      <c r="G305" s="214" t="n">
        <v>7743</v>
      </c>
      <c r="H305" s="216" t="n">
        <v>7396</v>
      </c>
      <c r="I305" s="214" t="n"/>
      <c r="J305" s="217">
        <f>+(((G305-F305)-(H305-F305))/(H305-F305))*100</f>
        <v/>
      </c>
      <c r="K305" s="234" t="n"/>
      <c r="L305" s="221" t="n"/>
      <c r="M305" s="221" t="n"/>
      <c r="N305" s="206" t="n"/>
      <c r="O305" s="206" t="n"/>
      <c r="P305" s="207">
        <f>+(((H305-F305)/1000)*1000)/10</f>
        <v/>
      </c>
      <c r="Q305" s="207" t="n"/>
      <c r="R305" s="26" t="inlineStr">
        <is>
          <t>FALSO</t>
        </is>
      </c>
      <c r="S305" s="26" t="inlineStr">
        <is>
          <t>FALSO</t>
        </is>
      </c>
      <c r="T305" s="211" t="n"/>
      <c r="U305" s="211" t="n"/>
      <c r="V305" s="290" t="inlineStr">
        <is>
          <t>Plot válido</t>
        </is>
      </c>
    </row>
    <row r="306" ht="15.75" customHeight="1" s="412">
      <c r="A306" s="199" t="n">
        <v>3275</v>
      </c>
      <c r="B306" s="200" t="n">
        <v>31</v>
      </c>
      <c r="C306" s="214" t="n">
        <v>134</v>
      </c>
      <c r="D306" s="214" t="n">
        <v>13</v>
      </c>
      <c r="E306" s="215" t="n">
        <v>43587</v>
      </c>
      <c r="F306" s="214" t="n">
        <v>5227</v>
      </c>
      <c r="G306" s="214" t="n">
        <v>7630</v>
      </c>
      <c r="H306" s="216" t="n">
        <v>7031</v>
      </c>
      <c r="I306" s="214" t="n">
        <v>1</v>
      </c>
      <c r="J306" s="217">
        <f>+(((G306-F306)-(H306-F306))/(H306-F306))*100</f>
        <v/>
      </c>
      <c r="K306" s="234" t="inlineStr">
        <is>
          <t>MF</t>
        </is>
      </c>
      <c r="L306" s="219">
        <f>AVERAGE(J306:J307)</f>
        <v/>
      </c>
      <c r="M306" s="219">
        <f>_xlfn.STDEV.S(J306,J307)</f>
        <v/>
      </c>
      <c r="N306" s="206" t="n">
        <v>1</v>
      </c>
      <c r="O306" s="206" t="n"/>
      <c r="P306" s="207">
        <f>+(((H306-F306)/1000)*1000)/10</f>
        <v/>
      </c>
      <c r="Q306" s="207">
        <f>AVERAGE(P306:P307)</f>
        <v/>
      </c>
      <c r="R306" s="26" t="inlineStr">
        <is>
          <t>VERDADERO</t>
        </is>
      </c>
      <c r="S306" s="26" t="inlineStr">
        <is>
          <t>FALSO</t>
        </is>
      </c>
      <c r="T306" s="211" t="n"/>
      <c r="U306" s="211" t="n"/>
      <c r="V306" s="290" t="inlineStr">
        <is>
          <t>Plot válido</t>
        </is>
      </c>
    </row>
    <row r="307" ht="15.75" customHeight="1" s="412">
      <c r="A307" s="199" t="n">
        <v>3276</v>
      </c>
      <c r="B307" s="200" t="n">
        <v>32</v>
      </c>
      <c r="C307" s="214" t="n">
        <v>134</v>
      </c>
      <c r="D307" s="214" t="n">
        <v>13</v>
      </c>
      <c r="E307" s="215" t="n">
        <v>43587</v>
      </c>
      <c r="F307" s="214" t="n">
        <v>5214</v>
      </c>
      <c r="G307" s="214" t="n">
        <v>7626</v>
      </c>
      <c r="H307" s="216" t="n">
        <v>7024</v>
      </c>
      <c r="I307" s="214" t="n"/>
      <c r="J307" s="217">
        <f>+(((G307-F307)-(H307-F307))/(H307-F307))*100</f>
        <v/>
      </c>
      <c r="K307" s="234" t="n"/>
      <c r="L307" s="221" t="n"/>
      <c r="M307" s="221" t="n"/>
      <c r="N307" s="206" t="n"/>
      <c r="O307" s="206" t="n"/>
      <c r="P307" s="207">
        <f>+(((H307-F307)/1000)*1000)/10</f>
        <v/>
      </c>
      <c r="Q307" s="207" t="n"/>
      <c r="R307" s="26" t="inlineStr">
        <is>
          <t>FALSO</t>
        </is>
      </c>
      <c r="S307" s="26" t="inlineStr">
        <is>
          <t>FALSO</t>
        </is>
      </c>
      <c r="T307" s="211" t="n"/>
      <c r="U307" s="211" t="n"/>
      <c r="V307" s="290" t="inlineStr">
        <is>
          <t>Plot válido</t>
        </is>
      </c>
    </row>
    <row r="308" ht="15.75" customHeight="1" s="412">
      <c r="A308" s="199" t="n">
        <v>3997</v>
      </c>
      <c r="B308" s="200" t="n">
        <v>27</v>
      </c>
      <c r="C308" s="214" t="n">
        <v>134</v>
      </c>
      <c r="D308" s="214" t="n">
        <v>15</v>
      </c>
      <c r="E308" s="215" t="n">
        <v>43599</v>
      </c>
      <c r="F308" s="214" t="n">
        <v>5236</v>
      </c>
      <c r="G308" s="214" t="n">
        <v>6829</v>
      </c>
      <c r="H308" s="216" t="n">
        <v>6560</v>
      </c>
      <c r="I308" s="214" t="n"/>
      <c r="J308" s="217">
        <f>+(((G308-F308)-(H308-F308))/(H308-F308))*100</f>
        <v/>
      </c>
      <c r="K308" s="235" t="n"/>
      <c r="L308" s="219">
        <f>AVERAGE(J308:J309)</f>
        <v/>
      </c>
      <c r="M308" s="219">
        <f>_xlfn.STDEV.S(J308,J309)</f>
        <v/>
      </c>
      <c r="N308" s="206" t="n"/>
      <c r="O308" s="206" t="n"/>
      <c r="P308" s="207">
        <f>+(((H308-F308)/1000)*1000)/10</f>
        <v/>
      </c>
      <c r="Q308" s="207">
        <f>AVERAGE(P308:P309)</f>
        <v/>
      </c>
      <c r="R308" s="26" t="inlineStr">
        <is>
          <t>FALSO</t>
        </is>
      </c>
      <c r="S308" s="26" t="inlineStr">
        <is>
          <t>FALSO</t>
        </is>
      </c>
      <c r="T308" s="211" t="n"/>
      <c r="U308" s="211" t="n"/>
      <c r="V308" s="290" t="inlineStr">
        <is>
          <t>Plot válido</t>
        </is>
      </c>
    </row>
    <row r="309" ht="15.75" customHeight="1" s="412">
      <c r="A309" s="199" t="n">
        <v>3998</v>
      </c>
      <c r="B309" s="200" t="n">
        <v>28</v>
      </c>
      <c r="C309" s="214" t="n">
        <v>134</v>
      </c>
      <c r="D309" s="214" t="n">
        <v>15</v>
      </c>
      <c r="E309" s="215" t="n">
        <v>43599</v>
      </c>
      <c r="F309" s="214" t="n">
        <v>5216</v>
      </c>
      <c r="G309" s="214" t="n">
        <v>6820</v>
      </c>
      <c r="H309" s="216" t="n">
        <v>6545</v>
      </c>
      <c r="I309" s="214" t="n"/>
      <c r="J309" s="217">
        <f>+(((G309-F309)-(H309-F309))/(H309-F309))*100</f>
        <v/>
      </c>
      <c r="K309" s="235" t="n"/>
      <c r="L309" s="221" t="n"/>
      <c r="M309" s="221" t="n"/>
      <c r="N309" s="206" t="n"/>
      <c r="O309" s="206" t="n"/>
      <c r="P309" s="207">
        <f>+(((H309-F309)/1000)*1000)/10</f>
        <v/>
      </c>
      <c r="Q309" s="207" t="n"/>
      <c r="R309" s="26" t="inlineStr">
        <is>
          <t>FALSO</t>
        </is>
      </c>
      <c r="S309" s="26" t="inlineStr">
        <is>
          <t>FALSO</t>
        </is>
      </c>
      <c r="T309" s="211" t="n"/>
      <c r="U309" s="211" t="n"/>
      <c r="V309" s="290" t="inlineStr">
        <is>
          <t>Plot válido</t>
        </is>
      </c>
    </row>
    <row r="310" ht="15.75" customHeight="1" s="412">
      <c r="A310" s="199" t="n">
        <v>4643</v>
      </c>
      <c r="B310" s="200" t="n">
        <v>27</v>
      </c>
      <c r="C310" s="214" t="n">
        <v>134</v>
      </c>
      <c r="D310" s="214" t="n">
        <v>17</v>
      </c>
      <c r="E310" s="215" t="n">
        <v>43619</v>
      </c>
      <c r="F310" s="214" t="n">
        <v>5236</v>
      </c>
      <c r="G310" s="214" t="n">
        <v>7284</v>
      </c>
      <c r="H310" s="216" t="n">
        <v>6932</v>
      </c>
      <c r="I310" s="214" t="n"/>
      <c r="J310" s="217">
        <f>+(((G310-F310)-(H310-F310))/(H310-F310))*100</f>
        <v/>
      </c>
      <c r="K310" s="234" t="n"/>
      <c r="L310" s="219">
        <f>AVERAGE(J310:J311)</f>
        <v/>
      </c>
      <c r="M310" s="219">
        <f>_xlfn.STDEV.S(J310,J311)</f>
        <v/>
      </c>
      <c r="N310" s="206" t="n"/>
      <c r="O310" s="206" t="n"/>
      <c r="P310" s="207">
        <f>+(((H310-F310)/1000)*1000)/10</f>
        <v/>
      </c>
      <c r="Q310" s="207">
        <f>AVERAGE(P310:P311)</f>
        <v/>
      </c>
      <c r="R310" s="26" t="inlineStr">
        <is>
          <t>FALSO</t>
        </is>
      </c>
      <c r="S310" s="26" t="inlineStr">
        <is>
          <t>FALSO</t>
        </is>
      </c>
      <c r="T310" s="211" t="n"/>
      <c r="U310" s="211" t="n"/>
      <c r="V310" s="290" t="inlineStr">
        <is>
          <t>Plot válido</t>
        </is>
      </c>
    </row>
    <row r="311" ht="15.75" customHeight="1" s="412">
      <c r="A311" s="199" t="n">
        <v>4644</v>
      </c>
      <c r="B311" s="200" t="n">
        <v>28</v>
      </c>
      <c r="C311" s="214" t="n">
        <v>134</v>
      </c>
      <c r="D311" s="214" t="n">
        <v>17</v>
      </c>
      <c r="E311" s="215" t="n">
        <v>43619</v>
      </c>
      <c r="F311" s="214" t="n">
        <v>5216</v>
      </c>
      <c r="G311" s="214" t="n">
        <v>7148</v>
      </c>
      <c r="H311" s="216" t="n">
        <v>6811</v>
      </c>
      <c r="I311" s="214" t="n"/>
      <c r="J311" s="217">
        <f>+(((G311-F311)-(H311-F311))/(H311-F311))*100</f>
        <v/>
      </c>
      <c r="K311" s="234" t="n"/>
      <c r="L311" s="221" t="n"/>
      <c r="M311" s="221" t="n"/>
      <c r="N311" s="206" t="n"/>
      <c r="O311" s="206" t="n"/>
      <c r="P311" s="207">
        <f>+(((H311-F311)/1000)*1000)/10</f>
        <v/>
      </c>
      <c r="Q311" s="207" t="n"/>
      <c r="R311" s="26" t="inlineStr">
        <is>
          <t>FALSO</t>
        </is>
      </c>
      <c r="S311" s="26" t="inlineStr">
        <is>
          <t>FALSO</t>
        </is>
      </c>
      <c r="T311" s="211" t="n"/>
      <c r="U311" s="211" t="n"/>
      <c r="V311" s="290" t="inlineStr">
        <is>
          <t>Plot válido</t>
        </is>
      </c>
    </row>
    <row r="312" ht="15.75" customHeight="1" s="412">
      <c r="A312" s="199" t="n">
        <v>5281</v>
      </c>
      <c r="B312" s="200" t="n">
        <v>19</v>
      </c>
      <c r="C312" s="214" t="n">
        <v>134</v>
      </c>
      <c r="D312" s="214" t="n">
        <v>19</v>
      </c>
      <c r="E312" s="215" t="n">
        <v>43637</v>
      </c>
      <c r="F312" s="214" t="n">
        <v>5229</v>
      </c>
      <c r="G312" s="214" t="n">
        <v>7193</v>
      </c>
      <c r="H312" s="216" t="n">
        <v>6842</v>
      </c>
      <c r="I312" s="214" t="inlineStr">
        <is>
          <t>7</t>
        </is>
      </c>
      <c r="J312" s="217">
        <f>+(((G312-F312)-(H312-F312))/(H312-F312))*100</f>
        <v/>
      </c>
      <c r="K312" s="234" t="n"/>
      <c r="L312" s="219">
        <f>AVERAGE(J312:J313)</f>
        <v/>
      </c>
      <c r="M312" s="219" t="n"/>
      <c r="N312" s="206" t="n"/>
      <c r="O312" s="206" t="n"/>
      <c r="P312" s="207">
        <f>+(((H312-F312)/1000)*1000)/10</f>
        <v/>
      </c>
      <c r="Q312" s="207">
        <f>AVERAGE(P312:P313)</f>
        <v/>
      </c>
      <c r="R312" s="26" t="inlineStr">
        <is>
          <t>FALSO</t>
        </is>
      </c>
      <c r="S312" s="26" t="inlineStr">
        <is>
          <t>FALSO</t>
        </is>
      </c>
      <c r="T312" s="211" t="n"/>
      <c r="U312" s="211" t="n"/>
      <c r="V312" s="290" t="inlineStr">
        <is>
          <t>Plot válido</t>
        </is>
      </c>
    </row>
    <row r="313" ht="15.75" customHeight="1" s="412">
      <c r="A313" s="199" t="n">
        <v>5282</v>
      </c>
      <c r="B313" s="200" t="n">
        <v>20</v>
      </c>
      <c r="C313" s="214" t="n">
        <v>134</v>
      </c>
      <c r="D313" s="214" t="n">
        <v>19</v>
      </c>
      <c r="E313" s="215" t="n">
        <v>43637</v>
      </c>
      <c r="F313" s="214" t="n">
        <v>5190</v>
      </c>
      <c r="G313" s="214" t="n">
        <v>7122</v>
      </c>
      <c r="H313" s="216" t="n"/>
      <c r="I313" s="214" t="n"/>
      <c r="J313" s="217" t="n"/>
      <c r="K313" s="234" t="n"/>
      <c r="L313" s="221" t="n"/>
      <c r="M313" s="221" t="n"/>
      <c r="N313" s="206" t="n"/>
      <c r="O313" s="206" t="n"/>
      <c r="P313" s="207">
        <f>+(((H313-F313)/1000)*1000)/10</f>
        <v/>
      </c>
      <c r="Q313" s="207" t="n"/>
      <c r="R313" s="26" t="inlineStr">
        <is>
          <t>FALSO</t>
        </is>
      </c>
      <c r="S313" s="26" t="inlineStr">
        <is>
          <t>FALSO</t>
        </is>
      </c>
      <c r="T313" s="211" t="n"/>
      <c r="U313" s="211" t="n"/>
      <c r="V313" s="290" t="inlineStr">
        <is>
          <t>Plot válido</t>
        </is>
      </c>
    </row>
    <row r="314" ht="15.75" customHeight="1" s="412">
      <c r="A314" s="199" t="n">
        <v>5819</v>
      </c>
      <c r="B314" s="200" t="n">
        <v>33</v>
      </c>
      <c r="C314" s="214" t="n">
        <v>134</v>
      </c>
      <c r="D314" s="214" t="n">
        <v>22</v>
      </c>
      <c r="E314" s="215" t="n">
        <v>43685</v>
      </c>
      <c r="F314" s="214" t="n">
        <v>5203</v>
      </c>
      <c r="G314" s="214" t="n">
        <v>7282</v>
      </c>
      <c r="H314" s="216" t="n">
        <v>7007</v>
      </c>
      <c r="I314" s="214" t="n">
        <v>7</v>
      </c>
      <c r="J314" s="217">
        <f>+(((G314-F314)-(H314-F314))/(H314-F314))*100</f>
        <v/>
      </c>
      <c r="K314" s="234" t="n"/>
      <c r="L314" s="219">
        <f>AVERAGE(J314:J315)</f>
        <v/>
      </c>
      <c r="M314" s="219">
        <f>_xlfn.STDEV.S(J314,J315)</f>
        <v/>
      </c>
      <c r="N314" s="206" t="n"/>
      <c r="O314" s="206" t="n"/>
      <c r="P314" s="207">
        <f>+(((H314-F314)/1000)*1000)/10</f>
        <v/>
      </c>
      <c r="Q314" s="207">
        <f>AVERAGE(P314:P315)</f>
        <v/>
      </c>
      <c r="R314" s="26" t="inlineStr">
        <is>
          <t>FALSO</t>
        </is>
      </c>
      <c r="S314" s="26" t="inlineStr">
        <is>
          <t>VERDADERO</t>
        </is>
      </c>
      <c r="T314" s="211" t="n"/>
      <c r="U314" s="211" t="n"/>
      <c r="V314" s="290" t="inlineStr">
        <is>
          <t>Plot válido</t>
        </is>
      </c>
    </row>
    <row r="315" ht="15.75" customHeight="1" s="412">
      <c r="A315" s="199" t="n">
        <v>5820</v>
      </c>
      <c r="B315" s="200" t="n">
        <v>33</v>
      </c>
      <c r="C315" s="214" t="n">
        <v>134</v>
      </c>
      <c r="D315" s="214" t="n">
        <v>22</v>
      </c>
      <c r="E315" s="215" t="n">
        <v>43685</v>
      </c>
      <c r="F315" s="214" t="n">
        <v>5203</v>
      </c>
      <c r="G315" s="214" t="n">
        <v>7282</v>
      </c>
      <c r="H315" s="216" t="n">
        <v>7007</v>
      </c>
      <c r="I315" s="214" t="n"/>
      <c r="J315" s="217">
        <f>+(((G315-F315)-(H315-F315))/(H315-F315))*100</f>
        <v/>
      </c>
      <c r="K315" s="234" t="n"/>
      <c r="L315" s="221" t="n"/>
      <c r="M315" s="221" t="n"/>
      <c r="N315" s="206" t="n"/>
      <c r="O315" s="206" t="n"/>
      <c r="P315" s="207">
        <f>+(((H315-F315)/1000)*1000)/10</f>
        <v/>
      </c>
      <c r="Q315" s="207" t="n"/>
      <c r="R315" s="26" t="inlineStr">
        <is>
          <t>FALSO</t>
        </is>
      </c>
      <c r="S315" s="26" t="inlineStr">
        <is>
          <t>FALSO</t>
        </is>
      </c>
      <c r="T315" s="211" t="n"/>
      <c r="U315" s="211" t="n"/>
      <c r="V315" s="290" t="inlineStr">
        <is>
          <t>Plot válido</t>
        </is>
      </c>
    </row>
    <row r="316" ht="15.75" customHeight="1" s="412">
      <c r="A316" s="199" t="n">
        <v>3277</v>
      </c>
      <c r="B316" s="200" t="n">
        <v>33</v>
      </c>
      <c r="C316" s="223" t="n">
        <v>135</v>
      </c>
      <c r="D316" s="223" t="n">
        <v>13</v>
      </c>
      <c r="E316" s="73" t="n">
        <v>43587</v>
      </c>
      <c r="F316" s="223" t="n">
        <v>5203</v>
      </c>
      <c r="G316" s="223" t="n">
        <v>7740</v>
      </c>
      <c r="H316" s="225" t="n">
        <v>6942</v>
      </c>
      <c r="I316" s="223" t="n">
        <v>1</v>
      </c>
      <c r="J316" s="74">
        <f>+(((G316-F316)-(H316-F316))/(H316-F316))*100</f>
        <v/>
      </c>
      <c r="K316" s="233" t="inlineStr">
        <is>
          <t>MF</t>
        </is>
      </c>
      <c r="L316" s="227">
        <f>AVERAGE(J316:J317)</f>
        <v/>
      </c>
      <c r="M316" s="227">
        <f>_xlfn.STDEV.S(J316,J317)</f>
        <v/>
      </c>
      <c r="N316" s="206" t="n">
        <v>2</v>
      </c>
      <c r="O316" s="206" t="n"/>
      <c r="P316" s="207">
        <f>+(((H316-F316)/1000)*1000)/10</f>
        <v/>
      </c>
      <c r="Q316" s="207">
        <f>AVERAGE(P316:P317)</f>
        <v/>
      </c>
      <c r="R316" s="26" t="inlineStr">
        <is>
          <t>FALSO</t>
        </is>
      </c>
      <c r="S316" s="26" t="inlineStr">
        <is>
          <t>FALSO</t>
        </is>
      </c>
      <c r="T316" s="211" t="n"/>
      <c r="U316" s="211" t="n"/>
      <c r="V316" s="290" t="inlineStr">
        <is>
          <t>Plot válido</t>
        </is>
      </c>
    </row>
    <row r="317" ht="15.75" customHeight="1" s="412">
      <c r="A317" s="199" t="n">
        <v>3278</v>
      </c>
      <c r="B317" s="200" t="n">
        <v>34</v>
      </c>
      <c r="C317" s="223" t="n">
        <v>135</v>
      </c>
      <c r="D317" s="223" t="n">
        <v>13</v>
      </c>
      <c r="E317" s="73" t="n">
        <v>43587</v>
      </c>
      <c r="F317" s="223" t="n">
        <v>5191</v>
      </c>
      <c r="G317" s="223" t="n">
        <v>7648</v>
      </c>
      <c r="H317" s="225" t="n">
        <v>6844</v>
      </c>
      <c r="I317" s="223" t="n"/>
      <c r="J317" s="74">
        <f>+(((G317-F317)-(H317-F317))/(H317-F317))*100</f>
        <v/>
      </c>
      <c r="K317" s="233" t="n"/>
      <c r="L317" s="228" t="n"/>
      <c r="M317" s="228" t="n"/>
      <c r="N317" s="206" t="n"/>
      <c r="O317" s="206" t="n"/>
      <c r="P317" s="207">
        <f>+(((H317-F317)/1000)*1000)/10</f>
        <v/>
      </c>
      <c r="Q317" s="207" t="n"/>
      <c r="R317" s="26" t="inlineStr">
        <is>
          <t>FALSO</t>
        </is>
      </c>
      <c r="S317" s="26" t="inlineStr">
        <is>
          <t>FALSO</t>
        </is>
      </c>
      <c r="T317" s="211" t="n"/>
      <c r="U317" s="211" t="n"/>
      <c r="V317" s="290" t="inlineStr">
        <is>
          <t>Plot válido</t>
        </is>
      </c>
    </row>
    <row r="318" ht="15.75" customHeight="1" s="412">
      <c r="A318" s="199" t="n">
        <v>3999</v>
      </c>
      <c r="B318" s="200" t="n">
        <v>29</v>
      </c>
      <c r="C318" s="223" t="n">
        <v>135</v>
      </c>
      <c r="D318" s="223" t="n">
        <v>15</v>
      </c>
      <c r="E318" s="73" t="n">
        <v>43599</v>
      </c>
      <c r="F318" s="223" t="n">
        <v>5292</v>
      </c>
      <c r="G318" s="223" t="n">
        <v>7620</v>
      </c>
      <c r="H318" s="225" t="n">
        <v>6983</v>
      </c>
      <c r="I318" s="223" t="n"/>
      <c r="J318" s="74">
        <f>+(((G318-F318)-(H318-F318))/(H318-F318))*100</f>
        <v/>
      </c>
      <c r="K318" s="236" t="n"/>
      <c r="L318" s="227">
        <f>AVERAGE(J318:J319)</f>
        <v/>
      </c>
      <c r="M318" s="227">
        <f>_xlfn.STDEV.S(J318,J319)</f>
        <v/>
      </c>
      <c r="N318" s="206" t="n"/>
      <c r="O318" s="206" t="n"/>
      <c r="P318" s="207">
        <f>+(((H318-F318)/1000)*1000)/10</f>
        <v/>
      </c>
      <c r="Q318" s="207">
        <f>AVERAGE(P318:P319)</f>
        <v/>
      </c>
      <c r="R318" s="26" t="inlineStr">
        <is>
          <t>VERDADERO</t>
        </is>
      </c>
      <c r="S318" s="26" t="inlineStr">
        <is>
          <t>FALSO</t>
        </is>
      </c>
      <c r="T318" s="211" t="n"/>
      <c r="U318" s="211" t="n"/>
      <c r="V318" s="290" t="inlineStr">
        <is>
          <t>Plot válido</t>
        </is>
      </c>
    </row>
    <row r="319" ht="15.75" customHeight="1" s="412">
      <c r="A319" s="199" t="n">
        <v>4000</v>
      </c>
      <c r="B319" s="200" t="n">
        <v>30</v>
      </c>
      <c r="C319" s="223" t="n">
        <v>135</v>
      </c>
      <c r="D319" s="223" t="n">
        <v>15</v>
      </c>
      <c r="E319" s="73" t="n">
        <v>43599</v>
      </c>
      <c r="F319" s="223" t="n">
        <v>5244</v>
      </c>
      <c r="G319" s="223" t="n">
        <v>7700</v>
      </c>
      <c r="H319" s="225" t="n">
        <v>7069</v>
      </c>
      <c r="I319" s="223" t="n"/>
      <c r="J319" s="74">
        <f>+(((G319-F319)-(H319-F319))/(H319-F319))*100</f>
        <v/>
      </c>
      <c r="K319" s="236" t="n"/>
      <c r="L319" s="228" t="n"/>
      <c r="M319" s="228" t="n"/>
      <c r="N319" s="206" t="n"/>
      <c r="O319" s="206" t="n"/>
      <c r="P319" s="207">
        <f>+(((H319-F319)/1000)*1000)/10</f>
        <v/>
      </c>
      <c r="Q319" s="207" t="n"/>
      <c r="R319" s="26" t="inlineStr">
        <is>
          <t>FALSO</t>
        </is>
      </c>
      <c r="S319" s="26" t="inlineStr">
        <is>
          <t>FALSO</t>
        </is>
      </c>
      <c r="T319" s="211" t="n"/>
      <c r="U319" s="211" t="n"/>
      <c r="V319" s="290" t="inlineStr">
        <is>
          <t>Plot válido</t>
        </is>
      </c>
    </row>
    <row r="320" ht="15.75" customHeight="1" s="412">
      <c r="A320" s="199" t="n">
        <v>4645</v>
      </c>
      <c r="B320" s="200" t="n">
        <v>29</v>
      </c>
      <c r="C320" s="223" t="n">
        <v>135</v>
      </c>
      <c r="D320" s="223" t="n">
        <v>17</v>
      </c>
      <c r="E320" s="73" t="n">
        <v>43619</v>
      </c>
      <c r="F320" s="223" t="n">
        <v>5292</v>
      </c>
      <c r="G320" s="223" t="n">
        <v>7107</v>
      </c>
      <c r="H320" s="225" t="n">
        <v>6687</v>
      </c>
      <c r="I320" s="223" t="n"/>
      <c r="J320" s="74">
        <f>+(((G320-F320)-(H320-F320))/(H320-F320))*100</f>
        <v/>
      </c>
      <c r="K320" s="233" t="n"/>
      <c r="L320" s="227">
        <f>AVERAGE(J320:J321)</f>
        <v/>
      </c>
      <c r="M320" s="227">
        <f>_xlfn.STDEV.S(J320,J321)</f>
        <v/>
      </c>
      <c r="N320" s="206" t="n"/>
      <c r="O320" s="206" t="n"/>
      <c r="P320" s="207">
        <f>+(((H320-F320)/1000)*1000)/10</f>
        <v/>
      </c>
      <c r="Q320" s="207">
        <f>AVERAGE(P320:P321)</f>
        <v/>
      </c>
      <c r="R320" s="26" t="inlineStr">
        <is>
          <t>FALSO</t>
        </is>
      </c>
      <c r="S320" s="26" t="inlineStr">
        <is>
          <t>FALSO</t>
        </is>
      </c>
      <c r="T320" s="211" t="n"/>
      <c r="U320" s="211" t="n"/>
      <c r="V320" s="290" t="inlineStr">
        <is>
          <t>Plot válido</t>
        </is>
      </c>
    </row>
    <row r="321" ht="15.75" customHeight="1" s="412">
      <c r="A321" s="199" t="n">
        <v>4646</v>
      </c>
      <c r="B321" s="200" t="n">
        <v>30</v>
      </c>
      <c r="C321" s="223" t="n">
        <v>135</v>
      </c>
      <c r="D321" s="223" t="n">
        <v>17</v>
      </c>
      <c r="E321" s="73" t="n">
        <v>43619</v>
      </c>
      <c r="F321" s="223" t="n">
        <v>5244</v>
      </c>
      <c r="G321" s="223" t="n">
        <v>6994</v>
      </c>
      <c r="H321" s="225" t="n">
        <v>6575</v>
      </c>
      <c r="I321" s="223" t="n"/>
      <c r="J321" s="74">
        <f>+(((G321-F321)-(H321-F321))/(H321-F321))*100</f>
        <v/>
      </c>
      <c r="K321" s="233" t="n"/>
      <c r="L321" s="228" t="n"/>
      <c r="M321" s="228" t="n"/>
      <c r="N321" s="206" t="n"/>
      <c r="O321" s="206" t="n"/>
      <c r="P321" s="207">
        <f>+(((H321-F321)/1000)*1000)/10</f>
        <v/>
      </c>
      <c r="Q321" s="207" t="n"/>
      <c r="R321" s="26" t="inlineStr">
        <is>
          <t>FALSO</t>
        </is>
      </c>
      <c r="S321" s="26" t="inlineStr">
        <is>
          <t>FALSO</t>
        </is>
      </c>
      <c r="T321" s="211" t="n"/>
      <c r="U321" s="211" t="n"/>
      <c r="V321" s="290" t="inlineStr">
        <is>
          <t>Plot válido</t>
        </is>
      </c>
    </row>
    <row r="322" ht="15.75" customHeight="1" s="412">
      <c r="A322" s="199" t="n">
        <v>5821</v>
      </c>
      <c r="B322" s="200" t="n">
        <v>34</v>
      </c>
      <c r="C322" s="223" t="n">
        <v>135</v>
      </c>
      <c r="D322" s="223" t="n">
        <v>22</v>
      </c>
      <c r="E322" s="73" t="n">
        <v>43685</v>
      </c>
      <c r="F322" s="223" t="n">
        <v>5191</v>
      </c>
      <c r="G322" s="223" t="n">
        <v>6968</v>
      </c>
      <c r="H322" s="225" t="n">
        <v>6717</v>
      </c>
      <c r="I322" s="223" t="n">
        <v>7</v>
      </c>
      <c r="J322" s="74">
        <f>+(((G322-F322)-(H322-F322))/(H322-F322))*100</f>
        <v/>
      </c>
      <c r="K322" s="233" t="n"/>
      <c r="L322" s="227">
        <f>AVERAGE(J322:J323)</f>
        <v/>
      </c>
      <c r="M322" s="227">
        <f>_xlfn.STDEV.S(J322,J323)</f>
        <v/>
      </c>
      <c r="N322" s="206" t="n"/>
      <c r="O322" s="206" t="n"/>
      <c r="P322" s="207">
        <f>+(((H322-F322)/1000)*1000)/10</f>
        <v/>
      </c>
      <c r="Q322" s="207">
        <f>AVERAGE(P322:P323)</f>
        <v/>
      </c>
      <c r="R322" s="26" t="inlineStr">
        <is>
          <t>FALSO</t>
        </is>
      </c>
      <c r="S322" s="26" t="inlineStr">
        <is>
          <t>FALSO</t>
        </is>
      </c>
      <c r="T322" s="211" t="n"/>
      <c r="U322" s="211" t="n"/>
      <c r="V322" s="290" t="inlineStr">
        <is>
          <t>Plot válido</t>
        </is>
      </c>
    </row>
    <row r="323" ht="15.75" customHeight="1" s="412">
      <c r="A323" s="199" t="n">
        <v>5822</v>
      </c>
      <c r="B323" s="200" t="n">
        <v>34</v>
      </c>
      <c r="C323" s="223" t="n">
        <v>135</v>
      </c>
      <c r="D323" s="223" t="n">
        <v>22</v>
      </c>
      <c r="E323" s="73" t="n">
        <v>43685</v>
      </c>
      <c r="F323" s="223" t="n">
        <v>5191</v>
      </c>
      <c r="G323" s="223" t="n">
        <v>6903</v>
      </c>
      <c r="H323" s="225" t="n">
        <v>6659</v>
      </c>
      <c r="I323" s="223" t="n"/>
      <c r="J323" s="74">
        <f>+(((G323-F323)-(H323-F323))/(H323-F323))*100</f>
        <v/>
      </c>
      <c r="K323" s="233" t="n"/>
      <c r="L323" s="228" t="n"/>
      <c r="M323" s="228" t="n"/>
      <c r="N323" s="206" t="n"/>
      <c r="O323" s="206" t="n"/>
      <c r="P323" s="207">
        <f>+(((H323-F323)/1000)*1000)/10</f>
        <v/>
      </c>
      <c r="Q323" s="207" t="n"/>
      <c r="R323" s="26" t="inlineStr">
        <is>
          <t>FALSO</t>
        </is>
      </c>
      <c r="S323" s="26" t="inlineStr">
        <is>
          <t>FALSO</t>
        </is>
      </c>
      <c r="T323" s="211" t="n"/>
      <c r="U323" s="211" t="n"/>
      <c r="V323" s="290" t="inlineStr">
        <is>
          <t>Plot válido</t>
        </is>
      </c>
    </row>
    <row r="324" ht="15.75" customHeight="1" s="412">
      <c r="A324" s="199" t="n">
        <v>2927</v>
      </c>
      <c r="B324" s="200" t="n">
        <v>11</v>
      </c>
      <c r="C324" s="214" t="n">
        <v>136</v>
      </c>
      <c r="D324" s="214" t="n">
        <v>11</v>
      </c>
      <c r="E324" s="215" t="n">
        <v>43571</v>
      </c>
      <c r="F324" s="231" t="n">
        <v>5213</v>
      </c>
      <c r="G324" s="214" t="n">
        <v>7867</v>
      </c>
      <c r="H324" s="216" t="n">
        <v>6751</v>
      </c>
      <c r="I324" s="214" t="n">
        <v>2</v>
      </c>
      <c r="J324" s="217">
        <f>+(((G324-F324)-(H324-F324))/(H324-F324))*100</f>
        <v/>
      </c>
      <c r="K324" s="234" t="n">
        <v>0.5</v>
      </c>
      <c r="L324" s="219">
        <f>AVERAGE(J324:J325)</f>
        <v/>
      </c>
      <c r="M324" s="219">
        <f>_xlfn.STDEV.S(J324,J325)</f>
        <v/>
      </c>
      <c r="N324" s="206" t="n">
        <v>2</v>
      </c>
      <c r="O324" s="206" t="n"/>
      <c r="P324" s="207">
        <f>+(((H324-F324)/1000)*1000)/10</f>
        <v/>
      </c>
      <c r="Q324" s="207">
        <f>AVERAGE(P324:P325)</f>
        <v/>
      </c>
      <c r="R324" s="26" t="inlineStr">
        <is>
          <t>FALSO</t>
        </is>
      </c>
      <c r="S324" s="26" t="inlineStr">
        <is>
          <t>FALSO</t>
        </is>
      </c>
      <c r="T324" s="211" t="n"/>
      <c r="U324" s="211" t="n"/>
      <c r="V324" s="290" t="inlineStr">
        <is>
          <t>Plot válido</t>
        </is>
      </c>
    </row>
    <row r="325" hidden="1" ht="15.75" customHeight="1" s="412">
      <c r="A325" s="199" t="n">
        <v>2928</v>
      </c>
      <c r="B325" s="200" t="n">
        <v>12</v>
      </c>
      <c r="C325" s="214" t="n">
        <v>136</v>
      </c>
      <c r="D325" s="214" t="n">
        <v>11</v>
      </c>
      <c r="E325" s="215" t="n">
        <v>43571</v>
      </c>
      <c r="F325" s="231" t="n">
        <v>5232</v>
      </c>
      <c r="G325" s="214" t="n">
        <v>7647</v>
      </c>
      <c r="H325" s="216" t="n">
        <v>6661</v>
      </c>
      <c r="I325" s="214" t="n"/>
      <c r="J325" s="217">
        <f>+(((G325-F325)-(H325-F325))/(H325-F325))*100</f>
        <v/>
      </c>
      <c r="K325" s="234" t="n"/>
      <c r="L325" s="221" t="n"/>
      <c r="M325" s="221" t="n"/>
      <c r="N325" s="206" t="n"/>
      <c r="O325" s="206" t="n"/>
      <c r="P325" s="207">
        <f>+(((H325-F325)/1000)*1000)/10</f>
        <v/>
      </c>
      <c r="Q325" s="207" t="n"/>
      <c r="R325" s="26" t="inlineStr">
        <is>
          <t>FALSO</t>
        </is>
      </c>
      <c r="S325" s="26" t="inlineStr">
        <is>
          <t>FALSO</t>
        </is>
      </c>
      <c r="T325" s="211" t="n"/>
      <c r="U325" s="211" t="n"/>
      <c r="V325" s="290" t="inlineStr">
        <is>
          <t>Se descarta</t>
        </is>
      </c>
    </row>
    <row r="326" hidden="1" ht="15.75" customHeight="1" s="412">
      <c r="A326" s="199" t="n">
        <v>3663</v>
      </c>
      <c r="B326" s="200" t="n">
        <v>85</v>
      </c>
      <c r="C326" s="214" t="n">
        <v>136</v>
      </c>
      <c r="D326" s="214" t="n">
        <v>14</v>
      </c>
      <c r="E326" s="215" t="n">
        <v>43591</v>
      </c>
      <c r="F326" s="214" t="n">
        <v>5253</v>
      </c>
      <c r="G326" s="231" t="n">
        <v>9305</v>
      </c>
      <c r="H326" s="216" t="n">
        <v>7953</v>
      </c>
      <c r="I326" s="214" t="n"/>
      <c r="J326" s="217">
        <f>+(((G326-F326)-(H326-F326))/(H326-F326))*100</f>
        <v/>
      </c>
      <c r="K326" s="234" t="inlineStr">
        <is>
          <t>MF</t>
        </is>
      </c>
      <c r="L326" s="219">
        <f>AVERAGE(J326:J327)</f>
        <v/>
      </c>
      <c r="M326" s="219">
        <f>_xlfn.STDEV.S(J326,J327)</f>
        <v/>
      </c>
      <c r="N326" s="206" t="n"/>
      <c r="O326" s="206" t="n"/>
      <c r="P326" s="207">
        <f>+(((H326-F326)/1000)*1000)/10</f>
        <v/>
      </c>
      <c r="Q326" s="207">
        <f>AVERAGE(P326:P327)</f>
        <v/>
      </c>
      <c r="R326" s="26" t="inlineStr">
        <is>
          <t>FALSO</t>
        </is>
      </c>
      <c r="S326" s="26" t="inlineStr">
        <is>
          <t>FALSO</t>
        </is>
      </c>
      <c r="T326" s="211" t="n"/>
      <c r="U326" s="211" t="n"/>
      <c r="V326" s="290" t="inlineStr">
        <is>
          <t>Se descarta</t>
        </is>
      </c>
    </row>
    <row r="327" hidden="1" ht="15.75" customHeight="1" s="412">
      <c r="A327" s="199" t="n">
        <v>3664</v>
      </c>
      <c r="B327" s="200" t="n">
        <v>86</v>
      </c>
      <c r="C327" s="214" t="n">
        <v>136</v>
      </c>
      <c r="D327" s="214" t="n">
        <v>14</v>
      </c>
      <c r="E327" s="215" t="n">
        <v>43591</v>
      </c>
      <c r="F327" s="214" t="n">
        <v>5281</v>
      </c>
      <c r="G327" s="231" t="n">
        <v>8969</v>
      </c>
      <c r="H327" s="216" t="n">
        <v>7714</v>
      </c>
      <c r="I327" s="214" t="n"/>
      <c r="J327" s="217">
        <f>+(((G327-F327)-(H327-F327))/(H327-F327))*100</f>
        <v/>
      </c>
      <c r="K327" s="234" t="n"/>
      <c r="L327" s="221" t="n"/>
      <c r="M327" s="221" t="n"/>
      <c r="N327" s="206" t="n"/>
      <c r="O327" s="206" t="n"/>
      <c r="P327" s="207">
        <f>+(((H327-F327)/1000)*1000)/10</f>
        <v/>
      </c>
      <c r="Q327" s="207" t="n"/>
      <c r="R327" s="26" t="inlineStr">
        <is>
          <t>FALSO</t>
        </is>
      </c>
      <c r="S327" s="26" t="inlineStr">
        <is>
          <t>FALSO</t>
        </is>
      </c>
      <c r="T327" s="211" t="n"/>
      <c r="U327" s="211" t="n"/>
      <c r="V327" s="290" t="inlineStr">
        <is>
          <t>Se descarta</t>
        </is>
      </c>
    </row>
    <row r="328" hidden="1" ht="15.75" customHeight="1" s="412">
      <c r="A328" s="199" t="n">
        <v>4331</v>
      </c>
      <c r="B328" s="200" t="n">
        <v>37</v>
      </c>
      <c r="C328" s="214" t="n">
        <v>136</v>
      </c>
      <c r="D328" s="214" t="n">
        <v>16</v>
      </c>
      <c r="E328" s="215" t="n">
        <v>43607</v>
      </c>
      <c r="F328" s="214" t="n">
        <v>5225</v>
      </c>
      <c r="G328" s="214" t="n">
        <v>7157</v>
      </c>
      <c r="H328" s="216" t="n">
        <v>6829</v>
      </c>
      <c r="I328" s="214" t="n">
        <v>2</v>
      </c>
      <c r="J328" s="217">
        <f>+(((G328-F328)-(H328-F328))/(H328-F328))*100</f>
        <v/>
      </c>
      <c r="K328" s="234" t="inlineStr">
        <is>
          <t>MF</t>
        </is>
      </c>
      <c r="L328" s="219">
        <f>AVERAGE(J328:J329)</f>
        <v/>
      </c>
      <c r="M328" s="219">
        <f>_xlfn.STDEV.S(J328,J329)</f>
        <v/>
      </c>
      <c r="N328" s="206" t="n"/>
      <c r="O328" s="206" t="n"/>
      <c r="P328" s="207">
        <f>+(((H328-F328)/1000)*1000)/10</f>
        <v/>
      </c>
      <c r="Q328" s="207">
        <f>AVERAGE(P328:P329)</f>
        <v/>
      </c>
      <c r="R328" s="26" t="inlineStr">
        <is>
          <t>FALSO</t>
        </is>
      </c>
      <c r="S328" s="26" t="inlineStr">
        <is>
          <t>FALSO</t>
        </is>
      </c>
      <c r="T328" s="211" t="n"/>
      <c r="U328" s="211" t="n"/>
      <c r="V328" s="290" t="inlineStr">
        <is>
          <t>Se descarta</t>
        </is>
      </c>
    </row>
    <row r="329" hidden="1" ht="15.75" customHeight="1" s="412">
      <c r="A329" s="199" t="n">
        <v>4332</v>
      </c>
      <c r="B329" s="200" t="n">
        <v>38</v>
      </c>
      <c r="C329" s="214" t="n">
        <v>136</v>
      </c>
      <c r="D329" s="214" t="n">
        <v>16</v>
      </c>
      <c r="E329" s="215" t="n">
        <v>43607</v>
      </c>
      <c r="F329" s="214" t="n">
        <v>5241</v>
      </c>
      <c r="G329" s="214" t="n">
        <v>7197</v>
      </c>
      <c r="H329" s="216" t="n">
        <v>6861</v>
      </c>
      <c r="I329" s="214" t="n"/>
      <c r="J329" s="217">
        <f>+(((G329-F329)-(H329-F329))/(H329-F329))*100</f>
        <v/>
      </c>
      <c r="K329" s="234" t="n"/>
      <c r="L329" s="221" t="n"/>
      <c r="M329" s="221" t="n"/>
      <c r="N329" s="206" t="n"/>
      <c r="O329" s="206" t="n"/>
      <c r="P329" s="207">
        <f>+(((H329-F329)/1000)*1000)/10</f>
        <v/>
      </c>
      <c r="Q329" s="207" t="n"/>
      <c r="R329" s="26" t="inlineStr">
        <is>
          <t>FALSO</t>
        </is>
      </c>
      <c r="S329" s="26" t="inlineStr">
        <is>
          <t>FALSO</t>
        </is>
      </c>
      <c r="T329" s="211" t="n"/>
      <c r="U329" s="211" t="n"/>
      <c r="V329" s="290" t="inlineStr">
        <is>
          <t>Se descarta</t>
        </is>
      </c>
    </row>
    <row r="330" hidden="1" ht="15.75" customHeight="1" s="412">
      <c r="A330" s="199" t="n">
        <v>4977</v>
      </c>
      <c r="B330" s="200" t="n">
        <v>37</v>
      </c>
      <c r="C330" s="214" t="n">
        <v>136</v>
      </c>
      <c r="D330" s="214" t="n">
        <v>18</v>
      </c>
      <c r="E330" s="215" t="n">
        <v>43626</v>
      </c>
      <c r="F330" s="214" t="n">
        <v>5225</v>
      </c>
      <c r="G330" s="214" t="n">
        <v>7443</v>
      </c>
      <c r="H330" s="216" t="n">
        <v>7046</v>
      </c>
      <c r="I330" s="214" t="n">
        <v>5</v>
      </c>
      <c r="J330" s="217">
        <f>+(((G330-F330)-(H330-F330))/(H330-F330))*100</f>
        <v/>
      </c>
      <c r="K330" s="234" t="n"/>
      <c r="L330" s="219">
        <f>AVERAGE(J330:J331)</f>
        <v/>
      </c>
      <c r="M330" s="219">
        <f>_xlfn.STDEV.S(J330,J331)</f>
        <v/>
      </c>
      <c r="N330" s="206" t="n"/>
      <c r="O330" s="206" t="n"/>
      <c r="P330" s="207">
        <f>+(((H330-F330)/1000)*1000)/10</f>
        <v/>
      </c>
      <c r="Q330" s="207">
        <f>AVERAGE(P330:P331)</f>
        <v/>
      </c>
      <c r="R330" s="26" t="inlineStr">
        <is>
          <t>FALSO</t>
        </is>
      </c>
      <c r="S330" s="26" t="inlineStr">
        <is>
          <t>FALSO</t>
        </is>
      </c>
      <c r="T330" s="211" t="n"/>
      <c r="U330" s="211" t="n"/>
      <c r="V330" s="290" t="inlineStr">
        <is>
          <t>Se descarta</t>
        </is>
      </c>
    </row>
    <row r="331" hidden="1" ht="15.75" customHeight="1" s="412">
      <c r="A331" s="199" t="n">
        <v>4978</v>
      </c>
      <c r="B331" s="200" t="n">
        <v>38</v>
      </c>
      <c r="C331" s="214" t="n">
        <v>136</v>
      </c>
      <c r="D331" s="214" t="n">
        <v>18</v>
      </c>
      <c r="E331" s="215" t="n">
        <v>43626</v>
      </c>
      <c r="F331" s="214" t="n">
        <v>5241</v>
      </c>
      <c r="G331" s="214" t="n">
        <v>7595</v>
      </c>
      <c r="H331" s="216" t="n">
        <v>7179</v>
      </c>
      <c r="I331" s="214" t="n"/>
      <c r="J331" s="217">
        <f>+(((G331-F331)-(H331-F331))/(H331-F331))*100</f>
        <v/>
      </c>
      <c r="K331" s="234" t="n"/>
      <c r="L331" s="221" t="n"/>
      <c r="M331" s="221" t="n"/>
      <c r="N331" s="206" t="n"/>
      <c r="O331" s="206" t="n"/>
      <c r="P331" s="207">
        <f>+(((H331-F331)/1000)*1000)/10</f>
        <v/>
      </c>
      <c r="Q331" s="207" t="n"/>
      <c r="R331" s="26" t="inlineStr">
        <is>
          <t>FALSO</t>
        </is>
      </c>
      <c r="S331" s="26" t="inlineStr">
        <is>
          <t>FALSO</t>
        </is>
      </c>
      <c r="T331" s="211" t="n"/>
      <c r="U331" s="211" t="n"/>
      <c r="V331" s="290" t="inlineStr">
        <is>
          <t>Se descarta</t>
        </is>
      </c>
    </row>
    <row r="332" hidden="1" ht="15.75" customHeight="1" s="412">
      <c r="A332" s="199" t="n">
        <v>5565</v>
      </c>
      <c r="B332" s="200" t="n">
        <v>9</v>
      </c>
      <c r="C332" s="214" t="n">
        <v>136</v>
      </c>
      <c r="D332" s="214" t="n">
        <v>21</v>
      </c>
      <c r="E332" s="215" t="n">
        <v>43657</v>
      </c>
      <c r="F332" s="214" t="n">
        <v>5188</v>
      </c>
      <c r="G332" s="214" t="n">
        <v>7414</v>
      </c>
      <c r="H332" s="216" t="n">
        <v>7054</v>
      </c>
      <c r="I332" s="214" t="n">
        <v>5</v>
      </c>
      <c r="J332" s="217">
        <f>+(((G332-F332)-(H332-F332))/(H332-F332))*100</f>
        <v/>
      </c>
      <c r="K332" s="234" t="n"/>
      <c r="L332" s="219">
        <f>AVERAGE(J332:J333)</f>
        <v/>
      </c>
      <c r="M332" s="219">
        <f>_xlfn.STDEV.S(J332,J333)</f>
        <v/>
      </c>
      <c r="N332" s="206" t="n"/>
      <c r="O332" s="206" t="n"/>
      <c r="P332" s="207">
        <f>+(((H332-F332)/1000)*1000)/10</f>
        <v/>
      </c>
      <c r="Q332" s="207">
        <f>AVERAGE(P332:P333)</f>
        <v/>
      </c>
      <c r="R332" s="26" t="inlineStr">
        <is>
          <t>FALSO</t>
        </is>
      </c>
      <c r="S332" s="26" t="inlineStr">
        <is>
          <t>FALSO</t>
        </is>
      </c>
      <c r="T332" s="211" t="n"/>
      <c r="U332" s="211" t="n"/>
      <c r="V332" s="290" t="inlineStr">
        <is>
          <t>Se descarta</t>
        </is>
      </c>
    </row>
    <row r="333" hidden="1" ht="15.75" customHeight="1" s="412">
      <c r="A333" s="199" t="n">
        <v>5566</v>
      </c>
      <c r="B333" s="200" t="n">
        <v>10</v>
      </c>
      <c r="C333" s="214" t="n">
        <v>136</v>
      </c>
      <c r="D333" s="214" t="n">
        <v>21</v>
      </c>
      <c r="E333" s="215" t="n">
        <v>43657</v>
      </c>
      <c r="F333" s="214" t="n">
        <v>5232</v>
      </c>
      <c r="G333" s="214" t="n">
        <v>7361</v>
      </c>
      <c r="H333" s="216" t="n">
        <v>7017</v>
      </c>
      <c r="I333" s="214" t="n"/>
      <c r="J333" s="217">
        <f>+(((G333-F333)-(H333-F333))/(H333-F333))*100</f>
        <v/>
      </c>
      <c r="K333" s="234" t="n"/>
      <c r="L333" s="221" t="n"/>
      <c r="M333" s="221" t="n"/>
      <c r="N333" s="206" t="n"/>
      <c r="O333" s="206" t="n"/>
      <c r="P333" s="207">
        <f>+(((H333-F333)/1000)*1000)/10</f>
        <v/>
      </c>
      <c r="Q333" s="207" t="n"/>
      <c r="R333" s="26" t="inlineStr">
        <is>
          <t>FALSO</t>
        </is>
      </c>
      <c r="S333" s="26" t="inlineStr">
        <is>
          <t>FALSO</t>
        </is>
      </c>
      <c r="T333" s="211" t="n"/>
      <c r="U333" s="211" t="n"/>
      <c r="V333" s="290" t="inlineStr">
        <is>
          <t>Se descarta</t>
        </is>
      </c>
    </row>
    <row r="334" hidden="1" ht="15.75" customHeight="1" s="412">
      <c r="A334" s="199" t="n">
        <v>5823</v>
      </c>
      <c r="B334" s="200" t="n">
        <v>35</v>
      </c>
      <c r="C334" s="214" t="n">
        <v>136</v>
      </c>
      <c r="D334" s="214" t="n">
        <v>22</v>
      </c>
      <c r="E334" s="215" t="n">
        <v>43685</v>
      </c>
      <c r="F334" s="214" t="n">
        <v>5280</v>
      </c>
      <c r="G334" s="214" t="n">
        <v>7737</v>
      </c>
      <c r="H334" s="216" t="n">
        <v>7404</v>
      </c>
      <c r="I334" s="214" t="n">
        <v>6</v>
      </c>
      <c r="J334" s="217">
        <f>+(((G334-F334)-(H334-F334))/(H334-F334))*100</f>
        <v/>
      </c>
      <c r="K334" s="234" t="n"/>
      <c r="L334" s="219">
        <f>AVERAGE(J334:J335)</f>
        <v/>
      </c>
      <c r="M334" s="219">
        <f>_xlfn.STDEV.S(J334,J335)</f>
        <v/>
      </c>
      <c r="N334" s="206" t="n"/>
      <c r="O334" s="206" t="n"/>
      <c r="P334" s="207">
        <f>+(((H334-F334)/1000)*1000)/10</f>
        <v/>
      </c>
      <c r="Q334" s="207">
        <f>AVERAGE(P334:P335)</f>
        <v/>
      </c>
      <c r="R334" s="26" t="inlineStr">
        <is>
          <t>FALSO</t>
        </is>
      </c>
      <c r="S334" s="26" t="inlineStr">
        <is>
          <t>VERDADERO</t>
        </is>
      </c>
      <c r="T334" s="211" t="n"/>
      <c r="U334" s="211" t="n"/>
      <c r="V334" s="290" t="inlineStr">
        <is>
          <t>Se descarta</t>
        </is>
      </c>
    </row>
    <row r="335" hidden="1" ht="15.75" customHeight="1" s="412">
      <c r="A335" s="199" t="n">
        <v>5824</v>
      </c>
      <c r="B335" s="200" t="n">
        <v>35</v>
      </c>
      <c r="C335" s="214" t="n">
        <v>136</v>
      </c>
      <c r="D335" s="214" t="n">
        <v>22</v>
      </c>
      <c r="E335" s="215" t="n">
        <v>43685</v>
      </c>
      <c r="F335" s="214" t="n">
        <v>5280</v>
      </c>
      <c r="G335" s="214" t="n">
        <v>7783</v>
      </c>
      <c r="H335" s="216" t="n">
        <v>7436</v>
      </c>
      <c r="I335" s="214" t="n"/>
      <c r="J335" s="217">
        <f>+(((G335-F335)-(H335-F335))/(H335-F335))*100</f>
        <v/>
      </c>
      <c r="K335" s="234" t="n"/>
      <c r="L335" s="221" t="n"/>
      <c r="M335" s="221" t="n"/>
      <c r="N335" s="206" t="n"/>
      <c r="O335" s="206" t="n"/>
      <c r="P335" s="207">
        <f>+(((H335-F335)/1000)*1000)/10</f>
        <v/>
      </c>
      <c r="Q335" s="207" t="n"/>
      <c r="R335" s="26" t="inlineStr">
        <is>
          <t>FALSO</t>
        </is>
      </c>
      <c r="S335" s="26" t="inlineStr">
        <is>
          <t>FALSO</t>
        </is>
      </c>
      <c r="T335" s="211" t="n"/>
      <c r="U335" s="211" t="n"/>
      <c r="V335" s="290" t="inlineStr">
        <is>
          <t>Se descarta</t>
        </is>
      </c>
    </row>
    <row r="336" hidden="1" ht="15.75" customHeight="1" s="412">
      <c r="A336" s="199" t="n">
        <v>3279</v>
      </c>
      <c r="B336" s="200" t="n">
        <v>35</v>
      </c>
      <c r="C336" s="223" t="n">
        <v>137</v>
      </c>
      <c r="D336" s="223" t="n">
        <v>13</v>
      </c>
      <c r="E336" s="73" t="n">
        <v>43587</v>
      </c>
      <c r="F336" s="223" t="n">
        <v>5280</v>
      </c>
      <c r="G336" s="223" t="n">
        <v>7447</v>
      </c>
      <c r="H336" s="225" t="n">
        <v>6863</v>
      </c>
      <c r="I336" s="223" t="n">
        <v>1</v>
      </c>
      <c r="J336" s="74">
        <f>+(((G336-F336)-(H336-F336))/(H336-F336))*100</f>
        <v/>
      </c>
      <c r="K336" s="233" t="inlineStr">
        <is>
          <t>1/2</t>
        </is>
      </c>
      <c r="L336" s="227">
        <f>AVERAGE(J336:J337)</f>
        <v/>
      </c>
      <c r="M336" s="227">
        <f>_xlfn.STDEV.S(J336,J337)</f>
        <v/>
      </c>
      <c r="N336" s="206" t="n">
        <v>2</v>
      </c>
      <c r="O336" s="206" t="n"/>
      <c r="P336" s="207">
        <f>+(((H336-F336)/1000)*1000)/10</f>
        <v/>
      </c>
      <c r="Q336" s="207">
        <f>AVERAGE(P336:P337)</f>
        <v/>
      </c>
      <c r="R336" s="26" t="inlineStr">
        <is>
          <t>FALSO</t>
        </is>
      </c>
      <c r="S336" s="26" t="inlineStr">
        <is>
          <t>FALSO</t>
        </is>
      </c>
      <c r="T336" s="211" t="n"/>
      <c r="U336" s="211" t="n"/>
      <c r="V336" s="290" t="inlineStr">
        <is>
          <t>Se descarta</t>
        </is>
      </c>
    </row>
    <row r="337" ht="15.75" customHeight="1" s="412">
      <c r="A337" s="199" t="n">
        <v>3280</v>
      </c>
      <c r="B337" s="200" t="n">
        <v>36</v>
      </c>
      <c r="C337" s="223" t="n">
        <v>137</v>
      </c>
      <c r="D337" s="223" t="n">
        <v>13</v>
      </c>
      <c r="E337" s="73" t="n">
        <v>43587</v>
      </c>
      <c r="F337" s="223" t="n">
        <v>5219</v>
      </c>
      <c r="G337" s="223" t="n">
        <v>7461</v>
      </c>
      <c r="H337" s="225" t="n">
        <v>6824</v>
      </c>
      <c r="I337" s="223" t="n"/>
      <c r="J337" s="74">
        <f>+(((G337-F337)-(H337-F337))/(H337-F337))*100</f>
        <v/>
      </c>
      <c r="K337" s="233" t="n"/>
      <c r="L337" s="228" t="n"/>
      <c r="M337" s="228" t="n"/>
      <c r="N337" s="206" t="n"/>
      <c r="O337" s="206" t="n"/>
      <c r="P337" s="207">
        <f>+(((H337-F337)/1000)*1000)/10</f>
        <v/>
      </c>
      <c r="Q337" s="207" t="n"/>
      <c r="R337" s="26" t="inlineStr">
        <is>
          <t>FALSO</t>
        </is>
      </c>
      <c r="S337" s="26" t="inlineStr">
        <is>
          <t>FALSO</t>
        </is>
      </c>
      <c r="T337" s="211" t="n"/>
      <c r="U337" s="211" t="n"/>
      <c r="V337" s="290" t="inlineStr">
        <is>
          <t>Plot válido</t>
        </is>
      </c>
    </row>
    <row r="338" ht="15.75" customHeight="1" s="412">
      <c r="A338" s="199" t="n">
        <v>4001</v>
      </c>
      <c r="B338" s="200" t="n">
        <v>31</v>
      </c>
      <c r="C338" s="223" t="n">
        <v>137</v>
      </c>
      <c r="D338" s="223" t="n">
        <v>15</v>
      </c>
      <c r="E338" s="73" t="n">
        <v>43599</v>
      </c>
      <c r="F338" s="223" t="n">
        <v>5227</v>
      </c>
      <c r="G338" s="223" t="n">
        <v>7821</v>
      </c>
      <c r="H338" s="225" t="n">
        <v>6996</v>
      </c>
      <c r="I338" s="223" t="n"/>
      <c r="J338" s="74">
        <f>+(((G338-F338)-(H338-F338))/(H338-F338))*100</f>
        <v/>
      </c>
      <c r="K338" s="236" t="inlineStr">
        <is>
          <t>1/2</t>
        </is>
      </c>
      <c r="L338" s="227">
        <f>AVERAGE(J338:J339)</f>
        <v/>
      </c>
      <c r="M338" s="227">
        <f>_xlfn.STDEV.S(J338,J339)</f>
        <v/>
      </c>
      <c r="N338" s="206" t="n"/>
      <c r="O338" s="206" t="n"/>
      <c r="P338" s="207">
        <f>+(((H338-F338)/1000)*1000)/10</f>
        <v/>
      </c>
      <c r="Q338" s="207">
        <f>AVERAGE(P338:P339)</f>
        <v/>
      </c>
      <c r="R338" s="26" t="inlineStr">
        <is>
          <t>FALSO</t>
        </is>
      </c>
      <c r="S338" s="26" t="inlineStr">
        <is>
          <t>FALSO</t>
        </is>
      </c>
      <c r="T338" s="211" t="n"/>
      <c r="U338" s="211" t="n"/>
      <c r="V338" s="290" t="inlineStr">
        <is>
          <t>Plot válido</t>
        </is>
      </c>
    </row>
    <row r="339" ht="15.75" customHeight="1" s="412">
      <c r="A339" s="199" t="n">
        <v>4002</v>
      </c>
      <c r="B339" s="200" t="n">
        <v>32</v>
      </c>
      <c r="C339" s="223" t="n">
        <v>137</v>
      </c>
      <c r="D339" s="223" t="n">
        <v>15</v>
      </c>
      <c r="E339" s="73" t="n">
        <v>43599</v>
      </c>
      <c r="F339" s="223" t="n">
        <v>5214</v>
      </c>
      <c r="G339" s="223" t="n">
        <v>7630</v>
      </c>
      <c r="H339" s="225" t="n">
        <v>6867</v>
      </c>
      <c r="I339" s="223" t="n"/>
      <c r="J339" s="74">
        <f>+(((G339-F339)-(H339-F339))/(H339-F339))*100</f>
        <v/>
      </c>
      <c r="K339" s="236" t="n"/>
      <c r="L339" s="228" t="n"/>
      <c r="M339" s="228" t="n"/>
      <c r="N339" s="206" t="n"/>
      <c r="O339" s="206" t="n"/>
      <c r="P339" s="207">
        <f>+(((H339-F339)/1000)*1000)/10</f>
        <v/>
      </c>
      <c r="Q339" s="207" t="n"/>
      <c r="R339" s="26" t="inlineStr">
        <is>
          <t>FALSO</t>
        </is>
      </c>
      <c r="S339" s="26" t="inlineStr">
        <is>
          <t>FALSO</t>
        </is>
      </c>
      <c r="T339" s="211" t="n"/>
      <c r="U339" s="211" t="n"/>
      <c r="V339" s="290" t="inlineStr">
        <is>
          <t>Plot válido</t>
        </is>
      </c>
    </row>
    <row r="340" ht="15.75" customHeight="1" s="412">
      <c r="A340" s="199" t="n">
        <v>4647</v>
      </c>
      <c r="B340" s="200" t="n">
        <v>31</v>
      </c>
      <c r="C340" s="223" t="n">
        <v>137</v>
      </c>
      <c r="D340" s="223" t="n">
        <v>17</v>
      </c>
      <c r="E340" s="73" t="n">
        <v>43619</v>
      </c>
      <c r="F340" s="223" t="n">
        <v>5227</v>
      </c>
      <c r="G340" s="223" t="n">
        <v>7642</v>
      </c>
      <c r="H340" s="225" t="n">
        <v>6964</v>
      </c>
      <c r="I340" s="223" t="n"/>
      <c r="J340" s="74">
        <f>+(((G340-F340)-(H340-F340))/(H340-F340))*100</f>
        <v/>
      </c>
      <c r="K340" s="233" t="n"/>
      <c r="L340" s="227">
        <f>AVERAGE(J340:J341)</f>
        <v/>
      </c>
      <c r="M340" s="227">
        <f>_xlfn.STDEV.S(J340,J341)</f>
        <v/>
      </c>
      <c r="N340" s="206" t="n"/>
      <c r="O340" s="206" t="n"/>
      <c r="P340" s="207">
        <f>+(((H340-F340)/1000)*1000)/10</f>
        <v/>
      </c>
      <c r="Q340" s="207">
        <f>AVERAGE(P340:P341)</f>
        <v/>
      </c>
      <c r="R340" s="26" t="inlineStr">
        <is>
          <t>VERDADERO</t>
        </is>
      </c>
      <c r="S340" s="26" t="inlineStr">
        <is>
          <t>FALSO</t>
        </is>
      </c>
      <c r="T340" s="211" t="n"/>
      <c r="U340" s="211" t="n"/>
      <c r="V340" s="290" t="inlineStr">
        <is>
          <t>Plot válido</t>
        </is>
      </c>
    </row>
    <row r="341" ht="15.75" customHeight="1" s="412">
      <c r="A341" s="199" t="n">
        <v>4648</v>
      </c>
      <c r="B341" s="200" t="n">
        <v>32</v>
      </c>
      <c r="C341" s="223" t="n">
        <v>137</v>
      </c>
      <c r="D341" s="223" t="n">
        <v>17</v>
      </c>
      <c r="E341" s="73" t="n">
        <v>43619</v>
      </c>
      <c r="F341" s="223" t="n">
        <v>5214</v>
      </c>
      <c r="G341" s="223" t="n">
        <v>7425</v>
      </c>
      <c r="H341" s="225" t="n">
        <v>6813</v>
      </c>
      <c r="I341" s="223" t="n"/>
      <c r="J341" s="74">
        <f>+(((G341-F341)-(H341-F341))/(H341-F341))*100</f>
        <v/>
      </c>
      <c r="K341" s="233" t="n"/>
      <c r="L341" s="228" t="n"/>
      <c r="M341" s="228" t="n"/>
      <c r="N341" s="206" t="n"/>
      <c r="O341" s="206" t="n"/>
      <c r="P341" s="207">
        <f>+(((H341-F341)/1000)*1000)/10</f>
        <v/>
      </c>
      <c r="Q341" s="207" t="n"/>
      <c r="R341" s="26" t="inlineStr">
        <is>
          <t>FALSO</t>
        </is>
      </c>
      <c r="S341" s="26" t="inlineStr">
        <is>
          <t>FALSO</t>
        </is>
      </c>
      <c r="T341" s="211" t="n"/>
      <c r="U341" s="211" t="n"/>
      <c r="V341" s="290" t="inlineStr">
        <is>
          <t>Plot válido</t>
        </is>
      </c>
    </row>
    <row r="342" ht="15.75" customHeight="1" s="412">
      <c r="A342" s="199" t="n">
        <v>5825</v>
      </c>
      <c r="B342" s="200" t="n">
        <v>36</v>
      </c>
      <c r="C342" s="223" t="n">
        <v>137</v>
      </c>
      <c r="D342" s="223" t="n">
        <v>22</v>
      </c>
      <c r="E342" s="73" t="n">
        <v>43685</v>
      </c>
      <c r="F342" s="223" t="n">
        <v>5219</v>
      </c>
      <c r="G342" s="223" t="n">
        <v>6951</v>
      </c>
      <c r="H342" s="225" t="n">
        <v>6719</v>
      </c>
      <c r="I342" s="223" t="n">
        <v>6</v>
      </c>
      <c r="J342" s="74">
        <f>+(((G342-F342)-(H342-F342))/(H342-F342))*100</f>
        <v/>
      </c>
      <c r="K342" s="233" t="n"/>
      <c r="L342" s="227">
        <f>AVERAGE(J342:J343)</f>
        <v/>
      </c>
      <c r="M342" s="227">
        <f>_xlfn.STDEV.S(J342,J343)</f>
        <v/>
      </c>
      <c r="N342" s="206" t="n"/>
      <c r="O342" s="206" t="n"/>
      <c r="P342" s="207">
        <f>+(((H342-F342)/1000)*1000)/10</f>
        <v/>
      </c>
      <c r="Q342" s="207">
        <f>AVERAGE(P342:P343)</f>
        <v/>
      </c>
      <c r="R342" s="26" t="inlineStr">
        <is>
          <t>FALSO</t>
        </is>
      </c>
      <c r="S342" s="26" t="inlineStr">
        <is>
          <t>VERDADERO</t>
        </is>
      </c>
      <c r="T342" s="211" t="n"/>
      <c r="U342" s="211" t="n"/>
      <c r="V342" s="290" t="inlineStr">
        <is>
          <t>Plot válido</t>
        </is>
      </c>
    </row>
    <row r="343" ht="15.75" customHeight="1" s="412">
      <c r="A343" s="199" t="n">
        <v>5826</v>
      </c>
      <c r="B343" s="200" t="n">
        <v>36</v>
      </c>
      <c r="C343" s="223" t="n">
        <v>137</v>
      </c>
      <c r="D343" s="223" t="n">
        <v>22</v>
      </c>
      <c r="E343" s="73" t="n">
        <v>43685</v>
      </c>
      <c r="F343" s="223" t="n">
        <v>5219</v>
      </c>
      <c r="G343" s="223" t="n">
        <v>6974</v>
      </c>
      <c r="H343" s="225" t="n">
        <v>6734</v>
      </c>
      <c r="I343" s="223" t="n"/>
      <c r="J343" s="74">
        <f>+(((G343-F343)-(H343-F343))/(H343-F343))*100</f>
        <v/>
      </c>
      <c r="K343" s="233" t="n"/>
      <c r="L343" s="228" t="n"/>
      <c r="M343" s="228" t="n"/>
      <c r="N343" s="206" t="n"/>
      <c r="O343" s="206" t="n"/>
      <c r="P343" s="207">
        <f>+(((H343-F343)/1000)*1000)/10</f>
        <v/>
      </c>
      <c r="Q343" s="207" t="n"/>
      <c r="R343" s="26" t="inlineStr">
        <is>
          <t>FALSO</t>
        </is>
      </c>
      <c r="S343" s="26" t="inlineStr">
        <is>
          <t>FALSO</t>
        </is>
      </c>
      <c r="T343" s="211" t="n"/>
      <c r="U343" s="211" t="n"/>
      <c r="V343" s="290" t="inlineStr">
        <is>
          <t>Plot válido</t>
        </is>
      </c>
    </row>
    <row r="344" ht="15.75" customHeight="1" s="412">
      <c r="A344" s="199" t="n">
        <v>3665</v>
      </c>
      <c r="B344" s="200" t="n">
        <v>87</v>
      </c>
      <c r="C344" s="223" t="n">
        <v>138</v>
      </c>
      <c r="D344" s="223" t="n">
        <v>14</v>
      </c>
      <c r="E344" s="73" t="n">
        <v>43591</v>
      </c>
      <c r="F344" s="223" t="n">
        <v>5250</v>
      </c>
      <c r="G344" s="224" t="n">
        <v>9465</v>
      </c>
      <c r="H344" s="225" t="n">
        <v>7960</v>
      </c>
      <c r="I344" s="223" t="n">
        <v>2</v>
      </c>
      <c r="J344" s="74">
        <f>+(((G344-F344)-(H344-F344))/(H344-F344))*100</f>
        <v/>
      </c>
      <c r="K344" s="233" t="inlineStr">
        <is>
          <t>6/5</t>
        </is>
      </c>
      <c r="L344" s="227">
        <f>AVERAGE(J344:J345)</f>
        <v/>
      </c>
      <c r="M344" s="227">
        <f>_xlfn.STDEV.S(J344,J345)</f>
        <v/>
      </c>
      <c r="N344" s="206" t="n">
        <v>2</v>
      </c>
      <c r="O344" s="206" t="n"/>
      <c r="P344" s="207">
        <f>+(((H344-F344)/1000)*1000)/10</f>
        <v/>
      </c>
      <c r="Q344" s="207">
        <f>AVERAGE(P344:P345)</f>
        <v/>
      </c>
      <c r="R344" s="26" t="inlineStr">
        <is>
          <t>FALSO</t>
        </is>
      </c>
      <c r="S344" s="26" t="inlineStr">
        <is>
          <t>FALSO</t>
        </is>
      </c>
      <c r="T344" s="211" t="n"/>
      <c r="U344" s="211" t="n"/>
      <c r="V344" s="290" t="inlineStr">
        <is>
          <t>Plot válido</t>
        </is>
      </c>
    </row>
    <row r="345" ht="15.75" customHeight="1" s="412">
      <c r="A345" s="199" t="n">
        <v>3666</v>
      </c>
      <c r="B345" s="200" t="n">
        <v>88</v>
      </c>
      <c r="C345" s="223" t="n">
        <v>138</v>
      </c>
      <c r="D345" s="223" t="n">
        <v>14</v>
      </c>
      <c r="E345" s="73" t="n">
        <v>43591</v>
      </c>
      <c r="F345" s="223" t="n">
        <v>5241</v>
      </c>
      <c r="G345" s="224" t="n">
        <v>9311</v>
      </c>
      <c r="H345" s="225" t="n">
        <v>7854</v>
      </c>
      <c r="I345" s="223" t="n"/>
      <c r="J345" s="74">
        <f>+(((G345-F345)-(H345-F345))/(H345-F345))*100</f>
        <v/>
      </c>
      <c r="K345" s="233" t="n"/>
      <c r="L345" s="228" t="n"/>
      <c r="M345" s="228" t="n"/>
      <c r="N345" s="206" t="n"/>
      <c r="O345" s="206" t="n"/>
      <c r="P345" s="207">
        <f>+(((H345-F345)/1000)*1000)/10</f>
        <v/>
      </c>
      <c r="Q345" s="207" t="n"/>
      <c r="R345" s="26" t="inlineStr">
        <is>
          <t>FALSO</t>
        </is>
      </c>
      <c r="S345" s="26" t="inlineStr">
        <is>
          <t>FALSO</t>
        </is>
      </c>
      <c r="T345" s="211" t="n"/>
      <c r="U345" s="211" t="n"/>
      <c r="V345" s="290" t="inlineStr">
        <is>
          <t>Plot válido</t>
        </is>
      </c>
    </row>
    <row r="346" ht="15.75" customHeight="1" s="412">
      <c r="A346" s="199" t="n">
        <v>4333</v>
      </c>
      <c r="B346" s="200" t="n">
        <v>39</v>
      </c>
      <c r="C346" s="223" t="n">
        <v>138</v>
      </c>
      <c r="D346" s="223" t="n">
        <v>16</v>
      </c>
      <c r="E346" s="73" t="n">
        <v>43607</v>
      </c>
      <c r="F346" s="223" t="n">
        <v>5245</v>
      </c>
      <c r="G346" s="223" t="n">
        <v>11056</v>
      </c>
      <c r="H346" s="225" t="n">
        <v>9512</v>
      </c>
      <c r="I346" s="223" t="n">
        <v>2</v>
      </c>
      <c r="J346" s="74">
        <f>+(((G346-F346)-(H346-F346))/(H346-F346))*100</f>
        <v/>
      </c>
      <c r="K346" s="233" t="n"/>
      <c r="L346" s="227">
        <f>AVERAGE(J346:J347)</f>
        <v/>
      </c>
      <c r="M346" s="227">
        <f>_xlfn.STDEV.S(J346,J347)</f>
        <v/>
      </c>
      <c r="N346" s="206" t="n"/>
      <c r="O346" s="206" t="n"/>
      <c r="P346" s="207">
        <f>+(((H346-F346)/1000)*1000)/10</f>
        <v/>
      </c>
      <c r="Q346" s="207">
        <f>AVERAGE(P346:P347)</f>
        <v/>
      </c>
      <c r="R346" s="26" t="inlineStr">
        <is>
          <t>VERDADERO</t>
        </is>
      </c>
      <c r="S346" s="26" t="inlineStr">
        <is>
          <t>FALSO</t>
        </is>
      </c>
      <c r="T346" s="211" t="n"/>
      <c r="U346" s="211" t="n"/>
      <c r="V346" s="290" t="inlineStr">
        <is>
          <t>Plot válido</t>
        </is>
      </c>
    </row>
    <row r="347" ht="15.75" customHeight="1" s="412">
      <c r="A347" s="199" t="n">
        <v>4334</v>
      </c>
      <c r="B347" s="200" t="n">
        <v>40</v>
      </c>
      <c r="C347" s="223" t="n">
        <v>138</v>
      </c>
      <c r="D347" s="223" t="n">
        <v>16</v>
      </c>
      <c r="E347" s="73" t="n">
        <v>43607</v>
      </c>
      <c r="F347" s="223" t="n">
        <v>5216</v>
      </c>
      <c r="G347" s="223" t="n">
        <v>10613</v>
      </c>
      <c r="H347" s="225" t="n">
        <v>9183</v>
      </c>
      <c r="I347" s="223" t="n"/>
      <c r="J347" s="74">
        <f>+(((G347-F347)-(H347-F347))/(H347-F347))*100</f>
        <v/>
      </c>
      <c r="K347" s="233" t="n"/>
      <c r="L347" s="228" t="n"/>
      <c r="M347" s="228" t="n"/>
      <c r="N347" s="206" t="n"/>
      <c r="O347" s="206" t="n"/>
      <c r="P347" s="207">
        <f>+(((H347-F347)/1000)*1000)/10</f>
        <v/>
      </c>
      <c r="Q347" s="207" t="n"/>
      <c r="R347" s="26" t="inlineStr">
        <is>
          <t>FALSO</t>
        </is>
      </c>
      <c r="S347" s="26" t="inlineStr">
        <is>
          <t>FALSO</t>
        </is>
      </c>
      <c r="T347" s="211" t="n"/>
      <c r="U347" s="211" t="n"/>
      <c r="V347" s="290" t="inlineStr">
        <is>
          <t>Plot válido</t>
        </is>
      </c>
    </row>
    <row r="348" ht="15.75" customHeight="1" s="412">
      <c r="A348" s="199" t="n">
        <v>4979</v>
      </c>
      <c r="B348" s="200" t="n">
        <v>39</v>
      </c>
      <c r="C348" s="223" t="n">
        <v>138</v>
      </c>
      <c r="D348" s="223" t="n">
        <v>18</v>
      </c>
      <c r="E348" s="73" t="n">
        <v>43626</v>
      </c>
      <c r="F348" s="223" t="n">
        <v>5245</v>
      </c>
      <c r="G348" s="223" t="n">
        <v>8582</v>
      </c>
      <c r="H348" s="225" t="n">
        <v>7989</v>
      </c>
      <c r="I348" s="223" t="n">
        <v>6</v>
      </c>
      <c r="J348" s="74">
        <f>+(((G348-F348)-(H348-F348))/(H348-F348))*100</f>
        <v/>
      </c>
      <c r="K348" s="233" t="n"/>
      <c r="L348" s="227">
        <f>AVERAGE(J348:J349)</f>
        <v/>
      </c>
      <c r="M348" s="227">
        <f>_xlfn.STDEV.S(J348,J349)</f>
        <v/>
      </c>
      <c r="N348" s="206" t="n"/>
      <c r="O348" s="206" t="n"/>
      <c r="P348" s="207">
        <f>+(((H348-F348)/1000)*1000)/10</f>
        <v/>
      </c>
      <c r="Q348" s="207">
        <f>AVERAGE(P348:P349)</f>
        <v/>
      </c>
      <c r="R348" s="26" t="inlineStr">
        <is>
          <t>FALSO</t>
        </is>
      </c>
      <c r="S348" s="26" t="inlineStr">
        <is>
          <t>FALSO</t>
        </is>
      </c>
      <c r="T348" s="211" t="n"/>
      <c r="U348" s="211" t="n"/>
      <c r="V348" s="290" t="inlineStr">
        <is>
          <t>Plot válido</t>
        </is>
      </c>
    </row>
    <row r="349" ht="15.75" customHeight="1" s="412">
      <c r="A349" s="199" t="n">
        <v>4980</v>
      </c>
      <c r="B349" s="200" t="n">
        <v>40</v>
      </c>
      <c r="C349" s="223" t="n">
        <v>138</v>
      </c>
      <c r="D349" s="223" t="n">
        <v>18</v>
      </c>
      <c r="E349" s="73" t="n">
        <v>43626</v>
      </c>
      <c r="F349" s="223" t="n">
        <v>5216</v>
      </c>
      <c r="G349" s="223" t="n">
        <v>8578</v>
      </c>
      <c r="H349" s="225" t="n">
        <v>7982</v>
      </c>
      <c r="I349" s="223" t="n"/>
      <c r="J349" s="74">
        <f>+(((G349-F349)-(H349-F349))/(H349-F349))*100</f>
        <v/>
      </c>
      <c r="K349" s="233" t="n"/>
      <c r="L349" s="228" t="n"/>
      <c r="M349" s="228" t="n"/>
      <c r="N349" s="206" t="n"/>
      <c r="O349" s="206" t="n"/>
      <c r="P349" s="207">
        <f>+(((H349-F349)/1000)*1000)/10</f>
        <v/>
      </c>
      <c r="Q349" s="207" t="n"/>
      <c r="R349" s="26" t="inlineStr">
        <is>
          <t>FALSO</t>
        </is>
      </c>
      <c r="S349" s="26" t="inlineStr">
        <is>
          <t>FALSO</t>
        </is>
      </c>
      <c r="T349" s="211" t="n"/>
      <c r="U349" s="211" t="n"/>
      <c r="V349" s="290" t="inlineStr">
        <is>
          <t>Plot válido</t>
        </is>
      </c>
    </row>
    <row r="350" ht="15.75" customHeight="1" s="412">
      <c r="A350" s="199" t="n">
        <v>5567</v>
      </c>
      <c r="B350" s="200" t="n">
        <v>11</v>
      </c>
      <c r="C350" s="223" t="n">
        <v>138</v>
      </c>
      <c r="D350" s="223" t="n">
        <v>21</v>
      </c>
      <c r="E350" s="73" t="n">
        <v>43657</v>
      </c>
      <c r="F350" s="223" t="n">
        <v>5213</v>
      </c>
      <c r="G350" s="223" t="n">
        <v>8425</v>
      </c>
      <c r="H350" s="225" t="n">
        <v>7879</v>
      </c>
      <c r="I350" s="223" t="n">
        <v>6</v>
      </c>
      <c r="J350" s="74">
        <f>+(((G350-F350)-(H350-F350))/(H350-F350))*100</f>
        <v/>
      </c>
      <c r="K350" s="233" t="n"/>
      <c r="L350" s="227">
        <f>AVERAGE(J350:J351)</f>
        <v/>
      </c>
      <c r="M350" s="227">
        <f>_xlfn.STDEV.S(J350,J351)</f>
        <v/>
      </c>
      <c r="N350" s="206" t="n"/>
      <c r="O350" s="206" t="n"/>
      <c r="P350" s="207">
        <f>+(((H350-F350)/1000)*1000)/10</f>
        <v/>
      </c>
      <c r="Q350" s="207">
        <f>AVERAGE(P350:P351)</f>
        <v/>
      </c>
      <c r="R350" s="26" t="inlineStr">
        <is>
          <t>FALSO</t>
        </is>
      </c>
      <c r="S350" s="26" t="inlineStr">
        <is>
          <t>FALSO</t>
        </is>
      </c>
      <c r="T350" s="211" t="n"/>
      <c r="U350" s="211" t="n"/>
      <c r="V350" s="290" t="inlineStr">
        <is>
          <t>Plot válido</t>
        </is>
      </c>
    </row>
    <row r="351" ht="15.75" customHeight="1" s="412">
      <c r="A351" s="199" t="n">
        <v>5568</v>
      </c>
      <c r="B351" s="200" t="n">
        <v>12</v>
      </c>
      <c r="C351" s="223" t="n">
        <v>138</v>
      </c>
      <c r="D351" s="223" t="n">
        <v>21</v>
      </c>
      <c r="E351" s="73" t="n">
        <v>43657</v>
      </c>
      <c r="F351" s="223" t="n">
        <v>5232</v>
      </c>
      <c r="G351" s="223" t="n">
        <v>8310</v>
      </c>
      <c r="H351" s="225" t="n">
        <v>7796</v>
      </c>
      <c r="I351" s="223" t="n"/>
      <c r="J351" s="74">
        <f>+(((G351-F351)-(H351-F351))/(H351-F351))*100</f>
        <v/>
      </c>
      <c r="K351" s="233" t="n"/>
      <c r="L351" s="228" t="n"/>
      <c r="M351" s="228" t="n"/>
      <c r="N351" s="206" t="n"/>
      <c r="O351" s="206" t="n"/>
      <c r="P351" s="207">
        <f>+(((H351-F351)/1000)*1000)/10</f>
        <v/>
      </c>
      <c r="Q351" s="207" t="n"/>
      <c r="R351" s="26" t="inlineStr">
        <is>
          <t>FALSO</t>
        </is>
      </c>
      <c r="S351" s="26" t="inlineStr">
        <is>
          <t>FALSO</t>
        </is>
      </c>
      <c r="T351" s="211" t="n"/>
      <c r="U351" s="211" t="n"/>
      <c r="V351" s="290" t="inlineStr">
        <is>
          <t>Plot válido</t>
        </is>
      </c>
    </row>
    <row r="352" ht="15.75" customHeight="1" s="412">
      <c r="A352" s="199" t="n">
        <v>5827</v>
      </c>
      <c r="B352" s="200" t="n">
        <v>37</v>
      </c>
      <c r="C352" s="223" t="n">
        <v>138</v>
      </c>
      <c r="D352" s="223" t="n">
        <v>22</v>
      </c>
      <c r="E352" s="73" t="n">
        <v>43685</v>
      </c>
      <c r="F352" s="223" t="n">
        <v>5225</v>
      </c>
      <c r="G352" s="223" t="n">
        <v>9274</v>
      </c>
      <c r="H352" s="225" t="n">
        <v>8730</v>
      </c>
      <c r="I352" s="223" t="n">
        <v>7</v>
      </c>
      <c r="J352" s="74">
        <f>+(((G352-F352)-(H352-F352))/(H352-F352))*100</f>
        <v/>
      </c>
      <c r="K352" s="233" t="n"/>
      <c r="L352" s="227">
        <f>AVERAGE(J352:J353)</f>
        <v/>
      </c>
      <c r="M352" s="227">
        <f>_xlfn.STDEV.S(J352,J353)</f>
        <v/>
      </c>
      <c r="N352" s="206" t="n"/>
      <c r="O352" s="206" t="n"/>
      <c r="P352" s="207">
        <f>+(((H352-F352)/1000)*1000)/10</f>
        <v/>
      </c>
      <c r="Q352" s="207">
        <f>AVERAGE(P352:P353)</f>
        <v/>
      </c>
      <c r="R352" s="26" t="inlineStr">
        <is>
          <t>FALSO</t>
        </is>
      </c>
      <c r="S352" s="26" t="inlineStr">
        <is>
          <t>VERDADERO</t>
        </is>
      </c>
      <c r="T352" s="211" t="n"/>
      <c r="U352" s="211" t="n"/>
      <c r="V352" s="290" t="inlineStr">
        <is>
          <t>Plot válido</t>
        </is>
      </c>
    </row>
    <row r="353" ht="15.75" customHeight="1" s="412">
      <c r="A353" s="199" t="n">
        <v>5828</v>
      </c>
      <c r="B353" s="200" t="n">
        <v>37</v>
      </c>
      <c r="C353" s="223" t="n">
        <v>138</v>
      </c>
      <c r="D353" s="223" t="n">
        <v>22</v>
      </c>
      <c r="E353" s="73" t="n">
        <v>43685</v>
      </c>
      <c r="F353" s="223" t="n">
        <v>5225</v>
      </c>
      <c r="G353" s="223" t="n">
        <v>9291</v>
      </c>
      <c r="H353" s="225" t="n">
        <v>8744</v>
      </c>
      <c r="I353" s="223" t="n"/>
      <c r="J353" s="74">
        <f>+(((G353-F353)-(H353-F353))/(H353-F353))*100</f>
        <v/>
      </c>
      <c r="K353" s="233" t="n"/>
      <c r="L353" s="228" t="n"/>
      <c r="M353" s="228" t="n"/>
      <c r="N353" s="206" t="n"/>
      <c r="O353" s="206" t="n"/>
      <c r="P353" s="207">
        <f>+(((H353-F353)/1000)*1000)/10</f>
        <v/>
      </c>
      <c r="Q353" s="207" t="n"/>
      <c r="R353" s="26" t="inlineStr">
        <is>
          <t>FALSO</t>
        </is>
      </c>
      <c r="S353" s="26" t="inlineStr">
        <is>
          <t>FALSO</t>
        </is>
      </c>
      <c r="T353" s="211" t="n"/>
      <c r="U353" s="211" t="n"/>
      <c r="V353" s="290" t="inlineStr">
        <is>
          <t>Plot válido</t>
        </is>
      </c>
    </row>
    <row r="354" ht="15.75" customHeight="1" s="412">
      <c r="A354" s="199" t="n">
        <v>2929</v>
      </c>
      <c r="B354" s="200" t="n">
        <v>13</v>
      </c>
      <c r="C354" s="214" t="n">
        <v>139</v>
      </c>
      <c r="D354" s="214" t="n">
        <v>11</v>
      </c>
      <c r="E354" s="215" t="n">
        <v>43571</v>
      </c>
      <c r="F354" s="231" t="n">
        <v>5314</v>
      </c>
      <c r="G354" s="214" t="n">
        <v>6694</v>
      </c>
      <c r="H354" s="216" t="n">
        <v>6466</v>
      </c>
      <c r="I354" s="214" t="n">
        <v>1</v>
      </c>
      <c r="J354" s="217">
        <f>+(((G354-F354)-(H354-F354))/(H354-F354))*100</f>
        <v/>
      </c>
      <c r="K354" s="234" t="inlineStr">
        <is>
          <t>MF</t>
        </is>
      </c>
      <c r="L354" s="219">
        <f>AVERAGE(J354:J355)</f>
        <v/>
      </c>
      <c r="M354" s="219">
        <f>_xlfn.STDEV.S(J354,J355)</f>
        <v/>
      </c>
      <c r="N354" s="206" t="n">
        <v>1</v>
      </c>
      <c r="O354" s="206" t="n"/>
      <c r="P354" s="207">
        <f>+(((H354-F354)/1000)*1000)/10</f>
        <v/>
      </c>
      <c r="Q354" s="207">
        <f>AVERAGE(P354:P355)</f>
        <v/>
      </c>
      <c r="R354" s="26" t="inlineStr">
        <is>
          <t>FALSO</t>
        </is>
      </c>
      <c r="S354" s="26" t="inlineStr">
        <is>
          <t>FALSO</t>
        </is>
      </c>
      <c r="T354" s="211" t="n"/>
      <c r="U354" s="211" t="n"/>
      <c r="V354" s="290" t="inlineStr">
        <is>
          <t>Plot válido</t>
        </is>
      </c>
    </row>
    <row r="355" hidden="1" ht="15.75" customHeight="1" s="412">
      <c r="A355" s="199" t="n">
        <v>2930</v>
      </c>
      <c r="B355" s="200" t="n">
        <v>14</v>
      </c>
      <c r="C355" s="214" t="n">
        <v>139</v>
      </c>
      <c r="D355" s="214" t="n">
        <v>11</v>
      </c>
      <c r="E355" s="215" t="n">
        <v>43571</v>
      </c>
      <c r="F355" s="231" t="n">
        <v>5249</v>
      </c>
      <c r="G355" s="214" t="n">
        <v>6477</v>
      </c>
      <c r="H355" s="216" t="n">
        <v>6271</v>
      </c>
      <c r="I355" s="214" t="n"/>
      <c r="J355" s="217">
        <f>+(((G355-F355)-(H355-F355))/(H355-F355))*100</f>
        <v/>
      </c>
      <c r="K355" s="234" t="n"/>
      <c r="L355" s="221" t="n"/>
      <c r="M355" s="221" t="n"/>
      <c r="N355" s="206" t="n"/>
      <c r="O355" s="206" t="n"/>
      <c r="P355" s="207">
        <f>+(((H355-F355)/1000)*1000)/10</f>
        <v/>
      </c>
      <c r="Q355" s="207" t="n"/>
      <c r="R355" s="26" t="inlineStr">
        <is>
          <t>FALSO</t>
        </is>
      </c>
      <c r="S355" s="26" t="inlineStr">
        <is>
          <t>FALSO</t>
        </is>
      </c>
      <c r="T355" s="211" t="n"/>
      <c r="U355" s="211" t="n"/>
      <c r="V355" s="290" t="inlineStr">
        <is>
          <t>Se descarta</t>
        </is>
      </c>
    </row>
    <row r="356" hidden="1" ht="15.75" customHeight="1" s="412">
      <c r="A356" s="199" t="n">
        <v>3667</v>
      </c>
      <c r="B356" s="200" t="n">
        <v>89</v>
      </c>
      <c r="C356" s="214" t="n">
        <v>139</v>
      </c>
      <c r="D356" s="214" t="n">
        <v>14</v>
      </c>
      <c r="E356" s="215" t="n">
        <v>43591</v>
      </c>
      <c r="F356" s="214" t="n">
        <v>5188</v>
      </c>
      <c r="G356" s="231" t="n">
        <v>8337</v>
      </c>
      <c r="H356" s="216" t="n">
        <v>7429</v>
      </c>
      <c r="I356" s="214" t="n"/>
      <c r="J356" s="217">
        <f>+(((G356-F356)-(H356-F356))/(H356-F356))*100</f>
        <v/>
      </c>
      <c r="K356" s="234" t="inlineStr">
        <is>
          <t>MF</t>
        </is>
      </c>
      <c r="L356" s="219">
        <f>AVERAGE(J356:J357)</f>
        <v/>
      </c>
      <c r="M356" s="219">
        <f>_xlfn.STDEV.S(J356,J357)</f>
        <v/>
      </c>
      <c r="N356" s="206" t="n"/>
      <c r="O356" s="206" t="n"/>
      <c r="P356" s="207">
        <f>+(((H356-F356)/1000)*1000)/10</f>
        <v/>
      </c>
      <c r="Q356" s="207">
        <f>AVERAGE(P356:P357)</f>
        <v/>
      </c>
      <c r="R356" s="26" t="inlineStr">
        <is>
          <t>FALSO</t>
        </is>
      </c>
      <c r="S356" s="26" t="inlineStr">
        <is>
          <t>FALSO</t>
        </is>
      </c>
      <c r="T356" s="211" t="n"/>
      <c r="U356" s="211" t="n"/>
      <c r="V356" s="290" t="inlineStr">
        <is>
          <t>Se descarta</t>
        </is>
      </c>
    </row>
    <row r="357" hidden="1" ht="15.75" customHeight="1" s="412">
      <c r="A357" s="199" t="n">
        <v>3668</v>
      </c>
      <c r="B357" s="200" t="n">
        <v>90</v>
      </c>
      <c r="C357" s="214" t="n">
        <v>139</v>
      </c>
      <c r="D357" s="214" t="n">
        <v>14</v>
      </c>
      <c r="E357" s="215" t="n">
        <v>43591</v>
      </c>
      <c r="F357" s="214" t="n">
        <v>5202</v>
      </c>
      <c r="G357" s="231" t="n">
        <v>8415</v>
      </c>
      <c r="H357" s="216" t="n">
        <v>7483</v>
      </c>
      <c r="I357" s="214" t="n"/>
      <c r="J357" s="217">
        <f>+(((G357-F357)-(H357-F357))/(H357-F357))*100</f>
        <v/>
      </c>
      <c r="K357" s="234" t="n"/>
      <c r="L357" s="221" t="n"/>
      <c r="M357" s="221" t="n"/>
      <c r="N357" s="206" t="n"/>
      <c r="O357" s="206" t="n"/>
      <c r="P357" s="207">
        <f>+(((H357-F357)/1000)*1000)/10</f>
        <v/>
      </c>
      <c r="Q357" s="207" t="n"/>
      <c r="R357" s="26" t="inlineStr">
        <is>
          <t>FALSO</t>
        </is>
      </c>
      <c r="S357" s="26" t="inlineStr">
        <is>
          <t>FALSO</t>
        </is>
      </c>
      <c r="T357" s="211" t="n"/>
      <c r="U357" s="211" t="n"/>
      <c r="V357" s="290" t="inlineStr">
        <is>
          <t>Se descarta</t>
        </is>
      </c>
    </row>
    <row r="358" hidden="1" ht="15.75" customHeight="1" s="412">
      <c r="A358" s="199" t="n">
        <v>4003</v>
      </c>
      <c r="B358" s="200" t="n">
        <v>33</v>
      </c>
      <c r="C358" s="214" t="n">
        <v>139</v>
      </c>
      <c r="D358" s="214" t="n">
        <v>15</v>
      </c>
      <c r="E358" s="215" t="n">
        <v>43599</v>
      </c>
      <c r="F358" s="214" t="n">
        <v>5203</v>
      </c>
      <c r="G358" s="214" t="n">
        <v>7985</v>
      </c>
      <c r="H358" s="216" t="n">
        <v>7359</v>
      </c>
      <c r="I358" s="214" t="n"/>
      <c r="J358" s="217">
        <f>+(((G358-F358)-(H358-F358))/(H358-F358))*100</f>
        <v/>
      </c>
      <c r="K358" s="235" t="n"/>
      <c r="L358" s="219">
        <f>AVERAGE(J358:J359)</f>
        <v/>
      </c>
      <c r="M358" s="219">
        <f>_xlfn.STDEV.S(J358,J359)</f>
        <v/>
      </c>
      <c r="N358" s="206" t="n"/>
      <c r="O358" s="206" t="n"/>
      <c r="P358" s="207">
        <f>+(((H358-F358)/1000)*1000)/10</f>
        <v/>
      </c>
      <c r="Q358" s="207">
        <f>AVERAGE(P358:P359)</f>
        <v/>
      </c>
      <c r="R358" s="26" t="inlineStr">
        <is>
          <t>FALSO</t>
        </is>
      </c>
      <c r="S358" s="26" t="inlineStr">
        <is>
          <t>FALSO</t>
        </is>
      </c>
      <c r="T358" s="211" t="n"/>
      <c r="U358" s="211" t="n"/>
      <c r="V358" s="290" t="inlineStr">
        <is>
          <t>Se descarta</t>
        </is>
      </c>
    </row>
    <row r="359" hidden="1" ht="15.75" customHeight="1" s="412">
      <c r="A359" s="199" t="n">
        <v>4004</v>
      </c>
      <c r="B359" s="200" t="n">
        <v>34</v>
      </c>
      <c r="C359" s="214" t="n">
        <v>139</v>
      </c>
      <c r="D359" s="214" t="n">
        <v>15</v>
      </c>
      <c r="E359" s="215" t="n">
        <v>43599</v>
      </c>
      <c r="F359" s="214" t="n">
        <v>5191</v>
      </c>
      <c r="G359" s="214" t="n">
        <v>7948</v>
      </c>
      <c r="H359" s="216" t="n">
        <v>7344</v>
      </c>
      <c r="I359" s="214" t="n"/>
      <c r="J359" s="217">
        <f>+(((G359-F359)-(H359-F359))/(H359-F359))*100</f>
        <v/>
      </c>
      <c r="K359" s="235" t="n"/>
      <c r="L359" s="221" t="n"/>
      <c r="M359" s="221" t="n"/>
      <c r="N359" s="206" t="n"/>
      <c r="O359" s="206" t="n"/>
      <c r="P359" s="207">
        <f>+(((H359-F359)/1000)*1000)/10</f>
        <v/>
      </c>
      <c r="Q359" s="207" t="n"/>
      <c r="R359" s="26" t="inlineStr">
        <is>
          <t>FALSO</t>
        </is>
      </c>
      <c r="S359" s="26" t="inlineStr">
        <is>
          <t>FALSO</t>
        </is>
      </c>
      <c r="T359" s="211" t="n"/>
      <c r="U359" s="211" t="n"/>
      <c r="V359" s="290" t="inlineStr">
        <is>
          <t>Se descarta</t>
        </is>
      </c>
    </row>
    <row r="360" hidden="1" ht="15.75" customHeight="1" s="412">
      <c r="A360" s="199" t="n">
        <v>4649</v>
      </c>
      <c r="B360" s="200" t="n">
        <v>33</v>
      </c>
      <c r="C360" s="214" t="n">
        <v>139</v>
      </c>
      <c r="D360" s="214" t="n">
        <v>17</v>
      </c>
      <c r="E360" s="215" t="n">
        <v>43619</v>
      </c>
      <c r="F360" s="214" t="n">
        <v>5203</v>
      </c>
      <c r="G360" s="214" t="n">
        <v>7602</v>
      </c>
      <c r="H360" s="216" t="n">
        <v>7203</v>
      </c>
      <c r="I360" s="214" t="n"/>
      <c r="J360" s="217">
        <f>+(((G360-F360)-(H360-F360))/(H360-F360))*100</f>
        <v/>
      </c>
      <c r="K360" s="234" t="n"/>
      <c r="L360" s="219">
        <f>AVERAGE(J360:J361)</f>
        <v/>
      </c>
      <c r="M360" s="219">
        <f>_xlfn.STDEV.S(J360,J361)</f>
        <v/>
      </c>
      <c r="N360" s="206" t="n"/>
      <c r="O360" s="206" t="n"/>
      <c r="P360" s="207">
        <f>+(((H360-F360)/1000)*1000)/10</f>
        <v/>
      </c>
      <c r="Q360" s="207">
        <f>AVERAGE(P360:P361)</f>
        <v/>
      </c>
      <c r="R360" s="26" t="inlineStr">
        <is>
          <t>FALSO</t>
        </is>
      </c>
      <c r="S360" s="26" t="inlineStr">
        <is>
          <t>FALSO</t>
        </is>
      </c>
      <c r="T360" s="211" t="n"/>
      <c r="U360" s="211" t="n"/>
      <c r="V360" s="290" t="inlineStr">
        <is>
          <t>Se descarta</t>
        </is>
      </c>
    </row>
    <row r="361" hidden="1" ht="15.75" customHeight="1" s="412">
      <c r="A361" s="199" t="n">
        <v>4650</v>
      </c>
      <c r="B361" s="200" t="n">
        <v>34</v>
      </c>
      <c r="C361" s="214" t="n">
        <v>139</v>
      </c>
      <c r="D361" s="214" t="n">
        <v>17</v>
      </c>
      <c r="E361" s="215" t="n">
        <v>43619</v>
      </c>
      <c r="F361" s="214" t="n">
        <v>5191</v>
      </c>
      <c r="G361" s="214" t="n">
        <v>7666</v>
      </c>
      <c r="H361" s="216" t="n">
        <v>7254</v>
      </c>
      <c r="I361" s="214" t="n"/>
      <c r="J361" s="217">
        <f>+(((G361-F361)-(H361-F361))/(H361-F361))*100</f>
        <v/>
      </c>
      <c r="K361" s="234" t="n"/>
      <c r="L361" s="221" t="n"/>
      <c r="M361" s="221" t="n"/>
      <c r="N361" s="206" t="n"/>
      <c r="O361" s="206" t="n"/>
      <c r="P361" s="207">
        <f>+(((H361-F361)/1000)*1000)/10</f>
        <v/>
      </c>
      <c r="Q361" s="207" t="n"/>
      <c r="R361" s="26" t="inlineStr">
        <is>
          <t>FALSO</t>
        </is>
      </c>
      <c r="S361" s="26" t="inlineStr">
        <is>
          <t>FALSO</t>
        </is>
      </c>
      <c r="T361" s="211" t="n"/>
      <c r="U361" s="211" t="n"/>
      <c r="V361" s="290" t="inlineStr">
        <is>
          <t>Se descarta</t>
        </is>
      </c>
    </row>
    <row r="362" hidden="1" ht="15.75" customHeight="1" s="412">
      <c r="A362" s="199" t="n">
        <v>5283</v>
      </c>
      <c r="B362" s="200" t="n">
        <v>21</v>
      </c>
      <c r="C362" s="214" t="n">
        <v>139</v>
      </c>
      <c r="D362" s="214" t="n">
        <v>19</v>
      </c>
      <c r="E362" s="215" t="n">
        <v>43637</v>
      </c>
      <c r="F362" s="214" t="n">
        <v>5224</v>
      </c>
      <c r="G362" s="214" t="n">
        <v>7975</v>
      </c>
      <c r="H362" s="216" t="n">
        <v>7486</v>
      </c>
      <c r="I362" s="214" t="inlineStr">
        <is>
          <t>8</t>
        </is>
      </c>
      <c r="J362" s="217">
        <f>+(((G362-F362)-(H362-F362))/(H362-F362))*100</f>
        <v/>
      </c>
      <c r="K362" s="234" t="n"/>
      <c r="L362" s="219">
        <f>AVERAGE(J362:J363)</f>
        <v/>
      </c>
      <c r="M362" s="219">
        <f>_xlfn.STDEV.S(J362,J363)</f>
        <v/>
      </c>
      <c r="N362" s="206" t="n"/>
      <c r="O362" s="206" t="n"/>
      <c r="P362" s="207">
        <f>+(((H362-F362)/1000)*1000)/10</f>
        <v/>
      </c>
      <c r="Q362" s="207">
        <f>AVERAGE(P362:P363)</f>
        <v/>
      </c>
      <c r="R362" s="26" t="inlineStr">
        <is>
          <t>FALSO</t>
        </is>
      </c>
      <c r="S362" s="26" t="inlineStr">
        <is>
          <t>FALSO</t>
        </is>
      </c>
      <c r="T362" s="211" t="n"/>
      <c r="U362" s="211" t="n"/>
      <c r="V362" s="290" t="inlineStr">
        <is>
          <t>Se descarta</t>
        </is>
      </c>
    </row>
    <row r="363" hidden="1" ht="15.75" customHeight="1" s="412">
      <c r="A363" s="199" t="n">
        <v>5284</v>
      </c>
      <c r="B363" s="200" t="n">
        <v>22</v>
      </c>
      <c r="C363" s="214" t="n">
        <v>139</v>
      </c>
      <c r="D363" s="214" t="n">
        <v>19</v>
      </c>
      <c r="E363" s="215" t="n">
        <v>43637</v>
      </c>
      <c r="F363" s="214" t="n">
        <v>5276</v>
      </c>
      <c r="G363" s="214" t="n">
        <v>7913</v>
      </c>
      <c r="H363" s="216" t="n">
        <v>7442</v>
      </c>
      <c r="I363" s="214" t="n"/>
      <c r="J363" s="217">
        <f>+(((G363-F363)-(H363-F363))/(H363-F363))*100</f>
        <v/>
      </c>
      <c r="K363" s="234" t="n"/>
      <c r="L363" s="221" t="n"/>
      <c r="M363" s="221" t="n"/>
      <c r="N363" s="206" t="n"/>
      <c r="O363" s="206" t="n"/>
      <c r="P363" s="207">
        <f>+(((H363-F363)/1000)*1000)/10</f>
        <v/>
      </c>
      <c r="Q363" s="207" t="n"/>
      <c r="R363" s="26" t="inlineStr">
        <is>
          <t>FALSO</t>
        </is>
      </c>
      <c r="S363" s="26" t="inlineStr">
        <is>
          <t>FALSO</t>
        </is>
      </c>
      <c r="T363" s="211" t="n"/>
      <c r="U363" s="211" t="n"/>
      <c r="V363" s="290" t="inlineStr">
        <is>
          <t>Se descarta</t>
        </is>
      </c>
    </row>
    <row r="364" hidden="1" ht="15.75" customHeight="1" s="412">
      <c r="A364" s="199" t="n">
        <v>5521</v>
      </c>
      <c r="B364" s="200" t="n">
        <v>13</v>
      </c>
      <c r="C364" s="214" t="n">
        <v>139</v>
      </c>
      <c r="D364" s="214" t="n">
        <v>20</v>
      </c>
      <c r="E364" s="215" t="n">
        <v>43649</v>
      </c>
      <c r="F364" s="214" t="n">
        <v>5314</v>
      </c>
      <c r="G364" s="214" t="n">
        <v>7932</v>
      </c>
      <c r="H364" s="216" t="n">
        <v>7494</v>
      </c>
      <c r="I364" s="214" t="n">
        <v>5</v>
      </c>
      <c r="J364" s="217">
        <f>+(((G364-F364)-(H364-F364))/(H364-F364))*100</f>
        <v/>
      </c>
      <c r="K364" s="234" t="n"/>
      <c r="L364" s="219">
        <f>AVERAGE(J364:J365)</f>
        <v/>
      </c>
      <c r="M364" s="219">
        <f>_xlfn.STDEV.S(J364,J365)</f>
        <v/>
      </c>
      <c r="N364" s="206" t="n"/>
      <c r="O364" s="206" t="n"/>
      <c r="P364" s="207">
        <f>+(((H364-F364)/1000)*1000)/10</f>
        <v/>
      </c>
      <c r="Q364" s="207">
        <f>AVERAGE(P364:P365)</f>
        <v/>
      </c>
      <c r="R364" s="26" t="inlineStr">
        <is>
          <t>FALSO</t>
        </is>
      </c>
      <c r="S364" s="26" t="inlineStr">
        <is>
          <t>FALSO</t>
        </is>
      </c>
      <c r="T364" s="211" t="n"/>
      <c r="U364" s="211" t="n"/>
      <c r="V364" s="290" t="inlineStr">
        <is>
          <t>Se descarta</t>
        </is>
      </c>
    </row>
    <row r="365" hidden="1" ht="15.75" customHeight="1" s="412">
      <c r="A365" s="199" t="n">
        <v>5522</v>
      </c>
      <c r="B365" s="200" t="n">
        <v>14</v>
      </c>
      <c r="C365" s="214" t="n">
        <v>139</v>
      </c>
      <c r="D365" s="214" t="n">
        <v>20</v>
      </c>
      <c r="E365" s="215" t="n">
        <v>43649</v>
      </c>
      <c r="F365" s="214" t="n">
        <v>5249</v>
      </c>
      <c r="G365" s="214" t="n">
        <v>7906</v>
      </c>
      <c r="H365" s="216" t="n">
        <v>7448</v>
      </c>
      <c r="I365" s="214" t="n"/>
      <c r="J365" s="217">
        <f>+(((G365-F365)-(H365-F365))/(H365-F365))*100</f>
        <v/>
      </c>
      <c r="K365" s="234" t="n"/>
      <c r="L365" s="221" t="n"/>
      <c r="M365" s="221" t="n"/>
      <c r="N365" s="206" t="n"/>
      <c r="O365" s="206" t="n"/>
      <c r="P365" s="207">
        <f>+(((H365-F365)/1000)*1000)/10</f>
        <v/>
      </c>
      <c r="Q365" s="207" t="n"/>
      <c r="R365" s="26" t="inlineStr">
        <is>
          <t>FALSO</t>
        </is>
      </c>
      <c r="S365" s="26" t="inlineStr">
        <is>
          <t>FALSO</t>
        </is>
      </c>
      <c r="T365" s="211" t="n"/>
      <c r="U365" s="211" t="n"/>
      <c r="V365" s="290" t="inlineStr">
        <is>
          <t>Se descarta</t>
        </is>
      </c>
    </row>
    <row r="366" hidden="1" ht="15.75" customHeight="1" s="412">
      <c r="A366" s="199" t="n">
        <v>5829</v>
      </c>
      <c r="B366" s="200" t="n">
        <v>38</v>
      </c>
      <c r="C366" s="214" t="n">
        <v>139</v>
      </c>
      <c r="D366" s="214" t="n">
        <v>22</v>
      </c>
      <c r="E366" s="215" t="n">
        <v>43685</v>
      </c>
      <c r="F366" s="214" t="n">
        <v>5241</v>
      </c>
      <c r="G366" s="214" t="n">
        <v>7797</v>
      </c>
      <c r="H366" s="216" t="n">
        <v>7447</v>
      </c>
      <c r="I366" s="214" t="n">
        <v>5</v>
      </c>
      <c r="J366" s="217">
        <f>+(((G366-F366)-(H366-F366))/(H366-F366))*100</f>
        <v/>
      </c>
      <c r="K366" s="234" t="n"/>
      <c r="L366" s="219">
        <f>AVERAGE(J366:J367)</f>
        <v/>
      </c>
      <c r="M366" s="219">
        <f>_xlfn.STDEV.S(J366,J367)</f>
        <v/>
      </c>
      <c r="N366" s="206" t="n"/>
      <c r="O366" s="206" t="n"/>
      <c r="P366" s="207">
        <f>+(((H366-F366)/1000)*1000)/10</f>
        <v/>
      </c>
      <c r="Q366" s="207">
        <f>AVERAGE(P366:P367)</f>
        <v/>
      </c>
      <c r="R366" s="26" t="inlineStr">
        <is>
          <t>FALSO</t>
        </is>
      </c>
      <c r="S366" s="26" t="inlineStr">
        <is>
          <t>VERDADERO</t>
        </is>
      </c>
      <c r="T366" s="211" t="n"/>
      <c r="U366" s="211" t="n"/>
      <c r="V366" s="290" t="inlineStr">
        <is>
          <t>Se descarta</t>
        </is>
      </c>
    </row>
    <row r="367" hidden="1" ht="15.75" customHeight="1" s="412">
      <c r="A367" s="199" t="n">
        <v>5830</v>
      </c>
      <c r="B367" s="200" t="n">
        <v>38</v>
      </c>
      <c r="C367" s="214" t="n">
        <v>139</v>
      </c>
      <c r="D367" s="214" t="n">
        <v>22</v>
      </c>
      <c r="E367" s="215" t="n">
        <v>43685</v>
      </c>
      <c r="F367" s="214" t="n">
        <v>5241</v>
      </c>
      <c r="G367" s="214" t="n">
        <v>7787</v>
      </c>
      <c r="H367" s="216" t="n">
        <v>7438</v>
      </c>
      <c r="I367" s="214" t="n"/>
      <c r="J367" s="217">
        <f>+(((G367-F367)-(H367-F367))/(H367-F367))*100</f>
        <v/>
      </c>
      <c r="K367" s="234" t="n"/>
      <c r="L367" s="221" t="n"/>
      <c r="M367" s="221" t="n"/>
      <c r="N367" s="206" t="n"/>
      <c r="O367" s="206" t="n"/>
      <c r="P367" s="207">
        <f>+(((H367-F367)/1000)*1000)/10</f>
        <v/>
      </c>
      <c r="Q367" s="207" t="n"/>
      <c r="R367" s="26" t="inlineStr">
        <is>
          <t>FALSO</t>
        </is>
      </c>
      <c r="S367" s="26" t="inlineStr">
        <is>
          <t>FALSO</t>
        </is>
      </c>
      <c r="T367" s="211" t="n"/>
      <c r="U367" s="211" t="n"/>
      <c r="V367" s="290" t="inlineStr">
        <is>
          <t>Se descarta</t>
        </is>
      </c>
    </row>
    <row r="368" hidden="1" ht="15.75" customHeight="1" s="412">
      <c r="A368" s="199" t="n">
        <v>3281</v>
      </c>
      <c r="B368" s="200" t="n">
        <v>37</v>
      </c>
      <c r="C368" s="223" t="n">
        <v>140</v>
      </c>
      <c r="D368" s="223" t="n">
        <v>13</v>
      </c>
      <c r="E368" s="73" t="n">
        <v>43587</v>
      </c>
      <c r="F368" s="223" t="n">
        <v>5225</v>
      </c>
      <c r="G368" s="223" t="n">
        <v>8570</v>
      </c>
      <c r="H368" s="225" t="n">
        <v>7618</v>
      </c>
      <c r="I368" s="223" t="n">
        <v>1</v>
      </c>
      <c r="J368" s="74">
        <f>+(((G368-F368)-(H368-F368))/(H368-F368))*100</f>
        <v/>
      </c>
      <c r="K368" s="233" t="inlineStr">
        <is>
          <t>MF</t>
        </is>
      </c>
      <c r="L368" s="227">
        <f>AVERAGE(J368:J369)</f>
        <v/>
      </c>
      <c r="M368" s="227">
        <f>_xlfn.STDEV.S(J368,J369)</f>
        <v/>
      </c>
      <c r="N368" s="206" t="n">
        <v>2</v>
      </c>
      <c r="O368" s="206" t="n"/>
      <c r="P368" s="207">
        <f>+(((H368-F368)/1000)*1000)/10</f>
        <v/>
      </c>
      <c r="Q368" s="207">
        <f>AVERAGE(P368:P369)</f>
        <v/>
      </c>
      <c r="R368" s="26" t="inlineStr">
        <is>
          <t>FALSO</t>
        </is>
      </c>
      <c r="S368" s="26" t="inlineStr">
        <is>
          <t>FALSO</t>
        </is>
      </c>
      <c r="T368" s="211" t="n"/>
      <c r="U368" s="211" t="n"/>
      <c r="V368" s="290" t="inlineStr">
        <is>
          <t>Se descarta</t>
        </is>
      </c>
    </row>
    <row r="369" ht="15.75" customHeight="1" s="412">
      <c r="A369" s="199" t="n">
        <v>3282</v>
      </c>
      <c r="B369" s="200" t="n">
        <v>38</v>
      </c>
      <c r="C369" s="223" t="n">
        <v>140</v>
      </c>
      <c r="D369" s="223" t="n">
        <v>13</v>
      </c>
      <c r="E369" s="73" t="n">
        <v>43587</v>
      </c>
      <c r="F369" s="223" t="n">
        <v>5241</v>
      </c>
      <c r="G369" s="223" t="n">
        <v>8784</v>
      </c>
      <c r="H369" s="225" t="n">
        <v>7749</v>
      </c>
      <c r="I369" s="223" t="n"/>
      <c r="J369" s="74">
        <f>+(((G369-F369)-(H369-F369))/(H369-F369))*100</f>
        <v/>
      </c>
      <c r="K369" s="233" t="n"/>
      <c r="L369" s="228" t="n"/>
      <c r="M369" s="228" t="n"/>
      <c r="N369" s="206" t="n"/>
      <c r="O369" s="206" t="n"/>
      <c r="P369" s="207">
        <f>+(((H369-F369)/1000)*1000)/10</f>
        <v/>
      </c>
      <c r="Q369" s="207" t="n"/>
      <c r="R369" s="26" t="inlineStr">
        <is>
          <t>FALSO</t>
        </is>
      </c>
      <c r="S369" s="26" t="inlineStr">
        <is>
          <t>FALSO</t>
        </is>
      </c>
      <c r="T369" s="211" t="n"/>
      <c r="U369" s="211" t="n"/>
      <c r="V369" s="290" t="inlineStr">
        <is>
          <t>Plot válido</t>
        </is>
      </c>
    </row>
    <row r="370" ht="15.75" customHeight="1" s="412">
      <c r="A370" s="199" t="n">
        <v>4005</v>
      </c>
      <c r="B370" s="200" t="n">
        <v>35</v>
      </c>
      <c r="C370" s="223" t="n">
        <v>140</v>
      </c>
      <c r="D370" s="223" t="n">
        <v>15</v>
      </c>
      <c r="E370" s="73" t="n">
        <v>43599</v>
      </c>
      <c r="F370" s="223" t="n">
        <v>5280</v>
      </c>
      <c r="G370" s="223" t="n">
        <v>9367</v>
      </c>
      <c r="H370" s="225" t="n">
        <v>8097</v>
      </c>
      <c r="I370" s="223" t="n"/>
      <c r="J370" s="74">
        <f>+(((G370-F370)-(H370-F370))/(H370-F370))*100</f>
        <v/>
      </c>
      <c r="K370" s="236" t="n"/>
      <c r="L370" s="227">
        <f>AVERAGE(J370:J371)</f>
        <v/>
      </c>
      <c r="M370" s="227">
        <f>_xlfn.STDEV.S(J370,J371)</f>
        <v/>
      </c>
      <c r="N370" s="206" t="n"/>
      <c r="O370" s="206" t="n"/>
      <c r="P370" s="207">
        <f>+(((H370-F370)/1000)*1000)/10</f>
        <v/>
      </c>
      <c r="Q370" s="207">
        <f>AVERAGE(P370:P371)</f>
        <v/>
      </c>
      <c r="R370" s="26" t="inlineStr">
        <is>
          <t>FALSO</t>
        </is>
      </c>
      <c r="S370" s="26" t="inlineStr">
        <is>
          <t>FALSO</t>
        </is>
      </c>
      <c r="T370" s="211" t="n"/>
      <c r="U370" s="211" t="n"/>
      <c r="V370" s="290" t="inlineStr">
        <is>
          <t>Plot válido</t>
        </is>
      </c>
    </row>
    <row r="371" ht="15.75" customHeight="1" s="412">
      <c r="A371" s="199" t="n">
        <v>4006</v>
      </c>
      <c r="B371" s="200" t="n">
        <v>36</v>
      </c>
      <c r="C371" s="223" t="n">
        <v>140</v>
      </c>
      <c r="D371" s="223" t="n">
        <v>15</v>
      </c>
      <c r="E371" s="73" t="n">
        <v>43599</v>
      </c>
      <c r="F371" s="223" t="n">
        <v>5219</v>
      </c>
      <c r="G371" s="223" t="n">
        <v>9621</v>
      </c>
      <c r="H371" s="225" t="n">
        <v>8271</v>
      </c>
      <c r="I371" s="223" t="n"/>
      <c r="J371" s="74">
        <f>+(((G371-F371)-(H371-F371))/(H371-F371))*100</f>
        <v/>
      </c>
      <c r="K371" s="236" t="n"/>
      <c r="L371" s="228" t="n"/>
      <c r="M371" s="228" t="n"/>
      <c r="N371" s="206" t="n"/>
      <c r="O371" s="206" t="n"/>
      <c r="P371" s="207">
        <f>+(((H371-F371)/1000)*1000)/10</f>
        <v/>
      </c>
      <c r="Q371" s="207" t="n"/>
      <c r="R371" s="26" t="inlineStr">
        <is>
          <t>FALSO</t>
        </is>
      </c>
      <c r="S371" s="26" t="inlineStr">
        <is>
          <t>FALSO</t>
        </is>
      </c>
      <c r="T371" s="211" t="n"/>
      <c r="U371" s="211" t="n"/>
      <c r="V371" s="290" t="inlineStr">
        <is>
          <t>Plot válido</t>
        </is>
      </c>
    </row>
    <row r="372" ht="15.75" customHeight="1" s="412">
      <c r="A372" s="199" t="n">
        <v>4651</v>
      </c>
      <c r="B372" s="200" t="n">
        <v>35</v>
      </c>
      <c r="C372" s="223" t="n">
        <v>140</v>
      </c>
      <c r="D372" s="223" t="n">
        <v>17</v>
      </c>
      <c r="E372" s="73" t="n">
        <v>43619</v>
      </c>
      <c r="F372" s="223" t="n">
        <v>5280</v>
      </c>
      <c r="G372" s="223" t="n">
        <v>8739</v>
      </c>
      <c r="H372" s="225" t="n">
        <v>7863</v>
      </c>
      <c r="I372" s="223" t="n"/>
      <c r="J372" s="74">
        <f>+(((G372-F372)-(H372-F372))/(H372-F372))*100</f>
        <v/>
      </c>
      <c r="K372" s="233" t="n"/>
      <c r="L372" s="227">
        <f>AVERAGE(J372:J373)</f>
        <v/>
      </c>
      <c r="M372" s="227">
        <f>_xlfn.STDEV.S(J372,J373)</f>
        <v/>
      </c>
      <c r="N372" s="206" t="n"/>
      <c r="O372" s="206" t="n"/>
      <c r="P372" s="207">
        <f>+(((H372-F372)/1000)*1000)/10</f>
        <v/>
      </c>
      <c r="Q372" s="207">
        <f>AVERAGE(P372:P373)</f>
        <v/>
      </c>
      <c r="R372" s="26" t="inlineStr">
        <is>
          <t>VERDADERO</t>
        </is>
      </c>
      <c r="S372" s="26" t="inlineStr">
        <is>
          <t>FALSO</t>
        </is>
      </c>
      <c r="T372" s="211" t="n"/>
      <c r="U372" s="211" t="n"/>
      <c r="V372" s="290" t="inlineStr">
        <is>
          <t>Plot válido</t>
        </is>
      </c>
    </row>
    <row r="373" ht="15.75" customHeight="1" s="412">
      <c r="A373" s="199" t="n">
        <v>4652</v>
      </c>
      <c r="B373" s="200" t="n">
        <v>36</v>
      </c>
      <c r="C373" s="223" t="n">
        <v>140</v>
      </c>
      <c r="D373" s="223" t="n">
        <v>17</v>
      </c>
      <c r="E373" s="73" t="n">
        <v>43619</v>
      </c>
      <c r="F373" s="223" t="n">
        <v>5219</v>
      </c>
      <c r="G373" s="223" t="n">
        <v>8817</v>
      </c>
      <c r="H373" s="225" t="n">
        <v>7895</v>
      </c>
      <c r="I373" s="223" t="n"/>
      <c r="J373" s="74">
        <f>+(((G373-F373)-(H373-F373))/(H373-F373))*100</f>
        <v/>
      </c>
      <c r="K373" s="233" t="n"/>
      <c r="L373" s="228" t="n"/>
      <c r="M373" s="228" t="n"/>
      <c r="N373" s="206" t="n"/>
      <c r="O373" s="206" t="n"/>
      <c r="P373" s="207">
        <f>+(((H373-F373)/1000)*1000)/10</f>
        <v/>
      </c>
      <c r="Q373" s="207" t="n"/>
      <c r="R373" s="26" t="inlineStr">
        <is>
          <t>FALSO</t>
        </is>
      </c>
      <c r="S373" s="26" t="inlineStr">
        <is>
          <t>FALSO</t>
        </is>
      </c>
      <c r="T373" s="211" t="n"/>
      <c r="U373" s="211" t="n"/>
      <c r="V373" s="290" t="inlineStr">
        <is>
          <t>Plot válido</t>
        </is>
      </c>
    </row>
    <row r="374" ht="15.75" customHeight="1" s="412">
      <c r="A374" s="199" t="n">
        <v>5831</v>
      </c>
      <c r="B374" s="200" t="n">
        <v>39</v>
      </c>
      <c r="C374" s="223" t="n">
        <v>140</v>
      </c>
      <c r="D374" s="223" t="n">
        <v>22</v>
      </c>
      <c r="E374" s="73" t="n">
        <v>43685</v>
      </c>
      <c r="F374" s="223" t="n">
        <v>5245</v>
      </c>
      <c r="G374" s="223" t="n">
        <v>8333</v>
      </c>
      <c r="H374" s="225" t="n">
        <v>7897</v>
      </c>
      <c r="I374" s="223" t="n">
        <v>9</v>
      </c>
      <c r="J374" s="74">
        <f>+(((G374-F374)-(H374-F374))/(H374-F374))*100</f>
        <v/>
      </c>
      <c r="K374" s="233" t="n"/>
      <c r="L374" s="227">
        <f>AVERAGE(J374:J375)</f>
        <v/>
      </c>
      <c r="M374" s="227">
        <f>_xlfn.STDEV.S(J374,J375)</f>
        <v/>
      </c>
      <c r="N374" s="206" t="n"/>
      <c r="O374" s="206" t="n"/>
      <c r="P374" s="207">
        <f>+(((H374-F374)/1000)*1000)/10</f>
        <v/>
      </c>
      <c r="Q374" s="207">
        <f>AVERAGE(P374:P375)</f>
        <v/>
      </c>
      <c r="R374" s="26" t="inlineStr">
        <is>
          <t>FALSO</t>
        </is>
      </c>
      <c r="S374" s="26" t="inlineStr">
        <is>
          <t>FALSO</t>
        </is>
      </c>
      <c r="T374" s="211" t="n"/>
      <c r="U374" s="211" t="n"/>
      <c r="V374" s="290" t="inlineStr">
        <is>
          <t>Plot válido</t>
        </is>
      </c>
    </row>
    <row r="375" ht="15.75" customHeight="1" s="412">
      <c r="A375" s="199" t="n">
        <v>5832</v>
      </c>
      <c r="B375" s="200" t="n">
        <v>39</v>
      </c>
      <c r="C375" s="223" t="n">
        <v>140</v>
      </c>
      <c r="D375" s="223" t="n">
        <v>22</v>
      </c>
      <c r="E375" s="73" t="n">
        <v>43685</v>
      </c>
      <c r="F375" s="223" t="n">
        <v>5245</v>
      </c>
      <c r="G375" s="223" t="n">
        <v>8286</v>
      </c>
      <c r="H375" s="225" t="n">
        <v>7851</v>
      </c>
      <c r="I375" s="223" t="n"/>
      <c r="J375" s="74">
        <f>+(((G375-F375)-(H375-F375))/(H375-F375))*100</f>
        <v/>
      </c>
      <c r="K375" s="233" t="n"/>
      <c r="L375" s="228" t="n"/>
      <c r="M375" s="228" t="n"/>
      <c r="N375" s="206" t="n"/>
      <c r="O375" s="206" t="n"/>
      <c r="P375" s="207">
        <f>+(((H375-F375)/1000)*1000)/10</f>
        <v/>
      </c>
      <c r="Q375" s="207" t="n"/>
      <c r="R375" s="26" t="inlineStr">
        <is>
          <t>FALSO</t>
        </is>
      </c>
      <c r="S375" s="26" t="inlineStr">
        <is>
          <t>FALSO</t>
        </is>
      </c>
      <c r="T375" s="211" t="n"/>
      <c r="U375" s="211" t="n"/>
      <c r="V375" s="290" t="inlineStr">
        <is>
          <t>Plot válido</t>
        </is>
      </c>
    </row>
    <row r="376" ht="15.75" customHeight="1" s="412">
      <c r="A376" s="199" t="n">
        <v>3669</v>
      </c>
      <c r="B376" s="200" t="n">
        <v>91</v>
      </c>
      <c r="C376" s="223" t="n">
        <v>141</v>
      </c>
      <c r="D376" s="223" t="n">
        <v>14</v>
      </c>
      <c r="E376" s="73" t="n">
        <v>43591</v>
      </c>
      <c r="F376" s="223" t="n">
        <v>5252</v>
      </c>
      <c r="G376" s="224" t="n">
        <v>9598</v>
      </c>
      <c r="H376" s="225" t="n">
        <v>7630</v>
      </c>
      <c r="I376" s="223" t="n">
        <v>2</v>
      </c>
      <c r="J376" s="74">
        <f>+(((G376-F376)-(H376-F376))/(H376-F376))*100</f>
        <v/>
      </c>
      <c r="K376" s="233" t="inlineStr">
        <is>
          <t>2/5</t>
        </is>
      </c>
      <c r="L376" s="227">
        <f>AVERAGE(J376:J377)</f>
        <v/>
      </c>
      <c r="M376" s="227">
        <f>_xlfn.STDEV.S(J376,J377)</f>
        <v/>
      </c>
      <c r="N376" s="206" t="n">
        <v>2</v>
      </c>
      <c r="O376" s="206" t="n"/>
      <c r="P376" s="207">
        <f>+(((H376-F376)/1000)*1000)/10</f>
        <v/>
      </c>
      <c r="Q376" s="207">
        <f>AVERAGE(P376:P377)</f>
        <v/>
      </c>
      <c r="R376" s="26" t="inlineStr">
        <is>
          <t>FALSO</t>
        </is>
      </c>
      <c r="S376" s="26" t="inlineStr">
        <is>
          <t>FALSO</t>
        </is>
      </c>
      <c r="T376" s="211" t="n"/>
      <c r="U376" s="211" t="n"/>
      <c r="V376" s="290" t="inlineStr">
        <is>
          <t>Plot válido</t>
        </is>
      </c>
    </row>
    <row r="377" hidden="1" ht="15.75" customHeight="1" s="412">
      <c r="A377" s="199" t="n">
        <v>3670</v>
      </c>
      <c r="B377" s="200" t="n">
        <v>92</v>
      </c>
      <c r="C377" s="223" t="n">
        <v>141</v>
      </c>
      <c r="D377" s="223" t="n">
        <v>14</v>
      </c>
      <c r="E377" s="73" t="n">
        <v>43591</v>
      </c>
      <c r="F377" s="223" t="n">
        <v>5241</v>
      </c>
      <c r="G377" s="224" t="n">
        <v>8393</v>
      </c>
      <c r="H377" s="225" t="n">
        <v>7445</v>
      </c>
      <c r="I377" s="223" t="n"/>
      <c r="J377" s="74">
        <f>+(((G377-F377)-(H377-F377))/(H377-F377))*100</f>
        <v/>
      </c>
      <c r="K377" s="233" t="n"/>
      <c r="L377" s="228" t="n"/>
      <c r="M377" s="228" t="n"/>
      <c r="N377" s="206" t="n"/>
      <c r="O377" s="206" t="n"/>
      <c r="P377" s="207">
        <f>+(((H377-F377)/1000)*1000)/10</f>
        <v/>
      </c>
      <c r="Q377" s="207" t="n"/>
      <c r="R377" s="26" t="inlineStr">
        <is>
          <t>FALSO</t>
        </is>
      </c>
      <c r="S377" s="26" t="inlineStr">
        <is>
          <t>FALSO</t>
        </is>
      </c>
      <c r="T377" s="211" t="n"/>
      <c r="U377" s="211" t="n"/>
      <c r="V377" s="290" t="inlineStr">
        <is>
          <t>Se descarta</t>
        </is>
      </c>
    </row>
    <row r="378" hidden="1" ht="15.75" customHeight="1" s="412">
      <c r="A378" s="199" t="n">
        <v>4335</v>
      </c>
      <c r="B378" s="200" t="n">
        <v>41</v>
      </c>
      <c r="C378" s="223" t="n">
        <v>141</v>
      </c>
      <c r="D378" s="223" t="n">
        <v>16</v>
      </c>
      <c r="E378" s="73" t="n">
        <v>43607</v>
      </c>
      <c r="F378" s="223" t="n">
        <v>5264</v>
      </c>
      <c r="G378" s="223" t="n">
        <v>8559</v>
      </c>
      <c r="H378" s="225" t="n">
        <v>7859</v>
      </c>
      <c r="I378" s="223" t="n">
        <v>2</v>
      </c>
      <c r="J378" s="74">
        <f>+(((G378-F378)-(H378-F378))/(H378-F378))*100</f>
        <v/>
      </c>
      <c r="K378" s="233" t="n"/>
      <c r="L378" s="227">
        <f>AVERAGE(J378:J379)</f>
        <v/>
      </c>
      <c r="M378" s="227">
        <f>_xlfn.STDEV.S(J378,J379)</f>
        <v/>
      </c>
      <c r="N378" s="206" t="n"/>
      <c r="O378" s="206" t="n"/>
      <c r="P378" s="207">
        <f>+(((H378-F378)/1000)*1000)/10</f>
        <v/>
      </c>
      <c r="Q378" s="207">
        <f>AVERAGE(P378:P379)</f>
        <v/>
      </c>
      <c r="R378" s="26" t="inlineStr">
        <is>
          <t>FALSO</t>
        </is>
      </c>
      <c r="S378" s="26" t="inlineStr">
        <is>
          <t>FALSO</t>
        </is>
      </c>
      <c r="T378" s="211" t="n"/>
      <c r="U378" s="211" t="n"/>
      <c r="V378" s="290" t="inlineStr">
        <is>
          <t>Se descarta</t>
        </is>
      </c>
    </row>
    <row r="379" hidden="1" ht="15.75" customHeight="1" s="412">
      <c r="A379" s="199" t="n">
        <v>4336</v>
      </c>
      <c r="B379" s="200" t="n">
        <v>42</v>
      </c>
      <c r="C379" s="223" t="n">
        <v>141</v>
      </c>
      <c r="D379" s="223" t="n">
        <v>16</v>
      </c>
      <c r="E379" s="73" t="n">
        <v>43607</v>
      </c>
      <c r="F379" s="223" t="n">
        <v>5270</v>
      </c>
      <c r="G379" s="223" t="n">
        <v>8358</v>
      </c>
      <c r="H379" s="225" t="n">
        <v>7714</v>
      </c>
      <c r="I379" s="223" t="n"/>
      <c r="J379" s="74">
        <f>+(((G379-F379)-(H379-F379))/(H379-F379))*100</f>
        <v/>
      </c>
      <c r="K379" s="233" t="n"/>
      <c r="L379" s="228" t="n"/>
      <c r="M379" s="228" t="n"/>
      <c r="N379" s="206" t="n"/>
      <c r="O379" s="206" t="n"/>
      <c r="P379" s="207">
        <f>+(((H379-F379)/1000)*1000)/10</f>
        <v/>
      </c>
      <c r="Q379" s="207" t="n"/>
      <c r="R379" s="26" t="inlineStr">
        <is>
          <t>FALSO</t>
        </is>
      </c>
      <c r="S379" s="26" t="inlineStr">
        <is>
          <t>FALSO</t>
        </is>
      </c>
      <c r="T379" s="211" t="n"/>
      <c r="U379" s="211" t="n"/>
      <c r="V379" s="290" t="inlineStr">
        <is>
          <t>Se descarta</t>
        </is>
      </c>
    </row>
    <row r="380" hidden="1" ht="15.75" customHeight="1" s="412">
      <c r="A380" s="199" t="n">
        <v>4981</v>
      </c>
      <c r="B380" s="200" t="n">
        <v>41</v>
      </c>
      <c r="C380" s="223" t="n">
        <v>141</v>
      </c>
      <c r="D380" s="223" t="n">
        <v>18</v>
      </c>
      <c r="E380" s="73" t="n">
        <v>43626</v>
      </c>
      <c r="F380" s="223" t="n">
        <v>5264</v>
      </c>
      <c r="G380" s="223" t="n">
        <v>8460</v>
      </c>
      <c r="H380" s="225" t="n">
        <v>7881</v>
      </c>
      <c r="I380" s="223" t="n">
        <v>6</v>
      </c>
      <c r="J380" s="74">
        <f>+(((G380-F380)-(H380-F380))/(H380-F380))*100</f>
        <v/>
      </c>
      <c r="K380" s="233" t="n"/>
      <c r="L380" s="227">
        <f>AVERAGE(J380:J381)</f>
        <v/>
      </c>
      <c r="M380" s="227">
        <f>_xlfn.STDEV.S(J380,J381)</f>
        <v/>
      </c>
      <c r="N380" s="206" t="n"/>
      <c r="O380" s="206" t="n"/>
      <c r="P380" s="207">
        <f>+(((H380-F380)/1000)*1000)/10</f>
        <v/>
      </c>
      <c r="Q380" s="207">
        <f>AVERAGE(P380:P381)</f>
        <v/>
      </c>
      <c r="R380" s="26" t="inlineStr">
        <is>
          <t>FALSO</t>
        </is>
      </c>
      <c r="S380" s="26" t="inlineStr">
        <is>
          <t>FALSO</t>
        </is>
      </c>
      <c r="T380" s="211" t="n"/>
      <c r="U380" s="211" t="n"/>
      <c r="V380" s="290" t="inlineStr">
        <is>
          <t>Se descarta</t>
        </is>
      </c>
    </row>
    <row r="381" hidden="1" ht="15.75" customHeight="1" s="412">
      <c r="A381" s="199" t="n">
        <v>4982</v>
      </c>
      <c r="B381" s="200" t="n">
        <v>42</v>
      </c>
      <c r="C381" s="223" t="n">
        <v>141</v>
      </c>
      <c r="D381" s="223" t="n">
        <v>18</v>
      </c>
      <c r="E381" s="73" t="n">
        <v>43626</v>
      </c>
      <c r="F381" s="223" t="n">
        <v>5270</v>
      </c>
      <c r="G381" s="223" t="n">
        <v>8644</v>
      </c>
      <c r="H381" s="225" t="n">
        <v>8031</v>
      </c>
      <c r="I381" s="223" t="n"/>
      <c r="J381" s="74">
        <f>+(((G381-F381)-(H381-F381))/(H381-F381))*100</f>
        <v/>
      </c>
      <c r="K381" s="233" t="n"/>
      <c r="L381" s="228" t="n"/>
      <c r="M381" s="228" t="n"/>
      <c r="N381" s="206" t="n"/>
      <c r="O381" s="206" t="n"/>
      <c r="P381" s="207">
        <f>+(((H381-F381)/1000)*1000)/10</f>
        <v/>
      </c>
      <c r="Q381" s="207" t="n"/>
      <c r="R381" s="26" t="inlineStr">
        <is>
          <t>FALSO</t>
        </is>
      </c>
      <c r="S381" s="26" t="inlineStr">
        <is>
          <t>FALSO</t>
        </is>
      </c>
      <c r="T381" s="211" t="n"/>
      <c r="U381" s="211" t="n"/>
      <c r="V381" s="290" t="inlineStr">
        <is>
          <t>Se descarta</t>
        </is>
      </c>
    </row>
    <row r="382" hidden="1" ht="15.75" customHeight="1" s="412">
      <c r="A382" s="199" t="n">
        <v>5569</v>
      </c>
      <c r="B382" s="200" t="n">
        <v>13</v>
      </c>
      <c r="C382" s="223" t="n">
        <v>141</v>
      </c>
      <c r="D382" s="223" t="n">
        <v>21</v>
      </c>
      <c r="E382" s="73" t="n">
        <v>43657</v>
      </c>
      <c r="F382" s="223" t="n">
        <v>5314</v>
      </c>
      <c r="G382" s="223" t="n">
        <v>8295</v>
      </c>
      <c r="H382" s="225" t="n">
        <v>7819</v>
      </c>
      <c r="I382" s="223" t="n">
        <v>6</v>
      </c>
      <c r="J382" s="74">
        <f>+(((G382-F382)-(H382-F382))/(H382-F382))*100</f>
        <v/>
      </c>
      <c r="K382" s="233" t="n"/>
      <c r="L382" s="227">
        <f>AVERAGE(J382:J383)</f>
        <v/>
      </c>
      <c r="M382" s="227">
        <f>_xlfn.STDEV.S(J382,J383)</f>
        <v/>
      </c>
      <c r="N382" s="206" t="n"/>
      <c r="O382" s="206" t="n"/>
      <c r="P382" s="207">
        <f>+(((H382-F382)/1000)*1000)/10</f>
        <v/>
      </c>
      <c r="Q382" s="207">
        <f>AVERAGE(P382:P383)</f>
        <v/>
      </c>
      <c r="R382" s="26" t="inlineStr">
        <is>
          <t>FALSO</t>
        </is>
      </c>
      <c r="S382" s="26" t="inlineStr">
        <is>
          <t>FALSO</t>
        </is>
      </c>
      <c r="T382" s="211" t="n"/>
      <c r="U382" s="211" t="n"/>
      <c r="V382" s="290" t="inlineStr">
        <is>
          <t>Se descarta</t>
        </is>
      </c>
    </row>
    <row r="383" hidden="1" ht="15.75" customHeight="1" s="412">
      <c r="A383" s="199" t="n">
        <v>5570</v>
      </c>
      <c r="B383" s="200" t="n">
        <v>14</v>
      </c>
      <c r="C383" s="223" t="n">
        <v>141</v>
      </c>
      <c r="D383" s="223" t="n">
        <v>21</v>
      </c>
      <c r="E383" s="73" t="n">
        <v>43657</v>
      </c>
      <c r="F383" s="223" t="n">
        <v>5249</v>
      </c>
      <c r="G383" s="223" t="n">
        <v>8074</v>
      </c>
      <c r="H383" s="225" t="n">
        <v>7632</v>
      </c>
      <c r="I383" s="223" t="n"/>
      <c r="J383" s="74">
        <f>+(((G383-F383)-(H383-F383))/(H383-F383))*100</f>
        <v/>
      </c>
      <c r="K383" s="233" t="n"/>
      <c r="L383" s="228" t="n"/>
      <c r="M383" s="228" t="n"/>
      <c r="N383" s="206" t="n"/>
      <c r="O383" s="206" t="n"/>
      <c r="P383" s="207">
        <f>+(((H383-F383)/1000)*1000)/10</f>
        <v/>
      </c>
      <c r="Q383" s="207" t="n"/>
      <c r="R383" s="26" t="inlineStr">
        <is>
          <t>FALSO</t>
        </is>
      </c>
      <c r="S383" s="26" t="inlineStr">
        <is>
          <t>FALSO</t>
        </is>
      </c>
      <c r="T383" s="211" t="n"/>
      <c r="U383" s="211" t="n"/>
      <c r="V383" s="290" t="inlineStr">
        <is>
          <t>Se descarta</t>
        </is>
      </c>
    </row>
    <row r="384" hidden="1" ht="15.75" customHeight="1" s="412">
      <c r="A384" s="199" t="n">
        <v>5833</v>
      </c>
      <c r="B384" s="200" t="n">
        <v>40</v>
      </c>
      <c r="C384" s="223" t="n">
        <v>141</v>
      </c>
      <c r="D384" s="223" t="n">
        <v>22</v>
      </c>
      <c r="E384" s="73" t="n">
        <v>43685</v>
      </c>
      <c r="F384" s="223" t="n">
        <v>5216</v>
      </c>
      <c r="G384" s="223" t="n">
        <v>8372</v>
      </c>
      <c r="H384" s="225" t="n">
        <v>7956</v>
      </c>
      <c r="I384" s="223" t="n">
        <v>7</v>
      </c>
      <c r="J384" s="74">
        <f>+(((G384-F384)-(H384-F384))/(H384-F384))*100</f>
        <v/>
      </c>
      <c r="K384" s="233" t="n"/>
      <c r="L384" s="227">
        <f>AVERAGE(J384:J385)</f>
        <v/>
      </c>
      <c r="M384" s="227">
        <f>_xlfn.STDEV.S(J384,J385)</f>
        <v/>
      </c>
      <c r="N384" s="206" t="n"/>
      <c r="O384" s="206" t="n"/>
      <c r="P384" s="207">
        <f>+(((H384-F384)/1000)*1000)/10</f>
        <v/>
      </c>
      <c r="Q384" s="207">
        <f>AVERAGE(P384:P385)</f>
        <v/>
      </c>
      <c r="R384" s="26" t="inlineStr">
        <is>
          <t>FALSO</t>
        </is>
      </c>
      <c r="S384" s="26" t="inlineStr">
        <is>
          <t>VERDADERO</t>
        </is>
      </c>
      <c r="T384" s="211" t="n"/>
      <c r="U384" s="211" t="n"/>
      <c r="V384" s="290" t="inlineStr">
        <is>
          <t>Se descarta</t>
        </is>
      </c>
    </row>
    <row r="385" hidden="1" ht="15.75" customHeight="1" s="412">
      <c r="A385" s="199" t="n">
        <v>5834</v>
      </c>
      <c r="B385" s="200" t="n">
        <v>40</v>
      </c>
      <c r="C385" s="223" t="n">
        <v>141</v>
      </c>
      <c r="D385" s="223" t="n">
        <v>22</v>
      </c>
      <c r="E385" s="73" t="n">
        <v>43685</v>
      </c>
      <c r="F385" s="223" t="n">
        <v>5216</v>
      </c>
      <c r="G385" s="223" t="n">
        <v>8392</v>
      </c>
      <c r="H385" s="225" t="n">
        <v>7961</v>
      </c>
      <c r="I385" s="223" t="n"/>
      <c r="J385" s="74">
        <f>+(((G385-F385)-(H385-F385))/(H385-F385))*100</f>
        <v/>
      </c>
      <c r="K385" s="233" t="n"/>
      <c r="L385" s="228" t="n"/>
      <c r="M385" s="228" t="n"/>
      <c r="N385" s="206" t="n"/>
      <c r="O385" s="206" t="n"/>
      <c r="P385" s="207">
        <f>+(((H385-F385)/1000)*1000)/10</f>
        <v/>
      </c>
      <c r="Q385" s="207" t="n"/>
      <c r="R385" s="26" t="inlineStr">
        <is>
          <t>FALSO</t>
        </is>
      </c>
      <c r="S385" s="26" t="inlineStr">
        <is>
          <t>FALSO</t>
        </is>
      </c>
      <c r="T385" s="211" t="n"/>
      <c r="U385" s="211" t="n"/>
      <c r="V385" s="290" t="inlineStr">
        <is>
          <t>Se descarta</t>
        </is>
      </c>
    </row>
    <row r="386" hidden="1" ht="15.75" customHeight="1" s="412">
      <c r="A386" s="199" t="n">
        <v>3283</v>
      </c>
      <c r="B386" s="200" t="n">
        <v>39</v>
      </c>
      <c r="C386" s="223" t="n">
        <v>142</v>
      </c>
      <c r="D386" s="223" t="n">
        <v>13</v>
      </c>
      <c r="E386" s="73" t="n">
        <v>43587</v>
      </c>
      <c r="F386" s="223" t="n">
        <v>5245</v>
      </c>
      <c r="G386" s="223" t="n">
        <v>7505</v>
      </c>
      <c r="H386" s="225" t="n">
        <v>6960</v>
      </c>
      <c r="I386" s="223" t="n">
        <v>1</v>
      </c>
      <c r="J386" s="74">
        <f>+(((G386-F386)-(H386-F386))/(H386-F386))*100</f>
        <v/>
      </c>
      <c r="K386" s="233" t="inlineStr">
        <is>
          <t>MF</t>
        </is>
      </c>
      <c r="L386" s="227">
        <f>AVERAGE(J386:J387)</f>
        <v/>
      </c>
      <c r="M386" s="227">
        <f>_xlfn.STDEV.S(J386,J387)</f>
        <v/>
      </c>
      <c r="N386" s="206" t="n">
        <v>2</v>
      </c>
      <c r="O386" s="206" t="n"/>
      <c r="P386" s="207">
        <f>+(((H386-F386)/1000)*1000)/10</f>
        <v/>
      </c>
      <c r="Q386" s="207">
        <f>AVERAGE(P386:P387)</f>
        <v/>
      </c>
      <c r="R386" s="26" t="inlineStr">
        <is>
          <t>FALSO</t>
        </is>
      </c>
      <c r="S386" s="26" t="inlineStr">
        <is>
          <t>FALSO</t>
        </is>
      </c>
      <c r="T386" s="211" t="n"/>
      <c r="U386" s="211" t="n"/>
      <c r="V386" s="290" t="inlineStr">
        <is>
          <t>Se descarta</t>
        </is>
      </c>
    </row>
    <row r="387" ht="15.75" customHeight="1" s="412">
      <c r="A387" s="199" t="n">
        <v>3284</v>
      </c>
      <c r="B387" s="200" t="n">
        <v>40</v>
      </c>
      <c r="C387" s="223" t="n">
        <v>142</v>
      </c>
      <c r="D387" s="223" t="n">
        <v>13</v>
      </c>
      <c r="E387" s="73" t="n">
        <v>43587</v>
      </c>
      <c r="F387" s="223" t="n">
        <v>5216</v>
      </c>
      <c r="G387" s="223" t="n">
        <v>7560</v>
      </c>
      <c r="H387" s="225" t="n">
        <v>6971</v>
      </c>
      <c r="I387" s="223" t="n"/>
      <c r="J387" s="74">
        <f>+(((G387-F387)-(H387-F387))/(H387-F387))*100</f>
        <v/>
      </c>
      <c r="K387" s="233" t="n"/>
      <c r="L387" s="228" t="n"/>
      <c r="M387" s="228" t="n"/>
      <c r="N387" s="206" t="n"/>
      <c r="O387" s="206" t="n"/>
      <c r="P387" s="207">
        <f>+(((H387-F387)/1000)*1000)/10</f>
        <v/>
      </c>
      <c r="Q387" s="207" t="n"/>
      <c r="R387" s="26" t="inlineStr">
        <is>
          <t>FALSO</t>
        </is>
      </c>
      <c r="S387" s="26" t="inlineStr">
        <is>
          <t>FALSO</t>
        </is>
      </c>
      <c r="T387" s="211" t="n"/>
      <c r="U387" s="211" t="n"/>
      <c r="V387" s="290" t="inlineStr">
        <is>
          <t>Plot válido</t>
        </is>
      </c>
    </row>
    <row r="388" ht="15.75" customHeight="1" s="412">
      <c r="A388" s="199" t="n">
        <v>4007</v>
      </c>
      <c r="B388" s="200" t="n">
        <v>37</v>
      </c>
      <c r="C388" s="223" t="n">
        <v>142</v>
      </c>
      <c r="D388" s="223" t="n">
        <v>15</v>
      </c>
      <c r="E388" s="73" t="n">
        <v>43599</v>
      </c>
      <c r="F388" s="223" t="n">
        <v>5225</v>
      </c>
      <c r="G388" s="223" t="n">
        <v>7811</v>
      </c>
      <c r="H388" s="225" t="n">
        <v>7073</v>
      </c>
      <c r="I388" s="223" t="n"/>
      <c r="J388" s="74">
        <f>+(((G388-F388)-(H388-F388))/(H388-F388))*100</f>
        <v/>
      </c>
      <c r="K388" s="236" t="n"/>
      <c r="L388" s="227">
        <f>AVERAGE(J388:J389)</f>
        <v/>
      </c>
      <c r="M388" s="227">
        <f>_xlfn.STDEV.S(J388,J389)</f>
        <v/>
      </c>
      <c r="N388" s="206" t="n"/>
      <c r="O388" s="206" t="n"/>
      <c r="P388" s="207">
        <f>+(((H388-F388)/1000)*1000)/10</f>
        <v/>
      </c>
      <c r="Q388" s="207">
        <f>AVERAGE(P388:P389)</f>
        <v/>
      </c>
      <c r="R388" s="26" t="inlineStr">
        <is>
          <t>VERDADERO</t>
        </is>
      </c>
      <c r="S388" s="26" t="inlineStr">
        <is>
          <t>FALSO</t>
        </is>
      </c>
      <c r="T388" s="211" t="n"/>
      <c r="U388" s="211" t="n"/>
      <c r="V388" s="290" t="inlineStr">
        <is>
          <t>Plot válido</t>
        </is>
      </c>
    </row>
    <row r="389" ht="15.75" customHeight="1" s="412">
      <c r="A389" s="199" t="n">
        <v>4008</v>
      </c>
      <c r="B389" s="200" t="n">
        <v>38</v>
      </c>
      <c r="C389" s="223" t="n">
        <v>142</v>
      </c>
      <c r="D389" s="223" t="n">
        <v>15</v>
      </c>
      <c r="E389" s="73" t="n">
        <v>43599</v>
      </c>
      <c r="F389" s="223" t="n">
        <v>5241</v>
      </c>
      <c r="G389" s="223" t="n">
        <v>7909</v>
      </c>
      <c r="H389" s="225" t="n">
        <v>7149</v>
      </c>
      <c r="I389" s="223" t="n"/>
      <c r="J389" s="74">
        <f>+(((G389-F389)-(H389-F389))/(H389-F389))*100</f>
        <v/>
      </c>
      <c r="K389" s="236" t="n"/>
      <c r="L389" s="228" t="n"/>
      <c r="M389" s="228" t="n"/>
      <c r="N389" s="206" t="n"/>
      <c r="O389" s="206" t="n"/>
      <c r="P389" s="207">
        <f>+(((H389-F389)/1000)*1000)/10</f>
        <v/>
      </c>
      <c r="Q389" s="207" t="n"/>
      <c r="R389" s="26" t="inlineStr">
        <is>
          <t>FALSO</t>
        </is>
      </c>
      <c r="S389" s="26" t="inlineStr">
        <is>
          <t>FALSO</t>
        </is>
      </c>
      <c r="T389" s="211" t="n"/>
      <c r="U389" s="211" t="n"/>
      <c r="V389" s="290" t="inlineStr">
        <is>
          <t>Plot válido</t>
        </is>
      </c>
    </row>
    <row r="390" ht="15.75" customHeight="1" s="412">
      <c r="A390" s="199" t="n">
        <v>4653</v>
      </c>
      <c r="B390" s="200" t="n">
        <v>37</v>
      </c>
      <c r="C390" s="223" t="n">
        <v>142</v>
      </c>
      <c r="D390" s="223" t="n">
        <v>17</v>
      </c>
      <c r="E390" s="73" t="n">
        <v>43619</v>
      </c>
      <c r="F390" s="223" t="n">
        <v>5225</v>
      </c>
      <c r="G390" s="223" t="n">
        <v>7487</v>
      </c>
      <c r="H390" s="225" t="n">
        <v>6920</v>
      </c>
      <c r="I390" s="223" t="n"/>
      <c r="J390" s="74">
        <f>+(((G390-F390)-(H390-F390))/(H390-F390))*100</f>
        <v/>
      </c>
      <c r="K390" s="233" t="n"/>
      <c r="L390" s="227">
        <f>AVERAGE(J390:J391)</f>
        <v/>
      </c>
      <c r="M390" s="227">
        <f>_xlfn.STDEV.S(J390,J391)</f>
        <v/>
      </c>
      <c r="N390" s="206" t="n"/>
      <c r="O390" s="206" t="n"/>
      <c r="P390" s="207">
        <f>+(((H390-F390)/1000)*1000)/10</f>
        <v/>
      </c>
      <c r="Q390" s="207">
        <f>AVERAGE(P390:P391)</f>
        <v/>
      </c>
      <c r="R390" s="26" t="inlineStr">
        <is>
          <t>FALSO</t>
        </is>
      </c>
      <c r="S390" s="26" t="inlineStr">
        <is>
          <t>FALSO</t>
        </is>
      </c>
      <c r="T390" s="211" t="n"/>
      <c r="U390" s="211" t="n"/>
      <c r="V390" s="290" t="inlineStr">
        <is>
          <t>Plot válido</t>
        </is>
      </c>
    </row>
    <row r="391" ht="15.75" customHeight="1" s="412">
      <c r="A391" s="199" t="n">
        <v>4654</v>
      </c>
      <c r="B391" s="200" t="n">
        <v>38</v>
      </c>
      <c r="C391" s="223" t="n">
        <v>142</v>
      </c>
      <c r="D391" s="223" t="n">
        <v>17</v>
      </c>
      <c r="E391" s="73" t="n">
        <v>43619</v>
      </c>
      <c r="F391" s="223" t="n">
        <v>5241</v>
      </c>
      <c r="G391" s="223" t="n">
        <v>7375</v>
      </c>
      <c r="H391" s="225" t="n">
        <v>6853</v>
      </c>
      <c r="I391" s="223" t="n"/>
      <c r="J391" s="74">
        <f>+(((G391-F391)-(H391-F391))/(H391-F391))*100</f>
        <v/>
      </c>
      <c r="K391" s="233" t="n"/>
      <c r="L391" s="228" t="n"/>
      <c r="M391" s="228" t="n"/>
      <c r="N391" s="206" t="n"/>
      <c r="O391" s="206" t="n"/>
      <c r="P391" s="207">
        <f>+(((H391-F391)/1000)*1000)/10</f>
        <v/>
      </c>
      <c r="Q391" s="207" t="n"/>
      <c r="R391" s="26" t="inlineStr">
        <is>
          <t>FALSO</t>
        </is>
      </c>
      <c r="S391" s="26" t="inlineStr">
        <is>
          <t>FALSO</t>
        </is>
      </c>
      <c r="T391" s="211" t="n"/>
      <c r="U391" s="211" t="n"/>
      <c r="V391" s="290" t="inlineStr">
        <is>
          <t>Plot válido</t>
        </is>
      </c>
    </row>
    <row r="392" ht="15.75" customHeight="1" s="412">
      <c r="A392" s="199" t="n">
        <v>5835</v>
      </c>
      <c r="B392" s="200" t="n">
        <v>41</v>
      </c>
      <c r="C392" s="223" t="n">
        <v>142</v>
      </c>
      <c r="D392" s="223" t="n">
        <v>22</v>
      </c>
      <c r="E392" s="73" t="n">
        <v>43685</v>
      </c>
      <c r="F392" s="223" t="n">
        <v>5264</v>
      </c>
      <c r="G392" s="223" t="n">
        <v>7742</v>
      </c>
      <c r="H392" s="225" t="n">
        <v>7407</v>
      </c>
      <c r="I392" s="223" t="n">
        <v>7</v>
      </c>
      <c r="J392" s="74">
        <f>+(((G392-F392)-(H392-F392))/(H392-F392))*100</f>
        <v/>
      </c>
      <c r="K392" s="233" t="n"/>
      <c r="L392" s="227">
        <f>AVERAGE(J392:J393)</f>
        <v/>
      </c>
      <c r="M392" s="227">
        <f>_xlfn.STDEV.S(J392,J393)</f>
        <v/>
      </c>
      <c r="N392" s="206" t="n"/>
      <c r="O392" s="206" t="n"/>
      <c r="P392" s="207">
        <f>+(((H392-F392)/1000)*1000)/10</f>
        <v/>
      </c>
      <c r="Q392" s="207">
        <f>AVERAGE(P392:P393)</f>
        <v/>
      </c>
      <c r="R392" s="26" t="inlineStr">
        <is>
          <t>FALSO</t>
        </is>
      </c>
      <c r="S392" s="26" t="inlineStr">
        <is>
          <t>VERDADERO</t>
        </is>
      </c>
      <c r="T392" s="211" t="n"/>
      <c r="U392" s="211" t="n"/>
      <c r="V392" s="290" t="inlineStr">
        <is>
          <t>Plot válido</t>
        </is>
      </c>
    </row>
    <row r="393" ht="15.75" customHeight="1" s="412">
      <c r="A393" s="199" t="n">
        <v>5836</v>
      </c>
      <c r="B393" s="200" t="n">
        <v>41</v>
      </c>
      <c r="C393" s="223" t="n">
        <v>142</v>
      </c>
      <c r="D393" s="223" t="n">
        <v>22</v>
      </c>
      <c r="E393" s="73" t="n">
        <v>43685</v>
      </c>
      <c r="F393" s="223" t="n">
        <v>5264</v>
      </c>
      <c r="G393" s="223" t="n">
        <v>7641</v>
      </c>
      <c r="H393" s="225" t="n">
        <v>7309</v>
      </c>
      <c r="I393" s="223" t="n"/>
      <c r="J393" s="74">
        <f>+(((G393-F393)-(H393-F393))/(H393-F393))*100</f>
        <v/>
      </c>
      <c r="K393" s="233" t="n"/>
      <c r="L393" s="228" t="n"/>
      <c r="M393" s="228" t="n"/>
      <c r="N393" s="206" t="n"/>
      <c r="O393" s="206" t="n"/>
      <c r="P393" s="207">
        <f>+(((H393-F393)/1000)*1000)/10</f>
        <v/>
      </c>
      <c r="Q393" s="207" t="n"/>
      <c r="R393" s="26" t="inlineStr">
        <is>
          <t>FALSO</t>
        </is>
      </c>
      <c r="S393" s="26" t="inlineStr">
        <is>
          <t>FALSO</t>
        </is>
      </c>
      <c r="T393" s="211" t="n"/>
      <c r="U393" s="211" t="n"/>
      <c r="V393" s="290" t="inlineStr">
        <is>
          <t>Plot válido</t>
        </is>
      </c>
    </row>
    <row r="394" ht="15.75" customHeight="1" s="412">
      <c r="A394" s="199" t="n">
        <v>3285</v>
      </c>
      <c r="B394" s="200" t="n">
        <v>41</v>
      </c>
      <c r="C394" s="223" t="n">
        <v>143</v>
      </c>
      <c r="D394" s="223" t="n">
        <v>13</v>
      </c>
      <c r="E394" s="73" t="n">
        <v>43587</v>
      </c>
      <c r="F394" s="223" t="n">
        <v>5264</v>
      </c>
      <c r="G394" s="223" t="n">
        <v>8066</v>
      </c>
      <c r="H394" s="225" t="n">
        <v>7229</v>
      </c>
      <c r="I394" s="223" t="n">
        <v>1</v>
      </c>
      <c r="J394" s="74">
        <f>+(((G394-F394)-(H394-F394))/(H394-F394))*100</f>
        <v/>
      </c>
      <c r="K394" s="233" t="inlineStr">
        <is>
          <t>MF</t>
        </is>
      </c>
      <c r="L394" s="227">
        <f>AVERAGE(J394:J395)</f>
        <v/>
      </c>
      <c r="M394" s="227">
        <f>_xlfn.STDEV.S(J394,J395)</f>
        <v/>
      </c>
      <c r="N394" s="206" t="n">
        <v>2</v>
      </c>
      <c r="O394" s="206" t="n"/>
      <c r="P394" s="207">
        <f>+(((H394-F394)/1000)*1000)/10</f>
        <v/>
      </c>
      <c r="Q394" s="207">
        <f>AVERAGE(P394:P395)</f>
        <v/>
      </c>
      <c r="R394" s="26" t="inlineStr">
        <is>
          <t>FALSO</t>
        </is>
      </c>
      <c r="S394" s="26" t="inlineStr">
        <is>
          <t>FALSO</t>
        </is>
      </c>
      <c r="T394" s="211" t="n"/>
      <c r="U394" s="211" t="n"/>
      <c r="V394" s="290" t="inlineStr">
        <is>
          <t>Plot válido</t>
        </is>
      </c>
    </row>
    <row r="395" ht="15.75" customHeight="1" s="412">
      <c r="A395" s="199" t="n">
        <v>3286</v>
      </c>
      <c r="B395" s="200" t="n">
        <v>42</v>
      </c>
      <c r="C395" s="223" t="n">
        <v>143</v>
      </c>
      <c r="D395" s="223" t="n">
        <v>13</v>
      </c>
      <c r="E395" s="73" t="n">
        <v>43587</v>
      </c>
      <c r="F395" s="223" t="n">
        <v>5270</v>
      </c>
      <c r="G395" s="223" t="n">
        <v>7998</v>
      </c>
      <c r="H395" s="225" t="n">
        <v>7164</v>
      </c>
      <c r="I395" s="223" t="n"/>
      <c r="J395" s="74">
        <f>+(((G395-F395)-(H395-F395))/(H395-F395))*100</f>
        <v/>
      </c>
      <c r="K395" s="233" t="n"/>
      <c r="L395" s="228" t="n"/>
      <c r="M395" s="228" t="n"/>
      <c r="N395" s="206" t="n"/>
      <c r="O395" s="206" t="n"/>
      <c r="P395" s="207">
        <f>+(((H395-F395)/1000)*1000)/10</f>
        <v/>
      </c>
      <c r="Q395" s="207" t="n"/>
      <c r="R395" s="26" t="inlineStr">
        <is>
          <t>FALSO</t>
        </is>
      </c>
      <c r="S395" s="26" t="inlineStr">
        <is>
          <t>FALSO</t>
        </is>
      </c>
      <c r="T395" s="211" t="n"/>
      <c r="U395" s="211" t="n"/>
      <c r="V395" s="290" t="inlineStr">
        <is>
          <t>Plot válido</t>
        </is>
      </c>
    </row>
    <row r="396" ht="15.75" customHeight="1" s="412">
      <c r="A396" s="199" t="n">
        <v>4009</v>
      </c>
      <c r="B396" s="200" t="n">
        <v>39</v>
      </c>
      <c r="C396" s="223" t="n">
        <v>143</v>
      </c>
      <c r="D396" s="223" t="n">
        <v>15</v>
      </c>
      <c r="E396" s="73" t="n">
        <v>43599</v>
      </c>
      <c r="F396" s="223" t="n">
        <v>5245</v>
      </c>
      <c r="G396" s="223" t="n">
        <v>7715</v>
      </c>
      <c r="H396" s="225" t="n">
        <v>7112</v>
      </c>
      <c r="I396" s="223" t="n"/>
      <c r="J396" s="74">
        <f>+(((G396-F396)-(H396-F396))/(H396-F396))*100</f>
        <v/>
      </c>
      <c r="K396" s="236" t="n"/>
      <c r="L396" s="227">
        <f>AVERAGE(J396:J397)</f>
        <v/>
      </c>
      <c r="M396" s="227">
        <f>_xlfn.STDEV.S(J396,J397)</f>
        <v/>
      </c>
      <c r="N396" s="206" t="n"/>
      <c r="O396" s="206" t="n"/>
      <c r="P396" s="207">
        <f>+(((H396-F396)/1000)*1000)/10</f>
        <v/>
      </c>
      <c r="Q396" s="207">
        <f>AVERAGE(P396:P397)</f>
        <v/>
      </c>
      <c r="R396" s="26" t="inlineStr">
        <is>
          <t>FALSO</t>
        </is>
      </c>
      <c r="S396" s="26" t="inlineStr">
        <is>
          <t>FALSO</t>
        </is>
      </c>
      <c r="T396" s="211" t="n"/>
      <c r="U396" s="211" t="n"/>
      <c r="V396" s="290" t="inlineStr">
        <is>
          <t>Plot válido</t>
        </is>
      </c>
    </row>
    <row r="397" ht="15.75" customHeight="1" s="412">
      <c r="A397" s="199" t="n">
        <v>4010</v>
      </c>
      <c r="B397" s="200" t="n">
        <v>40</v>
      </c>
      <c r="C397" s="223" t="n">
        <v>143</v>
      </c>
      <c r="D397" s="223" t="n">
        <v>15</v>
      </c>
      <c r="E397" s="73" t="n">
        <v>43599</v>
      </c>
      <c r="F397" s="223" t="n">
        <v>5216</v>
      </c>
      <c r="G397" s="223" t="n">
        <v>7631</v>
      </c>
      <c r="H397" s="225" t="n">
        <v>7057</v>
      </c>
      <c r="I397" s="223" t="n"/>
      <c r="J397" s="74">
        <f>+(((G397-F397)-(H397-F397))/(H397-F397))*100</f>
        <v/>
      </c>
      <c r="K397" s="236" t="n"/>
      <c r="L397" s="228" t="n"/>
      <c r="M397" s="228" t="n"/>
      <c r="N397" s="206" t="n"/>
      <c r="O397" s="206" t="n"/>
      <c r="P397" s="207">
        <f>+(((H397-F397)/1000)*1000)/10</f>
        <v/>
      </c>
      <c r="Q397" s="207" t="n"/>
      <c r="R397" s="26" t="inlineStr">
        <is>
          <t>FALSO</t>
        </is>
      </c>
      <c r="S397" s="26" t="inlineStr">
        <is>
          <t>FALSO</t>
        </is>
      </c>
      <c r="T397" s="211" t="n"/>
      <c r="U397" s="211" t="n"/>
      <c r="V397" s="290" t="inlineStr">
        <is>
          <t>Plot válido</t>
        </is>
      </c>
    </row>
    <row r="398" ht="15.75" customHeight="1" s="412">
      <c r="A398" s="199" t="n">
        <v>4655</v>
      </c>
      <c r="B398" s="200" t="n">
        <v>39</v>
      </c>
      <c r="C398" s="223" t="n">
        <v>143</v>
      </c>
      <c r="D398" s="223" t="n">
        <v>17</v>
      </c>
      <c r="E398" s="73" t="n">
        <v>43619</v>
      </c>
      <c r="F398" s="223" t="n">
        <v>5245</v>
      </c>
      <c r="G398" s="223" t="n">
        <v>8132</v>
      </c>
      <c r="H398" s="225" t="n">
        <v>7444</v>
      </c>
      <c r="I398" s="223" t="n"/>
      <c r="J398" s="74">
        <f>+(((G398-F398)-(H398-F398))/(H398-F398))*100</f>
        <v/>
      </c>
      <c r="K398" s="233" t="n"/>
      <c r="L398" s="227">
        <f>AVERAGE(J398:J399)</f>
        <v/>
      </c>
      <c r="M398" s="227">
        <f>_xlfn.STDEV.S(J398,J399)</f>
        <v/>
      </c>
      <c r="N398" s="206" t="n"/>
      <c r="O398" s="206" t="n"/>
      <c r="P398" s="207">
        <f>+(((H398-F398)/1000)*1000)/10</f>
        <v/>
      </c>
      <c r="Q398" s="207">
        <f>AVERAGE(P398:P399)</f>
        <v/>
      </c>
      <c r="R398" s="26" t="inlineStr">
        <is>
          <t>FALSO</t>
        </is>
      </c>
      <c r="S398" s="26" t="inlineStr">
        <is>
          <t>FALSO</t>
        </is>
      </c>
      <c r="T398" s="211" t="n"/>
      <c r="U398" s="211" t="n"/>
      <c r="V398" s="290" t="inlineStr">
        <is>
          <t>Plot válido</t>
        </is>
      </c>
    </row>
    <row r="399" ht="15.75" customHeight="1" s="412">
      <c r="A399" s="199" t="n">
        <v>4656</v>
      </c>
      <c r="B399" s="200" t="n">
        <v>40</v>
      </c>
      <c r="C399" s="223" t="n">
        <v>143</v>
      </c>
      <c r="D399" s="223" t="n">
        <v>17</v>
      </c>
      <c r="E399" s="73" t="n">
        <v>43619</v>
      </c>
      <c r="F399" s="223" t="n">
        <v>5216</v>
      </c>
      <c r="G399" s="223" t="n">
        <v>8409</v>
      </c>
      <c r="H399" s="225" t="n">
        <v>7638</v>
      </c>
      <c r="I399" s="223" t="n"/>
      <c r="J399" s="74">
        <f>+(((G399-F399)-(H399-F399))/(H399-F399))*100</f>
        <v/>
      </c>
      <c r="K399" s="233" t="n"/>
      <c r="L399" s="228" t="n"/>
      <c r="M399" s="228" t="n"/>
      <c r="N399" s="206" t="n"/>
      <c r="O399" s="206" t="n"/>
      <c r="P399" s="207">
        <f>+(((H399-F399)/1000)*1000)/10</f>
        <v/>
      </c>
      <c r="Q399" s="207" t="n"/>
      <c r="R399" s="26" t="inlineStr">
        <is>
          <t>FALSO</t>
        </is>
      </c>
      <c r="S399" s="26" t="inlineStr">
        <is>
          <t>FALSO</t>
        </is>
      </c>
      <c r="T399" s="211" t="n"/>
      <c r="U399" s="211" t="n"/>
      <c r="V399" s="290" t="inlineStr">
        <is>
          <t>Plot válido</t>
        </is>
      </c>
    </row>
    <row r="400" ht="15.75" customHeight="1" s="412">
      <c r="A400" s="199" t="n">
        <v>5837</v>
      </c>
      <c r="B400" s="200" t="n">
        <v>42</v>
      </c>
      <c r="C400" s="223" t="n">
        <v>143</v>
      </c>
      <c r="D400" s="223" t="n">
        <v>22</v>
      </c>
      <c r="E400" s="73" t="n">
        <v>43685</v>
      </c>
      <c r="F400" s="223" t="n">
        <v>5270</v>
      </c>
      <c r="G400" s="223" t="n">
        <v>8250</v>
      </c>
      <c r="H400" s="225" t="n">
        <v>7845</v>
      </c>
      <c r="I400" s="223" t="n">
        <v>11</v>
      </c>
      <c r="J400" s="74">
        <f>+(((G400-F400)-(H400-F400))/(H400-F400))*100</f>
        <v/>
      </c>
      <c r="K400" s="233" t="n"/>
      <c r="L400" s="227">
        <f>AVERAGE(J400:J401)</f>
        <v/>
      </c>
      <c r="M400" s="227">
        <f>_xlfn.STDEV.S(J400,J401)</f>
        <v/>
      </c>
      <c r="N400" s="206" t="n"/>
      <c r="O400" s="206" t="n"/>
      <c r="P400" s="207">
        <f>+(((H400-F400)/1000)*1000)/10</f>
        <v/>
      </c>
      <c r="Q400" s="207">
        <f>AVERAGE(P400:P401)</f>
        <v/>
      </c>
      <c r="R400" s="26" t="inlineStr">
        <is>
          <t>FALSO</t>
        </is>
      </c>
      <c r="S400" s="26" t="inlineStr">
        <is>
          <t>VERDADERO</t>
        </is>
      </c>
      <c r="T400" s="211" t="n"/>
      <c r="U400" s="211" t="n"/>
      <c r="V400" s="290" t="inlineStr">
        <is>
          <t>Plot válido</t>
        </is>
      </c>
    </row>
    <row r="401" ht="15.75" customHeight="1" s="412">
      <c r="A401" s="199" t="n">
        <v>5838</v>
      </c>
      <c r="B401" s="200" t="n">
        <v>42</v>
      </c>
      <c r="C401" s="223" t="n">
        <v>143</v>
      </c>
      <c r="D401" s="223" t="n">
        <v>22</v>
      </c>
      <c r="E401" s="73" t="n">
        <v>43685</v>
      </c>
      <c r="F401" s="223" t="n">
        <v>5270</v>
      </c>
      <c r="G401" s="223" t="n">
        <v>7971</v>
      </c>
      <c r="H401" s="225" t="n">
        <v>7596</v>
      </c>
      <c r="I401" s="223" t="n"/>
      <c r="J401" s="74">
        <f>+(((G401-F401)-(H401-F401))/(H401-F401))*100</f>
        <v/>
      </c>
      <c r="K401" s="233" t="n"/>
      <c r="L401" s="228" t="n"/>
      <c r="M401" s="228" t="n"/>
      <c r="N401" s="206" t="n"/>
      <c r="O401" s="206" t="n"/>
      <c r="P401" s="207">
        <f>+(((H401-F401)/1000)*1000)/10</f>
        <v/>
      </c>
      <c r="Q401" s="207" t="n"/>
      <c r="R401" s="26" t="inlineStr">
        <is>
          <t>FALSO</t>
        </is>
      </c>
      <c r="S401" s="26" t="inlineStr">
        <is>
          <t>FALSO</t>
        </is>
      </c>
      <c r="T401" s="211" t="n"/>
      <c r="U401" s="211" t="n"/>
      <c r="V401" s="290" t="inlineStr">
        <is>
          <t>Plot válido</t>
        </is>
      </c>
    </row>
    <row r="402" ht="15.75" customHeight="1" s="412">
      <c r="A402" s="199" t="n">
        <v>3287</v>
      </c>
      <c r="B402" s="200" t="n">
        <v>43</v>
      </c>
      <c r="C402" s="214" t="n">
        <v>144</v>
      </c>
      <c r="D402" s="214" t="n">
        <v>13</v>
      </c>
      <c r="E402" s="215" t="n">
        <v>43587</v>
      </c>
      <c r="F402" s="214" t="n">
        <v>5211</v>
      </c>
      <c r="G402" s="214" t="n">
        <v>8879</v>
      </c>
      <c r="H402" s="216" t="n">
        <v>7764</v>
      </c>
      <c r="I402" s="214" t="n">
        <v>1</v>
      </c>
      <c r="J402" s="217">
        <f>+(((G402-F402)-(H402-F402))/(H402-F402))*100</f>
        <v/>
      </c>
      <c r="K402" s="234" t="inlineStr">
        <is>
          <t>1/4</t>
        </is>
      </c>
      <c r="L402" s="219">
        <f>AVERAGE(J402:J403)</f>
        <v/>
      </c>
      <c r="M402" s="219">
        <f>_xlfn.STDEV.S(J402,J403)</f>
        <v/>
      </c>
      <c r="N402" s="206" t="n">
        <v>1</v>
      </c>
      <c r="O402" s="206" t="n"/>
      <c r="P402" s="207">
        <f>+(((H402-F402)/1000)*1000)/10</f>
        <v/>
      </c>
      <c r="Q402" s="207">
        <f>AVERAGE(P402:P403)</f>
        <v/>
      </c>
      <c r="R402" s="26" t="inlineStr">
        <is>
          <t>FALSO</t>
        </is>
      </c>
      <c r="S402" s="26" t="inlineStr">
        <is>
          <t>FALSO</t>
        </is>
      </c>
      <c r="T402" s="211" t="n"/>
      <c r="U402" s="211" t="n"/>
      <c r="V402" s="290" t="inlineStr">
        <is>
          <t>Plot válido</t>
        </is>
      </c>
    </row>
    <row r="403" hidden="1" ht="15.75" customHeight="1" s="412">
      <c r="A403" s="199" t="n">
        <v>3288</v>
      </c>
      <c r="B403" s="200" t="n">
        <v>44</v>
      </c>
      <c r="C403" s="214" t="n">
        <v>144</v>
      </c>
      <c r="D403" s="214" t="n">
        <v>13</v>
      </c>
      <c r="E403" s="215" t="n">
        <v>43587</v>
      </c>
      <c r="F403" s="214" t="n">
        <v>5218</v>
      </c>
      <c r="G403" s="214" t="n">
        <v>8545</v>
      </c>
      <c r="H403" s="216" t="n">
        <v>7526</v>
      </c>
      <c r="I403" s="214" t="n"/>
      <c r="J403" s="217">
        <f>+(((G403-F403)-(H403-F403))/(H403-F403))*100</f>
        <v/>
      </c>
      <c r="K403" s="234" t="n"/>
      <c r="L403" s="221" t="n"/>
      <c r="M403" s="221" t="n"/>
      <c r="N403" s="206" t="n"/>
      <c r="O403" s="206" t="n"/>
      <c r="P403" s="207">
        <f>+(((H403-F403)/1000)*1000)/10</f>
        <v/>
      </c>
      <c r="Q403" s="207" t="n"/>
      <c r="R403" s="26" t="inlineStr">
        <is>
          <t>FALSO</t>
        </is>
      </c>
      <c r="S403" s="26" t="inlineStr">
        <is>
          <t>FALSO</t>
        </is>
      </c>
      <c r="T403" s="211" t="n"/>
      <c r="U403" s="211" t="n"/>
      <c r="V403" s="290" t="inlineStr">
        <is>
          <t>Se descarta</t>
        </is>
      </c>
    </row>
    <row r="404" hidden="1" ht="15.75" customHeight="1" s="412">
      <c r="A404" s="199" t="n">
        <v>4011</v>
      </c>
      <c r="B404" s="200" t="n">
        <v>41</v>
      </c>
      <c r="C404" s="214" t="n">
        <v>144</v>
      </c>
      <c r="D404" s="214" t="n">
        <v>15</v>
      </c>
      <c r="E404" s="215" t="n">
        <v>43599</v>
      </c>
      <c r="F404" s="214" t="n">
        <v>5264</v>
      </c>
      <c r="G404" s="214" t="n">
        <v>8179</v>
      </c>
      <c r="H404" s="216" t="n">
        <v>7501</v>
      </c>
      <c r="I404" s="214" t="n"/>
      <c r="J404" s="217">
        <f>+(((G404-F404)-(H404-F404))/(H404-F404))*100</f>
        <v/>
      </c>
      <c r="K404" s="235" t="inlineStr">
        <is>
          <t>MF*</t>
        </is>
      </c>
      <c r="L404" s="219">
        <f>AVERAGE(J404:J405)</f>
        <v/>
      </c>
      <c r="M404" s="219">
        <f>_xlfn.STDEV.S(J404,J405)</f>
        <v/>
      </c>
      <c r="N404" s="206" t="n"/>
      <c r="O404" s="206" t="n"/>
      <c r="P404" s="207">
        <f>+(((H404-F404)/1000)*1000)/10</f>
        <v/>
      </c>
      <c r="Q404" s="207">
        <f>AVERAGE(P404:P405)</f>
        <v/>
      </c>
      <c r="R404" s="26" t="inlineStr">
        <is>
          <t>FALSO</t>
        </is>
      </c>
      <c r="S404" s="26" t="inlineStr">
        <is>
          <t>FALSO</t>
        </is>
      </c>
      <c r="T404" s="211" t="n"/>
      <c r="U404" s="211" t="n"/>
      <c r="V404" s="290" t="inlineStr">
        <is>
          <t>Se descarta</t>
        </is>
      </c>
    </row>
    <row r="405" hidden="1" ht="15.75" customHeight="1" s="412">
      <c r="A405" s="199" t="n">
        <v>4012</v>
      </c>
      <c r="B405" s="200" t="n">
        <v>42</v>
      </c>
      <c r="C405" s="214" t="n">
        <v>144</v>
      </c>
      <c r="D405" s="214" t="n">
        <v>15</v>
      </c>
      <c r="E405" s="215" t="n">
        <v>43599</v>
      </c>
      <c r="F405" s="214" t="n">
        <v>5270</v>
      </c>
      <c r="G405" s="214" t="n">
        <v>8195</v>
      </c>
      <c r="H405" s="216" t="n">
        <v>7506</v>
      </c>
      <c r="I405" s="214" t="n"/>
      <c r="J405" s="217">
        <f>+(((G405-F405)-(H405-F405))/(H405-F405))*100</f>
        <v/>
      </c>
      <c r="K405" s="235" t="n"/>
      <c r="L405" s="221" t="n"/>
      <c r="M405" s="221" t="n"/>
      <c r="N405" s="206" t="n"/>
      <c r="O405" s="206" t="n"/>
      <c r="P405" s="207">
        <f>+(((H405-F405)/1000)*1000)/10</f>
        <v/>
      </c>
      <c r="Q405" s="207" t="n"/>
      <c r="R405" s="26" t="inlineStr">
        <is>
          <t>FALSO</t>
        </is>
      </c>
      <c r="S405" s="26" t="inlineStr">
        <is>
          <t>FALSO</t>
        </is>
      </c>
      <c r="T405" s="211" t="n"/>
      <c r="U405" s="211" t="n"/>
      <c r="V405" s="290" t="inlineStr">
        <is>
          <t>Se descarta</t>
        </is>
      </c>
    </row>
    <row r="406" hidden="1" ht="15.75" customHeight="1" s="412">
      <c r="A406" s="199" t="n">
        <v>4657</v>
      </c>
      <c r="B406" s="200" t="n">
        <v>41</v>
      </c>
      <c r="C406" s="214" t="n">
        <v>144</v>
      </c>
      <c r="D406" s="214" t="n">
        <v>17</v>
      </c>
      <c r="E406" s="215" t="n">
        <v>43619</v>
      </c>
      <c r="F406" s="214" t="n">
        <v>5264</v>
      </c>
      <c r="G406" s="214" t="n">
        <v>7710</v>
      </c>
      <c r="H406" s="216" t="n">
        <v>7244</v>
      </c>
      <c r="I406" s="214" t="n"/>
      <c r="J406" s="217">
        <f>+(((G406-F406)-(H406-F406))/(H406-F406))*100</f>
        <v/>
      </c>
      <c r="K406" s="234" t="n"/>
      <c r="L406" s="219">
        <f>AVERAGE(J406:J407)</f>
        <v/>
      </c>
      <c r="M406" s="219">
        <f>_xlfn.STDEV.S(J406,J407)</f>
        <v/>
      </c>
      <c r="N406" s="206" t="n"/>
      <c r="O406" s="206" t="n"/>
      <c r="P406" s="207">
        <f>+(((H406-F406)/1000)*1000)/10</f>
        <v/>
      </c>
      <c r="Q406" s="207">
        <f>AVERAGE(P406:P407)</f>
        <v/>
      </c>
      <c r="R406" s="26" t="inlineStr">
        <is>
          <t>FALSO</t>
        </is>
      </c>
      <c r="S406" s="26" t="inlineStr">
        <is>
          <t>FALSO</t>
        </is>
      </c>
      <c r="T406" s="211" t="n"/>
      <c r="U406" s="211" t="n"/>
      <c r="V406" s="290" t="inlineStr">
        <is>
          <t>Se descarta</t>
        </is>
      </c>
    </row>
    <row r="407" hidden="1" ht="15.75" customHeight="1" s="412">
      <c r="A407" s="199" t="n">
        <v>4658</v>
      </c>
      <c r="B407" s="200" t="n">
        <v>42</v>
      </c>
      <c r="C407" s="214" t="n">
        <v>144</v>
      </c>
      <c r="D407" s="214" t="n">
        <v>17</v>
      </c>
      <c r="E407" s="215" t="n">
        <v>43619</v>
      </c>
      <c r="F407" s="214" t="n">
        <v>5270</v>
      </c>
      <c r="G407" s="214" t="n">
        <v>7871</v>
      </c>
      <c r="H407" s="216" t="n">
        <v>7363</v>
      </c>
      <c r="I407" s="214" t="n"/>
      <c r="J407" s="217">
        <f>+(((G407-F407)-(H407-F407))/(H407-F407))*100</f>
        <v/>
      </c>
      <c r="K407" s="234" t="n"/>
      <c r="L407" s="221" t="n"/>
      <c r="M407" s="221" t="n"/>
      <c r="N407" s="206" t="n"/>
      <c r="O407" s="206" t="n"/>
      <c r="P407" s="207">
        <f>+(((H407-F407)/1000)*1000)/10</f>
        <v/>
      </c>
      <c r="Q407" s="207" t="n"/>
      <c r="R407" s="26" t="inlineStr">
        <is>
          <t>FALSO</t>
        </is>
      </c>
      <c r="S407" s="26" t="inlineStr">
        <is>
          <t>FALSO</t>
        </is>
      </c>
      <c r="T407" s="211" t="n"/>
      <c r="U407" s="211" t="n"/>
      <c r="V407" s="290" t="inlineStr">
        <is>
          <t>Se descarta</t>
        </is>
      </c>
    </row>
    <row r="408" hidden="1" ht="15.75" customHeight="1" s="412">
      <c r="A408" s="199" t="n">
        <v>5285</v>
      </c>
      <c r="B408" s="200" t="n">
        <v>23</v>
      </c>
      <c r="C408" s="214" t="n">
        <v>144</v>
      </c>
      <c r="D408" s="214" t="n">
        <v>19</v>
      </c>
      <c r="E408" s="215" t="n">
        <v>43637</v>
      </c>
      <c r="F408" s="214" t="n">
        <v>5261</v>
      </c>
      <c r="G408" s="214" t="n">
        <v>7886</v>
      </c>
      <c r="H408" s="216" t="n">
        <v>7366</v>
      </c>
      <c r="I408" s="214" t="inlineStr">
        <is>
          <t>7</t>
        </is>
      </c>
      <c r="J408" s="217">
        <f>+(((G408-F408)-(H408-F408))/(H408-F408))*100</f>
        <v/>
      </c>
      <c r="K408" s="234" t="n"/>
      <c r="L408" s="219">
        <f>AVERAGE(J408:J409)</f>
        <v/>
      </c>
      <c r="M408" s="219">
        <f>_xlfn.STDEV.S(J408,J409)</f>
        <v/>
      </c>
      <c r="N408" s="206" t="n"/>
      <c r="O408" s="206" t="n"/>
      <c r="P408" s="207">
        <f>+(((H408-F408)/1000)*1000)/10</f>
        <v/>
      </c>
      <c r="Q408" s="207">
        <f>AVERAGE(P408:P409)</f>
        <v/>
      </c>
      <c r="R408" s="26" t="inlineStr">
        <is>
          <t>FALSO</t>
        </is>
      </c>
      <c r="S408" s="26" t="inlineStr">
        <is>
          <t>FALSO</t>
        </is>
      </c>
      <c r="T408" s="211" t="n"/>
      <c r="U408" s="211" t="n"/>
      <c r="V408" s="290" t="inlineStr">
        <is>
          <t>Se descarta</t>
        </is>
      </c>
    </row>
    <row r="409" hidden="1" ht="15.75" customHeight="1" s="412">
      <c r="A409" s="199" t="n">
        <v>5286</v>
      </c>
      <c r="B409" s="200" t="n">
        <v>24</v>
      </c>
      <c r="C409" s="214" t="n">
        <v>144</v>
      </c>
      <c r="D409" s="214" t="n">
        <v>19</v>
      </c>
      <c r="E409" s="215" t="n">
        <v>43637</v>
      </c>
      <c r="F409" s="214" t="n">
        <v>5196</v>
      </c>
      <c r="G409" s="214" t="n">
        <v>7788</v>
      </c>
      <c r="H409" s="216" t="n">
        <v>7292</v>
      </c>
      <c r="I409" s="214" t="n"/>
      <c r="J409" s="217">
        <f>+(((G409-F409)-(H409-F409))/(H409-F409))*100</f>
        <v/>
      </c>
      <c r="K409" s="234" t="n"/>
      <c r="L409" s="221" t="n"/>
      <c r="M409" s="221" t="n"/>
      <c r="N409" s="206" t="n"/>
      <c r="O409" s="206" t="n"/>
      <c r="P409" s="207">
        <f>+(((H409-F409)/1000)*1000)/10</f>
        <v/>
      </c>
      <c r="Q409" s="207" t="n"/>
      <c r="R409" s="26" t="inlineStr">
        <is>
          <t>FALSO</t>
        </is>
      </c>
      <c r="S409" s="26" t="inlineStr">
        <is>
          <t>FALSO</t>
        </is>
      </c>
      <c r="T409" s="211" t="n"/>
      <c r="U409" s="211" t="n"/>
      <c r="V409" s="290" t="inlineStr">
        <is>
          <t>Se descarta</t>
        </is>
      </c>
    </row>
    <row r="410" hidden="1" ht="15.75" customHeight="1" s="412">
      <c r="A410" s="199" t="n">
        <v>5839</v>
      </c>
      <c r="B410" s="200" t="n">
        <v>43</v>
      </c>
      <c r="C410" s="214" t="n">
        <v>144</v>
      </c>
      <c r="D410" s="214" t="n">
        <v>22</v>
      </c>
      <c r="E410" s="215" t="n">
        <v>43685</v>
      </c>
      <c r="F410" s="214" t="n">
        <v>5211</v>
      </c>
      <c r="G410" s="214" t="n">
        <v>7685</v>
      </c>
      <c r="H410" s="216" t="n">
        <v>7352</v>
      </c>
      <c r="I410" s="214" t="n">
        <v>7</v>
      </c>
      <c r="J410" s="217">
        <f>+(((G410-F410)-(H410-F410))/(H410-F410))*100</f>
        <v/>
      </c>
      <c r="K410" s="234" t="n"/>
      <c r="L410" s="219">
        <f>AVERAGE(J410:J411)</f>
        <v/>
      </c>
      <c r="M410" s="219">
        <f>_xlfn.STDEV.S(J410,J411)</f>
        <v/>
      </c>
      <c r="N410" s="206" t="n"/>
      <c r="O410" s="206" t="n"/>
      <c r="P410" s="207">
        <f>+(((H410-F410)/1000)*1000)/10</f>
        <v/>
      </c>
      <c r="Q410" s="207">
        <f>AVERAGE(P410:P411)</f>
        <v/>
      </c>
      <c r="R410" s="26" t="inlineStr">
        <is>
          <t>FALSO</t>
        </is>
      </c>
      <c r="S410" s="26" t="inlineStr">
        <is>
          <t>VERDADERO</t>
        </is>
      </c>
      <c r="T410" s="211" t="n"/>
      <c r="U410" s="211" t="n"/>
      <c r="V410" s="290" t="inlineStr">
        <is>
          <t>Se descarta</t>
        </is>
      </c>
    </row>
    <row r="411" hidden="1" ht="15.75" customHeight="1" s="412">
      <c r="A411" s="199" t="n">
        <v>5840</v>
      </c>
      <c r="B411" s="200" t="n">
        <v>43</v>
      </c>
      <c r="C411" s="214" t="n">
        <v>144</v>
      </c>
      <c r="D411" s="214" t="n">
        <v>22</v>
      </c>
      <c r="E411" s="215" t="n">
        <v>43685</v>
      </c>
      <c r="F411" s="214" t="n">
        <v>5211</v>
      </c>
      <c r="G411" s="214" t="n">
        <v>7531</v>
      </c>
      <c r="H411" s="216" t="n">
        <v>7218</v>
      </c>
      <c r="I411" s="214" t="n"/>
      <c r="J411" s="217">
        <f>+(((G411-F411)-(H411-F411))/(H411-F411))*100</f>
        <v/>
      </c>
      <c r="K411" s="234" t="n"/>
      <c r="L411" s="221" t="n"/>
      <c r="M411" s="221" t="n"/>
      <c r="N411" s="206" t="n"/>
      <c r="O411" s="206" t="n"/>
      <c r="P411" s="207">
        <f>+(((H411-F411)/1000)*1000)/10</f>
        <v/>
      </c>
      <c r="Q411" s="207" t="n"/>
      <c r="R411" s="26" t="inlineStr">
        <is>
          <t>FALSO</t>
        </is>
      </c>
      <c r="S411" s="26" t="inlineStr">
        <is>
          <t>FALSO</t>
        </is>
      </c>
      <c r="T411" s="211" t="n"/>
      <c r="U411" s="211" t="n"/>
      <c r="V411" s="290" t="inlineStr">
        <is>
          <t>Se descarta</t>
        </is>
      </c>
    </row>
    <row r="412" hidden="1" ht="15.75" customHeight="1" s="412">
      <c r="A412" s="199" t="n">
        <v>3289</v>
      </c>
      <c r="B412" s="200" t="n">
        <v>45</v>
      </c>
      <c r="C412" s="214" t="n">
        <v>145</v>
      </c>
      <c r="D412" s="214" t="n">
        <v>13</v>
      </c>
      <c r="E412" s="215" t="n">
        <v>43587</v>
      </c>
      <c r="F412" s="214" t="n">
        <v>5211</v>
      </c>
      <c r="G412" s="214" t="n">
        <v>7721</v>
      </c>
      <c r="H412" s="216" t="n">
        <v>7016</v>
      </c>
      <c r="I412" s="214" t="n">
        <v>1</v>
      </c>
      <c r="J412" s="217">
        <f>+(((G412-F412)-(H412-F412))/(H412-F412))*100</f>
        <v/>
      </c>
      <c r="K412" s="234" t="inlineStr">
        <is>
          <t>MF</t>
        </is>
      </c>
      <c r="L412" s="219">
        <f>AVERAGE(J412:J413)</f>
        <v/>
      </c>
      <c r="M412" s="219">
        <f>_xlfn.STDEV.S(J412,J413)</f>
        <v/>
      </c>
      <c r="N412" s="206" t="n">
        <v>1</v>
      </c>
      <c r="O412" s="206" t="n"/>
      <c r="P412" s="207">
        <f>+(((H412-F412)/1000)*1000)/10</f>
        <v/>
      </c>
      <c r="Q412" s="207">
        <f>AVERAGE(P412:P413)</f>
        <v/>
      </c>
      <c r="R412" s="26" t="inlineStr">
        <is>
          <t>VERDADERO</t>
        </is>
      </c>
      <c r="S412" s="26" t="inlineStr">
        <is>
          <t>FALSO</t>
        </is>
      </c>
      <c r="T412" s="211" t="n"/>
      <c r="U412" s="211" t="n"/>
      <c r="V412" s="290" t="inlineStr">
        <is>
          <t>Se descarta</t>
        </is>
      </c>
    </row>
    <row r="413" ht="15.75" customHeight="1" s="412">
      <c r="A413" s="199" t="n">
        <v>3290</v>
      </c>
      <c r="B413" s="200" t="n">
        <v>46</v>
      </c>
      <c r="C413" s="214" t="n">
        <v>145</v>
      </c>
      <c r="D413" s="214" t="n">
        <v>13</v>
      </c>
      <c r="E413" s="215" t="n">
        <v>43587</v>
      </c>
      <c r="F413" s="214" t="n">
        <v>5260</v>
      </c>
      <c r="G413" s="214" t="n">
        <v>7577</v>
      </c>
      <c r="H413" s="216" t="n">
        <v>6951</v>
      </c>
      <c r="I413" s="214" t="n"/>
      <c r="J413" s="217">
        <f>+(((G413-F413)-(H413-F413))/(H413-F413))*100</f>
        <v/>
      </c>
      <c r="K413" s="234" t="n"/>
      <c r="L413" s="221" t="n"/>
      <c r="M413" s="221" t="n"/>
      <c r="N413" s="206" t="n"/>
      <c r="O413" s="206" t="n"/>
      <c r="P413" s="207">
        <f>+(((H413-F413)/1000)*1000)/10</f>
        <v/>
      </c>
      <c r="Q413" s="207" t="n"/>
      <c r="R413" s="26" t="inlineStr">
        <is>
          <t>FALSO</t>
        </is>
      </c>
      <c r="S413" s="26" t="inlineStr">
        <is>
          <t>FALSO</t>
        </is>
      </c>
      <c r="T413" s="211" t="n"/>
      <c r="U413" s="211" t="n"/>
      <c r="V413" s="290" t="inlineStr">
        <is>
          <t>Plot válido</t>
        </is>
      </c>
    </row>
    <row r="414" ht="15.75" customHeight="1" s="412">
      <c r="A414" s="199" t="n">
        <v>4013</v>
      </c>
      <c r="B414" s="200" t="n">
        <v>43</v>
      </c>
      <c r="C414" s="214" t="n">
        <v>145</v>
      </c>
      <c r="D414" s="214" t="n">
        <v>15</v>
      </c>
      <c r="E414" s="215" t="n">
        <v>43599</v>
      </c>
      <c r="F414" s="214" t="n">
        <v>5211</v>
      </c>
      <c r="G414" s="214" t="n">
        <v>7128</v>
      </c>
      <c r="H414" s="216" t="n">
        <v>6686</v>
      </c>
      <c r="I414" s="214" t="n"/>
      <c r="J414" s="217">
        <f>+(((G414-F414)-(H414-F414))/(H414-F414))*100</f>
        <v/>
      </c>
      <c r="K414" s="235" t="n"/>
      <c r="L414" s="219">
        <f>AVERAGE(J414:J415)</f>
        <v/>
      </c>
      <c r="M414" s="219">
        <f>_xlfn.STDEV.S(J414,J415)</f>
        <v/>
      </c>
      <c r="N414" s="206" t="n"/>
      <c r="O414" s="206" t="n"/>
      <c r="P414" s="207">
        <f>+(((H414-F414)/1000)*1000)/10</f>
        <v/>
      </c>
      <c r="Q414" s="207">
        <f>AVERAGE(P414:P415)</f>
        <v/>
      </c>
      <c r="R414" s="26" t="inlineStr">
        <is>
          <t>FALSO</t>
        </is>
      </c>
      <c r="S414" s="26" t="inlineStr">
        <is>
          <t>FALSO</t>
        </is>
      </c>
      <c r="T414" s="211" t="n"/>
      <c r="U414" s="211" t="n"/>
      <c r="V414" s="290" t="inlineStr">
        <is>
          <t>Plot válido</t>
        </is>
      </c>
    </row>
    <row r="415" ht="15.75" customHeight="1" s="412">
      <c r="A415" s="199" t="n">
        <v>4014</v>
      </c>
      <c r="B415" s="200" t="n">
        <v>44</v>
      </c>
      <c r="C415" s="214" t="n">
        <v>145</v>
      </c>
      <c r="D415" s="214" t="n">
        <v>15</v>
      </c>
      <c r="E415" s="215" t="n">
        <v>43599</v>
      </c>
      <c r="F415" s="214" t="n">
        <v>5218</v>
      </c>
      <c r="G415" s="214" t="n">
        <v>7245</v>
      </c>
      <c r="H415" s="216" t="n">
        <v>6773</v>
      </c>
      <c r="I415" s="214" t="n"/>
      <c r="J415" s="217">
        <f>+(((G415-F415)-(H415-F415))/(H415-F415))*100</f>
        <v/>
      </c>
      <c r="K415" s="235" t="n"/>
      <c r="L415" s="221" t="n"/>
      <c r="M415" s="221" t="n"/>
      <c r="N415" s="206" t="n"/>
      <c r="O415" s="206" t="n"/>
      <c r="P415" s="207">
        <f>+(((H415-F415)/1000)*1000)/10</f>
        <v/>
      </c>
      <c r="Q415" s="207" t="n"/>
      <c r="R415" s="26" t="inlineStr">
        <is>
          <t>FALSO</t>
        </is>
      </c>
      <c r="S415" s="26" t="inlineStr">
        <is>
          <t>FALSO</t>
        </is>
      </c>
      <c r="T415" s="211" t="n"/>
      <c r="U415" s="211" t="n"/>
      <c r="V415" s="290" t="inlineStr">
        <is>
          <t>Plot válido</t>
        </is>
      </c>
    </row>
    <row r="416" ht="15.75" customHeight="1" s="412">
      <c r="A416" s="199" t="n">
        <v>4659</v>
      </c>
      <c r="B416" s="200" t="n">
        <v>43</v>
      </c>
      <c r="C416" s="214" t="n">
        <v>145</v>
      </c>
      <c r="D416" s="214" t="n">
        <v>17</v>
      </c>
      <c r="E416" s="215" t="n">
        <v>43619</v>
      </c>
      <c r="F416" s="214" t="n">
        <v>5211</v>
      </c>
      <c r="G416" s="214" t="n">
        <v>7244</v>
      </c>
      <c r="H416" s="216" t="n">
        <v>6886</v>
      </c>
      <c r="I416" s="214" t="n"/>
      <c r="J416" s="217">
        <f>+(((G416-F416)-(H416-F416))/(H416-F416))*100</f>
        <v/>
      </c>
      <c r="K416" s="234" t="n"/>
      <c r="L416" s="219">
        <f>AVERAGE(J416:J417)</f>
        <v/>
      </c>
      <c r="M416" s="219">
        <f>_xlfn.STDEV.S(J416,J417)</f>
        <v/>
      </c>
      <c r="N416" s="206" t="n"/>
      <c r="O416" s="206" t="n"/>
      <c r="P416" s="207">
        <f>+(((H416-F416)/1000)*1000)/10</f>
        <v/>
      </c>
      <c r="Q416" s="207">
        <f>AVERAGE(P416:P417)</f>
        <v/>
      </c>
      <c r="R416" s="26" t="inlineStr">
        <is>
          <t>FALSO</t>
        </is>
      </c>
      <c r="S416" s="26" t="inlineStr">
        <is>
          <t>FALSO</t>
        </is>
      </c>
      <c r="T416" s="211" t="n"/>
      <c r="U416" s="211" t="n"/>
      <c r="V416" s="290" t="inlineStr">
        <is>
          <t>Plot válido</t>
        </is>
      </c>
    </row>
    <row r="417" ht="15.75" customHeight="1" s="412">
      <c r="A417" s="199" t="n">
        <v>4660</v>
      </c>
      <c r="B417" s="200" t="n">
        <v>44</v>
      </c>
      <c r="C417" s="214" t="n">
        <v>145</v>
      </c>
      <c r="D417" s="214" t="n">
        <v>17</v>
      </c>
      <c r="E417" s="215" t="n">
        <v>43619</v>
      </c>
      <c r="F417" s="214" t="n">
        <v>5218</v>
      </c>
      <c r="G417" s="214" t="n">
        <v>7048</v>
      </c>
      <c r="H417" s="216" t="n">
        <v>6735</v>
      </c>
      <c r="I417" s="214" t="n"/>
      <c r="J417" s="217">
        <f>+(((G417-F417)-(H417-F417))/(H417-F417))*100</f>
        <v/>
      </c>
      <c r="K417" s="234" t="n"/>
      <c r="L417" s="221" t="n"/>
      <c r="M417" s="221" t="n"/>
      <c r="N417" s="206" t="n"/>
      <c r="O417" s="206" t="n"/>
      <c r="P417" s="207">
        <f>+(((H417-F417)/1000)*1000)/10</f>
        <v/>
      </c>
      <c r="Q417" s="207" t="n"/>
      <c r="R417" s="26" t="inlineStr">
        <is>
          <t>FALSO</t>
        </is>
      </c>
      <c r="S417" s="26" t="inlineStr">
        <is>
          <t>FALSO</t>
        </is>
      </c>
      <c r="T417" s="211" t="n"/>
      <c r="U417" s="211" t="n"/>
      <c r="V417" s="290" t="inlineStr">
        <is>
          <t>Plot válido</t>
        </is>
      </c>
    </row>
    <row r="418" ht="15.75" customHeight="1" s="412">
      <c r="A418" s="199" t="n">
        <v>5287</v>
      </c>
      <c r="B418" s="200" t="n">
        <v>25</v>
      </c>
      <c r="C418" s="214" t="n">
        <v>145</v>
      </c>
      <c r="D418" s="214" t="n">
        <v>19</v>
      </c>
      <c r="E418" s="215" t="n">
        <v>43637</v>
      </c>
      <c r="F418" s="214" t="n">
        <v>5238</v>
      </c>
      <c r="G418" s="214" t="n">
        <v>7850</v>
      </c>
      <c r="H418" s="216" t="n">
        <v>7363</v>
      </c>
      <c r="I418" s="214" t="inlineStr">
        <is>
          <t>8</t>
        </is>
      </c>
      <c r="J418" s="217">
        <f>+(((G418-F418)-(H418-F418))/(H418-F418))*100</f>
        <v/>
      </c>
      <c r="K418" s="234" t="n"/>
      <c r="L418" s="219">
        <f>AVERAGE(J418:J419)</f>
        <v/>
      </c>
      <c r="M418" s="219">
        <f>_xlfn.STDEV.S(J418,J419)</f>
        <v/>
      </c>
      <c r="N418" s="206" t="n"/>
      <c r="O418" s="206" t="n"/>
      <c r="P418" s="207">
        <f>+(((H418-F418)/1000)*1000)/10</f>
        <v/>
      </c>
      <c r="Q418" s="207">
        <f>AVERAGE(P418:P419)</f>
        <v/>
      </c>
      <c r="R418" s="26" t="inlineStr">
        <is>
          <t>FALSO</t>
        </is>
      </c>
      <c r="S418" s="26" t="inlineStr">
        <is>
          <t>FALSO</t>
        </is>
      </c>
      <c r="T418" s="211" t="n"/>
      <c r="U418" s="211" t="n"/>
      <c r="V418" s="290" t="inlineStr">
        <is>
          <t>Plot válido</t>
        </is>
      </c>
    </row>
    <row r="419" ht="15.75" customHeight="1" s="412">
      <c r="A419" s="199" t="n">
        <v>5288</v>
      </c>
      <c r="B419" s="200" t="n">
        <v>26</v>
      </c>
      <c r="C419" s="214" t="n">
        <v>145</v>
      </c>
      <c r="D419" s="214" t="n">
        <v>19</v>
      </c>
      <c r="E419" s="215" t="n">
        <v>43637</v>
      </c>
      <c r="F419" s="214" t="n">
        <v>5207</v>
      </c>
      <c r="G419" s="214" t="n">
        <v>7796</v>
      </c>
      <c r="H419" s="216" t="n">
        <v>7326</v>
      </c>
      <c r="I419" s="214" t="n"/>
      <c r="J419" s="217">
        <f>+(((G419-F419)-(H419-F419))/(H419-F419))*100</f>
        <v/>
      </c>
      <c r="K419" s="234" t="n"/>
      <c r="L419" s="221" t="n"/>
      <c r="M419" s="221" t="n"/>
      <c r="N419" s="206" t="n"/>
      <c r="O419" s="206" t="n"/>
      <c r="P419" s="207">
        <f>+(((H419-F419)/1000)*1000)/10</f>
        <v/>
      </c>
      <c r="Q419" s="207" t="n"/>
      <c r="R419" s="26" t="inlineStr">
        <is>
          <t>FALSO</t>
        </is>
      </c>
      <c r="S419" s="26" t="inlineStr">
        <is>
          <t>FALSO</t>
        </is>
      </c>
      <c r="T419" s="211" t="n"/>
      <c r="U419" s="211" t="n"/>
      <c r="V419" s="290" t="inlineStr">
        <is>
          <t>Plot válido</t>
        </is>
      </c>
    </row>
    <row r="420" ht="15.75" customHeight="1" s="412">
      <c r="A420" s="199" t="n">
        <v>5841</v>
      </c>
      <c r="B420" s="200" t="n">
        <v>44</v>
      </c>
      <c r="C420" s="214" t="n">
        <v>145</v>
      </c>
      <c r="D420" s="214" t="n">
        <v>22</v>
      </c>
      <c r="E420" s="215" t="n">
        <v>43685</v>
      </c>
      <c r="F420" s="214" t="n">
        <v>5218</v>
      </c>
      <c r="G420" s="214" t="n">
        <v>7196</v>
      </c>
      <c r="H420" s="216" t="n">
        <v>6927</v>
      </c>
      <c r="I420" s="214" t="n">
        <v>8</v>
      </c>
      <c r="J420" s="217">
        <f>+(((G420-F420)-(H420-F420))/(H420-F420))*100</f>
        <v/>
      </c>
      <c r="K420" s="234" t="n"/>
      <c r="L420" s="219">
        <f>AVERAGE(J420:J421)</f>
        <v/>
      </c>
      <c r="M420" s="219">
        <f>_xlfn.STDEV.S(J420,J421)</f>
        <v/>
      </c>
      <c r="N420" s="206" t="n"/>
      <c r="O420" s="206" t="n"/>
      <c r="P420" s="207">
        <f>+(((H420-F420)/1000)*1000)/10</f>
        <v/>
      </c>
      <c r="Q420" s="207">
        <f>AVERAGE(P420:P421)</f>
        <v/>
      </c>
      <c r="R420" s="26" t="inlineStr">
        <is>
          <t>FALSO</t>
        </is>
      </c>
      <c r="S420" s="26" t="inlineStr">
        <is>
          <t>VERDADERO</t>
        </is>
      </c>
      <c r="T420" s="211" t="n"/>
      <c r="U420" s="211" t="n"/>
      <c r="V420" s="290" t="inlineStr">
        <is>
          <t>Plot válido</t>
        </is>
      </c>
    </row>
    <row r="421" ht="15.75" customHeight="1" s="412">
      <c r="A421" s="199" t="n">
        <v>5842</v>
      </c>
      <c r="B421" s="200" t="n">
        <v>44</v>
      </c>
      <c r="C421" s="214" t="n">
        <v>145</v>
      </c>
      <c r="D421" s="214" t="n">
        <v>22</v>
      </c>
      <c r="E421" s="215" t="n">
        <v>43685</v>
      </c>
      <c r="F421" s="214" t="n">
        <v>5218</v>
      </c>
      <c r="G421" s="214" t="n">
        <v>7032</v>
      </c>
      <c r="H421" s="216" t="n">
        <v>6784</v>
      </c>
      <c r="I421" s="214" t="n"/>
      <c r="J421" s="217">
        <f>+(((G421-F421)-(H421-F421))/(H421-F421))*100</f>
        <v/>
      </c>
      <c r="K421" s="234" t="n"/>
      <c r="L421" s="221" t="n"/>
      <c r="M421" s="221" t="n"/>
      <c r="N421" s="206" t="n"/>
      <c r="O421" s="206" t="n"/>
      <c r="P421" s="207">
        <f>+(((H421-F421)/1000)*1000)/10</f>
        <v/>
      </c>
      <c r="Q421" s="207" t="n"/>
      <c r="R421" s="26" t="inlineStr">
        <is>
          <t>FALSO</t>
        </is>
      </c>
      <c r="S421" s="26" t="inlineStr">
        <is>
          <t>FALSO</t>
        </is>
      </c>
      <c r="T421" s="211" t="n"/>
      <c r="U421" s="211" t="n"/>
      <c r="V421" s="290" t="inlineStr">
        <is>
          <t>Plot válido</t>
        </is>
      </c>
    </row>
    <row r="422" ht="15.75" customHeight="1" s="412">
      <c r="A422" s="199" t="n">
        <v>3291</v>
      </c>
      <c r="B422" s="200" t="n">
        <v>47</v>
      </c>
      <c r="C422" s="223" t="n">
        <v>146</v>
      </c>
      <c r="D422" s="223" t="n">
        <v>13</v>
      </c>
      <c r="E422" s="73" t="n">
        <v>43587</v>
      </c>
      <c r="F422" s="223" t="n">
        <v>5258</v>
      </c>
      <c r="G422" s="223" t="n">
        <v>7997</v>
      </c>
      <c r="H422" s="225" t="n">
        <v>7335</v>
      </c>
      <c r="I422" s="223" t="n">
        <v>1</v>
      </c>
      <c r="J422" s="74">
        <f>+(((G422-F422)-(H422-F422))/(H422-F422))*100</f>
        <v/>
      </c>
      <c r="K422" s="233" t="inlineStr">
        <is>
          <t>MF</t>
        </is>
      </c>
      <c r="L422" s="227">
        <f>AVERAGE(J422:J423)</f>
        <v/>
      </c>
      <c r="M422" s="227">
        <f>_xlfn.STDEV.S(J422,J423)</f>
        <v/>
      </c>
      <c r="N422" s="206" t="n">
        <v>2</v>
      </c>
      <c r="O422" s="206" t="n"/>
      <c r="P422" s="207">
        <f>+(((H422-F422)/1000)*1000)/10</f>
        <v/>
      </c>
      <c r="Q422" s="207">
        <f>AVERAGE(P422:P423)</f>
        <v/>
      </c>
      <c r="R422" s="26" t="inlineStr">
        <is>
          <t>FALSO</t>
        </is>
      </c>
      <c r="S422" s="26" t="inlineStr">
        <is>
          <t>FALSO</t>
        </is>
      </c>
      <c r="T422" s="211" t="n"/>
      <c r="U422" s="211" t="n"/>
      <c r="V422" s="290" t="inlineStr">
        <is>
          <t>Plot válido</t>
        </is>
      </c>
    </row>
    <row r="423" ht="15.75" customHeight="1" s="412">
      <c r="A423" s="199" t="n">
        <v>3292</v>
      </c>
      <c r="B423" s="200" t="n">
        <v>48</v>
      </c>
      <c r="C423" s="223" t="n">
        <v>146</v>
      </c>
      <c r="D423" s="223" t="n">
        <v>13</v>
      </c>
      <c r="E423" s="73" t="n">
        <v>43587</v>
      </c>
      <c r="F423" s="223" t="n">
        <v>5245</v>
      </c>
      <c r="G423" s="223" t="n">
        <v>8008</v>
      </c>
      <c r="H423" s="225" t="n">
        <v>7350</v>
      </c>
      <c r="I423" s="223" t="n"/>
      <c r="J423" s="74">
        <f>+(((G423-F423)-(H423-F423))/(H423-F423))*100</f>
        <v/>
      </c>
      <c r="K423" s="233" t="n"/>
      <c r="L423" s="228" t="n"/>
      <c r="M423" s="228" t="n"/>
      <c r="N423" s="206" t="n"/>
      <c r="O423" s="206" t="n"/>
      <c r="P423" s="207">
        <f>+(((H423-F423)/1000)*1000)/10</f>
        <v/>
      </c>
      <c r="Q423" s="207" t="n"/>
      <c r="R423" s="26" t="inlineStr">
        <is>
          <t>FALSO</t>
        </is>
      </c>
      <c r="S423" s="26" t="inlineStr">
        <is>
          <t>FALSO</t>
        </is>
      </c>
      <c r="T423" s="211" t="n"/>
      <c r="U423" s="211" t="n"/>
      <c r="V423" s="290" t="inlineStr">
        <is>
          <t>Plot válido</t>
        </is>
      </c>
    </row>
    <row r="424" ht="15.75" customHeight="1" s="412">
      <c r="A424" s="199" t="n">
        <v>4015</v>
      </c>
      <c r="B424" s="200" t="n">
        <v>45</v>
      </c>
      <c r="C424" s="223" t="n">
        <v>146</v>
      </c>
      <c r="D424" s="223" t="n">
        <v>15</v>
      </c>
      <c r="E424" s="73" t="n">
        <v>43599</v>
      </c>
      <c r="F424" s="223" t="n">
        <v>5211</v>
      </c>
      <c r="G424" s="223" t="n">
        <v>8471</v>
      </c>
      <c r="H424" s="225" t="n">
        <v>7663</v>
      </c>
      <c r="I424" s="223" t="n"/>
      <c r="J424" s="74">
        <f>+(((G424-F424)-(H424-F424))/(H424-F424))*100</f>
        <v/>
      </c>
      <c r="K424" s="236" t="n"/>
      <c r="L424" s="227">
        <f>AVERAGE(J424:J425)</f>
        <v/>
      </c>
      <c r="M424" s="227">
        <f>_xlfn.STDEV.S(J424,J425)</f>
        <v/>
      </c>
      <c r="N424" s="206" t="n"/>
      <c r="O424" s="206" t="n"/>
      <c r="P424" s="207">
        <f>+(((H424-F424)/1000)*1000)/10</f>
        <v/>
      </c>
      <c r="Q424" s="207">
        <f>AVERAGE(P424:P425)</f>
        <v/>
      </c>
      <c r="R424" s="26" t="inlineStr">
        <is>
          <t>VERDADERO</t>
        </is>
      </c>
      <c r="S424" s="26" t="inlineStr">
        <is>
          <t>FALSO</t>
        </is>
      </c>
      <c r="T424" s="211" t="n"/>
      <c r="U424" s="211" t="n"/>
      <c r="V424" s="290" t="inlineStr">
        <is>
          <t>Plot válido</t>
        </is>
      </c>
    </row>
    <row r="425" ht="15.75" customHeight="1" s="412">
      <c r="A425" s="199" t="n">
        <v>4016</v>
      </c>
      <c r="B425" s="200" t="n">
        <v>46</v>
      </c>
      <c r="C425" s="223" t="n">
        <v>146</v>
      </c>
      <c r="D425" s="223" t="n">
        <v>15</v>
      </c>
      <c r="E425" s="73" t="n">
        <v>43599</v>
      </c>
      <c r="F425" s="223" t="n">
        <v>5260</v>
      </c>
      <c r="G425" s="223" t="n">
        <v>8611</v>
      </c>
      <c r="H425" s="225" t="n">
        <v>7764</v>
      </c>
      <c r="I425" s="223" t="n"/>
      <c r="J425" s="74">
        <f>+(((G425-F425)-(H425-F425))/(H425-F425))*100</f>
        <v/>
      </c>
      <c r="K425" s="236" t="n"/>
      <c r="L425" s="228" t="n"/>
      <c r="M425" s="228" t="n"/>
      <c r="N425" s="206" t="n"/>
      <c r="O425" s="206" t="n"/>
      <c r="P425" s="207">
        <f>+(((H425-F425)/1000)*1000)/10</f>
        <v/>
      </c>
      <c r="Q425" s="207" t="n"/>
      <c r="R425" s="26" t="inlineStr">
        <is>
          <t>FALSO</t>
        </is>
      </c>
      <c r="S425" s="26" t="inlineStr">
        <is>
          <t>FALSO</t>
        </is>
      </c>
      <c r="T425" s="211" t="n"/>
      <c r="U425" s="211" t="n"/>
      <c r="V425" s="290" t="inlineStr">
        <is>
          <t>Plot válido</t>
        </is>
      </c>
    </row>
    <row r="426" ht="15.75" customHeight="1" s="412">
      <c r="A426" s="199" t="n">
        <v>4661</v>
      </c>
      <c r="B426" s="200" t="n">
        <v>45</v>
      </c>
      <c r="C426" s="223" t="n">
        <v>146</v>
      </c>
      <c r="D426" s="223" t="n">
        <v>17</v>
      </c>
      <c r="E426" s="73" t="n">
        <v>43619</v>
      </c>
      <c r="F426" s="223" t="n">
        <v>5211</v>
      </c>
      <c r="G426" s="223" t="n">
        <v>8363</v>
      </c>
      <c r="H426" s="225" t="n">
        <v>7517</v>
      </c>
      <c r="I426" s="223" t="n"/>
      <c r="J426" s="74">
        <f>+(((G426-F426)-(H426-F426))/(H426-F426))*100</f>
        <v/>
      </c>
      <c r="K426" s="233" t="n"/>
      <c r="L426" s="227">
        <f>AVERAGE(J426:J427)</f>
        <v/>
      </c>
      <c r="M426" s="227">
        <f>_xlfn.STDEV.S(J426,J427)</f>
        <v/>
      </c>
      <c r="N426" s="206" t="n"/>
      <c r="O426" s="206" t="n"/>
      <c r="P426" s="207">
        <f>+(((H426-F426)/1000)*1000)/10</f>
        <v/>
      </c>
      <c r="Q426" s="207">
        <f>AVERAGE(P426:P427)</f>
        <v/>
      </c>
      <c r="R426" s="26" t="inlineStr">
        <is>
          <t>FALSO</t>
        </is>
      </c>
      <c r="S426" s="26" t="inlineStr">
        <is>
          <t>FALSO</t>
        </is>
      </c>
      <c r="T426" s="211" t="n"/>
      <c r="U426" s="211" t="n"/>
      <c r="V426" s="290" t="inlineStr">
        <is>
          <t>Plot válido</t>
        </is>
      </c>
    </row>
    <row r="427" ht="15.75" customHeight="1" s="412">
      <c r="A427" s="199" t="n">
        <v>4662</v>
      </c>
      <c r="B427" s="200" t="n">
        <v>46</v>
      </c>
      <c r="C427" s="223" t="n">
        <v>146</v>
      </c>
      <c r="D427" s="223" t="n">
        <v>17</v>
      </c>
      <c r="E427" s="73" t="n">
        <v>43619</v>
      </c>
      <c r="F427" s="223" t="n">
        <v>5260</v>
      </c>
      <c r="G427" s="223" t="n">
        <v>8365</v>
      </c>
      <c r="H427" s="225" t="n">
        <v>7515</v>
      </c>
      <c r="I427" s="223" t="n"/>
      <c r="J427" s="74">
        <f>+(((G427-F427)-(H427-F427))/(H427-F427))*100</f>
        <v/>
      </c>
      <c r="K427" s="233" t="n"/>
      <c r="L427" s="228" t="n"/>
      <c r="M427" s="228" t="n"/>
      <c r="N427" s="206" t="n"/>
      <c r="O427" s="206" t="n"/>
      <c r="P427" s="207">
        <f>+(((H427-F427)/1000)*1000)/10</f>
        <v/>
      </c>
      <c r="Q427" s="207" t="n"/>
      <c r="R427" s="26" t="inlineStr">
        <is>
          <t>FALSO</t>
        </is>
      </c>
      <c r="S427" s="26" t="inlineStr">
        <is>
          <t>FALSO</t>
        </is>
      </c>
      <c r="T427" s="211" t="n"/>
      <c r="U427" s="211" t="n"/>
      <c r="V427" s="290" t="inlineStr">
        <is>
          <t>Plot válido</t>
        </is>
      </c>
    </row>
    <row r="428" ht="15.75" customHeight="1" s="412">
      <c r="A428" s="199" t="n">
        <v>5843</v>
      </c>
      <c r="B428" s="200" t="n">
        <v>45</v>
      </c>
      <c r="C428" s="223" t="n">
        <v>146</v>
      </c>
      <c r="D428" s="223" t="n">
        <v>22</v>
      </c>
      <c r="E428" s="73" t="n">
        <v>43685</v>
      </c>
      <c r="F428" s="223" t="n">
        <v>5211</v>
      </c>
      <c r="G428" s="223" t="n">
        <v>7526</v>
      </c>
      <c r="H428" s="225" t="n">
        <v>7207</v>
      </c>
      <c r="I428" s="223" t="n">
        <v>5</v>
      </c>
      <c r="J428" s="74">
        <f>+(((G428-F428)-(H428-F428))/(H428-F428))*100</f>
        <v/>
      </c>
      <c r="K428" s="233" t="n"/>
      <c r="L428" s="227">
        <f>AVERAGE(J428:J429)</f>
        <v/>
      </c>
      <c r="M428" s="227">
        <f>_xlfn.STDEV.S(J428,J429)</f>
        <v/>
      </c>
      <c r="N428" s="206" t="n"/>
      <c r="O428" s="206" t="n"/>
      <c r="P428" s="207">
        <f>+(((H428-F428)/1000)*1000)/10</f>
        <v/>
      </c>
      <c r="Q428" s="207">
        <f>AVERAGE(P428:P429)</f>
        <v/>
      </c>
      <c r="R428" s="26" t="inlineStr">
        <is>
          <t>FALSO</t>
        </is>
      </c>
      <c r="S428" s="26" t="inlineStr">
        <is>
          <t>FALSO</t>
        </is>
      </c>
      <c r="T428" s="211" t="n"/>
      <c r="U428" s="211" t="n"/>
      <c r="V428" s="290" t="inlineStr">
        <is>
          <t>Plot válido</t>
        </is>
      </c>
    </row>
    <row r="429" ht="15.75" customHeight="1" s="412">
      <c r="A429" s="199" t="n">
        <v>5844</v>
      </c>
      <c r="B429" s="200" t="n">
        <v>45</v>
      </c>
      <c r="C429" s="223" t="n">
        <v>146</v>
      </c>
      <c r="D429" s="223" t="n">
        <v>22</v>
      </c>
      <c r="E429" s="73" t="n">
        <v>43685</v>
      </c>
      <c r="F429" s="223" t="n">
        <v>5211</v>
      </c>
      <c r="G429" s="223" t="n">
        <v>7637</v>
      </c>
      <c r="H429" s="225" t="n">
        <v>7296</v>
      </c>
      <c r="I429" s="223" t="n"/>
      <c r="J429" s="74">
        <f>+(((G429-F429)-(H429-F429))/(H429-F429))*100</f>
        <v/>
      </c>
      <c r="K429" s="233" t="n"/>
      <c r="L429" s="228" t="n"/>
      <c r="M429" s="228" t="n"/>
      <c r="N429" s="206" t="n"/>
      <c r="O429" s="206" t="n"/>
      <c r="P429" s="207">
        <f>+(((H429-F429)/1000)*1000)/10</f>
        <v/>
      </c>
      <c r="Q429" s="207" t="n"/>
      <c r="R429" s="26" t="inlineStr">
        <is>
          <t>FALSO</t>
        </is>
      </c>
      <c r="S429" s="26" t="inlineStr">
        <is>
          <t>FALSO</t>
        </is>
      </c>
      <c r="T429" s="211" t="n"/>
      <c r="U429" s="211" t="n"/>
      <c r="V429" s="290" t="inlineStr">
        <is>
          <t>Plot válido</t>
        </is>
      </c>
    </row>
    <row r="430" ht="15.75" customHeight="1" s="412">
      <c r="A430" s="199" t="n">
        <v>2931</v>
      </c>
      <c r="B430" s="200" t="n">
        <v>15</v>
      </c>
      <c r="C430" s="214" t="n">
        <v>147</v>
      </c>
      <c r="D430" s="214" t="n">
        <v>11</v>
      </c>
      <c r="E430" s="215" t="n">
        <v>43571</v>
      </c>
      <c r="F430" s="231" t="n">
        <v>5231</v>
      </c>
      <c r="G430" s="214" t="n">
        <v>8726</v>
      </c>
      <c r="H430" s="216" t="n">
        <v>7242</v>
      </c>
      <c r="I430" s="214" t="n">
        <v>2</v>
      </c>
      <c r="J430" s="217">
        <f>+(((G430-F430)-(H430-F430))/(H430-F430))*100</f>
        <v/>
      </c>
      <c r="K430" s="234" t="n">
        <v>0.5</v>
      </c>
      <c r="L430" s="219">
        <f>AVERAGE(J430:J431)</f>
        <v/>
      </c>
      <c r="M430" s="219">
        <f>_xlfn.STDEV.S(J430,J431)</f>
        <v/>
      </c>
      <c r="N430" s="206" t="n">
        <v>2</v>
      </c>
      <c r="O430" s="206" t="n"/>
      <c r="P430" s="207">
        <f>+(((H430-F430)/1000)*1000)/10</f>
        <v/>
      </c>
      <c r="Q430" s="207">
        <f>AVERAGE(P430:P431)</f>
        <v/>
      </c>
      <c r="R430" s="26" t="inlineStr">
        <is>
          <t>FALSO</t>
        </is>
      </c>
      <c r="S430" s="26" t="inlineStr">
        <is>
          <t>FALSO</t>
        </is>
      </c>
      <c r="T430" s="211" t="n"/>
      <c r="U430" s="211" t="n"/>
      <c r="V430" s="290" t="inlineStr">
        <is>
          <t>Plot válido</t>
        </is>
      </c>
    </row>
    <row r="431" hidden="1" ht="15.75" customHeight="1" s="412">
      <c r="A431" s="199" t="n">
        <v>2932</v>
      </c>
      <c r="B431" s="200" t="n">
        <v>16</v>
      </c>
      <c r="C431" s="214" t="n">
        <v>147</v>
      </c>
      <c r="D431" s="214" t="n">
        <v>11</v>
      </c>
      <c r="E431" s="215" t="n">
        <v>43571</v>
      </c>
      <c r="F431" s="231" t="n">
        <v>5280</v>
      </c>
      <c r="G431" s="214" t="n">
        <v>8652</v>
      </c>
      <c r="H431" s="216" t="n">
        <v>7198</v>
      </c>
      <c r="I431" s="214" t="n"/>
      <c r="J431" s="217">
        <f>+(((G431-F431)-(H431-F431))/(H431-F431))*100</f>
        <v/>
      </c>
      <c r="K431" s="234" t="n"/>
      <c r="L431" s="221" t="n"/>
      <c r="M431" s="221" t="n"/>
      <c r="N431" s="206" t="n"/>
      <c r="O431" s="206" t="n"/>
      <c r="P431" s="207">
        <f>+(((H431-F431)/1000)*1000)/10</f>
        <v/>
      </c>
      <c r="Q431" s="207" t="n"/>
      <c r="R431" s="26" t="inlineStr">
        <is>
          <t>FALSO</t>
        </is>
      </c>
      <c r="S431" s="26" t="inlineStr">
        <is>
          <t>FALSO</t>
        </is>
      </c>
      <c r="T431" s="211" t="n"/>
      <c r="U431" s="211" t="n"/>
      <c r="V431" s="290" t="inlineStr">
        <is>
          <t>Se descarta</t>
        </is>
      </c>
    </row>
    <row r="432" hidden="1" ht="15.75" customHeight="1" s="412">
      <c r="A432" s="199" t="n">
        <v>3671</v>
      </c>
      <c r="B432" s="200" t="n">
        <v>93</v>
      </c>
      <c r="C432" s="214" t="n">
        <v>147</v>
      </c>
      <c r="D432" s="214" t="n">
        <v>14</v>
      </c>
      <c r="E432" s="215" t="n">
        <v>43591</v>
      </c>
      <c r="F432" s="214" t="n">
        <v>5234</v>
      </c>
      <c r="G432" s="231" t="n">
        <v>7564</v>
      </c>
      <c r="H432" s="216" t="n">
        <v>7103</v>
      </c>
      <c r="I432" s="214" t="n"/>
      <c r="J432" s="217">
        <f>+(((G432-F432)-(H432-F432))/(H432-F432))*100</f>
        <v/>
      </c>
      <c r="K432" s="234" t="inlineStr">
        <is>
          <t>MF</t>
        </is>
      </c>
      <c r="L432" s="219">
        <f>AVERAGE(J432:J433)</f>
        <v/>
      </c>
      <c r="M432" s="219">
        <f>_xlfn.STDEV.S(J432,J433)</f>
        <v/>
      </c>
      <c r="N432" s="206" t="n"/>
      <c r="O432" s="206" t="n"/>
      <c r="P432" s="207">
        <f>+(((H432-F432)/1000)*1000)/10</f>
        <v/>
      </c>
      <c r="Q432" s="207">
        <f>AVERAGE(P432:P433)</f>
        <v/>
      </c>
      <c r="R432" s="26" t="inlineStr">
        <is>
          <t>FALSO</t>
        </is>
      </c>
      <c r="S432" s="26" t="inlineStr">
        <is>
          <t>FALSO</t>
        </is>
      </c>
      <c r="T432" s="211" t="n"/>
      <c r="U432" s="211" t="n"/>
      <c r="V432" s="290" t="inlineStr">
        <is>
          <t>Se descarta</t>
        </is>
      </c>
    </row>
    <row r="433" hidden="1" ht="15.75" customHeight="1" s="412">
      <c r="A433" s="199" t="n">
        <v>3672</v>
      </c>
      <c r="B433" s="200" t="n">
        <v>94</v>
      </c>
      <c r="C433" s="214" t="n">
        <v>147</v>
      </c>
      <c r="D433" s="214" t="n">
        <v>14</v>
      </c>
      <c r="E433" s="215" t="n">
        <v>43591</v>
      </c>
      <c r="F433" s="214" t="n">
        <v>5218</v>
      </c>
      <c r="G433" s="231" t="n">
        <v>7406</v>
      </c>
      <c r="H433" s="216" t="n">
        <v>6960</v>
      </c>
      <c r="I433" s="214" t="n"/>
      <c r="J433" s="217">
        <f>+(((G433-F433)-(H433-F433))/(H433-F433))*100</f>
        <v/>
      </c>
      <c r="K433" s="234" t="n"/>
      <c r="L433" s="221" t="n"/>
      <c r="M433" s="221" t="n"/>
      <c r="N433" s="206" t="n"/>
      <c r="O433" s="206" t="n"/>
      <c r="P433" s="207">
        <f>+(((H433-F433)/1000)*1000)/10</f>
        <v/>
      </c>
      <c r="Q433" s="207" t="n"/>
      <c r="R433" s="26" t="inlineStr">
        <is>
          <t>FALSO</t>
        </is>
      </c>
      <c r="S433" s="26" t="inlineStr">
        <is>
          <t>FALSO</t>
        </is>
      </c>
      <c r="T433" s="211" t="n"/>
      <c r="U433" s="211" t="n"/>
      <c r="V433" s="290" t="inlineStr">
        <is>
          <t>Se descarta</t>
        </is>
      </c>
    </row>
    <row r="434" hidden="1" ht="15.75" customHeight="1" s="412">
      <c r="A434" s="199" t="n">
        <v>4337</v>
      </c>
      <c r="B434" s="200" t="n">
        <v>43</v>
      </c>
      <c r="C434" s="214" t="n">
        <v>147</v>
      </c>
      <c r="D434" s="214" t="n">
        <v>16</v>
      </c>
      <c r="E434" s="215" t="n">
        <v>43607</v>
      </c>
      <c r="F434" s="214" t="n">
        <v>5211</v>
      </c>
      <c r="G434" s="214" t="n">
        <v>7660</v>
      </c>
      <c r="H434" s="216" t="n">
        <v>7182</v>
      </c>
      <c r="I434" s="214" t="n">
        <v>2</v>
      </c>
      <c r="J434" s="217">
        <f>+(((G434-F434)-(H434-F434))/(H434-F434))*100</f>
        <v/>
      </c>
      <c r="K434" s="234" t="n"/>
      <c r="L434" s="219">
        <f>AVERAGE(J434:J435)</f>
        <v/>
      </c>
      <c r="M434" s="219">
        <f>_xlfn.STDEV.S(J434,J435)</f>
        <v/>
      </c>
      <c r="N434" s="206" t="n"/>
      <c r="O434" s="206" t="n"/>
      <c r="P434" s="207">
        <f>+(((H434-F434)/1000)*1000)/10</f>
        <v/>
      </c>
      <c r="Q434" s="207">
        <f>AVERAGE(P434:P435)</f>
        <v/>
      </c>
      <c r="R434" s="26" t="inlineStr">
        <is>
          <t>FALSO</t>
        </is>
      </c>
      <c r="S434" s="26" t="inlineStr">
        <is>
          <t>FALSO</t>
        </is>
      </c>
      <c r="T434" s="211" t="n"/>
      <c r="U434" s="211" t="n"/>
      <c r="V434" s="290" t="inlineStr">
        <is>
          <t>Se descarta</t>
        </is>
      </c>
    </row>
    <row r="435" hidden="1" ht="15.75" customHeight="1" s="412">
      <c r="A435" s="199" t="n">
        <v>4338</v>
      </c>
      <c r="B435" s="200" t="n">
        <v>44</v>
      </c>
      <c r="C435" s="214" t="n">
        <v>147</v>
      </c>
      <c r="D435" s="214" t="n">
        <v>16</v>
      </c>
      <c r="E435" s="215" t="n">
        <v>43607</v>
      </c>
      <c r="F435" s="214" t="n">
        <v>5218</v>
      </c>
      <c r="G435" s="214" t="n">
        <v>7430</v>
      </c>
      <c r="H435" s="216" t="n">
        <v>7001</v>
      </c>
      <c r="I435" s="214" t="n"/>
      <c r="J435" s="217">
        <f>+(((G435-F435)-(H435-F435))/(H435-F435))*100</f>
        <v/>
      </c>
      <c r="K435" s="234" t="n"/>
      <c r="L435" s="221" t="n"/>
      <c r="M435" s="221" t="n"/>
      <c r="N435" s="206" t="n"/>
      <c r="O435" s="206" t="n"/>
      <c r="P435" s="207">
        <f>+(((H435-F435)/1000)*1000)/10</f>
        <v/>
      </c>
      <c r="Q435" s="207" t="n"/>
      <c r="R435" s="26" t="inlineStr">
        <is>
          <t>FALSO</t>
        </is>
      </c>
      <c r="S435" s="26" t="inlineStr">
        <is>
          <t>FALSO</t>
        </is>
      </c>
      <c r="T435" s="211" t="n"/>
      <c r="U435" s="211" t="n"/>
      <c r="V435" s="290" t="inlineStr">
        <is>
          <t>Se descarta</t>
        </is>
      </c>
    </row>
    <row r="436" hidden="1" ht="15.75" customHeight="1" s="412">
      <c r="A436" s="199" t="n">
        <v>4983</v>
      </c>
      <c r="B436" s="200" t="n">
        <v>43</v>
      </c>
      <c r="C436" s="214" t="n">
        <v>147</v>
      </c>
      <c r="D436" s="214" t="n">
        <v>18</v>
      </c>
      <c r="E436" s="215" t="n">
        <v>43626</v>
      </c>
      <c r="F436" s="214" t="n">
        <v>5211</v>
      </c>
      <c r="G436" s="214" t="n">
        <v>7787</v>
      </c>
      <c r="H436" s="216" t="n">
        <v>7351</v>
      </c>
      <c r="I436" s="214" t="n">
        <v>7</v>
      </c>
      <c r="J436" s="217">
        <f>+(((G436-F436)-(H436-F436))/(H436-F436))*100</f>
        <v/>
      </c>
      <c r="K436" s="234" t="n"/>
      <c r="L436" s="219">
        <f>AVERAGE(J436:J437)</f>
        <v/>
      </c>
      <c r="M436" s="219">
        <f>_xlfn.STDEV.S(J436,J437)</f>
        <v/>
      </c>
      <c r="N436" s="206" t="n"/>
      <c r="O436" s="206" t="n"/>
      <c r="P436" s="207">
        <f>+(((H436-F436)/1000)*1000)/10</f>
        <v/>
      </c>
      <c r="Q436" s="207">
        <f>AVERAGE(P436:P437)</f>
        <v/>
      </c>
      <c r="R436" s="26" t="inlineStr">
        <is>
          <t>FALSO</t>
        </is>
      </c>
      <c r="S436" s="26" t="inlineStr">
        <is>
          <t>FALSO</t>
        </is>
      </c>
      <c r="T436" s="211" t="n"/>
      <c r="U436" s="211" t="n"/>
      <c r="V436" s="290" t="inlineStr">
        <is>
          <t>Se descarta</t>
        </is>
      </c>
    </row>
    <row r="437" hidden="1" ht="15.75" customHeight="1" s="412">
      <c r="A437" s="199" t="n">
        <v>4984</v>
      </c>
      <c r="B437" s="200" t="n">
        <v>44</v>
      </c>
      <c r="C437" s="214" t="n">
        <v>147</v>
      </c>
      <c r="D437" s="214" t="n">
        <v>18</v>
      </c>
      <c r="E437" s="215" t="n">
        <v>43626</v>
      </c>
      <c r="F437" s="214" t="n">
        <v>5218</v>
      </c>
      <c r="G437" s="214" t="n">
        <v>7880</v>
      </c>
      <c r="H437" s="216" t="n">
        <v>7438</v>
      </c>
      <c r="I437" s="214" t="n"/>
      <c r="J437" s="217">
        <f>+(((G437-F437)-(H437-F437))/(H437-F437))*100</f>
        <v/>
      </c>
      <c r="K437" s="234" t="n"/>
      <c r="L437" s="221" t="n"/>
      <c r="M437" s="221" t="n"/>
      <c r="N437" s="206" t="n"/>
      <c r="O437" s="206" t="n"/>
      <c r="P437" s="207">
        <f>+(((H437-F437)/1000)*1000)/10</f>
        <v/>
      </c>
      <c r="Q437" s="207" t="n"/>
      <c r="R437" s="26" t="inlineStr">
        <is>
          <t>FALSO</t>
        </is>
      </c>
      <c r="S437" s="26" t="inlineStr">
        <is>
          <t>FALSO</t>
        </is>
      </c>
      <c r="T437" s="211" t="n"/>
      <c r="U437" s="211" t="n"/>
      <c r="V437" s="290" t="inlineStr">
        <is>
          <t>Se descarta</t>
        </is>
      </c>
    </row>
    <row r="438" hidden="1" ht="15.75" customHeight="1" s="412">
      <c r="A438" s="199" t="n">
        <v>5571</v>
      </c>
      <c r="B438" s="200" t="n">
        <v>15</v>
      </c>
      <c r="C438" s="214" t="n">
        <v>147</v>
      </c>
      <c r="D438" s="214" t="n">
        <v>21</v>
      </c>
      <c r="E438" s="215" t="n">
        <v>43657</v>
      </c>
      <c r="F438" s="214" t="n">
        <v>5231</v>
      </c>
      <c r="G438" s="214" t="n">
        <v>9088</v>
      </c>
      <c r="H438" s="216" t="n">
        <v>8385</v>
      </c>
      <c r="I438" s="214" t="n">
        <v>7</v>
      </c>
      <c r="J438" s="217">
        <f>+(((G438-F438)-(H438-F438))/(H438-F438))*100</f>
        <v/>
      </c>
      <c r="K438" s="234" t="n"/>
      <c r="L438" s="219">
        <f>AVERAGE(J438:J439)</f>
        <v/>
      </c>
      <c r="M438" s="219">
        <f>_xlfn.STDEV.S(J438,J439)</f>
        <v/>
      </c>
      <c r="N438" s="206" t="n"/>
      <c r="O438" s="206" t="n"/>
      <c r="P438" s="207">
        <f>+(((H438-F438)/1000)*1000)/10</f>
        <v/>
      </c>
      <c r="Q438" s="207">
        <f>AVERAGE(P438:P439)</f>
        <v/>
      </c>
      <c r="R438" s="26" t="inlineStr">
        <is>
          <t>FALSO</t>
        </is>
      </c>
      <c r="S438" s="26" t="inlineStr">
        <is>
          <t>FALSO</t>
        </is>
      </c>
      <c r="T438" s="211" t="n"/>
      <c r="U438" s="211" t="n"/>
      <c r="V438" s="290" t="inlineStr">
        <is>
          <t>Se descarta</t>
        </is>
      </c>
    </row>
    <row r="439" hidden="1" ht="15.75" customHeight="1" s="412">
      <c r="A439" s="199" t="n">
        <v>5572</v>
      </c>
      <c r="B439" s="200" t="n">
        <v>16</v>
      </c>
      <c r="C439" s="214" t="n">
        <v>147</v>
      </c>
      <c r="D439" s="214" t="n">
        <v>21</v>
      </c>
      <c r="E439" s="215" t="n">
        <v>43657</v>
      </c>
      <c r="F439" s="214" t="n">
        <v>5280</v>
      </c>
      <c r="G439" s="214" t="n">
        <v>9550</v>
      </c>
      <c r="H439" s="216" t="n">
        <v>8735</v>
      </c>
      <c r="I439" s="214" t="n"/>
      <c r="J439" s="217">
        <f>+(((G439-F439)-(H439-F439))/(H439-F439))*100</f>
        <v/>
      </c>
      <c r="K439" s="234" t="n"/>
      <c r="L439" s="221" t="n"/>
      <c r="M439" s="221" t="n"/>
      <c r="N439" s="206" t="n"/>
      <c r="O439" s="206" t="n"/>
      <c r="P439" s="207">
        <f>+(((H439-F439)/1000)*1000)/10</f>
        <v/>
      </c>
      <c r="Q439" s="207" t="n"/>
      <c r="R439" s="26" t="inlineStr">
        <is>
          <t>FALSO</t>
        </is>
      </c>
      <c r="S439" s="26" t="inlineStr">
        <is>
          <t>FALSO</t>
        </is>
      </c>
      <c r="T439" s="211" t="n"/>
      <c r="U439" s="211" t="n"/>
      <c r="V439" s="290" t="inlineStr">
        <is>
          <t>Se descarta</t>
        </is>
      </c>
    </row>
    <row r="440" hidden="1" ht="15.75" customHeight="1" s="412">
      <c r="A440" s="199" t="n">
        <v>5845</v>
      </c>
      <c r="B440" s="200" t="n">
        <v>46</v>
      </c>
      <c r="C440" s="214" t="n">
        <v>147</v>
      </c>
      <c r="D440" s="214" t="n">
        <v>22</v>
      </c>
      <c r="E440" s="215" t="n">
        <v>43685</v>
      </c>
      <c r="F440" s="214" t="n">
        <v>5260</v>
      </c>
      <c r="G440" s="214" t="n">
        <v>8417</v>
      </c>
      <c r="H440" s="216" t="n">
        <v>7975</v>
      </c>
      <c r="I440" s="214" t="n">
        <v>7</v>
      </c>
      <c r="J440" s="217">
        <f>+(((G440-F440)-(H440-F440))/(H440-F440))*100</f>
        <v/>
      </c>
      <c r="K440" s="234" t="n"/>
      <c r="L440" s="219">
        <f>AVERAGE(J440:J441)</f>
        <v/>
      </c>
      <c r="M440" s="219">
        <f>_xlfn.STDEV.S(J440,J441)</f>
        <v/>
      </c>
      <c r="N440" s="206" t="n"/>
      <c r="O440" s="206" t="n"/>
      <c r="P440" s="207">
        <f>+(((H440-F440)/1000)*1000)/10</f>
        <v/>
      </c>
      <c r="Q440" s="207">
        <f>AVERAGE(P440:P441)</f>
        <v/>
      </c>
      <c r="R440" s="26" t="inlineStr">
        <is>
          <t>FALSO</t>
        </is>
      </c>
      <c r="S440" s="26" t="inlineStr">
        <is>
          <t>FALSO</t>
        </is>
      </c>
      <c r="T440" s="211" t="n"/>
      <c r="U440" s="211" t="n"/>
      <c r="V440" s="290" t="inlineStr">
        <is>
          <t>Se descarta</t>
        </is>
      </c>
    </row>
    <row r="441" hidden="1" ht="15.75" customHeight="1" s="412">
      <c r="A441" s="199" t="n">
        <v>5846</v>
      </c>
      <c r="B441" s="200" t="n">
        <v>46</v>
      </c>
      <c r="C441" s="214" t="n">
        <v>147</v>
      </c>
      <c r="D441" s="214" t="n">
        <v>22</v>
      </c>
      <c r="E441" s="215" t="n">
        <v>43685</v>
      </c>
      <c r="F441" s="214" t="n">
        <v>5260</v>
      </c>
      <c r="G441" s="214" t="n">
        <v>8298</v>
      </c>
      <c r="H441" s="216" t="n">
        <v>7871</v>
      </c>
      <c r="I441" s="214" t="n"/>
      <c r="J441" s="217">
        <f>+(((G441-F441)-(H441-F441))/(H441-F441))*100</f>
        <v/>
      </c>
      <c r="K441" s="234" t="n"/>
      <c r="L441" s="221" t="n"/>
      <c r="M441" s="221" t="n"/>
      <c r="N441" s="206" t="n"/>
      <c r="O441" s="206" t="n"/>
      <c r="P441" s="207">
        <f>+(((H441-F441)/1000)*1000)/10</f>
        <v/>
      </c>
      <c r="Q441" s="207" t="n"/>
      <c r="R441" s="26" t="inlineStr">
        <is>
          <t>FALSO</t>
        </is>
      </c>
      <c r="S441" s="26" t="inlineStr">
        <is>
          <t>FALSO</t>
        </is>
      </c>
      <c r="T441" s="211" t="n"/>
      <c r="U441" s="211" t="n"/>
      <c r="V441" s="290" t="inlineStr">
        <is>
          <t>Se descarta</t>
        </is>
      </c>
    </row>
    <row r="442" hidden="1" ht="15.75" customHeight="1" s="412">
      <c r="A442" s="199" t="n">
        <v>3293</v>
      </c>
      <c r="B442" s="200" t="n">
        <v>49</v>
      </c>
      <c r="C442" s="223" t="n">
        <v>148</v>
      </c>
      <c r="D442" s="223" t="n">
        <v>13</v>
      </c>
      <c r="E442" s="73" t="n">
        <v>43587</v>
      </c>
      <c r="F442" s="223" t="n">
        <v>5203</v>
      </c>
      <c r="G442" s="223" t="n">
        <v>7895</v>
      </c>
      <c r="H442" s="225" t="n">
        <v>7172</v>
      </c>
      <c r="I442" s="223" t="n">
        <v>1</v>
      </c>
      <c r="J442" s="74">
        <f>+(((G442-F442)-(H442-F442))/(H442-F442))*100</f>
        <v/>
      </c>
      <c r="K442" s="233" t="inlineStr">
        <is>
          <t>1/2</t>
        </is>
      </c>
      <c r="L442" s="227">
        <f>AVERAGE(J442:J443)</f>
        <v/>
      </c>
      <c r="M442" s="227">
        <f>_xlfn.STDEV.S(J442,J443)</f>
        <v/>
      </c>
      <c r="N442" s="206" t="n">
        <v>2</v>
      </c>
      <c r="O442" s="206" t="n"/>
      <c r="P442" s="207">
        <f>+(((H442-F442)/1000)*1000)/10</f>
        <v/>
      </c>
      <c r="Q442" s="207">
        <f>AVERAGE(P442:P443)</f>
        <v/>
      </c>
      <c r="R442" s="26" t="inlineStr">
        <is>
          <t>VERDADERO</t>
        </is>
      </c>
      <c r="S442" s="26" t="inlineStr">
        <is>
          <t>FALSO</t>
        </is>
      </c>
      <c r="T442" s="211" t="n"/>
      <c r="U442" s="211" t="n"/>
      <c r="V442" s="290" t="inlineStr">
        <is>
          <t>Se descarta</t>
        </is>
      </c>
    </row>
    <row r="443" ht="15.75" customHeight="1" s="412">
      <c r="A443" s="199" t="n">
        <v>3294</v>
      </c>
      <c r="B443" s="200" t="n">
        <v>50</v>
      </c>
      <c r="C443" s="223" t="n">
        <v>148</v>
      </c>
      <c r="D443" s="223" t="n">
        <v>13</v>
      </c>
      <c r="E443" s="73" t="n">
        <v>43587</v>
      </c>
      <c r="F443" s="223" t="n">
        <v>5251</v>
      </c>
      <c r="G443" s="223" t="n">
        <v>7825</v>
      </c>
      <c r="H443" s="225" t="n">
        <v>7148</v>
      </c>
      <c r="I443" s="223" t="n"/>
      <c r="J443" s="74">
        <f>+(((G443-F443)-(H443-F443))/(H443-F443))*100</f>
        <v/>
      </c>
      <c r="K443" s="233" t="n"/>
      <c r="L443" s="228" t="n"/>
      <c r="M443" s="228" t="n"/>
      <c r="N443" s="206" t="n"/>
      <c r="O443" s="206" t="n"/>
      <c r="P443" s="207">
        <f>+(((H443-F443)/1000)*1000)/10</f>
        <v/>
      </c>
      <c r="Q443" s="207" t="n"/>
      <c r="R443" s="26" t="inlineStr">
        <is>
          <t>FALSO</t>
        </is>
      </c>
      <c r="S443" s="26" t="inlineStr">
        <is>
          <t>FALSO</t>
        </is>
      </c>
      <c r="T443" s="211" t="n"/>
      <c r="U443" s="211" t="n"/>
      <c r="V443" s="290" t="inlineStr">
        <is>
          <t>Plot válido</t>
        </is>
      </c>
    </row>
    <row r="444" ht="15.75" customHeight="1" s="412">
      <c r="A444" s="199" t="n">
        <v>4017</v>
      </c>
      <c r="B444" s="200" t="n">
        <v>47</v>
      </c>
      <c r="C444" s="223" t="n">
        <v>148</v>
      </c>
      <c r="D444" s="223" t="n">
        <v>15</v>
      </c>
      <c r="E444" s="73" t="n">
        <v>43599</v>
      </c>
      <c r="F444" s="223" t="n">
        <v>5258</v>
      </c>
      <c r="G444" s="223" t="n">
        <v>8308</v>
      </c>
      <c r="H444" s="225" t="n">
        <v>7584</v>
      </c>
      <c r="I444" s="223" t="n"/>
      <c r="J444" s="74">
        <f>+(((G444-F444)-(H444-F444))/(H444-F444))*100</f>
        <v/>
      </c>
      <c r="K444" s="236" t="inlineStr">
        <is>
          <t>MF</t>
        </is>
      </c>
      <c r="L444" s="227">
        <f>AVERAGE(J444:J445)</f>
        <v/>
      </c>
      <c r="M444" s="227">
        <f>_xlfn.STDEV.S(J444,J445)</f>
        <v/>
      </c>
      <c r="N444" s="206" t="n"/>
      <c r="O444" s="206" t="n"/>
      <c r="P444" s="207">
        <f>+(((H444-F444)/1000)*1000)/10</f>
        <v/>
      </c>
      <c r="Q444" s="207">
        <f>AVERAGE(P444:P445)</f>
        <v/>
      </c>
      <c r="R444" s="26" t="inlineStr">
        <is>
          <t>FALSO</t>
        </is>
      </c>
      <c r="S444" s="26" t="inlineStr">
        <is>
          <t>FALSO</t>
        </is>
      </c>
      <c r="T444" s="211" t="n"/>
      <c r="U444" s="211" t="n"/>
      <c r="V444" s="290" t="inlineStr">
        <is>
          <t>Plot válido</t>
        </is>
      </c>
    </row>
    <row r="445" ht="15.75" customHeight="1" s="412">
      <c r="A445" s="199" t="n">
        <v>4018</v>
      </c>
      <c r="B445" s="200" t="n">
        <v>48</v>
      </c>
      <c r="C445" s="223" t="n">
        <v>148</v>
      </c>
      <c r="D445" s="223" t="n">
        <v>15</v>
      </c>
      <c r="E445" s="73" t="n">
        <v>43599</v>
      </c>
      <c r="F445" s="223" t="n">
        <v>5245</v>
      </c>
      <c r="G445" s="223" t="n">
        <v>8173</v>
      </c>
      <c r="H445" s="225" t="n">
        <v>7460</v>
      </c>
      <c r="I445" s="223" t="n"/>
      <c r="J445" s="74">
        <f>+(((G445-F445)-(H445-F445))/(H445-F445))*100</f>
        <v/>
      </c>
      <c r="K445" s="236" t="n"/>
      <c r="L445" s="228" t="n"/>
      <c r="M445" s="228" t="n"/>
      <c r="N445" s="206" t="n"/>
      <c r="O445" s="206" t="n"/>
      <c r="P445" s="207">
        <f>+(((H445-F445)/1000)*1000)/10</f>
        <v/>
      </c>
      <c r="Q445" s="207" t="n"/>
      <c r="R445" s="26" t="inlineStr">
        <is>
          <t>FALSO</t>
        </is>
      </c>
      <c r="S445" s="26" t="inlineStr">
        <is>
          <t>FALSO</t>
        </is>
      </c>
      <c r="T445" s="211" t="n"/>
      <c r="U445" s="211" t="n"/>
      <c r="V445" s="290" t="inlineStr">
        <is>
          <t>Plot válido</t>
        </is>
      </c>
    </row>
    <row r="446" ht="15.75" customHeight="1" s="412">
      <c r="A446" s="199" t="n">
        <v>4663</v>
      </c>
      <c r="B446" s="200" t="n">
        <v>47</v>
      </c>
      <c r="C446" s="223" t="n">
        <v>148</v>
      </c>
      <c r="D446" s="223" t="n">
        <v>17</v>
      </c>
      <c r="E446" s="73" t="n">
        <v>43619</v>
      </c>
      <c r="F446" s="223" t="n">
        <v>5258</v>
      </c>
      <c r="G446" s="223" t="n">
        <v>8154</v>
      </c>
      <c r="H446" s="225" t="n">
        <v>7510</v>
      </c>
      <c r="I446" s="223" t="n"/>
      <c r="J446" s="74">
        <f>+(((G446-F446)-(H446-F446))/(H446-F446))*100</f>
        <v/>
      </c>
      <c r="K446" s="233" t="n"/>
      <c r="L446" s="227">
        <f>AVERAGE(J446:J447)</f>
        <v/>
      </c>
      <c r="M446" s="227">
        <f>_xlfn.STDEV.S(J446,J447)</f>
        <v/>
      </c>
      <c r="N446" s="206" t="n"/>
      <c r="O446" s="206" t="n"/>
      <c r="P446" s="207">
        <f>+(((H446-F446)/1000)*1000)/10</f>
        <v/>
      </c>
      <c r="Q446" s="207">
        <f>AVERAGE(P446:P447)</f>
        <v/>
      </c>
      <c r="R446" s="26" t="inlineStr">
        <is>
          <t>FALSO</t>
        </is>
      </c>
      <c r="S446" s="26" t="inlineStr">
        <is>
          <t>FALSO</t>
        </is>
      </c>
      <c r="T446" s="211" t="n"/>
      <c r="U446" s="211" t="n"/>
      <c r="V446" s="290" t="inlineStr">
        <is>
          <t>Plot válido</t>
        </is>
      </c>
    </row>
    <row r="447" ht="15.75" customHeight="1" s="412">
      <c r="A447" s="199" t="n">
        <v>4664</v>
      </c>
      <c r="B447" s="200" t="n">
        <v>48</v>
      </c>
      <c r="C447" s="223" t="n">
        <v>148</v>
      </c>
      <c r="D447" s="223" t="n">
        <v>17</v>
      </c>
      <c r="E447" s="73" t="n">
        <v>43619</v>
      </c>
      <c r="F447" s="223" t="n">
        <v>5245</v>
      </c>
      <c r="G447" s="223" t="n">
        <v>8334</v>
      </c>
      <c r="H447" s="225" t="n">
        <v>7630</v>
      </c>
      <c r="I447" s="223" t="n"/>
      <c r="J447" s="74">
        <f>+(((G447-F447)-(H447-F447))/(H447-F447))*100</f>
        <v/>
      </c>
      <c r="K447" s="233" t="n"/>
      <c r="L447" s="228" t="n"/>
      <c r="M447" s="228" t="n"/>
      <c r="N447" s="206" t="n"/>
      <c r="O447" s="206" t="n"/>
      <c r="P447" s="207">
        <f>+(((H447-F447)/1000)*1000)/10</f>
        <v/>
      </c>
      <c r="Q447" s="207" t="n"/>
      <c r="R447" s="26" t="inlineStr">
        <is>
          <t>FALSO</t>
        </is>
      </c>
      <c r="S447" s="26" t="inlineStr">
        <is>
          <t>FALSO</t>
        </is>
      </c>
      <c r="T447" s="211" t="n"/>
      <c r="U447" s="211" t="n"/>
      <c r="V447" s="290" t="inlineStr">
        <is>
          <t>Plot válido</t>
        </is>
      </c>
    </row>
    <row r="448" ht="15.75" customHeight="1" s="412">
      <c r="A448" s="199" t="n">
        <v>5847</v>
      </c>
      <c r="B448" s="200" t="n">
        <v>47</v>
      </c>
      <c r="C448" s="223" t="n">
        <v>148</v>
      </c>
      <c r="D448" s="223" t="n">
        <v>22</v>
      </c>
      <c r="E448" s="73" t="n">
        <v>43685</v>
      </c>
      <c r="F448" s="223" t="n">
        <v>5258</v>
      </c>
      <c r="G448" s="223" t="n">
        <v>7420</v>
      </c>
      <c r="H448" s="225" t="n">
        <v>7125</v>
      </c>
      <c r="I448" s="223" t="n">
        <v>8</v>
      </c>
      <c r="J448" s="74">
        <f>+(((G448-F448)-(H448-F448))/(H448-F448))*100</f>
        <v/>
      </c>
      <c r="K448" s="233" t="n"/>
      <c r="L448" s="227">
        <f>AVERAGE(J448:J449)</f>
        <v/>
      </c>
      <c r="M448" s="227">
        <f>_xlfn.STDEV.S(J448,J449)</f>
        <v/>
      </c>
      <c r="N448" s="206" t="n"/>
      <c r="O448" s="206" t="n"/>
      <c r="P448" s="207">
        <f>+(((H448-F448)/1000)*1000)/10</f>
        <v/>
      </c>
      <c r="Q448" s="207">
        <f>AVERAGE(P448:P449)</f>
        <v/>
      </c>
      <c r="R448" s="26" t="inlineStr">
        <is>
          <t>FALSO</t>
        </is>
      </c>
      <c r="S448" s="26" t="inlineStr">
        <is>
          <t>VERDADERO</t>
        </is>
      </c>
      <c r="T448" s="211" t="n"/>
      <c r="U448" s="211" t="n"/>
      <c r="V448" s="290" t="inlineStr">
        <is>
          <t>Plot válido</t>
        </is>
      </c>
    </row>
    <row r="449" ht="15.75" customHeight="1" s="412">
      <c r="A449" s="199" t="n">
        <v>5848</v>
      </c>
      <c r="B449" s="200" t="n">
        <v>47</v>
      </c>
      <c r="C449" s="223" t="n">
        <v>148</v>
      </c>
      <c r="D449" s="223" t="n">
        <v>22</v>
      </c>
      <c r="E449" s="73" t="n">
        <v>43685</v>
      </c>
      <c r="F449" s="223" t="n">
        <v>5258</v>
      </c>
      <c r="G449" s="223" t="n">
        <v>7643</v>
      </c>
      <c r="H449" s="225" t="n">
        <v>7312</v>
      </c>
      <c r="I449" s="223" t="n"/>
      <c r="J449" s="74">
        <f>+(((G449-F449)-(H449-F449))/(H449-F449))*100</f>
        <v/>
      </c>
      <c r="K449" s="233" t="n"/>
      <c r="L449" s="228" t="n"/>
      <c r="M449" s="228" t="n"/>
      <c r="N449" s="206" t="n"/>
      <c r="O449" s="206" t="n"/>
      <c r="P449" s="207">
        <f>+(((H449-F449)/1000)*1000)/10</f>
        <v/>
      </c>
      <c r="Q449" s="207" t="n"/>
      <c r="R449" s="26" t="inlineStr">
        <is>
          <t>FALSO</t>
        </is>
      </c>
      <c r="S449" s="26" t="inlineStr">
        <is>
          <t>FALSO</t>
        </is>
      </c>
      <c r="T449" s="211" t="n"/>
      <c r="U449" s="211" t="n"/>
      <c r="V449" s="290" t="inlineStr">
        <is>
          <t>Plot válido</t>
        </is>
      </c>
    </row>
    <row r="450" ht="15.75" customHeight="1" s="412">
      <c r="A450" s="199" t="n">
        <v>3295</v>
      </c>
      <c r="B450" s="200" t="n">
        <v>51</v>
      </c>
      <c r="C450" s="214" t="n">
        <v>149</v>
      </c>
      <c r="D450" s="214" t="n">
        <v>13</v>
      </c>
      <c r="E450" s="215" t="n">
        <v>43587</v>
      </c>
      <c r="F450" s="214" t="n">
        <v>5234</v>
      </c>
      <c r="G450" s="214" t="n">
        <v>7706</v>
      </c>
      <c r="H450" s="216" t="n">
        <v>7029</v>
      </c>
      <c r="I450" s="214" t="n">
        <v>1</v>
      </c>
      <c r="J450" s="217">
        <f>+(((G450-F450)-(H450-F450))/(H450-F450))*100</f>
        <v/>
      </c>
      <c r="K450" s="234" t="inlineStr">
        <is>
          <t>1/2</t>
        </is>
      </c>
      <c r="L450" s="219">
        <f>AVERAGE(J450:J451)</f>
        <v/>
      </c>
      <c r="M450" s="219">
        <f>_xlfn.STDEV.S(J450,J451)</f>
        <v/>
      </c>
      <c r="N450" s="206" t="n">
        <v>2</v>
      </c>
      <c r="O450" s="206" t="n"/>
      <c r="P450" s="207">
        <f>+(((H450-F450)/1000)*1000)/10</f>
        <v/>
      </c>
      <c r="Q450" s="207">
        <f>AVERAGE(P450:P451)</f>
        <v/>
      </c>
      <c r="R450" s="26" t="inlineStr">
        <is>
          <t>VERDADERO</t>
        </is>
      </c>
      <c r="S450" s="26" t="inlineStr">
        <is>
          <t>FALSO</t>
        </is>
      </c>
      <c r="T450" s="211" t="n"/>
      <c r="U450" s="211" t="n"/>
      <c r="V450" s="290" t="inlineStr">
        <is>
          <t>Plot válido</t>
        </is>
      </c>
    </row>
    <row r="451" ht="15.75" customHeight="1" s="412">
      <c r="A451" s="199" t="n">
        <v>3296</v>
      </c>
      <c r="B451" s="200" t="n">
        <v>52</v>
      </c>
      <c r="C451" s="214" t="n">
        <v>149</v>
      </c>
      <c r="D451" s="214" t="n">
        <v>13</v>
      </c>
      <c r="E451" s="215" t="n">
        <v>43587</v>
      </c>
      <c r="F451" s="214" t="n">
        <v>5234</v>
      </c>
      <c r="G451" s="214" t="n">
        <v>7960</v>
      </c>
      <c r="H451" s="216" t="n">
        <v>7239</v>
      </c>
      <c r="I451" s="214" t="n"/>
      <c r="J451" s="217">
        <f>+(((G451-F451)-(H451-F451))/(H451-F451))*100</f>
        <v/>
      </c>
      <c r="K451" s="234" t="n"/>
      <c r="L451" s="221" t="n"/>
      <c r="M451" s="221" t="n"/>
      <c r="N451" s="206" t="n"/>
      <c r="O451" s="206" t="n"/>
      <c r="P451" s="207">
        <f>+(((H451-F451)/1000)*1000)/10</f>
        <v/>
      </c>
      <c r="Q451" s="207" t="n"/>
      <c r="R451" s="26" t="inlineStr">
        <is>
          <t>FALSO</t>
        </is>
      </c>
      <c r="S451" s="26" t="inlineStr">
        <is>
          <t>FALSO</t>
        </is>
      </c>
      <c r="T451" s="211" t="n"/>
      <c r="U451" s="211" t="n"/>
      <c r="V451" s="290" t="inlineStr">
        <is>
          <t>Plot válido</t>
        </is>
      </c>
    </row>
    <row r="452" ht="15.75" customHeight="1" s="412">
      <c r="A452" s="199" t="n">
        <v>4019</v>
      </c>
      <c r="B452" s="200" t="n">
        <v>49</v>
      </c>
      <c r="C452" s="214" t="n">
        <v>149</v>
      </c>
      <c r="D452" s="214" t="n">
        <v>15</v>
      </c>
      <c r="E452" s="215" t="n">
        <v>43599</v>
      </c>
      <c r="F452" s="214" t="n">
        <v>5203</v>
      </c>
      <c r="G452" s="214" t="n">
        <v>8099</v>
      </c>
      <c r="H452" s="216" t="n">
        <v>7407</v>
      </c>
      <c r="I452" s="214" t="n"/>
      <c r="J452" s="217">
        <f>+(((G452-F452)-(H452-F452))/(H452-F452))*100</f>
        <v/>
      </c>
      <c r="K452" s="235" t="inlineStr">
        <is>
          <t>MF</t>
        </is>
      </c>
      <c r="L452" s="219">
        <f>AVERAGE(J452:J453)</f>
        <v/>
      </c>
      <c r="M452" s="219">
        <f>_xlfn.STDEV.S(J452,J453)</f>
        <v/>
      </c>
      <c r="N452" s="206" t="n"/>
      <c r="O452" s="206" t="n"/>
      <c r="P452" s="207">
        <f>+(((H452-F452)/1000)*1000)/10</f>
        <v/>
      </c>
      <c r="Q452" s="207">
        <f>AVERAGE(P452:P453)</f>
        <v/>
      </c>
      <c r="R452" s="26" t="inlineStr">
        <is>
          <t>FALSO</t>
        </is>
      </c>
      <c r="S452" s="26" t="inlineStr">
        <is>
          <t>FALSO</t>
        </is>
      </c>
      <c r="T452" s="211" t="n"/>
      <c r="U452" s="211" t="n"/>
      <c r="V452" s="290" t="inlineStr">
        <is>
          <t>Plot válido</t>
        </is>
      </c>
    </row>
    <row r="453" ht="15.75" customHeight="1" s="412">
      <c r="A453" s="199" t="n">
        <v>4020</v>
      </c>
      <c r="B453" s="200" t="n">
        <v>50</v>
      </c>
      <c r="C453" s="214" t="n">
        <v>149</v>
      </c>
      <c r="D453" s="214" t="n">
        <v>15</v>
      </c>
      <c r="E453" s="215" t="n">
        <v>43599</v>
      </c>
      <c r="F453" s="214" t="n">
        <v>5251</v>
      </c>
      <c r="G453" s="214" t="n">
        <v>8031</v>
      </c>
      <c r="H453" s="216" t="n">
        <v>7380</v>
      </c>
      <c r="I453" s="214" t="n"/>
      <c r="J453" s="217">
        <f>+(((G453-F453)-(H453-F453))/(H453-F453))*100</f>
        <v/>
      </c>
      <c r="K453" s="235" t="n"/>
      <c r="L453" s="221" t="n"/>
      <c r="M453" s="221" t="n"/>
      <c r="N453" s="206" t="n"/>
      <c r="O453" s="206" t="n"/>
      <c r="P453" s="207">
        <f>+(((H453-F453)/1000)*1000)/10</f>
        <v/>
      </c>
      <c r="Q453" s="207" t="n"/>
      <c r="R453" s="26" t="inlineStr">
        <is>
          <t>FALSO</t>
        </is>
      </c>
      <c r="S453" s="26" t="inlineStr">
        <is>
          <t>FALSO</t>
        </is>
      </c>
      <c r="T453" s="211" t="n"/>
      <c r="U453" s="211" t="n"/>
      <c r="V453" s="290" t="inlineStr">
        <is>
          <t>Plot válido</t>
        </is>
      </c>
    </row>
    <row r="454" ht="15.75" customHeight="1" s="412">
      <c r="A454" s="199" t="n">
        <v>4665</v>
      </c>
      <c r="B454" s="200" t="n">
        <v>49</v>
      </c>
      <c r="C454" s="214" t="n">
        <v>149</v>
      </c>
      <c r="D454" s="214" t="n">
        <v>17</v>
      </c>
      <c r="E454" s="215" t="n">
        <v>43619</v>
      </c>
      <c r="F454" s="214" t="n">
        <v>5203</v>
      </c>
      <c r="G454" s="214" t="n">
        <v>8019</v>
      </c>
      <c r="H454" s="216" t="n">
        <v>7361</v>
      </c>
      <c r="I454" s="214" t="n"/>
      <c r="J454" s="217">
        <f>+(((G454-F454)-(H454-F454))/(H454-F454))*100</f>
        <v/>
      </c>
      <c r="K454" s="234" t="n"/>
      <c r="L454" s="219">
        <f>AVERAGE(J454:J455)</f>
        <v/>
      </c>
      <c r="M454" s="219">
        <f>_xlfn.STDEV.S(J454,J455)</f>
        <v/>
      </c>
      <c r="N454" s="206" t="n"/>
      <c r="O454" s="206" t="n"/>
      <c r="P454" s="207">
        <f>+(((H454-F454)/1000)*1000)/10</f>
        <v/>
      </c>
      <c r="Q454" s="207">
        <f>AVERAGE(P454:P455)</f>
        <v/>
      </c>
      <c r="R454" s="26" t="inlineStr">
        <is>
          <t>FALSO</t>
        </is>
      </c>
      <c r="S454" s="26" t="inlineStr">
        <is>
          <t>FALSO</t>
        </is>
      </c>
      <c r="T454" s="211" t="n"/>
      <c r="U454" s="211" t="n"/>
      <c r="V454" s="290" t="inlineStr">
        <is>
          <t>Plot válido</t>
        </is>
      </c>
    </row>
    <row r="455" ht="15.75" customHeight="1" s="412">
      <c r="A455" s="199" t="n">
        <v>4666</v>
      </c>
      <c r="B455" s="200" t="n">
        <v>50</v>
      </c>
      <c r="C455" s="214" t="n">
        <v>149</v>
      </c>
      <c r="D455" s="214" t="n">
        <v>17</v>
      </c>
      <c r="E455" s="215" t="n">
        <v>43619</v>
      </c>
      <c r="F455" s="214" t="n">
        <v>5251</v>
      </c>
      <c r="G455" s="214" t="n">
        <v>7951</v>
      </c>
      <c r="H455" s="216" t="n">
        <v>7322</v>
      </c>
      <c r="I455" s="214" t="n"/>
      <c r="J455" s="217">
        <f>+(((G455-F455)-(H455-F455))/(H455-F455))*100</f>
        <v/>
      </c>
      <c r="K455" s="234" t="n"/>
      <c r="L455" s="221" t="n"/>
      <c r="M455" s="221" t="n"/>
      <c r="N455" s="206" t="n"/>
      <c r="O455" s="206" t="n"/>
      <c r="P455" s="207">
        <f>+(((H455-F455)/1000)*1000)/10</f>
        <v/>
      </c>
      <c r="Q455" s="207" t="n"/>
      <c r="R455" s="26" t="inlineStr">
        <is>
          <t>FALSO</t>
        </is>
      </c>
      <c r="S455" s="26" t="inlineStr">
        <is>
          <t>FALSO</t>
        </is>
      </c>
      <c r="T455" s="211" t="n"/>
      <c r="U455" s="211" t="n"/>
      <c r="V455" s="290" t="inlineStr">
        <is>
          <t>Plot válido</t>
        </is>
      </c>
    </row>
    <row r="456" ht="15.75" customHeight="1" s="412">
      <c r="A456" s="199" t="n">
        <v>5849</v>
      </c>
      <c r="B456" s="200" t="n">
        <v>48</v>
      </c>
      <c r="C456" s="214" t="n">
        <v>149</v>
      </c>
      <c r="D456" s="214" t="n">
        <v>22</v>
      </c>
      <c r="E456" s="215" t="n">
        <v>43685</v>
      </c>
      <c r="F456" s="214" t="n">
        <v>5245</v>
      </c>
      <c r="G456" s="214" t="n">
        <v>7429</v>
      </c>
      <c r="H456" s="216" t="n">
        <v>7134</v>
      </c>
      <c r="I456" s="214" t="n">
        <v>9</v>
      </c>
      <c r="J456" s="217">
        <f>+(((G456-F456)-(H456-F456))/(H456-F456))*100</f>
        <v/>
      </c>
      <c r="K456" s="234" t="n"/>
      <c r="L456" s="219">
        <f>AVERAGE(J456:J457)</f>
        <v/>
      </c>
      <c r="M456" s="219">
        <f>_xlfn.STDEV.S(J456,J457)</f>
        <v/>
      </c>
      <c r="N456" s="206" t="n"/>
      <c r="O456" s="206" t="n"/>
      <c r="P456" s="207">
        <f>+(((H456-F456)/1000)*1000)/10</f>
        <v/>
      </c>
      <c r="Q456" s="207">
        <f>AVERAGE(P456:P457)</f>
        <v/>
      </c>
      <c r="R456" s="26" t="inlineStr">
        <is>
          <t>FALSO</t>
        </is>
      </c>
      <c r="S456" s="26" t="inlineStr">
        <is>
          <t>VERDADERO</t>
        </is>
      </c>
      <c r="T456" s="211" t="n"/>
      <c r="U456" s="211" t="n"/>
      <c r="V456" s="290" t="inlineStr">
        <is>
          <t>Plot válido</t>
        </is>
      </c>
    </row>
    <row r="457" ht="15.75" customHeight="1" s="412">
      <c r="A457" s="199" t="n">
        <v>5850</v>
      </c>
      <c r="B457" s="200" t="n">
        <v>48</v>
      </c>
      <c r="C457" s="214" t="n">
        <v>149</v>
      </c>
      <c r="D457" s="214" t="n">
        <v>22</v>
      </c>
      <c r="E457" s="215" t="n">
        <v>43685</v>
      </c>
      <c r="F457" s="214" t="n">
        <v>5245</v>
      </c>
      <c r="G457" s="214" t="n">
        <v>7409</v>
      </c>
      <c r="H457" s="216" t="n">
        <v>7107</v>
      </c>
      <c r="I457" s="214" t="n"/>
      <c r="J457" s="217">
        <f>+(((G457-F457)-(H457-F457))/(H457-F457))*100</f>
        <v/>
      </c>
      <c r="K457" s="234" t="n"/>
      <c r="L457" s="221" t="n"/>
      <c r="M457" s="221" t="n"/>
      <c r="N457" s="206" t="n"/>
      <c r="O457" s="206" t="n"/>
      <c r="P457" s="207">
        <f>+(((H457-F457)/1000)*1000)/10</f>
        <v/>
      </c>
      <c r="Q457" s="207" t="n"/>
      <c r="R457" s="26" t="inlineStr">
        <is>
          <t>FALSO</t>
        </is>
      </c>
      <c r="S457" s="26" t="inlineStr">
        <is>
          <t>FALSO</t>
        </is>
      </c>
      <c r="T457" s="211" t="n"/>
      <c r="U457" s="211" t="n"/>
      <c r="V457" s="290" t="inlineStr">
        <is>
          <t>Plot válido</t>
        </is>
      </c>
    </row>
    <row r="458" ht="15.75" customHeight="1" s="412">
      <c r="A458" s="199" t="n">
        <v>2933</v>
      </c>
      <c r="B458" s="200" t="n">
        <v>17</v>
      </c>
      <c r="C458" s="214" t="n">
        <v>150</v>
      </c>
      <c r="D458" s="214" t="n">
        <v>11</v>
      </c>
      <c r="E458" s="215" t="n">
        <v>43571</v>
      </c>
      <c r="F458" s="231" t="n">
        <v>5275</v>
      </c>
      <c r="G458" s="214" t="n">
        <v>7429</v>
      </c>
      <c r="H458" s="216" t="n">
        <v>6792</v>
      </c>
      <c r="I458" s="214" t="n">
        <v>2</v>
      </c>
      <c r="J458" s="217">
        <f>+(((G458-F458)-(H458-F458))/(H458-F458))*100</f>
        <v/>
      </c>
      <c r="K458" s="234" t="inlineStr">
        <is>
          <t>MF</t>
        </is>
      </c>
      <c r="L458" s="219">
        <f>AVERAGE(J458:J459)</f>
        <v/>
      </c>
      <c r="M458" s="219">
        <f>_xlfn.STDEV.S(J458,J459)</f>
        <v/>
      </c>
      <c r="N458" s="206" t="n">
        <v>2</v>
      </c>
      <c r="O458" s="206" t="n"/>
      <c r="P458" s="207">
        <f>+(((H458-F458)/1000)*1000)/10</f>
        <v/>
      </c>
      <c r="Q458" s="207">
        <f>AVERAGE(P458:P459)</f>
        <v/>
      </c>
      <c r="R458" s="26" t="inlineStr">
        <is>
          <t>FALSO</t>
        </is>
      </c>
      <c r="S458" s="26" t="inlineStr">
        <is>
          <t>FALSO</t>
        </is>
      </c>
      <c r="T458" s="211" t="n"/>
      <c r="U458" s="211" t="n"/>
      <c r="V458" s="290" t="inlineStr">
        <is>
          <t>Plot válido</t>
        </is>
      </c>
    </row>
    <row r="459" ht="15.75" customHeight="1" s="412">
      <c r="A459" s="199" t="n">
        <v>2934</v>
      </c>
      <c r="B459" s="200" t="n">
        <v>18</v>
      </c>
      <c r="C459" s="214" t="n">
        <v>150</v>
      </c>
      <c r="D459" s="214" t="n">
        <v>11</v>
      </c>
      <c r="E459" s="215" t="n">
        <v>43571</v>
      </c>
      <c r="F459" s="231" t="n">
        <v>5205</v>
      </c>
      <c r="G459" s="214" t="n">
        <v>7493</v>
      </c>
      <c r="H459" s="216" t="n">
        <v>6816</v>
      </c>
      <c r="I459" s="214" t="n"/>
      <c r="J459" s="217">
        <f>+(((G459-F459)-(H459-F459))/(H459-F459))*100</f>
        <v/>
      </c>
      <c r="K459" s="234" t="n"/>
      <c r="L459" s="221" t="n"/>
      <c r="M459" s="221" t="n"/>
      <c r="N459" s="206" t="n"/>
      <c r="O459" s="206" t="n"/>
      <c r="P459" s="207">
        <f>+(((H459-F459)/1000)*1000)/10</f>
        <v/>
      </c>
      <c r="Q459" s="207" t="n"/>
      <c r="R459" s="26" t="inlineStr">
        <is>
          <t>FALSO</t>
        </is>
      </c>
      <c r="S459" s="26" t="inlineStr">
        <is>
          <t>FALSO</t>
        </is>
      </c>
      <c r="T459" s="211" t="n"/>
      <c r="U459" s="211" t="n"/>
      <c r="V459" s="290" t="inlineStr">
        <is>
          <t>Plot válido</t>
        </is>
      </c>
    </row>
    <row r="460" ht="15.75" customHeight="1" s="412">
      <c r="A460" s="199" t="n">
        <v>3673</v>
      </c>
      <c r="B460" s="200" t="n">
        <v>95</v>
      </c>
      <c r="C460" s="214" t="n">
        <v>150</v>
      </c>
      <c r="D460" s="214" t="n">
        <v>14</v>
      </c>
      <c r="E460" s="215" t="n">
        <v>43591</v>
      </c>
      <c r="F460" s="214" t="n">
        <v>5232</v>
      </c>
      <c r="G460" s="231" t="n">
        <v>7858</v>
      </c>
      <c r="H460" s="216" t="n">
        <v>7337</v>
      </c>
      <c r="I460" s="214" t="n"/>
      <c r="J460" s="217">
        <f>+(((G460-F460)-(H460-F460))/(H460-F460))*100</f>
        <v/>
      </c>
      <c r="K460" s="234" t="inlineStr">
        <is>
          <t>MF</t>
        </is>
      </c>
      <c r="L460" s="219">
        <f>AVERAGE(J460:J461)</f>
        <v/>
      </c>
      <c r="M460" s="219">
        <f>_xlfn.STDEV.S(J460,J461)</f>
        <v/>
      </c>
      <c r="N460" s="206" t="n"/>
      <c r="O460" s="206" t="n"/>
      <c r="P460" s="207">
        <f>+(((H460-F460)/1000)*1000)/10</f>
        <v/>
      </c>
      <c r="Q460" s="207">
        <f>AVERAGE(P460:P461)</f>
        <v/>
      </c>
      <c r="R460" s="26" t="inlineStr">
        <is>
          <t>FALSO</t>
        </is>
      </c>
      <c r="S460" s="26" t="inlineStr">
        <is>
          <t>FALSO</t>
        </is>
      </c>
      <c r="T460" s="211" t="n"/>
      <c r="U460" s="211" t="n"/>
      <c r="V460" s="290" t="inlineStr">
        <is>
          <t>Plot válido</t>
        </is>
      </c>
    </row>
    <row r="461" ht="15.75" customHeight="1" s="412">
      <c r="A461" s="199" t="n">
        <v>3674</v>
      </c>
      <c r="B461" s="200" t="n">
        <v>96</v>
      </c>
      <c r="C461" s="214" t="n">
        <v>150</v>
      </c>
      <c r="D461" s="214" t="n">
        <v>14</v>
      </c>
      <c r="E461" s="215" t="n">
        <v>43591</v>
      </c>
      <c r="F461" s="214" t="n">
        <v>5242</v>
      </c>
      <c r="G461" s="231" t="n">
        <v>8163</v>
      </c>
      <c r="H461" s="216" t="n">
        <v>7587</v>
      </c>
      <c r="I461" s="214" t="n"/>
      <c r="J461" s="217">
        <f>+(((G461-F461)-(H461-F461))/(H461-F461))*100</f>
        <v/>
      </c>
      <c r="K461" s="234" t="n"/>
      <c r="L461" s="221" t="n"/>
      <c r="M461" s="221" t="n"/>
      <c r="N461" s="206" t="n"/>
      <c r="O461" s="206" t="n"/>
      <c r="P461" s="207">
        <f>+(((H461-F461)/1000)*1000)/10</f>
        <v/>
      </c>
      <c r="Q461" s="207" t="n"/>
      <c r="R461" s="26" t="inlineStr">
        <is>
          <t>FALSO</t>
        </is>
      </c>
      <c r="S461" s="26" t="inlineStr">
        <is>
          <t>FALSO</t>
        </is>
      </c>
      <c r="T461" s="211" t="n"/>
      <c r="U461" s="211" t="n"/>
      <c r="V461" s="290" t="inlineStr">
        <is>
          <t>Plot válido</t>
        </is>
      </c>
    </row>
    <row r="462" ht="15.75" customHeight="1" s="412">
      <c r="A462" s="199" t="n">
        <v>4339</v>
      </c>
      <c r="B462" s="200" t="n">
        <v>45</v>
      </c>
      <c r="C462" s="214" t="n">
        <v>150</v>
      </c>
      <c r="D462" s="214" t="n">
        <v>16</v>
      </c>
      <c r="E462" s="215" t="n">
        <v>43607</v>
      </c>
      <c r="F462" s="214" t="n">
        <v>5211</v>
      </c>
      <c r="G462" s="214" t="n">
        <v>8056</v>
      </c>
      <c r="H462" s="216" t="n">
        <v>7393</v>
      </c>
      <c r="I462" s="214" t="n">
        <v>2</v>
      </c>
      <c r="J462" s="217">
        <f>+(((G462-F462)-(H462-F462))/(H462-F462))*100</f>
        <v/>
      </c>
      <c r="K462" s="234" t="n"/>
      <c r="L462" s="219">
        <f>AVERAGE(J462:J463)</f>
        <v/>
      </c>
      <c r="M462" s="219">
        <f>_xlfn.STDEV.S(J462,J463)</f>
        <v/>
      </c>
      <c r="N462" s="206" t="n"/>
      <c r="O462" s="206" t="n"/>
      <c r="P462" s="207">
        <f>+(((H462-F462)/1000)*1000)/10</f>
        <v/>
      </c>
      <c r="Q462" s="207">
        <f>AVERAGE(P462:P463)</f>
        <v/>
      </c>
      <c r="R462" s="26" t="inlineStr">
        <is>
          <t>FALSO</t>
        </is>
      </c>
      <c r="S462" s="26" t="inlineStr">
        <is>
          <t>FALSO</t>
        </is>
      </c>
      <c r="T462" s="211" t="n"/>
      <c r="U462" s="211" t="n"/>
      <c r="V462" s="290" t="inlineStr">
        <is>
          <t>Plot válido</t>
        </is>
      </c>
    </row>
    <row r="463" ht="15.75" customHeight="1" s="412">
      <c r="A463" s="199" t="n">
        <v>4340</v>
      </c>
      <c r="B463" s="200" t="n">
        <v>46</v>
      </c>
      <c r="C463" s="214" t="n">
        <v>150</v>
      </c>
      <c r="D463" s="214" t="n">
        <v>16</v>
      </c>
      <c r="E463" s="215" t="n">
        <v>43607</v>
      </c>
      <c r="F463" s="214" t="n">
        <v>5260</v>
      </c>
      <c r="G463" s="214" t="n">
        <v>8304</v>
      </c>
      <c r="H463" s="216" t="n">
        <v>7561</v>
      </c>
      <c r="I463" s="214" t="n"/>
      <c r="J463" s="217">
        <f>+(((G463-F463)-(H463-F463))/(H463-F463))*100</f>
        <v/>
      </c>
      <c r="K463" s="234" t="n"/>
      <c r="L463" s="221" t="n"/>
      <c r="M463" s="221" t="n"/>
      <c r="N463" s="206" t="n"/>
      <c r="O463" s="206" t="n"/>
      <c r="P463" s="207">
        <f>+(((H463-F463)/1000)*1000)/10</f>
        <v/>
      </c>
      <c r="Q463" s="207" t="n"/>
      <c r="R463" s="26" t="inlineStr">
        <is>
          <t>FALSO</t>
        </is>
      </c>
      <c r="S463" s="26" t="inlineStr">
        <is>
          <t>FALSO</t>
        </is>
      </c>
      <c r="T463" s="211" t="n"/>
      <c r="U463" s="211" t="n"/>
      <c r="V463" s="290" t="inlineStr">
        <is>
          <t>Plot válido</t>
        </is>
      </c>
    </row>
    <row r="464" ht="15.75" customHeight="1" s="412">
      <c r="A464" s="199" t="n">
        <v>4985</v>
      </c>
      <c r="B464" s="200" t="n">
        <v>45</v>
      </c>
      <c r="C464" s="214" t="n">
        <v>150</v>
      </c>
      <c r="D464" s="214" t="n">
        <v>18</v>
      </c>
      <c r="E464" s="215" t="n">
        <v>43626</v>
      </c>
      <c r="F464" s="214" t="n">
        <v>5211</v>
      </c>
      <c r="G464" s="214" t="n">
        <v>8176</v>
      </c>
      <c r="H464" s="216" t="n">
        <v>7644</v>
      </c>
      <c r="I464" s="214" t="n">
        <v>7</v>
      </c>
      <c r="J464" s="217">
        <f>+(((G464-F464)-(H464-F464))/(H464-F464))*100</f>
        <v/>
      </c>
      <c r="K464" s="234" t="n"/>
      <c r="L464" s="219">
        <f>AVERAGE(J464:J465)</f>
        <v/>
      </c>
      <c r="M464" s="219">
        <f>_xlfn.STDEV.S(J464,J465)</f>
        <v/>
      </c>
      <c r="N464" s="206" t="n"/>
      <c r="O464" s="206" t="n"/>
      <c r="P464" s="207">
        <f>+(((H464-F464)/1000)*1000)/10</f>
        <v/>
      </c>
      <c r="Q464" s="207">
        <f>AVERAGE(P464:P465)</f>
        <v/>
      </c>
      <c r="R464" s="26" t="inlineStr">
        <is>
          <t>FALSO</t>
        </is>
      </c>
      <c r="S464" s="26" t="inlineStr">
        <is>
          <t>FALSO</t>
        </is>
      </c>
      <c r="T464" s="211" t="n"/>
      <c r="U464" s="211" t="n"/>
      <c r="V464" s="290" t="inlineStr">
        <is>
          <t>Plot válido</t>
        </is>
      </c>
    </row>
    <row r="465" ht="15.75" customHeight="1" s="412">
      <c r="A465" s="199" t="n">
        <v>4986</v>
      </c>
      <c r="B465" s="200" t="n">
        <v>46</v>
      </c>
      <c r="C465" s="214" t="n">
        <v>150</v>
      </c>
      <c r="D465" s="214" t="n">
        <v>18</v>
      </c>
      <c r="E465" s="215" t="n">
        <v>43626</v>
      </c>
      <c r="F465" s="214" t="n">
        <v>5260</v>
      </c>
      <c r="G465" s="214" t="n">
        <v>8138</v>
      </c>
      <c r="H465" s="216" t="n">
        <v>7629</v>
      </c>
      <c r="I465" s="214" t="n"/>
      <c r="J465" s="217">
        <f>+(((G465-F465)-(H465-F465))/(H465-F465))*100</f>
        <v/>
      </c>
      <c r="K465" s="234" t="n"/>
      <c r="L465" s="221" t="n"/>
      <c r="M465" s="221" t="n"/>
      <c r="N465" s="206" t="n"/>
      <c r="O465" s="206" t="n"/>
      <c r="P465" s="207">
        <f>+(((H465-F465)/1000)*1000)/10</f>
        <v/>
      </c>
      <c r="Q465" s="207" t="n"/>
      <c r="R465" s="26" t="inlineStr">
        <is>
          <t>FALSO</t>
        </is>
      </c>
      <c r="S465" s="26" t="inlineStr">
        <is>
          <t>FALSO</t>
        </is>
      </c>
      <c r="T465" s="211" t="n"/>
      <c r="U465" s="211" t="n"/>
      <c r="V465" s="290" t="inlineStr">
        <is>
          <t>Plot válido</t>
        </is>
      </c>
    </row>
    <row r="466" ht="15.75" customHeight="1" s="412">
      <c r="A466" s="199" t="n">
        <v>5573</v>
      </c>
      <c r="B466" s="200" t="n">
        <v>17</v>
      </c>
      <c r="C466" s="214" t="n">
        <v>150</v>
      </c>
      <c r="D466" s="214" t="n">
        <v>21</v>
      </c>
      <c r="E466" s="215" t="n">
        <v>43657</v>
      </c>
      <c r="F466" s="214" t="n">
        <v>5275</v>
      </c>
      <c r="G466" s="214" t="n">
        <v>8265</v>
      </c>
      <c r="H466" s="216" t="n">
        <v>7757</v>
      </c>
      <c r="I466" s="214" t="n">
        <v>7</v>
      </c>
      <c r="J466" s="217">
        <f>+(((G466-F466)-(H466-F466))/(H466-F466))*100</f>
        <v/>
      </c>
      <c r="K466" s="234" t="n"/>
      <c r="L466" s="219">
        <f>AVERAGE(J466:J467)</f>
        <v/>
      </c>
      <c r="M466" s="219">
        <f>_xlfn.STDEV.S(J466,J467)</f>
        <v/>
      </c>
      <c r="N466" s="206" t="n"/>
      <c r="O466" s="206" t="n"/>
      <c r="P466" s="207">
        <f>+(((H466-F466)/1000)*1000)/10</f>
        <v/>
      </c>
      <c r="Q466" s="207">
        <f>AVERAGE(P466:P467)</f>
        <v/>
      </c>
      <c r="R466" s="26" t="inlineStr">
        <is>
          <t>FALSO</t>
        </is>
      </c>
      <c r="S466" s="26" t="inlineStr">
        <is>
          <t>FALSO</t>
        </is>
      </c>
      <c r="T466" s="211" t="n"/>
      <c r="U466" s="211" t="n"/>
      <c r="V466" s="290" t="inlineStr">
        <is>
          <t>Plot válido</t>
        </is>
      </c>
    </row>
    <row r="467" ht="15.75" customHeight="1" s="412">
      <c r="A467" s="199" t="n">
        <v>5574</v>
      </c>
      <c r="B467" s="200" t="n">
        <v>18</v>
      </c>
      <c r="C467" s="214" t="n">
        <v>150</v>
      </c>
      <c r="D467" s="214" t="n">
        <v>21</v>
      </c>
      <c r="E467" s="215" t="n">
        <v>43657</v>
      </c>
      <c r="F467" s="214" t="n">
        <v>5205</v>
      </c>
      <c r="G467" s="214" t="n">
        <v>8335</v>
      </c>
      <c r="H467" s="216" t="n">
        <v>7807</v>
      </c>
      <c r="I467" s="214" t="n"/>
      <c r="J467" s="217">
        <f>+(((G467-F467)-(H467-F467))/(H467-F467))*100</f>
        <v/>
      </c>
      <c r="K467" s="234" t="n"/>
      <c r="L467" s="221" t="n"/>
      <c r="M467" s="221" t="n"/>
      <c r="N467" s="206" t="n"/>
      <c r="O467" s="206" t="n"/>
      <c r="P467" s="207">
        <f>+(((H467-F467)/1000)*1000)/10</f>
        <v/>
      </c>
      <c r="Q467" s="207" t="n"/>
      <c r="R467" s="26" t="inlineStr">
        <is>
          <t>FALSO</t>
        </is>
      </c>
      <c r="S467" s="26" t="inlineStr">
        <is>
          <t>FALSO</t>
        </is>
      </c>
      <c r="T467" s="211" t="n"/>
      <c r="U467" s="211" t="n"/>
      <c r="V467" s="290" t="inlineStr">
        <is>
          <t>Plot válido</t>
        </is>
      </c>
    </row>
    <row r="468" ht="15.75" customHeight="1" s="412">
      <c r="A468" s="199" t="n">
        <v>5851</v>
      </c>
      <c r="B468" s="200" t="n">
        <v>49</v>
      </c>
      <c r="C468" s="214" t="n">
        <v>150</v>
      </c>
      <c r="D468" s="214" t="n">
        <v>22</v>
      </c>
      <c r="E468" s="215" t="n">
        <v>43685</v>
      </c>
      <c r="F468" s="214" t="n">
        <v>5203</v>
      </c>
      <c r="G468" s="214" t="n">
        <v>7644</v>
      </c>
      <c r="H468" s="216" t="n">
        <v>7311</v>
      </c>
      <c r="I468" s="214" t="n">
        <v>6</v>
      </c>
      <c r="J468" s="217">
        <f>+(((G468-F468)-(H468-F468))/(H468-F468))*100</f>
        <v/>
      </c>
      <c r="K468" s="234" t="n"/>
      <c r="L468" s="219">
        <f>AVERAGE(J468:J469)</f>
        <v/>
      </c>
      <c r="M468" s="219">
        <f>_xlfn.STDEV.S(J468,J469)</f>
        <v/>
      </c>
      <c r="N468" s="206" t="n"/>
      <c r="O468" s="206" t="n"/>
      <c r="P468" s="207">
        <f>+(((H468-F468)/1000)*1000)/10</f>
        <v/>
      </c>
      <c r="Q468" s="207">
        <f>AVERAGE(P468:P469)</f>
        <v/>
      </c>
      <c r="R468" s="26" t="inlineStr">
        <is>
          <t>FALSO</t>
        </is>
      </c>
      <c r="S468" s="26" t="inlineStr">
        <is>
          <t>VERDADERO</t>
        </is>
      </c>
      <c r="T468" s="211" t="n"/>
      <c r="U468" s="211" t="n"/>
      <c r="V468" s="290" t="inlineStr">
        <is>
          <t>Plot válido</t>
        </is>
      </c>
    </row>
    <row r="469" ht="15.75" customHeight="1" s="412">
      <c r="A469" s="199" t="n">
        <v>5852</v>
      </c>
      <c r="B469" s="200" t="n">
        <v>49</v>
      </c>
      <c r="C469" s="214" t="n">
        <v>150</v>
      </c>
      <c r="D469" s="214" t="n">
        <v>22</v>
      </c>
      <c r="E469" s="215" t="n">
        <v>43685</v>
      </c>
      <c r="F469" s="214" t="n">
        <v>5203</v>
      </c>
      <c r="G469" s="214" t="n">
        <v>7813</v>
      </c>
      <c r="H469" s="216" t="n">
        <v>7460</v>
      </c>
      <c r="I469" s="214" t="n"/>
      <c r="J469" s="217">
        <f>+(((G469-F469)-(H469-F469))/(H469-F469))*100</f>
        <v/>
      </c>
      <c r="K469" s="234" t="n"/>
      <c r="L469" s="221" t="n"/>
      <c r="M469" s="221" t="n"/>
      <c r="N469" s="206" t="n"/>
      <c r="O469" s="206" t="n"/>
      <c r="P469" s="207">
        <f>+(((H469-F469)/1000)*1000)/10</f>
        <v/>
      </c>
      <c r="Q469" s="207" t="n"/>
      <c r="R469" s="26" t="inlineStr">
        <is>
          <t>FALSO</t>
        </is>
      </c>
      <c r="S469" s="26" t="inlineStr">
        <is>
          <t>FALSO</t>
        </is>
      </c>
      <c r="T469" s="211" t="n"/>
      <c r="U469" s="211" t="n"/>
      <c r="V469" s="290" t="inlineStr">
        <is>
          <t>Plot válido</t>
        </is>
      </c>
    </row>
    <row r="470" ht="15.75" customHeight="1" s="412">
      <c r="A470" s="199" t="n">
        <v>3675</v>
      </c>
      <c r="B470" s="200" t="n">
        <v>97</v>
      </c>
      <c r="C470" s="223" t="n">
        <v>151</v>
      </c>
      <c r="D470" s="223" t="n">
        <v>14</v>
      </c>
      <c r="E470" s="73" t="n">
        <v>43591</v>
      </c>
      <c r="F470" s="223" t="n">
        <v>5287</v>
      </c>
      <c r="G470" s="224" t="n">
        <v>9002</v>
      </c>
      <c r="H470" s="225" t="n">
        <v>7578</v>
      </c>
      <c r="I470" s="223" t="n">
        <v>2</v>
      </c>
      <c r="J470" s="74">
        <f>+(((G470-F470)-(H470-F470))/(H470-F470))*100</f>
        <v/>
      </c>
      <c r="K470" s="233" t="inlineStr">
        <is>
          <t>1/4</t>
        </is>
      </c>
      <c r="L470" s="227">
        <f>AVERAGE(J470:J471)</f>
        <v/>
      </c>
      <c r="M470" s="227">
        <f>_xlfn.STDEV.S(J470,J471)</f>
        <v/>
      </c>
      <c r="N470" s="206" t="n">
        <v>2</v>
      </c>
      <c r="O470" s="206" t="n"/>
      <c r="P470" s="207">
        <f>+(((H470-F470)/1000)*1000)/10</f>
        <v/>
      </c>
      <c r="Q470" s="207">
        <f>AVERAGE(P470:P471)</f>
        <v/>
      </c>
      <c r="R470" s="26" t="inlineStr">
        <is>
          <t>FALSO</t>
        </is>
      </c>
      <c r="S470" s="26" t="inlineStr">
        <is>
          <t>FALSO</t>
        </is>
      </c>
      <c r="T470" s="211" t="n"/>
      <c r="U470" s="211" t="n"/>
      <c r="V470" s="290" t="inlineStr">
        <is>
          <t>Plot válido</t>
        </is>
      </c>
    </row>
    <row r="471" ht="15.75" customHeight="1" s="412">
      <c r="A471" s="199" t="n">
        <v>3676</v>
      </c>
      <c r="B471" s="200" t="n">
        <v>98</v>
      </c>
      <c r="C471" s="223" t="n">
        <v>151</v>
      </c>
      <c r="D471" s="223" t="n">
        <v>14</v>
      </c>
      <c r="E471" s="73" t="n">
        <v>43591</v>
      </c>
      <c r="F471" s="223" t="n">
        <v>5252</v>
      </c>
      <c r="G471" s="224" t="n">
        <v>8619</v>
      </c>
      <c r="H471" s="225" t="n">
        <v>7320</v>
      </c>
      <c r="I471" s="223" t="n"/>
      <c r="J471" s="74">
        <f>+(((G471-F471)-(H471-F471))/(H471-F471))*100</f>
        <v/>
      </c>
      <c r="K471" s="233" t="n"/>
      <c r="L471" s="228" t="n"/>
      <c r="M471" s="228" t="n"/>
      <c r="N471" s="206" t="n"/>
      <c r="O471" s="206" t="n"/>
      <c r="P471" s="207">
        <f>+(((H471-F471)/1000)*1000)/10</f>
        <v/>
      </c>
      <c r="Q471" s="207" t="n"/>
      <c r="R471" s="26" t="inlineStr">
        <is>
          <t>FALSO</t>
        </is>
      </c>
      <c r="S471" s="26" t="inlineStr">
        <is>
          <t>FALSO</t>
        </is>
      </c>
      <c r="T471" s="211" t="n"/>
      <c r="U471" s="211" t="n"/>
      <c r="V471" s="290" t="inlineStr">
        <is>
          <t>Plot válido</t>
        </is>
      </c>
    </row>
    <row r="472" ht="15.75" customHeight="1" s="412">
      <c r="A472" s="199" t="n">
        <v>4341</v>
      </c>
      <c r="B472" s="200" t="n">
        <v>47</v>
      </c>
      <c r="C472" s="223" t="n">
        <v>151</v>
      </c>
      <c r="D472" s="223" t="n">
        <v>16</v>
      </c>
      <c r="E472" s="73" t="n">
        <v>43607</v>
      </c>
      <c r="F472" s="223" t="n">
        <v>5258</v>
      </c>
      <c r="G472" s="223" t="n">
        <v>7683</v>
      </c>
      <c r="H472" s="225" t="n">
        <v>7037</v>
      </c>
      <c r="I472" s="223" t="n">
        <v>2</v>
      </c>
      <c r="J472" s="74">
        <f>+(((G472-F472)-(H472-F472))/(H472-F472))*100</f>
        <v/>
      </c>
      <c r="K472" s="233" t="inlineStr">
        <is>
          <t>MF</t>
        </is>
      </c>
      <c r="L472" s="227">
        <f>AVERAGE(J472:J473)</f>
        <v/>
      </c>
      <c r="M472" s="227">
        <f>_xlfn.STDEV.S(J472,J473)</f>
        <v/>
      </c>
      <c r="N472" s="206" t="n"/>
      <c r="O472" s="206" t="n"/>
      <c r="P472" s="207">
        <f>+(((H472-F472)/1000)*1000)/10</f>
        <v/>
      </c>
      <c r="Q472" s="207">
        <f>AVERAGE(P472:P473)</f>
        <v/>
      </c>
      <c r="R472" s="26" t="inlineStr">
        <is>
          <t>VERDADERO</t>
        </is>
      </c>
      <c r="S472" s="26" t="inlineStr">
        <is>
          <t>FALSO</t>
        </is>
      </c>
      <c r="T472" s="211" t="n"/>
      <c r="U472" s="211" t="n"/>
      <c r="V472" s="290" t="inlineStr">
        <is>
          <t>Plot válido</t>
        </is>
      </c>
    </row>
    <row r="473" ht="15.75" customHeight="1" s="412">
      <c r="A473" s="199" t="n">
        <v>4342</v>
      </c>
      <c r="B473" s="200" t="n">
        <v>48</v>
      </c>
      <c r="C473" s="223" t="n">
        <v>151</v>
      </c>
      <c r="D473" s="223" t="n">
        <v>16</v>
      </c>
      <c r="E473" s="73" t="n">
        <v>43607</v>
      </c>
      <c r="F473" s="223" t="n">
        <v>5245</v>
      </c>
      <c r="G473" s="223" t="n">
        <v>7886</v>
      </c>
      <c r="H473" s="225" t="n">
        <v>7192</v>
      </c>
      <c r="I473" s="223" t="n"/>
      <c r="J473" s="74">
        <f>+(((G473-F473)-(H473-F473))/(H473-F473))*100</f>
        <v/>
      </c>
      <c r="K473" s="233" t="n"/>
      <c r="L473" s="228" t="n"/>
      <c r="M473" s="228" t="n"/>
      <c r="N473" s="206" t="n"/>
      <c r="O473" s="206" t="n"/>
      <c r="P473" s="207">
        <f>+(((H473-F473)/1000)*1000)/10</f>
        <v/>
      </c>
      <c r="Q473" s="207" t="n"/>
      <c r="R473" s="26" t="inlineStr">
        <is>
          <t>FALSO</t>
        </is>
      </c>
      <c r="S473" s="26" t="inlineStr">
        <is>
          <t>FALSO</t>
        </is>
      </c>
      <c r="T473" s="211" t="n"/>
      <c r="U473" s="211" t="n"/>
      <c r="V473" s="290" t="inlineStr">
        <is>
          <t>Plot válido</t>
        </is>
      </c>
    </row>
    <row r="474" ht="15.75" customHeight="1" s="412">
      <c r="A474" s="199" t="n">
        <v>4987</v>
      </c>
      <c r="B474" s="200" t="n">
        <v>47</v>
      </c>
      <c r="C474" s="223" t="n">
        <v>151</v>
      </c>
      <c r="D474" s="223" t="n">
        <v>18</v>
      </c>
      <c r="E474" s="73" t="n">
        <v>43626</v>
      </c>
      <c r="F474" s="223" t="n">
        <v>5258</v>
      </c>
      <c r="G474" s="223" t="n">
        <v>7410</v>
      </c>
      <c r="H474" s="225" t="n">
        <v>6967</v>
      </c>
      <c r="I474" s="223" t="n">
        <v>7</v>
      </c>
      <c r="J474" s="74">
        <f>+(((G474-F474)-(H474-F474))/(H474-F474))*100</f>
        <v/>
      </c>
      <c r="K474" s="233" t="n"/>
      <c r="L474" s="227">
        <f>AVERAGE(J474:J475)</f>
        <v/>
      </c>
      <c r="M474" s="227">
        <f>_xlfn.STDEV.S(J474,J475)</f>
        <v/>
      </c>
      <c r="N474" s="206" t="n"/>
      <c r="O474" s="206" t="n"/>
      <c r="P474" s="207">
        <f>+(((H474-F474)/1000)*1000)/10</f>
        <v/>
      </c>
      <c r="Q474" s="207">
        <f>AVERAGE(P474:P475)</f>
        <v/>
      </c>
      <c r="R474" s="26" t="inlineStr">
        <is>
          <t>FALSO</t>
        </is>
      </c>
      <c r="S474" s="26" t="inlineStr">
        <is>
          <t>FALSO</t>
        </is>
      </c>
      <c r="T474" s="211" t="n"/>
      <c r="U474" s="211" t="n"/>
      <c r="V474" s="290" t="inlineStr">
        <is>
          <t>Plot válido</t>
        </is>
      </c>
    </row>
    <row r="475" ht="15.75" customHeight="1" s="412">
      <c r="A475" s="199" t="n">
        <v>4988</v>
      </c>
      <c r="B475" s="200" t="n">
        <v>48</v>
      </c>
      <c r="C475" s="223" t="n">
        <v>151</v>
      </c>
      <c r="D475" s="223" t="n">
        <v>18</v>
      </c>
      <c r="E475" s="73" t="n">
        <v>43626</v>
      </c>
      <c r="F475" s="223" t="n">
        <v>5245</v>
      </c>
      <c r="G475" s="223" t="n">
        <v>7314</v>
      </c>
      <c r="H475" s="225" t="n">
        <v>6876</v>
      </c>
      <c r="I475" s="223" t="n"/>
      <c r="J475" s="74">
        <f>+(((G475-F475)-(H475-F475))/(H475-F475))*100</f>
        <v/>
      </c>
      <c r="K475" s="233" t="n"/>
      <c r="L475" s="228" t="n"/>
      <c r="M475" s="228" t="n"/>
      <c r="N475" s="206" t="n"/>
      <c r="O475" s="206" t="n"/>
      <c r="P475" s="207">
        <f>+(((H475-F475)/1000)*1000)/10</f>
        <v/>
      </c>
      <c r="Q475" s="207" t="n"/>
      <c r="R475" s="26" t="inlineStr">
        <is>
          <t>FALSO</t>
        </is>
      </c>
      <c r="S475" s="26" t="inlineStr">
        <is>
          <t>FALSO</t>
        </is>
      </c>
      <c r="T475" s="211" t="n"/>
      <c r="U475" s="211" t="n"/>
      <c r="V475" s="290" t="inlineStr">
        <is>
          <t>Plot válido</t>
        </is>
      </c>
    </row>
    <row r="476" ht="15.75" customHeight="1" s="412">
      <c r="A476" s="199" t="n">
        <v>5575</v>
      </c>
      <c r="B476" s="200" t="n">
        <v>19</v>
      </c>
      <c r="C476" s="223" t="n">
        <v>151</v>
      </c>
      <c r="D476" s="223" t="n">
        <v>21</v>
      </c>
      <c r="E476" s="73" t="n">
        <v>43657</v>
      </c>
      <c r="F476" s="223" t="n">
        <v>5229</v>
      </c>
      <c r="G476" s="223" t="n">
        <v>7429</v>
      </c>
      <c r="H476" s="225" t="n">
        <v>7050</v>
      </c>
      <c r="I476" s="223" t="n">
        <v>7</v>
      </c>
      <c r="J476" s="74">
        <f>+(((G476-F476)-(H476-F476))/(H476-F476))*100</f>
        <v/>
      </c>
      <c r="K476" s="233" t="n"/>
      <c r="L476" s="227">
        <f>AVERAGE(J476:J477)</f>
        <v/>
      </c>
      <c r="M476" s="227">
        <f>_xlfn.STDEV.S(J476,J477)</f>
        <v/>
      </c>
      <c r="N476" s="206" t="n"/>
      <c r="O476" s="206" t="n"/>
      <c r="P476" s="207">
        <f>+(((H476-F476)/1000)*1000)/10</f>
        <v/>
      </c>
      <c r="Q476" s="207">
        <f>AVERAGE(P476:P477)</f>
        <v/>
      </c>
      <c r="R476" s="26" t="inlineStr">
        <is>
          <t>FALSO</t>
        </is>
      </c>
      <c r="S476" s="26" t="inlineStr">
        <is>
          <t>FALSO</t>
        </is>
      </c>
      <c r="T476" s="211" t="n"/>
      <c r="U476" s="211" t="n"/>
      <c r="V476" s="290" t="inlineStr">
        <is>
          <t>Plot válido</t>
        </is>
      </c>
    </row>
    <row r="477" ht="15.75" customHeight="1" s="412">
      <c r="A477" s="199" t="n">
        <v>5576</v>
      </c>
      <c r="B477" s="200" t="n">
        <v>20</v>
      </c>
      <c r="C477" s="223" t="n">
        <v>151</v>
      </c>
      <c r="D477" s="223" t="n">
        <v>21</v>
      </c>
      <c r="E477" s="73" t="n">
        <v>43657</v>
      </c>
      <c r="F477" s="223" t="n">
        <v>5190</v>
      </c>
      <c r="G477" s="223" t="n">
        <v>7509</v>
      </c>
      <c r="H477" s="225" t="n">
        <v>7094</v>
      </c>
      <c r="I477" s="223" t="n"/>
      <c r="J477" s="74">
        <f>+(((G477-F477)-(H477-F477))/(H477-F477))*100</f>
        <v/>
      </c>
      <c r="K477" s="233" t="n"/>
      <c r="L477" s="228" t="n"/>
      <c r="M477" s="228" t="n"/>
      <c r="N477" s="206" t="n"/>
      <c r="O477" s="206" t="n"/>
      <c r="P477" s="207">
        <f>+(((H477-F477)/1000)*1000)/10</f>
        <v/>
      </c>
      <c r="Q477" s="207" t="n"/>
      <c r="R477" s="26" t="inlineStr">
        <is>
          <t>FALSO</t>
        </is>
      </c>
      <c r="S477" s="26" t="inlineStr">
        <is>
          <t>FALSO</t>
        </is>
      </c>
      <c r="T477" s="211" t="n"/>
      <c r="U477" s="211" t="n"/>
      <c r="V477" s="290" t="inlineStr">
        <is>
          <t>Plot válido</t>
        </is>
      </c>
    </row>
    <row r="478" ht="15.75" customHeight="1" s="412">
      <c r="A478" s="199" t="n">
        <v>5853</v>
      </c>
      <c r="B478" s="200" t="n">
        <v>50</v>
      </c>
      <c r="C478" s="223" t="n">
        <v>151</v>
      </c>
      <c r="D478" s="223" t="n">
        <v>22</v>
      </c>
      <c r="E478" s="73" t="n">
        <v>43685</v>
      </c>
      <c r="F478" s="223" t="n">
        <v>5251</v>
      </c>
      <c r="G478" s="223" t="n">
        <v>7891</v>
      </c>
      <c r="H478" s="225" t="n">
        <v>7534</v>
      </c>
      <c r="I478" s="223" t="n">
        <v>7</v>
      </c>
      <c r="J478" s="74">
        <f>+(((G478-F478)-(H478-F478))/(H478-F478))*100</f>
        <v/>
      </c>
      <c r="K478" s="233" t="n"/>
      <c r="L478" s="227">
        <f>AVERAGE(J478:J479)</f>
        <v/>
      </c>
      <c r="M478" s="227">
        <f>_xlfn.STDEV.S(J478,J479)</f>
        <v/>
      </c>
      <c r="N478" s="206" t="n"/>
      <c r="O478" s="206" t="n"/>
      <c r="P478" s="207">
        <f>+(((H478-F478)/1000)*1000)/10</f>
        <v/>
      </c>
      <c r="Q478" s="207">
        <f>AVERAGE(P478:P479)</f>
        <v/>
      </c>
      <c r="R478" s="26" t="inlineStr">
        <is>
          <t>FALSO</t>
        </is>
      </c>
      <c r="S478" s="26" t="inlineStr">
        <is>
          <t>VERDADERO</t>
        </is>
      </c>
      <c r="T478" s="211" t="n"/>
      <c r="U478" s="211" t="n"/>
      <c r="V478" s="290" t="inlineStr">
        <is>
          <t>Plot válido</t>
        </is>
      </c>
    </row>
    <row r="479" ht="15.75" customHeight="1" s="412">
      <c r="A479" s="199" t="n">
        <v>5854</v>
      </c>
      <c r="B479" s="200" t="n">
        <v>50</v>
      </c>
      <c r="C479" s="223" t="n">
        <v>151</v>
      </c>
      <c r="D479" s="223" t="n">
        <v>22</v>
      </c>
      <c r="E479" s="73" t="n">
        <v>43685</v>
      </c>
      <c r="F479" s="223" t="n">
        <v>5251</v>
      </c>
      <c r="G479" s="223" t="n">
        <v>7672</v>
      </c>
      <c r="H479" s="225" t="n">
        <v>7343</v>
      </c>
      <c r="I479" s="223" t="n"/>
      <c r="J479" s="74">
        <f>+(((G479-F479)-(H479-F479))/(H479-F479))*100</f>
        <v/>
      </c>
      <c r="K479" s="233" t="n"/>
      <c r="L479" s="228" t="n"/>
      <c r="M479" s="228" t="n"/>
      <c r="N479" s="206" t="n"/>
      <c r="O479" s="206" t="n"/>
      <c r="P479" s="207">
        <f>+(((H479-F479)/1000)*1000)/10</f>
        <v/>
      </c>
      <c r="Q479" s="207" t="n"/>
      <c r="R479" s="26" t="inlineStr">
        <is>
          <t>FALSO</t>
        </is>
      </c>
      <c r="S479" s="26" t="inlineStr">
        <is>
          <t>FALSO</t>
        </is>
      </c>
      <c r="T479" s="211" t="n"/>
      <c r="U479" s="211" t="n"/>
      <c r="V479" s="290" t="inlineStr">
        <is>
          <t>Plot válido</t>
        </is>
      </c>
    </row>
    <row r="480" ht="15.75" customHeight="1" s="412">
      <c r="A480" s="199" t="n">
        <v>3297</v>
      </c>
      <c r="B480" s="200" t="n">
        <v>53</v>
      </c>
      <c r="C480" s="214" t="n">
        <v>152</v>
      </c>
      <c r="D480" s="214" t="n">
        <v>13</v>
      </c>
      <c r="E480" s="215" t="n">
        <v>43587</v>
      </c>
      <c r="F480" s="214" t="n">
        <v>5232</v>
      </c>
      <c r="G480" s="214" t="n">
        <v>9739</v>
      </c>
      <c r="H480" s="216" t="n">
        <v>8448</v>
      </c>
      <c r="I480" s="214" t="n">
        <v>1</v>
      </c>
      <c r="J480" s="217">
        <f>+(((G480-F480)-(H480-F480))/(H480-F480))*100</f>
        <v/>
      </c>
      <c r="K480" s="234" t="inlineStr">
        <is>
          <t>MF</t>
        </is>
      </c>
      <c r="L480" s="219">
        <f>AVERAGE(J480:J481)</f>
        <v/>
      </c>
      <c r="M480" s="219">
        <f>_xlfn.STDEV.S(J480,J481)</f>
        <v/>
      </c>
      <c r="N480" s="206" t="n">
        <v>1</v>
      </c>
      <c r="O480" s="206" t="n"/>
      <c r="P480" s="207">
        <f>+(((H480-F480)/1000)*1000)/10</f>
        <v/>
      </c>
      <c r="Q480" s="207">
        <f>AVERAGE(P480:P481)</f>
        <v/>
      </c>
      <c r="R480" s="26" t="inlineStr">
        <is>
          <t>VERDADERO</t>
        </is>
      </c>
      <c r="S480" s="26" t="inlineStr">
        <is>
          <t>FALSO</t>
        </is>
      </c>
      <c r="T480" s="211" t="n"/>
      <c r="U480" s="211" t="n"/>
      <c r="V480" s="290" t="inlineStr">
        <is>
          <t>Plot válido</t>
        </is>
      </c>
    </row>
    <row r="481" ht="15.75" customHeight="1" s="412">
      <c r="A481" s="199" t="n">
        <v>3298</v>
      </c>
      <c r="B481" s="200" t="n">
        <v>54</v>
      </c>
      <c r="C481" s="214" t="n">
        <v>152</v>
      </c>
      <c r="D481" s="214" t="n">
        <v>13</v>
      </c>
      <c r="E481" s="215" t="n">
        <v>43587</v>
      </c>
      <c r="F481" s="214" t="n">
        <v>5271</v>
      </c>
      <c r="G481" s="214" t="n">
        <v>9199</v>
      </c>
      <c r="H481" s="216" t="n">
        <v>8156</v>
      </c>
      <c r="I481" s="214" t="n"/>
      <c r="J481" s="217">
        <f>+(((G481-F481)-(H481-F481))/(H481-F481))*100</f>
        <v/>
      </c>
      <c r="K481" s="234" t="n"/>
      <c r="L481" s="221" t="n"/>
      <c r="M481" s="221" t="n"/>
      <c r="N481" s="206" t="n"/>
      <c r="O481" s="206" t="n"/>
      <c r="P481" s="207">
        <f>+(((H481-F481)/1000)*1000)/10</f>
        <v/>
      </c>
      <c r="Q481" s="207" t="n"/>
      <c r="R481" s="26" t="inlineStr">
        <is>
          <t>FALSO</t>
        </is>
      </c>
      <c r="S481" s="26" t="inlineStr">
        <is>
          <t>FALSO</t>
        </is>
      </c>
      <c r="T481" s="211" t="n"/>
      <c r="U481" s="211" t="n"/>
      <c r="V481" s="290" t="inlineStr">
        <is>
          <t>Plot válido</t>
        </is>
      </c>
    </row>
    <row r="482" ht="15.75" customHeight="1" s="412">
      <c r="A482" s="199" t="n">
        <v>4021</v>
      </c>
      <c r="B482" s="200" t="n">
        <v>51</v>
      </c>
      <c r="C482" s="214" t="n">
        <v>152</v>
      </c>
      <c r="D482" s="214" t="n">
        <v>15</v>
      </c>
      <c r="E482" s="215" t="n">
        <v>43599</v>
      </c>
      <c r="F482" s="214" t="n">
        <v>5234</v>
      </c>
      <c r="G482" s="214" t="n">
        <v>8081</v>
      </c>
      <c r="H482" s="216" t="n">
        <v>7455</v>
      </c>
      <c r="I482" s="214" t="n"/>
      <c r="J482" s="217">
        <f>+(((G482-F482)-(H482-F482))/(H482-F482))*100</f>
        <v/>
      </c>
      <c r="K482" s="235" t="n"/>
      <c r="L482" s="219">
        <f>AVERAGE(J482:J483)</f>
        <v/>
      </c>
      <c r="M482" s="219">
        <f>_xlfn.STDEV.S(J482,J483)</f>
        <v/>
      </c>
      <c r="N482" s="206" t="n"/>
      <c r="O482" s="206" t="n"/>
      <c r="P482" s="207">
        <f>+(((H482-F482)/1000)*1000)/10</f>
        <v/>
      </c>
      <c r="Q482" s="207">
        <f>AVERAGE(P482:P483)</f>
        <v/>
      </c>
      <c r="R482" s="26" t="inlineStr">
        <is>
          <t>FALSO</t>
        </is>
      </c>
      <c r="S482" s="26" t="inlineStr">
        <is>
          <t>FALSO</t>
        </is>
      </c>
      <c r="T482" s="211" t="n"/>
      <c r="U482" s="211" t="n"/>
      <c r="V482" s="290" t="inlineStr">
        <is>
          <t>Plot válido</t>
        </is>
      </c>
    </row>
    <row r="483" ht="15.75" customHeight="1" s="412">
      <c r="A483" s="199" t="n">
        <v>4022</v>
      </c>
      <c r="B483" s="200" t="n">
        <v>52</v>
      </c>
      <c r="C483" s="214" t="n">
        <v>152</v>
      </c>
      <c r="D483" s="214" t="n">
        <v>15</v>
      </c>
      <c r="E483" s="215" t="n">
        <v>43599</v>
      </c>
      <c r="F483" s="214" t="n">
        <v>5234</v>
      </c>
      <c r="G483" s="214" t="n">
        <v>8188</v>
      </c>
      <c r="H483" s="216" t="n">
        <v>7555</v>
      </c>
      <c r="I483" s="214" t="n"/>
      <c r="J483" s="217">
        <f>+(((G483-F483)-(H483-F483))/(H483-F483))*100</f>
        <v/>
      </c>
      <c r="K483" s="235" t="n"/>
      <c r="L483" s="221" t="n"/>
      <c r="M483" s="221" t="n"/>
      <c r="N483" s="206" t="n"/>
      <c r="O483" s="206" t="n"/>
      <c r="P483" s="207">
        <f>+(((H483-F483)/1000)*1000)/10</f>
        <v/>
      </c>
      <c r="Q483" s="207" t="n"/>
      <c r="R483" s="26" t="inlineStr">
        <is>
          <t>FALSO</t>
        </is>
      </c>
      <c r="S483" s="26" t="inlineStr">
        <is>
          <t>FALSO</t>
        </is>
      </c>
      <c r="T483" s="211" t="n"/>
      <c r="U483" s="211" t="n"/>
      <c r="V483" s="290" t="inlineStr">
        <is>
          <t>Plot válido</t>
        </is>
      </c>
    </row>
    <row r="484" ht="15.75" customHeight="1" s="412">
      <c r="A484" s="199" t="n">
        <v>4667</v>
      </c>
      <c r="B484" s="200" t="n">
        <v>51</v>
      </c>
      <c r="C484" s="214" t="n">
        <v>152</v>
      </c>
      <c r="D484" s="214" t="n">
        <v>17</v>
      </c>
      <c r="E484" s="215" t="n">
        <v>43619</v>
      </c>
      <c r="F484" s="214" t="n">
        <v>5234</v>
      </c>
      <c r="G484" s="214" t="n">
        <v>8285</v>
      </c>
      <c r="H484" s="216" t="n">
        <v>7777</v>
      </c>
      <c r="I484" s="214" t="n"/>
      <c r="J484" s="217">
        <f>+(((G484-F484)-(H484-F484))/(H484-F484))*100</f>
        <v/>
      </c>
      <c r="K484" s="234" t="n"/>
      <c r="L484" s="219">
        <f>AVERAGE(J484:J485)</f>
        <v/>
      </c>
      <c r="M484" s="219">
        <f>_xlfn.STDEV.S(J484,J485)</f>
        <v/>
      </c>
      <c r="N484" s="206" t="n"/>
      <c r="O484" s="206" t="n"/>
      <c r="P484" s="207">
        <f>+(((H484-F484)/1000)*1000)/10</f>
        <v/>
      </c>
      <c r="Q484" s="207">
        <f>AVERAGE(P484:P485)</f>
        <v/>
      </c>
      <c r="R484" s="26" t="inlineStr">
        <is>
          <t>FALSO</t>
        </is>
      </c>
      <c r="S484" s="26" t="inlineStr">
        <is>
          <t>FALSO</t>
        </is>
      </c>
      <c r="T484" s="211" t="n"/>
      <c r="U484" s="211" t="n"/>
      <c r="V484" s="290" t="inlineStr">
        <is>
          <t>Plot válido</t>
        </is>
      </c>
    </row>
    <row r="485" ht="15.75" customHeight="1" s="412">
      <c r="A485" s="199" t="n">
        <v>4668</v>
      </c>
      <c r="B485" s="200" t="n">
        <v>52</v>
      </c>
      <c r="C485" s="214" t="n">
        <v>152</v>
      </c>
      <c r="D485" s="214" t="n">
        <v>17</v>
      </c>
      <c r="E485" s="215" t="n">
        <v>43619</v>
      </c>
      <c r="F485" s="214" t="n">
        <v>5234</v>
      </c>
      <c r="G485" s="214" t="n">
        <v>8114</v>
      </c>
      <c r="H485" s="216" t="n">
        <v>7637</v>
      </c>
      <c r="I485" s="214" t="n"/>
      <c r="J485" s="217">
        <f>+(((G485-F485)-(H485-F485))/(H485-F485))*100</f>
        <v/>
      </c>
      <c r="K485" s="234" t="n"/>
      <c r="L485" s="221" t="n"/>
      <c r="M485" s="221" t="n"/>
      <c r="N485" s="206" t="n"/>
      <c r="O485" s="206" t="n"/>
      <c r="P485" s="207">
        <f>+(((H485-F485)/1000)*1000)/10</f>
        <v/>
      </c>
      <c r="Q485" s="207" t="n"/>
      <c r="R485" s="26" t="inlineStr">
        <is>
          <t>FALSO</t>
        </is>
      </c>
      <c r="S485" s="26" t="inlineStr">
        <is>
          <t>FALSO</t>
        </is>
      </c>
      <c r="T485" s="211" t="n"/>
      <c r="U485" s="211" t="n"/>
      <c r="V485" s="290" t="inlineStr">
        <is>
          <t>Plot válido</t>
        </is>
      </c>
    </row>
    <row r="486" ht="15.75" customHeight="1" s="412">
      <c r="A486" s="199" t="n">
        <v>5289</v>
      </c>
      <c r="B486" s="200" t="n">
        <v>27</v>
      </c>
      <c r="C486" s="214" t="n">
        <v>152</v>
      </c>
      <c r="D486" s="214" t="n">
        <v>19</v>
      </c>
      <c r="E486" s="215" t="n">
        <v>43637</v>
      </c>
      <c r="F486" s="214" t="n">
        <v>5236</v>
      </c>
      <c r="G486" s="214" t="n">
        <v>8821</v>
      </c>
      <c r="H486" s="216" t="n">
        <v>8121</v>
      </c>
      <c r="I486" s="214" t="inlineStr">
        <is>
          <t>9</t>
        </is>
      </c>
      <c r="J486" s="217">
        <f>+(((G486-F486)-(H486-F486))/(H486-F486))*100</f>
        <v/>
      </c>
      <c r="K486" s="234" t="n"/>
      <c r="L486" s="219">
        <f>AVERAGE(J486:J487)</f>
        <v/>
      </c>
      <c r="M486" s="219">
        <f>_xlfn.STDEV.S(J486,J487)</f>
        <v/>
      </c>
      <c r="N486" s="206" t="n"/>
      <c r="O486" s="206" t="n"/>
      <c r="P486" s="207">
        <f>+(((H486-F486)/1000)*1000)/10</f>
        <v/>
      </c>
      <c r="Q486" s="207">
        <f>AVERAGE(P486:P487)</f>
        <v/>
      </c>
      <c r="R486" s="26" t="inlineStr">
        <is>
          <t>FALSO</t>
        </is>
      </c>
      <c r="S486" s="26" t="inlineStr">
        <is>
          <t>FALSO</t>
        </is>
      </c>
      <c r="T486" s="211" t="n"/>
      <c r="U486" s="211" t="n"/>
      <c r="V486" s="290" t="inlineStr">
        <is>
          <t>Plot válido</t>
        </is>
      </c>
    </row>
    <row r="487" ht="15.75" customHeight="1" s="412">
      <c r="A487" s="199" t="n">
        <v>5290</v>
      </c>
      <c r="B487" s="200" t="n">
        <v>28</v>
      </c>
      <c r="C487" s="214" t="n">
        <v>152</v>
      </c>
      <c r="D487" s="214" t="n">
        <v>19</v>
      </c>
      <c r="E487" s="215" t="n">
        <v>43637</v>
      </c>
      <c r="F487" s="214" t="n">
        <v>5216</v>
      </c>
      <c r="G487" s="214" t="n">
        <v>9256</v>
      </c>
      <c r="H487" s="216" t="n">
        <v>8468</v>
      </c>
      <c r="I487" s="214" t="n"/>
      <c r="J487" s="217">
        <f>+(((G487-F487)-(H487-F487))/(H487-F487))*100</f>
        <v/>
      </c>
      <c r="K487" s="234" t="n"/>
      <c r="L487" s="221" t="n"/>
      <c r="M487" s="221" t="n"/>
      <c r="N487" s="206" t="n"/>
      <c r="O487" s="206" t="n"/>
      <c r="P487" s="207">
        <f>+(((H487-F487)/1000)*1000)/10</f>
        <v/>
      </c>
      <c r="Q487" s="207" t="n"/>
      <c r="R487" s="26" t="inlineStr">
        <is>
          <t>FALSO</t>
        </is>
      </c>
      <c r="S487" s="26" t="inlineStr">
        <is>
          <t>FALSO</t>
        </is>
      </c>
      <c r="T487" s="211" t="n"/>
      <c r="U487" s="211" t="n"/>
      <c r="V487" s="290" t="inlineStr">
        <is>
          <t>Plot válido</t>
        </is>
      </c>
    </row>
    <row r="488" ht="15.75" customHeight="1" s="412">
      <c r="A488" s="199" t="n">
        <v>5523</v>
      </c>
      <c r="B488" s="200" t="n">
        <v>15</v>
      </c>
      <c r="C488" s="214" t="n">
        <v>152</v>
      </c>
      <c r="D488" s="214" t="n">
        <v>20</v>
      </c>
      <c r="E488" s="215" t="n">
        <v>43649</v>
      </c>
      <c r="F488" s="214" t="n">
        <v>5231</v>
      </c>
      <c r="G488" s="214" t="n">
        <v>8173</v>
      </c>
      <c r="H488" s="216" t="n">
        <v>7677</v>
      </c>
      <c r="I488" s="214" t="n">
        <v>7</v>
      </c>
      <c r="J488" s="217">
        <f>+(((G488-F488)-(H488-F488))/(H488-F488))*100</f>
        <v/>
      </c>
      <c r="K488" s="234" t="n"/>
      <c r="L488" s="219">
        <f>AVERAGE(J488:J489)</f>
        <v/>
      </c>
      <c r="M488" s="219">
        <f>_xlfn.STDEV.S(J488,J489)</f>
        <v/>
      </c>
      <c r="N488" s="206" t="n"/>
      <c r="O488" s="206" t="n"/>
      <c r="P488" s="207">
        <f>+(((H488-F488)/1000)*1000)/10</f>
        <v/>
      </c>
      <c r="Q488" s="207">
        <f>AVERAGE(P488:P489)</f>
        <v/>
      </c>
      <c r="R488" s="26" t="inlineStr">
        <is>
          <t>FALSO</t>
        </is>
      </c>
      <c r="S488" s="26" t="inlineStr">
        <is>
          <t>FALSO</t>
        </is>
      </c>
      <c r="T488" s="211" t="n"/>
      <c r="U488" s="211" t="n"/>
      <c r="V488" s="290" t="inlineStr">
        <is>
          <t>Plot válido</t>
        </is>
      </c>
    </row>
    <row r="489" ht="15.75" customHeight="1" s="412">
      <c r="A489" s="199" t="n">
        <v>5524</v>
      </c>
      <c r="B489" s="200" t="n">
        <v>16</v>
      </c>
      <c r="C489" s="214" t="n">
        <v>152</v>
      </c>
      <c r="D489" s="214" t="n">
        <v>20</v>
      </c>
      <c r="E489" s="215" t="n">
        <v>43649</v>
      </c>
      <c r="F489" s="214" t="n">
        <v>5280</v>
      </c>
      <c r="G489" s="214" t="n">
        <v>8172</v>
      </c>
      <c r="H489" s="216" t="n">
        <v>7692</v>
      </c>
      <c r="I489" s="214" t="n"/>
      <c r="J489" s="217">
        <f>+(((G489-F489)-(H489-F489))/(H489-F489))*100</f>
        <v/>
      </c>
      <c r="K489" s="234" t="n"/>
      <c r="L489" s="221" t="n"/>
      <c r="M489" s="221" t="n"/>
      <c r="N489" s="206" t="n"/>
      <c r="O489" s="206" t="n"/>
      <c r="P489" s="207">
        <f>+(((H489-F489)/1000)*1000)/10</f>
        <v/>
      </c>
      <c r="Q489" s="207" t="n"/>
      <c r="R489" s="26" t="inlineStr">
        <is>
          <t>FALSO</t>
        </is>
      </c>
      <c r="S489" s="26" t="inlineStr">
        <is>
          <t>FALSO</t>
        </is>
      </c>
      <c r="T489" s="211" t="n"/>
      <c r="U489" s="211" t="n"/>
      <c r="V489" s="290" t="inlineStr">
        <is>
          <t>Plot válido</t>
        </is>
      </c>
    </row>
    <row r="490" ht="15.75" customHeight="1" s="412">
      <c r="A490" s="199" t="n">
        <v>5855</v>
      </c>
      <c r="B490" s="200" t="n">
        <v>51</v>
      </c>
      <c r="C490" s="214" t="n">
        <v>152</v>
      </c>
      <c r="D490" s="214" t="n">
        <v>22</v>
      </c>
      <c r="E490" s="215" t="n">
        <v>43685</v>
      </c>
      <c r="F490" s="214" t="n">
        <v>5234</v>
      </c>
      <c r="G490" s="214" t="n">
        <v>8042</v>
      </c>
      <c r="H490" s="216" t="n">
        <v>7654</v>
      </c>
      <c r="I490" s="214" t="n">
        <v>7</v>
      </c>
      <c r="J490" s="217">
        <f>+(((G490-F490)-(H490-F490))/(H490-F490))*100</f>
        <v/>
      </c>
      <c r="K490" s="234" t="n"/>
      <c r="L490" s="219">
        <f>AVERAGE(J490:J491)</f>
        <v/>
      </c>
      <c r="M490" s="219">
        <f>_xlfn.STDEV.S(J490,J491)</f>
        <v/>
      </c>
      <c r="N490" s="206" t="n"/>
      <c r="O490" s="206" t="n"/>
      <c r="P490" s="207">
        <f>+(((H490-F490)/1000)*1000)/10</f>
        <v/>
      </c>
      <c r="Q490" s="207">
        <f>AVERAGE(P490:P491)</f>
        <v/>
      </c>
      <c r="R490" s="26" t="inlineStr">
        <is>
          <t>FALSO</t>
        </is>
      </c>
      <c r="S490" s="26" t="inlineStr">
        <is>
          <t>FALSO</t>
        </is>
      </c>
      <c r="T490" s="211" t="n"/>
      <c r="U490" s="211" t="n"/>
      <c r="V490" s="290" t="inlineStr">
        <is>
          <t>Plot válido</t>
        </is>
      </c>
    </row>
    <row r="491" ht="15.75" customHeight="1" s="412">
      <c r="A491" s="199" t="n">
        <v>5856</v>
      </c>
      <c r="B491" s="200" t="n">
        <v>51</v>
      </c>
      <c r="C491" s="214" t="n">
        <v>152</v>
      </c>
      <c r="D491" s="214" t="n">
        <v>22</v>
      </c>
      <c r="E491" s="215" t="n">
        <v>43685</v>
      </c>
      <c r="F491" s="214" t="n">
        <v>5234</v>
      </c>
      <c r="G491" s="214" t="n">
        <v>7775</v>
      </c>
      <c r="H491" s="216" t="n">
        <v>7423</v>
      </c>
      <c r="I491" s="214" t="n"/>
      <c r="J491" s="217">
        <f>+(((G491-F491)-(H491-F491))/(H491-F491))*100</f>
        <v/>
      </c>
      <c r="K491" s="234" t="n"/>
      <c r="L491" s="221" t="n"/>
      <c r="M491" s="221" t="n"/>
      <c r="N491" s="206" t="n"/>
      <c r="O491" s="206" t="n"/>
      <c r="P491" s="207">
        <f>+(((H491-F491)/1000)*1000)/10</f>
        <v/>
      </c>
      <c r="Q491" s="207" t="n"/>
      <c r="R491" s="26" t="inlineStr">
        <is>
          <t>FALSO</t>
        </is>
      </c>
      <c r="S491" s="26" t="inlineStr">
        <is>
          <t>FALSO</t>
        </is>
      </c>
      <c r="T491" s="211" t="n"/>
      <c r="U491" s="211" t="n"/>
      <c r="V491" s="290" t="inlineStr">
        <is>
          <t>Plot válido</t>
        </is>
      </c>
    </row>
    <row r="492" ht="15.75" customHeight="1" s="412">
      <c r="A492" s="199" t="n">
        <v>3299</v>
      </c>
      <c r="B492" s="200" t="n">
        <v>55</v>
      </c>
      <c r="C492" s="214" t="n">
        <v>153</v>
      </c>
      <c r="D492" s="214" t="n">
        <v>13</v>
      </c>
      <c r="E492" s="215" t="n">
        <v>43587</v>
      </c>
      <c r="F492" s="214" t="n">
        <v>5269</v>
      </c>
      <c r="G492" s="214" t="n">
        <v>8081</v>
      </c>
      <c r="H492" s="216" t="n">
        <v>7284</v>
      </c>
      <c r="I492" s="214" t="n">
        <v>1</v>
      </c>
      <c r="J492" s="217">
        <f>+(((G492-F492)-(H492-F492))/(H492-F492))*100</f>
        <v/>
      </c>
      <c r="K492" s="234" t="inlineStr">
        <is>
          <t>MF</t>
        </is>
      </c>
      <c r="L492" s="219">
        <f>AVERAGE(J492:J493)</f>
        <v/>
      </c>
      <c r="M492" s="219">
        <f>_xlfn.STDEV.S(J492,J493)</f>
        <v/>
      </c>
      <c r="N492" s="206" t="n">
        <v>1</v>
      </c>
      <c r="O492" s="206" t="n"/>
      <c r="P492" s="207">
        <f>+(((H492-F492)/1000)*1000)/10</f>
        <v/>
      </c>
      <c r="Q492" s="207">
        <f>AVERAGE(P492:P493)</f>
        <v/>
      </c>
      <c r="R492" s="26" t="inlineStr">
        <is>
          <t>FALSO</t>
        </is>
      </c>
      <c r="S492" s="26" t="inlineStr">
        <is>
          <t>FALSO</t>
        </is>
      </c>
      <c r="T492" s="211" t="n"/>
      <c r="U492" s="211" t="n"/>
      <c r="V492" s="290" t="inlineStr">
        <is>
          <t>Plot válido</t>
        </is>
      </c>
    </row>
    <row r="493" ht="15.75" customHeight="1" s="412">
      <c r="A493" s="199" t="n">
        <v>3300</v>
      </c>
      <c r="B493" s="200" t="n">
        <v>56</v>
      </c>
      <c r="C493" s="214" t="n">
        <v>153</v>
      </c>
      <c r="D493" s="214" t="n">
        <v>13</v>
      </c>
      <c r="E493" s="215" t="n">
        <v>43587</v>
      </c>
      <c r="F493" s="214" t="n">
        <v>5254</v>
      </c>
      <c r="G493" s="214" t="n">
        <v>8044</v>
      </c>
      <c r="H493" s="216" t="n">
        <v>7227</v>
      </c>
      <c r="I493" s="214" t="n"/>
      <c r="J493" s="217">
        <f>+(((G493-F493)-(H493-F493))/(H493-F493))*100</f>
        <v/>
      </c>
      <c r="K493" s="234" t="n"/>
      <c r="L493" s="221" t="n"/>
      <c r="M493" s="221" t="n"/>
      <c r="N493" s="206" t="n"/>
      <c r="O493" s="206" t="n"/>
      <c r="P493" s="207">
        <f>+(((H493-F493)/1000)*1000)/10</f>
        <v/>
      </c>
      <c r="Q493" s="207" t="n"/>
      <c r="R493" s="26" t="inlineStr">
        <is>
          <t>FALSO</t>
        </is>
      </c>
      <c r="S493" s="26" t="inlineStr">
        <is>
          <t>FALSO</t>
        </is>
      </c>
      <c r="T493" s="211" t="n"/>
      <c r="U493" s="211" t="n"/>
      <c r="V493" s="290" t="inlineStr">
        <is>
          <t>Plot válido</t>
        </is>
      </c>
    </row>
    <row r="494" ht="15.75" customHeight="1" s="412">
      <c r="A494" s="199" t="n">
        <v>4023</v>
      </c>
      <c r="B494" s="200" t="n">
        <v>53</v>
      </c>
      <c r="C494" s="214" t="n">
        <v>153</v>
      </c>
      <c r="D494" s="214" t="n">
        <v>15</v>
      </c>
      <c r="E494" s="215" t="n">
        <v>43599</v>
      </c>
      <c r="F494" s="214" t="n">
        <v>5232</v>
      </c>
      <c r="G494" s="214" t="n">
        <v>7303</v>
      </c>
      <c r="H494" s="216" t="n">
        <v>6879</v>
      </c>
      <c r="I494" s="214" t="n"/>
      <c r="J494" s="217">
        <f>+(((G494-F494)-(H494-F494))/(H494-F494))*100</f>
        <v/>
      </c>
      <c r="K494" s="235" t="n"/>
      <c r="L494" s="219">
        <f>AVERAGE(J494:J495)</f>
        <v/>
      </c>
      <c r="M494" s="219">
        <f>_xlfn.STDEV.S(J494,J495)</f>
        <v/>
      </c>
      <c r="N494" s="206" t="n"/>
      <c r="O494" s="206" t="n"/>
      <c r="P494" s="207">
        <f>+(((H494-F494)/1000)*1000)/10</f>
        <v/>
      </c>
      <c r="Q494" s="207">
        <f>AVERAGE(P494:P495)</f>
        <v/>
      </c>
      <c r="R494" s="26" t="inlineStr">
        <is>
          <t>FALSO</t>
        </is>
      </c>
      <c r="S494" s="26" t="inlineStr">
        <is>
          <t>FALSO</t>
        </is>
      </c>
      <c r="T494" s="211" t="n"/>
      <c r="U494" s="211" t="n"/>
      <c r="V494" s="290" t="inlineStr">
        <is>
          <t>Plot válido</t>
        </is>
      </c>
    </row>
    <row r="495" ht="15.75" customHeight="1" s="412">
      <c r="A495" s="199" t="n">
        <v>4024</v>
      </c>
      <c r="B495" s="200" t="n">
        <v>54</v>
      </c>
      <c r="C495" s="214" t="n">
        <v>153</v>
      </c>
      <c r="D495" s="214" t="n">
        <v>15</v>
      </c>
      <c r="E495" s="215" t="n">
        <v>43599</v>
      </c>
      <c r="F495" s="214" t="n">
        <v>5271</v>
      </c>
      <c r="G495" s="214" t="n">
        <v>7168</v>
      </c>
      <c r="H495" s="216" t="n">
        <v>6784</v>
      </c>
      <c r="I495" s="214" t="n"/>
      <c r="J495" s="217">
        <f>+(((G495-F495)-(H495-F495))/(H495-F495))*100</f>
        <v/>
      </c>
      <c r="K495" s="235" t="n"/>
      <c r="L495" s="221" t="n"/>
      <c r="M495" s="221" t="n"/>
      <c r="N495" s="206" t="n"/>
      <c r="O495" s="206" t="n"/>
      <c r="P495" s="207">
        <f>+(((H495-F495)/1000)*1000)/10</f>
        <v/>
      </c>
      <c r="Q495" s="207" t="n"/>
      <c r="R495" s="26" t="inlineStr">
        <is>
          <t>FALSO</t>
        </is>
      </c>
      <c r="S495" s="26" t="inlineStr">
        <is>
          <t>FALSO</t>
        </is>
      </c>
      <c r="T495" s="211" t="n"/>
      <c r="U495" s="211" t="n"/>
      <c r="V495" s="290" t="inlineStr">
        <is>
          <t>Plot válido</t>
        </is>
      </c>
    </row>
    <row r="496" ht="15.75" customHeight="1" s="412">
      <c r="A496" s="199" t="n">
        <v>4669</v>
      </c>
      <c r="B496" s="200" t="n">
        <v>53</v>
      </c>
      <c r="C496" s="214" t="n">
        <v>153</v>
      </c>
      <c r="D496" s="214" t="n">
        <v>17</v>
      </c>
      <c r="E496" s="215" t="n">
        <v>43619</v>
      </c>
      <c r="F496" s="214" t="n">
        <v>5232</v>
      </c>
      <c r="G496" s="214" t="n">
        <v>6986</v>
      </c>
      <c r="H496" s="216" t="n">
        <v>6673</v>
      </c>
      <c r="I496" s="214" t="n"/>
      <c r="J496" s="217">
        <f>+(((G496-F496)-(H496-F496))/(H496-F496))*100</f>
        <v/>
      </c>
      <c r="K496" s="234" t="n"/>
      <c r="L496" s="219">
        <f>AVERAGE(J496:J497)</f>
        <v/>
      </c>
      <c r="M496" s="219">
        <f>_xlfn.STDEV.S(J496,J497)</f>
        <v/>
      </c>
      <c r="N496" s="206" t="n"/>
      <c r="O496" s="206" t="n"/>
      <c r="P496" s="207">
        <f>+(((H496-F496)/1000)*1000)/10</f>
        <v/>
      </c>
      <c r="Q496" s="207">
        <f>AVERAGE(P496:P497)</f>
        <v/>
      </c>
      <c r="R496" s="26" t="inlineStr">
        <is>
          <t>FALSO</t>
        </is>
      </c>
      <c r="S496" s="26" t="inlineStr">
        <is>
          <t>FALSO</t>
        </is>
      </c>
      <c r="T496" s="211" t="n"/>
      <c r="U496" s="211" t="n"/>
      <c r="V496" s="290" t="inlineStr">
        <is>
          <t>Plot válido</t>
        </is>
      </c>
    </row>
    <row r="497" ht="15.75" customHeight="1" s="412">
      <c r="A497" s="199" t="n">
        <v>4670</v>
      </c>
      <c r="B497" s="200" t="n">
        <v>54</v>
      </c>
      <c r="C497" s="214" t="n">
        <v>153</v>
      </c>
      <c r="D497" s="214" t="n">
        <v>17</v>
      </c>
      <c r="E497" s="215" t="n">
        <v>43619</v>
      </c>
      <c r="F497" s="214" t="n">
        <v>5271</v>
      </c>
      <c r="G497" s="214" t="n">
        <v>6852</v>
      </c>
      <c r="H497" s="216" t="n">
        <v>6555</v>
      </c>
      <c r="I497" s="214" t="n"/>
      <c r="J497" s="217">
        <f>+(((G497-F497)-(H497-F497))/(H497-F497))*100</f>
        <v/>
      </c>
      <c r="K497" s="234" t="n"/>
      <c r="L497" s="221" t="n"/>
      <c r="M497" s="221" t="n"/>
      <c r="N497" s="206" t="n"/>
      <c r="O497" s="206" t="n"/>
      <c r="P497" s="207">
        <f>+(((H497-F497)/1000)*1000)/10</f>
        <v/>
      </c>
      <c r="Q497" s="207" t="n"/>
      <c r="R497" s="26" t="inlineStr">
        <is>
          <t>FALSO</t>
        </is>
      </c>
      <c r="S497" s="26" t="inlineStr">
        <is>
          <t>FALSO</t>
        </is>
      </c>
      <c r="T497" s="211" t="n"/>
      <c r="U497" s="211" t="n"/>
      <c r="V497" s="290" t="inlineStr">
        <is>
          <t>Plot válido</t>
        </is>
      </c>
    </row>
    <row r="498" ht="15.75" customHeight="1" s="412">
      <c r="A498" s="199" t="n">
        <v>5291</v>
      </c>
      <c r="B498" s="200" t="n">
        <v>29</v>
      </c>
      <c r="C498" s="214" t="n">
        <v>153</v>
      </c>
      <c r="D498" s="214" t="n">
        <v>19</v>
      </c>
      <c r="E498" s="215" t="n">
        <v>43637</v>
      </c>
      <c r="F498" s="214" t="n">
        <v>5292</v>
      </c>
      <c r="G498" s="214" t="n">
        <v>7170</v>
      </c>
      <c r="H498" s="216" t="n">
        <v>6799</v>
      </c>
      <c r="I498" s="214" t="inlineStr">
        <is>
          <t>8</t>
        </is>
      </c>
      <c r="J498" s="217">
        <f>+(((G498-F498)-(H498-F498))/(H498-F498))*100</f>
        <v/>
      </c>
      <c r="K498" s="234" t="n"/>
      <c r="L498" s="219">
        <f>AVERAGE(J498:J499)</f>
        <v/>
      </c>
      <c r="M498" s="219">
        <f>_xlfn.STDEV.S(J498,J499)</f>
        <v/>
      </c>
      <c r="N498" s="206" t="n"/>
      <c r="O498" s="206" t="n"/>
      <c r="P498" s="207">
        <f>+(((H498-F498)/1000)*1000)/10</f>
        <v/>
      </c>
      <c r="Q498" s="207">
        <f>AVERAGE(P498:P499)</f>
        <v/>
      </c>
      <c r="R498" s="26" t="inlineStr">
        <is>
          <t>FALSO</t>
        </is>
      </c>
      <c r="S498" s="26" t="inlineStr">
        <is>
          <t>FALSO</t>
        </is>
      </c>
      <c r="T498" s="211" t="n"/>
      <c r="U498" s="211" t="n"/>
      <c r="V498" s="290" t="inlineStr">
        <is>
          <t>Plot válido</t>
        </is>
      </c>
    </row>
    <row r="499" ht="15.75" customHeight="1" s="412">
      <c r="A499" s="199" t="n">
        <v>5292</v>
      </c>
      <c r="B499" s="200" t="n">
        <v>30</v>
      </c>
      <c r="C499" s="214" t="n">
        <v>153</v>
      </c>
      <c r="D499" s="214" t="n">
        <v>19</v>
      </c>
      <c r="E499" s="215" t="n">
        <v>43637</v>
      </c>
      <c r="F499" s="214" t="n">
        <v>5244</v>
      </c>
      <c r="G499" s="214" t="n">
        <v>7218</v>
      </c>
      <c r="H499" s="216" t="n">
        <v>6832</v>
      </c>
      <c r="I499" s="214" t="n"/>
      <c r="J499" s="217">
        <f>+(((G499-F499)-(H499-F499))/(H499-F499))*100</f>
        <v/>
      </c>
      <c r="K499" s="234" t="n"/>
      <c r="L499" s="221" t="n"/>
      <c r="M499" s="221" t="n"/>
      <c r="N499" s="206" t="n"/>
      <c r="O499" s="206" t="n"/>
      <c r="P499" s="207">
        <f>+(((H499-F499)/1000)*1000)/10</f>
        <v/>
      </c>
      <c r="Q499" s="207" t="n"/>
      <c r="R499" s="26" t="inlineStr">
        <is>
          <t>FALSO</t>
        </is>
      </c>
      <c r="S499" s="26" t="inlineStr">
        <is>
          <t>FALSO</t>
        </is>
      </c>
      <c r="T499" s="211" t="n"/>
      <c r="U499" s="211" t="n"/>
      <c r="V499" s="290" t="inlineStr">
        <is>
          <t>Plot válido</t>
        </is>
      </c>
    </row>
    <row r="500" ht="15.75" customHeight="1" s="412">
      <c r="A500" s="199" t="n">
        <v>5857</v>
      </c>
      <c r="B500" s="200" t="n">
        <v>52</v>
      </c>
      <c r="C500" s="214" t="n">
        <v>153</v>
      </c>
      <c r="D500" s="214" t="n">
        <v>22</v>
      </c>
      <c r="E500" s="215" t="n">
        <v>43685</v>
      </c>
      <c r="F500" s="214" t="n">
        <v>5234</v>
      </c>
      <c r="G500" s="214" t="n">
        <v>6705</v>
      </c>
      <c r="H500" s="216" t="n">
        <v>6495</v>
      </c>
      <c r="I500" s="214" t="n">
        <v>8</v>
      </c>
      <c r="J500" s="217">
        <f>+(((G500-F500)-(H500-F500))/(H500-F500))*100</f>
        <v/>
      </c>
      <c r="K500" s="234" t="n"/>
      <c r="L500" s="219">
        <f>AVERAGE(J500:J501)</f>
        <v/>
      </c>
      <c r="M500" s="219">
        <f>_xlfn.STDEV.S(J500,J501)</f>
        <v/>
      </c>
      <c r="N500" s="206" t="n"/>
      <c r="O500" s="206" t="n"/>
      <c r="P500" s="207">
        <f>+(((H500-F500)/1000)*1000)/10</f>
        <v/>
      </c>
      <c r="Q500" s="207">
        <f>AVERAGE(P500:P501)</f>
        <v/>
      </c>
      <c r="R500" s="26" t="inlineStr">
        <is>
          <t>FALSO</t>
        </is>
      </c>
      <c r="S500" s="26" t="inlineStr">
        <is>
          <t>FALSO</t>
        </is>
      </c>
      <c r="T500" s="211" t="n"/>
      <c r="U500" s="211" t="n"/>
      <c r="V500" s="290" t="inlineStr">
        <is>
          <t>Plot válido</t>
        </is>
      </c>
    </row>
    <row r="501" ht="15.75" customHeight="1" s="412">
      <c r="A501" s="199" t="n">
        <v>5858</v>
      </c>
      <c r="B501" s="200" t="n">
        <v>52</v>
      </c>
      <c r="C501" s="214" t="n">
        <v>153</v>
      </c>
      <c r="D501" s="214" t="n">
        <v>22</v>
      </c>
      <c r="E501" s="215" t="n">
        <v>43685</v>
      </c>
      <c r="F501" s="214" t="n">
        <v>5234</v>
      </c>
      <c r="G501" s="214" t="n">
        <v>6951</v>
      </c>
      <c r="H501" s="216" t="n">
        <v>6703</v>
      </c>
      <c r="I501" s="214" t="n"/>
      <c r="J501" s="217">
        <f>+(((G501-F501)-(H501-F501))/(H501-F501))*100</f>
        <v/>
      </c>
      <c r="K501" s="234" t="n"/>
      <c r="L501" s="221" t="n"/>
      <c r="M501" s="221" t="n"/>
      <c r="N501" s="206" t="n"/>
      <c r="O501" s="206" t="n"/>
      <c r="P501" s="207">
        <f>+(((H501-F501)/1000)*1000)/10</f>
        <v/>
      </c>
      <c r="Q501" s="207" t="n"/>
      <c r="R501" s="26" t="inlineStr">
        <is>
          <t>FALSO</t>
        </is>
      </c>
      <c r="S501" s="26" t="inlineStr">
        <is>
          <t>FALSO</t>
        </is>
      </c>
      <c r="T501" s="211" t="n"/>
      <c r="U501" s="211" t="n"/>
      <c r="V501" s="290" t="inlineStr">
        <is>
          <t>Plot válido</t>
        </is>
      </c>
    </row>
    <row r="502" ht="15.75" customHeight="1" s="412">
      <c r="A502" s="199" t="n">
        <v>3677</v>
      </c>
      <c r="B502" s="200" t="n">
        <v>99</v>
      </c>
      <c r="C502" s="223" t="n">
        <v>154</v>
      </c>
      <c r="D502" s="223" t="n">
        <v>14</v>
      </c>
      <c r="E502" s="73" t="n">
        <v>43591</v>
      </c>
      <c r="F502" s="223" t="n">
        <v>5182</v>
      </c>
      <c r="G502" s="224" t="n">
        <v>9178</v>
      </c>
      <c r="H502" s="225" t="n">
        <v>7471</v>
      </c>
      <c r="I502" s="223" t="n">
        <v>2</v>
      </c>
      <c r="J502" s="74">
        <f>+(((G502-F502)-(H502-F502))/(H502-F502))*100</f>
        <v/>
      </c>
      <c r="K502" s="233" t="inlineStr">
        <is>
          <t>1/4</t>
        </is>
      </c>
      <c r="L502" s="227">
        <f>AVERAGE(J502:J503)</f>
        <v/>
      </c>
      <c r="M502" s="227">
        <f>_xlfn.STDEV.S(J502,J503)</f>
        <v/>
      </c>
      <c r="N502" s="206" t="n">
        <v>3</v>
      </c>
      <c r="O502" s="206" t="n"/>
      <c r="P502" s="207">
        <f>+(((H502-F502)/1000)*1000)/10</f>
        <v/>
      </c>
      <c r="Q502" s="207">
        <f>AVERAGE(P502:P503)</f>
        <v/>
      </c>
      <c r="R502" s="26" t="inlineStr">
        <is>
          <t>FALSO</t>
        </is>
      </c>
      <c r="S502" s="26" t="inlineStr">
        <is>
          <t>FALSO</t>
        </is>
      </c>
      <c r="T502" s="211" t="n"/>
      <c r="U502" s="211" t="n"/>
      <c r="V502" s="290" t="inlineStr">
        <is>
          <t>Plot válido</t>
        </is>
      </c>
    </row>
    <row r="503" hidden="1" ht="15.75" customHeight="1" s="412">
      <c r="A503" s="199" t="n">
        <v>3678</v>
      </c>
      <c r="B503" s="200" t="n">
        <v>100</v>
      </c>
      <c r="C503" s="223" t="n">
        <v>154</v>
      </c>
      <c r="D503" s="223" t="n">
        <v>14</v>
      </c>
      <c r="E503" s="73" t="n">
        <v>43591</v>
      </c>
      <c r="F503" s="223" t="n">
        <v>5209</v>
      </c>
      <c r="G503" s="224" t="n">
        <v>9588</v>
      </c>
      <c r="H503" s="225" t="n">
        <v>7694</v>
      </c>
      <c r="I503" s="223" t="n"/>
      <c r="J503" s="74">
        <f>+(((G503-F503)-(H503-F503))/(H503-F503))*100</f>
        <v/>
      </c>
      <c r="K503" s="233" t="n"/>
      <c r="L503" s="228" t="n"/>
      <c r="M503" s="228" t="n"/>
      <c r="N503" s="206" t="n"/>
      <c r="O503" s="206" t="n"/>
      <c r="P503" s="207">
        <f>+(((H503-F503)/1000)*1000)/10</f>
        <v/>
      </c>
      <c r="Q503" s="207" t="n"/>
      <c r="R503" s="26" t="inlineStr">
        <is>
          <t>FALSO</t>
        </is>
      </c>
      <c r="S503" s="26" t="inlineStr">
        <is>
          <t>FALSO</t>
        </is>
      </c>
      <c r="T503" s="211" t="n"/>
      <c r="U503" s="211" t="n"/>
      <c r="V503" s="290" t="inlineStr">
        <is>
          <t>Se descarta</t>
        </is>
      </c>
    </row>
    <row r="504" hidden="1" ht="15.75" customHeight="1" s="412">
      <c r="A504" s="199" t="n">
        <v>4343</v>
      </c>
      <c r="B504" s="200" t="n">
        <v>49</v>
      </c>
      <c r="C504" s="223" t="n">
        <v>154</v>
      </c>
      <c r="D504" s="223" t="n">
        <v>16</v>
      </c>
      <c r="E504" s="73" t="n">
        <v>43607</v>
      </c>
      <c r="F504" s="223" t="n">
        <v>5203</v>
      </c>
      <c r="G504" s="223" t="n">
        <v>9238</v>
      </c>
      <c r="H504" s="225" t="n">
        <v>7987</v>
      </c>
      <c r="I504" s="223" t="n">
        <v>2</v>
      </c>
      <c r="J504" s="74">
        <f>+(((G504-F504)-(H504-F504))/(H504-F504))*100</f>
        <v/>
      </c>
      <c r="K504" s="233" t="inlineStr">
        <is>
          <t>MF*</t>
        </is>
      </c>
      <c r="L504" s="227">
        <f>AVERAGE(J504:J505)</f>
        <v/>
      </c>
      <c r="M504" s="227">
        <f>_xlfn.STDEV.S(J504,J505)</f>
        <v/>
      </c>
      <c r="N504" s="206" t="n"/>
      <c r="O504" s="206" t="n"/>
      <c r="P504" s="207">
        <f>+(((H504-F504)/1000)*1000)/10</f>
        <v/>
      </c>
      <c r="Q504" s="207">
        <f>AVERAGE(P504:P505)</f>
        <v/>
      </c>
      <c r="R504" s="26" t="inlineStr">
        <is>
          <t>FALSO</t>
        </is>
      </c>
      <c r="S504" s="26" t="inlineStr">
        <is>
          <t>FALSO</t>
        </is>
      </c>
      <c r="T504" s="211" t="n"/>
      <c r="U504" s="211" t="n"/>
      <c r="V504" s="290" t="inlineStr">
        <is>
          <t>Se descarta</t>
        </is>
      </c>
    </row>
    <row r="505" hidden="1" ht="15.75" customHeight="1" s="412">
      <c r="A505" s="199" t="n">
        <v>4344</v>
      </c>
      <c r="B505" s="200" t="n">
        <v>50</v>
      </c>
      <c r="C505" s="223" t="n">
        <v>154</v>
      </c>
      <c r="D505" s="223" t="n">
        <v>16</v>
      </c>
      <c r="E505" s="73" t="n">
        <v>43607</v>
      </c>
      <c r="F505" s="223" t="n">
        <v>5251</v>
      </c>
      <c r="G505" s="223" t="n">
        <v>9669</v>
      </c>
      <c r="H505" s="225" t="n">
        <v>8272</v>
      </c>
      <c r="I505" s="223" t="n"/>
      <c r="J505" s="74">
        <f>+(((G505-F505)-(H505-F505))/(H505-F505))*100</f>
        <v/>
      </c>
      <c r="K505" s="233" t="n"/>
      <c r="L505" s="228" t="n"/>
      <c r="M505" s="228" t="n"/>
      <c r="N505" s="206" t="n"/>
      <c r="O505" s="206" t="n"/>
      <c r="P505" s="207">
        <f>+(((H505-F505)/1000)*1000)/10</f>
        <v/>
      </c>
      <c r="Q505" s="207" t="n"/>
      <c r="R505" s="26" t="inlineStr">
        <is>
          <t>FALSO</t>
        </is>
      </c>
      <c r="S505" s="26" t="inlineStr">
        <is>
          <t>FALSO</t>
        </is>
      </c>
      <c r="T505" s="211" t="n"/>
      <c r="U505" s="211" t="n"/>
      <c r="V505" s="290" t="inlineStr">
        <is>
          <t>Se descarta</t>
        </is>
      </c>
    </row>
    <row r="506" hidden="1" ht="15.75" customHeight="1" s="412">
      <c r="A506" s="199" t="n">
        <v>4989</v>
      </c>
      <c r="B506" s="200" t="n">
        <v>49</v>
      </c>
      <c r="C506" s="223" t="n">
        <v>154</v>
      </c>
      <c r="D506" s="223" t="n">
        <v>18</v>
      </c>
      <c r="E506" s="73" t="n">
        <v>43626</v>
      </c>
      <c r="F506" s="223" t="n">
        <v>5203</v>
      </c>
      <c r="G506" s="223" t="n">
        <v>8758</v>
      </c>
      <c r="H506" s="225" t="n">
        <v>7959</v>
      </c>
      <c r="I506" s="223" t="n">
        <v>12</v>
      </c>
      <c r="J506" s="74">
        <f>+(((G506-F506)-(H506-F506))/(H506-F506))*100</f>
        <v/>
      </c>
      <c r="K506" s="233" t="n"/>
      <c r="L506" s="227">
        <f>AVERAGE(J506:J507)</f>
        <v/>
      </c>
      <c r="M506" s="227">
        <f>_xlfn.STDEV.S(J506,J507)</f>
        <v/>
      </c>
      <c r="N506" s="206" t="n"/>
      <c r="O506" s="206" t="n"/>
      <c r="P506" s="207">
        <f>+(((H506-F506)/1000)*1000)/10</f>
        <v/>
      </c>
      <c r="Q506" s="207">
        <f>AVERAGE(P506:P507)</f>
        <v/>
      </c>
      <c r="R506" s="26" t="inlineStr">
        <is>
          <t>FALSO</t>
        </is>
      </c>
      <c r="S506" s="26" t="inlineStr">
        <is>
          <t>FALSO</t>
        </is>
      </c>
      <c r="T506" s="211" t="n"/>
      <c r="U506" s="211" t="n"/>
      <c r="V506" s="290" t="inlineStr">
        <is>
          <t>Se descarta</t>
        </is>
      </c>
    </row>
    <row r="507" hidden="1" ht="15.75" customHeight="1" s="412">
      <c r="A507" s="199" t="n">
        <v>4990</v>
      </c>
      <c r="B507" s="200" t="n">
        <v>50</v>
      </c>
      <c r="C507" s="223" t="n">
        <v>154</v>
      </c>
      <c r="D507" s="223" t="n">
        <v>18</v>
      </c>
      <c r="E507" s="73" t="n">
        <v>43626</v>
      </c>
      <c r="F507" s="223" t="n">
        <v>5251</v>
      </c>
      <c r="G507" s="223" t="n">
        <v>8676</v>
      </c>
      <c r="H507" s="225" t="n">
        <v>7909</v>
      </c>
      <c r="I507" s="223" t="n"/>
      <c r="J507" s="74">
        <f>+(((G507-F507)-(H507-F507))/(H507-F507))*100</f>
        <v/>
      </c>
      <c r="K507" s="233" t="n"/>
      <c r="L507" s="228" t="n"/>
      <c r="M507" s="228" t="n"/>
      <c r="N507" s="206" t="n"/>
      <c r="O507" s="206" t="n"/>
      <c r="P507" s="207">
        <f>+(((H507-F507)/1000)*1000)/10</f>
        <v/>
      </c>
      <c r="Q507" s="207" t="n"/>
      <c r="R507" s="26" t="inlineStr">
        <is>
          <t>FALSO</t>
        </is>
      </c>
      <c r="S507" s="26" t="inlineStr">
        <is>
          <t>FALSO</t>
        </is>
      </c>
      <c r="T507" s="211" t="n"/>
      <c r="U507" s="211" t="n"/>
      <c r="V507" s="290" t="inlineStr">
        <is>
          <t>Se descarta</t>
        </is>
      </c>
    </row>
    <row r="508" hidden="1" ht="15.75" customHeight="1" s="412">
      <c r="A508" s="199" t="n">
        <v>5577</v>
      </c>
      <c r="B508" s="200" t="n">
        <v>21</v>
      </c>
      <c r="C508" s="223" t="n">
        <v>154</v>
      </c>
      <c r="D508" s="223" t="n">
        <v>21</v>
      </c>
      <c r="E508" s="73" t="n">
        <v>43657</v>
      </c>
      <c r="F508" s="223" t="n">
        <v>5224</v>
      </c>
      <c r="G508" s="223" t="n">
        <v>8532</v>
      </c>
      <c r="H508" s="225" t="n">
        <v>7911</v>
      </c>
      <c r="I508" s="223" t="n">
        <v>12</v>
      </c>
      <c r="J508" s="74">
        <f>+(((G508-F508)-(H508-F508))/(H508-F508))*100</f>
        <v/>
      </c>
      <c r="K508" s="233" t="n"/>
      <c r="L508" s="227">
        <f>AVERAGE(J508:J509)</f>
        <v/>
      </c>
      <c r="M508" s="227">
        <f>_xlfn.STDEV.S(J508,J509)</f>
        <v/>
      </c>
      <c r="N508" s="206" t="n"/>
      <c r="O508" s="206" t="n"/>
      <c r="P508" s="207">
        <f>+(((H508-F508)/1000)*1000)/10</f>
        <v/>
      </c>
      <c r="Q508" s="207">
        <f>AVERAGE(P508:P509)</f>
        <v/>
      </c>
      <c r="R508" s="26" t="inlineStr">
        <is>
          <t>FALSO</t>
        </is>
      </c>
      <c r="S508" s="26" t="inlineStr">
        <is>
          <t>FALSO</t>
        </is>
      </c>
      <c r="T508" s="211" t="n"/>
      <c r="U508" s="211" t="n"/>
      <c r="V508" s="290" t="inlineStr">
        <is>
          <t>Se descarta</t>
        </is>
      </c>
    </row>
    <row r="509" hidden="1" ht="15.75" customHeight="1" s="412">
      <c r="A509" s="199" t="n">
        <v>5578</v>
      </c>
      <c r="B509" s="200" t="n">
        <v>22</v>
      </c>
      <c r="C509" s="223" t="n">
        <v>154</v>
      </c>
      <c r="D509" s="223" t="n">
        <v>21</v>
      </c>
      <c r="E509" s="73" t="n">
        <v>43657</v>
      </c>
      <c r="F509" s="223" t="n">
        <v>5276</v>
      </c>
      <c r="G509" s="223" t="n">
        <v>8395</v>
      </c>
      <c r="H509" s="225" t="n">
        <v>7813</v>
      </c>
      <c r="I509" s="223" t="n"/>
      <c r="J509" s="74">
        <f>+(((G509-F509)-(H509-F509))/(H509-F509))*100</f>
        <v/>
      </c>
      <c r="K509" s="233" t="n"/>
      <c r="L509" s="228" t="n"/>
      <c r="M509" s="228" t="n"/>
      <c r="N509" s="206" t="n"/>
      <c r="O509" s="206" t="n"/>
      <c r="P509" s="207">
        <f>+(((H509-F509)/1000)*1000)/10</f>
        <v/>
      </c>
      <c r="Q509" s="207" t="n"/>
      <c r="R509" s="26" t="inlineStr">
        <is>
          <t>FALSO</t>
        </is>
      </c>
      <c r="S509" s="26" t="inlineStr">
        <is>
          <t>FALSO</t>
        </is>
      </c>
      <c r="T509" s="211" t="n"/>
      <c r="U509" s="211" t="n"/>
      <c r="V509" s="290" t="inlineStr">
        <is>
          <t>Se descarta</t>
        </is>
      </c>
    </row>
    <row r="510" hidden="1" ht="15.75" customHeight="1" s="412">
      <c r="A510" s="199" t="n">
        <v>5859</v>
      </c>
      <c r="B510" s="200" t="n">
        <v>53</v>
      </c>
      <c r="C510" s="223" t="n">
        <v>154</v>
      </c>
      <c r="D510" s="223" t="n">
        <v>22</v>
      </c>
      <c r="E510" s="73" t="n">
        <v>43685</v>
      </c>
      <c r="F510" s="223" t="n">
        <v>5232</v>
      </c>
      <c r="G510" s="223" t="n">
        <v>8500</v>
      </c>
      <c r="H510" s="225" t="n">
        <v>8050</v>
      </c>
      <c r="I510" s="223" t="n">
        <v>12</v>
      </c>
      <c r="J510" s="74">
        <f>+(((G510-F510)-(H510-F510))/(H510-F510))*100</f>
        <v/>
      </c>
      <c r="K510" s="233" t="n"/>
      <c r="L510" s="227">
        <f>AVERAGE(J510:J511)</f>
        <v/>
      </c>
      <c r="M510" s="227">
        <f>_xlfn.STDEV.S(J510,J511)</f>
        <v/>
      </c>
      <c r="N510" s="206" t="n"/>
      <c r="O510" s="206" t="n"/>
      <c r="P510" s="207">
        <f>+(((H510-F510)/1000)*1000)/10</f>
        <v/>
      </c>
      <c r="Q510" s="207">
        <f>AVERAGE(P510:P511)</f>
        <v/>
      </c>
      <c r="R510" s="26" t="inlineStr">
        <is>
          <t>FALSO</t>
        </is>
      </c>
      <c r="S510" s="26" t="inlineStr">
        <is>
          <t>FALSO</t>
        </is>
      </c>
      <c r="T510" s="211" t="n"/>
      <c r="U510" s="211" t="n"/>
      <c r="V510" s="290" t="inlineStr">
        <is>
          <t>Se descarta</t>
        </is>
      </c>
    </row>
    <row r="511" hidden="1" ht="15.75" customHeight="1" s="412">
      <c r="A511" s="199" t="n">
        <v>5860</v>
      </c>
      <c r="B511" s="200" t="n">
        <v>53</v>
      </c>
      <c r="C511" s="223" t="n">
        <v>154</v>
      </c>
      <c r="D511" s="223" t="n">
        <v>22</v>
      </c>
      <c r="E511" s="73" t="n">
        <v>43685</v>
      </c>
      <c r="F511" s="223" t="n">
        <v>5232</v>
      </c>
      <c r="G511" s="223" t="n">
        <v>8376</v>
      </c>
      <c r="H511" s="225" t="n">
        <v>7932</v>
      </c>
      <c r="I511" s="223" t="n"/>
      <c r="J511" s="74">
        <f>+(((G511-F511)-(H511-F511))/(H511-F511))*100</f>
        <v/>
      </c>
      <c r="K511" s="233" t="n"/>
      <c r="L511" s="228" t="n"/>
      <c r="M511" s="228" t="n"/>
      <c r="N511" s="206" t="n"/>
      <c r="O511" s="206" t="n"/>
      <c r="P511" s="207">
        <f>+(((H511-F511)/1000)*1000)/10</f>
        <v/>
      </c>
      <c r="Q511" s="207" t="n"/>
      <c r="R511" s="26" t="inlineStr">
        <is>
          <t>FALSO</t>
        </is>
      </c>
      <c r="S511" s="26" t="inlineStr">
        <is>
          <t>FALSO</t>
        </is>
      </c>
      <c r="T511" s="211" t="n"/>
      <c r="U511" s="211" t="n"/>
      <c r="V511" s="290" t="inlineStr">
        <is>
          <t>Se descarta</t>
        </is>
      </c>
    </row>
    <row r="512" hidden="1" ht="15.75" customHeight="1" s="412">
      <c r="A512" s="199" t="n">
        <v>3301</v>
      </c>
      <c r="B512" s="200" t="n">
        <v>57</v>
      </c>
      <c r="C512" s="223" t="n">
        <v>155</v>
      </c>
      <c r="D512" s="223" t="n">
        <v>13</v>
      </c>
      <c r="E512" s="73" t="n">
        <v>43587</v>
      </c>
      <c r="F512" s="223" t="n">
        <v>5257</v>
      </c>
      <c r="G512" s="223" t="n">
        <v>7586</v>
      </c>
      <c r="H512" s="225" t="n">
        <v>7102</v>
      </c>
      <c r="I512" s="223" t="n">
        <v>1</v>
      </c>
      <c r="J512" s="74">
        <f>+(((G512-F512)-(H512-F512))/(H512-F512))*100</f>
        <v/>
      </c>
      <c r="K512" s="233" t="inlineStr">
        <is>
          <t>MF</t>
        </is>
      </c>
      <c r="L512" s="227">
        <f>AVERAGE(J512:J513)</f>
        <v/>
      </c>
      <c r="M512" s="227">
        <f>_xlfn.STDEV.S(J512,J513)</f>
        <v/>
      </c>
      <c r="N512" s="206" t="n">
        <v>1</v>
      </c>
      <c r="O512" s="206" t="n"/>
      <c r="P512" s="207">
        <f>+(((H512-F512)/1000)*1000)/10</f>
        <v/>
      </c>
      <c r="Q512" s="207">
        <f>AVERAGE(P512:P513)</f>
        <v/>
      </c>
      <c r="R512" s="26" t="inlineStr">
        <is>
          <t>FALSO</t>
        </is>
      </c>
      <c r="S512" s="26" t="inlineStr">
        <is>
          <t>FALSO</t>
        </is>
      </c>
      <c r="T512" s="211" t="n"/>
      <c r="U512" s="211" t="n"/>
      <c r="V512" s="290" t="inlineStr">
        <is>
          <t>Se descarta</t>
        </is>
      </c>
    </row>
    <row r="513" ht="15.75" customHeight="1" s="412">
      <c r="A513" s="199" t="n">
        <v>3302</v>
      </c>
      <c r="B513" s="200" t="n">
        <v>58</v>
      </c>
      <c r="C513" s="223" t="n">
        <v>155</v>
      </c>
      <c r="D513" s="223" t="n">
        <v>13</v>
      </c>
      <c r="E513" s="73" t="n">
        <v>43587</v>
      </c>
      <c r="F513" s="223" t="n">
        <v>5320</v>
      </c>
      <c r="G513" s="223" t="n">
        <v>7545</v>
      </c>
      <c r="H513" s="225" t="n">
        <v>7096</v>
      </c>
      <c r="I513" s="223" t="n"/>
      <c r="J513" s="74">
        <f>+(((G513-F513)-(H513-F513))/(H513-F513))*100</f>
        <v/>
      </c>
      <c r="K513" s="233" t="n"/>
      <c r="L513" s="228" t="n"/>
      <c r="M513" s="228" t="n"/>
      <c r="N513" s="206" t="n"/>
      <c r="O513" s="206" t="n"/>
      <c r="P513" s="207">
        <f>+(((H513-F513)/1000)*1000)/10</f>
        <v/>
      </c>
      <c r="Q513" s="207" t="n"/>
      <c r="R513" s="26" t="inlineStr">
        <is>
          <t>FALSO</t>
        </is>
      </c>
      <c r="S513" s="26" t="inlineStr">
        <is>
          <t>FALSO</t>
        </is>
      </c>
      <c r="T513" s="211" t="n"/>
      <c r="U513" s="211" t="n"/>
      <c r="V513" s="290" t="inlineStr">
        <is>
          <t>Plot válido</t>
        </is>
      </c>
    </row>
    <row r="514" ht="15.75" customHeight="1" s="412">
      <c r="A514" s="199" t="n">
        <v>4025</v>
      </c>
      <c r="B514" s="200" t="n">
        <v>55</v>
      </c>
      <c r="C514" s="223" t="n">
        <v>155</v>
      </c>
      <c r="D514" s="223" t="n">
        <v>15</v>
      </c>
      <c r="E514" s="73" t="n">
        <v>43599</v>
      </c>
      <c r="F514" s="223" t="n">
        <v>5269</v>
      </c>
      <c r="G514" s="223" t="n">
        <v>7930</v>
      </c>
      <c r="H514" s="225" t="n">
        <v>7288</v>
      </c>
      <c r="I514" s="223" t="n"/>
      <c r="J514" s="74">
        <f>+(((G514-F514)-(H514-F514))/(H514-F514))*100</f>
        <v/>
      </c>
      <c r="K514" s="236" t="n"/>
      <c r="L514" s="227">
        <f>AVERAGE(J514:J515)</f>
        <v/>
      </c>
      <c r="M514" s="227">
        <f>_xlfn.STDEV.S(J514,J515)</f>
        <v/>
      </c>
      <c r="N514" s="206" t="n"/>
      <c r="O514" s="206" t="n"/>
      <c r="P514" s="207">
        <f>+(((H514-F514)/1000)*1000)/10</f>
        <v/>
      </c>
      <c r="Q514" s="207">
        <f>AVERAGE(P514:P515)</f>
        <v/>
      </c>
      <c r="R514" s="26" t="inlineStr">
        <is>
          <t>FALSO</t>
        </is>
      </c>
      <c r="S514" s="26" t="inlineStr">
        <is>
          <t>FALSO</t>
        </is>
      </c>
      <c r="T514" s="211" t="n"/>
      <c r="U514" s="211" t="n"/>
      <c r="V514" s="290" t="inlineStr">
        <is>
          <t>Plot válido</t>
        </is>
      </c>
    </row>
    <row r="515" ht="15.75" customHeight="1" s="412">
      <c r="A515" s="199" t="n">
        <v>4026</v>
      </c>
      <c r="B515" s="200" t="n">
        <v>56</v>
      </c>
      <c r="C515" s="223" t="n">
        <v>155</v>
      </c>
      <c r="D515" s="223" t="n">
        <v>15</v>
      </c>
      <c r="E515" s="73" t="n">
        <v>43599</v>
      </c>
      <c r="F515" s="223" t="n">
        <v>5254</v>
      </c>
      <c r="G515" s="223" t="n">
        <v>7725</v>
      </c>
      <c r="H515" s="225" t="n">
        <v>7125</v>
      </c>
      <c r="I515" s="223" t="n"/>
      <c r="J515" s="74">
        <f>+(((G515-F515)-(H515-F515))/(H515-F515))*100</f>
        <v/>
      </c>
      <c r="K515" s="236" t="n"/>
      <c r="L515" s="228" t="n"/>
      <c r="M515" s="228" t="n"/>
      <c r="N515" s="206" t="n"/>
      <c r="O515" s="206" t="n"/>
      <c r="P515" s="207">
        <f>+(((H515-F515)/1000)*1000)/10</f>
        <v/>
      </c>
      <c r="Q515" s="207" t="n"/>
      <c r="R515" s="26" t="inlineStr">
        <is>
          <t>FALSO</t>
        </is>
      </c>
      <c r="S515" s="26" t="inlineStr">
        <is>
          <t>FALSO</t>
        </is>
      </c>
      <c r="T515" s="211" t="n"/>
      <c r="U515" s="211" t="n"/>
      <c r="V515" s="290" t="inlineStr">
        <is>
          <t>Plot válido</t>
        </is>
      </c>
    </row>
    <row r="516" ht="15.75" customHeight="1" s="412">
      <c r="A516" s="199" t="n">
        <v>4671</v>
      </c>
      <c r="B516" s="200" t="n">
        <v>55</v>
      </c>
      <c r="C516" s="223" t="n">
        <v>155</v>
      </c>
      <c r="D516" s="223" t="n">
        <v>17</v>
      </c>
      <c r="E516" s="73" t="n">
        <v>43619</v>
      </c>
      <c r="F516" s="223" t="n">
        <v>5269</v>
      </c>
      <c r="G516" s="223" t="n">
        <v>7896</v>
      </c>
      <c r="H516" s="225" t="n">
        <v>7397</v>
      </c>
      <c r="I516" s="223" t="n"/>
      <c r="J516" s="74">
        <f>+(((G516-F516)-(H516-F516))/(H516-F516))*100</f>
        <v/>
      </c>
      <c r="K516" s="233" t="n"/>
      <c r="L516" s="227">
        <f>AVERAGE(J516:J517)</f>
        <v/>
      </c>
      <c r="M516" s="227">
        <f>_xlfn.STDEV.S(J516,J517)</f>
        <v/>
      </c>
      <c r="N516" s="206" t="n"/>
      <c r="O516" s="206" t="n"/>
      <c r="P516" s="207">
        <f>+(((H516-F516)/1000)*1000)/10</f>
        <v/>
      </c>
      <c r="Q516" s="207">
        <f>AVERAGE(P516:P517)</f>
        <v/>
      </c>
      <c r="R516" s="26" t="inlineStr">
        <is>
          <t>FALSO</t>
        </is>
      </c>
      <c r="S516" s="26" t="inlineStr">
        <is>
          <t>FALSO</t>
        </is>
      </c>
      <c r="T516" s="211" t="n"/>
      <c r="U516" s="211" t="n"/>
      <c r="V516" s="290" t="inlineStr">
        <is>
          <t>Plot válido</t>
        </is>
      </c>
    </row>
    <row r="517" ht="15.75" customHeight="1" s="412">
      <c r="A517" s="199" t="n">
        <v>4672</v>
      </c>
      <c r="B517" s="200" t="n">
        <v>56</v>
      </c>
      <c r="C517" s="223" t="n">
        <v>155</v>
      </c>
      <c r="D517" s="223" t="n">
        <v>17</v>
      </c>
      <c r="E517" s="73" t="n">
        <v>43619</v>
      </c>
      <c r="F517" s="223" t="n">
        <v>5254</v>
      </c>
      <c r="G517" s="223" t="n">
        <v>7937</v>
      </c>
      <c r="H517" s="225" t="n">
        <v>7427</v>
      </c>
      <c r="I517" s="223" t="n"/>
      <c r="J517" s="74">
        <f>+(((G517-F517)-(H517-F517))/(H517-F517))*100</f>
        <v/>
      </c>
      <c r="K517" s="233" t="n"/>
      <c r="L517" s="228" t="n"/>
      <c r="M517" s="228" t="n"/>
      <c r="N517" s="206" t="n"/>
      <c r="O517" s="206" t="n"/>
      <c r="P517" s="207">
        <f>+(((H517-F517)/1000)*1000)/10</f>
        <v/>
      </c>
      <c r="Q517" s="207" t="n"/>
      <c r="R517" s="26" t="inlineStr">
        <is>
          <t>FALSO</t>
        </is>
      </c>
      <c r="S517" s="26" t="inlineStr">
        <is>
          <t>FALSO</t>
        </is>
      </c>
      <c r="T517" s="211" t="n"/>
      <c r="U517" s="211" t="n"/>
      <c r="V517" s="290" t="inlineStr">
        <is>
          <t>Plot válido</t>
        </is>
      </c>
    </row>
    <row r="518" ht="15.75" customHeight="1" s="412">
      <c r="A518" s="199" t="n">
        <v>5293</v>
      </c>
      <c r="B518" s="200" t="n">
        <v>31</v>
      </c>
      <c r="C518" s="223" t="n">
        <v>155</v>
      </c>
      <c r="D518" s="223" t="n">
        <v>19</v>
      </c>
      <c r="E518" s="73" t="n">
        <v>43637</v>
      </c>
      <c r="F518" s="223" t="n">
        <v>5227</v>
      </c>
      <c r="G518" s="223" t="n">
        <v>7855</v>
      </c>
      <c r="H518" s="225" t="n"/>
      <c r="I518" s="223" t="inlineStr">
        <is>
          <t>8</t>
        </is>
      </c>
      <c r="J518" s="74" t="n"/>
      <c r="K518" s="233" t="n"/>
      <c r="L518" s="227" t="n"/>
      <c r="M518" s="227" t="n"/>
      <c r="N518" s="206" t="n"/>
      <c r="O518" s="206" t="n"/>
      <c r="P518" s="207">
        <f>+(((H518-F518)/1000)*1000)/10</f>
        <v/>
      </c>
      <c r="Q518" s="207">
        <f>AVERAGE(P518:P519)</f>
        <v/>
      </c>
      <c r="R518" s="26" t="inlineStr">
        <is>
          <t>FALSO</t>
        </is>
      </c>
      <c r="S518" s="26" t="inlineStr">
        <is>
          <t>FALSO</t>
        </is>
      </c>
      <c r="T518" s="211" t="n"/>
      <c r="U518" s="211" t="n"/>
      <c r="V518" s="290" t="inlineStr">
        <is>
          <t>Plot válido</t>
        </is>
      </c>
    </row>
    <row r="519" ht="15.75" customHeight="1" s="412">
      <c r="A519" s="199" t="n">
        <v>5294</v>
      </c>
      <c r="B519" s="200" t="n">
        <v>32</v>
      </c>
      <c r="C519" s="223" t="n">
        <v>155</v>
      </c>
      <c r="D519" s="223" t="n">
        <v>19</v>
      </c>
      <c r="E519" s="73" t="n">
        <v>43637</v>
      </c>
      <c r="F519" s="223" t="n">
        <v>5214</v>
      </c>
      <c r="G519" s="223" t="n">
        <v>8007</v>
      </c>
      <c r="H519" s="225" t="n"/>
      <c r="I519" s="223" t="n"/>
      <c r="J519" s="74" t="n"/>
      <c r="K519" s="233" t="n"/>
      <c r="L519" s="228" t="n"/>
      <c r="M519" s="228" t="n"/>
      <c r="N519" s="206" t="n"/>
      <c r="O519" s="206" t="n"/>
      <c r="P519" s="207">
        <f>+(((H519-F519)/1000)*1000)/10</f>
        <v/>
      </c>
      <c r="Q519" s="207" t="n"/>
      <c r="R519" s="26" t="inlineStr">
        <is>
          <t>FALSO</t>
        </is>
      </c>
      <c r="S519" s="26" t="inlineStr">
        <is>
          <t>FALSO</t>
        </is>
      </c>
      <c r="T519" s="211" t="n"/>
      <c r="U519" s="211" t="n"/>
      <c r="V519" s="290" t="inlineStr">
        <is>
          <t>Plot válido</t>
        </is>
      </c>
    </row>
    <row r="520" ht="15.75" customHeight="1" s="412">
      <c r="A520" s="199" t="n">
        <v>5861</v>
      </c>
      <c r="B520" s="200" t="n">
        <v>54</v>
      </c>
      <c r="C520" s="223" t="n">
        <v>155</v>
      </c>
      <c r="D520" s="223" t="n">
        <v>22</v>
      </c>
      <c r="E520" s="73" t="n">
        <v>43685</v>
      </c>
      <c r="F520" s="223" t="n">
        <v>5271</v>
      </c>
      <c r="G520" s="223" t="n">
        <v>7513</v>
      </c>
      <c r="H520" s="225" t="n">
        <v>7206</v>
      </c>
      <c r="I520" s="223" t="n">
        <v>8</v>
      </c>
      <c r="J520" s="74">
        <f>+(((G520-F520)-(H520-F520))/(H520-F520))*100</f>
        <v/>
      </c>
      <c r="K520" s="233" t="n"/>
      <c r="L520" s="227">
        <f>AVERAGE(J520:J521)</f>
        <v/>
      </c>
      <c r="M520" s="227">
        <f>_xlfn.STDEV.S(J520,J521)</f>
        <v/>
      </c>
      <c r="N520" s="206" t="n"/>
      <c r="O520" s="206" t="n"/>
      <c r="P520" s="207">
        <f>+(((H520-F520)/1000)*1000)/10</f>
        <v/>
      </c>
      <c r="Q520" s="207">
        <f>AVERAGE(P520:P521)</f>
        <v/>
      </c>
      <c r="R520" s="26" t="inlineStr">
        <is>
          <t>FALSO</t>
        </is>
      </c>
      <c r="S520" s="26" t="inlineStr">
        <is>
          <t>FALSO</t>
        </is>
      </c>
      <c r="T520" s="211" t="n"/>
      <c r="U520" s="211" t="n"/>
      <c r="V520" s="290" t="inlineStr">
        <is>
          <t>Plot válido</t>
        </is>
      </c>
    </row>
    <row r="521" ht="15.75" customHeight="1" s="412">
      <c r="A521" s="199" t="n">
        <v>5862</v>
      </c>
      <c r="B521" s="200" t="n">
        <v>54</v>
      </c>
      <c r="C521" s="223" t="n">
        <v>155</v>
      </c>
      <c r="D521" s="223" t="n">
        <v>22</v>
      </c>
      <c r="E521" s="73" t="n">
        <v>43685</v>
      </c>
      <c r="F521" s="223" t="n">
        <v>5271</v>
      </c>
      <c r="G521" s="223" t="n">
        <v>7470</v>
      </c>
      <c r="H521" s="225" t="n">
        <v>7154</v>
      </c>
      <c r="I521" s="223" t="n"/>
      <c r="J521" s="74">
        <f>+(((G521-F521)-(H521-F521))/(H521-F521))*100</f>
        <v/>
      </c>
      <c r="K521" s="233" t="n"/>
      <c r="L521" s="228" t="n"/>
      <c r="M521" s="228" t="n"/>
      <c r="N521" s="206" t="n"/>
      <c r="O521" s="206" t="n"/>
      <c r="P521" s="207">
        <f>+(((H521-F521)/1000)*1000)/10</f>
        <v/>
      </c>
      <c r="Q521" s="207" t="n"/>
      <c r="R521" s="26" t="inlineStr">
        <is>
          <t>FALSO</t>
        </is>
      </c>
      <c r="S521" s="26" t="inlineStr">
        <is>
          <t>FALSO</t>
        </is>
      </c>
      <c r="T521" s="211" t="n"/>
      <c r="U521" s="211" t="n"/>
      <c r="V521" s="290" t="inlineStr">
        <is>
          <t>Plot válido</t>
        </is>
      </c>
    </row>
    <row r="522" ht="15.75" customHeight="1" s="412">
      <c r="A522" s="199" t="n">
        <v>3679</v>
      </c>
      <c r="B522" s="200" t="n">
        <v>101</v>
      </c>
      <c r="C522" s="214" t="n">
        <v>157</v>
      </c>
      <c r="D522" s="214" t="n">
        <v>14</v>
      </c>
      <c r="E522" s="215" t="n">
        <v>43591</v>
      </c>
      <c r="F522" s="214" t="n">
        <v>5208</v>
      </c>
      <c r="G522" s="231" t="n">
        <v>10552</v>
      </c>
      <c r="H522" s="216" t="n">
        <v>8393</v>
      </c>
      <c r="I522" s="214" t="n">
        <v>2</v>
      </c>
      <c r="J522" s="217">
        <f>+(((G522-F522)-(H522-F522))/(H522-F522))*100</f>
        <v/>
      </c>
      <c r="K522" s="234" t="inlineStr">
        <is>
          <t>26/4</t>
        </is>
      </c>
      <c r="L522" s="219">
        <f>AVERAGE(J522:J523)</f>
        <v/>
      </c>
      <c r="M522" s="219">
        <f>_xlfn.STDEV.S(J522,J523)</f>
        <v/>
      </c>
      <c r="N522" s="206" t="n">
        <v>2</v>
      </c>
      <c r="O522" s="206" t="n"/>
      <c r="P522" s="207">
        <f>+(((H522-F522)/1000)*1000)/10</f>
        <v/>
      </c>
      <c r="Q522" s="207">
        <f>AVERAGE(P522:P523)</f>
        <v/>
      </c>
      <c r="R522" s="26" t="inlineStr">
        <is>
          <t>FALSO</t>
        </is>
      </c>
      <c r="S522" s="26" t="inlineStr">
        <is>
          <t>FALSO</t>
        </is>
      </c>
      <c r="T522" s="211" t="n"/>
      <c r="U522" s="211" t="n"/>
      <c r="V522" s="290" t="inlineStr">
        <is>
          <t>Plot válido</t>
        </is>
      </c>
    </row>
    <row r="523" hidden="1" ht="15.75" customHeight="1" s="412">
      <c r="A523" s="199" t="n">
        <v>3680</v>
      </c>
      <c r="B523" s="200" t="n">
        <v>102</v>
      </c>
      <c r="C523" s="214" t="n">
        <v>157</v>
      </c>
      <c r="D523" s="214" t="n">
        <v>14</v>
      </c>
      <c r="E523" s="215" t="n">
        <v>43591</v>
      </c>
      <c r="F523" s="214" t="n">
        <v>5224</v>
      </c>
      <c r="G523" s="231" t="n">
        <v>10546</v>
      </c>
      <c r="H523" s="216" t="n">
        <v>8443</v>
      </c>
      <c r="I523" s="214" t="n"/>
      <c r="J523" s="217">
        <f>+(((G523-F523)-(H523-F523))/(H523-F523))*100</f>
        <v/>
      </c>
      <c r="K523" s="234" t="n"/>
      <c r="L523" s="221" t="n"/>
      <c r="M523" s="221" t="n"/>
      <c r="N523" s="206" t="n"/>
      <c r="O523" s="206" t="n"/>
      <c r="P523" s="207">
        <f>+(((H523-F523)/1000)*1000)/10</f>
        <v/>
      </c>
      <c r="Q523" s="207" t="n"/>
      <c r="R523" s="26" t="inlineStr">
        <is>
          <t>FALSO</t>
        </is>
      </c>
      <c r="S523" s="26" t="inlineStr">
        <is>
          <t>FALSO</t>
        </is>
      </c>
      <c r="T523" s="211" t="n"/>
      <c r="U523" s="211" t="n"/>
      <c r="V523" s="290" t="n"/>
    </row>
    <row r="524" ht="15.75" customHeight="1" s="412">
      <c r="A524" s="199" t="n">
        <v>4345</v>
      </c>
      <c r="B524" s="200" t="n">
        <v>51</v>
      </c>
      <c r="C524" s="214" t="n">
        <v>157</v>
      </c>
      <c r="D524" s="214" t="n">
        <v>16</v>
      </c>
      <c r="E524" s="215" t="n">
        <v>43607</v>
      </c>
      <c r="F524" s="214" t="n">
        <v>5234</v>
      </c>
      <c r="G524" s="214" t="n">
        <v>8960</v>
      </c>
      <c r="H524" s="216" t="n">
        <v>7955</v>
      </c>
      <c r="I524" s="214" t="n">
        <v>2</v>
      </c>
      <c r="J524" s="217">
        <f>+(((G524-F524)-(H524-F524))/(H524-F524))*100</f>
        <v/>
      </c>
      <c r="K524" s="234" t="n"/>
      <c r="L524" s="219">
        <f>AVERAGE(J524:J525)</f>
        <v/>
      </c>
      <c r="M524" s="219">
        <f>_xlfn.STDEV.S(J524,J525)</f>
        <v/>
      </c>
      <c r="N524" s="206" t="n"/>
      <c r="O524" s="206" t="n"/>
      <c r="P524" s="207">
        <f>+(((H524-F524)/1000)*1000)/10</f>
        <v/>
      </c>
      <c r="Q524" s="207">
        <f>AVERAGE(P524:P525)</f>
        <v/>
      </c>
      <c r="R524" s="26" t="inlineStr">
        <is>
          <t>VERDADERO</t>
        </is>
      </c>
      <c r="S524" s="26" t="inlineStr">
        <is>
          <t>FALSO</t>
        </is>
      </c>
      <c r="T524" s="211" t="n"/>
      <c r="U524" s="211" t="n"/>
      <c r="V524" s="290" t="inlineStr">
        <is>
          <t>Plot válido</t>
        </is>
      </c>
    </row>
    <row r="525" ht="15.75" customHeight="1" s="412">
      <c r="A525" s="199" t="n">
        <v>4346</v>
      </c>
      <c r="B525" s="200" t="n">
        <v>52</v>
      </c>
      <c r="C525" s="214" t="n">
        <v>157</v>
      </c>
      <c r="D525" s="214" t="n">
        <v>16</v>
      </c>
      <c r="E525" s="215" t="n">
        <v>43607</v>
      </c>
      <c r="F525" s="214" t="n">
        <v>5234</v>
      </c>
      <c r="G525" s="214" t="n">
        <v>9007</v>
      </c>
      <c r="H525" s="216" t="n">
        <v>7999</v>
      </c>
      <c r="I525" s="214" t="n"/>
      <c r="J525" s="217">
        <f>+(((G525-F525)-(H525-F525))/(H525-F525))*100</f>
        <v/>
      </c>
      <c r="K525" s="234" t="n"/>
      <c r="L525" s="221" t="n"/>
      <c r="M525" s="221" t="n"/>
      <c r="N525" s="206" t="n"/>
      <c r="O525" s="206" t="n"/>
      <c r="P525" s="207">
        <f>+(((H525-F525)/1000)*1000)/10</f>
        <v/>
      </c>
      <c r="Q525" s="207" t="n"/>
      <c r="R525" s="26" t="inlineStr">
        <is>
          <t>FALSO</t>
        </is>
      </c>
      <c r="S525" s="26" t="inlineStr">
        <is>
          <t>FALSO</t>
        </is>
      </c>
      <c r="T525" s="211" t="n"/>
      <c r="U525" s="211" t="n"/>
      <c r="V525" s="290" t="inlineStr">
        <is>
          <t>Plot válido</t>
        </is>
      </c>
    </row>
    <row r="526" ht="15.75" customHeight="1" s="412">
      <c r="A526" s="199" t="n">
        <v>4991</v>
      </c>
      <c r="B526" s="200" t="n">
        <v>51</v>
      </c>
      <c r="C526" s="214" t="n">
        <v>157</v>
      </c>
      <c r="D526" s="214" t="n">
        <v>18</v>
      </c>
      <c r="E526" s="215" t="n">
        <v>43626</v>
      </c>
      <c r="F526" s="214" t="n">
        <v>5234</v>
      </c>
      <c r="G526" s="214" t="n">
        <v>7693</v>
      </c>
      <c r="H526" s="216" t="n">
        <v>7290</v>
      </c>
      <c r="I526" s="214" t="n">
        <v>5</v>
      </c>
      <c r="J526" s="217">
        <f>+(((G526-F526)-(H526-F526))/(H526-F526))*100</f>
        <v/>
      </c>
      <c r="K526" s="234" t="n"/>
      <c r="L526" s="219">
        <f>AVERAGE(J526:J527)</f>
        <v/>
      </c>
      <c r="M526" s="219">
        <f>_xlfn.STDEV.S(J526,J527)</f>
        <v/>
      </c>
      <c r="N526" s="206" t="n"/>
      <c r="O526" s="206" t="n"/>
      <c r="P526" s="207">
        <f>+(((H526-F526)/1000)*1000)/10</f>
        <v/>
      </c>
      <c r="Q526" s="207">
        <f>AVERAGE(P526:P527)</f>
        <v/>
      </c>
      <c r="R526" s="26" t="inlineStr">
        <is>
          <t>FALSO</t>
        </is>
      </c>
      <c r="S526" s="26" t="inlineStr">
        <is>
          <t>FALSO</t>
        </is>
      </c>
      <c r="T526" s="211" t="n"/>
      <c r="U526" s="211" t="n"/>
      <c r="V526" s="290" t="inlineStr">
        <is>
          <t>Plot válido</t>
        </is>
      </c>
    </row>
    <row r="527" ht="15.75" customHeight="1" s="412">
      <c r="A527" s="199" t="n">
        <v>4992</v>
      </c>
      <c r="B527" s="200" t="n">
        <v>52</v>
      </c>
      <c r="C527" s="214" t="n">
        <v>157</v>
      </c>
      <c r="D527" s="214" t="n">
        <v>18</v>
      </c>
      <c r="E527" s="215" t="n">
        <v>43626</v>
      </c>
      <c r="F527" s="214" t="n">
        <v>5234</v>
      </c>
      <c r="G527" s="214" t="n">
        <v>7783</v>
      </c>
      <c r="H527" s="216" t="n">
        <v>7368</v>
      </c>
      <c r="I527" s="214" t="n"/>
      <c r="J527" s="217">
        <f>+(((G527-F527)-(H527-F527))/(H527-F527))*100</f>
        <v/>
      </c>
      <c r="K527" s="234" t="n"/>
      <c r="L527" s="221" t="n"/>
      <c r="M527" s="221" t="n"/>
      <c r="N527" s="206" t="n"/>
      <c r="O527" s="206" t="n"/>
      <c r="P527" s="207">
        <f>+(((H527-F527)/1000)*1000)/10</f>
        <v/>
      </c>
      <c r="Q527" s="207" t="n"/>
      <c r="R527" s="26" t="inlineStr">
        <is>
          <t>FALSO</t>
        </is>
      </c>
      <c r="S527" s="26" t="inlineStr">
        <is>
          <t>FALSO</t>
        </is>
      </c>
      <c r="T527" s="211" t="n"/>
      <c r="U527" s="211" t="n"/>
      <c r="V527" s="290" t="inlineStr">
        <is>
          <t>Plot válido</t>
        </is>
      </c>
    </row>
    <row r="528" ht="15.75" customHeight="1" s="412">
      <c r="A528" s="199" t="n">
        <v>5525</v>
      </c>
      <c r="B528" s="200" t="n">
        <v>17</v>
      </c>
      <c r="C528" s="214" t="n">
        <v>157</v>
      </c>
      <c r="D528" s="214" t="n">
        <v>20</v>
      </c>
      <c r="E528" s="215" t="n">
        <v>43649</v>
      </c>
      <c r="F528" s="214" t="n">
        <v>5275</v>
      </c>
      <c r="G528" s="214" t="n">
        <v>8440</v>
      </c>
      <c r="H528" s="216" t="n">
        <v>7915</v>
      </c>
      <c r="I528" s="214" t="n">
        <v>5</v>
      </c>
      <c r="J528" s="217">
        <f>+(((G528-F528)-(H528-F528))/(H528-F528))*100</f>
        <v/>
      </c>
      <c r="K528" s="234" t="n"/>
      <c r="L528" s="219">
        <f>AVERAGE(J528:J529)</f>
        <v/>
      </c>
      <c r="M528" s="219">
        <f>_xlfn.STDEV.S(J528,J529)</f>
        <v/>
      </c>
      <c r="N528" s="206" t="n"/>
      <c r="O528" s="206" t="n"/>
      <c r="P528" s="207">
        <f>+(((H528-F528)/1000)*1000)/10</f>
        <v/>
      </c>
      <c r="Q528" s="207">
        <f>AVERAGE(P528:P529)</f>
        <v/>
      </c>
      <c r="R528" s="26" t="inlineStr">
        <is>
          <t>FALSO</t>
        </is>
      </c>
      <c r="S528" s="26" t="inlineStr">
        <is>
          <t>FALSO</t>
        </is>
      </c>
      <c r="T528" s="211" t="n"/>
      <c r="U528" s="211" t="n"/>
      <c r="V528" s="290" t="inlineStr">
        <is>
          <t>Plot válido</t>
        </is>
      </c>
    </row>
    <row r="529" ht="15.75" customHeight="1" s="412">
      <c r="A529" s="199" t="n">
        <v>5526</v>
      </c>
      <c r="B529" s="200" t="n">
        <v>18</v>
      </c>
      <c r="C529" s="214" t="n">
        <v>157</v>
      </c>
      <c r="D529" s="214" t="n">
        <v>20</v>
      </c>
      <c r="E529" s="215" t="n">
        <v>43649</v>
      </c>
      <c r="F529" s="214" t="n">
        <v>5205</v>
      </c>
      <c r="G529" s="214" t="n">
        <v>8566</v>
      </c>
      <c r="H529" s="216" t="n">
        <v>7993</v>
      </c>
      <c r="I529" s="214" t="n"/>
      <c r="J529" s="217">
        <f>+(((G529-F529)-(H529-F529))/(H529-F529))*100</f>
        <v/>
      </c>
      <c r="K529" s="234" t="n"/>
      <c r="L529" s="221" t="n"/>
      <c r="M529" s="221" t="n"/>
      <c r="N529" s="206" t="n"/>
      <c r="O529" s="206" t="n"/>
      <c r="P529" s="207">
        <f>+(((H529-F529)/1000)*1000)/10</f>
        <v/>
      </c>
      <c r="Q529" s="207" t="n"/>
      <c r="R529" s="26" t="inlineStr">
        <is>
          <t>FALSO</t>
        </is>
      </c>
      <c r="S529" s="26" t="inlineStr">
        <is>
          <t>FALSO</t>
        </is>
      </c>
      <c r="T529" s="211" t="n"/>
      <c r="U529" s="211" t="n"/>
      <c r="V529" s="290" t="inlineStr">
        <is>
          <t>Plot válido</t>
        </is>
      </c>
    </row>
    <row r="530" ht="15.75" customHeight="1" s="412">
      <c r="A530" s="199" t="n">
        <v>5863</v>
      </c>
      <c r="B530" s="200" t="n">
        <v>55</v>
      </c>
      <c r="C530" s="214" t="n">
        <v>157</v>
      </c>
      <c r="D530" s="214" t="n">
        <v>22</v>
      </c>
      <c r="E530" s="215" t="n">
        <v>43685</v>
      </c>
      <c r="F530" s="214" t="n">
        <v>5269</v>
      </c>
      <c r="G530" s="214" t="n">
        <v>9198</v>
      </c>
      <c r="H530" s="216" t="n">
        <v>8658</v>
      </c>
      <c r="I530" s="214" t="n">
        <v>5</v>
      </c>
      <c r="J530" s="217">
        <f>+(((G530-F530)-(H530-F530))/(H530-F530))*100</f>
        <v/>
      </c>
      <c r="K530" s="234" t="n"/>
      <c r="L530" s="219">
        <f>AVERAGE(J530:J531)</f>
        <v/>
      </c>
      <c r="M530" s="219">
        <f>_xlfn.STDEV.S(J530,J531)</f>
        <v/>
      </c>
      <c r="N530" s="206" t="n"/>
      <c r="O530" s="206" t="n"/>
      <c r="P530" s="207">
        <f>+(((H530-F530)/1000)*1000)/10</f>
        <v/>
      </c>
      <c r="Q530" s="207">
        <f>AVERAGE(P530:P531)</f>
        <v/>
      </c>
      <c r="R530" s="26" t="inlineStr">
        <is>
          <t>FALSO</t>
        </is>
      </c>
      <c r="S530" s="26" t="inlineStr">
        <is>
          <t>VERDADERO</t>
        </is>
      </c>
      <c r="T530" s="211" t="n"/>
      <c r="U530" s="211" t="n"/>
      <c r="V530" s="290" t="inlineStr">
        <is>
          <t>Plot válido</t>
        </is>
      </c>
    </row>
    <row r="531" ht="15.75" customHeight="1" s="412">
      <c r="A531" s="199" t="n">
        <v>5864</v>
      </c>
      <c r="B531" s="200" t="n">
        <v>55</v>
      </c>
      <c r="C531" s="214" t="n">
        <v>157</v>
      </c>
      <c r="D531" s="214" t="n">
        <v>22</v>
      </c>
      <c r="E531" s="215" t="n">
        <v>43685</v>
      </c>
      <c r="F531" s="214" t="n">
        <v>5269</v>
      </c>
      <c r="G531" s="214" t="n">
        <v>9310</v>
      </c>
      <c r="H531" s="216" t="n">
        <v>8756</v>
      </c>
      <c r="I531" s="214" t="n"/>
      <c r="J531" s="217">
        <f>+(((G531-F531)-(H531-F531))/(H531-F531))*100</f>
        <v/>
      </c>
      <c r="K531" s="234" t="n"/>
      <c r="L531" s="221" t="n"/>
      <c r="M531" s="221" t="n"/>
      <c r="N531" s="206" t="n"/>
      <c r="O531" s="206" t="n"/>
      <c r="P531" s="207">
        <f>+(((H531-F531)/1000)*1000)/10</f>
        <v/>
      </c>
      <c r="Q531" s="207" t="n"/>
      <c r="R531" s="26" t="inlineStr">
        <is>
          <t>FALSO</t>
        </is>
      </c>
      <c r="S531" s="26" t="inlineStr">
        <is>
          <t>FALSO</t>
        </is>
      </c>
      <c r="T531" s="211" t="n"/>
      <c r="U531" s="211" t="n"/>
      <c r="V531" s="290" t="inlineStr">
        <is>
          <t>Plot válido</t>
        </is>
      </c>
    </row>
    <row r="532" ht="15.75" customHeight="1" s="412">
      <c r="A532" s="199" t="n">
        <v>3303</v>
      </c>
      <c r="B532" s="200" t="n">
        <v>59</v>
      </c>
      <c r="C532" s="214" t="n">
        <v>158</v>
      </c>
      <c r="D532" s="214" t="n">
        <v>13</v>
      </c>
      <c r="E532" s="215" t="n">
        <v>43587</v>
      </c>
      <c r="F532" s="214" t="n">
        <v>5278</v>
      </c>
      <c r="G532" s="214" t="n">
        <v>7121</v>
      </c>
      <c r="H532" s="216" t="n">
        <v>6753</v>
      </c>
      <c r="I532" s="214" t="n">
        <v>1</v>
      </c>
      <c r="J532" s="217">
        <f>+(((G532-F532)-(H532-F532))/(H532-F532))*100</f>
        <v/>
      </c>
      <c r="K532" s="234" t="inlineStr">
        <is>
          <t>MF</t>
        </is>
      </c>
      <c r="L532" s="219">
        <f>AVERAGE(J532:J533)</f>
        <v/>
      </c>
      <c r="M532" s="219">
        <f>_xlfn.STDEV.S(J532,J533)</f>
        <v/>
      </c>
      <c r="N532" s="206" t="n">
        <v>1</v>
      </c>
      <c r="O532" s="206" t="n"/>
      <c r="P532" s="207">
        <f>+(((H532-F532)/1000)*1000)/10</f>
        <v/>
      </c>
      <c r="Q532" s="207">
        <f>AVERAGE(P532:P533)</f>
        <v/>
      </c>
      <c r="R532" s="26" t="inlineStr">
        <is>
          <t>FALSO</t>
        </is>
      </c>
      <c r="S532" s="26" t="inlineStr">
        <is>
          <t>FALSO</t>
        </is>
      </c>
      <c r="T532" s="211" t="n"/>
      <c r="U532" s="211" t="n"/>
      <c r="V532" s="290" t="inlineStr">
        <is>
          <t>Plot válido</t>
        </is>
      </c>
    </row>
    <row r="533" ht="15.75" customHeight="1" s="412">
      <c r="A533" s="199" t="n">
        <v>3304</v>
      </c>
      <c r="B533" s="200" t="n">
        <v>60</v>
      </c>
      <c r="C533" s="214" t="n">
        <v>158</v>
      </c>
      <c r="D533" s="214" t="n">
        <v>13</v>
      </c>
      <c r="E533" s="215" t="n">
        <v>43587</v>
      </c>
      <c r="F533" s="214" t="n">
        <v>5220</v>
      </c>
      <c r="G533" s="214" t="n">
        <v>7110</v>
      </c>
      <c r="H533" s="216" t="n">
        <v>6737</v>
      </c>
      <c r="I533" s="214" t="n"/>
      <c r="J533" s="217">
        <f>+(((G533-F533)-(H533-F533))/(H533-F533))*100</f>
        <v/>
      </c>
      <c r="K533" s="234" t="n"/>
      <c r="L533" s="221" t="n"/>
      <c r="M533" s="221" t="n"/>
      <c r="N533" s="206" t="n"/>
      <c r="O533" s="206" t="n"/>
      <c r="P533" s="207">
        <f>+(((H533-F533)/1000)*1000)/10</f>
        <v/>
      </c>
      <c r="Q533" s="207" t="n"/>
      <c r="R533" s="26" t="inlineStr">
        <is>
          <t>FALSO</t>
        </is>
      </c>
      <c r="S533" s="26" t="inlineStr">
        <is>
          <t>FALSO</t>
        </is>
      </c>
      <c r="T533" s="211" t="n"/>
      <c r="U533" s="211" t="n"/>
      <c r="V533" s="290" t="inlineStr">
        <is>
          <t>Plot válido</t>
        </is>
      </c>
    </row>
    <row r="534" hidden="1" ht="15.75" customHeight="1" s="412">
      <c r="A534" s="199" t="n">
        <v>4027</v>
      </c>
      <c r="B534" s="200" t="n">
        <v>57</v>
      </c>
      <c r="C534" s="214" t="n">
        <v>158</v>
      </c>
      <c r="D534" s="214" t="n">
        <v>15</v>
      </c>
      <c r="E534" s="215" t="n">
        <v>43599</v>
      </c>
      <c r="F534" s="214" t="n">
        <v>5257</v>
      </c>
      <c r="G534" s="214" t="n">
        <v>7014</v>
      </c>
      <c r="H534" s="216" t="n">
        <v>6746</v>
      </c>
      <c r="I534" s="214" t="n"/>
      <c r="J534" s="217">
        <f>+(((G534-F534)-(H534-F534))/(H534-F534))*100</f>
        <v/>
      </c>
      <c r="K534" s="235" t="n"/>
      <c r="L534" s="219">
        <f>AVERAGE(J534:J535)</f>
        <v/>
      </c>
      <c r="M534" s="219">
        <f>_xlfn.STDEV.S(J534,J535)</f>
        <v/>
      </c>
      <c r="N534" s="206" t="n"/>
      <c r="O534" s="206" t="n"/>
      <c r="P534" s="207">
        <f>+(((H534-F534)/1000)*1000)/10</f>
        <v/>
      </c>
      <c r="Q534" s="207">
        <f>AVERAGE(P534:P535)</f>
        <v/>
      </c>
      <c r="R534" s="26" t="inlineStr">
        <is>
          <t>FALSO</t>
        </is>
      </c>
      <c r="S534" s="26" t="inlineStr">
        <is>
          <t>FALSO</t>
        </is>
      </c>
      <c r="T534" s="211" t="n"/>
      <c r="U534" s="211" t="n"/>
      <c r="V534" s="290" t="inlineStr">
        <is>
          <t>Se descarta</t>
        </is>
      </c>
    </row>
    <row r="535" hidden="1" ht="15.75" customHeight="1" s="412">
      <c r="A535" s="199" t="n">
        <v>4028</v>
      </c>
      <c r="B535" s="200" t="n">
        <v>58</v>
      </c>
      <c r="C535" s="214" t="n">
        <v>158</v>
      </c>
      <c r="D535" s="214" t="n">
        <v>15</v>
      </c>
      <c r="E535" s="215" t="n">
        <v>43599</v>
      </c>
      <c r="F535" s="214" t="n">
        <v>5320</v>
      </c>
      <c r="G535" s="214" t="n">
        <v>6676</v>
      </c>
      <c r="H535" s="216" t="n">
        <v>6475</v>
      </c>
      <c r="I535" s="214" t="n"/>
      <c r="J535" s="217">
        <f>+(((G535-F535)-(H535-F535))/(H535-F535))*100</f>
        <v/>
      </c>
      <c r="K535" s="235" t="n"/>
      <c r="L535" s="221" t="n"/>
      <c r="M535" s="221" t="n"/>
      <c r="N535" s="206" t="n"/>
      <c r="O535" s="206" t="n"/>
      <c r="P535" s="207">
        <f>+(((H535-F535)/1000)*1000)/10</f>
        <v/>
      </c>
      <c r="Q535" s="207" t="n"/>
      <c r="R535" s="26" t="inlineStr">
        <is>
          <t>FALSO</t>
        </is>
      </c>
      <c r="S535" s="26" t="inlineStr">
        <is>
          <t>FALSO</t>
        </is>
      </c>
      <c r="T535" s="211" t="n"/>
      <c r="U535" s="211" t="n"/>
      <c r="V535" s="290" t="inlineStr">
        <is>
          <t>Se descarta</t>
        </is>
      </c>
    </row>
    <row r="536" hidden="1" ht="15.75" customHeight="1" s="412">
      <c r="A536" s="199" t="n">
        <v>4673</v>
      </c>
      <c r="B536" s="200" t="n">
        <v>57</v>
      </c>
      <c r="C536" s="214" t="n">
        <v>158</v>
      </c>
      <c r="D536" s="214" t="n">
        <v>17</v>
      </c>
      <c r="E536" s="215" t="n">
        <v>43619</v>
      </c>
      <c r="F536" s="214" t="n">
        <v>5257</v>
      </c>
      <c r="G536" s="214" t="n">
        <v>7761</v>
      </c>
      <c r="H536" s="216" t="n">
        <v>7308</v>
      </c>
      <c r="I536" s="214" t="n"/>
      <c r="J536" s="217">
        <f>+(((G536-F536)-(H536-F536))/(H536-F536))*100</f>
        <v/>
      </c>
      <c r="K536" s="234" t="n"/>
      <c r="L536" s="219">
        <f>AVERAGE(J536:J537)</f>
        <v/>
      </c>
      <c r="M536" s="219">
        <f>_xlfn.STDEV.S(J536,J537)</f>
        <v/>
      </c>
      <c r="N536" s="206" t="n"/>
      <c r="O536" s="206" t="n"/>
      <c r="P536" s="207">
        <f>+(((H536-F536)/1000)*1000)/10</f>
        <v/>
      </c>
      <c r="Q536" s="207">
        <f>AVERAGE(P536:P537)</f>
        <v/>
      </c>
      <c r="R536" s="26" t="inlineStr">
        <is>
          <t>FALSO</t>
        </is>
      </c>
      <c r="S536" s="26" t="inlineStr">
        <is>
          <t>FALSO</t>
        </is>
      </c>
      <c r="T536" s="211" t="n"/>
      <c r="U536" s="211" t="n"/>
      <c r="V536" s="290" t="inlineStr">
        <is>
          <t>Se descarta</t>
        </is>
      </c>
    </row>
    <row r="537" hidden="1" ht="15.75" customHeight="1" s="412">
      <c r="A537" s="199" t="n">
        <v>4674</v>
      </c>
      <c r="B537" s="200" t="n">
        <v>58</v>
      </c>
      <c r="C537" s="214" t="n">
        <v>158</v>
      </c>
      <c r="D537" s="214" t="n">
        <v>17</v>
      </c>
      <c r="E537" s="215" t="n">
        <v>43619</v>
      </c>
      <c r="F537" s="214" t="n">
        <v>5320</v>
      </c>
      <c r="G537" s="214" t="n">
        <v>8264</v>
      </c>
      <c r="H537" s="216" t="n">
        <v>7617</v>
      </c>
      <c r="I537" s="214" t="n"/>
      <c r="J537" s="217">
        <f>+(((G537-F537)-(H537-F537))/(H537-F537))*100</f>
        <v/>
      </c>
      <c r="K537" s="234" t="n"/>
      <c r="L537" s="221" t="n"/>
      <c r="M537" s="221" t="n"/>
      <c r="N537" s="206" t="n"/>
      <c r="O537" s="206" t="n"/>
      <c r="P537" s="207">
        <f>+(((H537-F537)/1000)*1000)/10</f>
        <v/>
      </c>
      <c r="Q537" s="207" t="n"/>
      <c r="R537" s="26" t="inlineStr">
        <is>
          <t>FALSO</t>
        </is>
      </c>
      <c r="S537" s="26" t="inlineStr">
        <is>
          <t>FALSO</t>
        </is>
      </c>
      <c r="T537" s="211" t="n"/>
      <c r="U537" s="211" t="n"/>
      <c r="V537" s="290" t="inlineStr">
        <is>
          <t>Se descarta</t>
        </is>
      </c>
    </row>
    <row r="538" hidden="1" ht="15.75" customHeight="1" s="412">
      <c r="A538" s="199" t="n">
        <v>5295</v>
      </c>
      <c r="B538" s="200" t="n">
        <v>33</v>
      </c>
      <c r="C538" s="214" t="n">
        <v>158</v>
      </c>
      <c r="D538" s="214" t="n">
        <v>19</v>
      </c>
      <c r="E538" s="215" t="n">
        <v>43637</v>
      </c>
      <c r="F538" s="214" t="n">
        <v>5203</v>
      </c>
      <c r="G538" s="214" t="n"/>
      <c r="H538" s="216" t="n"/>
      <c r="I538" s="214" t="n"/>
      <c r="J538" s="217">
        <f>+(((G538-F538)-(H538-F538))/(H538-F538))*100</f>
        <v/>
      </c>
      <c r="K538" s="234" t="n"/>
      <c r="L538" s="219">
        <f>AVERAGE(J538:J539)</f>
        <v/>
      </c>
      <c r="M538" s="219">
        <f>_xlfn.STDEV.S(J538,J539)</f>
        <v/>
      </c>
      <c r="N538" s="206" t="n"/>
      <c r="O538" s="206" t="n"/>
      <c r="P538" s="207">
        <f>+(((H538-F538)/1000)*1000)/10</f>
        <v/>
      </c>
      <c r="Q538" s="207">
        <f>AVERAGE(P538:P539)</f>
        <v/>
      </c>
      <c r="R538" s="26" t="inlineStr">
        <is>
          <t>FALSO</t>
        </is>
      </c>
      <c r="S538" s="26" t="inlineStr">
        <is>
          <t>FALSO</t>
        </is>
      </c>
      <c r="T538" s="211" t="n"/>
      <c r="U538" s="211" t="n"/>
      <c r="V538" s="290" t="inlineStr">
        <is>
          <t>Se descarta</t>
        </is>
      </c>
    </row>
    <row r="539" hidden="1" ht="15.75" customHeight="1" s="412">
      <c r="A539" s="199" t="n">
        <v>5296</v>
      </c>
      <c r="B539" s="200" t="n">
        <v>34</v>
      </c>
      <c r="C539" s="214" t="n">
        <v>158</v>
      </c>
      <c r="D539" s="214" t="n">
        <v>19</v>
      </c>
      <c r="E539" s="215" t="n">
        <v>43637</v>
      </c>
      <c r="F539" s="214" t="n">
        <v>5191</v>
      </c>
      <c r="G539" s="214" t="n"/>
      <c r="H539" s="216" t="n"/>
      <c r="I539" s="214" t="n"/>
      <c r="J539" s="217">
        <f>+(((G539-F539)-(H539-F539))/(H539-F539))*100</f>
        <v/>
      </c>
      <c r="K539" s="234" t="n"/>
      <c r="L539" s="221" t="n"/>
      <c r="M539" s="221" t="n"/>
      <c r="N539" s="206" t="n"/>
      <c r="O539" s="206" t="n"/>
      <c r="P539" s="207">
        <f>+(((H539-F539)/1000)*1000)/10</f>
        <v/>
      </c>
      <c r="Q539" s="207" t="n"/>
      <c r="R539" s="26" t="inlineStr">
        <is>
          <t>FALSO</t>
        </is>
      </c>
      <c r="S539" s="26" t="inlineStr">
        <is>
          <t>FALSO</t>
        </is>
      </c>
      <c r="T539" s="211" t="n"/>
      <c r="U539" s="211" t="n"/>
      <c r="V539" s="290" t="inlineStr">
        <is>
          <t>Se descarta</t>
        </is>
      </c>
    </row>
    <row r="540" hidden="1" ht="15.75" customHeight="1" s="412">
      <c r="A540" s="199" t="n">
        <v>3305</v>
      </c>
      <c r="B540" s="200" t="n">
        <v>61</v>
      </c>
      <c r="C540" s="223" t="n">
        <v>159</v>
      </c>
      <c r="D540" s="223" t="n">
        <v>13</v>
      </c>
      <c r="E540" s="73" t="n">
        <v>43587</v>
      </c>
      <c r="F540" s="223" t="n">
        <v>5212</v>
      </c>
      <c r="G540" s="223" t="n">
        <v>8218</v>
      </c>
      <c r="H540" s="225" t="n">
        <v>7331</v>
      </c>
      <c r="I540" s="223" t="n">
        <v>1</v>
      </c>
      <c r="J540" s="74">
        <f>+(((G540-F540)-(H540-F540))/(H540-F540))*100</f>
        <v/>
      </c>
      <c r="K540" s="233" t="inlineStr">
        <is>
          <t>MF</t>
        </is>
      </c>
      <c r="L540" s="227">
        <f>AVERAGE(J540:J541)</f>
        <v/>
      </c>
      <c r="M540" s="227">
        <f>_xlfn.STDEV.S(J540,J541)</f>
        <v/>
      </c>
      <c r="N540" s="206" t="n">
        <v>2</v>
      </c>
      <c r="O540" s="206" t="n"/>
      <c r="P540" s="207">
        <f>+(((H540-F540)/1000)*1000)/10</f>
        <v/>
      </c>
      <c r="Q540" s="207">
        <f>AVERAGE(P540:P541)</f>
        <v/>
      </c>
      <c r="R540" s="26" t="inlineStr">
        <is>
          <t>FALSO</t>
        </is>
      </c>
      <c r="S540" s="26" t="inlineStr">
        <is>
          <t>FALSO</t>
        </is>
      </c>
      <c r="T540" s="211" t="n"/>
      <c r="U540" s="211" t="n"/>
      <c r="V540" s="290" t="inlineStr">
        <is>
          <t>Se descarta</t>
        </is>
      </c>
    </row>
    <row r="541" hidden="1" ht="15.75" customHeight="1" s="412">
      <c r="A541" s="199" t="n">
        <v>3306</v>
      </c>
      <c r="B541" s="200" t="n">
        <v>62</v>
      </c>
      <c r="C541" s="223" t="n">
        <v>159</v>
      </c>
      <c r="D541" s="223" t="n">
        <v>13</v>
      </c>
      <c r="E541" s="73" t="n">
        <v>43587</v>
      </c>
      <c r="F541" s="223" t="n">
        <v>5209</v>
      </c>
      <c r="G541" s="223" t="n">
        <v>8236</v>
      </c>
      <c r="H541" s="225" t="n">
        <v>7314</v>
      </c>
      <c r="I541" s="223" t="n"/>
      <c r="J541" s="74">
        <f>+(((G541-F541)-(H541-F541))/(H541-F541))*100</f>
        <v/>
      </c>
      <c r="K541" s="233" t="n"/>
      <c r="L541" s="228" t="n"/>
      <c r="M541" s="228" t="n"/>
      <c r="N541" s="206" t="n"/>
      <c r="O541" s="206" t="n"/>
      <c r="P541" s="207">
        <f>+(((H541-F541)/1000)*1000)/10</f>
        <v/>
      </c>
      <c r="Q541" s="207" t="n"/>
      <c r="R541" s="26" t="inlineStr">
        <is>
          <t>FALSO</t>
        </is>
      </c>
      <c r="S541" s="26" t="inlineStr">
        <is>
          <t>FALSO</t>
        </is>
      </c>
      <c r="T541" s="211" t="n"/>
      <c r="U541" s="211" t="n"/>
      <c r="V541" s="290" t="inlineStr">
        <is>
          <t>Se descarta</t>
        </is>
      </c>
    </row>
    <row r="542" ht="15.75" customHeight="1" s="412">
      <c r="A542" s="199" t="n">
        <v>4029</v>
      </c>
      <c r="B542" s="200" t="n">
        <v>59</v>
      </c>
      <c r="C542" s="223" t="n">
        <v>159</v>
      </c>
      <c r="D542" s="223" t="n">
        <v>15</v>
      </c>
      <c r="E542" s="73" t="n">
        <v>43599</v>
      </c>
      <c r="F542" s="223" t="n">
        <v>5278</v>
      </c>
      <c r="G542" s="223" t="n">
        <v>7545</v>
      </c>
      <c r="H542" s="225" t="n">
        <v>6972</v>
      </c>
      <c r="I542" s="223" t="n"/>
      <c r="J542" s="74">
        <f>+(((G542-F542)-(H542-F542))/(H542-F542))*100</f>
        <v/>
      </c>
      <c r="K542" s="236" t="n"/>
      <c r="L542" s="227">
        <f>AVERAGE(J542:J543)</f>
        <v/>
      </c>
      <c r="M542" s="227">
        <f>_xlfn.STDEV.S(J542,J543)</f>
        <v/>
      </c>
      <c r="N542" s="206" t="n"/>
      <c r="O542" s="206" t="n"/>
      <c r="P542" s="207">
        <f>+(((H542-F542)/1000)*1000)/10</f>
        <v/>
      </c>
      <c r="Q542" s="207">
        <f>AVERAGE(P542:P543)</f>
        <v/>
      </c>
      <c r="R542" s="26" t="inlineStr">
        <is>
          <t>FALSO</t>
        </is>
      </c>
      <c r="S542" s="26" t="inlineStr">
        <is>
          <t>FALSO</t>
        </is>
      </c>
      <c r="T542" s="211" t="n"/>
      <c r="U542" s="211" t="n"/>
      <c r="V542" s="290" t="inlineStr">
        <is>
          <t>Plot válido</t>
        </is>
      </c>
    </row>
    <row r="543" ht="15.75" customHeight="1" s="412">
      <c r="A543" s="199" t="n">
        <v>4030</v>
      </c>
      <c r="B543" s="200" t="n">
        <v>60</v>
      </c>
      <c r="C543" s="223" t="n">
        <v>159</v>
      </c>
      <c r="D543" s="223" t="n">
        <v>15</v>
      </c>
      <c r="E543" s="73" t="n">
        <v>43599</v>
      </c>
      <c r="F543" s="223" t="n">
        <v>5220</v>
      </c>
      <c r="G543" s="223" t="n">
        <v>7612</v>
      </c>
      <c r="H543" s="225" t="n">
        <v>6991</v>
      </c>
      <c r="I543" s="223" t="n"/>
      <c r="J543" s="74">
        <f>+(((G543-F543)-(H543-F543))/(H543-F543))*100</f>
        <v/>
      </c>
      <c r="K543" s="236" t="n"/>
      <c r="L543" s="228" t="n"/>
      <c r="M543" s="228" t="n"/>
      <c r="N543" s="206" t="n"/>
      <c r="O543" s="206" t="n"/>
      <c r="P543" s="207">
        <f>+(((H543-F543)/1000)*1000)/10</f>
        <v/>
      </c>
      <c r="Q543" s="207" t="n"/>
      <c r="R543" s="26" t="inlineStr">
        <is>
          <t>FALSO</t>
        </is>
      </c>
      <c r="S543" s="26" t="inlineStr">
        <is>
          <t>FALSO</t>
        </is>
      </c>
      <c r="T543" s="211" t="n"/>
      <c r="U543" s="211" t="n"/>
      <c r="V543" s="290" t="inlineStr">
        <is>
          <t>Plot válido</t>
        </is>
      </c>
    </row>
    <row r="544" ht="15.75" customHeight="1" s="412">
      <c r="A544" s="199" t="n">
        <v>4675</v>
      </c>
      <c r="B544" s="200" t="n">
        <v>59</v>
      </c>
      <c r="C544" s="223" t="n">
        <v>159</v>
      </c>
      <c r="D544" s="223" t="n">
        <v>17</v>
      </c>
      <c r="E544" s="73" t="n">
        <v>43619</v>
      </c>
      <c r="F544" s="223" t="n">
        <v>5278</v>
      </c>
      <c r="G544" s="223" t="n">
        <v>8204</v>
      </c>
      <c r="H544" s="225" t="n">
        <v>7466</v>
      </c>
      <c r="I544" s="223" t="n"/>
      <c r="J544" s="74">
        <f>+(((G544-F544)-(H544-F544))/(H544-F544))*100</f>
        <v/>
      </c>
      <c r="K544" s="233" t="n"/>
      <c r="L544" s="227">
        <f>AVERAGE(J544:J545)</f>
        <v/>
      </c>
      <c r="M544" s="227">
        <f>_xlfn.STDEV.S(J544,J545)</f>
        <v/>
      </c>
      <c r="N544" s="206" t="n"/>
      <c r="O544" s="206" t="n"/>
      <c r="P544" s="207">
        <f>+(((H544-F544)/1000)*1000)/10</f>
        <v/>
      </c>
      <c r="Q544" s="207">
        <f>AVERAGE(P544:P545)</f>
        <v/>
      </c>
      <c r="R544" s="26" t="inlineStr">
        <is>
          <t>VERDADERO</t>
        </is>
      </c>
      <c r="S544" s="26" t="inlineStr">
        <is>
          <t>FALSO</t>
        </is>
      </c>
      <c r="T544" s="211" t="n"/>
      <c r="U544" s="211" t="n"/>
      <c r="V544" s="290" t="inlineStr">
        <is>
          <t>Plot válido</t>
        </is>
      </c>
    </row>
    <row r="545" ht="15.75" customHeight="1" s="412">
      <c r="A545" s="199" t="n">
        <v>4676</v>
      </c>
      <c r="B545" s="200" t="n">
        <v>60</v>
      </c>
      <c r="C545" s="223" t="n">
        <v>159</v>
      </c>
      <c r="D545" s="223" t="n">
        <v>17</v>
      </c>
      <c r="E545" s="73" t="n">
        <v>43619</v>
      </c>
      <c r="F545" s="223" t="n">
        <v>5220</v>
      </c>
      <c r="G545" s="223" t="n">
        <v>8158</v>
      </c>
      <c r="H545" s="225" t="n">
        <v>7403</v>
      </c>
      <c r="I545" s="223" t="n"/>
      <c r="J545" s="74">
        <f>+(((G545-F545)-(H545-F545))/(H545-F545))*100</f>
        <v/>
      </c>
      <c r="K545" s="233" t="n"/>
      <c r="L545" s="228" t="n"/>
      <c r="M545" s="228" t="n"/>
      <c r="N545" s="206" t="n"/>
      <c r="O545" s="206" t="n"/>
      <c r="P545" s="207">
        <f>+(((H545-F545)/1000)*1000)/10</f>
        <v/>
      </c>
      <c r="Q545" s="207" t="n"/>
      <c r="R545" s="26" t="inlineStr">
        <is>
          <t>FALSO</t>
        </is>
      </c>
      <c r="S545" s="26" t="inlineStr">
        <is>
          <t>FALSO</t>
        </is>
      </c>
      <c r="T545" s="211" t="n"/>
      <c r="U545" s="211" t="n"/>
      <c r="V545" s="290" t="inlineStr">
        <is>
          <t>Plot válido</t>
        </is>
      </c>
    </row>
    <row r="546" ht="15.75" customHeight="1" s="412">
      <c r="A546" s="199" t="n">
        <v>5865</v>
      </c>
      <c r="B546" s="200" t="n">
        <v>56</v>
      </c>
      <c r="C546" s="223" t="n">
        <v>159</v>
      </c>
      <c r="D546" s="223" t="n">
        <v>22</v>
      </c>
      <c r="E546" s="73" t="n">
        <v>43685</v>
      </c>
      <c r="F546" s="223" t="n">
        <v>5254</v>
      </c>
      <c r="G546" s="223" t="n">
        <v>7490</v>
      </c>
      <c r="H546" s="225" t="n">
        <v>7192</v>
      </c>
      <c r="I546" s="223" t="n">
        <v>8</v>
      </c>
      <c r="J546" s="74">
        <f>+(((G546-F546)-(H546-F546))/(H546-F546))*100</f>
        <v/>
      </c>
      <c r="K546" s="233" t="n"/>
      <c r="L546" s="227">
        <f>AVERAGE(J546:J547)</f>
        <v/>
      </c>
      <c r="M546" s="227">
        <f>_xlfn.STDEV.S(J546,J547)</f>
        <v/>
      </c>
      <c r="N546" s="206" t="n"/>
      <c r="O546" s="206" t="n"/>
      <c r="P546" s="207">
        <f>+(((H546-F546)/1000)*1000)/10</f>
        <v/>
      </c>
      <c r="Q546" s="207">
        <f>AVERAGE(P546:P547)</f>
        <v/>
      </c>
      <c r="R546" s="26" t="inlineStr">
        <is>
          <t>FALSO</t>
        </is>
      </c>
      <c r="S546" s="26" t="inlineStr">
        <is>
          <t>VERDADERO</t>
        </is>
      </c>
      <c r="T546" s="211" t="n"/>
      <c r="U546" s="211" t="n"/>
      <c r="V546" s="290" t="inlineStr">
        <is>
          <t>Plot válido</t>
        </is>
      </c>
    </row>
    <row r="547" ht="15.75" customHeight="1" s="412">
      <c r="A547" s="199" t="n">
        <v>5866</v>
      </c>
      <c r="B547" s="200" t="n">
        <v>56</v>
      </c>
      <c r="C547" s="223" t="n">
        <v>159</v>
      </c>
      <c r="D547" s="223" t="n">
        <v>22</v>
      </c>
      <c r="E547" s="73" t="n">
        <v>43685</v>
      </c>
      <c r="F547" s="223" t="n">
        <v>5254</v>
      </c>
      <c r="G547" s="223" t="n">
        <v>7615</v>
      </c>
      <c r="H547" s="225" t="n">
        <v>7297</v>
      </c>
      <c r="I547" s="223" t="n"/>
      <c r="J547" s="74">
        <f>+(((G547-F547)-(H547-F547))/(H547-F547))*100</f>
        <v/>
      </c>
      <c r="K547" s="233" t="n"/>
      <c r="L547" s="228" t="n"/>
      <c r="M547" s="228" t="n"/>
      <c r="N547" s="206" t="n"/>
      <c r="O547" s="206" t="n"/>
      <c r="P547" s="207">
        <f>+(((H547-F547)/1000)*1000)/10</f>
        <v/>
      </c>
      <c r="Q547" s="207" t="n"/>
      <c r="R547" s="26" t="inlineStr">
        <is>
          <t>FALSO</t>
        </is>
      </c>
      <c r="S547" s="26" t="inlineStr">
        <is>
          <t>FALSO</t>
        </is>
      </c>
      <c r="T547" s="211" t="n"/>
      <c r="U547" s="211" t="n"/>
      <c r="V547" s="290" t="inlineStr">
        <is>
          <t>Plot válido</t>
        </is>
      </c>
    </row>
    <row r="548" ht="15.75" customHeight="1" s="412">
      <c r="A548" s="199" t="n">
        <v>3307</v>
      </c>
      <c r="B548" s="200" t="n">
        <v>63</v>
      </c>
      <c r="C548" s="214" t="n">
        <v>160</v>
      </c>
      <c r="D548" s="214" t="n">
        <v>13</v>
      </c>
      <c r="E548" s="215" t="n">
        <v>43587</v>
      </c>
      <c r="F548" s="214" t="n">
        <v>5214</v>
      </c>
      <c r="G548" s="214" t="n">
        <v>8944</v>
      </c>
      <c r="H548" s="216" t="n">
        <v>7890</v>
      </c>
      <c r="I548" s="214" t="n">
        <v>1</v>
      </c>
      <c r="J548" s="217">
        <f>+(((G548-F548)-(H548-F548))/(H548-F548))*100</f>
        <v/>
      </c>
      <c r="K548" s="234" t="inlineStr">
        <is>
          <t>MF</t>
        </is>
      </c>
      <c r="L548" s="219">
        <f>AVERAGE(J548:J549)</f>
        <v/>
      </c>
      <c r="M548" s="219">
        <f>_xlfn.STDEV.S(J548,J549)</f>
        <v/>
      </c>
      <c r="N548" s="206" t="n">
        <v>1</v>
      </c>
      <c r="O548" s="206" t="n"/>
      <c r="P548" s="207">
        <f>+(((H548-F548)/1000)*1000)/10</f>
        <v/>
      </c>
      <c r="Q548" s="207">
        <f>AVERAGE(P548:P549)</f>
        <v/>
      </c>
      <c r="R548" s="26" t="inlineStr">
        <is>
          <t>VERDADERO</t>
        </is>
      </c>
      <c r="S548" s="26" t="inlineStr">
        <is>
          <t>FALSO</t>
        </is>
      </c>
      <c r="T548" s="211" t="n"/>
      <c r="U548" s="211" t="n"/>
      <c r="V548" s="290" t="inlineStr">
        <is>
          <t>Plot válido</t>
        </is>
      </c>
    </row>
    <row r="549" ht="15.75" customHeight="1" s="412">
      <c r="A549" s="199" t="n">
        <v>3308</v>
      </c>
      <c r="B549" s="200" t="n">
        <v>64</v>
      </c>
      <c r="C549" s="214" t="n">
        <v>160</v>
      </c>
      <c r="D549" s="214" t="n">
        <v>13</v>
      </c>
      <c r="E549" s="215" t="n">
        <v>43587</v>
      </c>
      <c r="F549" s="214" t="n">
        <v>5232</v>
      </c>
      <c r="G549" s="214" t="n">
        <v>8972</v>
      </c>
      <c r="H549" s="216" t="n">
        <v>7914</v>
      </c>
      <c r="I549" s="214" t="n"/>
      <c r="J549" s="217">
        <f>+(((G549-F549)-(H549-F549))/(H549-F549))*100</f>
        <v/>
      </c>
      <c r="K549" s="234" t="n"/>
      <c r="L549" s="221" t="n"/>
      <c r="M549" s="221" t="n"/>
      <c r="N549" s="206" t="n"/>
      <c r="O549" s="206" t="n"/>
      <c r="P549" s="207">
        <f>+(((H549-F549)/1000)*1000)/10</f>
        <v/>
      </c>
      <c r="Q549" s="207" t="n"/>
      <c r="R549" s="26" t="inlineStr">
        <is>
          <t>FALSO</t>
        </is>
      </c>
      <c r="S549" s="26" t="inlineStr">
        <is>
          <t>FALSO</t>
        </is>
      </c>
      <c r="T549" s="211" t="n"/>
      <c r="U549" s="211" t="n"/>
      <c r="V549" s="290" t="inlineStr">
        <is>
          <t>Plot válido</t>
        </is>
      </c>
    </row>
    <row r="550" ht="15.75" customHeight="1" s="412">
      <c r="A550" s="199" t="n">
        <v>4031</v>
      </c>
      <c r="B550" s="200" t="n">
        <v>61</v>
      </c>
      <c r="C550" s="214" t="n">
        <v>160</v>
      </c>
      <c r="D550" s="214" t="n">
        <v>15</v>
      </c>
      <c r="E550" s="215" t="n">
        <v>43599</v>
      </c>
      <c r="F550" s="214" t="n">
        <v>5212</v>
      </c>
      <c r="G550" s="214" t="n">
        <v>8045</v>
      </c>
      <c r="H550" s="216" t="n">
        <v>7328</v>
      </c>
      <c r="I550" s="214" t="n"/>
      <c r="J550" s="217">
        <f>+(((G550-F550)-(H550-F550))/(H550-F550))*100</f>
        <v/>
      </c>
      <c r="K550" s="235" t="n"/>
      <c r="L550" s="219">
        <f>AVERAGE(J550:J551)</f>
        <v/>
      </c>
      <c r="M550" s="219">
        <f>_xlfn.STDEV.S(J550,J551)</f>
        <v/>
      </c>
      <c r="N550" s="206" t="n"/>
      <c r="O550" s="206" t="n"/>
      <c r="P550" s="207">
        <f>+(((H550-F550)/1000)*1000)/10</f>
        <v/>
      </c>
      <c r="Q550" s="207">
        <f>AVERAGE(P550:P551)</f>
        <v/>
      </c>
      <c r="R550" s="26" t="inlineStr">
        <is>
          <t>FALSO</t>
        </is>
      </c>
      <c r="S550" s="26" t="inlineStr">
        <is>
          <t>FALSO</t>
        </is>
      </c>
      <c r="T550" s="211" t="n"/>
      <c r="U550" s="211" t="n"/>
      <c r="V550" s="290" t="inlineStr">
        <is>
          <t>Plot válido</t>
        </is>
      </c>
    </row>
    <row r="551" ht="15.75" customHeight="1" s="412">
      <c r="A551" s="199" t="n">
        <v>4032</v>
      </c>
      <c r="B551" s="200" t="n">
        <v>62</v>
      </c>
      <c r="C551" s="214" t="n">
        <v>160</v>
      </c>
      <c r="D551" s="214" t="n">
        <v>15</v>
      </c>
      <c r="E551" s="215" t="n">
        <v>43599</v>
      </c>
      <c r="F551" s="214" t="n">
        <v>5209</v>
      </c>
      <c r="G551" s="214" t="n">
        <v>7897</v>
      </c>
      <c r="H551" s="216" t="n">
        <v>7220</v>
      </c>
      <c r="I551" s="214" t="n"/>
      <c r="J551" s="217">
        <f>+(((G551-F551)-(H551-F551))/(H551-F551))*100</f>
        <v/>
      </c>
      <c r="K551" s="235" t="n"/>
      <c r="L551" s="221" t="n"/>
      <c r="M551" s="221" t="n"/>
      <c r="N551" s="206" t="n"/>
      <c r="O551" s="206" t="n"/>
      <c r="P551" s="207">
        <f>+(((H551-F551)/1000)*1000)/10</f>
        <v/>
      </c>
      <c r="Q551" s="207" t="n"/>
      <c r="R551" s="26" t="inlineStr">
        <is>
          <t>FALSO</t>
        </is>
      </c>
      <c r="S551" s="26" t="inlineStr">
        <is>
          <t>FALSO</t>
        </is>
      </c>
      <c r="T551" s="211" t="n"/>
      <c r="U551" s="211" t="n"/>
      <c r="V551" s="290" t="inlineStr">
        <is>
          <t>Plot válido</t>
        </is>
      </c>
    </row>
    <row r="552" ht="15.75" customHeight="1" s="412">
      <c r="A552" s="199" t="n">
        <v>4677</v>
      </c>
      <c r="B552" s="200" t="n">
        <v>61</v>
      </c>
      <c r="C552" s="214" t="n">
        <v>160</v>
      </c>
      <c r="D552" s="214" t="n">
        <v>17</v>
      </c>
      <c r="E552" s="215" t="n">
        <v>43619</v>
      </c>
      <c r="F552" s="214" t="n">
        <v>5212</v>
      </c>
      <c r="G552" s="214" t="n">
        <v>8464</v>
      </c>
      <c r="H552" s="216" t="n">
        <v>7851</v>
      </c>
      <c r="I552" s="214" t="n"/>
      <c r="J552" s="217">
        <f>+(((G552-F552)-(H552-F552))/(H552-F552))*100</f>
        <v/>
      </c>
      <c r="K552" s="234" t="n"/>
      <c r="L552" s="219">
        <f>AVERAGE(J552:J553)</f>
        <v/>
      </c>
      <c r="M552" s="219">
        <f>_xlfn.STDEV.S(J552,J553)</f>
        <v/>
      </c>
      <c r="N552" s="206" t="n"/>
      <c r="O552" s="206" t="n"/>
      <c r="P552" s="207">
        <f>+(((H552-F552)/1000)*1000)/10</f>
        <v/>
      </c>
      <c r="Q552" s="207">
        <f>AVERAGE(P552:P553)</f>
        <v/>
      </c>
      <c r="R552" s="26" t="inlineStr">
        <is>
          <t>FALSO</t>
        </is>
      </c>
      <c r="S552" s="26" t="inlineStr">
        <is>
          <t>FALSO</t>
        </is>
      </c>
      <c r="T552" s="211" t="n"/>
      <c r="U552" s="211" t="n"/>
      <c r="V552" s="290" t="inlineStr">
        <is>
          <t>Plot válido</t>
        </is>
      </c>
    </row>
    <row r="553" ht="15.75" customHeight="1" s="412">
      <c r="A553" s="199" t="n">
        <v>4678</v>
      </c>
      <c r="B553" s="200" t="n">
        <v>62</v>
      </c>
      <c r="C553" s="214" t="n">
        <v>160</v>
      </c>
      <c r="D553" s="214" t="n">
        <v>17</v>
      </c>
      <c r="E553" s="215" t="n">
        <v>43619</v>
      </c>
      <c r="F553" s="214" t="n">
        <v>5209</v>
      </c>
      <c r="G553" s="214" t="n">
        <v>8399</v>
      </c>
      <c r="H553" s="216" t="n">
        <v>7796</v>
      </c>
      <c r="I553" s="214" t="n"/>
      <c r="J553" s="217">
        <f>+(((G553-F553)-(H553-F553))/(H553-F553))*100</f>
        <v/>
      </c>
      <c r="K553" s="234" t="n"/>
      <c r="L553" s="221" t="n"/>
      <c r="M553" s="221" t="n"/>
      <c r="N553" s="206" t="n"/>
      <c r="O553" s="206" t="n"/>
      <c r="P553" s="207">
        <f>+(((H553-F553)/1000)*1000)/10</f>
        <v/>
      </c>
      <c r="Q553" s="207" t="n"/>
      <c r="R553" s="26" t="inlineStr">
        <is>
          <t>FALSO</t>
        </is>
      </c>
      <c r="S553" s="26" t="inlineStr">
        <is>
          <t>FALSO</t>
        </is>
      </c>
      <c r="T553" s="211" t="n"/>
      <c r="U553" s="211" t="n"/>
      <c r="V553" s="290" t="inlineStr">
        <is>
          <t>Plot válido</t>
        </is>
      </c>
    </row>
    <row r="554" ht="15.75" customHeight="1" s="412">
      <c r="A554" s="199" t="n">
        <v>5297</v>
      </c>
      <c r="B554" s="200" t="n">
        <v>35</v>
      </c>
      <c r="C554" s="214" t="n">
        <v>160</v>
      </c>
      <c r="D554" s="214" t="n">
        <v>19</v>
      </c>
      <c r="E554" s="215" t="n">
        <v>43637</v>
      </c>
      <c r="F554" s="214" t="n">
        <v>5280</v>
      </c>
      <c r="G554" s="214" t="n">
        <v>8048</v>
      </c>
      <c r="H554" s="216" t="n">
        <v>7525</v>
      </c>
      <c r="I554" s="214" t="inlineStr">
        <is>
          <t>7</t>
        </is>
      </c>
      <c r="J554" s="217">
        <f>+(((G554-F554)-(H554-F554))/(H554-F554))*100</f>
        <v/>
      </c>
      <c r="K554" s="234" t="n"/>
      <c r="L554" s="219">
        <f>AVERAGE(J554:J555)</f>
        <v/>
      </c>
      <c r="M554" s="219">
        <f>_xlfn.STDEV.S(J554,J555)</f>
        <v/>
      </c>
      <c r="N554" s="206" t="n"/>
      <c r="O554" s="206" t="n"/>
      <c r="P554" s="207">
        <f>+(((H554-F554)/1000)*1000)/10</f>
        <v/>
      </c>
      <c r="Q554" s="207">
        <f>AVERAGE(P554:P555)</f>
        <v/>
      </c>
      <c r="R554" s="26" t="inlineStr">
        <is>
          <t>FALSO</t>
        </is>
      </c>
      <c r="S554" s="26" t="inlineStr">
        <is>
          <t>FALSO</t>
        </is>
      </c>
      <c r="T554" s="211" t="n"/>
      <c r="U554" s="211" t="n"/>
      <c r="V554" s="290" t="inlineStr">
        <is>
          <t>Plot válido</t>
        </is>
      </c>
    </row>
    <row r="555" ht="15.75" customHeight="1" s="412">
      <c r="A555" s="199" t="n">
        <v>5298</v>
      </c>
      <c r="B555" s="200" t="n">
        <v>36</v>
      </c>
      <c r="C555" s="214" t="n">
        <v>160</v>
      </c>
      <c r="D555" s="214" t="n">
        <v>19</v>
      </c>
      <c r="E555" s="215" t="n">
        <v>43637</v>
      </c>
      <c r="F555" s="214" t="n">
        <v>5219</v>
      </c>
      <c r="G555" s="214" t="n">
        <v>8434</v>
      </c>
      <c r="H555" s="216" t="n">
        <v>7791</v>
      </c>
      <c r="I555" s="214" t="n"/>
      <c r="J555" s="217">
        <f>+(((G555-F555)-(H555-F555))/(H555-F555))*100</f>
        <v/>
      </c>
      <c r="K555" s="234" t="n"/>
      <c r="L555" s="221" t="n"/>
      <c r="M555" s="221" t="n"/>
      <c r="N555" s="206" t="n"/>
      <c r="O555" s="206" t="n"/>
      <c r="P555" s="207">
        <f>+(((H555-F555)/1000)*1000)/10</f>
        <v/>
      </c>
      <c r="Q555" s="207" t="n"/>
      <c r="R555" s="26" t="inlineStr">
        <is>
          <t>FALSO</t>
        </is>
      </c>
      <c r="S555" s="26" t="inlineStr">
        <is>
          <t>FALSO</t>
        </is>
      </c>
      <c r="T555" s="211" t="n"/>
      <c r="U555" s="211" t="n"/>
      <c r="V555" s="290" t="inlineStr">
        <is>
          <t>Plot válido</t>
        </is>
      </c>
    </row>
    <row r="556" ht="15.75" customHeight="1" s="412">
      <c r="A556" s="199" t="n">
        <v>5867</v>
      </c>
      <c r="B556" s="200" t="n">
        <v>57</v>
      </c>
      <c r="C556" s="214" t="n">
        <v>160</v>
      </c>
      <c r="D556" s="214" t="n">
        <v>22</v>
      </c>
      <c r="E556" s="215" t="n">
        <v>43685</v>
      </c>
      <c r="F556" s="214" t="n">
        <v>5257</v>
      </c>
      <c r="G556" s="214" t="n">
        <v>8466</v>
      </c>
      <c r="H556" s="216" t="n">
        <v>8032</v>
      </c>
      <c r="I556" s="214" t="n">
        <v>9</v>
      </c>
      <c r="J556" s="217">
        <f>+(((G556-F556)-(H556-F556))/(H556-F556))*100</f>
        <v/>
      </c>
      <c r="K556" s="234" t="n"/>
      <c r="L556" s="219">
        <f>AVERAGE(J556:J557)</f>
        <v/>
      </c>
      <c r="M556" s="219">
        <f>_xlfn.STDEV.S(J556,J557)</f>
        <v/>
      </c>
      <c r="N556" s="206" t="n"/>
      <c r="O556" s="206" t="n"/>
      <c r="P556" s="207">
        <f>+(((H556-F556)/1000)*1000)/10</f>
        <v/>
      </c>
      <c r="Q556" s="207">
        <f>AVERAGE(P556:P557)</f>
        <v/>
      </c>
      <c r="R556" s="26" t="inlineStr">
        <is>
          <t>FALSO</t>
        </is>
      </c>
      <c r="S556" s="26" t="inlineStr">
        <is>
          <t>VERDADERO</t>
        </is>
      </c>
      <c r="T556" s="211" t="n"/>
      <c r="U556" s="211" t="n"/>
      <c r="V556" s="290" t="inlineStr">
        <is>
          <t>Plot válido</t>
        </is>
      </c>
    </row>
    <row r="557" ht="15.75" customHeight="1" s="412">
      <c r="A557" s="199" t="n">
        <v>5868</v>
      </c>
      <c r="B557" s="200" t="n">
        <v>57</v>
      </c>
      <c r="C557" s="214" t="n">
        <v>160</v>
      </c>
      <c r="D557" s="214" t="n">
        <v>22</v>
      </c>
      <c r="E557" s="215" t="n">
        <v>43685</v>
      </c>
      <c r="F557" s="214" t="n">
        <v>5257</v>
      </c>
      <c r="G557" s="214" t="n">
        <v>7609</v>
      </c>
      <c r="H557" s="216" t="n">
        <v>7286</v>
      </c>
      <c r="I557" s="214" t="n"/>
      <c r="J557" s="217">
        <f>+(((G557-F557)-(H557-F557))/(H557-F557))*100</f>
        <v/>
      </c>
      <c r="K557" s="234" t="n"/>
      <c r="L557" s="221" t="n"/>
      <c r="M557" s="221" t="n"/>
      <c r="N557" s="206" t="n"/>
      <c r="O557" s="206" t="n"/>
      <c r="P557" s="207">
        <f>+(((H557-F557)/1000)*1000)/10</f>
        <v/>
      </c>
      <c r="Q557" s="207" t="n"/>
      <c r="R557" s="26" t="inlineStr">
        <is>
          <t>FALSO</t>
        </is>
      </c>
      <c r="S557" s="26" t="inlineStr">
        <is>
          <t>FALSO</t>
        </is>
      </c>
      <c r="T557" s="211" t="n"/>
      <c r="U557" s="211" t="n"/>
      <c r="V557" s="290" t="inlineStr">
        <is>
          <t>Plot válido</t>
        </is>
      </c>
    </row>
    <row r="558" ht="15.75" customHeight="1" s="412">
      <c r="A558" s="199" t="n">
        <v>3309</v>
      </c>
      <c r="B558" s="200" t="n">
        <v>65</v>
      </c>
      <c r="C558" s="214" t="n">
        <v>161</v>
      </c>
      <c r="D558" s="214" t="n">
        <v>13</v>
      </c>
      <c r="E558" s="215" t="n">
        <v>43587</v>
      </c>
      <c r="F558" s="214" t="n">
        <v>5215</v>
      </c>
      <c r="G558" s="214" t="n">
        <v>7282</v>
      </c>
      <c r="H558" s="216" t="n">
        <v>6708</v>
      </c>
      <c r="I558" s="214" t="n">
        <v>1</v>
      </c>
      <c r="J558" s="217">
        <f>+(((G558-F558)-(H558-F558))/(H558-F558))*100</f>
        <v/>
      </c>
      <c r="K558" s="234" t="inlineStr">
        <is>
          <t>MF</t>
        </is>
      </c>
      <c r="L558" s="219">
        <f>AVERAGE(J558:J559)</f>
        <v/>
      </c>
      <c r="M558" s="219">
        <f>_xlfn.STDEV.S(J558,J559)</f>
        <v/>
      </c>
      <c r="N558" s="206" t="n">
        <v>1</v>
      </c>
      <c r="O558" s="206" t="n"/>
      <c r="P558" s="207">
        <f>+(((H558-F558)/1000)*1000)/10</f>
        <v/>
      </c>
      <c r="Q558" s="207">
        <f>AVERAGE(P558:P559)</f>
        <v/>
      </c>
      <c r="R558" s="26" t="inlineStr">
        <is>
          <t>VERDADERO</t>
        </is>
      </c>
      <c r="S558" s="26" t="inlineStr">
        <is>
          <t>FALSO</t>
        </is>
      </c>
      <c r="T558" s="211" t="n"/>
      <c r="U558" s="211" t="n"/>
      <c r="V558" s="290" t="inlineStr">
        <is>
          <t>Plot válido</t>
        </is>
      </c>
    </row>
    <row r="559" ht="15.75" customHeight="1" s="412">
      <c r="A559" s="199" t="n">
        <v>3310</v>
      </c>
      <c r="B559" s="200" t="n">
        <v>66</v>
      </c>
      <c r="C559" s="214" t="n">
        <v>161</v>
      </c>
      <c r="D559" s="214" t="n">
        <v>13</v>
      </c>
      <c r="E559" s="215" t="n">
        <v>43587</v>
      </c>
      <c r="F559" s="214" t="n">
        <v>5279</v>
      </c>
      <c r="G559" s="214" t="n">
        <v>7330</v>
      </c>
      <c r="H559" s="216" t="n">
        <v>6773</v>
      </c>
      <c r="I559" s="214" t="n"/>
      <c r="J559" s="217">
        <f>+(((G559-F559)-(H559-F559))/(H559-F559))*100</f>
        <v/>
      </c>
      <c r="K559" s="234" t="n"/>
      <c r="L559" s="221" t="n"/>
      <c r="M559" s="221" t="n"/>
      <c r="N559" s="206" t="n"/>
      <c r="O559" s="206" t="n"/>
      <c r="P559" s="207">
        <f>+(((H559-F559)/1000)*1000)/10</f>
        <v/>
      </c>
      <c r="Q559" s="207" t="n"/>
      <c r="R559" s="26" t="inlineStr">
        <is>
          <t>FALSO</t>
        </is>
      </c>
      <c r="S559" s="26" t="inlineStr">
        <is>
          <t>FALSO</t>
        </is>
      </c>
      <c r="T559" s="211" t="n"/>
      <c r="U559" s="211" t="n"/>
      <c r="V559" s="290" t="inlineStr">
        <is>
          <t>Plot válido</t>
        </is>
      </c>
    </row>
    <row r="560" ht="15.75" customHeight="1" s="412">
      <c r="A560" s="199" t="n">
        <v>4033</v>
      </c>
      <c r="B560" s="200" t="n">
        <v>63</v>
      </c>
      <c r="C560" s="214" t="n">
        <v>161</v>
      </c>
      <c r="D560" s="214" t="n">
        <v>15</v>
      </c>
      <c r="E560" s="215" t="n">
        <v>43599</v>
      </c>
      <c r="F560" s="214" t="n">
        <v>5214</v>
      </c>
      <c r="G560" s="214" t="n">
        <v>7474</v>
      </c>
      <c r="H560" s="216" t="n">
        <v>6967</v>
      </c>
      <c r="I560" s="214" t="n"/>
      <c r="J560" s="217">
        <f>+(((G560-F560)-(H560-F560))/(H560-F560))*100</f>
        <v/>
      </c>
      <c r="K560" s="235" t="n"/>
      <c r="L560" s="219">
        <f>AVERAGE(J560:J561)</f>
        <v/>
      </c>
      <c r="M560" s="219">
        <f>_xlfn.STDEV.S(J560,J561)</f>
        <v/>
      </c>
      <c r="N560" s="206" t="n"/>
      <c r="O560" s="206" t="n"/>
      <c r="P560" s="207">
        <f>+(((H560-F560)/1000)*1000)/10</f>
        <v/>
      </c>
      <c r="Q560" s="207">
        <f>AVERAGE(P560:P561)</f>
        <v/>
      </c>
      <c r="R560" s="26" t="inlineStr">
        <is>
          <t>FALSO</t>
        </is>
      </c>
      <c r="S560" s="26" t="inlineStr">
        <is>
          <t>FALSO</t>
        </is>
      </c>
      <c r="T560" s="211" t="n"/>
      <c r="U560" s="211" t="n"/>
      <c r="V560" s="290" t="inlineStr">
        <is>
          <t>Plot válido</t>
        </is>
      </c>
    </row>
    <row r="561" ht="15.75" customHeight="1" s="412">
      <c r="A561" s="199" t="n">
        <v>4034</v>
      </c>
      <c r="B561" s="200" t="n">
        <v>64</v>
      </c>
      <c r="C561" s="214" t="n">
        <v>161</v>
      </c>
      <c r="D561" s="214" t="n">
        <v>15</v>
      </c>
      <c r="E561" s="215" t="n">
        <v>43599</v>
      </c>
      <c r="F561" s="214" t="n">
        <v>5232</v>
      </c>
      <c r="G561" s="214" t="n">
        <v>7490</v>
      </c>
      <c r="H561" s="216" t="n">
        <v>6986</v>
      </c>
      <c r="I561" s="214" t="n"/>
      <c r="J561" s="217">
        <f>+(((G561-F561)-(H561-F561))/(H561-F561))*100</f>
        <v/>
      </c>
      <c r="K561" s="235" t="n"/>
      <c r="L561" s="221" t="n"/>
      <c r="M561" s="221" t="n"/>
      <c r="N561" s="206" t="n"/>
      <c r="O561" s="206" t="n"/>
      <c r="P561" s="207">
        <f>+(((H561-F561)/1000)*1000)/10</f>
        <v/>
      </c>
      <c r="Q561" s="207" t="n"/>
      <c r="R561" s="26" t="inlineStr">
        <is>
          <t>FALSO</t>
        </is>
      </c>
      <c r="S561" s="26" t="inlineStr">
        <is>
          <t>FALSO</t>
        </is>
      </c>
      <c r="T561" s="211" t="n"/>
      <c r="U561" s="211" t="n"/>
      <c r="V561" s="290" t="inlineStr">
        <is>
          <t>Plot válido</t>
        </is>
      </c>
    </row>
    <row r="562" ht="15.75" customHeight="1" s="412">
      <c r="A562" s="199" t="n">
        <v>4679</v>
      </c>
      <c r="B562" s="200" t="n">
        <v>63</v>
      </c>
      <c r="C562" s="214" t="n">
        <v>161</v>
      </c>
      <c r="D562" s="214" t="n">
        <v>17</v>
      </c>
      <c r="E562" s="215" t="n">
        <v>43619</v>
      </c>
      <c r="F562" s="214" t="n">
        <v>5214</v>
      </c>
      <c r="G562" s="214" t="n">
        <v>7755</v>
      </c>
      <c r="H562" s="216" t="n">
        <v>7261</v>
      </c>
      <c r="I562" s="214" t="n"/>
      <c r="J562" s="217">
        <f>+(((G562-F562)-(H562-F562))/(H562-F562))*100</f>
        <v/>
      </c>
      <c r="K562" s="234" t="n"/>
      <c r="L562" s="219">
        <f>AVERAGE(J562:J563)</f>
        <v/>
      </c>
      <c r="M562" s="219">
        <f>_xlfn.STDEV.S(J562,J563)</f>
        <v/>
      </c>
      <c r="N562" s="206" t="n"/>
      <c r="O562" s="206" t="n"/>
      <c r="P562" s="207">
        <f>+(((H562-F562)/1000)*1000)/10</f>
        <v/>
      </c>
      <c r="Q562" s="207">
        <f>AVERAGE(P562:P563)</f>
        <v/>
      </c>
      <c r="R562" s="26" t="inlineStr">
        <is>
          <t>FALSO</t>
        </is>
      </c>
      <c r="S562" s="26" t="inlineStr">
        <is>
          <t>FALSO</t>
        </is>
      </c>
      <c r="T562" s="211" t="n"/>
      <c r="U562" s="211" t="n"/>
      <c r="V562" s="290" t="inlineStr">
        <is>
          <t>Plot válido</t>
        </is>
      </c>
    </row>
    <row r="563" ht="15.75" customHeight="1" s="412">
      <c r="A563" s="199" t="n">
        <v>4680</v>
      </c>
      <c r="B563" s="200" t="n">
        <v>64</v>
      </c>
      <c r="C563" s="214" t="n">
        <v>161</v>
      </c>
      <c r="D563" s="214" t="n">
        <v>17</v>
      </c>
      <c r="E563" s="215" t="n">
        <v>43619</v>
      </c>
      <c r="F563" s="214" t="n">
        <v>5232</v>
      </c>
      <c r="G563" s="214" t="n">
        <v>7691</v>
      </c>
      <c r="H563" s="216" t="n">
        <v>7215</v>
      </c>
      <c r="I563" s="214" t="n"/>
      <c r="J563" s="217">
        <f>+(((G563-F563)-(H563-F563))/(H563-F563))*100</f>
        <v/>
      </c>
      <c r="K563" s="234" t="n"/>
      <c r="L563" s="221" t="n"/>
      <c r="M563" s="221" t="n"/>
      <c r="N563" s="206" t="n"/>
      <c r="O563" s="206" t="n"/>
      <c r="P563" s="207">
        <f>+(((H563-F563)/1000)*1000)/10</f>
        <v/>
      </c>
      <c r="Q563" s="207" t="n"/>
      <c r="R563" s="26" t="inlineStr">
        <is>
          <t>FALSO</t>
        </is>
      </c>
      <c r="S563" s="26" t="inlineStr">
        <is>
          <t>FALSO</t>
        </is>
      </c>
      <c r="T563" s="211" t="n"/>
      <c r="U563" s="211" t="n"/>
      <c r="V563" s="290" t="inlineStr">
        <is>
          <t>Plot válido</t>
        </is>
      </c>
    </row>
    <row r="564" ht="15.75" customHeight="1" s="412">
      <c r="A564" s="199" t="n">
        <v>5299</v>
      </c>
      <c r="B564" s="200" t="n">
        <v>37</v>
      </c>
      <c r="C564" s="214" t="n">
        <v>161</v>
      </c>
      <c r="D564" s="214" t="n">
        <v>19</v>
      </c>
      <c r="E564" s="215" t="n">
        <v>43637</v>
      </c>
      <c r="F564" s="214" t="n">
        <v>5225</v>
      </c>
      <c r="G564" s="214" t="n">
        <v>7734</v>
      </c>
      <c r="H564" s="216" t="n">
        <v>7256</v>
      </c>
      <c r="I564" s="214" t="inlineStr">
        <is>
          <t>7</t>
        </is>
      </c>
      <c r="J564" s="217">
        <f>+(((G564-F564)-(H564-F564))/(H564-F564))*100</f>
        <v/>
      </c>
      <c r="K564" s="234" t="n"/>
      <c r="L564" s="219">
        <f>AVERAGE(J564:J565)</f>
        <v/>
      </c>
      <c r="M564" s="219">
        <f>_xlfn.STDEV.S(J564,J565)</f>
        <v/>
      </c>
      <c r="N564" s="206" t="n"/>
      <c r="O564" s="206" t="n"/>
      <c r="P564" s="207">
        <f>+(((H564-F564)/1000)*1000)/10</f>
        <v/>
      </c>
      <c r="Q564" s="207">
        <f>AVERAGE(P564:P565)</f>
        <v/>
      </c>
      <c r="R564" s="26" t="inlineStr">
        <is>
          <t>FALSO</t>
        </is>
      </c>
      <c r="S564" s="26" t="inlineStr">
        <is>
          <t>FALSO</t>
        </is>
      </c>
      <c r="T564" s="211" t="n"/>
      <c r="U564" s="211" t="n"/>
      <c r="V564" s="290" t="inlineStr">
        <is>
          <t>Plot válido</t>
        </is>
      </c>
    </row>
    <row r="565" ht="15.75" customHeight="1" s="412">
      <c r="A565" s="199" t="n">
        <v>5300</v>
      </c>
      <c r="B565" s="200" t="n">
        <v>38</v>
      </c>
      <c r="C565" s="214" t="n">
        <v>161</v>
      </c>
      <c r="D565" s="214" t="n">
        <v>19</v>
      </c>
      <c r="E565" s="215" t="n">
        <v>43637</v>
      </c>
      <c r="F565" s="214" t="n">
        <v>5241</v>
      </c>
      <c r="G565" s="214" t="n">
        <v>7746</v>
      </c>
      <c r="H565" s="216" t="n">
        <v>7264</v>
      </c>
      <c r="I565" s="214" t="n"/>
      <c r="J565" s="217">
        <f>+(((G565-F565)-(H565-F565))/(H565-F565))*100</f>
        <v/>
      </c>
      <c r="K565" s="234" t="n"/>
      <c r="L565" s="221" t="n"/>
      <c r="M565" s="221" t="n"/>
      <c r="N565" s="206" t="n"/>
      <c r="O565" s="206" t="n"/>
      <c r="P565" s="207">
        <f>+(((H565-F565)/1000)*1000)/10</f>
        <v/>
      </c>
      <c r="Q565" s="207" t="n"/>
      <c r="R565" s="26" t="inlineStr">
        <is>
          <t>FALSO</t>
        </is>
      </c>
      <c r="S565" s="26" t="inlineStr">
        <is>
          <t>FALSO</t>
        </is>
      </c>
      <c r="T565" s="211" t="n"/>
      <c r="U565" s="211" t="n"/>
      <c r="V565" s="290" t="inlineStr">
        <is>
          <t>Plot válido</t>
        </is>
      </c>
    </row>
    <row r="566" ht="15.75" customHeight="1" s="412">
      <c r="A566" s="199" t="n">
        <v>5869</v>
      </c>
      <c r="B566" s="200" t="n">
        <v>58</v>
      </c>
      <c r="C566" s="214" t="n">
        <v>161</v>
      </c>
      <c r="D566" s="214" t="n">
        <v>22</v>
      </c>
      <c r="E566" s="215" t="n">
        <v>43685</v>
      </c>
      <c r="F566" s="214" t="n">
        <v>5320</v>
      </c>
      <c r="G566" s="214" t="n">
        <v>7608</v>
      </c>
      <c r="H566" s="216" t="n">
        <v>7294</v>
      </c>
      <c r="I566" s="214" t="n">
        <v>10</v>
      </c>
      <c r="J566" s="217">
        <f>+(((G566-F566)-(H566-F566))/(H566-F566))*100</f>
        <v/>
      </c>
      <c r="K566" s="234" t="n"/>
      <c r="L566" s="219">
        <f>AVERAGE(J566:J567)</f>
        <v/>
      </c>
      <c r="M566" s="219">
        <f>_xlfn.STDEV.S(J566,J567)</f>
        <v/>
      </c>
      <c r="N566" s="206" t="n"/>
      <c r="O566" s="206" t="n"/>
      <c r="P566" s="207">
        <f>+(((H566-F566)/1000)*1000)/10</f>
        <v/>
      </c>
      <c r="Q566" s="207">
        <f>AVERAGE(P566:P567)</f>
        <v/>
      </c>
      <c r="R566" s="26" t="inlineStr">
        <is>
          <t>FALSO</t>
        </is>
      </c>
      <c r="S566" s="26" t="inlineStr">
        <is>
          <t>FALSO</t>
        </is>
      </c>
      <c r="T566" s="211" t="n"/>
      <c r="U566" s="211" t="n"/>
      <c r="V566" s="290" t="inlineStr">
        <is>
          <t>Plot válido</t>
        </is>
      </c>
    </row>
    <row r="567" ht="15.75" customHeight="1" s="412">
      <c r="A567" s="199" t="n">
        <v>5870</v>
      </c>
      <c r="B567" s="200" t="n">
        <v>58</v>
      </c>
      <c r="C567" s="214" t="n">
        <v>161</v>
      </c>
      <c r="D567" s="214" t="n">
        <v>22</v>
      </c>
      <c r="E567" s="215" t="n">
        <v>43685</v>
      </c>
      <c r="F567" s="214" t="n">
        <v>5320</v>
      </c>
      <c r="G567" s="214" t="n">
        <v>7745</v>
      </c>
      <c r="H567" s="216" t="n">
        <v>7402</v>
      </c>
      <c r="I567" s="214" t="n"/>
      <c r="J567" s="217">
        <f>+(((G567-F567)-(H567-F567))/(H567-F567))*100</f>
        <v/>
      </c>
      <c r="K567" s="234" t="n"/>
      <c r="L567" s="221" t="n"/>
      <c r="M567" s="221" t="n"/>
      <c r="N567" s="206" t="n"/>
      <c r="O567" s="206" t="n"/>
      <c r="P567" s="207">
        <f>+(((H567-F567)/1000)*1000)/10</f>
        <v/>
      </c>
      <c r="Q567" s="207" t="n"/>
      <c r="R567" s="26" t="inlineStr">
        <is>
          <t>FALSO</t>
        </is>
      </c>
      <c r="S567" s="26" t="inlineStr">
        <is>
          <t>FALSO</t>
        </is>
      </c>
      <c r="T567" s="211" t="n"/>
      <c r="U567" s="211" t="n"/>
      <c r="V567" s="290" t="inlineStr">
        <is>
          <t>Plot válido</t>
        </is>
      </c>
    </row>
    <row r="568" ht="15.75" customHeight="1" s="412">
      <c r="A568" s="199" t="n">
        <v>3311</v>
      </c>
      <c r="B568" s="200" t="n">
        <v>67</v>
      </c>
      <c r="C568" s="223" t="n">
        <v>162</v>
      </c>
      <c r="D568" s="223" t="n">
        <v>13</v>
      </c>
      <c r="E568" s="73" t="n">
        <v>43587</v>
      </c>
      <c r="F568" s="223" t="n">
        <v>5217</v>
      </c>
      <c r="G568" s="223" t="n">
        <v>9287</v>
      </c>
      <c r="H568" s="225" t="n">
        <v>8101</v>
      </c>
      <c r="I568" s="223" t="n">
        <v>1</v>
      </c>
      <c r="J568" s="74">
        <f>+(((G568-F568)-(H568-F568))/(H568-F568))*100</f>
        <v/>
      </c>
      <c r="K568" s="233" t="inlineStr">
        <is>
          <t>MF</t>
        </is>
      </c>
      <c r="L568" s="227">
        <f>AVERAGE(J568:J569)</f>
        <v/>
      </c>
      <c r="M568" s="227">
        <f>_xlfn.STDEV.S(J568,J569)</f>
        <v/>
      </c>
      <c r="N568" s="206" t="n">
        <v>2</v>
      </c>
      <c r="O568" s="206" t="n"/>
      <c r="P568" s="207">
        <f>+(((H568-F568)/1000)*1000)/10</f>
        <v/>
      </c>
      <c r="Q568" s="207">
        <f>AVERAGE(P568:P569)</f>
        <v/>
      </c>
      <c r="R568" s="26" t="inlineStr">
        <is>
          <t>FALSO</t>
        </is>
      </c>
      <c r="S568" s="26" t="inlineStr">
        <is>
          <t>FALSO</t>
        </is>
      </c>
      <c r="T568" s="211" t="n"/>
      <c r="U568" s="211" t="n"/>
      <c r="V568" s="290" t="inlineStr">
        <is>
          <t>Plot válido</t>
        </is>
      </c>
    </row>
    <row r="569" ht="15.75" customHeight="1" s="412">
      <c r="A569" s="199" t="n">
        <v>3312</v>
      </c>
      <c r="B569" s="200" t="n">
        <v>68</v>
      </c>
      <c r="C569" s="223" t="n">
        <v>162</v>
      </c>
      <c r="D569" s="223" t="n">
        <v>13</v>
      </c>
      <c r="E569" s="73" t="n">
        <v>43587</v>
      </c>
      <c r="F569" s="223" t="n">
        <v>5288</v>
      </c>
      <c r="G569" s="223" t="n">
        <v>9434</v>
      </c>
      <c r="H569" s="225" t="n">
        <v>8263</v>
      </c>
      <c r="I569" s="223" t="n"/>
      <c r="J569" s="74">
        <f>+(((G569-F569)-(H569-F569))/(H569-F569))*100</f>
        <v/>
      </c>
      <c r="K569" s="233" t="n"/>
      <c r="L569" s="228" t="n"/>
      <c r="M569" s="228" t="n"/>
      <c r="N569" s="206" t="n"/>
      <c r="O569" s="206" t="n"/>
      <c r="P569" s="207">
        <f>+(((H569-F569)/1000)*1000)/10</f>
        <v/>
      </c>
      <c r="Q569" s="207" t="n"/>
      <c r="R569" s="26" t="inlineStr">
        <is>
          <t>FALSO</t>
        </is>
      </c>
      <c r="S569" s="26" t="inlineStr">
        <is>
          <t>FALSO</t>
        </is>
      </c>
      <c r="T569" s="211" t="n"/>
      <c r="U569" s="211" t="n"/>
      <c r="V569" s="290" t="inlineStr">
        <is>
          <t>Plot válido</t>
        </is>
      </c>
    </row>
    <row r="570" ht="15.75" customHeight="1" s="412">
      <c r="A570" s="199" t="n">
        <v>4035</v>
      </c>
      <c r="B570" s="200" t="n">
        <v>65</v>
      </c>
      <c r="C570" s="223" t="n">
        <v>162</v>
      </c>
      <c r="D570" s="223" t="n">
        <v>15</v>
      </c>
      <c r="E570" s="73" t="n">
        <v>43599</v>
      </c>
      <c r="F570" s="223" t="n">
        <v>5215</v>
      </c>
      <c r="G570" s="223" t="n">
        <v>8700</v>
      </c>
      <c r="H570" s="225" t="n">
        <v>7825</v>
      </c>
      <c r="I570" s="223" t="n"/>
      <c r="J570" s="74">
        <f>+(((G570-F570)-(H570-F570))/(H570-F570))*100</f>
        <v/>
      </c>
      <c r="K570" s="236" t="n"/>
      <c r="L570" s="227">
        <f>AVERAGE(J570:J571)</f>
        <v/>
      </c>
      <c r="M570" s="227">
        <f>_xlfn.STDEV.S(J570,J571)</f>
        <v/>
      </c>
      <c r="N570" s="206" t="n"/>
      <c r="O570" s="206" t="n"/>
      <c r="P570" s="207">
        <f>+(((H570-F570)/1000)*1000)/10</f>
        <v/>
      </c>
      <c r="Q570" s="207">
        <f>AVERAGE(P570:P571)</f>
        <v/>
      </c>
      <c r="R570" s="26" t="inlineStr">
        <is>
          <t>FALSO</t>
        </is>
      </c>
      <c r="S570" s="26" t="inlineStr">
        <is>
          <t>FALSO</t>
        </is>
      </c>
      <c r="T570" s="211" t="n"/>
      <c r="U570" s="211" t="n"/>
      <c r="V570" s="290" t="inlineStr">
        <is>
          <t>Plot válido</t>
        </is>
      </c>
    </row>
    <row r="571" ht="15.75" customHeight="1" s="412">
      <c r="A571" s="199" t="n">
        <v>4036</v>
      </c>
      <c r="B571" s="200" t="n">
        <v>66</v>
      </c>
      <c r="C571" s="223" t="n">
        <v>162</v>
      </c>
      <c r="D571" s="223" t="n">
        <v>15</v>
      </c>
      <c r="E571" s="73" t="n">
        <v>43599</v>
      </c>
      <c r="F571" s="223" t="n">
        <v>5279</v>
      </c>
      <c r="G571" s="223" t="n">
        <v>8556</v>
      </c>
      <c r="H571" s="225" t="n">
        <v>7760</v>
      </c>
      <c r="I571" s="223" t="n"/>
      <c r="J571" s="74">
        <f>+(((G571-F571)-(H571-F571))/(H571-F571))*100</f>
        <v/>
      </c>
      <c r="K571" s="236" t="n"/>
      <c r="L571" s="228" t="n"/>
      <c r="M571" s="228" t="n"/>
      <c r="N571" s="206" t="n"/>
      <c r="O571" s="206" t="n"/>
      <c r="P571" s="207">
        <f>+(((H571-F571)/1000)*1000)/10</f>
        <v/>
      </c>
      <c r="Q571" s="207" t="n"/>
      <c r="R571" s="26" t="inlineStr">
        <is>
          <t>FALSO</t>
        </is>
      </c>
      <c r="S571" s="26" t="inlineStr">
        <is>
          <t>FALSO</t>
        </is>
      </c>
      <c r="T571" s="211" t="n"/>
      <c r="U571" s="211" t="n"/>
      <c r="V571" s="290" t="inlineStr">
        <is>
          <t>Plot válido</t>
        </is>
      </c>
    </row>
    <row r="572" ht="15.75" customHeight="1" s="412">
      <c r="A572" s="199" t="n">
        <v>4681</v>
      </c>
      <c r="B572" s="200" t="n">
        <v>65</v>
      </c>
      <c r="C572" s="223" t="n">
        <v>162</v>
      </c>
      <c r="D572" s="223" t="n">
        <v>17</v>
      </c>
      <c r="E572" s="73" t="n">
        <v>43619</v>
      </c>
      <c r="F572" s="223" t="n">
        <v>5215</v>
      </c>
      <c r="G572" s="223" t="n">
        <v>8807</v>
      </c>
      <c r="H572" s="225" t="n">
        <v>7948</v>
      </c>
      <c r="I572" s="223" t="n"/>
      <c r="J572" s="74">
        <f>+(((G572-F572)-(H572-F572))/(H572-F572))*100</f>
        <v/>
      </c>
      <c r="K572" s="233" t="n"/>
      <c r="L572" s="227">
        <f>AVERAGE(J572:J573)</f>
        <v/>
      </c>
      <c r="M572" s="227">
        <f>_xlfn.STDEV.S(J572,J573)</f>
        <v/>
      </c>
      <c r="N572" s="206" t="n"/>
      <c r="O572" s="206" t="n"/>
      <c r="P572" s="207">
        <f>+(((H572-F572)/1000)*1000)/10</f>
        <v/>
      </c>
      <c r="Q572" s="207">
        <f>AVERAGE(P572:P573)</f>
        <v/>
      </c>
      <c r="R572" s="26" t="inlineStr">
        <is>
          <t>VERDADERO</t>
        </is>
      </c>
      <c r="S572" s="26" t="inlineStr">
        <is>
          <t>FALSO</t>
        </is>
      </c>
      <c r="T572" s="211" t="n"/>
      <c r="U572" s="211" t="n"/>
      <c r="V572" s="290" t="inlineStr">
        <is>
          <t>Plot válido</t>
        </is>
      </c>
    </row>
    <row r="573" ht="15.75" customHeight="1" s="412">
      <c r="A573" s="199" t="n">
        <v>4682</v>
      </c>
      <c r="B573" s="200" t="n">
        <v>66</v>
      </c>
      <c r="C573" s="223" t="n">
        <v>162</v>
      </c>
      <c r="D573" s="223" t="n">
        <v>17</v>
      </c>
      <c r="E573" s="73" t="n">
        <v>43619</v>
      </c>
      <c r="F573" s="223" t="n">
        <v>5279</v>
      </c>
      <c r="G573" s="223" t="n">
        <v>8820</v>
      </c>
      <c r="H573" s="225" t="n">
        <v>7937</v>
      </c>
      <c r="I573" s="223" t="n"/>
      <c r="J573" s="74">
        <f>+(((G573-F573)-(H573-F573))/(H573-F573))*100</f>
        <v/>
      </c>
      <c r="K573" s="233" t="n"/>
      <c r="L573" s="228" t="n"/>
      <c r="M573" s="228" t="n"/>
      <c r="N573" s="206" t="n"/>
      <c r="O573" s="206" t="n"/>
      <c r="P573" s="207">
        <f>+(((H573-F573)/1000)*1000)/10</f>
        <v/>
      </c>
      <c r="Q573" s="207" t="n"/>
      <c r="R573" s="26" t="inlineStr">
        <is>
          <t>FALSO</t>
        </is>
      </c>
      <c r="S573" s="26" t="inlineStr">
        <is>
          <t>FALSO</t>
        </is>
      </c>
      <c r="T573" s="211" t="n"/>
      <c r="U573" s="211" t="n"/>
      <c r="V573" s="290" t="inlineStr">
        <is>
          <t>Plot válido</t>
        </is>
      </c>
    </row>
    <row r="574" ht="15.75" customHeight="1" s="412">
      <c r="A574" s="199" t="n">
        <v>5871</v>
      </c>
      <c r="B574" s="200" t="n">
        <v>59</v>
      </c>
      <c r="C574" s="223" t="n">
        <v>162</v>
      </c>
      <c r="D574" s="223" t="n">
        <v>22</v>
      </c>
      <c r="E574" s="73" t="n">
        <v>43685</v>
      </c>
      <c r="F574" s="223" t="n">
        <v>5278</v>
      </c>
      <c r="G574" s="223" t="n">
        <v>8425</v>
      </c>
      <c r="H574" s="225" t="n">
        <v>7989</v>
      </c>
      <c r="I574" s="223" t="n">
        <v>7</v>
      </c>
      <c r="J574" s="74">
        <f>+(((G574-F574)-(H574-F574))/(H574-F574))*100</f>
        <v/>
      </c>
      <c r="K574" s="233" t="n"/>
      <c r="L574" s="227">
        <f>AVERAGE(J574:J575)</f>
        <v/>
      </c>
      <c r="M574" s="227">
        <f>_xlfn.STDEV.S(J574,J575)</f>
        <v/>
      </c>
      <c r="N574" s="206" t="n"/>
      <c r="O574" s="206" t="n"/>
      <c r="P574" s="207">
        <f>+(((H574-F574)/1000)*1000)/10</f>
        <v/>
      </c>
      <c r="Q574" s="207">
        <f>AVERAGE(P574:P575)</f>
        <v/>
      </c>
      <c r="R574" s="26" t="inlineStr">
        <is>
          <t>FALSO</t>
        </is>
      </c>
      <c r="S574" s="26" t="inlineStr">
        <is>
          <t>FALSO</t>
        </is>
      </c>
      <c r="T574" s="211" t="n"/>
      <c r="U574" s="211" t="n"/>
      <c r="V574" s="290" t="inlineStr">
        <is>
          <t>Plot válido</t>
        </is>
      </c>
    </row>
    <row r="575" ht="15.75" customHeight="1" s="412">
      <c r="A575" s="199" t="n">
        <v>5872</v>
      </c>
      <c r="B575" s="200" t="n">
        <v>59</v>
      </c>
      <c r="C575" s="223" t="n">
        <v>162</v>
      </c>
      <c r="D575" s="223" t="n">
        <v>22</v>
      </c>
      <c r="E575" s="73" t="n">
        <v>43685</v>
      </c>
      <c r="F575" s="223" t="n">
        <v>5278</v>
      </c>
      <c r="G575" s="223" t="n">
        <v>8581</v>
      </c>
      <c r="H575" s="225" t="n">
        <v>8108</v>
      </c>
      <c r="I575" s="223" t="n"/>
      <c r="J575" s="74">
        <f>+(((G575-F575)-(H575-F575))/(H575-F575))*100</f>
        <v/>
      </c>
      <c r="K575" s="233" t="n"/>
      <c r="L575" s="228" t="n"/>
      <c r="M575" s="228" t="n"/>
      <c r="N575" s="206" t="n"/>
      <c r="O575" s="206" t="n"/>
      <c r="P575" s="207">
        <f>+(((H575-F575)/1000)*1000)/10</f>
        <v/>
      </c>
      <c r="Q575" s="207" t="n"/>
      <c r="R575" s="26" t="inlineStr">
        <is>
          <t>FALSO</t>
        </is>
      </c>
      <c r="S575" s="26" t="inlineStr">
        <is>
          <t>FALSO</t>
        </is>
      </c>
      <c r="T575" s="211" t="n"/>
      <c r="U575" s="211" t="n"/>
      <c r="V575" s="290" t="inlineStr">
        <is>
          <t>Plot válido</t>
        </is>
      </c>
    </row>
    <row r="576" ht="15.75" customHeight="1" s="412">
      <c r="A576" s="199" t="n">
        <v>3313</v>
      </c>
      <c r="B576" s="200" t="n">
        <v>69</v>
      </c>
      <c r="C576" s="214" t="n">
        <v>163</v>
      </c>
      <c r="D576" s="214" t="n">
        <v>13</v>
      </c>
      <c r="E576" s="215" t="n">
        <v>43587</v>
      </c>
      <c r="F576" s="214" t="n">
        <v>5248</v>
      </c>
      <c r="G576" s="214" t="n">
        <v>7368</v>
      </c>
      <c r="H576" s="216" t="n">
        <v>6998</v>
      </c>
      <c r="I576" s="214" t="n">
        <v>1</v>
      </c>
      <c r="J576" s="217">
        <f>+(((G576-F576)-(H576-F576))/(H576-F576))*100</f>
        <v/>
      </c>
      <c r="K576" s="234" t="inlineStr">
        <is>
          <t>MF</t>
        </is>
      </c>
      <c r="L576" s="219">
        <f>AVERAGE(J576:J577)</f>
        <v/>
      </c>
      <c r="M576" s="219">
        <f>_xlfn.STDEV.S(J576,J577)</f>
        <v/>
      </c>
      <c r="N576" s="206" t="n">
        <v>1</v>
      </c>
      <c r="O576" s="206" t="n"/>
      <c r="P576" s="207">
        <f>+(((H576-F576)/1000)*1000)/10</f>
        <v/>
      </c>
      <c r="Q576" s="207">
        <f>AVERAGE(P576:P577)</f>
        <v/>
      </c>
      <c r="R576" s="26" t="inlineStr">
        <is>
          <t>FALSO</t>
        </is>
      </c>
      <c r="S576" s="26" t="inlineStr">
        <is>
          <t>FALSO</t>
        </is>
      </c>
      <c r="T576" s="211" t="n"/>
      <c r="U576" s="211" t="n"/>
      <c r="V576" s="290" t="inlineStr">
        <is>
          <t>Plot válido</t>
        </is>
      </c>
    </row>
    <row r="577" ht="15.75" customHeight="1" s="412">
      <c r="A577" s="199" t="n">
        <v>3314</v>
      </c>
      <c r="B577" s="200" t="n">
        <v>70</v>
      </c>
      <c r="C577" s="214" t="n">
        <v>163</v>
      </c>
      <c r="D577" s="214" t="n">
        <v>13</v>
      </c>
      <c r="E577" s="215" t="n">
        <v>43587</v>
      </c>
      <c r="F577" s="214" t="n">
        <v>5266</v>
      </c>
      <c r="G577" s="214" t="n">
        <v>7407</v>
      </c>
      <c r="H577" s="216" t="n">
        <v>7038</v>
      </c>
      <c r="I577" s="214" t="n"/>
      <c r="J577" s="217">
        <f>+(((G577-F577)-(H577-F577))/(H577-F577))*100</f>
        <v/>
      </c>
      <c r="K577" s="234" t="n"/>
      <c r="L577" s="221" t="n"/>
      <c r="M577" s="221" t="n"/>
      <c r="N577" s="206" t="n"/>
      <c r="O577" s="206" t="n"/>
      <c r="P577" s="207">
        <f>+(((H577-F577)/1000)*1000)/10</f>
        <v/>
      </c>
      <c r="Q577" s="207" t="n"/>
      <c r="R577" s="26" t="inlineStr">
        <is>
          <t>FALSO</t>
        </is>
      </c>
      <c r="S577" s="26" t="inlineStr">
        <is>
          <t>FALSO</t>
        </is>
      </c>
      <c r="T577" s="211" t="n"/>
      <c r="U577" s="211" t="n"/>
      <c r="V577" s="290" t="inlineStr">
        <is>
          <t>Plot válido</t>
        </is>
      </c>
    </row>
    <row r="578" hidden="1" ht="15.75" customHeight="1" s="412">
      <c r="A578" s="199" t="n">
        <v>4037</v>
      </c>
      <c r="B578" s="200" t="n">
        <v>67</v>
      </c>
      <c r="C578" s="214" t="n">
        <v>163</v>
      </c>
      <c r="D578" s="214" t="n">
        <v>15</v>
      </c>
      <c r="E578" s="215" t="n">
        <v>43599</v>
      </c>
      <c r="F578" s="214" t="n">
        <v>5217</v>
      </c>
      <c r="G578" s="214" t="n">
        <v>7566</v>
      </c>
      <c r="H578" s="216" t="n">
        <v>6890</v>
      </c>
      <c r="I578" s="214" t="n"/>
      <c r="J578" s="217">
        <f>+(((G578-F578)-(H578-F578))/(H578-F578))*100</f>
        <v/>
      </c>
      <c r="K578" s="235" t="n"/>
      <c r="L578" s="219">
        <f>AVERAGE(J578:J579)</f>
        <v/>
      </c>
      <c r="M578" s="219">
        <f>_xlfn.STDEV.S(J578,J579)</f>
        <v/>
      </c>
      <c r="N578" s="206" t="n"/>
      <c r="O578" s="206" t="n"/>
      <c r="P578" s="207">
        <f>+(((H578-F578)/1000)*1000)/10</f>
        <v/>
      </c>
      <c r="Q578" s="207">
        <f>AVERAGE(P578:P579)</f>
        <v/>
      </c>
      <c r="R578" s="26" t="inlineStr">
        <is>
          <t>FALSO</t>
        </is>
      </c>
      <c r="S578" s="26" t="inlineStr">
        <is>
          <t>FALSO</t>
        </is>
      </c>
      <c r="T578" s="211" t="n"/>
      <c r="U578" s="211" t="n"/>
      <c r="V578" s="290" t="inlineStr">
        <is>
          <t>Se descarta</t>
        </is>
      </c>
    </row>
    <row r="579" hidden="1" ht="15.75" customHeight="1" s="412">
      <c r="A579" s="199" t="n">
        <v>4038</v>
      </c>
      <c r="B579" s="200" t="n">
        <v>68</v>
      </c>
      <c r="C579" s="214" t="n">
        <v>163</v>
      </c>
      <c r="D579" s="214" t="n">
        <v>15</v>
      </c>
      <c r="E579" s="215" t="n">
        <v>43599</v>
      </c>
      <c r="F579" s="214" t="n">
        <v>5288</v>
      </c>
      <c r="G579" s="214" t="n">
        <v>7886</v>
      </c>
      <c r="H579" s="216" t="n">
        <v>7629</v>
      </c>
      <c r="I579" s="214" t="n"/>
      <c r="J579" s="217">
        <f>+(((G579-F579)-(H579-F579))/(H579-F579))*100</f>
        <v/>
      </c>
      <c r="K579" s="235" t="inlineStr">
        <is>
          <t>11K</t>
        </is>
      </c>
      <c r="L579" s="221" t="n"/>
      <c r="M579" s="221" t="n"/>
      <c r="N579" s="206" t="n"/>
      <c r="O579" s="206" t="n"/>
      <c r="P579" s="207">
        <f>+(((H579-F579)/1000)*1000)/10</f>
        <v/>
      </c>
      <c r="Q579" s="207" t="n"/>
      <c r="R579" s="26" t="inlineStr">
        <is>
          <t>FALSO</t>
        </is>
      </c>
      <c r="S579" s="26" t="inlineStr">
        <is>
          <t>FALSO</t>
        </is>
      </c>
      <c r="T579" s="211" t="n"/>
      <c r="U579" s="211" t="n"/>
      <c r="V579" s="290" t="inlineStr">
        <is>
          <t>Se descarta</t>
        </is>
      </c>
    </row>
    <row r="580" hidden="1" ht="15.75" customHeight="1" s="412">
      <c r="A580" s="199" t="n">
        <v>4683</v>
      </c>
      <c r="B580" s="200" t="n">
        <v>67</v>
      </c>
      <c r="C580" s="214" t="n">
        <v>163</v>
      </c>
      <c r="D580" s="214" t="n">
        <v>17</v>
      </c>
      <c r="E580" s="215" t="n">
        <v>43619</v>
      </c>
      <c r="F580" s="214" t="n">
        <v>5217</v>
      </c>
      <c r="G580" s="214" t="n">
        <v>7540</v>
      </c>
      <c r="H580" s="216" t="n">
        <v>7172</v>
      </c>
      <c r="I580" s="214" t="n"/>
      <c r="J580" s="217">
        <f>+(((G580-F580)-(H580-F580))/(H580-F580))*100</f>
        <v/>
      </c>
      <c r="K580" s="234" t="n"/>
      <c r="L580" s="219">
        <f>AVERAGE(J580:J581)</f>
        <v/>
      </c>
      <c r="M580" s="219">
        <f>_xlfn.STDEV.S(J580,J581)</f>
        <v/>
      </c>
      <c r="N580" s="206" t="n"/>
      <c r="O580" s="206" t="n"/>
      <c r="P580" s="207">
        <f>+(((H580-F580)/1000)*1000)/10</f>
        <v/>
      </c>
      <c r="Q580" s="207">
        <f>AVERAGE(P580:P581)</f>
        <v/>
      </c>
      <c r="R580" s="26" t="inlineStr">
        <is>
          <t>FALSO</t>
        </is>
      </c>
      <c r="S580" s="26" t="inlineStr">
        <is>
          <t>FALSO</t>
        </is>
      </c>
      <c r="T580" s="211" t="n"/>
      <c r="U580" s="211" t="n"/>
      <c r="V580" s="290" t="inlineStr">
        <is>
          <t>Se descarta</t>
        </is>
      </c>
    </row>
    <row r="581" hidden="1" ht="15.75" customHeight="1" s="412">
      <c r="A581" s="199" t="n">
        <v>4684</v>
      </c>
      <c r="B581" s="200" t="n">
        <v>68</v>
      </c>
      <c r="C581" s="214" t="n">
        <v>163</v>
      </c>
      <c r="D581" s="214" t="n">
        <v>17</v>
      </c>
      <c r="E581" s="215" t="n">
        <v>43619</v>
      </c>
      <c r="F581" s="214" t="n">
        <v>5288</v>
      </c>
      <c r="G581" s="214" t="n">
        <v>7289</v>
      </c>
      <c r="H581" s="216" t="n">
        <v>6957</v>
      </c>
      <c r="I581" s="214" t="n"/>
      <c r="J581" s="217">
        <f>+(((G581-F581)-(H581-F581))/(H581-F581))*100</f>
        <v/>
      </c>
      <c r="K581" s="234" t="n"/>
      <c r="L581" s="221" t="n"/>
      <c r="M581" s="221" t="n"/>
      <c r="N581" s="206" t="n"/>
      <c r="O581" s="206" t="n"/>
      <c r="P581" s="207">
        <f>+(((H581-F581)/1000)*1000)/10</f>
        <v/>
      </c>
      <c r="Q581" s="207" t="n"/>
      <c r="R581" s="26" t="inlineStr">
        <is>
          <t>FALSO</t>
        </is>
      </c>
      <c r="S581" s="26" t="inlineStr">
        <is>
          <t>FALSO</t>
        </is>
      </c>
      <c r="T581" s="211" t="n"/>
      <c r="U581" s="211" t="n"/>
      <c r="V581" s="290" t="inlineStr">
        <is>
          <t>Se descarta</t>
        </is>
      </c>
    </row>
    <row r="582" hidden="1" ht="15.75" customHeight="1" s="412">
      <c r="A582" s="199" t="n">
        <v>5301</v>
      </c>
      <c r="B582" s="200" t="n">
        <v>39</v>
      </c>
      <c r="C582" s="214" t="n">
        <v>163</v>
      </c>
      <c r="D582" s="214" t="n">
        <v>19</v>
      </c>
      <c r="E582" s="215" t="n">
        <v>43637</v>
      </c>
      <c r="F582" s="214" t="n">
        <v>5245</v>
      </c>
      <c r="G582" s="214" t="n">
        <v>7090</v>
      </c>
      <c r="H582" s="216" t="n">
        <v>6756</v>
      </c>
      <c r="I582" s="214" t="inlineStr">
        <is>
          <t>6</t>
        </is>
      </c>
      <c r="J582" s="217">
        <f>+(((G582-F582)-(H582-F582))/(H582-F582))*100</f>
        <v/>
      </c>
      <c r="K582" s="234" t="n"/>
      <c r="L582" s="219">
        <f>AVERAGE(J582:J583)</f>
        <v/>
      </c>
      <c r="M582" s="219">
        <f>_xlfn.STDEV.S(J582,J583)</f>
        <v/>
      </c>
      <c r="N582" s="206" t="n"/>
      <c r="O582" s="206" t="n"/>
      <c r="P582" s="207">
        <f>+(((H582-F582)/1000)*1000)/10</f>
        <v/>
      </c>
      <c r="Q582" s="207">
        <f>AVERAGE(P582:P583)</f>
        <v/>
      </c>
      <c r="R582" s="26" t="inlineStr">
        <is>
          <t>FALSO</t>
        </is>
      </c>
      <c r="S582" s="26" t="inlineStr">
        <is>
          <t>FALSO</t>
        </is>
      </c>
      <c r="T582" s="211" t="n"/>
      <c r="U582" s="211" t="n"/>
      <c r="V582" s="290" t="inlineStr">
        <is>
          <t>Se descarta</t>
        </is>
      </c>
    </row>
    <row r="583" hidden="1" ht="15.75" customHeight="1" s="412">
      <c r="A583" s="199" t="n">
        <v>5302</v>
      </c>
      <c r="B583" s="200" t="n">
        <v>40</v>
      </c>
      <c r="C583" s="214" t="n">
        <v>163</v>
      </c>
      <c r="D583" s="214" t="n">
        <v>19</v>
      </c>
      <c r="E583" s="215" t="n">
        <v>43637</v>
      </c>
      <c r="F583" s="214" t="n">
        <v>5216</v>
      </c>
      <c r="G583" s="214" t="n">
        <v>7009</v>
      </c>
      <c r="H583" s="216" t="n">
        <v>6682</v>
      </c>
      <c r="I583" s="214" t="n"/>
      <c r="J583" s="217">
        <f>+(((G583-F583)-(H583-F583))/(H583-F583))*100</f>
        <v/>
      </c>
      <c r="K583" s="234" t="n"/>
      <c r="L583" s="221" t="n"/>
      <c r="M583" s="221" t="n"/>
      <c r="N583" s="206" t="n"/>
      <c r="O583" s="206" t="n"/>
      <c r="P583" s="207">
        <f>+(((H583-F583)/1000)*1000)/10</f>
        <v/>
      </c>
      <c r="Q583" s="207" t="n"/>
      <c r="R583" s="26" t="inlineStr">
        <is>
          <t>FALSO</t>
        </is>
      </c>
      <c r="S583" s="26" t="inlineStr">
        <is>
          <t>FALSO</t>
        </is>
      </c>
      <c r="T583" s="211" t="n"/>
      <c r="U583" s="211" t="n"/>
      <c r="V583" s="290" t="inlineStr">
        <is>
          <t>Se descarta</t>
        </is>
      </c>
    </row>
    <row r="584" hidden="1" ht="15.75" customHeight="1" s="412">
      <c r="A584" s="199" t="n">
        <v>5527</v>
      </c>
      <c r="B584" s="200" t="n">
        <v>19</v>
      </c>
      <c r="C584" s="214" t="n">
        <v>163</v>
      </c>
      <c r="D584" s="214" t="n">
        <v>20</v>
      </c>
      <c r="E584" s="215" t="n">
        <v>43649</v>
      </c>
      <c r="F584" s="214" t="n">
        <v>5229</v>
      </c>
      <c r="G584" s="214" t="n">
        <v>7689</v>
      </c>
      <c r="H584" s="216" t="n">
        <v>7282</v>
      </c>
      <c r="I584" s="214" t="n">
        <v>7</v>
      </c>
      <c r="J584" s="217">
        <f>+(((G584-F584)-(H584-F584))/(H584-F584))*100</f>
        <v/>
      </c>
      <c r="K584" s="234" t="n"/>
      <c r="L584" s="219">
        <f>AVERAGE(J584:J585)</f>
        <v/>
      </c>
      <c r="M584" s="219">
        <f>_xlfn.STDEV.S(J584,J585)</f>
        <v/>
      </c>
      <c r="N584" s="206" t="n"/>
      <c r="O584" s="206" t="n"/>
      <c r="P584" s="207">
        <f>+(((H584-F584)/1000)*1000)/10</f>
        <v/>
      </c>
      <c r="Q584" s="207">
        <f>AVERAGE(P584:P585)</f>
        <v/>
      </c>
      <c r="R584" s="26" t="inlineStr">
        <is>
          <t>FALSO</t>
        </is>
      </c>
      <c r="S584" s="26" t="inlineStr">
        <is>
          <t>FALSO</t>
        </is>
      </c>
      <c r="T584" s="211" t="n"/>
      <c r="U584" s="211" t="n"/>
      <c r="V584" s="290" t="inlineStr">
        <is>
          <t>Se descarta</t>
        </is>
      </c>
    </row>
    <row r="585" hidden="1" ht="15.75" customHeight="1" s="412">
      <c r="A585" s="199" t="n">
        <v>5528</v>
      </c>
      <c r="B585" s="200" t="n">
        <v>20</v>
      </c>
      <c r="C585" s="214" t="n">
        <v>163</v>
      </c>
      <c r="D585" s="214" t="n">
        <v>20</v>
      </c>
      <c r="E585" s="215" t="n">
        <v>43649</v>
      </c>
      <c r="F585" s="214" t="n">
        <v>5190</v>
      </c>
      <c r="G585" s="214" t="n">
        <v>7483</v>
      </c>
      <c r="H585" s="216" t="n">
        <v>7094</v>
      </c>
      <c r="I585" s="214" t="n"/>
      <c r="J585" s="217">
        <f>+(((G585-F585)-(H585-F585))/(H585-F585))*100</f>
        <v/>
      </c>
      <c r="K585" s="234" t="n"/>
      <c r="L585" s="221" t="n"/>
      <c r="M585" s="221" t="n"/>
      <c r="N585" s="206" t="n"/>
      <c r="O585" s="206" t="n"/>
      <c r="P585" s="207">
        <f>+(((H585-F585)/1000)*1000)/10</f>
        <v/>
      </c>
      <c r="Q585" s="207" t="n"/>
      <c r="R585" s="26" t="inlineStr">
        <is>
          <t>FALSO</t>
        </is>
      </c>
      <c r="S585" s="26" t="inlineStr">
        <is>
          <t>FALSO</t>
        </is>
      </c>
      <c r="T585" s="211" t="n"/>
      <c r="U585" s="211" t="n"/>
      <c r="V585" s="290" t="inlineStr">
        <is>
          <t>Se descarta</t>
        </is>
      </c>
    </row>
    <row r="586" hidden="1" ht="15.75" customHeight="1" s="412">
      <c r="A586" s="199" t="n">
        <v>5873</v>
      </c>
      <c r="B586" s="200" t="n">
        <v>60</v>
      </c>
      <c r="C586" s="214" t="n">
        <v>163</v>
      </c>
      <c r="D586" s="214" t="n">
        <v>22</v>
      </c>
      <c r="E586" s="215" t="n">
        <v>43685</v>
      </c>
      <c r="F586" s="214" t="n">
        <v>5220</v>
      </c>
      <c r="G586" s="214" t="n">
        <v>8610</v>
      </c>
      <c r="H586" s="216" t="n">
        <v>8155</v>
      </c>
      <c r="I586" s="214" t="n">
        <v>7</v>
      </c>
      <c r="J586" s="217">
        <f>+(((G586-F586)-(H586-F586))/(H586-F586))*100</f>
        <v/>
      </c>
      <c r="K586" s="234" t="n"/>
      <c r="L586" s="219">
        <f>AVERAGE(J586:J587)</f>
        <v/>
      </c>
      <c r="M586" s="219">
        <f>_xlfn.STDEV.S(J586,J587)</f>
        <v/>
      </c>
      <c r="N586" s="206" t="n"/>
      <c r="O586" s="206" t="n"/>
      <c r="P586" s="207">
        <f>+(((H586-F586)/1000)*1000)/10</f>
        <v/>
      </c>
      <c r="Q586" s="207">
        <f>AVERAGE(P586:P587)</f>
        <v/>
      </c>
      <c r="R586" s="26" t="inlineStr">
        <is>
          <t>FALSO</t>
        </is>
      </c>
      <c r="S586" s="26" t="inlineStr">
        <is>
          <t>VERDADERO</t>
        </is>
      </c>
      <c r="T586" s="211" t="n"/>
      <c r="U586" s="211" t="n"/>
      <c r="V586" s="290" t="inlineStr">
        <is>
          <t>Se descarta</t>
        </is>
      </c>
    </row>
    <row r="587" hidden="1" ht="15.75" customHeight="1" s="412">
      <c r="A587" s="199" t="n">
        <v>5874</v>
      </c>
      <c r="B587" s="200" t="n">
        <v>60</v>
      </c>
      <c r="C587" s="214" t="n">
        <v>163</v>
      </c>
      <c r="D587" s="214" t="n">
        <v>22</v>
      </c>
      <c r="E587" s="215" t="n">
        <v>43685</v>
      </c>
      <c r="F587" s="214" t="n">
        <v>5220</v>
      </c>
      <c r="G587" s="214" t="n">
        <v>8458</v>
      </c>
      <c r="H587" s="216" t="n">
        <v>8007</v>
      </c>
      <c r="I587" s="214" t="n"/>
      <c r="J587" s="217">
        <f>+(((G587-F587)-(H587-F587))/(H587-F587))*100</f>
        <v/>
      </c>
      <c r="K587" s="234" t="n"/>
      <c r="L587" s="221" t="n"/>
      <c r="M587" s="221" t="n"/>
      <c r="N587" s="206" t="n"/>
      <c r="O587" s="206" t="n"/>
      <c r="P587" s="207">
        <f>+(((H587-F587)/1000)*1000)/10</f>
        <v/>
      </c>
      <c r="Q587" s="207" t="n"/>
      <c r="R587" s="26" t="inlineStr">
        <is>
          <t>FALSO</t>
        </is>
      </c>
      <c r="S587" s="26" t="inlineStr">
        <is>
          <t>FALSO</t>
        </is>
      </c>
      <c r="T587" s="211" t="n"/>
      <c r="U587" s="211" t="n"/>
      <c r="V587" s="290" t="inlineStr">
        <is>
          <t>Se descarta</t>
        </is>
      </c>
    </row>
    <row r="588" hidden="1" ht="15.75" customHeight="1" s="412">
      <c r="A588" s="199" t="n">
        <v>3315</v>
      </c>
      <c r="B588" s="200" t="n">
        <v>71</v>
      </c>
      <c r="C588" s="214" t="n">
        <v>164</v>
      </c>
      <c r="D588" s="214" t="n">
        <v>13</v>
      </c>
      <c r="E588" s="215" t="n">
        <v>43587</v>
      </c>
      <c r="F588" s="214" t="n">
        <v>5256</v>
      </c>
      <c r="G588" s="214" t="n">
        <v>7437</v>
      </c>
      <c r="H588" s="216" t="n">
        <v>7041</v>
      </c>
      <c r="I588" s="214" t="n">
        <v>1</v>
      </c>
      <c r="J588" s="217">
        <f>+(((G588-F588)-(H588-F588))/(H588-F588))*100</f>
        <v/>
      </c>
      <c r="K588" s="234" t="inlineStr">
        <is>
          <t>MF</t>
        </is>
      </c>
      <c r="L588" s="219">
        <f>AVERAGE(J588:J589)</f>
        <v/>
      </c>
      <c r="M588" s="219">
        <f>_xlfn.STDEV.S(J588,J589)</f>
        <v/>
      </c>
      <c r="N588" s="206" t="n">
        <v>1</v>
      </c>
      <c r="O588" s="206" t="n"/>
      <c r="P588" s="207">
        <f>+(((H588-F588)/1000)*1000)/10</f>
        <v/>
      </c>
      <c r="Q588" s="207">
        <f>AVERAGE(P588:P589)</f>
        <v/>
      </c>
      <c r="R588" s="26" t="inlineStr">
        <is>
          <t>FALSO</t>
        </is>
      </c>
      <c r="S588" s="26" t="inlineStr">
        <is>
          <t>FALSO</t>
        </is>
      </c>
      <c r="T588" s="211" t="n"/>
      <c r="U588" s="211" t="n"/>
      <c r="V588" s="290" t="inlineStr">
        <is>
          <t>Se descarta</t>
        </is>
      </c>
    </row>
    <row r="589" hidden="1" ht="15.75" customHeight="1" s="412">
      <c r="A589" s="199" t="n">
        <v>3316</v>
      </c>
      <c r="B589" s="200" t="n">
        <v>72</v>
      </c>
      <c r="C589" s="214" t="n">
        <v>164</v>
      </c>
      <c r="D589" s="214" t="n">
        <v>13</v>
      </c>
      <c r="E589" s="215" t="n">
        <v>43587</v>
      </c>
      <c r="F589" s="214" t="n">
        <v>5223</v>
      </c>
      <c r="G589" s="214" t="n">
        <v>7720</v>
      </c>
      <c r="H589" s="216" t="n">
        <v>7253</v>
      </c>
      <c r="I589" s="214" t="n"/>
      <c r="J589" s="217">
        <f>+(((G589-F589)-(H589-F589))/(H589-F589))*100</f>
        <v/>
      </c>
      <c r="K589" s="234" t="n"/>
      <c r="L589" s="221" t="n"/>
      <c r="M589" s="221" t="n"/>
      <c r="N589" s="206" t="n"/>
      <c r="O589" s="206" t="n"/>
      <c r="P589" s="207">
        <f>+(((H589-F589)/1000)*1000)/10</f>
        <v/>
      </c>
      <c r="Q589" s="207" t="n"/>
      <c r="R589" s="26" t="inlineStr">
        <is>
          <t>FALSO</t>
        </is>
      </c>
      <c r="S589" s="26" t="inlineStr">
        <is>
          <t>FALSO</t>
        </is>
      </c>
      <c r="T589" s="211" t="n"/>
      <c r="U589" s="211" t="n"/>
      <c r="V589" s="290" t="inlineStr">
        <is>
          <t>Se descarta</t>
        </is>
      </c>
    </row>
    <row r="590" hidden="1" ht="15.75" customHeight="1" s="412">
      <c r="A590" s="199" t="n">
        <v>4039</v>
      </c>
      <c r="B590" s="200" t="n">
        <v>69</v>
      </c>
      <c r="C590" s="214" t="n">
        <v>164</v>
      </c>
      <c r="D590" s="214" t="n">
        <v>15</v>
      </c>
      <c r="E590" s="215" t="n">
        <v>43599</v>
      </c>
      <c r="F590" s="214" t="n">
        <v>5248</v>
      </c>
      <c r="G590" s="214" t="n">
        <v>7346</v>
      </c>
      <c r="H590" s="216" t="n">
        <v>7016</v>
      </c>
      <c r="I590" s="214" t="n"/>
      <c r="J590" s="217">
        <f>+(((G590-F590)-(H590-F590))/(H590-F590))*100</f>
        <v/>
      </c>
      <c r="K590" s="235" t="n"/>
      <c r="L590" s="219">
        <f>AVERAGE(J590:J591)</f>
        <v/>
      </c>
      <c r="M590" s="219">
        <f>_xlfn.STDEV.S(J590,J591)</f>
        <v/>
      </c>
      <c r="N590" s="206" t="n"/>
      <c r="O590" s="206" t="n"/>
      <c r="P590" s="207">
        <f>+(((H590-F590)/1000)*1000)/10</f>
        <v/>
      </c>
      <c r="Q590" s="207">
        <f>AVERAGE(P590:P591)</f>
        <v/>
      </c>
      <c r="R590" s="26" t="inlineStr">
        <is>
          <t>FALSO</t>
        </is>
      </c>
      <c r="S590" s="26" t="inlineStr">
        <is>
          <t>FALSO</t>
        </is>
      </c>
      <c r="T590" s="211" t="n"/>
      <c r="U590" s="211" t="n"/>
      <c r="V590" s="290" t="inlineStr">
        <is>
          <t>Se descarta</t>
        </is>
      </c>
    </row>
    <row r="591" hidden="1" ht="15.75" customHeight="1" s="412">
      <c r="A591" s="199" t="n">
        <v>4040</v>
      </c>
      <c r="B591" s="200" t="n">
        <v>70</v>
      </c>
      <c r="C591" s="214" t="n">
        <v>164</v>
      </c>
      <c r="D591" s="214" t="n">
        <v>15</v>
      </c>
      <c r="E591" s="215" t="n">
        <v>43599</v>
      </c>
      <c r="F591" s="214" t="n">
        <v>5266</v>
      </c>
      <c r="G591" s="214" t="n">
        <v>7337</v>
      </c>
      <c r="H591" s="216" t="n">
        <v>6999</v>
      </c>
      <c r="I591" s="214" t="n"/>
      <c r="J591" s="217">
        <f>+(((G591-F591)-(H591-F591))/(H591-F591))*100</f>
        <v/>
      </c>
      <c r="K591" s="235" t="n"/>
      <c r="L591" s="221" t="n"/>
      <c r="M591" s="221" t="n"/>
      <c r="N591" s="206" t="n"/>
      <c r="O591" s="206" t="n"/>
      <c r="P591" s="207">
        <f>+(((H591-F591)/1000)*1000)/10</f>
        <v/>
      </c>
      <c r="Q591" s="207" t="n"/>
      <c r="R591" s="26" t="inlineStr">
        <is>
          <t>FALSO</t>
        </is>
      </c>
      <c r="S591" s="26" t="inlineStr">
        <is>
          <t>FALSO</t>
        </is>
      </c>
      <c r="T591" s="211" t="n"/>
      <c r="U591" s="211" t="n"/>
      <c r="V591" s="290" t="inlineStr">
        <is>
          <t>Se descarta</t>
        </is>
      </c>
    </row>
    <row r="592" hidden="1" ht="15.75" customHeight="1" s="412">
      <c r="A592" s="199" t="n">
        <v>4685</v>
      </c>
      <c r="B592" s="200" t="n">
        <v>69</v>
      </c>
      <c r="C592" s="214" t="n">
        <v>164</v>
      </c>
      <c r="D592" s="214" t="n">
        <v>17</v>
      </c>
      <c r="E592" s="215" t="n">
        <v>43619</v>
      </c>
      <c r="F592" s="214" t="n">
        <v>5248</v>
      </c>
      <c r="G592" s="214" t="n">
        <v>7843</v>
      </c>
      <c r="H592" s="216" t="n">
        <v>7382</v>
      </c>
      <c r="I592" s="214" t="n"/>
      <c r="J592" s="217">
        <f>+(((G592-F592)-(H592-F592))/(H592-F592))*100</f>
        <v/>
      </c>
      <c r="K592" s="234" t="n"/>
      <c r="L592" s="219">
        <f>AVERAGE(J592:J593)</f>
        <v/>
      </c>
      <c r="M592" s="219">
        <f>_xlfn.STDEV.S(J592,J593)</f>
        <v/>
      </c>
      <c r="N592" s="206" t="n"/>
      <c r="O592" s="206" t="n"/>
      <c r="P592" s="207">
        <f>+(((H592-F592)/1000)*1000)/10</f>
        <v/>
      </c>
      <c r="Q592" s="207">
        <f>AVERAGE(P592:P593)</f>
        <v/>
      </c>
      <c r="R592" s="26" t="inlineStr">
        <is>
          <t>FALSO</t>
        </is>
      </c>
      <c r="S592" s="26" t="inlineStr">
        <is>
          <t>FALSO</t>
        </is>
      </c>
      <c r="T592" s="211" t="n"/>
      <c r="U592" s="211" t="n"/>
      <c r="V592" s="290" t="inlineStr">
        <is>
          <t>Se descarta</t>
        </is>
      </c>
    </row>
    <row r="593" hidden="1" ht="15.75" customHeight="1" s="412">
      <c r="A593" s="199" t="n">
        <v>4686</v>
      </c>
      <c r="B593" s="200" t="n">
        <v>70</v>
      </c>
      <c r="C593" s="214" t="n">
        <v>164</v>
      </c>
      <c r="D593" s="214" t="n">
        <v>17</v>
      </c>
      <c r="E593" s="215" t="n">
        <v>43619</v>
      </c>
      <c r="F593" s="214" t="n">
        <v>5266</v>
      </c>
      <c r="G593" s="214" t="n">
        <v>8010</v>
      </c>
      <c r="H593" s="216" t="n">
        <v>7527</v>
      </c>
      <c r="I593" s="214" t="n"/>
      <c r="J593" s="217">
        <f>+(((G593-F593)-(H593-F593))/(H593-F593))*100</f>
        <v/>
      </c>
      <c r="K593" s="234" t="n"/>
      <c r="L593" s="221" t="n"/>
      <c r="M593" s="221" t="n"/>
      <c r="N593" s="206" t="n"/>
      <c r="O593" s="206" t="n"/>
      <c r="P593" s="207">
        <f>+(((H593-F593)/1000)*1000)/10</f>
        <v/>
      </c>
      <c r="Q593" s="207" t="n"/>
      <c r="R593" s="26" t="inlineStr">
        <is>
          <t>FALSO</t>
        </is>
      </c>
      <c r="S593" s="26" t="inlineStr">
        <is>
          <t>FALSO</t>
        </is>
      </c>
      <c r="T593" s="211" t="n"/>
      <c r="U593" s="211" t="n"/>
      <c r="V593" s="290" t="inlineStr">
        <is>
          <t>Se descarta</t>
        </is>
      </c>
    </row>
    <row r="594" hidden="1" ht="15.75" customHeight="1" s="412">
      <c r="A594" s="199" t="n">
        <v>5303</v>
      </c>
      <c r="B594" s="200" t="n">
        <v>41</v>
      </c>
      <c r="C594" s="214" t="n">
        <v>164</v>
      </c>
      <c r="D594" s="214" t="n">
        <v>19</v>
      </c>
      <c r="E594" s="215" t="n">
        <v>43637</v>
      </c>
      <c r="F594" s="214" t="n">
        <v>5264</v>
      </c>
      <c r="G594" s="214" t="n">
        <v>7885</v>
      </c>
      <c r="H594" s="216" t="n"/>
      <c r="I594" s="214" t="inlineStr">
        <is>
          <t>8</t>
        </is>
      </c>
      <c r="J594" s="217" t="n"/>
      <c r="K594" s="234" t="n"/>
      <c r="L594" s="219">
        <f>AVERAGE(J594:J595)</f>
        <v/>
      </c>
      <c r="M594" s="219" t="n"/>
      <c r="N594" s="206" t="n"/>
      <c r="O594" s="206" t="n"/>
      <c r="P594" s="207">
        <f>+(((H594-F594)/1000)*1000)/10</f>
        <v/>
      </c>
      <c r="Q594" s="207">
        <f>AVERAGE(P594:P595)</f>
        <v/>
      </c>
      <c r="R594" s="26" t="inlineStr">
        <is>
          <t>FALSO</t>
        </is>
      </c>
      <c r="S594" s="26" t="inlineStr">
        <is>
          <t>FALSO</t>
        </is>
      </c>
      <c r="T594" s="211" t="n"/>
      <c r="U594" s="211" t="n"/>
      <c r="V594" s="290" t="inlineStr">
        <is>
          <t>Se descarta</t>
        </is>
      </c>
    </row>
    <row r="595" hidden="1" ht="15.75" customHeight="1" s="412">
      <c r="A595" s="199" t="n">
        <v>5304</v>
      </c>
      <c r="B595" s="200" t="n">
        <v>42</v>
      </c>
      <c r="C595" s="214" t="n">
        <v>164</v>
      </c>
      <c r="D595" s="214" t="n">
        <v>19</v>
      </c>
      <c r="E595" s="215" t="n">
        <v>43637</v>
      </c>
      <c r="F595" s="214" t="n">
        <v>5270</v>
      </c>
      <c r="G595" s="214" t="n">
        <v>7768</v>
      </c>
      <c r="H595" s="216" t="n">
        <v>7276</v>
      </c>
      <c r="I595" s="214" t="n"/>
      <c r="J595" s="217">
        <f>+(((G595-F595)-(H595-F595))/(H595-F595))*100</f>
        <v/>
      </c>
      <c r="K595" s="234" t="n"/>
      <c r="L595" s="221" t="n"/>
      <c r="M595" s="221" t="n"/>
      <c r="N595" s="206" t="n"/>
      <c r="O595" s="206" t="n"/>
      <c r="P595" s="207">
        <f>+(((H595-F595)/1000)*1000)/10</f>
        <v/>
      </c>
      <c r="Q595" s="207" t="n"/>
      <c r="R595" s="26" t="inlineStr">
        <is>
          <t>FALSO</t>
        </is>
      </c>
      <c r="S595" s="26" t="inlineStr">
        <is>
          <t>FALSO</t>
        </is>
      </c>
      <c r="T595" s="211" t="n"/>
      <c r="U595" s="211" t="n"/>
      <c r="V595" s="290" t="inlineStr">
        <is>
          <t>Se descarta</t>
        </is>
      </c>
    </row>
    <row r="596" hidden="1" ht="15.75" customHeight="1" s="412">
      <c r="A596" s="199" t="n">
        <v>5875</v>
      </c>
      <c r="B596" s="200" t="n">
        <v>61</v>
      </c>
      <c r="C596" s="214" t="n">
        <v>164</v>
      </c>
      <c r="D596" s="214" t="n">
        <v>22</v>
      </c>
      <c r="E596" s="215" t="n">
        <v>43685</v>
      </c>
      <c r="F596" s="214" t="n">
        <v>5212</v>
      </c>
      <c r="G596" s="214" t="n">
        <v>7057</v>
      </c>
      <c r="H596" s="216" t="n">
        <v>6807</v>
      </c>
      <c r="I596" s="214" t="n">
        <v>8</v>
      </c>
      <c r="J596" s="217">
        <f>+(((G596-F596)-(H596-F596))/(H596-F596))*100</f>
        <v/>
      </c>
      <c r="K596" s="234" t="n"/>
      <c r="L596" s="219">
        <f>AVERAGE(J596:J597)</f>
        <v/>
      </c>
      <c r="M596" s="219">
        <f>_xlfn.STDEV.S(J596,J597)</f>
        <v/>
      </c>
      <c r="N596" s="206" t="n"/>
      <c r="O596" s="206" t="n"/>
      <c r="P596" s="207">
        <f>+(((H596-F596)/1000)*1000)/10</f>
        <v/>
      </c>
      <c r="Q596" s="207">
        <f>AVERAGE(P596:P597)</f>
        <v/>
      </c>
      <c r="R596" s="26" t="inlineStr">
        <is>
          <t>FALSO</t>
        </is>
      </c>
      <c r="S596" s="26" t="inlineStr">
        <is>
          <t>VERDADERO</t>
        </is>
      </c>
      <c r="T596" s="211" t="n"/>
      <c r="U596" s="211" t="n"/>
      <c r="V596" s="290" t="inlineStr">
        <is>
          <t>Se descarta</t>
        </is>
      </c>
    </row>
    <row r="597" hidden="1" ht="15.75" customHeight="1" s="412">
      <c r="A597" s="199" t="n">
        <v>5876</v>
      </c>
      <c r="B597" s="200" t="n">
        <v>61</v>
      </c>
      <c r="C597" s="214" t="n">
        <v>164</v>
      </c>
      <c r="D597" s="214" t="n">
        <v>22</v>
      </c>
      <c r="E597" s="215" t="n">
        <v>43685</v>
      </c>
      <c r="F597" s="214" t="n">
        <v>5212</v>
      </c>
      <c r="G597" s="214" t="n">
        <v>6909</v>
      </c>
      <c r="H597" s="216" t="n">
        <v>6681</v>
      </c>
      <c r="I597" s="214" t="n"/>
      <c r="J597" s="217">
        <f>+(((G597-F597)-(H597-F597))/(H597-F597))*100</f>
        <v/>
      </c>
      <c r="K597" s="234" t="n"/>
      <c r="L597" s="221" t="n"/>
      <c r="M597" s="221" t="n"/>
      <c r="N597" s="206" t="n"/>
      <c r="O597" s="206" t="n"/>
      <c r="P597" s="207">
        <f>+(((H597-F597)/1000)*1000)/10</f>
        <v/>
      </c>
      <c r="Q597" s="207" t="n"/>
      <c r="R597" s="26" t="inlineStr">
        <is>
          <t>FALSO</t>
        </is>
      </c>
      <c r="S597" s="26" t="inlineStr">
        <is>
          <t>FALSO</t>
        </is>
      </c>
      <c r="T597" s="211" t="n"/>
      <c r="U597" s="211" t="n"/>
      <c r="V597" s="290" t="inlineStr">
        <is>
          <t>Se descarta</t>
        </is>
      </c>
    </row>
    <row r="598" hidden="1" ht="15.75" customHeight="1" s="412">
      <c r="A598" s="199" t="n">
        <v>3317</v>
      </c>
      <c r="B598" s="200" t="n">
        <v>73</v>
      </c>
      <c r="C598" s="214" t="n">
        <v>165</v>
      </c>
      <c r="D598" s="214" t="n">
        <v>13</v>
      </c>
      <c r="E598" s="215" t="n">
        <v>43587</v>
      </c>
      <c r="F598" s="214" t="n">
        <v>5203</v>
      </c>
      <c r="G598" s="214" t="n">
        <v>8867</v>
      </c>
      <c r="H598" s="216" t="n">
        <v>7795</v>
      </c>
      <c r="I598" s="214" t="n">
        <v>1</v>
      </c>
      <c r="J598" s="217">
        <f>+(((G598-F598)-(H598-F598))/(H598-F598))*100</f>
        <v/>
      </c>
      <c r="K598" s="234" t="inlineStr">
        <is>
          <t>1/2 +</t>
        </is>
      </c>
      <c r="L598" s="219">
        <f>AVERAGE(J598:J599)</f>
        <v/>
      </c>
      <c r="M598" s="219">
        <f>_xlfn.STDEV.S(J598,J599)</f>
        <v/>
      </c>
      <c r="N598" s="206" t="n">
        <v>1</v>
      </c>
      <c r="O598" s="206" t="n"/>
      <c r="P598" s="207">
        <f>+(((H598-F598)/1000)*1000)/10</f>
        <v/>
      </c>
      <c r="Q598" s="207">
        <f>AVERAGE(P598:P599)</f>
        <v/>
      </c>
      <c r="R598" s="26" t="inlineStr">
        <is>
          <t>FALSO</t>
        </is>
      </c>
      <c r="S598" s="26" t="inlineStr">
        <is>
          <t>FALSO</t>
        </is>
      </c>
      <c r="T598" s="211" t="n"/>
      <c r="U598" s="211" t="n"/>
      <c r="V598" s="290" t="inlineStr">
        <is>
          <t>Se descarta</t>
        </is>
      </c>
    </row>
    <row r="599" hidden="1" ht="15.75" customHeight="1" s="412">
      <c r="A599" s="199" t="n">
        <v>3318</v>
      </c>
      <c r="B599" s="200" t="n">
        <v>74</v>
      </c>
      <c r="C599" s="214" t="n">
        <v>165</v>
      </c>
      <c r="D599" s="214" t="n">
        <v>13</v>
      </c>
      <c r="E599" s="215" t="n">
        <v>43587</v>
      </c>
      <c r="F599" s="214" t="n">
        <v>5309</v>
      </c>
      <c r="G599" s="214" t="n">
        <v>8955</v>
      </c>
      <c r="H599" s="216" t="n">
        <v>7904</v>
      </c>
      <c r="I599" s="214" t="n"/>
      <c r="J599" s="217">
        <f>+(((G599-F599)-(H599-F599))/(H599-F599))*100</f>
        <v/>
      </c>
      <c r="K599" s="234" t="n"/>
      <c r="L599" s="221" t="n"/>
      <c r="M599" s="221" t="n"/>
      <c r="N599" s="206" t="n"/>
      <c r="O599" s="206" t="n"/>
      <c r="P599" s="207">
        <f>+(((H599-F599)/1000)*1000)/10</f>
        <v/>
      </c>
      <c r="Q599" s="207" t="n"/>
      <c r="R599" s="26" t="inlineStr">
        <is>
          <t>FALSO</t>
        </is>
      </c>
      <c r="S599" s="26" t="inlineStr">
        <is>
          <t>FALSO</t>
        </is>
      </c>
      <c r="T599" s="211" t="n"/>
      <c r="U599" s="211" t="n"/>
      <c r="V599" s="290" t="inlineStr">
        <is>
          <t>Se descarta</t>
        </is>
      </c>
    </row>
    <row r="600" ht="15.75" customHeight="1" s="412">
      <c r="A600" s="199" t="n">
        <v>4041</v>
      </c>
      <c r="B600" s="200" t="n">
        <v>71</v>
      </c>
      <c r="C600" s="214" t="n">
        <v>165</v>
      </c>
      <c r="D600" s="214" t="n">
        <v>15</v>
      </c>
      <c r="E600" s="215" t="n">
        <v>43599</v>
      </c>
      <c r="F600" s="214" t="n">
        <v>5256</v>
      </c>
      <c r="G600" s="214" t="n">
        <v>8686</v>
      </c>
      <c r="H600" s="216" t="n">
        <v>7711</v>
      </c>
      <c r="I600" s="214" t="n"/>
      <c r="J600" s="217">
        <f>+(((G600-F600)-(H600-F600))/(H600-F600))*100</f>
        <v/>
      </c>
      <c r="K600" s="235" t="inlineStr">
        <is>
          <t>MF*</t>
        </is>
      </c>
      <c r="L600" s="219">
        <f>AVERAGE(J600:J601)</f>
        <v/>
      </c>
      <c r="M600" s="219">
        <f>_xlfn.STDEV.S(J600,J601)</f>
        <v/>
      </c>
      <c r="N600" s="206" t="n"/>
      <c r="O600" s="206" t="n"/>
      <c r="P600" s="207">
        <f>+(((H600-F600)/1000)*1000)/10</f>
        <v/>
      </c>
      <c r="Q600" s="207">
        <f>AVERAGE(P600:P601)</f>
        <v/>
      </c>
      <c r="R600" s="26" t="inlineStr">
        <is>
          <t>FALSO</t>
        </is>
      </c>
      <c r="S600" s="26" t="inlineStr">
        <is>
          <t>FALSO</t>
        </is>
      </c>
      <c r="T600" s="211" t="n"/>
      <c r="U600" s="211" t="n"/>
      <c r="V600" s="290" t="inlineStr">
        <is>
          <t>Plot válido</t>
        </is>
      </c>
    </row>
    <row r="601" ht="15.75" customHeight="1" s="412">
      <c r="A601" s="199" t="n">
        <v>4042</v>
      </c>
      <c r="B601" s="200" t="n">
        <v>72</v>
      </c>
      <c r="C601" s="214" t="n">
        <v>165</v>
      </c>
      <c r="D601" s="214" t="n">
        <v>15</v>
      </c>
      <c r="E601" s="215" t="n">
        <v>43599</v>
      </c>
      <c r="F601" s="214" t="n">
        <v>5223</v>
      </c>
      <c r="G601" s="214" t="n">
        <v>8862</v>
      </c>
      <c r="H601" s="216" t="n">
        <v>7808</v>
      </c>
      <c r="I601" s="214" t="n"/>
      <c r="J601" s="217">
        <f>+(((G601-F601)-(H601-F601))/(H601-F601))*100</f>
        <v/>
      </c>
      <c r="K601" s="235" t="n"/>
      <c r="L601" s="221" t="n"/>
      <c r="M601" s="221" t="n"/>
      <c r="N601" s="206" t="n"/>
      <c r="O601" s="206" t="n"/>
      <c r="P601" s="207">
        <f>+(((H601-F601)/1000)*1000)/10</f>
        <v/>
      </c>
      <c r="Q601" s="207" t="n"/>
      <c r="R601" s="26" t="inlineStr">
        <is>
          <t>FALSO</t>
        </is>
      </c>
      <c r="S601" s="26" t="inlineStr">
        <is>
          <t>FALSO</t>
        </is>
      </c>
      <c r="T601" s="211" t="n"/>
      <c r="U601" s="211" t="n"/>
      <c r="V601" s="290" t="inlineStr">
        <is>
          <t>Plot válido</t>
        </is>
      </c>
    </row>
    <row r="602" ht="15.75" customHeight="1" s="412">
      <c r="A602" s="199" t="n">
        <v>4687</v>
      </c>
      <c r="B602" s="200" t="n">
        <v>71</v>
      </c>
      <c r="C602" s="214" t="n">
        <v>165</v>
      </c>
      <c r="D602" s="214" t="n">
        <v>17</v>
      </c>
      <c r="E602" s="215" t="n">
        <v>43619</v>
      </c>
      <c r="F602" s="214" t="n">
        <v>5256</v>
      </c>
      <c r="G602" s="214" t="n">
        <v>8746</v>
      </c>
      <c r="H602" s="216" t="n">
        <v>7986</v>
      </c>
      <c r="I602" s="214" t="n"/>
      <c r="J602" s="217">
        <f>+(((G602-F602)-(H602-F602))/(H602-F602))*100</f>
        <v/>
      </c>
      <c r="K602" s="234" t="n"/>
      <c r="L602" s="219">
        <f>AVERAGE(J602:J603)</f>
        <v/>
      </c>
      <c r="M602" s="219">
        <f>_xlfn.STDEV.S(J602,J603)</f>
        <v/>
      </c>
      <c r="N602" s="206" t="n"/>
      <c r="O602" s="206" t="n"/>
      <c r="P602" s="207">
        <f>+(((H602-F602)/1000)*1000)/10</f>
        <v/>
      </c>
      <c r="Q602" s="207">
        <f>AVERAGE(P602:P603)</f>
        <v/>
      </c>
      <c r="R602" s="26" t="inlineStr">
        <is>
          <t>FALSO</t>
        </is>
      </c>
      <c r="S602" s="26" t="inlineStr">
        <is>
          <t>FALSO</t>
        </is>
      </c>
      <c r="T602" s="211" t="n"/>
      <c r="U602" s="211" t="n"/>
      <c r="V602" s="290" t="inlineStr">
        <is>
          <t>Plot válido</t>
        </is>
      </c>
    </row>
    <row r="603" ht="15.75" customHeight="1" s="412">
      <c r="A603" s="199" t="n">
        <v>4688</v>
      </c>
      <c r="B603" s="200" t="n">
        <v>72</v>
      </c>
      <c r="C603" s="214" t="n">
        <v>165</v>
      </c>
      <c r="D603" s="214" t="n">
        <v>17</v>
      </c>
      <c r="E603" s="215" t="n">
        <v>43619</v>
      </c>
      <c r="F603" s="214" t="n">
        <v>5223</v>
      </c>
      <c r="G603" s="214" t="n">
        <v>8626</v>
      </c>
      <c r="H603" s="216" t="n">
        <v>7931</v>
      </c>
      <c r="I603" s="214" t="n"/>
      <c r="J603" s="217">
        <f>+(((G603-F603)-(H603-F603))/(H603-F603))*100</f>
        <v/>
      </c>
      <c r="K603" s="234" t="n"/>
      <c r="L603" s="221" t="n"/>
      <c r="M603" s="221" t="n"/>
      <c r="N603" s="206" t="n"/>
      <c r="O603" s="206" t="n"/>
      <c r="P603" s="207">
        <f>+(((H603-F603)/1000)*1000)/10</f>
        <v/>
      </c>
      <c r="Q603" s="207" t="n"/>
      <c r="R603" s="26" t="inlineStr">
        <is>
          <t>FALSO</t>
        </is>
      </c>
      <c r="S603" s="26" t="inlineStr">
        <is>
          <t>FALSO</t>
        </is>
      </c>
      <c r="T603" s="211" t="n"/>
      <c r="U603" s="211" t="n"/>
      <c r="V603" s="290" t="inlineStr">
        <is>
          <t>Plot válido</t>
        </is>
      </c>
    </row>
    <row r="604" ht="15.75" customHeight="1" s="412">
      <c r="A604" s="199" t="n">
        <v>5305</v>
      </c>
      <c r="B604" s="200" t="n">
        <v>43</v>
      </c>
      <c r="C604" s="214" t="n">
        <v>165</v>
      </c>
      <c r="D604" s="214" t="n">
        <v>19</v>
      </c>
      <c r="E604" s="215" t="n">
        <v>43637</v>
      </c>
      <c r="F604" s="214" t="n">
        <v>5211</v>
      </c>
      <c r="G604" s="214" t="n">
        <v>8266</v>
      </c>
      <c r="H604" s="216" t="n">
        <v>7639</v>
      </c>
      <c r="I604" s="214" t="inlineStr">
        <is>
          <t>7</t>
        </is>
      </c>
      <c r="J604" s="217">
        <f>+(((G604-F604)-(H604-F604))/(H604-F604))*100</f>
        <v/>
      </c>
      <c r="K604" s="234" t="n"/>
      <c r="L604" s="219">
        <f>AVERAGE(J604:J605)</f>
        <v/>
      </c>
      <c r="M604" s="219">
        <f>_xlfn.STDEV.S(J604,J605)</f>
        <v/>
      </c>
      <c r="N604" s="206" t="n"/>
      <c r="O604" s="206" t="n"/>
      <c r="P604" s="207">
        <f>+(((H604-F604)/1000)*1000)/10</f>
        <v/>
      </c>
      <c r="Q604" s="207">
        <f>AVERAGE(P604:P605)</f>
        <v/>
      </c>
      <c r="R604" s="26" t="inlineStr">
        <is>
          <t>FALSO</t>
        </is>
      </c>
      <c r="S604" s="26" t="inlineStr">
        <is>
          <t>FALSO</t>
        </is>
      </c>
      <c r="T604" s="211" t="n"/>
      <c r="U604" s="211" t="n"/>
      <c r="V604" s="290" t="inlineStr">
        <is>
          <t>Plot válido</t>
        </is>
      </c>
    </row>
    <row r="605" ht="15.75" customHeight="1" s="412">
      <c r="A605" s="199" t="n">
        <v>5306</v>
      </c>
      <c r="B605" s="200" t="n">
        <v>44</v>
      </c>
      <c r="C605" s="214" t="n">
        <v>165</v>
      </c>
      <c r="D605" s="214" t="n">
        <v>19</v>
      </c>
      <c r="E605" s="215" t="n">
        <v>43637</v>
      </c>
      <c r="F605" s="214" t="n">
        <v>5218</v>
      </c>
      <c r="G605" s="214" t="n">
        <v>8327</v>
      </c>
      <c r="H605" s="216" t="n">
        <v>7669</v>
      </c>
      <c r="I605" s="214" t="n"/>
      <c r="J605" s="217">
        <f>+(((G605-F605)-(H605-F605))/(H605-F605))*100</f>
        <v/>
      </c>
      <c r="K605" s="234" t="n"/>
      <c r="L605" s="221" t="n"/>
      <c r="M605" s="221" t="n"/>
      <c r="N605" s="206" t="n"/>
      <c r="O605" s="206" t="n"/>
      <c r="P605" s="207">
        <f>+(((H605-F605)/1000)*1000)/10</f>
        <v/>
      </c>
      <c r="Q605" s="207" t="n"/>
      <c r="R605" s="26" t="inlineStr">
        <is>
          <t>FALSO</t>
        </is>
      </c>
      <c r="S605" s="26" t="inlineStr">
        <is>
          <t>FALSO</t>
        </is>
      </c>
      <c r="T605" s="211" t="n"/>
      <c r="U605" s="211" t="n"/>
      <c r="V605" s="290" t="inlineStr">
        <is>
          <t>Plot válido</t>
        </is>
      </c>
    </row>
    <row r="606" ht="15.75" customHeight="1" s="412">
      <c r="A606" s="199" t="n">
        <v>5877</v>
      </c>
      <c r="B606" s="200" t="n">
        <v>62</v>
      </c>
      <c r="C606" s="214" t="n">
        <v>165</v>
      </c>
      <c r="D606" s="214" t="n">
        <v>22</v>
      </c>
      <c r="E606" s="215" t="n">
        <v>43685</v>
      </c>
      <c r="F606" s="214" t="n">
        <v>5209</v>
      </c>
      <c r="G606" s="214" t="n">
        <v>8490</v>
      </c>
      <c r="H606" s="216" t="n">
        <v>8035</v>
      </c>
      <c r="I606" s="214" t="n">
        <v>7</v>
      </c>
      <c r="J606" s="217">
        <f>+(((G606-F606)-(H606-F606))/(H606-F606))*100</f>
        <v/>
      </c>
      <c r="K606" s="234" t="n"/>
      <c r="L606" s="219">
        <f>AVERAGE(J606:J607)</f>
        <v/>
      </c>
      <c r="M606" s="219">
        <f>_xlfn.STDEV.S(J606,J607)</f>
        <v/>
      </c>
      <c r="N606" s="206" t="n"/>
      <c r="O606" s="206" t="n"/>
      <c r="P606" s="207">
        <f>+(((H606-F606)/1000)*1000)/10</f>
        <v/>
      </c>
      <c r="Q606" s="207">
        <f>AVERAGE(P606:P607)</f>
        <v/>
      </c>
      <c r="R606" s="26" t="inlineStr">
        <is>
          <t>FALSO</t>
        </is>
      </c>
      <c r="S606" s="26" t="inlineStr">
        <is>
          <t>FALSO</t>
        </is>
      </c>
      <c r="T606" s="211" t="n"/>
      <c r="U606" s="211" t="n"/>
      <c r="V606" s="290" t="inlineStr">
        <is>
          <t>Plot válido</t>
        </is>
      </c>
    </row>
    <row r="607" ht="15.75" customHeight="1" s="412">
      <c r="A607" s="199" t="n">
        <v>5878</v>
      </c>
      <c r="B607" s="200" t="n">
        <v>62</v>
      </c>
      <c r="C607" s="214" t="n">
        <v>165</v>
      </c>
      <c r="D607" s="214" t="n">
        <v>22</v>
      </c>
      <c r="E607" s="215" t="n">
        <v>43685</v>
      </c>
      <c r="F607" s="214" t="n">
        <v>5209</v>
      </c>
      <c r="G607" s="214" t="n">
        <v>8427</v>
      </c>
      <c r="H607" s="216" t="n">
        <v>7983</v>
      </c>
      <c r="I607" s="214" t="n"/>
      <c r="J607" s="217">
        <f>+(((G607-F607)-(H607-F607))/(H607-F607))*100</f>
        <v/>
      </c>
      <c r="K607" s="234" t="n"/>
      <c r="L607" s="221" t="n"/>
      <c r="M607" s="221" t="n"/>
      <c r="N607" s="206" t="n"/>
      <c r="O607" s="206" t="n"/>
      <c r="P607" s="207">
        <f>+(((H607-F607)/1000)*1000)/10</f>
        <v/>
      </c>
      <c r="Q607" s="207" t="n"/>
      <c r="R607" s="26" t="inlineStr">
        <is>
          <t>FALSO</t>
        </is>
      </c>
      <c r="S607" s="26" t="inlineStr">
        <is>
          <t>FALSO</t>
        </is>
      </c>
      <c r="T607" s="211" t="n"/>
      <c r="U607" s="211" t="n"/>
      <c r="V607" s="290" t="inlineStr">
        <is>
          <t>Plot válido</t>
        </is>
      </c>
    </row>
    <row r="608" ht="15.75" customHeight="1" s="412">
      <c r="A608" s="199" t="n">
        <v>3681</v>
      </c>
      <c r="B608" s="200" t="n">
        <v>103</v>
      </c>
      <c r="C608" s="214" t="n">
        <v>166</v>
      </c>
      <c r="D608" s="214" t="n">
        <v>14</v>
      </c>
      <c r="E608" s="215" t="n">
        <v>43591</v>
      </c>
      <c r="F608" s="214" t="n">
        <v>5213</v>
      </c>
      <c r="G608" s="231" t="n">
        <v>7766</v>
      </c>
      <c r="H608" s="216" t="n">
        <v>7066</v>
      </c>
      <c r="I608" s="214" t="n">
        <v>2</v>
      </c>
      <c r="J608" s="217">
        <f>+(((G608-F608)-(H608-F608))/(H608-F608))*100</f>
        <v/>
      </c>
      <c r="K608" s="234" t="inlineStr">
        <is>
          <t>4/5</t>
        </is>
      </c>
      <c r="L608" s="219">
        <f>AVERAGE(J608:J609)</f>
        <v/>
      </c>
      <c r="M608" s="219">
        <f>_xlfn.STDEV.S(J608,J609)</f>
        <v/>
      </c>
      <c r="N608" s="206" t="n">
        <v>2</v>
      </c>
      <c r="O608" s="206" t="n"/>
      <c r="P608" s="207">
        <f>+(((H608-F608)/1000)*1000)/10</f>
        <v/>
      </c>
      <c r="Q608" s="207">
        <f>AVERAGE(P608:P609)</f>
        <v/>
      </c>
      <c r="R608" s="26" t="inlineStr">
        <is>
          <t>FALSO</t>
        </is>
      </c>
      <c r="S608" s="26" t="inlineStr">
        <is>
          <t>FALSO</t>
        </is>
      </c>
      <c r="T608" s="211" t="n"/>
      <c r="U608" s="211" t="n"/>
      <c r="V608" s="290" t="inlineStr">
        <is>
          <t>Plot válido</t>
        </is>
      </c>
    </row>
    <row r="609" ht="15.75" customHeight="1" s="412">
      <c r="A609" s="199" t="n">
        <v>3682</v>
      </c>
      <c r="B609" s="200" t="n">
        <v>104</v>
      </c>
      <c r="C609" s="214" t="n">
        <v>166</v>
      </c>
      <c r="D609" s="214" t="n">
        <v>14</v>
      </c>
      <c r="E609" s="215" t="n">
        <v>43591</v>
      </c>
      <c r="F609" s="214" t="n">
        <v>5257</v>
      </c>
      <c r="G609" s="231" t="n">
        <v>7708</v>
      </c>
      <c r="H609" s="216" t="n">
        <v>7053</v>
      </c>
      <c r="I609" s="214" t="n"/>
      <c r="J609" s="217">
        <f>+(((G609-F609)-(H609-F609))/(H609-F609))*100</f>
        <v/>
      </c>
      <c r="K609" s="234" t="n"/>
      <c r="L609" s="221" t="n"/>
      <c r="M609" s="221" t="n"/>
      <c r="N609" s="206" t="n"/>
      <c r="O609" s="206" t="n"/>
      <c r="P609" s="207">
        <f>+(((H609-F609)/1000)*1000)/10</f>
        <v/>
      </c>
      <c r="Q609" s="207" t="n"/>
      <c r="R609" s="26" t="inlineStr">
        <is>
          <t>FALSO</t>
        </is>
      </c>
      <c r="S609" s="26" t="inlineStr">
        <is>
          <t>FALSO</t>
        </is>
      </c>
      <c r="T609" s="211" t="n"/>
      <c r="U609" s="211" t="n"/>
      <c r="V609" s="290" t="inlineStr">
        <is>
          <t>Plot válido</t>
        </is>
      </c>
    </row>
    <row r="610" ht="15.75" customHeight="1" s="412">
      <c r="A610" s="199" t="n">
        <v>4347</v>
      </c>
      <c r="B610" s="200" t="n">
        <v>53</v>
      </c>
      <c r="C610" s="214" t="n">
        <v>166</v>
      </c>
      <c r="D610" s="214" t="n">
        <v>16</v>
      </c>
      <c r="E610" s="215" t="n">
        <v>43607</v>
      </c>
      <c r="F610" s="214" t="n">
        <v>5232</v>
      </c>
      <c r="G610" s="214" t="n">
        <v>7849</v>
      </c>
      <c r="H610" s="216" t="n">
        <v>7124</v>
      </c>
      <c r="I610" s="214" t="n">
        <v>2</v>
      </c>
      <c r="J610" s="217">
        <f>+(((G610-F610)-(H610-F610))/(H610-F610))*100</f>
        <v/>
      </c>
      <c r="K610" s="234" t="n"/>
      <c r="L610" s="219">
        <f>AVERAGE(J610:J611)</f>
        <v/>
      </c>
      <c r="M610" s="219">
        <f>_xlfn.STDEV.S(J610,J611)</f>
        <v/>
      </c>
      <c r="N610" s="206" t="n"/>
      <c r="O610" s="206" t="n"/>
      <c r="P610" s="207">
        <f>+(((H610-F610)/1000)*1000)/10</f>
        <v/>
      </c>
      <c r="Q610" s="207">
        <f>AVERAGE(P610:P611)</f>
        <v/>
      </c>
      <c r="R610" s="26" t="inlineStr">
        <is>
          <t>VERDADERO</t>
        </is>
      </c>
      <c r="S610" s="26" t="inlineStr">
        <is>
          <t>FALSO</t>
        </is>
      </c>
      <c r="T610" s="211" t="n"/>
      <c r="U610" s="211" t="n"/>
      <c r="V610" s="290" t="inlineStr">
        <is>
          <t>Plot válido</t>
        </is>
      </c>
    </row>
    <row r="611" ht="15.75" customHeight="1" s="412">
      <c r="A611" s="199" t="n">
        <v>4348</v>
      </c>
      <c r="B611" s="200" t="n">
        <v>54</v>
      </c>
      <c r="C611" s="214" t="n">
        <v>166</v>
      </c>
      <c r="D611" s="214" t="n">
        <v>16</v>
      </c>
      <c r="E611" s="215" t="n">
        <v>43607</v>
      </c>
      <c r="F611" s="214" t="n">
        <v>5271</v>
      </c>
      <c r="G611" s="214" t="n">
        <v>7434</v>
      </c>
      <c r="H611" s="216" t="n">
        <v>6838</v>
      </c>
      <c r="I611" s="214" t="n"/>
      <c r="J611" s="217">
        <f>+(((G611-F611)-(H611-F611))/(H611-F611))*100</f>
        <v/>
      </c>
      <c r="K611" s="234" t="n"/>
      <c r="L611" s="221" t="n"/>
      <c r="M611" s="221" t="n"/>
      <c r="N611" s="206" t="n"/>
      <c r="O611" s="206" t="n"/>
      <c r="P611" s="207">
        <f>+(((H611-F611)/1000)*1000)/10</f>
        <v/>
      </c>
      <c r="Q611" s="207" t="n"/>
      <c r="R611" s="26" t="inlineStr">
        <is>
          <t>FALSO</t>
        </is>
      </c>
      <c r="S611" s="26" t="inlineStr">
        <is>
          <t>FALSO</t>
        </is>
      </c>
      <c r="T611" s="211" t="n"/>
      <c r="U611" s="211" t="n"/>
      <c r="V611" s="290" t="inlineStr">
        <is>
          <t>Plot válido</t>
        </is>
      </c>
    </row>
    <row r="612" ht="15.75" customHeight="1" s="412">
      <c r="A612" s="199" t="n">
        <v>4993</v>
      </c>
      <c r="B612" s="200" t="n">
        <v>53</v>
      </c>
      <c r="C612" s="214" t="n">
        <v>166</v>
      </c>
      <c r="D612" s="214" t="n">
        <v>18</v>
      </c>
      <c r="E612" s="215" t="n">
        <v>43626</v>
      </c>
      <c r="F612" s="214" t="n">
        <v>5232</v>
      </c>
      <c r="G612" s="214" t="n">
        <v>7584</v>
      </c>
      <c r="H612" s="216" t="n">
        <v>7170</v>
      </c>
      <c r="I612" s="214" t="n">
        <v>6</v>
      </c>
      <c r="J612" s="217">
        <f>+(((G612-F612)-(H612-F612))/(H612-F612))*100</f>
        <v/>
      </c>
      <c r="K612" s="234" t="n"/>
      <c r="L612" s="219">
        <f>AVERAGE(J612:J613)</f>
        <v/>
      </c>
      <c r="M612" s="219">
        <f>_xlfn.STDEV.S(J612,J613)</f>
        <v/>
      </c>
      <c r="N612" s="206" t="n"/>
      <c r="O612" s="206" t="n"/>
      <c r="P612" s="207">
        <f>+(((H612-F612)/1000)*1000)/10</f>
        <v/>
      </c>
      <c r="Q612" s="207">
        <f>AVERAGE(P612:P613)</f>
        <v/>
      </c>
      <c r="R612" s="26" t="inlineStr">
        <is>
          <t>FALSO</t>
        </is>
      </c>
      <c r="S612" s="26" t="inlineStr">
        <is>
          <t>FALSO</t>
        </is>
      </c>
      <c r="T612" s="211" t="n"/>
      <c r="U612" s="211" t="n"/>
      <c r="V612" s="290" t="inlineStr">
        <is>
          <t>Plot válido</t>
        </is>
      </c>
    </row>
    <row r="613" ht="15.75" customHeight="1" s="412">
      <c r="A613" s="199" t="n">
        <v>4994</v>
      </c>
      <c r="B613" s="200" t="n">
        <v>54</v>
      </c>
      <c r="C613" s="214" t="n">
        <v>166</v>
      </c>
      <c r="D613" s="214" t="n">
        <v>18</v>
      </c>
      <c r="E613" s="215" t="n">
        <v>43626</v>
      </c>
      <c r="F613" s="214" t="n">
        <v>5271</v>
      </c>
      <c r="G613" s="214" t="n">
        <v>7823</v>
      </c>
      <c r="H613" s="216" t="n">
        <v>7357</v>
      </c>
      <c r="I613" s="214" t="n"/>
      <c r="J613" s="217">
        <f>+(((G613-F613)-(H613-F613))/(H613-F613))*100</f>
        <v/>
      </c>
      <c r="K613" s="234" t="n"/>
      <c r="L613" s="221" t="n"/>
      <c r="M613" s="221" t="n"/>
      <c r="N613" s="206" t="n"/>
      <c r="O613" s="206" t="n"/>
      <c r="P613" s="207">
        <f>+(((H613-F613)/1000)*1000)/10</f>
        <v/>
      </c>
      <c r="Q613" s="207" t="n"/>
      <c r="R613" s="26" t="inlineStr">
        <is>
          <t>FALSO</t>
        </is>
      </c>
      <c r="S613" s="26" t="inlineStr">
        <is>
          <t>FALSO</t>
        </is>
      </c>
      <c r="T613" s="211" t="n"/>
      <c r="U613" s="211" t="n"/>
      <c r="V613" s="290" t="inlineStr">
        <is>
          <t>Plot válido</t>
        </is>
      </c>
    </row>
    <row r="614" ht="15.75" customHeight="1" s="412">
      <c r="A614" s="199" t="n">
        <v>5579</v>
      </c>
      <c r="B614" s="200" t="n">
        <v>23</v>
      </c>
      <c r="C614" s="214" t="n">
        <v>166</v>
      </c>
      <c r="D614" s="214" t="n">
        <v>21</v>
      </c>
      <c r="E614" s="215" t="n">
        <v>43657</v>
      </c>
      <c r="F614" s="214" t="n">
        <v>5261</v>
      </c>
      <c r="G614" s="214" t="n">
        <v>7293</v>
      </c>
      <c r="H614" s="216" t="n">
        <v>6957</v>
      </c>
      <c r="I614" s="214" t="n">
        <v>6</v>
      </c>
      <c r="J614" s="217">
        <f>+(((G614-F614)-(H614-F614))/(H614-F614))*100</f>
        <v/>
      </c>
      <c r="K614" s="234" t="n"/>
      <c r="L614" s="219">
        <f>AVERAGE(J614:J615)</f>
        <v/>
      </c>
      <c r="M614" s="219">
        <f>_xlfn.STDEV.S(J614,J615)</f>
        <v/>
      </c>
      <c r="N614" s="206" t="n"/>
      <c r="O614" s="206" t="n"/>
      <c r="P614" s="207">
        <f>+(((H614-F614)/1000)*1000)/10</f>
        <v/>
      </c>
      <c r="Q614" s="207">
        <f>AVERAGE(P614:P615)</f>
        <v/>
      </c>
      <c r="R614" s="26" t="inlineStr">
        <is>
          <t>FALSO</t>
        </is>
      </c>
      <c r="S614" s="26" t="inlineStr">
        <is>
          <t>FALSO</t>
        </is>
      </c>
      <c r="T614" s="211" t="n"/>
      <c r="U614" s="211" t="n"/>
      <c r="V614" s="290" t="inlineStr">
        <is>
          <t>Plot válido</t>
        </is>
      </c>
    </row>
    <row r="615" ht="15.75" customHeight="1" s="412">
      <c r="A615" s="199" t="n">
        <v>5580</v>
      </c>
      <c r="B615" s="200" t="n">
        <v>24</v>
      </c>
      <c r="C615" s="214" t="n">
        <v>166</v>
      </c>
      <c r="D615" s="214" t="n">
        <v>21</v>
      </c>
      <c r="E615" s="215" t="n">
        <v>43657</v>
      </c>
      <c r="F615" s="214" t="n">
        <v>5196</v>
      </c>
      <c r="G615" s="214" t="n">
        <v>7149</v>
      </c>
      <c r="H615" s="216" t="n">
        <v>6819</v>
      </c>
      <c r="I615" s="214" t="n"/>
      <c r="J615" s="217">
        <f>+(((G615-F615)-(H615-F615))/(H615-F615))*100</f>
        <v/>
      </c>
      <c r="K615" s="234" t="n"/>
      <c r="L615" s="221" t="n"/>
      <c r="M615" s="221" t="n"/>
      <c r="N615" s="206" t="n"/>
      <c r="O615" s="206" t="n"/>
      <c r="P615" s="207">
        <f>+(((H615-F615)/1000)*1000)/10</f>
        <v/>
      </c>
      <c r="Q615" s="207" t="n"/>
      <c r="R615" s="26" t="inlineStr">
        <is>
          <t>FALSO</t>
        </is>
      </c>
      <c r="S615" s="26" t="inlineStr">
        <is>
          <t>FALSO</t>
        </is>
      </c>
      <c r="T615" s="211" t="n"/>
      <c r="U615" s="211" t="n"/>
      <c r="V615" s="290" t="inlineStr">
        <is>
          <t>Plot válido</t>
        </is>
      </c>
    </row>
    <row r="616" ht="15.75" customHeight="1" s="412">
      <c r="A616" s="199" t="n">
        <v>5879</v>
      </c>
      <c r="B616" s="200" t="n">
        <v>63</v>
      </c>
      <c r="C616" s="214" t="n">
        <v>166</v>
      </c>
      <c r="D616" s="214" t="n">
        <v>22</v>
      </c>
      <c r="E616" s="215" t="n">
        <v>43685</v>
      </c>
      <c r="F616" s="214" t="n">
        <v>5214</v>
      </c>
      <c r="G616" s="214" t="n">
        <v>7453</v>
      </c>
      <c r="H616" s="216" t="n">
        <v>7155</v>
      </c>
      <c r="I616" s="214" t="n">
        <v>8</v>
      </c>
      <c r="J616" s="217">
        <f>+(((G616-F616)-(H616-F616))/(H616-F616))*100</f>
        <v/>
      </c>
      <c r="K616" s="234" t="n"/>
      <c r="L616" s="219">
        <f>AVERAGE(J616:J617)</f>
        <v/>
      </c>
      <c r="M616" s="219">
        <f>_xlfn.STDEV.S(J616,J617)</f>
        <v/>
      </c>
      <c r="N616" s="206" t="n"/>
      <c r="O616" s="206" t="n"/>
      <c r="P616" s="207">
        <f>+(((H616-F616)/1000)*1000)/10</f>
        <v/>
      </c>
      <c r="Q616" s="207">
        <f>AVERAGE(P616:P617)</f>
        <v/>
      </c>
      <c r="R616" s="26" t="inlineStr">
        <is>
          <t>FALSO</t>
        </is>
      </c>
      <c r="S616" s="26" t="inlineStr">
        <is>
          <t>VERDADERO</t>
        </is>
      </c>
      <c r="T616" s="211" t="n"/>
      <c r="U616" s="211" t="n"/>
      <c r="V616" s="290" t="inlineStr">
        <is>
          <t>Plot válido</t>
        </is>
      </c>
    </row>
    <row r="617" ht="15.75" customHeight="1" s="412">
      <c r="A617" s="199" t="n">
        <v>5880</v>
      </c>
      <c r="B617" s="200" t="n">
        <v>63</v>
      </c>
      <c r="C617" s="214" t="n">
        <v>166</v>
      </c>
      <c r="D617" s="214" t="n">
        <v>22</v>
      </c>
      <c r="E617" s="215" t="n">
        <v>43685</v>
      </c>
      <c r="F617" s="214" t="n">
        <v>5214</v>
      </c>
      <c r="G617" s="214" t="n">
        <v>7487</v>
      </c>
      <c r="H617" s="216" t="n">
        <v>7180</v>
      </c>
      <c r="I617" s="214" t="n"/>
      <c r="J617" s="217">
        <f>+(((G617-F617)-(H617-F617))/(H617-F617))*100</f>
        <v/>
      </c>
      <c r="K617" s="234" t="n"/>
      <c r="L617" s="221" t="n"/>
      <c r="M617" s="221" t="n"/>
      <c r="N617" s="206" t="n"/>
      <c r="O617" s="206" t="n"/>
      <c r="P617" s="207">
        <f>+(((H617-F617)/1000)*1000)/10</f>
        <v/>
      </c>
      <c r="Q617" s="207" t="n"/>
      <c r="R617" s="26" t="inlineStr">
        <is>
          <t>FALSO</t>
        </is>
      </c>
      <c r="S617" s="26" t="inlineStr">
        <is>
          <t>FALSO</t>
        </is>
      </c>
      <c r="T617" s="211" t="n"/>
      <c r="U617" s="211" t="n"/>
      <c r="V617" s="290" t="inlineStr">
        <is>
          <t>Plot válido</t>
        </is>
      </c>
    </row>
    <row r="618" ht="15.75" customHeight="1" s="412">
      <c r="A618" s="199" t="n">
        <v>2935</v>
      </c>
      <c r="B618" s="200" t="n">
        <v>19</v>
      </c>
      <c r="C618" s="223" t="n">
        <v>167</v>
      </c>
      <c r="D618" s="223" t="n">
        <v>11</v>
      </c>
      <c r="E618" s="73" t="n">
        <v>43571</v>
      </c>
      <c r="F618" s="224" t="n">
        <v>5229</v>
      </c>
      <c r="G618" s="223" t="n">
        <v>8477</v>
      </c>
      <c r="H618" s="225" t="n">
        <v>7267</v>
      </c>
      <c r="I618" s="223" t="n">
        <v>2</v>
      </c>
      <c r="J618" s="74">
        <f>+(((G618-F618)-(H618-F618))/(H618-F618))*100</f>
        <v/>
      </c>
      <c r="K618" s="233" t="inlineStr">
        <is>
          <t>MF·</t>
        </is>
      </c>
      <c r="L618" s="227">
        <f>AVERAGE(J618:J619)</f>
        <v/>
      </c>
      <c r="M618" s="227">
        <f>_xlfn.STDEV.S(J618,J619)</f>
        <v/>
      </c>
      <c r="N618" s="206" t="n">
        <v>2</v>
      </c>
      <c r="O618" s="206" t="n"/>
      <c r="P618" s="207">
        <f>+(((H618-F618)/1000)*1000)/10</f>
        <v/>
      </c>
      <c r="Q618" s="207">
        <f>AVERAGE(P618:P619)</f>
        <v/>
      </c>
      <c r="R618" s="26" t="inlineStr">
        <is>
          <t>FALSO</t>
        </is>
      </c>
      <c r="S618" s="26" t="inlineStr">
        <is>
          <t>FALSO</t>
        </is>
      </c>
      <c r="T618" s="211" t="n"/>
      <c r="U618" s="211" t="n"/>
      <c r="V618" s="290" t="inlineStr">
        <is>
          <t>Plot válido</t>
        </is>
      </c>
    </row>
    <row r="619" ht="15.75" customHeight="1" s="412">
      <c r="A619" s="199" t="n">
        <v>2936</v>
      </c>
      <c r="B619" s="200" t="n">
        <v>20</v>
      </c>
      <c r="C619" s="223" t="n">
        <v>167</v>
      </c>
      <c r="D619" s="223" t="n">
        <v>11</v>
      </c>
      <c r="E619" s="73" t="n">
        <v>43571</v>
      </c>
      <c r="F619" s="224" t="n">
        <v>5190</v>
      </c>
      <c r="G619" s="223" t="n">
        <v>8355</v>
      </c>
      <c r="H619" s="225" t="n">
        <v>7155</v>
      </c>
      <c r="I619" s="223" t="n"/>
      <c r="J619" s="74">
        <f>+(((G619-F619)-(H619-F619))/(H619-F619))*100</f>
        <v/>
      </c>
      <c r="K619" s="233" t="n"/>
      <c r="L619" s="228" t="n"/>
      <c r="M619" s="228" t="n"/>
      <c r="N619" s="206" t="n"/>
      <c r="O619" s="206" t="n"/>
      <c r="P619" s="207">
        <f>+(((H619-F619)/1000)*1000)/10</f>
        <v/>
      </c>
      <c r="Q619" s="207" t="n"/>
      <c r="R619" s="26" t="inlineStr">
        <is>
          <t>FALSO</t>
        </is>
      </c>
      <c r="S619" s="26" t="inlineStr">
        <is>
          <t>FALSO</t>
        </is>
      </c>
      <c r="T619" s="211" t="n"/>
      <c r="U619" s="211" t="n"/>
      <c r="V619" s="290" t="inlineStr">
        <is>
          <t>Plot válido</t>
        </is>
      </c>
    </row>
    <row r="620" ht="15.75" customHeight="1" s="412">
      <c r="A620" s="199" t="n">
        <v>3683</v>
      </c>
      <c r="B620" s="200" t="n">
        <v>105</v>
      </c>
      <c r="C620" s="223" t="n">
        <v>167</v>
      </c>
      <c r="D620" s="223" t="n">
        <v>14</v>
      </c>
      <c r="E620" s="73" t="n">
        <v>43591</v>
      </c>
      <c r="F620" s="223" t="n">
        <v>5251</v>
      </c>
      <c r="G620" s="224" t="n">
        <v>8739</v>
      </c>
      <c r="H620" s="225" t="n">
        <v>7685</v>
      </c>
      <c r="I620" s="223" t="n"/>
      <c r="J620" s="74">
        <f>+(((G620-F620)-(H620-F620))/(H620-F620))*100</f>
        <v/>
      </c>
      <c r="K620" s="233" t="inlineStr">
        <is>
          <t>2/5</t>
        </is>
      </c>
      <c r="L620" s="227">
        <f>AVERAGE(J620:J621)</f>
        <v/>
      </c>
      <c r="M620" s="227">
        <f>_xlfn.STDEV.S(J620,J621)</f>
        <v/>
      </c>
      <c r="N620" s="206" t="n"/>
      <c r="O620" s="206" t="n"/>
      <c r="P620" s="207">
        <f>+(((H620-F620)/1000)*1000)/10</f>
        <v/>
      </c>
      <c r="Q620" s="207">
        <f>AVERAGE(P620:P621)</f>
        <v/>
      </c>
      <c r="R620" s="26" t="inlineStr">
        <is>
          <t>FALSO</t>
        </is>
      </c>
      <c r="S620" s="26" t="inlineStr">
        <is>
          <t>FALSO</t>
        </is>
      </c>
      <c r="T620" s="211" t="n"/>
      <c r="U620" s="211" t="n"/>
      <c r="V620" s="290" t="inlineStr">
        <is>
          <t>Plot válido</t>
        </is>
      </c>
    </row>
    <row r="621" ht="15.75" customHeight="1" s="412">
      <c r="A621" s="199" t="n">
        <v>3684</v>
      </c>
      <c r="B621" s="200" t="n">
        <v>106</v>
      </c>
      <c r="C621" s="223" t="n">
        <v>167</v>
      </c>
      <c r="D621" s="223" t="n">
        <v>14</v>
      </c>
      <c r="E621" s="73" t="n">
        <v>43591</v>
      </c>
      <c r="F621" s="223" t="n">
        <v>5219</v>
      </c>
      <c r="G621" s="224" t="n">
        <v>8849</v>
      </c>
      <c r="H621" s="225" t="n">
        <v>7757</v>
      </c>
      <c r="I621" s="223" t="n"/>
      <c r="J621" s="74">
        <f>+(((G621-F621)-(H621-F621))/(H621-F621))*100</f>
        <v/>
      </c>
      <c r="K621" s="233" t="n"/>
      <c r="L621" s="228" t="n"/>
      <c r="M621" s="228" t="n"/>
      <c r="N621" s="206" t="n"/>
      <c r="O621" s="206" t="n"/>
      <c r="P621" s="207">
        <f>+(((H621-F621)/1000)*1000)/10</f>
        <v/>
      </c>
      <c r="Q621" s="207" t="n"/>
      <c r="R621" s="26" t="inlineStr">
        <is>
          <t>FALSO</t>
        </is>
      </c>
      <c r="S621" s="26" t="inlineStr">
        <is>
          <t>FALSO</t>
        </is>
      </c>
      <c r="T621" s="211" t="n"/>
      <c r="U621" s="211" t="n"/>
      <c r="V621" s="290" t="inlineStr">
        <is>
          <t>Plot válido</t>
        </is>
      </c>
    </row>
    <row r="622" ht="15.75" customHeight="1" s="412">
      <c r="A622" s="199" t="n">
        <v>4349</v>
      </c>
      <c r="B622" s="200" t="n">
        <v>55</v>
      </c>
      <c r="C622" s="223" t="n">
        <v>167</v>
      </c>
      <c r="D622" s="223" t="n">
        <v>16</v>
      </c>
      <c r="E622" s="73" t="n">
        <v>43607</v>
      </c>
      <c r="F622" s="223" t="n">
        <v>5269</v>
      </c>
      <c r="G622" s="223" t="n">
        <v>8910</v>
      </c>
      <c r="H622" s="225" t="n">
        <v>7819</v>
      </c>
      <c r="I622" s="223" t="n">
        <v>2</v>
      </c>
      <c r="J622" s="74">
        <f>+(((G622-F622)-(H622-F622))/(H622-F622))*100</f>
        <v/>
      </c>
      <c r="K622" s="233" t="n"/>
      <c r="L622" s="227">
        <f>AVERAGE(J622:J623)</f>
        <v/>
      </c>
      <c r="M622" s="227">
        <f>_xlfn.STDEV.S(J622,J623)</f>
        <v/>
      </c>
      <c r="N622" s="206" t="n"/>
      <c r="O622" s="206" t="n"/>
      <c r="P622" s="207">
        <f>+(((H622-F622)/1000)*1000)/10</f>
        <v/>
      </c>
      <c r="Q622" s="207">
        <f>AVERAGE(P622:P623)</f>
        <v/>
      </c>
      <c r="R622" s="26" t="inlineStr">
        <is>
          <t>FALSO</t>
        </is>
      </c>
      <c r="S622" s="26" t="inlineStr">
        <is>
          <t>FALSO</t>
        </is>
      </c>
      <c r="T622" s="211" t="n"/>
      <c r="U622" s="211" t="n"/>
      <c r="V622" s="290" t="inlineStr">
        <is>
          <t>Plot válido</t>
        </is>
      </c>
    </row>
    <row r="623" ht="15.75" customHeight="1" s="412">
      <c r="A623" s="199" t="n">
        <v>4350</v>
      </c>
      <c r="B623" s="200" t="n">
        <v>56</v>
      </c>
      <c r="C623" s="223" t="n">
        <v>167</v>
      </c>
      <c r="D623" s="223" t="n">
        <v>16</v>
      </c>
      <c r="E623" s="73" t="n">
        <v>43607</v>
      </c>
      <c r="F623" s="223" t="n">
        <v>5254</v>
      </c>
      <c r="G623" s="223" t="n">
        <v>8572</v>
      </c>
      <c r="H623" s="225" t="n">
        <v>7639</v>
      </c>
      <c r="I623" s="223" t="n"/>
      <c r="J623" s="74">
        <f>+(((G623-F623)-(H623-F623))/(H623-F623))*100</f>
        <v/>
      </c>
      <c r="K623" s="233" t="n"/>
      <c r="L623" s="228" t="n"/>
      <c r="M623" s="228" t="n"/>
      <c r="N623" s="206" t="n"/>
      <c r="O623" s="206" t="n"/>
      <c r="P623" s="207">
        <f>+(((H623-F623)/1000)*1000)/10</f>
        <v/>
      </c>
      <c r="Q623" s="207" t="n"/>
      <c r="R623" s="26" t="inlineStr">
        <is>
          <t>FALSO</t>
        </is>
      </c>
      <c r="S623" s="26" t="inlineStr">
        <is>
          <t>FALSO</t>
        </is>
      </c>
      <c r="T623" s="211" t="n"/>
      <c r="U623" s="211" t="n"/>
      <c r="V623" s="290" t="inlineStr">
        <is>
          <t>Plot válido</t>
        </is>
      </c>
    </row>
    <row r="624" ht="15.75" customHeight="1" s="412">
      <c r="A624" s="199" t="n">
        <v>4995</v>
      </c>
      <c r="B624" s="200" t="n">
        <v>55</v>
      </c>
      <c r="C624" s="223" t="n">
        <v>167</v>
      </c>
      <c r="D624" s="223" t="n">
        <v>18</v>
      </c>
      <c r="E624" s="73" t="n">
        <v>43626</v>
      </c>
      <c r="F624" s="223" t="n">
        <v>5269</v>
      </c>
      <c r="G624" s="223" t="n">
        <v>8339</v>
      </c>
      <c r="H624" s="225" t="n">
        <v>7737</v>
      </c>
      <c r="I624" s="223" t="n">
        <v>6</v>
      </c>
      <c r="J624" s="74">
        <f>+(((G624-F624)-(H624-F624))/(H624-F624))*100</f>
        <v/>
      </c>
      <c r="K624" s="233" t="n"/>
      <c r="L624" s="227">
        <f>AVERAGE(J624:J625)</f>
        <v/>
      </c>
      <c r="M624" s="227">
        <f>_xlfn.STDEV.S(J624,J625)</f>
        <v/>
      </c>
      <c r="N624" s="206" t="n"/>
      <c r="O624" s="206" t="n"/>
      <c r="P624" s="207">
        <f>+(((H624-F624)/1000)*1000)/10</f>
        <v/>
      </c>
      <c r="Q624" s="207">
        <f>AVERAGE(P624:P625)</f>
        <v/>
      </c>
      <c r="R624" s="26" t="inlineStr">
        <is>
          <t>FALSO</t>
        </is>
      </c>
      <c r="S624" s="26" t="inlineStr">
        <is>
          <t>FALSO</t>
        </is>
      </c>
      <c r="T624" s="211" t="n"/>
      <c r="U624" s="211" t="n"/>
      <c r="V624" s="290" t="inlineStr">
        <is>
          <t>Plot válido</t>
        </is>
      </c>
    </row>
    <row r="625" ht="15.75" customHeight="1" s="412">
      <c r="A625" s="199" t="n">
        <v>4996</v>
      </c>
      <c r="B625" s="200" t="n">
        <v>56</v>
      </c>
      <c r="C625" s="223" t="n">
        <v>167</v>
      </c>
      <c r="D625" s="223" t="n">
        <v>18</v>
      </c>
      <c r="E625" s="73" t="n">
        <v>43626</v>
      </c>
      <c r="F625" s="223" t="n">
        <v>5254</v>
      </c>
      <c r="G625" s="223" t="n">
        <v>8161</v>
      </c>
      <c r="H625" s="225" t="n">
        <v>7611</v>
      </c>
      <c r="I625" s="223" t="n"/>
      <c r="J625" s="74">
        <f>+(((G625-F625)-(H625-F625))/(H625-F625))*100</f>
        <v/>
      </c>
      <c r="K625" s="233" t="n"/>
      <c r="L625" s="228" t="n"/>
      <c r="M625" s="228" t="n"/>
      <c r="N625" s="206" t="n"/>
      <c r="O625" s="206" t="n"/>
      <c r="P625" s="207">
        <f>+(((H625-F625)/1000)*1000)/10</f>
        <v/>
      </c>
      <c r="Q625" s="207" t="n"/>
      <c r="R625" s="26" t="inlineStr">
        <is>
          <t>FALSO</t>
        </is>
      </c>
      <c r="S625" s="26" t="inlineStr">
        <is>
          <t>FALSO</t>
        </is>
      </c>
      <c r="T625" s="211" t="n"/>
      <c r="U625" s="211" t="n"/>
      <c r="V625" s="290" t="inlineStr">
        <is>
          <t>Plot válido</t>
        </is>
      </c>
    </row>
    <row r="626" ht="15.75" customHeight="1" s="412">
      <c r="A626" s="199" t="n">
        <v>5581</v>
      </c>
      <c r="B626" s="200" t="n">
        <v>25</v>
      </c>
      <c r="C626" s="223" t="n">
        <v>167</v>
      </c>
      <c r="D626" s="223" t="n">
        <v>21</v>
      </c>
      <c r="E626" s="73" t="n">
        <v>43657</v>
      </c>
      <c r="F626" s="223" t="n">
        <v>5238</v>
      </c>
      <c r="G626" s="223" t="n">
        <v>8055</v>
      </c>
      <c r="H626" s="225" t="n">
        <v>7570</v>
      </c>
      <c r="I626" s="223" t="n">
        <v>6</v>
      </c>
      <c r="J626" s="74">
        <f>+(((G626-F626)-(H626-F626))/(H626-F626))*100</f>
        <v/>
      </c>
      <c r="K626" s="233" t="n"/>
      <c r="L626" s="227">
        <f>AVERAGE(J626:J627)</f>
        <v/>
      </c>
      <c r="M626" s="227">
        <f>_xlfn.STDEV.S(J626,J627)</f>
        <v/>
      </c>
      <c r="N626" s="206" t="n"/>
      <c r="O626" s="206" t="n"/>
      <c r="P626" s="207">
        <f>+(((H626-F626)/1000)*1000)/10</f>
        <v/>
      </c>
      <c r="Q626" s="207">
        <f>AVERAGE(P626:P627)</f>
        <v/>
      </c>
      <c r="R626" s="26" t="inlineStr">
        <is>
          <t>FALSO</t>
        </is>
      </c>
      <c r="S626" s="26" t="inlineStr">
        <is>
          <t>FALSO</t>
        </is>
      </c>
      <c r="T626" s="211" t="n"/>
      <c r="U626" s="211" t="n"/>
      <c r="V626" s="290" t="inlineStr">
        <is>
          <t>Plot válido</t>
        </is>
      </c>
    </row>
    <row r="627" ht="15.75" customHeight="1" s="412">
      <c r="A627" s="199" t="n">
        <v>5582</v>
      </c>
      <c r="B627" s="200" t="n">
        <v>26</v>
      </c>
      <c r="C627" s="223" t="n">
        <v>167</v>
      </c>
      <c r="D627" s="223" t="n">
        <v>21</v>
      </c>
      <c r="E627" s="73" t="n">
        <v>43657</v>
      </c>
      <c r="F627" s="223" t="n">
        <v>5207</v>
      </c>
      <c r="G627" s="223" t="n">
        <v>8261</v>
      </c>
      <c r="H627" s="225" t="n">
        <v>7720</v>
      </c>
      <c r="I627" s="223" t="n"/>
      <c r="J627" s="74">
        <f>+(((G627-F627)-(H627-F627))/(H627-F627))*100</f>
        <v/>
      </c>
      <c r="K627" s="233" t="n"/>
      <c r="L627" s="228" t="n"/>
      <c r="M627" s="228" t="n"/>
      <c r="N627" s="206" t="n"/>
      <c r="O627" s="206" t="n"/>
      <c r="P627" s="207">
        <f>+(((H627-F627)/1000)*1000)/10</f>
        <v/>
      </c>
      <c r="Q627" s="207" t="n"/>
      <c r="R627" s="26" t="inlineStr">
        <is>
          <t>FALSO</t>
        </is>
      </c>
      <c r="S627" s="26" t="inlineStr">
        <is>
          <t>FALSO</t>
        </is>
      </c>
      <c r="T627" s="211" t="n"/>
      <c r="U627" s="211" t="n"/>
      <c r="V627" s="290" t="inlineStr">
        <is>
          <t>Plot válido</t>
        </is>
      </c>
    </row>
    <row r="628" ht="15.75" customHeight="1" s="412">
      <c r="A628" s="199" t="n">
        <v>5881</v>
      </c>
      <c r="B628" s="200" t="n">
        <v>64</v>
      </c>
      <c r="C628" s="223" t="n">
        <v>167</v>
      </c>
      <c r="D628" s="223" t="n">
        <v>22</v>
      </c>
      <c r="E628" s="73" t="n">
        <v>43685</v>
      </c>
      <c r="F628" s="223" t="n">
        <v>5232</v>
      </c>
      <c r="G628" s="223" t="n">
        <v>7830</v>
      </c>
      <c r="H628" s="225" t="n">
        <v>7493</v>
      </c>
      <c r="I628" s="223" t="n">
        <v>6</v>
      </c>
      <c r="J628" s="74">
        <f>+(((G628-F628)-(H628-F628))/(H628-F628))*100</f>
        <v/>
      </c>
      <c r="K628" s="233" t="n"/>
      <c r="L628" s="227">
        <f>AVERAGE(J628:J629)</f>
        <v/>
      </c>
      <c r="M628" s="227">
        <f>_xlfn.STDEV.S(J628,J629)</f>
        <v/>
      </c>
      <c r="N628" s="206" t="n"/>
      <c r="O628" s="206" t="n"/>
      <c r="P628" s="207">
        <f>+(((H628-F628)/1000)*1000)/10</f>
        <v/>
      </c>
      <c r="Q628" s="207">
        <f>AVERAGE(P628:P629)</f>
        <v/>
      </c>
      <c r="R628" s="26" t="inlineStr">
        <is>
          <t>FALSO</t>
        </is>
      </c>
      <c r="S628" s="26" t="inlineStr">
        <is>
          <t>VERDADERO</t>
        </is>
      </c>
      <c r="T628" s="211" t="n"/>
      <c r="U628" s="211" t="n"/>
      <c r="V628" s="290" t="inlineStr">
        <is>
          <t>Plot válido</t>
        </is>
      </c>
    </row>
    <row r="629" ht="15.75" customHeight="1" s="412">
      <c r="A629" s="199" t="n">
        <v>5882</v>
      </c>
      <c r="B629" s="200" t="n">
        <v>64</v>
      </c>
      <c r="C629" s="223" t="n">
        <v>167</v>
      </c>
      <c r="D629" s="223" t="n">
        <v>22</v>
      </c>
      <c r="E629" s="73" t="n">
        <v>43685</v>
      </c>
      <c r="F629" s="223" t="n">
        <v>5232</v>
      </c>
      <c r="G629" s="223" t="n">
        <v>7814</v>
      </c>
      <c r="H629" s="225" t="n">
        <v>7472</v>
      </c>
      <c r="I629" s="223" t="n"/>
      <c r="J629" s="74">
        <f>+(((G629-F629)-(H629-F629))/(H629-F629))*100</f>
        <v/>
      </c>
      <c r="K629" s="233" t="n"/>
      <c r="L629" s="228" t="n"/>
      <c r="M629" s="228" t="n"/>
      <c r="N629" s="206" t="n"/>
      <c r="O629" s="206" t="n"/>
      <c r="P629" s="207">
        <f>+(((H629-F629)/1000)*1000)/10</f>
        <v/>
      </c>
      <c r="Q629" s="207" t="n"/>
      <c r="R629" s="26" t="inlineStr">
        <is>
          <t>FALSO</t>
        </is>
      </c>
      <c r="S629" s="26" t="inlineStr">
        <is>
          <t>FALSO</t>
        </is>
      </c>
      <c r="T629" s="211" t="n"/>
      <c r="U629" s="211" t="n"/>
      <c r="V629" s="290" t="inlineStr">
        <is>
          <t>Plot válido</t>
        </is>
      </c>
    </row>
    <row r="630" ht="15.75" customHeight="1" s="412">
      <c r="A630" s="199" t="n">
        <v>3685</v>
      </c>
      <c r="B630" s="200" t="n">
        <v>107</v>
      </c>
      <c r="C630" s="214" t="n">
        <v>168</v>
      </c>
      <c r="D630" s="214" t="n">
        <v>14</v>
      </c>
      <c r="E630" s="215" t="n">
        <v>43591</v>
      </c>
      <c r="F630" s="214" t="n">
        <v>5226</v>
      </c>
      <c r="G630" s="231" t="n">
        <v>6836</v>
      </c>
      <c r="H630" s="216" t="n">
        <v>6449</v>
      </c>
      <c r="I630" s="214" t="n">
        <v>2</v>
      </c>
      <c r="J630" s="217">
        <f>+(((G630-F630)-(H630-F630))/(H630-F630))*100</f>
        <v/>
      </c>
      <c r="K630" s="234" t="inlineStr">
        <is>
          <t>MF</t>
        </is>
      </c>
      <c r="L630" s="219">
        <f>AVERAGE(J630:J631)</f>
        <v/>
      </c>
      <c r="M630" s="219">
        <f>_xlfn.STDEV.S(J630,J631)</f>
        <v/>
      </c>
      <c r="N630" s="206" t="n">
        <v>2</v>
      </c>
      <c r="O630" s="206" t="n"/>
      <c r="P630" s="207">
        <f>+(((H630-F630)/1000)*1000)/10</f>
        <v/>
      </c>
      <c r="Q630" s="207">
        <f>AVERAGE(P630:P631)</f>
        <v/>
      </c>
      <c r="R630" s="26" t="inlineStr">
        <is>
          <t>FALSO</t>
        </is>
      </c>
      <c r="S630" s="26" t="inlineStr">
        <is>
          <t>FALSO</t>
        </is>
      </c>
      <c r="T630" s="211" t="n"/>
      <c r="U630" s="211" t="n"/>
      <c r="V630" s="290" t="inlineStr">
        <is>
          <t>Plot válido</t>
        </is>
      </c>
    </row>
    <row r="631" ht="15.75" customHeight="1" s="412">
      <c r="A631" s="199" t="n">
        <v>3686</v>
      </c>
      <c r="B631" s="200" t="n">
        <v>108</v>
      </c>
      <c r="C631" s="214" t="n">
        <v>168</v>
      </c>
      <c r="D631" s="214" t="n">
        <v>14</v>
      </c>
      <c r="E631" s="215" t="n">
        <v>43591</v>
      </c>
      <c r="F631" s="214" t="n">
        <v>5274</v>
      </c>
      <c r="G631" s="231" t="n">
        <v>6941</v>
      </c>
      <c r="H631" s="216" t="n">
        <v>6542</v>
      </c>
      <c r="I631" s="214" t="n"/>
      <c r="J631" s="217">
        <f>+(((G631-F631)-(H631-F631))/(H631-F631))*100</f>
        <v/>
      </c>
      <c r="K631" s="234" t="n"/>
      <c r="L631" s="221" t="n"/>
      <c r="M631" s="221" t="n"/>
      <c r="N631" s="206" t="n"/>
      <c r="O631" s="206" t="n"/>
      <c r="P631" s="207">
        <f>+(((H631-F631)/1000)*1000)/10</f>
        <v/>
      </c>
      <c r="Q631" s="207" t="n"/>
      <c r="R631" s="26" t="inlineStr">
        <is>
          <t>FALSO</t>
        </is>
      </c>
      <c r="S631" s="26" t="inlineStr">
        <is>
          <t>FALSO</t>
        </is>
      </c>
      <c r="T631" s="211" t="n"/>
      <c r="U631" s="211" t="n"/>
      <c r="V631" s="290" t="inlineStr">
        <is>
          <t>Plot válido</t>
        </is>
      </c>
    </row>
    <row r="632" hidden="1" ht="15.75" customHeight="1" s="412">
      <c r="A632" s="199" t="n">
        <v>4351</v>
      </c>
      <c r="B632" s="200" t="n">
        <v>57</v>
      </c>
      <c r="C632" s="214" t="n">
        <v>168</v>
      </c>
      <c r="D632" s="214" t="n">
        <v>16</v>
      </c>
      <c r="E632" s="215" t="n">
        <v>43607</v>
      </c>
      <c r="F632" s="214" t="n">
        <v>5257</v>
      </c>
      <c r="G632" s="214" t="n">
        <v>7508</v>
      </c>
      <c r="H632" s="216" t="n">
        <v>6991</v>
      </c>
      <c r="I632" s="214" t="n">
        <v>2</v>
      </c>
      <c r="J632" s="217">
        <f>+(((G632-F632)-(H632-F632))/(H632-F632))*100</f>
        <v/>
      </c>
      <c r="K632" s="234" t="n"/>
      <c r="L632" s="219">
        <f>AVERAGE(J632:J633)</f>
        <v/>
      </c>
      <c r="M632" s="219">
        <f>_xlfn.STDEV.S(J632,J633)</f>
        <v/>
      </c>
      <c r="N632" s="206" t="n"/>
      <c r="O632" s="206" t="n"/>
      <c r="P632" s="207">
        <f>+(((H632-F632)/1000)*1000)/10</f>
        <v/>
      </c>
      <c r="Q632" s="207">
        <f>AVERAGE(P632:P633)</f>
        <v/>
      </c>
      <c r="R632" s="26" t="inlineStr">
        <is>
          <t>FALSO</t>
        </is>
      </c>
      <c r="S632" s="26" t="inlineStr">
        <is>
          <t>FALSO</t>
        </is>
      </c>
      <c r="T632" s="211" t="n"/>
      <c r="U632" s="211" t="n"/>
      <c r="V632" s="290" t="inlineStr">
        <is>
          <t>Se descarta</t>
        </is>
      </c>
    </row>
    <row r="633" hidden="1" ht="15.75" customHeight="1" s="412">
      <c r="A633" s="199" t="n">
        <v>4352</v>
      </c>
      <c r="B633" s="200" t="n">
        <v>58</v>
      </c>
      <c r="C633" s="214" t="n">
        <v>168</v>
      </c>
      <c r="D633" s="214" t="n">
        <v>16</v>
      </c>
      <c r="E633" s="215" t="n">
        <v>43607</v>
      </c>
      <c r="F633" s="214" t="n">
        <v>5320</v>
      </c>
      <c r="G633" s="214" t="n">
        <v>7512</v>
      </c>
      <c r="H633" s="216" t="n">
        <v>7018</v>
      </c>
      <c r="I633" s="214" t="n"/>
      <c r="J633" s="217">
        <f>+(((G633-F633)-(H633-F633))/(H633-F633))*100</f>
        <v/>
      </c>
      <c r="K633" s="234" t="n"/>
      <c r="L633" s="221" t="n"/>
      <c r="M633" s="221" t="n"/>
      <c r="N633" s="206" t="n"/>
      <c r="O633" s="206" t="n"/>
      <c r="P633" s="207">
        <f>+(((H633-F633)/1000)*1000)/10</f>
        <v/>
      </c>
      <c r="Q633" s="207" t="n"/>
      <c r="R633" s="26" t="inlineStr">
        <is>
          <t>FALSO</t>
        </is>
      </c>
      <c r="S633" s="26" t="inlineStr">
        <is>
          <t>FALSO</t>
        </is>
      </c>
      <c r="T633" s="211" t="n"/>
      <c r="U633" s="211" t="n"/>
      <c r="V633" s="290" t="inlineStr">
        <is>
          <t>Se descarta</t>
        </is>
      </c>
    </row>
    <row r="634" hidden="1" ht="15.75" customHeight="1" s="412">
      <c r="A634" s="199" t="n">
        <v>4997</v>
      </c>
      <c r="B634" s="200" t="n">
        <v>57</v>
      </c>
      <c r="C634" s="214" t="n">
        <v>168</v>
      </c>
      <c r="D634" s="214" t="n">
        <v>18</v>
      </c>
      <c r="E634" s="215" t="n">
        <v>43626</v>
      </c>
      <c r="F634" s="214" t="n">
        <v>5257</v>
      </c>
      <c r="G634" s="214" t="n">
        <v>7330</v>
      </c>
      <c r="H634" s="216" t="n">
        <v>6959</v>
      </c>
      <c r="I634" s="214" t="n">
        <v>7</v>
      </c>
      <c r="J634" s="217">
        <f>+(((G634-F634)-(H634-F634))/(H634-F634))*100</f>
        <v/>
      </c>
      <c r="K634" s="234" t="n"/>
      <c r="L634" s="219">
        <f>AVERAGE(J634:J635)</f>
        <v/>
      </c>
      <c r="M634" s="219">
        <f>_xlfn.STDEV.S(J634,J635)</f>
        <v/>
      </c>
      <c r="N634" s="206" t="n"/>
      <c r="O634" s="206" t="n"/>
      <c r="P634" s="207">
        <f>+(((H634-F634)/1000)*1000)/10</f>
        <v/>
      </c>
      <c r="Q634" s="207">
        <f>AVERAGE(P634:P635)</f>
        <v/>
      </c>
      <c r="R634" s="26" t="inlineStr">
        <is>
          <t>FALSO</t>
        </is>
      </c>
      <c r="S634" s="26" t="inlineStr">
        <is>
          <t>FALSO</t>
        </is>
      </c>
      <c r="T634" s="211" t="n"/>
      <c r="U634" s="211" t="n"/>
      <c r="V634" s="290" t="inlineStr">
        <is>
          <t>Se descarta</t>
        </is>
      </c>
    </row>
    <row r="635" hidden="1" ht="15.75" customHeight="1" s="412">
      <c r="A635" s="199" t="n">
        <v>4998</v>
      </c>
      <c r="B635" s="200" t="n">
        <v>58</v>
      </c>
      <c r="C635" s="214" t="n">
        <v>168</v>
      </c>
      <c r="D635" s="214" t="n">
        <v>18</v>
      </c>
      <c r="E635" s="215" t="n">
        <v>43626</v>
      </c>
      <c r="F635" s="214" t="n">
        <v>5320</v>
      </c>
      <c r="G635" s="214" t="n">
        <v>7311</v>
      </c>
      <c r="H635" s="216" t="n">
        <v>6952</v>
      </c>
      <c r="I635" s="214" t="n"/>
      <c r="J635" s="217">
        <f>+(((G635-F635)-(H635-F635))/(H635-F635))*100</f>
        <v/>
      </c>
      <c r="K635" s="234" t="n"/>
      <c r="L635" s="221" t="n"/>
      <c r="M635" s="221" t="n"/>
      <c r="N635" s="206" t="n"/>
      <c r="O635" s="206" t="n"/>
      <c r="P635" s="207">
        <f>+(((H635-F635)/1000)*1000)/10</f>
        <v/>
      </c>
      <c r="Q635" s="207" t="n"/>
      <c r="R635" s="26" t="inlineStr">
        <is>
          <t>FALSO</t>
        </is>
      </c>
      <c r="S635" s="26" t="inlineStr">
        <is>
          <t>FALSO</t>
        </is>
      </c>
      <c r="T635" s="211" t="n"/>
      <c r="U635" s="211" t="n"/>
      <c r="V635" s="290" t="inlineStr">
        <is>
          <t>Se descarta</t>
        </is>
      </c>
    </row>
    <row r="636" hidden="1" ht="15.75" customHeight="1" s="412">
      <c r="A636" s="199" t="n">
        <v>5583</v>
      </c>
      <c r="B636" s="200" t="n">
        <v>27</v>
      </c>
      <c r="C636" s="214" t="n">
        <v>168</v>
      </c>
      <c r="D636" s="214" t="n">
        <v>21</v>
      </c>
      <c r="E636" s="215" t="n">
        <v>43657</v>
      </c>
      <c r="F636" s="214" t="n">
        <v>5236</v>
      </c>
      <c r="G636" s="214" t="n">
        <v>7710</v>
      </c>
      <c r="H636" s="216" t="n">
        <v>7217</v>
      </c>
      <c r="I636" s="214" t="n">
        <v>7</v>
      </c>
      <c r="J636" s="217">
        <f>+(((G636-F636)-(H636-F636))/(H636-F636))*100</f>
        <v/>
      </c>
      <c r="K636" s="234" t="n"/>
      <c r="L636" s="219">
        <f>AVERAGE(J636:J637)</f>
        <v/>
      </c>
      <c r="M636" s="219">
        <f>_xlfn.STDEV.S(J636,J637)</f>
        <v/>
      </c>
      <c r="N636" s="206" t="n"/>
      <c r="O636" s="206" t="n"/>
      <c r="P636" s="207">
        <f>+(((H636-F636)/1000)*1000)/10</f>
        <v/>
      </c>
      <c r="Q636" s="207">
        <f>AVERAGE(P636:P637)</f>
        <v/>
      </c>
      <c r="R636" s="26" t="inlineStr">
        <is>
          <t>FALSO</t>
        </is>
      </c>
      <c r="S636" s="26" t="inlineStr">
        <is>
          <t>FALSO</t>
        </is>
      </c>
      <c r="T636" s="211" t="n"/>
      <c r="U636" s="211" t="n"/>
      <c r="V636" s="290" t="inlineStr">
        <is>
          <t>Se descarta</t>
        </is>
      </c>
    </row>
    <row r="637" hidden="1" ht="15.75" customHeight="1" s="412">
      <c r="A637" s="199" t="n">
        <v>5584</v>
      </c>
      <c r="B637" s="200" t="n">
        <v>28</v>
      </c>
      <c r="C637" s="214" t="n">
        <v>168</v>
      </c>
      <c r="D637" s="214" t="n">
        <v>21</v>
      </c>
      <c r="E637" s="215" t="n">
        <v>43657</v>
      </c>
      <c r="F637" s="214" t="n">
        <v>5216</v>
      </c>
      <c r="G637" s="214" t="n">
        <v>7633</v>
      </c>
      <c r="H637" s="216" t="n">
        <v>7158</v>
      </c>
      <c r="I637" s="214" t="n"/>
      <c r="J637" s="217">
        <f>+(((G637-F637)-(H637-F637))/(H637-F637))*100</f>
        <v/>
      </c>
      <c r="K637" s="234" t="n"/>
      <c r="L637" s="221" t="n"/>
      <c r="M637" s="221" t="n"/>
      <c r="N637" s="206" t="n"/>
      <c r="O637" s="206" t="n"/>
      <c r="P637" s="207">
        <f>+(((H637-F637)/1000)*1000)/10</f>
        <v/>
      </c>
      <c r="Q637" s="207" t="n"/>
      <c r="R637" s="26" t="inlineStr">
        <is>
          <t>FALSO</t>
        </is>
      </c>
      <c r="S637" s="26" t="inlineStr">
        <is>
          <t>FALSO</t>
        </is>
      </c>
      <c r="T637" s="211" t="n"/>
      <c r="U637" s="211" t="n"/>
      <c r="V637" s="290" t="inlineStr">
        <is>
          <t>Se descarta</t>
        </is>
      </c>
    </row>
    <row r="638" hidden="1" ht="15.75" customHeight="1" s="412">
      <c r="A638" s="199" t="n">
        <v>5883</v>
      </c>
      <c r="B638" s="200" t="n">
        <v>65</v>
      </c>
      <c r="C638" s="214" t="n">
        <v>168</v>
      </c>
      <c r="D638" s="214" t="n">
        <v>22</v>
      </c>
      <c r="E638" s="215" t="n">
        <v>43685</v>
      </c>
      <c r="F638" s="214" t="n">
        <v>5215</v>
      </c>
      <c r="G638" s="214" t="n">
        <v>7365</v>
      </c>
      <c r="H638" s="216" t="n">
        <v>7073</v>
      </c>
      <c r="I638" s="214" t="n">
        <v>10</v>
      </c>
      <c r="J638" s="217">
        <f>+(((G638-F638)-(H638-F638))/(H638-F638))*100</f>
        <v/>
      </c>
      <c r="K638" s="234" t="n"/>
      <c r="L638" s="219">
        <f>AVERAGE(J638:J639)</f>
        <v/>
      </c>
      <c r="M638" s="219">
        <f>_xlfn.STDEV.S(J638,J639)</f>
        <v/>
      </c>
      <c r="N638" s="206" t="n"/>
      <c r="O638" s="206" t="n"/>
      <c r="P638" s="207">
        <f>+(((H638-F638)/1000)*1000)/10</f>
        <v/>
      </c>
      <c r="Q638" s="207">
        <f>AVERAGE(P638:P639)</f>
        <v/>
      </c>
      <c r="R638" s="26" t="inlineStr">
        <is>
          <t>FALSO</t>
        </is>
      </c>
      <c r="S638" s="26" t="inlineStr">
        <is>
          <t>VERDADERO</t>
        </is>
      </c>
      <c r="T638" s="211" t="n"/>
      <c r="U638" s="211" t="n"/>
      <c r="V638" s="290" t="inlineStr">
        <is>
          <t>Se descarta</t>
        </is>
      </c>
    </row>
    <row r="639" hidden="1" ht="15.75" customHeight="1" s="412">
      <c r="A639" s="199" t="n">
        <v>5884</v>
      </c>
      <c r="B639" s="200" t="n">
        <v>65</v>
      </c>
      <c r="C639" s="214" t="n">
        <v>168</v>
      </c>
      <c r="D639" s="214" t="n">
        <v>22</v>
      </c>
      <c r="E639" s="215" t="n">
        <v>43685</v>
      </c>
      <c r="F639" s="214" t="n">
        <v>5215</v>
      </c>
      <c r="G639" s="214" t="n">
        <v>7417</v>
      </c>
      <c r="H639" s="216" t="n">
        <v>7117</v>
      </c>
      <c r="I639" s="214" t="n"/>
      <c r="J639" s="217">
        <f>+(((G639-F639)-(H639-F639))/(H639-F639))*100</f>
        <v/>
      </c>
      <c r="K639" s="234" t="n"/>
      <c r="L639" s="221" t="n"/>
      <c r="M639" s="221" t="n"/>
      <c r="N639" s="206" t="n"/>
      <c r="O639" s="206" t="n"/>
      <c r="P639" s="207">
        <f>+(((H639-F639)/1000)*1000)/10</f>
        <v/>
      </c>
      <c r="Q639" s="207" t="n"/>
      <c r="R639" s="26" t="inlineStr">
        <is>
          <t>FALSO</t>
        </is>
      </c>
      <c r="S639" s="26" t="inlineStr">
        <is>
          <t>FALSO</t>
        </is>
      </c>
      <c r="T639" s="211" t="n"/>
      <c r="U639" s="211" t="n"/>
      <c r="V639" s="290" t="inlineStr">
        <is>
          <t>Se descarta</t>
        </is>
      </c>
    </row>
    <row r="640" hidden="1" ht="15.75" customHeight="1" s="412">
      <c r="A640" s="199" t="n">
        <v>3319</v>
      </c>
      <c r="B640" s="200" t="n">
        <v>75</v>
      </c>
      <c r="C640" s="214" t="n">
        <v>169</v>
      </c>
      <c r="D640" s="214" t="n">
        <v>13</v>
      </c>
      <c r="E640" s="215" t="n">
        <v>43587</v>
      </c>
      <c r="F640" s="214" t="n">
        <v>5226</v>
      </c>
      <c r="G640" s="214" t="n">
        <v>8866</v>
      </c>
      <c r="H640" s="216" t="n">
        <v>7765</v>
      </c>
      <c r="I640" s="214" t="n">
        <v>1</v>
      </c>
      <c r="J640" s="217">
        <f>+(((G640-F640)-(H640-F640))/(H640-F640))*100</f>
        <v/>
      </c>
      <c r="K640" s="234" t="inlineStr">
        <is>
          <t>MF</t>
        </is>
      </c>
      <c r="L640" s="219">
        <f>AVERAGE(J640:J641)</f>
        <v/>
      </c>
      <c r="M640" s="219">
        <f>_xlfn.STDEV.S(J640,J641)</f>
        <v/>
      </c>
      <c r="N640" s="206" t="n">
        <v>1</v>
      </c>
      <c r="O640" s="206" t="n"/>
      <c r="P640" s="207">
        <f>+(((H640-F640)/1000)*1000)/10</f>
        <v/>
      </c>
      <c r="Q640" s="207">
        <f>AVERAGE(P640:P641)</f>
        <v/>
      </c>
      <c r="R640" s="26" t="inlineStr">
        <is>
          <t>FALSO</t>
        </is>
      </c>
      <c r="S640" s="26" t="inlineStr">
        <is>
          <t>FALSO</t>
        </is>
      </c>
      <c r="T640" s="211" t="n"/>
      <c r="U640" s="211" t="n"/>
      <c r="V640" s="290" t="inlineStr">
        <is>
          <t>Se descarta</t>
        </is>
      </c>
    </row>
    <row r="641" hidden="1" ht="15.75" customHeight="1" s="412">
      <c r="A641" s="199" t="n">
        <v>3320</v>
      </c>
      <c r="B641" s="200" t="n">
        <v>76</v>
      </c>
      <c r="C641" s="214" t="n">
        <v>169</v>
      </c>
      <c r="D641" s="214" t="n">
        <v>13</v>
      </c>
      <c r="E641" s="215" t="n">
        <v>43587</v>
      </c>
      <c r="F641" s="214" t="n">
        <v>5239</v>
      </c>
      <c r="G641" s="214" t="n">
        <v>8998</v>
      </c>
      <c r="H641" s="216" t="n">
        <v>7912</v>
      </c>
      <c r="I641" s="214" t="n"/>
      <c r="J641" s="217">
        <f>+(((G641-F641)-(H641-F641))/(H641-F641))*100</f>
        <v/>
      </c>
      <c r="K641" s="234" t="n"/>
      <c r="L641" s="221" t="n"/>
      <c r="M641" s="221" t="n"/>
      <c r="N641" s="206" t="n"/>
      <c r="O641" s="206" t="n"/>
      <c r="P641" s="207">
        <f>+(((H641-F641)/1000)*1000)/10</f>
        <v/>
      </c>
      <c r="Q641" s="207" t="n"/>
      <c r="R641" s="26" t="inlineStr">
        <is>
          <t>FALSO</t>
        </is>
      </c>
      <c r="S641" s="26" t="inlineStr">
        <is>
          <t>FALSO</t>
        </is>
      </c>
      <c r="T641" s="211" t="n"/>
      <c r="U641" s="211" t="n"/>
      <c r="V641" s="290" t="inlineStr">
        <is>
          <t>Se descarta</t>
        </is>
      </c>
    </row>
    <row r="642" ht="15.75" customHeight="1" s="412">
      <c r="A642" s="199" t="n">
        <v>4043</v>
      </c>
      <c r="B642" s="200" t="n">
        <v>73</v>
      </c>
      <c r="C642" s="214" t="n">
        <v>169</v>
      </c>
      <c r="D642" s="214" t="n">
        <v>15</v>
      </c>
      <c r="E642" s="215" t="n">
        <v>43599</v>
      </c>
      <c r="F642" s="214" t="n">
        <v>5203</v>
      </c>
      <c r="G642" s="214" t="n">
        <v>8701</v>
      </c>
      <c r="H642" s="216" t="n">
        <v>7772</v>
      </c>
      <c r="I642" s="214" t="n"/>
      <c r="J642" s="217">
        <f>+(((G642-F642)-(H642-F642))/(H642-F642))*100</f>
        <v/>
      </c>
      <c r="K642" s="235" t="n"/>
      <c r="L642" s="219">
        <f>AVERAGE(J642:J643)</f>
        <v/>
      </c>
      <c r="M642" s="219">
        <f>_xlfn.STDEV.S(J642,J643)</f>
        <v/>
      </c>
      <c r="N642" s="206" t="n"/>
      <c r="O642" s="206" t="n"/>
      <c r="P642" s="207">
        <f>+(((H642-F642)/1000)*1000)/10</f>
        <v/>
      </c>
      <c r="Q642" s="207">
        <f>AVERAGE(P642:P643)</f>
        <v/>
      </c>
      <c r="R642" s="26" t="inlineStr">
        <is>
          <t>VERDADERO</t>
        </is>
      </c>
      <c r="S642" s="26" t="inlineStr">
        <is>
          <t>FALSO</t>
        </is>
      </c>
      <c r="T642" s="211" t="n"/>
      <c r="U642" s="211" t="n"/>
      <c r="V642" s="290" t="inlineStr">
        <is>
          <t>Plot válido</t>
        </is>
      </c>
    </row>
    <row r="643" ht="15.75" customHeight="1" s="412">
      <c r="A643" s="199" t="n">
        <v>4044</v>
      </c>
      <c r="B643" s="200" t="n">
        <v>74</v>
      </c>
      <c r="C643" s="214" t="n">
        <v>169</v>
      </c>
      <c r="D643" s="214" t="n">
        <v>15</v>
      </c>
      <c r="E643" s="215" t="n">
        <v>43599</v>
      </c>
      <c r="F643" s="214" t="n">
        <v>5309</v>
      </c>
      <c r="G643" s="214" t="n">
        <v>8913</v>
      </c>
      <c r="H643" s="216" t="n">
        <v>7934</v>
      </c>
      <c r="I643" s="214" t="n"/>
      <c r="J643" s="217">
        <f>+(((G643-F643)-(H643-F643))/(H643-F643))*100</f>
        <v/>
      </c>
      <c r="K643" s="235" t="n"/>
      <c r="L643" s="221" t="n"/>
      <c r="M643" s="221" t="n"/>
      <c r="N643" s="206" t="n"/>
      <c r="O643" s="206" t="n"/>
      <c r="P643" s="207">
        <f>+(((H643-F643)/1000)*1000)/10</f>
        <v/>
      </c>
      <c r="Q643" s="207" t="n"/>
      <c r="R643" s="26" t="inlineStr">
        <is>
          <t>FALSO</t>
        </is>
      </c>
      <c r="S643" s="26" t="inlineStr">
        <is>
          <t>FALSO</t>
        </is>
      </c>
      <c r="T643" s="211" t="n"/>
      <c r="U643" s="211" t="n"/>
      <c r="V643" s="290" t="inlineStr">
        <is>
          <t>Plot válido</t>
        </is>
      </c>
    </row>
    <row r="644" ht="15.75" customHeight="1" s="412">
      <c r="A644" s="199" t="n">
        <v>4689</v>
      </c>
      <c r="B644" s="200" t="n">
        <v>73</v>
      </c>
      <c r="C644" s="214" t="n">
        <v>169</v>
      </c>
      <c r="D644" s="214" t="n">
        <v>17</v>
      </c>
      <c r="E644" s="215" t="n">
        <v>43619</v>
      </c>
      <c r="F644" s="214" t="n">
        <v>5203</v>
      </c>
      <c r="G644" s="214" t="n">
        <v>8290</v>
      </c>
      <c r="H644" s="216" t="n">
        <v>7697</v>
      </c>
      <c r="I644" s="214" t="n"/>
      <c r="J644" s="217">
        <f>+(((G644-F644)-(H644-F644))/(H644-F644))*100</f>
        <v/>
      </c>
      <c r="K644" s="234" t="n"/>
      <c r="L644" s="219">
        <f>AVERAGE(J644:J645)</f>
        <v/>
      </c>
      <c r="M644" s="219">
        <f>_xlfn.STDEV.S(J644,J645)</f>
        <v/>
      </c>
      <c r="N644" s="206" t="n"/>
      <c r="O644" s="206" t="n"/>
      <c r="P644" s="207">
        <f>+(((H644-F644)/1000)*1000)/10</f>
        <v/>
      </c>
      <c r="Q644" s="207">
        <f>AVERAGE(P644:P645)</f>
        <v/>
      </c>
      <c r="R644" s="26" t="inlineStr">
        <is>
          <t>FALSO</t>
        </is>
      </c>
      <c r="S644" s="26" t="inlineStr">
        <is>
          <t>FALSO</t>
        </is>
      </c>
      <c r="T644" s="211" t="n"/>
      <c r="U644" s="211" t="n"/>
      <c r="V644" s="290" t="inlineStr">
        <is>
          <t>Plot válido</t>
        </is>
      </c>
    </row>
    <row r="645" ht="15.75" customHeight="1" s="412">
      <c r="A645" s="199" t="n">
        <v>4690</v>
      </c>
      <c r="B645" s="200" t="n">
        <v>74</v>
      </c>
      <c r="C645" s="214" t="n">
        <v>169</v>
      </c>
      <c r="D645" s="214" t="n">
        <v>17</v>
      </c>
      <c r="E645" s="215" t="n">
        <v>43619</v>
      </c>
      <c r="F645" s="214" t="n">
        <v>5309</v>
      </c>
      <c r="G645" s="214" t="n">
        <v>8250</v>
      </c>
      <c r="H645" s="216" t="n">
        <v>7680</v>
      </c>
      <c r="I645" s="214" t="n"/>
      <c r="J645" s="217">
        <f>+(((G645-F645)-(H645-F645))/(H645-F645))*100</f>
        <v/>
      </c>
      <c r="K645" s="234" t="n"/>
      <c r="L645" s="221" t="n"/>
      <c r="M645" s="221" t="n"/>
      <c r="N645" s="206" t="n"/>
      <c r="O645" s="206" t="n"/>
      <c r="P645" s="207">
        <f>+(((H645-F645)/1000)*1000)/10</f>
        <v/>
      </c>
      <c r="Q645" s="207" t="n"/>
      <c r="R645" s="26" t="inlineStr">
        <is>
          <t>FALSO</t>
        </is>
      </c>
      <c r="S645" s="26" t="inlineStr">
        <is>
          <t>FALSO</t>
        </is>
      </c>
      <c r="T645" s="211" t="n"/>
      <c r="U645" s="211" t="n"/>
      <c r="V645" s="290" t="inlineStr">
        <is>
          <t>Plot válido</t>
        </is>
      </c>
    </row>
    <row r="646" ht="15.75" customHeight="1" s="412">
      <c r="A646" s="199" t="n">
        <v>5307</v>
      </c>
      <c r="B646" s="200" t="n">
        <v>45</v>
      </c>
      <c r="C646" s="214" t="n">
        <v>169</v>
      </c>
      <c r="D646" s="214" t="n">
        <v>19</v>
      </c>
      <c r="E646" s="215" t="n">
        <v>43637</v>
      </c>
      <c r="F646" s="214" t="n">
        <v>5211</v>
      </c>
      <c r="G646" s="214" t="n">
        <v>7537</v>
      </c>
      <c r="H646" s="216" t="n">
        <v>7086</v>
      </c>
      <c r="I646" s="214" t="inlineStr">
        <is>
          <t>7</t>
        </is>
      </c>
      <c r="J646" s="217">
        <f>+(((G646-F646)-(H646-F646))/(H646-F646))*100</f>
        <v/>
      </c>
      <c r="K646" s="234" t="n"/>
      <c r="L646" s="219">
        <f>AVERAGE(J646:J647)</f>
        <v/>
      </c>
      <c r="M646" s="219">
        <f>_xlfn.STDEV.S(J646,J647)</f>
        <v/>
      </c>
      <c r="N646" s="206" t="n"/>
      <c r="O646" s="206" t="n"/>
      <c r="P646" s="207">
        <f>+(((H646-F646)/1000)*1000)/10</f>
        <v/>
      </c>
      <c r="Q646" s="207">
        <f>AVERAGE(P646:P647)</f>
        <v/>
      </c>
      <c r="R646" s="26" t="inlineStr">
        <is>
          <t>FALSO</t>
        </is>
      </c>
      <c r="S646" s="26" t="inlineStr">
        <is>
          <t>FALSO</t>
        </is>
      </c>
      <c r="T646" s="211" t="n"/>
      <c r="U646" s="211" t="n"/>
      <c r="V646" s="290" t="inlineStr">
        <is>
          <t>Plot válido</t>
        </is>
      </c>
    </row>
    <row r="647" ht="15.75" customHeight="1" s="412">
      <c r="A647" s="199" t="n">
        <v>5308</v>
      </c>
      <c r="B647" s="200" t="n">
        <v>46</v>
      </c>
      <c r="C647" s="214" t="n">
        <v>169</v>
      </c>
      <c r="D647" s="214" t="n">
        <v>19</v>
      </c>
      <c r="E647" s="215" t="n">
        <v>43637</v>
      </c>
      <c r="F647" s="214" t="n">
        <v>5260</v>
      </c>
      <c r="G647" s="214" t="n">
        <v>7360</v>
      </c>
      <c r="H647" s="216" t="n">
        <v>6947</v>
      </c>
      <c r="I647" s="214" t="n"/>
      <c r="J647" s="217">
        <f>+(((G647-F647)-(H647-F647))/(H647-F647))*100</f>
        <v/>
      </c>
      <c r="K647" s="234" t="n"/>
      <c r="L647" s="221" t="n"/>
      <c r="M647" s="221" t="n"/>
      <c r="N647" s="206" t="n"/>
      <c r="O647" s="206" t="n"/>
      <c r="P647" s="207">
        <f>+(((H647-F647)/1000)*1000)/10</f>
        <v/>
      </c>
      <c r="Q647" s="207" t="n"/>
      <c r="R647" s="26" t="inlineStr">
        <is>
          <t>FALSO</t>
        </is>
      </c>
      <c r="S647" s="26" t="inlineStr">
        <is>
          <t>FALSO</t>
        </is>
      </c>
      <c r="T647" s="211" t="n"/>
      <c r="U647" s="211" t="n"/>
      <c r="V647" s="290" t="inlineStr">
        <is>
          <t>Plot válido</t>
        </is>
      </c>
    </row>
    <row r="648" ht="15.75" customHeight="1" s="412">
      <c r="A648" s="199" t="n">
        <v>5885</v>
      </c>
      <c r="B648" s="200" t="n">
        <v>66</v>
      </c>
      <c r="C648" s="214" t="n">
        <v>169</v>
      </c>
      <c r="D648" s="214" t="n">
        <v>22</v>
      </c>
      <c r="E648" s="215" t="n">
        <v>43685</v>
      </c>
      <c r="F648" s="214" t="n">
        <v>5279</v>
      </c>
      <c r="G648" s="214" t="n">
        <v>8206</v>
      </c>
      <c r="H648" s="216" t="n">
        <v>7811</v>
      </c>
      <c r="I648" s="214" t="n">
        <v>7</v>
      </c>
      <c r="J648" s="217">
        <f>+(((G648-F648)-(H648-F648))/(H648-F648))*100</f>
        <v/>
      </c>
      <c r="K648" s="234" t="n"/>
      <c r="L648" s="219">
        <f>AVERAGE(J648:J649)</f>
        <v/>
      </c>
      <c r="M648" s="219">
        <f>_xlfn.STDEV.S(J648,J649)</f>
        <v/>
      </c>
      <c r="N648" s="206" t="n"/>
      <c r="O648" s="206" t="n"/>
      <c r="P648" s="207">
        <f>+(((H648-F648)/1000)*1000)/10</f>
        <v/>
      </c>
      <c r="Q648" s="207">
        <f>AVERAGE(P648:P649)</f>
        <v/>
      </c>
      <c r="R648" s="26" t="inlineStr">
        <is>
          <t>FALSO</t>
        </is>
      </c>
      <c r="S648" s="26" t="inlineStr">
        <is>
          <t>VERDADERO</t>
        </is>
      </c>
      <c r="T648" s="211" t="n"/>
      <c r="U648" s="211" t="n"/>
      <c r="V648" s="290" t="inlineStr">
        <is>
          <t>Plot válido</t>
        </is>
      </c>
    </row>
    <row r="649" ht="15.75" customHeight="1" s="412">
      <c r="A649" s="199" t="n">
        <v>5886</v>
      </c>
      <c r="B649" s="200" t="n">
        <v>66</v>
      </c>
      <c r="C649" s="214" t="n">
        <v>169</v>
      </c>
      <c r="D649" s="214" t="n">
        <v>22</v>
      </c>
      <c r="E649" s="215" t="n">
        <v>43685</v>
      </c>
      <c r="F649" s="214" t="n">
        <v>5279</v>
      </c>
      <c r="G649" s="214" t="n">
        <v>8346</v>
      </c>
      <c r="H649" s="216" t="n">
        <v>7916</v>
      </c>
      <c r="I649" s="214" t="n"/>
      <c r="J649" s="217">
        <f>+(((G649-F649)-(H649-F649))/(H649-F649))*100</f>
        <v/>
      </c>
      <c r="K649" s="234" t="n"/>
      <c r="L649" s="221" t="n"/>
      <c r="M649" s="221" t="n"/>
      <c r="N649" s="206" t="n"/>
      <c r="O649" s="206" t="n"/>
      <c r="P649" s="207">
        <f>+(((H649-F649)/1000)*1000)/10</f>
        <v/>
      </c>
      <c r="Q649" s="207" t="n"/>
      <c r="R649" s="26" t="inlineStr">
        <is>
          <t>FALSO</t>
        </is>
      </c>
      <c r="S649" s="26" t="inlineStr">
        <is>
          <t>FALSO</t>
        </is>
      </c>
      <c r="T649" s="211" t="n"/>
      <c r="U649" s="211" t="n"/>
      <c r="V649" s="290" t="inlineStr">
        <is>
          <t>Plot válido</t>
        </is>
      </c>
    </row>
    <row r="650" ht="15.75" customHeight="1" s="412">
      <c r="A650" s="199" t="n">
        <v>3687</v>
      </c>
      <c r="B650" s="200" t="n">
        <v>109</v>
      </c>
      <c r="C650" s="223" t="n">
        <v>170</v>
      </c>
      <c r="D650" s="223" t="n">
        <v>14</v>
      </c>
      <c r="E650" s="73" t="n">
        <v>43591</v>
      </c>
      <c r="F650" s="223" t="n">
        <v>5191</v>
      </c>
      <c r="G650" s="224" t="n">
        <v>9859</v>
      </c>
      <c r="H650" s="225" t="n">
        <v>8130</v>
      </c>
      <c r="I650" s="223" t="n">
        <v>2</v>
      </c>
      <c r="J650" s="74">
        <f>+(((G650-F650)-(H650-F650))/(H650-F650))*100</f>
        <v/>
      </c>
      <c r="K650" s="233" t="inlineStr">
        <is>
          <t>1/2</t>
        </is>
      </c>
      <c r="L650" s="227">
        <f>AVERAGE(J650:J651)</f>
        <v/>
      </c>
      <c r="M650" s="227">
        <f>_xlfn.STDEV.S(J650,J651)</f>
        <v/>
      </c>
      <c r="N650" s="206" t="n">
        <v>3</v>
      </c>
      <c r="O650" s="206" t="n"/>
      <c r="P650" s="207">
        <f>+(((H650-F650)/1000)*1000)/10</f>
        <v/>
      </c>
      <c r="Q650" s="207">
        <f>AVERAGE(P650:P651)</f>
        <v/>
      </c>
      <c r="R650" s="26" t="inlineStr">
        <is>
          <t>FALSO</t>
        </is>
      </c>
      <c r="S650" s="26" t="inlineStr">
        <is>
          <t>FALSO</t>
        </is>
      </c>
      <c r="T650" s="211" t="n"/>
      <c r="U650" s="211" t="n"/>
      <c r="V650" s="290" t="inlineStr">
        <is>
          <t>Plot válido</t>
        </is>
      </c>
    </row>
    <row r="651" ht="15.75" customHeight="1" s="412">
      <c r="A651" s="199" t="n">
        <v>3688</v>
      </c>
      <c r="B651" s="200" t="n">
        <v>110</v>
      </c>
      <c r="C651" s="223" t="n">
        <v>170</v>
      </c>
      <c r="D651" s="223" t="n">
        <v>14</v>
      </c>
      <c r="E651" s="73" t="n">
        <v>43591</v>
      </c>
      <c r="F651" s="223" t="n">
        <v>5243</v>
      </c>
      <c r="G651" s="224" t="n">
        <v>9789</v>
      </c>
      <c r="H651" s="225" t="n">
        <v>8117</v>
      </c>
      <c r="I651" s="223" t="n"/>
      <c r="J651" s="74">
        <f>+(((G651-F651)-(H651-F651))/(H651-F651))*100</f>
        <v/>
      </c>
      <c r="K651" s="233" t="n"/>
      <c r="L651" s="228" t="n"/>
      <c r="M651" s="228" t="n"/>
      <c r="N651" s="206" t="n"/>
      <c r="O651" s="206" t="n"/>
      <c r="P651" s="207">
        <f>+(((H651-F651)/1000)*1000)/10</f>
        <v/>
      </c>
      <c r="Q651" s="207" t="n"/>
      <c r="R651" s="26" t="inlineStr">
        <is>
          <t>FALSO</t>
        </is>
      </c>
      <c r="S651" s="26" t="inlineStr">
        <is>
          <t>FALSO</t>
        </is>
      </c>
      <c r="T651" s="211" t="n"/>
      <c r="U651" s="211" t="n"/>
      <c r="V651" s="290" t="inlineStr">
        <is>
          <t>Plot válido</t>
        </is>
      </c>
    </row>
    <row r="652" ht="15.75" customHeight="1" s="412">
      <c r="A652" s="199" t="n">
        <v>4353</v>
      </c>
      <c r="B652" s="200" t="n">
        <v>59</v>
      </c>
      <c r="C652" s="223" t="n">
        <v>170</v>
      </c>
      <c r="D652" s="223" t="n">
        <v>16</v>
      </c>
      <c r="E652" s="73" t="n">
        <v>43607</v>
      </c>
      <c r="F652" s="223" t="n">
        <v>5278</v>
      </c>
      <c r="G652" s="223" t="n">
        <v>10098</v>
      </c>
      <c r="H652" s="225" t="n">
        <v>8536</v>
      </c>
      <c r="I652" s="223" t="n">
        <v>2</v>
      </c>
      <c r="J652" s="74">
        <f>+(((G652-F652)-(H652-F652))/(H652-F652))*100</f>
        <v/>
      </c>
      <c r="K652" s="233" t="inlineStr">
        <is>
          <t>3/4</t>
        </is>
      </c>
      <c r="L652" s="227">
        <f>AVERAGE(J652:J653)</f>
        <v/>
      </c>
      <c r="M652" s="227">
        <f>_xlfn.STDEV.S(J652,J653)</f>
        <v/>
      </c>
      <c r="N652" s="206" t="n"/>
      <c r="O652" s="206" t="n"/>
      <c r="P652" s="207">
        <f>+(((H652-F652)/1000)*1000)/10</f>
        <v/>
      </c>
      <c r="Q652" s="207">
        <f>AVERAGE(P652:P653)</f>
        <v/>
      </c>
      <c r="R652" s="26" t="inlineStr">
        <is>
          <t>FALSO</t>
        </is>
      </c>
      <c r="S652" s="26" t="inlineStr">
        <is>
          <t>FALSO</t>
        </is>
      </c>
      <c r="T652" s="211" t="n"/>
      <c r="U652" s="211" t="n"/>
      <c r="V652" s="290" t="inlineStr">
        <is>
          <t>Plot válido</t>
        </is>
      </c>
    </row>
    <row r="653" ht="15.75" customHeight="1" s="412">
      <c r="A653" s="199" t="n">
        <v>4354</v>
      </c>
      <c r="B653" s="200" t="n">
        <v>60</v>
      </c>
      <c r="C653" s="223" t="n">
        <v>170</v>
      </c>
      <c r="D653" s="223" t="n">
        <v>16</v>
      </c>
      <c r="E653" s="73" t="n">
        <v>43607</v>
      </c>
      <c r="F653" s="223" t="n">
        <v>5220</v>
      </c>
      <c r="G653" s="223" t="n">
        <v>10026</v>
      </c>
      <c r="H653" s="225" t="n">
        <v>8488</v>
      </c>
      <c r="I653" s="223" t="n"/>
      <c r="J653" s="74">
        <f>+(((G653-F653)-(H653-F653))/(H653-F653))*100</f>
        <v/>
      </c>
      <c r="K653" s="233" t="n"/>
      <c r="L653" s="228" t="n"/>
      <c r="M653" s="228" t="n"/>
      <c r="N653" s="206" t="n"/>
      <c r="O653" s="206" t="n"/>
      <c r="P653" s="207">
        <f>+(((H653-F653)/1000)*1000)/10</f>
        <v/>
      </c>
      <c r="Q653" s="207" t="n"/>
      <c r="R653" s="26" t="inlineStr">
        <is>
          <t>FALSO</t>
        </is>
      </c>
      <c r="S653" s="26" t="inlineStr">
        <is>
          <t>FALSO</t>
        </is>
      </c>
      <c r="T653" s="211" t="n"/>
      <c r="U653" s="211" t="n"/>
      <c r="V653" s="290" t="inlineStr">
        <is>
          <t>Plot válido</t>
        </is>
      </c>
    </row>
    <row r="654" ht="15.75" customHeight="1" s="412">
      <c r="A654" s="199" t="n">
        <v>4999</v>
      </c>
      <c r="B654" s="200" t="n">
        <v>59</v>
      </c>
      <c r="C654" s="223" t="n">
        <v>170</v>
      </c>
      <c r="D654" s="223" t="n">
        <v>18</v>
      </c>
      <c r="E654" s="73" t="n">
        <v>43626</v>
      </c>
      <c r="F654" s="223" t="n">
        <v>5278</v>
      </c>
      <c r="G654" s="223" t="n">
        <v>9171</v>
      </c>
      <c r="H654" s="225" t="n">
        <v>8179</v>
      </c>
      <c r="I654" s="223" t="n">
        <v>9</v>
      </c>
      <c r="J654" s="74">
        <f>+(((G654-F654)-(H654-F654))/(H654-F654))*100</f>
        <v/>
      </c>
      <c r="K654" s="233" t="n"/>
      <c r="L654" s="227">
        <f>AVERAGE(J654:J655)</f>
        <v/>
      </c>
      <c r="M654" s="227">
        <f>_xlfn.STDEV.S(J654,J655)</f>
        <v/>
      </c>
      <c r="N654" s="206" t="n"/>
      <c r="O654" s="206" t="n"/>
      <c r="P654" s="207">
        <f>+(((H654-F654)/1000)*1000)/10</f>
        <v/>
      </c>
      <c r="Q654" s="207">
        <f>AVERAGE(P654:P655)</f>
        <v/>
      </c>
      <c r="R654" s="26" t="inlineStr">
        <is>
          <t>VERDADERO</t>
        </is>
      </c>
      <c r="S654" s="26" t="inlineStr">
        <is>
          <t>FALSO</t>
        </is>
      </c>
      <c r="T654" s="211" t="n"/>
      <c r="U654" s="211" t="n"/>
      <c r="V654" s="290" t="inlineStr">
        <is>
          <t>Plot válido</t>
        </is>
      </c>
    </row>
    <row r="655" ht="15.75" customHeight="1" s="412">
      <c r="A655" s="199" t="n">
        <v>5000</v>
      </c>
      <c r="B655" s="200" t="n">
        <v>60</v>
      </c>
      <c r="C655" s="223" t="n">
        <v>170</v>
      </c>
      <c r="D655" s="223" t="n">
        <v>18</v>
      </c>
      <c r="E655" s="73" t="n">
        <v>43626</v>
      </c>
      <c r="F655" s="223" t="n">
        <v>5220</v>
      </c>
      <c r="G655" s="223" t="n">
        <v>9182</v>
      </c>
      <c r="H655" s="225" t="n">
        <v>8143</v>
      </c>
      <c r="I655" s="223" t="n"/>
      <c r="J655" s="74">
        <f>+(((G655-F655)-(H655-F655))/(H655-F655))*100</f>
        <v/>
      </c>
      <c r="K655" s="233" t="n"/>
      <c r="L655" s="228" t="n"/>
      <c r="M655" s="228" t="n"/>
      <c r="N655" s="206" t="n"/>
      <c r="O655" s="206" t="n"/>
      <c r="P655" s="207">
        <f>+(((H655-F655)/1000)*1000)/10</f>
        <v/>
      </c>
      <c r="Q655" s="207" t="n"/>
      <c r="R655" s="26" t="inlineStr">
        <is>
          <t>FALSO</t>
        </is>
      </c>
      <c r="S655" s="26" t="inlineStr">
        <is>
          <t>FALSO</t>
        </is>
      </c>
      <c r="T655" s="211" t="n"/>
      <c r="U655" s="211" t="n"/>
      <c r="V655" s="290" t="inlineStr">
        <is>
          <t>Plot válido</t>
        </is>
      </c>
    </row>
    <row r="656" ht="15.75" customHeight="1" s="412">
      <c r="A656" s="199" t="n">
        <v>5887</v>
      </c>
      <c r="B656" s="200" t="n">
        <v>67</v>
      </c>
      <c r="C656" s="223" t="n">
        <v>170</v>
      </c>
      <c r="D656" s="223" t="n">
        <v>22</v>
      </c>
      <c r="E656" s="73" t="n">
        <v>43685</v>
      </c>
      <c r="F656" s="223" t="n">
        <v>5217</v>
      </c>
      <c r="G656" s="223" t="n">
        <v>8670</v>
      </c>
      <c r="H656" s="225" t="n">
        <v>8166</v>
      </c>
      <c r="I656" s="223" t="n">
        <v>12</v>
      </c>
      <c r="J656" s="74">
        <f>+(((G656-F656)-(H656-F656))/(H656-F656))*100</f>
        <v/>
      </c>
      <c r="K656" s="233" t="n"/>
      <c r="L656" s="227">
        <f>AVERAGE(J656:J657)</f>
        <v/>
      </c>
      <c r="M656" s="227">
        <f>_xlfn.STDEV.S(J656,J657)</f>
        <v/>
      </c>
      <c r="N656" s="206" t="n"/>
      <c r="O656" s="206" t="n"/>
      <c r="P656" s="207">
        <f>+(((H656-F656)/1000)*1000)/10</f>
        <v/>
      </c>
      <c r="Q656" s="207">
        <f>AVERAGE(P656:P657)</f>
        <v/>
      </c>
      <c r="R656" s="26" t="inlineStr">
        <is>
          <t>FALSO</t>
        </is>
      </c>
      <c r="S656" s="26" t="inlineStr">
        <is>
          <t>FALSO</t>
        </is>
      </c>
      <c r="T656" s="211" t="n"/>
      <c r="U656" s="211" t="n"/>
      <c r="V656" s="290" t="inlineStr">
        <is>
          <t>Plot válido</t>
        </is>
      </c>
    </row>
    <row r="657" ht="15.75" customHeight="1" s="412">
      <c r="A657" s="199" t="n">
        <v>5888</v>
      </c>
      <c r="B657" s="200" t="n">
        <v>67</v>
      </c>
      <c r="C657" s="223" t="n">
        <v>170</v>
      </c>
      <c r="D657" s="223" t="n">
        <v>22</v>
      </c>
      <c r="E657" s="73" t="n">
        <v>43685</v>
      </c>
      <c r="F657" s="223" t="n">
        <v>5217</v>
      </c>
      <c r="G657" s="223" t="n">
        <v>8796</v>
      </c>
      <c r="H657" s="225" t="n">
        <v>8291</v>
      </c>
      <c r="I657" s="223" t="n"/>
      <c r="J657" s="74">
        <f>+(((G657-F657)-(H657-F657))/(H657-F657))*100</f>
        <v/>
      </c>
      <c r="K657" s="233" t="n"/>
      <c r="L657" s="228" t="n"/>
      <c r="M657" s="228" t="n"/>
      <c r="N657" s="206" t="n"/>
      <c r="O657" s="206" t="n"/>
      <c r="P657" s="207">
        <f>+(((H657-F657)/1000)*1000)/10</f>
        <v/>
      </c>
      <c r="Q657" s="207" t="n"/>
      <c r="R657" s="26" t="inlineStr">
        <is>
          <t>FALSO</t>
        </is>
      </c>
      <c r="S657" s="26" t="inlineStr">
        <is>
          <t>FALSO</t>
        </is>
      </c>
      <c r="T657" s="211" t="n"/>
      <c r="U657" s="211" t="n"/>
      <c r="V657" s="290" t="inlineStr">
        <is>
          <t>Plot válido</t>
        </is>
      </c>
    </row>
    <row r="658" ht="15.75" customHeight="1" s="412">
      <c r="A658" s="199" t="n">
        <v>3689</v>
      </c>
      <c r="B658" s="200" t="n">
        <v>111</v>
      </c>
      <c r="C658" s="214" t="n">
        <v>171</v>
      </c>
      <c r="D658" s="214" t="n">
        <v>14</v>
      </c>
      <c r="E658" s="215" t="n">
        <v>43591</v>
      </c>
      <c r="F658" s="214" t="n">
        <v>5213</v>
      </c>
      <c r="G658" s="231" t="n">
        <v>7239</v>
      </c>
      <c r="H658" s="216" t="n">
        <v>6643</v>
      </c>
      <c r="I658" s="214" t="n">
        <v>2</v>
      </c>
      <c r="J658" s="217">
        <f>+(((G658-F658)-(H658-F658))/(H658-F658))*100</f>
        <v/>
      </c>
      <c r="K658" s="234" t="inlineStr">
        <is>
          <t>5/5</t>
        </is>
      </c>
      <c r="L658" s="219">
        <f>AVERAGE(J658:J659)</f>
        <v/>
      </c>
      <c r="M658" s="219">
        <f>_xlfn.STDEV.S(J658,J659)</f>
        <v/>
      </c>
      <c r="N658" s="206" t="n">
        <v>3</v>
      </c>
      <c r="O658" s="206" t="n"/>
      <c r="P658" s="207">
        <f>+(((H658-F658)/1000)*1000)/10</f>
        <v/>
      </c>
      <c r="Q658" s="207">
        <f>AVERAGE(P658:P659)</f>
        <v/>
      </c>
      <c r="R658" s="26" t="inlineStr">
        <is>
          <t>FALSO</t>
        </is>
      </c>
      <c r="S658" s="26" t="inlineStr">
        <is>
          <t>FALSO</t>
        </is>
      </c>
      <c r="T658" s="211" t="n"/>
      <c r="U658" s="211" t="n"/>
      <c r="V658" s="290" t="inlineStr">
        <is>
          <t>Plot válido</t>
        </is>
      </c>
    </row>
    <row r="659" ht="15.75" customHeight="1" s="412">
      <c r="A659" s="199" t="n">
        <v>3690</v>
      </c>
      <c r="B659" s="200" t="n">
        <v>112</v>
      </c>
      <c r="C659" s="214" t="n">
        <v>171</v>
      </c>
      <c r="D659" s="214" t="n">
        <v>14</v>
      </c>
      <c r="E659" s="215" t="n">
        <v>43591</v>
      </c>
      <c r="F659" s="214" t="n">
        <v>5197</v>
      </c>
      <c r="G659" s="231" t="n">
        <v>7250</v>
      </c>
      <c r="H659" s="216" t="n">
        <v>6644</v>
      </c>
      <c r="I659" s="214" t="n"/>
      <c r="J659" s="217">
        <f>+(((G659-F659)-(H659-F659))/(H659-F659))*100</f>
        <v/>
      </c>
      <c r="K659" s="234" t="n"/>
      <c r="L659" s="221" t="n"/>
      <c r="M659" s="221" t="n"/>
      <c r="N659" s="206" t="n"/>
      <c r="O659" s="206" t="n"/>
      <c r="P659" s="207">
        <f>+(((H659-F659)/1000)*1000)/10</f>
        <v/>
      </c>
      <c r="Q659" s="207" t="n"/>
      <c r="R659" s="26" t="inlineStr">
        <is>
          <t>FALSO</t>
        </is>
      </c>
      <c r="S659" s="26" t="inlineStr">
        <is>
          <t>FALSO</t>
        </is>
      </c>
      <c r="T659" s="211" t="n"/>
      <c r="U659" s="211" t="n"/>
      <c r="V659" s="290" t="inlineStr">
        <is>
          <t>Plot válido</t>
        </is>
      </c>
    </row>
    <row r="660" ht="15.75" customHeight="1" s="412">
      <c r="A660" s="199" t="n">
        <v>4355</v>
      </c>
      <c r="B660" s="200" t="n">
        <v>61</v>
      </c>
      <c r="C660" s="214" t="n">
        <v>171</v>
      </c>
      <c r="D660" s="214" t="n">
        <v>16</v>
      </c>
      <c r="E660" s="215" t="n">
        <v>43607</v>
      </c>
      <c r="F660" s="214" t="n">
        <v>5212</v>
      </c>
      <c r="G660" s="214" t="n">
        <v>7175</v>
      </c>
      <c r="H660" s="216" t="n">
        <v>6799</v>
      </c>
      <c r="I660" s="214" t="n">
        <v>2</v>
      </c>
      <c r="J660" s="217">
        <f>+(((G660-F660)-(H660-F660))/(H660-F660))*100</f>
        <v/>
      </c>
      <c r="K660" s="234" t="n"/>
      <c r="L660" s="219">
        <f>AVERAGE(J660:J661)</f>
        <v/>
      </c>
      <c r="M660" s="219">
        <f>_xlfn.STDEV.S(J660,J661)</f>
        <v/>
      </c>
      <c r="N660" s="206" t="n"/>
      <c r="O660" s="206" t="n"/>
      <c r="P660" s="207">
        <f>+(((H660-F660)/1000)*1000)/10</f>
        <v/>
      </c>
      <c r="Q660" s="207">
        <f>AVERAGE(P660:P661)</f>
        <v/>
      </c>
      <c r="R660" s="26" t="inlineStr">
        <is>
          <t>FALSO</t>
        </is>
      </c>
      <c r="S660" s="26" t="inlineStr">
        <is>
          <t>FALSO</t>
        </is>
      </c>
      <c r="T660" s="211" t="n"/>
      <c r="U660" s="211" t="n"/>
      <c r="V660" s="290" t="inlineStr">
        <is>
          <t>Plot válido</t>
        </is>
      </c>
    </row>
    <row r="661" ht="15.75" customHeight="1" s="412">
      <c r="A661" s="199" t="n">
        <v>4356</v>
      </c>
      <c r="B661" s="200" t="n">
        <v>62</v>
      </c>
      <c r="C661" s="214" t="n">
        <v>171</v>
      </c>
      <c r="D661" s="214" t="n">
        <v>16</v>
      </c>
      <c r="E661" s="215" t="n">
        <v>43607</v>
      </c>
      <c r="F661" s="214" t="n">
        <v>5209</v>
      </c>
      <c r="G661" s="214" t="n">
        <v>7140</v>
      </c>
      <c r="H661" s="216" t="n">
        <v>6776</v>
      </c>
      <c r="I661" s="214" t="n"/>
      <c r="J661" s="217">
        <f>+(((G661-F661)-(H661-F661))/(H661-F661))*100</f>
        <v/>
      </c>
      <c r="K661" s="234" t="n"/>
      <c r="L661" s="221" t="n"/>
      <c r="M661" s="221" t="n"/>
      <c r="N661" s="206" t="n"/>
      <c r="O661" s="206" t="n"/>
      <c r="P661" s="207">
        <f>+(((H661-F661)/1000)*1000)/10</f>
        <v/>
      </c>
      <c r="Q661" s="207" t="n"/>
      <c r="R661" s="26" t="inlineStr">
        <is>
          <t>FALSO</t>
        </is>
      </c>
      <c r="S661" s="26" t="inlineStr">
        <is>
          <t>FALSO</t>
        </is>
      </c>
      <c r="T661" s="211" t="n"/>
      <c r="U661" s="211" t="n"/>
      <c r="V661" s="290" t="inlineStr">
        <is>
          <t>Plot válido</t>
        </is>
      </c>
    </row>
    <row r="662" ht="15.75" customHeight="1" s="412">
      <c r="A662" s="199" t="n">
        <v>5001</v>
      </c>
      <c r="B662" s="200" t="n">
        <v>61</v>
      </c>
      <c r="C662" s="214" t="n">
        <v>171</v>
      </c>
      <c r="D662" s="214" t="n">
        <v>18</v>
      </c>
      <c r="E662" s="215" t="n">
        <v>43626</v>
      </c>
      <c r="F662" s="214" t="n">
        <v>5212</v>
      </c>
      <c r="G662" s="214" t="n">
        <v>8268</v>
      </c>
      <c r="H662" s="216" t="n">
        <v>7513</v>
      </c>
      <c r="I662" s="214" t="n">
        <v>10</v>
      </c>
      <c r="J662" s="217">
        <f>+(((G662-F662)-(H662-F662))/(H662-F662))*100</f>
        <v/>
      </c>
      <c r="K662" s="234" t="n"/>
      <c r="L662" s="219">
        <f>AVERAGE(J662:J663)</f>
        <v/>
      </c>
      <c r="M662" s="219">
        <f>_xlfn.STDEV.S(J662,J663)</f>
        <v/>
      </c>
      <c r="N662" s="206" t="n"/>
      <c r="O662" s="206" t="n"/>
      <c r="P662" s="207">
        <f>+(((H662-F662)/1000)*1000)/10</f>
        <v/>
      </c>
      <c r="Q662" s="207">
        <f>AVERAGE(P662:P663)</f>
        <v/>
      </c>
      <c r="R662" s="26" t="inlineStr">
        <is>
          <t>VERDADERO</t>
        </is>
      </c>
      <c r="S662" s="26" t="inlineStr">
        <is>
          <t>FALSO</t>
        </is>
      </c>
      <c r="T662" s="211" t="n"/>
      <c r="U662" s="211" t="n"/>
      <c r="V662" s="290" t="inlineStr">
        <is>
          <t>Plot válido</t>
        </is>
      </c>
    </row>
    <row r="663" ht="15.75" customHeight="1" s="412">
      <c r="A663" s="199" t="n">
        <v>5002</v>
      </c>
      <c r="B663" s="200" t="n">
        <v>62</v>
      </c>
      <c r="C663" s="214" t="n">
        <v>171</v>
      </c>
      <c r="D663" s="214" t="n">
        <v>18</v>
      </c>
      <c r="E663" s="215" t="n">
        <v>43626</v>
      </c>
      <c r="F663" s="214" t="n">
        <v>5209</v>
      </c>
      <c r="G663" s="214" t="n">
        <v>8314</v>
      </c>
      <c r="H663" s="216" t="n">
        <v>7545</v>
      </c>
      <c r="I663" s="214" t="n"/>
      <c r="J663" s="217">
        <f>+(((G663-F663)-(H663-F663))/(H663-F663))*100</f>
        <v/>
      </c>
      <c r="K663" s="234" t="n"/>
      <c r="L663" s="221" t="n"/>
      <c r="M663" s="221" t="n"/>
      <c r="N663" s="206" t="n"/>
      <c r="O663" s="206" t="n"/>
      <c r="P663" s="207">
        <f>+(((H663-F663)/1000)*1000)/10</f>
        <v/>
      </c>
      <c r="Q663" s="207" t="n"/>
      <c r="R663" s="26" t="inlineStr">
        <is>
          <t>FALSO</t>
        </is>
      </c>
      <c r="S663" s="26" t="inlineStr">
        <is>
          <t>FALSO</t>
        </is>
      </c>
      <c r="T663" s="211" t="n"/>
      <c r="U663" s="211" t="n"/>
      <c r="V663" s="290" t="inlineStr">
        <is>
          <t>Plot válido</t>
        </is>
      </c>
    </row>
    <row r="664" ht="15.75" customHeight="1" s="412">
      <c r="A664" s="199" t="n">
        <v>5889</v>
      </c>
      <c r="B664" s="200" t="n">
        <v>68</v>
      </c>
      <c r="C664" s="214" t="n">
        <v>171</v>
      </c>
      <c r="D664" s="214" t="n">
        <v>22</v>
      </c>
      <c r="E664" s="215" t="n">
        <v>43685</v>
      </c>
      <c r="F664" s="214" t="n">
        <v>5288</v>
      </c>
      <c r="G664" s="214" t="n">
        <v>7669</v>
      </c>
      <c r="H664" s="216" t="n">
        <v>7332</v>
      </c>
      <c r="I664" s="214" t="n">
        <v>10</v>
      </c>
      <c r="J664" s="217">
        <f>+(((G664-F664)-(H664-F664))/(H664-F664))*100</f>
        <v/>
      </c>
      <c r="K664" s="234" t="n"/>
      <c r="L664" s="219">
        <f>AVERAGE(J664:J665)</f>
        <v/>
      </c>
      <c r="M664" s="219">
        <f>_xlfn.STDEV.S(J664,J665)</f>
        <v/>
      </c>
      <c r="N664" s="206" t="n"/>
      <c r="O664" s="206" t="n"/>
      <c r="P664" s="207">
        <f>+(((H664-F664)/1000)*1000)/10</f>
        <v/>
      </c>
      <c r="Q664" s="207">
        <f>AVERAGE(P664:P665)</f>
        <v/>
      </c>
      <c r="R664" s="26" t="inlineStr">
        <is>
          <t>FALSO</t>
        </is>
      </c>
      <c r="S664" s="26" t="inlineStr">
        <is>
          <t>FALSO</t>
        </is>
      </c>
      <c r="T664" s="211" t="n"/>
      <c r="U664" s="211" t="n"/>
      <c r="V664" s="290" t="inlineStr">
        <is>
          <t>Plot válido</t>
        </is>
      </c>
    </row>
    <row r="665" ht="15.75" customHeight="1" s="412">
      <c r="A665" s="199" t="n">
        <v>5890</v>
      </c>
      <c r="B665" s="200" t="n">
        <v>68</v>
      </c>
      <c r="C665" s="214" t="n">
        <v>171</v>
      </c>
      <c r="D665" s="214" t="n">
        <v>22</v>
      </c>
      <c r="E665" s="215" t="n">
        <v>43685</v>
      </c>
      <c r="F665" s="214" t="n">
        <v>5288</v>
      </c>
      <c r="G665" s="214" t="n">
        <v>7787</v>
      </c>
      <c r="H665" s="216" t="n">
        <v>7441</v>
      </c>
      <c r="I665" s="214" t="n"/>
      <c r="J665" s="217">
        <f>+(((G665-F665)-(H665-F665))/(H665-F665))*100</f>
        <v/>
      </c>
      <c r="K665" s="234" t="n"/>
      <c r="L665" s="221" t="n"/>
      <c r="M665" s="221" t="n"/>
      <c r="N665" s="206" t="n"/>
      <c r="O665" s="206" t="n"/>
      <c r="P665" s="207">
        <f>+(((H665-F665)/1000)*1000)/10</f>
        <v/>
      </c>
      <c r="Q665" s="207" t="n"/>
      <c r="R665" s="26" t="inlineStr">
        <is>
          <t>FALSO</t>
        </is>
      </c>
      <c r="S665" s="26" t="inlineStr">
        <is>
          <t>FALSO</t>
        </is>
      </c>
      <c r="T665" s="211" t="n"/>
      <c r="U665" s="211" t="n"/>
      <c r="V665" s="290" t="inlineStr">
        <is>
          <t>Plot válido</t>
        </is>
      </c>
    </row>
    <row r="666" ht="15.75" customHeight="1" s="412">
      <c r="A666" s="199" t="n">
        <v>3321</v>
      </c>
      <c r="B666" s="200" t="n">
        <v>77</v>
      </c>
      <c r="C666" s="214" t="n">
        <v>172</v>
      </c>
      <c r="D666" s="214" t="n">
        <v>13</v>
      </c>
      <c r="E666" s="215" t="n">
        <v>43587</v>
      </c>
      <c r="F666" s="214" t="n">
        <v>5212</v>
      </c>
      <c r="G666" s="214" t="n">
        <v>8332</v>
      </c>
      <c r="H666" s="216" t="n">
        <v>7493</v>
      </c>
      <c r="I666" s="214" t="n">
        <v>1</v>
      </c>
      <c r="J666" s="217">
        <f>+(((G666-F666)-(H666-F666))/(H666-F666))*100</f>
        <v/>
      </c>
      <c r="K666" s="234" t="inlineStr">
        <is>
          <t>MF</t>
        </is>
      </c>
      <c r="L666" s="219">
        <f>AVERAGE(J666:J667)</f>
        <v/>
      </c>
      <c r="M666" s="219">
        <f>_xlfn.STDEV.S(J666,J667)</f>
        <v/>
      </c>
      <c r="N666" s="206" t="n">
        <v>1</v>
      </c>
      <c r="O666" s="206" t="n"/>
      <c r="P666" s="207">
        <f>+(((H666-F666)/1000)*1000)/10</f>
        <v/>
      </c>
      <c r="Q666" s="207">
        <f>AVERAGE(P666:P667)</f>
        <v/>
      </c>
      <c r="R666" s="26" t="inlineStr">
        <is>
          <t>VERDADERO</t>
        </is>
      </c>
      <c r="S666" s="26" t="inlineStr">
        <is>
          <t>FALSO</t>
        </is>
      </c>
      <c r="T666" s="211" t="n"/>
      <c r="U666" s="211" t="n"/>
      <c r="V666" s="290" t="inlineStr">
        <is>
          <t>Plot válido</t>
        </is>
      </c>
    </row>
    <row r="667" ht="15.75" customHeight="1" s="412">
      <c r="A667" s="199" t="n">
        <v>3322</v>
      </c>
      <c r="B667" s="200" t="n">
        <v>78</v>
      </c>
      <c r="C667" s="214" t="n">
        <v>172</v>
      </c>
      <c r="D667" s="214" t="n">
        <v>13</v>
      </c>
      <c r="E667" s="215" t="n">
        <v>43587</v>
      </c>
      <c r="F667" s="214" t="n">
        <v>5245</v>
      </c>
      <c r="G667" s="214" t="n">
        <v>8553</v>
      </c>
      <c r="H667" s="216" t="n">
        <v>7652</v>
      </c>
      <c r="I667" s="214" t="n"/>
      <c r="J667" s="217">
        <f>+(((G667-F667)-(H667-F667))/(H667-F667))*100</f>
        <v/>
      </c>
      <c r="K667" s="234" t="n"/>
      <c r="L667" s="221" t="n"/>
      <c r="M667" s="221" t="n"/>
      <c r="N667" s="206" t="n"/>
      <c r="O667" s="206" t="n"/>
      <c r="P667" s="207">
        <f>+(((H667-F667)/1000)*1000)/10</f>
        <v/>
      </c>
      <c r="Q667" s="207" t="n"/>
      <c r="R667" s="26" t="inlineStr">
        <is>
          <t>FALSO</t>
        </is>
      </c>
      <c r="S667" s="26" t="inlineStr">
        <is>
          <t>FALSO</t>
        </is>
      </c>
      <c r="T667" s="211" t="n"/>
      <c r="U667" s="211" t="n"/>
      <c r="V667" s="290" t="inlineStr">
        <is>
          <t>Plot válido</t>
        </is>
      </c>
    </row>
    <row r="668" ht="15.75" customHeight="1" s="412">
      <c r="A668" s="199" t="n">
        <v>4045</v>
      </c>
      <c r="B668" s="200" t="n">
        <v>75</v>
      </c>
      <c r="C668" s="214" t="n">
        <v>172</v>
      </c>
      <c r="D668" s="214" t="n">
        <v>15</v>
      </c>
      <c r="E668" s="215" t="n">
        <v>43599</v>
      </c>
      <c r="F668" s="214" t="n">
        <v>5226</v>
      </c>
      <c r="G668" s="214" t="n">
        <v>7749</v>
      </c>
      <c r="H668" s="216" t="n">
        <v>7071</v>
      </c>
      <c r="I668" s="214" t="n"/>
      <c r="J668" s="217">
        <f>+(((G668-F668)-(H668-F668))/(H668-F668))*100</f>
        <v/>
      </c>
      <c r="K668" s="235" t="n"/>
      <c r="L668" s="219">
        <f>AVERAGE(J668:J669)</f>
        <v/>
      </c>
      <c r="M668" s="219">
        <f>_xlfn.STDEV.S(J668,J669)</f>
        <v/>
      </c>
      <c r="N668" s="206" t="n"/>
      <c r="O668" s="206" t="n"/>
      <c r="P668" s="207">
        <f>+(((H668-F668)/1000)*1000)/10</f>
        <v/>
      </c>
      <c r="Q668" s="207">
        <f>AVERAGE(P668:P669)</f>
        <v/>
      </c>
      <c r="R668" s="26" t="inlineStr">
        <is>
          <t>FALSO</t>
        </is>
      </c>
      <c r="S668" s="26" t="inlineStr">
        <is>
          <t>FALSO</t>
        </is>
      </c>
      <c r="T668" s="211" t="n"/>
      <c r="U668" s="211" t="n"/>
      <c r="V668" s="290" t="inlineStr">
        <is>
          <t>Plot válido</t>
        </is>
      </c>
    </row>
    <row r="669" ht="15.75" customHeight="1" s="412">
      <c r="A669" s="199" t="n">
        <v>4046</v>
      </c>
      <c r="B669" s="200" t="n">
        <v>76</v>
      </c>
      <c r="C669" s="214" t="n">
        <v>172</v>
      </c>
      <c r="D669" s="214" t="n">
        <v>15</v>
      </c>
      <c r="E669" s="215" t="n">
        <v>43599</v>
      </c>
      <c r="F669" s="214" t="n">
        <v>5239</v>
      </c>
      <c r="G669" s="214" t="n">
        <v>7747</v>
      </c>
      <c r="H669" s="216" t="n">
        <v>7101</v>
      </c>
      <c r="I669" s="214" t="n"/>
      <c r="J669" s="217">
        <f>+(((G669-F669)-(H669-F669))/(H669-F669))*100</f>
        <v/>
      </c>
      <c r="K669" s="235" t="n"/>
      <c r="L669" s="221" t="n"/>
      <c r="M669" s="221" t="n"/>
      <c r="N669" s="206" t="n"/>
      <c r="O669" s="206" t="n"/>
      <c r="P669" s="207">
        <f>+(((H669-F669)/1000)*1000)/10</f>
        <v/>
      </c>
      <c r="Q669" s="207" t="n"/>
      <c r="R669" s="26" t="inlineStr">
        <is>
          <t>FALSO</t>
        </is>
      </c>
      <c r="S669" s="26" t="inlineStr">
        <is>
          <t>FALSO</t>
        </is>
      </c>
      <c r="T669" s="211" t="n"/>
      <c r="U669" s="211" t="n"/>
      <c r="V669" s="290" t="inlineStr">
        <is>
          <t>Plot válido</t>
        </is>
      </c>
    </row>
    <row r="670" ht="15.75" customHeight="1" s="412">
      <c r="A670" s="199" t="n">
        <v>4691</v>
      </c>
      <c r="B670" s="200" t="n">
        <v>75</v>
      </c>
      <c r="C670" s="214" t="n">
        <v>172</v>
      </c>
      <c r="D670" s="214" t="n">
        <v>17</v>
      </c>
      <c r="E670" s="215" t="n">
        <v>43619</v>
      </c>
      <c r="F670" s="214" t="n">
        <v>5226</v>
      </c>
      <c r="G670" s="214" t="n">
        <v>7894</v>
      </c>
      <c r="H670" s="216" t="n">
        <v>7342</v>
      </c>
      <c r="I670" s="214" t="n"/>
      <c r="J670" s="217">
        <f>+(((G670-F670)-(H670-F670))/(H670-F670))*100</f>
        <v/>
      </c>
      <c r="K670" s="234" t="n"/>
      <c r="L670" s="219">
        <f>AVERAGE(J670:J671)</f>
        <v/>
      </c>
      <c r="M670" s="219">
        <f>_xlfn.STDEV.S(J670,J671)</f>
        <v/>
      </c>
      <c r="N670" s="206" t="n"/>
      <c r="O670" s="206" t="n"/>
      <c r="P670" s="207">
        <f>+(((H670-F670)/1000)*1000)/10</f>
        <v/>
      </c>
      <c r="Q670" s="207">
        <f>AVERAGE(P670:P671)</f>
        <v/>
      </c>
      <c r="R670" s="26" t="inlineStr">
        <is>
          <t>FALSO</t>
        </is>
      </c>
      <c r="S670" s="26" t="inlineStr">
        <is>
          <t>FALSO</t>
        </is>
      </c>
      <c r="T670" s="211" t="n"/>
      <c r="U670" s="211" t="n"/>
      <c r="V670" s="290" t="inlineStr">
        <is>
          <t>Plot válido</t>
        </is>
      </c>
    </row>
    <row r="671" ht="15.75" customHeight="1" s="412">
      <c r="A671" s="199" t="n">
        <v>4692</v>
      </c>
      <c r="B671" s="200" t="n">
        <v>76</v>
      </c>
      <c r="C671" s="214" t="n">
        <v>172</v>
      </c>
      <c r="D671" s="214" t="n">
        <v>17</v>
      </c>
      <c r="E671" s="215" t="n">
        <v>43619</v>
      </c>
      <c r="F671" s="214" t="n">
        <v>5239</v>
      </c>
      <c r="G671" s="214" t="n">
        <v>8223</v>
      </c>
      <c r="H671" s="216" t="n">
        <v>7621</v>
      </c>
      <c r="I671" s="214" t="n"/>
      <c r="J671" s="217">
        <f>+(((G671-F671)-(H671-F671))/(H671-F671))*100</f>
        <v/>
      </c>
      <c r="K671" s="234" t="n"/>
      <c r="L671" s="221" t="n"/>
      <c r="M671" s="221" t="n"/>
      <c r="N671" s="206" t="n"/>
      <c r="O671" s="206" t="n"/>
      <c r="P671" s="207">
        <f>+(((H671-F671)/1000)*1000)/10</f>
        <v/>
      </c>
      <c r="Q671" s="207" t="n"/>
      <c r="R671" s="26" t="inlineStr">
        <is>
          <t>FALSO</t>
        </is>
      </c>
      <c r="S671" s="26" t="inlineStr">
        <is>
          <t>FALSO</t>
        </is>
      </c>
      <c r="T671" s="211" t="n"/>
      <c r="U671" s="211" t="n"/>
      <c r="V671" s="290" t="inlineStr">
        <is>
          <t>Plot válido</t>
        </is>
      </c>
    </row>
    <row r="672" ht="15.75" customHeight="1" s="412">
      <c r="A672" s="199" t="n">
        <v>5309</v>
      </c>
      <c r="B672" s="200" t="n">
        <v>47</v>
      </c>
      <c r="C672" s="214" t="n">
        <v>172</v>
      </c>
      <c r="D672" s="214" t="n">
        <v>19</v>
      </c>
      <c r="E672" s="215" t="n">
        <v>43637</v>
      </c>
      <c r="F672" s="214" t="n">
        <v>5258</v>
      </c>
      <c r="G672" s="214" t="n">
        <v>8715</v>
      </c>
      <c r="H672" s="216" t="n">
        <v>7989</v>
      </c>
      <c r="I672" s="214" t="inlineStr">
        <is>
          <t>7</t>
        </is>
      </c>
      <c r="J672" s="217">
        <f>+(((G672-F672)-(H672-F672))/(H672-F672))*100</f>
        <v/>
      </c>
      <c r="K672" s="234" t="n"/>
      <c r="L672" s="219">
        <f>AVERAGE(J672:J673)</f>
        <v/>
      </c>
      <c r="M672" s="219">
        <f>_xlfn.STDEV.S(J672,J673)</f>
        <v/>
      </c>
      <c r="N672" s="206" t="n"/>
      <c r="O672" s="206" t="n"/>
      <c r="P672" s="207">
        <f>+(((H672-F672)/1000)*1000)/10</f>
        <v/>
      </c>
      <c r="Q672" s="207">
        <f>AVERAGE(P672:P673)</f>
        <v/>
      </c>
      <c r="R672" s="26" t="inlineStr">
        <is>
          <t>FALSO</t>
        </is>
      </c>
      <c r="S672" s="26" t="inlineStr">
        <is>
          <t>FALSO</t>
        </is>
      </c>
      <c r="T672" s="211" t="n"/>
      <c r="U672" s="211" t="n"/>
      <c r="V672" s="290" t="inlineStr">
        <is>
          <t>Plot válido</t>
        </is>
      </c>
    </row>
    <row r="673" ht="15.75" customHeight="1" s="412">
      <c r="A673" s="199" t="n">
        <v>5310</v>
      </c>
      <c r="B673" s="200" t="n">
        <v>48</v>
      </c>
      <c r="C673" s="214" t="n">
        <v>172</v>
      </c>
      <c r="D673" s="214" t="n">
        <v>19</v>
      </c>
      <c r="E673" s="215" t="n">
        <v>43637</v>
      </c>
      <c r="F673" s="214" t="n">
        <v>5245</v>
      </c>
      <c r="G673" s="214" t="n">
        <v>8442</v>
      </c>
      <c r="H673" s="216" t="n">
        <v>7778</v>
      </c>
      <c r="I673" s="214" t="n"/>
      <c r="J673" s="217">
        <f>+(((G673-F673)-(H673-F673))/(H673-F673))*100</f>
        <v/>
      </c>
      <c r="K673" s="234" t="n"/>
      <c r="L673" s="221" t="n"/>
      <c r="M673" s="221" t="n"/>
      <c r="N673" s="206" t="n"/>
      <c r="O673" s="206" t="n"/>
      <c r="P673" s="207">
        <f>+(((H673-F673)/1000)*1000)/10</f>
        <v/>
      </c>
      <c r="Q673" s="207" t="n"/>
      <c r="R673" s="26" t="inlineStr">
        <is>
          <t>FALSO</t>
        </is>
      </c>
      <c r="S673" s="26" t="inlineStr">
        <is>
          <t>FALSO</t>
        </is>
      </c>
      <c r="T673" s="211" t="n"/>
      <c r="U673" s="211" t="n"/>
      <c r="V673" s="290" t="inlineStr">
        <is>
          <t>Plot válido</t>
        </is>
      </c>
    </row>
    <row r="674" ht="15.75" customHeight="1" s="412">
      <c r="A674" s="199" t="n">
        <v>5891</v>
      </c>
      <c r="B674" s="200" t="n">
        <v>69</v>
      </c>
      <c r="C674" s="214" t="n">
        <v>172</v>
      </c>
      <c r="D674" s="214" t="n">
        <v>22</v>
      </c>
      <c r="E674" s="215" t="n">
        <v>43685</v>
      </c>
      <c r="F674" s="214" t="n">
        <v>5248</v>
      </c>
      <c r="G674" s="214" t="n">
        <v>7410</v>
      </c>
      <c r="H674" s="216" t="n">
        <v>7106</v>
      </c>
      <c r="I674" s="214" t="n">
        <v>5</v>
      </c>
      <c r="J674" s="217">
        <f>+(((G674-F674)-(H674-F674))/(H674-F674))*100</f>
        <v/>
      </c>
      <c r="K674" s="234" t="n"/>
      <c r="L674" s="219">
        <f>AVERAGE(J674:J675)</f>
        <v/>
      </c>
      <c r="M674" s="219">
        <f>_xlfn.STDEV.S(J674,J675)</f>
        <v/>
      </c>
      <c r="N674" s="206" t="n"/>
      <c r="O674" s="206" t="n"/>
      <c r="P674" s="207">
        <f>+(((H674-F674)/1000)*1000)/10</f>
        <v/>
      </c>
      <c r="Q674" s="207">
        <f>AVERAGE(P674:P675)</f>
        <v/>
      </c>
      <c r="R674" s="26" t="inlineStr">
        <is>
          <t>FALSO</t>
        </is>
      </c>
      <c r="S674" s="26" t="inlineStr">
        <is>
          <t>FALSO</t>
        </is>
      </c>
      <c r="T674" s="211" t="n"/>
      <c r="U674" s="211" t="n"/>
      <c r="V674" s="290" t="inlineStr">
        <is>
          <t>Plot válido</t>
        </is>
      </c>
    </row>
    <row r="675" ht="15.75" customHeight="1" s="412">
      <c r="A675" s="199" t="n">
        <v>5892</v>
      </c>
      <c r="B675" s="200" t="n">
        <v>69</v>
      </c>
      <c r="C675" s="214" t="n">
        <v>172</v>
      </c>
      <c r="D675" s="214" t="n">
        <v>22</v>
      </c>
      <c r="E675" s="215" t="n">
        <v>43685</v>
      </c>
      <c r="F675" s="214" t="n">
        <v>5248</v>
      </c>
      <c r="G675" s="214" t="n">
        <v>7934</v>
      </c>
      <c r="H675" s="216" t="n">
        <v>7555</v>
      </c>
      <c r="I675" s="214" t="n"/>
      <c r="J675" s="217">
        <f>+(((G675-F675)-(H675-F675))/(H675-F675))*100</f>
        <v/>
      </c>
      <c r="K675" s="234" t="n"/>
      <c r="L675" s="221" t="n"/>
      <c r="M675" s="221" t="n"/>
      <c r="N675" s="206" t="n"/>
      <c r="O675" s="206" t="n"/>
      <c r="P675" s="207">
        <f>+(((H675-F675)/1000)*1000)/10</f>
        <v/>
      </c>
      <c r="Q675" s="207" t="n"/>
      <c r="R675" s="26" t="inlineStr">
        <is>
          <t>FALSO</t>
        </is>
      </c>
      <c r="S675" s="26" t="inlineStr">
        <is>
          <t>FALSO</t>
        </is>
      </c>
      <c r="T675" s="211" t="n"/>
      <c r="U675" s="211" t="n"/>
      <c r="V675" s="290" t="inlineStr">
        <is>
          <t>Plot válido</t>
        </is>
      </c>
    </row>
    <row r="676" ht="15.75" customHeight="1" s="412">
      <c r="A676" s="199" t="n">
        <v>3691</v>
      </c>
      <c r="B676" s="200" t="n">
        <v>113</v>
      </c>
      <c r="C676" s="214" t="n">
        <v>173</v>
      </c>
      <c r="D676" s="214" t="n">
        <v>14</v>
      </c>
      <c r="E676" s="215" t="n">
        <v>43591</v>
      </c>
      <c r="F676" s="214" t="n">
        <v>5283</v>
      </c>
      <c r="G676" s="231" t="n">
        <v>7683</v>
      </c>
      <c r="H676" s="216" t="n">
        <v>6959</v>
      </c>
      <c r="I676" s="214" t="n">
        <v>2</v>
      </c>
      <c r="J676" s="217">
        <f>+(((G676-F676)-(H676-F676))/(H676-F676))*100</f>
        <v/>
      </c>
      <c r="K676" s="234" t="inlineStr">
        <is>
          <t>2/5</t>
        </is>
      </c>
      <c r="L676" s="219">
        <f>AVERAGE(J676:J677)</f>
        <v/>
      </c>
      <c r="M676" s="219">
        <f>_xlfn.STDEV.S(J676,J677)</f>
        <v/>
      </c>
      <c r="N676" s="206" t="n">
        <v>1</v>
      </c>
      <c r="O676" s="206" t="n"/>
      <c r="P676" s="207">
        <f>+(((H676-F676)/1000)*1000)/10</f>
        <v/>
      </c>
      <c r="Q676" s="207">
        <f>AVERAGE(P676:P677)</f>
        <v/>
      </c>
      <c r="R676" s="26" t="inlineStr">
        <is>
          <t>FALSO</t>
        </is>
      </c>
      <c r="S676" s="26" t="inlineStr">
        <is>
          <t>FALSO</t>
        </is>
      </c>
      <c r="T676" s="211" t="n"/>
      <c r="U676" s="211" t="n"/>
      <c r="V676" s="290" t="inlineStr">
        <is>
          <t>Plot válido</t>
        </is>
      </c>
    </row>
    <row r="677" ht="15.75" customHeight="1" s="412">
      <c r="A677" s="199" t="n">
        <v>3692</v>
      </c>
      <c r="B677" s="200" t="n">
        <v>114</v>
      </c>
      <c r="C677" s="214" t="n">
        <v>173</v>
      </c>
      <c r="D677" s="214" t="n">
        <v>14</v>
      </c>
      <c r="E677" s="215" t="n">
        <v>43591</v>
      </c>
      <c r="F677" s="214" t="n">
        <v>5247</v>
      </c>
      <c r="G677" s="231" t="n">
        <v>7851</v>
      </c>
      <c r="H677" s="216" t="n">
        <v>7055</v>
      </c>
      <c r="I677" s="214" t="n"/>
      <c r="J677" s="217">
        <f>+(((G677-F677)-(H677-F677))/(H677-F677))*100</f>
        <v/>
      </c>
      <c r="K677" s="234" t="n"/>
      <c r="L677" s="221" t="n"/>
      <c r="M677" s="221" t="n"/>
      <c r="N677" s="206" t="n"/>
      <c r="O677" s="206" t="n"/>
      <c r="P677" s="207">
        <f>+(((H677-F677)/1000)*1000)/10</f>
        <v/>
      </c>
      <c r="Q677" s="207" t="n"/>
      <c r="R677" s="26" t="inlineStr">
        <is>
          <t>FALSO</t>
        </is>
      </c>
      <c r="S677" s="26" t="inlineStr">
        <is>
          <t>FALSO</t>
        </is>
      </c>
      <c r="T677" s="211" t="n"/>
      <c r="U677" s="211" t="n"/>
      <c r="V677" s="290" t="inlineStr">
        <is>
          <t>Plot válido</t>
        </is>
      </c>
    </row>
    <row r="678" hidden="1" ht="15.75" customHeight="1" s="412">
      <c r="A678" s="199" t="n">
        <v>4357</v>
      </c>
      <c r="B678" s="200" t="n">
        <v>63</v>
      </c>
      <c r="C678" s="214" t="n">
        <v>173</v>
      </c>
      <c r="D678" s="214" t="n">
        <v>16</v>
      </c>
      <c r="E678" s="215" t="n">
        <v>43607</v>
      </c>
      <c r="F678" s="214" t="n">
        <v>5214</v>
      </c>
      <c r="G678" s="214" t="n">
        <v>6550</v>
      </c>
      <c r="H678" s="216" t="n">
        <v>6316</v>
      </c>
      <c r="I678" s="214" t="n">
        <v>2</v>
      </c>
      <c r="J678" s="217">
        <f>+(((G678-F678)-(H678-F678))/(H678-F678))*100</f>
        <v/>
      </c>
      <c r="K678" s="234" t="n"/>
      <c r="L678" s="219">
        <f>AVERAGE(J678:J679)</f>
        <v/>
      </c>
      <c r="M678" s="219">
        <f>_xlfn.STDEV.S(J678,J679)</f>
        <v/>
      </c>
      <c r="N678" s="206" t="n"/>
      <c r="O678" s="206" t="n"/>
      <c r="P678" s="207">
        <f>+(((H678-F678)/1000)*1000)/10</f>
        <v/>
      </c>
      <c r="Q678" s="207">
        <f>AVERAGE(P678:P679)</f>
        <v/>
      </c>
      <c r="R678" s="26" t="inlineStr">
        <is>
          <t>FALSO</t>
        </is>
      </c>
      <c r="S678" s="26" t="inlineStr">
        <is>
          <t>FALSO</t>
        </is>
      </c>
      <c r="T678" s="211" t="n"/>
      <c r="U678" s="211" t="n"/>
      <c r="V678" s="290" t="inlineStr">
        <is>
          <t>Se descarta</t>
        </is>
      </c>
    </row>
    <row r="679" hidden="1" ht="15.75" customHeight="1" s="412">
      <c r="A679" s="199" t="n">
        <v>4358</v>
      </c>
      <c r="B679" s="200" t="n">
        <v>64</v>
      </c>
      <c r="C679" s="214" t="n">
        <v>173</v>
      </c>
      <c r="D679" s="214" t="n">
        <v>16</v>
      </c>
      <c r="E679" s="215" t="n">
        <v>43607</v>
      </c>
      <c r="F679" s="214" t="n">
        <v>5232</v>
      </c>
      <c r="G679" s="214" t="n">
        <v>6625</v>
      </c>
      <c r="H679" s="216" t="n">
        <v>6381</v>
      </c>
      <c r="I679" s="214" t="n"/>
      <c r="J679" s="217">
        <f>+(((G679-F679)-(H679-F679))/(H679-F679))*100</f>
        <v/>
      </c>
      <c r="K679" s="234" t="n"/>
      <c r="L679" s="221" t="n"/>
      <c r="M679" s="221" t="n"/>
      <c r="N679" s="206" t="n"/>
      <c r="O679" s="206" t="n"/>
      <c r="P679" s="207">
        <f>+(((H679-F679)/1000)*1000)/10</f>
        <v/>
      </c>
      <c r="Q679" s="207" t="n"/>
      <c r="R679" s="26" t="inlineStr">
        <is>
          <t>FALSO</t>
        </is>
      </c>
      <c r="S679" s="26" t="inlineStr">
        <is>
          <t>FALSO</t>
        </is>
      </c>
      <c r="T679" s="211" t="n"/>
      <c r="U679" s="211" t="n"/>
      <c r="V679" s="290" t="inlineStr">
        <is>
          <t>Se descarta</t>
        </is>
      </c>
    </row>
    <row r="680" hidden="1" ht="15.75" customHeight="1" s="412">
      <c r="A680" s="199" t="n">
        <v>5003</v>
      </c>
      <c r="B680" s="200" t="n">
        <v>63</v>
      </c>
      <c r="C680" s="214" t="n">
        <v>173</v>
      </c>
      <c r="D680" s="214" t="n">
        <v>18</v>
      </c>
      <c r="E680" s="215" t="n">
        <v>43626</v>
      </c>
      <c r="F680" s="214" t="n">
        <v>5214</v>
      </c>
      <c r="G680" s="214" t="n">
        <v>7082</v>
      </c>
      <c r="H680" s="216" t="n">
        <v>6792</v>
      </c>
      <c r="I680" s="214" t="n">
        <v>8</v>
      </c>
      <c r="J680" s="217">
        <f>+(((G680-F680)-(H680-F680))/(H680-F680))*100</f>
        <v/>
      </c>
      <c r="K680" s="234" t="n"/>
      <c r="L680" s="219">
        <f>AVERAGE(J680:J681)</f>
        <v/>
      </c>
      <c r="M680" s="219">
        <f>_xlfn.STDEV.S(J680,J681)</f>
        <v/>
      </c>
      <c r="N680" s="206" t="n"/>
      <c r="O680" s="206" t="n"/>
      <c r="P680" s="207">
        <f>+(((H680-F680)/1000)*1000)/10</f>
        <v/>
      </c>
      <c r="Q680" s="207">
        <f>AVERAGE(P680:P681)</f>
        <v/>
      </c>
      <c r="R680" s="26" t="inlineStr">
        <is>
          <t>FALSO</t>
        </is>
      </c>
      <c r="S680" s="26" t="inlineStr">
        <is>
          <t>FALSO</t>
        </is>
      </c>
      <c r="T680" s="211" t="n"/>
      <c r="U680" s="211" t="n"/>
      <c r="V680" s="290" t="inlineStr">
        <is>
          <t>Se descarta</t>
        </is>
      </c>
    </row>
    <row r="681" hidden="1" ht="15.75" customHeight="1" s="412">
      <c r="A681" s="199" t="n">
        <v>5004</v>
      </c>
      <c r="B681" s="200" t="n">
        <v>64</v>
      </c>
      <c r="C681" s="214" t="n">
        <v>173</v>
      </c>
      <c r="D681" s="214" t="n">
        <v>18</v>
      </c>
      <c r="E681" s="215" t="n">
        <v>43626</v>
      </c>
      <c r="F681" s="214" t="n">
        <v>5232</v>
      </c>
      <c r="G681" s="214" t="n">
        <v>7176</v>
      </c>
      <c r="H681" s="216" t="n">
        <v>6872</v>
      </c>
      <c r="I681" s="214" t="n"/>
      <c r="J681" s="217">
        <f>+(((G681-F681)-(H681-F681))/(H681-F681))*100</f>
        <v/>
      </c>
      <c r="K681" s="234" t="n"/>
      <c r="L681" s="221" t="n"/>
      <c r="M681" s="221" t="n"/>
      <c r="N681" s="206" t="n"/>
      <c r="O681" s="206" t="n"/>
      <c r="P681" s="207">
        <f>+(((H681-F681)/1000)*1000)/10</f>
        <v/>
      </c>
      <c r="Q681" s="207" t="n"/>
      <c r="R681" s="26" t="inlineStr">
        <is>
          <t>FALSO</t>
        </is>
      </c>
      <c r="S681" s="26" t="inlineStr">
        <is>
          <t>FALSO</t>
        </is>
      </c>
      <c r="T681" s="211" t="n"/>
      <c r="U681" s="211" t="n"/>
      <c r="V681" s="290" t="inlineStr">
        <is>
          <t>Se descarta</t>
        </is>
      </c>
    </row>
    <row r="682" hidden="1" ht="15.75" customHeight="1" s="412">
      <c r="A682" s="199" t="n">
        <v>5311</v>
      </c>
      <c r="B682" s="200" t="n">
        <v>49</v>
      </c>
      <c r="C682" s="214" t="n">
        <v>173</v>
      </c>
      <c r="D682" s="214" t="n">
        <v>19</v>
      </c>
      <c r="E682" s="215" t="n">
        <v>43637</v>
      </c>
      <c r="F682" s="214" t="n">
        <v>5203</v>
      </c>
      <c r="G682" s="214" t="n">
        <v>7307</v>
      </c>
      <c r="H682" s="216" t="n">
        <v>6899</v>
      </c>
      <c r="I682" s="214" t="inlineStr">
        <is>
          <t>8</t>
        </is>
      </c>
      <c r="J682" s="217">
        <f>+(((G682-F682)-(H682-F682))/(H682-F682))*100</f>
        <v/>
      </c>
      <c r="K682" s="234" t="n"/>
      <c r="L682" s="219">
        <f>AVERAGE(J682:J683)</f>
        <v/>
      </c>
      <c r="M682" s="219">
        <f>_xlfn.STDEV.S(J682,J683)</f>
        <v/>
      </c>
      <c r="N682" s="206" t="n"/>
      <c r="O682" s="206" t="n"/>
      <c r="P682" s="207">
        <f>+(((H682-F682)/1000)*1000)/10</f>
        <v/>
      </c>
      <c r="Q682" s="207">
        <f>AVERAGE(P682:P683)</f>
        <v/>
      </c>
      <c r="R682" s="26" t="inlineStr">
        <is>
          <t>FALSO</t>
        </is>
      </c>
      <c r="S682" s="26" t="inlineStr">
        <is>
          <t>FALSO</t>
        </is>
      </c>
      <c r="T682" s="211" t="n"/>
      <c r="U682" s="211" t="n"/>
      <c r="V682" s="290" t="inlineStr">
        <is>
          <t>Se descarta</t>
        </is>
      </c>
    </row>
    <row r="683" hidden="1" ht="15.75" customHeight="1" s="412">
      <c r="A683" s="199" t="n">
        <v>5312</v>
      </c>
      <c r="B683" s="200" t="n">
        <v>50</v>
      </c>
      <c r="C683" s="214" t="n">
        <v>173</v>
      </c>
      <c r="D683" s="214" t="n">
        <v>19</v>
      </c>
      <c r="E683" s="215" t="n">
        <v>43637</v>
      </c>
      <c r="F683" s="214" t="n">
        <v>5251</v>
      </c>
      <c r="G683" s="214" t="n">
        <v>7391</v>
      </c>
      <c r="H683" s="216" t="n">
        <v>6978</v>
      </c>
      <c r="I683" s="214" t="n"/>
      <c r="J683" s="217">
        <f>+(((G683-F683)-(H683-F683))/(H683-F683))*100</f>
        <v/>
      </c>
      <c r="K683" s="234" t="n"/>
      <c r="L683" s="221" t="n"/>
      <c r="M683" s="221" t="n"/>
      <c r="N683" s="206" t="n"/>
      <c r="O683" s="206" t="n"/>
      <c r="P683" s="207">
        <f>+(((H683-F683)/1000)*1000)/10</f>
        <v/>
      </c>
      <c r="Q683" s="207" t="n"/>
      <c r="R683" s="26" t="inlineStr">
        <is>
          <t>FALSO</t>
        </is>
      </c>
      <c r="S683" s="26" t="inlineStr">
        <is>
          <t>FALSO</t>
        </is>
      </c>
      <c r="T683" s="211" t="n"/>
      <c r="U683" s="211" t="n"/>
      <c r="V683" s="290" t="inlineStr">
        <is>
          <t>Se descarta</t>
        </is>
      </c>
    </row>
    <row r="684" hidden="1" ht="15.75" customHeight="1" s="412">
      <c r="A684" s="199" t="n">
        <v>5529</v>
      </c>
      <c r="B684" s="200" t="n">
        <v>21</v>
      </c>
      <c r="C684" s="214" t="n">
        <v>173</v>
      </c>
      <c r="D684" s="214" t="n">
        <v>20</v>
      </c>
      <c r="E684" s="215" t="n">
        <v>43649</v>
      </c>
      <c r="F684" s="214" t="n">
        <v>5224</v>
      </c>
      <c r="G684" s="214" t="n">
        <v>7044</v>
      </c>
      <c r="H684" s="216" t="n">
        <v>6726</v>
      </c>
      <c r="I684" s="214" t="n">
        <v>8</v>
      </c>
      <c r="J684" s="217">
        <f>+(((G684-F684)-(H684-F684))/(H684-F684))*100</f>
        <v/>
      </c>
      <c r="K684" s="234" t="n"/>
      <c r="L684" s="219">
        <f>AVERAGE(J684:J685)</f>
        <v/>
      </c>
      <c r="M684" s="219">
        <f>_xlfn.STDEV.S(J684,J685)</f>
        <v/>
      </c>
      <c r="N684" s="206" t="n"/>
      <c r="O684" s="206" t="n"/>
      <c r="P684" s="207">
        <f>+(((H684-F684)/1000)*1000)/10</f>
        <v/>
      </c>
      <c r="Q684" s="207">
        <f>AVERAGE(P684:P685)</f>
        <v/>
      </c>
      <c r="R684" s="26" t="inlineStr">
        <is>
          <t>FALSO</t>
        </is>
      </c>
      <c r="S684" s="26" t="inlineStr">
        <is>
          <t>FALSO</t>
        </is>
      </c>
      <c r="T684" s="211" t="n"/>
      <c r="U684" s="211" t="n"/>
      <c r="V684" s="290" t="inlineStr">
        <is>
          <t>Se descarta</t>
        </is>
      </c>
    </row>
    <row r="685" hidden="1" ht="15.75" customHeight="1" s="412">
      <c r="A685" s="199" t="n">
        <v>5530</v>
      </c>
      <c r="B685" s="200" t="n">
        <v>22</v>
      </c>
      <c r="C685" s="214" t="n">
        <v>173</v>
      </c>
      <c r="D685" s="214" t="n">
        <v>20</v>
      </c>
      <c r="E685" s="215" t="n">
        <v>43649</v>
      </c>
      <c r="F685" s="214" t="n">
        <v>5276</v>
      </c>
      <c r="G685" s="214" t="n">
        <v>7204</v>
      </c>
      <c r="H685" s="216" t="n">
        <v>6861</v>
      </c>
      <c r="I685" s="214" t="n"/>
      <c r="J685" s="217">
        <f>+(((G685-F685)-(H685-F685))/(H685-F685))*100</f>
        <v/>
      </c>
      <c r="K685" s="234" t="n"/>
      <c r="L685" s="221" t="n"/>
      <c r="M685" s="221" t="n"/>
      <c r="N685" s="206" t="n"/>
      <c r="O685" s="206" t="n"/>
      <c r="P685" s="207">
        <f>+(((H685-F685)/1000)*1000)/10</f>
        <v/>
      </c>
      <c r="Q685" s="207" t="n"/>
      <c r="R685" s="26" t="inlineStr">
        <is>
          <t>FALSO</t>
        </is>
      </c>
      <c r="S685" s="26" t="inlineStr">
        <is>
          <t>FALSO</t>
        </is>
      </c>
      <c r="T685" s="211" t="n"/>
      <c r="U685" s="211" t="n"/>
      <c r="V685" s="290" t="inlineStr">
        <is>
          <t>Se descarta</t>
        </is>
      </c>
    </row>
    <row r="686" hidden="1" ht="15.75" customHeight="1" s="412">
      <c r="A686" s="199" t="n">
        <v>5893</v>
      </c>
      <c r="B686" s="200" t="n">
        <v>70</v>
      </c>
      <c r="C686" s="214" t="n">
        <v>173</v>
      </c>
      <c r="D686" s="214" t="n">
        <v>22</v>
      </c>
      <c r="E686" s="215" t="n">
        <v>43685</v>
      </c>
      <c r="F686" s="214" t="n">
        <v>5266</v>
      </c>
      <c r="G686" s="214" t="n">
        <v>7523</v>
      </c>
      <c r="H686" s="216" t="n">
        <v>7202</v>
      </c>
      <c r="I686" s="214" t="n">
        <v>8</v>
      </c>
      <c r="J686" s="217">
        <f>+(((G686-F686)-(H686-F686))/(H686-F686))*100</f>
        <v/>
      </c>
      <c r="K686" s="234" t="n"/>
      <c r="L686" s="219">
        <f>AVERAGE(J686:J687)</f>
        <v/>
      </c>
      <c r="M686" s="219">
        <f>_xlfn.STDEV.S(J686,J687)</f>
        <v/>
      </c>
      <c r="N686" s="206" t="n"/>
      <c r="O686" s="206" t="n"/>
      <c r="P686" s="207">
        <f>+(((H686-F686)/1000)*1000)/10</f>
        <v/>
      </c>
      <c r="Q686" s="207">
        <f>AVERAGE(P686:P687)</f>
        <v/>
      </c>
      <c r="R686" s="26" t="inlineStr">
        <is>
          <t>FALSO</t>
        </is>
      </c>
      <c r="S686" s="26" t="inlineStr">
        <is>
          <t>FALSO</t>
        </is>
      </c>
      <c r="T686" s="211" t="n"/>
      <c r="U686" s="211" t="n"/>
      <c r="V686" s="290" t="inlineStr">
        <is>
          <t>Se descarta</t>
        </is>
      </c>
    </row>
    <row r="687" hidden="1" ht="15.75" customHeight="1" s="412">
      <c r="A687" s="199" t="n">
        <v>5894</v>
      </c>
      <c r="B687" s="200" t="n">
        <v>70</v>
      </c>
      <c r="C687" s="214" t="n">
        <v>173</v>
      </c>
      <c r="D687" s="214" t="n">
        <v>22</v>
      </c>
      <c r="E687" s="215" t="n">
        <v>43685</v>
      </c>
      <c r="F687" s="214" t="n">
        <v>5266</v>
      </c>
      <c r="G687" s="214" t="n">
        <v>7311</v>
      </c>
      <c r="H687" s="216" t="n">
        <v>7017</v>
      </c>
      <c r="I687" s="214" t="n"/>
      <c r="J687" s="217">
        <f>+(((G687-F687)-(H687-F687))/(H687-F687))*100</f>
        <v/>
      </c>
      <c r="K687" s="234" t="n"/>
      <c r="L687" s="221" t="n"/>
      <c r="M687" s="221" t="n"/>
      <c r="N687" s="206" t="n"/>
      <c r="O687" s="206" t="n"/>
      <c r="P687" s="207">
        <f>+(((H687-F687)/1000)*1000)/10</f>
        <v/>
      </c>
      <c r="Q687" s="207" t="n"/>
      <c r="R687" s="26" t="inlineStr">
        <is>
          <t>FALSO</t>
        </is>
      </c>
      <c r="S687" s="26" t="inlineStr">
        <is>
          <t>FALSO</t>
        </is>
      </c>
      <c r="T687" s="211" t="n"/>
      <c r="U687" s="211" t="n"/>
      <c r="V687" s="290" t="inlineStr">
        <is>
          <t>Se descarta</t>
        </is>
      </c>
    </row>
    <row r="688" hidden="1" ht="15.75" customHeight="1" s="412">
      <c r="A688" s="199" t="n">
        <v>3323</v>
      </c>
      <c r="B688" s="200" t="n">
        <v>79</v>
      </c>
      <c r="C688" s="223" t="n">
        <v>174</v>
      </c>
      <c r="D688" s="223" t="n">
        <v>13</v>
      </c>
      <c r="E688" s="73" t="n">
        <v>43587</v>
      </c>
      <c r="F688" s="223" t="n">
        <v>5242</v>
      </c>
      <c r="G688" s="223" t="n">
        <v>8425</v>
      </c>
      <c r="H688" s="225" t="n">
        <v>7516</v>
      </c>
      <c r="I688" s="223" t="n">
        <v>1</v>
      </c>
      <c r="J688" s="74">
        <f>+(((G688-F688)-(H688-F688))/(H688-F688))*100</f>
        <v/>
      </c>
      <c r="K688" s="233" t="inlineStr">
        <is>
          <t>MF</t>
        </is>
      </c>
      <c r="L688" s="227">
        <f>AVERAGE(J688:J689)</f>
        <v/>
      </c>
      <c r="M688" s="227">
        <f>_xlfn.STDEV.S(J688,J689)</f>
        <v/>
      </c>
      <c r="N688" s="206" t="n">
        <v>2</v>
      </c>
      <c r="O688" s="206" t="n"/>
      <c r="P688" s="207">
        <f>+(((H688-F688)/1000)*1000)/10</f>
        <v/>
      </c>
      <c r="Q688" s="207">
        <f>AVERAGE(P688:P689)</f>
        <v/>
      </c>
      <c r="R688" s="26" t="inlineStr">
        <is>
          <t>VERDADERO</t>
        </is>
      </c>
      <c r="S688" s="26" t="inlineStr">
        <is>
          <t>FALSO</t>
        </is>
      </c>
      <c r="T688" s="211" t="n"/>
      <c r="U688" s="211" t="n"/>
      <c r="V688" s="290" t="inlineStr">
        <is>
          <t>Se descarta</t>
        </is>
      </c>
    </row>
    <row r="689" hidden="1" ht="15.75" customHeight="1" s="412">
      <c r="A689" s="199" t="n">
        <v>3324</v>
      </c>
      <c r="B689" s="200" t="n">
        <v>80</v>
      </c>
      <c r="C689" s="223" t="n">
        <v>174</v>
      </c>
      <c r="D689" s="223" t="n">
        <v>13</v>
      </c>
      <c r="E689" s="73" t="n">
        <v>43587</v>
      </c>
      <c r="F689" s="223" t="n">
        <v>5245</v>
      </c>
      <c r="G689" s="223" t="n">
        <v>8302</v>
      </c>
      <c r="H689" s="225" t="n">
        <v>7462</v>
      </c>
      <c r="I689" s="223" t="n"/>
      <c r="J689" s="74">
        <f>+(((G689-F689)-(H689-F689))/(H689-F689))*100</f>
        <v/>
      </c>
      <c r="K689" s="233" t="n"/>
      <c r="L689" s="228" t="n"/>
      <c r="M689" s="228" t="n"/>
      <c r="N689" s="206" t="n"/>
      <c r="O689" s="206" t="n"/>
      <c r="P689" s="207">
        <f>+(((H689-F689)/1000)*1000)/10</f>
        <v/>
      </c>
      <c r="Q689" s="207" t="n"/>
      <c r="R689" s="26" t="inlineStr">
        <is>
          <t>FALSO</t>
        </is>
      </c>
      <c r="S689" s="26" t="inlineStr">
        <is>
          <t>FALSO</t>
        </is>
      </c>
      <c r="T689" s="211" t="n"/>
      <c r="U689" s="211" t="n"/>
      <c r="V689" s="290" t="inlineStr">
        <is>
          <t>Se descarta</t>
        </is>
      </c>
    </row>
    <row r="690" ht="15.75" customHeight="1" s="412">
      <c r="A690" s="199" t="n">
        <v>4047</v>
      </c>
      <c r="B690" s="200" t="n">
        <v>77</v>
      </c>
      <c r="C690" s="223" t="n">
        <v>174</v>
      </c>
      <c r="D690" s="223" t="n">
        <v>15</v>
      </c>
      <c r="E690" s="73" t="n">
        <v>43599</v>
      </c>
      <c r="F690" s="223" t="n">
        <v>5212</v>
      </c>
      <c r="G690" s="223" t="n">
        <v>8163</v>
      </c>
      <c r="H690" s="225" t="n">
        <v>7358</v>
      </c>
      <c r="I690" s="223" t="n"/>
      <c r="J690" s="74">
        <f>+(((G690-F690)-(H690-F690))/(H690-F690))*100</f>
        <v/>
      </c>
      <c r="K690" s="236" t="n"/>
      <c r="L690" s="227">
        <f>AVERAGE(J690:J691)</f>
        <v/>
      </c>
      <c r="M690" s="227">
        <f>_xlfn.STDEV.S(J690,J691)</f>
        <v/>
      </c>
      <c r="N690" s="206" t="n"/>
      <c r="O690" s="206" t="n"/>
      <c r="P690" s="207">
        <f>+(((H690-F690)/1000)*1000)/10</f>
        <v/>
      </c>
      <c r="Q690" s="207">
        <f>AVERAGE(P690:P691)</f>
        <v/>
      </c>
      <c r="R690" s="26" t="inlineStr">
        <is>
          <t>FALSO</t>
        </is>
      </c>
      <c r="S690" s="26" t="inlineStr">
        <is>
          <t>FALSO</t>
        </is>
      </c>
      <c r="T690" s="211" t="n"/>
      <c r="U690" s="211" t="n"/>
      <c r="V690" s="290" t="inlineStr">
        <is>
          <t>Plot válido</t>
        </is>
      </c>
    </row>
    <row r="691" ht="15.75" customHeight="1" s="412">
      <c r="A691" s="199" t="n">
        <v>4048</v>
      </c>
      <c r="B691" s="200" t="n">
        <v>78</v>
      </c>
      <c r="C691" s="223" t="n">
        <v>174</v>
      </c>
      <c r="D691" s="223" t="n">
        <v>15</v>
      </c>
      <c r="E691" s="73" t="n">
        <v>43599</v>
      </c>
      <c r="F691" s="223" t="n">
        <v>5245</v>
      </c>
      <c r="G691" s="223" t="n">
        <v>8222</v>
      </c>
      <c r="H691" s="225" t="n">
        <v>7440</v>
      </c>
      <c r="I691" s="223" t="n"/>
      <c r="J691" s="74">
        <f>+(((G691-F691)-(H691-F691))/(H691-F691))*100</f>
        <v/>
      </c>
      <c r="K691" s="236" t="n"/>
      <c r="L691" s="228" t="n"/>
      <c r="M691" s="228" t="n"/>
      <c r="N691" s="206" t="n"/>
      <c r="O691" s="206" t="n"/>
      <c r="P691" s="207">
        <f>+(((H691-F691)/1000)*1000)/10</f>
        <v/>
      </c>
      <c r="Q691" s="207" t="n"/>
      <c r="R691" s="26" t="inlineStr">
        <is>
          <t>FALSO</t>
        </is>
      </c>
      <c r="S691" s="26" t="inlineStr">
        <is>
          <t>FALSO</t>
        </is>
      </c>
      <c r="T691" s="211" t="n"/>
      <c r="U691" s="211" t="n"/>
      <c r="V691" s="290" t="inlineStr">
        <is>
          <t>Plot válido</t>
        </is>
      </c>
    </row>
    <row r="692" ht="15.75" customHeight="1" s="412">
      <c r="A692" s="199" t="n">
        <v>4693</v>
      </c>
      <c r="B692" s="200" t="n">
        <v>77</v>
      </c>
      <c r="C692" s="223" t="n">
        <v>174</v>
      </c>
      <c r="D692" s="223" t="n">
        <v>17</v>
      </c>
      <c r="E692" s="73" t="n">
        <v>43619</v>
      </c>
      <c r="F692" s="223" t="n">
        <v>5212</v>
      </c>
      <c r="G692" s="223" t="n">
        <v>8951</v>
      </c>
      <c r="H692" s="225" t="n">
        <v>8078</v>
      </c>
      <c r="I692" s="223" t="n"/>
      <c r="J692" s="74">
        <f>+(((G692-F692)-(H692-F692))/(H692-F692))*100</f>
        <v/>
      </c>
      <c r="K692" s="233" t="n"/>
      <c r="L692" s="227">
        <f>AVERAGE(J692:J693)</f>
        <v/>
      </c>
      <c r="M692" s="227">
        <f>_xlfn.STDEV.S(J692,J693)</f>
        <v/>
      </c>
      <c r="N692" s="206" t="n"/>
      <c r="O692" s="206" t="n"/>
      <c r="P692" s="207">
        <f>+(((H692-F692)/1000)*1000)/10</f>
        <v/>
      </c>
      <c r="Q692" s="207">
        <f>AVERAGE(P692:P693)</f>
        <v/>
      </c>
      <c r="R692" s="26" t="inlineStr">
        <is>
          <t>FALSO</t>
        </is>
      </c>
      <c r="S692" s="26" t="inlineStr">
        <is>
          <t>FALSO</t>
        </is>
      </c>
      <c r="T692" s="211" t="n"/>
      <c r="U692" s="211" t="n"/>
      <c r="V692" s="290" t="inlineStr">
        <is>
          <t>Plot válido</t>
        </is>
      </c>
    </row>
    <row r="693" ht="15.75" customHeight="1" s="412">
      <c r="A693" s="199" t="n">
        <v>4694</v>
      </c>
      <c r="B693" s="200" t="n">
        <v>78</v>
      </c>
      <c r="C693" s="223" t="n">
        <v>174</v>
      </c>
      <c r="D693" s="223" t="n">
        <v>17</v>
      </c>
      <c r="E693" s="73" t="n">
        <v>43619</v>
      </c>
      <c r="F693" s="223" t="n">
        <v>5245</v>
      </c>
      <c r="G693" s="223" t="n">
        <v>8574</v>
      </c>
      <c r="H693" s="225" t="n">
        <v>7771</v>
      </c>
      <c r="I693" s="223" t="n"/>
      <c r="J693" s="74">
        <f>+(((G693-F693)-(H693-F693))/(H693-F693))*100</f>
        <v/>
      </c>
      <c r="K693" s="233" t="n"/>
      <c r="L693" s="228" t="n"/>
      <c r="M693" s="228" t="n"/>
      <c r="N693" s="206" t="n"/>
      <c r="O693" s="206" t="n"/>
      <c r="P693" s="207">
        <f>+(((H693-F693)/1000)*1000)/10</f>
        <v/>
      </c>
      <c r="Q693" s="207" t="n"/>
      <c r="R693" s="26" t="inlineStr">
        <is>
          <t>FALSO</t>
        </is>
      </c>
      <c r="S693" s="26" t="inlineStr">
        <is>
          <t>FALSO</t>
        </is>
      </c>
      <c r="T693" s="211" t="n"/>
      <c r="U693" s="211" t="n"/>
      <c r="V693" s="290" t="inlineStr">
        <is>
          <t>Plot válido</t>
        </is>
      </c>
    </row>
    <row r="694" ht="15.75" customHeight="1" s="412">
      <c r="A694" s="199" t="n">
        <v>5895</v>
      </c>
      <c r="B694" s="200" t="n">
        <v>71</v>
      </c>
      <c r="C694" s="223" t="n">
        <v>174</v>
      </c>
      <c r="D694" s="223" t="n">
        <v>22</v>
      </c>
      <c r="E694" s="73" t="n">
        <v>43685</v>
      </c>
      <c r="F694" s="223" t="n">
        <v>5256</v>
      </c>
      <c r="G694" s="223" t="n">
        <v>8011</v>
      </c>
      <c r="H694" s="225" t="n">
        <v>7619</v>
      </c>
      <c r="I694" s="223" t="n">
        <v>7</v>
      </c>
      <c r="J694" s="74">
        <f>+(((G694-F694)-(H694-F694))/(H694-F694))*100</f>
        <v/>
      </c>
      <c r="K694" s="233" t="n"/>
      <c r="L694" s="227">
        <f>AVERAGE(J694:J695)</f>
        <v/>
      </c>
      <c r="M694" s="227">
        <f>_xlfn.STDEV.S(J694,J695)</f>
        <v/>
      </c>
      <c r="N694" s="206" t="n"/>
      <c r="O694" s="206" t="n"/>
      <c r="P694" s="207">
        <f>+(((H694-F694)/1000)*1000)/10</f>
        <v/>
      </c>
      <c r="Q694" s="207">
        <f>AVERAGE(P694:P695)</f>
        <v/>
      </c>
      <c r="R694" s="26" t="inlineStr">
        <is>
          <t>FALSO</t>
        </is>
      </c>
      <c r="S694" s="26" t="inlineStr">
        <is>
          <t>FALSO</t>
        </is>
      </c>
      <c r="T694" s="211" t="n"/>
      <c r="U694" s="211" t="n"/>
      <c r="V694" s="290" t="inlineStr">
        <is>
          <t>Plot válido</t>
        </is>
      </c>
    </row>
    <row r="695" ht="15.75" customHeight="1" s="412">
      <c r="A695" s="199" t="n">
        <v>5896</v>
      </c>
      <c r="B695" s="200" t="n">
        <v>71</v>
      </c>
      <c r="C695" s="223" t="n">
        <v>174</v>
      </c>
      <c r="D695" s="223" t="n">
        <v>22</v>
      </c>
      <c r="E695" s="73" t="n">
        <v>43685</v>
      </c>
      <c r="F695" s="223" t="n">
        <v>5256</v>
      </c>
      <c r="G695" s="223" t="n">
        <v>8050</v>
      </c>
      <c r="H695" s="225" t="n">
        <v>7636</v>
      </c>
      <c r="I695" s="223" t="n"/>
      <c r="J695" s="74">
        <f>+(((G695-F695)-(H695-F695))/(H695-F695))*100</f>
        <v/>
      </c>
      <c r="K695" s="233" t="n"/>
      <c r="L695" s="228" t="n"/>
      <c r="M695" s="228" t="n"/>
      <c r="N695" s="206" t="n"/>
      <c r="O695" s="206" t="n"/>
      <c r="P695" s="207">
        <f>+(((H695-F695)/1000)*1000)/10</f>
        <v/>
      </c>
      <c r="Q695" s="207" t="n"/>
      <c r="R695" s="26" t="inlineStr">
        <is>
          <t>FALSO</t>
        </is>
      </c>
      <c r="S695" s="26" t="inlineStr">
        <is>
          <t>FALSO</t>
        </is>
      </c>
      <c r="T695" s="211" t="n"/>
      <c r="U695" s="211" t="n"/>
      <c r="V695" s="290" t="inlineStr">
        <is>
          <t>Plot válido</t>
        </is>
      </c>
    </row>
    <row r="696" ht="15.75" customHeight="1" s="412">
      <c r="A696" s="199" t="n">
        <v>3325</v>
      </c>
      <c r="B696" s="200" t="n">
        <v>81</v>
      </c>
      <c r="C696" s="214" t="n">
        <v>175</v>
      </c>
      <c r="D696" s="214" t="n">
        <v>13</v>
      </c>
      <c r="E696" s="215" t="n">
        <v>43587</v>
      </c>
      <c r="F696" s="214" t="n">
        <v>5180</v>
      </c>
      <c r="G696" s="214" t="n">
        <v>6663</v>
      </c>
      <c r="H696" s="216" t="n">
        <v>6336</v>
      </c>
      <c r="I696" s="214" t="n">
        <v>1</v>
      </c>
      <c r="J696" s="217">
        <f>+(((G696-F696)-(H696-F696))/(H696-F696))*100</f>
        <v/>
      </c>
      <c r="K696" s="234" t="inlineStr">
        <is>
          <t>MF</t>
        </is>
      </c>
      <c r="L696" s="219">
        <f>AVERAGE(J696:J697)</f>
        <v/>
      </c>
      <c r="M696" s="219">
        <f>_xlfn.STDEV.S(J696,J697)</f>
        <v/>
      </c>
      <c r="N696" s="206" t="n">
        <v>1</v>
      </c>
      <c r="O696" s="206" t="n"/>
      <c r="P696" s="207">
        <f>+(((H696-F696)/1000)*1000)/10</f>
        <v/>
      </c>
      <c r="Q696" s="207">
        <f>AVERAGE(P696:P697)</f>
        <v/>
      </c>
      <c r="R696" s="26" t="inlineStr">
        <is>
          <t>FALSO</t>
        </is>
      </c>
      <c r="S696" s="26" t="inlineStr">
        <is>
          <t>FALSO</t>
        </is>
      </c>
      <c r="T696" s="211" t="n"/>
      <c r="U696" s="211" t="n"/>
      <c r="V696" s="290" t="inlineStr">
        <is>
          <t>Plot válido</t>
        </is>
      </c>
    </row>
    <row r="697" ht="15.75" customHeight="1" s="412">
      <c r="A697" s="199" t="n">
        <v>3326</v>
      </c>
      <c r="B697" s="200" t="n">
        <v>82</v>
      </c>
      <c r="C697" s="214" t="n">
        <v>175</v>
      </c>
      <c r="D697" s="214" t="n">
        <v>13</v>
      </c>
      <c r="E697" s="215" t="n">
        <v>43587</v>
      </c>
      <c r="F697" s="214" t="n">
        <v>5194</v>
      </c>
      <c r="G697" s="214" t="n">
        <v>6753</v>
      </c>
      <c r="H697" s="216" t="n">
        <v>6410</v>
      </c>
      <c r="I697" s="214" t="n"/>
      <c r="J697" s="217">
        <f>+(((G697-F697)-(H697-F697))/(H697-F697))*100</f>
        <v/>
      </c>
      <c r="K697" s="234" t="n"/>
      <c r="L697" s="221" t="n"/>
      <c r="M697" s="221" t="n"/>
      <c r="N697" s="206" t="n"/>
      <c r="O697" s="206" t="n"/>
      <c r="P697" s="207">
        <f>+(((H697-F697)/1000)*1000)/10</f>
        <v/>
      </c>
      <c r="Q697" s="207" t="n"/>
      <c r="R697" s="26" t="inlineStr">
        <is>
          <t>FALSO</t>
        </is>
      </c>
      <c r="S697" s="26" t="inlineStr">
        <is>
          <t>FALSO</t>
        </is>
      </c>
      <c r="T697" s="211" t="n"/>
      <c r="U697" s="211" t="n"/>
      <c r="V697" s="290" t="inlineStr">
        <is>
          <t>Plot válido</t>
        </is>
      </c>
    </row>
    <row r="698" ht="15.75" customHeight="1" s="412">
      <c r="A698" s="199" t="n">
        <v>4049</v>
      </c>
      <c r="B698" s="200" t="n">
        <v>79</v>
      </c>
      <c r="C698" s="214" t="n">
        <v>175</v>
      </c>
      <c r="D698" s="214" t="n">
        <v>15</v>
      </c>
      <c r="E698" s="215" t="n">
        <v>43599</v>
      </c>
      <c r="F698" s="214" t="n">
        <v>5242</v>
      </c>
      <c r="G698" s="214" t="n">
        <v>6412</v>
      </c>
      <c r="H698" s="216" t="n">
        <v>6174</v>
      </c>
      <c r="I698" s="214" t="n"/>
      <c r="J698" s="217">
        <f>+(((G698-F698)-(H698-F698))/(H698-F698))*100</f>
        <v/>
      </c>
      <c r="K698" s="235" t="n"/>
      <c r="L698" s="219">
        <f>AVERAGE(J698:J699)</f>
        <v/>
      </c>
      <c r="M698" s="219">
        <f>_xlfn.STDEV.S(J698,J699)</f>
        <v/>
      </c>
      <c r="N698" s="206" t="n"/>
      <c r="O698" s="206" t="n"/>
      <c r="P698" s="207">
        <f>+(((H698-F698)/1000)*1000)/10</f>
        <v/>
      </c>
      <c r="Q698" s="207">
        <f>AVERAGE(P698:P699)</f>
        <v/>
      </c>
      <c r="R698" s="26" t="inlineStr">
        <is>
          <t>FALSO</t>
        </is>
      </c>
      <c r="S698" s="26" t="inlineStr">
        <is>
          <t>FALSO</t>
        </is>
      </c>
      <c r="T698" s="211" t="n"/>
      <c r="U698" s="211" t="n"/>
      <c r="V698" s="290" t="inlineStr">
        <is>
          <t>Plot válido</t>
        </is>
      </c>
    </row>
    <row r="699" ht="15.75" customHeight="1" s="412">
      <c r="A699" s="199" t="n">
        <v>4050</v>
      </c>
      <c r="B699" s="200" t="n">
        <v>80</v>
      </c>
      <c r="C699" s="214" t="n">
        <v>175</v>
      </c>
      <c r="D699" s="214" t="n">
        <v>15</v>
      </c>
      <c r="E699" s="215" t="n">
        <v>43599</v>
      </c>
      <c r="F699" s="214" t="n">
        <v>5245</v>
      </c>
      <c r="G699" s="214" t="n">
        <v>6503</v>
      </c>
      <c r="H699" s="216" t="n">
        <v>6249</v>
      </c>
      <c r="I699" s="214" t="n"/>
      <c r="J699" s="217">
        <f>+(((G699-F699)-(H699-F699))/(H699-F699))*100</f>
        <v/>
      </c>
      <c r="K699" s="235" t="n"/>
      <c r="L699" s="221" t="n"/>
      <c r="M699" s="221" t="n"/>
      <c r="N699" s="206" t="n"/>
      <c r="O699" s="206" t="n"/>
      <c r="P699" s="207">
        <f>+(((H699-F699)/1000)*1000)/10</f>
        <v/>
      </c>
      <c r="Q699" s="207" t="n"/>
      <c r="R699" s="26" t="inlineStr">
        <is>
          <t>FALSO</t>
        </is>
      </c>
      <c r="S699" s="26" t="inlineStr">
        <is>
          <t>FALSO</t>
        </is>
      </c>
      <c r="T699" s="211" t="n"/>
      <c r="U699" s="211" t="n"/>
      <c r="V699" s="290" t="inlineStr">
        <is>
          <t>Plot válido</t>
        </is>
      </c>
    </row>
    <row r="700" ht="15.75" customHeight="1" s="412">
      <c r="A700" s="199" t="n">
        <v>4695</v>
      </c>
      <c r="B700" s="200" t="n">
        <v>79</v>
      </c>
      <c r="C700" s="214" t="n">
        <v>175</v>
      </c>
      <c r="D700" s="214" t="n">
        <v>17</v>
      </c>
      <c r="E700" s="215" t="n">
        <v>43619</v>
      </c>
      <c r="F700" s="214" t="n">
        <v>5242</v>
      </c>
      <c r="G700" s="214" t="n">
        <v>7423</v>
      </c>
      <c r="H700" s="216" t="n">
        <v>6899</v>
      </c>
      <c r="I700" s="214" t="n"/>
      <c r="J700" s="217">
        <f>+(((G700-F700)-(H700-F700))/(H700-F700))*100</f>
        <v/>
      </c>
      <c r="K700" s="234" t="n"/>
      <c r="L700" s="219">
        <f>AVERAGE(J700:J701)</f>
        <v/>
      </c>
      <c r="M700" s="219">
        <f>_xlfn.STDEV.S(J700,J701)</f>
        <v/>
      </c>
      <c r="N700" s="206" t="n"/>
      <c r="O700" s="206" t="n"/>
      <c r="P700" s="207">
        <f>+(((H700-F700)/1000)*1000)/10</f>
        <v/>
      </c>
      <c r="Q700" s="207">
        <f>AVERAGE(P700:P701)</f>
        <v/>
      </c>
      <c r="R700" s="26" t="inlineStr">
        <is>
          <t>VERDADERO</t>
        </is>
      </c>
      <c r="S700" s="26" t="inlineStr">
        <is>
          <t>FALSO</t>
        </is>
      </c>
      <c r="T700" s="211" t="n"/>
      <c r="U700" s="211" t="n"/>
      <c r="V700" s="290" t="inlineStr">
        <is>
          <t>Plot válido</t>
        </is>
      </c>
    </row>
    <row r="701" ht="15.75" customHeight="1" s="412">
      <c r="A701" s="199" t="n">
        <v>4696</v>
      </c>
      <c r="B701" s="200" t="n">
        <v>80</v>
      </c>
      <c r="C701" s="214" t="n">
        <v>175</v>
      </c>
      <c r="D701" s="214" t="n">
        <v>17</v>
      </c>
      <c r="E701" s="215" t="n">
        <v>43619</v>
      </c>
      <c r="F701" s="214" t="n">
        <v>5245</v>
      </c>
      <c r="G701" s="214" t="n">
        <v>7556</v>
      </c>
      <c r="H701" s="216" t="n">
        <v>6979</v>
      </c>
      <c r="I701" s="214" t="n"/>
      <c r="J701" s="217">
        <f>+(((G701-F701)-(H701-F701))/(H701-F701))*100</f>
        <v/>
      </c>
      <c r="K701" s="234" t="n"/>
      <c r="L701" s="221" t="n"/>
      <c r="M701" s="221" t="n"/>
      <c r="N701" s="206" t="n"/>
      <c r="O701" s="206" t="n"/>
      <c r="P701" s="207">
        <f>+(((H701-F701)/1000)*1000)/10</f>
        <v/>
      </c>
      <c r="Q701" s="207" t="n"/>
      <c r="R701" s="26" t="inlineStr">
        <is>
          <t>FALSO</t>
        </is>
      </c>
      <c r="S701" s="26" t="inlineStr">
        <is>
          <t>FALSO</t>
        </is>
      </c>
      <c r="T701" s="211" t="n"/>
      <c r="U701" s="211" t="n"/>
      <c r="V701" s="290" t="inlineStr">
        <is>
          <t>Plot válido</t>
        </is>
      </c>
    </row>
    <row r="702" ht="15.75" customHeight="1" s="412">
      <c r="A702" s="199" t="n">
        <v>5313</v>
      </c>
      <c r="B702" s="200" t="n">
        <v>51</v>
      </c>
      <c r="C702" s="214" t="n">
        <v>175</v>
      </c>
      <c r="D702" s="214" t="n">
        <v>19</v>
      </c>
      <c r="E702" s="215" t="n">
        <v>43637</v>
      </c>
      <c r="F702" s="214" t="n">
        <v>5234</v>
      </c>
      <c r="G702" s="214" t="n">
        <v>6638</v>
      </c>
      <c r="H702" s="216" t="n">
        <v>6368</v>
      </c>
      <c r="I702" s="214" t="inlineStr">
        <is>
          <t>9</t>
        </is>
      </c>
      <c r="J702" s="217">
        <f>+(((G702-F702)-(H702-F702))/(H702-F702))*100</f>
        <v/>
      </c>
      <c r="K702" s="234" t="n"/>
      <c r="L702" s="219">
        <f>AVERAGE(J702:J703)</f>
        <v/>
      </c>
      <c r="M702" s="219">
        <f>_xlfn.STDEV.S(J702,J703)</f>
        <v/>
      </c>
      <c r="N702" s="206" t="n"/>
      <c r="O702" s="206" t="n"/>
      <c r="P702" s="207">
        <f>+(((H702-F702)/1000)*1000)/10</f>
        <v/>
      </c>
      <c r="Q702" s="207">
        <f>AVERAGE(P702:P703)</f>
        <v/>
      </c>
      <c r="R702" s="26" t="inlineStr">
        <is>
          <t>FALSO</t>
        </is>
      </c>
      <c r="S702" s="26" t="inlineStr">
        <is>
          <t>FALSO</t>
        </is>
      </c>
      <c r="T702" s="211" t="n"/>
      <c r="U702" s="211" t="n"/>
      <c r="V702" s="290" t="inlineStr">
        <is>
          <t>Plot válido</t>
        </is>
      </c>
    </row>
    <row r="703" ht="15.75" customHeight="1" s="412">
      <c r="A703" s="199" t="n">
        <v>5314</v>
      </c>
      <c r="B703" s="200" t="n">
        <v>52</v>
      </c>
      <c r="C703" s="214" t="n">
        <v>175</v>
      </c>
      <c r="D703" s="214" t="n">
        <v>19</v>
      </c>
      <c r="E703" s="215" t="n">
        <v>43637</v>
      </c>
      <c r="F703" s="214" t="n">
        <v>5234</v>
      </c>
      <c r="G703" s="214" t="n">
        <v>6798</v>
      </c>
      <c r="H703" s="216" t="n">
        <v>6457</v>
      </c>
      <c r="I703" s="214" t="n"/>
      <c r="J703" s="217">
        <f>+(((G703-F703)-(H703-F703))/(H703-F703))*100</f>
        <v/>
      </c>
      <c r="K703" s="234" t="n"/>
      <c r="L703" s="221" t="n"/>
      <c r="M703" s="221" t="n"/>
      <c r="N703" s="206" t="n"/>
      <c r="O703" s="206" t="n"/>
      <c r="P703" s="207">
        <f>+(((H703-F703)/1000)*1000)/10</f>
        <v/>
      </c>
      <c r="Q703" s="207" t="n"/>
      <c r="R703" s="26" t="inlineStr">
        <is>
          <t>FALSO</t>
        </is>
      </c>
      <c r="S703" s="26" t="inlineStr">
        <is>
          <t>FALSO</t>
        </is>
      </c>
      <c r="T703" s="211" t="n"/>
      <c r="U703" s="211" t="n"/>
      <c r="V703" s="290" t="inlineStr">
        <is>
          <t>Plot válido</t>
        </is>
      </c>
    </row>
    <row r="704" ht="15.75" customHeight="1" s="412">
      <c r="A704" s="199" t="n">
        <v>5897</v>
      </c>
      <c r="B704" s="200" t="n">
        <v>72</v>
      </c>
      <c r="C704" s="214" t="n">
        <v>175</v>
      </c>
      <c r="D704" s="214" t="n">
        <v>22</v>
      </c>
      <c r="E704" s="215" t="n">
        <v>43685</v>
      </c>
      <c r="F704" s="214" t="n">
        <v>5223</v>
      </c>
      <c r="G704" s="214" t="n">
        <v>6861</v>
      </c>
      <c r="H704" s="216" t="n">
        <v>6640</v>
      </c>
      <c r="I704" s="214" t="n">
        <v>12</v>
      </c>
      <c r="J704" s="217">
        <f>+(((G704-F704)-(H704-F704))/(H704-F704))*100</f>
        <v/>
      </c>
      <c r="K704" s="234" t="n"/>
      <c r="L704" s="219">
        <f>AVERAGE(J704:J705)</f>
        <v/>
      </c>
      <c r="M704" s="219">
        <f>_xlfn.STDEV.S(J704,J705)</f>
        <v/>
      </c>
      <c r="N704" s="206" t="n"/>
      <c r="O704" s="206" t="n"/>
      <c r="P704" s="207">
        <f>+(((H704-F704)/1000)*1000)/10</f>
        <v/>
      </c>
      <c r="Q704" s="207">
        <f>AVERAGE(P704:P705)</f>
        <v/>
      </c>
      <c r="R704" s="26" t="inlineStr">
        <is>
          <t>FALSO</t>
        </is>
      </c>
      <c r="S704" s="26" t="inlineStr">
        <is>
          <t>FALSO</t>
        </is>
      </c>
      <c r="T704" s="211" t="n"/>
      <c r="U704" s="211" t="n"/>
      <c r="V704" s="290" t="inlineStr">
        <is>
          <t>Plot válido</t>
        </is>
      </c>
    </row>
    <row r="705" ht="15.75" customHeight="1" s="412">
      <c r="A705" s="199" t="n">
        <v>5898</v>
      </c>
      <c r="B705" s="200" t="n">
        <v>72</v>
      </c>
      <c r="C705" s="214" t="n">
        <v>175</v>
      </c>
      <c r="D705" s="214" t="n">
        <v>22</v>
      </c>
      <c r="E705" s="215" t="n">
        <v>43685</v>
      </c>
      <c r="F705" s="214" t="n">
        <v>5223</v>
      </c>
      <c r="G705" s="214" t="n">
        <v>6891</v>
      </c>
      <c r="H705" s="216" t="n">
        <v>6654</v>
      </c>
      <c r="I705" s="214" t="n"/>
      <c r="J705" s="217">
        <f>+(((G705-F705)-(H705-F705))/(H705-F705))*100</f>
        <v/>
      </c>
      <c r="K705" s="234" t="n"/>
      <c r="L705" s="221" t="n"/>
      <c r="M705" s="221" t="n"/>
      <c r="N705" s="206" t="n"/>
      <c r="O705" s="206" t="n"/>
      <c r="P705" s="207">
        <f>+(((H705-F705)/1000)*1000)/10</f>
        <v/>
      </c>
      <c r="Q705" s="207" t="n"/>
      <c r="R705" s="26" t="inlineStr">
        <is>
          <t>FALSO</t>
        </is>
      </c>
      <c r="S705" s="26" t="inlineStr">
        <is>
          <t>FALSO</t>
        </is>
      </c>
      <c r="T705" s="211" t="n"/>
      <c r="U705" s="211" t="n"/>
      <c r="V705" s="290" t="inlineStr">
        <is>
          <t>Plot válido</t>
        </is>
      </c>
    </row>
    <row r="706" ht="15.75" customHeight="1" s="412">
      <c r="A706" s="199" t="n">
        <v>2937</v>
      </c>
      <c r="B706" s="200" t="n">
        <v>21</v>
      </c>
      <c r="C706" s="214" t="n">
        <v>176</v>
      </c>
      <c r="D706" s="214" t="n">
        <v>11</v>
      </c>
      <c r="E706" s="215" t="n">
        <v>43571</v>
      </c>
      <c r="F706" s="231" t="n">
        <v>5224</v>
      </c>
      <c r="G706" s="214" t="n">
        <v>8495</v>
      </c>
      <c r="H706" s="216" t="n">
        <v>7228</v>
      </c>
      <c r="I706" s="214" t="n">
        <v>2</v>
      </c>
      <c r="J706" s="217">
        <f>+(((G706-F706)-(H706-F706))/(H706-F706))*100</f>
        <v/>
      </c>
      <c r="K706" s="234" t="n">
        <v>0.5</v>
      </c>
      <c r="L706" s="219">
        <f>AVERAGE(J706:J707)</f>
        <v/>
      </c>
      <c r="M706" s="219">
        <f>_xlfn.STDEV.S(J706,J707)</f>
        <v/>
      </c>
      <c r="N706" s="206" t="n">
        <v>2</v>
      </c>
      <c r="O706" s="206" t="n"/>
      <c r="P706" s="207">
        <f>+(((H706-F706)/1000)*1000)/10</f>
        <v/>
      </c>
      <c r="Q706" s="207">
        <f>AVERAGE(P706:P707)</f>
        <v/>
      </c>
      <c r="R706" s="26" t="inlineStr">
        <is>
          <t>FALSO</t>
        </is>
      </c>
      <c r="S706" s="26" t="inlineStr">
        <is>
          <t>FALSO</t>
        </is>
      </c>
      <c r="T706" s="211" t="n"/>
      <c r="U706" s="211" t="n"/>
      <c r="V706" s="290" t="inlineStr">
        <is>
          <t>Plot válido</t>
        </is>
      </c>
    </row>
    <row r="707" ht="15.75" customHeight="1" s="412">
      <c r="A707" s="199" t="n">
        <v>2938</v>
      </c>
      <c r="B707" s="200" t="n">
        <v>22</v>
      </c>
      <c r="C707" s="214" t="n">
        <v>176</v>
      </c>
      <c r="D707" s="214" t="n">
        <v>11</v>
      </c>
      <c r="E707" s="215" t="n">
        <v>43571</v>
      </c>
      <c r="F707" s="231" t="n">
        <v>5276</v>
      </c>
      <c r="G707" s="214" t="n">
        <v>8424</v>
      </c>
      <c r="H707" s="216" t="n">
        <v>7202</v>
      </c>
      <c r="I707" s="214" t="n"/>
      <c r="J707" s="217">
        <f>+(((G707-F707)-(H707-F707))/(H707-F707))*100</f>
        <v/>
      </c>
      <c r="K707" s="234" t="n"/>
      <c r="L707" s="221" t="n"/>
      <c r="M707" s="221" t="n"/>
      <c r="N707" s="206" t="n"/>
      <c r="O707" s="206" t="n"/>
      <c r="P707" s="207">
        <f>+(((H707-F707)/1000)*1000)/10</f>
        <v/>
      </c>
      <c r="Q707" s="207" t="n"/>
      <c r="R707" s="26" t="inlineStr">
        <is>
          <t>FALSO</t>
        </is>
      </c>
      <c r="S707" s="26" t="inlineStr">
        <is>
          <t>FALSO</t>
        </is>
      </c>
      <c r="T707" s="211" t="n"/>
      <c r="U707" s="211" t="n"/>
      <c r="V707" s="290" t="inlineStr">
        <is>
          <t>Plot válido</t>
        </is>
      </c>
    </row>
    <row r="708" hidden="1" ht="15.75" customHeight="1" s="412">
      <c r="A708" s="199" t="n">
        <v>3693</v>
      </c>
      <c r="B708" s="200" t="n">
        <v>115</v>
      </c>
      <c r="C708" s="214" t="n">
        <v>176</v>
      </c>
      <c r="D708" s="214" t="n">
        <v>14</v>
      </c>
      <c r="E708" s="215" t="n">
        <v>43591</v>
      </c>
      <c r="F708" s="214" t="n">
        <v>5260</v>
      </c>
      <c r="G708" s="231" t="n">
        <v>7299</v>
      </c>
      <c r="H708" s="216" t="n">
        <v>6900</v>
      </c>
      <c r="I708" s="214" t="n"/>
      <c r="J708" s="217">
        <f>+(((G708-F708)-(H708-F708))/(H708-F708))*100</f>
        <v/>
      </c>
      <c r="K708" s="234" t="inlineStr">
        <is>
          <t>MF</t>
        </is>
      </c>
      <c r="L708" s="219">
        <f>AVERAGE(J708:J709)</f>
        <v/>
      </c>
      <c r="M708" s="219">
        <f>_xlfn.STDEV.S(J708,J709)</f>
        <v/>
      </c>
      <c r="N708" s="206" t="n"/>
      <c r="O708" s="206" t="n"/>
      <c r="P708" s="207">
        <f>+(((H708-F708)/1000)*1000)/10</f>
        <v/>
      </c>
      <c r="Q708" s="207">
        <f>AVERAGE(P708:P709)</f>
        <v/>
      </c>
      <c r="R708" s="26" t="inlineStr">
        <is>
          <t>FALSO</t>
        </is>
      </c>
      <c r="S708" s="26" t="inlineStr">
        <is>
          <t>FALSO</t>
        </is>
      </c>
      <c r="T708" s="211" t="n"/>
      <c r="U708" s="211" t="n"/>
      <c r="V708" s="290" t="inlineStr">
        <is>
          <t>Se descarta</t>
        </is>
      </c>
    </row>
    <row r="709" hidden="1" ht="15.75" customHeight="1" s="412">
      <c r="A709" s="199" t="n">
        <v>3694</v>
      </c>
      <c r="B709" s="200" t="n">
        <v>116</v>
      </c>
      <c r="C709" s="214" t="n">
        <v>176</v>
      </c>
      <c r="D709" s="214" t="n">
        <v>14</v>
      </c>
      <c r="E709" s="215" t="n">
        <v>43591</v>
      </c>
      <c r="F709" s="214" t="n">
        <v>5263</v>
      </c>
      <c r="G709" s="231" t="n">
        <v>7182</v>
      </c>
      <c r="H709" s="216" t="n">
        <v>6805</v>
      </c>
      <c r="I709" s="214" t="n"/>
      <c r="J709" s="217">
        <f>+(((G709-F709)-(H709-F709))/(H709-F709))*100</f>
        <v/>
      </c>
      <c r="K709" s="234" t="n"/>
      <c r="L709" s="221" t="n"/>
      <c r="M709" s="221" t="n"/>
      <c r="N709" s="206" t="n"/>
      <c r="O709" s="206" t="n"/>
      <c r="P709" s="207">
        <f>+(((H709-F709)/1000)*1000)/10</f>
        <v/>
      </c>
      <c r="Q709" s="207" t="n"/>
      <c r="R709" s="26" t="inlineStr">
        <is>
          <t>FALSO</t>
        </is>
      </c>
      <c r="S709" s="26" t="inlineStr">
        <is>
          <t>FALSO</t>
        </is>
      </c>
      <c r="T709" s="211" t="n"/>
      <c r="U709" s="211" t="n"/>
      <c r="V709" s="290" t="inlineStr">
        <is>
          <t>Se descarta</t>
        </is>
      </c>
    </row>
    <row r="710" hidden="1" ht="15.75" customHeight="1" s="412">
      <c r="A710" s="199" t="n">
        <v>4359</v>
      </c>
      <c r="B710" s="200" t="n">
        <v>65</v>
      </c>
      <c r="C710" s="214" t="n">
        <v>176</v>
      </c>
      <c r="D710" s="214" t="n">
        <v>16</v>
      </c>
      <c r="E710" s="215" t="n">
        <v>43607</v>
      </c>
      <c r="F710" s="214" t="n">
        <v>5215</v>
      </c>
      <c r="G710" s="214" t="n">
        <v>8841</v>
      </c>
      <c r="H710" s="216" t="n">
        <v>8032</v>
      </c>
      <c r="I710" s="214" t="n">
        <v>2</v>
      </c>
      <c r="J710" s="217">
        <f>+(((G710-F710)-(H710-F710))/(H710-F710))*100</f>
        <v/>
      </c>
      <c r="K710" s="234" t="n"/>
      <c r="L710" s="219">
        <f>AVERAGE(J710:J711)</f>
        <v/>
      </c>
      <c r="M710" s="219">
        <f>_xlfn.STDEV.S(J710,J711)</f>
        <v/>
      </c>
      <c r="N710" s="206" t="n"/>
      <c r="O710" s="206" t="n"/>
      <c r="P710" s="207">
        <f>+(((H710-F710)/1000)*1000)/10</f>
        <v/>
      </c>
      <c r="Q710" s="207">
        <f>AVERAGE(P710:P711)</f>
        <v/>
      </c>
      <c r="R710" s="26" t="inlineStr">
        <is>
          <t>FALSO</t>
        </is>
      </c>
      <c r="S710" s="26" t="inlineStr">
        <is>
          <t>FALSO</t>
        </is>
      </c>
      <c r="T710" s="211" t="n"/>
      <c r="U710" s="211" t="n"/>
      <c r="V710" s="290" t="inlineStr">
        <is>
          <t>Se descarta</t>
        </is>
      </c>
    </row>
    <row r="711" hidden="1" ht="15.75" customHeight="1" s="412">
      <c r="A711" s="199" t="n">
        <v>4360</v>
      </c>
      <c r="B711" s="200" t="n">
        <v>66</v>
      </c>
      <c r="C711" s="214" t="n">
        <v>176</v>
      </c>
      <c r="D711" s="214" t="n">
        <v>16</v>
      </c>
      <c r="E711" s="215" t="n">
        <v>43607</v>
      </c>
      <c r="F711" s="214" t="n">
        <v>5279</v>
      </c>
      <c r="G711" s="214" t="n">
        <v>9091</v>
      </c>
      <c r="H711" s="216" t="n">
        <v>8227</v>
      </c>
      <c r="I711" s="214" t="n"/>
      <c r="J711" s="217">
        <f>+(((G711-F711)-(H711-F711))/(H711-F711))*100</f>
        <v/>
      </c>
      <c r="K711" s="234" t="n"/>
      <c r="L711" s="221" t="n"/>
      <c r="M711" s="221" t="n"/>
      <c r="N711" s="206" t="n"/>
      <c r="O711" s="206" t="n"/>
      <c r="P711" s="207">
        <f>+(((H711-F711)/1000)*1000)/10</f>
        <v/>
      </c>
      <c r="Q711" s="207" t="n"/>
      <c r="R711" s="26" t="inlineStr">
        <is>
          <t>FALSO</t>
        </is>
      </c>
      <c r="S711" s="26" t="inlineStr">
        <is>
          <t>FALSO</t>
        </is>
      </c>
      <c r="T711" s="211" t="n"/>
      <c r="U711" s="211" t="n"/>
      <c r="V711" s="290" t="inlineStr">
        <is>
          <t>Se descarta</t>
        </is>
      </c>
    </row>
    <row r="712" hidden="1" ht="15.75" customHeight="1" s="412">
      <c r="A712" s="199" t="n">
        <v>5005</v>
      </c>
      <c r="B712" s="200" t="n">
        <v>65</v>
      </c>
      <c r="C712" s="214" t="n">
        <v>176</v>
      </c>
      <c r="D712" s="214" t="n">
        <v>18</v>
      </c>
      <c r="E712" s="215" t="n">
        <v>43626</v>
      </c>
      <c r="F712" s="214" t="n">
        <v>5215</v>
      </c>
      <c r="G712" s="214" t="n">
        <v>8128</v>
      </c>
      <c r="H712" s="216" t="n">
        <v>7560</v>
      </c>
      <c r="I712" s="214" t="n">
        <v>8</v>
      </c>
      <c r="J712" s="217">
        <f>+(((G712-F712)-(H712-F712))/(H712-F712))*100</f>
        <v/>
      </c>
      <c r="K712" s="234" t="n"/>
      <c r="L712" s="219">
        <f>AVERAGE(J712:J713)</f>
        <v/>
      </c>
      <c r="M712" s="219">
        <f>_xlfn.STDEV.S(J712,J713)</f>
        <v/>
      </c>
      <c r="N712" s="206" t="n"/>
      <c r="O712" s="206" t="n"/>
      <c r="P712" s="207">
        <f>+(((H712-F712)/1000)*1000)/10</f>
        <v/>
      </c>
      <c r="Q712" s="207">
        <f>AVERAGE(P712:P713)</f>
        <v/>
      </c>
      <c r="R712" s="26" t="inlineStr">
        <is>
          <t>FALSO</t>
        </is>
      </c>
      <c r="S712" s="26" t="inlineStr">
        <is>
          <t>FALSO</t>
        </is>
      </c>
      <c r="T712" s="211" t="n"/>
      <c r="U712" s="211" t="n"/>
      <c r="V712" s="290" t="inlineStr">
        <is>
          <t>Se descarta</t>
        </is>
      </c>
    </row>
    <row r="713" hidden="1" ht="15.75" customHeight="1" s="412">
      <c r="A713" s="199" t="n">
        <v>5006</v>
      </c>
      <c r="B713" s="200" t="n">
        <v>66</v>
      </c>
      <c r="C713" s="214" t="n">
        <v>176</v>
      </c>
      <c r="D713" s="214" t="n">
        <v>18</v>
      </c>
      <c r="E713" s="215" t="n">
        <v>43626</v>
      </c>
      <c r="F713" s="214" t="n">
        <v>5279</v>
      </c>
      <c r="G713" s="214" t="n">
        <v>8251</v>
      </c>
      <c r="H713" s="216" t="n">
        <v>7666</v>
      </c>
      <c r="I713" s="214" t="n"/>
      <c r="J713" s="217">
        <f>+(((G713-F713)-(H713-F713))/(H713-F713))*100</f>
        <v/>
      </c>
      <c r="K713" s="234" t="n"/>
      <c r="L713" s="221" t="n"/>
      <c r="M713" s="221" t="n"/>
      <c r="N713" s="206" t="n"/>
      <c r="O713" s="206" t="n"/>
      <c r="P713" s="207">
        <f>+(((H713-F713)/1000)*1000)/10</f>
        <v/>
      </c>
      <c r="Q713" s="207" t="n"/>
      <c r="R713" s="26" t="inlineStr">
        <is>
          <t>FALSO</t>
        </is>
      </c>
      <c r="S713" s="26" t="inlineStr">
        <is>
          <t>FALSO</t>
        </is>
      </c>
      <c r="T713" s="211" t="n"/>
      <c r="U713" s="211" t="n"/>
      <c r="V713" s="290" t="inlineStr">
        <is>
          <t>Se descarta</t>
        </is>
      </c>
    </row>
    <row r="714" hidden="1" ht="15.75" customHeight="1" s="412">
      <c r="A714" s="199" t="n">
        <v>5585</v>
      </c>
      <c r="B714" s="200" t="n">
        <v>29</v>
      </c>
      <c r="C714" s="214" t="n">
        <v>176</v>
      </c>
      <c r="D714" s="214" t="n">
        <v>21</v>
      </c>
      <c r="E714" s="215" t="n">
        <v>43657</v>
      </c>
      <c r="F714" s="214" t="n">
        <v>5292</v>
      </c>
      <c r="G714" s="214" t="n">
        <v>8461</v>
      </c>
      <c r="H714" s="216" t="n">
        <v>7915</v>
      </c>
      <c r="I714" s="214" t="n">
        <v>8</v>
      </c>
      <c r="J714" s="217">
        <f>+(((G714-F714)-(H714-F714))/(H714-F714))*100</f>
        <v/>
      </c>
      <c r="K714" s="234" t="n"/>
      <c r="L714" s="219">
        <f>AVERAGE(J714:J715)</f>
        <v/>
      </c>
      <c r="M714" s="219">
        <f>_xlfn.STDEV.S(J714,J715)</f>
        <v/>
      </c>
      <c r="N714" s="206" t="n"/>
      <c r="O714" s="206" t="n"/>
      <c r="P714" s="207">
        <f>+(((H714-F714)/1000)*1000)/10</f>
        <v/>
      </c>
      <c r="Q714" s="207">
        <f>AVERAGE(P714:P715)</f>
        <v/>
      </c>
      <c r="R714" s="26" t="inlineStr">
        <is>
          <t>FALSO</t>
        </is>
      </c>
      <c r="S714" s="26" t="inlineStr">
        <is>
          <t>FALSO</t>
        </is>
      </c>
      <c r="T714" s="211" t="n"/>
      <c r="U714" s="211" t="n"/>
      <c r="V714" s="290" t="inlineStr">
        <is>
          <t>Se descarta</t>
        </is>
      </c>
    </row>
    <row r="715" hidden="1" ht="15.75" customHeight="1" s="412">
      <c r="A715" s="199" t="n">
        <v>5586</v>
      </c>
      <c r="B715" s="200" t="n">
        <v>30</v>
      </c>
      <c r="C715" s="214" t="n">
        <v>176</v>
      </c>
      <c r="D715" s="214" t="n">
        <v>21</v>
      </c>
      <c r="E715" s="215" t="n">
        <v>43657</v>
      </c>
      <c r="F715" s="214" t="n">
        <v>5244</v>
      </c>
      <c r="G715" s="214" t="n">
        <v>8266</v>
      </c>
      <c r="H715" s="216" t="n">
        <v>7764</v>
      </c>
      <c r="I715" s="214" t="n"/>
      <c r="J715" s="217">
        <f>+(((G715-F715)-(H715-F715))/(H715-F715))*100</f>
        <v/>
      </c>
      <c r="K715" s="234" t="n"/>
      <c r="L715" s="221" t="n"/>
      <c r="M715" s="221" t="n"/>
      <c r="N715" s="206" t="n"/>
      <c r="O715" s="206" t="n"/>
      <c r="P715" s="207">
        <f>+(((H715-F715)/1000)*1000)/10</f>
        <v/>
      </c>
      <c r="Q715" s="207" t="n"/>
      <c r="R715" s="26" t="inlineStr">
        <is>
          <t>FALSO</t>
        </is>
      </c>
      <c r="S715" s="26" t="inlineStr">
        <is>
          <t>FALSO</t>
        </is>
      </c>
      <c r="T715" s="211" t="n"/>
      <c r="U715" s="211" t="n"/>
      <c r="V715" s="290" t="inlineStr">
        <is>
          <t>Se descarta</t>
        </is>
      </c>
    </row>
    <row r="716" hidden="1" ht="15.75" customHeight="1" s="412">
      <c r="A716" s="199" t="n">
        <v>5899</v>
      </c>
      <c r="B716" s="200" t="n">
        <v>73</v>
      </c>
      <c r="C716" s="214" t="n">
        <v>176</v>
      </c>
      <c r="D716" s="214" t="n">
        <v>22</v>
      </c>
      <c r="E716" s="215" t="n">
        <v>43685</v>
      </c>
      <c r="F716" s="214" t="n">
        <v>5203</v>
      </c>
      <c r="G716" s="214" t="n">
        <v>7170</v>
      </c>
      <c r="H716" s="216" t="n">
        <v>6881</v>
      </c>
      <c r="I716" s="214" t="n">
        <v>4</v>
      </c>
      <c r="J716" s="217">
        <f>+(((G716-F716)-(H716-F716))/(H716-F716))*100</f>
        <v/>
      </c>
      <c r="K716" s="234" t="n"/>
      <c r="L716" s="219">
        <f>AVERAGE(J716:J717)</f>
        <v/>
      </c>
      <c r="M716" s="219">
        <f>_xlfn.STDEV.S(J716,J717)</f>
        <v/>
      </c>
      <c r="N716" s="206" t="n"/>
      <c r="O716" s="206" t="n"/>
      <c r="P716" s="207">
        <f>+(((H716-F716)/1000)*1000)/10</f>
        <v/>
      </c>
      <c r="Q716" s="207">
        <f>AVERAGE(P716:P717)</f>
        <v/>
      </c>
      <c r="R716" s="26" t="inlineStr">
        <is>
          <t>FALSO</t>
        </is>
      </c>
      <c r="S716" s="26" t="inlineStr">
        <is>
          <t>FALSO</t>
        </is>
      </c>
      <c r="T716" s="211" t="n"/>
      <c r="U716" s="211" t="n"/>
      <c r="V716" s="290" t="inlineStr">
        <is>
          <t>Se descarta</t>
        </is>
      </c>
    </row>
    <row r="717" hidden="1" ht="15.75" customHeight="1" s="412">
      <c r="A717" s="199" t="n">
        <v>5900</v>
      </c>
      <c r="B717" s="200" t="n">
        <v>73</v>
      </c>
      <c r="C717" s="214" t="n">
        <v>176</v>
      </c>
      <c r="D717" s="214" t="n">
        <v>22</v>
      </c>
      <c r="E717" s="215" t="n">
        <v>43685</v>
      </c>
      <c r="F717" s="214" t="n">
        <v>5203</v>
      </c>
      <c r="G717" s="214" t="n">
        <v>7497</v>
      </c>
      <c r="H717" s="216" t="n">
        <v>7170</v>
      </c>
      <c r="I717" s="214" t="n"/>
      <c r="J717" s="217">
        <f>+(((G717-F717)-(H717-F717))/(H717-F717))*100</f>
        <v/>
      </c>
      <c r="K717" s="234" t="n"/>
      <c r="L717" s="221" t="n"/>
      <c r="M717" s="221" t="n"/>
      <c r="N717" s="206" t="n"/>
      <c r="O717" s="206" t="n"/>
      <c r="P717" s="207">
        <f>+(((H717-F717)/1000)*1000)/10</f>
        <v/>
      </c>
      <c r="Q717" s="207" t="n"/>
      <c r="R717" s="26" t="inlineStr">
        <is>
          <t>FALSO</t>
        </is>
      </c>
      <c r="S717" s="26" t="inlineStr">
        <is>
          <t>FALSO</t>
        </is>
      </c>
      <c r="T717" s="211" t="n"/>
      <c r="U717" s="211" t="n"/>
      <c r="V717" s="290" t="inlineStr">
        <is>
          <t>Se descarta</t>
        </is>
      </c>
    </row>
    <row r="718" hidden="1" ht="15.75" customHeight="1" s="412">
      <c r="A718" s="199" t="n">
        <v>2939</v>
      </c>
      <c r="B718" s="200" t="n">
        <v>23</v>
      </c>
      <c r="C718" s="246" t="n">
        <v>177</v>
      </c>
      <c r="D718" s="246" t="n">
        <v>11</v>
      </c>
      <c r="E718" s="46" t="n">
        <v>43571</v>
      </c>
      <c r="F718" s="247" t="n">
        <v>5261</v>
      </c>
      <c r="G718" s="246" t="n">
        <v>7483</v>
      </c>
      <c r="H718" s="248" t="n">
        <v>6955</v>
      </c>
      <c r="I718" s="246" t="n">
        <v>2</v>
      </c>
      <c r="J718" s="47">
        <f>+(((G718-F718)-(H718-F718))/(H718-F718))*100</f>
        <v/>
      </c>
      <c r="K718" s="249" t="inlineStr">
        <is>
          <t>MF</t>
        </is>
      </c>
      <c r="L718" s="250">
        <f>AVERAGE(J718:J719)</f>
        <v/>
      </c>
      <c r="M718" s="250">
        <f>_xlfn.STDEV.S(J718,J719)</f>
        <v/>
      </c>
      <c r="N718" s="206" t="n">
        <v>2</v>
      </c>
      <c r="O718" s="206" t="n"/>
      <c r="P718" s="207">
        <f>+(((H718-F718)/1000)*1000)/10</f>
        <v/>
      </c>
      <c r="Q718" s="207">
        <f>AVERAGE(P718:P719)</f>
        <v/>
      </c>
      <c r="R718" s="26" t="inlineStr">
        <is>
          <t>FALSO</t>
        </is>
      </c>
      <c r="S718" s="26" t="inlineStr">
        <is>
          <t>FALSO</t>
        </is>
      </c>
      <c r="T718" s="211" t="n"/>
      <c r="U718" s="211" t="n"/>
      <c r="V718" s="290" t="inlineStr">
        <is>
          <t>Se descarta</t>
        </is>
      </c>
    </row>
    <row r="719" hidden="1" ht="15.75" customHeight="1" s="412">
      <c r="A719" s="199" t="n">
        <v>2940</v>
      </c>
      <c r="B719" s="200" t="n">
        <v>24</v>
      </c>
      <c r="C719" s="246" t="n">
        <v>177</v>
      </c>
      <c r="D719" s="246" t="n">
        <v>11</v>
      </c>
      <c r="E719" s="46" t="n">
        <v>43571</v>
      </c>
      <c r="F719" s="247" t="n">
        <v>5196</v>
      </c>
      <c r="G719" s="246" t="n">
        <v>7332</v>
      </c>
      <c r="H719" s="248" t="n">
        <v>6823</v>
      </c>
      <c r="I719" s="246" t="n"/>
      <c r="J719" s="47">
        <f>+(((G719-F719)-(H719-F719))/(H719-F719))*100</f>
        <v/>
      </c>
      <c r="K719" s="249" t="n"/>
      <c r="L719" s="251" t="n"/>
      <c r="M719" s="251" t="n"/>
      <c r="N719" s="206" t="n"/>
      <c r="O719" s="206" t="n"/>
      <c r="P719" s="207">
        <f>+(((H719-F719)/1000)*1000)/10</f>
        <v/>
      </c>
      <c r="Q719" s="207" t="n"/>
      <c r="R719" s="26" t="inlineStr">
        <is>
          <t>FALSO</t>
        </is>
      </c>
      <c r="S719" s="26" t="inlineStr">
        <is>
          <t>FALSO</t>
        </is>
      </c>
      <c r="T719" s="211" t="n"/>
      <c r="U719" s="211" t="n"/>
      <c r="V719" s="290" t="inlineStr">
        <is>
          <t>Se descarta</t>
        </is>
      </c>
    </row>
    <row r="720" hidden="1" ht="15.75" customHeight="1" s="412">
      <c r="A720" s="199" t="n">
        <v>3695</v>
      </c>
      <c r="B720" s="200" t="n">
        <v>117</v>
      </c>
      <c r="C720" s="246" t="n">
        <v>177</v>
      </c>
      <c r="D720" s="246" t="n">
        <v>14</v>
      </c>
      <c r="E720" s="46" t="n">
        <v>43591</v>
      </c>
      <c r="F720" s="246" t="n">
        <v>5221</v>
      </c>
      <c r="G720" s="247" t="n">
        <v>7313</v>
      </c>
      <c r="H720" s="248" t="n">
        <v>6918</v>
      </c>
      <c r="I720" s="246" t="n"/>
      <c r="J720" s="47">
        <f>+(((G720-F720)-(H720-F720))/(H720-F720))*100</f>
        <v/>
      </c>
      <c r="K720" s="249" t="inlineStr">
        <is>
          <t>MF</t>
        </is>
      </c>
      <c r="L720" s="250">
        <f>AVERAGE(J720:J721)</f>
        <v/>
      </c>
      <c r="M720" s="250">
        <f>_xlfn.STDEV.S(J720,J721)</f>
        <v/>
      </c>
      <c r="N720" s="206" t="n"/>
      <c r="O720" s="206" t="n"/>
      <c r="P720" s="207">
        <f>+(((H720-F720)/1000)*1000)/10</f>
        <v/>
      </c>
      <c r="Q720" s="207">
        <f>AVERAGE(P720:P721)</f>
        <v/>
      </c>
      <c r="R720" s="26" t="inlineStr">
        <is>
          <t>FALSO</t>
        </is>
      </c>
      <c r="S720" s="26" t="inlineStr">
        <is>
          <t>FALSO</t>
        </is>
      </c>
      <c r="T720" s="211" t="n"/>
      <c r="U720" s="211" t="n"/>
      <c r="V720" s="290" t="inlineStr">
        <is>
          <t>Se descarta</t>
        </is>
      </c>
    </row>
    <row r="721" hidden="1" ht="15.75" customHeight="1" s="412">
      <c r="A721" s="199" t="n">
        <v>3696</v>
      </c>
      <c r="B721" s="200" t="n">
        <v>118</v>
      </c>
      <c r="C721" s="246" t="n">
        <v>177</v>
      </c>
      <c r="D721" s="246" t="n">
        <v>14</v>
      </c>
      <c r="E721" s="46" t="n">
        <v>43591</v>
      </c>
      <c r="F721" s="246" t="n">
        <v>5249</v>
      </c>
      <c r="G721" s="247" t="n">
        <v>7340</v>
      </c>
      <c r="H721" s="248" t="n">
        <v>6931</v>
      </c>
      <c r="I721" s="246" t="n"/>
      <c r="J721" s="47">
        <f>+(((G721-F721)-(H721-F721))/(H721-F721))*100</f>
        <v/>
      </c>
      <c r="K721" s="249" t="n"/>
      <c r="L721" s="251" t="n"/>
      <c r="M721" s="251" t="n"/>
      <c r="N721" s="206" t="n"/>
      <c r="O721" s="206" t="n"/>
      <c r="P721" s="207">
        <f>+(((H721-F721)/1000)*1000)/10</f>
        <v/>
      </c>
      <c r="Q721" s="207" t="n"/>
      <c r="R721" s="26" t="inlineStr">
        <is>
          <t>FALSO</t>
        </is>
      </c>
      <c r="S721" s="26" t="inlineStr">
        <is>
          <t>FALSO</t>
        </is>
      </c>
      <c r="T721" s="211" t="n"/>
      <c r="U721" s="211" t="n"/>
      <c r="V721" s="290" t="inlineStr">
        <is>
          <t>Se descarta</t>
        </is>
      </c>
    </row>
    <row r="722" hidden="1" ht="15.75" customHeight="1" s="412">
      <c r="A722" s="199" t="n">
        <v>4361</v>
      </c>
      <c r="B722" s="200" t="n">
        <v>67</v>
      </c>
      <c r="C722" s="246" t="n">
        <v>177</v>
      </c>
      <c r="D722" s="246" t="n">
        <v>16</v>
      </c>
      <c r="E722" s="46" t="n">
        <v>43607</v>
      </c>
      <c r="F722" s="246" t="n">
        <v>5217</v>
      </c>
      <c r="G722" s="246" t="n">
        <v>6896</v>
      </c>
      <c r="H722" s="248" t="n">
        <v>6613</v>
      </c>
      <c r="I722" s="246" t="n">
        <v>2</v>
      </c>
      <c r="J722" s="47">
        <f>+(((G722-F722)-(H722-F722))/(H722-F722))*100</f>
        <v/>
      </c>
      <c r="K722" s="249" t="n"/>
      <c r="L722" s="250">
        <f>AVERAGE(J722:J723)</f>
        <v/>
      </c>
      <c r="M722" s="250">
        <f>_xlfn.STDEV.S(J722,J723)</f>
        <v/>
      </c>
      <c r="N722" s="206" t="n"/>
      <c r="O722" s="206" t="n"/>
      <c r="P722" s="207">
        <f>+(((H722-F722)/1000)*1000)/10</f>
        <v/>
      </c>
      <c r="Q722" s="207">
        <f>AVERAGE(P722:P723)</f>
        <v/>
      </c>
      <c r="R722" s="26" t="inlineStr">
        <is>
          <t>FALSO</t>
        </is>
      </c>
      <c r="S722" s="26" t="inlineStr">
        <is>
          <t>FALSO</t>
        </is>
      </c>
      <c r="T722" s="211" t="n"/>
      <c r="U722" s="211" t="n"/>
      <c r="V722" s="290" t="inlineStr">
        <is>
          <t>Se descarta</t>
        </is>
      </c>
    </row>
    <row r="723" hidden="1" ht="15.75" customHeight="1" s="412">
      <c r="A723" s="199" t="n">
        <v>4362</v>
      </c>
      <c r="B723" s="200" t="n">
        <v>68</v>
      </c>
      <c r="C723" s="246" t="n">
        <v>177</v>
      </c>
      <c r="D723" s="246" t="n">
        <v>16</v>
      </c>
      <c r="E723" s="46" t="n">
        <v>43607</v>
      </c>
      <c r="F723" s="246" t="n">
        <v>5288</v>
      </c>
      <c r="G723" s="246" t="n">
        <v>6943</v>
      </c>
      <c r="H723" s="248" t="n">
        <v>6664</v>
      </c>
      <c r="I723" s="246" t="n"/>
      <c r="J723" s="47">
        <f>+(((G723-F723)-(H723-F723))/(H723-F723))*100</f>
        <v/>
      </c>
      <c r="K723" s="249" t="n"/>
      <c r="L723" s="251" t="n"/>
      <c r="M723" s="251" t="n"/>
      <c r="N723" s="206" t="n"/>
      <c r="O723" s="206" t="n"/>
      <c r="P723" s="207">
        <f>+(((H723-F723)/1000)*1000)/10</f>
        <v/>
      </c>
      <c r="Q723" s="207" t="n"/>
      <c r="R723" s="26" t="inlineStr">
        <is>
          <t>FALSO</t>
        </is>
      </c>
      <c r="S723" s="26" t="inlineStr">
        <is>
          <t>FALSO</t>
        </is>
      </c>
      <c r="T723" s="211" t="n"/>
      <c r="U723" s="211" t="n"/>
      <c r="V723" s="290" t="inlineStr">
        <is>
          <t>Se descarta</t>
        </is>
      </c>
    </row>
    <row r="724" hidden="1" ht="15.75" customHeight="1" s="412">
      <c r="A724" s="199" t="n">
        <v>5007</v>
      </c>
      <c r="B724" s="200" t="n">
        <v>67</v>
      </c>
      <c r="C724" s="246" t="n">
        <v>177</v>
      </c>
      <c r="D724" s="246" t="n">
        <v>18</v>
      </c>
      <c r="E724" s="46" t="n">
        <v>43626</v>
      </c>
      <c r="F724" s="246" t="n">
        <v>5217</v>
      </c>
      <c r="G724" s="246" t="n">
        <v>7527</v>
      </c>
      <c r="H724" s="248" t="n">
        <v>7143</v>
      </c>
      <c r="I724" s="246" t="n">
        <v>8</v>
      </c>
      <c r="J724" s="47">
        <f>+(((G724-F724)-(H724-F724))/(H724-F724))*100</f>
        <v/>
      </c>
      <c r="K724" s="249" t="n"/>
      <c r="L724" s="250">
        <f>AVERAGE(J724:J725)</f>
        <v/>
      </c>
      <c r="M724" s="250">
        <f>_xlfn.STDEV.S(J724,J725)</f>
        <v/>
      </c>
      <c r="N724" s="206" t="n"/>
      <c r="O724" s="206" t="n"/>
      <c r="P724" s="207">
        <f>+(((H724-F724)/1000)*1000)/10</f>
        <v/>
      </c>
      <c r="Q724" s="207">
        <f>AVERAGE(P724:P725)</f>
        <v/>
      </c>
      <c r="R724" s="26" t="inlineStr">
        <is>
          <t>FALSO</t>
        </is>
      </c>
      <c r="S724" s="26" t="inlineStr">
        <is>
          <t>FALSO</t>
        </is>
      </c>
      <c r="T724" s="211" t="n"/>
      <c r="U724" s="211" t="n"/>
      <c r="V724" s="290" t="inlineStr">
        <is>
          <t>Se descarta</t>
        </is>
      </c>
    </row>
    <row r="725" hidden="1" ht="15.75" customHeight="1" s="412">
      <c r="A725" s="199" t="n">
        <v>5008</v>
      </c>
      <c r="B725" s="200" t="n">
        <v>68</v>
      </c>
      <c r="C725" s="246" t="n">
        <v>177</v>
      </c>
      <c r="D725" s="246" t="n">
        <v>18</v>
      </c>
      <c r="E725" s="46" t="n">
        <v>43626</v>
      </c>
      <c r="F725" s="246" t="n">
        <v>5288</v>
      </c>
      <c r="G725" s="246" t="n">
        <v>7523</v>
      </c>
      <c r="H725" s="248" t="n">
        <v>7151</v>
      </c>
      <c r="I725" s="246" t="n"/>
      <c r="J725" s="47">
        <f>+(((G725-F725)-(H725-F725))/(H725-F725))*100</f>
        <v/>
      </c>
      <c r="K725" s="249" t="n"/>
      <c r="L725" s="251" t="n"/>
      <c r="M725" s="251" t="n"/>
      <c r="N725" s="206" t="n"/>
      <c r="O725" s="206" t="n"/>
      <c r="P725" s="207">
        <f>+(((H725-F725)/1000)*1000)/10</f>
        <v/>
      </c>
      <c r="Q725" s="207" t="n"/>
      <c r="R725" s="26" t="inlineStr">
        <is>
          <t>FALSO</t>
        </is>
      </c>
      <c r="S725" s="26" t="inlineStr">
        <is>
          <t>FALSO</t>
        </is>
      </c>
      <c r="T725" s="211" t="n"/>
      <c r="U725" s="211" t="n"/>
      <c r="V725" s="290" t="inlineStr">
        <is>
          <t>Se descarta</t>
        </is>
      </c>
    </row>
    <row r="726" hidden="1" ht="15.75" customHeight="1" s="412">
      <c r="A726" s="199" t="n">
        <v>5587</v>
      </c>
      <c r="B726" s="200" t="n">
        <v>31</v>
      </c>
      <c r="C726" s="252" t="n">
        <v>177</v>
      </c>
      <c r="D726" s="252" t="n">
        <v>21</v>
      </c>
      <c r="E726" s="139" t="n">
        <v>43657</v>
      </c>
      <c r="F726" s="252" t="n">
        <v>5227</v>
      </c>
      <c r="G726" s="252" t="n">
        <v>7705</v>
      </c>
      <c r="H726" s="253" t="n">
        <v>7321</v>
      </c>
      <c r="I726" s="252" t="n">
        <v>8</v>
      </c>
      <c r="J726" s="47">
        <f>+(((G726-F726)-(H726-F726))/(H726-F726))*100</f>
        <v/>
      </c>
      <c r="K726" s="249" t="n"/>
      <c r="L726" s="250">
        <f>AVERAGE(J726:J727)</f>
        <v/>
      </c>
      <c r="M726" s="250">
        <f>_xlfn.STDEV.S(J726,J727)</f>
        <v/>
      </c>
      <c r="N726" s="206" t="n"/>
      <c r="O726" s="206" t="n"/>
      <c r="P726" s="207">
        <f>+(((H726-F726)/1000)*1000)/10</f>
        <v/>
      </c>
      <c r="Q726" s="207">
        <f>AVERAGE(P726:P727)</f>
        <v/>
      </c>
      <c r="R726" s="26" t="inlineStr">
        <is>
          <t>FALSO</t>
        </is>
      </c>
      <c r="S726" s="26" t="inlineStr">
        <is>
          <t>FALSO</t>
        </is>
      </c>
      <c r="T726" s="211" t="n"/>
      <c r="U726" s="211" t="n"/>
      <c r="V726" s="290" t="inlineStr">
        <is>
          <t>Se descarta</t>
        </is>
      </c>
    </row>
    <row r="727" hidden="1" ht="15.75" customHeight="1" s="412">
      <c r="A727" s="199" t="n">
        <v>5588</v>
      </c>
      <c r="B727" s="200" t="n">
        <v>32</v>
      </c>
      <c r="C727" s="252" t="n">
        <v>177</v>
      </c>
      <c r="D727" s="252" t="n">
        <v>21</v>
      </c>
      <c r="E727" s="139" t="n">
        <v>43657</v>
      </c>
      <c r="F727" s="252" t="n">
        <v>5214</v>
      </c>
      <c r="G727" s="252" t="n">
        <v>7580</v>
      </c>
      <c r="H727" s="253" t="n">
        <v>7201</v>
      </c>
      <c r="I727" s="252" t="n"/>
      <c r="J727" s="47">
        <f>+(((G727-F727)-(H727-F727))/(H727-F727))*100</f>
        <v/>
      </c>
      <c r="K727" s="249" t="n"/>
      <c r="L727" s="251" t="n"/>
      <c r="M727" s="251" t="n"/>
      <c r="N727" s="206" t="n"/>
      <c r="O727" s="206" t="n"/>
      <c r="P727" s="207">
        <f>+(((H727-F727)/1000)*1000)/10</f>
        <v/>
      </c>
      <c r="Q727" s="207" t="n"/>
      <c r="R727" s="26" t="inlineStr">
        <is>
          <t>FALSO</t>
        </is>
      </c>
      <c r="S727" s="26" t="inlineStr">
        <is>
          <t>FALSO</t>
        </is>
      </c>
      <c r="T727" s="211" t="n"/>
      <c r="U727" s="211" t="n"/>
      <c r="V727" s="290" t="inlineStr">
        <is>
          <t>Se descarta</t>
        </is>
      </c>
    </row>
    <row r="728" hidden="1" ht="15.75" customHeight="1" s="412">
      <c r="A728" s="199" t="n">
        <v>5901</v>
      </c>
      <c r="B728" s="200" t="n">
        <v>74</v>
      </c>
      <c r="C728" s="252" t="n">
        <v>177</v>
      </c>
      <c r="D728" s="252" t="n">
        <v>22</v>
      </c>
      <c r="E728" s="139" t="n">
        <v>43685</v>
      </c>
      <c r="F728" s="252" t="n">
        <v>5309</v>
      </c>
      <c r="G728" s="252" t="n">
        <v>7494</v>
      </c>
      <c r="H728" s="253" t="n">
        <v>7184</v>
      </c>
      <c r="I728" s="252" t="n">
        <v>5</v>
      </c>
      <c r="J728" s="47">
        <f>+(((G728-F728)-(H728-F728))/(H728-F728))*100</f>
        <v/>
      </c>
      <c r="K728" s="249" t="n"/>
      <c r="L728" s="250">
        <f>AVERAGE(J728:J729)</f>
        <v/>
      </c>
      <c r="M728" s="250">
        <f>_xlfn.STDEV.S(J728,J729)</f>
        <v/>
      </c>
      <c r="N728" s="206" t="n"/>
      <c r="O728" s="206" t="n"/>
      <c r="P728" s="207">
        <f>+(((H728-F728)/1000)*1000)/10</f>
        <v/>
      </c>
      <c r="Q728" s="207">
        <f>AVERAGE(P728:P729)</f>
        <v/>
      </c>
      <c r="R728" s="26" t="inlineStr">
        <is>
          <t>FALSO</t>
        </is>
      </c>
      <c r="S728" s="26" t="inlineStr">
        <is>
          <t>FALSO</t>
        </is>
      </c>
      <c r="T728" s="211" t="n"/>
      <c r="U728" s="211" t="n"/>
      <c r="V728" s="290" t="inlineStr">
        <is>
          <t>Se descarta</t>
        </is>
      </c>
    </row>
    <row r="729" hidden="1" ht="15.75" customHeight="1" s="412">
      <c r="A729" s="199" t="n">
        <v>5902</v>
      </c>
      <c r="B729" s="200" t="n">
        <v>74</v>
      </c>
      <c r="C729" s="252" t="n">
        <v>177</v>
      </c>
      <c r="D729" s="252" t="n">
        <v>22</v>
      </c>
      <c r="E729" s="139" t="n">
        <v>43685</v>
      </c>
      <c r="F729" s="252" t="n">
        <v>5309</v>
      </c>
      <c r="G729" s="252" t="n">
        <v>7527</v>
      </c>
      <c r="H729" s="253" t="n">
        <v>7215</v>
      </c>
      <c r="I729" s="252" t="n"/>
      <c r="J729" s="47">
        <f>+(((G729-F729)-(H729-F729))/(H729-F729))*100</f>
        <v/>
      </c>
      <c r="K729" s="249" t="n"/>
      <c r="L729" s="251" t="n"/>
      <c r="M729" s="251" t="n"/>
      <c r="N729" s="206" t="n"/>
      <c r="O729" s="206" t="n"/>
      <c r="P729" s="207">
        <f>+(((H729-F729)/1000)*1000)/10</f>
        <v/>
      </c>
      <c r="Q729" s="207" t="n"/>
      <c r="R729" s="26" t="inlineStr">
        <is>
          <t>FALSO</t>
        </is>
      </c>
      <c r="S729" s="26" t="inlineStr">
        <is>
          <t>FALSO</t>
        </is>
      </c>
      <c r="T729" s="211" t="n"/>
      <c r="U729" s="211" t="n"/>
      <c r="V729" s="290" t="inlineStr">
        <is>
          <t>Se descarta</t>
        </is>
      </c>
    </row>
    <row r="730" hidden="1" ht="15.75" customHeight="1" s="412">
      <c r="A730" s="199" t="n">
        <v>3327</v>
      </c>
      <c r="B730" s="200" t="n">
        <v>83</v>
      </c>
      <c r="C730" s="246" t="n">
        <v>178</v>
      </c>
      <c r="D730" s="246" t="n">
        <v>13</v>
      </c>
      <c r="E730" s="46" t="n">
        <v>43587</v>
      </c>
      <c r="F730" s="246" t="n">
        <v>5294</v>
      </c>
      <c r="G730" s="246" t="n">
        <v>9292</v>
      </c>
      <c r="H730" s="248" t="n">
        <v>7884</v>
      </c>
      <c r="I730" s="246" t="n">
        <v>1</v>
      </c>
      <c r="J730" s="47">
        <f>+(((G730-F730)-(H730-F730))/(H730-F730))*100</f>
        <v/>
      </c>
      <c r="K730" s="249" t="inlineStr">
        <is>
          <t>1/4</t>
        </is>
      </c>
      <c r="L730" s="250">
        <f>AVERAGE(J730:J731)</f>
        <v/>
      </c>
      <c r="M730" s="250">
        <f>_xlfn.STDEV.S(J730,J731)</f>
        <v/>
      </c>
      <c r="N730" s="206" t="n">
        <v>2</v>
      </c>
      <c r="O730" s="206" t="n"/>
      <c r="P730" s="207">
        <f>+(((H730-F730)/1000)*1000)/10</f>
        <v/>
      </c>
      <c r="Q730" s="207">
        <f>AVERAGE(P730:P731)</f>
        <v/>
      </c>
      <c r="R730" s="26" t="inlineStr">
        <is>
          <t>FALSO</t>
        </is>
      </c>
      <c r="S730" s="26" t="inlineStr">
        <is>
          <t>FALSO</t>
        </is>
      </c>
      <c r="T730" s="211" t="n"/>
      <c r="U730" s="211" t="n"/>
      <c r="V730" s="290" t="inlineStr">
        <is>
          <t>Se descarta</t>
        </is>
      </c>
    </row>
    <row r="731" hidden="1" ht="15.75" customHeight="1" s="412">
      <c r="A731" s="199" t="n">
        <v>3328</v>
      </c>
      <c r="B731" s="200" t="n">
        <v>84</v>
      </c>
      <c r="C731" s="246" t="n">
        <v>178</v>
      </c>
      <c r="D731" s="246" t="n">
        <v>13</v>
      </c>
      <c r="E731" s="46" t="n">
        <v>43587</v>
      </c>
      <c r="F731" s="246" t="n">
        <v>5375</v>
      </c>
      <c r="G731" s="246" t="n">
        <v>9352</v>
      </c>
      <c r="H731" s="248" t="n">
        <v>7908</v>
      </c>
      <c r="I731" s="246" t="n"/>
      <c r="J731" s="47">
        <f>+(((G731-F731)-(H731-F731))/(H731-F731))*100</f>
        <v/>
      </c>
      <c r="K731" s="249" t="n"/>
      <c r="L731" s="251" t="n"/>
      <c r="M731" s="251" t="n"/>
      <c r="N731" s="206" t="n"/>
      <c r="O731" s="206" t="n"/>
      <c r="P731" s="207">
        <f>+(((H731-F731)/1000)*1000)/10</f>
        <v/>
      </c>
      <c r="Q731" s="207" t="n"/>
      <c r="R731" s="26" t="inlineStr">
        <is>
          <t>FALSO</t>
        </is>
      </c>
      <c r="S731" s="26" t="inlineStr">
        <is>
          <t>FALSO</t>
        </is>
      </c>
      <c r="T731" s="211" t="n"/>
      <c r="U731" s="211" t="n"/>
      <c r="V731" s="290" t="inlineStr">
        <is>
          <t>Se descarta</t>
        </is>
      </c>
    </row>
    <row r="732" ht="15.75" customHeight="1" s="412">
      <c r="A732" s="199" t="n">
        <v>4051</v>
      </c>
      <c r="B732" s="200" t="n">
        <v>81</v>
      </c>
      <c r="C732" s="246" t="n">
        <v>178</v>
      </c>
      <c r="D732" s="246" t="n">
        <v>15</v>
      </c>
      <c r="E732" s="46" t="n">
        <v>43599</v>
      </c>
      <c r="F732" s="246" t="n">
        <v>5180</v>
      </c>
      <c r="G732" s="246" t="n">
        <v>9414</v>
      </c>
      <c r="H732" s="248" t="n">
        <v>8114</v>
      </c>
      <c r="I732" s="246" t="n"/>
      <c r="J732" s="47">
        <f>+(((G732-F732)-(H732-F732))/(H732-F732))*100</f>
        <v/>
      </c>
      <c r="K732" s="254" t="inlineStr">
        <is>
          <t>10/5</t>
        </is>
      </c>
      <c r="L732" s="250">
        <f>AVERAGE(J732:J733)</f>
        <v/>
      </c>
      <c r="M732" s="250">
        <f>_xlfn.STDEV.S(J732,J733)</f>
        <v/>
      </c>
      <c r="N732" s="206" t="n"/>
      <c r="O732" s="206" t="n"/>
      <c r="P732" s="207">
        <f>+(((H732-F732)/1000)*1000)/10</f>
        <v/>
      </c>
      <c r="Q732" s="207">
        <f>AVERAGE(P732:P733)</f>
        <v/>
      </c>
      <c r="R732" s="26" t="inlineStr">
        <is>
          <t>FALSO</t>
        </is>
      </c>
      <c r="S732" s="26" t="inlineStr">
        <is>
          <t>FALSO</t>
        </is>
      </c>
      <c r="T732" s="211" t="n"/>
      <c r="U732" s="211" t="n"/>
      <c r="V732" s="290" t="inlineStr">
        <is>
          <t>Plot válido</t>
        </is>
      </c>
    </row>
    <row r="733" ht="15.75" customHeight="1" s="412">
      <c r="A733" s="199" t="n">
        <v>4052</v>
      </c>
      <c r="B733" s="200" t="n">
        <v>82</v>
      </c>
      <c r="C733" s="246" t="n">
        <v>178</v>
      </c>
      <c r="D733" s="246" t="n">
        <v>15</v>
      </c>
      <c r="E733" s="46" t="n">
        <v>43599</v>
      </c>
      <c r="F733" s="246" t="n">
        <v>5194</v>
      </c>
      <c r="G733" s="246" t="n">
        <v>9268</v>
      </c>
      <c r="H733" s="248" t="n">
        <v>8061</v>
      </c>
      <c r="I733" s="246" t="n"/>
      <c r="J733" s="47">
        <f>+(((G733-F733)-(H733-F733))/(H733-F733))*100</f>
        <v/>
      </c>
      <c r="K733" s="254" t="n"/>
      <c r="L733" s="251" t="n"/>
      <c r="M733" s="251" t="n"/>
      <c r="N733" s="206" t="n"/>
      <c r="O733" s="206" t="n"/>
      <c r="P733" s="207">
        <f>+(((H733-F733)/1000)*1000)/10</f>
        <v/>
      </c>
      <c r="Q733" s="207" t="n"/>
      <c r="R733" s="26" t="inlineStr">
        <is>
          <t>FALSO</t>
        </is>
      </c>
      <c r="S733" s="26" t="inlineStr">
        <is>
          <t>FALSO</t>
        </is>
      </c>
      <c r="T733" s="211" t="n"/>
      <c r="U733" s="211" t="n"/>
      <c r="V733" s="290" t="inlineStr">
        <is>
          <t>Plot válido</t>
        </is>
      </c>
    </row>
    <row r="734" ht="15.75" customHeight="1" s="412">
      <c r="A734" s="199" t="n">
        <v>4697</v>
      </c>
      <c r="B734" s="200" t="n">
        <v>81</v>
      </c>
      <c r="C734" s="246" t="n">
        <v>178</v>
      </c>
      <c r="D734" s="246" t="n">
        <v>17</v>
      </c>
      <c r="E734" s="46" t="n">
        <v>43619</v>
      </c>
      <c r="F734" s="246" t="n">
        <v>5180</v>
      </c>
      <c r="G734" s="246" t="n">
        <v>8663</v>
      </c>
      <c r="H734" s="248" t="n">
        <v>7814</v>
      </c>
      <c r="I734" s="246" t="n"/>
      <c r="J734" s="47">
        <f>+(((G734-F734)-(H734-F734))/(H734-F734))*100</f>
        <v/>
      </c>
      <c r="K734" s="249" t="n"/>
      <c r="L734" s="250">
        <f>AVERAGE(J734:J735)</f>
        <v/>
      </c>
      <c r="M734" s="250">
        <f>_xlfn.STDEV.S(J734,J735)</f>
        <v/>
      </c>
      <c r="N734" s="206" t="n"/>
      <c r="O734" s="206" t="n"/>
      <c r="P734" s="207">
        <f>+(((H734-F734)/1000)*1000)/10</f>
        <v/>
      </c>
      <c r="Q734" s="207">
        <f>AVERAGE(P734:P735)</f>
        <v/>
      </c>
      <c r="R734" s="26" t="inlineStr">
        <is>
          <t>VERDADERO</t>
        </is>
      </c>
      <c r="S734" s="26" t="inlineStr">
        <is>
          <t>FALSO</t>
        </is>
      </c>
      <c r="T734" s="211" t="n"/>
      <c r="U734" s="211" t="n"/>
      <c r="V734" s="290" t="inlineStr">
        <is>
          <t>Plot válido</t>
        </is>
      </c>
    </row>
    <row r="735" ht="15.75" customHeight="1" s="412">
      <c r="A735" s="199" t="n">
        <v>4698</v>
      </c>
      <c r="B735" s="200" t="n">
        <v>82</v>
      </c>
      <c r="C735" s="246" t="n">
        <v>178</v>
      </c>
      <c r="D735" s="246" t="n">
        <v>17</v>
      </c>
      <c r="E735" s="46" t="n">
        <v>43619</v>
      </c>
      <c r="F735" s="246" t="n">
        <v>5194</v>
      </c>
      <c r="G735" s="246" t="n">
        <v>7942</v>
      </c>
      <c r="H735" s="248" t="n">
        <v>7241</v>
      </c>
      <c r="I735" s="246" t="n"/>
      <c r="J735" s="47">
        <f>+(((G735-F735)-(H735-F735))/(H735-F735))*100</f>
        <v/>
      </c>
      <c r="K735" s="249" t="n"/>
      <c r="L735" s="251" t="n"/>
      <c r="M735" s="251" t="n"/>
      <c r="N735" s="206" t="n"/>
      <c r="O735" s="206" t="n"/>
      <c r="P735" s="207">
        <f>+(((H735-F735)/1000)*1000)/10</f>
        <v/>
      </c>
      <c r="Q735" s="207" t="n"/>
      <c r="R735" s="26" t="inlineStr">
        <is>
          <t>FALSO</t>
        </is>
      </c>
      <c r="S735" s="26" t="inlineStr">
        <is>
          <t>FALSO</t>
        </is>
      </c>
      <c r="T735" s="211" t="n"/>
      <c r="U735" s="211" t="n"/>
      <c r="V735" s="290" t="inlineStr">
        <is>
          <t>Plot válido</t>
        </is>
      </c>
    </row>
    <row r="736" ht="15.75" customHeight="1" s="412">
      <c r="A736" s="199" t="n">
        <v>5903</v>
      </c>
      <c r="B736" s="200" t="n">
        <v>75</v>
      </c>
      <c r="C736" s="252" t="n">
        <v>178</v>
      </c>
      <c r="D736" s="252" t="n">
        <v>22</v>
      </c>
      <c r="E736" s="139" t="n">
        <v>43685</v>
      </c>
      <c r="F736" s="252" t="n">
        <v>5226</v>
      </c>
      <c r="G736" s="252" t="n">
        <v>8167</v>
      </c>
      <c r="H736" s="253" t="n">
        <v>7746</v>
      </c>
      <c r="I736" s="252" t="n">
        <v>5</v>
      </c>
      <c r="J736" s="47">
        <f>+(((G736-F736)-(H736-F736))/(H736-F736))*100</f>
        <v/>
      </c>
      <c r="K736" s="249" t="n"/>
      <c r="L736" s="250">
        <f>AVERAGE(J736:J737)</f>
        <v/>
      </c>
      <c r="M736" s="250">
        <f>_xlfn.STDEV.S(J736,J737)</f>
        <v/>
      </c>
      <c r="N736" s="206" t="n"/>
      <c r="O736" s="206" t="n"/>
      <c r="P736" s="207">
        <f>+(((H736-F736)/1000)*1000)/10</f>
        <v/>
      </c>
      <c r="Q736" s="207">
        <f>AVERAGE(P736:P737)</f>
        <v/>
      </c>
      <c r="R736" s="26" t="inlineStr">
        <is>
          <t>FALSO</t>
        </is>
      </c>
      <c r="S736" s="26" t="inlineStr">
        <is>
          <t>FALSO</t>
        </is>
      </c>
      <c r="T736" s="211" t="n"/>
      <c r="U736" s="211" t="n"/>
      <c r="V736" s="290" t="inlineStr">
        <is>
          <t>Plot válido</t>
        </is>
      </c>
    </row>
    <row r="737" ht="15.75" customHeight="1" s="412">
      <c r="A737" s="199" t="n">
        <v>5904</v>
      </c>
      <c r="B737" s="200" t="n">
        <v>75</v>
      </c>
      <c r="C737" s="252" t="n">
        <v>178</v>
      </c>
      <c r="D737" s="252" t="n">
        <v>22</v>
      </c>
      <c r="E737" s="139" t="n">
        <v>43685</v>
      </c>
      <c r="F737" s="252" t="n">
        <v>5226</v>
      </c>
      <c r="G737" s="252" t="n">
        <v>8254</v>
      </c>
      <c r="H737" s="253" t="n">
        <v>7816</v>
      </c>
      <c r="I737" s="252" t="n"/>
      <c r="J737" s="47">
        <f>+(((G737-F737)-(H737-F737))/(H737-F737))*100</f>
        <v/>
      </c>
      <c r="K737" s="249" t="n"/>
      <c r="L737" s="251" t="n"/>
      <c r="M737" s="251" t="n"/>
      <c r="N737" s="206" t="n"/>
      <c r="O737" s="206" t="n"/>
      <c r="P737" s="207">
        <f>+(((H737-F737)/1000)*1000)/10</f>
        <v/>
      </c>
      <c r="Q737" s="207" t="n"/>
      <c r="R737" s="26" t="inlineStr">
        <is>
          <t>FALSO</t>
        </is>
      </c>
      <c r="S737" s="26" t="inlineStr">
        <is>
          <t>FALSO</t>
        </is>
      </c>
      <c r="T737" s="211" t="n"/>
      <c r="U737" s="211" t="n"/>
      <c r="V737" s="290" t="inlineStr">
        <is>
          <t>Plot válido</t>
        </is>
      </c>
    </row>
    <row r="738" ht="15.75" customHeight="1" s="412">
      <c r="A738" s="199" t="n">
        <v>3329</v>
      </c>
      <c r="B738" s="200" t="n">
        <v>85</v>
      </c>
      <c r="C738" s="255" t="n">
        <v>179</v>
      </c>
      <c r="D738" s="255" t="n">
        <v>13</v>
      </c>
      <c r="E738" s="58" t="n">
        <v>43587</v>
      </c>
      <c r="F738" s="255" t="n">
        <v>5253</v>
      </c>
      <c r="G738" s="255" t="n">
        <v>8391</v>
      </c>
      <c r="H738" s="256" t="n">
        <v>7612</v>
      </c>
      <c r="I738" s="255" t="n">
        <v>1</v>
      </c>
      <c r="J738" s="59">
        <f>+(((G738-F738)-(H738-F738))/(H738-F738))*100</f>
        <v/>
      </c>
      <c r="K738" s="257" t="inlineStr">
        <is>
          <t>3/4</t>
        </is>
      </c>
      <c r="L738" s="258">
        <f>AVERAGE(J738:J739)</f>
        <v/>
      </c>
      <c r="M738" s="258">
        <f>_xlfn.STDEV.S(J738,J739)</f>
        <v/>
      </c>
      <c r="N738" s="206" t="n">
        <v>1</v>
      </c>
      <c r="O738" s="206" t="n"/>
      <c r="P738" s="207">
        <f>+(((H738-F738)/1000)*1000)/10</f>
        <v/>
      </c>
      <c r="Q738" s="207">
        <f>AVERAGE(P738:P739)</f>
        <v/>
      </c>
      <c r="R738" s="26" t="inlineStr">
        <is>
          <t>VERDADERO</t>
        </is>
      </c>
      <c r="S738" s="26" t="inlineStr">
        <is>
          <t>FALSO</t>
        </is>
      </c>
      <c r="T738" s="211" t="n"/>
      <c r="U738" s="211" t="n"/>
      <c r="V738" s="290" t="inlineStr">
        <is>
          <t>Plot válido</t>
        </is>
      </c>
    </row>
    <row r="739" ht="15.75" customHeight="1" s="412">
      <c r="A739" s="199" t="n">
        <v>3330</v>
      </c>
      <c r="B739" s="200" t="n">
        <v>86</v>
      </c>
      <c r="C739" s="255" t="n">
        <v>179</v>
      </c>
      <c r="D739" s="255" t="n">
        <v>13</v>
      </c>
      <c r="E739" s="58" t="n">
        <v>43587</v>
      </c>
      <c r="F739" s="255" t="n">
        <v>5281</v>
      </c>
      <c r="G739" s="255" t="n">
        <v>8275</v>
      </c>
      <c r="H739" s="256" t="n">
        <v>7561</v>
      </c>
      <c r="I739" s="255" t="n"/>
      <c r="J739" s="59">
        <f>+(((G739-F739)-(H739-F739))/(H739-F739))*100</f>
        <v/>
      </c>
      <c r="K739" s="257" t="n"/>
      <c r="L739" s="259" t="n"/>
      <c r="M739" s="259" t="n"/>
      <c r="N739" s="206" t="n"/>
      <c r="O739" s="206" t="n"/>
      <c r="P739" s="207">
        <f>+(((H739-F739)/1000)*1000)/10</f>
        <v/>
      </c>
      <c r="Q739" s="207" t="n"/>
      <c r="R739" s="26" t="inlineStr">
        <is>
          <t>FALSO</t>
        </is>
      </c>
      <c r="S739" s="26" t="inlineStr">
        <is>
          <t>FALSO</t>
        </is>
      </c>
      <c r="T739" s="211" t="n"/>
      <c r="U739" s="211" t="n"/>
      <c r="V739" s="290" t="inlineStr">
        <is>
          <t>Plot válido</t>
        </is>
      </c>
    </row>
    <row r="740" ht="15.75" customHeight="1" s="412">
      <c r="A740" s="199" t="n">
        <v>4053</v>
      </c>
      <c r="B740" s="200" t="n">
        <v>83</v>
      </c>
      <c r="C740" s="255" t="n">
        <v>179</v>
      </c>
      <c r="D740" s="255" t="n">
        <v>15</v>
      </c>
      <c r="E740" s="58" t="n">
        <v>43599</v>
      </c>
      <c r="F740" s="255" t="n">
        <v>5294</v>
      </c>
      <c r="G740" s="255" t="n">
        <v>8215</v>
      </c>
      <c r="H740" s="256" t="n">
        <v>7546</v>
      </c>
      <c r="I740" s="255" t="n"/>
      <c r="J740" s="59">
        <f>+(((G740-F740)-(H740-F740))/(H740-F740))*100</f>
        <v/>
      </c>
      <c r="K740" s="260" t="inlineStr">
        <is>
          <t>MF*</t>
        </is>
      </c>
      <c r="L740" s="258">
        <f>AVERAGE(J740:J741)</f>
        <v/>
      </c>
      <c r="M740" s="258">
        <f>_xlfn.STDEV.S(J740,J741)</f>
        <v/>
      </c>
      <c r="N740" s="206" t="n"/>
      <c r="O740" s="206" t="n"/>
      <c r="P740" s="207">
        <f>+(((H740-F740)/1000)*1000)/10</f>
        <v/>
      </c>
      <c r="Q740" s="207">
        <f>AVERAGE(P740:P741)</f>
        <v/>
      </c>
      <c r="R740" s="26" t="inlineStr">
        <is>
          <t>FALSO</t>
        </is>
      </c>
      <c r="S740" s="26" t="inlineStr">
        <is>
          <t>FALSO</t>
        </is>
      </c>
      <c r="T740" s="211" t="n"/>
      <c r="U740" s="211" t="n"/>
      <c r="V740" s="290" t="inlineStr">
        <is>
          <t>Plot válido</t>
        </is>
      </c>
    </row>
    <row r="741" ht="15.75" customHeight="1" s="412">
      <c r="A741" s="199" t="n">
        <v>4054</v>
      </c>
      <c r="B741" s="200" t="n">
        <v>84</v>
      </c>
      <c r="C741" s="255" t="n">
        <v>179</v>
      </c>
      <c r="D741" s="255" t="n">
        <v>15</v>
      </c>
      <c r="E741" s="58" t="n">
        <v>43599</v>
      </c>
      <c r="F741" s="255" t="n">
        <v>5375</v>
      </c>
      <c r="G741" s="255" t="n">
        <v>8422</v>
      </c>
      <c r="H741" s="256" t="n">
        <v>7722</v>
      </c>
      <c r="I741" s="255" t="n"/>
      <c r="J741" s="59">
        <f>+(((G741-F741)-(H741-F741))/(H741-F741))*100</f>
        <v/>
      </c>
      <c r="K741" s="260" t="n"/>
      <c r="L741" s="259" t="n"/>
      <c r="M741" s="259" t="n"/>
      <c r="N741" s="206" t="n"/>
      <c r="O741" s="206" t="n"/>
      <c r="P741" s="207">
        <f>+(((H741-F741)/1000)*1000)/10</f>
        <v/>
      </c>
      <c r="Q741" s="207" t="n"/>
      <c r="R741" s="26" t="inlineStr">
        <is>
          <t>FALSO</t>
        </is>
      </c>
      <c r="S741" s="26" t="inlineStr">
        <is>
          <t>FALSO</t>
        </is>
      </c>
      <c r="T741" s="211" t="n"/>
      <c r="U741" s="211" t="n"/>
      <c r="V741" s="290" t="inlineStr">
        <is>
          <t>Plot válido</t>
        </is>
      </c>
    </row>
    <row r="742" ht="15.75" customHeight="1" s="412">
      <c r="A742" s="199" t="n">
        <v>4699</v>
      </c>
      <c r="B742" s="200" t="n">
        <v>83</v>
      </c>
      <c r="C742" s="255" t="n">
        <v>179</v>
      </c>
      <c r="D742" s="255" t="n">
        <v>17</v>
      </c>
      <c r="E742" s="58" t="n">
        <v>43619</v>
      </c>
      <c r="F742" s="255" t="n">
        <v>5294</v>
      </c>
      <c r="G742" s="255" t="n">
        <v>7775</v>
      </c>
      <c r="H742" s="256" t="n">
        <v>7286</v>
      </c>
      <c r="I742" s="255" t="n"/>
      <c r="J742" s="59">
        <f>+(((G742-F742)-(H742-F742))/(H742-F742))*100</f>
        <v/>
      </c>
      <c r="K742" s="257" t="n"/>
      <c r="L742" s="258">
        <f>AVERAGE(J742:J743)</f>
        <v/>
      </c>
      <c r="M742" s="258">
        <f>_xlfn.STDEV.S(J742,J743)</f>
        <v/>
      </c>
      <c r="N742" s="206" t="n"/>
      <c r="O742" s="206" t="n"/>
      <c r="P742" s="207">
        <f>+(((H742-F742)/1000)*1000)/10</f>
        <v/>
      </c>
      <c r="Q742" s="207">
        <f>AVERAGE(P742:P743)</f>
        <v/>
      </c>
      <c r="R742" s="26" t="inlineStr">
        <is>
          <t>FALSO</t>
        </is>
      </c>
      <c r="S742" s="26" t="inlineStr">
        <is>
          <t>FALSO</t>
        </is>
      </c>
      <c r="T742" s="211" t="n"/>
      <c r="U742" s="211" t="n"/>
      <c r="V742" s="290" t="inlineStr">
        <is>
          <t>Plot válido</t>
        </is>
      </c>
    </row>
    <row r="743" ht="15.75" customHeight="1" s="412">
      <c r="A743" s="199" t="n">
        <v>4700</v>
      </c>
      <c r="B743" s="200" t="n">
        <v>84</v>
      </c>
      <c r="C743" s="255" t="n">
        <v>179</v>
      </c>
      <c r="D743" s="255" t="n">
        <v>17</v>
      </c>
      <c r="E743" s="58" t="n">
        <v>43619</v>
      </c>
      <c r="F743" s="255" t="n">
        <v>5375</v>
      </c>
      <c r="G743" s="255" t="n">
        <v>7741</v>
      </c>
      <c r="H743" s="256" t="n">
        <v>7292</v>
      </c>
      <c r="I743" s="255" t="n"/>
      <c r="J743" s="59">
        <f>+(((G743-F743)-(H743-F743))/(H743-F743))*100</f>
        <v/>
      </c>
      <c r="K743" s="257" t="n"/>
      <c r="L743" s="259" t="n"/>
      <c r="M743" s="259" t="n"/>
      <c r="N743" s="206" t="n"/>
      <c r="O743" s="206" t="n"/>
      <c r="P743" s="207">
        <f>+(((H743-F743)/1000)*1000)/10</f>
        <v/>
      </c>
      <c r="Q743" s="207" t="n"/>
      <c r="R743" s="26" t="inlineStr">
        <is>
          <t>FALSO</t>
        </is>
      </c>
      <c r="S743" s="26" t="inlineStr">
        <is>
          <t>FALSO</t>
        </is>
      </c>
      <c r="T743" s="211" t="n"/>
      <c r="U743" s="211" t="n"/>
      <c r="V743" s="290" t="inlineStr">
        <is>
          <t>Plot válido</t>
        </is>
      </c>
    </row>
    <row r="744" ht="15.75" customHeight="1" s="412">
      <c r="A744" s="199" t="n">
        <v>5315</v>
      </c>
      <c r="B744" s="200" t="n">
        <v>53</v>
      </c>
      <c r="C744" s="252" t="n">
        <v>179</v>
      </c>
      <c r="D744" s="252" t="n">
        <v>19</v>
      </c>
      <c r="E744" s="139" t="n">
        <v>43637</v>
      </c>
      <c r="F744" s="252" t="n">
        <v>5232</v>
      </c>
      <c r="G744" s="252" t="n">
        <v>7962</v>
      </c>
      <c r="H744" s="253" t="n">
        <v>7428</v>
      </c>
      <c r="I744" s="252" t="inlineStr">
        <is>
          <t>9</t>
        </is>
      </c>
      <c r="J744" s="261">
        <f>+(((G744-F744)-(H744-F744))/(H744-F744))*100</f>
        <v/>
      </c>
      <c r="K744" s="262" t="n"/>
      <c r="L744" s="263">
        <f>AVERAGE(J744:J745)</f>
        <v/>
      </c>
      <c r="M744" s="263">
        <f>_xlfn.STDEV.S(J744,J745)</f>
        <v/>
      </c>
      <c r="N744" s="206" t="n"/>
      <c r="O744" s="206" t="n"/>
      <c r="P744" s="207">
        <f>+(((H744-F744)/1000)*1000)/10</f>
        <v/>
      </c>
      <c r="Q744" s="207">
        <f>AVERAGE(P744:P745)</f>
        <v/>
      </c>
      <c r="R744" s="26" t="inlineStr">
        <is>
          <t>FALSO</t>
        </is>
      </c>
      <c r="S744" s="26" t="inlineStr">
        <is>
          <t>FALSO</t>
        </is>
      </c>
      <c r="T744" s="211" t="n"/>
      <c r="U744" s="211" t="n"/>
      <c r="V744" s="290" t="inlineStr">
        <is>
          <t>Plot válido</t>
        </is>
      </c>
    </row>
    <row r="745" ht="15.75" customHeight="1" s="412">
      <c r="A745" s="199" t="n">
        <v>5316</v>
      </c>
      <c r="B745" s="200" t="n">
        <v>54</v>
      </c>
      <c r="C745" s="252" t="n">
        <v>179</v>
      </c>
      <c r="D745" s="252" t="n">
        <v>19</v>
      </c>
      <c r="E745" s="139" t="n">
        <v>43637</v>
      </c>
      <c r="F745" s="252" t="n">
        <v>5271</v>
      </c>
      <c r="G745" s="252" t="n">
        <v>7960</v>
      </c>
      <c r="H745" s="253" t="n">
        <v>7447</v>
      </c>
      <c r="I745" s="252" t="n"/>
      <c r="J745" s="261">
        <f>+(((G745-F745)-(H745-F745))/(H745-F745))*100</f>
        <v/>
      </c>
      <c r="K745" s="262" t="n"/>
      <c r="L745" s="207" t="n"/>
      <c r="M745" s="207" t="n"/>
      <c r="N745" s="206" t="n"/>
      <c r="O745" s="206" t="n"/>
      <c r="P745" s="207">
        <f>+(((H745-F745)/1000)*1000)/10</f>
        <v/>
      </c>
      <c r="Q745" s="207" t="n"/>
      <c r="R745" s="26" t="inlineStr">
        <is>
          <t>FALSO</t>
        </is>
      </c>
      <c r="S745" s="26" t="inlineStr">
        <is>
          <t>FALSO</t>
        </is>
      </c>
      <c r="T745" s="211" t="n"/>
      <c r="U745" s="211" t="n"/>
      <c r="V745" s="290" t="inlineStr">
        <is>
          <t>Plot válido</t>
        </is>
      </c>
    </row>
    <row r="746" ht="15.75" customHeight="1" s="412">
      <c r="A746" s="199" t="n">
        <v>5905</v>
      </c>
      <c r="B746" s="200" t="n">
        <v>76</v>
      </c>
      <c r="C746" s="252" t="n">
        <v>179</v>
      </c>
      <c r="D746" s="252" t="n">
        <v>22</v>
      </c>
      <c r="E746" s="139" t="n">
        <v>43685</v>
      </c>
      <c r="F746" s="252" t="n">
        <v>5239</v>
      </c>
      <c r="G746" s="252" t="n">
        <v>7942</v>
      </c>
      <c r="H746" s="253" t="n">
        <v>7566</v>
      </c>
      <c r="I746" s="252" t="n">
        <v>7</v>
      </c>
      <c r="J746" s="47">
        <f>+(((G746-F746)-(H746-F746))/(H746-F746))*100</f>
        <v/>
      </c>
      <c r="K746" s="249" t="n"/>
      <c r="L746" s="250">
        <f>AVERAGE(J746:J747)</f>
        <v/>
      </c>
      <c r="M746" s="250">
        <f>_xlfn.STDEV.S(J746,J747)</f>
        <v/>
      </c>
      <c r="N746" s="206" t="n"/>
      <c r="O746" s="206" t="n"/>
      <c r="P746" s="207">
        <f>+(((H746-F746)/1000)*1000)/10</f>
        <v/>
      </c>
      <c r="Q746" s="207">
        <f>AVERAGE(P746:P747)</f>
        <v/>
      </c>
      <c r="R746" s="26" t="inlineStr">
        <is>
          <t>FALSO</t>
        </is>
      </c>
      <c r="S746" s="26" t="inlineStr">
        <is>
          <t>FALSO</t>
        </is>
      </c>
      <c r="T746" s="211" t="n"/>
      <c r="U746" s="211" t="n"/>
      <c r="V746" s="290" t="inlineStr">
        <is>
          <t>Plot válido</t>
        </is>
      </c>
    </row>
    <row r="747" ht="15.75" customHeight="1" s="412">
      <c r="A747" s="199" t="n">
        <v>5906</v>
      </c>
      <c r="B747" s="200" t="n">
        <v>76</v>
      </c>
      <c r="C747" s="252" t="n">
        <v>179</v>
      </c>
      <c r="D747" s="252" t="n">
        <v>22</v>
      </c>
      <c r="E747" s="139" t="n">
        <v>43685</v>
      </c>
      <c r="F747" s="252" t="n">
        <v>5239</v>
      </c>
      <c r="G747" s="252" t="n">
        <v>7684</v>
      </c>
      <c r="H747" s="253" t="n">
        <v>7337</v>
      </c>
      <c r="I747" s="252" t="n"/>
      <c r="J747" s="47">
        <f>+(((G747-F747)-(H747-F747))/(H747-F747))*100</f>
        <v/>
      </c>
      <c r="K747" s="249" t="n"/>
      <c r="L747" s="251" t="n"/>
      <c r="M747" s="251" t="n"/>
      <c r="N747" s="206" t="n"/>
      <c r="O747" s="206" t="n"/>
      <c r="P747" s="207">
        <f>+(((H747-F747)/1000)*1000)/10</f>
        <v/>
      </c>
      <c r="Q747" s="207" t="n"/>
      <c r="R747" s="26" t="inlineStr">
        <is>
          <t>FALSO</t>
        </is>
      </c>
      <c r="S747" s="26" t="inlineStr">
        <is>
          <t>FALSO</t>
        </is>
      </c>
      <c r="T747" s="211" t="n"/>
      <c r="U747" s="211" t="n"/>
      <c r="V747" s="290" t="inlineStr">
        <is>
          <t>Plot válido</t>
        </is>
      </c>
    </row>
    <row r="748" ht="15.75" customHeight="1" s="412">
      <c r="A748" s="199" t="n">
        <v>3331</v>
      </c>
      <c r="B748" s="200" t="n">
        <v>87</v>
      </c>
      <c r="C748" s="255" t="n">
        <v>180</v>
      </c>
      <c r="D748" s="255" t="n">
        <v>13</v>
      </c>
      <c r="E748" s="58" t="n">
        <v>43587</v>
      </c>
      <c r="F748" s="255" t="n">
        <v>5250</v>
      </c>
      <c r="G748" s="255" t="n">
        <v>7976</v>
      </c>
      <c r="H748" s="256" t="n">
        <v>7267</v>
      </c>
      <c r="I748" s="255" t="n">
        <v>1</v>
      </c>
      <c r="J748" s="59">
        <f>+(((G748-F748)-(H748-F748))/(H748-F748))*100</f>
        <v/>
      </c>
      <c r="K748" s="257" t="inlineStr">
        <is>
          <t>MF</t>
        </is>
      </c>
      <c r="L748" s="258">
        <f>AVERAGE(J748:J749)</f>
        <v/>
      </c>
      <c r="M748" s="258">
        <f>_xlfn.STDEV.S(J748,J749)</f>
        <v/>
      </c>
      <c r="N748" s="206" t="n">
        <v>1</v>
      </c>
      <c r="O748" s="206" t="n"/>
      <c r="P748" s="207">
        <f>+(((H748-F748)/1000)*1000)/10</f>
        <v/>
      </c>
      <c r="Q748" s="207">
        <f>AVERAGE(P748:P749)</f>
        <v/>
      </c>
      <c r="R748" s="26" t="inlineStr">
        <is>
          <t>VERDADERO</t>
        </is>
      </c>
      <c r="S748" s="26" t="inlineStr">
        <is>
          <t>FALSO</t>
        </is>
      </c>
      <c r="T748" s="211" t="n"/>
      <c r="U748" s="211" t="n"/>
      <c r="V748" s="290" t="inlineStr">
        <is>
          <t>Plot válido</t>
        </is>
      </c>
    </row>
    <row r="749" ht="15.75" customHeight="1" s="412">
      <c r="A749" s="199" t="n">
        <v>3332</v>
      </c>
      <c r="B749" s="200" t="n">
        <v>88</v>
      </c>
      <c r="C749" s="255" t="n">
        <v>180</v>
      </c>
      <c r="D749" s="255" t="n">
        <v>13</v>
      </c>
      <c r="E749" s="58" t="n">
        <v>43587</v>
      </c>
      <c r="F749" s="255" t="n">
        <v>5241</v>
      </c>
      <c r="G749" s="255" t="n">
        <v>7769</v>
      </c>
      <c r="H749" s="256" t="n">
        <v>7090</v>
      </c>
      <c r="I749" s="255" t="n"/>
      <c r="J749" s="59">
        <f>+(((G749-F749)-(H749-F749))/(H749-F749))*100</f>
        <v/>
      </c>
      <c r="K749" s="257" t="n"/>
      <c r="L749" s="259" t="n"/>
      <c r="M749" s="259" t="n"/>
      <c r="N749" s="206" t="n"/>
      <c r="O749" s="206" t="n"/>
      <c r="P749" s="207">
        <f>+(((H749-F749)/1000)*1000)/10</f>
        <v/>
      </c>
      <c r="Q749" s="207" t="n"/>
      <c r="R749" s="26" t="inlineStr">
        <is>
          <t>FALSO</t>
        </is>
      </c>
      <c r="S749" s="26" t="inlineStr">
        <is>
          <t>FALSO</t>
        </is>
      </c>
      <c r="T749" s="211" t="n"/>
      <c r="U749" s="211" t="n"/>
      <c r="V749" s="290" t="inlineStr">
        <is>
          <t>Plot válido</t>
        </is>
      </c>
    </row>
    <row r="750" ht="15.75" customHeight="1" s="412">
      <c r="A750" s="199" t="n">
        <v>4055</v>
      </c>
      <c r="B750" s="200" t="n">
        <v>85</v>
      </c>
      <c r="C750" s="255" t="n">
        <v>180</v>
      </c>
      <c r="D750" s="255" t="n">
        <v>15</v>
      </c>
      <c r="E750" s="58" t="n">
        <v>43599</v>
      </c>
      <c r="F750" s="255" t="n">
        <v>5253</v>
      </c>
      <c r="G750" s="255" t="n">
        <v>7426</v>
      </c>
      <c r="H750" s="256" t="n">
        <v>6889</v>
      </c>
      <c r="I750" s="255" t="n"/>
      <c r="J750" s="59">
        <f>+(((G750-F750)-(H750-F750))/(H750-F750))*100</f>
        <v/>
      </c>
      <c r="K750" s="260" t="n"/>
      <c r="L750" s="258">
        <f>AVERAGE(J750:J751)</f>
        <v/>
      </c>
      <c r="M750" s="258">
        <f>_xlfn.STDEV.S(J750,J751)</f>
        <v/>
      </c>
      <c r="N750" s="206" t="n"/>
      <c r="O750" s="206" t="n"/>
      <c r="P750" s="207">
        <f>+(((H750-F750)/1000)*1000)/10</f>
        <v/>
      </c>
      <c r="Q750" s="207">
        <f>AVERAGE(P750:P751)</f>
        <v/>
      </c>
      <c r="R750" s="26" t="inlineStr">
        <is>
          <t>FALSO</t>
        </is>
      </c>
      <c r="S750" s="26" t="inlineStr">
        <is>
          <t>FALSO</t>
        </is>
      </c>
      <c r="T750" s="211" t="n"/>
      <c r="U750" s="211" t="n"/>
      <c r="V750" s="290" t="inlineStr">
        <is>
          <t>Plot válido</t>
        </is>
      </c>
    </row>
    <row r="751" ht="15.75" customHeight="1" s="412">
      <c r="A751" s="199" t="n">
        <v>4056</v>
      </c>
      <c r="B751" s="200" t="n">
        <v>86</v>
      </c>
      <c r="C751" s="255" t="n">
        <v>180</v>
      </c>
      <c r="D751" s="255" t="n">
        <v>15</v>
      </c>
      <c r="E751" s="58" t="n">
        <v>43599</v>
      </c>
      <c r="F751" s="255" t="n">
        <v>5281</v>
      </c>
      <c r="G751" s="255" t="n">
        <v>7348</v>
      </c>
      <c r="H751" s="256" t="n">
        <v>6827</v>
      </c>
      <c r="I751" s="255" t="n"/>
      <c r="J751" s="59">
        <f>+(((G751-F751)-(H751-F751))/(H751-F751))*100</f>
        <v/>
      </c>
      <c r="K751" s="260" t="n"/>
      <c r="L751" s="259" t="n"/>
      <c r="M751" s="259" t="n"/>
      <c r="N751" s="206" t="n"/>
      <c r="O751" s="206" t="n"/>
      <c r="P751" s="207">
        <f>+(((H751-F751)/1000)*1000)/10</f>
        <v/>
      </c>
      <c r="Q751" s="207" t="n"/>
      <c r="R751" s="26" t="inlineStr">
        <is>
          <t>FALSO</t>
        </is>
      </c>
      <c r="S751" s="26" t="inlineStr">
        <is>
          <t>FALSO</t>
        </is>
      </c>
      <c r="T751" s="211" t="n"/>
      <c r="U751" s="211" t="n"/>
      <c r="V751" s="290" t="inlineStr">
        <is>
          <t>Plot válido</t>
        </is>
      </c>
    </row>
    <row r="752" ht="15.75" customHeight="1" s="412">
      <c r="A752" s="199" t="n">
        <v>4701</v>
      </c>
      <c r="B752" s="200" t="n">
        <v>85</v>
      </c>
      <c r="C752" s="255" t="n">
        <v>180</v>
      </c>
      <c r="D752" s="255" t="n">
        <v>17</v>
      </c>
      <c r="E752" s="58" t="n">
        <v>43619</v>
      </c>
      <c r="F752" s="255" t="n">
        <v>5253</v>
      </c>
      <c r="G752" s="255" t="n">
        <v>7165</v>
      </c>
      <c r="H752" s="256" t="n">
        <v>6819</v>
      </c>
      <c r="I752" s="255" t="n"/>
      <c r="J752" s="59">
        <f>+(((G752-F752)-(H752-F752))/(H752-F752))*100</f>
        <v/>
      </c>
      <c r="K752" s="257" t="n"/>
      <c r="L752" s="258">
        <f>AVERAGE(J752:J753)</f>
        <v/>
      </c>
      <c r="M752" s="258">
        <f>_xlfn.STDEV.S(J752,J753)</f>
        <v/>
      </c>
      <c r="N752" s="206" t="n"/>
      <c r="O752" s="206" t="n"/>
      <c r="P752" s="207">
        <f>+(((H752-F752)/1000)*1000)/10</f>
        <v/>
      </c>
      <c r="Q752" s="207">
        <f>AVERAGE(P752:P753)</f>
        <v/>
      </c>
      <c r="R752" s="26" t="inlineStr">
        <is>
          <t>FALSO</t>
        </is>
      </c>
      <c r="S752" s="26" t="inlineStr">
        <is>
          <t>FALSO</t>
        </is>
      </c>
      <c r="T752" s="211" t="n"/>
      <c r="U752" s="211" t="n"/>
      <c r="V752" s="290" t="inlineStr">
        <is>
          <t>Plot válido</t>
        </is>
      </c>
    </row>
    <row r="753" ht="15.75" customHeight="1" s="412">
      <c r="A753" s="199" t="n">
        <v>4702</v>
      </c>
      <c r="B753" s="200" t="n">
        <v>86</v>
      </c>
      <c r="C753" s="255" t="n">
        <v>180</v>
      </c>
      <c r="D753" s="255" t="n">
        <v>17</v>
      </c>
      <c r="E753" s="58" t="n">
        <v>43619</v>
      </c>
      <c r="F753" s="255" t="n">
        <v>5281</v>
      </c>
      <c r="G753" s="255" t="n">
        <v>7175</v>
      </c>
      <c r="H753" s="256" t="n">
        <v>6824</v>
      </c>
      <c r="I753" s="255" t="n"/>
      <c r="J753" s="59">
        <f>+(((G753-F753)-(H753-F753))/(H753-F753))*100</f>
        <v/>
      </c>
      <c r="K753" s="257" t="n"/>
      <c r="L753" s="259" t="n"/>
      <c r="M753" s="259" t="n"/>
      <c r="N753" s="206" t="n"/>
      <c r="O753" s="206" t="n"/>
      <c r="P753" s="207">
        <f>+(((H753-F753)/1000)*1000)/10</f>
        <v/>
      </c>
      <c r="Q753" s="207" t="n"/>
      <c r="R753" s="26" t="inlineStr">
        <is>
          <t>FALSO</t>
        </is>
      </c>
      <c r="S753" s="26" t="inlineStr">
        <is>
          <t>FALSO</t>
        </is>
      </c>
      <c r="T753" s="211" t="n"/>
      <c r="U753" s="211" t="n"/>
      <c r="V753" s="290" t="inlineStr">
        <is>
          <t>Plot válido</t>
        </is>
      </c>
    </row>
    <row r="754" ht="15.75" customHeight="1" s="412">
      <c r="A754" s="199" t="n">
        <v>5317</v>
      </c>
      <c r="B754" s="200" t="n">
        <v>55</v>
      </c>
      <c r="C754" s="252" t="n">
        <v>180</v>
      </c>
      <c r="D754" s="252" t="n">
        <v>19</v>
      </c>
      <c r="E754" s="139" t="n">
        <v>43637</v>
      </c>
      <c r="F754" s="252" t="n">
        <v>5269</v>
      </c>
      <c r="G754" s="252" t="n">
        <v>7922</v>
      </c>
      <c r="H754" s="253" t="n">
        <v>7321</v>
      </c>
      <c r="I754" s="252" t="inlineStr">
        <is>
          <t>10</t>
        </is>
      </c>
      <c r="J754" s="261">
        <f>+(((G754-F754)-(H754-F754))/(H754-F754))*100</f>
        <v/>
      </c>
      <c r="K754" s="262" t="n"/>
      <c r="L754" s="263">
        <f>AVERAGE(J754:J755)</f>
        <v/>
      </c>
      <c r="M754" s="263" t="n"/>
      <c r="N754" s="206" t="n"/>
      <c r="O754" s="206" t="n"/>
      <c r="P754" s="207">
        <f>+(((H754-F754)/1000)*1000)/10</f>
        <v/>
      </c>
      <c r="Q754" s="207">
        <f>AVERAGE(P754:P755)</f>
        <v/>
      </c>
      <c r="R754" s="26" t="inlineStr">
        <is>
          <t>FALSO</t>
        </is>
      </c>
      <c r="S754" s="26" t="inlineStr">
        <is>
          <t>FALSO</t>
        </is>
      </c>
      <c r="T754" s="211" t="n"/>
      <c r="U754" s="211" t="n"/>
      <c r="V754" s="290" t="inlineStr">
        <is>
          <t>Plot válido</t>
        </is>
      </c>
    </row>
    <row r="755" ht="15.75" customHeight="1" s="412">
      <c r="A755" s="199" t="n">
        <v>5318</v>
      </c>
      <c r="B755" s="200" t="n">
        <v>56</v>
      </c>
      <c r="C755" s="252" t="n">
        <v>180</v>
      </c>
      <c r="D755" s="252" t="n">
        <v>19</v>
      </c>
      <c r="E755" s="139" t="n">
        <v>43637</v>
      </c>
      <c r="F755" s="252" t="n">
        <v>5254</v>
      </c>
      <c r="G755" s="252" t="n">
        <v>8112</v>
      </c>
      <c r="H755" s="253" t="n"/>
      <c r="I755" s="252" t="n"/>
      <c r="J755" s="261" t="n"/>
      <c r="K755" s="262" t="n"/>
      <c r="L755" s="207" t="n"/>
      <c r="M755" s="207" t="n"/>
      <c r="N755" s="206" t="n"/>
      <c r="O755" s="206" t="n"/>
      <c r="P755" s="207">
        <f>+(((H755-F755)/1000)*1000)/10</f>
        <v/>
      </c>
      <c r="Q755" s="207" t="n"/>
      <c r="R755" s="26" t="inlineStr">
        <is>
          <t>FALSO</t>
        </is>
      </c>
      <c r="S755" s="26" t="inlineStr">
        <is>
          <t>FALSO</t>
        </is>
      </c>
      <c r="T755" s="211" t="n"/>
      <c r="U755" s="211" t="n"/>
      <c r="V755" s="290" t="inlineStr">
        <is>
          <t>Plot válido</t>
        </is>
      </c>
    </row>
    <row r="756" ht="15.75" customHeight="1" s="412">
      <c r="A756" s="199" t="n">
        <v>5907</v>
      </c>
      <c r="B756" s="200" t="n">
        <v>77</v>
      </c>
      <c r="C756" s="252" t="n">
        <v>180</v>
      </c>
      <c r="D756" s="252" t="n">
        <v>22</v>
      </c>
      <c r="E756" s="139" t="n">
        <v>43685</v>
      </c>
      <c r="F756" s="252" t="n">
        <v>5212</v>
      </c>
      <c r="G756" s="252" t="n">
        <v>7023</v>
      </c>
      <c r="H756" s="253" t="n">
        <v>6773</v>
      </c>
      <c r="I756" s="252" t="n">
        <v>9</v>
      </c>
      <c r="J756" s="47">
        <f>+(((G756-F756)-(H756-F756))/(H756-F756))*100</f>
        <v/>
      </c>
      <c r="K756" s="249" t="n"/>
      <c r="L756" s="250">
        <f>AVERAGE(J756:J757)</f>
        <v/>
      </c>
      <c r="M756" s="250">
        <f>_xlfn.STDEV.S(J756,J757)</f>
        <v/>
      </c>
      <c r="N756" s="206" t="n"/>
      <c r="O756" s="206" t="n"/>
      <c r="P756" s="207">
        <f>+(((H756-F756)/1000)*1000)/10</f>
        <v/>
      </c>
      <c r="Q756" s="207">
        <f>AVERAGE(P756:P757)</f>
        <v/>
      </c>
      <c r="R756" s="26" t="inlineStr">
        <is>
          <t>FALSO</t>
        </is>
      </c>
      <c r="S756" s="26" t="inlineStr">
        <is>
          <t>FALSO</t>
        </is>
      </c>
      <c r="T756" s="211" t="n"/>
      <c r="U756" s="211" t="n"/>
      <c r="V756" s="290" t="inlineStr">
        <is>
          <t>Plot válido</t>
        </is>
      </c>
    </row>
    <row r="757" ht="15.75" customHeight="1" s="412">
      <c r="A757" s="199" t="n">
        <v>5908</v>
      </c>
      <c r="B757" s="200" t="n">
        <v>77</v>
      </c>
      <c r="C757" s="252" t="n">
        <v>180</v>
      </c>
      <c r="D757" s="252" t="n">
        <v>22</v>
      </c>
      <c r="E757" s="139" t="n">
        <v>43685</v>
      </c>
      <c r="F757" s="252" t="n">
        <v>5212</v>
      </c>
      <c r="G757" s="252" t="n">
        <v>6985</v>
      </c>
      <c r="H757" s="253" t="n">
        <v>6727</v>
      </c>
      <c r="I757" s="252" t="n"/>
      <c r="J757" s="47">
        <f>+(((G757-F757)-(H757-F757))/(H757-F757))*100</f>
        <v/>
      </c>
      <c r="K757" s="249" t="n"/>
      <c r="L757" s="251" t="n"/>
      <c r="M757" s="251" t="n"/>
      <c r="N757" s="206" t="n"/>
      <c r="O757" s="206" t="n"/>
      <c r="P757" s="207">
        <f>+(((H757-F757)/1000)*1000)/10</f>
        <v/>
      </c>
      <c r="Q757" s="207" t="n"/>
      <c r="R757" s="26" t="inlineStr">
        <is>
          <t>FALSO</t>
        </is>
      </c>
      <c r="S757" s="26" t="inlineStr">
        <is>
          <t>FALSO</t>
        </is>
      </c>
      <c r="T757" s="211" t="n"/>
      <c r="U757" s="211" t="n"/>
      <c r="V757" s="290" t="inlineStr">
        <is>
          <t>Plot válido</t>
        </is>
      </c>
    </row>
    <row r="758" ht="15.75" customHeight="1" s="412">
      <c r="A758" s="199" t="n">
        <v>3697</v>
      </c>
      <c r="B758" s="200" t="n">
        <v>119</v>
      </c>
      <c r="C758" s="246" t="n">
        <v>181</v>
      </c>
      <c r="D758" s="246" t="n">
        <v>14</v>
      </c>
      <c r="E758" s="46" t="n">
        <v>43591</v>
      </c>
      <c r="F758" s="246" t="n">
        <v>5212</v>
      </c>
      <c r="G758" s="247" t="n">
        <v>6811</v>
      </c>
      <c r="H758" s="248" t="n">
        <v>6372</v>
      </c>
      <c r="I758" s="246" t="n">
        <v>2</v>
      </c>
      <c r="J758" s="47">
        <f>+(((G758-F758)-(H758-F758))/(H758-F758))*100</f>
        <v/>
      </c>
      <c r="K758" s="249" t="inlineStr">
        <is>
          <t>30/4</t>
        </is>
      </c>
      <c r="L758" s="250">
        <f>AVERAGE(J758:J759)</f>
        <v/>
      </c>
      <c r="M758" s="250">
        <f>_xlfn.STDEV.S(J758,J759)</f>
        <v/>
      </c>
      <c r="N758" s="206" t="n">
        <v>2</v>
      </c>
      <c r="O758" s="206" t="n"/>
      <c r="P758" s="207">
        <f>+(((H758-F758)/1000)*1000)/10</f>
        <v/>
      </c>
      <c r="Q758" s="207">
        <f>AVERAGE(P758:P759)</f>
        <v/>
      </c>
      <c r="R758" s="26" t="inlineStr">
        <is>
          <t>VERDADERO</t>
        </is>
      </c>
      <c r="S758" s="26" t="inlineStr">
        <is>
          <t>FALSO</t>
        </is>
      </c>
      <c r="T758" s="211" t="n"/>
      <c r="U758" s="211" t="n"/>
      <c r="V758" s="290" t="inlineStr">
        <is>
          <t>Plot válido</t>
        </is>
      </c>
    </row>
    <row r="759" ht="15.75" customHeight="1" s="412">
      <c r="A759" s="199" t="n">
        <v>3698</v>
      </c>
      <c r="B759" s="200" t="n">
        <v>120</v>
      </c>
      <c r="C759" s="246" t="n">
        <v>181</v>
      </c>
      <c r="D759" s="246" t="n">
        <v>14</v>
      </c>
      <c r="E759" s="46" t="n">
        <v>43591</v>
      </c>
      <c r="F759" s="246" t="n">
        <v>5196</v>
      </c>
      <c r="G759" s="247" t="n">
        <v>6748</v>
      </c>
      <c r="H759" s="248" t="n">
        <v>6307</v>
      </c>
      <c r="I759" s="246" t="n"/>
      <c r="J759" s="47">
        <f>+(((G759-F759)-(H759-F759))/(H759-F759))*100</f>
        <v/>
      </c>
      <c r="K759" s="249" t="n"/>
      <c r="L759" s="251" t="n"/>
      <c r="M759" s="251" t="n"/>
      <c r="N759" s="206" t="n"/>
      <c r="O759" s="206" t="n"/>
      <c r="P759" s="207">
        <f>+(((H759-F759)/1000)*1000)/10</f>
        <v/>
      </c>
      <c r="Q759" s="207" t="n"/>
      <c r="R759" s="26" t="inlineStr">
        <is>
          <t>FALSO</t>
        </is>
      </c>
      <c r="S759" s="26" t="inlineStr">
        <is>
          <t>FALSO</t>
        </is>
      </c>
      <c r="T759" s="211" t="n"/>
      <c r="U759" s="211" t="n"/>
      <c r="V759" s="290" t="inlineStr">
        <is>
          <t>Plot válido</t>
        </is>
      </c>
    </row>
    <row r="760" ht="15.75" customHeight="1" s="412">
      <c r="A760" s="199" t="n">
        <v>4363</v>
      </c>
      <c r="B760" s="200" t="n">
        <v>69</v>
      </c>
      <c r="C760" s="246" t="n">
        <v>181</v>
      </c>
      <c r="D760" s="246" t="n">
        <v>16</v>
      </c>
      <c r="E760" s="46" t="n">
        <v>43607</v>
      </c>
      <c r="F760" s="246" t="n">
        <v>5248</v>
      </c>
      <c r="G760" s="246" t="n">
        <v>7075</v>
      </c>
      <c r="H760" s="248" t="n">
        <v>6634</v>
      </c>
      <c r="I760" s="246" t="n">
        <v>2</v>
      </c>
      <c r="J760" s="47">
        <f>+(((G760-F760)-(H760-F760))/(H760-F760))*100</f>
        <v/>
      </c>
      <c r="K760" s="249" t="n"/>
      <c r="L760" s="250">
        <f>AVERAGE(J760:J761)</f>
        <v/>
      </c>
      <c r="M760" s="250">
        <f>_xlfn.STDEV.S(J760,J761)</f>
        <v/>
      </c>
      <c r="N760" s="206" t="n"/>
      <c r="O760" s="206" t="n"/>
      <c r="P760" s="207">
        <f>+(((H760-F760)/1000)*1000)/10</f>
        <v/>
      </c>
      <c r="Q760" s="207">
        <f>AVERAGE(P760:P761)</f>
        <v/>
      </c>
      <c r="R760" s="26" t="inlineStr">
        <is>
          <t>FALSO</t>
        </is>
      </c>
      <c r="S760" s="26" t="inlineStr">
        <is>
          <t>FALSO</t>
        </is>
      </c>
      <c r="T760" s="211" t="n"/>
      <c r="U760" s="211" t="n"/>
      <c r="V760" s="290" t="inlineStr">
        <is>
          <t>Plot válido</t>
        </is>
      </c>
    </row>
    <row r="761" ht="15.75" customHeight="1" s="412">
      <c r="A761" s="199" t="n">
        <v>4364</v>
      </c>
      <c r="B761" s="200" t="n">
        <v>70</v>
      </c>
      <c r="C761" s="246" t="n">
        <v>181</v>
      </c>
      <c r="D761" s="246" t="n">
        <v>16</v>
      </c>
      <c r="E761" s="46" t="n">
        <v>43607</v>
      </c>
      <c r="F761" s="246" t="n">
        <v>5266</v>
      </c>
      <c r="G761" s="246" t="n">
        <v>7133</v>
      </c>
      <c r="H761" s="248" t="n">
        <v>6687</v>
      </c>
      <c r="I761" s="246" t="n"/>
      <c r="J761" s="47">
        <f>+(((G761-F761)-(H761-F761))/(H761-F761))*100</f>
        <v/>
      </c>
      <c r="K761" s="249" t="n"/>
      <c r="L761" s="251" t="n"/>
      <c r="M761" s="251" t="n"/>
      <c r="N761" s="206" t="n"/>
      <c r="O761" s="206" t="n"/>
      <c r="P761" s="207">
        <f>+(((H761-F761)/1000)*1000)/10</f>
        <v/>
      </c>
      <c r="Q761" s="207" t="n"/>
      <c r="R761" s="26" t="inlineStr">
        <is>
          <t>FALSO</t>
        </is>
      </c>
      <c r="S761" s="26" t="inlineStr">
        <is>
          <t>FALSO</t>
        </is>
      </c>
      <c r="T761" s="211" t="n"/>
      <c r="U761" s="211" t="n"/>
      <c r="V761" s="290" t="inlineStr">
        <is>
          <t>Plot válido</t>
        </is>
      </c>
    </row>
    <row r="762" ht="15.75" customHeight="1" s="412">
      <c r="A762" s="199" t="n">
        <v>5009</v>
      </c>
      <c r="B762" s="200" t="n">
        <v>69</v>
      </c>
      <c r="C762" s="246" t="n">
        <v>181</v>
      </c>
      <c r="D762" s="246" t="n">
        <v>18</v>
      </c>
      <c r="E762" s="46" t="n">
        <v>43626</v>
      </c>
      <c r="F762" s="246" t="n">
        <v>5248</v>
      </c>
      <c r="G762" s="246" t="n">
        <v>6265</v>
      </c>
      <c r="H762" s="248" t="n">
        <v>6080</v>
      </c>
      <c r="I762" s="246" t="n">
        <v>8</v>
      </c>
      <c r="J762" s="47">
        <f>+(((G762-F762)-(H762-F762))/(H762-F762))*100</f>
        <v/>
      </c>
      <c r="K762" s="249" t="n"/>
      <c r="L762" s="250">
        <f>AVERAGE(J762:J763)</f>
        <v/>
      </c>
      <c r="M762" s="250">
        <f>_xlfn.STDEV.S(J762,J763)</f>
        <v/>
      </c>
      <c r="N762" s="206" t="n"/>
      <c r="O762" s="206" t="n"/>
      <c r="P762" s="207">
        <f>+(((H762-F762)/1000)*1000)/10</f>
        <v/>
      </c>
      <c r="Q762" s="207">
        <f>AVERAGE(P762:P763)</f>
        <v/>
      </c>
      <c r="R762" s="26" t="inlineStr">
        <is>
          <t>FALSO</t>
        </is>
      </c>
      <c r="S762" s="26" t="inlineStr">
        <is>
          <t>FALSO</t>
        </is>
      </c>
      <c r="T762" s="211" t="n"/>
      <c r="U762" s="211" t="n"/>
      <c r="V762" s="290" t="inlineStr">
        <is>
          <t>Plot válido</t>
        </is>
      </c>
    </row>
    <row r="763" ht="15.75" customHeight="1" s="412">
      <c r="A763" s="199" t="n">
        <v>5010</v>
      </c>
      <c r="B763" s="200" t="n">
        <v>70</v>
      </c>
      <c r="C763" s="246" t="n">
        <v>181</v>
      </c>
      <c r="D763" s="246" t="n">
        <v>18</v>
      </c>
      <c r="E763" s="46" t="n">
        <v>43626</v>
      </c>
      <c r="F763" s="246" t="n">
        <v>5266</v>
      </c>
      <c r="G763" s="246" t="n">
        <v>6417</v>
      </c>
      <c r="H763" s="248" t="n">
        <v>6211</v>
      </c>
      <c r="I763" s="246" t="n"/>
      <c r="J763" s="47">
        <f>+(((G763-F763)-(H763-F763))/(H763-F763))*100</f>
        <v/>
      </c>
      <c r="K763" s="249" t="n"/>
      <c r="L763" s="251" t="n"/>
      <c r="M763" s="251" t="n"/>
      <c r="N763" s="206" t="n"/>
      <c r="O763" s="206" t="n"/>
      <c r="P763" s="207">
        <f>+(((H763-F763)/1000)*1000)/10</f>
        <v/>
      </c>
      <c r="Q763" s="207" t="n"/>
      <c r="R763" s="26" t="inlineStr">
        <is>
          <t>FALSO</t>
        </is>
      </c>
      <c r="S763" s="26" t="inlineStr">
        <is>
          <t>FALSO</t>
        </is>
      </c>
      <c r="T763" s="211" t="n"/>
      <c r="U763" s="211" t="n"/>
      <c r="V763" s="290" t="inlineStr">
        <is>
          <t>Plot válido</t>
        </is>
      </c>
    </row>
    <row r="764" ht="15.75" customHeight="1" s="412">
      <c r="A764" s="199" t="n">
        <v>5589</v>
      </c>
      <c r="B764" s="200" t="n">
        <v>33</v>
      </c>
      <c r="C764" s="252" t="n">
        <v>181</v>
      </c>
      <c r="D764" s="252" t="n">
        <v>21</v>
      </c>
      <c r="E764" s="139" t="n">
        <v>43657</v>
      </c>
      <c r="F764" s="252" t="n">
        <v>5203</v>
      </c>
      <c r="G764" s="252" t="n">
        <v>6833</v>
      </c>
      <c r="H764" s="253" t="n">
        <v>6550</v>
      </c>
      <c r="I764" s="252" t="n">
        <v>8</v>
      </c>
      <c r="J764" s="47">
        <f>+(((G764-F764)-(H764-F764))/(H764-F764))*100</f>
        <v/>
      </c>
      <c r="K764" s="249" t="n"/>
      <c r="L764" s="250">
        <f>AVERAGE(J764:J765)</f>
        <v/>
      </c>
      <c r="M764" s="250">
        <f>_xlfn.STDEV.S(J764,J765)</f>
        <v/>
      </c>
      <c r="N764" s="206" t="n"/>
      <c r="O764" s="206" t="n"/>
      <c r="P764" s="207">
        <f>+(((H764-F764)/1000)*1000)/10</f>
        <v/>
      </c>
      <c r="Q764" s="207">
        <f>AVERAGE(P764:P765)</f>
        <v/>
      </c>
      <c r="R764" s="26" t="inlineStr">
        <is>
          <t>FALSO</t>
        </is>
      </c>
      <c r="S764" s="26" t="inlineStr">
        <is>
          <t>FALSO</t>
        </is>
      </c>
      <c r="T764" s="211" t="n"/>
      <c r="U764" s="211" t="n"/>
      <c r="V764" s="290" t="inlineStr">
        <is>
          <t>Plot válido</t>
        </is>
      </c>
    </row>
    <row r="765" ht="15.75" customHeight="1" s="412">
      <c r="A765" s="199" t="n">
        <v>5590</v>
      </c>
      <c r="B765" s="200" t="n">
        <v>34</v>
      </c>
      <c r="C765" s="252" t="n">
        <v>181</v>
      </c>
      <c r="D765" s="252" t="n">
        <v>21</v>
      </c>
      <c r="E765" s="139" t="n">
        <v>43657</v>
      </c>
      <c r="F765" s="252" t="n">
        <v>5191</v>
      </c>
      <c r="G765" s="252" t="n">
        <v>6702</v>
      </c>
      <c r="H765" s="253" t="n">
        <v>6441</v>
      </c>
      <c r="I765" s="252" t="n"/>
      <c r="J765" s="47">
        <f>+(((G765-F765)-(H765-F765))/(H765-F765))*100</f>
        <v/>
      </c>
      <c r="K765" s="249" t="n"/>
      <c r="L765" s="251" t="n"/>
      <c r="M765" s="251" t="n"/>
      <c r="N765" s="206" t="n"/>
      <c r="O765" s="206" t="n"/>
      <c r="P765" s="207">
        <f>+(((H765-F765)/1000)*1000)/10</f>
        <v/>
      </c>
      <c r="Q765" s="207" t="n"/>
      <c r="R765" s="26" t="inlineStr">
        <is>
          <t>FALSO</t>
        </is>
      </c>
      <c r="S765" s="26" t="inlineStr">
        <is>
          <t>FALSO</t>
        </is>
      </c>
      <c r="T765" s="211" t="n"/>
      <c r="U765" s="211" t="n"/>
      <c r="V765" s="290" t="inlineStr">
        <is>
          <t>Plot válido</t>
        </is>
      </c>
    </row>
    <row r="766" ht="15.75" customHeight="1" s="412">
      <c r="A766" s="199" t="n">
        <v>5909</v>
      </c>
      <c r="B766" s="200" t="n">
        <v>78</v>
      </c>
      <c r="C766" s="252" t="n">
        <v>181</v>
      </c>
      <c r="D766" s="252" t="n">
        <v>22</v>
      </c>
      <c r="E766" s="139" t="n">
        <v>43685</v>
      </c>
      <c r="F766" s="252" t="n">
        <v>5245</v>
      </c>
      <c r="G766" s="252" t="n">
        <v>6996</v>
      </c>
      <c r="H766" s="253" t="n">
        <v>6755</v>
      </c>
      <c r="I766" s="252" t="n">
        <v>8</v>
      </c>
      <c r="J766" s="47">
        <f>+(((G766-F766)-(H766-F766))/(H766-F766))*100</f>
        <v/>
      </c>
      <c r="K766" s="249" t="n"/>
      <c r="L766" s="250">
        <f>AVERAGE(J766:J767)</f>
        <v/>
      </c>
      <c r="M766" s="250">
        <f>_xlfn.STDEV.S(J766,J767)</f>
        <v/>
      </c>
      <c r="N766" s="206" t="n"/>
      <c r="O766" s="206" t="n"/>
      <c r="P766" s="207">
        <f>+(((H766-F766)/1000)*1000)/10</f>
        <v/>
      </c>
      <c r="Q766" s="207">
        <f>AVERAGE(P766:P767)</f>
        <v/>
      </c>
      <c r="R766" s="26" t="inlineStr">
        <is>
          <t>FALSO</t>
        </is>
      </c>
      <c r="S766" s="26" t="inlineStr">
        <is>
          <t>FALSO</t>
        </is>
      </c>
      <c r="T766" s="211" t="n"/>
      <c r="U766" s="211" t="n"/>
      <c r="V766" s="290" t="inlineStr">
        <is>
          <t>Plot válido</t>
        </is>
      </c>
    </row>
    <row r="767" ht="15.75" customHeight="1" s="412">
      <c r="A767" s="199" t="n">
        <v>5910</v>
      </c>
      <c r="B767" s="200" t="n">
        <v>78</v>
      </c>
      <c r="C767" s="252" t="n">
        <v>181</v>
      </c>
      <c r="D767" s="252" t="n">
        <v>22</v>
      </c>
      <c r="E767" s="139" t="n">
        <v>43685</v>
      </c>
      <c r="F767" s="252" t="n">
        <v>5245</v>
      </c>
      <c r="G767" s="252" t="n">
        <v>7012</v>
      </c>
      <c r="H767" s="253" t="n">
        <v>6753</v>
      </c>
      <c r="I767" s="252" t="n"/>
      <c r="J767" s="47">
        <f>+(((G767-F767)-(H767-F767))/(H767-F767))*100</f>
        <v/>
      </c>
      <c r="K767" s="249" t="n"/>
      <c r="L767" s="251" t="n"/>
      <c r="M767" s="251" t="n"/>
      <c r="N767" s="206" t="n"/>
      <c r="O767" s="206" t="n"/>
      <c r="P767" s="207">
        <f>+(((H767-F767)/1000)*1000)/10</f>
        <v/>
      </c>
      <c r="Q767" s="207" t="n"/>
      <c r="R767" s="26" t="inlineStr">
        <is>
          <t>FALSO</t>
        </is>
      </c>
      <c r="S767" s="26" t="inlineStr">
        <is>
          <t>FALSO</t>
        </is>
      </c>
      <c r="T767" s="211" t="n"/>
      <c r="U767" s="211" t="n"/>
      <c r="V767" s="290" t="inlineStr">
        <is>
          <t>Plot válido</t>
        </is>
      </c>
    </row>
    <row r="768" ht="15.75" customHeight="1" s="412">
      <c r="A768" s="199" t="n">
        <v>3699</v>
      </c>
      <c r="B768" s="200" t="n">
        <v>121</v>
      </c>
      <c r="C768" s="201" t="n">
        <v>182</v>
      </c>
      <c r="D768" s="201" t="n">
        <v>14</v>
      </c>
      <c r="E768" s="8" t="n">
        <v>43591</v>
      </c>
      <c r="F768" s="201" t="n">
        <v>5262</v>
      </c>
      <c r="G768" s="264" t="n">
        <v>8655</v>
      </c>
      <c r="H768" s="202" t="n">
        <v>7388</v>
      </c>
      <c r="I768" s="201" t="n">
        <v>2</v>
      </c>
      <c r="J768" s="9">
        <f>+(((G768-F768)-(H768-F768))/(H768-F768))*100</f>
        <v/>
      </c>
      <c r="K768" s="265" t="inlineStr">
        <is>
          <t>1/2</t>
        </is>
      </c>
      <c r="L768" s="204">
        <f>AVERAGE(J768:J769)</f>
        <v/>
      </c>
      <c r="M768" s="204">
        <f>_xlfn.STDEV.S(J768,J769)</f>
        <v/>
      </c>
      <c r="N768" s="206" t="n">
        <v>3</v>
      </c>
      <c r="O768" s="206" t="n"/>
      <c r="P768" s="207">
        <f>+(((H768-F768)/1000)*1000)/10</f>
        <v/>
      </c>
      <c r="Q768" s="207">
        <f>AVERAGE(P768:P769)</f>
        <v/>
      </c>
      <c r="R768" s="26" t="inlineStr">
        <is>
          <t>FALSO</t>
        </is>
      </c>
      <c r="S768" s="26" t="inlineStr">
        <is>
          <t>FALSO</t>
        </is>
      </c>
      <c r="T768" s="211" t="n"/>
      <c r="U768" s="211" t="n"/>
      <c r="V768" s="290" t="inlineStr">
        <is>
          <t>Plot válido</t>
        </is>
      </c>
    </row>
    <row r="769" ht="15.75" customHeight="1" s="412">
      <c r="A769" s="199" t="n">
        <v>3700</v>
      </c>
      <c r="B769" s="200" t="n">
        <v>122</v>
      </c>
      <c r="C769" s="201" t="n">
        <v>182</v>
      </c>
      <c r="D769" s="201" t="n">
        <v>14</v>
      </c>
      <c r="E769" s="8" t="n">
        <v>43591</v>
      </c>
      <c r="F769" s="201" t="n">
        <v>5223</v>
      </c>
      <c r="G769" s="264" t="n">
        <v>8189</v>
      </c>
      <c r="H769" s="202" t="n">
        <v>7032</v>
      </c>
      <c r="I769" s="201" t="n"/>
      <c r="J769" s="9">
        <f>+(((G769-F769)-(H769-F769))/(H769-F769))*100</f>
        <v/>
      </c>
      <c r="K769" s="265" t="n"/>
      <c r="L769" s="210" t="n"/>
      <c r="M769" s="210" t="n"/>
      <c r="N769" s="206" t="n"/>
      <c r="O769" s="206" t="n"/>
      <c r="P769" s="207">
        <f>+(((H769-F769)/1000)*1000)/10</f>
        <v/>
      </c>
      <c r="Q769" s="207" t="n"/>
      <c r="R769" s="26" t="inlineStr">
        <is>
          <t>FALSO</t>
        </is>
      </c>
      <c r="S769" s="26" t="inlineStr">
        <is>
          <t>FALSO</t>
        </is>
      </c>
      <c r="T769" s="211" t="n"/>
      <c r="U769" s="211" t="n"/>
      <c r="V769" s="290" t="inlineStr">
        <is>
          <t>Plot válido</t>
        </is>
      </c>
    </row>
    <row r="770" hidden="1" ht="15.75" customHeight="1" s="412">
      <c r="A770" s="199" t="n">
        <v>4365</v>
      </c>
      <c r="B770" s="200" t="n">
        <v>71</v>
      </c>
      <c r="C770" s="201" t="n">
        <v>182</v>
      </c>
      <c r="D770" s="201" t="n">
        <v>16</v>
      </c>
      <c r="E770" s="8" t="n">
        <v>43607</v>
      </c>
      <c r="F770" s="201" t="n">
        <v>5256</v>
      </c>
      <c r="G770" s="201" t="n">
        <v>8360</v>
      </c>
      <c r="H770" s="202" t="n">
        <v>7247</v>
      </c>
      <c r="I770" s="201" t="n">
        <v>2</v>
      </c>
      <c r="J770" s="9">
        <f>+(((G770-F770)-(H770-F770))/(H770-F770))*100</f>
        <v/>
      </c>
      <c r="K770" s="265" t="inlineStr">
        <is>
          <t>3/4</t>
        </is>
      </c>
      <c r="L770" s="204">
        <f>AVERAGE(J770:J771)</f>
        <v/>
      </c>
      <c r="M770" s="204">
        <f>_xlfn.STDEV.S(J770,J771)</f>
        <v/>
      </c>
      <c r="N770" s="206" t="n"/>
      <c r="O770" s="206" t="n"/>
      <c r="P770" s="207">
        <f>+(((H770-F770)/1000)*1000)/10</f>
        <v/>
      </c>
      <c r="Q770" s="207">
        <f>AVERAGE(P770:P771)</f>
        <v/>
      </c>
      <c r="R770" s="26" t="inlineStr">
        <is>
          <t>FALSO</t>
        </is>
      </c>
      <c r="S770" s="26" t="inlineStr">
        <is>
          <t>FALSO</t>
        </is>
      </c>
      <c r="T770" s="211" t="n"/>
      <c r="U770" s="211" t="n"/>
      <c r="V770" s="290" t="inlineStr">
        <is>
          <t>Se descarta</t>
        </is>
      </c>
    </row>
    <row r="771" hidden="1" ht="15.75" customHeight="1" s="412">
      <c r="A771" s="199" t="n">
        <v>4366</v>
      </c>
      <c r="B771" s="200" t="n">
        <v>72</v>
      </c>
      <c r="C771" s="201" t="n">
        <v>182</v>
      </c>
      <c r="D771" s="201" t="n">
        <v>16</v>
      </c>
      <c r="E771" s="8" t="n">
        <v>43607</v>
      </c>
      <c r="F771" s="201" t="n">
        <v>5223</v>
      </c>
      <c r="G771" s="201" t="n">
        <v>8202</v>
      </c>
      <c r="H771" s="202" t="n">
        <v>7108</v>
      </c>
      <c r="I771" s="201" t="n"/>
      <c r="J771" s="9">
        <f>+(((G771-F771)-(H771-F771))/(H771-F771))*100</f>
        <v/>
      </c>
      <c r="K771" s="265" t="n"/>
      <c r="L771" s="210" t="n"/>
      <c r="M771" s="210" t="n"/>
      <c r="N771" s="206" t="n"/>
      <c r="O771" s="206" t="n"/>
      <c r="P771" s="207">
        <f>+(((H771-F771)/1000)*1000)/10</f>
        <v/>
      </c>
      <c r="Q771" s="207" t="n"/>
      <c r="R771" s="26" t="inlineStr">
        <is>
          <t>FALSO</t>
        </is>
      </c>
      <c r="S771" s="26" t="inlineStr">
        <is>
          <t>FALSO</t>
        </is>
      </c>
      <c r="T771" s="211" t="n"/>
      <c r="U771" s="211" t="n"/>
      <c r="V771" s="290" t="inlineStr">
        <is>
          <t>Se descarta</t>
        </is>
      </c>
    </row>
    <row r="772" hidden="1" ht="15.75" customHeight="1" s="412">
      <c r="A772" s="199" t="n">
        <v>5011</v>
      </c>
      <c r="B772" s="200" t="n">
        <v>71</v>
      </c>
      <c r="C772" s="201" t="n">
        <v>182</v>
      </c>
      <c r="D772" s="201" t="n">
        <v>18</v>
      </c>
      <c r="E772" s="8" t="n">
        <v>43626</v>
      </c>
      <c r="F772" s="201" t="n">
        <v>5256</v>
      </c>
      <c r="G772" s="201" t="n">
        <v>7990</v>
      </c>
      <c r="H772" s="202" t="n">
        <v>7158</v>
      </c>
      <c r="I772" s="201" t="n">
        <v>8</v>
      </c>
      <c r="J772" s="9">
        <f>+(((G772-F772)-(H772-F772))/(H772-F772))*100</f>
        <v/>
      </c>
      <c r="K772" s="265" t="n"/>
      <c r="L772" s="204">
        <f>AVERAGE(J772:J773)</f>
        <v/>
      </c>
      <c r="M772" s="204">
        <f>_xlfn.STDEV.S(J772,J773)</f>
        <v/>
      </c>
      <c r="N772" s="206" t="n"/>
      <c r="O772" s="206" t="n"/>
      <c r="P772" s="207">
        <f>+(((H772-F772)/1000)*1000)/10</f>
        <v/>
      </c>
      <c r="Q772" s="207">
        <f>AVERAGE(P772:P773)</f>
        <v/>
      </c>
      <c r="R772" s="26" t="inlineStr">
        <is>
          <t>FALSO</t>
        </is>
      </c>
      <c r="S772" s="26" t="inlineStr">
        <is>
          <t>FALSO</t>
        </is>
      </c>
      <c r="T772" s="211" t="n"/>
      <c r="U772" s="211" t="n"/>
      <c r="V772" s="290" t="inlineStr">
        <is>
          <t>Se descarta</t>
        </is>
      </c>
    </row>
    <row r="773" hidden="1" ht="15.75" customHeight="1" s="412">
      <c r="A773" s="199" t="n">
        <v>5012</v>
      </c>
      <c r="B773" s="200" t="n">
        <v>72</v>
      </c>
      <c r="C773" s="201" t="n">
        <v>182</v>
      </c>
      <c r="D773" s="201" t="n">
        <v>18</v>
      </c>
      <c r="E773" s="8" t="n">
        <v>43626</v>
      </c>
      <c r="F773" s="201" t="n">
        <v>5223</v>
      </c>
      <c r="G773" s="201" t="n">
        <v>8121</v>
      </c>
      <c r="H773" s="202" t="n">
        <v>7246</v>
      </c>
      <c r="I773" s="201" t="n"/>
      <c r="J773" s="9">
        <f>+(((G773-F773)-(H773-F773))/(H773-F773))*100</f>
        <v/>
      </c>
      <c r="K773" s="265" t="n"/>
      <c r="L773" s="210" t="n"/>
      <c r="M773" s="210" t="n"/>
      <c r="N773" s="206" t="n"/>
      <c r="O773" s="206" t="n"/>
      <c r="P773" s="207">
        <f>+(((H773-F773)/1000)*1000)/10</f>
        <v/>
      </c>
      <c r="Q773" s="207" t="n"/>
      <c r="R773" s="26" t="inlineStr">
        <is>
          <t>FALSO</t>
        </is>
      </c>
      <c r="S773" s="26" t="inlineStr">
        <is>
          <t>FALSO</t>
        </is>
      </c>
      <c r="T773" s="211" t="n"/>
      <c r="U773" s="211" t="n"/>
      <c r="V773" s="290" t="inlineStr">
        <is>
          <t>Se descarta</t>
        </is>
      </c>
    </row>
    <row r="774" hidden="1" ht="15.75" customHeight="1" s="412">
      <c r="A774" s="199" t="n">
        <v>5911</v>
      </c>
      <c r="B774" s="200" t="n">
        <v>79</v>
      </c>
      <c r="C774" s="252" t="n">
        <v>182</v>
      </c>
      <c r="D774" s="252" t="n">
        <v>22</v>
      </c>
      <c r="E774" s="139" t="n">
        <v>43685</v>
      </c>
      <c r="F774" s="252" t="n">
        <v>5242</v>
      </c>
      <c r="G774" s="252" t="n">
        <v>7778</v>
      </c>
      <c r="H774" s="253" t="n">
        <v>7415</v>
      </c>
      <c r="I774" s="252" t="n">
        <v>8</v>
      </c>
      <c r="J774" s="47">
        <f>+(((G774-F774)-(H774-F774))/(H774-F774))*100</f>
        <v/>
      </c>
      <c r="K774" s="249" t="n"/>
      <c r="L774" s="250">
        <f>AVERAGE(J774:J775)</f>
        <v/>
      </c>
      <c r="M774" s="250">
        <f>_xlfn.STDEV.S(J774,J775)</f>
        <v/>
      </c>
      <c r="N774" s="206" t="n"/>
      <c r="O774" s="206" t="n"/>
      <c r="P774" s="207">
        <f>+(((H774-F774)/1000)*1000)/10</f>
        <v/>
      </c>
      <c r="Q774" s="207">
        <f>AVERAGE(P774:P775)</f>
        <v/>
      </c>
      <c r="R774" s="26" t="inlineStr">
        <is>
          <t>FALSO</t>
        </is>
      </c>
      <c r="S774" s="26" t="inlineStr">
        <is>
          <t>FALSO</t>
        </is>
      </c>
      <c r="T774" s="211" t="n"/>
      <c r="U774" s="211" t="n"/>
      <c r="V774" s="290" t="inlineStr">
        <is>
          <t>Se descarta</t>
        </is>
      </c>
    </row>
    <row r="775" hidden="1" ht="15.75" customHeight="1" s="412">
      <c r="A775" s="199" t="n">
        <v>5912</v>
      </c>
      <c r="B775" s="200" t="n">
        <v>79</v>
      </c>
      <c r="C775" s="252" t="n">
        <v>182</v>
      </c>
      <c r="D775" s="252" t="n">
        <v>22</v>
      </c>
      <c r="E775" s="139" t="n">
        <v>43685</v>
      </c>
      <c r="F775" s="252" t="n">
        <v>5242</v>
      </c>
      <c r="G775" s="252" t="n">
        <v>7728</v>
      </c>
      <c r="H775" s="253" t="n">
        <v>7377</v>
      </c>
      <c r="I775" s="252" t="n"/>
      <c r="J775" s="47">
        <f>+(((G775-F775)-(H775-F775))/(H775-F775))*100</f>
        <v/>
      </c>
      <c r="K775" s="249" t="n"/>
      <c r="L775" s="251" t="n"/>
      <c r="M775" s="251" t="n"/>
      <c r="N775" s="206" t="n"/>
      <c r="O775" s="206" t="n"/>
      <c r="P775" s="207">
        <f>+(((H775-F775)/1000)*1000)/10</f>
        <v/>
      </c>
      <c r="Q775" s="207" t="n"/>
      <c r="R775" s="26" t="inlineStr">
        <is>
          <t>FALSO</t>
        </is>
      </c>
      <c r="S775" s="26" t="inlineStr">
        <is>
          <t>FALSO</t>
        </is>
      </c>
      <c r="T775" s="211" t="n"/>
      <c r="U775" s="211" t="n"/>
      <c r="V775" s="290" t="inlineStr">
        <is>
          <t>Se descarta</t>
        </is>
      </c>
    </row>
    <row r="776" hidden="1" ht="15.75" customHeight="1" s="412">
      <c r="A776" s="199" t="n">
        <v>2941</v>
      </c>
      <c r="B776" s="200" t="n">
        <v>25</v>
      </c>
      <c r="C776" s="246" t="n">
        <v>183</v>
      </c>
      <c r="D776" s="246" t="n">
        <v>11</v>
      </c>
      <c r="E776" s="46" t="n">
        <v>43571</v>
      </c>
      <c r="F776" s="247" t="n">
        <v>5238</v>
      </c>
      <c r="G776" s="246" t="n">
        <v>8610</v>
      </c>
      <c r="H776" s="248" t="n">
        <v>7644</v>
      </c>
      <c r="I776" s="246" t="n">
        <v>2</v>
      </c>
      <c r="J776" s="47">
        <f>+(((G776-F776)-(H776-F776))/(H776-F776))*100</f>
        <v/>
      </c>
      <c r="K776" s="249" t="inlineStr">
        <is>
          <t>MF</t>
        </is>
      </c>
      <c r="L776" s="250">
        <f>AVERAGE(J776:J777)</f>
        <v/>
      </c>
      <c r="M776" s="250">
        <f>_xlfn.STDEV.S(J776,J777)</f>
        <v/>
      </c>
      <c r="N776" s="206" t="n">
        <v>2</v>
      </c>
      <c r="O776" s="206" t="n"/>
      <c r="P776" s="207">
        <f>+(((H776-F776)/1000)*1000)/10</f>
        <v/>
      </c>
      <c r="Q776" s="207">
        <f>AVERAGE(P776:P777)</f>
        <v/>
      </c>
      <c r="R776" s="26" t="inlineStr">
        <is>
          <t>FALSO</t>
        </is>
      </c>
      <c r="S776" s="26" t="inlineStr">
        <is>
          <t>FALSO</t>
        </is>
      </c>
      <c r="T776" s="211" t="n"/>
      <c r="U776" s="211" t="n"/>
      <c r="V776" s="290" t="inlineStr">
        <is>
          <t>Se descarta</t>
        </is>
      </c>
    </row>
    <row r="777" hidden="1" ht="15.75" customHeight="1" s="412">
      <c r="A777" s="199" t="n">
        <v>2942</v>
      </c>
      <c r="B777" s="200" t="n">
        <v>26</v>
      </c>
      <c r="C777" s="246" t="n">
        <v>183</v>
      </c>
      <c r="D777" s="246" t="n">
        <v>11</v>
      </c>
      <c r="E777" s="46" t="n">
        <v>43571</v>
      </c>
      <c r="F777" s="247" t="n">
        <v>5207</v>
      </c>
      <c r="G777" s="246" t="n">
        <v>8453</v>
      </c>
      <c r="H777" s="248" t="n">
        <v>7489</v>
      </c>
      <c r="I777" s="246" t="n"/>
      <c r="J777" s="47">
        <f>+(((G777-F777)-(H777-F777))/(H777-F777))*100</f>
        <v/>
      </c>
      <c r="K777" s="249" t="n"/>
      <c r="L777" s="251" t="n"/>
      <c r="M777" s="251" t="n"/>
      <c r="N777" s="206" t="n"/>
      <c r="O777" s="206" t="n"/>
      <c r="P777" s="207">
        <f>+(((H777-F777)/1000)*1000)/10</f>
        <v/>
      </c>
      <c r="Q777" s="207" t="n"/>
      <c r="R777" s="26" t="inlineStr">
        <is>
          <t>FALSO</t>
        </is>
      </c>
      <c r="S777" s="26" t="inlineStr">
        <is>
          <t>FALSO</t>
        </is>
      </c>
      <c r="T777" s="211" t="n"/>
      <c r="U777" s="211" t="n"/>
      <c r="V777" s="290" t="inlineStr">
        <is>
          <t>Se descarta</t>
        </is>
      </c>
    </row>
    <row r="778" ht="15.75" customHeight="1" s="412">
      <c r="A778" s="199" t="n">
        <v>3701</v>
      </c>
      <c r="B778" s="200" t="n">
        <v>123</v>
      </c>
      <c r="C778" s="246" t="n">
        <v>183</v>
      </c>
      <c r="D778" s="246" t="n">
        <v>14</v>
      </c>
      <c r="E778" s="46" t="n">
        <v>43591</v>
      </c>
      <c r="F778" s="246" t="n">
        <v>5241</v>
      </c>
      <c r="G778" s="247" t="n">
        <v>9222</v>
      </c>
      <c r="H778" s="248" t="n">
        <v>8209</v>
      </c>
      <c r="I778" s="246" t="n"/>
      <c r="J778" s="47">
        <f>+(((G778-F778)-(H778-F778))/(H778-F778))*100</f>
        <v/>
      </c>
      <c r="K778" s="249" t="inlineStr">
        <is>
          <t>26/4</t>
        </is>
      </c>
      <c r="L778" s="250">
        <f>AVERAGE(J778:J779)</f>
        <v/>
      </c>
      <c r="M778" s="250">
        <f>_xlfn.STDEV.S(J778,J779)</f>
        <v/>
      </c>
      <c r="N778" s="206" t="n"/>
      <c r="O778" s="206" t="n"/>
      <c r="P778" s="207">
        <f>+(((H778-F778)/1000)*1000)/10</f>
        <v/>
      </c>
      <c r="Q778" s="207">
        <f>AVERAGE(P778:P779)</f>
        <v/>
      </c>
      <c r="R778" s="26" t="inlineStr">
        <is>
          <t>VERDADERO</t>
        </is>
      </c>
      <c r="S778" s="26" t="inlineStr">
        <is>
          <t>FALSO</t>
        </is>
      </c>
      <c r="T778" s="211" t="n"/>
      <c r="U778" s="211" t="n"/>
      <c r="V778" s="290" t="inlineStr">
        <is>
          <t>Plot válido</t>
        </is>
      </c>
    </row>
    <row r="779" ht="15.75" customHeight="1" s="412">
      <c r="A779" s="199" t="n">
        <v>3702</v>
      </c>
      <c r="B779" s="200" t="n">
        <v>124</v>
      </c>
      <c r="C779" s="246" t="n">
        <v>183</v>
      </c>
      <c r="D779" s="246" t="n">
        <v>14</v>
      </c>
      <c r="E779" s="46" t="n">
        <v>43591</v>
      </c>
      <c r="F779" s="246" t="n">
        <v>5265</v>
      </c>
      <c r="G779" s="247" t="n">
        <v>9128</v>
      </c>
      <c r="H779" s="248" t="n">
        <v>8160</v>
      </c>
      <c r="I779" s="246" t="n"/>
      <c r="J779" s="47">
        <f>+(((G779-F779)-(H779-F779))/(H779-F779))*100</f>
        <v/>
      </c>
      <c r="K779" s="249" t="n"/>
      <c r="L779" s="251" t="n"/>
      <c r="M779" s="251" t="n"/>
      <c r="N779" s="206" t="n"/>
      <c r="O779" s="206" t="n"/>
      <c r="P779" s="207">
        <f>+(((H779-F779)/1000)*1000)/10</f>
        <v/>
      </c>
      <c r="Q779" s="207" t="n"/>
      <c r="R779" s="26" t="inlineStr">
        <is>
          <t>FALSO</t>
        </is>
      </c>
      <c r="S779" s="26" t="inlineStr">
        <is>
          <t>FALSO</t>
        </is>
      </c>
      <c r="T779" s="211" t="n"/>
      <c r="U779" s="211" t="n"/>
      <c r="V779" s="290" t="inlineStr">
        <is>
          <t>Plot válido</t>
        </is>
      </c>
    </row>
    <row r="780" ht="15.75" customHeight="1" s="412">
      <c r="A780" s="199" t="n">
        <v>4367</v>
      </c>
      <c r="B780" s="200" t="n">
        <v>73</v>
      </c>
      <c r="C780" s="246" t="n">
        <v>183</v>
      </c>
      <c r="D780" s="246" t="n">
        <v>16</v>
      </c>
      <c r="E780" s="46" t="n">
        <v>43607</v>
      </c>
      <c r="F780" s="246" t="n">
        <v>5203</v>
      </c>
      <c r="G780" s="246" t="n">
        <v>8178</v>
      </c>
      <c r="H780" s="248" t="n">
        <v>7605</v>
      </c>
      <c r="I780" s="246" t="n">
        <v>2</v>
      </c>
      <c r="J780" s="47">
        <f>+(((G780-F780)-(H780-F780))/(H780-F780))*100</f>
        <v/>
      </c>
      <c r="K780" s="249" t="n"/>
      <c r="L780" s="250">
        <f>AVERAGE(J780:J781)</f>
        <v/>
      </c>
      <c r="M780" s="250">
        <f>_xlfn.STDEV.S(J780,J781)</f>
        <v/>
      </c>
      <c r="N780" s="206" t="n"/>
      <c r="O780" s="206" t="n"/>
      <c r="P780" s="207">
        <f>+(((H780-F780)/1000)*1000)/10</f>
        <v/>
      </c>
      <c r="Q780" s="207">
        <f>AVERAGE(P780:P781)</f>
        <v/>
      </c>
      <c r="R780" s="26" t="inlineStr">
        <is>
          <t>FALSO</t>
        </is>
      </c>
      <c r="S780" s="26" t="inlineStr">
        <is>
          <t>FALSO</t>
        </is>
      </c>
      <c r="T780" s="211" t="n"/>
      <c r="U780" s="211" t="n"/>
      <c r="V780" s="290" t="inlineStr">
        <is>
          <t>Plot válido</t>
        </is>
      </c>
    </row>
    <row r="781" ht="15.75" customHeight="1" s="412">
      <c r="A781" s="199" t="n">
        <v>4368</v>
      </c>
      <c r="B781" s="200" t="n">
        <v>74</v>
      </c>
      <c r="C781" s="246" t="n">
        <v>183</v>
      </c>
      <c r="D781" s="246" t="n">
        <v>16</v>
      </c>
      <c r="E781" s="46" t="n">
        <v>43607</v>
      </c>
      <c r="F781" s="246" t="n">
        <v>5309</v>
      </c>
      <c r="G781" s="246" t="n">
        <v>8416</v>
      </c>
      <c r="H781" s="248" t="n">
        <v>7816</v>
      </c>
      <c r="I781" s="246" t="n"/>
      <c r="J781" s="47">
        <f>+(((G781-F781)-(H781-F781))/(H781-F781))*100</f>
        <v/>
      </c>
      <c r="K781" s="249" t="n"/>
      <c r="L781" s="251" t="n"/>
      <c r="M781" s="251" t="n"/>
      <c r="N781" s="206" t="n"/>
      <c r="O781" s="206" t="n"/>
      <c r="P781" s="207">
        <f>+(((H781-F781)/1000)*1000)/10</f>
        <v/>
      </c>
      <c r="Q781" s="207" t="n"/>
      <c r="R781" s="26" t="inlineStr">
        <is>
          <t>FALSO</t>
        </is>
      </c>
      <c r="S781" s="26" t="inlineStr">
        <is>
          <t>FALSO</t>
        </is>
      </c>
      <c r="T781" s="211" t="n"/>
      <c r="U781" s="211" t="n"/>
      <c r="V781" s="290" t="inlineStr">
        <is>
          <t>Plot válido</t>
        </is>
      </c>
    </row>
    <row r="782" ht="15.75" customHeight="1" s="412">
      <c r="A782" s="199" t="n">
        <v>5013</v>
      </c>
      <c r="B782" s="200" t="n">
        <v>73</v>
      </c>
      <c r="C782" s="246" t="n">
        <v>183</v>
      </c>
      <c r="D782" s="246" t="n">
        <v>18</v>
      </c>
      <c r="E782" s="46" t="n">
        <v>43626</v>
      </c>
      <c r="F782" s="246" t="n">
        <v>5203</v>
      </c>
      <c r="G782" s="246" t="n">
        <v>8272</v>
      </c>
      <c r="H782" s="248" t="n">
        <v>7714</v>
      </c>
      <c r="I782" s="246" t="n">
        <v>7</v>
      </c>
      <c r="J782" s="47">
        <f>+(((G782-F782)-(H782-F782))/(H782-F782))*100</f>
        <v/>
      </c>
      <c r="K782" s="249" t="n"/>
      <c r="L782" s="250">
        <f>AVERAGE(J782:J783)</f>
        <v/>
      </c>
      <c r="M782" s="250">
        <f>_xlfn.STDEV.S(J782,J783)</f>
        <v/>
      </c>
      <c r="N782" s="206" t="n"/>
      <c r="O782" s="206" t="n"/>
      <c r="P782" s="207">
        <f>+(((H782-F782)/1000)*1000)/10</f>
        <v/>
      </c>
      <c r="Q782" s="207">
        <f>AVERAGE(P782:P783)</f>
        <v/>
      </c>
      <c r="R782" s="26" t="inlineStr">
        <is>
          <t>FALSO</t>
        </is>
      </c>
      <c r="S782" s="26" t="inlineStr">
        <is>
          <t>FALSO</t>
        </is>
      </c>
      <c r="T782" s="211" t="n"/>
      <c r="U782" s="211" t="n"/>
      <c r="V782" s="290" t="inlineStr">
        <is>
          <t>Plot válido</t>
        </is>
      </c>
    </row>
    <row r="783" ht="15.75" customHeight="1" s="412">
      <c r="A783" s="199" t="n">
        <v>5014</v>
      </c>
      <c r="B783" s="200" t="n">
        <v>74</v>
      </c>
      <c r="C783" s="246" t="n">
        <v>183</v>
      </c>
      <c r="D783" s="246" t="n">
        <v>18</v>
      </c>
      <c r="E783" s="46" t="n">
        <v>43626</v>
      </c>
      <c r="F783" s="246" t="n">
        <v>5309</v>
      </c>
      <c r="G783" s="246" t="n">
        <v>8418</v>
      </c>
      <c r="H783" s="248" t="n">
        <v>7860</v>
      </c>
      <c r="I783" s="246" t="n"/>
      <c r="J783" s="47">
        <f>+(((G783-F783)-(H783-F783))/(H783-F783))*100</f>
        <v/>
      </c>
      <c r="K783" s="249" t="n"/>
      <c r="L783" s="251" t="n"/>
      <c r="M783" s="251" t="n"/>
      <c r="N783" s="206" t="n"/>
      <c r="O783" s="206" t="n"/>
      <c r="P783" s="207">
        <f>+(((H783-F783)/1000)*1000)/10</f>
        <v/>
      </c>
      <c r="Q783" s="207" t="n"/>
      <c r="R783" s="26" t="inlineStr">
        <is>
          <t>FALSO</t>
        </is>
      </c>
      <c r="S783" s="26" t="inlineStr">
        <is>
          <t>FALSO</t>
        </is>
      </c>
      <c r="T783" s="211" t="n"/>
      <c r="U783" s="211" t="n"/>
      <c r="V783" s="290" t="inlineStr">
        <is>
          <t>Plot válido</t>
        </is>
      </c>
    </row>
    <row r="784" ht="15.75" customHeight="1" s="412">
      <c r="A784" s="199" t="n">
        <v>5591</v>
      </c>
      <c r="B784" s="200" t="n">
        <v>35</v>
      </c>
      <c r="C784" s="252" t="n">
        <v>183</v>
      </c>
      <c r="D784" s="252" t="n">
        <v>21</v>
      </c>
      <c r="E784" s="139" t="n">
        <v>43657</v>
      </c>
      <c r="F784" s="252" t="n">
        <v>5280</v>
      </c>
      <c r="G784" s="252" t="n">
        <v>7869</v>
      </c>
      <c r="H784" s="253" t="n">
        <v>7457</v>
      </c>
      <c r="I784" s="252" t="n">
        <v>7</v>
      </c>
      <c r="J784" s="47">
        <f>+(((G784-F784)-(H784-F784))/(H784-F784))*100</f>
        <v/>
      </c>
      <c r="K784" s="249" t="n"/>
      <c r="L784" s="250">
        <f>AVERAGE(J784:J785)</f>
        <v/>
      </c>
      <c r="M784" s="250">
        <f>_xlfn.STDEV.S(J784,J785)</f>
        <v/>
      </c>
      <c r="N784" s="206" t="n"/>
      <c r="O784" s="206" t="n"/>
      <c r="P784" s="207">
        <f>+(((H784-F784)/1000)*1000)/10</f>
        <v/>
      </c>
      <c r="Q784" s="207">
        <f>AVERAGE(P784:P785)</f>
        <v/>
      </c>
      <c r="R784" s="26" t="inlineStr">
        <is>
          <t>FALSO</t>
        </is>
      </c>
      <c r="S784" s="26" t="inlineStr">
        <is>
          <t>FALSO</t>
        </is>
      </c>
      <c r="T784" s="211" t="n"/>
      <c r="U784" s="211" t="n"/>
      <c r="V784" s="290" t="inlineStr">
        <is>
          <t>Plot válido</t>
        </is>
      </c>
    </row>
    <row r="785" ht="15.75" customHeight="1" s="412">
      <c r="A785" s="199" t="n">
        <v>5592</v>
      </c>
      <c r="B785" s="200" t="n">
        <v>36</v>
      </c>
      <c r="C785" s="252" t="n">
        <v>183</v>
      </c>
      <c r="D785" s="252" t="n">
        <v>21</v>
      </c>
      <c r="E785" s="139" t="n">
        <v>43657</v>
      </c>
      <c r="F785" s="252" t="n">
        <v>5219</v>
      </c>
      <c r="G785" s="252" t="n">
        <v>7712</v>
      </c>
      <c r="H785" s="253" t="n">
        <v>7305</v>
      </c>
      <c r="I785" s="252" t="n"/>
      <c r="J785" s="47">
        <f>+(((G785-F785)-(H785-F785))/(H785-F785))*100</f>
        <v/>
      </c>
      <c r="K785" s="249" t="n"/>
      <c r="L785" s="251" t="n"/>
      <c r="M785" s="251" t="n"/>
      <c r="N785" s="206" t="n"/>
      <c r="O785" s="206" t="n"/>
      <c r="P785" s="207">
        <f>+(((H785-F785)/1000)*1000)/10</f>
        <v/>
      </c>
      <c r="Q785" s="207" t="n"/>
      <c r="R785" s="26" t="inlineStr">
        <is>
          <t>FALSO</t>
        </is>
      </c>
      <c r="S785" s="26" t="inlineStr">
        <is>
          <t>FALSO</t>
        </is>
      </c>
      <c r="T785" s="211" t="n"/>
      <c r="U785" s="211" t="n"/>
      <c r="V785" s="290" t="inlineStr">
        <is>
          <t>Plot válido</t>
        </is>
      </c>
    </row>
    <row r="786" ht="15.75" customHeight="1" s="412">
      <c r="A786" s="199" t="n">
        <v>5913</v>
      </c>
      <c r="B786" s="200" t="n">
        <v>80</v>
      </c>
      <c r="C786" s="252" t="n">
        <v>183</v>
      </c>
      <c r="D786" s="252" t="n">
        <v>22</v>
      </c>
      <c r="E786" s="139" t="n">
        <v>43685</v>
      </c>
      <c r="F786" s="252" t="n">
        <v>5245</v>
      </c>
      <c r="G786" s="252" t="n">
        <v>6872</v>
      </c>
      <c r="H786" s="253" t="n">
        <v>6635</v>
      </c>
      <c r="I786" s="252" t="n">
        <v>7</v>
      </c>
      <c r="J786" s="47">
        <f>+(((G786-F786)-(H786-F786))/(H786-F786))*100</f>
        <v/>
      </c>
      <c r="K786" s="249" t="n"/>
      <c r="L786" s="250">
        <f>AVERAGE(J786:J787)</f>
        <v/>
      </c>
      <c r="M786" s="250">
        <f>_xlfn.STDEV.S(J786,J787)</f>
        <v/>
      </c>
      <c r="N786" s="206" t="n"/>
      <c r="O786" s="206" t="n"/>
      <c r="P786" s="207">
        <f>+(((H786-F786)/1000)*1000)/10</f>
        <v/>
      </c>
      <c r="Q786" s="207">
        <f>AVERAGE(P786:P787)</f>
        <v/>
      </c>
      <c r="R786" s="26" t="inlineStr">
        <is>
          <t>FALSO</t>
        </is>
      </c>
      <c r="S786" s="26" t="inlineStr">
        <is>
          <t>FALSO</t>
        </is>
      </c>
      <c r="T786" s="211" t="n"/>
      <c r="U786" s="211" t="n"/>
      <c r="V786" s="290" t="inlineStr">
        <is>
          <t>Plot válido</t>
        </is>
      </c>
    </row>
    <row r="787" ht="15.75" customHeight="1" s="412">
      <c r="A787" s="199" t="n">
        <v>5914</v>
      </c>
      <c r="B787" s="200" t="n">
        <v>80</v>
      </c>
      <c r="C787" s="252" t="n">
        <v>183</v>
      </c>
      <c r="D787" s="252" t="n">
        <v>22</v>
      </c>
      <c r="E787" s="139" t="n">
        <v>43685</v>
      </c>
      <c r="F787" s="252" t="n">
        <v>5245</v>
      </c>
      <c r="G787" s="252" t="n">
        <v>7031</v>
      </c>
      <c r="H787" s="253" t="n">
        <v>6771</v>
      </c>
      <c r="I787" s="252" t="n"/>
      <c r="J787" s="47">
        <f>+(((G787-F787)-(H787-F787))/(H787-F787))*100</f>
        <v/>
      </c>
      <c r="K787" s="249" t="n"/>
      <c r="L787" s="251" t="n"/>
      <c r="M787" s="251" t="n"/>
      <c r="N787" s="206" t="n"/>
      <c r="O787" s="206" t="n"/>
      <c r="P787" s="207">
        <f>+(((H787-F787)/1000)*1000)/10</f>
        <v/>
      </c>
      <c r="Q787" s="207" t="n"/>
      <c r="R787" s="26" t="inlineStr">
        <is>
          <t>FALSO</t>
        </is>
      </c>
      <c r="S787" s="26" t="inlineStr">
        <is>
          <t>FALSO</t>
        </is>
      </c>
      <c r="T787" s="211" t="n"/>
      <c r="U787" s="211" t="n"/>
      <c r="V787" s="290" t="inlineStr">
        <is>
          <t>Plot válido</t>
        </is>
      </c>
    </row>
    <row r="788" ht="15.75" customHeight="1" s="412">
      <c r="A788" s="199" t="n">
        <v>3333</v>
      </c>
      <c r="B788" s="200" t="n">
        <v>89</v>
      </c>
      <c r="C788" s="255" t="n">
        <v>184</v>
      </c>
      <c r="D788" s="255" t="n">
        <v>13</v>
      </c>
      <c r="E788" s="58" t="n">
        <v>43587</v>
      </c>
      <c r="F788" s="255" t="n">
        <v>5188</v>
      </c>
      <c r="G788" s="255" t="n">
        <v>7142</v>
      </c>
      <c r="H788" s="256" t="n">
        <v>6560</v>
      </c>
      <c r="I788" s="255" t="n">
        <v>1</v>
      </c>
      <c r="J788" s="59">
        <f>+(((G788-F788)-(H788-F788))/(H788-F788))*100</f>
        <v/>
      </c>
      <c r="K788" s="257" t="inlineStr">
        <is>
          <t>30/4</t>
        </is>
      </c>
      <c r="L788" s="258">
        <f>AVERAGE(J788:J789)</f>
        <v/>
      </c>
      <c r="M788" s="258">
        <f>_xlfn.STDEV.S(J788,J789)</f>
        <v/>
      </c>
      <c r="N788" s="206" t="n">
        <v>1</v>
      </c>
      <c r="O788" s="206" t="n"/>
      <c r="P788" s="207">
        <f>+(((H788-F788)/1000)*1000)/10</f>
        <v/>
      </c>
      <c r="Q788" s="207">
        <f>AVERAGE(P788:P789)</f>
        <v/>
      </c>
      <c r="R788" s="26" t="inlineStr">
        <is>
          <t>FALSO</t>
        </is>
      </c>
      <c r="S788" s="26" t="inlineStr">
        <is>
          <t>FALSO</t>
        </is>
      </c>
      <c r="T788" s="211" t="n"/>
      <c r="U788" s="211" t="n"/>
      <c r="V788" s="290" t="inlineStr">
        <is>
          <t>Plot válido</t>
        </is>
      </c>
    </row>
    <row r="789" ht="15.75" customHeight="1" s="412">
      <c r="A789" s="199" t="n">
        <v>3334</v>
      </c>
      <c r="B789" s="200" t="n">
        <v>90</v>
      </c>
      <c r="C789" s="255" t="n">
        <v>184</v>
      </c>
      <c r="D789" s="255" t="n">
        <v>13</v>
      </c>
      <c r="E789" s="58" t="n">
        <v>43587</v>
      </c>
      <c r="F789" s="255" t="n">
        <v>5202</v>
      </c>
      <c r="G789" s="255" t="n">
        <v>7486</v>
      </c>
      <c r="H789" s="256" t="n">
        <v>6807</v>
      </c>
      <c r="I789" s="255" t="n"/>
      <c r="J789" s="59">
        <f>+(((G789-F789)-(H789-F789))/(H789-F789))*100</f>
        <v/>
      </c>
      <c r="K789" s="257" t="n"/>
      <c r="L789" s="259" t="n"/>
      <c r="M789" s="259" t="n"/>
      <c r="N789" s="206" t="n"/>
      <c r="O789" s="206" t="n"/>
      <c r="P789" s="207">
        <f>+(((H789-F789)/1000)*1000)/10</f>
        <v/>
      </c>
      <c r="Q789" s="207" t="n"/>
      <c r="R789" s="26" t="inlineStr">
        <is>
          <t>FALSO</t>
        </is>
      </c>
      <c r="S789" s="26" t="inlineStr">
        <is>
          <t>FALSO</t>
        </is>
      </c>
      <c r="T789" s="211" t="n"/>
      <c r="U789" s="211" t="n"/>
      <c r="V789" s="290" t="inlineStr">
        <is>
          <t>Plot válido</t>
        </is>
      </c>
    </row>
    <row r="790" hidden="1" ht="15.75" customHeight="1" s="412">
      <c r="A790" s="199" t="n">
        <v>4057</v>
      </c>
      <c r="B790" s="200" t="n">
        <v>87</v>
      </c>
      <c r="C790" s="255" t="n">
        <v>184</v>
      </c>
      <c r="D790" s="255" t="n">
        <v>15</v>
      </c>
      <c r="E790" s="58" t="n">
        <v>43599</v>
      </c>
      <c r="F790" s="255" t="n">
        <v>5250</v>
      </c>
      <c r="G790" s="255" t="n">
        <v>7116</v>
      </c>
      <c r="H790" s="256" t="n">
        <v>6674</v>
      </c>
      <c r="I790" s="255" t="n"/>
      <c r="J790" s="59">
        <f>+(((G790-F790)-(H790-F790))/(H790-F790))*100</f>
        <v/>
      </c>
      <c r="K790" s="260" t="n"/>
      <c r="L790" s="258">
        <f>AVERAGE(J790:J791)</f>
        <v/>
      </c>
      <c r="M790" s="258">
        <f>_xlfn.STDEV.S(J790,J791)</f>
        <v/>
      </c>
      <c r="N790" s="206" t="n"/>
      <c r="O790" s="206" t="n"/>
      <c r="P790" s="207">
        <f>+(((H790-F790)/1000)*1000)/10</f>
        <v/>
      </c>
      <c r="Q790" s="207">
        <f>AVERAGE(P790:P791)</f>
        <v/>
      </c>
      <c r="R790" s="26" t="inlineStr">
        <is>
          <t>FALSO</t>
        </is>
      </c>
      <c r="S790" s="26" t="inlineStr">
        <is>
          <t>FALSO</t>
        </is>
      </c>
      <c r="T790" s="211" t="n"/>
      <c r="U790" s="211" t="n"/>
      <c r="V790" s="290" t="inlineStr">
        <is>
          <t>Se descarta</t>
        </is>
      </c>
    </row>
    <row r="791" hidden="1" ht="15.75" customHeight="1" s="412">
      <c r="A791" s="199" t="n">
        <v>4058</v>
      </c>
      <c r="B791" s="200" t="n">
        <v>88</v>
      </c>
      <c r="C791" s="255" t="n">
        <v>184</v>
      </c>
      <c r="D791" s="255" t="n">
        <v>15</v>
      </c>
      <c r="E791" s="58" t="n">
        <v>43599</v>
      </c>
      <c r="F791" s="255" t="n">
        <v>5241</v>
      </c>
      <c r="G791" s="255" t="n">
        <v>6915</v>
      </c>
      <c r="H791" s="256" t="n">
        <v>6532</v>
      </c>
      <c r="I791" s="255" t="n"/>
      <c r="J791" s="59">
        <f>+(((G791-F791)-(H791-F791))/(H791-F791))*100</f>
        <v/>
      </c>
      <c r="K791" s="260" t="n"/>
      <c r="L791" s="259" t="n"/>
      <c r="M791" s="259" t="n"/>
      <c r="N791" s="206" t="n"/>
      <c r="O791" s="206" t="n"/>
      <c r="P791" s="207">
        <f>+(((H791-F791)/1000)*1000)/10</f>
        <v/>
      </c>
      <c r="Q791" s="207" t="n"/>
      <c r="R791" s="26" t="inlineStr">
        <is>
          <t>FALSO</t>
        </is>
      </c>
      <c r="S791" s="26" t="inlineStr">
        <is>
          <t>FALSO</t>
        </is>
      </c>
      <c r="T791" s="211" t="n"/>
      <c r="U791" s="211" t="n"/>
      <c r="V791" s="290" t="inlineStr">
        <is>
          <t>Se descarta</t>
        </is>
      </c>
    </row>
    <row r="792" hidden="1" ht="15.75" customHeight="1" s="412">
      <c r="A792" s="199" t="n">
        <v>4703</v>
      </c>
      <c r="B792" s="200" t="n">
        <v>87</v>
      </c>
      <c r="C792" s="255" t="n">
        <v>184</v>
      </c>
      <c r="D792" s="255" t="n">
        <v>17</v>
      </c>
      <c r="E792" s="58" t="n">
        <v>43619</v>
      </c>
      <c r="F792" s="255" t="n">
        <v>5250</v>
      </c>
      <c r="G792" s="255" t="n">
        <v>7054</v>
      </c>
      <c r="H792" s="256" t="n">
        <v>6717</v>
      </c>
      <c r="I792" s="255" t="n"/>
      <c r="J792" s="59">
        <f>+(((G792-F792)-(H792-F792))/(H792-F792))*100</f>
        <v/>
      </c>
      <c r="K792" s="257" t="n"/>
      <c r="L792" s="258">
        <f>AVERAGE(J792:J793)</f>
        <v/>
      </c>
      <c r="M792" s="258">
        <f>_xlfn.STDEV.S(J792,J793)</f>
        <v/>
      </c>
      <c r="N792" s="206" t="n"/>
      <c r="O792" s="206" t="n"/>
      <c r="P792" s="207">
        <f>+(((H792-F792)/1000)*1000)/10</f>
        <v/>
      </c>
      <c r="Q792" s="207">
        <f>AVERAGE(P792:P793)</f>
        <v/>
      </c>
      <c r="R792" s="26" t="inlineStr">
        <is>
          <t>FALSO</t>
        </is>
      </c>
      <c r="S792" s="26" t="inlineStr">
        <is>
          <t>FALSO</t>
        </is>
      </c>
      <c r="T792" s="211" t="n"/>
      <c r="U792" s="211" t="n"/>
      <c r="V792" s="290" t="inlineStr">
        <is>
          <t>Se descarta</t>
        </is>
      </c>
    </row>
    <row r="793" hidden="1" ht="15.75" customHeight="1" s="412">
      <c r="A793" s="199" t="n">
        <v>4704</v>
      </c>
      <c r="B793" s="200" t="n">
        <v>88</v>
      </c>
      <c r="C793" s="255" t="n">
        <v>184</v>
      </c>
      <c r="D793" s="255" t="n">
        <v>17</v>
      </c>
      <c r="E793" s="58" t="n">
        <v>43619</v>
      </c>
      <c r="F793" s="255" t="n">
        <v>5241</v>
      </c>
      <c r="G793" s="255" t="n">
        <v>6877</v>
      </c>
      <c r="H793" s="256" t="n">
        <v>6578</v>
      </c>
      <c r="I793" s="255" t="n"/>
      <c r="J793" s="59">
        <f>+(((G793-F793)-(H793-F793))/(H793-F793))*100</f>
        <v/>
      </c>
      <c r="K793" s="257" t="n"/>
      <c r="L793" s="259" t="n"/>
      <c r="M793" s="259" t="n"/>
      <c r="N793" s="206" t="n"/>
      <c r="O793" s="206" t="n"/>
      <c r="P793" s="207">
        <f>+(((H793-F793)/1000)*1000)/10</f>
        <v/>
      </c>
      <c r="Q793" s="207" t="n"/>
      <c r="R793" s="26" t="inlineStr">
        <is>
          <t>FALSO</t>
        </is>
      </c>
      <c r="S793" s="26" t="inlineStr">
        <is>
          <t>FALSO</t>
        </is>
      </c>
      <c r="T793" s="211" t="n"/>
      <c r="U793" s="211" t="n"/>
      <c r="V793" s="290" t="inlineStr">
        <is>
          <t>Se descarta</t>
        </is>
      </c>
    </row>
    <row r="794" hidden="1" ht="15.75" customHeight="1" s="412">
      <c r="A794" s="199" t="n">
        <v>5319</v>
      </c>
      <c r="B794" s="200" t="n">
        <v>57</v>
      </c>
      <c r="C794" s="252" t="n">
        <v>184</v>
      </c>
      <c r="D794" s="252" t="n">
        <v>19</v>
      </c>
      <c r="E794" s="139" t="n">
        <v>43637</v>
      </c>
      <c r="F794" s="252" t="n">
        <v>5257</v>
      </c>
      <c r="G794" s="252" t="n">
        <v>7189</v>
      </c>
      <c r="H794" s="253" t="n">
        <v>6827</v>
      </c>
      <c r="I794" s="252" t="inlineStr">
        <is>
          <t>7</t>
        </is>
      </c>
      <c r="J794" s="261">
        <f>+(((G794-F794)-(H794-F794))/(H794-F794))*100</f>
        <v/>
      </c>
      <c r="K794" s="262" t="n"/>
      <c r="L794" s="263">
        <f>AVERAGE(J794:J795)</f>
        <v/>
      </c>
      <c r="M794" s="263" t="n"/>
      <c r="N794" s="206" t="n"/>
      <c r="O794" s="206" t="n"/>
      <c r="P794" s="207">
        <f>+(((H794-F794)/1000)*1000)/10</f>
        <v/>
      </c>
      <c r="Q794" s="207">
        <f>AVERAGE(P794:P795)</f>
        <v/>
      </c>
      <c r="R794" s="26" t="inlineStr">
        <is>
          <t>FALSO</t>
        </is>
      </c>
      <c r="S794" s="26" t="inlineStr">
        <is>
          <t>FALSO</t>
        </is>
      </c>
      <c r="T794" s="211" t="n"/>
      <c r="U794" s="211" t="n"/>
      <c r="V794" s="290" t="inlineStr">
        <is>
          <t>Se descarta</t>
        </is>
      </c>
    </row>
    <row r="795" hidden="1" ht="15.75" customHeight="1" s="412">
      <c r="A795" s="199" t="n">
        <v>5320</v>
      </c>
      <c r="B795" s="200" t="n">
        <v>58</v>
      </c>
      <c r="C795" s="252" t="n">
        <v>184</v>
      </c>
      <c r="D795" s="252" t="n">
        <v>19</v>
      </c>
      <c r="E795" s="139" t="n">
        <v>43637</v>
      </c>
      <c r="F795" s="252" t="n">
        <v>5320</v>
      </c>
      <c r="G795" s="252" t="n">
        <v>7228</v>
      </c>
      <c r="H795" s="253" t="n"/>
      <c r="I795" s="252" t="n"/>
      <c r="J795" s="261" t="n"/>
      <c r="K795" s="262" t="n"/>
      <c r="L795" s="207" t="n"/>
      <c r="M795" s="207" t="n"/>
      <c r="N795" s="206" t="n"/>
      <c r="O795" s="206" t="n"/>
      <c r="P795" s="207">
        <f>+(((H795-F795)/1000)*1000)/10</f>
        <v/>
      </c>
      <c r="Q795" s="207" t="n"/>
      <c r="R795" s="26" t="inlineStr">
        <is>
          <t>FALSO</t>
        </is>
      </c>
      <c r="S795" s="26" t="inlineStr">
        <is>
          <t>FALSO</t>
        </is>
      </c>
      <c r="T795" s="211" t="n"/>
      <c r="U795" s="211" t="n"/>
      <c r="V795" s="290" t="inlineStr">
        <is>
          <t>Se descarta</t>
        </is>
      </c>
    </row>
    <row r="796" hidden="1" ht="15.75" customHeight="1" s="412">
      <c r="A796" s="199" t="n">
        <v>5915</v>
      </c>
      <c r="B796" s="200" t="n">
        <v>81</v>
      </c>
      <c r="C796" s="252" t="n">
        <v>184</v>
      </c>
      <c r="D796" s="252" t="n">
        <v>22</v>
      </c>
      <c r="E796" s="139" t="n">
        <v>43685</v>
      </c>
      <c r="F796" s="252" t="n">
        <v>5180</v>
      </c>
      <c r="G796" s="252" t="n">
        <v>6257</v>
      </c>
      <c r="H796" s="253" t="n">
        <v>6110</v>
      </c>
      <c r="I796" s="252" t="n">
        <v>7</v>
      </c>
      <c r="J796" s="47">
        <f>+(((G796-F796)-(H796-F796))/(H796-F796))*100</f>
        <v/>
      </c>
      <c r="K796" s="249" t="n"/>
      <c r="L796" s="250">
        <f>AVERAGE(J796:J797)</f>
        <v/>
      </c>
      <c r="M796" s="250">
        <f>_xlfn.STDEV.S(J796,J797)</f>
        <v/>
      </c>
      <c r="N796" s="206" t="n"/>
      <c r="O796" s="206" t="n"/>
      <c r="P796" s="207">
        <f>+(((H796-F796)/1000)*1000)/10</f>
        <v/>
      </c>
      <c r="Q796" s="207">
        <f>AVERAGE(P796:P797)</f>
        <v/>
      </c>
      <c r="R796" s="26" t="inlineStr">
        <is>
          <t>FALSO</t>
        </is>
      </c>
      <c r="S796" s="26" t="inlineStr">
        <is>
          <t>FALSO</t>
        </is>
      </c>
      <c r="T796" s="211" t="n"/>
      <c r="U796" s="211" t="n"/>
      <c r="V796" s="290" t="inlineStr">
        <is>
          <t>Se descarta</t>
        </is>
      </c>
    </row>
    <row r="797" hidden="1" ht="15.75" customHeight="1" s="412">
      <c r="A797" s="199" t="n">
        <v>5916</v>
      </c>
      <c r="B797" s="200" t="n">
        <v>81</v>
      </c>
      <c r="C797" s="252" t="n">
        <v>184</v>
      </c>
      <c r="D797" s="252" t="n">
        <v>22</v>
      </c>
      <c r="E797" s="139" t="n">
        <v>43685</v>
      </c>
      <c r="F797" s="252" t="n">
        <v>5180</v>
      </c>
      <c r="G797" s="252" t="n">
        <v>6417</v>
      </c>
      <c r="H797" s="253" t="n">
        <v>6241</v>
      </c>
      <c r="I797" s="252" t="n"/>
      <c r="J797" s="47">
        <f>+(((G797-F797)-(H797-F797))/(H797-F797))*100</f>
        <v/>
      </c>
      <c r="K797" s="249" t="n"/>
      <c r="L797" s="251" t="n"/>
      <c r="M797" s="251" t="n"/>
      <c r="N797" s="206" t="n"/>
      <c r="O797" s="206" t="n"/>
      <c r="P797" s="207">
        <f>+(((H797-F797)/1000)*1000)/10</f>
        <v/>
      </c>
      <c r="Q797" s="207" t="n"/>
      <c r="R797" s="26" t="inlineStr">
        <is>
          <t>FALSO</t>
        </is>
      </c>
      <c r="S797" s="26" t="inlineStr">
        <is>
          <t>FALSO</t>
        </is>
      </c>
      <c r="T797" s="211" t="n"/>
      <c r="U797" s="211" t="n"/>
      <c r="V797" s="290" t="inlineStr">
        <is>
          <t>Se descarta</t>
        </is>
      </c>
    </row>
    <row r="798" hidden="1" ht="15.75" customHeight="1" s="412">
      <c r="A798" s="199" t="n">
        <v>3335</v>
      </c>
      <c r="B798" s="200" t="n">
        <v>91</v>
      </c>
      <c r="C798" s="255" t="n">
        <v>185</v>
      </c>
      <c r="D798" s="255" t="n">
        <v>13</v>
      </c>
      <c r="E798" s="58" t="n">
        <v>43587</v>
      </c>
      <c r="F798" s="255" t="n">
        <v>5252</v>
      </c>
      <c r="G798" s="255" t="n">
        <v>8954</v>
      </c>
      <c r="H798" s="256" t="n">
        <v>7837</v>
      </c>
      <c r="I798" s="255" t="n">
        <v>1</v>
      </c>
      <c r="J798" s="59">
        <f>+(((G798-F798)-(H798-F798))/(H798-F798))*100</f>
        <v/>
      </c>
      <c r="K798" s="257" t="inlineStr">
        <is>
          <t>2/5</t>
        </is>
      </c>
      <c r="L798" s="258">
        <f>AVERAGE(J798:J799)</f>
        <v/>
      </c>
      <c r="M798" s="258">
        <f>_xlfn.STDEV.S(J798,J799)</f>
        <v/>
      </c>
      <c r="N798" s="206" t="n">
        <v>1</v>
      </c>
      <c r="O798" s="206" t="n"/>
      <c r="P798" s="207">
        <f>+(((H798-F798)/1000)*1000)/10</f>
        <v/>
      </c>
      <c r="Q798" s="207">
        <f>AVERAGE(P798:P799)</f>
        <v/>
      </c>
      <c r="R798" s="26" t="inlineStr">
        <is>
          <t>FALSO</t>
        </is>
      </c>
      <c r="S798" s="26" t="inlineStr">
        <is>
          <t>FALSO</t>
        </is>
      </c>
      <c r="T798" s="211" t="n"/>
      <c r="U798" s="211" t="n"/>
      <c r="V798" s="290" t="inlineStr">
        <is>
          <t>Se descarta</t>
        </is>
      </c>
    </row>
    <row r="799" hidden="1" ht="15.75" customHeight="1" s="412">
      <c r="A799" s="199" t="n">
        <v>3336</v>
      </c>
      <c r="B799" s="200" t="n">
        <v>92</v>
      </c>
      <c r="C799" s="255" t="n">
        <v>185</v>
      </c>
      <c r="D799" s="255" t="n">
        <v>13</v>
      </c>
      <c r="E799" s="58" t="n">
        <v>43587</v>
      </c>
      <c r="F799" s="255" t="n">
        <v>5241</v>
      </c>
      <c r="G799" s="255" t="n">
        <v>9071</v>
      </c>
      <c r="H799" s="256" t="n">
        <v>7936</v>
      </c>
      <c r="I799" s="255" t="n"/>
      <c r="J799" s="59">
        <f>+(((G799-F799)-(H799-F799))/(H799-F799))*100</f>
        <v/>
      </c>
      <c r="K799" s="257" t="n"/>
      <c r="L799" s="259" t="n"/>
      <c r="M799" s="259" t="n"/>
      <c r="N799" s="206" t="n"/>
      <c r="O799" s="206" t="n"/>
      <c r="P799" s="207">
        <f>+(((H799-F799)/1000)*1000)/10</f>
        <v/>
      </c>
      <c r="Q799" s="207" t="n"/>
      <c r="R799" s="26" t="inlineStr">
        <is>
          <t>FALSO</t>
        </is>
      </c>
      <c r="S799" s="26" t="inlineStr">
        <is>
          <t>FALSO</t>
        </is>
      </c>
      <c r="T799" s="211" t="n"/>
      <c r="U799" s="211" t="n"/>
      <c r="V799" s="290" t="inlineStr">
        <is>
          <t>Se descarta</t>
        </is>
      </c>
    </row>
    <row r="800" hidden="1" ht="15.75" customHeight="1" s="412">
      <c r="A800" s="199" t="n">
        <v>4059</v>
      </c>
      <c r="B800" s="200" t="n">
        <v>89</v>
      </c>
      <c r="C800" s="255" t="n">
        <v>185</v>
      </c>
      <c r="D800" s="255" t="n">
        <v>15</v>
      </c>
      <c r="E800" s="58" t="n">
        <v>43599</v>
      </c>
      <c r="F800" s="255" t="n">
        <v>5188</v>
      </c>
      <c r="G800" s="255" t="n">
        <v>7410</v>
      </c>
      <c r="H800" s="256" t="n">
        <v>6980</v>
      </c>
      <c r="I800" s="255" t="n"/>
      <c r="J800" s="59">
        <f>+(((G800-F800)-(H800-F800))/(H800-F800))*100</f>
        <v/>
      </c>
      <c r="K800" s="260" t="n"/>
      <c r="L800" s="258">
        <f>AVERAGE(J800:J801)</f>
        <v/>
      </c>
      <c r="M800" s="258">
        <f>_xlfn.STDEV.S(J800,J801)</f>
        <v/>
      </c>
      <c r="N800" s="206" t="n"/>
      <c r="O800" s="206" t="n"/>
      <c r="P800" s="207">
        <f>+(((H800-F800)/1000)*1000)/10</f>
        <v/>
      </c>
      <c r="Q800" s="207">
        <f>AVERAGE(P800:P801)</f>
        <v/>
      </c>
      <c r="R800" s="26" t="inlineStr">
        <is>
          <t>FALSO</t>
        </is>
      </c>
      <c r="S800" s="26" t="inlineStr">
        <is>
          <t>FALSO</t>
        </is>
      </c>
      <c r="T800" s="211" t="n"/>
      <c r="U800" s="211" t="n"/>
      <c r="V800" s="290" t="inlineStr">
        <is>
          <t>Se descarta</t>
        </is>
      </c>
    </row>
    <row r="801" hidden="1" ht="15.75" customHeight="1" s="412">
      <c r="A801" s="199" t="n">
        <v>4060</v>
      </c>
      <c r="B801" s="200" t="n">
        <v>90</v>
      </c>
      <c r="C801" s="255" t="n">
        <v>185</v>
      </c>
      <c r="D801" s="255" t="n">
        <v>15</v>
      </c>
      <c r="E801" s="58" t="n">
        <v>43599</v>
      </c>
      <c r="F801" s="255" t="n">
        <v>5202</v>
      </c>
      <c r="G801" s="255" t="n">
        <v>7346</v>
      </c>
      <c r="H801" s="256" t="n">
        <v>6933</v>
      </c>
      <c r="I801" s="255" t="n"/>
      <c r="J801" s="59">
        <f>+(((G801-F801)-(H801-F801))/(H801-F801))*100</f>
        <v/>
      </c>
      <c r="K801" s="260" t="n"/>
      <c r="L801" s="259" t="n"/>
      <c r="M801" s="259" t="n"/>
      <c r="N801" s="206" t="n"/>
      <c r="O801" s="206" t="n"/>
      <c r="P801" s="207">
        <f>+(((H801-F801)/1000)*1000)/10</f>
        <v/>
      </c>
      <c r="Q801" s="207" t="n"/>
      <c r="R801" s="26" t="inlineStr">
        <is>
          <t>FALSO</t>
        </is>
      </c>
      <c r="S801" s="26" t="inlineStr">
        <is>
          <t>FALSO</t>
        </is>
      </c>
      <c r="T801" s="211" t="n"/>
      <c r="U801" s="211" t="n"/>
      <c r="V801" s="290" t="inlineStr">
        <is>
          <t>Se descarta</t>
        </is>
      </c>
    </row>
    <row r="802" hidden="1" ht="15.75" customHeight="1" s="412">
      <c r="A802" s="199" t="n">
        <v>4705</v>
      </c>
      <c r="B802" s="200" t="n">
        <v>89</v>
      </c>
      <c r="C802" s="255" t="n">
        <v>185</v>
      </c>
      <c r="D802" s="255" t="n">
        <v>17</v>
      </c>
      <c r="E802" s="58" t="n">
        <v>43619</v>
      </c>
      <c r="F802" s="255" t="n">
        <v>5188</v>
      </c>
      <c r="G802" s="255" t="n">
        <v>7447</v>
      </c>
      <c r="H802" s="256" t="n">
        <v>7013</v>
      </c>
      <c r="I802" s="255" t="n"/>
      <c r="J802" s="59">
        <f>+(((G802-F802)-(H802-F802))/(H802-F802))*100</f>
        <v/>
      </c>
      <c r="K802" s="257" t="n"/>
      <c r="L802" s="258">
        <f>AVERAGE(J802:J803)</f>
        <v/>
      </c>
      <c r="M802" s="258">
        <f>_xlfn.STDEV.S(J802,J803)</f>
        <v/>
      </c>
      <c r="N802" s="206" t="n"/>
      <c r="O802" s="206" t="n"/>
      <c r="P802" s="207">
        <f>+(((H802-F802)/1000)*1000)/10</f>
        <v/>
      </c>
      <c r="Q802" s="207">
        <f>AVERAGE(P802:P803)</f>
        <v/>
      </c>
      <c r="R802" s="26" t="inlineStr">
        <is>
          <t>FALSO</t>
        </is>
      </c>
      <c r="S802" s="26" t="inlineStr">
        <is>
          <t>FALSO</t>
        </is>
      </c>
      <c r="T802" s="211" t="n"/>
      <c r="U802" s="211" t="n"/>
      <c r="V802" s="290" t="inlineStr">
        <is>
          <t>Se descarta</t>
        </is>
      </c>
    </row>
    <row r="803" hidden="1" ht="15.75" customHeight="1" s="412">
      <c r="A803" s="199" t="n">
        <v>4706</v>
      </c>
      <c r="B803" s="200" t="n">
        <v>90</v>
      </c>
      <c r="C803" s="255" t="n">
        <v>185</v>
      </c>
      <c r="D803" s="255" t="n">
        <v>17</v>
      </c>
      <c r="E803" s="58" t="n">
        <v>43619</v>
      </c>
      <c r="F803" s="255" t="n">
        <v>5202</v>
      </c>
      <c r="G803" s="255" t="n">
        <v>7235</v>
      </c>
      <c r="H803" s="256" t="n">
        <v>6850</v>
      </c>
      <c r="I803" s="255" t="n"/>
      <c r="J803" s="59">
        <f>+(((G803-F803)-(H803-F803))/(H803-F803))*100</f>
        <v/>
      </c>
      <c r="K803" s="257" t="n"/>
      <c r="L803" s="259" t="n"/>
      <c r="M803" s="259" t="n"/>
      <c r="N803" s="206" t="n"/>
      <c r="O803" s="206" t="n"/>
      <c r="P803" s="207">
        <f>+(((H803-F803)/1000)*1000)/10</f>
        <v/>
      </c>
      <c r="Q803" s="207" t="n"/>
      <c r="R803" s="26" t="inlineStr">
        <is>
          <t>FALSO</t>
        </is>
      </c>
      <c r="S803" s="26" t="inlineStr">
        <is>
          <t>FALSO</t>
        </is>
      </c>
      <c r="T803" s="211" t="n"/>
      <c r="U803" s="211" t="n"/>
      <c r="V803" s="290" t="inlineStr">
        <is>
          <t>Se descarta</t>
        </is>
      </c>
    </row>
    <row r="804" hidden="1" ht="15.75" customHeight="1" s="412">
      <c r="A804" s="199" t="n">
        <v>5321</v>
      </c>
      <c r="B804" s="200" t="n">
        <v>59</v>
      </c>
      <c r="C804" s="252" t="n">
        <v>185</v>
      </c>
      <c r="D804" s="252" t="n">
        <v>19</v>
      </c>
      <c r="E804" s="139" t="n">
        <v>43637</v>
      </c>
      <c r="F804" s="252" t="n">
        <v>5278</v>
      </c>
      <c r="G804" s="252" t="n">
        <v>7852</v>
      </c>
      <c r="H804" s="253" t="n">
        <v>7452</v>
      </c>
      <c r="I804" s="252" t="inlineStr">
        <is>
          <t>7</t>
        </is>
      </c>
      <c r="J804" s="261">
        <f>+(((G804-F804)-(H804-F804))/(H804-F804))*100</f>
        <v/>
      </c>
      <c r="K804" s="262" t="n"/>
      <c r="L804" s="263">
        <f>AVERAGE(J804:J805)</f>
        <v/>
      </c>
      <c r="M804" s="263">
        <f>_xlfn.STDEV.S(J804,J805)</f>
        <v/>
      </c>
      <c r="N804" s="206" t="n"/>
      <c r="O804" s="206" t="n"/>
      <c r="P804" s="207">
        <f>+(((H804-F804)/1000)*1000)/10</f>
        <v/>
      </c>
      <c r="Q804" s="207">
        <f>AVERAGE(P804:P805)</f>
        <v/>
      </c>
      <c r="R804" s="26" t="inlineStr">
        <is>
          <t>FALSO</t>
        </is>
      </c>
      <c r="S804" s="26" t="inlineStr">
        <is>
          <t>FALSO</t>
        </is>
      </c>
      <c r="T804" s="211" t="n"/>
      <c r="U804" s="211" t="n"/>
      <c r="V804" s="290" t="inlineStr">
        <is>
          <t>Se descarta</t>
        </is>
      </c>
    </row>
    <row r="805" hidden="1" ht="15.75" customHeight="1" s="412">
      <c r="A805" s="199" t="n">
        <v>5322</v>
      </c>
      <c r="B805" s="200" t="n">
        <v>60</v>
      </c>
      <c r="C805" s="252" t="n">
        <v>185</v>
      </c>
      <c r="D805" s="252" t="n">
        <v>19</v>
      </c>
      <c r="E805" s="139" t="n">
        <v>43637</v>
      </c>
      <c r="F805" s="252" t="n">
        <v>5220</v>
      </c>
      <c r="G805" s="252" t="n">
        <v>7944</v>
      </c>
      <c r="H805" s="253" t="n">
        <v>7419</v>
      </c>
      <c r="I805" s="252" t="n"/>
      <c r="J805" s="261">
        <f>+(((G805-F805)-(H805-F805))/(H805-F805))*100</f>
        <v/>
      </c>
      <c r="K805" s="262" t="n"/>
      <c r="L805" s="207" t="n"/>
      <c r="M805" s="207" t="n"/>
      <c r="N805" s="206" t="n"/>
      <c r="O805" s="206" t="n"/>
      <c r="P805" s="207">
        <f>+(((H805-F805)/1000)*1000)/10</f>
        <v/>
      </c>
      <c r="Q805" s="207" t="n"/>
      <c r="R805" s="26" t="inlineStr">
        <is>
          <t>FALSO</t>
        </is>
      </c>
      <c r="S805" s="26" t="inlineStr">
        <is>
          <t>FALSO</t>
        </is>
      </c>
      <c r="T805" s="211" t="n"/>
      <c r="U805" s="211" t="n"/>
      <c r="V805" s="290" t="inlineStr">
        <is>
          <t>Se descarta</t>
        </is>
      </c>
    </row>
    <row r="806" hidden="1" ht="15.75" customHeight="1" s="412">
      <c r="A806" s="199" t="n">
        <v>5917</v>
      </c>
      <c r="B806" s="200" t="n">
        <v>82</v>
      </c>
      <c r="C806" s="252" t="n">
        <v>185</v>
      </c>
      <c r="D806" s="252" t="n">
        <v>22</v>
      </c>
      <c r="E806" s="139" t="n">
        <v>43685</v>
      </c>
      <c r="F806" s="252" t="n">
        <v>5194</v>
      </c>
      <c r="G806" s="252" t="n">
        <v>7320</v>
      </c>
      <c r="H806" s="253" t="n">
        <v>7023</v>
      </c>
      <c r="I806" s="252" t="n">
        <v>6</v>
      </c>
      <c r="J806" s="47">
        <f>+(((G806-F806)-(H806-F806))/(H806-F806))*100</f>
        <v/>
      </c>
      <c r="K806" s="249" t="n"/>
      <c r="L806" s="250">
        <f>AVERAGE(J806:J807)</f>
        <v/>
      </c>
      <c r="M806" s="250">
        <f>_xlfn.STDEV.S(J806,J807)</f>
        <v/>
      </c>
      <c r="N806" s="206" t="n"/>
      <c r="O806" s="206" t="n"/>
      <c r="P806" s="207">
        <f>+(((H806-F806)/1000)*1000)/10</f>
        <v/>
      </c>
      <c r="Q806" s="207">
        <f>AVERAGE(P806:P807)</f>
        <v/>
      </c>
      <c r="R806" s="26" t="inlineStr">
        <is>
          <t>FALSO</t>
        </is>
      </c>
      <c r="S806" s="26" t="inlineStr">
        <is>
          <t>FALSO</t>
        </is>
      </c>
      <c r="T806" s="211" t="n"/>
      <c r="U806" s="211" t="n"/>
      <c r="V806" s="290" t="inlineStr">
        <is>
          <t>Se descarta</t>
        </is>
      </c>
    </row>
    <row r="807" hidden="1" ht="15.75" customHeight="1" s="412">
      <c r="A807" s="199" t="n">
        <v>5918</v>
      </c>
      <c r="B807" s="200" t="n">
        <v>82</v>
      </c>
      <c r="C807" s="252" t="n">
        <v>185</v>
      </c>
      <c r="D807" s="252" t="n">
        <v>22</v>
      </c>
      <c r="E807" s="139" t="n">
        <v>43685</v>
      </c>
      <c r="F807" s="252" t="n">
        <v>5194</v>
      </c>
      <c r="G807" s="252" t="n">
        <v>7444</v>
      </c>
      <c r="H807" s="253" t="n">
        <v>7121</v>
      </c>
      <c r="I807" s="252" t="n"/>
      <c r="J807" s="47">
        <f>+(((G807-F807)-(H807-F807))/(H807-F807))*100</f>
        <v/>
      </c>
      <c r="K807" s="249" t="n"/>
      <c r="L807" s="251" t="n"/>
      <c r="M807" s="251" t="n"/>
      <c r="N807" s="206" t="n"/>
      <c r="O807" s="206" t="n"/>
      <c r="P807" s="207">
        <f>+(((H807-F807)/1000)*1000)/10</f>
        <v/>
      </c>
      <c r="Q807" s="207" t="n"/>
      <c r="R807" s="26" t="inlineStr">
        <is>
          <t>FALSO</t>
        </is>
      </c>
      <c r="S807" s="26" t="inlineStr">
        <is>
          <t>FALSO</t>
        </is>
      </c>
      <c r="T807" s="211" t="n"/>
      <c r="U807" s="211" t="n"/>
      <c r="V807" s="290" t="inlineStr">
        <is>
          <t>Se descarta</t>
        </is>
      </c>
    </row>
    <row r="808" hidden="1" ht="15.75" customHeight="1" s="412">
      <c r="A808" s="199" t="n">
        <v>2943</v>
      </c>
      <c r="B808" s="200" t="n">
        <v>27</v>
      </c>
      <c r="C808" s="246" t="n">
        <v>186</v>
      </c>
      <c r="D808" s="246" t="n">
        <v>11</v>
      </c>
      <c r="E808" s="46" t="n">
        <v>43571</v>
      </c>
      <c r="F808" s="247" t="n">
        <v>5236</v>
      </c>
      <c r="G808" s="246" t="n">
        <v>8890</v>
      </c>
      <c r="H808" s="248" t="n">
        <v>7446</v>
      </c>
      <c r="I808" s="246" t="n">
        <v>2</v>
      </c>
      <c r="J808" s="47">
        <f>+(((G808-F808)-(H808-F808))/(H808-F808))*100</f>
        <v/>
      </c>
      <c r="K808" s="249" t="n">
        <v>0.5</v>
      </c>
      <c r="L808" s="250">
        <f>AVERAGE(J808:J809)</f>
        <v/>
      </c>
      <c r="M808" s="250">
        <f>_xlfn.STDEV.S(J808,J809)</f>
        <v/>
      </c>
      <c r="N808" s="206" t="n">
        <v>2</v>
      </c>
      <c r="O808" s="206" t="n"/>
      <c r="P808" s="207">
        <f>+(((H808-F808)/1000)*1000)/10</f>
        <v/>
      </c>
      <c r="Q808" s="207">
        <f>AVERAGE(P808:P809)</f>
        <v/>
      </c>
      <c r="R808" s="26" t="inlineStr">
        <is>
          <t>FALSO</t>
        </is>
      </c>
      <c r="S808" s="26" t="inlineStr">
        <is>
          <t>FALSO</t>
        </is>
      </c>
      <c r="T808" s="211" t="n"/>
      <c r="U808" s="211" t="n"/>
      <c r="V808" s="290" t="inlineStr">
        <is>
          <t>Se descarta</t>
        </is>
      </c>
    </row>
    <row r="809" hidden="1" ht="15.75" customHeight="1" s="412">
      <c r="A809" s="199" t="n">
        <v>2944</v>
      </c>
      <c r="B809" s="200" t="n">
        <v>28</v>
      </c>
      <c r="C809" s="246" t="n">
        <v>186</v>
      </c>
      <c r="D809" s="246" t="n">
        <v>11</v>
      </c>
      <c r="E809" s="46" t="n">
        <v>43571</v>
      </c>
      <c r="F809" s="247" t="n">
        <v>5216</v>
      </c>
      <c r="G809" s="246" t="n">
        <v>8954</v>
      </c>
      <c r="H809" s="248" t="n">
        <v>7462</v>
      </c>
      <c r="I809" s="246" t="n"/>
      <c r="J809" s="47">
        <f>+(((G809-F809)-(H809-F809))/(H809-F809))*100</f>
        <v/>
      </c>
      <c r="K809" s="249" t="n"/>
      <c r="L809" s="251" t="n"/>
      <c r="M809" s="251" t="n"/>
      <c r="N809" s="206" t="n"/>
      <c r="O809" s="206" t="n"/>
      <c r="P809" s="207">
        <f>+(((H809-F809)/1000)*1000)/10</f>
        <v/>
      </c>
      <c r="Q809" s="207" t="n"/>
      <c r="R809" s="26" t="inlineStr">
        <is>
          <t>FALSO</t>
        </is>
      </c>
      <c r="S809" s="26" t="inlineStr">
        <is>
          <t>FALSO</t>
        </is>
      </c>
      <c r="T809" s="211" t="n"/>
      <c r="U809" s="211" t="n"/>
      <c r="V809" s="290" t="inlineStr">
        <is>
          <t>Se descarta</t>
        </is>
      </c>
    </row>
    <row r="810" ht="15.75" customHeight="1" s="412">
      <c r="A810" s="199" t="n">
        <v>3703</v>
      </c>
      <c r="B810" s="200" t="n">
        <v>125</v>
      </c>
      <c r="C810" s="246" t="n">
        <v>186</v>
      </c>
      <c r="D810" s="246" t="n">
        <v>14</v>
      </c>
      <c r="E810" s="46" t="n">
        <v>43591</v>
      </c>
      <c r="F810" s="246" t="n">
        <v>5217</v>
      </c>
      <c r="G810" s="247" t="n">
        <v>8723</v>
      </c>
      <c r="H810" s="248" t="n">
        <v>7708</v>
      </c>
      <c r="I810" s="246" t="n"/>
      <c r="J810" s="47">
        <f>+(((G810-F810)-(H810-F810))/(H810-F810))*100</f>
        <v/>
      </c>
      <c r="K810" s="249" t="inlineStr">
        <is>
          <t>26/4</t>
        </is>
      </c>
      <c r="L810" s="250">
        <f>AVERAGE(J810:J811)</f>
        <v/>
      </c>
      <c r="M810" s="250">
        <f>_xlfn.STDEV.S(J810,J811)</f>
        <v/>
      </c>
      <c r="N810" s="206" t="n"/>
      <c r="O810" s="206" t="n"/>
      <c r="P810" s="207">
        <f>+(((H810-F810)/1000)*1000)/10</f>
        <v/>
      </c>
      <c r="Q810" s="207">
        <f>AVERAGE(P810:P811)</f>
        <v/>
      </c>
      <c r="R810" s="26" t="inlineStr">
        <is>
          <t>FALSO</t>
        </is>
      </c>
      <c r="S810" s="26" t="inlineStr">
        <is>
          <t>FALSO</t>
        </is>
      </c>
      <c r="T810" s="211" t="n"/>
      <c r="U810" s="211" t="n"/>
      <c r="V810" s="290" t="inlineStr">
        <is>
          <t>Plot válido</t>
        </is>
      </c>
    </row>
    <row r="811" ht="15.75" customHeight="1" s="412">
      <c r="A811" s="199" t="n">
        <v>3704</v>
      </c>
      <c r="B811" s="200" t="n">
        <v>126</v>
      </c>
      <c r="C811" s="246" t="n">
        <v>186</v>
      </c>
      <c r="D811" s="246" t="n">
        <v>14</v>
      </c>
      <c r="E811" s="46" t="n">
        <v>43591</v>
      </c>
      <c r="F811" s="246" t="n">
        <v>5232</v>
      </c>
      <c r="G811" s="247" t="n">
        <v>8479</v>
      </c>
      <c r="H811" s="248" t="n">
        <v>7555</v>
      </c>
      <c r="I811" s="246" t="n"/>
      <c r="J811" s="47">
        <f>+(((G811-F811)-(H811-F811))/(H811-F811))*100</f>
        <v/>
      </c>
      <c r="K811" s="249" t="n"/>
      <c r="L811" s="251" t="n"/>
      <c r="M811" s="251" t="n"/>
      <c r="N811" s="206" t="n"/>
      <c r="O811" s="206" t="n"/>
      <c r="P811" s="207">
        <f>+(((H811-F811)/1000)*1000)/10</f>
        <v/>
      </c>
      <c r="Q811" s="207" t="n"/>
      <c r="R811" s="26" t="inlineStr">
        <is>
          <t>FALSO</t>
        </is>
      </c>
      <c r="S811" s="26" t="inlineStr">
        <is>
          <t>FALSO</t>
        </is>
      </c>
      <c r="T811" s="211" t="n"/>
      <c r="U811" s="211" t="n"/>
      <c r="V811" s="290" t="inlineStr">
        <is>
          <t>Plot válido</t>
        </is>
      </c>
    </row>
    <row r="812" ht="15.75" customHeight="1" s="412">
      <c r="A812" s="199" t="n">
        <v>4369</v>
      </c>
      <c r="B812" s="200" t="n">
        <v>75</v>
      </c>
      <c r="C812" s="246" t="n">
        <v>186</v>
      </c>
      <c r="D812" s="246" t="n">
        <v>16</v>
      </c>
      <c r="E812" s="46" t="n">
        <v>43607</v>
      </c>
      <c r="F812" s="246" t="n">
        <v>5226</v>
      </c>
      <c r="G812" s="246" t="n">
        <v>7995</v>
      </c>
      <c r="H812" s="248" t="n">
        <v>7384</v>
      </c>
      <c r="I812" s="246" t="n">
        <v>2</v>
      </c>
      <c r="J812" s="47">
        <f>+(((G812-F812)-(H812-F812))/(H812-F812))*100</f>
        <v/>
      </c>
      <c r="K812" s="249" t="n"/>
      <c r="L812" s="250">
        <f>AVERAGE(J812:J813)</f>
        <v/>
      </c>
      <c r="M812" s="250">
        <f>_xlfn.STDEV.S(J812,J813)</f>
        <v/>
      </c>
      <c r="N812" s="206" t="n"/>
      <c r="O812" s="206" t="n"/>
      <c r="P812" s="207">
        <f>+(((H812-F812)/1000)*1000)/10</f>
        <v/>
      </c>
      <c r="Q812" s="207">
        <f>AVERAGE(P812:P813)</f>
        <v/>
      </c>
      <c r="R812" s="26" t="inlineStr">
        <is>
          <t>FALSO</t>
        </is>
      </c>
      <c r="S812" s="26" t="inlineStr">
        <is>
          <t>FALSO</t>
        </is>
      </c>
      <c r="T812" s="211" t="n"/>
      <c r="U812" s="211" t="n"/>
      <c r="V812" s="290" t="inlineStr">
        <is>
          <t>Plot válido</t>
        </is>
      </c>
    </row>
    <row r="813" ht="15.75" customHeight="1" s="412">
      <c r="A813" s="199" t="n">
        <v>4370</v>
      </c>
      <c r="B813" s="200" t="n">
        <v>76</v>
      </c>
      <c r="C813" s="246" t="n">
        <v>186</v>
      </c>
      <c r="D813" s="246" t="n">
        <v>16</v>
      </c>
      <c r="E813" s="46" t="n">
        <v>43607</v>
      </c>
      <c r="F813" s="246" t="n">
        <v>5239</v>
      </c>
      <c r="G813" s="246" t="n">
        <v>7773</v>
      </c>
      <c r="H813" s="248" t="n">
        <v>7237</v>
      </c>
      <c r="I813" s="246" t="n"/>
      <c r="J813" s="47">
        <f>+(((G813-F813)-(H813-F813))/(H813-F813))*100</f>
        <v/>
      </c>
      <c r="K813" s="249" t="n"/>
      <c r="L813" s="251" t="n"/>
      <c r="M813" s="251" t="n"/>
      <c r="N813" s="206" t="n"/>
      <c r="O813" s="206" t="n"/>
      <c r="P813" s="207">
        <f>+(((H813-F813)/1000)*1000)/10</f>
        <v/>
      </c>
      <c r="Q813" s="207" t="n"/>
      <c r="R813" s="26" t="inlineStr">
        <is>
          <t>FALSO</t>
        </is>
      </c>
      <c r="S813" s="26" t="inlineStr">
        <is>
          <t>FALSO</t>
        </is>
      </c>
      <c r="T813" s="211" t="n"/>
      <c r="U813" s="211" t="n"/>
      <c r="V813" s="290" t="inlineStr">
        <is>
          <t>Plot válido</t>
        </is>
      </c>
    </row>
    <row r="814" ht="15.75" customHeight="1" s="412">
      <c r="A814" s="199" t="n">
        <v>5015</v>
      </c>
      <c r="B814" s="200" t="n">
        <v>75</v>
      </c>
      <c r="C814" s="246" t="n">
        <v>186</v>
      </c>
      <c r="D814" s="246" t="n">
        <v>18</v>
      </c>
      <c r="E814" s="46" t="n">
        <v>43626</v>
      </c>
      <c r="F814" s="246" t="n">
        <v>5226</v>
      </c>
      <c r="G814" s="246" t="n">
        <v>7900</v>
      </c>
      <c r="H814" s="248" t="n">
        <v>7427</v>
      </c>
      <c r="I814" s="246" t="n">
        <v>8</v>
      </c>
      <c r="J814" s="47">
        <f>+(((G814-F814)-(H814-F814))/(H814-F814))*100</f>
        <v/>
      </c>
      <c r="K814" s="249" t="n"/>
      <c r="L814" s="250">
        <f>AVERAGE(J814:J815)</f>
        <v/>
      </c>
      <c r="M814" s="250">
        <f>_xlfn.STDEV.S(J814,J815)</f>
        <v/>
      </c>
      <c r="N814" s="206" t="n"/>
      <c r="O814" s="206" t="n"/>
      <c r="P814" s="207">
        <f>+(((H814-F814)/1000)*1000)/10</f>
        <v/>
      </c>
      <c r="Q814" s="207">
        <f>AVERAGE(P814:P815)</f>
        <v/>
      </c>
      <c r="R814" s="26" t="inlineStr">
        <is>
          <t>FALSO</t>
        </is>
      </c>
      <c r="S814" s="26" t="inlineStr">
        <is>
          <t>FALSO</t>
        </is>
      </c>
      <c r="T814" s="211" t="n"/>
      <c r="U814" s="211" t="n"/>
      <c r="V814" s="290" t="inlineStr">
        <is>
          <t>Plot válido</t>
        </is>
      </c>
    </row>
    <row r="815" ht="15.75" customHeight="1" s="412">
      <c r="A815" s="199" t="n">
        <v>5016</v>
      </c>
      <c r="B815" s="200" t="n">
        <v>76</v>
      </c>
      <c r="C815" s="246" t="n">
        <v>186</v>
      </c>
      <c r="D815" s="246" t="n">
        <v>18</v>
      </c>
      <c r="E815" s="46" t="n">
        <v>43626</v>
      </c>
      <c r="F815" s="246" t="n">
        <v>5239</v>
      </c>
      <c r="G815" s="246" t="n">
        <v>7866</v>
      </c>
      <c r="H815" s="248" t="n">
        <v>7406</v>
      </c>
      <c r="I815" s="246" t="n"/>
      <c r="J815" s="47">
        <f>+(((G815-F815)-(H815-F815))/(H815-F815))*100</f>
        <v/>
      </c>
      <c r="K815" s="249" t="n"/>
      <c r="L815" s="251" t="n"/>
      <c r="M815" s="251" t="n"/>
      <c r="N815" s="206" t="n"/>
      <c r="O815" s="206" t="n"/>
      <c r="P815" s="207">
        <f>+(((H815-F815)/1000)*1000)/10</f>
        <v/>
      </c>
      <c r="Q815" s="207" t="n"/>
      <c r="R815" s="26" t="inlineStr">
        <is>
          <t>FALSO</t>
        </is>
      </c>
      <c r="S815" s="26" t="inlineStr">
        <is>
          <t>FALSO</t>
        </is>
      </c>
      <c r="T815" s="211" t="n"/>
      <c r="U815" s="211" t="n"/>
      <c r="V815" s="290" t="inlineStr">
        <is>
          <t>Plot válido</t>
        </is>
      </c>
    </row>
    <row r="816" ht="15.75" customHeight="1" s="412">
      <c r="A816" s="199" t="n">
        <v>5593</v>
      </c>
      <c r="B816" s="200" t="n">
        <v>37</v>
      </c>
      <c r="C816" s="252" t="n">
        <v>186</v>
      </c>
      <c r="D816" s="252" t="n">
        <v>21</v>
      </c>
      <c r="E816" s="139" t="n">
        <v>43657</v>
      </c>
      <c r="F816" s="252" t="n">
        <v>5225</v>
      </c>
      <c r="G816" s="252" t="n">
        <v>7128</v>
      </c>
      <c r="H816" s="253" t="n">
        <v>6826</v>
      </c>
      <c r="I816" s="252" t="n">
        <v>8</v>
      </c>
      <c r="J816" s="47">
        <f>+(((G816-F816)-(H816-F816))/(H816-F816))*100</f>
        <v/>
      </c>
      <c r="K816" s="249" t="n"/>
      <c r="L816" s="250">
        <f>AVERAGE(J816:J817)</f>
        <v/>
      </c>
      <c r="M816" s="250">
        <f>_xlfn.STDEV.S(J816,J817)</f>
        <v/>
      </c>
      <c r="N816" s="206" t="n"/>
      <c r="O816" s="206" t="n"/>
      <c r="P816" s="207">
        <f>+(((H816-F816)/1000)*1000)/10</f>
        <v/>
      </c>
      <c r="Q816" s="207">
        <f>AVERAGE(P816:P817)</f>
        <v/>
      </c>
      <c r="R816" s="26" t="inlineStr">
        <is>
          <t>FALSO</t>
        </is>
      </c>
      <c r="S816" s="26" t="inlineStr">
        <is>
          <t>FALSO</t>
        </is>
      </c>
      <c r="T816" s="211" t="n"/>
      <c r="U816" s="211" t="n"/>
      <c r="V816" s="290" t="inlineStr">
        <is>
          <t>Plot válido</t>
        </is>
      </c>
    </row>
    <row r="817" ht="15.75" customHeight="1" s="412">
      <c r="A817" s="199" t="n">
        <v>5594</v>
      </c>
      <c r="B817" s="200" t="n">
        <v>38</v>
      </c>
      <c r="C817" s="252" t="n">
        <v>186</v>
      </c>
      <c r="D817" s="252" t="n">
        <v>21</v>
      </c>
      <c r="E817" s="139" t="n">
        <v>43657</v>
      </c>
      <c r="F817" s="252" t="n">
        <v>5241</v>
      </c>
      <c r="G817" s="252" t="n">
        <v>7424</v>
      </c>
      <c r="H817" s="253" t="n">
        <v>7077</v>
      </c>
      <c r="I817" s="252" t="n"/>
      <c r="J817" s="47">
        <f>+(((G817-F817)-(H817-F817))/(H817-F817))*100</f>
        <v/>
      </c>
      <c r="K817" s="249" t="n"/>
      <c r="L817" s="251" t="n"/>
      <c r="M817" s="251" t="n"/>
      <c r="N817" s="206" t="n"/>
      <c r="O817" s="206" t="n"/>
      <c r="P817" s="207">
        <f>+(((H817-F817)/1000)*1000)/10</f>
        <v/>
      </c>
      <c r="Q817" s="207" t="n"/>
      <c r="R817" s="26" t="inlineStr">
        <is>
          <t>FALSO</t>
        </is>
      </c>
      <c r="S817" s="26" t="inlineStr">
        <is>
          <t>FALSO</t>
        </is>
      </c>
      <c r="T817" s="211" t="n"/>
      <c r="U817" s="211" t="n"/>
      <c r="V817" s="290" t="inlineStr">
        <is>
          <t>Plot válido</t>
        </is>
      </c>
    </row>
    <row r="818" ht="15.75" customHeight="1" s="412">
      <c r="A818" s="199" t="n">
        <v>5919</v>
      </c>
      <c r="B818" s="200" t="n">
        <v>83</v>
      </c>
      <c r="C818" s="252" t="n">
        <v>186</v>
      </c>
      <c r="D818" s="252" t="n">
        <v>22</v>
      </c>
      <c r="E818" s="139" t="n">
        <v>43685</v>
      </c>
      <c r="F818" s="252" t="n">
        <v>5294</v>
      </c>
      <c r="G818" s="252" t="n">
        <v>7943</v>
      </c>
      <c r="H818" s="253" t="n">
        <v>7582</v>
      </c>
      <c r="I818" s="252" t="n">
        <v>6</v>
      </c>
      <c r="J818" s="47">
        <f>+(((G818-F818)-(H818-F818))/(H818-F818))*100</f>
        <v/>
      </c>
      <c r="K818" s="249" t="n"/>
      <c r="L818" s="250">
        <f>AVERAGE(J818:J819)</f>
        <v/>
      </c>
      <c r="M818" s="250">
        <f>_xlfn.STDEV.S(J818,J819)</f>
        <v/>
      </c>
      <c r="N818" s="206" t="n"/>
      <c r="O818" s="206" t="n"/>
      <c r="P818" s="207">
        <f>+(((H818-F818)/1000)*1000)/10</f>
        <v/>
      </c>
      <c r="Q818" s="207">
        <f>AVERAGE(P818:P819)</f>
        <v/>
      </c>
      <c r="R818" s="26" t="inlineStr">
        <is>
          <t>FALSO</t>
        </is>
      </c>
      <c r="S818" s="26" t="inlineStr">
        <is>
          <t>FALSO</t>
        </is>
      </c>
      <c r="T818" s="211" t="n"/>
      <c r="U818" s="211" t="n"/>
      <c r="V818" s="290" t="inlineStr">
        <is>
          <t>Plot válido</t>
        </is>
      </c>
    </row>
    <row r="819" ht="15.75" customHeight="1" s="412">
      <c r="A819" s="199" t="n">
        <v>5920</v>
      </c>
      <c r="B819" s="200" t="n">
        <v>83</v>
      </c>
      <c r="C819" s="252" t="n">
        <v>186</v>
      </c>
      <c r="D819" s="252" t="n">
        <v>22</v>
      </c>
      <c r="E819" s="139" t="n">
        <v>43685</v>
      </c>
      <c r="F819" s="252" t="n">
        <v>5294</v>
      </c>
      <c r="G819" s="252" t="n">
        <v>7846</v>
      </c>
      <c r="H819" s="253" t="n">
        <v>7480</v>
      </c>
      <c r="I819" s="252" t="n"/>
      <c r="J819" s="47">
        <f>+(((G819-F819)-(H819-F819))/(H819-F819))*100</f>
        <v/>
      </c>
      <c r="K819" s="249" t="n"/>
      <c r="L819" s="251" t="n"/>
      <c r="M819" s="251" t="n"/>
      <c r="N819" s="206" t="n"/>
      <c r="O819" s="206" t="n"/>
      <c r="P819" s="207">
        <f>+(((H819-F819)/1000)*1000)/10</f>
        <v/>
      </c>
      <c r="Q819" s="207" t="n"/>
      <c r="R819" s="26" t="inlineStr">
        <is>
          <t>FALSO</t>
        </is>
      </c>
      <c r="S819" s="26" t="inlineStr">
        <is>
          <t>FALSO</t>
        </is>
      </c>
      <c r="T819" s="211" t="n"/>
      <c r="U819" s="211" t="n"/>
      <c r="V819" s="290" t="inlineStr">
        <is>
          <t>Plot válido</t>
        </is>
      </c>
    </row>
    <row r="820" ht="15.75" customHeight="1" s="412">
      <c r="A820" s="199" t="n">
        <v>3705</v>
      </c>
      <c r="B820" s="200" t="n">
        <v>127</v>
      </c>
      <c r="C820" s="201" t="n">
        <v>187</v>
      </c>
      <c r="D820" s="201" t="n">
        <v>14</v>
      </c>
      <c r="E820" s="8" t="n">
        <v>43591</v>
      </c>
      <c r="F820" s="201" t="n">
        <v>5247</v>
      </c>
      <c r="G820" s="264" t="n">
        <v>9134</v>
      </c>
      <c r="H820" s="202" t="n">
        <v>7724</v>
      </c>
      <c r="I820" s="201" t="n">
        <v>2</v>
      </c>
      <c r="J820" s="9">
        <f>+(((G820-F820)-(H820-F820))/(H820-F820))*100</f>
        <v/>
      </c>
      <c r="K820" s="265" t="inlineStr">
        <is>
          <t>1/4</t>
        </is>
      </c>
      <c r="L820" s="204">
        <f>AVERAGE(J820:J821)</f>
        <v/>
      </c>
      <c r="M820" s="204">
        <f>_xlfn.STDEV.S(J820,J821)</f>
        <v/>
      </c>
      <c r="N820" s="206" t="n">
        <v>3</v>
      </c>
      <c r="O820" s="206" t="n"/>
      <c r="P820" s="207">
        <f>+(((H820-F820)/1000)*1000)/10</f>
        <v/>
      </c>
      <c r="Q820" s="207">
        <f>AVERAGE(P820:P821)</f>
        <v/>
      </c>
      <c r="R820" s="26" t="inlineStr">
        <is>
          <t>FALSO</t>
        </is>
      </c>
      <c r="S820" s="26" t="inlineStr">
        <is>
          <t>FALSO</t>
        </is>
      </c>
      <c r="T820" s="211" t="n"/>
      <c r="U820" s="211" t="n"/>
      <c r="V820" s="290" t="inlineStr">
        <is>
          <t>Plot válido</t>
        </is>
      </c>
    </row>
    <row r="821" ht="15.75" customHeight="1" s="412">
      <c r="A821" s="199" t="n">
        <v>3706</v>
      </c>
      <c r="B821" s="200" t="n">
        <v>128</v>
      </c>
      <c r="C821" s="201" t="n">
        <v>187</v>
      </c>
      <c r="D821" s="201" t="n">
        <v>14</v>
      </c>
      <c r="E821" s="8" t="n">
        <v>43591</v>
      </c>
      <c r="F821" s="201" t="n">
        <v>5213</v>
      </c>
      <c r="G821" s="264" t="n">
        <v>9209</v>
      </c>
      <c r="H821" s="202" t="n">
        <v>7703</v>
      </c>
      <c r="I821" s="201" t="n"/>
      <c r="J821" s="9">
        <f>+(((G821-F821)-(H821-F821))/(H821-F821))*100</f>
        <v/>
      </c>
      <c r="K821" s="265" t="n"/>
      <c r="L821" s="210" t="n"/>
      <c r="M821" s="210" t="n"/>
      <c r="N821" s="206" t="n"/>
      <c r="O821" s="206" t="n"/>
      <c r="P821" s="207">
        <f>+(((H821-F821)/1000)*1000)/10</f>
        <v/>
      </c>
      <c r="Q821" s="207" t="n"/>
      <c r="R821" s="26" t="inlineStr">
        <is>
          <t>FALSO</t>
        </is>
      </c>
      <c r="S821" s="26" t="inlineStr">
        <is>
          <t>FALSO</t>
        </is>
      </c>
      <c r="T821" s="211" t="n"/>
      <c r="U821" s="211" t="n"/>
      <c r="V821" s="290" t="inlineStr">
        <is>
          <t>Plot válido</t>
        </is>
      </c>
    </row>
    <row r="822" hidden="1" ht="15.75" customHeight="1" s="412">
      <c r="A822" s="199" t="n">
        <v>4371</v>
      </c>
      <c r="B822" s="200" t="n">
        <v>77</v>
      </c>
      <c r="C822" s="201" t="n">
        <v>187</v>
      </c>
      <c r="D822" s="201" t="n">
        <v>16</v>
      </c>
      <c r="E822" s="8" t="n">
        <v>43607</v>
      </c>
      <c r="F822" s="201" t="n">
        <v>5212</v>
      </c>
      <c r="G822" s="201" t="n">
        <v>10162</v>
      </c>
      <c r="H822" s="202" t="n">
        <v>8528</v>
      </c>
      <c r="I822" s="201" t="n">
        <v>2</v>
      </c>
      <c r="J822" s="9">
        <f>+(((G822-F822)-(H822-F822))/(H822-F822))*100</f>
        <v/>
      </c>
      <c r="K822" s="265" t="inlineStr">
        <is>
          <t>MF*</t>
        </is>
      </c>
      <c r="L822" s="204">
        <f>AVERAGE(J822:J823)</f>
        <v/>
      </c>
      <c r="M822" s="204">
        <f>_xlfn.STDEV.S(J822,J823)</f>
        <v/>
      </c>
      <c r="N822" s="206" t="n"/>
      <c r="O822" s="206" t="n"/>
      <c r="P822" s="207">
        <f>+(((H822-F822)/1000)*1000)/10</f>
        <v/>
      </c>
      <c r="Q822" s="207">
        <f>AVERAGE(P822:P823)</f>
        <v/>
      </c>
      <c r="R822" s="26" t="inlineStr">
        <is>
          <t>FALSO</t>
        </is>
      </c>
      <c r="S822" s="26" t="inlineStr">
        <is>
          <t>FALSO</t>
        </is>
      </c>
      <c r="T822" s="211" t="n"/>
      <c r="U822" s="211" t="n"/>
      <c r="V822" s="290" t="inlineStr">
        <is>
          <t>Se descarta</t>
        </is>
      </c>
    </row>
    <row r="823" hidden="1" ht="15.75" customHeight="1" s="412">
      <c r="A823" s="199" t="n">
        <v>4372</v>
      </c>
      <c r="B823" s="200" t="n">
        <v>78</v>
      </c>
      <c r="C823" s="201" t="n">
        <v>187</v>
      </c>
      <c r="D823" s="201" t="n">
        <v>16</v>
      </c>
      <c r="E823" s="8" t="n">
        <v>43607</v>
      </c>
      <c r="F823" s="201" t="n">
        <v>5245</v>
      </c>
      <c r="G823" s="201" t="n">
        <v>9832</v>
      </c>
      <c r="H823" s="202" t="n">
        <v>8321</v>
      </c>
      <c r="I823" s="201" t="n"/>
      <c r="J823" s="9">
        <f>+(((G823-F823)-(H823-F823))/(H823-F823))*100</f>
        <v/>
      </c>
      <c r="K823" s="265" t="n"/>
      <c r="L823" s="210" t="n"/>
      <c r="M823" s="210" t="n"/>
      <c r="N823" s="206" t="n"/>
      <c r="O823" s="206" t="n"/>
      <c r="P823" s="207">
        <f>+(((H823-F823)/1000)*1000)/10</f>
        <v/>
      </c>
      <c r="Q823" s="207" t="n"/>
      <c r="R823" s="26" t="inlineStr">
        <is>
          <t>FALSO</t>
        </is>
      </c>
      <c r="S823" s="26" t="inlineStr">
        <is>
          <t>FALSO</t>
        </is>
      </c>
      <c r="T823" s="211" t="n"/>
      <c r="U823" s="211" t="n"/>
      <c r="V823" s="290" t="inlineStr">
        <is>
          <t>Se descarta</t>
        </is>
      </c>
    </row>
    <row r="824" hidden="1" ht="15.75" customHeight="1" s="412">
      <c r="A824" s="199" t="n">
        <v>5017</v>
      </c>
      <c r="B824" s="200" t="n">
        <v>77</v>
      </c>
      <c r="C824" s="201" t="n">
        <v>187</v>
      </c>
      <c r="D824" s="201" t="n">
        <v>18</v>
      </c>
      <c r="E824" s="8" t="n">
        <v>43626</v>
      </c>
      <c r="F824" s="201" t="n">
        <v>5212</v>
      </c>
      <c r="G824" s="201" t="n">
        <v>8902</v>
      </c>
      <c r="H824" s="202" t="n">
        <v>7823</v>
      </c>
      <c r="I824" s="201" t="n">
        <v>9</v>
      </c>
      <c r="J824" s="9">
        <f>+(((G824-F824)-(H824-F824))/(H824-F824))*100</f>
        <v/>
      </c>
      <c r="K824" s="265" t="n"/>
      <c r="L824" s="204">
        <f>AVERAGE(J824:J825)</f>
        <v/>
      </c>
      <c r="M824" s="204">
        <f>_xlfn.STDEV.S(J824,J825)</f>
        <v/>
      </c>
      <c r="N824" s="206" t="n"/>
      <c r="O824" s="206" t="n"/>
      <c r="P824" s="207">
        <f>+(((H824-F824)/1000)*1000)/10</f>
        <v/>
      </c>
      <c r="Q824" s="207">
        <f>AVERAGE(P824:P825)</f>
        <v/>
      </c>
      <c r="R824" s="26" t="inlineStr">
        <is>
          <t>FALSO</t>
        </is>
      </c>
      <c r="S824" s="26" t="inlineStr">
        <is>
          <t>FALSO</t>
        </is>
      </c>
      <c r="T824" s="211" t="n"/>
      <c r="U824" s="211" t="n"/>
      <c r="V824" s="290" t="inlineStr">
        <is>
          <t>Se descarta</t>
        </is>
      </c>
    </row>
    <row r="825" hidden="1" ht="15.75" customHeight="1" s="412">
      <c r="A825" s="199" t="n">
        <v>5018</v>
      </c>
      <c r="B825" s="200" t="n">
        <v>78</v>
      </c>
      <c r="C825" s="201" t="n">
        <v>187</v>
      </c>
      <c r="D825" s="201" t="n">
        <v>18</v>
      </c>
      <c r="E825" s="8" t="n">
        <v>43626</v>
      </c>
      <c r="F825" s="201" t="n">
        <v>5245</v>
      </c>
      <c r="G825" s="201" t="n">
        <v>9204</v>
      </c>
      <c r="H825" s="202" t="n">
        <v>7986</v>
      </c>
      <c r="I825" s="201" t="n"/>
      <c r="J825" s="9">
        <f>+(((G825-F825)-(H825-F825))/(H825-F825))*100</f>
        <v/>
      </c>
      <c r="K825" s="265" t="n"/>
      <c r="L825" s="210" t="n"/>
      <c r="M825" s="210" t="n"/>
      <c r="N825" s="206" t="n"/>
      <c r="O825" s="206" t="n"/>
      <c r="P825" s="207">
        <f>+(((H825-F825)/1000)*1000)/10</f>
        <v/>
      </c>
      <c r="Q825" s="207" t="n"/>
      <c r="R825" s="26" t="inlineStr">
        <is>
          <t>FALSO</t>
        </is>
      </c>
      <c r="S825" s="26" t="inlineStr">
        <is>
          <t>FALSO</t>
        </is>
      </c>
      <c r="T825" s="211" t="n"/>
      <c r="U825" s="211" t="n"/>
      <c r="V825" s="290" t="inlineStr">
        <is>
          <t>Se descarta</t>
        </is>
      </c>
    </row>
    <row r="826" hidden="1" ht="15.75" customHeight="1" s="412">
      <c r="A826" s="199" t="n">
        <v>5921</v>
      </c>
      <c r="B826" s="200" t="n">
        <v>84</v>
      </c>
      <c r="C826" s="252" t="n">
        <v>187</v>
      </c>
      <c r="D826" s="252" t="n">
        <v>22</v>
      </c>
      <c r="E826" s="139" t="n">
        <v>43685</v>
      </c>
      <c r="F826" s="252" t="n">
        <v>5375</v>
      </c>
      <c r="G826" s="252" t="n">
        <v>8875</v>
      </c>
      <c r="H826" s="253" t="n">
        <v>8359</v>
      </c>
      <c r="I826" s="252" t="n">
        <v>5</v>
      </c>
      <c r="J826" s="47">
        <f>+(((G826-F826)-(H826-F826))/(H826-F826))*100</f>
        <v/>
      </c>
      <c r="K826" s="249" t="n"/>
      <c r="L826" s="250">
        <f>AVERAGE(J826:J827)</f>
        <v/>
      </c>
      <c r="M826" s="250">
        <f>_xlfn.STDEV.S(J826,J827)</f>
        <v/>
      </c>
      <c r="N826" s="206" t="n"/>
      <c r="O826" s="206" t="n"/>
      <c r="P826" s="207">
        <f>+(((H826-F826)/1000)*1000)/10</f>
        <v/>
      </c>
      <c r="Q826" s="207">
        <f>AVERAGE(P826:P827)</f>
        <v/>
      </c>
      <c r="R826" s="26" t="inlineStr">
        <is>
          <t>FALSO</t>
        </is>
      </c>
      <c r="S826" s="26" t="inlineStr">
        <is>
          <t>FALSO</t>
        </is>
      </c>
      <c r="T826" s="211" t="n"/>
      <c r="U826" s="211" t="n"/>
      <c r="V826" s="290" t="inlineStr">
        <is>
          <t>Se descarta</t>
        </is>
      </c>
    </row>
    <row r="827" hidden="1" ht="15.75" customHeight="1" s="412">
      <c r="A827" s="199" t="n">
        <v>5922</v>
      </c>
      <c r="B827" s="200" t="n">
        <v>84</v>
      </c>
      <c r="C827" s="252" t="n">
        <v>187</v>
      </c>
      <c r="D827" s="252" t="n">
        <v>22</v>
      </c>
      <c r="E827" s="139" t="n">
        <v>43685</v>
      </c>
      <c r="F827" s="252" t="n">
        <v>5375</v>
      </c>
      <c r="G827" s="252" t="n">
        <v>8856</v>
      </c>
      <c r="H827" s="253" t="n">
        <v>8322</v>
      </c>
      <c r="I827" s="252" t="n"/>
      <c r="J827" s="47">
        <f>+(((G827-F827)-(H827-F827))/(H827-F827))*100</f>
        <v/>
      </c>
      <c r="K827" s="249" t="n"/>
      <c r="L827" s="251" t="n"/>
      <c r="M827" s="251" t="n"/>
      <c r="N827" s="206" t="n"/>
      <c r="O827" s="206" t="n"/>
      <c r="P827" s="207">
        <f>+(((H827-F827)/1000)*1000)/10</f>
        <v/>
      </c>
      <c r="Q827" s="207" t="n"/>
      <c r="R827" s="26" t="inlineStr">
        <is>
          <t>FALSO</t>
        </is>
      </c>
      <c r="S827" s="26" t="inlineStr">
        <is>
          <t>FALSO</t>
        </is>
      </c>
      <c r="T827" s="211" t="n"/>
      <c r="U827" s="211" t="n"/>
      <c r="V827" s="290" t="inlineStr">
        <is>
          <t>Se descarta</t>
        </is>
      </c>
    </row>
    <row r="828" hidden="1" ht="15.75" customHeight="1" s="412">
      <c r="A828" s="199" t="n">
        <v>3707</v>
      </c>
      <c r="B828" s="200" t="n">
        <v>129</v>
      </c>
      <c r="C828" s="246" t="n">
        <v>188</v>
      </c>
      <c r="D828" s="246" t="n">
        <v>14</v>
      </c>
      <c r="E828" s="46" t="n">
        <v>43591</v>
      </c>
      <c r="F828" s="246" t="n">
        <v>5238</v>
      </c>
      <c r="G828" s="247" t="n">
        <v>7842</v>
      </c>
      <c r="H828" s="248" t="n">
        <v>7220</v>
      </c>
      <c r="I828" s="246" t="n">
        <v>2</v>
      </c>
      <c r="J828" s="47">
        <f>+(((G828-F828)-(H828-F828))/(H828-F828))*100</f>
        <v/>
      </c>
      <c r="K828" s="249" t="inlineStr">
        <is>
          <t>24/4</t>
        </is>
      </c>
      <c r="L828" s="250">
        <f>AVERAGE(J828:J829)</f>
        <v/>
      </c>
      <c r="M828" s="250">
        <f>_xlfn.STDEV.S(J828,J829)</f>
        <v/>
      </c>
      <c r="N828" s="206" t="n">
        <v>2</v>
      </c>
      <c r="O828" s="206" t="n"/>
      <c r="P828" s="207">
        <f>+(((H828-F828)/1000)*1000)/10</f>
        <v/>
      </c>
      <c r="Q828" s="207">
        <f>AVERAGE(P828:P829)</f>
        <v/>
      </c>
      <c r="R828" s="26" t="inlineStr">
        <is>
          <t>FALSO</t>
        </is>
      </c>
      <c r="S828" s="26" t="inlineStr">
        <is>
          <t>FALSO</t>
        </is>
      </c>
      <c r="T828" s="211" t="n"/>
      <c r="U828" s="211" t="n"/>
      <c r="V828" s="290" t="inlineStr">
        <is>
          <t>Se descarta</t>
        </is>
      </c>
    </row>
    <row r="829" hidden="1" ht="15.75" customHeight="1" s="412">
      <c r="A829" s="199" t="n">
        <v>3708</v>
      </c>
      <c r="B829" s="200" t="n">
        <v>130</v>
      </c>
      <c r="C829" s="246" t="n">
        <v>188</v>
      </c>
      <c r="D829" s="246" t="n">
        <v>14</v>
      </c>
      <c r="E829" s="46" t="n">
        <v>43591</v>
      </c>
      <c r="F829" s="246" t="n">
        <v>5212</v>
      </c>
      <c r="G829" s="247" t="n">
        <v>7703</v>
      </c>
      <c r="H829" s="248" t="n">
        <v>7109</v>
      </c>
      <c r="I829" s="246" t="n"/>
      <c r="J829" s="47">
        <f>+(((G829-F829)-(H829-F829))/(H829-F829))*100</f>
        <v/>
      </c>
      <c r="K829" s="249" t="n"/>
      <c r="L829" s="251" t="n"/>
      <c r="M829" s="251" t="n"/>
      <c r="N829" s="206" t="n"/>
      <c r="O829" s="206" t="n"/>
      <c r="P829" s="207">
        <f>+(((H829-F829)/1000)*1000)/10</f>
        <v/>
      </c>
      <c r="Q829" s="207" t="n"/>
      <c r="R829" s="26" t="inlineStr">
        <is>
          <t>FALSO</t>
        </is>
      </c>
      <c r="S829" s="26" t="inlineStr">
        <is>
          <t>FALSO</t>
        </is>
      </c>
      <c r="T829" s="211" t="n"/>
      <c r="U829" s="211" t="n"/>
      <c r="V829" s="290" t="inlineStr">
        <is>
          <t>Se descarta</t>
        </is>
      </c>
    </row>
    <row r="830" hidden="1" ht="15.75" customHeight="1" s="412">
      <c r="A830" s="199" t="n">
        <v>4373</v>
      </c>
      <c r="B830" s="200" t="n">
        <v>79</v>
      </c>
      <c r="C830" s="246" t="n">
        <v>188</v>
      </c>
      <c r="D830" s="246" t="n">
        <v>16</v>
      </c>
      <c r="E830" s="46" t="n">
        <v>43607</v>
      </c>
      <c r="F830" s="246" t="n">
        <v>5242</v>
      </c>
      <c r="G830" s="246" t="n">
        <v>9807</v>
      </c>
      <c r="H830" s="248" t="n">
        <v>8337</v>
      </c>
      <c r="I830" s="246" t="n">
        <v>2</v>
      </c>
      <c r="J830" s="47">
        <f>+(((G830-F830)-(H830-F830))/(H830-F830))*100</f>
        <v/>
      </c>
      <c r="K830" s="249" t="n"/>
      <c r="L830" s="250">
        <f>AVERAGE(J830:J831)</f>
        <v/>
      </c>
      <c r="M830" s="250">
        <f>_xlfn.STDEV.S(J830,J831)</f>
        <v/>
      </c>
      <c r="N830" s="206" t="n"/>
      <c r="O830" s="206" t="n"/>
      <c r="P830" s="207">
        <f>+(((H830-F830)/1000)*1000)/10</f>
        <v/>
      </c>
      <c r="Q830" s="207">
        <f>AVERAGE(P830:P831)</f>
        <v/>
      </c>
      <c r="R830" s="26" t="inlineStr">
        <is>
          <t>FALSO</t>
        </is>
      </c>
      <c r="S830" s="26" t="inlineStr">
        <is>
          <t>FALSO</t>
        </is>
      </c>
      <c r="T830" s="211" t="n"/>
      <c r="U830" s="211" t="n"/>
      <c r="V830" s="290" t="inlineStr">
        <is>
          <t>Se descarta</t>
        </is>
      </c>
    </row>
    <row r="831" hidden="1" ht="15.75" customHeight="1" s="412">
      <c r="A831" s="199" t="n">
        <v>4374</v>
      </c>
      <c r="B831" s="200" t="n">
        <v>80</v>
      </c>
      <c r="C831" s="246" t="n">
        <v>188</v>
      </c>
      <c r="D831" s="246" t="n">
        <v>16</v>
      </c>
      <c r="E831" s="46" t="n">
        <v>43607</v>
      </c>
      <c r="F831" s="246" t="n">
        <v>5245</v>
      </c>
      <c r="G831" s="246" t="n">
        <v>9592</v>
      </c>
      <c r="H831" s="248" t="n">
        <v>8224</v>
      </c>
      <c r="I831" s="246" t="n"/>
      <c r="J831" s="47">
        <f>+(((G831-F831)-(H831-F831))/(H831-F831))*100</f>
        <v/>
      </c>
      <c r="K831" s="249" t="n"/>
      <c r="L831" s="251" t="n"/>
      <c r="M831" s="251" t="n"/>
      <c r="N831" s="206" t="n"/>
      <c r="O831" s="206" t="n"/>
      <c r="P831" s="207">
        <f>+(((H831-F831)/1000)*1000)/10</f>
        <v/>
      </c>
      <c r="Q831" s="207" t="n"/>
      <c r="R831" s="26" t="inlineStr">
        <is>
          <t>FALSO</t>
        </is>
      </c>
      <c r="S831" s="26" t="inlineStr">
        <is>
          <t>FALSO</t>
        </is>
      </c>
      <c r="T831" s="211" t="n"/>
      <c r="U831" s="211" t="n"/>
      <c r="V831" s="290" t="inlineStr">
        <is>
          <t>Se descarta</t>
        </is>
      </c>
    </row>
    <row r="832" hidden="1" ht="15.75" customHeight="1" s="412">
      <c r="A832" s="199" t="n">
        <v>5019</v>
      </c>
      <c r="B832" s="200" t="n">
        <v>79</v>
      </c>
      <c r="C832" s="246" t="n">
        <v>188</v>
      </c>
      <c r="D832" s="246" t="n">
        <v>18</v>
      </c>
      <c r="E832" s="46" t="n">
        <v>43626</v>
      </c>
      <c r="F832" s="246" t="n">
        <v>5242</v>
      </c>
      <c r="G832" s="246" t="n">
        <v>8029</v>
      </c>
      <c r="H832" s="248" t="n">
        <v>7494</v>
      </c>
      <c r="I832" s="246" t="n">
        <v>8</v>
      </c>
      <c r="J832" s="47">
        <f>+(((G832-F832)-(H832-F832))/(H832-F832))*100</f>
        <v/>
      </c>
      <c r="K832" s="249" t="n"/>
      <c r="L832" s="250">
        <f>AVERAGE(J832:J833)</f>
        <v/>
      </c>
      <c r="M832" s="250">
        <f>_xlfn.STDEV.S(J832,J833)</f>
        <v/>
      </c>
      <c r="N832" s="206" t="n"/>
      <c r="O832" s="206" t="n"/>
      <c r="P832" s="207">
        <f>+(((H832-F832)/1000)*1000)/10</f>
        <v/>
      </c>
      <c r="Q832" s="207">
        <f>AVERAGE(P832:P833)</f>
        <v/>
      </c>
      <c r="R832" s="26" t="inlineStr">
        <is>
          <t>FALSO</t>
        </is>
      </c>
      <c r="S832" s="26" t="inlineStr">
        <is>
          <t>FALSO</t>
        </is>
      </c>
      <c r="T832" s="211" t="n"/>
      <c r="U832" s="211" t="n"/>
      <c r="V832" s="290" t="inlineStr">
        <is>
          <t>Se descarta</t>
        </is>
      </c>
    </row>
    <row r="833" hidden="1" ht="15.75" customHeight="1" s="412">
      <c r="A833" s="199" t="n">
        <v>5020</v>
      </c>
      <c r="B833" s="200" t="n">
        <v>80</v>
      </c>
      <c r="C833" s="246" t="n">
        <v>188</v>
      </c>
      <c r="D833" s="246" t="n">
        <v>18</v>
      </c>
      <c r="E833" s="46" t="n">
        <v>43626</v>
      </c>
      <c r="F833" s="246" t="n">
        <v>5245</v>
      </c>
      <c r="G833" s="246" t="n">
        <v>8277</v>
      </c>
      <c r="H833" s="248" t="n">
        <v>7714</v>
      </c>
      <c r="I833" s="246" t="n"/>
      <c r="J833" s="47">
        <f>+(((G833-F833)-(H833-F833))/(H833-F833))*100</f>
        <v/>
      </c>
      <c r="K833" s="249" t="n"/>
      <c r="L833" s="251" t="n"/>
      <c r="M833" s="251" t="n"/>
      <c r="N833" s="206" t="n"/>
      <c r="O833" s="206" t="n"/>
      <c r="P833" s="207">
        <f>+(((H833-F833)/1000)*1000)/10</f>
        <v/>
      </c>
      <c r="Q833" s="207" t="n"/>
      <c r="R833" s="26" t="inlineStr">
        <is>
          <t>FALSO</t>
        </is>
      </c>
      <c r="S833" s="26" t="inlineStr">
        <is>
          <t>FALSO</t>
        </is>
      </c>
      <c r="T833" s="211" t="n"/>
      <c r="U833" s="211" t="n"/>
      <c r="V833" s="290" t="inlineStr">
        <is>
          <t>Se descarta</t>
        </is>
      </c>
    </row>
    <row r="834" hidden="1" ht="15.75" customHeight="1" s="412">
      <c r="A834" s="199" t="n">
        <v>5595</v>
      </c>
      <c r="B834" s="200" t="n">
        <v>39</v>
      </c>
      <c r="C834" s="252" t="n">
        <v>188</v>
      </c>
      <c r="D834" s="252" t="n">
        <v>21</v>
      </c>
      <c r="E834" s="139" t="n">
        <v>43657</v>
      </c>
      <c r="F834" s="252" t="n">
        <v>5245</v>
      </c>
      <c r="G834" s="252" t="n">
        <v>7742</v>
      </c>
      <c r="H834" s="253" t="n">
        <v>7333</v>
      </c>
      <c r="I834" s="252" t="n">
        <v>8</v>
      </c>
      <c r="J834" s="47">
        <f>+(((G834-F834)-(H834-F834))/(H834-F834))*100</f>
        <v/>
      </c>
      <c r="K834" s="249" t="n"/>
      <c r="L834" s="250">
        <f>AVERAGE(J834:J835)</f>
        <v/>
      </c>
      <c r="M834" s="250">
        <f>_xlfn.STDEV.S(J834,J835)</f>
        <v/>
      </c>
      <c r="N834" s="206" t="n"/>
      <c r="O834" s="206" t="n"/>
      <c r="P834" s="207">
        <f>+(((H834-F834)/1000)*1000)/10</f>
        <v/>
      </c>
      <c r="Q834" s="207">
        <f>AVERAGE(P834:P835)</f>
        <v/>
      </c>
      <c r="R834" s="26" t="inlineStr">
        <is>
          <t>FALSO</t>
        </is>
      </c>
      <c r="S834" s="26" t="inlineStr">
        <is>
          <t>FALSO</t>
        </is>
      </c>
      <c r="T834" s="211" t="n"/>
      <c r="U834" s="211" t="n"/>
      <c r="V834" s="290" t="inlineStr">
        <is>
          <t>Se descarta</t>
        </is>
      </c>
    </row>
    <row r="835" hidden="1" ht="15.75" customHeight="1" s="412">
      <c r="A835" s="199" t="n">
        <v>5596</v>
      </c>
      <c r="B835" s="200" t="n">
        <v>40</v>
      </c>
      <c r="C835" s="252" t="n">
        <v>188</v>
      </c>
      <c r="D835" s="252" t="n">
        <v>21</v>
      </c>
      <c r="E835" s="139" t="n">
        <v>43657</v>
      </c>
      <c r="F835" s="252" t="n">
        <v>5216</v>
      </c>
      <c r="G835" s="252" t="n">
        <v>7834</v>
      </c>
      <c r="H835" s="253" t="n">
        <v>7395</v>
      </c>
      <c r="I835" s="252" t="n"/>
      <c r="J835" s="47">
        <f>+(((G835-F835)-(H835-F835))/(H835-F835))*100</f>
        <v/>
      </c>
      <c r="K835" s="249" t="n"/>
      <c r="L835" s="251" t="n"/>
      <c r="M835" s="251" t="n"/>
      <c r="N835" s="206" t="n"/>
      <c r="O835" s="206" t="n"/>
      <c r="P835" s="207">
        <f>+(((H835-F835)/1000)*1000)/10</f>
        <v/>
      </c>
      <c r="Q835" s="207" t="n"/>
      <c r="R835" s="26" t="inlineStr">
        <is>
          <t>FALSO</t>
        </is>
      </c>
      <c r="S835" s="26" t="inlineStr">
        <is>
          <t>FALSO</t>
        </is>
      </c>
      <c r="T835" s="211" t="n"/>
      <c r="U835" s="211" t="n"/>
      <c r="V835" s="290" t="inlineStr">
        <is>
          <t>Se descarta</t>
        </is>
      </c>
    </row>
    <row r="836" hidden="1" ht="15.75" customHeight="1" s="412">
      <c r="A836" s="199" t="n">
        <v>5923</v>
      </c>
      <c r="B836" s="200" t="n">
        <v>85</v>
      </c>
      <c r="C836" s="252" t="n">
        <v>188</v>
      </c>
      <c r="D836" s="252" t="n">
        <v>22</v>
      </c>
      <c r="E836" s="139" t="n">
        <v>43685</v>
      </c>
      <c r="F836" s="252" t="n">
        <v>5253</v>
      </c>
      <c r="G836" s="252" t="n">
        <v>8422</v>
      </c>
      <c r="H836" s="253" t="n">
        <v>7978</v>
      </c>
      <c r="I836" s="252" t="n">
        <v>8</v>
      </c>
      <c r="J836" s="47">
        <f>+(((G836-F836)-(H836-F836))/(H836-F836))*100</f>
        <v/>
      </c>
      <c r="K836" s="249" t="n"/>
      <c r="L836" s="250">
        <f>AVERAGE(J836:J837)</f>
        <v/>
      </c>
      <c r="M836" s="250">
        <f>_xlfn.STDEV.S(J836,J837)</f>
        <v/>
      </c>
      <c r="N836" s="206" t="n"/>
      <c r="O836" s="206" t="n"/>
      <c r="P836" s="207">
        <f>+(((H836-F836)/1000)*1000)/10</f>
        <v/>
      </c>
      <c r="Q836" s="207">
        <f>AVERAGE(P836:P837)</f>
        <v/>
      </c>
      <c r="R836" s="26" t="inlineStr">
        <is>
          <t>FALSO</t>
        </is>
      </c>
      <c r="S836" s="26" t="inlineStr">
        <is>
          <t>FALSO</t>
        </is>
      </c>
      <c r="T836" s="211" t="n"/>
      <c r="U836" s="211" t="n"/>
      <c r="V836" s="290" t="inlineStr">
        <is>
          <t>Se descarta</t>
        </is>
      </c>
    </row>
    <row r="837" hidden="1" ht="15.75" customHeight="1" s="412">
      <c r="A837" s="199" t="n">
        <v>5924</v>
      </c>
      <c r="B837" s="200" t="n">
        <v>85</v>
      </c>
      <c r="C837" s="252" t="n">
        <v>188</v>
      </c>
      <c r="D837" s="252" t="n">
        <v>22</v>
      </c>
      <c r="E837" s="139" t="n">
        <v>43685</v>
      </c>
      <c r="F837" s="252" t="n">
        <v>5253</v>
      </c>
      <c r="G837" s="252" t="n">
        <v>7969</v>
      </c>
      <c r="H837" s="253" t="n">
        <v>7587</v>
      </c>
      <c r="I837" s="252" t="n"/>
      <c r="J837" s="47">
        <f>+(((G837-F837)-(H837-F837))/(H837-F837))*100</f>
        <v/>
      </c>
      <c r="K837" s="249" t="n"/>
      <c r="L837" s="251" t="n"/>
      <c r="M837" s="251" t="n"/>
      <c r="N837" s="206" t="n"/>
      <c r="O837" s="206" t="n"/>
      <c r="P837" s="207">
        <f>+(((H837-F837)/1000)*1000)/10</f>
        <v/>
      </c>
      <c r="Q837" s="207" t="n"/>
      <c r="R837" s="26" t="inlineStr">
        <is>
          <t>FALSO</t>
        </is>
      </c>
      <c r="S837" s="26" t="inlineStr">
        <is>
          <t>FALSO</t>
        </is>
      </c>
      <c r="T837" s="211" t="n"/>
      <c r="U837" s="211" t="n"/>
      <c r="V837" s="290" t="inlineStr">
        <is>
          <t>Se descarta</t>
        </is>
      </c>
    </row>
    <row r="838" hidden="1" ht="15.75" customHeight="1" s="412">
      <c r="A838" s="199" t="n">
        <v>3709</v>
      </c>
      <c r="B838" s="200" t="n">
        <v>131</v>
      </c>
      <c r="C838" s="246" t="n">
        <v>189</v>
      </c>
      <c r="D838" s="246" t="n">
        <v>14</v>
      </c>
      <c r="E838" s="46" t="n">
        <v>43591</v>
      </c>
      <c r="F838" s="246" t="n">
        <v>5209</v>
      </c>
      <c r="G838" s="247" t="n">
        <v>8392</v>
      </c>
      <c r="H838" s="248" t="n">
        <v>7306</v>
      </c>
      <c r="I838" s="246" t="n">
        <v>2</v>
      </c>
      <c r="J838" s="47">
        <f>+(((G838-F838)-(H838-F838))/(H838-F838))*100</f>
        <v/>
      </c>
      <c r="K838" s="249" t="inlineStr">
        <is>
          <t>4/5</t>
        </is>
      </c>
      <c r="L838" s="250">
        <f>AVERAGE(J838:J839)</f>
        <v/>
      </c>
      <c r="M838" s="250">
        <f>_xlfn.STDEV.S(J838,J839)</f>
        <v/>
      </c>
      <c r="N838" s="206" t="n">
        <v>2</v>
      </c>
      <c r="O838" s="206" t="n"/>
      <c r="P838" s="207">
        <f>+(((H838-F838)/1000)*1000)/10</f>
        <v/>
      </c>
      <c r="Q838" s="207">
        <f>AVERAGE(P838:P839)</f>
        <v/>
      </c>
      <c r="R838" s="26" t="inlineStr">
        <is>
          <t>FALSO</t>
        </is>
      </c>
      <c r="S838" s="26" t="inlineStr">
        <is>
          <t>FALSO</t>
        </is>
      </c>
      <c r="T838" s="211" t="n"/>
      <c r="U838" s="211" t="n"/>
      <c r="V838" s="290" t="inlineStr">
        <is>
          <t>Se descarta</t>
        </is>
      </c>
    </row>
    <row r="839" hidden="1" ht="15.75" customHeight="1" s="412">
      <c r="A839" s="199" t="n">
        <v>3710</v>
      </c>
      <c r="B839" s="200" t="n">
        <v>132</v>
      </c>
      <c r="C839" s="246" t="n">
        <v>189</v>
      </c>
      <c r="D839" s="246" t="n">
        <v>14</v>
      </c>
      <c r="E839" s="46" t="n">
        <v>43591</v>
      </c>
      <c r="F839" s="246" t="n">
        <v>5233</v>
      </c>
      <c r="G839" s="247" t="n">
        <v>7896</v>
      </c>
      <c r="H839" s="248" t="n">
        <v>6960</v>
      </c>
      <c r="I839" s="246" t="n"/>
      <c r="J839" s="47">
        <f>+(((G839-F839)-(H839-F839))/(H839-F839))*100</f>
        <v/>
      </c>
      <c r="K839" s="249" t="n"/>
      <c r="L839" s="251" t="n"/>
      <c r="M839" s="251" t="n"/>
      <c r="N839" s="206" t="n"/>
      <c r="O839" s="206" t="n"/>
      <c r="P839" s="207">
        <f>+(((H839-F839)/1000)*1000)/10</f>
        <v/>
      </c>
      <c r="Q839" s="207" t="n"/>
      <c r="R839" s="26" t="inlineStr">
        <is>
          <t>FALSO</t>
        </is>
      </c>
      <c r="S839" s="26" t="inlineStr">
        <is>
          <t>FALSO</t>
        </is>
      </c>
      <c r="T839" s="211" t="n"/>
      <c r="U839" s="211" t="n"/>
      <c r="V839" s="290" t="inlineStr">
        <is>
          <t>Se descarta</t>
        </is>
      </c>
    </row>
    <row r="840" hidden="1" ht="15.75" customHeight="1" s="412">
      <c r="A840" s="199" t="n">
        <v>4375</v>
      </c>
      <c r="B840" s="200" t="n">
        <v>81</v>
      </c>
      <c r="C840" s="246" t="n">
        <v>189</v>
      </c>
      <c r="D840" s="246" t="n">
        <v>16</v>
      </c>
      <c r="E840" s="46" t="n">
        <v>43607</v>
      </c>
      <c r="F840" s="246" t="n">
        <v>5180</v>
      </c>
      <c r="G840" s="246" t="n">
        <v>7595</v>
      </c>
      <c r="H840" s="248" t="n">
        <v>7042</v>
      </c>
      <c r="I840" s="246" t="n">
        <v>2</v>
      </c>
      <c r="J840" s="47">
        <f>+(((G840-F840)-(H840-F840))/(H840-F840))*100</f>
        <v/>
      </c>
      <c r="K840" s="249" t="n"/>
      <c r="L840" s="250">
        <f>AVERAGE(J840:J841)</f>
        <v/>
      </c>
      <c r="M840" s="250">
        <f>_xlfn.STDEV.S(J840,J841)</f>
        <v/>
      </c>
      <c r="N840" s="206" t="n"/>
      <c r="O840" s="206" t="n"/>
      <c r="P840" s="207">
        <f>+(((H840-F840)/1000)*1000)/10</f>
        <v/>
      </c>
      <c r="Q840" s="207">
        <f>AVERAGE(P840:P841)</f>
        <v/>
      </c>
      <c r="R840" s="26" t="inlineStr">
        <is>
          <t>FALSO</t>
        </is>
      </c>
      <c r="S840" s="26" t="inlineStr">
        <is>
          <t>FALSO</t>
        </is>
      </c>
      <c r="T840" s="211" t="n"/>
      <c r="U840" s="211" t="n"/>
      <c r="V840" s="290" t="inlineStr">
        <is>
          <t>Se descarta</t>
        </is>
      </c>
    </row>
    <row r="841" hidden="1" ht="15.75" customHeight="1" s="412">
      <c r="A841" s="199" t="n">
        <v>4376</v>
      </c>
      <c r="B841" s="200" t="n">
        <v>82</v>
      </c>
      <c r="C841" s="246" t="n">
        <v>189</v>
      </c>
      <c r="D841" s="246" t="n">
        <v>16</v>
      </c>
      <c r="E841" s="46" t="n">
        <v>43607</v>
      </c>
      <c r="F841" s="246" t="n">
        <v>5194</v>
      </c>
      <c r="G841" s="246" t="n">
        <v>7342</v>
      </c>
      <c r="H841" s="248" t="n">
        <v>6835</v>
      </c>
      <c r="I841" s="246" t="n"/>
      <c r="J841" s="47">
        <f>+(((G841-F841)-(H841-F841))/(H841-F841))*100</f>
        <v/>
      </c>
      <c r="K841" s="249" t="n"/>
      <c r="L841" s="251" t="n"/>
      <c r="M841" s="251" t="n"/>
      <c r="N841" s="206" t="n"/>
      <c r="O841" s="206" t="n"/>
      <c r="P841" s="207">
        <f>+(((H841-F841)/1000)*1000)/10</f>
        <v/>
      </c>
      <c r="Q841" s="207" t="n"/>
      <c r="R841" s="26" t="inlineStr">
        <is>
          <t>FALSO</t>
        </is>
      </c>
      <c r="S841" s="26" t="inlineStr">
        <is>
          <t>FALSO</t>
        </is>
      </c>
      <c r="T841" s="211" t="n"/>
      <c r="U841" s="211" t="n"/>
      <c r="V841" s="290" t="inlineStr">
        <is>
          <t>Se descarta</t>
        </is>
      </c>
    </row>
    <row r="842" hidden="1" ht="15.75" customHeight="1" s="412">
      <c r="A842" s="199" t="n">
        <v>5021</v>
      </c>
      <c r="B842" s="200" t="n">
        <v>81</v>
      </c>
      <c r="C842" s="246" t="n">
        <v>189</v>
      </c>
      <c r="D842" s="246" t="n">
        <v>18</v>
      </c>
      <c r="E842" s="46" t="n">
        <v>43626</v>
      </c>
      <c r="F842" s="246" t="n">
        <v>5180</v>
      </c>
      <c r="G842" s="246" t="n">
        <v>7130</v>
      </c>
      <c r="H842" s="248" t="n">
        <v>6772</v>
      </c>
      <c r="I842" s="246" t="n">
        <v>9</v>
      </c>
      <c r="J842" s="47">
        <f>+(((G842-F842)-(H842-F842))/(H842-F842))*100</f>
        <v/>
      </c>
      <c r="K842" s="249" t="n"/>
      <c r="L842" s="250">
        <f>AVERAGE(J842:J843)</f>
        <v/>
      </c>
      <c r="M842" s="250">
        <f>_xlfn.STDEV.S(J842,J843)</f>
        <v/>
      </c>
      <c r="N842" s="206" t="n"/>
      <c r="O842" s="206" t="n"/>
      <c r="P842" s="207">
        <f>+(((H842-F842)/1000)*1000)/10</f>
        <v/>
      </c>
      <c r="Q842" s="207">
        <f>AVERAGE(P842:P843)</f>
        <v/>
      </c>
      <c r="R842" s="26" t="inlineStr">
        <is>
          <t>FALSO</t>
        </is>
      </c>
      <c r="S842" s="26" t="inlineStr">
        <is>
          <t>FALSO</t>
        </is>
      </c>
      <c r="T842" s="211" t="n"/>
      <c r="U842" s="211" t="n"/>
      <c r="V842" s="290" t="inlineStr">
        <is>
          <t>Se descarta</t>
        </is>
      </c>
    </row>
    <row r="843" hidden="1" ht="15.75" customHeight="1" s="412">
      <c r="A843" s="199" t="n">
        <v>5022</v>
      </c>
      <c r="B843" s="200" t="n">
        <v>82</v>
      </c>
      <c r="C843" s="246" t="n">
        <v>189</v>
      </c>
      <c r="D843" s="246" t="n">
        <v>18</v>
      </c>
      <c r="E843" s="46" t="n">
        <v>43626</v>
      </c>
      <c r="F843" s="246" t="n">
        <v>5194</v>
      </c>
      <c r="G843" s="246" t="n">
        <v>7323</v>
      </c>
      <c r="H843" s="248" t="n">
        <v>6862</v>
      </c>
      <c r="I843" s="246" t="n"/>
      <c r="J843" s="47">
        <f>+(((G843-F843)-(H843-F843))/(H843-F843))*100</f>
        <v/>
      </c>
      <c r="K843" s="249" t="n"/>
      <c r="L843" s="251" t="n"/>
      <c r="M843" s="251" t="n"/>
      <c r="N843" s="206" t="n"/>
      <c r="O843" s="206" t="n"/>
      <c r="P843" s="207">
        <f>+(((H843-F843)/1000)*1000)/10</f>
        <v/>
      </c>
      <c r="Q843" s="207" t="n"/>
      <c r="R843" s="26" t="inlineStr">
        <is>
          <t>FALSO</t>
        </is>
      </c>
      <c r="S843" s="26" t="inlineStr">
        <is>
          <t>FALSO</t>
        </is>
      </c>
      <c r="T843" s="211" t="n"/>
      <c r="U843" s="211" t="n"/>
      <c r="V843" s="290" t="inlineStr">
        <is>
          <t>Se descarta</t>
        </is>
      </c>
    </row>
    <row r="844" hidden="1" ht="15.75" customHeight="1" s="412">
      <c r="A844" s="199" t="n">
        <v>5597</v>
      </c>
      <c r="B844" s="200" t="n">
        <v>41</v>
      </c>
      <c r="C844" s="252" t="n">
        <v>189</v>
      </c>
      <c r="D844" s="252" t="n">
        <v>21</v>
      </c>
      <c r="E844" s="139" t="n">
        <v>43657</v>
      </c>
      <c r="F844" s="252" t="n">
        <v>5264</v>
      </c>
      <c r="G844" s="252" t="n">
        <v>7123</v>
      </c>
      <c r="H844" s="253" t="n">
        <v>6821</v>
      </c>
      <c r="I844" s="252" t="n">
        <v>9</v>
      </c>
      <c r="J844" s="47">
        <f>+(((G844-F844)-(H844-F844))/(H844-F844))*100</f>
        <v/>
      </c>
      <c r="K844" s="249" t="n"/>
      <c r="L844" s="250">
        <f>AVERAGE(J844:J845)</f>
        <v/>
      </c>
      <c r="M844" s="250">
        <f>_xlfn.STDEV.S(J844,J845)</f>
        <v/>
      </c>
      <c r="N844" s="206" t="n"/>
      <c r="O844" s="206" t="n"/>
      <c r="P844" s="207">
        <f>+(((H844-F844)/1000)*1000)/10</f>
        <v/>
      </c>
      <c r="Q844" s="207">
        <f>AVERAGE(P844:P845)</f>
        <v/>
      </c>
      <c r="R844" s="26" t="inlineStr">
        <is>
          <t>FALSO</t>
        </is>
      </c>
      <c r="S844" s="26" t="inlineStr">
        <is>
          <t>FALSO</t>
        </is>
      </c>
      <c r="T844" s="211" t="n"/>
      <c r="U844" s="211" t="n"/>
      <c r="V844" s="290" t="inlineStr">
        <is>
          <t>Se descarta</t>
        </is>
      </c>
    </row>
    <row r="845" hidden="1" ht="15.75" customHeight="1" s="412">
      <c r="A845" s="199" t="n">
        <v>5598</v>
      </c>
      <c r="B845" s="200" t="n">
        <v>42</v>
      </c>
      <c r="C845" s="252" t="n">
        <v>189</v>
      </c>
      <c r="D845" s="252" t="n">
        <v>21</v>
      </c>
      <c r="E845" s="139" t="n">
        <v>43657</v>
      </c>
      <c r="F845" s="252" t="n">
        <v>5270</v>
      </c>
      <c r="G845" s="252" t="n">
        <v>7131</v>
      </c>
      <c r="H845" s="253" t="n">
        <v>6826</v>
      </c>
      <c r="I845" s="252" t="n"/>
      <c r="J845" s="47">
        <f>+(((G845-F845)-(H845-F845))/(H845-F845))*100</f>
        <v/>
      </c>
      <c r="K845" s="249" t="n"/>
      <c r="L845" s="251" t="n"/>
      <c r="M845" s="251" t="n"/>
      <c r="N845" s="206" t="n"/>
      <c r="O845" s="206" t="n"/>
      <c r="P845" s="207">
        <f>+(((H845-F845)/1000)*1000)/10</f>
        <v/>
      </c>
      <c r="Q845" s="207" t="n"/>
      <c r="R845" s="26" t="inlineStr">
        <is>
          <t>FALSO</t>
        </is>
      </c>
      <c r="S845" s="26" t="inlineStr">
        <is>
          <t>FALSO</t>
        </is>
      </c>
      <c r="T845" s="211" t="n"/>
      <c r="U845" s="211" t="n"/>
      <c r="V845" s="290" t="inlineStr">
        <is>
          <t>Se descarta</t>
        </is>
      </c>
    </row>
    <row r="846" hidden="1" ht="15.75" customHeight="1" s="412">
      <c r="A846" s="199" t="n">
        <v>5925</v>
      </c>
      <c r="B846" s="200" t="n">
        <v>86</v>
      </c>
      <c r="C846" s="252" t="n">
        <v>189</v>
      </c>
      <c r="D846" s="252" t="n">
        <v>22</v>
      </c>
      <c r="E846" s="139" t="n">
        <v>43685</v>
      </c>
      <c r="F846" s="252" t="n">
        <v>5281</v>
      </c>
      <c r="G846" s="252" t="n">
        <v>7364</v>
      </c>
      <c r="H846" s="253" t="n">
        <v>7077</v>
      </c>
      <c r="I846" s="252" t="n">
        <v>9</v>
      </c>
      <c r="J846" s="47">
        <f>+(((G846-F846)-(H846-F846))/(H846-F846))*100</f>
        <v/>
      </c>
      <c r="K846" s="249" t="n"/>
      <c r="L846" s="250">
        <f>AVERAGE(J846:J847)</f>
        <v/>
      </c>
      <c r="M846" s="250">
        <f>_xlfn.STDEV.S(J846,J847)</f>
        <v/>
      </c>
      <c r="N846" s="206" t="n"/>
      <c r="O846" s="206" t="n"/>
      <c r="P846" s="207">
        <f>+(((H846-F846)/1000)*1000)/10</f>
        <v/>
      </c>
      <c r="Q846" s="207">
        <f>AVERAGE(P846:P847)</f>
        <v/>
      </c>
      <c r="R846" s="26" t="inlineStr">
        <is>
          <t>FALSO</t>
        </is>
      </c>
      <c r="S846" s="26" t="inlineStr">
        <is>
          <t>FALSO</t>
        </is>
      </c>
      <c r="T846" s="211" t="n"/>
      <c r="U846" s="211" t="n"/>
      <c r="V846" s="290" t="inlineStr">
        <is>
          <t>Se descarta</t>
        </is>
      </c>
    </row>
    <row r="847" hidden="1" ht="15.75" customHeight="1" s="412">
      <c r="A847" s="199" t="n">
        <v>5926</v>
      </c>
      <c r="B847" s="200" t="n">
        <v>86</v>
      </c>
      <c r="C847" s="252" t="n">
        <v>189</v>
      </c>
      <c r="D847" s="252" t="n">
        <v>22</v>
      </c>
      <c r="E847" s="139" t="n">
        <v>43685</v>
      </c>
      <c r="F847" s="252" t="n">
        <v>5281</v>
      </c>
      <c r="G847" s="252" t="n">
        <v>7406</v>
      </c>
      <c r="H847" s="253" t="n">
        <v>7108</v>
      </c>
      <c r="I847" s="252" t="n"/>
      <c r="J847" s="47">
        <f>+(((G847-F847)-(H847-F847))/(H847-F847))*100</f>
        <v/>
      </c>
      <c r="K847" s="249" t="n"/>
      <c r="L847" s="251" t="n"/>
      <c r="M847" s="251" t="n"/>
      <c r="N847" s="206" t="n"/>
      <c r="O847" s="206" t="n"/>
      <c r="P847" s="207">
        <f>+(((H847-F847)/1000)*1000)/10</f>
        <v/>
      </c>
      <c r="Q847" s="207" t="n"/>
      <c r="R847" s="26" t="inlineStr">
        <is>
          <t>FALSO</t>
        </is>
      </c>
      <c r="S847" s="26" t="inlineStr">
        <is>
          <t>FALSO</t>
        </is>
      </c>
      <c r="T847" s="211" t="n"/>
      <c r="U847" s="211" t="n"/>
      <c r="V847" s="290" t="inlineStr">
        <is>
          <t>Se descarta</t>
        </is>
      </c>
    </row>
    <row r="848" hidden="1" ht="15.75" customHeight="1" s="412">
      <c r="A848" s="199" t="n">
        <v>2945</v>
      </c>
      <c r="B848" s="200" t="n">
        <v>29</v>
      </c>
      <c r="C848" s="255" t="n">
        <v>191</v>
      </c>
      <c r="D848" s="255" t="n">
        <v>11</v>
      </c>
      <c r="E848" s="58" t="n">
        <v>43571</v>
      </c>
      <c r="F848" s="266" t="n">
        <v>5292</v>
      </c>
      <c r="G848" s="255" t="n">
        <v>7603</v>
      </c>
      <c r="H848" s="256" t="n">
        <v>6917</v>
      </c>
      <c r="I848" s="255" t="n">
        <v>1</v>
      </c>
      <c r="J848" s="59">
        <f>+(((G848-F848)-(H848-F848))/(H848-F848))*100</f>
        <v/>
      </c>
      <c r="K848" s="257" t="inlineStr">
        <is>
          <t>MF·</t>
        </is>
      </c>
      <c r="L848" s="258">
        <f>AVERAGE(J848:J849)</f>
        <v/>
      </c>
      <c r="M848" s="258">
        <f>_xlfn.STDEV.S(J848,J849)</f>
        <v/>
      </c>
      <c r="N848" s="206" t="n">
        <v>1</v>
      </c>
      <c r="O848" s="206" t="n"/>
      <c r="P848" s="207">
        <f>+(((H848-F848)/1000)*1000)/10</f>
        <v/>
      </c>
      <c r="Q848" s="207">
        <f>AVERAGE(P848:P849)</f>
        <v/>
      </c>
      <c r="R848" s="26" t="inlineStr">
        <is>
          <t>FALSO</t>
        </is>
      </c>
      <c r="S848" s="26" t="inlineStr">
        <is>
          <t>FALSO</t>
        </is>
      </c>
      <c r="T848" s="211" t="n"/>
      <c r="U848" s="211" t="n"/>
      <c r="V848" s="290" t="inlineStr">
        <is>
          <t>Se descarta</t>
        </is>
      </c>
    </row>
    <row r="849" hidden="1" ht="15.75" customHeight="1" s="412">
      <c r="A849" s="199" t="n">
        <v>2946</v>
      </c>
      <c r="B849" s="200" t="n">
        <v>30</v>
      </c>
      <c r="C849" s="255" t="n">
        <v>191</v>
      </c>
      <c r="D849" s="255" t="n">
        <v>11</v>
      </c>
      <c r="E849" s="58" t="n">
        <v>43571</v>
      </c>
      <c r="F849" s="266" t="n">
        <v>5244</v>
      </c>
      <c r="G849" s="255" t="n">
        <v>7594</v>
      </c>
      <c r="H849" s="256" t="n">
        <v>6873</v>
      </c>
      <c r="I849" s="255" t="n"/>
      <c r="J849" s="59">
        <f>+(((G849-F849)-(H849-F849))/(H849-F849))*100</f>
        <v/>
      </c>
      <c r="K849" s="257" t="n"/>
      <c r="L849" s="259" t="n"/>
      <c r="M849" s="259" t="n"/>
      <c r="N849" s="206" t="n"/>
      <c r="O849" s="206" t="n"/>
      <c r="P849" s="207">
        <f>+(((H849-F849)/1000)*1000)/10</f>
        <v/>
      </c>
      <c r="Q849" s="207" t="n"/>
      <c r="R849" s="26" t="inlineStr">
        <is>
          <t>FALSO</t>
        </is>
      </c>
      <c r="S849" s="26" t="inlineStr">
        <is>
          <t>FALSO</t>
        </is>
      </c>
      <c r="T849" s="211" t="n"/>
      <c r="U849" s="211" t="n"/>
      <c r="V849" s="290" t="inlineStr">
        <is>
          <t>Se descarta</t>
        </is>
      </c>
    </row>
    <row r="850" hidden="1" ht="15.75" customHeight="1" s="412">
      <c r="A850" s="199" t="n">
        <v>3337</v>
      </c>
      <c r="B850" s="200" t="n">
        <v>93</v>
      </c>
      <c r="C850" s="255" t="n">
        <v>191</v>
      </c>
      <c r="D850" s="255" t="n">
        <v>13</v>
      </c>
      <c r="E850" s="58" t="n">
        <v>43587</v>
      </c>
      <c r="F850" s="255" t="n">
        <v>5234</v>
      </c>
      <c r="G850" s="255" t="n">
        <v>6750</v>
      </c>
      <c r="H850" s="256" t="n">
        <v>6479</v>
      </c>
      <c r="I850" s="255" t="n"/>
      <c r="J850" s="59">
        <f>+(((G850-F850)-(H850-F850))/(H850-F850))*100</f>
        <v/>
      </c>
      <c r="K850" s="257" t="inlineStr">
        <is>
          <t>MF</t>
        </is>
      </c>
      <c r="L850" s="258">
        <f>AVERAGE(J850:J851)</f>
        <v/>
      </c>
      <c r="M850" s="258">
        <f>_xlfn.STDEV.S(J850,J851)</f>
        <v/>
      </c>
      <c r="N850" s="206" t="n"/>
      <c r="O850" s="206" t="n"/>
      <c r="P850" s="207">
        <f>+(((H850-F850)/1000)*1000)/10</f>
        <v/>
      </c>
      <c r="Q850" s="207">
        <f>AVERAGE(P850:P851)</f>
        <v/>
      </c>
      <c r="R850" s="26" t="inlineStr">
        <is>
          <t>FALSO</t>
        </is>
      </c>
      <c r="S850" s="26" t="inlineStr">
        <is>
          <t>FALSO</t>
        </is>
      </c>
      <c r="T850" s="211" t="n"/>
      <c r="U850" s="211" t="n"/>
      <c r="V850" s="290" t="n"/>
    </row>
    <row r="851" hidden="1" ht="15.75" customHeight="1" s="412">
      <c r="A851" s="199" t="n">
        <v>3338</v>
      </c>
      <c r="B851" s="200" t="n">
        <v>94</v>
      </c>
      <c r="C851" s="255" t="n">
        <v>191</v>
      </c>
      <c r="D851" s="255" t="n">
        <v>13</v>
      </c>
      <c r="E851" s="58" t="n">
        <v>43587</v>
      </c>
      <c r="F851" s="255" t="n">
        <v>5218</v>
      </c>
      <c r="G851" s="255" t="n">
        <v>6719</v>
      </c>
      <c r="H851" s="256" t="n">
        <v>6448</v>
      </c>
      <c r="I851" s="255" t="n"/>
      <c r="J851" s="59">
        <f>+(((G851-F851)-(H851-F851))/(H851-F851))*100</f>
        <v/>
      </c>
      <c r="K851" s="257" t="n"/>
      <c r="L851" s="259" t="n"/>
      <c r="M851" s="259" t="n"/>
      <c r="N851" s="206" t="n"/>
      <c r="O851" s="206" t="n"/>
      <c r="P851" s="207">
        <f>+(((H851-F851)/1000)*1000)/10</f>
        <v/>
      </c>
      <c r="Q851" s="207" t="n"/>
      <c r="R851" s="26" t="inlineStr">
        <is>
          <t>FALSO</t>
        </is>
      </c>
      <c r="S851" s="26" t="inlineStr">
        <is>
          <t>FALSO</t>
        </is>
      </c>
      <c r="T851" s="211" t="n"/>
      <c r="U851" s="211" t="n"/>
      <c r="V851" s="290" t="inlineStr">
        <is>
          <t>Se descarta</t>
        </is>
      </c>
    </row>
    <row r="852" hidden="1" ht="15.75" customHeight="1" s="412">
      <c r="A852" s="199" t="n">
        <v>3711</v>
      </c>
      <c r="B852" s="200" t="n">
        <v>133</v>
      </c>
      <c r="C852" s="255" t="n">
        <v>191</v>
      </c>
      <c r="D852" s="255" t="n">
        <v>14</v>
      </c>
      <c r="E852" s="58" t="n">
        <v>43591</v>
      </c>
      <c r="F852" s="255" t="n">
        <v>5286</v>
      </c>
      <c r="G852" s="266" t="n">
        <v>7169</v>
      </c>
      <c r="H852" s="256" t="n">
        <v>6716</v>
      </c>
      <c r="I852" s="255" t="n"/>
      <c r="J852" s="59">
        <f>+(((G852-F852)-(H852-F852))/(H852-F852))*100</f>
        <v/>
      </c>
      <c r="K852" s="257" t="inlineStr">
        <is>
          <t>MF</t>
        </is>
      </c>
      <c r="L852" s="258">
        <f>AVERAGE(J852:J853)</f>
        <v/>
      </c>
      <c r="M852" s="258">
        <f>_xlfn.STDEV.S(J852,J853)</f>
        <v/>
      </c>
      <c r="N852" s="206" t="n"/>
      <c r="O852" s="206" t="n"/>
      <c r="P852" s="207">
        <f>+(((H852-F852)/1000)*1000)/10</f>
        <v/>
      </c>
      <c r="Q852" s="207">
        <f>AVERAGE(P852:P853)</f>
        <v/>
      </c>
      <c r="R852" s="26" t="inlineStr">
        <is>
          <t>FALSO</t>
        </is>
      </c>
      <c r="S852" s="26" t="inlineStr">
        <is>
          <t>FALSO</t>
        </is>
      </c>
      <c r="T852" s="211" t="n"/>
      <c r="U852" s="211" t="n"/>
      <c r="V852" s="290" t="inlineStr">
        <is>
          <t>Se descarta</t>
        </is>
      </c>
    </row>
    <row r="853" hidden="1" ht="15.75" customHeight="1" s="412">
      <c r="A853" s="199" t="n">
        <v>3712</v>
      </c>
      <c r="B853" s="200" t="n">
        <v>134</v>
      </c>
      <c r="C853" s="255" t="n">
        <v>191</v>
      </c>
      <c r="D853" s="255" t="n">
        <v>14</v>
      </c>
      <c r="E853" s="58" t="n">
        <v>43591</v>
      </c>
      <c r="F853" s="255" t="n">
        <v>5220</v>
      </c>
      <c r="G853" s="266" t="n">
        <v>7351</v>
      </c>
      <c r="H853" s="256" t="n">
        <v>6854</v>
      </c>
      <c r="I853" s="255" t="n"/>
      <c r="J853" s="59">
        <f>+(((G853-F853)-(H853-F853))/(H853-F853))*100</f>
        <v/>
      </c>
      <c r="K853" s="257" t="n"/>
      <c r="L853" s="259" t="n"/>
      <c r="M853" s="259" t="n"/>
      <c r="N853" s="206" t="n"/>
      <c r="O853" s="206" t="n"/>
      <c r="P853" s="207">
        <f>+(((H853-F853)/1000)*1000)/10</f>
        <v/>
      </c>
      <c r="Q853" s="207" t="n"/>
      <c r="R853" s="26" t="inlineStr">
        <is>
          <t>FALSO</t>
        </is>
      </c>
      <c r="S853" s="26" t="inlineStr">
        <is>
          <t>FALSO</t>
        </is>
      </c>
      <c r="T853" s="211" t="n"/>
      <c r="U853" s="211" t="n"/>
      <c r="V853" s="290" t="inlineStr">
        <is>
          <t>Se descarta</t>
        </is>
      </c>
    </row>
    <row r="854" hidden="1" ht="15.75" customHeight="1" s="412">
      <c r="A854" s="199" t="n">
        <v>4061</v>
      </c>
      <c r="B854" s="200" t="n">
        <v>91</v>
      </c>
      <c r="C854" s="255" t="n">
        <v>191</v>
      </c>
      <c r="D854" s="255" t="n">
        <v>15</v>
      </c>
      <c r="E854" s="58" t="n">
        <v>43599</v>
      </c>
      <c r="F854" s="255" t="n">
        <v>5252</v>
      </c>
      <c r="G854" s="255" t="n">
        <v>6779</v>
      </c>
      <c r="H854" s="256" t="n">
        <v>6570</v>
      </c>
      <c r="I854" s="255" t="n"/>
      <c r="J854" s="59">
        <f>+(((G854-F854)-(H854-F854))/(H854-F854))*100</f>
        <v/>
      </c>
      <c r="K854" s="260" t="n"/>
      <c r="L854" s="258">
        <f>AVERAGE(J854:J855)</f>
        <v/>
      </c>
      <c r="M854" s="258">
        <f>_xlfn.STDEV.S(J854,J855)</f>
        <v/>
      </c>
      <c r="N854" s="206" t="n"/>
      <c r="O854" s="206" t="n"/>
      <c r="P854" s="207">
        <f>+(((H854-F854)/1000)*1000)/10</f>
        <v/>
      </c>
      <c r="Q854" s="207">
        <f>AVERAGE(P854:P855)</f>
        <v/>
      </c>
      <c r="R854" s="26" t="inlineStr">
        <is>
          <t>FALSO</t>
        </is>
      </c>
      <c r="S854" s="26" t="inlineStr">
        <is>
          <t>VERDADERO</t>
        </is>
      </c>
      <c r="T854" s="211" t="n"/>
      <c r="U854" s="211" t="n"/>
      <c r="V854" s="290" t="inlineStr">
        <is>
          <t>Se descarta</t>
        </is>
      </c>
    </row>
    <row r="855" hidden="1" ht="15.75" customHeight="1" s="412">
      <c r="A855" s="199" t="n">
        <v>4062</v>
      </c>
      <c r="B855" s="200" t="n">
        <v>92</v>
      </c>
      <c r="C855" s="255" t="n">
        <v>191</v>
      </c>
      <c r="D855" s="255" t="n">
        <v>15</v>
      </c>
      <c r="E855" s="58" t="n">
        <v>43599</v>
      </c>
      <c r="F855" s="255" t="n">
        <v>5241</v>
      </c>
      <c r="G855" s="255" t="n">
        <v>6703</v>
      </c>
      <c r="H855" s="256" t="n">
        <v>6502</v>
      </c>
      <c r="I855" s="255" t="n"/>
      <c r="J855" s="59">
        <f>+(((G855-F855)-(H855-F855))/(H855-F855))*100</f>
        <v/>
      </c>
      <c r="K855" s="260" t="n"/>
      <c r="L855" s="259" t="n"/>
      <c r="M855" s="259" t="n"/>
      <c r="N855" s="206" t="n"/>
      <c r="O855" s="206" t="n"/>
      <c r="P855" s="207">
        <f>+(((H855-F855)/1000)*1000)/10</f>
        <v/>
      </c>
      <c r="Q855" s="207" t="n"/>
      <c r="R855" s="26" t="inlineStr">
        <is>
          <t>FALSO</t>
        </is>
      </c>
      <c r="S855" s="26" t="inlineStr">
        <is>
          <t>FALSO</t>
        </is>
      </c>
      <c r="T855" s="211" t="n"/>
      <c r="U855" s="211" t="n"/>
      <c r="V855" s="290" t="inlineStr">
        <is>
          <t>Se descarta</t>
        </is>
      </c>
    </row>
    <row r="856" hidden="1" ht="15.75" customHeight="1" s="412">
      <c r="A856" s="199" t="n">
        <v>4707</v>
      </c>
      <c r="B856" s="200" t="n">
        <v>91</v>
      </c>
      <c r="C856" s="255" t="n">
        <v>191</v>
      </c>
      <c r="D856" s="255" t="n">
        <v>17</v>
      </c>
      <c r="E856" s="58" t="n">
        <v>43619</v>
      </c>
      <c r="F856" s="255" t="n">
        <v>5252</v>
      </c>
      <c r="G856" s="255" t="n">
        <v>7161</v>
      </c>
      <c r="H856" s="256" t="n">
        <v>6849</v>
      </c>
      <c r="I856" s="255" t="n"/>
      <c r="J856" s="59">
        <f>+(((G856-F856)-(H856-F856))/(H856-F856))*100</f>
        <v/>
      </c>
      <c r="K856" s="257" t="n"/>
      <c r="L856" s="258">
        <f>AVERAGE(J856:J857)</f>
        <v/>
      </c>
      <c r="M856" s="258">
        <f>_xlfn.STDEV.S(J856,J857)</f>
        <v/>
      </c>
      <c r="N856" s="206" t="n"/>
      <c r="O856" s="206" t="n"/>
      <c r="P856" s="207">
        <f>+(((H856-F856)/1000)*1000)/10</f>
        <v/>
      </c>
      <c r="Q856" s="207">
        <f>AVERAGE(P856:P857)</f>
        <v/>
      </c>
      <c r="R856" s="26" t="inlineStr">
        <is>
          <t>FALSO</t>
        </is>
      </c>
      <c r="S856" s="26" t="inlineStr">
        <is>
          <t>FALSO</t>
        </is>
      </c>
      <c r="T856" s="211" t="n"/>
      <c r="U856" s="211" t="n"/>
      <c r="V856" s="290" t="inlineStr">
        <is>
          <t>Se descarta</t>
        </is>
      </c>
    </row>
    <row r="857" hidden="1" ht="15.75" customHeight="1" s="412">
      <c r="A857" s="199" t="n">
        <v>4708</v>
      </c>
      <c r="B857" s="200" t="n">
        <v>92</v>
      </c>
      <c r="C857" s="255" t="n">
        <v>191</v>
      </c>
      <c r="D857" s="255" t="n">
        <v>17</v>
      </c>
      <c r="E857" s="58" t="n">
        <v>43619</v>
      </c>
      <c r="F857" s="255" t="n">
        <v>5241</v>
      </c>
      <c r="G857" s="255" t="n">
        <v>7256</v>
      </c>
      <c r="H857" s="256" t="n">
        <v>6928</v>
      </c>
      <c r="I857" s="255" t="n"/>
      <c r="J857" s="59">
        <f>+(((G857-F857)-(H857-F857))/(H857-F857))*100</f>
        <v/>
      </c>
      <c r="K857" s="257" t="n"/>
      <c r="L857" s="259" t="n"/>
      <c r="M857" s="259" t="n"/>
      <c r="N857" s="206" t="n"/>
      <c r="O857" s="206" t="n"/>
      <c r="P857" s="207">
        <f>+(((H857-F857)/1000)*1000)/10</f>
        <v/>
      </c>
      <c r="Q857" s="207" t="n"/>
      <c r="R857" s="26" t="inlineStr">
        <is>
          <t>FALSO</t>
        </is>
      </c>
      <c r="S857" s="26" t="inlineStr">
        <is>
          <t>FALSO</t>
        </is>
      </c>
      <c r="T857" s="211" t="n"/>
      <c r="U857" s="211" t="n"/>
      <c r="V857" s="290" t="inlineStr">
        <is>
          <t>Se descarta</t>
        </is>
      </c>
    </row>
    <row r="858" hidden="1" ht="15.75" customHeight="1" s="412">
      <c r="A858" s="199" t="n">
        <v>5323</v>
      </c>
      <c r="B858" s="200" t="n">
        <v>61</v>
      </c>
      <c r="C858" s="252" t="n">
        <v>191</v>
      </c>
      <c r="D858" s="252" t="n">
        <v>19</v>
      </c>
      <c r="E858" s="139" t="n">
        <v>43637</v>
      </c>
      <c r="F858" s="252" t="n">
        <v>5212</v>
      </c>
      <c r="G858" s="252" t="n">
        <v>6927</v>
      </c>
      <c r="H858" s="253" t="n">
        <v>6618</v>
      </c>
      <c r="I858" s="252" t="inlineStr">
        <is>
          <t>8</t>
        </is>
      </c>
      <c r="J858" s="261">
        <f>+(((G858-F858)-(H858-F858))/(H858-F858))*100</f>
        <v/>
      </c>
      <c r="K858" s="262" t="n"/>
      <c r="L858" s="263">
        <f>AVERAGE(J858:J859)</f>
        <v/>
      </c>
      <c r="M858" s="263">
        <f>_xlfn.STDEV.S(J858,J859)</f>
        <v/>
      </c>
      <c r="N858" s="206" t="n"/>
      <c r="O858" s="206" t="n"/>
      <c r="P858" s="207">
        <f>+(((H858-F858)/1000)*1000)/10</f>
        <v/>
      </c>
      <c r="Q858" s="207">
        <f>AVERAGE(P858:P859)</f>
        <v/>
      </c>
      <c r="R858" s="26" t="inlineStr">
        <is>
          <t>FALSO</t>
        </is>
      </c>
      <c r="S858" s="26" t="inlineStr">
        <is>
          <t>FALSO</t>
        </is>
      </c>
      <c r="T858" s="211" t="n"/>
      <c r="U858" s="211" t="n"/>
      <c r="V858" s="290" t="inlineStr">
        <is>
          <t>Se descarta</t>
        </is>
      </c>
    </row>
    <row r="859" hidden="1" ht="15.75" customHeight="1" s="412">
      <c r="A859" s="199" t="n">
        <v>5324</v>
      </c>
      <c r="B859" s="200" t="n">
        <v>62</v>
      </c>
      <c r="C859" s="252" t="n">
        <v>191</v>
      </c>
      <c r="D859" s="252" t="n">
        <v>19</v>
      </c>
      <c r="E859" s="139" t="n">
        <v>43637</v>
      </c>
      <c r="F859" s="252" t="n">
        <v>5209</v>
      </c>
      <c r="G859" s="252" t="n">
        <v>7065</v>
      </c>
      <c r="H859" s="253" t="n">
        <v>6730</v>
      </c>
      <c r="I859" s="252" t="n"/>
      <c r="J859" s="261">
        <f>+(((G859-F859)-(H859-F859))/(H859-F859))*100</f>
        <v/>
      </c>
      <c r="K859" s="262" t="n"/>
      <c r="L859" s="207" t="n"/>
      <c r="M859" s="207" t="n"/>
      <c r="N859" s="206" t="n"/>
      <c r="O859" s="206" t="n"/>
      <c r="P859" s="207">
        <f>+(((H859-F859)/1000)*1000)/10</f>
        <v/>
      </c>
      <c r="Q859" s="207" t="n"/>
      <c r="R859" s="26" t="inlineStr">
        <is>
          <t>FALSO</t>
        </is>
      </c>
      <c r="S859" s="26" t="inlineStr">
        <is>
          <t>FALSO</t>
        </is>
      </c>
      <c r="T859" s="211" t="n"/>
      <c r="U859" s="211" t="n"/>
      <c r="V859" s="290" t="inlineStr">
        <is>
          <t>Se descarta</t>
        </is>
      </c>
    </row>
    <row r="860" hidden="1" ht="15.75" customHeight="1" s="412">
      <c r="A860" s="199" t="n">
        <v>5531</v>
      </c>
      <c r="B860" s="200" t="n">
        <v>23</v>
      </c>
      <c r="C860" s="252" t="n">
        <v>191</v>
      </c>
      <c r="D860" s="252" t="n">
        <v>20</v>
      </c>
      <c r="E860" s="139" t="n">
        <v>43649</v>
      </c>
      <c r="F860" s="252" t="n">
        <v>5261</v>
      </c>
      <c r="G860" s="252" t="n">
        <v>6846</v>
      </c>
      <c r="H860" s="253" t="n">
        <v>6574</v>
      </c>
      <c r="I860" s="252" t="n">
        <v>6</v>
      </c>
      <c r="J860" s="47">
        <f>+(((G860-F860)-(H860-F860))/(H860-F860))*100</f>
        <v/>
      </c>
      <c r="K860" s="249" t="n"/>
      <c r="L860" s="250">
        <f>AVERAGE(J860:J861)</f>
        <v/>
      </c>
      <c r="M860" s="250">
        <f>_xlfn.STDEV.S(J860,J861)</f>
        <v/>
      </c>
      <c r="N860" s="206" t="n"/>
      <c r="O860" s="206" t="n"/>
      <c r="P860" s="207">
        <f>+(((H860-F860)/1000)*1000)/10</f>
        <v/>
      </c>
      <c r="Q860" s="207">
        <f>AVERAGE(P860:P861)</f>
        <v/>
      </c>
      <c r="R860" s="26" t="inlineStr">
        <is>
          <t>FALSO</t>
        </is>
      </c>
      <c r="S860" s="26" t="inlineStr">
        <is>
          <t>FALSO</t>
        </is>
      </c>
      <c r="T860" s="211" t="n"/>
      <c r="U860" s="211" t="n"/>
      <c r="V860" s="290" t="inlineStr">
        <is>
          <t>Se descarta</t>
        </is>
      </c>
    </row>
    <row r="861" hidden="1" ht="15.75" customHeight="1" s="412">
      <c r="A861" s="199" t="n">
        <v>5532</v>
      </c>
      <c r="B861" s="200" t="n">
        <v>24</v>
      </c>
      <c r="C861" s="252" t="n">
        <v>191</v>
      </c>
      <c r="D861" s="252" t="n">
        <v>20</v>
      </c>
      <c r="E861" s="139" t="n">
        <v>43649</v>
      </c>
      <c r="F861" s="252" t="n">
        <v>5196</v>
      </c>
      <c r="G861" s="252" t="n">
        <v>6843</v>
      </c>
      <c r="H861" s="253" t="n">
        <v>6559</v>
      </c>
      <c r="I861" s="252" t="n"/>
      <c r="J861" s="47">
        <f>+(((G861-F861)-(H861-F861))/(H861-F861))*100</f>
        <v/>
      </c>
      <c r="K861" s="249" t="n"/>
      <c r="L861" s="251" t="n"/>
      <c r="M861" s="251" t="n"/>
      <c r="N861" s="206" t="n"/>
      <c r="O861" s="206" t="n"/>
      <c r="P861" s="207">
        <f>+(((H861-F861)/1000)*1000)/10</f>
        <v/>
      </c>
      <c r="Q861" s="207" t="n"/>
      <c r="R861" s="26" t="inlineStr">
        <is>
          <t>FALSO</t>
        </is>
      </c>
      <c r="S861" s="26" t="inlineStr">
        <is>
          <t>FALSO</t>
        </is>
      </c>
      <c r="T861" s="211" t="n"/>
      <c r="U861" s="211" t="n"/>
      <c r="V861" s="290" t="inlineStr">
        <is>
          <t>Se descarta</t>
        </is>
      </c>
    </row>
    <row r="862" hidden="1" ht="15.75" customHeight="1" s="412">
      <c r="A862" s="199" t="n">
        <v>5927</v>
      </c>
      <c r="B862" s="200" t="n">
        <v>87</v>
      </c>
      <c r="C862" s="252" t="n">
        <v>191</v>
      </c>
      <c r="D862" s="252" t="n">
        <v>22</v>
      </c>
      <c r="E862" s="139" t="n">
        <v>43685</v>
      </c>
      <c r="F862" s="252" t="n">
        <v>5250</v>
      </c>
      <c r="G862" s="252" t="n">
        <v>7002</v>
      </c>
      <c r="H862" s="253" t="n">
        <v>6756</v>
      </c>
      <c r="I862" s="252" t="n">
        <v>7</v>
      </c>
      <c r="J862" s="47">
        <f>+(((G862-F862)-(H862-F862))/(H862-F862))*100</f>
        <v/>
      </c>
      <c r="K862" s="249" t="n"/>
      <c r="L862" s="250">
        <f>AVERAGE(J862:J863)</f>
        <v/>
      </c>
      <c r="M862" s="250">
        <f>_xlfn.STDEV.S(J862,J863)</f>
        <v/>
      </c>
      <c r="N862" s="206" t="n"/>
      <c r="O862" s="206" t="n"/>
      <c r="P862" s="207">
        <f>+(((H862-F862)/1000)*1000)/10</f>
        <v/>
      </c>
      <c r="Q862" s="207">
        <f>AVERAGE(P862:P863)</f>
        <v/>
      </c>
      <c r="R862" s="26" t="inlineStr">
        <is>
          <t>FALSO</t>
        </is>
      </c>
      <c r="S862" s="26" t="inlineStr">
        <is>
          <t>FALSO</t>
        </is>
      </c>
      <c r="T862" s="211" t="n"/>
      <c r="U862" s="211" t="n"/>
      <c r="V862" s="290" t="inlineStr">
        <is>
          <t>Se descarta</t>
        </is>
      </c>
    </row>
    <row r="863" hidden="1" ht="15.75" customHeight="1" s="412">
      <c r="A863" s="199" t="n">
        <v>5928</v>
      </c>
      <c r="B863" s="200" t="n">
        <v>87</v>
      </c>
      <c r="C863" s="252" t="n">
        <v>191</v>
      </c>
      <c r="D863" s="252" t="n">
        <v>22</v>
      </c>
      <c r="E863" s="139" t="n">
        <v>43685</v>
      </c>
      <c r="F863" s="252" t="n">
        <v>5250</v>
      </c>
      <c r="G863" s="252" t="n">
        <v>6888</v>
      </c>
      <c r="H863" s="253" t="n">
        <v>6648</v>
      </c>
      <c r="I863" s="252" t="n"/>
      <c r="J863" s="47">
        <f>+(((G863-F863)-(H863-F863))/(H863-F863))*100</f>
        <v/>
      </c>
      <c r="K863" s="249" t="n"/>
      <c r="L863" s="251" t="n"/>
      <c r="M863" s="251" t="n"/>
      <c r="N863" s="206" t="n"/>
      <c r="O863" s="206" t="n"/>
      <c r="P863" s="207">
        <f>+(((H863-F863)/1000)*1000)/10</f>
        <v/>
      </c>
      <c r="Q863" s="207" t="n"/>
      <c r="R863" s="26" t="inlineStr">
        <is>
          <t>FALSO</t>
        </is>
      </c>
      <c r="S863" s="26" t="inlineStr">
        <is>
          <t>FALSO</t>
        </is>
      </c>
      <c r="T863" s="211" t="n"/>
      <c r="U863" s="211" t="n"/>
      <c r="V863" s="290" t="inlineStr">
        <is>
          <t>Se descarta</t>
        </is>
      </c>
    </row>
    <row r="864" hidden="1" ht="15.75" customHeight="1" s="412">
      <c r="A864" s="199" t="n">
        <v>3713</v>
      </c>
      <c r="B864" s="200" t="n">
        <v>135</v>
      </c>
      <c r="C864" s="246" t="n">
        <v>192</v>
      </c>
      <c r="D864" s="246" t="n">
        <v>14</v>
      </c>
      <c r="E864" s="46" t="n">
        <v>43591</v>
      </c>
      <c r="F864" s="246" t="n">
        <v>5240</v>
      </c>
      <c r="G864" s="247" t="n">
        <v>8019</v>
      </c>
      <c r="H864" s="248" t="n">
        <v>7110</v>
      </c>
      <c r="I864" s="246" t="n">
        <v>2</v>
      </c>
      <c r="J864" s="47">
        <f>+(((G864-F864)-(H864-F864))/(H864-F864))*100</f>
        <v/>
      </c>
      <c r="K864" s="249" t="inlineStr">
        <is>
          <t>4/5</t>
        </is>
      </c>
      <c r="L864" s="250">
        <f>AVERAGE(J864:J865)</f>
        <v/>
      </c>
      <c r="M864" s="250">
        <f>_xlfn.STDEV.S(J864,J865)</f>
        <v/>
      </c>
      <c r="N864" s="206" t="n">
        <v>2</v>
      </c>
      <c r="O864" s="206" t="n"/>
      <c r="P864" s="207">
        <f>+(((H864-F864)/1000)*1000)/10</f>
        <v/>
      </c>
      <c r="Q864" s="207">
        <f>AVERAGE(P864:P865)</f>
        <v/>
      </c>
      <c r="R864" s="26" t="inlineStr">
        <is>
          <t>FALSO</t>
        </is>
      </c>
      <c r="S864" s="26" t="inlineStr">
        <is>
          <t>FALSO</t>
        </is>
      </c>
      <c r="T864" s="211" t="n"/>
      <c r="U864" s="211" t="n"/>
      <c r="V864" s="290" t="inlineStr">
        <is>
          <t>Se descarta</t>
        </is>
      </c>
    </row>
    <row r="865" hidden="1" ht="15.75" customHeight="1" s="412">
      <c r="A865" s="199" t="n">
        <v>3714</v>
      </c>
      <c r="B865" s="200" t="n">
        <v>136</v>
      </c>
      <c r="C865" s="246" t="n">
        <v>192</v>
      </c>
      <c r="D865" s="246" t="n">
        <v>14</v>
      </c>
      <c r="E865" s="46" t="n">
        <v>43591</v>
      </c>
      <c r="F865" s="246" t="n">
        <v>5219</v>
      </c>
      <c r="G865" s="247" t="n">
        <v>8076</v>
      </c>
      <c r="H865" s="248" t="n">
        <v>7134</v>
      </c>
      <c r="I865" s="246" t="n"/>
      <c r="J865" s="47">
        <f>+(((G865-F865)-(H865-F865))/(H865-F865))*100</f>
        <v/>
      </c>
      <c r="K865" s="249" t="n"/>
      <c r="L865" s="251" t="n"/>
      <c r="M865" s="251" t="n"/>
      <c r="N865" s="206" t="n"/>
      <c r="O865" s="206" t="n"/>
      <c r="P865" s="207">
        <f>+(((H865-F865)/1000)*1000)/10</f>
        <v/>
      </c>
      <c r="Q865" s="207" t="n"/>
      <c r="R865" s="26" t="inlineStr">
        <is>
          <t>FALSO</t>
        </is>
      </c>
      <c r="S865" s="26" t="inlineStr">
        <is>
          <t>FALSO</t>
        </is>
      </c>
      <c r="T865" s="211" t="n"/>
      <c r="U865" s="211" t="n"/>
      <c r="V865" s="290" t="inlineStr">
        <is>
          <t>Se descarta</t>
        </is>
      </c>
    </row>
    <row r="866" hidden="1" ht="15.75" customHeight="1" s="412">
      <c r="A866" s="199" t="n">
        <v>4377</v>
      </c>
      <c r="B866" s="200" t="n">
        <v>83</v>
      </c>
      <c r="C866" s="246" t="n">
        <v>192</v>
      </c>
      <c r="D866" s="246" t="n">
        <v>16</v>
      </c>
      <c r="E866" s="46" t="n">
        <v>43607</v>
      </c>
      <c r="F866" s="246" t="n">
        <v>5294</v>
      </c>
      <c r="G866" s="246" t="n">
        <v>8924</v>
      </c>
      <c r="H866" s="248" t="n">
        <v>7779</v>
      </c>
      <c r="I866" s="246" t="n">
        <v>2</v>
      </c>
      <c r="J866" s="47">
        <f>+(((G866-F866)-(H866-F866))/(H866-F866))*100</f>
        <v/>
      </c>
      <c r="K866" s="249" t="n"/>
      <c r="L866" s="250">
        <f>AVERAGE(J866:J867)</f>
        <v/>
      </c>
      <c r="M866" s="250">
        <f>_xlfn.STDEV.S(J866,J867)</f>
        <v/>
      </c>
      <c r="N866" s="206" t="n"/>
      <c r="O866" s="206" t="n"/>
      <c r="P866" s="207">
        <f>+(((H866-F866)/1000)*1000)/10</f>
        <v/>
      </c>
      <c r="Q866" s="207">
        <f>AVERAGE(P866:P867)</f>
        <v/>
      </c>
      <c r="R866" s="26" t="inlineStr">
        <is>
          <t>FALSO</t>
        </is>
      </c>
      <c r="S866" s="26" t="inlineStr">
        <is>
          <t>FALSO</t>
        </is>
      </c>
      <c r="T866" s="211" t="n"/>
      <c r="U866" s="211" t="n"/>
      <c r="V866" s="290" t="inlineStr">
        <is>
          <t>Se descarta</t>
        </is>
      </c>
    </row>
    <row r="867" hidden="1" ht="15.75" customHeight="1" s="412">
      <c r="A867" s="199" t="n">
        <v>4378</v>
      </c>
      <c r="B867" s="200" t="n">
        <v>84</v>
      </c>
      <c r="C867" s="246" t="n">
        <v>192</v>
      </c>
      <c r="D867" s="246" t="n">
        <v>16</v>
      </c>
      <c r="E867" s="46" t="n">
        <v>43607</v>
      </c>
      <c r="F867" s="246" t="n">
        <v>5375</v>
      </c>
      <c r="G867" s="246" t="n">
        <v>8975</v>
      </c>
      <c r="H867" s="248" t="n">
        <v>7861</v>
      </c>
      <c r="I867" s="246" t="n"/>
      <c r="J867" s="47">
        <f>+(((G867-F867)-(H867-F867))/(H867-F867))*100</f>
        <v/>
      </c>
      <c r="K867" s="249" t="n"/>
      <c r="L867" s="251" t="n"/>
      <c r="M867" s="251" t="n"/>
      <c r="N867" s="206" t="n"/>
      <c r="O867" s="206" t="n"/>
      <c r="P867" s="207">
        <f>+(((H867-F867)/1000)*1000)/10</f>
        <v/>
      </c>
      <c r="Q867" s="207" t="n"/>
      <c r="R867" s="26" t="inlineStr">
        <is>
          <t>FALSO</t>
        </is>
      </c>
      <c r="S867" s="26" t="inlineStr">
        <is>
          <t>FALSO</t>
        </is>
      </c>
      <c r="T867" s="211" t="n"/>
      <c r="U867" s="211" t="n"/>
      <c r="V867" s="290" t="inlineStr">
        <is>
          <t>Se descarta</t>
        </is>
      </c>
    </row>
    <row r="868" hidden="1" ht="15.75" customHeight="1" s="412">
      <c r="A868" s="199" t="n">
        <v>5023</v>
      </c>
      <c r="B868" s="200" t="n">
        <v>83</v>
      </c>
      <c r="C868" s="246" t="n">
        <v>192</v>
      </c>
      <c r="D868" s="246" t="n">
        <v>18</v>
      </c>
      <c r="E868" s="46" t="n">
        <v>43626</v>
      </c>
      <c r="F868" s="246" t="n">
        <v>5294</v>
      </c>
      <c r="G868" s="246" t="n">
        <v>7774</v>
      </c>
      <c r="H868" s="248" t="n">
        <v>7316</v>
      </c>
      <c r="I868" s="246" t="n">
        <v>7</v>
      </c>
      <c r="J868" s="47">
        <f>+(((G868-F868)-(H868-F868))/(H868-F868))*100</f>
        <v/>
      </c>
      <c r="K868" s="249" t="n"/>
      <c r="L868" s="250">
        <f>AVERAGE(J868:J869)</f>
        <v/>
      </c>
      <c r="M868" s="250">
        <f>_xlfn.STDEV.S(J868,J869)</f>
        <v/>
      </c>
      <c r="N868" s="206" t="n"/>
      <c r="O868" s="206" t="n"/>
      <c r="P868" s="207">
        <f>+(((H868-F868)/1000)*1000)/10</f>
        <v/>
      </c>
      <c r="Q868" s="207">
        <f>AVERAGE(P868:P869)</f>
        <v/>
      </c>
      <c r="R868" s="26" t="inlineStr">
        <is>
          <t>FALSO</t>
        </is>
      </c>
      <c r="S868" s="26" t="inlineStr">
        <is>
          <t>FALSO</t>
        </is>
      </c>
      <c r="T868" s="211" t="n"/>
      <c r="U868" s="211" t="n"/>
      <c r="V868" s="290" t="inlineStr">
        <is>
          <t>Se descarta</t>
        </is>
      </c>
    </row>
    <row r="869" hidden="1" ht="15.75" customHeight="1" s="412">
      <c r="A869" s="199" t="n">
        <v>5024</v>
      </c>
      <c r="B869" s="200" t="n">
        <v>84</v>
      </c>
      <c r="C869" s="246" t="n">
        <v>192</v>
      </c>
      <c r="D869" s="246" t="n">
        <v>18</v>
      </c>
      <c r="E869" s="46" t="n">
        <v>43626</v>
      </c>
      <c r="F869" s="246" t="n">
        <v>5375</v>
      </c>
      <c r="G869" s="246" t="n">
        <v>7745</v>
      </c>
      <c r="H869" s="248" t="n">
        <v>7301</v>
      </c>
      <c r="I869" s="246" t="n"/>
      <c r="J869" s="47">
        <f>+(((G869-F869)-(H869-F869))/(H869-F869))*100</f>
        <v/>
      </c>
      <c r="K869" s="249" t="n"/>
      <c r="L869" s="251" t="n"/>
      <c r="M869" s="251" t="n"/>
      <c r="N869" s="206" t="n"/>
      <c r="O869" s="206" t="n"/>
      <c r="P869" s="207">
        <f>+(((H869-F869)/1000)*1000)/10</f>
        <v/>
      </c>
      <c r="Q869" s="207" t="n"/>
      <c r="R869" s="26" t="inlineStr">
        <is>
          <t>FALSO</t>
        </is>
      </c>
      <c r="S869" s="26" t="inlineStr">
        <is>
          <t>FALSO</t>
        </is>
      </c>
      <c r="T869" s="211" t="n"/>
      <c r="U869" s="211" t="n"/>
      <c r="V869" s="290" t="inlineStr">
        <is>
          <t>Se descarta</t>
        </is>
      </c>
    </row>
    <row r="870" hidden="1" ht="15.75" customHeight="1" s="412">
      <c r="A870" s="199" t="n">
        <v>5599</v>
      </c>
      <c r="B870" s="200" t="n">
        <v>43</v>
      </c>
      <c r="C870" s="252" t="n">
        <v>192</v>
      </c>
      <c r="D870" s="252" t="n">
        <v>21</v>
      </c>
      <c r="E870" s="139" t="n">
        <v>43657</v>
      </c>
      <c r="F870" s="252" t="n">
        <v>5211</v>
      </c>
      <c r="G870" s="252" t="n">
        <v>8056</v>
      </c>
      <c r="H870" s="253" t="n">
        <v>7557</v>
      </c>
      <c r="I870" s="252" t="n">
        <v>7</v>
      </c>
      <c r="J870" s="47">
        <f>+(((G870-F870)-(H870-F870))/(H870-F870))*100</f>
        <v/>
      </c>
      <c r="K870" s="249" t="n"/>
      <c r="L870" s="250">
        <f>AVERAGE(J870:J871)</f>
        <v/>
      </c>
      <c r="M870" s="250">
        <f>_xlfn.STDEV.S(J870,J871)</f>
        <v/>
      </c>
      <c r="N870" s="206" t="n"/>
      <c r="O870" s="206" t="n"/>
      <c r="P870" s="207">
        <f>+(((H870-F870)/1000)*1000)/10</f>
        <v/>
      </c>
      <c r="Q870" s="207">
        <f>AVERAGE(P870:P871)</f>
        <v/>
      </c>
      <c r="R870" s="26" t="inlineStr">
        <is>
          <t>FALSO</t>
        </is>
      </c>
      <c r="S870" s="26" t="inlineStr">
        <is>
          <t>FALSO</t>
        </is>
      </c>
      <c r="T870" s="211" t="n"/>
      <c r="U870" s="211" t="n"/>
      <c r="V870" s="290" t="inlineStr">
        <is>
          <t>Se descarta</t>
        </is>
      </c>
    </row>
    <row r="871" hidden="1" ht="15.75" customHeight="1" s="412">
      <c r="A871" s="199" t="n">
        <v>5600</v>
      </c>
      <c r="B871" s="200" t="n">
        <v>44</v>
      </c>
      <c r="C871" s="252" t="n">
        <v>192</v>
      </c>
      <c r="D871" s="252" t="n">
        <v>21</v>
      </c>
      <c r="E871" s="139" t="n">
        <v>43657</v>
      </c>
      <c r="F871" s="252" t="n">
        <v>5218</v>
      </c>
      <c r="G871" s="252" t="n">
        <v>8240</v>
      </c>
      <c r="H871" s="253" t="n">
        <v>7725</v>
      </c>
      <c r="I871" s="252" t="n"/>
      <c r="J871" s="47">
        <f>+(((G871-F871)-(H871-F871))/(H871-F871))*100</f>
        <v/>
      </c>
      <c r="K871" s="249" t="n"/>
      <c r="L871" s="251" t="n"/>
      <c r="M871" s="251" t="n"/>
      <c r="N871" s="206" t="n"/>
      <c r="O871" s="206" t="n"/>
      <c r="P871" s="207">
        <f>+(((H871-F871)/1000)*1000)/10</f>
        <v/>
      </c>
      <c r="Q871" s="207" t="n"/>
      <c r="R871" s="26" t="inlineStr">
        <is>
          <t>FALSO</t>
        </is>
      </c>
      <c r="S871" s="26" t="inlineStr">
        <is>
          <t>FALSO</t>
        </is>
      </c>
      <c r="T871" s="211" t="n"/>
      <c r="U871" s="211" t="n"/>
      <c r="V871" s="290" t="inlineStr">
        <is>
          <t>Se descarta</t>
        </is>
      </c>
    </row>
    <row r="872" hidden="1" ht="15.75" customHeight="1" s="412">
      <c r="A872" s="199" t="n">
        <v>5929</v>
      </c>
      <c r="B872" s="200" t="n">
        <v>88</v>
      </c>
      <c r="C872" s="252" t="n">
        <v>192</v>
      </c>
      <c r="D872" s="252" t="n">
        <v>22</v>
      </c>
      <c r="E872" s="139" t="n">
        <v>43685</v>
      </c>
      <c r="F872" s="252" t="n">
        <v>5241</v>
      </c>
      <c r="G872" s="252" t="n">
        <v>7779</v>
      </c>
      <c r="H872" s="253" t="n">
        <v>7420</v>
      </c>
      <c r="I872" s="252" t="n">
        <v>7</v>
      </c>
      <c r="J872" s="47">
        <f>+(((G872-F872)-(H872-F872))/(H872-F872))*100</f>
        <v/>
      </c>
      <c r="K872" s="249" t="n"/>
      <c r="L872" s="250">
        <f>AVERAGE(J872:J873)</f>
        <v/>
      </c>
      <c r="M872" s="250">
        <f>_xlfn.STDEV.S(J872,J873)</f>
        <v/>
      </c>
      <c r="N872" s="206" t="n"/>
      <c r="O872" s="206" t="n"/>
      <c r="P872" s="207">
        <f>+(((H872-F872)/1000)*1000)/10</f>
        <v/>
      </c>
      <c r="Q872" s="207">
        <f>AVERAGE(P872:P873)</f>
        <v/>
      </c>
      <c r="R872" s="26" t="inlineStr">
        <is>
          <t>FALSO</t>
        </is>
      </c>
      <c r="S872" s="26" t="inlineStr">
        <is>
          <t>FALSO</t>
        </is>
      </c>
      <c r="T872" s="211" t="n"/>
      <c r="U872" s="211" t="n"/>
      <c r="V872" s="290" t="inlineStr">
        <is>
          <t>Se descarta</t>
        </is>
      </c>
    </row>
    <row r="873" hidden="1" ht="15.75" customHeight="1" s="412">
      <c r="A873" s="199" t="n">
        <v>5930</v>
      </c>
      <c r="B873" s="200" t="n">
        <v>88</v>
      </c>
      <c r="C873" s="252" t="n">
        <v>192</v>
      </c>
      <c r="D873" s="252" t="n">
        <v>22</v>
      </c>
      <c r="E873" s="139" t="n">
        <v>43685</v>
      </c>
      <c r="F873" s="252" t="n">
        <v>5241</v>
      </c>
      <c r="G873" s="252" t="n">
        <v>7763</v>
      </c>
      <c r="H873" s="253" t="n">
        <v>7391</v>
      </c>
      <c r="I873" s="252" t="n"/>
      <c r="J873" s="47">
        <f>+(((G873-F873)-(H873-F873))/(H873-F873))*100</f>
        <v/>
      </c>
      <c r="K873" s="249" t="n"/>
      <c r="L873" s="251" t="n"/>
      <c r="M873" s="251" t="n"/>
      <c r="N873" s="206" t="n"/>
      <c r="O873" s="206" t="n"/>
      <c r="P873" s="207">
        <f>+(((H873-F873)/1000)*1000)/10</f>
        <v/>
      </c>
      <c r="Q873" s="207" t="n"/>
      <c r="R873" s="26" t="inlineStr">
        <is>
          <t>FALSO</t>
        </is>
      </c>
      <c r="S873" s="26" t="inlineStr">
        <is>
          <t>FALSO</t>
        </is>
      </c>
      <c r="T873" s="211" t="n"/>
      <c r="U873" s="211" t="n"/>
      <c r="V873" s="290" t="inlineStr">
        <is>
          <t>Se descarta</t>
        </is>
      </c>
    </row>
    <row r="874" hidden="1" ht="15.75" customHeight="1" s="412">
      <c r="A874" s="199" t="n">
        <v>3715</v>
      </c>
      <c r="B874" s="200" t="n">
        <v>137</v>
      </c>
      <c r="C874" s="246" t="n">
        <v>193</v>
      </c>
      <c r="D874" s="246" t="n">
        <v>14</v>
      </c>
      <c r="E874" s="46" t="n">
        <v>43591</v>
      </c>
      <c r="F874" s="246" t="n">
        <v>5220</v>
      </c>
      <c r="G874" s="247" t="n">
        <v>9028</v>
      </c>
      <c r="H874" s="248" t="n">
        <v>7589</v>
      </c>
      <c r="I874" s="246" t="n">
        <v>2</v>
      </c>
      <c r="J874" s="47">
        <f>+(((G874-F874)-(H874-F874))/(H874-F874))*100</f>
        <v/>
      </c>
      <c r="K874" s="249" t="inlineStr">
        <is>
          <t>1/2</t>
        </is>
      </c>
      <c r="L874" s="250">
        <f>AVERAGE(J874:J875)</f>
        <v/>
      </c>
      <c r="M874" s="250">
        <f>_xlfn.STDEV.S(J874,J875)</f>
        <v/>
      </c>
      <c r="N874" s="206" t="n">
        <v>2</v>
      </c>
      <c r="O874" s="206" t="n"/>
      <c r="P874" s="207">
        <f>+(((H874-F874)/1000)*1000)/10</f>
        <v/>
      </c>
      <c r="Q874" s="207">
        <f>AVERAGE(P874:P875)</f>
        <v/>
      </c>
      <c r="R874" s="26" t="inlineStr">
        <is>
          <t>FALSO</t>
        </is>
      </c>
      <c r="S874" s="26" t="inlineStr">
        <is>
          <t>FALSO</t>
        </is>
      </c>
      <c r="T874" s="211" t="n"/>
      <c r="U874" s="211" t="n"/>
      <c r="V874" s="290" t="inlineStr">
        <is>
          <t>Se descarta</t>
        </is>
      </c>
    </row>
    <row r="875" hidden="1" ht="15.75" customHeight="1" s="412">
      <c r="A875" s="199" t="n">
        <v>3716</v>
      </c>
      <c r="B875" s="200" t="n">
        <v>138</v>
      </c>
      <c r="C875" s="246" t="n">
        <v>193</v>
      </c>
      <c r="D875" s="246" t="n">
        <v>14</v>
      </c>
      <c r="E875" s="46" t="n">
        <v>43591</v>
      </c>
      <c r="F875" s="246" t="n">
        <v>5222</v>
      </c>
      <c r="G875" s="247" t="n">
        <v>8917</v>
      </c>
      <c r="H875" s="248" t="n">
        <v>7500</v>
      </c>
      <c r="I875" s="246" t="n"/>
      <c r="J875" s="47">
        <f>+(((G875-F875)-(H875-F875))/(H875-F875))*100</f>
        <v/>
      </c>
      <c r="K875" s="249" t="n"/>
      <c r="L875" s="251" t="n"/>
      <c r="M875" s="251" t="n"/>
      <c r="N875" s="206" t="n"/>
      <c r="O875" s="206" t="n"/>
      <c r="P875" s="207">
        <f>+(((H875-F875)/1000)*1000)/10</f>
        <v/>
      </c>
      <c r="Q875" s="207" t="n"/>
      <c r="R875" s="26" t="inlineStr">
        <is>
          <t>FALSO</t>
        </is>
      </c>
      <c r="S875" s="26" t="inlineStr">
        <is>
          <t>FALSO</t>
        </is>
      </c>
      <c r="T875" s="211" t="n"/>
      <c r="U875" s="211" t="n"/>
      <c r="V875" s="290" t="inlineStr">
        <is>
          <t>Se descarta</t>
        </is>
      </c>
    </row>
    <row r="876" hidden="1" ht="15.75" customHeight="1" s="412">
      <c r="A876" s="199" t="n">
        <v>4379</v>
      </c>
      <c r="B876" s="200" t="n">
        <v>85</v>
      </c>
      <c r="C876" s="246" t="n">
        <v>193</v>
      </c>
      <c r="D876" s="246" t="n">
        <v>16</v>
      </c>
      <c r="E876" s="46" t="n">
        <v>43607</v>
      </c>
      <c r="F876" s="246" t="n">
        <v>5253</v>
      </c>
      <c r="G876" s="246" t="n">
        <v>7831</v>
      </c>
      <c r="H876" s="248" t="n">
        <v>7241</v>
      </c>
      <c r="I876" s="246" t="n">
        <v>2</v>
      </c>
      <c r="J876" s="47">
        <f>+(((G876-F876)-(H876-F876))/(H876-F876))*100</f>
        <v/>
      </c>
      <c r="K876" s="249" t="inlineStr">
        <is>
          <t>MF</t>
        </is>
      </c>
      <c r="L876" s="250">
        <f>AVERAGE(J876:J877)</f>
        <v/>
      </c>
      <c r="M876" s="250">
        <f>_xlfn.STDEV.S(J876,J877)</f>
        <v/>
      </c>
      <c r="N876" s="206" t="n"/>
      <c r="O876" s="206" t="n"/>
      <c r="P876" s="207">
        <f>+(((H876-F876)/1000)*1000)/10</f>
        <v/>
      </c>
      <c r="Q876" s="207">
        <f>AVERAGE(P876:P877)</f>
        <v/>
      </c>
      <c r="R876" s="26" t="inlineStr">
        <is>
          <t>FALSO</t>
        </is>
      </c>
      <c r="S876" s="26" t="inlineStr">
        <is>
          <t>FALSO</t>
        </is>
      </c>
      <c r="T876" s="211" t="n"/>
      <c r="U876" s="211" t="n"/>
      <c r="V876" s="290" t="inlineStr">
        <is>
          <t>Se descarta</t>
        </is>
      </c>
    </row>
    <row r="877" hidden="1" ht="15.75" customHeight="1" s="412">
      <c r="A877" s="199" t="n">
        <v>4380</v>
      </c>
      <c r="B877" s="200" t="n">
        <v>86</v>
      </c>
      <c r="C877" s="246" t="n">
        <v>193</v>
      </c>
      <c r="D877" s="246" t="n">
        <v>16</v>
      </c>
      <c r="E877" s="46" t="n">
        <v>43607</v>
      </c>
      <c r="F877" s="246" t="n">
        <v>5281</v>
      </c>
      <c r="G877" s="246" t="n">
        <v>7772</v>
      </c>
      <c r="H877" s="248" t="n">
        <v>7215</v>
      </c>
      <c r="I877" s="246" t="n"/>
      <c r="J877" s="47">
        <f>+(((G877-F877)-(H877-F877))/(H877-F877))*100</f>
        <v/>
      </c>
      <c r="K877" s="249" t="n"/>
      <c r="L877" s="251" t="n"/>
      <c r="M877" s="251" t="n"/>
      <c r="N877" s="206" t="n"/>
      <c r="O877" s="206" t="n"/>
      <c r="P877" s="207">
        <f>+(((H877-F877)/1000)*1000)/10</f>
        <v/>
      </c>
      <c r="Q877" s="207" t="n"/>
      <c r="R877" s="26" t="inlineStr">
        <is>
          <t>FALSO</t>
        </is>
      </c>
      <c r="S877" s="26" t="inlineStr">
        <is>
          <t>FALSO</t>
        </is>
      </c>
      <c r="T877" s="211" t="n"/>
      <c r="U877" s="211" t="n"/>
      <c r="V877" s="290" t="inlineStr">
        <is>
          <t>Se descarta</t>
        </is>
      </c>
    </row>
    <row r="878" hidden="1" ht="15.75" customHeight="1" s="412">
      <c r="A878" s="199" t="n">
        <v>5025</v>
      </c>
      <c r="B878" s="200" t="n">
        <v>85</v>
      </c>
      <c r="C878" s="246" t="n">
        <v>193</v>
      </c>
      <c r="D878" s="246" t="n">
        <v>18</v>
      </c>
      <c r="E878" s="46" t="n">
        <v>43626</v>
      </c>
      <c r="F878" s="246" t="n">
        <v>5253</v>
      </c>
      <c r="G878" s="246" t="n">
        <v>8675</v>
      </c>
      <c r="H878" s="248" t="n">
        <v>7494</v>
      </c>
      <c r="I878" s="246" t="n">
        <v>10</v>
      </c>
      <c r="J878" s="47">
        <f>+(((G878-F878)-(H878-F878))/(H878-F878))*100</f>
        <v/>
      </c>
      <c r="K878" s="249" t="n"/>
      <c r="L878" s="250">
        <f>AVERAGE(J878:J879)</f>
        <v/>
      </c>
      <c r="M878" s="250">
        <f>_xlfn.STDEV.S(J878,J879)</f>
        <v/>
      </c>
      <c r="N878" s="206" t="n"/>
      <c r="O878" s="206" t="n"/>
      <c r="P878" s="207">
        <f>+(((H878-F878)/1000)*1000)/10</f>
        <v/>
      </c>
      <c r="Q878" s="207">
        <f>AVERAGE(P878:P879)</f>
        <v/>
      </c>
      <c r="R878" s="26" t="inlineStr">
        <is>
          <t>FALSO</t>
        </is>
      </c>
      <c r="S878" s="26" t="inlineStr">
        <is>
          <t>FALSO</t>
        </is>
      </c>
      <c r="T878" s="211" t="n"/>
      <c r="U878" s="211" t="n"/>
      <c r="V878" s="290" t="inlineStr">
        <is>
          <t>Se descarta</t>
        </is>
      </c>
    </row>
    <row r="879" hidden="1" ht="15.75" customHeight="1" s="412">
      <c r="A879" s="199" t="n">
        <v>5026</v>
      </c>
      <c r="B879" s="200" t="n">
        <v>86</v>
      </c>
      <c r="C879" s="246" t="n">
        <v>193</v>
      </c>
      <c r="D879" s="246" t="n">
        <v>18</v>
      </c>
      <c r="E879" s="46" t="n">
        <v>43626</v>
      </c>
      <c r="F879" s="246" t="n">
        <v>5281</v>
      </c>
      <c r="G879" s="246" t="n">
        <v>9089</v>
      </c>
      <c r="H879" s="248" t="n">
        <v>7855</v>
      </c>
      <c r="I879" s="246" t="n"/>
      <c r="J879" s="47">
        <f>+(((G879-F879)-(H879-F879))/(H879-F879))*100</f>
        <v/>
      </c>
      <c r="K879" s="249" t="n"/>
      <c r="L879" s="251" t="n"/>
      <c r="M879" s="251" t="n"/>
      <c r="N879" s="206" t="n"/>
      <c r="O879" s="206" t="n"/>
      <c r="P879" s="207">
        <f>+(((H879-F879)/1000)*1000)/10</f>
        <v/>
      </c>
      <c r="Q879" s="207" t="n"/>
      <c r="R879" s="26" t="inlineStr">
        <is>
          <t>FALSO</t>
        </is>
      </c>
      <c r="S879" s="26" t="inlineStr">
        <is>
          <t>FALSO</t>
        </is>
      </c>
      <c r="T879" s="211" t="n"/>
      <c r="U879" s="211" t="n"/>
      <c r="V879" s="290" t="inlineStr">
        <is>
          <t>Se descarta</t>
        </is>
      </c>
    </row>
    <row r="880" hidden="1" ht="15.75" customHeight="1" s="412">
      <c r="A880" s="199" t="n">
        <v>5931</v>
      </c>
      <c r="B880" s="200" t="n">
        <v>89</v>
      </c>
      <c r="C880" s="252" t="n">
        <v>193</v>
      </c>
      <c r="D880" s="252" t="n">
        <v>22</v>
      </c>
      <c r="E880" s="139" t="n">
        <v>43685</v>
      </c>
      <c r="F880" s="252" t="n">
        <v>5188</v>
      </c>
      <c r="G880" s="252" t="n">
        <v>7117</v>
      </c>
      <c r="H880" s="253" t="n">
        <v>6853</v>
      </c>
      <c r="I880" s="252" t="n">
        <v>6</v>
      </c>
      <c r="J880" s="47">
        <f>+(((G880-F880)-(H880-F880))/(H880-F880))*100</f>
        <v/>
      </c>
      <c r="K880" s="249" t="n"/>
      <c r="L880" s="250">
        <f>AVERAGE(J880:J881)</f>
        <v/>
      </c>
      <c r="M880" s="250">
        <f>_xlfn.STDEV.S(J880,J881)</f>
        <v/>
      </c>
      <c r="N880" s="206" t="n"/>
      <c r="O880" s="206" t="n"/>
      <c r="P880" s="207">
        <f>+(((H880-F880)/1000)*1000)/10</f>
        <v/>
      </c>
      <c r="Q880" s="207">
        <f>AVERAGE(P880:P881)</f>
        <v/>
      </c>
      <c r="R880" s="26" t="inlineStr">
        <is>
          <t>FALSO</t>
        </is>
      </c>
      <c r="S880" s="26" t="inlineStr">
        <is>
          <t>FALSO</t>
        </is>
      </c>
      <c r="T880" s="211" t="n"/>
      <c r="U880" s="211" t="n"/>
      <c r="V880" s="290" t="inlineStr">
        <is>
          <t>Se descarta</t>
        </is>
      </c>
    </row>
    <row r="881" hidden="1" ht="15.75" customHeight="1" s="412">
      <c r="A881" s="199" t="n">
        <v>5932</v>
      </c>
      <c r="B881" s="200" t="n">
        <v>89</v>
      </c>
      <c r="C881" s="252" t="n">
        <v>193</v>
      </c>
      <c r="D881" s="252" t="n">
        <v>22</v>
      </c>
      <c r="E881" s="139" t="n">
        <v>43685</v>
      </c>
      <c r="F881" s="252" t="n">
        <v>5188</v>
      </c>
      <c r="G881" s="252" t="n">
        <v>7164</v>
      </c>
      <c r="H881" s="253" t="n">
        <v>6876</v>
      </c>
      <c r="I881" s="252" t="n"/>
      <c r="J881" s="47">
        <f>+(((G881-F881)-(H881-F881))/(H881-F881))*100</f>
        <v/>
      </c>
      <c r="K881" s="249" t="n"/>
      <c r="L881" s="251" t="n"/>
      <c r="M881" s="251" t="n"/>
      <c r="N881" s="206" t="n"/>
      <c r="O881" s="206" t="n"/>
      <c r="P881" s="207">
        <f>+(((H881-F881)/1000)*1000)/10</f>
        <v/>
      </c>
      <c r="Q881" s="207" t="n"/>
      <c r="R881" s="26" t="inlineStr">
        <is>
          <t>FALSO</t>
        </is>
      </c>
      <c r="S881" s="26" t="inlineStr">
        <is>
          <t>FALSO</t>
        </is>
      </c>
      <c r="T881" s="211" t="n"/>
      <c r="U881" s="211" t="n"/>
      <c r="V881" s="290" t="inlineStr">
        <is>
          <t>Se descarta</t>
        </is>
      </c>
    </row>
    <row r="882" hidden="1" ht="15.75" customHeight="1" s="412">
      <c r="A882" s="199" t="n">
        <v>3717</v>
      </c>
      <c r="B882" s="200" t="n">
        <v>139</v>
      </c>
      <c r="C882" s="246" t="n">
        <v>194</v>
      </c>
      <c r="D882" s="246" t="n">
        <v>14</v>
      </c>
      <c r="E882" s="46" t="n">
        <v>43591</v>
      </c>
      <c r="F882" s="246" t="n">
        <v>5218</v>
      </c>
      <c r="G882" s="247" t="n">
        <v>6979</v>
      </c>
      <c r="H882" s="248" t="n">
        <v>6536</v>
      </c>
      <c r="I882" s="246" t="n">
        <v>2</v>
      </c>
      <c r="J882" s="47">
        <f>+(((G882-F882)-(H882-F882))/(H882-F882))*100</f>
        <v/>
      </c>
      <c r="K882" s="249" t="inlineStr">
        <is>
          <t>26/4</t>
        </is>
      </c>
      <c r="L882" s="250">
        <f>AVERAGE(J882:J883)</f>
        <v/>
      </c>
      <c r="M882" s="250">
        <f>_xlfn.STDEV.S(J882,J883)</f>
        <v/>
      </c>
      <c r="N882" s="206" t="n">
        <v>2</v>
      </c>
      <c r="O882" s="206" t="n"/>
      <c r="P882" s="207">
        <f>+(((H882-F882)/1000)*1000)/10</f>
        <v/>
      </c>
      <c r="Q882" s="207">
        <f>AVERAGE(P882:P883)</f>
        <v/>
      </c>
      <c r="R882" s="26" t="inlineStr">
        <is>
          <t>VERDADERO</t>
        </is>
      </c>
      <c r="S882" s="26" t="inlineStr">
        <is>
          <t>FALSO</t>
        </is>
      </c>
      <c r="T882" s="211" t="n"/>
      <c r="U882" s="211" t="n"/>
      <c r="V882" s="290" t="inlineStr">
        <is>
          <t>Se descarta</t>
        </is>
      </c>
    </row>
    <row r="883" hidden="1" ht="15.75" customHeight="1" s="412">
      <c r="A883" s="199" t="n">
        <v>3718</v>
      </c>
      <c r="B883" s="200" t="n">
        <v>140</v>
      </c>
      <c r="C883" s="246" t="n">
        <v>194</v>
      </c>
      <c r="D883" s="246" t="n">
        <v>14</v>
      </c>
      <c r="E883" s="46" t="n">
        <v>43591</v>
      </c>
      <c r="F883" s="246" t="n">
        <v>5241</v>
      </c>
      <c r="G883" s="247" t="n">
        <v>6902</v>
      </c>
      <c r="H883" s="248" t="n">
        <v>6491</v>
      </c>
      <c r="I883" s="246" t="n"/>
      <c r="J883" s="47">
        <f>+(((G883-F883)-(H883-F883))/(H883-F883))*100</f>
        <v/>
      </c>
      <c r="K883" s="249" t="n"/>
      <c r="L883" s="251" t="n"/>
      <c r="M883" s="251" t="n"/>
      <c r="N883" s="206" t="n"/>
      <c r="O883" s="206" t="n"/>
      <c r="P883" s="207">
        <f>+(((H883-F883)/1000)*1000)/10</f>
        <v/>
      </c>
      <c r="Q883" s="207" t="n"/>
      <c r="R883" s="26" t="inlineStr">
        <is>
          <t>FALSO</t>
        </is>
      </c>
      <c r="S883" s="26" t="inlineStr">
        <is>
          <t>FALSO</t>
        </is>
      </c>
      <c r="T883" s="211" t="n"/>
      <c r="U883" s="211" t="n"/>
      <c r="V883" s="290" t="inlineStr">
        <is>
          <t>Se descarta</t>
        </is>
      </c>
    </row>
    <row r="884" hidden="1" ht="15.75" customHeight="1" s="412">
      <c r="A884" s="199" t="n">
        <v>4381</v>
      </c>
      <c r="B884" s="200" t="n">
        <v>87</v>
      </c>
      <c r="C884" s="246" t="n">
        <v>194</v>
      </c>
      <c r="D884" s="246" t="n">
        <v>16</v>
      </c>
      <c r="E884" s="46" t="n">
        <v>43607</v>
      </c>
      <c r="F884" s="246" t="n">
        <v>5250</v>
      </c>
      <c r="G884" s="246" t="n">
        <v>7490</v>
      </c>
      <c r="H884" s="248" t="n">
        <v>7013</v>
      </c>
      <c r="I884" s="246" t="n">
        <v>2</v>
      </c>
      <c r="J884" s="47">
        <f>+(((G884-F884)-(H884-F884))/(H884-F884))*100</f>
        <v/>
      </c>
      <c r="K884" s="249" t="n"/>
      <c r="L884" s="250">
        <f>AVERAGE(J884:J885)</f>
        <v/>
      </c>
      <c r="M884" s="250">
        <f>_xlfn.STDEV.S(J884,J885)</f>
        <v/>
      </c>
      <c r="N884" s="206" t="n"/>
      <c r="O884" s="206" t="n"/>
      <c r="P884" s="207">
        <f>+(((H884-F884)/1000)*1000)/10</f>
        <v/>
      </c>
      <c r="Q884" s="207">
        <f>AVERAGE(P884:P885)</f>
        <v/>
      </c>
      <c r="R884" s="26" t="inlineStr">
        <is>
          <t>FALSO</t>
        </is>
      </c>
      <c r="S884" s="26" t="inlineStr">
        <is>
          <t>FALSO</t>
        </is>
      </c>
      <c r="T884" s="211" t="n"/>
      <c r="U884" s="211" t="n"/>
      <c r="V884" s="290" t="inlineStr">
        <is>
          <t>Se descarta</t>
        </is>
      </c>
    </row>
    <row r="885" ht="15.75" customHeight="1" s="412">
      <c r="A885" s="199" t="n">
        <v>4382</v>
      </c>
      <c r="B885" s="200" t="n">
        <v>88</v>
      </c>
      <c r="C885" s="246" t="n">
        <v>194</v>
      </c>
      <c r="D885" s="246" t="n">
        <v>16</v>
      </c>
      <c r="E885" s="46" t="n">
        <v>43607</v>
      </c>
      <c r="F885" s="246" t="n">
        <v>5241</v>
      </c>
      <c r="G885" s="246" t="n">
        <v>7476</v>
      </c>
      <c r="H885" s="248" t="n">
        <v>7004</v>
      </c>
      <c r="I885" s="246" t="n"/>
      <c r="J885" s="47">
        <f>+(((G885-F885)-(H885-F885))/(H885-F885))*100</f>
        <v/>
      </c>
      <c r="K885" s="249" t="n"/>
      <c r="L885" s="251" t="n"/>
      <c r="M885" s="251" t="n"/>
      <c r="N885" s="206" t="n"/>
      <c r="O885" s="206" t="n"/>
      <c r="P885" s="207">
        <f>+(((H885-F885)/1000)*1000)/10</f>
        <v/>
      </c>
      <c r="Q885" s="207" t="n"/>
      <c r="R885" s="26" t="inlineStr">
        <is>
          <t>FALSO</t>
        </is>
      </c>
      <c r="S885" s="26" t="inlineStr">
        <is>
          <t>FALSO</t>
        </is>
      </c>
      <c r="T885" s="211" t="n"/>
      <c r="U885" s="211" t="n"/>
      <c r="V885" s="290" t="inlineStr">
        <is>
          <t>Plot válido</t>
        </is>
      </c>
    </row>
    <row r="886" ht="15.75" customHeight="1" s="412">
      <c r="A886" s="199" t="n">
        <v>5027</v>
      </c>
      <c r="B886" s="200" t="n">
        <v>87</v>
      </c>
      <c r="C886" s="246" t="n">
        <v>194</v>
      </c>
      <c r="D886" s="246" t="n">
        <v>18</v>
      </c>
      <c r="E886" s="46" t="n">
        <v>43626</v>
      </c>
      <c r="F886" s="246" t="n">
        <v>5250</v>
      </c>
      <c r="G886" s="246" t="n">
        <v>6909</v>
      </c>
      <c r="H886" s="248" t="n">
        <v>6583</v>
      </c>
      <c r="I886" s="246" t="n">
        <v>8</v>
      </c>
      <c r="J886" s="47">
        <f>+(((G886-F886)-(H886-F886))/(H886-F886))*100</f>
        <v/>
      </c>
      <c r="K886" s="249" t="n"/>
      <c r="L886" s="250">
        <f>AVERAGE(J886:J887)</f>
        <v/>
      </c>
      <c r="M886" s="250">
        <f>_xlfn.STDEV.S(J886,J887)</f>
        <v/>
      </c>
      <c r="N886" s="206" t="n"/>
      <c r="O886" s="206" t="n"/>
      <c r="P886" s="207">
        <f>+(((H886-F886)/1000)*1000)/10</f>
        <v/>
      </c>
      <c r="Q886" s="207">
        <f>AVERAGE(P886:P887)</f>
        <v/>
      </c>
      <c r="R886" s="26" t="inlineStr">
        <is>
          <t>FALSO</t>
        </is>
      </c>
      <c r="S886" s="26" t="inlineStr">
        <is>
          <t>FALSO</t>
        </is>
      </c>
      <c r="T886" s="211" t="n"/>
      <c r="U886" s="211" t="n"/>
      <c r="V886" s="290" t="inlineStr">
        <is>
          <t>Plot válido</t>
        </is>
      </c>
    </row>
    <row r="887" ht="15.75" customHeight="1" s="412">
      <c r="A887" s="199" t="n">
        <v>5028</v>
      </c>
      <c r="B887" s="200" t="n">
        <v>88</v>
      </c>
      <c r="C887" s="246" t="n">
        <v>194</v>
      </c>
      <c r="D887" s="246" t="n">
        <v>18</v>
      </c>
      <c r="E887" s="46" t="n">
        <v>43626</v>
      </c>
      <c r="F887" s="246" t="n">
        <v>5241</v>
      </c>
      <c r="G887" s="246" t="n">
        <v>6861</v>
      </c>
      <c r="H887" s="248" t="n">
        <v>6550</v>
      </c>
      <c r="I887" s="246" t="n"/>
      <c r="J887" s="47">
        <f>+(((G887-F887)-(H887-F887))/(H887-F887))*100</f>
        <v/>
      </c>
      <c r="K887" s="249" t="n"/>
      <c r="L887" s="251" t="n"/>
      <c r="M887" s="251" t="n"/>
      <c r="N887" s="206" t="n"/>
      <c r="O887" s="206" t="n"/>
      <c r="P887" s="207">
        <f>+(((H887-F887)/1000)*1000)/10</f>
        <v/>
      </c>
      <c r="Q887" s="207" t="n"/>
      <c r="R887" s="26" t="inlineStr">
        <is>
          <t>FALSO</t>
        </is>
      </c>
      <c r="S887" s="26" t="inlineStr">
        <is>
          <t>FALSO</t>
        </is>
      </c>
      <c r="T887" s="211" t="n"/>
      <c r="U887" s="211" t="n"/>
      <c r="V887" s="290" t="inlineStr">
        <is>
          <t>Plot válido</t>
        </is>
      </c>
    </row>
    <row r="888" ht="15.75" customHeight="1" s="412">
      <c r="A888" s="199" t="n">
        <v>5601</v>
      </c>
      <c r="B888" s="200" t="n">
        <v>45</v>
      </c>
      <c r="C888" s="252" t="n">
        <v>194</v>
      </c>
      <c r="D888" s="252" t="n">
        <v>21</v>
      </c>
      <c r="E888" s="139" t="n">
        <v>43657</v>
      </c>
      <c r="F888" s="252" t="n">
        <v>5211</v>
      </c>
      <c r="G888" s="252" t="n">
        <v>6461</v>
      </c>
      <c r="H888" s="253" t="n">
        <v>6269</v>
      </c>
      <c r="I888" s="252" t="n">
        <v>8</v>
      </c>
      <c r="J888" s="47">
        <f>+(((G888-F888)-(H888-F888))/(H888-F888))*100</f>
        <v/>
      </c>
      <c r="K888" s="249" t="n"/>
      <c r="L888" s="250">
        <f>AVERAGE(J888:J889)</f>
        <v/>
      </c>
      <c r="M888" s="250">
        <f>_xlfn.STDEV.S(J888,J889)</f>
        <v/>
      </c>
      <c r="N888" s="206" t="n"/>
      <c r="O888" s="206" t="n"/>
      <c r="P888" s="207">
        <f>+(((H888-F888)/1000)*1000)/10</f>
        <v/>
      </c>
      <c r="Q888" s="207">
        <f>AVERAGE(P888:P889)</f>
        <v/>
      </c>
      <c r="R888" s="26" t="inlineStr">
        <is>
          <t>FALSO</t>
        </is>
      </c>
      <c r="S888" s="26" t="inlineStr">
        <is>
          <t>FALSO</t>
        </is>
      </c>
      <c r="T888" s="211" t="n"/>
      <c r="U888" s="211" t="n"/>
      <c r="V888" s="290" t="inlineStr">
        <is>
          <t>Plot válido</t>
        </is>
      </c>
    </row>
    <row r="889" ht="15.75" customHeight="1" s="412">
      <c r="A889" s="199" t="n">
        <v>5602</v>
      </c>
      <c r="B889" s="200" t="n">
        <v>46</v>
      </c>
      <c r="C889" s="252" t="n">
        <v>194</v>
      </c>
      <c r="D889" s="252" t="n">
        <v>21</v>
      </c>
      <c r="E889" s="139" t="n">
        <v>43657</v>
      </c>
      <c r="F889" s="252" t="n">
        <v>5260</v>
      </c>
      <c r="G889" s="252" t="n">
        <v>6457</v>
      </c>
      <c r="H889" s="253" t="n">
        <v>6278</v>
      </c>
      <c r="I889" s="252" t="n"/>
      <c r="J889" s="47">
        <f>+(((G889-F889)-(H889-F889))/(H889-F889))*100</f>
        <v/>
      </c>
      <c r="K889" s="249" t="n"/>
      <c r="L889" s="251" t="n"/>
      <c r="M889" s="251" t="n"/>
      <c r="N889" s="206" t="n"/>
      <c r="O889" s="206" t="n"/>
      <c r="P889" s="207">
        <f>+(((H889-F889)/1000)*1000)/10</f>
        <v/>
      </c>
      <c r="Q889" s="207" t="n"/>
      <c r="R889" s="26" t="inlineStr">
        <is>
          <t>FALSO</t>
        </is>
      </c>
      <c r="S889" s="26" t="inlineStr">
        <is>
          <t>FALSO</t>
        </is>
      </c>
      <c r="T889" s="211" t="n"/>
      <c r="U889" s="211" t="n"/>
      <c r="V889" s="290" t="inlineStr">
        <is>
          <t>Plot válido</t>
        </is>
      </c>
    </row>
    <row r="890" ht="15.75" customHeight="1" s="412">
      <c r="A890" s="199" t="n">
        <v>5933</v>
      </c>
      <c r="B890" s="200" t="n">
        <v>90</v>
      </c>
      <c r="C890" s="252" t="n">
        <v>194</v>
      </c>
      <c r="D890" s="252" t="n">
        <v>22</v>
      </c>
      <c r="E890" s="139" t="n">
        <v>43685</v>
      </c>
      <c r="F890" s="252" t="n">
        <v>5202</v>
      </c>
      <c r="G890" s="252" t="n">
        <v>6526</v>
      </c>
      <c r="H890" s="253" t="n">
        <v>6350</v>
      </c>
      <c r="I890" s="252" t="n">
        <v>8</v>
      </c>
      <c r="J890" s="47">
        <f>+(((G890-F890)-(H890-F890))/(H890-F890))*100</f>
        <v/>
      </c>
      <c r="K890" s="249" t="n"/>
      <c r="L890" s="250">
        <f>AVERAGE(J890:J891)</f>
        <v/>
      </c>
      <c r="M890" s="250">
        <f>_xlfn.STDEV.S(J890,J891)</f>
        <v/>
      </c>
      <c r="N890" s="206" t="n"/>
      <c r="O890" s="206" t="n"/>
      <c r="P890" s="207">
        <f>+(((H890-F890)/1000)*1000)/10</f>
        <v/>
      </c>
      <c r="Q890" s="207">
        <f>AVERAGE(P890:P891)</f>
        <v/>
      </c>
      <c r="R890" s="26" t="inlineStr">
        <is>
          <t>FALSO</t>
        </is>
      </c>
      <c r="S890" s="26" t="inlineStr">
        <is>
          <t>FALSO</t>
        </is>
      </c>
      <c r="T890" s="211" t="n"/>
      <c r="U890" s="211" t="n"/>
      <c r="V890" s="290" t="inlineStr">
        <is>
          <t>Plot válido</t>
        </is>
      </c>
    </row>
    <row r="891" ht="15.75" customHeight="1" s="412">
      <c r="A891" s="199" t="n">
        <v>5934</v>
      </c>
      <c r="B891" s="200" t="n">
        <v>90</v>
      </c>
      <c r="C891" s="252" t="n">
        <v>194</v>
      </c>
      <c r="D891" s="252" t="n">
        <v>22</v>
      </c>
      <c r="E891" s="139" t="n">
        <v>43685</v>
      </c>
      <c r="F891" s="252" t="n">
        <v>5202</v>
      </c>
      <c r="G891" s="252" t="n">
        <v>6455</v>
      </c>
      <c r="H891" s="253" t="n">
        <v>6275</v>
      </c>
      <c r="I891" s="252" t="n"/>
      <c r="J891" s="47">
        <f>+(((G891-F891)-(H891-F891))/(H891-F891))*100</f>
        <v/>
      </c>
      <c r="K891" s="249" t="n"/>
      <c r="L891" s="251" t="n"/>
      <c r="M891" s="251" t="n"/>
      <c r="N891" s="206" t="n"/>
      <c r="O891" s="206" t="n"/>
      <c r="P891" s="207">
        <f>+(((H891-F891)/1000)*1000)/10</f>
        <v/>
      </c>
      <c r="Q891" s="207" t="n"/>
      <c r="R891" s="26" t="inlineStr">
        <is>
          <t>FALSO</t>
        </is>
      </c>
      <c r="S891" s="26" t="inlineStr">
        <is>
          <t>FALSO</t>
        </is>
      </c>
      <c r="T891" s="211" t="n"/>
      <c r="U891" s="211" t="n"/>
      <c r="V891" s="290" t="inlineStr">
        <is>
          <t>Plot válido</t>
        </is>
      </c>
    </row>
    <row r="892" ht="15.75" customHeight="1" s="412">
      <c r="A892" s="199" t="n">
        <v>3339</v>
      </c>
      <c r="B892" s="200" t="n">
        <v>95</v>
      </c>
      <c r="C892" s="255" t="n">
        <v>195</v>
      </c>
      <c r="D892" s="255" t="n">
        <v>13</v>
      </c>
      <c r="E892" s="58" t="n">
        <v>43587</v>
      </c>
      <c r="F892" s="255" t="n">
        <v>5232</v>
      </c>
      <c r="G892" s="255" t="n">
        <v>7946</v>
      </c>
      <c r="H892" s="256" t="n">
        <v>7067</v>
      </c>
      <c r="I892" s="255" t="n"/>
      <c r="J892" s="59">
        <f>+(((G892-F892)-(H892-F892))/(H892-F892))*100</f>
        <v/>
      </c>
      <c r="K892" s="257" t="inlineStr">
        <is>
          <t>1/2</t>
        </is>
      </c>
      <c r="L892" s="258">
        <f>AVERAGE(J892:J893)</f>
        <v/>
      </c>
      <c r="M892" s="258">
        <f>_xlfn.STDEV.S(J892,J893)</f>
        <v/>
      </c>
      <c r="N892" s="206" t="n">
        <v>1</v>
      </c>
      <c r="O892" s="206" t="n"/>
      <c r="P892" s="207">
        <f>+(((H892-F892)/1000)*1000)/10</f>
        <v/>
      </c>
      <c r="Q892" s="207">
        <f>AVERAGE(P892:P893)</f>
        <v/>
      </c>
      <c r="R892" s="26" t="inlineStr">
        <is>
          <t>FALSO</t>
        </is>
      </c>
      <c r="S892" s="26" t="inlineStr">
        <is>
          <t>FALSO</t>
        </is>
      </c>
      <c r="T892" s="211" t="n"/>
      <c r="U892" s="211" t="n"/>
      <c r="V892" s="290" t="inlineStr">
        <is>
          <t>Plot válido</t>
        </is>
      </c>
    </row>
    <row r="893" ht="15.75" customHeight="1" s="412">
      <c r="A893" s="199" t="n">
        <v>3340</v>
      </c>
      <c r="B893" s="200" t="n">
        <v>96</v>
      </c>
      <c r="C893" s="255" t="n">
        <v>195</v>
      </c>
      <c r="D893" s="255" t="n">
        <v>13</v>
      </c>
      <c r="E893" s="58" t="n">
        <v>43587</v>
      </c>
      <c r="F893" s="255" t="n">
        <v>5242</v>
      </c>
      <c r="G893" s="255" t="n">
        <v>8012</v>
      </c>
      <c r="H893" s="256" t="n">
        <v>7109</v>
      </c>
      <c r="I893" s="255" t="n"/>
      <c r="J893" s="59">
        <f>+(((G893-F893)-(H893-F893))/(H893-F893))*100</f>
        <v/>
      </c>
      <c r="K893" s="257" t="n"/>
      <c r="L893" s="259" t="n"/>
      <c r="M893" s="259" t="n"/>
      <c r="N893" s="206" t="n"/>
      <c r="O893" s="206" t="n"/>
      <c r="P893" s="207">
        <f>+(((H893-F893)/1000)*1000)/10</f>
        <v/>
      </c>
      <c r="Q893" s="207" t="n"/>
      <c r="R893" s="26" t="inlineStr">
        <is>
          <t>FALSO</t>
        </is>
      </c>
      <c r="S893" s="26" t="inlineStr">
        <is>
          <t>FALSO</t>
        </is>
      </c>
      <c r="T893" s="211" t="n"/>
      <c r="U893" s="211" t="n"/>
      <c r="V893" s="290" t="inlineStr">
        <is>
          <t>Plot válido</t>
        </is>
      </c>
    </row>
    <row r="894" ht="15.75" customHeight="1" s="412">
      <c r="A894" s="199" t="n">
        <v>5325</v>
      </c>
      <c r="B894" s="200" t="n">
        <v>63</v>
      </c>
      <c r="C894" s="252" t="n">
        <v>195</v>
      </c>
      <c r="D894" s="252" t="n">
        <v>19</v>
      </c>
      <c r="E894" s="139" t="n">
        <v>43637</v>
      </c>
      <c r="F894" s="252" t="n">
        <v>5214</v>
      </c>
      <c r="G894" s="252" t="n">
        <v>7433</v>
      </c>
      <c r="H894" s="253" t="n"/>
      <c r="I894" s="252" t="inlineStr">
        <is>
          <t>12</t>
        </is>
      </c>
      <c r="J894" s="261" t="n"/>
      <c r="K894" s="262" t="n"/>
      <c r="L894" s="263">
        <f>AVERAGE(J894:J895)</f>
        <v/>
      </c>
      <c r="M894" s="263" t="n"/>
      <c r="N894" s="206" t="n"/>
      <c r="O894" s="206" t="n"/>
      <c r="P894" s="207">
        <f>+(((H894-F894)/1000)*1000)/10</f>
        <v/>
      </c>
      <c r="Q894" s="207">
        <f>AVERAGE(P894:P895)</f>
        <v/>
      </c>
      <c r="R894" s="26" t="inlineStr">
        <is>
          <t>FALSO</t>
        </is>
      </c>
      <c r="S894" s="26" t="inlineStr">
        <is>
          <t>FALSO</t>
        </is>
      </c>
      <c r="T894" s="211" t="n"/>
      <c r="U894" s="211" t="n"/>
      <c r="V894" s="290" t="inlineStr">
        <is>
          <t>Plot válido</t>
        </is>
      </c>
    </row>
    <row r="895" hidden="1" ht="15.75" customHeight="1" s="412">
      <c r="A895" s="199" t="n">
        <v>5326</v>
      </c>
      <c r="B895" s="200" t="n">
        <v>64</v>
      </c>
      <c r="C895" s="252" t="n">
        <v>195</v>
      </c>
      <c r="D895" s="252" t="n">
        <v>19</v>
      </c>
      <c r="E895" s="139" t="n">
        <v>43637</v>
      </c>
      <c r="F895" s="252" t="n">
        <v>5232</v>
      </c>
      <c r="G895" s="252" t="n">
        <v>7454</v>
      </c>
      <c r="H895" s="253" t="n">
        <v>7005</v>
      </c>
      <c r="I895" s="252" t="n"/>
      <c r="J895" s="261">
        <f>+(((G895-F895)-(H895-F895))/(H895-F895))*100</f>
        <v/>
      </c>
      <c r="K895" s="262" t="n"/>
      <c r="L895" s="207" t="n"/>
      <c r="M895" s="207" t="n"/>
      <c r="N895" s="206" t="n"/>
      <c r="O895" s="206" t="n"/>
      <c r="P895" s="207">
        <f>+(((H895-F895)/1000)*1000)/10</f>
        <v/>
      </c>
      <c r="Q895" s="207" t="n"/>
      <c r="R895" s="26" t="inlineStr">
        <is>
          <t>FALSO</t>
        </is>
      </c>
      <c r="S895" s="26" t="inlineStr">
        <is>
          <t>FALSO</t>
        </is>
      </c>
      <c r="T895" s="211" t="n"/>
      <c r="U895" s="211" t="n"/>
      <c r="V895" s="290" t="inlineStr">
        <is>
          <t>Se descarta</t>
        </is>
      </c>
    </row>
    <row r="896" hidden="1" ht="15.75" customHeight="1" s="412">
      <c r="A896" s="199" t="n">
        <v>5935</v>
      </c>
      <c r="B896" s="200" t="n">
        <v>91</v>
      </c>
      <c r="C896" s="252" t="n">
        <v>195</v>
      </c>
      <c r="D896" s="252" t="n">
        <v>22</v>
      </c>
      <c r="E896" s="139" t="n">
        <v>43685</v>
      </c>
      <c r="F896" s="252" t="n">
        <v>5252</v>
      </c>
      <c r="G896" s="252" t="n">
        <v>7580</v>
      </c>
      <c r="H896" s="253" t="n">
        <v>7253</v>
      </c>
      <c r="I896" s="252" t="n">
        <v>8</v>
      </c>
      <c r="J896" s="47">
        <f>+(((G896-F896)-(H896-F896))/(H896-F896))*100</f>
        <v/>
      </c>
      <c r="K896" s="249" t="n"/>
      <c r="L896" s="250">
        <f>AVERAGE(J896:J897)</f>
        <v/>
      </c>
      <c r="M896" s="250">
        <f>_xlfn.STDEV.S(J896,J897)</f>
        <v/>
      </c>
      <c r="N896" s="206" t="n"/>
      <c r="O896" s="206" t="n"/>
      <c r="P896" s="207">
        <f>+(((H896-F896)/1000)*1000)/10</f>
        <v/>
      </c>
      <c r="Q896" s="207">
        <f>AVERAGE(P896:P897)</f>
        <v/>
      </c>
      <c r="R896" s="26" t="inlineStr">
        <is>
          <t>FALSO</t>
        </is>
      </c>
      <c r="S896" s="26" t="inlineStr">
        <is>
          <t>FALSO</t>
        </is>
      </c>
      <c r="T896" s="211" t="n"/>
      <c r="U896" s="211" t="n"/>
      <c r="V896" s="290" t="inlineStr">
        <is>
          <t>Se descarta</t>
        </is>
      </c>
    </row>
    <row r="897" hidden="1" ht="15.75" customHeight="1" s="412">
      <c r="A897" s="199" t="n">
        <v>5936</v>
      </c>
      <c r="B897" s="200" t="n">
        <v>91</v>
      </c>
      <c r="C897" s="252" t="n">
        <v>195</v>
      </c>
      <c r="D897" s="252" t="n">
        <v>22</v>
      </c>
      <c r="E897" s="139" t="n">
        <v>43685</v>
      </c>
      <c r="F897" s="252" t="n">
        <v>5252</v>
      </c>
      <c r="G897" s="252" t="n">
        <v>7555</v>
      </c>
      <c r="H897" s="253" t="n">
        <v>7224</v>
      </c>
      <c r="I897" s="252" t="n"/>
      <c r="J897" s="47">
        <f>+(((G897-F897)-(H897-F897))/(H897-F897))*100</f>
        <v/>
      </c>
      <c r="K897" s="249" t="n"/>
      <c r="L897" s="251" t="n"/>
      <c r="M897" s="251" t="n"/>
      <c r="N897" s="206" t="n"/>
      <c r="O897" s="206" t="n"/>
      <c r="P897" s="207">
        <f>+(((H897-F897)/1000)*1000)/10</f>
        <v/>
      </c>
      <c r="Q897" s="207" t="n"/>
      <c r="R897" s="26" t="inlineStr">
        <is>
          <t>FALSO</t>
        </is>
      </c>
      <c r="S897" s="26" t="inlineStr">
        <is>
          <t>FALSO</t>
        </is>
      </c>
      <c r="T897" s="211" t="n"/>
      <c r="U897" s="211" t="n"/>
      <c r="V897" s="290" t="inlineStr">
        <is>
          <t>Se descarta</t>
        </is>
      </c>
    </row>
    <row r="898" hidden="1" ht="15.75" customHeight="1" s="412">
      <c r="A898" s="199" t="n">
        <v>2947</v>
      </c>
      <c r="B898" s="200" t="n">
        <v>31</v>
      </c>
      <c r="C898" s="255" t="n">
        <v>196</v>
      </c>
      <c r="D898" s="255" t="n">
        <v>11</v>
      </c>
      <c r="E898" s="58" t="n">
        <v>43571</v>
      </c>
      <c r="F898" s="266" t="n">
        <v>5227</v>
      </c>
      <c r="G898" s="255" t="n">
        <v>6579</v>
      </c>
      <c r="H898" s="256" t="n">
        <v>6242</v>
      </c>
      <c r="I898" s="255" t="n">
        <v>1</v>
      </c>
      <c r="J898" s="59">
        <f>+(((G898-F898)-(H898-F898))/(H898-F898))*100</f>
        <v/>
      </c>
      <c r="K898" s="257" t="inlineStr">
        <is>
          <t>MF</t>
        </is>
      </c>
      <c r="L898" s="258">
        <f>AVERAGE(J898:J899)</f>
        <v/>
      </c>
      <c r="M898" s="258">
        <f>_xlfn.STDEV.S(J898,J899)</f>
        <v/>
      </c>
      <c r="N898" s="206" t="n">
        <v>1</v>
      </c>
      <c r="O898" s="206" t="n"/>
      <c r="P898" s="207">
        <f>+(((H898-F898)/1000)*1000)/10</f>
        <v/>
      </c>
      <c r="Q898" s="207">
        <f>AVERAGE(P898:P899)</f>
        <v/>
      </c>
      <c r="R898" s="26" t="inlineStr">
        <is>
          <t>VERDADERO</t>
        </is>
      </c>
      <c r="S898" s="26" t="inlineStr">
        <is>
          <t>FALSO</t>
        </is>
      </c>
      <c r="T898" s="211" t="n"/>
      <c r="U898" s="211" t="n"/>
      <c r="V898" s="290" t="inlineStr">
        <is>
          <t>Se descarta</t>
        </is>
      </c>
    </row>
    <row r="899" hidden="1" ht="15.75" customHeight="1" s="412">
      <c r="A899" s="199" t="n">
        <v>2948</v>
      </c>
      <c r="B899" s="200" t="n">
        <v>32</v>
      </c>
      <c r="C899" s="255" t="n">
        <v>196</v>
      </c>
      <c r="D899" s="255" t="n">
        <v>11</v>
      </c>
      <c r="E899" s="58" t="n">
        <v>43571</v>
      </c>
      <c r="F899" s="266" t="n">
        <v>5214</v>
      </c>
      <c r="G899" s="255" t="n">
        <v>6591</v>
      </c>
      <c r="H899" s="256" t="n">
        <v>6247</v>
      </c>
      <c r="I899" s="255" t="n"/>
      <c r="J899" s="59">
        <f>+(((G899-F899)-(H899-F899))/(H899-F899))*100</f>
        <v/>
      </c>
      <c r="K899" s="257" t="n"/>
      <c r="L899" s="259" t="n"/>
      <c r="M899" s="259" t="n"/>
      <c r="N899" s="206" t="n"/>
      <c r="O899" s="206" t="n"/>
      <c r="P899" s="207">
        <f>+(((H899-F899)/1000)*1000)/10</f>
        <v/>
      </c>
      <c r="Q899" s="207" t="n"/>
      <c r="R899" s="26" t="inlineStr">
        <is>
          <t>FALSO</t>
        </is>
      </c>
      <c r="S899" s="26" t="inlineStr">
        <is>
          <t>FALSO</t>
        </is>
      </c>
      <c r="T899" s="211" t="n"/>
      <c r="U899" s="211" t="n"/>
      <c r="V899" s="290" t="inlineStr">
        <is>
          <t>Se descarta</t>
        </is>
      </c>
    </row>
    <row r="900" hidden="1" ht="15.75" customHeight="1" s="412">
      <c r="A900" s="199" t="n">
        <v>3719</v>
      </c>
      <c r="B900" s="200" t="n">
        <v>141</v>
      </c>
      <c r="C900" s="255" t="n">
        <v>196</v>
      </c>
      <c r="D900" s="255" t="n">
        <v>14</v>
      </c>
      <c r="E900" s="58" t="n">
        <v>43591</v>
      </c>
      <c r="F900" s="255" t="n">
        <v>5187</v>
      </c>
      <c r="G900" s="266" t="n">
        <v>6718</v>
      </c>
      <c r="H900" s="256" t="n">
        <v>6493</v>
      </c>
      <c r="I900" s="255" t="n"/>
      <c r="J900" s="59">
        <f>+(((G900-F900)-(H900-F900))/(H900-F900))*100</f>
        <v/>
      </c>
      <c r="K900" s="257" t="inlineStr">
        <is>
          <t>MF</t>
        </is>
      </c>
      <c r="L900" s="258">
        <f>AVERAGE(J900:J901)</f>
        <v/>
      </c>
      <c r="M900" s="258">
        <f>_xlfn.STDEV.S(J900,J901)</f>
        <v/>
      </c>
      <c r="N900" s="206" t="n"/>
      <c r="O900" s="206" t="n"/>
      <c r="P900" s="207">
        <f>+(((H900-F900)/1000)*1000)/10</f>
        <v/>
      </c>
      <c r="Q900" s="207">
        <f>AVERAGE(P900:P901)</f>
        <v/>
      </c>
      <c r="R900" s="26" t="inlineStr">
        <is>
          <t>FALSO</t>
        </is>
      </c>
      <c r="S900" s="26" t="inlineStr">
        <is>
          <t>FALSO</t>
        </is>
      </c>
      <c r="T900" s="211" t="n"/>
      <c r="U900" s="211" t="n"/>
      <c r="V900" s="290" t="inlineStr">
        <is>
          <t>Se descarta</t>
        </is>
      </c>
    </row>
    <row r="901" ht="15.75" customHeight="1" s="412">
      <c r="A901" s="199" t="n">
        <v>3720</v>
      </c>
      <c r="B901" s="200" t="n">
        <v>142</v>
      </c>
      <c r="C901" s="255" t="n">
        <v>196</v>
      </c>
      <c r="D901" s="255" t="n">
        <v>14</v>
      </c>
      <c r="E901" s="58" t="n">
        <v>43591</v>
      </c>
      <c r="F901" s="255" t="n">
        <v>5229</v>
      </c>
      <c r="G901" s="266" t="n">
        <v>6747</v>
      </c>
      <c r="H901" s="256" t="n">
        <v>6522</v>
      </c>
      <c r="I901" s="255" t="n"/>
      <c r="J901" s="59">
        <f>+(((G901-F901)-(H901-F901))/(H901-F901))*100</f>
        <v/>
      </c>
      <c r="K901" s="257" t="n"/>
      <c r="L901" s="259" t="n"/>
      <c r="M901" s="259" t="n"/>
      <c r="N901" s="206" t="n"/>
      <c r="O901" s="206" t="n"/>
      <c r="P901" s="207">
        <f>+(((H901-F901)/1000)*1000)/10</f>
        <v/>
      </c>
      <c r="Q901" s="207" t="n"/>
      <c r="R901" s="26" t="inlineStr">
        <is>
          <t>FALSO</t>
        </is>
      </c>
      <c r="S901" s="26" t="inlineStr">
        <is>
          <t>FALSO</t>
        </is>
      </c>
      <c r="T901" s="211" t="n"/>
      <c r="U901" s="211" t="n"/>
      <c r="V901" s="290" t="inlineStr">
        <is>
          <t>Plot válido</t>
        </is>
      </c>
    </row>
    <row r="902" ht="15.75" customHeight="1" s="412">
      <c r="A902" s="199" t="n">
        <v>4063</v>
      </c>
      <c r="B902" s="200" t="n">
        <v>93</v>
      </c>
      <c r="C902" s="255" t="n">
        <v>196</v>
      </c>
      <c r="D902" s="255" t="n">
        <v>15</v>
      </c>
      <c r="E902" s="58" t="n">
        <v>43599</v>
      </c>
      <c r="F902" s="255" t="n">
        <v>5234</v>
      </c>
      <c r="G902" s="255" t="n">
        <v>6392</v>
      </c>
      <c r="H902" s="256" t="n">
        <v>6236</v>
      </c>
      <c r="I902" s="255" t="n"/>
      <c r="J902" s="59">
        <f>+(((G902-F902)-(H902-F902))/(H902-F902))*100</f>
        <v/>
      </c>
      <c r="K902" s="260" t="n"/>
      <c r="L902" s="258">
        <f>AVERAGE(J902:J903)</f>
        <v/>
      </c>
      <c r="M902" s="258">
        <f>_xlfn.STDEV.S(J902,J903)</f>
        <v/>
      </c>
      <c r="N902" s="206" t="n"/>
      <c r="O902" s="206" t="n"/>
      <c r="P902" s="207">
        <f>+(((H902-F902)/1000)*1000)/10</f>
        <v/>
      </c>
      <c r="Q902" s="207">
        <f>AVERAGE(P902:P903)</f>
        <v/>
      </c>
      <c r="R902" s="26" t="inlineStr">
        <is>
          <t>FALSO</t>
        </is>
      </c>
      <c r="S902" s="26" t="inlineStr">
        <is>
          <t>VERDADERO</t>
        </is>
      </c>
      <c r="T902" s="211" t="n"/>
      <c r="U902" s="211" t="n"/>
      <c r="V902" s="290" t="inlineStr">
        <is>
          <t>Plot válido</t>
        </is>
      </c>
    </row>
    <row r="903" ht="15.75" customHeight="1" s="412">
      <c r="A903" s="199" t="n">
        <v>4064</v>
      </c>
      <c r="B903" s="200" t="n">
        <v>94</v>
      </c>
      <c r="C903" s="255" t="n">
        <v>196</v>
      </c>
      <c r="D903" s="255" t="n">
        <v>15</v>
      </c>
      <c r="E903" s="58" t="n">
        <v>43599</v>
      </c>
      <c r="F903" s="255" t="n">
        <v>5218</v>
      </c>
      <c r="G903" s="255" t="n">
        <v>6352</v>
      </c>
      <c r="H903" s="256" t="n">
        <v>6202</v>
      </c>
      <c r="I903" s="255" t="n"/>
      <c r="J903" s="59">
        <f>+(((G903-F903)-(H903-F903))/(H903-F903))*100</f>
        <v/>
      </c>
      <c r="K903" s="260" t="n"/>
      <c r="L903" s="259" t="n"/>
      <c r="M903" s="259" t="n"/>
      <c r="N903" s="206" t="n"/>
      <c r="O903" s="206" t="n"/>
      <c r="P903" s="207">
        <f>+(((H903-F903)/1000)*1000)/10</f>
        <v/>
      </c>
      <c r="Q903" s="207" t="n"/>
      <c r="R903" s="26" t="inlineStr">
        <is>
          <t>FALSO</t>
        </is>
      </c>
      <c r="S903" s="26" t="inlineStr">
        <is>
          <t>FALSO</t>
        </is>
      </c>
      <c r="T903" s="211" t="n"/>
      <c r="U903" s="211" t="n"/>
      <c r="V903" s="290" t="inlineStr">
        <is>
          <t>Plot válido</t>
        </is>
      </c>
    </row>
    <row r="904" ht="15.75" customHeight="1" s="412">
      <c r="A904" s="199" t="n">
        <v>4709</v>
      </c>
      <c r="B904" s="200" t="n">
        <v>93</v>
      </c>
      <c r="C904" s="255" t="n">
        <v>196</v>
      </c>
      <c r="D904" s="255" t="n">
        <v>17</v>
      </c>
      <c r="E904" s="58" t="n">
        <v>43619</v>
      </c>
      <c r="F904" s="255" t="n">
        <v>5234</v>
      </c>
      <c r="G904" s="255" t="n">
        <v>6224</v>
      </c>
      <c r="H904" s="256" t="n">
        <v>6058</v>
      </c>
      <c r="I904" s="255" t="n"/>
      <c r="J904" s="59">
        <f>+(((G904-F904)-(H904-F904))/(H904-F904))*100</f>
        <v/>
      </c>
      <c r="K904" s="257" t="n"/>
      <c r="L904" s="258">
        <f>AVERAGE(J904:J905)</f>
        <v/>
      </c>
      <c r="M904" s="258">
        <f>_xlfn.STDEV.S(J904,J905)</f>
        <v/>
      </c>
      <c r="N904" s="206" t="n"/>
      <c r="O904" s="206" t="n"/>
      <c r="P904" s="207">
        <f>+(((H904-F904)/1000)*1000)/10</f>
        <v/>
      </c>
      <c r="Q904" s="207">
        <f>AVERAGE(P904:P905)</f>
        <v/>
      </c>
      <c r="R904" s="26" t="inlineStr">
        <is>
          <t>FALSO</t>
        </is>
      </c>
      <c r="S904" s="26" t="inlineStr">
        <is>
          <t>FALSO</t>
        </is>
      </c>
      <c r="T904" s="211" t="n"/>
      <c r="U904" s="211" t="n"/>
      <c r="V904" s="290" t="inlineStr">
        <is>
          <t>Plot válido</t>
        </is>
      </c>
    </row>
    <row r="905" ht="15.75" customHeight="1" s="412">
      <c r="A905" s="199" t="n">
        <v>4710</v>
      </c>
      <c r="B905" s="200" t="n">
        <v>94</v>
      </c>
      <c r="C905" s="255" t="n">
        <v>196</v>
      </c>
      <c r="D905" s="255" t="n">
        <v>17</v>
      </c>
      <c r="E905" s="58" t="n">
        <v>43619</v>
      </c>
      <c r="F905" s="255" t="n">
        <v>5218</v>
      </c>
      <c r="G905" s="255" t="n">
        <v>6258</v>
      </c>
      <c r="H905" s="256" t="n">
        <v>6089</v>
      </c>
      <c r="I905" s="255" t="n"/>
      <c r="J905" s="59">
        <f>+(((G905-F905)-(H905-F905))/(H905-F905))*100</f>
        <v/>
      </c>
      <c r="K905" s="257" t="n"/>
      <c r="L905" s="259" t="n"/>
      <c r="M905" s="259" t="n"/>
      <c r="N905" s="206" t="n"/>
      <c r="O905" s="206" t="n"/>
      <c r="P905" s="207">
        <f>+(((H905-F905)/1000)*1000)/10</f>
        <v/>
      </c>
      <c r="Q905" s="207" t="n"/>
      <c r="R905" s="26" t="inlineStr">
        <is>
          <t>FALSO</t>
        </is>
      </c>
      <c r="S905" s="26" t="inlineStr">
        <is>
          <t>FALSO</t>
        </is>
      </c>
      <c r="T905" s="211" t="n"/>
      <c r="U905" s="211" t="n"/>
      <c r="V905" s="290" t="inlineStr">
        <is>
          <t>Plot válido</t>
        </is>
      </c>
    </row>
    <row r="906" ht="15.75" customHeight="1" s="412">
      <c r="A906" s="199" t="n">
        <v>5327</v>
      </c>
      <c r="B906" s="200" t="n">
        <v>65</v>
      </c>
      <c r="C906" s="252" t="n">
        <v>196</v>
      </c>
      <c r="D906" s="252" t="n">
        <v>19</v>
      </c>
      <c r="E906" s="139" t="n">
        <v>43637</v>
      </c>
      <c r="F906" s="252" t="n">
        <v>5215</v>
      </c>
      <c r="G906" s="252" t="n">
        <v>6938</v>
      </c>
      <c r="H906" s="253" t="n">
        <v>6605</v>
      </c>
      <c r="I906" s="252" t="n">
        <v>5</v>
      </c>
      <c r="J906" s="261">
        <f>+(((G906-F906)-(H906-F906))/(H906-F906))*100</f>
        <v/>
      </c>
      <c r="K906" s="262" t="n"/>
      <c r="L906" s="263">
        <f>AVERAGE(J906:J907)</f>
        <v/>
      </c>
      <c r="M906" s="263">
        <f>_xlfn.STDEV.S(J906,J907)</f>
        <v/>
      </c>
      <c r="N906" s="206" t="n"/>
      <c r="O906" s="206" t="n"/>
      <c r="P906" s="207">
        <f>+(((H906-F906)/1000)*1000)/10</f>
        <v/>
      </c>
      <c r="Q906" s="207">
        <f>AVERAGE(P906:P907)</f>
        <v/>
      </c>
      <c r="R906" s="26" t="inlineStr">
        <is>
          <t>FALSO</t>
        </is>
      </c>
      <c r="S906" s="26" t="inlineStr">
        <is>
          <t>FALSO</t>
        </is>
      </c>
      <c r="T906" s="211" t="n"/>
      <c r="U906" s="211" t="n"/>
      <c r="V906" s="290" t="inlineStr">
        <is>
          <t>Plot válido</t>
        </is>
      </c>
    </row>
    <row r="907" ht="15.75" customHeight="1" s="412">
      <c r="A907" s="199" t="n">
        <v>5328</v>
      </c>
      <c r="B907" s="200" t="n">
        <v>66</v>
      </c>
      <c r="C907" s="252" t="n">
        <v>196</v>
      </c>
      <c r="D907" s="252" t="n">
        <v>19</v>
      </c>
      <c r="E907" s="139" t="n">
        <v>43637</v>
      </c>
      <c r="F907" s="252" t="n">
        <v>5279</v>
      </c>
      <c r="G907" s="252" t="n">
        <v>7112</v>
      </c>
      <c r="H907" s="253" t="n">
        <v>6781</v>
      </c>
      <c r="I907" s="252" t="n"/>
      <c r="J907" s="261">
        <f>+(((G907-F907)-(H907-F907))/(H907-F907))*100</f>
        <v/>
      </c>
      <c r="K907" s="262" t="n"/>
      <c r="L907" s="207" t="n"/>
      <c r="M907" s="207" t="n"/>
      <c r="N907" s="206" t="n"/>
      <c r="O907" s="206" t="n"/>
      <c r="P907" s="207">
        <f>+(((H907-F907)/1000)*1000)/10</f>
        <v/>
      </c>
      <c r="Q907" s="207" t="n"/>
      <c r="R907" s="26" t="inlineStr">
        <is>
          <t>FALSO</t>
        </is>
      </c>
      <c r="S907" s="26" t="inlineStr">
        <is>
          <t>FALSO</t>
        </is>
      </c>
      <c r="T907" s="211" t="n"/>
      <c r="U907" s="211" t="n"/>
      <c r="V907" s="290" t="inlineStr">
        <is>
          <t>Plot válido</t>
        </is>
      </c>
    </row>
    <row r="908" ht="15.75" customHeight="1" s="412">
      <c r="A908" s="199" t="n">
        <v>5533</v>
      </c>
      <c r="B908" s="200" t="n">
        <v>25</v>
      </c>
      <c r="C908" s="252" t="n">
        <v>196</v>
      </c>
      <c r="D908" s="252" t="n">
        <v>20</v>
      </c>
      <c r="E908" s="139" t="n">
        <v>43649</v>
      </c>
      <c r="F908" s="252" t="n">
        <v>5238</v>
      </c>
      <c r="G908" s="252" t="n">
        <v>6621</v>
      </c>
      <c r="H908" s="253" t="n">
        <v>6378</v>
      </c>
      <c r="I908" s="252" t="n">
        <v>7</v>
      </c>
      <c r="J908" s="47">
        <f>+(((G908-F908)-(H908-F908))/(H908-F908))*100</f>
        <v/>
      </c>
      <c r="K908" s="249" t="n"/>
      <c r="L908" s="250">
        <f>AVERAGE(J908:J909)</f>
        <v/>
      </c>
      <c r="M908" s="250">
        <f>_xlfn.STDEV.S(J908,J909)</f>
        <v/>
      </c>
      <c r="N908" s="206" t="n"/>
      <c r="O908" s="206" t="n"/>
      <c r="P908" s="207">
        <f>+(((H908-F908)/1000)*1000)/10</f>
        <v/>
      </c>
      <c r="Q908" s="207">
        <f>AVERAGE(P908:P909)</f>
        <v/>
      </c>
      <c r="R908" s="26" t="inlineStr">
        <is>
          <t>FALSO</t>
        </is>
      </c>
      <c r="S908" s="26" t="inlineStr">
        <is>
          <t>FALSO</t>
        </is>
      </c>
      <c r="T908" s="211" t="n"/>
      <c r="U908" s="211" t="n"/>
      <c r="V908" s="290" t="inlineStr">
        <is>
          <t>Plot válido</t>
        </is>
      </c>
    </row>
    <row r="909" ht="15.75" customHeight="1" s="412">
      <c r="A909" s="199" t="n">
        <v>5534</v>
      </c>
      <c r="B909" s="200" t="n">
        <v>26</v>
      </c>
      <c r="C909" s="252" t="n">
        <v>196</v>
      </c>
      <c r="D909" s="252" t="n">
        <v>20</v>
      </c>
      <c r="E909" s="139" t="n">
        <v>43649</v>
      </c>
      <c r="F909" s="252" t="n">
        <v>5207</v>
      </c>
      <c r="G909" s="252" t="n">
        <v>6761</v>
      </c>
      <c r="H909" s="253" t="n">
        <v>6487</v>
      </c>
      <c r="I909" s="252" t="n"/>
      <c r="J909" s="47">
        <f>+(((G909-F909)-(H909-F909))/(H909-F909))*100</f>
        <v/>
      </c>
      <c r="K909" s="249" t="n"/>
      <c r="L909" s="251" t="n"/>
      <c r="M909" s="251" t="n"/>
      <c r="N909" s="206" t="n"/>
      <c r="O909" s="206" t="n"/>
      <c r="P909" s="207">
        <f>+(((H909-F909)/1000)*1000)/10</f>
        <v/>
      </c>
      <c r="Q909" s="207" t="n"/>
      <c r="R909" s="26" t="inlineStr">
        <is>
          <t>FALSO</t>
        </is>
      </c>
      <c r="S909" s="26" t="inlineStr">
        <is>
          <t>FALSO</t>
        </is>
      </c>
      <c r="T909" s="211" t="n"/>
      <c r="U909" s="211" t="n"/>
      <c r="V909" s="290" t="inlineStr">
        <is>
          <t>Plot válido</t>
        </is>
      </c>
    </row>
    <row r="910" ht="15.75" customHeight="1" s="412">
      <c r="A910" s="199" t="n">
        <v>5937</v>
      </c>
      <c r="B910" s="200" t="n">
        <v>92</v>
      </c>
      <c r="C910" s="252" t="n">
        <v>196</v>
      </c>
      <c r="D910" s="252" t="n">
        <v>22</v>
      </c>
      <c r="E910" s="139" t="n">
        <v>43685</v>
      </c>
      <c r="F910" s="252" t="n">
        <v>5241</v>
      </c>
      <c r="G910" s="252" t="n">
        <v>6950</v>
      </c>
      <c r="H910" s="253" t="n">
        <v>6717</v>
      </c>
      <c r="I910" s="252" t="n">
        <v>7</v>
      </c>
      <c r="J910" s="47">
        <f>+(((G910-F910)-(H910-F910))/(H910-F910))*100</f>
        <v/>
      </c>
      <c r="K910" s="249" t="n"/>
      <c r="L910" s="250">
        <f>AVERAGE(J910:J911)</f>
        <v/>
      </c>
      <c r="M910" s="250">
        <f>_xlfn.STDEV.S(J910,J911)</f>
        <v/>
      </c>
      <c r="N910" s="206" t="n"/>
      <c r="O910" s="206" t="n"/>
      <c r="P910" s="207">
        <f>+(((H910-F910)/1000)*1000)/10</f>
        <v/>
      </c>
      <c r="Q910" s="207">
        <f>AVERAGE(P910:P911)</f>
        <v/>
      </c>
      <c r="R910" s="26" t="inlineStr">
        <is>
          <t>FALSO</t>
        </is>
      </c>
      <c r="S910" s="26" t="inlineStr">
        <is>
          <t>FALSO</t>
        </is>
      </c>
      <c r="T910" s="211" t="n"/>
      <c r="U910" s="211" t="n"/>
      <c r="V910" s="290" t="inlineStr">
        <is>
          <t>Plot válido</t>
        </is>
      </c>
    </row>
    <row r="911" ht="15.75" customHeight="1" s="412">
      <c r="A911" s="199" t="n">
        <v>5938</v>
      </c>
      <c r="B911" s="200" t="n">
        <v>92</v>
      </c>
      <c r="C911" s="252" t="n">
        <v>196</v>
      </c>
      <c r="D911" s="252" t="n">
        <v>22</v>
      </c>
      <c r="E911" s="139" t="n">
        <v>43685</v>
      </c>
      <c r="F911" s="252" t="n">
        <v>5241</v>
      </c>
      <c r="G911" s="252" t="n">
        <v>6794</v>
      </c>
      <c r="H911" s="253" t="n">
        <v>6578</v>
      </c>
      <c r="I911" s="252" t="n"/>
      <c r="J911" s="47">
        <f>+(((G911-F911)-(H911-F911))/(H911-F911))*100</f>
        <v/>
      </c>
      <c r="K911" s="249" t="n"/>
      <c r="L911" s="251" t="n"/>
      <c r="M911" s="251" t="n"/>
      <c r="N911" s="206" t="n"/>
      <c r="O911" s="206" t="n"/>
      <c r="P911" s="207">
        <f>+(((H911-F911)/1000)*1000)/10</f>
        <v/>
      </c>
      <c r="Q911" s="207" t="n"/>
      <c r="R911" s="26" t="inlineStr">
        <is>
          <t>FALSO</t>
        </is>
      </c>
      <c r="S911" s="26" t="inlineStr">
        <is>
          <t>FALSO</t>
        </is>
      </c>
      <c r="T911" s="211" t="n"/>
      <c r="U911" s="211" t="n"/>
      <c r="V911" s="290" t="inlineStr">
        <is>
          <t>Plot válido</t>
        </is>
      </c>
    </row>
    <row r="912" ht="15.75" customHeight="1" s="412">
      <c r="A912" s="199" t="n">
        <v>3341</v>
      </c>
      <c r="B912" s="200" t="n">
        <v>97</v>
      </c>
      <c r="C912" s="255" t="n">
        <v>197</v>
      </c>
      <c r="D912" s="255" t="n">
        <v>13</v>
      </c>
      <c r="E912" s="58" t="n">
        <v>43587</v>
      </c>
      <c r="F912" s="255" t="n">
        <v>5287</v>
      </c>
      <c r="G912" s="255" t="n">
        <v>9198</v>
      </c>
      <c r="H912" s="256" t="n">
        <v>7985</v>
      </c>
      <c r="I912" s="255" t="n">
        <v>1</v>
      </c>
      <c r="J912" s="59">
        <f>+(((G912-F912)-(H912-F912))/(H912-F912))*100</f>
        <v/>
      </c>
      <c r="K912" s="257" t="inlineStr">
        <is>
          <t>30/4</t>
        </is>
      </c>
      <c r="L912" s="258">
        <f>AVERAGE(J912:J913)</f>
        <v/>
      </c>
      <c r="M912" s="258">
        <f>_xlfn.STDEV.S(J912,J913)</f>
        <v/>
      </c>
      <c r="N912" s="206" t="n">
        <v>1</v>
      </c>
      <c r="O912" s="206" t="n"/>
      <c r="P912" s="207">
        <f>+(((H912-F912)/1000)*1000)/10</f>
        <v/>
      </c>
      <c r="Q912" s="207">
        <f>AVERAGE(P912:P913)</f>
        <v/>
      </c>
      <c r="R912" s="26" t="inlineStr">
        <is>
          <t>FALSO</t>
        </is>
      </c>
      <c r="S912" s="26" t="inlineStr">
        <is>
          <t>FALSO</t>
        </is>
      </c>
      <c r="T912" s="211" t="n"/>
      <c r="U912" s="211" t="n"/>
      <c r="V912" s="290" t="inlineStr">
        <is>
          <t>Plot válido</t>
        </is>
      </c>
    </row>
    <row r="913" ht="15.75" customHeight="1" s="412">
      <c r="A913" s="199" t="n">
        <v>3342</v>
      </c>
      <c r="B913" s="200" t="n">
        <v>98</v>
      </c>
      <c r="C913" s="255" t="n">
        <v>197</v>
      </c>
      <c r="D913" s="255" t="n">
        <v>13</v>
      </c>
      <c r="E913" s="58" t="n">
        <v>43587</v>
      </c>
      <c r="F913" s="255" t="n">
        <v>5252</v>
      </c>
      <c r="G913" s="255" t="n">
        <v>9038</v>
      </c>
      <c r="H913" s="256" t="n">
        <v>7823</v>
      </c>
      <c r="I913" s="255" t="n"/>
      <c r="J913" s="59">
        <f>+(((G913-F913)-(H913-F913))/(H913-F913))*100</f>
        <v/>
      </c>
      <c r="K913" s="257" t="n"/>
      <c r="L913" s="259" t="n"/>
      <c r="M913" s="259" t="n"/>
      <c r="N913" s="206" t="n"/>
      <c r="O913" s="206" t="n"/>
      <c r="P913" s="207">
        <f>+(((H913-F913)/1000)*1000)/10</f>
        <v/>
      </c>
      <c r="Q913" s="207" t="n"/>
      <c r="R913" s="26" t="inlineStr">
        <is>
          <t>FALSO</t>
        </is>
      </c>
      <c r="S913" s="26" t="inlineStr">
        <is>
          <t>FALSO</t>
        </is>
      </c>
      <c r="T913" s="211" t="n"/>
      <c r="U913" s="211" t="n"/>
      <c r="V913" s="290" t="inlineStr">
        <is>
          <t>Plot válido</t>
        </is>
      </c>
    </row>
    <row r="914" ht="15.75" customHeight="1" s="412">
      <c r="A914" s="199" t="n">
        <v>4065</v>
      </c>
      <c r="B914" s="200" t="n">
        <v>95</v>
      </c>
      <c r="C914" s="255" t="n">
        <v>197</v>
      </c>
      <c r="D914" s="255" t="n">
        <v>15</v>
      </c>
      <c r="E914" s="58" t="n">
        <v>43599</v>
      </c>
      <c r="F914" s="255" t="n">
        <v>5232</v>
      </c>
      <c r="G914" s="255" t="n">
        <v>9159</v>
      </c>
      <c r="H914" s="256" t="n">
        <v>8020</v>
      </c>
      <c r="I914" s="255" t="n"/>
      <c r="J914" s="59">
        <f>+(((G914-F914)-(H914-F914))/(H914-F914))*100</f>
        <v/>
      </c>
      <c r="K914" s="260" t="n"/>
      <c r="L914" s="258">
        <f>AVERAGE(J914:J915)</f>
        <v/>
      </c>
      <c r="M914" s="258">
        <f>_xlfn.STDEV.S(J914,J915)</f>
        <v/>
      </c>
      <c r="N914" s="206" t="n"/>
      <c r="O914" s="206" t="n"/>
      <c r="P914" s="207">
        <f>+(((H914-F914)/1000)*1000)/10</f>
        <v/>
      </c>
      <c r="Q914" s="207">
        <f>AVERAGE(P914:P915)</f>
        <v/>
      </c>
      <c r="R914" s="26" t="inlineStr">
        <is>
          <t>FALSO</t>
        </is>
      </c>
      <c r="S914" s="26" t="inlineStr">
        <is>
          <t>FALSO</t>
        </is>
      </c>
      <c r="T914" s="211" t="n"/>
      <c r="U914" s="211" t="n"/>
      <c r="V914" s="290" t="inlineStr">
        <is>
          <t>Plot válido</t>
        </is>
      </c>
    </row>
    <row r="915" hidden="1" ht="15.75" customHeight="1" s="412">
      <c r="A915" s="199" t="n">
        <v>4066</v>
      </c>
      <c r="B915" s="200" t="n">
        <v>96</v>
      </c>
      <c r="C915" s="255" t="n">
        <v>197</v>
      </c>
      <c r="D915" s="255" t="n">
        <v>15</v>
      </c>
      <c r="E915" s="58" t="n">
        <v>43599</v>
      </c>
      <c r="F915" s="255" t="n">
        <v>5242</v>
      </c>
      <c r="G915" s="255" t="n">
        <v>8967</v>
      </c>
      <c r="H915" s="256" t="n">
        <v>7843</v>
      </c>
      <c r="I915" s="255" t="n"/>
      <c r="J915" s="59">
        <f>+(((G915-F915)-(H915-F915))/(H915-F915))*100</f>
        <v/>
      </c>
      <c r="K915" s="260" t="n"/>
      <c r="L915" s="259" t="n"/>
      <c r="M915" s="259" t="n"/>
      <c r="N915" s="206" t="n"/>
      <c r="O915" s="206" t="n"/>
      <c r="P915" s="207">
        <f>+(((H915-F915)/1000)*1000)/10</f>
        <v/>
      </c>
      <c r="Q915" s="207" t="n"/>
      <c r="R915" s="26" t="inlineStr">
        <is>
          <t>FALSO</t>
        </is>
      </c>
      <c r="S915" s="26" t="inlineStr">
        <is>
          <t>FALSO</t>
        </is>
      </c>
      <c r="T915" s="211" t="n"/>
      <c r="U915" s="211" t="n"/>
      <c r="V915" s="290" t="inlineStr">
        <is>
          <t>Se descarta</t>
        </is>
      </c>
    </row>
    <row r="916" hidden="1" ht="15.75" customHeight="1" s="412">
      <c r="A916" s="199" t="n">
        <v>4711</v>
      </c>
      <c r="B916" s="200" t="n">
        <v>95</v>
      </c>
      <c r="C916" s="255" t="n">
        <v>197</v>
      </c>
      <c r="D916" s="255" t="n">
        <v>17</v>
      </c>
      <c r="E916" s="58" t="n">
        <v>43619</v>
      </c>
      <c r="F916" s="255" t="n">
        <v>5232</v>
      </c>
      <c r="G916" s="255" t="n">
        <v>7674</v>
      </c>
      <c r="H916" s="256" t="n">
        <v>7246</v>
      </c>
      <c r="I916" s="255" t="n"/>
      <c r="J916" s="59">
        <f>+(((G916-F916)-(H916-F916))/(H916-F916))*100</f>
        <v/>
      </c>
      <c r="K916" s="257" t="n"/>
      <c r="L916" s="258">
        <f>AVERAGE(J916:J917)</f>
        <v/>
      </c>
      <c r="M916" s="258">
        <f>_xlfn.STDEV.S(J916,J917)</f>
        <v/>
      </c>
      <c r="N916" s="206" t="n"/>
      <c r="O916" s="206" t="n"/>
      <c r="P916" s="207">
        <f>+(((H916-F916)/1000)*1000)/10</f>
        <v/>
      </c>
      <c r="Q916" s="207">
        <f>AVERAGE(P916:P917)</f>
        <v/>
      </c>
      <c r="R916" s="26" t="inlineStr">
        <is>
          <t>FALSO</t>
        </is>
      </c>
      <c r="S916" s="26" t="inlineStr">
        <is>
          <t>FALSO</t>
        </is>
      </c>
      <c r="T916" s="211" t="n"/>
      <c r="U916" s="211" t="n"/>
      <c r="V916" s="290" t="inlineStr">
        <is>
          <t>Se descarta</t>
        </is>
      </c>
    </row>
    <row r="917" hidden="1" ht="15.75" customHeight="1" s="412">
      <c r="A917" s="199" t="n">
        <v>4712</v>
      </c>
      <c r="B917" s="200" t="n">
        <v>96</v>
      </c>
      <c r="C917" s="255" t="n">
        <v>197</v>
      </c>
      <c r="D917" s="255" t="n">
        <v>17</v>
      </c>
      <c r="E917" s="58" t="n">
        <v>43619</v>
      </c>
      <c r="F917" s="255" t="n">
        <v>5242</v>
      </c>
      <c r="G917" s="255" t="n">
        <v>7815</v>
      </c>
      <c r="H917" s="256" t="n">
        <v>7396</v>
      </c>
      <c r="I917" s="255" t="n"/>
      <c r="J917" s="59">
        <f>+(((G917-F917)-(H917-F917))/(H917-F917))*100</f>
        <v/>
      </c>
      <c r="K917" s="257" t="n"/>
      <c r="L917" s="259" t="n"/>
      <c r="M917" s="259" t="n"/>
      <c r="N917" s="206" t="n"/>
      <c r="O917" s="206" t="n"/>
      <c r="P917" s="207">
        <f>+(((H917-F917)/1000)*1000)/10</f>
        <v/>
      </c>
      <c r="Q917" s="207" t="n"/>
      <c r="R917" s="26" t="inlineStr">
        <is>
          <t>FALSO</t>
        </is>
      </c>
      <c r="S917" s="26" t="inlineStr">
        <is>
          <t>FALSO</t>
        </is>
      </c>
      <c r="T917" s="211" t="n"/>
      <c r="U917" s="211" t="n"/>
      <c r="V917" s="290" t="inlineStr">
        <is>
          <t>Se descarta</t>
        </is>
      </c>
    </row>
    <row r="918" hidden="1" ht="15.75" customHeight="1" s="412">
      <c r="A918" s="199" t="n">
        <v>5329</v>
      </c>
      <c r="B918" s="200" t="n">
        <v>67</v>
      </c>
      <c r="C918" s="252" t="n">
        <v>197</v>
      </c>
      <c r="D918" s="252" t="n">
        <v>19</v>
      </c>
      <c r="E918" s="139" t="n">
        <v>43637</v>
      </c>
      <c r="F918" s="252" t="n">
        <v>5217</v>
      </c>
      <c r="G918" s="252" t="n">
        <v>6594</v>
      </c>
      <c r="H918" s="253" t="n"/>
      <c r="I918" s="252" t="n">
        <v>5</v>
      </c>
      <c r="J918" s="261" t="n"/>
      <c r="K918" s="262" t="n"/>
      <c r="L918" s="263">
        <f>AVERAGE(J918:J919)</f>
        <v/>
      </c>
      <c r="M918" s="263" t="n"/>
      <c r="N918" s="206" t="n"/>
      <c r="O918" s="206" t="n"/>
      <c r="P918" s="207">
        <f>+(((H918-F918)/1000)*1000)/10</f>
        <v/>
      </c>
      <c r="Q918" s="207">
        <f>AVERAGE(P918:P919)</f>
        <v/>
      </c>
      <c r="R918" s="26" t="inlineStr">
        <is>
          <t>FALSO</t>
        </is>
      </c>
      <c r="S918" s="26" t="inlineStr">
        <is>
          <t>FALSO</t>
        </is>
      </c>
      <c r="T918" s="211" t="n"/>
      <c r="U918" s="211" t="n"/>
      <c r="V918" s="290" t="inlineStr">
        <is>
          <t>Se descarta</t>
        </is>
      </c>
    </row>
    <row r="919" hidden="1" ht="15.75" customHeight="1" s="412">
      <c r="A919" s="199" t="n">
        <v>5330</v>
      </c>
      <c r="B919" s="200" t="n">
        <v>68</v>
      </c>
      <c r="C919" s="252" t="n">
        <v>197</v>
      </c>
      <c r="D919" s="252" t="n">
        <v>19</v>
      </c>
      <c r="E919" s="139" t="n">
        <v>43637</v>
      </c>
      <c r="F919" s="252" t="n">
        <v>5288</v>
      </c>
      <c r="G919" s="252" t="n">
        <v>8486</v>
      </c>
      <c r="H919" s="253" t="n">
        <v>7847</v>
      </c>
      <c r="I919" s="252" t="n"/>
      <c r="J919" s="261">
        <f>+(((G919-F919)-(H919-F919))/(H919-F919))*100</f>
        <v/>
      </c>
      <c r="K919" s="262" t="n"/>
      <c r="L919" s="207" t="n"/>
      <c r="M919" s="207" t="n"/>
      <c r="N919" s="206" t="n"/>
      <c r="O919" s="206" t="n"/>
      <c r="P919" s="207">
        <f>+(((H919-F919)/1000)*1000)/10</f>
        <v/>
      </c>
      <c r="Q919" s="207" t="n"/>
      <c r="R919" s="26" t="inlineStr">
        <is>
          <t>FALSO</t>
        </is>
      </c>
      <c r="S919" s="26" t="inlineStr">
        <is>
          <t>FALSO</t>
        </is>
      </c>
      <c r="T919" s="211" t="n"/>
      <c r="U919" s="211" t="n"/>
      <c r="V919" s="290" t="inlineStr">
        <is>
          <t>Se descarta</t>
        </is>
      </c>
    </row>
    <row r="920" hidden="1" ht="15.75" customHeight="1" s="412">
      <c r="A920" s="199" t="n">
        <v>5939</v>
      </c>
      <c r="B920" s="200" t="n">
        <v>93</v>
      </c>
      <c r="C920" s="252" t="n">
        <v>197</v>
      </c>
      <c r="D920" s="252" t="n">
        <v>22</v>
      </c>
      <c r="E920" s="139" t="n">
        <v>43685</v>
      </c>
      <c r="F920" s="252" t="n">
        <v>5234</v>
      </c>
      <c r="G920" s="252" t="n">
        <v>7323</v>
      </c>
      <c r="H920" s="253" t="n">
        <v>7024</v>
      </c>
      <c r="I920" s="252" t="n">
        <v>5</v>
      </c>
      <c r="J920" s="47">
        <f>+(((G920-F920)-(H920-F920))/(H920-F920))*100</f>
        <v/>
      </c>
      <c r="K920" s="249" t="n"/>
      <c r="L920" s="250">
        <f>AVERAGE(J920:J921)</f>
        <v/>
      </c>
      <c r="M920" s="250">
        <f>_xlfn.STDEV.S(J920,J921)</f>
        <v/>
      </c>
      <c r="N920" s="206" t="n"/>
      <c r="O920" s="206" t="n"/>
      <c r="P920" s="207">
        <f>+(((H920-F920)/1000)*1000)/10</f>
        <v/>
      </c>
      <c r="Q920" s="207">
        <f>AVERAGE(P920:P921)</f>
        <v/>
      </c>
      <c r="R920" s="26" t="inlineStr">
        <is>
          <t>FALSO</t>
        </is>
      </c>
      <c r="S920" s="26" t="inlineStr">
        <is>
          <t>FALSO</t>
        </is>
      </c>
      <c r="T920" s="211" t="n"/>
      <c r="U920" s="211" t="n"/>
      <c r="V920" s="290" t="inlineStr">
        <is>
          <t>Se descarta</t>
        </is>
      </c>
    </row>
    <row r="921" hidden="1" ht="15.75" customHeight="1" s="412">
      <c r="A921" s="199" t="n">
        <v>5940</v>
      </c>
      <c r="B921" s="200" t="n">
        <v>93</v>
      </c>
      <c r="C921" s="252" t="n">
        <v>197</v>
      </c>
      <c r="D921" s="252" t="n">
        <v>22</v>
      </c>
      <c r="E921" s="139" t="n">
        <v>43685</v>
      </c>
      <c r="F921" s="252" t="n">
        <v>5234</v>
      </c>
      <c r="G921" s="252" t="n">
        <v>7440</v>
      </c>
      <c r="H921" s="253" t="n">
        <v>7118</v>
      </c>
      <c r="I921" s="252" t="n"/>
      <c r="J921" s="47">
        <f>+(((G921-F921)-(H921-F921))/(H921-F921))*100</f>
        <v/>
      </c>
      <c r="K921" s="249" t="n"/>
      <c r="L921" s="251" t="n"/>
      <c r="M921" s="251" t="n"/>
      <c r="N921" s="206" t="n"/>
      <c r="O921" s="206" t="n"/>
      <c r="P921" s="207">
        <f>+(((H921-F921)/1000)*1000)/10</f>
        <v/>
      </c>
      <c r="Q921" s="207" t="n"/>
      <c r="R921" s="26" t="inlineStr">
        <is>
          <t>FALSO</t>
        </is>
      </c>
      <c r="S921" s="26" t="inlineStr">
        <is>
          <t>FALSO</t>
        </is>
      </c>
      <c r="T921" s="211" t="n"/>
      <c r="U921" s="211" t="n"/>
      <c r="V921" s="290" t="inlineStr">
        <is>
          <t>Se descarta</t>
        </is>
      </c>
    </row>
    <row r="922" hidden="1" ht="15.75" customHeight="1" s="412">
      <c r="A922" s="199" t="n">
        <v>2949</v>
      </c>
      <c r="B922" s="200" t="n">
        <v>33</v>
      </c>
      <c r="C922" s="246" t="n">
        <v>198</v>
      </c>
      <c r="D922" s="246" t="n">
        <v>11</v>
      </c>
      <c r="E922" s="46" t="n">
        <v>43571</v>
      </c>
      <c r="F922" s="247" t="n">
        <v>5203</v>
      </c>
      <c r="G922" s="246" t="n">
        <v>7688</v>
      </c>
      <c r="H922" s="248" t="n">
        <v>6701</v>
      </c>
      <c r="I922" s="246" t="n">
        <v>2</v>
      </c>
      <c r="J922" s="47">
        <f>+(((G922-F922)-(H922-F922))/(H922-F922))*100</f>
        <v/>
      </c>
      <c r="K922" s="249" t="inlineStr">
        <is>
          <t>MF·</t>
        </is>
      </c>
      <c r="L922" s="250">
        <f>AVERAGE(J922:J923)</f>
        <v/>
      </c>
      <c r="M922" s="250">
        <f>_xlfn.STDEV.S(J922,J923)</f>
        <v/>
      </c>
      <c r="N922" s="206" t="n">
        <v>2</v>
      </c>
      <c r="O922" s="206" t="n"/>
      <c r="P922" s="207">
        <f>+(((H922-F922)/1000)*1000)/10</f>
        <v/>
      </c>
      <c r="Q922" s="207">
        <f>AVERAGE(P922:P923)</f>
        <v/>
      </c>
      <c r="R922" s="26" t="inlineStr">
        <is>
          <t>FALSO</t>
        </is>
      </c>
      <c r="S922" s="26" t="inlineStr">
        <is>
          <t>FALSO</t>
        </is>
      </c>
      <c r="T922" s="211" t="n"/>
      <c r="U922" s="211" t="n"/>
      <c r="V922" s="290" t="inlineStr">
        <is>
          <t>Se descarta</t>
        </is>
      </c>
    </row>
    <row r="923" hidden="1" ht="15.75" customHeight="1" s="412">
      <c r="A923" s="199" t="n">
        <v>2950</v>
      </c>
      <c r="B923" s="200" t="n">
        <v>34</v>
      </c>
      <c r="C923" s="246" t="n">
        <v>198</v>
      </c>
      <c r="D923" s="246" t="n">
        <v>11</v>
      </c>
      <c r="E923" s="46" t="n">
        <v>43571</v>
      </c>
      <c r="F923" s="247" t="n">
        <v>5191</v>
      </c>
      <c r="G923" s="246" t="n">
        <v>7710</v>
      </c>
      <c r="H923" s="248" t="n">
        <v>6712</v>
      </c>
      <c r="I923" s="246" t="n"/>
      <c r="J923" s="47">
        <f>+(((G923-F923)-(H923-F923))/(H923-F923))*100</f>
        <v/>
      </c>
      <c r="K923" s="249" t="n"/>
      <c r="L923" s="251" t="n"/>
      <c r="M923" s="251" t="n"/>
      <c r="N923" s="206" t="n"/>
      <c r="O923" s="206" t="n"/>
      <c r="P923" s="207">
        <f>+(((H923-F923)/1000)*1000)/10</f>
        <v/>
      </c>
      <c r="Q923" s="207" t="n"/>
      <c r="R923" s="26" t="inlineStr">
        <is>
          <t>FALSO</t>
        </is>
      </c>
      <c r="S923" s="26" t="inlineStr">
        <is>
          <t>FALSO</t>
        </is>
      </c>
      <c r="T923" s="211" t="n"/>
      <c r="U923" s="211" t="n"/>
      <c r="V923" s="290" t="inlineStr">
        <is>
          <t>Se descarta</t>
        </is>
      </c>
    </row>
    <row r="924" hidden="1" ht="15.75" customHeight="1" s="412">
      <c r="A924" s="199" t="n">
        <v>3721</v>
      </c>
      <c r="B924" s="200" t="n">
        <v>143</v>
      </c>
      <c r="C924" s="246" t="n">
        <v>198</v>
      </c>
      <c r="D924" s="246" t="n">
        <v>14</v>
      </c>
      <c r="E924" s="46" t="n">
        <v>43591</v>
      </c>
      <c r="F924" s="246" t="n">
        <v>5229</v>
      </c>
      <c r="G924" s="247" t="n">
        <v>6908</v>
      </c>
      <c r="H924" s="248" t="n">
        <v>6543</v>
      </c>
      <c r="I924" s="246" t="n"/>
      <c r="J924" s="47">
        <f>+(((G924-F924)-(H924-F924))/(H924-F924))*100</f>
        <v/>
      </c>
      <c r="K924" s="249" t="inlineStr">
        <is>
          <t>MF</t>
        </is>
      </c>
      <c r="L924" s="250">
        <f>AVERAGE(J924:J925)</f>
        <v/>
      </c>
      <c r="M924" s="250">
        <f>_xlfn.STDEV.S(J924,J925)</f>
        <v/>
      </c>
      <c r="N924" s="206" t="n"/>
      <c r="O924" s="206" t="n"/>
      <c r="P924" s="207">
        <f>+(((H924-F924)/1000)*1000)/10</f>
        <v/>
      </c>
      <c r="Q924" s="207">
        <f>AVERAGE(P924:P925)</f>
        <v/>
      </c>
      <c r="R924" s="26" t="inlineStr">
        <is>
          <t>FALSO</t>
        </is>
      </c>
      <c r="S924" s="26" t="inlineStr">
        <is>
          <t>FALSO</t>
        </is>
      </c>
      <c r="T924" s="211" t="n"/>
      <c r="U924" s="211" t="n"/>
      <c r="V924" s="290" t="inlineStr">
        <is>
          <t>Se descarta</t>
        </is>
      </c>
    </row>
    <row r="925" hidden="1" ht="15.75" customHeight="1" s="412">
      <c r="A925" s="199" t="n">
        <v>3722</v>
      </c>
      <c r="B925" s="200" t="n">
        <v>144</v>
      </c>
      <c r="C925" s="246" t="n">
        <v>198</v>
      </c>
      <c r="D925" s="246" t="n">
        <v>14</v>
      </c>
      <c r="E925" s="46" t="n">
        <v>43591</v>
      </c>
      <c r="F925" s="246" t="n">
        <v>5238</v>
      </c>
      <c r="G925" s="247" t="n">
        <v>7200</v>
      </c>
      <c r="H925" s="248" t="n">
        <v>6751</v>
      </c>
      <c r="I925" s="246" t="n"/>
      <c r="J925" s="47">
        <f>+(((G925-F925)-(H925-F925))/(H925-F925))*100</f>
        <v/>
      </c>
      <c r="K925" s="249" t="n"/>
      <c r="L925" s="251" t="n"/>
      <c r="M925" s="251" t="n"/>
      <c r="N925" s="206" t="n"/>
      <c r="O925" s="206" t="n"/>
      <c r="P925" s="207">
        <f>+(((H925-F925)/1000)*1000)/10</f>
        <v/>
      </c>
      <c r="Q925" s="207" t="n"/>
      <c r="R925" s="26" t="inlineStr">
        <is>
          <t>FALSO</t>
        </is>
      </c>
      <c r="S925" s="26" t="inlineStr">
        <is>
          <t>FALSO</t>
        </is>
      </c>
      <c r="T925" s="211" t="n"/>
      <c r="U925" s="211" t="n"/>
      <c r="V925" s="290" t="inlineStr">
        <is>
          <t>Se descarta</t>
        </is>
      </c>
    </row>
    <row r="926" hidden="1" ht="15.75" customHeight="1" s="412">
      <c r="A926" s="199" t="n">
        <v>4383</v>
      </c>
      <c r="B926" s="200" t="n">
        <v>89</v>
      </c>
      <c r="C926" s="246" t="n">
        <v>198</v>
      </c>
      <c r="D926" s="246" t="n">
        <v>16</v>
      </c>
      <c r="E926" s="46" t="n">
        <v>43607</v>
      </c>
      <c r="F926" s="246" t="n">
        <v>5188</v>
      </c>
      <c r="G926" s="246" t="n">
        <v>8292</v>
      </c>
      <c r="H926" s="248" t="n">
        <v>7627</v>
      </c>
      <c r="I926" s="246" t="n">
        <v>2</v>
      </c>
      <c r="J926" s="47">
        <f>+(((G926-F926)-(H926-F926))/(H926-F926))*100</f>
        <v/>
      </c>
      <c r="K926" s="249" t="n"/>
      <c r="L926" s="250">
        <f>AVERAGE(J926:J927)</f>
        <v/>
      </c>
      <c r="M926" s="250">
        <f>_xlfn.STDEV.S(J926,J927)</f>
        <v/>
      </c>
      <c r="N926" s="206" t="n"/>
      <c r="O926" s="206" t="n"/>
      <c r="P926" s="207">
        <f>+(((H926-F926)/1000)*1000)/10</f>
        <v/>
      </c>
      <c r="Q926" s="207">
        <f>AVERAGE(P926:P927)</f>
        <v/>
      </c>
      <c r="R926" s="26" t="inlineStr">
        <is>
          <t>FALSO</t>
        </is>
      </c>
      <c r="S926" s="26" t="inlineStr">
        <is>
          <t>FALSO</t>
        </is>
      </c>
      <c r="T926" s="211" t="n"/>
      <c r="U926" s="211" t="n"/>
      <c r="V926" s="290" t="inlineStr">
        <is>
          <t>Se descarta</t>
        </is>
      </c>
    </row>
    <row r="927" hidden="1" ht="15.75" customHeight="1" s="412">
      <c r="A927" s="199" t="n">
        <v>4384</v>
      </c>
      <c r="B927" s="200" t="n">
        <v>90</v>
      </c>
      <c r="C927" s="246" t="n">
        <v>198</v>
      </c>
      <c r="D927" s="246" t="n">
        <v>16</v>
      </c>
      <c r="E927" s="46" t="n">
        <v>43607</v>
      </c>
      <c r="F927" s="246" t="n">
        <v>5202</v>
      </c>
      <c r="G927" s="246" t="n">
        <v>8270</v>
      </c>
      <c r="H927" s="248" t="n">
        <v>7675</v>
      </c>
      <c r="I927" s="246" t="n"/>
      <c r="J927" s="47">
        <f>+(((G927-F927)-(H927-F927))/(H927-F927))*100</f>
        <v/>
      </c>
      <c r="K927" s="249" t="n"/>
      <c r="L927" s="251" t="n"/>
      <c r="M927" s="251" t="n"/>
      <c r="N927" s="206" t="n"/>
      <c r="O927" s="206" t="n"/>
      <c r="P927" s="207">
        <f>+(((H927-F927)/1000)*1000)/10</f>
        <v/>
      </c>
      <c r="Q927" s="207" t="n"/>
      <c r="R927" s="26" t="inlineStr">
        <is>
          <t>FALSO</t>
        </is>
      </c>
      <c r="S927" s="26" t="inlineStr">
        <is>
          <t>FALSO</t>
        </is>
      </c>
      <c r="T927" s="211" t="n"/>
      <c r="U927" s="211" t="n"/>
      <c r="V927" s="290" t="inlineStr">
        <is>
          <t>Se descarta</t>
        </is>
      </c>
    </row>
    <row r="928" hidden="1" ht="15.75" customHeight="1" s="412">
      <c r="A928" s="199" t="n">
        <v>5029</v>
      </c>
      <c r="B928" s="200" t="n">
        <v>89</v>
      </c>
      <c r="C928" s="246" t="n">
        <v>198</v>
      </c>
      <c r="D928" s="246" t="n">
        <v>18</v>
      </c>
      <c r="E928" s="46" t="n">
        <v>43626</v>
      </c>
      <c r="F928" s="246" t="n">
        <v>5188</v>
      </c>
      <c r="G928" s="246" t="n">
        <v>8192</v>
      </c>
      <c r="H928" s="248" t="n">
        <v>7692</v>
      </c>
      <c r="I928" s="246" t="n">
        <v>7</v>
      </c>
      <c r="J928" s="47">
        <f>+(((G928-F928)-(H928-F928))/(H928-F928))*100</f>
        <v/>
      </c>
      <c r="K928" s="249" t="n"/>
      <c r="L928" s="250">
        <f>AVERAGE(J928:J929)</f>
        <v/>
      </c>
      <c r="M928" s="250">
        <f>_xlfn.STDEV.S(J928,J929)</f>
        <v/>
      </c>
      <c r="N928" s="206" t="n"/>
      <c r="O928" s="206" t="n"/>
      <c r="P928" s="207">
        <f>+(((H928-F928)/1000)*1000)/10</f>
        <v/>
      </c>
      <c r="Q928" s="207">
        <f>AVERAGE(P928:P929)</f>
        <v/>
      </c>
      <c r="R928" s="26" t="inlineStr">
        <is>
          <t>FALSO</t>
        </is>
      </c>
      <c r="S928" s="26" t="inlineStr">
        <is>
          <t>FALSO</t>
        </is>
      </c>
      <c r="T928" s="211" t="n"/>
      <c r="U928" s="211" t="n"/>
      <c r="V928" s="290" t="inlineStr">
        <is>
          <t>Se descarta</t>
        </is>
      </c>
    </row>
    <row r="929" hidden="1" ht="15.75" customHeight="1" s="412">
      <c r="A929" s="199" t="n">
        <v>5030</v>
      </c>
      <c r="B929" s="200" t="n">
        <v>90</v>
      </c>
      <c r="C929" s="246" t="n">
        <v>198</v>
      </c>
      <c r="D929" s="246" t="n">
        <v>18</v>
      </c>
      <c r="E929" s="46" t="n">
        <v>43626</v>
      </c>
      <c r="F929" s="246" t="n">
        <v>5202</v>
      </c>
      <c r="G929" s="246" t="n">
        <v>8066</v>
      </c>
      <c r="H929" s="248" t="n">
        <v>7586</v>
      </c>
      <c r="I929" s="246" t="n"/>
      <c r="J929" s="47">
        <f>+(((G929-F929)-(H929-F929))/(H929-F929))*100</f>
        <v/>
      </c>
      <c r="K929" s="249" t="n"/>
      <c r="L929" s="251" t="n"/>
      <c r="M929" s="251" t="n"/>
      <c r="N929" s="206" t="n"/>
      <c r="O929" s="206" t="n"/>
      <c r="P929" s="207">
        <f>+(((H929-F929)/1000)*1000)/10</f>
        <v/>
      </c>
      <c r="Q929" s="207" t="n"/>
      <c r="R929" s="26" t="inlineStr">
        <is>
          <t>FALSO</t>
        </is>
      </c>
      <c r="S929" s="26" t="inlineStr">
        <is>
          <t>FALSO</t>
        </is>
      </c>
      <c r="T929" s="211" t="n"/>
      <c r="U929" s="211" t="n"/>
      <c r="V929" s="290" t="inlineStr">
        <is>
          <t>Se descarta</t>
        </is>
      </c>
    </row>
    <row r="930" hidden="1" ht="15.75" customHeight="1" s="412">
      <c r="A930" s="199" t="n">
        <v>5603</v>
      </c>
      <c r="B930" s="200" t="n">
        <v>47</v>
      </c>
      <c r="C930" s="252" t="n">
        <v>198</v>
      </c>
      <c r="D930" s="252" t="n">
        <v>21</v>
      </c>
      <c r="E930" s="139" t="n">
        <v>43657</v>
      </c>
      <c r="F930" s="252" t="n">
        <v>5258</v>
      </c>
      <c r="G930" s="252" t="n">
        <v>6691</v>
      </c>
      <c r="H930" s="253" t="n">
        <v>6465</v>
      </c>
      <c r="I930" s="252" t="n">
        <v>7</v>
      </c>
      <c r="J930" s="47">
        <f>+(((G930-F930)-(H930-F930))/(H930-F930))*100</f>
        <v/>
      </c>
      <c r="K930" s="249" t="n"/>
      <c r="L930" s="250">
        <f>AVERAGE(J930:J931)</f>
        <v/>
      </c>
      <c r="M930" s="250">
        <f>_xlfn.STDEV.S(J930,J931)</f>
        <v/>
      </c>
      <c r="N930" s="206" t="n"/>
      <c r="O930" s="206" t="n"/>
      <c r="P930" s="207">
        <f>+(((H930-F930)/1000)*1000)/10</f>
        <v/>
      </c>
      <c r="Q930" s="207">
        <f>AVERAGE(P930:P931)</f>
        <v/>
      </c>
      <c r="R930" s="26" t="inlineStr">
        <is>
          <t>FALSO</t>
        </is>
      </c>
      <c r="S930" s="26" t="inlineStr">
        <is>
          <t>FALSO</t>
        </is>
      </c>
      <c r="T930" s="211" t="n"/>
      <c r="U930" s="211" t="n"/>
      <c r="V930" s="290" t="inlineStr">
        <is>
          <t>Se descarta</t>
        </is>
      </c>
    </row>
    <row r="931" hidden="1" ht="15.75" customHeight="1" s="412">
      <c r="A931" s="199" t="n">
        <v>5604</v>
      </c>
      <c r="B931" s="200" t="n">
        <v>48</v>
      </c>
      <c r="C931" s="252" t="n">
        <v>198</v>
      </c>
      <c r="D931" s="252" t="n">
        <v>21</v>
      </c>
      <c r="E931" s="139" t="n">
        <v>43657</v>
      </c>
      <c r="F931" s="252" t="n">
        <v>5245</v>
      </c>
      <c r="G931" s="252" t="n">
        <v>6554</v>
      </c>
      <c r="H931" s="253" t="n">
        <v>6348</v>
      </c>
      <c r="I931" s="252" t="n"/>
      <c r="J931" s="47">
        <f>+(((G931-F931)-(H931-F931))/(H931-F931))*100</f>
        <v/>
      </c>
      <c r="K931" s="249" t="n"/>
      <c r="L931" s="251" t="n"/>
      <c r="M931" s="251" t="n"/>
      <c r="N931" s="206" t="n"/>
      <c r="O931" s="206" t="n"/>
      <c r="P931" s="207">
        <f>+(((H931-F931)/1000)*1000)/10</f>
        <v/>
      </c>
      <c r="Q931" s="207" t="n"/>
      <c r="R931" s="26" t="inlineStr">
        <is>
          <t>FALSO</t>
        </is>
      </c>
      <c r="S931" s="26" t="inlineStr">
        <is>
          <t>FALSO</t>
        </is>
      </c>
      <c r="T931" s="211" t="n"/>
      <c r="U931" s="211" t="n"/>
      <c r="V931" s="290" t="inlineStr">
        <is>
          <t>Se descarta</t>
        </is>
      </c>
    </row>
    <row r="932" hidden="1" ht="15.75" customHeight="1" s="412">
      <c r="A932" s="199" t="n">
        <v>5941</v>
      </c>
      <c r="B932" s="200" t="n">
        <v>94</v>
      </c>
      <c r="C932" s="252" t="n">
        <v>198</v>
      </c>
      <c r="D932" s="252" t="n">
        <v>22</v>
      </c>
      <c r="E932" s="139" t="n">
        <v>43685</v>
      </c>
      <c r="F932" s="252" t="n">
        <v>5218</v>
      </c>
      <c r="G932" s="252" t="n">
        <v>6816</v>
      </c>
      <c r="H932" s="253" t="n">
        <v>6606</v>
      </c>
      <c r="I932" s="252" t="n">
        <v>7</v>
      </c>
      <c r="J932" s="47">
        <f>+(((G932-F932)-(H932-F932))/(H932-F932))*100</f>
        <v/>
      </c>
      <c r="K932" s="249" t="n"/>
      <c r="L932" s="250">
        <f>AVERAGE(J932:J933)</f>
        <v/>
      </c>
      <c r="M932" s="250">
        <f>_xlfn.STDEV.S(J932,J933)</f>
        <v/>
      </c>
      <c r="N932" s="206" t="n"/>
      <c r="O932" s="206" t="n"/>
      <c r="P932" s="207">
        <f>+(((H932-F932)/1000)*1000)/10</f>
        <v/>
      </c>
      <c r="Q932" s="207">
        <f>AVERAGE(P932:P933)</f>
        <v/>
      </c>
      <c r="R932" s="26" t="inlineStr">
        <is>
          <t>FALSO</t>
        </is>
      </c>
      <c r="S932" s="26" t="inlineStr">
        <is>
          <t>VERDADERO</t>
        </is>
      </c>
      <c r="T932" s="211" t="n"/>
      <c r="U932" s="211" t="n"/>
      <c r="V932" s="290" t="inlineStr">
        <is>
          <t>Se descarta</t>
        </is>
      </c>
    </row>
    <row r="933" hidden="1" ht="15.75" customHeight="1" s="412">
      <c r="A933" s="199" t="n">
        <v>5942</v>
      </c>
      <c r="B933" s="200" t="n">
        <v>94</v>
      </c>
      <c r="C933" s="252" t="n">
        <v>198</v>
      </c>
      <c r="D933" s="252" t="n">
        <v>22</v>
      </c>
      <c r="E933" s="139" t="n">
        <v>43685</v>
      </c>
      <c r="F933" s="252" t="n">
        <v>5218</v>
      </c>
      <c r="G933" s="252" t="n">
        <v>6804</v>
      </c>
      <c r="H933" s="253" t="n">
        <v>6583</v>
      </c>
      <c r="I933" s="252" t="n"/>
      <c r="J933" s="47">
        <f>+(((G933-F933)-(H933-F933))/(H933-F933))*100</f>
        <v/>
      </c>
      <c r="K933" s="249" t="n"/>
      <c r="L933" s="251" t="n"/>
      <c r="M933" s="251" t="n"/>
      <c r="N933" s="206" t="n"/>
      <c r="O933" s="206" t="n"/>
      <c r="P933" s="207">
        <f>+(((H933-F933)/1000)*1000)/10</f>
        <v/>
      </c>
      <c r="Q933" s="207" t="n"/>
      <c r="R933" s="26" t="inlineStr">
        <is>
          <t>FALSO</t>
        </is>
      </c>
      <c r="S933" s="26" t="inlineStr">
        <is>
          <t>FALSO</t>
        </is>
      </c>
      <c r="T933" s="211" t="n"/>
      <c r="U933" s="211" t="n"/>
      <c r="V933" s="290" t="inlineStr">
        <is>
          <t>Se descarta</t>
        </is>
      </c>
    </row>
    <row r="934" hidden="1" ht="15.75" customHeight="1" s="412">
      <c r="A934" s="199" t="n">
        <v>3723</v>
      </c>
      <c r="B934" s="200" t="n">
        <v>145</v>
      </c>
      <c r="C934" s="201" t="n">
        <v>199</v>
      </c>
      <c r="D934" s="201" t="n">
        <v>14</v>
      </c>
      <c r="E934" s="8" t="n">
        <v>43591</v>
      </c>
      <c r="F934" s="201" t="n">
        <v>5181</v>
      </c>
      <c r="G934" s="264" t="n">
        <v>8576</v>
      </c>
      <c r="H934" s="202" t="n">
        <v>7356</v>
      </c>
      <c r="I934" s="201" t="n">
        <v>2</v>
      </c>
      <c r="J934" s="9">
        <f>+(((G934-F934)-(H934-F934))/(H934-F934))*100</f>
        <v/>
      </c>
      <c r="K934" s="265" t="inlineStr">
        <is>
          <t>1/2</t>
        </is>
      </c>
      <c r="L934" s="204">
        <f>AVERAGE(J934:J935)</f>
        <v/>
      </c>
      <c r="M934" s="204">
        <f>_xlfn.STDEV.S(J934,J935)</f>
        <v/>
      </c>
      <c r="N934" s="206" t="n">
        <v>3</v>
      </c>
      <c r="O934" s="206" t="n"/>
      <c r="P934" s="207">
        <f>+(((H934-F934)/1000)*1000)/10</f>
        <v/>
      </c>
      <c r="Q934" s="207">
        <f>AVERAGE(P934:P935)</f>
        <v/>
      </c>
      <c r="R934" s="26" t="inlineStr">
        <is>
          <t>FALSO</t>
        </is>
      </c>
      <c r="S934" s="26" t="inlineStr">
        <is>
          <t>FALSO</t>
        </is>
      </c>
      <c r="T934" s="211" t="n"/>
      <c r="U934" s="211" t="n"/>
      <c r="V934" s="290" t="inlineStr">
        <is>
          <t>Se descarta</t>
        </is>
      </c>
    </row>
    <row r="935" hidden="1" ht="15.75" customHeight="1" s="412">
      <c r="A935" s="199" t="n">
        <v>3724</v>
      </c>
      <c r="B935" s="200" t="n">
        <v>146</v>
      </c>
      <c r="C935" s="201" t="n">
        <v>199</v>
      </c>
      <c r="D935" s="201" t="n">
        <v>14</v>
      </c>
      <c r="E935" s="8" t="n">
        <v>43591</v>
      </c>
      <c r="F935" s="201" t="n">
        <v>5179</v>
      </c>
      <c r="G935" s="264" t="n">
        <v>8278</v>
      </c>
      <c r="H935" s="202" t="n">
        <v>7160</v>
      </c>
      <c r="I935" s="201" t="n"/>
      <c r="J935" s="9">
        <f>+(((G935-F935)-(H935-F935))/(H935-F935))*100</f>
        <v/>
      </c>
      <c r="K935" s="265" t="n"/>
      <c r="L935" s="210" t="n"/>
      <c r="M935" s="210" t="n"/>
      <c r="N935" s="206" t="n"/>
      <c r="O935" s="206" t="n"/>
      <c r="P935" s="207">
        <f>+(((H935-F935)/1000)*1000)/10</f>
        <v/>
      </c>
      <c r="Q935" s="207" t="n"/>
      <c r="R935" s="26" t="inlineStr">
        <is>
          <t>FALSO</t>
        </is>
      </c>
      <c r="S935" s="26" t="inlineStr">
        <is>
          <t>FALSO</t>
        </is>
      </c>
      <c r="T935" s="211" t="n"/>
      <c r="U935" s="211" t="n"/>
      <c r="V935" s="290" t="inlineStr">
        <is>
          <t>Se descarta</t>
        </is>
      </c>
    </row>
    <row r="936" hidden="1" ht="15.75" customHeight="1" s="412">
      <c r="A936" s="199" t="n">
        <v>4385</v>
      </c>
      <c r="B936" s="200" t="n">
        <v>91</v>
      </c>
      <c r="C936" s="201" t="n">
        <v>199</v>
      </c>
      <c r="D936" s="201" t="n">
        <v>16</v>
      </c>
      <c r="E936" s="8" t="n">
        <v>43607</v>
      </c>
      <c r="F936" s="201" t="n">
        <v>5252</v>
      </c>
      <c r="G936" s="201" t="n">
        <v>8156</v>
      </c>
      <c r="H936" s="202" t="n">
        <v>7354</v>
      </c>
      <c r="I936" s="201" t="n">
        <v>2</v>
      </c>
      <c r="J936" s="9">
        <f>+(((G936-F936)-(H936-F936))/(H936-F936))*100</f>
        <v/>
      </c>
      <c r="K936" s="265" t="inlineStr">
        <is>
          <t>MF</t>
        </is>
      </c>
      <c r="L936" s="204">
        <f>AVERAGE(J936:J937)</f>
        <v/>
      </c>
      <c r="M936" s="204">
        <f>_xlfn.STDEV.S(J936,J937)</f>
        <v/>
      </c>
      <c r="N936" s="206" t="n"/>
      <c r="O936" s="206" t="n"/>
      <c r="P936" s="207">
        <f>+(((H936-F936)/1000)*1000)/10</f>
        <v/>
      </c>
      <c r="Q936" s="207">
        <f>AVERAGE(P936:P937)</f>
        <v/>
      </c>
      <c r="R936" s="26" t="inlineStr">
        <is>
          <t>FALSO</t>
        </is>
      </c>
      <c r="S936" s="26" t="inlineStr">
        <is>
          <t>FALSO</t>
        </is>
      </c>
      <c r="T936" s="211" t="n"/>
      <c r="U936" s="211" t="n"/>
      <c r="V936" s="290" t="inlineStr">
        <is>
          <t>Se descarta</t>
        </is>
      </c>
    </row>
    <row r="937" ht="15.75" customHeight="1" s="412">
      <c r="A937" s="199" t="n">
        <v>4386</v>
      </c>
      <c r="B937" s="200" t="n">
        <v>92</v>
      </c>
      <c r="C937" s="201" t="n">
        <v>199</v>
      </c>
      <c r="D937" s="201" t="n">
        <v>16</v>
      </c>
      <c r="E937" s="8" t="n">
        <v>43607</v>
      </c>
      <c r="F937" s="201" t="n">
        <v>5241</v>
      </c>
      <c r="G937" s="201" t="n">
        <v>8329</v>
      </c>
      <c r="H937" s="202" t="n">
        <v>7504</v>
      </c>
      <c r="I937" s="201" t="n"/>
      <c r="J937" s="9">
        <f>+(((G937-F937)-(H937-F937))/(H937-F937))*100</f>
        <v/>
      </c>
      <c r="K937" s="265" t="n"/>
      <c r="L937" s="210" t="n"/>
      <c r="M937" s="210" t="n"/>
      <c r="N937" s="206" t="n"/>
      <c r="O937" s="206" t="n"/>
      <c r="P937" s="207">
        <f>+(((H937-F937)/1000)*1000)/10</f>
        <v/>
      </c>
      <c r="Q937" s="207" t="n"/>
      <c r="R937" s="26" t="inlineStr">
        <is>
          <t>FALSO</t>
        </is>
      </c>
      <c r="S937" s="26" t="inlineStr">
        <is>
          <t>FALSO</t>
        </is>
      </c>
      <c r="T937" s="211" t="n"/>
      <c r="U937" s="211" t="n"/>
      <c r="V937" s="290" t="inlineStr">
        <is>
          <t>Plot válido</t>
        </is>
      </c>
    </row>
    <row r="938" ht="15.75" customHeight="1" s="412">
      <c r="A938" s="199" t="n">
        <v>5031</v>
      </c>
      <c r="B938" s="200" t="n">
        <v>91</v>
      </c>
      <c r="C938" s="201" t="n">
        <v>199</v>
      </c>
      <c r="D938" s="201" t="n">
        <v>18</v>
      </c>
      <c r="E938" s="8" t="n">
        <v>43626</v>
      </c>
      <c r="F938" s="201" t="n">
        <v>5252</v>
      </c>
      <c r="G938" s="201" t="n">
        <v>8175</v>
      </c>
      <c r="H938" s="202" t="n">
        <v>7401</v>
      </c>
      <c r="I938" s="201" t="n">
        <v>9</v>
      </c>
      <c r="J938" s="9">
        <f>+(((G938-F938)-(H938-F938))/(H938-F938))*100</f>
        <v/>
      </c>
      <c r="K938" s="265" t="n"/>
      <c r="L938" s="204">
        <f>AVERAGE(J938:J939)</f>
        <v/>
      </c>
      <c r="M938" s="204">
        <f>_xlfn.STDEV.S(J938,J939)</f>
        <v/>
      </c>
      <c r="N938" s="206" t="n"/>
      <c r="O938" s="206" t="n"/>
      <c r="P938" s="207">
        <f>+(((H938-F938)/1000)*1000)/10</f>
        <v/>
      </c>
      <c r="Q938" s="207">
        <f>AVERAGE(P938:P939)</f>
        <v/>
      </c>
      <c r="R938" s="26" t="inlineStr">
        <is>
          <t>VERDADERO</t>
        </is>
      </c>
      <c r="S938" s="26" t="inlineStr">
        <is>
          <t>FALSO</t>
        </is>
      </c>
      <c r="T938" s="211" t="n"/>
      <c r="U938" s="211" t="n"/>
      <c r="V938" s="290" t="inlineStr">
        <is>
          <t>Plot válido</t>
        </is>
      </c>
    </row>
    <row r="939" ht="15.75" customHeight="1" s="412">
      <c r="A939" s="199" t="n">
        <v>5032</v>
      </c>
      <c r="B939" s="200" t="n">
        <v>92</v>
      </c>
      <c r="C939" s="201" t="n">
        <v>199</v>
      </c>
      <c r="D939" s="201" t="n">
        <v>18</v>
      </c>
      <c r="E939" s="8" t="n">
        <v>43626</v>
      </c>
      <c r="F939" s="201" t="n">
        <v>5241</v>
      </c>
      <c r="G939" s="201" t="n">
        <v>8354</v>
      </c>
      <c r="H939" s="202" t="n">
        <v>7518</v>
      </c>
      <c r="I939" s="201" t="n"/>
      <c r="J939" s="9">
        <f>+(((G939-F939)-(H939-F939))/(H939-F939))*100</f>
        <v/>
      </c>
      <c r="K939" s="265" t="n"/>
      <c r="L939" s="210" t="n"/>
      <c r="M939" s="210" t="n"/>
      <c r="N939" s="206" t="n"/>
      <c r="O939" s="206" t="n"/>
      <c r="P939" s="207">
        <f>+(((H939-F939)/1000)*1000)/10</f>
        <v/>
      </c>
      <c r="Q939" s="207" t="n"/>
      <c r="R939" s="26" t="inlineStr">
        <is>
          <t>FALSO</t>
        </is>
      </c>
      <c r="S939" s="26" t="inlineStr">
        <is>
          <t>FALSO</t>
        </is>
      </c>
      <c r="T939" s="211" t="n"/>
      <c r="U939" s="211" t="n"/>
      <c r="V939" s="290" t="inlineStr">
        <is>
          <t>Plot válido</t>
        </is>
      </c>
    </row>
    <row r="940" ht="15.75" customHeight="1" s="412">
      <c r="A940" s="199" t="n">
        <v>5943</v>
      </c>
      <c r="B940" s="200" t="n">
        <v>95</v>
      </c>
      <c r="C940" s="252" t="n">
        <v>199</v>
      </c>
      <c r="D940" s="252" t="n">
        <v>22</v>
      </c>
      <c r="E940" s="139" t="n">
        <v>43685</v>
      </c>
      <c r="F940" s="252" t="n">
        <v>5232</v>
      </c>
      <c r="G940" s="252" t="n">
        <v>8303</v>
      </c>
      <c r="H940" s="253" t="n">
        <v>7869</v>
      </c>
      <c r="I940" s="252" t="n">
        <v>9</v>
      </c>
      <c r="J940" s="47">
        <f>+(((G940-F940)-(H940-F940))/(H940-F940))*100</f>
        <v/>
      </c>
      <c r="K940" s="249" t="n"/>
      <c r="L940" s="250">
        <f>AVERAGE(J940:J941)</f>
        <v/>
      </c>
      <c r="M940" s="250">
        <f>_xlfn.STDEV.S(J940,J941)</f>
        <v/>
      </c>
      <c r="N940" s="206" t="n"/>
      <c r="O940" s="206" t="n"/>
      <c r="P940" s="207">
        <f>+(((H940-F940)/1000)*1000)/10</f>
        <v/>
      </c>
      <c r="Q940" s="207">
        <f>AVERAGE(P940:P941)</f>
        <v/>
      </c>
      <c r="R940" s="26" t="inlineStr">
        <is>
          <t>FALSO</t>
        </is>
      </c>
      <c r="S940" s="26" t="inlineStr">
        <is>
          <t>FALSO</t>
        </is>
      </c>
      <c r="T940" s="211" t="n"/>
      <c r="U940" s="211" t="n"/>
      <c r="V940" s="290" t="inlineStr">
        <is>
          <t>Plot válido</t>
        </is>
      </c>
    </row>
    <row r="941" ht="15.75" customHeight="1" s="412">
      <c r="A941" s="199" t="n">
        <v>5944</v>
      </c>
      <c r="B941" s="200" t="n">
        <v>95</v>
      </c>
      <c r="C941" s="252" t="n">
        <v>199</v>
      </c>
      <c r="D941" s="252" t="n">
        <v>22</v>
      </c>
      <c r="E941" s="139" t="n">
        <v>43685</v>
      </c>
      <c r="F941" s="252" t="n">
        <v>5232</v>
      </c>
      <c r="G941" s="252" t="n">
        <v>8338</v>
      </c>
      <c r="H941" s="253" t="n">
        <v>7878</v>
      </c>
      <c r="I941" s="252" t="n"/>
      <c r="J941" s="47">
        <f>+(((G941-F941)-(H941-F941))/(H941-F941))*100</f>
        <v/>
      </c>
      <c r="K941" s="249" t="n"/>
      <c r="L941" s="251" t="n"/>
      <c r="M941" s="251" t="n"/>
      <c r="N941" s="206" t="n"/>
      <c r="O941" s="206" t="n"/>
      <c r="P941" s="207">
        <f>+(((H941-F941)/1000)*1000)/10</f>
        <v/>
      </c>
      <c r="Q941" s="207" t="n"/>
      <c r="R941" s="26" t="inlineStr">
        <is>
          <t>FALSO</t>
        </is>
      </c>
      <c r="S941" s="26" t="inlineStr">
        <is>
          <t>FALSO</t>
        </is>
      </c>
      <c r="T941" s="211" t="n"/>
      <c r="U941" s="211" t="n"/>
      <c r="V941" s="290" t="inlineStr">
        <is>
          <t>Plot válido</t>
        </is>
      </c>
    </row>
    <row r="942" ht="15.75" customHeight="1" s="412">
      <c r="A942" s="199" t="n">
        <v>3343</v>
      </c>
      <c r="B942" s="200" t="n">
        <v>99</v>
      </c>
      <c r="C942" s="246" t="n">
        <v>200</v>
      </c>
      <c r="D942" s="246" t="n">
        <v>13</v>
      </c>
      <c r="E942" s="46" t="n">
        <v>43587</v>
      </c>
      <c r="F942" s="246" t="n">
        <v>5182</v>
      </c>
      <c r="G942" s="246" t="n">
        <v>8268</v>
      </c>
      <c r="H942" s="248" t="n">
        <v>7389</v>
      </c>
      <c r="I942" s="246" t="n">
        <v>1</v>
      </c>
      <c r="J942" s="47">
        <f>+(((G942-F942)-(H942-F942))/(H942-F942))*100</f>
        <v/>
      </c>
      <c r="K942" s="249" t="inlineStr">
        <is>
          <t>2/5</t>
        </is>
      </c>
      <c r="L942" s="250">
        <f>AVERAGE(J942:J943)</f>
        <v/>
      </c>
      <c r="M942" s="250">
        <f>_xlfn.STDEV.S(J942,J943)</f>
        <v/>
      </c>
      <c r="N942" s="206" t="n">
        <v>2</v>
      </c>
      <c r="O942" s="206" t="n"/>
      <c r="P942" s="207">
        <f>+(((H942-F942)/1000)*1000)/10</f>
        <v/>
      </c>
      <c r="Q942" s="207">
        <f>AVERAGE(P942:P943)</f>
        <v/>
      </c>
      <c r="R942" s="26" t="inlineStr">
        <is>
          <t>FALSO</t>
        </is>
      </c>
      <c r="S942" s="26" t="inlineStr">
        <is>
          <t>FALSO</t>
        </is>
      </c>
      <c r="T942" s="211" t="n"/>
      <c r="U942" s="211" t="n"/>
      <c r="V942" s="290" t="inlineStr">
        <is>
          <t>Plot válido</t>
        </is>
      </c>
    </row>
    <row r="943" ht="15.75" customHeight="1" s="412">
      <c r="A943" s="199" t="n">
        <v>3344</v>
      </c>
      <c r="B943" s="200" t="n">
        <v>100</v>
      </c>
      <c r="C943" s="246" t="n">
        <v>200</v>
      </c>
      <c r="D943" s="246" t="n">
        <v>13</v>
      </c>
      <c r="E943" s="46" t="n">
        <v>43587</v>
      </c>
      <c r="F943" s="246" t="n">
        <v>5209</v>
      </c>
      <c r="G943" s="246" t="n">
        <v>8394</v>
      </c>
      <c r="H943" s="248" t="n">
        <v>7436</v>
      </c>
      <c r="I943" s="246" t="n"/>
      <c r="J943" s="47">
        <f>+(((G943-F943)-(H943-F943))/(H943-F943))*100</f>
        <v/>
      </c>
      <c r="K943" s="249" t="n"/>
      <c r="L943" s="251" t="n"/>
      <c r="M943" s="251" t="n"/>
      <c r="N943" s="206" t="n"/>
      <c r="O943" s="206" t="n"/>
      <c r="P943" s="207">
        <f>+(((H943-F943)/1000)*1000)/10</f>
        <v/>
      </c>
      <c r="Q943" s="207" t="n"/>
      <c r="R943" s="26" t="inlineStr">
        <is>
          <t>FALSO</t>
        </is>
      </c>
      <c r="S943" s="26" t="inlineStr">
        <is>
          <t>FALSO</t>
        </is>
      </c>
      <c r="T943" s="211" t="n"/>
      <c r="U943" s="211" t="n"/>
      <c r="V943" s="290" t="inlineStr">
        <is>
          <t>Plot válido</t>
        </is>
      </c>
    </row>
    <row r="944" ht="15.75" customHeight="1" s="412">
      <c r="A944" s="199" t="n">
        <v>4067</v>
      </c>
      <c r="B944" s="200" t="n">
        <v>97</v>
      </c>
      <c r="C944" s="246" t="n">
        <v>200</v>
      </c>
      <c r="D944" s="246" t="n">
        <v>15</v>
      </c>
      <c r="E944" s="46" t="n">
        <v>43599</v>
      </c>
      <c r="F944" s="246" t="n">
        <v>5287</v>
      </c>
      <c r="G944" s="246" t="n">
        <v>7891</v>
      </c>
      <c r="H944" s="248" t="n">
        <v>7140</v>
      </c>
      <c r="I944" s="246" t="n"/>
      <c r="J944" s="47">
        <f>+(((G944-F944)-(H944-F944))/(H944-F944))*100</f>
        <v/>
      </c>
      <c r="K944" s="254" t="n"/>
      <c r="L944" s="250">
        <f>AVERAGE(J944:J945)</f>
        <v/>
      </c>
      <c r="M944" s="250">
        <f>_xlfn.STDEV.S(J944,J945)</f>
        <v/>
      </c>
      <c r="N944" s="206" t="n"/>
      <c r="O944" s="206" t="n"/>
      <c r="P944" s="207">
        <f>+(((H944-F944)/1000)*1000)/10</f>
        <v/>
      </c>
      <c r="Q944" s="207">
        <f>AVERAGE(P944:P945)</f>
        <v/>
      </c>
      <c r="R944" s="26" t="inlineStr">
        <is>
          <t>FALSO</t>
        </is>
      </c>
      <c r="S944" s="26" t="inlineStr">
        <is>
          <t>FALSO</t>
        </is>
      </c>
      <c r="T944" s="211" t="n"/>
      <c r="U944" s="211" t="n"/>
      <c r="V944" s="290" t="inlineStr">
        <is>
          <t>Plot válido</t>
        </is>
      </c>
    </row>
    <row r="945" ht="15.75" customHeight="1" s="412">
      <c r="A945" s="199" t="n">
        <v>4068</v>
      </c>
      <c r="B945" s="200" t="n">
        <v>98</v>
      </c>
      <c r="C945" s="246" t="n">
        <v>200</v>
      </c>
      <c r="D945" s="246" t="n">
        <v>15</v>
      </c>
      <c r="E945" s="46" t="n">
        <v>43599</v>
      </c>
      <c r="F945" s="246" t="n">
        <v>5252</v>
      </c>
      <c r="G945" s="246" t="n">
        <v>7843</v>
      </c>
      <c r="H945" s="248" t="n">
        <v>7119</v>
      </c>
      <c r="I945" s="246" t="n"/>
      <c r="J945" s="47">
        <f>+(((G945-F945)-(H945-F945))/(H945-F945))*100</f>
        <v/>
      </c>
      <c r="K945" s="254" t="n"/>
      <c r="L945" s="251" t="n"/>
      <c r="M945" s="251" t="n"/>
      <c r="N945" s="206" t="n"/>
      <c r="O945" s="206" t="n"/>
      <c r="P945" s="207">
        <f>+(((H945-F945)/1000)*1000)/10</f>
        <v/>
      </c>
      <c r="Q945" s="207" t="n"/>
      <c r="R945" s="26" t="inlineStr">
        <is>
          <t>FALSO</t>
        </is>
      </c>
      <c r="S945" s="26" t="inlineStr">
        <is>
          <t>FALSO</t>
        </is>
      </c>
      <c r="T945" s="211" t="n"/>
      <c r="U945" s="211" t="n"/>
      <c r="V945" s="290" t="inlineStr">
        <is>
          <t>Plot válido</t>
        </is>
      </c>
    </row>
    <row r="946" ht="15.75" customHeight="1" s="412">
      <c r="A946" s="199" t="n">
        <v>4713</v>
      </c>
      <c r="B946" s="200" t="n">
        <v>97</v>
      </c>
      <c r="C946" s="246" t="n">
        <v>200</v>
      </c>
      <c r="D946" s="246" t="n">
        <v>17</v>
      </c>
      <c r="E946" s="46" t="n">
        <v>43619</v>
      </c>
      <c r="F946" s="246" t="n">
        <v>5287</v>
      </c>
      <c r="G946" s="246" t="n">
        <v>8097</v>
      </c>
      <c r="H946" s="248" t="n">
        <v>7400</v>
      </c>
      <c r="I946" s="246" t="n"/>
      <c r="J946" s="47">
        <f>+(((G946-F946)-(H946-F946))/(H946-F946))*100</f>
        <v/>
      </c>
      <c r="K946" s="249" t="n"/>
      <c r="L946" s="250">
        <f>AVERAGE(J946:J947)</f>
        <v/>
      </c>
      <c r="M946" s="250">
        <f>_xlfn.STDEV.S(J946,J947)</f>
        <v/>
      </c>
      <c r="N946" s="206" t="n"/>
      <c r="O946" s="206" t="n"/>
      <c r="P946" s="207">
        <f>+(((H946-F946)/1000)*1000)/10</f>
        <v/>
      </c>
      <c r="Q946" s="207">
        <f>AVERAGE(P946:P947)</f>
        <v/>
      </c>
      <c r="R946" s="26" t="inlineStr">
        <is>
          <t>VERDADERO</t>
        </is>
      </c>
      <c r="S946" s="26" t="inlineStr">
        <is>
          <t>FALSO</t>
        </is>
      </c>
      <c r="T946" s="211" t="n"/>
      <c r="U946" s="211" t="n"/>
      <c r="V946" s="290" t="inlineStr">
        <is>
          <t>Plot válido</t>
        </is>
      </c>
    </row>
    <row r="947" ht="15.75" customHeight="1" s="412">
      <c r="A947" s="199" t="n">
        <v>4714</v>
      </c>
      <c r="B947" s="200" t="n">
        <v>98</v>
      </c>
      <c r="C947" s="246" t="n">
        <v>200</v>
      </c>
      <c r="D947" s="246" t="n">
        <v>17</v>
      </c>
      <c r="E947" s="46" t="n">
        <v>43619</v>
      </c>
      <c r="F947" s="246" t="n">
        <v>5252</v>
      </c>
      <c r="G947" s="246" t="n">
        <v>7996</v>
      </c>
      <c r="H947" s="248" t="n">
        <v>7325</v>
      </c>
      <c r="I947" s="246" t="n"/>
      <c r="J947" s="47">
        <f>+(((G947-F947)-(H947-F947))/(H947-F947))*100</f>
        <v/>
      </c>
      <c r="K947" s="249" t="n"/>
      <c r="L947" s="251" t="n"/>
      <c r="M947" s="251" t="n"/>
      <c r="N947" s="206" t="n"/>
      <c r="O947" s="206" t="n"/>
      <c r="P947" s="207">
        <f>+(((H947-F947)/1000)*1000)/10</f>
        <v/>
      </c>
      <c r="Q947" s="207" t="n"/>
      <c r="R947" s="26" t="inlineStr">
        <is>
          <t>FALSO</t>
        </is>
      </c>
      <c r="S947" s="26" t="inlineStr">
        <is>
          <t>FALSO</t>
        </is>
      </c>
      <c r="T947" s="211" t="n"/>
      <c r="U947" s="211" t="n"/>
      <c r="V947" s="290" t="inlineStr">
        <is>
          <t>Plot válido</t>
        </is>
      </c>
    </row>
    <row r="948" ht="15.75" customHeight="1" s="412">
      <c r="A948" s="199" t="n">
        <v>5945</v>
      </c>
      <c r="B948" s="200" t="n">
        <v>96</v>
      </c>
      <c r="C948" s="252" t="n">
        <v>200</v>
      </c>
      <c r="D948" s="252" t="n">
        <v>22</v>
      </c>
      <c r="E948" s="139" t="n">
        <v>43685</v>
      </c>
      <c r="F948" s="252" t="n">
        <v>5242</v>
      </c>
      <c r="G948" s="252" t="n">
        <v>7636</v>
      </c>
      <c r="H948" s="253" t="n">
        <v>7308</v>
      </c>
      <c r="I948" s="252" t="n">
        <v>6</v>
      </c>
      <c r="J948" s="47">
        <f>+(((G948-F948)-(H948-F948))/(H948-F948))*100</f>
        <v/>
      </c>
      <c r="K948" s="249" t="n"/>
      <c r="L948" s="250">
        <f>AVERAGE(J948:J949)</f>
        <v/>
      </c>
      <c r="M948" s="250">
        <f>_xlfn.STDEV.S(J948,J949)</f>
        <v/>
      </c>
      <c r="N948" s="206" t="n"/>
      <c r="O948" s="206" t="n"/>
      <c r="P948" s="207">
        <f>+(((H948-F948)/1000)*1000)/10</f>
        <v/>
      </c>
      <c r="Q948" s="207">
        <f>AVERAGE(P948:P949)</f>
        <v/>
      </c>
      <c r="R948" s="26" t="inlineStr">
        <is>
          <t>FALSO</t>
        </is>
      </c>
      <c r="S948" s="26" t="inlineStr">
        <is>
          <t>FALSO</t>
        </is>
      </c>
      <c r="T948" s="211" t="n"/>
      <c r="U948" s="211" t="n"/>
      <c r="V948" s="290" t="inlineStr">
        <is>
          <t>Plot válido</t>
        </is>
      </c>
    </row>
    <row r="949" ht="15.75" customHeight="1" s="412">
      <c r="A949" s="199" t="n">
        <v>5946</v>
      </c>
      <c r="B949" s="200" t="n">
        <v>96</v>
      </c>
      <c r="C949" s="252" t="n">
        <v>200</v>
      </c>
      <c r="D949" s="252" t="n">
        <v>22</v>
      </c>
      <c r="E949" s="139" t="n">
        <v>43685</v>
      </c>
      <c r="F949" s="252" t="n">
        <v>5242</v>
      </c>
      <c r="G949" s="252" t="n">
        <v>7614</v>
      </c>
      <c r="H949" s="253" t="n">
        <v>7268</v>
      </c>
      <c r="I949" s="252" t="n"/>
      <c r="J949" s="47">
        <f>+(((G949-F949)-(H949-F949))/(H949-F949))*100</f>
        <v/>
      </c>
      <c r="K949" s="249" t="n"/>
      <c r="L949" s="251" t="n"/>
      <c r="M949" s="251" t="n"/>
      <c r="N949" s="206" t="n"/>
      <c r="O949" s="206" t="n"/>
      <c r="P949" s="207">
        <f>+(((H949-F949)/1000)*1000)/10</f>
        <v/>
      </c>
      <c r="Q949" s="207" t="n"/>
      <c r="R949" s="26" t="inlineStr">
        <is>
          <t>FALSO</t>
        </is>
      </c>
      <c r="S949" s="26" t="inlineStr">
        <is>
          <t>FALSO</t>
        </is>
      </c>
      <c r="T949" s="211" t="n"/>
      <c r="U949" s="211" t="n"/>
      <c r="V949" s="290" t="inlineStr">
        <is>
          <t>Plot válido</t>
        </is>
      </c>
    </row>
    <row r="950" ht="15.75" customHeight="1" s="412">
      <c r="A950" s="199" t="n">
        <v>2951</v>
      </c>
      <c r="B950" s="200" t="n">
        <v>35</v>
      </c>
      <c r="C950" s="223" t="n">
        <v>201</v>
      </c>
      <c r="D950" s="223" t="n">
        <v>11</v>
      </c>
      <c r="E950" s="73" t="n">
        <v>43571</v>
      </c>
      <c r="F950" s="224" t="n">
        <v>5280</v>
      </c>
      <c r="G950" s="223" t="n">
        <v>8019</v>
      </c>
      <c r="H950" s="225" t="n">
        <v>6917</v>
      </c>
      <c r="I950" s="223" t="n">
        <v>2</v>
      </c>
      <c r="J950" s="74">
        <f>+(((G950-F950)-(H950-F950))/(H950-F950))*100</f>
        <v/>
      </c>
      <c r="K950" s="233" t="n">
        <v>0.25</v>
      </c>
      <c r="L950" s="227">
        <f>AVERAGE(J950:J951)</f>
        <v/>
      </c>
      <c r="M950" s="227">
        <f>_xlfn.STDEV.S(J950,J951)</f>
        <v/>
      </c>
      <c r="N950" s="206" t="n">
        <v>3</v>
      </c>
      <c r="O950" s="206" t="n"/>
      <c r="P950" s="207">
        <f>+(((H950-F950)/1000)*1000)/10</f>
        <v/>
      </c>
      <c r="Q950" s="207">
        <f>AVERAGE(P950:P951)</f>
        <v/>
      </c>
      <c r="R950" s="26" t="inlineStr">
        <is>
          <t>FALSO</t>
        </is>
      </c>
      <c r="S950" s="26" t="inlineStr">
        <is>
          <t>FALSO</t>
        </is>
      </c>
      <c r="T950" s="211" t="n"/>
      <c r="U950" s="211" t="n"/>
      <c r="V950" s="290" t="inlineStr">
        <is>
          <t>Plot válido</t>
        </is>
      </c>
    </row>
    <row r="951" ht="15.75" customHeight="1" s="412">
      <c r="A951" s="199" t="n">
        <v>2952</v>
      </c>
      <c r="B951" s="200" t="n">
        <v>36</v>
      </c>
      <c r="C951" s="223" t="n">
        <v>201</v>
      </c>
      <c r="D951" s="223" t="n">
        <v>11</v>
      </c>
      <c r="E951" s="73" t="n">
        <v>43571</v>
      </c>
      <c r="F951" s="224" t="n">
        <v>5219</v>
      </c>
      <c r="G951" s="223" t="n">
        <v>7781</v>
      </c>
      <c r="H951" s="225" t="n">
        <v>6737</v>
      </c>
      <c r="I951" s="223" t="n"/>
      <c r="J951" s="74">
        <f>+(((G951-F951)-(H951-F951))/(H951-F951))*100</f>
        <v/>
      </c>
      <c r="K951" s="233" t="n"/>
      <c r="L951" s="228" t="n"/>
      <c r="M951" s="228" t="n"/>
      <c r="N951" s="206" t="n"/>
      <c r="O951" s="206" t="n"/>
      <c r="P951" s="207">
        <f>+(((H951-F951)/1000)*1000)/10</f>
        <v/>
      </c>
      <c r="Q951" s="207" t="n"/>
      <c r="R951" s="26" t="inlineStr">
        <is>
          <t>FALSO</t>
        </is>
      </c>
      <c r="S951" s="26" t="inlineStr">
        <is>
          <t>FALSO</t>
        </is>
      </c>
      <c r="T951" s="211" t="n"/>
      <c r="U951" s="211" t="n"/>
      <c r="V951" s="290" t="inlineStr">
        <is>
          <t>Plot válido</t>
        </is>
      </c>
    </row>
    <row r="952" ht="15.75" customHeight="1" s="412">
      <c r="A952" s="199" t="n">
        <v>3725</v>
      </c>
      <c r="B952" s="200" t="n">
        <v>147</v>
      </c>
      <c r="C952" s="223" t="n">
        <v>201</v>
      </c>
      <c r="D952" s="223" t="n">
        <v>14</v>
      </c>
      <c r="E952" s="73" t="n">
        <v>43591</v>
      </c>
      <c r="F952" s="223" t="n">
        <v>5265</v>
      </c>
      <c r="G952" s="224" t="n">
        <v>8551</v>
      </c>
      <c r="H952" s="225" t="n">
        <v>7477</v>
      </c>
      <c r="I952" s="223" t="n">
        <v>2</v>
      </c>
      <c r="J952" s="74">
        <f>+(((G952-F952)-(H952-F952))/(H952-F952))*100</f>
        <v/>
      </c>
      <c r="K952" s="233" t="inlineStr">
        <is>
          <t>3/4</t>
        </is>
      </c>
      <c r="L952" s="227">
        <f>AVERAGE(J952:J953)</f>
        <v/>
      </c>
      <c r="M952" s="227">
        <f>_xlfn.STDEV.S(J952,J953)</f>
        <v/>
      </c>
      <c r="N952" s="206" t="n"/>
      <c r="O952" s="206" t="n"/>
      <c r="P952" s="207">
        <f>+(((H952-F952)/1000)*1000)/10</f>
        <v/>
      </c>
      <c r="Q952" s="207">
        <f>AVERAGE(P952:P953)</f>
        <v/>
      </c>
      <c r="R952" s="26" t="inlineStr">
        <is>
          <t>FALSO</t>
        </is>
      </c>
      <c r="S952" s="26" t="inlineStr">
        <is>
          <t>FALSO</t>
        </is>
      </c>
      <c r="T952" s="211" t="n"/>
      <c r="U952" s="211" t="n"/>
      <c r="V952" s="290" t="inlineStr">
        <is>
          <t>Plot válido</t>
        </is>
      </c>
    </row>
    <row r="953" ht="15.75" customHeight="1" s="412">
      <c r="A953" s="199" t="n">
        <v>3726</v>
      </c>
      <c r="B953" s="200" t="n">
        <v>148</v>
      </c>
      <c r="C953" s="223" t="n">
        <v>201</v>
      </c>
      <c r="D953" s="223" t="n">
        <v>14</v>
      </c>
      <c r="E953" s="73" t="n">
        <v>43591</v>
      </c>
      <c r="F953" s="223" t="n">
        <v>5186</v>
      </c>
      <c r="G953" s="224" t="n">
        <v>8542</v>
      </c>
      <c r="H953" s="225" t="n">
        <v>7464</v>
      </c>
      <c r="I953" s="223" t="n"/>
      <c r="J953" s="74">
        <f>+(((G953-F953)-(H953-F953))/(H953-F953))*100</f>
        <v/>
      </c>
      <c r="K953" s="233" t="n"/>
      <c r="L953" s="228" t="n"/>
      <c r="M953" s="228" t="n"/>
      <c r="N953" s="206" t="n"/>
      <c r="O953" s="206" t="n"/>
      <c r="P953" s="207">
        <f>+(((H953-F953)/1000)*1000)/10</f>
        <v/>
      </c>
      <c r="Q953" s="207" t="n"/>
      <c r="R953" s="26" t="inlineStr">
        <is>
          <t>FALSO</t>
        </is>
      </c>
      <c r="S953" s="26" t="inlineStr">
        <is>
          <t>FALSO</t>
        </is>
      </c>
      <c r="T953" s="211" t="n"/>
      <c r="U953" s="211" t="n"/>
      <c r="V953" s="290" t="inlineStr">
        <is>
          <t>Plot válido</t>
        </is>
      </c>
    </row>
    <row r="954" ht="15.75" customHeight="1" s="412">
      <c r="A954" s="199" t="n">
        <v>4387</v>
      </c>
      <c r="B954" s="200" t="n">
        <v>93</v>
      </c>
      <c r="C954" s="223" t="n">
        <v>201</v>
      </c>
      <c r="D954" s="223" t="n">
        <v>16</v>
      </c>
      <c r="E954" s="73" t="n">
        <v>43607</v>
      </c>
      <c r="F954" s="223" t="n">
        <v>5234</v>
      </c>
      <c r="G954" s="223" t="n">
        <v>8084</v>
      </c>
      <c r="H954" s="225" t="n">
        <v>7341</v>
      </c>
      <c r="I954" s="223" t="n">
        <v>2</v>
      </c>
      <c r="J954" s="74">
        <f>+(((G954-F954)-(H954-F954))/(H954-F954))*100</f>
        <v/>
      </c>
      <c r="K954" s="233" t="inlineStr">
        <is>
          <t>MF</t>
        </is>
      </c>
      <c r="L954" s="227">
        <f>AVERAGE(J954:J955)</f>
        <v/>
      </c>
      <c r="M954" s="227">
        <f>_xlfn.STDEV.S(J954,J955)</f>
        <v/>
      </c>
      <c r="N954" s="206" t="n"/>
      <c r="O954" s="206" t="n"/>
      <c r="P954" s="207">
        <f>+(((H954-F954)/1000)*1000)/10</f>
        <v/>
      </c>
      <c r="Q954" s="207">
        <f>AVERAGE(P954:P955)</f>
        <v/>
      </c>
      <c r="R954" s="26" t="inlineStr">
        <is>
          <t>VERDADERO</t>
        </is>
      </c>
      <c r="S954" s="26" t="inlineStr">
        <is>
          <t>FALSO</t>
        </is>
      </c>
      <c r="T954" s="211" t="n"/>
      <c r="U954" s="211" t="n"/>
      <c r="V954" s="290" t="inlineStr">
        <is>
          <t>Plot válido</t>
        </is>
      </c>
    </row>
    <row r="955" ht="15.75" customHeight="1" s="412">
      <c r="A955" s="199" t="n">
        <v>4388</v>
      </c>
      <c r="B955" s="200" t="n">
        <v>94</v>
      </c>
      <c r="C955" s="223" t="n">
        <v>201</v>
      </c>
      <c r="D955" s="223" t="n">
        <v>16</v>
      </c>
      <c r="E955" s="73" t="n">
        <v>43607</v>
      </c>
      <c r="F955" s="223" t="n">
        <v>5218</v>
      </c>
      <c r="G955" s="223" t="n">
        <v>7931</v>
      </c>
      <c r="H955" s="225" t="n">
        <v>7211</v>
      </c>
      <c r="I955" s="223" t="n"/>
      <c r="J955" s="74">
        <f>+(((G955-F955)-(H955-F955))/(H955-F955))*100</f>
        <v/>
      </c>
      <c r="K955" s="233" t="n"/>
      <c r="L955" s="228" t="n"/>
      <c r="M955" s="228" t="n"/>
      <c r="N955" s="206" t="n"/>
      <c r="O955" s="206" t="n"/>
      <c r="P955" s="207">
        <f>+(((H955-F955)/1000)*1000)/10</f>
        <v/>
      </c>
      <c r="Q955" s="207" t="n"/>
      <c r="R955" s="26" t="inlineStr">
        <is>
          <t>FALSO</t>
        </is>
      </c>
      <c r="S955" s="26" t="inlineStr">
        <is>
          <t>FALSO</t>
        </is>
      </c>
      <c r="T955" s="211" t="n"/>
      <c r="U955" s="211" t="n"/>
      <c r="V955" s="290" t="inlineStr">
        <is>
          <t>Plot válido</t>
        </is>
      </c>
    </row>
    <row r="956" ht="15.75" customHeight="1" s="412">
      <c r="A956" s="199" t="n">
        <v>5033</v>
      </c>
      <c r="B956" s="200" t="n">
        <v>93</v>
      </c>
      <c r="C956" s="223" t="n">
        <v>201</v>
      </c>
      <c r="D956" s="223" t="n">
        <v>18</v>
      </c>
      <c r="E956" s="73" t="n">
        <v>43626</v>
      </c>
      <c r="F956" s="223" t="n">
        <v>5234</v>
      </c>
      <c r="G956" s="223" t="n">
        <v>7992</v>
      </c>
      <c r="H956" s="225" t="n">
        <v>7276</v>
      </c>
      <c r="I956" s="223" t="n">
        <v>9</v>
      </c>
      <c r="J956" s="74">
        <f>+(((G956-F956)-(H956-F956))/(H956-F956))*100</f>
        <v/>
      </c>
      <c r="K956" s="233" t="n"/>
      <c r="L956" s="227">
        <f>AVERAGE(J956:J957)</f>
        <v/>
      </c>
      <c r="M956" s="227">
        <f>_xlfn.STDEV.S(J956,J957)</f>
        <v/>
      </c>
      <c r="N956" s="206" t="n"/>
      <c r="O956" s="206" t="n"/>
      <c r="P956" s="207">
        <f>+(((H956-F956)/1000)*1000)/10</f>
        <v/>
      </c>
      <c r="Q956" s="207">
        <f>AVERAGE(P956:P957)</f>
        <v/>
      </c>
      <c r="R956" s="26" t="inlineStr">
        <is>
          <t>FALSO</t>
        </is>
      </c>
      <c r="S956" s="26" t="inlineStr">
        <is>
          <t>FALSO</t>
        </is>
      </c>
      <c r="T956" s="211" t="n"/>
      <c r="U956" s="211" t="n"/>
      <c r="V956" s="290" t="inlineStr">
        <is>
          <t>Plot válido</t>
        </is>
      </c>
    </row>
    <row r="957" ht="15.75" customHeight="1" s="412">
      <c r="A957" s="199" t="n">
        <v>5034</v>
      </c>
      <c r="B957" s="200" t="n">
        <v>94</v>
      </c>
      <c r="C957" s="223" t="n">
        <v>201</v>
      </c>
      <c r="D957" s="223" t="n">
        <v>18</v>
      </c>
      <c r="E957" s="73" t="n">
        <v>43626</v>
      </c>
      <c r="F957" s="223" t="n">
        <v>5218</v>
      </c>
      <c r="G957" s="223" t="n">
        <v>8051</v>
      </c>
      <c r="H957" s="225" t="n">
        <v>7347</v>
      </c>
      <c r="I957" s="223" t="n"/>
      <c r="J957" s="74">
        <f>+(((G957-F957)-(H957-F957))/(H957-F957))*100</f>
        <v/>
      </c>
      <c r="K957" s="233" t="n"/>
      <c r="L957" s="228" t="n"/>
      <c r="M957" s="228" t="n"/>
      <c r="N957" s="206" t="n"/>
      <c r="O957" s="206" t="n"/>
      <c r="P957" s="207">
        <f>+(((H957-F957)/1000)*1000)/10</f>
        <v/>
      </c>
      <c r="Q957" s="207" t="n"/>
      <c r="R957" s="26" t="inlineStr">
        <is>
          <t>FALSO</t>
        </is>
      </c>
      <c r="S957" s="26" t="inlineStr">
        <is>
          <t>FALSO</t>
        </is>
      </c>
      <c r="T957" s="211" t="n"/>
      <c r="U957" s="211" t="n"/>
      <c r="V957" s="290" t="inlineStr">
        <is>
          <t>Plot válido</t>
        </is>
      </c>
    </row>
    <row r="958" ht="15.75" customHeight="1" s="412">
      <c r="A958" s="199" t="n">
        <v>5947</v>
      </c>
      <c r="B958" s="200" t="n">
        <v>97</v>
      </c>
      <c r="C958" s="252" t="n">
        <v>201</v>
      </c>
      <c r="D958" s="252" t="n">
        <v>22</v>
      </c>
      <c r="E958" s="139" t="n">
        <v>43685</v>
      </c>
      <c r="F958" s="252" t="n">
        <v>5287</v>
      </c>
      <c r="G958" s="252" t="n">
        <v>7533</v>
      </c>
      <c r="H958" s="253" t="n">
        <v>7213</v>
      </c>
      <c r="I958" s="252" t="n">
        <v>7</v>
      </c>
      <c r="J958" s="47">
        <f>+(((G958-F958)-(H958-F958))/(H958-F958))*100</f>
        <v/>
      </c>
      <c r="K958" s="249" t="n"/>
      <c r="L958" s="250">
        <f>AVERAGE(J958:J959)</f>
        <v/>
      </c>
      <c r="M958" s="250">
        <f>_xlfn.STDEV.S(J958,J959)</f>
        <v/>
      </c>
      <c r="N958" s="206" t="n"/>
      <c r="O958" s="206" t="n"/>
      <c r="P958" s="207">
        <f>+(((H958-F958)/1000)*1000)/10</f>
        <v/>
      </c>
      <c r="Q958" s="207">
        <f>AVERAGE(P958:P959)</f>
        <v/>
      </c>
      <c r="R958" s="26" t="inlineStr">
        <is>
          <t>FALSO</t>
        </is>
      </c>
      <c r="S958" s="26" t="inlineStr">
        <is>
          <t>FALSO</t>
        </is>
      </c>
      <c r="T958" s="211" t="n"/>
      <c r="U958" s="211" t="n"/>
      <c r="V958" s="290" t="inlineStr">
        <is>
          <t>Plot válido</t>
        </is>
      </c>
    </row>
    <row r="959" ht="15.75" customHeight="1" s="412">
      <c r="A959" s="199" t="n">
        <v>5948</v>
      </c>
      <c r="B959" s="200" t="n">
        <v>97</v>
      </c>
      <c r="C959" s="252" t="n">
        <v>201</v>
      </c>
      <c r="D959" s="252" t="n">
        <v>22</v>
      </c>
      <c r="E959" s="139" t="n">
        <v>43685</v>
      </c>
      <c r="F959" s="252" t="n">
        <v>5287</v>
      </c>
      <c r="G959" s="252" t="n">
        <v>7518</v>
      </c>
      <c r="H959" s="253" t="n">
        <v>7195</v>
      </c>
      <c r="I959" s="252" t="n"/>
      <c r="J959" s="47">
        <f>+(((G959-F959)-(H959-F959))/(H959-F959))*100</f>
        <v/>
      </c>
      <c r="K959" s="249" t="n"/>
      <c r="L959" s="251" t="n"/>
      <c r="M959" s="251" t="n"/>
      <c r="N959" s="206" t="n"/>
      <c r="O959" s="206" t="n"/>
      <c r="P959" s="207">
        <f>+(((H959-F959)/1000)*1000)/10</f>
        <v/>
      </c>
      <c r="Q959" s="207" t="n"/>
      <c r="R959" s="26" t="inlineStr">
        <is>
          <t>FALSO</t>
        </is>
      </c>
      <c r="S959" s="26" t="inlineStr">
        <is>
          <t>FALSO</t>
        </is>
      </c>
      <c r="T959" s="211" t="n"/>
      <c r="U959" s="211" t="n"/>
      <c r="V959" s="290" t="inlineStr">
        <is>
          <t>Plot válido</t>
        </is>
      </c>
    </row>
    <row r="960" ht="15.75" customHeight="1" s="412">
      <c r="A960" s="199" t="n">
        <v>3345</v>
      </c>
      <c r="B960" s="200" t="n">
        <v>101</v>
      </c>
      <c r="C960" s="255" t="n">
        <v>202</v>
      </c>
      <c r="D960" s="255" t="n">
        <v>13</v>
      </c>
      <c r="E960" s="58" t="n">
        <v>43587</v>
      </c>
      <c r="F960" s="255" t="n">
        <v>5208</v>
      </c>
      <c r="G960" s="255" t="n">
        <v>8105</v>
      </c>
      <c r="H960" s="256" t="n">
        <v>7302</v>
      </c>
      <c r="I960" s="255" t="n">
        <v>1</v>
      </c>
      <c r="J960" s="59">
        <f>+(((G960-F960)-(H960-F960))/(H960-F960))*100</f>
        <v/>
      </c>
      <c r="K960" s="257" t="inlineStr">
        <is>
          <t>28/4</t>
        </is>
      </c>
      <c r="L960" s="258">
        <f>AVERAGE(J960:J961)</f>
        <v/>
      </c>
      <c r="M960" s="258">
        <f>_xlfn.STDEV.S(J960,J961)</f>
        <v/>
      </c>
      <c r="N960" s="206" t="n">
        <v>1</v>
      </c>
      <c r="O960" s="206" t="n"/>
      <c r="P960" s="207">
        <f>+(((H960-F960)/1000)*1000)/10</f>
        <v/>
      </c>
      <c r="Q960" s="207">
        <f>AVERAGE(P960:P961)</f>
        <v/>
      </c>
      <c r="R960" s="26" t="inlineStr">
        <is>
          <t>FALSO</t>
        </is>
      </c>
      <c r="S960" s="26" t="inlineStr">
        <is>
          <t>FALSO</t>
        </is>
      </c>
      <c r="T960" s="211" t="n"/>
      <c r="U960" s="211" t="n"/>
      <c r="V960" s="290" t="inlineStr">
        <is>
          <t>Plot válido</t>
        </is>
      </c>
    </row>
    <row r="961" ht="15.75" customHeight="1" s="412">
      <c r="A961" s="199" t="n">
        <v>3346</v>
      </c>
      <c r="B961" s="200" t="n">
        <v>102</v>
      </c>
      <c r="C961" s="255" t="n">
        <v>202</v>
      </c>
      <c r="D961" s="255" t="n">
        <v>13</v>
      </c>
      <c r="E961" s="58" t="n">
        <v>43587</v>
      </c>
      <c r="F961" s="255" t="n">
        <v>5224</v>
      </c>
      <c r="G961" s="255" t="n">
        <v>8135</v>
      </c>
      <c r="H961" s="256" t="n">
        <v>7225</v>
      </c>
      <c r="I961" s="255" t="n"/>
      <c r="J961" s="59">
        <f>+(((G961-F961)-(H961-F961))/(H961-F961))*100</f>
        <v/>
      </c>
      <c r="K961" s="257" t="n"/>
      <c r="L961" s="259" t="n"/>
      <c r="M961" s="259" t="n"/>
      <c r="N961" s="206" t="n"/>
      <c r="O961" s="206" t="n"/>
      <c r="P961" s="207">
        <f>+(((H961-F961)/1000)*1000)/10</f>
        <v/>
      </c>
      <c r="Q961" s="207" t="n"/>
      <c r="R961" s="26" t="inlineStr">
        <is>
          <t>FALSO</t>
        </is>
      </c>
      <c r="S961" s="26" t="inlineStr">
        <is>
          <t>FALSO</t>
        </is>
      </c>
      <c r="T961" s="211" t="n"/>
      <c r="U961" s="211" t="n"/>
      <c r="V961" s="290" t="inlineStr">
        <is>
          <t>Plot válido</t>
        </is>
      </c>
    </row>
    <row r="962" ht="15.75" customHeight="1" s="412">
      <c r="A962" s="199" t="n">
        <v>4069</v>
      </c>
      <c r="B962" s="200" t="n">
        <v>99</v>
      </c>
      <c r="C962" s="255" t="n">
        <v>202</v>
      </c>
      <c r="D962" s="255" t="n">
        <v>15</v>
      </c>
      <c r="E962" s="58" t="n">
        <v>43599</v>
      </c>
      <c r="F962" s="255" t="n">
        <v>5182</v>
      </c>
      <c r="G962" s="255" t="n">
        <v>8067</v>
      </c>
      <c r="H962" s="256" t="n">
        <v>7452</v>
      </c>
      <c r="I962" s="255" t="n"/>
      <c r="J962" s="59">
        <f>+(((G962-F962)-(H962-F962))/(H962-F962))*100</f>
        <v/>
      </c>
      <c r="K962" s="260" t="n"/>
      <c r="L962" s="258">
        <f>AVERAGE(J962:J963)</f>
        <v/>
      </c>
      <c r="M962" s="258">
        <f>_xlfn.STDEV.S(J962,J963)</f>
        <v/>
      </c>
      <c r="N962" s="206" t="n"/>
      <c r="O962" s="206" t="n"/>
      <c r="P962" s="207">
        <f>+(((H962-F962)/1000)*1000)/10</f>
        <v/>
      </c>
      <c r="Q962" s="207">
        <f>AVERAGE(P962:P963)</f>
        <v/>
      </c>
      <c r="R962" s="26" t="inlineStr">
        <is>
          <t>FALSO</t>
        </is>
      </c>
      <c r="S962" s="26" t="inlineStr">
        <is>
          <t>FALSO</t>
        </is>
      </c>
      <c r="T962" s="211" t="n"/>
      <c r="U962" s="211" t="n"/>
      <c r="V962" s="290" t="inlineStr">
        <is>
          <t>Plot válido</t>
        </is>
      </c>
    </row>
    <row r="963" ht="15.75" customHeight="1" s="412">
      <c r="A963" s="199" t="n">
        <v>4070</v>
      </c>
      <c r="B963" s="200" t="n">
        <v>100</v>
      </c>
      <c r="C963" s="255" t="n">
        <v>202</v>
      </c>
      <c r="D963" s="255" t="n">
        <v>15</v>
      </c>
      <c r="E963" s="58" t="n">
        <v>43599</v>
      </c>
      <c r="F963" s="255" t="n">
        <v>5209</v>
      </c>
      <c r="G963" s="255" t="n">
        <v>7968</v>
      </c>
      <c r="H963" s="256" t="n">
        <v>7365</v>
      </c>
      <c r="I963" s="255" t="n"/>
      <c r="J963" s="59">
        <f>+(((G963-F963)-(H963-F963))/(H963-F963))*100</f>
        <v/>
      </c>
      <c r="K963" s="260" t="n"/>
      <c r="L963" s="259" t="n"/>
      <c r="M963" s="259" t="n"/>
      <c r="N963" s="206" t="n"/>
      <c r="O963" s="206" t="n"/>
      <c r="P963" s="207">
        <f>+(((H963-F963)/1000)*1000)/10</f>
        <v/>
      </c>
      <c r="Q963" s="207" t="n"/>
      <c r="R963" s="26" t="inlineStr">
        <is>
          <t>FALSO</t>
        </is>
      </c>
      <c r="S963" s="26" t="inlineStr">
        <is>
          <t>FALSO</t>
        </is>
      </c>
      <c r="T963" s="211" t="n"/>
      <c r="U963" s="211" t="n"/>
      <c r="V963" s="290" t="inlineStr">
        <is>
          <t>Plot válido</t>
        </is>
      </c>
    </row>
    <row r="964" ht="15.75" customHeight="1" s="412">
      <c r="A964" s="199" t="n">
        <v>4715</v>
      </c>
      <c r="B964" s="200" t="n">
        <v>99</v>
      </c>
      <c r="C964" s="255" t="n">
        <v>202</v>
      </c>
      <c r="D964" s="255" t="n">
        <v>17</v>
      </c>
      <c r="E964" s="58" t="n">
        <v>43619</v>
      </c>
      <c r="F964" s="255" t="n">
        <v>5182</v>
      </c>
      <c r="G964" s="255" t="n">
        <v>8254</v>
      </c>
      <c r="H964" s="256" t="n">
        <v>7679</v>
      </c>
      <c r="I964" s="255" t="n"/>
      <c r="J964" s="59">
        <f>+(((G964-F964)-(H964-F964))/(H964-F964))*100</f>
        <v/>
      </c>
      <c r="K964" s="257" t="n"/>
      <c r="L964" s="258">
        <f>AVERAGE(J964:J965)</f>
        <v/>
      </c>
      <c r="M964" s="258">
        <f>_xlfn.STDEV.S(J964,J965)</f>
        <v/>
      </c>
      <c r="N964" s="206" t="n"/>
      <c r="O964" s="206" t="n"/>
      <c r="P964" s="207">
        <f>+(((H964-F964)/1000)*1000)/10</f>
        <v/>
      </c>
      <c r="Q964" s="207">
        <f>AVERAGE(P964:P965)</f>
        <v/>
      </c>
      <c r="R964" s="26" t="inlineStr">
        <is>
          <t>FALSO</t>
        </is>
      </c>
      <c r="S964" s="26" t="inlineStr">
        <is>
          <t>FALSO</t>
        </is>
      </c>
      <c r="T964" s="211" t="n"/>
      <c r="U964" s="211" t="n"/>
      <c r="V964" s="290" t="inlineStr">
        <is>
          <t>Plot válido</t>
        </is>
      </c>
    </row>
    <row r="965" ht="15.75" customHeight="1" s="412">
      <c r="A965" s="199" t="n">
        <v>4716</v>
      </c>
      <c r="B965" s="200" t="n">
        <v>100</v>
      </c>
      <c r="C965" s="255" t="n">
        <v>202</v>
      </c>
      <c r="D965" s="255" t="n">
        <v>17</v>
      </c>
      <c r="E965" s="58" t="n">
        <v>43619</v>
      </c>
      <c r="F965" s="255" t="n">
        <v>5209</v>
      </c>
      <c r="G965" s="255" t="n">
        <v>8308</v>
      </c>
      <c r="H965" s="256" t="n">
        <v>7731</v>
      </c>
      <c r="I965" s="255" t="n"/>
      <c r="J965" s="59">
        <f>+(((G965-F965)-(H965-F965))/(H965-F965))*100</f>
        <v/>
      </c>
      <c r="K965" s="257" t="n"/>
      <c r="L965" s="259" t="n"/>
      <c r="M965" s="259" t="n"/>
      <c r="N965" s="206" t="n"/>
      <c r="O965" s="206" t="n"/>
      <c r="P965" s="207">
        <f>+(((H965-F965)/1000)*1000)/10</f>
        <v/>
      </c>
      <c r="Q965" s="207" t="n"/>
      <c r="R965" s="26" t="inlineStr">
        <is>
          <t>FALSO</t>
        </is>
      </c>
      <c r="S965" s="26" t="inlineStr">
        <is>
          <t>FALSO</t>
        </is>
      </c>
      <c r="T965" s="211" t="n"/>
      <c r="U965" s="211" t="n"/>
      <c r="V965" s="290" t="inlineStr">
        <is>
          <t>Plot válido</t>
        </is>
      </c>
    </row>
    <row r="966" ht="15.75" customHeight="1" s="412">
      <c r="A966" s="199" t="n">
        <v>5331</v>
      </c>
      <c r="B966" s="200" t="n">
        <v>69</v>
      </c>
      <c r="C966" s="252" t="n">
        <v>202</v>
      </c>
      <c r="D966" s="252" t="n">
        <v>19</v>
      </c>
      <c r="E966" s="139" t="n">
        <v>43637</v>
      </c>
      <c r="F966" s="252" t="n">
        <v>5248</v>
      </c>
      <c r="G966" s="252" t="n">
        <v>7230</v>
      </c>
      <c r="H966" s="253" t="n">
        <v>6850</v>
      </c>
      <c r="I966" s="252" t="n">
        <v>6</v>
      </c>
      <c r="J966" s="261">
        <f>+(((G966-F966)-(H966-F966))/(H966-F966))*100</f>
        <v/>
      </c>
      <c r="K966" s="262" t="n"/>
      <c r="L966" s="263">
        <f>AVERAGE(J966:J967)</f>
        <v/>
      </c>
      <c r="M966" s="263">
        <f>_xlfn.STDEV.S(J966,J967)</f>
        <v/>
      </c>
      <c r="N966" s="206" t="n"/>
      <c r="O966" s="206" t="n"/>
      <c r="P966" s="207">
        <f>+(((H966-F966)/1000)*1000)/10</f>
        <v/>
      </c>
      <c r="Q966" s="207">
        <f>AVERAGE(P966:P967)</f>
        <v/>
      </c>
      <c r="R966" s="26" t="inlineStr">
        <is>
          <t>FALSO</t>
        </is>
      </c>
      <c r="S966" s="26" t="inlineStr">
        <is>
          <t>FALSO</t>
        </is>
      </c>
      <c r="T966" s="211" t="n"/>
      <c r="U966" s="211" t="n"/>
      <c r="V966" s="290" t="inlineStr">
        <is>
          <t>Plot válido</t>
        </is>
      </c>
    </row>
    <row r="967" ht="15.75" customHeight="1" s="412">
      <c r="A967" s="199" t="n">
        <v>5332</v>
      </c>
      <c r="B967" s="200" t="n">
        <v>70</v>
      </c>
      <c r="C967" s="252" t="n">
        <v>202</v>
      </c>
      <c r="D967" s="252" t="n">
        <v>19</v>
      </c>
      <c r="E967" s="139" t="n">
        <v>43637</v>
      </c>
      <c r="F967" s="252" t="n">
        <v>5266</v>
      </c>
      <c r="G967" s="252" t="n">
        <v>7329</v>
      </c>
      <c r="H967" s="253" t="n">
        <v>6934</v>
      </c>
      <c r="I967" s="252" t="n"/>
      <c r="J967" s="261">
        <f>+(((G967-F967)-(H967-F967))/(H967-F967))*100</f>
        <v/>
      </c>
      <c r="K967" s="262" t="n"/>
      <c r="L967" s="207" t="n"/>
      <c r="M967" s="207" t="n"/>
      <c r="N967" s="206" t="n"/>
      <c r="O967" s="206" t="n"/>
      <c r="P967" s="207">
        <f>+(((H967-F967)/1000)*1000)/10</f>
        <v/>
      </c>
      <c r="Q967" s="207" t="n"/>
      <c r="R967" s="26" t="inlineStr">
        <is>
          <t>FALSO</t>
        </is>
      </c>
      <c r="S967" s="26" t="inlineStr">
        <is>
          <t>FALSO</t>
        </is>
      </c>
      <c r="T967" s="211" t="n"/>
      <c r="U967" s="211" t="n"/>
      <c r="V967" s="290" t="inlineStr">
        <is>
          <t>Plot válido</t>
        </is>
      </c>
    </row>
    <row r="968" ht="15.75" customHeight="1" s="412">
      <c r="A968" s="199" t="n">
        <v>5949</v>
      </c>
      <c r="B968" s="200" t="n">
        <v>98</v>
      </c>
      <c r="C968" s="252" t="n">
        <v>202</v>
      </c>
      <c r="D968" s="252" t="n">
        <v>22</v>
      </c>
      <c r="E968" s="139" t="n">
        <v>43685</v>
      </c>
      <c r="F968" s="252" t="n">
        <v>5252</v>
      </c>
      <c r="G968" s="252" t="n">
        <v>7894</v>
      </c>
      <c r="H968" s="253" t="n">
        <v>7533</v>
      </c>
      <c r="I968" s="252" t="n">
        <v>5</v>
      </c>
      <c r="J968" s="47">
        <f>+(((G968-F968)-(H968-F968))/(H968-F968))*100</f>
        <v/>
      </c>
      <c r="K968" s="249" t="n"/>
      <c r="L968" s="250">
        <f>AVERAGE(J968:J969)</f>
        <v/>
      </c>
      <c r="M968" s="250">
        <f>_xlfn.STDEV.S(J968,J969)</f>
        <v/>
      </c>
      <c r="N968" s="206" t="n"/>
      <c r="O968" s="206" t="n"/>
      <c r="P968" s="207">
        <f>+(((H968-F968)/1000)*1000)/10</f>
        <v/>
      </c>
      <c r="Q968" s="207">
        <f>AVERAGE(P968:P969)</f>
        <v/>
      </c>
      <c r="R968" s="26" t="inlineStr">
        <is>
          <t>FALSO</t>
        </is>
      </c>
      <c r="S968" s="26" t="inlineStr">
        <is>
          <t>FALSO</t>
        </is>
      </c>
      <c r="T968" s="211" t="n"/>
      <c r="U968" s="211" t="n"/>
      <c r="V968" s="290" t="inlineStr">
        <is>
          <t>Plot válido</t>
        </is>
      </c>
    </row>
    <row r="969" ht="15.75" customHeight="1" s="412">
      <c r="A969" s="199" t="n">
        <v>5950</v>
      </c>
      <c r="B969" s="200" t="n">
        <v>98</v>
      </c>
      <c r="C969" s="252" t="n">
        <v>202</v>
      </c>
      <c r="D969" s="252" t="n">
        <v>22</v>
      </c>
      <c r="E969" s="139" t="n">
        <v>43685</v>
      </c>
      <c r="F969" s="252" t="n">
        <v>5252</v>
      </c>
      <c r="G969" s="252" t="n">
        <v>7973</v>
      </c>
      <c r="H969" s="253" t="n">
        <v>7587</v>
      </c>
      <c r="I969" s="252" t="n"/>
      <c r="J969" s="47">
        <f>+(((G969-F969)-(H969-F969))/(H969-F969))*100</f>
        <v/>
      </c>
      <c r="K969" s="249" t="n"/>
      <c r="L969" s="251" t="n"/>
      <c r="M969" s="251" t="n"/>
      <c r="N969" s="206" t="n"/>
      <c r="O969" s="206" t="n"/>
      <c r="P969" s="207">
        <f>+(((H969-F969)/1000)*1000)/10</f>
        <v/>
      </c>
      <c r="Q969" s="207" t="n"/>
      <c r="R969" s="26" t="inlineStr">
        <is>
          <t>FALSO</t>
        </is>
      </c>
      <c r="S969" s="26" t="inlineStr">
        <is>
          <t>FALSO</t>
        </is>
      </c>
      <c r="T969" s="211" t="n"/>
      <c r="U969" s="211" t="n"/>
      <c r="V969" s="290" t="inlineStr">
        <is>
          <t>Plot válido</t>
        </is>
      </c>
    </row>
    <row r="970" ht="15.75" customHeight="1" s="412">
      <c r="A970" s="199" t="n">
        <v>3347</v>
      </c>
      <c r="B970" s="200" t="n">
        <v>103</v>
      </c>
      <c r="C970" s="246" t="n">
        <v>203</v>
      </c>
      <c r="D970" s="246" t="n">
        <v>13</v>
      </c>
      <c r="E970" s="46" t="n">
        <v>43587</v>
      </c>
      <c r="F970" s="246" t="n">
        <v>5213</v>
      </c>
      <c r="G970" s="246" t="n">
        <v>7567</v>
      </c>
      <c r="H970" s="248" t="n">
        <v>6877</v>
      </c>
      <c r="I970" s="246" t="n">
        <v>1</v>
      </c>
      <c r="J970" s="47">
        <f>+(((G970-F970)-(H970-F970))/(H970-F970))*100</f>
        <v/>
      </c>
      <c r="K970" s="249" t="inlineStr">
        <is>
          <t>30/4</t>
        </is>
      </c>
      <c r="L970" s="250">
        <f>AVERAGE(J970:J971)</f>
        <v/>
      </c>
      <c r="M970" s="250">
        <f>_xlfn.STDEV.S(J970,J971)</f>
        <v/>
      </c>
      <c r="N970" s="206" t="n">
        <v>2</v>
      </c>
      <c r="O970" s="206" t="n"/>
      <c r="P970" s="207">
        <f>+(((H970-F970)/1000)*1000)/10</f>
        <v/>
      </c>
      <c r="Q970" s="207">
        <f>AVERAGE(P970:P971)</f>
        <v/>
      </c>
      <c r="R970" s="26" t="inlineStr">
        <is>
          <t>FALSO</t>
        </is>
      </c>
      <c r="S970" s="26" t="inlineStr">
        <is>
          <t>FALSO</t>
        </is>
      </c>
      <c r="T970" s="211" t="n"/>
      <c r="U970" s="211" t="n"/>
      <c r="V970" s="290" t="inlineStr">
        <is>
          <t>Plot válido</t>
        </is>
      </c>
    </row>
    <row r="971" ht="15.75" customHeight="1" s="412">
      <c r="A971" s="199" t="n">
        <v>3348</v>
      </c>
      <c r="B971" s="200" t="n">
        <v>104</v>
      </c>
      <c r="C971" s="246" t="n">
        <v>203</v>
      </c>
      <c r="D971" s="246" t="n">
        <v>13</v>
      </c>
      <c r="E971" s="46" t="n">
        <v>43587</v>
      </c>
      <c r="F971" s="246" t="n">
        <v>5257</v>
      </c>
      <c r="G971" s="246" t="n">
        <v>7782</v>
      </c>
      <c r="H971" s="248" t="n">
        <v>7043</v>
      </c>
      <c r="I971" s="246" t="n"/>
      <c r="J971" s="47">
        <f>+(((G971-F971)-(H971-F971))/(H971-F971))*100</f>
        <v/>
      </c>
      <c r="K971" s="249" t="n"/>
      <c r="L971" s="251" t="n"/>
      <c r="M971" s="251" t="n"/>
      <c r="N971" s="206" t="n"/>
      <c r="O971" s="206" t="n"/>
      <c r="P971" s="207">
        <f>+(((H971-F971)/1000)*1000)/10</f>
        <v/>
      </c>
      <c r="Q971" s="207" t="n"/>
      <c r="R971" s="26" t="inlineStr">
        <is>
          <t>FALSO</t>
        </is>
      </c>
      <c r="S971" s="26" t="inlineStr">
        <is>
          <t>FALSO</t>
        </is>
      </c>
      <c r="T971" s="211" t="n"/>
      <c r="U971" s="211" t="n"/>
      <c r="V971" s="290" t="inlineStr">
        <is>
          <t>Plot válido</t>
        </is>
      </c>
    </row>
    <row r="972" ht="15.75" customHeight="1" s="412">
      <c r="A972" s="199" t="n">
        <v>4071</v>
      </c>
      <c r="B972" s="200" t="n">
        <v>101</v>
      </c>
      <c r="C972" s="246" t="n">
        <v>203</v>
      </c>
      <c r="D972" s="246" t="n">
        <v>15</v>
      </c>
      <c r="E972" s="46" t="n">
        <v>43599</v>
      </c>
      <c r="F972" s="246" t="n">
        <v>5208</v>
      </c>
      <c r="G972" s="246" t="n">
        <v>7706</v>
      </c>
      <c r="H972" s="248" t="n">
        <v>7040</v>
      </c>
      <c r="I972" s="246" t="n"/>
      <c r="J972" s="47">
        <f>+(((G972-F972)-(H972-F972))/(H972-F972))*100</f>
        <v/>
      </c>
      <c r="K972" s="254" t="n"/>
      <c r="L972" s="250">
        <f>AVERAGE(J972:J973)</f>
        <v/>
      </c>
      <c r="M972" s="250">
        <f>_xlfn.STDEV.S(J972,J973)</f>
        <v/>
      </c>
      <c r="N972" s="206" t="n"/>
      <c r="O972" s="206" t="n"/>
      <c r="P972" s="207">
        <f>+(((H972-F972)/1000)*1000)/10</f>
        <v/>
      </c>
      <c r="Q972" s="207">
        <f>AVERAGE(P972:P973)</f>
        <v/>
      </c>
      <c r="R972" s="26" t="inlineStr">
        <is>
          <t>FALSO</t>
        </is>
      </c>
      <c r="S972" s="26" t="inlineStr">
        <is>
          <t>FALSO</t>
        </is>
      </c>
      <c r="T972" s="211" t="n"/>
      <c r="U972" s="211" t="n"/>
      <c r="V972" s="290" t="inlineStr">
        <is>
          <t>Plot válido</t>
        </is>
      </c>
    </row>
    <row r="973" ht="15.75" customHeight="1" s="412">
      <c r="A973" s="199" t="n">
        <v>4072</v>
      </c>
      <c r="B973" s="200" t="n">
        <v>102</v>
      </c>
      <c r="C973" s="246" t="n">
        <v>203</v>
      </c>
      <c r="D973" s="246" t="n">
        <v>15</v>
      </c>
      <c r="E973" s="46" t="n">
        <v>43599</v>
      </c>
      <c r="F973" s="246" t="n">
        <v>5224</v>
      </c>
      <c r="G973" s="246" t="n">
        <v>7832</v>
      </c>
      <c r="H973" s="248" t="n">
        <v>7141</v>
      </c>
      <c r="I973" s="246" t="n"/>
      <c r="J973" s="47">
        <f>+(((G973-F973)-(H973-F973))/(H973-F973))*100</f>
        <v/>
      </c>
      <c r="K973" s="254" t="n"/>
      <c r="L973" s="251" t="n"/>
      <c r="M973" s="251" t="n"/>
      <c r="N973" s="206" t="n"/>
      <c r="O973" s="206" t="n"/>
      <c r="P973" s="207">
        <f>+(((H973-F973)/1000)*1000)/10</f>
        <v/>
      </c>
      <c r="Q973" s="207" t="n"/>
      <c r="R973" s="26" t="inlineStr">
        <is>
          <t>FALSO</t>
        </is>
      </c>
      <c r="S973" s="26" t="inlineStr">
        <is>
          <t>FALSO</t>
        </is>
      </c>
      <c r="T973" s="211" t="n"/>
      <c r="U973" s="211" t="n"/>
      <c r="V973" s="290" t="inlineStr">
        <is>
          <t>Plot válido</t>
        </is>
      </c>
    </row>
    <row r="974" ht="15.75" customHeight="1" s="412">
      <c r="A974" s="199" t="n">
        <v>4717</v>
      </c>
      <c r="B974" s="200" t="n">
        <v>101</v>
      </c>
      <c r="C974" s="246" t="n">
        <v>203</v>
      </c>
      <c r="D974" s="246" t="n">
        <v>17</v>
      </c>
      <c r="E974" s="46" t="n">
        <v>43619</v>
      </c>
      <c r="F974" s="246" t="n">
        <v>5208</v>
      </c>
      <c r="G974" s="246" t="n">
        <v>8503</v>
      </c>
      <c r="H974" s="248" t="n">
        <v>7656</v>
      </c>
      <c r="I974" s="246" t="n"/>
      <c r="J974" s="47">
        <f>+(((G974-F974)-(H974-F974))/(H974-F974))*100</f>
        <v/>
      </c>
      <c r="K974" s="249" t="n"/>
      <c r="L974" s="250">
        <f>AVERAGE(J974:J975)</f>
        <v/>
      </c>
      <c r="M974" s="250">
        <f>_xlfn.STDEV.S(J974,J975)</f>
        <v/>
      </c>
      <c r="N974" s="206" t="n"/>
      <c r="O974" s="206" t="n"/>
      <c r="P974" s="207">
        <f>+(((H974-F974)/1000)*1000)/10</f>
        <v/>
      </c>
      <c r="Q974" s="207">
        <f>AVERAGE(P974:P975)</f>
        <v/>
      </c>
      <c r="R974" s="26" t="inlineStr">
        <is>
          <t>VERDADERO</t>
        </is>
      </c>
      <c r="S974" s="26" t="inlineStr">
        <is>
          <t>FALSO</t>
        </is>
      </c>
      <c r="T974" s="211" t="n"/>
      <c r="U974" s="211" t="n"/>
      <c r="V974" s="290" t="inlineStr">
        <is>
          <t>Plot válido</t>
        </is>
      </c>
    </row>
    <row r="975" ht="15.75" customHeight="1" s="412">
      <c r="A975" s="199" t="n">
        <v>4718</v>
      </c>
      <c r="B975" s="200" t="n">
        <v>102</v>
      </c>
      <c r="C975" s="246" t="n">
        <v>203</v>
      </c>
      <c r="D975" s="246" t="n">
        <v>17</v>
      </c>
      <c r="E975" s="46" t="n">
        <v>43619</v>
      </c>
      <c r="F975" s="246" t="n">
        <v>5224</v>
      </c>
      <c r="G975" s="246" t="n">
        <v>8377</v>
      </c>
      <c r="H975" s="248" t="n">
        <v>7557</v>
      </c>
      <c r="I975" s="246" t="n"/>
      <c r="J975" s="47">
        <f>+(((G975-F975)-(H975-F975))/(H975-F975))*100</f>
        <v/>
      </c>
      <c r="K975" s="249" t="n"/>
      <c r="L975" s="251" t="n"/>
      <c r="M975" s="251" t="n"/>
      <c r="N975" s="206" t="n"/>
      <c r="O975" s="206" t="n"/>
      <c r="P975" s="207">
        <f>+(((H975-F975)/1000)*1000)/10</f>
        <v/>
      </c>
      <c r="Q975" s="207" t="n"/>
      <c r="R975" s="26" t="inlineStr">
        <is>
          <t>FALSO</t>
        </is>
      </c>
      <c r="S975" s="26" t="inlineStr">
        <is>
          <t>FALSO</t>
        </is>
      </c>
      <c r="T975" s="211" t="n"/>
      <c r="U975" s="211" t="n"/>
      <c r="V975" s="290" t="inlineStr">
        <is>
          <t>Plot válido</t>
        </is>
      </c>
    </row>
    <row r="976" ht="15.75" customHeight="1" s="412">
      <c r="A976" s="199" t="n">
        <v>5951</v>
      </c>
      <c r="B976" s="200" t="n">
        <v>99</v>
      </c>
      <c r="C976" s="252" t="n">
        <v>203</v>
      </c>
      <c r="D976" s="252" t="n">
        <v>22</v>
      </c>
      <c r="E976" s="139" t="n">
        <v>43685</v>
      </c>
      <c r="F976" s="252" t="n">
        <v>5182</v>
      </c>
      <c r="G976" s="252" t="n">
        <v>7357</v>
      </c>
      <c r="H976" s="253" t="n">
        <v>7055</v>
      </c>
      <c r="I976" s="252" t="n">
        <v>7</v>
      </c>
      <c r="J976" s="47">
        <f>+(((G976-F976)-(H976-F976))/(H976-F976))*100</f>
        <v/>
      </c>
      <c r="K976" s="249" t="n"/>
      <c r="L976" s="250">
        <f>AVERAGE(J976:J977)</f>
        <v/>
      </c>
      <c r="M976" s="250">
        <f>_xlfn.STDEV.S(J976,J977)</f>
        <v/>
      </c>
      <c r="N976" s="206" t="n"/>
      <c r="O976" s="206" t="n"/>
      <c r="P976" s="207">
        <f>+(((H976-F976)/1000)*1000)/10</f>
        <v/>
      </c>
      <c r="Q976" s="207">
        <f>AVERAGE(P976:P977)</f>
        <v/>
      </c>
      <c r="R976" s="26" t="inlineStr">
        <is>
          <t>FALSO</t>
        </is>
      </c>
      <c r="S976" s="26" t="inlineStr">
        <is>
          <t>FALSO</t>
        </is>
      </c>
      <c r="T976" s="211" t="n"/>
      <c r="U976" s="211" t="n"/>
      <c r="V976" s="290" t="inlineStr">
        <is>
          <t>Plot válido</t>
        </is>
      </c>
    </row>
    <row r="977" ht="15.75" customHeight="1" s="412">
      <c r="A977" s="199" t="n">
        <v>5952</v>
      </c>
      <c r="B977" s="200" t="n">
        <v>99</v>
      </c>
      <c r="C977" s="252" t="n">
        <v>203</v>
      </c>
      <c r="D977" s="252" t="n">
        <v>22</v>
      </c>
      <c r="E977" s="139" t="n">
        <v>43685</v>
      </c>
      <c r="F977" s="252" t="n">
        <v>5182</v>
      </c>
      <c r="G977" s="252" t="n">
        <v>7347</v>
      </c>
      <c r="H977" s="253" t="n">
        <v>7036</v>
      </c>
      <c r="I977" s="252" t="n"/>
      <c r="J977" s="47">
        <f>+(((G977-F977)-(H977-F977))/(H977-F977))*100</f>
        <v/>
      </c>
      <c r="K977" s="249" t="n"/>
      <c r="L977" s="251" t="n"/>
      <c r="M977" s="251" t="n"/>
      <c r="N977" s="206" t="n"/>
      <c r="O977" s="206" t="n"/>
      <c r="P977" s="207">
        <f>+(((H977-F977)/1000)*1000)/10</f>
        <v/>
      </c>
      <c r="Q977" s="207" t="n"/>
      <c r="R977" s="26" t="inlineStr">
        <is>
          <t>FALSO</t>
        </is>
      </c>
      <c r="S977" s="26" t="inlineStr">
        <is>
          <t>FALSO</t>
        </is>
      </c>
      <c r="T977" s="211" t="n"/>
      <c r="U977" s="211" t="n"/>
      <c r="V977" s="290" t="inlineStr">
        <is>
          <t>Plot válido</t>
        </is>
      </c>
    </row>
    <row r="978" ht="15.75" customHeight="1" s="412">
      <c r="A978" s="199" t="n">
        <v>3349</v>
      </c>
      <c r="B978" s="200" t="n">
        <v>105</v>
      </c>
      <c r="C978" s="255" t="n">
        <v>204</v>
      </c>
      <c r="D978" s="255" t="n">
        <v>13</v>
      </c>
      <c r="E978" s="58" t="n">
        <v>43587</v>
      </c>
      <c r="F978" s="255" t="n">
        <v>5251</v>
      </c>
      <c r="G978" s="255" t="n">
        <v>8418</v>
      </c>
      <c r="H978" s="256" t="n">
        <v>7503</v>
      </c>
      <c r="I978" s="255" t="n">
        <v>1</v>
      </c>
      <c r="J978" s="59">
        <f>+(((G978-F978)-(H978-F978))/(H978-F978))*100</f>
        <v/>
      </c>
      <c r="K978" s="257" t="inlineStr">
        <is>
          <t>28/4</t>
        </is>
      </c>
      <c r="L978" s="258">
        <f>AVERAGE(J978:J979)</f>
        <v/>
      </c>
      <c r="M978" s="258">
        <f>_xlfn.STDEV.S(J978,J979)</f>
        <v/>
      </c>
      <c r="N978" s="206" t="n">
        <v>1</v>
      </c>
      <c r="O978" s="206" t="n"/>
      <c r="P978" s="207">
        <f>+(((H978-F978)/1000)*1000)/10</f>
        <v/>
      </c>
      <c r="Q978" s="207">
        <f>AVERAGE(P978:P979)</f>
        <v/>
      </c>
      <c r="R978" s="26" t="inlineStr">
        <is>
          <t>FALSO</t>
        </is>
      </c>
      <c r="S978" s="26" t="inlineStr">
        <is>
          <t>FALSO</t>
        </is>
      </c>
      <c r="T978" s="211" t="n"/>
      <c r="U978" s="211" t="n"/>
      <c r="V978" s="290" t="inlineStr">
        <is>
          <t>Plot válido</t>
        </is>
      </c>
    </row>
    <row r="979" ht="15.75" customHeight="1" s="412">
      <c r="A979" s="199" t="n">
        <v>3350</v>
      </c>
      <c r="B979" s="200" t="n">
        <v>106</v>
      </c>
      <c r="C979" s="255" t="n">
        <v>204</v>
      </c>
      <c r="D979" s="255" t="n">
        <v>13</v>
      </c>
      <c r="E979" s="58" t="n">
        <v>43587</v>
      </c>
      <c r="F979" s="255" t="n">
        <v>5219</v>
      </c>
      <c r="G979" s="255" t="n">
        <v>8419</v>
      </c>
      <c r="H979" s="256" t="n">
        <v>7511</v>
      </c>
      <c r="I979" s="255" t="n"/>
      <c r="J979" s="59">
        <f>+(((G979-F979)-(H979-F979))/(H979-F979))*100</f>
        <v/>
      </c>
      <c r="K979" s="257" t="n"/>
      <c r="L979" s="259" t="n"/>
      <c r="M979" s="259" t="n"/>
      <c r="N979" s="206" t="n"/>
      <c r="O979" s="206" t="n"/>
      <c r="P979" s="207">
        <f>+(((H979-F979)/1000)*1000)/10</f>
        <v/>
      </c>
      <c r="Q979" s="207" t="n"/>
      <c r="R979" s="26" t="inlineStr">
        <is>
          <t>FALSO</t>
        </is>
      </c>
      <c r="S979" s="26" t="inlineStr">
        <is>
          <t>FALSO</t>
        </is>
      </c>
      <c r="T979" s="211" t="n"/>
      <c r="U979" s="211" t="n"/>
      <c r="V979" s="290" t="inlineStr">
        <is>
          <t>Plot válido</t>
        </is>
      </c>
    </row>
    <row r="980" ht="15.75" customHeight="1" s="412">
      <c r="A980" s="199" t="n">
        <v>4073</v>
      </c>
      <c r="B980" s="200" t="n">
        <v>103</v>
      </c>
      <c r="C980" s="255" t="n">
        <v>204</v>
      </c>
      <c r="D980" s="255" t="n">
        <v>15</v>
      </c>
      <c r="E980" s="58" t="n">
        <v>43599</v>
      </c>
      <c r="F980" s="255" t="n">
        <v>5213</v>
      </c>
      <c r="G980" s="255" t="n">
        <v>7975</v>
      </c>
      <c r="H980" s="267" t="n">
        <v>7791</v>
      </c>
      <c r="I980" s="268" t="n"/>
      <c r="J980" s="269">
        <f>+(((G980-F980)-(H980-F980))/(H980-F980))*100</f>
        <v/>
      </c>
      <c r="K980" s="260" t="n"/>
      <c r="L980" s="258">
        <f>AVERAGE(J980:J981)</f>
        <v/>
      </c>
      <c r="M980" s="258">
        <f>_xlfn.STDEV.S(J980,J981)</f>
        <v/>
      </c>
      <c r="N980" s="206" t="n"/>
      <c r="O980" s="206" t="n"/>
      <c r="P980" s="207">
        <f>+(((H980-F980)/1000)*1000)/10</f>
        <v/>
      </c>
      <c r="Q980" s="207">
        <f>AVERAGE(P980:P981)</f>
        <v/>
      </c>
      <c r="R980" s="26" t="inlineStr">
        <is>
          <t>FALSO</t>
        </is>
      </c>
      <c r="S980" s="26" t="inlineStr">
        <is>
          <t>FALSO</t>
        </is>
      </c>
      <c r="T980" s="211" t="n"/>
      <c r="U980" s="211" t="n"/>
      <c r="V980" s="290" t="inlineStr">
        <is>
          <t>Plot válido</t>
        </is>
      </c>
    </row>
    <row r="981" ht="15.75" customHeight="1" s="412">
      <c r="A981" s="199" t="n">
        <v>4074</v>
      </c>
      <c r="B981" s="200" t="n">
        <v>104</v>
      </c>
      <c r="C981" s="255" t="n">
        <v>204</v>
      </c>
      <c r="D981" s="255" t="n">
        <v>15</v>
      </c>
      <c r="E981" s="58" t="n">
        <v>43599</v>
      </c>
      <c r="F981" s="255" t="n">
        <v>5257</v>
      </c>
      <c r="G981" s="255" t="n">
        <v>8813</v>
      </c>
      <c r="H981" s="256" t="n">
        <v>7716</v>
      </c>
      <c r="I981" s="255" t="n"/>
      <c r="J981" s="59">
        <f>+(((G981-F981)-(H981-F981))/(H981-F981))*100</f>
        <v/>
      </c>
      <c r="K981" s="260" t="n"/>
      <c r="L981" s="259" t="n"/>
      <c r="M981" s="259" t="n"/>
      <c r="N981" s="206" t="n"/>
      <c r="O981" s="206" t="n"/>
      <c r="P981" s="207">
        <f>+(((H981-F981)/1000)*1000)/10</f>
        <v/>
      </c>
      <c r="Q981" s="207" t="n"/>
      <c r="R981" s="26" t="inlineStr">
        <is>
          <t>FALSO</t>
        </is>
      </c>
      <c r="S981" s="26" t="inlineStr">
        <is>
          <t>FALSO</t>
        </is>
      </c>
      <c r="T981" s="211" t="n"/>
      <c r="U981" s="211" t="n"/>
      <c r="V981" s="290" t="inlineStr">
        <is>
          <t>Plot válido</t>
        </is>
      </c>
    </row>
    <row r="982" ht="15.75" customHeight="1" s="412">
      <c r="A982" s="199" t="n">
        <v>4719</v>
      </c>
      <c r="B982" s="200" t="n">
        <v>103</v>
      </c>
      <c r="C982" s="255" t="n">
        <v>204</v>
      </c>
      <c r="D982" s="255" t="n">
        <v>17</v>
      </c>
      <c r="E982" s="58" t="n">
        <v>43619</v>
      </c>
      <c r="F982" s="255" t="n">
        <v>5213</v>
      </c>
      <c r="G982" s="255" t="n">
        <v>7843</v>
      </c>
      <c r="H982" s="256" t="n">
        <v>7211</v>
      </c>
      <c r="I982" s="255" t="n"/>
      <c r="J982" s="59">
        <f>+(((G982-F982)-(H982-F982))/(H982-F982))*100</f>
        <v/>
      </c>
      <c r="K982" s="257" t="n"/>
      <c r="L982" s="258">
        <f>AVERAGE(J982:J983)</f>
        <v/>
      </c>
      <c r="M982" s="258">
        <f>_xlfn.STDEV.S(J982,J983)</f>
        <v/>
      </c>
      <c r="N982" s="206" t="n"/>
      <c r="O982" s="206" t="n"/>
      <c r="P982" s="207">
        <f>+(((H982-F982)/1000)*1000)/10</f>
        <v/>
      </c>
      <c r="Q982" s="207">
        <f>AVERAGE(P982:P983)</f>
        <v/>
      </c>
      <c r="R982" s="26" t="inlineStr">
        <is>
          <t>FALSO</t>
        </is>
      </c>
      <c r="S982" s="26" t="inlineStr">
        <is>
          <t>FALSO</t>
        </is>
      </c>
      <c r="T982" s="211" t="n"/>
      <c r="U982" s="211" t="n"/>
      <c r="V982" s="290" t="inlineStr">
        <is>
          <t>Plot válido</t>
        </is>
      </c>
    </row>
    <row r="983" ht="15.75" customHeight="1" s="412">
      <c r="A983" s="199" t="n">
        <v>4720</v>
      </c>
      <c r="B983" s="200" t="n">
        <v>104</v>
      </c>
      <c r="C983" s="255" t="n">
        <v>204</v>
      </c>
      <c r="D983" s="255" t="n">
        <v>17</v>
      </c>
      <c r="E983" s="58" t="n">
        <v>43619</v>
      </c>
      <c r="F983" s="255" t="n">
        <v>5257</v>
      </c>
      <c r="G983" s="255" t="n">
        <v>7961</v>
      </c>
      <c r="H983" s="256" t="n">
        <v>7324</v>
      </c>
      <c r="I983" s="255" t="n"/>
      <c r="J983" s="59">
        <f>+(((G983-F983)-(H983-F983))/(H983-F983))*100</f>
        <v/>
      </c>
      <c r="K983" s="257" t="n"/>
      <c r="L983" s="259" t="n"/>
      <c r="M983" s="259" t="n"/>
      <c r="N983" s="206" t="n"/>
      <c r="O983" s="206" t="n"/>
      <c r="P983" s="207">
        <f>+(((H983-F983)/1000)*1000)/10</f>
        <v/>
      </c>
      <c r="Q983" s="207" t="n"/>
      <c r="R983" s="26" t="inlineStr">
        <is>
          <t>FALSO</t>
        </is>
      </c>
      <c r="S983" s="26" t="inlineStr">
        <is>
          <t>FALSO</t>
        </is>
      </c>
      <c r="T983" s="211" t="n"/>
      <c r="U983" s="211" t="n"/>
      <c r="V983" s="290" t="inlineStr">
        <is>
          <t>Plot válido</t>
        </is>
      </c>
    </row>
    <row r="984" ht="15.75" customHeight="1" s="412">
      <c r="A984" s="199" t="n">
        <v>5333</v>
      </c>
      <c r="B984" s="200" t="n">
        <v>71</v>
      </c>
      <c r="C984" s="252" t="n">
        <v>204</v>
      </c>
      <c r="D984" s="252" t="n">
        <v>19</v>
      </c>
      <c r="E984" s="139" t="n">
        <v>43637</v>
      </c>
      <c r="F984" s="252" t="n">
        <v>5256</v>
      </c>
      <c r="G984" s="252" t="n">
        <v>8300</v>
      </c>
      <c r="H984" s="253" t="n">
        <v>7586</v>
      </c>
      <c r="I984" s="252" t="n">
        <v>11</v>
      </c>
      <c r="J984" s="261">
        <f>+(((G984-F984)-(H984-F984))/(H984-F984))*100</f>
        <v/>
      </c>
      <c r="K984" s="262" t="n"/>
      <c r="L984" s="263">
        <f>AVERAGE(J984:J985)</f>
        <v/>
      </c>
      <c r="M984" s="263">
        <f>_xlfn.STDEV.S(J984,J985)</f>
        <v/>
      </c>
      <c r="N984" s="206" t="n"/>
      <c r="O984" s="206" t="n"/>
      <c r="P984" s="207">
        <f>+(((H984-F984)/1000)*1000)/10</f>
        <v/>
      </c>
      <c r="Q984" s="207">
        <f>AVERAGE(P984:P985)</f>
        <v/>
      </c>
      <c r="R984" s="26" t="inlineStr">
        <is>
          <t>FALSO</t>
        </is>
      </c>
      <c r="S984" s="26" t="inlineStr">
        <is>
          <t>FALSO</t>
        </is>
      </c>
      <c r="T984" s="211" t="n"/>
      <c r="U984" s="211" t="n"/>
      <c r="V984" s="290" t="inlineStr">
        <is>
          <t>Plot válido</t>
        </is>
      </c>
    </row>
    <row r="985" ht="15.75" customHeight="1" s="412">
      <c r="A985" s="199" t="n">
        <v>5334</v>
      </c>
      <c r="B985" s="200" t="n">
        <v>72</v>
      </c>
      <c r="C985" s="252" t="n">
        <v>204</v>
      </c>
      <c r="D985" s="252" t="n">
        <v>19</v>
      </c>
      <c r="E985" s="139" t="n">
        <v>43637</v>
      </c>
      <c r="F985" s="252" t="n">
        <v>5223</v>
      </c>
      <c r="G985" s="252" t="n">
        <v>8543</v>
      </c>
      <c r="H985" s="253" t="n">
        <v>7780</v>
      </c>
      <c r="I985" s="252" t="n"/>
      <c r="J985" s="261">
        <f>+(((G985-F985)-(H985-F985))/(H985-F985))*100</f>
        <v/>
      </c>
      <c r="K985" s="262" t="n"/>
      <c r="L985" s="207" t="n"/>
      <c r="M985" s="207" t="n"/>
      <c r="N985" s="206" t="n"/>
      <c r="O985" s="206" t="n"/>
      <c r="P985" s="207">
        <f>+(((H985-F985)/1000)*1000)/10</f>
        <v/>
      </c>
      <c r="Q985" s="207" t="n"/>
      <c r="R985" s="26" t="inlineStr">
        <is>
          <t>FALSO</t>
        </is>
      </c>
      <c r="S985" s="26" t="inlineStr">
        <is>
          <t>FALSO</t>
        </is>
      </c>
      <c r="T985" s="211" t="n"/>
      <c r="U985" s="211" t="n"/>
      <c r="V985" s="290" t="inlineStr">
        <is>
          <t>Plot válido</t>
        </is>
      </c>
    </row>
    <row r="986" ht="15.75" customHeight="1" s="412">
      <c r="A986" s="199" t="n">
        <v>5953</v>
      </c>
      <c r="B986" s="200" t="n">
        <v>100</v>
      </c>
      <c r="C986" s="252" t="n">
        <v>204</v>
      </c>
      <c r="D986" s="252" t="n">
        <v>22</v>
      </c>
      <c r="E986" s="139" t="n">
        <v>43685</v>
      </c>
      <c r="F986" s="252" t="n">
        <v>5209</v>
      </c>
      <c r="G986" s="252" t="n">
        <v>7645</v>
      </c>
      <c r="H986" s="253" t="n">
        <v>7301</v>
      </c>
      <c r="I986" s="252" t="n">
        <v>6</v>
      </c>
      <c r="J986" s="47">
        <f>+(((G986-F986)-(H986-F986))/(H986-F986))*100</f>
        <v/>
      </c>
      <c r="K986" s="249" t="n"/>
      <c r="L986" s="250">
        <f>AVERAGE(J986:J987)</f>
        <v/>
      </c>
      <c r="M986" s="250">
        <f>_xlfn.STDEV.S(J986,J987)</f>
        <v/>
      </c>
      <c r="N986" s="206" t="n"/>
      <c r="O986" s="206" t="n"/>
      <c r="P986" s="207">
        <f>+(((H986-F986)/1000)*1000)/10</f>
        <v/>
      </c>
      <c r="Q986" s="207">
        <f>AVERAGE(P986:P987)</f>
        <v/>
      </c>
      <c r="R986" s="26" t="inlineStr">
        <is>
          <t>FALSO</t>
        </is>
      </c>
      <c r="S986" s="26" t="inlineStr">
        <is>
          <t>FALSO</t>
        </is>
      </c>
      <c r="T986" s="211" t="n"/>
      <c r="U986" s="211" t="n"/>
      <c r="V986" s="290" t="inlineStr">
        <is>
          <t>Plot válido</t>
        </is>
      </c>
    </row>
    <row r="987" ht="15.75" customHeight="1" s="412">
      <c r="A987" s="199" t="n">
        <v>5954</v>
      </c>
      <c r="B987" s="200" t="n">
        <v>100</v>
      </c>
      <c r="C987" s="252" t="n">
        <v>204</v>
      </c>
      <c r="D987" s="252" t="n">
        <v>22</v>
      </c>
      <c r="E987" s="139" t="n">
        <v>43685</v>
      </c>
      <c r="F987" s="252" t="n">
        <v>5209</v>
      </c>
      <c r="G987" s="252" t="n">
        <v>7491</v>
      </c>
      <c r="H987" s="253" t="n">
        <v>7152</v>
      </c>
      <c r="I987" s="252" t="n"/>
      <c r="J987" s="47">
        <f>+(((G987-F987)-(H987-F987))/(H987-F987))*100</f>
        <v/>
      </c>
      <c r="K987" s="249" t="n"/>
      <c r="L987" s="251" t="n"/>
      <c r="M987" s="251" t="n"/>
      <c r="N987" s="206" t="n"/>
      <c r="O987" s="206" t="n"/>
      <c r="P987" s="207">
        <f>+(((H987-F987)/1000)*1000)/10</f>
        <v/>
      </c>
      <c r="Q987" s="207" t="n"/>
      <c r="R987" s="26" t="inlineStr">
        <is>
          <t>FALSO</t>
        </is>
      </c>
      <c r="S987" s="26" t="inlineStr">
        <is>
          <t>FALSO</t>
        </is>
      </c>
      <c r="T987" s="211" t="n"/>
      <c r="U987" s="211" t="n"/>
      <c r="V987" s="290" t="inlineStr">
        <is>
          <t>Plot válido</t>
        </is>
      </c>
    </row>
    <row r="988" ht="15.75" customHeight="1" s="412">
      <c r="A988" s="199" t="n">
        <v>3727</v>
      </c>
      <c r="B988" s="200" t="n">
        <v>149</v>
      </c>
      <c r="C988" s="246" t="n">
        <v>206</v>
      </c>
      <c r="D988" s="246" t="n">
        <v>14</v>
      </c>
      <c r="E988" s="46" t="n">
        <v>43591</v>
      </c>
      <c r="F988" s="246" t="n">
        <v>5222</v>
      </c>
      <c r="G988" s="247" t="n">
        <v>7276</v>
      </c>
      <c r="H988" s="248" t="n">
        <v>6820</v>
      </c>
      <c r="I988" s="246" t="n">
        <v>2</v>
      </c>
      <c r="J988" s="47">
        <f>+(((G988-F988)-(H988-F988))/(H988-F988))*100</f>
        <v/>
      </c>
      <c r="K988" s="249" t="inlineStr">
        <is>
          <t>MF</t>
        </is>
      </c>
      <c r="L988" s="250">
        <f>AVERAGE(J988:J989)</f>
        <v/>
      </c>
      <c r="M988" s="250">
        <f>_xlfn.STDEV.S(J988,J989)</f>
        <v/>
      </c>
      <c r="N988" s="206" t="n">
        <v>2</v>
      </c>
      <c r="O988" s="206" t="n"/>
      <c r="P988" s="207">
        <f>+(((H988-F988)/1000)*1000)/10</f>
        <v/>
      </c>
      <c r="Q988" s="207">
        <f>AVERAGE(P988:P989)</f>
        <v/>
      </c>
      <c r="R988" s="26" t="inlineStr">
        <is>
          <t>FALSO</t>
        </is>
      </c>
      <c r="S988" s="26" t="inlineStr">
        <is>
          <t>FALSO</t>
        </is>
      </c>
      <c r="T988" s="211" t="n"/>
      <c r="U988" s="211" t="n"/>
      <c r="V988" s="290" t="inlineStr">
        <is>
          <t>Plot válido</t>
        </is>
      </c>
    </row>
    <row r="989" ht="15.75" customHeight="1" s="412">
      <c r="A989" s="199" t="n">
        <v>3728</v>
      </c>
      <c r="B989" s="200" t="n">
        <v>150</v>
      </c>
      <c r="C989" s="246" t="n">
        <v>206</v>
      </c>
      <c r="D989" s="246" t="n">
        <v>14</v>
      </c>
      <c r="E989" s="46" t="n">
        <v>43591</v>
      </c>
      <c r="F989" s="246" t="n">
        <v>5188</v>
      </c>
      <c r="G989" s="247" t="n">
        <v>6853</v>
      </c>
      <c r="H989" s="248" t="n">
        <v>6479</v>
      </c>
      <c r="I989" s="246" t="n"/>
      <c r="J989" s="47">
        <f>+(((G989-F989)-(H989-F989))/(H989-F989))*100</f>
        <v/>
      </c>
      <c r="K989" s="249" t="n"/>
      <c r="L989" s="251" t="n"/>
      <c r="M989" s="251" t="n"/>
      <c r="N989" s="206" t="n"/>
      <c r="O989" s="206" t="n"/>
      <c r="P989" s="207">
        <f>+(((H989-F989)/1000)*1000)/10</f>
        <v/>
      </c>
      <c r="Q989" s="207" t="n"/>
      <c r="R989" s="26" t="inlineStr">
        <is>
          <t>FALSO</t>
        </is>
      </c>
      <c r="S989" s="26" t="inlineStr">
        <is>
          <t>FALSO</t>
        </is>
      </c>
      <c r="T989" s="211" t="n"/>
      <c r="U989" s="211" t="n"/>
      <c r="V989" s="290" t="inlineStr">
        <is>
          <t>Plot válido</t>
        </is>
      </c>
    </row>
    <row r="990" ht="15.75" customHeight="1" s="412">
      <c r="A990" s="199" t="n">
        <v>4389</v>
      </c>
      <c r="B990" s="200" t="n">
        <v>95</v>
      </c>
      <c r="C990" s="246" t="n">
        <v>206</v>
      </c>
      <c r="D990" s="246" t="n">
        <v>16</v>
      </c>
      <c r="E990" s="46" t="n">
        <v>43607</v>
      </c>
      <c r="F990" s="246" t="n">
        <v>5232</v>
      </c>
      <c r="G990" s="246" t="n">
        <v>8864</v>
      </c>
      <c r="H990" s="248" t="n">
        <v>7975</v>
      </c>
      <c r="I990" s="246" t="n">
        <v>2</v>
      </c>
      <c r="J990" s="47">
        <f>+(((G990-F990)-(H990-F990))/(H990-F990))*100</f>
        <v/>
      </c>
      <c r="K990" s="249" t="n"/>
      <c r="L990" s="250">
        <f>AVERAGE(J990:J991)</f>
        <v/>
      </c>
      <c r="M990" s="250">
        <f>_xlfn.STDEV.S(J990,J991)</f>
        <v/>
      </c>
      <c r="N990" s="206" t="n"/>
      <c r="O990" s="206" t="n"/>
      <c r="P990" s="207">
        <f>+(((H990-F990)/1000)*1000)/10</f>
        <v/>
      </c>
      <c r="Q990" s="207">
        <f>AVERAGE(P990:P991)</f>
        <v/>
      </c>
      <c r="R990" s="26" t="inlineStr">
        <is>
          <t>VERDADERO</t>
        </is>
      </c>
      <c r="S990" s="26" t="inlineStr">
        <is>
          <t>FALSO</t>
        </is>
      </c>
      <c r="T990" s="211" t="n"/>
      <c r="U990" s="211" t="n"/>
      <c r="V990" s="290" t="inlineStr">
        <is>
          <t>Plot válido</t>
        </is>
      </c>
    </row>
    <row r="991" hidden="1" ht="15.75" customHeight="1" s="412">
      <c r="A991" s="199" t="n">
        <v>4390</v>
      </c>
      <c r="B991" s="200" t="n">
        <v>96</v>
      </c>
      <c r="C991" s="246" t="n">
        <v>206</v>
      </c>
      <c r="D991" s="246" t="n">
        <v>16</v>
      </c>
      <c r="E991" s="46" t="n">
        <v>43607</v>
      </c>
      <c r="F991" s="246" t="n">
        <v>5242</v>
      </c>
      <c r="G991" s="246" t="n">
        <v>9194</v>
      </c>
      <c r="H991" s="248" t="n">
        <v>8170</v>
      </c>
      <c r="I991" s="246" t="n"/>
      <c r="J991" s="47">
        <f>+(((G991-F991)-(H991-F991))/(H991-F991))*100</f>
        <v/>
      </c>
      <c r="K991" s="249" t="n"/>
      <c r="L991" s="251" t="n"/>
      <c r="M991" s="251" t="n"/>
      <c r="N991" s="206" t="n"/>
      <c r="O991" s="206" t="n"/>
      <c r="P991" s="207">
        <f>+(((H991-F991)/1000)*1000)/10</f>
        <v/>
      </c>
      <c r="Q991" s="207" t="n"/>
      <c r="R991" s="26" t="inlineStr">
        <is>
          <t>FALSO</t>
        </is>
      </c>
      <c r="S991" s="26" t="inlineStr">
        <is>
          <t>FALSO</t>
        </is>
      </c>
      <c r="T991" s="211" t="n"/>
      <c r="U991" s="211" t="n"/>
      <c r="V991" s="290" t="n"/>
    </row>
    <row r="992" ht="15.75" customHeight="1" s="412">
      <c r="A992" s="199" t="n">
        <v>5035</v>
      </c>
      <c r="B992" s="200" t="n">
        <v>95</v>
      </c>
      <c r="C992" s="246" t="n">
        <v>206</v>
      </c>
      <c r="D992" s="246" t="n">
        <v>18</v>
      </c>
      <c r="E992" s="46" t="n">
        <v>43626</v>
      </c>
      <c r="F992" s="246" t="n">
        <v>5232</v>
      </c>
      <c r="G992" s="246" t="n">
        <v>8427</v>
      </c>
      <c r="H992" s="248" t="n">
        <v>7786</v>
      </c>
      <c r="I992" s="246" t="n">
        <v>10</v>
      </c>
      <c r="J992" s="47">
        <f>+(((G992-F992)-(H992-F992))/(H992-F992))*100</f>
        <v/>
      </c>
      <c r="K992" s="249" t="n"/>
      <c r="L992" s="250">
        <f>AVERAGE(J992:J993)</f>
        <v/>
      </c>
      <c r="M992" s="250">
        <f>_xlfn.STDEV.S(J992,J993)</f>
        <v/>
      </c>
      <c r="N992" s="206" t="n"/>
      <c r="O992" s="206" t="n"/>
      <c r="P992" s="207">
        <f>+(((H992-F992)/1000)*1000)/10</f>
        <v/>
      </c>
      <c r="Q992" s="207">
        <f>AVERAGE(P992:P993)</f>
        <v/>
      </c>
      <c r="R992" s="26" t="inlineStr">
        <is>
          <t>FALSO</t>
        </is>
      </c>
      <c r="S992" s="26" t="inlineStr">
        <is>
          <t>FALSO</t>
        </is>
      </c>
      <c r="T992" s="211" t="n"/>
      <c r="U992" s="211" t="n"/>
      <c r="V992" s="290" t="inlineStr">
        <is>
          <t>Plot válido</t>
        </is>
      </c>
    </row>
    <row r="993" ht="15.75" customHeight="1" s="412">
      <c r="A993" s="199" t="n">
        <v>5036</v>
      </c>
      <c r="B993" s="200" t="n">
        <v>96</v>
      </c>
      <c r="C993" s="246" t="n">
        <v>206</v>
      </c>
      <c r="D993" s="246" t="n">
        <v>18</v>
      </c>
      <c r="E993" s="46" t="n">
        <v>43626</v>
      </c>
      <c r="F993" s="246" t="n">
        <v>5242</v>
      </c>
      <c r="G993" s="246" t="n">
        <v>8445</v>
      </c>
      <c r="H993" s="248" t="n">
        <v>7816</v>
      </c>
      <c r="I993" s="246" t="n"/>
      <c r="J993" s="47">
        <f>+(((G993-F993)-(H993-F993))/(H993-F993))*100</f>
        <v/>
      </c>
      <c r="K993" s="249" t="n"/>
      <c r="L993" s="251" t="n"/>
      <c r="M993" s="251" t="n"/>
      <c r="N993" s="206" t="n"/>
      <c r="O993" s="206" t="n"/>
      <c r="P993" s="207">
        <f>+(((H993-F993)/1000)*1000)/10</f>
        <v/>
      </c>
      <c r="Q993" s="207" t="n"/>
      <c r="R993" s="26" t="inlineStr">
        <is>
          <t>FALSO</t>
        </is>
      </c>
      <c r="S993" s="26" t="inlineStr">
        <is>
          <t>FALSO</t>
        </is>
      </c>
      <c r="T993" s="211" t="n"/>
      <c r="U993" s="211" t="n"/>
      <c r="V993" s="290" t="inlineStr">
        <is>
          <t>Plot válido</t>
        </is>
      </c>
    </row>
    <row r="994" ht="15.75" customHeight="1" s="412">
      <c r="A994" s="199" t="n">
        <v>5605</v>
      </c>
      <c r="B994" s="200" t="n">
        <v>49</v>
      </c>
      <c r="C994" s="252" t="n">
        <v>206</v>
      </c>
      <c r="D994" s="252" t="n">
        <v>21</v>
      </c>
      <c r="E994" s="139" t="n">
        <v>43657</v>
      </c>
      <c r="F994" s="252" t="n">
        <v>5203</v>
      </c>
      <c r="G994" s="252" t="n">
        <v>8475</v>
      </c>
      <c r="H994" s="253" t="n">
        <v>7916</v>
      </c>
      <c r="I994" s="252" t="n">
        <v>10</v>
      </c>
      <c r="J994" s="47">
        <f>+(((G994-F994)-(H994-F994))/(H994-F994))*100</f>
        <v/>
      </c>
      <c r="K994" s="249" t="n"/>
      <c r="L994" s="250">
        <f>AVERAGE(J994:J995)</f>
        <v/>
      </c>
      <c r="M994" s="250">
        <f>_xlfn.STDEV.S(J994,J995)</f>
        <v/>
      </c>
      <c r="N994" s="206" t="n"/>
      <c r="O994" s="206" t="n"/>
      <c r="P994" s="207">
        <f>+(((H994-F994)/1000)*1000)/10</f>
        <v/>
      </c>
      <c r="Q994" s="207">
        <f>AVERAGE(P994:P995)</f>
        <v/>
      </c>
      <c r="R994" s="26" t="inlineStr">
        <is>
          <t>FALSO</t>
        </is>
      </c>
      <c r="S994" s="26" t="inlineStr">
        <is>
          <t>FALSO</t>
        </is>
      </c>
      <c r="T994" s="211" t="n"/>
      <c r="U994" s="211" t="n"/>
      <c r="V994" s="290" t="inlineStr">
        <is>
          <t>Plot válido</t>
        </is>
      </c>
    </row>
    <row r="995" ht="15.75" customHeight="1" s="412">
      <c r="A995" s="199" t="n">
        <v>5606</v>
      </c>
      <c r="B995" s="200" t="n">
        <v>50</v>
      </c>
      <c r="C995" s="252" t="n">
        <v>206</v>
      </c>
      <c r="D995" s="252" t="n">
        <v>21</v>
      </c>
      <c r="E995" s="139" t="n">
        <v>43657</v>
      </c>
      <c r="F995" s="252" t="n">
        <v>5251</v>
      </c>
      <c r="G995" s="252" t="n">
        <v>8553</v>
      </c>
      <c r="H995" s="253" t="n">
        <v>7987</v>
      </c>
      <c r="I995" s="252" t="n"/>
      <c r="J995" s="47">
        <f>+(((G995-F995)-(H995-F995))/(H995-F995))*100</f>
        <v/>
      </c>
      <c r="K995" s="249" t="n"/>
      <c r="L995" s="251" t="n"/>
      <c r="M995" s="251" t="n"/>
      <c r="N995" s="206" t="n"/>
      <c r="O995" s="206" t="n"/>
      <c r="P995" s="207">
        <f>+(((H995-F995)/1000)*1000)/10</f>
        <v/>
      </c>
      <c r="Q995" s="207" t="n"/>
      <c r="R995" s="26" t="inlineStr">
        <is>
          <t>FALSO</t>
        </is>
      </c>
      <c r="S995" s="26" t="inlineStr">
        <is>
          <t>FALSO</t>
        </is>
      </c>
      <c r="T995" s="211" t="n"/>
      <c r="U995" s="211" t="n"/>
      <c r="V995" s="290" t="inlineStr">
        <is>
          <t>Plot válido</t>
        </is>
      </c>
    </row>
    <row r="996" ht="15.75" customHeight="1" s="412">
      <c r="A996" s="199" t="n">
        <v>2953</v>
      </c>
      <c r="B996" s="200" t="n">
        <v>37</v>
      </c>
      <c r="C996" s="246" t="n">
        <v>207</v>
      </c>
      <c r="D996" s="246" t="n">
        <v>11</v>
      </c>
      <c r="E996" s="46" t="n">
        <v>43571</v>
      </c>
      <c r="F996" s="247" t="n">
        <v>5225</v>
      </c>
      <c r="G996" s="246" t="n">
        <v>7988</v>
      </c>
      <c r="H996" s="248" t="n">
        <v>7008</v>
      </c>
      <c r="I996" s="246" t="n">
        <v>2</v>
      </c>
      <c r="J996" s="47">
        <f>+(((G996-F996)-(H996-F996))/(H996-F996))*100</f>
        <v/>
      </c>
      <c r="K996" s="249" t="inlineStr">
        <is>
          <t>1/2</t>
        </is>
      </c>
      <c r="L996" s="250">
        <f>AVERAGE(J996:J997)</f>
        <v/>
      </c>
      <c r="M996" s="250">
        <f>_xlfn.STDEV.S(J996,J997)</f>
        <v/>
      </c>
      <c r="N996" s="206" t="n">
        <v>2</v>
      </c>
      <c r="O996" s="206" t="n"/>
      <c r="P996" s="207">
        <f>+(((H996-F996)/1000)*1000)/10</f>
        <v/>
      </c>
      <c r="Q996" s="207">
        <f>AVERAGE(P996:P997)</f>
        <v/>
      </c>
      <c r="R996" s="26" t="inlineStr">
        <is>
          <t>FALSO</t>
        </is>
      </c>
      <c r="S996" s="26" t="inlineStr">
        <is>
          <t>FALSO</t>
        </is>
      </c>
      <c r="T996" s="211" t="n"/>
      <c r="U996" s="211" t="n"/>
      <c r="V996" s="290" t="inlineStr">
        <is>
          <t>Plot válido</t>
        </is>
      </c>
    </row>
    <row r="997" ht="15.75" customHeight="1" s="412">
      <c r="A997" s="199" t="n">
        <v>2954</v>
      </c>
      <c r="B997" s="200" t="n">
        <v>38</v>
      </c>
      <c r="C997" s="246" t="n">
        <v>207</v>
      </c>
      <c r="D997" s="246" t="n">
        <v>11</v>
      </c>
      <c r="E997" s="46" t="n">
        <v>43571</v>
      </c>
      <c r="F997" s="247" t="n">
        <v>5241</v>
      </c>
      <c r="G997" s="246" t="n">
        <v>7964</v>
      </c>
      <c r="H997" s="248" t="n">
        <v>6968</v>
      </c>
      <c r="I997" s="246" t="n"/>
      <c r="J997" s="47">
        <f>+(((G997-F997)-(H997-F997))/(H997-F997))*100</f>
        <v/>
      </c>
      <c r="K997" s="249" t="n"/>
      <c r="L997" s="251" t="n"/>
      <c r="M997" s="251" t="n"/>
      <c r="N997" s="206" t="n"/>
      <c r="O997" s="206" t="n"/>
      <c r="P997" s="207">
        <f>+(((H997-F997)/1000)*1000)/10</f>
        <v/>
      </c>
      <c r="Q997" s="207" t="n"/>
      <c r="R997" s="26" t="inlineStr">
        <is>
          <t>FALSO</t>
        </is>
      </c>
      <c r="S997" s="26" t="inlineStr">
        <is>
          <t>FALSO</t>
        </is>
      </c>
      <c r="T997" s="211" t="n"/>
      <c r="U997" s="211" t="n"/>
      <c r="V997" s="290" t="inlineStr">
        <is>
          <t>Plot válido</t>
        </is>
      </c>
    </row>
    <row r="998" ht="15.75" customHeight="1" s="412">
      <c r="A998" s="199" t="n">
        <v>3729</v>
      </c>
      <c r="B998" s="200" t="n">
        <v>151</v>
      </c>
      <c r="C998" s="246" t="n">
        <v>207</v>
      </c>
      <c r="D998" s="246" t="n">
        <v>14</v>
      </c>
      <c r="E998" s="46" t="n">
        <v>43591</v>
      </c>
      <c r="F998" s="246" t="n">
        <v>5221</v>
      </c>
      <c r="G998" s="247" t="n">
        <v>7256</v>
      </c>
      <c r="H998" s="248" t="n">
        <v>6890</v>
      </c>
      <c r="I998" s="246" t="n"/>
      <c r="J998" s="47">
        <f>+(((G998-F998)-(H998-F998))/(H998-F998))*100</f>
        <v/>
      </c>
      <c r="K998" s="249" t="inlineStr">
        <is>
          <t>MF</t>
        </is>
      </c>
      <c r="L998" s="250">
        <f>AVERAGE(J998:J999)</f>
        <v/>
      </c>
      <c r="M998" s="250">
        <f>_xlfn.STDEV.S(J998,J999)</f>
        <v/>
      </c>
      <c r="N998" s="206" t="n"/>
      <c r="O998" s="206" t="n"/>
      <c r="P998" s="207">
        <f>+(((H998-F998)/1000)*1000)/10</f>
        <v/>
      </c>
      <c r="Q998" s="207">
        <f>AVERAGE(P998:P999)</f>
        <v/>
      </c>
      <c r="R998" s="26" t="inlineStr">
        <is>
          <t>FALSO</t>
        </is>
      </c>
      <c r="S998" s="26" t="inlineStr">
        <is>
          <t>FALSO</t>
        </is>
      </c>
      <c r="T998" s="211" t="n"/>
      <c r="U998" s="211" t="n"/>
      <c r="V998" s="290" t="inlineStr">
        <is>
          <t>Plot válido</t>
        </is>
      </c>
    </row>
    <row r="999" ht="15.75" customHeight="1" s="412">
      <c r="A999" s="199" t="n">
        <v>3730</v>
      </c>
      <c r="B999" s="200" t="n">
        <v>152</v>
      </c>
      <c r="C999" s="246" t="n">
        <v>207</v>
      </c>
      <c r="D999" s="246" t="n">
        <v>14</v>
      </c>
      <c r="E999" s="46" t="n">
        <v>43591</v>
      </c>
      <c r="F999" s="246" t="n">
        <v>5292</v>
      </c>
      <c r="G999" s="247" t="n">
        <v>7242</v>
      </c>
      <c r="H999" s="248" t="n">
        <v>6883</v>
      </c>
      <c r="I999" s="246" t="n"/>
      <c r="J999" s="47">
        <f>+(((G999-F999)-(H999-F999))/(H999-F999))*100</f>
        <v/>
      </c>
      <c r="K999" s="249" t="n"/>
      <c r="L999" s="251" t="n"/>
      <c r="M999" s="251" t="n"/>
      <c r="N999" s="206" t="n"/>
      <c r="O999" s="206" t="n"/>
      <c r="P999" s="207">
        <f>+(((H999-F999)/1000)*1000)/10</f>
        <v/>
      </c>
      <c r="Q999" s="207" t="n"/>
      <c r="R999" s="26" t="inlineStr">
        <is>
          <t>FALSO</t>
        </is>
      </c>
      <c r="S999" s="26" t="inlineStr">
        <is>
          <t>FALSO</t>
        </is>
      </c>
      <c r="T999" s="211" t="n"/>
      <c r="U999" s="211" t="n"/>
      <c r="V999" s="290" t="inlineStr">
        <is>
          <t>Plot válido</t>
        </is>
      </c>
    </row>
    <row r="1000" hidden="1" ht="15.75" customHeight="1" s="412">
      <c r="A1000" s="199" t="n">
        <v>4391</v>
      </c>
      <c r="B1000" s="200" t="n">
        <v>97</v>
      </c>
      <c r="C1000" s="246" t="n">
        <v>207</v>
      </c>
      <c r="D1000" s="246" t="n">
        <v>16</v>
      </c>
      <c r="E1000" s="46" t="n">
        <v>43607</v>
      </c>
      <c r="F1000" s="246" t="n">
        <v>5287</v>
      </c>
      <c r="G1000" s="246" t="n">
        <v>6871</v>
      </c>
      <c r="H1000" s="248" t="n">
        <v>6603</v>
      </c>
      <c r="I1000" s="246" t="n">
        <v>2</v>
      </c>
      <c r="J1000" s="47">
        <f>+(((G1000-F1000)-(H1000-F1000))/(H1000-F1000))*100</f>
        <v/>
      </c>
      <c r="K1000" s="249" t="n"/>
      <c r="L1000" s="250">
        <f>AVERAGE(J1000:J1001)</f>
        <v/>
      </c>
      <c r="M1000" s="250">
        <f>_xlfn.STDEV.S(J1000,J1001)</f>
        <v/>
      </c>
      <c r="N1000" s="206" t="n"/>
      <c r="O1000" s="206" t="n"/>
      <c r="P1000" s="207">
        <f>+(((H1000-F1000)/1000)*1000)/10</f>
        <v/>
      </c>
      <c r="Q1000" s="207">
        <f>AVERAGE(P1000:P1001)</f>
        <v/>
      </c>
      <c r="R1000" s="26" t="inlineStr">
        <is>
          <t>FALSO</t>
        </is>
      </c>
      <c r="S1000" s="26" t="inlineStr">
        <is>
          <t>FALSO</t>
        </is>
      </c>
      <c r="T1000" s="211" t="n"/>
      <c r="U1000" s="211" t="n"/>
      <c r="V1000" s="290" t="inlineStr">
        <is>
          <t>Se descarta</t>
        </is>
      </c>
    </row>
    <row r="1001" hidden="1" ht="15.75" customHeight="1" s="412">
      <c r="A1001" s="199" t="n">
        <v>4392</v>
      </c>
      <c r="B1001" s="200" t="n">
        <v>98</v>
      </c>
      <c r="C1001" s="246" t="n">
        <v>207</v>
      </c>
      <c r="D1001" s="246" t="n">
        <v>16</v>
      </c>
      <c r="E1001" s="46" t="n">
        <v>43607</v>
      </c>
      <c r="F1001" s="246" t="n">
        <v>5252</v>
      </c>
      <c r="G1001" s="246" t="n">
        <v>6989</v>
      </c>
      <c r="H1001" s="248" t="n">
        <v>6700</v>
      </c>
      <c r="I1001" s="246" t="n"/>
      <c r="J1001" s="47">
        <f>+(((G1001-F1001)-(H1001-F1001))/(H1001-F1001))*100</f>
        <v/>
      </c>
      <c r="K1001" s="249" t="n"/>
      <c r="L1001" s="251" t="n"/>
      <c r="M1001" s="251" t="n"/>
      <c r="N1001" s="206" t="n"/>
      <c r="O1001" s="206" t="n"/>
      <c r="P1001" s="207">
        <f>+(((H1001-F1001)/1000)*1000)/10</f>
        <v/>
      </c>
      <c r="Q1001" s="207" t="n"/>
      <c r="R1001" s="26" t="inlineStr">
        <is>
          <t>FALSO</t>
        </is>
      </c>
      <c r="S1001" s="26" t="inlineStr">
        <is>
          <t>FALSO</t>
        </is>
      </c>
      <c r="T1001" s="211" t="n"/>
      <c r="U1001" s="211" t="n"/>
      <c r="V1001" s="290" t="inlineStr">
        <is>
          <t>Se descarta</t>
        </is>
      </c>
    </row>
    <row r="1002" hidden="1" ht="15.75" customHeight="1" s="412">
      <c r="A1002" s="199" t="n">
        <v>5037</v>
      </c>
      <c r="B1002" s="200" t="n">
        <v>97</v>
      </c>
      <c r="C1002" s="246" t="n">
        <v>207</v>
      </c>
      <c r="D1002" s="246" t="n">
        <v>18</v>
      </c>
      <c r="E1002" s="46" t="n">
        <v>43626</v>
      </c>
      <c r="F1002" s="246" t="n">
        <v>5287</v>
      </c>
      <c r="G1002" s="246" t="n">
        <v>6902</v>
      </c>
      <c r="H1002" s="248" t="n">
        <v>6628</v>
      </c>
      <c r="I1002" s="246" t="n">
        <v>6</v>
      </c>
      <c r="J1002" s="47">
        <f>+(((G1002-F1002)-(H1002-F1002))/(H1002-F1002))*100</f>
        <v/>
      </c>
      <c r="K1002" s="249" t="n"/>
      <c r="L1002" s="250">
        <f>AVERAGE(J1002:J1003)</f>
        <v/>
      </c>
      <c r="M1002" s="250">
        <f>_xlfn.STDEV.S(J1002,J1003)</f>
        <v/>
      </c>
      <c r="N1002" s="206" t="n"/>
      <c r="O1002" s="206" t="n"/>
      <c r="P1002" s="207">
        <f>+(((H1002-F1002)/1000)*1000)/10</f>
        <v/>
      </c>
      <c r="Q1002" s="207">
        <f>AVERAGE(P1002:P1003)</f>
        <v/>
      </c>
      <c r="R1002" s="26" t="inlineStr">
        <is>
          <t>FALSO</t>
        </is>
      </c>
      <c r="S1002" s="26" t="inlineStr">
        <is>
          <t>FALSO</t>
        </is>
      </c>
      <c r="T1002" s="211" t="n"/>
      <c r="U1002" s="211" t="n"/>
      <c r="V1002" s="290" t="inlineStr">
        <is>
          <t>Se descarta</t>
        </is>
      </c>
    </row>
    <row r="1003" hidden="1" ht="15.75" customHeight="1" s="412">
      <c r="A1003" s="199" t="n">
        <v>5038</v>
      </c>
      <c r="B1003" s="200" t="n">
        <v>98</v>
      </c>
      <c r="C1003" s="246" t="n">
        <v>207</v>
      </c>
      <c r="D1003" s="246" t="n">
        <v>18</v>
      </c>
      <c r="E1003" s="46" t="n">
        <v>43626</v>
      </c>
      <c r="F1003" s="246" t="n">
        <v>5252</v>
      </c>
      <c r="G1003" s="246" t="n">
        <v>6896</v>
      </c>
      <c r="H1003" s="248" t="n">
        <v>6622</v>
      </c>
      <c r="I1003" s="246" t="n"/>
      <c r="J1003" s="47">
        <f>+(((G1003-F1003)-(H1003-F1003))/(H1003-F1003))*100</f>
        <v/>
      </c>
      <c r="K1003" s="249" t="n"/>
      <c r="L1003" s="251" t="n"/>
      <c r="M1003" s="251" t="n"/>
      <c r="N1003" s="206" t="n"/>
      <c r="O1003" s="206" t="n"/>
      <c r="P1003" s="207">
        <f>+(((H1003-F1003)/1000)*1000)/10</f>
        <v/>
      </c>
      <c r="Q1003" s="207" t="n"/>
      <c r="R1003" s="26" t="inlineStr">
        <is>
          <t>FALSO</t>
        </is>
      </c>
      <c r="S1003" s="26" t="inlineStr">
        <is>
          <t>FALSO</t>
        </is>
      </c>
      <c r="T1003" s="211" t="n"/>
      <c r="U1003" s="211" t="n"/>
      <c r="V1003" s="290" t="inlineStr">
        <is>
          <t>Se descarta</t>
        </is>
      </c>
    </row>
    <row r="1004" hidden="1" ht="15.75" customHeight="1" s="412">
      <c r="A1004" s="199" t="n">
        <v>5607</v>
      </c>
      <c r="B1004" s="200" t="n">
        <v>51</v>
      </c>
      <c r="C1004" s="252" t="n">
        <v>207</v>
      </c>
      <c r="D1004" s="252" t="n">
        <v>21</v>
      </c>
      <c r="E1004" s="139" t="n">
        <v>43657</v>
      </c>
      <c r="F1004" s="252" t="n">
        <v>5234</v>
      </c>
      <c r="G1004" s="252" t="n">
        <v>7311</v>
      </c>
      <c r="H1004" s="253" t="n">
        <v>6941</v>
      </c>
      <c r="I1004" s="252" t="n">
        <v>6</v>
      </c>
      <c r="J1004" s="47">
        <f>+(((G1004-F1004)-(H1004-F1004))/(H1004-F1004))*100</f>
        <v/>
      </c>
      <c r="K1004" s="249" t="n"/>
      <c r="L1004" s="250">
        <f>AVERAGE(J1004:J1005)</f>
        <v/>
      </c>
      <c r="M1004" s="250">
        <f>_xlfn.STDEV.S(J1004,J1005)</f>
        <v/>
      </c>
      <c r="N1004" s="206" t="n"/>
      <c r="O1004" s="206" t="n"/>
      <c r="P1004" s="207">
        <f>+(((H1004-F1004)/1000)*1000)/10</f>
        <v/>
      </c>
      <c r="Q1004" s="207">
        <f>AVERAGE(P1004:P1005)</f>
        <v/>
      </c>
      <c r="R1004" s="26" t="inlineStr">
        <is>
          <t>FALSO</t>
        </is>
      </c>
      <c r="S1004" s="26" t="inlineStr">
        <is>
          <t>FALSO</t>
        </is>
      </c>
      <c r="T1004" s="211" t="n"/>
      <c r="U1004" s="211" t="n"/>
      <c r="V1004" s="290" t="inlineStr">
        <is>
          <t>Se descarta</t>
        </is>
      </c>
    </row>
    <row r="1005" hidden="1" ht="15.75" customHeight="1" s="412">
      <c r="A1005" s="199" t="n">
        <v>5608</v>
      </c>
      <c r="B1005" s="200" t="n">
        <v>52</v>
      </c>
      <c r="C1005" s="252" t="n">
        <v>207</v>
      </c>
      <c r="D1005" s="252" t="n">
        <v>21</v>
      </c>
      <c r="E1005" s="139" t="n">
        <v>43657</v>
      </c>
      <c r="F1005" s="252" t="n">
        <v>5234</v>
      </c>
      <c r="G1005" s="252" t="n">
        <v>7178</v>
      </c>
      <c r="H1005" s="253" t="n">
        <v>6833</v>
      </c>
      <c r="I1005" s="252" t="n"/>
      <c r="J1005" s="47">
        <f>+(((G1005-F1005)-(H1005-F1005))/(H1005-F1005))*100</f>
        <v/>
      </c>
      <c r="K1005" s="249" t="n"/>
      <c r="L1005" s="251" t="n"/>
      <c r="M1005" s="251" t="n"/>
      <c r="N1005" s="206" t="n"/>
      <c r="O1005" s="206" t="n"/>
      <c r="P1005" s="207">
        <f>+(((H1005-F1005)/1000)*1000)/10</f>
        <v/>
      </c>
      <c r="Q1005" s="207" t="n"/>
      <c r="R1005" s="26" t="inlineStr">
        <is>
          <t>FALSO</t>
        </is>
      </c>
      <c r="S1005" s="26" t="inlineStr">
        <is>
          <t>FALSO</t>
        </is>
      </c>
      <c r="T1005" s="211" t="n"/>
      <c r="U1005" s="211" t="n"/>
      <c r="V1005" s="290" t="inlineStr">
        <is>
          <t>Se descarta</t>
        </is>
      </c>
    </row>
    <row r="1006" hidden="1" ht="15.75" customHeight="1" s="412">
      <c r="A1006" s="199" t="n">
        <v>5955</v>
      </c>
      <c r="B1006" s="200" t="n">
        <v>101</v>
      </c>
      <c r="C1006" s="252" t="n">
        <v>207</v>
      </c>
      <c r="D1006" s="252" t="n">
        <v>22</v>
      </c>
      <c r="E1006" s="139" t="n">
        <v>43685</v>
      </c>
      <c r="F1006" s="252" t="n">
        <v>5208</v>
      </c>
      <c r="G1006" s="252" t="n">
        <v>6807</v>
      </c>
      <c r="H1006" s="253" t="n">
        <v>6587</v>
      </c>
      <c r="I1006" s="252" t="n">
        <v>6</v>
      </c>
      <c r="J1006" s="47">
        <f>+(((G1006-F1006)-(H1006-F1006))/(H1006-F1006))*100</f>
        <v/>
      </c>
      <c r="K1006" s="249" t="n"/>
      <c r="L1006" s="250">
        <f>AVERAGE(J1006:J1007)</f>
        <v/>
      </c>
      <c r="M1006" s="250">
        <f>_xlfn.STDEV.S(J1006,J1007)</f>
        <v/>
      </c>
      <c r="N1006" s="206" t="n"/>
      <c r="O1006" s="206" t="n"/>
      <c r="P1006" s="207">
        <f>+(((H1006-F1006)/1000)*1000)/10</f>
        <v/>
      </c>
      <c r="Q1006" s="207">
        <f>AVERAGE(P1006:P1007)</f>
        <v/>
      </c>
      <c r="R1006" s="26" t="inlineStr">
        <is>
          <t>FALSO</t>
        </is>
      </c>
      <c r="S1006" s="26" t="inlineStr">
        <is>
          <t>FALSO</t>
        </is>
      </c>
      <c r="T1006" s="211" t="n"/>
      <c r="U1006" s="211" t="n"/>
      <c r="V1006" s="290" t="inlineStr">
        <is>
          <t>Se descarta</t>
        </is>
      </c>
    </row>
    <row r="1007" hidden="1" ht="15.75" customHeight="1" s="412">
      <c r="A1007" s="199" t="n">
        <v>5956</v>
      </c>
      <c r="B1007" s="200" t="n">
        <v>101</v>
      </c>
      <c r="C1007" s="252" t="n">
        <v>207</v>
      </c>
      <c r="D1007" s="252" t="n">
        <v>22</v>
      </c>
      <c r="E1007" s="139" t="n">
        <v>43685</v>
      </c>
      <c r="F1007" s="252" t="n">
        <v>5208</v>
      </c>
      <c r="G1007" s="252" t="n">
        <v>6856</v>
      </c>
      <c r="H1007" s="253" t="n">
        <v>6612</v>
      </c>
      <c r="I1007" s="252" t="n"/>
      <c r="J1007" s="47">
        <f>+(((G1007-F1007)-(H1007-F1007))/(H1007-F1007))*100</f>
        <v/>
      </c>
      <c r="K1007" s="249" t="n"/>
      <c r="L1007" s="251" t="n"/>
      <c r="M1007" s="251" t="n"/>
      <c r="N1007" s="206" t="n"/>
      <c r="O1007" s="206" t="n"/>
      <c r="P1007" s="207">
        <f>+(((H1007-F1007)/1000)*1000)/10</f>
        <v/>
      </c>
      <c r="Q1007" s="207" t="n"/>
      <c r="R1007" s="26" t="inlineStr">
        <is>
          <t>FALSO</t>
        </is>
      </c>
      <c r="S1007" s="26" t="inlineStr">
        <is>
          <t>FALSO</t>
        </is>
      </c>
      <c r="T1007" s="211" t="n"/>
      <c r="U1007" s="211" t="n"/>
      <c r="V1007" s="290" t="inlineStr">
        <is>
          <t>Se descarta</t>
        </is>
      </c>
    </row>
    <row r="1008" hidden="1" ht="15.75" customHeight="1" s="412">
      <c r="A1008" s="199" t="n">
        <v>3731</v>
      </c>
      <c r="B1008" s="200" t="n">
        <v>153</v>
      </c>
      <c r="C1008" s="223" t="n">
        <v>208</v>
      </c>
      <c r="D1008" s="223" t="n">
        <v>14</v>
      </c>
      <c r="E1008" s="73" t="n">
        <v>43591</v>
      </c>
      <c r="F1008" s="223" t="n">
        <v>5238</v>
      </c>
      <c r="G1008" s="224" t="n">
        <v>9746</v>
      </c>
      <c r="H1008" s="225" t="n">
        <v>7914</v>
      </c>
      <c r="I1008" s="223" t="n">
        <v>2</v>
      </c>
      <c r="J1008" s="74">
        <f>+(((G1008-F1008)-(H1008-F1008))/(H1008-F1008))*100</f>
        <v/>
      </c>
      <c r="K1008" s="233" t="inlineStr">
        <is>
          <t>1/2</t>
        </is>
      </c>
      <c r="L1008" s="227">
        <f>AVERAGE(J1008:J1009)</f>
        <v/>
      </c>
      <c r="M1008" s="227">
        <f>_xlfn.STDEV.S(J1008,J1009)</f>
        <v/>
      </c>
      <c r="N1008" s="206" t="n">
        <v>3</v>
      </c>
      <c r="O1008" s="206" t="n"/>
      <c r="P1008" s="207">
        <f>+(((H1008-F1008)/1000)*1000)/10</f>
        <v/>
      </c>
      <c r="Q1008" s="207">
        <f>AVERAGE(P1008:P1009)</f>
        <v/>
      </c>
      <c r="R1008" s="26" t="inlineStr">
        <is>
          <t>FALSO</t>
        </is>
      </c>
      <c r="S1008" s="26" t="inlineStr">
        <is>
          <t>FALSO</t>
        </is>
      </c>
      <c r="T1008" s="211" t="n"/>
      <c r="U1008" s="211" t="n"/>
      <c r="V1008" s="290" t="inlineStr">
        <is>
          <t>Se descarta</t>
        </is>
      </c>
    </row>
    <row r="1009" hidden="1" ht="15.75" customHeight="1" s="412">
      <c r="A1009" s="199" t="n">
        <v>3732</v>
      </c>
      <c r="B1009" s="200" t="n">
        <v>154</v>
      </c>
      <c r="C1009" s="223" t="n">
        <v>208</v>
      </c>
      <c r="D1009" s="223" t="n">
        <v>14</v>
      </c>
      <c r="E1009" s="73" t="n">
        <v>43591</v>
      </c>
      <c r="F1009" s="223" t="n">
        <v>5194</v>
      </c>
      <c r="G1009" s="224" t="n">
        <v>9599</v>
      </c>
      <c r="H1009" s="225" t="n">
        <v>7793</v>
      </c>
      <c r="I1009" s="223" t="n"/>
      <c r="J1009" s="74">
        <f>+(((G1009-F1009)-(H1009-F1009))/(H1009-F1009))*100</f>
        <v/>
      </c>
      <c r="K1009" s="233" t="n"/>
      <c r="L1009" s="228" t="n"/>
      <c r="M1009" s="228" t="n"/>
      <c r="N1009" s="206" t="n"/>
      <c r="O1009" s="206" t="n"/>
      <c r="P1009" s="207">
        <f>+(((H1009-F1009)/1000)*1000)/10</f>
        <v/>
      </c>
      <c r="Q1009" s="207" t="n"/>
      <c r="R1009" s="26" t="inlineStr">
        <is>
          <t>FALSO</t>
        </is>
      </c>
      <c r="S1009" s="26" t="inlineStr">
        <is>
          <t>FALSO</t>
        </is>
      </c>
      <c r="T1009" s="211" t="n"/>
      <c r="U1009" s="211" t="n"/>
      <c r="V1009" s="290" t="inlineStr">
        <is>
          <t>Se descarta</t>
        </is>
      </c>
    </row>
    <row r="1010" hidden="1" ht="15.75" customHeight="1" s="412">
      <c r="A1010" s="199" t="n">
        <v>4393</v>
      </c>
      <c r="B1010" s="200" t="n">
        <v>99</v>
      </c>
      <c r="C1010" s="223" t="n">
        <v>208</v>
      </c>
      <c r="D1010" s="223" t="n">
        <v>16</v>
      </c>
      <c r="E1010" s="73" t="n">
        <v>43607</v>
      </c>
      <c r="F1010" s="223" t="n">
        <v>5182</v>
      </c>
      <c r="G1010" s="223" t="n">
        <v>8480</v>
      </c>
      <c r="H1010" s="225" t="n">
        <v>7500</v>
      </c>
      <c r="I1010" s="223" t="n">
        <v>2</v>
      </c>
      <c r="J1010" s="74">
        <f>+(((G1010-F1010)-(H1010-F1010))/(H1010-F1010))*100</f>
        <v/>
      </c>
      <c r="K1010" s="233" t="inlineStr">
        <is>
          <t>MF</t>
        </is>
      </c>
      <c r="L1010" s="227">
        <f>AVERAGE(J1010:J1011)</f>
        <v/>
      </c>
      <c r="M1010" s="227">
        <f>_xlfn.STDEV.S(J1010,J1011)</f>
        <v/>
      </c>
      <c r="N1010" s="206" t="n"/>
      <c r="O1010" s="206" t="n"/>
      <c r="P1010" s="207">
        <f>+(((H1010-F1010)/1000)*1000)/10</f>
        <v/>
      </c>
      <c r="Q1010" s="207">
        <f>AVERAGE(P1010:P1011)</f>
        <v/>
      </c>
      <c r="R1010" s="26" t="inlineStr">
        <is>
          <t>FALSO</t>
        </is>
      </c>
      <c r="S1010" s="26" t="inlineStr">
        <is>
          <t>FALSO</t>
        </is>
      </c>
      <c r="T1010" s="211" t="n"/>
      <c r="U1010" s="211" t="n"/>
      <c r="V1010" s="290" t="inlineStr">
        <is>
          <t>Se descarta</t>
        </is>
      </c>
    </row>
    <row r="1011" hidden="1" ht="15.75" customHeight="1" s="412">
      <c r="A1011" s="199" t="n">
        <v>4394</v>
      </c>
      <c r="B1011" s="200" t="n">
        <v>100</v>
      </c>
      <c r="C1011" s="223" t="n">
        <v>208</v>
      </c>
      <c r="D1011" s="223" t="n">
        <v>16</v>
      </c>
      <c r="E1011" s="73" t="n">
        <v>43607</v>
      </c>
      <c r="F1011" s="223" t="n">
        <v>5209</v>
      </c>
      <c r="G1011" s="223" t="n">
        <v>8517</v>
      </c>
      <c r="H1011" s="225" t="n">
        <v>7539</v>
      </c>
      <c r="I1011" s="223" t="n"/>
      <c r="J1011" s="74">
        <f>+(((G1011-F1011)-(H1011-F1011))/(H1011-F1011))*100</f>
        <v/>
      </c>
      <c r="K1011" s="233" t="n"/>
      <c r="L1011" s="228" t="n"/>
      <c r="M1011" s="228" t="n"/>
      <c r="N1011" s="206" t="n"/>
      <c r="O1011" s="206" t="n"/>
      <c r="P1011" s="207">
        <f>+(((H1011-F1011)/1000)*1000)/10</f>
        <v/>
      </c>
      <c r="Q1011" s="207" t="n"/>
      <c r="R1011" s="26" t="inlineStr">
        <is>
          <t>FALSO</t>
        </is>
      </c>
      <c r="S1011" s="26" t="inlineStr">
        <is>
          <t>FALSO</t>
        </is>
      </c>
      <c r="T1011" s="211" t="n"/>
      <c r="U1011" s="211" t="n"/>
      <c r="V1011" s="290" t="inlineStr">
        <is>
          <t>Se descarta</t>
        </is>
      </c>
    </row>
    <row r="1012" ht="15.75" customHeight="1" s="412">
      <c r="A1012" s="199" t="n">
        <v>5039</v>
      </c>
      <c r="B1012" s="200" t="n">
        <v>99</v>
      </c>
      <c r="C1012" s="223" t="n">
        <v>208</v>
      </c>
      <c r="D1012" s="223" t="n">
        <v>18</v>
      </c>
      <c r="E1012" s="73" t="n">
        <v>43626</v>
      </c>
      <c r="F1012" s="223" t="n">
        <v>5182</v>
      </c>
      <c r="G1012" s="223" t="n">
        <v>8915</v>
      </c>
      <c r="H1012" s="225" t="n">
        <v>8007</v>
      </c>
      <c r="I1012" s="223" t="n">
        <v>10</v>
      </c>
      <c r="J1012" s="74">
        <f>+(((G1012-F1012)-(H1012-F1012))/(H1012-F1012))*100</f>
        <v/>
      </c>
      <c r="K1012" s="233" t="n"/>
      <c r="L1012" s="227">
        <f>AVERAGE(J1012:J1013)</f>
        <v/>
      </c>
      <c r="M1012" s="227">
        <f>_xlfn.STDEV.S(J1012,J1013)</f>
        <v/>
      </c>
      <c r="N1012" s="206" t="n"/>
      <c r="O1012" s="206" t="n"/>
      <c r="P1012" s="207">
        <f>+(((H1012-F1012)/1000)*1000)/10</f>
        <v/>
      </c>
      <c r="Q1012" s="207">
        <f>AVERAGE(P1012:P1013)</f>
        <v/>
      </c>
      <c r="R1012" s="26" t="inlineStr">
        <is>
          <t>FALSO</t>
        </is>
      </c>
      <c r="S1012" s="26" t="inlineStr">
        <is>
          <t>FALSO</t>
        </is>
      </c>
      <c r="T1012" s="211" t="n"/>
      <c r="U1012" s="211" t="n"/>
      <c r="V1012" s="290" t="inlineStr">
        <is>
          <t>Plot válido</t>
        </is>
      </c>
    </row>
    <row r="1013" ht="15.75" customHeight="1" s="412">
      <c r="A1013" s="199" t="n">
        <v>5040</v>
      </c>
      <c r="B1013" s="200" t="n">
        <v>100</v>
      </c>
      <c r="C1013" s="223" t="n">
        <v>208</v>
      </c>
      <c r="D1013" s="223" t="n">
        <v>18</v>
      </c>
      <c r="E1013" s="73" t="n">
        <v>43626</v>
      </c>
      <c r="F1013" s="223" t="n">
        <v>5209</v>
      </c>
      <c r="G1013" s="223" t="n">
        <v>8365</v>
      </c>
      <c r="H1013" s="225" t="n">
        <v>7604</v>
      </c>
      <c r="I1013" s="223" t="n"/>
      <c r="J1013" s="74">
        <f>+(((G1013-F1013)-(H1013-F1013))/(H1013-F1013))*100</f>
        <v/>
      </c>
      <c r="K1013" s="233" t="n"/>
      <c r="L1013" s="228" t="n"/>
      <c r="M1013" s="228" t="n"/>
      <c r="N1013" s="206" t="n"/>
      <c r="O1013" s="206" t="n"/>
      <c r="P1013" s="207">
        <f>+(((H1013-F1013)/1000)*1000)/10</f>
        <v/>
      </c>
      <c r="Q1013" s="207" t="n"/>
      <c r="R1013" s="26" t="inlineStr">
        <is>
          <t>FALSO</t>
        </is>
      </c>
      <c r="S1013" s="26" t="inlineStr">
        <is>
          <t>FALSO</t>
        </is>
      </c>
      <c r="T1013" s="211" t="n"/>
      <c r="U1013" s="211" t="n"/>
      <c r="V1013" s="290" t="inlineStr">
        <is>
          <t>Plot válido</t>
        </is>
      </c>
    </row>
    <row r="1014" ht="15.75" customHeight="1" s="412">
      <c r="A1014" s="199" t="n">
        <v>5957</v>
      </c>
      <c r="B1014" s="200" t="n">
        <v>102</v>
      </c>
      <c r="C1014" s="252" t="n">
        <v>208</v>
      </c>
      <c r="D1014" s="252" t="n">
        <v>22</v>
      </c>
      <c r="E1014" s="139" t="n">
        <v>43685</v>
      </c>
      <c r="F1014" s="252" t="n">
        <v>5224</v>
      </c>
      <c r="G1014" s="252" t="n">
        <v>8124</v>
      </c>
      <c r="H1014" s="253" t="n">
        <v>7725</v>
      </c>
      <c r="I1014" s="252" t="n">
        <v>6</v>
      </c>
      <c r="J1014" s="47">
        <f>+(((G1014-F1014)-(H1014-F1014))/(H1014-F1014))*100</f>
        <v/>
      </c>
      <c r="K1014" s="249" t="n"/>
      <c r="L1014" s="250">
        <f>AVERAGE(J1014:J1015)</f>
        <v/>
      </c>
      <c r="M1014" s="250">
        <f>_xlfn.STDEV.S(J1014,J1015)</f>
        <v/>
      </c>
      <c r="N1014" s="206" t="n"/>
      <c r="O1014" s="206" t="n"/>
      <c r="P1014" s="207">
        <f>+(((H1014-F1014)/1000)*1000)/10</f>
        <v/>
      </c>
      <c r="Q1014" s="207">
        <f>AVERAGE(P1014:P1015)</f>
        <v/>
      </c>
      <c r="R1014" s="26" t="inlineStr">
        <is>
          <t>FALSO</t>
        </is>
      </c>
      <c r="S1014" s="26" t="inlineStr">
        <is>
          <t>FALSO</t>
        </is>
      </c>
      <c r="T1014" s="211" t="n"/>
      <c r="U1014" s="211" t="n"/>
      <c r="V1014" s="290" t="inlineStr">
        <is>
          <t>Plot válido</t>
        </is>
      </c>
    </row>
    <row r="1015" ht="15.75" customHeight="1" s="412">
      <c r="A1015" s="199" t="n">
        <v>5958</v>
      </c>
      <c r="B1015" s="200" t="n">
        <v>102</v>
      </c>
      <c r="C1015" s="252" t="n">
        <v>208</v>
      </c>
      <c r="D1015" s="252" t="n">
        <v>22</v>
      </c>
      <c r="E1015" s="139" t="n">
        <v>43685</v>
      </c>
      <c r="F1015" s="252" t="n">
        <v>5224</v>
      </c>
      <c r="G1015" s="252" t="n">
        <v>8012</v>
      </c>
      <c r="H1015" s="253" t="n">
        <v>7602</v>
      </c>
      <c r="I1015" s="252" t="n"/>
      <c r="J1015" s="47">
        <f>+(((G1015-F1015)-(H1015-F1015))/(H1015-F1015))*100</f>
        <v/>
      </c>
      <c r="K1015" s="249" t="n"/>
      <c r="L1015" s="251" t="n"/>
      <c r="M1015" s="251" t="n"/>
      <c r="N1015" s="206" t="n"/>
      <c r="O1015" s="206" t="n"/>
      <c r="P1015" s="207">
        <f>+(((H1015-F1015)/1000)*1000)/10</f>
        <v/>
      </c>
      <c r="Q1015" s="207" t="n"/>
      <c r="R1015" s="26" t="inlineStr">
        <is>
          <t>FALSO</t>
        </is>
      </c>
      <c r="S1015" s="26" t="inlineStr">
        <is>
          <t>FALSO</t>
        </is>
      </c>
      <c r="T1015" s="211" t="n"/>
      <c r="U1015" s="211" t="n"/>
      <c r="V1015" s="290" t="inlineStr">
        <is>
          <t>Plot válido</t>
        </is>
      </c>
    </row>
    <row r="1016" ht="15.75" customHeight="1" s="412">
      <c r="A1016" s="199" t="n">
        <v>3733</v>
      </c>
      <c r="B1016" s="200" t="n">
        <v>155</v>
      </c>
      <c r="C1016" s="246" t="n">
        <v>209</v>
      </c>
      <c r="D1016" s="246" t="n">
        <v>14</v>
      </c>
      <c r="E1016" s="46" t="n">
        <v>43591</v>
      </c>
      <c r="F1016" s="246" t="n">
        <v>5181</v>
      </c>
      <c r="G1016" s="247" t="n">
        <v>7015</v>
      </c>
      <c r="H1016" s="248" t="n">
        <v>6439</v>
      </c>
      <c r="I1016" s="246" t="n">
        <v>2</v>
      </c>
      <c r="J1016" s="47">
        <f>+(((G1016-F1016)-(H1016-F1016))/(H1016-F1016))*100</f>
        <v/>
      </c>
      <c r="K1016" s="249" t="inlineStr">
        <is>
          <t>2/5</t>
        </is>
      </c>
      <c r="L1016" s="250">
        <f>AVERAGE(J1016:J1017)</f>
        <v/>
      </c>
      <c r="M1016" s="250">
        <f>_xlfn.STDEV.S(J1016,J1017)</f>
        <v/>
      </c>
      <c r="N1016" s="206" t="n">
        <v>2</v>
      </c>
      <c r="O1016" s="206" t="n"/>
      <c r="P1016" s="207">
        <f>+(((H1016-F1016)/1000)*1000)/10</f>
        <v/>
      </c>
      <c r="Q1016" s="207">
        <f>AVERAGE(P1016:P1017)</f>
        <v/>
      </c>
      <c r="R1016" s="26" t="inlineStr">
        <is>
          <t>FALSO</t>
        </is>
      </c>
      <c r="S1016" s="26" t="inlineStr">
        <is>
          <t>FALSO</t>
        </is>
      </c>
      <c r="T1016" s="211" t="n"/>
      <c r="U1016" s="211" t="n"/>
      <c r="V1016" s="290" t="inlineStr">
        <is>
          <t>Plot válido</t>
        </is>
      </c>
    </row>
    <row r="1017" ht="15.75" customHeight="1" s="412">
      <c r="A1017" s="199" t="n">
        <v>3734</v>
      </c>
      <c r="B1017" s="200" t="n">
        <v>156</v>
      </c>
      <c r="C1017" s="246" t="n">
        <v>209</v>
      </c>
      <c r="D1017" s="246" t="n">
        <v>14</v>
      </c>
      <c r="E1017" s="46" t="n">
        <v>43591</v>
      </c>
      <c r="F1017" s="246" t="n">
        <v>5171</v>
      </c>
      <c r="G1017" s="247" t="n">
        <v>6934</v>
      </c>
      <c r="H1017" s="248" t="n">
        <v>6372</v>
      </c>
      <c r="I1017" s="246" t="n"/>
      <c r="J1017" s="47">
        <f>+(((G1017-F1017)-(H1017-F1017))/(H1017-F1017))*100</f>
        <v/>
      </c>
      <c r="K1017" s="249" t="n"/>
      <c r="L1017" s="251" t="n"/>
      <c r="M1017" s="251" t="n"/>
      <c r="N1017" s="206" t="n"/>
      <c r="O1017" s="206" t="n"/>
      <c r="P1017" s="207">
        <f>+(((H1017-F1017)/1000)*1000)/10</f>
        <v/>
      </c>
      <c r="Q1017" s="207" t="n"/>
      <c r="R1017" s="26" t="inlineStr">
        <is>
          <t>FALSO</t>
        </is>
      </c>
      <c r="S1017" s="26" t="inlineStr">
        <is>
          <t>FALSO</t>
        </is>
      </c>
      <c r="T1017" s="211" t="n"/>
      <c r="U1017" s="211" t="n"/>
      <c r="V1017" s="290" t="inlineStr">
        <is>
          <t>Plot válido</t>
        </is>
      </c>
    </row>
    <row r="1018" ht="15.75" customHeight="1" s="412">
      <c r="A1018" s="199" t="n">
        <v>4395</v>
      </c>
      <c r="B1018" s="200" t="n">
        <v>101</v>
      </c>
      <c r="C1018" s="246" t="n">
        <v>209</v>
      </c>
      <c r="D1018" s="246" t="n">
        <v>16</v>
      </c>
      <c r="E1018" s="46" t="n">
        <v>43607</v>
      </c>
      <c r="F1018" s="246" t="n">
        <v>5208</v>
      </c>
      <c r="G1018" s="246" t="n">
        <v>7950</v>
      </c>
      <c r="H1018" s="248" t="n">
        <v>7183</v>
      </c>
      <c r="I1018" s="246" t="n">
        <v>2</v>
      </c>
      <c r="J1018" s="47">
        <f>+(((G1018-F1018)-(H1018-F1018))/(H1018-F1018))*100</f>
        <v/>
      </c>
      <c r="K1018" s="249" t="n"/>
      <c r="L1018" s="250">
        <f>AVERAGE(J1018:J1019)</f>
        <v/>
      </c>
      <c r="M1018" s="250">
        <f>_xlfn.STDEV.S(J1018,J1019)</f>
        <v/>
      </c>
      <c r="N1018" s="206" t="n"/>
      <c r="O1018" s="206" t="n"/>
      <c r="P1018" s="207">
        <f>+(((H1018-F1018)/1000)*1000)/10</f>
        <v/>
      </c>
      <c r="Q1018" s="207">
        <f>AVERAGE(P1018:P1019)</f>
        <v/>
      </c>
      <c r="R1018" s="26" t="inlineStr">
        <is>
          <t>VERDADERO</t>
        </is>
      </c>
      <c r="S1018" s="26" t="inlineStr">
        <is>
          <t>FALSO</t>
        </is>
      </c>
      <c r="T1018" s="211" t="n"/>
      <c r="U1018" s="211" t="n"/>
      <c r="V1018" s="290" t="inlineStr">
        <is>
          <t>Plot válido</t>
        </is>
      </c>
    </row>
    <row r="1019" ht="15.75" customHeight="1" s="412">
      <c r="A1019" s="199" t="n">
        <v>4396</v>
      </c>
      <c r="B1019" s="200" t="n">
        <v>102</v>
      </c>
      <c r="C1019" s="246" t="n">
        <v>209</v>
      </c>
      <c r="D1019" s="246" t="n">
        <v>16</v>
      </c>
      <c r="E1019" s="46" t="n">
        <v>43607</v>
      </c>
      <c r="F1019" s="246" t="n">
        <v>5224</v>
      </c>
      <c r="G1019" s="246" t="n">
        <v>8093</v>
      </c>
      <c r="H1019" s="248" t="n">
        <v>7311</v>
      </c>
      <c r="I1019" s="246" t="n"/>
      <c r="J1019" s="47">
        <f>+(((G1019-F1019)-(H1019-F1019))/(H1019-F1019))*100</f>
        <v/>
      </c>
      <c r="K1019" s="249" t="n"/>
      <c r="L1019" s="251" t="n"/>
      <c r="M1019" s="251" t="n"/>
      <c r="N1019" s="206" t="n"/>
      <c r="O1019" s="206" t="n"/>
      <c r="P1019" s="207">
        <f>+(((H1019-F1019)/1000)*1000)/10</f>
        <v/>
      </c>
      <c r="Q1019" s="207" t="n"/>
      <c r="R1019" s="26" t="inlineStr">
        <is>
          <t>FALSO</t>
        </is>
      </c>
      <c r="S1019" s="26" t="inlineStr">
        <is>
          <t>FALSO</t>
        </is>
      </c>
      <c r="T1019" s="211" t="n"/>
      <c r="U1019" s="211" t="n"/>
      <c r="V1019" s="290" t="inlineStr">
        <is>
          <t>Plot válido</t>
        </is>
      </c>
    </row>
    <row r="1020" ht="15.75" customHeight="1" s="412">
      <c r="A1020" s="199" t="n">
        <v>5041</v>
      </c>
      <c r="B1020" s="200" t="n">
        <v>101</v>
      </c>
      <c r="C1020" s="246" t="n">
        <v>209</v>
      </c>
      <c r="D1020" s="246" t="n">
        <v>18</v>
      </c>
      <c r="E1020" s="46" t="n">
        <v>43626</v>
      </c>
      <c r="F1020" s="246" t="n">
        <v>5208</v>
      </c>
      <c r="G1020" s="246" t="n">
        <v>7040</v>
      </c>
      <c r="H1020" s="248" t="n">
        <v>6703</v>
      </c>
      <c r="I1020" s="246" t="n">
        <v>9</v>
      </c>
      <c r="J1020" s="47">
        <f>+(((G1020-F1020)-(H1020-F1020))/(H1020-F1020))*100</f>
        <v/>
      </c>
      <c r="K1020" s="249" t="n"/>
      <c r="L1020" s="250">
        <f>AVERAGE(J1020:J1021)</f>
        <v/>
      </c>
      <c r="M1020" s="250">
        <f>_xlfn.STDEV.S(J1020,J1021)</f>
        <v/>
      </c>
      <c r="N1020" s="206" t="n"/>
      <c r="O1020" s="206" t="n"/>
      <c r="P1020" s="207">
        <f>+(((H1020-F1020)/1000)*1000)/10</f>
        <v/>
      </c>
      <c r="Q1020" s="207">
        <f>AVERAGE(P1020:P1021)</f>
        <v/>
      </c>
      <c r="R1020" s="26" t="inlineStr">
        <is>
          <t>FALSO</t>
        </is>
      </c>
      <c r="S1020" s="26" t="inlineStr">
        <is>
          <t>FALSO</t>
        </is>
      </c>
      <c r="T1020" s="211" t="n"/>
      <c r="U1020" s="211" t="n"/>
      <c r="V1020" s="290" t="inlineStr">
        <is>
          <t>Plot válido</t>
        </is>
      </c>
    </row>
    <row r="1021" ht="15.75" customHeight="1" s="412">
      <c r="A1021" s="199" t="n">
        <v>5042</v>
      </c>
      <c r="B1021" s="200" t="n">
        <v>102</v>
      </c>
      <c r="C1021" s="246" t="n">
        <v>209</v>
      </c>
      <c r="D1021" s="246" t="n">
        <v>18</v>
      </c>
      <c r="E1021" s="46" t="n">
        <v>43626</v>
      </c>
      <c r="F1021" s="246" t="n">
        <v>5224</v>
      </c>
      <c r="G1021" s="246" t="n">
        <v>6877</v>
      </c>
      <c r="H1021" s="248" t="n">
        <v>6573</v>
      </c>
      <c r="I1021" s="246" t="n"/>
      <c r="J1021" s="47">
        <f>+(((G1021-F1021)-(H1021-F1021))/(H1021-F1021))*100</f>
        <v/>
      </c>
      <c r="K1021" s="249" t="n"/>
      <c r="L1021" s="251" t="n"/>
      <c r="M1021" s="251" t="n"/>
      <c r="N1021" s="206" t="n"/>
      <c r="O1021" s="206" t="n"/>
      <c r="P1021" s="207">
        <f>+(((H1021-F1021)/1000)*1000)/10</f>
        <v/>
      </c>
      <c r="Q1021" s="207" t="n"/>
      <c r="R1021" s="26" t="inlineStr">
        <is>
          <t>FALSO</t>
        </is>
      </c>
      <c r="S1021" s="26" t="inlineStr">
        <is>
          <t>FALSO</t>
        </is>
      </c>
      <c r="T1021" s="211" t="n"/>
      <c r="U1021" s="211" t="n"/>
      <c r="V1021" s="290" t="inlineStr">
        <is>
          <t>Plot válido</t>
        </is>
      </c>
    </row>
    <row r="1022" ht="15.75" customHeight="1" s="412">
      <c r="A1022" s="199" t="n">
        <v>5609</v>
      </c>
      <c r="B1022" s="200" t="n">
        <v>53</v>
      </c>
      <c r="C1022" s="252" t="n">
        <v>209</v>
      </c>
      <c r="D1022" s="252" t="n">
        <v>21</v>
      </c>
      <c r="E1022" s="139" t="n">
        <v>43657</v>
      </c>
      <c r="F1022" s="252" t="n">
        <v>5232</v>
      </c>
      <c r="G1022" s="252" t="n">
        <v>7359</v>
      </c>
      <c r="H1022" s="253" t="n">
        <v>6997</v>
      </c>
      <c r="I1022" s="252" t="n">
        <v>9</v>
      </c>
      <c r="J1022" s="47">
        <f>+(((G1022-F1022)-(H1022-F1022))/(H1022-F1022))*100</f>
        <v/>
      </c>
      <c r="K1022" s="249" t="n"/>
      <c r="L1022" s="250">
        <f>AVERAGE(J1022:J1023)</f>
        <v/>
      </c>
      <c r="M1022" s="250">
        <f>_xlfn.STDEV.S(J1022,J1023)</f>
        <v/>
      </c>
      <c r="N1022" s="206" t="n"/>
      <c r="O1022" s="206" t="n"/>
      <c r="P1022" s="207">
        <f>+(((H1022-F1022)/1000)*1000)/10</f>
        <v/>
      </c>
      <c r="Q1022" s="207">
        <f>AVERAGE(P1022:P1023)</f>
        <v/>
      </c>
      <c r="R1022" s="26" t="inlineStr">
        <is>
          <t>FALSO</t>
        </is>
      </c>
      <c r="S1022" s="26" t="inlineStr">
        <is>
          <t>FALSO</t>
        </is>
      </c>
      <c r="T1022" s="211" t="n"/>
      <c r="U1022" s="211" t="n"/>
      <c r="V1022" s="290" t="inlineStr">
        <is>
          <t>Plot válido</t>
        </is>
      </c>
    </row>
    <row r="1023" ht="15.75" customHeight="1" s="412">
      <c r="A1023" s="199" t="n">
        <v>5610</v>
      </c>
      <c r="B1023" s="200" t="n">
        <v>54</v>
      </c>
      <c r="C1023" s="252" t="n">
        <v>209</v>
      </c>
      <c r="D1023" s="252" t="n">
        <v>21</v>
      </c>
      <c r="E1023" s="139" t="n">
        <v>43657</v>
      </c>
      <c r="F1023" s="252" t="n">
        <v>5271</v>
      </c>
      <c r="G1023" s="252" t="n">
        <v>7335</v>
      </c>
      <c r="H1023" s="253" t="n">
        <v>6983</v>
      </c>
      <c r="I1023" s="252" t="n"/>
      <c r="J1023" s="47">
        <f>+(((G1023-F1023)-(H1023-F1023))/(H1023-F1023))*100</f>
        <v/>
      </c>
      <c r="K1023" s="249" t="n"/>
      <c r="L1023" s="251" t="n"/>
      <c r="M1023" s="251" t="n"/>
      <c r="N1023" s="206" t="n"/>
      <c r="O1023" s="206" t="n"/>
      <c r="P1023" s="207">
        <f>+(((H1023-F1023)/1000)*1000)/10</f>
        <v/>
      </c>
      <c r="Q1023" s="207" t="n"/>
      <c r="R1023" s="26" t="inlineStr">
        <is>
          <t>FALSO</t>
        </is>
      </c>
      <c r="S1023" s="26" t="inlineStr">
        <is>
          <t>FALSO</t>
        </is>
      </c>
      <c r="T1023" s="211" t="n"/>
      <c r="U1023" s="211" t="n"/>
      <c r="V1023" s="290" t="inlineStr">
        <is>
          <t>Plot válido</t>
        </is>
      </c>
    </row>
    <row r="1024" ht="15.75" customHeight="1" s="412">
      <c r="A1024" s="199" t="n">
        <v>5959</v>
      </c>
      <c r="B1024" s="200" t="n">
        <v>103</v>
      </c>
      <c r="C1024" s="252" t="n">
        <v>209</v>
      </c>
      <c r="D1024" s="252" t="n">
        <v>22</v>
      </c>
      <c r="E1024" s="139" t="n">
        <v>43685</v>
      </c>
      <c r="F1024" s="252" t="n">
        <v>5213</v>
      </c>
      <c r="G1024" s="252" t="n">
        <v>6700</v>
      </c>
      <c r="H1024" s="253" t="n">
        <v>6497</v>
      </c>
      <c r="I1024" s="252" t="n">
        <v>7</v>
      </c>
      <c r="J1024" s="47">
        <f>+(((G1024-F1024)-(H1024-F1024))/(H1024-F1024))*100</f>
        <v/>
      </c>
      <c r="K1024" s="249" t="n"/>
      <c r="L1024" s="250">
        <f>AVERAGE(J1024:J1025)</f>
        <v/>
      </c>
      <c r="M1024" s="250">
        <f>_xlfn.STDEV.S(J1024,J1025)</f>
        <v/>
      </c>
      <c r="N1024" s="206" t="n"/>
      <c r="O1024" s="206" t="n"/>
      <c r="P1024" s="207">
        <f>+(((H1024-F1024)/1000)*1000)/10</f>
        <v/>
      </c>
      <c r="Q1024" s="207">
        <f>AVERAGE(P1024:P1025)</f>
        <v/>
      </c>
      <c r="R1024" s="26" t="inlineStr">
        <is>
          <t>FALSO</t>
        </is>
      </c>
      <c r="S1024" s="26" t="inlineStr">
        <is>
          <t>VERDADERO</t>
        </is>
      </c>
      <c r="T1024" s="211" t="n"/>
      <c r="U1024" s="211" t="n"/>
      <c r="V1024" s="290" t="inlineStr">
        <is>
          <t>Plot válido</t>
        </is>
      </c>
    </row>
    <row r="1025" ht="15.75" customHeight="1" s="412">
      <c r="A1025" s="199" t="n">
        <v>5960</v>
      </c>
      <c r="B1025" s="200" t="n">
        <v>103</v>
      </c>
      <c r="C1025" s="252" t="n">
        <v>209</v>
      </c>
      <c r="D1025" s="252" t="n">
        <v>22</v>
      </c>
      <c r="E1025" s="139" t="n">
        <v>43685</v>
      </c>
      <c r="F1025" s="252" t="n">
        <v>5213</v>
      </c>
      <c r="G1025" s="252" t="n">
        <v>6673</v>
      </c>
      <c r="H1025" s="253" t="n">
        <v>6470</v>
      </c>
      <c r="I1025" s="252" t="n"/>
      <c r="J1025" s="47">
        <f>+(((G1025-F1025)-(H1025-F1025))/(H1025-F1025))*100</f>
        <v/>
      </c>
      <c r="K1025" s="249" t="n"/>
      <c r="L1025" s="251" t="n"/>
      <c r="M1025" s="251" t="n"/>
      <c r="N1025" s="206" t="n"/>
      <c r="O1025" s="206" t="n"/>
      <c r="P1025" s="207">
        <f>+(((H1025-F1025)/1000)*1000)/10</f>
        <v/>
      </c>
      <c r="Q1025" s="207" t="n"/>
      <c r="R1025" s="26" t="inlineStr">
        <is>
          <t>FALSO</t>
        </is>
      </c>
      <c r="S1025" s="26" t="inlineStr">
        <is>
          <t>FALSO</t>
        </is>
      </c>
      <c r="T1025" s="211" t="n"/>
      <c r="U1025" s="211" t="n"/>
      <c r="V1025" s="290" t="inlineStr">
        <is>
          <t>Plot válido</t>
        </is>
      </c>
    </row>
    <row r="1026" ht="15.75" customHeight="1" s="412">
      <c r="A1026" s="199" t="n">
        <v>3351</v>
      </c>
      <c r="B1026" s="200" t="n">
        <v>107</v>
      </c>
      <c r="C1026" s="255" t="n">
        <v>210</v>
      </c>
      <c r="D1026" s="255" t="n">
        <v>13</v>
      </c>
      <c r="E1026" s="58" t="n">
        <v>43587</v>
      </c>
      <c r="F1026" s="255" t="n">
        <v>5226</v>
      </c>
      <c r="G1026" s="255" t="n">
        <v>7908</v>
      </c>
      <c r="H1026" s="256" t="n">
        <v>7266</v>
      </c>
      <c r="I1026" s="255" t="n">
        <v>1</v>
      </c>
      <c r="J1026" s="59">
        <f>+(((G1026-F1026)-(H1026-F1026))/(H1026-F1026))*100</f>
        <v/>
      </c>
      <c r="K1026" s="257" t="inlineStr">
        <is>
          <t>2/5</t>
        </is>
      </c>
      <c r="L1026" s="258">
        <f>AVERAGE(J1026:J1027)</f>
        <v/>
      </c>
      <c r="M1026" s="258">
        <f>_xlfn.STDEV.S(J1026,J1027)</f>
        <v/>
      </c>
      <c r="N1026" s="206" t="n">
        <v>1</v>
      </c>
      <c r="O1026" s="206" t="n"/>
      <c r="P1026" s="207">
        <f>+(((H1026-F1026)/1000)*1000)/10</f>
        <v/>
      </c>
      <c r="Q1026" s="207">
        <f>AVERAGE(P1026:P1027)</f>
        <v/>
      </c>
      <c r="R1026" s="26" t="inlineStr">
        <is>
          <t>FALSO</t>
        </is>
      </c>
      <c r="S1026" s="26" t="inlineStr">
        <is>
          <t>FALSO</t>
        </is>
      </c>
      <c r="T1026" s="211" t="n"/>
      <c r="U1026" s="211" t="n"/>
      <c r="V1026" s="290" t="inlineStr">
        <is>
          <t>Plot válido</t>
        </is>
      </c>
    </row>
    <row r="1027" ht="15.75" customHeight="1" s="412">
      <c r="A1027" s="199" t="n">
        <v>3352</v>
      </c>
      <c r="B1027" s="200" t="n">
        <v>108</v>
      </c>
      <c r="C1027" s="255" t="n">
        <v>210</v>
      </c>
      <c r="D1027" s="255" t="n">
        <v>13</v>
      </c>
      <c r="E1027" s="58" t="n">
        <v>43587</v>
      </c>
      <c r="F1027" s="255" t="n">
        <v>5274</v>
      </c>
      <c r="G1027" s="255" t="n">
        <v>7829</v>
      </c>
      <c r="H1027" s="256" t="n">
        <v>7212</v>
      </c>
      <c r="I1027" s="255" t="n"/>
      <c r="J1027" s="59">
        <f>+(((G1027-F1027)-(H1027-F1027))/(H1027-F1027))*100</f>
        <v/>
      </c>
      <c r="K1027" s="257" t="n"/>
      <c r="L1027" s="259" t="n"/>
      <c r="M1027" s="259" t="n"/>
      <c r="N1027" s="206" t="n"/>
      <c r="O1027" s="206" t="n"/>
      <c r="P1027" s="207">
        <f>+(((H1027-F1027)/1000)*1000)/10</f>
        <v/>
      </c>
      <c r="Q1027" s="207" t="n"/>
      <c r="R1027" s="26" t="inlineStr">
        <is>
          <t>FALSO</t>
        </is>
      </c>
      <c r="S1027" s="26" t="inlineStr">
        <is>
          <t>FALSO</t>
        </is>
      </c>
      <c r="T1027" s="211" t="n"/>
      <c r="U1027" s="211" t="n"/>
      <c r="V1027" s="290" t="inlineStr">
        <is>
          <t>Plot válido</t>
        </is>
      </c>
    </row>
    <row r="1028" ht="15.75" customHeight="1" s="412">
      <c r="A1028" s="199" t="n">
        <v>4075</v>
      </c>
      <c r="B1028" s="200" t="n">
        <v>105</v>
      </c>
      <c r="C1028" s="255" t="n">
        <v>210</v>
      </c>
      <c r="D1028" s="255" t="n">
        <v>15</v>
      </c>
      <c r="E1028" s="58" t="n">
        <v>43599</v>
      </c>
      <c r="F1028" s="255" t="n">
        <v>5251</v>
      </c>
      <c r="G1028" s="255" t="n">
        <v>7704</v>
      </c>
      <c r="H1028" s="256" t="n">
        <v>7109</v>
      </c>
      <c r="I1028" s="255" t="n"/>
      <c r="J1028" s="59">
        <f>+(((G1028-F1028)-(H1028-F1028))/(H1028-F1028))*100</f>
        <v/>
      </c>
      <c r="K1028" s="260" t="n"/>
      <c r="L1028" s="258">
        <f>AVERAGE(J1028:J1029)</f>
        <v/>
      </c>
      <c r="M1028" s="258">
        <f>_xlfn.STDEV.S(J1028,J1029)</f>
        <v/>
      </c>
      <c r="N1028" s="206" t="n"/>
      <c r="O1028" s="206" t="n"/>
      <c r="P1028" s="207">
        <f>+(((H1028-F1028)/1000)*1000)/10</f>
        <v/>
      </c>
      <c r="Q1028" s="207">
        <f>AVERAGE(P1028:P1029)</f>
        <v/>
      </c>
      <c r="R1028" s="26" t="inlineStr">
        <is>
          <t>FALSO</t>
        </is>
      </c>
      <c r="S1028" s="26" t="inlineStr">
        <is>
          <t>FALSO</t>
        </is>
      </c>
      <c r="T1028" s="211" t="n"/>
      <c r="U1028" s="211" t="n"/>
      <c r="V1028" s="290" t="inlineStr">
        <is>
          <t>Plot válido</t>
        </is>
      </c>
    </row>
    <row r="1029" ht="15.75" customHeight="1" s="412">
      <c r="A1029" s="199" t="n">
        <v>4076</v>
      </c>
      <c r="B1029" s="200" t="n">
        <v>106</v>
      </c>
      <c r="C1029" s="255" t="n">
        <v>210</v>
      </c>
      <c r="D1029" s="255" t="n">
        <v>15</v>
      </c>
      <c r="E1029" s="58" t="n">
        <v>43599</v>
      </c>
      <c r="F1029" s="255" t="n">
        <v>5219</v>
      </c>
      <c r="G1029" s="255" t="n">
        <v>8006</v>
      </c>
      <c r="H1029" s="256" t="n">
        <v>7341</v>
      </c>
      <c r="I1029" s="255" t="n"/>
      <c r="J1029" s="59">
        <f>+(((G1029-F1029)-(H1029-F1029))/(H1029-F1029))*100</f>
        <v/>
      </c>
      <c r="K1029" s="260" t="n"/>
      <c r="L1029" s="259" t="n"/>
      <c r="M1029" s="259" t="n"/>
      <c r="N1029" s="206" t="n"/>
      <c r="O1029" s="206" t="n"/>
      <c r="P1029" s="207">
        <f>+(((H1029-F1029)/1000)*1000)/10</f>
        <v/>
      </c>
      <c r="Q1029" s="207" t="n"/>
      <c r="R1029" s="26" t="inlineStr">
        <is>
          <t>FALSO</t>
        </is>
      </c>
      <c r="S1029" s="26" t="inlineStr">
        <is>
          <t>FALSO</t>
        </is>
      </c>
      <c r="T1029" s="211" t="n"/>
      <c r="U1029" s="211" t="n"/>
      <c r="V1029" s="290" t="inlineStr">
        <is>
          <t>Plot válido</t>
        </is>
      </c>
    </row>
    <row r="1030" ht="15.75" customHeight="1" s="412">
      <c r="A1030" s="199" t="n">
        <v>4721</v>
      </c>
      <c r="B1030" s="200" t="n">
        <v>105</v>
      </c>
      <c r="C1030" s="255" t="n">
        <v>210</v>
      </c>
      <c r="D1030" s="255" t="n">
        <v>17</v>
      </c>
      <c r="E1030" s="58" t="n">
        <v>43619</v>
      </c>
      <c r="F1030" s="255" t="n">
        <v>5251</v>
      </c>
      <c r="G1030" s="255" t="n">
        <v>7494</v>
      </c>
      <c r="H1030" s="256" t="n">
        <v>7077</v>
      </c>
      <c r="I1030" s="255" t="n"/>
      <c r="J1030" s="59">
        <f>+(((G1030-F1030)-(H1030-F1030))/(H1030-F1030))*100</f>
        <v/>
      </c>
      <c r="K1030" s="257" t="n"/>
      <c r="L1030" s="258">
        <f>AVERAGE(J1030:J1031)</f>
        <v/>
      </c>
      <c r="M1030" s="258">
        <f>_xlfn.STDEV.S(J1030,J1031)</f>
        <v/>
      </c>
      <c r="N1030" s="206" t="n"/>
      <c r="O1030" s="206" t="n"/>
      <c r="P1030" s="207">
        <f>+(((H1030-F1030)/1000)*1000)/10</f>
        <v/>
      </c>
      <c r="Q1030" s="207">
        <f>AVERAGE(P1030:P1031)</f>
        <v/>
      </c>
      <c r="R1030" s="26" t="inlineStr">
        <is>
          <t>FALSO</t>
        </is>
      </c>
      <c r="S1030" s="26" t="inlineStr">
        <is>
          <t>FALSO</t>
        </is>
      </c>
      <c r="T1030" s="211" t="n"/>
      <c r="U1030" s="211" t="n"/>
      <c r="V1030" s="290" t="inlineStr">
        <is>
          <t>Plot válido</t>
        </is>
      </c>
    </row>
    <row r="1031" ht="15.75" customHeight="1" s="412">
      <c r="A1031" s="199" t="n">
        <v>4722</v>
      </c>
      <c r="B1031" s="200" t="n">
        <v>106</v>
      </c>
      <c r="C1031" s="255" t="n">
        <v>210</v>
      </c>
      <c r="D1031" s="255" t="n">
        <v>17</v>
      </c>
      <c r="E1031" s="58" t="n">
        <v>43619</v>
      </c>
      <c r="F1031" s="255" t="n">
        <v>5219</v>
      </c>
      <c r="G1031" s="255" t="n">
        <v>7003</v>
      </c>
      <c r="H1031" s="256" t="n">
        <v>6678</v>
      </c>
      <c r="I1031" s="255" t="n"/>
      <c r="J1031" s="59">
        <f>+(((G1031-F1031)-(H1031-F1031))/(H1031-F1031))*100</f>
        <v/>
      </c>
      <c r="K1031" s="257" t="n"/>
      <c r="L1031" s="259" t="n"/>
      <c r="M1031" s="259" t="n"/>
      <c r="N1031" s="206" t="n"/>
      <c r="O1031" s="206" t="n"/>
      <c r="P1031" s="207">
        <f>+(((H1031-F1031)/1000)*1000)/10</f>
        <v/>
      </c>
      <c r="Q1031" s="207" t="n"/>
      <c r="R1031" s="26" t="inlineStr">
        <is>
          <t>FALSO</t>
        </is>
      </c>
      <c r="S1031" s="26" t="inlineStr">
        <is>
          <t>FALSO</t>
        </is>
      </c>
      <c r="T1031" s="211" t="n"/>
      <c r="U1031" s="211" t="n"/>
      <c r="V1031" s="290" t="inlineStr">
        <is>
          <t>Plot válido</t>
        </is>
      </c>
    </row>
    <row r="1032" ht="15.75" customHeight="1" s="412">
      <c r="A1032" s="199" t="n">
        <v>5335</v>
      </c>
      <c r="B1032" s="200" t="n">
        <v>73</v>
      </c>
      <c r="C1032" s="252" t="n">
        <v>210</v>
      </c>
      <c r="D1032" s="252" t="n">
        <v>19</v>
      </c>
      <c r="E1032" s="139" t="n">
        <v>43637</v>
      </c>
      <c r="F1032" s="252" t="n">
        <v>5203</v>
      </c>
      <c r="G1032" s="252" t="n">
        <v>7236</v>
      </c>
      <c r="H1032" s="253" t="n">
        <v>6862</v>
      </c>
      <c r="I1032" s="252" t="n">
        <v>10</v>
      </c>
      <c r="J1032" s="261">
        <f>+(((G1032-F1032)-(H1032-F1032))/(H1032-F1032))*100</f>
        <v/>
      </c>
      <c r="K1032" s="262" t="n"/>
      <c r="L1032" s="263">
        <f>AVERAGE(J1032:J1033)</f>
        <v/>
      </c>
      <c r="M1032" s="263">
        <f>_xlfn.STDEV.S(J1032,J1033)</f>
        <v/>
      </c>
      <c r="N1032" s="206" t="n"/>
      <c r="O1032" s="206" t="n"/>
      <c r="P1032" s="207">
        <f>+(((H1032-F1032)/1000)*1000)/10</f>
        <v/>
      </c>
      <c r="Q1032" s="207">
        <f>AVERAGE(P1032:P1033)</f>
        <v/>
      </c>
      <c r="R1032" s="26" t="inlineStr">
        <is>
          <t>FALSO</t>
        </is>
      </c>
      <c r="S1032" s="26" t="inlineStr">
        <is>
          <t>FALSO</t>
        </is>
      </c>
      <c r="T1032" s="211" t="n"/>
      <c r="U1032" s="211" t="n"/>
      <c r="V1032" s="290" t="inlineStr">
        <is>
          <t>Plot válido</t>
        </is>
      </c>
    </row>
    <row r="1033" ht="15.75" customHeight="1" s="412">
      <c r="A1033" s="199" t="n">
        <v>5336</v>
      </c>
      <c r="B1033" s="200" t="n">
        <v>74</v>
      </c>
      <c r="C1033" s="252" t="n">
        <v>210</v>
      </c>
      <c r="D1033" s="252" t="n">
        <v>19</v>
      </c>
      <c r="E1033" s="139" t="n">
        <v>43637</v>
      </c>
      <c r="F1033" s="252" t="n">
        <v>5309</v>
      </c>
      <c r="G1033" s="252" t="n">
        <v>7410</v>
      </c>
      <c r="H1033" s="253" t="n">
        <v>7027</v>
      </c>
      <c r="I1033" s="252" t="n"/>
      <c r="J1033" s="261">
        <f>+(((G1033-F1033)-(H1033-F1033))/(H1033-F1033))*100</f>
        <v/>
      </c>
      <c r="K1033" s="262" t="n"/>
      <c r="L1033" s="207" t="n"/>
      <c r="M1033" s="207" t="n"/>
      <c r="N1033" s="206" t="n"/>
      <c r="O1033" s="206" t="n"/>
      <c r="P1033" s="207">
        <f>+(((H1033-F1033)/1000)*1000)/10</f>
        <v/>
      </c>
      <c r="Q1033" s="207" t="n"/>
      <c r="R1033" s="26" t="inlineStr">
        <is>
          <t>FALSO</t>
        </is>
      </c>
      <c r="S1033" s="26" t="inlineStr">
        <is>
          <t>FALSO</t>
        </is>
      </c>
      <c r="T1033" s="211" t="n"/>
      <c r="U1033" s="211" t="n"/>
      <c r="V1033" s="290" t="inlineStr">
        <is>
          <t>Plot válido</t>
        </is>
      </c>
    </row>
    <row r="1034" ht="15.75" customHeight="1" s="412">
      <c r="A1034" s="199" t="n">
        <v>5961</v>
      </c>
      <c r="B1034" s="200" t="n">
        <v>104</v>
      </c>
      <c r="C1034" s="252" t="n">
        <v>210</v>
      </c>
      <c r="D1034" s="252" t="n">
        <v>22</v>
      </c>
      <c r="E1034" s="139" t="n">
        <v>43685</v>
      </c>
      <c r="F1034" s="252" t="n">
        <v>5257</v>
      </c>
      <c r="G1034" s="252" t="n">
        <v>7427</v>
      </c>
      <c r="H1034" s="253" t="n">
        <v>7131</v>
      </c>
      <c r="I1034" s="252" t="n">
        <v>10</v>
      </c>
      <c r="J1034" s="47">
        <f>+(((G1034-F1034)-(H1034-F1034))/(H1034-F1034))*100</f>
        <v/>
      </c>
      <c r="K1034" s="249" t="n"/>
      <c r="L1034" s="250">
        <f>AVERAGE(J1034:J1035)</f>
        <v/>
      </c>
      <c r="M1034" s="250">
        <f>_xlfn.STDEV.S(J1034,J1035)</f>
        <v/>
      </c>
      <c r="N1034" s="206" t="n"/>
      <c r="O1034" s="206" t="n"/>
      <c r="P1034" s="207">
        <f>+(((H1034-F1034)/1000)*1000)/10</f>
        <v/>
      </c>
      <c r="Q1034" s="207">
        <f>AVERAGE(P1034:P1035)</f>
        <v/>
      </c>
      <c r="R1034" s="26" t="inlineStr">
        <is>
          <t>FALSO</t>
        </is>
      </c>
      <c r="S1034" s="26" t="inlineStr">
        <is>
          <t>FALSO</t>
        </is>
      </c>
      <c r="T1034" s="211" t="n"/>
      <c r="U1034" s="211" t="n"/>
      <c r="V1034" s="290" t="inlineStr">
        <is>
          <t>Plot válido</t>
        </is>
      </c>
    </row>
    <row r="1035" ht="15.75" customHeight="1" s="412">
      <c r="A1035" s="199" t="n">
        <v>5962</v>
      </c>
      <c r="B1035" s="200" t="n">
        <v>104</v>
      </c>
      <c r="C1035" s="252" t="n">
        <v>210</v>
      </c>
      <c r="D1035" s="252" t="n">
        <v>22</v>
      </c>
      <c r="E1035" s="139" t="n">
        <v>43685</v>
      </c>
      <c r="F1035" s="252" t="n">
        <v>5257</v>
      </c>
      <c r="G1035" s="252" t="n">
        <v>7149</v>
      </c>
      <c r="H1035" s="253" t="n">
        <v>6885</v>
      </c>
      <c r="I1035" s="252" t="n"/>
      <c r="J1035" s="47">
        <f>+(((G1035-F1035)-(H1035-F1035))/(H1035-F1035))*100</f>
        <v/>
      </c>
      <c r="K1035" s="249" t="n"/>
      <c r="L1035" s="251" t="n"/>
      <c r="M1035" s="251" t="n"/>
      <c r="N1035" s="206" t="n"/>
      <c r="O1035" s="206" t="n"/>
      <c r="P1035" s="207">
        <f>+(((H1035-F1035)/1000)*1000)/10</f>
        <v/>
      </c>
      <c r="Q1035" s="207" t="n"/>
      <c r="R1035" s="26" t="inlineStr">
        <is>
          <t>FALSO</t>
        </is>
      </c>
      <c r="S1035" s="26" t="inlineStr">
        <is>
          <t>FALSO</t>
        </is>
      </c>
      <c r="T1035" s="211" t="n"/>
      <c r="U1035" s="211" t="n"/>
      <c r="V1035" s="290" t="inlineStr">
        <is>
          <t>Plot válido</t>
        </is>
      </c>
    </row>
    <row r="1036" ht="15.75" customHeight="1" s="412">
      <c r="A1036" s="199" t="n">
        <v>3735</v>
      </c>
      <c r="B1036" s="200" t="n">
        <v>157</v>
      </c>
      <c r="C1036" s="223" t="n">
        <v>211</v>
      </c>
      <c r="D1036" s="223" t="n">
        <v>14</v>
      </c>
      <c r="E1036" s="73" t="n">
        <v>43591</v>
      </c>
      <c r="F1036" s="223" t="n">
        <v>5319</v>
      </c>
      <c r="G1036" s="224" t="n">
        <v>8393</v>
      </c>
      <c r="H1036" s="225" t="n">
        <v>7277</v>
      </c>
      <c r="I1036" s="223" t="n">
        <v>2</v>
      </c>
      <c r="J1036" s="74">
        <f>+(((G1036-F1036)-(H1036-F1036))/(H1036-F1036))*100</f>
        <v/>
      </c>
      <c r="K1036" s="233" t="inlineStr">
        <is>
          <t>1/4</t>
        </is>
      </c>
      <c r="L1036" s="227">
        <f>AVERAGE(J1036:J1037)</f>
        <v/>
      </c>
      <c r="M1036" s="227">
        <f>_xlfn.STDEV.S(J1036,J1037)</f>
        <v/>
      </c>
      <c r="N1036" s="206" t="n">
        <v>3</v>
      </c>
      <c r="O1036" s="206" t="n"/>
      <c r="P1036" s="207">
        <f>+(((H1036-F1036)/1000)*1000)/10</f>
        <v/>
      </c>
      <c r="Q1036" s="207">
        <f>AVERAGE(P1036:P1037)</f>
        <v/>
      </c>
      <c r="R1036" s="26" t="inlineStr">
        <is>
          <t>FALSO</t>
        </is>
      </c>
      <c r="S1036" s="26" t="inlineStr">
        <is>
          <t>FALSO</t>
        </is>
      </c>
      <c r="T1036" s="211" t="n"/>
      <c r="U1036" s="211" t="n"/>
      <c r="V1036" s="290" t="inlineStr">
        <is>
          <t>Plot válido</t>
        </is>
      </c>
    </row>
    <row r="1037" ht="15.75" customHeight="1" s="412">
      <c r="A1037" s="199" t="n">
        <v>3736</v>
      </c>
      <c r="B1037" s="200" t="n">
        <v>158</v>
      </c>
      <c r="C1037" s="223" t="n">
        <v>211</v>
      </c>
      <c r="D1037" s="223" t="n">
        <v>14</v>
      </c>
      <c r="E1037" s="73" t="n">
        <v>43591</v>
      </c>
      <c r="F1037" s="223" t="n">
        <v>5219</v>
      </c>
      <c r="G1037" s="224" t="n">
        <v>8317</v>
      </c>
      <c r="H1037" s="225" t="n">
        <v>7187</v>
      </c>
      <c r="I1037" s="223" t="n"/>
      <c r="J1037" s="74">
        <f>+(((G1037-F1037)-(H1037-F1037))/(H1037-F1037))*100</f>
        <v/>
      </c>
      <c r="K1037" s="233" t="n"/>
      <c r="L1037" s="228" t="n"/>
      <c r="M1037" s="228" t="n"/>
      <c r="N1037" s="206" t="n"/>
      <c r="O1037" s="206" t="n"/>
      <c r="P1037" s="207">
        <f>+(((H1037-F1037)/1000)*1000)/10</f>
        <v/>
      </c>
      <c r="Q1037" s="207" t="n"/>
      <c r="R1037" s="26" t="inlineStr">
        <is>
          <t>FALSO</t>
        </is>
      </c>
      <c r="S1037" s="26" t="inlineStr">
        <is>
          <t>FALSO</t>
        </is>
      </c>
      <c r="T1037" s="211" t="n"/>
      <c r="U1037" s="211" t="n"/>
      <c r="V1037" s="290" t="inlineStr">
        <is>
          <t>Plot válido</t>
        </is>
      </c>
    </row>
    <row r="1038" ht="15.75" customHeight="1" s="412">
      <c r="A1038" s="199" t="n">
        <v>4397</v>
      </c>
      <c r="B1038" s="200" t="n">
        <v>103</v>
      </c>
      <c r="C1038" s="223" t="n">
        <v>211</v>
      </c>
      <c r="D1038" s="223" t="n">
        <v>16</v>
      </c>
      <c r="E1038" s="73" t="n">
        <v>43607</v>
      </c>
      <c r="F1038" s="223" t="n">
        <v>5213</v>
      </c>
      <c r="G1038" s="223" t="n">
        <v>8228</v>
      </c>
      <c r="H1038" s="225" t="n">
        <v>7460</v>
      </c>
      <c r="I1038" s="223" t="n">
        <v>2</v>
      </c>
      <c r="J1038" s="74">
        <f>+(((G1038-F1038)-(H1038-F1038))/(H1038-F1038))*100</f>
        <v/>
      </c>
      <c r="K1038" s="233" t="inlineStr">
        <is>
          <t>MF</t>
        </is>
      </c>
      <c r="L1038" s="227">
        <f>AVERAGE(J1038:J1039)</f>
        <v/>
      </c>
      <c r="M1038" s="227">
        <f>_xlfn.STDEV.S(J1038,J1039)</f>
        <v/>
      </c>
      <c r="N1038" s="206" t="n"/>
      <c r="O1038" s="206" t="n"/>
      <c r="P1038" s="207">
        <f>+(((H1038-F1038)/1000)*1000)/10</f>
        <v/>
      </c>
      <c r="Q1038" s="207">
        <f>AVERAGE(P1038:P1039)</f>
        <v/>
      </c>
      <c r="R1038" s="26" t="inlineStr">
        <is>
          <t>VERDADERO</t>
        </is>
      </c>
      <c r="S1038" s="26" t="inlineStr">
        <is>
          <t>FALSO</t>
        </is>
      </c>
      <c r="T1038" s="211" t="n"/>
      <c r="U1038" s="211" t="n"/>
      <c r="V1038" s="290" t="inlineStr">
        <is>
          <t>Plot válido</t>
        </is>
      </c>
    </row>
    <row r="1039" ht="15.75" customHeight="1" s="412">
      <c r="A1039" s="199" t="n">
        <v>4398</v>
      </c>
      <c r="B1039" s="200" t="n">
        <v>104</v>
      </c>
      <c r="C1039" s="223" t="n">
        <v>211</v>
      </c>
      <c r="D1039" s="223" t="n">
        <v>16</v>
      </c>
      <c r="E1039" s="73" t="n">
        <v>43607</v>
      </c>
      <c r="F1039" s="223" t="n">
        <v>5257</v>
      </c>
      <c r="G1039" s="223" t="n">
        <v>8265</v>
      </c>
      <c r="H1039" s="225" t="n">
        <v>7482</v>
      </c>
      <c r="I1039" s="223" t="n"/>
      <c r="J1039" s="74">
        <f>+(((G1039-F1039)-(H1039-F1039))/(H1039-F1039))*100</f>
        <v/>
      </c>
      <c r="K1039" s="233" t="n"/>
      <c r="L1039" s="228" t="n"/>
      <c r="M1039" s="228" t="n"/>
      <c r="N1039" s="206" t="n"/>
      <c r="O1039" s="206" t="n"/>
      <c r="P1039" s="207">
        <f>+(((H1039-F1039)/1000)*1000)/10</f>
        <v/>
      </c>
      <c r="Q1039" s="207" t="n"/>
      <c r="R1039" s="26" t="inlineStr">
        <is>
          <t>FALSO</t>
        </is>
      </c>
      <c r="S1039" s="26" t="inlineStr">
        <is>
          <t>FALSO</t>
        </is>
      </c>
      <c r="T1039" s="211" t="n"/>
      <c r="U1039" s="211" t="n"/>
      <c r="V1039" s="290" t="inlineStr">
        <is>
          <t>Plot válido</t>
        </is>
      </c>
    </row>
    <row r="1040" ht="15.75" customHeight="1" s="412">
      <c r="A1040" s="199" t="n">
        <v>5043</v>
      </c>
      <c r="B1040" s="200" t="n">
        <v>103</v>
      </c>
      <c r="C1040" s="223" t="n">
        <v>211</v>
      </c>
      <c r="D1040" s="223" t="n">
        <v>18</v>
      </c>
      <c r="E1040" s="73" t="n">
        <v>43626</v>
      </c>
      <c r="F1040" s="223" t="n">
        <v>5213</v>
      </c>
      <c r="G1040" s="223" t="n">
        <v>8222</v>
      </c>
      <c r="H1040" s="225" t="n">
        <v>7422</v>
      </c>
      <c r="I1040" s="223" t="n">
        <v>8</v>
      </c>
      <c r="J1040" s="74">
        <f>+(((G1040-F1040)-(H1040-F1040))/(H1040-F1040))*100</f>
        <v/>
      </c>
      <c r="K1040" s="233" t="n"/>
      <c r="L1040" s="227">
        <f>AVERAGE(J1040:J1041)</f>
        <v/>
      </c>
      <c r="M1040" s="227">
        <f>_xlfn.STDEV.S(J1040,J1041)</f>
        <v/>
      </c>
      <c r="N1040" s="206" t="n"/>
      <c r="O1040" s="206" t="n"/>
      <c r="P1040" s="207">
        <f>+(((H1040-F1040)/1000)*1000)/10</f>
        <v/>
      </c>
      <c r="Q1040" s="207">
        <f>AVERAGE(P1040:P1041)</f>
        <v/>
      </c>
      <c r="R1040" s="26" t="inlineStr">
        <is>
          <t>FALSO</t>
        </is>
      </c>
      <c r="S1040" s="26" t="inlineStr">
        <is>
          <t>FALSO</t>
        </is>
      </c>
      <c r="T1040" s="211" t="n"/>
      <c r="U1040" s="211" t="n"/>
      <c r="V1040" s="290" t="inlineStr">
        <is>
          <t>Plot válido</t>
        </is>
      </c>
    </row>
    <row r="1041" ht="15.75" customHeight="1" s="412">
      <c r="A1041" s="199" t="n">
        <v>5044</v>
      </c>
      <c r="B1041" s="200" t="n">
        <v>104</v>
      </c>
      <c r="C1041" s="223" t="n">
        <v>211</v>
      </c>
      <c r="D1041" s="223" t="n">
        <v>18</v>
      </c>
      <c r="E1041" s="73" t="n">
        <v>43626</v>
      </c>
      <c r="F1041" s="223" t="n">
        <v>5257</v>
      </c>
      <c r="G1041" s="223" t="n">
        <v>8157</v>
      </c>
      <c r="H1041" s="225" t="n">
        <v>7400</v>
      </c>
      <c r="I1041" s="223" t="n"/>
      <c r="J1041" s="74">
        <f>+(((G1041-F1041)-(H1041-F1041))/(H1041-F1041))*100</f>
        <v/>
      </c>
      <c r="K1041" s="233" t="n"/>
      <c r="L1041" s="228" t="n"/>
      <c r="M1041" s="228" t="n"/>
      <c r="N1041" s="206" t="n"/>
      <c r="O1041" s="206" t="n"/>
      <c r="P1041" s="207">
        <f>+(((H1041-F1041)/1000)*1000)/10</f>
        <v/>
      </c>
      <c r="Q1041" s="207" t="n"/>
      <c r="R1041" s="26" t="inlineStr">
        <is>
          <t>FALSO</t>
        </is>
      </c>
      <c r="S1041" s="26" t="inlineStr">
        <is>
          <t>FALSO</t>
        </is>
      </c>
      <c r="T1041" s="211" t="n"/>
      <c r="U1041" s="211" t="n"/>
      <c r="V1041" s="290" t="inlineStr">
        <is>
          <t>Plot válido</t>
        </is>
      </c>
    </row>
    <row r="1042" ht="15.75" customHeight="1" s="412">
      <c r="A1042" s="199" t="n">
        <v>5963</v>
      </c>
      <c r="B1042" s="200" t="n">
        <v>105</v>
      </c>
      <c r="C1042" s="252" t="n">
        <v>211</v>
      </c>
      <c r="D1042" s="252" t="n">
        <v>22</v>
      </c>
      <c r="E1042" s="139" t="n">
        <v>43685</v>
      </c>
      <c r="F1042" s="252" t="n">
        <v>5251</v>
      </c>
      <c r="G1042" s="252" t="n">
        <v>8283</v>
      </c>
      <c r="H1042" s="253" t="n">
        <v>7853</v>
      </c>
      <c r="I1042" s="252" t="n">
        <v>8</v>
      </c>
      <c r="J1042" s="47">
        <f>+(((G1042-F1042)-(H1042-F1042))/(H1042-F1042))*100</f>
        <v/>
      </c>
      <c r="K1042" s="249" t="n"/>
      <c r="L1042" s="250">
        <f>AVERAGE(J1042:J1043)</f>
        <v/>
      </c>
      <c r="M1042" s="250">
        <f>_xlfn.STDEV.S(J1042,J1043)</f>
        <v/>
      </c>
      <c r="N1042" s="206" t="n"/>
      <c r="O1042" s="206" t="n"/>
      <c r="P1042" s="207">
        <f>+(((H1042-F1042)/1000)*1000)/10</f>
        <v/>
      </c>
      <c r="Q1042" s="207">
        <f>AVERAGE(P1042:P1043)</f>
        <v/>
      </c>
      <c r="R1042" s="26" t="inlineStr">
        <is>
          <t>FALSO</t>
        </is>
      </c>
      <c r="S1042" s="26" t="inlineStr">
        <is>
          <t>FALSO</t>
        </is>
      </c>
      <c r="T1042" s="211" t="n"/>
      <c r="U1042" s="211" t="n"/>
      <c r="V1042" s="290" t="inlineStr">
        <is>
          <t>Plot válido</t>
        </is>
      </c>
    </row>
    <row r="1043" ht="15.75" customHeight="1" s="412">
      <c r="A1043" s="199" t="n">
        <v>5964</v>
      </c>
      <c r="B1043" s="200" t="n">
        <v>105</v>
      </c>
      <c r="C1043" s="252" t="n">
        <v>211</v>
      </c>
      <c r="D1043" s="252" t="n">
        <v>22</v>
      </c>
      <c r="E1043" s="139" t="n">
        <v>43685</v>
      </c>
      <c r="F1043" s="252" t="n">
        <v>5251</v>
      </c>
      <c r="G1043" s="252" t="n">
        <v>8217</v>
      </c>
      <c r="H1043" s="253" t="n">
        <v>7786</v>
      </c>
      <c r="I1043" s="252" t="n"/>
      <c r="J1043" s="47">
        <f>+(((G1043-F1043)-(H1043-F1043))/(H1043-F1043))*100</f>
        <v/>
      </c>
      <c r="K1043" s="249" t="n"/>
      <c r="L1043" s="251" t="n"/>
      <c r="M1043" s="251" t="n"/>
      <c r="N1043" s="206" t="n"/>
      <c r="O1043" s="206" t="n"/>
      <c r="P1043" s="207">
        <f>+(((H1043-F1043)/1000)*1000)/10</f>
        <v/>
      </c>
      <c r="Q1043" s="207" t="n"/>
      <c r="R1043" s="26" t="inlineStr">
        <is>
          <t>FALSO</t>
        </is>
      </c>
      <c r="S1043" s="26" t="inlineStr">
        <is>
          <t>FALSO</t>
        </is>
      </c>
      <c r="T1043" s="211" t="n"/>
      <c r="U1043" s="211" t="n"/>
      <c r="V1043" s="290" t="inlineStr">
        <is>
          <t>Plot válido</t>
        </is>
      </c>
    </row>
    <row r="1044" ht="15.75" customHeight="1" s="412">
      <c r="A1044" s="199" t="n">
        <v>2955</v>
      </c>
      <c r="B1044" s="200" t="n">
        <v>39</v>
      </c>
      <c r="C1044" s="246" t="n">
        <v>212</v>
      </c>
      <c r="D1044" s="246" t="n">
        <v>11</v>
      </c>
      <c r="E1044" s="46" t="n">
        <v>43571</v>
      </c>
      <c r="F1044" s="247" t="n">
        <v>5245</v>
      </c>
      <c r="G1044" s="246" t="n">
        <v>8890</v>
      </c>
      <c r="H1044" s="248" t="n">
        <v>7708</v>
      </c>
      <c r="I1044" s="246" t="n">
        <v>2</v>
      </c>
      <c r="J1044" s="47">
        <f>+(((G1044-F1044)-(H1044-F1044))/(H1044-F1044))*100</f>
        <v/>
      </c>
      <c r="K1044" s="249" t="inlineStr">
        <is>
          <t>MF</t>
        </is>
      </c>
      <c r="L1044" s="250">
        <f>AVERAGE(J1044:J1045)</f>
        <v/>
      </c>
      <c r="M1044" s="250">
        <f>_xlfn.STDEV.S(J1044,J1045)</f>
        <v/>
      </c>
      <c r="N1044" s="206" t="n">
        <v>2</v>
      </c>
      <c r="O1044" s="206" t="n"/>
      <c r="P1044" s="207">
        <f>+(((H1044-F1044)/1000)*1000)/10</f>
        <v/>
      </c>
      <c r="Q1044" s="207">
        <f>AVERAGE(P1044:P1045)</f>
        <v/>
      </c>
      <c r="R1044" s="26" t="inlineStr">
        <is>
          <t>FALSO</t>
        </is>
      </c>
      <c r="S1044" s="26" t="inlineStr">
        <is>
          <t>FALSO</t>
        </is>
      </c>
      <c r="T1044" s="211" t="n"/>
      <c r="U1044" s="211" t="n"/>
      <c r="V1044" s="290" t="inlineStr">
        <is>
          <t>Plot válido</t>
        </is>
      </c>
    </row>
    <row r="1045" ht="15.75" customHeight="1" s="412">
      <c r="A1045" s="199" t="n">
        <v>2956</v>
      </c>
      <c r="B1045" s="200" t="n">
        <v>40</v>
      </c>
      <c r="C1045" s="246" t="n">
        <v>212</v>
      </c>
      <c r="D1045" s="246" t="n">
        <v>11</v>
      </c>
      <c r="E1045" s="46" t="n">
        <v>43571</v>
      </c>
      <c r="F1045" s="247" t="n">
        <v>5216</v>
      </c>
      <c r="G1045" s="246" t="n">
        <v>8687</v>
      </c>
      <c r="H1045" s="248" t="n">
        <v>7553</v>
      </c>
      <c r="I1045" s="246" t="n"/>
      <c r="J1045" s="47">
        <f>+(((G1045-F1045)-(H1045-F1045))/(H1045-F1045))*100</f>
        <v/>
      </c>
      <c r="K1045" s="249" t="n"/>
      <c r="L1045" s="251" t="n"/>
      <c r="M1045" s="251" t="n"/>
      <c r="N1045" s="206" t="n"/>
      <c r="O1045" s="206" t="n"/>
      <c r="P1045" s="207">
        <f>+(((H1045-F1045)/1000)*1000)/10</f>
        <v/>
      </c>
      <c r="Q1045" s="207" t="n"/>
      <c r="R1045" s="26" t="inlineStr">
        <is>
          <t>FALSO</t>
        </is>
      </c>
      <c r="S1045" s="26" t="inlineStr">
        <is>
          <t>FALSO</t>
        </is>
      </c>
      <c r="T1045" s="211" t="n"/>
      <c r="U1045" s="211" t="n"/>
      <c r="V1045" s="290" t="inlineStr">
        <is>
          <t>Plot válido</t>
        </is>
      </c>
    </row>
    <row r="1046" ht="15.75" customHeight="1" s="412">
      <c r="A1046" s="199" t="n">
        <v>3737</v>
      </c>
      <c r="B1046" s="200" t="n">
        <v>159</v>
      </c>
      <c r="C1046" s="246" t="n">
        <v>212</v>
      </c>
      <c r="D1046" s="246" t="n">
        <v>14</v>
      </c>
      <c r="E1046" s="46" t="n">
        <v>43591</v>
      </c>
      <c r="F1046" s="246" t="n">
        <v>5300</v>
      </c>
      <c r="G1046" s="247" t="n">
        <v>8286</v>
      </c>
      <c r="H1046" s="248" t="n">
        <v>7695</v>
      </c>
      <c r="I1046" s="246" t="n"/>
      <c r="J1046" s="47">
        <f>+(((G1046-F1046)-(H1046-F1046))/(H1046-F1046))*100</f>
        <v/>
      </c>
      <c r="K1046" s="249" t="inlineStr">
        <is>
          <t>26/4</t>
        </is>
      </c>
      <c r="L1046" s="250">
        <f>AVERAGE(J1046:J1047)</f>
        <v/>
      </c>
      <c r="M1046" s="250">
        <f>_xlfn.STDEV.S(J1046,J1047)</f>
        <v/>
      </c>
      <c r="N1046" s="206" t="n"/>
      <c r="O1046" s="206" t="n"/>
      <c r="P1046" s="207">
        <f>+(((H1046-F1046)/1000)*1000)/10</f>
        <v/>
      </c>
      <c r="Q1046" s="207">
        <f>AVERAGE(P1046:P1047)</f>
        <v/>
      </c>
      <c r="R1046" s="26" t="inlineStr">
        <is>
          <t>FALSO</t>
        </is>
      </c>
      <c r="S1046" s="26" t="inlineStr">
        <is>
          <t>FALSO</t>
        </is>
      </c>
      <c r="T1046" s="211" t="n"/>
      <c r="U1046" s="211" t="n"/>
      <c r="V1046" s="290" t="inlineStr">
        <is>
          <t>Plot válido</t>
        </is>
      </c>
    </row>
    <row r="1047" ht="15.75" customHeight="1" s="412">
      <c r="A1047" s="199" t="n">
        <v>3738</v>
      </c>
      <c r="B1047" s="200" t="n">
        <v>160</v>
      </c>
      <c r="C1047" s="246" t="n">
        <v>212</v>
      </c>
      <c r="D1047" s="246" t="n">
        <v>14</v>
      </c>
      <c r="E1047" s="46" t="n">
        <v>43591</v>
      </c>
      <c r="F1047" s="246" t="n">
        <v>5234</v>
      </c>
      <c r="G1047" s="247" t="n">
        <v>8391</v>
      </c>
      <c r="H1047" s="248" t="n">
        <v>7784</v>
      </c>
      <c r="I1047" s="246" t="n"/>
      <c r="J1047" s="47">
        <f>+(((G1047-F1047)-(H1047-F1047))/(H1047-F1047))*100</f>
        <v/>
      </c>
      <c r="K1047" s="249" t="n"/>
      <c r="L1047" s="251" t="n"/>
      <c r="M1047" s="251" t="n"/>
      <c r="N1047" s="206" t="n"/>
      <c r="O1047" s="206" t="n"/>
      <c r="P1047" s="207">
        <f>+(((H1047-F1047)/1000)*1000)/10</f>
        <v/>
      </c>
      <c r="Q1047" s="207" t="n"/>
      <c r="R1047" s="26" t="inlineStr">
        <is>
          <t>FALSO</t>
        </is>
      </c>
      <c r="S1047" s="26" t="inlineStr">
        <is>
          <t>FALSO</t>
        </is>
      </c>
      <c r="T1047" s="211" t="n"/>
      <c r="U1047" s="211" t="n"/>
      <c r="V1047" s="290" t="inlineStr">
        <is>
          <t>Plot válido</t>
        </is>
      </c>
    </row>
    <row r="1048" hidden="1" ht="15.75" customHeight="1" s="412">
      <c r="A1048" s="199" t="n">
        <v>4399</v>
      </c>
      <c r="B1048" s="200" t="n">
        <v>105</v>
      </c>
      <c r="C1048" s="246" t="n">
        <v>212</v>
      </c>
      <c r="D1048" s="246" t="n">
        <v>16</v>
      </c>
      <c r="E1048" s="46" t="n">
        <v>43607</v>
      </c>
      <c r="F1048" s="246" t="n">
        <v>5251</v>
      </c>
      <c r="G1048" s="246" t="n">
        <v>8184</v>
      </c>
      <c r="H1048" s="248" t="n">
        <v>7668</v>
      </c>
      <c r="I1048" s="246" t="n">
        <v>2</v>
      </c>
      <c r="J1048" s="47">
        <f>+(((G1048-F1048)-(H1048-F1048))/(H1048-F1048))*100</f>
        <v/>
      </c>
      <c r="K1048" s="249" t="n"/>
      <c r="L1048" s="250">
        <f>AVERAGE(J1048:J1049)</f>
        <v/>
      </c>
      <c r="M1048" s="250">
        <f>_xlfn.STDEV.S(J1048,J1049)</f>
        <v/>
      </c>
      <c r="N1048" s="206" t="n"/>
      <c r="O1048" s="206" t="n"/>
      <c r="P1048" s="207">
        <f>+(((H1048-F1048)/1000)*1000)/10</f>
        <v/>
      </c>
      <c r="Q1048" s="207">
        <f>AVERAGE(P1048:P1049)</f>
        <v/>
      </c>
      <c r="R1048" s="26" t="inlineStr">
        <is>
          <t>FALSO</t>
        </is>
      </c>
      <c r="S1048" s="26" t="inlineStr">
        <is>
          <t>FALSO</t>
        </is>
      </c>
      <c r="T1048" s="211" t="n"/>
      <c r="U1048" s="211" t="n"/>
      <c r="V1048" s="290" t="inlineStr">
        <is>
          <t>Se descarta</t>
        </is>
      </c>
    </row>
    <row r="1049" hidden="1" ht="15.75" customHeight="1" s="412">
      <c r="A1049" s="199" t="n">
        <v>4400</v>
      </c>
      <c r="B1049" s="200" t="n">
        <v>106</v>
      </c>
      <c r="C1049" s="246" t="n">
        <v>212</v>
      </c>
      <c r="D1049" s="246" t="n">
        <v>16</v>
      </c>
      <c r="E1049" s="46" t="n">
        <v>43607</v>
      </c>
      <c r="F1049" s="246" t="n">
        <v>5219</v>
      </c>
      <c r="G1049" s="246" t="n">
        <v>7825</v>
      </c>
      <c r="H1049" s="248" t="n">
        <v>7363</v>
      </c>
      <c r="I1049" s="246" t="n"/>
      <c r="J1049" s="47">
        <f>+(((G1049-F1049)-(H1049-F1049))/(H1049-F1049))*100</f>
        <v/>
      </c>
      <c r="K1049" s="249" t="n"/>
      <c r="L1049" s="251" t="n"/>
      <c r="M1049" s="251" t="n"/>
      <c r="N1049" s="206" t="n"/>
      <c r="O1049" s="206" t="n"/>
      <c r="P1049" s="207">
        <f>+(((H1049-F1049)/1000)*1000)/10</f>
        <v/>
      </c>
      <c r="Q1049" s="207" t="n"/>
      <c r="R1049" s="26" t="inlineStr">
        <is>
          <t>FALSO</t>
        </is>
      </c>
      <c r="S1049" s="26" t="inlineStr">
        <is>
          <t>FALSO</t>
        </is>
      </c>
      <c r="T1049" s="211" t="n"/>
      <c r="U1049" s="211" t="n"/>
      <c r="V1049" s="290" t="inlineStr">
        <is>
          <t>Se descarta</t>
        </is>
      </c>
    </row>
    <row r="1050" hidden="1" ht="15.75" customHeight="1" s="412">
      <c r="A1050" s="199" t="n">
        <v>5045</v>
      </c>
      <c r="B1050" s="200" t="n">
        <v>105</v>
      </c>
      <c r="C1050" s="246" t="n">
        <v>212</v>
      </c>
      <c r="D1050" s="246" t="n">
        <v>18</v>
      </c>
      <c r="E1050" s="46" t="n">
        <v>43626</v>
      </c>
      <c r="F1050" s="246" t="n">
        <v>5251</v>
      </c>
      <c r="G1050" s="246" t="n">
        <v>8094</v>
      </c>
      <c r="H1050" s="248" t="n">
        <v>7635</v>
      </c>
      <c r="I1050" s="246" t="n">
        <v>7</v>
      </c>
      <c r="J1050" s="47">
        <f>+(((G1050-F1050)-(H1050-F1050))/(H1050-F1050))*100</f>
        <v/>
      </c>
      <c r="K1050" s="249" t="n"/>
      <c r="L1050" s="250">
        <f>AVERAGE(J1050:J1051)</f>
        <v/>
      </c>
      <c r="M1050" s="250">
        <f>_xlfn.STDEV.S(J1050,J1051)</f>
        <v/>
      </c>
      <c r="N1050" s="206" t="n"/>
      <c r="O1050" s="206" t="n"/>
      <c r="P1050" s="207">
        <f>+(((H1050-F1050)/1000)*1000)/10</f>
        <v/>
      </c>
      <c r="Q1050" s="207">
        <f>AVERAGE(P1050:P1051)</f>
        <v/>
      </c>
      <c r="R1050" s="26" t="inlineStr">
        <is>
          <t>FALSO</t>
        </is>
      </c>
      <c r="S1050" s="26" t="inlineStr">
        <is>
          <t>FALSO</t>
        </is>
      </c>
      <c r="T1050" s="211" t="n"/>
      <c r="U1050" s="211" t="n"/>
      <c r="V1050" s="290" t="inlineStr">
        <is>
          <t>Se descarta</t>
        </is>
      </c>
    </row>
    <row r="1051" hidden="1" ht="15.75" customHeight="1" s="412">
      <c r="A1051" s="199" t="n">
        <v>5046</v>
      </c>
      <c r="B1051" s="200" t="n">
        <v>106</v>
      </c>
      <c r="C1051" s="246" t="n">
        <v>212</v>
      </c>
      <c r="D1051" s="246" t="n">
        <v>18</v>
      </c>
      <c r="E1051" s="46" t="n">
        <v>43626</v>
      </c>
      <c r="F1051" s="246" t="n">
        <v>5219</v>
      </c>
      <c r="G1051" s="246" t="n">
        <v>8016</v>
      </c>
      <c r="H1051" s="248" t="n">
        <v>7565</v>
      </c>
      <c r="I1051" s="246" t="n"/>
      <c r="J1051" s="47">
        <f>+(((G1051-F1051)-(H1051-F1051))/(H1051-F1051))*100</f>
        <v/>
      </c>
      <c r="K1051" s="249" t="n"/>
      <c r="L1051" s="251" t="n"/>
      <c r="M1051" s="251" t="n"/>
      <c r="N1051" s="206" t="n"/>
      <c r="O1051" s="206" t="n"/>
      <c r="P1051" s="207">
        <f>+(((H1051-F1051)/1000)*1000)/10</f>
        <v/>
      </c>
      <c r="Q1051" s="207" t="n"/>
      <c r="R1051" s="26" t="inlineStr">
        <is>
          <t>FALSO</t>
        </is>
      </c>
      <c r="S1051" s="26" t="inlineStr">
        <is>
          <t>FALSO</t>
        </is>
      </c>
      <c r="T1051" s="211" t="n"/>
      <c r="U1051" s="211" t="n"/>
      <c r="V1051" s="290" t="inlineStr">
        <is>
          <t>Se descarta</t>
        </is>
      </c>
    </row>
    <row r="1052" hidden="1" ht="15.75" customHeight="1" s="412">
      <c r="A1052" s="199" t="n">
        <v>5535</v>
      </c>
      <c r="B1052" s="200" t="n">
        <v>27</v>
      </c>
      <c r="C1052" s="252" t="n">
        <v>212</v>
      </c>
      <c r="D1052" s="252" t="n">
        <v>20</v>
      </c>
      <c r="E1052" s="139" t="n">
        <v>43649</v>
      </c>
      <c r="F1052" s="252" t="n">
        <v>5236</v>
      </c>
      <c r="G1052" s="252" t="n">
        <v>8253</v>
      </c>
      <c r="H1052" s="253" t="n">
        <v>7741</v>
      </c>
      <c r="I1052" s="252" t="n">
        <v>8</v>
      </c>
      <c r="J1052" s="47">
        <f>+(((G1052-F1052)-(H1052-F1052))/(H1052-F1052))*100</f>
        <v/>
      </c>
      <c r="K1052" s="249" t="n"/>
      <c r="L1052" s="250">
        <f>AVERAGE(J1052:J1053)</f>
        <v/>
      </c>
      <c r="M1052" s="250">
        <f>_xlfn.STDEV.S(J1052,J1053)</f>
        <v/>
      </c>
      <c r="N1052" s="206" t="n"/>
      <c r="O1052" s="206" t="n"/>
      <c r="P1052" s="207">
        <f>+(((H1052-F1052)/1000)*1000)/10</f>
        <v/>
      </c>
      <c r="Q1052" s="207">
        <f>AVERAGE(P1052:P1053)</f>
        <v/>
      </c>
      <c r="R1052" s="26" t="inlineStr">
        <is>
          <t>FALSO</t>
        </is>
      </c>
      <c r="S1052" s="26" t="inlineStr">
        <is>
          <t>FALSO</t>
        </is>
      </c>
      <c r="T1052" s="211" t="n"/>
      <c r="U1052" s="211" t="n"/>
      <c r="V1052" s="290" t="inlineStr">
        <is>
          <t>Se descarta</t>
        </is>
      </c>
    </row>
    <row r="1053" hidden="1" ht="15.75" customHeight="1" s="412">
      <c r="A1053" s="199" t="n">
        <v>5536</v>
      </c>
      <c r="B1053" s="200" t="n">
        <v>28</v>
      </c>
      <c r="C1053" s="252" t="n">
        <v>212</v>
      </c>
      <c r="D1053" s="252" t="n">
        <v>20</v>
      </c>
      <c r="E1053" s="139" t="n">
        <v>43649</v>
      </c>
      <c r="F1053" s="252" t="n">
        <v>5216</v>
      </c>
      <c r="G1053" s="252" t="n">
        <v>8218</v>
      </c>
      <c r="H1053" s="253" t="n">
        <v>7711</v>
      </c>
      <c r="I1053" s="252" t="n"/>
      <c r="J1053" s="47">
        <f>+(((G1053-F1053)-(H1053-F1053))/(H1053-F1053))*100</f>
        <v/>
      </c>
      <c r="K1053" s="249" t="n"/>
      <c r="L1053" s="251" t="n"/>
      <c r="M1053" s="251" t="n"/>
      <c r="N1053" s="206" t="n"/>
      <c r="O1053" s="206" t="n"/>
      <c r="P1053" s="207">
        <f>+(((H1053-F1053)/1000)*1000)/10</f>
        <v/>
      </c>
      <c r="Q1053" s="207" t="n"/>
      <c r="R1053" s="26" t="inlineStr">
        <is>
          <t>FALSO</t>
        </is>
      </c>
      <c r="S1053" s="26" t="inlineStr">
        <is>
          <t>FALSO</t>
        </is>
      </c>
      <c r="T1053" s="211" t="n"/>
      <c r="U1053" s="211" t="n"/>
      <c r="V1053" s="290" t="inlineStr">
        <is>
          <t>Se descarta</t>
        </is>
      </c>
    </row>
    <row r="1054" hidden="1" ht="15.75" customHeight="1" s="412">
      <c r="A1054" s="199" t="n">
        <v>3353</v>
      </c>
      <c r="B1054" s="200" t="n">
        <v>109</v>
      </c>
      <c r="C1054" s="255" t="n">
        <v>213</v>
      </c>
      <c r="D1054" s="255" t="n">
        <v>13</v>
      </c>
      <c r="E1054" s="58" t="n">
        <v>43587</v>
      </c>
      <c r="F1054" s="255" t="n">
        <v>5191</v>
      </c>
      <c r="G1054" s="255" t="n">
        <v>8443</v>
      </c>
      <c r="H1054" s="256" t="n">
        <v>7407</v>
      </c>
      <c r="I1054" s="255" t="n">
        <v>1</v>
      </c>
      <c r="J1054" s="59">
        <f>+(((G1054-F1054)-(H1054-F1054))/(H1054-F1054))*100</f>
        <v/>
      </c>
      <c r="K1054" s="257" t="inlineStr">
        <is>
          <t>24/4</t>
        </is>
      </c>
      <c r="L1054" s="258">
        <f>AVERAGE(J1054:J1055)</f>
        <v/>
      </c>
      <c r="M1054" s="258">
        <f>_xlfn.STDEV.S(J1054,J1055)</f>
        <v/>
      </c>
      <c r="N1054" s="206" t="n">
        <v>1</v>
      </c>
      <c r="O1054" s="206" t="n"/>
      <c r="P1054" s="207">
        <f>+(((H1054-F1054)/1000)*1000)/10</f>
        <v/>
      </c>
      <c r="Q1054" s="207">
        <f>AVERAGE(P1054:P1055)</f>
        <v/>
      </c>
      <c r="R1054" s="26" t="inlineStr">
        <is>
          <t>FALSO</t>
        </is>
      </c>
      <c r="S1054" s="26" t="inlineStr">
        <is>
          <t>FALSO</t>
        </is>
      </c>
      <c r="T1054" s="211" t="n"/>
      <c r="U1054" s="211" t="n"/>
      <c r="V1054" s="290" t="inlineStr">
        <is>
          <t>Se descarta</t>
        </is>
      </c>
    </row>
    <row r="1055" hidden="1" ht="15.75" customHeight="1" s="412">
      <c r="A1055" s="199" t="n">
        <v>3354</v>
      </c>
      <c r="B1055" s="200" t="n">
        <v>110</v>
      </c>
      <c r="C1055" s="255" t="n">
        <v>213</v>
      </c>
      <c r="D1055" s="255" t="n">
        <v>13</v>
      </c>
      <c r="E1055" s="58" t="n">
        <v>43587</v>
      </c>
      <c r="F1055" s="255" t="n">
        <v>5243</v>
      </c>
      <c r="G1055" s="255" t="n">
        <v>8535</v>
      </c>
      <c r="H1055" s="256" t="n">
        <v>7426</v>
      </c>
      <c r="I1055" s="255" t="n"/>
      <c r="J1055" s="59">
        <f>+(((G1055-F1055)-(H1055-F1055))/(H1055-F1055))*100</f>
        <v/>
      </c>
      <c r="K1055" s="257" t="n"/>
      <c r="L1055" s="259" t="n"/>
      <c r="M1055" s="259" t="n"/>
      <c r="N1055" s="206" t="n"/>
      <c r="O1055" s="206" t="n"/>
      <c r="P1055" s="207">
        <f>+(((H1055-F1055)/1000)*1000)/10</f>
        <v/>
      </c>
      <c r="Q1055" s="207" t="n"/>
      <c r="R1055" s="26" t="inlineStr">
        <is>
          <t>FALSO</t>
        </is>
      </c>
      <c r="S1055" s="26" t="inlineStr">
        <is>
          <t>FALSO</t>
        </is>
      </c>
      <c r="T1055" s="211" t="n"/>
      <c r="U1055" s="211" t="n"/>
      <c r="V1055" s="290" t="inlineStr">
        <is>
          <t>Se descarta</t>
        </is>
      </c>
    </row>
    <row r="1056" hidden="1" ht="15.75" customHeight="1" s="412">
      <c r="A1056" s="199" t="n">
        <v>4077</v>
      </c>
      <c r="B1056" s="200" t="n">
        <v>107</v>
      </c>
      <c r="C1056" s="255" t="n">
        <v>213</v>
      </c>
      <c r="D1056" s="255" t="n">
        <v>15</v>
      </c>
      <c r="E1056" s="58" t="n">
        <v>43599</v>
      </c>
      <c r="F1056" s="255" t="n">
        <v>5226</v>
      </c>
      <c r="G1056" s="255" t="n">
        <v>8625</v>
      </c>
      <c r="H1056" s="256" t="n">
        <v>7474</v>
      </c>
      <c r="I1056" s="255" t="n"/>
      <c r="J1056" s="59">
        <f>+(((G1056-F1056)-(H1056-F1056))/(H1056-F1056))*100</f>
        <v/>
      </c>
      <c r="K1056" s="260" t="n"/>
      <c r="L1056" s="258">
        <f>AVERAGE(J1056:J1057)</f>
        <v/>
      </c>
      <c r="M1056" s="258">
        <f>_xlfn.STDEV.S(J1056,J1057)</f>
        <v/>
      </c>
      <c r="N1056" s="206" t="n"/>
      <c r="O1056" s="206" t="n"/>
      <c r="P1056" s="207">
        <f>+(((H1056-F1056)/1000)*1000)/10</f>
        <v/>
      </c>
      <c r="Q1056" s="207">
        <f>AVERAGE(P1056:P1057)</f>
        <v/>
      </c>
      <c r="R1056" s="26" t="inlineStr">
        <is>
          <t>FALSO</t>
        </is>
      </c>
      <c r="S1056" s="26" t="inlineStr">
        <is>
          <t>FALSO</t>
        </is>
      </c>
      <c r="T1056" s="211" t="n"/>
      <c r="U1056" s="211" t="n"/>
      <c r="V1056" s="290" t="inlineStr">
        <is>
          <t>Se descarta</t>
        </is>
      </c>
    </row>
    <row r="1057" hidden="1" ht="15.75" customHeight="1" s="412">
      <c r="A1057" s="199" t="n">
        <v>4078</v>
      </c>
      <c r="B1057" s="200" t="n">
        <v>108</v>
      </c>
      <c r="C1057" s="255" t="n">
        <v>213</v>
      </c>
      <c r="D1057" s="255" t="n">
        <v>15</v>
      </c>
      <c r="E1057" s="58" t="n">
        <v>43599</v>
      </c>
      <c r="F1057" s="255" t="n">
        <v>5274</v>
      </c>
      <c r="G1057" s="255" t="n">
        <v>8833</v>
      </c>
      <c r="H1057" s="256" t="n">
        <v>7656</v>
      </c>
      <c r="I1057" s="255" t="n"/>
      <c r="J1057" s="59">
        <f>+(((G1057-F1057)-(H1057-F1057))/(H1057-F1057))*100</f>
        <v/>
      </c>
      <c r="K1057" s="260" t="n"/>
      <c r="L1057" s="259" t="n"/>
      <c r="M1057" s="259" t="n"/>
      <c r="N1057" s="206" t="n"/>
      <c r="O1057" s="206" t="n"/>
      <c r="P1057" s="207">
        <f>+(((H1057-F1057)/1000)*1000)/10</f>
        <v/>
      </c>
      <c r="Q1057" s="207" t="n"/>
      <c r="R1057" s="26" t="inlineStr">
        <is>
          <t>FALSO</t>
        </is>
      </c>
      <c r="S1057" s="26" t="inlineStr">
        <is>
          <t>FALSO</t>
        </is>
      </c>
      <c r="T1057" s="211" t="n"/>
      <c r="U1057" s="211" t="n"/>
      <c r="V1057" s="290" t="inlineStr">
        <is>
          <t>Se descarta</t>
        </is>
      </c>
    </row>
    <row r="1058" hidden="1" ht="15.75" customHeight="1" s="412">
      <c r="A1058" s="199" t="n">
        <v>4723</v>
      </c>
      <c r="B1058" s="200" t="n">
        <v>107</v>
      </c>
      <c r="C1058" s="255" t="n">
        <v>213</v>
      </c>
      <c r="D1058" s="255" t="n">
        <v>17</v>
      </c>
      <c r="E1058" s="58" t="n">
        <v>43619</v>
      </c>
      <c r="F1058" s="255" t="n">
        <v>5226</v>
      </c>
      <c r="G1058" s="255" t="n">
        <v>7960</v>
      </c>
      <c r="H1058" s="256" t="n">
        <v>7351</v>
      </c>
      <c r="I1058" s="255" t="n"/>
      <c r="J1058" s="59">
        <f>+(((G1058-F1058)-(H1058-F1058))/(H1058-F1058))*100</f>
        <v/>
      </c>
      <c r="K1058" s="257" t="n"/>
      <c r="L1058" s="258">
        <f>AVERAGE(J1058:J1059)</f>
        <v/>
      </c>
      <c r="M1058" s="258">
        <f>_xlfn.STDEV.S(J1058,J1059)</f>
        <v/>
      </c>
      <c r="N1058" s="206" t="n"/>
      <c r="O1058" s="206" t="n"/>
      <c r="P1058" s="207">
        <f>+(((H1058-F1058)/1000)*1000)/10</f>
        <v/>
      </c>
      <c r="Q1058" s="207">
        <f>AVERAGE(P1058:P1059)</f>
        <v/>
      </c>
      <c r="R1058" s="26" t="inlineStr">
        <is>
          <t>FALSO</t>
        </is>
      </c>
      <c r="S1058" s="26" t="inlineStr">
        <is>
          <t>FALSO</t>
        </is>
      </c>
      <c r="T1058" s="211" t="n"/>
      <c r="U1058" s="211" t="n"/>
      <c r="V1058" s="290" t="inlineStr">
        <is>
          <t>Se descarta</t>
        </is>
      </c>
    </row>
    <row r="1059" hidden="1" ht="15.75" customHeight="1" s="412">
      <c r="A1059" s="199" t="n">
        <v>4724</v>
      </c>
      <c r="B1059" s="200" t="n">
        <v>108</v>
      </c>
      <c r="C1059" s="255" t="n">
        <v>213</v>
      </c>
      <c r="D1059" s="255" t="n">
        <v>17</v>
      </c>
      <c r="E1059" s="58" t="n">
        <v>43619</v>
      </c>
      <c r="F1059" s="255" t="n">
        <v>5274</v>
      </c>
      <c r="G1059" s="255" t="n">
        <v>8004</v>
      </c>
      <c r="H1059" s="256" t="n">
        <v>7394</v>
      </c>
      <c r="I1059" s="255" t="n"/>
      <c r="J1059" s="59">
        <f>+(((G1059-F1059)-(H1059-F1059))/(H1059-F1059))*100</f>
        <v/>
      </c>
      <c r="K1059" s="257" t="n"/>
      <c r="L1059" s="259" t="n"/>
      <c r="M1059" s="259" t="n"/>
      <c r="N1059" s="206" t="n"/>
      <c r="O1059" s="206" t="n"/>
      <c r="P1059" s="207">
        <f>+(((H1059-F1059)/1000)*1000)/10</f>
        <v/>
      </c>
      <c r="Q1059" s="207" t="n"/>
      <c r="R1059" s="26" t="inlineStr">
        <is>
          <t>FALSO</t>
        </is>
      </c>
      <c r="S1059" s="26" t="inlineStr">
        <is>
          <t>FALSO</t>
        </is>
      </c>
      <c r="T1059" s="211" t="n"/>
      <c r="U1059" s="211" t="n"/>
      <c r="V1059" s="290" t="inlineStr">
        <is>
          <t>Se descarta</t>
        </is>
      </c>
    </row>
    <row r="1060" hidden="1" ht="15.75" customHeight="1" s="412">
      <c r="A1060" s="199" t="n">
        <v>5337</v>
      </c>
      <c r="B1060" s="200" t="n">
        <v>75</v>
      </c>
      <c r="C1060" s="252" t="n">
        <v>213</v>
      </c>
      <c r="D1060" s="252" t="n">
        <v>19</v>
      </c>
      <c r="E1060" s="139" t="n">
        <v>43637</v>
      </c>
      <c r="F1060" s="252" t="n">
        <v>5226</v>
      </c>
      <c r="G1060" s="252" t="n">
        <v>8458</v>
      </c>
      <c r="H1060" s="253" t="n">
        <v>7725</v>
      </c>
      <c r="I1060" s="252" t="n">
        <v>9</v>
      </c>
      <c r="J1060" s="261">
        <f>+(((G1060-F1060)-(H1060-F1060))/(H1060-F1060))*100</f>
        <v/>
      </c>
      <c r="K1060" s="262" t="n"/>
      <c r="L1060" s="263">
        <f>AVERAGE(J1060:J1061)</f>
        <v/>
      </c>
      <c r="M1060" s="263">
        <f>_xlfn.STDEV.S(J1060,J1061)</f>
        <v/>
      </c>
      <c r="N1060" s="206" t="n"/>
      <c r="O1060" s="206" t="n"/>
      <c r="P1060" s="207">
        <f>+(((H1060-F1060)/1000)*1000)/10</f>
        <v/>
      </c>
      <c r="Q1060" s="207">
        <f>AVERAGE(P1060:P1061)</f>
        <v/>
      </c>
      <c r="R1060" s="26" t="inlineStr">
        <is>
          <t>FALSO</t>
        </is>
      </c>
      <c r="S1060" s="26" t="inlineStr">
        <is>
          <t>FALSO</t>
        </is>
      </c>
      <c r="T1060" s="211" t="n"/>
      <c r="U1060" s="211" t="n"/>
      <c r="V1060" s="290" t="inlineStr">
        <is>
          <t>Se descarta</t>
        </is>
      </c>
    </row>
    <row r="1061" hidden="1" ht="15.75" customHeight="1" s="412">
      <c r="A1061" s="199" t="n">
        <v>5338</v>
      </c>
      <c r="B1061" s="200" t="n">
        <v>76</v>
      </c>
      <c r="C1061" s="252" t="n">
        <v>213</v>
      </c>
      <c r="D1061" s="252" t="n">
        <v>19</v>
      </c>
      <c r="E1061" s="139" t="n">
        <v>43637</v>
      </c>
      <c r="F1061" s="252" t="n">
        <v>5239</v>
      </c>
      <c r="G1061" s="252" t="n">
        <v>8359</v>
      </c>
      <c r="H1061" s="253" t="n">
        <v>7667</v>
      </c>
      <c r="I1061" s="252" t="n"/>
      <c r="J1061" s="261">
        <f>+(((G1061-F1061)-(H1061-F1061))/(H1061-F1061))*100</f>
        <v/>
      </c>
      <c r="K1061" s="262" t="n"/>
      <c r="L1061" s="207" t="n"/>
      <c r="M1061" s="207" t="n"/>
      <c r="N1061" s="206" t="n"/>
      <c r="O1061" s="206" t="n"/>
      <c r="P1061" s="207">
        <f>+(((H1061-F1061)/1000)*1000)/10</f>
        <v/>
      </c>
      <c r="Q1061" s="207" t="n"/>
      <c r="R1061" s="26" t="inlineStr">
        <is>
          <t>FALSO</t>
        </is>
      </c>
      <c r="S1061" s="26" t="inlineStr">
        <is>
          <t>FALSO</t>
        </is>
      </c>
      <c r="T1061" s="211" t="n"/>
      <c r="U1061" s="211" t="n"/>
      <c r="V1061" s="290" t="inlineStr">
        <is>
          <t>Se descarta</t>
        </is>
      </c>
    </row>
    <row r="1062" hidden="1" ht="15.75" customHeight="1" s="412">
      <c r="A1062" s="199" t="n">
        <v>5965</v>
      </c>
      <c r="B1062" s="200" t="n">
        <v>106</v>
      </c>
      <c r="C1062" s="252" t="n">
        <v>213</v>
      </c>
      <c r="D1062" s="252" t="n">
        <v>22</v>
      </c>
      <c r="E1062" s="139" t="n">
        <v>43685</v>
      </c>
      <c r="F1062" s="252" t="n">
        <v>5219</v>
      </c>
      <c r="G1062" s="252" t="n">
        <v>6967</v>
      </c>
      <c r="H1062" s="253" t="n">
        <v>6724</v>
      </c>
      <c r="I1062" s="252" t="n">
        <v>9</v>
      </c>
      <c r="J1062" s="47">
        <f>+(((G1062-F1062)-(H1062-F1062))/(H1062-F1062))*100</f>
        <v/>
      </c>
      <c r="K1062" s="249" t="n"/>
      <c r="L1062" s="250">
        <f>AVERAGE(J1062:J1063)</f>
        <v/>
      </c>
      <c r="M1062" s="250">
        <f>_xlfn.STDEV.S(J1062,J1063)</f>
        <v/>
      </c>
      <c r="N1062" s="206" t="n"/>
      <c r="O1062" s="206" t="n"/>
      <c r="P1062" s="207">
        <f>+(((H1062-F1062)/1000)*1000)/10</f>
        <v/>
      </c>
      <c r="Q1062" s="207">
        <f>AVERAGE(P1062:P1063)</f>
        <v/>
      </c>
      <c r="R1062" s="26" t="inlineStr">
        <is>
          <t>FALSO</t>
        </is>
      </c>
      <c r="S1062" s="26" t="inlineStr">
        <is>
          <t>FALSO</t>
        </is>
      </c>
      <c r="T1062" s="211" t="n"/>
      <c r="U1062" s="211" t="n"/>
      <c r="V1062" s="290" t="inlineStr">
        <is>
          <t>Se descarta</t>
        </is>
      </c>
    </row>
    <row r="1063" hidden="1" ht="15.75" customHeight="1" s="412">
      <c r="A1063" s="199" t="n">
        <v>5966</v>
      </c>
      <c r="B1063" s="200" t="n">
        <v>106</v>
      </c>
      <c r="C1063" s="252" t="n">
        <v>213</v>
      </c>
      <c r="D1063" s="252" t="n">
        <v>22</v>
      </c>
      <c r="E1063" s="139" t="n">
        <v>43685</v>
      </c>
      <c r="F1063" s="252" t="n">
        <v>5219</v>
      </c>
      <c r="G1063" s="252" t="n">
        <v>6950</v>
      </c>
      <c r="H1063" s="253" t="n">
        <v>6698</v>
      </c>
      <c r="I1063" s="252" t="n"/>
      <c r="J1063" s="47">
        <f>+(((G1063-F1063)-(H1063-F1063))/(H1063-F1063))*100</f>
        <v/>
      </c>
      <c r="K1063" s="249" t="n"/>
      <c r="L1063" s="251" t="n"/>
      <c r="M1063" s="251" t="n"/>
      <c r="N1063" s="206" t="n"/>
      <c r="O1063" s="206" t="n"/>
      <c r="P1063" s="207">
        <f>+(((H1063-F1063)/1000)*1000)/10</f>
        <v/>
      </c>
      <c r="Q1063" s="207" t="n"/>
      <c r="R1063" s="26" t="inlineStr">
        <is>
          <t>FALSO</t>
        </is>
      </c>
      <c r="S1063" s="26" t="inlineStr">
        <is>
          <t>FALSO</t>
        </is>
      </c>
      <c r="T1063" s="211" t="n"/>
      <c r="U1063" s="211" t="n"/>
      <c r="V1063" s="290" t="inlineStr">
        <is>
          <t>Se descarta</t>
        </is>
      </c>
    </row>
    <row r="1064" hidden="1" ht="15.75" customHeight="1" s="412">
      <c r="A1064" s="199" t="n">
        <v>3355</v>
      </c>
      <c r="B1064" s="200" t="n">
        <v>111</v>
      </c>
      <c r="C1064" s="255" t="n">
        <v>214</v>
      </c>
      <c r="D1064" s="255" t="n">
        <v>13</v>
      </c>
      <c r="E1064" s="58" t="n">
        <v>43587</v>
      </c>
      <c r="F1064" s="255" t="n">
        <v>5213</v>
      </c>
      <c r="G1064" s="255" t="n">
        <v>8468</v>
      </c>
      <c r="H1064" s="256" t="n">
        <v>7577</v>
      </c>
      <c r="I1064" s="255" t="n">
        <v>1</v>
      </c>
      <c r="J1064" s="59">
        <f>+(((G1064-F1064)-(H1064-F1064))/(H1064-F1064))*100</f>
        <v/>
      </c>
      <c r="K1064" s="257" t="inlineStr">
        <is>
          <t>1/2</t>
        </is>
      </c>
      <c r="L1064" s="258">
        <f>AVERAGE(J1064:J1065)</f>
        <v/>
      </c>
      <c r="M1064" s="258">
        <f>_xlfn.STDEV.S(J1064,J1065)</f>
        <v/>
      </c>
      <c r="N1064" s="206" t="n">
        <v>1</v>
      </c>
      <c r="O1064" s="206" t="n"/>
      <c r="P1064" s="207">
        <f>+(((H1064-F1064)/1000)*1000)/10</f>
        <v/>
      </c>
      <c r="Q1064" s="207">
        <f>AVERAGE(P1064:P1065)</f>
        <v/>
      </c>
      <c r="R1064" s="26" t="inlineStr">
        <is>
          <t>VERDADERO</t>
        </is>
      </c>
      <c r="S1064" s="26" t="inlineStr">
        <is>
          <t>FALSO</t>
        </is>
      </c>
      <c r="T1064" s="211" t="n"/>
      <c r="U1064" s="211" t="n"/>
      <c r="V1064" s="290" t="inlineStr">
        <is>
          <t>Se descarta</t>
        </is>
      </c>
    </row>
    <row r="1065" hidden="1" ht="15.75" customHeight="1" s="412">
      <c r="A1065" s="199" t="n">
        <v>3356</v>
      </c>
      <c r="B1065" s="200" t="n">
        <v>112</v>
      </c>
      <c r="C1065" s="255" t="n">
        <v>214</v>
      </c>
      <c r="D1065" s="255" t="n">
        <v>13</v>
      </c>
      <c r="E1065" s="58" t="n">
        <v>43587</v>
      </c>
      <c r="F1065" s="255" t="n">
        <v>5197</v>
      </c>
      <c r="G1065" s="255" t="n">
        <v>8364</v>
      </c>
      <c r="H1065" s="256" t="n">
        <v>7476</v>
      </c>
      <c r="I1065" s="255" t="n"/>
      <c r="J1065" s="59">
        <f>+(((G1065-F1065)-(H1065-F1065))/(H1065-F1065))*100</f>
        <v/>
      </c>
      <c r="K1065" s="257" t="n"/>
      <c r="L1065" s="259" t="n"/>
      <c r="M1065" s="259" t="n"/>
      <c r="N1065" s="206" t="n"/>
      <c r="O1065" s="206" t="n"/>
      <c r="P1065" s="207">
        <f>+(((H1065-F1065)/1000)*1000)/10</f>
        <v/>
      </c>
      <c r="Q1065" s="207" t="n"/>
      <c r="R1065" s="26" t="inlineStr">
        <is>
          <t>FALSO</t>
        </is>
      </c>
      <c r="S1065" s="26" t="inlineStr">
        <is>
          <t>FALSO</t>
        </is>
      </c>
      <c r="T1065" s="211" t="n"/>
      <c r="U1065" s="211" t="n"/>
      <c r="V1065" s="290" t="inlineStr">
        <is>
          <t>Se descarta</t>
        </is>
      </c>
    </row>
    <row r="1066" hidden="1" ht="15.75" customHeight="1" s="412">
      <c r="A1066" s="199" t="n">
        <v>4079</v>
      </c>
      <c r="B1066" s="200" t="n">
        <v>109</v>
      </c>
      <c r="C1066" s="255" t="n">
        <v>214</v>
      </c>
      <c r="D1066" s="255" t="n">
        <v>15</v>
      </c>
      <c r="E1066" s="58" t="n">
        <v>43599</v>
      </c>
      <c r="F1066" s="255" t="n">
        <v>5191</v>
      </c>
      <c r="G1066" s="255" t="n">
        <v>8201</v>
      </c>
      <c r="H1066" s="256" t="n">
        <v>7458</v>
      </c>
      <c r="I1066" s="255" t="n"/>
      <c r="J1066" s="59">
        <f>+(((G1066-F1066)-(H1066-F1066))/(H1066-F1066))*100</f>
        <v/>
      </c>
      <c r="K1066" s="260" t="inlineStr">
        <is>
          <t>MF*</t>
        </is>
      </c>
      <c r="L1066" s="258">
        <f>AVERAGE(J1066:J1067)</f>
        <v/>
      </c>
      <c r="M1066" s="258">
        <f>_xlfn.STDEV.S(J1066,J1067)</f>
        <v/>
      </c>
      <c r="N1066" s="206" t="n"/>
      <c r="O1066" s="206" t="n"/>
      <c r="P1066" s="207">
        <f>+(((H1066-F1066)/1000)*1000)/10</f>
        <v/>
      </c>
      <c r="Q1066" s="207">
        <f>AVERAGE(P1066:P1067)</f>
        <v/>
      </c>
      <c r="R1066" s="26" t="inlineStr">
        <is>
          <t>FALSO</t>
        </is>
      </c>
      <c r="S1066" s="26" t="inlineStr">
        <is>
          <t>FALSO</t>
        </is>
      </c>
      <c r="T1066" s="211" t="n"/>
      <c r="U1066" s="211" t="n"/>
      <c r="V1066" s="290" t="inlineStr">
        <is>
          <t>Se descarta</t>
        </is>
      </c>
    </row>
    <row r="1067" hidden="1" ht="15.75" customHeight="1" s="412">
      <c r="A1067" s="199" t="n">
        <v>4080</v>
      </c>
      <c r="B1067" s="200" t="n">
        <v>110</v>
      </c>
      <c r="C1067" s="255" t="n">
        <v>214</v>
      </c>
      <c r="D1067" s="255" t="n">
        <v>15</v>
      </c>
      <c r="E1067" s="58" t="n">
        <v>43599</v>
      </c>
      <c r="F1067" s="255" t="n">
        <v>5243</v>
      </c>
      <c r="G1067" s="255" t="n">
        <v>8291</v>
      </c>
      <c r="H1067" s="256" t="n">
        <v>7528</v>
      </c>
      <c r="I1067" s="255" t="n"/>
      <c r="J1067" s="59">
        <f>+(((G1067-F1067)-(H1067-F1067))/(H1067-F1067))*100</f>
        <v/>
      </c>
      <c r="K1067" s="260" t="n"/>
      <c r="L1067" s="259" t="n"/>
      <c r="M1067" s="259" t="n"/>
      <c r="N1067" s="206" t="n"/>
      <c r="O1067" s="206" t="n"/>
      <c r="P1067" s="207">
        <f>+(((H1067-F1067)/1000)*1000)/10</f>
        <v/>
      </c>
      <c r="Q1067" s="207" t="n"/>
      <c r="R1067" s="26" t="inlineStr">
        <is>
          <t>FALSO</t>
        </is>
      </c>
      <c r="S1067" s="26" t="inlineStr">
        <is>
          <t>FALSO</t>
        </is>
      </c>
      <c r="T1067" s="211" t="n"/>
      <c r="U1067" s="211" t="n"/>
      <c r="V1067" s="290" t="inlineStr">
        <is>
          <t>Se descarta</t>
        </is>
      </c>
    </row>
    <row r="1068" ht="15.75" customHeight="1" s="412">
      <c r="A1068" s="199" t="n">
        <v>4725</v>
      </c>
      <c r="B1068" s="200" t="n">
        <v>109</v>
      </c>
      <c r="C1068" s="255" t="n">
        <v>214</v>
      </c>
      <c r="D1068" s="255" t="n">
        <v>17</v>
      </c>
      <c r="E1068" s="58" t="n">
        <v>43619</v>
      </c>
      <c r="F1068" s="255" t="n">
        <v>5191</v>
      </c>
      <c r="G1068" s="255" t="n">
        <v>8648</v>
      </c>
      <c r="H1068" s="256" t="n">
        <v>7937</v>
      </c>
      <c r="I1068" s="255" t="n"/>
      <c r="J1068" s="59">
        <f>+(((G1068-F1068)-(H1068-F1068))/(H1068-F1068))*100</f>
        <v/>
      </c>
      <c r="K1068" s="257" t="n"/>
      <c r="L1068" s="258">
        <f>AVERAGE(J1068:J1069)</f>
        <v/>
      </c>
      <c r="M1068" s="258">
        <f>_xlfn.STDEV.S(J1068,J1069)</f>
        <v/>
      </c>
      <c r="N1068" s="206" t="n"/>
      <c r="O1068" s="206" t="n"/>
      <c r="P1068" s="207">
        <f>+(((H1068-F1068)/1000)*1000)/10</f>
        <v/>
      </c>
      <c r="Q1068" s="207">
        <f>AVERAGE(P1068:P1069)</f>
        <v/>
      </c>
      <c r="R1068" s="26" t="inlineStr">
        <is>
          <t>FALSO</t>
        </is>
      </c>
      <c r="S1068" s="26" t="inlineStr">
        <is>
          <t>FALSO</t>
        </is>
      </c>
      <c r="T1068" s="211" t="n"/>
      <c r="U1068" s="211" t="n"/>
      <c r="V1068" s="290" t="inlineStr">
        <is>
          <t>Plot válido</t>
        </is>
      </c>
    </row>
    <row r="1069" ht="15.75" customHeight="1" s="412">
      <c r="A1069" s="199" t="n">
        <v>4726</v>
      </c>
      <c r="B1069" s="200" t="n">
        <v>110</v>
      </c>
      <c r="C1069" s="255" t="n">
        <v>214</v>
      </c>
      <c r="D1069" s="255" t="n">
        <v>17</v>
      </c>
      <c r="E1069" s="58" t="n">
        <v>43619</v>
      </c>
      <c r="F1069" s="255" t="n">
        <v>5243</v>
      </c>
      <c r="G1069" s="255" t="n">
        <v>8715</v>
      </c>
      <c r="H1069" s="256" t="n">
        <v>8001</v>
      </c>
      <c r="I1069" s="255" t="n"/>
      <c r="J1069" s="59">
        <f>+(((G1069-F1069)-(H1069-F1069))/(H1069-F1069))*100</f>
        <v/>
      </c>
      <c r="K1069" s="257" t="n"/>
      <c r="L1069" s="259" t="n"/>
      <c r="M1069" s="259" t="n"/>
      <c r="N1069" s="206" t="n"/>
      <c r="O1069" s="206" t="n"/>
      <c r="P1069" s="207">
        <f>+(((H1069-F1069)/1000)*1000)/10</f>
        <v/>
      </c>
      <c r="Q1069" s="207" t="n"/>
      <c r="R1069" s="26" t="inlineStr">
        <is>
          <t>FALSO</t>
        </is>
      </c>
      <c r="S1069" s="26" t="inlineStr">
        <is>
          <t>FALSO</t>
        </is>
      </c>
      <c r="T1069" s="211" t="n"/>
      <c r="U1069" s="211" t="n"/>
      <c r="V1069" s="290" t="inlineStr">
        <is>
          <t>Plot válido</t>
        </is>
      </c>
    </row>
    <row r="1070" ht="15.75" customHeight="1" s="412">
      <c r="A1070" s="199" t="n">
        <v>5339</v>
      </c>
      <c r="B1070" s="200" t="n">
        <v>77</v>
      </c>
      <c r="C1070" s="252" t="n">
        <v>214</v>
      </c>
      <c r="D1070" s="252" t="n">
        <v>19</v>
      </c>
      <c r="E1070" s="139" t="n">
        <v>43637</v>
      </c>
      <c r="F1070" s="252" t="n">
        <v>5212</v>
      </c>
      <c r="G1070" s="252" t="n">
        <v>7447</v>
      </c>
      <c r="H1070" s="253" t="n">
        <v>7051</v>
      </c>
      <c r="I1070" s="252" t="n"/>
      <c r="J1070" s="261">
        <f>+(((G1070-F1070)-(H1070-F1070))/(H1070-F1070))*100</f>
        <v/>
      </c>
      <c r="K1070" s="262" t="n"/>
      <c r="L1070" s="263">
        <f>AVERAGE(J1070:J1071)</f>
        <v/>
      </c>
      <c r="M1070" s="263">
        <f>_xlfn.STDEV.S(J1070,J1071)</f>
        <v/>
      </c>
      <c r="N1070" s="206" t="n"/>
      <c r="O1070" s="206" t="n"/>
      <c r="P1070" s="207">
        <f>+(((H1070-F1070)/1000)*1000)/10</f>
        <v/>
      </c>
      <c r="Q1070" s="207">
        <f>AVERAGE(P1070:P1071)</f>
        <v/>
      </c>
      <c r="R1070" s="26" t="inlineStr">
        <is>
          <t>FALSO</t>
        </is>
      </c>
      <c r="S1070" s="26" t="inlineStr">
        <is>
          <t>FALSO</t>
        </is>
      </c>
      <c r="T1070" s="211" t="n"/>
      <c r="U1070" s="211" t="n"/>
      <c r="V1070" s="290" t="inlineStr">
        <is>
          <t>Plot válido</t>
        </is>
      </c>
    </row>
    <row r="1071" ht="15.75" customHeight="1" s="412">
      <c r="A1071" s="199" t="n">
        <v>5340</v>
      </c>
      <c r="B1071" s="200" t="n">
        <v>78</v>
      </c>
      <c r="C1071" s="252" t="n">
        <v>214</v>
      </c>
      <c r="D1071" s="252" t="n">
        <v>19</v>
      </c>
      <c r="E1071" s="139" t="n">
        <v>43637</v>
      </c>
      <c r="F1071" s="252" t="n">
        <v>5245</v>
      </c>
      <c r="G1071" s="252" t="n">
        <v>7415</v>
      </c>
      <c r="H1071" s="253" t="n">
        <v>7031</v>
      </c>
      <c r="I1071" s="252" t="n"/>
      <c r="J1071" s="261">
        <f>+(((G1071-F1071)-(H1071-F1071))/(H1071-F1071))*100</f>
        <v/>
      </c>
      <c r="K1071" s="262" t="n"/>
      <c r="L1071" s="207" t="n"/>
      <c r="M1071" s="207" t="n"/>
      <c r="N1071" s="206" t="n"/>
      <c r="O1071" s="206" t="n"/>
      <c r="P1071" s="207">
        <f>+(((H1071-F1071)/1000)*1000)/10</f>
        <v/>
      </c>
      <c r="Q1071" s="207" t="n"/>
      <c r="R1071" s="26" t="inlineStr">
        <is>
          <t>FALSO</t>
        </is>
      </c>
      <c r="S1071" s="26" t="inlineStr">
        <is>
          <t>FALSO</t>
        </is>
      </c>
      <c r="T1071" s="211" t="n"/>
      <c r="U1071" s="211" t="n"/>
      <c r="V1071" s="290" t="inlineStr">
        <is>
          <t>Plot válido</t>
        </is>
      </c>
    </row>
    <row r="1072" ht="15.75" customHeight="1" s="412">
      <c r="A1072" s="199" t="n">
        <v>5967</v>
      </c>
      <c r="B1072" s="200" t="n">
        <v>107</v>
      </c>
      <c r="C1072" s="252" t="n">
        <v>214</v>
      </c>
      <c r="D1072" s="252" t="n">
        <v>22</v>
      </c>
      <c r="E1072" s="139" t="n">
        <v>43685</v>
      </c>
      <c r="F1072" s="252" t="n">
        <v>5226</v>
      </c>
      <c r="G1072" s="252" t="n">
        <v>8331</v>
      </c>
      <c r="H1072" s="253" t="n">
        <v>7894</v>
      </c>
      <c r="I1072" s="252" t="n">
        <v>6</v>
      </c>
      <c r="J1072" s="47">
        <f>+(((G1072-F1072)-(H1072-F1072))/(H1072-F1072))*100</f>
        <v/>
      </c>
      <c r="K1072" s="249" t="n"/>
      <c r="L1072" s="250">
        <f>AVERAGE(J1072:J1073)</f>
        <v/>
      </c>
      <c r="M1072" s="250">
        <f>_xlfn.STDEV.S(J1072,J1073)</f>
        <v/>
      </c>
      <c r="N1072" s="206" t="n"/>
      <c r="O1072" s="206" t="n"/>
      <c r="P1072" s="207">
        <f>+(((H1072-F1072)/1000)*1000)/10</f>
        <v/>
      </c>
      <c r="Q1072" s="207">
        <f>AVERAGE(P1072:P1073)</f>
        <v/>
      </c>
      <c r="R1072" s="26" t="inlineStr">
        <is>
          <t>FALSO</t>
        </is>
      </c>
      <c r="S1072" s="26" t="inlineStr">
        <is>
          <t>FALSO</t>
        </is>
      </c>
      <c r="T1072" s="211" t="n"/>
      <c r="U1072" s="211" t="n"/>
      <c r="V1072" s="290" t="inlineStr">
        <is>
          <t>Plot válido</t>
        </is>
      </c>
    </row>
    <row r="1073" ht="15.75" customHeight="1" s="412">
      <c r="A1073" s="199" t="n">
        <v>5968</v>
      </c>
      <c r="B1073" s="200" t="n">
        <v>107</v>
      </c>
      <c r="C1073" s="252" t="n">
        <v>214</v>
      </c>
      <c r="D1073" s="252" t="n">
        <v>22</v>
      </c>
      <c r="E1073" s="139" t="n">
        <v>43685</v>
      </c>
      <c r="F1073" s="252" t="n">
        <v>5226</v>
      </c>
      <c r="G1073" s="252" t="n">
        <v>8430</v>
      </c>
      <c r="H1073" s="253" t="n">
        <v>7954</v>
      </c>
      <c r="I1073" s="252" t="n"/>
      <c r="J1073" s="47">
        <f>+(((G1073-F1073)-(H1073-F1073))/(H1073-F1073))*100</f>
        <v/>
      </c>
      <c r="K1073" s="249" t="n"/>
      <c r="L1073" s="251" t="n"/>
      <c r="M1073" s="251" t="n"/>
      <c r="N1073" s="206" t="n"/>
      <c r="O1073" s="206" t="n"/>
      <c r="P1073" s="207">
        <f>+(((H1073-F1073)/1000)*1000)/10</f>
        <v/>
      </c>
      <c r="Q1073" s="207" t="n"/>
      <c r="R1073" s="26" t="inlineStr">
        <is>
          <t>FALSO</t>
        </is>
      </c>
      <c r="S1073" s="26" t="inlineStr">
        <is>
          <t>FALSO</t>
        </is>
      </c>
      <c r="T1073" s="211" t="n"/>
      <c r="U1073" s="211" t="n"/>
      <c r="V1073" s="290" t="inlineStr">
        <is>
          <t>Plot válido</t>
        </is>
      </c>
    </row>
    <row r="1074" ht="15.75" customHeight="1" s="412">
      <c r="A1074" s="199" t="n">
        <v>3357</v>
      </c>
      <c r="B1074" s="200" t="n">
        <v>113</v>
      </c>
      <c r="C1074" s="255" t="n">
        <v>215</v>
      </c>
      <c r="D1074" s="255" t="n">
        <v>13</v>
      </c>
      <c r="E1074" s="58" t="n">
        <v>43587</v>
      </c>
      <c r="F1074" s="255" t="n">
        <v>5283</v>
      </c>
      <c r="G1074" s="255" t="n">
        <v>6332</v>
      </c>
      <c r="H1074" s="256" t="n">
        <v>6181</v>
      </c>
      <c r="I1074" s="255" t="n">
        <v>1</v>
      </c>
      <c r="J1074" s="59">
        <f>+(((G1074-F1074)-(H1074-F1074))/(H1074-F1074))*100</f>
        <v/>
      </c>
      <c r="K1074" s="257" t="inlineStr">
        <is>
          <t>MF</t>
        </is>
      </c>
      <c r="L1074" s="258">
        <f>AVERAGE(J1074:J1075)</f>
        <v/>
      </c>
      <c r="M1074" s="258">
        <f>_xlfn.STDEV.S(J1074,J1075)</f>
        <v/>
      </c>
      <c r="N1074" s="206" t="n">
        <v>1</v>
      </c>
      <c r="O1074" s="206" t="n"/>
      <c r="P1074" s="207">
        <f>+(((H1074-F1074)/1000)*1000)/10</f>
        <v/>
      </c>
      <c r="Q1074" s="207">
        <f>AVERAGE(P1074:P1075)</f>
        <v/>
      </c>
      <c r="R1074" s="26" t="inlineStr">
        <is>
          <t>FALSO</t>
        </is>
      </c>
      <c r="S1074" s="26" t="inlineStr">
        <is>
          <t>FALSO</t>
        </is>
      </c>
      <c r="T1074" s="211" t="n"/>
      <c r="U1074" s="211" t="n"/>
      <c r="V1074" s="290" t="inlineStr">
        <is>
          <t>Plot válido</t>
        </is>
      </c>
    </row>
    <row r="1075" ht="15.75" customHeight="1" s="412">
      <c r="A1075" s="199" t="n">
        <v>3358</v>
      </c>
      <c r="B1075" s="200" t="n">
        <v>114</v>
      </c>
      <c r="C1075" s="255" t="n">
        <v>215</v>
      </c>
      <c r="D1075" s="255" t="n">
        <v>13</v>
      </c>
      <c r="E1075" s="58" t="n">
        <v>43587</v>
      </c>
      <c r="F1075" s="255" t="n">
        <v>5247</v>
      </c>
      <c r="G1075" s="255" t="n">
        <v>6329</v>
      </c>
      <c r="H1075" s="256" t="n">
        <v>6177</v>
      </c>
      <c r="I1075" s="255" t="n"/>
      <c r="J1075" s="59">
        <f>+(((G1075-F1075)-(H1075-F1075))/(H1075-F1075))*100</f>
        <v/>
      </c>
      <c r="K1075" s="257" t="n"/>
      <c r="L1075" s="259" t="n"/>
      <c r="M1075" s="259" t="n"/>
      <c r="N1075" s="206" t="n"/>
      <c r="O1075" s="206" t="n"/>
      <c r="P1075" s="207">
        <f>+(((H1075-F1075)/1000)*1000)/10</f>
        <v/>
      </c>
      <c r="Q1075" s="207" t="n"/>
      <c r="R1075" s="26" t="inlineStr">
        <is>
          <t>FALSO</t>
        </is>
      </c>
      <c r="S1075" s="26" t="inlineStr">
        <is>
          <t>FALSO</t>
        </is>
      </c>
      <c r="T1075" s="211" t="n"/>
      <c r="U1075" s="211" t="n"/>
      <c r="V1075" s="290" t="inlineStr">
        <is>
          <t>Plot válido</t>
        </is>
      </c>
    </row>
    <row r="1076" ht="15.75" customHeight="1" s="412">
      <c r="A1076" s="199" t="n">
        <v>3739</v>
      </c>
      <c r="B1076" s="200" t="n">
        <v>161</v>
      </c>
      <c r="C1076" s="255" t="n">
        <v>215</v>
      </c>
      <c r="D1076" s="255" t="n">
        <v>14</v>
      </c>
      <c r="E1076" s="58" t="n">
        <v>43591</v>
      </c>
      <c r="F1076" s="255" t="n">
        <v>5264</v>
      </c>
      <c r="G1076" s="266" t="n">
        <v>6901</v>
      </c>
      <c r="H1076" s="256" t="n">
        <v>6325</v>
      </c>
      <c r="I1076" s="255" t="n"/>
      <c r="J1076" s="59">
        <f>+(((G1076-F1076)-(H1076-F1076))/(H1076-F1076))*100</f>
        <v/>
      </c>
      <c r="K1076" s="257" t="inlineStr">
        <is>
          <t>MF</t>
        </is>
      </c>
      <c r="L1076" s="258">
        <f>AVERAGE(J1076:J1077)</f>
        <v/>
      </c>
      <c r="M1076" s="258">
        <f>_xlfn.STDEV.S(J1076,J1077)</f>
        <v/>
      </c>
      <c r="N1076" s="206" t="n"/>
      <c r="O1076" s="206" t="n"/>
      <c r="P1076" s="207">
        <f>+(((H1076-F1076)/1000)*1000)/10</f>
        <v/>
      </c>
      <c r="Q1076" s="207">
        <f>AVERAGE(P1076:P1077)</f>
        <v/>
      </c>
      <c r="R1076" s="26" t="inlineStr">
        <is>
          <t>FALSO</t>
        </is>
      </c>
      <c r="S1076" s="26" t="inlineStr">
        <is>
          <t>FALSO</t>
        </is>
      </c>
      <c r="T1076" s="211" t="n"/>
      <c r="U1076" s="211" t="n"/>
      <c r="V1076" s="290" t="inlineStr">
        <is>
          <t>Plot válido</t>
        </is>
      </c>
    </row>
    <row r="1077" ht="15.75" customHeight="1" s="412">
      <c r="A1077" s="199" t="n">
        <v>3740</v>
      </c>
      <c r="B1077" s="200" t="n">
        <v>162</v>
      </c>
      <c r="C1077" s="255" t="n">
        <v>215</v>
      </c>
      <c r="D1077" s="255" t="n">
        <v>14</v>
      </c>
      <c r="E1077" s="58" t="n">
        <v>43591</v>
      </c>
      <c r="F1077" s="255" t="n">
        <v>5232</v>
      </c>
      <c r="G1077" s="266" t="n">
        <v>6876</v>
      </c>
      <c r="H1077" s="256" t="n">
        <v>6316</v>
      </c>
      <c r="I1077" s="255" t="n"/>
      <c r="J1077" s="59">
        <f>+(((G1077-F1077)-(H1077-F1077))/(H1077-F1077))*100</f>
        <v/>
      </c>
      <c r="K1077" s="257" t="n"/>
      <c r="L1077" s="259" t="n"/>
      <c r="M1077" s="259" t="n"/>
      <c r="N1077" s="206" t="n"/>
      <c r="O1077" s="206" t="n"/>
      <c r="P1077" s="207">
        <f>+(((H1077-F1077)/1000)*1000)/10</f>
        <v/>
      </c>
      <c r="Q1077" s="207" t="n"/>
      <c r="R1077" s="26" t="inlineStr">
        <is>
          <t>FALSO</t>
        </is>
      </c>
      <c r="S1077" s="26" t="inlineStr">
        <is>
          <t>FALSO</t>
        </is>
      </c>
      <c r="T1077" s="211" t="n"/>
      <c r="U1077" s="211" t="n"/>
      <c r="V1077" s="290" t="inlineStr">
        <is>
          <t>Plot válido</t>
        </is>
      </c>
    </row>
    <row r="1078" ht="15.75" customHeight="1" s="412">
      <c r="A1078" s="199" t="n">
        <v>4081</v>
      </c>
      <c r="B1078" s="200" t="n">
        <v>111</v>
      </c>
      <c r="C1078" s="255" t="n">
        <v>215</v>
      </c>
      <c r="D1078" s="255" t="n">
        <v>15</v>
      </c>
      <c r="E1078" s="58" t="n">
        <v>43599</v>
      </c>
      <c r="F1078" s="255" t="n">
        <v>5213</v>
      </c>
      <c r="G1078" s="255" t="n">
        <v>7028</v>
      </c>
      <c r="H1078" s="256" t="n">
        <v>6572</v>
      </c>
      <c r="I1078" s="255" t="n"/>
      <c r="J1078" s="59">
        <f>+(((G1078-F1078)-(H1078-F1078))/(H1078-F1078))*100</f>
        <v/>
      </c>
      <c r="K1078" s="260" t="n"/>
      <c r="L1078" s="258">
        <f>AVERAGE(J1078:J1079)</f>
        <v/>
      </c>
      <c r="M1078" s="258">
        <f>_xlfn.STDEV.S(J1078,J1079)</f>
        <v/>
      </c>
      <c r="N1078" s="206" t="n"/>
      <c r="O1078" s="206" t="n"/>
      <c r="P1078" s="207">
        <f>+(((H1078-F1078)/1000)*1000)/10</f>
        <v/>
      </c>
      <c r="Q1078" s="207">
        <f>AVERAGE(P1078:P1079)</f>
        <v/>
      </c>
      <c r="R1078" s="26" t="inlineStr">
        <is>
          <t>VERDADERO</t>
        </is>
      </c>
      <c r="S1078" s="26" t="inlineStr">
        <is>
          <t>FALSO</t>
        </is>
      </c>
      <c r="T1078" s="211" t="n"/>
      <c r="U1078" s="211" t="n"/>
      <c r="V1078" s="290" t="inlineStr">
        <is>
          <t>Plot válido</t>
        </is>
      </c>
    </row>
    <row r="1079" ht="15.75" customHeight="1" s="412">
      <c r="A1079" s="199" t="n">
        <v>4082</v>
      </c>
      <c r="B1079" s="200" t="n">
        <v>112</v>
      </c>
      <c r="C1079" s="255" t="n">
        <v>215</v>
      </c>
      <c r="D1079" s="255" t="n">
        <v>15</v>
      </c>
      <c r="E1079" s="58" t="n">
        <v>43599</v>
      </c>
      <c r="F1079" s="255" t="n">
        <v>5197</v>
      </c>
      <c r="G1079" s="255" t="n">
        <v>7209</v>
      </c>
      <c r="H1079" s="256" t="n">
        <v>6704</v>
      </c>
      <c r="I1079" s="255" t="n"/>
      <c r="J1079" s="59">
        <f>+(((G1079-F1079)-(H1079-F1079))/(H1079-F1079))*100</f>
        <v/>
      </c>
      <c r="K1079" s="260" t="n"/>
      <c r="L1079" s="259" t="n"/>
      <c r="M1079" s="259" t="n"/>
      <c r="N1079" s="206" t="n"/>
      <c r="O1079" s="206" t="n"/>
      <c r="P1079" s="207">
        <f>+(((H1079-F1079)/1000)*1000)/10</f>
        <v/>
      </c>
      <c r="Q1079" s="207" t="n"/>
      <c r="R1079" s="26" t="inlineStr">
        <is>
          <t>FALSO</t>
        </is>
      </c>
      <c r="S1079" s="26" t="inlineStr">
        <is>
          <t>FALSO</t>
        </is>
      </c>
      <c r="T1079" s="211" t="n"/>
      <c r="U1079" s="211" t="n"/>
      <c r="V1079" s="290" t="inlineStr">
        <is>
          <t>Plot válido</t>
        </is>
      </c>
    </row>
    <row r="1080" ht="15.75" customHeight="1" s="412">
      <c r="A1080" s="199" t="n">
        <v>4727</v>
      </c>
      <c r="B1080" s="200" t="n">
        <v>111</v>
      </c>
      <c r="C1080" s="255" t="n">
        <v>215</v>
      </c>
      <c r="D1080" s="255" t="n">
        <v>17</v>
      </c>
      <c r="E1080" s="58" t="n">
        <v>43619</v>
      </c>
      <c r="F1080" s="255" t="n">
        <v>5213</v>
      </c>
      <c r="G1080" s="255" t="n">
        <v>6895</v>
      </c>
      <c r="H1080" s="256" t="n">
        <v>6563</v>
      </c>
      <c r="I1080" s="255" t="n"/>
      <c r="J1080" s="59">
        <f>+(((G1080-F1080)-(H1080-F1080))/(H1080-F1080))*100</f>
        <v/>
      </c>
      <c r="K1080" s="257" t="n"/>
      <c r="L1080" s="258">
        <f>AVERAGE(J1080:J1081)</f>
        <v/>
      </c>
      <c r="M1080" s="258">
        <f>_xlfn.STDEV.S(J1080,J1081)</f>
        <v/>
      </c>
      <c r="N1080" s="206" t="n"/>
      <c r="O1080" s="206" t="n"/>
      <c r="P1080" s="207">
        <f>+(((H1080-F1080)/1000)*1000)/10</f>
        <v/>
      </c>
      <c r="Q1080" s="207">
        <f>AVERAGE(P1080:P1081)</f>
        <v/>
      </c>
      <c r="R1080" s="26" t="inlineStr">
        <is>
          <t>FALSO</t>
        </is>
      </c>
      <c r="S1080" s="26" t="inlineStr">
        <is>
          <t>FALSO</t>
        </is>
      </c>
      <c r="T1080" s="211" t="n"/>
      <c r="U1080" s="211" t="n"/>
      <c r="V1080" s="290" t="inlineStr">
        <is>
          <t>Plot válido</t>
        </is>
      </c>
    </row>
    <row r="1081" ht="15.75" customHeight="1" s="412">
      <c r="A1081" s="199" t="n">
        <v>4728</v>
      </c>
      <c r="B1081" s="200" t="n">
        <v>112</v>
      </c>
      <c r="C1081" s="255" t="n">
        <v>215</v>
      </c>
      <c r="D1081" s="255" t="n">
        <v>17</v>
      </c>
      <c r="E1081" s="58" t="n">
        <v>43619</v>
      </c>
      <c r="F1081" s="255" t="n">
        <v>5197</v>
      </c>
      <c r="G1081" s="255" t="n">
        <v>6870</v>
      </c>
      <c r="H1081" s="256" t="n">
        <v>6542</v>
      </c>
      <c r="I1081" s="255" t="n"/>
      <c r="J1081" s="59">
        <f>+(((G1081-F1081)-(H1081-F1081))/(H1081-F1081))*100</f>
        <v/>
      </c>
      <c r="K1081" s="257" t="n"/>
      <c r="L1081" s="259" t="n"/>
      <c r="M1081" s="259" t="n"/>
      <c r="N1081" s="206" t="n"/>
      <c r="O1081" s="206" t="n"/>
      <c r="P1081" s="207">
        <f>+(((H1081-F1081)/1000)*1000)/10</f>
        <v/>
      </c>
      <c r="Q1081" s="207" t="n"/>
      <c r="R1081" s="26" t="inlineStr">
        <is>
          <t>FALSO</t>
        </is>
      </c>
      <c r="S1081" s="26" t="inlineStr">
        <is>
          <t>FALSO</t>
        </is>
      </c>
      <c r="T1081" s="211" t="n"/>
      <c r="U1081" s="211" t="n"/>
      <c r="V1081" s="290" t="inlineStr">
        <is>
          <t>Plot válido</t>
        </is>
      </c>
    </row>
    <row r="1082" ht="15.75" customHeight="1" s="412">
      <c r="A1082" s="199" t="n">
        <v>5341</v>
      </c>
      <c r="B1082" s="200" t="n">
        <v>79</v>
      </c>
      <c r="C1082" s="252" t="n">
        <v>215</v>
      </c>
      <c r="D1082" s="252" t="n">
        <v>19</v>
      </c>
      <c r="E1082" s="139" t="n">
        <v>43637</v>
      </c>
      <c r="F1082" s="252" t="n">
        <v>5242</v>
      </c>
      <c r="G1082" s="252" t="n">
        <v>7080</v>
      </c>
      <c r="H1082" s="253" t="n">
        <v>6756</v>
      </c>
      <c r="I1082" s="252" t="n">
        <v>7</v>
      </c>
      <c r="J1082" s="261">
        <f>+(((G1082-F1082)-(H1082-F1082))/(H1082-F1082))*100</f>
        <v/>
      </c>
      <c r="K1082" s="262" t="n"/>
      <c r="L1082" s="263">
        <f>AVERAGE(J1082:J1083)</f>
        <v/>
      </c>
      <c r="M1082" s="263">
        <f>_xlfn.STDEV.S(J1082,J1083)</f>
        <v/>
      </c>
      <c r="N1082" s="206" t="n"/>
      <c r="O1082" s="206" t="n"/>
      <c r="P1082" s="207">
        <f>+(((H1082-F1082)/1000)*1000)/10</f>
        <v/>
      </c>
      <c r="Q1082" s="207">
        <f>AVERAGE(P1082:P1083)</f>
        <v/>
      </c>
      <c r="R1082" s="26" t="inlineStr">
        <is>
          <t>FALSO</t>
        </is>
      </c>
      <c r="S1082" s="26" t="inlineStr">
        <is>
          <t>FALSO</t>
        </is>
      </c>
      <c r="T1082" s="211" t="n"/>
      <c r="U1082" s="211" t="n"/>
      <c r="V1082" s="290" t="inlineStr">
        <is>
          <t>Plot válido</t>
        </is>
      </c>
    </row>
    <row r="1083" ht="15.75" customHeight="1" s="412">
      <c r="A1083" s="199" t="n">
        <v>5342</v>
      </c>
      <c r="B1083" s="200" t="n">
        <v>80</v>
      </c>
      <c r="C1083" s="252" t="n">
        <v>215</v>
      </c>
      <c r="D1083" s="252" t="n">
        <v>19</v>
      </c>
      <c r="E1083" s="139" t="n">
        <v>43637</v>
      </c>
      <c r="F1083" s="252" t="n">
        <v>5245</v>
      </c>
      <c r="G1083" s="252" t="n">
        <v>6983</v>
      </c>
      <c r="H1083" s="253" t="n">
        <v>6676</v>
      </c>
      <c r="I1083" s="252" t="n"/>
      <c r="J1083" s="261">
        <f>+(((G1083-F1083)-(H1083-F1083))/(H1083-F1083))*100</f>
        <v/>
      </c>
      <c r="K1083" s="262" t="n"/>
      <c r="L1083" s="207" t="n"/>
      <c r="M1083" s="207" t="n"/>
      <c r="N1083" s="206" t="n"/>
      <c r="O1083" s="206" t="n"/>
      <c r="P1083" s="207">
        <f>+(((H1083-F1083)/1000)*1000)/10</f>
        <v/>
      </c>
      <c r="Q1083" s="207" t="n"/>
      <c r="R1083" s="26" t="inlineStr">
        <is>
          <t>FALSO</t>
        </is>
      </c>
      <c r="S1083" s="26" t="inlineStr">
        <is>
          <t>FALSO</t>
        </is>
      </c>
      <c r="T1083" s="211" t="n"/>
      <c r="U1083" s="211" t="n"/>
      <c r="V1083" s="290" t="inlineStr">
        <is>
          <t>Plot válido</t>
        </is>
      </c>
    </row>
    <row r="1084" ht="15.75" customHeight="1" s="412">
      <c r="A1084" s="199" t="n">
        <v>5969</v>
      </c>
      <c r="B1084" s="200" t="n">
        <v>108</v>
      </c>
      <c r="C1084" s="252" t="n">
        <v>215</v>
      </c>
      <c r="D1084" s="252" t="n">
        <v>22</v>
      </c>
      <c r="E1084" s="139" t="n">
        <v>43685</v>
      </c>
      <c r="F1084" s="252" t="n">
        <v>5274</v>
      </c>
      <c r="G1084" s="252" t="n">
        <v>6462</v>
      </c>
      <c r="H1084" s="253" t="n">
        <v>6307</v>
      </c>
      <c r="I1084" s="252" t="n">
        <v>7</v>
      </c>
      <c r="J1084" s="47">
        <f>+(((G1084-F1084)-(H1084-F1084))/(H1084-F1084))*100</f>
        <v/>
      </c>
      <c r="K1084" s="249" t="n"/>
      <c r="L1084" s="250">
        <f>AVERAGE(J1084:J1085)</f>
        <v/>
      </c>
      <c r="M1084" s="250">
        <f>_xlfn.STDEV.S(J1084,J1085)</f>
        <v/>
      </c>
      <c r="N1084" s="206" t="n"/>
      <c r="O1084" s="206" t="n"/>
      <c r="P1084" s="207">
        <f>+(((H1084-F1084)/1000)*1000)/10</f>
        <v/>
      </c>
      <c r="Q1084" s="207">
        <f>AVERAGE(P1084:P1085)</f>
        <v/>
      </c>
      <c r="R1084" s="26" t="inlineStr">
        <is>
          <t>FALSO</t>
        </is>
      </c>
      <c r="S1084" s="26" t="inlineStr">
        <is>
          <t>VERDADERO</t>
        </is>
      </c>
      <c r="T1084" s="211" t="n"/>
      <c r="U1084" s="211" t="n"/>
      <c r="V1084" s="290" t="inlineStr">
        <is>
          <t>Plot válido</t>
        </is>
      </c>
    </row>
    <row r="1085" ht="15.75" customHeight="1" s="412">
      <c r="A1085" s="199" t="n">
        <v>5970</v>
      </c>
      <c r="B1085" s="200" t="n">
        <v>108</v>
      </c>
      <c r="C1085" s="252" t="n">
        <v>215</v>
      </c>
      <c r="D1085" s="252" t="n">
        <v>22</v>
      </c>
      <c r="E1085" s="139" t="n">
        <v>43685</v>
      </c>
      <c r="F1085" s="252" t="n">
        <v>5274</v>
      </c>
      <c r="G1085" s="252" t="n">
        <v>6506</v>
      </c>
      <c r="H1085" s="253" t="n">
        <v>6330</v>
      </c>
      <c r="I1085" s="252" t="n"/>
      <c r="J1085" s="47">
        <f>+(((G1085-F1085)-(H1085-F1085))/(H1085-F1085))*100</f>
        <v/>
      </c>
      <c r="K1085" s="249" t="n"/>
      <c r="L1085" s="251" t="n"/>
      <c r="M1085" s="251" t="n"/>
      <c r="N1085" s="206" t="n"/>
      <c r="O1085" s="206" t="n"/>
      <c r="P1085" s="207">
        <f>+(((H1085-F1085)/1000)*1000)/10</f>
        <v/>
      </c>
      <c r="Q1085" s="207" t="n"/>
      <c r="R1085" s="26" t="inlineStr">
        <is>
          <t>FALSO</t>
        </is>
      </c>
      <c r="S1085" s="26" t="inlineStr">
        <is>
          <t>FALSO</t>
        </is>
      </c>
      <c r="T1085" s="211" t="n"/>
      <c r="U1085" s="211" t="n"/>
      <c r="V1085" s="290" t="inlineStr">
        <is>
          <t>Plot válido</t>
        </is>
      </c>
    </row>
    <row r="1086" ht="15.75" customHeight="1" s="412">
      <c r="A1086" s="199" t="n">
        <v>3359</v>
      </c>
      <c r="B1086" s="200" t="n">
        <v>115</v>
      </c>
      <c r="C1086" s="255" t="n">
        <v>216</v>
      </c>
      <c r="D1086" s="255" t="n">
        <v>13</v>
      </c>
      <c r="E1086" s="58" t="n">
        <v>43587</v>
      </c>
      <c r="F1086" s="255" t="n">
        <v>5260</v>
      </c>
      <c r="G1086" s="255" t="n">
        <v>9297</v>
      </c>
      <c r="H1086" s="256" t="n">
        <v>8134</v>
      </c>
      <c r="I1086" s="255" t="n">
        <v>1</v>
      </c>
      <c r="J1086" s="59">
        <f>+(((G1086-F1086)-(H1086-F1086))/(H1086-F1086))*100</f>
        <v/>
      </c>
      <c r="K1086" s="257" t="inlineStr">
        <is>
          <t>MF</t>
        </is>
      </c>
      <c r="L1086" s="258">
        <f>AVERAGE(J1086:J1087)</f>
        <v/>
      </c>
      <c r="M1086" s="258">
        <f>_xlfn.STDEV.S(J1086,J1087)</f>
        <v/>
      </c>
      <c r="N1086" s="206" t="n">
        <v>1</v>
      </c>
      <c r="O1086" s="206" t="n"/>
      <c r="P1086" s="207">
        <f>+(((H1086-F1086)/1000)*1000)/10</f>
        <v/>
      </c>
      <c r="Q1086" s="207">
        <f>AVERAGE(P1086:P1087)</f>
        <v/>
      </c>
      <c r="R1086" s="26" t="inlineStr">
        <is>
          <t>FALSO</t>
        </is>
      </c>
      <c r="S1086" s="26" t="inlineStr">
        <is>
          <t>FALSO</t>
        </is>
      </c>
      <c r="T1086" s="211" t="n"/>
      <c r="U1086" s="211" t="n"/>
      <c r="V1086" s="290" t="inlineStr">
        <is>
          <t>Plot válido</t>
        </is>
      </c>
    </row>
    <row r="1087" ht="15.75" customHeight="1" s="412">
      <c r="A1087" s="199" t="n">
        <v>3360</v>
      </c>
      <c r="B1087" s="200" t="n">
        <v>116</v>
      </c>
      <c r="C1087" s="255" t="n">
        <v>216</v>
      </c>
      <c r="D1087" s="255" t="n">
        <v>13</v>
      </c>
      <c r="E1087" s="58" t="n">
        <v>43587</v>
      </c>
      <c r="F1087" s="255" t="n">
        <v>5263</v>
      </c>
      <c r="G1087" s="255" t="n">
        <v>9251</v>
      </c>
      <c r="H1087" s="256" t="n">
        <v>8066</v>
      </c>
      <c r="I1087" s="255" t="n"/>
      <c r="J1087" s="59">
        <f>+(((G1087-F1087)-(H1087-F1087))/(H1087-F1087))*100</f>
        <v/>
      </c>
      <c r="K1087" s="257" t="n"/>
      <c r="L1087" s="259" t="n"/>
      <c r="M1087" s="259" t="n"/>
      <c r="N1087" s="206" t="n"/>
      <c r="O1087" s="206" t="n"/>
      <c r="P1087" s="207">
        <f>+(((H1087-F1087)/1000)*1000)/10</f>
        <v/>
      </c>
      <c r="Q1087" s="207" t="n"/>
      <c r="R1087" s="26" t="inlineStr">
        <is>
          <t>FALSO</t>
        </is>
      </c>
      <c r="S1087" s="26" t="inlineStr">
        <is>
          <t>FALSO</t>
        </is>
      </c>
      <c r="T1087" s="211" t="n"/>
      <c r="U1087" s="211" t="n"/>
      <c r="V1087" s="290" t="inlineStr">
        <is>
          <t>Plot válido</t>
        </is>
      </c>
    </row>
    <row r="1088" ht="15.75" customHeight="1" s="412">
      <c r="A1088" s="199" t="n">
        <v>4083</v>
      </c>
      <c r="B1088" s="200" t="n">
        <v>113</v>
      </c>
      <c r="C1088" s="255" t="n">
        <v>216</v>
      </c>
      <c r="D1088" s="255" t="n">
        <v>15</v>
      </c>
      <c r="E1088" s="58" t="n">
        <v>43599</v>
      </c>
      <c r="F1088" s="255" t="n">
        <v>5283</v>
      </c>
      <c r="G1088" s="255" t="n">
        <v>9030</v>
      </c>
      <c r="H1088" s="256" t="n">
        <v>7979</v>
      </c>
      <c r="I1088" s="255" t="n"/>
      <c r="J1088" s="59">
        <f>+(((G1088-F1088)-(H1088-F1088))/(H1088-F1088))*100</f>
        <v/>
      </c>
      <c r="K1088" s="260" t="n"/>
      <c r="L1088" s="258">
        <f>AVERAGE(J1088:J1089)</f>
        <v/>
      </c>
      <c r="M1088" s="258">
        <f>_xlfn.STDEV.S(J1088,J1089)</f>
        <v/>
      </c>
      <c r="N1088" s="206" t="n"/>
      <c r="O1088" s="206" t="n"/>
      <c r="P1088" s="207">
        <f>+(((H1088-F1088)/1000)*1000)/10</f>
        <v/>
      </c>
      <c r="Q1088" s="207">
        <f>AVERAGE(P1088:P1089)</f>
        <v/>
      </c>
      <c r="R1088" s="26" t="inlineStr">
        <is>
          <t>VERDADERO</t>
        </is>
      </c>
      <c r="S1088" s="26" t="inlineStr">
        <is>
          <t>FALSO</t>
        </is>
      </c>
      <c r="T1088" s="211" t="n"/>
      <c r="U1088" s="211" t="n"/>
      <c r="V1088" s="290" t="inlineStr">
        <is>
          <t>Plot válido</t>
        </is>
      </c>
    </row>
    <row r="1089" ht="15.75" customHeight="1" s="412">
      <c r="A1089" s="199" t="n">
        <v>4084</v>
      </c>
      <c r="B1089" s="200" t="n">
        <v>114</v>
      </c>
      <c r="C1089" s="255" t="n">
        <v>216</v>
      </c>
      <c r="D1089" s="255" t="n">
        <v>15</v>
      </c>
      <c r="E1089" s="58" t="n">
        <v>43599</v>
      </c>
      <c r="F1089" s="255" t="n">
        <v>5247</v>
      </c>
      <c r="G1089" s="255" t="n">
        <v>9196</v>
      </c>
      <c r="H1089" s="256" t="n">
        <v>8055</v>
      </c>
      <c r="I1089" s="255" t="n"/>
      <c r="J1089" s="59">
        <f>+(((G1089-F1089)-(H1089-F1089))/(H1089-F1089))*100</f>
        <v/>
      </c>
      <c r="K1089" s="260" t="n"/>
      <c r="L1089" s="259" t="n"/>
      <c r="M1089" s="259" t="n"/>
      <c r="N1089" s="206" t="n"/>
      <c r="O1089" s="206" t="n"/>
      <c r="P1089" s="207">
        <f>+(((H1089-F1089)/1000)*1000)/10</f>
        <v/>
      </c>
      <c r="Q1089" s="207" t="n"/>
      <c r="R1089" s="26" t="inlineStr">
        <is>
          <t>FALSO</t>
        </is>
      </c>
      <c r="S1089" s="26" t="inlineStr">
        <is>
          <t>FALSO</t>
        </is>
      </c>
      <c r="T1089" s="211" t="n"/>
      <c r="U1089" s="211" t="n"/>
      <c r="V1089" s="290" t="inlineStr">
        <is>
          <t>Plot válido</t>
        </is>
      </c>
    </row>
    <row r="1090" ht="15.75" customHeight="1" s="412">
      <c r="A1090" s="199" t="n">
        <v>4729</v>
      </c>
      <c r="B1090" s="200" t="n">
        <v>113</v>
      </c>
      <c r="C1090" s="255" t="n">
        <v>216</v>
      </c>
      <c r="D1090" s="255" t="n">
        <v>17</v>
      </c>
      <c r="E1090" s="58" t="n">
        <v>43619</v>
      </c>
      <c r="F1090" s="255" t="n">
        <v>5283</v>
      </c>
      <c r="G1090" s="255" t="n">
        <v>9076</v>
      </c>
      <c r="H1090" s="256" t="n">
        <v>8251</v>
      </c>
      <c r="I1090" s="255" t="n"/>
      <c r="J1090" s="59">
        <f>+(((G1090-F1090)-(H1090-F1090))/(H1090-F1090))*100</f>
        <v/>
      </c>
      <c r="K1090" s="257" t="n"/>
      <c r="L1090" s="258">
        <f>AVERAGE(J1090:J1091)</f>
        <v/>
      </c>
      <c r="M1090" s="258">
        <f>_xlfn.STDEV.S(J1090,J1091)</f>
        <v/>
      </c>
      <c r="N1090" s="206" t="n"/>
      <c r="O1090" s="206" t="n"/>
      <c r="P1090" s="207">
        <f>+(((H1090-F1090)/1000)*1000)/10</f>
        <v/>
      </c>
      <c r="Q1090" s="207">
        <f>AVERAGE(P1090:P1091)</f>
        <v/>
      </c>
      <c r="R1090" s="26" t="inlineStr">
        <is>
          <t>FALSO</t>
        </is>
      </c>
      <c r="S1090" s="26" t="inlineStr">
        <is>
          <t>FALSO</t>
        </is>
      </c>
      <c r="T1090" s="211" t="n"/>
      <c r="U1090" s="211" t="n"/>
      <c r="V1090" s="290" t="inlineStr">
        <is>
          <t>Plot válido</t>
        </is>
      </c>
    </row>
    <row r="1091" ht="15.75" customHeight="1" s="412">
      <c r="A1091" s="199" t="n">
        <v>4730</v>
      </c>
      <c r="B1091" s="200" t="n">
        <v>114</v>
      </c>
      <c r="C1091" s="255" t="n">
        <v>216</v>
      </c>
      <c r="D1091" s="255" t="n">
        <v>17</v>
      </c>
      <c r="E1091" s="58" t="n">
        <v>43619</v>
      </c>
      <c r="F1091" s="255" t="n">
        <v>5247</v>
      </c>
      <c r="G1091" s="255" t="n">
        <v>9345</v>
      </c>
      <c r="H1091" s="256" t="n">
        <v>8447</v>
      </c>
      <c r="I1091" s="255" t="n"/>
      <c r="J1091" s="59">
        <f>+(((G1091-F1091)-(H1091-F1091))/(H1091-F1091))*100</f>
        <v/>
      </c>
      <c r="K1091" s="257" t="n"/>
      <c r="L1091" s="259" t="n"/>
      <c r="M1091" s="259" t="n"/>
      <c r="N1091" s="206" t="n"/>
      <c r="O1091" s="206" t="n"/>
      <c r="P1091" s="207">
        <f>+(((H1091-F1091)/1000)*1000)/10</f>
        <v/>
      </c>
      <c r="Q1091" s="207" t="n"/>
      <c r="R1091" s="26" t="inlineStr">
        <is>
          <t>FALSO</t>
        </is>
      </c>
      <c r="S1091" s="26" t="inlineStr">
        <is>
          <t>FALSO</t>
        </is>
      </c>
      <c r="T1091" s="211" t="n"/>
      <c r="U1091" s="211" t="n"/>
      <c r="V1091" s="290" t="inlineStr">
        <is>
          <t>Plot válido</t>
        </is>
      </c>
    </row>
    <row r="1092" ht="15.75" customHeight="1" s="412">
      <c r="A1092" s="199" t="n">
        <v>5343</v>
      </c>
      <c r="B1092" s="200" t="n">
        <v>81</v>
      </c>
      <c r="C1092" s="252" t="n">
        <v>216</v>
      </c>
      <c r="D1092" s="252" t="n">
        <v>19</v>
      </c>
      <c r="E1092" s="139" t="n">
        <v>43637</v>
      </c>
      <c r="F1092" s="252" t="n">
        <v>5180</v>
      </c>
      <c r="G1092" s="252" t="n">
        <v>8280</v>
      </c>
      <c r="H1092" s="253" t="n">
        <v>7626</v>
      </c>
      <c r="I1092" s="252" t="n">
        <v>6</v>
      </c>
      <c r="J1092" s="261">
        <f>+(((G1092-F1092)-(H1092-F1092))/(H1092-F1092))*100</f>
        <v/>
      </c>
      <c r="K1092" s="262" t="n"/>
      <c r="L1092" s="263">
        <f>AVERAGE(J1092:J1093)</f>
        <v/>
      </c>
      <c r="M1092" s="263">
        <f>_xlfn.STDEV.S(J1092,J1093)</f>
        <v/>
      </c>
      <c r="N1092" s="206" t="n"/>
      <c r="O1092" s="206" t="n"/>
      <c r="P1092" s="207">
        <f>+(((H1092-F1092)/1000)*1000)/10</f>
        <v/>
      </c>
      <c r="Q1092" s="207">
        <f>AVERAGE(P1092:P1093)</f>
        <v/>
      </c>
      <c r="R1092" s="26" t="inlineStr">
        <is>
          <t>FALSO</t>
        </is>
      </c>
      <c r="S1092" s="26" t="inlineStr">
        <is>
          <t>FALSO</t>
        </is>
      </c>
      <c r="T1092" s="211" t="n"/>
      <c r="U1092" s="211" t="n"/>
      <c r="V1092" s="290" t="inlineStr">
        <is>
          <t>Plot válido</t>
        </is>
      </c>
    </row>
    <row r="1093" ht="15.75" customHeight="1" s="412">
      <c r="A1093" s="199" t="n">
        <v>5344</v>
      </c>
      <c r="B1093" s="200" t="n">
        <v>82</v>
      </c>
      <c r="C1093" s="252" t="n">
        <v>216</v>
      </c>
      <c r="D1093" s="252" t="n">
        <v>19</v>
      </c>
      <c r="E1093" s="139" t="n">
        <v>43637</v>
      </c>
      <c r="F1093" s="252" t="n">
        <v>5194</v>
      </c>
      <c r="G1093" s="252" t="n">
        <v>8472</v>
      </c>
      <c r="H1093" s="253" t="n">
        <v>7789</v>
      </c>
      <c r="I1093" s="252" t="n"/>
      <c r="J1093" s="261">
        <f>+(((G1093-F1093)-(H1093-F1093))/(H1093-F1093))*100</f>
        <v/>
      </c>
      <c r="K1093" s="262" t="n"/>
      <c r="L1093" s="207" t="n"/>
      <c r="M1093" s="207" t="n"/>
      <c r="N1093" s="206" t="n"/>
      <c r="O1093" s="206" t="n"/>
      <c r="P1093" s="207">
        <f>+(((H1093-F1093)/1000)*1000)/10</f>
        <v/>
      </c>
      <c r="Q1093" s="207" t="n"/>
      <c r="R1093" s="26" t="inlineStr">
        <is>
          <t>FALSO</t>
        </is>
      </c>
      <c r="S1093" s="26" t="inlineStr">
        <is>
          <t>FALSO</t>
        </is>
      </c>
      <c r="T1093" s="211" t="n"/>
      <c r="U1093" s="211" t="n"/>
      <c r="V1093" s="290" t="inlineStr">
        <is>
          <t>Plot válido</t>
        </is>
      </c>
    </row>
    <row r="1094" ht="15.75" customHeight="1" s="412">
      <c r="A1094" s="199" t="n">
        <v>5971</v>
      </c>
      <c r="B1094" s="200" t="n">
        <v>109</v>
      </c>
      <c r="C1094" s="252" t="n">
        <v>216</v>
      </c>
      <c r="D1094" s="252" t="n">
        <v>22</v>
      </c>
      <c r="E1094" s="139" t="n">
        <v>43685</v>
      </c>
      <c r="F1094" s="252" t="n">
        <v>5191</v>
      </c>
      <c r="G1094" s="252" t="n">
        <v>8155</v>
      </c>
      <c r="H1094" s="253" t="n">
        <v>7735</v>
      </c>
      <c r="I1094" s="252" t="n">
        <v>6</v>
      </c>
      <c r="J1094" s="47">
        <f>+(((G1094-F1094)-(H1094-F1094))/(H1094-F1094))*100</f>
        <v/>
      </c>
      <c r="K1094" s="249" t="n"/>
      <c r="L1094" s="250">
        <f>AVERAGE(J1094:J1095)</f>
        <v/>
      </c>
      <c r="M1094" s="250">
        <f>_xlfn.STDEV.S(J1094,J1095)</f>
        <v/>
      </c>
      <c r="N1094" s="206" t="n"/>
      <c r="O1094" s="206" t="n"/>
      <c r="P1094" s="207">
        <f>+(((H1094-F1094)/1000)*1000)/10</f>
        <v/>
      </c>
      <c r="Q1094" s="207">
        <f>AVERAGE(P1094:P1095)</f>
        <v/>
      </c>
      <c r="R1094" s="26" t="inlineStr">
        <is>
          <t>FALSO</t>
        </is>
      </c>
      <c r="S1094" s="26" t="inlineStr">
        <is>
          <t>FALSO</t>
        </is>
      </c>
      <c r="T1094" s="211" t="n"/>
      <c r="U1094" s="211" t="n"/>
      <c r="V1094" s="290" t="inlineStr">
        <is>
          <t>Plot válido</t>
        </is>
      </c>
    </row>
    <row r="1095" ht="15.75" customHeight="1" s="412">
      <c r="A1095" s="199" t="n">
        <v>5972</v>
      </c>
      <c r="B1095" s="200" t="n">
        <v>109</v>
      </c>
      <c r="C1095" s="252" t="n">
        <v>216</v>
      </c>
      <c r="D1095" s="252" t="n">
        <v>22</v>
      </c>
      <c r="E1095" s="139" t="n">
        <v>43685</v>
      </c>
      <c r="F1095" s="252" t="n">
        <v>5191</v>
      </c>
      <c r="G1095" s="252" t="n">
        <v>8449</v>
      </c>
      <c r="H1095" s="253" t="n">
        <v>7984</v>
      </c>
      <c r="I1095" s="252" t="n"/>
      <c r="J1095" s="47">
        <f>+(((G1095-F1095)-(H1095-F1095))/(H1095-F1095))*100</f>
        <v/>
      </c>
      <c r="K1095" s="249" t="n"/>
      <c r="L1095" s="251" t="n"/>
      <c r="M1095" s="251" t="n"/>
      <c r="N1095" s="206" t="n"/>
      <c r="O1095" s="206" t="n"/>
      <c r="P1095" s="207">
        <f>+(((H1095-F1095)/1000)*1000)/10</f>
        <v/>
      </c>
      <c r="Q1095" s="207" t="n"/>
      <c r="R1095" s="26" t="inlineStr">
        <is>
          <t>FALSO</t>
        </is>
      </c>
      <c r="S1095" s="26" t="inlineStr">
        <is>
          <t>FALSO</t>
        </is>
      </c>
      <c r="T1095" s="211" t="n"/>
      <c r="U1095" s="211" t="n"/>
      <c r="V1095" s="290" t="inlineStr">
        <is>
          <t>Plot válido</t>
        </is>
      </c>
    </row>
    <row r="1096" ht="15.75" customHeight="1" s="412">
      <c r="A1096" s="199" t="n">
        <v>3361</v>
      </c>
      <c r="B1096" s="200" t="n">
        <v>117</v>
      </c>
      <c r="C1096" s="255" t="n">
        <v>217</v>
      </c>
      <c r="D1096" s="255" t="n">
        <v>13</v>
      </c>
      <c r="E1096" s="58" t="n">
        <v>43587</v>
      </c>
      <c r="F1096" s="255" t="n">
        <v>5221</v>
      </c>
      <c r="G1096" s="255" t="n">
        <v>7406</v>
      </c>
      <c r="H1096" s="256" t="n">
        <v>7023</v>
      </c>
      <c r="I1096" s="255" t="n">
        <v>1</v>
      </c>
      <c r="J1096" s="59">
        <f>+(((G1096-F1096)-(H1096-F1096))/(H1096-F1096))*100</f>
        <v/>
      </c>
      <c r="K1096" s="257" t="inlineStr">
        <is>
          <t>MF</t>
        </is>
      </c>
      <c r="L1096" s="258">
        <f>AVERAGE(J1096:J1097)</f>
        <v/>
      </c>
      <c r="M1096" s="258">
        <f>_xlfn.STDEV.S(J1096,J1097)</f>
        <v/>
      </c>
      <c r="N1096" s="206" t="n">
        <v>1</v>
      </c>
      <c r="O1096" s="206" t="n"/>
      <c r="P1096" s="207">
        <f>+(((H1096-F1096)/1000)*1000)/10</f>
        <v/>
      </c>
      <c r="Q1096" s="207">
        <f>AVERAGE(P1096:P1097)</f>
        <v/>
      </c>
      <c r="R1096" s="26" t="inlineStr">
        <is>
          <t>FALSO</t>
        </is>
      </c>
      <c r="S1096" s="26" t="inlineStr">
        <is>
          <t>FALSO</t>
        </is>
      </c>
      <c r="T1096" s="211" t="n"/>
      <c r="U1096" s="211" t="n"/>
      <c r="V1096" s="290" t="inlineStr">
        <is>
          <t>Plot válido</t>
        </is>
      </c>
    </row>
    <row r="1097" ht="15.75" customHeight="1" s="412">
      <c r="A1097" s="199" t="n">
        <v>3362</v>
      </c>
      <c r="B1097" s="200" t="n">
        <v>118</v>
      </c>
      <c r="C1097" s="255" t="n">
        <v>217</v>
      </c>
      <c r="D1097" s="255" t="n">
        <v>13</v>
      </c>
      <c r="E1097" s="58" t="n">
        <v>43587</v>
      </c>
      <c r="F1097" s="255" t="n">
        <v>5249</v>
      </c>
      <c r="G1097" s="255" t="n">
        <v>7413</v>
      </c>
      <c r="H1097" s="256" t="n">
        <v>7034</v>
      </c>
      <c r="I1097" s="255" t="n"/>
      <c r="J1097" s="59">
        <f>+(((G1097-F1097)-(H1097-F1097))/(H1097-F1097))*100</f>
        <v/>
      </c>
      <c r="K1097" s="257" t="n"/>
      <c r="L1097" s="259" t="n"/>
      <c r="M1097" s="259" t="n"/>
      <c r="N1097" s="206" t="n"/>
      <c r="O1097" s="206" t="n"/>
      <c r="P1097" s="207">
        <f>+(((H1097-F1097)/1000)*1000)/10</f>
        <v/>
      </c>
      <c r="Q1097" s="207" t="n"/>
      <c r="R1097" s="26" t="inlineStr">
        <is>
          <t>FALSO</t>
        </is>
      </c>
      <c r="S1097" s="26" t="inlineStr">
        <is>
          <t>FALSO</t>
        </is>
      </c>
      <c r="T1097" s="211" t="n"/>
      <c r="U1097" s="211" t="n"/>
      <c r="V1097" s="290" t="inlineStr">
        <is>
          <t>Plot válido</t>
        </is>
      </c>
    </row>
    <row r="1098" ht="15.75" customHeight="1" s="412">
      <c r="A1098" s="199" t="n">
        <v>4085</v>
      </c>
      <c r="B1098" s="200" t="n">
        <v>115</v>
      </c>
      <c r="C1098" s="255" t="n">
        <v>217</v>
      </c>
      <c r="D1098" s="255" t="n">
        <v>15</v>
      </c>
      <c r="E1098" s="58" t="n">
        <v>43599</v>
      </c>
      <c r="F1098" s="255" t="n">
        <v>5260</v>
      </c>
      <c r="G1098" s="255" t="n">
        <v>8112</v>
      </c>
      <c r="H1098" s="256" t="n">
        <v>7525</v>
      </c>
      <c r="I1098" s="255" t="n"/>
      <c r="J1098" s="59">
        <f>+(((G1098-F1098)-(H1098-F1098))/(H1098-F1098))*100</f>
        <v/>
      </c>
      <c r="K1098" s="260" t="n"/>
      <c r="L1098" s="258">
        <f>AVERAGE(J1098:J1099)</f>
        <v/>
      </c>
      <c r="M1098" s="258">
        <f>_xlfn.STDEV.S(J1098,J1099)</f>
        <v/>
      </c>
      <c r="N1098" s="206" t="n"/>
      <c r="O1098" s="206" t="n"/>
      <c r="P1098" s="207">
        <f>+(((H1098-F1098)/1000)*1000)/10</f>
        <v/>
      </c>
      <c r="Q1098" s="207">
        <f>AVERAGE(P1098:P1099)</f>
        <v/>
      </c>
      <c r="R1098" s="26" t="inlineStr">
        <is>
          <t>FALSO</t>
        </is>
      </c>
      <c r="S1098" s="26" t="inlineStr">
        <is>
          <t>FALSO</t>
        </is>
      </c>
      <c r="T1098" s="211" t="n"/>
      <c r="U1098" s="211" t="n"/>
      <c r="V1098" s="290" t="inlineStr">
        <is>
          <t>Plot válido</t>
        </is>
      </c>
    </row>
    <row r="1099" ht="15.75" customHeight="1" s="412">
      <c r="A1099" s="199" t="n">
        <v>4086</v>
      </c>
      <c r="B1099" s="200" t="n">
        <v>116</v>
      </c>
      <c r="C1099" s="255" t="n">
        <v>217</v>
      </c>
      <c r="D1099" s="255" t="n">
        <v>15</v>
      </c>
      <c r="E1099" s="58" t="n">
        <v>43599</v>
      </c>
      <c r="F1099" s="255" t="n">
        <v>5263</v>
      </c>
      <c r="G1099" s="255" t="n">
        <v>7916</v>
      </c>
      <c r="H1099" s="256" t="n">
        <v>7364</v>
      </c>
      <c r="I1099" s="255" t="n"/>
      <c r="J1099" s="59">
        <f>+(((G1099-F1099)-(H1099-F1099))/(H1099-F1099))*100</f>
        <v/>
      </c>
      <c r="K1099" s="260" t="n"/>
      <c r="L1099" s="259" t="n"/>
      <c r="M1099" s="259" t="n"/>
      <c r="N1099" s="206" t="n"/>
      <c r="O1099" s="206" t="n"/>
      <c r="P1099" s="207">
        <f>+(((H1099-F1099)/1000)*1000)/10</f>
        <v/>
      </c>
      <c r="Q1099" s="207" t="n"/>
      <c r="R1099" s="26" t="inlineStr">
        <is>
          <t>FALSO</t>
        </is>
      </c>
      <c r="S1099" s="26" t="inlineStr">
        <is>
          <t>FALSO</t>
        </is>
      </c>
      <c r="T1099" s="211" t="n"/>
      <c r="U1099" s="211" t="n"/>
      <c r="V1099" s="290" t="inlineStr">
        <is>
          <t>Plot válido</t>
        </is>
      </c>
    </row>
    <row r="1100" hidden="1" ht="15.75" customHeight="1" s="412">
      <c r="A1100" s="199" t="n">
        <v>4731</v>
      </c>
      <c r="B1100" s="200" t="n">
        <v>115</v>
      </c>
      <c r="C1100" s="255" t="n">
        <v>217</v>
      </c>
      <c r="D1100" s="255" t="n">
        <v>17</v>
      </c>
      <c r="E1100" s="58" t="n">
        <v>43619</v>
      </c>
      <c r="F1100" s="255" t="n">
        <v>5260</v>
      </c>
      <c r="G1100" s="255" t="n">
        <v>8326</v>
      </c>
      <c r="H1100" s="256" t="n">
        <v>7820</v>
      </c>
      <c r="I1100" s="255" t="n"/>
      <c r="J1100" s="59">
        <f>+(((G1100-F1100)-(H1100-F1100))/(H1100-F1100))*100</f>
        <v/>
      </c>
      <c r="K1100" s="257" t="n"/>
      <c r="L1100" s="258">
        <f>AVERAGE(J1100:J1101)</f>
        <v/>
      </c>
      <c r="M1100" s="258">
        <f>_xlfn.STDEV.S(J1100,J1101)</f>
        <v/>
      </c>
      <c r="N1100" s="206" t="n"/>
      <c r="O1100" s="206" t="n"/>
      <c r="P1100" s="207">
        <f>+(((H1100-F1100)/1000)*1000)/10</f>
        <v/>
      </c>
      <c r="Q1100" s="207">
        <f>AVERAGE(P1100:P1101)</f>
        <v/>
      </c>
      <c r="R1100" s="26" t="inlineStr">
        <is>
          <t>FALSO</t>
        </is>
      </c>
      <c r="S1100" s="26" t="inlineStr">
        <is>
          <t>FALSO</t>
        </is>
      </c>
      <c r="T1100" s="211" t="n"/>
      <c r="U1100" s="211" t="n"/>
      <c r="V1100" s="290" t="inlineStr">
        <is>
          <t>Se descarta</t>
        </is>
      </c>
    </row>
    <row r="1101" hidden="1" ht="15.75" customHeight="1" s="412">
      <c r="A1101" s="199" t="n">
        <v>4732</v>
      </c>
      <c r="B1101" s="200" t="n">
        <v>116</v>
      </c>
      <c r="C1101" s="255" t="n">
        <v>217</v>
      </c>
      <c r="D1101" s="255" t="n">
        <v>17</v>
      </c>
      <c r="E1101" s="58" t="n">
        <v>43619</v>
      </c>
      <c r="F1101" s="255" t="n">
        <v>5263</v>
      </c>
      <c r="G1101" s="255" t="n">
        <v>8354</v>
      </c>
      <c r="H1101" s="256" t="n">
        <v>7854</v>
      </c>
      <c r="I1101" s="255" t="n"/>
      <c r="J1101" s="59">
        <f>+(((G1101-F1101)-(H1101-F1101))/(H1101-F1101))*100</f>
        <v/>
      </c>
      <c r="K1101" s="257" t="n"/>
      <c r="L1101" s="259" t="n"/>
      <c r="M1101" s="259" t="n"/>
      <c r="N1101" s="206" t="n"/>
      <c r="O1101" s="206" t="n"/>
      <c r="P1101" s="207">
        <f>+(((H1101-F1101)/1000)*1000)/10</f>
        <v/>
      </c>
      <c r="Q1101" s="207" t="n"/>
      <c r="R1101" s="26" t="inlineStr">
        <is>
          <t>FALSO</t>
        </is>
      </c>
      <c r="S1101" s="26" t="inlineStr">
        <is>
          <t>FALSO</t>
        </is>
      </c>
      <c r="T1101" s="211" t="n"/>
      <c r="U1101" s="211" t="n"/>
      <c r="V1101" s="290" t="inlineStr">
        <is>
          <t>Se descarta</t>
        </is>
      </c>
    </row>
    <row r="1102" hidden="1" ht="15.75" customHeight="1" s="412">
      <c r="A1102" s="199" t="n">
        <v>5345</v>
      </c>
      <c r="B1102" s="200" t="n">
        <v>83</v>
      </c>
      <c r="C1102" s="252" t="n">
        <v>217</v>
      </c>
      <c r="D1102" s="252" t="n">
        <v>19</v>
      </c>
      <c r="E1102" s="139" t="n">
        <v>43637</v>
      </c>
      <c r="F1102" s="252" t="n">
        <v>5294</v>
      </c>
      <c r="G1102" s="252" t="n">
        <v>7230</v>
      </c>
      <c r="H1102" s="253" t="n">
        <v>6860</v>
      </c>
      <c r="I1102" s="252" t="n">
        <v>8</v>
      </c>
      <c r="J1102" s="261">
        <f>+(((G1102-F1102)-(H1102-F1102))/(H1102-F1102))*100</f>
        <v/>
      </c>
      <c r="K1102" s="262" t="n"/>
      <c r="L1102" s="263">
        <f>AVERAGE(J1102:J1103)</f>
        <v/>
      </c>
      <c r="M1102" s="263">
        <f>_xlfn.STDEV.S(J1102,J1103)</f>
        <v/>
      </c>
      <c r="N1102" s="206" t="n"/>
      <c r="O1102" s="206" t="n"/>
      <c r="P1102" s="207">
        <f>+(((H1102-F1102)/1000)*1000)/10</f>
        <v/>
      </c>
      <c r="Q1102" s="207">
        <f>AVERAGE(P1102:P1103)</f>
        <v/>
      </c>
      <c r="R1102" s="26" t="inlineStr">
        <is>
          <t>FALSO</t>
        </is>
      </c>
      <c r="S1102" s="26" t="inlineStr">
        <is>
          <t>FALSO</t>
        </is>
      </c>
      <c r="T1102" s="211" t="n"/>
      <c r="U1102" s="211" t="n"/>
      <c r="V1102" s="290" t="inlineStr">
        <is>
          <t>Se descarta</t>
        </is>
      </c>
    </row>
    <row r="1103" hidden="1" ht="15.75" customHeight="1" s="412">
      <c r="A1103" s="199" t="n">
        <v>5346</v>
      </c>
      <c r="B1103" s="200" t="n">
        <v>84</v>
      </c>
      <c r="C1103" s="252" t="n">
        <v>217</v>
      </c>
      <c r="D1103" s="252" t="n">
        <v>19</v>
      </c>
      <c r="E1103" s="139" t="n">
        <v>43637</v>
      </c>
      <c r="F1103" s="252" t="n">
        <v>5375</v>
      </c>
      <c r="G1103" s="252" t="n">
        <v>7279</v>
      </c>
      <c r="H1103" s="253" t="n">
        <v>6911</v>
      </c>
      <c r="I1103" s="252" t="n"/>
      <c r="J1103" s="261">
        <f>+(((G1103-F1103)-(H1103-F1103))/(H1103-F1103))*100</f>
        <v/>
      </c>
      <c r="K1103" s="262" t="n"/>
      <c r="L1103" s="207" t="n"/>
      <c r="M1103" s="207" t="n"/>
      <c r="N1103" s="206" t="n"/>
      <c r="O1103" s="206" t="n"/>
      <c r="P1103" s="207">
        <f>+(((H1103-F1103)/1000)*1000)/10</f>
        <v/>
      </c>
      <c r="Q1103" s="207" t="n"/>
      <c r="R1103" s="26" t="inlineStr">
        <is>
          <t>FALSO</t>
        </is>
      </c>
      <c r="S1103" s="26" t="inlineStr">
        <is>
          <t>FALSO</t>
        </is>
      </c>
      <c r="T1103" s="211" t="n"/>
      <c r="U1103" s="211" t="n"/>
      <c r="V1103" s="290" t="inlineStr">
        <is>
          <t>Se descarta</t>
        </is>
      </c>
    </row>
    <row r="1104" hidden="1" ht="15.75" customHeight="1" s="412">
      <c r="A1104" s="199" t="n">
        <v>5537</v>
      </c>
      <c r="B1104" s="200" t="n">
        <v>29</v>
      </c>
      <c r="C1104" s="252" t="n">
        <v>217</v>
      </c>
      <c r="D1104" s="252" t="n">
        <v>20</v>
      </c>
      <c r="E1104" s="139" t="n">
        <v>43649</v>
      </c>
      <c r="F1104" s="252" t="n">
        <v>5292</v>
      </c>
      <c r="G1104" s="252" t="n">
        <v>7288</v>
      </c>
      <c r="H1104" s="253" t="n">
        <v>6939</v>
      </c>
      <c r="I1104" s="252" t="n">
        <v>7</v>
      </c>
      <c r="J1104" s="47">
        <f>+(((G1104-F1104)-(H1104-F1104))/(H1104-F1104))*100</f>
        <v/>
      </c>
      <c r="K1104" s="249" t="n"/>
      <c r="L1104" s="250">
        <f>AVERAGE(J1104:J1105)</f>
        <v/>
      </c>
      <c r="M1104" s="250">
        <f>_xlfn.STDEV.S(J1104,J1105)</f>
        <v/>
      </c>
      <c r="N1104" s="206" t="n"/>
      <c r="O1104" s="206" t="n"/>
      <c r="P1104" s="207">
        <f>+(((H1104-F1104)/1000)*1000)/10</f>
        <v/>
      </c>
      <c r="Q1104" s="207">
        <f>AVERAGE(P1104:P1105)</f>
        <v/>
      </c>
      <c r="R1104" s="26" t="inlineStr">
        <is>
          <t>FALSO</t>
        </is>
      </c>
      <c r="S1104" s="26" t="inlineStr">
        <is>
          <t>FALSO</t>
        </is>
      </c>
      <c r="T1104" s="211" t="n"/>
      <c r="U1104" s="211" t="n"/>
      <c r="V1104" s="290" t="inlineStr">
        <is>
          <t>Se descarta</t>
        </is>
      </c>
    </row>
    <row r="1105" hidden="1" ht="15.75" customHeight="1" s="412">
      <c r="A1105" s="199" t="n">
        <v>5538</v>
      </c>
      <c r="B1105" s="200" t="n">
        <v>30</v>
      </c>
      <c r="C1105" s="252" t="n">
        <v>217</v>
      </c>
      <c r="D1105" s="252" t="n">
        <v>20</v>
      </c>
      <c r="E1105" s="139" t="n">
        <v>43649</v>
      </c>
      <c r="F1105" s="252" t="n">
        <v>5244</v>
      </c>
      <c r="G1105" s="252" t="n">
        <v>7217</v>
      </c>
      <c r="H1105" s="253" t="n">
        <v>6871</v>
      </c>
      <c r="I1105" s="252" t="n"/>
      <c r="J1105" s="47">
        <f>+(((G1105-F1105)-(H1105-F1105))/(H1105-F1105))*100</f>
        <v/>
      </c>
      <c r="K1105" s="249" t="n"/>
      <c r="L1105" s="251" t="n"/>
      <c r="M1105" s="251" t="n"/>
      <c r="N1105" s="206" t="n"/>
      <c r="O1105" s="206" t="n"/>
      <c r="P1105" s="207">
        <f>+(((H1105-F1105)/1000)*1000)/10</f>
        <v/>
      </c>
      <c r="Q1105" s="207" t="n"/>
      <c r="R1105" s="26" t="inlineStr">
        <is>
          <t>FALSO</t>
        </is>
      </c>
      <c r="S1105" s="26" t="inlineStr">
        <is>
          <t>FALSO</t>
        </is>
      </c>
      <c r="T1105" s="211" t="n"/>
      <c r="U1105" s="211" t="n"/>
      <c r="V1105" s="290" t="inlineStr">
        <is>
          <t>Se descarta</t>
        </is>
      </c>
    </row>
    <row r="1106" hidden="1" ht="15.75" customHeight="1" s="412">
      <c r="A1106" s="199" t="n">
        <v>5973</v>
      </c>
      <c r="B1106" s="200" t="n">
        <v>110</v>
      </c>
      <c r="C1106" s="252" t="n">
        <v>217</v>
      </c>
      <c r="D1106" s="252" t="n">
        <v>22</v>
      </c>
      <c r="E1106" s="139" t="n">
        <v>43685</v>
      </c>
      <c r="F1106" s="252" t="n">
        <v>5243</v>
      </c>
      <c r="G1106" s="252" t="n">
        <v>7353</v>
      </c>
      <c r="H1106" s="253" t="n">
        <v>7077</v>
      </c>
      <c r="I1106" s="252" t="n">
        <v>7</v>
      </c>
      <c r="J1106" s="47">
        <f>+(((G1106-F1106)-(H1106-F1106))/(H1106-F1106))*100</f>
        <v/>
      </c>
      <c r="K1106" s="249" t="n"/>
      <c r="L1106" s="250">
        <f>AVERAGE(J1106:J1107)</f>
        <v/>
      </c>
      <c r="M1106" s="250">
        <f>_xlfn.STDEV.S(J1106,J1107)</f>
        <v/>
      </c>
      <c r="N1106" s="206" t="n"/>
      <c r="O1106" s="206" t="n"/>
      <c r="P1106" s="207">
        <f>+(((H1106-F1106)/1000)*1000)/10</f>
        <v/>
      </c>
      <c r="Q1106" s="207">
        <f>AVERAGE(P1106:P1107)</f>
        <v/>
      </c>
      <c r="R1106" s="26" t="inlineStr">
        <is>
          <t>FALSO</t>
        </is>
      </c>
      <c r="S1106" s="26" t="inlineStr">
        <is>
          <t>VERDADERO</t>
        </is>
      </c>
      <c r="T1106" s="211" t="n"/>
      <c r="U1106" s="211" t="n"/>
      <c r="V1106" s="290" t="inlineStr">
        <is>
          <t>Se descarta</t>
        </is>
      </c>
    </row>
    <row r="1107" hidden="1" ht="15.75" customHeight="1" s="412">
      <c r="A1107" s="199" t="n">
        <v>5974</v>
      </c>
      <c r="B1107" s="200" t="n">
        <v>110</v>
      </c>
      <c r="C1107" s="252" t="n">
        <v>217</v>
      </c>
      <c r="D1107" s="252" t="n">
        <v>22</v>
      </c>
      <c r="E1107" s="139" t="n">
        <v>43685</v>
      </c>
      <c r="F1107" s="252" t="n">
        <v>5243</v>
      </c>
      <c r="G1107" s="252" t="n">
        <v>7552</v>
      </c>
      <c r="H1107" s="253" t="n">
        <v>7237</v>
      </c>
      <c r="I1107" s="252" t="n"/>
      <c r="J1107" s="47">
        <f>+(((G1107-F1107)-(H1107-F1107))/(H1107-F1107))*100</f>
        <v/>
      </c>
      <c r="K1107" s="249" t="n"/>
      <c r="L1107" s="251" t="n"/>
      <c r="M1107" s="251" t="n"/>
      <c r="N1107" s="206" t="n"/>
      <c r="O1107" s="206" t="n"/>
      <c r="P1107" s="207">
        <f>+(((H1107-F1107)/1000)*1000)/10</f>
        <v/>
      </c>
      <c r="Q1107" s="207" t="n"/>
      <c r="R1107" s="26" t="inlineStr">
        <is>
          <t>FALSO</t>
        </is>
      </c>
      <c r="S1107" s="26" t="inlineStr">
        <is>
          <t>FALSO</t>
        </is>
      </c>
      <c r="T1107" s="211" t="n"/>
      <c r="U1107" s="211" t="n"/>
      <c r="V1107" s="290" t="inlineStr">
        <is>
          <t>Se descarta</t>
        </is>
      </c>
    </row>
    <row r="1108" hidden="1" ht="15.75" customHeight="1" s="412">
      <c r="A1108" s="199" t="n">
        <v>3363</v>
      </c>
      <c r="B1108" s="200" t="n">
        <v>119</v>
      </c>
      <c r="C1108" s="255" t="n">
        <v>218</v>
      </c>
      <c r="D1108" s="255" t="n">
        <v>13</v>
      </c>
      <c r="E1108" s="58" t="n">
        <v>43587</v>
      </c>
      <c r="F1108" s="255" t="n">
        <v>5212</v>
      </c>
      <c r="G1108" s="255" t="n">
        <v>7956</v>
      </c>
      <c r="H1108" s="256" t="n">
        <v>7376</v>
      </c>
      <c r="I1108" s="255" t="n">
        <v>1</v>
      </c>
      <c r="J1108" s="59">
        <f>+(((G1108-F1108)-(H1108-F1108))/(H1108-F1108))*100</f>
        <v/>
      </c>
      <c r="K1108" s="257" t="inlineStr">
        <is>
          <t>MF</t>
        </is>
      </c>
      <c r="L1108" s="258">
        <f>AVERAGE(J1108:J1109)</f>
        <v/>
      </c>
      <c r="M1108" s="258">
        <f>_xlfn.STDEV.S(J1108,J1109)</f>
        <v/>
      </c>
      <c r="N1108" s="206" t="n">
        <v>1</v>
      </c>
      <c r="O1108" s="206" t="n"/>
      <c r="P1108" s="207">
        <f>+(((H1108-F1108)/1000)*1000)/10</f>
        <v/>
      </c>
      <c r="Q1108" s="207">
        <f>AVERAGE(P1108:P1109)</f>
        <v/>
      </c>
      <c r="R1108" s="26" t="inlineStr">
        <is>
          <t>FALSO</t>
        </is>
      </c>
      <c r="S1108" s="26" t="inlineStr">
        <is>
          <t>FALSO</t>
        </is>
      </c>
      <c r="T1108" s="211" t="n"/>
      <c r="U1108" s="211" t="n"/>
      <c r="V1108" s="290" t="inlineStr">
        <is>
          <t>Se descarta</t>
        </is>
      </c>
    </row>
    <row r="1109" hidden="1" ht="15.75" customHeight="1" s="412">
      <c r="A1109" s="199" t="n">
        <v>3364</v>
      </c>
      <c r="B1109" s="200" t="n">
        <v>120</v>
      </c>
      <c r="C1109" s="255" t="n">
        <v>218</v>
      </c>
      <c r="D1109" s="255" t="n">
        <v>13</v>
      </c>
      <c r="E1109" s="58" t="n">
        <v>43587</v>
      </c>
      <c r="F1109" s="255" t="n">
        <v>5196</v>
      </c>
      <c r="G1109" s="255" t="n">
        <v>7826</v>
      </c>
      <c r="H1109" s="256" t="n">
        <v>7209</v>
      </c>
      <c r="I1109" s="255" t="n"/>
      <c r="J1109" s="59">
        <f>+(((G1109-F1109)-(H1109-F1109))/(H1109-F1109))*100</f>
        <v/>
      </c>
      <c r="K1109" s="257" t="n"/>
      <c r="L1109" s="259" t="n"/>
      <c r="M1109" s="259" t="n"/>
      <c r="N1109" s="206" t="n"/>
      <c r="O1109" s="206" t="n"/>
      <c r="P1109" s="207">
        <f>+(((H1109-F1109)/1000)*1000)/10</f>
        <v/>
      </c>
      <c r="Q1109" s="207" t="n"/>
      <c r="R1109" s="26" t="inlineStr">
        <is>
          <t>FALSO</t>
        </is>
      </c>
      <c r="S1109" s="26" t="inlineStr">
        <is>
          <t>FALSO</t>
        </is>
      </c>
      <c r="T1109" s="211" t="n"/>
      <c r="U1109" s="211" t="n"/>
      <c r="V1109" s="290" t="inlineStr">
        <is>
          <t>Se descarta</t>
        </is>
      </c>
    </row>
    <row r="1110" hidden="1" ht="15.75" customHeight="1" s="412">
      <c r="A1110" s="199" t="n">
        <v>4087</v>
      </c>
      <c r="B1110" s="200" t="n">
        <v>117</v>
      </c>
      <c r="C1110" s="255" t="n">
        <v>218</v>
      </c>
      <c r="D1110" s="255" t="n">
        <v>15</v>
      </c>
      <c r="E1110" s="58" t="n">
        <v>43599</v>
      </c>
      <c r="F1110" s="255" t="n">
        <v>5221</v>
      </c>
      <c r="G1110" s="255" t="n">
        <v>7380</v>
      </c>
      <c r="H1110" s="256" t="n">
        <v>6992</v>
      </c>
      <c r="I1110" s="255" t="n"/>
      <c r="J1110" s="59">
        <f>+(((G1110-F1110)-(H1110-F1110))/(H1110-F1110))*100</f>
        <v/>
      </c>
      <c r="K1110" s="260" t="n"/>
      <c r="L1110" s="258">
        <f>AVERAGE(J1110:J1111)</f>
        <v/>
      </c>
      <c r="M1110" s="258">
        <f>_xlfn.STDEV.S(J1110,J1111)</f>
        <v/>
      </c>
      <c r="N1110" s="206" t="n"/>
      <c r="O1110" s="206" t="n"/>
      <c r="P1110" s="207">
        <f>+(((H1110-F1110)/1000)*1000)/10</f>
        <v/>
      </c>
      <c r="Q1110" s="207">
        <f>AVERAGE(P1110:P1111)</f>
        <v/>
      </c>
      <c r="R1110" s="26" t="inlineStr">
        <is>
          <t>FALSO</t>
        </is>
      </c>
      <c r="S1110" s="26" t="inlineStr">
        <is>
          <t>FALSO</t>
        </is>
      </c>
      <c r="T1110" s="211" t="n"/>
      <c r="U1110" s="211" t="n"/>
      <c r="V1110" s="290" t="inlineStr">
        <is>
          <t>Se descarta</t>
        </is>
      </c>
    </row>
    <row r="1111" hidden="1" ht="15.75" customHeight="1" s="412">
      <c r="A1111" s="199" t="n">
        <v>4088</v>
      </c>
      <c r="B1111" s="200" t="n">
        <v>118</v>
      </c>
      <c r="C1111" s="255" t="n">
        <v>218</v>
      </c>
      <c r="D1111" s="255" t="n">
        <v>15</v>
      </c>
      <c r="E1111" s="58" t="n">
        <v>43599</v>
      </c>
      <c r="F1111" s="255" t="n">
        <v>5249</v>
      </c>
      <c r="G1111" s="255" t="n">
        <v>7289</v>
      </c>
      <c r="H1111" s="256" t="n">
        <v>6925</v>
      </c>
      <c r="I1111" s="255" t="n"/>
      <c r="J1111" s="59">
        <f>+(((G1111-F1111)-(H1111-F1111))/(H1111-F1111))*100</f>
        <v/>
      </c>
      <c r="K1111" s="260" t="n"/>
      <c r="L1111" s="259" t="n"/>
      <c r="M1111" s="259" t="n"/>
      <c r="N1111" s="206" t="n"/>
      <c r="O1111" s="206" t="n"/>
      <c r="P1111" s="207">
        <f>+(((H1111-F1111)/1000)*1000)/10</f>
        <v/>
      </c>
      <c r="Q1111" s="207" t="n"/>
      <c r="R1111" s="26" t="inlineStr">
        <is>
          <t>FALSO</t>
        </is>
      </c>
      <c r="S1111" s="26" t="inlineStr">
        <is>
          <t>FALSO</t>
        </is>
      </c>
      <c r="T1111" s="211" t="n"/>
      <c r="U1111" s="211" t="n"/>
      <c r="V1111" s="290" t="inlineStr">
        <is>
          <t>Se descarta</t>
        </is>
      </c>
    </row>
    <row r="1112" hidden="1" ht="15.75" customHeight="1" s="412">
      <c r="A1112" s="199" t="n">
        <v>4733</v>
      </c>
      <c r="B1112" s="200" t="n">
        <v>117</v>
      </c>
      <c r="C1112" s="255" t="n">
        <v>218</v>
      </c>
      <c r="D1112" s="255" t="n">
        <v>17</v>
      </c>
      <c r="E1112" s="58" t="n">
        <v>43619</v>
      </c>
      <c r="F1112" s="255" t="n">
        <v>5221</v>
      </c>
      <c r="G1112" s="255" t="n">
        <v>7159</v>
      </c>
      <c r="H1112" s="256" t="n">
        <v>6830</v>
      </c>
      <c r="I1112" s="255" t="n"/>
      <c r="J1112" s="59">
        <f>+(((G1112-F1112)-(H1112-F1112))/(H1112-F1112))*100</f>
        <v/>
      </c>
      <c r="K1112" s="257" t="n"/>
      <c r="L1112" s="258">
        <f>AVERAGE(J1112:J1113)</f>
        <v/>
      </c>
      <c r="M1112" s="258">
        <f>_xlfn.STDEV.S(J1112,J1113)</f>
        <v/>
      </c>
      <c r="N1112" s="206" t="n"/>
      <c r="O1112" s="206" t="n"/>
      <c r="P1112" s="207">
        <f>+(((H1112-F1112)/1000)*1000)/10</f>
        <v/>
      </c>
      <c r="Q1112" s="207">
        <f>AVERAGE(P1112:P1113)</f>
        <v/>
      </c>
      <c r="R1112" s="26" t="inlineStr">
        <is>
          <t>FALSO</t>
        </is>
      </c>
      <c r="S1112" s="26" t="inlineStr">
        <is>
          <t>FALSO</t>
        </is>
      </c>
      <c r="T1112" s="211" t="n"/>
      <c r="U1112" s="211" t="n"/>
      <c r="V1112" s="290" t="inlineStr">
        <is>
          <t>Se descarta</t>
        </is>
      </c>
    </row>
    <row r="1113" hidden="1" ht="15.75" customHeight="1" s="412">
      <c r="A1113" s="199" t="n">
        <v>4734</v>
      </c>
      <c r="B1113" s="200" t="n">
        <v>118</v>
      </c>
      <c r="C1113" s="255" t="n">
        <v>218</v>
      </c>
      <c r="D1113" s="255" t="n">
        <v>17</v>
      </c>
      <c r="E1113" s="58" t="n">
        <v>43619</v>
      </c>
      <c r="F1113" s="255" t="n">
        <v>5249</v>
      </c>
      <c r="G1113" s="255" t="n">
        <v>7333</v>
      </c>
      <c r="H1113" s="256" t="n">
        <v>6981</v>
      </c>
      <c r="I1113" s="255" t="n"/>
      <c r="J1113" s="59">
        <f>+(((G1113-F1113)-(H1113-F1113))/(H1113-F1113))*100</f>
        <v/>
      </c>
      <c r="K1113" s="257" t="n"/>
      <c r="L1113" s="259" t="n"/>
      <c r="M1113" s="259" t="n"/>
      <c r="N1113" s="206" t="n"/>
      <c r="O1113" s="206" t="n"/>
      <c r="P1113" s="207">
        <f>+(((H1113-F1113)/1000)*1000)/10</f>
        <v/>
      </c>
      <c r="Q1113" s="207" t="n"/>
      <c r="R1113" s="26" t="inlineStr">
        <is>
          <t>FALSO</t>
        </is>
      </c>
      <c r="S1113" s="26" t="inlineStr">
        <is>
          <t>FALSO</t>
        </is>
      </c>
      <c r="T1113" s="211" t="n"/>
      <c r="U1113" s="211" t="n"/>
      <c r="V1113" s="290" t="inlineStr">
        <is>
          <t>Se descarta</t>
        </is>
      </c>
    </row>
    <row r="1114" hidden="1" ht="15.75" customHeight="1" s="412">
      <c r="A1114" s="199" t="n">
        <v>5347</v>
      </c>
      <c r="B1114" s="200" t="n">
        <v>85</v>
      </c>
      <c r="C1114" s="252" t="n">
        <v>218</v>
      </c>
      <c r="D1114" s="252" t="n">
        <v>19</v>
      </c>
      <c r="E1114" s="139" t="n">
        <v>43637</v>
      </c>
      <c r="F1114" s="252" t="n">
        <v>5253</v>
      </c>
      <c r="G1114" s="252" t="n">
        <v>7636</v>
      </c>
      <c r="H1114" s="253" t="n">
        <v>7171</v>
      </c>
      <c r="I1114" s="252" t="n">
        <v>7</v>
      </c>
      <c r="J1114" s="261">
        <f>+(((G1114-F1114)-(H1114-F1114))/(H1114-F1114))*100</f>
        <v/>
      </c>
      <c r="K1114" s="262" t="n"/>
      <c r="L1114" s="263">
        <f>AVERAGE(J1114:J1115)</f>
        <v/>
      </c>
      <c r="M1114" s="263">
        <f>_xlfn.STDEV.S(J1114,J1115)</f>
        <v/>
      </c>
      <c r="N1114" s="206" t="n"/>
      <c r="O1114" s="206" t="n"/>
      <c r="P1114" s="207">
        <f>+(((H1114-F1114)/1000)*1000)/10</f>
        <v/>
      </c>
      <c r="Q1114" s="207">
        <f>AVERAGE(P1114:P1115)</f>
        <v/>
      </c>
      <c r="R1114" s="26" t="inlineStr">
        <is>
          <t>FALSO</t>
        </is>
      </c>
      <c r="S1114" s="26" t="inlineStr">
        <is>
          <t>FALSO</t>
        </is>
      </c>
      <c r="T1114" s="211" t="n"/>
      <c r="U1114" s="211" t="n"/>
      <c r="V1114" s="290" t="inlineStr">
        <is>
          <t>Se descarta</t>
        </is>
      </c>
    </row>
    <row r="1115" hidden="1" ht="15.75" customHeight="1" s="412">
      <c r="A1115" s="199" t="n">
        <v>5348</v>
      </c>
      <c r="B1115" s="200" t="n">
        <v>86</v>
      </c>
      <c r="C1115" s="252" t="n">
        <v>218</v>
      </c>
      <c r="D1115" s="252" t="n">
        <v>19</v>
      </c>
      <c r="E1115" s="139" t="n">
        <v>43637</v>
      </c>
      <c r="F1115" s="252" t="n">
        <v>5281</v>
      </c>
      <c r="G1115" s="252" t="n">
        <v>7541</v>
      </c>
      <c r="H1115" s="253" t="n">
        <v>7101</v>
      </c>
      <c r="I1115" s="252" t="n"/>
      <c r="J1115" s="261">
        <f>+(((G1115-F1115)-(H1115-F1115))/(H1115-F1115))*100</f>
        <v/>
      </c>
      <c r="K1115" s="262" t="n"/>
      <c r="L1115" s="207" t="n"/>
      <c r="M1115" s="207" t="n"/>
      <c r="N1115" s="206" t="n"/>
      <c r="O1115" s="206" t="n"/>
      <c r="P1115" s="207">
        <f>+(((H1115-F1115)/1000)*1000)/10</f>
        <v/>
      </c>
      <c r="Q1115" s="207" t="n"/>
      <c r="R1115" s="26" t="inlineStr">
        <is>
          <t>FALSO</t>
        </is>
      </c>
      <c r="S1115" s="26" t="inlineStr">
        <is>
          <t>FALSO</t>
        </is>
      </c>
      <c r="T1115" s="211" t="n"/>
      <c r="U1115" s="211" t="n"/>
      <c r="V1115" s="290" t="inlineStr">
        <is>
          <t>Se descarta</t>
        </is>
      </c>
    </row>
    <row r="1116" hidden="1" ht="15.75" customHeight="1" s="412">
      <c r="A1116" s="199" t="n">
        <v>5975</v>
      </c>
      <c r="B1116" s="200" t="n">
        <v>111</v>
      </c>
      <c r="C1116" s="252" t="n">
        <v>218</v>
      </c>
      <c r="D1116" s="252" t="n">
        <v>22</v>
      </c>
      <c r="E1116" s="139" t="n">
        <v>43685</v>
      </c>
      <c r="F1116" s="252" t="n">
        <v>5213</v>
      </c>
      <c r="G1116" s="252" t="n">
        <v>6969</v>
      </c>
      <c r="H1116" s="253" t="n">
        <v>6725</v>
      </c>
      <c r="I1116" s="252" t="n">
        <v>7</v>
      </c>
      <c r="J1116" s="47">
        <f>+(((G1116-F1116)-(H1116-F1116))/(H1116-F1116))*100</f>
        <v/>
      </c>
      <c r="K1116" s="249" t="n"/>
      <c r="L1116" s="250">
        <f>AVERAGE(J1116:J1117)</f>
        <v/>
      </c>
      <c r="M1116" s="250">
        <f>_xlfn.STDEV.S(J1116,J1117)</f>
        <v/>
      </c>
      <c r="N1116" s="206" t="n"/>
      <c r="O1116" s="206" t="n"/>
      <c r="P1116" s="207">
        <f>+(((H1116-F1116)/1000)*1000)/10</f>
        <v/>
      </c>
      <c r="Q1116" s="207">
        <f>AVERAGE(P1116:P1117)</f>
        <v/>
      </c>
      <c r="R1116" s="26" t="inlineStr">
        <is>
          <t>FALSO</t>
        </is>
      </c>
      <c r="S1116" s="26" t="inlineStr">
        <is>
          <t>FALSO</t>
        </is>
      </c>
      <c r="T1116" s="211" t="n"/>
      <c r="U1116" s="211" t="n"/>
      <c r="V1116" s="290" t="inlineStr">
        <is>
          <t>Se descarta</t>
        </is>
      </c>
    </row>
    <row r="1117" hidden="1" ht="15.75" customHeight="1" s="412">
      <c r="A1117" s="199" t="n">
        <v>5976</v>
      </c>
      <c r="B1117" s="200" t="n">
        <v>111</v>
      </c>
      <c r="C1117" s="252" t="n">
        <v>218</v>
      </c>
      <c r="D1117" s="252" t="n">
        <v>22</v>
      </c>
      <c r="E1117" s="139" t="n">
        <v>43685</v>
      </c>
      <c r="F1117" s="252" t="n">
        <v>5213</v>
      </c>
      <c r="G1117" s="252" t="n">
        <v>7007</v>
      </c>
      <c r="H1117" s="253" t="n">
        <v>6740</v>
      </c>
      <c r="I1117" s="252" t="n"/>
      <c r="J1117" s="47">
        <f>+(((G1117-F1117)-(H1117-F1117))/(H1117-F1117))*100</f>
        <v/>
      </c>
      <c r="K1117" s="249" t="n"/>
      <c r="L1117" s="251" t="n"/>
      <c r="M1117" s="251" t="n"/>
      <c r="N1117" s="206" t="n"/>
      <c r="O1117" s="206" t="n"/>
      <c r="P1117" s="207">
        <f>+(((H1117-F1117)/1000)*1000)/10</f>
        <v/>
      </c>
      <c r="Q1117" s="207" t="n"/>
      <c r="R1117" s="26" t="inlineStr">
        <is>
          <t>FALSO</t>
        </is>
      </c>
      <c r="S1117" s="26" t="inlineStr">
        <is>
          <t>FALSO</t>
        </is>
      </c>
      <c r="T1117" s="211" t="n"/>
      <c r="U1117" s="211" t="n"/>
      <c r="V1117" s="290" t="inlineStr">
        <is>
          <t>Se descarta</t>
        </is>
      </c>
    </row>
    <row r="1118" hidden="1" ht="15.75" customHeight="1" s="412">
      <c r="A1118" s="199" t="n">
        <v>3365</v>
      </c>
      <c r="B1118" s="200" t="n">
        <v>121</v>
      </c>
      <c r="C1118" s="255" t="n">
        <v>219</v>
      </c>
      <c r="D1118" s="255" t="n">
        <v>13</v>
      </c>
      <c r="E1118" s="58" t="n">
        <v>43587</v>
      </c>
      <c r="F1118" s="255" t="n">
        <v>5262</v>
      </c>
      <c r="G1118" s="255" t="n">
        <v>8558</v>
      </c>
      <c r="H1118" s="256" t="n">
        <v>7789</v>
      </c>
      <c r="I1118" s="255" t="n">
        <v>1</v>
      </c>
      <c r="J1118" s="59">
        <f>+(((G1118-F1118)-(H1118-F1118))/(H1118-F1118))*100</f>
        <v/>
      </c>
      <c r="K1118" s="257" t="inlineStr">
        <is>
          <t>MF</t>
        </is>
      </c>
      <c r="L1118" s="258">
        <f>AVERAGE(J1118:J1119)</f>
        <v/>
      </c>
      <c r="M1118" s="258">
        <f>_xlfn.STDEV.S(J1118,J1119)</f>
        <v/>
      </c>
      <c r="N1118" s="206" t="n">
        <v>1</v>
      </c>
      <c r="O1118" s="206" t="n"/>
      <c r="P1118" s="207">
        <f>+(((H1118-F1118)/1000)*1000)/10</f>
        <v/>
      </c>
      <c r="Q1118" s="207">
        <f>AVERAGE(P1118:P1119)</f>
        <v/>
      </c>
      <c r="R1118" s="26" t="inlineStr">
        <is>
          <t>FALSO</t>
        </is>
      </c>
      <c r="S1118" s="26" t="inlineStr">
        <is>
          <t>FALSO</t>
        </is>
      </c>
      <c r="T1118" s="211" t="n"/>
      <c r="U1118" s="211" t="n"/>
      <c r="V1118" s="290" t="inlineStr">
        <is>
          <t>Se descarta</t>
        </is>
      </c>
    </row>
    <row r="1119" hidden="1" ht="15.75" customHeight="1" s="412">
      <c r="A1119" s="199" t="n">
        <v>3366</v>
      </c>
      <c r="B1119" s="200" t="n">
        <v>122</v>
      </c>
      <c r="C1119" s="255" t="n">
        <v>219</v>
      </c>
      <c r="D1119" s="255" t="n">
        <v>13</v>
      </c>
      <c r="E1119" s="58" t="n">
        <v>43587</v>
      </c>
      <c r="F1119" s="255" t="n">
        <v>5223</v>
      </c>
      <c r="G1119" s="255" t="n">
        <v>8755</v>
      </c>
      <c r="H1119" s="256" t="n">
        <v>7901</v>
      </c>
      <c r="I1119" s="255" t="n"/>
      <c r="J1119" s="59">
        <f>+(((G1119-F1119)-(H1119-F1119))/(H1119-F1119))*100</f>
        <v/>
      </c>
      <c r="K1119" s="257" t="n"/>
      <c r="L1119" s="259" t="n"/>
      <c r="M1119" s="259" t="n"/>
      <c r="N1119" s="206" t="n"/>
      <c r="O1119" s="206" t="n"/>
      <c r="P1119" s="207">
        <f>+(((H1119-F1119)/1000)*1000)/10</f>
        <v/>
      </c>
      <c r="Q1119" s="207" t="n"/>
      <c r="R1119" s="26" t="inlineStr">
        <is>
          <t>FALSO</t>
        </is>
      </c>
      <c r="S1119" s="26" t="inlineStr">
        <is>
          <t>FALSO</t>
        </is>
      </c>
      <c r="T1119" s="211" t="n"/>
      <c r="U1119" s="211" t="n"/>
      <c r="V1119" s="290" t="inlineStr">
        <is>
          <t>Se descarta</t>
        </is>
      </c>
    </row>
    <row r="1120" hidden="1" ht="15.75" customHeight="1" s="412">
      <c r="A1120" s="199" t="n">
        <v>4089</v>
      </c>
      <c r="B1120" s="200" t="n">
        <v>119</v>
      </c>
      <c r="C1120" s="255" t="n">
        <v>219</v>
      </c>
      <c r="D1120" s="255" t="n">
        <v>15</v>
      </c>
      <c r="E1120" s="58" t="n">
        <v>43599</v>
      </c>
      <c r="F1120" s="255" t="n">
        <v>5212</v>
      </c>
      <c r="G1120" s="255" t="n">
        <v>8139</v>
      </c>
      <c r="H1120" s="256" t="n">
        <v>7369</v>
      </c>
      <c r="I1120" s="255" t="n"/>
      <c r="J1120" s="59">
        <f>+(((G1120-F1120)-(H1120-F1120))/(H1120-F1120))*100</f>
        <v/>
      </c>
      <c r="K1120" s="260" t="n"/>
      <c r="L1120" s="258">
        <f>AVERAGE(J1120:J1121)</f>
        <v/>
      </c>
      <c r="M1120" s="258">
        <f>_xlfn.STDEV.S(J1120,J1121)</f>
        <v/>
      </c>
      <c r="N1120" s="206" t="n"/>
      <c r="O1120" s="206" t="n"/>
      <c r="P1120" s="207">
        <f>+(((H1120-F1120)/1000)*1000)/10</f>
        <v/>
      </c>
      <c r="Q1120" s="207">
        <f>AVERAGE(P1120:P1121)</f>
        <v/>
      </c>
      <c r="R1120" s="26" t="inlineStr">
        <is>
          <t>VERDADERO</t>
        </is>
      </c>
      <c r="S1120" s="26" t="inlineStr">
        <is>
          <t>FALSO</t>
        </is>
      </c>
      <c r="T1120" s="211" t="n"/>
      <c r="U1120" s="211" t="n"/>
      <c r="V1120" s="290" t="inlineStr">
        <is>
          <t>Se descarta</t>
        </is>
      </c>
    </row>
    <row r="1121" hidden="1" ht="15.75" customHeight="1" s="412">
      <c r="A1121" s="199" t="n">
        <v>4090</v>
      </c>
      <c r="B1121" s="200" t="n">
        <v>120</v>
      </c>
      <c r="C1121" s="255" t="n">
        <v>219</v>
      </c>
      <c r="D1121" s="255" t="n">
        <v>15</v>
      </c>
      <c r="E1121" s="58" t="n">
        <v>43599</v>
      </c>
      <c r="F1121" s="255" t="n">
        <v>5196</v>
      </c>
      <c r="G1121" s="255" t="n">
        <v>8149</v>
      </c>
      <c r="H1121" s="256" t="n">
        <v>7395</v>
      </c>
      <c r="I1121" s="255" t="n"/>
      <c r="J1121" s="59">
        <f>+(((G1121-F1121)-(H1121-F1121))/(H1121-F1121))*100</f>
        <v/>
      </c>
      <c r="K1121" s="260" t="n"/>
      <c r="L1121" s="259" t="n"/>
      <c r="M1121" s="259" t="n"/>
      <c r="N1121" s="206" t="n"/>
      <c r="O1121" s="206" t="n"/>
      <c r="P1121" s="207">
        <f>+(((H1121-F1121)/1000)*1000)/10</f>
        <v/>
      </c>
      <c r="Q1121" s="207" t="n"/>
      <c r="R1121" s="26" t="inlineStr">
        <is>
          <t>FALSO</t>
        </is>
      </c>
      <c r="S1121" s="26" t="inlineStr">
        <is>
          <t>FALSO</t>
        </is>
      </c>
      <c r="T1121" s="211" t="n"/>
      <c r="U1121" s="211" t="n"/>
      <c r="V1121" s="290" t="inlineStr">
        <is>
          <t>Se descarta</t>
        </is>
      </c>
    </row>
    <row r="1122" ht="15.75" customHeight="1" s="412">
      <c r="A1122" s="199" t="n">
        <v>4735</v>
      </c>
      <c r="B1122" s="200" t="n">
        <v>119</v>
      </c>
      <c r="C1122" s="255" t="n">
        <v>219</v>
      </c>
      <c r="D1122" s="255" t="n">
        <v>17</v>
      </c>
      <c r="E1122" s="58" t="n">
        <v>43619</v>
      </c>
      <c r="F1122" s="255" t="n">
        <v>5212</v>
      </c>
      <c r="G1122" s="255" t="n">
        <v>8410</v>
      </c>
      <c r="H1122" s="256" t="n">
        <v>7782</v>
      </c>
      <c r="I1122" s="255" t="n"/>
      <c r="J1122" s="59">
        <f>+(((G1122-F1122)-(H1122-F1122))/(H1122-F1122))*100</f>
        <v/>
      </c>
      <c r="K1122" s="257" t="n"/>
      <c r="L1122" s="258">
        <f>AVERAGE(J1122:J1123)</f>
        <v/>
      </c>
      <c r="M1122" s="258">
        <f>_xlfn.STDEV.S(J1122,J1123)</f>
        <v/>
      </c>
      <c r="N1122" s="206" t="n"/>
      <c r="O1122" s="206" t="n"/>
      <c r="P1122" s="207">
        <f>+(((H1122-F1122)/1000)*1000)/10</f>
        <v/>
      </c>
      <c r="Q1122" s="207">
        <f>AVERAGE(P1122:P1123)</f>
        <v/>
      </c>
      <c r="R1122" s="26" t="inlineStr">
        <is>
          <t>FALSO</t>
        </is>
      </c>
      <c r="S1122" s="26" t="inlineStr">
        <is>
          <t>FALSO</t>
        </is>
      </c>
      <c r="T1122" s="211" t="n"/>
      <c r="U1122" s="211" t="n"/>
      <c r="V1122" s="290" t="inlineStr">
        <is>
          <t>Plot válido</t>
        </is>
      </c>
    </row>
    <row r="1123" ht="15.75" customHeight="1" s="412">
      <c r="A1123" s="199" t="n">
        <v>4736</v>
      </c>
      <c r="B1123" s="200" t="n">
        <v>120</v>
      </c>
      <c r="C1123" s="255" t="n">
        <v>219</v>
      </c>
      <c r="D1123" s="255" t="n">
        <v>17</v>
      </c>
      <c r="E1123" s="58" t="n">
        <v>43619</v>
      </c>
      <c r="F1123" s="255" t="n">
        <v>5196</v>
      </c>
      <c r="G1123" s="255" t="n">
        <v>8218</v>
      </c>
      <c r="H1123" s="256" t="n">
        <v>7645</v>
      </c>
      <c r="I1123" s="255" t="n"/>
      <c r="J1123" s="59">
        <f>+(((G1123-F1123)-(H1123-F1123))/(H1123-F1123))*100</f>
        <v/>
      </c>
      <c r="K1123" s="257" t="n"/>
      <c r="L1123" s="259" t="n"/>
      <c r="M1123" s="259" t="n"/>
      <c r="N1123" s="206" t="n"/>
      <c r="O1123" s="206" t="n"/>
      <c r="P1123" s="207">
        <f>+(((H1123-F1123)/1000)*1000)/10</f>
        <v/>
      </c>
      <c r="Q1123" s="207" t="n"/>
      <c r="R1123" s="26" t="inlineStr">
        <is>
          <t>FALSO</t>
        </is>
      </c>
      <c r="S1123" s="26" t="inlineStr">
        <is>
          <t>FALSO</t>
        </is>
      </c>
      <c r="T1123" s="211" t="n"/>
      <c r="U1123" s="211" t="n"/>
      <c r="V1123" s="290" t="inlineStr">
        <is>
          <t>Plot válido</t>
        </is>
      </c>
    </row>
    <row r="1124" ht="15.75" customHeight="1" s="412">
      <c r="A1124" s="199" t="n">
        <v>5349</v>
      </c>
      <c r="B1124" s="200" t="n">
        <v>87</v>
      </c>
      <c r="C1124" s="252" t="n">
        <v>219</v>
      </c>
      <c r="D1124" s="252" t="n">
        <v>19</v>
      </c>
      <c r="E1124" s="139" t="n">
        <v>43637</v>
      </c>
      <c r="F1124" s="252" t="n">
        <v>5250</v>
      </c>
      <c r="G1124" s="252" t="n">
        <v>8546</v>
      </c>
      <c r="H1124" s="253" t="n">
        <v>7948</v>
      </c>
      <c r="I1124" s="252" t="n">
        <v>6</v>
      </c>
      <c r="J1124" s="261">
        <f>+(((G1124-F1124)-(H1124-F1124))/(H1124-F1124))*100</f>
        <v/>
      </c>
      <c r="K1124" s="262" t="n"/>
      <c r="L1124" s="263">
        <f>AVERAGE(J1124:J1125)</f>
        <v/>
      </c>
      <c r="M1124" s="263">
        <f>_xlfn.STDEV.S(J1124,J1125)</f>
        <v/>
      </c>
      <c r="N1124" s="206" t="n"/>
      <c r="O1124" s="206" t="n"/>
      <c r="P1124" s="207">
        <f>+(((H1124-F1124)/1000)*1000)/10</f>
        <v/>
      </c>
      <c r="Q1124" s="207">
        <f>AVERAGE(P1124:P1125)</f>
        <v/>
      </c>
      <c r="R1124" s="26" t="inlineStr">
        <is>
          <t>FALSO</t>
        </is>
      </c>
      <c r="S1124" s="26" t="inlineStr">
        <is>
          <t>FALSO</t>
        </is>
      </c>
      <c r="T1124" s="211" t="n"/>
      <c r="U1124" s="211" t="n"/>
      <c r="V1124" s="290" t="inlineStr">
        <is>
          <t>Plot válido</t>
        </is>
      </c>
    </row>
    <row r="1125" ht="15.75" customHeight="1" s="412">
      <c r="A1125" s="199" t="n">
        <v>5350</v>
      </c>
      <c r="B1125" s="200" t="n">
        <v>88</v>
      </c>
      <c r="C1125" s="252" t="n">
        <v>219</v>
      </c>
      <c r="D1125" s="252" t="n">
        <v>19</v>
      </c>
      <c r="E1125" s="139" t="n">
        <v>43637</v>
      </c>
      <c r="F1125" s="252" t="n">
        <v>5241</v>
      </c>
      <c r="G1125" s="252" t="n">
        <v>8395</v>
      </c>
      <c r="H1125" s="253" t="n">
        <v>7816</v>
      </c>
      <c r="I1125" s="252" t="n"/>
      <c r="J1125" s="261">
        <f>+(((G1125-F1125)-(H1125-F1125))/(H1125-F1125))*100</f>
        <v/>
      </c>
      <c r="K1125" s="262" t="n"/>
      <c r="L1125" s="207" t="n"/>
      <c r="M1125" s="207" t="n"/>
      <c r="N1125" s="206" t="n"/>
      <c r="O1125" s="206" t="n"/>
      <c r="P1125" s="207">
        <f>+(((H1125-F1125)/1000)*1000)/10</f>
        <v/>
      </c>
      <c r="Q1125" s="207" t="n"/>
      <c r="R1125" s="26" t="inlineStr">
        <is>
          <t>FALSO</t>
        </is>
      </c>
      <c r="S1125" s="26" t="inlineStr">
        <is>
          <t>FALSO</t>
        </is>
      </c>
      <c r="T1125" s="211" t="n"/>
      <c r="U1125" s="211" t="n"/>
      <c r="V1125" s="290" t="inlineStr">
        <is>
          <t>Plot válido</t>
        </is>
      </c>
    </row>
    <row r="1126" ht="15.75" customHeight="1" s="412">
      <c r="A1126" s="199" t="n">
        <v>5977</v>
      </c>
      <c r="B1126" s="200" t="n">
        <v>112</v>
      </c>
      <c r="C1126" s="252" t="n">
        <v>219</v>
      </c>
      <c r="D1126" s="252" t="n">
        <v>22</v>
      </c>
      <c r="E1126" s="139" t="n">
        <v>43685</v>
      </c>
      <c r="F1126" s="252" t="n">
        <v>5197</v>
      </c>
      <c r="G1126" s="252" t="n">
        <v>7604</v>
      </c>
      <c r="H1126" s="253" t="n">
        <v>7279</v>
      </c>
      <c r="I1126" s="252" t="n">
        <v>6</v>
      </c>
      <c r="J1126" s="47">
        <f>+(((G1126-F1126)-(H1126-F1126))/(H1126-F1126))*100</f>
        <v/>
      </c>
      <c r="K1126" s="249" t="n"/>
      <c r="L1126" s="250">
        <f>AVERAGE(J1126:J1127)</f>
        <v/>
      </c>
      <c r="M1126" s="250">
        <f>_xlfn.STDEV.S(J1126,J1127)</f>
        <v/>
      </c>
      <c r="N1126" s="206" t="n"/>
      <c r="O1126" s="206" t="n"/>
      <c r="P1126" s="207">
        <f>+(((H1126-F1126)/1000)*1000)/10</f>
        <v/>
      </c>
      <c r="Q1126" s="207">
        <f>AVERAGE(P1126:P1127)</f>
        <v/>
      </c>
      <c r="R1126" s="26" t="inlineStr">
        <is>
          <t>FALSO</t>
        </is>
      </c>
      <c r="S1126" s="26" t="inlineStr">
        <is>
          <t>VERDADERO</t>
        </is>
      </c>
      <c r="T1126" s="211" t="n"/>
      <c r="U1126" s="211" t="n"/>
      <c r="V1126" s="290" t="inlineStr">
        <is>
          <t>Plot válido</t>
        </is>
      </c>
    </row>
    <row r="1127" ht="15.75" customHeight="1" s="412">
      <c r="A1127" s="199" t="n">
        <v>5978</v>
      </c>
      <c r="B1127" s="200" t="n">
        <v>112</v>
      </c>
      <c r="C1127" s="252" t="n">
        <v>219</v>
      </c>
      <c r="D1127" s="252" t="n">
        <v>22</v>
      </c>
      <c r="E1127" s="139" t="n">
        <v>43685</v>
      </c>
      <c r="F1127" s="252" t="n">
        <v>5197</v>
      </c>
      <c r="G1127" s="252" t="n">
        <v>7602</v>
      </c>
      <c r="H1127" s="253" t="n">
        <v>7265</v>
      </c>
      <c r="I1127" s="252" t="n"/>
      <c r="J1127" s="47">
        <f>+(((G1127-F1127)-(H1127-F1127))/(H1127-F1127))*100</f>
        <v/>
      </c>
      <c r="K1127" s="249" t="n"/>
      <c r="L1127" s="251" t="n"/>
      <c r="M1127" s="251" t="n"/>
      <c r="N1127" s="206" t="n"/>
      <c r="O1127" s="206" t="n"/>
      <c r="P1127" s="207">
        <f>+(((H1127-F1127)/1000)*1000)/10</f>
        <v/>
      </c>
      <c r="Q1127" s="207" t="n"/>
      <c r="R1127" s="26" t="inlineStr">
        <is>
          <t>FALSO</t>
        </is>
      </c>
      <c r="S1127" s="26" t="inlineStr">
        <is>
          <t>FALSO</t>
        </is>
      </c>
      <c r="T1127" s="211" t="n"/>
      <c r="U1127" s="211" t="n"/>
      <c r="V1127" s="290" t="inlineStr">
        <is>
          <t>Plot válido</t>
        </is>
      </c>
    </row>
    <row r="1128" ht="15.75" customHeight="1" s="412">
      <c r="A1128" s="199" t="n">
        <v>3367</v>
      </c>
      <c r="B1128" s="200" t="n">
        <v>123</v>
      </c>
      <c r="C1128" s="255" t="n">
        <v>220</v>
      </c>
      <c r="D1128" s="255" t="n">
        <v>13</v>
      </c>
      <c r="E1128" s="58" t="n">
        <v>43587</v>
      </c>
      <c r="F1128" s="255" t="n">
        <v>5241</v>
      </c>
      <c r="G1128" s="255" t="n">
        <v>6720</v>
      </c>
      <c r="H1128" s="256" t="n">
        <v>6397</v>
      </c>
      <c r="I1128" s="255" t="n">
        <v>1</v>
      </c>
      <c r="J1128" s="59">
        <f>+(((G1128-F1128)-(H1128-F1128))/(H1128-F1128))*100</f>
        <v/>
      </c>
      <c r="K1128" s="257" t="inlineStr">
        <is>
          <t>MF</t>
        </is>
      </c>
      <c r="L1128" s="258">
        <f>AVERAGE(J1128:J1129)</f>
        <v/>
      </c>
      <c r="M1128" s="258">
        <f>_xlfn.STDEV.S(J1128,J1129)</f>
        <v/>
      </c>
      <c r="N1128" s="206" t="n">
        <v>1</v>
      </c>
      <c r="O1128" s="206" t="n"/>
      <c r="P1128" s="207">
        <f>+(((H1128-F1128)/1000)*1000)/10</f>
        <v/>
      </c>
      <c r="Q1128" s="207">
        <f>AVERAGE(P1128:P1129)</f>
        <v/>
      </c>
      <c r="R1128" s="26" t="inlineStr">
        <is>
          <t>FALSO</t>
        </is>
      </c>
      <c r="S1128" s="26" t="inlineStr">
        <is>
          <t>FALSO</t>
        </is>
      </c>
      <c r="T1128" s="211" t="n"/>
      <c r="U1128" s="211" t="n"/>
      <c r="V1128" s="290" t="inlineStr">
        <is>
          <t>Plot válido</t>
        </is>
      </c>
    </row>
    <row r="1129" ht="15.75" customHeight="1" s="412">
      <c r="A1129" s="199" t="n">
        <v>3368</v>
      </c>
      <c r="B1129" s="200" t="n">
        <v>124</v>
      </c>
      <c r="C1129" s="255" t="n">
        <v>220</v>
      </c>
      <c r="D1129" s="255" t="n">
        <v>13</v>
      </c>
      <c r="E1129" s="58" t="n">
        <v>43587</v>
      </c>
      <c r="F1129" s="255" t="n">
        <v>5265</v>
      </c>
      <c r="G1129" s="255" t="n">
        <v>6582</v>
      </c>
      <c r="H1129" s="256" t="n">
        <v>6308</v>
      </c>
      <c r="I1129" s="255" t="n"/>
      <c r="J1129" s="59">
        <f>+(((G1129-F1129)-(H1129-F1129))/(H1129-F1129))*100</f>
        <v/>
      </c>
      <c r="K1129" s="257" t="n"/>
      <c r="L1129" s="259" t="n"/>
      <c r="M1129" s="259" t="n"/>
      <c r="N1129" s="206" t="n"/>
      <c r="O1129" s="206" t="n"/>
      <c r="P1129" s="207">
        <f>+(((H1129-F1129)/1000)*1000)/10</f>
        <v/>
      </c>
      <c r="Q1129" s="207" t="n"/>
      <c r="R1129" s="26" t="inlineStr">
        <is>
          <t>FALSO</t>
        </is>
      </c>
      <c r="S1129" s="26" t="inlineStr">
        <is>
          <t>FALSO</t>
        </is>
      </c>
      <c r="T1129" s="211" t="n"/>
      <c r="U1129" s="211" t="n"/>
      <c r="V1129" s="290" t="inlineStr">
        <is>
          <t>Plot válido</t>
        </is>
      </c>
    </row>
    <row r="1130" ht="15.75" customHeight="1" s="412">
      <c r="A1130" s="199" t="n">
        <v>4091</v>
      </c>
      <c r="B1130" s="200" t="n">
        <v>121</v>
      </c>
      <c r="C1130" s="255" t="n">
        <v>220</v>
      </c>
      <c r="D1130" s="255" t="n">
        <v>15</v>
      </c>
      <c r="E1130" s="58" t="n">
        <v>43599</v>
      </c>
      <c r="F1130" s="255" t="n">
        <v>5262</v>
      </c>
      <c r="G1130" s="255" t="n">
        <v>7114</v>
      </c>
      <c r="H1130" s="256" t="n">
        <v>6846</v>
      </c>
      <c r="I1130" s="255" t="n"/>
      <c r="J1130" s="59">
        <f>+(((G1130-F1130)-(H1130-F1130))/(H1130-F1130))*100</f>
        <v/>
      </c>
      <c r="K1130" s="260" t="n"/>
      <c r="L1130" s="258">
        <f>AVERAGE(J1130:J1131)</f>
        <v/>
      </c>
      <c r="M1130" s="258">
        <f>_xlfn.STDEV.S(J1130,J1131)</f>
        <v/>
      </c>
      <c r="N1130" s="206" t="n"/>
      <c r="O1130" s="206" t="n"/>
      <c r="P1130" s="207">
        <f>+(((H1130-F1130)/1000)*1000)/10</f>
        <v/>
      </c>
      <c r="Q1130" s="207">
        <f>AVERAGE(P1130:P1131)</f>
        <v/>
      </c>
      <c r="R1130" s="26" t="inlineStr">
        <is>
          <t>FALSO</t>
        </is>
      </c>
      <c r="S1130" s="26" t="inlineStr">
        <is>
          <t>FALSO</t>
        </is>
      </c>
      <c r="T1130" s="211" t="n"/>
      <c r="U1130" s="211" t="n"/>
      <c r="V1130" s="290" t="inlineStr">
        <is>
          <t>Plot válido</t>
        </is>
      </c>
    </row>
    <row r="1131" ht="15.75" customHeight="1" s="412">
      <c r="A1131" s="199" t="n">
        <v>4092</v>
      </c>
      <c r="B1131" s="200" t="n">
        <v>122</v>
      </c>
      <c r="C1131" s="255" t="n">
        <v>220</v>
      </c>
      <c r="D1131" s="255" t="n">
        <v>15</v>
      </c>
      <c r="E1131" s="58" t="n">
        <v>43599</v>
      </c>
      <c r="F1131" s="255" t="n">
        <v>5223</v>
      </c>
      <c r="G1131" s="255" t="n">
        <v>7179</v>
      </c>
      <c r="H1131" s="256" t="n">
        <v>6894</v>
      </c>
      <c r="I1131" s="255" t="n"/>
      <c r="J1131" s="59">
        <f>+(((G1131-F1131)-(H1131-F1131))/(H1131-F1131))*100</f>
        <v/>
      </c>
      <c r="K1131" s="260" t="n"/>
      <c r="L1131" s="259" t="n"/>
      <c r="M1131" s="259" t="n"/>
      <c r="N1131" s="206" t="n"/>
      <c r="O1131" s="206" t="n"/>
      <c r="P1131" s="207">
        <f>+(((H1131-F1131)/1000)*1000)/10</f>
        <v/>
      </c>
      <c r="Q1131" s="207" t="n"/>
      <c r="R1131" s="26" t="inlineStr">
        <is>
          <t>FALSO</t>
        </is>
      </c>
      <c r="S1131" s="26" t="inlineStr">
        <is>
          <t>FALSO</t>
        </is>
      </c>
      <c r="T1131" s="211" t="n"/>
      <c r="U1131" s="211" t="n"/>
      <c r="V1131" s="290" t="inlineStr">
        <is>
          <t>Plot válido</t>
        </is>
      </c>
    </row>
    <row r="1132" hidden="1" ht="15.75" customHeight="1" s="412">
      <c r="A1132" s="199" t="n">
        <v>4737</v>
      </c>
      <c r="B1132" s="200" t="n">
        <v>121</v>
      </c>
      <c r="C1132" s="255" t="n">
        <v>220</v>
      </c>
      <c r="D1132" s="255" t="n">
        <v>17</v>
      </c>
      <c r="E1132" s="58" t="n">
        <v>43619</v>
      </c>
      <c r="F1132" s="255" t="n">
        <v>5262</v>
      </c>
      <c r="G1132" s="255" t="n">
        <v>6727</v>
      </c>
      <c r="H1132" s="256" t="n">
        <v>6473</v>
      </c>
      <c r="I1132" s="255" t="n"/>
      <c r="J1132" s="59">
        <f>+(((G1132-F1132)-(H1132-F1132))/(H1132-F1132))*100</f>
        <v/>
      </c>
      <c r="K1132" s="257" t="n"/>
      <c r="L1132" s="258">
        <f>AVERAGE(J1132:J1133)</f>
        <v/>
      </c>
      <c r="M1132" s="258">
        <f>_xlfn.STDEV.S(J1132,J1133)</f>
        <v/>
      </c>
      <c r="N1132" s="206" t="n"/>
      <c r="O1132" s="206" t="n"/>
      <c r="P1132" s="207">
        <f>+(((H1132-F1132)/1000)*1000)/10</f>
        <v/>
      </c>
      <c r="Q1132" s="207">
        <f>AVERAGE(P1132:P1133)</f>
        <v/>
      </c>
      <c r="R1132" s="26" t="inlineStr">
        <is>
          <t>FALSO</t>
        </is>
      </c>
      <c r="S1132" s="26" t="inlineStr">
        <is>
          <t>FALSO</t>
        </is>
      </c>
      <c r="T1132" s="211" t="n"/>
      <c r="U1132" s="211" t="n"/>
      <c r="V1132" s="290" t="inlineStr">
        <is>
          <t>Se descarta</t>
        </is>
      </c>
    </row>
    <row r="1133" hidden="1" ht="15.75" customHeight="1" s="412">
      <c r="A1133" s="199" t="n">
        <v>4738</v>
      </c>
      <c r="B1133" s="200" t="n">
        <v>122</v>
      </c>
      <c r="C1133" s="255" t="n">
        <v>220</v>
      </c>
      <c r="D1133" s="255" t="n">
        <v>17</v>
      </c>
      <c r="E1133" s="58" t="n">
        <v>43619</v>
      </c>
      <c r="F1133" s="255" t="n">
        <v>5223</v>
      </c>
      <c r="G1133" s="255" t="n">
        <v>6688</v>
      </c>
      <c r="H1133" s="256" t="n">
        <v>6435</v>
      </c>
      <c r="I1133" s="255" t="n"/>
      <c r="J1133" s="59">
        <f>+(((G1133-F1133)-(H1133-F1133))/(H1133-F1133))*100</f>
        <v/>
      </c>
      <c r="K1133" s="257" t="n"/>
      <c r="L1133" s="259" t="n"/>
      <c r="M1133" s="259" t="n"/>
      <c r="N1133" s="206" t="n"/>
      <c r="O1133" s="206" t="n"/>
      <c r="P1133" s="207">
        <f>+(((H1133-F1133)/1000)*1000)/10</f>
        <v/>
      </c>
      <c r="Q1133" s="207" t="n"/>
      <c r="R1133" s="26" t="inlineStr">
        <is>
          <t>FALSO</t>
        </is>
      </c>
      <c r="S1133" s="26" t="inlineStr">
        <is>
          <t>FALSO</t>
        </is>
      </c>
      <c r="T1133" s="211" t="n"/>
      <c r="U1133" s="211" t="n"/>
      <c r="V1133" s="290" t="inlineStr">
        <is>
          <t>Se descarta</t>
        </is>
      </c>
    </row>
    <row r="1134" hidden="1" ht="15.75" customHeight="1" s="412">
      <c r="A1134" s="199" t="n">
        <v>5351</v>
      </c>
      <c r="B1134" s="200" t="n">
        <v>89</v>
      </c>
      <c r="C1134" s="252" t="n">
        <v>220</v>
      </c>
      <c r="D1134" s="252" t="n">
        <v>19</v>
      </c>
      <c r="E1134" s="139" t="n">
        <v>43637</v>
      </c>
      <c r="F1134" s="252" t="n">
        <v>5188</v>
      </c>
      <c r="G1134" s="252" t="n">
        <v>6415</v>
      </c>
      <c r="H1134" s="253" t="n">
        <v>6174</v>
      </c>
      <c r="I1134" s="252" t="n">
        <v>9</v>
      </c>
      <c r="J1134" s="261">
        <f>+(((G1134-F1134)-(H1134-F1134))/(H1134-F1134))*100</f>
        <v/>
      </c>
      <c r="K1134" s="262" t="n"/>
      <c r="L1134" s="263">
        <f>AVERAGE(J1134:J1135)</f>
        <v/>
      </c>
      <c r="M1134" s="263">
        <f>_xlfn.STDEV.S(J1134,J1135)</f>
        <v/>
      </c>
      <c r="N1134" s="206" t="n"/>
      <c r="O1134" s="206" t="n"/>
      <c r="P1134" s="207">
        <f>+(((H1134-F1134)/1000)*1000)/10</f>
        <v/>
      </c>
      <c r="Q1134" s="207">
        <f>AVERAGE(P1134:P1135)</f>
        <v/>
      </c>
      <c r="R1134" s="26" t="inlineStr">
        <is>
          <t>FALSO</t>
        </is>
      </c>
      <c r="S1134" s="26" t="inlineStr">
        <is>
          <t>FALSO</t>
        </is>
      </c>
      <c r="T1134" s="211" t="n"/>
      <c r="U1134" s="211" t="n"/>
      <c r="V1134" s="290" t="inlineStr">
        <is>
          <t>Se descarta</t>
        </is>
      </c>
    </row>
    <row r="1135" hidden="1" ht="15.75" customHeight="1" s="412">
      <c r="A1135" s="199" t="n">
        <v>5352</v>
      </c>
      <c r="B1135" s="200" t="n">
        <v>90</v>
      </c>
      <c r="C1135" s="252" t="n">
        <v>220</v>
      </c>
      <c r="D1135" s="252" t="n">
        <v>19</v>
      </c>
      <c r="E1135" s="139" t="n">
        <v>43637</v>
      </c>
      <c r="F1135" s="252" t="n">
        <v>5202</v>
      </c>
      <c r="G1135" s="252" t="n">
        <v>6444</v>
      </c>
      <c r="H1135" s="253" t="n">
        <v>6201</v>
      </c>
      <c r="I1135" s="252" t="n"/>
      <c r="J1135" s="261">
        <f>+(((G1135-F1135)-(H1135-F1135))/(H1135-F1135))*100</f>
        <v/>
      </c>
      <c r="K1135" s="262" t="n"/>
      <c r="L1135" s="207" t="n"/>
      <c r="M1135" s="207" t="n"/>
      <c r="N1135" s="206" t="n"/>
      <c r="O1135" s="206" t="n"/>
      <c r="P1135" s="207">
        <f>+(((H1135-F1135)/1000)*1000)/10</f>
        <v/>
      </c>
      <c r="Q1135" s="207" t="n"/>
      <c r="R1135" s="26" t="inlineStr">
        <is>
          <t>FALSO</t>
        </is>
      </c>
      <c r="S1135" s="26" t="inlineStr">
        <is>
          <t>FALSO</t>
        </is>
      </c>
      <c r="T1135" s="211" t="n"/>
      <c r="U1135" s="211" t="n"/>
      <c r="V1135" s="290" t="inlineStr">
        <is>
          <t>Se descarta</t>
        </is>
      </c>
    </row>
    <row r="1136" hidden="1" ht="15.75" customHeight="1" s="412">
      <c r="A1136" s="199" t="n">
        <v>5979</v>
      </c>
      <c r="B1136" s="200" t="n">
        <v>113</v>
      </c>
      <c r="C1136" s="252" t="n">
        <v>220</v>
      </c>
      <c r="D1136" s="252" t="n">
        <v>22</v>
      </c>
      <c r="E1136" s="139" t="n">
        <v>43685</v>
      </c>
      <c r="F1136" s="252" t="n">
        <v>5283</v>
      </c>
      <c r="G1136" s="252" t="n">
        <v>7065</v>
      </c>
      <c r="H1136" s="253" t="n">
        <v>6826</v>
      </c>
      <c r="I1136" s="252" t="n">
        <v>9</v>
      </c>
      <c r="J1136" s="47">
        <f>+(((G1136-F1136)-(H1136-F1136))/(H1136-F1136))*100</f>
        <v/>
      </c>
      <c r="K1136" s="249" t="n"/>
      <c r="L1136" s="250">
        <f>AVERAGE(J1136:J1137)</f>
        <v/>
      </c>
      <c r="M1136" s="250">
        <f>_xlfn.STDEV.S(J1136,J1137)</f>
        <v/>
      </c>
      <c r="N1136" s="206" t="n"/>
      <c r="O1136" s="206" t="n"/>
      <c r="P1136" s="207">
        <f>+(((H1136-F1136)/1000)*1000)/10</f>
        <v/>
      </c>
      <c r="Q1136" s="207">
        <f>AVERAGE(P1136:P1137)</f>
        <v/>
      </c>
      <c r="R1136" s="26" t="inlineStr">
        <is>
          <t>FALSO</t>
        </is>
      </c>
      <c r="S1136" s="26" t="inlineStr">
        <is>
          <t>FALSO</t>
        </is>
      </c>
      <c r="T1136" s="211" t="n"/>
      <c r="U1136" s="211" t="n"/>
      <c r="V1136" s="290" t="inlineStr">
        <is>
          <t>Se descarta</t>
        </is>
      </c>
    </row>
    <row r="1137" hidden="1" ht="15.75" customHeight="1" s="412">
      <c r="A1137" s="199" t="n">
        <v>5980</v>
      </c>
      <c r="B1137" s="200" t="n">
        <v>113</v>
      </c>
      <c r="C1137" s="252" t="n">
        <v>220</v>
      </c>
      <c r="D1137" s="252" t="n">
        <v>22</v>
      </c>
      <c r="E1137" s="139" t="n">
        <v>43685</v>
      </c>
      <c r="F1137" s="252" t="n">
        <v>5283</v>
      </c>
      <c r="G1137" s="252" t="n">
        <v>7214</v>
      </c>
      <c r="H1137" s="253" t="n">
        <v>6937</v>
      </c>
      <c r="I1137" s="252" t="n"/>
      <c r="J1137" s="47">
        <f>+(((G1137-F1137)-(H1137-F1137))/(H1137-F1137))*100</f>
        <v/>
      </c>
      <c r="K1137" s="249" t="n"/>
      <c r="L1137" s="251" t="n"/>
      <c r="M1137" s="251" t="n"/>
      <c r="N1137" s="206" t="n"/>
      <c r="O1137" s="206" t="n"/>
      <c r="P1137" s="207">
        <f>+(((H1137-F1137)/1000)*1000)/10</f>
        <v/>
      </c>
      <c r="Q1137" s="207" t="n"/>
      <c r="R1137" s="26" t="inlineStr">
        <is>
          <t>FALSO</t>
        </is>
      </c>
      <c r="S1137" s="26" t="inlineStr">
        <is>
          <t>FALSO</t>
        </is>
      </c>
      <c r="T1137" s="211" t="n"/>
      <c r="U1137" s="211" t="n"/>
      <c r="V1137" s="290" t="inlineStr">
        <is>
          <t>Se descarta</t>
        </is>
      </c>
    </row>
    <row r="1138" hidden="1" ht="15.75" customHeight="1" s="412">
      <c r="A1138" s="199" t="n">
        <v>3369</v>
      </c>
      <c r="B1138" s="200" t="n">
        <v>125</v>
      </c>
      <c r="C1138" s="255" t="n">
        <v>221</v>
      </c>
      <c r="D1138" s="255" t="n">
        <v>13</v>
      </c>
      <c r="E1138" s="58" t="n">
        <v>43587</v>
      </c>
      <c r="F1138" s="255" t="n">
        <v>5217</v>
      </c>
      <c r="G1138" s="255" t="n">
        <v>9089</v>
      </c>
      <c r="H1138" s="256" t="n">
        <v>8190</v>
      </c>
      <c r="I1138" s="255" t="n">
        <v>1</v>
      </c>
      <c r="J1138" s="59">
        <f>+(((G1138-F1138)-(H1138-F1138))/(H1138-F1138))*100</f>
        <v/>
      </c>
      <c r="K1138" s="257" t="inlineStr">
        <is>
          <t>MF</t>
        </is>
      </c>
      <c r="L1138" s="258">
        <f>AVERAGE(J1138:J1139)</f>
        <v/>
      </c>
      <c r="M1138" s="258">
        <f>_xlfn.STDEV.S(J1138,J1139)</f>
        <v/>
      </c>
      <c r="N1138" s="206" t="n">
        <v>1</v>
      </c>
      <c r="O1138" s="206" t="n"/>
      <c r="P1138" s="207">
        <f>+(((H1138-F1138)/1000)*1000)/10</f>
        <v/>
      </c>
      <c r="Q1138" s="207">
        <f>AVERAGE(P1138:P1139)</f>
        <v/>
      </c>
      <c r="R1138" s="26" t="inlineStr">
        <is>
          <t>FALSO</t>
        </is>
      </c>
      <c r="S1138" s="26" t="inlineStr">
        <is>
          <t>FALSO</t>
        </is>
      </c>
      <c r="T1138" s="211" t="n"/>
      <c r="U1138" s="211" t="n"/>
      <c r="V1138" s="290" t="inlineStr">
        <is>
          <t>Se descarta</t>
        </is>
      </c>
    </row>
    <row r="1139" hidden="1" ht="15.75" customHeight="1" s="412">
      <c r="A1139" s="199" t="n">
        <v>3370</v>
      </c>
      <c r="B1139" s="200" t="n">
        <v>126</v>
      </c>
      <c r="C1139" s="255" t="n">
        <v>221</v>
      </c>
      <c r="D1139" s="255" t="n">
        <v>13</v>
      </c>
      <c r="E1139" s="58" t="n">
        <v>43587</v>
      </c>
      <c r="F1139" s="255" t="n">
        <v>5232</v>
      </c>
      <c r="G1139" s="255" t="n">
        <v>9136</v>
      </c>
      <c r="H1139" s="256" t="n">
        <v>8188</v>
      </c>
      <c r="I1139" s="255" t="n"/>
      <c r="J1139" s="59">
        <f>+(((G1139-F1139)-(H1139-F1139))/(H1139-F1139))*100</f>
        <v/>
      </c>
      <c r="K1139" s="257" t="n"/>
      <c r="L1139" s="259" t="n"/>
      <c r="M1139" s="259" t="n"/>
      <c r="N1139" s="206" t="n"/>
      <c r="O1139" s="206" t="n"/>
      <c r="P1139" s="207">
        <f>+(((H1139-F1139)/1000)*1000)/10</f>
        <v/>
      </c>
      <c r="Q1139" s="207" t="n"/>
      <c r="R1139" s="26" t="inlineStr">
        <is>
          <t>FALSO</t>
        </is>
      </c>
      <c r="S1139" s="26" t="inlineStr">
        <is>
          <t>FALSO</t>
        </is>
      </c>
      <c r="T1139" s="211" t="n"/>
      <c r="U1139" s="211" t="n"/>
      <c r="V1139" s="290" t="inlineStr">
        <is>
          <t>Se descarta</t>
        </is>
      </c>
    </row>
    <row r="1140" hidden="1" ht="15.75" customHeight="1" s="412">
      <c r="A1140" s="199" t="n">
        <v>4093</v>
      </c>
      <c r="B1140" s="200" t="n">
        <v>123</v>
      </c>
      <c r="C1140" s="255" t="n">
        <v>221</v>
      </c>
      <c r="D1140" s="255" t="n">
        <v>15</v>
      </c>
      <c r="E1140" s="58" t="n">
        <v>43599</v>
      </c>
      <c r="F1140" s="255" t="n">
        <v>5241</v>
      </c>
      <c r="G1140" s="255" t="n">
        <v>8448</v>
      </c>
      <c r="H1140" s="256" t="n">
        <v>7846</v>
      </c>
      <c r="I1140" s="255" t="n"/>
      <c r="J1140" s="59">
        <f>+(((G1140-F1140)-(H1140-F1140))/(H1140-F1140))*100</f>
        <v/>
      </c>
      <c r="K1140" s="260" t="n"/>
      <c r="L1140" s="258">
        <f>AVERAGE(J1140:J1141)</f>
        <v/>
      </c>
      <c r="M1140" s="258">
        <f>_xlfn.STDEV.S(J1140,J1141)</f>
        <v/>
      </c>
      <c r="N1140" s="206" t="n"/>
      <c r="O1140" s="206" t="n"/>
      <c r="P1140" s="207">
        <f>+(((H1140-F1140)/1000)*1000)/10</f>
        <v/>
      </c>
      <c r="Q1140" s="207">
        <f>AVERAGE(P1140:P1141)</f>
        <v/>
      </c>
      <c r="R1140" s="26" t="inlineStr">
        <is>
          <t>FALSO</t>
        </is>
      </c>
      <c r="S1140" s="26" t="inlineStr">
        <is>
          <t>FALSO</t>
        </is>
      </c>
      <c r="T1140" s="211" t="n"/>
      <c r="U1140" s="211" t="n"/>
      <c r="V1140" s="290" t="inlineStr">
        <is>
          <t>Se descarta</t>
        </is>
      </c>
    </row>
    <row r="1141" hidden="1" ht="15.75" customHeight="1" s="412">
      <c r="A1141" s="199" t="n">
        <v>4094</v>
      </c>
      <c r="B1141" s="200" t="n">
        <v>124</v>
      </c>
      <c r="C1141" s="255" t="n">
        <v>221</v>
      </c>
      <c r="D1141" s="255" t="n">
        <v>15</v>
      </c>
      <c r="E1141" s="58" t="n">
        <v>43599</v>
      </c>
      <c r="F1141" s="255" t="n">
        <v>5265</v>
      </c>
      <c r="G1141" s="255" t="n">
        <v>8147</v>
      </c>
      <c r="H1141" s="256" t="n">
        <v>7603</v>
      </c>
      <c r="I1141" s="255" t="n"/>
      <c r="J1141" s="59">
        <f>+(((G1141-F1141)-(H1141-F1141))/(H1141-F1141))*100</f>
        <v/>
      </c>
      <c r="K1141" s="260" t="n"/>
      <c r="L1141" s="259" t="n"/>
      <c r="M1141" s="259" t="n"/>
      <c r="N1141" s="206" t="n"/>
      <c r="O1141" s="206" t="n"/>
      <c r="P1141" s="207">
        <f>+(((H1141-F1141)/1000)*1000)/10</f>
        <v/>
      </c>
      <c r="Q1141" s="207" t="n"/>
      <c r="R1141" s="26" t="inlineStr">
        <is>
          <t>FALSO</t>
        </is>
      </c>
      <c r="S1141" s="26" t="inlineStr">
        <is>
          <t>FALSO</t>
        </is>
      </c>
      <c r="T1141" s="211" t="n"/>
      <c r="U1141" s="211" t="n"/>
      <c r="V1141" s="290" t="inlineStr">
        <is>
          <t>Se descarta</t>
        </is>
      </c>
    </row>
    <row r="1142" ht="15.75" customHeight="1" s="412">
      <c r="A1142" s="199" t="n">
        <v>4739</v>
      </c>
      <c r="B1142" s="200" t="n">
        <v>123</v>
      </c>
      <c r="C1142" s="255" t="n">
        <v>221</v>
      </c>
      <c r="D1142" s="255" t="n">
        <v>17</v>
      </c>
      <c r="E1142" s="58" t="n">
        <v>43619</v>
      </c>
      <c r="F1142" s="255" t="n">
        <v>5241</v>
      </c>
      <c r="G1142" s="255" t="n">
        <v>8013</v>
      </c>
      <c r="H1142" s="256" t="n">
        <v>7508</v>
      </c>
      <c r="I1142" s="255" t="n"/>
      <c r="J1142" s="59">
        <f>+(((G1142-F1142)-(H1142-F1142))/(H1142-F1142))*100</f>
        <v/>
      </c>
      <c r="K1142" s="257" t="n"/>
      <c r="L1142" s="258">
        <f>AVERAGE(J1142:J1143)</f>
        <v/>
      </c>
      <c r="M1142" s="258">
        <f>_xlfn.STDEV.S(J1142,J1143)</f>
        <v/>
      </c>
      <c r="N1142" s="206" t="n"/>
      <c r="O1142" s="206" t="n"/>
      <c r="P1142" s="207">
        <f>+(((H1142-F1142)/1000)*1000)/10</f>
        <v/>
      </c>
      <c r="Q1142" s="207">
        <f>AVERAGE(P1142:P1143)</f>
        <v/>
      </c>
      <c r="R1142" s="26" t="inlineStr">
        <is>
          <t>FALSO</t>
        </is>
      </c>
      <c r="S1142" s="26" t="inlineStr">
        <is>
          <t>FALSO</t>
        </is>
      </c>
      <c r="T1142" s="211" t="n"/>
      <c r="U1142" s="211" t="n"/>
      <c r="V1142" s="290" t="inlineStr">
        <is>
          <t>Plot válido</t>
        </is>
      </c>
    </row>
    <row r="1143" ht="15.75" customHeight="1" s="412">
      <c r="A1143" s="199" t="n">
        <v>4740</v>
      </c>
      <c r="B1143" s="200" t="n">
        <v>124</v>
      </c>
      <c r="C1143" s="255" t="n">
        <v>221</v>
      </c>
      <c r="D1143" s="255" t="n">
        <v>17</v>
      </c>
      <c r="E1143" s="58" t="n">
        <v>43619</v>
      </c>
      <c r="F1143" s="255" t="n">
        <v>5265</v>
      </c>
      <c r="G1143" s="255" t="n">
        <v>8240</v>
      </c>
      <c r="H1143" s="256" t="n">
        <v>7711</v>
      </c>
      <c r="I1143" s="255" t="n"/>
      <c r="J1143" s="59">
        <f>+(((G1143-F1143)-(H1143-F1143))/(H1143-F1143))*100</f>
        <v/>
      </c>
      <c r="K1143" s="257" t="n"/>
      <c r="L1143" s="259" t="n"/>
      <c r="M1143" s="259" t="n"/>
      <c r="N1143" s="206" t="n"/>
      <c r="O1143" s="206" t="n"/>
      <c r="P1143" s="207">
        <f>+(((H1143-F1143)/1000)*1000)/10</f>
        <v/>
      </c>
      <c r="Q1143" s="207" t="n"/>
      <c r="R1143" s="26" t="inlineStr">
        <is>
          <t>FALSO</t>
        </is>
      </c>
      <c r="S1143" s="26" t="inlineStr">
        <is>
          <t>FALSO</t>
        </is>
      </c>
      <c r="T1143" s="211" t="n"/>
      <c r="U1143" s="211" t="n"/>
      <c r="V1143" s="290" t="inlineStr">
        <is>
          <t>Plot válido</t>
        </is>
      </c>
    </row>
    <row r="1144" ht="15.75" customHeight="1" s="412">
      <c r="A1144" s="199" t="n">
        <v>5353</v>
      </c>
      <c r="B1144" s="200" t="n">
        <v>91</v>
      </c>
      <c r="C1144" s="252" t="n">
        <v>221</v>
      </c>
      <c r="D1144" s="252" t="n">
        <v>19</v>
      </c>
      <c r="E1144" s="139" t="n">
        <v>43637</v>
      </c>
      <c r="F1144" s="252" t="n">
        <v>5252</v>
      </c>
      <c r="G1144" s="252" t="n">
        <v>9140</v>
      </c>
      <c r="H1144" s="253" t="n">
        <v>8415</v>
      </c>
      <c r="I1144" s="252" t="n">
        <v>8</v>
      </c>
      <c r="J1144" s="261">
        <f>+(((G1144-F1144)-(H1144-F1144))/(H1144-F1144))*100</f>
        <v/>
      </c>
      <c r="K1144" s="262" t="n"/>
      <c r="L1144" s="263">
        <f>AVERAGE(J1144:J1145)</f>
        <v/>
      </c>
      <c r="M1144" s="263">
        <f>_xlfn.STDEV.S(J1144,J1145)</f>
        <v/>
      </c>
      <c r="N1144" s="206" t="n"/>
      <c r="O1144" s="206" t="n"/>
      <c r="P1144" s="207">
        <f>+(((H1144-F1144)/1000)*1000)/10</f>
        <v/>
      </c>
      <c r="Q1144" s="207">
        <f>AVERAGE(P1144:P1145)</f>
        <v/>
      </c>
      <c r="R1144" s="26" t="inlineStr">
        <is>
          <t>FALSO</t>
        </is>
      </c>
      <c r="S1144" s="26" t="inlineStr">
        <is>
          <t>FALSO</t>
        </is>
      </c>
      <c r="T1144" s="211" t="n"/>
      <c r="U1144" s="211" t="n"/>
      <c r="V1144" s="290" t="inlineStr">
        <is>
          <t>Plot válido</t>
        </is>
      </c>
    </row>
    <row r="1145" ht="15.75" customHeight="1" s="412">
      <c r="A1145" s="199" t="n">
        <v>5354</v>
      </c>
      <c r="B1145" s="200" t="n">
        <v>92</v>
      </c>
      <c r="C1145" s="252" t="n">
        <v>221</v>
      </c>
      <c r="D1145" s="252" t="n">
        <v>19</v>
      </c>
      <c r="E1145" s="139" t="n">
        <v>43637</v>
      </c>
      <c r="F1145" s="252" t="n">
        <v>5241</v>
      </c>
      <c r="G1145" s="252" t="n">
        <v>8940</v>
      </c>
      <c r="H1145" s="253" t="n">
        <v>8259</v>
      </c>
      <c r="I1145" s="252" t="n"/>
      <c r="J1145" s="261">
        <f>+(((G1145-F1145)-(H1145-F1145))/(H1145-F1145))*100</f>
        <v/>
      </c>
      <c r="K1145" s="262" t="n"/>
      <c r="L1145" s="207" t="n"/>
      <c r="M1145" s="207" t="n"/>
      <c r="N1145" s="206" t="n"/>
      <c r="O1145" s="206" t="n"/>
      <c r="P1145" s="207">
        <f>+(((H1145-F1145)/1000)*1000)/10</f>
        <v/>
      </c>
      <c r="Q1145" s="207" t="n"/>
      <c r="R1145" s="26" t="inlineStr">
        <is>
          <t>FALSO</t>
        </is>
      </c>
      <c r="S1145" s="26" t="inlineStr">
        <is>
          <t>FALSO</t>
        </is>
      </c>
      <c r="T1145" s="211" t="n"/>
      <c r="U1145" s="211" t="n"/>
      <c r="V1145" s="290" t="inlineStr">
        <is>
          <t>Plot válido</t>
        </is>
      </c>
    </row>
    <row r="1146" ht="15.75" customHeight="1" s="412">
      <c r="A1146" s="199" t="n">
        <v>5981</v>
      </c>
      <c r="B1146" s="200" t="n">
        <v>114</v>
      </c>
      <c r="C1146" s="252" t="n">
        <v>221</v>
      </c>
      <c r="D1146" s="252" t="n">
        <v>22</v>
      </c>
      <c r="E1146" s="139" t="n">
        <v>43685</v>
      </c>
      <c r="F1146" s="252" t="n">
        <v>5247</v>
      </c>
      <c r="G1146" s="252" t="n">
        <v>8295</v>
      </c>
      <c r="H1146" s="253" t="n">
        <v>7880</v>
      </c>
      <c r="I1146" s="252" t="n">
        <v>5</v>
      </c>
      <c r="J1146" s="47">
        <f>+(((G1146-F1146)-(H1146-F1146))/(H1146-F1146))*100</f>
        <v/>
      </c>
      <c r="K1146" s="249" t="n"/>
      <c r="L1146" s="250">
        <f>AVERAGE(J1146:J1147)</f>
        <v/>
      </c>
      <c r="M1146" s="250">
        <f>_xlfn.STDEV.S(J1146,J1147)</f>
        <v/>
      </c>
      <c r="N1146" s="206" t="n"/>
      <c r="O1146" s="206" t="n"/>
      <c r="P1146" s="207">
        <f>+(((H1146-F1146)/1000)*1000)/10</f>
        <v/>
      </c>
      <c r="Q1146" s="207">
        <f>AVERAGE(P1146:P1147)</f>
        <v/>
      </c>
      <c r="R1146" s="26" t="inlineStr">
        <is>
          <t>FALSO</t>
        </is>
      </c>
      <c r="S1146" s="26" t="inlineStr">
        <is>
          <t>FALSO</t>
        </is>
      </c>
      <c r="T1146" s="211" t="n"/>
      <c r="U1146" s="211" t="n"/>
      <c r="V1146" s="290" t="inlineStr">
        <is>
          <t>Plot válido</t>
        </is>
      </c>
    </row>
    <row r="1147" ht="15.75" customHeight="1" s="412">
      <c r="A1147" s="199" t="n">
        <v>5982</v>
      </c>
      <c r="B1147" s="200" t="n">
        <v>114</v>
      </c>
      <c r="C1147" s="252" t="n">
        <v>221</v>
      </c>
      <c r="D1147" s="252" t="n">
        <v>22</v>
      </c>
      <c r="E1147" s="139" t="n">
        <v>43685</v>
      </c>
      <c r="F1147" s="252" t="n">
        <v>5247</v>
      </c>
      <c r="G1147" s="252" t="n">
        <v>8317</v>
      </c>
      <c r="H1147" s="253" t="n">
        <v>7869</v>
      </c>
      <c r="I1147" s="252" t="n"/>
      <c r="J1147" s="47">
        <f>+(((G1147-F1147)-(H1147-F1147))/(H1147-F1147))*100</f>
        <v/>
      </c>
      <c r="K1147" s="249" t="n"/>
      <c r="L1147" s="251" t="n"/>
      <c r="M1147" s="251" t="n"/>
      <c r="N1147" s="206" t="n"/>
      <c r="O1147" s="206" t="n"/>
      <c r="P1147" s="207">
        <f>+(((H1147-F1147)/1000)*1000)/10</f>
        <v/>
      </c>
      <c r="Q1147" s="207" t="n"/>
      <c r="R1147" s="26" t="inlineStr">
        <is>
          <t>FALSO</t>
        </is>
      </c>
      <c r="S1147" s="26" t="inlineStr">
        <is>
          <t>FALSO</t>
        </is>
      </c>
      <c r="T1147" s="211" t="n"/>
      <c r="U1147" s="211" t="n"/>
      <c r="V1147" s="290" t="inlineStr">
        <is>
          <t>Plot válido</t>
        </is>
      </c>
    </row>
    <row r="1148" ht="15.75" customHeight="1" s="412">
      <c r="A1148" s="199" t="n">
        <v>3371</v>
      </c>
      <c r="B1148" s="200" t="n">
        <v>127</v>
      </c>
      <c r="C1148" s="255" t="n">
        <v>222</v>
      </c>
      <c r="D1148" s="255" t="n">
        <v>13</v>
      </c>
      <c r="E1148" s="58" t="n">
        <v>43587</v>
      </c>
      <c r="F1148" s="255" t="n">
        <v>5247</v>
      </c>
      <c r="G1148" s="255" t="n">
        <v>9188</v>
      </c>
      <c r="H1148" s="256" t="n">
        <v>7969</v>
      </c>
      <c r="I1148" s="255" t="n">
        <v>1</v>
      </c>
      <c r="J1148" s="59">
        <f>+(((G1148-F1148)-(H1148-F1148))/(H1148-F1148))*100</f>
        <v/>
      </c>
      <c r="K1148" s="257" t="inlineStr">
        <is>
          <t>1/2</t>
        </is>
      </c>
      <c r="L1148" s="258">
        <f>AVERAGE(J1148:J1149)</f>
        <v/>
      </c>
      <c r="M1148" s="258">
        <f>_xlfn.STDEV.S(J1148,J1149)</f>
        <v/>
      </c>
      <c r="N1148" s="206" t="n">
        <v>1</v>
      </c>
      <c r="O1148" s="206" t="n"/>
      <c r="P1148" s="207">
        <f>+(((H1148-F1148)/1000)*1000)/10</f>
        <v/>
      </c>
      <c r="Q1148" s="207">
        <f>AVERAGE(P1148:P1149)</f>
        <v/>
      </c>
      <c r="R1148" s="26" t="inlineStr">
        <is>
          <t>FALSO</t>
        </is>
      </c>
      <c r="S1148" s="26" t="inlineStr">
        <is>
          <t>FALSO</t>
        </is>
      </c>
      <c r="T1148" s="211" t="n"/>
      <c r="U1148" s="211" t="n"/>
      <c r="V1148" s="290" t="inlineStr">
        <is>
          <t>Plot válido</t>
        </is>
      </c>
    </row>
    <row r="1149" ht="15.75" customHeight="1" s="412">
      <c r="A1149" s="199" t="n">
        <v>3372</v>
      </c>
      <c r="B1149" s="200" t="n">
        <v>128</v>
      </c>
      <c r="C1149" s="255" t="n">
        <v>222</v>
      </c>
      <c r="D1149" s="255" t="n">
        <v>13</v>
      </c>
      <c r="E1149" s="58" t="n">
        <v>43587</v>
      </c>
      <c r="F1149" s="255" t="n">
        <v>5213</v>
      </c>
      <c r="G1149" s="255" t="n">
        <v>9048</v>
      </c>
      <c r="H1149" s="256" t="n">
        <v>7789</v>
      </c>
      <c r="I1149" s="255" t="n"/>
      <c r="J1149" s="59">
        <f>+(((G1149-F1149)-(H1149-F1149))/(H1149-F1149))*100</f>
        <v/>
      </c>
      <c r="K1149" s="257" t="n"/>
      <c r="L1149" s="259" t="n"/>
      <c r="M1149" s="259" t="n"/>
      <c r="N1149" s="206" t="n"/>
      <c r="O1149" s="206" t="n"/>
      <c r="P1149" s="207">
        <f>+(((H1149-F1149)/1000)*1000)/10</f>
        <v/>
      </c>
      <c r="Q1149" s="207" t="n"/>
      <c r="R1149" s="26" t="inlineStr">
        <is>
          <t>FALSO</t>
        </is>
      </c>
      <c r="S1149" s="26" t="inlineStr">
        <is>
          <t>FALSO</t>
        </is>
      </c>
      <c r="T1149" s="211" t="n"/>
      <c r="U1149" s="211" t="n"/>
      <c r="V1149" s="290" t="inlineStr">
        <is>
          <t>Plot válido</t>
        </is>
      </c>
    </row>
    <row r="1150" ht="15.75" customHeight="1" s="412">
      <c r="A1150" s="199" t="n">
        <v>4095</v>
      </c>
      <c r="B1150" s="200" t="n">
        <v>125</v>
      </c>
      <c r="C1150" s="255" t="n">
        <v>222</v>
      </c>
      <c r="D1150" s="255" t="n">
        <v>15</v>
      </c>
      <c r="E1150" s="58" t="n">
        <v>43599</v>
      </c>
      <c r="F1150" s="255" t="n">
        <v>5217</v>
      </c>
      <c r="G1150" s="255" t="n">
        <v>8416</v>
      </c>
      <c r="H1150" s="256" t="n">
        <v>7801</v>
      </c>
      <c r="I1150" s="255" t="n"/>
      <c r="J1150" s="59">
        <f>+(((G1150-F1150)-(H1150-F1150))/(H1150-F1150))*100</f>
        <v/>
      </c>
      <c r="K1150" s="260" t="inlineStr">
        <is>
          <t>MF</t>
        </is>
      </c>
      <c r="L1150" s="258">
        <f>AVERAGE(J1150:J1151)</f>
        <v/>
      </c>
      <c r="M1150" s="258">
        <f>_xlfn.STDEV.S(J1150,J1151)</f>
        <v/>
      </c>
      <c r="N1150" s="206" t="n"/>
      <c r="O1150" s="206" t="n"/>
      <c r="P1150" s="207">
        <f>+(((H1150-F1150)/1000)*1000)/10</f>
        <v/>
      </c>
      <c r="Q1150" s="207">
        <f>AVERAGE(P1150:P1151)</f>
        <v/>
      </c>
      <c r="R1150" s="26" t="inlineStr">
        <is>
          <t>FALSO</t>
        </is>
      </c>
      <c r="S1150" s="26" t="inlineStr">
        <is>
          <t>FALSO</t>
        </is>
      </c>
      <c r="T1150" s="211" t="n"/>
      <c r="U1150" s="211" t="n"/>
      <c r="V1150" s="290" t="inlineStr">
        <is>
          <t>Plot válido</t>
        </is>
      </c>
    </row>
    <row r="1151" ht="15.75" customHeight="1" s="412">
      <c r="A1151" s="199" t="n">
        <v>4096</v>
      </c>
      <c r="B1151" s="200" t="n">
        <v>126</v>
      </c>
      <c r="C1151" s="255" t="n">
        <v>222</v>
      </c>
      <c r="D1151" s="255" t="n">
        <v>15</v>
      </c>
      <c r="E1151" s="58" t="n">
        <v>43599</v>
      </c>
      <c r="F1151" s="255" t="n">
        <v>5232</v>
      </c>
      <c r="G1151" s="255" t="n">
        <v>8194</v>
      </c>
      <c r="H1151" s="256" t="n">
        <v>7624</v>
      </c>
      <c r="I1151" s="255" t="n"/>
      <c r="J1151" s="59">
        <f>+(((G1151-F1151)-(H1151-F1151))/(H1151-F1151))*100</f>
        <v/>
      </c>
      <c r="K1151" s="260" t="n"/>
      <c r="L1151" s="259" t="n"/>
      <c r="M1151" s="259" t="n"/>
      <c r="N1151" s="206" t="n"/>
      <c r="O1151" s="206" t="n"/>
      <c r="P1151" s="207">
        <f>+(((H1151-F1151)/1000)*1000)/10</f>
        <v/>
      </c>
      <c r="Q1151" s="207" t="n"/>
      <c r="R1151" s="26" t="inlineStr">
        <is>
          <t>FALSO</t>
        </is>
      </c>
      <c r="S1151" s="26" t="inlineStr">
        <is>
          <t>FALSO</t>
        </is>
      </c>
      <c r="T1151" s="211" t="n"/>
      <c r="U1151" s="211" t="n"/>
      <c r="V1151" s="290" t="inlineStr">
        <is>
          <t>Plot válido</t>
        </is>
      </c>
    </row>
    <row r="1152" hidden="1" ht="15.75" customHeight="1" s="412">
      <c r="A1152" s="199" t="n">
        <v>4741</v>
      </c>
      <c r="B1152" s="200" t="n">
        <v>125</v>
      </c>
      <c r="C1152" s="255" t="n">
        <v>222</v>
      </c>
      <c r="D1152" s="255" t="n">
        <v>17</v>
      </c>
      <c r="E1152" s="58" t="n">
        <v>43619</v>
      </c>
      <c r="F1152" s="255" t="n">
        <v>5217</v>
      </c>
      <c r="G1152" s="255" t="n">
        <v>7963</v>
      </c>
      <c r="H1152" s="256" t="n">
        <v>7488</v>
      </c>
      <c r="I1152" s="255" t="n"/>
      <c r="J1152" s="59">
        <f>+(((G1152-F1152)-(H1152-F1152))/(H1152-F1152))*100</f>
        <v/>
      </c>
      <c r="K1152" s="257" t="n"/>
      <c r="L1152" s="258">
        <f>AVERAGE(J1152:J1153)</f>
        <v/>
      </c>
      <c r="M1152" s="258">
        <f>_xlfn.STDEV.S(J1152,J1153)</f>
        <v/>
      </c>
      <c r="N1152" s="206" t="n"/>
      <c r="O1152" s="206" t="n"/>
      <c r="P1152" s="207">
        <f>+(((H1152-F1152)/1000)*1000)/10</f>
        <v/>
      </c>
      <c r="Q1152" s="207">
        <f>AVERAGE(P1152:P1153)</f>
        <v/>
      </c>
      <c r="R1152" s="26" t="inlineStr">
        <is>
          <t>FALSO</t>
        </is>
      </c>
      <c r="S1152" s="26" t="inlineStr">
        <is>
          <t>FALSO</t>
        </is>
      </c>
      <c r="T1152" s="211" t="n"/>
      <c r="U1152" s="211" t="n"/>
      <c r="V1152" s="290" t="inlineStr">
        <is>
          <t>Se descarta</t>
        </is>
      </c>
    </row>
    <row r="1153" hidden="1" ht="15.75" customHeight="1" s="412">
      <c r="A1153" s="199" t="n">
        <v>4742</v>
      </c>
      <c r="B1153" s="200" t="n">
        <v>126</v>
      </c>
      <c r="C1153" s="255" t="n">
        <v>222</v>
      </c>
      <c r="D1153" s="255" t="n">
        <v>17</v>
      </c>
      <c r="E1153" s="58" t="n">
        <v>43619</v>
      </c>
      <c r="F1153" s="255" t="n">
        <v>5232</v>
      </c>
      <c r="G1153" s="255" t="n">
        <v>8046</v>
      </c>
      <c r="H1153" s="256" t="n">
        <v>7552</v>
      </c>
      <c r="I1153" s="255" t="n"/>
      <c r="J1153" s="59">
        <f>+(((G1153-F1153)-(H1153-F1153))/(H1153-F1153))*100</f>
        <v/>
      </c>
      <c r="K1153" s="257" t="n"/>
      <c r="L1153" s="259" t="n"/>
      <c r="M1153" s="259" t="n"/>
      <c r="N1153" s="206" t="n"/>
      <c r="O1153" s="206" t="n"/>
      <c r="P1153" s="207">
        <f>+(((H1153-F1153)/1000)*1000)/10</f>
        <v/>
      </c>
      <c r="Q1153" s="207" t="n"/>
      <c r="R1153" s="26" t="inlineStr">
        <is>
          <t>FALSO</t>
        </is>
      </c>
      <c r="S1153" s="26" t="inlineStr">
        <is>
          <t>FALSO</t>
        </is>
      </c>
      <c r="T1153" s="211" t="n"/>
      <c r="U1153" s="211" t="n"/>
      <c r="V1153" s="290" t="inlineStr">
        <is>
          <t>Se descarta</t>
        </is>
      </c>
    </row>
    <row r="1154" hidden="1" ht="15.75" customHeight="1" s="412">
      <c r="A1154" s="199" t="n">
        <v>5355</v>
      </c>
      <c r="B1154" s="200" t="n">
        <v>93</v>
      </c>
      <c r="C1154" s="252" t="n">
        <v>222</v>
      </c>
      <c r="D1154" s="252" t="n">
        <v>19</v>
      </c>
      <c r="E1154" s="139" t="n">
        <v>43637</v>
      </c>
      <c r="F1154" s="252" t="n">
        <v>5234</v>
      </c>
      <c r="G1154" s="252" t="n">
        <v>8499</v>
      </c>
      <c r="H1154" s="253" t="n">
        <v>7880</v>
      </c>
      <c r="I1154" s="252" t="n">
        <v>8</v>
      </c>
      <c r="J1154" s="261">
        <f>+(((G1154-F1154)-(H1154-F1154))/(H1154-F1154))*100</f>
        <v/>
      </c>
      <c r="K1154" s="262" t="n"/>
      <c r="L1154" s="263">
        <f>AVERAGE(J1154:J1155)</f>
        <v/>
      </c>
      <c r="M1154" s="263">
        <f>_xlfn.STDEV.S(J1154,J1155)</f>
        <v/>
      </c>
      <c r="N1154" s="206" t="n"/>
      <c r="O1154" s="206" t="n"/>
      <c r="P1154" s="207">
        <f>+(((H1154-F1154)/1000)*1000)/10</f>
        <v/>
      </c>
      <c r="Q1154" s="207">
        <f>AVERAGE(P1154:P1155)</f>
        <v/>
      </c>
      <c r="R1154" s="26" t="inlineStr">
        <is>
          <t>FALSO</t>
        </is>
      </c>
      <c r="S1154" s="26" t="inlineStr">
        <is>
          <t>FALSO</t>
        </is>
      </c>
      <c r="T1154" s="211" t="n"/>
      <c r="U1154" s="211" t="n"/>
      <c r="V1154" s="290" t="inlineStr">
        <is>
          <t>Se descarta</t>
        </is>
      </c>
    </row>
    <row r="1155" hidden="1" ht="15.75" customHeight="1" s="412">
      <c r="A1155" s="199" t="n">
        <v>5356</v>
      </c>
      <c r="B1155" s="200" t="n">
        <v>94</v>
      </c>
      <c r="C1155" s="252" t="n">
        <v>222</v>
      </c>
      <c r="D1155" s="252" t="n">
        <v>19</v>
      </c>
      <c r="E1155" s="139" t="n">
        <v>43637</v>
      </c>
      <c r="F1155" s="252" t="n">
        <v>5218</v>
      </c>
      <c r="G1155" s="252" t="n">
        <v>8158</v>
      </c>
      <c r="H1155" s="253" t="n">
        <v>7606</v>
      </c>
      <c r="I1155" s="252" t="n"/>
      <c r="J1155" s="261">
        <f>+(((G1155-F1155)-(H1155-F1155))/(H1155-F1155))*100</f>
        <v/>
      </c>
      <c r="K1155" s="262" t="n"/>
      <c r="L1155" s="207" t="n"/>
      <c r="M1155" s="207" t="n"/>
      <c r="N1155" s="206" t="n"/>
      <c r="O1155" s="206" t="n"/>
      <c r="P1155" s="207">
        <f>+(((H1155-F1155)/1000)*1000)/10</f>
        <v/>
      </c>
      <c r="Q1155" s="207" t="n"/>
      <c r="R1155" s="26" t="inlineStr">
        <is>
          <t>FALSO</t>
        </is>
      </c>
      <c r="S1155" s="26" t="inlineStr">
        <is>
          <t>FALSO</t>
        </is>
      </c>
      <c r="T1155" s="211" t="n"/>
      <c r="U1155" s="211" t="n"/>
      <c r="V1155" s="290" t="inlineStr">
        <is>
          <t>Se descarta</t>
        </is>
      </c>
    </row>
    <row r="1156" hidden="1" ht="15.75" customHeight="1" s="412">
      <c r="A1156" s="199" t="n">
        <v>5983</v>
      </c>
      <c r="B1156" s="200" t="n">
        <v>115</v>
      </c>
      <c r="C1156" s="252" t="n">
        <v>222</v>
      </c>
      <c r="D1156" s="252" t="n">
        <v>22</v>
      </c>
      <c r="E1156" s="139" t="n">
        <v>43685</v>
      </c>
      <c r="F1156" s="252" t="n">
        <v>5260</v>
      </c>
      <c r="G1156" s="252" t="n">
        <v>7859</v>
      </c>
      <c r="H1156" s="253" t="n">
        <v>7504</v>
      </c>
      <c r="I1156" s="252" t="n">
        <v>8</v>
      </c>
      <c r="J1156" s="47">
        <f>+(((G1156-F1156)-(H1156-F1156))/(H1156-F1156))*100</f>
        <v/>
      </c>
      <c r="K1156" s="249" t="n"/>
      <c r="L1156" s="250">
        <f>AVERAGE(J1156:J1157)</f>
        <v/>
      </c>
      <c r="M1156" s="250">
        <f>_xlfn.STDEV.S(J1156,J1157)</f>
        <v/>
      </c>
      <c r="N1156" s="206" t="n"/>
      <c r="O1156" s="206" t="n"/>
      <c r="P1156" s="207">
        <f>+(((H1156-F1156)/1000)*1000)/10</f>
        <v/>
      </c>
      <c r="Q1156" s="207">
        <f>AVERAGE(P1156:P1157)</f>
        <v/>
      </c>
      <c r="R1156" s="26" t="inlineStr">
        <is>
          <t>FALSO</t>
        </is>
      </c>
      <c r="S1156" s="26" t="inlineStr">
        <is>
          <t>VERDADERO</t>
        </is>
      </c>
      <c r="T1156" s="211" t="n"/>
      <c r="U1156" s="211" t="n"/>
      <c r="V1156" s="290" t="inlineStr">
        <is>
          <t>Se descarta</t>
        </is>
      </c>
    </row>
    <row r="1157" hidden="1" ht="15.75" customHeight="1" s="412">
      <c r="A1157" s="199" t="n">
        <v>5984</v>
      </c>
      <c r="B1157" s="200" t="n">
        <v>115</v>
      </c>
      <c r="C1157" s="252" t="n">
        <v>222</v>
      </c>
      <c r="D1157" s="252" t="n">
        <v>22</v>
      </c>
      <c r="E1157" s="139" t="n">
        <v>43685</v>
      </c>
      <c r="F1157" s="252" t="n">
        <v>5260</v>
      </c>
      <c r="G1157" s="252" t="n">
        <v>7965</v>
      </c>
      <c r="H1157" s="253" t="n">
        <v>7590</v>
      </c>
      <c r="I1157" s="252" t="n"/>
      <c r="J1157" s="47">
        <f>+(((G1157-F1157)-(H1157-F1157))/(H1157-F1157))*100</f>
        <v/>
      </c>
      <c r="K1157" s="249" t="n"/>
      <c r="L1157" s="251" t="n"/>
      <c r="M1157" s="251" t="n"/>
      <c r="N1157" s="206" t="n"/>
      <c r="O1157" s="206" t="n"/>
      <c r="P1157" s="207">
        <f>+(((H1157-F1157)/1000)*1000)/10</f>
        <v/>
      </c>
      <c r="Q1157" s="207" t="n"/>
      <c r="R1157" s="26" t="inlineStr">
        <is>
          <t>FALSO</t>
        </is>
      </c>
      <c r="S1157" s="26" t="inlineStr">
        <is>
          <t>FALSO</t>
        </is>
      </c>
      <c r="T1157" s="211" t="n"/>
      <c r="U1157" s="211" t="n"/>
      <c r="V1157" s="290" t="inlineStr">
        <is>
          <t>Se descarta</t>
        </is>
      </c>
    </row>
    <row r="1158" hidden="1" ht="15.75" customHeight="1" s="412">
      <c r="A1158" s="199" t="n">
        <v>3741</v>
      </c>
      <c r="B1158" s="200" t="n">
        <v>163</v>
      </c>
      <c r="C1158" s="246" t="n">
        <v>223</v>
      </c>
      <c r="D1158" s="246" t="n">
        <v>14</v>
      </c>
      <c r="E1158" s="46" t="n">
        <v>43591</v>
      </c>
      <c r="F1158" s="246" t="n">
        <v>5193</v>
      </c>
      <c r="G1158" s="247" t="n">
        <v>8759</v>
      </c>
      <c r="H1158" s="248" t="n">
        <v>7479</v>
      </c>
      <c r="I1158" s="246" t="n">
        <v>2</v>
      </c>
      <c r="J1158" s="47">
        <f>+(((G1158-F1158)-(H1158-F1158))/(H1158-F1158))*100</f>
        <v/>
      </c>
      <c r="K1158" s="249" t="inlineStr">
        <is>
          <t>1/4</t>
        </is>
      </c>
      <c r="L1158" s="250">
        <f>AVERAGE(J1158:J1159)</f>
        <v/>
      </c>
      <c r="M1158" s="250">
        <f>_xlfn.STDEV.S(J1158,J1159)</f>
        <v/>
      </c>
      <c r="N1158" s="206" t="n">
        <v>2</v>
      </c>
      <c r="O1158" s="206" t="n"/>
      <c r="P1158" s="207">
        <f>+(((H1158-F1158)/1000)*1000)/10</f>
        <v/>
      </c>
      <c r="Q1158" s="207">
        <f>AVERAGE(P1158:P1159)</f>
        <v/>
      </c>
      <c r="R1158" s="26" t="inlineStr">
        <is>
          <t>FALSO</t>
        </is>
      </c>
      <c r="S1158" s="26" t="inlineStr">
        <is>
          <t>FALSO</t>
        </is>
      </c>
      <c r="T1158" s="211" t="n"/>
      <c r="U1158" s="211" t="n"/>
      <c r="V1158" s="290" t="inlineStr">
        <is>
          <t>Se descarta</t>
        </is>
      </c>
    </row>
    <row r="1159" hidden="1" ht="15.75" customHeight="1" s="412">
      <c r="A1159" s="199" t="n">
        <v>3742</v>
      </c>
      <c r="B1159" s="200" t="n">
        <v>164</v>
      </c>
      <c r="C1159" s="246" t="n">
        <v>223</v>
      </c>
      <c r="D1159" s="246" t="n">
        <v>14</v>
      </c>
      <c r="E1159" s="46" t="n">
        <v>43591</v>
      </c>
      <c r="F1159" s="246" t="n">
        <v>5245</v>
      </c>
      <c r="G1159" s="247" t="n">
        <v>8769</v>
      </c>
      <c r="H1159" s="248" t="n">
        <v>7462</v>
      </c>
      <c r="I1159" s="246" t="n"/>
      <c r="J1159" s="47">
        <f>+(((G1159-F1159)-(H1159-F1159))/(H1159-F1159))*100</f>
        <v/>
      </c>
      <c r="K1159" s="249" t="n"/>
      <c r="L1159" s="251" t="n"/>
      <c r="M1159" s="251" t="n"/>
      <c r="N1159" s="206" t="n"/>
      <c r="O1159" s="206" t="n"/>
      <c r="P1159" s="207">
        <f>+(((H1159-F1159)/1000)*1000)/10</f>
        <v/>
      </c>
      <c r="Q1159" s="207" t="n"/>
      <c r="R1159" s="26" t="inlineStr">
        <is>
          <t>FALSO</t>
        </is>
      </c>
      <c r="S1159" s="26" t="inlineStr">
        <is>
          <t>FALSO</t>
        </is>
      </c>
      <c r="T1159" s="211" t="n"/>
      <c r="U1159" s="211" t="n"/>
      <c r="V1159" s="290" t="inlineStr">
        <is>
          <t>Se descarta</t>
        </is>
      </c>
    </row>
    <row r="1160" hidden="1" ht="15.75" customHeight="1" s="412">
      <c r="A1160" s="199" t="n">
        <v>4401</v>
      </c>
      <c r="B1160" s="200" t="n">
        <v>107</v>
      </c>
      <c r="C1160" s="246" t="n">
        <v>223</v>
      </c>
      <c r="D1160" s="246" t="n">
        <v>16</v>
      </c>
      <c r="E1160" s="46" t="n">
        <v>43607</v>
      </c>
      <c r="F1160" s="246" t="n">
        <v>5226</v>
      </c>
      <c r="G1160" s="246" t="n">
        <v>9119</v>
      </c>
      <c r="H1160" s="248" t="n">
        <v>8136</v>
      </c>
      <c r="I1160" s="246" t="n">
        <v>2</v>
      </c>
      <c r="J1160" s="47">
        <f>+(((G1160-F1160)-(H1160-F1160))/(H1160-F1160))*100</f>
        <v/>
      </c>
      <c r="K1160" s="249" t="inlineStr">
        <is>
          <t>MF</t>
        </is>
      </c>
      <c r="L1160" s="250">
        <f>AVERAGE(J1160:J1161)</f>
        <v/>
      </c>
      <c r="M1160" s="250">
        <f>_xlfn.STDEV.S(J1160,J1161)</f>
        <v/>
      </c>
      <c r="N1160" s="206" t="n"/>
      <c r="O1160" s="206" t="n"/>
      <c r="P1160" s="207">
        <f>+(((H1160-F1160)/1000)*1000)/10</f>
        <v/>
      </c>
      <c r="Q1160" s="207">
        <f>AVERAGE(P1160:P1161)</f>
        <v/>
      </c>
      <c r="R1160" s="26" t="inlineStr">
        <is>
          <t>VERDADERO</t>
        </is>
      </c>
      <c r="S1160" s="26" t="inlineStr">
        <is>
          <t>FALSO</t>
        </is>
      </c>
      <c r="T1160" s="211" t="n"/>
      <c r="U1160" s="211" t="n"/>
      <c r="V1160" s="290" t="inlineStr">
        <is>
          <t>Se descarta</t>
        </is>
      </c>
    </row>
    <row r="1161" hidden="1" ht="15.75" customHeight="1" s="412">
      <c r="A1161" s="199" t="n">
        <v>4402</v>
      </c>
      <c r="B1161" s="200" t="n">
        <v>108</v>
      </c>
      <c r="C1161" s="246" t="n">
        <v>223</v>
      </c>
      <c r="D1161" s="246" t="n">
        <v>16</v>
      </c>
      <c r="E1161" s="46" t="n">
        <v>43607</v>
      </c>
      <c r="F1161" s="246" t="n">
        <v>5274</v>
      </c>
      <c r="G1161" s="246" t="n">
        <v>9188</v>
      </c>
      <c r="H1161" s="248" t="n">
        <v>8200</v>
      </c>
      <c r="I1161" s="246" t="n"/>
      <c r="J1161" s="47">
        <f>+(((G1161-F1161)-(H1161-F1161))/(H1161-F1161))*100</f>
        <v/>
      </c>
      <c r="K1161" s="249" t="n"/>
      <c r="L1161" s="251" t="n"/>
      <c r="M1161" s="251" t="n"/>
      <c r="N1161" s="206" t="n"/>
      <c r="O1161" s="206" t="n"/>
      <c r="P1161" s="207">
        <f>+(((H1161-F1161)/1000)*1000)/10</f>
        <v/>
      </c>
      <c r="Q1161" s="207" t="n"/>
      <c r="R1161" s="26" t="inlineStr">
        <is>
          <t>FALSO</t>
        </is>
      </c>
      <c r="S1161" s="26" t="inlineStr">
        <is>
          <t>FALSO</t>
        </is>
      </c>
      <c r="T1161" s="211" t="n"/>
      <c r="U1161" s="211" t="n"/>
      <c r="V1161" s="290" t="inlineStr">
        <is>
          <t>Se descarta</t>
        </is>
      </c>
    </row>
    <row r="1162" ht="15.75" customHeight="1" s="412">
      <c r="A1162" s="199" t="n">
        <v>5047</v>
      </c>
      <c r="B1162" s="200" t="n">
        <v>107</v>
      </c>
      <c r="C1162" s="246" t="n">
        <v>223</v>
      </c>
      <c r="D1162" s="246" t="n">
        <v>18</v>
      </c>
      <c r="E1162" s="46" t="n">
        <v>43626</v>
      </c>
      <c r="F1162" s="246" t="n">
        <v>5226</v>
      </c>
      <c r="G1162" s="246" t="n">
        <v>8099</v>
      </c>
      <c r="H1162" s="248" t="n">
        <v>7541</v>
      </c>
      <c r="I1162" s="246" t="n">
        <v>11</v>
      </c>
      <c r="J1162" s="47">
        <f>+(((G1162-F1162)-(H1162-F1162))/(H1162-F1162))*100</f>
        <v/>
      </c>
      <c r="K1162" s="249" t="n"/>
      <c r="L1162" s="250">
        <f>AVERAGE(J1162:J1163)</f>
        <v/>
      </c>
      <c r="M1162" s="250">
        <f>_xlfn.STDEV.S(J1162,J1163)</f>
        <v/>
      </c>
      <c r="N1162" s="206" t="n"/>
      <c r="O1162" s="206" t="n"/>
      <c r="P1162" s="207">
        <f>+(((H1162-F1162)/1000)*1000)/10</f>
        <v/>
      </c>
      <c r="Q1162" s="207">
        <f>AVERAGE(P1162:P1163)</f>
        <v/>
      </c>
      <c r="R1162" s="26" t="inlineStr">
        <is>
          <t>FALSO</t>
        </is>
      </c>
      <c r="S1162" s="26" t="inlineStr">
        <is>
          <t>FALSO</t>
        </is>
      </c>
      <c r="T1162" s="211" t="n"/>
      <c r="U1162" s="211" t="n"/>
      <c r="V1162" s="290" t="inlineStr">
        <is>
          <t>Plot válido</t>
        </is>
      </c>
    </row>
    <row r="1163" ht="15.75" customHeight="1" s="412">
      <c r="A1163" s="199" t="n">
        <v>5048</v>
      </c>
      <c r="B1163" s="200" t="n">
        <v>108</v>
      </c>
      <c r="C1163" s="246" t="n">
        <v>223</v>
      </c>
      <c r="D1163" s="246" t="n">
        <v>18</v>
      </c>
      <c r="E1163" s="46" t="n">
        <v>43626</v>
      </c>
      <c r="F1163" s="246" t="n">
        <v>5274</v>
      </c>
      <c r="G1163" s="246" t="n">
        <v>8268</v>
      </c>
      <c r="H1163" s="248" t="n">
        <v>7708</v>
      </c>
      <c r="I1163" s="246" t="n"/>
      <c r="J1163" s="47">
        <f>+(((G1163-F1163)-(H1163-F1163))/(H1163-F1163))*100</f>
        <v/>
      </c>
      <c r="K1163" s="249" t="n"/>
      <c r="L1163" s="251" t="n"/>
      <c r="M1163" s="251" t="n"/>
      <c r="N1163" s="206" t="n"/>
      <c r="O1163" s="206" t="n"/>
      <c r="P1163" s="207">
        <f>+(((H1163-F1163)/1000)*1000)/10</f>
        <v/>
      </c>
      <c r="Q1163" s="207" t="n"/>
      <c r="R1163" s="26" t="inlineStr">
        <is>
          <t>FALSO</t>
        </is>
      </c>
      <c r="S1163" s="26" t="inlineStr">
        <is>
          <t>FALSO</t>
        </is>
      </c>
      <c r="T1163" s="211" t="n"/>
      <c r="U1163" s="211" t="n"/>
      <c r="V1163" s="290" t="inlineStr">
        <is>
          <t>Plot válido</t>
        </is>
      </c>
    </row>
    <row r="1164" ht="15.75" customHeight="1" s="412">
      <c r="A1164" s="199" t="n">
        <v>5611</v>
      </c>
      <c r="B1164" s="200" t="n">
        <v>55</v>
      </c>
      <c r="C1164" s="252" t="n">
        <v>223</v>
      </c>
      <c r="D1164" s="252" t="n">
        <v>21</v>
      </c>
      <c r="E1164" s="139" t="n">
        <v>43657</v>
      </c>
      <c r="F1164" s="252" t="n">
        <v>5269</v>
      </c>
      <c r="G1164" s="252" t="n">
        <v>8788</v>
      </c>
      <c r="H1164" s="253" t="n">
        <v>8202</v>
      </c>
      <c r="I1164" s="252" t="n">
        <v>11</v>
      </c>
      <c r="J1164" s="47">
        <f>+(((G1164-F1164)-(H1164-F1164))/(H1164-F1164))*100</f>
        <v/>
      </c>
      <c r="K1164" s="249" t="n"/>
      <c r="L1164" s="250">
        <f>AVERAGE(J1164:J1165)</f>
        <v/>
      </c>
      <c r="M1164" s="250">
        <f>_xlfn.STDEV.S(J1164,J1165)</f>
        <v/>
      </c>
      <c r="N1164" s="206" t="n"/>
      <c r="O1164" s="206" t="n"/>
      <c r="P1164" s="207">
        <f>+(((H1164-F1164)/1000)*1000)/10</f>
        <v/>
      </c>
      <c r="Q1164" s="207">
        <f>AVERAGE(P1164:P1165)</f>
        <v/>
      </c>
      <c r="R1164" s="26" t="inlineStr">
        <is>
          <t>FALSO</t>
        </is>
      </c>
      <c r="S1164" s="26" t="inlineStr">
        <is>
          <t>FALSO</t>
        </is>
      </c>
      <c r="T1164" s="211" t="n"/>
      <c r="U1164" s="211" t="n"/>
      <c r="V1164" s="290" t="inlineStr">
        <is>
          <t>Plot válido</t>
        </is>
      </c>
    </row>
    <row r="1165" ht="15.75" customHeight="1" s="412">
      <c r="A1165" s="199" t="n">
        <v>5612</v>
      </c>
      <c r="B1165" s="200" t="n">
        <v>56</v>
      </c>
      <c r="C1165" s="252" t="n">
        <v>223</v>
      </c>
      <c r="D1165" s="252" t="n">
        <v>21</v>
      </c>
      <c r="E1165" s="139" t="n">
        <v>43657</v>
      </c>
      <c r="F1165" s="252" t="n">
        <v>5254</v>
      </c>
      <c r="G1165" s="252" t="n">
        <v>8870</v>
      </c>
      <c r="H1165" s="253" t="n">
        <v>8253</v>
      </c>
      <c r="I1165" s="252" t="n"/>
      <c r="J1165" s="47">
        <f>+(((G1165-F1165)-(H1165-F1165))/(H1165-F1165))*100</f>
        <v/>
      </c>
      <c r="K1165" s="249" t="n"/>
      <c r="L1165" s="251" t="n"/>
      <c r="M1165" s="251" t="n"/>
      <c r="N1165" s="206" t="n"/>
      <c r="O1165" s="206" t="n"/>
      <c r="P1165" s="207">
        <f>+(((H1165-F1165)/1000)*1000)/10</f>
        <v/>
      </c>
      <c r="Q1165" s="207" t="n"/>
      <c r="R1165" s="26" t="inlineStr">
        <is>
          <t>FALSO</t>
        </is>
      </c>
      <c r="S1165" s="26" t="inlineStr">
        <is>
          <t>FALSO</t>
        </is>
      </c>
      <c r="T1165" s="211" t="n"/>
      <c r="U1165" s="211" t="n"/>
      <c r="V1165" s="290" t="inlineStr">
        <is>
          <t>Plot válido</t>
        </is>
      </c>
    </row>
    <row r="1166" ht="15.75" customHeight="1" s="412">
      <c r="A1166" s="199" t="n">
        <v>5985</v>
      </c>
      <c r="B1166" s="200" t="n">
        <v>116</v>
      </c>
      <c r="C1166" s="252" t="n">
        <v>223</v>
      </c>
      <c r="D1166" s="252" t="n">
        <v>22</v>
      </c>
      <c r="E1166" s="139" t="n">
        <v>43685</v>
      </c>
      <c r="F1166" s="252" t="n">
        <v>5263</v>
      </c>
      <c r="G1166" s="252" t="n">
        <v>8503</v>
      </c>
      <c r="H1166" s="253" t="n">
        <v>8055</v>
      </c>
      <c r="I1166" s="252" t="n">
        <v>11</v>
      </c>
      <c r="J1166" s="47">
        <f>+(((G1166-F1166)-(H1166-F1166))/(H1166-F1166))*100</f>
        <v/>
      </c>
      <c r="K1166" s="249" t="n"/>
      <c r="L1166" s="250">
        <f>AVERAGE(J1166:J1167)</f>
        <v/>
      </c>
      <c r="M1166" s="250">
        <f>_xlfn.STDEV.S(J1166,J1167)</f>
        <v/>
      </c>
      <c r="N1166" s="206" t="n"/>
      <c r="O1166" s="206" t="n"/>
      <c r="P1166" s="207">
        <f>+(((H1166-F1166)/1000)*1000)/10</f>
        <v/>
      </c>
      <c r="Q1166" s="207">
        <f>AVERAGE(P1166:P1167)</f>
        <v/>
      </c>
      <c r="R1166" s="26" t="inlineStr">
        <is>
          <t>FALSO</t>
        </is>
      </c>
      <c r="S1166" s="26" t="inlineStr">
        <is>
          <t>FALSO</t>
        </is>
      </c>
      <c r="T1166" s="211" t="n"/>
      <c r="U1166" s="211" t="n"/>
      <c r="V1166" s="290" t="inlineStr">
        <is>
          <t>Plot válido</t>
        </is>
      </c>
    </row>
    <row r="1167" ht="15.75" customHeight="1" s="412">
      <c r="A1167" s="199" t="n">
        <v>5986</v>
      </c>
      <c r="B1167" s="200" t="n">
        <v>116</v>
      </c>
      <c r="C1167" s="252" t="n">
        <v>223</v>
      </c>
      <c r="D1167" s="252" t="n">
        <v>22</v>
      </c>
      <c r="E1167" s="139" t="n">
        <v>43685</v>
      </c>
      <c r="F1167" s="252" t="n">
        <v>5263</v>
      </c>
      <c r="G1167" s="252" t="n">
        <v>9066</v>
      </c>
      <c r="H1167" s="253" t="n">
        <v>8534</v>
      </c>
      <c r="I1167" s="252" t="n"/>
      <c r="J1167" s="47">
        <f>+(((G1167-F1167)-(H1167-F1167))/(H1167-F1167))*100</f>
        <v/>
      </c>
      <c r="K1167" s="249" t="n"/>
      <c r="L1167" s="251" t="n"/>
      <c r="M1167" s="251" t="n"/>
      <c r="N1167" s="206" t="n"/>
      <c r="O1167" s="206" t="n"/>
      <c r="P1167" s="207">
        <f>+(((H1167-F1167)/1000)*1000)/10</f>
        <v/>
      </c>
      <c r="Q1167" s="207" t="n"/>
      <c r="R1167" s="26" t="inlineStr">
        <is>
          <t>FALSO</t>
        </is>
      </c>
      <c r="S1167" s="26" t="inlineStr">
        <is>
          <t>FALSO</t>
        </is>
      </c>
      <c r="T1167" s="211" t="n"/>
      <c r="U1167" s="211" t="n"/>
      <c r="V1167" s="290" t="inlineStr">
        <is>
          <t>Plot válido</t>
        </is>
      </c>
    </row>
    <row r="1168" ht="15.75" customHeight="1" s="412">
      <c r="A1168" s="199" t="n">
        <v>2957</v>
      </c>
      <c r="B1168" s="200" t="n">
        <v>41</v>
      </c>
      <c r="C1168" s="246" t="n">
        <v>224</v>
      </c>
      <c r="D1168" s="246" t="n">
        <v>11</v>
      </c>
      <c r="E1168" s="46" t="n">
        <v>43571</v>
      </c>
      <c r="F1168" s="247" t="n">
        <v>5264</v>
      </c>
      <c r="G1168" s="246" t="n">
        <v>8573</v>
      </c>
      <c r="H1168" s="248" t="n">
        <v>7299</v>
      </c>
      <c r="I1168" s="246" t="n">
        <v>2</v>
      </c>
      <c r="J1168" s="47">
        <f>+(((G1168-F1168)-(H1168-F1168))/(H1168-F1168))*100</f>
        <v/>
      </c>
      <c r="K1168" s="249" t="n">
        <v>0.25</v>
      </c>
      <c r="L1168" s="250">
        <f>AVERAGE(J1168:J1169)</f>
        <v/>
      </c>
      <c r="M1168" s="250">
        <f>_xlfn.STDEV.S(J1168,J1169)</f>
        <v/>
      </c>
      <c r="N1168" s="206" t="n">
        <v>2</v>
      </c>
      <c r="O1168" s="206" t="n"/>
      <c r="P1168" s="207">
        <f>+(((H1168-F1168)/1000)*1000)/10</f>
        <v/>
      </c>
      <c r="Q1168" s="207">
        <f>AVERAGE(P1168:P1169)</f>
        <v/>
      </c>
      <c r="R1168" s="26" t="inlineStr">
        <is>
          <t>FALSO</t>
        </is>
      </c>
      <c r="S1168" s="26" t="inlineStr">
        <is>
          <t>FALSO</t>
        </is>
      </c>
      <c r="T1168" s="211" t="n"/>
      <c r="U1168" s="211" t="n"/>
      <c r="V1168" s="290" t="inlineStr">
        <is>
          <t>Plot válido</t>
        </is>
      </c>
    </row>
    <row r="1169" ht="15.75" customHeight="1" s="412">
      <c r="A1169" s="199" t="n">
        <v>2958</v>
      </c>
      <c r="B1169" s="200" t="n">
        <v>42</v>
      </c>
      <c r="C1169" s="246" t="n">
        <v>224</v>
      </c>
      <c r="D1169" s="246" t="n">
        <v>11</v>
      </c>
      <c r="E1169" s="46" t="n">
        <v>43571</v>
      </c>
      <c r="F1169" s="247" t="n">
        <v>5270</v>
      </c>
      <c r="G1169" s="246" t="n">
        <v>8770</v>
      </c>
      <c r="H1169" s="248" t="n">
        <v>7428</v>
      </c>
      <c r="I1169" s="246" t="n"/>
      <c r="J1169" s="47">
        <f>+(((G1169-F1169)-(H1169-F1169))/(H1169-F1169))*100</f>
        <v/>
      </c>
      <c r="K1169" s="249" t="n"/>
      <c r="L1169" s="251" t="n"/>
      <c r="M1169" s="251" t="n"/>
      <c r="N1169" s="206" t="n"/>
      <c r="O1169" s="206" t="n"/>
      <c r="P1169" s="207">
        <f>+(((H1169-F1169)/1000)*1000)/10</f>
        <v/>
      </c>
      <c r="Q1169" s="207" t="n"/>
      <c r="R1169" s="26" t="inlineStr">
        <is>
          <t>FALSO</t>
        </is>
      </c>
      <c r="S1169" s="26" t="inlineStr">
        <is>
          <t>FALSO</t>
        </is>
      </c>
      <c r="T1169" s="211" t="n"/>
      <c r="U1169" s="211" t="n"/>
      <c r="V1169" s="290" t="inlineStr">
        <is>
          <t>Plot válido</t>
        </is>
      </c>
    </row>
    <row r="1170" ht="15.75" customHeight="1" s="412">
      <c r="A1170" s="199" t="n">
        <v>3743</v>
      </c>
      <c r="B1170" s="200" t="n">
        <v>165</v>
      </c>
      <c r="C1170" s="246" t="n">
        <v>224</v>
      </c>
      <c r="D1170" s="246" t="n">
        <v>14</v>
      </c>
      <c r="E1170" s="46" t="n">
        <v>43591</v>
      </c>
      <c r="F1170" s="246" t="n">
        <v>5226</v>
      </c>
      <c r="G1170" s="247" t="n">
        <v>8365</v>
      </c>
      <c r="H1170" s="248" t="n">
        <v>7552</v>
      </c>
      <c r="I1170" s="246" t="n"/>
      <c r="J1170" s="47">
        <f>+(((G1170-F1170)-(H1170-F1170))/(H1170-F1170))*100</f>
        <v/>
      </c>
      <c r="K1170" s="249" t="inlineStr">
        <is>
          <t>MF</t>
        </is>
      </c>
      <c r="L1170" s="250">
        <f>AVERAGE(J1170:J1171)</f>
        <v/>
      </c>
      <c r="M1170" s="250">
        <f>_xlfn.STDEV.S(J1170,J1171)</f>
        <v/>
      </c>
      <c r="N1170" s="206" t="n"/>
      <c r="O1170" s="206" t="n"/>
      <c r="P1170" s="207">
        <f>+(((H1170-F1170)/1000)*1000)/10</f>
        <v/>
      </c>
      <c r="Q1170" s="207">
        <f>AVERAGE(P1170:P1171)</f>
        <v/>
      </c>
      <c r="R1170" s="26" t="inlineStr">
        <is>
          <t>VERDADERO</t>
        </is>
      </c>
      <c r="S1170" s="26" t="inlineStr">
        <is>
          <t>FALSO</t>
        </is>
      </c>
      <c r="T1170" s="211" t="n"/>
      <c r="U1170" s="211" t="n"/>
      <c r="V1170" s="290" t="inlineStr">
        <is>
          <t>Plot válido</t>
        </is>
      </c>
    </row>
    <row r="1171" ht="15.75" customHeight="1" s="412">
      <c r="A1171" s="199" t="n">
        <v>3744</v>
      </c>
      <c r="B1171" s="200" t="n">
        <v>166</v>
      </c>
      <c r="C1171" s="246" t="n">
        <v>224</v>
      </c>
      <c r="D1171" s="246" t="n">
        <v>14</v>
      </c>
      <c r="E1171" s="46" t="n">
        <v>43591</v>
      </c>
      <c r="F1171" s="246" t="n">
        <v>5252</v>
      </c>
      <c r="G1171" s="247" t="n">
        <v>8321</v>
      </c>
      <c r="H1171" s="248" t="n">
        <v>7537</v>
      </c>
      <c r="I1171" s="246" t="n"/>
      <c r="J1171" s="47">
        <f>+(((G1171-F1171)-(H1171-F1171))/(H1171-F1171))*100</f>
        <v/>
      </c>
      <c r="K1171" s="249" t="n"/>
      <c r="L1171" s="251" t="n"/>
      <c r="M1171" s="251" t="n"/>
      <c r="N1171" s="206" t="n"/>
      <c r="O1171" s="206" t="n"/>
      <c r="P1171" s="207">
        <f>+(((H1171-F1171)/1000)*1000)/10</f>
        <v/>
      </c>
      <c r="Q1171" s="207" t="n"/>
      <c r="R1171" s="26" t="inlineStr">
        <is>
          <t>FALSO</t>
        </is>
      </c>
      <c r="S1171" s="26" t="inlineStr">
        <is>
          <t>FALSO</t>
        </is>
      </c>
      <c r="T1171" s="211" t="n"/>
      <c r="U1171" s="211" t="n"/>
      <c r="V1171" s="290" t="inlineStr">
        <is>
          <t>Plot válido</t>
        </is>
      </c>
    </row>
    <row r="1172" ht="15.75" customHeight="1" s="412">
      <c r="A1172" s="199" t="n">
        <v>4403</v>
      </c>
      <c r="B1172" s="200" t="n">
        <v>109</v>
      </c>
      <c r="C1172" s="246" t="n">
        <v>224</v>
      </c>
      <c r="D1172" s="246" t="n">
        <v>16</v>
      </c>
      <c r="E1172" s="46" t="n">
        <v>43607</v>
      </c>
      <c r="F1172" s="246" t="n">
        <v>5191</v>
      </c>
      <c r="G1172" s="246" t="n">
        <v>7777</v>
      </c>
      <c r="H1172" s="248" t="n">
        <v>7287</v>
      </c>
      <c r="I1172" s="246" t="n">
        <v>2</v>
      </c>
      <c r="J1172" s="47">
        <f>+(((G1172-F1172)-(H1172-F1172))/(H1172-F1172))*100</f>
        <v/>
      </c>
      <c r="K1172" s="249" t="n"/>
      <c r="L1172" s="250">
        <f>AVERAGE(J1172:J1173)</f>
        <v/>
      </c>
      <c r="M1172" s="250">
        <f>_xlfn.STDEV.S(J1172,J1173)</f>
        <v/>
      </c>
      <c r="N1172" s="206" t="n"/>
      <c r="O1172" s="206" t="n"/>
      <c r="P1172" s="207">
        <f>+(((H1172-F1172)/1000)*1000)/10</f>
        <v/>
      </c>
      <c r="Q1172" s="207">
        <f>AVERAGE(P1172:P1173)</f>
        <v/>
      </c>
      <c r="R1172" s="26" t="inlineStr">
        <is>
          <t>FALSO</t>
        </is>
      </c>
      <c r="S1172" s="26" t="inlineStr">
        <is>
          <t>FALSO</t>
        </is>
      </c>
      <c r="T1172" s="211" t="n"/>
      <c r="U1172" s="211" t="n"/>
      <c r="V1172" s="290" t="inlineStr">
        <is>
          <t>Plot válido</t>
        </is>
      </c>
    </row>
    <row r="1173" ht="15.75" customHeight="1" s="412">
      <c r="A1173" s="199" t="n">
        <v>4404</v>
      </c>
      <c r="B1173" s="200" t="n">
        <v>110</v>
      </c>
      <c r="C1173" s="246" t="n">
        <v>224</v>
      </c>
      <c r="D1173" s="246" t="n">
        <v>16</v>
      </c>
      <c r="E1173" s="46" t="n">
        <v>43607</v>
      </c>
      <c r="F1173" s="246" t="n">
        <v>5243</v>
      </c>
      <c r="G1173" s="246" t="n">
        <v>8028</v>
      </c>
      <c r="H1173" s="248" t="n">
        <v>7514</v>
      </c>
      <c r="I1173" s="246" t="n"/>
      <c r="J1173" s="47">
        <f>+(((G1173-F1173)-(H1173-F1173))/(H1173-F1173))*100</f>
        <v/>
      </c>
      <c r="K1173" s="249" t="n"/>
      <c r="L1173" s="251" t="n"/>
      <c r="M1173" s="251" t="n"/>
      <c r="N1173" s="206" t="n"/>
      <c r="O1173" s="206" t="n"/>
      <c r="P1173" s="207">
        <f>+(((H1173-F1173)/1000)*1000)/10</f>
        <v/>
      </c>
      <c r="Q1173" s="207" t="n"/>
      <c r="R1173" s="26" t="inlineStr">
        <is>
          <t>FALSO</t>
        </is>
      </c>
      <c r="S1173" s="26" t="inlineStr">
        <is>
          <t>FALSO</t>
        </is>
      </c>
      <c r="T1173" s="211" t="n"/>
      <c r="U1173" s="211" t="n"/>
      <c r="V1173" s="290" t="inlineStr">
        <is>
          <t>Plot válido</t>
        </is>
      </c>
    </row>
    <row r="1174" ht="15.75" customHeight="1" s="412">
      <c r="A1174" s="199" t="n">
        <v>5049</v>
      </c>
      <c r="B1174" s="200" t="n">
        <v>109</v>
      </c>
      <c r="C1174" s="246" t="n">
        <v>224</v>
      </c>
      <c r="D1174" s="246" t="n">
        <v>18</v>
      </c>
      <c r="E1174" s="46" t="n">
        <v>43626</v>
      </c>
      <c r="F1174" s="246" t="n">
        <v>5191</v>
      </c>
      <c r="G1174" s="246" t="n">
        <v>7658</v>
      </c>
      <c r="H1174" s="248" t="n">
        <v>7229</v>
      </c>
      <c r="I1174" s="246" t="n">
        <v>6</v>
      </c>
      <c r="J1174" s="47">
        <f>+(((G1174-F1174)-(H1174-F1174))/(H1174-F1174))*100</f>
        <v/>
      </c>
      <c r="K1174" s="249" t="n"/>
      <c r="L1174" s="250">
        <f>AVERAGE(J1174:J1175)</f>
        <v/>
      </c>
      <c r="M1174" s="250">
        <f>_xlfn.STDEV.S(J1174,J1175)</f>
        <v/>
      </c>
      <c r="N1174" s="206" t="n"/>
      <c r="O1174" s="206" t="n"/>
      <c r="P1174" s="207">
        <f>+(((H1174-F1174)/1000)*1000)/10</f>
        <v/>
      </c>
      <c r="Q1174" s="207">
        <f>AVERAGE(P1174:P1175)</f>
        <v/>
      </c>
      <c r="R1174" s="26" t="inlineStr">
        <is>
          <t>FALSO</t>
        </is>
      </c>
      <c r="S1174" s="26" t="inlineStr">
        <is>
          <t>FALSO</t>
        </is>
      </c>
      <c r="T1174" s="211" t="n"/>
      <c r="U1174" s="211" t="n"/>
      <c r="V1174" s="290" t="inlineStr">
        <is>
          <t>Plot válido</t>
        </is>
      </c>
    </row>
    <row r="1175" ht="15.75" customHeight="1" s="412">
      <c r="A1175" s="199" t="n">
        <v>5050</v>
      </c>
      <c r="B1175" s="200" t="n">
        <v>110</v>
      </c>
      <c r="C1175" s="246" t="n">
        <v>224</v>
      </c>
      <c r="D1175" s="246" t="n">
        <v>18</v>
      </c>
      <c r="E1175" s="46" t="n">
        <v>43626</v>
      </c>
      <c r="F1175" s="246" t="n">
        <v>5243</v>
      </c>
      <c r="G1175" s="246" t="n">
        <v>7744</v>
      </c>
      <c r="H1175" s="248" t="n">
        <v>7310</v>
      </c>
      <c r="I1175" s="246" t="n"/>
      <c r="J1175" s="47">
        <f>+(((G1175-F1175)-(H1175-F1175))/(H1175-F1175))*100</f>
        <v/>
      </c>
      <c r="K1175" s="249" t="n"/>
      <c r="L1175" s="251" t="n"/>
      <c r="M1175" s="251" t="n"/>
      <c r="N1175" s="206" t="n"/>
      <c r="O1175" s="206" t="n"/>
      <c r="P1175" s="207">
        <f>+(((H1175-F1175)/1000)*1000)/10</f>
        <v/>
      </c>
      <c r="Q1175" s="207" t="n"/>
      <c r="R1175" s="26" t="inlineStr">
        <is>
          <t>FALSO</t>
        </is>
      </c>
      <c r="S1175" s="26" t="inlineStr">
        <is>
          <t>FALSO</t>
        </is>
      </c>
      <c r="T1175" s="211" t="n"/>
      <c r="U1175" s="211" t="n"/>
      <c r="V1175" s="290" t="inlineStr">
        <is>
          <t>Plot válido</t>
        </is>
      </c>
    </row>
    <row r="1176" ht="15.75" customHeight="1" s="412">
      <c r="A1176" s="199" t="n">
        <v>5613</v>
      </c>
      <c r="B1176" s="200" t="n">
        <v>57</v>
      </c>
      <c r="C1176" s="252" t="n">
        <v>224</v>
      </c>
      <c r="D1176" s="252" t="n">
        <v>21</v>
      </c>
      <c r="E1176" s="139" t="n">
        <v>43657</v>
      </c>
      <c r="F1176" s="252" t="n">
        <v>5257</v>
      </c>
      <c r="G1176" s="252" t="n">
        <v>7848</v>
      </c>
      <c r="H1176" s="253" t="n">
        <v>7421</v>
      </c>
      <c r="I1176" s="252" t="n">
        <v>6</v>
      </c>
      <c r="J1176" s="47">
        <f>+(((G1176-F1176)-(H1176-F1176))/(H1176-F1176))*100</f>
        <v/>
      </c>
      <c r="K1176" s="249" t="n"/>
      <c r="L1176" s="250">
        <f>AVERAGE(J1176:J1177)</f>
        <v/>
      </c>
      <c r="M1176" s="250">
        <f>_xlfn.STDEV.S(J1176,J1177)</f>
        <v/>
      </c>
      <c r="N1176" s="206" t="n"/>
      <c r="O1176" s="206" t="n"/>
      <c r="P1176" s="207">
        <f>+(((H1176-F1176)/1000)*1000)/10</f>
        <v/>
      </c>
      <c r="Q1176" s="207">
        <f>AVERAGE(P1176:P1177)</f>
        <v/>
      </c>
      <c r="R1176" s="26" t="inlineStr">
        <is>
          <t>FALSO</t>
        </is>
      </c>
      <c r="S1176" s="26" t="inlineStr">
        <is>
          <t>FALSO</t>
        </is>
      </c>
      <c r="T1176" s="211" t="n"/>
      <c r="U1176" s="211" t="n"/>
      <c r="V1176" s="290" t="inlineStr">
        <is>
          <t>Plot válido</t>
        </is>
      </c>
    </row>
    <row r="1177" ht="15.75" customHeight="1" s="412">
      <c r="A1177" s="199" t="n">
        <v>5614</v>
      </c>
      <c r="B1177" s="200" t="n">
        <v>58</v>
      </c>
      <c r="C1177" s="252" t="n">
        <v>224</v>
      </c>
      <c r="D1177" s="252" t="n">
        <v>21</v>
      </c>
      <c r="E1177" s="139" t="n">
        <v>43657</v>
      </c>
      <c r="F1177" s="252" t="n">
        <v>5320</v>
      </c>
      <c r="G1177" s="252" t="n">
        <v>7975</v>
      </c>
      <c r="H1177" s="253" t="n">
        <v>7539</v>
      </c>
      <c r="I1177" s="252" t="n"/>
      <c r="J1177" s="47">
        <f>+(((G1177-F1177)-(H1177-F1177))/(H1177-F1177))*100</f>
        <v/>
      </c>
      <c r="K1177" s="249" t="n"/>
      <c r="L1177" s="251" t="n"/>
      <c r="M1177" s="251" t="n"/>
      <c r="N1177" s="206" t="n"/>
      <c r="O1177" s="206" t="n"/>
      <c r="P1177" s="207">
        <f>+(((H1177-F1177)/1000)*1000)/10</f>
        <v/>
      </c>
      <c r="Q1177" s="207" t="n"/>
      <c r="R1177" s="26" t="inlineStr">
        <is>
          <t>FALSO</t>
        </is>
      </c>
      <c r="S1177" s="26" t="inlineStr">
        <is>
          <t>FALSO</t>
        </is>
      </c>
      <c r="T1177" s="211" t="n"/>
      <c r="U1177" s="211" t="n"/>
      <c r="V1177" s="290" t="inlineStr">
        <is>
          <t>Plot válido</t>
        </is>
      </c>
    </row>
    <row r="1178" ht="15.75" customHeight="1" s="412">
      <c r="A1178" s="199" t="n">
        <v>5987</v>
      </c>
      <c r="B1178" s="200" t="n">
        <v>117</v>
      </c>
      <c r="C1178" s="252" t="n">
        <v>224</v>
      </c>
      <c r="D1178" s="252" t="n">
        <v>22</v>
      </c>
      <c r="E1178" s="139" t="n">
        <v>43685</v>
      </c>
      <c r="F1178" s="252" t="n">
        <v>5221</v>
      </c>
      <c r="G1178" s="252" t="n">
        <v>7978</v>
      </c>
      <c r="H1178" s="253" t="n">
        <v>7589</v>
      </c>
      <c r="I1178" s="252" t="n">
        <v>6</v>
      </c>
      <c r="J1178" s="47">
        <f>+(((G1178-F1178)-(H1178-F1178))/(H1178-F1178))*100</f>
        <v/>
      </c>
      <c r="K1178" s="249" t="n"/>
      <c r="L1178" s="250">
        <f>AVERAGE(J1178:J1179)</f>
        <v/>
      </c>
      <c r="M1178" s="250">
        <f>_xlfn.STDEV.S(J1178,J1179)</f>
        <v/>
      </c>
      <c r="N1178" s="206" t="n"/>
      <c r="O1178" s="206" t="n"/>
      <c r="P1178" s="207">
        <f>+(((H1178-F1178)/1000)*1000)/10</f>
        <v/>
      </c>
      <c r="Q1178" s="207">
        <f>AVERAGE(P1178:P1179)</f>
        <v/>
      </c>
      <c r="R1178" s="26" t="inlineStr">
        <is>
          <t>FALSO</t>
        </is>
      </c>
      <c r="S1178" s="26" t="inlineStr">
        <is>
          <t>FALSO</t>
        </is>
      </c>
      <c r="T1178" s="211" t="n"/>
      <c r="U1178" s="211" t="n"/>
      <c r="V1178" s="290" t="inlineStr">
        <is>
          <t>Plot válido</t>
        </is>
      </c>
    </row>
    <row r="1179" ht="15.75" customHeight="1" s="412">
      <c r="A1179" s="199" t="n">
        <v>5988</v>
      </c>
      <c r="B1179" s="200" t="n">
        <v>117</v>
      </c>
      <c r="C1179" s="252" t="n">
        <v>224</v>
      </c>
      <c r="D1179" s="252" t="n">
        <v>22</v>
      </c>
      <c r="E1179" s="139" t="n">
        <v>43685</v>
      </c>
      <c r="F1179" s="252" t="n">
        <v>5221</v>
      </c>
      <c r="G1179" s="252" t="n">
        <v>7957</v>
      </c>
      <c r="H1179" s="253" t="n">
        <v>7557</v>
      </c>
      <c r="I1179" s="252" t="n"/>
      <c r="J1179" s="47">
        <f>+(((G1179-F1179)-(H1179-F1179))/(H1179-F1179))*100</f>
        <v/>
      </c>
      <c r="K1179" s="249" t="n"/>
      <c r="L1179" s="251" t="n"/>
      <c r="M1179" s="251" t="n"/>
      <c r="N1179" s="206" t="n"/>
      <c r="O1179" s="206" t="n"/>
      <c r="P1179" s="207">
        <f>+(((H1179-F1179)/1000)*1000)/10</f>
        <v/>
      </c>
      <c r="Q1179" s="207" t="n"/>
      <c r="R1179" s="26" t="inlineStr">
        <is>
          <t>FALSO</t>
        </is>
      </c>
      <c r="S1179" s="26" t="inlineStr">
        <is>
          <t>FALSO</t>
        </is>
      </c>
      <c r="T1179" s="211" t="n"/>
      <c r="U1179" s="211" t="n"/>
      <c r="V1179" s="290" t="inlineStr">
        <is>
          <t>Plot válido</t>
        </is>
      </c>
    </row>
    <row r="1180" ht="15.75" customHeight="1" s="412">
      <c r="A1180" s="199" t="n">
        <v>3745</v>
      </c>
      <c r="B1180" s="200" t="n">
        <v>167</v>
      </c>
      <c r="C1180" s="246" t="n">
        <v>225</v>
      </c>
      <c r="D1180" s="246" t="n">
        <v>14</v>
      </c>
      <c r="E1180" s="46" t="n">
        <v>43591</v>
      </c>
      <c r="F1180" s="246" t="n">
        <v>5280</v>
      </c>
      <c r="G1180" s="247" t="n">
        <v>8948</v>
      </c>
      <c r="H1180" s="248" t="n">
        <v>7496</v>
      </c>
      <c r="I1180" s="246" t="n">
        <v>2</v>
      </c>
      <c r="J1180" s="47">
        <f>+(((G1180-F1180)-(H1180-F1180))/(H1180-F1180))*100</f>
        <v/>
      </c>
      <c r="K1180" s="249" t="inlineStr">
        <is>
          <t>1/4</t>
        </is>
      </c>
      <c r="L1180" s="250">
        <f>AVERAGE(J1180:J1181)</f>
        <v/>
      </c>
      <c r="M1180" s="250">
        <f>_xlfn.STDEV.S(J1180,J1181)</f>
        <v/>
      </c>
      <c r="N1180" s="206" t="n">
        <v>2</v>
      </c>
      <c r="O1180" s="206" t="n"/>
      <c r="P1180" s="207">
        <f>+(((H1180-F1180)/1000)*1000)/10</f>
        <v/>
      </c>
      <c r="Q1180" s="207">
        <f>AVERAGE(P1180:P1181)</f>
        <v/>
      </c>
      <c r="R1180" s="26" t="inlineStr">
        <is>
          <t>FALSO</t>
        </is>
      </c>
      <c r="S1180" s="26" t="inlineStr">
        <is>
          <t>FALSO</t>
        </is>
      </c>
      <c r="T1180" s="211" t="n"/>
      <c r="U1180" s="211" t="n"/>
      <c r="V1180" s="290" t="inlineStr">
        <is>
          <t>Plot válido</t>
        </is>
      </c>
    </row>
    <row r="1181" ht="15.75" customHeight="1" s="412">
      <c r="A1181" s="199" t="n">
        <v>3746</v>
      </c>
      <c r="B1181" s="200" t="n">
        <v>168</v>
      </c>
      <c r="C1181" s="246" t="n">
        <v>225</v>
      </c>
      <c r="D1181" s="246" t="n">
        <v>14</v>
      </c>
      <c r="E1181" s="46" t="n">
        <v>43591</v>
      </c>
      <c r="F1181" s="246" t="n">
        <v>5212</v>
      </c>
      <c r="G1181" s="247" t="n">
        <v>8872</v>
      </c>
      <c r="H1181" s="248" t="n">
        <v>7433</v>
      </c>
      <c r="I1181" s="246" t="n"/>
      <c r="J1181" s="47">
        <f>+(((G1181-F1181)-(H1181-F1181))/(H1181-F1181))*100</f>
        <v/>
      </c>
      <c r="K1181" s="249" t="n"/>
      <c r="L1181" s="251" t="n"/>
      <c r="M1181" s="251" t="n"/>
      <c r="N1181" s="206" t="n"/>
      <c r="O1181" s="206" t="n"/>
      <c r="P1181" s="207">
        <f>+(((H1181-F1181)/1000)*1000)/10</f>
        <v/>
      </c>
      <c r="Q1181" s="207" t="n"/>
      <c r="R1181" s="26" t="inlineStr">
        <is>
          <t>FALSO</t>
        </is>
      </c>
      <c r="S1181" s="26" t="inlineStr">
        <is>
          <t>FALSO</t>
        </is>
      </c>
      <c r="T1181" s="211" t="n"/>
      <c r="U1181" s="211" t="n"/>
      <c r="V1181" s="290" t="inlineStr">
        <is>
          <t>Plot válido</t>
        </is>
      </c>
    </row>
    <row r="1182" ht="15.75" customHeight="1" s="412">
      <c r="A1182" s="199" t="n">
        <v>4405</v>
      </c>
      <c r="B1182" s="200" t="n">
        <v>111</v>
      </c>
      <c r="C1182" s="246" t="n">
        <v>225</v>
      </c>
      <c r="D1182" s="246" t="n">
        <v>16</v>
      </c>
      <c r="E1182" s="46" t="n">
        <v>43607</v>
      </c>
      <c r="F1182" s="246" t="n">
        <v>5213</v>
      </c>
      <c r="G1182" s="246" t="n">
        <v>9044</v>
      </c>
      <c r="H1182" s="248" t="n">
        <v>7868</v>
      </c>
      <c r="I1182" s="246" t="n">
        <v>2</v>
      </c>
      <c r="J1182" s="47">
        <f>+(((G1182-F1182)-(H1182-F1182))/(H1182-F1182))*100</f>
        <v/>
      </c>
      <c r="K1182" s="249" t="inlineStr">
        <is>
          <t>MF</t>
        </is>
      </c>
      <c r="L1182" s="250">
        <f>AVERAGE(J1182:J1183)</f>
        <v/>
      </c>
      <c r="M1182" s="250">
        <f>_xlfn.STDEV.S(J1182,J1183)</f>
        <v/>
      </c>
      <c r="N1182" s="206" t="n"/>
      <c r="O1182" s="206" t="n"/>
      <c r="P1182" s="207">
        <f>+(((H1182-F1182)/1000)*1000)/10</f>
        <v/>
      </c>
      <c r="Q1182" s="207">
        <f>AVERAGE(P1182:P1183)</f>
        <v/>
      </c>
      <c r="R1182" s="26" t="inlineStr">
        <is>
          <t>FALSO</t>
        </is>
      </c>
      <c r="S1182" s="26" t="inlineStr">
        <is>
          <t>FALSO</t>
        </is>
      </c>
      <c r="T1182" s="211" t="n"/>
      <c r="U1182" s="211" t="n"/>
      <c r="V1182" s="290" t="inlineStr">
        <is>
          <t>Plot válido</t>
        </is>
      </c>
    </row>
    <row r="1183" ht="15.75" customHeight="1" s="412">
      <c r="A1183" s="199" t="n">
        <v>4406</v>
      </c>
      <c r="B1183" s="200" t="n">
        <v>112</v>
      </c>
      <c r="C1183" s="246" t="n">
        <v>225</v>
      </c>
      <c r="D1183" s="246" t="n">
        <v>16</v>
      </c>
      <c r="E1183" s="46" t="n">
        <v>43607</v>
      </c>
      <c r="F1183" s="246" t="n">
        <v>5197</v>
      </c>
      <c r="G1183" s="246" t="n">
        <v>8703</v>
      </c>
      <c r="H1183" s="248" t="n">
        <v>7622</v>
      </c>
      <c r="I1183" s="246" t="n"/>
      <c r="J1183" s="47">
        <f>+(((G1183-F1183)-(H1183-F1183))/(H1183-F1183))*100</f>
        <v/>
      </c>
      <c r="K1183" s="249" t="n"/>
      <c r="L1183" s="251" t="n"/>
      <c r="M1183" s="251" t="n"/>
      <c r="N1183" s="206" t="n"/>
      <c r="O1183" s="206" t="n"/>
      <c r="P1183" s="207">
        <f>+(((H1183-F1183)/1000)*1000)/10</f>
        <v/>
      </c>
      <c r="Q1183" s="207" t="n"/>
      <c r="R1183" s="26" t="inlineStr">
        <is>
          <t>FALSO</t>
        </is>
      </c>
      <c r="S1183" s="26" t="inlineStr">
        <is>
          <t>FALSO</t>
        </is>
      </c>
      <c r="T1183" s="211" t="n"/>
      <c r="U1183" s="211" t="n"/>
      <c r="V1183" s="290" t="inlineStr">
        <is>
          <t>Plot válido</t>
        </is>
      </c>
    </row>
    <row r="1184" hidden="1" ht="15.75" customHeight="1" s="412">
      <c r="A1184" s="199" t="n">
        <v>5051</v>
      </c>
      <c r="B1184" s="200" t="n">
        <v>111</v>
      </c>
      <c r="C1184" s="246" t="n">
        <v>225</v>
      </c>
      <c r="D1184" s="246" t="n">
        <v>18</v>
      </c>
      <c r="E1184" s="46" t="n">
        <v>43626</v>
      </c>
      <c r="F1184" s="246" t="n">
        <v>5213</v>
      </c>
      <c r="G1184" s="246" t="n">
        <v>8071</v>
      </c>
      <c r="H1184" s="248" t="n">
        <v>7491</v>
      </c>
      <c r="I1184" s="246" t="n">
        <v>7</v>
      </c>
      <c r="J1184" s="47">
        <f>+(((G1184-F1184)-(H1184-F1184))/(H1184-F1184))*100</f>
        <v/>
      </c>
      <c r="K1184" s="249" t="n"/>
      <c r="L1184" s="250">
        <f>AVERAGE(J1184:J1185)</f>
        <v/>
      </c>
      <c r="M1184" s="250">
        <f>_xlfn.STDEV.S(J1184,J1185)</f>
        <v/>
      </c>
      <c r="N1184" s="206" t="n"/>
      <c r="O1184" s="206" t="n"/>
      <c r="P1184" s="207">
        <f>+(((H1184-F1184)/1000)*1000)/10</f>
        <v/>
      </c>
      <c r="Q1184" s="207">
        <f>AVERAGE(P1184:P1185)</f>
        <v/>
      </c>
      <c r="R1184" s="26" t="inlineStr">
        <is>
          <t>FALSO</t>
        </is>
      </c>
      <c r="S1184" s="26" t="inlineStr">
        <is>
          <t>FALSO</t>
        </is>
      </c>
      <c r="T1184" s="211" t="n"/>
      <c r="U1184" s="211" t="n"/>
      <c r="V1184" s="290" t="inlineStr">
        <is>
          <t>Se descarta</t>
        </is>
      </c>
    </row>
    <row r="1185" hidden="1" ht="15.75" customHeight="1" s="412">
      <c r="A1185" s="199" t="n">
        <v>5052</v>
      </c>
      <c r="B1185" s="200" t="n">
        <v>112</v>
      </c>
      <c r="C1185" s="246" t="n">
        <v>225</v>
      </c>
      <c r="D1185" s="246" t="n">
        <v>18</v>
      </c>
      <c r="E1185" s="46" t="n">
        <v>43626</v>
      </c>
      <c r="F1185" s="246" t="n">
        <v>5197</v>
      </c>
      <c r="G1185" s="246" t="n">
        <v>8208</v>
      </c>
      <c r="H1185" s="248" t="n">
        <v>7560</v>
      </c>
      <c r="I1185" s="246" t="n"/>
      <c r="J1185" s="47">
        <f>+(((G1185-F1185)-(H1185-F1185))/(H1185-F1185))*100</f>
        <v/>
      </c>
      <c r="K1185" s="249" t="n"/>
      <c r="L1185" s="251" t="n"/>
      <c r="M1185" s="251" t="n"/>
      <c r="N1185" s="206" t="n"/>
      <c r="O1185" s="206" t="n"/>
      <c r="P1185" s="207">
        <f>+(((H1185-F1185)/1000)*1000)/10</f>
        <v/>
      </c>
      <c r="Q1185" s="207" t="n"/>
      <c r="R1185" s="26" t="inlineStr">
        <is>
          <t>FALSO</t>
        </is>
      </c>
      <c r="S1185" s="26" t="inlineStr">
        <is>
          <t>FALSO</t>
        </is>
      </c>
      <c r="T1185" s="211" t="n"/>
      <c r="U1185" s="211" t="n"/>
      <c r="V1185" s="290" t="inlineStr">
        <is>
          <t>Se descarta</t>
        </is>
      </c>
    </row>
    <row r="1186" hidden="1" ht="15.75" customHeight="1" s="412">
      <c r="A1186" s="199" t="n">
        <v>5615</v>
      </c>
      <c r="B1186" s="200" t="n">
        <v>59</v>
      </c>
      <c r="C1186" s="252" t="n">
        <v>225</v>
      </c>
      <c r="D1186" s="252" t="n">
        <v>21</v>
      </c>
      <c r="E1186" s="139" t="n">
        <v>43657</v>
      </c>
      <c r="F1186" s="252" t="n">
        <v>5278</v>
      </c>
      <c r="G1186" s="252" t="n">
        <v>8489</v>
      </c>
      <c r="H1186" s="253" t="n">
        <v>7932</v>
      </c>
      <c r="I1186" s="252" t="n">
        <v>7</v>
      </c>
      <c r="J1186" s="47">
        <f>+(((G1186-F1186)-(H1186-F1186))/(H1186-F1186))*100</f>
        <v/>
      </c>
      <c r="K1186" s="249" t="n"/>
      <c r="L1186" s="250">
        <f>AVERAGE(J1186:J1187)</f>
        <v/>
      </c>
      <c r="M1186" s="250">
        <f>_xlfn.STDEV.S(J1186,J1187)</f>
        <v/>
      </c>
      <c r="N1186" s="206" t="n"/>
      <c r="O1186" s="206" t="n"/>
      <c r="P1186" s="207">
        <f>+(((H1186-F1186)/1000)*1000)/10</f>
        <v/>
      </c>
      <c r="Q1186" s="207">
        <f>AVERAGE(P1186:P1187)</f>
        <v/>
      </c>
      <c r="R1186" s="26" t="inlineStr">
        <is>
          <t>FALSO</t>
        </is>
      </c>
      <c r="S1186" s="26" t="inlineStr">
        <is>
          <t>FALSO</t>
        </is>
      </c>
      <c r="T1186" s="211" t="n"/>
      <c r="U1186" s="211" t="n"/>
      <c r="V1186" s="290" t="inlineStr">
        <is>
          <t>Se descarta</t>
        </is>
      </c>
    </row>
    <row r="1187" hidden="1" ht="15.75" customHeight="1" s="412">
      <c r="A1187" s="199" t="n">
        <v>5616</v>
      </c>
      <c r="B1187" s="200" t="n">
        <v>60</v>
      </c>
      <c r="C1187" s="252" t="n">
        <v>225</v>
      </c>
      <c r="D1187" s="252" t="n">
        <v>21</v>
      </c>
      <c r="E1187" s="139" t="n">
        <v>43657</v>
      </c>
      <c r="F1187" s="252" t="n">
        <v>5220</v>
      </c>
      <c r="G1187" s="252" t="n">
        <v>8480</v>
      </c>
      <c r="H1187" s="253" t="n">
        <v>7919</v>
      </c>
      <c r="I1187" s="252" t="n"/>
      <c r="J1187" s="47">
        <f>+(((G1187-F1187)-(H1187-F1187))/(H1187-F1187))*100</f>
        <v/>
      </c>
      <c r="K1187" s="249" t="n"/>
      <c r="L1187" s="251" t="n"/>
      <c r="M1187" s="251" t="n"/>
      <c r="N1187" s="206" t="n"/>
      <c r="O1187" s="206" t="n"/>
      <c r="P1187" s="207">
        <f>+(((H1187-F1187)/1000)*1000)/10</f>
        <v/>
      </c>
      <c r="Q1187" s="207" t="n"/>
      <c r="R1187" s="26" t="inlineStr">
        <is>
          <t>FALSO</t>
        </is>
      </c>
      <c r="S1187" s="26" t="inlineStr">
        <is>
          <t>FALSO</t>
        </is>
      </c>
      <c r="T1187" s="211" t="n"/>
      <c r="U1187" s="211" t="n"/>
      <c r="V1187" s="290" t="inlineStr">
        <is>
          <t>Se descarta</t>
        </is>
      </c>
    </row>
    <row r="1188" hidden="1" ht="15.75" customHeight="1" s="412">
      <c r="A1188" s="199" t="n">
        <v>5989</v>
      </c>
      <c r="B1188" s="200" t="n">
        <v>118</v>
      </c>
      <c r="C1188" s="252" t="n">
        <v>225</v>
      </c>
      <c r="D1188" s="252" t="n">
        <v>22</v>
      </c>
      <c r="E1188" s="139" t="n">
        <v>43685</v>
      </c>
      <c r="F1188" s="252" t="n">
        <v>5249</v>
      </c>
      <c r="G1188" s="252" t="n">
        <v>7584</v>
      </c>
      <c r="H1188" s="253" t="n">
        <v>7266</v>
      </c>
      <c r="I1188" s="252" t="n">
        <v>7</v>
      </c>
      <c r="J1188" s="47">
        <f>+(((G1188-F1188)-(H1188-F1188))/(H1188-F1188))*100</f>
        <v/>
      </c>
      <c r="K1188" s="249" t="n"/>
      <c r="L1188" s="250">
        <f>AVERAGE(J1188:J1189)</f>
        <v/>
      </c>
      <c r="M1188" s="250">
        <f>_xlfn.STDEV.S(J1188,J1189)</f>
        <v/>
      </c>
      <c r="N1188" s="206" t="n"/>
      <c r="O1188" s="206" t="n"/>
      <c r="P1188" s="207">
        <f>+(((H1188-F1188)/1000)*1000)/10</f>
        <v/>
      </c>
      <c r="Q1188" s="207">
        <f>AVERAGE(P1188:P1189)</f>
        <v/>
      </c>
      <c r="R1188" s="26" t="inlineStr">
        <is>
          <t>FALSO</t>
        </is>
      </c>
      <c r="S1188" s="26" t="inlineStr">
        <is>
          <t>FALSO</t>
        </is>
      </c>
      <c r="T1188" s="211" t="n"/>
      <c r="U1188" s="211" t="n"/>
      <c r="V1188" s="290" t="inlineStr">
        <is>
          <t>Se descarta</t>
        </is>
      </c>
    </row>
    <row r="1189" hidden="1" ht="15.75" customHeight="1" s="412">
      <c r="A1189" s="199" t="n">
        <v>5990</v>
      </c>
      <c r="B1189" s="200" t="n">
        <v>118</v>
      </c>
      <c r="C1189" s="252" t="n">
        <v>225</v>
      </c>
      <c r="D1189" s="252" t="n">
        <v>22</v>
      </c>
      <c r="E1189" s="139" t="n">
        <v>43685</v>
      </c>
      <c r="F1189" s="252" t="n">
        <v>5249</v>
      </c>
      <c r="G1189" s="252" t="n">
        <v>7614</v>
      </c>
      <c r="H1189" s="253" t="n">
        <v>7274</v>
      </c>
      <c r="I1189" s="252" t="n"/>
      <c r="J1189" s="47">
        <f>+(((G1189-F1189)-(H1189-F1189))/(H1189-F1189))*100</f>
        <v/>
      </c>
      <c r="K1189" s="249" t="n"/>
      <c r="L1189" s="251" t="n"/>
      <c r="M1189" s="251" t="n"/>
      <c r="N1189" s="206" t="n"/>
      <c r="O1189" s="206" t="n"/>
      <c r="P1189" s="207">
        <f>+(((H1189-F1189)/1000)*1000)/10</f>
        <v/>
      </c>
      <c r="Q1189" s="207" t="n"/>
      <c r="R1189" s="26" t="inlineStr">
        <is>
          <t>FALSO</t>
        </is>
      </c>
      <c r="S1189" s="26" t="inlineStr">
        <is>
          <t>FALSO</t>
        </is>
      </c>
      <c r="T1189" s="211" t="n"/>
      <c r="U1189" s="211" t="n"/>
      <c r="V1189" s="290" t="inlineStr">
        <is>
          <t>Se descarta</t>
        </is>
      </c>
    </row>
    <row r="1190" hidden="1" ht="15.75" customHeight="1" s="412">
      <c r="A1190" s="199" t="n">
        <v>3373</v>
      </c>
      <c r="B1190" s="200" t="n">
        <v>129</v>
      </c>
      <c r="C1190" s="255" t="n">
        <v>226</v>
      </c>
      <c r="D1190" s="255" t="n">
        <v>13</v>
      </c>
      <c r="E1190" s="58" t="n">
        <v>43587</v>
      </c>
      <c r="F1190" s="255" t="n">
        <v>5238</v>
      </c>
      <c r="G1190" s="255" t="n">
        <v>8563</v>
      </c>
      <c r="H1190" s="256" t="n">
        <v>7661</v>
      </c>
      <c r="I1190" s="255" t="n">
        <v>1</v>
      </c>
      <c r="J1190" s="59">
        <f>+(((G1190-F1190)-(H1190-F1190))/(H1190-F1190))*100</f>
        <v/>
      </c>
      <c r="K1190" s="257" t="inlineStr">
        <is>
          <t>MF</t>
        </is>
      </c>
      <c r="L1190" s="258">
        <f>AVERAGE(J1190:J1191)</f>
        <v/>
      </c>
      <c r="M1190" s="258">
        <f>_xlfn.STDEV.S(J1190,J1191)</f>
        <v/>
      </c>
      <c r="N1190" s="206" t="n">
        <v>1</v>
      </c>
      <c r="O1190" s="206" t="n"/>
      <c r="P1190" s="207">
        <f>+(((H1190-F1190)/1000)*1000)/10</f>
        <v/>
      </c>
      <c r="Q1190" s="207">
        <f>AVERAGE(P1190:P1191)</f>
        <v/>
      </c>
      <c r="R1190" s="26" t="inlineStr">
        <is>
          <t>VERDADERO</t>
        </is>
      </c>
      <c r="S1190" s="26" t="inlineStr">
        <is>
          <t>FALSO</t>
        </is>
      </c>
      <c r="T1190" s="211" t="n"/>
      <c r="U1190" s="211" t="n"/>
      <c r="V1190" s="290" t="inlineStr">
        <is>
          <t>Se descarta</t>
        </is>
      </c>
    </row>
    <row r="1191" hidden="1" ht="15.75" customHeight="1" s="412">
      <c r="A1191" s="199" t="n">
        <v>3374</v>
      </c>
      <c r="B1191" s="200" t="n">
        <v>130</v>
      </c>
      <c r="C1191" s="255" t="n">
        <v>226</v>
      </c>
      <c r="D1191" s="255" t="n">
        <v>13</v>
      </c>
      <c r="E1191" s="58" t="n">
        <v>43587</v>
      </c>
      <c r="F1191" s="255" t="n">
        <v>5212</v>
      </c>
      <c r="G1191" s="255" t="n">
        <v>8832</v>
      </c>
      <c r="H1191" s="256" t="n">
        <v>7822</v>
      </c>
      <c r="I1191" s="255" t="n"/>
      <c r="J1191" s="59">
        <f>+(((G1191-F1191)-(H1191-F1191))/(H1191-F1191))*100</f>
        <v/>
      </c>
      <c r="K1191" s="257" t="n"/>
      <c r="L1191" s="259" t="n"/>
      <c r="M1191" s="259" t="n"/>
      <c r="N1191" s="206" t="n"/>
      <c r="O1191" s="206" t="n"/>
      <c r="P1191" s="207">
        <f>+(((H1191-F1191)/1000)*1000)/10</f>
        <v/>
      </c>
      <c r="Q1191" s="207" t="n"/>
      <c r="R1191" s="26" t="inlineStr">
        <is>
          <t>FALSO</t>
        </is>
      </c>
      <c r="S1191" s="26" t="inlineStr">
        <is>
          <t>FALSO</t>
        </is>
      </c>
      <c r="T1191" s="211" t="n"/>
      <c r="U1191" s="211" t="n"/>
      <c r="V1191" s="290" t="inlineStr">
        <is>
          <t>Se descarta</t>
        </is>
      </c>
    </row>
    <row r="1192" hidden="1" ht="15.75" customHeight="1" s="412">
      <c r="A1192" s="199" t="n">
        <v>4097</v>
      </c>
      <c r="B1192" s="200" t="n">
        <v>127</v>
      </c>
      <c r="C1192" s="255" t="n">
        <v>226</v>
      </c>
      <c r="D1192" s="255" t="n">
        <v>15</v>
      </c>
      <c r="E1192" s="58" t="n">
        <v>43599</v>
      </c>
      <c r="F1192" s="255" t="n">
        <v>5247</v>
      </c>
      <c r="G1192" s="255" t="n">
        <v>8259</v>
      </c>
      <c r="H1192" s="256" t="n">
        <v>7443</v>
      </c>
      <c r="I1192" s="255" t="n"/>
      <c r="J1192" s="59">
        <f>+(((G1192-F1192)-(H1192-F1192))/(H1192-F1192))*100</f>
        <v/>
      </c>
      <c r="K1192" s="260" t="n"/>
      <c r="L1192" s="258">
        <f>AVERAGE(J1192:J1193)</f>
        <v/>
      </c>
      <c r="M1192" s="258">
        <f>_xlfn.STDEV.S(J1192,J1193)</f>
        <v/>
      </c>
      <c r="N1192" s="206" t="n"/>
      <c r="O1192" s="206" t="n"/>
      <c r="P1192" s="207">
        <f>+(((H1192-F1192)/1000)*1000)/10</f>
        <v/>
      </c>
      <c r="Q1192" s="207">
        <f>AVERAGE(P1192:P1193)</f>
        <v/>
      </c>
      <c r="R1192" s="26" t="inlineStr">
        <is>
          <t>FALSO</t>
        </is>
      </c>
      <c r="S1192" s="26" t="inlineStr">
        <is>
          <t>FALSO</t>
        </is>
      </c>
      <c r="T1192" s="211" t="n"/>
      <c r="U1192" s="211" t="n"/>
      <c r="V1192" s="290" t="inlineStr">
        <is>
          <t>Se descarta</t>
        </is>
      </c>
    </row>
    <row r="1193" hidden="1" ht="15.75" customHeight="1" s="412">
      <c r="A1193" s="199" t="n">
        <v>4098</v>
      </c>
      <c r="B1193" s="200" t="n">
        <v>128</v>
      </c>
      <c r="C1193" s="255" t="n">
        <v>226</v>
      </c>
      <c r="D1193" s="255" t="n">
        <v>15</v>
      </c>
      <c r="E1193" s="58" t="n">
        <v>43599</v>
      </c>
      <c r="F1193" s="255" t="n">
        <v>5213</v>
      </c>
      <c r="G1193" s="255" t="n">
        <v>8096</v>
      </c>
      <c r="H1193" s="256" t="n">
        <v>7287</v>
      </c>
      <c r="I1193" s="255" t="n"/>
      <c r="J1193" s="59">
        <f>+(((G1193-F1193)-(H1193-F1193))/(H1193-F1193))*100</f>
        <v/>
      </c>
      <c r="K1193" s="260" t="n"/>
      <c r="L1193" s="259" t="n"/>
      <c r="M1193" s="259" t="n"/>
      <c r="N1193" s="206" t="n"/>
      <c r="O1193" s="206" t="n"/>
      <c r="P1193" s="207">
        <f>+(((H1193-F1193)/1000)*1000)/10</f>
        <v/>
      </c>
      <c r="Q1193" s="207" t="n"/>
      <c r="R1193" s="26" t="inlineStr">
        <is>
          <t>FALSO</t>
        </is>
      </c>
      <c r="S1193" s="26" t="inlineStr">
        <is>
          <t>FALSO</t>
        </is>
      </c>
      <c r="T1193" s="211" t="n"/>
      <c r="U1193" s="211" t="n"/>
      <c r="V1193" s="290" t="inlineStr">
        <is>
          <t>Se descarta</t>
        </is>
      </c>
    </row>
    <row r="1194" ht="15.75" customHeight="1" s="412">
      <c r="A1194" s="199" t="n">
        <v>4743</v>
      </c>
      <c r="B1194" s="200" t="n">
        <v>127</v>
      </c>
      <c r="C1194" s="255" t="n">
        <v>226</v>
      </c>
      <c r="D1194" s="255" t="n">
        <v>17</v>
      </c>
      <c r="E1194" s="58" t="n">
        <v>43619</v>
      </c>
      <c r="F1194" s="255" t="n">
        <v>5247</v>
      </c>
      <c r="G1194" s="255" t="n">
        <v>8377</v>
      </c>
      <c r="H1194" s="256" t="n">
        <v>7669</v>
      </c>
      <c r="I1194" s="255" t="n"/>
      <c r="J1194" s="59">
        <f>+(((G1194-F1194)-(H1194-F1194))/(H1194-F1194))*100</f>
        <v/>
      </c>
      <c r="K1194" s="257" t="n"/>
      <c r="L1194" s="258">
        <f>AVERAGE(J1194:J1195)</f>
        <v/>
      </c>
      <c r="M1194" s="258">
        <f>_xlfn.STDEV.S(J1194,J1195)</f>
        <v/>
      </c>
      <c r="N1194" s="206" t="n"/>
      <c r="O1194" s="206" t="n"/>
      <c r="P1194" s="207">
        <f>+(((H1194-F1194)/1000)*1000)/10</f>
        <v/>
      </c>
      <c r="Q1194" s="207">
        <f>AVERAGE(P1194:P1195)</f>
        <v/>
      </c>
      <c r="R1194" s="26" t="inlineStr">
        <is>
          <t>FALSO</t>
        </is>
      </c>
      <c r="S1194" s="26" t="inlineStr">
        <is>
          <t>FALSO</t>
        </is>
      </c>
      <c r="T1194" s="211" t="n"/>
      <c r="U1194" s="211" t="n"/>
      <c r="V1194" s="290" t="inlineStr">
        <is>
          <t>Plot válido</t>
        </is>
      </c>
    </row>
    <row r="1195" ht="15.75" customHeight="1" s="412">
      <c r="A1195" s="199" t="n">
        <v>4744</v>
      </c>
      <c r="B1195" s="200" t="n">
        <v>128</v>
      </c>
      <c r="C1195" s="255" t="n">
        <v>226</v>
      </c>
      <c r="D1195" s="255" t="n">
        <v>17</v>
      </c>
      <c r="E1195" s="58" t="n">
        <v>43619</v>
      </c>
      <c r="F1195" s="255" t="n">
        <v>5213</v>
      </c>
      <c r="G1195" s="255" t="n">
        <v>8436</v>
      </c>
      <c r="H1195" s="256" t="n">
        <v>7714</v>
      </c>
      <c r="I1195" s="255" t="n"/>
      <c r="J1195" s="59">
        <f>+(((G1195-F1195)-(H1195-F1195))/(H1195-F1195))*100</f>
        <v/>
      </c>
      <c r="K1195" s="257" t="n"/>
      <c r="L1195" s="259" t="n"/>
      <c r="M1195" s="259" t="n"/>
      <c r="N1195" s="206" t="n"/>
      <c r="O1195" s="206" t="n"/>
      <c r="P1195" s="207">
        <f>+(((H1195-F1195)/1000)*1000)/10</f>
        <v/>
      </c>
      <c r="Q1195" s="207" t="n"/>
      <c r="R1195" s="26" t="inlineStr">
        <is>
          <t>FALSO</t>
        </is>
      </c>
      <c r="S1195" s="26" t="inlineStr">
        <is>
          <t>FALSO</t>
        </is>
      </c>
      <c r="T1195" s="211" t="n"/>
      <c r="U1195" s="211" t="n"/>
      <c r="V1195" s="290" t="inlineStr">
        <is>
          <t>Plot válido</t>
        </is>
      </c>
    </row>
    <row r="1196" ht="15.75" customHeight="1" s="412">
      <c r="A1196" s="199" t="n">
        <v>5357</v>
      </c>
      <c r="B1196" s="200" t="n">
        <v>95</v>
      </c>
      <c r="C1196" s="252" t="n">
        <v>226</v>
      </c>
      <c r="D1196" s="252" t="n">
        <v>19</v>
      </c>
      <c r="E1196" s="139" t="n">
        <v>43637</v>
      </c>
      <c r="F1196" s="252" t="n">
        <v>5232</v>
      </c>
      <c r="G1196" s="252" t="n">
        <v>8034</v>
      </c>
      <c r="H1196" s="253" t="n">
        <v>7458</v>
      </c>
      <c r="I1196" s="252" t="n">
        <v>6</v>
      </c>
      <c r="J1196" s="261">
        <f>+(((G1196-F1196)-(H1196-F1196))/(H1196-F1196))*100</f>
        <v/>
      </c>
      <c r="K1196" s="262" t="n"/>
      <c r="L1196" s="263">
        <f>AVERAGE(J1196:J1197)</f>
        <v/>
      </c>
      <c r="M1196" s="263">
        <f>_xlfn.STDEV.S(J1196,J1197)</f>
        <v/>
      </c>
      <c r="N1196" s="206" t="n"/>
      <c r="O1196" s="206" t="n"/>
      <c r="P1196" s="207">
        <f>+(((H1196-F1196)/1000)*1000)/10</f>
        <v/>
      </c>
      <c r="Q1196" s="207">
        <f>AVERAGE(P1196:P1197)</f>
        <v/>
      </c>
      <c r="R1196" s="26" t="inlineStr">
        <is>
          <t>FALSO</t>
        </is>
      </c>
      <c r="S1196" s="26" t="inlineStr">
        <is>
          <t>FALSO</t>
        </is>
      </c>
      <c r="T1196" s="211" t="n"/>
      <c r="U1196" s="211" t="n"/>
      <c r="V1196" s="290" t="inlineStr">
        <is>
          <t>Plot válido</t>
        </is>
      </c>
    </row>
    <row r="1197" ht="15.75" customHeight="1" s="412">
      <c r="A1197" s="199" t="n">
        <v>5358</v>
      </c>
      <c r="B1197" s="200" t="n">
        <v>96</v>
      </c>
      <c r="C1197" s="252" t="n">
        <v>226</v>
      </c>
      <c r="D1197" s="252" t="n">
        <v>19</v>
      </c>
      <c r="E1197" s="139" t="n">
        <v>43637</v>
      </c>
      <c r="F1197" s="252" t="n">
        <v>5242</v>
      </c>
      <c r="G1197" s="252" t="n">
        <v>8210</v>
      </c>
      <c r="H1197" s="253" t="n">
        <v>7602</v>
      </c>
      <c r="I1197" s="252" t="n"/>
      <c r="J1197" s="261">
        <f>+(((G1197-F1197)-(H1197-F1197))/(H1197-F1197))*100</f>
        <v/>
      </c>
      <c r="K1197" s="262" t="n"/>
      <c r="L1197" s="207" t="n"/>
      <c r="M1197" s="207" t="n"/>
      <c r="N1197" s="206" t="n"/>
      <c r="O1197" s="206" t="n"/>
      <c r="P1197" s="207">
        <f>+(((H1197-F1197)/1000)*1000)/10</f>
        <v/>
      </c>
      <c r="Q1197" s="207" t="n"/>
      <c r="R1197" s="26" t="inlineStr">
        <is>
          <t>FALSO</t>
        </is>
      </c>
      <c r="S1197" s="26" t="inlineStr">
        <is>
          <t>FALSO</t>
        </is>
      </c>
      <c r="T1197" s="211" t="n"/>
      <c r="U1197" s="211" t="n"/>
      <c r="V1197" s="290" t="inlineStr">
        <is>
          <t>Plot válido</t>
        </is>
      </c>
    </row>
    <row r="1198" ht="15.75" customHeight="1" s="412">
      <c r="A1198" s="199" t="n">
        <v>5991</v>
      </c>
      <c r="B1198" s="200" t="n">
        <v>119</v>
      </c>
      <c r="C1198" s="252" t="n">
        <v>226</v>
      </c>
      <c r="D1198" s="252" t="n">
        <v>22</v>
      </c>
      <c r="E1198" s="139" t="n">
        <v>43685</v>
      </c>
      <c r="F1198" s="252" t="n">
        <v>5212</v>
      </c>
      <c r="G1198" s="252" t="n">
        <v>8005</v>
      </c>
      <c r="H1198" s="253" t="n">
        <v>7595</v>
      </c>
      <c r="I1198" s="252" t="n">
        <v>6</v>
      </c>
      <c r="J1198" s="47">
        <f>+(((G1198-F1198)-(H1198-F1198))/(H1198-F1198))*100</f>
        <v/>
      </c>
      <c r="K1198" s="249" t="n"/>
      <c r="L1198" s="250">
        <f>AVERAGE(J1198:J1199)</f>
        <v/>
      </c>
      <c r="M1198" s="250">
        <f>_xlfn.STDEV.S(J1198,J1199)</f>
        <v/>
      </c>
      <c r="N1198" s="206" t="n"/>
      <c r="O1198" s="206" t="n"/>
      <c r="P1198" s="207">
        <f>+(((H1198-F1198)/1000)*1000)/10</f>
        <v/>
      </c>
      <c r="Q1198" s="207">
        <f>AVERAGE(P1198:P1199)</f>
        <v/>
      </c>
      <c r="R1198" s="26" t="inlineStr">
        <is>
          <t>FALSO</t>
        </is>
      </c>
      <c r="S1198" s="26" t="inlineStr">
        <is>
          <t>FALSO</t>
        </is>
      </c>
      <c r="T1198" s="211" t="n"/>
      <c r="U1198" s="211" t="n"/>
      <c r="V1198" s="290" t="inlineStr">
        <is>
          <t>Plot válido</t>
        </is>
      </c>
    </row>
    <row r="1199" ht="15.75" customHeight="1" s="412">
      <c r="A1199" s="199" t="n">
        <v>5992</v>
      </c>
      <c r="B1199" s="200" t="n">
        <v>119</v>
      </c>
      <c r="C1199" s="252" t="n">
        <v>226</v>
      </c>
      <c r="D1199" s="252" t="n">
        <v>22</v>
      </c>
      <c r="E1199" s="139" t="n">
        <v>43685</v>
      </c>
      <c r="F1199" s="252" t="n">
        <v>5212</v>
      </c>
      <c r="G1199" s="252" t="n">
        <v>7843</v>
      </c>
      <c r="H1199" s="253" t="n">
        <v>7434</v>
      </c>
      <c r="I1199" s="252" t="n"/>
      <c r="J1199" s="47">
        <f>+(((G1199-F1199)-(H1199-F1199))/(H1199-F1199))*100</f>
        <v/>
      </c>
      <c r="K1199" s="249" t="n"/>
      <c r="L1199" s="251" t="n"/>
      <c r="M1199" s="251" t="n"/>
      <c r="N1199" s="206" t="n"/>
      <c r="O1199" s="206" t="n"/>
      <c r="P1199" s="207">
        <f>+(((H1199-F1199)/1000)*1000)/10</f>
        <v/>
      </c>
      <c r="Q1199" s="207" t="n"/>
      <c r="R1199" s="26" t="inlineStr">
        <is>
          <t>FALSO</t>
        </is>
      </c>
      <c r="S1199" s="26" t="inlineStr">
        <is>
          <t>FALSO</t>
        </is>
      </c>
      <c r="T1199" s="211" t="n"/>
      <c r="U1199" s="211" t="n"/>
      <c r="V1199" s="290" t="inlineStr">
        <is>
          <t>Plot válido</t>
        </is>
      </c>
    </row>
    <row r="1200" ht="15.75" customHeight="1" s="412">
      <c r="A1200" s="199" t="n">
        <v>3375</v>
      </c>
      <c r="B1200" s="200" t="n">
        <v>131</v>
      </c>
      <c r="C1200" s="255" t="n">
        <v>227</v>
      </c>
      <c r="D1200" s="255" t="n">
        <v>13</v>
      </c>
      <c r="E1200" s="58" t="n">
        <v>43587</v>
      </c>
      <c r="F1200" s="255" t="n">
        <v>5209</v>
      </c>
      <c r="G1200" s="255" t="n">
        <v>7314</v>
      </c>
      <c r="H1200" s="256" t="n">
        <v>6835</v>
      </c>
      <c r="I1200" s="255" t="n">
        <v>1</v>
      </c>
      <c r="J1200" s="59">
        <f>+(((G1200-F1200)-(H1200-F1200))/(H1200-F1200))*100</f>
        <v/>
      </c>
      <c r="K1200" s="257" t="inlineStr">
        <is>
          <t>MF</t>
        </is>
      </c>
      <c r="L1200" s="258">
        <f>AVERAGE(J1200:J1201)</f>
        <v/>
      </c>
      <c r="M1200" s="258">
        <f>_xlfn.STDEV.S(J1200,J1201)</f>
        <v/>
      </c>
      <c r="N1200" s="206" t="n">
        <v>1</v>
      </c>
      <c r="O1200" s="206" t="n"/>
      <c r="P1200" s="207">
        <f>+(((H1200-F1200)/1000)*1000)/10</f>
        <v/>
      </c>
      <c r="Q1200" s="207">
        <f>AVERAGE(P1200:P1201)</f>
        <v/>
      </c>
      <c r="R1200" s="26" t="inlineStr">
        <is>
          <t>FALSO</t>
        </is>
      </c>
      <c r="S1200" s="26" t="inlineStr">
        <is>
          <t>FALSO</t>
        </is>
      </c>
      <c r="T1200" s="211" t="n"/>
      <c r="U1200" s="211" t="n"/>
      <c r="V1200" s="290" t="inlineStr">
        <is>
          <t>Plot válido</t>
        </is>
      </c>
    </row>
    <row r="1201" ht="15.75" customHeight="1" s="412">
      <c r="A1201" s="199" t="n">
        <v>3376</v>
      </c>
      <c r="B1201" s="200" t="n">
        <v>132</v>
      </c>
      <c r="C1201" s="255" t="n">
        <v>227</v>
      </c>
      <c r="D1201" s="255" t="n">
        <v>13</v>
      </c>
      <c r="E1201" s="58" t="n">
        <v>43587</v>
      </c>
      <c r="F1201" s="255" t="n">
        <v>5233</v>
      </c>
      <c r="G1201" s="255" t="n">
        <v>7174</v>
      </c>
      <c r="H1201" s="256" t="n">
        <v>6721</v>
      </c>
      <c r="I1201" s="255" t="n"/>
      <c r="J1201" s="59">
        <f>+(((G1201-F1201)-(H1201-F1201))/(H1201-F1201))*100</f>
        <v/>
      </c>
      <c r="K1201" s="257" t="n"/>
      <c r="L1201" s="259" t="n"/>
      <c r="M1201" s="259" t="n"/>
      <c r="N1201" s="206" t="n"/>
      <c r="O1201" s="206" t="n"/>
      <c r="P1201" s="207">
        <f>+(((H1201-F1201)/1000)*1000)/10</f>
        <v/>
      </c>
      <c r="Q1201" s="207" t="n"/>
      <c r="R1201" s="26" t="inlineStr">
        <is>
          <t>FALSO</t>
        </is>
      </c>
      <c r="S1201" s="26" t="inlineStr">
        <is>
          <t>FALSO</t>
        </is>
      </c>
      <c r="T1201" s="211" t="n"/>
      <c r="U1201" s="211" t="n"/>
      <c r="V1201" s="290" t="inlineStr">
        <is>
          <t>Plot válido</t>
        </is>
      </c>
    </row>
    <row r="1202" ht="15.75" customHeight="1" s="412">
      <c r="A1202" s="199" t="n">
        <v>4099</v>
      </c>
      <c r="B1202" s="200" t="n">
        <v>129</v>
      </c>
      <c r="C1202" s="255" t="n">
        <v>227</v>
      </c>
      <c r="D1202" s="255" t="n">
        <v>15</v>
      </c>
      <c r="E1202" s="58" t="n">
        <v>43599</v>
      </c>
      <c r="F1202" s="255" t="n">
        <v>5238</v>
      </c>
      <c r="G1202" s="255" t="n">
        <v>6566</v>
      </c>
      <c r="H1202" s="256" t="n">
        <v>6322</v>
      </c>
      <c r="I1202" s="255" t="n"/>
      <c r="J1202" s="59">
        <f>+(((G1202-F1202)-(H1202-F1202))/(H1202-F1202))*100</f>
        <v/>
      </c>
      <c r="K1202" s="260" t="n"/>
      <c r="L1202" s="258">
        <f>AVERAGE(J1202:J1203)</f>
        <v/>
      </c>
      <c r="M1202" s="258">
        <f>_xlfn.STDEV.S(J1202,J1203)</f>
        <v/>
      </c>
      <c r="N1202" s="206" t="n"/>
      <c r="O1202" s="206" t="n"/>
      <c r="P1202" s="207">
        <f>+(((H1202-F1202)/1000)*1000)/10</f>
        <v/>
      </c>
      <c r="Q1202" s="207">
        <f>AVERAGE(P1202:P1203)</f>
        <v/>
      </c>
      <c r="R1202" s="26" t="inlineStr">
        <is>
          <t>FALSO</t>
        </is>
      </c>
      <c r="S1202" s="26" t="inlineStr">
        <is>
          <t>FALSO</t>
        </is>
      </c>
      <c r="T1202" s="211" t="n"/>
      <c r="U1202" s="211" t="n"/>
      <c r="V1202" s="290" t="inlineStr">
        <is>
          <t>Plot válido</t>
        </is>
      </c>
    </row>
    <row r="1203" ht="15.75" customHeight="1" s="412">
      <c r="A1203" s="199" t="n">
        <v>4100</v>
      </c>
      <c r="B1203" s="200" t="n">
        <v>130</v>
      </c>
      <c r="C1203" s="255" t="n">
        <v>227</v>
      </c>
      <c r="D1203" s="255" t="n">
        <v>15</v>
      </c>
      <c r="E1203" s="58" t="n">
        <v>43599</v>
      </c>
      <c r="F1203" s="255" t="n">
        <v>5212</v>
      </c>
      <c r="G1203" s="255" t="n">
        <v>6689</v>
      </c>
      <c r="H1203" s="256" t="n">
        <v>6415</v>
      </c>
      <c r="I1203" s="255" t="n"/>
      <c r="J1203" s="59">
        <f>+(((G1203-F1203)-(H1203-F1203))/(H1203-F1203))*100</f>
        <v/>
      </c>
      <c r="K1203" s="260" t="n"/>
      <c r="L1203" s="259" t="n"/>
      <c r="M1203" s="259" t="n"/>
      <c r="N1203" s="206" t="n"/>
      <c r="O1203" s="206" t="n"/>
      <c r="P1203" s="207">
        <f>+(((H1203-F1203)/1000)*1000)/10</f>
        <v/>
      </c>
      <c r="Q1203" s="207" t="n"/>
      <c r="R1203" s="26" t="inlineStr">
        <is>
          <t>FALSO</t>
        </is>
      </c>
      <c r="S1203" s="26" t="inlineStr">
        <is>
          <t>FALSO</t>
        </is>
      </c>
      <c r="T1203" s="211" t="n"/>
      <c r="U1203" s="211" t="n"/>
      <c r="V1203" s="290" t="inlineStr">
        <is>
          <t>Plot válido</t>
        </is>
      </c>
    </row>
    <row r="1204" ht="15.75" customHeight="1" s="412">
      <c r="A1204" s="199" t="n">
        <v>4745</v>
      </c>
      <c r="B1204" s="200" t="n">
        <v>129</v>
      </c>
      <c r="C1204" s="255" t="n">
        <v>227</v>
      </c>
      <c r="D1204" s="255" t="n">
        <v>17</v>
      </c>
      <c r="E1204" s="58" t="n">
        <v>43619</v>
      </c>
      <c r="F1204" s="255" t="n">
        <v>5238</v>
      </c>
      <c r="G1204" s="255" t="n">
        <v>7374</v>
      </c>
      <c r="H1204" s="256" t="n">
        <v>6884</v>
      </c>
      <c r="I1204" s="255" t="n"/>
      <c r="J1204" s="59">
        <f>+(((G1204-F1204)-(H1204-F1204))/(H1204-F1204))*100</f>
        <v/>
      </c>
      <c r="K1204" s="257" t="n"/>
      <c r="L1204" s="258">
        <f>AVERAGE(J1204:J1205)</f>
        <v/>
      </c>
      <c r="M1204" s="258">
        <f>_xlfn.STDEV.S(J1204,J1205)</f>
        <v/>
      </c>
      <c r="N1204" s="206" t="n"/>
      <c r="O1204" s="206" t="n"/>
      <c r="P1204" s="207">
        <f>+(((H1204-F1204)/1000)*1000)/10</f>
        <v/>
      </c>
      <c r="Q1204" s="207">
        <f>AVERAGE(P1204:P1205)</f>
        <v/>
      </c>
      <c r="R1204" s="26" t="inlineStr">
        <is>
          <t>FALSO</t>
        </is>
      </c>
      <c r="S1204" s="26" t="inlineStr">
        <is>
          <t>FALSO</t>
        </is>
      </c>
      <c r="T1204" s="211" t="n"/>
      <c r="U1204" s="211" t="n"/>
      <c r="V1204" s="290" t="inlineStr">
        <is>
          <t>Plot válido</t>
        </is>
      </c>
    </row>
    <row r="1205" ht="15.75" customHeight="1" s="412">
      <c r="A1205" s="199" t="n">
        <v>4746</v>
      </c>
      <c r="B1205" s="200" t="n">
        <v>130</v>
      </c>
      <c r="C1205" s="255" t="n">
        <v>227</v>
      </c>
      <c r="D1205" s="255" t="n">
        <v>17</v>
      </c>
      <c r="E1205" s="58" t="n">
        <v>43619</v>
      </c>
      <c r="F1205" s="255" t="n">
        <v>5212</v>
      </c>
      <c r="G1205" s="255" t="n">
        <v>7184</v>
      </c>
      <c r="H1205" s="256" t="n">
        <v>6729</v>
      </c>
      <c r="I1205" s="255" t="n"/>
      <c r="J1205" s="59">
        <f>+(((G1205-F1205)-(H1205-F1205))/(H1205-F1205))*100</f>
        <v/>
      </c>
      <c r="K1205" s="257" t="n"/>
      <c r="L1205" s="259" t="n"/>
      <c r="M1205" s="259" t="n"/>
      <c r="N1205" s="206" t="n"/>
      <c r="O1205" s="206" t="n"/>
      <c r="P1205" s="207">
        <f>+(((H1205-F1205)/1000)*1000)/10</f>
        <v/>
      </c>
      <c r="Q1205" s="207" t="n"/>
      <c r="R1205" s="26" t="inlineStr">
        <is>
          <t>FALSO</t>
        </is>
      </c>
      <c r="S1205" s="26" t="inlineStr">
        <is>
          <t>FALSO</t>
        </is>
      </c>
      <c r="T1205" s="211" t="n"/>
      <c r="U1205" s="211" t="n"/>
      <c r="V1205" s="290" t="inlineStr">
        <is>
          <t>Plot válido</t>
        </is>
      </c>
    </row>
    <row r="1206" ht="15.75" customHeight="1" s="412">
      <c r="A1206" s="199" t="n">
        <v>5359</v>
      </c>
      <c r="B1206" s="200" t="n">
        <v>97</v>
      </c>
      <c r="C1206" s="252" t="n">
        <v>227</v>
      </c>
      <c r="D1206" s="252" t="n">
        <v>19</v>
      </c>
      <c r="E1206" s="139" t="n">
        <v>43637</v>
      </c>
      <c r="F1206" s="252" t="n">
        <v>5287</v>
      </c>
      <c r="G1206" s="252" t="n">
        <v>7416</v>
      </c>
      <c r="H1206" s="253" t="n">
        <v>6900</v>
      </c>
      <c r="I1206" s="252" t="n">
        <v>9</v>
      </c>
      <c r="J1206" s="261">
        <f>+(((G1206-F1206)-(H1206-F1206))/(H1206-F1206))*100</f>
        <v/>
      </c>
      <c r="K1206" s="262" t="n"/>
      <c r="L1206" s="263">
        <f>AVERAGE(J1206:J1207)</f>
        <v/>
      </c>
      <c r="M1206" s="263">
        <f>_xlfn.STDEV.S(J1206,J1207)</f>
        <v/>
      </c>
      <c r="N1206" s="206" t="n"/>
      <c r="O1206" s="206" t="n"/>
      <c r="P1206" s="207">
        <f>+(((H1206-F1206)/1000)*1000)/10</f>
        <v/>
      </c>
      <c r="Q1206" s="207">
        <f>AVERAGE(P1206:P1207)</f>
        <v/>
      </c>
      <c r="R1206" s="26" t="inlineStr">
        <is>
          <t>VERDADERO</t>
        </is>
      </c>
      <c r="S1206" s="26" t="inlineStr">
        <is>
          <t>FALSO</t>
        </is>
      </c>
      <c r="T1206" s="211" t="n"/>
      <c r="U1206" s="211" t="n"/>
      <c r="V1206" s="290" t="inlineStr">
        <is>
          <t>Plot válido</t>
        </is>
      </c>
    </row>
    <row r="1207" ht="15.75" customHeight="1" s="412">
      <c r="A1207" s="199" t="n">
        <v>5360</v>
      </c>
      <c r="B1207" s="200" t="n">
        <v>98</v>
      </c>
      <c r="C1207" s="252" t="n">
        <v>227</v>
      </c>
      <c r="D1207" s="252" t="n">
        <v>19</v>
      </c>
      <c r="E1207" s="139" t="n">
        <v>43637</v>
      </c>
      <c r="F1207" s="252" t="n">
        <v>5252</v>
      </c>
      <c r="G1207" s="252" t="n">
        <v>7362</v>
      </c>
      <c r="H1207" s="253" t="n">
        <v>6842</v>
      </c>
      <c r="I1207" s="252" t="n"/>
      <c r="J1207" s="261">
        <f>+(((G1207-F1207)-(H1207-F1207))/(H1207-F1207))*100</f>
        <v/>
      </c>
      <c r="K1207" s="262" t="n"/>
      <c r="L1207" s="207" t="n"/>
      <c r="M1207" s="207" t="n"/>
      <c r="N1207" s="206" t="n"/>
      <c r="O1207" s="206" t="n"/>
      <c r="P1207" s="207">
        <f>+(((H1207-F1207)/1000)*1000)/10</f>
        <v/>
      </c>
      <c r="Q1207" s="207" t="n"/>
      <c r="R1207" s="26" t="inlineStr">
        <is>
          <t>FALSO</t>
        </is>
      </c>
      <c r="S1207" s="26" t="inlineStr">
        <is>
          <t>FALSO</t>
        </is>
      </c>
      <c r="T1207" s="211" t="n"/>
      <c r="U1207" s="211" t="n"/>
      <c r="V1207" s="290" t="inlineStr">
        <is>
          <t>Plot válido</t>
        </is>
      </c>
    </row>
    <row r="1208" ht="15.75" customHeight="1" s="412">
      <c r="A1208" s="199" t="n">
        <v>5993</v>
      </c>
      <c r="B1208" s="200" t="n">
        <v>120</v>
      </c>
      <c r="C1208" s="252" t="n">
        <v>227</v>
      </c>
      <c r="D1208" s="252" t="n">
        <v>22</v>
      </c>
      <c r="E1208" s="139" t="n">
        <v>43685</v>
      </c>
      <c r="F1208" s="252" t="n">
        <v>5196</v>
      </c>
      <c r="G1208" s="252" t="n">
        <v>7256</v>
      </c>
      <c r="H1208" s="253" t="n">
        <v>6974</v>
      </c>
      <c r="I1208" s="252" t="n">
        <v>7</v>
      </c>
      <c r="J1208" s="47">
        <f>+(((G1208-F1208)-(H1208-F1208))/(H1208-F1208))*100</f>
        <v/>
      </c>
      <c r="K1208" s="249" t="n"/>
      <c r="L1208" s="250">
        <f>AVERAGE(J1208:J1209)</f>
        <v/>
      </c>
      <c r="M1208" s="250">
        <f>_xlfn.STDEV.S(J1208,J1209)</f>
        <v/>
      </c>
      <c r="N1208" s="206" t="n"/>
      <c r="O1208" s="206" t="n"/>
      <c r="P1208" s="207">
        <f>+(((H1208-F1208)/1000)*1000)/10</f>
        <v/>
      </c>
      <c r="Q1208" s="207">
        <f>AVERAGE(P1208:P1209)</f>
        <v/>
      </c>
      <c r="R1208" s="26" t="inlineStr">
        <is>
          <t>FALSO</t>
        </is>
      </c>
      <c r="S1208" s="26" t="inlineStr">
        <is>
          <t>FALSO</t>
        </is>
      </c>
      <c r="T1208" s="211" t="n"/>
      <c r="U1208" s="211" t="n"/>
      <c r="V1208" s="290" t="inlineStr">
        <is>
          <t>Plot válido</t>
        </is>
      </c>
    </row>
    <row r="1209" ht="15.75" customHeight="1" s="412">
      <c r="A1209" s="199" t="n">
        <v>5994</v>
      </c>
      <c r="B1209" s="200" t="n">
        <v>120</v>
      </c>
      <c r="C1209" s="252" t="n">
        <v>227</v>
      </c>
      <c r="D1209" s="252" t="n">
        <v>22</v>
      </c>
      <c r="E1209" s="139" t="n">
        <v>43685</v>
      </c>
      <c r="F1209" s="252" t="n">
        <v>5196</v>
      </c>
      <c r="G1209" s="252" t="n">
        <v>7218</v>
      </c>
      <c r="H1209" s="253" t="n">
        <v>6919</v>
      </c>
      <c r="I1209" s="252" t="n"/>
      <c r="J1209" s="47">
        <f>+(((G1209-F1209)-(H1209-F1209))/(H1209-F1209))*100</f>
        <v/>
      </c>
      <c r="K1209" s="249" t="n"/>
      <c r="L1209" s="251" t="n"/>
      <c r="M1209" s="251" t="n"/>
      <c r="N1209" s="206" t="n"/>
      <c r="O1209" s="206" t="n"/>
      <c r="P1209" s="207">
        <f>+(((H1209-F1209)/1000)*1000)/10</f>
        <v/>
      </c>
      <c r="Q1209" s="207" t="n"/>
      <c r="R1209" s="26" t="inlineStr">
        <is>
          <t>FALSO</t>
        </is>
      </c>
      <c r="S1209" s="26" t="inlineStr">
        <is>
          <t>FALSO</t>
        </is>
      </c>
      <c r="T1209" s="211" t="n"/>
      <c r="U1209" s="211" t="n"/>
      <c r="V1209" s="290" t="inlineStr">
        <is>
          <t>Plot válido</t>
        </is>
      </c>
    </row>
    <row r="1210" ht="15.75" customHeight="1" s="412">
      <c r="A1210" s="199" t="n">
        <v>3747</v>
      </c>
      <c r="B1210" s="200" t="n">
        <v>169</v>
      </c>
      <c r="C1210" s="246" t="n">
        <v>228</v>
      </c>
      <c r="D1210" s="246" t="n">
        <v>14</v>
      </c>
      <c r="E1210" s="46" t="n">
        <v>43591</v>
      </c>
      <c r="F1210" s="246" t="n">
        <v>5223</v>
      </c>
      <c r="G1210" s="247" t="n">
        <v>7617</v>
      </c>
      <c r="H1210" s="248" t="n">
        <v>7104</v>
      </c>
      <c r="I1210" s="246" t="n">
        <v>2</v>
      </c>
      <c r="J1210" s="47">
        <f>+(((G1210-F1210)-(H1210-F1210))/(H1210-F1210))*100</f>
        <v/>
      </c>
      <c r="K1210" s="249" t="inlineStr">
        <is>
          <t>MF</t>
        </is>
      </c>
      <c r="L1210" s="250">
        <f>AVERAGE(J1210:J1211)</f>
        <v/>
      </c>
      <c r="M1210" s="250">
        <f>_xlfn.STDEV.S(J1210,J1211)</f>
        <v/>
      </c>
      <c r="N1210" s="206" t="n">
        <v>2</v>
      </c>
      <c r="O1210" s="206" t="n"/>
      <c r="P1210" s="207">
        <f>+(((H1210-F1210)/1000)*1000)/10</f>
        <v/>
      </c>
      <c r="Q1210" s="207">
        <f>AVERAGE(P1210:P1211)</f>
        <v/>
      </c>
      <c r="R1210" s="26" t="inlineStr">
        <is>
          <t>FALSO</t>
        </is>
      </c>
      <c r="S1210" s="26" t="inlineStr">
        <is>
          <t>FALSO</t>
        </is>
      </c>
      <c r="T1210" s="211" t="n"/>
      <c r="U1210" s="211" t="n"/>
      <c r="V1210" s="290" t="inlineStr">
        <is>
          <t>Plot válido</t>
        </is>
      </c>
    </row>
    <row r="1211" ht="15.75" customHeight="1" s="412">
      <c r="A1211" s="199" t="n">
        <v>3748</v>
      </c>
      <c r="B1211" s="200" t="n">
        <v>170</v>
      </c>
      <c r="C1211" s="246" t="n">
        <v>228</v>
      </c>
      <c r="D1211" s="246" t="n">
        <v>14</v>
      </c>
      <c r="E1211" s="46" t="n">
        <v>43591</v>
      </c>
      <c r="F1211" s="246" t="n">
        <v>5223</v>
      </c>
      <c r="G1211" s="247" t="n">
        <v>7619</v>
      </c>
      <c r="H1211" s="248" t="n">
        <v>7113</v>
      </c>
      <c r="I1211" s="246" t="n"/>
      <c r="J1211" s="47">
        <f>+(((G1211-F1211)-(H1211-F1211))/(H1211-F1211))*100</f>
        <v/>
      </c>
      <c r="K1211" s="249" t="n"/>
      <c r="L1211" s="251" t="n"/>
      <c r="M1211" s="251" t="n"/>
      <c r="N1211" s="206" t="n"/>
      <c r="O1211" s="206" t="n"/>
      <c r="P1211" s="207">
        <f>+(((H1211-F1211)/1000)*1000)/10</f>
        <v/>
      </c>
      <c r="Q1211" s="207" t="n"/>
      <c r="R1211" s="26" t="inlineStr">
        <is>
          <t>FALSO</t>
        </is>
      </c>
      <c r="S1211" s="26" t="inlineStr">
        <is>
          <t>FALSO</t>
        </is>
      </c>
      <c r="T1211" s="211" t="n"/>
      <c r="U1211" s="211" t="n"/>
      <c r="V1211" s="290" t="inlineStr">
        <is>
          <t>Plot válido</t>
        </is>
      </c>
    </row>
    <row r="1212" ht="15.75" customHeight="1" s="412">
      <c r="A1212" s="199" t="n">
        <v>4407</v>
      </c>
      <c r="B1212" s="200" t="n">
        <v>113</v>
      </c>
      <c r="C1212" s="246" t="n">
        <v>228</v>
      </c>
      <c r="D1212" s="246" t="n">
        <v>16</v>
      </c>
      <c r="E1212" s="46" t="n">
        <v>43607</v>
      </c>
      <c r="F1212" s="246" t="n">
        <v>5283</v>
      </c>
      <c r="G1212" s="246" t="n">
        <v>9038</v>
      </c>
      <c r="H1212" s="248" t="n">
        <v>8297</v>
      </c>
      <c r="I1212" s="246" t="n">
        <v>2</v>
      </c>
      <c r="J1212" s="47">
        <f>+(((G1212-F1212)-(H1212-F1212))/(H1212-F1212))*100</f>
        <v/>
      </c>
      <c r="K1212" s="249" t="n"/>
      <c r="L1212" s="250">
        <f>AVERAGE(J1212:J1213)</f>
        <v/>
      </c>
      <c r="M1212" s="250">
        <f>_xlfn.STDEV.S(J1212,J1213)</f>
        <v/>
      </c>
      <c r="N1212" s="206" t="n"/>
      <c r="O1212" s="206" t="n"/>
      <c r="P1212" s="207">
        <f>+(((H1212-F1212)/1000)*1000)/10</f>
        <v/>
      </c>
      <c r="Q1212" s="207">
        <f>AVERAGE(P1212:P1213)</f>
        <v/>
      </c>
      <c r="R1212" s="26" t="inlineStr">
        <is>
          <t>FALSO</t>
        </is>
      </c>
      <c r="S1212" s="26" t="inlineStr">
        <is>
          <t>FALSO</t>
        </is>
      </c>
      <c r="T1212" s="211" t="n"/>
      <c r="U1212" s="211" t="n"/>
      <c r="V1212" s="290" t="inlineStr">
        <is>
          <t>Plot válido</t>
        </is>
      </c>
    </row>
    <row r="1213" ht="15.75" customHeight="1" s="412">
      <c r="A1213" s="199" t="n">
        <v>4408</v>
      </c>
      <c r="B1213" s="200" t="n">
        <v>114</v>
      </c>
      <c r="C1213" s="246" t="n">
        <v>228</v>
      </c>
      <c r="D1213" s="246" t="n">
        <v>16</v>
      </c>
      <c r="E1213" s="46" t="n">
        <v>43607</v>
      </c>
      <c r="F1213" s="246" t="n">
        <v>5247</v>
      </c>
      <c r="G1213" s="246" t="n">
        <v>9125</v>
      </c>
      <c r="H1213" s="248" t="n">
        <v>8378</v>
      </c>
      <c r="I1213" s="246" t="n"/>
      <c r="J1213" s="47">
        <f>+(((G1213-F1213)-(H1213-F1213))/(H1213-F1213))*100</f>
        <v/>
      </c>
      <c r="K1213" s="249" t="n"/>
      <c r="L1213" s="251" t="n"/>
      <c r="M1213" s="251" t="n"/>
      <c r="N1213" s="206" t="n"/>
      <c r="O1213" s="206" t="n"/>
      <c r="P1213" s="207">
        <f>+(((H1213-F1213)/1000)*1000)/10</f>
        <v/>
      </c>
      <c r="Q1213" s="207" t="n"/>
      <c r="R1213" s="26" t="inlineStr">
        <is>
          <t>FALSO</t>
        </is>
      </c>
      <c r="S1213" s="26" t="inlineStr">
        <is>
          <t>FALSO</t>
        </is>
      </c>
      <c r="T1213" s="211" t="n"/>
      <c r="U1213" s="211" t="n"/>
      <c r="V1213" s="290" t="inlineStr">
        <is>
          <t>Plot válido</t>
        </is>
      </c>
    </row>
    <row r="1214" hidden="1" ht="15.75" customHeight="1" s="412">
      <c r="A1214" s="199" t="n">
        <v>5053</v>
      </c>
      <c r="B1214" s="200" t="n">
        <v>113</v>
      </c>
      <c r="C1214" s="246" t="n">
        <v>228</v>
      </c>
      <c r="D1214" s="246" t="n">
        <v>18</v>
      </c>
      <c r="E1214" s="46" t="n">
        <v>43626</v>
      </c>
      <c r="F1214" s="246" t="n">
        <v>5283</v>
      </c>
      <c r="G1214" s="246" t="n">
        <v>8365</v>
      </c>
      <c r="H1214" s="248" t="n">
        <v>7844</v>
      </c>
      <c r="I1214" s="246" t="n">
        <v>6</v>
      </c>
      <c r="J1214" s="47">
        <f>+(((G1214-F1214)-(H1214-F1214))/(H1214-F1214))*100</f>
        <v/>
      </c>
      <c r="K1214" s="249" t="n"/>
      <c r="L1214" s="250">
        <f>AVERAGE(J1214:J1215)</f>
        <v/>
      </c>
      <c r="M1214" s="250">
        <f>_xlfn.STDEV.S(J1214,J1215)</f>
        <v/>
      </c>
      <c r="N1214" s="206" t="n"/>
      <c r="O1214" s="206" t="n"/>
      <c r="P1214" s="207">
        <f>+(((H1214-F1214)/1000)*1000)/10</f>
        <v/>
      </c>
      <c r="Q1214" s="207">
        <f>AVERAGE(P1214:P1215)</f>
        <v/>
      </c>
      <c r="R1214" s="26" t="inlineStr">
        <is>
          <t>FALSO</t>
        </is>
      </c>
      <c r="S1214" s="26" t="inlineStr">
        <is>
          <t>FALSO</t>
        </is>
      </c>
      <c r="T1214" s="211" t="n"/>
      <c r="U1214" s="211" t="n"/>
      <c r="V1214" s="290" t="inlineStr">
        <is>
          <t>Se descarta</t>
        </is>
      </c>
    </row>
    <row r="1215" hidden="1" ht="15.75" customHeight="1" s="412">
      <c r="A1215" s="199" t="n">
        <v>5054</v>
      </c>
      <c r="B1215" s="200" t="n">
        <v>114</v>
      </c>
      <c r="C1215" s="246" t="n">
        <v>228</v>
      </c>
      <c r="D1215" s="246" t="n">
        <v>18</v>
      </c>
      <c r="E1215" s="46" t="n">
        <v>43626</v>
      </c>
      <c r="F1215" s="246" t="n">
        <v>5247</v>
      </c>
      <c r="G1215" s="246" t="n">
        <v>8378</v>
      </c>
      <c r="H1215" s="248" t="n">
        <v>7852</v>
      </c>
      <c r="I1215" s="246" t="n"/>
      <c r="J1215" s="47">
        <f>+(((G1215-F1215)-(H1215-F1215))/(H1215-F1215))*100</f>
        <v/>
      </c>
      <c r="K1215" s="249" t="n"/>
      <c r="L1215" s="251" t="n"/>
      <c r="M1215" s="251" t="n"/>
      <c r="N1215" s="206" t="n"/>
      <c r="O1215" s="206" t="n"/>
      <c r="P1215" s="207">
        <f>+(((H1215-F1215)/1000)*1000)/10</f>
        <v/>
      </c>
      <c r="Q1215" s="207" t="n"/>
      <c r="R1215" s="26" t="inlineStr">
        <is>
          <t>FALSO</t>
        </is>
      </c>
      <c r="S1215" s="26" t="inlineStr">
        <is>
          <t>FALSO</t>
        </is>
      </c>
      <c r="T1215" s="211" t="n"/>
      <c r="U1215" s="211" t="n"/>
      <c r="V1215" s="290" t="inlineStr">
        <is>
          <t>Se descarta</t>
        </is>
      </c>
    </row>
    <row r="1216" hidden="1" ht="15.75" customHeight="1" s="412">
      <c r="A1216" s="199" t="n">
        <v>5617</v>
      </c>
      <c r="B1216" s="200" t="n">
        <v>61</v>
      </c>
      <c r="C1216" s="252" t="n">
        <v>228</v>
      </c>
      <c r="D1216" s="252" t="n">
        <v>21</v>
      </c>
      <c r="E1216" s="139" t="n">
        <v>43657</v>
      </c>
      <c r="F1216" s="252" t="n">
        <v>5212</v>
      </c>
      <c r="G1216" s="252" t="n">
        <v>8464</v>
      </c>
      <c r="H1216" s="253" t="n">
        <v>7942</v>
      </c>
      <c r="I1216" s="252" t="n">
        <v>6</v>
      </c>
      <c r="J1216" s="47">
        <f>+(((G1216-F1216)-(H1216-F1216))/(H1216-F1216))*100</f>
        <v/>
      </c>
      <c r="K1216" s="249" t="n"/>
      <c r="L1216" s="250">
        <f>AVERAGE(J1216:J1217)</f>
        <v/>
      </c>
      <c r="M1216" s="250">
        <f>_xlfn.STDEV.S(J1216,J1217)</f>
        <v/>
      </c>
      <c r="N1216" s="206" t="n"/>
      <c r="O1216" s="206" t="n"/>
      <c r="P1216" s="207">
        <f>+(((H1216-F1216)/1000)*1000)/10</f>
        <v/>
      </c>
      <c r="Q1216" s="207">
        <f>AVERAGE(P1216:P1217)</f>
        <v/>
      </c>
      <c r="R1216" s="26" t="inlineStr">
        <is>
          <t>FALSO</t>
        </is>
      </c>
      <c r="S1216" s="26" t="inlineStr">
        <is>
          <t>FALSO</t>
        </is>
      </c>
      <c r="T1216" s="211" t="n"/>
      <c r="U1216" s="211" t="n"/>
      <c r="V1216" s="290" t="inlineStr">
        <is>
          <t>Se descarta</t>
        </is>
      </c>
    </row>
    <row r="1217" hidden="1" ht="15.75" customHeight="1" s="412">
      <c r="A1217" s="199" t="n">
        <v>5618</v>
      </c>
      <c r="B1217" s="200" t="n">
        <v>62</v>
      </c>
      <c r="C1217" s="252" t="n">
        <v>228</v>
      </c>
      <c r="D1217" s="252" t="n">
        <v>21</v>
      </c>
      <c r="E1217" s="139" t="n">
        <v>43657</v>
      </c>
      <c r="F1217" s="252" t="n">
        <v>5209</v>
      </c>
      <c r="G1217" s="252" t="n">
        <v>8561</v>
      </c>
      <c r="H1217" s="253" t="n">
        <v>8020</v>
      </c>
      <c r="I1217" s="252" t="n"/>
      <c r="J1217" s="47">
        <f>+(((G1217-F1217)-(H1217-F1217))/(H1217-F1217))*100</f>
        <v/>
      </c>
      <c r="K1217" s="249" t="n"/>
      <c r="L1217" s="251" t="n"/>
      <c r="M1217" s="251" t="n"/>
      <c r="N1217" s="206" t="n"/>
      <c r="O1217" s="206" t="n"/>
      <c r="P1217" s="207">
        <f>+(((H1217-F1217)/1000)*1000)/10</f>
        <v/>
      </c>
      <c r="Q1217" s="207" t="n"/>
      <c r="R1217" s="26" t="inlineStr">
        <is>
          <t>FALSO</t>
        </is>
      </c>
      <c r="S1217" s="26" t="inlineStr">
        <is>
          <t>FALSO</t>
        </is>
      </c>
      <c r="T1217" s="211" t="n"/>
      <c r="U1217" s="211" t="n"/>
      <c r="V1217" s="290" t="inlineStr">
        <is>
          <t>Se descarta</t>
        </is>
      </c>
    </row>
    <row r="1218" hidden="1" ht="15.75" customHeight="1" s="412">
      <c r="A1218" s="199" t="n">
        <v>5995</v>
      </c>
      <c r="B1218" s="200" t="n">
        <v>121</v>
      </c>
      <c r="C1218" s="252" t="n">
        <v>228</v>
      </c>
      <c r="D1218" s="252" t="n">
        <v>22</v>
      </c>
      <c r="E1218" s="139" t="n">
        <v>43685</v>
      </c>
      <c r="F1218" s="252" t="n">
        <v>5262</v>
      </c>
      <c r="G1218" s="252" t="n">
        <v>8188</v>
      </c>
      <c r="H1218" s="253" t="n">
        <v>7771</v>
      </c>
      <c r="I1218" s="252" t="n">
        <v>6</v>
      </c>
      <c r="J1218" s="47">
        <f>+(((G1218-F1218)-(H1218-F1218))/(H1218-F1218))*100</f>
        <v/>
      </c>
      <c r="K1218" s="249" t="n"/>
      <c r="L1218" s="250">
        <f>AVERAGE(J1218:J1219)</f>
        <v/>
      </c>
      <c r="M1218" s="250">
        <f>_xlfn.STDEV.S(J1218,J1219)</f>
        <v/>
      </c>
      <c r="N1218" s="206" t="n"/>
      <c r="O1218" s="206" t="n"/>
      <c r="P1218" s="207">
        <f>+(((H1218-F1218)/1000)*1000)/10</f>
        <v/>
      </c>
      <c r="Q1218" s="207">
        <f>AVERAGE(P1218:P1219)</f>
        <v/>
      </c>
      <c r="R1218" s="26" t="inlineStr">
        <is>
          <t>FALSO</t>
        </is>
      </c>
      <c r="S1218" s="26" t="inlineStr">
        <is>
          <t>FALSO</t>
        </is>
      </c>
      <c r="T1218" s="211" t="n"/>
      <c r="U1218" s="211" t="n"/>
      <c r="V1218" s="290" t="inlineStr">
        <is>
          <t>Se descarta</t>
        </is>
      </c>
    </row>
    <row r="1219" hidden="1" ht="15.75" customHeight="1" s="412">
      <c r="A1219" s="199" t="n">
        <v>5996</v>
      </c>
      <c r="B1219" s="200" t="n">
        <v>121</v>
      </c>
      <c r="C1219" s="252" t="n">
        <v>228</v>
      </c>
      <c r="D1219" s="252" t="n">
        <v>22</v>
      </c>
      <c r="E1219" s="139" t="n">
        <v>43685</v>
      </c>
      <c r="F1219" s="252" t="n">
        <v>5262</v>
      </c>
      <c r="G1219" s="252" t="n">
        <v>8004</v>
      </c>
      <c r="H1219" s="253" t="n">
        <v>7613</v>
      </c>
      <c r="I1219" s="252" t="n"/>
      <c r="J1219" s="47">
        <f>+(((G1219-F1219)-(H1219-F1219))/(H1219-F1219))*100</f>
        <v/>
      </c>
      <c r="K1219" s="249" t="n"/>
      <c r="L1219" s="251" t="n"/>
      <c r="M1219" s="251" t="n"/>
      <c r="N1219" s="206" t="n"/>
      <c r="O1219" s="206" t="n"/>
      <c r="P1219" s="207">
        <f>+(((H1219-F1219)/1000)*1000)/10</f>
        <v/>
      </c>
      <c r="Q1219" s="207" t="n"/>
      <c r="R1219" s="26" t="inlineStr">
        <is>
          <t>FALSO</t>
        </is>
      </c>
      <c r="S1219" s="26" t="inlineStr">
        <is>
          <t>FALSO</t>
        </is>
      </c>
      <c r="T1219" s="211" t="n"/>
      <c r="U1219" s="211" t="n"/>
      <c r="V1219" s="290" t="inlineStr">
        <is>
          <t>Se descarta</t>
        </is>
      </c>
    </row>
    <row r="1220" hidden="1" ht="15.75" customHeight="1" s="412">
      <c r="A1220" s="199" t="n">
        <v>3377</v>
      </c>
      <c r="B1220" s="200" t="n">
        <v>133</v>
      </c>
      <c r="C1220" s="246" t="n">
        <v>229</v>
      </c>
      <c r="D1220" s="246" t="n">
        <v>13</v>
      </c>
      <c r="E1220" s="46" t="n">
        <v>43587</v>
      </c>
      <c r="F1220" s="246" t="n">
        <v>5286</v>
      </c>
      <c r="G1220" s="246" t="n">
        <v>9000</v>
      </c>
      <c r="H1220" s="248" t="n">
        <v>7975</v>
      </c>
      <c r="I1220" s="246" t="n">
        <v>1</v>
      </c>
      <c r="J1220" s="47">
        <f>+(((G1220-F1220)-(H1220-F1220))/(H1220-F1220))*100</f>
        <v/>
      </c>
      <c r="K1220" s="249" t="inlineStr">
        <is>
          <t>1/2</t>
        </is>
      </c>
      <c r="L1220" s="250">
        <f>AVERAGE(J1220:J1221)</f>
        <v/>
      </c>
      <c r="M1220" s="250">
        <f>_xlfn.STDEV.S(J1220,J1221)</f>
        <v/>
      </c>
      <c r="N1220" s="206" t="n">
        <v>2</v>
      </c>
      <c r="O1220" s="206" t="n"/>
      <c r="P1220" s="207">
        <f>+(((H1220-F1220)/1000)*1000)/10</f>
        <v/>
      </c>
      <c r="Q1220" s="207">
        <f>AVERAGE(P1220:P1221)</f>
        <v/>
      </c>
      <c r="R1220" s="26" t="inlineStr">
        <is>
          <t>FALSO</t>
        </is>
      </c>
      <c r="S1220" s="26" t="inlineStr">
        <is>
          <t>FALSO</t>
        </is>
      </c>
      <c r="T1220" s="211" t="n"/>
      <c r="U1220" s="211" t="n"/>
      <c r="V1220" s="290" t="inlineStr">
        <is>
          <t>Se descarta</t>
        </is>
      </c>
    </row>
    <row r="1221" hidden="1" ht="15.75" customHeight="1" s="412">
      <c r="A1221" s="199" t="n">
        <v>3378</v>
      </c>
      <c r="B1221" s="200" t="n">
        <v>134</v>
      </c>
      <c r="C1221" s="246" t="n">
        <v>229</v>
      </c>
      <c r="D1221" s="246" t="n">
        <v>13</v>
      </c>
      <c r="E1221" s="46" t="n">
        <v>43587</v>
      </c>
      <c r="F1221" s="246" t="n">
        <v>5220</v>
      </c>
      <c r="G1221" s="246" t="n">
        <v>9365</v>
      </c>
      <c r="H1221" s="248" t="n">
        <v>8151</v>
      </c>
      <c r="I1221" s="246" t="n"/>
      <c r="J1221" s="47">
        <f>+(((G1221-F1221)-(H1221-F1221))/(H1221-F1221))*100</f>
        <v/>
      </c>
      <c r="K1221" s="249" t="n"/>
      <c r="L1221" s="251" t="n"/>
      <c r="M1221" s="251" t="n"/>
      <c r="N1221" s="206" t="n"/>
      <c r="O1221" s="206" t="n"/>
      <c r="P1221" s="207">
        <f>+(((H1221-F1221)/1000)*1000)/10</f>
        <v/>
      </c>
      <c r="Q1221" s="207" t="n"/>
      <c r="R1221" s="26" t="inlineStr">
        <is>
          <t>FALSO</t>
        </is>
      </c>
      <c r="S1221" s="26" t="inlineStr">
        <is>
          <t>FALSO</t>
        </is>
      </c>
      <c r="T1221" s="211" t="n"/>
      <c r="U1221" s="211" t="n"/>
      <c r="V1221" s="290" t="inlineStr">
        <is>
          <t>Se descarta</t>
        </is>
      </c>
    </row>
    <row r="1222" hidden="1" ht="15.75" customHeight="1" s="412">
      <c r="A1222" s="199" t="n">
        <v>4101</v>
      </c>
      <c r="B1222" s="200" t="n">
        <v>131</v>
      </c>
      <c r="C1222" s="246" t="n">
        <v>229</v>
      </c>
      <c r="D1222" s="246" t="n">
        <v>15</v>
      </c>
      <c r="E1222" s="46" t="n">
        <v>43599</v>
      </c>
      <c r="F1222" s="246" t="n">
        <v>5209</v>
      </c>
      <c r="G1222" s="246" t="n">
        <v>9411</v>
      </c>
      <c r="H1222" s="248" t="n">
        <v>8182</v>
      </c>
      <c r="I1222" s="246" t="n"/>
      <c r="J1222" s="47">
        <f>+(((G1222-F1222)-(H1222-F1222))/(H1222-F1222))*100</f>
        <v/>
      </c>
      <c r="K1222" s="254" t="inlineStr">
        <is>
          <t>3/4</t>
        </is>
      </c>
      <c r="L1222" s="250">
        <f>AVERAGE(J1222:J1223)</f>
        <v/>
      </c>
      <c r="M1222" s="250">
        <f>_xlfn.STDEV.S(J1222,J1223)</f>
        <v/>
      </c>
      <c r="N1222" s="206" t="n"/>
      <c r="O1222" s="206" t="n"/>
      <c r="P1222" s="207">
        <f>+(((H1222-F1222)/1000)*1000)/10</f>
        <v/>
      </c>
      <c r="Q1222" s="207">
        <f>AVERAGE(P1222:P1223)</f>
        <v/>
      </c>
      <c r="R1222" s="26" t="inlineStr">
        <is>
          <t>FALSO</t>
        </is>
      </c>
      <c r="S1222" s="26" t="inlineStr">
        <is>
          <t>FALSO</t>
        </is>
      </c>
      <c r="T1222" s="211" t="n"/>
      <c r="U1222" s="211" t="n"/>
      <c r="V1222" s="290" t="inlineStr">
        <is>
          <t>Se descarta</t>
        </is>
      </c>
    </row>
    <row r="1223" hidden="1" ht="15.75" customHeight="1" s="412">
      <c r="A1223" s="199" t="n">
        <v>4102</v>
      </c>
      <c r="B1223" s="200" t="n">
        <v>132</v>
      </c>
      <c r="C1223" s="246" t="n">
        <v>229</v>
      </c>
      <c r="D1223" s="246" t="n">
        <v>15</v>
      </c>
      <c r="E1223" s="46" t="n">
        <v>43599</v>
      </c>
      <c r="F1223" s="246" t="n">
        <v>5233</v>
      </c>
      <c r="G1223" s="246" t="n">
        <v>9483</v>
      </c>
      <c r="H1223" s="248" t="n">
        <v>8258</v>
      </c>
      <c r="I1223" s="246" t="n"/>
      <c r="J1223" s="47">
        <f>+(((G1223-F1223)-(H1223-F1223))/(H1223-F1223))*100</f>
        <v/>
      </c>
      <c r="K1223" s="254" t="n"/>
      <c r="L1223" s="251" t="n"/>
      <c r="M1223" s="251" t="n"/>
      <c r="N1223" s="206" t="n"/>
      <c r="O1223" s="206" t="n"/>
      <c r="P1223" s="207">
        <f>+(((H1223-F1223)/1000)*1000)/10</f>
        <v/>
      </c>
      <c r="Q1223" s="207" t="n"/>
      <c r="R1223" s="26" t="inlineStr">
        <is>
          <t>FALSO</t>
        </is>
      </c>
      <c r="S1223" s="26" t="inlineStr">
        <is>
          <t>FALSO</t>
        </is>
      </c>
      <c r="T1223" s="211" t="n"/>
      <c r="U1223" s="211" t="n"/>
      <c r="V1223" s="290" t="inlineStr">
        <is>
          <t>Se descarta</t>
        </is>
      </c>
    </row>
    <row r="1224" ht="15.75" customHeight="1" s="412">
      <c r="A1224" s="199" t="n">
        <v>4747</v>
      </c>
      <c r="B1224" s="200" t="n">
        <v>131</v>
      </c>
      <c r="C1224" s="246" t="n">
        <v>229</v>
      </c>
      <c r="D1224" s="246" t="n">
        <v>17</v>
      </c>
      <c r="E1224" s="46" t="n">
        <v>43619</v>
      </c>
      <c r="F1224" s="246" t="n">
        <v>5209</v>
      </c>
      <c r="G1224" s="246" t="n">
        <v>8999</v>
      </c>
      <c r="H1224" s="248" t="n">
        <v>7996</v>
      </c>
      <c r="I1224" s="246" t="n"/>
      <c r="J1224" s="47">
        <f>+(((G1224-F1224)-(H1224-F1224))/(H1224-F1224))*100</f>
        <v/>
      </c>
      <c r="K1224" s="249" t="n"/>
      <c r="L1224" s="250">
        <f>AVERAGE(J1224:J1225)</f>
        <v/>
      </c>
      <c r="M1224" s="250">
        <f>_xlfn.STDEV.S(J1224,J1225)</f>
        <v/>
      </c>
      <c r="N1224" s="206" t="n"/>
      <c r="O1224" s="206" t="n"/>
      <c r="P1224" s="207">
        <f>+(((H1224-F1224)/1000)*1000)/10</f>
        <v/>
      </c>
      <c r="Q1224" s="207">
        <f>AVERAGE(P1224:P1225)</f>
        <v/>
      </c>
      <c r="R1224" s="26" t="inlineStr">
        <is>
          <t>VERDADERO</t>
        </is>
      </c>
      <c r="S1224" s="26" t="inlineStr">
        <is>
          <t>FALSO</t>
        </is>
      </c>
      <c r="T1224" s="211" t="n"/>
      <c r="U1224" s="211" t="n"/>
      <c r="V1224" s="290" t="inlineStr">
        <is>
          <t>Plot válido</t>
        </is>
      </c>
    </row>
    <row r="1225" ht="15.75" customHeight="1" s="412">
      <c r="A1225" s="199" t="n">
        <v>4748</v>
      </c>
      <c r="B1225" s="200" t="n">
        <v>132</v>
      </c>
      <c r="C1225" s="246" t="n">
        <v>229</v>
      </c>
      <c r="D1225" s="246" t="n">
        <v>17</v>
      </c>
      <c r="E1225" s="46" t="n">
        <v>43619</v>
      </c>
      <c r="F1225" s="246" t="n">
        <v>5233</v>
      </c>
      <c r="G1225" s="246" t="n">
        <v>9036</v>
      </c>
      <c r="H1225" s="248" t="n">
        <v>8045</v>
      </c>
      <c r="I1225" s="246" t="n"/>
      <c r="J1225" s="47">
        <f>+(((G1225-F1225)-(H1225-F1225))/(H1225-F1225))*100</f>
        <v/>
      </c>
      <c r="K1225" s="249" t="n"/>
      <c r="L1225" s="251" t="n"/>
      <c r="M1225" s="251" t="n"/>
      <c r="N1225" s="206" t="n"/>
      <c r="O1225" s="206" t="n"/>
      <c r="P1225" s="207">
        <f>+(((H1225-F1225)/1000)*1000)/10</f>
        <v/>
      </c>
      <c r="Q1225" s="207" t="n"/>
      <c r="R1225" s="26" t="inlineStr">
        <is>
          <t>FALSO</t>
        </is>
      </c>
      <c r="S1225" s="26" t="inlineStr">
        <is>
          <t>FALSO</t>
        </is>
      </c>
      <c r="T1225" s="211" t="n"/>
      <c r="U1225" s="211" t="n"/>
      <c r="V1225" s="290" t="inlineStr">
        <is>
          <t>Plot válido</t>
        </is>
      </c>
    </row>
    <row r="1226" ht="15.75" customHeight="1" s="412">
      <c r="A1226" s="199" t="n">
        <v>5997</v>
      </c>
      <c r="B1226" s="200" t="n">
        <v>122</v>
      </c>
      <c r="C1226" s="252" t="n">
        <v>229</v>
      </c>
      <c r="D1226" s="252" t="n">
        <v>22</v>
      </c>
      <c r="E1226" s="139" t="n">
        <v>43685</v>
      </c>
      <c r="F1226" s="252" t="n">
        <v>5223</v>
      </c>
      <c r="G1226" s="252" t="n">
        <v>8329</v>
      </c>
      <c r="H1226" s="253" t="n">
        <v>7890</v>
      </c>
      <c r="I1226" s="252" t="n">
        <v>7</v>
      </c>
      <c r="J1226" s="47">
        <f>+(((G1226-F1226)-(H1226-F1226))/(H1226-F1226))*100</f>
        <v/>
      </c>
      <c r="K1226" s="249" t="n"/>
      <c r="L1226" s="250">
        <f>AVERAGE(J1226:J1227)</f>
        <v/>
      </c>
      <c r="M1226" s="250">
        <f>_xlfn.STDEV.S(J1226,J1227)</f>
        <v/>
      </c>
      <c r="N1226" s="206" t="n"/>
      <c r="O1226" s="206" t="n"/>
      <c r="P1226" s="207">
        <f>+(((H1226-F1226)/1000)*1000)/10</f>
        <v/>
      </c>
      <c r="Q1226" s="207">
        <f>AVERAGE(P1226:P1227)</f>
        <v/>
      </c>
      <c r="R1226" s="26" t="inlineStr">
        <is>
          <t>FALSO</t>
        </is>
      </c>
      <c r="S1226" s="26" t="inlineStr">
        <is>
          <t>FALSO</t>
        </is>
      </c>
      <c r="T1226" s="211" t="n"/>
      <c r="U1226" s="211" t="n"/>
      <c r="V1226" s="290" t="inlineStr">
        <is>
          <t>Plot válido</t>
        </is>
      </c>
    </row>
    <row r="1227" ht="15.75" customHeight="1" s="412">
      <c r="A1227" s="199" t="n">
        <v>5998</v>
      </c>
      <c r="B1227" s="200" t="n">
        <v>122</v>
      </c>
      <c r="C1227" s="252" t="n">
        <v>229</v>
      </c>
      <c r="D1227" s="252" t="n">
        <v>22</v>
      </c>
      <c r="E1227" s="139" t="n">
        <v>43685</v>
      </c>
      <c r="F1227" s="252" t="n">
        <v>5223</v>
      </c>
      <c r="G1227" s="252" t="n">
        <v>8241</v>
      </c>
      <c r="H1227" s="253" t="n">
        <v>7807</v>
      </c>
      <c r="I1227" s="252" t="n"/>
      <c r="J1227" s="47">
        <f>+(((G1227-F1227)-(H1227-F1227))/(H1227-F1227))*100</f>
        <v/>
      </c>
      <c r="K1227" s="249" t="n"/>
      <c r="L1227" s="251" t="n"/>
      <c r="M1227" s="251" t="n"/>
      <c r="N1227" s="206" t="n"/>
      <c r="O1227" s="206" t="n"/>
      <c r="P1227" s="207">
        <f>+(((H1227-F1227)/1000)*1000)/10</f>
        <v/>
      </c>
      <c r="Q1227" s="207" t="n"/>
      <c r="R1227" s="26" t="inlineStr">
        <is>
          <t>FALSO</t>
        </is>
      </c>
      <c r="S1227" s="26" t="inlineStr">
        <is>
          <t>FALSO</t>
        </is>
      </c>
      <c r="T1227" s="211" t="n"/>
      <c r="U1227" s="211" t="n"/>
      <c r="V1227" s="290" t="inlineStr">
        <is>
          <t>Plot válido</t>
        </is>
      </c>
    </row>
    <row r="1228" ht="15.75" customHeight="1" s="412">
      <c r="A1228" s="199" t="n">
        <v>3379</v>
      </c>
      <c r="B1228" s="200" t="n">
        <v>135</v>
      </c>
      <c r="C1228" s="255" t="n">
        <v>230</v>
      </c>
      <c r="D1228" s="255" t="n">
        <v>13</v>
      </c>
      <c r="E1228" s="58" t="n">
        <v>43587</v>
      </c>
      <c r="F1228" s="255" t="n">
        <v>5240</v>
      </c>
      <c r="G1228" s="255" t="n">
        <v>7542</v>
      </c>
      <c r="H1228" s="256" t="n">
        <v>7086</v>
      </c>
      <c r="I1228" s="255" t="n">
        <v>1</v>
      </c>
      <c r="J1228" s="59">
        <f>+(((G1228-F1228)-(H1228-F1228))/(H1228-F1228))*100</f>
        <v/>
      </c>
      <c r="K1228" s="257" t="inlineStr">
        <is>
          <t>MF</t>
        </is>
      </c>
      <c r="L1228" s="258">
        <f>AVERAGE(J1228:J1229)</f>
        <v/>
      </c>
      <c r="M1228" s="258">
        <f>_xlfn.STDEV.S(J1228,J1229)</f>
        <v/>
      </c>
      <c r="N1228" s="206" t="n">
        <v>1</v>
      </c>
      <c r="O1228" s="206" t="n"/>
      <c r="P1228" s="207">
        <f>+(((H1228-F1228)/1000)*1000)/10</f>
        <v/>
      </c>
      <c r="Q1228" s="207">
        <f>AVERAGE(P1228:P1229)</f>
        <v/>
      </c>
      <c r="R1228" s="26" t="inlineStr">
        <is>
          <t>FALSO</t>
        </is>
      </c>
      <c r="S1228" s="26" t="inlineStr">
        <is>
          <t>FALSO</t>
        </is>
      </c>
      <c r="T1228" s="211" t="n"/>
      <c r="U1228" s="211" t="n"/>
      <c r="V1228" s="290" t="inlineStr">
        <is>
          <t>Plot válido</t>
        </is>
      </c>
    </row>
    <row r="1229" ht="15.75" customHeight="1" s="412">
      <c r="A1229" s="199" t="n">
        <v>3380</v>
      </c>
      <c r="B1229" s="200" t="n">
        <v>136</v>
      </c>
      <c r="C1229" s="255" t="n">
        <v>230</v>
      </c>
      <c r="D1229" s="255" t="n">
        <v>13</v>
      </c>
      <c r="E1229" s="58" t="n">
        <v>43587</v>
      </c>
      <c r="F1229" s="255" t="n">
        <v>5219</v>
      </c>
      <c r="G1229" s="255" t="n">
        <v>7608</v>
      </c>
      <c r="H1229" s="256" t="n">
        <v>7132</v>
      </c>
      <c r="I1229" s="255" t="n"/>
      <c r="J1229" s="59">
        <f>+(((G1229-F1229)-(H1229-F1229))/(H1229-F1229))*100</f>
        <v/>
      </c>
      <c r="K1229" s="257" t="n"/>
      <c r="L1229" s="259" t="n"/>
      <c r="M1229" s="259" t="n"/>
      <c r="N1229" s="206" t="n"/>
      <c r="O1229" s="206" t="n"/>
      <c r="P1229" s="207">
        <f>+(((H1229-F1229)/1000)*1000)/10</f>
        <v/>
      </c>
      <c r="Q1229" s="207" t="n"/>
      <c r="R1229" s="26" t="inlineStr">
        <is>
          <t>FALSO</t>
        </is>
      </c>
      <c r="S1229" s="26" t="inlineStr">
        <is>
          <t>FALSO</t>
        </is>
      </c>
      <c r="T1229" s="211" t="n"/>
      <c r="U1229" s="211" t="n"/>
      <c r="V1229" s="290" t="inlineStr">
        <is>
          <t>Plot válido</t>
        </is>
      </c>
    </row>
    <row r="1230" ht="15.75" customHeight="1" s="412">
      <c r="A1230" s="199" t="n">
        <v>4103</v>
      </c>
      <c r="B1230" s="200" t="n">
        <v>133</v>
      </c>
      <c r="C1230" s="255" t="n">
        <v>230</v>
      </c>
      <c r="D1230" s="255" t="n">
        <v>15</v>
      </c>
      <c r="E1230" s="58" t="n">
        <v>43599</v>
      </c>
      <c r="F1230" s="255" t="n">
        <v>5286</v>
      </c>
      <c r="G1230" s="255" t="n">
        <v>7924</v>
      </c>
      <c r="H1230" s="256" t="n">
        <v>7416</v>
      </c>
      <c r="I1230" s="255" t="n"/>
      <c r="J1230" s="59">
        <f>+(((G1230-F1230)-(H1230-F1230))/(H1230-F1230))*100</f>
        <v/>
      </c>
      <c r="K1230" s="260" t="n"/>
      <c r="L1230" s="258">
        <f>AVERAGE(J1230:J1231)</f>
        <v/>
      </c>
      <c r="M1230" s="258">
        <f>_xlfn.STDEV.S(J1230,J1231)</f>
        <v/>
      </c>
      <c r="N1230" s="206" t="n"/>
      <c r="O1230" s="206" t="n"/>
      <c r="P1230" s="207">
        <f>+(((H1230-F1230)/1000)*1000)/10</f>
        <v/>
      </c>
      <c r="Q1230" s="207">
        <f>AVERAGE(P1230:P1231)</f>
        <v/>
      </c>
      <c r="R1230" s="26" t="inlineStr">
        <is>
          <t>FALSO</t>
        </is>
      </c>
      <c r="S1230" s="26" t="inlineStr">
        <is>
          <t>FALSO</t>
        </is>
      </c>
      <c r="T1230" s="211" t="n"/>
      <c r="U1230" s="211" t="n"/>
      <c r="V1230" s="290" t="inlineStr">
        <is>
          <t>Plot válido</t>
        </is>
      </c>
    </row>
    <row r="1231" ht="15.75" customHeight="1" s="412">
      <c r="A1231" s="199" t="n">
        <v>4104</v>
      </c>
      <c r="B1231" s="200" t="n">
        <v>134</v>
      </c>
      <c r="C1231" s="255" t="n">
        <v>230</v>
      </c>
      <c r="D1231" s="255" t="n">
        <v>15</v>
      </c>
      <c r="E1231" s="58" t="n">
        <v>43599</v>
      </c>
      <c r="F1231" s="255" t="n">
        <v>5220</v>
      </c>
      <c r="G1231" s="255" t="n">
        <v>7558</v>
      </c>
      <c r="H1231" s="256" t="n">
        <v>7097</v>
      </c>
      <c r="I1231" s="255" t="n"/>
      <c r="J1231" s="59">
        <f>+(((G1231-F1231)-(H1231-F1231))/(H1231-F1231))*100</f>
        <v/>
      </c>
      <c r="K1231" s="260" t="n"/>
      <c r="L1231" s="259" t="n"/>
      <c r="M1231" s="259" t="n"/>
      <c r="N1231" s="206" t="n"/>
      <c r="O1231" s="206" t="n"/>
      <c r="P1231" s="207">
        <f>+(((H1231-F1231)/1000)*1000)/10</f>
        <v/>
      </c>
      <c r="Q1231" s="207" t="n"/>
      <c r="R1231" s="26" t="inlineStr">
        <is>
          <t>FALSO</t>
        </is>
      </c>
      <c r="S1231" s="26" t="inlineStr">
        <is>
          <t>FALSO</t>
        </is>
      </c>
      <c r="T1231" s="211" t="n"/>
      <c r="U1231" s="211" t="n"/>
      <c r="V1231" s="290" t="inlineStr">
        <is>
          <t>Plot válido</t>
        </is>
      </c>
    </row>
    <row r="1232" hidden="1" ht="15.75" customHeight="1" s="412">
      <c r="A1232" s="199" t="n">
        <v>4749</v>
      </c>
      <c r="B1232" s="200" t="n">
        <v>133</v>
      </c>
      <c r="C1232" s="255" t="n">
        <v>230</v>
      </c>
      <c r="D1232" s="255" t="n">
        <v>17</v>
      </c>
      <c r="E1232" s="58" t="n">
        <v>43619</v>
      </c>
      <c r="F1232" s="255" t="n">
        <v>5286</v>
      </c>
      <c r="G1232" s="255" t="n">
        <v>7319</v>
      </c>
      <c r="H1232" s="256" t="n">
        <v>6934</v>
      </c>
      <c r="I1232" s="255" t="n"/>
      <c r="J1232" s="59">
        <f>+(((G1232-F1232)-(H1232-F1232))/(H1232-F1232))*100</f>
        <v/>
      </c>
      <c r="K1232" s="257" t="n"/>
      <c r="L1232" s="258">
        <f>AVERAGE(J1232:J1233)</f>
        <v/>
      </c>
      <c r="M1232" s="258">
        <f>_xlfn.STDEV.S(J1232,J1233)</f>
        <v/>
      </c>
      <c r="N1232" s="206" t="n"/>
      <c r="O1232" s="206" t="n"/>
      <c r="P1232" s="207">
        <f>+(((H1232-F1232)/1000)*1000)/10</f>
        <v/>
      </c>
      <c r="Q1232" s="207">
        <f>AVERAGE(P1232:P1233)</f>
        <v/>
      </c>
      <c r="R1232" s="26" t="inlineStr">
        <is>
          <t>FALSO</t>
        </is>
      </c>
      <c r="S1232" s="26" t="inlineStr">
        <is>
          <t>FALSO</t>
        </is>
      </c>
      <c r="T1232" s="211" t="n"/>
      <c r="U1232" s="211" t="n"/>
      <c r="V1232" s="290" t="inlineStr">
        <is>
          <t>Se descarta</t>
        </is>
      </c>
    </row>
    <row r="1233" hidden="1" ht="15.75" customHeight="1" s="412">
      <c r="A1233" s="199" t="n">
        <v>4750</v>
      </c>
      <c r="B1233" s="200" t="n">
        <v>134</v>
      </c>
      <c r="C1233" s="255" t="n">
        <v>230</v>
      </c>
      <c r="D1233" s="255" t="n">
        <v>17</v>
      </c>
      <c r="E1233" s="58" t="n">
        <v>43619</v>
      </c>
      <c r="F1233" s="255" t="n">
        <v>5220</v>
      </c>
      <c r="G1233" s="255" t="n">
        <v>7582</v>
      </c>
      <c r="H1233" s="256" t="n">
        <v>7136</v>
      </c>
      <c r="I1233" s="255" t="n"/>
      <c r="J1233" s="59">
        <f>+(((G1233-F1233)-(H1233-F1233))/(H1233-F1233))*100</f>
        <v/>
      </c>
      <c r="K1233" s="257" t="n"/>
      <c r="L1233" s="259" t="n"/>
      <c r="M1233" s="259" t="n"/>
      <c r="N1233" s="206" t="n"/>
      <c r="O1233" s="206" t="n"/>
      <c r="P1233" s="207">
        <f>+(((H1233-F1233)/1000)*1000)/10</f>
        <v/>
      </c>
      <c r="Q1233" s="207" t="n"/>
      <c r="R1233" s="26" t="inlineStr">
        <is>
          <t>FALSO</t>
        </is>
      </c>
      <c r="S1233" s="26" t="inlineStr">
        <is>
          <t>FALSO</t>
        </is>
      </c>
      <c r="T1233" s="211" t="n"/>
      <c r="U1233" s="211" t="n"/>
      <c r="V1233" s="290" t="inlineStr">
        <is>
          <t>Se descarta</t>
        </is>
      </c>
    </row>
    <row r="1234" hidden="1" ht="15.75" customHeight="1" s="412">
      <c r="A1234" s="199" t="n">
        <v>5361</v>
      </c>
      <c r="B1234" s="200" t="n">
        <v>99</v>
      </c>
      <c r="C1234" s="252" t="n">
        <v>230</v>
      </c>
      <c r="D1234" s="252" t="n">
        <v>19</v>
      </c>
      <c r="E1234" s="139" t="n">
        <v>43637</v>
      </c>
      <c r="F1234" s="252" t="n">
        <v>5182</v>
      </c>
      <c r="G1234" s="252" t="n">
        <v>6735</v>
      </c>
      <c r="H1234" s="253" t="n">
        <v>6444</v>
      </c>
      <c r="I1234" s="252" t="n">
        <v>8</v>
      </c>
      <c r="J1234" s="261">
        <f>+(((G1234-F1234)-(H1234-F1234))/(H1234-F1234))*100</f>
        <v/>
      </c>
      <c r="K1234" s="262" t="n"/>
      <c r="L1234" s="263">
        <f>AVERAGE(J1234:J1235)</f>
        <v/>
      </c>
      <c r="M1234" s="263">
        <f>_xlfn.STDEV.S(J1234,J1235)</f>
        <v/>
      </c>
      <c r="N1234" s="206" t="n"/>
      <c r="O1234" s="206" t="n"/>
      <c r="P1234" s="207">
        <f>+(((H1234-F1234)/1000)*1000)/10</f>
        <v/>
      </c>
      <c r="Q1234" s="207">
        <f>AVERAGE(P1234:P1235)</f>
        <v/>
      </c>
      <c r="R1234" s="26" t="inlineStr">
        <is>
          <t>FALSO</t>
        </is>
      </c>
      <c r="S1234" s="26" t="inlineStr">
        <is>
          <t>FALSO</t>
        </is>
      </c>
      <c r="T1234" s="211" t="n"/>
      <c r="U1234" s="211" t="n"/>
      <c r="V1234" s="290" t="inlineStr">
        <is>
          <t>Se descarta</t>
        </is>
      </c>
    </row>
    <row r="1235" hidden="1" ht="15.75" customHeight="1" s="412">
      <c r="A1235" s="199" t="n">
        <v>5362</v>
      </c>
      <c r="B1235" s="200" t="n">
        <v>100</v>
      </c>
      <c r="C1235" s="252" t="n">
        <v>230</v>
      </c>
      <c r="D1235" s="252" t="n">
        <v>19</v>
      </c>
      <c r="E1235" s="139" t="n">
        <v>43637</v>
      </c>
      <c r="F1235" s="252" t="n">
        <v>5209</v>
      </c>
      <c r="G1235" s="252" t="n">
        <v>6730</v>
      </c>
      <c r="H1235" s="253" t="n">
        <v>6438</v>
      </c>
      <c r="I1235" s="252" t="n"/>
      <c r="J1235" s="261">
        <f>+(((G1235-F1235)-(H1235-F1235))/(H1235-F1235))*100</f>
        <v/>
      </c>
      <c r="K1235" s="262" t="n"/>
      <c r="L1235" s="207" t="n"/>
      <c r="M1235" s="207" t="n"/>
      <c r="N1235" s="206" t="n"/>
      <c r="O1235" s="206" t="n"/>
      <c r="P1235" s="207">
        <f>+(((H1235-F1235)/1000)*1000)/10</f>
        <v/>
      </c>
      <c r="Q1235" s="207" t="n"/>
      <c r="R1235" s="26" t="inlineStr">
        <is>
          <t>FALSO</t>
        </is>
      </c>
      <c r="S1235" s="26" t="inlineStr">
        <is>
          <t>FALSO</t>
        </is>
      </c>
      <c r="T1235" s="211" t="n"/>
      <c r="U1235" s="211" t="n"/>
      <c r="V1235" s="290" t="inlineStr">
        <is>
          <t>Se descarta</t>
        </is>
      </c>
    </row>
    <row r="1236" hidden="1" ht="15.75" customHeight="1" s="412">
      <c r="A1236" s="199" t="n">
        <v>5999</v>
      </c>
      <c r="B1236" s="200" t="n">
        <v>123</v>
      </c>
      <c r="C1236" s="252" t="n">
        <v>230</v>
      </c>
      <c r="D1236" s="252" t="n">
        <v>22</v>
      </c>
      <c r="E1236" s="139" t="n">
        <v>43685</v>
      </c>
      <c r="F1236" s="252" t="n">
        <v>5241</v>
      </c>
      <c r="G1236" s="252" t="n">
        <v>7290</v>
      </c>
      <c r="H1236" s="253" t="n">
        <v>7006</v>
      </c>
      <c r="I1236" s="252" t="n">
        <v>10</v>
      </c>
      <c r="J1236" s="47">
        <f>+(((G1236-F1236)-(H1236-F1236))/(H1236-F1236))*100</f>
        <v/>
      </c>
      <c r="K1236" s="249" t="n"/>
      <c r="L1236" s="250">
        <f>AVERAGE(J1236:J1237)</f>
        <v/>
      </c>
      <c r="M1236" s="250">
        <f>_xlfn.STDEV.S(J1236,J1237)</f>
        <v/>
      </c>
      <c r="N1236" s="206" t="n"/>
      <c r="O1236" s="206" t="n"/>
      <c r="P1236" s="207">
        <f>+(((H1236-F1236)/1000)*1000)/10</f>
        <v/>
      </c>
      <c r="Q1236" s="207">
        <f>AVERAGE(P1236:P1237)</f>
        <v/>
      </c>
      <c r="R1236" s="26" t="inlineStr">
        <is>
          <t>FALSO</t>
        </is>
      </c>
      <c r="S1236" s="26" t="inlineStr">
        <is>
          <t>FALSO</t>
        </is>
      </c>
      <c r="T1236" s="211" t="n"/>
      <c r="U1236" s="211" t="n"/>
      <c r="V1236" s="290" t="inlineStr">
        <is>
          <t>Se descarta</t>
        </is>
      </c>
    </row>
    <row r="1237" hidden="1" ht="15.75" customHeight="1" s="412">
      <c r="A1237" s="199" t="n">
        <v>6000</v>
      </c>
      <c r="B1237" s="200" t="n">
        <v>123</v>
      </c>
      <c r="C1237" s="252" t="n">
        <v>230</v>
      </c>
      <c r="D1237" s="252" t="n">
        <v>22</v>
      </c>
      <c r="E1237" s="139" t="n">
        <v>43685</v>
      </c>
      <c r="F1237" s="252" t="n">
        <v>5241</v>
      </c>
      <c r="G1237" s="252" t="n">
        <v>7309</v>
      </c>
      <c r="H1237" s="253" t="n">
        <v>7013</v>
      </c>
      <c r="I1237" s="252" t="n"/>
      <c r="J1237" s="47">
        <f>+(((G1237-F1237)-(H1237-F1237))/(H1237-F1237))*100</f>
        <v/>
      </c>
      <c r="K1237" s="249" t="n"/>
      <c r="L1237" s="251" t="n"/>
      <c r="M1237" s="251" t="n"/>
      <c r="N1237" s="206" t="n"/>
      <c r="O1237" s="206" t="n"/>
      <c r="P1237" s="207">
        <f>+(((H1237-F1237)/1000)*1000)/10</f>
        <v/>
      </c>
      <c r="Q1237" s="207" t="n"/>
      <c r="R1237" s="26" t="inlineStr">
        <is>
          <t>FALSO</t>
        </is>
      </c>
      <c r="S1237" s="26" t="inlineStr">
        <is>
          <t>FALSO</t>
        </is>
      </c>
      <c r="T1237" s="211" t="n"/>
      <c r="U1237" s="211" t="n"/>
      <c r="V1237" s="290" t="inlineStr">
        <is>
          <t>Se descarta</t>
        </is>
      </c>
    </row>
    <row r="1238" hidden="1" ht="15.75" customHeight="1" s="412">
      <c r="A1238" s="199" t="n">
        <v>3381</v>
      </c>
      <c r="B1238" s="200" t="n">
        <v>137</v>
      </c>
      <c r="C1238" s="246" t="n">
        <v>231</v>
      </c>
      <c r="D1238" s="246" t="n">
        <v>13</v>
      </c>
      <c r="E1238" s="46" t="n">
        <v>43587</v>
      </c>
      <c r="F1238" s="246" t="n">
        <v>5220</v>
      </c>
      <c r="G1238" s="246" t="n">
        <v>8357</v>
      </c>
      <c r="H1238" s="248" t="n">
        <v>7526</v>
      </c>
      <c r="I1238" s="246" t="n">
        <v>1</v>
      </c>
      <c r="J1238" s="47">
        <f>+(((G1238-F1238)-(H1238-F1238))/(H1238-F1238))*100</f>
        <v/>
      </c>
      <c r="K1238" s="249" t="inlineStr">
        <is>
          <t>1/2</t>
        </is>
      </c>
      <c r="L1238" s="250">
        <f>AVERAGE(J1238:J1239)</f>
        <v/>
      </c>
      <c r="M1238" s="250">
        <f>_xlfn.STDEV.S(J1238,J1239)</f>
        <v/>
      </c>
      <c r="N1238" s="206" t="n">
        <v>2</v>
      </c>
      <c r="O1238" s="206" t="n"/>
      <c r="P1238" s="207">
        <f>+(((H1238-F1238)/1000)*1000)/10</f>
        <v/>
      </c>
      <c r="Q1238" s="207">
        <f>AVERAGE(P1238:P1239)</f>
        <v/>
      </c>
      <c r="R1238" s="26" t="inlineStr">
        <is>
          <t>VERDADERO</t>
        </is>
      </c>
      <c r="S1238" s="26" t="inlineStr">
        <is>
          <t>FALSO</t>
        </is>
      </c>
      <c r="T1238" s="211" t="n"/>
      <c r="U1238" s="211" t="n"/>
      <c r="V1238" s="290" t="inlineStr">
        <is>
          <t>Se descarta</t>
        </is>
      </c>
    </row>
    <row r="1239" hidden="1" ht="15.75" customHeight="1" s="412">
      <c r="A1239" s="199" t="n">
        <v>3382</v>
      </c>
      <c r="B1239" s="200" t="n">
        <v>138</v>
      </c>
      <c r="C1239" s="246" t="n">
        <v>231</v>
      </c>
      <c r="D1239" s="246" t="n">
        <v>13</v>
      </c>
      <c r="E1239" s="46" t="n">
        <v>43587</v>
      </c>
      <c r="F1239" s="246" t="n">
        <v>5222</v>
      </c>
      <c r="G1239" s="246" t="n">
        <v>8226</v>
      </c>
      <c r="H1239" s="248" t="n">
        <v>7466</v>
      </c>
      <c r="I1239" s="246" t="n"/>
      <c r="J1239" s="47">
        <f>+(((G1239-F1239)-(H1239-F1239))/(H1239-F1239))*100</f>
        <v/>
      </c>
      <c r="K1239" s="249" t="n"/>
      <c r="L1239" s="251" t="n"/>
      <c r="M1239" s="251" t="n"/>
      <c r="N1239" s="206" t="n"/>
      <c r="O1239" s="206" t="n"/>
      <c r="P1239" s="207">
        <f>+(((H1239-F1239)/1000)*1000)/10</f>
        <v/>
      </c>
      <c r="Q1239" s="207" t="n"/>
      <c r="R1239" s="26" t="inlineStr">
        <is>
          <t>FALSO</t>
        </is>
      </c>
      <c r="S1239" s="26" t="inlineStr">
        <is>
          <t>FALSO</t>
        </is>
      </c>
      <c r="T1239" s="211" t="n"/>
      <c r="U1239" s="211" t="n"/>
      <c r="V1239" s="290" t="inlineStr">
        <is>
          <t>Se descarta</t>
        </is>
      </c>
    </row>
    <row r="1240" hidden="1" ht="15.75" customHeight="1" s="412">
      <c r="A1240" s="199" t="n">
        <v>4105</v>
      </c>
      <c r="B1240" s="200" t="n">
        <v>135</v>
      </c>
      <c r="C1240" s="246" t="n">
        <v>231</v>
      </c>
      <c r="D1240" s="246" t="n">
        <v>15</v>
      </c>
      <c r="E1240" s="46" t="n">
        <v>43599</v>
      </c>
      <c r="F1240" s="246" t="n">
        <v>5240</v>
      </c>
      <c r="G1240" s="246" t="n">
        <v>9560</v>
      </c>
      <c r="H1240" s="248" t="n">
        <v>8201</v>
      </c>
      <c r="I1240" s="246" t="n"/>
      <c r="J1240" s="47">
        <f>+(((G1240-F1240)-(H1240-F1240))/(H1240-F1240))*100</f>
        <v/>
      </c>
      <c r="K1240" s="254" t="inlineStr">
        <is>
          <t>MF*</t>
        </is>
      </c>
      <c r="L1240" s="250">
        <f>AVERAGE(J1240:J1241)</f>
        <v/>
      </c>
      <c r="M1240" s="250">
        <f>_xlfn.STDEV.S(J1240,J1241)</f>
        <v/>
      </c>
      <c r="N1240" s="206" t="n"/>
      <c r="O1240" s="206" t="n"/>
      <c r="P1240" s="207">
        <f>+(((H1240-F1240)/1000)*1000)/10</f>
        <v/>
      </c>
      <c r="Q1240" s="207">
        <f>AVERAGE(P1240:P1241)</f>
        <v/>
      </c>
      <c r="R1240" s="26" t="inlineStr">
        <is>
          <t>FALSO</t>
        </is>
      </c>
      <c r="S1240" s="26" t="inlineStr">
        <is>
          <t>FALSO</t>
        </is>
      </c>
      <c r="T1240" s="211" t="n"/>
      <c r="U1240" s="211" t="n"/>
      <c r="V1240" s="290" t="inlineStr">
        <is>
          <t>Se descarta</t>
        </is>
      </c>
    </row>
    <row r="1241" hidden="1" ht="15.75" customHeight="1" s="412">
      <c r="A1241" s="199" t="n">
        <v>4106</v>
      </c>
      <c r="B1241" s="200" t="n">
        <v>136</v>
      </c>
      <c r="C1241" s="246" t="n">
        <v>231</v>
      </c>
      <c r="D1241" s="246" t="n">
        <v>15</v>
      </c>
      <c r="E1241" s="46" t="n">
        <v>43599</v>
      </c>
      <c r="F1241" s="246" t="n">
        <v>5219</v>
      </c>
      <c r="G1241" s="246" t="n">
        <v>8994</v>
      </c>
      <c r="H1241" s="248" t="n">
        <v>7783</v>
      </c>
      <c r="I1241" s="246" t="n"/>
      <c r="J1241" s="47">
        <f>+(((G1241-F1241)-(H1241-F1241))/(H1241-F1241))*100</f>
        <v/>
      </c>
      <c r="K1241" s="254" t="n"/>
      <c r="L1241" s="251" t="n"/>
      <c r="M1241" s="251" t="n"/>
      <c r="N1241" s="206" t="n"/>
      <c r="O1241" s="206" t="n"/>
      <c r="P1241" s="207">
        <f>+(((H1241-F1241)/1000)*1000)/10</f>
        <v/>
      </c>
      <c r="Q1241" s="207" t="n"/>
      <c r="R1241" s="26" t="inlineStr">
        <is>
          <t>FALSO</t>
        </is>
      </c>
      <c r="S1241" s="26" t="inlineStr">
        <is>
          <t>FALSO</t>
        </is>
      </c>
      <c r="T1241" s="211" t="n"/>
      <c r="U1241" s="211" t="n"/>
      <c r="V1241" s="290" t="inlineStr">
        <is>
          <t>Se descarta</t>
        </is>
      </c>
    </row>
    <row r="1242" ht="15.75" customHeight="1" s="412">
      <c r="A1242" s="199" t="n">
        <v>4751</v>
      </c>
      <c r="B1242" s="200" t="n">
        <v>135</v>
      </c>
      <c r="C1242" s="246" t="n">
        <v>231</v>
      </c>
      <c r="D1242" s="246" t="n">
        <v>17</v>
      </c>
      <c r="E1242" s="46" t="n">
        <v>43619</v>
      </c>
      <c r="F1242" s="246" t="n">
        <v>5240</v>
      </c>
      <c r="G1242" s="246" t="n">
        <v>8262</v>
      </c>
      <c r="H1242" s="248" t="n">
        <v>7508</v>
      </c>
      <c r="I1242" s="246" t="n"/>
      <c r="J1242" s="47">
        <f>+(((G1242-F1242)-(H1242-F1242))/(H1242-F1242))*100</f>
        <v/>
      </c>
      <c r="K1242" s="249" t="n"/>
      <c r="L1242" s="250">
        <f>AVERAGE(J1242:J1243)</f>
        <v/>
      </c>
      <c r="M1242" s="250">
        <f>_xlfn.STDEV.S(J1242,J1243)</f>
        <v/>
      </c>
      <c r="N1242" s="206" t="n"/>
      <c r="O1242" s="206" t="n"/>
      <c r="P1242" s="207">
        <f>+(((H1242-F1242)/1000)*1000)/10</f>
        <v/>
      </c>
      <c r="Q1242" s="207">
        <f>AVERAGE(P1242:P1243)</f>
        <v/>
      </c>
      <c r="R1242" s="26" t="inlineStr">
        <is>
          <t>FALSO</t>
        </is>
      </c>
      <c r="S1242" s="26" t="inlineStr">
        <is>
          <t>FALSO</t>
        </is>
      </c>
      <c r="T1242" s="211" t="n"/>
      <c r="U1242" s="211" t="n"/>
      <c r="V1242" s="290" t="inlineStr">
        <is>
          <t>Plot válido</t>
        </is>
      </c>
    </row>
    <row r="1243" ht="15.75" customHeight="1" s="412">
      <c r="A1243" s="199" t="n">
        <v>4752</v>
      </c>
      <c r="B1243" s="200" t="n">
        <v>136</v>
      </c>
      <c r="C1243" s="246" t="n">
        <v>231</v>
      </c>
      <c r="D1243" s="246" t="n">
        <v>17</v>
      </c>
      <c r="E1243" s="46" t="n">
        <v>43619</v>
      </c>
      <c r="F1243" s="246" t="n">
        <v>5219</v>
      </c>
      <c r="G1243" s="246" t="n">
        <v>8160</v>
      </c>
      <c r="H1243" s="248" t="n">
        <v>7432</v>
      </c>
      <c r="I1243" s="246" t="n"/>
      <c r="J1243" s="47">
        <f>+(((G1243-F1243)-(H1243-F1243))/(H1243-F1243))*100</f>
        <v/>
      </c>
      <c r="K1243" s="249" t="n"/>
      <c r="L1243" s="251" t="n"/>
      <c r="M1243" s="251" t="n"/>
      <c r="N1243" s="206" t="n"/>
      <c r="O1243" s="206" t="n"/>
      <c r="P1243" s="207">
        <f>+(((H1243-F1243)/1000)*1000)/10</f>
        <v/>
      </c>
      <c r="Q1243" s="207" t="n"/>
      <c r="R1243" s="26" t="inlineStr">
        <is>
          <t>FALSO</t>
        </is>
      </c>
      <c r="S1243" s="26" t="inlineStr">
        <is>
          <t>FALSO</t>
        </is>
      </c>
      <c r="T1243" s="211" t="n"/>
      <c r="U1243" s="211" t="n"/>
      <c r="V1243" s="290" t="inlineStr">
        <is>
          <t>Plot válido</t>
        </is>
      </c>
    </row>
    <row r="1244" ht="15.75" customHeight="1" s="412">
      <c r="A1244" s="199" t="n">
        <v>6001</v>
      </c>
      <c r="B1244" s="200" t="n">
        <v>124</v>
      </c>
      <c r="C1244" s="252" t="n">
        <v>231</v>
      </c>
      <c r="D1244" s="252" t="n">
        <v>22</v>
      </c>
      <c r="E1244" s="139" t="n">
        <v>43685</v>
      </c>
      <c r="F1244" s="252" t="n">
        <v>5265</v>
      </c>
      <c r="G1244" s="252" t="n">
        <v>8443</v>
      </c>
      <c r="H1244" s="253" t="n">
        <v>7983</v>
      </c>
      <c r="I1244" s="252" t="n">
        <v>7</v>
      </c>
      <c r="J1244" s="47">
        <f>+(((G1244-F1244)-(H1244-F1244))/(H1244-F1244))*100</f>
        <v/>
      </c>
      <c r="K1244" s="249" t="n"/>
      <c r="L1244" s="250">
        <f>AVERAGE(J1244:J1245)</f>
        <v/>
      </c>
      <c r="M1244" s="250">
        <f>_xlfn.STDEV.S(J1244,J1245)</f>
        <v/>
      </c>
      <c r="N1244" s="206" t="n"/>
      <c r="O1244" s="206" t="n"/>
      <c r="P1244" s="207">
        <f>+(((H1244-F1244)/1000)*1000)/10</f>
        <v/>
      </c>
      <c r="Q1244" s="207">
        <f>AVERAGE(P1244:P1245)</f>
        <v/>
      </c>
      <c r="R1244" s="26" t="inlineStr">
        <is>
          <t>FALSO</t>
        </is>
      </c>
      <c r="S1244" s="26" t="inlineStr">
        <is>
          <t>FALSO</t>
        </is>
      </c>
      <c r="T1244" s="211" t="n"/>
      <c r="U1244" s="211" t="n"/>
      <c r="V1244" s="290" t="inlineStr">
        <is>
          <t>Plot válido</t>
        </is>
      </c>
    </row>
    <row r="1245" ht="15.75" customHeight="1" s="412">
      <c r="A1245" s="199" t="n">
        <v>6002</v>
      </c>
      <c r="B1245" s="200" t="n">
        <v>124</v>
      </c>
      <c r="C1245" s="252" t="n">
        <v>231</v>
      </c>
      <c r="D1245" s="252" t="n">
        <v>22</v>
      </c>
      <c r="E1245" s="139" t="n">
        <v>43685</v>
      </c>
      <c r="F1245" s="252" t="n">
        <v>5265</v>
      </c>
      <c r="G1245" s="252" t="n">
        <v>8339</v>
      </c>
      <c r="H1245" s="253" t="n">
        <v>7878</v>
      </c>
      <c r="I1245" s="252" t="n"/>
      <c r="J1245" s="47">
        <f>+(((G1245-F1245)-(H1245-F1245))/(H1245-F1245))*100</f>
        <v/>
      </c>
      <c r="K1245" s="249" t="n"/>
      <c r="L1245" s="251" t="n"/>
      <c r="M1245" s="251" t="n"/>
      <c r="N1245" s="206" t="n"/>
      <c r="O1245" s="206" t="n"/>
      <c r="P1245" s="207">
        <f>+(((H1245-F1245)/1000)*1000)/10</f>
        <v/>
      </c>
      <c r="Q1245" s="207" t="n"/>
      <c r="R1245" s="26" t="inlineStr">
        <is>
          <t>FALSO</t>
        </is>
      </c>
      <c r="S1245" s="26" t="inlineStr">
        <is>
          <t>FALSO</t>
        </is>
      </c>
      <c r="T1245" s="211" t="n"/>
      <c r="U1245" s="211" t="n"/>
      <c r="V1245" s="290" t="inlineStr">
        <is>
          <t>Plot válido</t>
        </is>
      </c>
    </row>
    <row r="1246" ht="15.75" customHeight="1" s="412">
      <c r="A1246" s="199" t="n">
        <v>3383</v>
      </c>
      <c r="B1246" s="200" t="n">
        <v>139</v>
      </c>
      <c r="C1246" s="255" t="n">
        <v>232</v>
      </c>
      <c r="D1246" s="255" t="n">
        <v>13</v>
      </c>
      <c r="E1246" s="58" t="n">
        <v>43587</v>
      </c>
      <c r="F1246" s="255" t="n">
        <v>5218</v>
      </c>
      <c r="G1246" s="255" t="n">
        <v>6863</v>
      </c>
      <c r="H1246" s="256" t="n">
        <v>6580</v>
      </c>
      <c r="I1246" s="255" t="n">
        <v>1</v>
      </c>
      <c r="J1246" s="59">
        <f>+(((G1246-F1246)-(H1246-F1246))/(H1246-F1246))*100</f>
        <v/>
      </c>
      <c r="K1246" s="257" t="inlineStr">
        <is>
          <t>MF</t>
        </is>
      </c>
      <c r="L1246" s="258">
        <f>AVERAGE(J1246:J1247)</f>
        <v/>
      </c>
      <c r="M1246" s="258">
        <f>_xlfn.STDEV.S(J1246,J1247)</f>
        <v/>
      </c>
      <c r="N1246" s="206" t="n">
        <v>1</v>
      </c>
      <c r="O1246" s="206" t="n"/>
      <c r="P1246" s="207">
        <f>+(((H1246-F1246)/1000)*1000)/10</f>
        <v/>
      </c>
      <c r="Q1246" s="207">
        <f>AVERAGE(P1246:P1247)</f>
        <v/>
      </c>
      <c r="R1246" s="26" t="inlineStr">
        <is>
          <t>FALSO</t>
        </is>
      </c>
      <c r="S1246" s="26" t="inlineStr">
        <is>
          <t>FALSO</t>
        </is>
      </c>
      <c r="T1246" s="211" t="n"/>
      <c r="U1246" s="211" t="n"/>
      <c r="V1246" s="290" t="inlineStr">
        <is>
          <t>Plot válido</t>
        </is>
      </c>
    </row>
    <row r="1247" ht="15.75" customHeight="1" s="412">
      <c r="A1247" s="199" t="n">
        <v>3384</v>
      </c>
      <c r="B1247" s="200" t="n">
        <v>140</v>
      </c>
      <c r="C1247" s="255" t="n">
        <v>232</v>
      </c>
      <c r="D1247" s="255" t="n">
        <v>13</v>
      </c>
      <c r="E1247" s="58" t="n">
        <v>43587</v>
      </c>
      <c r="F1247" s="255" t="n">
        <v>5241</v>
      </c>
      <c r="G1247" s="255" t="n">
        <v>6833</v>
      </c>
      <c r="H1247" s="256" t="n">
        <v>6559</v>
      </c>
      <c r="I1247" s="255" t="n"/>
      <c r="J1247" s="59">
        <f>+(((G1247-F1247)-(H1247-F1247))/(H1247-F1247))*100</f>
        <v/>
      </c>
      <c r="K1247" s="257" t="n"/>
      <c r="L1247" s="259" t="n"/>
      <c r="M1247" s="259" t="n"/>
      <c r="N1247" s="206" t="n"/>
      <c r="O1247" s="206" t="n"/>
      <c r="P1247" s="207">
        <f>+(((H1247-F1247)/1000)*1000)/10</f>
        <v/>
      </c>
      <c r="Q1247" s="207" t="n"/>
      <c r="R1247" s="26" t="inlineStr">
        <is>
          <t>FALSO</t>
        </is>
      </c>
      <c r="S1247" s="26" t="inlineStr">
        <is>
          <t>FALSO</t>
        </is>
      </c>
      <c r="T1247" s="211" t="n"/>
      <c r="U1247" s="211" t="n"/>
      <c r="V1247" s="290" t="inlineStr">
        <is>
          <t>Plot válido</t>
        </is>
      </c>
    </row>
    <row r="1248" ht="15.75" customHeight="1" s="412">
      <c r="A1248" s="199" t="n">
        <v>4107</v>
      </c>
      <c r="B1248" s="200" t="n">
        <v>137</v>
      </c>
      <c r="C1248" s="255" t="n">
        <v>232</v>
      </c>
      <c r="D1248" s="255" t="n">
        <v>15</v>
      </c>
      <c r="E1248" s="58" t="n">
        <v>43599</v>
      </c>
      <c r="F1248" s="255" t="n">
        <v>5220</v>
      </c>
      <c r="G1248" s="255" t="n">
        <v>6726</v>
      </c>
      <c r="H1248" s="256" t="n">
        <v>6441</v>
      </c>
      <c r="I1248" s="255" t="n"/>
      <c r="J1248" s="59">
        <f>+(((G1248-F1248)-(H1248-F1248))/(H1248-F1248))*100</f>
        <v/>
      </c>
      <c r="K1248" s="260" t="n"/>
      <c r="L1248" s="258">
        <f>AVERAGE(J1248:J1249)</f>
        <v/>
      </c>
      <c r="M1248" s="258">
        <f>_xlfn.STDEV.S(J1248,J1249)</f>
        <v/>
      </c>
      <c r="N1248" s="206" t="n"/>
      <c r="O1248" s="206" t="n"/>
      <c r="P1248" s="207">
        <f>+(((H1248-F1248)/1000)*1000)/10</f>
        <v/>
      </c>
      <c r="Q1248" s="207">
        <f>AVERAGE(P1248:P1249)</f>
        <v/>
      </c>
      <c r="R1248" s="26" t="inlineStr">
        <is>
          <t>FALSO</t>
        </is>
      </c>
      <c r="S1248" s="26" t="inlineStr">
        <is>
          <t>FALSO</t>
        </is>
      </c>
      <c r="T1248" s="211" t="n"/>
      <c r="U1248" s="211" t="n"/>
      <c r="V1248" s="290" t="inlineStr">
        <is>
          <t>Plot válido</t>
        </is>
      </c>
    </row>
    <row r="1249" ht="15.75" customHeight="1" s="412">
      <c r="A1249" s="199" t="n">
        <v>4108</v>
      </c>
      <c r="B1249" s="200" t="n">
        <v>138</v>
      </c>
      <c r="C1249" s="255" t="n">
        <v>232</v>
      </c>
      <c r="D1249" s="255" t="n">
        <v>15</v>
      </c>
      <c r="E1249" s="58" t="n">
        <v>43599</v>
      </c>
      <c r="F1249" s="255" t="n">
        <v>5222</v>
      </c>
      <c r="G1249" s="255" t="n">
        <v>6732</v>
      </c>
      <c r="H1249" s="256" t="n">
        <v>6451</v>
      </c>
      <c r="I1249" s="255" t="n"/>
      <c r="J1249" s="59">
        <f>+(((G1249-F1249)-(H1249-F1249))/(H1249-F1249))*100</f>
        <v/>
      </c>
      <c r="K1249" s="260" t="n"/>
      <c r="L1249" s="259" t="n"/>
      <c r="M1249" s="259" t="n"/>
      <c r="N1249" s="206" t="n"/>
      <c r="O1249" s="206" t="n"/>
      <c r="P1249" s="207">
        <f>+(((H1249-F1249)/1000)*1000)/10</f>
        <v/>
      </c>
      <c r="Q1249" s="207" t="n"/>
      <c r="R1249" s="26" t="inlineStr">
        <is>
          <t>FALSO</t>
        </is>
      </c>
      <c r="S1249" s="26" t="inlineStr">
        <is>
          <t>FALSO</t>
        </is>
      </c>
      <c r="T1249" s="211" t="n"/>
      <c r="U1249" s="211" t="n"/>
      <c r="V1249" s="290" t="inlineStr">
        <is>
          <t>Plot válido</t>
        </is>
      </c>
    </row>
    <row r="1250" hidden="1" ht="15.75" customHeight="1" s="412">
      <c r="A1250" s="199" t="n">
        <v>4753</v>
      </c>
      <c r="B1250" s="200" t="n">
        <v>137</v>
      </c>
      <c r="C1250" s="255" t="n">
        <v>232</v>
      </c>
      <c r="D1250" s="255" t="n">
        <v>17</v>
      </c>
      <c r="E1250" s="58" t="n">
        <v>43619</v>
      </c>
      <c r="F1250" s="255" t="n">
        <v>5220</v>
      </c>
      <c r="G1250" s="255" t="n">
        <v>6984</v>
      </c>
      <c r="H1250" s="256" t="n">
        <v>6686</v>
      </c>
      <c r="I1250" s="255" t="n"/>
      <c r="J1250" s="59">
        <f>+(((G1250-F1250)-(H1250-F1250))/(H1250-F1250))*100</f>
        <v/>
      </c>
      <c r="K1250" s="257" t="n"/>
      <c r="L1250" s="258">
        <f>AVERAGE(J1250:J1251)</f>
        <v/>
      </c>
      <c r="M1250" s="258">
        <f>_xlfn.STDEV.S(J1250,J1251)</f>
        <v/>
      </c>
      <c r="N1250" s="206" t="n"/>
      <c r="O1250" s="206" t="n"/>
      <c r="P1250" s="207">
        <f>+(((H1250-F1250)/1000)*1000)/10</f>
        <v/>
      </c>
      <c r="Q1250" s="207">
        <f>AVERAGE(P1250:P1251)</f>
        <v/>
      </c>
      <c r="R1250" s="26" t="inlineStr">
        <is>
          <t>FALSO</t>
        </is>
      </c>
      <c r="S1250" s="26" t="inlineStr">
        <is>
          <t>FALSO</t>
        </is>
      </c>
      <c r="T1250" s="211" t="n"/>
      <c r="U1250" s="211" t="n"/>
      <c r="V1250" s="290" t="inlineStr">
        <is>
          <t>Se descarta</t>
        </is>
      </c>
    </row>
    <row r="1251" hidden="1" ht="15.75" customHeight="1" s="412">
      <c r="A1251" s="199" t="n">
        <v>4754</v>
      </c>
      <c r="B1251" s="200" t="n">
        <v>138</v>
      </c>
      <c r="C1251" s="255" t="n">
        <v>232</v>
      </c>
      <c r="D1251" s="255" t="n">
        <v>17</v>
      </c>
      <c r="E1251" s="58" t="n">
        <v>43619</v>
      </c>
      <c r="F1251" s="255" t="n">
        <v>5222</v>
      </c>
      <c r="G1251" s="255" t="n">
        <v>7033</v>
      </c>
      <c r="H1251" s="256" t="n">
        <v>6732</v>
      </c>
      <c r="I1251" s="255" t="n"/>
      <c r="J1251" s="59">
        <f>+(((G1251-F1251)-(H1251-F1251))/(H1251-F1251))*100</f>
        <v/>
      </c>
      <c r="K1251" s="257" t="n"/>
      <c r="L1251" s="259" t="n"/>
      <c r="M1251" s="259" t="n"/>
      <c r="N1251" s="206" t="n"/>
      <c r="O1251" s="206" t="n"/>
      <c r="P1251" s="207">
        <f>+(((H1251-F1251)/1000)*1000)/10</f>
        <v/>
      </c>
      <c r="Q1251" s="207" t="n"/>
      <c r="R1251" s="26" t="inlineStr">
        <is>
          <t>FALSO</t>
        </is>
      </c>
      <c r="S1251" s="26" t="inlineStr">
        <is>
          <t>FALSO</t>
        </is>
      </c>
      <c r="T1251" s="211" t="n"/>
      <c r="U1251" s="211" t="n"/>
      <c r="V1251" s="290" t="inlineStr">
        <is>
          <t>Se descarta</t>
        </is>
      </c>
    </row>
    <row r="1252" hidden="1" ht="15.75" customHeight="1" s="412">
      <c r="A1252" s="199" t="n">
        <v>5363</v>
      </c>
      <c r="B1252" s="200" t="n">
        <v>101</v>
      </c>
      <c r="C1252" s="252" t="n">
        <v>232</v>
      </c>
      <c r="D1252" s="252" t="n">
        <v>19</v>
      </c>
      <c r="E1252" s="139" t="n">
        <v>43637</v>
      </c>
      <c r="F1252" s="252" t="n">
        <v>5208</v>
      </c>
      <c r="G1252" s="252" t="n">
        <v>7486</v>
      </c>
      <c r="H1252" s="253" t="n">
        <v>7049</v>
      </c>
      <c r="I1252" s="252" t="n">
        <v>7</v>
      </c>
      <c r="J1252" s="261">
        <f>+(((G1252-F1252)-(H1252-F1252))/(H1252-F1252))*100</f>
        <v/>
      </c>
      <c r="K1252" s="262" t="n"/>
      <c r="L1252" s="263">
        <f>AVERAGE(J1252:J1253)</f>
        <v/>
      </c>
      <c r="M1252" s="263">
        <f>_xlfn.STDEV.S(J1252,J1253)</f>
        <v/>
      </c>
      <c r="N1252" s="206" t="n"/>
      <c r="O1252" s="206" t="n"/>
      <c r="P1252" s="207">
        <f>+(((H1252-F1252)/1000)*1000)/10</f>
        <v/>
      </c>
      <c r="Q1252" s="207">
        <f>AVERAGE(P1252:P1253)</f>
        <v/>
      </c>
      <c r="R1252" s="26" t="inlineStr">
        <is>
          <t>FALSO</t>
        </is>
      </c>
      <c r="S1252" s="26" t="inlineStr">
        <is>
          <t>FALSO</t>
        </is>
      </c>
      <c r="T1252" s="211" t="n"/>
      <c r="U1252" s="211" t="n"/>
      <c r="V1252" s="290" t="inlineStr">
        <is>
          <t>Se descarta</t>
        </is>
      </c>
    </row>
    <row r="1253" hidden="1" ht="15.75" customHeight="1" s="412">
      <c r="A1253" s="199" t="n">
        <v>5364</v>
      </c>
      <c r="B1253" s="200" t="n">
        <v>102</v>
      </c>
      <c r="C1253" s="252" t="n">
        <v>232</v>
      </c>
      <c r="D1253" s="252" t="n">
        <v>19</v>
      </c>
      <c r="E1253" s="139" t="n">
        <v>43637</v>
      </c>
      <c r="F1253" s="252" t="n">
        <v>5224</v>
      </c>
      <c r="G1253" s="252" t="n">
        <v>7425</v>
      </c>
      <c r="H1253" s="253" t="n">
        <v>6988</v>
      </c>
      <c r="I1253" s="252" t="n"/>
      <c r="J1253" s="261">
        <f>+(((G1253-F1253)-(H1253-F1253))/(H1253-F1253))*100</f>
        <v/>
      </c>
      <c r="K1253" s="262" t="n"/>
      <c r="L1253" s="207" t="n"/>
      <c r="M1253" s="207" t="n"/>
      <c r="N1253" s="206" t="n"/>
      <c r="O1253" s="206" t="n"/>
      <c r="P1253" s="207">
        <f>+(((H1253-F1253)/1000)*1000)/10</f>
        <v/>
      </c>
      <c r="Q1253" s="207" t="n"/>
      <c r="R1253" s="26" t="inlineStr">
        <is>
          <t>FALSO</t>
        </is>
      </c>
      <c r="S1253" s="26" t="inlineStr">
        <is>
          <t>FALSO</t>
        </is>
      </c>
      <c r="T1253" s="211" t="n"/>
      <c r="U1253" s="211" t="n"/>
      <c r="V1253" s="290" t="inlineStr">
        <is>
          <t>Se descarta</t>
        </is>
      </c>
    </row>
    <row r="1254" hidden="1" ht="15.75" customHeight="1" s="412">
      <c r="A1254" s="199" t="n">
        <v>6003</v>
      </c>
      <c r="B1254" s="200" t="n">
        <v>125</v>
      </c>
      <c r="C1254" s="252" t="n">
        <v>232</v>
      </c>
      <c r="D1254" s="252" t="n">
        <v>22</v>
      </c>
      <c r="E1254" s="139" t="n">
        <v>43685</v>
      </c>
      <c r="F1254" s="252" t="n">
        <v>5217</v>
      </c>
      <c r="G1254" s="252" t="n">
        <v>7143</v>
      </c>
      <c r="H1254" s="253" t="n">
        <v>6873</v>
      </c>
      <c r="I1254" s="252" t="n">
        <v>7</v>
      </c>
      <c r="J1254" s="47">
        <f>+(((G1254-F1254)-(H1254-F1254))/(H1254-F1254))*100</f>
        <v/>
      </c>
      <c r="K1254" s="249" t="n"/>
      <c r="L1254" s="250">
        <f>AVERAGE(J1254:J1255)</f>
        <v/>
      </c>
      <c r="M1254" s="250">
        <f>_xlfn.STDEV.S(J1254,J1255)</f>
        <v/>
      </c>
      <c r="N1254" s="206" t="n"/>
      <c r="O1254" s="206" t="n"/>
      <c r="P1254" s="207">
        <f>+(((H1254-F1254)/1000)*1000)/10</f>
        <v/>
      </c>
      <c r="Q1254" s="207">
        <f>AVERAGE(P1254:P1255)</f>
        <v/>
      </c>
      <c r="R1254" s="26" t="inlineStr">
        <is>
          <t>FALSO</t>
        </is>
      </c>
      <c r="S1254" s="26" t="inlineStr">
        <is>
          <t>FALSO</t>
        </is>
      </c>
      <c r="T1254" s="211" t="n"/>
      <c r="U1254" s="211" t="n"/>
      <c r="V1254" s="290" t="inlineStr">
        <is>
          <t>Se descarta</t>
        </is>
      </c>
    </row>
    <row r="1255" hidden="1" ht="15.75" customHeight="1" s="412">
      <c r="A1255" s="199" t="n">
        <v>6004</v>
      </c>
      <c r="B1255" s="200" t="n">
        <v>125</v>
      </c>
      <c r="C1255" s="252" t="n">
        <v>232</v>
      </c>
      <c r="D1255" s="252" t="n">
        <v>22</v>
      </c>
      <c r="E1255" s="139" t="n">
        <v>43685</v>
      </c>
      <c r="F1255" s="252" t="n">
        <v>5217</v>
      </c>
      <c r="G1255" s="252" t="n">
        <v>7054</v>
      </c>
      <c r="H1255" s="253" t="n">
        <v>6780</v>
      </c>
      <c r="I1255" s="252" t="n"/>
      <c r="J1255" s="47">
        <f>+(((G1255-F1255)-(H1255-F1255))/(H1255-F1255))*100</f>
        <v/>
      </c>
      <c r="K1255" s="249" t="n"/>
      <c r="L1255" s="251" t="n"/>
      <c r="M1255" s="251" t="n"/>
      <c r="N1255" s="206" t="n"/>
      <c r="O1255" s="206" t="n"/>
      <c r="P1255" s="207">
        <f>+(((H1255-F1255)/1000)*1000)/10</f>
        <v/>
      </c>
      <c r="Q1255" s="207" t="n"/>
      <c r="R1255" s="26" t="inlineStr">
        <is>
          <t>FALSO</t>
        </is>
      </c>
      <c r="S1255" s="26" t="inlineStr">
        <is>
          <t>FALSO</t>
        </is>
      </c>
      <c r="T1255" s="211" t="n"/>
      <c r="U1255" s="211" t="n"/>
      <c r="V1255" s="290" t="inlineStr">
        <is>
          <t>Se descarta</t>
        </is>
      </c>
    </row>
    <row r="1256" hidden="1" ht="15.75" customHeight="1" s="412">
      <c r="A1256" s="199" t="n">
        <v>3749</v>
      </c>
      <c r="B1256" s="200" t="n">
        <v>171</v>
      </c>
      <c r="C1256" s="246" t="n">
        <v>233</v>
      </c>
      <c r="D1256" s="246" t="n">
        <v>14</v>
      </c>
      <c r="E1256" s="46" t="n">
        <v>43591</v>
      </c>
      <c r="F1256" s="246" t="n">
        <v>5259</v>
      </c>
      <c r="G1256" s="247" t="n">
        <v>7656</v>
      </c>
      <c r="H1256" s="248" t="n">
        <v>7043</v>
      </c>
      <c r="I1256" s="246" t="n">
        <v>2</v>
      </c>
      <c r="J1256" s="47">
        <f>+(((G1256-F1256)-(H1256-F1256))/(H1256-F1256))*100</f>
        <v/>
      </c>
      <c r="K1256" s="249" t="inlineStr">
        <is>
          <t>2/5</t>
        </is>
      </c>
      <c r="L1256" s="250">
        <f>AVERAGE(J1256:J1257)</f>
        <v/>
      </c>
      <c r="M1256" s="250">
        <f>_xlfn.STDEV.S(J1256,J1257)</f>
        <v/>
      </c>
      <c r="N1256" s="206" t="n">
        <v>2</v>
      </c>
      <c r="O1256" s="206" t="n"/>
      <c r="P1256" s="207">
        <f>+(((H1256-F1256)/1000)*1000)/10</f>
        <v/>
      </c>
      <c r="Q1256" s="207">
        <f>AVERAGE(P1256:P1257)</f>
        <v/>
      </c>
      <c r="R1256" s="26" t="inlineStr">
        <is>
          <t>VERDADERO</t>
        </is>
      </c>
      <c r="S1256" s="26" t="inlineStr">
        <is>
          <t>FALSO</t>
        </is>
      </c>
      <c r="T1256" s="211" t="n"/>
      <c r="U1256" s="211" t="n"/>
      <c r="V1256" s="290" t="inlineStr">
        <is>
          <t>Se descarta</t>
        </is>
      </c>
    </row>
    <row r="1257" hidden="1" ht="15.75" customHeight="1" s="412">
      <c r="A1257" s="199" t="n">
        <v>3750</v>
      </c>
      <c r="B1257" s="200" t="n">
        <v>172</v>
      </c>
      <c r="C1257" s="246" t="n">
        <v>233</v>
      </c>
      <c r="D1257" s="246" t="n">
        <v>14</v>
      </c>
      <c r="E1257" s="46" t="n">
        <v>43591</v>
      </c>
      <c r="F1257" s="246" t="n">
        <v>5274</v>
      </c>
      <c r="G1257" s="247" t="n">
        <v>7720</v>
      </c>
      <c r="H1257" s="248" t="n">
        <v>7088</v>
      </c>
      <c r="I1257" s="246" t="n"/>
      <c r="J1257" s="47">
        <f>+(((G1257-F1257)-(H1257-F1257))/(H1257-F1257))*100</f>
        <v/>
      </c>
      <c r="K1257" s="249" t="n"/>
      <c r="L1257" s="251" t="n"/>
      <c r="M1257" s="251" t="n"/>
      <c r="N1257" s="206" t="n"/>
      <c r="O1257" s="206" t="n"/>
      <c r="P1257" s="207">
        <f>+(((H1257-F1257)/1000)*1000)/10</f>
        <v/>
      </c>
      <c r="Q1257" s="207" t="n"/>
      <c r="R1257" s="26" t="inlineStr">
        <is>
          <t>FALSO</t>
        </is>
      </c>
      <c r="S1257" s="26" t="inlineStr">
        <is>
          <t>FALSO</t>
        </is>
      </c>
      <c r="T1257" s="211" t="n"/>
      <c r="U1257" s="211" t="n"/>
      <c r="V1257" s="290" t="inlineStr">
        <is>
          <t>Se descarta</t>
        </is>
      </c>
    </row>
    <row r="1258" hidden="1" ht="15.75" customHeight="1" s="412">
      <c r="A1258" s="199" t="n">
        <v>4409</v>
      </c>
      <c r="B1258" s="200" t="n">
        <v>115</v>
      </c>
      <c r="C1258" s="246" t="n">
        <v>233</v>
      </c>
      <c r="D1258" s="246" t="n">
        <v>16</v>
      </c>
      <c r="E1258" s="46" t="n">
        <v>43607</v>
      </c>
      <c r="F1258" s="246" t="n">
        <v>5260</v>
      </c>
      <c r="G1258" s="246" t="n">
        <v>7749</v>
      </c>
      <c r="H1258" s="248" t="n">
        <v>7251</v>
      </c>
      <c r="I1258" s="246" t="n">
        <v>2</v>
      </c>
      <c r="J1258" s="47">
        <f>+(((G1258-F1258)-(H1258-F1258))/(H1258-F1258))*100</f>
        <v/>
      </c>
      <c r="K1258" s="249" t="n"/>
      <c r="L1258" s="250">
        <f>AVERAGE(J1258:J1259)</f>
        <v/>
      </c>
      <c r="M1258" s="250">
        <f>_xlfn.STDEV.S(J1258,J1259)</f>
        <v/>
      </c>
      <c r="N1258" s="206" t="n"/>
      <c r="O1258" s="206" t="n"/>
      <c r="P1258" s="207">
        <f>+(((H1258-F1258)/1000)*1000)/10</f>
        <v/>
      </c>
      <c r="Q1258" s="207">
        <f>AVERAGE(P1258:P1259)</f>
        <v/>
      </c>
      <c r="R1258" s="26" t="inlineStr">
        <is>
          <t>FALSO</t>
        </is>
      </c>
      <c r="S1258" s="26" t="inlineStr">
        <is>
          <t>FALSO</t>
        </is>
      </c>
      <c r="T1258" s="211" t="n"/>
      <c r="U1258" s="211" t="n"/>
      <c r="V1258" s="290" t="inlineStr">
        <is>
          <t>Se descarta</t>
        </is>
      </c>
    </row>
    <row r="1259" hidden="1" ht="15.75" customHeight="1" s="412">
      <c r="A1259" s="199" t="n">
        <v>4410</v>
      </c>
      <c r="B1259" s="200" t="n">
        <v>116</v>
      </c>
      <c r="C1259" s="246" t="n">
        <v>233</v>
      </c>
      <c r="D1259" s="246" t="n">
        <v>16</v>
      </c>
      <c r="E1259" s="46" t="n">
        <v>43607</v>
      </c>
      <c r="F1259" s="246" t="n">
        <v>5263</v>
      </c>
      <c r="G1259" s="246" t="n">
        <v>7797</v>
      </c>
      <c r="H1259" s="248" t="n">
        <v>7287</v>
      </c>
      <c r="I1259" s="246" t="n"/>
      <c r="J1259" s="47">
        <f>+(((G1259-F1259)-(H1259-F1259))/(H1259-F1259))*100</f>
        <v/>
      </c>
      <c r="K1259" s="249" t="n"/>
      <c r="L1259" s="251" t="n"/>
      <c r="M1259" s="251" t="n"/>
      <c r="N1259" s="206" t="n"/>
      <c r="O1259" s="206" t="n"/>
      <c r="P1259" s="207">
        <f>+(((H1259-F1259)/1000)*1000)/10</f>
        <v/>
      </c>
      <c r="Q1259" s="207" t="n"/>
      <c r="R1259" s="26" t="inlineStr">
        <is>
          <t>FALSO</t>
        </is>
      </c>
      <c r="S1259" s="26" t="inlineStr">
        <is>
          <t>FALSO</t>
        </is>
      </c>
      <c r="T1259" s="211" t="n"/>
      <c r="U1259" s="211" t="n"/>
      <c r="V1259" s="290" t="inlineStr">
        <is>
          <t>Se descarta</t>
        </is>
      </c>
    </row>
    <row r="1260" ht="15.75" customHeight="1" s="412">
      <c r="A1260" s="199" t="n">
        <v>5055</v>
      </c>
      <c r="B1260" s="200" t="n">
        <v>115</v>
      </c>
      <c r="C1260" s="246" t="n">
        <v>233</v>
      </c>
      <c r="D1260" s="246" t="n">
        <v>18</v>
      </c>
      <c r="E1260" s="46" t="n">
        <v>43626</v>
      </c>
      <c r="F1260" s="246" t="n">
        <v>5260</v>
      </c>
      <c r="G1260" s="246" t="n">
        <v>7180</v>
      </c>
      <c r="H1260" s="248" t="n">
        <v>6844</v>
      </c>
      <c r="I1260" s="246" t="n">
        <v>7</v>
      </c>
      <c r="J1260" s="47">
        <f>+(((G1260-F1260)-(H1260-F1260))/(H1260-F1260))*100</f>
        <v/>
      </c>
      <c r="K1260" s="249" t="n"/>
      <c r="L1260" s="250">
        <f>AVERAGE(J1260:J1261)</f>
        <v/>
      </c>
      <c r="M1260" s="250">
        <f>_xlfn.STDEV.S(J1260,J1261)</f>
        <v/>
      </c>
      <c r="N1260" s="206" t="n"/>
      <c r="O1260" s="206" t="n"/>
      <c r="P1260" s="207">
        <f>+(((H1260-F1260)/1000)*1000)/10</f>
        <v/>
      </c>
      <c r="Q1260" s="207">
        <f>AVERAGE(P1260:P1261)</f>
        <v/>
      </c>
      <c r="R1260" s="26" t="inlineStr">
        <is>
          <t>FALSO</t>
        </is>
      </c>
      <c r="S1260" s="26" t="inlineStr">
        <is>
          <t>FALSO</t>
        </is>
      </c>
      <c r="T1260" s="211" t="n"/>
      <c r="U1260" s="211" t="n"/>
      <c r="V1260" s="290" t="inlineStr">
        <is>
          <t>Plot válido</t>
        </is>
      </c>
    </row>
    <row r="1261" ht="15.75" customHeight="1" s="412">
      <c r="A1261" s="199" t="n">
        <v>5056</v>
      </c>
      <c r="B1261" s="200" t="n">
        <v>116</v>
      </c>
      <c r="C1261" s="246" t="n">
        <v>233</v>
      </c>
      <c r="D1261" s="246" t="n">
        <v>18</v>
      </c>
      <c r="E1261" s="46" t="n">
        <v>43626</v>
      </c>
      <c r="F1261" s="246" t="n">
        <v>5263</v>
      </c>
      <c r="G1261" s="246" t="n">
        <v>7287</v>
      </c>
      <c r="H1261" s="248" t="n">
        <v>6927</v>
      </c>
      <c r="I1261" s="246" t="n"/>
      <c r="J1261" s="47">
        <f>+(((G1261-F1261)-(H1261-F1261))/(H1261-F1261))*100</f>
        <v/>
      </c>
      <c r="K1261" s="249" t="n"/>
      <c r="L1261" s="251" t="n"/>
      <c r="M1261" s="251" t="n"/>
      <c r="N1261" s="206" t="n"/>
      <c r="O1261" s="206" t="n"/>
      <c r="P1261" s="207">
        <f>+(((H1261-F1261)/1000)*1000)/10</f>
        <v/>
      </c>
      <c r="Q1261" s="207" t="n"/>
      <c r="R1261" s="26" t="inlineStr">
        <is>
          <t>FALSO</t>
        </is>
      </c>
      <c r="S1261" s="26" t="inlineStr">
        <is>
          <t>FALSO</t>
        </is>
      </c>
      <c r="T1261" s="211" t="n"/>
      <c r="U1261" s="211" t="n"/>
      <c r="V1261" s="290" t="inlineStr">
        <is>
          <t>Plot válido</t>
        </is>
      </c>
    </row>
    <row r="1262" ht="15.75" customHeight="1" s="412">
      <c r="A1262" s="199" t="n">
        <v>5619</v>
      </c>
      <c r="B1262" s="200" t="n">
        <v>63</v>
      </c>
      <c r="C1262" s="252" t="n">
        <v>233</v>
      </c>
      <c r="D1262" s="252" t="n">
        <v>21</v>
      </c>
      <c r="E1262" s="139" t="n">
        <v>43657</v>
      </c>
      <c r="F1262" s="252" t="n">
        <v>5214</v>
      </c>
      <c r="G1262" s="252" t="n">
        <v>7974</v>
      </c>
      <c r="H1262" s="253" t="n">
        <v>7521</v>
      </c>
      <c r="I1262" s="252" t="n">
        <v>7</v>
      </c>
      <c r="J1262" s="47">
        <f>+(((G1262-F1262)-(H1262-F1262))/(H1262-F1262))*100</f>
        <v/>
      </c>
      <c r="K1262" s="249" t="n"/>
      <c r="L1262" s="250">
        <f>AVERAGE(J1262:J1263)</f>
        <v/>
      </c>
      <c r="M1262" s="250">
        <f>_xlfn.STDEV.S(J1262,J1263)</f>
        <v/>
      </c>
      <c r="N1262" s="206" t="n"/>
      <c r="O1262" s="206" t="n"/>
      <c r="P1262" s="207">
        <f>+(((H1262-F1262)/1000)*1000)/10</f>
        <v/>
      </c>
      <c r="Q1262" s="207">
        <f>AVERAGE(P1262:P1263)</f>
        <v/>
      </c>
      <c r="R1262" s="26" t="inlineStr">
        <is>
          <t>FALSO</t>
        </is>
      </c>
      <c r="S1262" s="26" t="inlineStr">
        <is>
          <t>FALSO</t>
        </is>
      </c>
      <c r="T1262" s="211" t="n"/>
      <c r="U1262" s="211" t="n"/>
      <c r="V1262" s="290" t="inlineStr">
        <is>
          <t>Plot válido</t>
        </is>
      </c>
    </row>
    <row r="1263" ht="15.75" customHeight="1" s="412">
      <c r="A1263" s="199" t="n">
        <v>5620</v>
      </c>
      <c r="B1263" s="200" t="n">
        <v>64</v>
      </c>
      <c r="C1263" s="252" t="n">
        <v>233</v>
      </c>
      <c r="D1263" s="252" t="n">
        <v>21</v>
      </c>
      <c r="E1263" s="139" t="n">
        <v>43657</v>
      </c>
      <c r="F1263" s="252" t="n">
        <v>5232</v>
      </c>
      <c r="G1263" s="252" t="n">
        <v>7910</v>
      </c>
      <c r="H1263" s="253" t="n">
        <v>7468</v>
      </c>
      <c r="I1263" s="252" t="n"/>
      <c r="J1263" s="47">
        <f>+(((G1263-F1263)-(H1263-F1263))/(H1263-F1263))*100</f>
        <v/>
      </c>
      <c r="K1263" s="249" t="n"/>
      <c r="L1263" s="251" t="n"/>
      <c r="M1263" s="251" t="n"/>
      <c r="N1263" s="206" t="n"/>
      <c r="O1263" s="206" t="n"/>
      <c r="P1263" s="207">
        <f>+(((H1263-F1263)/1000)*1000)/10</f>
        <v/>
      </c>
      <c r="Q1263" s="207" t="n"/>
      <c r="R1263" s="26" t="inlineStr">
        <is>
          <t>FALSO</t>
        </is>
      </c>
      <c r="S1263" s="26" t="inlineStr">
        <is>
          <t>FALSO</t>
        </is>
      </c>
      <c r="T1263" s="211" t="n"/>
      <c r="U1263" s="211" t="n"/>
      <c r="V1263" s="290" t="inlineStr">
        <is>
          <t>Plot válido</t>
        </is>
      </c>
    </row>
    <row r="1264" ht="15.75" customHeight="1" s="412">
      <c r="A1264" s="199" t="n">
        <v>6005</v>
      </c>
      <c r="B1264" s="200" t="n">
        <v>126</v>
      </c>
      <c r="C1264" s="252" t="n">
        <v>233</v>
      </c>
      <c r="D1264" s="252" t="n">
        <v>22</v>
      </c>
      <c r="E1264" s="139" t="n">
        <v>43685</v>
      </c>
      <c r="F1264" s="252" t="n">
        <v>5232</v>
      </c>
      <c r="G1264" s="252" t="n">
        <v>7408</v>
      </c>
      <c r="H1264" s="253" t="n">
        <v>7109</v>
      </c>
      <c r="I1264" s="252" t="n">
        <v>7</v>
      </c>
      <c r="J1264" s="47">
        <f>+(((G1264-F1264)-(H1264-F1264))/(H1264-F1264))*100</f>
        <v/>
      </c>
      <c r="K1264" s="249" t="n"/>
      <c r="L1264" s="250">
        <f>AVERAGE(J1264:J1265)</f>
        <v/>
      </c>
      <c r="M1264" s="250">
        <f>_xlfn.STDEV.S(J1264,J1265)</f>
        <v/>
      </c>
      <c r="N1264" s="206" t="n"/>
      <c r="O1264" s="206" t="n"/>
      <c r="P1264" s="207">
        <f>+(((H1264-F1264)/1000)*1000)/10</f>
        <v/>
      </c>
      <c r="Q1264" s="207">
        <f>AVERAGE(P1264:P1265)</f>
        <v/>
      </c>
      <c r="R1264" s="26" t="inlineStr">
        <is>
          <t>FALSO</t>
        </is>
      </c>
      <c r="S1264" s="26" t="inlineStr">
        <is>
          <t>FALSO</t>
        </is>
      </c>
      <c r="T1264" s="211" t="n"/>
      <c r="U1264" s="211" t="n"/>
      <c r="V1264" s="290" t="inlineStr">
        <is>
          <t>Plot válido</t>
        </is>
      </c>
    </row>
    <row r="1265" ht="15.75" customHeight="1" s="412">
      <c r="A1265" s="199" t="n">
        <v>6006</v>
      </c>
      <c r="B1265" s="200" t="n">
        <v>126</v>
      </c>
      <c r="C1265" s="252" t="n">
        <v>233</v>
      </c>
      <c r="D1265" s="252" t="n">
        <v>22</v>
      </c>
      <c r="E1265" s="139" t="n">
        <v>43685</v>
      </c>
      <c r="F1265" s="252" t="n">
        <v>5232</v>
      </c>
      <c r="G1265" s="252" t="n">
        <v>7414</v>
      </c>
      <c r="H1265" s="253" t="n">
        <v>7091</v>
      </c>
      <c r="I1265" s="252" t="n"/>
      <c r="J1265" s="47">
        <f>+(((G1265-F1265)-(H1265-F1265))/(H1265-F1265))*100</f>
        <v/>
      </c>
      <c r="K1265" s="249" t="n"/>
      <c r="L1265" s="251" t="n"/>
      <c r="M1265" s="251" t="n"/>
      <c r="N1265" s="206" t="n"/>
      <c r="O1265" s="206" t="n"/>
      <c r="P1265" s="207">
        <f>+(((H1265-F1265)/1000)*1000)/10</f>
        <v/>
      </c>
      <c r="Q1265" s="207" t="n"/>
      <c r="R1265" s="26" t="inlineStr">
        <is>
          <t>FALSO</t>
        </is>
      </c>
      <c r="S1265" s="26" t="inlineStr">
        <is>
          <t>FALSO</t>
        </is>
      </c>
      <c r="T1265" s="211" t="n"/>
      <c r="U1265" s="211" t="n"/>
      <c r="V1265" s="290" t="inlineStr">
        <is>
          <t>Plot válido</t>
        </is>
      </c>
    </row>
    <row r="1266" ht="15.75" customHeight="1" s="412">
      <c r="A1266" s="199" t="n">
        <v>3387</v>
      </c>
      <c r="B1266" s="200" t="n">
        <v>143</v>
      </c>
      <c r="C1266" s="246" t="n">
        <v>234</v>
      </c>
      <c r="D1266" s="246" t="n">
        <v>13</v>
      </c>
      <c r="E1266" s="46" t="n">
        <v>43587</v>
      </c>
      <c r="F1266" s="246" t="n">
        <v>5229</v>
      </c>
      <c r="G1266" s="246" t="n">
        <v>7471</v>
      </c>
      <c r="H1266" s="248" t="n">
        <v>7051</v>
      </c>
      <c r="I1266" s="246" t="n">
        <v>1</v>
      </c>
      <c r="J1266" s="47">
        <f>+(((G1266-F1266)-(H1266-F1266))/(H1266-F1266))*100</f>
        <v/>
      </c>
      <c r="K1266" s="249" t="inlineStr">
        <is>
          <t>MF</t>
        </is>
      </c>
      <c r="L1266" s="250">
        <f>AVERAGE(J1266:J1267)</f>
        <v/>
      </c>
      <c r="M1266" s="250">
        <f>_xlfn.STDEV.S(J1266,J1267)</f>
        <v/>
      </c>
      <c r="N1266" s="206" t="n">
        <v>2</v>
      </c>
      <c r="O1266" s="206" t="n"/>
      <c r="P1266" s="207">
        <f>+(((H1266-F1266)/1000)*1000)/10</f>
        <v/>
      </c>
      <c r="Q1266" s="207">
        <f>AVERAGE(P1266:P1267)</f>
        <v/>
      </c>
      <c r="R1266" s="26" t="inlineStr">
        <is>
          <t>FALSO</t>
        </is>
      </c>
      <c r="S1266" s="26" t="inlineStr">
        <is>
          <t>FALSO</t>
        </is>
      </c>
      <c r="T1266" s="211" t="n"/>
      <c r="U1266" s="211" t="n"/>
      <c r="V1266" s="290" t="inlineStr">
        <is>
          <t>Plot válido</t>
        </is>
      </c>
    </row>
    <row r="1267" ht="15.75" customHeight="1" s="412">
      <c r="A1267" s="199" t="n">
        <v>3388</v>
      </c>
      <c r="B1267" s="200" t="n">
        <v>144</v>
      </c>
      <c r="C1267" s="246" t="n">
        <v>234</v>
      </c>
      <c r="D1267" s="246" t="n">
        <v>13</v>
      </c>
      <c r="E1267" s="46" t="n">
        <v>43587</v>
      </c>
      <c r="F1267" s="246" t="n">
        <v>5238</v>
      </c>
      <c r="G1267" s="246" t="n">
        <v>7417</v>
      </c>
      <c r="H1267" s="248" t="n">
        <v>7004</v>
      </c>
      <c r="I1267" s="246" t="n"/>
      <c r="J1267" s="47">
        <f>+(((G1267-F1267)-(H1267-F1267))/(H1267-F1267))*100</f>
        <v/>
      </c>
      <c r="K1267" s="249" t="n"/>
      <c r="L1267" s="251" t="n"/>
      <c r="M1267" s="251" t="n"/>
      <c r="N1267" s="206" t="n"/>
      <c r="O1267" s="206" t="n"/>
      <c r="P1267" s="207">
        <f>+(((H1267-F1267)/1000)*1000)/10</f>
        <v/>
      </c>
      <c r="Q1267" s="207" t="n"/>
      <c r="R1267" s="26" t="inlineStr">
        <is>
          <t>FALSO</t>
        </is>
      </c>
      <c r="S1267" s="26" t="inlineStr">
        <is>
          <t>FALSO</t>
        </is>
      </c>
      <c r="T1267" s="211" t="n"/>
      <c r="U1267" s="211" t="n"/>
      <c r="V1267" s="290" t="inlineStr">
        <is>
          <t>Plot válido</t>
        </is>
      </c>
    </row>
    <row r="1268" ht="15.75" customHeight="1" s="412">
      <c r="A1268" s="199" t="n">
        <v>4109</v>
      </c>
      <c r="B1268" s="200" t="n">
        <v>139</v>
      </c>
      <c r="C1268" s="246" t="n">
        <v>234</v>
      </c>
      <c r="D1268" s="246" t="n">
        <v>15</v>
      </c>
      <c r="E1268" s="46" t="n">
        <v>43599</v>
      </c>
      <c r="F1268" s="246" t="n">
        <v>5218</v>
      </c>
      <c r="G1268" s="246" t="n">
        <v>8489</v>
      </c>
      <c r="H1268" s="248" t="n">
        <v>7729</v>
      </c>
      <c r="I1268" s="246" t="n"/>
      <c r="J1268" s="47">
        <f>+(((G1268-F1268)-(H1268-F1268))/(H1268-F1268))*100</f>
        <v/>
      </c>
      <c r="K1268" s="254" t="n"/>
      <c r="L1268" s="250">
        <f>AVERAGE(J1268:J1269)</f>
        <v/>
      </c>
      <c r="M1268" s="250">
        <f>_xlfn.STDEV.S(J1268,J1269)</f>
        <v/>
      </c>
      <c r="N1268" s="206" t="n"/>
      <c r="O1268" s="206" t="n"/>
      <c r="P1268" s="207">
        <f>+(((H1268-F1268)/1000)*1000)/10</f>
        <v/>
      </c>
      <c r="Q1268" s="207">
        <f>AVERAGE(P1268:P1269)</f>
        <v/>
      </c>
      <c r="R1268" s="26" t="inlineStr">
        <is>
          <t>FALSO</t>
        </is>
      </c>
      <c r="S1268" s="26" t="inlineStr">
        <is>
          <t>FALSO</t>
        </is>
      </c>
      <c r="T1268" s="211" t="n"/>
      <c r="U1268" s="211" t="n"/>
      <c r="V1268" s="290" t="inlineStr">
        <is>
          <t>Plot válido</t>
        </is>
      </c>
    </row>
    <row r="1269" ht="15.75" customHeight="1" s="412">
      <c r="A1269" s="199" t="n">
        <v>4110</v>
      </c>
      <c r="B1269" s="200" t="n">
        <v>140</v>
      </c>
      <c r="C1269" s="246" t="n">
        <v>234</v>
      </c>
      <c r="D1269" s="246" t="n">
        <v>15</v>
      </c>
      <c r="E1269" s="46" t="n">
        <v>43599</v>
      </c>
      <c r="F1269" s="246" t="n">
        <v>5241</v>
      </c>
      <c r="G1269" s="246" t="n">
        <v>8384</v>
      </c>
      <c r="H1269" s="248" t="n">
        <v>7655</v>
      </c>
      <c r="I1269" s="246" t="n"/>
      <c r="J1269" s="47">
        <f>+(((G1269-F1269)-(H1269-F1269))/(H1269-F1269))*100</f>
        <v/>
      </c>
      <c r="K1269" s="254" t="n"/>
      <c r="L1269" s="251" t="n"/>
      <c r="M1269" s="251" t="n"/>
      <c r="N1269" s="206" t="n"/>
      <c r="O1269" s="206" t="n"/>
      <c r="P1269" s="207">
        <f>+(((H1269-F1269)/1000)*1000)/10</f>
        <v/>
      </c>
      <c r="Q1269" s="207" t="n"/>
      <c r="R1269" s="26" t="inlineStr">
        <is>
          <t>FALSO</t>
        </is>
      </c>
      <c r="S1269" s="26" t="inlineStr">
        <is>
          <t>FALSO</t>
        </is>
      </c>
      <c r="T1269" s="211" t="n"/>
      <c r="U1269" s="211" t="n"/>
      <c r="V1269" s="290" t="inlineStr">
        <is>
          <t>Plot válido</t>
        </is>
      </c>
    </row>
    <row r="1270" hidden="1" ht="15.75" customHeight="1" s="412">
      <c r="A1270" s="199" t="n">
        <v>4755</v>
      </c>
      <c r="B1270" s="200" t="n">
        <v>139</v>
      </c>
      <c r="C1270" s="246" t="n">
        <v>234</v>
      </c>
      <c r="D1270" s="246" t="n">
        <v>17</v>
      </c>
      <c r="E1270" s="46" t="n">
        <v>43619</v>
      </c>
      <c r="F1270" s="246" t="n">
        <v>5218</v>
      </c>
      <c r="G1270" s="246" t="n">
        <v>8253</v>
      </c>
      <c r="H1270" s="248" t="n">
        <v>7546</v>
      </c>
      <c r="I1270" s="246" t="n"/>
      <c r="J1270" s="47">
        <f>+(((G1270-F1270)-(H1270-F1270))/(H1270-F1270))*100</f>
        <v/>
      </c>
      <c r="K1270" s="249" t="n"/>
      <c r="L1270" s="250">
        <f>AVERAGE(J1270:J1271)</f>
        <v/>
      </c>
      <c r="M1270" s="250">
        <f>_xlfn.STDEV.S(J1270,J1271)</f>
        <v/>
      </c>
      <c r="N1270" s="206" t="n"/>
      <c r="O1270" s="206" t="n"/>
      <c r="P1270" s="207">
        <f>+(((H1270-F1270)/1000)*1000)/10</f>
        <v/>
      </c>
      <c r="Q1270" s="207">
        <f>AVERAGE(P1270:P1271)</f>
        <v/>
      </c>
      <c r="R1270" s="26" t="inlineStr">
        <is>
          <t>FALSO</t>
        </is>
      </c>
      <c r="S1270" s="26" t="inlineStr">
        <is>
          <t>FALSO</t>
        </is>
      </c>
      <c r="T1270" s="211" t="n"/>
      <c r="U1270" s="211" t="n"/>
      <c r="V1270" s="290" t="inlineStr">
        <is>
          <t>Se descarta</t>
        </is>
      </c>
    </row>
    <row r="1271" hidden="1" ht="15.75" customHeight="1" s="412">
      <c r="A1271" s="199" t="n">
        <v>4756</v>
      </c>
      <c r="B1271" s="200" t="n">
        <v>140</v>
      </c>
      <c r="C1271" s="246" t="n">
        <v>234</v>
      </c>
      <c r="D1271" s="246" t="n">
        <v>17</v>
      </c>
      <c r="E1271" s="46" t="n">
        <v>43619</v>
      </c>
      <c r="F1271" s="246" t="n">
        <v>5241</v>
      </c>
      <c r="G1271" s="246" t="n">
        <v>8278</v>
      </c>
      <c r="H1271" s="248" t="n">
        <v>7575</v>
      </c>
      <c r="I1271" s="246" t="n"/>
      <c r="J1271" s="47">
        <f>+(((G1271-F1271)-(H1271-F1271))/(H1271-F1271))*100</f>
        <v/>
      </c>
      <c r="K1271" s="249" t="n"/>
      <c r="L1271" s="251" t="n"/>
      <c r="M1271" s="251" t="n"/>
      <c r="N1271" s="206" t="n"/>
      <c r="O1271" s="206" t="n"/>
      <c r="P1271" s="207">
        <f>+(((H1271-F1271)/1000)*1000)/10</f>
        <v/>
      </c>
      <c r="Q1271" s="207" t="n"/>
      <c r="R1271" s="26" t="inlineStr">
        <is>
          <t>FALSO</t>
        </is>
      </c>
      <c r="S1271" s="26" t="inlineStr">
        <is>
          <t>FALSO</t>
        </is>
      </c>
      <c r="T1271" s="211" t="n"/>
      <c r="U1271" s="211" t="n"/>
      <c r="V1271" s="290" t="inlineStr">
        <is>
          <t>Se descarta</t>
        </is>
      </c>
    </row>
    <row r="1272" hidden="1" ht="15.75" customHeight="1" s="412">
      <c r="A1272" s="199" t="n">
        <v>6007</v>
      </c>
      <c r="B1272" s="200" t="n">
        <v>127</v>
      </c>
      <c r="C1272" s="252" t="n">
        <v>234</v>
      </c>
      <c r="D1272" s="252" t="n">
        <v>22</v>
      </c>
      <c r="E1272" s="139" t="n">
        <v>43685</v>
      </c>
      <c r="F1272" s="252" t="n">
        <v>5247</v>
      </c>
      <c r="G1272" s="252" t="n">
        <v>8628</v>
      </c>
      <c r="H1272" s="253" t="n">
        <v>8159</v>
      </c>
      <c r="I1272" s="252" t="n"/>
      <c r="J1272" s="47">
        <f>+(((G1272-F1272)-(H1272-F1272))/(H1272-F1272))*100</f>
        <v/>
      </c>
      <c r="K1272" s="249" t="n"/>
      <c r="L1272" s="250">
        <f>AVERAGE(J1272:J1273)</f>
        <v/>
      </c>
      <c r="M1272" s="250">
        <f>_xlfn.STDEV.S(J1272,J1273)</f>
        <v/>
      </c>
      <c r="N1272" s="206" t="n"/>
      <c r="O1272" s="206" t="n"/>
      <c r="P1272" s="207">
        <f>+(((H1272-F1272)/1000)*1000)/10</f>
        <v/>
      </c>
      <c r="Q1272" s="207">
        <f>AVERAGE(P1272:P1273)</f>
        <v/>
      </c>
      <c r="R1272" s="26" t="inlineStr">
        <is>
          <t>FALSO</t>
        </is>
      </c>
      <c r="S1272" s="26" t="inlineStr">
        <is>
          <t>VERDADERO</t>
        </is>
      </c>
      <c r="T1272" s="211" t="n"/>
      <c r="U1272" s="211" t="n"/>
      <c r="V1272" s="290" t="inlineStr">
        <is>
          <t>Se descarta</t>
        </is>
      </c>
    </row>
    <row r="1273" hidden="1" ht="15.75" customHeight="1" s="412">
      <c r="A1273" s="199" t="n">
        <v>6008</v>
      </c>
      <c r="B1273" s="200" t="n">
        <v>127</v>
      </c>
      <c r="C1273" s="252" t="n">
        <v>234</v>
      </c>
      <c r="D1273" s="252" t="n">
        <v>22</v>
      </c>
      <c r="E1273" s="139" t="n">
        <v>43685</v>
      </c>
      <c r="F1273" s="252" t="n">
        <v>5247</v>
      </c>
      <c r="G1273" s="252" t="n">
        <v>8249</v>
      </c>
      <c r="H1273" s="253" t="n">
        <v>7839</v>
      </c>
      <c r="I1273" s="252" t="n"/>
      <c r="J1273" s="47">
        <f>+(((G1273-F1273)-(H1273-F1273))/(H1273-F1273))*100</f>
        <v/>
      </c>
      <c r="K1273" s="249" t="n"/>
      <c r="L1273" s="251" t="n"/>
      <c r="M1273" s="251" t="n"/>
      <c r="N1273" s="206" t="n"/>
      <c r="O1273" s="206" t="n"/>
      <c r="P1273" s="207">
        <f>+(((H1273-F1273)/1000)*1000)/10</f>
        <v/>
      </c>
      <c r="Q1273" s="207" t="n"/>
      <c r="R1273" s="26" t="inlineStr">
        <is>
          <t>FALSO</t>
        </is>
      </c>
      <c r="S1273" s="26" t="inlineStr">
        <is>
          <t>FALSO</t>
        </is>
      </c>
      <c r="T1273" s="211" t="n"/>
      <c r="U1273" s="211" t="n"/>
      <c r="V1273" s="290" t="inlineStr">
        <is>
          <t>Se descarta</t>
        </is>
      </c>
    </row>
    <row r="1274" hidden="1" ht="15.75" customHeight="1" s="412">
      <c r="A1274" s="199" t="n">
        <v>3751</v>
      </c>
      <c r="B1274" s="200" t="n">
        <v>173</v>
      </c>
      <c r="C1274" s="223" t="n">
        <v>235</v>
      </c>
      <c r="D1274" s="223" t="n">
        <v>14</v>
      </c>
      <c r="E1274" s="73" t="n">
        <v>43591</v>
      </c>
      <c r="F1274" s="223" t="n">
        <v>5227</v>
      </c>
      <c r="G1274" s="224" t="n">
        <v>9513</v>
      </c>
      <c r="H1274" s="225" t="n">
        <v>7938</v>
      </c>
      <c r="I1274" s="223" t="n">
        <v>2</v>
      </c>
      <c r="J1274" s="74">
        <f>+(((G1274-F1274)-(H1274-F1274))/(H1274-F1274))*100</f>
        <v/>
      </c>
      <c r="K1274" s="233" t="inlineStr">
        <is>
          <t>1/2</t>
        </is>
      </c>
      <c r="L1274" s="227">
        <f>AVERAGE(J1274:J1275)</f>
        <v/>
      </c>
      <c r="M1274" s="227">
        <f>_xlfn.STDEV.S(J1274,J1275)</f>
        <v/>
      </c>
      <c r="N1274" s="206" t="n">
        <v>3</v>
      </c>
      <c r="O1274" s="206" t="n"/>
      <c r="P1274" s="207">
        <f>+(((H1274-F1274)/1000)*1000)/10</f>
        <v/>
      </c>
      <c r="Q1274" s="207">
        <f>AVERAGE(P1274:P1275)</f>
        <v/>
      </c>
      <c r="R1274" s="26" t="inlineStr">
        <is>
          <t>FALSO</t>
        </is>
      </c>
      <c r="S1274" s="26" t="inlineStr">
        <is>
          <t>FALSO</t>
        </is>
      </c>
      <c r="T1274" s="211" t="n"/>
      <c r="U1274" s="211" t="n"/>
      <c r="V1274" s="290" t="inlineStr">
        <is>
          <t>Se descarta</t>
        </is>
      </c>
    </row>
    <row r="1275" hidden="1" ht="15.75" customHeight="1" s="412">
      <c r="A1275" s="199" t="n">
        <v>3752</v>
      </c>
      <c r="B1275" s="200" t="n">
        <v>174</v>
      </c>
      <c r="C1275" s="223" t="n">
        <v>235</v>
      </c>
      <c r="D1275" s="223" t="n">
        <v>14</v>
      </c>
      <c r="E1275" s="73" t="n">
        <v>43591</v>
      </c>
      <c r="F1275" s="223" t="n">
        <v>5182</v>
      </c>
      <c r="G1275" s="224" t="n">
        <v>9243</v>
      </c>
      <c r="H1275" s="225" t="n">
        <v>7729</v>
      </c>
      <c r="I1275" s="223" t="n"/>
      <c r="J1275" s="74">
        <f>+(((G1275-F1275)-(H1275-F1275))/(H1275-F1275))*100</f>
        <v/>
      </c>
      <c r="K1275" s="233" t="n"/>
      <c r="L1275" s="228" t="n"/>
      <c r="M1275" s="228" t="n"/>
      <c r="N1275" s="206" t="n"/>
      <c r="O1275" s="206" t="n"/>
      <c r="P1275" s="207">
        <f>+(((H1275-F1275)/1000)*1000)/10</f>
        <v/>
      </c>
      <c r="Q1275" s="207" t="n"/>
      <c r="R1275" s="26" t="inlineStr">
        <is>
          <t>FALSO</t>
        </is>
      </c>
      <c r="S1275" s="26" t="inlineStr">
        <is>
          <t>FALSO</t>
        </is>
      </c>
      <c r="T1275" s="211" t="n"/>
      <c r="U1275" s="211" t="n"/>
      <c r="V1275" s="290" t="inlineStr">
        <is>
          <t>Se descarta</t>
        </is>
      </c>
    </row>
    <row r="1276" hidden="1" ht="15.75" customHeight="1" s="412">
      <c r="A1276" s="199" t="n">
        <v>4411</v>
      </c>
      <c r="B1276" s="200" t="n">
        <v>117</v>
      </c>
      <c r="C1276" s="223" t="n">
        <v>235</v>
      </c>
      <c r="D1276" s="223" t="n">
        <v>16</v>
      </c>
      <c r="E1276" s="73" t="n">
        <v>43607</v>
      </c>
      <c r="F1276" s="223" t="n">
        <v>5221</v>
      </c>
      <c r="G1276" s="223" t="n">
        <v>8871</v>
      </c>
      <c r="H1276" s="225" t="n">
        <v>7892</v>
      </c>
      <c r="I1276" s="223" t="n">
        <v>2</v>
      </c>
      <c r="J1276" s="74">
        <f>+(((G1276-F1276)-(H1276-F1276))/(H1276-F1276))*100</f>
        <v/>
      </c>
      <c r="K1276" s="233" t="inlineStr">
        <is>
          <t>MF</t>
        </is>
      </c>
      <c r="L1276" s="227">
        <f>AVERAGE(J1276:J1277)</f>
        <v/>
      </c>
      <c r="M1276" s="227">
        <f>_xlfn.STDEV.S(J1276,J1277)</f>
        <v/>
      </c>
      <c r="N1276" s="206" t="n"/>
      <c r="O1276" s="206" t="n"/>
      <c r="P1276" s="207">
        <f>+(((H1276-F1276)/1000)*1000)/10</f>
        <v/>
      </c>
      <c r="Q1276" s="207">
        <f>AVERAGE(P1276:P1277)</f>
        <v/>
      </c>
      <c r="R1276" s="26" t="inlineStr">
        <is>
          <t>VERDADERO</t>
        </is>
      </c>
      <c r="S1276" s="26" t="inlineStr">
        <is>
          <t>FALSO</t>
        </is>
      </c>
      <c r="T1276" s="211" t="n"/>
      <c r="U1276" s="211" t="n"/>
      <c r="V1276" s="290" t="inlineStr">
        <is>
          <t>Se descarta</t>
        </is>
      </c>
    </row>
    <row r="1277" hidden="1" ht="15.75" customHeight="1" s="412">
      <c r="A1277" s="199" t="n">
        <v>4412</v>
      </c>
      <c r="B1277" s="200" t="n">
        <v>118</v>
      </c>
      <c r="C1277" s="223" t="n">
        <v>235</v>
      </c>
      <c r="D1277" s="223" t="n">
        <v>16</v>
      </c>
      <c r="E1277" s="73" t="n">
        <v>43607</v>
      </c>
      <c r="F1277" s="223" t="n">
        <v>5249</v>
      </c>
      <c r="G1277" s="223" t="n">
        <v>8619</v>
      </c>
      <c r="H1277" s="225" t="n">
        <v>7731</v>
      </c>
      <c r="I1277" s="223" t="n"/>
      <c r="J1277" s="74">
        <f>+(((G1277-F1277)-(H1277-F1277))/(H1277-F1277))*100</f>
        <v/>
      </c>
      <c r="K1277" s="233" t="n"/>
      <c r="L1277" s="228" t="n"/>
      <c r="M1277" s="228" t="n"/>
      <c r="N1277" s="206" t="n"/>
      <c r="O1277" s="206" t="n"/>
      <c r="P1277" s="207">
        <f>+(((H1277-F1277)/1000)*1000)/10</f>
        <v/>
      </c>
      <c r="Q1277" s="207" t="n"/>
      <c r="R1277" s="26" t="inlineStr">
        <is>
          <t>FALSO</t>
        </is>
      </c>
      <c r="S1277" s="26" t="inlineStr">
        <is>
          <t>FALSO</t>
        </is>
      </c>
      <c r="T1277" s="211" t="n"/>
      <c r="U1277" s="211" t="n"/>
      <c r="V1277" s="290" t="inlineStr">
        <is>
          <t>Se descarta</t>
        </is>
      </c>
    </row>
    <row r="1278" ht="15.75" customHeight="1" s="412">
      <c r="A1278" s="199" t="n">
        <v>5057</v>
      </c>
      <c r="B1278" s="200" t="n">
        <v>117</v>
      </c>
      <c r="C1278" s="223" t="n">
        <v>235</v>
      </c>
      <c r="D1278" s="223" t="n">
        <v>18</v>
      </c>
      <c r="E1278" s="73" t="n">
        <v>43626</v>
      </c>
      <c r="F1278" s="223" t="n">
        <v>5221</v>
      </c>
      <c r="G1278" s="223" t="n">
        <v>8437</v>
      </c>
      <c r="H1278" s="225" t="n">
        <v>7710</v>
      </c>
      <c r="I1278" s="223" t="n">
        <v>7</v>
      </c>
      <c r="J1278" s="74">
        <f>+(((G1278-F1278)-(H1278-F1278))/(H1278-F1278))*100</f>
        <v/>
      </c>
      <c r="K1278" s="233" t="n"/>
      <c r="L1278" s="227">
        <f>AVERAGE(J1278:J1279)</f>
        <v/>
      </c>
      <c r="M1278" s="227">
        <f>_xlfn.STDEV.S(J1278,J1279)</f>
        <v/>
      </c>
      <c r="N1278" s="206" t="n"/>
      <c r="O1278" s="206" t="n"/>
      <c r="P1278" s="207">
        <f>+(((H1278-F1278)/1000)*1000)/10</f>
        <v/>
      </c>
      <c r="Q1278" s="207">
        <f>AVERAGE(P1278:P1279)</f>
        <v/>
      </c>
      <c r="R1278" s="26" t="inlineStr">
        <is>
          <t>FALSO</t>
        </is>
      </c>
      <c r="S1278" s="26" t="inlineStr">
        <is>
          <t>FALSO</t>
        </is>
      </c>
      <c r="T1278" s="211" t="n"/>
      <c r="U1278" s="211" t="n"/>
      <c r="V1278" s="290" t="inlineStr">
        <is>
          <t>Plot válido</t>
        </is>
      </c>
    </row>
    <row r="1279" ht="15.75" customHeight="1" s="412">
      <c r="A1279" s="199" t="n">
        <v>5058</v>
      </c>
      <c r="B1279" s="200" t="n">
        <v>118</v>
      </c>
      <c r="C1279" s="223" t="n">
        <v>235</v>
      </c>
      <c r="D1279" s="223" t="n">
        <v>18</v>
      </c>
      <c r="E1279" s="73" t="n">
        <v>43626</v>
      </c>
      <c r="F1279" s="223" t="n">
        <v>5249</v>
      </c>
      <c r="G1279" s="223" t="n">
        <v>8584</v>
      </c>
      <c r="H1279" s="225" t="n">
        <v>7847</v>
      </c>
      <c r="I1279" s="223" t="n"/>
      <c r="J1279" s="74">
        <f>+(((G1279-F1279)-(H1279-F1279))/(H1279-F1279))*100</f>
        <v/>
      </c>
      <c r="K1279" s="233" t="n"/>
      <c r="L1279" s="228" t="n"/>
      <c r="M1279" s="228" t="n"/>
      <c r="N1279" s="206" t="n"/>
      <c r="O1279" s="206" t="n"/>
      <c r="P1279" s="207">
        <f>+(((H1279-F1279)/1000)*1000)/10</f>
        <v/>
      </c>
      <c r="Q1279" s="207" t="n"/>
      <c r="R1279" s="26" t="inlineStr">
        <is>
          <t>FALSO</t>
        </is>
      </c>
      <c r="S1279" s="26" t="inlineStr">
        <is>
          <t>FALSO</t>
        </is>
      </c>
      <c r="T1279" s="211" t="n"/>
      <c r="U1279" s="211" t="n"/>
      <c r="V1279" s="290" t="inlineStr">
        <is>
          <t>Plot válido</t>
        </is>
      </c>
    </row>
    <row r="1280" ht="15.75" customHeight="1" s="412">
      <c r="A1280" s="199" t="n">
        <v>6009</v>
      </c>
      <c r="B1280" s="200" t="n">
        <v>128</v>
      </c>
      <c r="C1280" s="252" t="n">
        <v>235</v>
      </c>
      <c r="D1280" s="252" t="n">
        <v>22</v>
      </c>
      <c r="E1280" s="139" t="n">
        <v>43685</v>
      </c>
      <c r="F1280" s="252" t="n">
        <v>5213</v>
      </c>
      <c r="G1280" s="252" t="n">
        <v>8192</v>
      </c>
      <c r="H1280" s="253" t="n">
        <v>7761</v>
      </c>
      <c r="I1280" s="252" t="n">
        <v>7</v>
      </c>
      <c r="J1280" s="47">
        <f>+(((G1280-F1280)-(H1280-F1280))/(H1280-F1280))*100</f>
        <v/>
      </c>
      <c r="K1280" s="249" t="n"/>
      <c r="L1280" s="250">
        <f>AVERAGE(J1280:J1281)</f>
        <v/>
      </c>
      <c r="M1280" s="250">
        <f>_xlfn.STDEV.S(J1280,J1281)</f>
        <v/>
      </c>
      <c r="N1280" s="206" t="n"/>
      <c r="O1280" s="206" t="n"/>
      <c r="P1280" s="207">
        <f>+(((H1280-F1280)/1000)*1000)/10</f>
        <v/>
      </c>
      <c r="Q1280" s="207">
        <f>AVERAGE(P1280:P1281)</f>
        <v/>
      </c>
      <c r="R1280" s="26" t="inlineStr">
        <is>
          <t>FALSO</t>
        </is>
      </c>
      <c r="S1280" s="26" t="inlineStr">
        <is>
          <t>FALSO</t>
        </is>
      </c>
      <c r="T1280" s="211" t="n"/>
      <c r="U1280" s="211" t="n"/>
      <c r="V1280" s="290" t="inlineStr">
        <is>
          <t>Plot válido</t>
        </is>
      </c>
    </row>
    <row r="1281" ht="15.75" customHeight="1" s="412">
      <c r="A1281" s="199" t="n">
        <v>6010</v>
      </c>
      <c r="B1281" s="200" t="n">
        <v>128</v>
      </c>
      <c r="C1281" s="252" t="n">
        <v>235</v>
      </c>
      <c r="D1281" s="252" t="n">
        <v>22</v>
      </c>
      <c r="E1281" s="139" t="n">
        <v>43685</v>
      </c>
      <c r="F1281" s="252" t="n">
        <v>5213</v>
      </c>
      <c r="G1281" s="252" t="n">
        <v>8257</v>
      </c>
      <c r="H1281" s="253" t="n">
        <v>7815</v>
      </c>
      <c r="I1281" s="252" t="n"/>
      <c r="J1281" s="47">
        <f>+(((G1281-F1281)-(H1281-F1281))/(H1281-F1281))*100</f>
        <v/>
      </c>
      <c r="K1281" s="249" t="n"/>
      <c r="L1281" s="251" t="n"/>
      <c r="M1281" s="251" t="n"/>
      <c r="N1281" s="206" t="n"/>
      <c r="O1281" s="206" t="n"/>
      <c r="P1281" s="207">
        <f>+(((H1281-F1281)/1000)*1000)/10</f>
        <v/>
      </c>
      <c r="Q1281" s="207" t="n"/>
      <c r="R1281" s="26" t="inlineStr">
        <is>
          <t>FALSO</t>
        </is>
      </c>
      <c r="S1281" s="26" t="inlineStr">
        <is>
          <t>FALSO</t>
        </is>
      </c>
      <c r="T1281" s="211" t="n"/>
      <c r="U1281" s="211" t="n"/>
      <c r="V1281" s="290" t="inlineStr">
        <is>
          <t>Plot válido</t>
        </is>
      </c>
    </row>
    <row r="1282" ht="15.75" customHeight="1" s="412">
      <c r="A1282" s="199" t="n">
        <v>3753</v>
      </c>
      <c r="B1282" s="200" t="n">
        <v>175</v>
      </c>
      <c r="C1282" s="246" t="n">
        <v>236</v>
      </c>
      <c r="D1282" s="246" t="n">
        <v>14</v>
      </c>
      <c r="E1282" s="46" t="n">
        <v>43591</v>
      </c>
      <c r="F1282" s="246" t="n">
        <v>5280</v>
      </c>
      <c r="G1282" s="247" t="n">
        <v>7960</v>
      </c>
      <c r="H1282" s="248" t="n">
        <v>6981</v>
      </c>
      <c r="I1282" s="246" t="n">
        <v>2</v>
      </c>
      <c r="J1282" s="47">
        <f>+(((G1282-F1282)-(H1282-F1282))/(H1282-F1282))*100</f>
        <v/>
      </c>
      <c r="K1282" s="249" t="inlineStr">
        <is>
          <t>1/2</t>
        </is>
      </c>
      <c r="L1282" s="250">
        <f>AVERAGE(J1282:J1283)</f>
        <v/>
      </c>
      <c r="M1282" s="250">
        <f>_xlfn.STDEV.S(J1282,J1283)</f>
        <v/>
      </c>
      <c r="N1282" s="206" t="n">
        <v>2</v>
      </c>
      <c r="O1282" s="206" t="n"/>
      <c r="P1282" s="207">
        <f>+(((H1282-F1282)/1000)*1000)/10</f>
        <v/>
      </c>
      <c r="Q1282" s="207">
        <f>AVERAGE(P1282:P1283)</f>
        <v/>
      </c>
      <c r="R1282" s="26" t="inlineStr">
        <is>
          <t>FALSO</t>
        </is>
      </c>
      <c r="S1282" s="26" t="inlineStr">
        <is>
          <t>FALSO</t>
        </is>
      </c>
      <c r="T1282" s="211" t="n"/>
      <c r="U1282" s="211" t="n"/>
      <c r="V1282" s="290" t="inlineStr">
        <is>
          <t>Plot válido</t>
        </is>
      </c>
    </row>
    <row r="1283" ht="15.75" customHeight="1" s="412">
      <c r="A1283" s="199" t="n">
        <v>3754</v>
      </c>
      <c r="B1283" s="200" t="n">
        <v>176</v>
      </c>
      <c r="C1283" s="246" t="n">
        <v>236</v>
      </c>
      <c r="D1283" s="246" t="n">
        <v>14</v>
      </c>
      <c r="E1283" s="46" t="n">
        <v>43591</v>
      </c>
      <c r="F1283" s="246" t="n">
        <v>5193</v>
      </c>
      <c r="G1283" s="247" t="n">
        <v>7946</v>
      </c>
      <c r="H1283" s="248" t="n">
        <v>6904</v>
      </c>
      <c r="I1283" s="246" t="n"/>
      <c r="J1283" s="47">
        <f>+(((G1283-F1283)-(H1283-F1283))/(H1283-F1283))*100</f>
        <v/>
      </c>
      <c r="K1283" s="249" t="n"/>
      <c r="L1283" s="251" t="n"/>
      <c r="M1283" s="251" t="n"/>
      <c r="N1283" s="206" t="n"/>
      <c r="O1283" s="206" t="n"/>
      <c r="P1283" s="207">
        <f>+(((H1283-F1283)/1000)*1000)/10</f>
        <v/>
      </c>
      <c r="Q1283" s="207" t="n"/>
      <c r="R1283" s="26" t="inlineStr">
        <is>
          <t>FALSO</t>
        </is>
      </c>
      <c r="S1283" s="26" t="inlineStr">
        <is>
          <t>FALSO</t>
        </is>
      </c>
      <c r="T1283" s="211" t="n"/>
      <c r="U1283" s="211" t="n"/>
      <c r="V1283" s="290" t="inlineStr">
        <is>
          <t>Plot válido</t>
        </is>
      </c>
    </row>
    <row r="1284" ht="15.75" customHeight="1" s="412">
      <c r="A1284" s="199" t="n">
        <v>4413</v>
      </c>
      <c r="B1284" s="200" t="n">
        <v>119</v>
      </c>
      <c r="C1284" s="246" t="n">
        <v>236</v>
      </c>
      <c r="D1284" s="246" t="n">
        <v>16</v>
      </c>
      <c r="E1284" s="46" t="n">
        <v>43607</v>
      </c>
      <c r="F1284" s="246" t="n">
        <v>5212</v>
      </c>
      <c r="G1284" s="246" t="n">
        <v>8525</v>
      </c>
      <c r="H1284" s="248" t="n">
        <v>7535</v>
      </c>
      <c r="I1284" s="246" t="n">
        <v>2</v>
      </c>
      <c r="J1284" s="47">
        <f>+(((G1284-F1284)-(H1284-F1284))/(H1284-F1284))*100</f>
        <v/>
      </c>
      <c r="K1284" s="249" t="inlineStr">
        <is>
          <t>MF</t>
        </is>
      </c>
      <c r="L1284" s="250">
        <f>AVERAGE(J1284:J1285)</f>
        <v/>
      </c>
      <c r="M1284" s="250">
        <f>_xlfn.STDEV.S(J1284,J1285)</f>
        <v/>
      </c>
      <c r="N1284" s="206" t="n"/>
      <c r="O1284" s="206" t="n"/>
      <c r="P1284" s="207">
        <f>+(((H1284-F1284)/1000)*1000)/10</f>
        <v/>
      </c>
      <c r="Q1284" s="207">
        <f>AVERAGE(P1284:P1285)</f>
        <v/>
      </c>
      <c r="R1284" s="26" t="inlineStr">
        <is>
          <t>FALSO</t>
        </is>
      </c>
      <c r="S1284" s="26" t="inlineStr">
        <is>
          <t>FALSO</t>
        </is>
      </c>
      <c r="T1284" s="211" t="n"/>
      <c r="U1284" s="211" t="n"/>
      <c r="V1284" s="290" t="inlineStr">
        <is>
          <t>Plot válido</t>
        </is>
      </c>
    </row>
    <row r="1285" ht="15.75" customHeight="1" s="412">
      <c r="A1285" s="199" t="n">
        <v>4414</v>
      </c>
      <c r="B1285" s="200" t="n">
        <v>120</v>
      </c>
      <c r="C1285" s="246" t="n">
        <v>236</v>
      </c>
      <c r="D1285" s="246" t="n">
        <v>16</v>
      </c>
      <c r="E1285" s="46" t="n">
        <v>43607</v>
      </c>
      <c r="F1285" s="246" t="n">
        <v>5196</v>
      </c>
      <c r="G1285" s="246" t="n">
        <v>8294</v>
      </c>
      <c r="H1285" s="248" t="n">
        <v>7343</v>
      </c>
      <c r="I1285" s="246" t="n"/>
      <c r="J1285" s="47">
        <f>+(((G1285-F1285)-(H1285-F1285))/(H1285-F1285))*100</f>
        <v/>
      </c>
      <c r="K1285" s="249" t="n"/>
      <c r="L1285" s="251" t="n"/>
      <c r="M1285" s="251" t="n"/>
      <c r="N1285" s="206" t="n"/>
      <c r="O1285" s="206" t="n"/>
      <c r="P1285" s="207">
        <f>+(((H1285-F1285)/1000)*1000)/10</f>
        <v/>
      </c>
      <c r="Q1285" s="207" t="n"/>
      <c r="R1285" s="26" t="inlineStr">
        <is>
          <t>FALSO</t>
        </is>
      </c>
      <c r="S1285" s="26" t="inlineStr">
        <is>
          <t>FALSO</t>
        </is>
      </c>
      <c r="T1285" s="211" t="n"/>
      <c r="U1285" s="211" t="n"/>
      <c r="V1285" s="290" t="inlineStr">
        <is>
          <t>Plot válido</t>
        </is>
      </c>
    </row>
    <row r="1286" hidden="1" ht="15.75" customHeight="1" s="412">
      <c r="A1286" s="199" t="n">
        <v>5059</v>
      </c>
      <c r="B1286" s="200" t="n">
        <v>119</v>
      </c>
      <c r="C1286" s="246" t="n">
        <v>236</v>
      </c>
      <c r="D1286" s="246" t="n">
        <v>18</v>
      </c>
      <c r="E1286" s="46" t="n">
        <v>43626</v>
      </c>
      <c r="F1286" s="246" t="n">
        <v>5212</v>
      </c>
      <c r="G1286" s="246" t="n">
        <v>7653</v>
      </c>
      <c r="H1286" s="248" t="n">
        <v>7175</v>
      </c>
      <c r="I1286" s="246" t="n">
        <v>7</v>
      </c>
      <c r="J1286" s="47">
        <f>+(((G1286-F1286)-(H1286-F1286))/(H1286-F1286))*100</f>
        <v/>
      </c>
      <c r="K1286" s="249" t="n"/>
      <c r="L1286" s="250">
        <f>AVERAGE(J1286:J1287)</f>
        <v/>
      </c>
      <c r="M1286" s="250">
        <f>_xlfn.STDEV.S(J1286,J1287)</f>
        <v/>
      </c>
      <c r="N1286" s="206" t="n"/>
      <c r="O1286" s="206" t="n"/>
      <c r="P1286" s="207">
        <f>+(((H1286-F1286)/1000)*1000)/10</f>
        <v/>
      </c>
      <c r="Q1286" s="207">
        <f>AVERAGE(P1286:P1287)</f>
        <v/>
      </c>
      <c r="R1286" s="26" t="inlineStr">
        <is>
          <t>FALSO</t>
        </is>
      </c>
      <c r="S1286" s="26" t="inlineStr">
        <is>
          <t>FALSO</t>
        </is>
      </c>
      <c r="T1286" s="211" t="n"/>
      <c r="U1286" s="211" t="n"/>
      <c r="V1286" s="290" t="inlineStr">
        <is>
          <t>Se descarta</t>
        </is>
      </c>
    </row>
    <row r="1287" hidden="1" ht="15.75" customHeight="1" s="412">
      <c r="A1287" s="199" t="n">
        <v>5060</v>
      </c>
      <c r="B1287" s="200" t="n">
        <v>120</v>
      </c>
      <c r="C1287" s="246" t="n">
        <v>236</v>
      </c>
      <c r="D1287" s="246" t="n">
        <v>18</v>
      </c>
      <c r="E1287" s="46" t="n">
        <v>43626</v>
      </c>
      <c r="F1287" s="246" t="n">
        <v>5196</v>
      </c>
      <c r="G1287" s="246" t="n">
        <v>7661</v>
      </c>
      <c r="H1287" s="248" t="n">
        <v>7160</v>
      </c>
      <c r="I1287" s="246" t="n"/>
      <c r="J1287" s="47">
        <f>+(((G1287-F1287)-(H1287-F1287))/(H1287-F1287))*100</f>
        <v/>
      </c>
      <c r="K1287" s="249" t="n"/>
      <c r="L1287" s="251" t="n"/>
      <c r="M1287" s="251" t="n"/>
      <c r="N1287" s="206" t="n"/>
      <c r="O1287" s="206" t="n"/>
      <c r="P1287" s="207">
        <f>+(((H1287-F1287)/1000)*1000)/10</f>
        <v/>
      </c>
      <c r="Q1287" s="207" t="n"/>
      <c r="R1287" s="26" t="inlineStr">
        <is>
          <t>FALSO</t>
        </is>
      </c>
      <c r="S1287" s="26" t="inlineStr">
        <is>
          <t>FALSO</t>
        </is>
      </c>
      <c r="T1287" s="211" t="n"/>
      <c r="U1287" s="211" t="n"/>
      <c r="V1287" s="290" t="inlineStr">
        <is>
          <t>Se descarta</t>
        </is>
      </c>
    </row>
    <row r="1288" hidden="1" ht="15.75" customHeight="1" s="412">
      <c r="A1288" s="199" t="n">
        <v>5621</v>
      </c>
      <c r="B1288" s="200" t="n">
        <v>65</v>
      </c>
      <c r="C1288" s="252" t="n">
        <v>236</v>
      </c>
      <c r="D1288" s="252" t="n">
        <v>21</v>
      </c>
      <c r="E1288" s="139" t="n">
        <v>43657</v>
      </c>
      <c r="F1288" s="252" t="n">
        <v>5215</v>
      </c>
      <c r="G1288" s="252" t="n">
        <v>7836</v>
      </c>
      <c r="H1288" s="253" t="n">
        <v>7332</v>
      </c>
      <c r="I1288" s="252" t="n">
        <v>7</v>
      </c>
      <c r="J1288" s="47">
        <f>+(((G1288-F1288)-(H1288-F1288))/(H1288-F1288))*100</f>
        <v/>
      </c>
      <c r="K1288" s="249" t="n"/>
      <c r="L1288" s="250">
        <f>AVERAGE(J1288:J1289)</f>
        <v/>
      </c>
      <c r="M1288" s="250">
        <f>_xlfn.STDEV.S(J1288,J1289)</f>
        <v/>
      </c>
      <c r="N1288" s="206" t="n"/>
      <c r="O1288" s="206" t="n"/>
      <c r="P1288" s="207">
        <f>+(((H1288-F1288)/1000)*1000)/10</f>
        <v/>
      </c>
      <c r="Q1288" s="207">
        <f>AVERAGE(P1288:P1289)</f>
        <v/>
      </c>
      <c r="R1288" s="26" t="inlineStr">
        <is>
          <t>FALSO</t>
        </is>
      </c>
      <c r="S1288" s="26" t="inlineStr">
        <is>
          <t>FALSO</t>
        </is>
      </c>
      <c r="T1288" s="211" t="n"/>
      <c r="U1288" s="211" t="n"/>
      <c r="V1288" s="290" t="inlineStr">
        <is>
          <t>Se descarta</t>
        </is>
      </c>
    </row>
    <row r="1289" hidden="1" ht="15.75" customHeight="1" s="412">
      <c r="A1289" s="199" t="n">
        <v>5622</v>
      </c>
      <c r="B1289" s="200" t="n">
        <v>66</v>
      </c>
      <c r="C1289" s="252" t="n">
        <v>236</v>
      </c>
      <c r="D1289" s="252" t="n">
        <v>21</v>
      </c>
      <c r="E1289" s="139" t="n">
        <v>43657</v>
      </c>
      <c r="F1289" s="252" t="n">
        <v>5279</v>
      </c>
      <c r="G1289" s="252" t="n">
        <v>8076</v>
      </c>
      <c r="H1289" s="253" t="n">
        <v>7531</v>
      </c>
      <c r="I1289" s="252" t="n"/>
      <c r="J1289" s="47">
        <f>+(((G1289-F1289)-(H1289-F1289))/(H1289-F1289))*100</f>
        <v/>
      </c>
      <c r="K1289" s="249" t="n"/>
      <c r="L1289" s="251" t="n"/>
      <c r="M1289" s="251" t="n"/>
      <c r="N1289" s="206" t="n"/>
      <c r="O1289" s="206" t="n"/>
      <c r="P1289" s="207">
        <f>+(((H1289-F1289)/1000)*1000)/10</f>
        <v/>
      </c>
      <c r="Q1289" s="207" t="n"/>
      <c r="R1289" s="26" t="inlineStr">
        <is>
          <t>FALSO</t>
        </is>
      </c>
      <c r="S1289" s="26" t="inlineStr">
        <is>
          <t>FALSO</t>
        </is>
      </c>
      <c r="T1289" s="211" t="n"/>
      <c r="U1289" s="211" t="n"/>
      <c r="V1289" s="290" t="inlineStr">
        <is>
          <t>Se descarta</t>
        </is>
      </c>
    </row>
    <row r="1290" hidden="1" ht="15.75" customHeight="1" s="412">
      <c r="A1290" s="199" t="n">
        <v>6011</v>
      </c>
      <c r="B1290" s="200" t="n">
        <v>129</v>
      </c>
      <c r="C1290" s="252" t="n">
        <v>236</v>
      </c>
      <c r="D1290" s="252" t="n">
        <v>22</v>
      </c>
      <c r="E1290" s="139" t="n">
        <v>43685</v>
      </c>
      <c r="F1290" s="252" t="n">
        <v>5238</v>
      </c>
      <c r="G1290" s="252" t="n">
        <v>7960</v>
      </c>
      <c r="H1290" s="253" t="n">
        <v>7578</v>
      </c>
      <c r="I1290" s="252" t="n">
        <v>7</v>
      </c>
      <c r="J1290" s="47">
        <f>+(((G1290-F1290)-(H1290-F1290))/(H1290-F1290))*100</f>
        <v/>
      </c>
      <c r="K1290" s="249" t="n"/>
      <c r="L1290" s="250">
        <f>AVERAGE(J1290:J1291)</f>
        <v/>
      </c>
      <c r="M1290" s="250">
        <f>_xlfn.STDEV.S(J1290,J1291)</f>
        <v/>
      </c>
      <c r="N1290" s="206" t="n"/>
      <c r="O1290" s="206" t="n"/>
      <c r="P1290" s="207">
        <f>+(((H1290-F1290)/1000)*1000)/10</f>
        <v/>
      </c>
      <c r="Q1290" s="207">
        <f>AVERAGE(P1290:P1291)</f>
        <v/>
      </c>
      <c r="R1290" s="26" t="inlineStr">
        <is>
          <t>FALSO</t>
        </is>
      </c>
      <c r="S1290" s="26" t="inlineStr">
        <is>
          <t>FALSO</t>
        </is>
      </c>
      <c r="T1290" s="211" t="n"/>
      <c r="U1290" s="211" t="n"/>
      <c r="V1290" s="290" t="inlineStr">
        <is>
          <t>Se descarta</t>
        </is>
      </c>
    </row>
    <row r="1291" hidden="1" ht="15.75" customHeight="1" s="412">
      <c r="A1291" s="199" t="n">
        <v>6012</v>
      </c>
      <c r="B1291" s="200" t="n">
        <v>129</v>
      </c>
      <c r="C1291" s="252" t="n">
        <v>236</v>
      </c>
      <c r="D1291" s="252" t="n">
        <v>22</v>
      </c>
      <c r="E1291" s="139" t="n">
        <v>43685</v>
      </c>
      <c r="F1291" s="252" t="n">
        <v>5238</v>
      </c>
      <c r="G1291" s="252" t="n">
        <v>8115</v>
      </c>
      <c r="H1291" s="253" t="n">
        <v>7698</v>
      </c>
      <c r="I1291" s="252" t="n"/>
      <c r="J1291" s="47">
        <f>+(((G1291-F1291)-(H1291-F1291))/(H1291-F1291))*100</f>
        <v/>
      </c>
      <c r="K1291" s="249" t="n"/>
      <c r="L1291" s="251" t="n"/>
      <c r="M1291" s="251" t="n"/>
      <c r="N1291" s="206" t="n"/>
      <c r="O1291" s="206" t="n"/>
      <c r="P1291" s="207">
        <f>+(((H1291-F1291)/1000)*1000)/10</f>
        <v/>
      </c>
      <c r="Q1291" s="207" t="n"/>
      <c r="R1291" s="26" t="inlineStr">
        <is>
          <t>FALSO</t>
        </is>
      </c>
      <c r="S1291" s="26" t="inlineStr">
        <is>
          <t>FALSO</t>
        </is>
      </c>
      <c r="T1291" s="211" t="n"/>
      <c r="U1291" s="211" t="n"/>
      <c r="V1291" s="290" t="inlineStr">
        <is>
          <t>Se descarta</t>
        </is>
      </c>
    </row>
    <row r="1292" hidden="1" ht="15.75" customHeight="1" s="412">
      <c r="A1292" s="199" t="n">
        <v>2959</v>
      </c>
      <c r="B1292" s="200" t="n">
        <v>43</v>
      </c>
      <c r="C1292" s="246" t="n">
        <v>237</v>
      </c>
      <c r="D1292" s="246" t="n">
        <v>11</v>
      </c>
      <c r="E1292" s="46" t="n">
        <v>43571</v>
      </c>
      <c r="F1292" s="247" t="n">
        <v>5211</v>
      </c>
      <c r="G1292" s="246" t="n">
        <v>8602</v>
      </c>
      <c r="H1292" s="248" t="n">
        <v>7354</v>
      </c>
      <c r="I1292" s="246" t="n">
        <v>2</v>
      </c>
      <c r="J1292" s="47">
        <f>+(((G1292-F1292)-(H1292-F1292))/(H1292-F1292))*100</f>
        <v/>
      </c>
      <c r="K1292" s="249" t="inlineStr">
        <is>
          <t>1/4</t>
        </is>
      </c>
      <c r="L1292" s="250">
        <f>AVERAGE(J1292:J1293)</f>
        <v/>
      </c>
      <c r="M1292" s="250">
        <f>_xlfn.STDEV.S(J1292,J1293)</f>
        <v/>
      </c>
      <c r="N1292" s="206" t="n">
        <v>2</v>
      </c>
      <c r="O1292" s="206" t="n"/>
      <c r="P1292" s="207">
        <f>+(((H1292-F1292)/1000)*1000)/10</f>
        <v/>
      </c>
      <c r="Q1292" s="207">
        <f>AVERAGE(P1292:P1293)</f>
        <v/>
      </c>
      <c r="R1292" s="26" t="inlineStr">
        <is>
          <t>FALSO</t>
        </is>
      </c>
      <c r="S1292" s="26" t="inlineStr">
        <is>
          <t>FALSO</t>
        </is>
      </c>
      <c r="T1292" s="211" t="n"/>
      <c r="U1292" s="211" t="n"/>
      <c r="V1292" s="290" t="inlineStr">
        <is>
          <t>Se descarta</t>
        </is>
      </c>
    </row>
    <row r="1293" hidden="1" ht="15.75" customHeight="1" s="412">
      <c r="A1293" s="199" t="n">
        <v>2960</v>
      </c>
      <c r="B1293" s="200" t="n">
        <v>44</v>
      </c>
      <c r="C1293" s="246" t="n">
        <v>237</v>
      </c>
      <c r="D1293" s="246" t="n">
        <v>11</v>
      </c>
      <c r="E1293" s="46" t="n">
        <v>43571</v>
      </c>
      <c r="F1293" s="247" t="n">
        <v>5218</v>
      </c>
      <c r="G1293" s="246" t="n">
        <v>8518</v>
      </c>
      <c r="H1293" s="248" t="n">
        <v>7287</v>
      </c>
      <c r="I1293" s="246" t="n"/>
      <c r="J1293" s="47">
        <f>+(((G1293-F1293)-(H1293-F1293))/(H1293-F1293))*100</f>
        <v/>
      </c>
      <c r="K1293" s="249" t="n"/>
      <c r="L1293" s="251" t="n"/>
      <c r="M1293" s="251" t="n"/>
      <c r="N1293" s="206" t="n"/>
      <c r="O1293" s="206" t="n"/>
      <c r="P1293" s="207">
        <f>+(((H1293-F1293)/1000)*1000)/10</f>
        <v/>
      </c>
      <c r="Q1293" s="207" t="n"/>
      <c r="R1293" s="26" t="inlineStr">
        <is>
          <t>FALSO</t>
        </is>
      </c>
      <c r="S1293" s="26" t="inlineStr">
        <is>
          <t>FALSO</t>
        </is>
      </c>
      <c r="T1293" s="211" t="n"/>
      <c r="U1293" s="211" t="n"/>
      <c r="V1293" s="290" t="inlineStr">
        <is>
          <t>Se descarta</t>
        </is>
      </c>
    </row>
    <row r="1294" hidden="1" ht="15.75" customHeight="1" s="412">
      <c r="A1294" s="199" t="n">
        <v>3755</v>
      </c>
      <c r="B1294" s="200" t="n">
        <v>177</v>
      </c>
      <c r="C1294" s="246" t="n">
        <v>237</v>
      </c>
      <c r="D1294" s="246" t="n">
        <v>14</v>
      </c>
      <c r="E1294" s="46" t="n">
        <v>43591</v>
      </c>
      <c r="F1294" s="246" t="n">
        <v>5259</v>
      </c>
      <c r="G1294" s="247" t="n">
        <v>8942</v>
      </c>
      <c r="H1294" s="248" t="n">
        <v>7896</v>
      </c>
      <c r="I1294" s="246" t="n"/>
      <c r="J1294" s="47">
        <f>+(((G1294-F1294)-(H1294-F1294))/(H1294-F1294))*100</f>
        <v/>
      </c>
      <c r="K1294" s="249" t="inlineStr">
        <is>
          <t>2/5</t>
        </is>
      </c>
      <c r="L1294" s="250">
        <f>AVERAGE(J1294:J1295)</f>
        <v/>
      </c>
      <c r="M1294" s="250">
        <f>_xlfn.STDEV.S(J1294,J1295)</f>
        <v/>
      </c>
      <c r="N1294" s="206" t="n"/>
      <c r="O1294" s="206" t="n"/>
      <c r="P1294" s="207">
        <f>+(((H1294-F1294)/1000)*1000)/10</f>
        <v/>
      </c>
      <c r="Q1294" s="207">
        <f>AVERAGE(P1294:P1295)</f>
        <v/>
      </c>
      <c r="R1294" s="26" t="inlineStr">
        <is>
          <t>VERDADERO</t>
        </is>
      </c>
      <c r="S1294" s="26" t="inlineStr">
        <is>
          <t>FALSO</t>
        </is>
      </c>
      <c r="T1294" s="211" t="n"/>
      <c r="U1294" s="211" t="n"/>
      <c r="V1294" s="290" t="inlineStr">
        <is>
          <t>Se descarta</t>
        </is>
      </c>
    </row>
    <row r="1295" hidden="1" ht="15.75" customHeight="1" s="412">
      <c r="A1295" s="199" t="n">
        <v>3756</v>
      </c>
      <c r="B1295" s="200" t="n">
        <v>178</v>
      </c>
      <c r="C1295" s="246" t="n">
        <v>237</v>
      </c>
      <c r="D1295" s="246" t="n">
        <v>14</v>
      </c>
      <c r="E1295" s="46" t="n">
        <v>43591</v>
      </c>
      <c r="F1295" s="246" t="n">
        <v>5226</v>
      </c>
      <c r="G1295" s="247" t="n">
        <v>8918</v>
      </c>
      <c r="H1295" s="248" t="n">
        <v>7913</v>
      </c>
      <c r="I1295" s="246" t="n"/>
      <c r="J1295" s="47">
        <f>+(((G1295-F1295)-(H1295-F1295))/(H1295-F1295))*100</f>
        <v/>
      </c>
      <c r="K1295" s="249" t="n"/>
      <c r="L1295" s="251" t="n"/>
      <c r="M1295" s="251" t="n"/>
      <c r="N1295" s="206" t="n"/>
      <c r="O1295" s="206" t="n"/>
      <c r="P1295" s="207">
        <f>+(((H1295-F1295)/1000)*1000)/10</f>
        <v/>
      </c>
      <c r="Q1295" s="207" t="n"/>
      <c r="R1295" s="26" t="inlineStr">
        <is>
          <t>FALSO</t>
        </is>
      </c>
      <c r="S1295" s="26" t="inlineStr">
        <is>
          <t>FALSO</t>
        </is>
      </c>
      <c r="T1295" s="211" t="n"/>
      <c r="U1295" s="211" t="n"/>
      <c r="V1295" s="290" t="inlineStr">
        <is>
          <t>Se descarta</t>
        </is>
      </c>
    </row>
    <row r="1296" ht="15.75" customHeight="1" s="412">
      <c r="A1296" s="199" t="n">
        <v>4415</v>
      </c>
      <c r="B1296" s="200" t="n">
        <v>121</v>
      </c>
      <c r="C1296" s="246" t="n">
        <v>237</v>
      </c>
      <c r="D1296" s="246" t="n">
        <v>16</v>
      </c>
      <c r="E1296" s="46" t="n">
        <v>43607</v>
      </c>
      <c r="F1296" s="246" t="n">
        <v>5262</v>
      </c>
      <c r="G1296" s="246" t="n">
        <v>8175</v>
      </c>
      <c r="H1296" s="248" t="n">
        <v>7523</v>
      </c>
      <c r="I1296" s="246" t="n">
        <v>2</v>
      </c>
      <c r="J1296" s="47">
        <f>+(((G1296-F1296)-(H1296-F1296))/(H1296-F1296))*100</f>
        <v/>
      </c>
      <c r="K1296" s="249" t="n"/>
      <c r="L1296" s="250">
        <f>AVERAGE(J1296:J1297)</f>
        <v/>
      </c>
      <c r="M1296" s="250">
        <f>_xlfn.STDEV.S(J1296,J1297)</f>
        <v/>
      </c>
      <c r="N1296" s="206" t="n"/>
      <c r="O1296" s="206" t="n"/>
      <c r="P1296" s="207">
        <f>+(((H1296-F1296)/1000)*1000)/10</f>
        <v/>
      </c>
      <c r="Q1296" s="207">
        <f>AVERAGE(P1296:P1297)</f>
        <v/>
      </c>
      <c r="R1296" s="26" t="inlineStr">
        <is>
          <t>FALSO</t>
        </is>
      </c>
      <c r="S1296" s="26" t="inlineStr">
        <is>
          <t>FALSO</t>
        </is>
      </c>
      <c r="T1296" s="211" t="n"/>
      <c r="U1296" s="211" t="n"/>
      <c r="V1296" s="290" t="inlineStr">
        <is>
          <t>Plot válido</t>
        </is>
      </c>
    </row>
    <row r="1297" ht="15.75" customHeight="1" s="412">
      <c r="A1297" s="199" t="n">
        <v>4416</v>
      </c>
      <c r="B1297" s="200" t="n">
        <v>122</v>
      </c>
      <c r="C1297" s="246" t="n">
        <v>237</v>
      </c>
      <c r="D1297" s="246" t="n">
        <v>16</v>
      </c>
      <c r="E1297" s="46" t="n">
        <v>43607</v>
      </c>
      <c r="F1297" s="246" t="n">
        <v>5223</v>
      </c>
      <c r="G1297" s="246" t="n">
        <v>8422</v>
      </c>
      <c r="H1297" s="248" t="n">
        <v>7706</v>
      </c>
      <c r="I1297" s="246" t="n"/>
      <c r="J1297" s="47">
        <f>+(((G1297-F1297)-(H1297-F1297))/(H1297-F1297))*100</f>
        <v/>
      </c>
      <c r="K1297" s="249" t="n"/>
      <c r="L1297" s="251" t="n"/>
      <c r="M1297" s="251" t="n"/>
      <c r="N1297" s="206" t="n"/>
      <c r="O1297" s="206" t="n"/>
      <c r="P1297" s="207">
        <f>+(((H1297-F1297)/1000)*1000)/10</f>
        <v/>
      </c>
      <c r="Q1297" s="207" t="n"/>
      <c r="R1297" s="26" t="inlineStr">
        <is>
          <t>FALSO</t>
        </is>
      </c>
      <c r="S1297" s="26" t="inlineStr">
        <is>
          <t>FALSO</t>
        </is>
      </c>
      <c r="T1297" s="211" t="n"/>
      <c r="U1297" s="211" t="n"/>
      <c r="V1297" s="290" t="inlineStr">
        <is>
          <t>Plot válido</t>
        </is>
      </c>
    </row>
    <row r="1298" ht="15.75" customHeight="1" s="412">
      <c r="A1298" s="199" t="n">
        <v>5061</v>
      </c>
      <c r="B1298" s="200" t="n">
        <v>121</v>
      </c>
      <c r="C1298" s="246" t="n">
        <v>237</v>
      </c>
      <c r="D1298" s="246" t="n">
        <v>18</v>
      </c>
      <c r="E1298" s="46" t="n">
        <v>43626</v>
      </c>
      <c r="F1298" s="246" t="n">
        <v>5262</v>
      </c>
      <c r="G1298" s="246" t="n">
        <v>7849</v>
      </c>
      <c r="H1298" s="248" t="n">
        <v>7430</v>
      </c>
      <c r="I1298" s="246" t="n">
        <v>10</v>
      </c>
      <c r="J1298" s="47">
        <f>+(((G1298-F1298)-(H1298-F1298))/(H1298-F1298))*100</f>
        <v/>
      </c>
      <c r="K1298" s="249" t="n"/>
      <c r="L1298" s="250">
        <f>AVERAGE(J1298:J1299)</f>
        <v/>
      </c>
      <c r="M1298" s="250">
        <f>_xlfn.STDEV.S(J1298,J1299)</f>
        <v/>
      </c>
      <c r="N1298" s="206" t="n"/>
      <c r="O1298" s="206" t="n"/>
      <c r="P1298" s="207">
        <f>+(((H1298-F1298)/1000)*1000)/10</f>
        <v/>
      </c>
      <c r="Q1298" s="207">
        <f>AVERAGE(P1298:P1299)</f>
        <v/>
      </c>
      <c r="R1298" s="26" t="inlineStr">
        <is>
          <t>FALSO</t>
        </is>
      </c>
      <c r="S1298" s="26" t="inlineStr">
        <is>
          <t>FALSO</t>
        </is>
      </c>
      <c r="T1298" s="211" t="n"/>
      <c r="U1298" s="211" t="n"/>
      <c r="V1298" s="290" t="inlineStr">
        <is>
          <t>Plot válido</t>
        </is>
      </c>
    </row>
    <row r="1299" ht="15.75" customHeight="1" s="412">
      <c r="A1299" s="199" t="n">
        <v>5062</v>
      </c>
      <c r="B1299" s="200" t="n">
        <v>122</v>
      </c>
      <c r="C1299" s="246" t="n">
        <v>237</v>
      </c>
      <c r="D1299" s="246" t="n">
        <v>18</v>
      </c>
      <c r="E1299" s="46" t="n">
        <v>43626</v>
      </c>
      <c r="F1299" s="246" t="n">
        <v>5223</v>
      </c>
      <c r="G1299" s="246" t="n">
        <v>8110</v>
      </c>
      <c r="H1299" s="248" t="n">
        <v>7623</v>
      </c>
      <c r="I1299" s="246" t="n"/>
      <c r="J1299" s="47">
        <f>+(((G1299-F1299)-(H1299-F1299))/(H1299-F1299))*100</f>
        <v/>
      </c>
      <c r="K1299" s="249" t="n"/>
      <c r="L1299" s="251" t="n"/>
      <c r="M1299" s="251" t="n"/>
      <c r="N1299" s="206" t="n"/>
      <c r="O1299" s="206" t="n"/>
      <c r="P1299" s="207">
        <f>+(((H1299-F1299)/1000)*1000)/10</f>
        <v/>
      </c>
      <c r="Q1299" s="207" t="n"/>
      <c r="R1299" s="26" t="inlineStr">
        <is>
          <t>FALSO</t>
        </is>
      </c>
      <c r="S1299" s="26" t="inlineStr">
        <is>
          <t>FALSO</t>
        </is>
      </c>
      <c r="T1299" s="211" t="n"/>
      <c r="U1299" s="211" t="n"/>
      <c r="V1299" s="290" t="inlineStr">
        <is>
          <t>Plot válido</t>
        </is>
      </c>
    </row>
    <row r="1300" ht="15.75" customHeight="1" s="412">
      <c r="A1300" s="199" t="n">
        <v>5539</v>
      </c>
      <c r="B1300" s="200" t="n">
        <v>31</v>
      </c>
      <c r="C1300" s="246" t="n">
        <v>237</v>
      </c>
      <c r="D1300" s="246" t="n">
        <v>20</v>
      </c>
      <c r="E1300" s="46" t="n">
        <v>43649</v>
      </c>
      <c r="F1300" s="246" t="n">
        <v>5227</v>
      </c>
      <c r="G1300" s="246" t="n">
        <v>7798</v>
      </c>
      <c r="H1300" s="248" t="n">
        <v>7353</v>
      </c>
      <c r="I1300" s="246" t="n">
        <v>9</v>
      </c>
      <c r="J1300" s="47">
        <f>+(((G1300-F1300)-(H1300-F1300))/(H1300-F1300))*100</f>
        <v/>
      </c>
      <c r="K1300" s="249" t="n"/>
      <c r="L1300" s="250">
        <f>AVERAGE(J1300:J1301)</f>
        <v/>
      </c>
      <c r="M1300" s="250">
        <f>_xlfn.STDEV.S(J1300,J1301)</f>
        <v/>
      </c>
      <c r="N1300" s="206" t="n"/>
      <c r="O1300" s="206" t="n"/>
      <c r="P1300" s="207">
        <f>+(((H1300-F1300)/1000)*1000)/10</f>
        <v/>
      </c>
      <c r="Q1300" s="207">
        <f>AVERAGE(P1300:P1301)</f>
        <v/>
      </c>
      <c r="R1300" s="26" t="inlineStr">
        <is>
          <t>FALSO</t>
        </is>
      </c>
      <c r="S1300" s="26" t="inlineStr">
        <is>
          <t>FALSO</t>
        </is>
      </c>
      <c r="T1300" s="211" t="n"/>
      <c r="U1300" s="211" t="n"/>
      <c r="V1300" s="290" t="inlineStr">
        <is>
          <t>Plot válido</t>
        </is>
      </c>
    </row>
    <row r="1301" ht="15.75" customHeight="1" s="412">
      <c r="A1301" s="199" t="n">
        <v>5540</v>
      </c>
      <c r="B1301" s="200" t="n">
        <v>32</v>
      </c>
      <c r="C1301" s="246" t="n">
        <v>237</v>
      </c>
      <c r="D1301" s="246" t="n">
        <v>20</v>
      </c>
      <c r="E1301" s="46" t="n">
        <v>43649</v>
      </c>
      <c r="F1301" s="246" t="n">
        <v>5214</v>
      </c>
      <c r="G1301" s="246" t="n">
        <v>8127</v>
      </c>
      <c r="H1301" s="248" t="n">
        <v>7618</v>
      </c>
      <c r="I1301" s="246" t="n"/>
      <c r="J1301" s="47">
        <f>+(((G1301-F1301)-(H1301-F1301))/(H1301-F1301))*100</f>
        <v/>
      </c>
      <c r="K1301" s="249" t="n"/>
      <c r="L1301" s="251" t="n"/>
      <c r="M1301" s="251" t="n"/>
      <c r="N1301" s="206" t="n"/>
      <c r="O1301" s="206" t="n"/>
      <c r="P1301" s="207">
        <f>+(((H1301-F1301)/1000)*1000)/10</f>
        <v/>
      </c>
      <c r="Q1301" s="207" t="n"/>
      <c r="R1301" s="26" t="inlineStr">
        <is>
          <t>FALSO</t>
        </is>
      </c>
      <c r="S1301" s="26" t="inlineStr">
        <is>
          <t>FALSO</t>
        </is>
      </c>
      <c r="T1301" s="211" t="n"/>
      <c r="U1301" s="211" t="n"/>
      <c r="V1301" s="290" t="inlineStr">
        <is>
          <t>Plot válido</t>
        </is>
      </c>
    </row>
    <row r="1302" ht="15.75" customHeight="1" s="412">
      <c r="A1302" s="199" t="n">
        <v>5623</v>
      </c>
      <c r="B1302" s="200" t="n">
        <v>67</v>
      </c>
      <c r="C1302" s="252" t="n">
        <v>237</v>
      </c>
      <c r="D1302" s="252" t="n">
        <v>21</v>
      </c>
      <c r="E1302" s="139" t="n">
        <v>43657</v>
      </c>
      <c r="F1302" s="252" t="n">
        <v>5217</v>
      </c>
      <c r="G1302" s="252" t="n">
        <v>7857</v>
      </c>
      <c r="H1302" s="253" t="n">
        <v>7403</v>
      </c>
      <c r="I1302" s="252" t="n">
        <v>9</v>
      </c>
      <c r="J1302" s="47">
        <f>+(((G1302-F1302)-(H1302-F1302))/(H1302-F1302))*100</f>
        <v/>
      </c>
      <c r="K1302" s="249" t="n"/>
      <c r="L1302" s="250">
        <f>AVERAGE(J1302:J1303)</f>
        <v/>
      </c>
      <c r="M1302" s="250">
        <f>_xlfn.STDEV.S(J1302,J1303)</f>
        <v/>
      </c>
      <c r="N1302" s="206" t="n"/>
      <c r="O1302" s="206" t="n"/>
      <c r="P1302" s="207">
        <f>+(((H1302-F1302)/1000)*1000)/10</f>
        <v/>
      </c>
      <c r="Q1302" s="207">
        <f>AVERAGE(P1302:P1303)</f>
        <v/>
      </c>
      <c r="R1302" s="26" t="inlineStr">
        <is>
          <t>FALSO</t>
        </is>
      </c>
      <c r="S1302" s="26" t="inlineStr">
        <is>
          <t>FALSO</t>
        </is>
      </c>
      <c r="T1302" s="211" t="n"/>
      <c r="U1302" s="211" t="n"/>
      <c r="V1302" s="290" t="inlineStr">
        <is>
          <t>Plot válido</t>
        </is>
      </c>
    </row>
    <row r="1303" ht="15.75" customHeight="1" s="412">
      <c r="A1303" s="199" t="n">
        <v>5624</v>
      </c>
      <c r="B1303" s="200" t="n">
        <v>68</v>
      </c>
      <c r="C1303" s="252" t="n">
        <v>237</v>
      </c>
      <c r="D1303" s="252" t="n">
        <v>21</v>
      </c>
      <c r="E1303" s="139" t="n">
        <v>43657</v>
      </c>
      <c r="F1303" s="252" t="n">
        <v>5288</v>
      </c>
      <c r="G1303" s="252" t="n">
        <v>7983</v>
      </c>
      <c r="H1303" s="253" t="n">
        <v>7511</v>
      </c>
      <c r="I1303" s="252" t="n"/>
      <c r="J1303" s="47">
        <f>+(((G1303-F1303)-(H1303-F1303))/(H1303-F1303))*100</f>
        <v/>
      </c>
      <c r="K1303" s="249" t="n"/>
      <c r="L1303" s="251" t="n"/>
      <c r="M1303" s="251" t="n"/>
      <c r="N1303" s="206" t="n"/>
      <c r="O1303" s="206" t="n"/>
      <c r="P1303" s="207">
        <f>+(((H1303-F1303)/1000)*1000)/10</f>
        <v/>
      </c>
      <c r="Q1303" s="207" t="n"/>
      <c r="R1303" s="26" t="inlineStr">
        <is>
          <t>FALSO</t>
        </is>
      </c>
      <c r="S1303" s="26" t="inlineStr">
        <is>
          <t>FALSO</t>
        </is>
      </c>
      <c r="T1303" s="211" t="n"/>
      <c r="U1303" s="211" t="n"/>
      <c r="V1303" s="290" t="inlineStr">
        <is>
          <t>Plot válido</t>
        </is>
      </c>
    </row>
    <row r="1304" ht="15.75" customHeight="1" s="412">
      <c r="A1304" s="199" t="n">
        <v>6013</v>
      </c>
      <c r="B1304" s="200" t="n">
        <v>130</v>
      </c>
      <c r="C1304" s="252" t="n">
        <v>237</v>
      </c>
      <c r="D1304" s="252" t="n">
        <v>22</v>
      </c>
      <c r="E1304" s="139" t="n">
        <v>43685</v>
      </c>
      <c r="F1304" s="252" t="n">
        <v>5212</v>
      </c>
      <c r="G1304" s="252" t="n">
        <v>7887</v>
      </c>
      <c r="H1304" s="253" t="n">
        <v>7506</v>
      </c>
      <c r="I1304" s="252" t="n">
        <v>9</v>
      </c>
      <c r="J1304" s="47">
        <f>+(((G1304-F1304)-(H1304-F1304))/(H1304-F1304))*100</f>
        <v/>
      </c>
      <c r="K1304" s="249" t="n"/>
      <c r="L1304" s="250">
        <f>AVERAGE(J1304:J1305)</f>
        <v/>
      </c>
      <c r="M1304" s="250">
        <f>_xlfn.STDEV.S(J1304,J1305)</f>
        <v/>
      </c>
      <c r="N1304" s="206" t="n"/>
      <c r="O1304" s="206" t="n"/>
      <c r="P1304" s="207">
        <f>+(((H1304-F1304)/1000)*1000)/10</f>
        <v/>
      </c>
      <c r="Q1304" s="207">
        <f>AVERAGE(P1304:P1305)</f>
        <v/>
      </c>
      <c r="R1304" s="26" t="inlineStr">
        <is>
          <t>FALSO</t>
        </is>
      </c>
      <c r="S1304" s="26" t="inlineStr">
        <is>
          <t>FALSO</t>
        </is>
      </c>
      <c r="T1304" s="211" t="n"/>
      <c r="U1304" s="211" t="n"/>
      <c r="V1304" s="290" t="inlineStr">
        <is>
          <t>Plot válido</t>
        </is>
      </c>
    </row>
    <row r="1305" ht="15.75" customHeight="1" s="412">
      <c r="A1305" s="199" t="n">
        <v>6014</v>
      </c>
      <c r="B1305" s="200" t="n">
        <v>130</v>
      </c>
      <c r="C1305" s="252" t="n">
        <v>237</v>
      </c>
      <c r="D1305" s="252" t="n">
        <v>22</v>
      </c>
      <c r="E1305" s="139" t="n">
        <v>43685</v>
      </c>
      <c r="F1305" s="252" t="n">
        <v>5212</v>
      </c>
      <c r="G1305" s="252" t="n">
        <v>7765</v>
      </c>
      <c r="H1305" s="253" t="n">
        <v>7386</v>
      </c>
      <c r="I1305" s="252" t="n"/>
      <c r="J1305" s="47">
        <f>+(((G1305-F1305)-(H1305-F1305))/(H1305-F1305))*100</f>
        <v/>
      </c>
      <c r="K1305" s="249" t="n"/>
      <c r="L1305" s="251" t="n"/>
      <c r="M1305" s="251" t="n"/>
      <c r="N1305" s="206" t="n"/>
      <c r="O1305" s="206" t="n"/>
      <c r="P1305" s="207">
        <f>+(((H1305-F1305)/1000)*1000)/10</f>
        <v/>
      </c>
      <c r="Q1305" s="207" t="n"/>
      <c r="R1305" s="26" t="inlineStr">
        <is>
          <t>FALSO</t>
        </is>
      </c>
      <c r="S1305" s="26" t="inlineStr">
        <is>
          <t>FALSO</t>
        </is>
      </c>
      <c r="T1305" s="211" t="n"/>
      <c r="U1305" s="211" t="n"/>
      <c r="V1305" s="290" t="inlineStr">
        <is>
          <t>Plot válido</t>
        </is>
      </c>
    </row>
    <row r="1306" ht="15.75" customHeight="1" s="412">
      <c r="A1306" s="199" t="n">
        <v>3389</v>
      </c>
      <c r="B1306" s="200" t="n">
        <v>145</v>
      </c>
      <c r="C1306" s="255" t="n">
        <v>238</v>
      </c>
      <c r="D1306" s="255" t="n">
        <v>13</v>
      </c>
      <c r="E1306" s="58" t="n">
        <v>43587</v>
      </c>
      <c r="F1306" s="255" t="n">
        <v>5181</v>
      </c>
      <c r="G1306" s="255" t="n">
        <v>6899</v>
      </c>
      <c r="H1306" s="256" t="n">
        <v>6405</v>
      </c>
      <c r="I1306" s="255" t="n">
        <v>1</v>
      </c>
      <c r="J1306" s="59">
        <f>+(((G1306-F1306)-(H1306-F1306))/(H1306-F1306))*100</f>
        <v/>
      </c>
      <c r="K1306" s="257" t="inlineStr">
        <is>
          <t>1/2</t>
        </is>
      </c>
      <c r="L1306" s="258">
        <f>AVERAGE(J1306:J1307)</f>
        <v/>
      </c>
      <c r="M1306" s="258">
        <f>_xlfn.STDEV.S(J1306,J1307)</f>
        <v/>
      </c>
      <c r="N1306" s="206" t="n">
        <v>1</v>
      </c>
      <c r="O1306" s="206" t="n"/>
      <c r="P1306" s="207">
        <f>+(((H1306-F1306)/1000)*1000)/10</f>
        <v/>
      </c>
      <c r="Q1306" s="207">
        <f>AVERAGE(P1306:P1307)</f>
        <v/>
      </c>
      <c r="R1306" s="26" t="inlineStr">
        <is>
          <t>FALSO</t>
        </is>
      </c>
      <c r="S1306" s="26" t="inlineStr">
        <is>
          <t>FALSO</t>
        </is>
      </c>
      <c r="T1306" s="211" t="n"/>
      <c r="U1306" s="211" t="n"/>
      <c r="V1306" s="290" t="inlineStr">
        <is>
          <t>Plot válido</t>
        </is>
      </c>
    </row>
    <row r="1307" ht="15.75" customHeight="1" s="412">
      <c r="A1307" s="199" t="n">
        <v>3390</v>
      </c>
      <c r="B1307" s="200" t="n">
        <v>146</v>
      </c>
      <c r="C1307" s="255" t="n">
        <v>238</v>
      </c>
      <c r="D1307" s="255" t="n">
        <v>13</v>
      </c>
      <c r="E1307" s="58" t="n">
        <v>43587</v>
      </c>
      <c r="F1307" s="255" t="n">
        <v>5179</v>
      </c>
      <c r="G1307" s="255" t="n">
        <v>7007</v>
      </c>
      <c r="H1307" s="256" t="n">
        <v>6478</v>
      </c>
      <c r="I1307" s="255" t="n"/>
      <c r="J1307" s="59">
        <f>+(((G1307-F1307)-(H1307-F1307))/(H1307-F1307))*100</f>
        <v/>
      </c>
      <c r="K1307" s="257" t="n"/>
      <c r="L1307" s="259" t="n"/>
      <c r="M1307" s="259" t="n"/>
      <c r="N1307" s="206" t="n"/>
      <c r="O1307" s="206" t="n"/>
      <c r="P1307" s="207">
        <f>+(((H1307-F1307)/1000)*1000)/10</f>
        <v/>
      </c>
      <c r="Q1307" s="207" t="n"/>
      <c r="R1307" s="26" t="inlineStr">
        <is>
          <t>FALSO</t>
        </is>
      </c>
      <c r="S1307" s="26" t="inlineStr">
        <is>
          <t>FALSO</t>
        </is>
      </c>
      <c r="T1307" s="211" t="n"/>
      <c r="U1307" s="211" t="n"/>
      <c r="V1307" s="290" t="inlineStr">
        <is>
          <t>Plot válido</t>
        </is>
      </c>
    </row>
    <row r="1308" ht="15.75" customHeight="1" s="412">
      <c r="A1308" s="199" t="n">
        <v>4111</v>
      </c>
      <c r="B1308" s="200" t="n">
        <v>141</v>
      </c>
      <c r="C1308" s="255" t="n">
        <v>238</v>
      </c>
      <c r="D1308" s="255" t="n">
        <v>15</v>
      </c>
      <c r="E1308" s="58" t="n">
        <v>43599</v>
      </c>
      <c r="F1308" s="255" t="n">
        <v>5187</v>
      </c>
      <c r="G1308" s="255" t="n">
        <v>7440</v>
      </c>
      <c r="H1308" s="256" t="n">
        <v>6795</v>
      </c>
      <c r="I1308" s="255" t="n"/>
      <c r="J1308" s="59">
        <f>+(((G1308-F1308)-(H1308-F1308))/(H1308-F1308))*100</f>
        <v/>
      </c>
      <c r="K1308" s="260" t="inlineStr">
        <is>
          <t>6/5</t>
        </is>
      </c>
      <c r="L1308" s="258">
        <f>AVERAGE(J1308:J1309)</f>
        <v/>
      </c>
      <c r="M1308" s="258">
        <f>_xlfn.STDEV.S(J1308,J1309)</f>
        <v/>
      </c>
      <c r="N1308" s="206" t="n"/>
      <c r="O1308" s="206" t="n"/>
      <c r="P1308" s="207">
        <f>+(((H1308-F1308)/1000)*1000)/10</f>
        <v/>
      </c>
      <c r="Q1308" s="207">
        <f>AVERAGE(P1308:P1309)</f>
        <v/>
      </c>
      <c r="R1308" s="26" t="inlineStr">
        <is>
          <t>FALSO</t>
        </is>
      </c>
      <c r="S1308" s="26" t="inlineStr">
        <is>
          <t>FALSO</t>
        </is>
      </c>
      <c r="T1308" s="211" t="n"/>
      <c r="U1308" s="211" t="n"/>
      <c r="V1308" s="290" t="inlineStr">
        <is>
          <t>Plot válido</t>
        </is>
      </c>
    </row>
    <row r="1309" ht="15.75" customHeight="1" s="412">
      <c r="A1309" s="199" t="n">
        <v>4112</v>
      </c>
      <c r="B1309" s="200" t="n">
        <v>142</v>
      </c>
      <c r="C1309" s="255" t="n">
        <v>238</v>
      </c>
      <c r="D1309" s="255" t="n">
        <v>15</v>
      </c>
      <c r="E1309" s="58" t="n">
        <v>43599</v>
      </c>
      <c r="F1309" s="255" t="n">
        <v>5229</v>
      </c>
      <c r="G1309" s="255" t="n">
        <v>7323</v>
      </c>
      <c r="H1309" s="256" t="n">
        <v>6725</v>
      </c>
      <c r="I1309" s="255" t="n"/>
      <c r="J1309" s="59">
        <f>+(((G1309-F1309)-(H1309-F1309))/(H1309-F1309))*100</f>
        <v/>
      </c>
      <c r="K1309" s="260" t="n"/>
      <c r="L1309" s="259" t="n"/>
      <c r="M1309" s="259" t="n"/>
      <c r="N1309" s="206" t="n"/>
      <c r="O1309" s="206" t="n"/>
      <c r="P1309" s="207">
        <f>+(((H1309-F1309)/1000)*1000)/10</f>
        <v/>
      </c>
      <c r="Q1309" s="207" t="n"/>
      <c r="R1309" s="26" t="inlineStr">
        <is>
          <t>FALSO</t>
        </is>
      </c>
      <c r="S1309" s="26" t="inlineStr">
        <is>
          <t>FALSO</t>
        </is>
      </c>
      <c r="T1309" s="211" t="n"/>
      <c r="U1309" s="211" t="n"/>
      <c r="V1309" s="290" t="inlineStr">
        <is>
          <t>Plot válido</t>
        </is>
      </c>
    </row>
    <row r="1310" ht="15.75" customHeight="1" s="412">
      <c r="A1310" s="199" t="n">
        <v>4757</v>
      </c>
      <c r="B1310" s="200" t="n">
        <v>141</v>
      </c>
      <c r="C1310" s="255" t="n">
        <v>238</v>
      </c>
      <c r="D1310" s="255" t="n">
        <v>17</v>
      </c>
      <c r="E1310" s="58" t="n">
        <v>43619</v>
      </c>
      <c r="F1310" s="255" t="n">
        <v>5187</v>
      </c>
      <c r="G1310" s="255" t="n">
        <v>7356</v>
      </c>
      <c r="H1310" s="256" t="n">
        <v>6979</v>
      </c>
      <c r="I1310" s="255" t="n"/>
      <c r="J1310" s="59">
        <f>+(((G1310-F1310)-(H1310-F1310))/(H1310-F1310))*100</f>
        <v/>
      </c>
      <c r="K1310" s="257" t="n"/>
      <c r="L1310" s="258">
        <f>AVERAGE(J1310:J1311)</f>
        <v/>
      </c>
      <c r="M1310" s="258">
        <f>_xlfn.STDEV.S(J1310,J1311)</f>
        <v/>
      </c>
      <c r="N1310" s="206" t="n"/>
      <c r="O1310" s="206" t="n"/>
      <c r="P1310" s="207">
        <f>+(((H1310-F1310)/1000)*1000)/10</f>
        <v/>
      </c>
      <c r="Q1310" s="207">
        <f>AVERAGE(P1310:P1311)</f>
        <v/>
      </c>
      <c r="R1310" s="26" t="inlineStr">
        <is>
          <t>FALSO</t>
        </is>
      </c>
      <c r="S1310" s="26" t="inlineStr">
        <is>
          <t>FALSO</t>
        </is>
      </c>
      <c r="T1310" s="211" t="n"/>
      <c r="U1310" s="211" t="n"/>
      <c r="V1310" s="290" t="inlineStr">
        <is>
          <t>Plot válido</t>
        </is>
      </c>
    </row>
    <row r="1311" ht="15.75" customHeight="1" s="412">
      <c r="A1311" s="199" t="n">
        <v>4758</v>
      </c>
      <c r="B1311" s="200" t="n">
        <v>142</v>
      </c>
      <c r="C1311" s="255" t="n">
        <v>238</v>
      </c>
      <c r="D1311" s="255" t="n">
        <v>17</v>
      </c>
      <c r="E1311" s="58" t="n">
        <v>43619</v>
      </c>
      <c r="F1311" s="255" t="n">
        <v>5229</v>
      </c>
      <c r="G1311" s="255" t="n">
        <v>7611</v>
      </c>
      <c r="H1311" s="256" t="n">
        <v>7201</v>
      </c>
      <c r="I1311" s="255" t="n"/>
      <c r="J1311" s="59">
        <f>+(((G1311-F1311)-(H1311-F1311))/(H1311-F1311))*100</f>
        <v/>
      </c>
      <c r="K1311" s="257" t="n"/>
      <c r="L1311" s="259" t="n"/>
      <c r="M1311" s="259" t="n"/>
      <c r="N1311" s="206" t="n"/>
      <c r="O1311" s="206" t="n"/>
      <c r="P1311" s="207">
        <f>+(((H1311-F1311)/1000)*1000)/10</f>
        <v/>
      </c>
      <c r="Q1311" s="207" t="n"/>
      <c r="R1311" s="26" t="inlineStr">
        <is>
          <t>FALSO</t>
        </is>
      </c>
      <c r="S1311" s="26" t="inlineStr">
        <is>
          <t>FALSO</t>
        </is>
      </c>
      <c r="T1311" s="211" t="n"/>
      <c r="U1311" s="211" t="n"/>
      <c r="V1311" s="290" t="inlineStr">
        <is>
          <t>Plot válido</t>
        </is>
      </c>
    </row>
    <row r="1312" ht="15.75" customHeight="1" s="412">
      <c r="A1312" s="199" t="n">
        <v>5365</v>
      </c>
      <c r="B1312" s="200" t="n">
        <v>103</v>
      </c>
      <c r="C1312" s="252" t="n">
        <v>238</v>
      </c>
      <c r="D1312" s="252" t="n">
        <v>19</v>
      </c>
      <c r="E1312" s="139" t="n">
        <v>43637</v>
      </c>
      <c r="F1312" s="252" t="n">
        <v>5213</v>
      </c>
      <c r="G1312" s="252" t="n">
        <v>6889</v>
      </c>
      <c r="H1312" s="253" t="n">
        <v>6446</v>
      </c>
      <c r="I1312" s="252" t="n">
        <v>8</v>
      </c>
      <c r="J1312" s="261">
        <f>+(((G1312-F1312)-(H1312-F1312))/(H1312-F1312))*100</f>
        <v/>
      </c>
      <c r="K1312" s="262" t="n"/>
      <c r="L1312" s="263">
        <f>AVERAGE(J1312:J1313)</f>
        <v/>
      </c>
      <c r="M1312" s="263">
        <f>_xlfn.STDEV.S(J1312,J1313)</f>
        <v/>
      </c>
      <c r="N1312" s="206" t="n"/>
      <c r="O1312" s="206" t="n"/>
      <c r="P1312" s="207">
        <f>+(((H1312-F1312)/1000)*1000)/10</f>
        <v/>
      </c>
      <c r="Q1312" s="207">
        <f>AVERAGE(P1312:P1313)</f>
        <v/>
      </c>
      <c r="R1312" s="26" t="inlineStr">
        <is>
          <t>VERDADERO</t>
        </is>
      </c>
      <c r="S1312" s="26" t="inlineStr">
        <is>
          <t>FALSO</t>
        </is>
      </c>
      <c r="T1312" s="211" t="n"/>
      <c r="U1312" s="211" t="n"/>
      <c r="V1312" s="290" t="inlineStr">
        <is>
          <t>Plot válido</t>
        </is>
      </c>
    </row>
    <row r="1313" ht="15.75" customHeight="1" s="412">
      <c r="A1313" s="199" t="n">
        <v>5366</v>
      </c>
      <c r="B1313" s="200" t="n">
        <v>104</v>
      </c>
      <c r="C1313" s="252" t="n">
        <v>238</v>
      </c>
      <c r="D1313" s="252" t="n">
        <v>19</v>
      </c>
      <c r="E1313" s="139" t="n">
        <v>43637</v>
      </c>
      <c r="F1313" s="252" t="n">
        <v>5257</v>
      </c>
      <c r="G1313" s="252" t="n">
        <v>7124</v>
      </c>
      <c r="H1313" s="253" t="n">
        <v>6626</v>
      </c>
      <c r="I1313" s="252" t="n"/>
      <c r="J1313" s="261">
        <f>+(((G1313-F1313)-(H1313-F1313))/(H1313-F1313))*100</f>
        <v/>
      </c>
      <c r="K1313" s="262" t="n"/>
      <c r="L1313" s="207" t="n"/>
      <c r="M1313" s="207" t="n"/>
      <c r="N1313" s="206" t="n"/>
      <c r="O1313" s="206" t="n"/>
      <c r="P1313" s="207">
        <f>+(((H1313-F1313)/1000)*1000)/10</f>
        <v/>
      </c>
      <c r="Q1313" s="207" t="n"/>
      <c r="R1313" s="26" t="inlineStr">
        <is>
          <t>FALSO</t>
        </is>
      </c>
      <c r="S1313" s="26" t="inlineStr">
        <is>
          <t>FALSO</t>
        </is>
      </c>
      <c r="T1313" s="211" t="n"/>
      <c r="U1313" s="211" t="n"/>
      <c r="V1313" s="290" t="inlineStr">
        <is>
          <t>Plot válido</t>
        </is>
      </c>
    </row>
    <row r="1314" ht="15.75" customHeight="1" s="412">
      <c r="A1314" s="199" t="n">
        <v>6015</v>
      </c>
      <c r="B1314" s="200" t="n">
        <v>131</v>
      </c>
      <c r="C1314" s="252" t="n">
        <v>238</v>
      </c>
      <c r="D1314" s="252" t="n">
        <v>22</v>
      </c>
      <c r="E1314" s="139" t="n">
        <v>43685</v>
      </c>
      <c r="F1314" s="252" t="n">
        <v>5209</v>
      </c>
      <c r="G1314" s="252" t="n">
        <v>6572</v>
      </c>
      <c r="H1314" s="253" t="n">
        <v>6385</v>
      </c>
      <c r="I1314" s="252" t="n">
        <v>9</v>
      </c>
      <c r="J1314" s="47">
        <f>+(((G1314-F1314)-(H1314-F1314))/(H1314-F1314))*100</f>
        <v/>
      </c>
      <c r="K1314" s="249" t="n"/>
      <c r="L1314" s="250">
        <f>AVERAGE(J1314:J1315)</f>
        <v/>
      </c>
      <c r="M1314" s="250">
        <f>_xlfn.STDEV.S(J1314,J1315)</f>
        <v/>
      </c>
      <c r="N1314" s="206" t="n"/>
      <c r="O1314" s="206" t="n"/>
      <c r="P1314" s="207">
        <f>+(((H1314-F1314)/1000)*1000)/10</f>
        <v/>
      </c>
      <c r="Q1314" s="207">
        <f>AVERAGE(P1314:P1315)</f>
        <v/>
      </c>
      <c r="R1314" s="26" t="inlineStr">
        <is>
          <t>FALSO</t>
        </is>
      </c>
      <c r="S1314" s="26" t="inlineStr">
        <is>
          <t>FALSO</t>
        </is>
      </c>
      <c r="T1314" s="211" t="n"/>
      <c r="U1314" s="211" t="n"/>
      <c r="V1314" s="290" t="inlineStr">
        <is>
          <t>Plot válido</t>
        </is>
      </c>
    </row>
    <row r="1315" ht="15.75" customHeight="1" s="412">
      <c r="A1315" s="199" t="n">
        <v>6016</v>
      </c>
      <c r="B1315" s="200" t="n">
        <v>131</v>
      </c>
      <c r="C1315" s="252" t="n">
        <v>238</v>
      </c>
      <c r="D1315" s="252" t="n">
        <v>22</v>
      </c>
      <c r="E1315" s="139" t="n">
        <v>43685</v>
      </c>
      <c r="F1315" s="252" t="n">
        <v>5209</v>
      </c>
      <c r="G1315" s="252" t="n">
        <v>6362</v>
      </c>
      <c r="H1315" s="253" t="n">
        <v>6192</v>
      </c>
      <c r="I1315" s="252" t="n"/>
      <c r="J1315" s="47">
        <f>+(((G1315-F1315)-(H1315-F1315))/(H1315-F1315))*100</f>
        <v/>
      </c>
      <c r="K1315" s="249" t="n"/>
      <c r="L1315" s="251" t="n"/>
      <c r="M1315" s="251" t="n"/>
      <c r="N1315" s="206" t="n"/>
      <c r="O1315" s="206" t="n"/>
      <c r="P1315" s="207">
        <f>+(((H1315-F1315)/1000)*1000)/10</f>
        <v/>
      </c>
      <c r="Q1315" s="207" t="n"/>
      <c r="R1315" s="26" t="inlineStr">
        <is>
          <t>FALSO</t>
        </is>
      </c>
      <c r="S1315" s="26" t="inlineStr">
        <is>
          <t>FALSO</t>
        </is>
      </c>
      <c r="T1315" s="211" t="n"/>
      <c r="U1315" s="211" t="n"/>
      <c r="V1315" s="290" t="inlineStr">
        <is>
          <t>Plot válido</t>
        </is>
      </c>
    </row>
    <row r="1316" ht="15.75" customHeight="1" s="412">
      <c r="A1316" s="199" t="n">
        <v>2961</v>
      </c>
      <c r="B1316" s="200" t="n">
        <v>45</v>
      </c>
      <c r="C1316" s="246" t="n">
        <v>239</v>
      </c>
      <c r="D1316" s="246" t="n">
        <v>11</v>
      </c>
      <c r="E1316" s="46" t="n">
        <v>43571</v>
      </c>
      <c r="F1316" s="247" t="n">
        <v>5211</v>
      </c>
      <c r="G1316" s="246" t="n">
        <v>8701</v>
      </c>
      <c r="H1316" s="248" t="n">
        <v>7342</v>
      </c>
      <c r="I1316" s="246" t="n">
        <v>2</v>
      </c>
      <c r="J1316" s="47">
        <f>+(((G1316-F1316)-(H1316-F1316))/(H1316-F1316))*100</f>
        <v/>
      </c>
      <c r="K1316" s="249" t="inlineStr">
        <is>
          <t>1/4</t>
        </is>
      </c>
      <c r="L1316" s="250">
        <f>AVERAGE(J1316:J1317)</f>
        <v/>
      </c>
      <c r="M1316" s="250">
        <f>_xlfn.STDEV.S(J1316,J1317)</f>
        <v/>
      </c>
      <c r="N1316" s="206" t="n">
        <v>2</v>
      </c>
      <c r="O1316" s="206" t="n"/>
      <c r="P1316" s="207">
        <f>+(((H1316-F1316)/1000)*1000)/10</f>
        <v/>
      </c>
      <c r="Q1316" s="207">
        <f>AVERAGE(P1316:P1317)</f>
        <v/>
      </c>
      <c r="R1316" s="26" t="inlineStr">
        <is>
          <t>FALSO</t>
        </is>
      </c>
      <c r="S1316" s="26" t="inlineStr">
        <is>
          <t>FALSO</t>
        </is>
      </c>
      <c r="T1316" s="211" t="n"/>
      <c r="U1316" s="211" t="n"/>
      <c r="V1316" s="290" t="inlineStr">
        <is>
          <t>Plot válido</t>
        </is>
      </c>
    </row>
    <row r="1317" ht="15.75" customHeight="1" s="412">
      <c r="A1317" s="199" t="n">
        <v>2962</v>
      </c>
      <c r="B1317" s="200" t="n">
        <v>46</v>
      </c>
      <c r="C1317" s="246" t="n">
        <v>239</v>
      </c>
      <c r="D1317" s="246" t="n">
        <v>11</v>
      </c>
      <c r="E1317" s="46" t="n">
        <v>43571</v>
      </c>
      <c r="F1317" s="247" t="n">
        <v>5260</v>
      </c>
      <c r="G1317" s="246" t="n">
        <v>8832</v>
      </c>
      <c r="H1317" s="248" t="n">
        <v>7419</v>
      </c>
      <c r="I1317" s="246" t="n"/>
      <c r="J1317" s="47">
        <f>+(((G1317-F1317)-(H1317-F1317))/(H1317-F1317))*100</f>
        <v/>
      </c>
      <c r="K1317" s="249" t="n"/>
      <c r="L1317" s="251" t="n"/>
      <c r="M1317" s="251" t="n"/>
      <c r="N1317" s="206" t="n"/>
      <c r="O1317" s="206" t="n"/>
      <c r="P1317" s="207">
        <f>+(((H1317-F1317)/1000)*1000)/10</f>
        <v/>
      </c>
      <c r="Q1317" s="207" t="n"/>
      <c r="R1317" s="26" t="inlineStr">
        <is>
          <t>FALSO</t>
        </is>
      </c>
      <c r="S1317" s="26" t="inlineStr">
        <is>
          <t>FALSO</t>
        </is>
      </c>
      <c r="T1317" s="211" t="n"/>
      <c r="U1317" s="211" t="n"/>
      <c r="V1317" s="290" t="inlineStr">
        <is>
          <t>Plot válido</t>
        </is>
      </c>
    </row>
    <row r="1318" ht="15.75" customHeight="1" s="412">
      <c r="A1318" s="199" t="n">
        <v>3757</v>
      </c>
      <c r="B1318" s="200" t="n">
        <v>179</v>
      </c>
      <c r="C1318" s="246" t="n">
        <v>239</v>
      </c>
      <c r="D1318" s="246" t="n">
        <v>14</v>
      </c>
      <c r="E1318" s="46" t="n">
        <v>43591</v>
      </c>
      <c r="F1318" s="246" t="n">
        <v>5180</v>
      </c>
      <c r="G1318" s="247" t="n">
        <v>8466</v>
      </c>
      <c r="H1318" s="248" t="n">
        <v>7605</v>
      </c>
      <c r="I1318" s="246" t="n"/>
      <c r="J1318" s="47">
        <f>+(((G1318-F1318)-(H1318-F1318))/(H1318-F1318))*100</f>
        <v/>
      </c>
      <c r="K1318" s="249" t="inlineStr">
        <is>
          <t>MF</t>
        </is>
      </c>
      <c r="L1318" s="250">
        <f>AVERAGE(J1318:J1319)</f>
        <v/>
      </c>
      <c r="M1318" s="250">
        <f>_xlfn.STDEV.S(J1318,J1319)</f>
        <v/>
      </c>
      <c r="N1318" s="206" t="n"/>
      <c r="O1318" s="206" t="n"/>
      <c r="P1318" s="207">
        <f>+(((H1318-F1318)/1000)*1000)/10</f>
        <v/>
      </c>
      <c r="Q1318" s="207">
        <f>AVERAGE(P1318:P1319)</f>
        <v/>
      </c>
      <c r="R1318" s="26" t="inlineStr">
        <is>
          <t>VERDADERO</t>
        </is>
      </c>
      <c r="S1318" s="26" t="inlineStr">
        <is>
          <t>FALSO</t>
        </is>
      </c>
      <c r="T1318" s="211" t="n"/>
      <c r="U1318" s="211" t="n"/>
      <c r="V1318" s="290" t="inlineStr">
        <is>
          <t>Plot válido</t>
        </is>
      </c>
    </row>
    <row r="1319" ht="15.75" customHeight="1" s="412">
      <c r="A1319" s="199" t="n">
        <v>3758</v>
      </c>
      <c r="B1319" s="200" t="n">
        <v>180</v>
      </c>
      <c r="C1319" s="246" t="n">
        <v>239</v>
      </c>
      <c r="D1319" s="246" t="n">
        <v>14</v>
      </c>
      <c r="E1319" s="46" t="n">
        <v>43591</v>
      </c>
      <c r="F1319" s="246" t="n">
        <v>5282</v>
      </c>
      <c r="G1319" s="247" t="n">
        <v>8513</v>
      </c>
      <c r="H1319" s="248" t="n">
        <v>7695</v>
      </c>
      <c r="I1319" s="246" t="n"/>
      <c r="J1319" s="47">
        <f>+(((G1319-F1319)-(H1319-F1319))/(H1319-F1319))*100</f>
        <v/>
      </c>
      <c r="K1319" s="249" t="n"/>
      <c r="L1319" s="251" t="n"/>
      <c r="M1319" s="251" t="n"/>
      <c r="N1319" s="206" t="n"/>
      <c r="O1319" s="206" t="n"/>
      <c r="P1319" s="207">
        <f>+(((H1319-F1319)/1000)*1000)/10</f>
        <v/>
      </c>
      <c r="Q1319" s="207" t="n"/>
      <c r="R1319" s="26" t="inlineStr">
        <is>
          <t>FALSO</t>
        </is>
      </c>
      <c r="S1319" s="26" t="inlineStr">
        <is>
          <t>FALSO</t>
        </is>
      </c>
      <c r="T1319" s="211" t="n"/>
      <c r="U1319" s="211" t="n"/>
      <c r="V1319" s="290" t="inlineStr">
        <is>
          <t>Plot válido</t>
        </is>
      </c>
    </row>
    <row r="1320" ht="15.75" customHeight="1" s="412">
      <c r="A1320" s="199" t="n">
        <v>4417</v>
      </c>
      <c r="B1320" s="200" t="n">
        <v>123</v>
      </c>
      <c r="C1320" s="246" t="n">
        <v>239</v>
      </c>
      <c r="D1320" s="246" t="n">
        <v>16</v>
      </c>
      <c r="E1320" s="46" t="n">
        <v>43607</v>
      </c>
      <c r="F1320" s="246" t="n">
        <v>5241</v>
      </c>
      <c r="G1320" s="246" t="n">
        <v>7015</v>
      </c>
      <c r="H1320" s="248" t="n">
        <v>6710</v>
      </c>
      <c r="I1320" s="246" t="n">
        <v>2</v>
      </c>
      <c r="J1320" s="47">
        <f>+(((G1320-F1320)-(H1320-F1320))/(H1320-F1320))*100</f>
        <v/>
      </c>
      <c r="K1320" s="249" t="n"/>
      <c r="L1320" s="250">
        <f>AVERAGE(J1320:J1321)</f>
        <v/>
      </c>
      <c r="M1320" s="250">
        <f>_xlfn.STDEV.S(J1320,J1321)</f>
        <v/>
      </c>
      <c r="N1320" s="206" t="n"/>
      <c r="O1320" s="206" t="n"/>
      <c r="P1320" s="207">
        <f>+(((H1320-F1320)/1000)*1000)/10</f>
        <v/>
      </c>
      <c r="Q1320" s="207">
        <f>AVERAGE(P1320:P1321)</f>
        <v/>
      </c>
      <c r="R1320" s="26" t="inlineStr">
        <is>
          <t>FALSO</t>
        </is>
      </c>
      <c r="S1320" s="26" t="inlineStr">
        <is>
          <t>FALSO</t>
        </is>
      </c>
      <c r="T1320" s="211" t="n"/>
      <c r="U1320" s="211" t="n"/>
      <c r="V1320" s="290" t="inlineStr">
        <is>
          <t>Plot válido</t>
        </is>
      </c>
    </row>
    <row r="1321" ht="15.75" customHeight="1" s="412">
      <c r="A1321" s="199" t="n">
        <v>4418</v>
      </c>
      <c r="B1321" s="200" t="n">
        <v>124</v>
      </c>
      <c r="C1321" s="246" t="n">
        <v>239</v>
      </c>
      <c r="D1321" s="246" t="n">
        <v>16</v>
      </c>
      <c r="E1321" s="46" t="n">
        <v>43607</v>
      </c>
      <c r="F1321" s="246" t="n">
        <v>5265</v>
      </c>
      <c r="G1321" s="246" t="n">
        <v>7134</v>
      </c>
      <c r="H1321" s="248" t="n">
        <v>6812</v>
      </c>
      <c r="I1321" s="246" t="n"/>
      <c r="J1321" s="47">
        <f>+(((G1321-F1321)-(H1321-F1321))/(H1321-F1321))*100</f>
        <v/>
      </c>
      <c r="K1321" s="249" t="n"/>
      <c r="L1321" s="251" t="n"/>
      <c r="M1321" s="251" t="n"/>
      <c r="N1321" s="206" t="n"/>
      <c r="O1321" s="206" t="n"/>
      <c r="P1321" s="207">
        <f>+(((H1321-F1321)/1000)*1000)/10</f>
        <v/>
      </c>
      <c r="Q1321" s="207" t="n"/>
      <c r="R1321" s="26" t="inlineStr">
        <is>
          <t>FALSO</t>
        </is>
      </c>
      <c r="S1321" s="26" t="inlineStr">
        <is>
          <t>FALSO</t>
        </is>
      </c>
      <c r="T1321" s="211" t="n"/>
      <c r="U1321" s="211" t="n"/>
      <c r="V1321" s="290" t="inlineStr">
        <is>
          <t>Plot válido</t>
        </is>
      </c>
    </row>
    <row r="1322" ht="15.75" customHeight="1" s="412">
      <c r="A1322" s="199" t="n">
        <v>5063</v>
      </c>
      <c r="B1322" s="200" t="n">
        <v>123</v>
      </c>
      <c r="C1322" s="246" t="n">
        <v>239</v>
      </c>
      <c r="D1322" s="246" t="n">
        <v>18</v>
      </c>
      <c r="E1322" s="46" t="n">
        <v>43626</v>
      </c>
      <c r="F1322" s="246" t="n">
        <v>5241</v>
      </c>
      <c r="G1322" s="246" t="n">
        <v>8070</v>
      </c>
      <c r="H1322" s="248" t="n">
        <v>7553</v>
      </c>
      <c r="I1322" s="246" t="n">
        <v>8</v>
      </c>
      <c r="J1322" s="47">
        <f>+(((G1322-F1322)-(H1322-F1322))/(H1322-F1322))*100</f>
        <v/>
      </c>
      <c r="K1322" s="249" t="n"/>
      <c r="L1322" s="250">
        <f>AVERAGE(J1322:J1323)</f>
        <v/>
      </c>
      <c r="M1322" s="250">
        <f>_xlfn.STDEV.S(J1322,J1323)</f>
        <v/>
      </c>
      <c r="N1322" s="206" t="n"/>
      <c r="O1322" s="206" t="n"/>
      <c r="P1322" s="207">
        <f>+(((H1322-F1322)/1000)*1000)/10</f>
        <v/>
      </c>
      <c r="Q1322" s="207">
        <f>AVERAGE(P1322:P1323)</f>
        <v/>
      </c>
      <c r="R1322" s="26" t="inlineStr">
        <is>
          <t>FALSO</t>
        </is>
      </c>
      <c r="S1322" s="26" t="inlineStr">
        <is>
          <t>FALSO</t>
        </is>
      </c>
      <c r="T1322" s="211" t="n"/>
      <c r="U1322" s="211" t="n"/>
      <c r="V1322" s="290" t="inlineStr">
        <is>
          <t>Plot válido</t>
        </is>
      </c>
    </row>
    <row r="1323" ht="15.75" customHeight="1" s="412">
      <c r="A1323" s="199" t="n">
        <v>5064</v>
      </c>
      <c r="B1323" s="200" t="n">
        <v>124</v>
      </c>
      <c r="C1323" s="246" t="n">
        <v>239</v>
      </c>
      <c r="D1323" s="246" t="n">
        <v>18</v>
      </c>
      <c r="E1323" s="46" t="n">
        <v>43626</v>
      </c>
      <c r="F1323" s="246" t="n">
        <v>5265</v>
      </c>
      <c r="G1323" s="246" t="n">
        <v>7884</v>
      </c>
      <c r="H1323" s="248" t="n">
        <v>7412</v>
      </c>
      <c r="I1323" s="246" t="n"/>
      <c r="J1323" s="47">
        <f>+(((G1323-F1323)-(H1323-F1323))/(H1323-F1323))*100</f>
        <v/>
      </c>
      <c r="K1323" s="249" t="n"/>
      <c r="L1323" s="251" t="n"/>
      <c r="M1323" s="251" t="n"/>
      <c r="N1323" s="206" t="n"/>
      <c r="O1323" s="206" t="n"/>
      <c r="P1323" s="207">
        <f>+(((H1323-F1323)/1000)*1000)/10</f>
        <v/>
      </c>
      <c r="Q1323" s="207" t="n"/>
      <c r="R1323" s="26" t="inlineStr">
        <is>
          <t>FALSO</t>
        </is>
      </c>
      <c r="S1323" s="26" t="inlineStr">
        <is>
          <t>FALSO</t>
        </is>
      </c>
      <c r="T1323" s="211" t="n"/>
      <c r="U1323" s="211" t="n"/>
      <c r="V1323" s="290" t="inlineStr">
        <is>
          <t>Plot válido</t>
        </is>
      </c>
    </row>
    <row r="1324" ht="15.75" customHeight="1" s="412">
      <c r="A1324" s="199" t="n">
        <v>5625</v>
      </c>
      <c r="B1324" s="200" t="n">
        <v>69</v>
      </c>
      <c r="C1324" s="252" t="n">
        <v>239</v>
      </c>
      <c r="D1324" s="252" t="n">
        <v>21</v>
      </c>
      <c r="E1324" s="139" t="n">
        <v>43657</v>
      </c>
      <c r="F1324" s="252" t="n">
        <v>5248</v>
      </c>
      <c r="G1324" s="252" t="n">
        <v>8092</v>
      </c>
      <c r="H1324" s="253" t="n">
        <v>7596</v>
      </c>
      <c r="I1324" s="252" t="n">
        <v>8</v>
      </c>
      <c r="J1324" s="47">
        <f>+(((G1324-F1324)-(H1324-F1324))/(H1324-F1324))*100</f>
        <v/>
      </c>
      <c r="K1324" s="249" t="n"/>
      <c r="L1324" s="250">
        <f>AVERAGE(J1324:J1325)</f>
        <v/>
      </c>
      <c r="M1324" s="250">
        <f>_xlfn.STDEV.S(J1324,J1325)</f>
        <v/>
      </c>
      <c r="N1324" s="206" t="n"/>
      <c r="O1324" s="206" t="n"/>
      <c r="P1324" s="207">
        <f>+(((H1324-F1324)/1000)*1000)/10</f>
        <v/>
      </c>
      <c r="Q1324" s="207">
        <f>AVERAGE(P1324:P1325)</f>
        <v/>
      </c>
      <c r="R1324" s="26" t="inlineStr">
        <is>
          <t>FALSO</t>
        </is>
      </c>
      <c r="S1324" s="26" t="inlineStr">
        <is>
          <t>FALSO</t>
        </is>
      </c>
      <c r="T1324" s="211" t="n"/>
      <c r="U1324" s="211" t="n"/>
      <c r="V1324" s="290" t="inlineStr">
        <is>
          <t>Plot válido</t>
        </is>
      </c>
    </row>
    <row r="1325" ht="15.75" customHeight="1" s="412">
      <c r="A1325" s="199" t="n">
        <v>5626</v>
      </c>
      <c r="B1325" s="200" t="n">
        <v>70</v>
      </c>
      <c r="C1325" s="252" t="n">
        <v>239</v>
      </c>
      <c r="D1325" s="252" t="n">
        <v>21</v>
      </c>
      <c r="E1325" s="139" t="n">
        <v>43657</v>
      </c>
      <c r="F1325" s="252" t="n">
        <v>5266</v>
      </c>
      <c r="G1325" s="252" t="n">
        <v>8184</v>
      </c>
      <c r="H1325" s="253" t="n">
        <v>7681</v>
      </c>
      <c r="I1325" s="252" t="n"/>
      <c r="J1325" s="47">
        <f>+(((G1325-F1325)-(H1325-F1325))/(H1325-F1325))*100</f>
        <v/>
      </c>
      <c r="K1325" s="249" t="n"/>
      <c r="L1325" s="251" t="n"/>
      <c r="M1325" s="251" t="n"/>
      <c r="N1325" s="206" t="n"/>
      <c r="O1325" s="206" t="n"/>
      <c r="P1325" s="207">
        <f>+(((H1325-F1325)/1000)*1000)/10</f>
        <v/>
      </c>
      <c r="Q1325" s="207" t="n"/>
      <c r="R1325" s="26" t="inlineStr">
        <is>
          <t>FALSO</t>
        </is>
      </c>
      <c r="S1325" s="26" t="inlineStr">
        <is>
          <t>FALSO</t>
        </is>
      </c>
      <c r="T1325" s="211" t="n"/>
      <c r="U1325" s="211" t="n"/>
      <c r="V1325" s="290" t="inlineStr">
        <is>
          <t>Plot válido</t>
        </is>
      </c>
    </row>
    <row r="1326" ht="15.75" customHeight="1" s="412">
      <c r="A1326" s="199" t="n">
        <v>6017</v>
      </c>
      <c r="B1326" s="200" t="n">
        <v>132</v>
      </c>
      <c r="C1326" s="252" t="n">
        <v>239</v>
      </c>
      <c r="D1326" s="252" t="n">
        <v>22</v>
      </c>
      <c r="E1326" s="139" t="n">
        <v>43685</v>
      </c>
      <c r="F1326" s="252" t="n">
        <v>5233</v>
      </c>
      <c r="G1326" s="252" t="n">
        <v>8446</v>
      </c>
      <c r="H1326" s="253" t="n">
        <v>7985</v>
      </c>
      <c r="I1326" s="252" t="n">
        <v>8</v>
      </c>
      <c r="J1326" s="47">
        <f>+(((G1326-F1326)-(H1326-F1326))/(H1326-F1326))*100</f>
        <v/>
      </c>
      <c r="K1326" s="249" t="n"/>
      <c r="L1326" s="250">
        <f>AVERAGE(J1326:J1327)</f>
        <v/>
      </c>
      <c r="M1326" s="250">
        <f>_xlfn.STDEV.S(J1326,J1327)</f>
        <v/>
      </c>
      <c r="N1326" s="206" t="n"/>
      <c r="O1326" s="206" t="n"/>
      <c r="P1326" s="207">
        <f>+(((H1326-F1326)/1000)*1000)/10</f>
        <v/>
      </c>
      <c r="Q1326" s="207">
        <f>AVERAGE(P1326:P1327)</f>
        <v/>
      </c>
      <c r="R1326" s="26" t="inlineStr">
        <is>
          <t>FALSO</t>
        </is>
      </c>
      <c r="S1326" s="26" t="inlineStr">
        <is>
          <t>FALSO</t>
        </is>
      </c>
      <c r="T1326" s="211" t="n"/>
      <c r="U1326" s="211" t="n"/>
      <c r="V1326" s="290" t="inlineStr">
        <is>
          <t>Plot válido</t>
        </is>
      </c>
    </row>
    <row r="1327" ht="15.75" customHeight="1" s="412">
      <c r="A1327" s="199" t="n">
        <v>6018</v>
      </c>
      <c r="B1327" s="200" t="n">
        <v>132</v>
      </c>
      <c r="C1327" s="252" t="n">
        <v>239</v>
      </c>
      <c r="D1327" s="252" t="n">
        <v>22</v>
      </c>
      <c r="E1327" s="139" t="n">
        <v>43685</v>
      </c>
      <c r="F1327" s="252" t="n">
        <v>5233</v>
      </c>
      <c r="G1327" s="252" t="n">
        <v>8345</v>
      </c>
      <c r="H1327" s="253" t="n">
        <v>7873</v>
      </c>
      <c r="I1327" s="252" t="n"/>
      <c r="J1327" s="47">
        <f>+(((G1327-F1327)-(H1327-F1327))/(H1327-F1327))*100</f>
        <v/>
      </c>
      <c r="K1327" s="249" t="n"/>
      <c r="L1327" s="251" t="n"/>
      <c r="M1327" s="251" t="n"/>
      <c r="N1327" s="206" t="n"/>
      <c r="O1327" s="206" t="n"/>
      <c r="P1327" s="207">
        <f>+(((H1327-F1327)/1000)*1000)/10</f>
        <v/>
      </c>
      <c r="Q1327" s="207" t="n"/>
      <c r="R1327" s="26" t="inlineStr">
        <is>
          <t>FALSO</t>
        </is>
      </c>
      <c r="S1327" s="26" t="inlineStr">
        <is>
          <t>FALSO</t>
        </is>
      </c>
      <c r="T1327" s="211" t="n"/>
      <c r="U1327" s="211" t="n"/>
      <c r="V1327" s="290" t="inlineStr">
        <is>
          <t>Plot válido</t>
        </is>
      </c>
    </row>
    <row r="1328" ht="15.75" customHeight="1" s="412">
      <c r="A1328" s="199" t="n">
        <v>3391</v>
      </c>
      <c r="B1328" s="200" t="n">
        <v>147</v>
      </c>
      <c r="C1328" s="255" t="n">
        <v>240</v>
      </c>
      <c r="D1328" s="255" t="n">
        <v>13</v>
      </c>
      <c r="E1328" s="58" t="n">
        <v>43587</v>
      </c>
      <c r="F1328" s="255" t="n">
        <v>5265</v>
      </c>
      <c r="G1328" s="255" t="n">
        <v>9435</v>
      </c>
      <c r="H1328" s="256" t="n">
        <v>8002</v>
      </c>
      <c r="I1328" s="255" t="n">
        <v>1</v>
      </c>
      <c r="J1328" s="59">
        <f>+(((G1328-F1328)-(H1328-F1328))/(H1328-F1328))*100</f>
        <v/>
      </c>
      <c r="K1328" s="257" t="inlineStr">
        <is>
          <t>28/4</t>
        </is>
      </c>
      <c r="L1328" s="258">
        <f>AVERAGE(J1328:J1329)</f>
        <v/>
      </c>
      <c r="M1328" s="258">
        <f>_xlfn.STDEV.S(J1328,J1329)</f>
        <v/>
      </c>
      <c r="N1328" s="206" t="n">
        <v>1</v>
      </c>
      <c r="O1328" s="206" t="n"/>
      <c r="P1328" s="207">
        <f>+(((H1328-F1328)/1000)*1000)/10</f>
        <v/>
      </c>
      <c r="Q1328" s="207">
        <f>AVERAGE(P1328:P1329)</f>
        <v/>
      </c>
      <c r="R1328" s="26" t="inlineStr">
        <is>
          <t>FALSO</t>
        </is>
      </c>
      <c r="S1328" s="26" t="inlineStr">
        <is>
          <t>FALSO</t>
        </is>
      </c>
      <c r="T1328" s="211" t="n"/>
      <c r="U1328" s="211" t="n"/>
      <c r="V1328" s="290" t="inlineStr">
        <is>
          <t>Plot válido</t>
        </is>
      </c>
    </row>
    <row r="1329" ht="15.75" customHeight="1" s="412">
      <c r="A1329" s="199" t="n">
        <v>3392</v>
      </c>
      <c r="B1329" s="200" t="n">
        <v>148</v>
      </c>
      <c r="C1329" s="255" t="n">
        <v>240</v>
      </c>
      <c r="D1329" s="255" t="n">
        <v>13</v>
      </c>
      <c r="E1329" s="58" t="n">
        <v>43587</v>
      </c>
      <c r="F1329" s="255" t="n">
        <v>5186</v>
      </c>
      <c r="G1329" s="255" t="n">
        <v>9164</v>
      </c>
      <c r="H1329" s="256" t="n">
        <v>7837</v>
      </c>
      <c r="I1329" s="255" t="n"/>
      <c r="J1329" s="59">
        <f>+(((G1329-F1329)-(H1329-F1329))/(H1329-F1329))*100</f>
        <v/>
      </c>
      <c r="K1329" s="257" t="n"/>
      <c r="L1329" s="259" t="n"/>
      <c r="M1329" s="259" t="n"/>
      <c r="N1329" s="206" t="n"/>
      <c r="O1329" s="206" t="n"/>
      <c r="P1329" s="207">
        <f>+(((H1329-F1329)/1000)*1000)/10</f>
        <v/>
      </c>
      <c r="Q1329" s="207" t="n"/>
      <c r="R1329" s="26" t="inlineStr">
        <is>
          <t>FALSO</t>
        </is>
      </c>
      <c r="S1329" s="26" t="inlineStr">
        <is>
          <t>FALSO</t>
        </is>
      </c>
      <c r="T1329" s="211" t="n"/>
      <c r="U1329" s="211" t="n"/>
      <c r="V1329" s="290" t="inlineStr">
        <is>
          <t>Plot válido</t>
        </is>
      </c>
    </row>
    <row r="1330" ht="15.75" customHeight="1" s="412">
      <c r="A1330" s="199" t="n">
        <v>4113</v>
      </c>
      <c r="B1330" s="200" t="n">
        <v>143</v>
      </c>
      <c r="C1330" s="255" t="n">
        <v>240</v>
      </c>
      <c r="D1330" s="255" t="n">
        <v>15</v>
      </c>
      <c r="E1330" s="58" t="n">
        <v>43599</v>
      </c>
      <c r="F1330" s="255" t="n">
        <v>5229</v>
      </c>
      <c r="G1330" s="255" t="n">
        <v>8411</v>
      </c>
      <c r="H1330" s="256" t="n">
        <v>7583</v>
      </c>
      <c r="I1330" s="255" t="n"/>
      <c r="J1330" s="59">
        <f>+(((G1330-F1330)-(H1330-F1330))/(H1330-F1330))*100</f>
        <v/>
      </c>
      <c r="K1330" s="260" t="n"/>
      <c r="L1330" s="258">
        <f>AVERAGE(J1330:J1331)</f>
        <v/>
      </c>
      <c r="M1330" s="258">
        <f>_xlfn.STDEV.S(J1330,J1331)</f>
        <v/>
      </c>
      <c r="N1330" s="206" t="n"/>
      <c r="O1330" s="206" t="n"/>
      <c r="P1330" s="207">
        <f>+(((H1330-F1330)/1000)*1000)/10</f>
        <v/>
      </c>
      <c r="Q1330" s="207">
        <f>AVERAGE(P1330:P1331)</f>
        <v/>
      </c>
      <c r="R1330" s="26" t="inlineStr">
        <is>
          <t>VERDADERO</t>
        </is>
      </c>
      <c r="S1330" s="26" t="inlineStr">
        <is>
          <t>FALSO</t>
        </is>
      </c>
      <c r="T1330" s="211" t="n"/>
      <c r="U1330" s="211" t="n"/>
      <c r="V1330" s="290" t="inlineStr">
        <is>
          <t>Plot válido</t>
        </is>
      </c>
    </row>
    <row r="1331" ht="15.75" customHeight="1" s="412">
      <c r="A1331" s="199" t="n">
        <v>4114</v>
      </c>
      <c r="B1331" s="200" t="n">
        <v>144</v>
      </c>
      <c r="C1331" s="255" t="n">
        <v>240</v>
      </c>
      <c r="D1331" s="255" t="n">
        <v>15</v>
      </c>
      <c r="E1331" s="58" t="n">
        <v>43599</v>
      </c>
      <c r="F1331" s="255" t="n">
        <v>5238</v>
      </c>
      <c r="G1331" s="255" t="n">
        <v>8656</v>
      </c>
      <c r="H1331" s="256" t="n">
        <v>7765</v>
      </c>
      <c r="I1331" s="255" t="n"/>
      <c r="J1331" s="59">
        <f>+(((G1331-F1331)-(H1331-F1331))/(H1331-F1331))*100</f>
        <v/>
      </c>
      <c r="K1331" s="260" t="n"/>
      <c r="L1331" s="259" t="n"/>
      <c r="M1331" s="259" t="n"/>
      <c r="N1331" s="206" t="n"/>
      <c r="O1331" s="206" t="n"/>
      <c r="P1331" s="207">
        <f>+(((H1331-F1331)/1000)*1000)/10</f>
        <v/>
      </c>
      <c r="Q1331" s="207" t="n"/>
      <c r="R1331" s="26" t="inlineStr">
        <is>
          <t>FALSO</t>
        </is>
      </c>
      <c r="S1331" s="26" t="inlineStr">
        <is>
          <t>FALSO</t>
        </is>
      </c>
      <c r="T1331" s="211" t="n"/>
      <c r="U1331" s="211" t="n"/>
      <c r="V1331" s="290" t="inlineStr">
        <is>
          <t>Plot válido</t>
        </is>
      </c>
    </row>
    <row r="1332" ht="15.75" customHeight="1" s="412">
      <c r="A1332" s="199" t="n">
        <v>4759</v>
      </c>
      <c r="B1332" s="200" t="n">
        <v>143</v>
      </c>
      <c r="C1332" s="255" t="n">
        <v>240</v>
      </c>
      <c r="D1332" s="255" t="n">
        <v>17</v>
      </c>
      <c r="E1332" s="58" t="n">
        <v>43619</v>
      </c>
      <c r="F1332" s="255" t="n">
        <v>5229</v>
      </c>
      <c r="G1332" s="255" t="n">
        <v>8754</v>
      </c>
      <c r="H1332" s="256" t="n">
        <v>8064</v>
      </c>
      <c r="I1332" s="255" t="n"/>
      <c r="J1332" s="59">
        <f>+(((G1332-F1332)-(H1332-F1332))/(H1332-F1332))*100</f>
        <v/>
      </c>
      <c r="K1332" s="257" t="n"/>
      <c r="L1332" s="258">
        <f>AVERAGE(J1332:J1333)</f>
        <v/>
      </c>
      <c r="M1332" s="258">
        <f>_xlfn.STDEV.S(J1332,J1333)</f>
        <v/>
      </c>
      <c r="N1332" s="206" t="n"/>
      <c r="O1332" s="206" t="n"/>
      <c r="P1332" s="207">
        <f>+(((H1332-F1332)/1000)*1000)/10</f>
        <v/>
      </c>
      <c r="Q1332" s="207">
        <f>AVERAGE(P1332:P1333)</f>
        <v/>
      </c>
      <c r="R1332" s="26" t="inlineStr">
        <is>
          <t>FALSO</t>
        </is>
      </c>
      <c r="S1332" s="26" t="inlineStr">
        <is>
          <t>FALSO</t>
        </is>
      </c>
      <c r="T1332" s="211" t="n"/>
      <c r="U1332" s="211" t="n"/>
      <c r="V1332" s="290" t="inlineStr">
        <is>
          <t>Plot válido</t>
        </is>
      </c>
    </row>
    <row r="1333" ht="15.75" customHeight="1" s="412">
      <c r="A1333" s="199" t="n">
        <v>4760</v>
      </c>
      <c r="B1333" s="200" t="n">
        <v>144</v>
      </c>
      <c r="C1333" s="255" t="n">
        <v>240</v>
      </c>
      <c r="D1333" s="255" t="n">
        <v>17</v>
      </c>
      <c r="E1333" s="58" t="n">
        <v>43619</v>
      </c>
      <c r="F1333" s="255" t="n">
        <v>5238</v>
      </c>
      <c r="G1333" s="255" t="n">
        <v>8698</v>
      </c>
      <c r="H1333" s="256" t="n">
        <v>8036</v>
      </c>
      <c r="I1333" s="255" t="n"/>
      <c r="J1333" s="59">
        <f>+(((G1333-F1333)-(H1333-F1333))/(H1333-F1333))*100</f>
        <v/>
      </c>
      <c r="K1333" s="257" t="n"/>
      <c r="L1333" s="259" t="n"/>
      <c r="M1333" s="259" t="n"/>
      <c r="N1333" s="206" t="n"/>
      <c r="O1333" s="206" t="n"/>
      <c r="P1333" s="207">
        <f>+(((H1333-F1333)/1000)*1000)/10</f>
        <v/>
      </c>
      <c r="Q1333" s="207" t="n"/>
      <c r="R1333" s="26" t="inlineStr">
        <is>
          <t>FALSO</t>
        </is>
      </c>
      <c r="S1333" s="26" t="inlineStr">
        <is>
          <t>FALSO</t>
        </is>
      </c>
      <c r="T1333" s="211" t="n"/>
      <c r="U1333" s="211" t="n"/>
      <c r="V1333" s="290" t="inlineStr">
        <is>
          <t>Plot válido</t>
        </is>
      </c>
    </row>
    <row r="1334" ht="15.75" customHeight="1" s="412">
      <c r="A1334" s="199" t="n">
        <v>5367</v>
      </c>
      <c r="B1334" s="200" t="n">
        <v>105</v>
      </c>
      <c r="C1334" s="252" t="n">
        <v>240</v>
      </c>
      <c r="D1334" s="252" t="n">
        <v>19</v>
      </c>
      <c r="E1334" s="139" t="n">
        <v>43637</v>
      </c>
      <c r="F1334" s="252" t="n">
        <v>5251</v>
      </c>
      <c r="G1334" s="252" t="n">
        <v>8684</v>
      </c>
      <c r="H1334" s="253" t="n">
        <v>7909</v>
      </c>
      <c r="I1334" s="252" t="n">
        <v>6</v>
      </c>
      <c r="J1334" s="261">
        <f>+(((G1334-F1334)-(H1334-F1334))/(H1334-F1334))*100</f>
        <v/>
      </c>
      <c r="K1334" s="262" t="n"/>
      <c r="L1334" s="263">
        <f>AVERAGE(J1334:J1335)</f>
        <v/>
      </c>
      <c r="M1334" s="263">
        <f>_xlfn.STDEV.S(J1334,J1335)</f>
        <v/>
      </c>
      <c r="N1334" s="206" t="n"/>
      <c r="O1334" s="206" t="n"/>
      <c r="P1334" s="207">
        <f>+(((H1334-F1334)/1000)*1000)/10</f>
        <v/>
      </c>
      <c r="Q1334" s="207">
        <f>AVERAGE(P1334:P1335)</f>
        <v/>
      </c>
      <c r="R1334" s="26" t="inlineStr">
        <is>
          <t>FALSO</t>
        </is>
      </c>
      <c r="S1334" s="26" t="inlineStr">
        <is>
          <t>FALSO</t>
        </is>
      </c>
      <c r="T1334" s="211" t="n"/>
      <c r="U1334" s="211" t="n"/>
      <c r="V1334" s="290" t="inlineStr">
        <is>
          <t>Plot válido</t>
        </is>
      </c>
    </row>
    <row r="1335" ht="15.75" customHeight="1" s="412">
      <c r="A1335" s="199" t="n">
        <v>5368</v>
      </c>
      <c r="B1335" s="200" t="n">
        <v>106</v>
      </c>
      <c r="C1335" s="252" t="n">
        <v>240</v>
      </c>
      <c r="D1335" s="252" t="n">
        <v>19</v>
      </c>
      <c r="E1335" s="139" t="n">
        <v>43637</v>
      </c>
      <c r="F1335" s="252" t="n">
        <v>5219</v>
      </c>
      <c r="G1335" s="252" t="n">
        <v>8711</v>
      </c>
      <c r="H1335" s="253" t="n">
        <v>7901</v>
      </c>
      <c r="I1335" s="252" t="n"/>
      <c r="J1335" s="261">
        <f>+(((G1335-F1335)-(H1335-F1335))/(H1335-F1335))*100</f>
        <v/>
      </c>
      <c r="K1335" s="262" t="n"/>
      <c r="L1335" s="207" t="n"/>
      <c r="M1335" s="207" t="n"/>
      <c r="N1335" s="206" t="n"/>
      <c r="O1335" s="206" t="n"/>
      <c r="P1335" s="207">
        <f>+(((H1335-F1335)/1000)*1000)/10</f>
        <v/>
      </c>
      <c r="Q1335" s="207" t="n"/>
      <c r="R1335" s="26" t="inlineStr">
        <is>
          <t>FALSO</t>
        </is>
      </c>
      <c r="S1335" s="26" t="inlineStr">
        <is>
          <t>FALSO</t>
        </is>
      </c>
      <c r="T1335" s="211" t="n"/>
      <c r="U1335" s="211" t="n"/>
      <c r="V1335" s="290" t="inlineStr">
        <is>
          <t>Plot válido</t>
        </is>
      </c>
    </row>
    <row r="1336" ht="15.75" customHeight="1" s="412">
      <c r="A1336" s="199" t="n">
        <v>6019</v>
      </c>
      <c r="B1336" s="200" t="n">
        <v>133</v>
      </c>
      <c r="C1336" s="252" t="n">
        <v>240</v>
      </c>
      <c r="D1336" s="252" t="n">
        <v>22</v>
      </c>
      <c r="E1336" s="139" t="n">
        <v>43685</v>
      </c>
      <c r="F1336" s="252" t="n">
        <v>5286</v>
      </c>
      <c r="G1336" s="252" t="n">
        <v>8160</v>
      </c>
      <c r="H1336" s="253" t="n">
        <v>7729</v>
      </c>
      <c r="I1336" s="252" t="n">
        <v>8</v>
      </c>
      <c r="J1336" s="47">
        <f>+(((G1336-F1336)-(H1336-F1336))/(H1336-F1336))*100</f>
        <v/>
      </c>
      <c r="K1336" s="249" t="n"/>
      <c r="L1336" s="250">
        <f>AVERAGE(J1336:J1337)</f>
        <v/>
      </c>
      <c r="M1336" s="250">
        <f>_xlfn.STDEV.S(J1336,J1337)</f>
        <v/>
      </c>
      <c r="N1336" s="206" t="n"/>
      <c r="O1336" s="206" t="n"/>
      <c r="P1336" s="207">
        <f>+(((H1336-F1336)/1000)*1000)/10</f>
        <v/>
      </c>
      <c r="Q1336" s="207">
        <f>AVERAGE(P1336:P1337)</f>
        <v/>
      </c>
      <c r="R1336" s="26" t="inlineStr">
        <is>
          <t>FALSO</t>
        </is>
      </c>
      <c r="S1336" s="26" t="inlineStr">
        <is>
          <t>FALSO</t>
        </is>
      </c>
      <c r="T1336" s="211" t="n"/>
      <c r="U1336" s="211" t="n"/>
      <c r="V1336" s="290" t="inlineStr">
        <is>
          <t>Plot válido</t>
        </is>
      </c>
    </row>
    <row r="1337" ht="15.75" customHeight="1" s="412">
      <c r="A1337" s="199" t="n">
        <v>6020</v>
      </c>
      <c r="B1337" s="200" t="n">
        <v>133</v>
      </c>
      <c r="C1337" s="252" t="n">
        <v>240</v>
      </c>
      <c r="D1337" s="252" t="n">
        <v>22</v>
      </c>
      <c r="E1337" s="139" t="n">
        <v>43685</v>
      </c>
      <c r="F1337" s="252" t="n">
        <v>5286</v>
      </c>
      <c r="G1337" s="252" t="n">
        <v>8175</v>
      </c>
      <c r="H1337" s="253" t="n">
        <v>7756</v>
      </c>
      <c r="I1337" s="252" t="n"/>
      <c r="J1337" s="47">
        <f>+(((G1337-F1337)-(H1337-F1337))/(H1337-F1337))*100</f>
        <v/>
      </c>
      <c r="K1337" s="249" t="n"/>
      <c r="L1337" s="251" t="n"/>
      <c r="M1337" s="251" t="n"/>
      <c r="N1337" s="206" t="n"/>
      <c r="O1337" s="206" t="n"/>
      <c r="P1337" s="207">
        <f>+(((H1337-F1337)/1000)*1000)/10</f>
        <v/>
      </c>
      <c r="Q1337" s="207" t="n"/>
      <c r="R1337" s="26" t="inlineStr">
        <is>
          <t>FALSO</t>
        </is>
      </c>
      <c r="S1337" s="26" t="inlineStr">
        <is>
          <t>FALSO</t>
        </is>
      </c>
      <c r="T1337" s="211" t="n"/>
      <c r="U1337" s="211" t="n"/>
      <c r="V1337" s="290" t="inlineStr">
        <is>
          <t>Plot válido</t>
        </is>
      </c>
    </row>
    <row r="1338" ht="15.75" customHeight="1" s="412">
      <c r="A1338" s="199" t="n">
        <v>3759</v>
      </c>
      <c r="B1338" s="200" t="n">
        <v>181</v>
      </c>
      <c r="C1338" s="223" t="n">
        <v>241</v>
      </c>
      <c r="D1338" s="223" t="n">
        <v>14</v>
      </c>
      <c r="E1338" s="73" t="n">
        <v>43591</v>
      </c>
      <c r="F1338" s="223" t="n">
        <v>5244</v>
      </c>
      <c r="G1338" s="224" t="n">
        <v>8909</v>
      </c>
      <c r="H1338" s="225" t="n">
        <v>7600</v>
      </c>
      <c r="I1338" s="223" t="n">
        <v>2</v>
      </c>
      <c r="J1338" s="74">
        <f>+(((G1338-F1338)-(H1338-F1338))/(H1338-F1338))*100</f>
        <v/>
      </c>
      <c r="K1338" s="233" t="inlineStr">
        <is>
          <t>30/4</t>
        </is>
      </c>
      <c r="L1338" s="227">
        <f>AVERAGE(J1338:J1339)</f>
        <v/>
      </c>
      <c r="M1338" s="227">
        <f>_xlfn.STDEV.S(J1338,J1339)</f>
        <v/>
      </c>
      <c r="N1338" s="206" t="n">
        <v>3</v>
      </c>
      <c r="O1338" s="206" t="n"/>
      <c r="P1338" s="207">
        <f>+(((H1338-F1338)/1000)*1000)/10</f>
        <v/>
      </c>
      <c r="Q1338" s="207">
        <f>AVERAGE(P1338:P1339)</f>
        <v/>
      </c>
      <c r="R1338" s="26" t="inlineStr">
        <is>
          <t>FALSO</t>
        </is>
      </c>
      <c r="S1338" s="26" t="inlineStr">
        <is>
          <t>FALSO</t>
        </is>
      </c>
      <c r="T1338" s="211" t="n"/>
      <c r="U1338" s="211" t="n"/>
      <c r="V1338" s="290" t="inlineStr">
        <is>
          <t>Plot válido</t>
        </is>
      </c>
    </row>
    <row r="1339" ht="15.75" customHeight="1" s="412">
      <c r="A1339" s="199" t="n">
        <v>3760</v>
      </c>
      <c r="B1339" s="200" t="n">
        <v>182</v>
      </c>
      <c r="C1339" s="223" t="n">
        <v>241</v>
      </c>
      <c r="D1339" s="223" t="n">
        <v>14</v>
      </c>
      <c r="E1339" s="73" t="n">
        <v>43591</v>
      </c>
      <c r="F1339" s="223" t="n">
        <v>5301</v>
      </c>
      <c r="G1339" s="224" t="n">
        <v>8688</v>
      </c>
      <c r="H1339" s="225" t="n">
        <v>7451</v>
      </c>
      <c r="I1339" s="223" t="n"/>
      <c r="J1339" s="74">
        <f>+(((G1339-F1339)-(H1339-F1339))/(H1339-F1339))*100</f>
        <v/>
      </c>
      <c r="K1339" s="233" t="n"/>
      <c r="L1339" s="228" t="n"/>
      <c r="M1339" s="228" t="n"/>
      <c r="N1339" s="206" t="n"/>
      <c r="O1339" s="206" t="n"/>
      <c r="P1339" s="207">
        <f>+(((H1339-F1339)/1000)*1000)/10</f>
        <v/>
      </c>
      <c r="Q1339" s="207" t="n"/>
      <c r="R1339" s="26" t="inlineStr">
        <is>
          <t>FALSO</t>
        </is>
      </c>
      <c r="S1339" s="26" t="inlineStr">
        <is>
          <t>FALSO</t>
        </is>
      </c>
      <c r="T1339" s="211" t="n"/>
      <c r="U1339" s="211" t="n"/>
      <c r="V1339" s="290" t="inlineStr">
        <is>
          <t>Plot válido</t>
        </is>
      </c>
    </row>
    <row r="1340" ht="15.75" customHeight="1" s="412">
      <c r="A1340" s="199" t="n">
        <v>4419</v>
      </c>
      <c r="B1340" s="200" t="n">
        <v>125</v>
      </c>
      <c r="C1340" s="223" t="n">
        <v>241</v>
      </c>
      <c r="D1340" s="223" t="n">
        <v>16</v>
      </c>
      <c r="E1340" s="73" t="n">
        <v>43607</v>
      </c>
      <c r="F1340" s="223" t="n">
        <v>5217</v>
      </c>
      <c r="G1340" s="223" t="n">
        <v>9532</v>
      </c>
      <c r="H1340" s="225" t="n">
        <v>8167</v>
      </c>
      <c r="I1340" s="223" t="n">
        <v>2</v>
      </c>
      <c r="J1340" s="74">
        <f>+(((G1340-F1340)-(H1340-F1340))/(H1340-F1340))*100</f>
        <v/>
      </c>
      <c r="K1340" s="233" t="n"/>
      <c r="L1340" s="227">
        <f>AVERAGE(J1340:J1341)</f>
        <v/>
      </c>
      <c r="M1340" s="227">
        <f>_xlfn.STDEV.S(J1340,J1341)</f>
        <v/>
      </c>
      <c r="N1340" s="206" t="n"/>
      <c r="O1340" s="206" t="n"/>
      <c r="P1340" s="207">
        <f>+(((H1340-F1340)/1000)*1000)/10</f>
        <v/>
      </c>
      <c r="Q1340" s="207">
        <f>AVERAGE(P1340:P1341)</f>
        <v/>
      </c>
      <c r="R1340" s="26" t="inlineStr">
        <is>
          <t>FALSO</t>
        </is>
      </c>
      <c r="S1340" s="26" t="inlineStr">
        <is>
          <t>FALSO</t>
        </is>
      </c>
      <c r="T1340" s="211" t="n"/>
      <c r="U1340" s="211" t="n"/>
      <c r="V1340" s="290" t="inlineStr">
        <is>
          <t>Plot válido</t>
        </is>
      </c>
    </row>
    <row r="1341" ht="15.75" customHeight="1" s="412">
      <c r="A1341" s="199" t="n">
        <v>4420</v>
      </c>
      <c r="B1341" s="200" t="n">
        <v>126</v>
      </c>
      <c r="C1341" s="223" t="n">
        <v>241</v>
      </c>
      <c r="D1341" s="223" t="n">
        <v>16</v>
      </c>
      <c r="E1341" s="73" t="n">
        <v>43607</v>
      </c>
      <c r="F1341" s="223" t="n">
        <v>5232</v>
      </c>
      <c r="G1341" s="223" t="n">
        <v>9298</v>
      </c>
      <c r="H1341" s="225" t="n">
        <v>8034</v>
      </c>
      <c r="I1341" s="223" t="n"/>
      <c r="J1341" s="74">
        <f>+(((G1341-F1341)-(H1341-F1341))/(H1341-F1341))*100</f>
        <v/>
      </c>
      <c r="K1341" s="233" t="n"/>
      <c r="L1341" s="228" t="n"/>
      <c r="M1341" s="228" t="n"/>
      <c r="N1341" s="206" t="n"/>
      <c r="O1341" s="206" t="n"/>
      <c r="P1341" s="207">
        <f>+(((H1341-F1341)/1000)*1000)/10</f>
        <v/>
      </c>
      <c r="Q1341" s="207" t="n"/>
      <c r="R1341" s="26" t="inlineStr">
        <is>
          <t>FALSO</t>
        </is>
      </c>
      <c r="S1341" s="26" t="inlineStr">
        <is>
          <t>FALSO</t>
        </is>
      </c>
      <c r="T1341" s="211" t="n"/>
      <c r="U1341" s="211" t="n"/>
      <c r="V1341" s="290" t="inlineStr">
        <is>
          <t>Plot válido</t>
        </is>
      </c>
    </row>
    <row r="1342" ht="15.75" customHeight="1" s="412">
      <c r="A1342" s="199" t="n">
        <v>5065</v>
      </c>
      <c r="B1342" s="200" t="n">
        <v>125</v>
      </c>
      <c r="C1342" s="223" t="n">
        <v>241</v>
      </c>
      <c r="D1342" s="223" t="n">
        <v>18</v>
      </c>
      <c r="E1342" s="73" t="n">
        <v>43626</v>
      </c>
      <c r="F1342" s="223" t="n">
        <v>5217</v>
      </c>
      <c r="G1342" s="223" t="n">
        <v>8882</v>
      </c>
      <c r="H1342" s="225" t="n">
        <v>7901</v>
      </c>
      <c r="I1342" s="223" t="n">
        <v>9</v>
      </c>
      <c r="J1342" s="74">
        <f>+(((G1342-F1342)-(H1342-F1342))/(H1342-F1342))*100</f>
        <v/>
      </c>
      <c r="K1342" s="233" t="n"/>
      <c r="L1342" s="227">
        <f>AVERAGE(J1342:J1343)</f>
        <v/>
      </c>
      <c r="M1342" s="227">
        <f>_xlfn.STDEV.S(J1342,J1343)</f>
        <v/>
      </c>
      <c r="N1342" s="206" t="n"/>
      <c r="O1342" s="206" t="n"/>
      <c r="P1342" s="207">
        <f>+(((H1342-F1342)/1000)*1000)/10</f>
        <v/>
      </c>
      <c r="Q1342" s="207">
        <f>AVERAGE(P1342:P1343)</f>
        <v/>
      </c>
      <c r="R1342" s="26" t="inlineStr">
        <is>
          <t>VERDADERO</t>
        </is>
      </c>
      <c r="S1342" s="26" t="inlineStr">
        <is>
          <t>FALSO</t>
        </is>
      </c>
      <c r="T1342" s="211" t="n"/>
      <c r="U1342" s="211" t="n"/>
      <c r="V1342" s="290" t="inlineStr">
        <is>
          <t>Plot válido</t>
        </is>
      </c>
    </row>
    <row r="1343" ht="15.75" customHeight="1" s="412">
      <c r="A1343" s="199" t="n">
        <v>5066</v>
      </c>
      <c r="B1343" s="200" t="n">
        <v>126</v>
      </c>
      <c r="C1343" s="223" t="n">
        <v>241</v>
      </c>
      <c r="D1343" s="223" t="n">
        <v>18</v>
      </c>
      <c r="E1343" s="73" t="n">
        <v>43626</v>
      </c>
      <c r="F1343" s="223" t="n">
        <v>5232</v>
      </c>
      <c r="G1343" s="223" t="n">
        <v>9014</v>
      </c>
      <c r="H1343" s="225" t="n">
        <v>8020</v>
      </c>
      <c r="I1343" s="223" t="n"/>
      <c r="J1343" s="74">
        <f>+(((G1343-F1343)-(H1343-F1343))/(H1343-F1343))*100</f>
        <v/>
      </c>
      <c r="K1343" s="233" t="n"/>
      <c r="L1343" s="228" t="n"/>
      <c r="M1343" s="228" t="n"/>
      <c r="N1343" s="206" t="n"/>
      <c r="O1343" s="206" t="n"/>
      <c r="P1343" s="207">
        <f>+(((H1343-F1343)/1000)*1000)/10</f>
        <v/>
      </c>
      <c r="Q1343" s="207" t="n"/>
      <c r="R1343" s="26" t="inlineStr">
        <is>
          <t>FALSO</t>
        </is>
      </c>
      <c r="S1343" s="26" t="inlineStr">
        <is>
          <t>FALSO</t>
        </is>
      </c>
      <c r="T1343" s="211" t="n"/>
      <c r="U1343" s="211" t="n"/>
      <c r="V1343" s="290" t="inlineStr">
        <is>
          <t>Plot válido</t>
        </is>
      </c>
    </row>
    <row r="1344" ht="15.75" customHeight="1" s="412">
      <c r="A1344" s="199" t="n">
        <v>6021</v>
      </c>
      <c r="B1344" s="200" t="n">
        <v>134</v>
      </c>
      <c r="C1344" s="252" t="n">
        <v>241</v>
      </c>
      <c r="D1344" s="252" t="n">
        <v>22</v>
      </c>
      <c r="E1344" s="139" t="n">
        <v>43685</v>
      </c>
      <c r="F1344" s="252" t="n">
        <v>5220</v>
      </c>
      <c r="G1344" s="252" t="n">
        <v>8263</v>
      </c>
      <c r="H1344" s="253" t="n">
        <v>7807</v>
      </c>
      <c r="I1344" s="252" t="n">
        <v>9</v>
      </c>
      <c r="J1344" s="47">
        <f>+(((G1344-F1344)-(H1344-F1344))/(H1344-F1344))*100</f>
        <v/>
      </c>
      <c r="K1344" s="249" t="n"/>
      <c r="L1344" s="250">
        <f>AVERAGE(J1344:J1345)</f>
        <v/>
      </c>
      <c r="M1344" s="250">
        <f>_xlfn.STDEV.S(J1344,J1345)</f>
        <v/>
      </c>
      <c r="N1344" s="206" t="n"/>
      <c r="O1344" s="206" t="n"/>
      <c r="P1344" s="207">
        <f>+(((H1344-F1344)/1000)*1000)/10</f>
        <v/>
      </c>
      <c r="Q1344" s="207">
        <f>AVERAGE(P1344:P1345)</f>
        <v/>
      </c>
      <c r="R1344" s="26" t="inlineStr">
        <is>
          <t>FALSO</t>
        </is>
      </c>
      <c r="S1344" s="26" t="inlineStr">
        <is>
          <t>FALSO</t>
        </is>
      </c>
      <c r="T1344" s="211" t="n"/>
      <c r="U1344" s="211" t="n"/>
      <c r="V1344" s="290" t="inlineStr">
        <is>
          <t>Plot válido</t>
        </is>
      </c>
    </row>
    <row r="1345" ht="15.75" customHeight="1" s="412">
      <c r="A1345" s="199" t="n">
        <v>6022</v>
      </c>
      <c r="B1345" s="200" t="n">
        <v>134</v>
      </c>
      <c r="C1345" s="252" t="n">
        <v>241</v>
      </c>
      <c r="D1345" s="252" t="n">
        <v>22</v>
      </c>
      <c r="E1345" s="139" t="n">
        <v>43685</v>
      </c>
      <c r="F1345" s="252" t="n">
        <v>5220</v>
      </c>
      <c r="G1345" s="252" t="n">
        <v>8385</v>
      </c>
      <c r="H1345" s="253" t="n">
        <v>7930</v>
      </c>
      <c r="I1345" s="252" t="n"/>
      <c r="J1345" s="47">
        <f>+(((G1345-F1345)-(H1345-F1345))/(H1345-F1345))*100</f>
        <v/>
      </c>
      <c r="K1345" s="249" t="n"/>
      <c r="L1345" s="251" t="n"/>
      <c r="M1345" s="251" t="n"/>
      <c r="N1345" s="206" t="n"/>
      <c r="O1345" s="206" t="n"/>
      <c r="P1345" s="207">
        <f>+(((H1345-F1345)/1000)*1000)/10</f>
        <v/>
      </c>
      <c r="Q1345" s="207" t="n"/>
      <c r="R1345" s="26" t="inlineStr">
        <is>
          <t>FALSO</t>
        </is>
      </c>
      <c r="S1345" s="26" t="inlineStr">
        <is>
          <t>FALSO</t>
        </is>
      </c>
      <c r="T1345" s="211" t="n"/>
      <c r="U1345" s="211" t="n"/>
      <c r="V1345" s="290" t="inlineStr">
        <is>
          <t>Plot válido</t>
        </is>
      </c>
    </row>
    <row r="1346" ht="15.75" customHeight="1" s="412">
      <c r="A1346" s="199" t="n">
        <v>3393</v>
      </c>
      <c r="B1346" s="200" t="n">
        <v>149</v>
      </c>
      <c r="C1346" s="255" t="n">
        <v>242</v>
      </c>
      <c r="D1346" s="255" t="n">
        <v>13</v>
      </c>
      <c r="E1346" s="58" t="n">
        <v>43587</v>
      </c>
      <c r="F1346" s="255" t="n">
        <v>5222</v>
      </c>
      <c r="G1346" s="255" t="n">
        <v>8544</v>
      </c>
      <c r="H1346" s="256" t="n">
        <v>7690</v>
      </c>
      <c r="I1346" s="255" t="n">
        <v>1</v>
      </c>
      <c r="J1346" s="59">
        <f>+(((G1346-F1346)-(H1346-F1346))/(H1346-F1346))*100</f>
        <v/>
      </c>
      <c r="K1346" s="257" t="inlineStr">
        <is>
          <t>26/4</t>
        </is>
      </c>
      <c r="L1346" s="258">
        <f>AVERAGE(J1346:J1347)</f>
        <v/>
      </c>
      <c r="M1346" s="258">
        <f>_xlfn.STDEV.S(J1346,J1347)</f>
        <v/>
      </c>
      <c r="N1346" s="206" t="n">
        <v>1</v>
      </c>
      <c r="O1346" s="206" t="n"/>
      <c r="P1346" s="207">
        <f>+(((H1346-F1346)/1000)*1000)/10</f>
        <v/>
      </c>
      <c r="Q1346" s="207">
        <f>AVERAGE(P1346:P1347)</f>
        <v/>
      </c>
      <c r="R1346" s="26" t="inlineStr">
        <is>
          <t>VERDADERO</t>
        </is>
      </c>
      <c r="S1346" s="26" t="inlineStr">
        <is>
          <t>FALSO</t>
        </is>
      </c>
      <c r="T1346" s="211" t="n"/>
      <c r="U1346" s="211" t="n"/>
      <c r="V1346" s="290" t="inlineStr">
        <is>
          <t>Plot válido</t>
        </is>
      </c>
    </row>
    <row r="1347" ht="15.75" customHeight="1" s="412">
      <c r="A1347" s="199" t="n">
        <v>3394</v>
      </c>
      <c r="B1347" s="200" t="n">
        <v>150</v>
      </c>
      <c r="C1347" s="255" t="n">
        <v>242</v>
      </c>
      <c r="D1347" s="255" t="n">
        <v>13</v>
      </c>
      <c r="E1347" s="58" t="n">
        <v>43587</v>
      </c>
      <c r="F1347" s="255" t="n">
        <v>5188</v>
      </c>
      <c r="G1347" s="255" t="n">
        <v>8411</v>
      </c>
      <c r="H1347" s="256" t="n">
        <v>7589</v>
      </c>
      <c r="I1347" s="255" t="n"/>
      <c r="J1347" s="59">
        <f>+(((G1347-F1347)-(H1347-F1347))/(H1347-F1347))*100</f>
        <v/>
      </c>
      <c r="K1347" s="257" t="n"/>
      <c r="L1347" s="259" t="n"/>
      <c r="M1347" s="259" t="n"/>
      <c r="N1347" s="206" t="n"/>
      <c r="O1347" s="206" t="n"/>
      <c r="P1347" s="207">
        <f>+(((H1347-F1347)/1000)*1000)/10</f>
        <v/>
      </c>
      <c r="Q1347" s="207" t="n"/>
      <c r="R1347" s="26" t="inlineStr">
        <is>
          <t>FALSO</t>
        </is>
      </c>
      <c r="S1347" s="26" t="inlineStr">
        <is>
          <t>FALSO</t>
        </is>
      </c>
      <c r="T1347" s="211" t="n"/>
      <c r="U1347" s="211" t="n"/>
      <c r="V1347" s="290" t="inlineStr">
        <is>
          <t>Plot válido</t>
        </is>
      </c>
    </row>
    <row r="1348" ht="15.75" customHeight="1" s="412">
      <c r="A1348" s="199" t="n">
        <v>4115</v>
      </c>
      <c r="B1348" s="200" t="n">
        <v>145</v>
      </c>
      <c r="C1348" s="255" t="n">
        <v>242</v>
      </c>
      <c r="D1348" s="255" t="n">
        <v>15</v>
      </c>
      <c r="E1348" s="58" t="n">
        <v>43599</v>
      </c>
      <c r="F1348" s="255" t="n">
        <v>5181</v>
      </c>
      <c r="G1348" s="255" t="n">
        <v>8364</v>
      </c>
      <c r="H1348" s="256" t="n">
        <v>7674</v>
      </c>
      <c r="I1348" s="255" t="n"/>
      <c r="J1348" s="59">
        <f>+(((G1348-F1348)-(H1348-F1348))/(H1348-F1348))*100</f>
        <v/>
      </c>
      <c r="K1348" s="260" t="n"/>
      <c r="L1348" s="258">
        <f>AVERAGE(J1348:J1349)</f>
        <v/>
      </c>
      <c r="M1348" s="258">
        <f>_xlfn.STDEV.S(J1348,J1349)</f>
        <v/>
      </c>
      <c r="N1348" s="206" t="n"/>
      <c r="O1348" s="206" t="n"/>
      <c r="P1348" s="207">
        <f>+(((H1348-F1348)/1000)*1000)/10</f>
        <v/>
      </c>
      <c r="Q1348" s="207">
        <f>AVERAGE(P1348:P1349)</f>
        <v/>
      </c>
      <c r="R1348" s="26" t="inlineStr">
        <is>
          <t>FALSO</t>
        </is>
      </c>
      <c r="S1348" s="26" t="inlineStr">
        <is>
          <t>FALSO</t>
        </is>
      </c>
      <c r="T1348" s="211" t="n"/>
      <c r="U1348" s="211" t="n"/>
      <c r="V1348" s="290" t="inlineStr">
        <is>
          <t>Plot válido</t>
        </is>
      </c>
    </row>
    <row r="1349" ht="15.75" customHeight="1" s="412">
      <c r="A1349" s="199" t="n">
        <v>4116</v>
      </c>
      <c r="B1349" s="200" t="n">
        <v>146</v>
      </c>
      <c r="C1349" s="255" t="n">
        <v>242</v>
      </c>
      <c r="D1349" s="255" t="n">
        <v>15</v>
      </c>
      <c r="E1349" s="58" t="n">
        <v>43599</v>
      </c>
      <c r="F1349" s="255" t="n">
        <v>5179</v>
      </c>
      <c r="G1349" s="255" t="n">
        <v>8360</v>
      </c>
      <c r="H1349" s="256" t="n">
        <v>7658</v>
      </c>
      <c r="I1349" s="255" t="n"/>
      <c r="J1349" s="59">
        <f>+(((G1349-F1349)-(H1349-F1349))/(H1349-F1349))*100</f>
        <v/>
      </c>
      <c r="K1349" s="260" t="n"/>
      <c r="L1349" s="259" t="n"/>
      <c r="M1349" s="259" t="n"/>
      <c r="N1349" s="206" t="n"/>
      <c r="O1349" s="206" t="n"/>
      <c r="P1349" s="207">
        <f>+(((H1349-F1349)/1000)*1000)/10</f>
        <v/>
      </c>
      <c r="Q1349" s="207" t="n"/>
      <c r="R1349" s="26" t="inlineStr">
        <is>
          <t>FALSO</t>
        </is>
      </c>
      <c r="S1349" s="26" t="inlineStr">
        <is>
          <t>FALSO</t>
        </is>
      </c>
      <c r="T1349" s="211" t="n"/>
      <c r="U1349" s="211" t="n"/>
      <c r="V1349" s="290" t="inlineStr">
        <is>
          <t>Plot válido</t>
        </is>
      </c>
    </row>
    <row r="1350" ht="15.75" customHeight="1" s="412">
      <c r="A1350" s="199" t="n">
        <v>4761</v>
      </c>
      <c r="B1350" s="200" t="n">
        <v>145</v>
      </c>
      <c r="C1350" s="255" t="n">
        <v>242</v>
      </c>
      <c r="D1350" s="255" t="n">
        <v>17</v>
      </c>
      <c r="E1350" s="58" t="n">
        <v>43619</v>
      </c>
      <c r="F1350" s="255" t="n">
        <v>5181</v>
      </c>
      <c r="G1350" s="255" t="n">
        <v>9131</v>
      </c>
      <c r="H1350" s="256" t="n">
        <v>7960</v>
      </c>
      <c r="I1350" s="255" t="n"/>
      <c r="J1350" s="59">
        <f>+(((G1350-F1350)-(H1350-F1350))/(H1350-F1350))*100</f>
        <v/>
      </c>
      <c r="K1350" s="257" t="n"/>
      <c r="L1350" s="258">
        <f>AVERAGE(J1350:J1351)</f>
        <v/>
      </c>
      <c r="M1350" s="258">
        <f>_xlfn.STDEV.S(J1350,J1351)</f>
        <v/>
      </c>
      <c r="N1350" s="206" t="n"/>
      <c r="O1350" s="206" t="n"/>
      <c r="P1350" s="207">
        <f>+(((H1350-F1350)/1000)*1000)/10</f>
        <v/>
      </c>
      <c r="Q1350" s="207">
        <f>AVERAGE(P1350:P1351)</f>
        <v/>
      </c>
      <c r="R1350" s="26" t="inlineStr">
        <is>
          <t>FALSO</t>
        </is>
      </c>
      <c r="S1350" s="26" t="inlineStr">
        <is>
          <t>FALSO</t>
        </is>
      </c>
      <c r="T1350" s="211" t="n"/>
      <c r="U1350" s="211" t="n"/>
      <c r="V1350" s="290" t="inlineStr">
        <is>
          <t>Plot válido</t>
        </is>
      </c>
    </row>
    <row r="1351" ht="15.75" customHeight="1" s="412">
      <c r="A1351" s="199" t="n">
        <v>4762</v>
      </c>
      <c r="B1351" s="200" t="n">
        <v>146</v>
      </c>
      <c r="C1351" s="255" t="n">
        <v>242</v>
      </c>
      <c r="D1351" s="255" t="n">
        <v>17</v>
      </c>
      <c r="E1351" s="58" t="n">
        <v>43619</v>
      </c>
      <c r="F1351" s="255" t="n">
        <v>5179</v>
      </c>
      <c r="G1351" s="255" t="n">
        <v>9009</v>
      </c>
      <c r="H1351" s="256" t="n">
        <v>7852</v>
      </c>
      <c r="I1351" s="255" t="n"/>
      <c r="J1351" s="59">
        <f>+(((G1351-F1351)-(H1351-F1351))/(H1351-F1351))*100</f>
        <v/>
      </c>
      <c r="K1351" s="257" t="n"/>
      <c r="L1351" s="259" t="n"/>
      <c r="M1351" s="259" t="n"/>
      <c r="N1351" s="206" t="n"/>
      <c r="O1351" s="206" t="n"/>
      <c r="P1351" s="207">
        <f>+(((H1351-F1351)/1000)*1000)/10</f>
        <v/>
      </c>
      <c r="Q1351" s="207" t="n"/>
      <c r="R1351" s="26" t="inlineStr">
        <is>
          <t>FALSO</t>
        </is>
      </c>
      <c r="S1351" s="26" t="inlineStr">
        <is>
          <t>FALSO</t>
        </is>
      </c>
      <c r="T1351" s="211" t="n"/>
      <c r="U1351" s="211" t="n"/>
      <c r="V1351" s="290" t="inlineStr">
        <is>
          <t>Plot válido</t>
        </is>
      </c>
    </row>
    <row r="1352" ht="15.75" customHeight="1" s="412">
      <c r="A1352" s="199" t="n">
        <v>5369</v>
      </c>
      <c r="B1352" s="200" t="n">
        <v>107</v>
      </c>
      <c r="C1352" s="252" t="n">
        <v>242</v>
      </c>
      <c r="D1352" s="252" t="n">
        <v>19</v>
      </c>
      <c r="E1352" s="139" t="n">
        <v>43637</v>
      </c>
      <c r="F1352" s="252" t="n">
        <v>5226</v>
      </c>
      <c r="G1352" s="252" t="n">
        <v>8456</v>
      </c>
      <c r="H1352" s="253" t="n">
        <v>7734</v>
      </c>
      <c r="I1352" s="252" t="n">
        <v>9</v>
      </c>
      <c r="J1352" s="261">
        <f>+(((G1352-F1352)-(H1352-F1352))/(H1352-F1352))*100</f>
        <v/>
      </c>
      <c r="K1352" s="262" t="n"/>
      <c r="L1352" s="263">
        <f>AVERAGE(J1352:J1353)</f>
        <v/>
      </c>
      <c r="M1352" s="263">
        <f>_xlfn.STDEV.S(J1352,J1353)</f>
        <v/>
      </c>
      <c r="N1352" s="206" t="n"/>
      <c r="O1352" s="206" t="n"/>
      <c r="P1352" s="207">
        <f>+(((H1352-F1352)/1000)*1000)/10</f>
        <v/>
      </c>
      <c r="Q1352" s="207">
        <f>AVERAGE(P1352:P1353)</f>
        <v/>
      </c>
      <c r="R1352" s="26" t="inlineStr">
        <is>
          <t>FALSO</t>
        </is>
      </c>
      <c r="S1352" s="26" t="inlineStr">
        <is>
          <t>FALSO</t>
        </is>
      </c>
      <c r="T1352" s="211" t="n"/>
      <c r="U1352" s="211" t="n"/>
      <c r="V1352" s="290" t="inlineStr">
        <is>
          <t>Plot válido</t>
        </is>
      </c>
    </row>
    <row r="1353" ht="15.75" customHeight="1" s="412">
      <c r="A1353" s="199" t="n">
        <v>5370</v>
      </c>
      <c r="B1353" s="200" t="n">
        <v>108</v>
      </c>
      <c r="C1353" s="252" t="n">
        <v>242</v>
      </c>
      <c r="D1353" s="252" t="n">
        <v>19</v>
      </c>
      <c r="E1353" s="139" t="n">
        <v>43637</v>
      </c>
      <c r="F1353" s="252" t="n">
        <v>5274</v>
      </c>
      <c r="G1353" s="252" t="n">
        <v>8400</v>
      </c>
      <c r="H1353" s="253" t="n">
        <v>7709</v>
      </c>
      <c r="I1353" s="252" t="n"/>
      <c r="J1353" s="261">
        <f>+(((G1353-F1353)-(H1353-F1353))/(H1353-F1353))*100</f>
        <v/>
      </c>
      <c r="K1353" s="262" t="n"/>
      <c r="L1353" s="207" t="n"/>
      <c r="M1353" s="207" t="n"/>
      <c r="N1353" s="206" t="n"/>
      <c r="O1353" s="206" t="n"/>
      <c r="P1353" s="207">
        <f>+(((H1353-F1353)/1000)*1000)/10</f>
        <v/>
      </c>
      <c r="Q1353" s="207" t="n"/>
      <c r="R1353" s="26" t="inlineStr">
        <is>
          <t>FALSO</t>
        </is>
      </c>
      <c r="S1353" s="26" t="inlineStr">
        <is>
          <t>FALSO</t>
        </is>
      </c>
      <c r="T1353" s="211" t="n"/>
      <c r="U1353" s="211" t="n"/>
      <c r="V1353" s="290" t="inlineStr">
        <is>
          <t>Plot válido</t>
        </is>
      </c>
    </row>
    <row r="1354" ht="15.75" customHeight="1" s="412">
      <c r="A1354" s="199" t="n">
        <v>6023</v>
      </c>
      <c r="B1354" s="200" t="n">
        <v>135</v>
      </c>
      <c r="C1354" s="252" t="n">
        <v>242</v>
      </c>
      <c r="D1354" s="252" t="n">
        <v>22</v>
      </c>
      <c r="E1354" s="139" t="n">
        <v>43685</v>
      </c>
      <c r="F1354" s="252" t="n">
        <v>5240</v>
      </c>
      <c r="G1354" s="252" t="n">
        <v>7916</v>
      </c>
      <c r="H1354" s="253" t="n">
        <v>7516</v>
      </c>
      <c r="I1354" s="252" t="n">
        <v>9</v>
      </c>
      <c r="J1354" s="47">
        <f>+(((G1354-F1354)-(H1354-F1354))/(H1354-F1354))*100</f>
        <v/>
      </c>
      <c r="K1354" s="249" t="n"/>
      <c r="L1354" s="250">
        <f>AVERAGE(J1354:J1355)</f>
        <v/>
      </c>
      <c r="M1354" s="250">
        <f>_xlfn.STDEV.S(J1354,J1355)</f>
        <v/>
      </c>
      <c r="N1354" s="206" t="n"/>
      <c r="O1354" s="206" t="n"/>
      <c r="P1354" s="207">
        <f>+(((H1354-F1354)/1000)*1000)/10</f>
        <v/>
      </c>
      <c r="Q1354" s="207">
        <f>AVERAGE(P1354:P1355)</f>
        <v/>
      </c>
      <c r="R1354" s="26" t="inlineStr">
        <is>
          <t>FALSO</t>
        </is>
      </c>
      <c r="S1354" s="26" t="inlineStr">
        <is>
          <t>FALSO</t>
        </is>
      </c>
      <c r="T1354" s="211" t="n"/>
      <c r="U1354" s="211" t="n"/>
      <c r="V1354" s="290" t="inlineStr">
        <is>
          <t>Plot válido</t>
        </is>
      </c>
    </row>
    <row r="1355" ht="15.75" customHeight="1" s="412">
      <c r="A1355" s="199" t="n">
        <v>6024</v>
      </c>
      <c r="B1355" s="200" t="n">
        <v>135</v>
      </c>
      <c r="C1355" s="252" t="n">
        <v>242</v>
      </c>
      <c r="D1355" s="252" t="n">
        <v>22</v>
      </c>
      <c r="E1355" s="139" t="n">
        <v>43685</v>
      </c>
      <c r="F1355" s="252" t="n">
        <v>5240</v>
      </c>
      <c r="G1355" s="252" t="n">
        <v>7928</v>
      </c>
      <c r="H1355" s="253" t="n">
        <v>7543</v>
      </c>
      <c r="I1355" s="252" t="n"/>
      <c r="J1355" s="47">
        <f>+(((G1355-F1355)-(H1355-F1355))/(H1355-F1355))*100</f>
        <v/>
      </c>
      <c r="K1355" s="249" t="n"/>
      <c r="L1355" s="251" t="n"/>
      <c r="M1355" s="251" t="n"/>
      <c r="N1355" s="206" t="n"/>
      <c r="O1355" s="206" t="n"/>
      <c r="P1355" s="207">
        <f>+(((H1355-F1355)/1000)*1000)/10</f>
        <v/>
      </c>
      <c r="Q1355" s="207" t="n"/>
      <c r="R1355" s="26" t="inlineStr">
        <is>
          <t>FALSO</t>
        </is>
      </c>
      <c r="S1355" s="26" t="inlineStr">
        <is>
          <t>FALSO</t>
        </is>
      </c>
      <c r="T1355" s="211" t="n"/>
      <c r="U1355" s="211" t="n"/>
      <c r="V1355" s="290" t="inlineStr">
        <is>
          <t>Plot válido</t>
        </is>
      </c>
    </row>
    <row r="1356" ht="15.75" customHeight="1" s="412">
      <c r="A1356" s="199" t="n">
        <v>2963</v>
      </c>
      <c r="B1356" s="200" t="n">
        <v>47</v>
      </c>
      <c r="C1356" s="246" t="n">
        <v>243</v>
      </c>
      <c r="D1356" s="246" t="n">
        <v>11</v>
      </c>
      <c r="E1356" s="46" t="n">
        <v>43571</v>
      </c>
      <c r="F1356" s="247" t="n">
        <v>5258</v>
      </c>
      <c r="G1356" s="246" t="n">
        <v>7411</v>
      </c>
      <c r="H1356" s="248" t="n">
        <v>6944</v>
      </c>
      <c r="I1356" s="246" t="n">
        <v>2</v>
      </c>
      <c r="J1356" s="47">
        <f>+(((G1356-F1356)-(H1356-F1356))/(H1356-F1356))*100</f>
        <v/>
      </c>
      <c r="K1356" s="249" t="inlineStr">
        <is>
          <t>MF</t>
        </is>
      </c>
      <c r="L1356" s="250">
        <f>AVERAGE(J1356:J1357)</f>
        <v/>
      </c>
      <c r="M1356" s="250">
        <f>_xlfn.STDEV.S(J1356,J1357)</f>
        <v/>
      </c>
      <c r="N1356" s="206" t="n">
        <v>2</v>
      </c>
      <c r="O1356" s="206" t="n"/>
      <c r="P1356" s="207">
        <f>+(((H1356-F1356)/1000)*1000)/10</f>
        <v/>
      </c>
      <c r="Q1356" s="207">
        <f>AVERAGE(P1356:P1357)</f>
        <v/>
      </c>
      <c r="R1356" s="26" t="inlineStr">
        <is>
          <t>FALSO</t>
        </is>
      </c>
      <c r="S1356" s="26" t="inlineStr">
        <is>
          <t>FALSO</t>
        </is>
      </c>
      <c r="T1356" s="211" t="n"/>
      <c r="U1356" s="211" t="n"/>
      <c r="V1356" s="290" t="inlineStr">
        <is>
          <t>Plot válido</t>
        </is>
      </c>
    </row>
    <row r="1357" ht="15.75" customHeight="1" s="412">
      <c r="A1357" s="199" t="n">
        <v>2964</v>
      </c>
      <c r="B1357" s="200" t="n">
        <v>48</v>
      </c>
      <c r="C1357" s="246" t="n">
        <v>243</v>
      </c>
      <c r="D1357" s="246" t="n">
        <v>11</v>
      </c>
      <c r="E1357" s="46" t="n">
        <v>43571</v>
      </c>
      <c r="F1357" s="247" t="n">
        <v>5245</v>
      </c>
      <c r="G1357" s="246" t="n">
        <v>7446</v>
      </c>
      <c r="H1357" s="248" t="n">
        <v>6957</v>
      </c>
      <c r="I1357" s="246" t="n"/>
      <c r="J1357" s="47">
        <f>+(((G1357-F1357)-(H1357-F1357))/(H1357-F1357))*100</f>
        <v/>
      </c>
      <c r="K1357" s="249" t="n"/>
      <c r="L1357" s="251" t="n"/>
      <c r="M1357" s="251" t="n"/>
      <c r="N1357" s="206" t="n"/>
      <c r="O1357" s="206" t="n"/>
      <c r="P1357" s="207">
        <f>+(((H1357-F1357)/1000)*1000)/10</f>
        <v/>
      </c>
      <c r="Q1357" s="207" t="n"/>
      <c r="R1357" s="26" t="inlineStr">
        <is>
          <t>FALSO</t>
        </is>
      </c>
      <c r="S1357" s="26" t="inlineStr">
        <is>
          <t>FALSO</t>
        </is>
      </c>
      <c r="T1357" s="211" t="n"/>
      <c r="U1357" s="211" t="n"/>
      <c r="V1357" s="290" t="inlineStr">
        <is>
          <t>Plot válido</t>
        </is>
      </c>
    </row>
    <row r="1358" ht="15.75" customHeight="1" s="412">
      <c r="A1358" s="199" t="n">
        <v>3761</v>
      </c>
      <c r="B1358" s="200" t="n">
        <v>183</v>
      </c>
      <c r="C1358" s="246" t="n">
        <v>243</v>
      </c>
      <c r="D1358" s="246" t="n">
        <v>14</v>
      </c>
      <c r="E1358" s="46" t="n">
        <v>43591</v>
      </c>
      <c r="F1358" s="246" t="n">
        <v>5192</v>
      </c>
      <c r="G1358" s="247" t="n">
        <v>7282</v>
      </c>
      <c r="H1358" s="248" t="n">
        <v>6879</v>
      </c>
      <c r="I1358" s="246" t="n"/>
      <c r="J1358" s="47">
        <f>+(((G1358-F1358)-(H1358-F1358))/(H1358-F1358))*100</f>
        <v/>
      </c>
      <c r="K1358" s="249" t="inlineStr">
        <is>
          <t>MF</t>
        </is>
      </c>
      <c r="L1358" s="250">
        <f>AVERAGE(J1358:J1359)</f>
        <v/>
      </c>
      <c r="M1358" s="250">
        <f>_xlfn.STDEV.S(J1358,J1359)</f>
        <v/>
      </c>
      <c r="N1358" s="206" t="n"/>
      <c r="O1358" s="206" t="n"/>
      <c r="P1358" s="207">
        <f>+(((H1358-F1358)/1000)*1000)/10</f>
        <v/>
      </c>
      <c r="Q1358" s="207">
        <f>AVERAGE(P1358:P1359)</f>
        <v/>
      </c>
      <c r="R1358" s="26" t="inlineStr">
        <is>
          <t>FALSO</t>
        </is>
      </c>
      <c r="S1358" s="26" t="inlineStr">
        <is>
          <t>FALSO</t>
        </is>
      </c>
      <c r="T1358" s="211" t="n"/>
      <c r="U1358" s="211" t="n"/>
      <c r="V1358" s="290" t="inlineStr">
        <is>
          <t>Plot válido</t>
        </is>
      </c>
    </row>
    <row r="1359" ht="15.75" customHeight="1" s="412">
      <c r="A1359" s="199" t="n">
        <v>3762</v>
      </c>
      <c r="B1359" s="200" t="n">
        <v>184</v>
      </c>
      <c r="C1359" s="246" t="n">
        <v>243</v>
      </c>
      <c r="D1359" s="246" t="n">
        <v>14</v>
      </c>
      <c r="E1359" s="46" t="n">
        <v>43591</v>
      </c>
      <c r="F1359" s="246" t="n">
        <v>5243</v>
      </c>
      <c r="G1359" s="247" t="n">
        <v>7345</v>
      </c>
      <c r="H1359" s="248" t="n">
        <v>6950</v>
      </c>
      <c r="I1359" s="246" t="n"/>
      <c r="J1359" s="47">
        <f>+(((G1359-F1359)-(H1359-F1359))/(H1359-F1359))*100</f>
        <v/>
      </c>
      <c r="K1359" s="249" t="n"/>
      <c r="L1359" s="251" t="n"/>
      <c r="M1359" s="251" t="n"/>
      <c r="N1359" s="206" t="n"/>
      <c r="O1359" s="206" t="n"/>
      <c r="P1359" s="207">
        <f>+(((H1359-F1359)/1000)*1000)/10</f>
        <v/>
      </c>
      <c r="Q1359" s="207" t="n"/>
      <c r="R1359" s="26" t="inlineStr">
        <is>
          <t>FALSO</t>
        </is>
      </c>
      <c r="S1359" s="26" t="inlineStr">
        <is>
          <t>FALSO</t>
        </is>
      </c>
      <c r="T1359" s="211" t="n"/>
      <c r="U1359" s="211" t="n"/>
      <c r="V1359" s="290" t="inlineStr">
        <is>
          <t>Plot válido</t>
        </is>
      </c>
    </row>
    <row r="1360" hidden="1" ht="15.75" customHeight="1" s="412">
      <c r="A1360" s="199" t="n">
        <v>4421</v>
      </c>
      <c r="B1360" s="200" t="n">
        <v>127</v>
      </c>
      <c r="C1360" s="246" t="n">
        <v>243</v>
      </c>
      <c r="D1360" s="246" t="n">
        <v>16</v>
      </c>
      <c r="E1360" s="46" t="n">
        <v>43607</v>
      </c>
      <c r="F1360" s="246" t="n">
        <v>5247</v>
      </c>
      <c r="G1360" s="246" t="n">
        <v>8135</v>
      </c>
      <c r="H1360" s="248" t="n">
        <v>7570</v>
      </c>
      <c r="I1360" s="246" t="n">
        <v>2</v>
      </c>
      <c r="J1360" s="47">
        <f>+(((G1360-F1360)-(H1360-F1360))/(H1360-F1360))*100</f>
        <v/>
      </c>
      <c r="K1360" s="249" t="n"/>
      <c r="L1360" s="250">
        <f>AVERAGE(J1360:J1361)</f>
        <v/>
      </c>
      <c r="M1360" s="250">
        <f>_xlfn.STDEV.S(J1360,J1361)</f>
        <v/>
      </c>
      <c r="N1360" s="206" t="n"/>
      <c r="O1360" s="206" t="n"/>
      <c r="P1360" s="207">
        <f>+(((H1360-F1360)/1000)*1000)/10</f>
        <v/>
      </c>
      <c r="Q1360" s="207">
        <f>AVERAGE(P1360:P1361)</f>
        <v/>
      </c>
      <c r="R1360" s="26" t="inlineStr">
        <is>
          <t>FALSO</t>
        </is>
      </c>
      <c r="S1360" s="26" t="inlineStr">
        <is>
          <t>FALSO</t>
        </is>
      </c>
      <c r="T1360" s="211" t="n"/>
      <c r="U1360" s="211" t="n"/>
      <c r="V1360" s="290" t="inlineStr">
        <is>
          <t>Se descarta</t>
        </is>
      </c>
    </row>
    <row r="1361" hidden="1" ht="15.75" customHeight="1" s="412">
      <c r="A1361" s="199" t="n">
        <v>4422</v>
      </c>
      <c r="B1361" s="200" t="n">
        <v>128</v>
      </c>
      <c r="C1361" s="246" t="n">
        <v>243</v>
      </c>
      <c r="D1361" s="246" t="n">
        <v>16</v>
      </c>
      <c r="E1361" s="46" t="n">
        <v>43607</v>
      </c>
      <c r="F1361" s="246" t="n">
        <v>5213</v>
      </c>
      <c r="G1361" s="246" t="n">
        <v>8194</v>
      </c>
      <c r="H1361" s="248" t="n">
        <v>7619</v>
      </c>
      <c r="I1361" s="246" t="n"/>
      <c r="J1361" s="47">
        <f>+(((G1361-F1361)-(H1361-F1361))/(H1361-F1361))*100</f>
        <v/>
      </c>
      <c r="K1361" s="249" t="n"/>
      <c r="L1361" s="251" t="n"/>
      <c r="M1361" s="251" t="n"/>
      <c r="N1361" s="206" t="n"/>
      <c r="O1361" s="206" t="n"/>
      <c r="P1361" s="207">
        <f>+(((H1361-F1361)/1000)*1000)/10</f>
        <v/>
      </c>
      <c r="Q1361" s="207" t="n"/>
      <c r="R1361" s="26" t="inlineStr">
        <is>
          <t>FALSO</t>
        </is>
      </c>
      <c r="S1361" s="26" t="inlineStr">
        <is>
          <t>FALSO</t>
        </is>
      </c>
      <c r="T1361" s="211" t="n"/>
      <c r="U1361" s="211" t="n"/>
      <c r="V1361" s="290" t="inlineStr">
        <is>
          <t>Se descarta</t>
        </is>
      </c>
    </row>
    <row r="1362" hidden="1" ht="15.75" customHeight="1" s="412">
      <c r="A1362" s="199" t="n">
        <v>5067</v>
      </c>
      <c r="B1362" s="200" t="n">
        <v>127</v>
      </c>
      <c r="C1362" s="246" t="n">
        <v>243</v>
      </c>
      <c r="D1362" s="246" t="n">
        <v>18</v>
      </c>
      <c r="E1362" s="46" t="n">
        <v>43626</v>
      </c>
      <c r="F1362" s="246" t="n">
        <v>5247</v>
      </c>
      <c r="G1362" s="246" t="n">
        <v>8252</v>
      </c>
      <c r="H1362" s="248" t="n">
        <v>7737</v>
      </c>
      <c r="I1362" s="246" t="n">
        <v>7</v>
      </c>
      <c r="J1362" s="47">
        <f>+(((G1362-F1362)-(H1362-F1362))/(H1362-F1362))*100</f>
        <v/>
      </c>
      <c r="K1362" s="249" t="n"/>
      <c r="L1362" s="250">
        <f>AVERAGE(J1362:J1363)</f>
        <v/>
      </c>
      <c r="M1362" s="250">
        <f>_xlfn.STDEV.S(J1362,J1363)</f>
        <v/>
      </c>
      <c r="N1362" s="206" t="n"/>
      <c r="O1362" s="206" t="n"/>
      <c r="P1362" s="207">
        <f>+(((H1362-F1362)/1000)*1000)/10</f>
        <v/>
      </c>
      <c r="Q1362" s="207">
        <f>AVERAGE(P1362:P1363)</f>
        <v/>
      </c>
      <c r="R1362" s="26" t="inlineStr">
        <is>
          <t>FALSO</t>
        </is>
      </c>
      <c r="S1362" s="26" t="inlineStr">
        <is>
          <t>FALSO</t>
        </is>
      </c>
      <c r="T1362" s="211" t="n"/>
      <c r="U1362" s="211" t="n"/>
      <c r="V1362" s="290" t="inlineStr">
        <is>
          <t>Se descarta</t>
        </is>
      </c>
    </row>
    <row r="1363" hidden="1" ht="15.75" customHeight="1" s="412">
      <c r="A1363" s="199" t="n">
        <v>5068</v>
      </c>
      <c r="B1363" s="200" t="n">
        <v>128</v>
      </c>
      <c r="C1363" s="246" t="n">
        <v>243</v>
      </c>
      <c r="D1363" s="246" t="n">
        <v>18</v>
      </c>
      <c r="E1363" s="46" t="n">
        <v>43626</v>
      </c>
      <c r="F1363" s="246" t="n">
        <v>5213</v>
      </c>
      <c r="G1363" s="246" t="n">
        <v>8224</v>
      </c>
      <c r="H1363" s="248" t="n">
        <v>7690</v>
      </c>
      <c r="I1363" s="246" t="n"/>
      <c r="J1363" s="47">
        <f>+(((G1363-F1363)-(H1363-F1363))/(H1363-F1363))*100</f>
        <v/>
      </c>
      <c r="K1363" s="249" t="n"/>
      <c r="L1363" s="251" t="n"/>
      <c r="M1363" s="251" t="n"/>
      <c r="N1363" s="206" t="n"/>
      <c r="O1363" s="206" t="n"/>
      <c r="P1363" s="207">
        <f>+(((H1363-F1363)/1000)*1000)/10</f>
        <v/>
      </c>
      <c r="Q1363" s="207" t="n"/>
      <c r="R1363" s="26" t="inlineStr">
        <is>
          <t>FALSO</t>
        </is>
      </c>
      <c r="S1363" s="26" t="inlineStr">
        <is>
          <t>FALSO</t>
        </is>
      </c>
      <c r="T1363" s="211" t="n"/>
      <c r="U1363" s="211" t="n"/>
      <c r="V1363" s="290" t="inlineStr">
        <is>
          <t>Se descarta</t>
        </is>
      </c>
    </row>
    <row r="1364" hidden="1" ht="15.75" customHeight="1" s="412">
      <c r="A1364" s="199" t="n">
        <v>5627</v>
      </c>
      <c r="B1364" s="200" t="n">
        <v>71</v>
      </c>
      <c r="C1364" s="252" t="n">
        <v>243</v>
      </c>
      <c r="D1364" s="252" t="n">
        <v>21</v>
      </c>
      <c r="E1364" s="139" t="n">
        <v>43657</v>
      </c>
      <c r="F1364" s="252" t="n">
        <v>5256</v>
      </c>
      <c r="G1364" s="252" t="n">
        <v>8151</v>
      </c>
      <c r="H1364" s="253" t="n">
        <v>7694</v>
      </c>
      <c r="I1364" s="252" t="n">
        <v>7</v>
      </c>
      <c r="J1364" s="47">
        <f>+(((G1364-F1364)-(H1364-F1364))/(H1364-F1364))*100</f>
        <v/>
      </c>
      <c r="K1364" s="249" t="n"/>
      <c r="L1364" s="250">
        <f>AVERAGE(J1364:J1365)</f>
        <v/>
      </c>
      <c r="M1364" s="250">
        <f>_xlfn.STDEV.S(J1364,J1365)</f>
        <v/>
      </c>
      <c r="N1364" s="206" t="n"/>
      <c r="O1364" s="206" t="n"/>
      <c r="P1364" s="207">
        <f>+(((H1364-F1364)/1000)*1000)/10</f>
        <v/>
      </c>
      <c r="Q1364" s="207">
        <f>AVERAGE(P1364:P1365)</f>
        <v/>
      </c>
      <c r="R1364" s="26" t="inlineStr">
        <is>
          <t>FALSO</t>
        </is>
      </c>
      <c r="S1364" s="26" t="inlineStr">
        <is>
          <t>FALSO</t>
        </is>
      </c>
      <c r="T1364" s="211" t="n"/>
      <c r="U1364" s="211" t="n"/>
      <c r="V1364" s="290" t="inlineStr">
        <is>
          <t>Se descarta</t>
        </is>
      </c>
    </row>
    <row r="1365" hidden="1" ht="15.75" customHeight="1" s="412">
      <c r="A1365" s="199" t="n">
        <v>5628</v>
      </c>
      <c r="B1365" s="200" t="n">
        <v>72</v>
      </c>
      <c r="C1365" s="252" t="n">
        <v>243</v>
      </c>
      <c r="D1365" s="252" t="n">
        <v>21</v>
      </c>
      <c r="E1365" s="139" t="n">
        <v>43657</v>
      </c>
      <c r="F1365" s="252" t="n">
        <v>5223</v>
      </c>
      <c r="G1365" s="252" t="n">
        <v>8020</v>
      </c>
      <c r="H1365" s="253" t="n">
        <v>7571</v>
      </c>
      <c r="I1365" s="252" t="n"/>
      <c r="J1365" s="47">
        <f>+(((G1365-F1365)-(H1365-F1365))/(H1365-F1365))*100</f>
        <v/>
      </c>
      <c r="K1365" s="249" t="n"/>
      <c r="L1365" s="251" t="n"/>
      <c r="M1365" s="251" t="n"/>
      <c r="N1365" s="206" t="n"/>
      <c r="O1365" s="206" t="n"/>
      <c r="P1365" s="207">
        <f>+(((H1365-F1365)/1000)*1000)/10</f>
        <v/>
      </c>
      <c r="Q1365" s="207" t="n"/>
      <c r="R1365" s="26" t="inlineStr">
        <is>
          <t>FALSO</t>
        </is>
      </c>
      <c r="S1365" s="26" t="inlineStr">
        <is>
          <t>FALSO</t>
        </is>
      </c>
      <c r="T1365" s="211" t="n"/>
      <c r="U1365" s="211" t="n"/>
      <c r="V1365" s="290" t="inlineStr">
        <is>
          <t>Se descarta</t>
        </is>
      </c>
    </row>
    <row r="1366" hidden="1" ht="15.75" customHeight="1" s="412">
      <c r="A1366" s="199" t="n">
        <v>6025</v>
      </c>
      <c r="B1366" s="200" t="n">
        <v>136</v>
      </c>
      <c r="C1366" s="252" t="n">
        <v>243</v>
      </c>
      <c r="D1366" s="252" t="n">
        <v>22</v>
      </c>
      <c r="E1366" s="139" t="n">
        <v>43685</v>
      </c>
      <c r="F1366" s="252" t="n">
        <v>5219</v>
      </c>
      <c r="G1366" s="252" t="n">
        <v>7923</v>
      </c>
      <c r="H1366" s="253" t="n">
        <v>7524</v>
      </c>
      <c r="I1366" s="252" t="n">
        <v>10</v>
      </c>
      <c r="J1366" s="47">
        <f>+(((G1366-F1366)-(H1366-F1366))/(H1366-F1366))*100</f>
        <v/>
      </c>
      <c r="K1366" s="249" t="n"/>
      <c r="L1366" s="250">
        <f>AVERAGE(J1366:J1367)</f>
        <v/>
      </c>
      <c r="M1366" s="250">
        <f>_xlfn.STDEV.S(J1366,J1367)</f>
        <v/>
      </c>
      <c r="N1366" s="206" t="n"/>
      <c r="O1366" s="206" t="n"/>
      <c r="P1366" s="207">
        <f>+(((H1366-F1366)/1000)*1000)/10</f>
        <v/>
      </c>
      <c r="Q1366" s="207">
        <f>AVERAGE(P1366:P1367)</f>
        <v/>
      </c>
      <c r="R1366" s="26" t="inlineStr">
        <is>
          <t>FALSO</t>
        </is>
      </c>
      <c r="S1366" s="26" t="inlineStr">
        <is>
          <t>FALSO</t>
        </is>
      </c>
      <c r="T1366" s="211" t="n"/>
      <c r="U1366" s="211" t="n"/>
      <c r="V1366" s="290" t="inlineStr">
        <is>
          <t>Se descarta</t>
        </is>
      </c>
    </row>
    <row r="1367" hidden="1" ht="15.75" customHeight="1" s="412">
      <c r="A1367" s="199" t="n">
        <v>6026</v>
      </c>
      <c r="B1367" s="200" t="n">
        <v>136</v>
      </c>
      <c r="C1367" s="252" t="n">
        <v>243</v>
      </c>
      <c r="D1367" s="252" t="n">
        <v>22</v>
      </c>
      <c r="E1367" s="139" t="n">
        <v>43685</v>
      </c>
      <c r="F1367" s="252" t="n">
        <v>5219</v>
      </c>
      <c r="G1367" s="252" t="n">
        <v>7800</v>
      </c>
      <c r="H1367" s="253" t="n">
        <v>7432</v>
      </c>
      <c r="I1367" s="252" t="n"/>
      <c r="J1367" s="47">
        <f>+(((G1367-F1367)-(H1367-F1367))/(H1367-F1367))*100</f>
        <v/>
      </c>
      <c r="K1367" s="249" t="n"/>
      <c r="L1367" s="251" t="n"/>
      <c r="M1367" s="251" t="n"/>
      <c r="N1367" s="206" t="n"/>
      <c r="O1367" s="206" t="n"/>
      <c r="P1367" s="207">
        <f>+(((H1367-F1367)/1000)*1000)/10</f>
        <v/>
      </c>
      <c r="Q1367" s="207" t="n"/>
      <c r="R1367" s="26" t="inlineStr">
        <is>
          <t>FALSO</t>
        </is>
      </c>
      <c r="S1367" s="26" t="inlineStr">
        <is>
          <t>FALSO</t>
        </is>
      </c>
      <c r="T1367" s="211" t="n"/>
      <c r="U1367" s="211" t="n"/>
      <c r="V1367" s="290" t="inlineStr">
        <is>
          <t>Se descarta</t>
        </is>
      </c>
    </row>
    <row r="1368" hidden="1" ht="15.75" customHeight="1" s="412">
      <c r="A1368" s="199" t="n">
        <v>3395</v>
      </c>
      <c r="B1368" s="200" t="n">
        <v>151</v>
      </c>
      <c r="C1368" s="255" t="n">
        <v>244</v>
      </c>
      <c r="D1368" s="255" t="n">
        <v>13</v>
      </c>
      <c r="E1368" s="58" t="n">
        <v>43587</v>
      </c>
      <c r="F1368" s="255" t="n">
        <v>5221</v>
      </c>
      <c r="G1368" s="255" t="n">
        <v>6759</v>
      </c>
      <c r="H1368" s="256" t="n">
        <v>6456</v>
      </c>
      <c r="I1368" s="255" t="n">
        <v>1</v>
      </c>
      <c r="J1368" s="59">
        <f>+(((G1368-F1368)-(H1368-F1368))/(H1368-F1368))*100</f>
        <v/>
      </c>
      <c r="K1368" s="257" t="inlineStr">
        <is>
          <t>MF</t>
        </is>
      </c>
      <c r="L1368" s="258">
        <f>AVERAGE(J1368:J1369)</f>
        <v/>
      </c>
      <c r="M1368" s="258">
        <f>_xlfn.STDEV.S(J1368,J1369)</f>
        <v/>
      </c>
      <c r="N1368" s="206" t="n">
        <v>1</v>
      </c>
      <c r="O1368" s="206" t="n"/>
      <c r="P1368" s="207">
        <f>+(((H1368-F1368)/1000)*1000)/10</f>
        <v/>
      </c>
      <c r="Q1368" s="207">
        <f>AVERAGE(P1368:P1369)</f>
        <v/>
      </c>
      <c r="R1368" s="26" t="inlineStr">
        <is>
          <t>FALSO</t>
        </is>
      </c>
      <c r="S1368" s="26" t="inlineStr">
        <is>
          <t>FALSO</t>
        </is>
      </c>
      <c r="T1368" s="211" t="n"/>
      <c r="U1368" s="211" t="n"/>
      <c r="V1368" s="290" t="inlineStr">
        <is>
          <t>Se descarta</t>
        </is>
      </c>
    </row>
    <row r="1369" hidden="1" ht="15.75" customHeight="1" s="412">
      <c r="A1369" s="199" t="n">
        <v>3396</v>
      </c>
      <c r="B1369" s="200" t="n">
        <v>152</v>
      </c>
      <c r="C1369" s="255" t="n">
        <v>244</v>
      </c>
      <c r="D1369" s="255" t="n">
        <v>13</v>
      </c>
      <c r="E1369" s="58" t="n">
        <v>43587</v>
      </c>
      <c r="F1369" s="255" t="n">
        <v>5292</v>
      </c>
      <c r="G1369" s="255" t="n">
        <v>6653</v>
      </c>
      <c r="H1369" s="256" t="n">
        <v>6380</v>
      </c>
      <c r="I1369" s="255" t="n"/>
      <c r="J1369" s="59">
        <f>+(((G1369-F1369)-(H1369-F1369))/(H1369-F1369))*100</f>
        <v/>
      </c>
      <c r="K1369" s="257" t="n"/>
      <c r="L1369" s="259" t="n"/>
      <c r="M1369" s="259" t="n"/>
      <c r="N1369" s="206" t="n"/>
      <c r="O1369" s="206" t="n"/>
      <c r="P1369" s="207">
        <f>+(((H1369-F1369)/1000)*1000)/10</f>
        <v/>
      </c>
      <c r="Q1369" s="207" t="n"/>
      <c r="R1369" s="26" t="inlineStr">
        <is>
          <t>FALSO</t>
        </is>
      </c>
      <c r="S1369" s="26" t="inlineStr">
        <is>
          <t>FALSO</t>
        </is>
      </c>
      <c r="T1369" s="211" t="n"/>
      <c r="U1369" s="211" t="n"/>
      <c r="V1369" s="290" t="inlineStr">
        <is>
          <t>Se descarta</t>
        </is>
      </c>
    </row>
    <row r="1370" hidden="1" ht="15.75" customHeight="1" s="412">
      <c r="A1370" s="199" t="n">
        <v>4117</v>
      </c>
      <c r="B1370" s="200" t="n">
        <v>147</v>
      </c>
      <c r="C1370" s="255" t="n">
        <v>244</v>
      </c>
      <c r="D1370" s="255" t="n">
        <v>15</v>
      </c>
      <c r="E1370" s="58" t="n">
        <v>43599</v>
      </c>
      <c r="F1370" s="255" t="n">
        <v>5265</v>
      </c>
      <c r="G1370" s="255" t="n">
        <v>7180</v>
      </c>
      <c r="H1370" s="256" t="n">
        <v>6802</v>
      </c>
      <c r="I1370" s="255" t="n"/>
      <c r="J1370" s="59">
        <f>+(((G1370-F1370)-(H1370-F1370))/(H1370-F1370))*100</f>
        <v/>
      </c>
      <c r="K1370" s="260" t="n"/>
      <c r="L1370" s="258">
        <f>AVERAGE(J1370:J1371)</f>
        <v/>
      </c>
      <c r="M1370" s="258">
        <f>_xlfn.STDEV.S(J1370,J1371)</f>
        <v/>
      </c>
      <c r="N1370" s="206" t="n"/>
      <c r="O1370" s="206" t="n"/>
      <c r="P1370" s="207">
        <f>+(((H1370-F1370)/1000)*1000)/10</f>
        <v/>
      </c>
      <c r="Q1370" s="207">
        <f>AVERAGE(P1370:P1371)</f>
        <v/>
      </c>
      <c r="R1370" s="26" t="inlineStr">
        <is>
          <t>FALSO</t>
        </is>
      </c>
      <c r="S1370" s="26" t="inlineStr">
        <is>
          <t>FALSO</t>
        </is>
      </c>
      <c r="T1370" s="211" t="n"/>
      <c r="U1370" s="211" t="n"/>
      <c r="V1370" s="290" t="inlineStr">
        <is>
          <t>Se descarta</t>
        </is>
      </c>
    </row>
    <row r="1371" hidden="1" ht="15.75" customHeight="1" s="412">
      <c r="A1371" s="199" t="n">
        <v>4118</v>
      </c>
      <c r="B1371" s="200" t="n">
        <v>148</v>
      </c>
      <c r="C1371" s="255" t="n">
        <v>244</v>
      </c>
      <c r="D1371" s="255" t="n">
        <v>15</v>
      </c>
      <c r="E1371" s="58" t="n">
        <v>43599</v>
      </c>
      <c r="F1371" s="255" t="n">
        <v>5186</v>
      </c>
      <c r="G1371" s="255" t="n">
        <v>7122</v>
      </c>
      <c r="H1371" s="256" t="n">
        <v>6743</v>
      </c>
      <c r="I1371" s="255" t="n"/>
      <c r="J1371" s="59">
        <f>+(((G1371-F1371)-(H1371-F1371))/(H1371-F1371))*100</f>
        <v/>
      </c>
      <c r="K1371" s="260" t="n"/>
      <c r="L1371" s="259" t="n"/>
      <c r="M1371" s="259" t="n"/>
      <c r="N1371" s="206" t="n"/>
      <c r="O1371" s="206" t="n"/>
      <c r="P1371" s="207">
        <f>+(((H1371-F1371)/1000)*1000)/10</f>
        <v/>
      </c>
      <c r="Q1371" s="207" t="n"/>
      <c r="R1371" s="26" t="inlineStr">
        <is>
          <t>FALSO</t>
        </is>
      </c>
      <c r="S1371" s="26" t="inlineStr">
        <is>
          <t>FALSO</t>
        </is>
      </c>
      <c r="T1371" s="211" t="n"/>
      <c r="U1371" s="211" t="n"/>
      <c r="V1371" s="290" t="inlineStr">
        <is>
          <t>Se descarta</t>
        </is>
      </c>
    </row>
    <row r="1372" hidden="1" ht="15.75" customHeight="1" s="412">
      <c r="A1372" s="199" t="n">
        <v>4763</v>
      </c>
      <c r="B1372" s="200" t="n">
        <v>147</v>
      </c>
      <c r="C1372" s="255" t="n">
        <v>244</v>
      </c>
      <c r="D1372" s="255" t="n">
        <v>17</v>
      </c>
      <c r="E1372" s="58" t="n">
        <v>43619</v>
      </c>
      <c r="F1372" s="255" t="n">
        <v>5265</v>
      </c>
      <c r="G1372" s="255" t="n">
        <v>7181</v>
      </c>
      <c r="H1372" s="256" t="n">
        <v>6786</v>
      </c>
      <c r="I1372" s="255" t="n"/>
      <c r="J1372" s="59">
        <f>+(((G1372-F1372)-(H1372-F1372))/(H1372-F1372))*100</f>
        <v/>
      </c>
      <c r="K1372" s="257" t="n"/>
      <c r="L1372" s="258">
        <f>AVERAGE(J1372:J1373)</f>
        <v/>
      </c>
      <c r="M1372" s="258">
        <f>_xlfn.STDEV.S(J1372,J1373)</f>
        <v/>
      </c>
      <c r="N1372" s="206" t="n"/>
      <c r="O1372" s="206" t="n"/>
      <c r="P1372" s="207">
        <f>+(((H1372-F1372)/1000)*1000)/10</f>
        <v/>
      </c>
      <c r="Q1372" s="207">
        <f>AVERAGE(P1372:P1373)</f>
        <v/>
      </c>
      <c r="R1372" s="26" t="inlineStr">
        <is>
          <t>FALSO</t>
        </is>
      </c>
      <c r="S1372" s="26" t="inlineStr">
        <is>
          <t>FALSO</t>
        </is>
      </c>
      <c r="T1372" s="211" t="n"/>
      <c r="U1372" s="211" t="n"/>
      <c r="V1372" s="290" t="inlineStr">
        <is>
          <t>Se descarta</t>
        </is>
      </c>
    </row>
    <row r="1373" hidden="1" ht="15.75" customHeight="1" s="412">
      <c r="A1373" s="199" t="n">
        <v>4764</v>
      </c>
      <c r="B1373" s="200" t="n">
        <v>148</v>
      </c>
      <c r="C1373" s="255" t="n">
        <v>244</v>
      </c>
      <c r="D1373" s="255" t="n">
        <v>17</v>
      </c>
      <c r="E1373" s="58" t="n">
        <v>43619</v>
      </c>
      <c r="F1373" s="255" t="n">
        <v>5186</v>
      </c>
      <c r="G1373" s="255" t="n">
        <v>7248</v>
      </c>
      <c r="H1373" s="256" t="n">
        <v>6821</v>
      </c>
      <c r="I1373" s="255" t="n"/>
      <c r="J1373" s="59">
        <f>+(((G1373-F1373)-(H1373-F1373))/(H1373-F1373))*100</f>
        <v/>
      </c>
      <c r="K1373" s="257" t="n"/>
      <c r="L1373" s="259" t="n"/>
      <c r="M1373" s="259" t="n"/>
      <c r="N1373" s="206" t="n"/>
      <c r="O1373" s="206" t="n"/>
      <c r="P1373" s="207">
        <f>+(((H1373-F1373)/1000)*1000)/10</f>
        <v/>
      </c>
      <c r="Q1373" s="207" t="n"/>
      <c r="R1373" s="26" t="inlineStr">
        <is>
          <t>FALSO</t>
        </is>
      </c>
      <c r="S1373" s="26" t="inlineStr">
        <is>
          <t>FALSO</t>
        </is>
      </c>
      <c r="T1373" s="211" t="n"/>
      <c r="U1373" s="211" t="n"/>
      <c r="V1373" s="290" t="inlineStr">
        <is>
          <t>Se descarta</t>
        </is>
      </c>
    </row>
    <row r="1374" hidden="1" ht="15.75" customHeight="1" s="412">
      <c r="A1374" s="199" t="n">
        <v>5371</v>
      </c>
      <c r="B1374" s="200" t="n">
        <v>109</v>
      </c>
      <c r="C1374" s="252" t="n">
        <v>244</v>
      </c>
      <c r="D1374" s="252" t="n">
        <v>19</v>
      </c>
      <c r="E1374" s="139" t="n">
        <v>43637</v>
      </c>
      <c r="F1374" s="252" t="n">
        <v>5191</v>
      </c>
      <c r="G1374" s="252" t="n">
        <v>7283</v>
      </c>
      <c r="H1374" s="253" t="n">
        <v>6877</v>
      </c>
      <c r="I1374" s="252" t="n">
        <v>7</v>
      </c>
      <c r="J1374" s="261">
        <f>+(((G1374-F1374)-(H1374-F1374))/(H1374-F1374))*100</f>
        <v/>
      </c>
      <c r="K1374" s="262" t="n"/>
      <c r="L1374" s="263">
        <f>AVERAGE(J1374:J1375)</f>
        <v/>
      </c>
      <c r="M1374" s="263">
        <f>_xlfn.STDEV.S(J1374,J1375)</f>
        <v/>
      </c>
      <c r="N1374" s="206" t="n"/>
      <c r="O1374" s="206" t="n"/>
      <c r="P1374" s="207">
        <f>+(((H1374-F1374)/1000)*1000)/10</f>
        <v/>
      </c>
      <c r="Q1374" s="207">
        <f>AVERAGE(P1374:P1375)</f>
        <v/>
      </c>
      <c r="R1374" s="26" t="inlineStr">
        <is>
          <t>FALSO</t>
        </is>
      </c>
      <c r="S1374" s="26" t="inlineStr">
        <is>
          <t>FALSO</t>
        </is>
      </c>
      <c r="T1374" s="211" t="n"/>
      <c r="U1374" s="211" t="n"/>
      <c r="V1374" s="290" t="inlineStr">
        <is>
          <t>Se descarta</t>
        </is>
      </c>
    </row>
    <row r="1375" hidden="1" ht="15.75" customHeight="1" s="412">
      <c r="A1375" s="199" t="n">
        <v>5372</v>
      </c>
      <c r="B1375" s="200" t="n">
        <v>110</v>
      </c>
      <c r="C1375" s="252" t="n">
        <v>244</v>
      </c>
      <c r="D1375" s="252" t="n">
        <v>19</v>
      </c>
      <c r="E1375" s="139" t="n">
        <v>43637</v>
      </c>
      <c r="F1375" s="252" t="n">
        <v>5243</v>
      </c>
      <c r="G1375" s="252" t="n">
        <v>7304</v>
      </c>
      <c r="H1375" s="253" t="n">
        <v>6906</v>
      </c>
      <c r="I1375" s="252" t="n"/>
      <c r="J1375" s="261">
        <f>+(((G1375-F1375)-(H1375-F1375))/(H1375-F1375))*100</f>
        <v/>
      </c>
      <c r="K1375" s="262" t="n"/>
      <c r="L1375" s="207" t="n"/>
      <c r="M1375" s="207" t="n"/>
      <c r="N1375" s="206" t="n"/>
      <c r="O1375" s="206" t="n"/>
      <c r="P1375" s="207">
        <f>+(((H1375-F1375)/1000)*1000)/10</f>
        <v/>
      </c>
      <c r="Q1375" s="207" t="n"/>
      <c r="R1375" s="26" t="inlineStr">
        <is>
          <t>FALSO</t>
        </is>
      </c>
      <c r="S1375" s="26" t="inlineStr">
        <is>
          <t>FALSO</t>
        </is>
      </c>
      <c r="T1375" s="211" t="n"/>
      <c r="U1375" s="211" t="n"/>
      <c r="V1375" s="290" t="inlineStr">
        <is>
          <t>Se descarta</t>
        </is>
      </c>
    </row>
    <row r="1376" hidden="1" ht="15.75" customHeight="1" s="412">
      <c r="A1376" s="199" t="n">
        <v>6027</v>
      </c>
      <c r="B1376" s="200" t="n">
        <v>137</v>
      </c>
      <c r="C1376" s="252" t="n">
        <v>244</v>
      </c>
      <c r="D1376" s="252" t="n">
        <v>22</v>
      </c>
      <c r="E1376" s="139" t="n">
        <v>43685</v>
      </c>
      <c r="F1376" s="252" t="n">
        <v>5220</v>
      </c>
      <c r="G1376" s="252" t="n">
        <v>6839</v>
      </c>
      <c r="H1376" s="253" t="n">
        <v>6593</v>
      </c>
      <c r="I1376" s="252" t="n">
        <v>7</v>
      </c>
      <c r="J1376" s="47">
        <f>+(((G1376-F1376)-(H1376-F1376))/(H1376-F1376))*100</f>
        <v/>
      </c>
      <c r="K1376" s="249" t="n"/>
      <c r="L1376" s="250">
        <f>AVERAGE(J1376:J1377)</f>
        <v/>
      </c>
      <c r="M1376" s="250">
        <f>_xlfn.STDEV.S(J1376,J1377)</f>
        <v/>
      </c>
      <c r="N1376" s="206" t="n"/>
      <c r="O1376" s="206" t="n"/>
      <c r="P1376" s="207">
        <f>+(((H1376-F1376)/1000)*1000)/10</f>
        <v/>
      </c>
      <c r="Q1376" s="207">
        <f>AVERAGE(P1376:P1377)</f>
        <v/>
      </c>
      <c r="R1376" s="26" t="inlineStr">
        <is>
          <t>FALSO</t>
        </is>
      </c>
      <c r="S1376" s="26" t="inlineStr">
        <is>
          <t>FALSO</t>
        </is>
      </c>
      <c r="T1376" s="211" t="n"/>
      <c r="U1376" s="211" t="n"/>
      <c r="V1376" s="290" t="inlineStr">
        <is>
          <t>Se descarta</t>
        </is>
      </c>
    </row>
    <row r="1377" hidden="1" ht="15.75" customHeight="1" s="412">
      <c r="A1377" s="199" t="n">
        <v>6028</v>
      </c>
      <c r="B1377" s="200" t="n">
        <v>137</v>
      </c>
      <c r="C1377" s="252" t="n">
        <v>244</v>
      </c>
      <c r="D1377" s="252" t="n">
        <v>22</v>
      </c>
      <c r="E1377" s="139" t="n">
        <v>43685</v>
      </c>
      <c r="F1377" s="252" t="n">
        <v>5220</v>
      </c>
      <c r="G1377" s="252" t="n">
        <v>6800</v>
      </c>
      <c r="H1377" s="253" t="n">
        <v>6565</v>
      </c>
      <c r="I1377" s="252" t="n"/>
      <c r="J1377" s="47">
        <f>+(((G1377-F1377)-(H1377-F1377))/(H1377-F1377))*100</f>
        <v/>
      </c>
      <c r="K1377" s="249" t="n"/>
      <c r="L1377" s="251" t="n"/>
      <c r="M1377" s="251" t="n"/>
      <c r="N1377" s="206" t="n"/>
      <c r="O1377" s="206" t="n"/>
      <c r="P1377" s="207">
        <f>+(((H1377-F1377)/1000)*1000)/10</f>
        <v/>
      </c>
      <c r="Q1377" s="207" t="n"/>
      <c r="R1377" s="26" t="inlineStr">
        <is>
          <t>FALSO</t>
        </is>
      </c>
      <c r="S1377" s="26" t="inlineStr">
        <is>
          <t>FALSO</t>
        </is>
      </c>
      <c r="T1377" s="211" t="n"/>
      <c r="U1377" s="211" t="n"/>
      <c r="V1377" s="290" t="inlineStr">
        <is>
          <t>Se descarta</t>
        </is>
      </c>
    </row>
    <row r="1378" hidden="1" ht="15.75" customHeight="1" s="412">
      <c r="A1378" s="199" t="n">
        <v>2965</v>
      </c>
      <c r="B1378" s="200" t="n">
        <v>49</v>
      </c>
      <c r="C1378" s="246" t="n">
        <v>245</v>
      </c>
      <c r="D1378" s="246" t="n">
        <v>11</v>
      </c>
      <c r="E1378" s="46" t="n">
        <v>43571</v>
      </c>
      <c r="F1378" s="247" t="n">
        <v>5203</v>
      </c>
      <c r="G1378" s="246" t="n">
        <v>7896</v>
      </c>
      <c r="H1378" s="248" t="n">
        <v>6892</v>
      </c>
      <c r="I1378" s="246" t="n">
        <v>2</v>
      </c>
      <c r="J1378" s="47">
        <f>+(((G1378-F1378)-(H1378-F1378))/(H1378-F1378))*100</f>
        <v/>
      </c>
      <c r="K1378" s="249" t="inlineStr">
        <is>
          <t>1/2</t>
        </is>
      </c>
      <c r="L1378" s="250">
        <f>AVERAGE(J1378:J1379)</f>
        <v/>
      </c>
      <c r="M1378" s="250">
        <f>_xlfn.STDEV.S(J1378,J1379)</f>
        <v/>
      </c>
      <c r="N1378" s="206" t="n">
        <v>2</v>
      </c>
      <c r="O1378" s="206" t="n"/>
      <c r="P1378" s="207">
        <f>+(((H1378-F1378)/1000)*1000)/10</f>
        <v/>
      </c>
      <c r="Q1378" s="207">
        <f>AVERAGE(P1378:P1379)</f>
        <v/>
      </c>
      <c r="R1378" s="26" t="inlineStr">
        <is>
          <t>FALSO</t>
        </is>
      </c>
      <c r="S1378" s="26" t="inlineStr">
        <is>
          <t>FALSO</t>
        </is>
      </c>
      <c r="T1378" s="211" t="n"/>
      <c r="U1378" s="211" t="n"/>
      <c r="V1378" s="290" t="inlineStr">
        <is>
          <t>Se descarta</t>
        </is>
      </c>
    </row>
    <row r="1379" hidden="1" ht="15.75" customHeight="1" s="412">
      <c r="A1379" s="199" t="n">
        <v>2966</v>
      </c>
      <c r="B1379" s="200" t="n">
        <v>50</v>
      </c>
      <c r="C1379" s="246" t="n">
        <v>245</v>
      </c>
      <c r="D1379" s="246" t="n">
        <v>11</v>
      </c>
      <c r="E1379" s="46" t="n">
        <v>43571</v>
      </c>
      <c r="F1379" s="247" t="n">
        <v>5251</v>
      </c>
      <c r="G1379" s="246" t="n">
        <v>8069</v>
      </c>
      <c r="H1379" s="248" t="n">
        <v>6987</v>
      </c>
      <c r="I1379" s="246" t="n"/>
      <c r="J1379" s="47">
        <f>+(((G1379-F1379)-(H1379-F1379))/(H1379-F1379))*100</f>
        <v/>
      </c>
      <c r="K1379" s="249" t="n"/>
      <c r="L1379" s="251" t="n"/>
      <c r="M1379" s="251" t="n"/>
      <c r="N1379" s="206" t="n"/>
      <c r="O1379" s="206" t="n"/>
      <c r="P1379" s="207">
        <f>+(((H1379-F1379)/1000)*1000)/10</f>
        <v/>
      </c>
      <c r="Q1379" s="207" t="n"/>
      <c r="R1379" s="26" t="inlineStr">
        <is>
          <t>FALSO</t>
        </is>
      </c>
      <c r="S1379" s="26" t="inlineStr">
        <is>
          <t>FALSO</t>
        </is>
      </c>
      <c r="T1379" s="211" t="n"/>
      <c r="U1379" s="211" t="n"/>
      <c r="V1379" s="290" t="inlineStr">
        <is>
          <t>Se descarta</t>
        </is>
      </c>
    </row>
    <row r="1380" hidden="1" ht="15.75" customHeight="1" s="412">
      <c r="A1380" s="199" t="n">
        <v>3763</v>
      </c>
      <c r="B1380" s="200" t="n">
        <v>185</v>
      </c>
      <c r="C1380" s="246" t="n">
        <v>245</v>
      </c>
      <c r="D1380" s="246" t="n">
        <v>14</v>
      </c>
      <c r="E1380" s="46" t="n">
        <v>43591</v>
      </c>
      <c r="F1380" s="246" t="n">
        <v>5288</v>
      </c>
      <c r="G1380" s="247" t="n">
        <v>7408</v>
      </c>
      <c r="H1380" s="248" t="n">
        <v>6849</v>
      </c>
      <c r="I1380" s="246" t="n"/>
      <c r="J1380" s="47">
        <f>+(((G1380-F1380)-(H1380-F1380))/(H1380-F1380))*100</f>
        <v/>
      </c>
      <c r="K1380" s="249" t="inlineStr">
        <is>
          <t>MF</t>
        </is>
      </c>
      <c r="L1380" s="250">
        <f>AVERAGE(J1380:J1381)</f>
        <v/>
      </c>
      <c r="M1380" s="250">
        <f>_xlfn.STDEV.S(J1380,J1381)</f>
        <v/>
      </c>
      <c r="N1380" s="206" t="n"/>
      <c r="O1380" s="206" t="n"/>
      <c r="P1380" s="207">
        <f>+(((H1380-F1380)/1000)*1000)/10</f>
        <v/>
      </c>
      <c r="Q1380" s="207">
        <f>AVERAGE(P1380:P1381)</f>
        <v/>
      </c>
      <c r="R1380" s="26" t="inlineStr">
        <is>
          <t>VERDADERO</t>
        </is>
      </c>
      <c r="S1380" s="26" t="inlineStr">
        <is>
          <t>FALSO</t>
        </is>
      </c>
      <c r="T1380" s="211" t="n"/>
      <c r="U1380" s="211" t="n"/>
      <c r="V1380" s="290" t="inlineStr">
        <is>
          <t>Se descarta</t>
        </is>
      </c>
    </row>
    <row r="1381" hidden="1" ht="15.75" customHeight="1" s="412">
      <c r="A1381" s="199" t="n">
        <v>3764</v>
      </c>
      <c r="B1381" s="200" t="n">
        <v>186</v>
      </c>
      <c r="C1381" s="246" t="n">
        <v>245</v>
      </c>
      <c r="D1381" s="246" t="n">
        <v>14</v>
      </c>
      <c r="E1381" s="46" t="n">
        <v>43591</v>
      </c>
      <c r="F1381" s="246" t="n">
        <v>5251</v>
      </c>
      <c r="G1381" s="247" t="n">
        <v>7481</v>
      </c>
      <c r="H1381" s="248" t="n">
        <v>6891</v>
      </c>
      <c r="I1381" s="246" t="n"/>
      <c r="J1381" s="47">
        <f>+(((G1381-F1381)-(H1381-F1381))/(H1381-F1381))*100</f>
        <v/>
      </c>
      <c r="K1381" s="249" t="n"/>
      <c r="L1381" s="251" t="n"/>
      <c r="M1381" s="251" t="n"/>
      <c r="N1381" s="206" t="n"/>
      <c r="O1381" s="206" t="n"/>
      <c r="P1381" s="207">
        <f>+(((H1381-F1381)/1000)*1000)/10</f>
        <v/>
      </c>
      <c r="Q1381" s="207" t="n"/>
      <c r="R1381" s="26" t="inlineStr">
        <is>
          <t>FALSO</t>
        </is>
      </c>
      <c r="S1381" s="26" t="inlineStr">
        <is>
          <t>FALSO</t>
        </is>
      </c>
      <c r="T1381" s="211" t="n"/>
      <c r="U1381" s="211" t="n"/>
      <c r="V1381" s="290" t="inlineStr">
        <is>
          <t>Se descarta</t>
        </is>
      </c>
    </row>
    <row r="1382" ht="15.75" customHeight="1" s="412">
      <c r="A1382" s="199" t="n">
        <v>4423</v>
      </c>
      <c r="B1382" s="200" t="n">
        <v>129</v>
      </c>
      <c r="C1382" s="246" t="n">
        <v>245</v>
      </c>
      <c r="D1382" s="246" t="n">
        <v>16</v>
      </c>
      <c r="E1382" s="46" t="n">
        <v>43607</v>
      </c>
      <c r="F1382" s="246" t="n">
        <v>5238</v>
      </c>
      <c r="G1382" s="246" t="n">
        <v>7354</v>
      </c>
      <c r="H1382" s="248" t="n">
        <v>6943</v>
      </c>
      <c r="I1382" s="246" t="n">
        <v>2</v>
      </c>
      <c r="J1382" s="47">
        <f>+(((G1382-F1382)-(H1382-F1382))/(H1382-F1382))*100</f>
        <v/>
      </c>
      <c r="K1382" s="249" t="n"/>
      <c r="L1382" s="250">
        <f>AVERAGE(J1382:J1383)</f>
        <v/>
      </c>
      <c r="M1382" s="250">
        <f>_xlfn.STDEV.S(J1382,J1383)</f>
        <v/>
      </c>
      <c r="N1382" s="206" t="n"/>
      <c r="O1382" s="206" t="n"/>
      <c r="P1382" s="207">
        <f>+(((H1382-F1382)/1000)*1000)/10</f>
        <v/>
      </c>
      <c r="Q1382" s="207">
        <f>AVERAGE(P1382:P1383)</f>
        <v/>
      </c>
      <c r="R1382" s="26" t="inlineStr">
        <is>
          <t>FALSO</t>
        </is>
      </c>
      <c r="S1382" s="26" t="inlineStr">
        <is>
          <t>FALSO</t>
        </is>
      </c>
      <c r="T1382" s="211" t="n"/>
      <c r="U1382" s="211" t="n"/>
      <c r="V1382" s="290" t="inlineStr">
        <is>
          <t>Plot válido</t>
        </is>
      </c>
    </row>
    <row r="1383" ht="15.75" customHeight="1" s="412">
      <c r="A1383" s="199" t="n">
        <v>4424</v>
      </c>
      <c r="B1383" s="200" t="n">
        <v>130</v>
      </c>
      <c r="C1383" s="246" t="n">
        <v>245</v>
      </c>
      <c r="D1383" s="246" t="n">
        <v>16</v>
      </c>
      <c r="E1383" s="46" t="n">
        <v>43607</v>
      </c>
      <c r="F1383" s="246" t="n">
        <v>5212</v>
      </c>
      <c r="G1383" s="246" t="n">
        <v>7396</v>
      </c>
      <c r="H1383" s="248" t="n">
        <v>6966</v>
      </c>
      <c r="I1383" s="246" t="n"/>
      <c r="J1383" s="47">
        <f>+(((G1383-F1383)-(H1383-F1383))/(H1383-F1383))*100</f>
        <v/>
      </c>
      <c r="K1383" s="249" t="n"/>
      <c r="L1383" s="251" t="n"/>
      <c r="M1383" s="251" t="n"/>
      <c r="N1383" s="206" t="n"/>
      <c r="O1383" s="206" t="n"/>
      <c r="P1383" s="207">
        <f>+(((H1383-F1383)/1000)*1000)/10</f>
        <v/>
      </c>
      <c r="Q1383" s="207" t="n"/>
      <c r="R1383" s="26" t="inlineStr">
        <is>
          <t>FALSO</t>
        </is>
      </c>
      <c r="S1383" s="26" t="inlineStr">
        <is>
          <t>FALSO</t>
        </is>
      </c>
      <c r="T1383" s="211" t="n"/>
      <c r="U1383" s="211" t="n"/>
      <c r="V1383" s="290" t="inlineStr">
        <is>
          <t>Plot válido</t>
        </is>
      </c>
    </row>
    <row r="1384" ht="15.75" customHeight="1" s="412">
      <c r="A1384" s="199" t="n">
        <v>5069</v>
      </c>
      <c r="B1384" s="200" t="n">
        <v>129</v>
      </c>
      <c r="C1384" s="246" t="n">
        <v>245</v>
      </c>
      <c r="D1384" s="246" t="n">
        <v>18</v>
      </c>
      <c r="E1384" s="46" t="n">
        <v>43626</v>
      </c>
      <c r="F1384" s="246" t="n">
        <v>5238</v>
      </c>
      <c r="G1384" s="246" t="n">
        <v>7298</v>
      </c>
      <c r="H1384" s="248" t="n">
        <v>6911</v>
      </c>
      <c r="I1384" s="246" t="n">
        <v>6</v>
      </c>
      <c r="J1384" s="47">
        <f>+(((G1384-F1384)-(H1384-F1384))/(H1384-F1384))*100</f>
        <v/>
      </c>
      <c r="K1384" s="249" t="n"/>
      <c r="L1384" s="250">
        <f>AVERAGE(J1384:J1385)</f>
        <v/>
      </c>
      <c r="M1384" s="250">
        <f>_xlfn.STDEV.S(J1384,J1385)</f>
        <v/>
      </c>
      <c r="N1384" s="206" t="n"/>
      <c r="O1384" s="206" t="n"/>
      <c r="P1384" s="207">
        <f>+(((H1384-F1384)/1000)*1000)/10</f>
        <v/>
      </c>
      <c r="Q1384" s="207">
        <f>AVERAGE(P1384:P1385)</f>
        <v/>
      </c>
      <c r="R1384" s="26" t="inlineStr">
        <is>
          <t>FALSO</t>
        </is>
      </c>
      <c r="S1384" s="26" t="inlineStr">
        <is>
          <t>FALSO</t>
        </is>
      </c>
      <c r="T1384" s="211" t="n"/>
      <c r="U1384" s="211" t="n"/>
      <c r="V1384" s="290" t="inlineStr">
        <is>
          <t>Plot válido</t>
        </is>
      </c>
    </row>
    <row r="1385" ht="15.75" customHeight="1" s="412">
      <c r="A1385" s="199" t="n">
        <v>5070</v>
      </c>
      <c r="B1385" s="200" t="n">
        <v>130</v>
      </c>
      <c r="C1385" s="246" t="n">
        <v>245</v>
      </c>
      <c r="D1385" s="246" t="n">
        <v>18</v>
      </c>
      <c r="E1385" s="46" t="n">
        <v>43626</v>
      </c>
      <c r="F1385" s="246" t="n">
        <v>5212</v>
      </c>
      <c r="G1385" s="246" t="n">
        <v>7196</v>
      </c>
      <c r="H1385" s="248" t="n">
        <v>6830</v>
      </c>
      <c r="I1385" s="246" t="n"/>
      <c r="J1385" s="47">
        <f>+(((G1385-F1385)-(H1385-F1385))/(H1385-F1385))*100</f>
        <v/>
      </c>
      <c r="K1385" s="249" t="n"/>
      <c r="L1385" s="251" t="n"/>
      <c r="M1385" s="251" t="n"/>
      <c r="N1385" s="206" t="n"/>
      <c r="O1385" s="206" t="n"/>
      <c r="P1385" s="207">
        <f>+(((H1385-F1385)/1000)*1000)/10</f>
        <v/>
      </c>
      <c r="Q1385" s="207" t="n"/>
      <c r="R1385" s="26" t="inlineStr">
        <is>
          <t>FALSO</t>
        </is>
      </c>
      <c r="S1385" s="26" t="inlineStr">
        <is>
          <t>FALSO</t>
        </is>
      </c>
      <c r="T1385" s="211" t="n"/>
      <c r="U1385" s="211" t="n"/>
      <c r="V1385" s="290" t="inlineStr">
        <is>
          <t>Plot válido</t>
        </is>
      </c>
    </row>
    <row r="1386" ht="15.75" customHeight="1" s="412">
      <c r="A1386" s="199" t="n">
        <v>5629</v>
      </c>
      <c r="B1386" s="200" t="n">
        <v>73</v>
      </c>
      <c r="C1386" s="252" t="n">
        <v>245</v>
      </c>
      <c r="D1386" s="252" t="n">
        <v>21</v>
      </c>
      <c r="E1386" s="139" t="n">
        <v>43657</v>
      </c>
      <c r="F1386" s="252" t="n">
        <v>5203</v>
      </c>
      <c r="G1386" s="252" t="n">
        <v>7155</v>
      </c>
      <c r="H1386" s="253" t="n">
        <v>6817</v>
      </c>
      <c r="I1386" s="252" t="n">
        <v>6</v>
      </c>
      <c r="J1386" s="47">
        <f>+(((G1386-F1386)-(H1386-F1386))/(H1386-F1386))*100</f>
        <v/>
      </c>
      <c r="K1386" s="249" t="n"/>
      <c r="L1386" s="250">
        <f>AVERAGE(J1386:J1387)</f>
        <v/>
      </c>
      <c r="M1386" s="250">
        <f>_xlfn.STDEV.S(J1386,J1387)</f>
        <v/>
      </c>
      <c r="N1386" s="206" t="n"/>
      <c r="O1386" s="206" t="n"/>
      <c r="P1386" s="207">
        <f>+(((H1386-F1386)/1000)*1000)/10</f>
        <v/>
      </c>
      <c r="Q1386" s="207">
        <f>AVERAGE(P1386:P1387)</f>
        <v/>
      </c>
      <c r="R1386" s="26" t="inlineStr">
        <is>
          <t>FALSO</t>
        </is>
      </c>
      <c r="S1386" s="26" t="inlineStr">
        <is>
          <t>FALSO</t>
        </is>
      </c>
      <c r="T1386" s="211" t="n"/>
      <c r="U1386" s="211" t="n"/>
      <c r="V1386" s="290" t="inlineStr">
        <is>
          <t>Plot válido</t>
        </is>
      </c>
    </row>
    <row r="1387" ht="15.75" customHeight="1" s="412">
      <c r="A1387" s="199" t="n">
        <v>5630</v>
      </c>
      <c r="B1387" s="200" t="n">
        <v>74</v>
      </c>
      <c r="C1387" s="252" t="n">
        <v>245</v>
      </c>
      <c r="D1387" s="252" t="n">
        <v>21</v>
      </c>
      <c r="E1387" s="139" t="n">
        <v>43657</v>
      </c>
      <c r="F1387" s="252" t="n">
        <v>5309</v>
      </c>
      <c r="G1387" s="252" t="n">
        <v>7296</v>
      </c>
      <c r="H1387" s="253" t="n">
        <v>6947</v>
      </c>
      <c r="I1387" s="252" t="n"/>
      <c r="J1387" s="47">
        <f>+(((G1387-F1387)-(H1387-F1387))/(H1387-F1387))*100</f>
        <v/>
      </c>
      <c r="K1387" s="249" t="n"/>
      <c r="L1387" s="251" t="n"/>
      <c r="M1387" s="251" t="n"/>
      <c r="N1387" s="206" t="n"/>
      <c r="O1387" s="206" t="n"/>
      <c r="P1387" s="207">
        <f>+(((H1387-F1387)/1000)*1000)/10</f>
        <v/>
      </c>
      <c r="Q1387" s="207" t="n"/>
      <c r="R1387" s="26" t="inlineStr">
        <is>
          <t>FALSO</t>
        </is>
      </c>
      <c r="S1387" s="26" t="inlineStr">
        <is>
          <t>FALSO</t>
        </is>
      </c>
      <c r="T1387" s="211" t="n"/>
      <c r="U1387" s="211" t="n"/>
      <c r="V1387" s="290" t="inlineStr">
        <is>
          <t>Plot válido</t>
        </is>
      </c>
    </row>
    <row r="1388" ht="15.75" customHeight="1" s="412">
      <c r="A1388" s="199" t="n">
        <v>6029</v>
      </c>
      <c r="B1388" s="200" t="n">
        <v>138</v>
      </c>
      <c r="C1388" s="252" t="n">
        <v>245</v>
      </c>
      <c r="D1388" s="252" t="n">
        <v>22</v>
      </c>
      <c r="E1388" s="139" t="n">
        <v>43685</v>
      </c>
      <c r="F1388" s="252" t="n">
        <v>5222</v>
      </c>
      <c r="G1388" s="252" t="n">
        <v>7417</v>
      </c>
      <c r="H1388" s="253" t="n">
        <v>7085</v>
      </c>
      <c r="I1388" s="252" t="n">
        <v>6</v>
      </c>
      <c r="J1388" s="47">
        <f>+(((G1388-F1388)-(H1388-F1388))/(H1388-F1388))*100</f>
        <v/>
      </c>
      <c r="K1388" s="249" t="n"/>
      <c r="L1388" s="250">
        <f>AVERAGE(J1388:J1389)</f>
        <v/>
      </c>
      <c r="M1388" s="250">
        <f>_xlfn.STDEV.S(J1388,J1389)</f>
        <v/>
      </c>
      <c r="N1388" s="206" t="n"/>
      <c r="O1388" s="206" t="n"/>
      <c r="P1388" s="207">
        <f>+(((H1388-F1388)/1000)*1000)/10</f>
        <v/>
      </c>
      <c r="Q1388" s="207">
        <f>AVERAGE(P1388:P1389)</f>
        <v/>
      </c>
      <c r="R1388" s="26" t="inlineStr">
        <is>
          <t>FALSO</t>
        </is>
      </c>
      <c r="S1388" s="26" t="inlineStr">
        <is>
          <t>FALSO</t>
        </is>
      </c>
      <c r="T1388" s="211" t="n"/>
      <c r="U1388" s="211" t="n"/>
      <c r="V1388" s="290" t="inlineStr">
        <is>
          <t>Plot válido</t>
        </is>
      </c>
    </row>
    <row r="1389" ht="15.75" customHeight="1" s="412">
      <c r="A1389" s="199" t="n">
        <v>6030</v>
      </c>
      <c r="B1389" s="200" t="n">
        <v>138</v>
      </c>
      <c r="C1389" s="252" t="n">
        <v>245</v>
      </c>
      <c r="D1389" s="252" t="n">
        <v>22</v>
      </c>
      <c r="E1389" s="139" t="n">
        <v>43685</v>
      </c>
      <c r="F1389" s="252" t="n">
        <v>5222</v>
      </c>
      <c r="G1389" s="252" t="n">
        <v>7431</v>
      </c>
      <c r="H1389" s="253" t="n">
        <v>7106</v>
      </c>
      <c r="I1389" s="252" t="n"/>
      <c r="J1389" s="47">
        <f>+(((G1389-F1389)-(H1389-F1389))/(H1389-F1389))*100</f>
        <v/>
      </c>
      <c r="K1389" s="249" t="n"/>
      <c r="L1389" s="251" t="n"/>
      <c r="M1389" s="251" t="n"/>
      <c r="N1389" s="206" t="n"/>
      <c r="O1389" s="206" t="n"/>
      <c r="P1389" s="207">
        <f>+(((H1389-F1389)/1000)*1000)/10</f>
        <v/>
      </c>
      <c r="Q1389" s="207" t="n"/>
      <c r="R1389" s="26" t="inlineStr">
        <is>
          <t>FALSO</t>
        </is>
      </c>
      <c r="S1389" s="26" t="inlineStr">
        <is>
          <t>FALSO</t>
        </is>
      </c>
      <c r="T1389" s="211" t="n"/>
      <c r="U1389" s="211" t="n"/>
      <c r="V1389" s="290" t="inlineStr">
        <is>
          <t>Plot válido</t>
        </is>
      </c>
    </row>
    <row r="1390" ht="15.75" customHeight="1" s="412">
      <c r="A1390" s="199" t="n">
        <v>3397</v>
      </c>
      <c r="B1390" s="200" t="n">
        <v>153</v>
      </c>
      <c r="C1390" s="255" t="n">
        <v>246</v>
      </c>
      <c r="D1390" s="255" t="n">
        <v>13</v>
      </c>
      <c r="E1390" s="58" t="n">
        <v>43587</v>
      </c>
      <c r="F1390" s="255" t="n">
        <v>5238</v>
      </c>
      <c r="G1390" s="255" t="n">
        <v>8800</v>
      </c>
      <c r="H1390" s="256" t="n">
        <v>7746</v>
      </c>
      <c r="I1390" s="255" t="n">
        <v>1</v>
      </c>
      <c r="J1390" s="59">
        <f>+(((G1390-F1390)-(H1390-F1390))/(H1390-F1390))*100</f>
        <v/>
      </c>
      <c r="K1390" s="257" t="inlineStr">
        <is>
          <t>1/2</t>
        </is>
      </c>
      <c r="L1390" s="258">
        <f>AVERAGE(J1390:J1391)</f>
        <v/>
      </c>
      <c r="M1390" s="258">
        <f>_xlfn.STDEV.S(J1390,J1391)</f>
        <v/>
      </c>
      <c r="N1390" s="206" t="n">
        <v>1</v>
      </c>
      <c r="O1390" s="206" t="n"/>
      <c r="P1390" s="207">
        <f>+(((H1390-F1390)/1000)*1000)/10</f>
        <v/>
      </c>
      <c r="Q1390" s="207">
        <f>AVERAGE(P1390:P1391)</f>
        <v/>
      </c>
      <c r="R1390" s="26" t="inlineStr">
        <is>
          <t>FALSO</t>
        </is>
      </c>
      <c r="S1390" s="26" t="inlineStr">
        <is>
          <t>FALSO</t>
        </is>
      </c>
      <c r="T1390" s="211" t="n"/>
      <c r="U1390" s="211" t="n"/>
      <c r="V1390" s="290" t="inlineStr">
        <is>
          <t>Plot válido</t>
        </is>
      </c>
    </row>
    <row r="1391" ht="15.75" customHeight="1" s="412">
      <c r="A1391" s="199" t="n">
        <v>3398</v>
      </c>
      <c r="B1391" s="200" t="n">
        <v>154</v>
      </c>
      <c r="C1391" s="255" t="n">
        <v>246</v>
      </c>
      <c r="D1391" s="255" t="n">
        <v>13</v>
      </c>
      <c r="E1391" s="58" t="n">
        <v>43587</v>
      </c>
      <c r="F1391" s="255" t="n">
        <v>5194</v>
      </c>
      <c r="G1391" s="255" t="n">
        <v>8957</v>
      </c>
      <c r="H1391" s="256" t="n">
        <v>7864</v>
      </c>
      <c r="I1391" s="255" t="n"/>
      <c r="J1391" s="59">
        <f>+(((G1391-F1391)-(H1391-F1391))/(H1391-F1391))*100</f>
        <v/>
      </c>
      <c r="K1391" s="257" t="n"/>
      <c r="L1391" s="259" t="n"/>
      <c r="M1391" s="259" t="n"/>
      <c r="N1391" s="206" t="n"/>
      <c r="O1391" s="206" t="n"/>
      <c r="P1391" s="207">
        <f>+(((H1391-F1391)/1000)*1000)/10</f>
        <v/>
      </c>
      <c r="Q1391" s="207" t="n"/>
      <c r="R1391" s="26" t="inlineStr">
        <is>
          <t>FALSO</t>
        </is>
      </c>
      <c r="S1391" s="26" t="inlineStr">
        <is>
          <t>FALSO</t>
        </is>
      </c>
      <c r="T1391" s="211" t="n"/>
      <c r="U1391" s="211" t="n"/>
      <c r="V1391" s="290" t="inlineStr">
        <is>
          <t>Plot válido</t>
        </is>
      </c>
    </row>
    <row r="1392" ht="15.75" customHeight="1" s="412">
      <c r="A1392" s="199" t="n">
        <v>4119</v>
      </c>
      <c r="B1392" s="200" t="n">
        <v>149</v>
      </c>
      <c r="C1392" s="255" t="n">
        <v>246</v>
      </c>
      <c r="D1392" s="255" t="n">
        <v>15</v>
      </c>
      <c r="E1392" s="58" t="n">
        <v>43599</v>
      </c>
      <c r="F1392" s="255" t="n">
        <v>5222</v>
      </c>
      <c r="G1392" s="255" t="n">
        <v>7834</v>
      </c>
      <c r="H1392" s="256" t="n">
        <v>7287</v>
      </c>
      <c r="I1392" s="255" t="n"/>
      <c r="J1392" s="59">
        <f>+(((G1392-F1392)-(H1392-F1392))/(H1392-F1392))*100</f>
        <v/>
      </c>
      <c r="K1392" s="260" t="inlineStr">
        <is>
          <t>MF</t>
        </is>
      </c>
      <c r="L1392" s="258">
        <f>AVERAGE(J1392:J1393)</f>
        <v/>
      </c>
      <c r="M1392" s="258">
        <f>_xlfn.STDEV.S(J1392,J1393)</f>
        <v/>
      </c>
      <c r="N1392" s="206" t="n"/>
      <c r="O1392" s="206" t="n"/>
      <c r="P1392" s="207">
        <f>+(((H1392-F1392)/1000)*1000)/10</f>
        <v/>
      </c>
      <c r="Q1392" s="207">
        <f>AVERAGE(P1392:P1393)</f>
        <v/>
      </c>
      <c r="R1392" s="26" t="inlineStr">
        <is>
          <t>FALSO</t>
        </is>
      </c>
      <c r="S1392" s="26" t="inlineStr">
        <is>
          <t>FALSO</t>
        </is>
      </c>
      <c r="T1392" s="211" t="n"/>
      <c r="U1392" s="211" t="n"/>
      <c r="V1392" s="290" t="inlineStr">
        <is>
          <t>Plot válido</t>
        </is>
      </c>
    </row>
    <row r="1393" ht="15.75" customHeight="1" s="412">
      <c r="A1393" s="199" t="n">
        <v>4120</v>
      </c>
      <c r="B1393" s="200" t="n">
        <v>150</v>
      </c>
      <c r="C1393" s="255" t="n">
        <v>246</v>
      </c>
      <c r="D1393" s="255" t="n">
        <v>15</v>
      </c>
      <c r="E1393" s="58" t="n">
        <v>43599</v>
      </c>
      <c r="F1393" s="255" t="n">
        <v>5188</v>
      </c>
      <c r="G1393" s="255" t="n">
        <v>7549</v>
      </c>
      <c r="H1393" s="256" t="n">
        <v>7057</v>
      </c>
      <c r="I1393" s="255" t="n"/>
      <c r="J1393" s="59">
        <f>+(((G1393-F1393)-(H1393-F1393))/(H1393-F1393))*100</f>
        <v/>
      </c>
      <c r="K1393" s="260" t="n"/>
      <c r="L1393" s="259" t="n"/>
      <c r="M1393" s="259" t="n"/>
      <c r="N1393" s="206" t="n"/>
      <c r="O1393" s="206" t="n"/>
      <c r="P1393" s="207">
        <f>+(((H1393-F1393)/1000)*1000)/10</f>
        <v/>
      </c>
      <c r="Q1393" s="207" t="n"/>
      <c r="R1393" s="26" t="inlineStr">
        <is>
          <t>FALSO</t>
        </is>
      </c>
      <c r="S1393" s="26" t="inlineStr">
        <is>
          <t>FALSO</t>
        </is>
      </c>
      <c r="T1393" s="211" t="n"/>
      <c r="U1393" s="211" t="n"/>
      <c r="V1393" s="290" t="inlineStr">
        <is>
          <t>Plot válido</t>
        </is>
      </c>
    </row>
    <row r="1394" hidden="1" ht="15.75" customHeight="1" s="412">
      <c r="A1394" s="199" t="n">
        <v>4765</v>
      </c>
      <c r="B1394" s="200" t="n">
        <v>149</v>
      </c>
      <c r="C1394" s="255" t="n">
        <v>246</v>
      </c>
      <c r="D1394" s="255" t="n">
        <v>17</v>
      </c>
      <c r="E1394" s="58" t="n">
        <v>43619</v>
      </c>
      <c r="F1394" s="255" t="n">
        <v>5222</v>
      </c>
      <c r="G1394" s="255" t="n">
        <v>7895</v>
      </c>
      <c r="H1394" s="256" t="n">
        <v>7384</v>
      </c>
      <c r="I1394" s="255" t="n"/>
      <c r="J1394" s="59">
        <f>+(((G1394-F1394)-(H1394-F1394))/(H1394-F1394))*100</f>
        <v/>
      </c>
      <c r="K1394" s="257" t="n"/>
      <c r="L1394" s="258">
        <f>AVERAGE(J1394:J1395)</f>
        <v/>
      </c>
      <c r="M1394" s="258">
        <f>_xlfn.STDEV.S(J1394,J1395)</f>
        <v/>
      </c>
      <c r="N1394" s="206" t="n"/>
      <c r="O1394" s="206" t="n"/>
      <c r="P1394" s="207">
        <f>+(((H1394-F1394)/1000)*1000)/10</f>
        <v/>
      </c>
      <c r="Q1394" s="207">
        <f>AVERAGE(P1394:P1395)</f>
        <v/>
      </c>
      <c r="R1394" s="26" t="inlineStr">
        <is>
          <t>FALSO</t>
        </is>
      </c>
      <c r="S1394" s="26" t="inlineStr">
        <is>
          <t>FALSO</t>
        </is>
      </c>
      <c r="T1394" s="211" t="n"/>
      <c r="U1394" s="211" t="n"/>
      <c r="V1394" s="290" t="inlineStr">
        <is>
          <t>Se descarta</t>
        </is>
      </c>
    </row>
    <row r="1395" hidden="1" ht="15.75" customHeight="1" s="412">
      <c r="A1395" s="199" t="n">
        <v>4766</v>
      </c>
      <c r="B1395" s="200" t="n">
        <v>150</v>
      </c>
      <c r="C1395" s="255" t="n">
        <v>246</v>
      </c>
      <c r="D1395" s="255" t="n">
        <v>17</v>
      </c>
      <c r="E1395" s="58" t="n">
        <v>43619</v>
      </c>
      <c r="F1395" s="255" t="n">
        <v>5188</v>
      </c>
      <c r="G1395" s="255" t="n">
        <v>8109</v>
      </c>
      <c r="H1395" s="256" t="n">
        <v>7559</v>
      </c>
      <c r="I1395" s="255" t="n"/>
      <c r="J1395" s="59">
        <f>+(((G1395-F1395)-(H1395-F1395))/(H1395-F1395))*100</f>
        <v/>
      </c>
      <c r="K1395" s="257" t="n"/>
      <c r="L1395" s="259" t="n"/>
      <c r="M1395" s="259" t="n"/>
      <c r="N1395" s="206" t="n"/>
      <c r="O1395" s="206" t="n"/>
      <c r="P1395" s="207">
        <f>+(((H1395-F1395)/1000)*1000)/10</f>
        <v/>
      </c>
      <c r="Q1395" s="207" t="n"/>
      <c r="R1395" s="26" t="inlineStr">
        <is>
          <t>FALSO</t>
        </is>
      </c>
      <c r="S1395" s="26" t="inlineStr">
        <is>
          <t>FALSO</t>
        </is>
      </c>
      <c r="T1395" s="211" t="n"/>
      <c r="U1395" s="211" t="n"/>
      <c r="V1395" s="290" t="inlineStr">
        <is>
          <t>Se descarta</t>
        </is>
      </c>
    </row>
    <row r="1396" hidden="1" ht="15.75" customHeight="1" s="412">
      <c r="A1396" s="199" t="n">
        <v>5373</v>
      </c>
      <c r="B1396" s="200" t="n">
        <v>111</v>
      </c>
      <c r="C1396" s="252" t="n">
        <v>246</v>
      </c>
      <c r="D1396" s="252" t="n">
        <v>19</v>
      </c>
      <c r="E1396" s="139" t="n">
        <v>43637</v>
      </c>
      <c r="F1396" s="252" t="n">
        <v>5213</v>
      </c>
      <c r="G1396" s="252" t="n">
        <v>7602</v>
      </c>
      <c r="H1396" s="253" t="n">
        <v>7118</v>
      </c>
      <c r="I1396" s="252" t="n">
        <v>8</v>
      </c>
      <c r="J1396" s="261">
        <f>+(((G1396-F1396)-(H1396-F1396))/(H1396-F1396))*100</f>
        <v/>
      </c>
      <c r="K1396" s="262" t="n"/>
      <c r="L1396" s="263">
        <f>AVERAGE(J1396:J1397)</f>
        <v/>
      </c>
      <c r="M1396" s="263">
        <f>_xlfn.STDEV.S(J1396,J1397)</f>
        <v/>
      </c>
      <c r="N1396" s="206" t="n"/>
      <c r="O1396" s="206" t="n"/>
      <c r="P1396" s="207">
        <f>+(((H1396-F1396)/1000)*1000)/10</f>
        <v/>
      </c>
      <c r="Q1396" s="207">
        <f>AVERAGE(P1396:P1397)</f>
        <v/>
      </c>
      <c r="R1396" s="26" t="inlineStr">
        <is>
          <t>FALSO</t>
        </is>
      </c>
      <c r="S1396" s="26" t="inlineStr">
        <is>
          <t>FALSO</t>
        </is>
      </c>
      <c r="T1396" s="211" t="n"/>
      <c r="U1396" s="211" t="n"/>
      <c r="V1396" s="290" t="inlineStr">
        <is>
          <t>Se descarta</t>
        </is>
      </c>
    </row>
    <row r="1397" hidden="1" ht="15.75" customHeight="1" s="412">
      <c r="A1397" s="199" t="n">
        <v>5374</v>
      </c>
      <c r="B1397" s="200" t="n">
        <v>112</v>
      </c>
      <c r="C1397" s="252" t="n">
        <v>246</v>
      </c>
      <c r="D1397" s="252" t="n">
        <v>19</v>
      </c>
      <c r="E1397" s="139" t="n">
        <v>43637</v>
      </c>
      <c r="F1397" s="252" t="n">
        <v>5197</v>
      </c>
      <c r="G1397" s="252" t="n">
        <v>7564</v>
      </c>
      <c r="H1397" s="253" t="n">
        <v>7064</v>
      </c>
      <c r="I1397" s="252" t="n"/>
      <c r="J1397" s="261">
        <f>+(((G1397-F1397)-(H1397-F1397))/(H1397-F1397))*100</f>
        <v/>
      </c>
      <c r="K1397" s="262" t="n"/>
      <c r="L1397" s="207" t="n"/>
      <c r="M1397" s="207" t="n"/>
      <c r="N1397" s="206" t="n"/>
      <c r="O1397" s="206" t="n"/>
      <c r="P1397" s="207">
        <f>+(((H1397-F1397)/1000)*1000)/10</f>
        <v/>
      </c>
      <c r="Q1397" s="207" t="n"/>
      <c r="R1397" s="26" t="inlineStr">
        <is>
          <t>FALSO</t>
        </is>
      </c>
      <c r="S1397" s="26" t="inlineStr">
        <is>
          <t>FALSO</t>
        </is>
      </c>
      <c r="T1397" s="211" t="n"/>
      <c r="U1397" s="211" t="n"/>
      <c r="V1397" s="290" t="inlineStr">
        <is>
          <t>Se descarta</t>
        </is>
      </c>
    </row>
    <row r="1398" hidden="1" ht="15.75" customHeight="1" s="412">
      <c r="A1398" s="199" t="n">
        <v>6031</v>
      </c>
      <c r="B1398" s="200" t="n">
        <v>139</v>
      </c>
      <c r="C1398" s="252" t="n">
        <v>246</v>
      </c>
      <c r="D1398" s="252" t="n">
        <v>22</v>
      </c>
      <c r="E1398" s="139" t="n">
        <v>43685</v>
      </c>
      <c r="F1398" s="252" t="n">
        <v>5218</v>
      </c>
      <c r="G1398" s="252" t="n">
        <v>7387</v>
      </c>
      <c r="H1398" s="253" t="n">
        <v>7054</v>
      </c>
      <c r="I1398" s="252" t="n">
        <v>8</v>
      </c>
      <c r="J1398" s="47">
        <f>+(((G1398-F1398)-(H1398-F1398))/(H1398-F1398))*100</f>
        <v/>
      </c>
      <c r="K1398" s="249" t="n"/>
      <c r="L1398" s="250">
        <f>AVERAGE(J1398:J1399)</f>
        <v/>
      </c>
      <c r="M1398" s="250">
        <f>_xlfn.STDEV.S(J1398,J1399)</f>
        <v/>
      </c>
      <c r="N1398" s="206" t="n"/>
      <c r="O1398" s="206" t="n"/>
      <c r="P1398" s="207">
        <f>+(((H1398-F1398)/1000)*1000)/10</f>
        <v/>
      </c>
      <c r="Q1398" s="207">
        <f>AVERAGE(P1398:P1399)</f>
        <v/>
      </c>
      <c r="R1398" s="26" t="inlineStr">
        <is>
          <t>FALSO</t>
        </is>
      </c>
      <c r="S1398" s="26" t="inlineStr">
        <is>
          <t>FALSO</t>
        </is>
      </c>
      <c r="T1398" s="211" t="n"/>
      <c r="U1398" s="211" t="n"/>
      <c r="V1398" s="290" t="inlineStr">
        <is>
          <t>Se descarta</t>
        </is>
      </c>
    </row>
    <row r="1399" hidden="1" ht="15.75" customHeight="1" s="412">
      <c r="A1399" s="199" t="n">
        <v>6032</v>
      </c>
      <c r="B1399" s="200" t="n">
        <v>139</v>
      </c>
      <c r="C1399" s="252" t="n">
        <v>246</v>
      </c>
      <c r="D1399" s="252" t="n">
        <v>22</v>
      </c>
      <c r="E1399" s="139" t="n">
        <v>43685</v>
      </c>
      <c r="F1399" s="252" t="n">
        <v>5218</v>
      </c>
      <c r="G1399" s="252" t="n">
        <v>7504</v>
      </c>
      <c r="H1399" s="253" t="n">
        <v>7160</v>
      </c>
      <c r="I1399" s="252" t="n"/>
      <c r="J1399" s="47">
        <f>+(((G1399-F1399)-(H1399-F1399))/(H1399-F1399))*100</f>
        <v/>
      </c>
      <c r="K1399" s="249" t="n"/>
      <c r="L1399" s="251" t="n"/>
      <c r="M1399" s="251" t="n"/>
      <c r="N1399" s="206" t="n"/>
      <c r="O1399" s="206" t="n"/>
      <c r="P1399" s="207">
        <f>+(((H1399-F1399)/1000)*1000)/10</f>
        <v/>
      </c>
      <c r="Q1399" s="207" t="n"/>
      <c r="R1399" s="26" t="inlineStr">
        <is>
          <t>FALSO</t>
        </is>
      </c>
      <c r="S1399" s="26" t="inlineStr">
        <is>
          <t>FALSO</t>
        </is>
      </c>
      <c r="T1399" s="211" t="n"/>
      <c r="U1399" s="211" t="n"/>
      <c r="V1399" s="290" t="inlineStr">
        <is>
          <t>Se descarta</t>
        </is>
      </c>
    </row>
    <row r="1400" hidden="1" ht="15.75" customHeight="1" s="412">
      <c r="A1400" s="199" t="n">
        <v>3399</v>
      </c>
      <c r="B1400" s="200" t="n">
        <v>155</v>
      </c>
      <c r="C1400" s="246" t="n">
        <v>247</v>
      </c>
      <c r="D1400" s="246" t="n">
        <v>13</v>
      </c>
      <c r="E1400" s="46" t="n">
        <v>43587</v>
      </c>
      <c r="F1400" s="246" t="n">
        <v>5181</v>
      </c>
      <c r="G1400" s="246" t="n">
        <v>8454</v>
      </c>
      <c r="H1400" s="248" t="n">
        <v>7470</v>
      </c>
      <c r="I1400" s="246" t="n">
        <v>1</v>
      </c>
      <c r="J1400" s="47">
        <f>+(((G1400-F1400)-(H1400-F1400))/(H1400-F1400))*100</f>
        <v/>
      </c>
      <c r="K1400" s="249" t="inlineStr">
        <is>
          <t>30/4</t>
        </is>
      </c>
      <c r="L1400" s="250">
        <f>AVERAGE(J1400:J1401)</f>
        <v/>
      </c>
      <c r="M1400" s="250">
        <f>_xlfn.STDEV.S(J1400,J1401)</f>
        <v/>
      </c>
      <c r="N1400" s="206" t="n">
        <v>2</v>
      </c>
      <c r="O1400" s="206" t="n"/>
      <c r="P1400" s="207">
        <f>+(((H1400-F1400)/1000)*1000)/10</f>
        <v/>
      </c>
      <c r="Q1400" s="207">
        <f>AVERAGE(P1400:P1401)</f>
        <v/>
      </c>
      <c r="R1400" s="26" t="inlineStr">
        <is>
          <t>FALSO</t>
        </is>
      </c>
      <c r="S1400" s="26" t="inlineStr">
        <is>
          <t>FALSO</t>
        </is>
      </c>
      <c r="T1400" s="211" t="n"/>
      <c r="U1400" s="211" t="n"/>
      <c r="V1400" s="290" t="inlineStr">
        <is>
          <t>Se descarta</t>
        </is>
      </c>
    </row>
    <row r="1401" hidden="1" ht="15.75" customHeight="1" s="412">
      <c r="A1401" s="199" t="n">
        <v>3400</v>
      </c>
      <c r="B1401" s="200" t="n">
        <v>156</v>
      </c>
      <c r="C1401" s="246" t="n">
        <v>247</v>
      </c>
      <c r="D1401" s="246" t="n">
        <v>13</v>
      </c>
      <c r="E1401" s="46" t="n">
        <v>43587</v>
      </c>
      <c r="F1401" s="246" t="n">
        <v>5171</v>
      </c>
      <c r="G1401" s="246" t="n">
        <v>8419</v>
      </c>
      <c r="H1401" s="248" t="n">
        <v>7403</v>
      </c>
      <c r="I1401" s="246" t="n"/>
      <c r="J1401" s="47">
        <f>+(((G1401-F1401)-(H1401-F1401))/(H1401-F1401))*100</f>
        <v/>
      </c>
      <c r="K1401" s="249" t="n"/>
      <c r="L1401" s="251" t="n"/>
      <c r="M1401" s="251" t="n"/>
      <c r="N1401" s="206" t="n"/>
      <c r="O1401" s="206" t="n"/>
      <c r="P1401" s="207">
        <f>+(((H1401-F1401)/1000)*1000)/10</f>
        <v/>
      </c>
      <c r="Q1401" s="207" t="n"/>
      <c r="R1401" s="26" t="inlineStr">
        <is>
          <t>FALSO</t>
        </is>
      </c>
      <c r="S1401" s="26" t="inlineStr">
        <is>
          <t>FALSO</t>
        </is>
      </c>
      <c r="T1401" s="211" t="n"/>
      <c r="U1401" s="211" t="n"/>
      <c r="V1401" s="290" t="inlineStr">
        <is>
          <t>Se descarta</t>
        </is>
      </c>
    </row>
    <row r="1402" hidden="1" ht="15.75" customHeight="1" s="412">
      <c r="A1402" s="199" t="n">
        <v>4121</v>
      </c>
      <c r="B1402" s="200" t="n">
        <v>151</v>
      </c>
      <c r="C1402" s="246" t="n">
        <v>247</v>
      </c>
      <c r="D1402" s="246" t="n">
        <v>15</v>
      </c>
      <c r="E1402" s="46" t="n">
        <v>43599</v>
      </c>
      <c r="F1402" s="246" t="n">
        <v>5221</v>
      </c>
      <c r="G1402" s="246" t="n">
        <v>8359</v>
      </c>
      <c r="H1402" s="248" t="n">
        <v>7484</v>
      </c>
      <c r="I1402" s="246" t="n"/>
      <c r="J1402" s="47">
        <f>+(((G1402-F1402)-(H1402-F1402))/(H1402-F1402))*100</f>
        <v/>
      </c>
      <c r="K1402" s="254" t="n"/>
      <c r="L1402" s="250">
        <f>AVERAGE(J1402:J1403)</f>
        <v/>
      </c>
      <c r="M1402" s="250">
        <f>_xlfn.STDEV.S(J1402,J1403)</f>
        <v/>
      </c>
      <c r="N1402" s="206" t="n"/>
      <c r="O1402" s="206" t="n"/>
      <c r="P1402" s="207">
        <f>+(((H1402-F1402)/1000)*1000)/10</f>
        <v/>
      </c>
      <c r="Q1402" s="207">
        <f>AVERAGE(P1402:P1403)</f>
        <v/>
      </c>
      <c r="R1402" s="26" t="inlineStr">
        <is>
          <t>FALSO</t>
        </is>
      </c>
      <c r="S1402" s="26" t="inlineStr">
        <is>
          <t>FALSO</t>
        </is>
      </c>
      <c r="T1402" s="211" t="n"/>
      <c r="U1402" s="211" t="n"/>
      <c r="V1402" s="290" t="inlineStr">
        <is>
          <t>Se descarta</t>
        </is>
      </c>
    </row>
    <row r="1403" hidden="1" ht="15.75" customHeight="1" s="412">
      <c r="A1403" s="199" t="n">
        <v>4122</v>
      </c>
      <c r="B1403" s="200" t="n">
        <v>152</v>
      </c>
      <c r="C1403" s="246" t="n">
        <v>247</v>
      </c>
      <c r="D1403" s="246" t="n">
        <v>15</v>
      </c>
      <c r="E1403" s="46" t="n">
        <v>43599</v>
      </c>
      <c r="F1403" s="246" t="n">
        <v>5292</v>
      </c>
      <c r="G1403" s="246" t="n">
        <v>8629</v>
      </c>
      <c r="H1403" s="248" t="n">
        <v>7697</v>
      </c>
      <c r="I1403" s="246" t="n"/>
      <c r="J1403" s="47">
        <f>+(((G1403-F1403)-(H1403-F1403))/(H1403-F1403))*100</f>
        <v/>
      </c>
      <c r="K1403" s="254" t="n"/>
      <c r="L1403" s="251" t="n"/>
      <c r="M1403" s="251" t="n"/>
      <c r="N1403" s="206" t="n"/>
      <c r="O1403" s="206" t="n"/>
      <c r="P1403" s="207">
        <f>+(((H1403-F1403)/1000)*1000)/10</f>
        <v/>
      </c>
      <c r="Q1403" s="207" t="n"/>
      <c r="R1403" s="26" t="inlineStr">
        <is>
          <t>FALSO</t>
        </is>
      </c>
      <c r="S1403" s="26" t="inlineStr">
        <is>
          <t>FALSO</t>
        </is>
      </c>
      <c r="T1403" s="211" t="n"/>
      <c r="U1403" s="211" t="n"/>
      <c r="V1403" s="290" t="inlineStr">
        <is>
          <t>Se descarta</t>
        </is>
      </c>
    </row>
    <row r="1404" ht="15.75" customHeight="1" s="412">
      <c r="A1404" s="199" t="n">
        <v>4767</v>
      </c>
      <c r="B1404" s="200" t="n">
        <v>151</v>
      </c>
      <c r="C1404" s="246" t="n">
        <v>247</v>
      </c>
      <c r="D1404" s="246" t="n">
        <v>17</v>
      </c>
      <c r="E1404" s="46" t="n">
        <v>43619</v>
      </c>
      <c r="F1404" s="246" t="n">
        <v>5221</v>
      </c>
      <c r="G1404" s="246" t="n">
        <v>8586</v>
      </c>
      <c r="H1404" s="248" t="n">
        <v>7634</v>
      </c>
      <c r="I1404" s="246" t="n"/>
      <c r="J1404" s="47">
        <f>+(((G1404-F1404)-(H1404-F1404))/(H1404-F1404))*100</f>
        <v/>
      </c>
      <c r="K1404" s="249" t="n"/>
      <c r="L1404" s="250">
        <f>AVERAGE(J1404:J1405)</f>
        <v/>
      </c>
      <c r="M1404" s="250">
        <f>_xlfn.STDEV.S(J1404,J1405)</f>
        <v/>
      </c>
      <c r="N1404" s="206" t="n"/>
      <c r="O1404" s="206" t="n"/>
      <c r="P1404" s="207">
        <f>+(((H1404-F1404)/1000)*1000)/10</f>
        <v/>
      </c>
      <c r="Q1404" s="207">
        <f>AVERAGE(P1404:P1405)</f>
        <v/>
      </c>
      <c r="R1404" s="26" t="inlineStr">
        <is>
          <t>VERDADERO</t>
        </is>
      </c>
      <c r="S1404" s="26" t="inlineStr">
        <is>
          <t>FALSO</t>
        </is>
      </c>
      <c r="T1404" s="211" t="n"/>
      <c r="U1404" s="211" t="n"/>
      <c r="V1404" s="290" t="inlineStr">
        <is>
          <t>Plot válido</t>
        </is>
      </c>
    </row>
    <row r="1405" ht="15.75" customHeight="1" s="412">
      <c r="A1405" s="199" t="n">
        <v>4768</v>
      </c>
      <c r="B1405" s="200" t="n">
        <v>152</v>
      </c>
      <c r="C1405" s="246" t="n">
        <v>247</v>
      </c>
      <c r="D1405" s="246" t="n">
        <v>17</v>
      </c>
      <c r="E1405" s="46" t="n">
        <v>43619</v>
      </c>
      <c r="F1405" s="246" t="n">
        <v>5292</v>
      </c>
      <c r="G1405" s="246" t="n">
        <v>8823</v>
      </c>
      <c r="H1405" s="248" t="n">
        <v>7854</v>
      </c>
      <c r="I1405" s="246" t="n"/>
      <c r="J1405" s="47">
        <f>+(((G1405-F1405)-(H1405-F1405))/(H1405-F1405))*100</f>
        <v/>
      </c>
      <c r="K1405" s="249" t="n"/>
      <c r="L1405" s="251" t="n"/>
      <c r="M1405" s="251" t="n"/>
      <c r="N1405" s="206" t="n"/>
      <c r="O1405" s="206" t="n"/>
      <c r="P1405" s="207">
        <f>+(((H1405-F1405)/1000)*1000)/10</f>
        <v/>
      </c>
      <c r="Q1405" s="207" t="n"/>
      <c r="R1405" s="26" t="inlineStr">
        <is>
          <t>FALSO</t>
        </is>
      </c>
      <c r="S1405" s="26" t="inlineStr">
        <is>
          <t>FALSO</t>
        </is>
      </c>
      <c r="T1405" s="211" t="n"/>
      <c r="U1405" s="211" t="n"/>
      <c r="V1405" s="290" t="inlineStr">
        <is>
          <t>Plot válido</t>
        </is>
      </c>
    </row>
    <row r="1406" ht="15.75" customHeight="1" s="412">
      <c r="A1406" s="199" t="n">
        <v>6033</v>
      </c>
      <c r="B1406" s="200" t="n">
        <v>140</v>
      </c>
      <c r="C1406" s="252" t="n">
        <v>247</v>
      </c>
      <c r="D1406" s="252" t="n">
        <v>22</v>
      </c>
      <c r="E1406" s="139" t="n">
        <v>43685</v>
      </c>
      <c r="F1406" s="252" t="n">
        <v>5241</v>
      </c>
      <c r="G1406" s="252" t="n">
        <v>7896</v>
      </c>
      <c r="H1406" s="253" t="n">
        <v>7484</v>
      </c>
      <c r="I1406" s="252" t="n">
        <v>8</v>
      </c>
      <c r="J1406" s="47">
        <f>+(((G1406-F1406)-(H1406-F1406))/(H1406-F1406))*100</f>
        <v/>
      </c>
      <c r="K1406" s="249" t="n"/>
      <c r="L1406" s="250">
        <f>AVERAGE(J1406:J1407)</f>
        <v/>
      </c>
      <c r="M1406" s="250">
        <f>_xlfn.STDEV.S(J1406,J1407)</f>
        <v/>
      </c>
      <c r="N1406" s="206" t="n"/>
      <c r="O1406" s="206" t="n"/>
      <c r="P1406" s="207">
        <f>+(((H1406-F1406)/1000)*1000)/10</f>
        <v/>
      </c>
      <c r="Q1406" s="207">
        <f>AVERAGE(P1406:P1407)</f>
        <v/>
      </c>
      <c r="R1406" s="26" t="inlineStr">
        <is>
          <t>FALSO</t>
        </is>
      </c>
      <c r="S1406" s="26" t="inlineStr">
        <is>
          <t>FALSO</t>
        </is>
      </c>
      <c r="T1406" s="211" t="n"/>
      <c r="U1406" s="211" t="n"/>
      <c r="V1406" s="290" t="inlineStr">
        <is>
          <t>Plot válido</t>
        </is>
      </c>
    </row>
    <row r="1407" ht="15.75" customHeight="1" s="412">
      <c r="A1407" s="199" t="n">
        <v>6034</v>
      </c>
      <c r="B1407" s="200" t="n">
        <v>140</v>
      </c>
      <c r="C1407" s="252" t="n">
        <v>247</v>
      </c>
      <c r="D1407" s="252" t="n">
        <v>22</v>
      </c>
      <c r="E1407" s="139" t="n">
        <v>43685</v>
      </c>
      <c r="F1407" s="252" t="n">
        <v>5241</v>
      </c>
      <c r="G1407" s="252" t="n">
        <v>8187</v>
      </c>
      <c r="H1407" s="253" t="n">
        <v>7735</v>
      </c>
      <c r="I1407" s="252" t="n"/>
      <c r="J1407" s="47">
        <f>+(((G1407-F1407)-(H1407-F1407))/(H1407-F1407))*100</f>
        <v/>
      </c>
      <c r="K1407" s="249" t="n"/>
      <c r="L1407" s="251" t="n"/>
      <c r="M1407" s="251" t="n"/>
      <c r="N1407" s="206" t="n"/>
      <c r="O1407" s="206" t="n"/>
      <c r="P1407" s="207">
        <f>+(((H1407-F1407)/1000)*1000)/10</f>
        <v/>
      </c>
      <c r="Q1407" s="207" t="n"/>
      <c r="R1407" s="26" t="inlineStr">
        <is>
          <t>FALSO</t>
        </is>
      </c>
      <c r="S1407" s="26" t="inlineStr">
        <is>
          <t>FALSO</t>
        </is>
      </c>
      <c r="T1407" s="211" t="n"/>
      <c r="U1407" s="211" t="n"/>
      <c r="V1407" s="290" t="inlineStr">
        <is>
          <t>Plot válido</t>
        </is>
      </c>
    </row>
    <row r="1408" ht="15.75" customHeight="1" s="412">
      <c r="A1408" s="199" t="n">
        <v>3401</v>
      </c>
      <c r="B1408" s="200" t="n">
        <v>157</v>
      </c>
      <c r="C1408" s="246" t="n">
        <v>248</v>
      </c>
      <c r="D1408" s="246" t="n">
        <v>13</v>
      </c>
      <c r="E1408" s="46" t="n">
        <v>43587</v>
      </c>
      <c r="F1408" s="246" t="n">
        <v>5319</v>
      </c>
      <c r="G1408" s="246" t="n">
        <v>8570</v>
      </c>
      <c r="H1408" s="248" t="n">
        <v>7746</v>
      </c>
      <c r="I1408" s="246" t="n">
        <v>1</v>
      </c>
      <c r="J1408" s="47">
        <f>+(((G1408-F1408)-(H1408-F1408))/(H1408-F1408))*100</f>
        <v/>
      </c>
      <c r="K1408" s="249" t="inlineStr">
        <is>
          <t>30/4</t>
        </is>
      </c>
      <c r="L1408" s="250">
        <f>AVERAGE(J1408:J1409)</f>
        <v/>
      </c>
      <c r="M1408" s="250">
        <f>_xlfn.STDEV.S(J1408,J1409)</f>
        <v/>
      </c>
      <c r="N1408" s="206" t="n">
        <v>2</v>
      </c>
      <c r="O1408" s="206" t="n"/>
      <c r="P1408" s="207">
        <f>+(((H1408-F1408)/1000)*1000)/10</f>
        <v/>
      </c>
      <c r="Q1408" s="207">
        <f>AVERAGE(P1408:P1409)</f>
        <v/>
      </c>
      <c r="R1408" s="26" t="inlineStr">
        <is>
          <t>VERDADERO</t>
        </is>
      </c>
      <c r="S1408" s="26" t="inlineStr">
        <is>
          <t>FALSO</t>
        </is>
      </c>
      <c r="T1408" s="211" t="n"/>
      <c r="U1408" s="211" t="n"/>
      <c r="V1408" s="290" t="inlineStr">
        <is>
          <t>Plot válido</t>
        </is>
      </c>
    </row>
    <row r="1409" ht="15.75" customHeight="1" s="412">
      <c r="A1409" s="199" t="n">
        <v>3402</v>
      </c>
      <c r="B1409" s="200" t="n">
        <v>158</v>
      </c>
      <c r="C1409" s="246" t="n">
        <v>248</v>
      </c>
      <c r="D1409" s="246" t="n">
        <v>13</v>
      </c>
      <c r="E1409" s="46" t="n">
        <v>43587</v>
      </c>
      <c r="F1409" s="246" t="n">
        <v>5219</v>
      </c>
      <c r="G1409" s="246" t="n">
        <v>8430</v>
      </c>
      <c r="H1409" s="248" t="n">
        <v>7607</v>
      </c>
      <c r="I1409" s="246" t="n"/>
      <c r="J1409" s="47">
        <f>+(((G1409-F1409)-(H1409-F1409))/(H1409-F1409))*100</f>
        <v/>
      </c>
      <c r="K1409" s="249" t="n"/>
      <c r="L1409" s="251" t="n"/>
      <c r="M1409" s="251" t="n"/>
      <c r="N1409" s="206" t="n"/>
      <c r="O1409" s="206" t="n"/>
      <c r="P1409" s="207">
        <f>+(((H1409-F1409)/1000)*1000)/10</f>
        <v/>
      </c>
      <c r="Q1409" s="207" t="n"/>
      <c r="R1409" s="26" t="inlineStr">
        <is>
          <t>FALSO</t>
        </is>
      </c>
      <c r="S1409" s="26" t="inlineStr">
        <is>
          <t>FALSO</t>
        </is>
      </c>
      <c r="T1409" s="211" t="n"/>
      <c r="U1409" s="211" t="n"/>
      <c r="V1409" s="290" t="inlineStr">
        <is>
          <t>Plot válido</t>
        </is>
      </c>
    </row>
    <row r="1410" ht="15.75" customHeight="1" s="412">
      <c r="A1410" s="199" t="n">
        <v>4123</v>
      </c>
      <c r="B1410" s="200" t="n">
        <v>153</v>
      </c>
      <c r="C1410" s="246" t="n">
        <v>248</v>
      </c>
      <c r="D1410" s="246" t="n">
        <v>15</v>
      </c>
      <c r="E1410" s="46" t="n">
        <v>43599</v>
      </c>
      <c r="F1410" s="246" t="n">
        <v>5238</v>
      </c>
      <c r="G1410" s="246" t="n">
        <v>7969</v>
      </c>
      <c r="H1410" s="248" t="n">
        <v>7283</v>
      </c>
      <c r="I1410" s="246" t="n"/>
      <c r="J1410" s="47">
        <f>+(((G1410-F1410)-(H1410-F1410))/(H1410-F1410))*100</f>
        <v/>
      </c>
      <c r="K1410" s="254" t="n"/>
      <c r="L1410" s="250">
        <f>AVERAGE(J1410:J1411)</f>
        <v/>
      </c>
      <c r="M1410" s="250">
        <f>_xlfn.STDEV.S(J1410,J1411)</f>
        <v/>
      </c>
      <c r="N1410" s="206" t="n"/>
      <c r="O1410" s="206" t="n"/>
      <c r="P1410" s="207">
        <f>+(((H1410-F1410)/1000)*1000)/10</f>
        <v/>
      </c>
      <c r="Q1410" s="207">
        <f>AVERAGE(P1410:P1411)</f>
        <v/>
      </c>
      <c r="R1410" s="26" t="inlineStr">
        <is>
          <t>FALSO</t>
        </is>
      </c>
      <c r="S1410" s="26" t="inlineStr">
        <is>
          <t>FALSO</t>
        </is>
      </c>
      <c r="T1410" s="211" t="n"/>
      <c r="U1410" s="211" t="n"/>
      <c r="V1410" s="290" t="inlineStr">
        <is>
          <t>Plot válido</t>
        </is>
      </c>
    </row>
    <row r="1411" ht="15.75" customHeight="1" s="412">
      <c r="A1411" s="199" t="n">
        <v>4124</v>
      </c>
      <c r="B1411" s="200" t="n">
        <v>154</v>
      </c>
      <c r="C1411" s="246" t="n">
        <v>248</v>
      </c>
      <c r="D1411" s="246" t="n">
        <v>15</v>
      </c>
      <c r="E1411" s="46" t="n">
        <v>43599</v>
      </c>
      <c r="F1411" s="246" t="n">
        <v>5194</v>
      </c>
      <c r="G1411" s="246" t="n">
        <v>8051</v>
      </c>
      <c r="H1411" s="248" t="n">
        <v>7329</v>
      </c>
      <c r="I1411" s="246" t="n"/>
      <c r="J1411" s="47">
        <f>+(((G1411-F1411)-(H1411-F1411))/(H1411-F1411))*100</f>
        <v/>
      </c>
      <c r="K1411" s="254" t="n"/>
      <c r="L1411" s="251" t="n"/>
      <c r="M1411" s="251" t="n"/>
      <c r="N1411" s="206" t="n"/>
      <c r="O1411" s="206" t="n"/>
      <c r="P1411" s="207">
        <f>+(((H1411-F1411)/1000)*1000)/10</f>
        <v/>
      </c>
      <c r="Q1411" s="207" t="n"/>
      <c r="R1411" s="26" t="inlineStr">
        <is>
          <t>FALSO</t>
        </is>
      </c>
      <c r="S1411" s="26" t="inlineStr">
        <is>
          <t>FALSO</t>
        </is>
      </c>
      <c r="T1411" s="211" t="n"/>
      <c r="U1411" s="211" t="n"/>
      <c r="V1411" s="290" t="inlineStr">
        <is>
          <t>Plot válido</t>
        </is>
      </c>
    </row>
    <row r="1412" ht="15.75" customHeight="1" s="412">
      <c r="A1412" s="199" t="n">
        <v>4769</v>
      </c>
      <c r="B1412" s="200" t="n">
        <v>153</v>
      </c>
      <c r="C1412" s="246" t="n">
        <v>248</v>
      </c>
      <c r="D1412" s="246" t="n">
        <v>17</v>
      </c>
      <c r="E1412" s="46" t="n">
        <v>43619</v>
      </c>
      <c r="F1412" s="246" t="n">
        <v>5238</v>
      </c>
      <c r="G1412" s="246" t="n">
        <v>9397</v>
      </c>
      <c r="H1412" s="248" t="n">
        <v>8429</v>
      </c>
      <c r="I1412" s="246" t="n"/>
      <c r="J1412" s="47">
        <f>+(((G1412-F1412)-(H1412-F1412))/(H1412-F1412))*100</f>
        <v/>
      </c>
      <c r="K1412" s="249" t="n"/>
      <c r="L1412" s="250">
        <f>AVERAGE(J1412:J1413)</f>
        <v/>
      </c>
      <c r="M1412" s="250">
        <f>_xlfn.STDEV.S(J1412,J1413)</f>
        <v/>
      </c>
      <c r="N1412" s="206" t="n"/>
      <c r="O1412" s="206" t="n"/>
      <c r="P1412" s="207">
        <f>+(((H1412-F1412)/1000)*1000)/10</f>
        <v/>
      </c>
      <c r="Q1412" s="207">
        <f>AVERAGE(P1412:P1413)</f>
        <v/>
      </c>
      <c r="R1412" s="26" t="inlineStr">
        <is>
          <t>FALSO</t>
        </is>
      </c>
      <c r="S1412" s="26" t="inlineStr">
        <is>
          <t>FALSO</t>
        </is>
      </c>
      <c r="T1412" s="211" t="n"/>
      <c r="U1412" s="211" t="n"/>
      <c r="V1412" s="290" t="inlineStr">
        <is>
          <t>Plot válido</t>
        </is>
      </c>
    </row>
    <row r="1413" ht="15.75" customHeight="1" s="412">
      <c r="A1413" s="199" t="n">
        <v>4770</v>
      </c>
      <c r="B1413" s="200" t="n">
        <v>154</v>
      </c>
      <c r="C1413" s="246" t="n">
        <v>248</v>
      </c>
      <c r="D1413" s="246" t="n">
        <v>17</v>
      </c>
      <c r="E1413" s="46" t="n">
        <v>43619</v>
      </c>
      <c r="F1413" s="246" t="n">
        <v>5194</v>
      </c>
      <c r="G1413" s="246" t="n">
        <v>9086</v>
      </c>
      <c r="H1413" s="248" t="n">
        <v>8215</v>
      </c>
      <c r="I1413" s="246" t="n"/>
      <c r="J1413" s="47">
        <f>+(((G1413-F1413)-(H1413-F1413))/(H1413-F1413))*100</f>
        <v/>
      </c>
      <c r="K1413" s="249" t="n"/>
      <c r="L1413" s="251" t="n"/>
      <c r="M1413" s="251" t="n"/>
      <c r="N1413" s="206" t="n"/>
      <c r="O1413" s="206" t="n"/>
      <c r="P1413" s="207">
        <f>+(((H1413-F1413)/1000)*1000)/10</f>
        <v/>
      </c>
      <c r="Q1413" s="207" t="n"/>
      <c r="R1413" s="26" t="inlineStr">
        <is>
          <t>FALSO</t>
        </is>
      </c>
      <c r="S1413" s="26" t="inlineStr">
        <is>
          <t>FALSO</t>
        </is>
      </c>
      <c r="T1413" s="211" t="n"/>
      <c r="U1413" s="211" t="n"/>
      <c r="V1413" s="290" t="inlineStr">
        <is>
          <t>Plot válido</t>
        </is>
      </c>
    </row>
    <row r="1414" ht="15.75" customHeight="1" s="412">
      <c r="A1414" s="199" t="n">
        <v>6035</v>
      </c>
      <c r="B1414" s="200" t="n">
        <v>141</v>
      </c>
      <c r="C1414" s="252" t="n">
        <v>248</v>
      </c>
      <c r="D1414" s="252" t="n">
        <v>22</v>
      </c>
      <c r="E1414" s="139" t="n">
        <v>43685</v>
      </c>
      <c r="F1414" s="252" t="n">
        <v>5187</v>
      </c>
      <c r="G1414" s="252" t="n">
        <v>7877</v>
      </c>
      <c r="H1414" s="253" t="n">
        <v>7480</v>
      </c>
      <c r="I1414" s="252" t="n">
        <v>7</v>
      </c>
      <c r="J1414" s="47">
        <f>+(((G1414-F1414)-(H1414-F1414))/(H1414-F1414))*100</f>
        <v/>
      </c>
      <c r="K1414" s="249" t="n"/>
      <c r="L1414" s="250">
        <f>AVERAGE(J1414:J1415)</f>
        <v/>
      </c>
      <c r="M1414" s="250">
        <f>_xlfn.STDEV.S(J1414,J1415)</f>
        <v/>
      </c>
      <c r="N1414" s="206" t="n"/>
      <c r="O1414" s="206" t="n"/>
      <c r="P1414" s="207">
        <f>+(((H1414-F1414)/1000)*1000)/10</f>
        <v/>
      </c>
      <c r="Q1414" s="207">
        <f>AVERAGE(P1414:P1415)</f>
        <v/>
      </c>
      <c r="R1414" s="26" t="inlineStr">
        <is>
          <t>FALSO</t>
        </is>
      </c>
      <c r="S1414" s="26" t="inlineStr">
        <is>
          <t>FALSO</t>
        </is>
      </c>
      <c r="T1414" s="211" t="n"/>
      <c r="U1414" s="211" t="n"/>
      <c r="V1414" s="290" t="inlineStr">
        <is>
          <t>Plot válido</t>
        </is>
      </c>
    </row>
    <row r="1415" ht="15.75" customHeight="1" s="412">
      <c r="A1415" s="199" t="n">
        <v>6036</v>
      </c>
      <c r="B1415" s="200" t="n">
        <v>141</v>
      </c>
      <c r="C1415" s="252" t="n">
        <v>248</v>
      </c>
      <c r="D1415" s="252" t="n">
        <v>22</v>
      </c>
      <c r="E1415" s="139" t="n">
        <v>43685</v>
      </c>
      <c r="F1415" s="252" t="n">
        <v>5187</v>
      </c>
      <c r="G1415" s="252" t="n">
        <v>7562</v>
      </c>
      <c r="H1415" s="253" t="n">
        <v>7225</v>
      </c>
      <c r="I1415" s="252" t="n"/>
      <c r="J1415" s="47">
        <f>+(((G1415-F1415)-(H1415-F1415))/(H1415-F1415))*100</f>
        <v/>
      </c>
      <c r="K1415" s="249" t="n"/>
      <c r="L1415" s="251" t="n"/>
      <c r="M1415" s="251" t="n"/>
      <c r="N1415" s="206" t="n"/>
      <c r="O1415" s="206" t="n"/>
      <c r="P1415" s="207">
        <f>+(((H1415-F1415)/1000)*1000)/10</f>
        <v/>
      </c>
      <c r="Q1415" s="207" t="n"/>
      <c r="R1415" s="26" t="inlineStr">
        <is>
          <t>FALSO</t>
        </is>
      </c>
      <c r="S1415" s="26" t="inlineStr">
        <is>
          <t>FALSO</t>
        </is>
      </c>
      <c r="T1415" s="211" t="n"/>
      <c r="U1415" s="211" t="n"/>
      <c r="V1415" s="290" t="inlineStr">
        <is>
          <t>Plot válido</t>
        </is>
      </c>
    </row>
    <row r="1416" ht="15.75" customHeight="1" s="412">
      <c r="A1416" s="199" t="n">
        <v>3403</v>
      </c>
      <c r="B1416" s="200" t="n">
        <v>159</v>
      </c>
      <c r="C1416" s="246" t="n">
        <v>249</v>
      </c>
      <c r="D1416" s="246" t="n">
        <v>13</v>
      </c>
      <c r="E1416" s="46" t="n">
        <v>43587</v>
      </c>
      <c r="F1416" s="246" t="n">
        <v>5300</v>
      </c>
      <c r="G1416" s="246" t="n"/>
      <c r="H1416" s="248" t="n"/>
      <c r="I1416" s="246" t="n">
        <v>2</v>
      </c>
      <c r="J1416" s="47">
        <f>+(((G1416-F1416)-(H1416-F1416))/(H1416-F1416))*100</f>
        <v/>
      </c>
      <c r="K1416" s="249" t="inlineStr">
        <is>
          <t>28/4</t>
        </is>
      </c>
      <c r="L1416" s="250">
        <f>AVERAGE(J1416:J1417)</f>
        <v/>
      </c>
      <c r="M1416" s="250">
        <f>_xlfn.STDEV.S(J1416,J1417)</f>
        <v/>
      </c>
      <c r="N1416" s="206" t="n">
        <v>2</v>
      </c>
      <c r="O1416" s="206" t="n"/>
      <c r="P1416" s="207">
        <f>+(((H1416-F1416)/1000)*1000)/10</f>
        <v/>
      </c>
      <c r="Q1416" s="207">
        <f>AVERAGE(P1416:P1417)</f>
        <v/>
      </c>
      <c r="R1416" s="26" t="inlineStr">
        <is>
          <t>FALSO</t>
        </is>
      </c>
      <c r="S1416" s="26" t="inlineStr">
        <is>
          <t>FALSO</t>
        </is>
      </c>
      <c r="T1416" s="211" t="n"/>
      <c r="U1416" s="211" t="n"/>
      <c r="V1416" s="290" t="inlineStr">
        <is>
          <t>Plot válido</t>
        </is>
      </c>
    </row>
    <row r="1417" ht="15.75" customHeight="1" s="412">
      <c r="A1417" s="199" t="n">
        <v>3404</v>
      </c>
      <c r="B1417" s="200" t="n">
        <v>160</v>
      </c>
      <c r="C1417" s="246" t="n">
        <v>249</v>
      </c>
      <c r="D1417" s="246" t="n">
        <v>13</v>
      </c>
      <c r="E1417" s="46" t="n">
        <v>43587</v>
      </c>
      <c r="F1417" s="246" t="n">
        <v>5234</v>
      </c>
      <c r="G1417" s="246" t="n"/>
      <c r="H1417" s="248" t="n"/>
      <c r="I1417" s="246" t="n"/>
      <c r="J1417" s="47">
        <f>+(((G1417-F1417)-(H1417-F1417))/(H1417-F1417))*100</f>
        <v/>
      </c>
      <c r="K1417" s="249" t="n"/>
      <c r="L1417" s="251" t="n"/>
      <c r="M1417" s="251" t="n"/>
      <c r="N1417" s="206" t="n"/>
      <c r="O1417" s="206" t="n"/>
      <c r="P1417" s="207">
        <f>+(((H1417-F1417)/1000)*1000)/10</f>
        <v/>
      </c>
      <c r="Q1417" s="207" t="n"/>
      <c r="R1417" s="26" t="inlineStr">
        <is>
          <t>FALSO</t>
        </is>
      </c>
      <c r="S1417" s="26" t="inlineStr">
        <is>
          <t>FALSO</t>
        </is>
      </c>
      <c r="T1417" s="211" t="n"/>
      <c r="U1417" s="211" t="n"/>
      <c r="V1417" s="290" t="inlineStr">
        <is>
          <t>Plot válido</t>
        </is>
      </c>
    </row>
    <row r="1418" ht="15.75" customHeight="1" s="412">
      <c r="A1418" s="199" t="n">
        <v>3765</v>
      </c>
      <c r="B1418" s="200" t="n">
        <v>187</v>
      </c>
      <c r="C1418" s="246" t="n">
        <v>249</v>
      </c>
      <c r="D1418" s="246" t="n">
        <v>14</v>
      </c>
      <c r="E1418" s="46" t="n">
        <v>43591</v>
      </c>
      <c r="F1418" s="246" t="n">
        <v>5214</v>
      </c>
      <c r="G1418" s="247" t="n">
        <v>7485</v>
      </c>
      <c r="H1418" s="248" t="n">
        <v>6965</v>
      </c>
      <c r="I1418" s="246" t="n"/>
      <c r="J1418" s="47">
        <f>+(((G1418-F1418)-(H1418-F1418))/(H1418-F1418))*100</f>
        <v/>
      </c>
      <c r="K1418" s="249" t="inlineStr">
        <is>
          <t>MF</t>
        </is>
      </c>
      <c r="L1418" s="250">
        <f>AVERAGE(J1418:J1419)</f>
        <v/>
      </c>
      <c r="M1418" s="250">
        <f>_xlfn.STDEV.S(J1418,J1419)</f>
        <v/>
      </c>
      <c r="N1418" s="206" t="n"/>
      <c r="O1418" s="206" t="n"/>
      <c r="P1418" s="207">
        <f>+(((H1418-F1418)/1000)*1000)/10</f>
        <v/>
      </c>
      <c r="Q1418" s="207">
        <f>AVERAGE(P1418:P1419)</f>
        <v/>
      </c>
      <c r="R1418" s="26" t="inlineStr">
        <is>
          <t>FALSO</t>
        </is>
      </c>
      <c r="S1418" s="26" t="inlineStr">
        <is>
          <t>FALSO</t>
        </is>
      </c>
      <c r="T1418" s="211" t="n"/>
      <c r="U1418" s="211" t="n"/>
      <c r="V1418" s="290" t="inlineStr">
        <is>
          <t>Plot válido</t>
        </is>
      </c>
    </row>
    <row r="1419" ht="15.75" customHeight="1" s="412">
      <c r="A1419" s="199" t="n">
        <v>3766</v>
      </c>
      <c r="B1419" s="200" t="n">
        <v>188</v>
      </c>
      <c r="C1419" s="246" t="n">
        <v>249</v>
      </c>
      <c r="D1419" s="246" t="n">
        <v>14</v>
      </c>
      <c r="E1419" s="46" t="n">
        <v>43591</v>
      </c>
      <c r="F1419" s="246" t="n">
        <v>5267</v>
      </c>
      <c r="G1419" s="247" t="n">
        <v>7637</v>
      </c>
      <c r="H1419" s="248" t="n">
        <v>7062</v>
      </c>
      <c r="I1419" s="246" t="n"/>
      <c r="J1419" s="47">
        <f>+(((G1419-F1419)-(H1419-F1419))/(H1419-F1419))*100</f>
        <v/>
      </c>
      <c r="K1419" s="249" t="n"/>
      <c r="L1419" s="251" t="n"/>
      <c r="M1419" s="251" t="n"/>
      <c r="N1419" s="206" t="n"/>
      <c r="O1419" s="206" t="n"/>
      <c r="P1419" s="207">
        <f>+(((H1419-F1419)/1000)*1000)/10</f>
        <v/>
      </c>
      <c r="Q1419" s="207" t="n"/>
      <c r="R1419" s="26" t="inlineStr">
        <is>
          <t>FALSO</t>
        </is>
      </c>
      <c r="S1419" s="26" t="inlineStr">
        <is>
          <t>FALSO</t>
        </is>
      </c>
      <c r="T1419" s="211" t="n"/>
      <c r="U1419" s="211" t="n"/>
      <c r="V1419" s="290" t="inlineStr">
        <is>
          <t>Plot válido</t>
        </is>
      </c>
    </row>
    <row r="1420" ht="15.75" customHeight="1" s="412">
      <c r="A1420" s="199" t="n">
        <v>4425</v>
      </c>
      <c r="B1420" s="200" t="n">
        <v>131</v>
      </c>
      <c r="C1420" s="246" t="n">
        <v>249</v>
      </c>
      <c r="D1420" s="246" t="n">
        <v>16</v>
      </c>
      <c r="E1420" s="46" t="n">
        <v>43607</v>
      </c>
      <c r="F1420" s="246" t="n">
        <v>5209</v>
      </c>
      <c r="G1420" s="246" t="n">
        <v>7816</v>
      </c>
      <c r="H1420" s="248" t="n">
        <v>7335</v>
      </c>
      <c r="I1420" s="246" t="n">
        <v>2</v>
      </c>
      <c r="J1420" s="47">
        <f>+(((G1420-F1420)-(H1420-F1420))/(H1420-F1420))*100</f>
        <v/>
      </c>
      <c r="K1420" s="249" t="n"/>
      <c r="L1420" s="250">
        <f>AVERAGE(J1420:J1421)</f>
        <v/>
      </c>
      <c r="M1420" s="250">
        <f>_xlfn.STDEV.S(J1420,J1421)</f>
        <v/>
      </c>
      <c r="N1420" s="206" t="n"/>
      <c r="O1420" s="206" t="n"/>
      <c r="P1420" s="207">
        <f>+(((H1420-F1420)/1000)*1000)/10</f>
        <v/>
      </c>
      <c r="Q1420" s="207">
        <f>AVERAGE(P1420:P1421)</f>
        <v/>
      </c>
      <c r="R1420" s="26" t="inlineStr">
        <is>
          <t>FALSO</t>
        </is>
      </c>
      <c r="S1420" s="26" t="inlineStr">
        <is>
          <t>FALSO</t>
        </is>
      </c>
      <c r="T1420" s="211" t="n"/>
      <c r="U1420" s="211" t="n"/>
      <c r="V1420" s="290" t="inlineStr">
        <is>
          <t>Plot válido</t>
        </is>
      </c>
    </row>
    <row r="1421" ht="15.75" customHeight="1" s="412">
      <c r="A1421" s="199" t="n">
        <v>4426</v>
      </c>
      <c r="B1421" s="200" t="n">
        <v>132</v>
      </c>
      <c r="C1421" s="246" t="n">
        <v>249</v>
      </c>
      <c r="D1421" s="246" t="n">
        <v>16</v>
      </c>
      <c r="E1421" s="46" t="n">
        <v>43607</v>
      </c>
      <c r="F1421" s="246" t="n">
        <v>5233</v>
      </c>
      <c r="G1421" s="246" t="n">
        <v>7881</v>
      </c>
      <c r="H1421" s="248" t="n">
        <v>7390</v>
      </c>
      <c r="I1421" s="246" t="n"/>
      <c r="J1421" s="47">
        <f>+(((G1421-F1421)-(H1421-F1421))/(H1421-F1421))*100</f>
        <v/>
      </c>
      <c r="K1421" s="249" t="n"/>
      <c r="L1421" s="251" t="n"/>
      <c r="M1421" s="251" t="n"/>
      <c r="N1421" s="206" t="n"/>
      <c r="O1421" s="206" t="n"/>
      <c r="P1421" s="207">
        <f>+(((H1421-F1421)/1000)*1000)/10</f>
        <v/>
      </c>
      <c r="Q1421" s="207" t="n"/>
      <c r="R1421" s="26" t="inlineStr">
        <is>
          <t>FALSO</t>
        </is>
      </c>
      <c r="S1421" s="26" t="inlineStr">
        <is>
          <t>FALSO</t>
        </is>
      </c>
      <c r="T1421" s="211" t="n"/>
      <c r="U1421" s="211" t="n"/>
      <c r="V1421" s="290" t="inlineStr">
        <is>
          <t>Plot válido</t>
        </is>
      </c>
    </row>
    <row r="1422" ht="15.75" customHeight="1" s="412">
      <c r="A1422" s="199" t="n">
        <v>5071</v>
      </c>
      <c r="B1422" s="200" t="n">
        <v>131</v>
      </c>
      <c r="C1422" s="246" t="n">
        <v>249</v>
      </c>
      <c r="D1422" s="246" t="n">
        <v>18</v>
      </c>
      <c r="E1422" s="46" t="n">
        <v>43626</v>
      </c>
      <c r="F1422" s="246" t="n">
        <v>5209</v>
      </c>
      <c r="G1422" s="246" t="n">
        <v>7792</v>
      </c>
      <c r="H1422" s="248" t="n">
        <v>7357</v>
      </c>
      <c r="I1422" s="246" t="n">
        <v>8</v>
      </c>
      <c r="J1422" s="47">
        <f>+(((G1422-F1422)-(H1422-F1422))/(H1422-F1422))*100</f>
        <v/>
      </c>
      <c r="K1422" s="249" t="n"/>
      <c r="L1422" s="250">
        <f>AVERAGE(J1422:J1423)</f>
        <v/>
      </c>
      <c r="M1422" s="250">
        <f>_xlfn.STDEV.S(J1422,J1423)</f>
        <v/>
      </c>
      <c r="N1422" s="206" t="n"/>
      <c r="O1422" s="206" t="n"/>
      <c r="P1422" s="207">
        <f>+(((H1422-F1422)/1000)*1000)/10</f>
        <v/>
      </c>
      <c r="Q1422" s="207">
        <f>AVERAGE(P1422:P1423)</f>
        <v/>
      </c>
      <c r="R1422" s="26" t="inlineStr">
        <is>
          <t>FALSO</t>
        </is>
      </c>
      <c r="S1422" s="26" t="inlineStr">
        <is>
          <t>FALSO</t>
        </is>
      </c>
      <c r="T1422" s="211" t="n"/>
      <c r="U1422" s="211" t="n"/>
      <c r="V1422" s="290" t="inlineStr">
        <is>
          <t>Plot válido</t>
        </is>
      </c>
    </row>
    <row r="1423" ht="15.75" customHeight="1" s="412">
      <c r="A1423" s="199" t="n">
        <v>5072</v>
      </c>
      <c r="B1423" s="200" t="n">
        <v>132</v>
      </c>
      <c r="C1423" s="246" t="n">
        <v>249</v>
      </c>
      <c r="D1423" s="246" t="n">
        <v>18</v>
      </c>
      <c r="E1423" s="46" t="n">
        <v>43626</v>
      </c>
      <c r="F1423" s="246" t="n">
        <v>5233</v>
      </c>
      <c r="G1423" s="246" t="n">
        <v>8013</v>
      </c>
      <c r="H1423" s="248" t="n">
        <v>7550</v>
      </c>
      <c r="I1423" s="246" t="n"/>
      <c r="J1423" s="47">
        <f>+(((G1423-F1423)-(H1423-F1423))/(H1423-F1423))*100</f>
        <v/>
      </c>
      <c r="K1423" s="249" t="n"/>
      <c r="L1423" s="251" t="n"/>
      <c r="M1423" s="251" t="n"/>
      <c r="N1423" s="206" t="n"/>
      <c r="O1423" s="206" t="n"/>
      <c r="P1423" s="207">
        <f>+(((H1423-F1423)/1000)*1000)/10</f>
        <v/>
      </c>
      <c r="Q1423" s="207" t="n"/>
      <c r="R1423" s="26" t="inlineStr">
        <is>
          <t>FALSO</t>
        </is>
      </c>
      <c r="S1423" s="26" t="inlineStr">
        <is>
          <t>FALSO</t>
        </is>
      </c>
      <c r="T1423" s="211" t="n"/>
      <c r="U1423" s="211" t="n"/>
      <c r="V1423" s="290" t="inlineStr">
        <is>
          <t>Plot válido</t>
        </is>
      </c>
    </row>
    <row r="1424" ht="15.75" customHeight="1" s="412">
      <c r="A1424" s="199" t="n">
        <v>5631</v>
      </c>
      <c r="B1424" s="200" t="n">
        <v>75</v>
      </c>
      <c r="C1424" s="252" t="n">
        <v>249</v>
      </c>
      <c r="D1424" s="252" t="n">
        <v>21</v>
      </c>
      <c r="E1424" s="139" t="n">
        <v>43657</v>
      </c>
      <c r="F1424" s="252" t="n">
        <v>5226</v>
      </c>
      <c r="G1424" s="252" t="n">
        <v>8042</v>
      </c>
      <c r="H1424" s="253" t="n">
        <v>7560</v>
      </c>
      <c r="I1424" s="252" t="n">
        <v>8</v>
      </c>
      <c r="J1424" s="47">
        <f>+(((G1424-F1424)-(H1424-F1424))/(H1424-F1424))*100</f>
        <v/>
      </c>
      <c r="K1424" s="249" t="n"/>
      <c r="L1424" s="250">
        <f>AVERAGE(J1424:J1425)</f>
        <v/>
      </c>
      <c r="M1424" s="250">
        <f>_xlfn.STDEV.S(J1424,J1425)</f>
        <v/>
      </c>
      <c r="N1424" s="206" t="n"/>
      <c r="O1424" s="206" t="n"/>
      <c r="P1424" s="207">
        <f>+(((H1424-F1424)/1000)*1000)/10</f>
        <v/>
      </c>
      <c r="Q1424" s="207">
        <f>AVERAGE(P1424:P1425)</f>
        <v/>
      </c>
      <c r="R1424" s="26" t="inlineStr">
        <is>
          <t>FALSO</t>
        </is>
      </c>
      <c r="S1424" s="26" t="inlineStr">
        <is>
          <t>FALSO</t>
        </is>
      </c>
      <c r="T1424" s="211" t="n"/>
      <c r="U1424" s="211" t="n"/>
      <c r="V1424" s="290" t="inlineStr">
        <is>
          <t>Plot válido</t>
        </is>
      </c>
    </row>
    <row r="1425" ht="15.75" customHeight="1" s="412">
      <c r="A1425" s="199" t="n">
        <v>5632</v>
      </c>
      <c r="B1425" s="200" t="n">
        <v>76</v>
      </c>
      <c r="C1425" s="252" t="n">
        <v>249</v>
      </c>
      <c r="D1425" s="252" t="n">
        <v>21</v>
      </c>
      <c r="E1425" s="139" t="n">
        <v>43657</v>
      </c>
      <c r="F1425" s="252" t="n">
        <v>5239</v>
      </c>
      <c r="G1425" s="252" t="n">
        <v>8085</v>
      </c>
      <c r="H1425" s="253" t="n">
        <v>7597</v>
      </c>
      <c r="I1425" s="252" t="n"/>
      <c r="J1425" s="47">
        <f>+(((G1425-F1425)-(H1425-F1425))/(H1425-F1425))*100</f>
        <v/>
      </c>
      <c r="K1425" s="249" t="n"/>
      <c r="L1425" s="251" t="n"/>
      <c r="M1425" s="251" t="n"/>
      <c r="N1425" s="206" t="n"/>
      <c r="O1425" s="206" t="n"/>
      <c r="P1425" s="207">
        <f>+(((H1425-F1425)/1000)*1000)/10</f>
        <v/>
      </c>
      <c r="Q1425" s="207" t="n"/>
      <c r="R1425" s="26" t="inlineStr">
        <is>
          <t>FALSO</t>
        </is>
      </c>
      <c r="S1425" s="26" t="inlineStr">
        <is>
          <t>FALSO</t>
        </is>
      </c>
      <c r="T1425" s="211" t="n"/>
      <c r="U1425" s="211" t="n"/>
      <c r="V1425" s="290" t="inlineStr">
        <is>
          <t>Plot válido</t>
        </is>
      </c>
    </row>
    <row r="1426" ht="15.75" customHeight="1" s="412">
      <c r="A1426" s="199" t="n">
        <v>6037</v>
      </c>
      <c r="B1426" s="200" t="n">
        <v>142</v>
      </c>
      <c r="C1426" s="252" t="n">
        <v>249</v>
      </c>
      <c r="D1426" s="252" t="n">
        <v>22</v>
      </c>
      <c r="E1426" s="139" t="n">
        <v>43685</v>
      </c>
      <c r="F1426" s="252" t="n">
        <v>5229</v>
      </c>
      <c r="G1426" s="252" t="n">
        <v>7330</v>
      </c>
      <c r="H1426" s="253" t="n">
        <v>7016</v>
      </c>
      <c r="I1426" s="252" t="n">
        <v>8</v>
      </c>
      <c r="J1426" s="47">
        <f>+(((G1426-F1426)-(H1426-F1426))/(H1426-F1426))*100</f>
        <v/>
      </c>
      <c r="K1426" s="249" t="n"/>
      <c r="L1426" s="250">
        <f>AVERAGE(J1426:J1427)</f>
        <v/>
      </c>
      <c r="M1426" s="250">
        <f>_xlfn.STDEV.S(J1426,J1427)</f>
        <v/>
      </c>
      <c r="N1426" s="206" t="n"/>
      <c r="O1426" s="206" t="n"/>
      <c r="P1426" s="207">
        <f>+(((H1426-F1426)/1000)*1000)/10</f>
        <v/>
      </c>
      <c r="Q1426" s="207">
        <f>AVERAGE(P1426:P1427)</f>
        <v/>
      </c>
      <c r="R1426" s="26" t="inlineStr">
        <is>
          <t>FALSO</t>
        </is>
      </c>
      <c r="S1426" s="26" t="inlineStr">
        <is>
          <t>FALSO</t>
        </is>
      </c>
      <c r="T1426" s="211" t="n"/>
      <c r="U1426" s="211" t="n"/>
      <c r="V1426" s="290" t="inlineStr">
        <is>
          <t>Plot válido</t>
        </is>
      </c>
    </row>
    <row r="1427" ht="15.75" customHeight="1" s="412">
      <c r="A1427" s="199" t="n">
        <v>6038</v>
      </c>
      <c r="B1427" s="200" t="n">
        <v>142</v>
      </c>
      <c r="C1427" s="252" t="n">
        <v>249</v>
      </c>
      <c r="D1427" s="252" t="n">
        <v>22</v>
      </c>
      <c r="E1427" s="139" t="n">
        <v>43685</v>
      </c>
      <c r="F1427" s="252" t="n">
        <v>5229</v>
      </c>
      <c r="G1427" s="252" t="n">
        <v>7396</v>
      </c>
      <c r="H1427" s="253" t="n">
        <v>7080</v>
      </c>
      <c r="I1427" s="252" t="n"/>
      <c r="J1427" s="47">
        <f>+(((G1427-F1427)-(H1427-F1427))/(H1427-F1427))*100</f>
        <v/>
      </c>
      <c r="K1427" s="249" t="n"/>
      <c r="L1427" s="251" t="n"/>
      <c r="M1427" s="251" t="n"/>
      <c r="N1427" s="206" t="n"/>
      <c r="O1427" s="206" t="n"/>
      <c r="P1427" s="207">
        <f>+(((H1427-F1427)/1000)*1000)/10</f>
        <v/>
      </c>
      <c r="Q1427" s="207" t="n"/>
      <c r="R1427" s="26" t="inlineStr">
        <is>
          <t>FALSO</t>
        </is>
      </c>
      <c r="S1427" s="26" t="inlineStr">
        <is>
          <t>FALSO</t>
        </is>
      </c>
      <c r="T1427" s="211" t="n"/>
      <c r="U1427" s="211" t="n"/>
      <c r="V1427" s="290" t="inlineStr">
        <is>
          <t>Plot válido</t>
        </is>
      </c>
    </row>
    <row r="1428" ht="15.75" customHeight="1" s="412">
      <c r="A1428" s="199" t="n">
        <v>3405</v>
      </c>
      <c r="B1428" s="200" t="n">
        <v>161</v>
      </c>
      <c r="C1428" s="255" t="n">
        <v>250</v>
      </c>
      <c r="D1428" s="255" t="n">
        <v>13</v>
      </c>
      <c r="E1428" s="58" t="n">
        <v>43587</v>
      </c>
      <c r="F1428" s="255" t="n">
        <v>5264</v>
      </c>
      <c r="G1428" s="255" t="n">
        <v>8475</v>
      </c>
      <c r="H1428" s="256" t="n">
        <v>7603</v>
      </c>
      <c r="I1428" s="255" t="n">
        <v>1</v>
      </c>
      <c r="J1428" s="59">
        <f>+(((G1428-F1428)-(H1428-F1428))/(H1428-F1428))*100</f>
        <v/>
      </c>
      <c r="K1428" s="257" t="inlineStr">
        <is>
          <t>MF</t>
        </is>
      </c>
      <c r="L1428" s="258">
        <f>AVERAGE(J1428:J1429)</f>
        <v/>
      </c>
      <c r="M1428" s="258">
        <f>_xlfn.STDEV.S(J1428,J1429)</f>
        <v/>
      </c>
      <c r="N1428" s="206" t="n">
        <v>1</v>
      </c>
      <c r="O1428" s="206" t="n"/>
      <c r="P1428" s="207">
        <f>+(((H1428-F1428)/1000)*1000)/10</f>
        <v/>
      </c>
      <c r="Q1428" s="207">
        <f>AVERAGE(P1428:P1429)</f>
        <v/>
      </c>
      <c r="R1428" s="26" t="inlineStr">
        <is>
          <t>VERDADERO</t>
        </is>
      </c>
      <c r="S1428" s="26" t="inlineStr">
        <is>
          <t>FALSO</t>
        </is>
      </c>
      <c r="T1428" s="211" t="n"/>
      <c r="U1428" s="211" t="n"/>
      <c r="V1428" s="290" t="inlineStr">
        <is>
          <t>Plot válido</t>
        </is>
      </c>
    </row>
    <row r="1429" ht="15.75" customHeight="1" s="412">
      <c r="A1429" s="199" t="n">
        <v>3406</v>
      </c>
      <c r="B1429" s="200" t="n">
        <v>162</v>
      </c>
      <c r="C1429" s="255" t="n">
        <v>250</v>
      </c>
      <c r="D1429" s="255" t="n">
        <v>13</v>
      </c>
      <c r="E1429" s="58" t="n">
        <v>43587</v>
      </c>
      <c r="F1429" s="255" t="n">
        <v>5232</v>
      </c>
      <c r="G1429" s="255" t="n">
        <v>8358</v>
      </c>
      <c r="H1429" s="256" t="n">
        <v>7523</v>
      </c>
      <c r="I1429" s="255" t="n"/>
      <c r="J1429" s="59">
        <f>+(((G1429-F1429)-(H1429-F1429))/(H1429-F1429))*100</f>
        <v/>
      </c>
      <c r="K1429" s="257" t="n"/>
      <c r="L1429" s="259" t="n"/>
      <c r="M1429" s="259" t="n"/>
      <c r="N1429" s="206" t="n"/>
      <c r="O1429" s="206" t="n"/>
      <c r="P1429" s="207">
        <f>+(((H1429-F1429)/1000)*1000)/10</f>
        <v/>
      </c>
      <c r="Q1429" s="207" t="n"/>
      <c r="R1429" s="26" t="inlineStr">
        <is>
          <t>FALSO</t>
        </is>
      </c>
      <c r="S1429" s="26" t="inlineStr">
        <is>
          <t>FALSO</t>
        </is>
      </c>
      <c r="T1429" s="211" t="n"/>
      <c r="U1429" s="211" t="n"/>
      <c r="V1429" s="290" t="inlineStr">
        <is>
          <t>Plot válido</t>
        </is>
      </c>
    </row>
    <row r="1430" ht="15.75" customHeight="1" s="412">
      <c r="A1430" s="199" t="n">
        <v>4125</v>
      </c>
      <c r="B1430" s="200" t="n">
        <v>155</v>
      </c>
      <c r="C1430" s="255" t="n">
        <v>250</v>
      </c>
      <c r="D1430" s="255" t="n">
        <v>15</v>
      </c>
      <c r="E1430" s="58" t="n">
        <v>43599</v>
      </c>
      <c r="F1430" s="255" t="n">
        <v>5181</v>
      </c>
      <c r="G1430" s="255" t="n">
        <v>7721</v>
      </c>
      <c r="H1430" s="256" t="n">
        <v>7085</v>
      </c>
      <c r="I1430" s="255" t="n"/>
      <c r="J1430" s="59">
        <f>+(((G1430-F1430)-(H1430-F1430))/(H1430-F1430))*100</f>
        <v/>
      </c>
      <c r="K1430" s="260" t="n"/>
      <c r="L1430" s="258">
        <f>AVERAGE(J1430:J1431)</f>
        <v/>
      </c>
      <c r="M1430" s="258">
        <f>_xlfn.STDEV.S(J1430,J1431)</f>
        <v/>
      </c>
      <c r="N1430" s="206" t="n"/>
      <c r="O1430" s="206" t="n"/>
      <c r="P1430" s="207">
        <f>+(((H1430-F1430)/1000)*1000)/10</f>
        <v/>
      </c>
      <c r="Q1430" s="207">
        <f>AVERAGE(P1430:P1431)</f>
        <v/>
      </c>
      <c r="R1430" s="26" t="inlineStr">
        <is>
          <t>FALSO</t>
        </is>
      </c>
      <c r="S1430" s="26" t="inlineStr">
        <is>
          <t>FALSO</t>
        </is>
      </c>
      <c r="T1430" s="211" t="n"/>
      <c r="U1430" s="211" t="n"/>
      <c r="V1430" s="290" t="inlineStr">
        <is>
          <t>Plot válido</t>
        </is>
      </c>
    </row>
    <row r="1431" ht="15.75" customHeight="1" s="412">
      <c r="A1431" s="199" t="n">
        <v>4126</v>
      </c>
      <c r="B1431" s="200" t="n">
        <v>156</v>
      </c>
      <c r="C1431" s="255" t="n">
        <v>250</v>
      </c>
      <c r="D1431" s="255" t="n">
        <v>15</v>
      </c>
      <c r="E1431" s="58" t="n">
        <v>43599</v>
      </c>
      <c r="F1431" s="255" t="n">
        <v>5171</v>
      </c>
      <c r="G1431" s="255" t="n">
        <v>7821</v>
      </c>
      <c r="H1431" s="256" t="n">
        <v>7186</v>
      </c>
      <c r="I1431" s="255" t="n"/>
      <c r="J1431" s="59">
        <f>+(((G1431-F1431)-(H1431-F1431))/(H1431-F1431))*100</f>
        <v/>
      </c>
      <c r="K1431" s="260" t="n"/>
      <c r="L1431" s="259" t="n"/>
      <c r="M1431" s="259" t="n"/>
      <c r="N1431" s="206" t="n"/>
      <c r="O1431" s="206" t="n"/>
      <c r="P1431" s="207">
        <f>+(((H1431-F1431)/1000)*1000)/10</f>
        <v/>
      </c>
      <c r="Q1431" s="207" t="n"/>
      <c r="R1431" s="26" t="inlineStr">
        <is>
          <t>FALSO</t>
        </is>
      </c>
      <c r="S1431" s="26" t="inlineStr">
        <is>
          <t>FALSO</t>
        </is>
      </c>
      <c r="T1431" s="211" t="n"/>
      <c r="U1431" s="211" t="n"/>
      <c r="V1431" s="290" t="inlineStr">
        <is>
          <t>Plot válido</t>
        </is>
      </c>
    </row>
    <row r="1432" ht="15.75" customHeight="1" s="412">
      <c r="A1432" s="199" t="n">
        <v>4771</v>
      </c>
      <c r="B1432" s="200" t="n">
        <v>155</v>
      </c>
      <c r="C1432" s="255" t="n">
        <v>250</v>
      </c>
      <c r="D1432" s="255" t="n">
        <v>17</v>
      </c>
      <c r="E1432" s="58" t="n">
        <v>43619</v>
      </c>
      <c r="F1432" s="255" t="n">
        <v>5181</v>
      </c>
      <c r="G1432" s="255" t="n">
        <v>7212</v>
      </c>
      <c r="H1432" s="256" t="n">
        <v>6829</v>
      </c>
      <c r="I1432" s="255" t="n"/>
      <c r="J1432" s="59">
        <f>+(((G1432-F1432)-(H1432-F1432))/(H1432-F1432))*100</f>
        <v/>
      </c>
      <c r="K1432" s="257" t="n"/>
      <c r="L1432" s="258">
        <f>AVERAGE(J1432:J1433)</f>
        <v/>
      </c>
      <c r="M1432" s="258">
        <f>_xlfn.STDEV.S(J1432,J1433)</f>
        <v/>
      </c>
      <c r="N1432" s="206" t="n"/>
      <c r="O1432" s="206" t="n"/>
      <c r="P1432" s="207">
        <f>+(((H1432-F1432)/1000)*1000)/10</f>
        <v/>
      </c>
      <c r="Q1432" s="207">
        <f>AVERAGE(P1432:P1433)</f>
        <v/>
      </c>
      <c r="R1432" s="26" t="inlineStr">
        <is>
          <t>FALSO</t>
        </is>
      </c>
      <c r="S1432" s="26" t="inlineStr">
        <is>
          <t>FALSO</t>
        </is>
      </c>
      <c r="T1432" s="211" t="n"/>
      <c r="U1432" s="211" t="n"/>
      <c r="V1432" s="290" t="inlineStr">
        <is>
          <t>Plot válido</t>
        </is>
      </c>
    </row>
    <row r="1433" ht="15.75" customHeight="1" s="412">
      <c r="A1433" s="199" t="n">
        <v>4772</v>
      </c>
      <c r="B1433" s="200" t="n">
        <v>156</v>
      </c>
      <c r="C1433" s="255" t="n">
        <v>250</v>
      </c>
      <c r="D1433" s="255" t="n">
        <v>17</v>
      </c>
      <c r="E1433" s="58" t="n">
        <v>43619</v>
      </c>
      <c r="F1433" s="255" t="n">
        <v>5171</v>
      </c>
      <c r="G1433" s="255" t="n">
        <v>7066</v>
      </c>
      <c r="H1433" s="256" t="n">
        <v>6709</v>
      </c>
      <c r="I1433" s="255" t="n"/>
      <c r="J1433" s="59">
        <f>+(((G1433-F1433)-(H1433-F1433))/(H1433-F1433))*100</f>
        <v/>
      </c>
      <c r="K1433" s="257" t="n"/>
      <c r="L1433" s="259" t="n"/>
      <c r="M1433" s="259" t="n"/>
      <c r="N1433" s="206" t="n"/>
      <c r="O1433" s="206" t="n"/>
      <c r="P1433" s="207">
        <f>+(((H1433-F1433)/1000)*1000)/10</f>
        <v/>
      </c>
      <c r="Q1433" s="207" t="n"/>
      <c r="R1433" s="26" t="inlineStr">
        <is>
          <t>FALSO</t>
        </is>
      </c>
      <c r="S1433" s="26" t="inlineStr">
        <is>
          <t>FALSO</t>
        </is>
      </c>
      <c r="T1433" s="211" t="n"/>
      <c r="U1433" s="211" t="n"/>
      <c r="V1433" s="290" t="inlineStr">
        <is>
          <t>Plot válido</t>
        </is>
      </c>
    </row>
    <row r="1434" ht="15.75" customHeight="1" s="412">
      <c r="A1434" s="199" t="n">
        <v>5375</v>
      </c>
      <c r="B1434" s="200" t="n">
        <v>113</v>
      </c>
      <c r="C1434" s="252" t="n">
        <v>250</v>
      </c>
      <c r="D1434" s="252" t="n">
        <v>19</v>
      </c>
      <c r="E1434" s="139" t="n">
        <v>43637</v>
      </c>
      <c r="F1434" s="252" t="n">
        <v>5283</v>
      </c>
      <c r="G1434" s="252" t="n">
        <v>7297</v>
      </c>
      <c r="H1434" s="253" t="n">
        <v>6919</v>
      </c>
      <c r="I1434" s="252" t="n">
        <v>8</v>
      </c>
      <c r="J1434" s="261">
        <f>+(((G1434-F1434)-(H1434-F1434))/(H1434-F1434))*100</f>
        <v/>
      </c>
      <c r="K1434" s="262" t="n"/>
      <c r="L1434" s="263">
        <f>AVERAGE(J1434:J1435)</f>
        <v/>
      </c>
      <c r="M1434" s="263">
        <f>_xlfn.STDEV.S(J1434,J1435)</f>
        <v/>
      </c>
      <c r="N1434" s="206" t="n"/>
      <c r="O1434" s="206" t="n"/>
      <c r="P1434" s="207">
        <f>+(((H1434-F1434)/1000)*1000)/10</f>
        <v/>
      </c>
      <c r="Q1434" s="207">
        <f>AVERAGE(P1434:P1435)</f>
        <v/>
      </c>
      <c r="R1434" s="26" t="inlineStr">
        <is>
          <t>FALSO</t>
        </is>
      </c>
      <c r="S1434" s="26" t="inlineStr">
        <is>
          <t>FALSO</t>
        </is>
      </c>
      <c r="T1434" s="211" t="n"/>
      <c r="U1434" s="211" t="n"/>
      <c r="V1434" s="290" t="inlineStr">
        <is>
          <t>Plot válido</t>
        </is>
      </c>
    </row>
    <row r="1435" ht="15.75" customHeight="1" s="412">
      <c r="A1435" s="199" t="n">
        <v>5376</v>
      </c>
      <c r="B1435" s="200" t="n">
        <v>114</v>
      </c>
      <c r="C1435" s="252" t="n">
        <v>250</v>
      </c>
      <c r="D1435" s="252" t="n">
        <v>19</v>
      </c>
      <c r="E1435" s="139" t="n">
        <v>43637</v>
      </c>
      <c r="F1435" s="252" t="n">
        <v>5247</v>
      </c>
      <c r="G1435" s="252" t="n">
        <v>7283</v>
      </c>
      <c r="H1435" s="253" t="n">
        <v>6902</v>
      </c>
      <c r="I1435" s="252" t="n"/>
      <c r="J1435" s="261">
        <f>+(((G1435-F1435)-(H1435-F1435))/(H1435-F1435))*100</f>
        <v/>
      </c>
      <c r="K1435" s="262" t="n"/>
      <c r="L1435" s="207" t="n"/>
      <c r="M1435" s="207" t="n"/>
      <c r="N1435" s="206" t="n"/>
      <c r="O1435" s="206" t="n"/>
      <c r="P1435" s="207">
        <f>+(((H1435-F1435)/1000)*1000)/10</f>
        <v/>
      </c>
      <c r="Q1435" s="207" t="n"/>
      <c r="R1435" s="26" t="inlineStr">
        <is>
          <t>FALSO</t>
        </is>
      </c>
      <c r="S1435" s="26" t="inlineStr">
        <is>
          <t>FALSO</t>
        </is>
      </c>
      <c r="T1435" s="211" t="n"/>
      <c r="U1435" s="211" t="n"/>
      <c r="V1435" s="290" t="inlineStr">
        <is>
          <t>Plot válido</t>
        </is>
      </c>
    </row>
    <row r="1436" ht="15.75" customHeight="1" s="412">
      <c r="A1436" s="199" t="n">
        <v>6039</v>
      </c>
      <c r="B1436" s="200" t="n">
        <v>143</v>
      </c>
      <c r="C1436" s="252" t="n">
        <v>250</v>
      </c>
      <c r="D1436" s="252" t="n">
        <v>22</v>
      </c>
      <c r="E1436" s="139" t="n">
        <v>43685</v>
      </c>
      <c r="F1436" s="252" t="n">
        <v>5229</v>
      </c>
      <c r="G1436" s="252" t="n">
        <v>7689</v>
      </c>
      <c r="H1436" s="253" t="n">
        <v>7332</v>
      </c>
      <c r="I1436" s="252" t="n">
        <v>8</v>
      </c>
      <c r="J1436" s="47">
        <f>+(((G1436-F1436)-(H1436-F1436))/(H1436-F1436))*100</f>
        <v/>
      </c>
      <c r="K1436" s="249" t="n"/>
      <c r="L1436" s="250">
        <f>AVERAGE(J1436:J1437)</f>
        <v/>
      </c>
      <c r="M1436" s="250">
        <f>_xlfn.STDEV.S(J1436,J1437)</f>
        <v/>
      </c>
      <c r="N1436" s="206" t="n"/>
      <c r="O1436" s="206" t="n"/>
      <c r="P1436" s="207">
        <f>+(((H1436-F1436)/1000)*1000)/10</f>
        <v/>
      </c>
      <c r="Q1436" s="207">
        <f>AVERAGE(P1436:P1437)</f>
        <v/>
      </c>
      <c r="R1436" s="26" t="inlineStr">
        <is>
          <t>FALSO</t>
        </is>
      </c>
      <c r="S1436" s="26" t="inlineStr">
        <is>
          <t>FALSO</t>
        </is>
      </c>
      <c r="T1436" s="211" t="n"/>
      <c r="U1436" s="211" t="n"/>
      <c r="V1436" s="290" t="inlineStr">
        <is>
          <t>Plot válido</t>
        </is>
      </c>
    </row>
    <row r="1437" ht="15.75" customHeight="1" s="412">
      <c r="A1437" s="199" t="n">
        <v>6040</v>
      </c>
      <c r="B1437" s="200" t="n">
        <v>143</v>
      </c>
      <c r="C1437" s="252" t="n">
        <v>250</v>
      </c>
      <c r="D1437" s="252" t="n">
        <v>22</v>
      </c>
      <c r="E1437" s="139" t="n">
        <v>43685</v>
      </c>
      <c r="F1437" s="252" t="n">
        <v>5229</v>
      </c>
      <c r="G1437" s="252" t="n">
        <v>7688</v>
      </c>
      <c r="H1437" s="253" t="n">
        <v>7341</v>
      </c>
      <c r="I1437" s="252" t="n"/>
      <c r="J1437" s="47">
        <f>+(((G1437-F1437)-(H1437-F1437))/(H1437-F1437))*100</f>
        <v/>
      </c>
      <c r="K1437" s="249" t="n"/>
      <c r="L1437" s="251" t="n"/>
      <c r="M1437" s="251" t="n"/>
      <c r="N1437" s="206" t="n"/>
      <c r="O1437" s="206" t="n"/>
      <c r="P1437" s="207">
        <f>+(((H1437-F1437)/1000)*1000)/10</f>
        <v/>
      </c>
      <c r="Q1437" s="207" t="n"/>
      <c r="R1437" s="26" t="inlineStr">
        <is>
          <t>FALSO</t>
        </is>
      </c>
      <c r="S1437" s="26" t="inlineStr">
        <is>
          <t>FALSO</t>
        </is>
      </c>
      <c r="T1437" s="211" t="n"/>
      <c r="U1437" s="211" t="n"/>
      <c r="V1437" s="290" t="inlineStr">
        <is>
          <t>Plot válido</t>
        </is>
      </c>
    </row>
    <row r="1438" ht="15.75" customHeight="1" s="412">
      <c r="A1438" s="199" t="n">
        <v>3767</v>
      </c>
      <c r="B1438" s="200" t="n">
        <v>189</v>
      </c>
      <c r="C1438" s="246" t="n">
        <v>251</v>
      </c>
      <c r="D1438" s="246" t="n">
        <v>14</v>
      </c>
      <c r="E1438" s="46" t="n">
        <v>43591</v>
      </c>
      <c r="F1438" s="246" t="n">
        <v>5261</v>
      </c>
      <c r="G1438" s="247" t="n">
        <v>7864</v>
      </c>
      <c r="H1438" s="248" t="n">
        <v>7227</v>
      </c>
      <c r="I1438" s="246" t="n">
        <v>2</v>
      </c>
      <c r="J1438" s="47">
        <f>+(((G1438-F1438)-(H1438-F1438))/(H1438-F1438))*100</f>
        <v/>
      </c>
      <c r="K1438" s="249" t="inlineStr">
        <is>
          <t>MF</t>
        </is>
      </c>
      <c r="L1438" s="250">
        <f>AVERAGE(J1438:J1439)</f>
        <v/>
      </c>
      <c r="M1438" s="250">
        <f>_xlfn.STDEV.S(J1438,J1439)</f>
        <v/>
      </c>
      <c r="N1438" s="206" t="n">
        <v>2</v>
      </c>
      <c r="O1438" s="206" t="n"/>
      <c r="P1438" s="207">
        <f>+(((H1438-F1438)/1000)*1000)/10</f>
        <v/>
      </c>
      <c r="Q1438" s="207">
        <f>AVERAGE(P1438:P1439)</f>
        <v/>
      </c>
      <c r="R1438" s="26" t="inlineStr">
        <is>
          <t>FALSO</t>
        </is>
      </c>
      <c r="S1438" s="26" t="inlineStr">
        <is>
          <t>FALSO</t>
        </is>
      </c>
      <c r="T1438" s="211" t="n"/>
      <c r="U1438" s="211" t="n"/>
      <c r="V1438" s="290" t="inlineStr">
        <is>
          <t>Plot válido</t>
        </is>
      </c>
    </row>
    <row r="1439" ht="15.75" customHeight="1" s="412">
      <c r="A1439" s="199" t="n">
        <v>3768</v>
      </c>
      <c r="B1439" s="200" t="n">
        <v>190</v>
      </c>
      <c r="C1439" s="246" t="n">
        <v>251</v>
      </c>
      <c r="D1439" s="246" t="n">
        <v>14</v>
      </c>
      <c r="E1439" s="46" t="n">
        <v>43591</v>
      </c>
      <c r="F1439" s="246" t="n">
        <v>5238</v>
      </c>
      <c r="G1439" s="247" t="n">
        <v>7875</v>
      </c>
      <c r="H1439" s="248" t="n">
        <v>7247</v>
      </c>
      <c r="I1439" s="246" t="n"/>
      <c r="J1439" s="47">
        <f>+(((G1439-F1439)-(H1439-F1439))/(H1439-F1439))*100</f>
        <v/>
      </c>
      <c r="K1439" s="249" t="n"/>
      <c r="L1439" s="251" t="n"/>
      <c r="M1439" s="251" t="n"/>
      <c r="N1439" s="206" t="n"/>
      <c r="O1439" s="206" t="n"/>
      <c r="P1439" s="207">
        <f>+(((H1439-F1439)/1000)*1000)/10</f>
        <v/>
      </c>
      <c r="Q1439" s="207" t="n"/>
      <c r="R1439" s="26" t="inlineStr">
        <is>
          <t>FALSO</t>
        </is>
      </c>
      <c r="S1439" s="26" t="inlineStr">
        <is>
          <t>FALSO</t>
        </is>
      </c>
      <c r="T1439" s="211" t="n"/>
      <c r="U1439" s="211" t="n"/>
      <c r="V1439" s="290" t="inlineStr">
        <is>
          <t>Plot válido</t>
        </is>
      </c>
    </row>
    <row r="1440" ht="15.75" customHeight="1" s="412">
      <c r="A1440" s="199" t="n">
        <v>4427</v>
      </c>
      <c r="B1440" s="200" t="n">
        <v>133</v>
      </c>
      <c r="C1440" s="246" t="n">
        <v>251</v>
      </c>
      <c r="D1440" s="246" t="n">
        <v>16</v>
      </c>
      <c r="E1440" s="46" t="n">
        <v>43607</v>
      </c>
      <c r="F1440" s="246" t="n">
        <v>5286</v>
      </c>
      <c r="G1440" s="246" t="n">
        <v>8148</v>
      </c>
      <c r="H1440" s="248" t="n">
        <v>7562</v>
      </c>
      <c r="I1440" s="246" t="n">
        <v>2</v>
      </c>
      <c r="J1440" s="47">
        <f>+(((G1440-F1440)-(H1440-F1440))/(H1440-F1440))*100</f>
        <v/>
      </c>
      <c r="K1440" s="249" t="n"/>
      <c r="L1440" s="250">
        <f>AVERAGE(J1440:J1441)</f>
        <v/>
      </c>
      <c r="M1440" s="250">
        <f>_xlfn.STDEV.S(J1440,J1441)</f>
        <v/>
      </c>
      <c r="N1440" s="206" t="n"/>
      <c r="O1440" s="206" t="n"/>
      <c r="P1440" s="207">
        <f>+(((H1440-F1440)/1000)*1000)/10</f>
        <v/>
      </c>
      <c r="Q1440" s="207">
        <f>AVERAGE(P1440:P1441)</f>
        <v/>
      </c>
      <c r="R1440" s="26" t="inlineStr">
        <is>
          <t>FALSO</t>
        </is>
      </c>
      <c r="S1440" s="26" t="inlineStr">
        <is>
          <t>FALSO</t>
        </is>
      </c>
      <c r="T1440" s="211" t="n"/>
      <c r="U1440" s="211" t="n"/>
      <c r="V1440" s="290" t="inlineStr">
        <is>
          <t>Plot válido</t>
        </is>
      </c>
    </row>
    <row r="1441" ht="15.75" customHeight="1" s="412">
      <c r="A1441" s="199" t="n">
        <v>4428</v>
      </c>
      <c r="B1441" s="200" t="n">
        <v>134</v>
      </c>
      <c r="C1441" s="246" t="n">
        <v>251</v>
      </c>
      <c r="D1441" s="246" t="n">
        <v>16</v>
      </c>
      <c r="E1441" s="46" t="n">
        <v>43607</v>
      </c>
      <c r="F1441" s="246" t="n">
        <v>5220</v>
      </c>
      <c r="G1441" s="246" t="n">
        <v>8151</v>
      </c>
      <c r="H1441" s="248" t="n">
        <v>7541</v>
      </c>
      <c r="I1441" s="246" t="n"/>
      <c r="J1441" s="47">
        <f>+(((G1441-F1441)-(H1441-F1441))/(H1441-F1441))*100</f>
        <v/>
      </c>
      <c r="K1441" s="249" t="n"/>
      <c r="L1441" s="251" t="n"/>
      <c r="M1441" s="251" t="n"/>
      <c r="N1441" s="206" t="n"/>
      <c r="O1441" s="206" t="n"/>
      <c r="P1441" s="207">
        <f>+(((H1441-F1441)/1000)*1000)/10</f>
        <v/>
      </c>
      <c r="Q1441" s="207" t="n"/>
      <c r="R1441" s="26" t="inlineStr">
        <is>
          <t>FALSO</t>
        </is>
      </c>
      <c r="S1441" s="26" t="inlineStr">
        <is>
          <t>FALSO</t>
        </is>
      </c>
      <c r="T1441" s="211" t="n"/>
      <c r="U1441" s="211" t="n"/>
      <c r="V1441" s="290" t="inlineStr">
        <is>
          <t>Plot válido</t>
        </is>
      </c>
    </row>
    <row r="1442" ht="15.75" customHeight="1" s="412">
      <c r="A1442" s="199" t="n">
        <v>5073</v>
      </c>
      <c r="B1442" s="200" t="n">
        <v>133</v>
      </c>
      <c r="C1442" s="246" t="n">
        <v>251</v>
      </c>
      <c r="D1442" s="246" t="n">
        <v>18</v>
      </c>
      <c r="E1442" s="46" t="n">
        <v>43626</v>
      </c>
      <c r="F1442" s="246" t="n">
        <v>5286</v>
      </c>
      <c r="G1442" s="246" t="n">
        <v>8243</v>
      </c>
      <c r="H1442" s="248" t="n">
        <v>7768</v>
      </c>
      <c r="I1442" s="246" t="n">
        <v>6</v>
      </c>
      <c r="J1442" s="47">
        <f>+(((G1442-F1442)-(H1442-F1442))/(H1442-F1442))*100</f>
        <v/>
      </c>
      <c r="K1442" s="249" t="n"/>
      <c r="L1442" s="250">
        <f>AVERAGE(J1442:J1443)</f>
        <v/>
      </c>
      <c r="M1442" s="250">
        <f>_xlfn.STDEV.S(J1442,J1443)</f>
        <v/>
      </c>
      <c r="N1442" s="206" t="n"/>
      <c r="O1442" s="206" t="n"/>
      <c r="P1442" s="207">
        <f>+(((H1442-F1442)/1000)*1000)/10</f>
        <v/>
      </c>
      <c r="Q1442" s="207">
        <f>AVERAGE(P1442:P1443)</f>
        <v/>
      </c>
      <c r="R1442" s="26" t="inlineStr">
        <is>
          <t>FALSO</t>
        </is>
      </c>
      <c r="S1442" s="26" t="inlineStr">
        <is>
          <t>FALSO</t>
        </is>
      </c>
      <c r="T1442" s="211" t="n"/>
      <c r="U1442" s="211" t="n"/>
      <c r="V1442" s="290" t="inlineStr">
        <is>
          <t>Plot válido</t>
        </is>
      </c>
    </row>
    <row r="1443" ht="15.75" customHeight="1" s="412">
      <c r="A1443" s="199" t="n">
        <v>5074</v>
      </c>
      <c r="B1443" s="200" t="n">
        <v>134</v>
      </c>
      <c r="C1443" s="246" t="n">
        <v>251</v>
      </c>
      <c r="D1443" s="246" t="n">
        <v>18</v>
      </c>
      <c r="E1443" s="46" t="n">
        <v>43626</v>
      </c>
      <c r="F1443" s="246" t="n">
        <v>5220</v>
      </c>
      <c r="G1443" s="246" t="n">
        <v>8028</v>
      </c>
      <c r="H1443" s="248" t="n">
        <v>7570</v>
      </c>
      <c r="I1443" s="246" t="n"/>
      <c r="J1443" s="47">
        <f>+(((G1443-F1443)-(H1443-F1443))/(H1443-F1443))*100</f>
        <v/>
      </c>
      <c r="K1443" s="249" t="n"/>
      <c r="L1443" s="251" t="n"/>
      <c r="M1443" s="251" t="n"/>
      <c r="N1443" s="206" t="n"/>
      <c r="O1443" s="206" t="n"/>
      <c r="P1443" s="207">
        <f>+(((H1443-F1443)/1000)*1000)/10</f>
        <v/>
      </c>
      <c r="Q1443" s="207" t="n"/>
      <c r="R1443" s="26" t="inlineStr">
        <is>
          <t>FALSO</t>
        </is>
      </c>
      <c r="S1443" s="26" t="inlineStr">
        <is>
          <t>FALSO</t>
        </is>
      </c>
      <c r="T1443" s="211" t="n"/>
      <c r="U1443" s="211" t="n"/>
      <c r="V1443" s="290" t="inlineStr">
        <is>
          <t>Plot válido</t>
        </is>
      </c>
    </row>
    <row r="1444" ht="15.75" customHeight="1" s="412">
      <c r="A1444" s="199" t="n">
        <v>5541</v>
      </c>
      <c r="B1444" s="200" t="n">
        <v>33</v>
      </c>
      <c r="C1444" s="252" t="n">
        <v>251</v>
      </c>
      <c r="D1444" s="252" t="n">
        <v>20</v>
      </c>
      <c r="E1444" s="139" t="n">
        <v>43649</v>
      </c>
      <c r="F1444" s="252" t="n">
        <v>5203</v>
      </c>
      <c r="G1444" s="252" t="n">
        <v>7588</v>
      </c>
      <c r="H1444" s="253" t="n">
        <v>7195</v>
      </c>
      <c r="I1444" s="252" t="n">
        <v>7</v>
      </c>
      <c r="J1444" s="47">
        <f>+(((G1444-F1444)-(H1444-F1444))/(H1444-F1444))*100</f>
        <v/>
      </c>
      <c r="K1444" s="249" t="n"/>
      <c r="L1444" s="250">
        <f>AVERAGE(J1444:J1445)</f>
        <v/>
      </c>
      <c r="M1444" s="250">
        <f>_xlfn.STDEV.S(J1444,J1445)</f>
        <v/>
      </c>
      <c r="N1444" s="206" t="n"/>
      <c r="O1444" s="206" t="n"/>
      <c r="P1444" s="207">
        <f>+(((H1444-F1444)/1000)*1000)/10</f>
        <v/>
      </c>
      <c r="Q1444" s="207">
        <f>AVERAGE(P1444:P1445)</f>
        <v/>
      </c>
      <c r="R1444" s="26" t="inlineStr">
        <is>
          <t>FALSO</t>
        </is>
      </c>
      <c r="S1444" s="26" t="inlineStr">
        <is>
          <t>FALSO</t>
        </is>
      </c>
      <c r="T1444" s="211" t="n"/>
      <c r="U1444" s="211" t="n"/>
      <c r="V1444" s="290" t="inlineStr">
        <is>
          <t>Plot válido</t>
        </is>
      </c>
    </row>
    <row r="1445" ht="15.75" customHeight="1" s="412">
      <c r="A1445" s="199" t="n">
        <v>5542</v>
      </c>
      <c r="B1445" s="200" t="n">
        <v>34</v>
      </c>
      <c r="C1445" s="252" t="n">
        <v>251</v>
      </c>
      <c r="D1445" s="252" t="n">
        <v>20</v>
      </c>
      <c r="E1445" s="139" t="n">
        <v>43649</v>
      </c>
      <c r="F1445" s="252" t="n">
        <v>5191</v>
      </c>
      <c r="G1445" s="252" t="n">
        <v>7589</v>
      </c>
      <c r="H1445" s="253" t="n">
        <v>7180</v>
      </c>
      <c r="I1445" s="252" t="n"/>
      <c r="J1445" s="47">
        <f>+(((G1445-F1445)-(H1445-F1445))/(H1445-F1445))*100</f>
        <v/>
      </c>
      <c r="K1445" s="249" t="n"/>
      <c r="L1445" s="251" t="n"/>
      <c r="M1445" s="251" t="n"/>
      <c r="N1445" s="206" t="n"/>
      <c r="O1445" s="206" t="n"/>
      <c r="P1445" s="207">
        <f>+(((H1445-F1445)/1000)*1000)/10</f>
        <v/>
      </c>
      <c r="Q1445" s="207" t="n"/>
      <c r="R1445" s="26" t="inlineStr">
        <is>
          <t>FALSO</t>
        </is>
      </c>
      <c r="S1445" s="26" t="inlineStr">
        <is>
          <t>FALSO</t>
        </is>
      </c>
      <c r="T1445" s="211" t="n"/>
      <c r="U1445" s="211" t="n"/>
      <c r="V1445" s="290" t="inlineStr">
        <is>
          <t>Plot válido</t>
        </is>
      </c>
    </row>
    <row r="1446" ht="15.75" customHeight="1" s="412">
      <c r="A1446" s="199" t="n">
        <v>6041</v>
      </c>
      <c r="B1446" s="200" t="n">
        <v>144</v>
      </c>
      <c r="C1446" s="252" t="n">
        <v>251</v>
      </c>
      <c r="D1446" s="252" t="n">
        <v>22</v>
      </c>
      <c r="E1446" s="139" t="n">
        <v>43685</v>
      </c>
      <c r="F1446" s="252" t="n">
        <v>5238</v>
      </c>
      <c r="G1446" s="252" t="n">
        <v>7234</v>
      </c>
      <c r="H1446" s="253" t="n">
        <v>6952</v>
      </c>
      <c r="I1446" s="252" t="n">
        <v>7</v>
      </c>
      <c r="J1446" s="47">
        <f>+(((G1446-F1446)-(H1446-F1446))/(H1446-F1446))*100</f>
        <v/>
      </c>
      <c r="K1446" s="249" t="n"/>
      <c r="L1446" s="250">
        <f>AVERAGE(J1446:J1447)</f>
        <v/>
      </c>
      <c r="M1446" s="250">
        <f>_xlfn.STDEV.S(J1446,J1447)</f>
        <v/>
      </c>
      <c r="N1446" s="206" t="n"/>
      <c r="O1446" s="206" t="n"/>
      <c r="P1446" s="207">
        <f>+(((H1446-F1446)/1000)*1000)/10</f>
        <v/>
      </c>
      <c r="Q1446" s="207">
        <f>AVERAGE(P1446:P1447)</f>
        <v/>
      </c>
      <c r="R1446" s="26" t="inlineStr">
        <is>
          <t>FALSO</t>
        </is>
      </c>
      <c r="S1446" s="26" t="inlineStr">
        <is>
          <t>FALSO</t>
        </is>
      </c>
      <c r="T1446" s="211" t="n"/>
      <c r="U1446" s="211" t="n"/>
      <c r="V1446" s="290" t="inlineStr">
        <is>
          <t>Plot válido</t>
        </is>
      </c>
    </row>
    <row r="1447" ht="15.75" customHeight="1" s="412">
      <c r="A1447" s="199" t="n">
        <v>6042</v>
      </c>
      <c r="B1447" s="200" t="n">
        <v>144</v>
      </c>
      <c r="C1447" s="252" t="n">
        <v>251</v>
      </c>
      <c r="D1447" s="252" t="n">
        <v>22</v>
      </c>
      <c r="E1447" s="139" t="n">
        <v>43685</v>
      </c>
      <c r="F1447" s="252" t="n">
        <v>5238</v>
      </c>
      <c r="G1447" s="252" t="n">
        <v>7316</v>
      </c>
      <c r="H1447" s="253" t="n">
        <v>7031</v>
      </c>
      <c r="I1447" s="252" t="n"/>
      <c r="J1447" s="47">
        <f>+(((G1447-F1447)-(H1447-F1447))/(H1447-F1447))*100</f>
        <v/>
      </c>
      <c r="K1447" s="249" t="n"/>
      <c r="L1447" s="251" t="n"/>
      <c r="M1447" s="251" t="n"/>
      <c r="N1447" s="206" t="n"/>
      <c r="O1447" s="206" t="n"/>
      <c r="P1447" s="207">
        <f>+(((H1447-F1447)/1000)*1000)/10</f>
        <v/>
      </c>
      <c r="Q1447" s="207" t="n"/>
      <c r="R1447" s="26" t="inlineStr">
        <is>
          <t>FALSO</t>
        </is>
      </c>
      <c r="S1447" s="26" t="inlineStr">
        <is>
          <t>FALSO</t>
        </is>
      </c>
      <c r="T1447" s="211" t="n"/>
      <c r="U1447" s="211" t="n"/>
      <c r="V1447" s="290" t="inlineStr">
        <is>
          <t>Plot válido</t>
        </is>
      </c>
    </row>
    <row r="1448" ht="15.75" customHeight="1" s="412">
      <c r="A1448" s="199" t="n">
        <v>2967</v>
      </c>
      <c r="B1448" s="200" t="n">
        <v>51</v>
      </c>
      <c r="C1448" s="255" t="n">
        <v>252</v>
      </c>
      <c r="D1448" s="255" t="n">
        <v>11</v>
      </c>
      <c r="E1448" s="58" t="n">
        <v>43571</v>
      </c>
      <c r="F1448" s="266" t="n">
        <v>5234</v>
      </c>
      <c r="G1448" s="255" t="n">
        <v>8011</v>
      </c>
      <c r="H1448" s="256" t="n">
        <v>6901</v>
      </c>
      <c r="I1448" s="255" t="n">
        <v>2</v>
      </c>
      <c r="J1448" s="59">
        <f>+(((G1448-F1448)-(H1448-F1448))/(H1448-F1448))*100</f>
        <v/>
      </c>
      <c r="K1448" s="257" t="n">
        <v>0.5</v>
      </c>
      <c r="L1448" s="258">
        <f>AVERAGE(J1448:J1449)</f>
        <v/>
      </c>
      <c r="M1448" s="258">
        <f>_xlfn.STDEV.S(J1448,J1449)</f>
        <v/>
      </c>
      <c r="N1448" s="206" t="n">
        <v>1</v>
      </c>
      <c r="O1448" s="206" t="n"/>
      <c r="P1448" s="207">
        <f>+(((H1448-F1448)/1000)*1000)/10</f>
        <v/>
      </c>
      <c r="Q1448" s="207">
        <f>AVERAGE(P1448:P1449)</f>
        <v/>
      </c>
      <c r="R1448" s="26" t="inlineStr">
        <is>
          <t>FALSO</t>
        </is>
      </c>
      <c r="S1448" s="26" t="inlineStr">
        <is>
          <t>FALSO</t>
        </is>
      </c>
      <c r="T1448" s="211" t="n"/>
      <c r="U1448" s="211" t="n"/>
      <c r="V1448" s="290" t="inlineStr">
        <is>
          <t>Plot válido</t>
        </is>
      </c>
    </row>
    <row r="1449" ht="15.75" customHeight="1" s="412">
      <c r="A1449" s="199" t="n">
        <v>2968</v>
      </c>
      <c r="B1449" s="200" t="n">
        <v>52</v>
      </c>
      <c r="C1449" s="255" t="n">
        <v>252</v>
      </c>
      <c r="D1449" s="255" t="n">
        <v>11</v>
      </c>
      <c r="E1449" s="58" t="n">
        <v>43571</v>
      </c>
      <c r="F1449" s="266" t="n">
        <v>5234</v>
      </c>
      <c r="G1449" s="255" t="n">
        <v>8137</v>
      </c>
      <c r="H1449" s="256" t="n">
        <v>6973</v>
      </c>
      <c r="I1449" s="255" t="n"/>
      <c r="J1449" s="59">
        <f>+(((G1449-F1449)-(H1449-F1449))/(H1449-F1449))*100</f>
        <v/>
      </c>
      <c r="K1449" s="257" t="n"/>
      <c r="L1449" s="259" t="n"/>
      <c r="M1449" s="259" t="n"/>
      <c r="N1449" s="206" t="n"/>
      <c r="O1449" s="206" t="n"/>
      <c r="P1449" s="207">
        <f>+(((H1449-F1449)/1000)*1000)/10</f>
        <v/>
      </c>
      <c r="Q1449" s="207" t="n"/>
      <c r="R1449" s="26" t="inlineStr">
        <is>
          <t>FALSO</t>
        </is>
      </c>
      <c r="S1449" s="26" t="inlineStr">
        <is>
          <t>FALSO</t>
        </is>
      </c>
      <c r="T1449" s="211" t="n"/>
      <c r="U1449" s="211" t="n"/>
      <c r="V1449" s="290" t="inlineStr">
        <is>
          <t>Plot válido</t>
        </is>
      </c>
    </row>
    <row r="1450" ht="15.75" customHeight="1" s="412">
      <c r="A1450" s="199" t="n">
        <v>3769</v>
      </c>
      <c r="B1450" s="200" t="n">
        <v>191</v>
      </c>
      <c r="C1450" s="255" t="n">
        <v>252</v>
      </c>
      <c r="D1450" s="255" t="n">
        <v>14</v>
      </c>
      <c r="E1450" s="58" t="n">
        <v>43591</v>
      </c>
      <c r="F1450" s="255" t="n">
        <v>5280</v>
      </c>
      <c r="G1450" s="266" t="n">
        <v>9570</v>
      </c>
      <c r="H1450" s="256" t="n">
        <v>8166</v>
      </c>
      <c r="I1450" s="255" t="n"/>
      <c r="J1450" s="59">
        <f>+(((G1450-F1450)-(H1450-F1450))/(H1450-F1450))*100</f>
        <v/>
      </c>
      <c r="K1450" s="257" t="inlineStr">
        <is>
          <t>1/2</t>
        </is>
      </c>
      <c r="L1450" s="258">
        <f>AVERAGE(J1450:J1451)</f>
        <v/>
      </c>
      <c r="M1450" s="258">
        <f>_xlfn.STDEV.S(J1450,J1451)</f>
        <v/>
      </c>
      <c r="N1450" s="206" t="n"/>
      <c r="O1450" s="206" t="n"/>
      <c r="P1450" s="207">
        <f>+(((H1450-F1450)/1000)*1000)/10</f>
        <v/>
      </c>
      <c r="Q1450" s="207">
        <f>AVERAGE(P1450:P1451)</f>
        <v/>
      </c>
      <c r="R1450" s="26" t="inlineStr">
        <is>
          <t>FALSO</t>
        </is>
      </c>
      <c r="S1450" s="26" t="inlineStr">
        <is>
          <t>FALSO</t>
        </is>
      </c>
      <c r="T1450" s="211" t="n"/>
      <c r="U1450" s="211" t="n"/>
      <c r="V1450" s="290" t="inlineStr">
        <is>
          <t>Plot válido</t>
        </is>
      </c>
    </row>
    <row r="1451" ht="15.75" customHeight="1" s="412">
      <c r="A1451" s="199" t="n">
        <v>3770</v>
      </c>
      <c r="B1451" s="200" t="n">
        <v>192</v>
      </c>
      <c r="C1451" s="255" t="n">
        <v>252</v>
      </c>
      <c r="D1451" s="255" t="n">
        <v>14</v>
      </c>
      <c r="E1451" s="58" t="n">
        <v>43591</v>
      </c>
      <c r="F1451" s="255" t="n">
        <v>5241</v>
      </c>
      <c r="G1451" s="266" t="n">
        <v>9596</v>
      </c>
      <c r="H1451" s="256" t="n">
        <v>8172</v>
      </c>
      <c r="I1451" s="255" t="n"/>
      <c r="J1451" s="59">
        <f>+(((G1451-F1451)-(H1451-F1451))/(H1451-F1451))*100</f>
        <v/>
      </c>
      <c r="K1451" s="257" t="n"/>
      <c r="L1451" s="259" t="n"/>
      <c r="M1451" s="259" t="n"/>
      <c r="N1451" s="206" t="n"/>
      <c r="O1451" s="206" t="n"/>
      <c r="P1451" s="207">
        <f>+(((H1451-F1451)/1000)*1000)/10</f>
        <v/>
      </c>
      <c r="Q1451" s="207" t="n"/>
      <c r="R1451" s="26" t="inlineStr">
        <is>
          <t>FALSO</t>
        </is>
      </c>
      <c r="S1451" s="26" t="inlineStr">
        <is>
          <t>FALSO</t>
        </is>
      </c>
      <c r="T1451" s="211" t="n"/>
      <c r="U1451" s="211" t="n"/>
      <c r="V1451" s="290" t="inlineStr">
        <is>
          <t>Plot válido</t>
        </is>
      </c>
    </row>
    <row r="1452" ht="15.75" customHeight="1" s="412">
      <c r="A1452" s="199" t="n">
        <v>4429</v>
      </c>
      <c r="B1452" s="200" t="n">
        <v>135</v>
      </c>
      <c r="C1452" s="255" t="n">
        <v>252</v>
      </c>
      <c r="D1452" s="255" t="n">
        <v>16</v>
      </c>
      <c r="E1452" s="58" t="n">
        <v>43607</v>
      </c>
      <c r="F1452" s="255" t="n">
        <v>5240</v>
      </c>
      <c r="G1452" s="255" t="n">
        <v>9179</v>
      </c>
      <c r="H1452" s="256" t="n">
        <v>8196</v>
      </c>
      <c r="I1452" s="255" t="n">
        <v>2</v>
      </c>
      <c r="J1452" s="59">
        <f>+(((G1452-F1452)-(H1452-F1452))/(H1452-F1452))*100</f>
        <v/>
      </c>
      <c r="K1452" s="257" t="inlineStr">
        <is>
          <t>MF</t>
        </is>
      </c>
      <c r="L1452" s="258">
        <f>AVERAGE(J1452:J1453)</f>
        <v/>
      </c>
      <c r="M1452" s="258">
        <f>_xlfn.STDEV.S(J1452,J1453)</f>
        <v/>
      </c>
      <c r="N1452" s="206" t="n"/>
      <c r="O1452" s="206" t="n"/>
      <c r="P1452" s="207">
        <f>+(((H1452-F1452)/1000)*1000)/10</f>
        <v/>
      </c>
      <c r="Q1452" s="207">
        <f>AVERAGE(P1452:P1453)</f>
        <v/>
      </c>
      <c r="R1452" s="26" t="inlineStr">
        <is>
          <t>VERDADERO</t>
        </is>
      </c>
      <c r="S1452" s="26" t="inlineStr">
        <is>
          <t>FALSO</t>
        </is>
      </c>
      <c r="T1452" s="211" t="n"/>
      <c r="U1452" s="211" t="n"/>
      <c r="V1452" s="290" t="inlineStr">
        <is>
          <t>Plot válido</t>
        </is>
      </c>
    </row>
    <row r="1453" ht="15.75" customHeight="1" s="412">
      <c r="A1453" s="199" t="n">
        <v>4430</v>
      </c>
      <c r="B1453" s="200" t="n">
        <v>136</v>
      </c>
      <c r="C1453" s="255" t="n">
        <v>252</v>
      </c>
      <c r="D1453" s="255" t="n">
        <v>16</v>
      </c>
      <c r="E1453" s="58" t="n">
        <v>43607</v>
      </c>
      <c r="F1453" s="255" t="n">
        <v>5219</v>
      </c>
      <c r="G1453" s="255" t="n">
        <v>8784</v>
      </c>
      <c r="H1453" s="256" t="n">
        <v>7917</v>
      </c>
      <c r="I1453" s="255" t="n"/>
      <c r="J1453" s="59">
        <f>+(((G1453-F1453)-(H1453-F1453))/(H1453-F1453))*100</f>
        <v/>
      </c>
      <c r="K1453" s="257" t="n"/>
      <c r="L1453" s="259" t="n"/>
      <c r="M1453" s="259" t="n"/>
      <c r="N1453" s="206" t="n"/>
      <c r="O1453" s="206" t="n"/>
      <c r="P1453" s="207">
        <f>+(((H1453-F1453)/1000)*1000)/10</f>
        <v/>
      </c>
      <c r="Q1453" s="207" t="n"/>
      <c r="R1453" s="26" t="inlineStr">
        <is>
          <t>FALSO</t>
        </is>
      </c>
      <c r="S1453" s="26" t="inlineStr">
        <is>
          <t>FALSO</t>
        </is>
      </c>
      <c r="T1453" s="211" t="n"/>
      <c r="U1453" s="211" t="n"/>
      <c r="V1453" s="290" t="inlineStr">
        <is>
          <t>Plot válido</t>
        </is>
      </c>
    </row>
    <row r="1454" ht="15.75" customHeight="1" s="412">
      <c r="A1454" s="199" t="n">
        <v>5075</v>
      </c>
      <c r="B1454" s="200" t="n">
        <v>135</v>
      </c>
      <c r="C1454" s="255" t="n">
        <v>252</v>
      </c>
      <c r="D1454" s="255" t="n">
        <v>18</v>
      </c>
      <c r="E1454" s="58" t="n">
        <v>43626</v>
      </c>
      <c r="F1454" s="255" t="n">
        <v>5240</v>
      </c>
      <c r="G1454" s="255" t="n"/>
      <c r="H1454" s="256" t="n"/>
      <c r="I1454" s="255" t="n"/>
      <c r="J1454" s="59">
        <f>+(((G1454-F1454)-(H1454-F1454))/(H1454-F1454))*100</f>
        <v/>
      </c>
      <c r="K1454" s="257" t="n"/>
      <c r="L1454" s="258">
        <f>AVERAGE(J1454:J1455)</f>
        <v/>
      </c>
      <c r="M1454" s="258">
        <f>_xlfn.STDEV.S(J1454,J1455)</f>
        <v/>
      </c>
      <c r="N1454" s="206" t="n"/>
      <c r="O1454" s="206" t="n"/>
      <c r="P1454" s="207">
        <f>+(((H1454-F1454)/1000)*1000)/10</f>
        <v/>
      </c>
      <c r="Q1454" s="207">
        <f>AVERAGE(P1454:P1455)</f>
        <v/>
      </c>
      <c r="R1454" s="26" t="inlineStr">
        <is>
          <t>FALSO</t>
        </is>
      </c>
      <c r="S1454" s="26" t="inlineStr">
        <is>
          <t>FALSO</t>
        </is>
      </c>
      <c r="T1454" s="211" t="n"/>
      <c r="U1454" s="211" t="n"/>
      <c r="V1454" s="290" t="inlineStr">
        <is>
          <t>Plot válido</t>
        </is>
      </c>
    </row>
    <row r="1455" ht="15.75" customHeight="1" s="412">
      <c r="A1455" s="199" t="n">
        <v>5076</v>
      </c>
      <c r="B1455" s="200" t="n">
        <v>136</v>
      </c>
      <c r="C1455" s="255" t="n">
        <v>252</v>
      </c>
      <c r="D1455" s="255" t="n">
        <v>18</v>
      </c>
      <c r="E1455" s="58" t="n">
        <v>43626</v>
      </c>
      <c r="F1455" s="255" t="n">
        <v>5219</v>
      </c>
      <c r="G1455" s="255" t="n"/>
      <c r="H1455" s="256" t="n"/>
      <c r="I1455" s="255" t="n"/>
      <c r="J1455" s="59">
        <f>+(((G1455-F1455)-(H1455-F1455))/(H1455-F1455))*100</f>
        <v/>
      </c>
      <c r="K1455" s="257" t="n"/>
      <c r="L1455" s="259" t="n"/>
      <c r="M1455" s="259" t="n"/>
      <c r="N1455" s="206" t="n"/>
      <c r="O1455" s="206" t="n"/>
      <c r="P1455" s="207">
        <f>+(((H1455-F1455)/1000)*1000)/10</f>
        <v/>
      </c>
      <c r="Q1455" s="207" t="n"/>
      <c r="R1455" s="26" t="inlineStr">
        <is>
          <t>FALSO</t>
        </is>
      </c>
      <c r="S1455" s="26" t="inlineStr">
        <is>
          <t>FALSO</t>
        </is>
      </c>
      <c r="T1455" s="211" t="n"/>
      <c r="U1455" s="211" t="n"/>
      <c r="V1455" s="290" t="inlineStr">
        <is>
          <t>Plot válido</t>
        </is>
      </c>
    </row>
    <row r="1456" ht="15.75" customHeight="1" s="412">
      <c r="A1456" s="199" t="n">
        <v>5377</v>
      </c>
      <c r="B1456" s="200" t="n">
        <v>115</v>
      </c>
      <c r="C1456" s="252" t="n">
        <v>252</v>
      </c>
      <c r="D1456" s="252" t="n">
        <v>19</v>
      </c>
      <c r="E1456" s="139" t="n">
        <v>43637</v>
      </c>
      <c r="F1456" s="252" t="n">
        <v>5260</v>
      </c>
      <c r="G1456" s="252" t="n">
        <v>8511</v>
      </c>
      <c r="H1456" s="253" t="n">
        <v>7708</v>
      </c>
      <c r="I1456" s="252" t="n">
        <v>7</v>
      </c>
      <c r="J1456" s="261">
        <f>+(((G1456-F1456)-(H1456-F1456))/(H1456-F1456))*100</f>
        <v/>
      </c>
      <c r="K1456" s="262" t="n"/>
      <c r="L1456" s="263">
        <f>AVERAGE(J1456:J1457)</f>
        <v/>
      </c>
      <c r="M1456" s="263">
        <f>_xlfn.STDEV.S(J1456,J1457)</f>
        <v/>
      </c>
      <c r="N1456" s="206" t="n"/>
      <c r="O1456" s="206" t="n"/>
      <c r="P1456" s="207">
        <f>+(((H1456-F1456)/1000)*1000)/10</f>
        <v/>
      </c>
      <c r="Q1456" s="207">
        <f>AVERAGE(P1456:P1457)</f>
        <v/>
      </c>
      <c r="R1456" s="26" t="inlineStr">
        <is>
          <t>FALSO</t>
        </is>
      </c>
      <c r="S1456" s="26" t="inlineStr">
        <is>
          <t>FALSO</t>
        </is>
      </c>
      <c r="T1456" s="211" t="n"/>
      <c r="U1456" s="211" t="n"/>
      <c r="V1456" s="290" t="inlineStr">
        <is>
          <t>Plot válido</t>
        </is>
      </c>
    </row>
    <row r="1457" ht="15.75" customHeight="1" s="412">
      <c r="A1457" s="199" t="n">
        <v>5378</v>
      </c>
      <c r="B1457" s="200" t="n">
        <v>116</v>
      </c>
      <c r="C1457" s="252" t="n">
        <v>252</v>
      </c>
      <c r="D1457" s="252" t="n">
        <v>19</v>
      </c>
      <c r="E1457" s="139" t="n">
        <v>43637</v>
      </c>
      <c r="F1457" s="252" t="n">
        <v>5263</v>
      </c>
      <c r="G1457" s="252" t="n">
        <v>8512</v>
      </c>
      <c r="H1457" s="253" t="n">
        <v>7718</v>
      </c>
      <c r="I1457" s="252" t="n"/>
      <c r="J1457" s="261">
        <f>+(((G1457-F1457)-(H1457-F1457))/(H1457-F1457))*100</f>
        <v/>
      </c>
      <c r="K1457" s="262" t="n"/>
      <c r="L1457" s="207" t="n"/>
      <c r="M1457" s="207" t="n"/>
      <c r="N1457" s="206" t="n"/>
      <c r="O1457" s="206" t="n"/>
      <c r="P1457" s="207">
        <f>+(((H1457-F1457)/1000)*1000)/10</f>
        <v/>
      </c>
      <c r="Q1457" s="207" t="n"/>
      <c r="R1457" s="26" t="inlineStr">
        <is>
          <t>FALSO</t>
        </is>
      </c>
      <c r="S1457" s="26" t="inlineStr">
        <is>
          <t>FALSO</t>
        </is>
      </c>
      <c r="T1457" s="211" t="n"/>
      <c r="U1457" s="211" t="n"/>
      <c r="V1457" s="290" t="inlineStr">
        <is>
          <t>Plot válido</t>
        </is>
      </c>
    </row>
    <row r="1458" ht="15.75" customHeight="1" s="412">
      <c r="A1458" s="199" t="n">
        <v>3771</v>
      </c>
      <c r="B1458" s="200" t="n">
        <v>193</v>
      </c>
      <c r="C1458" s="246" t="n">
        <v>253</v>
      </c>
      <c r="D1458" s="246" t="n">
        <v>14</v>
      </c>
      <c r="E1458" s="46" t="n">
        <v>43591</v>
      </c>
      <c r="F1458" s="246" t="n">
        <v>5263</v>
      </c>
      <c r="G1458" s="247" t="n">
        <v>7673</v>
      </c>
      <c r="H1458" s="248" t="n">
        <v>6914</v>
      </c>
      <c r="I1458" s="246" t="n">
        <v>2</v>
      </c>
      <c r="J1458" s="47">
        <f>+(((G1458-F1458)-(H1458-F1458))/(H1458-F1458))*100</f>
        <v/>
      </c>
      <c r="K1458" s="249" t="inlineStr">
        <is>
          <t>1/2</t>
        </is>
      </c>
      <c r="L1458" s="250">
        <f>AVERAGE(J1458:J1459)</f>
        <v/>
      </c>
      <c r="M1458" s="250">
        <f>_xlfn.STDEV.S(J1458,J1459)</f>
        <v/>
      </c>
      <c r="N1458" s="206" t="n">
        <v>2</v>
      </c>
      <c r="O1458" s="206" t="n"/>
      <c r="P1458" s="207">
        <f>+(((H1458-F1458)/1000)*1000)/10</f>
        <v/>
      </c>
      <c r="Q1458" s="207">
        <f>AVERAGE(P1458:P1459)</f>
        <v/>
      </c>
      <c r="R1458" s="26" t="inlineStr">
        <is>
          <t>FALSO</t>
        </is>
      </c>
      <c r="S1458" s="26" t="inlineStr">
        <is>
          <t>FALSO</t>
        </is>
      </c>
      <c r="T1458" s="211" t="n"/>
      <c r="U1458" s="211" t="n"/>
      <c r="V1458" s="290" t="inlineStr">
        <is>
          <t>Plot válido</t>
        </is>
      </c>
    </row>
    <row r="1459" ht="15.75" customHeight="1" s="412">
      <c r="A1459" s="199" t="n">
        <v>3772</v>
      </c>
      <c r="B1459" s="200" t="n">
        <v>194</v>
      </c>
      <c r="C1459" s="246" t="n">
        <v>253</v>
      </c>
      <c r="D1459" s="246" t="n">
        <v>14</v>
      </c>
      <c r="E1459" s="46" t="n">
        <v>43591</v>
      </c>
      <c r="F1459" s="246" t="n">
        <v>5207</v>
      </c>
      <c r="G1459" s="247" t="n">
        <v>7906</v>
      </c>
      <c r="H1459" s="248" t="n">
        <v>7039</v>
      </c>
      <c r="I1459" s="246" t="n"/>
      <c r="J1459" s="47">
        <f>+(((G1459-F1459)-(H1459-F1459))/(H1459-F1459))*100</f>
        <v/>
      </c>
      <c r="K1459" s="249" t="n"/>
      <c r="L1459" s="251" t="n"/>
      <c r="M1459" s="251" t="n"/>
      <c r="N1459" s="206" t="n"/>
      <c r="O1459" s="206" t="n"/>
      <c r="P1459" s="207">
        <f>+(((H1459-F1459)/1000)*1000)/10</f>
        <v/>
      </c>
      <c r="Q1459" s="207" t="n"/>
      <c r="R1459" s="26" t="inlineStr">
        <is>
          <t>FALSO</t>
        </is>
      </c>
      <c r="S1459" s="26" t="inlineStr">
        <is>
          <t>FALSO</t>
        </is>
      </c>
      <c r="T1459" s="211" t="n"/>
      <c r="U1459" s="211" t="n"/>
      <c r="V1459" s="290" t="inlineStr">
        <is>
          <t>Plot válido</t>
        </is>
      </c>
    </row>
    <row r="1460" ht="15.75" customHeight="1" s="412">
      <c r="A1460" s="199" t="n">
        <v>4431</v>
      </c>
      <c r="B1460" s="200" t="n">
        <v>137</v>
      </c>
      <c r="C1460" s="246" t="n">
        <v>253</v>
      </c>
      <c r="D1460" s="246" t="n">
        <v>16</v>
      </c>
      <c r="E1460" s="46" t="n">
        <v>43607</v>
      </c>
      <c r="F1460" s="246" t="n">
        <v>5220</v>
      </c>
      <c r="G1460" s="246" t="n">
        <v>7537</v>
      </c>
      <c r="H1460" s="248" t="n">
        <v>6959</v>
      </c>
      <c r="I1460" s="246" t="n">
        <v>2</v>
      </c>
      <c r="J1460" s="47">
        <f>+(((G1460-F1460)-(H1460-F1460))/(H1460-F1460))*100</f>
        <v/>
      </c>
      <c r="K1460" s="249" t="inlineStr">
        <is>
          <t>MF</t>
        </is>
      </c>
      <c r="L1460" s="250">
        <f>AVERAGE(J1460:J1461)</f>
        <v/>
      </c>
      <c r="M1460" s="250">
        <f>_xlfn.STDEV.S(J1460,J1461)</f>
        <v/>
      </c>
      <c r="N1460" s="206" t="n"/>
      <c r="O1460" s="206" t="n"/>
      <c r="P1460" s="207">
        <f>+(((H1460-F1460)/1000)*1000)/10</f>
        <v/>
      </c>
      <c r="Q1460" s="207">
        <f>AVERAGE(P1460:P1461)</f>
        <v/>
      </c>
      <c r="R1460" s="26" t="inlineStr">
        <is>
          <t>VERDADERO</t>
        </is>
      </c>
      <c r="S1460" s="26" t="inlineStr">
        <is>
          <t>FALSO</t>
        </is>
      </c>
      <c r="T1460" s="211" t="n"/>
      <c r="U1460" s="211" t="n"/>
      <c r="V1460" s="290" t="inlineStr">
        <is>
          <t>Plot válido</t>
        </is>
      </c>
    </row>
    <row r="1461" ht="15.75" customHeight="1" s="412">
      <c r="A1461" s="199" t="n">
        <v>4432</v>
      </c>
      <c r="B1461" s="200" t="n">
        <v>138</v>
      </c>
      <c r="C1461" s="246" t="n">
        <v>253</v>
      </c>
      <c r="D1461" s="246" t="n">
        <v>16</v>
      </c>
      <c r="E1461" s="46" t="n">
        <v>43607</v>
      </c>
      <c r="F1461" s="246" t="n">
        <v>5222</v>
      </c>
      <c r="G1461" s="246" t="n">
        <v>7292</v>
      </c>
      <c r="H1461" s="248" t="n">
        <v>6754</v>
      </c>
      <c r="I1461" s="246" t="n"/>
      <c r="J1461" s="47">
        <f>+(((G1461-F1461)-(H1461-F1461))/(H1461-F1461))*100</f>
        <v/>
      </c>
      <c r="K1461" s="249" t="n"/>
      <c r="L1461" s="251" t="n"/>
      <c r="M1461" s="251" t="n"/>
      <c r="N1461" s="206" t="n"/>
      <c r="O1461" s="206" t="n"/>
      <c r="P1461" s="207">
        <f>+(((H1461-F1461)/1000)*1000)/10</f>
        <v/>
      </c>
      <c r="Q1461" s="207" t="n"/>
      <c r="R1461" s="26" t="inlineStr">
        <is>
          <t>FALSO</t>
        </is>
      </c>
      <c r="S1461" s="26" t="inlineStr">
        <is>
          <t>FALSO</t>
        </is>
      </c>
      <c r="T1461" s="211" t="n"/>
      <c r="U1461" s="211" t="n"/>
      <c r="V1461" s="290" t="inlineStr">
        <is>
          <t>Plot válido</t>
        </is>
      </c>
    </row>
    <row r="1462" ht="15.75" customHeight="1" s="412">
      <c r="A1462" s="199" t="n">
        <v>5077</v>
      </c>
      <c r="B1462" s="200" t="n">
        <v>137</v>
      </c>
      <c r="C1462" s="246" t="n">
        <v>253</v>
      </c>
      <c r="D1462" s="246" t="n">
        <v>18</v>
      </c>
      <c r="E1462" s="46" t="n">
        <v>43626</v>
      </c>
      <c r="F1462" s="246" t="n">
        <v>5220</v>
      </c>
      <c r="G1462" s="246" t="n">
        <v>8056</v>
      </c>
      <c r="H1462" s="248" t="n">
        <v>7468</v>
      </c>
      <c r="I1462" s="246" t="n">
        <v>8</v>
      </c>
      <c r="J1462" s="47">
        <f>+(((G1462-F1462)-(H1462-F1462))/(H1462-F1462))*100</f>
        <v/>
      </c>
      <c r="K1462" s="249" t="n"/>
      <c r="L1462" s="250">
        <f>AVERAGE(J1462:J1463)</f>
        <v/>
      </c>
      <c r="M1462" s="250">
        <f>_xlfn.STDEV.S(J1462,J1463)</f>
        <v/>
      </c>
      <c r="N1462" s="206" t="n"/>
      <c r="O1462" s="206" t="n"/>
      <c r="P1462" s="207">
        <f>+(((H1462-F1462)/1000)*1000)/10</f>
        <v/>
      </c>
      <c r="Q1462" s="207">
        <f>AVERAGE(P1462:P1463)</f>
        <v/>
      </c>
      <c r="R1462" s="26" t="inlineStr">
        <is>
          <t>FALSO</t>
        </is>
      </c>
      <c r="S1462" s="26" t="inlineStr">
        <is>
          <t>FALSO</t>
        </is>
      </c>
      <c r="T1462" s="211" t="n"/>
      <c r="U1462" s="211" t="n"/>
      <c r="V1462" s="290" t="inlineStr">
        <is>
          <t>Plot válido</t>
        </is>
      </c>
    </row>
    <row r="1463" ht="15.75" customHeight="1" s="412">
      <c r="A1463" s="199" t="n">
        <v>5078</v>
      </c>
      <c r="B1463" s="200" t="n">
        <v>138</v>
      </c>
      <c r="C1463" s="246" t="n">
        <v>253</v>
      </c>
      <c r="D1463" s="246" t="n">
        <v>18</v>
      </c>
      <c r="E1463" s="46" t="n">
        <v>43626</v>
      </c>
      <c r="F1463" s="246" t="n">
        <v>5222</v>
      </c>
      <c r="G1463" s="246" t="n">
        <v>7997</v>
      </c>
      <c r="H1463" s="248" t="n">
        <v>7416</v>
      </c>
      <c r="I1463" s="246" t="n"/>
      <c r="J1463" s="47">
        <f>+(((G1463-F1463)-(H1463-F1463))/(H1463-F1463))*100</f>
        <v/>
      </c>
      <c r="K1463" s="249" t="n"/>
      <c r="L1463" s="251" t="n"/>
      <c r="M1463" s="251" t="n"/>
      <c r="N1463" s="206" t="n"/>
      <c r="O1463" s="206" t="n"/>
      <c r="P1463" s="207">
        <f>+(((H1463-F1463)/1000)*1000)/10</f>
        <v/>
      </c>
      <c r="Q1463" s="207" t="n"/>
      <c r="R1463" s="26" t="inlineStr">
        <is>
          <t>FALSO</t>
        </is>
      </c>
      <c r="S1463" s="26" t="inlineStr">
        <is>
          <t>FALSO</t>
        </is>
      </c>
      <c r="T1463" s="211" t="n"/>
      <c r="U1463" s="211" t="n"/>
      <c r="V1463" s="290" t="inlineStr">
        <is>
          <t>Plot válido</t>
        </is>
      </c>
    </row>
    <row r="1464" ht="15.75" customHeight="1" s="412">
      <c r="A1464" s="199" t="n">
        <v>5633</v>
      </c>
      <c r="B1464" s="200" t="n">
        <v>77</v>
      </c>
      <c r="C1464" s="252" t="n">
        <v>253</v>
      </c>
      <c r="D1464" s="252" t="n">
        <v>21</v>
      </c>
      <c r="E1464" s="139" t="n">
        <v>43657</v>
      </c>
      <c r="F1464" s="252" t="n">
        <v>5212</v>
      </c>
      <c r="G1464" s="252" t="n">
        <v>6750</v>
      </c>
      <c r="H1464" s="253" t="n">
        <v>6463</v>
      </c>
      <c r="I1464" s="252" t="n">
        <v>8</v>
      </c>
      <c r="J1464" s="47">
        <f>+(((G1464-F1464)-(H1464-F1464))/(H1464-F1464))*100</f>
        <v/>
      </c>
      <c r="K1464" s="249" t="n"/>
      <c r="L1464" s="250">
        <f>AVERAGE(J1464:J1465)</f>
        <v/>
      </c>
      <c r="M1464" s="250">
        <f>_xlfn.STDEV.S(J1464,J1465)</f>
        <v/>
      </c>
      <c r="N1464" s="206" t="n"/>
      <c r="O1464" s="206" t="n"/>
      <c r="P1464" s="207">
        <f>+(((H1464-F1464)/1000)*1000)/10</f>
        <v/>
      </c>
      <c r="Q1464" s="207">
        <f>AVERAGE(P1464:P1465)</f>
        <v/>
      </c>
      <c r="R1464" s="26" t="inlineStr">
        <is>
          <t>FALSO</t>
        </is>
      </c>
      <c r="S1464" s="26" t="inlineStr">
        <is>
          <t>FALSO</t>
        </is>
      </c>
      <c r="T1464" s="211" t="n"/>
      <c r="U1464" s="211" t="n"/>
      <c r="V1464" s="290" t="inlineStr">
        <is>
          <t>Plot válido</t>
        </is>
      </c>
    </row>
    <row r="1465" ht="15.75" customHeight="1" s="412">
      <c r="A1465" s="199" t="n">
        <v>5634</v>
      </c>
      <c r="B1465" s="200" t="n">
        <v>78</v>
      </c>
      <c r="C1465" s="252" t="n">
        <v>253</v>
      </c>
      <c r="D1465" s="252" t="n">
        <v>21</v>
      </c>
      <c r="E1465" s="139" t="n">
        <v>43657</v>
      </c>
      <c r="F1465" s="252" t="n">
        <v>5245</v>
      </c>
      <c r="G1465" s="252" t="n">
        <v>6751</v>
      </c>
      <c r="H1465" s="253" t="n">
        <v>6473</v>
      </c>
      <c r="I1465" s="252" t="n"/>
      <c r="J1465" s="47">
        <f>+(((G1465-F1465)-(H1465-F1465))/(H1465-F1465))*100</f>
        <v/>
      </c>
      <c r="K1465" s="249" t="n"/>
      <c r="L1465" s="251" t="n"/>
      <c r="M1465" s="251" t="n"/>
      <c r="N1465" s="206" t="n"/>
      <c r="O1465" s="206" t="n"/>
      <c r="P1465" s="207">
        <f>+(((H1465-F1465)/1000)*1000)/10</f>
        <v/>
      </c>
      <c r="Q1465" s="207" t="n"/>
      <c r="R1465" s="26" t="inlineStr">
        <is>
          <t>FALSO</t>
        </is>
      </c>
      <c r="S1465" s="26" t="inlineStr">
        <is>
          <t>FALSO</t>
        </is>
      </c>
      <c r="T1465" s="211" t="n"/>
      <c r="U1465" s="211" t="n"/>
      <c r="V1465" s="290" t="inlineStr">
        <is>
          <t>Plot válido</t>
        </is>
      </c>
    </row>
    <row r="1466" ht="15.75" customHeight="1" s="412">
      <c r="A1466" s="199" t="n">
        <v>6043</v>
      </c>
      <c r="B1466" s="200" t="n">
        <v>145</v>
      </c>
      <c r="C1466" s="252" t="n">
        <v>253</v>
      </c>
      <c r="D1466" s="252" t="n">
        <v>22</v>
      </c>
      <c r="E1466" s="139" t="n">
        <v>43685</v>
      </c>
      <c r="F1466" s="252" t="n">
        <v>5181</v>
      </c>
      <c r="G1466" s="252" t="n">
        <v>7719</v>
      </c>
      <c r="H1466" s="253" t="n">
        <v>7338</v>
      </c>
      <c r="I1466" s="252" t="n">
        <v>8</v>
      </c>
      <c r="J1466" s="47">
        <f>+(((G1466-F1466)-(H1466-F1466))/(H1466-F1466))*100</f>
        <v/>
      </c>
      <c r="K1466" s="249" t="n"/>
      <c r="L1466" s="250">
        <f>AVERAGE(J1466:J1467)</f>
        <v/>
      </c>
      <c r="M1466" s="250">
        <f>_xlfn.STDEV.S(J1466,J1467)</f>
        <v/>
      </c>
      <c r="N1466" s="206" t="n"/>
      <c r="O1466" s="206" t="n"/>
      <c r="P1466" s="207">
        <f>+(((H1466-F1466)/1000)*1000)/10</f>
        <v/>
      </c>
      <c r="Q1466" s="207">
        <f>AVERAGE(P1466:P1467)</f>
        <v/>
      </c>
      <c r="R1466" s="26" t="inlineStr">
        <is>
          <t>FALSO</t>
        </is>
      </c>
      <c r="S1466" s="26" t="inlineStr">
        <is>
          <t>FALSO</t>
        </is>
      </c>
      <c r="T1466" s="211" t="n"/>
      <c r="U1466" s="211" t="n"/>
      <c r="V1466" s="290" t="inlineStr">
        <is>
          <t>Plot válido</t>
        </is>
      </c>
    </row>
    <row r="1467" ht="15.75" customHeight="1" s="412">
      <c r="A1467" s="199" t="n">
        <v>6044</v>
      </c>
      <c r="B1467" s="200" t="n">
        <v>145</v>
      </c>
      <c r="C1467" s="252" t="n">
        <v>253</v>
      </c>
      <c r="D1467" s="252" t="n">
        <v>22</v>
      </c>
      <c r="E1467" s="139" t="n">
        <v>43685</v>
      </c>
      <c r="F1467" s="252" t="n">
        <v>5181</v>
      </c>
      <c r="G1467" s="252" t="n">
        <v>7756</v>
      </c>
      <c r="H1467" s="253" t="n">
        <v>7382</v>
      </c>
      <c r="I1467" s="252" t="n"/>
      <c r="J1467" s="47">
        <f>+(((G1467-F1467)-(H1467-F1467))/(H1467-F1467))*100</f>
        <v/>
      </c>
      <c r="K1467" s="249" t="n"/>
      <c r="L1467" s="251" t="n"/>
      <c r="M1467" s="251" t="n"/>
      <c r="N1467" s="206" t="n"/>
      <c r="O1467" s="206" t="n"/>
      <c r="P1467" s="207">
        <f>+(((H1467-F1467)/1000)*1000)/10</f>
        <v/>
      </c>
      <c r="Q1467" s="207" t="n"/>
      <c r="R1467" s="26" t="inlineStr">
        <is>
          <t>FALSO</t>
        </is>
      </c>
      <c r="S1467" s="26" t="inlineStr">
        <is>
          <t>FALSO</t>
        </is>
      </c>
      <c r="T1467" s="211" t="n"/>
      <c r="U1467" s="211" t="n"/>
      <c r="V1467" s="290" t="inlineStr">
        <is>
          <t>Plot válido</t>
        </is>
      </c>
    </row>
    <row r="1468" ht="15.75" customHeight="1" s="412">
      <c r="A1468" s="199" t="n">
        <v>2969</v>
      </c>
      <c r="B1468" s="200" t="n">
        <v>53</v>
      </c>
      <c r="C1468" s="246" t="n">
        <v>254</v>
      </c>
      <c r="D1468" s="246" t="n">
        <v>11</v>
      </c>
      <c r="E1468" s="46" t="n">
        <v>43571</v>
      </c>
      <c r="F1468" s="247" t="n">
        <v>5232</v>
      </c>
      <c r="G1468" s="246" t="n">
        <v>9065</v>
      </c>
      <c r="H1468" s="248" t="n">
        <v>7366</v>
      </c>
      <c r="I1468" s="246" t="n">
        <v>2</v>
      </c>
      <c r="J1468" s="47">
        <f>+(((G1468-F1468)-(H1468-F1468))/(H1468-F1468))*100</f>
        <v/>
      </c>
      <c r="K1468" s="249" t="inlineStr">
        <is>
          <t>1/2</t>
        </is>
      </c>
      <c r="L1468" s="250">
        <f>AVERAGE(J1468:J1469)</f>
        <v/>
      </c>
      <c r="M1468" s="250">
        <f>_xlfn.STDEV.S(J1468,J1469)</f>
        <v/>
      </c>
      <c r="N1468" s="206" t="n">
        <v>2</v>
      </c>
      <c r="O1468" s="206" t="n"/>
      <c r="P1468" s="207">
        <f>+(((H1468-F1468)/1000)*1000)/10</f>
        <v/>
      </c>
      <c r="Q1468" s="207">
        <f>AVERAGE(P1468:P1469)</f>
        <v/>
      </c>
      <c r="R1468" s="26" t="inlineStr">
        <is>
          <t>FALSO</t>
        </is>
      </c>
      <c r="S1468" s="26" t="inlineStr">
        <is>
          <t>FALSO</t>
        </is>
      </c>
      <c r="T1468" s="211" t="n"/>
      <c r="U1468" s="211" t="n"/>
      <c r="V1468" s="290" t="inlineStr">
        <is>
          <t>Plot válido</t>
        </is>
      </c>
    </row>
    <row r="1469" ht="15.75" customHeight="1" s="412">
      <c r="A1469" s="199" t="n">
        <v>2970</v>
      </c>
      <c r="B1469" s="200" t="n">
        <v>54</v>
      </c>
      <c r="C1469" s="246" t="n">
        <v>254</v>
      </c>
      <c r="D1469" s="246" t="n">
        <v>11</v>
      </c>
      <c r="E1469" s="46" t="n">
        <v>43571</v>
      </c>
      <c r="F1469" s="247" t="n">
        <v>5271</v>
      </c>
      <c r="G1469" s="246" t="n">
        <v>9219</v>
      </c>
      <c r="H1469" s="248" t="n">
        <v>7460</v>
      </c>
      <c r="I1469" s="246" t="n"/>
      <c r="J1469" s="47">
        <f>+(((G1469-F1469)-(H1469-F1469))/(H1469-F1469))*100</f>
        <v/>
      </c>
      <c r="K1469" s="249" t="n"/>
      <c r="L1469" s="251" t="n"/>
      <c r="M1469" s="251" t="n"/>
      <c r="N1469" s="206" t="n"/>
      <c r="O1469" s="206" t="n"/>
      <c r="P1469" s="207">
        <f>+(((H1469-F1469)/1000)*1000)/10</f>
        <v/>
      </c>
      <c r="Q1469" s="207" t="n"/>
      <c r="R1469" s="26" t="inlineStr">
        <is>
          <t>FALSO</t>
        </is>
      </c>
      <c r="S1469" s="26" t="inlineStr">
        <is>
          <t>FALSO</t>
        </is>
      </c>
      <c r="T1469" s="211" t="n"/>
      <c r="U1469" s="211" t="n"/>
      <c r="V1469" s="290" t="inlineStr">
        <is>
          <t>Plot válido</t>
        </is>
      </c>
    </row>
    <row r="1470" ht="15.75" customHeight="1" s="412">
      <c r="A1470" s="199" t="n">
        <v>3773</v>
      </c>
      <c r="B1470" s="200" t="n">
        <v>195</v>
      </c>
      <c r="C1470" s="246" t="n">
        <v>254</v>
      </c>
      <c r="D1470" s="246" t="n">
        <v>14</v>
      </c>
      <c r="E1470" s="46" t="n">
        <v>43591</v>
      </c>
      <c r="F1470" s="246" t="n">
        <v>5277</v>
      </c>
      <c r="G1470" s="247" t="n">
        <v>9305</v>
      </c>
      <c r="H1470" s="248" t="n">
        <v>8220</v>
      </c>
      <c r="I1470" s="246" t="n"/>
      <c r="J1470" s="47">
        <f>+(((G1470-F1470)-(H1470-F1470))/(H1470-F1470))*100</f>
        <v/>
      </c>
      <c r="K1470" s="249" t="n"/>
      <c r="L1470" s="250">
        <f>AVERAGE(J1470:J1471)</f>
        <v/>
      </c>
      <c r="M1470" s="250">
        <f>_xlfn.STDEV.S(J1470,J1471)</f>
        <v/>
      </c>
      <c r="N1470" s="206" t="n"/>
      <c r="O1470" s="206" t="n"/>
      <c r="P1470" s="207">
        <f>+(((H1470-F1470)/1000)*1000)/10</f>
        <v/>
      </c>
      <c r="Q1470" s="207">
        <f>AVERAGE(P1470:P1471)</f>
        <v/>
      </c>
      <c r="R1470" s="26" t="inlineStr">
        <is>
          <t>VERDADERO</t>
        </is>
      </c>
      <c r="S1470" s="26" t="inlineStr">
        <is>
          <t>FALSO</t>
        </is>
      </c>
      <c r="T1470" s="211" t="n"/>
      <c r="U1470" s="211" t="n"/>
      <c r="V1470" s="290" t="inlineStr">
        <is>
          <t>Plot válido</t>
        </is>
      </c>
    </row>
    <row r="1471" ht="15.75" customHeight="1" s="412">
      <c r="A1471" s="199" t="n">
        <v>3774</v>
      </c>
      <c r="B1471" s="200" t="n">
        <v>196</v>
      </c>
      <c r="C1471" s="246" t="n">
        <v>254</v>
      </c>
      <c r="D1471" s="246" t="n">
        <v>14</v>
      </c>
      <c r="E1471" s="46" t="n">
        <v>43591</v>
      </c>
      <c r="F1471" s="246" t="n">
        <v>5243</v>
      </c>
      <c r="G1471" s="247" t="n">
        <v>8970</v>
      </c>
      <c r="H1471" s="248" t="n">
        <v>7961</v>
      </c>
      <c r="I1471" s="246" t="n"/>
      <c r="J1471" s="47">
        <f>+(((G1471-F1471)-(H1471-F1471))/(H1471-F1471))*100</f>
        <v/>
      </c>
      <c r="K1471" s="249" t="n"/>
      <c r="L1471" s="251" t="n"/>
      <c r="M1471" s="251" t="n"/>
      <c r="N1471" s="206" t="n"/>
      <c r="O1471" s="206" t="n"/>
      <c r="P1471" s="207">
        <f>+(((H1471-F1471)/1000)*1000)/10</f>
        <v/>
      </c>
      <c r="Q1471" s="207" t="n"/>
      <c r="R1471" s="26" t="inlineStr">
        <is>
          <t>FALSO</t>
        </is>
      </c>
      <c r="S1471" s="26" t="inlineStr">
        <is>
          <t>FALSO</t>
        </is>
      </c>
      <c r="T1471" s="211" t="n"/>
      <c r="U1471" s="211" t="n"/>
      <c r="V1471" s="290" t="inlineStr">
        <is>
          <t>Plot válido</t>
        </is>
      </c>
    </row>
    <row r="1472" ht="15.75" customHeight="1" s="412">
      <c r="A1472" s="199" t="n">
        <v>4433</v>
      </c>
      <c r="B1472" s="200" t="n">
        <v>139</v>
      </c>
      <c r="C1472" s="246" t="n">
        <v>254</v>
      </c>
      <c r="D1472" s="246" t="n">
        <v>16</v>
      </c>
      <c r="E1472" s="46" t="n">
        <v>43607</v>
      </c>
      <c r="F1472" s="246" t="n">
        <v>5218</v>
      </c>
      <c r="G1472" s="246" t="n">
        <v>8107</v>
      </c>
      <c r="H1472" s="248" t="n">
        <v>7520</v>
      </c>
      <c r="I1472" s="246" t="n">
        <v>2</v>
      </c>
      <c r="J1472" s="47">
        <f>+(((G1472-F1472)-(H1472-F1472))/(H1472-F1472))*100</f>
        <v/>
      </c>
      <c r="K1472" s="249" t="inlineStr">
        <is>
          <t>MF</t>
        </is>
      </c>
      <c r="L1472" s="250">
        <f>AVERAGE(J1472:J1473)</f>
        <v/>
      </c>
      <c r="M1472" s="250">
        <f>_xlfn.STDEV.S(J1472,J1473)</f>
        <v/>
      </c>
      <c r="N1472" s="206" t="n"/>
      <c r="O1472" s="206" t="n"/>
      <c r="P1472" s="207">
        <f>+(((H1472-F1472)/1000)*1000)/10</f>
        <v/>
      </c>
      <c r="Q1472" s="207">
        <f>AVERAGE(P1472:P1473)</f>
        <v/>
      </c>
      <c r="R1472" s="26" t="inlineStr">
        <is>
          <t>FALSO</t>
        </is>
      </c>
      <c r="S1472" s="26" t="inlineStr">
        <is>
          <t>FALSO</t>
        </is>
      </c>
      <c r="T1472" s="211" t="n"/>
      <c r="U1472" s="211" t="n"/>
      <c r="V1472" s="290" t="inlineStr">
        <is>
          <t>Plot válido</t>
        </is>
      </c>
    </row>
    <row r="1473" ht="15.75" customHeight="1" s="412">
      <c r="A1473" s="199" t="n">
        <v>4434</v>
      </c>
      <c r="B1473" s="200" t="n">
        <v>140</v>
      </c>
      <c r="C1473" s="246" t="n">
        <v>254</v>
      </c>
      <c r="D1473" s="246" t="n">
        <v>16</v>
      </c>
      <c r="E1473" s="46" t="n">
        <v>43607</v>
      </c>
      <c r="F1473" s="246" t="n">
        <v>5241</v>
      </c>
      <c r="G1473" s="246" t="n">
        <v>8046</v>
      </c>
      <c r="H1473" s="248" t="n">
        <v>7473</v>
      </c>
      <c r="I1473" s="246" t="n"/>
      <c r="J1473" s="47">
        <f>+(((G1473-F1473)-(H1473-F1473))/(H1473-F1473))*100</f>
        <v/>
      </c>
      <c r="K1473" s="249" t="n"/>
      <c r="L1473" s="251" t="n"/>
      <c r="M1473" s="251" t="n"/>
      <c r="N1473" s="206" t="n"/>
      <c r="O1473" s="206" t="n"/>
      <c r="P1473" s="207">
        <f>+(((H1473-F1473)/1000)*1000)/10</f>
        <v/>
      </c>
      <c r="Q1473" s="207" t="n"/>
      <c r="R1473" s="26" t="inlineStr">
        <is>
          <t>FALSO</t>
        </is>
      </c>
      <c r="S1473" s="26" t="inlineStr">
        <is>
          <t>FALSO</t>
        </is>
      </c>
      <c r="T1473" s="211" t="n"/>
      <c r="U1473" s="211" t="n"/>
      <c r="V1473" s="290" t="inlineStr">
        <is>
          <t>Plot válido</t>
        </is>
      </c>
    </row>
    <row r="1474" ht="15.75" customHeight="1" s="412">
      <c r="A1474" s="199" t="n">
        <v>5079</v>
      </c>
      <c r="B1474" s="200" t="n">
        <v>139</v>
      </c>
      <c r="C1474" s="246" t="n">
        <v>254</v>
      </c>
      <c r="D1474" s="246" t="n">
        <v>18</v>
      </c>
      <c r="E1474" s="46" t="n">
        <v>43626</v>
      </c>
      <c r="F1474" s="246" t="n">
        <v>5218</v>
      </c>
      <c r="G1474" s="246" t="n">
        <v>8990</v>
      </c>
      <c r="H1474" s="248" t="n">
        <v>8285</v>
      </c>
      <c r="I1474" s="246" t="n">
        <v>6</v>
      </c>
      <c r="J1474" s="47">
        <f>+(((G1474-F1474)-(H1474-F1474))/(H1474-F1474))*100</f>
        <v/>
      </c>
      <c r="K1474" s="249" t="n"/>
      <c r="L1474" s="250">
        <f>AVERAGE(J1474:J1475)</f>
        <v/>
      </c>
      <c r="M1474" s="250">
        <f>_xlfn.STDEV.S(J1474,J1475)</f>
        <v/>
      </c>
      <c r="N1474" s="206" t="n"/>
      <c r="O1474" s="206" t="n"/>
      <c r="P1474" s="207">
        <f>+(((H1474-F1474)/1000)*1000)/10</f>
        <v/>
      </c>
      <c r="Q1474" s="207">
        <f>AVERAGE(P1474:P1475)</f>
        <v/>
      </c>
      <c r="R1474" s="26" t="inlineStr">
        <is>
          <t>FALSO</t>
        </is>
      </c>
      <c r="S1474" s="26" t="inlineStr">
        <is>
          <t>FALSO</t>
        </is>
      </c>
      <c r="T1474" s="211" t="n"/>
      <c r="U1474" s="211" t="n"/>
      <c r="V1474" s="290" t="inlineStr">
        <is>
          <t>Plot válido</t>
        </is>
      </c>
    </row>
    <row r="1475" ht="15.75" customHeight="1" s="412">
      <c r="A1475" s="199" t="n">
        <v>5080</v>
      </c>
      <c r="B1475" s="200" t="n">
        <v>140</v>
      </c>
      <c r="C1475" s="246" t="n">
        <v>254</v>
      </c>
      <c r="D1475" s="246" t="n">
        <v>18</v>
      </c>
      <c r="E1475" s="46" t="n">
        <v>43626</v>
      </c>
      <c r="F1475" s="246" t="n">
        <v>5241</v>
      </c>
      <c r="G1475" s="246" t="n">
        <v>8973</v>
      </c>
      <c r="H1475" s="248" t="n">
        <v>8257</v>
      </c>
      <c r="I1475" s="246" t="n"/>
      <c r="J1475" s="47">
        <f>+(((G1475-F1475)-(H1475-F1475))/(H1475-F1475))*100</f>
        <v/>
      </c>
      <c r="K1475" s="249" t="n"/>
      <c r="L1475" s="251" t="n"/>
      <c r="M1475" s="251" t="n"/>
      <c r="N1475" s="206" t="n"/>
      <c r="O1475" s="206" t="n"/>
      <c r="P1475" s="207">
        <f>+(((H1475-F1475)/1000)*1000)/10</f>
        <v/>
      </c>
      <c r="Q1475" s="207" t="n"/>
      <c r="R1475" s="26" t="inlineStr">
        <is>
          <t>FALSO</t>
        </is>
      </c>
      <c r="S1475" s="26" t="inlineStr">
        <is>
          <t>FALSO</t>
        </is>
      </c>
      <c r="T1475" s="211" t="n"/>
      <c r="U1475" s="211" t="n"/>
      <c r="V1475" s="290" t="inlineStr">
        <is>
          <t>Plot válido</t>
        </is>
      </c>
    </row>
    <row r="1476" ht="15.75" customHeight="1" s="412">
      <c r="A1476" s="199" t="n">
        <v>5635</v>
      </c>
      <c r="B1476" s="200" t="n">
        <v>79</v>
      </c>
      <c r="C1476" s="252" t="n">
        <v>254</v>
      </c>
      <c r="D1476" s="252" t="n">
        <v>21</v>
      </c>
      <c r="E1476" s="139" t="n">
        <v>43657</v>
      </c>
      <c r="F1476" s="252" t="n">
        <v>5242</v>
      </c>
      <c r="G1476" s="252" t="n">
        <v>8307</v>
      </c>
      <c r="H1476" s="253" t="n">
        <v>7771</v>
      </c>
      <c r="I1476" s="252" t="n">
        <v>6</v>
      </c>
      <c r="J1476" s="47">
        <f>+(((G1476-F1476)-(H1476-F1476))/(H1476-F1476))*100</f>
        <v/>
      </c>
      <c r="K1476" s="249" t="n"/>
      <c r="L1476" s="250">
        <f>AVERAGE(J1476:J1477)</f>
        <v/>
      </c>
      <c r="M1476" s="250">
        <f>_xlfn.STDEV.S(J1476,J1477)</f>
        <v/>
      </c>
      <c r="N1476" s="206" t="n"/>
      <c r="O1476" s="206" t="n"/>
      <c r="P1476" s="207">
        <f>+(((H1476-F1476)/1000)*1000)/10</f>
        <v/>
      </c>
      <c r="Q1476" s="207">
        <f>AVERAGE(P1476:P1477)</f>
        <v/>
      </c>
      <c r="R1476" s="26" t="inlineStr">
        <is>
          <t>FALSO</t>
        </is>
      </c>
      <c r="S1476" s="26" t="inlineStr">
        <is>
          <t>FALSO</t>
        </is>
      </c>
      <c r="T1476" s="211" t="n"/>
      <c r="U1476" s="211" t="n"/>
      <c r="V1476" s="290" t="inlineStr">
        <is>
          <t>Plot válido</t>
        </is>
      </c>
    </row>
    <row r="1477" ht="15.75" customHeight="1" s="412">
      <c r="A1477" s="199" t="n">
        <v>5636</v>
      </c>
      <c r="B1477" s="200" t="n">
        <v>80</v>
      </c>
      <c r="C1477" s="252" t="n">
        <v>254</v>
      </c>
      <c r="D1477" s="252" t="n">
        <v>21</v>
      </c>
      <c r="E1477" s="139" t="n">
        <v>43657</v>
      </c>
      <c r="F1477" s="252" t="n">
        <v>5245</v>
      </c>
      <c r="G1477" s="252" t="n">
        <v>8098</v>
      </c>
      <c r="H1477" s="253" t="n">
        <v>7599</v>
      </c>
      <c r="I1477" s="252" t="n"/>
      <c r="J1477" s="47">
        <f>+(((G1477-F1477)-(H1477-F1477))/(H1477-F1477))*100</f>
        <v/>
      </c>
      <c r="K1477" s="249" t="n"/>
      <c r="L1477" s="251" t="n"/>
      <c r="M1477" s="251" t="n"/>
      <c r="N1477" s="206" t="n"/>
      <c r="O1477" s="206" t="n"/>
      <c r="P1477" s="207">
        <f>+(((H1477-F1477)/1000)*1000)/10</f>
        <v/>
      </c>
      <c r="Q1477" s="207" t="n"/>
      <c r="R1477" s="26" t="inlineStr">
        <is>
          <t>FALSO</t>
        </is>
      </c>
      <c r="S1477" s="26" t="inlineStr">
        <is>
          <t>FALSO</t>
        </is>
      </c>
      <c r="T1477" s="211" t="n"/>
      <c r="U1477" s="211" t="n"/>
      <c r="V1477" s="290" t="inlineStr">
        <is>
          <t>Plot válido</t>
        </is>
      </c>
    </row>
    <row r="1478" ht="15.75" customHeight="1" s="412">
      <c r="A1478" s="199" t="n">
        <v>6045</v>
      </c>
      <c r="B1478" s="200" t="n">
        <v>146</v>
      </c>
      <c r="C1478" s="252" t="n">
        <v>254</v>
      </c>
      <c r="D1478" s="252" t="n">
        <v>22</v>
      </c>
      <c r="E1478" s="139" t="n">
        <v>43685</v>
      </c>
      <c r="F1478" s="252" t="n">
        <v>5179</v>
      </c>
      <c r="G1478" s="252" t="n">
        <v>7612</v>
      </c>
      <c r="H1478" s="253" t="n">
        <v>7245</v>
      </c>
      <c r="I1478" s="252" t="n">
        <v>6</v>
      </c>
      <c r="J1478" s="47">
        <f>+(((G1478-F1478)-(H1478-F1478))/(H1478-F1478))*100</f>
        <v/>
      </c>
      <c r="K1478" s="249" t="n"/>
      <c r="L1478" s="250">
        <f>AVERAGE(J1478:J1479)</f>
        <v/>
      </c>
      <c r="M1478" s="250">
        <f>_xlfn.STDEV.S(J1478,J1479)</f>
        <v/>
      </c>
      <c r="N1478" s="206" t="n"/>
      <c r="O1478" s="206" t="n"/>
      <c r="P1478" s="207">
        <f>+(((H1478-F1478)/1000)*1000)/10</f>
        <v/>
      </c>
      <c r="Q1478" s="207">
        <f>AVERAGE(P1478:P1479)</f>
        <v/>
      </c>
      <c r="R1478" s="26" t="inlineStr">
        <is>
          <t>FALSO</t>
        </is>
      </c>
      <c r="S1478" s="26" t="inlineStr">
        <is>
          <t>FALSO</t>
        </is>
      </c>
      <c r="T1478" s="211" t="n"/>
      <c r="U1478" s="211" t="n"/>
      <c r="V1478" s="290" t="inlineStr">
        <is>
          <t>Plot válido</t>
        </is>
      </c>
    </row>
    <row r="1479" ht="15.75" customHeight="1" s="412">
      <c r="A1479" s="199" t="n">
        <v>6046</v>
      </c>
      <c r="B1479" s="200" t="n">
        <v>146</v>
      </c>
      <c r="C1479" s="252" t="n">
        <v>254</v>
      </c>
      <c r="D1479" s="252" t="n">
        <v>22</v>
      </c>
      <c r="E1479" s="139" t="n">
        <v>43685</v>
      </c>
      <c r="F1479" s="252" t="n">
        <v>5179</v>
      </c>
      <c r="G1479" s="252" t="n">
        <v>7896</v>
      </c>
      <c r="H1479" s="253" t="n">
        <v>7494</v>
      </c>
      <c r="I1479" s="252" t="n"/>
      <c r="J1479" s="47">
        <f>+(((G1479-F1479)-(H1479-F1479))/(H1479-F1479))*100</f>
        <v/>
      </c>
      <c r="K1479" s="249" t="n"/>
      <c r="L1479" s="251" t="n"/>
      <c r="M1479" s="251" t="n"/>
      <c r="N1479" s="206" t="n"/>
      <c r="O1479" s="206" t="n"/>
      <c r="P1479" s="207">
        <f>+(((H1479-F1479)/1000)*1000)/10</f>
        <v/>
      </c>
      <c r="Q1479" s="207" t="n"/>
      <c r="R1479" s="26" t="inlineStr">
        <is>
          <t>FALSO</t>
        </is>
      </c>
      <c r="S1479" s="26" t="inlineStr">
        <is>
          <t>FALSO</t>
        </is>
      </c>
      <c r="T1479" s="211" t="n"/>
      <c r="U1479" s="211" t="n"/>
      <c r="V1479" s="290" t="inlineStr">
        <is>
          <t>Plot válido</t>
        </is>
      </c>
    </row>
    <row r="1480" ht="15.75" customHeight="1" s="412">
      <c r="A1480" s="199" t="n">
        <v>2971</v>
      </c>
      <c r="B1480" s="200" t="n">
        <v>55</v>
      </c>
      <c r="C1480" s="246" t="n">
        <v>255</v>
      </c>
      <c r="D1480" s="246" t="n">
        <v>11</v>
      </c>
      <c r="E1480" s="46" t="n">
        <v>43571</v>
      </c>
      <c r="F1480" s="247" t="n">
        <v>5269</v>
      </c>
      <c r="G1480" s="246" t="n">
        <v>9342</v>
      </c>
      <c r="H1480" s="248" t="n">
        <v>7958</v>
      </c>
      <c r="I1480" s="246" t="n">
        <v>2</v>
      </c>
      <c r="J1480" s="47">
        <f>+(((G1480-F1480)-(H1480-F1480))/(H1480-F1480))*100</f>
        <v/>
      </c>
      <c r="K1480" s="249" t="inlineStr">
        <is>
          <t>MF·</t>
        </is>
      </c>
      <c r="L1480" s="250">
        <f>AVERAGE(J1480:J1481)</f>
        <v/>
      </c>
      <c r="M1480" s="250">
        <f>_xlfn.STDEV.S(J1480,J1481)</f>
        <v/>
      </c>
      <c r="N1480" s="206" t="n">
        <v>2</v>
      </c>
      <c r="O1480" s="206" t="n"/>
      <c r="P1480" s="207">
        <f>+(((H1480-F1480)/1000)*1000)/10</f>
        <v/>
      </c>
      <c r="Q1480" s="207">
        <f>AVERAGE(P1480:P1481)</f>
        <v/>
      </c>
      <c r="R1480" s="26" t="inlineStr">
        <is>
          <t>FALSO</t>
        </is>
      </c>
      <c r="S1480" s="26" t="inlineStr">
        <is>
          <t>FALSO</t>
        </is>
      </c>
      <c r="T1480" s="211" t="n"/>
      <c r="U1480" s="211" t="n"/>
      <c r="V1480" s="290" t="inlineStr">
        <is>
          <t>Plot válido</t>
        </is>
      </c>
    </row>
    <row r="1481" ht="15.75" customHeight="1" s="412">
      <c r="A1481" s="199" t="n">
        <v>2972</v>
      </c>
      <c r="B1481" s="200" t="n">
        <v>56</v>
      </c>
      <c r="C1481" s="246" t="n">
        <v>255</v>
      </c>
      <c r="D1481" s="246" t="n">
        <v>11</v>
      </c>
      <c r="E1481" s="46" t="n">
        <v>43571</v>
      </c>
      <c r="F1481" s="247" t="n">
        <v>5254</v>
      </c>
      <c r="G1481" s="246" t="n">
        <v>9425</v>
      </c>
      <c r="H1481" s="248" t="n">
        <v>7979</v>
      </c>
      <c r="I1481" s="246" t="n"/>
      <c r="J1481" s="47">
        <f>+(((G1481-F1481)-(H1481-F1481))/(H1481-F1481))*100</f>
        <v/>
      </c>
      <c r="K1481" s="249" t="n"/>
      <c r="L1481" s="251" t="n"/>
      <c r="M1481" s="251" t="n"/>
      <c r="N1481" s="206" t="n"/>
      <c r="O1481" s="206" t="n"/>
      <c r="P1481" s="207">
        <f>+(((H1481-F1481)/1000)*1000)/10</f>
        <v/>
      </c>
      <c r="Q1481" s="207" t="n"/>
      <c r="R1481" s="26" t="inlineStr">
        <is>
          <t>FALSO</t>
        </is>
      </c>
      <c r="S1481" s="26" t="inlineStr">
        <is>
          <t>FALSO</t>
        </is>
      </c>
      <c r="T1481" s="211" t="n"/>
      <c r="U1481" s="211" t="n"/>
      <c r="V1481" s="290" t="inlineStr">
        <is>
          <t>Plot válido</t>
        </is>
      </c>
    </row>
    <row r="1482" ht="15.75" customHeight="1" s="412">
      <c r="A1482" s="199" t="n">
        <v>3775</v>
      </c>
      <c r="B1482" s="200" t="n">
        <v>197</v>
      </c>
      <c r="C1482" s="246" t="n">
        <v>255</v>
      </c>
      <c r="D1482" s="246" t="n">
        <v>14</v>
      </c>
      <c r="E1482" s="46" t="n">
        <v>43591</v>
      </c>
      <c r="F1482" s="246" t="n">
        <v>5252</v>
      </c>
      <c r="G1482" s="247" t="n">
        <v>7799</v>
      </c>
      <c r="H1482" s="248" t="n">
        <v>7385</v>
      </c>
      <c r="I1482" s="246" t="n"/>
      <c r="J1482" s="47">
        <f>+(((G1482-F1482)-(H1482-F1482))/(H1482-F1482))*100</f>
        <v/>
      </c>
      <c r="K1482" s="249" t="inlineStr">
        <is>
          <t>MF</t>
        </is>
      </c>
      <c r="L1482" s="250">
        <f>AVERAGE(J1482:J1483)</f>
        <v/>
      </c>
      <c r="M1482" s="250">
        <f>_xlfn.STDEV.S(J1482,J1483)</f>
        <v/>
      </c>
      <c r="N1482" s="206" t="n"/>
      <c r="O1482" s="206" t="n"/>
      <c r="P1482" s="207">
        <f>+(((H1482-F1482)/1000)*1000)/10</f>
        <v/>
      </c>
      <c r="Q1482" s="207">
        <f>AVERAGE(P1482:P1483)</f>
        <v/>
      </c>
      <c r="R1482" s="26" t="inlineStr">
        <is>
          <t>FALSO</t>
        </is>
      </c>
      <c r="S1482" s="26" t="inlineStr">
        <is>
          <t>FALSO</t>
        </is>
      </c>
      <c r="T1482" s="211" t="n"/>
      <c r="U1482" s="211" t="n"/>
      <c r="V1482" s="290" t="inlineStr">
        <is>
          <t>Plot válido</t>
        </is>
      </c>
    </row>
    <row r="1483" ht="15.75" customHeight="1" s="412">
      <c r="A1483" s="199" t="n">
        <v>3776</v>
      </c>
      <c r="B1483" s="200" t="n">
        <v>198</v>
      </c>
      <c r="C1483" s="246" t="n">
        <v>255</v>
      </c>
      <c r="D1483" s="246" t="n">
        <v>14</v>
      </c>
      <c r="E1483" s="46" t="n">
        <v>43591</v>
      </c>
      <c r="F1483" s="246" t="n">
        <v>5320</v>
      </c>
      <c r="G1483" s="247" t="n">
        <v>7902</v>
      </c>
      <c r="H1483" s="248" t="n">
        <v>7477</v>
      </c>
      <c r="I1483" s="246" t="n"/>
      <c r="J1483" s="47">
        <f>+(((G1483-F1483)-(H1483-F1483))/(H1483-F1483))*100</f>
        <v/>
      </c>
      <c r="K1483" s="249" t="n"/>
      <c r="L1483" s="251" t="n"/>
      <c r="M1483" s="251" t="n"/>
      <c r="N1483" s="206" t="n"/>
      <c r="O1483" s="206" t="n"/>
      <c r="P1483" s="207">
        <f>+(((H1483-F1483)/1000)*1000)/10</f>
        <v/>
      </c>
      <c r="Q1483" s="207" t="n"/>
      <c r="R1483" s="26" t="inlineStr">
        <is>
          <t>FALSO</t>
        </is>
      </c>
      <c r="S1483" s="26" t="inlineStr">
        <is>
          <t>FALSO</t>
        </is>
      </c>
      <c r="T1483" s="211" t="n"/>
      <c r="U1483" s="211" t="n"/>
      <c r="V1483" s="290" t="inlineStr">
        <is>
          <t>Plot válido</t>
        </is>
      </c>
    </row>
    <row r="1484" hidden="1" ht="15.75" customHeight="1" s="412">
      <c r="A1484" s="199" t="n">
        <v>4435</v>
      </c>
      <c r="B1484" s="200" t="n">
        <v>141</v>
      </c>
      <c r="C1484" s="246" t="n">
        <v>255</v>
      </c>
      <c r="D1484" s="246" t="n">
        <v>16</v>
      </c>
      <c r="E1484" s="46" t="n">
        <v>43607</v>
      </c>
      <c r="F1484" s="246" t="n">
        <v>5187</v>
      </c>
      <c r="G1484" s="246" t="n">
        <v>7633</v>
      </c>
      <c r="H1484" s="248" t="n">
        <v>7213</v>
      </c>
      <c r="I1484" s="246" t="n">
        <v>2</v>
      </c>
      <c r="J1484" s="47">
        <f>+(((G1484-F1484)-(H1484-F1484))/(H1484-F1484))*100</f>
        <v/>
      </c>
      <c r="K1484" s="249" t="n"/>
      <c r="L1484" s="250">
        <f>AVERAGE(J1484:J1485)</f>
        <v/>
      </c>
      <c r="M1484" s="250">
        <f>_xlfn.STDEV.S(J1484,J1485)</f>
        <v/>
      </c>
      <c r="N1484" s="206" t="n"/>
      <c r="O1484" s="206" t="n"/>
      <c r="P1484" s="207">
        <f>+(((H1484-F1484)/1000)*1000)/10</f>
        <v/>
      </c>
      <c r="Q1484" s="207">
        <f>AVERAGE(P1484:P1485)</f>
        <v/>
      </c>
      <c r="R1484" s="26" t="inlineStr">
        <is>
          <t>FALSO</t>
        </is>
      </c>
      <c r="S1484" s="26" t="inlineStr">
        <is>
          <t>FALSO</t>
        </is>
      </c>
      <c r="T1484" s="211" t="n"/>
      <c r="U1484" s="211" t="n"/>
      <c r="V1484" s="290" t="inlineStr">
        <is>
          <t>Se descarta</t>
        </is>
      </c>
    </row>
    <row r="1485" hidden="1" ht="15.75" customHeight="1" s="412">
      <c r="A1485" s="199" t="n">
        <v>4436</v>
      </c>
      <c r="B1485" s="200" t="n">
        <v>142</v>
      </c>
      <c r="C1485" s="246" t="n">
        <v>255</v>
      </c>
      <c r="D1485" s="246" t="n">
        <v>16</v>
      </c>
      <c r="E1485" s="46" t="n">
        <v>43607</v>
      </c>
      <c r="F1485" s="246" t="n">
        <v>5229</v>
      </c>
      <c r="G1485" s="246" t="n">
        <v>7457</v>
      </c>
      <c r="H1485" s="248" t="n">
        <v>7081</v>
      </c>
      <c r="I1485" s="246" t="n"/>
      <c r="J1485" s="47">
        <f>+(((G1485-F1485)-(H1485-F1485))/(H1485-F1485))*100</f>
        <v/>
      </c>
      <c r="K1485" s="249" t="n"/>
      <c r="L1485" s="251" t="n"/>
      <c r="M1485" s="251" t="n"/>
      <c r="N1485" s="206" t="n"/>
      <c r="O1485" s="206" t="n"/>
      <c r="P1485" s="207">
        <f>+(((H1485-F1485)/1000)*1000)/10</f>
        <v/>
      </c>
      <c r="Q1485" s="207" t="n"/>
      <c r="R1485" s="26" t="inlineStr">
        <is>
          <t>FALSO</t>
        </is>
      </c>
      <c r="S1485" s="26" t="inlineStr">
        <is>
          <t>FALSO</t>
        </is>
      </c>
      <c r="T1485" s="211" t="n"/>
      <c r="U1485" s="211" t="n"/>
      <c r="V1485" s="290" t="inlineStr">
        <is>
          <t>Se descarta</t>
        </is>
      </c>
    </row>
    <row r="1486" hidden="1" ht="15.75" customHeight="1" s="412">
      <c r="A1486" s="199" t="n">
        <v>5081</v>
      </c>
      <c r="B1486" s="200" t="n">
        <v>141</v>
      </c>
      <c r="C1486" s="246" t="n">
        <v>255</v>
      </c>
      <c r="D1486" s="246" t="n">
        <v>18</v>
      </c>
      <c r="E1486" s="46" t="n">
        <v>43626</v>
      </c>
      <c r="F1486" s="246" t="n">
        <v>5187</v>
      </c>
      <c r="G1486" s="246" t="n">
        <v>7826</v>
      </c>
      <c r="H1486" s="248" t="n">
        <v>7420</v>
      </c>
      <c r="I1486" s="246" t="n">
        <v>6</v>
      </c>
      <c r="J1486" s="47">
        <f>+(((G1486-F1486)-(H1486-F1486))/(H1486-F1486))*100</f>
        <v/>
      </c>
      <c r="K1486" s="249" t="n"/>
      <c r="L1486" s="250">
        <f>AVERAGE(J1486:J1487)</f>
        <v/>
      </c>
      <c r="M1486" s="250">
        <f>_xlfn.STDEV.S(J1486,J1487)</f>
        <v/>
      </c>
      <c r="N1486" s="206" t="n"/>
      <c r="O1486" s="206" t="n"/>
      <c r="P1486" s="207">
        <f>+(((H1486-F1486)/1000)*1000)/10</f>
        <v/>
      </c>
      <c r="Q1486" s="207">
        <f>AVERAGE(P1486:P1487)</f>
        <v/>
      </c>
      <c r="R1486" s="26" t="inlineStr">
        <is>
          <t>FALSO</t>
        </is>
      </c>
      <c r="S1486" s="26" t="inlineStr">
        <is>
          <t>FALSO</t>
        </is>
      </c>
      <c r="T1486" s="211" t="n"/>
      <c r="U1486" s="211" t="n"/>
      <c r="V1486" s="290" t="inlineStr">
        <is>
          <t>Se descarta</t>
        </is>
      </c>
    </row>
    <row r="1487" hidden="1" ht="15.75" customHeight="1" s="412">
      <c r="A1487" s="199" t="n">
        <v>5082</v>
      </c>
      <c r="B1487" s="200" t="n">
        <v>142</v>
      </c>
      <c r="C1487" s="246" t="n">
        <v>255</v>
      </c>
      <c r="D1487" s="246" t="n">
        <v>18</v>
      </c>
      <c r="E1487" s="46" t="n">
        <v>43626</v>
      </c>
      <c r="F1487" s="246" t="n">
        <v>5229</v>
      </c>
      <c r="G1487" s="246" t="n">
        <v>7576</v>
      </c>
      <c r="H1487" s="248" t="n">
        <v>7218</v>
      </c>
      <c r="I1487" s="246" t="n"/>
      <c r="J1487" s="47">
        <f>+(((G1487-F1487)-(H1487-F1487))/(H1487-F1487))*100</f>
        <v/>
      </c>
      <c r="K1487" s="249" t="n"/>
      <c r="L1487" s="251" t="n"/>
      <c r="M1487" s="251" t="n"/>
      <c r="N1487" s="206" t="n"/>
      <c r="O1487" s="206" t="n"/>
      <c r="P1487" s="207">
        <f>+(((H1487-F1487)/1000)*1000)/10</f>
        <v/>
      </c>
      <c r="Q1487" s="207" t="n"/>
      <c r="R1487" s="26" t="inlineStr">
        <is>
          <t>FALSO</t>
        </is>
      </c>
      <c r="S1487" s="26" t="inlineStr">
        <is>
          <t>FALSO</t>
        </is>
      </c>
      <c r="T1487" s="211" t="n"/>
      <c r="U1487" s="211" t="n"/>
      <c r="V1487" s="290" t="inlineStr">
        <is>
          <t>Se descarta</t>
        </is>
      </c>
    </row>
    <row r="1488" hidden="1" ht="15.75" customHeight="1" s="412">
      <c r="A1488" s="199" t="n">
        <v>5543</v>
      </c>
      <c r="B1488" s="200" t="n">
        <v>35</v>
      </c>
      <c r="C1488" s="252" t="n">
        <v>255</v>
      </c>
      <c r="D1488" s="252" t="n">
        <v>20</v>
      </c>
      <c r="E1488" s="139" t="n">
        <v>43649</v>
      </c>
      <c r="F1488" s="252" t="n">
        <v>5280</v>
      </c>
      <c r="G1488" s="252" t="n">
        <v>7416</v>
      </c>
      <c r="H1488" s="253" t="n">
        <v>7052</v>
      </c>
      <c r="I1488" s="252" t="n">
        <v>6</v>
      </c>
      <c r="J1488" s="47">
        <f>+(((G1488-F1488)-(H1488-F1488))/(H1488-F1488))*100</f>
        <v/>
      </c>
      <c r="K1488" s="249" t="n"/>
      <c r="L1488" s="250">
        <f>AVERAGE(J1488:J1489)</f>
        <v/>
      </c>
      <c r="M1488" s="250">
        <f>_xlfn.STDEV.S(J1488,J1489)</f>
        <v/>
      </c>
      <c r="N1488" s="206" t="n"/>
      <c r="O1488" s="206" t="n"/>
      <c r="P1488" s="207">
        <f>+(((H1488-F1488)/1000)*1000)/10</f>
        <v/>
      </c>
      <c r="Q1488" s="207">
        <f>AVERAGE(P1488:P1489)</f>
        <v/>
      </c>
      <c r="R1488" s="26" t="inlineStr">
        <is>
          <t>FALSO</t>
        </is>
      </c>
      <c r="S1488" s="26" t="inlineStr">
        <is>
          <t>FALSO</t>
        </is>
      </c>
      <c r="T1488" s="211" t="n"/>
      <c r="U1488" s="211" t="n"/>
      <c r="V1488" s="290" t="inlineStr">
        <is>
          <t>Se descarta</t>
        </is>
      </c>
    </row>
    <row r="1489" hidden="1" ht="15.75" customHeight="1" s="412">
      <c r="A1489" s="199" t="n">
        <v>5544</v>
      </c>
      <c r="B1489" s="200" t="n">
        <v>36</v>
      </c>
      <c r="C1489" s="252" t="n">
        <v>255</v>
      </c>
      <c r="D1489" s="252" t="n">
        <v>20</v>
      </c>
      <c r="E1489" s="139" t="n">
        <v>43649</v>
      </c>
      <c r="F1489" s="252" t="n">
        <v>5219</v>
      </c>
      <c r="G1489" s="252" t="n">
        <v>7492</v>
      </c>
      <c r="H1489" s="253" t="n">
        <v>7109</v>
      </c>
      <c r="I1489" s="252" t="n"/>
      <c r="J1489" s="47">
        <f>+(((G1489-F1489)-(H1489-F1489))/(H1489-F1489))*100</f>
        <v/>
      </c>
      <c r="K1489" s="249" t="n"/>
      <c r="L1489" s="251" t="n"/>
      <c r="M1489" s="251" t="n"/>
      <c r="N1489" s="206" t="n"/>
      <c r="O1489" s="206" t="n"/>
      <c r="P1489" s="207">
        <f>+(((H1489-F1489)/1000)*1000)/10</f>
        <v/>
      </c>
      <c r="Q1489" s="207" t="n"/>
      <c r="R1489" s="26" t="inlineStr">
        <is>
          <t>FALSO</t>
        </is>
      </c>
      <c r="S1489" s="26" t="inlineStr">
        <is>
          <t>FALSO</t>
        </is>
      </c>
      <c r="T1489" s="211" t="n"/>
      <c r="U1489" s="211" t="n"/>
      <c r="V1489" s="290" t="inlineStr">
        <is>
          <t>Se descarta</t>
        </is>
      </c>
    </row>
    <row r="1490" hidden="1" ht="15.75" customHeight="1" s="412">
      <c r="A1490" s="199" t="n">
        <v>6047</v>
      </c>
      <c r="B1490" s="200" t="n">
        <v>147</v>
      </c>
      <c r="C1490" s="252" t="n">
        <v>255</v>
      </c>
      <c r="D1490" s="252" t="n">
        <v>22</v>
      </c>
      <c r="E1490" s="139" t="n">
        <v>43685</v>
      </c>
      <c r="F1490" s="252" t="n">
        <v>5265</v>
      </c>
      <c r="G1490" s="252" t="n">
        <v>7381</v>
      </c>
      <c r="H1490" s="253" t="n">
        <v>7069</v>
      </c>
      <c r="I1490" s="252" t="n">
        <v>6</v>
      </c>
      <c r="J1490" s="47">
        <f>+(((G1490-F1490)-(H1490-F1490))/(H1490-F1490))*100</f>
        <v/>
      </c>
      <c r="K1490" s="249" t="n"/>
      <c r="L1490" s="250">
        <f>AVERAGE(J1490:J1491)</f>
        <v/>
      </c>
      <c r="M1490" s="250">
        <f>_xlfn.STDEV.S(J1490,J1491)</f>
        <v/>
      </c>
      <c r="N1490" s="206" t="n"/>
      <c r="O1490" s="206" t="n"/>
      <c r="P1490" s="207">
        <f>+(((H1490-F1490)/1000)*1000)/10</f>
        <v/>
      </c>
      <c r="Q1490" s="207">
        <f>AVERAGE(P1490:P1491)</f>
        <v/>
      </c>
      <c r="R1490" s="26" t="inlineStr">
        <is>
          <t>FALSO</t>
        </is>
      </c>
      <c r="S1490" s="26" t="inlineStr">
        <is>
          <t>FALSO</t>
        </is>
      </c>
      <c r="T1490" s="211" t="n"/>
      <c r="U1490" s="211" t="n"/>
      <c r="V1490" s="290" t="inlineStr">
        <is>
          <t>Se descarta</t>
        </is>
      </c>
    </row>
    <row r="1491" hidden="1" ht="15.75" customHeight="1" s="412">
      <c r="A1491" s="199" t="n">
        <v>6048</v>
      </c>
      <c r="B1491" s="200" t="n">
        <v>147</v>
      </c>
      <c r="C1491" s="252" t="n">
        <v>255</v>
      </c>
      <c r="D1491" s="252" t="n">
        <v>22</v>
      </c>
      <c r="E1491" s="139" t="n">
        <v>43685</v>
      </c>
      <c r="F1491" s="252" t="n">
        <v>5265</v>
      </c>
      <c r="G1491" s="252" t="n">
        <v>7421</v>
      </c>
      <c r="H1491" s="253" t="n">
        <v>7112</v>
      </c>
      <c r="I1491" s="252" t="n"/>
      <c r="J1491" s="47">
        <f>+(((G1491-F1491)-(H1491-F1491))/(H1491-F1491))*100</f>
        <v/>
      </c>
      <c r="K1491" s="249" t="n"/>
      <c r="L1491" s="251" t="n"/>
      <c r="M1491" s="251" t="n"/>
      <c r="N1491" s="206" t="n"/>
      <c r="O1491" s="206" t="n"/>
      <c r="P1491" s="207">
        <f>+(((H1491-F1491)/1000)*1000)/10</f>
        <v/>
      </c>
      <c r="Q1491" s="207" t="n"/>
      <c r="R1491" s="26" t="inlineStr">
        <is>
          <t>FALSO</t>
        </is>
      </c>
      <c r="S1491" s="26" t="inlineStr">
        <is>
          <t>FALSO</t>
        </is>
      </c>
      <c r="T1491" s="211" t="n"/>
      <c r="U1491" s="211" t="n"/>
      <c r="V1491" s="290" t="inlineStr">
        <is>
          <t>Se descarta</t>
        </is>
      </c>
    </row>
    <row r="1492" hidden="1" ht="15.75" customHeight="1" s="412">
      <c r="A1492" s="199" t="n">
        <v>2973</v>
      </c>
      <c r="B1492" s="200" t="n">
        <v>57</v>
      </c>
      <c r="C1492" s="246" t="n">
        <v>256</v>
      </c>
      <c r="D1492" s="246" t="n">
        <v>11</v>
      </c>
      <c r="E1492" s="46" t="n">
        <v>43571</v>
      </c>
      <c r="F1492" s="247" t="n">
        <v>5257</v>
      </c>
      <c r="G1492" s="246" t="n">
        <v>8890</v>
      </c>
      <c r="H1492" s="248" t="n">
        <v>7395</v>
      </c>
      <c r="I1492" s="246" t="n">
        <v>2</v>
      </c>
      <c r="J1492" s="47">
        <f>+(((G1492-F1492)-(H1492-F1492))/(H1492-F1492))*100</f>
        <v/>
      </c>
      <c r="K1492" s="249" t="n">
        <v>0.25</v>
      </c>
      <c r="L1492" s="250">
        <f>AVERAGE(J1492:J1493)</f>
        <v/>
      </c>
      <c r="M1492" s="250">
        <f>_xlfn.STDEV.S(J1492,J1493)</f>
        <v/>
      </c>
      <c r="N1492" s="206" t="n">
        <v>2</v>
      </c>
      <c r="O1492" s="206" t="n"/>
      <c r="P1492" s="207">
        <f>+(((H1492-F1492)/1000)*1000)/10</f>
        <v/>
      </c>
      <c r="Q1492" s="207">
        <f>AVERAGE(P1492:P1493)</f>
        <v/>
      </c>
      <c r="R1492" s="26" t="inlineStr">
        <is>
          <t>FALSO</t>
        </is>
      </c>
      <c r="S1492" s="26" t="inlineStr">
        <is>
          <t>FALSO</t>
        </is>
      </c>
      <c r="T1492" s="211" t="n"/>
      <c r="U1492" s="211" t="n"/>
      <c r="V1492" s="290" t="inlineStr">
        <is>
          <t>Se descarta</t>
        </is>
      </c>
    </row>
    <row r="1493" hidden="1" ht="15.75" customHeight="1" s="412">
      <c r="A1493" s="199" t="n">
        <v>2974</v>
      </c>
      <c r="B1493" s="200" t="n">
        <v>58</v>
      </c>
      <c r="C1493" s="246" t="n">
        <v>256</v>
      </c>
      <c r="D1493" s="246" t="n">
        <v>11</v>
      </c>
      <c r="E1493" s="46" t="n">
        <v>43571</v>
      </c>
      <c r="F1493" s="247" t="n">
        <v>5320</v>
      </c>
      <c r="G1493" s="246" t="n">
        <v>8931</v>
      </c>
      <c r="H1493" s="248" t="n">
        <v>7425</v>
      </c>
      <c r="I1493" s="246" t="n"/>
      <c r="J1493" s="47">
        <f>+(((G1493-F1493)-(H1493-F1493))/(H1493-F1493))*100</f>
        <v/>
      </c>
      <c r="K1493" s="249" t="n"/>
      <c r="L1493" s="251" t="n"/>
      <c r="M1493" s="251" t="n"/>
      <c r="N1493" s="206" t="n"/>
      <c r="O1493" s="206" t="n"/>
      <c r="P1493" s="207">
        <f>+(((H1493-F1493)/1000)*1000)/10</f>
        <v/>
      </c>
      <c r="Q1493" s="207" t="n"/>
      <c r="R1493" s="26" t="inlineStr">
        <is>
          <t>FALSO</t>
        </is>
      </c>
      <c r="S1493" s="26" t="inlineStr">
        <is>
          <t>FALSO</t>
        </is>
      </c>
      <c r="T1493" s="211" t="n"/>
      <c r="U1493" s="211" t="n"/>
      <c r="V1493" s="290" t="inlineStr">
        <is>
          <t>Se descarta</t>
        </is>
      </c>
    </row>
    <row r="1494" hidden="1" ht="15.75" customHeight="1" s="412">
      <c r="A1494" s="199" t="n">
        <v>3777</v>
      </c>
      <c r="B1494" s="200" t="n">
        <v>199</v>
      </c>
      <c r="C1494" s="246" t="n">
        <v>256</v>
      </c>
      <c r="D1494" s="246" t="n">
        <v>14</v>
      </c>
      <c r="E1494" s="46" t="n">
        <v>43591</v>
      </c>
      <c r="F1494" s="246" t="n">
        <v>5262</v>
      </c>
      <c r="G1494" s="247" t="n">
        <v>8808</v>
      </c>
      <c r="H1494" s="248" t="n">
        <v>7873</v>
      </c>
      <c r="I1494" s="246" t="n"/>
      <c r="J1494" s="47">
        <f>+(((G1494-F1494)-(H1494-F1494))/(H1494-F1494))*100</f>
        <v/>
      </c>
      <c r="K1494" s="249" t="inlineStr">
        <is>
          <t>MF</t>
        </is>
      </c>
      <c r="L1494" s="250">
        <f>AVERAGE(J1494:J1495)</f>
        <v/>
      </c>
      <c r="M1494" s="250">
        <f>_xlfn.STDEV.S(J1494,J1495)</f>
        <v/>
      </c>
      <c r="N1494" s="206" t="n"/>
      <c r="O1494" s="206" t="n"/>
      <c r="P1494" s="207">
        <f>+(((H1494-F1494)/1000)*1000)/10</f>
        <v/>
      </c>
      <c r="Q1494" s="207">
        <f>AVERAGE(P1494:P1495)</f>
        <v/>
      </c>
      <c r="R1494" s="26" t="inlineStr">
        <is>
          <t>VERDADERO</t>
        </is>
      </c>
      <c r="S1494" s="26" t="inlineStr">
        <is>
          <t>FALSO</t>
        </is>
      </c>
      <c r="T1494" s="211" t="n"/>
      <c r="U1494" s="211" t="n"/>
      <c r="V1494" s="290" t="inlineStr">
        <is>
          <t>Se descarta</t>
        </is>
      </c>
    </row>
    <row r="1495" hidden="1" ht="15.75" customHeight="1" s="412">
      <c r="A1495" s="199" t="n">
        <v>3778</v>
      </c>
      <c r="B1495" s="200" t="n">
        <v>200</v>
      </c>
      <c r="C1495" s="246" t="n">
        <v>256</v>
      </c>
      <c r="D1495" s="246" t="n">
        <v>14</v>
      </c>
      <c r="E1495" s="46" t="n">
        <v>43591</v>
      </c>
      <c r="F1495" s="246" t="n">
        <v>5181</v>
      </c>
      <c r="G1495" s="247" t="n">
        <v>8530</v>
      </c>
      <c r="H1495" s="248" t="n">
        <v>7613</v>
      </c>
      <c r="I1495" s="246" t="n"/>
      <c r="J1495" s="47">
        <f>+(((G1495-F1495)-(H1495-F1495))/(H1495-F1495))*100</f>
        <v/>
      </c>
      <c r="K1495" s="249" t="n"/>
      <c r="L1495" s="251" t="n"/>
      <c r="M1495" s="251" t="n"/>
      <c r="N1495" s="206" t="n"/>
      <c r="O1495" s="206" t="n"/>
      <c r="P1495" s="207">
        <f>+(((H1495-F1495)/1000)*1000)/10</f>
        <v/>
      </c>
      <c r="Q1495" s="207" t="n"/>
      <c r="R1495" s="26" t="inlineStr">
        <is>
          <t>FALSO</t>
        </is>
      </c>
      <c r="S1495" s="26" t="inlineStr">
        <is>
          <t>FALSO</t>
        </is>
      </c>
      <c r="T1495" s="211" t="n"/>
      <c r="U1495" s="211" t="n"/>
      <c r="V1495" s="290" t="inlineStr">
        <is>
          <t>Se descarta</t>
        </is>
      </c>
    </row>
    <row r="1496" ht="15.75" customHeight="1" s="412">
      <c r="A1496" s="199" t="n">
        <v>4437</v>
      </c>
      <c r="B1496" s="200" t="n">
        <v>143</v>
      </c>
      <c r="C1496" s="246" t="n">
        <v>256</v>
      </c>
      <c r="D1496" s="246" t="n">
        <v>16</v>
      </c>
      <c r="E1496" s="46" t="n">
        <v>43607</v>
      </c>
      <c r="F1496" s="246" t="n">
        <v>5229</v>
      </c>
      <c r="G1496" s="246" t="n">
        <v>8346</v>
      </c>
      <c r="H1496" s="248" t="n">
        <v>7775</v>
      </c>
      <c r="I1496" s="246" t="n">
        <v>2</v>
      </c>
      <c r="J1496" s="47">
        <f>+(((G1496-F1496)-(H1496-F1496))/(H1496-F1496))*100</f>
        <v/>
      </c>
      <c r="K1496" s="249" t="n"/>
      <c r="L1496" s="250">
        <f>AVERAGE(J1496:J1497)</f>
        <v/>
      </c>
      <c r="M1496" s="250">
        <f>_xlfn.STDEV.S(J1496,J1497)</f>
        <v/>
      </c>
      <c r="N1496" s="206" t="n"/>
      <c r="O1496" s="206" t="n"/>
      <c r="P1496" s="207">
        <f>+(((H1496-F1496)/1000)*1000)/10</f>
        <v/>
      </c>
      <c r="Q1496" s="207">
        <f>AVERAGE(P1496:P1497)</f>
        <v/>
      </c>
      <c r="R1496" s="26" t="inlineStr">
        <is>
          <t>FALSO</t>
        </is>
      </c>
      <c r="S1496" s="26" t="inlineStr">
        <is>
          <t>FALSO</t>
        </is>
      </c>
      <c r="T1496" s="211" t="n"/>
      <c r="U1496" s="211" t="n"/>
      <c r="V1496" s="290" t="inlineStr">
        <is>
          <t>Plot válido</t>
        </is>
      </c>
    </row>
    <row r="1497" ht="15.75" customHeight="1" s="412">
      <c r="A1497" s="199" t="n">
        <v>4438</v>
      </c>
      <c r="B1497" s="200" t="n">
        <v>144</v>
      </c>
      <c r="C1497" s="246" t="n">
        <v>256</v>
      </c>
      <c r="D1497" s="246" t="n">
        <v>16</v>
      </c>
      <c r="E1497" s="46" t="n">
        <v>43607</v>
      </c>
      <c r="F1497" s="246" t="n">
        <v>5238</v>
      </c>
      <c r="G1497" s="246" t="n">
        <v>8349</v>
      </c>
      <c r="H1497" s="248" t="n">
        <v>7798</v>
      </c>
      <c r="I1497" s="246" t="n"/>
      <c r="J1497" s="47">
        <f>+(((G1497-F1497)-(H1497-F1497))/(H1497-F1497))*100</f>
        <v/>
      </c>
      <c r="K1497" s="249" t="n"/>
      <c r="L1497" s="251" t="n"/>
      <c r="M1497" s="251" t="n"/>
      <c r="N1497" s="206" t="n"/>
      <c r="O1497" s="206" t="n"/>
      <c r="P1497" s="207">
        <f>+(((H1497-F1497)/1000)*1000)/10</f>
        <v/>
      </c>
      <c r="Q1497" s="207" t="n"/>
      <c r="R1497" s="26" t="inlineStr">
        <is>
          <t>FALSO</t>
        </is>
      </c>
      <c r="S1497" s="26" t="inlineStr">
        <is>
          <t>FALSO</t>
        </is>
      </c>
      <c r="T1497" s="211" t="n"/>
      <c r="U1497" s="211" t="n"/>
      <c r="V1497" s="290" t="inlineStr">
        <is>
          <t>Plot válido</t>
        </is>
      </c>
    </row>
    <row r="1498" ht="15.75" customHeight="1" s="412">
      <c r="A1498" s="199" t="n">
        <v>5083</v>
      </c>
      <c r="B1498" s="200" t="n">
        <v>143</v>
      </c>
      <c r="C1498" s="246" t="n">
        <v>256</v>
      </c>
      <c r="D1498" s="246" t="n">
        <v>18</v>
      </c>
      <c r="E1498" s="46" t="n">
        <v>43626</v>
      </c>
      <c r="F1498" s="246" t="n">
        <v>5229</v>
      </c>
      <c r="G1498" s="246" t="n">
        <v>8332</v>
      </c>
      <c r="H1498" s="248" t="n">
        <v>7834</v>
      </c>
      <c r="I1498" s="246" t="n">
        <v>7</v>
      </c>
      <c r="J1498" s="47">
        <f>+(((G1498-F1498)-(H1498-F1498))/(H1498-F1498))*100</f>
        <v/>
      </c>
      <c r="K1498" s="249" t="n"/>
      <c r="L1498" s="250">
        <f>AVERAGE(J1498:J1499)</f>
        <v/>
      </c>
      <c r="M1498" s="250">
        <f>_xlfn.STDEV.S(J1498,J1499)</f>
        <v/>
      </c>
      <c r="N1498" s="206" t="n"/>
      <c r="O1498" s="206" t="n"/>
      <c r="P1498" s="207">
        <f>+(((H1498-F1498)/1000)*1000)/10</f>
        <v/>
      </c>
      <c r="Q1498" s="207">
        <f>AVERAGE(P1498:P1499)</f>
        <v/>
      </c>
      <c r="R1498" s="26" t="inlineStr">
        <is>
          <t>FALSO</t>
        </is>
      </c>
      <c r="S1498" s="26" t="inlineStr">
        <is>
          <t>FALSO</t>
        </is>
      </c>
      <c r="T1498" s="211" t="n"/>
      <c r="U1498" s="211" t="n"/>
      <c r="V1498" s="290" t="inlineStr">
        <is>
          <t>Plot válido</t>
        </is>
      </c>
    </row>
    <row r="1499" ht="15.75" customHeight="1" s="412">
      <c r="A1499" s="199" t="n">
        <v>5084</v>
      </c>
      <c r="B1499" s="200" t="n">
        <v>144</v>
      </c>
      <c r="C1499" s="246" t="n">
        <v>256</v>
      </c>
      <c r="D1499" s="246" t="n">
        <v>18</v>
      </c>
      <c r="E1499" s="46" t="n">
        <v>43626</v>
      </c>
      <c r="F1499" s="246" t="n">
        <v>5238</v>
      </c>
      <c r="G1499" s="246" t="n">
        <v>8217</v>
      </c>
      <c r="H1499" s="248" t="n">
        <v>7742</v>
      </c>
      <c r="I1499" s="246" t="n"/>
      <c r="J1499" s="47">
        <f>+(((G1499-F1499)-(H1499-F1499))/(H1499-F1499))*100</f>
        <v/>
      </c>
      <c r="K1499" s="249" t="n"/>
      <c r="L1499" s="251" t="n"/>
      <c r="M1499" s="251" t="n"/>
      <c r="N1499" s="206" t="n"/>
      <c r="O1499" s="206" t="n"/>
      <c r="P1499" s="207">
        <f>+(((H1499-F1499)/1000)*1000)/10</f>
        <v/>
      </c>
      <c r="Q1499" s="207" t="n"/>
      <c r="R1499" s="26" t="inlineStr">
        <is>
          <t>FALSO</t>
        </is>
      </c>
      <c r="S1499" s="26" t="inlineStr">
        <is>
          <t>FALSO</t>
        </is>
      </c>
      <c r="T1499" s="211" t="n"/>
      <c r="U1499" s="211" t="n"/>
      <c r="V1499" s="290" t="inlineStr">
        <is>
          <t>Plot válido</t>
        </is>
      </c>
    </row>
    <row r="1500" ht="15.75" customHeight="1" s="412">
      <c r="A1500" s="199" t="n">
        <v>5637</v>
      </c>
      <c r="B1500" s="200" t="n">
        <v>81</v>
      </c>
      <c r="C1500" s="252" t="n">
        <v>256</v>
      </c>
      <c r="D1500" s="252" t="n">
        <v>21</v>
      </c>
      <c r="E1500" s="139" t="n">
        <v>43657</v>
      </c>
      <c r="F1500" s="252" t="n">
        <v>5180</v>
      </c>
      <c r="G1500" s="252" t="n">
        <v>8557</v>
      </c>
      <c r="H1500" s="253" t="n">
        <v>7971</v>
      </c>
      <c r="I1500" s="252" t="n">
        <v>7</v>
      </c>
      <c r="J1500" s="47">
        <f>+(((G1500-F1500)-(H1500-F1500))/(H1500-F1500))*100</f>
        <v/>
      </c>
      <c r="K1500" s="249" t="n"/>
      <c r="L1500" s="250">
        <f>AVERAGE(J1500:J1501)</f>
        <v/>
      </c>
      <c r="M1500" s="250">
        <f>_xlfn.STDEV.S(J1500,J1501)</f>
        <v/>
      </c>
      <c r="N1500" s="206" t="n"/>
      <c r="O1500" s="206" t="n"/>
      <c r="P1500" s="207">
        <f>+(((H1500-F1500)/1000)*1000)/10</f>
        <v/>
      </c>
      <c r="Q1500" s="207">
        <f>AVERAGE(P1500:P1501)</f>
        <v/>
      </c>
      <c r="R1500" s="26" t="inlineStr">
        <is>
          <t>FALSO</t>
        </is>
      </c>
      <c r="S1500" s="26" t="inlineStr">
        <is>
          <t>FALSO</t>
        </is>
      </c>
      <c r="T1500" s="211" t="n"/>
      <c r="U1500" s="211" t="n"/>
      <c r="V1500" s="290" t="inlineStr">
        <is>
          <t>Plot válido</t>
        </is>
      </c>
    </row>
    <row r="1501" ht="15.75" customHeight="1" s="412">
      <c r="A1501" s="199" t="n">
        <v>5638</v>
      </c>
      <c r="B1501" s="200" t="n">
        <v>82</v>
      </c>
      <c r="C1501" s="252" t="n">
        <v>256</v>
      </c>
      <c r="D1501" s="252" t="n">
        <v>21</v>
      </c>
      <c r="E1501" s="139" t="n">
        <v>43657</v>
      </c>
      <c r="F1501" s="252" t="n">
        <v>5194</v>
      </c>
      <c r="G1501" s="252" t="n">
        <v>8531</v>
      </c>
      <c r="H1501" s="253" t="n">
        <v>7657</v>
      </c>
      <c r="I1501" s="252" t="n"/>
      <c r="J1501" s="47">
        <f>+(((G1501-F1501)-(H1501-F1501))/(H1501-F1501))*100</f>
        <v/>
      </c>
      <c r="K1501" s="249" t="n"/>
      <c r="L1501" s="251" t="n"/>
      <c r="M1501" s="251" t="n"/>
      <c r="N1501" s="206" t="n"/>
      <c r="O1501" s="206" t="n"/>
      <c r="P1501" s="207">
        <f>+(((H1501-F1501)/1000)*1000)/10</f>
        <v/>
      </c>
      <c r="Q1501" s="207" t="n"/>
      <c r="R1501" s="26" t="inlineStr">
        <is>
          <t>FALSO</t>
        </is>
      </c>
      <c r="S1501" s="26" t="inlineStr">
        <is>
          <t>FALSO</t>
        </is>
      </c>
      <c r="T1501" s="211" t="n"/>
      <c r="U1501" s="211" t="n"/>
      <c r="V1501" s="290" t="inlineStr">
        <is>
          <t>Plot válido</t>
        </is>
      </c>
    </row>
    <row r="1502" ht="15.75" customHeight="1" s="412">
      <c r="A1502" s="199" t="n">
        <v>6049</v>
      </c>
      <c r="B1502" s="200" t="n">
        <v>148</v>
      </c>
      <c r="C1502" s="252" t="n">
        <v>256</v>
      </c>
      <c r="D1502" s="252" t="n">
        <v>22</v>
      </c>
      <c r="E1502" s="139" t="n">
        <v>43685</v>
      </c>
      <c r="F1502" s="252" t="n">
        <v>5186</v>
      </c>
      <c r="G1502" s="252" t="n">
        <v>8416</v>
      </c>
      <c r="H1502" s="253" t="n">
        <v>7942</v>
      </c>
      <c r="I1502" s="252" t="n">
        <v>7</v>
      </c>
      <c r="J1502" s="47">
        <f>+(((G1502-F1502)-(H1502-F1502))/(H1502-F1502))*100</f>
        <v/>
      </c>
      <c r="K1502" s="249" t="n"/>
      <c r="L1502" s="250">
        <f>AVERAGE(J1502:J1503)</f>
        <v/>
      </c>
      <c r="M1502" s="250">
        <f>_xlfn.STDEV.S(J1502,J1503)</f>
        <v/>
      </c>
      <c r="N1502" s="206" t="n"/>
      <c r="O1502" s="206" t="n"/>
      <c r="P1502" s="207">
        <f>+(((H1502-F1502)/1000)*1000)/10</f>
        <v/>
      </c>
      <c r="Q1502" s="207">
        <f>AVERAGE(P1502:P1503)</f>
        <v/>
      </c>
      <c r="R1502" s="26" t="inlineStr">
        <is>
          <t>FALSO</t>
        </is>
      </c>
      <c r="S1502" s="26" t="inlineStr">
        <is>
          <t>FALSO</t>
        </is>
      </c>
      <c r="T1502" s="211" t="n"/>
      <c r="U1502" s="211" t="n"/>
      <c r="V1502" s="290" t="inlineStr">
        <is>
          <t>Plot válido</t>
        </is>
      </c>
    </row>
    <row r="1503" ht="15.75" customHeight="1" s="412">
      <c r="A1503" s="199" t="n">
        <v>6050</v>
      </c>
      <c r="B1503" s="200" t="n">
        <v>148</v>
      </c>
      <c r="C1503" s="252" t="n">
        <v>256</v>
      </c>
      <c r="D1503" s="252" t="n">
        <v>22</v>
      </c>
      <c r="E1503" s="139" t="n">
        <v>43685</v>
      </c>
      <c r="F1503" s="252" t="n">
        <v>5186</v>
      </c>
      <c r="G1503" s="252" t="n">
        <v>8472</v>
      </c>
      <c r="H1503" s="253" t="n">
        <v>8000</v>
      </c>
      <c r="I1503" s="252" t="n"/>
      <c r="J1503" s="47">
        <f>+(((G1503-F1503)-(H1503-F1503))/(H1503-F1503))*100</f>
        <v/>
      </c>
      <c r="K1503" s="249" t="n"/>
      <c r="L1503" s="251" t="n"/>
      <c r="M1503" s="251" t="n"/>
      <c r="N1503" s="206" t="n"/>
      <c r="O1503" s="206" t="n"/>
      <c r="P1503" s="207">
        <f>+(((H1503-F1503)/1000)*1000)/10</f>
        <v/>
      </c>
      <c r="Q1503" s="207" t="n"/>
      <c r="R1503" s="26" t="inlineStr">
        <is>
          <t>FALSO</t>
        </is>
      </c>
      <c r="S1503" s="26" t="inlineStr">
        <is>
          <t>FALSO</t>
        </is>
      </c>
      <c r="T1503" s="211" t="n"/>
      <c r="U1503" s="211" t="n"/>
      <c r="V1503" s="290" t="inlineStr">
        <is>
          <t>Plot válido</t>
        </is>
      </c>
    </row>
    <row r="1504" ht="15.75" customHeight="1" s="412">
      <c r="A1504" s="199" t="n">
        <v>2975</v>
      </c>
      <c r="B1504" s="200" t="n">
        <v>59</v>
      </c>
      <c r="C1504" s="246" t="n">
        <v>257</v>
      </c>
      <c r="D1504" s="246" t="n">
        <v>11</v>
      </c>
      <c r="E1504" s="46" t="n">
        <v>43571</v>
      </c>
      <c r="F1504" s="247" t="n">
        <v>5278</v>
      </c>
      <c r="G1504" s="246" t="n">
        <v>8867</v>
      </c>
      <c r="H1504" s="248" t="n">
        <v>7282</v>
      </c>
      <c r="I1504" s="246" t="n">
        <v>2</v>
      </c>
      <c r="J1504" s="47">
        <f>+(((G1504-F1504)-(H1504-F1504))/(H1504-F1504))*100</f>
        <v/>
      </c>
      <c r="K1504" s="249" t="n">
        <v>0.25</v>
      </c>
      <c r="L1504" s="250">
        <f>AVERAGE(J1504:J1505)</f>
        <v/>
      </c>
      <c r="M1504" s="250">
        <f>_xlfn.STDEV.S(J1504,J1505)</f>
        <v/>
      </c>
      <c r="N1504" s="206" t="n">
        <v>2</v>
      </c>
      <c r="O1504" s="206" t="n"/>
      <c r="P1504" s="207">
        <f>+(((H1504-F1504)/1000)*1000)/10</f>
        <v/>
      </c>
      <c r="Q1504" s="207">
        <f>AVERAGE(P1504:P1505)</f>
        <v/>
      </c>
      <c r="R1504" s="26" t="inlineStr">
        <is>
          <t>FALSO</t>
        </is>
      </c>
      <c r="S1504" s="26" t="inlineStr">
        <is>
          <t>FALSO</t>
        </is>
      </c>
      <c r="T1504" s="211" t="n"/>
      <c r="U1504" s="211" t="n"/>
      <c r="V1504" s="290" t="inlineStr">
        <is>
          <t>Plot válido</t>
        </is>
      </c>
    </row>
    <row r="1505" ht="15.75" customHeight="1" s="412">
      <c r="A1505" s="199" t="n">
        <v>2976</v>
      </c>
      <c r="B1505" s="200" t="n">
        <v>60</v>
      </c>
      <c r="C1505" s="246" t="n">
        <v>257</v>
      </c>
      <c r="D1505" s="246" t="n">
        <v>11</v>
      </c>
      <c r="E1505" s="46" t="n">
        <v>43571</v>
      </c>
      <c r="F1505" s="247" t="n">
        <v>5220</v>
      </c>
      <c r="G1505" s="246" t="n">
        <v>8599</v>
      </c>
      <c r="H1505" s="248" t="n">
        <v>7104</v>
      </c>
      <c r="I1505" s="246" t="n"/>
      <c r="J1505" s="47">
        <f>+(((G1505-F1505)-(H1505-F1505))/(H1505-F1505))*100</f>
        <v/>
      </c>
      <c r="K1505" s="249" t="n"/>
      <c r="L1505" s="251" t="n"/>
      <c r="M1505" s="251" t="n"/>
      <c r="N1505" s="206" t="n"/>
      <c r="O1505" s="206" t="n"/>
      <c r="P1505" s="207">
        <f>+(((H1505-F1505)/1000)*1000)/10</f>
        <v/>
      </c>
      <c r="Q1505" s="207" t="n"/>
      <c r="R1505" s="26" t="inlineStr">
        <is>
          <t>FALSO</t>
        </is>
      </c>
      <c r="S1505" s="26" t="inlineStr">
        <is>
          <t>FALSO</t>
        </is>
      </c>
      <c r="T1505" s="211" t="n"/>
      <c r="U1505" s="211" t="n"/>
      <c r="V1505" s="290" t="inlineStr">
        <is>
          <t>Plot válido</t>
        </is>
      </c>
    </row>
    <row r="1506" ht="15.75" customHeight="1" s="412">
      <c r="A1506" s="199" t="n">
        <v>3779</v>
      </c>
      <c r="B1506" s="200" t="n">
        <v>201</v>
      </c>
      <c r="C1506" s="246" t="n">
        <v>257</v>
      </c>
      <c r="D1506" s="246" t="n">
        <v>14</v>
      </c>
      <c r="E1506" s="46" t="n">
        <v>43591</v>
      </c>
      <c r="F1506" s="246" t="n">
        <v>5254</v>
      </c>
      <c r="G1506" s="247" t="n">
        <v>8189</v>
      </c>
      <c r="H1506" s="248" t="n">
        <v>7507</v>
      </c>
      <c r="I1506" s="246" t="n"/>
      <c r="J1506" s="47">
        <f>+(((G1506-F1506)-(H1506-F1506))/(H1506-F1506))*100</f>
        <v/>
      </c>
      <c r="K1506" s="249" t="inlineStr">
        <is>
          <t>MF</t>
        </is>
      </c>
      <c r="L1506" s="250">
        <f>AVERAGE(J1506:J1507)</f>
        <v/>
      </c>
      <c r="M1506" s="250">
        <f>_xlfn.STDEV.S(J1506,J1507)</f>
        <v/>
      </c>
      <c r="N1506" s="206" t="n"/>
      <c r="O1506" s="206" t="n"/>
      <c r="P1506" s="207">
        <f>+(((H1506-F1506)/1000)*1000)/10</f>
        <v/>
      </c>
      <c r="Q1506" s="207">
        <f>AVERAGE(P1506:P1507)</f>
        <v/>
      </c>
      <c r="R1506" s="26" t="inlineStr">
        <is>
          <t>FALSO</t>
        </is>
      </c>
      <c r="S1506" s="26" t="inlineStr">
        <is>
          <t>FALSO</t>
        </is>
      </c>
      <c r="T1506" s="211" t="n"/>
      <c r="U1506" s="211" t="n"/>
      <c r="V1506" s="290" t="inlineStr">
        <is>
          <t>Plot válido</t>
        </is>
      </c>
    </row>
    <row r="1507" ht="15.75" customHeight="1" s="412">
      <c r="A1507" s="199" t="n">
        <v>3780</v>
      </c>
      <c r="B1507" s="200" t="n">
        <v>202</v>
      </c>
      <c r="C1507" s="246" t="n">
        <v>257</v>
      </c>
      <c r="D1507" s="246" t="n">
        <v>14</v>
      </c>
      <c r="E1507" s="46" t="n">
        <v>43591</v>
      </c>
      <c r="F1507" s="246" t="n">
        <v>5275</v>
      </c>
      <c r="G1507" s="247" t="n">
        <v>8157</v>
      </c>
      <c r="H1507" s="248" t="n">
        <v>7486</v>
      </c>
      <c r="I1507" s="246" t="n"/>
      <c r="J1507" s="47">
        <f>+(((G1507-F1507)-(H1507-F1507))/(H1507-F1507))*100</f>
        <v/>
      </c>
      <c r="K1507" s="249" t="n"/>
      <c r="L1507" s="251" t="n"/>
      <c r="M1507" s="251" t="n"/>
      <c r="N1507" s="206" t="n"/>
      <c r="O1507" s="206" t="n"/>
      <c r="P1507" s="207">
        <f>+(((H1507-F1507)/1000)*1000)/10</f>
        <v/>
      </c>
      <c r="Q1507" s="207" t="n"/>
      <c r="R1507" s="26" t="inlineStr">
        <is>
          <t>FALSO</t>
        </is>
      </c>
      <c r="S1507" s="26" t="inlineStr">
        <is>
          <t>FALSO</t>
        </is>
      </c>
      <c r="T1507" s="211" t="n"/>
      <c r="U1507" s="211" t="n"/>
      <c r="V1507" s="290" t="inlineStr">
        <is>
          <t>Plot válido</t>
        </is>
      </c>
    </row>
    <row r="1508" hidden="1" ht="15.75" customHeight="1" s="412">
      <c r="A1508" s="199" t="n">
        <v>4439</v>
      </c>
      <c r="B1508" s="200" t="n">
        <v>145</v>
      </c>
      <c r="C1508" s="246" t="n">
        <v>257</v>
      </c>
      <c r="D1508" s="246" t="n">
        <v>16</v>
      </c>
      <c r="E1508" s="46" t="n">
        <v>43607</v>
      </c>
      <c r="F1508" s="246" t="n">
        <v>5181</v>
      </c>
      <c r="G1508" s="246" t="n">
        <v>7571</v>
      </c>
      <c r="H1508" s="248" t="n">
        <v>7101</v>
      </c>
      <c r="I1508" s="246" t="n">
        <v>2</v>
      </c>
      <c r="J1508" s="47">
        <f>+(((G1508-F1508)-(H1508-F1508))/(H1508-F1508))*100</f>
        <v/>
      </c>
      <c r="K1508" s="249" t="n"/>
      <c r="L1508" s="250">
        <f>AVERAGE(J1508:J1509)</f>
        <v/>
      </c>
      <c r="M1508" s="250">
        <f>_xlfn.STDEV.S(J1508,J1509)</f>
        <v/>
      </c>
      <c r="N1508" s="206" t="n"/>
      <c r="O1508" s="206" t="n"/>
      <c r="P1508" s="207">
        <f>+(((H1508-F1508)/1000)*1000)/10</f>
        <v/>
      </c>
      <c r="Q1508" s="207">
        <f>AVERAGE(P1508:P1509)</f>
        <v/>
      </c>
      <c r="R1508" s="26" t="inlineStr">
        <is>
          <t>FALSO</t>
        </is>
      </c>
      <c r="S1508" s="26" t="inlineStr">
        <is>
          <t>FALSO</t>
        </is>
      </c>
      <c r="T1508" s="211" t="n"/>
      <c r="U1508" s="211" t="n"/>
      <c r="V1508" s="290" t="inlineStr">
        <is>
          <t>Se descarta</t>
        </is>
      </c>
    </row>
    <row r="1509" hidden="1" ht="15.75" customHeight="1" s="412">
      <c r="A1509" s="199" t="n">
        <v>4440</v>
      </c>
      <c r="B1509" s="200" t="n">
        <v>146</v>
      </c>
      <c r="C1509" s="246" t="n">
        <v>257</v>
      </c>
      <c r="D1509" s="246" t="n">
        <v>16</v>
      </c>
      <c r="E1509" s="46" t="n">
        <v>43607</v>
      </c>
      <c r="F1509" s="246" t="n">
        <v>5179</v>
      </c>
      <c r="G1509" s="246" t="n">
        <v>7420</v>
      </c>
      <c r="H1509" s="248" t="n">
        <v>6983</v>
      </c>
      <c r="I1509" s="246" t="n"/>
      <c r="J1509" s="47">
        <f>+(((G1509-F1509)-(H1509-F1509))/(H1509-F1509))*100</f>
        <v/>
      </c>
      <c r="K1509" s="249" t="n"/>
      <c r="L1509" s="251" t="n"/>
      <c r="M1509" s="251" t="n"/>
      <c r="N1509" s="206" t="n"/>
      <c r="O1509" s="206" t="n"/>
      <c r="P1509" s="207">
        <f>+(((H1509-F1509)/1000)*1000)/10</f>
        <v/>
      </c>
      <c r="Q1509" s="207" t="n"/>
      <c r="R1509" s="26" t="inlineStr">
        <is>
          <t>FALSO</t>
        </is>
      </c>
      <c r="S1509" s="26" t="inlineStr">
        <is>
          <t>FALSO</t>
        </is>
      </c>
      <c r="T1509" s="211" t="n"/>
      <c r="U1509" s="211" t="n"/>
      <c r="V1509" s="290" t="inlineStr">
        <is>
          <t>Se descarta</t>
        </is>
      </c>
    </row>
    <row r="1510" hidden="1" ht="15.75" customHeight="1" s="412">
      <c r="A1510" s="199" t="n">
        <v>5085</v>
      </c>
      <c r="B1510" s="200" t="n">
        <v>145</v>
      </c>
      <c r="C1510" s="246" t="n">
        <v>257</v>
      </c>
      <c r="D1510" s="246" t="n">
        <v>18</v>
      </c>
      <c r="E1510" s="46" t="n">
        <v>43626</v>
      </c>
      <c r="F1510" s="246" t="n">
        <v>5181</v>
      </c>
      <c r="G1510" s="246" t="n">
        <v>7842</v>
      </c>
      <c r="H1510" s="248" t="n">
        <v>7366</v>
      </c>
      <c r="I1510" s="246" t="n">
        <v>9</v>
      </c>
      <c r="J1510" s="47">
        <f>+(((G1510-F1510)-(H1510-F1510))/(H1510-F1510))*100</f>
        <v/>
      </c>
      <c r="K1510" s="249" t="n"/>
      <c r="L1510" s="250">
        <f>AVERAGE(J1510:J1511)</f>
        <v/>
      </c>
      <c r="M1510" s="250">
        <f>_xlfn.STDEV.S(J1510,J1511)</f>
        <v/>
      </c>
      <c r="N1510" s="206" t="n"/>
      <c r="O1510" s="206" t="n"/>
      <c r="P1510" s="207">
        <f>+(((H1510-F1510)/1000)*1000)/10</f>
        <v/>
      </c>
      <c r="Q1510" s="207">
        <f>AVERAGE(P1510:P1511)</f>
        <v/>
      </c>
      <c r="R1510" s="26" t="inlineStr">
        <is>
          <t>FALSO</t>
        </is>
      </c>
      <c r="S1510" s="26" t="inlineStr">
        <is>
          <t>FALSO</t>
        </is>
      </c>
      <c r="T1510" s="211" t="n"/>
      <c r="U1510" s="211" t="n"/>
      <c r="V1510" s="290" t="inlineStr">
        <is>
          <t>Se descarta</t>
        </is>
      </c>
    </row>
    <row r="1511" hidden="1" ht="15.75" customHeight="1" s="412">
      <c r="A1511" s="199" t="n">
        <v>5086</v>
      </c>
      <c r="B1511" s="200" t="n">
        <v>146</v>
      </c>
      <c r="C1511" s="246" t="n">
        <v>257</v>
      </c>
      <c r="D1511" s="246" t="n">
        <v>18</v>
      </c>
      <c r="E1511" s="46" t="n">
        <v>43626</v>
      </c>
      <c r="F1511" s="246" t="n">
        <v>5179</v>
      </c>
      <c r="G1511" s="246" t="n">
        <v>7608</v>
      </c>
      <c r="H1511" s="248" t="n">
        <v>7170</v>
      </c>
      <c r="I1511" s="246" t="n"/>
      <c r="J1511" s="47">
        <f>+(((G1511-F1511)-(H1511-F1511))/(H1511-F1511))*100</f>
        <v/>
      </c>
      <c r="K1511" s="249" t="n"/>
      <c r="L1511" s="251" t="n"/>
      <c r="M1511" s="251" t="n"/>
      <c r="N1511" s="206" t="n"/>
      <c r="O1511" s="206" t="n"/>
      <c r="P1511" s="207">
        <f>+(((H1511-F1511)/1000)*1000)/10</f>
        <v/>
      </c>
      <c r="Q1511" s="207" t="n"/>
      <c r="R1511" s="26" t="inlineStr">
        <is>
          <t>FALSO</t>
        </is>
      </c>
      <c r="S1511" s="26" t="inlineStr">
        <is>
          <t>FALSO</t>
        </is>
      </c>
      <c r="T1511" s="211" t="n"/>
      <c r="U1511" s="211" t="n"/>
      <c r="V1511" s="290" t="inlineStr">
        <is>
          <t>Se descarta</t>
        </is>
      </c>
    </row>
    <row r="1512" hidden="1" ht="15.75" customHeight="1" s="412">
      <c r="A1512" s="199" t="n">
        <v>5639</v>
      </c>
      <c r="B1512" s="200" t="n">
        <v>83</v>
      </c>
      <c r="C1512" s="252" t="n">
        <v>257</v>
      </c>
      <c r="D1512" s="252" t="n">
        <v>21</v>
      </c>
      <c r="E1512" s="139" t="n">
        <v>43657</v>
      </c>
      <c r="F1512" s="252" t="n">
        <v>5294</v>
      </c>
      <c r="G1512" s="252" t="n">
        <v>7348</v>
      </c>
      <c r="H1512" s="253" t="n">
        <v>6998</v>
      </c>
      <c r="I1512" s="252" t="n">
        <v>9</v>
      </c>
      <c r="J1512" s="47">
        <f>+(((G1512-F1512)-(H1512-F1512))/(H1512-F1512))*100</f>
        <v/>
      </c>
      <c r="K1512" s="249" t="n"/>
      <c r="L1512" s="250">
        <f>AVERAGE(J1512:J1513)</f>
        <v/>
      </c>
      <c r="M1512" s="250">
        <f>_xlfn.STDEV.S(J1512,J1513)</f>
        <v/>
      </c>
      <c r="N1512" s="206" t="n"/>
      <c r="O1512" s="206" t="n"/>
      <c r="P1512" s="207">
        <f>+(((H1512-F1512)/1000)*1000)/10</f>
        <v/>
      </c>
      <c r="Q1512" s="207">
        <f>AVERAGE(P1512:P1513)</f>
        <v/>
      </c>
      <c r="R1512" s="26" t="inlineStr">
        <is>
          <t>FALSO</t>
        </is>
      </c>
      <c r="S1512" s="26" t="inlineStr">
        <is>
          <t>FALSO</t>
        </is>
      </c>
      <c r="T1512" s="211" t="n"/>
      <c r="U1512" s="211" t="n"/>
      <c r="V1512" s="290" t="inlineStr">
        <is>
          <t>Se descarta</t>
        </is>
      </c>
    </row>
    <row r="1513" hidden="1" ht="15.75" customHeight="1" s="412">
      <c r="A1513" s="199" t="n">
        <v>5640</v>
      </c>
      <c r="B1513" s="200" t="n">
        <v>84</v>
      </c>
      <c r="C1513" s="252" t="n">
        <v>257</v>
      </c>
      <c r="D1513" s="252" t="n">
        <v>21</v>
      </c>
      <c r="E1513" s="139" t="n">
        <v>43657</v>
      </c>
      <c r="F1513" s="252" t="n">
        <v>5375</v>
      </c>
      <c r="G1513" s="252" t="n">
        <v>7536</v>
      </c>
      <c r="H1513" s="253" t="n">
        <v>7174</v>
      </c>
      <c r="I1513" s="252" t="n"/>
      <c r="J1513" s="47">
        <f>+(((G1513-F1513)-(H1513-F1513))/(H1513-F1513))*100</f>
        <v/>
      </c>
      <c r="K1513" s="249" t="n"/>
      <c r="L1513" s="251" t="n"/>
      <c r="M1513" s="251" t="n"/>
      <c r="N1513" s="206" t="n"/>
      <c r="O1513" s="206" t="n"/>
      <c r="P1513" s="207">
        <f>+(((H1513-F1513)/1000)*1000)/10</f>
        <v/>
      </c>
      <c r="Q1513" s="207" t="n"/>
      <c r="R1513" s="26" t="inlineStr">
        <is>
          <t>FALSO</t>
        </is>
      </c>
      <c r="S1513" s="26" t="inlineStr">
        <is>
          <t>FALSO</t>
        </is>
      </c>
      <c r="T1513" s="211" t="n"/>
      <c r="U1513" s="211" t="n"/>
      <c r="V1513" s="290" t="inlineStr">
        <is>
          <t>Se descarta</t>
        </is>
      </c>
    </row>
    <row r="1514" hidden="1" ht="15.75" customHeight="1" s="412">
      <c r="A1514" s="199" t="n">
        <v>6051</v>
      </c>
      <c r="B1514" s="200" t="n">
        <v>149</v>
      </c>
      <c r="C1514" s="252" t="n">
        <v>257</v>
      </c>
      <c r="D1514" s="252" t="n">
        <v>22</v>
      </c>
      <c r="E1514" s="139" t="n">
        <v>43685</v>
      </c>
      <c r="F1514" s="252" t="n">
        <v>5222</v>
      </c>
      <c r="G1514" s="252" t="n">
        <v>8357</v>
      </c>
      <c r="H1514" s="253" t="n">
        <v>7902</v>
      </c>
      <c r="I1514" s="252" t="n">
        <v>9</v>
      </c>
      <c r="J1514" s="47">
        <f>+(((G1514-F1514)-(H1514-F1514))/(H1514-F1514))*100</f>
        <v/>
      </c>
      <c r="K1514" s="249" t="n"/>
      <c r="L1514" s="250">
        <f>AVERAGE(J1514:J1515)</f>
        <v/>
      </c>
      <c r="M1514" s="250">
        <f>_xlfn.STDEV.S(J1514,J1515)</f>
        <v/>
      </c>
      <c r="N1514" s="206" t="n"/>
      <c r="O1514" s="206" t="n"/>
      <c r="P1514" s="207">
        <f>+(((H1514-F1514)/1000)*1000)/10</f>
        <v/>
      </c>
      <c r="Q1514" s="207">
        <f>AVERAGE(P1514:P1515)</f>
        <v/>
      </c>
      <c r="R1514" s="26" t="inlineStr">
        <is>
          <t>FALSO</t>
        </is>
      </c>
      <c r="S1514" s="26" t="inlineStr">
        <is>
          <t>FALSO</t>
        </is>
      </c>
      <c r="T1514" s="211" t="n"/>
      <c r="U1514" s="211" t="n"/>
      <c r="V1514" s="290" t="inlineStr">
        <is>
          <t>Se descarta</t>
        </is>
      </c>
    </row>
    <row r="1515" hidden="1" ht="15.75" customHeight="1" s="412">
      <c r="A1515" s="199" t="n">
        <v>6052</v>
      </c>
      <c r="B1515" s="200" t="n">
        <v>149</v>
      </c>
      <c r="C1515" s="252" t="n">
        <v>257</v>
      </c>
      <c r="D1515" s="252" t="n">
        <v>22</v>
      </c>
      <c r="E1515" s="139" t="n">
        <v>43685</v>
      </c>
      <c r="F1515" s="252" t="n">
        <v>5222</v>
      </c>
      <c r="G1515" s="252" t="n">
        <v>8015</v>
      </c>
      <c r="H1515" s="253" t="n">
        <v>7623</v>
      </c>
      <c r="I1515" s="252" t="n"/>
      <c r="J1515" s="47">
        <f>+(((G1515-F1515)-(H1515-F1515))/(H1515-F1515))*100</f>
        <v/>
      </c>
      <c r="K1515" s="249" t="n"/>
      <c r="L1515" s="251" t="n"/>
      <c r="M1515" s="251" t="n"/>
      <c r="N1515" s="206" t="n"/>
      <c r="O1515" s="206" t="n"/>
      <c r="P1515" s="207">
        <f>+(((H1515-F1515)/1000)*1000)/10</f>
        <v/>
      </c>
      <c r="Q1515" s="207" t="n"/>
      <c r="R1515" s="26" t="inlineStr">
        <is>
          <t>FALSO</t>
        </is>
      </c>
      <c r="S1515" s="26" t="inlineStr">
        <is>
          <t>FALSO</t>
        </is>
      </c>
      <c r="T1515" s="211" t="n"/>
      <c r="U1515" s="211" t="n"/>
      <c r="V1515" s="290" t="inlineStr">
        <is>
          <t>Se descarta</t>
        </is>
      </c>
    </row>
    <row r="1516" hidden="1" ht="15.75" customHeight="1" s="412">
      <c r="A1516" s="199" t="n">
        <v>3407</v>
      </c>
      <c r="B1516" s="200" t="n">
        <v>163</v>
      </c>
      <c r="C1516" s="255" t="n">
        <v>258</v>
      </c>
      <c r="D1516" s="255" t="n">
        <v>13</v>
      </c>
      <c r="E1516" s="58" t="n">
        <v>43587</v>
      </c>
      <c r="F1516" s="255" t="n">
        <v>5193</v>
      </c>
      <c r="G1516" s="255" t="n">
        <v>7164</v>
      </c>
      <c r="H1516" s="256" t="n">
        <v>6826</v>
      </c>
      <c r="I1516" s="255" t="n">
        <v>1</v>
      </c>
      <c r="J1516" s="59">
        <f>+(((G1516-F1516)-(H1516-F1516))/(H1516-F1516))*100</f>
        <v/>
      </c>
      <c r="K1516" s="257" t="inlineStr">
        <is>
          <t>28/4</t>
        </is>
      </c>
      <c r="L1516" s="258">
        <f>AVERAGE(J1516:J1517)</f>
        <v/>
      </c>
      <c r="M1516" s="258">
        <f>_xlfn.STDEV.S(J1516,J1517)</f>
        <v/>
      </c>
      <c r="N1516" s="206" t="n">
        <v>1</v>
      </c>
      <c r="O1516" s="206" t="n"/>
      <c r="P1516" s="207">
        <f>+(((H1516-F1516)/1000)*1000)/10</f>
        <v/>
      </c>
      <c r="Q1516" s="207">
        <f>AVERAGE(P1516:P1517)</f>
        <v/>
      </c>
      <c r="R1516" s="26" t="inlineStr">
        <is>
          <t>FALSO</t>
        </is>
      </c>
      <c r="S1516" s="26" t="inlineStr">
        <is>
          <t>FALSO</t>
        </is>
      </c>
      <c r="T1516" s="211" t="n"/>
      <c r="U1516" s="211" t="n"/>
      <c r="V1516" s="290" t="inlineStr">
        <is>
          <t>Se descarta</t>
        </is>
      </c>
    </row>
    <row r="1517" hidden="1" ht="15.75" customHeight="1" s="412">
      <c r="A1517" s="199" t="n">
        <v>3408</v>
      </c>
      <c r="B1517" s="200" t="n">
        <v>164</v>
      </c>
      <c r="C1517" s="255" t="n">
        <v>258</v>
      </c>
      <c r="D1517" s="255" t="n">
        <v>13</v>
      </c>
      <c r="E1517" s="58" t="n">
        <v>43587</v>
      </c>
      <c r="F1517" s="255" t="n">
        <v>5245</v>
      </c>
      <c r="G1517" s="255" t="n">
        <v>7204</v>
      </c>
      <c r="H1517" s="256" t="n">
        <v>6865</v>
      </c>
      <c r="I1517" s="255" t="n"/>
      <c r="J1517" s="59">
        <f>+(((G1517-F1517)-(H1517-F1517))/(H1517-F1517))*100</f>
        <v/>
      </c>
      <c r="K1517" s="257" t="n"/>
      <c r="L1517" s="259" t="n"/>
      <c r="M1517" s="259" t="n"/>
      <c r="N1517" s="206" t="n"/>
      <c r="O1517" s="206" t="n"/>
      <c r="P1517" s="207">
        <f>+(((H1517-F1517)/1000)*1000)/10</f>
        <v/>
      </c>
      <c r="Q1517" s="207" t="n"/>
      <c r="R1517" s="26" t="inlineStr">
        <is>
          <t>FALSO</t>
        </is>
      </c>
      <c r="S1517" s="26" t="inlineStr">
        <is>
          <t>FALSO</t>
        </is>
      </c>
      <c r="T1517" s="211" t="n"/>
      <c r="U1517" s="211" t="n"/>
      <c r="V1517" s="290" t="inlineStr">
        <is>
          <t>Se descarta</t>
        </is>
      </c>
    </row>
    <row r="1518" hidden="1" ht="15.75" customHeight="1" s="412">
      <c r="A1518" s="199" t="n">
        <v>4127</v>
      </c>
      <c r="B1518" s="200" t="n">
        <v>157</v>
      </c>
      <c r="C1518" s="255" t="n">
        <v>258</v>
      </c>
      <c r="D1518" s="255" t="n">
        <v>15</v>
      </c>
      <c r="E1518" s="58" t="n">
        <v>43599</v>
      </c>
      <c r="F1518" s="255" t="n">
        <v>5319</v>
      </c>
      <c r="G1518" s="255" t="n">
        <v>7907</v>
      </c>
      <c r="H1518" s="256" t="n">
        <v>7363</v>
      </c>
      <c r="I1518" s="255" t="n"/>
      <c r="J1518" s="59">
        <f>+(((G1518-F1518)-(H1518-F1518))/(H1518-F1518))*100</f>
        <v/>
      </c>
      <c r="K1518" s="260" t="n"/>
      <c r="L1518" s="258">
        <f>AVERAGE(J1518:J1519)</f>
        <v/>
      </c>
      <c r="M1518" s="258">
        <f>_xlfn.STDEV.S(J1518,J1519)</f>
        <v/>
      </c>
      <c r="N1518" s="206" t="n"/>
      <c r="O1518" s="206" t="n"/>
      <c r="P1518" s="207">
        <f>+(((H1518-F1518)/1000)*1000)/10</f>
        <v/>
      </c>
      <c r="Q1518" s="207">
        <f>AVERAGE(P1518:P1519)</f>
        <v/>
      </c>
      <c r="R1518" s="26" t="inlineStr">
        <is>
          <t>FALSO</t>
        </is>
      </c>
      <c r="S1518" s="26" t="inlineStr">
        <is>
          <t>FALSO</t>
        </is>
      </c>
      <c r="T1518" s="211" t="n"/>
      <c r="U1518" s="211" t="n"/>
      <c r="V1518" s="290" t="inlineStr">
        <is>
          <t>Se descarta</t>
        </is>
      </c>
    </row>
    <row r="1519" hidden="1" ht="15.75" customHeight="1" s="412">
      <c r="A1519" s="199" t="n">
        <v>4128</v>
      </c>
      <c r="B1519" s="200" t="n">
        <v>158</v>
      </c>
      <c r="C1519" s="255" t="n">
        <v>258</v>
      </c>
      <c r="D1519" s="255" t="n">
        <v>15</v>
      </c>
      <c r="E1519" s="58" t="n">
        <v>43599</v>
      </c>
      <c r="F1519" s="255" t="n">
        <v>5219</v>
      </c>
      <c r="G1519" s="255" t="n">
        <v>7722</v>
      </c>
      <c r="H1519" s="256" t="n">
        <v>7199</v>
      </c>
      <c r="I1519" s="255" t="n"/>
      <c r="J1519" s="59">
        <f>+(((G1519-F1519)-(H1519-F1519))/(H1519-F1519))*100</f>
        <v/>
      </c>
      <c r="K1519" s="260" t="n"/>
      <c r="L1519" s="259" t="n"/>
      <c r="M1519" s="259" t="n"/>
      <c r="N1519" s="206" t="n"/>
      <c r="O1519" s="206" t="n"/>
      <c r="P1519" s="207">
        <f>+(((H1519-F1519)/1000)*1000)/10</f>
        <v/>
      </c>
      <c r="Q1519" s="207" t="n"/>
      <c r="R1519" s="26" t="inlineStr">
        <is>
          <t>FALSO</t>
        </is>
      </c>
      <c r="S1519" s="26" t="inlineStr">
        <is>
          <t>FALSO</t>
        </is>
      </c>
      <c r="T1519" s="211" t="n"/>
      <c r="U1519" s="211" t="n"/>
      <c r="V1519" s="290" t="inlineStr">
        <is>
          <t>Se descarta</t>
        </is>
      </c>
    </row>
    <row r="1520" hidden="1" ht="15.75" customHeight="1" s="412">
      <c r="A1520" s="199" t="n">
        <v>4773</v>
      </c>
      <c r="B1520" s="200" t="n">
        <v>157</v>
      </c>
      <c r="C1520" s="255" t="n">
        <v>258</v>
      </c>
      <c r="D1520" s="255" t="n">
        <v>17</v>
      </c>
      <c r="E1520" s="58" t="n">
        <v>43619</v>
      </c>
      <c r="F1520" s="255" t="n">
        <v>5319</v>
      </c>
      <c r="G1520" s="255" t="n">
        <v>7631</v>
      </c>
      <c r="H1520" s="256" t="n">
        <v>7229</v>
      </c>
      <c r="I1520" s="255" t="n"/>
      <c r="J1520" s="59">
        <f>+(((G1520-F1520)-(H1520-F1520))/(H1520-F1520))*100</f>
        <v/>
      </c>
      <c r="K1520" s="257" t="n"/>
      <c r="L1520" s="258">
        <f>AVERAGE(J1520:J1521)</f>
        <v/>
      </c>
      <c r="M1520" s="258">
        <f>_xlfn.STDEV.S(J1520,J1521)</f>
        <v/>
      </c>
      <c r="N1520" s="206" t="n"/>
      <c r="O1520" s="206" t="n"/>
      <c r="P1520" s="207">
        <f>+(((H1520-F1520)/1000)*1000)/10</f>
        <v/>
      </c>
      <c r="Q1520" s="207">
        <f>AVERAGE(P1520:P1521)</f>
        <v/>
      </c>
      <c r="R1520" s="26" t="inlineStr">
        <is>
          <t>FALSO</t>
        </is>
      </c>
      <c r="S1520" s="26" t="inlineStr">
        <is>
          <t>FALSO</t>
        </is>
      </c>
      <c r="T1520" s="211" t="n"/>
      <c r="U1520" s="211" t="n"/>
      <c r="V1520" s="290" t="inlineStr">
        <is>
          <t>Se descarta</t>
        </is>
      </c>
    </row>
    <row r="1521" hidden="1" ht="15.75" customHeight="1" s="412">
      <c r="A1521" s="199" t="n">
        <v>4774</v>
      </c>
      <c r="B1521" s="200" t="n">
        <v>158</v>
      </c>
      <c r="C1521" s="255" t="n">
        <v>258</v>
      </c>
      <c r="D1521" s="255" t="n">
        <v>17</v>
      </c>
      <c r="E1521" s="58" t="n">
        <v>43619</v>
      </c>
      <c r="F1521" s="255" t="n">
        <v>5219</v>
      </c>
      <c r="G1521" s="255" t="n">
        <v>7580</v>
      </c>
      <c r="H1521" s="256" t="n">
        <v>7168</v>
      </c>
      <c r="I1521" s="255" t="n"/>
      <c r="J1521" s="59">
        <f>+(((G1521-F1521)-(H1521-F1521))/(H1521-F1521))*100</f>
        <v/>
      </c>
      <c r="K1521" s="257" t="n"/>
      <c r="L1521" s="259" t="n"/>
      <c r="M1521" s="259" t="n"/>
      <c r="N1521" s="206" t="n"/>
      <c r="O1521" s="206" t="n"/>
      <c r="P1521" s="207">
        <f>+(((H1521-F1521)/1000)*1000)/10</f>
        <v/>
      </c>
      <c r="Q1521" s="207" t="n"/>
      <c r="R1521" s="26" t="inlineStr">
        <is>
          <t>FALSO</t>
        </is>
      </c>
      <c r="S1521" s="26" t="inlineStr">
        <is>
          <t>FALSO</t>
        </is>
      </c>
      <c r="T1521" s="211" t="n"/>
      <c r="U1521" s="211" t="n"/>
      <c r="V1521" s="290" t="inlineStr">
        <is>
          <t>Se descarta</t>
        </is>
      </c>
    </row>
    <row r="1522" hidden="1" ht="15.75" customHeight="1" s="412">
      <c r="A1522" s="199" t="n">
        <v>5379</v>
      </c>
      <c r="B1522" s="200" t="n">
        <v>117</v>
      </c>
      <c r="C1522" s="252" t="n">
        <v>258</v>
      </c>
      <c r="D1522" s="252" t="n">
        <v>19</v>
      </c>
      <c r="E1522" s="139" t="n">
        <v>43637</v>
      </c>
      <c r="F1522" s="252" t="n">
        <v>5221</v>
      </c>
      <c r="G1522" s="252" t="n">
        <v>8167</v>
      </c>
      <c r="H1522" s="253" t="n">
        <v>7579</v>
      </c>
      <c r="I1522" s="252" t="n">
        <v>5</v>
      </c>
      <c r="J1522" s="261">
        <f>+(((G1522-F1522)-(H1522-F1522))/(H1522-F1522))*100</f>
        <v/>
      </c>
      <c r="K1522" s="262" t="n"/>
      <c r="L1522" s="263">
        <f>AVERAGE(J1522:J1523)</f>
        <v/>
      </c>
      <c r="M1522" s="263">
        <f>_xlfn.STDEV.S(J1522,J1523)</f>
        <v/>
      </c>
      <c r="N1522" s="206" t="n"/>
      <c r="O1522" s="206" t="n"/>
      <c r="P1522" s="207">
        <f>+(((H1522-F1522)/1000)*1000)/10</f>
        <v/>
      </c>
      <c r="Q1522" s="207">
        <f>AVERAGE(P1522:P1523)</f>
        <v/>
      </c>
      <c r="R1522" s="26" t="inlineStr">
        <is>
          <t>FALSO</t>
        </is>
      </c>
      <c r="S1522" s="26" t="inlineStr">
        <is>
          <t>FALSO</t>
        </is>
      </c>
      <c r="T1522" s="211" t="n"/>
      <c r="U1522" s="211" t="n"/>
      <c r="V1522" s="290" t="inlineStr">
        <is>
          <t>Se descarta</t>
        </is>
      </c>
    </row>
    <row r="1523" hidden="1" ht="15.75" customHeight="1" s="412">
      <c r="A1523" s="199" t="n">
        <v>5380</v>
      </c>
      <c r="B1523" s="200" t="n">
        <v>118</v>
      </c>
      <c r="C1523" s="252" t="n">
        <v>258</v>
      </c>
      <c r="D1523" s="252" t="n">
        <v>19</v>
      </c>
      <c r="E1523" s="139" t="n">
        <v>43637</v>
      </c>
      <c r="F1523" s="252" t="n">
        <v>5249</v>
      </c>
      <c r="G1523" s="252" t="n">
        <v>8122</v>
      </c>
      <c r="H1523" s="253" t="n">
        <v>7550</v>
      </c>
      <c r="I1523" s="252" t="n"/>
      <c r="J1523" s="261">
        <f>+(((G1523-F1523)-(H1523-F1523))/(H1523-F1523))*100</f>
        <v/>
      </c>
      <c r="K1523" s="262" t="n"/>
      <c r="L1523" s="207" t="n"/>
      <c r="M1523" s="207" t="n"/>
      <c r="N1523" s="206" t="n"/>
      <c r="O1523" s="206" t="n"/>
      <c r="P1523" s="207">
        <f>+(((H1523-F1523)/1000)*1000)/10</f>
        <v/>
      </c>
      <c r="Q1523" s="207" t="n"/>
      <c r="R1523" s="26" t="inlineStr">
        <is>
          <t>FALSO</t>
        </is>
      </c>
      <c r="S1523" s="26" t="inlineStr">
        <is>
          <t>FALSO</t>
        </is>
      </c>
      <c r="T1523" s="211" t="n"/>
      <c r="U1523" s="211" t="n"/>
      <c r="V1523" s="290" t="inlineStr">
        <is>
          <t>Se descarta</t>
        </is>
      </c>
    </row>
    <row r="1524" hidden="1" ht="15.75" customHeight="1" s="412">
      <c r="A1524" s="199" t="n">
        <v>6053</v>
      </c>
      <c r="B1524" s="200" t="n">
        <v>150</v>
      </c>
      <c r="C1524" s="252" t="n">
        <v>258</v>
      </c>
      <c r="D1524" s="252" t="n">
        <v>22</v>
      </c>
      <c r="E1524" s="139" t="n">
        <v>43685</v>
      </c>
      <c r="F1524" s="252" t="n">
        <v>5188</v>
      </c>
      <c r="G1524" s="252" t="n">
        <v>7331</v>
      </c>
      <c r="H1524" s="253" t="n">
        <v>7016</v>
      </c>
      <c r="I1524" s="252" t="n">
        <v>5</v>
      </c>
      <c r="J1524" s="47">
        <f>+(((G1524-F1524)-(H1524-F1524))/(H1524-F1524))*100</f>
        <v/>
      </c>
      <c r="K1524" s="249" t="n"/>
      <c r="L1524" s="250">
        <f>AVERAGE(J1524:J1525)</f>
        <v/>
      </c>
      <c r="M1524" s="250">
        <f>_xlfn.STDEV.S(J1524,J1525)</f>
        <v/>
      </c>
      <c r="N1524" s="206" t="n"/>
      <c r="O1524" s="206" t="n"/>
      <c r="P1524" s="207">
        <f>+(((H1524-F1524)/1000)*1000)/10</f>
        <v/>
      </c>
      <c r="Q1524" s="207">
        <f>AVERAGE(P1524:P1525)</f>
        <v/>
      </c>
      <c r="R1524" s="26" t="inlineStr">
        <is>
          <t>FALSO</t>
        </is>
      </c>
      <c r="S1524" s="26" t="inlineStr">
        <is>
          <t>FALSO</t>
        </is>
      </c>
      <c r="T1524" s="211" t="n"/>
      <c r="U1524" s="211" t="n"/>
      <c r="V1524" s="290" t="inlineStr">
        <is>
          <t>Se descarta</t>
        </is>
      </c>
    </row>
    <row r="1525" hidden="1" ht="15.75" customHeight="1" s="412">
      <c r="A1525" s="199" t="n">
        <v>6054</v>
      </c>
      <c r="B1525" s="200" t="n">
        <v>150</v>
      </c>
      <c r="C1525" s="252" t="n">
        <v>258</v>
      </c>
      <c r="D1525" s="252" t="n">
        <v>22</v>
      </c>
      <c r="E1525" s="139" t="n">
        <v>43685</v>
      </c>
      <c r="F1525" s="252" t="n">
        <v>5188</v>
      </c>
      <c r="G1525" s="252" t="n">
        <v>7379</v>
      </c>
      <c r="H1525" s="253" t="n">
        <v>7065</v>
      </c>
      <c r="I1525" s="252" t="n"/>
      <c r="J1525" s="47">
        <f>+(((G1525-F1525)-(H1525-F1525))/(H1525-F1525))*100</f>
        <v/>
      </c>
      <c r="K1525" s="249" t="n"/>
      <c r="L1525" s="251" t="n"/>
      <c r="M1525" s="251" t="n"/>
      <c r="N1525" s="206" t="n"/>
      <c r="O1525" s="206" t="n"/>
      <c r="P1525" s="207">
        <f>+(((H1525-F1525)/1000)*1000)/10</f>
        <v/>
      </c>
      <c r="Q1525" s="207" t="n"/>
      <c r="R1525" s="26" t="inlineStr">
        <is>
          <t>FALSO</t>
        </is>
      </c>
      <c r="S1525" s="26" t="inlineStr">
        <is>
          <t>FALSO</t>
        </is>
      </c>
      <c r="T1525" s="211" t="n"/>
      <c r="U1525" s="211" t="n"/>
      <c r="V1525" s="290" t="inlineStr">
        <is>
          <t>Se descarta</t>
        </is>
      </c>
    </row>
    <row r="1526" hidden="1" ht="15.75" customHeight="1" s="412">
      <c r="A1526" s="199" t="n">
        <v>2977</v>
      </c>
      <c r="B1526" s="200" t="n">
        <v>61</v>
      </c>
      <c r="C1526" s="246" t="n">
        <v>259</v>
      </c>
      <c r="D1526" s="246" t="n">
        <v>11</v>
      </c>
      <c r="E1526" s="46" t="n">
        <v>43571</v>
      </c>
      <c r="F1526" s="247" t="n">
        <v>5212</v>
      </c>
      <c r="G1526" s="246" t="n">
        <v>8142</v>
      </c>
      <c r="H1526" s="248" t="n">
        <v>7038</v>
      </c>
      <c r="I1526" s="246" t="n">
        <v>2</v>
      </c>
      <c r="J1526" s="47">
        <f>+(((G1526-F1526)-(H1526-F1526))/(H1526-F1526))*100</f>
        <v/>
      </c>
      <c r="K1526" s="249" t="n">
        <v>0.25</v>
      </c>
      <c r="L1526" s="250">
        <f>AVERAGE(J1526:J1527)</f>
        <v/>
      </c>
      <c r="M1526" s="250">
        <f>_xlfn.STDEV.S(J1526,J1527)</f>
        <v/>
      </c>
      <c r="N1526" s="206" t="n">
        <v>2</v>
      </c>
      <c r="O1526" s="206" t="n"/>
      <c r="P1526" s="207">
        <f>+(((H1526-F1526)/1000)*1000)/10</f>
        <v/>
      </c>
      <c r="Q1526" s="207">
        <f>AVERAGE(P1526:P1527)</f>
        <v/>
      </c>
      <c r="R1526" s="26" t="inlineStr">
        <is>
          <t>FALSO</t>
        </is>
      </c>
      <c r="S1526" s="26" t="inlineStr">
        <is>
          <t>FALSO</t>
        </is>
      </c>
      <c r="T1526" s="211" t="n"/>
      <c r="U1526" s="211" t="n"/>
      <c r="V1526" s="290" t="inlineStr">
        <is>
          <t>Se descarta</t>
        </is>
      </c>
    </row>
    <row r="1527" hidden="1" ht="15.75" customHeight="1" s="412">
      <c r="A1527" s="199" t="n">
        <v>2978</v>
      </c>
      <c r="B1527" s="200" t="n">
        <v>62</v>
      </c>
      <c r="C1527" s="246" t="n">
        <v>259</v>
      </c>
      <c r="D1527" s="246" t="n">
        <v>11</v>
      </c>
      <c r="E1527" s="46" t="n">
        <v>43571</v>
      </c>
      <c r="F1527" s="247" t="n">
        <v>5209</v>
      </c>
      <c r="G1527" s="246" t="n">
        <v>8634</v>
      </c>
      <c r="H1527" s="248" t="n">
        <v>7298</v>
      </c>
      <c r="I1527" s="246" t="n"/>
      <c r="J1527" s="47">
        <f>+(((G1527-F1527)-(H1527-F1527))/(H1527-F1527))*100</f>
        <v/>
      </c>
      <c r="K1527" s="249" t="n"/>
      <c r="L1527" s="251" t="n"/>
      <c r="M1527" s="251" t="n"/>
      <c r="N1527" s="206" t="n"/>
      <c r="O1527" s="206" t="n"/>
      <c r="P1527" s="207">
        <f>+(((H1527-F1527)/1000)*1000)/10</f>
        <v/>
      </c>
      <c r="Q1527" s="207" t="n"/>
      <c r="R1527" s="26" t="inlineStr">
        <is>
          <t>FALSO</t>
        </is>
      </c>
      <c r="S1527" s="26" t="inlineStr">
        <is>
          <t>FALSO</t>
        </is>
      </c>
      <c r="T1527" s="211" t="n"/>
      <c r="U1527" s="211" t="n"/>
      <c r="V1527" s="290" t="inlineStr">
        <is>
          <t>Se descarta</t>
        </is>
      </c>
    </row>
    <row r="1528" hidden="1" ht="15.75" customHeight="1" s="412">
      <c r="A1528" s="199" t="n">
        <v>3781</v>
      </c>
      <c r="B1528" s="200" t="n">
        <v>203</v>
      </c>
      <c r="C1528" s="246" t="n">
        <v>259</v>
      </c>
      <c r="D1528" s="246" t="n">
        <v>14</v>
      </c>
      <c r="E1528" s="46" t="n">
        <v>43591</v>
      </c>
      <c r="F1528" s="246" t="n">
        <v>5215</v>
      </c>
      <c r="G1528" s="247" t="n">
        <v>8460</v>
      </c>
      <c r="H1528" s="248" t="n">
        <v>7669</v>
      </c>
      <c r="I1528" s="246" t="n"/>
      <c r="J1528" s="47">
        <f>+(((G1528-F1528)-(H1528-F1528))/(H1528-F1528))*100</f>
        <v/>
      </c>
      <c r="K1528" s="249" t="inlineStr">
        <is>
          <t>MF</t>
        </is>
      </c>
      <c r="L1528" s="250">
        <f>AVERAGE(J1528:J1529)</f>
        <v/>
      </c>
      <c r="M1528" s="250">
        <f>_xlfn.STDEV.S(J1528,J1529)</f>
        <v/>
      </c>
      <c r="N1528" s="206" t="n"/>
      <c r="O1528" s="206" t="n"/>
      <c r="P1528" s="207">
        <f>+(((H1528-F1528)/1000)*1000)/10</f>
        <v/>
      </c>
      <c r="Q1528" s="207">
        <f>AVERAGE(P1528:P1529)</f>
        <v/>
      </c>
      <c r="R1528" s="26" t="inlineStr">
        <is>
          <t>FALSO</t>
        </is>
      </c>
      <c r="S1528" s="26" t="inlineStr">
        <is>
          <t>FALSO</t>
        </is>
      </c>
      <c r="T1528" s="211" t="n"/>
      <c r="U1528" s="211" t="n"/>
      <c r="V1528" s="290" t="inlineStr">
        <is>
          <t>Se descarta</t>
        </is>
      </c>
    </row>
    <row r="1529" hidden="1" ht="15.75" customHeight="1" s="412">
      <c r="A1529" s="199" t="n">
        <v>3782</v>
      </c>
      <c r="B1529" s="200" t="n">
        <v>204</v>
      </c>
      <c r="C1529" s="246" t="n">
        <v>259</v>
      </c>
      <c r="D1529" s="246" t="n">
        <v>14</v>
      </c>
      <c r="E1529" s="46" t="n">
        <v>43591</v>
      </c>
      <c r="F1529" s="246" t="n">
        <v>5239</v>
      </c>
      <c r="G1529" s="247" t="n">
        <v>8595</v>
      </c>
      <c r="H1529" s="248" t="n">
        <v>7804</v>
      </c>
      <c r="I1529" s="246" t="n"/>
      <c r="J1529" s="47">
        <f>+(((G1529-F1529)-(H1529-F1529))/(H1529-F1529))*100</f>
        <v/>
      </c>
      <c r="K1529" s="249" t="n"/>
      <c r="L1529" s="251" t="n"/>
      <c r="M1529" s="251" t="n"/>
      <c r="N1529" s="206" t="n"/>
      <c r="O1529" s="206" t="n"/>
      <c r="P1529" s="207">
        <f>+(((H1529-F1529)/1000)*1000)/10</f>
        <v/>
      </c>
      <c r="Q1529" s="207" t="n"/>
      <c r="R1529" s="26" t="inlineStr">
        <is>
          <t>FALSO</t>
        </is>
      </c>
      <c r="S1529" s="26" t="inlineStr">
        <is>
          <t>FALSO</t>
        </is>
      </c>
      <c r="T1529" s="211" t="n"/>
      <c r="U1529" s="211" t="n"/>
      <c r="V1529" s="290" t="inlineStr">
        <is>
          <t>Se descarta</t>
        </is>
      </c>
    </row>
    <row r="1530" ht="15.75" customHeight="1" s="412">
      <c r="A1530" s="199" t="n">
        <v>4441</v>
      </c>
      <c r="B1530" s="200" t="n">
        <v>147</v>
      </c>
      <c r="C1530" s="246" t="n">
        <v>259</v>
      </c>
      <c r="D1530" s="246" t="n">
        <v>16</v>
      </c>
      <c r="E1530" s="46" t="n">
        <v>43607</v>
      </c>
      <c r="F1530" s="246" t="n">
        <v>5265</v>
      </c>
      <c r="G1530" s="246" t="n">
        <v>8137</v>
      </c>
      <c r="H1530" s="248" t="n">
        <v>7578</v>
      </c>
      <c r="I1530" s="246" t="n">
        <v>2</v>
      </c>
      <c r="J1530" s="47">
        <f>+(((G1530-F1530)-(H1530-F1530))/(H1530-F1530))*100</f>
        <v/>
      </c>
      <c r="K1530" s="249" t="n"/>
      <c r="L1530" s="250">
        <f>AVERAGE(J1530:J1531)</f>
        <v/>
      </c>
      <c r="M1530" s="250">
        <f>_xlfn.STDEV.S(J1530,J1531)</f>
        <v/>
      </c>
      <c r="N1530" s="206" t="n"/>
      <c r="O1530" s="206" t="n"/>
      <c r="P1530" s="207">
        <f>+(((H1530-F1530)/1000)*1000)/10</f>
        <v/>
      </c>
      <c r="Q1530" s="207">
        <f>AVERAGE(P1530:P1531)</f>
        <v/>
      </c>
      <c r="R1530" s="26" t="inlineStr">
        <is>
          <t>FALSO</t>
        </is>
      </c>
      <c r="S1530" s="26" t="inlineStr">
        <is>
          <t>FALSO</t>
        </is>
      </c>
      <c r="T1530" s="211" t="n"/>
      <c r="U1530" s="211" t="n"/>
      <c r="V1530" s="290" t="inlineStr">
        <is>
          <t>Plot válido</t>
        </is>
      </c>
    </row>
    <row r="1531" ht="15.75" customHeight="1" s="412">
      <c r="A1531" s="199" t="n">
        <v>4442</v>
      </c>
      <c r="B1531" s="200" t="n">
        <v>148</v>
      </c>
      <c r="C1531" s="246" t="n">
        <v>259</v>
      </c>
      <c r="D1531" s="246" t="n">
        <v>16</v>
      </c>
      <c r="E1531" s="46" t="n">
        <v>43607</v>
      </c>
      <c r="F1531" s="246" t="n">
        <v>5186</v>
      </c>
      <c r="G1531" s="246" t="n">
        <v>8372</v>
      </c>
      <c r="H1531" s="248" t="n">
        <v>7743</v>
      </c>
      <c r="I1531" s="246" t="n"/>
      <c r="J1531" s="47">
        <f>+(((G1531-F1531)-(H1531-F1531))/(H1531-F1531))*100</f>
        <v/>
      </c>
      <c r="K1531" s="249" t="n"/>
      <c r="L1531" s="251" t="n"/>
      <c r="M1531" s="251" t="n"/>
      <c r="N1531" s="206" t="n"/>
      <c r="O1531" s="206" t="n"/>
      <c r="P1531" s="207">
        <f>+(((H1531-F1531)/1000)*1000)/10</f>
        <v/>
      </c>
      <c r="Q1531" s="207" t="n"/>
      <c r="R1531" s="26" t="inlineStr">
        <is>
          <t>FALSO</t>
        </is>
      </c>
      <c r="S1531" s="26" t="inlineStr">
        <is>
          <t>FALSO</t>
        </is>
      </c>
      <c r="T1531" s="211" t="n"/>
      <c r="U1531" s="211" t="n"/>
      <c r="V1531" s="290" t="inlineStr">
        <is>
          <t>Plot válido</t>
        </is>
      </c>
    </row>
    <row r="1532" ht="15.75" customHeight="1" s="412">
      <c r="A1532" s="199" t="n">
        <v>5087</v>
      </c>
      <c r="B1532" s="200" t="n">
        <v>147</v>
      </c>
      <c r="C1532" s="246" t="n">
        <v>259</v>
      </c>
      <c r="D1532" s="246" t="n">
        <v>18</v>
      </c>
      <c r="E1532" s="46" t="n">
        <v>43626</v>
      </c>
      <c r="F1532" s="246" t="n">
        <v>5265</v>
      </c>
      <c r="G1532" s="246" t="n">
        <v>7992</v>
      </c>
      <c r="H1532" s="248" t="n">
        <v>7535</v>
      </c>
      <c r="I1532" s="246" t="n">
        <v>6</v>
      </c>
      <c r="J1532" s="47">
        <f>+(((G1532-F1532)-(H1532-F1532))/(H1532-F1532))*100</f>
        <v/>
      </c>
      <c r="K1532" s="249" t="n"/>
      <c r="L1532" s="250">
        <f>AVERAGE(J1532:J1533)</f>
        <v/>
      </c>
      <c r="M1532" s="250">
        <f>_xlfn.STDEV.S(J1532,J1533)</f>
        <v/>
      </c>
      <c r="N1532" s="206" t="n"/>
      <c r="O1532" s="206" t="n"/>
      <c r="P1532" s="207">
        <f>+(((H1532-F1532)/1000)*1000)/10</f>
        <v/>
      </c>
      <c r="Q1532" s="207">
        <f>AVERAGE(P1532:P1533)</f>
        <v/>
      </c>
      <c r="R1532" s="26" t="inlineStr">
        <is>
          <t>FALSO</t>
        </is>
      </c>
      <c r="S1532" s="26" t="inlineStr">
        <is>
          <t>FALSO</t>
        </is>
      </c>
      <c r="T1532" s="211" t="n"/>
      <c r="U1532" s="211" t="n"/>
      <c r="V1532" s="290" t="inlineStr">
        <is>
          <t>Plot válido</t>
        </is>
      </c>
    </row>
    <row r="1533" ht="15.75" customHeight="1" s="412">
      <c r="A1533" s="199" t="n">
        <v>5088</v>
      </c>
      <c r="B1533" s="200" t="n">
        <v>148</v>
      </c>
      <c r="C1533" s="246" t="n">
        <v>259</v>
      </c>
      <c r="D1533" s="246" t="n">
        <v>18</v>
      </c>
      <c r="E1533" s="46" t="n">
        <v>43626</v>
      </c>
      <c r="F1533" s="246" t="n">
        <v>5186</v>
      </c>
      <c r="G1533" s="246" t="n">
        <v>7913</v>
      </c>
      <c r="H1533" s="248" t="n">
        <v>7455</v>
      </c>
      <c r="I1533" s="246" t="n"/>
      <c r="J1533" s="47">
        <f>+(((G1533-F1533)-(H1533-F1533))/(H1533-F1533))*100</f>
        <v/>
      </c>
      <c r="K1533" s="249" t="n"/>
      <c r="L1533" s="251" t="n"/>
      <c r="M1533" s="251" t="n"/>
      <c r="N1533" s="206" t="n"/>
      <c r="O1533" s="206" t="n"/>
      <c r="P1533" s="207">
        <f>+(((H1533-F1533)/1000)*1000)/10</f>
        <v/>
      </c>
      <c r="Q1533" s="207" t="n"/>
      <c r="R1533" s="26" t="inlineStr">
        <is>
          <t>FALSO</t>
        </is>
      </c>
      <c r="S1533" s="26" t="inlineStr">
        <is>
          <t>FALSO</t>
        </is>
      </c>
      <c r="T1533" s="211" t="n"/>
      <c r="U1533" s="211" t="n"/>
      <c r="V1533" s="290" t="inlineStr">
        <is>
          <t>Plot válido</t>
        </is>
      </c>
    </row>
    <row r="1534" ht="15.75" customHeight="1" s="412">
      <c r="A1534" s="199" t="n">
        <v>5641</v>
      </c>
      <c r="B1534" s="200" t="n">
        <v>85</v>
      </c>
      <c r="C1534" s="252" t="n">
        <v>259</v>
      </c>
      <c r="D1534" s="252" t="n">
        <v>21</v>
      </c>
      <c r="E1534" s="139" t="n">
        <v>43657</v>
      </c>
      <c r="F1534" s="252" t="n">
        <v>5253</v>
      </c>
      <c r="G1534" s="252" t="n">
        <v>8516</v>
      </c>
      <c r="H1534" s="253" t="n">
        <v>7964</v>
      </c>
      <c r="I1534" s="252" t="n">
        <v>6</v>
      </c>
      <c r="J1534" s="47">
        <f>+(((G1534-F1534)-(H1534-F1534))/(H1534-F1534))*100</f>
        <v/>
      </c>
      <c r="K1534" s="249" t="n"/>
      <c r="L1534" s="250">
        <f>AVERAGE(J1534:J1535)</f>
        <v/>
      </c>
      <c r="M1534" s="250">
        <f>_xlfn.STDEV.S(J1534,J1535)</f>
        <v/>
      </c>
      <c r="N1534" s="206" t="n"/>
      <c r="O1534" s="206" t="n"/>
      <c r="P1534" s="207">
        <f>+(((H1534-F1534)/1000)*1000)/10</f>
        <v/>
      </c>
      <c r="Q1534" s="207">
        <f>AVERAGE(P1534:P1535)</f>
        <v/>
      </c>
      <c r="R1534" s="26" t="inlineStr">
        <is>
          <t>FALSO</t>
        </is>
      </c>
      <c r="S1534" s="26" t="inlineStr">
        <is>
          <t>FALSO</t>
        </is>
      </c>
      <c r="T1534" s="211" t="n"/>
      <c r="U1534" s="211" t="n"/>
      <c r="V1534" s="290" t="inlineStr">
        <is>
          <t>Plot válido</t>
        </is>
      </c>
    </row>
    <row r="1535" ht="15.75" customHeight="1" s="412">
      <c r="A1535" s="199" t="n">
        <v>5642</v>
      </c>
      <c r="B1535" s="200" t="n">
        <v>86</v>
      </c>
      <c r="C1535" s="252" t="n">
        <v>259</v>
      </c>
      <c r="D1535" s="252" t="n">
        <v>21</v>
      </c>
      <c r="E1535" s="139" t="n">
        <v>43657</v>
      </c>
      <c r="F1535" s="252" t="n">
        <v>5281</v>
      </c>
      <c r="G1535" s="252" t="n">
        <v>8645</v>
      </c>
      <c r="H1535" s="253" t="n">
        <v>8055</v>
      </c>
      <c r="I1535" s="252" t="n"/>
      <c r="J1535" s="47">
        <f>+(((G1535-F1535)-(H1535-F1535))/(H1535-F1535))*100</f>
        <v/>
      </c>
      <c r="K1535" s="249" t="n"/>
      <c r="L1535" s="251" t="n"/>
      <c r="M1535" s="251" t="n"/>
      <c r="N1535" s="206" t="n"/>
      <c r="O1535" s="206" t="n"/>
      <c r="P1535" s="207">
        <f>+(((H1535-F1535)/1000)*1000)/10</f>
        <v/>
      </c>
      <c r="Q1535" s="207" t="n"/>
      <c r="R1535" s="26" t="inlineStr">
        <is>
          <t>FALSO</t>
        </is>
      </c>
      <c r="S1535" s="26" t="inlineStr">
        <is>
          <t>FALSO</t>
        </is>
      </c>
      <c r="T1535" s="211" t="n"/>
      <c r="U1535" s="211" t="n"/>
      <c r="V1535" s="290" t="inlineStr">
        <is>
          <t>Plot válido</t>
        </is>
      </c>
    </row>
    <row r="1536" ht="15.75" customHeight="1" s="412">
      <c r="A1536" s="199" t="n">
        <v>6055</v>
      </c>
      <c r="B1536" s="200" t="n">
        <v>151</v>
      </c>
      <c r="C1536" s="252" t="n">
        <v>259</v>
      </c>
      <c r="D1536" s="252" t="n">
        <v>22</v>
      </c>
      <c r="E1536" s="139" t="n">
        <v>43685</v>
      </c>
      <c r="F1536" s="252" t="n">
        <v>5221</v>
      </c>
      <c r="G1536" s="252" t="n">
        <v>8303</v>
      </c>
      <c r="H1536" s="253" t="n">
        <v>7845</v>
      </c>
      <c r="I1536" s="252" t="n">
        <v>8</v>
      </c>
      <c r="J1536" s="47">
        <f>+(((G1536-F1536)-(H1536-F1536))/(H1536-F1536))*100</f>
        <v/>
      </c>
      <c r="K1536" s="249" t="n"/>
      <c r="L1536" s="250">
        <f>AVERAGE(J1536:J1537)</f>
        <v/>
      </c>
      <c r="M1536" s="250">
        <f>_xlfn.STDEV.S(J1536,J1537)</f>
        <v/>
      </c>
      <c r="N1536" s="206" t="n"/>
      <c r="O1536" s="206" t="n"/>
      <c r="P1536" s="207">
        <f>+(((H1536-F1536)/1000)*1000)/10</f>
        <v/>
      </c>
      <c r="Q1536" s="207">
        <f>AVERAGE(P1536:P1537)</f>
        <v/>
      </c>
      <c r="R1536" s="26" t="inlineStr">
        <is>
          <t>FALSO</t>
        </is>
      </c>
      <c r="S1536" s="26" t="inlineStr">
        <is>
          <t>FALSO</t>
        </is>
      </c>
      <c r="T1536" s="211" t="n"/>
      <c r="U1536" s="211" t="n"/>
      <c r="V1536" s="290" t="inlineStr">
        <is>
          <t>Plot válido</t>
        </is>
      </c>
    </row>
    <row r="1537" ht="15.75" customHeight="1" s="412">
      <c r="A1537" s="199" t="n">
        <v>6056</v>
      </c>
      <c r="B1537" s="200" t="n">
        <v>151</v>
      </c>
      <c r="C1537" s="252" t="n">
        <v>259</v>
      </c>
      <c r="D1537" s="252" t="n">
        <v>22</v>
      </c>
      <c r="E1537" s="139" t="n">
        <v>43685</v>
      </c>
      <c r="F1537" s="252" t="n">
        <v>5221</v>
      </c>
      <c r="G1537" s="252" t="n">
        <v>8377</v>
      </c>
      <c r="H1537" s="253" t="n">
        <v>7919</v>
      </c>
      <c r="I1537" s="252" t="n"/>
      <c r="J1537" s="47">
        <f>+(((G1537-F1537)-(H1537-F1537))/(H1537-F1537))*100</f>
        <v/>
      </c>
      <c r="K1537" s="249" t="n"/>
      <c r="L1537" s="251" t="n"/>
      <c r="M1537" s="251" t="n"/>
      <c r="N1537" s="206" t="n"/>
      <c r="O1537" s="206" t="n"/>
      <c r="P1537" s="207">
        <f>+(((H1537-F1537)/1000)*1000)/10</f>
        <v/>
      </c>
      <c r="Q1537" s="207" t="n"/>
      <c r="R1537" s="26" t="inlineStr">
        <is>
          <t>FALSO</t>
        </is>
      </c>
      <c r="S1537" s="26" t="inlineStr">
        <is>
          <t>FALSO</t>
        </is>
      </c>
      <c r="T1537" s="211" t="n"/>
      <c r="U1537" s="211" t="n"/>
      <c r="V1537" s="290" t="inlineStr">
        <is>
          <t>Plot válido</t>
        </is>
      </c>
    </row>
    <row r="1538" ht="15.75" customHeight="1" s="412">
      <c r="A1538" s="199" t="n">
        <v>2979</v>
      </c>
      <c r="B1538" s="200" t="n">
        <v>63</v>
      </c>
      <c r="C1538" s="246" t="n">
        <v>260</v>
      </c>
      <c r="D1538" s="246" t="n">
        <v>11</v>
      </c>
      <c r="E1538" s="46" t="n">
        <v>43571</v>
      </c>
      <c r="F1538" s="247" t="n">
        <v>5214</v>
      </c>
      <c r="G1538" s="246" t="n">
        <v>8825</v>
      </c>
      <c r="H1538" s="248" t="n">
        <v>7124</v>
      </c>
      <c r="I1538" s="246" t="n">
        <v>2</v>
      </c>
      <c r="J1538" s="47">
        <f>+(((G1538-F1538)-(H1538-F1538))/(H1538-F1538))*100</f>
        <v/>
      </c>
      <c r="K1538" s="249" t="n">
        <v>0.25</v>
      </c>
      <c r="L1538" s="250">
        <f>AVERAGE(J1538:J1539)</f>
        <v/>
      </c>
      <c r="M1538" s="250">
        <f>_xlfn.STDEV.S(J1538,J1539)</f>
        <v/>
      </c>
      <c r="N1538" s="206" t="n">
        <v>2</v>
      </c>
      <c r="O1538" s="206" t="n"/>
      <c r="P1538" s="207">
        <f>+(((H1538-F1538)/1000)*1000)/10</f>
        <v/>
      </c>
      <c r="Q1538" s="207">
        <f>AVERAGE(P1538:P1539)</f>
        <v/>
      </c>
      <c r="R1538" s="26" t="inlineStr">
        <is>
          <t>FALSO</t>
        </is>
      </c>
      <c r="S1538" s="26" t="inlineStr">
        <is>
          <t>FALSO</t>
        </is>
      </c>
      <c r="T1538" s="211" t="n"/>
      <c r="U1538" s="211" t="n"/>
      <c r="V1538" s="290" t="inlineStr">
        <is>
          <t>Plot válido</t>
        </is>
      </c>
    </row>
    <row r="1539" ht="15.75" customHeight="1" s="412">
      <c r="A1539" s="199" t="n">
        <v>2980</v>
      </c>
      <c r="B1539" s="200" t="n">
        <v>64</v>
      </c>
      <c r="C1539" s="246" t="n">
        <v>260</v>
      </c>
      <c r="D1539" s="246" t="n">
        <v>11</v>
      </c>
      <c r="E1539" s="46" t="n">
        <v>43571</v>
      </c>
      <c r="F1539" s="247" t="n">
        <v>5232</v>
      </c>
      <c r="G1539" s="246" t="n">
        <v>8771</v>
      </c>
      <c r="H1539" s="248" t="n">
        <v>7125</v>
      </c>
      <c r="I1539" s="246" t="n"/>
      <c r="J1539" s="47">
        <f>+(((G1539-F1539)-(H1539-F1539))/(H1539-F1539))*100</f>
        <v/>
      </c>
      <c r="K1539" s="249" t="n"/>
      <c r="L1539" s="251" t="n"/>
      <c r="M1539" s="251" t="n"/>
      <c r="N1539" s="206" t="n"/>
      <c r="O1539" s="206" t="n"/>
      <c r="P1539" s="207">
        <f>+(((H1539-F1539)/1000)*1000)/10</f>
        <v/>
      </c>
      <c r="Q1539" s="207" t="n"/>
      <c r="R1539" s="26" t="inlineStr">
        <is>
          <t>FALSO</t>
        </is>
      </c>
      <c r="S1539" s="26" t="inlineStr">
        <is>
          <t>FALSO</t>
        </is>
      </c>
      <c r="T1539" s="211" t="n"/>
      <c r="U1539" s="211" t="n"/>
      <c r="V1539" s="290" t="inlineStr">
        <is>
          <t>Plot válido</t>
        </is>
      </c>
    </row>
    <row r="1540" ht="15.75" customHeight="1" s="412">
      <c r="A1540" s="199" t="n">
        <v>3783</v>
      </c>
      <c r="B1540" s="200" t="n">
        <v>205</v>
      </c>
      <c r="C1540" s="246" t="n">
        <v>260</v>
      </c>
      <c r="D1540" s="246" t="n">
        <v>14</v>
      </c>
      <c r="E1540" s="46" t="n">
        <v>43591</v>
      </c>
      <c r="F1540" s="246" t="n">
        <v>5204</v>
      </c>
      <c r="G1540" s="247" t="n">
        <v>7990</v>
      </c>
      <c r="H1540" s="248" t="n">
        <v>7226</v>
      </c>
      <c r="I1540" s="246" t="n"/>
      <c r="J1540" s="47">
        <f>+(((G1540-F1540)-(H1540-F1540))/(H1540-F1540))*100</f>
        <v/>
      </c>
      <c r="K1540" s="249" t="inlineStr">
        <is>
          <t>MF</t>
        </is>
      </c>
      <c r="L1540" s="250">
        <f>AVERAGE(J1540:J1541)</f>
        <v/>
      </c>
      <c r="M1540" s="250">
        <f>_xlfn.STDEV.S(J1540,J1541)</f>
        <v/>
      </c>
      <c r="N1540" s="206" t="n"/>
      <c r="O1540" s="206" t="n"/>
      <c r="P1540" s="207">
        <f>+(((H1540-F1540)/1000)*1000)/10</f>
        <v/>
      </c>
      <c r="Q1540" s="207">
        <f>AVERAGE(P1540:P1541)</f>
        <v/>
      </c>
      <c r="R1540" s="26" t="inlineStr">
        <is>
          <t>VERDADERO</t>
        </is>
      </c>
      <c r="S1540" s="26" t="inlineStr">
        <is>
          <t>FALSO</t>
        </is>
      </c>
      <c r="T1540" s="211" t="n"/>
      <c r="U1540" s="211" t="n"/>
      <c r="V1540" s="290" t="inlineStr">
        <is>
          <t>Plot válido</t>
        </is>
      </c>
    </row>
    <row r="1541" ht="15.75" customHeight="1" s="412">
      <c r="A1541" s="199" t="n">
        <v>3784</v>
      </c>
      <c r="B1541" s="200" t="n">
        <v>206</v>
      </c>
      <c r="C1541" s="246" t="n">
        <v>260</v>
      </c>
      <c r="D1541" s="246" t="n">
        <v>14</v>
      </c>
      <c r="E1541" s="46" t="n">
        <v>43591</v>
      </c>
      <c r="F1541" s="246" t="n">
        <v>5233</v>
      </c>
      <c r="G1541" s="247" t="n">
        <v>7971</v>
      </c>
      <c r="H1541" s="248" t="n">
        <v>7213</v>
      </c>
      <c r="I1541" s="246" t="n"/>
      <c r="J1541" s="47">
        <f>+(((G1541-F1541)-(H1541-F1541))/(H1541-F1541))*100</f>
        <v/>
      </c>
      <c r="K1541" s="249" t="n"/>
      <c r="L1541" s="251" t="n"/>
      <c r="M1541" s="251" t="n"/>
      <c r="N1541" s="206" t="n"/>
      <c r="O1541" s="206" t="n"/>
      <c r="P1541" s="207">
        <f>+(((H1541-F1541)/1000)*1000)/10</f>
        <v/>
      </c>
      <c r="Q1541" s="207" t="n"/>
      <c r="R1541" s="26" t="inlineStr">
        <is>
          <t>FALSO</t>
        </is>
      </c>
      <c r="S1541" s="26" t="inlineStr">
        <is>
          <t>FALSO</t>
        </is>
      </c>
      <c r="T1541" s="211" t="n"/>
      <c r="U1541" s="211" t="n"/>
      <c r="V1541" s="290" t="inlineStr">
        <is>
          <t>Plot válido</t>
        </is>
      </c>
    </row>
    <row r="1542" ht="15.75" customHeight="1" s="412">
      <c r="A1542" s="199" t="n">
        <v>4443</v>
      </c>
      <c r="B1542" s="200" t="n">
        <v>149</v>
      </c>
      <c r="C1542" s="246" t="n">
        <v>260</v>
      </c>
      <c r="D1542" s="246" t="n">
        <v>16</v>
      </c>
      <c r="E1542" s="46" t="n">
        <v>43607</v>
      </c>
      <c r="F1542" s="246" t="n">
        <v>5222</v>
      </c>
      <c r="G1542" s="246" t="n">
        <v>8052</v>
      </c>
      <c r="H1542" s="248" t="n">
        <v>7436</v>
      </c>
      <c r="I1542" s="246" t="n">
        <v>2</v>
      </c>
      <c r="J1542" s="47">
        <f>+(((G1542-F1542)-(H1542-F1542))/(H1542-F1542))*100</f>
        <v/>
      </c>
      <c r="K1542" s="249" t="n"/>
      <c r="L1542" s="250">
        <f>AVERAGE(J1542:J1543)</f>
        <v/>
      </c>
      <c r="M1542" s="250">
        <f>_xlfn.STDEV.S(J1542,J1543)</f>
        <v/>
      </c>
      <c r="N1542" s="206" t="n"/>
      <c r="O1542" s="206" t="n"/>
      <c r="P1542" s="207">
        <f>+(((H1542-F1542)/1000)*1000)/10</f>
        <v/>
      </c>
      <c r="Q1542" s="207">
        <f>AVERAGE(P1542:P1543)</f>
        <v/>
      </c>
      <c r="R1542" s="26" t="inlineStr">
        <is>
          <t>FALSO</t>
        </is>
      </c>
      <c r="S1542" s="26" t="inlineStr">
        <is>
          <t>FALSO</t>
        </is>
      </c>
      <c r="T1542" s="211" t="n"/>
      <c r="U1542" s="211" t="n"/>
      <c r="V1542" s="290" t="inlineStr">
        <is>
          <t>Plot válido</t>
        </is>
      </c>
    </row>
    <row r="1543" ht="15.75" customHeight="1" s="412">
      <c r="A1543" s="199" t="n">
        <v>4444</v>
      </c>
      <c r="B1543" s="200" t="n">
        <v>150</v>
      </c>
      <c r="C1543" s="246" t="n">
        <v>260</v>
      </c>
      <c r="D1543" s="246" t="n">
        <v>16</v>
      </c>
      <c r="E1543" s="46" t="n">
        <v>43607</v>
      </c>
      <c r="F1543" s="246" t="n">
        <v>5188</v>
      </c>
      <c r="G1543" s="246" t="n">
        <v>8161</v>
      </c>
      <c r="H1543" s="248" t="n">
        <v>7514</v>
      </c>
      <c r="I1543" s="246" t="n"/>
      <c r="J1543" s="47">
        <f>+(((G1543-F1543)-(H1543-F1543))/(H1543-F1543))*100</f>
        <v/>
      </c>
      <c r="K1543" s="249" t="n"/>
      <c r="L1543" s="251" t="n"/>
      <c r="M1543" s="251" t="n"/>
      <c r="N1543" s="206" t="n"/>
      <c r="O1543" s="206" t="n"/>
      <c r="P1543" s="207">
        <f>+(((H1543-F1543)/1000)*1000)/10</f>
        <v/>
      </c>
      <c r="Q1543" s="207" t="n"/>
      <c r="R1543" s="26" t="inlineStr">
        <is>
          <t>FALSO</t>
        </is>
      </c>
      <c r="S1543" s="26" t="inlineStr">
        <is>
          <t>FALSO</t>
        </is>
      </c>
      <c r="T1543" s="211" t="n"/>
      <c r="U1543" s="211" t="n"/>
      <c r="V1543" s="290" t="inlineStr">
        <is>
          <t>Plot válido</t>
        </is>
      </c>
    </row>
    <row r="1544" ht="15.75" customHeight="1" s="412">
      <c r="A1544" s="199" t="n">
        <v>5089</v>
      </c>
      <c r="B1544" s="200" t="n">
        <v>149</v>
      </c>
      <c r="C1544" s="246" t="n">
        <v>260</v>
      </c>
      <c r="D1544" s="246" t="n">
        <v>18</v>
      </c>
      <c r="E1544" s="46" t="n">
        <v>43626</v>
      </c>
      <c r="F1544" s="246" t="n">
        <v>5222</v>
      </c>
      <c r="G1544" s="246" t="n">
        <v>8124</v>
      </c>
      <c r="H1544" s="248" t="n">
        <v>7633</v>
      </c>
      <c r="I1544" s="246" t="n">
        <v>9</v>
      </c>
      <c r="J1544" s="47">
        <f>+(((G1544-F1544)-(H1544-F1544))/(H1544-F1544))*100</f>
        <v/>
      </c>
      <c r="K1544" s="249" t="n"/>
      <c r="L1544" s="250">
        <f>AVERAGE(J1544:J1545)</f>
        <v/>
      </c>
      <c r="M1544" s="250">
        <f>_xlfn.STDEV.S(J1544,J1545)</f>
        <v/>
      </c>
      <c r="N1544" s="206" t="n"/>
      <c r="O1544" s="206" t="n"/>
      <c r="P1544" s="207">
        <f>+(((H1544-F1544)/1000)*1000)/10</f>
        <v/>
      </c>
      <c r="Q1544" s="207">
        <f>AVERAGE(P1544:P1545)</f>
        <v/>
      </c>
      <c r="R1544" s="26" t="inlineStr">
        <is>
          <t>FALSO</t>
        </is>
      </c>
      <c r="S1544" s="26" t="inlineStr">
        <is>
          <t>FALSO</t>
        </is>
      </c>
      <c r="T1544" s="211" t="n"/>
      <c r="U1544" s="211" t="n"/>
      <c r="V1544" s="290" t="inlineStr">
        <is>
          <t>Plot válido</t>
        </is>
      </c>
    </row>
    <row r="1545" ht="15.75" customHeight="1" s="412">
      <c r="A1545" s="199" t="n">
        <v>5090</v>
      </c>
      <c r="B1545" s="200" t="n">
        <v>150</v>
      </c>
      <c r="C1545" s="246" t="n">
        <v>260</v>
      </c>
      <c r="D1545" s="246" t="n">
        <v>18</v>
      </c>
      <c r="E1545" s="46" t="n">
        <v>43626</v>
      </c>
      <c r="F1545" s="246" t="n">
        <v>5188</v>
      </c>
      <c r="G1545" s="246" t="n">
        <v>8338</v>
      </c>
      <c r="H1545" s="248" t="n">
        <v>7782</v>
      </c>
      <c r="I1545" s="246" t="n"/>
      <c r="J1545" s="47">
        <f>+(((G1545-F1545)-(H1545-F1545))/(H1545-F1545))*100</f>
        <v/>
      </c>
      <c r="K1545" s="249" t="n"/>
      <c r="L1545" s="251" t="n"/>
      <c r="M1545" s="251" t="n"/>
      <c r="N1545" s="206" t="n"/>
      <c r="O1545" s="206" t="n"/>
      <c r="P1545" s="207">
        <f>+(((H1545-F1545)/1000)*1000)/10</f>
        <v/>
      </c>
      <c r="Q1545" s="207" t="n"/>
      <c r="R1545" s="26" t="inlineStr">
        <is>
          <t>FALSO</t>
        </is>
      </c>
      <c r="S1545" s="26" t="inlineStr">
        <is>
          <t>FALSO</t>
        </is>
      </c>
      <c r="T1545" s="211" t="n"/>
      <c r="U1545" s="211" t="n"/>
      <c r="V1545" s="290" t="inlineStr">
        <is>
          <t>Plot válido</t>
        </is>
      </c>
    </row>
    <row r="1546" ht="15.75" customHeight="1" s="412">
      <c r="A1546" s="199" t="n">
        <v>5643</v>
      </c>
      <c r="B1546" s="200" t="n">
        <v>87</v>
      </c>
      <c r="C1546" s="252" t="n">
        <v>260</v>
      </c>
      <c r="D1546" s="252" t="n">
        <v>21</v>
      </c>
      <c r="E1546" s="139" t="n">
        <v>43657</v>
      </c>
      <c r="F1546" s="252" t="n">
        <v>5250</v>
      </c>
      <c r="G1546" s="252" t="n">
        <v>8082</v>
      </c>
      <c r="H1546" s="253" t="n">
        <v>7610</v>
      </c>
      <c r="I1546" s="252" t="n">
        <v>9</v>
      </c>
      <c r="J1546" s="47">
        <f>+(((G1546-F1546)-(H1546-F1546))/(H1546-F1546))*100</f>
        <v/>
      </c>
      <c r="K1546" s="249" t="n"/>
      <c r="L1546" s="250">
        <f>AVERAGE(J1546:J1547)</f>
        <v/>
      </c>
      <c r="M1546" s="250">
        <f>_xlfn.STDEV.S(J1546,J1547)</f>
        <v/>
      </c>
      <c r="N1546" s="206" t="n"/>
      <c r="O1546" s="206" t="n"/>
      <c r="P1546" s="207">
        <f>+(((H1546-F1546)/1000)*1000)/10</f>
        <v/>
      </c>
      <c r="Q1546" s="207">
        <f>AVERAGE(P1546:P1547)</f>
        <v/>
      </c>
      <c r="R1546" s="26" t="inlineStr">
        <is>
          <t>FALSO</t>
        </is>
      </c>
      <c r="S1546" s="26" t="inlineStr">
        <is>
          <t>FALSO</t>
        </is>
      </c>
      <c r="T1546" s="211" t="n"/>
      <c r="U1546" s="211" t="n"/>
      <c r="V1546" s="290" t="inlineStr">
        <is>
          <t>Plot válido</t>
        </is>
      </c>
    </row>
    <row r="1547" ht="15.75" customHeight="1" s="412">
      <c r="A1547" s="199" t="n">
        <v>5644</v>
      </c>
      <c r="B1547" s="200" t="n">
        <v>88</v>
      </c>
      <c r="C1547" s="252" t="n">
        <v>260</v>
      </c>
      <c r="D1547" s="252" t="n">
        <v>21</v>
      </c>
      <c r="E1547" s="139" t="n">
        <v>43657</v>
      </c>
      <c r="F1547" s="252" t="n">
        <v>5241</v>
      </c>
      <c r="G1547" s="252" t="n">
        <v>7721</v>
      </c>
      <c r="H1547" s="253" t="n">
        <v>7315</v>
      </c>
      <c r="I1547" s="252" t="n"/>
      <c r="J1547" s="47">
        <f>+(((G1547-F1547)-(H1547-F1547))/(H1547-F1547))*100</f>
        <v/>
      </c>
      <c r="K1547" s="249" t="n"/>
      <c r="L1547" s="251" t="n"/>
      <c r="M1547" s="251" t="n"/>
      <c r="N1547" s="206" t="n"/>
      <c r="O1547" s="206" t="n"/>
      <c r="P1547" s="207">
        <f>+(((H1547-F1547)/1000)*1000)/10</f>
        <v/>
      </c>
      <c r="Q1547" s="207" t="n"/>
      <c r="R1547" s="26" t="inlineStr">
        <is>
          <t>FALSO</t>
        </is>
      </c>
      <c r="S1547" s="26" t="inlineStr">
        <is>
          <t>FALSO</t>
        </is>
      </c>
      <c r="T1547" s="211" t="n"/>
      <c r="U1547" s="211" t="n"/>
      <c r="V1547" s="290" t="inlineStr">
        <is>
          <t>Plot válido</t>
        </is>
      </c>
    </row>
    <row r="1548" ht="15.75" customHeight="1" s="412">
      <c r="A1548" s="199" t="n">
        <v>6057</v>
      </c>
      <c r="B1548" s="200" t="n">
        <v>152</v>
      </c>
      <c r="C1548" s="252" t="n">
        <v>260</v>
      </c>
      <c r="D1548" s="252" t="n">
        <v>22</v>
      </c>
      <c r="E1548" s="139" t="n">
        <v>43685</v>
      </c>
      <c r="F1548" s="252" t="n">
        <v>5292</v>
      </c>
      <c r="G1548" s="252" t="n">
        <v>8203</v>
      </c>
      <c r="H1548" s="253" t="n">
        <v>7765</v>
      </c>
      <c r="I1548" s="252" t="n">
        <v>9</v>
      </c>
      <c r="J1548" s="47">
        <f>+(((G1548-F1548)-(H1548-F1548))/(H1548-F1548))*100</f>
        <v/>
      </c>
      <c r="K1548" s="249" t="n"/>
      <c r="L1548" s="250">
        <f>AVERAGE(J1548:J1549)</f>
        <v/>
      </c>
      <c r="M1548" s="250">
        <f>_xlfn.STDEV.S(J1548,J1549)</f>
        <v/>
      </c>
      <c r="N1548" s="206" t="n"/>
      <c r="O1548" s="206" t="n"/>
      <c r="P1548" s="207">
        <f>+(((H1548-F1548)/1000)*1000)/10</f>
        <v/>
      </c>
      <c r="Q1548" s="207">
        <f>AVERAGE(P1548:P1549)</f>
        <v/>
      </c>
      <c r="R1548" s="26" t="inlineStr">
        <is>
          <t>FALSO</t>
        </is>
      </c>
      <c r="S1548" s="26" t="inlineStr">
        <is>
          <t>FALSO</t>
        </is>
      </c>
      <c r="T1548" s="211" t="n"/>
      <c r="U1548" s="211" t="n"/>
      <c r="V1548" s="290" t="inlineStr">
        <is>
          <t>Plot válido</t>
        </is>
      </c>
    </row>
    <row r="1549" ht="15.75" customHeight="1" s="412">
      <c r="A1549" s="199" t="n">
        <v>6058</v>
      </c>
      <c r="B1549" s="200" t="n">
        <v>152</v>
      </c>
      <c r="C1549" s="252" t="n">
        <v>260</v>
      </c>
      <c r="D1549" s="252" t="n">
        <v>22</v>
      </c>
      <c r="E1549" s="139" t="n">
        <v>43685</v>
      </c>
      <c r="F1549" s="252" t="n">
        <v>5292</v>
      </c>
      <c r="G1549" s="252" t="n">
        <v>8091</v>
      </c>
      <c r="H1549" s="253" t="n">
        <v>7682</v>
      </c>
      <c r="I1549" s="252" t="n"/>
      <c r="J1549" s="47">
        <f>+(((G1549-F1549)-(H1549-F1549))/(H1549-F1549))*100</f>
        <v/>
      </c>
      <c r="K1549" s="249" t="n"/>
      <c r="L1549" s="251" t="n"/>
      <c r="M1549" s="251" t="n"/>
      <c r="N1549" s="206" t="n"/>
      <c r="O1549" s="206" t="n"/>
      <c r="P1549" s="207">
        <f>+(((H1549-F1549)/1000)*1000)/10</f>
        <v/>
      </c>
      <c r="Q1549" s="207" t="n"/>
      <c r="R1549" s="26" t="inlineStr">
        <is>
          <t>FALSO</t>
        </is>
      </c>
      <c r="S1549" s="26" t="inlineStr">
        <is>
          <t>FALSO</t>
        </is>
      </c>
      <c r="T1549" s="211" t="n"/>
      <c r="U1549" s="211" t="n"/>
      <c r="V1549" s="290" t="inlineStr">
        <is>
          <t>Plot válido</t>
        </is>
      </c>
    </row>
    <row r="1550" ht="15.75" customHeight="1" s="412">
      <c r="A1550" s="199" t="n">
        <v>3409</v>
      </c>
      <c r="B1550" s="200" t="n">
        <v>165</v>
      </c>
      <c r="C1550" s="246" t="n">
        <v>261</v>
      </c>
      <c r="D1550" s="246" t="n">
        <v>13</v>
      </c>
      <c r="E1550" s="46" t="n">
        <v>43587</v>
      </c>
      <c r="F1550" s="246" t="n">
        <v>5226</v>
      </c>
      <c r="G1550" s="246" t="n">
        <v>7710</v>
      </c>
      <c r="H1550" s="248" t="n">
        <v>6926</v>
      </c>
      <c r="I1550" s="246" t="n">
        <v>1</v>
      </c>
      <c r="J1550" s="47">
        <f>+(((G1550-F1550)-(H1550-F1550))/(H1550-F1550))*100</f>
        <v/>
      </c>
      <c r="K1550" s="249" t="inlineStr">
        <is>
          <t>28/4</t>
        </is>
      </c>
      <c r="L1550" s="250">
        <f>AVERAGE(J1550:J1551)</f>
        <v/>
      </c>
      <c r="M1550" s="250">
        <f>_xlfn.STDEV.S(J1550,J1551)</f>
        <v/>
      </c>
      <c r="N1550" s="206" t="n">
        <v>2</v>
      </c>
      <c r="O1550" s="206" t="n"/>
      <c r="P1550" s="207">
        <f>+(((H1550-F1550)/1000)*1000)/10</f>
        <v/>
      </c>
      <c r="Q1550" s="207">
        <f>AVERAGE(P1550:P1551)</f>
        <v/>
      </c>
      <c r="R1550" s="26" t="inlineStr">
        <is>
          <t>FALSO</t>
        </is>
      </c>
      <c r="S1550" s="26" t="inlineStr">
        <is>
          <t>FALSO</t>
        </is>
      </c>
      <c r="T1550" s="211" t="n"/>
      <c r="U1550" s="211" t="n"/>
      <c r="V1550" s="290" t="inlineStr">
        <is>
          <t>Plot válido</t>
        </is>
      </c>
    </row>
    <row r="1551" ht="15.75" customHeight="1" s="412">
      <c r="A1551" s="199" t="n">
        <v>3410</v>
      </c>
      <c r="B1551" s="200" t="n">
        <v>166</v>
      </c>
      <c r="C1551" s="246" t="n">
        <v>261</v>
      </c>
      <c r="D1551" s="246" t="n">
        <v>13</v>
      </c>
      <c r="E1551" s="46" t="n">
        <v>43587</v>
      </c>
      <c r="F1551" s="246" t="n">
        <v>5252</v>
      </c>
      <c r="G1551" s="246" t="n">
        <v>7745</v>
      </c>
      <c r="H1551" s="248" t="n">
        <v>6945</v>
      </c>
      <c r="I1551" s="246" t="n"/>
      <c r="J1551" s="47">
        <f>+(((G1551-F1551)-(H1551-F1551))/(H1551-F1551))*100</f>
        <v/>
      </c>
      <c r="K1551" s="249" t="n"/>
      <c r="L1551" s="251" t="n"/>
      <c r="M1551" s="251" t="n"/>
      <c r="N1551" s="206" t="n"/>
      <c r="O1551" s="206" t="n"/>
      <c r="P1551" s="207">
        <f>+(((H1551-F1551)/1000)*1000)/10</f>
        <v/>
      </c>
      <c r="Q1551" s="207" t="n"/>
      <c r="R1551" s="26" t="inlineStr">
        <is>
          <t>FALSO</t>
        </is>
      </c>
      <c r="S1551" s="26" t="inlineStr">
        <is>
          <t>FALSO</t>
        </is>
      </c>
      <c r="T1551" s="211" t="n"/>
      <c r="U1551" s="211" t="n"/>
      <c r="V1551" s="290" t="inlineStr">
        <is>
          <t>Plot válido</t>
        </is>
      </c>
    </row>
    <row r="1552" ht="15.75" customHeight="1" s="412">
      <c r="A1552" s="199" t="n">
        <v>4129</v>
      </c>
      <c r="B1552" s="200" t="n">
        <v>159</v>
      </c>
      <c r="C1552" s="246" t="n">
        <v>261</v>
      </c>
      <c r="D1552" s="246" t="n">
        <v>15</v>
      </c>
      <c r="E1552" s="46" t="n">
        <v>43599</v>
      </c>
      <c r="F1552" s="246" t="n">
        <v>5300</v>
      </c>
      <c r="G1552" s="246" t="n">
        <v>8354</v>
      </c>
      <c r="H1552" s="248" t="n">
        <v>7404</v>
      </c>
      <c r="I1552" s="246" t="n"/>
      <c r="J1552" s="47">
        <f>+(((G1552-F1552)-(H1552-F1552))/(H1552-F1552))*100</f>
        <v/>
      </c>
      <c r="K1552" s="254" t="n"/>
      <c r="L1552" s="250">
        <f>AVERAGE(J1552:J1553)</f>
        <v/>
      </c>
      <c r="M1552" s="250">
        <f>_xlfn.STDEV.S(J1552,J1553)</f>
        <v/>
      </c>
      <c r="N1552" s="206" t="n"/>
      <c r="O1552" s="206" t="n"/>
      <c r="P1552" s="207">
        <f>+(((H1552-F1552)/1000)*1000)/10</f>
        <v/>
      </c>
      <c r="Q1552" s="207">
        <f>AVERAGE(P1552:P1553)</f>
        <v/>
      </c>
      <c r="R1552" s="26" t="inlineStr">
        <is>
          <t>FALSO</t>
        </is>
      </c>
      <c r="S1552" s="26" t="inlineStr">
        <is>
          <t>FALSO</t>
        </is>
      </c>
      <c r="T1552" s="211" t="n"/>
      <c r="U1552" s="211" t="n"/>
      <c r="V1552" s="290" t="inlineStr">
        <is>
          <t>Plot válido</t>
        </is>
      </c>
    </row>
    <row r="1553" ht="15.75" customHeight="1" s="412">
      <c r="A1553" s="199" t="n">
        <v>4130</v>
      </c>
      <c r="B1553" s="200" t="n">
        <v>160</v>
      </c>
      <c r="C1553" s="246" t="n">
        <v>261</v>
      </c>
      <c r="D1553" s="246" t="n">
        <v>15</v>
      </c>
      <c r="E1553" s="46" t="n">
        <v>43599</v>
      </c>
      <c r="F1553" s="246" t="n">
        <v>5234</v>
      </c>
      <c r="G1553" s="246" t="n">
        <v>8349</v>
      </c>
      <c r="H1553" s="248" t="n">
        <v>7400</v>
      </c>
      <c r="I1553" s="246" t="n"/>
      <c r="J1553" s="47">
        <f>+(((G1553-F1553)-(H1553-F1553))/(H1553-F1553))*100</f>
        <v/>
      </c>
      <c r="K1553" s="254" t="n"/>
      <c r="L1553" s="251" t="n"/>
      <c r="M1553" s="251" t="n"/>
      <c r="N1553" s="206" t="n"/>
      <c r="O1553" s="206" t="n"/>
      <c r="P1553" s="207">
        <f>+(((H1553-F1553)/1000)*1000)/10</f>
        <v/>
      </c>
      <c r="Q1553" s="207" t="n"/>
      <c r="R1553" s="26" t="inlineStr">
        <is>
          <t>FALSO</t>
        </is>
      </c>
      <c r="S1553" s="26" t="inlineStr">
        <is>
          <t>FALSO</t>
        </is>
      </c>
      <c r="T1553" s="211" t="n"/>
      <c r="U1553" s="211" t="n"/>
      <c r="V1553" s="290" t="inlineStr">
        <is>
          <t>Plot válido</t>
        </is>
      </c>
    </row>
    <row r="1554" ht="15.75" customHeight="1" s="412">
      <c r="A1554" s="199" t="n">
        <v>4775</v>
      </c>
      <c r="B1554" s="200" t="n">
        <v>159</v>
      </c>
      <c r="C1554" s="246" t="n">
        <v>261</v>
      </c>
      <c r="D1554" s="246" t="n">
        <v>17</v>
      </c>
      <c r="E1554" s="46" t="n">
        <v>43619</v>
      </c>
      <c r="F1554" s="246" t="n">
        <v>5300</v>
      </c>
      <c r="G1554" s="246" t="n">
        <v>8260</v>
      </c>
      <c r="H1554" s="248" t="n">
        <v>7458</v>
      </c>
      <c r="I1554" s="246" t="n"/>
      <c r="J1554" s="47">
        <f>+(((G1554-F1554)-(H1554-F1554))/(H1554-F1554))*100</f>
        <v/>
      </c>
      <c r="K1554" s="249" t="n"/>
      <c r="L1554" s="250">
        <f>AVERAGE(J1554:J1555)</f>
        <v/>
      </c>
      <c r="M1554" s="250">
        <f>_xlfn.STDEV.S(J1554,J1555)</f>
        <v/>
      </c>
      <c r="N1554" s="206" t="n"/>
      <c r="O1554" s="206" t="n"/>
      <c r="P1554" s="207">
        <f>+(((H1554-F1554)/1000)*1000)/10</f>
        <v/>
      </c>
      <c r="Q1554" s="207">
        <f>AVERAGE(P1554:P1555)</f>
        <v/>
      </c>
      <c r="R1554" s="26" t="inlineStr">
        <is>
          <t>VERDADERO</t>
        </is>
      </c>
      <c r="S1554" s="26" t="inlineStr">
        <is>
          <t>FALSO</t>
        </is>
      </c>
      <c r="T1554" s="211" t="n"/>
      <c r="U1554" s="211" t="n"/>
      <c r="V1554" s="290" t="inlineStr">
        <is>
          <t>Plot válido</t>
        </is>
      </c>
    </row>
    <row r="1555" ht="15.75" customHeight="1" s="412">
      <c r="A1555" s="199" t="n">
        <v>4776</v>
      </c>
      <c r="B1555" s="200" t="n">
        <v>160</v>
      </c>
      <c r="C1555" s="246" t="n">
        <v>261</v>
      </c>
      <c r="D1555" s="246" t="n">
        <v>17</v>
      </c>
      <c r="E1555" s="46" t="n">
        <v>43619</v>
      </c>
      <c r="F1555" s="246" t="n">
        <v>5234</v>
      </c>
      <c r="G1555" s="246" t="n">
        <v>8015</v>
      </c>
      <c r="H1555" s="248" t="n">
        <v>7259</v>
      </c>
      <c r="I1555" s="246" t="n"/>
      <c r="J1555" s="47">
        <f>+(((G1555-F1555)-(H1555-F1555))/(H1555-F1555))*100</f>
        <v/>
      </c>
      <c r="K1555" s="249" t="n"/>
      <c r="L1555" s="251" t="n"/>
      <c r="M1555" s="251" t="n"/>
      <c r="N1555" s="206" t="n"/>
      <c r="O1555" s="206" t="n"/>
      <c r="P1555" s="207">
        <f>+(((H1555-F1555)/1000)*1000)/10</f>
        <v/>
      </c>
      <c r="Q1555" s="207" t="n"/>
      <c r="R1555" s="26" t="inlineStr">
        <is>
          <t>FALSO</t>
        </is>
      </c>
      <c r="S1555" s="26" t="inlineStr">
        <is>
          <t>FALSO</t>
        </is>
      </c>
      <c r="T1555" s="211" t="n"/>
      <c r="U1555" s="211" t="n"/>
      <c r="V1555" s="290" t="inlineStr">
        <is>
          <t>Plot válido</t>
        </is>
      </c>
    </row>
    <row r="1556" ht="15.75" customHeight="1" s="412">
      <c r="A1556" s="199" t="n">
        <v>6059</v>
      </c>
      <c r="B1556" s="200" t="n">
        <v>153</v>
      </c>
      <c r="C1556" s="252" t="n">
        <v>261</v>
      </c>
      <c r="D1556" s="252" t="n">
        <v>22</v>
      </c>
      <c r="E1556" s="139" t="n">
        <v>43685</v>
      </c>
      <c r="F1556" s="252" t="n">
        <v>5238</v>
      </c>
      <c r="G1556" s="252" t="n">
        <v>7619</v>
      </c>
      <c r="H1556" s="253" t="n">
        <v>7258</v>
      </c>
      <c r="I1556" s="252" t="n">
        <v>11</v>
      </c>
      <c r="J1556" s="47">
        <f>+(((G1556-F1556)-(H1556-F1556))/(H1556-F1556))*100</f>
        <v/>
      </c>
      <c r="K1556" s="249" t="n"/>
      <c r="L1556" s="250">
        <f>AVERAGE(J1556:J1557)</f>
        <v/>
      </c>
      <c r="M1556" s="250">
        <f>_xlfn.STDEV.S(J1556,J1557)</f>
        <v/>
      </c>
      <c r="N1556" s="206" t="n"/>
      <c r="O1556" s="206" t="n"/>
      <c r="P1556" s="207">
        <f>+(((H1556-F1556)/1000)*1000)/10</f>
        <v/>
      </c>
      <c r="Q1556" s="207">
        <f>AVERAGE(P1556:P1557)</f>
        <v/>
      </c>
      <c r="R1556" s="26" t="inlineStr">
        <is>
          <t>FALSO</t>
        </is>
      </c>
      <c r="S1556" s="26" t="inlineStr">
        <is>
          <t>FALSO</t>
        </is>
      </c>
      <c r="T1556" s="211" t="n"/>
      <c r="U1556" s="211" t="n"/>
      <c r="V1556" s="290" t="inlineStr">
        <is>
          <t>Plot válido</t>
        </is>
      </c>
    </row>
    <row r="1557" ht="15.75" customHeight="1" s="412">
      <c r="A1557" s="199" t="n">
        <v>6060</v>
      </c>
      <c r="B1557" s="200" t="n">
        <v>153</v>
      </c>
      <c r="C1557" s="252" t="n">
        <v>261</v>
      </c>
      <c r="D1557" s="252" t="n">
        <v>22</v>
      </c>
      <c r="E1557" s="139" t="n">
        <v>43685</v>
      </c>
      <c r="F1557" s="252" t="n">
        <v>5238</v>
      </c>
      <c r="G1557" s="252" t="n">
        <v>7786</v>
      </c>
      <c r="H1557" s="253" t="n">
        <v>7409</v>
      </c>
      <c r="I1557" s="252" t="n"/>
      <c r="J1557" s="47">
        <f>+(((G1557-F1557)-(H1557-F1557))/(H1557-F1557))*100</f>
        <v/>
      </c>
      <c r="K1557" s="249" t="n"/>
      <c r="L1557" s="251" t="n"/>
      <c r="M1557" s="251" t="n"/>
      <c r="N1557" s="206" t="n"/>
      <c r="O1557" s="206" t="n"/>
      <c r="P1557" s="207">
        <f>+(((H1557-F1557)/1000)*1000)/10</f>
        <v/>
      </c>
      <c r="Q1557" s="207" t="n"/>
      <c r="R1557" s="26" t="inlineStr">
        <is>
          <t>FALSO</t>
        </is>
      </c>
      <c r="S1557" s="26" t="inlineStr">
        <is>
          <t>FALSO</t>
        </is>
      </c>
      <c r="T1557" s="211" t="n"/>
      <c r="U1557" s="211" t="n"/>
      <c r="V1557" s="290" t="inlineStr">
        <is>
          <t>Plot válido</t>
        </is>
      </c>
    </row>
    <row r="1558" ht="15.75" customHeight="1" s="412">
      <c r="A1558" s="199" t="n">
        <v>3785</v>
      </c>
      <c r="B1558" s="200" t="n">
        <v>207</v>
      </c>
      <c r="C1558" s="246" t="n">
        <v>262</v>
      </c>
      <c r="D1558" s="246" t="n">
        <v>14</v>
      </c>
      <c r="E1558" s="46" t="n">
        <v>43591</v>
      </c>
      <c r="F1558" s="246" t="n">
        <v>5236</v>
      </c>
      <c r="G1558" s="247" t="n">
        <v>6924</v>
      </c>
      <c r="H1558" s="248" t="n">
        <v>6505</v>
      </c>
      <c r="I1558" s="246" t="n">
        <v>2</v>
      </c>
      <c r="J1558" s="47">
        <f>+(((G1558-F1558)-(H1558-F1558))/(H1558-F1558))*100</f>
        <v/>
      </c>
      <c r="K1558" s="249" t="inlineStr">
        <is>
          <t>MF</t>
        </is>
      </c>
      <c r="L1558" s="250">
        <f>AVERAGE(J1558:J1559)</f>
        <v/>
      </c>
      <c r="M1558" s="250">
        <f>_xlfn.STDEV.S(J1558,J1559)</f>
        <v/>
      </c>
      <c r="N1558" s="206" t="n">
        <v>2</v>
      </c>
      <c r="O1558" s="206" t="n"/>
      <c r="P1558" s="207">
        <f>+(((H1558-F1558)/1000)*1000)/10</f>
        <v/>
      </c>
      <c r="Q1558" s="207">
        <f>AVERAGE(P1558:P1559)</f>
        <v/>
      </c>
      <c r="R1558" s="26" t="inlineStr">
        <is>
          <t>VERDADERO</t>
        </is>
      </c>
      <c r="S1558" s="26" t="inlineStr">
        <is>
          <t>FALSO</t>
        </is>
      </c>
      <c r="T1558" s="211" t="n"/>
      <c r="U1558" s="211" t="n"/>
      <c r="V1558" s="290" t="inlineStr">
        <is>
          <t>Plot válido</t>
        </is>
      </c>
    </row>
    <row r="1559" ht="15.75" customHeight="1" s="412">
      <c r="A1559" s="199" t="n">
        <v>3786</v>
      </c>
      <c r="B1559" s="200" t="n">
        <v>208</v>
      </c>
      <c r="C1559" s="246" t="n">
        <v>262</v>
      </c>
      <c r="D1559" s="246" t="n">
        <v>14</v>
      </c>
      <c r="E1559" s="46" t="n">
        <v>43591</v>
      </c>
      <c r="F1559" s="246" t="n">
        <v>5202</v>
      </c>
      <c r="G1559" s="247" t="n">
        <v>6943</v>
      </c>
      <c r="H1559" s="248" t="n">
        <v>6503</v>
      </c>
      <c r="I1559" s="246" t="n"/>
      <c r="J1559" s="47">
        <f>+(((G1559-F1559)-(H1559-F1559))/(H1559-F1559))*100</f>
        <v/>
      </c>
      <c r="K1559" s="249" t="n"/>
      <c r="L1559" s="251" t="n"/>
      <c r="M1559" s="251" t="n"/>
      <c r="N1559" s="206" t="n"/>
      <c r="O1559" s="206" t="n"/>
      <c r="P1559" s="207">
        <f>+(((H1559-F1559)/1000)*1000)/10</f>
        <v/>
      </c>
      <c r="Q1559" s="207" t="n"/>
      <c r="R1559" s="26" t="inlineStr">
        <is>
          <t>FALSO</t>
        </is>
      </c>
      <c r="S1559" s="26" t="inlineStr">
        <is>
          <t>FALSO</t>
        </is>
      </c>
      <c r="T1559" s="211" t="n"/>
      <c r="U1559" s="211" t="n"/>
      <c r="V1559" s="290" t="inlineStr">
        <is>
          <t>Plot válido</t>
        </is>
      </c>
    </row>
    <row r="1560" ht="15.75" customHeight="1" s="412">
      <c r="A1560" s="199" t="n">
        <v>4445</v>
      </c>
      <c r="B1560" s="200" t="n">
        <v>151</v>
      </c>
      <c r="C1560" s="246" t="n">
        <v>262</v>
      </c>
      <c r="D1560" s="246" t="n">
        <v>16</v>
      </c>
      <c r="E1560" s="46" t="n">
        <v>43607</v>
      </c>
      <c r="F1560" s="246" t="n">
        <v>5221</v>
      </c>
      <c r="G1560" s="246" t="n">
        <v>6721</v>
      </c>
      <c r="H1560" s="248" t="n">
        <v>6445</v>
      </c>
      <c r="I1560" s="246" t="n">
        <v>2</v>
      </c>
      <c r="J1560" s="47">
        <f>+(((G1560-F1560)-(H1560-F1560))/(H1560-F1560))*100</f>
        <v/>
      </c>
      <c r="K1560" s="249" t="n"/>
      <c r="L1560" s="250">
        <f>AVERAGE(J1560:J1561)</f>
        <v/>
      </c>
      <c r="M1560" s="250">
        <f>_xlfn.STDEV.S(J1560,J1561)</f>
        <v/>
      </c>
      <c r="N1560" s="206" t="n"/>
      <c r="O1560" s="206" t="n"/>
      <c r="P1560" s="207">
        <f>+(((H1560-F1560)/1000)*1000)/10</f>
        <v/>
      </c>
      <c r="Q1560" s="207">
        <f>AVERAGE(P1560:P1561)</f>
        <v/>
      </c>
      <c r="R1560" s="26" t="inlineStr">
        <is>
          <t>FALSO</t>
        </is>
      </c>
      <c r="S1560" s="26" t="inlineStr">
        <is>
          <t>FALSO</t>
        </is>
      </c>
      <c r="T1560" s="211" t="n"/>
      <c r="U1560" s="211" t="n"/>
      <c r="V1560" s="290" t="inlineStr">
        <is>
          <t>Plot válido</t>
        </is>
      </c>
    </row>
    <row r="1561" ht="15.75" customHeight="1" s="412">
      <c r="A1561" s="199" t="n">
        <v>4446</v>
      </c>
      <c r="B1561" s="200" t="n">
        <v>152</v>
      </c>
      <c r="C1561" s="246" t="n">
        <v>262</v>
      </c>
      <c r="D1561" s="246" t="n">
        <v>16</v>
      </c>
      <c r="E1561" s="46" t="n">
        <v>43607</v>
      </c>
      <c r="F1561" s="246" t="n">
        <v>5292</v>
      </c>
      <c r="G1561" s="246" t="n">
        <v>6883</v>
      </c>
      <c r="H1561" s="248" t="n">
        <v>6591</v>
      </c>
      <c r="I1561" s="246" t="n"/>
      <c r="J1561" s="47">
        <f>+(((G1561-F1561)-(H1561-F1561))/(H1561-F1561))*100</f>
        <v/>
      </c>
      <c r="K1561" s="249" t="n"/>
      <c r="L1561" s="251" t="n"/>
      <c r="M1561" s="251" t="n"/>
      <c r="N1561" s="206" t="n"/>
      <c r="O1561" s="206" t="n"/>
      <c r="P1561" s="207">
        <f>+(((H1561-F1561)/1000)*1000)/10</f>
        <v/>
      </c>
      <c r="Q1561" s="207" t="n"/>
      <c r="R1561" s="26" t="inlineStr">
        <is>
          <t>FALSO</t>
        </is>
      </c>
      <c r="S1561" s="26" t="inlineStr">
        <is>
          <t>FALSO</t>
        </is>
      </c>
      <c r="T1561" s="211" t="n"/>
      <c r="U1561" s="211" t="n"/>
      <c r="V1561" s="290" t="inlineStr">
        <is>
          <t>Plot válido</t>
        </is>
      </c>
    </row>
    <row r="1562" ht="15.75" customHeight="1" s="412">
      <c r="A1562" s="199" t="n">
        <v>5091</v>
      </c>
      <c r="B1562" s="200" t="n">
        <v>151</v>
      </c>
      <c r="C1562" s="246" t="n">
        <v>262</v>
      </c>
      <c r="D1562" s="246" t="n">
        <v>18</v>
      </c>
      <c r="E1562" s="46" t="n">
        <v>43626</v>
      </c>
      <c r="F1562" s="246" t="n">
        <v>5221</v>
      </c>
      <c r="G1562" s="246" t="n">
        <v>7471</v>
      </c>
      <c r="H1562" s="248" t="n">
        <v>6994</v>
      </c>
      <c r="I1562" s="246" t="n">
        <v>6</v>
      </c>
      <c r="J1562" s="47">
        <f>+(((G1562-F1562)-(H1562-F1562))/(H1562-F1562))*100</f>
        <v/>
      </c>
      <c r="K1562" s="249" t="n"/>
      <c r="L1562" s="250">
        <f>AVERAGE(J1562:J1563)</f>
        <v/>
      </c>
      <c r="M1562" s="250">
        <f>_xlfn.STDEV.S(J1562,J1563)</f>
        <v/>
      </c>
      <c r="N1562" s="206" t="n"/>
      <c r="O1562" s="206" t="n"/>
      <c r="P1562" s="207">
        <f>+(((H1562-F1562)/1000)*1000)/10</f>
        <v/>
      </c>
      <c r="Q1562" s="207">
        <f>AVERAGE(P1562:P1563)</f>
        <v/>
      </c>
      <c r="R1562" s="26" t="inlineStr">
        <is>
          <t>FALSO</t>
        </is>
      </c>
      <c r="S1562" s="26" t="inlineStr">
        <is>
          <t>FALSO</t>
        </is>
      </c>
      <c r="T1562" s="211" t="n"/>
      <c r="U1562" s="211" t="n"/>
      <c r="V1562" s="290" t="inlineStr">
        <is>
          <t>Plot válido</t>
        </is>
      </c>
    </row>
    <row r="1563" ht="15.75" customHeight="1" s="412">
      <c r="A1563" s="199" t="n">
        <v>5092</v>
      </c>
      <c r="B1563" s="200" t="n">
        <v>152</v>
      </c>
      <c r="C1563" s="246" t="n">
        <v>262</v>
      </c>
      <c r="D1563" s="246" t="n">
        <v>18</v>
      </c>
      <c r="E1563" s="46" t="n">
        <v>43626</v>
      </c>
      <c r="F1563" s="246" t="n">
        <v>5292</v>
      </c>
      <c r="G1563" s="246" t="n">
        <v>7650</v>
      </c>
      <c r="H1563" s="248" t="n">
        <v>7112</v>
      </c>
      <c r="I1563" s="246" t="n"/>
      <c r="J1563" s="47">
        <f>+(((G1563-F1563)-(H1563-F1563))/(H1563-F1563))*100</f>
        <v/>
      </c>
      <c r="K1563" s="249" t="n"/>
      <c r="L1563" s="251" t="n"/>
      <c r="M1563" s="251" t="n"/>
      <c r="N1563" s="206" t="n"/>
      <c r="O1563" s="206" t="n"/>
      <c r="P1563" s="207">
        <f>+(((H1563-F1563)/1000)*1000)/10</f>
        <v/>
      </c>
      <c r="Q1563" s="207" t="n"/>
      <c r="R1563" s="26" t="inlineStr">
        <is>
          <t>FALSO</t>
        </is>
      </c>
      <c r="S1563" s="26" t="inlineStr">
        <is>
          <t>FALSO</t>
        </is>
      </c>
      <c r="T1563" s="211" t="n"/>
      <c r="U1563" s="211" t="n"/>
      <c r="V1563" s="290" t="inlineStr">
        <is>
          <t>Plot válido</t>
        </is>
      </c>
    </row>
    <row r="1564" ht="15.75" customHeight="1" s="412">
      <c r="A1564" s="199" t="n">
        <v>5645</v>
      </c>
      <c r="B1564" s="200" t="n">
        <v>89</v>
      </c>
      <c r="C1564" s="252" t="n">
        <v>262</v>
      </c>
      <c r="D1564" s="252" t="n">
        <v>21</v>
      </c>
      <c r="E1564" s="139" t="n">
        <v>43657</v>
      </c>
      <c r="F1564" s="252" t="n">
        <v>5188</v>
      </c>
      <c r="G1564" s="252" t="n">
        <v>7093</v>
      </c>
      <c r="H1564" s="253" t="n">
        <v>6785</v>
      </c>
      <c r="I1564" s="252" t="n">
        <v>6</v>
      </c>
      <c r="J1564" s="47">
        <f>+(((G1564-F1564)-(H1564-F1564))/(H1564-F1564))*100</f>
        <v/>
      </c>
      <c r="K1564" s="249" t="n"/>
      <c r="L1564" s="250">
        <f>AVERAGE(J1564:J1565)</f>
        <v/>
      </c>
      <c r="M1564" s="250">
        <f>_xlfn.STDEV.S(J1564,J1565)</f>
        <v/>
      </c>
      <c r="N1564" s="206" t="n"/>
      <c r="O1564" s="206" t="n"/>
      <c r="P1564" s="207">
        <f>+(((H1564-F1564)/1000)*1000)/10</f>
        <v/>
      </c>
      <c r="Q1564" s="207">
        <f>AVERAGE(P1564:P1565)</f>
        <v/>
      </c>
      <c r="R1564" s="26" t="inlineStr">
        <is>
          <t>FALSO</t>
        </is>
      </c>
      <c r="S1564" s="26" t="inlineStr">
        <is>
          <t>FALSO</t>
        </is>
      </c>
      <c r="T1564" s="211" t="n"/>
      <c r="U1564" s="211" t="n"/>
      <c r="V1564" s="290" t="inlineStr">
        <is>
          <t>Plot válido</t>
        </is>
      </c>
    </row>
    <row r="1565" ht="15.75" customHeight="1" s="412">
      <c r="A1565" s="199" t="n">
        <v>5646</v>
      </c>
      <c r="B1565" s="200" t="n">
        <v>90</v>
      </c>
      <c r="C1565" s="252" t="n">
        <v>262</v>
      </c>
      <c r="D1565" s="252" t="n">
        <v>21</v>
      </c>
      <c r="E1565" s="139" t="n">
        <v>43657</v>
      </c>
      <c r="F1565" s="252" t="n">
        <v>5202</v>
      </c>
      <c r="G1565" s="252" t="n">
        <v>7065</v>
      </c>
      <c r="H1565" s="253" t="n">
        <v>6767</v>
      </c>
      <c r="I1565" s="252" t="n"/>
      <c r="J1565" s="47">
        <f>+(((G1565-F1565)-(H1565-F1565))/(H1565-F1565))*100</f>
        <v/>
      </c>
      <c r="K1565" s="249" t="n"/>
      <c r="L1565" s="251" t="n"/>
      <c r="M1565" s="251" t="n"/>
      <c r="N1565" s="206" t="n"/>
      <c r="O1565" s="206" t="n"/>
      <c r="P1565" s="207">
        <f>+(((H1565-F1565)/1000)*1000)/10</f>
        <v/>
      </c>
      <c r="Q1565" s="207" t="n"/>
      <c r="R1565" s="26" t="inlineStr">
        <is>
          <t>FALSO</t>
        </is>
      </c>
      <c r="S1565" s="26" t="inlineStr">
        <is>
          <t>FALSO</t>
        </is>
      </c>
      <c r="T1565" s="211" t="n"/>
      <c r="U1565" s="211" t="n"/>
      <c r="V1565" s="290" t="inlineStr">
        <is>
          <t>Plot válido</t>
        </is>
      </c>
    </row>
    <row r="1566" ht="15.75" customHeight="1" s="412">
      <c r="A1566" s="199" t="n">
        <v>6061</v>
      </c>
      <c r="B1566" s="200" t="n">
        <v>154</v>
      </c>
      <c r="C1566" s="252" t="n">
        <v>262</v>
      </c>
      <c r="D1566" s="252" t="n">
        <v>22</v>
      </c>
      <c r="E1566" s="139" t="n">
        <v>43685</v>
      </c>
      <c r="F1566" s="252" t="n">
        <v>5194</v>
      </c>
      <c r="G1566" s="252" t="n">
        <v>6427</v>
      </c>
      <c r="H1566" s="253" t="n">
        <v>6244</v>
      </c>
      <c r="I1566" s="252" t="n">
        <v>8</v>
      </c>
      <c r="J1566" s="47">
        <f>+(((G1566-F1566)-(H1566-F1566))/(H1566-F1566))*100</f>
        <v/>
      </c>
      <c r="K1566" s="249" t="n"/>
      <c r="L1566" s="250">
        <f>AVERAGE(J1566:J1567)</f>
        <v/>
      </c>
      <c r="M1566" s="250">
        <f>_xlfn.STDEV.S(J1566,J1567)</f>
        <v/>
      </c>
      <c r="N1566" s="206" t="n"/>
      <c r="O1566" s="206" t="n"/>
      <c r="P1566" s="207">
        <f>+(((H1566-F1566)/1000)*1000)/10</f>
        <v/>
      </c>
      <c r="Q1566" s="207">
        <f>AVERAGE(P1566:P1567)</f>
        <v/>
      </c>
      <c r="R1566" s="26" t="inlineStr">
        <is>
          <t>FALSO</t>
        </is>
      </c>
      <c r="S1566" s="26" t="inlineStr">
        <is>
          <t>FALSO</t>
        </is>
      </c>
      <c r="T1566" s="211" t="n"/>
      <c r="U1566" s="211" t="n"/>
      <c r="V1566" s="290" t="inlineStr">
        <is>
          <t>Plot válido</t>
        </is>
      </c>
    </row>
    <row r="1567" ht="15.75" customHeight="1" s="412">
      <c r="A1567" s="199" t="n">
        <v>6062</v>
      </c>
      <c r="B1567" s="200" t="n">
        <v>154</v>
      </c>
      <c r="C1567" s="252" t="n">
        <v>262</v>
      </c>
      <c r="D1567" s="252" t="n">
        <v>22</v>
      </c>
      <c r="E1567" s="139" t="n">
        <v>43685</v>
      </c>
      <c r="F1567" s="252" t="n">
        <v>5194</v>
      </c>
      <c r="G1567" s="252" t="n">
        <v>6380</v>
      </c>
      <c r="H1567" s="253" t="n">
        <v>6208</v>
      </c>
      <c r="I1567" s="252" t="n"/>
      <c r="J1567" s="47">
        <f>+(((G1567-F1567)-(H1567-F1567))/(H1567-F1567))*100</f>
        <v/>
      </c>
      <c r="K1567" s="249" t="n"/>
      <c r="L1567" s="251" t="n"/>
      <c r="M1567" s="251" t="n"/>
      <c r="N1567" s="206" t="n"/>
      <c r="O1567" s="206" t="n"/>
      <c r="P1567" s="207">
        <f>+(((H1567-F1567)/1000)*1000)/10</f>
        <v/>
      </c>
      <c r="Q1567" s="207" t="n"/>
      <c r="R1567" s="26" t="inlineStr">
        <is>
          <t>FALSO</t>
        </is>
      </c>
      <c r="S1567" s="26" t="inlineStr">
        <is>
          <t>FALSO</t>
        </is>
      </c>
      <c r="T1567" s="211" t="n"/>
      <c r="U1567" s="211" t="n"/>
      <c r="V1567" s="290" t="inlineStr">
        <is>
          <t>Plot válido</t>
        </is>
      </c>
    </row>
    <row r="1568" ht="15.75" customHeight="1" s="412">
      <c r="A1568" s="199" t="n">
        <v>3411</v>
      </c>
      <c r="B1568" s="200" t="n">
        <v>167</v>
      </c>
      <c r="C1568" s="246" t="n">
        <v>263</v>
      </c>
      <c r="D1568" s="246" t="n">
        <v>13</v>
      </c>
      <c r="E1568" s="46" t="n">
        <v>43587</v>
      </c>
      <c r="F1568" s="246" t="n">
        <v>5280</v>
      </c>
      <c r="G1568" s="246" t="n">
        <v>9893</v>
      </c>
      <c r="H1568" s="248" t="n">
        <v>8288</v>
      </c>
      <c r="I1568" s="246" t="n">
        <v>1</v>
      </c>
      <c r="J1568" s="47">
        <f>+(((G1568-F1568)-(H1568-F1568))/(H1568-F1568))*100</f>
        <v/>
      </c>
      <c r="K1568" s="249" t="inlineStr">
        <is>
          <t>28/4</t>
        </is>
      </c>
      <c r="L1568" s="250">
        <f>AVERAGE(J1568:J1569)</f>
        <v/>
      </c>
      <c r="M1568" s="250">
        <f>_xlfn.STDEV.S(J1568,J1569)</f>
        <v/>
      </c>
      <c r="N1568" s="206" t="n">
        <v>2</v>
      </c>
      <c r="O1568" s="206" t="n"/>
      <c r="P1568" s="207">
        <f>+(((H1568-F1568)/1000)*1000)/10</f>
        <v/>
      </c>
      <c r="Q1568" s="207">
        <f>AVERAGE(P1568:P1569)</f>
        <v/>
      </c>
      <c r="R1568" s="26" t="inlineStr">
        <is>
          <t>FALSO</t>
        </is>
      </c>
      <c r="S1568" s="26" t="inlineStr">
        <is>
          <t>FALSO</t>
        </is>
      </c>
      <c r="T1568" s="211" t="n"/>
      <c r="U1568" s="211" t="n"/>
      <c r="V1568" s="290" t="inlineStr">
        <is>
          <t>Plot válido</t>
        </is>
      </c>
    </row>
    <row r="1569" ht="15.75" customHeight="1" s="412">
      <c r="A1569" s="199" t="n">
        <v>3412</v>
      </c>
      <c r="B1569" s="200" t="n">
        <v>168</v>
      </c>
      <c r="C1569" s="246" t="n">
        <v>263</v>
      </c>
      <c r="D1569" s="246" t="n">
        <v>13</v>
      </c>
      <c r="E1569" s="46" t="n">
        <v>43587</v>
      </c>
      <c r="F1569" s="246" t="n">
        <v>5212</v>
      </c>
      <c r="G1569" s="246" t="n">
        <v>9605</v>
      </c>
      <c r="H1569" s="248" t="n">
        <v>8013</v>
      </c>
      <c r="I1569" s="246" t="n"/>
      <c r="J1569" s="47">
        <f>+(((G1569-F1569)-(H1569-F1569))/(H1569-F1569))*100</f>
        <v/>
      </c>
      <c r="K1569" s="249" t="n"/>
      <c r="L1569" s="251" t="n"/>
      <c r="M1569" s="251" t="n"/>
      <c r="N1569" s="206" t="n"/>
      <c r="O1569" s="206" t="n"/>
      <c r="P1569" s="207">
        <f>+(((H1569-F1569)/1000)*1000)/10</f>
        <v/>
      </c>
      <c r="Q1569" s="207" t="n"/>
      <c r="R1569" s="26" t="inlineStr">
        <is>
          <t>FALSO</t>
        </is>
      </c>
      <c r="S1569" s="26" t="inlineStr">
        <is>
          <t>FALSO</t>
        </is>
      </c>
      <c r="T1569" s="211" t="n"/>
      <c r="U1569" s="211" t="n"/>
      <c r="V1569" s="290" t="inlineStr">
        <is>
          <t>Plot válido</t>
        </is>
      </c>
    </row>
    <row r="1570" ht="15.75" customHeight="1" s="412">
      <c r="A1570" s="199" t="n">
        <v>4131</v>
      </c>
      <c r="B1570" s="200" t="n">
        <v>161</v>
      </c>
      <c r="C1570" s="246" t="n">
        <v>263</v>
      </c>
      <c r="D1570" s="246" t="n">
        <v>15</v>
      </c>
      <c r="E1570" s="46" t="n">
        <v>43599</v>
      </c>
      <c r="F1570" s="246" t="n">
        <v>5264</v>
      </c>
      <c r="G1570" s="246" t="n">
        <v>9476</v>
      </c>
      <c r="H1570" s="248" t="n">
        <v>8275</v>
      </c>
      <c r="I1570" s="246" t="n"/>
      <c r="J1570" s="47">
        <f>+(((G1570-F1570)-(H1570-F1570))/(H1570-F1570))*100</f>
        <v/>
      </c>
      <c r="K1570" s="254" t="n"/>
      <c r="L1570" s="250">
        <f>AVERAGE(J1570:J1571)</f>
        <v/>
      </c>
      <c r="M1570" s="250">
        <f>_xlfn.STDEV.S(J1570,J1571)</f>
        <v/>
      </c>
      <c r="N1570" s="206" t="n"/>
      <c r="O1570" s="206" t="n"/>
      <c r="P1570" s="207">
        <f>+(((H1570-F1570)/1000)*1000)/10</f>
        <v/>
      </c>
      <c r="Q1570" s="207">
        <f>AVERAGE(P1570:P1571)</f>
        <v/>
      </c>
      <c r="R1570" s="26" t="inlineStr">
        <is>
          <t>VERDADERO</t>
        </is>
      </c>
      <c r="S1570" s="26" t="inlineStr">
        <is>
          <t>FALSO</t>
        </is>
      </c>
      <c r="T1570" s="211" t="n"/>
      <c r="U1570" s="211" t="n"/>
      <c r="V1570" s="290" t="inlineStr">
        <is>
          <t>Plot válido</t>
        </is>
      </c>
    </row>
    <row r="1571" ht="15.75" customHeight="1" s="412">
      <c r="A1571" s="199" t="n">
        <v>4132</v>
      </c>
      <c r="B1571" s="200" t="n">
        <v>162</v>
      </c>
      <c r="C1571" s="246" t="n">
        <v>263</v>
      </c>
      <c r="D1571" s="246" t="n">
        <v>15</v>
      </c>
      <c r="E1571" s="46" t="n">
        <v>43599</v>
      </c>
      <c r="F1571" s="246" t="n">
        <v>5232</v>
      </c>
      <c r="G1571" s="246" t="n">
        <v>9217</v>
      </c>
      <c r="H1571" s="248" t="n">
        <v>8213</v>
      </c>
      <c r="I1571" s="246" t="n"/>
      <c r="J1571" s="47">
        <f>+(((G1571-F1571)-(H1571-F1571))/(H1571-F1571))*100</f>
        <v/>
      </c>
      <c r="K1571" s="254" t="n"/>
      <c r="L1571" s="251" t="n"/>
      <c r="M1571" s="251" t="n"/>
      <c r="N1571" s="206" t="n"/>
      <c r="O1571" s="206" t="n"/>
      <c r="P1571" s="207">
        <f>+(((H1571-F1571)/1000)*1000)/10</f>
        <v/>
      </c>
      <c r="Q1571" s="207" t="n"/>
      <c r="R1571" s="26" t="inlineStr">
        <is>
          <t>FALSO</t>
        </is>
      </c>
      <c r="S1571" s="26" t="inlineStr">
        <is>
          <t>FALSO</t>
        </is>
      </c>
      <c r="T1571" s="211" t="n"/>
      <c r="U1571" s="211" t="n"/>
      <c r="V1571" s="290" t="inlineStr">
        <is>
          <t>Plot válido</t>
        </is>
      </c>
    </row>
    <row r="1572" ht="15.75" customHeight="1" s="412">
      <c r="A1572" s="199" t="n">
        <v>4777</v>
      </c>
      <c r="B1572" s="200" t="n">
        <v>161</v>
      </c>
      <c r="C1572" s="246" t="n">
        <v>263</v>
      </c>
      <c r="D1572" s="246" t="n">
        <v>17</v>
      </c>
      <c r="E1572" s="46" t="n">
        <v>43619</v>
      </c>
      <c r="F1572" s="246" t="n">
        <v>5264</v>
      </c>
      <c r="G1572" s="246" t="n">
        <v>8239</v>
      </c>
      <c r="H1572" s="248" t="n">
        <v>7525</v>
      </c>
      <c r="I1572" s="246" t="n"/>
      <c r="J1572" s="47">
        <f>+(((G1572-F1572)-(H1572-F1572))/(H1572-F1572))*100</f>
        <v/>
      </c>
      <c r="K1572" s="249" t="n"/>
      <c r="L1572" s="250">
        <f>AVERAGE(J1572:J1573)</f>
        <v/>
      </c>
      <c r="M1572" s="250">
        <f>_xlfn.STDEV.S(J1572,J1573)</f>
        <v/>
      </c>
      <c r="N1572" s="206" t="n"/>
      <c r="O1572" s="206" t="n"/>
      <c r="P1572" s="207">
        <f>+(((H1572-F1572)/1000)*1000)/10</f>
        <v/>
      </c>
      <c r="Q1572" s="207">
        <f>AVERAGE(P1572:P1573)</f>
        <v/>
      </c>
      <c r="R1572" s="26" t="inlineStr">
        <is>
          <t>FALSO</t>
        </is>
      </c>
      <c r="S1572" s="26" t="inlineStr">
        <is>
          <t>FALSO</t>
        </is>
      </c>
      <c r="T1572" s="211" t="n"/>
      <c r="U1572" s="211" t="n"/>
      <c r="V1572" s="290" t="inlineStr">
        <is>
          <t>Plot válido</t>
        </is>
      </c>
    </row>
    <row r="1573" ht="15.75" customHeight="1" s="412">
      <c r="A1573" s="199" t="n">
        <v>4778</v>
      </c>
      <c r="B1573" s="200" t="n">
        <v>162</v>
      </c>
      <c r="C1573" s="246" t="n">
        <v>263</v>
      </c>
      <c r="D1573" s="246" t="n">
        <v>17</v>
      </c>
      <c r="E1573" s="46" t="n">
        <v>43619</v>
      </c>
      <c r="F1573" s="246" t="n">
        <v>5232</v>
      </c>
      <c r="G1573" s="246" t="n">
        <v>8181</v>
      </c>
      <c r="H1573" s="248" t="n">
        <v>7522</v>
      </c>
      <c r="I1573" s="246" t="n"/>
      <c r="J1573" s="47">
        <f>+(((G1573-F1573)-(H1573-F1573))/(H1573-F1573))*100</f>
        <v/>
      </c>
      <c r="K1573" s="249" t="n"/>
      <c r="L1573" s="251" t="n"/>
      <c r="M1573" s="251" t="n"/>
      <c r="N1573" s="206" t="n"/>
      <c r="O1573" s="206" t="n"/>
      <c r="P1573" s="207">
        <f>+(((H1573-F1573)/1000)*1000)/10</f>
        <v/>
      </c>
      <c r="Q1573" s="207" t="n"/>
      <c r="R1573" s="26" t="inlineStr">
        <is>
          <t>FALSO</t>
        </is>
      </c>
      <c r="S1573" s="26" t="inlineStr">
        <is>
          <t>FALSO</t>
        </is>
      </c>
      <c r="T1573" s="211" t="n"/>
      <c r="U1573" s="211" t="n"/>
      <c r="V1573" s="290" t="inlineStr">
        <is>
          <t>Plot válido</t>
        </is>
      </c>
    </row>
    <row r="1574" ht="15.75" customHeight="1" s="412">
      <c r="A1574" s="199" t="n">
        <v>6063</v>
      </c>
      <c r="B1574" s="200" t="n">
        <v>155</v>
      </c>
      <c r="C1574" s="252" t="n">
        <v>263</v>
      </c>
      <c r="D1574" s="252" t="n">
        <v>22</v>
      </c>
      <c r="E1574" s="139" t="n">
        <v>43685</v>
      </c>
      <c r="F1574" s="252" t="n">
        <v>5181</v>
      </c>
      <c r="G1574" s="252" t="n">
        <v>8297</v>
      </c>
      <c r="H1574" s="253" t="n">
        <v>7842</v>
      </c>
      <c r="I1574" s="252" t="n">
        <v>9</v>
      </c>
      <c r="J1574" s="47">
        <f>+(((G1574-F1574)-(H1574-F1574))/(H1574-F1574))*100</f>
        <v/>
      </c>
      <c r="K1574" s="249" t="n"/>
      <c r="L1574" s="250">
        <f>AVERAGE(J1574:J1575)</f>
        <v/>
      </c>
      <c r="M1574" s="250">
        <f>_xlfn.STDEV.S(J1574,J1575)</f>
        <v/>
      </c>
      <c r="N1574" s="206" t="n"/>
      <c r="O1574" s="206" t="n"/>
      <c r="P1574" s="207">
        <f>+(((H1574-F1574)/1000)*1000)/10</f>
        <v/>
      </c>
      <c r="Q1574" s="207">
        <f>AVERAGE(P1574:P1575)</f>
        <v/>
      </c>
      <c r="R1574" s="26" t="inlineStr">
        <is>
          <t>FALSO</t>
        </is>
      </c>
      <c r="S1574" s="26" t="inlineStr">
        <is>
          <t>FALSO</t>
        </is>
      </c>
      <c r="T1574" s="211" t="n"/>
      <c r="U1574" s="211" t="n"/>
      <c r="V1574" s="290" t="inlineStr">
        <is>
          <t>Plot válido</t>
        </is>
      </c>
    </row>
    <row r="1575" ht="15.75" customHeight="1" s="412">
      <c r="A1575" s="199" t="n">
        <v>6064</v>
      </c>
      <c r="B1575" s="200" t="n">
        <v>155</v>
      </c>
      <c r="C1575" s="252" t="n">
        <v>263</v>
      </c>
      <c r="D1575" s="252" t="n">
        <v>22</v>
      </c>
      <c r="E1575" s="139" t="n">
        <v>43685</v>
      </c>
      <c r="F1575" s="252" t="n">
        <v>5181</v>
      </c>
      <c r="G1575" s="252" t="n">
        <v>8144</v>
      </c>
      <c r="H1575" s="253" t="n">
        <v>7718</v>
      </c>
      <c r="I1575" s="252" t="n"/>
      <c r="J1575" s="47">
        <f>+(((G1575-F1575)-(H1575-F1575))/(H1575-F1575))*100</f>
        <v/>
      </c>
      <c r="K1575" s="249" t="n"/>
      <c r="L1575" s="251" t="n"/>
      <c r="M1575" s="251" t="n"/>
      <c r="N1575" s="206" t="n"/>
      <c r="O1575" s="206" t="n"/>
      <c r="P1575" s="207">
        <f>+(((H1575-F1575)/1000)*1000)/10</f>
        <v/>
      </c>
      <c r="Q1575" s="207" t="n"/>
      <c r="R1575" s="26" t="inlineStr">
        <is>
          <t>FALSO</t>
        </is>
      </c>
      <c r="S1575" s="26" t="inlineStr">
        <is>
          <t>FALSO</t>
        </is>
      </c>
      <c r="T1575" s="211" t="n"/>
      <c r="U1575" s="211" t="n"/>
      <c r="V1575" s="290" t="inlineStr">
        <is>
          <t>Plot válido</t>
        </is>
      </c>
    </row>
    <row r="1576" ht="15.75" customHeight="1" s="412">
      <c r="A1576" s="199" t="n">
        <v>3413</v>
      </c>
      <c r="B1576" s="200" t="n">
        <v>169</v>
      </c>
      <c r="C1576" s="246" t="n">
        <v>264</v>
      </c>
      <c r="D1576" s="246" t="n">
        <v>13</v>
      </c>
      <c r="E1576" s="46" t="n">
        <v>43587</v>
      </c>
      <c r="F1576" s="246" t="n">
        <v>5223</v>
      </c>
      <c r="G1576" s="246" t="n">
        <v>7525</v>
      </c>
      <c r="H1576" s="248" t="n">
        <v>6761</v>
      </c>
      <c r="I1576" s="246" t="n">
        <v>1</v>
      </c>
      <c r="J1576" s="47">
        <f>+(((G1576-F1576)-(H1576-F1576))/(H1576-F1576))*100</f>
        <v/>
      </c>
      <c r="K1576" s="249" t="inlineStr">
        <is>
          <t>1/2</t>
        </is>
      </c>
      <c r="L1576" s="250">
        <f>AVERAGE(J1576:J1577)</f>
        <v/>
      </c>
      <c r="M1576" s="250">
        <f>_xlfn.STDEV.S(J1576,J1577)</f>
        <v/>
      </c>
      <c r="N1576" s="206" t="n">
        <v>2</v>
      </c>
      <c r="O1576" s="206" t="n"/>
      <c r="P1576" s="207">
        <f>+(((H1576-F1576)/1000)*1000)/10</f>
        <v/>
      </c>
      <c r="Q1576" s="207">
        <f>AVERAGE(P1576:P1577)</f>
        <v/>
      </c>
      <c r="R1576" s="26" t="inlineStr">
        <is>
          <t>FALSO</t>
        </is>
      </c>
      <c r="S1576" s="26" t="inlineStr">
        <is>
          <t>FALSO</t>
        </is>
      </c>
      <c r="T1576" s="211" t="n"/>
      <c r="U1576" s="211" t="n"/>
      <c r="V1576" s="290" t="inlineStr">
        <is>
          <t>Plot válido</t>
        </is>
      </c>
    </row>
    <row r="1577" ht="15.75" customHeight="1" s="412">
      <c r="A1577" s="199" t="n">
        <v>3414</v>
      </c>
      <c r="B1577" s="200" t="n">
        <v>170</v>
      </c>
      <c r="C1577" s="246" t="n">
        <v>264</v>
      </c>
      <c r="D1577" s="246" t="n">
        <v>13</v>
      </c>
      <c r="E1577" s="46" t="n">
        <v>43587</v>
      </c>
      <c r="F1577" s="246" t="n">
        <v>5223</v>
      </c>
      <c r="G1577" s="246" t="n">
        <v>7670</v>
      </c>
      <c r="H1577" s="248" t="n">
        <v>6850</v>
      </c>
      <c r="I1577" s="246" t="n"/>
      <c r="J1577" s="47">
        <f>+(((G1577-F1577)-(H1577-F1577))/(H1577-F1577))*100</f>
        <v/>
      </c>
      <c r="K1577" s="249" t="n"/>
      <c r="L1577" s="251" t="n"/>
      <c r="M1577" s="251" t="n"/>
      <c r="N1577" s="206" t="n"/>
      <c r="O1577" s="206" t="n"/>
      <c r="P1577" s="207">
        <f>+(((H1577-F1577)/1000)*1000)/10</f>
        <v/>
      </c>
      <c r="Q1577" s="207" t="n"/>
      <c r="R1577" s="26" t="inlineStr">
        <is>
          <t>FALSO</t>
        </is>
      </c>
      <c r="S1577" s="26" t="inlineStr">
        <is>
          <t>FALSO</t>
        </is>
      </c>
      <c r="T1577" s="211" t="n"/>
      <c r="U1577" s="211" t="n"/>
      <c r="V1577" s="290" t="inlineStr">
        <is>
          <t>Plot válido</t>
        </is>
      </c>
    </row>
    <row r="1578" ht="15.75" customHeight="1" s="412">
      <c r="A1578" s="199" t="n">
        <v>4133</v>
      </c>
      <c r="B1578" s="200" t="n">
        <v>163</v>
      </c>
      <c r="C1578" s="246" t="n">
        <v>264</v>
      </c>
      <c r="D1578" s="246" t="n">
        <v>15</v>
      </c>
      <c r="E1578" s="46" t="n">
        <v>43599</v>
      </c>
      <c r="F1578" s="246" t="n">
        <v>5193</v>
      </c>
      <c r="G1578" s="246" t="n">
        <v>7866</v>
      </c>
      <c r="H1578" s="248" t="n">
        <v>6912</v>
      </c>
      <c r="I1578" s="246" t="n"/>
      <c r="J1578" s="47">
        <f>+(((G1578-F1578)-(H1578-F1578))/(H1578-F1578))*100</f>
        <v/>
      </c>
      <c r="K1578" s="254" t="inlineStr">
        <is>
          <t>1/2</t>
        </is>
      </c>
      <c r="L1578" s="250">
        <f>AVERAGE(J1578:J1579)</f>
        <v/>
      </c>
      <c r="M1578" s="250">
        <f>_xlfn.STDEV.S(J1578,J1579)</f>
        <v/>
      </c>
      <c r="N1578" s="206" t="n"/>
      <c r="O1578" s="206" t="n"/>
      <c r="P1578" s="207">
        <f>+(((H1578-F1578)/1000)*1000)/10</f>
        <v/>
      </c>
      <c r="Q1578" s="207">
        <f>AVERAGE(P1578:P1579)</f>
        <v/>
      </c>
      <c r="R1578" s="26" t="inlineStr">
        <is>
          <t>FALSO</t>
        </is>
      </c>
      <c r="S1578" s="26" t="inlineStr">
        <is>
          <t>FALSO</t>
        </is>
      </c>
      <c r="T1578" s="211" t="n"/>
      <c r="U1578" s="211" t="n"/>
      <c r="V1578" s="290" t="inlineStr">
        <is>
          <t>Plot válido</t>
        </is>
      </c>
    </row>
    <row r="1579" ht="15.75" customHeight="1" s="412">
      <c r="A1579" s="199" t="n">
        <v>4134</v>
      </c>
      <c r="B1579" s="200" t="n">
        <v>164</v>
      </c>
      <c r="C1579" s="246" t="n">
        <v>264</v>
      </c>
      <c r="D1579" s="246" t="n">
        <v>15</v>
      </c>
      <c r="E1579" s="46" t="n">
        <v>43599</v>
      </c>
      <c r="F1579" s="246" t="n">
        <v>5245</v>
      </c>
      <c r="G1579" s="246" t="n">
        <v>7839</v>
      </c>
      <c r="H1579" s="248" t="n">
        <v>6892</v>
      </c>
      <c r="I1579" s="246" t="n"/>
      <c r="J1579" s="47">
        <f>+(((G1579-F1579)-(H1579-F1579))/(H1579-F1579))*100</f>
        <v/>
      </c>
      <c r="K1579" s="254" t="n"/>
      <c r="L1579" s="251" t="n"/>
      <c r="M1579" s="251" t="n"/>
      <c r="N1579" s="206" t="n"/>
      <c r="O1579" s="206" t="n"/>
      <c r="P1579" s="207">
        <f>+(((H1579-F1579)/1000)*1000)/10</f>
        <v/>
      </c>
      <c r="Q1579" s="207" t="n"/>
      <c r="R1579" s="26" t="inlineStr">
        <is>
          <t>FALSO</t>
        </is>
      </c>
      <c r="S1579" s="26" t="inlineStr">
        <is>
          <t>FALSO</t>
        </is>
      </c>
      <c r="T1579" s="211" t="n"/>
      <c r="U1579" s="211" t="n"/>
      <c r="V1579" s="290" t="inlineStr">
        <is>
          <t>Plot válido</t>
        </is>
      </c>
    </row>
    <row r="1580" hidden="1" ht="15.75" customHeight="1" s="412">
      <c r="A1580" s="199" t="n">
        <v>4779</v>
      </c>
      <c r="B1580" s="200" t="n">
        <v>163</v>
      </c>
      <c r="C1580" s="246" t="n">
        <v>264</v>
      </c>
      <c r="D1580" s="246" t="n">
        <v>17</v>
      </c>
      <c r="E1580" s="46" t="n">
        <v>43619</v>
      </c>
      <c r="F1580" s="246" t="n">
        <v>5193</v>
      </c>
      <c r="G1580" s="246" t="n">
        <v>7612</v>
      </c>
      <c r="H1580" s="248" t="n">
        <v>6885</v>
      </c>
      <c r="I1580" s="246" t="n"/>
      <c r="J1580" s="47">
        <f>+(((G1580-F1580)-(H1580-F1580))/(H1580-F1580))*100</f>
        <v/>
      </c>
      <c r="K1580" s="249" t="n"/>
      <c r="L1580" s="250">
        <f>AVERAGE(J1580:J1581)</f>
        <v/>
      </c>
      <c r="M1580" s="250">
        <f>_xlfn.STDEV.S(J1580,J1581)</f>
        <v/>
      </c>
      <c r="N1580" s="206" t="n"/>
      <c r="O1580" s="206" t="n"/>
      <c r="P1580" s="207">
        <f>+(((H1580-F1580)/1000)*1000)/10</f>
        <v/>
      </c>
      <c r="Q1580" s="207">
        <f>AVERAGE(P1580:P1581)</f>
        <v/>
      </c>
      <c r="R1580" s="26" t="inlineStr">
        <is>
          <t>FALSO</t>
        </is>
      </c>
      <c r="S1580" s="26" t="inlineStr">
        <is>
          <t>FALSO</t>
        </is>
      </c>
      <c r="T1580" s="211" t="n"/>
      <c r="U1580" s="211" t="n"/>
      <c r="V1580" s="290" t="inlineStr">
        <is>
          <t>Se descarta</t>
        </is>
      </c>
    </row>
    <row r="1581" hidden="1" ht="15.75" customHeight="1" s="412">
      <c r="A1581" s="199" t="n">
        <v>4780</v>
      </c>
      <c r="B1581" s="200" t="n">
        <v>164</v>
      </c>
      <c r="C1581" s="246" t="n">
        <v>264</v>
      </c>
      <c r="D1581" s="246" t="n">
        <v>17</v>
      </c>
      <c r="E1581" s="46" t="n">
        <v>43619</v>
      </c>
      <c r="F1581" s="246" t="n">
        <v>5245</v>
      </c>
      <c r="G1581" s="246" t="n">
        <v>7607</v>
      </c>
      <c r="H1581" s="248" t="n">
        <v>6893</v>
      </c>
      <c r="I1581" s="246" t="n"/>
      <c r="J1581" s="47">
        <f>+(((G1581-F1581)-(H1581-F1581))/(H1581-F1581))*100</f>
        <v/>
      </c>
      <c r="K1581" s="249" t="n"/>
      <c r="L1581" s="251" t="n"/>
      <c r="M1581" s="251" t="n"/>
      <c r="N1581" s="206" t="n"/>
      <c r="O1581" s="206" t="n"/>
      <c r="P1581" s="207">
        <f>+(((H1581-F1581)/1000)*1000)/10</f>
        <v/>
      </c>
      <c r="Q1581" s="207" t="n"/>
      <c r="R1581" s="26" t="inlineStr">
        <is>
          <t>FALSO</t>
        </is>
      </c>
      <c r="S1581" s="26" t="inlineStr">
        <is>
          <t>FALSO</t>
        </is>
      </c>
      <c r="T1581" s="211" t="n"/>
      <c r="U1581" s="211" t="n"/>
      <c r="V1581" s="290" t="inlineStr">
        <is>
          <t>Se descarta</t>
        </is>
      </c>
    </row>
    <row r="1582" hidden="1" ht="15.75" customHeight="1" s="412">
      <c r="A1582" s="199" t="n">
        <v>6065</v>
      </c>
      <c r="B1582" s="200" t="n">
        <v>156</v>
      </c>
      <c r="C1582" s="252" t="n">
        <v>264</v>
      </c>
      <c r="D1582" s="252" t="n">
        <v>22</v>
      </c>
      <c r="E1582" s="139" t="n">
        <v>43685</v>
      </c>
      <c r="F1582" s="252" t="n">
        <v>5171</v>
      </c>
      <c r="G1582" s="252" t="n">
        <v>7053</v>
      </c>
      <c r="H1582" s="253" t="n">
        <v>6789</v>
      </c>
      <c r="I1582" s="252" t="n">
        <v>6</v>
      </c>
      <c r="J1582" s="47">
        <f>+(((G1582-F1582)-(H1582-F1582))/(H1582-F1582))*100</f>
        <v/>
      </c>
      <c r="K1582" s="249" t="n"/>
      <c r="L1582" s="250">
        <f>AVERAGE(J1582:J1583)</f>
        <v/>
      </c>
      <c r="M1582" s="250">
        <f>_xlfn.STDEV.S(J1582,J1583)</f>
        <v/>
      </c>
      <c r="N1582" s="206" t="n"/>
      <c r="O1582" s="206" t="n"/>
      <c r="P1582" s="207">
        <f>+(((H1582-F1582)/1000)*1000)/10</f>
        <v/>
      </c>
      <c r="Q1582" s="207">
        <f>AVERAGE(P1582:P1583)</f>
        <v/>
      </c>
      <c r="R1582" s="26" t="inlineStr">
        <is>
          <t>FALSO</t>
        </is>
      </c>
      <c r="S1582" s="26" t="inlineStr">
        <is>
          <t>FALSO</t>
        </is>
      </c>
      <c r="T1582" s="211" t="n"/>
      <c r="U1582" s="211" t="n"/>
      <c r="V1582" s="290" t="inlineStr">
        <is>
          <t>Se descarta</t>
        </is>
      </c>
    </row>
    <row r="1583" hidden="1" ht="15.75" customHeight="1" s="412">
      <c r="A1583" s="199" t="n">
        <v>6066</v>
      </c>
      <c r="B1583" s="200" t="n">
        <v>156</v>
      </c>
      <c r="C1583" s="252" t="n">
        <v>264</v>
      </c>
      <c r="D1583" s="252" t="n">
        <v>22</v>
      </c>
      <c r="E1583" s="139" t="n">
        <v>43685</v>
      </c>
      <c r="F1583" s="252" t="n">
        <v>5171</v>
      </c>
      <c r="G1583" s="252" t="n">
        <v>7015</v>
      </c>
      <c r="H1583" s="253" t="n">
        <v>6763</v>
      </c>
      <c r="I1583" s="252" t="n"/>
      <c r="J1583" s="47">
        <f>+(((G1583-F1583)-(H1583-F1583))/(H1583-F1583))*100</f>
        <v/>
      </c>
      <c r="K1583" s="249" t="n"/>
      <c r="L1583" s="251" t="n"/>
      <c r="M1583" s="251" t="n"/>
      <c r="N1583" s="206" t="n"/>
      <c r="O1583" s="206" t="n"/>
      <c r="P1583" s="207">
        <f>+(((H1583-F1583)/1000)*1000)/10</f>
        <v/>
      </c>
      <c r="Q1583" s="207" t="n"/>
      <c r="R1583" s="26" t="inlineStr">
        <is>
          <t>FALSO</t>
        </is>
      </c>
      <c r="S1583" s="26" t="inlineStr">
        <is>
          <t>FALSO</t>
        </is>
      </c>
      <c r="T1583" s="211" t="n"/>
      <c r="U1583" s="211" t="n"/>
      <c r="V1583" s="290" t="inlineStr">
        <is>
          <t>Se descarta</t>
        </is>
      </c>
    </row>
    <row r="1584" hidden="1" ht="15.75" customHeight="1" s="412">
      <c r="A1584" s="199" t="n">
        <v>3415</v>
      </c>
      <c r="B1584" s="200" t="n">
        <v>171</v>
      </c>
      <c r="C1584" s="255" t="n">
        <v>265</v>
      </c>
      <c r="D1584" s="255" t="n">
        <v>13</v>
      </c>
      <c r="E1584" s="58" t="n">
        <v>43587</v>
      </c>
      <c r="F1584" s="255" t="n">
        <v>5259</v>
      </c>
      <c r="G1584" s="255" t="n">
        <v>7459</v>
      </c>
      <c r="H1584" s="256" t="n">
        <v>6878</v>
      </c>
      <c r="I1584" s="255" t="n">
        <v>1</v>
      </c>
      <c r="J1584" s="59">
        <f>+(((G1584-F1584)-(H1584-F1584))/(H1584-F1584))*100</f>
        <v/>
      </c>
      <c r="K1584" s="257" t="inlineStr">
        <is>
          <t>MF</t>
        </is>
      </c>
      <c r="L1584" s="258">
        <f>AVERAGE(J1584:J1585)</f>
        <v/>
      </c>
      <c r="M1584" s="258">
        <f>_xlfn.STDEV.S(J1584,J1585)</f>
        <v/>
      </c>
      <c r="N1584" s="206" t="n">
        <v>1</v>
      </c>
      <c r="O1584" s="206" t="n"/>
      <c r="P1584" s="207">
        <f>+(((H1584-F1584)/1000)*1000)/10</f>
        <v/>
      </c>
      <c r="Q1584" s="207">
        <f>AVERAGE(P1584:P1585)</f>
        <v/>
      </c>
      <c r="R1584" s="26" t="inlineStr">
        <is>
          <t>VERDADERO</t>
        </is>
      </c>
      <c r="S1584" s="26" t="inlineStr">
        <is>
          <t>FALSO</t>
        </is>
      </c>
      <c r="T1584" s="211" t="n"/>
      <c r="U1584" s="211" t="n"/>
      <c r="V1584" s="290" t="inlineStr">
        <is>
          <t>Se descarta</t>
        </is>
      </c>
    </row>
    <row r="1585" hidden="1" ht="15.75" customHeight="1" s="412">
      <c r="A1585" s="199" t="n">
        <v>3416</v>
      </c>
      <c r="B1585" s="200" t="n">
        <v>172</v>
      </c>
      <c r="C1585" s="255" t="n">
        <v>265</v>
      </c>
      <c r="D1585" s="255" t="n">
        <v>13</v>
      </c>
      <c r="E1585" s="58" t="n">
        <v>43587</v>
      </c>
      <c r="F1585" s="255" t="n">
        <v>5274</v>
      </c>
      <c r="G1585" s="255" t="n">
        <v>7418</v>
      </c>
      <c r="H1585" s="256" t="n">
        <v>6847</v>
      </c>
      <c r="I1585" s="255" t="n"/>
      <c r="J1585" s="59">
        <f>+(((G1585-F1585)-(H1585-F1585))/(H1585-F1585))*100</f>
        <v/>
      </c>
      <c r="K1585" s="257" t="n"/>
      <c r="L1585" s="259" t="n"/>
      <c r="M1585" s="259" t="n"/>
      <c r="N1585" s="206" t="n"/>
      <c r="O1585" s="206" t="n"/>
      <c r="P1585" s="207">
        <f>+(((H1585-F1585)/1000)*1000)/10</f>
        <v/>
      </c>
      <c r="Q1585" s="207" t="n"/>
      <c r="R1585" s="26" t="inlineStr">
        <is>
          <t>FALSO</t>
        </is>
      </c>
      <c r="S1585" s="26" t="inlineStr">
        <is>
          <t>FALSO</t>
        </is>
      </c>
      <c r="T1585" s="211" t="n"/>
      <c r="U1585" s="211" t="n"/>
      <c r="V1585" s="290" t="inlineStr">
        <is>
          <t>Se descarta</t>
        </is>
      </c>
    </row>
    <row r="1586" hidden="1" ht="15.75" customHeight="1" s="412">
      <c r="A1586" s="199" t="n">
        <v>4135</v>
      </c>
      <c r="B1586" s="200" t="n">
        <v>165</v>
      </c>
      <c r="C1586" s="255" t="n">
        <v>265</v>
      </c>
      <c r="D1586" s="255" t="n">
        <v>15</v>
      </c>
      <c r="E1586" s="58" t="n">
        <v>43599</v>
      </c>
      <c r="F1586" s="255" t="n">
        <v>5226</v>
      </c>
      <c r="G1586" s="255" t="n">
        <v>7455</v>
      </c>
      <c r="H1586" s="256" t="n">
        <v>6987</v>
      </c>
      <c r="I1586" s="255" t="n"/>
      <c r="J1586" s="59">
        <f>+(((G1586-F1586)-(H1586-F1586))/(H1586-F1586))*100</f>
        <v/>
      </c>
      <c r="K1586" s="260" t="n"/>
      <c r="L1586" s="258">
        <f>AVERAGE(J1586:J1587)</f>
        <v/>
      </c>
      <c r="M1586" s="258">
        <f>_xlfn.STDEV.S(J1586,J1587)</f>
        <v/>
      </c>
      <c r="N1586" s="206" t="n"/>
      <c r="O1586" s="206" t="n"/>
      <c r="P1586" s="207">
        <f>+(((H1586-F1586)/1000)*1000)/10</f>
        <v/>
      </c>
      <c r="Q1586" s="207">
        <f>AVERAGE(P1586:P1587)</f>
        <v/>
      </c>
      <c r="R1586" s="26" t="inlineStr">
        <is>
          <t>FALSO</t>
        </is>
      </c>
      <c r="S1586" s="26" t="inlineStr">
        <is>
          <t>FALSO</t>
        </is>
      </c>
      <c r="T1586" s="211" t="n"/>
      <c r="U1586" s="211" t="n"/>
      <c r="V1586" s="290" t="inlineStr">
        <is>
          <t>Se descarta</t>
        </is>
      </c>
    </row>
    <row r="1587" hidden="1" ht="15.75" customHeight="1" s="412">
      <c r="A1587" s="199" t="n">
        <v>4136</v>
      </c>
      <c r="B1587" s="200" t="n">
        <v>166</v>
      </c>
      <c r="C1587" s="255" t="n">
        <v>265</v>
      </c>
      <c r="D1587" s="255" t="n">
        <v>15</v>
      </c>
      <c r="E1587" s="58" t="n">
        <v>43599</v>
      </c>
      <c r="F1587" s="255" t="n">
        <v>5252</v>
      </c>
      <c r="G1587" s="255" t="n">
        <v>7607</v>
      </c>
      <c r="H1587" s="256" t="n">
        <v>7112</v>
      </c>
      <c r="I1587" s="255" t="n"/>
      <c r="J1587" s="59">
        <f>+(((G1587-F1587)-(H1587-F1587))/(H1587-F1587))*100</f>
        <v/>
      </c>
      <c r="K1587" s="260" t="n"/>
      <c r="L1587" s="259" t="n"/>
      <c r="M1587" s="259" t="n"/>
      <c r="N1587" s="206" t="n"/>
      <c r="O1587" s="206" t="n"/>
      <c r="P1587" s="207">
        <f>+(((H1587-F1587)/1000)*1000)/10</f>
        <v/>
      </c>
      <c r="Q1587" s="207" t="n"/>
      <c r="R1587" s="26" t="inlineStr">
        <is>
          <t>FALSO</t>
        </is>
      </c>
      <c r="S1587" s="26" t="inlineStr">
        <is>
          <t>FALSO</t>
        </is>
      </c>
      <c r="T1587" s="211" t="n"/>
      <c r="U1587" s="211" t="n"/>
      <c r="V1587" s="290" t="inlineStr">
        <is>
          <t>Se descarta</t>
        </is>
      </c>
    </row>
    <row r="1588" ht="15.75" customHeight="1" s="412">
      <c r="A1588" s="199" t="n">
        <v>4781</v>
      </c>
      <c r="B1588" s="200" t="n">
        <v>165</v>
      </c>
      <c r="C1588" s="255" t="n">
        <v>265</v>
      </c>
      <c r="D1588" s="255" t="n">
        <v>17</v>
      </c>
      <c r="E1588" s="58" t="n">
        <v>43619</v>
      </c>
      <c r="F1588" s="255" t="n">
        <v>5226</v>
      </c>
      <c r="G1588" s="255" t="n">
        <v>7767</v>
      </c>
      <c r="H1588" s="256" t="n">
        <v>7290</v>
      </c>
      <c r="I1588" s="255" t="n"/>
      <c r="J1588" s="59">
        <f>+(((G1588-F1588)-(H1588-F1588))/(H1588-F1588))*100</f>
        <v/>
      </c>
      <c r="K1588" s="257" t="n"/>
      <c r="L1588" s="258">
        <f>AVERAGE(J1588:J1589)</f>
        <v/>
      </c>
      <c r="M1588" s="258">
        <f>_xlfn.STDEV.S(J1588,J1589)</f>
        <v/>
      </c>
      <c r="N1588" s="206" t="n"/>
      <c r="O1588" s="206" t="n"/>
      <c r="P1588" s="207">
        <f>+(((H1588-F1588)/1000)*1000)/10</f>
        <v/>
      </c>
      <c r="Q1588" s="207">
        <f>AVERAGE(P1588:P1589)</f>
        <v/>
      </c>
      <c r="R1588" s="26" t="inlineStr">
        <is>
          <t>FALSO</t>
        </is>
      </c>
      <c r="S1588" s="26" t="inlineStr">
        <is>
          <t>FALSO</t>
        </is>
      </c>
      <c r="T1588" s="211" t="n"/>
      <c r="U1588" s="211" t="n"/>
      <c r="V1588" s="290" t="inlineStr">
        <is>
          <t>Plot válido</t>
        </is>
      </c>
    </row>
    <row r="1589" ht="15.75" customHeight="1" s="412">
      <c r="A1589" s="199" t="n">
        <v>4782</v>
      </c>
      <c r="B1589" s="200" t="n">
        <v>166</v>
      </c>
      <c r="C1589" s="255" t="n">
        <v>265</v>
      </c>
      <c r="D1589" s="255" t="n">
        <v>17</v>
      </c>
      <c r="E1589" s="58" t="n">
        <v>43619</v>
      </c>
      <c r="F1589" s="255" t="n">
        <v>5252</v>
      </c>
      <c r="G1589" s="255" t="n">
        <v>7889</v>
      </c>
      <c r="H1589" s="256" t="n">
        <v>7400</v>
      </c>
      <c r="I1589" s="255" t="n"/>
      <c r="J1589" s="59">
        <f>+(((G1589-F1589)-(H1589-F1589))/(H1589-F1589))*100</f>
        <v/>
      </c>
      <c r="K1589" s="257" t="n"/>
      <c r="L1589" s="259" t="n"/>
      <c r="M1589" s="259" t="n"/>
      <c r="N1589" s="206" t="n"/>
      <c r="O1589" s="206" t="n"/>
      <c r="P1589" s="207">
        <f>+(((H1589-F1589)/1000)*1000)/10</f>
        <v/>
      </c>
      <c r="Q1589" s="207" t="n"/>
      <c r="R1589" s="26" t="inlineStr">
        <is>
          <t>FALSO</t>
        </is>
      </c>
      <c r="S1589" s="26" t="inlineStr">
        <is>
          <t>FALSO</t>
        </is>
      </c>
      <c r="T1589" s="211" t="n"/>
      <c r="U1589" s="211" t="n"/>
      <c r="V1589" s="290" t="inlineStr">
        <is>
          <t>Plot válido</t>
        </is>
      </c>
    </row>
    <row r="1590" ht="15.75" customHeight="1" s="412">
      <c r="A1590" s="199" t="n">
        <v>5381</v>
      </c>
      <c r="B1590" s="200" t="n">
        <v>119</v>
      </c>
      <c r="C1590" s="252" t="n">
        <v>265</v>
      </c>
      <c r="D1590" s="252" t="n">
        <v>19</v>
      </c>
      <c r="E1590" s="139" t="n">
        <v>43637</v>
      </c>
      <c r="F1590" s="252" t="n">
        <v>5212</v>
      </c>
      <c r="G1590" s="252" t="n">
        <v>7191</v>
      </c>
      <c r="H1590" s="253" t="n">
        <v>6799</v>
      </c>
      <c r="I1590" s="252" t="n">
        <v>9</v>
      </c>
      <c r="J1590" s="261">
        <f>+(((G1590-F1590)-(H1590-F1590))/(H1590-F1590))*100</f>
        <v/>
      </c>
      <c r="K1590" s="262" t="n"/>
      <c r="L1590" s="263">
        <f>AVERAGE(J1590:J1591)</f>
        <v/>
      </c>
      <c r="M1590" s="263">
        <f>_xlfn.STDEV.S(J1590,J1591)</f>
        <v/>
      </c>
      <c r="N1590" s="206" t="n"/>
      <c r="O1590" s="206" t="n"/>
      <c r="P1590" s="207">
        <f>+(((H1590-F1590)/1000)*1000)/10</f>
        <v/>
      </c>
      <c r="Q1590" s="207">
        <f>AVERAGE(P1590:P1591)</f>
        <v/>
      </c>
      <c r="R1590" s="26" t="inlineStr">
        <is>
          <t>FALSO</t>
        </is>
      </c>
      <c r="S1590" s="26" t="inlineStr">
        <is>
          <t>FALSO</t>
        </is>
      </c>
      <c r="T1590" s="211" t="n"/>
      <c r="U1590" s="211" t="n"/>
      <c r="V1590" s="290" t="inlineStr">
        <is>
          <t>Plot válido</t>
        </is>
      </c>
    </row>
    <row r="1591" ht="15.75" customHeight="1" s="412">
      <c r="A1591" s="199" t="n">
        <v>5382</v>
      </c>
      <c r="B1591" s="200" t="n">
        <v>120</v>
      </c>
      <c r="C1591" s="252" t="n">
        <v>265</v>
      </c>
      <c r="D1591" s="252" t="n">
        <v>19</v>
      </c>
      <c r="E1591" s="139" t="n">
        <v>43637</v>
      </c>
      <c r="F1591" s="252" t="n">
        <v>5196</v>
      </c>
      <c r="G1591" s="252" t="n">
        <v>7246</v>
      </c>
      <c r="H1591" s="253" t="n">
        <v>6846</v>
      </c>
      <c r="I1591" s="252" t="n"/>
      <c r="J1591" s="261">
        <f>+(((G1591-F1591)-(H1591-F1591))/(H1591-F1591))*100</f>
        <v/>
      </c>
      <c r="K1591" s="262" t="n"/>
      <c r="L1591" s="207" t="n"/>
      <c r="M1591" s="207" t="n"/>
      <c r="N1591" s="206" t="n"/>
      <c r="O1591" s="206" t="n"/>
      <c r="P1591" s="207">
        <f>+(((H1591-F1591)/1000)*1000)/10</f>
        <v/>
      </c>
      <c r="Q1591" s="207" t="n"/>
      <c r="R1591" s="26" t="inlineStr">
        <is>
          <t>FALSO</t>
        </is>
      </c>
      <c r="S1591" s="26" t="inlineStr">
        <is>
          <t>FALSO</t>
        </is>
      </c>
      <c r="T1591" s="211" t="n"/>
      <c r="U1591" s="211" t="n"/>
      <c r="V1591" s="290" t="inlineStr">
        <is>
          <t>Plot válido</t>
        </is>
      </c>
    </row>
    <row r="1592" ht="15.75" customHeight="1" s="412">
      <c r="A1592" s="199" t="n">
        <v>6067</v>
      </c>
      <c r="B1592" s="200" t="n">
        <v>157</v>
      </c>
      <c r="C1592" s="252" t="n">
        <v>265</v>
      </c>
      <c r="D1592" s="252" t="n">
        <v>22</v>
      </c>
      <c r="E1592" s="139" t="n">
        <v>43685</v>
      </c>
      <c r="F1592" s="252" t="n">
        <v>5319</v>
      </c>
      <c r="G1592" s="252" t="n">
        <v>7200</v>
      </c>
      <c r="H1592" s="253" t="n">
        <v>6918</v>
      </c>
      <c r="I1592" s="252" t="n">
        <v>8</v>
      </c>
      <c r="J1592" s="47">
        <f>+(((G1592-F1592)-(H1592-F1592))/(H1592-F1592))*100</f>
        <v/>
      </c>
      <c r="K1592" s="249" t="n"/>
      <c r="L1592" s="250">
        <f>AVERAGE(J1592:J1593)</f>
        <v/>
      </c>
      <c r="M1592" s="250">
        <f>_xlfn.STDEV.S(J1592,J1593)</f>
        <v/>
      </c>
      <c r="N1592" s="206" t="n"/>
      <c r="O1592" s="206" t="n"/>
      <c r="P1592" s="207">
        <f>+(((H1592-F1592)/1000)*1000)/10</f>
        <v/>
      </c>
      <c r="Q1592" s="207">
        <f>AVERAGE(P1592:P1593)</f>
        <v/>
      </c>
      <c r="R1592" s="26" t="inlineStr">
        <is>
          <t>FALSO</t>
        </is>
      </c>
      <c r="S1592" s="26" t="inlineStr">
        <is>
          <t>FALSO</t>
        </is>
      </c>
      <c r="T1592" s="211" t="n"/>
      <c r="U1592" s="211" t="n"/>
      <c r="V1592" s="290" t="inlineStr">
        <is>
          <t>Plot válido</t>
        </is>
      </c>
    </row>
    <row r="1593" ht="15.75" customHeight="1" s="412">
      <c r="A1593" s="199" t="n">
        <v>6068</v>
      </c>
      <c r="B1593" s="200" t="n">
        <v>157</v>
      </c>
      <c r="C1593" s="252" t="n">
        <v>265</v>
      </c>
      <c r="D1593" s="252" t="n">
        <v>22</v>
      </c>
      <c r="E1593" s="139" t="n">
        <v>43685</v>
      </c>
      <c r="F1593" s="252" t="n">
        <v>5319</v>
      </c>
      <c r="G1593" s="252" t="n">
        <v>7416</v>
      </c>
      <c r="H1593" s="253" t="n">
        <v>7104</v>
      </c>
      <c r="I1593" s="252" t="n"/>
      <c r="J1593" s="47">
        <f>+(((G1593-F1593)-(H1593-F1593))/(H1593-F1593))*100</f>
        <v/>
      </c>
      <c r="K1593" s="249" t="n"/>
      <c r="L1593" s="251" t="n"/>
      <c r="M1593" s="251" t="n"/>
      <c r="N1593" s="206" t="n"/>
      <c r="O1593" s="206" t="n"/>
      <c r="P1593" s="207">
        <f>+(((H1593-F1593)/1000)*1000)/10</f>
        <v/>
      </c>
      <c r="Q1593" s="207" t="n"/>
      <c r="R1593" s="26" t="inlineStr">
        <is>
          <t>FALSO</t>
        </is>
      </c>
      <c r="S1593" s="26" t="inlineStr">
        <is>
          <t>FALSO</t>
        </is>
      </c>
      <c r="T1593" s="211" t="n"/>
      <c r="U1593" s="211" t="n"/>
      <c r="V1593" s="290" t="inlineStr">
        <is>
          <t>Plot válido</t>
        </is>
      </c>
    </row>
    <row r="1594" ht="15.75" customHeight="1" s="412">
      <c r="A1594" s="199" t="n">
        <v>2981</v>
      </c>
      <c r="B1594" s="200" t="n">
        <v>65</v>
      </c>
      <c r="C1594" s="246" t="n">
        <v>266</v>
      </c>
      <c r="D1594" s="246" t="n">
        <v>11</v>
      </c>
      <c r="E1594" s="46" t="n">
        <v>43571</v>
      </c>
      <c r="F1594" s="247" t="n">
        <v>5215</v>
      </c>
      <c r="G1594" s="246" t="n">
        <v>8941</v>
      </c>
      <c r="H1594" s="248" t="n">
        <v>7466</v>
      </c>
      <c r="I1594" s="246" t="n">
        <v>2</v>
      </c>
      <c r="J1594" s="47">
        <f>+(((G1594-F1594)-(H1594-F1594))/(H1594-F1594))*100</f>
        <v/>
      </c>
      <c r="K1594" s="249" t="inlineStr">
        <is>
          <t>1/2</t>
        </is>
      </c>
      <c r="L1594" s="250">
        <f>AVERAGE(J1594:J1595)</f>
        <v/>
      </c>
      <c r="M1594" s="250">
        <f>_xlfn.STDEV.S(J1594,J1595)</f>
        <v/>
      </c>
      <c r="N1594" s="206" t="n">
        <v>2</v>
      </c>
      <c r="O1594" s="206" t="n"/>
      <c r="P1594" s="207">
        <f>+(((H1594-F1594)/1000)*1000)/10</f>
        <v/>
      </c>
      <c r="Q1594" s="207">
        <f>AVERAGE(P1594:P1595)</f>
        <v/>
      </c>
      <c r="R1594" s="26" t="inlineStr">
        <is>
          <t>FALSO</t>
        </is>
      </c>
      <c r="S1594" s="26" t="inlineStr">
        <is>
          <t>FALSO</t>
        </is>
      </c>
      <c r="T1594" s="211" t="n"/>
      <c r="U1594" s="211" t="n"/>
      <c r="V1594" s="290" t="inlineStr">
        <is>
          <t>Plot válido</t>
        </is>
      </c>
    </row>
    <row r="1595" ht="15.75" customHeight="1" s="412">
      <c r="A1595" s="199" t="n">
        <v>2982</v>
      </c>
      <c r="B1595" s="200" t="n">
        <v>66</v>
      </c>
      <c r="C1595" s="246" t="n">
        <v>266</v>
      </c>
      <c r="D1595" s="246" t="n">
        <v>11</v>
      </c>
      <c r="E1595" s="46" t="n">
        <v>43571</v>
      </c>
      <c r="F1595" s="247" t="n">
        <v>5279</v>
      </c>
      <c r="G1595" s="246" t="n">
        <v>8849</v>
      </c>
      <c r="H1595" s="248" t="n">
        <v>7406</v>
      </c>
      <c r="I1595" s="246" t="n"/>
      <c r="J1595" s="47">
        <f>+(((G1595-F1595)-(H1595-F1595))/(H1595-F1595))*100</f>
        <v/>
      </c>
      <c r="K1595" s="249" t="n"/>
      <c r="L1595" s="251" t="n"/>
      <c r="M1595" s="251" t="n"/>
      <c r="N1595" s="206" t="n"/>
      <c r="O1595" s="206" t="n"/>
      <c r="P1595" s="207">
        <f>+(((H1595-F1595)/1000)*1000)/10</f>
        <v/>
      </c>
      <c r="Q1595" s="207" t="n"/>
      <c r="R1595" s="26" t="inlineStr">
        <is>
          <t>FALSO</t>
        </is>
      </c>
      <c r="S1595" s="26" t="inlineStr">
        <is>
          <t>FALSO</t>
        </is>
      </c>
      <c r="T1595" s="211" t="n"/>
      <c r="U1595" s="211" t="n"/>
      <c r="V1595" s="290" t="inlineStr">
        <is>
          <t>Plot válido</t>
        </is>
      </c>
    </row>
    <row r="1596" ht="15.75" customHeight="1" s="412">
      <c r="A1596" s="199" t="n">
        <v>3787</v>
      </c>
      <c r="B1596" s="200" t="n">
        <v>209</v>
      </c>
      <c r="C1596" s="246" t="n">
        <v>266</v>
      </c>
      <c r="D1596" s="246" t="n">
        <v>14</v>
      </c>
      <c r="E1596" s="46" t="n">
        <v>43591</v>
      </c>
      <c r="F1596" s="246" t="n">
        <v>5228</v>
      </c>
      <c r="G1596" s="247" t="n">
        <v>9110</v>
      </c>
      <c r="H1596" s="248" t="n">
        <v>7973</v>
      </c>
      <c r="I1596" s="246" t="n"/>
      <c r="J1596" s="47">
        <f>+(((G1596-F1596)-(H1596-F1596))/(H1596-F1596))*100</f>
        <v/>
      </c>
      <c r="K1596" s="249" t="inlineStr">
        <is>
          <t>MF</t>
        </is>
      </c>
      <c r="L1596" s="250">
        <f>AVERAGE(J1596:J1597)</f>
        <v/>
      </c>
      <c r="M1596" s="250">
        <f>_xlfn.STDEV.S(J1596,J1597)</f>
        <v/>
      </c>
      <c r="N1596" s="206" t="n"/>
      <c r="O1596" s="206" t="n"/>
      <c r="P1596" s="207">
        <f>+(((H1596-F1596)/1000)*1000)/10</f>
        <v/>
      </c>
      <c r="Q1596" s="207">
        <f>AVERAGE(P1596:P1597)</f>
        <v/>
      </c>
      <c r="R1596" s="26" t="inlineStr">
        <is>
          <t>FALSO</t>
        </is>
      </c>
      <c r="S1596" s="26" t="inlineStr">
        <is>
          <t>FALSO</t>
        </is>
      </c>
      <c r="T1596" s="211" t="n"/>
      <c r="U1596" s="211" t="n"/>
      <c r="V1596" s="290" t="inlineStr">
        <is>
          <t>Plot válido</t>
        </is>
      </c>
    </row>
    <row r="1597" ht="15.75" customHeight="1" s="412">
      <c r="A1597" s="199" t="n">
        <v>3788</v>
      </c>
      <c r="B1597" s="200" t="n">
        <v>210</v>
      </c>
      <c r="C1597" s="246" t="n">
        <v>266</v>
      </c>
      <c r="D1597" s="246" t="n">
        <v>14</v>
      </c>
      <c r="E1597" s="46" t="n">
        <v>43591</v>
      </c>
      <c r="F1597" s="246" t="n">
        <v>5223</v>
      </c>
      <c r="G1597" s="247" t="n">
        <v>8946</v>
      </c>
      <c r="H1597" s="248" t="n">
        <v>7859</v>
      </c>
      <c r="I1597" s="246" t="n"/>
      <c r="J1597" s="47">
        <f>+(((G1597-F1597)-(H1597-F1597))/(H1597-F1597))*100</f>
        <v/>
      </c>
      <c r="K1597" s="249" t="n"/>
      <c r="L1597" s="251" t="n"/>
      <c r="M1597" s="251" t="n"/>
      <c r="N1597" s="206" t="n"/>
      <c r="O1597" s="206" t="n"/>
      <c r="P1597" s="207">
        <f>+(((H1597-F1597)/1000)*1000)/10</f>
        <v/>
      </c>
      <c r="Q1597" s="207" t="n"/>
      <c r="R1597" s="26" t="inlineStr">
        <is>
          <t>FALSO</t>
        </is>
      </c>
      <c r="S1597" s="26" t="inlineStr">
        <is>
          <t>FALSO</t>
        </is>
      </c>
      <c r="T1597" s="211" t="n"/>
      <c r="U1597" s="211" t="n"/>
      <c r="V1597" s="290" t="inlineStr">
        <is>
          <t>Plot válido</t>
        </is>
      </c>
    </row>
    <row r="1598" hidden="1" ht="15.75" customHeight="1" s="412">
      <c r="A1598" s="199" t="n">
        <v>4447</v>
      </c>
      <c r="B1598" s="200" t="n">
        <v>153</v>
      </c>
      <c r="C1598" s="246" t="n">
        <v>266</v>
      </c>
      <c r="D1598" s="246" t="n">
        <v>16</v>
      </c>
      <c r="E1598" s="46" t="n">
        <v>43607</v>
      </c>
      <c r="F1598" s="246" t="n">
        <v>5238</v>
      </c>
      <c r="G1598" s="246" t="n">
        <v>8273</v>
      </c>
      <c r="H1598" s="248" t="n">
        <v>7685</v>
      </c>
      <c r="I1598" s="246" t="n">
        <v>2</v>
      </c>
      <c r="J1598" s="47">
        <f>+(((G1598-F1598)-(H1598-F1598))/(H1598-F1598))*100</f>
        <v/>
      </c>
      <c r="K1598" s="249" t="n"/>
      <c r="L1598" s="250">
        <f>AVERAGE(J1598:J1599)</f>
        <v/>
      </c>
      <c r="M1598" s="250">
        <f>_xlfn.STDEV.S(J1598,J1599)</f>
        <v/>
      </c>
      <c r="N1598" s="206" t="n"/>
      <c r="O1598" s="206" t="n"/>
      <c r="P1598" s="207">
        <f>+(((H1598-F1598)/1000)*1000)/10</f>
        <v/>
      </c>
      <c r="Q1598" s="207">
        <f>AVERAGE(P1598:P1599)</f>
        <v/>
      </c>
      <c r="R1598" s="26" t="inlineStr">
        <is>
          <t>FALSO</t>
        </is>
      </c>
      <c r="S1598" s="26" t="inlineStr">
        <is>
          <t>FALSO</t>
        </is>
      </c>
      <c r="T1598" s="211" t="n"/>
      <c r="U1598" s="211" t="n"/>
      <c r="V1598" s="290" t="inlineStr">
        <is>
          <t>Se descarta</t>
        </is>
      </c>
    </row>
    <row r="1599" hidden="1" ht="15.75" customHeight="1" s="412">
      <c r="A1599" s="199" t="n">
        <v>4448</v>
      </c>
      <c r="B1599" s="200" t="n">
        <v>154</v>
      </c>
      <c r="C1599" s="246" t="n">
        <v>266</v>
      </c>
      <c r="D1599" s="246" t="n">
        <v>16</v>
      </c>
      <c r="E1599" s="46" t="n">
        <v>43607</v>
      </c>
      <c r="F1599" s="246" t="n">
        <v>5194</v>
      </c>
      <c r="G1599" s="246" t="n">
        <v>8131</v>
      </c>
      <c r="H1599" s="248" t="n">
        <v>7567</v>
      </c>
      <c r="I1599" s="246" t="n"/>
      <c r="J1599" s="47">
        <f>+(((G1599-F1599)-(H1599-F1599))/(H1599-F1599))*100</f>
        <v/>
      </c>
      <c r="K1599" s="249" t="n"/>
      <c r="L1599" s="251" t="n"/>
      <c r="M1599" s="251" t="n"/>
      <c r="N1599" s="206" t="n"/>
      <c r="O1599" s="206" t="n"/>
      <c r="P1599" s="207">
        <f>+(((H1599-F1599)/1000)*1000)/10</f>
        <v/>
      </c>
      <c r="Q1599" s="207" t="n"/>
      <c r="R1599" s="26" t="inlineStr">
        <is>
          <t>FALSO</t>
        </is>
      </c>
      <c r="S1599" s="26" t="inlineStr">
        <is>
          <t>FALSO</t>
        </is>
      </c>
      <c r="T1599" s="211" t="n"/>
      <c r="U1599" s="211" t="n"/>
      <c r="V1599" s="290" t="inlineStr">
        <is>
          <t>Se descarta</t>
        </is>
      </c>
    </row>
    <row r="1600" hidden="1" ht="15.75" customHeight="1" s="412">
      <c r="A1600" s="199" t="n">
        <v>5093</v>
      </c>
      <c r="B1600" s="200" t="n">
        <v>153</v>
      </c>
      <c r="C1600" s="246" t="n">
        <v>266</v>
      </c>
      <c r="D1600" s="246" t="n">
        <v>18</v>
      </c>
      <c r="E1600" s="46" t="n">
        <v>43626</v>
      </c>
      <c r="F1600" s="246" t="n">
        <v>5238</v>
      </c>
      <c r="G1600" s="246" t="n">
        <v>8503</v>
      </c>
      <c r="H1600" s="248" t="n">
        <v>7952</v>
      </c>
      <c r="I1600" s="246" t="n">
        <v>6</v>
      </c>
      <c r="J1600" s="47">
        <f>+(((G1600-F1600)-(H1600-F1600))/(H1600-F1600))*100</f>
        <v/>
      </c>
      <c r="K1600" s="249" t="n"/>
      <c r="L1600" s="250">
        <f>AVERAGE(J1600:J1601)</f>
        <v/>
      </c>
      <c r="M1600" s="250">
        <f>_xlfn.STDEV.S(J1600,J1601)</f>
        <v/>
      </c>
      <c r="N1600" s="206" t="n"/>
      <c r="O1600" s="206" t="n"/>
      <c r="P1600" s="207">
        <f>+(((H1600-F1600)/1000)*1000)/10</f>
        <v/>
      </c>
      <c r="Q1600" s="207">
        <f>AVERAGE(P1600:P1601)</f>
        <v/>
      </c>
      <c r="R1600" s="26" t="inlineStr">
        <is>
          <t>FALSO</t>
        </is>
      </c>
      <c r="S1600" s="26" t="inlineStr">
        <is>
          <t>FALSO</t>
        </is>
      </c>
      <c r="T1600" s="211" t="n"/>
      <c r="U1600" s="211" t="n"/>
      <c r="V1600" s="290" t="inlineStr">
        <is>
          <t>Se descarta</t>
        </is>
      </c>
    </row>
    <row r="1601" hidden="1" ht="15.75" customHeight="1" s="412">
      <c r="A1601" s="199" t="n">
        <v>5094</v>
      </c>
      <c r="B1601" s="200" t="n">
        <v>154</v>
      </c>
      <c r="C1601" s="246" t="n">
        <v>266</v>
      </c>
      <c r="D1601" s="246" t="n">
        <v>18</v>
      </c>
      <c r="E1601" s="46" t="n">
        <v>43626</v>
      </c>
      <c r="F1601" s="246" t="n">
        <v>5194</v>
      </c>
      <c r="G1601" s="246" t="n">
        <v>8377</v>
      </c>
      <c r="H1601" s="248" t="n">
        <v>7840</v>
      </c>
      <c r="I1601" s="246" t="n"/>
      <c r="J1601" s="47">
        <f>+(((G1601-F1601)-(H1601-F1601))/(H1601-F1601))*100</f>
        <v/>
      </c>
      <c r="K1601" s="249" t="n"/>
      <c r="L1601" s="251" t="n"/>
      <c r="M1601" s="251" t="n"/>
      <c r="N1601" s="206" t="n"/>
      <c r="O1601" s="206" t="n"/>
      <c r="P1601" s="207">
        <f>+(((H1601-F1601)/1000)*1000)/10</f>
        <v/>
      </c>
      <c r="Q1601" s="207" t="n"/>
      <c r="R1601" s="26" t="inlineStr">
        <is>
          <t>FALSO</t>
        </is>
      </c>
      <c r="S1601" s="26" t="inlineStr">
        <is>
          <t>FALSO</t>
        </is>
      </c>
      <c r="T1601" s="211" t="n"/>
      <c r="U1601" s="211" t="n"/>
      <c r="V1601" s="290" t="inlineStr">
        <is>
          <t>Se descarta</t>
        </is>
      </c>
    </row>
    <row r="1602" hidden="1" ht="15.75" customHeight="1" s="412">
      <c r="A1602" s="199" t="n">
        <v>5647</v>
      </c>
      <c r="B1602" s="200" t="n">
        <v>91</v>
      </c>
      <c r="C1602" s="252" t="n">
        <v>266</v>
      </c>
      <c r="D1602" s="252" t="n">
        <v>21</v>
      </c>
      <c r="E1602" s="139" t="n">
        <v>43657</v>
      </c>
      <c r="F1602" s="252" t="n">
        <v>5252</v>
      </c>
      <c r="G1602" s="252" t="n">
        <v>8575</v>
      </c>
      <c r="H1602" s="253" t="n">
        <v>7970</v>
      </c>
      <c r="I1602" s="252" t="n">
        <v>6</v>
      </c>
      <c r="J1602" s="47">
        <f>+(((G1602-F1602)-(H1602-F1602))/(H1602-F1602))*100</f>
        <v/>
      </c>
      <c r="K1602" s="249" t="n"/>
      <c r="L1602" s="250">
        <f>AVERAGE(J1602:J1603)</f>
        <v/>
      </c>
      <c r="M1602" s="250">
        <f>_xlfn.STDEV.S(J1602,J1603)</f>
        <v/>
      </c>
      <c r="N1602" s="206" t="n"/>
      <c r="O1602" s="206" t="n"/>
      <c r="P1602" s="207">
        <f>+(((H1602-F1602)/1000)*1000)/10</f>
        <v/>
      </c>
      <c r="Q1602" s="207">
        <f>AVERAGE(P1602:P1603)</f>
        <v/>
      </c>
      <c r="R1602" s="26" t="inlineStr">
        <is>
          <t>FALSO</t>
        </is>
      </c>
      <c r="S1602" s="26" t="inlineStr">
        <is>
          <t>FALSO</t>
        </is>
      </c>
      <c r="T1602" s="211" t="n"/>
      <c r="U1602" s="211" t="n"/>
      <c r="V1602" s="290" t="inlineStr">
        <is>
          <t>Se descarta</t>
        </is>
      </c>
    </row>
    <row r="1603" hidden="1" ht="15.75" customHeight="1" s="412">
      <c r="A1603" s="199" t="n">
        <v>5648</v>
      </c>
      <c r="B1603" s="200" t="n">
        <v>92</v>
      </c>
      <c r="C1603" s="252" t="n">
        <v>266</v>
      </c>
      <c r="D1603" s="252" t="n">
        <v>21</v>
      </c>
      <c r="E1603" s="139" t="n">
        <v>43657</v>
      </c>
      <c r="F1603" s="252" t="n">
        <v>5241</v>
      </c>
      <c r="G1603" s="252" t="n">
        <v>8430</v>
      </c>
      <c r="H1603" s="253" t="n">
        <v>7841</v>
      </c>
      <c r="I1603" s="252" t="n"/>
      <c r="J1603" s="47">
        <f>+(((G1603-F1603)-(H1603-F1603))/(H1603-F1603))*100</f>
        <v/>
      </c>
      <c r="K1603" s="249" t="n"/>
      <c r="L1603" s="251" t="n"/>
      <c r="M1603" s="251" t="n"/>
      <c r="N1603" s="206" t="n"/>
      <c r="O1603" s="206" t="n"/>
      <c r="P1603" s="207">
        <f>+(((H1603-F1603)/1000)*1000)/10</f>
        <v/>
      </c>
      <c r="Q1603" s="207" t="n"/>
      <c r="R1603" s="26" t="inlineStr">
        <is>
          <t>FALSO</t>
        </is>
      </c>
      <c r="S1603" s="26" t="inlineStr">
        <is>
          <t>FALSO</t>
        </is>
      </c>
      <c r="T1603" s="211" t="n"/>
      <c r="U1603" s="211" t="n"/>
      <c r="V1603" s="290" t="inlineStr">
        <is>
          <t>Se descarta</t>
        </is>
      </c>
    </row>
    <row r="1604" hidden="1" ht="15.75" customHeight="1" s="412">
      <c r="A1604" s="199" t="n">
        <v>6069</v>
      </c>
      <c r="B1604" s="200" t="n">
        <v>158</v>
      </c>
      <c r="C1604" s="252" t="n">
        <v>266</v>
      </c>
      <c r="D1604" s="252" t="n">
        <v>22</v>
      </c>
      <c r="E1604" s="139" t="n">
        <v>43685</v>
      </c>
      <c r="F1604" s="252" t="n">
        <v>5219</v>
      </c>
      <c r="G1604" s="252" t="n">
        <v>7748</v>
      </c>
      <c r="H1604" s="253" t="n">
        <v>7373</v>
      </c>
      <c r="I1604" s="252" t="n">
        <v>7</v>
      </c>
      <c r="J1604" s="47">
        <f>+(((G1604-F1604)-(H1604-F1604))/(H1604-F1604))*100</f>
        <v/>
      </c>
      <c r="K1604" s="249" t="n"/>
      <c r="L1604" s="250">
        <f>AVERAGE(J1604:J1605)</f>
        <v/>
      </c>
      <c r="M1604" s="250">
        <f>_xlfn.STDEV.S(J1604,J1605)</f>
        <v/>
      </c>
      <c r="N1604" s="206" t="n"/>
      <c r="O1604" s="206" t="n"/>
      <c r="P1604" s="207">
        <f>+(((H1604-F1604)/1000)*1000)/10</f>
        <v/>
      </c>
      <c r="Q1604" s="207">
        <f>AVERAGE(P1604:P1605)</f>
        <v/>
      </c>
      <c r="R1604" s="26" t="inlineStr">
        <is>
          <t>FALSO</t>
        </is>
      </c>
      <c r="S1604" s="26" t="inlineStr">
        <is>
          <t>FALSO</t>
        </is>
      </c>
      <c r="T1604" s="211" t="n"/>
      <c r="U1604" s="211" t="n"/>
      <c r="V1604" s="290" t="inlineStr">
        <is>
          <t>Se descarta</t>
        </is>
      </c>
    </row>
    <row r="1605" hidden="1" ht="15.75" customHeight="1" s="412">
      <c r="A1605" s="199" t="n">
        <v>6070</v>
      </c>
      <c r="B1605" s="200" t="n">
        <v>158</v>
      </c>
      <c r="C1605" s="252" t="n">
        <v>266</v>
      </c>
      <c r="D1605" s="252" t="n">
        <v>22</v>
      </c>
      <c r="E1605" s="139" t="n">
        <v>43685</v>
      </c>
      <c r="F1605" s="252" t="n">
        <v>5219</v>
      </c>
      <c r="G1605" s="252" t="n">
        <v>7691</v>
      </c>
      <c r="H1605" s="253" t="n">
        <v>7330</v>
      </c>
      <c r="I1605" s="252" t="n"/>
      <c r="J1605" s="47">
        <f>+(((G1605-F1605)-(H1605-F1605))/(H1605-F1605))*100</f>
        <v/>
      </c>
      <c r="K1605" s="249" t="n"/>
      <c r="L1605" s="251" t="n"/>
      <c r="M1605" s="251" t="n"/>
      <c r="N1605" s="206" t="n"/>
      <c r="O1605" s="206" t="n"/>
      <c r="P1605" s="207">
        <f>+(((H1605-F1605)/1000)*1000)/10</f>
        <v/>
      </c>
      <c r="Q1605" s="207" t="n"/>
      <c r="R1605" s="26" t="inlineStr">
        <is>
          <t>FALSO</t>
        </is>
      </c>
      <c r="S1605" s="26" t="inlineStr">
        <is>
          <t>FALSO</t>
        </is>
      </c>
      <c r="T1605" s="211" t="n"/>
      <c r="U1605" s="211" t="n"/>
      <c r="V1605" s="290" t="inlineStr">
        <is>
          <t>Se descarta</t>
        </is>
      </c>
    </row>
    <row r="1606" hidden="1" ht="15.75" customHeight="1" s="412">
      <c r="A1606" s="199" t="n">
        <v>3417</v>
      </c>
      <c r="B1606" s="200" t="n">
        <v>173</v>
      </c>
      <c r="C1606" s="255" t="n">
        <v>267</v>
      </c>
      <c r="D1606" s="255" t="n">
        <v>13</v>
      </c>
      <c r="E1606" s="58" t="n">
        <v>43587</v>
      </c>
      <c r="F1606" s="255" t="n">
        <v>5227</v>
      </c>
      <c r="G1606" s="255" t="n">
        <v>8281</v>
      </c>
      <c r="H1606" s="256" t="n">
        <v>7348</v>
      </c>
      <c r="I1606" s="255" t="n">
        <v>1</v>
      </c>
      <c r="J1606" s="59">
        <f>+(((G1606-F1606)-(H1606-F1606))/(H1606-F1606))*100</f>
        <v/>
      </c>
      <c r="K1606" s="257" t="inlineStr">
        <is>
          <t>MF</t>
        </is>
      </c>
      <c r="L1606" s="258">
        <f>AVERAGE(J1606:J1607)</f>
        <v/>
      </c>
      <c r="M1606" s="258">
        <f>_xlfn.STDEV.S(J1606,J1607)</f>
        <v/>
      </c>
      <c r="N1606" s="206" t="n">
        <v>1</v>
      </c>
      <c r="O1606" s="206" t="n"/>
      <c r="P1606" s="207">
        <f>+(((H1606-F1606)/1000)*1000)/10</f>
        <v/>
      </c>
      <c r="Q1606" s="207">
        <f>AVERAGE(P1606:P1607)</f>
        <v/>
      </c>
      <c r="R1606" s="26" t="inlineStr">
        <is>
          <t>VERDADERO</t>
        </is>
      </c>
      <c r="S1606" s="26" t="inlineStr">
        <is>
          <t>FALSO</t>
        </is>
      </c>
      <c r="T1606" s="211" t="n"/>
      <c r="U1606" s="211" t="n"/>
      <c r="V1606" s="290" t="inlineStr">
        <is>
          <t>Se descarta</t>
        </is>
      </c>
    </row>
    <row r="1607" hidden="1" ht="15.75" customHeight="1" s="412">
      <c r="A1607" s="199" t="n">
        <v>3418</v>
      </c>
      <c r="B1607" s="200" t="n">
        <v>174</v>
      </c>
      <c r="C1607" s="255" t="n">
        <v>267</v>
      </c>
      <c r="D1607" s="255" t="n">
        <v>13</v>
      </c>
      <c r="E1607" s="58" t="n">
        <v>43587</v>
      </c>
      <c r="F1607" s="255" t="n">
        <v>5182</v>
      </c>
      <c r="G1607" s="255" t="n">
        <v>7938</v>
      </c>
      <c r="H1607" s="256" t="n">
        <v>7310</v>
      </c>
      <c r="I1607" s="255" t="n"/>
      <c r="J1607" s="59">
        <f>+(((G1607-F1607)-(H1607-F1607))/(H1607-F1607))*100</f>
        <v/>
      </c>
      <c r="K1607" s="257" t="n"/>
      <c r="L1607" s="259" t="n"/>
      <c r="M1607" s="259" t="n"/>
      <c r="N1607" s="206" t="n"/>
      <c r="O1607" s="206" t="n"/>
      <c r="P1607" s="207">
        <f>+(((H1607-F1607)/1000)*1000)/10</f>
        <v/>
      </c>
      <c r="Q1607" s="207" t="n"/>
      <c r="R1607" s="26" t="inlineStr">
        <is>
          <t>FALSO</t>
        </is>
      </c>
      <c r="S1607" s="26" t="inlineStr">
        <is>
          <t>FALSO</t>
        </is>
      </c>
      <c r="T1607" s="211" t="n"/>
      <c r="U1607" s="211" t="n"/>
      <c r="V1607" s="290" t="inlineStr">
        <is>
          <t>Se descarta</t>
        </is>
      </c>
    </row>
    <row r="1608" hidden="1" ht="15.75" customHeight="1" s="412">
      <c r="A1608" s="199" t="n">
        <v>4137</v>
      </c>
      <c r="B1608" s="200" t="n">
        <v>167</v>
      </c>
      <c r="C1608" s="255" t="n">
        <v>267</v>
      </c>
      <c r="D1608" s="255" t="n">
        <v>15</v>
      </c>
      <c r="E1608" s="58" t="n">
        <v>43599</v>
      </c>
      <c r="F1608" s="255" t="n">
        <v>5280</v>
      </c>
      <c r="G1608" s="255" t="n">
        <v>7228</v>
      </c>
      <c r="H1608" s="256" t="n">
        <v>6883</v>
      </c>
      <c r="I1608" s="255" t="n"/>
      <c r="J1608" s="59">
        <f>+(((G1608-F1608)-(H1608-F1608))/(H1608-F1608))*100</f>
        <v/>
      </c>
      <c r="K1608" s="260" t="n"/>
      <c r="L1608" s="258">
        <f>AVERAGE(J1608:J1609)</f>
        <v/>
      </c>
      <c r="M1608" s="258">
        <f>_xlfn.STDEV.S(J1608,J1609)</f>
        <v/>
      </c>
      <c r="N1608" s="206" t="n"/>
      <c r="O1608" s="206" t="n"/>
      <c r="P1608" s="207">
        <f>+(((H1608-F1608)/1000)*1000)/10</f>
        <v/>
      </c>
      <c r="Q1608" s="207">
        <f>AVERAGE(P1608:P1609)</f>
        <v/>
      </c>
      <c r="R1608" s="26" t="inlineStr">
        <is>
          <t>FALSO</t>
        </is>
      </c>
      <c r="S1608" s="26" t="inlineStr">
        <is>
          <t>FALSO</t>
        </is>
      </c>
      <c r="T1608" s="211" t="n"/>
      <c r="U1608" s="211" t="n"/>
      <c r="V1608" s="290" t="inlineStr">
        <is>
          <t>Se descarta</t>
        </is>
      </c>
    </row>
    <row r="1609" hidden="1" ht="15.75" customHeight="1" s="412">
      <c r="A1609" s="199" t="n">
        <v>4138</v>
      </c>
      <c r="B1609" s="200" t="n">
        <v>168</v>
      </c>
      <c r="C1609" s="255" t="n">
        <v>267</v>
      </c>
      <c r="D1609" s="255" t="n">
        <v>15</v>
      </c>
      <c r="E1609" s="58" t="n">
        <v>43599</v>
      </c>
      <c r="F1609" s="255" t="n">
        <v>5212</v>
      </c>
      <c r="G1609" s="255" t="n">
        <v>7020</v>
      </c>
      <c r="H1609" s="256" t="n">
        <v>6702</v>
      </c>
      <c r="I1609" s="255" t="n"/>
      <c r="J1609" s="59">
        <f>+(((G1609-F1609)-(H1609-F1609))/(H1609-F1609))*100</f>
        <v/>
      </c>
      <c r="K1609" s="260" t="n"/>
      <c r="L1609" s="259" t="n"/>
      <c r="M1609" s="259" t="n"/>
      <c r="N1609" s="206" t="n"/>
      <c r="O1609" s="206" t="n"/>
      <c r="P1609" s="207">
        <f>+(((H1609-F1609)/1000)*1000)/10</f>
        <v/>
      </c>
      <c r="Q1609" s="207" t="n"/>
      <c r="R1609" s="26" t="inlineStr">
        <is>
          <t>FALSO</t>
        </is>
      </c>
      <c r="S1609" s="26" t="inlineStr">
        <is>
          <t>FALSO</t>
        </is>
      </c>
      <c r="T1609" s="211" t="n"/>
      <c r="U1609" s="211" t="n"/>
      <c r="V1609" s="290" t="inlineStr">
        <is>
          <t>Se descarta</t>
        </is>
      </c>
    </row>
    <row r="1610" hidden="1" ht="15.75" customHeight="1" s="412">
      <c r="A1610" s="199" t="n">
        <v>4783</v>
      </c>
      <c r="B1610" s="200" t="n">
        <v>167</v>
      </c>
      <c r="C1610" s="255" t="n">
        <v>267</v>
      </c>
      <c r="D1610" s="255" t="n">
        <v>17</v>
      </c>
      <c r="E1610" s="58" t="n">
        <v>43619</v>
      </c>
      <c r="F1610" s="255" t="n">
        <v>5280</v>
      </c>
      <c r="G1610" s="255" t="n">
        <v>7490</v>
      </c>
      <c r="H1610" s="256" t="n">
        <v>7102</v>
      </c>
      <c r="I1610" s="255" t="n"/>
      <c r="J1610" s="59">
        <f>+(((G1610-F1610)-(H1610-F1610))/(H1610-F1610))*100</f>
        <v/>
      </c>
      <c r="K1610" s="257" t="n"/>
      <c r="L1610" s="258">
        <f>AVERAGE(J1610:J1611)</f>
        <v/>
      </c>
      <c r="M1610" s="258">
        <f>_xlfn.STDEV.S(J1610,J1611)</f>
        <v/>
      </c>
      <c r="N1610" s="206" t="n"/>
      <c r="O1610" s="206" t="n"/>
      <c r="P1610" s="207">
        <f>+(((H1610-F1610)/1000)*1000)/10</f>
        <v/>
      </c>
      <c r="Q1610" s="207">
        <f>AVERAGE(P1610:P1611)</f>
        <v/>
      </c>
      <c r="R1610" s="26" t="inlineStr">
        <is>
          <t>FALSO</t>
        </is>
      </c>
      <c r="S1610" s="26" t="inlineStr">
        <is>
          <t>FALSO</t>
        </is>
      </c>
      <c r="T1610" s="211" t="n"/>
      <c r="U1610" s="211" t="n"/>
      <c r="V1610" s="290" t="inlineStr">
        <is>
          <t>Se descarta</t>
        </is>
      </c>
    </row>
    <row r="1611" hidden="1" ht="15.75" customHeight="1" s="412">
      <c r="A1611" s="199" t="n">
        <v>4784</v>
      </c>
      <c r="B1611" s="200" t="n">
        <v>168</v>
      </c>
      <c r="C1611" s="255" t="n">
        <v>267</v>
      </c>
      <c r="D1611" s="255" t="n">
        <v>17</v>
      </c>
      <c r="E1611" s="58" t="n">
        <v>43619</v>
      </c>
      <c r="F1611" s="255" t="n">
        <v>5212</v>
      </c>
      <c r="G1611" s="255" t="n">
        <v>7438</v>
      </c>
      <c r="H1611" s="256" t="n">
        <v>7050</v>
      </c>
      <c r="I1611" s="255" t="n"/>
      <c r="J1611" s="59">
        <f>+(((G1611-F1611)-(H1611-F1611))/(H1611-F1611))*100</f>
        <v/>
      </c>
      <c r="K1611" s="257" t="n"/>
      <c r="L1611" s="259" t="n"/>
      <c r="M1611" s="259" t="n"/>
      <c r="N1611" s="206" t="n"/>
      <c r="O1611" s="206" t="n"/>
      <c r="P1611" s="207">
        <f>+(((H1611-F1611)/1000)*1000)/10</f>
        <v/>
      </c>
      <c r="Q1611" s="207" t="n"/>
      <c r="R1611" s="26" t="inlineStr">
        <is>
          <t>FALSO</t>
        </is>
      </c>
      <c r="S1611" s="26" t="inlineStr">
        <is>
          <t>FALSO</t>
        </is>
      </c>
      <c r="T1611" s="211" t="n"/>
      <c r="U1611" s="211" t="n"/>
      <c r="V1611" s="290" t="inlineStr">
        <is>
          <t>Se descarta</t>
        </is>
      </c>
    </row>
    <row r="1612" hidden="1" ht="15.75" customHeight="1" s="412">
      <c r="A1612" s="199" t="n">
        <v>5383</v>
      </c>
      <c r="B1612" s="200" t="n">
        <v>121</v>
      </c>
      <c r="C1612" s="252" t="n">
        <v>267</v>
      </c>
      <c r="D1612" s="252" t="n">
        <v>19</v>
      </c>
      <c r="E1612" s="139" t="n">
        <v>43637</v>
      </c>
      <c r="F1612" s="252" t="n">
        <v>5262</v>
      </c>
      <c r="G1612" s="252" t="n">
        <v>6912</v>
      </c>
      <c r="H1612" s="253" t="n">
        <v>6540</v>
      </c>
      <c r="I1612" s="252" t="n">
        <v>6</v>
      </c>
      <c r="J1612" s="261">
        <f>+(((G1612-F1612)-(H1612-F1612))/(H1612-F1612))*100</f>
        <v/>
      </c>
      <c r="K1612" s="262" t="n"/>
      <c r="L1612" s="263">
        <f>AVERAGE(J1612:J1613)</f>
        <v/>
      </c>
      <c r="M1612" s="263">
        <f>_xlfn.STDEV.S(J1612,J1613)</f>
        <v/>
      </c>
      <c r="N1612" s="206" t="n"/>
      <c r="O1612" s="206" t="n"/>
      <c r="P1612" s="207">
        <f>+(((H1612-F1612)/1000)*1000)/10</f>
        <v/>
      </c>
      <c r="Q1612" s="207">
        <f>AVERAGE(P1612:P1613)</f>
        <v/>
      </c>
      <c r="R1612" s="26" t="inlineStr">
        <is>
          <t>FALSO</t>
        </is>
      </c>
      <c r="S1612" s="26" t="inlineStr">
        <is>
          <t>FALSO</t>
        </is>
      </c>
      <c r="T1612" s="211" t="n"/>
      <c r="U1612" s="211" t="n"/>
      <c r="V1612" s="290" t="inlineStr">
        <is>
          <t>Se descarta</t>
        </is>
      </c>
    </row>
    <row r="1613" hidden="1" ht="15.75" customHeight="1" s="412">
      <c r="A1613" s="199" t="n">
        <v>5384</v>
      </c>
      <c r="B1613" s="200" t="n">
        <v>122</v>
      </c>
      <c r="C1613" s="252" t="n">
        <v>267</v>
      </c>
      <c r="D1613" s="252" t="n">
        <v>19</v>
      </c>
      <c r="E1613" s="139" t="n">
        <v>43637</v>
      </c>
      <c r="F1613" s="252" t="n">
        <v>5223</v>
      </c>
      <c r="G1613" s="252" t="n">
        <v>6888</v>
      </c>
      <c r="H1613" s="253" t="n">
        <v>6552</v>
      </c>
      <c r="I1613" s="252" t="n"/>
      <c r="J1613" s="261">
        <f>+(((G1613-F1613)-(H1613-F1613))/(H1613-F1613))*100</f>
        <v/>
      </c>
      <c r="K1613" s="262" t="n"/>
      <c r="L1613" s="207" t="n"/>
      <c r="M1613" s="207" t="n"/>
      <c r="N1613" s="206" t="n"/>
      <c r="O1613" s="206" t="n"/>
      <c r="P1613" s="207">
        <f>+(((H1613-F1613)/1000)*1000)/10</f>
        <v/>
      </c>
      <c r="Q1613" s="207" t="n"/>
      <c r="R1613" s="26" t="inlineStr">
        <is>
          <t>FALSO</t>
        </is>
      </c>
      <c r="S1613" s="26" t="inlineStr">
        <is>
          <t>FALSO</t>
        </is>
      </c>
      <c r="T1613" s="211" t="n"/>
      <c r="U1613" s="211" t="n"/>
      <c r="V1613" s="290" t="inlineStr">
        <is>
          <t>Se descarta</t>
        </is>
      </c>
    </row>
    <row r="1614" hidden="1" ht="15.75" customHeight="1" s="412">
      <c r="A1614" s="199" t="n">
        <v>6071</v>
      </c>
      <c r="B1614" s="200" t="n">
        <v>159</v>
      </c>
      <c r="C1614" s="252" t="n">
        <v>267</v>
      </c>
      <c r="D1614" s="252" t="n">
        <v>22</v>
      </c>
      <c r="E1614" s="139" t="n">
        <v>43685</v>
      </c>
      <c r="F1614" s="252" t="n">
        <v>5300</v>
      </c>
      <c r="G1614" s="252" t="n">
        <v>7387</v>
      </c>
      <c r="H1614" s="253" t="n">
        <v>7075</v>
      </c>
      <c r="I1614" s="252" t="n">
        <v>6</v>
      </c>
      <c r="J1614" s="47">
        <f>+(((G1614-F1614)-(H1614-F1614))/(H1614-F1614))*100</f>
        <v/>
      </c>
      <c r="K1614" s="249" t="n"/>
      <c r="L1614" s="250">
        <f>AVERAGE(J1614:J1615)</f>
        <v/>
      </c>
      <c r="M1614" s="250">
        <f>_xlfn.STDEV.S(J1614,J1615)</f>
        <v/>
      </c>
      <c r="N1614" s="206" t="n"/>
      <c r="O1614" s="206" t="n"/>
      <c r="P1614" s="207">
        <f>+(((H1614-F1614)/1000)*1000)/10</f>
        <v/>
      </c>
      <c r="Q1614" s="207">
        <f>AVERAGE(P1614:P1615)</f>
        <v/>
      </c>
      <c r="R1614" s="26" t="inlineStr">
        <is>
          <t>FALSO</t>
        </is>
      </c>
      <c r="S1614" s="26" t="inlineStr">
        <is>
          <t>FALSO</t>
        </is>
      </c>
      <c r="T1614" s="211" t="n"/>
      <c r="U1614" s="211" t="n"/>
      <c r="V1614" s="290" t="inlineStr">
        <is>
          <t>Se descarta</t>
        </is>
      </c>
    </row>
    <row r="1615" hidden="1" ht="15.75" customHeight="1" s="412">
      <c r="A1615" s="199" t="n">
        <v>6072</v>
      </c>
      <c r="B1615" s="200" t="n">
        <v>159</v>
      </c>
      <c r="C1615" s="252" t="n">
        <v>267</v>
      </c>
      <c r="D1615" s="252" t="n">
        <v>22</v>
      </c>
      <c r="E1615" s="139" t="n">
        <v>43685</v>
      </c>
      <c r="F1615" s="252" t="n">
        <v>5300</v>
      </c>
      <c r="G1615" s="252" t="n">
        <v>7296</v>
      </c>
      <c r="H1615" s="253" t="n">
        <v>7000</v>
      </c>
      <c r="I1615" s="252" t="n"/>
      <c r="J1615" s="47">
        <f>+(((G1615-F1615)-(H1615-F1615))/(H1615-F1615))*100</f>
        <v/>
      </c>
      <c r="K1615" s="249" t="n"/>
      <c r="L1615" s="251" t="n"/>
      <c r="M1615" s="251" t="n"/>
      <c r="N1615" s="206" t="n"/>
      <c r="O1615" s="206" t="n"/>
      <c r="P1615" s="207">
        <f>+(((H1615-F1615)/1000)*1000)/10</f>
        <v/>
      </c>
      <c r="Q1615" s="207" t="n"/>
      <c r="R1615" s="26" t="inlineStr">
        <is>
          <t>FALSO</t>
        </is>
      </c>
      <c r="S1615" s="26" t="inlineStr">
        <is>
          <t>FALSO</t>
        </is>
      </c>
      <c r="T1615" s="211" t="n"/>
      <c r="U1615" s="211" t="n"/>
      <c r="V1615" s="290" t="inlineStr">
        <is>
          <t>Se descarta</t>
        </is>
      </c>
    </row>
    <row r="1616" hidden="1" ht="15.75" customHeight="1" s="412">
      <c r="A1616" s="199" t="n">
        <v>3419</v>
      </c>
      <c r="B1616" s="200" t="n">
        <v>175</v>
      </c>
      <c r="C1616" s="246" t="n">
        <v>268</v>
      </c>
      <c r="D1616" s="246" t="n">
        <v>13</v>
      </c>
      <c r="E1616" s="46" t="n">
        <v>43587</v>
      </c>
      <c r="F1616" s="246" t="n">
        <v>5280</v>
      </c>
      <c r="G1616" s="246" t="n">
        <v>8321</v>
      </c>
      <c r="H1616" s="248" t="n">
        <v>7462</v>
      </c>
      <c r="I1616" s="246" t="n">
        <v>1</v>
      </c>
      <c r="J1616" s="47">
        <f>+(((G1616-F1616)-(H1616-F1616))/(H1616-F1616))*100</f>
        <v/>
      </c>
      <c r="K1616" s="249" t="inlineStr">
        <is>
          <t>MF</t>
        </is>
      </c>
      <c r="L1616" s="250">
        <f>AVERAGE(J1616:J1617)</f>
        <v/>
      </c>
      <c r="M1616" s="250">
        <f>_xlfn.STDEV.S(J1616,J1617)</f>
        <v/>
      </c>
      <c r="N1616" s="206" t="n">
        <v>2</v>
      </c>
      <c r="O1616" s="206" t="n"/>
      <c r="P1616" s="207">
        <f>+(((H1616-F1616)/1000)*1000)/10</f>
        <v/>
      </c>
      <c r="Q1616" s="207">
        <f>AVERAGE(P1616:P1617)</f>
        <v/>
      </c>
      <c r="R1616" s="26" t="inlineStr">
        <is>
          <t>FALSO</t>
        </is>
      </c>
      <c r="S1616" s="26" t="inlineStr">
        <is>
          <t>FALSO</t>
        </is>
      </c>
      <c r="T1616" s="211" t="n"/>
      <c r="U1616" s="211" t="n"/>
      <c r="V1616" s="290" t="inlineStr">
        <is>
          <t>Se descarta</t>
        </is>
      </c>
    </row>
    <row r="1617" hidden="1" ht="15.75" customHeight="1" s="412">
      <c r="A1617" s="199" t="n">
        <v>3420</v>
      </c>
      <c r="B1617" s="200" t="n">
        <v>176</v>
      </c>
      <c r="C1617" s="246" t="n">
        <v>268</v>
      </c>
      <c r="D1617" s="246" t="n">
        <v>13</v>
      </c>
      <c r="E1617" s="46" t="n">
        <v>43587</v>
      </c>
      <c r="F1617" s="246" t="n">
        <v>5193</v>
      </c>
      <c r="G1617" s="246" t="n">
        <v>8143</v>
      </c>
      <c r="H1617" s="248" t="n">
        <v>7287</v>
      </c>
      <c r="I1617" s="246" t="n"/>
      <c r="J1617" s="47">
        <f>+(((G1617-F1617)-(H1617-F1617))/(H1617-F1617))*100</f>
        <v/>
      </c>
      <c r="K1617" s="249" t="n"/>
      <c r="L1617" s="251" t="n"/>
      <c r="M1617" s="251" t="n"/>
      <c r="N1617" s="206" t="n"/>
      <c r="O1617" s="206" t="n"/>
      <c r="P1617" s="207">
        <f>+(((H1617-F1617)/1000)*1000)/10</f>
        <v/>
      </c>
      <c r="Q1617" s="207" t="n"/>
      <c r="R1617" s="26" t="inlineStr">
        <is>
          <t>FALSO</t>
        </is>
      </c>
      <c r="S1617" s="26" t="inlineStr">
        <is>
          <t>FALSO</t>
        </is>
      </c>
      <c r="T1617" s="211" t="n"/>
      <c r="U1617" s="211" t="n"/>
      <c r="V1617" s="290" t="inlineStr">
        <is>
          <t>Se descarta</t>
        </is>
      </c>
    </row>
    <row r="1618" hidden="1" ht="15.75" customHeight="1" s="412">
      <c r="A1618" s="199" t="n">
        <v>4139</v>
      </c>
      <c r="B1618" s="200" t="n">
        <v>169</v>
      </c>
      <c r="C1618" s="246" t="n">
        <v>268</v>
      </c>
      <c r="D1618" s="246" t="n">
        <v>15</v>
      </c>
      <c r="E1618" s="46" t="n">
        <v>43599</v>
      </c>
      <c r="F1618" s="246" t="n">
        <v>5223</v>
      </c>
      <c r="G1618" s="246" t="n">
        <v>9433</v>
      </c>
      <c r="H1618" s="248" t="n">
        <v>7967</v>
      </c>
      <c r="I1618" s="246" t="n"/>
      <c r="J1618" s="47">
        <f>+(((G1618-F1618)-(H1618-F1618))/(H1618-F1618))*100</f>
        <v/>
      </c>
      <c r="K1618" s="254" t="n"/>
      <c r="L1618" s="250">
        <f>AVERAGE(J1618:J1619)</f>
        <v/>
      </c>
      <c r="M1618" s="250">
        <f>_xlfn.STDEV.S(J1618,J1619)</f>
        <v/>
      </c>
      <c r="N1618" s="206" t="n"/>
      <c r="O1618" s="206" t="n"/>
      <c r="P1618" s="207">
        <f>+(((H1618-F1618)/1000)*1000)/10</f>
        <v/>
      </c>
      <c r="Q1618" s="207">
        <f>AVERAGE(P1618:P1619)</f>
        <v/>
      </c>
      <c r="R1618" s="26" t="inlineStr">
        <is>
          <t>FALSO</t>
        </is>
      </c>
      <c r="S1618" s="26" t="inlineStr">
        <is>
          <t>FALSO</t>
        </is>
      </c>
      <c r="T1618" s="211" t="n"/>
      <c r="U1618" s="211" t="n"/>
      <c r="V1618" s="290" t="inlineStr">
        <is>
          <t>Se descarta</t>
        </is>
      </c>
    </row>
    <row r="1619" hidden="1" ht="15.75" customHeight="1" s="412">
      <c r="A1619" s="199" t="n">
        <v>4140</v>
      </c>
      <c r="B1619" s="200" t="n">
        <v>170</v>
      </c>
      <c r="C1619" s="246" t="n">
        <v>268</v>
      </c>
      <c r="D1619" s="246" t="n">
        <v>15</v>
      </c>
      <c r="E1619" s="46" t="n">
        <v>43599</v>
      </c>
      <c r="F1619" s="246" t="n">
        <v>5223</v>
      </c>
      <c r="G1619" s="246" t="n">
        <v>9296</v>
      </c>
      <c r="H1619" s="248" t="n">
        <v>7846</v>
      </c>
      <c r="I1619" s="246" t="n"/>
      <c r="J1619" s="47">
        <f>+(((G1619-F1619)-(H1619-F1619))/(H1619-F1619))*100</f>
        <v/>
      </c>
      <c r="K1619" s="254" t="n"/>
      <c r="L1619" s="251" t="n"/>
      <c r="M1619" s="251" t="n"/>
      <c r="N1619" s="206" t="n"/>
      <c r="O1619" s="206" t="n"/>
      <c r="P1619" s="207">
        <f>+(((H1619-F1619)/1000)*1000)/10</f>
        <v/>
      </c>
      <c r="Q1619" s="207" t="n"/>
      <c r="R1619" s="26" t="inlineStr">
        <is>
          <t>FALSO</t>
        </is>
      </c>
      <c r="S1619" s="26" t="inlineStr">
        <is>
          <t>FALSO</t>
        </is>
      </c>
      <c r="T1619" s="211" t="n"/>
      <c r="U1619" s="211" t="n"/>
      <c r="V1619" s="290" t="inlineStr">
        <is>
          <t>Se descarta</t>
        </is>
      </c>
    </row>
    <row r="1620" ht="15.75" customHeight="1" s="412">
      <c r="A1620" s="199" t="n">
        <v>4785</v>
      </c>
      <c r="B1620" s="200" t="n">
        <v>169</v>
      </c>
      <c r="C1620" s="246" t="n">
        <v>268</v>
      </c>
      <c r="D1620" s="246" t="n">
        <v>17</v>
      </c>
      <c r="E1620" s="46" t="n">
        <v>43619</v>
      </c>
      <c r="F1620" s="246" t="n">
        <v>5223</v>
      </c>
      <c r="G1620" s="246" t="n">
        <v>8823</v>
      </c>
      <c r="H1620" s="248" t="n">
        <v>7787</v>
      </c>
      <c r="I1620" s="246" t="n"/>
      <c r="J1620" s="47">
        <f>+(((G1620-F1620)-(H1620-F1620))/(H1620-F1620))*100</f>
        <v/>
      </c>
      <c r="K1620" s="249" t="n"/>
      <c r="L1620" s="250">
        <f>AVERAGE(J1620:J1621)</f>
        <v/>
      </c>
      <c r="M1620" s="250">
        <f>_xlfn.STDEV.S(J1620,J1621)</f>
        <v/>
      </c>
      <c r="N1620" s="206" t="n"/>
      <c r="O1620" s="206" t="n"/>
      <c r="P1620" s="207">
        <f>+(((H1620-F1620)/1000)*1000)/10</f>
        <v/>
      </c>
      <c r="Q1620" s="207">
        <f>AVERAGE(P1620:P1621)</f>
        <v/>
      </c>
      <c r="R1620" s="26" t="inlineStr">
        <is>
          <t>FALSO</t>
        </is>
      </c>
      <c r="S1620" s="26" t="inlineStr">
        <is>
          <t>FALSO</t>
        </is>
      </c>
      <c r="T1620" s="211" t="n"/>
      <c r="U1620" s="211" t="n"/>
      <c r="V1620" s="290" t="inlineStr">
        <is>
          <t>Plot válido</t>
        </is>
      </c>
    </row>
    <row r="1621" ht="15.75" customHeight="1" s="412">
      <c r="A1621" s="199" t="n">
        <v>4786</v>
      </c>
      <c r="B1621" s="200" t="n">
        <v>170</v>
      </c>
      <c r="C1621" s="246" t="n">
        <v>268</v>
      </c>
      <c r="D1621" s="246" t="n">
        <v>17</v>
      </c>
      <c r="E1621" s="46" t="n">
        <v>43619</v>
      </c>
      <c r="F1621" s="246" t="n">
        <v>5223</v>
      </c>
      <c r="G1621" s="246" t="n">
        <v>8556</v>
      </c>
      <c r="H1621" s="248" t="n">
        <v>7589</v>
      </c>
      <c r="I1621" s="246" t="n"/>
      <c r="J1621" s="47">
        <f>+(((G1621-F1621)-(H1621-F1621))/(H1621-F1621))*100</f>
        <v/>
      </c>
      <c r="K1621" s="249" t="n"/>
      <c r="L1621" s="251" t="n"/>
      <c r="M1621" s="251" t="n"/>
      <c r="N1621" s="206" t="n"/>
      <c r="O1621" s="206" t="n"/>
      <c r="P1621" s="207">
        <f>+(((H1621-F1621)/1000)*1000)/10</f>
        <v/>
      </c>
      <c r="Q1621" s="207" t="n"/>
      <c r="R1621" s="26" t="inlineStr">
        <is>
          <t>FALSO</t>
        </is>
      </c>
      <c r="S1621" s="26" t="inlineStr">
        <is>
          <t>FALSO</t>
        </is>
      </c>
      <c r="T1621" s="211" t="n"/>
      <c r="U1621" s="211" t="n"/>
      <c r="V1621" s="290" t="inlineStr">
        <is>
          <t>Plot válido</t>
        </is>
      </c>
    </row>
    <row r="1622" ht="15.75" customHeight="1" s="412">
      <c r="A1622" s="199" t="n">
        <v>3421</v>
      </c>
      <c r="B1622" s="200" t="n">
        <v>177</v>
      </c>
      <c r="C1622" s="246" t="n">
        <v>301</v>
      </c>
      <c r="D1622" s="246" t="n">
        <v>13</v>
      </c>
      <c r="E1622" s="46" t="n">
        <v>43587</v>
      </c>
      <c r="F1622" s="246" t="n">
        <v>5259</v>
      </c>
      <c r="G1622" s="246" t="n">
        <v>8803</v>
      </c>
      <c r="H1622" s="248" t="n">
        <v>7754</v>
      </c>
      <c r="I1622" s="246" t="n">
        <v>1</v>
      </c>
      <c r="J1622" s="47">
        <f>+(((G1622-F1622)-(H1622-F1622))/(H1622-F1622))*100</f>
        <v/>
      </c>
      <c r="K1622" s="249" t="inlineStr">
        <is>
          <t>3/4</t>
        </is>
      </c>
      <c r="L1622" s="250">
        <f>AVERAGE(J1622:J1623)</f>
        <v/>
      </c>
      <c r="M1622" s="250">
        <f>_xlfn.STDEV.S(J1622,J1623)</f>
        <v/>
      </c>
      <c r="N1622" s="206" t="n">
        <v>2</v>
      </c>
      <c r="O1622" s="206" t="n"/>
      <c r="P1622" s="207">
        <f>+(((H1622-F1622)/1000)*1000)/10</f>
        <v/>
      </c>
      <c r="Q1622" s="207">
        <f>AVERAGE(P1622:P1623)</f>
        <v/>
      </c>
      <c r="R1622" s="26" t="inlineStr">
        <is>
          <t>FALSO</t>
        </is>
      </c>
      <c r="S1622" s="26" t="inlineStr">
        <is>
          <t>FALSO</t>
        </is>
      </c>
      <c r="T1622" s="211" t="n"/>
      <c r="U1622" s="211" t="n"/>
      <c r="V1622" s="290" t="inlineStr">
        <is>
          <t>Plot válido</t>
        </is>
      </c>
    </row>
    <row r="1623" ht="15.75" customHeight="1" s="412">
      <c r="A1623" s="199" t="n">
        <v>3422</v>
      </c>
      <c r="B1623" s="200" t="n">
        <v>178</v>
      </c>
      <c r="C1623" s="246" t="n">
        <v>301</v>
      </c>
      <c r="D1623" s="246" t="n">
        <v>13</v>
      </c>
      <c r="E1623" s="46" t="n">
        <v>43587</v>
      </c>
      <c r="F1623" s="246" t="n">
        <v>5226</v>
      </c>
      <c r="G1623" s="246" t="n">
        <v>8899</v>
      </c>
      <c r="H1623" s="248" t="n">
        <v>7756</v>
      </c>
      <c r="I1623" s="246" t="n"/>
      <c r="J1623" s="47">
        <f>+(((G1623-F1623)-(H1623-F1623))/(H1623-F1623))*100</f>
        <v/>
      </c>
      <c r="K1623" s="249" t="n"/>
      <c r="L1623" s="251" t="n"/>
      <c r="M1623" s="251" t="n"/>
      <c r="N1623" s="206" t="n"/>
      <c r="O1623" s="206" t="n"/>
      <c r="P1623" s="207">
        <f>+(((H1623-F1623)/1000)*1000)/10</f>
        <v/>
      </c>
      <c r="Q1623" s="207" t="n"/>
      <c r="R1623" s="26" t="inlineStr">
        <is>
          <t>FALSO</t>
        </is>
      </c>
      <c r="S1623" s="26" t="inlineStr">
        <is>
          <t>FALSO</t>
        </is>
      </c>
      <c r="T1623" s="211" t="n"/>
      <c r="U1623" s="211" t="n"/>
      <c r="V1623" s="290" t="inlineStr">
        <is>
          <t>Plot válido</t>
        </is>
      </c>
    </row>
    <row r="1624" ht="15.75" customHeight="1" s="412">
      <c r="A1624" s="199" t="n">
        <v>4141</v>
      </c>
      <c r="B1624" s="200" t="n">
        <v>171</v>
      </c>
      <c r="C1624" s="246" t="n">
        <v>301</v>
      </c>
      <c r="D1624" s="246" t="n">
        <v>15</v>
      </c>
      <c r="E1624" s="46" t="n">
        <v>43599</v>
      </c>
      <c r="F1624" s="246" t="n">
        <v>5259</v>
      </c>
      <c r="G1624" s="246" t="n">
        <v>8677</v>
      </c>
      <c r="H1624" s="248" t="n">
        <v>7771</v>
      </c>
      <c r="I1624" s="246" t="n"/>
      <c r="J1624" s="47">
        <f>+(((G1624-F1624)-(H1624-F1624))/(H1624-F1624))*100</f>
        <v/>
      </c>
      <c r="K1624" s="254" t="inlineStr">
        <is>
          <t>MF*</t>
        </is>
      </c>
      <c r="L1624" s="250">
        <f>AVERAGE(J1624:J1625)</f>
        <v/>
      </c>
      <c r="M1624" s="250">
        <f>_xlfn.STDEV.S(J1624,J1625)</f>
        <v/>
      </c>
      <c r="N1624" s="206" t="n"/>
      <c r="O1624" s="206" t="n"/>
      <c r="P1624" s="207">
        <f>+(((H1624-F1624)/1000)*1000)/10</f>
        <v/>
      </c>
      <c r="Q1624" s="207">
        <f>AVERAGE(P1624:P1625)</f>
        <v/>
      </c>
      <c r="R1624" s="26" t="inlineStr">
        <is>
          <t>VERDADERO</t>
        </is>
      </c>
      <c r="S1624" s="26" t="inlineStr">
        <is>
          <t>FALSO</t>
        </is>
      </c>
      <c r="T1624" s="211" t="n"/>
      <c r="U1624" s="211" t="n"/>
      <c r="V1624" s="290" t="inlineStr">
        <is>
          <t>Plot válido</t>
        </is>
      </c>
    </row>
    <row r="1625" ht="15.75" customHeight="1" s="412">
      <c r="A1625" s="199" t="n">
        <v>4142</v>
      </c>
      <c r="B1625" s="200" t="n">
        <v>172</v>
      </c>
      <c r="C1625" s="246" t="n">
        <v>301</v>
      </c>
      <c r="D1625" s="246" t="n">
        <v>15</v>
      </c>
      <c r="E1625" s="46" t="n">
        <v>43599</v>
      </c>
      <c r="F1625" s="246" t="n">
        <v>5274</v>
      </c>
      <c r="G1625" s="246" t="n">
        <v>8436</v>
      </c>
      <c r="H1625" s="248" t="n">
        <v>7593</v>
      </c>
      <c r="I1625" s="246" t="n"/>
      <c r="J1625" s="47">
        <f>+(((G1625-F1625)-(H1625-F1625))/(H1625-F1625))*100</f>
        <v/>
      </c>
      <c r="K1625" s="254" t="n"/>
      <c r="L1625" s="251" t="n"/>
      <c r="M1625" s="251" t="n"/>
      <c r="N1625" s="206" t="n"/>
      <c r="O1625" s="206" t="n"/>
      <c r="P1625" s="207">
        <f>+(((H1625-F1625)/1000)*1000)/10</f>
        <v/>
      </c>
      <c r="Q1625" s="207" t="n"/>
      <c r="R1625" s="26" t="inlineStr">
        <is>
          <t>FALSO</t>
        </is>
      </c>
      <c r="S1625" s="26" t="inlineStr">
        <is>
          <t>FALSO</t>
        </is>
      </c>
      <c r="T1625" s="211" t="n"/>
      <c r="U1625" s="211" t="n"/>
      <c r="V1625" s="290" t="inlineStr">
        <is>
          <t>Plot válido</t>
        </is>
      </c>
    </row>
    <row r="1626" ht="15.75" customHeight="1" s="412">
      <c r="A1626" s="199" t="n">
        <v>4787</v>
      </c>
      <c r="B1626" s="200" t="n">
        <v>171</v>
      </c>
      <c r="C1626" s="246" t="n">
        <v>301</v>
      </c>
      <c r="D1626" s="246" t="n">
        <v>17</v>
      </c>
      <c r="E1626" s="46" t="n">
        <v>43619</v>
      </c>
      <c r="F1626" s="246" t="n">
        <v>5259</v>
      </c>
      <c r="G1626" s="246" t="n">
        <v>8395</v>
      </c>
      <c r="H1626" s="248" t="n">
        <v>7697</v>
      </c>
      <c r="I1626" s="246" t="n"/>
      <c r="J1626" s="47">
        <f>+(((G1626-F1626)-(H1626-F1626))/(H1626-F1626))*100</f>
        <v/>
      </c>
      <c r="K1626" s="249" t="n"/>
      <c r="L1626" s="250">
        <f>AVERAGE(J1626:J1627)</f>
        <v/>
      </c>
      <c r="M1626" s="250">
        <f>_xlfn.STDEV.S(J1626,J1627)</f>
        <v/>
      </c>
      <c r="N1626" s="206" t="n"/>
      <c r="O1626" s="206" t="n"/>
      <c r="P1626" s="207">
        <f>+(((H1626-F1626)/1000)*1000)/10</f>
        <v/>
      </c>
      <c r="Q1626" s="207">
        <f>AVERAGE(P1626:P1627)</f>
        <v/>
      </c>
      <c r="R1626" s="26" t="inlineStr">
        <is>
          <t>FALSO</t>
        </is>
      </c>
      <c r="S1626" s="26" t="inlineStr">
        <is>
          <t>FALSO</t>
        </is>
      </c>
      <c r="T1626" s="211" t="n"/>
      <c r="U1626" s="211" t="n"/>
      <c r="V1626" s="290" t="inlineStr">
        <is>
          <t>Plot válido</t>
        </is>
      </c>
    </row>
    <row r="1627" ht="15.75" customHeight="1" s="412">
      <c r="A1627" s="199" t="n">
        <v>4788</v>
      </c>
      <c r="B1627" s="200" t="n">
        <v>172</v>
      </c>
      <c r="C1627" s="246" t="n">
        <v>301</v>
      </c>
      <c r="D1627" s="246" t="n">
        <v>17</v>
      </c>
      <c r="E1627" s="46" t="n">
        <v>43619</v>
      </c>
      <c r="F1627" s="246" t="n">
        <v>5274</v>
      </c>
      <c r="G1627" s="246" t="n">
        <v>8560</v>
      </c>
      <c r="H1627" s="248" t="n">
        <v>7843</v>
      </c>
      <c r="I1627" s="246" t="n"/>
      <c r="J1627" s="47">
        <f>+(((G1627-F1627)-(H1627-F1627))/(H1627-F1627))*100</f>
        <v/>
      </c>
      <c r="K1627" s="249" t="n"/>
      <c r="L1627" s="251" t="n"/>
      <c r="M1627" s="251" t="n"/>
      <c r="N1627" s="206" t="n"/>
      <c r="O1627" s="206" t="n"/>
      <c r="P1627" s="207">
        <f>+(((H1627-F1627)/1000)*1000)/10</f>
        <v/>
      </c>
      <c r="Q1627" s="207" t="n"/>
      <c r="R1627" s="26" t="inlineStr">
        <is>
          <t>FALSO</t>
        </is>
      </c>
      <c r="S1627" s="26" t="inlineStr">
        <is>
          <t>FALSO</t>
        </is>
      </c>
      <c r="T1627" s="211" t="n"/>
      <c r="U1627" s="211" t="n"/>
      <c r="V1627" s="290" t="inlineStr">
        <is>
          <t>Plot válido</t>
        </is>
      </c>
    </row>
    <row r="1628" ht="15.75" customHeight="1" s="412">
      <c r="A1628" s="199" t="n">
        <v>6073</v>
      </c>
      <c r="B1628" s="200" t="n">
        <v>160</v>
      </c>
      <c r="C1628" s="252" t="n">
        <v>301</v>
      </c>
      <c r="D1628" s="252" t="n">
        <v>22</v>
      </c>
      <c r="E1628" s="139" t="n">
        <v>43685</v>
      </c>
      <c r="F1628" s="252" t="n">
        <v>5234</v>
      </c>
      <c r="G1628" s="252" t="n">
        <v>8263</v>
      </c>
      <c r="H1628" s="253" t="n">
        <v>7790</v>
      </c>
      <c r="I1628" s="252" t="n">
        <v>5</v>
      </c>
      <c r="J1628" s="47">
        <f>+(((G1628-F1628)-(H1628-F1628))/(H1628-F1628))*100</f>
        <v/>
      </c>
      <c r="K1628" s="249" t="n"/>
      <c r="L1628" s="250">
        <f>AVERAGE(J1628:J1629)</f>
        <v/>
      </c>
      <c r="M1628" s="250">
        <f>_xlfn.STDEV.S(J1628,J1629)</f>
        <v/>
      </c>
      <c r="N1628" s="206" t="n"/>
      <c r="O1628" s="206" t="n"/>
      <c r="P1628" s="207">
        <f>+(((H1628-F1628)/1000)*1000)/10</f>
        <v/>
      </c>
      <c r="Q1628" s="207">
        <f>AVERAGE(P1628:P1629)</f>
        <v/>
      </c>
      <c r="R1628" s="26" t="inlineStr">
        <is>
          <t>FALSO</t>
        </is>
      </c>
      <c r="S1628" s="26" t="inlineStr">
        <is>
          <t>FALSO</t>
        </is>
      </c>
      <c r="T1628" s="211" t="n"/>
      <c r="U1628" s="211" t="n"/>
      <c r="V1628" s="290" t="inlineStr">
        <is>
          <t>Plot válido</t>
        </is>
      </c>
    </row>
    <row r="1629" ht="15.75" customHeight="1" s="412">
      <c r="A1629" s="199" t="n">
        <v>6074</v>
      </c>
      <c r="B1629" s="200" t="n">
        <v>160</v>
      </c>
      <c r="C1629" s="252" t="n">
        <v>301</v>
      </c>
      <c r="D1629" s="252" t="n">
        <v>22</v>
      </c>
      <c r="E1629" s="139" t="n">
        <v>43685</v>
      </c>
      <c r="F1629" s="252" t="n">
        <v>5234</v>
      </c>
      <c r="G1629" s="252" t="n">
        <v>8084</v>
      </c>
      <c r="H1629" s="253" t="n">
        <v>7646</v>
      </c>
      <c r="I1629" s="252" t="n"/>
      <c r="J1629" s="47">
        <f>+(((G1629-F1629)-(H1629-F1629))/(H1629-F1629))*100</f>
        <v/>
      </c>
      <c r="K1629" s="249" t="n"/>
      <c r="L1629" s="251" t="n"/>
      <c r="M1629" s="251" t="n"/>
      <c r="N1629" s="206" t="n"/>
      <c r="O1629" s="206" t="n"/>
      <c r="P1629" s="207">
        <f>+(((H1629-F1629)/1000)*1000)/10</f>
        <v/>
      </c>
      <c r="Q1629" s="207" t="n"/>
      <c r="R1629" s="26" t="inlineStr">
        <is>
          <t>FALSO</t>
        </is>
      </c>
      <c r="S1629" s="26" t="inlineStr">
        <is>
          <t>FALSO</t>
        </is>
      </c>
      <c r="T1629" s="211" t="n"/>
      <c r="U1629" s="211" t="n"/>
      <c r="V1629" s="290" t="inlineStr">
        <is>
          <t>Plot válido</t>
        </is>
      </c>
    </row>
    <row r="1630" ht="15.75" customHeight="1" s="412">
      <c r="A1630" s="199" t="n">
        <v>3789</v>
      </c>
      <c r="B1630" s="200" t="n">
        <v>211</v>
      </c>
      <c r="C1630" s="223" t="n">
        <v>302</v>
      </c>
      <c r="D1630" s="223" t="n">
        <v>14</v>
      </c>
      <c r="E1630" s="73" t="n">
        <v>43591</v>
      </c>
      <c r="F1630" s="223" t="n">
        <v>5194</v>
      </c>
      <c r="G1630" s="224" t="n">
        <v>8264</v>
      </c>
      <c r="H1630" s="225" t="n">
        <v>7139</v>
      </c>
      <c r="I1630" s="223" t="n">
        <v>2</v>
      </c>
      <c r="J1630" s="74">
        <f>+(((G1630-F1630)-(H1630-F1630))/(H1630-F1630))*100</f>
        <v/>
      </c>
      <c r="K1630" s="233" t="inlineStr">
        <is>
          <t>1/4</t>
        </is>
      </c>
      <c r="L1630" s="227">
        <f>AVERAGE(J1630:J1631)</f>
        <v/>
      </c>
      <c r="M1630" s="227">
        <f>_xlfn.STDEV.S(J1630,J1631)</f>
        <v/>
      </c>
      <c r="N1630" s="206" t="n">
        <v>3</v>
      </c>
      <c r="O1630" s="206" t="n"/>
      <c r="P1630" s="207">
        <f>+(((H1630-F1630)/1000)*1000)/10</f>
        <v/>
      </c>
      <c r="Q1630" s="207">
        <f>AVERAGE(P1630:P1631)</f>
        <v/>
      </c>
      <c r="R1630" s="26" t="inlineStr">
        <is>
          <t>FALSO</t>
        </is>
      </c>
      <c r="S1630" s="26" t="inlineStr">
        <is>
          <t>FALSO</t>
        </is>
      </c>
      <c r="T1630" s="211" t="n"/>
      <c r="U1630" s="211" t="n"/>
      <c r="V1630" s="290" t="inlineStr">
        <is>
          <t>Plot válido</t>
        </is>
      </c>
    </row>
    <row r="1631" ht="15.75" customHeight="1" s="412">
      <c r="A1631" s="199" t="n">
        <v>3790</v>
      </c>
      <c r="B1631" s="200" t="n">
        <v>212</v>
      </c>
      <c r="C1631" s="223" t="n">
        <v>302</v>
      </c>
      <c r="D1631" s="223" t="n">
        <v>14</v>
      </c>
      <c r="E1631" s="73" t="n">
        <v>43591</v>
      </c>
      <c r="F1631" s="223" t="n">
        <v>5225</v>
      </c>
      <c r="G1631" s="224" t="n">
        <v>8227</v>
      </c>
      <c r="H1631" s="225" t="n">
        <v>7117</v>
      </c>
      <c r="I1631" s="223" t="n"/>
      <c r="J1631" s="74">
        <f>+(((G1631-F1631)-(H1631-F1631))/(H1631-F1631))*100</f>
        <v/>
      </c>
      <c r="K1631" s="233" t="n"/>
      <c r="L1631" s="228" t="n"/>
      <c r="M1631" s="228" t="n"/>
      <c r="N1631" s="206" t="n"/>
      <c r="O1631" s="206" t="n"/>
      <c r="P1631" s="207">
        <f>+(((H1631-F1631)/1000)*1000)/10</f>
        <v/>
      </c>
      <c r="Q1631" s="207" t="n"/>
      <c r="R1631" s="26" t="inlineStr">
        <is>
          <t>FALSO</t>
        </is>
      </c>
      <c r="S1631" s="26" t="inlineStr">
        <is>
          <t>FALSO</t>
        </is>
      </c>
      <c r="T1631" s="211" t="n"/>
      <c r="U1631" s="211" t="n"/>
      <c r="V1631" s="290" t="inlineStr">
        <is>
          <t>Plot válido</t>
        </is>
      </c>
    </row>
    <row r="1632" ht="15.75" customHeight="1" s="412">
      <c r="A1632" s="199" t="n">
        <v>4449</v>
      </c>
      <c r="B1632" s="200" t="n">
        <v>155</v>
      </c>
      <c r="C1632" s="223" t="n">
        <v>302</v>
      </c>
      <c r="D1632" s="223" t="n">
        <v>16</v>
      </c>
      <c r="E1632" s="73" t="n">
        <v>43607</v>
      </c>
      <c r="F1632" s="223" t="n">
        <v>5181</v>
      </c>
      <c r="G1632" s="223" t="n">
        <v>7354</v>
      </c>
      <c r="H1632" s="225" t="n">
        <v>6775</v>
      </c>
      <c r="I1632" s="223" t="n">
        <v>2</v>
      </c>
      <c r="J1632" s="74">
        <f>+(((G1632-F1632)-(H1632-F1632))/(H1632-F1632))*100</f>
        <v/>
      </c>
      <c r="K1632" s="233" t="inlineStr">
        <is>
          <t>MF</t>
        </is>
      </c>
      <c r="L1632" s="227">
        <f>AVERAGE(J1632:J1633)</f>
        <v/>
      </c>
      <c r="M1632" s="227">
        <f>_xlfn.STDEV.S(J1632,J1633)</f>
        <v/>
      </c>
      <c r="N1632" s="206" t="n"/>
      <c r="O1632" s="206" t="n"/>
      <c r="P1632" s="207">
        <f>+(((H1632-F1632)/1000)*1000)/10</f>
        <v/>
      </c>
      <c r="Q1632" s="207">
        <f>AVERAGE(P1632:P1633)</f>
        <v/>
      </c>
      <c r="R1632" s="26" t="inlineStr">
        <is>
          <t>FALSO</t>
        </is>
      </c>
      <c r="S1632" s="26" t="inlineStr">
        <is>
          <t>FALSO</t>
        </is>
      </c>
      <c r="T1632" s="211" t="n"/>
      <c r="U1632" s="211" t="n"/>
      <c r="V1632" s="290" t="inlineStr">
        <is>
          <t>Plot válido</t>
        </is>
      </c>
    </row>
    <row r="1633" ht="15.75" customHeight="1" s="412">
      <c r="A1633" s="199" t="n">
        <v>4450</v>
      </c>
      <c r="B1633" s="200" t="n">
        <v>156</v>
      </c>
      <c r="C1633" s="223" t="n">
        <v>302</v>
      </c>
      <c r="D1633" s="223" t="n">
        <v>16</v>
      </c>
      <c r="E1633" s="73" t="n">
        <v>43607</v>
      </c>
      <c r="F1633" s="223" t="n">
        <v>5171</v>
      </c>
      <c r="G1633" s="223" t="n">
        <v>7329</v>
      </c>
      <c r="H1633" s="225" t="n">
        <v>6760</v>
      </c>
      <c r="I1633" s="223" t="n"/>
      <c r="J1633" s="74">
        <f>+(((G1633-F1633)-(H1633-F1633))/(H1633-F1633))*100</f>
        <v/>
      </c>
      <c r="K1633" s="233" t="n"/>
      <c r="L1633" s="228" t="n"/>
      <c r="M1633" s="228" t="n"/>
      <c r="N1633" s="206" t="n"/>
      <c r="O1633" s="206" t="n"/>
      <c r="P1633" s="207">
        <f>+(((H1633-F1633)/1000)*1000)/10</f>
        <v/>
      </c>
      <c r="Q1633" s="207" t="n"/>
      <c r="R1633" s="26" t="inlineStr">
        <is>
          <t>FALSO</t>
        </is>
      </c>
      <c r="S1633" s="26" t="inlineStr">
        <is>
          <t>FALSO</t>
        </is>
      </c>
      <c r="T1633" s="211" t="n"/>
      <c r="U1633" s="211" t="n"/>
      <c r="V1633" s="290" t="inlineStr">
        <is>
          <t>Plot válido</t>
        </is>
      </c>
    </row>
    <row r="1634" ht="15.75" customHeight="1" s="412">
      <c r="A1634" s="199" t="n">
        <v>5095</v>
      </c>
      <c r="B1634" s="200" t="n">
        <v>155</v>
      </c>
      <c r="C1634" s="223" t="n">
        <v>302</v>
      </c>
      <c r="D1634" s="223" t="n">
        <v>18</v>
      </c>
      <c r="E1634" s="73" t="n">
        <v>43626</v>
      </c>
      <c r="F1634" s="223" t="n">
        <v>5181</v>
      </c>
      <c r="G1634" s="223" t="n">
        <v>8233</v>
      </c>
      <c r="H1634" s="225" t="n">
        <v>7375</v>
      </c>
      <c r="I1634" s="223" t="n">
        <v>6</v>
      </c>
      <c r="J1634" s="74">
        <f>+(((G1634-F1634)-(H1634-F1634))/(H1634-F1634))*100</f>
        <v/>
      </c>
      <c r="K1634" s="233" t="n"/>
      <c r="L1634" s="227">
        <f>AVERAGE(J1634:J1635)</f>
        <v/>
      </c>
      <c r="M1634" s="227">
        <f>_xlfn.STDEV.S(J1634,J1635)</f>
        <v/>
      </c>
      <c r="N1634" s="206" t="n"/>
      <c r="O1634" s="206" t="n"/>
      <c r="P1634" s="207">
        <f>+(((H1634-F1634)/1000)*1000)/10</f>
        <v/>
      </c>
      <c r="Q1634" s="207">
        <f>AVERAGE(P1634:P1635)</f>
        <v/>
      </c>
      <c r="R1634" s="26" t="inlineStr">
        <is>
          <t>VERDADERO</t>
        </is>
      </c>
      <c r="S1634" s="26" t="inlineStr">
        <is>
          <t>FALSO</t>
        </is>
      </c>
      <c r="T1634" s="211" t="n"/>
      <c r="U1634" s="211" t="n"/>
      <c r="V1634" s="290" t="inlineStr">
        <is>
          <t>Plot válido</t>
        </is>
      </c>
    </row>
    <row r="1635" ht="15.75" customHeight="1" s="412">
      <c r="A1635" s="199" t="n">
        <v>5096</v>
      </c>
      <c r="B1635" s="200" t="n">
        <v>156</v>
      </c>
      <c r="C1635" s="223" t="n">
        <v>302</v>
      </c>
      <c r="D1635" s="223" t="n">
        <v>18</v>
      </c>
      <c r="E1635" s="73" t="n">
        <v>43626</v>
      </c>
      <c r="F1635" s="223" t="n">
        <v>5171</v>
      </c>
      <c r="G1635" s="223" t="n">
        <v>8000</v>
      </c>
      <c r="H1635" s="225" t="n">
        <v>7200</v>
      </c>
      <c r="I1635" s="223" t="n"/>
      <c r="J1635" s="74">
        <f>+(((G1635-F1635)-(H1635-F1635))/(H1635-F1635))*100</f>
        <v/>
      </c>
      <c r="K1635" s="233" t="n"/>
      <c r="L1635" s="228" t="n"/>
      <c r="M1635" s="228" t="n"/>
      <c r="N1635" s="206" t="n"/>
      <c r="O1635" s="206" t="n"/>
      <c r="P1635" s="207">
        <f>+(((H1635-F1635)/1000)*1000)/10</f>
        <v/>
      </c>
      <c r="Q1635" s="207" t="n"/>
      <c r="R1635" s="26" t="inlineStr">
        <is>
          <t>FALSO</t>
        </is>
      </c>
      <c r="S1635" s="26" t="inlineStr">
        <is>
          <t>FALSO</t>
        </is>
      </c>
      <c r="T1635" s="211" t="n"/>
      <c r="U1635" s="211" t="n"/>
      <c r="V1635" s="290" t="inlineStr">
        <is>
          <t>Plot válido</t>
        </is>
      </c>
    </row>
    <row r="1636" ht="15.75" customHeight="1" s="412">
      <c r="A1636" s="199" t="n">
        <v>6075</v>
      </c>
      <c r="B1636" s="200" t="n">
        <v>161</v>
      </c>
      <c r="C1636" s="252" t="n">
        <v>302</v>
      </c>
      <c r="D1636" s="252" t="n">
        <v>22</v>
      </c>
      <c r="E1636" s="139" t="n">
        <v>43685</v>
      </c>
      <c r="F1636" s="252" t="n">
        <v>5264</v>
      </c>
      <c r="G1636" s="252" t="n">
        <v>8041</v>
      </c>
      <c r="H1636" s="253" t="n">
        <v>7603</v>
      </c>
      <c r="I1636" s="252" t="n">
        <v>6</v>
      </c>
      <c r="J1636" s="47">
        <f>+(((G1636-F1636)-(H1636-F1636))/(H1636-F1636))*100</f>
        <v/>
      </c>
      <c r="K1636" s="249" t="n"/>
      <c r="L1636" s="250">
        <f>AVERAGE(J1636:J1637)</f>
        <v/>
      </c>
      <c r="M1636" s="250">
        <f>_xlfn.STDEV.S(J1636,J1637)</f>
        <v/>
      </c>
      <c r="N1636" s="206" t="n"/>
      <c r="O1636" s="206" t="n"/>
      <c r="P1636" s="207">
        <f>+(((H1636-F1636)/1000)*1000)/10</f>
        <v/>
      </c>
      <c r="Q1636" s="207">
        <f>AVERAGE(P1636:P1637)</f>
        <v/>
      </c>
      <c r="R1636" s="26" t="inlineStr">
        <is>
          <t>FALSO</t>
        </is>
      </c>
      <c r="S1636" s="26" t="inlineStr">
        <is>
          <t>FALSO</t>
        </is>
      </c>
      <c r="T1636" s="211" t="n"/>
      <c r="U1636" s="211" t="n"/>
      <c r="V1636" s="290" t="inlineStr">
        <is>
          <t>Plot válido</t>
        </is>
      </c>
    </row>
    <row r="1637" ht="15.75" customHeight="1" s="412">
      <c r="A1637" s="199" t="n">
        <v>6076</v>
      </c>
      <c r="B1637" s="200" t="n">
        <v>161</v>
      </c>
      <c r="C1637" s="252" t="n">
        <v>302</v>
      </c>
      <c r="D1637" s="252" t="n">
        <v>22</v>
      </c>
      <c r="E1637" s="139" t="n">
        <v>43685</v>
      </c>
      <c r="F1637" s="252" t="n">
        <v>5264</v>
      </c>
      <c r="G1637" s="252" t="n">
        <v>8058</v>
      </c>
      <c r="H1637" s="253" t="n">
        <v>7634</v>
      </c>
      <c r="I1637" s="252" t="n"/>
      <c r="J1637" s="47">
        <f>+(((G1637-F1637)-(H1637-F1637))/(H1637-F1637))*100</f>
        <v/>
      </c>
      <c r="K1637" s="249" t="n"/>
      <c r="L1637" s="251" t="n"/>
      <c r="M1637" s="251" t="n"/>
      <c r="N1637" s="206" t="n"/>
      <c r="O1637" s="206" t="n"/>
      <c r="P1637" s="207">
        <f>+(((H1637-F1637)/1000)*1000)/10</f>
        <v/>
      </c>
      <c r="Q1637" s="207" t="n"/>
      <c r="R1637" s="26" t="inlineStr">
        <is>
          <t>FALSO</t>
        </is>
      </c>
      <c r="S1637" s="26" t="inlineStr">
        <is>
          <t>FALSO</t>
        </is>
      </c>
      <c r="T1637" s="211" t="n"/>
      <c r="U1637" s="211" t="n"/>
      <c r="V1637" s="290" t="inlineStr">
        <is>
          <t>Plot válido</t>
        </is>
      </c>
    </row>
    <row r="1638" ht="15.75" customHeight="1" s="412">
      <c r="A1638" s="199" t="n">
        <v>2983</v>
      </c>
      <c r="B1638" s="200" t="n">
        <v>67</v>
      </c>
      <c r="C1638" s="246" t="n">
        <v>303</v>
      </c>
      <c r="D1638" s="246" t="n">
        <v>11</v>
      </c>
      <c r="E1638" s="46" t="n">
        <v>43571</v>
      </c>
      <c r="F1638" s="247" t="n">
        <v>5217</v>
      </c>
      <c r="G1638" s="246" t="n">
        <v>8463</v>
      </c>
      <c r="H1638" s="248" t="n">
        <v>7415</v>
      </c>
      <c r="I1638" s="246" t="n">
        <v>2</v>
      </c>
      <c r="J1638" s="47">
        <f>+(((G1638-F1638)-(H1638-F1638))/(H1638-F1638))*100</f>
        <v/>
      </c>
      <c r="K1638" s="249" t="inlineStr">
        <is>
          <t>MF</t>
        </is>
      </c>
      <c r="L1638" s="250">
        <f>AVERAGE(J1638:J1639)</f>
        <v/>
      </c>
      <c r="M1638" s="250">
        <f>_xlfn.STDEV.S(J1638,J1639)</f>
        <v/>
      </c>
      <c r="N1638" s="206" t="n">
        <v>2</v>
      </c>
      <c r="O1638" s="206" t="n"/>
      <c r="P1638" s="207">
        <f>+(((H1638-F1638)/1000)*1000)/10</f>
        <v/>
      </c>
      <c r="Q1638" s="207">
        <f>AVERAGE(P1638:P1639)</f>
        <v/>
      </c>
      <c r="R1638" s="26" t="inlineStr">
        <is>
          <t>FALSO</t>
        </is>
      </c>
      <c r="S1638" s="26" t="inlineStr">
        <is>
          <t>FALSO</t>
        </is>
      </c>
      <c r="T1638" s="211" t="n"/>
      <c r="U1638" s="211" t="n"/>
      <c r="V1638" s="290" t="inlineStr">
        <is>
          <t>Plot válido</t>
        </is>
      </c>
    </row>
    <row r="1639" ht="15.75" customHeight="1" s="412">
      <c r="A1639" s="199" t="n">
        <v>2984</v>
      </c>
      <c r="B1639" s="200" t="n">
        <v>68</v>
      </c>
      <c r="C1639" s="246" t="n">
        <v>303</v>
      </c>
      <c r="D1639" s="246" t="n">
        <v>11</v>
      </c>
      <c r="E1639" s="46" t="n">
        <v>43571</v>
      </c>
      <c r="F1639" s="247" t="n">
        <v>5288</v>
      </c>
      <c r="G1639" s="246" t="n">
        <v>8605</v>
      </c>
      <c r="H1639" s="248" t="n">
        <v>7509</v>
      </c>
      <c r="I1639" s="246" t="n"/>
      <c r="J1639" s="47">
        <f>+(((G1639-F1639)-(H1639-F1639))/(H1639-F1639))*100</f>
        <v/>
      </c>
      <c r="K1639" s="249" t="n"/>
      <c r="L1639" s="251" t="n"/>
      <c r="M1639" s="251" t="n"/>
      <c r="N1639" s="206" t="n"/>
      <c r="O1639" s="206" t="n"/>
      <c r="P1639" s="207">
        <f>+(((H1639-F1639)/1000)*1000)/10</f>
        <v/>
      </c>
      <c r="Q1639" s="207" t="n"/>
      <c r="R1639" s="26" t="inlineStr">
        <is>
          <t>FALSO</t>
        </is>
      </c>
      <c r="S1639" s="26" t="inlineStr">
        <is>
          <t>FALSO</t>
        </is>
      </c>
      <c r="T1639" s="211" t="n"/>
      <c r="U1639" s="211" t="n"/>
      <c r="V1639" s="290" t="inlineStr">
        <is>
          <t>Plot válido</t>
        </is>
      </c>
    </row>
    <row r="1640" ht="15.75" customHeight="1" s="412">
      <c r="A1640" s="199" t="n">
        <v>3791</v>
      </c>
      <c r="B1640" s="200" t="n">
        <v>213</v>
      </c>
      <c r="C1640" s="246" t="n">
        <v>303</v>
      </c>
      <c r="D1640" s="246" t="n">
        <v>14</v>
      </c>
      <c r="E1640" s="46" t="n">
        <v>43591</v>
      </c>
      <c r="F1640" s="246" t="n">
        <v>5207</v>
      </c>
      <c r="G1640" s="247" t="n">
        <v>8812</v>
      </c>
      <c r="H1640" s="248" t="n">
        <v>7926</v>
      </c>
      <c r="I1640" s="246" t="n"/>
      <c r="J1640" s="47">
        <f>+(((G1640-F1640)-(H1640-F1640))/(H1640-F1640))*100</f>
        <v/>
      </c>
      <c r="K1640" s="249" t="inlineStr">
        <is>
          <t>PODRIDA</t>
        </is>
      </c>
      <c r="L1640" s="250">
        <f>AVERAGE(J1640:J1641)</f>
        <v/>
      </c>
      <c r="M1640" s="250">
        <f>_xlfn.STDEV.S(J1640,J1641)</f>
        <v/>
      </c>
      <c r="N1640" s="206" t="n"/>
      <c r="O1640" s="206" t="n"/>
      <c r="P1640" s="207">
        <f>+(((H1640-F1640)/1000)*1000)/10</f>
        <v/>
      </c>
      <c r="Q1640" s="207">
        <f>AVERAGE(P1640:P1641)</f>
        <v/>
      </c>
      <c r="R1640" s="26" t="inlineStr">
        <is>
          <t>VERDADERO</t>
        </is>
      </c>
      <c r="S1640" s="26" t="inlineStr">
        <is>
          <t>FALSO</t>
        </is>
      </c>
      <c r="T1640" s="211" t="n"/>
      <c r="U1640" s="211" t="n"/>
      <c r="V1640" s="290" t="inlineStr">
        <is>
          <t>Plot válido</t>
        </is>
      </c>
    </row>
    <row r="1641" ht="15.75" customHeight="1" s="412">
      <c r="A1641" s="199" t="n">
        <v>3792</v>
      </c>
      <c r="B1641" s="200" t="n">
        <v>214</v>
      </c>
      <c r="C1641" s="246" t="n">
        <v>303</v>
      </c>
      <c r="D1641" s="246" t="n">
        <v>14</v>
      </c>
      <c r="E1641" s="46" t="n">
        <v>43591</v>
      </c>
      <c r="F1641" s="246" t="n">
        <v>5237</v>
      </c>
      <c r="G1641" s="247" t="n">
        <v>8341</v>
      </c>
      <c r="H1641" s="248" t="n">
        <v>7536</v>
      </c>
      <c r="I1641" s="246" t="n"/>
      <c r="J1641" s="47">
        <f>+(((G1641-F1641)-(H1641-F1641))/(H1641-F1641))*100</f>
        <v/>
      </c>
      <c r="K1641" s="249" t="n"/>
      <c r="L1641" s="251" t="n"/>
      <c r="M1641" s="251" t="n"/>
      <c r="N1641" s="206" t="n"/>
      <c r="O1641" s="206" t="n"/>
      <c r="P1641" s="207">
        <f>+(((H1641-F1641)/1000)*1000)/10</f>
        <v/>
      </c>
      <c r="Q1641" s="207" t="n"/>
      <c r="R1641" s="26" t="inlineStr">
        <is>
          <t>FALSO</t>
        </is>
      </c>
      <c r="S1641" s="26" t="inlineStr">
        <is>
          <t>FALSO</t>
        </is>
      </c>
      <c r="T1641" s="211" t="n"/>
      <c r="U1641" s="211" t="n"/>
      <c r="V1641" s="290" t="inlineStr">
        <is>
          <t>Plot válido</t>
        </is>
      </c>
    </row>
    <row r="1642" ht="15.75" customHeight="1" s="412">
      <c r="A1642" s="199" t="n">
        <v>3969</v>
      </c>
      <c r="B1642" s="200" t="n">
        <v>391</v>
      </c>
      <c r="C1642" s="246" t="n">
        <v>303</v>
      </c>
      <c r="D1642" s="246" t="n">
        <v>14</v>
      </c>
      <c r="E1642" s="46" t="n">
        <v>43591</v>
      </c>
      <c r="F1642" s="247" t="n">
        <v>5525</v>
      </c>
      <c r="G1642" s="246" t="n">
        <v>8683</v>
      </c>
      <c r="H1642" s="248" t="n">
        <v>7866</v>
      </c>
      <c r="I1642" s="246" t="n"/>
      <c r="J1642" s="47">
        <f>+(((G1642-F1642)-(H1642-F1642))/(H1642-F1642))*100</f>
        <v/>
      </c>
      <c r="K1642" s="249" t="inlineStr">
        <is>
          <t>MF</t>
        </is>
      </c>
      <c r="L1642" s="250">
        <f>AVERAGE(J1642:J1643)</f>
        <v/>
      </c>
      <c r="M1642" s="250">
        <f>_xlfn.STDEV.S(J1642,J1643)</f>
        <v/>
      </c>
      <c r="N1642" s="206" t="n"/>
      <c r="O1642" s="206" t="n"/>
      <c r="P1642" s="207">
        <f>+(((H1642-F1642)/1000)*1000)/10</f>
        <v/>
      </c>
      <c r="Q1642" s="207">
        <f>AVERAGE(P1642:P1643)</f>
        <v/>
      </c>
      <c r="R1642" s="26" t="inlineStr">
        <is>
          <t>FALSO</t>
        </is>
      </c>
      <c r="S1642" s="26" t="inlineStr">
        <is>
          <t>FALSO</t>
        </is>
      </c>
      <c r="T1642" s="211" t="n"/>
      <c r="U1642" s="211" t="n"/>
      <c r="V1642" s="290" t="inlineStr">
        <is>
          <t>Plot válido</t>
        </is>
      </c>
    </row>
    <row r="1643" ht="15.75" customHeight="1" s="412">
      <c r="A1643" s="199" t="n">
        <v>3970</v>
      </c>
      <c r="B1643" s="200" t="n">
        <v>392</v>
      </c>
      <c r="C1643" s="246" t="n">
        <v>303</v>
      </c>
      <c r="D1643" s="246" t="n">
        <v>14</v>
      </c>
      <c r="E1643" s="46" t="n">
        <v>43591</v>
      </c>
      <c r="F1643" s="247" t="n">
        <v>5540</v>
      </c>
      <c r="G1643" s="246" t="n">
        <v>8937</v>
      </c>
      <c r="H1643" s="248" t="n">
        <v>8063</v>
      </c>
      <c r="I1643" s="246" t="n"/>
      <c r="J1643" s="47">
        <f>+(((G1643-F1643)-(H1643-F1643))/(H1643-F1643))*100</f>
        <v/>
      </c>
      <c r="K1643" s="249" t="n"/>
      <c r="L1643" s="251" t="n"/>
      <c r="M1643" s="251" t="n"/>
      <c r="N1643" s="206" t="n"/>
      <c r="O1643" s="206" t="n"/>
      <c r="P1643" s="207">
        <f>+(((H1643-F1643)/1000)*1000)/10</f>
        <v/>
      </c>
      <c r="Q1643" s="207" t="n"/>
      <c r="R1643" s="26" t="inlineStr">
        <is>
          <t>FALSO</t>
        </is>
      </c>
      <c r="S1643" s="26" t="inlineStr">
        <is>
          <t>FALSO</t>
        </is>
      </c>
      <c r="T1643" s="211" t="n"/>
      <c r="U1643" s="211" t="n"/>
      <c r="V1643" s="290" t="inlineStr">
        <is>
          <t>Plot válido</t>
        </is>
      </c>
    </row>
    <row r="1644" ht="15.75" customHeight="1" s="412">
      <c r="A1644" s="199" t="n">
        <v>4451</v>
      </c>
      <c r="B1644" s="200" t="n">
        <v>157</v>
      </c>
      <c r="C1644" s="246" t="n">
        <v>303</v>
      </c>
      <c r="D1644" s="246" t="n">
        <v>16</v>
      </c>
      <c r="E1644" s="46" t="n">
        <v>43607</v>
      </c>
      <c r="F1644" s="246" t="n">
        <v>5319</v>
      </c>
      <c r="G1644" s="246" t="n">
        <v>8788</v>
      </c>
      <c r="H1644" s="248" t="n">
        <v>8091</v>
      </c>
      <c r="I1644" s="246" t="n">
        <v>2</v>
      </c>
      <c r="J1644" s="47">
        <f>+(((G1644-F1644)-(H1644-F1644))/(H1644-F1644))*100</f>
        <v/>
      </c>
      <c r="K1644" s="249" t="n"/>
      <c r="L1644" s="250">
        <f>AVERAGE(J1644:J1645)</f>
        <v/>
      </c>
      <c r="M1644" s="250">
        <f>_xlfn.STDEV.S(J1644,J1645)</f>
        <v/>
      </c>
      <c r="N1644" s="206" t="n"/>
      <c r="O1644" s="206" t="n"/>
      <c r="P1644" s="207">
        <f>+(((H1644-F1644)/1000)*1000)/10</f>
        <v/>
      </c>
      <c r="Q1644" s="207">
        <f>AVERAGE(P1644:P1645)</f>
        <v/>
      </c>
      <c r="R1644" s="26" t="inlineStr">
        <is>
          <t>FALSO</t>
        </is>
      </c>
      <c r="S1644" s="26" t="inlineStr">
        <is>
          <t>FALSO</t>
        </is>
      </c>
      <c r="T1644" s="211" t="n"/>
      <c r="U1644" s="211" t="n"/>
      <c r="V1644" s="290" t="inlineStr">
        <is>
          <t>Plot válido</t>
        </is>
      </c>
    </row>
    <row r="1645" ht="15.75" customHeight="1" s="412">
      <c r="A1645" s="199" t="n">
        <v>4452</v>
      </c>
      <c r="B1645" s="200" t="n">
        <v>158</v>
      </c>
      <c r="C1645" s="246" t="n">
        <v>303</v>
      </c>
      <c r="D1645" s="246" t="n">
        <v>16</v>
      </c>
      <c r="E1645" s="46" t="n">
        <v>43607</v>
      </c>
      <c r="F1645" s="246" t="n">
        <v>5219</v>
      </c>
      <c r="G1645" s="246" t="n">
        <v>8771</v>
      </c>
      <c r="H1645" s="248" t="n">
        <v>8077</v>
      </c>
      <c r="I1645" s="246" t="n"/>
      <c r="J1645" s="47">
        <f>+(((G1645-F1645)-(H1645-F1645))/(H1645-F1645))*100</f>
        <v/>
      </c>
      <c r="K1645" s="249" t="n"/>
      <c r="L1645" s="251" t="n"/>
      <c r="M1645" s="251" t="n"/>
      <c r="N1645" s="206" t="n"/>
      <c r="O1645" s="206" t="n"/>
      <c r="P1645" s="207">
        <f>+(((H1645-F1645)/1000)*1000)/10</f>
        <v/>
      </c>
      <c r="Q1645" s="207" t="n"/>
      <c r="R1645" s="26" t="inlineStr">
        <is>
          <t>FALSO</t>
        </is>
      </c>
      <c r="S1645" s="26" t="inlineStr">
        <is>
          <t>FALSO</t>
        </is>
      </c>
      <c r="T1645" s="211" t="n"/>
      <c r="U1645" s="211" t="n"/>
      <c r="V1645" s="290" t="inlineStr">
        <is>
          <t>Plot válido</t>
        </is>
      </c>
    </row>
    <row r="1646" ht="15.75" customHeight="1" s="412">
      <c r="A1646" s="199" t="n">
        <v>5097</v>
      </c>
      <c r="B1646" s="200" t="n">
        <v>157</v>
      </c>
      <c r="C1646" s="246" t="n">
        <v>303</v>
      </c>
      <c r="D1646" s="246" t="n">
        <v>18</v>
      </c>
      <c r="E1646" s="46" t="n">
        <v>43626</v>
      </c>
      <c r="F1646" s="246" t="n">
        <v>5319</v>
      </c>
      <c r="G1646" s="246" t="n">
        <v>8134</v>
      </c>
      <c r="H1646" s="248" t="n">
        <v>7650</v>
      </c>
      <c r="I1646" s="246" t="n">
        <v>5</v>
      </c>
      <c r="J1646" s="47">
        <f>+(((G1646-F1646)-(H1646-F1646))/(H1646-F1646))*100</f>
        <v/>
      </c>
      <c r="K1646" s="249" t="n"/>
      <c r="L1646" s="250">
        <f>AVERAGE(J1646:J1647)</f>
        <v/>
      </c>
      <c r="M1646" s="250">
        <f>_xlfn.STDEV.S(J1646,J1647)</f>
        <v/>
      </c>
      <c r="N1646" s="206" t="n"/>
      <c r="O1646" s="206" t="n"/>
      <c r="P1646" s="207">
        <f>+(((H1646-F1646)/1000)*1000)/10</f>
        <v/>
      </c>
      <c r="Q1646" s="207">
        <f>AVERAGE(P1646:P1647)</f>
        <v/>
      </c>
      <c r="R1646" s="26" t="inlineStr">
        <is>
          <t>FALSO</t>
        </is>
      </c>
      <c r="S1646" s="26" t="inlineStr">
        <is>
          <t>FALSO</t>
        </is>
      </c>
      <c r="T1646" s="211" t="n"/>
      <c r="U1646" s="211" t="n"/>
      <c r="V1646" s="290" t="inlineStr">
        <is>
          <t>Plot válido</t>
        </is>
      </c>
    </row>
    <row r="1647" ht="15.75" customHeight="1" s="412">
      <c r="A1647" s="199" t="n">
        <v>5098</v>
      </c>
      <c r="B1647" s="200" t="n">
        <v>158</v>
      </c>
      <c r="C1647" s="246" t="n">
        <v>303</v>
      </c>
      <c r="D1647" s="246" t="n">
        <v>18</v>
      </c>
      <c r="E1647" s="46" t="n">
        <v>43626</v>
      </c>
      <c r="F1647" s="246" t="n">
        <v>5219</v>
      </c>
      <c r="G1647" s="246" t="n">
        <v>8166</v>
      </c>
      <c r="H1647" s="248" t="n">
        <v>7662</v>
      </c>
      <c r="I1647" s="246" t="n"/>
      <c r="J1647" s="47">
        <f>+(((G1647-F1647)-(H1647-F1647))/(H1647-F1647))*100</f>
        <v/>
      </c>
      <c r="K1647" s="249" t="n"/>
      <c r="L1647" s="251" t="n"/>
      <c r="M1647" s="251" t="n"/>
      <c r="N1647" s="206" t="n"/>
      <c r="O1647" s="206" t="n"/>
      <c r="P1647" s="207">
        <f>+(((H1647-F1647)/1000)*1000)/10</f>
        <v/>
      </c>
      <c r="Q1647" s="207" t="n"/>
      <c r="R1647" s="26" t="inlineStr">
        <is>
          <t>FALSO</t>
        </is>
      </c>
      <c r="S1647" s="26" t="inlineStr">
        <is>
          <t>FALSO</t>
        </is>
      </c>
      <c r="T1647" s="211" t="n"/>
      <c r="U1647" s="211" t="n"/>
      <c r="V1647" s="290" t="inlineStr">
        <is>
          <t>Plot válido</t>
        </is>
      </c>
    </row>
    <row r="1648" ht="15.75" customHeight="1" s="412">
      <c r="A1648" s="199" t="n">
        <v>5649</v>
      </c>
      <c r="B1648" s="200" t="n">
        <v>93</v>
      </c>
      <c r="C1648" s="252" t="n">
        <v>303</v>
      </c>
      <c r="D1648" s="252" t="n">
        <v>21</v>
      </c>
      <c r="E1648" s="139" t="n">
        <v>43657</v>
      </c>
      <c r="F1648" s="252" t="n">
        <v>5234</v>
      </c>
      <c r="G1648" s="252" t="n">
        <v>8319</v>
      </c>
      <c r="H1648" s="253" t="n">
        <v>7821</v>
      </c>
      <c r="I1648" s="252" t="n">
        <v>5</v>
      </c>
      <c r="J1648" s="47">
        <f>+(((G1648-F1648)-(H1648-F1648))/(H1648-F1648))*100</f>
        <v/>
      </c>
      <c r="K1648" s="249" t="n"/>
      <c r="L1648" s="250">
        <f>AVERAGE(J1648:J1649)</f>
        <v/>
      </c>
      <c r="M1648" s="250">
        <f>_xlfn.STDEV.S(J1648,J1649)</f>
        <v/>
      </c>
      <c r="N1648" s="206" t="n"/>
      <c r="O1648" s="206" t="n"/>
      <c r="P1648" s="207">
        <f>+(((H1648-F1648)/1000)*1000)/10</f>
        <v/>
      </c>
      <c r="Q1648" s="207">
        <f>AVERAGE(P1648:P1649)</f>
        <v/>
      </c>
      <c r="R1648" s="26" t="inlineStr">
        <is>
          <t>FALSO</t>
        </is>
      </c>
      <c r="S1648" s="26" t="inlineStr">
        <is>
          <t>FALSO</t>
        </is>
      </c>
      <c r="T1648" s="211" t="n"/>
      <c r="U1648" s="211" t="n"/>
      <c r="V1648" s="290" t="inlineStr">
        <is>
          <t>Plot válido</t>
        </is>
      </c>
    </row>
    <row r="1649" ht="15.75" customHeight="1" s="412">
      <c r="A1649" s="199" t="n">
        <v>5650</v>
      </c>
      <c r="B1649" s="200" t="n">
        <v>94</v>
      </c>
      <c r="C1649" s="252" t="n">
        <v>303</v>
      </c>
      <c r="D1649" s="252" t="n">
        <v>21</v>
      </c>
      <c r="E1649" s="139" t="n">
        <v>43657</v>
      </c>
      <c r="F1649" s="252" t="n">
        <v>5218</v>
      </c>
      <c r="G1649" s="252" t="n">
        <v>8555</v>
      </c>
      <c r="H1649" s="253" t="n">
        <v>8021</v>
      </c>
      <c r="I1649" s="252" t="n"/>
      <c r="J1649" s="47">
        <f>+(((G1649-F1649)-(H1649-F1649))/(H1649-F1649))*100</f>
        <v/>
      </c>
      <c r="K1649" s="249" t="n"/>
      <c r="L1649" s="251" t="n"/>
      <c r="M1649" s="251" t="n"/>
      <c r="N1649" s="206" t="n"/>
      <c r="O1649" s="206" t="n"/>
      <c r="P1649" s="207">
        <f>+(((H1649-F1649)/1000)*1000)/10</f>
        <v/>
      </c>
      <c r="Q1649" s="207" t="n"/>
      <c r="R1649" s="26" t="inlineStr">
        <is>
          <t>FALSO</t>
        </is>
      </c>
      <c r="S1649" s="26" t="inlineStr">
        <is>
          <t>FALSO</t>
        </is>
      </c>
      <c r="T1649" s="211" t="n"/>
      <c r="U1649" s="211" t="n"/>
      <c r="V1649" s="290" t="inlineStr">
        <is>
          <t>Plot válido</t>
        </is>
      </c>
    </row>
    <row r="1650" ht="15.75" customHeight="1" s="412">
      <c r="A1650" s="199" t="n">
        <v>2985</v>
      </c>
      <c r="B1650" s="200" t="n">
        <v>69</v>
      </c>
      <c r="C1650" s="246" t="n">
        <v>304</v>
      </c>
      <c r="D1650" s="246" t="n">
        <v>11</v>
      </c>
      <c r="E1650" s="46" t="n">
        <v>43571</v>
      </c>
      <c r="F1650" s="247" t="n">
        <v>5248</v>
      </c>
      <c r="G1650" s="246" t="n">
        <v>8804</v>
      </c>
      <c r="H1650" s="248" t="n">
        <v>7359</v>
      </c>
      <c r="I1650" s="246" t="n">
        <v>2</v>
      </c>
      <c r="J1650" s="47">
        <f>+(((G1650-F1650)-(H1650-F1650))/(H1650-F1650))*100</f>
        <v/>
      </c>
      <c r="K1650" s="249" t="n">
        <v>0.5</v>
      </c>
      <c r="L1650" s="250">
        <f>AVERAGE(J1650:J1651)</f>
        <v/>
      </c>
      <c r="M1650" s="250">
        <f>_xlfn.STDEV.S(J1650,J1651)</f>
        <v/>
      </c>
      <c r="N1650" s="206" t="n">
        <v>2</v>
      </c>
      <c r="O1650" s="206" t="n"/>
      <c r="P1650" s="207">
        <f>+(((H1650-F1650)/1000)*1000)/10</f>
        <v/>
      </c>
      <c r="Q1650" s="207">
        <f>AVERAGE(P1650:P1651)</f>
        <v/>
      </c>
      <c r="R1650" s="26" t="inlineStr">
        <is>
          <t>FALSO</t>
        </is>
      </c>
      <c r="S1650" s="26" t="inlineStr">
        <is>
          <t>FALSO</t>
        </is>
      </c>
      <c r="T1650" s="211" t="n"/>
      <c r="U1650" s="211" t="n"/>
      <c r="V1650" s="290" t="inlineStr">
        <is>
          <t>Plot válido</t>
        </is>
      </c>
    </row>
    <row r="1651" ht="15.75" customHeight="1" s="412">
      <c r="A1651" s="199" t="n">
        <v>2986</v>
      </c>
      <c r="B1651" s="200" t="n">
        <v>70</v>
      </c>
      <c r="C1651" s="246" t="n">
        <v>304</v>
      </c>
      <c r="D1651" s="246" t="n">
        <v>11</v>
      </c>
      <c r="E1651" s="46" t="n">
        <v>43571</v>
      </c>
      <c r="F1651" s="247" t="n">
        <v>5266</v>
      </c>
      <c r="G1651" s="246" t="n">
        <v>8849</v>
      </c>
      <c r="H1651" s="248" t="n">
        <v>7390</v>
      </c>
      <c r="I1651" s="246" t="n"/>
      <c r="J1651" s="47">
        <f>+(((G1651-F1651)-(H1651-F1651))/(H1651-F1651))*100</f>
        <v/>
      </c>
      <c r="K1651" s="249" t="n"/>
      <c r="L1651" s="251" t="n"/>
      <c r="M1651" s="251" t="n"/>
      <c r="N1651" s="206" t="n"/>
      <c r="O1651" s="206" t="n"/>
      <c r="P1651" s="207">
        <f>+(((H1651-F1651)/1000)*1000)/10</f>
        <v/>
      </c>
      <c r="Q1651" s="207" t="n"/>
      <c r="R1651" s="26" t="inlineStr">
        <is>
          <t>FALSO</t>
        </is>
      </c>
      <c r="S1651" s="26" t="inlineStr">
        <is>
          <t>FALSO</t>
        </is>
      </c>
      <c r="T1651" s="211" t="n"/>
      <c r="U1651" s="211" t="n"/>
      <c r="V1651" s="290" t="inlineStr">
        <is>
          <t>Plot válido</t>
        </is>
      </c>
    </row>
    <row r="1652" ht="15.75" customHeight="1" s="412">
      <c r="A1652" s="199" t="n">
        <v>3793</v>
      </c>
      <c r="B1652" s="200" t="n">
        <v>215</v>
      </c>
      <c r="C1652" s="246" t="n">
        <v>304</v>
      </c>
      <c r="D1652" s="246" t="n">
        <v>14</v>
      </c>
      <c r="E1652" s="46" t="n">
        <v>43591</v>
      </c>
      <c r="F1652" s="246" t="n">
        <v>5148</v>
      </c>
      <c r="G1652" s="247" t="n">
        <v>8460</v>
      </c>
      <c r="H1652" s="248" t="n">
        <v>7507</v>
      </c>
      <c r="I1652" s="246" t="n"/>
      <c r="J1652" s="47">
        <f>+(((G1652-F1652)-(H1652-F1652))/(H1652-F1652))*100</f>
        <v/>
      </c>
      <c r="K1652" s="249" t="inlineStr">
        <is>
          <t>MF</t>
        </is>
      </c>
      <c r="L1652" s="250">
        <f>AVERAGE(J1652:J1653)</f>
        <v/>
      </c>
      <c r="M1652" s="250">
        <f>_xlfn.STDEV.S(J1652,J1653)</f>
        <v/>
      </c>
      <c r="N1652" s="206" t="n"/>
      <c r="O1652" s="206" t="n"/>
      <c r="P1652" s="207">
        <f>+(((H1652-F1652)/1000)*1000)/10</f>
        <v/>
      </c>
      <c r="Q1652" s="207">
        <f>AVERAGE(P1652:P1653)</f>
        <v/>
      </c>
      <c r="R1652" s="26" t="inlineStr">
        <is>
          <t>VERDADERO</t>
        </is>
      </c>
      <c r="S1652" s="26" t="inlineStr">
        <is>
          <t>FALSO</t>
        </is>
      </c>
      <c r="T1652" s="211" t="n"/>
      <c r="U1652" s="211" t="n"/>
      <c r="V1652" s="290" t="inlineStr">
        <is>
          <t>Plot válido</t>
        </is>
      </c>
    </row>
    <row r="1653" ht="15.75" customHeight="1" s="412">
      <c r="A1653" s="199" t="n">
        <v>3794</v>
      </c>
      <c r="B1653" s="200" t="n">
        <v>216</v>
      </c>
      <c r="C1653" s="246" t="n">
        <v>304</v>
      </c>
      <c r="D1653" s="246" t="n">
        <v>14</v>
      </c>
      <c r="E1653" s="46" t="n">
        <v>43591</v>
      </c>
      <c r="F1653" s="246" t="n">
        <v>5240</v>
      </c>
      <c r="G1653" s="247" t="n">
        <v>8447</v>
      </c>
      <c r="H1653" s="248" t="n">
        <v>7543</v>
      </c>
      <c r="I1653" s="246" t="n"/>
      <c r="J1653" s="47">
        <f>+(((G1653-F1653)-(H1653-F1653))/(H1653-F1653))*100</f>
        <v/>
      </c>
      <c r="K1653" s="249" t="n"/>
      <c r="L1653" s="251" t="n"/>
      <c r="M1653" s="251" t="n"/>
      <c r="N1653" s="206" t="n"/>
      <c r="O1653" s="206" t="n"/>
      <c r="P1653" s="207">
        <f>+(((H1653-F1653)/1000)*1000)/10</f>
        <v/>
      </c>
      <c r="Q1653" s="207" t="n"/>
      <c r="R1653" s="26" t="inlineStr">
        <is>
          <t>FALSO</t>
        </is>
      </c>
      <c r="S1653" s="26" t="inlineStr">
        <is>
          <t>FALSO</t>
        </is>
      </c>
      <c r="T1653" s="211" t="n"/>
      <c r="U1653" s="211" t="n"/>
      <c r="V1653" s="290" t="inlineStr">
        <is>
          <t>Plot válido</t>
        </is>
      </c>
    </row>
    <row r="1654" ht="15.75" customHeight="1" s="412">
      <c r="A1654" s="199" t="n">
        <v>4453</v>
      </c>
      <c r="B1654" s="200" t="n">
        <v>159</v>
      </c>
      <c r="C1654" s="246" t="n">
        <v>304</v>
      </c>
      <c r="D1654" s="246" t="n">
        <v>16</v>
      </c>
      <c r="E1654" s="46" t="n">
        <v>43607</v>
      </c>
      <c r="F1654" s="246" t="n">
        <v>5300</v>
      </c>
      <c r="G1654" s="246" t="n">
        <v>7842</v>
      </c>
      <c r="H1654" s="248" t="n">
        <v>7297</v>
      </c>
      <c r="I1654" s="246" t="n">
        <v>2</v>
      </c>
      <c r="J1654" s="47">
        <f>+(((G1654-F1654)-(H1654-F1654))/(H1654-F1654))*100</f>
        <v/>
      </c>
      <c r="K1654" s="249" t="n"/>
      <c r="L1654" s="250">
        <f>AVERAGE(J1654:J1655)</f>
        <v/>
      </c>
      <c r="M1654" s="250">
        <f>_xlfn.STDEV.S(J1654,J1655)</f>
        <v/>
      </c>
      <c r="N1654" s="206" t="n"/>
      <c r="O1654" s="206" t="n"/>
      <c r="P1654" s="207">
        <f>+(((H1654-F1654)/1000)*1000)/10</f>
        <v/>
      </c>
      <c r="Q1654" s="207">
        <f>AVERAGE(P1654:P1655)</f>
        <v/>
      </c>
      <c r="R1654" s="26" t="inlineStr">
        <is>
          <t>FALSO</t>
        </is>
      </c>
      <c r="S1654" s="26" t="inlineStr">
        <is>
          <t>FALSO</t>
        </is>
      </c>
      <c r="T1654" s="211" t="n"/>
      <c r="U1654" s="211" t="n"/>
      <c r="V1654" s="290" t="inlineStr">
        <is>
          <t>Plot válido</t>
        </is>
      </c>
    </row>
    <row r="1655" ht="15.75" customHeight="1" s="412">
      <c r="A1655" s="199" t="n">
        <v>4454</v>
      </c>
      <c r="B1655" s="200" t="n">
        <v>160</v>
      </c>
      <c r="C1655" s="246" t="n">
        <v>304</v>
      </c>
      <c r="D1655" s="246" t="n">
        <v>16</v>
      </c>
      <c r="E1655" s="46" t="n">
        <v>43607</v>
      </c>
      <c r="F1655" s="246" t="n">
        <v>5234</v>
      </c>
      <c r="G1655" s="246" t="n">
        <v>7487</v>
      </c>
      <c r="H1655" s="248" t="n">
        <v>6968</v>
      </c>
      <c r="I1655" s="246" t="n"/>
      <c r="J1655" s="47">
        <f>+(((G1655-F1655)-(H1655-F1655))/(H1655-F1655))*100</f>
        <v/>
      </c>
      <c r="K1655" s="249" t="n"/>
      <c r="L1655" s="251" t="n"/>
      <c r="M1655" s="251" t="n"/>
      <c r="N1655" s="206" t="n"/>
      <c r="O1655" s="206" t="n"/>
      <c r="P1655" s="207">
        <f>+(((H1655-F1655)/1000)*1000)/10</f>
        <v/>
      </c>
      <c r="Q1655" s="207" t="n"/>
      <c r="R1655" s="26" t="inlineStr">
        <is>
          <t>FALSO</t>
        </is>
      </c>
      <c r="S1655" s="26" t="inlineStr">
        <is>
          <t>FALSO</t>
        </is>
      </c>
      <c r="T1655" s="211" t="n"/>
      <c r="U1655" s="211" t="n"/>
      <c r="V1655" s="290" t="inlineStr">
        <is>
          <t>Plot válido</t>
        </is>
      </c>
    </row>
    <row r="1656" ht="15.75" customHeight="1" s="412">
      <c r="A1656" s="199" t="n">
        <v>5099</v>
      </c>
      <c r="B1656" s="200" t="n">
        <v>159</v>
      </c>
      <c r="C1656" s="246" t="n">
        <v>304</v>
      </c>
      <c r="D1656" s="246" t="n">
        <v>18</v>
      </c>
      <c r="E1656" s="46" t="n">
        <v>43626</v>
      </c>
      <c r="F1656" s="246" t="n">
        <v>5300</v>
      </c>
      <c r="G1656" s="246" t="n">
        <v>8039</v>
      </c>
      <c r="H1656" s="248" t="n">
        <v>7551</v>
      </c>
      <c r="I1656" s="246" t="n">
        <v>6</v>
      </c>
      <c r="J1656" s="47">
        <f>+(((G1656-F1656)-(H1656-F1656))/(H1656-F1656))*100</f>
        <v/>
      </c>
      <c r="K1656" s="249" t="n"/>
      <c r="L1656" s="250">
        <f>AVERAGE(J1656:J1657)</f>
        <v/>
      </c>
      <c r="M1656" s="250">
        <f>_xlfn.STDEV.S(J1656,J1657)</f>
        <v/>
      </c>
      <c r="N1656" s="206" t="n"/>
      <c r="O1656" s="206" t="n"/>
      <c r="P1656" s="207">
        <f>+(((H1656-F1656)/1000)*1000)/10</f>
        <v/>
      </c>
      <c r="Q1656" s="207">
        <f>AVERAGE(P1656:P1657)</f>
        <v/>
      </c>
      <c r="R1656" s="26" t="inlineStr">
        <is>
          <t>FALSO</t>
        </is>
      </c>
      <c r="S1656" s="26" t="inlineStr">
        <is>
          <t>FALSO</t>
        </is>
      </c>
      <c r="T1656" s="211" t="n"/>
      <c r="U1656" s="211" t="n"/>
      <c r="V1656" s="290" t="inlineStr">
        <is>
          <t>Plot válido</t>
        </is>
      </c>
    </row>
    <row r="1657" ht="15.75" customHeight="1" s="412">
      <c r="A1657" s="199" t="n">
        <v>5100</v>
      </c>
      <c r="B1657" s="200" t="n">
        <v>160</v>
      </c>
      <c r="C1657" s="246" t="n">
        <v>304</v>
      </c>
      <c r="D1657" s="246" t="n">
        <v>18</v>
      </c>
      <c r="E1657" s="46" t="n">
        <v>43626</v>
      </c>
      <c r="F1657" s="246" t="n">
        <v>5234</v>
      </c>
      <c r="G1657" s="246" t="n">
        <v>8108</v>
      </c>
      <c r="H1657" s="248" t="n">
        <v>7597</v>
      </c>
      <c r="I1657" s="246" t="n"/>
      <c r="J1657" s="47">
        <f>+(((G1657-F1657)-(H1657-F1657))/(H1657-F1657))*100</f>
        <v/>
      </c>
      <c r="K1657" s="249" t="n"/>
      <c r="L1657" s="251" t="n"/>
      <c r="M1657" s="251" t="n"/>
      <c r="N1657" s="206" t="n"/>
      <c r="O1657" s="206" t="n"/>
      <c r="P1657" s="207">
        <f>+(((H1657-F1657)/1000)*1000)/10</f>
        <v/>
      </c>
      <c r="Q1657" s="207" t="n"/>
      <c r="R1657" s="26" t="inlineStr">
        <is>
          <t>FALSO</t>
        </is>
      </c>
      <c r="S1657" s="26" t="inlineStr">
        <is>
          <t>FALSO</t>
        </is>
      </c>
      <c r="T1657" s="211" t="n"/>
      <c r="U1657" s="211" t="n"/>
      <c r="V1657" s="290" t="inlineStr">
        <is>
          <t>Plot válido</t>
        </is>
      </c>
    </row>
    <row r="1658" ht="15.75" customHeight="1" s="412">
      <c r="A1658" s="199" t="n">
        <v>5651</v>
      </c>
      <c r="B1658" s="200" t="n">
        <v>95</v>
      </c>
      <c r="C1658" s="252" t="n">
        <v>304</v>
      </c>
      <c r="D1658" s="252" t="n">
        <v>21</v>
      </c>
      <c r="E1658" s="139" t="n">
        <v>43657</v>
      </c>
      <c r="F1658" s="252" t="n">
        <v>5232</v>
      </c>
      <c r="G1658" s="252" t="n">
        <v>7767</v>
      </c>
      <c r="H1658" s="253" t="n">
        <v>7343</v>
      </c>
      <c r="I1658" s="252" t="n">
        <v>6</v>
      </c>
      <c r="J1658" s="47">
        <f>+(((G1658-F1658)-(H1658-F1658))/(H1658-F1658))*100</f>
        <v/>
      </c>
      <c r="K1658" s="249" t="n"/>
      <c r="L1658" s="250">
        <f>AVERAGE(J1658:J1659)</f>
        <v/>
      </c>
      <c r="M1658" s="250">
        <f>_xlfn.STDEV.S(J1658,J1659)</f>
        <v/>
      </c>
      <c r="N1658" s="206" t="n"/>
      <c r="O1658" s="206" t="n"/>
      <c r="P1658" s="207">
        <f>+(((H1658-F1658)/1000)*1000)/10</f>
        <v/>
      </c>
      <c r="Q1658" s="207">
        <f>AVERAGE(P1658:P1659)</f>
        <v/>
      </c>
      <c r="R1658" s="26" t="inlineStr">
        <is>
          <t>FALSO</t>
        </is>
      </c>
      <c r="S1658" s="26" t="inlineStr">
        <is>
          <t>FALSO</t>
        </is>
      </c>
      <c r="T1658" s="211" t="n"/>
      <c r="U1658" s="211" t="n"/>
      <c r="V1658" s="290" t="inlineStr">
        <is>
          <t>Plot válido</t>
        </is>
      </c>
    </row>
    <row r="1659" ht="15.75" customHeight="1" s="412">
      <c r="A1659" s="199" t="n">
        <v>5652</v>
      </c>
      <c r="B1659" s="200" t="n">
        <v>96</v>
      </c>
      <c r="C1659" s="252" t="n">
        <v>304</v>
      </c>
      <c r="D1659" s="252" t="n">
        <v>21</v>
      </c>
      <c r="E1659" s="139" t="n">
        <v>43657</v>
      </c>
      <c r="F1659" s="252" t="n">
        <v>5242</v>
      </c>
      <c r="G1659" s="252" t="n">
        <v>7704</v>
      </c>
      <c r="H1659" s="253" t="n">
        <v>7299</v>
      </c>
      <c r="I1659" s="252" t="n"/>
      <c r="J1659" s="47">
        <f>+(((G1659-F1659)-(H1659-F1659))/(H1659-F1659))*100</f>
        <v/>
      </c>
      <c r="K1659" s="249" t="n"/>
      <c r="L1659" s="251" t="n"/>
      <c r="M1659" s="251" t="n"/>
      <c r="N1659" s="206" t="n"/>
      <c r="O1659" s="206" t="n"/>
      <c r="P1659" s="207">
        <f>+(((H1659-F1659)/1000)*1000)/10</f>
        <v/>
      </c>
      <c r="Q1659" s="207" t="n"/>
      <c r="R1659" s="26" t="inlineStr">
        <is>
          <t>FALSO</t>
        </is>
      </c>
      <c r="S1659" s="26" t="inlineStr">
        <is>
          <t>FALSO</t>
        </is>
      </c>
      <c r="T1659" s="211" t="n"/>
      <c r="U1659" s="211" t="n"/>
      <c r="V1659" s="290" t="inlineStr">
        <is>
          <t>Plot válido</t>
        </is>
      </c>
    </row>
    <row r="1660" ht="15.75" customHeight="1" s="412">
      <c r="A1660" s="199" t="n">
        <v>6077</v>
      </c>
      <c r="B1660" s="200" t="n">
        <v>162</v>
      </c>
      <c r="C1660" s="252" t="n">
        <v>304</v>
      </c>
      <c r="D1660" s="252" t="n">
        <v>22</v>
      </c>
      <c r="E1660" s="139" t="n">
        <v>43685</v>
      </c>
      <c r="F1660" s="252" t="n">
        <v>5232</v>
      </c>
      <c r="G1660" s="252" t="n">
        <v>8153</v>
      </c>
      <c r="H1660" s="253" t="n">
        <v>7726</v>
      </c>
      <c r="I1660" s="252" t="n">
        <v>6</v>
      </c>
      <c r="J1660" s="47">
        <f>+(((G1660-F1660)-(H1660-F1660))/(H1660-F1660))*100</f>
        <v/>
      </c>
      <c r="K1660" s="249" t="n"/>
      <c r="L1660" s="250">
        <f>AVERAGE(J1660:J1661)</f>
        <v/>
      </c>
      <c r="M1660" s="250">
        <f>_xlfn.STDEV.S(J1660,J1661)</f>
        <v/>
      </c>
      <c r="N1660" s="206" t="n"/>
      <c r="O1660" s="206" t="n"/>
      <c r="P1660" s="207">
        <f>+(((H1660-F1660)/1000)*1000)/10</f>
        <v/>
      </c>
      <c r="Q1660" s="207">
        <f>AVERAGE(P1660:P1661)</f>
        <v/>
      </c>
      <c r="R1660" s="26" t="inlineStr">
        <is>
          <t>FALSO</t>
        </is>
      </c>
      <c r="S1660" s="26" t="inlineStr">
        <is>
          <t>FALSO</t>
        </is>
      </c>
      <c r="T1660" s="211" t="n"/>
      <c r="U1660" s="211" t="n"/>
      <c r="V1660" s="290" t="inlineStr">
        <is>
          <t>Plot válido</t>
        </is>
      </c>
    </row>
    <row r="1661" ht="15.75" customHeight="1" s="412">
      <c r="A1661" s="199" t="n">
        <v>6078</v>
      </c>
      <c r="B1661" s="200" t="n">
        <v>162</v>
      </c>
      <c r="C1661" s="252" t="n">
        <v>304</v>
      </c>
      <c r="D1661" s="252" t="n">
        <v>22</v>
      </c>
      <c r="E1661" s="139" t="n">
        <v>43685</v>
      </c>
      <c r="F1661" s="252" t="n">
        <v>5232</v>
      </c>
      <c r="G1661" s="252" t="n">
        <v>8212</v>
      </c>
      <c r="H1661" s="253" t="n">
        <v>7787</v>
      </c>
      <c r="I1661" s="252" t="n"/>
      <c r="J1661" s="47">
        <f>+(((G1661-F1661)-(H1661-F1661))/(H1661-F1661))*100</f>
        <v/>
      </c>
      <c r="K1661" s="249" t="n"/>
      <c r="L1661" s="251" t="n"/>
      <c r="M1661" s="251" t="n"/>
      <c r="N1661" s="206" t="n"/>
      <c r="O1661" s="206" t="n"/>
      <c r="P1661" s="207">
        <f>+(((H1661-F1661)/1000)*1000)/10</f>
        <v/>
      </c>
      <c r="Q1661" s="207" t="n"/>
      <c r="R1661" s="26" t="inlineStr">
        <is>
          <t>FALSO</t>
        </is>
      </c>
      <c r="S1661" s="26" t="inlineStr">
        <is>
          <t>FALSO</t>
        </is>
      </c>
      <c r="T1661" s="211" t="n"/>
      <c r="U1661" s="211" t="n"/>
      <c r="V1661" s="290" t="inlineStr">
        <is>
          <t>Plot válido</t>
        </is>
      </c>
    </row>
    <row r="1662" ht="15.75" customHeight="1" s="412">
      <c r="A1662" s="199" t="n">
        <v>3423</v>
      </c>
      <c r="B1662" s="200" t="n">
        <v>179</v>
      </c>
      <c r="C1662" s="255" t="n">
        <v>305</v>
      </c>
      <c r="D1662" s="255" t="n">
        <v>13</v>
      </c>
      <c r="E1662" s="58" t="n">
        <v>43587</v>
      </c>
      <c r="F1662" s="255" t="n">
        <v>5180</v>
      </c>
      <c r="G1662" s="255" t="n">
        <v>7998</v>
      </c>
      <c r="H1662" s="256" t="n">
        <v>7258</v>
      </c>
      <c r="I1662" s="255" t="n">
        <v>1</v>
      </c>
      <c r="J1662" s="59">
        <f>+(((G1662-F1662)-(H1662-F1662))/(H1662-F1662))*100</f>
        <v/>
      </c>
      <c r="K1662" s="257" t="inlineStr">
        <is>
          <t>MF</t>
        </is>
      </c>
      <c r="L1662" s="258">
        <f>AVERAGE(J1662:J1663)</f>
        <v/>
      </c>
      <c r="M1662" s="258">
        <f>_xlfn.STDEV.S(J1662,J1663)</f>
        <v/>
      </c>
      <c r="N1662" s="206" t="n">
        <v>1</v>
      </c>
      <c r="O1662" s="206" t="n"/>
      <c r="P1662" s="207">
        <f>+(((H1662-F1662)/1000)*1000)/10</f>
        <v/>
      </c>
      <c r="Q1662" s="207">
        <f>AVERAGE(P1662:P1663)</f>
        <v/>
      </c>
      <c r="R1662" s="26" t="inlineStr">
        <is>
          <t>VERDADERO</t>
        </is>
      </c>
      <c r="S1662" s="26" t="inlineStr">
        <is>
          <t>FALSO</t>
        </is>
      </c>
      <c r="T1662" s="211" t="n"/>
      <c r="U1662" s="211" t="n"/>
      <c r="V1662" s="290" t="inlineStr">
        <is>
          <t>Plot válido</t>
        </is>
      </c>
    </row>
    <row r="1663" ht="15.75" customHeight="1" s="412">
      <c r="A1663" s="199" t="n">
        <v>3424</v>
      </c>
      <c r="B1663" s="200" t="n">
        <v>180</v>
      </c>
      <c r="C1663" s="255" t="n">
        <v>305</v>
      </c>
      <c r="D1663" s="255" t="n">
        <v>13</v>
      </c>
      <c r="E1663" s="58" t="n">
        <v>43587</v>
      </c>
      <c r="F1663" s="255" t="n">
        <v>5282</v>
      </c>
      <c r="G1663" s="255" t="n">
        <v>8057</v>
      </c>
      <c r="H1663" s="256" t="n">
        <v>7342</v>
      </c>
      <c r="I1663" s="255" t="n"/>
      <c r="J1663" s="59">
        <f>+(((G1663-F1663)-(H1663-F1663))/(H1663-F1663))*100</f>
        <v/>
      </c>
      <c r="K1663" s="257" t="n"/>
      <c r="L1663" s="259" t="n"/>
      <c r="M1663" s="259" t="n"/>
      <c r="N1663" s="206" t="n"/>
      <c r="O1663" s="206" t="n"/>
      <c r="P1663" s="207">
        <f>+(((H1663-F1663)/1000)*1000)/10</f>
        <v/>
      </c>
      <c r="Q1663" s="207" t="n"/>
      <c r="R1663" s="26" t="inlineStr">
        <is>
          <t>FALSO</t>
        </is>
      </c>
      <c r="S1663" s="26" t="inlineStr">
        <is>
          <t>FALSO</t>
        </is>
      </c>
      <c r="T1663" s="211" t="n"/>
      <c r="U1663" s="211" t="n"/>
      <c r="V1663" s="290" t="inlineStr">
        <is>
          <t>Plot válido</t>
        </is>
      </c>
    </row>
    <row r="1664" ht="15.75" customHeight="1" s="412">
      <c r="A1664" s="199" t="n">
        <v>4143</v>
      </c>
      <c r="B1664" s="200" t="n">
        <v>173</v>
      </c>
      <c r="C1664" s="255" t="n">
        <v>305</v>
      </c>
      <c r="D1664" s="255" t="n">
        <v>15</v>
      </c>
      <c r="E1664" s="58" t="n">
        <v>43599</v>
      </c>
      <c r="F1664" s="255" t="n">
        <v>5227</v>
      </c>
      <c r="G1664" s="255" t="n">
        <v>8252</v>
      </c>
      <c r="H1664" s="256" t="n">
        <v>7613</v>
      </c>
      <c r="I1664" s="255" t="n"/>
      <c r="J1664" s="59">
        <f>+(((G1664-F1664)-(H1664-F1664))/(H1664-F1664))*100</f>
        <v/>
      </c>
      <c r="K1664" s="260" t="n"/>
      <c r="L1664" s="258">
        <f>AVERAGE(J1664:J1665)</f>
        <v/>
      </c>
      <c r="M1664" s="258">
        <f>_xlfn.STDEV.S(J1664,J1665)</f>
        <v/>
      </c>
      <c r="N1664" s="206" t="n"/>
      <c r="O1664" s="206" t="n"/>
      <c r="P1664" s="207">
        <f>+(((H1664-F1664)/1000)*1000)/10</f>
        <v/>
      </c>
      <c r="Q1664" s="207">
        <f>AVERAGE(P1664:P1665)</f>
        <v/>
      </c>
      <c r="R1664" s="26" t="inlineStr">
        <is>
          <t>FALSO</t>
        </is>
      </c>
      <c r="S1664" s="26" t="inlineStr">
        <is>
          <t>FALSO</t>
        </is>
      </c>
      <c r="T1664" s="211" t="n"/>
      <c r="U1664" s="211" t="n"/>
      <c r="V1664" s="290" t="inlineStr">
        <is>
          <t>Plot válido</t>
        </is>
      </c>
    </row>
    <row r="1665" ht="15.75" customHeight="1" s="412">
      <c r="A1665" s="199" t="n">
        <v>4144</v>
      </c>
      <c r="B1665" s="200" t="n">
        <v>174</v>
      </c>
      <c r="C1665" s="255" t="n">
        <v>305</v>
      </c>
      <c r="D1665" s="255" t="n">
        <v>15</v>
      </c>
      <c r="E1665" s="58" t="n">
        <v>43599</v>
      </c>
      <c r="F1665" s="255" t="n">
        <v>5182</v>
      </c>
      <c r="G1665" s="255" t="n">
        <v>8110</v>
      </c>
      <c r="H1665" s="256" t="n">
        <v>7492</v>
      </c>
      <c r="I1665" s="255" t="n"/>
      <c r="J1665" s="59">
        <f>+(((G1665-F1665)-(H1665-F1665))/(H1665-F1665))*100</f>
        <v/>
      </c>
      <c r="K1665" s="260" t="n"/>
      <c r="L1665" s="259" t="n"/>
      <c r="M1665" s="259" t="n"/>
      <c r="N1665" s="206" t="n"/>
      <c r="O1665" s="206" t="n"/>
      <c r="P1665" s="207">
        <f>+(((H1665-F1665)/1000)*1000)/10</f>
        <v/>
      </c>
      <c r="Q1665" s="207" t="n"/>
      <c r="R1665" s="26" t="inlineStr">
        <is>
          <t>FALSO</t>
        </is>
      </c>
      <c r="S1665" s="26" t="inlineStr">
        <is>
          <t>FALSO</t>
        </is>
      </c>
      <c r="T1665" s="211" t="n"/>
      <c r="U1665" s="211" t="n"/>
      <c r="V1665" s="290" t="inlineStr">
        <is>
          <t>Plot válido</t>
        </is>
      </c>
    </row>
    <row r="1666" ht="15.75" customHeight="1" s="412">
      <c r="A1666" s="199" t="n">
        <v>4789</v>
      </c>
      <c r="B1666" s="200" t="n">
        <v>173</v>
      </c>
      <c r="C1666" s="255" t="n">
        <v>305</v>
      </c>
      <c r="D1666" s="255" t="n">
        <v>17</v>
      </c>
      <c r="E1666" s="58" t="n">
        <v>43619</v>
      </c>
      <c r="F1666" s="255" t="n">
        <v>5227</v>
      </c>
      <c r="G1666" s="255" t="n">
        <v>8288</v>
      </c>
      <c r="H1666" s="256" t="n">
        <v>7680</v>
      </c>
      <c r="I1666" s="255" t="n"/>
      <c r="J1666" s="59">
        <f>+(((G1666-F1666)-(H1666-F1666))/(H1666-F1666))*100</f>
        <v/>
      </c>
      <c r="K1666" s="257" t="n"/>
      <c r="L1666" s="258">
        <f>AVERAGE(J1666:J1667)</f>
        <v/>
      </c>
      <c r="M1666" s="258">
        <f>_xlfn.STDEV.S(J1666,J1667)</f>
        <v/>
      </c>
      <c r="N1666" s="206" t="n"/>
      <c r="O1666" s="206" t="n"/>
      <c r="P1666" s="207">
        <f>+(((H1666-F1666)/1000)*1000)/10</f>
        <v/>
      </c>
      <c r="Q1666" s="207">
        <f>AVERAGE(P1666:P1667)</f>
        <v/>
      </c>
      <c r="R1666" s="26" t="inlineStr">
        <is>
          <t>FALSO</t>
        </is>
      </c>
      <c r="S1666" s="26" t="inlineStr">
        <is>
          <t>FALSO</t>
        </is>
      </c>
      <c r="T1666" s="211" t="n"/>
      <c r="U1666" s="211" t="n"/>
      <c r="V1666" s="290" t="inlineStr">
        <is>
          <t>Plot válido</t>
        </is>
      </c>
    </row>
    <row r="1667" ht="15.75" customHeight="1" s="412">
      <c r="A1667" s="199" t="n">
        <v>4790</v>
      </c>
      <c r="B1667" s="200" t="n">
        <v>174</v>
      </c>
      <c r="C1667" s="255" t="n">
        <v>305</v>
      </c>
      <c r="D1667" s="255" t="n">
        <v>17</v>
      </c>
      <c r="E1667" s="58" t="n">
        <v>43619</v>
      </c>
      <c r="F1667" s="255" t="n">
        <v>5182</v>
      </c>
      <c r="G1667" s="255" t="n">
        <v>8266</v>
      </c>
      <c r="H1667" s="256" t="n">
        <v>7658</v>
      </c>
      <c r="I1667" s="255" t="n"/>
      <c r="J1667" s="59">
        <f>+(((G1667-F1667)-(H1667-F1667))/(H1667-F1667))*100</f>
        <v/>
      </c>
      <c r="K1667" s="257" t="n"/>
      <c r="L1667" s="259" t="n"/>
      <c r="M1667" s="259" t="n"/>
      <c r="N1667" s="206" t="n"/>
      <c r="O1667" s="206" t="n"/>
      <c r="P1667" s="207">
        <f>+(((H1667-F1667)/1000)*1000)/10</f>
        <v/>
      </c>
      <c r="Q1667" s="207" t="n"/>
      <c r="R1667" s="26" t="inlineStr">
        <is>
          <t>FALSO</t>
        </is>
      </c>
      <c r="S1667" s="26" t="inlineStr">
        <is>
          <t>FALSO</t>
        </is>
      </c>
      <c r="T1667" s="211" t="n"/>
      <c r="U1667" s="211" t="n"/>
      <c r="V1667" s="290" t="inlineStr">
        <is>
          <t>Plot válido</t>
        </is>
      </c>
    </row>
    <row r="1668" ht="15.75" customHeight="1" s="412">
      <c r="A1668" s="199" t="n">
        <v>5385</v>
      </c>
      <c r="B1668" s="200" t="n">
        <v>123</v>
      </c>
      <c r="C1668" s="252" t="n">
        <v>305</v>
      </c>
      <c r="D1668" s="252" t="n">
        <v>19</v>
      </c>
      <c r="E1668" s="139" t="n">
        <v>43637</v>
      </c>
      <c r="F1668" s="252" t="n">
        <v>5241</v>
      </c>
      <c r="G1668" s="252" t="n">
        <v>7231</v>
      </c>
      <c r="H1668" s="253" t="n">
        <v>6837</v>
      </c>
      <c r="I1668" s="252" t="n">
        <v>7</v>
      </c>
      <c r="J1668" s="261">
        <f>+(((G1668-F1668)-(H1668-F1668))/(H1668-F1668))*100</f>
        <v/>
      </c>
      <c r="K1668" s="262" t="n"/>
      <c r="L1668" s="263">
        <f>AVERAGE(J1668:J1669)</f>
        <v/>
      </c>
      <c r="M1668" s="263">
        <f>_xlfn.STDEV.S(J1668,J1669)</f>
        <v/>
      </c>
      <c r="N1668" s="206" t="n"/>
      <c r="O1668" s="206" t="n"/>
      <c r="P1668" s="207">
        <f>+(((H1668-F1668)/1000)*1000)/10</f>
        <v/>
      </c>
      <c r="Q1668" s="207">
        <f>AVERAGE(P1668:P1669)</f>
        <v/>
      </c>
      <c r="R1668" s="26" t="inlineStr">
        <is>
          <t>FALSO</t>
        </is>
      </c>
      <c r="S1668" s="26" t="inlineStr">
        <is>
          <t>FALSO</t>
        </is>
      </c>
      <c r="T1668" s="211" t="n"/>
      <c r="U1668" s="211" t="n"/>
      <c r="V1668" s="290" t="inlineStr">
        <is>
          <t>Plot válido</t>
        </is>
      </c>
    </row>
    <row r="1669" ht="15.75" customHeight="1" s="412">
      <c r="A1669" s="199" t="n">
        <v>5386</v>
      </c>
      <c r="B1669" s="200" t="n">
        <v>124</v>
      </c>
      <c r="C1669" s="252" t="n">
        <v>305</v>
      </c>
      <c r="D1669" s="252" t="n">
        <v>19</v>
      </c>
      <c r="E1669" s="139" t="n">
        <v>43637</v>
      </c>
      <c r="F1669" s="252" t="n">
        <v>5265</v>
      </c>
      <c r="G1669" s="252" t="n">
        <v>7393</v>
      </c>
      <c r="H1669" s="253" t="n">
        <v>6976</v>
      </c>
      <c r="I1669" s="252" t="n"/>
      <c r="J1669" s="261">
        <f>+(((G1669-F1669)-(H1669-F1669))/(H1669-F1669))*100</f>
        <v/>
      </c>
      <c r="K1669" s="262" t="n"/>
      <c r="L1669" s="207" t="n"/>
      <c r="M1669" s="207" t="n"/>
      <c r="N1669" s="206" t="n"/>
      <c r="O1669" s="206" t="n"/>
      <c r="P1669" s="207">
        <f>+(((H1669-F1669)/1000)*1000)/10</f>
        <v/>
      </c>
      <c r="Q1669" s="207" t="n"/>
      <c r="R1669" s="26" t="inlineStr">
        <is>
          <t>FALSO</t>
        </is>
      </c>
      <c r="S1669" s="26" t="inlineStr">
        <is>
          <t>FALSO</t>
        </is>
      </c>
      <c r="T1669" s="211" t="n"/>
      <c r="U1669" s="211" t="n"/>
      <c r="V1669" s="290" t="inlineStr">
        <is>
          <t>Plot válido</t>
        </is>
      </c>
    </row>
    <row r="1670" ht="15.75" customHeight="1" s="412">
      <c r="A1670" s="199" t="n">
        <v>6079</v>
      </c>
      <c r="B1670" s="200" t="n">
        <v>163</v>
      </c>
      <c r="C1670" s="252" t="n">
        <v>305</v>
      </c>
      <c r="D1670" s="252" t="n">
        <v>22</v>
      </c>
      <c r="E1670" s="139" t="n">
        <v>43685</v>
      </c>
      <c r="F1670" s="252" t="n">
        <v>5193</v>
      </c>
      <c r="G1670" s="252" t="n">
        <v>8015</v>
      </c>
      <c r="H1670" s="253" t="n">
        <v>7582</v>
      </c>
      <c r="I1670" s="252" t="n">
        <v>7</v>
      </c>
      <c r="J1670" s="47">
        <f>+(((G1670-F1670)-(H1670-F1670))/(H1670-F1670))*100</f>
        <v/>
      </c>
      <c r="K1670" s="249" t="n"/>
      <c r="L1670" s="250">
        <f>AVERAGE(J1670:J1671)</f>
        <v/>
      </c>
      <c r="M1670" s="250">
        <f>_xlfn.STDEV.S(J1670,J1671)</f>
        <v/>
      </c>
      <c r="N1670" s="206" t="n"/>
      <c r="O1670" s="206" t="n"/>
      <c r="P1670" s="207">
        <f>+(((H1670-F1670)/1000)*1000)/10</f>
        <v/>
      </c>
      <c r="Q1670" s="207">
        <f>AVERAGE(P1670:P1671)</f>
        <v/>
      </c>
      <c r="R1670" s="26" t="inlineStr">
        <is>
          <t>FALSO</t>
        </is>
      </c>
      <c r="S1670" s="26" t="inlineStr">
        <is>
          <t>FALSO</t>
        </is>
      </c>
      <c r="T1670" s="211" t="n"/>
      <c r="U1670" s="211" t="n"/>
      <c r="V1670" s="290" t="inlineStr">
        <is>
          <t>Plot válido</t>
        </is>
      </c>
    </row>
    <row r="1671" ht="15.75" customHeight="1" s="412">
      <c r="A1671" s="199" t="n">
        <v>6080</v>
      </c>
      <c r="B1671" s="200" t="n">
        <v>163</v>
      </c>
      <c r="C1671" s="252" t="n">
        <v>305</v>
      </c>
      <c r="D1671" s="252" t="n">
        <v>22</v>
      </c>
      <c r="E1671" s="139" t="n">
        <v>43685</v>
      </c>
      <c r="F1671" s="252" t="n">
        <v>5193</v>
      </c>
      <c r="G1671" s="252" t="n">
        <v>8076</v>
      </c>
      <c r="H1671" s="253" t="n">
        <v>7634</v>
      </c>
      <c r="I1671" s="252" t="n"/>
      <c r="J1671" s="47">
        <f>+(((G1671-F1671)-(H1671-F1671))/(H1671-F1671))*100</f>
        <v/>
      </c>
      <c r="K1671" s="249" t="n"/>
      <c r="L1671" s="251" t="n"/>
      <c r="M1671" s="251" t="n"/>
      <c r="N1671" s="206" t="n"/>
      <c r="O1671" s="206" t="n"/>
      <c r="P1671" s="207">
        <f>+(((H1671-F1671)/1000)*1000)/10</f>
        <v/>
      </c>
      <c r="Q1671" s="207" t="n"/>
      <c r="R1671" s="26" t="inlineStr">
        <is>
          <t>FALSO</t>
        </is>
      </c>
      <c r="S1671" s="26" t="inlineStr">
        <is>
          <t>FALSO</t>
        </is>
      </c>
      <c r="T1671" s="211" t="n"/>
      <c r="U1671" s="211" t="n"/>
      <c r="V1671" s="290" t="inlineStr">
        <is>
          <t>Plot válido</t>
        </is>
      </c>
    </row>
    <row r="1672" ht="15.75" customHeight="1" s="412">
      <c r="A1672" s="199" t="n">
        <v>3425</v>
      </c>
      <c r="B1672" s="200" t="n">
        <v>181</v>
      </c>
      <c r="C1672" s="246" t="n">
        <v>306</v>
      </c>
      <c r="D1672" s="246" t="n">
        <v>13</v>
      </c>
      <c r="E1672" s="46" t="n">
        <v>43587</v>
      </c>
      <c r="F1672" s="246" t="n">
        <v>5244</v>
      </c>
      <c r="G1672" s="246" t="n">
        <v>7367</v>
      </c>
      <c r="H1672" s="248" t="n">
        <v>6770</v>
      </c>
      <c r="I1672" s="246" t="n">
        <v>1</v>
      </c>
      <c r="J1672" s="47">
        <f>+(((G1672-F1672)-(H1672-F1672))/(H1672-F1672))*100</f>
        <v/>
      </c>
      <c r="K1672" s="249" t="inlineStr">
        <is>
          <t>28/4</t>
        </is>
      </c>
      <c r="L1672" s="250">
        <f>AVERAGE(J1672:J1673)</f>
        <v/>
      </c>
      <c r="M1672" s="250">
        <f>_xlfn.STDEV.S(J1672,J1673)</f>
        <v/>
      </c>
      <c r="N1672" s="206" t="n">
        <v>2</v>
      </c>
      <c r="O1672" s="206" t="n"/>
      <c r="P1672" s="207">
        <f>+(((H1672-F1672)/1000)*1000)/10</f>
        <v/>
      </c>
      <c r="Q1672" s="207">
        <f>AVERAGE(P1672:P1673)</f>
        <v/>
      </c>
      <c r="R1672" s="26" t="inlineStr">
        <is>
          <t>FALSO</t>
        </is>
      </c>
      <c r="S1672" s="26" t="inlineStr">
        <is>
          <t>FALSO</t>
        </is>
      </c>
      <c r="T1672" s="211" t="n"/>
      <c r="U1672" s="211" t="n"/>
      <c r="V1672" s="290" t="inlineStr">
        <is>
          <t>Plot válido</t>
        </is>
      </c>
    </row>
    <row r="1673" ht="15.75" customHeight="1" s="412">
      <c r="A1673" s="199" t="n">
        <v>3426</v>
      </c>
      <c r="B1673" s="200" t="n">
        <v>182</v>
      </c>
      <c r="C1673" s="246" t="n">
        <v>306</v>
      </c>
      <c r="D1673" s="246" t="n">
        <v>13</v>
      </c>
      <c r="E1673" s="46" t="n">
        <v>43587</v>
      </c>
      <c r="F1673" s="246" t="n">
        <v>5301</v>
      </c>
      <c r="G1673" s="246" t="n">
        <v>7401</v>
      </c>
      <c r="H1673" s="248" t="n">
        <v>6808</v>
      </c>
      <c r="I1673" s="246" t="n"/>
      <c r="J1673" s="47">
        <f>+(((G1673-F1673)-(H1673-F1673))/(H1673-F1673))*100</f>
        <v/>
      </c>
      <c r="K1673" s="249" t="n"/>
      <c r="L1673" s="251" t="n"/>
      <c r="M1673" s="251" t="n"/>
      <c r="N1673" s="206" t="n"/>
      <c r="O1673" s="206" t="n"/>
      <c r="P1673" s="207">
        <f>+(((H1673-F1673)/1000)*1000)/10</f>
        <v/>
      </c>
      <c r="Q1673" s="207" t="n"/>
      <c r="R1673" s="26" t="inlineStr">
        <is>
          <t>FALSO</t>
        </is>
      </c>
      <c r="S1673" s="26" t="inlineStr">
        <is>
          <t>FALSO</t>
        </is>
      </c>
      <c r="T1673" s="211" t="n"/>
      <c r="U1673" s="211" t="n"/>
      <c r="V1673" s="290" t="inlineStr">
        <is>
          <t>Plot válido</t>
        </is>
      </c>
    </row>
    <row r="1674" ht="15.75" customHeight="1" s="412">
      <c r="A1674" s="199" t="n">
        <v>4145</v>
      </c>
      <c r="B1674" s="200" t="n">
        <v>175</v>
      </c>
      <c r="C1674" s="246" t="n">
        <v>306</v>
      </c>
      <c r="D1674" s="246" t="n">
        <v>15</v>
      </c>
      <c r="E1674" s="46" t="n">
        <v>43599</v>
      </c>
      <c r="F1674" s="246" t="n">
        <v>5280</v>
      </c>
      <c r="G1674" s="246" t="n">
        <v>7517</v>
      </c>
      <c r="H1674" s="248" t="n">
        <v>6901</v>
      </c>
      <c r="I1674" s="246" t="n"/>
      <c r="J1674" s="47">
        <f>+(((G1674-F1674)-(H1674-F1674))/(H1674-F1674))*100</f>
        <v/>
      </c>
      <c r="K1674" s="254" t="n"/>
      <c r="L1674" s="250">
        <f>AVERAGE(J1674:J1675)</f>
        <v/>
      </c>
      <c r="M1674" s="250">
        <f>_xlfn.STDEV.S(J1674,J1675)</f>
        <v/>
      </c>
      <c r="N1674" s="206" t="n"/>
      <c r="O1674" s="206" t="n"/>
      <c r="P1674" s="207">
        <f>+(((H1674-F1674)/1000)*1000)/10</f>
        <v/>
      </c>
      <c r="Q1674" s="207">
        <f>AVERAGE(P1674:P1675)</f>
        <v/>
      </c>
      <c r="R1674" s="26" t="inlineStr">
        <is>
          <t>VERDADERO</t>
        </is>
      </c>
      <c r="S1674" s="26" t="inlineStr">
        <is>
          <t>FALSO</t>
        </is>
      </c>
      <c r="T1674" s="211" t="n"/>
      <c r="U1674" s="211" t="n"/>
      <c r="V1674" s="290" t="inlineStr">
        <is>
          <t>Plot válido</t>
        </is>
      </c>
    </row>
    <row r="1675" ht="15.75" customHeight="1" s="412">
      <c r="A1675" s="199" t="n">
        <v>4146</v>
      </c>
      <c r="B1675" s="200" t="n">
        <v>176</v>
      </c>
      <c r="C1675" s="246" t="n">
        <v>306</v>
      </c>
      <c r="D1675" s="246" t="n">
        <v>15</v>
      </c>
      <c r="E1675" s="46" t="n">
        <v>43599</v>
      </c>
      <c r="F1675" s="246" t="n">
        <v>5193</v>
      </c>
      <c r="G1675" s="246" t="n">
        <v>7440</v>
      </c>
      <c r="H1675" s="248" t="n">
        <v>6813</v>
      </c>
      <c r="I1675" s="246" t="n"/>
      <c r="J1675" s="47">
        <f>+(((G1675-F1675)-(H1675-F1675))/(H1675-F1675))*100</f>
        <v/>
      </c>
      <c r="K1675" s="254" t="n"/>
      <c r="L1675" s="251" t="n"/>
      <c r="M1675" s="251" t="n"/>
      <c r="N1675" s="206" t="n"/>
      <c r="O1675" s="206" t="n"/>
      <c r="P1675" s="207">
        <f>+(((H1675-F1675)/1000)*1000)/10</f>
        <v/>
      </c>
      <c r="Q1675" s="207" t="n"/>
      <c r="R1675" s="26" t="inlineStr">
        <is>
          <t>FALSO</t>
        </is>
      </c>
      <c r="S1675" s="26" t="inlineStr">
        <is>
          <t>FALSO</t>
        </is>
      </c>
      <c r="T1675" s="211" t="n"/>
      <c r="U1675" s="211" t="n"/>
      <c r="V1675" s="290" t="inlineStr">
        <is>
          <t>Plot válido</t>
        </is>
      </c>
    </row>
    <row r="1676" ht="15.75" customHeight="1" s="412">
      <c r="A1676" s="199" t="n">
        <v>4791</v>
      </c>
      <c r="B1676" s="200" t="n">
        <v>175</v>
      </c>
      <c r="C1676" s="246" t="n">
        <v>306</v>
      </c>
      <c r="D1676" s="246" t="n">
        <v>17</v>
      </c>
      <c r="E1676" s="46" t="n">
        <v>43619</v>
      </c>
      <c r="F1676" s="246" t="n">
        <v>5280</v>
      </c>
      <c r="G1676" s="246" t="n">
        <v>6821</v>
      </c>
      <c r="H1676" s="248" t="n">
        <v>6465</v>
      </c>
      <c r="I1676" s="246" t="n"/>
      <c r="J1676" s="47">
        <f>+(((G1676-F1676)-(H1676-F1676))/(H1676-F1676))*100</f>
        <v/>
      </c>
      <c r="K1676" s="249" t="n"/>
      <c r="L1676" s="250">
        <f>AVERAGE(J1676:J1677)</f>
        <v/>
      </c>
      <c r="M1676" s="250">
        <f>_xlfn.STDEV.S(J1676,J1677)</f>
        <v/>
      </c>
      <c r="N1676" s="206" t="n"/>
      <c r="O1676" s="206" t="n"/>
      <c r="P1676" s="207">
        <f>+(((H1676-F1676)/1000)*1000)/10</f>
        <v/>
      </c>
      <c r="Q1676" s="207">
        <f>AVERAGE(P1676:P1677)</f>
        <v/>
      </c>
      <c r="R1676" s="26" t="inlineStr">
        <is>
          <t>FALSO</t>
        </is>
      </c>
      <c r="S1676" s="26" t="inlineStr">
        <is>
          <t>FALSO</t>
        </is>
      </c>
      <c r="T1676" s="211" t="n"/>
      <c r="U1676" s="211" t="n"/>
      <c r="V1676" s="290" t="inlineStr">
        <is>
          <t>Plot válido</t>
        </is>
      </c>
    </row>
    <row r="1677" ht="15.75" customHeight="1" s="412">
      <c r="A1677" s="199" t="n">
        <v>4792</v>
      </c>
      <c r="B1677" s="200" t="n">
        <v>176</v>
      </c>
      <c r="C1677" s="246" t="n">
        <v>306</v>
      </c>
      <c r="D1677" s="246" t="n">
        <v>17</v>
      </c>
      <c r="E1677" s="46" t="n">
        <v>43619</v>
      </c>
      <c r="F1677" s="246" t="n">
        <v>5193</v>
      </c>
      <c r="G1677" s="246" t="n">
        <v>6788</v>
      </c>
      <c r="H1677" s="248" t="n">
        <v>6412</v>
      </c>
      <c r="I1677" s="246" t="n"/>
      <c r="J1677" s="47">
        <f>+(((G1677-F1677)-(H1677-F1677))/(H1677-F1677))*100</f>
        <v/>
      </c>
      <c r="K1677" s="249" t="n"/>
      <c r="L1677" s="251" t="n"/>
      <c r="M1677" s="251" t="n"/>
      <c r="N1677" s="206" t="n"/>
      <c r="O1677" s="206" t="n"/>
      <c r="P1677" s="207">
        <f>+(((H1677-F1677)/1000)*1000)/10</f>
        <v/>
      </c>
      <c r="Q1677" s="207" t="n"/>
      <c r="R1677" s="26" t="inlineStr">
        <is>
          <t>FALSO</t>
        </is>
      </c>
      <c r="S1677" s="26" t="inlineStr">
        <is>
          <t>FALSO</t>
        </is>
      </c>
      <c r="T1677" s="211" t="n"/>
      <c r="U1677" s="211" t="n"/>
      <c r="V1677" s="290" t="inlineStr">
        <is>
          <t>Plot válido</t>
        </is>
      </c>
    </row>
    <row r="1678" ht="15.75" customHeight="1" s="412">
      <c r="A1678" s="199" t="n">
        <v>6081</v>
      </c>
      <c r="B1678" s="200" t="n">
        <v>164</v>
      </c>
      <c r="C1678" s="252" t="n">
        <v>306</v>
      </c>
      <c r="D1678" s="252" t="n">
        <v>22</v>
      </c>
      <c r="E1678" s="139" t="n">
        <v>43685</v>
      </c>
      <c r="F1678" s="252" t="n">
        <v>5245</v>
      </c>
      <c r="G1678" s="252" t="n">
        <v>6991</v>
      </c>
      <c r="H1678" s="253" t="n">
        <v>6726</v>
      </c>
      <c r="I1678" s="252" t="n">
        <v>7</v>
      </c>
      <c r="J1678" s="47">
        <f>+(((G1678-F1678)-(H1678-F1678))/(H1678-F1678))*100</f>
        <v/>
      </c>
      <c r="K1678" s="249" t="n"/>
      <c r="L1678" s="250">
        <f>AVERAGE(J1678:J1679)</f>
        <v/>
      </c>
      <c r="M1678" s="250">
        <f>_xlfn.STDEV.S(J1678,J1679)</f>
        <v/>
      </c>
      <c r="N1678" s="206" t="n"/>
      <c r="O1678" s="206" t="n"/>
      <c r="P1678" s="207">
        <f>+(((H1678-F1678)/1000)*1000)/10</f>
        <v/>
      </c>
      <c r="Q1678" s="207">
        <f>AVERAGE(P1678:P1679)</f>
        <v/>
      </c>
      <c r="R1678" s="26" t="inlineStr">
        <is>
          <t>FALSO</t>
        </is>
      </c>
      <c r="S1678" s="26" t="inlineStr">
        <is>
          <t>FALSO</t>
        </is>
      </c>
      <c r="T1678" s="211" t="n"/>
      <c r="U1678" s="211" t="n"/>
      <c r="V1678" s="290" t="inlineStr">
        <is>
          <t>Plot válido</t>
        </is>
      </c>
    </row>
    <row r="1679" ht="15.75" customHeight="1" s="412">
      <c r="A1679" s="199" t="n">
        <v>6082</v>
      </c>
      <c r="B1679" s="200" t="n">
        <v>164</v>
      </c>
      <c r="C1679" s="252" t="n">
        <v>306</v>
      </c>
      <c r="D1679" s="252" t="n">
        <v>22</v>
      </c>
      <c r="E1679" s="139" t="n">
        <v>43685</v>
      </c>
      <c r="F1679" s="252" t="n">
        <v>5245</v>
      </c>
      <c r="G1679" s="252" t="n">
        <v>7003</v>
      </c>
      <c r="H1679" s="253" t="n">
        <v>6740</v>
      </c>
      <c r="I1679" s="252" t="n"/>
      <c r="J1679" s="47">
        <f>+(((G1679-F1679)-(H1679-F1679))/(H1679-F1679))*100</f>
        <v/>
      </c>
      <c r="K1679" s="249" t="n"/>
      <c r="L1679" s="251" t="n"/>
      <c r="M1679" s="251" t="n"/>
      <c r="N1679" s="206" t="n"/>
      <c r="O1679" s="206" t="n"/>
      <c r="P1679" s="207">
        <f>+(((H1679-F1679)/1000)*1000)/10</f>
        <v/>
      </c>
      <c r="Q1679" s="207" t="n"/>
      <c r="R1679" s="26" t="inlineStr">
        <is>
          <t>FALSO</t>
        </is>
      </c>
      <c r="S1679" s="26" t="inlineStr">
        <is>
          <t>FALSO</t>
        </is>
      </c>
      <c r="T1679" s="211" t="n"/>
      <c r="U1679" s="211" t="n"/>
      <c r="V1679" s="290" t="inlineStr">
        <is>
          <t>Plot válido</t>
        </is>
      </c>
    </row>
    <row r="1680" ht="15.75" customHeight="1" s="412">
      <c r="A1680" s="199" t="n">
        <v>3795</v>
      </c>
      <c r="B1680" s="200" t="n">
        <v>217</v>
      </c>
      <c r="C1680" s="223" t="n">
        <v>307</v>
      </c>
      <c r="D1680" s="223" t="n">
        <v>14</v>
      </c>
      <c r="E1680" s="73" t="n">
        <v>43591</v>
      </c>
      <c r="F1680" s="223" t="n">
        <v>5263</v>
      </c>
      <c r="G1680" s="224" t="n">
        <v>9555</v>
      </c>
      <c r="H1680" s="225" t="n">
        <v>8068</v>
      </c>
      <c r="I1680" s="223" t="n">
        <v>2</v>
      </c>
      <c r="J1680" s="74">
        <f>+(((G1680-F1680)-(H1680-F1680))/(H1680-F1680))*100</f>
        <v/>
      </c>
      <c r="K1680" s="233" t="inlineStr">
        <is>
          <t>1/2</t>
        </is>
      </c>
      <c r="L1680" s="227">
        <f>AVERAGE(J1680:J1681)</f>
        <v/>
      </c>
      <c r="M1680" s="227">
        <f>_xlfn.STDEV.S(J1680,J1681)</f>
        <v/>
      </c>
      <c r="N1680" s="206" t="n">
        <v>3</v>
      </c>
      <c r="O1680" s="206" t="n"/>
      <c r="P1680" s="207">
        <f>+(((H1680-F1680)/1000)*1000)/10</f>
        <v/>
      </c>
      <c r="Q1680" s="207">
        <f>AVERAGE(P1680:P1681)</f>
        <v/>
      </c>
      <c r="R1680" s="26" t="inlineStr">
        <is>
          <t>FALSO</t>
        </is>
      </c>
      <c r="S1680" s="26" t="inlineStr">
        <is>
          <t>FALSO</t>
        </is>
      </c>
      <c r="T1680" s="211" t="n"/>
      <c r="U1680" s="211" t="n"/>
      <c r="V1680" s="290" t="inlineStr">
        <is>
          <t>Plot válido</t>
        </is>
      </c>
    </row>
    <row r="1681" ht="15.75" customHeight="1" s="412">
      <c r="A1681" s="199" t="n">
        <v>3796</v>
      </c>
      <c r="B1681" s="200" t="n">
        <v>218</v>
      </c>
      <c r="C1681" s="223" t="n">
        <v>307</v>
      </c>
      <c r="D1681" s="223" t="n">
        <v>14</v>
      </c>
      <c r="E1681" s="73" t="n">
        <v>43591</v>
      </c>
      <c r="F1681" s="223" t="n">
        <v>5280</v>
      </c>
      <c r="G1681" s="224" t="n">
        <v>9534</v>
      </c>
      <c r="H1681" s="225" t="n">
        <v>8053</v>
      </c>
      <c r="I1681" s="223" t="n"/>
      <c r="J1681" s="74">
        <f>+(((G1681-F1681)-(H1681-F1681))/(H1681-F1681))*100</f>
        <v/>
      </c>
      <c r="K1681" s="233" t="n"/>
      <c r="L1681" s="228" t="n"/>
      <c r="M1681" s="228" t="n"/>
      <c r="N1681" s="206" t="n"/>
      <c r="O1681" s="206" t="n"/>
      <c r="P1681" s="207">
        <f>+(((H1681-F1681)/1000)*1000)/10</f>
        <v/>
      </c>
      <c r="Q1681" s="207" t="n"/>
      <c r="R1681" s="26" t="inlineStr">
        <is>
          <t>FALSO</t>
        </is>
      </c>
      <c r="S1681" s="26" t="inlineStr">
        <is>
          <t>FALSO</t>
        </is>
      </c>
      <c r="T1681" s="211" t="n"/>
      <c r="U1681" s="211" t="n"/>
      <c r="V1681" s="290" t="inlineStr">
        <is>
          <t>Plot válido</t>
        </is>
      </c>
    </row>
    <row r="1682" ht="15.75" customHeight="1" s="412">
      <c r="A1682" s="199" t="n">
        <v>4455</v>
      </c>
      <c r="B1682" s="200" t="n">
        <v>161</v>
      </c>
      <c r="C1682" s="223" t="n">
        <v>307</v>
      </c>
      <c r="D1682" s="223" t="n">
        <v>16</v>
      </c>
      <c r="E1682" s="73" t="n">
        <v>43607</v>
      </c>
      <c r="F1682" s="223" t="n">
        <v>5264</v>
      </c>
      <c r="G1682" s="223" t="n">
        <v>8533</v>
      </c>
      <c r="H1682" s="225" t="n">
        <v>7625</v>
      </c>
      <c r="I1682" s="223" t="n">
        <v>2</v>
      </c>
      <c r="J1682" s="74">
        <f>+(((G1682-F1682)-(H1682-F1682))/(H1682-F1682))*100</f>
        <v/>
      </c>
      <c r="K1682" s="233" t="inlineStr">
        <is>
          <t>MF</t>
        </is>
      </c>
      <c r="L1682" s="227">
        <f>AVERAGE(J1682:J1683)</f>
        <v/>
      </c>
      <c r="M1682" s="227">
        <f>_xlfn.STDEV.S(J1682,J1683)</f>
        <v/>
      </c>
      <c r="N1682" s="206" t="n"/>
      <c r="O1682" s="206" t="n"/>
      <c r="P1682" s="207">
        <f>+(((H1682-F1682)/1000)*1000)/10</f>
        <v/>
      </c>
      <c r="Q1682" s="207">
        <f>AVERAGE(P1682:P1683)</f>
        <v/>
      </c>
      <c r="R1682" s="26" t="inlineStr">
        <is>
          <t>VERDADERO</t>
        </is>
      </c>
      <c r="S1682" s="26" t="inlineStr">
        <is>
          <t>FALSO</t>
        </is>
      </c>
      <c r="T1682" s="211" t="n"/>
      <c r="U1682" s="211" t="n"/>
      <c r="V1682" s="290" t="inlineStr">
        <is>
          <t>Plot válido</t>
        </is>
      </c>
    </row>
    <row r="1683" ht="15.75" customHeight="1" s="412">
      <c r="A1683" s="199" t="n">
        <v>4456</v>
      </c>
      <c r="B1683" s="200" t="n">
        <v>162</v>
      </c>
      <c r="C1683" s="223" t="n">
        <v>307</v>
      </c>
      <c r="D1683" s="223" t="n">
        <v>16</v>
      </c>
      <c r="E1683" s="73" t="n">
        <v>43607</v>
      </c>
      <c r="F1683" s="223" t="n">
        <v>5232</v>
      </c>
      <c r="G1683" s="223" t="n">
        <v>8157</v>
      </c>
      <c r="H1683" s="225" t="n">
        <v>7325</v>
      </c>
      <c r="I1683" s="223" t="n"/>
      <c r="J1683" s="74">
        <f>+(((G1683-F1683)-(H1683-F1683))/(H1683-F1683))*100</f>
        <v/>
      </c>
      <c r="K1683" s="233" t="n"/>
      <c r="L1683" s="228" t="n"/>
      <c r="M1683" s="228" t="n"/>
      <c r="N1683" s="206" t="n"/>
      <c r="O1683" s="206" t="n"/>
      <c r="P1683" s="207">
        <f>+(((H1683-F1683)/1000)*1000)/10</f>
        <v/>
      </c>
      <c r="Q1683" s="207" t="n"/>
      <c r="R1683" s="26" t="inlineStr">
        <is>
          <t>FALSO</t>
        </is>
      </c>
      <c r="S1683" s="26" t="inlineStr">
        <is>
          <t>FALSO</t>
        </is>
      </c>
      <c r="T1683" s="211" t="n"/>
      <c r="U1683" s="211" t="n"/>
      <c r="V1683" s="290" t="inlineStr">
        <is>
          <t>Plot válido</t>
        </is>
      </c>
    </row>
    <row r="1684" ht="15.75" customHeight="1" s="412">
      <c r="A1684" s="199" t="n">
        <v>5101</v>
      </c>
      <c r="B1684" s="200" t="n">
        <v>161</v>
      </c>
      <c r="C1684" s="223" t="n">
        <v>307</v>
      </c>
      <c r="D1684" s="223" t="n">
        <v>18</v>
      </c>
      <c r="E1684" s="73" t="n">
        <v>43626</v>
      </c>
      <c r="F1684" s="223" t="n">
        <v>5264</v>
      </c>
      <c r="G1684" s="223" t="n">
        <v>9833</v>
      </c>
      <c r="H1684" s="225" t="n">
        <v>8321</v>
      </c>
      <c r="I1684" s="223" t="n">
        <v>7</v>
      </c>
      <c r="J1684" s="74">
        <f>+(((G1684-F1684)-(H1684-F1684))/(H1684-F1684))*100</f>
        <v/>
      </c>
      <c r="K1684" s="233" t="n"/>
      <c r="L1684" s="227">
        <f>AVERAGE(J1684:J1685)</f>
        <v/>
      </c>
      <c r="M1684" s="227">
        <f>_xlfn.STDEV.S(J1684,J1685)</f>
        <v/>
      </c>
      <c r="N1684" s="295" t="n"/>
      <c r="O1684" s="295" t="n"/>
      <c r="P1684" s="207">
        <f>+(((H1684-F1684)/1000)*1000)/10</f>
        <v/>
      </c>
      <c r="Q1684" s="207">
        <f>AVERAGE(P1684:P1685)</f>
        <v/>
      </c>
      <c r="R1684" s="26" t="inlineStr">
        <is>
          <t>FALSO</t>
        </is>
      </c>
      <c r="S1684" s="26" t="inlineStr">
        <is>
          <t>FALSO</t>
        </is>
      </c>
      <c r="T1684" s="211" t="n"/>
      <c r="U1684" s="211" t="n"/>
      <c r="V1684" s="290" t="inlineStr">
        <is>
          <t>Plot válido</t>
        </is>
      </c>
    </row>
    <row r="1685" ht="15.75" customHeight="1" s="412">
      <c r="A1685" s="199" t="n">
        <v>5102</v>
      </c>
      <c r="B1685" s="200" t="n">
        <v>162</v>
      </c>
      <c r="C1685" s="223" t="n">
        <v>307</v>
      </c>
      <c r="D1685" s="223" t="n">
        <v>18</v>
      </c>
      <c r="E1685" s="73" t="n">
        <v>43626</v>
      </c>
      <c r="F1685" s="223" t="n">
        <v>5232</v>
      </c>
      <c r="G1685" s="223" t="n">
        <v>9825</v>
      </c>
      <c r="H1685" s="225" t="n">
        <v>8167</v>
      </c>
      <c r="I1685" s="223" t="n"/>
      <c r="J1685" s="74">
        <f>+(((G1685-F1685)-(H1685-F1685))/(H1685-F1685))*100</f>
        <v/>
      </c>
      <c r="K1685" s="233" t="n"/>
      <c r="L1685" s="228" t="n"/>
      <c r="M1685" s="228" t="n"/>
      <c r="N1685" s="295" t="n"/>
      <c r="O1685" s="295" t="n"/>
      <c r="P1685" s="207">
        <f>+(((H1685-F1685)/1000)*1000)/10</f>
        <v/>
      </c>
      <c r="Q1685" s="207" t="n"/>
      <c r="R1685" s="26" t="inlineStr">
        <is>
          <t>FALSO</t>
        </is>
      </c>
      <c r="S1685" s="26" t="inlineStr">
        <is>
          <t>FALSO</t>
        </is>
      </c>
      <c r="T1685" s="211" t="n"/>
      <c r="U1685" s="211" t="n"/>
      <c r="V1685" s="290" t="inlineStr">
        <is>
          <t>Plot válido</t>
        </is>
      </c>
    </row>
    <row r="1686" ht="15.75" customHeight="1" s="412">
      <c r="A1686" s="199" t="n">
        <v>6083</v>
      </c>
      <c r="B1686" s="200" t="n">
        <v>165</v>
      </c>
      <c r="C1686" s="252" t="n">
        <v>307</v>
      </c>
      <c r="D1686" s="252" t="n">
        <v>22</v>
      </c>
      <c r="E1686" s="139" t="n">
        <v>43685</v>
      </c>
      <c r="F1686" s="252" t="n">
        <v>5226</v>
      </c>
      <c r="G1686" s="252" t="n">
        <v>8785</v>
      </c>
      <c r="H1686" s="253" t="n">
        <v>8210</v>
      </c>
      <c r="I1686" s="252" t="n">
        <v>7</v>
      </c>
      <c r="J1686" s="47">
        <f>+(((G1686-F1686)-(H1686-F1686))/(H1686-F1686))*100</f>
        <v/>
      </c>
      <c r="K1686" s="249" t="n"/>
      <c r="L1686" s="250">
        <f>AVERAGE(J1686:J1687)</f>
        <v/>
      </c>
      <c r="M1686" s="250">
        <f>_xlfn.STDEV.S(J1686,J1687)</f>
        <v/>
      </c>
      <c r="N1686" s="295" t="n"/>
      <c r="O1686" s="295" t="n"/>
      <c r="P1686" s="207">
        <f>+(((H1686-F1686)/1000)*1000)/10</f>
        <v/>
      </c>
      <c r="Q1686" s="207">
        <f>AVERAGE(P1686:P1687)</f>
        <v/>
      </c>
      <c r="R1686" s="26" t="inlineStr">
        <is>
          <t>FALSO</t>
        </is>
      </c>
      <c r="S1686" s="26" t="inlineStr">
        <is>
          <t>FALSO</t>
        </is>
      </c>
      <c r="T1686" s="211" t="n"/>
      <c r="U1686" s="211" t="n"/>
      <c r="V1686" s="290" t="inlineStr">
        <is>
          <t>Plot válido</t>
        </is>
      </c>
    </row>
    <row r="1687" ht="15.75" customHeight="1" s="412">
      <c r="A1687" s="199" t="n">
        <v>6084</v>
      </c>
      <c r="B1687" s="200" t="n">
        <v>165</v>
      </c>
      <c r="C1687" s="252" t="n">
        <v>307</v>
      </c>
      <c r="D1687" s="252" t="n">
        <v>22</v>
      </c>
      <c r="E1687" s="139" t="n">
        <v>43685</v>
      </c>
      <c r="F1687" s="252" t="n">
        <v>5226</v>
      </c>
      <c r="G1687" s="252" t="n">
        <v>8888</v>
      </c>
      <c r="H1687" s="253" t="n">
        <v>8310</v>
      </c>
      <c r="I1687" s="252" t="n"/>
      <c r="J1687" s="47">
        <f>+(((G1687-F1687)-(H1687-F1687))/(H1687-F1687))*100</f>
        <v/>
      </c>
      <c r="K1687" s="249" t="n"/>
      <c r="L1687" s="251" t="n"/>
      <c r="M1687" s="251" t="n"/>
      <c r="N1687" s="295" t="n"/>
      <c r="O1687" s="295" t="n"/>
      <c r="P1687" s="207">
        <f>+(((H1687-F1687)/1000)*1000)/10</f>
        <v/>
      </c>
      <c r="Q1687" s="207" t="n"/>
      <c r="R1687" s="26" t="inlineStr">
        <is>
          <t>FALSO</t>
        </is>
      </c>
      <c r="S1687" s="26" t="inlineStr">
        <is>
          <t>FALSO</t>
        </is>
      </c>
      <c r="T1687" s="211" t="n"/>
      <c r="U1687" s="211" t="n"/>
      <c r="V1687" s="290" t="inlineStr">
        <is>
          <t>Plot válido</t>
        </is>
      </c>
    </row>
    <row r="1688" ht="15.75" customHeight="1" s="412">
      <c r="A1688" s="199" t="n">
        <v>2987</v>
      </c>
      <c r="B1688" s="200" t="n">
        <v>71</v>
      </c>
      <c r="C1688" s="246" t="n">
        <v>308</v>
      </c>
      <c r="D1688" s="246" t="n">
        <v>11</v>
      </c>
      <c r="E1688" s="46" t="n">
        <v>43571</v>
      </c>
      <c r="F1688" s="247" t="n">
        <v>5256</v>
      </c>
      <c r="G1688" s="246" t="n">
        <v>9168</v>
      </c>
      <c r="H1688" s="248" t="n">
        <v>7297</v>
      </c>
      <c r="I1688" s="246" t="n">
        <v>2</v>
      </c>
      <c r="J1688" s="47">
        <f>+(((G1688-F1688)-(H1688-F1688))/(H1688-F1688))*100</f>
        <v/>
      </c>
      <c r="K1688" s="249" t="inlineStr">
        <is>
          <t>MF·</t>
        </is>
      </c>
      <c r="L1688" s="250">
        <f>AVERAGE(J1688:J1689)</f>
        <v/>
      </c>
      <c r="M1688" s="250">
        <f>_xlfn.STDEV.S(J1688,J1689)</f>
        <v/>
      </c>
      <c r="N1688" s="295" t="n">
        <v>2</v>
      </c>
      <c r="O1688" s="295" t="n"/>
      <c r="P1688" s="207">
        <f>+(((H1688-F1688)/1000)*1000)/10</f>
        <v/>
      </c>
      <c r="Q1688" s="207">
        <f>AVERAGE(P1688:P1689)</f>
        <v/>
      </c>
      <c r="R1688" s="26" t="inlineStr">
        <is>
          <t>FALSO</t>
        </is>
      </c>
      <c r="S1688" s="26" t="inlineStr">
        <is>
          <t>FALSO</t>
        </is>
      </c>
      <c r="T1688" s="211" t="n"/>
      <c r="U1688" s="211" t="n"/>
      <c r="V1688" s="290" t="inlineStr">
        <is>
          <t>Plot válido</t>
        </is>
      </c>
    </row>
    <row r="1689" ht="15.75" customHeight="1" s="412">
      <c r="A1689" s="199" t="n">
        <v>2988</v>
      </c>
      <c r="B1689" s="200" t="n">
        <v>72</v>
      </c>
      <c r="C1689" s="246" t="n">
        <v>308</v>
      </c>
      <c r="D1689" s="246" t="n">
        <v>11</v>
      </c>
      <c r="E1689" s="46" t="n">
        <v>43571</v>
      </c>
      <c r="F1689" s="247" t="n">
        <v>5223</v>
      </c>
      <c r="G1689" s="246" t="n">
        <v>8972</v>
      </c>
      <c r="H1689" s="248" t="n">
        <v>7556</v>
      </c>
      <c r="I1689" s="246" t="n"/>
      <c r="J1689" s="47">
        <f>+(((G1689-F1689)-(H1689-F1689))/(H1689-F1689))*100</f>
        <v/>
      </c>
      <c r="K1689" s="249" t="n"/>
      <c r="L1689" s="251" t="n"/>
      <c r="M1689" s="251" t="n"/>
      <c r="N1689" s="295" t="n"/>
      <c r="O1689" s="295" t="n"/>
      <c r="P1689" s="207">
        <f>+(((H1689-F1689)/1000)*1000)/10</f>
        <v/>
      </c>
      <c r="Q1689" s="207" t="n"/>
      <c r="R1689" s="26" t="inlineStr">
        <is>
          <t>FALSO</t>
        </is>
      </c>
      <c r="S1689" s="26" t="inlineStr">
        <is>
          <t>FALSO</t>
        </is>
      </c>
      <c r="T1689" s="211" t="n"/>
      <c r="U1689" s="211" t="n"/>
      <c r="V1689" s="290" t="inlineStr">
        <is>
          <t>Plot válido</t>
        </is>
      </c>
    </row>
    <row r="1690" ht="15.75" customHeight="1" s="412">
      <c r="A1690" s="199" t="n">
        <v>3797</v>
      </c>
      <c r="B1690" s="200" t="n">
        <v>219</v>
      </c>
      <c r="C1690" s="246" t="n">
        <v>308</v>
      </c>
      <c r="D1690" s="246" t="n">
        <v>14</v>
      </c>
      <c r="E1690" s="46" t="n">
        <v>43591</v>
      </c>
      <c r="F1690" s="246" t="n">
        <v>5215</v>
      </c>
      <c r="G1690" s="247" t="n">
        <v>9011</v>
      </c>
      <c r="H1690" s="248" t="n">
        <v>8017</v>
      </c>
      <c r="I1690" s="246" t="n"/>
      <c r="J1690" s="47">
        <f>+(((G1690-F1690)-(H1690-F1690))/(H1690-F1690))*100</f>
        <v/>
      </c>
      <c r="K1690" s="249" t="inlineStr">
        <is>
          <t>MF</t>
        </is>
      </c>
      <c r="L1690" s="250">
        <f>AVERAGE(J1690:J1691)</f>
        <v/>
      </c>
      <c r="M1690" s="250">
        <f>_xlfn.STDEV.S(J1690,J1691)</f>
        <v/>
      </c>
      <c r="N1690" s="295" t="n"/>
      <c r="O1690" s="295" t="n"/>
      <c r="P1690" s="207">
        <f>+(((H1690-F1690)/1000)*1000)/10</f>
        <v/>
      </c>
      <c r="Q1690" s="207">
        <f>AVERAGE(P1690:P1691)</f>
        <v/>
      </c>
      <c r="R1690" s="26" t="inlineStr">
        <is>
          <t>VERDADERO</t>
        </is>
      </c>
      <c r="S1690" s="26" t="inlineStr">
        <is>
          <t>FALSO</t>
        </is>
      </c>
      <c r="T1690" s="211" t="n"/>
      <c r="U1690" s="211" t="n"/>
      <c r="V1690" s="290" t="inlineStr">
        <is>
          <t>Plot válido</t>
        </is>
      </c>
    </row>
    <row r="1691" ht="15.75" customHeight="1" s="412">
      <c r="A1691" s="199" t="n">
        <v>3798</v>
      </c>
      <c r="B1691" s="200" t="n">
        <v>220</v>
      </c>
      <c r="C1691" s="246" t="n">
        <v>308</v>
      </c>
      <c r="D1691" s="246" t="n">
        <v>14</v>
      </c>
      <c r="E1691" s="46" t="n">
        <v>43591</v>
      </c>
      <c r="F1691" s="246" t="n">
        <v>5178</v>
      </c>
      <c r="G1691" s="247" t="n">
        <v>9122</v>
      </c>
      <c r="H1691" s="248" t="n">
        <v>8081</v>
      </c>
      <c r="I1691" s="246" t="n"/>
      <c r="J1691" s="47">
        <f>+(((G1691-F1691)-(H1691-F1691))/(H1691-F1691))*100</f>
        <v/>
      </c>
      <c r="K1691" s="249" t="n"/>
      <c r="L1691" s="251" t="n"/>
      <c r="M1691" s="251" t="n"/>
      <c r="N1691" s="295" t="n"/>
      <c r="O1691" s="295" t="n"/>
      <c r="P1691" s="207">
        <f>+(((H1691-F1691)/1000)*1000)/10</f>
        <v/>
      </c>
      <c r="Q1691" s="207" t="n"/>
      <c r="R1691" s="26" t="inlineStr">
        <is>
          <t>FALSO</t>
        </is>
      </c>
      <c r="S1691" s="26" t="inlineStr">
        <is>
          <t>FALSO</t>
        </is>
      </c>
      <c r="T1691" s="211" t="n"/>
      <c r="U1691" s="211" t="n"/>
      <c r="V1691" s="290" t="inlineStr">
        <is>
          <t>Plot válido</t>
        </is>
      </c>
    </row>
    <row r="1692" ht="15.75" customHeight="1" s="412">
      <c r="A1692" s="199" t="n">
        <v>4457</v>
      </c>
      <c r="B1692" s="200" t="n">
        <v>163</v>
      </c>
      <c r="C1692" s="246" t="n">
        <v>308</v>
      </c>
      <c r="D1692" s="246" t="n">
        <v>16</v>
      </c>
      <c r="E1692" s="46" t="n">
        <v>43607</v>
      </c>
      <c r="F1692" s="246" t="n">
        <v>5193</v>
      </c>
      <c r="G1692" s="246" t="n">
        <v>9081</v>
      </c>
      <c r="H1692" s="248" t="n">
        <v>8205</v>
      </c>
      <c r="I1692" s="246" t="n">
        <v>2</v>
      </c>
      <c r="J1692" s="47">
        <f>+(((G1692-F1692)-(H1692-F1692))/(H1692-F1692))*100</f>
        <v/>
      </c>
      <c r="K1692" s="249" t="n"/>
      <c r="L1692" s="250">
        <f>AVERAGE(J1692:J1693)</f>
        <v/>
      </c>
      <c r="M1692" s="250">
        <f>_xlfn.STDEV.S(J1692,J1693)</f>
        <v/>
      </c>
      <c r="N1692" s="295" t="n"/>
      <c r="O1692" s="295" t="n"/>
      <c r="P1692" s="207">
        <f>+(((H1692-F1692)/1000)*1000)/10</f>
        <v/>
      </c>
      <c r="Q1692" s="207">
        <f>AVERAGE(P1692:P1693)</f>
        <v/>
      </c>
      <c r="R1692" s="26" t="inlineStr">
        <is>
          <t>FALSO</t>
        </is>
      </c>
      <c r="S1692" s="26" t="inlineStr">
        <is>
          <t>FALSO</t>
        </is>
      </c>
      <c r="T1692" s="211" t="n"/>
      <c r="U1692" s="211" t="n"/>
      <c r="V1692" s="290" t="inlineStr">
        <is>
          <t>Plot válido</t>
        </is>
      </c>
    </row>
    <row r="1693" ht="15.75" customHeight="1" s="412">
      <c r="A1693" s="199" t="n">
        <v>4458</v>
      </c>
      <c r="B1693" s="200" t="n">
        <v>164</v>
      </c>
      <c r="C1693" s="246" t="n">
        <v>308</v>
      </c>
      <c r="D1693" s="246" t="n">
        <v>16</v>
      </c>
      <c r="E1693" s="46" t="n">
        <v>43607</v>
      </c>
      <c r="F1693" s="246" t="n">
        <v>5245</v>
      </c>
      <c r="G1693" s="246" t="n">
        <v>9213</v>
      </c>
      <c r="H1693" s="248" t="n">
        <v>8314</v>
      </c>
      <c r="I1693" s="246" t="n"/>
      <c r="J1693" s="47">
        <f>+(((G1693-F1693)-(H1693-F1693))/(H1693-F1693))*100</f>
        <v/>
      </c>
      <c r="K1693" s="249" t="n"/>
      <c r="L1693" s="251" t="n"/>
      <c r="M1693" s="251" t="n"/>
      <c r="N1693" s="295" t="n"/>
      <c r="O1693" s="295" t="n"/>
      <c r="P1693" s="207">
        <f>+(((H1693-F1693)/1000)*1000)/10</f>
        <v/>
      </c>
      <c r="Q1693" s="207" t="n"/>
      <c r="R1693" s="26" t="inlineStr">
        <is>
          <t>FALSO</t>
        </is>
      </c>
      <c r="S1693" s="26" t="inlineStr">
        <is>
          <t>FALSO</t>
        </is>
      </c>
      <c r="T1693" s="211" t="n"/>
      <c r="U1693" s="211" t="n"/>
      <c r="V1693" s="290" t="inlineStr">
        <is>
          <t>Plot válido</t>
        </is>
      </c>
    </row>
    <row r="1694" ht="15.75" customHeight="1" s="412">
      <c r="A1694" s="199" t="n">
        <v>5103</v>
      </c>
      <c r="B1694" s="200" t="n">
        <v>163</v>
      </c>
      <c r="C1694" s="246" t="n">
        <v>308</v>
      </c>
      <c r="D1694" s="246" t="n">
        <v>18</v>
      </c>
      <c r="E1694" s="46" t="n">
        <v>43626</v>
      </c>
      <c r="F1694" s="246" t="n">
        <v>5193</v>
      </c>
      <c r="G1694" s="246" t="n">
        <v>8493</v>
      </c>
      <c r="H1694" s="248" t="n">
        <v>7884</v>
      </c>
      <c r="I1694" s="246" t="n">
        <v>7</v>
      </c>
      <c r="J1694" s="47">
        <f>+(((G1694-F1694)-(H1694-F1694))/(H1694-F1694))*100</f>
        <v/>
      </c>
      <c r="K1694" s="249" t="n"/>
      <c r="L1694" s="250">
        <f>AVERAGE(J1694:J1695)</f>
        <v/>
      </c>
      <c r="M1694" s="250">
        <f>_xlfn.STDEV.S(J1694,J1695)</f>
        <v/>
      </c>
      <c r="N1694" s="295" t="n"/>
      <c r="O1694" s="295" t="n"/>
      <c r="P1694" s="207">
        <f>+(((H1694-F1694)/1000)*1000)/10</f>
        <v/>
      </c>
      <c r="Q1694" s="207">
        <f>AVERAGE(P1694:P1695)</f>
        <v/>
      </c>
      <c r="R1694" s="26" t="inlineStr">
        <is>
          <t>FALSO</t>
        </is>
      </c>
      <c r="S1694" s="26" t="inlineStr">
        <is>
          <t>FALSO</t>
        </is>
      </c>
      <c r="T1694" s="211" t="n"/>
      <c r="U1694" s="211" t="n"/>
      <c r="V1694" s="290" t="inlineStr">
        <is>
          <t>Plot válido</t>
        </is>
      </c>
    </row>
    <row r="1695" ht="15.75" customHeight="1" s="412">
      <c r="A1695" s="199" t="n">
        <v>5104</v>
      </c>
      <c r="B1695" s="200" t="n">
        <v>164</v>
      </c>
      <c r="C1695" s="246" t="n">
        <v>308</v>
      </c>
      <c r="D1695" s="246" t="n">
        <v>18</v>
      </c>
      <c r="E1695" s="46" t="n">
        <v>43626</v>
      </c>
      <c r="F1695" s="246" t="n">
        <v>5245</v>
      </c>
      <c r="G1695" s="246" t="n">
        <v>8440</v>
      </c>
      <c r="H1695" s="248" t="n">
        <v>7854</v>
      </c>
      <c r="I1695" s="246" t="n"/>
      <c r="J1695" s="47">
        <f>+(((G1695-F1695)-(H1695-F1695))/(H1695-F1695))*100</f>
        <v/>
      </c>
      <c r="K1695" s="249" t="n"/>
      <c r="L1695" s="251" t="n"/>
      <c r="M1695" s="251" t="n"/>
      <c r="N1695" s="295" t="n"/>
      <c r="O1695" s="295" t="n"/>
      <c r="P1695" s="207">
        <f>+(((H1695-F1695)/1000)*1000)/10</f>
        <v/>
      </c>
      <c r="Q1695" s="207" t="n"/>
      <c r="R1695" s="26" t="inlineStr">
        <is>
          <t>FALSO</t>
        </is>
      </c>
      <c r="S1695" s="26" t="inlineStr">
        <is>
          <t>FALSO</t>
        </is>
      </c>
      <c r="T1695" s="211" t="n"/>
      <c r="U1695" s="211" t="n"/>
      <c r="V1695" s="290" t="inlineStr">
        <is>
          <t>Plot válido</t>
        </is>
      </c>
    </row>
    <row r="1696" ht="15.75" customHeight="1" s="412">
      <c r="A1696" s="199" t="n">
        <v>5653</v>
      </c>
      <c r="B1696" s="200" t="n">
        <v>97</v>
      </c>
      <c r="C1696" s="252" t="n">
        <v>308</v>
      </c>
      <c r="D1696" s="252" t="n">
        <v>21</v>
      </c>
      <c r="E1696" s="139" t="n">
        <v>43657</v>
      </c>
      <c r="F1696" s="252" t="n">
        <v>5287</v>
      </c>
      <c r="G1696" s="252" t="n">
        <v>7632</v>
      </c>
      <c r="H1696" s="253" t="n">
        <v>7242</v>
      </c>
      <c r="I1696" s="252" t="n">
        <v>7</v>
      </c>
      <c r="J1696" s="47">
        <f>+(((G1696-F1696)-(H1696-F1696))/(H1696-F1696))*100</f>
        <v/>
      </c>
      <c r="K1696" s="249" t="n"/>
      <c r="L1696" s="250">
        <f>AVERAGE(J1696:J1697)</f>
        <v/>
      </c>
      <c r="M1696" s="250">
        <f>_xlfn.STDEV.S(J1696,J1697)</f>
        <v/>
      </c>
      <c r="N1696" s="295" t="n"/>
      <c r="O1696" s="295" t="n"/>
      <c r="P1696" s="207">
        <f>+(((H1696-F1696)/1000)*1000)/10</f>
        <v/>
      </c>
      <c r="Q1696" s="207">
        <f>AVERAGE(P1696:P1697)</f>
        <v/>
      </c>
      <c r="R1696" s="26" t="inlineStr">
        <is>
          <t>FALSO</t>
        </is>
      </c>
      <c r="S1696" s="26" t="inlineStr">
        <is>
          <t>FALSO</t>
        </is>
      </c>
      <c r="T1696" s="211" t="n"/>
      <c r="U1696" s="211" t="n"/>
      <c r="V1696" s="290" t="inlineStr">
        <is>
          <t>Plot válido</t>
        </is>
      </c>
    </row>
    <row r="1697" ht="15.75" customHeight="1" s="412">
      <c r="A1697" s="199" t="n">
        <v>5654</v>
      </c>
      <c r="B1697" s="200" t="n">
        <v>98</v>
      </c>
      <c r="C1697" s="252" t="n">
        <v>308</v>
      </c>
      <c r="D1697" s="252" t="n">
        <v>21</v>
      </c>
      <c r="E1697" s="139" t="n">
        <v>43657</v>
      </c>
      <c r="F1697" s="252" t="n">
        <v>5252</v>
      </c>
      <c r="G1697" s="252" t="n">
        <v>7702</v>
      </c>
      <c r="H1697" s="253" t="n">
        <v>7285</v>
      </c>
      <c r="I1697" s="252" t="n"/>
      <c r="J1697" s="47">
        <f>+(((G1697-F1697)-(H1697-F1697))/(H1697-F1697))*100</f>
        <v/>
      </c>
      <c r="K1697" s="249" t="n"/>
      <c r="L1697" s="251" t="n"/>
      <c r="M1697" s="251" t="n"/>
      <c r="N1697" s="295" t="n"/>
      <c r="O1697" s="295" t="n"/>
      <c r="P1697" s="207">
        <f>+(((H1697-F1697)/1000)*1000)/10</f>
        <v/>
      </c>
      <c r="Q1697" s="207" t="n"/>
      <c r="R1697" s="26" t="inlineStr">
        <is>
          <t>FALSO</t>
        </is>
      </c>
      <c r="S1697" s="26" t="inlineStr">
        <is>
          <t>FALSO</t>
        </is>
      </c>
      <c r="T1697" s="211" t="n"/>
      <c r="U1697" s="211" t="n"/>
      <c r="V1697" s="290" t="inlineStr">
        <is>
          <t>Plot válido</t>
        </is>
      </c>
    </row>
    <row r="1698" ht="15.75" customHeight="1" s="412">
      <c r="A1698" s="199" t="n">
        <v>6085</v>
      </c>
      <c r="B1698" s="200" t="n">
        <v>166</v>
      </c>
      <c r="C1698" s="252" t="n">
        <v>308</v>
      </c>
      <c r="D1698" s="252" t="n">
        <v>22</v>
      </c>
      <c r="E1698" s="139" t="n">
        <v>43685</v>
      </c>
      <c r="F1698" s="252" t="n">
        <v>5252</v>
      </c>
      <c r="G1698" s="252" t="n">
        <v>8221</v>
      </c>
      <c r="H1698" s="253" t="n">
        <v>7773</v>
      </c>
      <c r="I1698" s="252" t="n">
        <v>7</v>
      </c>
      <c r="J1698" s="47">
        <f>+(((G1698-F1698)-(H1698-F1698))/(H1698-F1698))*100</f>
        <v/>
      </c>
      <c r="K1698" s="249" t="n"/>
      <c r="L1698" s="250">
        <f>AVERAGE(J1698:J1699)</f>
        <v/>
      </c>
      <c r="M1698" s="250">
        <f>_xlfn.STDEV.S(J1698,J1699)</f>
        <v/>
      </c>
      <c r="N1698" s="295" t="n"/>
      <c r="O1698" s="295" t="n"/>
      <c r="P1698" s="207">
        <f>+(((H1698-F1698)/1000)*1000)/10</f>
        <v/>
      </c>
      <c r="Q1698" s="207">
        <f>AVERAGE(P1698:P1699)</f>
        <v/>
      </c>
      <c r="R1698" s="26" t="inlineStr">
        <is>
          <t>FALSO</t>
        </is>
      </c>
      <c r="S1698" s="26" t="inlineStr">
        <is>
          <t>FALSO</t>
        </is>
      </c>
      <c r="T1698" s="211" t="n"/>
      <c r="U1698" s="211" t="n"/>
      <c r="V1698" s="290" t="inlineStr">
        <is>
          <t>Plot válido</t>
        </is>
      </c>
    </row>
    <row r="1699" ht="15.75" customHeight="1" s="412">
      <c r="A1699" s="199" t="n">
        <v>6086</v>
      </c>
      <c r="B1699" s="200" t="n">
        <v>166</v>
      </c>
      <c r="C1699" s="252" t="n">
        <v>308</v>
      </c>
      <c r="D1699" s="252" t="n">
        <v>22</v>
      </c>
      <c r="E1699" s="139" t="n">
        <v>43685</v>
      </c>
      <c r="F1699" s="252" t="n">
        <v>5252</v>
      </c>
      <c r="G1699" s="252" t="n">
        <v>8729</v>
      </c>
      <c r="H1699" s="253" t="n">
        <v>8209</v>
      </c>
      <c r="I1699" s="252" t="n"/>
      <c r="J1699" s="47">
        <f>+(((G1699-F1699)-(H1699-F1699))/(H1699-F1699))*100</f>
        <v/>
      </c>
      <c r="K1699" s="249" t="n"/>
      <c r="L1699" s="251" t="n"/>
      <c r="M1699" s="251" t="n"/>
      <c r="N1699" s="295" t="n"/>
      <c r="O1699" s="295" t="n"/>
      <c r="P1699" s="207">
        <f>+(((H1699-F1699)/1000)*1000)/10</f>
        <v/>
      </c>
      <c r="Q1699" s="207" t="n"/>
      <c r="R1699" s="26" t="inlineStr">
        <is>
          <t>FALSO</t>
        </is>
      </c>
      <c r="S1699" s="26" t="inlineStr">
        <is>
          <t>FALSO</t>
        </is>
      </c>
      <c r="T1699" s="211" t="n"/>
      <c r="U1699" s="211" t="n"/>
      <c r="V1699" s="290" t="inlineStr">
        <is>
          <t>Plot válido</t>
        </is>
      </c>
    </row>
    <row r="1700" ht="15.75" customHeight="1" s="412">
      <c r="A1700" s="199" t="n">
        <v>3427</v>
      </c>
      <c r="B1700" s="200" t="n">
        <v>183</v>
      </c>
      <c r="C1700" s="246" t="n">
        <v>309</v>
      </c>
      <c r="D1700" s="246" t="n">
        <v>13</v>
      </c>
      <c r="E1700" s="46" t="n">
        <v>43587</v>
      </c>
      <c r="F1700" s="246" t="n">
        <v>5192</v>
      </c>
      <c r="G1700" s="246" t="n">
        <v>8424</v>
      </c>
      <c r="H1700" s="248" t="n">
        <v>7479</v>
      </c>
      <c r="I1700" s="246" t="n">
        <v>1</v>
      </c>
      <c r="J1700" s="47">
        <f>+(((G1700-F1700)-(H1700-F1700))/(H1700-F1700))*100</f>
        <v/>
      </c>
      <c r="K1700" s="249" t="inlineStr">
        <is>
          <t>26/4</t>
        </is>
      </c>
      <c r="L1700" s="250">
        <f>AVERAGE(J1700:J1701)</f>
        <v/>
      </c>
      <c r="M1700" s="250">
        <f>_xlfn.STDEV.S(J1700,J1701)</f>
        <v/>
      </c>
      <c r="N1700" s="295" t="n">
        <v>2</v>
      </c>
      <c r="O1700" s="295" t="n"/>
      <c r="P1700" s="207">
        <f>+(((H1700-F1700)/1000)*1000)/10</f>
        <v/>
      </c>
      <c r="Q1700" s="207">
        <f>AVERAGE(P1700:P1701)</f>
        <v/>
      </c>
      <c r="R1700" s="26" t="inlineStr">
        <is>
          <t>FALSO</t>
        </is>
      </c>
      <c r="S1700" s="26" t="inlineStr">
        <is>
          <t>FALSO</t>
        </is>
      </c>
      <c r="T1700" s="211" t="n"/>
      <c r="U1700" s="211" t="n"/>
      <c r="V1700" s="290" t="inlineStr">
        <is>
          <t>Plot válido</t>
        </is>
      </c>
    </row>
    <row r="1701" ht="15.75" customHeight="1" s="412">
      <c r="A1701" s="199" t="n">
        <v>3428</v>
      </c>
      <c r="B1701" s="200" t="n">
        <v>184</v>
      </c>
      <c r="C1701" s="246" t="n">
        <v>309</v>
      </c>
      <c r="D1701" s="246" t="n">
        <v>13</v>
      </c>
      <c r="E1701" s="46" t="n">
        <v>43587</v>
      </c>
      <c r="F1701" s="246" t="n">
        <v>5243</v>
      </c>
      <c r="G1701" s="246" t="n">
        <v>8444</v>
      </c>
      <c r="H1701" s="248" t="n">
        <v>7501</v>
      </c>
      <c r="I1701" s="246" t="n"/>
      <c r="J1701" s="47">
        <f>+(((G1701-F1701)-(H1701-F1701))/(H1701-F1701))*100</f>
        <v/>
      </c>
      <c r="K1701" s="249" t="n"/>
      <c r="L1701" s="251" t="n"/>
      <c r="M1701" s="251" t="n"/>
      <c r="N1701" s="295" t="n"/>
      <c r="O1701" s="295" t="n"/>
      <c r="P1701" s="207">
        <f>+(((H1701-F1701)/1000)*1000)/10</f>
        <v/>
      </c>
      <c r="Q1701" s="207" t="n"/>
      <c r="R1701" s="26" t="inlineStr">
        <is>
          <t>FALSO</t>
        </is>
      </c>
      <c r="S1701" s="26" t="inlineStr">
        <is>
          <t>FALSO</t>
        </is>
      </c>
      <c r="T1701" s="211" t="n"/>
      <c r="U1701" s="211" t="n"/>
      <c r="V1701" s="290" t="inlineStr">
        <is>
          <t>Plot válido</t>
        </is>
      </c>
    </row>
    <row r="1702" ht="15.75" customHeight="1" s="412">
      <c r="A1702" s="199" t="n">
        <v>4147</v>
      </c>
      <c r="B1702" s="200" t="n">
        <v>177</v>
      </c>
      <c r="C1702" s="246" t="n">
        <v>309</v>
      </c>
      <c r="D1702" s="246" t="n">
        <v>15</v>
      </c>
      <c r="E1702" s="46" t="n">
        <v>43599</v>
      </c>
      <c r="F1702" s="246" t="n">
        <v>5259</v>
      </c>
      <c r="G1702" s="246" t="n">
        <v>9533</v>
      </c>
      <c r="H1702" s="248" t="n">
        <v>8260</v>
      </c>
      <c r="I1702" s="246" t="n"/>
      <c r="J1702" s="47">
        <f>+(((G1702-F1702)-(H1702-F1702))/(H1702-F1702))*100</f>
        <v/>
      </c>
      <c r="K1702" s="254" t="n"/>
      <c r="L1702" s="250">
        <f>AVERAGE(J1702:J1703)</f>
        <v/>
      </c>
      <c r="M1702" s="250">
        <f>_xlfn.STDEV.S(J1702,J1703)</f>
        <v/>
      </c>
      <c r="N1702" s="295" t="n"/>
      <c r="O1702" s="295" t="n"/>
      <c r="P1702" s="207">
        <f>+(((H1702-F1702)/1000)*1000)/10</f>
        <v/>
      </c>
      <c r="Q1702" s="207">
        <f>AVERAGE(P1702:P1703)</f>
        <v/>
      </c>
      <c r="R1702" s="26" t="inlineStr">
        <is>
          <t>FALSO</t>
        </is>
      </c>
      <c r="S1702" s="26" t="inlineStr">
        <is>
          <t>FALSO</t>
        </is>
      </c>
      <c r="T1702" s="211" t="n"/>
      <c r="U1702" s="211" t="n"/>
      <c r="V1702" s="290" t="inlineStr">
        <is>
          <t>Plot válido</t>
        </is>
      </c>
    </row>
    <row r="1703" ht="15.75" customHeight="1" s="412">
      <c r="A1703" s="199" t="n">
        <v>4148</v>
      </c>
      <c r="B1703" s="200" t="n">
        <v>178</v>
      </c>
      <c r="C1703" s="246" t="n">
        <v>309</v>
      </c>
      <c r="D1703" s="246" t="n">
        <v>15</v>
      </c>
      <c r="E1703" s="46" t="n">
        <v>43599</v>
      </c>
      <c r="F1703" s="246" t="n">
        <v>5226</v>
      </c>
      <c r="G1703" s="246" t="n">
        <v>9500</v>
      </c>
      <c r="H1703" s="248" t="n">
        <v>8262</v>
      </c>
      <c r="I1703" s="246" t="n"/>
      <c r="J1703" s="47">
        <f>+(((G1703-F1703)-(H1703-F1703))/(H1703-F1703))*100</f>
        <v/>
      </c>
      <c r="K1703" s="254" t="n"/>
      <c r="L1703" s="251" t="n"/>
      <c r="M1703" s="251" t="n"/>
      <c r="N1703" s="295" t="n"/>
      <c r="O1703" s="295" t="n"/>
      <c r="P1703" s="207">
        <f>+(((H1703-F1703)/1000)*1000)/10</f>
        <v/>
      </c>
      <c r="Q1703" s="207" t="n"/>
      <c r="R1703" s="26" t="inlineStr">
        <is>
          <t>FALSO</t>
        </is>
      </c>
      <c r="S1703" s="26" t="inlineStr">
        <is>
          <t>FALSO</t>
        </is>
      </c>
      <c r="T1703" s="211" t="n"/>
      <c r="U1703" s="211" t="n"/>
      <c r="V1703" s="290" t="inlineStr">
        <is>
          <t>Plot válido</t>
        </is>
      </c>
    </row>
    <row r="1704" hidden="1" ht="15.75" customHeight="1" s="412">
      <c r="A1704" s="199" t="n">
        <v>4793</v>
      </c>
      <c r="B1704" s="200" t="n">
        <v>177</v>
      </c>
      <c r="C1704" s="246" t="n">
        <v>309</v>
      </c>
      <c r="D1704" s="246" t="n">
        <v>17</v>
      </c>
      <c r="E1704" s="46" t="n">
        <v>43619</v>
      </c>
      <c r="F1704" s="246" t="n">
        <v>5259</v>
      </c>
      <c r="G1704" s="246" t="n">
        <v>8871</v>
      </c>
      <c r="H1704" s="248" t="n">
        <v>8023</v>
      </c>
      <c r="I1704" s="246" t="n"/>
      <c r="J1704" s="47">
        <f>+(((G1704-F1704)-(H1704-F1704))/(H1704-F1704))*100</f>
        <v/>
      </c>
      <c r="K1704" s="249" t="n"/>
      <c r="L1704" s="250">
        <f>AVERAGE(J1704:J1705)</f>
        <v/>
      </c>
      <c r="M1704" s="250">
        <f>_xlfn.STDEV.S(J1704,J1705)</f>
        <v/>
      </c>
      <c r="N1704" s="295" t="n"/>
      <c r="O1704" s="295" t="n"/>
      <c r="P1704" s="207">
        <f>+(((H1704-F1704)/1000)*1000)/10</f>
        <v/>
      </c>
      <c r="Q1704" s="207">
        <f>AVERAGE(P1704:P1705)</f>
        <v/>
      </c>
      <c r="R1704" s="26" t="inlineStr">
        <is>
          <t>FALSO</t>
        </is>
      </c>
      <c r="S1704" s="26" t="inlineStr">
        <is>
          <t>FALSO</t>
        </is>
      </c>
      <c r="T1704" s="211" t="n"/>
      <c r="U1704" s="211" t="n"/>
      <c r="V1704" s="290" t="inlineStr">
        <is>
          <t>Se descarta</t>
        </is>
      </c>
    </row>
    <row r="1705" hidden="1" ht="15.75" customHeight="1" s="412">
      <c r="A1705" s="199" t="n">
        <v>4794</v>
      </c>
      <c r="B1705" s="200" t="n">
        <v>178</v>
      </c>
      <c r="C1705" s="246" t="n">
        <v>309</v>
      </c>
      <c r="D1705" s="246" t="n">
        <v>17</v>
      </c>
      <c r="E1705" s="46" t="n">
        <v>43619</v>
      </c>
      <c r="F1705" s="246" t="n">
        <v>5226</v>
      </c>
      <c r="G1705" s="246" t="n">
        <v>8692</v>
      </c>
      <c r="H1705" s="248" t="n">
        <v>7880</v>
      </c>
      <c r="I1705" s="246" t="n"/>
      <c r="J1705" s="47">
        <f>+(((G1705-F1705)-(H1705-F1705))/(H1705-F1705))*100</f>
        <v/>
      </c>
      <c r="K1705" s="249" t="n"/>
      <c r="L1705" s="251" t="n"/>
      <c r="M1705" s="251" t="n"/>
      <c r="N1705" s="295" t="n"/>
      <c r="O1705" s="295" t="n"/>
      <c r="P1705" s="207">
        <f>+(((H1705-F1705)/1000)*1000)/10</f>
        <v/>
      </c>
      <c r="Q1705" s="207" t="n"/>
      <c r="R1705" s="26" t="inlineStr">
        <is>
          <t>FALSO</t>
        </is>
      </c>
      <c r="S1705" s="26" t="inlineStr">
        <is>
          <t>FALSO</t>
        </is>
      </c>
      <c r="T1705" s="211" t="n"/>
      <c r="U1705" s="211" t="n"/>
      <c r="V1705" s="290" t="inlineStr">
        <is>
          <t>Se descarta</t>
        </is>
      </c>
    </row>
    <row r="1706" hidden="1" ht="15.75" customHeight="1" s="412">
      <c r="A1706" s="199" t="n">
        <v>6087</v>
      </c>
      <c r="B1706" s="200" t="n">
        <v>167</v>
      </c>
      <c r="C1706" s="252" t="n">
        <v>309</v>
      </c>
      <c r="D1706" s="252" t="n">
        <v>22</v>
      </c>
      <c r="E1706" s="139" t="n">
        <v>43685</v>
      </c>
      <c r="F1706" s="252" t="n">
        <v>5280</v>
      </c>
      <c r="G1706" s="252" t="n">
        <v>7520</v>
      </c>
      <c r="H1706" s="253" t="n">
        <v>7181</v>
      </c>
      <c r="I1706" s="252" t="n">
        <v>8</v>
      </c>
      <c r="J1706" s="47">
        <f>+(((G1706-F1706)-(H1706-F1706))/(H1706-F1706))*100</f>
        <v/>
      </c>
      <c r="K1706" s="249" t="n"/>
      <c r="L1706" s="250">
        <f>AVERAGE(J1706:J1707)</f>
        <v/>
      </c>
      <c r="M1706" s="250">
        <f>_xlfn.STDEV.S(J1706,J1707)</f>
        <v/>
      </c>
      <c r="N1706" s="295" t="n"/>
      <c r="O1706" s="295" t="n"/>
      <c r="P1706" s="207">
        <f>+(((H1706-F1706)/1000)*1000)/10</f>
        <v/>
      </c>
      <c r="Q1706" s="207">
        <f>AVERAGE(P1706:P1707)</f>
        <v/>
      </c>
      <c r="R1706" s="26" t="inlineStr">
        <is>
          <t>FALSO</t>
        </is>
      </c>
      <c r="S1706" s="26" t="inlineStr">
        <is>
          <t>FALSO</t>
        </is>
      </c>
      <c r="T1706" s="211" t="n"/>
      <c r="U1706" s="211" t="n"/>
      <c r="V1706" s="290" t="inlineStr">
        <is>
          <t>Se descarta</t>
        </is>
      </c>
    </row>
    <row r="1707" hidden="1" ht="15.75" customHeight="1" s="412">
      <c r="A1707" s="199" t="n">
        <v>6088</v>
      </c>
      <c r="B1707" s="200" t="n">
        <v>167</v>
      </c>
      <c r="C1707" s="252" t="n">
        <v>309</v>
      </c>
      <c r="D1707" s="252" t="n">
        <v>22</v>
      </c>
      <c r="E1707" s="139" t="n">
        <v>43685</v>
      </c>
      <c r="F1707" s="252" t="n">
        <v>5280</v>
      </c>
      <c r="G1707" s="252" t="n">
        <v>7533</v>
      </c>
      <c r="H1707" s="253" t="n">
        <v>7198</v>
      </c>
      <c r="I1707" s="252" t="n"/>
      <c r="J1707" s="47">
        <f>+(((G1707-F1707)-(H1707-F1707))/(H1707-F1707))*100</f>
        <v/>
      </c>
      <c r="K1707" s="249" t="n"/>
      <c r="L1707" s="251" t="n"/>
      <c r="M1707" s="251" t="n"/>
      <c r="N1707" s="295" t="n"/>
      <c r="O1707" s="295" t="n"/>
      <c r="P1707" s="207">
        <f>+(((H1707-F1707)/1000)*1000)/10</f>
        <v/>
      </c>
      <c r="Q1707" s="207" t="n"/>
      <c r="R1707" s="26" t="inlineStr">
        <is>
          <t>FALSO</t>
        </is>
      </c>
      <c r="S1707" s="26" t="inlineStr">
        <is>
          <t>FALSO</t>
        </is>
      </c>
      <c r="T1707" s="211" t="n"/>
      <c r="U1707" s="211" t="n"/>
      <c r="V1707" s="290" t="inlineStr">
        <is>
          <t>Se descarta</t>
        </is>
      </c>
    </row>
    <row r="1708" hidden="1" ht="15.75" customHeight="1" s="412">
      <c r="A1708" s="199" t="n">
        <v>3799</v>
      </c>
      <c r="B1708" s="200" t="n">
        <v>221</v>
      </c>
      <c r="C1708" s="246" t="n">
        <v>310</v>
      </c>
      <c r="D1708" s="246" t="n">
        <v>14</v>
      </c>
      <c r="E1708" s="46" t="n">
        <v>43591</v>
      </c>
      <c r="F1708" s="246" t="n">
        <v>5187</v>
      </c>
      <c r="G1708" s="247" t="n">
        <v>8093</v>
      </c>
      <c r="H1708" s="248" t="n">
        <v>7368</v>
      </c>
      <c r="I1708" s="246" t="n">
        <v>2</v>
      </c>
      <c r="J1708" s="47">
        <f>+(((G1708-F1708)-(H1708-F1708))/(H1708-F1708))*100</f>
        <v/>
      </c>
      <c r="K1708" s="249" t="inlineStr">
        <is>
          <t>MF</t>
        </is>
      </c>
      <c r="L1708" s="250">
        <f>AVERAGE(J1708:J1709)</f>
        <v/>
      </c>
      <c r="M1708" s="250">
        <f>_xlfn.STDEV.S(J1708,J1709)</f>
        <v/>
      </c>
      <c r="N1708" s="295" t="n">
        <v>2</v>
      </c>
      <c r="O1708" s="295" t="n"/>
      <c r="P1708" s="207">
        <f>+(((H1708-F1708)/1000)*1000)/10</f>
        <v/>
      </c>
      <c r="Q1708" s="207">
        <f>AVERAGE(P1708:P1709)</f>
        <v/>
      </c>
      <c r="R1708" s="26" t="inlineStr">
        <is>
          <t>VERDADERO</t>
        </is>
      </c>
      <c r="S1708" s="26" t="inlineStr">
        <is>
          <t>FALSO</t>
        </is>
      </c>
      <c r="T1708" s="211" t="n"/>
      <c r="U1708" s="211" t="n"/>
      <c r="V1708" s="290" t="inlineStr">
        <is>
          <t>Se descarta</t>
        </is>
      </c>
    </row>
    <row r="1709" hidden="1" ht="15.75" customHeight="1" s="412">
      <c r="A1709" s="199" t="n">
        <v>3800</v>
      </c>
      <c r="B1709" s="200" t="n">
        <v>222</v>
      </c>
      <c r="C1709" s="246" t="n">
        <v>310</v>
      </c>
      <c r="D1709" s="246" t="n">
        <v>14</v>
      </c>
      <c r="E1709" s="46" t="n">
        <v>43591</v>
      </c>
      <c r="F1709" s="246" t="n">
        <v>5216</v>
      </c>
      <c r="G1709" s="247" t="n">
        <v>8109</v>
      </c>
      <c r="H1709" s="248" t="n">
        <v>7391</v>
      </c>
      <c r="I1709" s="246" t="n"/>
      <c r="J1709" s="47">
        <f>+(((G1709-F1709)-(H1709-F1709))/(H1709-F1709))*100</f>
        <v/>
      </c>
      <c r="K1709" s="249" t="n"/>
      <c r="L1709" s="251" t="n"/>
      <c r="M1709" s="251" t="n"/>
      <c r="N1709" s="295" t="n"/>
      <c r="O1709" s="295" t="n"/>
      <c r="P1709" s="207">
        <f>+(((H1709-F1709)/1000)*1000)/10</f>
        <v/>
      </c>
      <c r="Q1709" s="207" t="n"/>
      <c r="R1709" s="26" t="inlineStr">
        <is>
          <t>FALSO</t>
        </is>
      </c>
      <c r="S1709" s="26" t="inlineStr">
        <is>
          <t>FALSO</t>
        </is>
      </c>
      <c r="T1709" s="211" t="n"/>
      <c r="U1709" s="211" t="n"/>
      <c r="V1709" s="290" t="inlineStr">
        <is>
          <t>Se descarta</t>
        </is>
      </c>
    </row>
    <row r="1710" hidden="1" ht="15.75" customHeight="1" s="412">
      <c r="A1710" s="199" t="n">
        <v>4459</v>
      </c>
      <c r="B1710" s="200" t="n">
        <v>165</v>
      </c>
      <c r="C1710" s="246" t="n">
        <v>310</v>
      </c>
      <c r="D1710" s="246" t="n">
        <v>16</v>
      </c>
      <c r="E1710" s="46" t="n">
        <v>43607</v>
      </c>
      <c r="F1710" s="246" t="n">
        <v>5226</v>
      </c>
      <c r="G1710" s="246" t="n">
        <v>7807</v>
      </c>
      <c r="H1710" s="248" t="n">
        <v>7303</v>
      </c>
      <c r="I1710" s="246" t="n">
        <v>2</v>
      </c>
      <c r="J1710" s="47">
        <f>+(((G1710-F1710)-(H1710-F1710))/(H1710-F1710))*100</f>
        <v/>
      </c>
      <c r="K1710" s="249" t="n"/>
      <c r="L1710" s="250">
        <f>AVERAGE(J1710:J1711)</f>
        <v/>
      </c>
      <c r="M1710" s="250">
        <f>_xlfn.STDEV.S(J1710,J1711)</f>
        <v/>
      </c>
      <c r="N1710" s="295" t="n"/>
      <c r="O1710" s="295" t="n"/>
      <c r="P1710" s="207">
        <f>+(((H1710-F1710)/1000)*1000)/10</f>
        <v/>
      </c>
      <c r="Q1710" s="207">
        <f>AVERAGE(P1710:P1711)</f>
        <v/>
      </c>
      <c r="R1710" s="26" t="inlineStr">
        <is>
          <t>FALSO</t>
        </is>
      </c>
      <c r="S1710" s="26" t="inlineStr">
        <is>
          <t>FALSO</t>
        </is>
      </c>
      <c r="T1710" s="211" t="n"/>
      <c r="U1710" s="211" t="n"/>
      <c r="V1710" s="290" t="inlineStr">
        <is>
          <t>Se descarta</t>
        </is>
      </c>
    </row>
    <row r="1711" hidden="1" ht="15.75" customHeight="1" s="412">
      <c r="A1711" s="199" t="n">
        <v>4460</v>
      </c>
      <c r="B1711" s="200" t="n">
        <v>166</v>
      </c>
      <c r="C1711" s="246" t="n">
        <v>310</v>
      </c>
      <c r="D1711" s="246" t="n">
        <v>16</v>
      </c>
      <c r="E1711" s="46" t="n">
        <v>43607</v>
      </c>
      <c r="F1711" s="246" t="n">
        <v>5252</v>
      </c>
      <c r="G1711" s="246" t="n">
        <v>7858</v>
      </c>
      <c r="H1711" s="248" t="n">
        <v>7334</v>
      </c>
      <c r="I1711" s="246" t="n"/>
      <c r="J1711" s="47">
        <f>+(((G1711-F1711)-(H1711-F1711))/(H1711-F1711))*100</f>
        <v/>
      </c>
      <c r="K1711" s="249" t="n"/>
      <c r="L1711" s="251" t="n"/>
      <c r="M1711" s="251" t="n"/>
      <c r="N1711" s="295" t="n"/>
      <c r="O1711" s="295" t="n"/>
      <c r="P1711" s="207">
        <f>+(((H1711-F1711)/1000)*1000)/10</f>
        <v/>
      </c>
      <c r="Q1711" s="207" t="n"/>
      <c r="R1711" s="26" t="inlineStr">
        <is>
          <t>FALSO</t>
        </is>
      </c>
      <c r="S1711" s="26" t="inlineStr">
        <is>
          <t>FALSO</t>
        </is>
      </c>
      <c r="T1711" s="211" t="n"/>
      <c r="U1711" s="211" t="n"/>
      <c r="V1711" s="290" t="inlineStr">
        <is>
          <t>Se descarta</t>
        </is>
      </c>
    </row>
    <row r="1712" ht="15.75" customHeight="1" s="412">
      <c r="A1712" s="199" t="n">
        <v>5105</v>
      </c>
      <c r="B1712" s="200" t="n">
        <v>165</v>
      </c>
      <c r="C1712" s="246" t="n">
        <v>310</v>
      </c>
      <c r="D1712" s="246" t="n">
        <v>18</v>
      </c>
      <c r="E1712" s="46" t="n">
        <v>43626</v>
      </c>
      <c r="F1712" s="246" t="n">
        <v>5226</v>
      </c>
      <c r="G1712" s="246" t="n">
        <v>7691</v>
      </c>
      <c r="H1712" s="248" t="n">
        <v>7256</v>
      </c>
      <c r="I1712" s="246" t="n">
        <v>6</v>
      </c>
      <c r="J1712" s="47">
        <f>+(((G1712-F1712)-(H1712-F1712))/(H1712-F1712))*100</f>
        <v/>
      </c>
      <c r="K1712" s="249" t="n"/>
      <c r="L1712" s="250">
        <f>AVERAGE(J1712:J1713)</f>
        <v/>
      </c>
      <c r="M1712" s="250">
        <f>_xlfn.STDEV.S(J1712,J1713)</f>
        <v/>
      </c>
      <c r="N1712" s="295" t="n"/>
      <c r="O1712" s="295" t="n"/>
      <c r="P1712" s="207">
        <f>+(((H1712-F1712)/1000)*1000)/10</f>
        <v/>
      </c>
      <c r="Q1712" s="207">
        <f>AVERAGE(P1712:P1713)</f>
        <v/>
      </c>
      <c r="R1712" s="26" t="inlineStr">
        <is>
          <t>FALSO</t>
        </is>
      </c>
      <c r="S1712" s="26" t="inlineStr">
        <is>
          <t>FALSO</t>
        </is>
      </c>
      <c r="T1712" s="211" t="n"/>
      <c r="U1712" s="211" t="n"/>
      <c r="V1712" s="290" t="inlineStr">
        <is>
          <t>Plot válido</t>
        </is>
      </c>
    </row>
    <row r="1713" ht="15.75" customHeight="1" s="412">
      <c r="A1713" s="199" t="n">
        <v>5106</v>
      </c>
      <c r="B1713" s="200" t="n">
        <v>166</v>
      </c>
      <c r="C1713" s="246" t="n">
        <v>310</v>
      </c>
      <c r="D1713" s="246" t="n">
        <v>18</v>
      </c>
      <c r="E1713" s="46" t="n">
        <v>43626</v>
      </c>
      <c r="F1713" s="246" t="n">
        <v>5252</v>
      </c>
      <c r="G1713" s="246" t="n">
        <v>7740</v>
      </c>
      <c r="H1713" s="248" t="n">
        <v>7295</v>
      </c>
      <c r="I1713" s="246" t="n"/>
      <c r="J1713" s="47">
        <f>+(((G1713-F1713)-(H1713-F1713))/(H1713-F1713))*100</f>
        <v/>
      </c>
      <c r="K1713" s="249" t="n"/>
      <c r="L1713" s="251" t="n"/>
      <c r="M1713" s="251" t="n"/>
      <c r="N1713" s="295" t="n"/>
      <c r="O1713" s="295" t="n"/>
      <c r="P1713" s="207">
        <f>+(((H1713-F1713)/1000)*1000)/10</f>
        <v/>
      </c>
      <c r="Q1713" s="207" t="n"/>
      <c r="R1713" s="26" t="inlineStr">
        <is>
          <t>FALSO</t>
        </is>
      </c>
      <c r="S1713" s="26" t="inlineStr">
        <is>
          <t>FALSO</t>
        </is>
      </c>
      <c r="T1713" s="211" t="n"/>
      <c r="U1713" s="211" t="n"/>
      <c r="V1713" s="290" t="inlineStr">
        <is>
          <t>Plot válido</t>
        </is>
      </c>
    </row>
    <row r="1714" ht="15.75" customHeight="1" s="412">
      <c r="A1714" s="199" t="n">
        <v>5655</v>
      </c>
      <c r="B1714" s="200" t="n">
        <v>99</v>
      </c>
      <c r="C1714" s="252" t="n">
        <v>310</v>
      </c>
      <c r="D1714" s="252" t="n">
        <v>21</v>
      </c>
      <c r="E1714" s="139" t="n">
        <v>43657</v>
      </c>
      <c r="F1714" s="252" t="n">
        <v>5182</v>
      </c>
      <c r="G1714" s="252" t="n">
        <v>7989</v>
      </c>
      <c r="H1714" s="253" t="n">
        <v>7532</v>
      </c>
      <c r="I1714" s="252" t="n">
        <v>6</v>
      </c>
      <c r="J1714" s="47">
        <f>+(((G1714-F1714)-(H1714-F1714))/(H1714-F1714))*100</f>
        <v/>
      </c>
      <c r="K1714" s="249" t="n"/>
      <c r="L1714" s="250">
        <f>AVERAGE(J1714:J1715)</f>
        <v/>
      </c>
      <c r="M1714" s="250">
        <f>_xlfn.STDEV.S(J1714,J1715)</f>
        <v/>
      </c>
      <c r="N1714" s="295" t="n"/>
      <c r="O1714" s="295" t="n"/>
      <c r="P1714" s="207">
        <f>+(((H1714-F1714)/1000)*1000)/10</f>
        <v/>
      </c>
      <c r="Q1714" s="207">
        <f>AVERAGE(P1714:P1715)</f>
        <v/>
      </c>
      <c r="R1714" s="26" t="inlineStr">
        <is>
          <t>FALSO</t>
        </is>
      </c>
      <c r="S1714" s="26" t="inlineStr">
        <is>
          <t>FALSO</t>
        </is>
      </c>
      <c r="T1714" s="211" t="n"/>
      <c r="U1714" s="211" t="n"/>
      <c r="V1714" s="290" t="inlineStr">
        <is>
          <t>Plot válido</t>
        </is>
      </c>
    </row>
    <row r="1715" ht="15.75" customHeight="1" s="412">
      <c r="A1715" s="199" t="n">
        <v>5656</v>
      </c>
      <c r="B1715" s="200" t="n">
        <v>100</v>
      </c>
      <c r="C1715" s="252" t="n">
        <v>310</v>
      </c>
      <c r="D1715" s="252" t="n">
        <v>21</v>
      </c>
      <c r="E1715" s="139" t="n">
        <v>43657</v>
      </c>
      <c r="F1715" s="252" t="n">
        <v>5209</v>
      </c>
      <c r="G1715" s="252" t="n">
        <v>8064</v>
      </c>
      <c r="H1715" s="253" t="n">
        <v>7589</v>
      </c>
      <c r="I1715" s="252" t="n"/>
      <c r="J1715" s="47">
        <f>+(((G1715-F1715)-(H1715-F1715))/(H1715-F1715))*100</f>
        <v/>
      </c>
      <c r="K1715" s="249" t="n"/>
      <c r="L1715" s="251" t="n"/>
      <c r="M1715" s="251" t="n"/>
      <c r="N1715" s="295" t="n"/>
      <c r="O1715" s="295" t="n"/>
      <c r="P1715" s="207">
        <f>+(((H1715-F1715)/1000)*1000)/10</f>
        <v/>
      </c>
      <c r="Q1715" s="207" t="n"/>
      <c r="R1715" s="26" t="inlineStr">
        <is>
          <t>FALSO</t>
        </is>
      </c>
      <c r="S1715" s="26" t="inlineStr">
        <is>
          <t>FALSO</t>
        </is>
      </c>
      <c r="T1715" s="211" t="n"/>
      <c r="U1715" s="211" t="n"/>
      <c r="V1715" s="290" t="inlineStr">
        <is>
          <t>Plot válido</t>
        </is>
      </c>
    </row>
    <row r="1716" ht="15.75" customHeight="1" s="412">
      <c r="A1716" s="199" t="n">
        <v>6089</v>
      </c>
      <c r="B1716" s="200" t="n">
        <v>168</v>
      </c>
      <c r="C1716" s="252" t="n">
        <v>310</v>
      </c>
      <c r="D1716" s="252" t="n">
        <v>22</v>
      </c>
      <c r="E1716" s="139" t="n">
        <v>43685</v>
      </c>
      <c r="F1716" s="252" t="n">
        <v>5212</v>
      </c>
      <c r="G1716" s="252" t="n">
        <v>7521</v>
      </c>
      <c r="H1716" s="253" t="n">
        <v>7213</v>
      </c>
      <c r="I1716" s="252" t="n">
        <v>6</v>
      </c>
      <c r="J1716" s="47">
        <f>+(((G1716-F1716)-(H1716-F1716))/(H1716-F1716))*100</f>
        <v/>
      </c>
      <c r="K1716" s="249" t="n"/>
      <c r="L1716" s="250">
        <f>AVERAGE(J1716:J1717)</f>
        <v/>
      </c>
      <c r="M1716" s="250">
        <f>_xlfn.STDEV.S(J1716,J1717)</f>
        <v/>
      </c>
      <c r="N1716" s="295" t="n"/>
      <c r="O1716" s="295" t="n"/>
      <c r="P1716" s="207">
        <f>+(((H1716-F1716)/1000)*1000)/10</f>
        <v/>
      </c>
      <c r="Q1716" s="207">
        <f>AVERAGE(P1716:P1717)</f>
        <v/>
      </c>
      <c r="R1716" s="26" t="inlineStr">
        <is>
          <t>FALSO</t>
        </is>
      </c>
      <c r="S1716" s="26" t="inlineStr">
        <is>
          <t>VERDADERO</t>
        </is>
      </c>
      <c r="T1716" s="211" t="n"/>
      <c r="U1716" s="211" t="n"/>
      <c r="V1716" s="290" t="inlineStr">
        <is>
          <t>Plot válido</t>
        </is>
      </c>
    </row>
    <row r="1717" ht="15.75" customHeight="1" s="412">
      <c r="A1717" s="199" t="n">
        <v>6090</v>
      </c>
      <c r="B1717" s="200" t="n">
        <v>168</v>
      </c>
      <c r="C1717" s="252" t="n">
        <v>310</v>
      </c>
      <c r="D1717" s="252" t="n">
        <v>22</v>
      </c>
      <c r="E1717" s="139" t="n">
        <v>43685</v>
      </c>
      <c r="F1717" s="252" t="n">
        <v>5212</v>
      </c>
      <c r="G1717" s="252" t="n">
        <v>7553</v>
      </c>
      <c r="H1717" s="253" t="n">
        <v>7245</v>
      </c>
      <c r="I1717" s="252" t="n"/>
      <c r="J1717" s="47">
        <f>+(((G1717-F1717)-(H1717-F1717))/(H1717-F1717))*100</f>
        <v/>
      </c>
      <c r="K1717" s="249" t="n"/>
      <c r="L1717" s="251" t="n"/>
      <c r="M1717" s="251" t="n"/>
      <c r="N1717" s="295" t="n"/>
      <c r="O1717" s="295" t="n"/>
      <c r="P1717" s="207">
        <f>+(((H1717-F1717)/1000)*1000)/10</f>
        <v/>
      </c>
      <c r="Q1717" s="207" t="n"/>
      <c r="R1717" s="26" t="inlineStr">
        <is>
          <t>FALSO</t>
        </is>
      </c>
      <c r="S1717" s="26" t="inlineStr">
        <is>
          <t>FALSO</t>
        </is>
      </c>
      <c r="T1717" s="211" t="n"/>
      <c r="U1717" s="211" t="n"/>
      <c r="V1717" s="290" t="inlineStr">
        <is>
          <t>Plot válido</t>
        </is>
      </c>
    </row>
    <row r="1718" ht="15.75" customHeight="1" s="412">
      <c r="A1718" s="199" t="n">
        <v>3429</v>
      </c>
      <c r="B1718" s="200" t="n">
        <v>185</v>
      </c>
      <c r="C1718" s="255" t="n">
        <v>311</v>
      </c>
      <c r="D1718" s="255" t="n">
        <v>13</v>
      </c>
      <c r="E1718" s="58" t="n">
        <v>43587</v>
      </c>
      <c r="F1718" s="255" t="n">
        <v>5288</v>
      </c>
      <c r="G1718" s="255" t="n">
        <v>8711</v>
      </c>
      <c r="H1718" s="256" t="n">
        <v>7657</v>
      </c>
      <c r="I1718" s="255" t="n">
        <v>1</v>
      </c>
      <c r="J1718" s="59">
        <f>+(((G1718-F1718)-(H1718-F1718))/(H1718-F1718))*100</f>
        <v/>
      </c>
      <c r="K1718" s="257" t="inlineStr">
        <is>
          <t>28/4</t>
        </is>
      </c>
      <c r="L1718" s="258">
        <f>AVERAGE(J1718:J1719)</f>
        <v/>
      </c>
      <c r="M1718" s="258">
        <f>_xlfn.STDEV.S(J1718,J1719)</f>
        <v/>
      </c>
      <c r="N1718" s="295" t="n">
        <v>1</v>
      </c>
      <c r="O1718" s="295" t="n"/>
      <c r="P1718" s="207">
        <f>+(((H1718-F1718)/1000)*1000)/10</f>
        <v/>
      </c>
      <c r="Q1718" s="207">
        <f>AVERAGE(P1718:P1719)</f>
        <v/>
      </c>
      <c r="R1718" s="26" t="inlineStr">
        <is>
          <t>FALSO</t>
        </is>
      </c>
      <c r="S1718" s="26" t="inlineStr">
        <is>
          <t>FALSO</t>
        </is>
      </c>
      <c r="T1718" s="211" t="n"/>
      <c r="U1718" s="211" t="n"/>
      <c r="V1718" s="290" t="inlineStr">
        <is>
          <t>Plot válido</t>
        </is>
      </c>
    </row>
    <row r="1719" ht="15.75" customHeight="1" s="412">
      <c r="A1719" s="199" t="n">
        <v>3430</v>
      </c>
      <c r="B1719" s="200" t="n">
        <v>186</v>
      </c>
      <c r="C1719" s="255" t="n">
        <v>311</v>
      </c>
      <c r="D1719" s="255" t="n">
        <v>13</v>
      </c>
      <c r="E1719" s="58" t="n">
        <v>43587</v>
      </c>
      <c r="F1719" s="255" t="n">
        <v>5251</v>
      </c>
      <c r="G1719" s="255" t="n">
        <v>8741</v>
      </c>
      <c r="H1719" s="256" t="n">
        <v>7660</v>
      </c>
      <c r="I1719" s="255" t="n"/>
      <c r="J1719" s="59">
        <f>+(((G1719-F1719)-(H1719-F1719))/(H1719-F1719))*100</f>
        <v/>
      </c>
      <c r="K1719" s="257" t="n"/>
      <c r="L1719" s="259" t="n"/>
      <c r="M1719" s="259" t="n"/>
      <c r="N1719" s="295" t="n"/>
      <c r="O1719" s="295" t="n"/>
      <c r="P1719" s="207">
        <f>+(((H1719-F1719)/1000)*1000)/10</f>
        <v/>
      </c>
      <c r="Q1719" s="207" t="n"/>
      <c r="R1719" s="26" t="inlineStr">
        <is>
          <t>FALSO</t>
        </is>
      </c>
      <c r="S1719" s="26" t="inlineStr">
        <is>
          <t>FALSO</t>
        </is>
      </c>
      <c r="T1719" s="211" t="n"/>
      <c r="U1719" s="211" t="n"/>
      <c r="V1719" s="290" t="inlineStr">
        <is>
          <t>Plot válido</t>
        </is>
      </c>
    </row>
    <row r="1720" ht="15.75" customHeight="1" s="412">
      <c r="A1720" s="199" t="n">
        <v>4149</v>
      </c>
      <c r="B1720" s="200" t="n">
        <v>179</v>
      </c>
      <c r="C1720" s="255" t="n">
        <v>311</v>
      </c>
      <c r="D1720" s="255" t="n">
        <v>15</v>
      </c>
      <c r="E1720" s="58" t="n">
        <v>43599</v>
      </c>
      <c r="F1720" s="255" t="n">
        <v>5180</v>
      </c>
      <c r="G1720" s="255" t="n">
        <v>7746</v>
      </c>
      <c r="H1720" s="256" t="n">
        <v>6976</v>
      </c>
      <c r="I1720" s="255" t="n"/>
      <c r="J1720" s="59">
        <f>+(((G1720-F1720)-(H1720-F1720))/(H1720-F1720))*100</f>
        <v/>
      </c>
      <c r="K1720" s="260" t="n"/>
      <c r="L1720" s="258">
        <f>AVERAGE(J1720:J1721)</f>
        <v/>
      </c>
      <c r="M1720" s="258">
        <f>_xlfn.STDEV.S(J1720,J1721)</f>
        <v/>
      </c>
      <c r="N1720" s="295" t="n"/>
      <c r="O1720" s="295" t="n"/>
      <c r="P1720" s="207">
        <f>+(((H1720-F1720)/1000)*1000)/10</f>
        <v/>
      </c>
      <c r="Q1720" s="207">
        <f>AVERAGE(P1720:P1721)</f>
        <v/>
      </c>
      <c r="R1720" s="26" t="inlineStr">
        <is>
          <t>FALSO</t>
        </is>
      </c>
      <c r="S1720" s="26" t="inlineStr">
        <is>
          <t>FALSO</t>
        </is>
      </c>
      <c r="T1720" s="211" t="n"/>
      <c r="U1720" s="211" t="n"/>
      <c r="V1720" s="290" t="inlineStr">
        <is>
          <t>Plot válido</t>
        </is>
      </c>
    </row>
    <row r="1721" ht="15.75" customHeight="1" s="412">
      <c r="A1721" s="199" t="n">
        <v>4150</v>
      </c>
      <c r="B1721" s="200" t="n">
        <v>180</v>
      </c>
      <c r="C1721" s="255" t="n">
        <v>311</v>
      </c>
      <c r="D1721" s="255" t="n">
        <v>15</v>
      </c>
      <c r="E1721" s="58" t="n">
        <v>43599</v>
      </c>
      <c r="F1721" s="255" t="n">
        <v>5282</v>
      </c>
      <c r="G1721" s="255" t="n">
        <v>7630</v>
      </c>
      <c r="H1721" s="256" t="n">
        <v>6947</v>
      </c>
      <c r="I1721" s="255" t="n"/>
      <c r="J1721" s="59">
        <f>+(((G1721-F1721)-(H1721-F1721))/(H1721-F1721))*100</f>
        <v/>
      </c>
      <c r="K1721" s="260" t="n"/>
      <c r="L1721" s="259" t="n"/>
      <c r="M1721" s="259" t="n"/>
      <c r="N1721" s="295" t="n"/>
      <c r="O1721" s="295" t="n"/>
      <c r="P1721" s="207">
        <f>+(((H1721-F1721)/1000)*1000)/10</f>
        <v/>
      </c>
      <c r="Q1721" s="207" t="n"/>
      <c r="R1721" s="26" t="inlineStr">
        <is>
          <t>FALSO</t>
        </is>
      </c>
      <c r="S1721" s="26" t="inlineStr">
        <is>
          <t>FALSO</t>
        </is>
      </c>
      <c r="T1721" s="211" t="n"/>
      <c r="U1721" s="211" t="n"/>
      <c r="V1721" s="290" t="inlineStr">
        <is>
          <t>Plot válido</t>
        </is>
      </c>
    </row>
    <row r="1722" hidden="1" ht="15.75" customHeight="1" s="412">
      <c r="A1722" s="199" t="n">
        <v>4795</v>
      </c>
      <c r="B1722" s="200" t="n">
        <v>179</v>
      </c>
      <c r="C1722" s="255" t="n">
        <v>311</v>
      </c>
      <c r="D1722" s="255" t="n">
        <v>17</v>
      </c>
      <c r="E1722" s="58" t="n">
        <v>43619</v>
      </c>
      <c r="F1722" s="255" t="n">
        <v>5180</v>
      </c>
      <c r="G1722" s="255" t="n">
        <v>7247</v>
      </c>
      <c r="H1722" s="256" t="n">
        <v>6860</v>
      </c>
      <c r="I1722" s="255" t="n"/>
      <c r="J1722" s="59">
        <f>+(((G1722-F1722)-(H1722-F1722))/(H1722-F1722))*100</f>
        <v/>
      </c>
      <c r="K1722" s="257" t="n"/>
      <c r="L1722" s="258">
        <f>AVERAGE(J1722:J1723)</f>
        <v/>
      </c>
      <c r="M1722" s="258">
        <f>_xlfn.STDEV.S(J1722,J1723)</f>
        <v/>
      </c>
      <c r="N1722" s="295" t="n"/>
      <c r="O1722" s="295" t="n"/>
      <c r="P1722" s="207">
        <f>+(((H1722-F1722)/1000)*1000)/10</f>
        <v/>
      </c>
      <c r="Q1722" s="207">
        <f>AVERAGE(P1722:P1723)</f>
        <v/>
      </c>
      <c r="R1722" s="26" t="inlineStr">
        <is>
          <t>FALSO</t>
        </is>
      </c>
      <c r="S1722" s="26" t="inlineStr">
        <is>
          <t>FALSO</t>
        </is>
      </c>
      <c r="T1722" s="211" t="n"/>
      <c r="U1722" s="211" t="n"/>
      <c r="V1722" s="290" t="inlineStr">
        <is>
          <t>Se descarta</t>
        </is>
      </c>
    </row>
    <row r="1723" hidden="1" ht="15.75" customHeight="1" s="412">
      <c r="A1723" s="199" t="n">
        <v>4796</v>
      </c>
      <c r="B1723" s="200" t="n">
        <v>180</v>
      </c>
      <c r="C1723" s="255" t="n">
        <v>311</v>
      </c>
      <c r="D1723" s="255" t="n">
        <v>17</v>
      </c>
      <c r="E1723" s="58" t="n">
        <v>43619</v>
      </c>
      <c r="F1723" s="255" t="n">
        <v>5282</v>
      </c>
      <c r="G1723" s="255" t="n">
        <v>7177</v>
      </c>
      <c r="H1723" s="256" t="n">
        <v>6822</v>
      </c>
      <c r="I1723" s="255" t="n"/>
      <c r="J1723" s="59">
        <f>+(((G1723-F1723)-(H1723-F1723))/(H1723-F1723))*100</f>
        <v/>
      </c>
      <c r="K1723" s="257" t="n"/>
      <c r="L1723" s="259" t="n"/>
      <c r="M1723" s="259" t="n"/>
      <c r="N1723" s="295" t="n"/>
      <c r="O1723" s="295" t="n"/>
      <c r="P1723" s="207">
        <f>+(((H1723-F1723)/1000)*1000)/10</f>
        <v/>
      </c>
      <c r="Q1723" s="207" t="n"/>
      <c r="R1723" s="26" t="inlineStr">
        <is>
          <t>FALSO</t>
        </is>
      </c>
      <c r="S1723" s="26" t="inlineStr">
        <is>
          <t>FALSO</t>
        </is>
      </c>
      <c r="T1723" s="211" t="n"/>
      <c r="U1723" s="211" t="n"/>
      <c r="V1723" s="290" t="inlineStr">
        <is>
          <t>Se descarta</t>
        </is>
      </c>
    </row>
    <row r="1724" hidden="1" ht="15.75" customHeight="1" s="412">
      <c r="A1724" s="199" t="n">
        <v>5387</v>
      </c>
      <c r="B1724" s="200" t="n">
        <v>125</v>
      </c>
      <c r="C1724" s="252" t="n">
        <v>311</v>
      </c>
      <c r="D1724" s="252" t="n">
        <v>19</v>
      </c>
      <c r="E1724" s="139" t="n">
        <v>43637</v>
      </c>
      <c r="F1724" s="252" t="n">
        <v>5217</v>
      </c>
      <c r="G1724" s="252" t="n">
        <v>7391</v>
      </c>
      <c r="H1724" s="253" t="n">
        <v>6980</v>
      </c>
      <c r="I1724" s="252" t="n">
        <v>7</v>
      </c>
      <c r="J1724" s="261">
        <f>+(((G1724-F1724)-(H1724-F1724))/(H1724-F1724))*100</f>
        <v/>
      </c>
      <c r="K1724" s="262" t="n"/>
      <c r="L1724" s="263">
        <f>AVERAGE(J1724:J1725)</f>
        <v/>
      </c>
      <c r="M1724" s="263">
        <f>_xlfn.STDEV.S(J1724,J1725)</f>
        <v/>
      </c>
      <c r="N1724" s="295" t="n"/>
      <c r="O1724" s="295" t="n"/>
      <c r="P1724" s="207">
        <f>+(((H1724-F1724)/1000)*1000)/10</f>
        <v/>
      </c>
      <c r="Q1724" s="207">
        <f>AVERAGE(P1724:P1725)</f>
        <v/>
      </c>
      <c r="R1724" s="26" t="inlineStr">
        <is>
          <t>FALSO</t>
        </is>
      </c>
      <c r="S1724" s="26" t="inlineStr">
        <is>
          <t>FALSO</t>
        </is>
      </c>
      <c r="T1724" s="211" t="n"/>
      <c r="U1724" s="211" t="n"/>
      <c r="V1724" s="290" t="inlineStr">
        <is>
          <t>Se descarta</t>
        </is>
      </c>
    </row>
    <row r="1725" hidden="1" ht="15.75" customHeight="1" s="412">
      <c r="A1725" s="199" t="n">
        <v>5388</v>
      </c>
      <c r="B1725" s="200" t="n">
        <v>126</v>
      </c>
      <c r="C1725" s="252" t="n">
        <v>311</v>
      </c>
      <c r="D1725" s="252" t="n">
        <v>19</v>
      </c>
      <c r="E1725" s="139" t="n">
        <v>43637</v>
      </c>
      <c r="F1725" s="252" t="n">
        <v>5232</v>
      </c>
      <c r="G1725" s="252" t="n">
        <v>7156</v>
      </c>
      <c r="H1725" s="253" t="n">
        <v>6792</v>
      </c>
      <c r="I1725" s="252" t="n"/>
      <c r="J1725" s="261">
        <f>+(((G1725-F1725)-(H1725-F1725))/(H1725-F1725))*100</f>
        <v/>
      </c>
      <c r="K1725" s="262" t="n"/>
      <c r="L1725" s="207" t="n"/>
      <c r="M1725" s="207" t="n"/>
      <c r="N1725" s="295" t="n"/>
      <c r="O1725" s="295" t="n"/>
      <c r="P1725" s="207">
        <f>+(((H1725-F1725)/1000)*1000)/10</f>
        <v/>
      </c>
      <c r="Q1725" s="207" t="n"/>
      <c r="R1725" s="26" t="inlineStr">
        <is>
          <t>FALSO</t>
        </is>
      </c>
      <c r="S1725" s="26" t="inlineStr">
        <is>
          <t>FALSO</t>
        </is>
      </c>
      <c r="T1725" s="211" t="n"/>
      <c r="U1725" s="211" t="n"/>
      <c r="V1725" s="290" t="inlineStr">
        <is>
          <t>Se descarta</t>
        </is>
      </c>
    </row>
    <row r="1726" hidden="1" ht="15.75" customHeight="1" s="412">
      <c r="A1726" s="199" t="n">
        <v>6091</v>
      </c>
      <c r="B1726" s="200" t="n">
        <v>169</v>
      </c>
      <c r="C1726" s="252" t="n">
        <v>311</v>
      </c>
      <c r="D1726" s="252" t="n">
        <v>22</v>
      </c>
      <c r="E1726" s="139" t="n">
        <v>43685</v>
      </c>
      <c r="F1726" s="252" t="n">
        <v>5223</v>
      </c>
      <c r="G1726" s="252" t="n">
        <v>7183</v>
      </c>
      <c r="H1726" s="253" t="n">
        <v>6891</v>
      </c>
      <c r="I1726" s="252" t="n">
        <v>7</v>
      </c>
      <c r="J1726" s="47">
        <f>+(((G1726-F1726)-(H1726-F1726))/(H1726-F1726))*100</f>
        <v/>
      </c>
      <c r="K1726" s="249" t="n"/>
      <c r="L1726" s="250">
        <f>AVERAGE(J1726:J1727)</f>
        <v/>
      </c>
      <c r="M1726" s="250">
        <f>_xlfn.STDEV.S(J1726,J1727)</f>
        <v/>
      </c>
      <c r="N1726" s="295" t="n"/>
      <c r="O1726" s="295" t="n"/>
      <c r="P1726" s="207">
        <f>+(((H1726-F1726)/1000)*1000)/10</f>
        <v/>
      </c>
      <c r="Q1726" s="207">
        <f>AVERAGE(P1726:P1727)</f>
        <v/>
      </c>
      <c r="R1726" s="26" t="inlineStr">
        <is>
          <t>FALSO</t>
        </is>
      </c>
      <c r="S1726" s="26" t="inlineStr">
        <is>
          <t>FALSO</t>
        </is>
      </c>
      <c r="T1726" s="211" t="n"/>
      <c r="U1726" s="211" t="n"/>
      <c r="V1726" s="290" t="inlineStr">
        <is>
          <t>Se descarta</t>
        </is>
      </c>
    </row>
    <row r="1727" hidden="1" ht="15.75" customHeight="1" s="412">
      <c r="A1727" s="199" t="n">
        <v>6092</v>
      </c>
      <c r="B1727" s="200" t="n">
        <v>169</v>
      </c>
      <c r="C1727" s="252" t="n">
        <v>311</v>
      </c>
      <c r="D1727" s="252" t="n">
        <v>22</v>
      </c>
      <c r="E1727" s="139" t="n">
        <v>43685</v>
      </c>
      <c r="F1727" s="252" t="n">
        <v>5223</v>
      </c>
      <c r="G1727" s="252" t="n">
        <v>7338</v>
      </c>
      <c r="H1727" s="253" t="n">
        <v>7022</v>
      </c>
      <c r="I1727" s="252" t="n"/>
      <c r="J1727" s="47">
        <f>+(((G1727-F1727)-(H1727-F1727))/(H1727-F1727))*100</f>
        <v/>
      </c>
      <c r="K1727" s="249" t="n"/>
      <c r="L1727" s="251" t="n"/>
      <c r="M1727" s="251" t="n"/>
      <c r="N1727" s="295" t="n"/>
      <c r="O1727" s="295" t="n"/>
      <c r="P1727" s="207">
        <f>+(((H1727-F1727)/1000)*1000)/10</f>
        <v/>
      </c>
      <c r="Q1727" s="207" t="n"/>
      <c r="R1727" s="26" t="inlineStr">
        <is>
          <t>FALSO</t>
        </is>
      </c>
      <c r="S1727" s="26" t="inlineStr">
        <is>
          <t>FALSO</t>
        </is>
      </c>
      <c r="T1727" s="211" t="n"/>
      <c r="U1727" s="211" t="n"/>
      <c r="V1727" s="290" t="inlineStr">
        <is>
          <t>Se descarta</t>
        </is>
      </c>
    </row>
    <row r="1728" hidden="1" ht="15.75" customHeight="1" s="412">
      <c r="A1728" s="199" t="n">
        <v>3801</v>
      </c>
      <c r="B1728" s="200" t="n">
        <v>223</v>
      </c>
      <c r="C1728" s="223" t="n">
        <v>312</v>
      </c>
      <c r="D1728" s="223" t="n">
        <v>14</v>
      </c>
      <c r="E1728" s="73" t="n">
        <v>43591</v>
      </c>
      <c r="F1728" s="223" t="n">
        <v>5225</v>
      </c>
      <c r="G1728" s="224" t="n">
        <v>8533</v>
      </c>
      <c r="H1728" s="225" t="n">
        <v>7212</v>
      </c>
      <c r="I1728" s="223" t="n">
        <v>2</v>
      </c>
      <c r="J1728" s="74">
        <f>+(((G1728-F1728)-(H1728-F1728))/(H1728-F1728))*100</f>
        <v/>
      </c>
      <c r="K1728" s="233" t="inlineStr">
        <is>
          <t>1/2</t>
        </is>
      </c>
      <c r="L1728" s="227">
        <f>AVERAGE(J1728:J1729)</f>
        <v/>
      </c>
      <c r="M1728" s="227">
        <f>_xlfn.STDEV.S(J1728,J1729)</f>
        <v/>
      </c>
      <c r="N1728" s="295" t="n">
        <v>3</v>
      </c>
      <c r="O1728" s="295" t="n"/>
      <c r="P1728" s="207">
        <f>+(((H1728-F1728)/1000)*1000)/10</f>
        <v/>
      </c>
      <c r="Q1728" s="207">
        <f>AVERAGE(P1728:P1729)</f>
        <v/>
      </c>
      <c r="R1728" s="26" t="inlineStr">
        <is>
          <t>FALSO</t>
        </is>
      </c>
      <c r="S1728" s="26" t="inlineStr">
        <is>
          <t>FALSO</t>
        </is>
      </c>
      <c r="T1728" s="211" t="n"/>
      <c r="U1728" s="211" t="n"/>
      <c r="V1728" s="290" t="inlineStr">
        <is>
          <t>Se descarta</t>
        </is>
      </c>
    </row>
    <row r="1729" hidden="1" ht="15.75" customHeight="1" s="412">
      <c r="A1729" s="199" t="n">
        <v>3802</v>
      </c>
      <c r="B1729" s="200" t="n">
        <v>224</v>
      </c>
      <c r="C1729" s="223" t="n">
        <v>312</v>
      </c>
      <c r="D1729" s="223" t="n">
        <v>14</v>
      </c>
      <c r="E1729" s="73" t="n">
        <v>43591</v>
      </c>
      <c r="F1729" s="223" t="n">
        <v>5231</v>
      </c>
      <c r="G1729" s="224" t="n">
        <v>9045</v>
      </c>
      <c r="H1729" s="225" t="n">
        <v>7478</v>
      </c>
      <c r="I1729" s="223" t="n"/>
      <c r="J1729" s="74">
        <f>+(((G1729-F1729)-(H1729-F1729))/(H1729-F1729))*100</f>
        <v/>
      </c>
      <c r="K1729" s="233" t="n"/>
      <c r="L1729" s="228" t="n"/>
      <c r="M1729" s="228" t="n"/>
      <c r="N1729" s="295" t="n"/>
      <c r="O1729" s="295" t="n"/>
      <c r="P1729" s="207">
        <f>+(((H1729-F1729)/1000)*1000)/10</f>
        <v/>
      </c>
      <c r="Q1729" s="207" t="n"/>
      <c r="R1729" s="26" t="inlineStr">
        <is>
          <t>FALSO</t>
        </is>
      </c>
      <c r="S1729" s="26" t="inlineStr">
        <is>
          <t>FALSO</t>
        </is>
      </c>
      <c r="T1729" s="211" t="n"/>
      <c r="U1729" s="211" t="n"/>
      <c r="V1729" s="290" t="inlineStr">
        <is>
          <t>Se descarta</t>
        </is>
      </c>
    </row>
    <row r="1730" hidden="1" ht="15.75" customHeight="1" s="412">
      <c r="A1730" s="199" t="n">
        <v>4461</v>
      </c>
      <c r="B1730" s="200" t="n">
        <v>167</v>
      </c>
      <c r="C1730" s="223" t="n">
        <v>312</v>
      </c>
      <c r="D1730" s="223" t="n">
        <v>16</v>
      </c>
      <c r="E1730" s="73" t="n">
        <v>43607</v>
      </c>
      <c r="F1730" s="223" t="n">
        <v>5280</v>
      </c>
      <c r="G1730" s="223" t="n">
        <v>9129</v>
      </c>
      <c r="H1730" s="225" t="n">
        <v>7924</v>
      </c>
      <c r="I1730" s="223" t="n">
        <v>2</v>
      </c>
      <c r="J1730" s="74">
        <f>+(((G1730-F1730)-(H1730-F1730))/(H1730-F1730))*100</f>
        <v/>
      </c>
      <c r="K1730" s="233" t="inlineStr">
        <is>
          <t>MF</t>
        </is>
      </c>
      <c r="L1730" s="227">
        <f>AVERAGE(J1730:J1731)</f>
        <v/>
      </c>
      <c r="M1730" s="227">
        <f>_xlfn.STDEV.S(J1730,J1731)</f>
        <v/>
      </c>
      <c r="N1730" s="295" t="n"/>
      <c r="O1730" s="295" t="n"/>
      <c r="P1730" s="207">
        <f>+(((H1730-F1730)/1000)*1000)/10</f>
        <v/>
      </c>
      <c r="Q1730" s="207">
        <f>AVERAGE(P1730:P1731)</f>
        <v/>
      </c>
      <c r="R1730" s="26" t="inlineStr">
        <is>
          <t>FALSO</t>
        </is>
      </c>
      <c r="S1730" s="26" t="inlineStr">
        <is>
          <t>FALSO</t>
        </is>
      </c>
      <c r="T1730" s="211" t="n"/>
      <c r="U1730" s="211" t="n"/>
      <c r="V1730" s="290" t="inlineStr">
        <is>
          <t>Se descarta</t>
        </is>
      </c>
    </row>
    <row r="1731" hidden="1" ht="15.75" customHeight="1" s="412">
      <c r="A1731" s="199" t="n">
        <v>4462</v>
      </c>
      <c r="B1731" s="200" t="n">
        <v>168</v>
      </c>
      <c r="C1731" s="223" t="n">
        <v>312</v>
      </c>
      <c r="D1731" s="223" t="n">
        <v>16</v>
      </c>
      <c r="E1731" s="73" t="n">
        <v>43607</v>
      </c>
      <c r="F1731" s="223" t="n">
        <v>5212</v>
      </c>
      <c r="G1731" s="223" t="n">
        <v>8565</v>
      </c>
      <c r="H1731" s="225" t="n">
        <v>7512</v>
      </c>
      <c r="I1731" s="223" t="n"/>
      <c r="J1731" s="74">
        <f>+(((G1731-F1731)-(H1731-F1731))/(H1731-F1731))*100</f>
        <v/>
      </c>
      <c r="K1731" s="233" t="n"/>
      <c r="L1731" s="228" t="n"/>
      <c r="M1731" s="228" t="n"/>
      <c r="N1731" s="295" t="n"/>
      <c r="O1731" s="295" t="n"/>
      <c r="P1731" s="207">
        <f>+(((H1731-F1731)/1000)*1000)/10</f>
        <v/>
      </c>
      <c r="Q1731" s="207" t="n"/>
      <c r="R1731" s="26" t="inlineStr">
        <is>
          <t>FALSO</t>
        </is>
      </c>
      <c r="S1731" s="26" t="inlineStr">
        <is>
          <t>FALSO</t>
        </is>
      </c>
      <c r="T1731" s="211" t="n"/>
      <c r="U1731" s="211" t="n"/>
      <c r="V1731" s="290" t="inlineStr">
        <is>
          <t>Se descarta</t>
        </is>
      </c>
    </row>
    <row r="1732" ht="15.75" customHeight="1" s="412">
      <c r="A1732" s="199" t="n">
        <v>5107</v>
      </c>
      <c r="B1732" s="200" t="n">
        <v>167</v>
      </c>
      <c r="C1732" s="223" t="n">
        <v>312</v>
      </c>
      <c r="D1732" s="223" t="n">
        <v>18</v>
      </c>
      <c r="E1732" s="73" t="n">
        <v>43626</v>
      </c>
      <c r="F1732" s="223" t="n">
        <v>5280</v>
      </c>
      <c r="G1732" s="223" t="n">
        <v>9212</v>
      </c>
      <c r="H1732" s="225" t="n">
        <v>8156</v>
      </c>
      <c r="I1732" s="223" t="n">
        <v>5</v>
      </c>
      <c r="J1732" s="74">
        <f>+(((G1732-F1732)-(H1732-F1732))/(H1732-F1732))*100</f>
        <v/>
      </c>
      <c r="K1732" s="233" t="n"/>
      <c r="L1732" s="227">
        <f>AVERAGE(J1732:J1733)</f>
        <v/>
      </c>
      <c r="M1732" s="227">
        <f>_xlfn.STDEV.S(J1732,J1733)</f>
        <v/>
      </c>
      <c r="N1732" s="295" t="n"/>
      <c r="O1732" s="295" t="n"/>
      <c r="P1732" s="207">
        <f>+(((H1732-F1732)/1000)*1000)/10</f>
        <v/>
      </c>
      <c r="Q1732" s="207">
        <f>AVERAGE(P1732:P1733)</f>
        <v/>
      </c>
      <c r="R1732" s="26" t="inlineStr">
        <is>
          <t>VERDADERO</t>
        </is>
      </c>
      <c r="S1732" s="26" t="inlineStr">
        <is>
          <t>FALSO</t>
        </is>
      </c>
      <c r="T1732" s="211" t="n"/>
      <c r="U1732" s="211" t="n"/>
      <c r="V1732" s="290" t="inlineStr">
        <is>
          <t>Plot válido</t>
        </is>
      </c>
    </row>
    <row r="1733" ht="15.75" customHeight="1" s="412">
      <c r="A1733" s="199" t="n">
        <v>5108</v>
      </c>
      <c r="B1733" s="200" t="n">
        <v>168</v>
      </c>
      <c r="C1733" s="223" t="n">
        <v>312</v>
      </c>
      <c r="D1733" s="223" t="n">
        <v>18</v>
      </c>
      <c r="E1733" s="73" t="n">
        <v>43626</v>
      </c>
      <c r="F1733" s="223" t="n">
        <v>5212</v>
      </c>
      <c r="G1733" s="223" t="n">
        <v>9079</v>
      </c>
      <c r="H1733" s="225" t="n">
        <v>8017</v>
      </c>
      <c r="I1733" s="223" t="n"/>
      <c r="J1733" s="74">
        <f>+(((G1733-F1733)-(H1733-F1733))/(H1733-F1733))*100</f>
        <v/>
      </c>
      <c r="K1733" s="233" t="n"/>
      <c r="L1733" s="228" t="n"/>
      <c r="M1733" s="228" t="n"/>
      <c r="N1733" s="295" t="n"/>
      <c r="O1733" s="295" t="n"/>
      <c r="P1733" s="207">
        <f>+(((H1733-F1733)/1000)*1000)/10</f>
        <v/>
      </c>
      <c r="Q1733" s="207" t="n"/>
      <c r="R1733" s="26" t="inlineStr">
        <is>
          <t>FALSO</t>
        </is>
      </c>
      <c r="S1733" s="26" t="inlineStr">
        <is>
          <t>FALSO</t>
        </is>
      </c>
      <c r="T1733" s="211" t="n"/>
      <c r="U1733" s="211" t="n"/>
      <c r="V1733" s="290" t="inlineStr">
        <is>
          <t>Plot válido</t>
        </is>
      </c>
    </row>
    <row r="1734" ht="15.75" customHeight="1" s="412">
      <c r="A1734" s="199" t="n">
        <v>6093</v>
      </c>
      <c r="B1734" s="200" t="n">
        <v>170</v>
      </c>
      <c r="C1734" s="252" t="n">
        <v>312</v>
      </c>
      <c r="D1734" s="252" t="n">
        <v>22</v>
      </c>
      <c r="E1734" s="139" t="n">
        <v>43685</v>
      </c>
      <c r="F1734" s="252" t="n">
        <v>5223</v>
      </c>
      <c r="G1734" s="252" t="n">
        <v>8268</v>
      </c>
      <c r="H1734" s="253" t="n">
        <v>7800</v>
      </c>
      <c r="I1734" s="252" t="n">
        <v>5</v>
      </c>
      <c r="J1734" s="47">
        <f>+(((G1734-F1734)-(H1734-F1734))/(H1734-F1734))*100</f>
        <v/>
      </c>
      <c r="K1734" s="249" t="n"/>
      <c r="L1734" s="250">
        <f>AVERAGE(J1734:J1735)</f>
        <v/>
      </c>
      <c r="M1734" s="250">
        <f>_xlfn.STDEV.S(J1734,J1735)</f>
        <v/>
      </c>
      <c r="N1734" s="295" t="n"/>
      <c r="O1734" s="295" t="n"/>
      <c r="P1734" s="207">
        <f>+(((H1734-F1734)/1000)*1000)/10</f>
        <v/>
      </c>
      <c r="Q1734" s="207">
        <f>AVERAGE(P1734:P1735)</f>
        <v/>
      </c>
      <c r="R1734" s="26" t="inlineStr">
        <is>
          <t>FALSO</t>
        </is>
      </c>
      <c r="S1734" s="26" t="inlineStr">
        <is>
          <t>FALSO</t>
        </is>
      </c>
      <c r="T1734" s="211" t="n"/>
      <c r="U1734" s="211" t="n"/>
      <c r="V1734" s="290" t="inlineStr">
        <is>
          <t>Plot válido</t>
        </is>
      </c>
    </row>
    <row r="1735" ht="15.75" customHeight="1" s="412">
      <c r="A1735" s="199" t="n">
        <v>6094</v>
      </c>
      <c r="B1735" s="200" t="n">
        <v>170</v>
      </c>
      <c r="C1735" s="252" t="n">
        <v>312</v>
      </c>
      <c r="D1735" s="252" t="n">
        <v>22</v>
      </c>
      <c r="E1735" s="139" t="n">
        <v>43685</v>
      </c>
      <c r="F1735" s="252" t="n">
        <v>5223</v>
      </c>
      <c r="G1735" s="252" t="n">
        <v>8140</v>
      </c>
      <c r="H1735" s="253" t="n">
        <v>7694</v>
      </c>
      <c r="I1735" s="252" t="n"/>
      <c r="J1735" s="47">
        <f>+(((G1735-F1735)-(H1735-F1735))/(H1735-F1735))*100</f>
        <v/>
      </c>
      <c r="K1735" s="249" t="n"/>
      <c r="L1735" s="251" t="n"/>
      <c r="M1735" s="251" t="n"/>
      <c r="N1735" s="295" t="n"/>
      <c r="O1735" s="295" t="n"/>
      <c r="P1735" s="207">
        <f>+(((H1735-F1735)/1000)*1000)/10</f>
        <v/>
      </c>
      <c r="Q1735" s="207" t="n"/>
      <c r="R1735" s="26" t="inlineStr">
        <is>
          <t>FALSO</t>
        </is>
      </c>
      <c r="S1735" s="26" t="inlineStr">
        <is>
          <t>FALSO</t>
        </is>
      </c>
      <c r="T1735" s="211" t="n"/>
      <c r="U1735" s="211" t="n"/>
      <c r="V1735" s="290" t="inlineStr">
        <is>
          <t>Plot válido</t>
        </is>
      </c>
    </row>
    <row r="1736" ht="15.75" customHeight="1" s="412">
      <c r="A1736" s="199" t="n">
        <v>3803</v>
      </c>
      <c r="B1736" s="200" t="n">
        <v>225</v>
      </c>
      <c r="C1736" s="246" t="n">
        <v>313</v>
      </c>
      <c r="D1736" s="246" t="n">
        <v>14</v>
      </c>
      <c r="E1736" s="46" t="n">
        <v>43591</v>
      </c>
      <c r="F1736" s="246" t="n">
        <v>5260</v>
      </c>
      <c r="G1736" s="247" t="n">
        <v>9267</v>
      </c>
      <c r="H1736" s="248" t="n">
        <v>7714</v>
      </c>
      <c r="I1736" s="246" t="n">
        <v>2</v>
      </c>
      <c r="J1736" s="47">
        <f>+(((G1736-F1736)-(H1736-F1736))/(H1736-F1736))*100</f>
        <v/>
      </c>
      <c r="K1736" s="249" t="inlineStr">
        <is>
          <t>1/4</t>
        </is>
      </c>
      <c r="L1736" s="250">
        <f>AVERAGE(J1736:J1737)</f>
        <v/>
      </c>
      <c r="M1736" s="250">
        <f>_xlfn.STDEV.S(J1736,J1737)</f>
        <v/>
      </c>
      <c r="N1736" s="295" t="n">
        <v>2</v>
      </c>
      <c r="O1736" s="295" t="n"/>
      <c r="P1736" s="207">
        <f>+(((H1736-F1736)/1000)*1000)/10</f>
        <v/>
      </c>
      <c r="Q1736" s="207">
        <f>AVERAGE(P1736:P1737)</f>
        <v/>
      </c>
      <c r="R1736" s="26" t="inlineStr">
        <is>
          <t>FALSO</t>
        </is>
      </c>
      <c r="S1736" s="26" t="inlineStr">
        <is>
          <t>FALSO</t>
        </is>
      </c>
      <c r="T1736" s="211" t="n"/>
      <c r="U1736" s="211" t="n"/>
      <c r="V1736" s="290" t="inlineStr">
        <is>
          <t>Plot válido</t>
        </is>
      </c>
    </row>
    <row r="1737" ht="15.75" customHeight="1" s="412">
      <c r="A1737" s="199" t="n">
        <v>3804</v>
      </c>
      <c r="B1737" s="200" t="n">
        <v>226</v>
      </c>
      <c r="C1737" s="246" t="n">
        <v>313</v>
      </c>
      <c r="D1737" s="246" t="n">
        <v>14</v>
      </c>
      <c r="E1737" s="46" t="n">
        <v>43591</v>
      </c>
      <c r="F1737" s="246" t="n">
        <v>5197</v>
      </c>
      <c r="G1737" s="247" t="n">
        <v>8706</v>
      </c>
      <c r="H1737" s="248" t="n">
        <v>7339</v>
      </c>
      <c r="I1737" s="246" t="n"/>
      <c r="J1737" s="47">
        <f>+(((G1737-F1737)-(H1737-F1737))/(H1737-F1737))*100</f>
        <v/>
      </c>
      <c r="K1737" s="249" t="n"/>
      <c r="L1737" s="251" t="n"/>
      <c r="M1737" s="251" t="n"/>
      <c r="N1737" s="295" t="n"/>
      <c r="O1737" s="295" t="n"/>
      <c r="P1737" s="207">
        <f>+(((H1737-F1737)/1000)*1000)/10</f>
        <v/>
      </c>
      <c r="Q1737" s="207" t="n"/>
      <c r="R1737" s="26" t="inlineStr">
        <is>
          <t>FALSO</t>
        </is>
      </c>
      <c r="S1737" s="26" t="inlineStr">
        <is>
          <t>FALSO</t>
        </is>
      </c>
      <c r="T1737" s="211" t="n"/>
      <c r="U1737" s="211" t="n"/>
      <c r="V1737" s="290" t="inlineStr">
        <is>
          <t>Plot válido</t>
        </is>
      </c>
    </row>
    <row r="1738" ht="15.75" customHeight="1" s="412">
      <c r="A1738" s="199" t="n">
        <v>4463</v>
      </c>
      <c r="B1738" s="200" t="n">
        <v>169</v>
      </c>
      <c r="C1738" s="246" t="n">
        <v>313</v>
      </c>
      <c r="D1738" s="246" t="n">
        <v>16</v>
      </c>
      <c r="E1738" s="46" t="n">
        <v>43607</v>
      </c>
      <c r="F1738" s="246" t="n">
        <v>5223</v>
      </c>
      <c r="G1738" s="246" t="n">
        <v>8971</v>
      </c>
      <c r="H1738" s="248" t="n">
        <v>7854</v>
      </c>
      <c r="I1738" s="246" t="n">
        <v>2</v>
      </c>
      <c r="J1738" s="47">
        <f>+(((G1738-F1738)-(H1738-F1738))/(H1738-F1738))*100</f>
        <v/>
      </c>
      <c r="K1738" s="249" t="inlineStr">
        <is>
          <t>MF</t>
        </is>
      </c>
      <c r="L1738" s="250">
        <f>AVERAGE(J1738:J1739)</f>
        <v/>
      </c>
      <c r="M1738" s="250">
        <f>_xlfn.STDEV.S(J1738,J1739)</f>
        <v/>
      </c>
      <c r="N1738" s="295" t="n"/>
      <c r="O1738" s="295" t="n"/>
      <c r="P1738" s="207">
        <f>+(((H1738-F1738)/1000)*1000)/10</f>
        <v/>
      </c>
      <c r="Q1738" s="207">
        <f>AVERAGE(P1738:P1739)</f>
        <v/>
      </c>
      <c r="R1738" s="26" t="inlineStr">
        <is>
          <t>FALSO</t>
        </is>
      </c>
      <c r="S1738" s="26" t="inlineStr">
        <is>
          <t>FALSO</t>
        </is>
      </c>
      <c r="T1738" s="211" t="n"/>
      <c r="U1738" s="211" t="n"/>
      <c r="V1738" s="290" t="inlineStr">
        <is>
          <t>Plot válido</t>
        </is>
      </c>
    </row>
    <row r="1739" ht="15.75" customHeight="1" s="412">
      <c r="A1739" s="199" t="n">
        <v>4464</v>
      </c>
      <c r="B1739" s="200" t="n">
        <v>170</v>
      </c>
      <c r="C1739" s="246" t="n">
        <v>313</v>
      </c>
      <c r="D1739" s="246" t="n">
        <v>16</v>
      </c>
      <c r="E1739" s="46" t="n">
        <v>43607</v>
      </c>
      <c r="F1739" s="246" t="n">
        <v>5223</v>
      </c>
      <c r="G1739" s="246" t="n">
        <v>8712</v>
      </c>
      <c r="H1739" s="248" t="n">
        <v>7661</v>
      </c>
      <c r="I1739" s="246" t="n"/>
      <c r="J1739" s="47">
        <f>+(((G1739-F1739)-(H1739-F1739))/(H1739-F1739))*100</f>
        <v/>
      </c>
      <c r="K1739" s="249" t="n"/>
      <c r="L1739" s="251" t="n"/>
      <c r="M1739" s="251" t="n"/>
      <c r="N1739" s="295" t="n"/>
      <c r="O1739" s="295" t="n"/>
      <c r="P1739" s="207">
        <f>+(((H1739-F1739)/1000)*1000)/10</f>
        <v/>
      </c>
      <c r="Q1739" s="207" t="n"/>
      <c r="R1739" s="26" t="inlineStr">
        <is>
          <t>FALSO</t>
        </is>
      </c>
      <c r="S1739" s="26" t="inlineStr">
        <is>
          <t>FALSO</t>
        </is>
      </c>
      <c r="T1739" s="211" t="n"/>
      <c r="U1739" s="211" t="n"/>
      <c r="V1739" s="290" t="inlineStr">
        <is>
          <t>Plot válido</t>
        </is>
      </c>
    </row>
    <row r="1740" hidden="1" ht="15.75" customHeight="1" s="412">
      <c r="A1740" s="199" t="n">
        <v>5109</v>
      </c>
      <c r="B1740" s="200" t="n">
        <v>169</v>
      </c>
      <c r="C1740" s="246" t="n">
        <v>313</v>
      </c>
      <c r="D1740" s="246" t="n">
        <v>18</v>
      </c>
      <c r="E1740" s="46" t="n">
        <v>43626</v>
      </c>
      <c r="F1740" s="246" t="n">
        <v>5223</v>
      </c>
      <c r="G1740" s="246" t="n">
        <v>7234</v>
      </c>
      <c r="H1740" s="248" t="n">
        <v>6865</v>
      </c>
      <c r="I1740" s="246" t="n">
        <v>7</v>
      </c>
      <c r="J1740" s="47">
        <f>+(((G1740-F1740)-(H1740-F1740))/(H1740-F1740))*100</f>
        <v/>
      </c>
      <c r="K1740" s="249" t="n"/>
      <c r="L1740" s="250">
        <f>AVERAGE(J1740:J1741)</f>
        <v/>
      </c>
      <c r="M1740" s="250">
        <f>_xlfn.STDEV.S(J1740,J1741)</f>
        <v/>
      </c>
      <c r="N1740" s="295" t="n"/>
      <c r="O1740" s="295" t="n"/>
      <c r="P1740" s="207">
        <f>+(((H1740-F1740)/1000)*1000)/10</f>
        <v/>
      </c>
      <c r="Q1740" s="207">
        <f>AVERAGE(P1740:P1741)</f>
        <v/>
      </c>
      <c r="R1740" s="26" t="inlineStr">
        <is>
          <t>FALSO</t>
        </is>
      </c>
      <c r="S1740" s="26" t="inlineStr">
        <is>
          <t>FALSO</t>
        </is>
      </c>
      <c r="T1740" s="211" t="n"/>
      <c r="U1740" s="211" t="n"/>
      <c r="V1740" s="290" t="inlineStr">
        <is>
          <t>Se descarta</t>
        </is>
      </c>
    </row>
    <row r="1741" hidden="1" ht="15.75" customHeight="1" s="412">
      <c r="A1741" s="199" t="n">
        <v>5110</v>
      </c>
      <c r="B1741" s="200" t="n">
        <v>170</v>
      </c>
      <c r="C1741" s="246" t="n">
        <v>313</v>
      </c>
      <c r="D1741" s="246" t="n">
        <v>18</v>
      </c>
      <c r="E1741" s="46" t="n">
        <v>43626</v>
      </c>
      <c r="F1741" s="246" t="n">
        <v>5223</v>
      </c>
      <c r="G1741" s="246" t="n">
        <v>7273</v>
      </c>
      <c r="H1741" s="248" t="n">
        <v>6887</v>
      </c>
      <c r="I1741" s="246" t="n"/>
      <c r="J1741" s="47">
        <f>+(((G1741-F1741)-(H1741-F1741))/(H1741-F1741))*100</f>
        <v/>
      </c>
      <c r="K1741" s="249" t="n"/>
      <c r="L1741" s="251" t="n"/>
      <c r="M1741" s="251" t="n"/>
      <c r="N1741" s="295" t="n"/>
      <c r="O1741" s="295" t="n"/>
      <c r="P1741" s="207">
        <f>+(((H1741-F1741)/1000)*1000)/10</f>
        <v/>
      </c>
      <c r="Q1741" s="207" t="n"/>
      <c r="R1741" s="26" t="inlineStr">
        <is>
          <t>FALSO</t>
        </is>
      </c>
      <c r="S1741" s="26" t="inlineStr">
        <is>
          <t>FALSO</t>
        </is>
      </c>
      <c r="T1741" s="211" t="n"/>
      <c r="U1741" s="211" t="n"/>
      <c r="V1741" s="290" t="inlineStr">
        <is>
          <t>Se descarta</t>
        </is>
      </c>
    </row>
    <row r="1742" hidden="1" ht="15.75" customHeight="1" s="412">
      <c r="A1742" s="199" t="n">
        <v>5657</v>
      </c>
      <c r="B1742" s="200" t="n">
        <v>101</v>
      </c>
      <c r="C1742" s="252" t="n">
        <v>313</v>
      </c>
      <c r="D1742" s="252" t="n">
        <v>21</v>
      </c>
      <c r="E1742" s="139" t="n">
        <v>43657</v>
      </c>
      <c r="F1742" s="252" t="n">
        <v>5208</v>
      </c>
      <c r="G1742" s="252" t="n">
        <v>8108</v>
      </c>
      <c r="H1742" s="253" t="n">
        <v>7639</v>
      </c>
      <c r="I1742" s="252" t="n">
        <v>7</v>
      </c>
      <c r="J1742" s="47">
        <f>+(((G1742-F1742)-(H1742-F1742))/(H1742-F1742))*100</f>
        <v/>
      </c>
      <c r="K1742" s="249" t="n"/>
      <c r="L1742" s="250">
        <f>AVERAGE(J1742:J1743)</f>
        <v/>
      </c>
      <c r="M1742" s="250">
        <f>_xlfn.STDEV.S(J1742,J1743)</f>
        <v/>
      </c>
      <c r="N1742" s="295" t="n"/>
      <c r="O1742" s="295" t="n"/>
      <c r="P1742" s="207">
        <f>+(((H1742-F1742)/1000)*1000)/10</f>
        <v/>
      </c>
      <c r="Q1742" s="207">
        <f>AVERAGE(P1742:P1743)</f>
        <v/>
      </c>
      <c r="R1742" s="26" t="inlineStr">
        <is>
          <t>FALSO</t>
        </is>
      </c>
      <c r="S1742" s="26" t="inlineStr">
        <is>
          <t>FALSO</t>
        </is>
      </c>
      <c r="T1742" s="211" t="n"/>
      <c r="U1742" s="211" t="n"/>
      <c r="V1742" s="290" t="inlineStr">
        <is>
          <t>Se descarta</t>
        </is>
      </c>
    </row>
    <row r="1743" hidden="1" ht="15.75" customHeight="1" s="412">
      <c r="A1743" s="199" t="n">
        <v>5658</v>
      </c>
      <c r="B1743" s="200" t="n">
        <v>102</v>
      </c>
      <c r="C1743" s="252" t="n">
        <v>313</v>
      </c>
      <c r="D1743" s="252" t="n">
        <v>21</v>
      </c>
      <c r="E1743" s="139" t="n">
        <v>43657</v>
      </c>
      <c r="F1743" s="252" t="n">
        <v>5224</v>
      </c>
      <c r="G1743" s="252" t="n">
        <v>8250</v>
      </c>
      <c r="H1743" s="253" t="n">
        <v>7769</v>
      </c>
      <c r="I1743" s="252" t="n"/>
      <c r="J1743" s="47">
        <f>+(((G1743-F1743)-(H1743-F1743))/(H1743-F1743))*100</f>
        <v/>
      </c>
      <c r="K1743" s="249" t="n"/>
      <c r="L1743" s="251" t="n"/>
      <c r="M1743" s="251" t="n"/>
      <c r="N1743" s="295" t="n"/>
      <c r="O1743" s="295" t="n"/>
      <c r="P1743" s="207">
        <f>+(((H1743-F1743)/1000)*1000)/10</f>
        <v/>
      </c>
      <c r="Q1743" s="207" t="n"/>
      <c r="R1743" s="26" t="inlineStr">
        <is>
          <t>FALSO</t>
        </is>
      </c>
      <c r="S1743" s="26" t="inlineStr">
        <is>
          <t>FALSO</t>
        </is>
      </c>
      <c r="T1743" s="211" t="n"/>
      <c r="U1743" s="211" t="n"/>
      <c r="V1743" s="290" t="inlineStr">
        <is>
          <t>Se descarta</t>
        </is>
      </c>
    </row>
    <row r="1744" hidden="1" ht="15.75" customHeight="1" s="412">
      <c r="A1744" s="199" t="n">
        <v>6095</v>
      </c>
      <c r="B1744" s="200" t="n">
        <v>171</v>
      </c>
      <c r="C1744" s="252" t="n">
        <v>313</v>
      </c>
      <c r="D1744" s="252" t="n">
        <v>22</v>
      </c>
      <c r="E1744" s="139" t="n">
        <v>43685</v>
      </c>
      <c r="F1744" s="252" t="n">
        <v>5259</v>
      </c>
      <c r="G1744" s="252" t="n">
        <v>7932</v>
      </c>
      <c r="H1744" s="253" t="n">
        <v>7538</v>
      </c>
      <c r="I1744" s="252" t="n">
        <v>7</v>
      </c>
      <c r="J1744" s="47">
        <f>+(((G1744-F1744)-(H1744-F1744))/(H1744-F1744))*100</f>
        <v/>
      </c>
      <c r="K1744" s="249" t="n"/>
      <c r="L1744" s="250">
        <f>AVERAGE(J1744:J1745)</f>
        <v/>
      </c>
      <c r="M1744" s="250">
        <f>_xlfn.STDEV.S(J1744,J1745)</f>
        <v/>
      </c>
      <c r="N1744" s="295" t="n"/>
      <c r="O1744" s="295" t="n"/>
      <c r="P1744" s="207">
        <f>+(((H1744-F1744)/1000)*1000)/10</f>
        <v/>
      </c>
      <c r="Q1744" s="207">
        <f>AVERAGE(P1744:P1745)</f>
        <v/>
      </c>
      <c r="R1744" s="26" t="inlineStr">
        <is>
          <t>FALSO</t>
        </is>
      </c>
      <c r="S1744" s="26" t="inlineStr">
        <is>
          <t>FALSO</t>
        </is>
      </c>
      <c r="T1744" s="211" t="n"/>
      <c r="U1744" s="211" t="n"/>
      <c r="V1744" s="290" t="inlineStr">
        <is>
          <t>Se descarta</t>
        </is>
      </c>
    </row>
    <row r="1745" hidden="1" ht="15.75" customHeight="1" s="412">
      <c r="A1745" s="199" t="n">
        <v>6096</v>
      </c>
      <c r="B1745" s="200" t="n">
        <v>171</v>
      </c>
      <c r="C1745" s="252" t="n">
        <v>313</v>
      </c>
      <c r="D1745" s="252" t="n">
        <v>22</v>
      </c>
      <c r="E1745" s="139" t="n">
        <v>43685</v>
      </c>
      <c r="F1745" s="252" t="n">
        <v>5259</v>
      </c>
      <c r="G1745" s="252" t="n">
        <v>7984</v>
      </c>
      <c r="H1745" s="253" t="n">
        <v>7591</v>
      </c>
      <c r="I1745" s="252" t="n"/>
      <c r="J1745" s="47">
        <f>+(((G1745-F1745)-(H1745-F1745))/(H1745-F1745))*100</f>
        <v/>
      </c>
      <c r="K1745" s="249" t="n"/>
      <c r="L1745" s="251" t="n"/>
      <c r="M1745" s="251" t="n"/>
      <c r="N1745" s="295" t="n"/>
      <c r="O1745" s="295" t="n"/>
      <c r="P1745" s="207">
        <f>+(((H1745-F1745)/1000)*1000)/10</f>
        <v/>
      </c>
      <c r="Q1745" s="207" t="n"/>
      <c r="R1745" s="26" t="inlineStr">
        <is>
          <t>FALSO</t>
        </is>
      </c>
      <c r="S1745" s="26" t="inlineStr">
        <is>
          <t>FALSO</t>
        </is>
      </c>
      <c r="T1745" s="211" t="n"/>
      <c r="U1745" s="211" t="n"/>
      <c r="V1745" s="290" t="inlineStr">
        <is>
          <t>Se descarta</t>
        </is>
      </c>
    </row>
    <row r="1746" hidden="1" ht="15.75" customHeight="1" s="412">
      <c r="A1746" s="199" t="n">
        <v>3431</v>
      </c>
      <c r="B1746" s="200" t="n">
        <v>187</v>
      </c>
      <c r="C1746" s="255" t="n">
        <v>314</v>
      </c>
      <c r="D1746" s="255" t="n">
        <v>13</v>
      </c>
      <c r="E1746" s="58" t="n">
        <v>43587</v>
      </c>
      <c r="F1746" s="255" t="n">
        <v>5214</v>
      </c>
      <c r="G1746" s="255" t="n">
        <v>9077</v>
      </c>
      <c r="H1746" s="256" t="n">
        <v>7919</v>
      </c>
      <c r="I1746" s="255" t="n">
        <v>1</v>
      </c>
      <c r="J1746" s="59">
        <f>+(((G1746-F1746)-(H1746-F1746))/(H1746-F1746))*100</f>
        <v/>
      </c>
      <c r="K1746" s="257" t="inlineStr">
        <is>
          <t>28/4</t>
        </is>
      </c>
      <c r="L1746" s="258">
        <f>AVERAGE(J1746:J1747)</f>
        <v/>
      </c>
      <c r="M1746" s="258">
        <f>_xlfn.STDEV.S(J1746,J1747)</f>
        <v/>
      </c>
      <c r="N1746" s="295" t="n">
        <v>1</v>
      </c>
      <c r="O1746" s="295" t="n"/>
      <c r="P1746" s="207">
        <f>+(((H1746-F1746)/1000)*1000)/10</f>
        <v/>
      </c>
      <c r="Q1746" s="207">
        <f>AVERAGE(P1746:P1747)</f>
        <v/>
      </c>
      <c r="R1746" s="26" t="inlineStr">
        <is>
          <t>FALSO</t>
        </is>
      </c>
      <c r="S1746" s="26" t="inlineStr">
        <is>
          <t>FALSO</t>
        </is>
      </c>
      <c r="T1746" s="211" t="n"/>
      <c r="U1746" s="211" t="n"/>
      <c r="V1746" s="290" t="inlineStr">
        <is>
          <t>Se descarta</t>
        </is>
      </c>
    </row>
    <row r="1747" hidden="1" ht="15.75" customHeight="1" s="412">
      <c r="A1747" s="199" t="n">
        <v>3432</v>
      </c>
      <c r="B1747" s="200" t="n">
        <v>188</v>
      </c>
      <c r="C1747" s="255" t="n">
        <v>314</v>
      </c>
      <c r="D1747" s="255" t="n">
        <v>13</v>
      </c>
      <c r="E1747" s="58" t="n">
        <v>43587</v>
      </c>
      <c r="F1747" s="255" t="n">
        <v>5267</v>
      </c>
      <c r="G1747" s="255" t="n">
        <v>9250</v>
      </c>
      <c r="H1747" s="256" t="n">
        <v>8080</v>
      </c>
      <c r="I1747" s="255" t="n"/>
      <c r="J1747" s="59">
        <f>+(((G1747-F1747)-(H1747-F1747))/(H1747-F1747))*100</f>
        <v/>
      </c>
      <c r="K1747" s="257" t="n"/>
      <c r="L1747" s="259" t="n"/>
      <c r="M1747" s="259" t="n"/>
      <c r="N1747" s="295" t="n"/>
      <c r="O1747" s="295" t="n"/>
      <c r="P1747" s="207">
        <f>+(((H1747-F1747)/1000)*1000)/10</f>
        <v/>
      </c>
      <c r="Q1747" s="207" t="n"/>
      <c r="R1747" s="26" t="inlineStr">
        <is>
          <t>FALSO</t>
        </is>
      </c>
      <c r="S1747" s="26" t="inlineStr">
        <is>
          <t>FALSO</t>
        </is>
      </c>
      <c r="T1747" s="211" t="n"/>
      <c r="U1747" s="211" t="n"/>
      <c r="V1747" s="290" t="inlineStr">
        <is>
          <t>Se descarta</t>
        </is>
      </c>
    </row>
    <row r="1748" hidden="1" ht="15.75" customHeight="1" s="412">
      <c r="A1748" s="199" t="n">
        <v>4151</v>
      </c>
      <c r="B1748" s="200" t="n">
        <v>181</v>
      </c>
      <c r="C1748" s="255" t="n">
        <v>314</v>
      </c>
      <c r="D1748" s="255" t="n">
        <v>15</v>
      </c>
      <c r="E1748" s="58" t="n">
        <v>43599</v>
      </c>
      <c r="F1748" s="255" t="n">
        <v>5244</v>
      </c>
      <c r="G1748" s="255" t="n">
        <v>7945</v>
      </c>
      <c r="H1748" s="256" t="n">
        <v>7235</v>
      </c>
      <c r="I1748" s="255" t="n"/>
      <c r="J1748" s="59">
        <f>+(((G1748-F1748)-(H1748-F1748))/(H1748-F1748))*100</f>
        <v/>
      </c>
      <c r="K1748" s="260" t="n"/>
      <c r="L1748" s="258">
        <f>AVERAGE(J1748:J1749)</f>
        <v/>
      </c>
      <c r="M1748" s="258">
        <f>_xlfn.STDEV.S(J1748,J1749)</f>
        <v/>
      </c>
      <c r="N1748" s="295" t="n"/>
      <c r="O1748" s="295" t="n"/>
      <c r="P1748" s="207">
        <f>+(((H1748-F1748)/1000)*1000)/10</f>
        <v/>
      </c>
      <c r="Q1748" s="207">
        <f>AVERAGE(P1748:P1749)</f>
        <v/>
      </c>
      <c r="R1748" s="26" t="inlineStr">
        <is>
          <t>VERDADERO</t>
        </is>
      </c>
      <c r="S1748" s="26" t="inlineStr">
        <is>
          <t>FALSO</t>
        </is>
      </c>
      <c r="T1748" s="211" t="n"/>
      <c r="U1748" s="211" t="n"/>
      <c r="V1748" s="290" t="inlineStr">
        <is>
          <t>Se descarta</t>
        </is>
      </c>
    </row>
    <row r="1749" hidden="1" ht="15.75" customHeight="1" s="412">
      <c r="A1749" s="199" t="n">
        <v>4152</v>
      </c>
      <c r="B1749" s="200" t="n">
        <v>182</v>
      </c>
      <c r="C1749" s="255" t="n">
        <v>314</v>
      </c>
      <c r="D1749" s="255" t="n">
        <v>15</v>
      </c>
      <c r="E1749" s="58" t="n">
        <v>43599</v>
      </c>
      <c r="F1749" s="255" t="n">
        <v>5301</v>
      </c>
      <c r="G1749" s="255" t="n">
        <v>8005</v>
      </c>
      <c r="H1749" s="256" t="n">
        <v>7279</v>
      </c>
      <c r="I1749" s="255" t="n"/>
      <c r="J1749" s="59">
        <f>+(((G1749-F1749)-(H1749-F1749))/(H1749-F1749))*100</f>
        <v/>
      </c>
      <c r="K1749" s="260" t="n"/>
      <c r="L1749" s="259" t="n"/>
      <c r="M1749" s="259" t="n"/>
      <c r="N1749" s="295" t="n"/>
      <c r="O1749" s="295" t="n"/>
      <c r="P1749" s="207">
        <f>+(((H1749-F1749)/1000)*1000)/10</f>
        <v/>
      </c>
      <c r="Q1749" s="207" t="n"/>
      <c r="R1749" s="26" t="inlineStr">
        <is>
          <t>FALSO</t>
        </is>
      </c>
      <c r="S1749" s="26" t="inlineStr">
        <is>
          <t>FALSO</t>
        </is>
      </c>
      <c r="T1749" s="211" t="n"/>
      <c r="U1749" s="211" t="n"/>
      <c r="V1749" s="290" t="inlineStr">
        <is>
          <t>Se descarta</t>
        </is>
      </c>
    </row>
    <row r="1750" ht="15.75" customHeight="1" s="412">
      <c r="A1750" s="199" t="n">
        <v>4797</v>
      </c>
      <c r="B1750" s="200" t="n">
        <v>181</v>
      </c>
      <c r="C1750" s="255" t="n">
        <v>314</v>
      </c>
      <c r="D1750" s="255" t="n">
        <v>17</v>
      </c>
      <c r="E1750" s="58" t="n">
        <v>43619</v>
      </c>
      <c r="F1750" s="255" t="n">
        <v>5244</v>
      </c>
      <c r="G1750" s="255" t="n">
        <v>8970</v>
      </c>
      <c r="H1750" s="256" t="n">
        <v>8135</v>
      </c>
      <c r="I1750" s="255" t="n"/>
      <c r="J1750" s="59">
        <f>+(((G1750-F1750)-(H1750-F1750))/(H1750-F1750))*100</f>
        <v/>
      </c>
      <c r="K1750" s="257" t="n"/>
      <c r="L1750" s="258">
        <f>AVERAGE(J1750:J1751)</f>
        <v/>
      </c>
      <c r="M1750" s="258">
        <f>_xlfn.STDEV.S(J1750,J1751)</f>
        <v/>
      </c>
      <c r="N1750" s="295" t="n"/>
      <c r="O1750" s="295" t="n"/>
      <c r="P1750" s="207">
        <f>+(((H1750-F1750)/1000)*1000)/10</f>
        <v/>
      </c>
      <c r="Q1750" s="207">
        <f>AVERAGE(P1750:P1751)</f>
        <v/>
      </c>
      <c r="R1750" s="26" t="inlineStr">
        <is>
          <t>FALSO</t>
        </is>
      </c>
      <c r="S1750" s="26" t="inlineStr">
        <is>
          <t>FALSO</t>
        </is>
      </c>
      <c r="T1750" s="211" t="n"/>
      <c r="U1750" s="211" t="n"/>
      <c r="V1750" s="290" t="inlineStr">
        <is>
          <t>Plot válido</t>
        </is>
      </c>
    </row>
    <row r="1751" ht="15.75" customHeight="1" s="412">
      <c r="A1751" s="199" t="n">
        <v>4798</v>
      </c>
      <c r="B1751" s="200" t="n">
        <v>182</v>
      </c>
      <c r="C1751" s="255" t="n">
        <v>314</v>
      </c>
      <c r="D1751" s="255" t="n">
        <v>17</v>
      </c>
      <c r="E1751" s="58" t="n">
        <v>43619</v>
      </c>
      <c r="F1751" s="255" t="n">
        <v>5301</v>
      </c>
      <c r="G1751" s="255" t="n">
        <v>8700</v>
      </c>
      <c r="H1751" s="256" t="n">
        <v>7967</v>
      </c>
      <c r="I1751" s="255" t="n"/>
      <c r="J1751" s="59">
        <f>+(((G1751-F1751)-(H1751-F1751))/(H1751-F1751))*100</f>
        <v/>
      </c>
      <c r="K1751" s="257" t="n"/>
      <c r="L1751" s="259" t="n"/>
      <c r="M1751" s="259" t="n"/>
      <c r="N1751" s="295" t="n"/>
      <c r="O1751" s="295" t="n"/>
      <c r="P1751" s="207">
        <f>+(((H1751-F1751)/1000)*1000)/10</f>
        <v/>
      </c>
      <c r="Q1751" s="207" t="n"/>
      <c r="R1751" s="26" t="inlineStr">
        <is>
          <t>FALSO</t>
        </is>
      </c>
      <c r="S1751" s="26" t="inlineStr">
        <is>
          <t>FALSO</t>
        </is>
      </c>
      <c r="T1751" s="211" t="n"/>
      <c r="U1751" s="211" t="n"/>
      <c r="V1751" s="290" t="inlineStr">
        <is>
          <t>Plot válido</t>
        </is>
      </c>
    </row>
    <row r="1752" ht="15.75" customHeight="1" s="412">
      <c r="A1752" s="199" t="n">
        <v>5389</v>
      </c>
      <c r="B1752" s="200" t="n">
        <v>127</v>
      </c>
      <c r="C1752" s="252" t="n">
        <v>314</v>
      </c>
      <c r="D1752" s="252" t="n">
        <v>19</v>
      </c>
      <c r="E1752" s="139" t="n">
        <v>43637</v>
      </c>
      <c r="F1752" s="252" t="n">
        <v>5247</v>
      </c>
      <c r="G1752" s="252" t="n">
        <v>8343</v>
      </c>
      <c r="H1752" s="253" t="n">
        <v>7673</v>
      </c>
      <c r="I1752" s="252" t="n">
        <v>8</v>
      </c>
      <c r="J1752" s="261">
        <f>+(((G1752-F1752)-(H1752-F1752))/(H1752-F1752))*100</f>
        <v/>
      </c>
      <c r="K1752" s="262" t="n"/>
      <c r="L1752" s="263">
        <f>AVERAGE(J1752:J1753)</f>
        <v/>
      </c>
      <c r="M1752" s="263">
        <f>_xlfn.STDEV.S(J1752,J1753)</f>
        <v/>
      </c>
      <c r="N1752" s="295" t="n"/>
      <c r="O1752" s="295" t="n"/>
      <c r="P1752" s="207">
        <f>+(((H1752-F1752)/1000)*1000)/10</f>
        <v/>
      </c>
      <c r="Q1752" s="207">
        <f>AVERAGE(P1752:P1753)</f>
        <v/>
      </c>
      <c r="R1752" s="26" t="inlineStr">
        <is>
          <t>FALSO</t>
        </is>
      </c>
      <c r="S1752" s="26" t="inlineStr">
        <is>
          <t>FALSO</t>
        </is>
      </c>
      <c r="T1752" s="211" t="n"/>
      <c r="U1752" s="211" t="n"/>
      <c r="V1752" s="290" t="inlineStr">
        <is>
          <t>Plot válido</t>
        </is>
      </c>
    </row>
    <row r="1753" ht="15.75" customHeight="1" s="412">
      <c r="A1753" s="199" t="n">
        <v>5390</v>
      </c>
      <c r="B1753" s="200" t="n">
        <v>128</v>
      </c>
      <c r="C1753" s="252" t="n">
        <v>314</v>
      </c>
      <c r="D1753" s="252" t="n">
        <v>19</v>
      </c>
      <c r="E1753" s="139" t="n">
        <v>43637</v>
      </c>
      <c r="F1753" s="252" t="n">
        <v>5213</v>
      </c>
      <c r="G1753" s="252" t="n">
        <v>8313</v>
      </c>
      <c r="H1753" s="253" t="n">
        <v>7637</v>
      </c>
      <c r="I1753" s="252" t="n"/>
      <c r="J1753" s="261">
        <f>+(((G1753-F1753)-(H1753-F1753))/(H1753-F1753))*100</f>
        <v/>
      </c>
      <c r="K1753" s="262" t="n"/>
      <c r="L1753" s="207" t="n"/>
      <c r="M1753" s="207" t="n"/>
      <c r="N1753" s="295" t="n"/>
      <c r="O1753" s="295" t="n"/>
      <c r="P1753" s="207">
        <f>+(((H1753-F1753)/1000)*1000)/10</f>
        <v/>
      </c>
      <c r="Q1753" s="207" t="n"/>
      <c r="R1753" s="26" t="inlineStr">
        <is>
          <t>FALSO</t>
        </is>
      </c>
      <c r="S1753" s="26" t="inlineStr">
        <is>
          <t>FALSO</t>
        </is>
      </c>
      <c r="T1753" s="211" t="n"/>
      <c r="U1753" s="211" t="n"/>
      <c r="V1753" s="290" t="inlineStr">
        <is>
          <t>Plot válido</t>
        </is>
      </c>
    </row>
    <row r="1754" ht="15.75" customHeight="1" s="412">
      <c r="A1754" s="199" t="n">
        <v>6097</v>
      </c>
      <c r="B1754" s="200" t="n">
        <v>172</v>
      </c>
      <c r="C1754" s="252" t="n">
        <v>314</v>
      </c>
      <c r="D1754" s="252" t="n">
        <v>22</v>
      </c>
      <c r="E1754" s="139" t="n">
        <v>43685</v>
      </c>
      <c r="F1754" s="252" t="n">
        <v>5274</v>
      </c>
      <c r="G1754" s="252" t="n">
        <v>8028</v>
      </c>
      <c r="H1754" s="253" t="n">
        <v>7615</v>
      </c>
      <c r="I1754" s="252" t="n">
        <v>8</v>
      </c>
      <c r="J1754" s="47">
        <f>+(((G1754-F1754)-(H1754-F1754))/(H1754-F1754))*100</f>
        <v/>
      </c>
      <c r="K1754" s="249" t="n"/>
      <c r="L1754" s="250">
        <f>AVERAGE(J1754:J1755)</f>
        <v/>
      </c>
      <c r="M1754" s="250">
        <f>_xlfn.STDEV.S(J1754,J1755)</f>
        <v/>
      </c>
      <c r="N1754" s="295" t="n"/>
      <c r="O1754" s="295" t="n"/>
      <c r="P1754" s="207">
        <f>+(((H1754-F1754)/1000)*1000)/10</f>
        <v/>
      </c>
      <c r="Q1754" s="207">
        <f>AVERAGE(P1754:P1755)</f>
        <v/>
      </c>
      <c r="R1754" s="26" t="inlineStr">
        <is>
          <t>FALSO</t>
        </is>
      </c>
      <c r="S1754" s="26" t="inlineStr">
        <is>
          <t>FALSO</t>
        </is>
      </c>
      <c r="T1754" s="211" t="n"/>
      <c r="U1754" s="211" t="n"/>
      <c r="V1754" s="290" t="inlineStr">
        <is>
          <t>Plot válido</t>
        </is>
      </c>
    </row>
    <row r="1755" ht="15.75" customHeight="1" s="412">
      <c r="A1755" s="199" t="n">
        <v>6098</v>
      </c>
      <c r="B1755" s="200" t="n">
        <v>172</v>
      </c>
      <c r="C1755" s="252" t="n">
        <v>314</v>
      </c>
      <c r="D1755" s="252" t="n">
        <v>22</v>
      </c>
      <c r="E1755" s="139" t="n">
        <v>43685</v>
      </c>
      <c r="F1755" s="252" t="n">
        <v>5274</v>
      </c>
      <c r="G1755" s="252" t="n">
        <v>8331</v>
      </c>
      <c r="H1755" s="253" t="n">
        <v>7881</v>
      </c>
      <c r="I1755" s="252" t="n"/>
      <c r="J1755" s="47">
        <f>+(((G1755-F1755)-(H1755-F1755))/(H1755-F1755))*100</f>
        <v/>
      </c>
      <c r="K1755" s="249" t="n"/>
      <c r="L1755" s="251" t="n"/>
      <c r="M1755" s="251" t="n"/>
      <c r="N1755" s="295" t="n"/>
      <c r="O1755" s="295" t="n"/>
      <c r="P1755" s="207">
        <f>+(((H1755-F1755)/1000)*1000)/10</f>
        <v/>
      </c>
      <c r="Q1755" s="207" t="n"/>
      <c r="R1755" s="26" t="inlineStr">
        <is>
          <t>FALSO</t>
        </is>
      </c>
      <c r="S1755" s="26" t="inlineStr">
        <is>
          <t>FALSO</t>
        </is>
      </c>
      <c r="T1755" s="211" t="n"/>
      <c r="U1755" s="211" t="n"/>
      <c r="V1755" s="290" t="inlineStr">
        <is>
          <t>Plot válido</t>
        </is>
      </c>
    </row>
    <row r="1756" ht="15.75" customHeight="1" s="412">
      <c r="A1756" s="199" t="n">
        <v>3433</v>
      </c>
      <c r="B1756" s="200" t="n">
        <v>189</v>
      </c>
      <c r="C1756" s="246" t="n">
        <v>315</v>
      </c>
      <c r="D1756" s="246" t="n">
        <v>13</v>
      </c>
      <c r="E1756" s="46" t="n">
        <v>43587</v>
      </c>
      <c r="F1756" s="246" t="n">
        <v>5261</v>
      </c>
      <c r="G1756" s="246" t="n">
        <v>8604</v>
      </c>
      <c r="H1756" s="248" t="n">
        <v>7598</v>
      </c>
      <c r="I1756" s="246" t="n">
        <v>1</v>
      </c>
      <c r="J1756" s="47">
        <f>+(((G1756-F1756)-(H1756-F1756))/(H1756-F1756))*100</f>
        <v/>
      </c>
      <c r="K1756" s="249" t="inlineStr">
        <is>
          <t>26/4</t>
        </is>
      </c>
      <c r="L1756" s="250">
        <f>AVERAGE(J1756:J1757)</f>
        <v/>
      </c>
      <c r="M1756" s="250">
        <f>_xlfn.STDEV.S(J1756,J1757)</f>
        <v/>
      </c>
      <c r="N1756" s="295" t="n">
        <v>2</v>
      </c>
      <c r="O1756" s="295" t="n"/>
      <c r="P1756" s="207">
        <f>+(((H1756-F1756)/1000)*1000)/10</f>
        <v/>
      </c>
      <c r="Q1756" s="207">
        <f>AVERAGE(P1756:P1757)</f>
        <v/>
      </c>
      <c r="R1756" s="26" t="inlineStr">
        <is>
          <t>FALSO</t>
        </is>
      </c>
      <c r="S1756" s="26" t="inlineStr">
        <is>
          <t>FALSO</t>
        </is>
      </c>
      <c r="T1756" s="211" t="n"/>
      <c r="U1756" s="211" t="n"/>
      <c r="V1756" s="290" t="inlineStr">
        <is>
          <t>Plot válido</t>
        </is>
      </c>
    </row>
    <row r="1757" ht="15.75" customHeight="1" s="412">
      <c r="A1757" s="199" t="n">
        <v>3434</v>
      </c>
      <c r="B1757" s="200" t="n">
        <v>190</v>
      </c>
      <c r="C1757" s="246" t="n">
        <v>315</v>
      </c>
      <c r="D1757" s="246" t="n">
        <v>13</v>
      </c>
      <c r="E1757" s="46" t="n">
        <v>43587</v>
      </c>
      <c r="F1757" s="246" t="n">
        <v>5238</v>
      </c>
      <c r="G1757" s="246" t="n">
        <v>8538</v>
      </c>
      <c r="H1757" s="248" t="n">
        <v>7545</v>
      </c>
      <c r="I1757" s="246" t="n"/>
      <c r="J1757" s="47">
        <f>+(((G1757-F1757)-(H1757-F1757))/(H1757-F1757))*100</f>
        <v/>
      </c>
      <c r="K1757" s="249" t="n"/>
      <c r="L1757" s="251" t="n"/>
      <c r="M1757" s="251" t="n"/>
      <c r="N1757" s="295" t="n"/>
      <c r="O1757" s="295" t="n"/>
      <c r="P1757" s="207">
        <f>+(((H1757-F1757)/1000)*1000)/10</f>
        <v/>
      </c>
      <c r="Q1757" s="207" t="n"/>
      <c r="R1757" s="26" t="inlineStr">
        <is>
          <t>FALSO</t>
        </is>
      </c>
      <c r="S1757" s="26" t="inlineStr">
        <is>
          <t>FALSO</t>
        </is>
      </c>
      <c r="T1757" s="211" t="n"/>
      <c r="U1757" s="211" t="n"/>
      <c r="V1757" s="290" t="inlineStr">
        <is>
          <t>Plot válido</t>
        </is>
      </c>
    </row>
    <row r="1758" ht="15.75" customHeight="1" s="412">
      <c r="A1758" s="199" t="n">
        <v>4153</v>
      </c>
      <c r="B1758" s="200" t="n">
        <v>183</v>
      </c>
      <c r="C1758" s="246" t="n">
        <v>315</v>
      </c>
      <c r="D1758" s="246" t="n">
        <v>15</v>
      </c>
      <c r="E1758" s="46" t="n">
        <v>43599</v>
      </c>
      <c r="F1758" s="246" t="n">
        <v>5192</v>
      </c>
      <c r="G1758" s="246" t="n">
        <v>8145</v>
      </c>
      <c r="H1758" s="248" t="n">
        <v>7230</v>
      </c>
      <c r="I1758" s="246" t="n"/>
      <c r="J1758" s="47">
        <f>+(((G1758-F1758)-(H1758-F1758))/(H1758-F1758))*100</f>
        <v/>
      </c>
      <c r="K1758" s="254" t="n"/>
      <c r="L1758" s="250">
        <f>AVERAGE(J1758:J1759)</f>
        <v/>
      </c>
      <c r="M1758" s="250">
        <f>_xlfn.STDEV.S(J1758,J1759)</f>
        <v/>
      </c>
      <c r="N1758" s="295" t="n"/>
      <c r="O1758" s="295" t="n"/>
      <c r="P1758" s="207">
        <f>+(((H1758-F1758)/1000)*1000)/10</f>
        <v/>
      </c>
      <c r="Q1758" s="207">
        <f>AVERAGE(P1758:P1759)</f>
        <v/>
      </c>
      <c r="R1758" s="26" t="inlineStr">
        <is>
          <t>FALSO</t>
        </is>
      </c>
      <c r="S1758" s="26" t="inlineStr">
        <is>
          <t>FALSO</t>
        </is>
      </c>
      <c r="T1758" s="211" t="n"/>
      <c r="U1758" s="211" t="n"/>
      <c r="V1758" s="290" t="inlineStr">
        <is>
          <t>Plot válido</t>
        </is>
      </c>
    </row>
    <row r="1759" ht="15.75" customHeight="1" s="412">
      <c r="A1759" s="199" t="n">
        <v>4154</v>
      </c>
      <c r="B1759" s="200" t="n">
        <v>184</v>
      </c>
      <c r="C1759" s="246" t="n">
        <v>315</v>
      </c>
      <c r="D1759" s="246" t="n">
        <v>15</v>
      </c>
      <c r="E1759" s="46" t="n">
        <v>43599</v>
      </c>
      <c r="F1759" s="246" t="n">
        <v>5243</v>
      </c>
      <c r="G1759" s="246" t="n">
        <v>8215</v>
      </c>
      <c r="H1759" s="248" t="n">
        <v>7361</v>
      </c>
      <c r="I1759" s="246" t="n"/>
      <c r="J1759" s="47">
        <f>+(((G1759-F1759)-(H1759-F1759))/(H1759-F1759))*100</f>
        <v/>
      </c>
      <c r="K1759" s="254" t="n"/>
      <c r="L1759" s="251" t="n"/>
      <c r="M1759" s="251" t="n"/>
      <c r="N1759" s="295" t="n"/>
      <c r="O1759" s="295" t="n"/>
      <c r="P1759" s="207">
        <f>+(((H1759-F1759)/1000)*1000)/10</f>
        <v/>
      </c>
      <c r="Q1759" s="207" t="n"/>
      <c r="R1759" s="26" t="inlineStr">
        <is>
          <t>FALSO</t>
        </is>
      </c>
      <c r="S1759" s="26" t="inlineStr">
        <is>
          <t>FALSO</t>
        </is>
      </c>
      <c r="T1759" s="211" t="n"/>
      <c r="U1759" s="211" t="n"/>
      <c r="V1759" s="290" t="inlineStr">
        <is>
          <t>Plot válido</t>
        </is>
      </c>
    </row>
    <row r="1760" ht="15.75" customHeight="1" s="412">
      <c r="A1760" s="199" t="n">
        <v>4799</v>
      </c>
      <c r="B1760" s="200" t="n">
        <v>183</v>
      </c>
      <c r="C1760" s="246" t="n">
        <v>315</v>
      </c>
      <c r="D1760" s="246" t="n">
        <v>17</v>
      </c>
      <c r="E1760" s="46" t="n">
        <v>43619</v>
      </c>
      <c r="F1760" s="246" t="n">
        <v>5192</v>
      </c>
      <c r="G1760" s="246" t="n">
        <v>8095</v>
      </c>
      <c r="H1760" s="248" t="n">
        <v>7315</v>
      </c>
      <c r="I1760" s="246" t="n"/>
      <c r="J1760" s="47">
        <f>+(((G1760-F1760)-(H1760-F1760))/(H1760-F1760))*100</f>
        <v/>
      </c>
      <c r="K1760" s="249" t="n"/>
      <c r="L1760" s="250">
        <f>AVERAGE(J1760:J1761)</f>
        <v/>
      </c>
      <c r="M1760" s="250">
        <f>_xlfn.STDEV.S(J1760,J1761)</f>
        <v/>
      </c>
      <c r="N1760" s="295" t="n"/>
      <c r="O1760" s="295" t="n"/>
      <c r="P1760" s="207">
        <f>+(((H1760-F1760)/1000)*1000)/10</f>
        <v/>
      </c>
      <c r="Q1760" s="207">
        <f>AVERAGE(P1760:P1761)</f>
        <v/>
      </c>
      <c r="R1760" s="26" t="inlineStr">
        <is>
          <t>VERDADERO</t>
        </is>
      </c>
      <c r="S1760" s="26" t="inlineStr">
        <is>
          <t>FALSO</t>
        </is>
      </c>
      <c r="T1760" s="211" t="n"/>
      <c r="U1760" s="211" t="n"/>
      <c r="V1760" s="290" t="inlineStr">
        <is>
          <t>Plot válido</t>
        </is>
      </c>
    </row>
    <row r="1761" ht="15.75" customHeight="1" s="412">
      <c r="A1761" s="199" t="n">
        <v>4800</v>
      </c>
      <c r="B1761" s="200" t="n">
        <v>184</v>
      </c>
      <c r="C1761" s="246" t="n">
        <v>315</v>
      </c>
      <c r="D1761" s="246" t="n">
        <v>17</v>
      </c>
      <c r="E1761" s="46" t="n">
        <v>43619</v>
      </c>
      <c r="F1761" s="246" t="n">
        <v>5243</v>
      </c>
      <c r="G1761" s="246" t="n">
        <v>7958</v>
      </c>
      <c r="H1761" s="248" t="n">
        <v>7235</v>
      </c>
      <c r="I1761" s="246" t="n"/>
      <c r="J1761" s="47">
        <f>+(((G1761-F1761)-(H1761-F1761))/(H1761-F1761))*100</f>
        <v/>
      </c>
      <c r="K1761" s="249" t="n"/>
      <c r="L1761" s="251" t="n"/>
      <c r="M1761" s="251" t="n"/>
      <c r="N1761" s="295" t="n"/>
      <c r="O1761" s="295" t="n"/>
      <c r="P1761" s="207">
        <f>+(((H1761-F1761)/1000)*1000)/10</f>
        <v/>
      </c>
      <c r="Q1761" s="207" t="n"/>
      <c r="R1761" s="26" t="inlineStr">
        <is>
          <t>FALSO</t>
        </is>
      </c>
      <c r="S1761" s="26" t="inlineStr">
        <is>
          <t>FALSO</t>
        </is>
      </c>
      <c r="T1761" s="211" t="n"/>
      <c r="U1761" s="211" t="n"/>
      <c r="V1761" s="290" t="inlineStr">
        <is>
          <t>Plot válido</t>
        </is>
      </c>
    </row>
    <row r="1762" ht="15.75" customHeight="1" s="412">
      <c r="A1762" s="199" t="n">
        <v>6099</v>
      </c>
      <c r="B1762" s="200" t="n">
        <v>173</v>
      </c>
      <c r="C1762" s="252" t="n">
        <v>315</v>
      </c>
      <c r="D1762" s="252" t="n">
        <v>22</v>
      </c>
      <c r="E1762" s="139" t="n">
        <v>43685</v>
      </c>
      <c r="F1762" s="252" t="n">
        <v>5227</v>
      </c>
      <c r="G1762" s="252" t="n">
        <v>7849</v>
      </c>
      <c r="H1762" s="253" t="n">
        <v>7432</v>
      </c>
      <c r="I1762" s="252" t="n">
        <v>8</v>
      </c>
      <c r="J1762" s="47">
        <f>+(((G1762-F1762)-(H1762-F1762))/(H1762-F1762))*100</f>
        <v/>
      </c>
      <c r="K1762" s="249" t="n"/>
      <c r="L1762" s="250">
        <f>AVERAGE(J1762:J1763)</f>
        <v/>
      </c>
      <c r="M1762" s="250">
        <f>_xlfn.STDEV.S(J1762,J1763)</f>
        <v/>
      </c>
      <c r="N1762" s="295" t="n"/>
      <c r="O1762" s="295" t="n"/>
      <c r="P1762" s="207">
        <f>+(((H1762-F1762)/1000)*1000)/10</f>
        <v/>
      </c>
      <c r="Q1762" s="207">
        <f>AVERAGE(P1762:P1763)</f>
        <v/>
      </c>
      <c r="R1762" s="26" t="inlineStr">
        <is>
          <t>FALSO</t>
        </is>
      </c>
      <c r="S1762" s="26" t="inlineStr">
        <is>
          <t>FALSO</t>
        </is>
      </c>
      <c r="T1762" s="211" t="n"/>
      <c r="U1762" s="211" t="n"/>
      <c r="V1762" s="290" t="inlineStr">
        <is>
          <t>Plot válido</t>
        </is>
      </c>
    </row>
    <row r="1763" ht="15.75" customHeight="1" s="412">
      <c r="A1763" s="199" t="n">
        <v>6100</v>
      </c>
      <c r="B1763" s="200" t="n">
        <v>173</v>
      </c>
      <c r="C1763" s="252" t="n">
        <v>315</v>
      </c>
      <c r="D1763" s="252" t="n">
        <v>22</v>
      </c>
      <c r="E1763" s="139" t="n">
        <v>43685</v>
      </c>
      <c r="F1763" s="252" t="n">
        <v>5227</v>
      </c>
      <c r="G1763" s="252" t="n">
        <v>7789</v>
      </c>
      <c r="H1763" s="253" t="n">
        <v>7388</v>
      </c>
      <c r="I1763" s="252" t="n"/>
      <c r="J1763" s="47">
        <f>+(((G1763-F1763)-(H1763-F1763))/(H1763-F1763))*100</f>
        <v/>
      </c>
      <c r="K1763" s="249" t="n"/>
      <c r="L1763" s="251" t="n"/>
      <c r="M1763" s="251" t="n"/>
      <c r="N1763" s="295" t="n"/>
      <c r="O1763" s="295" t="n"/>
      <c r="P1763" s="207">
        <f>+(((H1763-F1763)/1000)*1000)/10</f>
        <v/>
      </c>
      <c r="Q1763" s="207" t="n"/>
      <c r="R1763" s="26" t="inlineStr">
        <is>
          <t>FALSO</t>
        </is>
      </c>
      <c r="S1763" s="26" t="inlineStr">
        <is>
          <t>FALSO</t>
        </is>
      </c>
      <c r="T1763" s="211" t="n"/>
      <c r="U1763" s="211" t="n"/>
      <c r="V1763" s="290" t="inlineStr">
        <is>
          <t>Plot válido</t>
        </is>
      </c>
    </row>
    <row r="1764" ht="15.75" customHeight="1" s="412">
      <c r="A1764" s="199" t="n">
        <v>2989</v>
      </c>
      <c r="B1764" s="200" t="n">
        <v>73</v>
      </c>
      <c r="C1764" s="246" t="n">
        <v>316</v>
      </c>
      <c r="D1764" s="246" t="n">
        <v>11</v>
      </c>
      <c r="E1764" s="46" t="n">
        <v>43571</v>
      </c>
      <c r="F1764" s="247" t="n">
        <v>5203</v>
      </c>
      <c r="G1764" s="246" t="n">
        <v>8512</v>
      </c>
      <c r="H1764" s="248" t="n">
        <v>7367</v>
      </c>
      <c r="I1764" s="246" t="n">
        <v>2</v>
      </c>
      <c r="J1764" s="47">
        <f>+(((G1764-F1764)-(H1764-F1764))/(H1764-F1764))*100</f>
        <v/>
      </c>
      <c r="K1764" s="249" t="inlineStr">
        <is>
          <t>MF·</t>
        </is>
      </c>
      <c r="L1764" s="250">
        <f>AVERAGE(J1764:J1765)</f>
        <v/>
      </c>
      <c r="M1764" s="250">
        <f>_xlfn.STDEV.S(J1764,J1765)</f>
        <v/>
      </c>
      <c r="N1764" s="295" t="n">
        <v>2</v>
      </c>
      <c r="O1764" s="295" t="n"/>
      <c r="P1764" s="207">
        <f>+(((H1764-F1764)/1000)*1000)/10</f>
        <v/>
      </c>
      <c r="Q1764" s="207">
        <f>AVERAGE(P1764:P1765)</f>
        <v/>
      </c>
      <c r="R1764" s="26" t="inlineStr">
        <is>
          <t>FALSO</t>
        </is>
      </c>
      <c r="S1764" s="26" t="inlineStr">
        <is>
          <t>FALSO</t>
        </is>
      </c>
      <c r="T1764" s="211" t="n"/>
      <c r="U1764" s="211" t="n"/>
      <c r="V1764" s="290" t="inlineStr">
        <is>
          <t>Plot válido</t>
        </is>
      </c>
    </row>
    <row r="1765" ht="15.75" customHeight="1" s="412">
      <c r="A1765" s="199" t="n">
        <v>2990</v>
      </c>
      <c r="B1765" s="200" t="n">
        <v>74</v>
      </c>
      <c r="C1765" s="246" t="n">
        <v>316</v>
      </c>
      <c r="D1765" s="246" t="n">
        <v>11</v>
      </c>
      <c r="E1765" s="46" t="n">
        <v>43571</v>
      </c>
      <c r="F1765" s="247" t="n">
        <v>5309</v>
      </c>
      <c r="G1765" s="246" t="n">
        <v>8653</v>
      </c>
      <c r="H1765" s="248" t="n">
        <v>7481</v>
      </c>
      <c r="I1765" s="246" t="n"/>
      <c r="J1765" s="47">
        <f>+(((G1765-F1765)-(H1765-F1765))/(H1765-F1765))*100</f>
        <v/>
      </c>
      <c r="K1765" s="249" t="n"/>
      <c r="L1765" s="251" t="n"/>
      <c r="M1765" s="251" t="n"/>
      <c r="N1765" s="295" t="n"/>
      <c r="O1765" s="295" t="n"/>
      <c r="P1765" s="207">
        <f>+(((H1765-F1765)/1000)*1000)/10</f>
        <v/>
      </c>
      <c r="Q1765" s="207" t="n"/>
      <c r="R1765" s="26" t="inlineStr">
        <is>
          <t>FALSO</t>
        </is>
      </c>
      <c r="S1765" s="26" t="inlineStr">
        <is>
          <t>FALSO</t>
        </is>
      </c>
      <c r="T1765" s="211" t="n"/>
      <c r="U1765" s="211" t="n"/>
      <c r="V1765" s="290" t="inlineStr">
        <is>
          <t>Plot válido</t>
        </is>
      </c>
    </row>
    <row r="1766" ht="15.75" customHeight="1" s="412">
      <c r="A1766" s="199" t="n">
        <v>3805</v>
      </c>
      <c r="B1766" s="200" t="n">
        <v>227</v>
      </c>
      <c r="C1766" s="246" t="n">
        <v>316</v>
      </c>
      <c r="D1766" s="246" t="n">
        <v>14</v>
      </c>
      <c r="E1766" s="46" t="n">
        <v>43591</v>
      </c>
      <c r="F1766" s="246" t="n">
        <v>5247</v>
      </c>
      <c r="G1766" s="247" t="n">
        <v>8303</v>
      </c>
      <c r="H1766" s="248" t="n">
        <v>7433</v>
      </c>
      <c r="I1766" s="246" t="n"/>
      <c r="J1766" s="47">
        <f>+(((G1766-F1766)-(H1766-F1766))/(H1766-F1766))*100</f>
        <v/>
      </c>
      <c r="K1766" s="249" t="inlineStr">
        <is>
          <t>MF</t>
        </is>
      </c>
      <c r="L1766" s="250">
        <f>AVERAGE(J1766:J1767)</f>
        <v/>
      </c>
      <c r="M1766" s="250">
        <f>_xlfn.STDEV.S(J1766,J1767)</f>
        <v/>
      </c>
      <c r="N1766" s="295" t="n"/>
      <c r="O1766" s="295" t="n"/>
      <c r="P1766" s="207">
        <f>+(((H1766-F1766)/1000)*1000)/10</f>
        <v/>
      </c>
      <c r="Q1766" s="207">
        <f>AVERAGE(P1766:P1767)</f>
        <v/>
      </c>
      <c r="R1766" s="26" t="inlineStr">
        <is>
          <t>FALSO</t>
        </is>
      </c>
      <c r="S1766" s="26" t="inlineStr">
        <is>
          <t>FALSO</t>
        </is>
      </c>
      <c r="T1766" s="211" t="n"/>
      <c r="U1766" s="211" t="n"/>
      <c r="V1766" s="290" t="inlineStr">
        <is>
          <t>Plot válido</t>
        </is>
      </c>
    </row>
    <row r="1767" ht="15.75" customHeight="1" s="412">
      <c r="A1767" s="199" t="n">
        <v>3806</v>
      </c>
      <c r="B1767" s="200" t="n">
        <v>228</v>
      </c>
      <c r="C1767" s="246" t="n">
        <v>316</v>
      </c>
      <c r="D1767" s="246" t="n">
        <v>14</v>
      </c>
      <c r="E1767" s="46" t="n">
        <v>43591</v>
      </c>
      <c r="F1767" s="246" t="n">
        <v>5238</v>
      </c>
      <c r="G1767" s="247" t="n">
        <v>8324</v>
      </c>
      <c r="H1767" s="248" t="n">
        <v>7458</v>
      </c>
      <c r="I1767" s="246" t="n"/>
      <c r="J1767" s="47">
        <f>+(((G1767-F1767)-(H1767-F1767))/(H1767-F1767))*100</f>
        <v/>
      </c>
      <c r="K1767" s="249" t="n"/>
      <c r="L1767" s="251" t="n"/>
      <c r="M1767" s="251" t="n"/>
      <c r="N1767" s="295" t="n"/>
      <c r="O1767" s="295" t="n"/>
      <c r="P1767" s="207">
        <f>+(((H1767-F1767)/1000)*1000)/10</f>
        <v/>
      </c>
      <c r="Q1767" s="207" t="n"/>
      <c r="R1767" s="26" t="inlineStr">
        <is>
          <t>FALSO</t>
        </is>
      </c>
      <c r="S1767" s="26" t="inlineStr">
        <is>
          <t>FALSO</t>
        </is>
      </c>
      <c r="T1767" s="211" t="n"/>
      <c r="U1767" s="211" t="n"/>
      <c r="V1767" s="290" t="inlineStr">
        <is>
          <t>Plot válido</t>
        </is>
      </c>
    </row>
    <row r="1768" ht="15.75" customHeight="1" s="412">
      <c r="A1768" s="199" t="n">
        <v>4465</v>
      </c>
      <c r="B1768" s="200" t="n">
        <v>171</v>
      </c>
      <c r="C1768" s="246" t="n">
        <v>316</v>
      </c>
      <c r="D1768" s="246" t="n">
        <v>16</v>
      </c>
      <c r="E1768" s="46" t="n">
        <v>43607</v>
      </c>
      <c r="F1768" s="246" t="n">
        <v>5259</v>
      </c>
      <c r="G1768" s="246" t="n">
        <v>8617</v>
      </c>
      <c r="H1768" s="248" t="n">
        <v>7736</v>
      </c>
      <c r="I1768" s="246" t="n">
        <v>2</v>
      </c>
      <c r="J1768" s="47">
        <f>+(((G1768-F1768)-(H1768-F1768))/(H1768-F1768))*100</f>
        <v/>
      </c>
      <c r="K1768" s="249" t="n"/>
      <c r="L1768" s="250">
        <f>AVERAGE(J1768:J1769)</f>
        <v/>
      </c>
      <c r="M1768" s="250">
        <f>_xlfn.STDEV.S(J1768,J1769)</f>
        <v/>
      </c>
      <c r="N1768" s="295" t="n"/>
      <c r="O1768" s="295" t="n"/>
      <c r="P1768" s="207">
        <f>+(((H1768-F1768)/1000)*1000)/10</f>
        <v/>
      </c>
      <c r="Q1768" s="207">
        <f>AVERAGE(P1768:P1769)</f>
        <v/>
      </c>
      <c r="R1768" s="26" t="inlineStr">
        <is>
          <t>VERDADERO</t>
        </is>
      </c>
      <c r="S1768" s="26" t="inlineStr">
        <is>
          <t>FALSO</t>
        </is>
      </c>
      <c r="T1768" s="211" t="n"/>
      <c r="U1768" s="211" t="n"/>
      <c r="V1768" s="290" t="inlineStr">
        <is>
          <t>Plot válido</t>
        </is>
      </c>
    </row>
    <row r="1769" ht="15.75" customHeight="1" s="412">
      <c r="A1769" s="199" t="n">
        <v>4466</v>
      </c>
      <c r="B1769" s="200" t="n">
        <v>172</v>
      </c>
      <c r="C1769" s="246" t="n">
        <v>316</v>
      </c>
      <c r="D1769" s="246" t="n">
        <v>16</v>
      </c>
      <c r="E1769" s="46" t="n">
        <v>43607</v>
      </c>
      <c r="F1769" s="246" t="n">
        <v>5274</v>
      </c>
      <c r="G1769" s="246" t="n">
        <v>8502</v>
      </c>
      <c r="H1769" s="248" t="n">
        <v>7684</v>
      </c>
      <c r="I1769" s="246" t="n"/>
      <c r="J1769" s="47">
        <f>+(((G1769-F1769)-(H1769-F1769))/(H1769-F1769))*100</f>
        <v/>
      </c>
      <c r="K1769" s="249" t="n"/>
      <c r="L1769" s="251" t="n"/>
      <c r="M1769" s="251" t="n"/>
      <c r="N1769" s="295" t="n"/>
      <c r="O1769" s="295" t="n"/>
      <c r="P1769" s="207">
        <f>+(((H1769-F1769)/1000)*1000)/10</f>
        <v/>
      </c>
      <c r="Q1769" s="207" t="n"/>
      <c r="R1769" s="26" t="inlineStr">
        <is>
          <t>FALSO</t>
        </is>
      </c>
      <c r="S1769" s="26" t="inlineStr">
        <is>
          <t>FALSO</t>
        </is>
      </c>
      <c r="T1769" s="211" t="n"/>
      <c r="U1769" s="211" t="n"/>
      <c r="V1769" s="290" t="inlineStr">
        <is>
          <t>Plot válido</t>
        </is>
      </c>
    </row>
    <row r="1770" ht="15.75" customHeight="1" s="412">
      <c r="A1770" s="199" t="n">
        <v>5111</v>
      </c>
      <c r="B1770" s="200" t="n">
        <v>171</v>
      </c>
      <c r="C1770" s="246" t="n">
        <v>316</v>
      </c>
      <c r="D1770" s="246" t="n">
        <v>18</v>
      </c>
      <c r="E1770" s="46" t="n">
        <v>43626</v>
      </c>
      <c r="F1770" s="246" t="n">
        <v>5259</v>
      </c>
      <c r="G1770" s="246" t="n">
        <v>8419</v>
      </c>
      <c r="H1770" s="248" t="n">
        <v>7756</v>
      </c>
      <c r="I1770" s="246" t="n">
        <v>6</v>
      </c>
      <c r="J1770" s="47">
        <f>+(((G1770-F1770)-(H1770-F1770))/(H1770-F1770))*100</f>
        <v/>
      </c>
      <c r="K1770" s="249" t="n"/>
      <c r="L1770" s="250">
        <f>AVERAGE(J1770:J1771)</f>
        <v/>
      </c>
      <c r="M1770" s="250">
        <f>_xlfn.STDEV.S(J1770,J1771)</f>
        <v/>
      </c>
      <c r="N1770" s="295" t="n"/>
      <c r="O1770" s="295" t="n"/>
      <c r="P1770" s="207">
        <f>+(((H1770-F1770)/1000)*1000)/10</f>
        <v/>
      </c>
      <c r="Q1770" s="207">
        <f>AVERAGE(P1770:P1771)</f>
        <v/>
      </c>
      <c r="R1770" s="26" t="inlineStr">
        <is>
          <t>FALSO</t>
        </is>
      </c>
      <c r="S1770" s="26" t="inlineStr">
        <is>
          <t>FALSO</t>
        </is>
      </c>
      <c r="T1770" s="211" t="n"/>
      <c r="U1770" s="211" t="n"/>
      <c r="V1770" s="290" t="inlineStr">
        <is>
          <t>Plot válido</t>
        </is>
      </c>
    </row>
    <row r="1771" ht="15.75" customHeight="1" s="412">
      <c r="A1771" s="199" t="n">
        <v>5112</v>
      </c>
      <c r="B1771" s="200" t="n">
        <v>172</v>
      </c>
      <c r="C1771" s="246" t="n">
        <v>316</v>
      </c>
      <c r="D1771" s="246" t="n">
        <v>18</v>
      </c>
      <c r="E1771" s="46" t="n">
        <v>43626</v>
      </c>
      <c r="F1771" s="246" t="n">
        <v>5274</v>
      </c>
      <c r="G1771" s="246" t="n">
        <v>8090</v>
      </c>
      <c r="H1771" s="248" t="n">
        <v>7489</v>
      </c>
      <c r="I1771" s="246" t="n"/>
      <c r="J1771" s="47">
        <f>+(((G1771-F1771)-(H1771-F1771))/(H1771-F1771))*100</f>
        <v/>
      </c>
      <c r="K1771" s="249" t="n"/>
      <c r="L1771" s="251" t="n"/>
      <c r="M1771" s="251" t="n"/>
      <c r="N1771" s="295" t="n"/>
      <c r="O1771" s="295" t="n"/>
      <c r="P1771" s="207">
        <f>+(((H1771-F1771)/1000)*1000)/10</f>
        <v/>
      </c>
      <c r="Q1771" s="207" t="n"/>
      <c r="R1771" s="26" t="inlineStr">
        <is>
          <t>FALSO</t>
        </is>
      </c>
      <c r="S1771" s="26" t="inlineStr">
        <is>
          <t>FALSO</t>
        </is>
      </c>
      <c r="T1771" s="211" t="n"/>
      <c r="U1771" s="211" t="n"/>
      <c r="V1771" s="290" t="inlineStr">
        <is>
          <t>Plot válido</t>
        </is>
      </c>
    </row>
    <row r="1772" ht="15.75" customHeight="1" s="412">
      <c r="A1772" s="199" t="n">
        <v>5659</v>
      </c>
      <c r="B1772" s="200" t="n">
        <v>103</v>
      </c>
      <c r="C1772" s="252" t="n">
        <v>316</v>
      </c>
      <c r="D1772" s="252" t="n">
        <v>21</v>
      </c>
      <c r="E1772" s="139" t="n">
        <v>43657</v>
      </c>
      <c r="F1772" s="252" t="n">
        <v>5213</v>
      </c>
      <c r="G1772" s="252" t="n">
        <v>7301</v>
      </c>
      <c r="H1772" s="253" t="n">
        <v>6962</v>
      </c>
      <c r="I1772" s="252" t="n">
        <v>6</v>
      </c>
      <c r="J1772" s="47">
        <f>+(((G1772-F1772)-(H1772-F1772))/(H1772-F1772))*100</f>
        <v/>
      </c>
      <c r="K1772" s="249" t="n"/>
      <c r="L1772" s="250">
        <f>AVERAGE(J1772:J1773)</f>
        <v/>
      </c>
      <c r="M1772" s="250">
        <f>_xlfn.STDEV.S(J1772,J1773)</f>
        <v/>
      </c>
      <c r="N1772" s="295" t="n"/>
      <c r="O1772" s="295" t="n"/>
      <c r="P1772" s="207">
        <f>+(((H1772-F1772)/1000)*1000)/10</f>
        <v/>
      </c>
      <c r="Q1772" s="207">
        <f>AVERAGE(P1772:P1773)</f>
        <v/>
      </c>
      <c r="R1772" s="26" t="inlineStr">
        <is>
          <t>FALSO</t>
        </is>
      </c>
      <c r="S1772" s="26" t="inlineStr">
        <is>
          <t>FALSO</t>
        </is>
      </c>
      <c r="T1772" s="211" t="n"/>
      <c r="U1772" s="211" t="n"/>
      <c r="V1772" s="290" t="inlineStr">
        <is>
          <t>Plot válido</t>
        </is>
      </c>
    </row>
    <row r="1773" ht="15.75" customHeight="1" s="412">
      <c r="A1773" s="199" t="n">
        <v>5660</v>
      </c>
      <c r="B1773" s="200" t="n">
        <v>104</v>
      </c>
      <c r="C1773" s="252" t="n">
        <v>316</v>
      </c>
      <c r="D1773" s="252" t="n">
        <v>21</v>
      </c>
      <c r="E1773" s="139" t="n">
        <v>43657</v>
      </c>
      <c r="F1773" s="252" t="n">
        <v>5257</v>
      </c>
      <c r="G1773" s="252" t="n">
        <v>7250</v>
      </c>
      <c r="H1773" s="253" t="n">
        <v>6924</v>
      </c>
      <c r="I1773" s="252" t="n"/>
      <c r="J1773" s="47">
        <f>+(((G1773-F1773)-(H1773-F1773))/(H1773-F1773))*100</f>
        <v/>
      </c>
      <c r="K1773" s="249" t="n"/>
      <c r="L1773" s="251" t="n"/>
      <c r="M1773" s="251" t="n"/>
      <c r="N1773" s="295" t="n"/>
      <c r="O1773" s="295" t="n"/>
      <c r="P1773" s="207">
        <f>+(((H1773-F1773)/1000)*1000)/10</f>
        <v/>
      </c>
      <c r="Q1773" s="207" t="n"/>
      <c r="R1773" s="26" t="inlineStr">
        <is>
          <t>FALSO</t>
        </is>
      </c>
      <c r="S1773" s="26" t="inlineStr">
        <is>
          <t>FALSO</t>
        </is>
      </c>
      <c r="T1773" s="211" t="n"/>
      <c r="U1773" s="211" t="n"/>
      <c r="V1773" s="290" t="inlineStr">
        <is>
          <t>Plot válido</t>
        </is>
      </c>
    </row>
    <row r="1774" ht="15.75" customHeight="1" s="412">
      <c r="A1774" s="199" t="n">
        <v>6101</v>
      </c>
      <c r="B1774" s="200" t="n">
        <v>174</v>
      </c>
      <c r="C1774" s="252" t="n">
        <v>316</v>
      </c>
      <c r="D1774" s="252" t="n">
        <v>22</v>
      </c>
      <c r="E1774" s="139" t="n">
        <v>43685</v>
      </c>
      <c r="F1774" s="252" t="n">
        <v>5182</v>
      </c>
      <c r="G1774" s="252" t="n">
        <v>8148</v>
      </c>
      <c r="H1774" s="253" t="n">
        <v>7707</v>
      </c>
      <c r="I1774" s="252" t="n">
        <v>6</v>
      </c>
      <c r="J1774" s="47">
        <f>+(((G1774-F1774)-(H1774-F1774))/(H1774-F1774))*100</f>
        <v/>
      </c>
      <c r="K1774" s="249" t="n"/>
      <c r="L1774" s="250">
        <f>AVERAGE(J1774:J1775)</f>
        <v/>
      </c>
      <c r="M1774" s="250">
        <f>_xlfn.STDEV.S(J1774,J1775)</f>
        <v/>
      </c>
      <c r="N1774" s="295" t="n"/>
      <c r="O1774" s="295" t="n"/>
      <c r="P1774" s="207">
        <f>+(((H1774-F1774)/1000)*1000)/10</f>
        <v/>
      </c>
      <c r="Q1774" s="207">
        <f>AVERAGE(P1774:P1775)</f>
        <v/>
      </c>
      <c r="R1774" s="26" t="inlineStr">
        <is>
          <t>FALSO</t>
        </is>
      </c>
      <c r="S1774" s="26" t="inlineStr">
        <is>
          <t>FALSO</t>
        </is>
      </c>
      <c r="T1774" s="211" t="n"/>
      <c r="U1774" s="211" t="n"/>
      <c r="V1774" s="290" t="inlineStr">
        <is>
          <t>Plot válido</t>
        </is>
      </c>
    </row>
    <row r="1775" ht="15.75" customHeight="1" s="412">
      <c r="A1775" s="199" t="n">
        <v>6102</v>
      </c>
      <c r="B1775" s="200" t="n">
        <v>174</v>
      </c>
      <c r="C1775" s="252" t="n">
        <v>316</v>
      </c>
      <c r="D1775" s="252" t="n">
        <v>22</v>
      </c>
      <c r="E1775" s="139" t="n">
        <v>43685</v>
      </c>
      <c r="F1775" s="252" t="n">
        <v>5182</v>
      </c>
      <c r="G1775" s="252" t="n">
        <v>8271</v>
      </c>
      <c r="H1775" s="253" t="n">
        <v>7820</v>
      </c>
      <c r="I1775" s="252" t="n"/>
      <c r="J1775" s="47">
        <f>+(((G1775-F1775)-(H1775-F1775))/(H1775-F1775))*100</f>
        <v/>
      </c>
      <c r="K1775" s="249" t="n"/>
      <c r="L1775" s="251" t="n"/>
      <c r="M1775" s="251" t="n"/>
      <c r="N1775" s="295" t="n"/>
      <c r="O1775" s="295" t="n"/>
      <c r="P1775" s="207">
        <f>+(((H1775-F1775)/1000)*1000)/10</f>
        <v/>
      </c>
      <c r="Q1775" s="207" t="n"/>
      <c r="R1775" s="26" t="inlineStr">
        <is>
          <t>FALSO</t>
        </is>
      </c>
      <c r="S1775" s="26" t="inlineStr">
        <is>
          <t>FALSO</t>
        </is>
      </c>
      <c r="T1775" s="211" t="n"/>
      <c r="U1775" s="211" t="n"/>
      <c r="V1775" s="290" t="inlineStr">
        <is>
          <t>Plot válido</t>
        </is>
      </c>
    </row>
    <row r="1776" ht="15.75" customHeight="1" s="412">
      <c r="A1776" s="199" t="n">
        <v>3435</v>
      </c>
      <c r="B1776" s="200" t="n">
        <v>191</v>
      </c>
      <c r="C1776" s="255" t="n">
        <v>317</v>
      </c>
      <c r="D1776" s="255" t="n">
        <v>13</v>
      </c>
      <c r="E1776" s="58" t="n">
        <v>43587</v>
      </c>
      <c r="F1776" s="255" t="n">
        <v>5280</v>
      </c>
      <c r="G1776" s="255" t="n">
        <v>7415</v>
      </c>
      <c r="H1776" s="256" t="n">
        <v>6777</v>
      </c>
      <c r="I1776" s="255" t="n">
        <v>1</v>
      </c>
      <c r="J1776" s="59">
        <f>+(((G1776-F1776)-(H1776-F1776))/(H1776-F1776))*100</f>
        <v/>
      </c>
      <c r="K1776" s="257" t="inlineStr">
        <is>
          <t>30/4</t>
        </is>
      </c>
      <c r="L1776" s="258">
        <f>AVERAGE(J1776:J1777)</f>
        <v/>
      </c>
      <c r="M1776" s="258">
        <f>_xlfn.STDEV.S(J1776,J1777)</f>
        <v/>
      </c>
      <c r="N1776" s="295" t="n">
        <v>1</v>
      </c>
      <c r="O1776" s="295" t="n"/>
      <c r="P1776" s="207">
        <f>+(((H1776-F1776)/1000)*1000)/10</f>
        <v/>
      </c>
      <c r="Q1776" s="207">
        <f>AVERAGE(P1776:P1777)</f>
        <v/>
      </c>
      <c r="R1776" s="26" t="inlineStr">
        <is>
          <t>FALSO</t>
        </is>
      </c>
      <c r="S1776" s="26" t="inlineStr">
        <is>
          <t>FALSO</t>
        </is>
      </c>
      <c r="T1776" s="211" t="n"/>
      <c r="U1776" s="211" t="n"/>
      <c r="V1776" s="290" t="inlineStr">
        <is>
          <t>Plot válido</t>
        </is>
      </c>
    </row>
    <row r="1777" ht="15.75" customHeight="1" s="412">
      <c r="A1777" s="199" t="n">
        <v>3436</v>
      </c>
      <c r="B1777" s="200" t="n">
        <v>192</v>
      </c>
      <c r="C1777" s="255" t="n">
        <v>317</v>
      </c>
      <c r="D1777" s="255" t="n">
        <v>13</v>
      </c>
      <c r="E1777" s="58" t="n">
        <v>43587</v>
      </c>
      <c r="F1777" s="255" t="n">
        <v>5241</v>
      </c>
      <c r="G1777" s="255" t="n">
        <v>7663</v>
      </c>
      <c r="H1777" s="256" t="n">
        <v>6976</v>
      </c>
      <c r="I1777" s="255" t="n"/>
      <c r="J1777" s="59">
        <f>+(((G1777-F1777)-(H1777-F1777))/(H1777-F1777))*100</f>
        <v/>
      </c>
      <c r="K1777" s="257" t="n"/>
      <c r="L1777" s="259" t="n"/>
      <c r="M1777" s="259" t="n"/>
      <c r="N1777" s="295" t="n"/>
      <c r="O1777" s="295" t="n"/>
      <c r="P1777" s="207">
        <f>+(((H1777-F1777)/1000)*1000)/10</f>
        <v/>
      </c>
      <c r="Q1777" s="207" t="n"/>
      <c r="R1777" s="26" t="inlineStr">
        <is>
          <t>FALSO</t>
        </is>
      </c>
      <c r="S1777" s="26" t="inlineStr">
        <is>
          <t>FALSO</t>
        </is>
      </c>
      <c r="T1777" s="211" t="n"/>
      <c r="U1777" s="211" t="n"/>
      <c r="V1777" s="290" t="inlineStr">
        <is>
          <t>Plot válido</t>
        </is>
      </c>
    </row>
    <row r="1778" ht="15.75" customHeight="1" s="412">
      <c r="A1778" s="199" t="n">
        <v>4155</v>
      </c>
      <c r="B1778" s="200" t="n">
        <v>185</v>
      </c>
      <c r="C1778" s="255" t="n">
        <v>317</v>
      </c>
      <c r="D1778" s="255" t="n">
        <v>15</v>
      </c>
      <c r="E1778" s="58" t="n">
        <v>43599</v>
      </c>
      <c r="F1778" s="255" t="n">
        <v>5288</v>
      </c>
      <c r="G1778" s="255" t="n">
        <v>7650</v>
      </c>
      <c r="H1778" s="256" t="n">
        <v>7125</v>
      </c>
      <c r="I1778" s="255" t="n"/>
      <c r="J1778" s="59">
        <f>+(((G1778-F1778)-(H1778-F1778))/(H1778-F1778))*100</f>
        <v/>
      </c>
      <c r="K1778" s="260" t="n"/>
      <c r="L1778" s="258">
        <f>AVERAGE(J1778:J1779)</f>
        <v/>
      </c>
      <c r="M1778" s="258">
        <f>_xlfn.STDEV.S(J1778,J1779)</f>
        <v/>
      </c>
      <c r="N1778" s="295" t="n"/>
      <c r="O1778" s="295" t="n"/>
      <c r="P1778" s="207">
        <f>+(((H1778-F1778)/1000)*1000)/10</f>
        <v/>
      </c>
      <c r="Q1778" s="207">
        <f>AVERAGE(P1778:P1779)</f>
        <v/>
      </c>
      <c r="R1778" s="26" t="inlineStr">
        <is>
          <t>FALSO</t>
        </is>
      </c>
      <c r="S1778" s="26" t="inlineStr">
        <is>
          <t>FALSO</t>
        </is>
      </c>
      <c r="T1778" s="211" t="n"/>
      <c r="U1778" s="211" t="n"/>
      <c r="V1778" s="290" t="inlineStr">
        <is>
          <t>Plot válido</t>
        </is>
      </c>
    </row>
    <row r="1779" ht="15.75" customHeight="1" s="412">
      <c r="A1779" s="199" t="n">
        <v>4156</v>
      </c>
      <c r="B1779" s="200" t="n">
        <v>186</v>
      </c>
      <c r="C1779" s="255" t="n">
        <v>317</v>
      </c>
      <c r="D1779" s="255" t="n">
        <v>15</v>
      </c>
      <c r="E1779" s="58" t="n">
        <v>43599</v>
      </c>
      <c r="F1779" s="255" t="n">
        <v>5251</v>
      </c>
      <c r="G1779" s="255" t="n">
        <v>7440</v>
      </c>
      <c r="H1779" s="256" t="n">
        <v>6956</v>
      </c>
      <c r="I1779" s="255" t="n"/>
      <c r="J1779" s="59">
        <f>+(((G1779-F1779)-(H1779-F1779))/(H1779-F1779))*100</f>
        <v/>
      </c>
      <c r="K1779" s="260" t="n"/>
      <c r="L1779" s="259" t="n"/>
      <c r="M1779" s="259" t="n"/>
      <c r="N1779" s="295" t="n"/>
      <c r="O1779" s="295" t="n"/>
      <c r="P1779" s="207">
        <f>+(((H1779-F1779)/1000)*1000)/10</f>
        <v/>
      </c>
      <c r="Q1779" s="207" t="n"/>
      <c r="R1779" s="26" t="inlineStr">
        <is>
          <t>FALSO</t>
        </is>
      </c>
      <c r="S1779" s="26" t="inlineStr">
        <is>
          <t>FALSO</t>
        </is>
      </c>
      <c r="T1779" s="211" t="n"/>
      <c r="U1779" s="211" t="n"/>
      <c r="V1779" s="290" t="inlineStr">
        <is>
          <t>Plot válido</t>
        </is>
      </c>
    </row>
    <row r="1780" ht="15.75" customHeight="1" s="412">
      <c r="A1780" s="199" t="n">
        <v>4801</v>
      </c>
      <c r="B1780" s="200" t="n">
        <v>185</v>
      </c>
      <c r="C1780" s="255" t="n">
        <v>317</v>
      </c>
      <c r="D1780" s="255" t="n">
        <v>17</v>
      </c>
      <c r="E1780" s="58" t="n">
        <v>43619</v>
      </c>
      <c r="F1780" s="255" t="n">
        <v>5288</v>
      </c>
      <c r="G1780" s="255" t="n">
        <v>6887</v>
      </c>
      <c r="H1780" s="256" t="n">
        <v>6598</v>
      </c>
      <c r="I1780" s="255" t="n"/>
      <c r="J1780" s="59">
        <f>+(((G1780-F1780)-(H1780-F1780))/(H1780-F1780))*100</f>
        <v/>
      </c>
      <c r="K1780" s="257" t="n"/>
      <c r="L1780" s="258">
        <f>AVERAGE(J1780:J1781)</f>
        <v/>
      </c>
      <c r="M1780" s="258">
        <f>_xlfn.STDEV.S(J1780,J1781)</f>
        <v/>
      </c>
      <c r="N1780" s="295" t="n"/>
      <c r="O1780" s="295" t="n"/>
      <c r="P1780" s="207">
        <f>+(((H1780-F1780)/1000)*1000)/10</f>
        <v/>
      </c>
      <c r="Q1780" s="207">
        <f>AVERAGE(P1780:P1781)</f>
        <v/>
      </c>
      <c r="R1780" s="26" t="inlineStr">
        <is>
          <t>FALSO</t>
        </is>
      </c>
      <c r="S1780" s="26" t="inlineStr">
        <is>
          <t>FALSO</t>
        </is>
      </c>
      <c r="T1780" s="211" t="n"/>
      <c r="U1780" s="211" t="n"/>
      <c r="V1780" s="290" t="inlineStr">
        <is>
          <t>Plot válido</t>
        </is>
      </c>
    </row>
    <row r="1781" ht="15.75" customHeight="1" s="412">
      <c r="A1781" s="199" t="n">
        <v>4802</v>
      </c>
      <c r="B1781" s="200" t="n">
        <v>186</v>
      </c>
      <c r="C1781" s="255" t="n">
        <v>317</v>
      </c>
      <c r="D1781" s="255" t="n">
        <v>17</v>
      </c>
      <c r="E1781" s="58" t="n">
        <v>43619</v>
      </c>
      <c r="F1781" s="255" t="n">
        <v>5251</v>
      </c>
      <c r="G1781" s="255" t="n">
        <v>6995</v>
      </c>
      <c r="H1781" s="256" t="n">
        <v>6684</v>
      </c>
      <c r="I1781" s="255" t="n"/>
      <c r="J1781" s="59">
        <f>+(((G1781-F1781)-(H1781-F1781))/(H1781-F1781))*100</f>
        <v/>
      </c>
      <c r="K1781" s="257" t="n"/>
      <c r="L1781" s="259" t="n"/>
      <c r="M1781" s="259" t="n"/>
      <c r="N1781" s="295" t="n"/>
      <c r="O1781" s="295" t="n"/>
      <c r="P1781" s="207">
        <f>+(((H1781-F1781)/1000)*1000)/10</f>
        <v/>
      </c>
      <c r="Q1781" s="207" t="n"/>
      <c r="R1781" s="26" t="inlineStr">
        <is>
          <t>FALSO</t>
        </is>
      </c>
      <c r="S1781" s="26" t="inlineStr">
        <is>
          <t>FALSO</t>
        </is>
      </c>
      <c r="T1781" s="211" t="n"/>
      <c r="U1781" s="211" t="n"/>
      <c r="V1781" s="290" t="inlineStr">
        <is>
          <t>Plot válido</t>
        </is>
      </c>
    </row>
    <row r="1782" ht="15.75" customHeight="1" s="412">
      <c r="A1782" s="199" t="n">
        <v>5391</v>
      </c>
      <c r="B1782" s="200" t="n">
        <v>129</v>
      </c>
      <c r="C1782" s="252" t="n">
        <v>317</v>
      </c>
      <c r="D1782" s="252" t="n">
        <v>19</v>
      </c>
      <c r="E1782" s="139" t="n">
        <v>43637</v>
      </c>
      <c r="F1782" s="252" t="n">
        <v>5238</v>
      </c>
      <c r="G1782" s="252" t="n">
        <v>7288</v>
      </c>
      <c r="H1782" s="253" t="n">
        <v>6861</v>
      </c>
      <c r="I1782" s="252" t="n">
        <v>7</v>
      </c>
      <c r="J1782" s="261">
        <f>+(((G1782-F1782)-(H1782-F1782))/(H1782-F1782))*100</f>
        <v/>
      </c>
      <c r="K1782" s="262" t="n"/>
      <c r="L1782" s="263">
        <f>AVERAGE(J1782:J1783)</f>
        <v/>
      </c>
      <c r="M1782" s="263">
        <f>_xlfn.STDEV.S(J1782,J1783)</f>
        <v/>
      </c>
      <c r="N1782" s="295" t="n"/>
      <c r="O1782" s="295" t="n"/>
      <c r="P1782" s="207">
        <f>+(((H1782-F1782)/1000)*1000)/10</f>
        <v/>
      </c>
      <c r="Q1782" s="207">
        <f>AVERAGE(P1782:P1783)</f>
        <v/>
      </c>
      <c r="R1782" s="26" t="inlineStr">
        <is>
          <t>FALSO</t>
        </is>
      </c>
      <c r="S1782" s="26" t="inlineStr">
        <is>
          <t>FALSO</t>
        </is>
      </c>
      <c r="T1782" s="211" t="n"/>
      <c r="U1782" s="211" t="n"/>
      <c r="V1782" s="290" t="inlineStr">
        <is>
          <t>Plot válido</t>
        </is>
      </c>
    </row>
    <row r="1783" ht="15.75" customHeight="1" s="412">
      <c r="A1783" s="199" t="n">
        <v>5392</v>
      </c>
      <c r="B1783" s="200" t="n">
        <v>130</v>
      </c>
      <c r="C1783" s="252" t="n">
        <v>317</v>
      </c>
      <c r="D1783" s="252" t="n">
        <v>19</v>
      </c>
      <c r="E1783" s="139" t="n">
        <v>43637</v>
      </c>
      <c r="F1783" s="252" t="n">
        <v>5212</v>
      </c>
      <c r="G1783" s="252" t="n">
        <v>7284</v>
      </c>
      <c r="H1783" s="253" t="n">
        <v>6867</v>
      </c>
      <c r="I1783" s="252" t="n"/>
      <c r="J1783" s="261">
        <f>+(((G1783-F1783)-(H1783-F1783))/(H1783-F1783))*100</f>
        <v/>
      </c>
      <c r="K1783" s="262" t="n"/>
      <c r="L1783" s="207" t="n"/>
      <c r="M1783" s="207" t="n"/>
      <c r="N1783" s="295" t="n"/>
      <c r="O1783" s="295" t="n"/>
      <c r="P1783" s="207">
        <f>+(((H1783-F1783)/1000)*1000)/10</f>
        <v/>
      </c>
      <c r="Q1783" s="207" t="n"/>
      <c r="R1783" s="26" t="inlineStr">
        <is>
          <t>FALSO</t>
        </is>
      </c>
      <c r="S1783" s="26" t="inlineStr">
        <is>
          <t>FALSO</t>
        </is>
      </c>
      <c r="T1783" s="211" t="n"/>
      <c r="U1783" s="211" t="n"/>
      <c r="V1783" s="290" t="inlineStr">
        <is>
          <t>Plot válido</t>
        </is>
      </c>
    </row>
    <row r="1784" ht="15.75" customHeight="1" s="412">
      <c r="A1784" s="199" t="n">
        <v>6103</v>
      </c>
      <c r="B1784" s="200" t="n">
        <v>175</v>
      </c>
      <c r="C1784" s="252" t="n">
        <v>317</v>
      </c>
      <c r="D1784" s="252" t="n">
        <v>22</v>
      </c>
      <c r="E1784" s="139" t="n">
        <v>43685</v>
      </c>
      <c r="F1784" s="252" t="n">
        <v>5280</v>
      </c>
      <c r="G1784" s="252" t="n">
        <v>7330</v>
      </c>
      <c r="H1784" s="253" t="n">
        <v>7031</v>
      </c>
      <c r="I1784" s="252" t="n">
        <v>7</v>
      </c>
      <c r="J1784" s="47">
        <f>+(((G1784-F1784)-(H1784-F1784))/(H1784-F1784))*100</f>
        <v/>
      </c>
      <c r="K1784" s="249" t="n"/>
      <c r="L1784" s="250">
        <f>AVERAGE(J1784:J1785)</f>
        <v/>
      </c>
      <c r="M1784" s="250">
        <f>_xlfn.STDEV.S(J1784,J1785)</f>
        <v/>
      </c>
      <c r="N1784" s="295" t="n"/>
      <c r="O1784" s="295" t="n"/>
      <c r="P1784" s="207">
        <f>+(((H1784-F1784)/1000)*1000)/10</f>
        <v/>
      </c>
      <c r="Q1784" s="207">
        <f>AVERAGE(P1784:P1785)</f>
        <v/>
      </c>
      <c r="R1784" s="26" t="inlineStr">
        <is>
          <t>FALSO</t>
        </is>
      </c>
      <c r="S1784" s="26" t="inlineStr">
        <is>
          <t>FALSO</t>
        </is>
      </c>
      <c r="T1784" s="211" t="n"/>
      <c r="U1784" s="211" t="n"/>
      <c r="V1784" s="290" t="inlineStr">
        <is>
          <t>Plot válido</t>
        </is>
      </c>
    </row>
    <row r="1785" ht="15.75" customHeight="1" s="412">
      <c r="A1785" s="199" t="n">
        <v>6104</v>
      </c>
      <c r="B1785" s="200" t="n">
        <v>175</v>
      </c>
      <c r="C1785" s="252" t="n">
        <v>317</v>
      </c>
      <c r="D1785" s="252" t="n">
        <v>22</v>
      </c>
      <c r="E1785" s="139" t="n">
        <v>43685</v>
      </c>
      <c r="F1785" s="252" t="n">
        <v>5280</v>
      </c>
      <c r="G1785" s="252" t="n">
        <v>7460</v>
      </c>
      <c r="H1785" s="253" t="n">
        <v>7139</v>
      </c>
      <c r="I1785" s="252" t="n"/>
      <c r="J1785" s="47">
        <f>+(((G1785-F1785)-(H1785-F1785))/(H1785-F1785))*100</f>
        <v/>
      </c>
      <c r="K1785" s="249" t="n"/>
      <c r="L1785" s="251" t="n"/>
      <c r="M1785" s="251" t="n"/>
      <c r="N1785" s="295" t="n"/>
      <c r="O1785" s="295" t="n"/>
      <c r="P1785" s="207">
        <f>+(((H1785-F1785)/1000)*1000)/10</f>
        <v/>
      </c>
      <c r="Q1785" s="207" t="n"/>
      <c r="R1785" s="26" t="inlineStr">
        <is>
          <t>FALSO</t>
        </is>
      </c>
      <c r="S1785" s="26" t="inlineStr">
        <is>
          <t>FALSO</t>
        </is>
      </c>
      <c r="T1785" s="211" t="n"/>
      <c r="U1785" s="211" t="n"/>
      <c r="V1785" s="290" t="inlineStr">
        <is>
          <t>Plot válido</t>
        </is>
      </c>
    </row>
    <row r="1786" ht="15.75" customHeight="1" s="412">
      <c r="A1786" s="199" t="n">
        <v>3437</v>
      </c>
      <c r="B1786" s="200" t="n">
        <v>193</v>
      </c>
      <c r="C1786" s="246" t="n">
        <v>318</v>
      </c>
      <c r="D1786" s="246" t="n">
        <v>13</v>
      </c>
      <c r="E1786" s="46" t="n">
        <v>43587</v>
      </c>
      <c r="F1786" s="246" t="n">
        <v>5263</v>
      </c>
      <c r="G1786" s="246" t="n">
        <v>7733</v>
      </c>
      <c r="H1786" s="248" t="n">
        <v>7013</v>
      </c>
      <c r="I1786" s="246" t="n">
        <v>1</v>
      </c>
      <c r="J1786" s="47">
        <f>+(((G1786-F1786)-(H1786-F1786))/(H1786-F1786))*100</f>
        <v/>
      </c>
      <c r="K1786" s="249" t="inlineStr">
        <is>
          <t>26/4</t>
        </is>
      </c>
      <c r="L1786" s="250">
        <f>AVERAGE(J1786:J1787)</f>
        <v/>
      </c>
      <c r="M1786" s="250">
        <f>_xlfn.STDEV.S(J1786,J1787)</f>
        <v/>
      </c>
      <c r="N1786" s="295" t="n">
        <v>2</v>
      </c>
      <c r="O1786" s="295" t="n"/>
      <c r="P1786" s="207">
        <f>+(((H1786-F1786)/1000)*1000)/10</f>
        <v/>
      </c>
      <c r="Q1786" s="207">
        <f>AVERAGE(P1786:P1787)</f>
        <v/>
      </c>
      <c r="R1786" s="26" t="inlineStr">
        <is>
          <t>FALSO</t>
        </is>
      </c>
      <c r="S1786" s="26" t="inlineStr">
        <is>
          <t>FALSO</t>
        </is>
      </c>
      <c r="T1786" s="211" t="n"/>
      <c r="U1786" s="211" t="n"/>
      <c r="V1786" s="290" t="inlineStr">
        <is>
          <t>Plot válido</t>
        </is>
      </c>
    </row>
    <row r="1787" ht="15.75" customHeight="1" s="412">
      <c r="A1787" s="199" t="n">
        <v>3438</v>
      </c>
      <c r="B1787" s="200" t="n">
        <v>194</v>
      </c>
      <c r="C1787" s="246" t="n">
        <v>318</v>
      </c>
      <c r="D1787" s="246" t="n">
        <v>13</v>
      </c>
      <c r="E1787" s="46" t="n">
        <v>43587</v>
      </c>
      <c r="F1787" s="246" t="n">
        <v>5207</v>
      </c>
      <c r="G1787" s="246" t="n">
        <v>8043</v>
      </c>
      <c r="H1787" s="248" t="n">
        <v>7237</v>
      </c>
      <c r="I1787" s="246" t="n"/>
      <c r="J1787" s="47">
        <f>+(((G1787-F1787)-(H1787-F1787))/(H1787-F1787))*100</f>
        <v/>
      </c>
      <c r="K1787" s="249" t="n"/>
      <c r="L1787" s="251" t="n"/>
      <c r="M1787" s="251" t="n"/>
      <c r="N1787" s="295" t="n"/>
      <c r="O1787" s="295" t="n"/>
      <c r="P1787" s="207">
        <f>+(((H1787-F1787)/1000)*1000)/10</f>
        <v/>
      </c>
      <c r="Q1787" s="207" t="n"/>
      <c r="R1787" s="26" t="inlineStr">
        <is>
          <t>FALSO</t>
        </is>
      </c>
      <c r="S1787" s="26" t="inlineStr">
        <is>
          <t>FALSO</t>
        </is>
      </c>
      <c r="T1787" s="211" t="n"/>
      <c r="U1787" s="211" t="n"/>
      <c r="V1787" s="290" t="inlineStr">
        <is>
          <t>Plot válido</t>
        </is>
      </c>
    </row>
    <row r="1788" ht="15.75" customHeight="1" s="412">
      <c r="A1788" s="199" t="n">
        <v>4157</v>
      </c>
      <c r="B1788" s="200" t="n">
        <v>187</v>
      </c>
      <c r="C1788" s="246" t="n">
        <v>318</v>
      </c>
      <c r="D1788" s="246" t="n">
        <v>15</v>
      </c>
      <c r="E1788" s="46" t="n">
        <v>43599</v>
      </c>
      <c r="F1788" s="246" t="n">
        <v>5214</v>
      </c>
      <c r="G1788" s="246" t="n">
        <v>7274</v>
      </c>
      <c r="H1788" s="248" t="n">
        <v>6683</v>
      </c>
      <c r="I1788" s="246" t="n"/>
      <c r="J1788" s="47">
        <f>+(((G1788-F1788)-(H1788-F1788))/(H1788-F1788))*100</f>
        <v/>
      </c>
      <c r="K1788" s="254" t="n"/>
      <c r="L1788" s="250">
        <f>AVERAGE(J1788:J1789)</f>
        <v/>
      </c>
      <c r="M1788" s="250">
        <f>_xlfn.STDEV.S(J1788,J1789)</f>
        <v/>
      </c>
      <c r="N1788" s="295" t="n"/>
      <c r="O1788" s="295" t="n"/>
      <c r="P1788" s="207">
        <f>+(((H1788-F1788)/1000)*1000)/10</f>
        <v/>
      </c>
      <c r="Q1788" s="207">
        <f>AVERAGE(P1788:P1789)</f>
        <v/>
      </c>
      <c r="R1788" s="26" t="inlineStr">
        <is>
          <t>FALSO</t>
        </is>
      </c>
      <c r="S1788" s="26" t="inlineStr">
        <is>
          <t>FALSO</t>
        </is>
      </c>
      <c r="T1788" s="211" t="n"/>
      <c r="U1788" s="211" t="n"/>
      <c r="V1788" s="290" t="inlineStr">
        <is>
          <t>Plot válido</t>
        </is>
      </c>
    </row>
    <row r="1789" ht="15.75" customHeight="1" s="412">
      <c r="A1789" s="199" t="n">
        <v>4158</v>
      </c>
      <c r="B1789" s="200" t="n">
        <v>188</v>
      </c>
      <c r="C1789" s="246" t="n">
        <v>318</v>
      </c>
      <c r="D1789" s="246" t="n">
        <v>15</v>
      </c>
      <c r="E1789" s="46" t="n">
        <v>43599</v>
      </c>
      <c r="F1789" s="246" t="n">
        <v>5267</v>
      </c>
      <c r="G1789" s="246" t="n">
        <v>7299</v>
      </c>
      <c r="H1789" s="248" t="n">
        <v>6721</v>
      </c>
      <c r="I1789" s="246" t="n"/>
      <c r="J1789" s="47">
        <f>+(((G1789-F1789)-(H1789-F1789))/(H1789-F1789))*100</f>
        <v/>
      </c>
      <c r="K1789" s="254" t="n"/>
      <c r="L1789" s="251" t="n"/>
      <c r="M1789" s="251" t="n"/>
      <c r="N1789" s="295" t="n"/>
      <c r="O1789" s="295" t="n"/>
      <c r="P1789" s="207">
        <f>+(((H1789-F1789)/1000)*1000)/10</f>
        <v/>
      </c>
      <c r="Q1789" s="207" t="n"/>
      <c r="R1789" s="26" t="inlineStr">
        <is>
          <t>FALSO</t>
        </is>
      </c>
      <c r="S1789" s="26" t="inlineStr">
        <is>
          <t>FALSO</t>
        </is>
      </c>
      <c r="T1789" s="211" t="n"/>
      <c r="U1789" s="211" t="n"/>
      <c r="V1789" s="290" t="inlineStr">
        <is>
          <t>Plot válido</t>
        </is>
      </c>
    </row>
    <row r="1790" ht="15.75" customHeight="1" s="412">
      <c r="A1790" s="199" t="n">
        <v>4803</v>
      </c>
      <c r="B1790" s="200" t="n">
        <v>187</v>
      </c>
      <c r="C1790" s="246" t="n">
        <v>318</v>
      </c>
      <c r="D1790" s="246" t="n">
        <v>17</v>
      </c>
      <c r="E1790" s="46" t="n">
        <v>43619</v>
      </c>
      <c r="F1790" s="246" t="n">
        <v>5214</v>
      </c>
      <c r="G1790" s="246" t="n">
        <v>8408</v>
      </c>
      <c r="H1790" s="248" t="n">
        <v>7533</v>
      </c>
      <c r="I1790" s="246" t="n"/>
      <c r="J1790" s="47">
        <f>+(((G1790-F1790)-(H1790-F1790))/(H1790-F1790))*100</f>
        <v/>
      </c>
      <c r="K1790" s="249" t="n"/>
      <c r="L1790" s="250">
        <f>AVERAGE(J1790:J1791)</f>
        <v/>
      </c>
      <c r="M1790" s="250">
        <f>_xlfn.STDEV.S(J1790,J1791)</f>
        <v/>
      </c>
      <c r="N1790" s="295" t="n"/>
      <c r="O1790" s="295" t="n"/>
      <c r="P1790" s="207">
        <f>+(((H1790-F1790)/1000)*1000)/10</f>
        <v/>
      </c>
      <c r="Q1790" s="207">
        <f>AVERAGE(P1790:P1791)</f>
        <v/>
      </c>
      <c r="R1790" s="26" t="inlineStr">
        <is>
          <t>VERDADERO</t>
        </is>
      </c>
      <c r="S1790" s="26" t="inlineStr">
        <is>
          <t>FALSO</t>
        </is>
      </c>
      <c r="T1790" s="211" t="n"/>
      <c r="U1790" s="211" t="n"/>
      <c r="V1790" s="290" t="inlineStr">
        <is>
          <t>Plot válido</t>
        </is>
      </c>
    </row>
    <row r="1791" ht="15.75" customHeight="1" s="412">
      <c r="A1791" s="199" t="n">
        <v>4804</v>
      </c>
      <c r="B1791" s="200" t="n">
        <v>188</v>
      </c>
      <c r="C1791" s="246" t="n">
        <v>318</v>
      </c>
      <c r="D1791" s="246" t="n">
        <v>17</v>
      </c>
      <c r="E1791" s="46" t="n">
        <v>43619</v>
      </c>
      <c r="F1791" s="246" t="n">
        <v>5267</v>
      </c>
      <c r="G1791" s="246" t="n">
        <v>8768</v>
      </c>
      <c r="H1791" s="248" t="n">
        <v>7774</v>
      </c>
      <c r="I1791" s="246" t="n"/>
      <c r="J1791" s="47">
        <f>+(((G1791-F1791)-(H1791-F1791))/(H1791-F1791))*100</f>
        <v/>
      </c>
      <c r="K1791" s="249" t="n"/>
      <c r="L1791" s="251" t="n"/>
      <c r="M1791" s="251" t="n"/>
      <c r="N1791" s="295" t="n"/>
      <c r="O1791" s="295" t="n"/>
      <c r="P1791" s="207">
        <f>+(((H1791-F1791)/1000)*1000)/10</f>
        <v/>
      </c>
      <c r="Q1791" s="207" t="n"/>
      <c r="R1791" s="26" t="inlineStr">
        <is>
          <t>FALSO</t>
        </is>
      </c>
      <c r="S1791" s="26" t="inlineStr">
        <is>
          <t>FALSO</t>
        </is>
      </c>
      <c r="T1791" s="211" t="n"/>
      <c r="U1791" s="211" t="n"/>
      <c r="V1791" s="290" t="inlineStr">
        <is>
          <t>Plot válido</t>
        </is>
      </c>
    </row>
    <row r="1792" ht="15.75" customHeight="1" s="412">
      <c r="A1792" s="199" t="n">
        <v>6105</v>
      </c>
      <c r="B1792" s="200" t="n">
        <v>176</v>
      </c>
      <c r="C1792" s="252" t="n">
        <v>318</v>
      </c>
      <c r="D1792" s="252" t="n">
        <v>22</v>
      </c>
      <c r="E1792" s="139" t="n">
        <v>43685</v>
      </c>
      <c r="F1792" s="252" t="n">
        <v>5193</v>
      </c>
      <c r="G1792" s="252" t="n">
        <v>7170</v>
      </c>
      <c r="H1792" s="253" t="n">
        <v>6867</v>
      </c>
      <c r="I1792" s="252" t="n">
        <v>8</v>
      </c>
      <c r="J1792" s="47">
        <f>+(((G1792-F1792)-(H1792-F1792))/(H1792-F1792))*100</f>
        <v/>
      </c>
      <c r="K1792" s="249" t="n"/>
      <c r="L1792" s="250">
        <f>AVERAGE(J1792:J1793)</f>
        <v/>
      </c>
      <c r="M1792" s="250">
        <f>_xlfn.STDEV.S(J1792,J1793)</f>
        <v/>
      </c>
      <c r="N1792" s="295" t="n"/>
      <c r="O1792" s="295" t="n"/>
      <c r="P1792" s="207">
        <f>+(((H1792-F1792)/1000)*1000)/10</f>
        <v/>
      </c>
      <c r="Q1792" s="207">
        <f>AVERAGE(P1792:P1793)</f>
        <v/>
      </c>
      <c r="R1792" s="26" t="inlineStr">
        <is>
          <t>FALSO</t>
        </is>
      </c>
      <c r="S1792" s="26" t="inlineStr">
        <is>
          <t>FALSO</t>
        </is>
      </c>
      <c r="T1792" s="211" t="n"/>
      <c r="U1792" s="211" t="n"/>
      <c r="V1792" s="290" t="inlineStr">
        <is>
          <t>Plot válido</t>
        </is>
      </c>
    </row>
    <row r="1793" ht="15.75" customHeight="1" s="412">
      <c r="A1793" s="199" t="n">
        <v>6106</v>
      </c>
      <c r="B1793" s="200" t="n">
        <v>176</v>
      </c>
      <c r="C1793" s="252" t="n">
        <v>318</v>
      </c>
      <c r="D1793" s="252" t="n">
        <v>22</v>
      </c>
      <c r="E1793" s="139" t="n">
        <v>43685</v>
      </c>
      <c r="F1793" s="252" t="n">
        <v>5193</v>
      </c>
      <c r="G1793" s="252" t="n">
        <v>7278</v>
      </c>
      <c r="H1793" s="253" t="n">
        <v>6962</v>
      </c>
      <c r="I1793" s="252" t="n"/>
      <c r="J1793" s="47">
        <f>+(((G1793-F1793)-(H1793-F1793))/(H1793-F1793))*100</f>
        <v/>
      </c>
      <c r="K1793" s="249" t="n"/>
      <c r="L1793" s="251" t="n"/>
      <c r="M1793" s="251" t="n"/>
      <c r="N1793" s="295" t="n"/>
      <c r="O1793" s="295" t="n"/>
      <c r="P1793" s="207">
        <f>+(((H1793-F1793)/1000)*1000)/10</f>
        <v/>
      </c>
      <c r="Q1793" s="207" t="n"/>
      <c r="R1793" s="26" t="inlineStr">
        <is>
          <t>FALSO</t>
        </is>
      </c>
      <c r="S1793" s="26" t="inlineStr">
        <is>
          <t>FALSO</t>
        </is>
      </c>
      <c r="T1793" s="211" t="n"/>
      <c r="U1793" s="211" t="n"/>
      <c r="V1793" s="290" t="inlineStr">
        <is>
          <t>Plot válido</t>
        </is>
      </c>
    </row>
    <row r="1794" ht="15.75" customHeight="1" s="412">
      <c r="A1794" s="199" t="n">
        <v>3439</v>
      </c>
      <c r="B1794" s="200" t="n">
        <v>195</v>
      </c>
      <c r="C1794" s="255" t="n">
        <v>319</v>
      </c>
      <c r="D1794" s="255" t="n">
        <v>13</v>
      </c>
      <c r="E1794" s="58" t="n">
        <v>43587</v>
      </c>
      <c r="F1794" s="255" t="n">
        <v>5277</v>
      </c>
      <c r="G1794" s="255" t="n">
        <v>8688</v>
      </c>
      <c r="H1794" s="256" t="n">
        <v>7706</v>
      </c>
      <c r="I1794" s="255" t="n">
        <v>1</v>
      </c>
      <c r="J1794" s="59">
        <f>+(((G1794-F1794)-(H1794-F1794))/(H1794-F1794))*100</f>
        <v/>
      </c>
      <c r="K1794" s="257" t="inlineStr">
        <is>
          <t>26/4</t>
        </is>
      </c>
      <c r="L1794" s="258">
        <f>AVERAGE(J1794:J1795)</f>
        <v/>
      </c>
      <c r="M1794" s="258">
        <f>_xlfn.STDEV.S(J1794,J1795)</f>
        <v/>
      </c>
      <c r="N1794" s="295" t="n">
        <v>1</v>
      </c>
      <c r="O1794" s="295" t="n"/>
      <c r="P1794" s="207">
        <f>+(((H1794-F1794)/1000)*1000)/10</f>
        <v/>
      </c>
      <c r="Q1794" s="207">
        <f>AVERAGE(P1794:P1795)</f>
        <v/>
      </c>
      <c r="R1794" s="26" t="inlineStr">
        <is>
          <t>FALSO</t>
        </is>
      </c>
      <c r="S1794" s="26" t="inlineStr">
        <is>
          <t>FALSO</t>
        </is>
      </c>
      <c r="T1794" s="211" t="n"/>
      <c r="U1794" s="211" t="n"/>
      <c r="V1794" s="290" t="inlineStr">
        <is>
          <t>Plot válido</t>
        </is>
      </c>
    </row>
    <row r="1795" ht="15.75" customHeight="1" s="412">
      <c r="A1795" s="199" t="n">
        <v>3440</v>
      </c>
      <c r="B1795" s="200" t="n">
        <v>196</v>
      </c>
      <c r="C1795" s="255" t="n">
        <v>319</v>
      </c>
      <c r="D1795" s="255" t="n">
        <v>13</v>
      </c>
      <c r="E1795" s="58" t="n">
        <v>43587</v>
      </c>
      <c r="F1795" s="255" t="n">
        <v>5243</v>
      </c>
      <c r="G1795" s="255" t="n">
        <v>9080</v>
      </c>
      <c r="H1795" s="256" t="n">
        <v>7938</v>
      </c>
      <c r="I1795" s="255" t="n"/>
      <c r="J1795" s="59">
        <f>+(((G1795-F1795)-(H1795-F1795))/(H1795-F1795))*100</f>
        <v/>
      </c>
      <c r="K1795" s="257" t="n"/>
      <c r="L1795" s="259" t="n"/>
      <c r="M1795" s="259" t="n"/>
      <c r="N1795" s="295" t="n"/>
      <c r="O1795" s="295" t="n"/>
      <c r="P1795" s="207">
        <f>+(((H1795-F1795)/1000)*1000)/10</f>
        <v/>
      </c>
      <c r="Q1795" s="207" t="n"/>
      <c r="R1795" s="26" t="inlineStr">
        <is>
          <t>FALSO</t>
        </is>
      </c>
      <c r="S1795" s="26" t="inlineStr">
        <is>
          <t>FALSO</t>
        </is>
      </c>
      <c r="T1795" s="211" t="n"/>
      <c r="U1795" s="211" t="n"/>
      <c r="V1795" s="290" t="inlineStr">
        <is>
          <t>Plot válido</t>
        </is>
      </c>
    </row>
    <row r="1796" ht="15.75" customHeight="1" s="412">
      <c r="A1796" s="199" t="n">
        <v>4159</v>
      </c>
      <c r="B1796" s="200" t="n">
        <v>189</v>
      </c>
      <c r="C1796" s="255" t="n">
        <v>319</v>
      </c>
      <c r="D1796" s="255" t="n">
        <v>15</v>
      </c>
      <c r="E1796" s="58" t="n">
        <v>43599</v>
      </c>
      <c r="F1796" s="255" t="n">
        <v>5261</v>
      </c>
      <c r="G1796" s="255" t="n">
        <v>8588</v>
      </c>
      <c r="H1796" s="256" t="n">
        <v>7720</v>
      </c>
      <c r="I1796" s="255" t="n"/>
      <c r="J1796" s="59">
        <f>+(((G1796-F1796)-(H1796-F1796))/(H1796-F1796))*100</f>
        <v/>
      </c>
      <c r="K1796" s="260" t="n"/>
      <c r="L1796" s="258">
        <f>AVERAGE(J1796:J1797)</f>
        <v/>
      </c>
      <c r="M1796" s="258">
        <f>_xlfn.STDEV.S(J1796,J1797)</f>
        <v/>
      </c>
      <c r="N1796" s="295" t="n"/>
      <c r="O1796" s="295" t="n"/>
      <c r="P1796" s="207">
        <f>+(((H1796-F1796)/1000)*1000)/10</f>
        <v/>
      </c>
      <c r="Q1796" s="207">
        <f>AVERAGE(P1796:P1797)</f>
        <v/>
      </c>
      <c r="R1796" s="26" t="inlineStr">
        <is>
          <t>VERDADERO</t>
        </is>
      </c>
      <c r="S1796" s="26" t="inlineStr">
        <is>
          <t>FALSO</t>
        </is>
      </c>
      <c r="T1796" s="211" t="n"/>
      <c r="U1796" s="211" t="n"/>
      <c r="V1796" s="290" t="inlineStr">
        <is>
          <t>Plot válido</t>
        </is>
      </c>
    </row>
    <row r="1797" ht="15.75" customHeight="1" s="412">
      <c r="A1797" s="199" t="n">
        <v>4160</v>
      </c>
      <c r="B1797" s="200" t="n">
        <v>190</v>
      </c>
      <c r="C1797" s="255" t="n">
        <v>319</v>
      </c>
      <c r="D1797" s="255" t="n">
        <v>15</v>
      </c>
      <c r="E1797" s="58" t="n">
        <v>43599</v>
      </c>
      <c r="F1797" s="255" t="n">
        <v>5238</v>
      </c>
      <c r="G1797" s="255" t="n">
        <v>8517</v>
      </c>
      <c r="H1797" s="256" t="n">
        <v>7646</v>
      </c>
      <c r="I1797" s="255" t="n"/>
      <c r="J1797" s="59">
        <f>+(((G1797-F1797)-(H1797-F1797))/(H1797-F1797))*100</f>
        <v/>
      </c>
      <c r="K1797" s="260" t="n"/>
      <c r="L1797" s="259" t="n"/>
      <c r="M1797" s="259" t="n"/>
      <c r="N1797" s="295" t="n"/>
      <c r="O1797" s="295" t="n"/>
      <c r="P1797" s="207">
        <f>+(((H1797-F1797)/1000)*1000)/10</f>
        <v/>
      </c>
      <c r="Q1797" s="207" t="n"/>
      <c r="R1797" s="26" t="inlineStr">
        <is>
          <t>FALSO</t>
        </is>
      </c>
      <c r="S1797" s="26" t="inlineStr">
        <is>
          <t>FALSO</t>
        </is>
      </c>
      <c r="T1797" s="211" t="n"/>
      <c r="U1797" s="211" t="n"/>
      <c r="V1797" s="290" t="inlineStr">
        <is>
          <t>Plot válido</t>
        </is>
      </c>
    </row>
    <row r="1798" ht="15.75" customHeight="1" s="412">
      <c r="A1798" s="199" t="n">
        <v>4805</v>
      </c>
      <c r="B1798" s="200" t="n">
        <v>189</v>
      </c>
      <c r="C1798" s="255" t="n">
        <v>319</v>
      </c>
      <c r="D1798" s="255" t="n">
        <v>17</v>
      </c>
      <c r="E1798" s="58" t="n">
        <v>43619</v>
      </c>
      <c r="F1798" s="255" t="n">
        <v>5261</v>
      </c>
      <c r="G1798" s="255" t="n">
        <v>8725</v>
      </c>
      <c r="H1798" s="256" t="n">
        <v>8045</v>
      </c>
      <c r="I1798" s="255" t="n"/>
      <c r="J1798" s="59">
        <f>+(((G1798-F1798)-(H1798-F1798))/(H1798-F1798))*100</f>
        <v/>
      </c>
      <c r="K1798" s="257" t="n"/>
      <c r="L1798" s="258">
        <f>AVERAGE(J1798:J1799)</f>
        <v/>
      </c>
      <c r="M1798" s="258">
        <f>_xlfn.STDEV.S(J1798,J1799)</f>
        <v/>
      </c>
      <c r="N1798" s="295" t="n"/>
      <c r="O1798" s="295" t="n"/>
      <c r="P1798" s="207">
        <f>+(((H1798-F1798)/1000)*1000)/10</f>
        <v/>
      </c>
      <c r="Q1798" s="207">
        <f>AVERAGE(P1798:P1799)</f>
        <v/>
      </c>
      <c r="R1798" s="26" t="inlineStr">
        <is>
          <t>FALSO</t>
        </is>
      </c>
      <c r="S1798" s="26" t="inlineStr">
        <is>
          <t>FALSO</t>
        </is>
      </c>
      <c r="T1798" s="211" t="n"/>
      <c r="U1798" s="211" t="n"/>
      <c r="V1798" s="290" t="inlineStr">
        <is>
          <t>Plot válido</t>
        </is>
      </c>
    </row>
    <row r="1799" ht="15.75" customHeight="1" s="412">
      <c r="A1799" s="199" t="n">
        <v>4806</v>
      </c>
      <c r="B1799" s="200" t="n">
        <v>190</v>
      </c>
      <c r="C1799" s="255" t="n">
        <v>319</v>
      </c>
      <c r="D1799" s="255" t="n">
        <v>17</v>
      </c>
      <c r="E1799" s="58" t="n">
        <v>43619</v>
      </c>
      <c r="F1799" s="255" t="n">
        <v>5238</v>
      </c>
      <c r="G1799" s="255" t="n">
        <v>8514</v>
      </c>
      <c r="H1799" s="256" t="n">
        <v>7874</v>
      </c>
      <c r="I1799" s="255" t="n"/>
      <c r="J1799" s="59">
        <f>+(((G1799-F1799)-(H1799-F1799))/(H1799-F1799))*100</f>
        <v/>
      </c>
      <c r="K1799" s="257" t="n"/>
      <c r="L1799" s="259" t="n"/>
      <c r="M1799" s="259" t="n"/>
      <c r="N1799" s="295" t="n"/>
      <c r="O1799" s="295" t="n"/>
      <c r="P1799" s="207">
        <f>+(((H1799-F1799)/1000)*1000)/10</f>
        <v/>
      </c>
      <c r="Q1799" s="207" t="n"/>
      <c r="R1799" s="26" t="inlineStr">
        <is>
          <t>FALSO</t>
        </is>
      </c>
      <c r="S1799" s="26" t="inlineStr">
        <is>
          <t>FALSO</t>
        </is>
      </c>
      <c r="T1799" s="211" t="n"/>
      <c r="U1799" s="211" t="n"/>
      <c r="V1799" s="290" t="inlineStr">
        <is>
          <t>Plot válido</t>
        </is>
      </c>
    </row>
    <row r="1800" ht="15.75" customHeight="1" s="412">
      <c r="A1800" s="199" t="n">
        <v>5393</v>
      </c>
      <c r="B1800" s="200" t="n">
        <v>131</v>
      </c>
      <c r="C1800" s="252" t="n">
        <v>319</v>
      </c>
      <c r="D1800" s="252" t="n">
        <v>19</v>
      </c>
      <c r="E1800" s="139" t="n">
        <v>43637</v>
      </c>
      <c r="F1800" s="252" t="n">
        <v>5209</v>
      </c>
      <c r="G1800" s="252" t="n">
        <v>7988</v>
      </c>
      <c r="H1800" s="253" t="n">
        <v>7440</v>
      </c>
      <c r="I1800" s="252" t="n">
        <v>8</v>
      </c>
      <c r="J1800" s="261">
        <f>+(((G1800-F1800)-(H1800-F1800))/(H1800-F1800))*100</f>
        <v/>
      </c>
      <c r="K1800" s="262" t="n"/>
      <c r="L1800" s="263">
        <f>AVERAGE(J1800:J1801)</f>
        <v/>
      </c>
      <c r="M1800" s="263">
        <f>_xlfn.STDEV.S(J1800,J1801)</f>
        <v/>
      </c>
      <c r="N1800" s="295" t="n"/>
      <c r="O1800" s="295" t="n"/>
      <c r="P1800" s="207">
        <f>+(((H1800-F1800)/1000)*1000)/10</f>
        <v/>
      </c>
      <c r="Q1800" s="207">
        <f>AVERAGE(P1800:P1801)</f>
        <v/>
      </c>
      <c r="R1800" s="26" t="inlineStr">
        <is>
          <t>FALSO</t>
        </is>
      </c>
      <c r="S1800" s="26" t="inlineStr">
        <is>
          <t>FALSO</t>
        </is>
      </c>
      <c r="T1800" s="211" t="n"/>
      <c r="U1800" s="211" t="n"/>
      <c r="V1800" s="290" t="inlineStr">
        <is>
          <t>Plot válido</t>
        </is>
      </c>
    </row>
    <row r="1801" ht="15.75" customHeight="1" s="412">
      <c r="A1801" s="199" t="n">
        <v>5394</v>
      </c>
      <c r="B1801" s="200" t="n">
        <v>132</v>
      </c>
      <c r="C1801" s="252" t="n">
        <v>319</v>
      </c>
      <c r="D1801" s="252" t="n">
        <v>19</v>
      </c>
      <c r="E1801" s="139" t="n">
        <v>43637</v>
      </c>
      <c r="F1801" s="252" t="n">
        <v>5233</v>
      </c>
      <c r="G1801" s="252" t="n">
        <v>8191</v>
      </c>
      <c r="H1801" s="253" t="n">
        <v>7615</v>
      </c>
      <c r="I1801" s="252" t="n"/>
      <c r="J1801" s="261">
        <f>+(((G1801-F1801)-(H1801-F1801))/(H1801-F1801))*100</f>
        <v/>
      </c>
      <c r="K1801" s="262" t="n"/>
      <c r="L1801" s="207" t="n"/>
      <c r="M1801" s="207" t="n"/>
      <c r="N1801" s="295" t="n"/>
      <c r="O1801" s="295" t="n"/>
      <c r="P1801" s="207">
        <f>+(((H1801-F1801)/1000)*1000)/10</f>
        <v/>
      </c>
      <c r="Q1801" s="207" t="n"/>
      <c r="R1801" s="26" t="inlineStr">
        <is>
          <t>FALSO</t>
        </is>
      </c>
      <c r="S1801" s="26" t="inlineStr">
        <is>
          <t>FALSO</t>
        </is>
      </c>
      <c r="T1801" s="211" t="n"/>
      <c r="U1801" s="211" t="n"/>
      <c r="V1801" s="290" t="inlineStr">
        <is>
          <t>Plot válido</t>
        </is>
      </c>
    </row>
    <row r="1802" ht="15.75" customHeight="1" s="412">
      <c r="A1802" s="199" t="n">
        <v>6107</v>
      </c>
      <c r="B1802" s="200" t="n">
        <v>177</v>
      </c>
      <c r="C1802" s="252" t="n">
        <v>319</v>
      </c>
      <c r="D1802" s="252" t="n">
        <v>22</v>
      </c>
      <c r="E1802" s="139" t="n">
        <v>43685</v>
      </c>
      <c r="F1802" s="252" t="n">
        <v>5259</v>
      </c>
      <c r="G1802" s="252" t="n">
        <v>8229</v>
      </c>
      <c r="H1802" s="253" t="n">
        <v>7792</v>
      </c>
      <c r="I1802" s="252" t="n">
        <v>8</v>
      </c>
      <c r="J1802" s="47">
        <f>+(((G1802-F1802)-(H1802-F1802))/(H1802-F1802))*100</f>
        <v/>
      </c>
      <c r="K1802" s="249" t="n"/>
      <c r="L1802" s="250">
        <f>AVERAGE(J1802:J1803)</f>
        <v/>
      </c>
      <c r="M1802" s="250">
        <f>_xlfn.STDEV.S(J1802,J1803)</f>
        <v/>
      </c>
      <c r="N1802" s="295" t="n"/>
      <c r="O1802" s="295" t="n"/>
      <c r="P1802" s="207">
        <f>+(((H1802-F1802)/1000)*1000)/10</f>
        <v/>
      </c>
      <c r="Q1802" s="207">
        <f>AVERAGE(P1802:P1803)</f>
        <v/>
      </c>
      <c r="R1802" s="26" t="inlineStr">
        <is>
          <t>FALSO</t>
        </is>
      </c>
      <c r="S1802" s="26" t="inlineStr">
        <is>
          <t>FALSO</t>
        </is>
      </c>
      <c r="T1802" s="211" t="n"/>
      <c r="U1802" s="211" t="n"/>
      <c r="V1802" s="290" t="inlineStr">
        <is>
          <t>Plot válido</t>
        </is>
      </c>
    </row>
    <row r="1803" ht="15.75" customHeight="1" s="412">
      <c r="A1803" s="199" t="n">
        <v>6108</v>
      </c>
      <c r="B1803" s="200" t="n">
        <v>177</v>
      </c>
      <c r="C1803" s="252" t="n">
        <v>319</v>
      </c>
      <c r="D1803" s="252" t="n">
        <v>22</v>
      </c>
      <c r="E1803" s="139" t="n">
        <v>43685</v>
      </c>
      <c r="F1803" s="252" t="n">
        <v>5259</v>
      </c>
      <c r="G1803" s="252" t="n">
        <v>8230</v>
      </c>
      <c r="H1803" s="253" t="n">
        <v>7796</v>
      </c>
      <c r="I1803" s="252" t="n"/>
      <c r="J1803" s="47">
        <f>+(((G1803-F1803)-(H1803-F1803))/(H1803-F1803))*100</f>
        <v/>
      </c>
      <c r="K1803" s="249" t="n"/>
      <c r="L1803" s="251" t="n"/>
      <c r="M1803" s="251" t="n"/>
      <c r="N1803" s="295" t="n"/>
      <c r="O1803" s="295" t="n"/>
      <c r="P1803" s="207">
        <f>+(((H1803-F1803)/1000)*1000)/10</f>
        <v/>
      </c>
      <c r="Q1803" s="207" t="n"/>
      <c r="R1803" s="26" t="inlineStr">
        <is>
          <t>FALSO</t>
        </is>
      </c>
      <c r="S1803" s="26" t="inlineStr">
        <is>
          <t>FALSO</t>
        </is>
      </c>
      <c r="T1803" s="211" t="n"/>
      <c r="U1803" s="211" t="n"/>
      <c r="V1803" s="290" t="inlineStr">
        <is>
          <t>Plot válido</t>
        </is>
      </c>
    </row>
    <row r="1804" ht="15.75" customHeight="1" s="412">
      <c r="A1804" s="199" t="n">
        <v>3441</v>
      </c>
      <c r="B1804" s="200" t="n">
        <v>197</v>
      </c>
      <c r="C1804" s="246" t="n">
        <v>320</v>
      </c>
      <c r="D1804" s="246" t="n">
        <v>13</v>
      </c>
      <c r="E1804" s="46" t="n">
        <v>43587</v>
      </c>
      <c r="F1804" s="246" t="n">
        <v>5252</v>
      </c>
      <c r="G1804" s="246" t="n">
        <v>8696</v>
      </c>
      <c r="H1804" s="248" t="n">
        <v>7658</v>
      </c>
      <c r="I1804" s="246" t="n">
        <v>1</v>
      </c>
      <c r="J1804" s="47">
        <f>+(((G1804-F1804)-(H1804-F1804))/(H1804-F1804))*100</f>
        <v/>
      </c>
      <c r="K1804" s="249" t="inlineStr">
        <is>
          <t>1/2</t>
        </is>
      </c>
      <c r="L1804" s="250">
        <f>AVERAGE(J1804:J1805)</f>
        <v/>
      </c>
      <c r="M1804" s="250">
        <f>_xlfn.STDEV.S(J1804,J1805)</f>
        <v/>
      </c>
      <c r="N1804" s="295" t="n">
        <v>2</v>
      </c>
      <c r="O1804" s="295" t="n"/>
      <c r="P1804" s="207">
        <f>+(((H1804-F1804)/1000)*1000)/10</f>
        <v/>
      </c>
      <c r="Q1804" s="207">
        <f>AVERAGE(P1804:P1805)</f>
        <v/>
      </c>
      <c r="R1804" s="26" t="inlineStr">
        <is>
          <t>FALSO</t>
        </is>
      </c>
      <c r="S1804" s="26" t="inlineStr">
        <is>
          <t>FALSO</t>
        </is>
      </c>
      <c r="T1804" s="211" t="n"/>
      <c r="U1804" s="211" t="n"/>
      <c r="V1804" s="290" t="inlineStr">
        <is>
          <t>Plot válido</t>
        </is>
      </c>
    </row>
    <row r="1805" ht="15.75" customHeight="1" s="412">
      <c r="A1805" s="199" t="n">
        <v>3442</v>
      </c>
      <c r="B1805" s="200" t="n">
        <v>198</v>
      </c>
      <c r="C1805" s="246" t="n">
        <v>320</v>
      </c>
      <c r="D1805" s="246" t="n">
        <v>13</v>
      </c>
      <c r="E1805" s="46" t="n">
        <v>43587</v>
      </c>
      <c r="F1805" s="246" t="n">
        <v>5320</v>
      </c>
      <c r="G1805" s="246" t="n">
        <v>8500</v>
      </c>
      <c r="H1805" s="248" t="n">
        <v>7537</v>
      </c>
      <c r="I1805" s="246" t="n"/>
      <c r="J1805" s="47">
        <f>+(((G1805-F1805)-(H1805-F1805))/(H1805-F1805))*100</f>
        <v/>
      </c>
      <c r="K1805" s="249" t="n"/>
      <c r="L1805" s="251" t="n"/>
      <c r="M1805" s="251" t="n"/>
      <c r="N1805" s="295" t="n"/>
      <c r="O1805" s="295" t="n"/>
      <c r="P1805" s="207">
        <f>+(((H1805-F1805)/1000)*1000)/10</f>
        <v/>
      </c>
      <c r="Q1805" s="207" t="n"/>
      <c r="R1805" s="26" t="inlineStr">
        <is>
          <t>FALSO</t>
        </is>
      </c>
      <c r="S1805" s="26" t="inlineStr">
        <is>
          <t>FALSO</t>
        </is>
      </c>
      <c r="T1805" s="211" t="n"/>
      <c r="U1805" s="211" t="n"/>
      <c r="V1805" s="290" t="inlineStr">
        <is>
          <t>Plot válido</t>
        </is>
      </c>
    </row>
    <row r="1806" ht="15.75" customHeight="1" s="412">
      <c r="A1806" s="199" t="n">
        <v>4161</v>
      </c>
      <c r="B1806" s="200" t="n">
        <v>191</v>
      </c>
      <c r="C1806" s="246" t="n">
        <v>320</v>
      </c>
      <c r="D1806" s="246" t="n">
        <v>15</v>
      </c>
      <c r="E1806" s="46" t="n">
        <v>43599</v>
      </c>
      <c r="F1806" s="246" t="n">
        <v>5280</v>
      </c>
      <c r="G1806" s="246" t="n">
        <v>8777</v>
      </c>
      <c r="H1806" s="248" t="n">
        <v>7715</v>
      </c>
      <c r="I1806" s="246" t="n"/>
      <c r="J1806" s="47">
        <f>+(((G1806-F1806)-(H1806-F1806))/(H1806-F1806))*100</f>
        <v/>
      </c>
      <c r="K1806" s="254" t="inlineStr">
        <is>
          <t>MF*</t>
        </is>
      </c>
      <c r="L1806" s="250">
        <f>AVERAGE(J1806:J1807)</f>
        <v/>
      </c>
      <c r="M1806" s="250">
        <f>_xlfn.STDEV.S(J1806,J1807)</f>
        <v/>
      </c>
      <c r="N1806" s="295" t="n"/>
      <c r="O1806" s="295" t="n"/>
      <c r="P1806" s="207">
        <f>+(((H1806-F1806)/1000)*1000)/10</f>
        <v/>
      </c>
      <c r="Q1806" s="207">
        <f>AVERAGE(P1806:P1807)</f>
        <v/>
      </c>
      <c r="R1806" s="26" t="inlineStr">
        <is>
          <t>FALSO</t>
        </is>
      </c>
      <c r="S1806" s="26" t="inlineStr">
        <is>
          <t>FALSO</t>
        </is>
      </c>
      <c r="T1806" s="211" t="n"/>
      <c r="U1806" s="211" t="n"/>
      <c r="V1806" s="290" t="inlineStr">
        <is>
          <t>Plot válido</t>
        </is>
      </c>
    </row>
    <row r="1807" ht="15.75" customHeight="1" s="412">
      <c r="A1807" s="199" t="n">
        <v>4162</v>
      </c>
      <c r="B1807" s="200" t="n">
        <v>192</v>
      </c>
      <c r="C1807" s="246" t="n">
        <v>320</v>
      </c>
      <c r="D1807" s="246" t="n">
        <v>15</v>
      </c>
      <c r="E1807" s="46" t="n">
        <v>43599</v>
      </c>
      <c r="F1807" s="246" t="n">
        <v>5241</v>
      </c>
      <c r="G1807" s="246" t="n">
        <v>8683</v>
      </c>
      <c r="H1807" s="248" t="n">
        <v>7636</v>
      </c>
      <c r="I1807" s="246" t="n"/>
      <c r="J1807" s="47">
        <f>+(((G1807-F1807)-(H1807-F1807))/(H1807-F1807))*100</f>
        <v/>
      </c>
      <c r="K1807" s="254" t="n"/>
      <c r="L1807" s="251" t="n"/>
      <c r="M1807" s="251" t="n"/>
      <c r="N1807" s="295" t="n"/>
      <c r="O1807" s="295" t="n"/>
      <c r="P1807" s="207">
        <f>+(((H1807-F1807)/1000)*1000)/10</f>
        <v/>
      </c>
      <c r="Q1807" s="207" t="n"/>
      <c r="R1807" s="26" t="inlineStr">
        <is>
          <t>FALSO</t>
        </is>
      </c>
      <c r="S1807" s="26" t="inlineStr">
        <is>
          <t>FALSO</t>
        </is>
      </c>
      <c r="T1807" s="211" t="n"/>
      <c r="U1807" s="211" t="n"/>
      <c r="V1807" s="290" t="inlineStr">
        <is>
          <t>Plot válido</t>
        </is>
      </c>
    </row>
    <row r="1808" ht="15.75" customHeight="1" s="412">
      <c r="A1808" s="199" t="n">
        <v>4807</v>
      </c>
      <c r="B1808" s="200" t="n">
        <v>191</v>
      </c>
      <c r="C1808" s="246" t="n">
        <v>320</v>
      </c>
      <c r="D1808" s="246" t="n">
        <v>17</v>
      </c>
      <c r="E1808" s="46" t="n">
        <v>43619</v>
      </c>
      <c r="F1808" s="246" t="n">
        <v>5280</v>
      </c>
      <c r="G1808" s="246" t="n">
        <v>8417</v>
      </c>
      <c r="H1808" s="248" t="n">
        <v>7565</v>
      </c>
      <c r="I1808" s="246" t="n"/>
      <c r="J1808" s="47">
        <f>+(((G1808-F1808)-(H1808-F1808))/(H1808-F1808))*100</f>
        <v/>
      </c>
      <c r="K1808" s="249" t="n"/>
      <c r="L1808" s="250">
        <f>AVERAGE(J1808:J1809)</f>
        <v/>
      </c>
      <c r="M1808" s="250">
        <f>_xlfn.STDEV.S(J1808,J1809)</f>
        <v/>
      </c>
      <c r="N1808" s="295" t="n"/>
      <c r="O1808" s="295" t="n"/>
      <c r="P1808" s="207">
        <f>+(((H1808-F1808)/1000)*1000)/10</f>
        <v/>
      </c>
      <c r="Q1808" s="207">
        <f>AVERAGE(P1808:P1809)</f>
        <v/>
      </c>
      <c r="R1808" s="26" t="inlineStr">
        <is>
          <t>VERDADERO</t>
        </is>
      </c>
      <c r="S1808" s="26" t="inlineStr">
        <is>
          <t>FALSO</t>
        </is>
      </c>
      <c r="T1808" s="211" t="n"/>
      <c r="U1808" s="211" t="n"/>
      <c r="V1808" s="290" t="inlineStr">
        <is>
          <t>Plot válido</t>
        </is>
      </c>
    </row>
    <row r="1809" ht="15.75" customHeight="1" s="412">
      <c r="A1809" s="199" t="n">
        <v>4808</v>
      </c>
      <c r="B1809" s="200" t="n">
        <v>192</v>
      </c>
      <c r="C1809" s="246" t="n">
        <v>320</v>
      </c>
      <c r="D1809" s="246" t="n">
        <v>17</v>
      </c>
      <c r="E1809" s="46" t="n">
        <v>43619</v>
      </c>
      <c r="F1809" s="246" t="n">
        <v>5241</v>
      </c>
      <c r="G1809" s="246" t="n">
        <v>8611</v>
      </c>
      <c r="H1809" s="248" t="n">
        <v>7699</v>
      </c>
      <c r="I1809" s="246" t="n"/>
      <c r="J1809" s="47">
        <f>+(((G1809-F1809)-(H1809-F1809))/(H1809-F1809))*100</f>
        <v/>
      </c>
      <c r="K1809" s="249" t="n"/>
      <c r="L1809" s="251" t="n"/>
      <c r="M1809" s="251" t="n"/>
      <c r="N1809" s="295" t="n"/>
      <c r="O1809" s="295" t="n"/>
      <c r="P1809" s="207">
        <f>+(((H1809-F1809)/1000)*1000)/10</f>
        <v/>
      </c>
      <c r="Q1809" s="207" t="n"/>
      <c r="R1809" s="26" t="inlineStr">
        <is>
          <t>FALSO</t>
        </is>
      </c>
      <c r="S1809" s="26" t="inlineStr">
        <is>
          <t>FALSO</t>
        </is>
      </c>
      <c r="T1809" s="211" t="n"/>
      <c r="U1809" s="211" t="n"/>
      <c r="V1809" s="290" t="inlineStr">
        <is>
          <t>Plot válido</t>
        </is>
      </c>
    </row>
    <row r="1810" ht="15.75" customHeight="1" s="412">
      <c r="A1810" s="199" t="n">
        <v>6109</v>
      </c>
      <c r="B1810" s="200" t="n">
        <v>178</v>
      </c>
      <c r="C1810" s="252" t="n">
        <v>320</v>
      </c>
      <c r="D1810" s="252" t="n">
        <v>22</v>
      </c>
      <c r="E1810" s="139" t="n">
        <v>43685</v>
      </c>
      <c r="F1810" s="252" t="n">
        <v>5226</v>
      </c>
      <c r="G1810" s="252" t="n">
        <v>7038</v>
      </c>
      <c r="H1810" s="253" t="n">
        <v>6760</v>
      </c>
      <c r="I1810" s="252" t="n">
        <v>7</v>
      </c>
      <c r="J1810" s="47">
        <f>+(((G1810-F1810)-(H1810-F1810))/(H1810-F1810))*100</f>
        <v/>
      </c>
      <c r="K1810" s="249" t="n"/>
      <c r="L1810" s="250">
        <f>AVERAGE(J1810:J1811)</f>
        <v/>
      </c>
      <c r="M1810" s="250">
        <f>_xlfn.STDEV.S(J1810,J1811)</f>
        <v/>
      </c>
      <c r="N1810" s="295" t="n"/>
      <c r="O1810" s="295" t="n"/>
      <c r="P1810" s="207">
        <f>+(((H1810-F1810)/1000)*1000)/10</f>
        <v/>
      </c>
      <c r="Q1810" s="207">
        <f>AVERAGE(P1810:P1811)</f>
        <v/>
      </c>
      <c r="R1810" s="26" t="inlineStr">
        <is>
          <t>FALSO</t>
        </is>
      </c>
      <c r="S1810" s="26" t="inlineStr">
        <is>
          <t>FALSO</t>
        </is>
      </c>
      <c r="T1810" s="211" t="n"/>
      <c r="U1810" s="211" t="n"/>
      <c r="V1810" s="290" t="inlineStr">
        <is>
          <t>Plot válido</t>
        </is>
      </c>
    </row>
    <row r="1811" ht="15.75" customHeight="1" s="412">
      <c r="A1811" s="199" t="n">
        <v>6110</v>
      </c>
      <c r="B1811" s="200" t="n">
        <v>178</v>
      </c>
      <c r="C1811" s="252" t="n">
        <v>320</v>
      </c>
      <c r="D1811" s="252" t="n">
        <v>22</v>
      </c>
      <c r="E1811" s="139" t="n">
        <v>43685</v>
      </c>
      <c r="F1811" s="252" t="n">
        <v>5226</v>
      </c>
      <c r="G1811" s="252" t="n">
        <v>7049</v>
      </c>
      <c r="H1811" s="253" t="n">
        <v>6773</v>
      </c>
      <c r="I1811" s="252" t="n"/>
      <c r="J1811" s="47">
        <f>+(((G1811-F1811)-(H1811-F1811))/(H1811-F1811))*100</f>
        <v/>
      </c>
      <c r="K1811" s="249" t="n"/>
      <c r="L1811" s="251" t="n"/>
      <c r="M1811" s="251" t="n"/>
      <c r="N1811" s="295" t="n"/>
      <c r="O1811" s="295" t="n"/>
      <c r="P1811" s="207">
        <f>+(((H1811-F1811)/1000)*1000)/10</f>
        <v/>
      </c>
      <c r="Q1811" s="207" t="n"/>
      <c r="R1811" s="26" t="inlineStr">
        <is>
          <t>FALSO</t>
        </is>
      </c>
      <c r="S1811" s="26" t="inlineStr">
        <is>
          <t>FALSO</t>
        </is>
      </c>
      <c r="T1811" s="211" t="n"/>
      <c r="U1811" s="211" t="n"/>
      <c r="V1811" s="290" t="inlineStr">
        <is>
          <t>Plot válido</t>
        </is>
      </c>
    </row>
    <row r="1812" ht="15.75" customHeight="1" s="412">
      <c r="A1812" s="199" t="n">
        <v>3443</v>
      </c>
      <c r="B1812" s="200" t="n">
        <v>199</v>
      </c>
      <c r="C1812" s="255" t="n">
        <v>321</v>
      </c>
      <c r="D1812" s="255" t="n">
        <v>13</v>
      </c>
      <c r="E1812" s="58" t="n">
        <v>43587</v>
      </c>
      <c r="F1812" s="255" t="n">
        <v>5262</v>
      </c>
      <c r="G1812" s="255" t="n">
        <v>8379</v>
      </c>
      <c r="H1812" s="256" t="n">
        <v>7494</v>
      </c>
      <c r="I1812" s="255" t="n">
        <v>1</v>
      </c>
      <c r="J1812" s="59">
        <f>+(((G1812-F1812)-(H1812-F1812))/(H1812-F1812))*100</f>
        <v/>
      </c>
      <c r="K1812" s="257" t="inlineStr">
        <is>
          <t>28/4</t>
        </is>
      </c>
      <c r="L1812" s="258">
        <f>AVERAGE(J1812:J1813)</f>
        <v/>
      </c>
      <c r="M1812" s="258">
        <f>_xlfn.STDEV.S(J1812,J1813)</f>
        <v/>
      </c>
      <c r="N1812" s="295" t="n">
        <v>1</v>
      </c>
      <c r="O1812" s="295" t="n"/>
      <c r="P1812" s="207">
        <f>+(((H1812-F1812)/1000)*1000)/10</f>
        <v/>
      </c>
      <c r="Q1812" s="207">
        <f>AVERAGE(P1812:P1813)</f>
        <v/>
      </c>
      <c r="R1812" s="26" t="inlineStr">
        <is>
          <t>VERDADERO</t>
        </is>
      </c>
      <c r="S1812" s="26" t="inlineStr">
        <is>
          <t>FALSO</t>
        </is>
      </c>
      <c r="T1812" s="211" t="n"/>
      <c r="U1812" s="211" t="n"/>
      <c r="V1812" s="290" t="inlineStr">
        <is>
          <t>Plot válido</t>
        </is>
      </c>
    </row>
    <row r="1813" ht="15.75" customHeight="1" s="412">
      <c r="A1813" s="199" t="n">
        <v>3444</v>
      </c>
      <c r="B1813" s="200" t="n">
        <v>200</v>
      </c>
      <c r="C1813" s="255" t="n">
        <v>321</v>
      </c>
      <c r="D1813" s="255" t="n">
        <v>13</v>
      </c>
      <c r="E1813" s="58" t="n">
        <v>43587</v>
      </c>
      <c r="F1813" s="255" t="n">
        <v>5181</v>
      </c>
      <c r="G1813" s="255" t="n">
        <v>7952</v>
      </c>
      <c r="H1813" s="256" t="n">
        <v>7177</v>
      </c>
      <c r="I1813" s="255" t="n"/>
      <c r="J1813" s="59">
        <f>+(((G1813-F1813)-(H1813-F1813))/(H1813-F1813))*100</f>
        <v/>
      </c>
      <c r="K1813" s="257" t="n"/>
      <c r="L1813" s="259" t="n"/>
      <c r="M1813" s="259" t="n"/>
      <c r="N1813" s="295" t="n"/>
      <c r="O1813" s="295" t="n"/>
      <c r="P1813" s="207">
        <f>+(((H1813-F1813)/1000)*1000)/10</f>
        <v/>
      </c>
      <c r="Q1813" s="207" t="n"/>
      <c r="R1813" s="26" t="inlineStr">
        <is>
          <t>FALSO</t>
        </is>
      </c>
      <c r="S1813" s="26" t="inlineStr">
        <is>
          <t>FALSO</t>
        </is>
      </c>
      <c r="T1813" s="211" t="n"/>
      <c r="U1813" s="211" t="n"/>
      <c r="V1813" s="290" t="inlineStr">
        <is>
          <t>Plot válido</t>
        </is>
      </c>
    </row>
    <row r="1814" ht="15.75" customHeight="1" s="412">
      <c r="A1814" s="199" t="n">
        <v>4163</v>
      </c>
      <c r="B1814" s="200" t="n">
        <v>193</v>
      </c>
      <c r="C1814" s="255" t="n">
        <v>321</v>
      </c>
      <c r="D1814" s="255" t="n">
        <v>15</v>
      </c>
      <c r="E1814" s="58" t="n">
        <v>43599</v>
      </c>
      <c r="F1814" s="255" t="n">
        <v>5263</v>
      </c>
      <c r="G1814" s="255" t="n">
        <v>8629</v>
      </c>
      <c r="H1814" s="256" t="n">
        <v>7893</v>
      </c>
      <c r="I1814" s="255" t="n"/>
      <c r="J1814" s="59">
        <f>+(((G1814-F1814)-(H1814-F1814))/(H1814-F1814))*100</f>
        <v/>
      </c>
      <c r="K1814" s="260" t="n"/>
      <c r="L1814" s="258">
        <f>AVERAGE(J1814:J1815)</f>
        <v/>
      </c>
      <c r="M1814" s="258">
        <f>_xlfn.STDEV.S(J1814,J1815)</f>
        <v/>
      </c>
      <c r="N1814" s="295" t="n"/>
      <c r="O1814" s="295" t="n"/>
      <c r="P1814" s="207">
        <f>+(((H1814-F1814)/1000)*1000)/10</f>
        <v/>
      </c>
      <c r="Q1814" s="207">
        <f>AVERAGE(P1814:P1815)</f>
        <v/>
      </c>
      <c r="R1814" s="26" t="inlineStr">
        <is>
          <t>FALSO</t>
        </is>
      </c>
      <c r="S1814" s="26" t="inlineStr">
        <is>
          <t>FALSO</t>
        </is>
      </c>
      <c r="T1814" s="211" t="n"/>
      <c r="U1814" s="211" t="n"/>
      <c r="V1814" s="290" t="inlineStr">
        <is>
          <t>Plot válido</t>
        </is>
      </c>
    </row>
    <row r="1815" ht="15.75" customHeight="1" s="412">
      <c r="A1815" s="199" t="n">
        <v>4164</v>
      </c>
      <c r="B1815" s="200" t="n">
        <v>194</v>
      </c>
      <c r="C1815" s="255" t="n">
        <v>321</v>
      </c>
      <c r="D1815" s="255" t="n">
        <v>15</v>
      </c>
      <c r="E1815" s="58" t="n">
        <v>43599</v>
      </c>
      <c r="F1815" s="255" t="n">
        <v>5207</v>
      </c>
      <c r="G1815" s="255" t="n">
        <v>8676</v>
      </c>
      <c r="H1815" s="256" t="n">
        <v>7893</v>
      </c>
      <c r="I1815" s="255" t="n"/>
      <c r="J1815" s="59">
        <f>+(((G1815-F1815)-(H1815-F1815))/(H1815-F1815))*100</f>
        <v/>
      </c>
      <c r="K1815" s="260" t="n"/>
      <c r="L1815" s="259" t="n"/>
      <c r="M1815" s="259" t="n"/>
      <c r="N1815" s="295" t="n"/>
      <c r="O1815" s="295" t="n"/>
      <c r="P1815" s="207">
        <f>+(((H1815-F1815)/1000)*1000)/10</f>
        <v/>
      </c>
      <c r="Q1815" s="207" t="n"/>
      <c r="R1815" s="26" t="inlineStr">
        <is>
          <t>FALSO</t>
        </is>
      </c>
      <c r="S1815" s="26" t="inlineStr">
        <is>
          <t>FALSO</t>
        </is>
      </c>
      <c r="T1815" s="211" t="n"/>
      <c r="U1815" s="211" t="n"/>
      <c r="V1815" s="290" t="inlineStr">
        <is>
          <t>Plot válido</t>
        </is>
      </c>
    </row>
    <row r="1816" ht="15.75" customHeight="1" s="412">
      <c r="A1816" s="199" t="n">
        <v>4809</v>
      </c>
      <c r="B1816" s="200" t="n">
        <v>193</v>
      </c>
      <c r="C1816" s="255" t="n">
        <v>321</v>
      </c>
      <c r="D1816" s="255" t="n">
        <v>17</v>
      </c>
      <c r="E1816" s="58" t="n">
        <v>43619</v>
      </c>
      <c r="F1816" s="255" t="n">
        <v>5263</v>
      </c>
      <c r="G1816" s="255" t="n">
        <v>8541</v>
      </c>
      <c r="H1816" s="256" t="n">
        <v>7894</v>
      </c>
      <c r="I1816" s="255" t="n"/>
      <c r="J1816" s="59">
        <f>+(((G1816-F1816)-(H1816-F1816))/(H1816-F1816))*100</f>
        <v/>
      </c>
      <c r="K1816" s="257" t="n"/>
      <c r="L1816" s="258">
        <f>AVERAGE(J1816:J1817)</f>
        <v/>
      </c>
      <c r="M1816" s="258">
        <f>_xlfn.STDEV.S(J1816,J1817)</f>
        <v/>
      </c>
      <c r="N1816" s="295" t="n"/>
      <c r="O1816" s="295" t="n"/>
      <c r="P1816" s="207">
        <f>+(((H1816-F1816)/1000)*1000)/10</f>
        <v/>
      </c>
      <c r="Q1816" s="207">
        <f>AVERAGE(P1816:P1817)</f>
        <v/>
      </c>
      <c r="R1816" s="26" t="inlineStr">
        <is>
          <t>FALSO</t>
        </is>
      </c>
      <c r="S1816" s="26" t="inlineStr">
        <is>
          <t>FALSO</t>
        </is>
      </c>
      <c r="T1816" s="211" t="n"/>
      <c r="U1816" s="211" t="n"/>
      <c r="V1816" s="290" t="inlineStr">
        <is>
          <t>Plot válido</t>
        </is>
      </c>
    </row>
    <row r="1817" ht="15.75" customHeight="1" s="412">
      <c r="A1817" s="199" t="n">
        <v>4810</v>
      </c>
      <c r="B1817" s="200" t="n">
        <v>194</v>
      </c>
      <c r="C1817" s="255" t="n">
        <v>321</v>
      </c>
      <c r="D1817" s="255" t="n">
        <v>17</v>
      </c>
      <c r="E1817" s="58" t="n">
        <v>43619</v>
      </c>
      <c r="F1817" s="255" t="n">
        <v>5207</v>
      </c>
      <c r="G1817" s="255" t="n">
        <v>8370</v>
      </c>
      <c r="H1817" s="256" t="n">
        <v>7742</v>
      </c>
      <c r="I1817" s="255" t="n"/>
      <c r="J1817" s="59">
        <f>+(((G1817-F1817)-(H1817-F1817))/(H1817-F1817))*100</f>
        <v/>
      </c>
      <c r="K1817" s="257" t="n"/>
      <c r="L1817" s="259" t="n"/>
      <c r="M1817" s="259" t="n"/>
      <c r="N1817" s="295" t="n"/>
      <c r="O1817" s="295" t="n"/>
      <c r="P1817" s="207">
        <f>+(((H1817-F1817)/1000)*1000)/10</f>
        <v/>
      </c>
      <c r="Q1817" s="207" t="n"/>
      <c r="R1817" s="26" t="inlineStr">
        <is>
          <t>FALSO</t>
        </is>
      </c>
      <c r="S1817" s="26" t="inlineStr">
        <is>
          <t>FALSO</t>
        </is>
      </c>
      <c r="T1817" s="211" t="n"/>
      <c r="U1817" s="211" t="n"/>
      <c r="V1817" s="290" t="inlineStr">
        <is>
          <t>Plot válido</t>
        </is>
      </c>
    </row>
    <row r="1818" ht="15.75" customHeight="1" s="412">
      <c r="A1818" s="199" t="n">
        <v>5395</v>
      </c>
      <c r="B1818" s="200" t="n">
        <v>133</v>
      </c>
      <c r="C1818" s="252" t="n">
        <v>321</v>
      </c>
      <c r="D1818" s="252" t="n">
        <v>19</v>
      </c>
      <c r="E1818" s="139" t="n">
        <v>43637</v>
      </c>
      <c r="F1818" s="252" t="n">
        <v>5286</v>
      </c>
      <c r="G1818" s="252" t="n">
        <v>8322</v>
      </c>
      <c r="H1818" s="253" t="n">
        <v>7698</v>
      </c>
      <c r="I1818" s="252" t="n">
        <v>6</v>
      </c>
      <c r="J1818" s="261">
        <f>+(((G1818-F1818)-(H1818-F1818))/(H1818-F1818))*100</f>
        <v/>
      </c>
      <c r="K1818" s="262" t="n"/>
      <c r="L1818" s="263">
        <f>AVERAGE(J1818:J1819)</f>
        <v/>
      </c>
      <c r="M1818" s="263">
        <f>_xlfn.STDEV.S(J1818,J1819)</f>
        <v/>
      </c>
      <c r="N1818" s="295" t="n"/>
      <c r="O1818" s="295" t="n"/>
      <c r="P1818" s="207">
        <f>+(((H1818-F1818)/1000)*1000)/10</f>
        <v/>
      </c>
      <c r="Q1818" s="207">
        <f>AVERAGE(P1818:P1819)</f>
        <v/>
      </c>
      <c r="R1818" s="26" t="inlineStr">
        <is>
          <t>FALSO</t>
        </is>
      </c>
      <c r="S1818" s="26" t="inlineStr">
        <is>
          <t>FALSO</t>
        </is>
      </c>
      <c r="T1818" s="211" t="n"/>
      <c r="U1818" s="211" t="n"/>
      <c r="V1818" s="290" t="inlineStr">
        <is>
          <t>Plot válido</t>
        </is>
      </c>
    </row>
    <row r="1819" ht="15.75" customHeight="1" s="412">
      <c r="A1819" s="199" t="n">
        <v>5396</v>
      </c>
      <c r="B1819" s="200" t="n">
        <v>134</v>
      </c>
      <c r="C1819" s="252" t="n">
        <v>321</v>
      </c>
      <c r="D1819" s="252" t="n">
        <v>19</v>
      </c>
      <c r="E1819" s="139" t="n">
        <v>43637</v>
      </c>
      <c r="F1819" s="252" t="n">
        <v>5220</v>
      </c>
      <c r="G1819" s="252" t="n">
        <v>8092</v>
      </c>
      <c r="H1819" s="253" t="n">
        <v>7713</v>
      </c>
      <c r="I1819" s="252" t="n"/>
      <c r="J1819" s="261">
        <f>+(((G1819-F1819)-(H1819-F1819))/(H1819-F1819))*100</f>
        <v/>
      </c>
      <c r="K1819" s="262" t="n"/>
      <c r="L1819" s="207" t="n"/>
      <c r="M1819" s="207" t="n"/>
      <c r="N1819" s="295" t="n"/>
      <c r="O1819" s="295" t="n"/>
      <c r="P1819" s="207">
        <f>+(((H1819-F1819)/1000)*1000)/10</f>
        <v/>
      </c>
      <c r="Q1819" s="207" t="n"/>
      <c r="R1819" s="26" t="inlineStr">
        <is>
          <t>FALSO</t>
        </is>
      </c>
      <c r="S1819" s="26" t="inlineStr">
        <is>
          <t>FALSO</t>
        </is>
      </c>
      <c r="T1819" s="211" t="n"/>
      <c r="U1819" s="211" t="n"/>
      <c r="V1819" s="290" t="inlineStr">
        <is>
          <t>Plot válido</t>
        </is>
      </c>
    </row>
    <row r="1820" ht="15.75" customHeight="1" s="412">
      <c r="A1820" s="199" t="n">
        <v>6111</v>
      </c>
      <c r="B1820" s="200" t="n">
        <v>179</v>
      </c>
      <c r="C1820" s="252" t="n">
        <v>321</v>
      </c>
      <c r="D1820" s="252" t="n">
        <v>22</v>
      </c>
      <c r="E1820" s="139" t="n">
        <v>43685</v>
      </c>
      <c r="F1820" s="252" t="n">
        <v>5180</v>
      </c>
      <c r="G1820" s="252" t="n">
        <v>7949</v>
      </c>
      <c r="H1820" s="253" t="n">
        <v>7536</v>
      </c>
      <c r="I1820" s="252" t="n">
        <v>8</v>
      </c>
      <c r="J1820" s="47">
        <f>+(((G1820-F1820)-(H1820-F1820))/(H1820-F1820))*100</f>
        <v/>
      </c>
      <c r="K1820" s="249" t="n"/>
      <c r="L1820" s="250">
        <f>AVERAGE(J1820:J1821)</f>
        <v/>
      </c>
      <c r="M1820" s="250">
        <f>_xlfn.STDEV.S(J1820,J1821)</f>
        <v/>
      </c>
      <c r="N1820" s="295" t="n"/>
      <c r="O1820" s="295" t="n"/>
      <c r="P1820" s="207">
        <f>+(((H1820-F1820)/1000)*1000)/10</f>
        <v/>
      </c>
      <c r="Q1820" s="207">
        <f>AVERAGE(P1820:P1821)</f>
        <v/>
      </c>
      <c r="R1820" s="26" t="inlineStr">
        <is>
          <t>FALSO</t>
        </is>
      </c>
      <c r="S1820" s="26" t="inlineStr">
        <is>
          <t>FALSO</t>
        </is>
      </c>
      <c r="T1820" s="211" t="n"/>
      <c r="U1820" s="211" t="n"/>
      <c r="V1820" s="290" t="inlineStr">
        <is>
          <t>Plot válido</t>
        </is>
      </c>
    </row>
    <row r="1821" ht="15.75" customHeight="1" s="412">
      <c r="A1821" s="199" t="n">
        <v>6112</v>
      </c>
      <c r="B1821" s="200" t="n">
        <v>179</v>
      </c>
      <c r="C1821" s="252" t="n">
        <v>321</v>
      </c>
      <c r="D1821" s="252" t="n">
        <v>22</v>
      </c>
      <c r="E1821" s="139" t="n">
        <v>43685</v>
      </c>
      <c r="F1821" s="252" t="n">
        <v>5180</v>
      </c>
      <c r="G1821" s="252" t="n">
        <v>7946</v>
      </c>
      <c r="H1821" s="253" t="n">
        <v>7540</v>
      </c>
      <c r="I1821" s="252" t="n"/>
      <c r="J1821" s="47">
        <f>+(((G1821-F1821)-(H1821-F1821))/(H1821-F1821))*100</f>
        <v/>
      </c>
      <c r="K1821" s="249" t="n"/>
      <c r="L1821" s="251" t="n"/>
      <c r="M1821" s="251" t="n"/>
      <c r="N1821" s="295" t="n"/>
      <c r="O1821" s="295" t="n"/>
      <c r="P1821" s="207">
        <f>+(((H1821-F1821)/1000)*1000)/10</f>
        <v/>
      </c>
      <c r="Q1821" s="207" t="n"/>
      <c r="R1821" s="26" t="inlineStr">
        <is>
          <t>FALSO</t>
        </is>
      </c>
      <c r="S1821" s="26" t="inlineStr">
        <is>
          <t>FALSO</t>
        </is>
      </c>
      <c r="T1821" s="211" t="n"/>
      <c r="U1821" s="211" t="n"/>
      <c r="V1821" s="290" t="inlineStr">
        <is>
          <t>Plot válido</t>
        </is>
      </c>
    </row>
    <row r="1822" ht="15.75" customHeight="1" s="412">
      <c r="A1822" s="199" t="n">
        <v>2991</v>
      </c>
      <c r="B1822" s="200" t="n">
        <v>75</v>
      </c>
      <c r="C1822" s="246" t="n">
        <v>322</v>
      </c>
      <c r="D1822" s="246" t="n">
        <v>11</v>
      </c>
      <c r="E1822" s="46" t="n">
        <v>43571</v>
      </c>
      <c r="F1822" s="247" t="n">
        <v>5226</v>
      </c>
      <c r="G1822" s="246" t="n">
        <v>9482</v>
      </c>
      <c r="H1822" s="248" t="n">
        <v>7796</v>
      </c>
      <c r="I1822" s="246" t="n">
        <v>2</v>
      </c>
      <c r="J1822" s="47">
        <f>+(((G1822-F1822)-(H1822-F1822))/(H1822-F1822))*100</f>
        <v/>
      </c>
      <c r="K1822" s="249" t="inlineStr">
        <is>
          <t>MF·</t>
        </is>
      </c>
      <c r="L1822" s="250">
        <f>AVERAGE(J1822:J1823)</f>
        <v/>
      </c>
      <c r="M1822" s="250">
        <f>_xlfn.STDEV.S(J1822,J1823)</f>
        <v/>
      </c>
      <c r="N1822" s="295" t="n">
        <v>2</v>
      </c>
      <c r="O1822" s="295" t="n"/>
      <c r="P1822" s="207">
        <f>+(((H1822-F1822)/1000)*1000)/10</f>
        <v/>
      </c>
      <c r="Q1822" s="207">
        <f>AVERAGE(P1822:P1823)</f>
        <v/>
      </c>
      <c r="R1822" s="26" t="inlineStr">
        <is>
          <t>FALSO</t>
        </is>
      </c>
      <c r="S1822" s="26" t="inlineStr">
        <is>
          <t>FALSO</t>
        </is>
      </c>
      <c r="T1822" s="211" t="n"/>
      <c r="U1822" s="211" t="n"/>
      <c r="V1822" s="290" t="inlineStr">
        <is>
          <t>Plot válido</t>
        </is>
      </c>
    </row>
    <row r="1823" ht="15.75" customHeight="1" s="412">
      <c r="A1823" s="199" t="n">
        <v>2992</v>
      </c>
      <c r="B1823" s="200" t="n">
        <v>76</v>
      </c>
      <c r="C1823" s="246" t="n">
        <v>322</v>
      </c>
      <c r="D1823" s="246" t="n">
        <v>11</v>
      </c>
      <c r="E1823" s="46" t="n">
        <v>43571</v>
      </c>
      <c r="F1823" s="247" t="n">
        <v>5239</v>
      </c>
      <c r="G1823" s="246" t="n">
        <v>9751</v>
      </c>
      <c r="H1823" s="248" t="n">
        <v>7978</v>
      </c>
      <c r="I1823" s="246" t="n"/>
      <c r="J1823" s="47">
        <f>+(((G1823-F1823)-(H1823-F1823))/(H1823-F1823))*100</f>
        <v/>
      </c>
      <c r="K1823" s="249" t="n"/>
      <c r="L1823" s="251" t="n"/>
      <c r="M1823" s="251" t="n"/>
      <c r="N1823" s="295" t="n"/>
      <c r="O1823" s="295" t="n"/>
      <c r="P1823" s="207">
        <f>+(((H1823-F1823)/1000)*1000)/10</f>
        <v/>
      </c>
      <c r="Q1823" s="207" t="n"/>
      <c r="R1823" s="26" t="inlineStr">
        <is>
          <t>FALSO</t>
        </is>
      </c>
      <c r="S1823" s="26" t="inlineStr">
        <is>
          <t>FALSO</t>
        </is>
      </c>
      <c r="T1823" s="211" t="n"/>
      <c r="U1823" s="211" t="n"/>
      <c r="V1823" s="290" t="inlineStr">
        <is>
          <t>Plot válido</t>
        </is>
      </c>
    </row>
    <row r="1824" ht="15.75" customHeight="1" s="412">
      <c r="A1824" s="199" t="n">
        <v>3807</v>
      </c>
      <c r="B1824" s="200" t="n">
        <v>229</v>
      </c>
      <c r="C1824" s="246" t="n">
        <v>322</v>
      </c>
      <c r="D1824" s="246" t="n">
        <v>14</v>
      </c>
      <c r="E1824" s="46" t="n">
        <v>43591</v>
      </c>
      <c r="F1824" s="246" t="n">
        <v>5205</v>
      </c>
      <c r="G1824" s="247" t="n">
        <v>9657</v>
      </c>
      <c r="H1824" s="248" t="n">
        <v>8468</v>
      </c>
      <c r="I1824" s="246" t="n"/>
      <c r="J1824" s="47">
        <f>+(((G1824-F1824)-(H1824-F1824))/(H1824-F1824))*100</f>
        <v/>
      </c>
      <c r="K1824" s="249" t="inlineStr">
        <is>
          <t>MF</t>
        </is>
      </c>
      <c r="L1824" s="250">
        <f>AVERAGE(J1824:J1825)</f>
        <v/>
      </c>
      <c r="M1824" s="250">
        <f>_xlfn.STDEV.S(J1824,J1825)</f>
        <v/>
      </c>
      <c r="N1824" s="295" t="n"/>
      <c r="O1824" s="295" t="n"/>
      <c r="P1824" s="207">
        <f>+(((H1824-F1824)/1000)*1000)/10</f>
        <v/>
      </c>
      <c r="Q1824" s="207">
        <f>AVERAGE(P1824:P1825)</f>
        <v/>
      </c>
      <c r="R1824" s="26" t="inlineStr">
        <is>
          <t>VERDADERO</t>
        </is>
      </c>
      <c r="S1824" s="26" t="inlineStr">
        <is>
          <t>FALSO</t>
        </is>
      </c>
      <c r="T1824" s="211" t="n"/>
      <c r="U1824" s="211" t="n"/>
      <c r="V1824" s="290" t="inlineStr">
        <is>
          <t>Plot válido</t>
        </is>
      </c>
    </row>
    <row r="1825" ht="15.75" customHeight="1" s="412">
      <c r="A1825" s="199" t="n">
        <v>3808</v>
      </c>
      <c r="B1825" s="200" t="n">
        <v>230</v>
      </c>
      <c r="C1825" s="246" t="n">
        <v>322</v>
      </c>
      <c r="D1825" s="246" t="n">
        <v>14</v>
      </c>
      <c r="E1825" s="46" t="n">
        <v>43591</v>
      </c>
      <c r="F1825" s="246" t="n">
        <v>5171</v>
      </c>
      <c r="G1825" s="247" t="n">
        <v>10039</v>
      </c>
      <c r="H1825" s="248" t="n">
        <v>8738</v>
      </c>
      <c r="I1825" s="246" t="n"/>
      <c r="J1825" s="47">
        <f>+(((G1825-F1825)-(H1825-F1825))/(H1825-F1825))*100</f>
        <v/>
      </c>
      <c r="K1825" s="249" t="n"/>
      <c r="L1825" s="251" t="n"/>
      <c r="M1825" s="251" t="n"/>
      <c r="N1825" s="295" t="n"/>
      <c r="O1825" s="295" t="n"/>
      <c r="P1825" s="207">
        <f>+(((H1825-F1825)/1000)*1000)/10</f>
        <v/>
      </c>
      <c r="Q1825" s="207" t="n"/>
      <c r="R1825" s="26" t="inlineStr">
        <is>
          <t>FALSO</t>
        </is>
      </c>
      <c r="S1825" s="26" t="inlineStr">
        <is>
          <t>FALSO</t>
        </is>
      </c>
      <c r="T1825" s="211" t="n"/>
      <c r="U1825" s="211" t="n"/>
      <c r="V1825" s="290" t="inlineStr">
        <is>
          <t>Plot válido</t>
        </is>
      </c>
    </row>
    <row r="1826" ht="15.75" customHeight="1" s="412">
      <c r="A1826" s="199" t="n">
        <v>4467</v>
      </c>
      <c r="B1826" s="200" t="n">
        <v>173</v>
      </c>
      <c r="C1826" s="246" t="n">
        <v>322</v>
      </c>
      <c r="D1826" s="246" t="n">
        <v>16</v>
      </c>
      <c r="E1826" s="46" t="n">
        <v>43607</v>
      </c>
      <c r="F1826" s="246" t="n">
        <v>5227</v>
      </c>
      <c r="G1826" s="246" t="n">
        <v>9687</v>
      </c>
      <c r="H1826" s="248" t="n">
        <v>8650</v>
      </c>
      <c r="I1826" s="246" t="n">
        <v>2</v>
      </c>
      <c r="J1826" s="47">
        <f>+(((G1826-F1826)-(H1826-F1826))/(H1826-F1826))*100</f>
        <v/>
      </c>
      <c r="K1826" s="249" t="n"/>
      <c r="L1826" s="250">
        <f>AVERAGE(J1826:J1827)</f>
        <v/>
      </c>
      <c r="M1826" s="250">
        <f>_xlfn.STDEV.S(J1826,J1827)</f>
        <v/>
      </c>
      <c r="N1826" s="295" t="n"/>
      <c r="O1826" s="295" t="n"/>
      <c r="P1826" s="207">
        <f>+(((H1826-F1826)/1000)*1000)/10</f>
        <v/>
      </c>
      <c r="Q1826" s="207">
        <f>AVERAGE(P1826:P1827)</f>
        <v/>
      </c>
      <c r="R1826" s="26" t="inlineStr">
        <is>
          <t>FALSO</t>
        </is>
      </c>
      <c r="S1826" s="26" t="inlineStr">
        <is>
          <t>FALSO</t>
        </is>
      </c>
      <c r="T1826" s="211" t="n"/>
      <c r="U1826" s="211" t="n"/>
      <c r="V1826" s="290" t="inlineStr">
        <is>
          <t>Plot válido</t>
        </is>
      </c>
    </row>
    <row r="1827" ht="15.75" customHeight="1" s="412">
      <c r="A1827" s="199" t="n">
        <v>4468</v>
      </c>
      <c r="B1827" s="200" t="n">
        <v>174</v>
      </c>
      <c r="C1827" s="246" t="n">
        <v>322</v>
      </c>
      <c r="D1827" s="246" t="n">
        <v>16</v>
      </c>
      <c r="E1827" s="46" t="n">
        <v>43607</v>
      </c>
      <c r="F1827" s="246" t="n">
        <v>5182</v>
      </c>
      <c r="G1827" s="246" t="n">
        <v>9729</v>
      </c>
      <c r="H1827" s="248" t="n">
        <v>8658</v>
      </c>
      <c r="I1827" s="246" t="n"/>
      <c r="J1827" s="47">
        <f>+(((G1827-F1827)-(H1827-F1827))/(H1827-F1827))*100</f>
        <v/>
      </c>
      <c r="K1827" s="249" t="n"/>
      <c r="L1827" s="251" t="n"/>
      <c r="M1827" s="251" t="n"/>
      <c r="N1827" s="295" t="n"/>
      <c r="O1827" s="295" t="n"/>
      <c r="P1827" s="207">
        <f>+(((H1827-F1827)/1000)*1000)/10</f>
        <v/>
      </c>
      <c r="Q1827" s="207" t="n"/>
      <c r="R1827" s="26" t="inlineStr">
        <is>
          <t>FALSO</t>
        </is>
      </c>
      <c r="S1827" s="26" t="inlineStr">
        <is>
          <t>FALSO</t>
        </is>
      </c>
      <c r="T1827" s="211" t="n"/>
      <c r="U1827" s="211" t="n"/>
      <c r="V1827" s="290" t="inlineStr">
        <is>
          <t>Plot válido</t>
        </is>
      </c>
    </row>
    <row r="1828" ht="15.75" customHeight="1" s="412">
      <c r="A1828" s="199" t="n">
        <v>5113</v>
      </c>
      <c r="B1828" s="200" t="n">
        <v>173</v>
      </c>
      <c r="C1828" s="246" t="n">
        <v>322</v>
      </c>
      <c r="D1828" s="246" t="n">
        <v>18</v>
      </c>
      <c r="E1828" s="46" t="n">
        <v>43626</v>
      </c>
      <c r="F1828" s="246" t="n">
        <v>5227</v>
      </c>
      <c r="G1828" s="246" t="n">
        <v>8486</v>
      </c>
      <c r="H1828" s="248" t="n">
        <v>7852</v>
      </c>
      <c r="I1828" s="246" t="n">
        <v>7</v>
      </c>
      <c r="J1828" s="47">
        <f>+(((G1828-F1828)-(H1828-F1828))/(H1828-F1828))*100</f>
        <v/>
      </c>
      <c r="K1828" s="249" t="n"/>
      <c r="L1828" s="250">
        <f>AVERAGE(J1828:J1829)</f>
        <v/>
      </c>
      <c r="M1828" s="250">
        <f>_xlfn.STDEV.S(J1828,J1829)</f>
        <v/>
      </c>
      <c r="N1828" s="295" t="n"/>
      <c r="O1828" s="295" t="n"/>
      <c r="P1828" s="207">
        <f>+(((H1828-F1828)/1000)*1000)/10</f>
        <v/>
      </c>
      <c r="Q1828" s="207">
        <f>AVERAGE(P1828:P1829)</f>
        <v/>
      </c>
      <c r="R1828" s="26" t="inlineStr">
        <is>
          <t>FALSO</t>
        </is>
      </c>
      <c r="S1828" s="26" t="inlineStr">
        <is>
          <t>FALSO</t>
        </is>
      </c>
      <c r="T1828" s="211" t="n"/>
      <c r="U1828" s="211" t="n"/>
      <c r="V1828" s="290" t="inlineStr">
        <is>
          <t>Plot válido</t>
        </is>
      </c>
    </row>
    <row r="1829" ht="15.75" customHeight="1" s="412">
      <c r="A1829" s="199" t="n">
        <v>5114</v>
      </c>
      <c r="B1829" s="200" t="n">
        <v>174</v>
      </c>
      <c r="C1829" s="246" t="n">
        <v>322</v>
      </c>
      <c r="D1829" s="246" t="n">
        <v>18</v>
      </c>
      <c r="E1829" s="46" t="n">
        <v>43626</v>
      </c>
      <c r="F1829" s="246" t="n">
        <v>5182</v>
      </c>
      <c r="G1829" s="246" t="n">
        <v>8616</v>
      </c>
      <c r="H1829" s="248" t="n">
        <v>7961</v>
      </c>
      <c r="I1829" s="246" t="n"/>
      <c r="J1829" s="47">
        <f>+(((G1829-F1829)-(H1829-F1829))/(H1829-F1829))*100</f>
        <v/>
      </c>
      <c r="K1829" s="249" t="n"/>
      <c r="L1829" s="251" t="n"/>
      <c r="M1829" s="251" t="n"/>
      <c r="N1829" s="295" t="n"/>
      <c r="O1829" s="295" t="n"/>
      <c r="P1829" s="207">
        <f>+(((H1829-F1829)/1000)*1000)/10</f>
        <v/>
      </c>
      <c r="Q1829" s="207" t="n"/>
      <c r="R1829" s="26" t="inlineStr">
        <is>
          <t>FALSO</t>
        </is>
      </c>
      <c r="S1829" s="26" t="inlineStr">
        <is>
          <t>FALSO</t>
        </is>
      </c>
      <c r="T1829" s="211" t="n"/>
      <c r="U1829" s="211" t="n"/>
      <c r="V1829" s="290" t="inlineStr">
        <is>
          <t>Plot válido</t>
        </is>
      </c>
    </row>
    <row r="1830" ht="15.75" customHeight="1" s="412">
      <c r="A1830" s="199" t="n">
        <v>5661</v>
      </c>
      <c r="B1830" s="200" t="n">
        <v>105</v>
      </c>
      <c r="C1830" s="252" t="n">
        <v>322</v>
      </c>
      <c r="D1830" s="252" t="n">
        <v>21</v>
      </c>
      <c r="E1830" s="139" t="n">
        <v>43657</v>
      </c>
      <c r="F1830" s="252" t="n">
        <v>5251</v>
      </c>
      <c r="G1830" s="252" t="n">
        <v>8403</v>
      </c>
      <c r="H1830" s="253" t="n">
        <v>7892</v>
      </c>
      <c r="I1830" s="252" t="n">
        <v>7</v>
      </c>
      <c r="J1830" s="47">
        <f>+(((G1830-F1830)-(H1830-F1830))/(H1830-F1830))*100</f>
        <v/>
      </c>
      <c r="K1830" s="249" t="n"/>
      <c r="L1830" s="250">
        <f>AVERAGE(J1830:J1831)</f>
        <v/>
      </c>
      <c r="M1830" s="250">
        <f>_xlfn.STDEV.S(J1830,J1831)</f>
        <v/>
      </c>
      <c r="N1830" s="295" t="n"/>
      <c r="O1830" s="295" t="n"/>
      <c r="P1830" s="207">
        <f>+(((H1830-F1830)/1000)*1000)/10</f>
        <v/>
      </c>
      <c r="Q1830" s="207">
        <f>AVERAGE(P1830:P1831)</f>
        <v/>
      </c>
      <c r="R1830" s="26" t="inlineStr">
        <is>
          <t>FALSO</t>
        </is>
      </c>
      <c r="S1830" s="26" t="inlineStr">
        <is>
          <t>FALSO</t>
        </is>
      </c>
      <c r="T1830" s="211" t="n"/>
      <c r="U1830" s="211" t="n"/>
      <c r="V1830" s="290" t="inlineStr">
        <is>
          <t>Plot válido</t>
        </is>
      </c>
    </row>
    <row r="1831" ht="15.75" customHeight="1" s="412">
      <c r="A1831" s="199" t="n">
        <v>5662</v>
      </c>
      <c r="B1831" s="200" t="n">
        <v>106</v>
      </c>
      <c r="C1831" s="252" t="n">
        <v>322</v>
      </c>
      <c r="D1831" s="252" t="n">
        <v>21</v>
      </c>
      <c r="E1831" s="139" t="n">
        <v>43657</v>
      </c>
      <c r="F1831" s="252" t="n">
        <v>5219</v>
      </c>
      <c r="G1831" s="252" t="n">
        <v>8273</v>
      </c>
      <c r="H1831" s="253" t="n">
        <v>7780</v>
      </c>
      <c r="I1831" s="252" t="n"/>
      <c r="J1831" s="47">
        <f>+(((G1831-F1831)-(H1831-F1831))/(H1831-F1831))*100</f>
        <v/>
      </c>
      <c r="K1831" s="249" t="n"/>
      <c r="L1831" s="251" t="n"/>
      <c r="M1831" s="251" t="n"/>
      <c r="N1831" s="295" t="n"/>
      <c r="O1831" s="295" t="n"/>
      <c r="P1831" s="207">
        <f>+(((H1831-F1831)/1000)*1000)/10</f>
        <v/>
      </c>
      <c r="Q1831" s="207" t="n"/>
      <c r="R1831" s="26" t="inlineStr">
        <is>
          <t>FALSO</t>
        </is>
      </c>
      <c r="S1831" s="26" t="inlineStr">
        <is>
          <t>FALSO</t>
        </is>
      </c>
      <c r="T1831" s="211" t="n"/>
      <c r="U1831" s="211" t="n"/>
      <c r="V1831" s="290" t="inlineStr">
        <is>
          <t>Plot válido</t>
        </is>
      </c>
    </row>
    <row r="1832" ht="15.75" customHeight="1" s="412">
      <c r="A1832" s="199" t="n">
        <v>6113</v>
      </c>
      <c r="B1832" s="200" t="n">
        <v>180</v>
      </c>
      <c r="C1832" s="252" t="n">
        <v>322</v>
      </c>
      <c r="D1832" s="252" t="n">
        <v>22</v>
      </c>
      <c r="E1832" s="139" t="n">
        <v>43685</v>
      </c>
      <c r="F1832" s="252" t="n">
        <v>5282</v>
      </c>
      <c r="G1832" s="252" t="n">
        <v>8874</v>
      </c>
      <c r="H1832" s="253" t="n">
        <v>8363</v>
      </c>
      <c r="I1832" s="252" t="n">
        <v>7</v>
      </c>
      <c r="J1832" s="47">
        <f>+(((G1832-F1832)-(H1832-F1832))/(H1832-F1832))*100</f>
        <v/>
      </c>
      <c r="K1832" s="249" t="n"/>
      <c r="L1832" s="250">
        <f>AVERAGE(J1832:J1833)</f>
        <v/>
      </c>
      <c r="M1832" s="250">
        <f>_xlfn.STDEV.S(J1832,J1833)</f>
        <v/>
      </c>
      <c r="N1832" s="295" t="n"/>
      <c r="O1832" s="295" t="n"/>
      <c r="P1832" s="207">
        <f>+(((H1832-F1832)/1000)*1000)/10</f>
        <v/>
      </c>
      <c r="Q1832" s="207">
        <f>AVERAGE(P1832:P1833)</f>
        <v/>
      </c>
      <c r="R1832" s="26" t="inlineStr">
        <is>
          <t>FALSO</t>
        </is>
      </c>
      <c r="S1832" s="26" t="inlineStr">
        <is>
          <t>FALSO</t>
        </is>
      </c>
      <c r="T1832" s="211" t="n"/>
      <c r="U1832" s="211" t="n"/>
      <c r="V1832" s="290" t="inlineStr">
        <is>
          <t>Plot válido</t>
        </is>
      </c>
    </row>
    <row r="1833" ht="15.75" customHeight="1" s="412">
      <c r="A1833" s="199" t="n">
        <v>6114</v>
      </c>
      <c r="B1833" s="200" t="n">
        <v>180</v>
      </c>
      <c r="C1833" s="252" t="n">
        <v>322</v>
      </c>
      <c r="D1833" s="252" t="n">
        <v>22</v>
      </c>
      <c r="E1833" s="139" t="n">
        <v>43685</v>
      </c>
      <c r="F1833" s="252" t="n">
        <v>5282</v>
      </c>
      <c r="G1833" s="252" t="n">
        <v>8345</v>
      </c>
      <c r="H1833" s="253" t="n">
        <v>7915</v>
      </c>
      <c r="I1833" s="252" t="n"/>
      <c r="J1833" s="47">
        <f>+(((G1833-F1833)-(H1833-F1833))/(H1833-F1833))*100</f>
        <v/>
      </c>
      <c r="K1833" s="249" t="n"/>
      <c r="L1833" s="251" t="n"/>
      <c r="M1833" s="251" t="n"/>
      <c r="N1833" s="295" t="n"/>
      <c r="O1833" s="295" t="n"/>
      <c r="P1833" s="207">
        <f>+(((H1833-F1833)/1000)*1000)/10</f>
        <v/>
      </c>
      <c r="Q1833" s="207" t="n"/>
      <c r="R1833" s="26" t="inlineStr">
        <is>
          <t>FALSO</t>
        </is>
      </c>
      <c r="S1833" s="26" t="inlineStr">
        <is>
          <t>FALSO</t>
        </is>
      </c>
      <c r="T1833" s="211" t="n"/>
      <c r="U1833" s="211" t="n"/>
      <c r="V1833" s="290" t="inlineStr">
        <is>
          <t>Plot válido</t>
        </is>
      </c>
    </row>
    <row r="1834" ht="15.75" customHeight="1" s="412">
      <c r="A1834" s="199" t="n">
        <v>2993</v>
      </c>
      <c r="B1834" s="200" t="n">
        <v>77</v>
      </c>
      <c r="C1834" s="255" t="n">
        <v>323</v>
      </c>
      <c r="D1834" s="255" t="n">
        <v>11</v>
      </c>
      <c r="E1834" s="58" t="n">
        <v>43571</v>
      </c>
      <c r="F1834" s="266" t="n">
        <v>5212</v>
      </c>
      <c r="G1834" s="255" t="n">
        <v>6955</v>
      </c>
      <c r="H1834" s="256" t="n">
        <v>6618</v>
      </c>
      <c r="I1834" s="255" t="n">
        <v>1</v>
      </c>
      <c r="J1834" s="59">
        <f>+(((G1834-F1834)-(H1834-F1834))/(H1834-F1834))*100</f>
        <v/>
      </c>
      <c r="K1834" s="257" t="inlineStr">
        <is>
          <t>MF</t>
        </is>
      </c>
      <c r="L1834" s="258">
        <f>AVERAGE(J1834:J1835)</f>
        <v/>
      </c>
      <c r="M1834" s="258">
        <f>_xlfn.STDEV.S(J1834,J1835)</f>
        <v/>
      </c>
      <c r="N1834" s="295" t="n">
        <v>1</v>
      </c>
      <c r="O1834" s="295" t="n"/>
      <c r="P1834" s="207">
        <f>+(((H1834-F1834)/1000)*1000)/10</f>
        <v/>
      </c>
      <c r="Q1834" s="207">
        <f>AVERAGE(P1834:P1835)</f>
        <v/>
      </c>
      <c r="R1834" s="26" t="inlineStr">
        <is>
          <t>FALSO</t>
        </is>
      </c>
      <c r="S1834" s="26" t="inlineStr">
        <is>
          <t>FALSO</t>
        </is>
      </c>
      <c r="T1834" s="211" t="n"/>
      <c r="U1834" s="211" t="n"/>
      <c r="V1834" s="290" t="inlineStr">
        <is>
          <t>Plot válido</t>
        </is>
      </c>
    </row>
    <row r="1835" ht="15.75" customHeight="1" s="412">
      <c r="A1835" s="199" t="n">
        <v>2994</v>
      </c>
      <c r="B1835" s="200" t="n">
        <v>78</v>
      </c>
      <c r="C1835" s="255" t="n">
        <v>323</v>
      </c>
      <c r="D1835" s="255" t="n">
        <v>11</v>
      </c>
      <c r="E1835" s="58" t="n">
        <v>43571</v>
      </c>
      <c r="F1835" s="266" t="n">
        <v>5245</v>
      </c>
      <c r="G1835" s="255" t="n">
        <v>7106</v>
      </c>
      <c r="H1835" s="256" t="n">
        <v>6751</v>
      </c>
      <c r="I1835" s="255" t="n"/>
      <c r="J1835" s="59">
        <f>+(((G1835-F1835)-(H1835-F1835))/(H1835-F1835))*100</f>
        <v/>
      </c>
      <c r="K1835" s="257" t="n"/>
      <c r="L1835" s="259" t="n"/>
      <c r="M1835" s="259" t="n"/>
      <c r="N1835" s="295" t="n"/>
      <c r="O1835" s="295" t="n"/>
      <c r="P1835" s="207">
        <f>+(((H1835-F1835)/1000)*1000)/10</f>
        <v/>
      </c>
      <c r="Q1835" s="207" t="n"/>
      <c r="R1835" s="26" t="inlineStr">
        <is>
          <t>FALSO</t>
        </is>
      </c>
      <c r="S1835" s="26" t="inlineStr">
        <is>
          <t>FALSO</t>
        </is>
      </c>
      <c r="T1835" s="211" t="n"/>
      <c r="U1835" s="211" t="n"/>
      <c r="V1835" s="290" t="inlineStr">
        <is>
          <t>Plot válido</t>
        </is>
      </c>
    </row>
    <row r="1836" ht="15.75" customHeight="1" s="412">
      <c r="A1836" s="199" t="n">
        <v>3809</v>
      </c>
      <c r="B1836" s="200" t="n">
        <v>231</v>
      </c>
      <c r="C1836" s="255" t="n">
        <v>323</v>
      </c>
      <c r="D1836" s="255" t="n">
        <v>14</v>
      </c>
      <c r="E1836" s="58" t="n">
        <v>43591</v>
      </c>
      <c r="F1836" s="255" t="n">
        <v>5229</v>
      </c>
      <c r="G1836" s="266" t="n">
        <v>6943</v>
      </c>
      <c r="H1836" s="256" t="n">
        <v>6689</v>
      </c>
      <c r="I1836" s="255" t="n"/>
      <c r="J1836" s="59">
        <f>+(((G1836-F1836)-(H1836-F1836))/(H1836-F1836))*100</f>
        <v/>
      </c>
      <c r="K1836" s="257" t="inlineStr">
        <is>
          <t>MF</t>
        </is>
      </c>
      <c r="L1836" s="258">
        <f>AVERAGE(J1836:J1837)</f>
        <v/>
      </c>
      <c r="M1836" s="258">
        <f>_xlfn.STDEV.S(J1836,J1837)</f>
        <v/>
      </c>
      <c r="N1836" s="295" t="n"/>
      <c r="O1836" s="295" t="n"/>
      <c r="P1836" s="207">
        <f>+(((H1836-F1836)/1000)*1000)/10</f>
        <v/>
      </c>
      <c r="Q1836" s="207">
        <f>AVERAGE(P1836:P1837)</f>
        <v/>
      </c>
      <c r="R1836" s="26" t="inlineStr">
        <is>
          <t>FALSO</t>
        </is>
      </c>
      <c r="S1836" s="26" t="inlineStr">
        <is>
          <t>FALSO</t>
        </is>
      </c>
      <c r="T1836" s="211" t="n"/>
      <c r="U1836" s="211" t="n"/>
      <c r="V1836" s="290" t="inlineStr">
        <is>
          <t>Plot válido</t>
        </is>
      </c>
    </row>
    <row r="1837" ht="15.75" customHeight="1" s="412">
      <c r="A1837" s="199" t="n">
        <v>3810</v>
      </c>
      <c r="B1837" s="200" t="n">
        <v>232</v>
      </c>
      <c r="C1837" s="255" t="n">
        <v>323</v>
      </c>
      <c r="D1837" s="255" t="n">
        <v>14</v>
      </c>
      <c r="E1837" s="58" t="n">
        <v>43591</v>
      </c>
      <c r="F1837" s="255" t="n">
        <v>5244</v>
      </c>
      <c r="G1837" s="266" t="n">
        <v>6831</v>
      </c>
      <c r="H1837" s="256" t="n">
        <v>6594</v>
      </c>
      <c r="I1837" s="255" t="n"/>
      <c r="J1837" s="59">
        <f>+(((G1837-F1837)-(H1837-F1837))/(H1837-F1837))*100</f>
        <v/>
      </c>
      <c r="K1837" s="257" t="n"/>
      <c r="L1837" s="259" t="n"/>
      <c r="M1837" s="259" t="n"/>
      <c r="N1837" s="295" t="n"/>
      <c r="O1837" s="295" t="n"/>
      <c r="P1837" s="207">
        <f>+(((H1837-F1837)/1000)*1000)/10</f>
        <v/>
      </c>
      <c r="Q1837" s="207" t="n"/>
      <c r="R1837" s="26" t="inlineStr">
        <is>
          <t>FALSO</t>
        </is>
      </c>
      <c r="S1837" s="26" t="inlineStr">
        <is>
          <t>FALSO</t>
        </is>
      </c>
      <c r="T1837" s="211" t="n"/>
      <c r="U1837" s="211" t="n"/>
      <c r="V1837" s="290" t="inlineStr">
        <is>
          <t>Plot válido</t>
        </is>
      </c>
    </row>
    <row r="1838" hidden="1" ht="15.75" customHeight="1" s="412">
      <c r="A1838" s="199" t="n">
        <v>4165</v>
      </c>
      <c r="B1838" s="200" t="n">
        <v>195</v>
      </c>
      <c r="C1838" s="255" t="n">
        <v>323</v>
      </c>
      <c r="D1838" s="255" t="n">
        <v>15</v>
      </c>
      <c r="E1838" s="58" t="n">
        <v>43599</v>
      </c>
      <c r="F1838" s="255" t="n">
        <v>5277</v>
      </c>
      <c r="G1838" s="255" t="n">
        <v>6812</v>
      </c>
      <c r="H1838" s="256" t="n">
        <v>6579</v>
      </c>
      <c r="I1838" s="255" t="n"/>
      <c r="J1838" s="59">
        <f>+(((G1838-F1838)-(H1838-F1838))/(H1838-F1838))*100</f>
        <v/>
      </c>
      <c r="K1838" s="260" t="n"/>
      <c r="L1838" s="258">
        <f>AVERAGE(J1838:J1839)</f>
        <v/>
      </c>
      <c r="M1838" s="258">
        <f>_xlfn.STDEV.S(J1838,J1839)</f>
        <v/>
      </c>
      <c r="N1838" s="295" t="n"/>
      <c r="O1838" s="295" t="n"/>
      <c r="P1838" s="207">
        <f>+(((H1838-F1838)/1000)*1000)/10</f>
        <v/>
      </c>
      <c r="Q1838" s="207">
        <f>AVERAGE(P1838:P1839)</f>
        <v/>
      </c>
      <c r="R1838" s="26" t="inlineStr">
        <is>
          <t>FALSO</t>
        </is>
      </c>
      <c r="S1838" s="26" t="inlineStr">
        <is>
          <t>FALSO</t>
        </is>
      </c>
      <c r="T1838" s="211" t="n"/>
      <c r="U1838" s="211" t="n"/>
      <c r="V1838" s="290" t="inlineStr">
        <is>
          <t>Se descarta</t>
        </is>
      </c>
    </row>
    <row r="1839" hidden="1" ht="15.75" customHeight="1" s="412">
      <c r="A1839" s="199" t="n">
        <v>4166</v>
      </c>
      <c r="B1839" s="200" t="n">
        <v>196</v>
      </c>
      <c r="C1839" s="255" t="n">
        <v>323</v>
      </c>
      <c r="D1839" s="255" t="n">
        <v>15</v>
      </c>
      <c r="E1839" s="58" t="n">
        <v>43599</v>
      </c>
      <c r="F1839" s="255" t="n">
        <v>5243</v>
      </c>
      <c r="G1839" s="255" t="n">
        <v>6731</v>
      </c>
      <c r="H1839" s="256" t="n">
        <v>6508</v>
      </c>
      <c r="I1839" s="255" t="n"/>
      <c r="J1839" s="59">
        <f>+(((G1839-F1839)-(H1839-F1839))/(H1839-F1839))*100</f>
        <v/>
      </c>
      <c r="K1839" s="260" t="n"/>
      <c r="L1839" s="259" t="n"/>
      <c r="M1839" s="259" t="n"/>
      <c r="N1839" s="295" t="n"/>
      <c r="O1839" s="295" t="n"/>
      <c r="P1839" s="207">
        <f>+(((H1839-F1839)/1000)*1000)/10</f>
        <v/>
      </c>
      <c r="Q1839" s="207" t="n"/>
      <c r="R1839" s="26" t="inlineStr">
        <is>
          <t>FALSO</t>
        </is>
      </c>
      <c r="S1839" s="26" t="inlineStr">
        <is>
          <t>FALSO</t>
        </is>
      </c>
      <c r="T1839" s="211" t="n"/>
      <c r="U1839" s="211" t="n"/>
      <c r="V1839" s="290" t="inlineStr">
        <is>
          <t>Se descarta</t>
        </is>
      </c>
    </row>
    <row r="1840" hidden="1" ht="15.75" customHeight="1" s="412">
      <c r="A1840" s="199" t="n">
        <v>4811</v>
      </c>
      <c r="B1840" s="200" t="n">
        <v>195</v>
      </c>
      <c r="C1840" s="255" t="n">
        <v>323</v>
      </c>
      <c r="D1840" s="255" t="n">
        <v>17</v>
      </c>
      <c r="E1840" s="58" t="n">
        <v>43619</v>
      </c>
      <c r="F1840" s="255" t="n">
        <v>5277</v>
      </c>
      <c r="G1840" s="255" t="n">
        <v>6798</v>
      </c>
      <c r="H1840" s="256" t="n">
        <v>6547</v>
      </c>
      <c r="I1840" s="255" t="n"/>
      <c r="J1840" s="59">
        <f>+(((G1840-F1840)-(H1840-F1840))/(H1840-F1840))*100</f>
        <v/>
      </c>
      <c r="K1840" s="257" t="n"/>
      <c r="L1840" s="258">
        <f>AVERAGE(J1840:J1841)</f>
        <v/>
      </c>
      <c r="M1840" s="258">
        <f>_xlfn.STDEV.S(J1840,J1841)</f>
        <v/>
      </c>
      <c r="N1840" s="295" t="n"/>
      <c r="O1840" s="295" t="n"/>
      <c r="P1840" s="207">
        <f>+(((H1840-F1840)/1000)*1000)/10</f>
        <v/>
      </c>
      <c r="Q1840" s="207">
        <f>AVERAGE(P1840:P1841)</f>
        <v/>
      </c>
      <c r="R1840" s="26" t="inlineStr">
        <is>
          <t>FALSO</t>
        </is>
      </c>
      <c r="S1840" s="26" t="inlineStr">
        <is>
          <t>FALSO</t>
        </is>
      </c>
      <c r="T1840" s="211" t="n"/>
      <c r="U1840" s="211" t="n"/>
      <c r="V1840" s="290" t="inlineStr">
        <is>
          <t>Se descarta</t>
        </is>
      </c>
    </row>
    <row r="1841" hidden="1" ht="15.75" customHeight="1" s="412">
      <c r="A1841" s="199" t="n">
        <v>4812</v>
      </c>
      <c r="B1841" s="200" t="n">
        <v>196</v>
      </c>
      <c r="C1841" s="255" t="n">
        <v>323</v>
      </c>
      <c r="D1841" s="255" t="n">
        <v>17</v>
      </c>
      <c r="E1841" s="58" t="n">
        <v>43619</v>
      </c>
      <c r="F1841" s="255" t="n">
        <v>5243</v>
      </c>
      <c r="G1841" s="255" t="n">
        <v>6801</v>
      </c>
      <c r="H1841" s="256" t="n">
        <v>6548</v>
      </c>
      <c r="I1841" s="255" t="n"/>
      <c r="J1841" s="59">
        <f>+(((G1841-F1841)-(H1841-F1841))/(H1841-F1841))*100</f>
        <v/>
      </c>
      <c r="K1841" s="257" t="n"/>
      <c r="L1841" s="259" t="n"/>
      <c r="M1841" s="259" t="n"/>
      <c r="N1841" s="295" t="n"/>
      <c r="O1841" s="295" t="n"/>
      <c r="P1841" s="207">
        <f>+(((H1841-F1841)/1000)*1000)/10</f>
        <v/>
      </c>
      <c r="Q1841" s="207" t="n"/>
      <c r="R1841" s="26" t="inlineStr">
        <is>
          <t>FALSO</t>
        </is>
      </c>
      <c r="S1841" s="26" t="inlineStr">
        <is>
          <t>FALSO</t>
        </is>
      </c>
      <c r="T1841" s="211" t="n"/>
      <c r="U1841" s="211" t="n"/>
      <c r="V1841" s="290" t="inlineStr">
        <is>
          <t>Se descarta</t>
        </is>
      </c>
    </row>
    <row r="1842" hidden="1" ht="15.75" customHeight="1" s="412">
      <c r="A1842" s="199" t="n">
        <v>5397</v>
      </c>
      <c r="B1842" s="200" t="n">
        <v>135</v>
      </c>
      <c r="C1842" s="252" t="n">
        <v>323</v>
      </c>
      <c r="D1842" s="252" t="n">
        <v>19</v>
      </c>
      <c r="E1842" s="139" t="n">
        <v>43637</v>
      </c>
      <c r="F1842" s="252" t="n">
        <v>5240</v>
      </c>
      <c r="G1842" s="252" t="n">
        <v>6845</v>
      </c>
      <c r="H1842" s="253" t="n">
        <v>6542</v>
      </c>
      <c r="I1842" s="252" t="n">
        <v>7</v>
      </c>
      <c r="J1842" s="261">
        <f>+(((G1842-F1842)-(H1842-F1842))/(H1842-F1842))*100</f>
        <v/>
      </c>
      <c r="K1842" s="262" t="n"/>
      <c r="L1842" s="263">
        <f>AVERAGE(J1842:J1843)</f>
        <v/>
      </c>
      <c r="M1842" s="263">
        <f>_xlfn.STDEV.S(J1842,J1843)</f>
        <v/>
      </c>
      <c r="N1842" s="295" t="n"/>
      <c r="O1842" s="295" t="n"/>
      <c r="P1842" s="207">
        <f>+(((H1842-F1842)/1000)*1000)/10</f>
        <v/>
      </c>
      <c r="Q1842" s="207">
        <f>AVERAGE(P1842:P1843)</f>
        <v/>
      </c>
      <c r="R1842" s="26" t="inlineStr">
        <is>
          <t>FALSO</t>
        </is>
      </c>
      <c r="S1842" s="26" t="inlineStr">
        <is>
          <t>FALSO</t>
        </is>
      </c>
      <c r="T1842" s="211" t="n"/>
      <c r="U1842" s="211" t="n"/>
      <c r="V1842" s="290" t="inlineStr">
        <is>
          <t>Se descarta</t>
        </is>
      </c>
    </row>
    <row r="1843" hidden="1" ht="15.75" customHeight="1" s="412">
      <c r="A1843" s="199" t="n">
        <v>5398</v>
      </c>
      <c r="B1843" s="200" t="n">
        <v>136</v>
      </c>
      <c r="C1843" s="252" t="n">
        <v>323</v>
      </c>
      <c r="D1843" s="252" t="n">
        <v>19</v>
      </c>
      <c r="E1843" s="139" t="n">
        <v>43637</v>
      </c>
      <c r="F1843" s="252" t="n">
        <v>5219</v>
      </c>
      <c r="G1843" s="252" t="n">
        <v>6788</v>
      </c>
      <c r="H1843" s="253" t="n">
        <v>6487</v>
      </c>
      <c r="I1843" s="252" t="n"/>
      <c r="J1843" s="261">
        <f>+(((G1843-F1843)-(H1843-F1843))/(H1843-F1843))*100</f>
        <v/>
      </c>
      <c r="K1843" s="262" t="n"/>
      <c r="L1843" s="207" t="n"/>
      <c r="M1843" s="207" t="n"/>
      <c r="N1843" s="295" t="n"/>
      <c r="O1843" s="295" t="n"/>
      <c r="P1843" s="207">
        <f>+(((H1843-F1843)/1000)*1000)/10</f>
        <v/>
      </c>
      <c r="Q1843" s="207" t="n"/>
      <c r="R1843" s="26" t="inlineStr">
        <is>
          <t>FALSO</t>
        </is>
      </c>
      <c r="S1843" s="26" t="inlineStr">
        <is>
          <t>FALSO</t>
        </is>
      </c>
      <c r="T1843" s="211" t="n"/>
      <c r="U1843" s="211" t="n"/>
      <c r="V1843" s="290" t="inlineStr">
        <is>
          <t>Se descarta</t>
        </is>
      </c>
    </row>
    <row r="1844" hidden="1" ht="15.75" customHeight="1" s="412">
      <c r="A1844" s="199" t="n">
        <v>6115</v>
      </c>
      <c r="B1844" s="200" t="n">
        <v>181</v>
      </c>
      <c r="C1844" s="252" t="n">
        <v>323</v>
      </c>
      <c r="D1844" s="252" t="n">
        <v>22</v>
      </c>
      <c r="E1844" s="139" t="n">
        <v>43685</v>
      </c>
      <c r="F1844" s="252" t="n">
        <v>5244</v>
      </c>
      <c r="G1844" s="252" t="n">
        <v>6328</v>
      </c>
      <c r="H1844" s="253" t="n">
        <v>6181</v>
      </c>
      <c r="I1844" s="252" t="n">
        <v>7</v>
      </c>
      <c r="J1844" s="47">
        <f>+(((G1844-F1844)-(H1844-F1844))/(H1844-F1844))*100</f>
        <v/>
      </c>
      <c r="K1844" s="249" t="n"/>
      <c r="L1844" s="250">
        <f>AVERAGE(J1844:J1845)</f>
        <v/>
      </c>
      <c r="M1844" s="250">
        <f>_xlfn.STDEV.S(J1844,J1845)</f>
        <v/>
      </c>
      <c r="N1844" s="295" t="n"/>
      <c r="O1844" s="295" t="n"/>
      <c r="P1844" s="207">
        <f>+(((H1844-F1844)/1000)*1000)/10</f>
        <v/>
      </c>
      <c r="Q1844" s="207">
        <f>AVERAGE(P1844:P1845)</f>
        <v/>
      </c>
      <c r="R1844" s="26" t="inlineStr">
        <is>
          <t>FALSO</t>
        </is>
      </c>
      <c r="S1844" s="26" t="inlineStr">
        <is>
          <t>VERDADERO</t>
        </is>
      </c>
      <c r="T1844" s="211" t="n"/>
      <c r="U1844" s="211" t="n"/>
      <c r="V1844" s="290" t="inlineStr">
        <is>
          <t>Se descarta</t>
        </is>
      </c>
    </row>
    <row r="1845" hidden="1" ht="15.75" customHeight="1" s="412">
      <c r="A1845" s="199" t="n">
        <v>6116</v>
      </c>
      <c r="B1845" s="200" t="n">
        <v>181</v>
      </c>
      <c r="C1845" s="252" t="n">
        <v>323</v>
      </c>
      <c r="D1845" s="252" t="n">
        <v>22</v>
      </c>
      <c r="E1845" s="139" t="n">
        <v>43685</v>
      </c>
      <c r="F1845" s="252" t="n">
        <v>5244</v>
      </c>
      <c r="G1845" s="252" t="n">
        <v>6382</v>
      </c>
      <c r="H1845" s="253" t="n">
        <v>6225</v>
      </c>
      <c r="I1845" s="252" t="n"/>
      <c r="J1845" s="47">
        <f>+(((G1845-F1845)-(H1845-F1845))/(H1845-F1845))*100</f>
        <v/>
      </c>
      <c r="K1845" s="249" t="n"/>
      <c r="L1845" s="251" t="n"/>
      <c r="M1845" s="251" t="n"/>
      <c r="N1845" s="295" t="n"/>
      <c r="O1845" s="295" t="n"/>
      <c r="P1845" s="207">
        <f>+(((H1845-F1845)/1000)*1000)/10</f>
        <v/>
      </c>
      <c r="Q1845" s="207" t="n"/>
      <c r="R1845" s="26" t="inlineStr">
        <is>
          <t>FALSO</t>
        </is>
      </c>
      <c r="S1845" s="26" t="inlineStr">
        <is>
          <t>FALSO</t>
        </is>
      </c>
      <c r="T1845" s="211" t="n"/>
      <c r="U1845" s="211" t="n"/>
      <c r="V1845" s="290" t="inlineStr">
        <is>
          <t>Se descarta</t>
        </is>
      </c>
    </row>
    <row r="1846" hidden="1" ht="15.75" customHeight="1" s="412">
      <c r="A1846" s="199" t="n">
        <v>3445</v>
      </c>
      <c r="B1846" s="200" t="n">
        <v>201</v>
      </c>
      <c r="C1846" s="255" t="n">
        <v>324</v>
      </c>
      <c r="D1846" s="255" t="n">
        <v>13</v>
      </c>
      <c r="E1846" s="58" t="n">
        <v>43587</v>
      </c>
      <c r="F1846" s="255" t="n">
        <v>5254</v>
      </c>
      <c r="G1846" s="255" t="n">
        <v>7591</v>
      </c>
      <c r="H1846" s="256" t="n">
        <v>7153</v>
      </c>
      <c r="I1846" s="255" t="n">
        <v>1</v>
      </c>
      <c r="J1846" s="59">
        <f>+(((G1846-F1846)-(H1846-F1846))/(H1846-F1846))*100</f>
        <v/>
      </c>
      <c r="K1846" s="257" t="inlineStr">
        <is>
          <t>MF</t>
        </is>
      </c>
      <c r="L1846" s="258">
        <f>AVERAGE(J1846:J1847)</f>
        <v/>
      </c>
      <c r="M1846" s="258">
        <f>_xlfn.STDEV.S(J1846,J1847)</f>
        <v/>
      </c>
      <c r="N1846" s="295" t="n">
        <v>1</v>
      </c>
      <c r="O1846" s="295" t="n"/>
      <c r="P1846" s="207">
        <f>+(((H1846-F1846)/1000)*1000)/10</f>
        <v/>
      </c>
      <c r="Q1846" s="207">
        <f>AVERAGE(P1846:P1847)</f>
        <v/>
      </c>
      <c r="R1846" s="26" t="inlineStr">
        <is>
          <t>FALSO</t>
        </is>
      </c>
      <c r="S1846" s="26" t="inlineStr">
        <is>
          <t>FALSO</t>
        </is>
      </c>
      <c r="T1846" s="211" t="n"/>
      <c r="U1846" s="211" t="n"/>
      <c r="V1846" s="290" t="inlineStr">
        <is>
          <t>Se descarta</t>
        </is>
      </c>
    </row>
    <row r="1847" hidden="1" ht="15.75" customHeight="1" s="412">
      <c r="A1847" s="199" t="n">
        <v>3446</v>
      </c>
      <c r="B1847" s="200" t="n">
        <v>202</v>
      </c>
      <c r="C1847" s="255" t="n">
        <v>324</v>
      </c>
      <c r="D1847" s="255" t="n">
        <v>13</v>
      </c>
      <c r="E1847" s="58" t="n">
        <v>43587</v>
      </c>
      <c r="F1847" s="255" t="n">
        <v>5275</v>
      </c>
      <c r="G1847" s="255" t="n">
        <v>7570</v>
      </c>
      <c r="H1847" s="256" t="n">
        <v>7124</v>
      </c>
      <c r="I1847" s="255" t="n"/>
      <c r="J1847" s="59">
        <f>+(((G1847-F1847)-(H1847-F1847))/(H1847-F1847))*100</f>
        <v/>
      </c>
      <c r="K1847" s="257" t="n"/>
      <c r="L1847" s="259" t="n"/>
      <c r="M1847" s="259" t="n"/>
      <c r="N1847" s="295" t="n"/>
      <c r="O1847" s="295" t="n"/>
      <c r="P1847" s="207">
        <f>+(((H1847-F1847)/1000)*1000)/10</f>
        <v/>
      </c>
      <c r="Q1847" s="207" t="n"/>
      <c r="R1847" s="26" t="inlineStr">
        <is>
          <t>FALSO</t>
        </is>
      </c>
      <c r="S1847" s="26" t="inlineStr">
        <is>
          <t>FALSO</t>
        </is>
      </c>
      <c r="T1847" s="211" t="n"/>
      <c r="U1847" s="211" t="n"/>
      <c r="V1847" s="290" t="inlineStr">
        <is>
          <t>Se descarta</t>
        </is>
      </c>
    </row>
    <row r="1848" hidden="1" ht="15.75" customHeight="1" s="412">
      <c r="A1848" s="199" t="n">
        <v>4167</v>
      </c>
      <c r="B1848" s="200" t="n">
        <v>197</v>
      </c>
      <c r="C1848" s="255" t="n">
        <v>324</v>
      </c>
      <c r="D1848" s="255" t="n">
        <v>15</v>
      </c>
      <c r="E1848" s="58" t="n">
        <v>43599</v>
      </c>
      <c r="F1848" s="255" t="n">
        <v>5252</v>
      </c>
      <c r="G1848" s="255" t="n">
        <v>7380</v>
      </c>
      <c r="H1848" s="256" t="n">
        <v>6976</v>
      </c>
      <c r="I1848" s="255" t="n"/>
      <c r="J1848" s="59">
        <f>+(((G1848-F1848)-(H1848-F1848))/(H1848-F1848))*100</f>
        <v/>
      </c>
      <c r="K1848" s="260" t="n"/>
      <c r="L1848" s="258">
        <f>AVERAGE(J1848:J1849)</f>
        <v/>
      </c>
      <c r="M1848" s="258">
        <f>_xlfn.STDEV.S(J1848,J1849)</f>
        <v/>
      </c>
      <c r="N1848" s="295" t="n"/>
      <c r="O1848" s="295" t="n"/>
      <c r="P1848" s="207">
        <f>+(((H1848-F1848)/1000)*1000)/10</f>
        <v/>
      </c>
      <c r="Q1848" s="207">
        <f>AVERAGE(P1848:P1849)</f>
        <v/>
      </c>
      <c r="R1848" s="26" t="inlineStr">
        <is>
          <t>FALSO</t>
        </is>
      </c>
      <c r="S1848" s="26" t="inlineStr">
        <is>
          <t>FALSO</t>
        </is>
      </c>
      <c r="T1848" s="211" t="n"/>
      <c r="U1848" s="211" t="n"/>
      <c r="V1848" s="290" t="inlineStr">
        <is>
          <t>Se descarta</t>
        </is>
      </c>
    </row>
    <row r="1849" hidden="1" ht="15.75" customHeight="1" s="412">
      <c r="A1849" s="199" t="n">
        <v>4168</v>
      </c>
      <c r="B1849" s="200" t="n">
        <v>198</v>
      </c>
      <c r="C1849" s="255" t="n">
        <v>324</v>
      </c>
      <c r="D1849" s="255" t="n">
        <v>15</v>
      </c>
      <c r="E1849" s="58" t="n">
        <v>43599</v>
      </c>
      <c r="F1849" s="255" t="n">
        <v>5320</v>
      </c>
      <c r="G1849" s="255" t="n">
        <v>7395</v>
      </c>
      <c r="H1849" s="256" t="n">
        <v>6994</v>
      </c>
      <c r="I1849" s="255" t="n"/>
      <c r="J1849" s="59">
        <f>+(((G1849-F1849)-(H1849-F1849))/(H1849-F1849))*100</f>
        <v/>
      </c>
      <c r="K1849" s="260" t="n"/>
      <c r="L1849" s="259" t="n"/>
      <c r="M1849" s="259" t="n"/>
      <c r="N1849" s="295" t="n"/>
      <c r="O1849" s="295" t="n"/>
      <c r="P1849" s="207">
        <f>+(((H1849-F1849)/1000)*1000)/10</f>
        <v/>
      </c>
      <c r="Q1849" s="207" t="n"/>
      <c r="R1849" s="26" t="inlineStr">
        <is>
          <t>FALSO</t>
        </is>
      </c>
      <c r="S1849" s="26" t="inlineStr">
        <is>
          <t>FALSO</t>
        </is>
      </c>
      <c r="T1849" s="211" t="n"/>
      <c r="U1849" s="211" t="n"/>
      <c r="V1849" s="290" t="inlineStr">
        <is>
          <t>Se descarta</t>
        </is>
      </c>
    </row>
    <row r="1850" hidden="1" ht="15.75" customHeight="1" s="412">
      <c r="A1850" s="199" t="n">
        <v>4813</v>
      </c>
      <c r="B1850" s="200" t="n">
        <v>197</v>
      </c>
      <c r="C1850" s="255" t="n">
        <v>324</v>
      </c>
      <c r="D1850" s="255" t="n">
        <v>17</v>
      </c>
      <c r="E1850" s="58" t="n">
        <v>43619</v>
      </c>
      <c r="F1850" s="255" t="n">
        <v>5252</v>
      </c>
      <c r="G1850" s="255" t="n">
        <v>9489</v>
      </c>
      <c r="H1850" s="256" t="n">
        <v>8585</v>
      </c>
      <c r="I1850" s="255" t="n"/>
      <c r="J1850" s="59">
        <f>+(((G1850-F1850)-(H1850-F1850))/(H1850-F1850))*100</f>
        <v/>
      </c>
      <c r="K1850" s="257" t="n"/>
      <c r="L1850" s="258">
        <f>AVERAGE(J1850:J1851)</f>
        <v/>
      </c>
      <c r="M1850" s="258">
        <f>_xlfn.STDEV.S(J1850,J1851)</f>
        <v/>
      </c>
      <c r="N1850" s="295" t="n"/>
      <c r="O1850" s="295" t="n"/>
      <c r="P1850" s="207">
        <f>+(((H1850-F1850)/1000)*1000)/10</f>
        <v/>
      </c>
      <c r="Q1850" s="207">
        <f>AVERAGE(P1850:P1851)</f>
        <v/>
      </c>
      <c r="R1850" s="26" t="inlineStr">
        <is>
          <t>FALSO</t>
        </is>
      </c>
      <c r="S1850" s="26" t="inlineStr">
        <is>
          <t>FALSO</t>
        </is>
      </c>
      <c r="T1850" s="211" t="n"/>
      <c r="U1850" s="211" t="n"/>
      <c r="V1850" s="290" t="inlineStr">
        <is>
          <t>Se descarta</t>
        </is>
      </c>
    </row>
    <row r="1851" hidden="1" ht="15.75" customHeight="1" s="412">
      <c r="A1851" s="199" t="n">
        <v>4814</v>
      </c>
      <c r="B1851" s="200" t="n">
        <v>198</v>
      </c>
      <c r="C1851" s="255" t="n">
        <v>324</v>
      </c>
      <c r="D1851" s="255" t="n">
        <v>17</v>
      </c>
      <c r="E1851" s="58" t="n">
        <v>43619</v>
      </c>
      <c r="F1851" s="255" t="n">
        <v>5320</v>
      </c>
      <c r="G1851" s="255" t="n">
        <v>9396</v>
      </c>
      <c r="H1851" s="256" t="n">
        <v>8531</v>
      </c>
      <c r="I1851" s="255" t="n"/>
      <c r="J1851" s="59">
        <f>+(((G1851-F1851)-(H1851-F1851))/(H1851-F1851))*100</f>
        <v/>
      </c>
      <c r="K1851" s="257" t="n"/>
      <c r="L1851" s="259" t="n"/>
      <c r="M1851" s="259" t="n"/>
      <c r="N1851" s="295" t="n"/>
      <c r="O1851" s="295" t="n"/>
      <c r="P1851" s="207">
        <f>+(((H1851-F1851)/1000)*1000)/10</f>
        <v/>
      </c>
      <c r="Q1851" s="207" t="n"/>
      <c r="R1851" s="26" t="inlineStr">
        <is>
          <t>FALSO</t>
        </is>
      </c>
      <c r="S1851" s="26" t="inlineStr">
        <is>
          <t>FALSO</t>
        </is>
      </c>
      <c r="T1851" s="211" t="n"/>
      <c r="U1851" s="211" t="n"/>
      <c r="V1851" s="290" t="inlineStr">
        <is>
          <t>Se descarta</t>
        </is>
      </c>
    </row>
    <row r="1852" hidden="1" ht="15.75" customHeight="1" s="412">
      <c r="A1852" s="199" t="n">
        <v>5399</v>
      </c>
      <c r="B1852" s="200" t="n">
        <v>137</v>
      </c>
      <c r="C1852" s="252" t="n">
        <v>324</v>
      </c>
      <c r="D1852" s="252" t="n">
        <v>19</v>
      </c>
      <c r="E1852" s="139" t="n">
        <v>43637</v>
      </c>
      <c r="F1852" s="252" t="n">
        <v>5220</v>
      </c>
      <c r="G1852" s="252" t="n">
        <v>8570</v>
      </c>
      <c r="H1852" s="253" t="n">
        <v>7847</v>
      </c>
      <c r="I1852" s="252" t="n">
        <v>7</v>
      </c>
      <c r="J1852" s="261">
        <f>+(((G1852-F1852)-(H1852-F1852))/(H1852-F1852))*100</f>
        <v/>
      </c>
      <c r="K1852" s="262" t="n"/>
      <c r="L1852" s="263">
        <f>AVERAGE(J1852:J1853)</f>
        <v/>
      </c>
      <c r="M1852" s="263">
        <f>_xlfn.STDEV.S(J1852,J1853)</f>
        <v/>
      </c>
      <c r="N1852" s="295" t="n"/>
      <c r="O1852" s="295" t="n"/>
      <c r="P1852" s="207">
        <f>+(((H1852-F1852)/1000)*1000)/10</f>
        <v/>
      </c>
      <c r="Q1852" s="207">
        <f>AVERAGE(P1852:P1853)</f>
        <v/>
      </c>
      <c r="R1852" s="26" t="inlineStr">
        <is>
          <t>FALSO</t>
        </is>
      </c>
      <c r="S1852" s="26" t="inlineStr">
        <is>
          <t>FALSO</t>
        </is>
      </c>
      <c r="T1852" s="211" t="n"/>
      <c r="U1852" s="211" t="n"/>
      <c r="V1852" s="290" t="inlineStr">
        <is>
          <t>Se descarta</t>
        </is>
      </c>
    </row>
    <row r="1853" hidden="1" ht="15.75" customHeight="1" s="412">
      <c r="A1853" s="199" t="n">
        <v>5400</v>
      </c>
      <c r="B1853" s="200" t="n">
        <v>138</v>
      </c>
      <c r="C1853" s="252" t="n">
        <v>324</v>
      </c>
      <c r="D1853" s="252" t="n">
        <v>19</v>
      </c>
      <c r="E1853" s="139" t="n">
        <v>43637</v>
      </c>
      <c r="F1853" s="252" t="n">
        <v>5222</v>
      </c>
      <c r="G1853" s="252" t="n">
        <v>8360</v>
      </c>
      <c r="H1853" s="253" t="n">
        <v>7663</v>
      </c>
      <c r="I1853" s="252" t="n"/>
      <c r="J1853" s="261">
        <f>+(((G1853-F1853)-(H1853-F1853))/(H1853-F1853))*100</f>
        <v/>
      </c>
      <c r="K1853" s="262" t="n"/>
      <c r="L1853" s="207" t="n"/>
      <c r="M1853" s="207" t="n"/>
      <c r="N1853" s="295" t="n"/>
      <c r="O1853" s="295" t="n"/>
      <c r="P1853" s="207">
        <f>+(((H1853-F1853)/1000)*1000)/10</f>
        <v/>
      </c>
      <c r="Q1853" s="207" t="n"/>
      <c r="R1853" s="26" t="inlineStr">
        <is>
          <t>FALSO</t>
        </is>
      </c>
      <c r="S1853" s="26" t="inlineStr">
        <is>
          <t>FALSO</t>
        </is>
      </c>
      <c r="T1853" s="211" t="n"/>
      <c r="U1853" s="211" t="n"/>
      <c r="V1853" s="290" t="inlineStr">
        <is>
          <t>Se descarta</t>
        </is>
      </c>
    </row>
    <row r="1854" hidden="1" ht="15.75" customHeight="1" s="412">
      <c r="A1854" s="199" t="n">
        <v>6117</v>
      </c>
      <c r="B1854" s="200" t="n">
        <v>182</v>
      </c>
      <c r="C1854" s="252" t="n">
        <v>324</v>
      </c>
      <c r="D1854" s="252" t="n">
        <v>22</v>
      </c>
      <c r="E1854" s="139" t="n">
        <v>43685</v>
      </c>
      <c r="F1854" s="252" t="n">
        <v>5301</v>
      </c>
      <c r="G1854" s="252" t="n">
        <v>8270</v>
      </c>
      <c r="H1854" s="253" t="n">
        <v>7842</v>
      </c>
      <c r="I1854" s="252" t="n">
        <v>7</v>
      </c>
      <c r="J1854" s="47">
        <f>+(((G1854-F1854)-(H1854-F1854))/(H1854-F1854))*100</f>
        <v/>
      </c>
      <c r="K1854" s="249" t="n"/>
      <c r="L1854" s="250">
        <f>AVERAGE(J1854:J1855)</f>
        <v/>
      </c>
      <c r="M1854" s="250">
        <f>_xlfn.STDEV.S(J1854,J1855)</f>
        <v/>
      </c>
      <c r="N1854" s="295" t="n"/>
      <c r="O1854" s="295" t="n"/>
      <c r="P1854" s="207">
        <f>+(((H1854-F1854)/1000)*1000)/10</f>
        <v/>
      </c>
      <c r="Q1854" s="207">
        <f>AVERAGE(P1854:P1855)</f>
        <v/>
      </c>
      <c r="R1854" s="26" t="inlineStr">
        <is>
          <t>FALSO</t>
        </is>
      </c>
      <c r="S1854" s="26" t="inlineStr">
        <is>
          <t>FALSO</t>
        </is>
      </c>
      <c r="T1854" s="211" t="n"/>
      <c r="U1854" s="211" t="n"/>
      <c r="V1854" s="290" t="inlineStr">
        <is>
          <t>Se descarta</t>
        </is>
      </c>
    </row>
    <row r="1855" hidden="1" ht="15.75" customHeight="1" s="412">
      <c r="A1855" s="199" t="n">
        <v>6118</v>
      </c>
      <c r="B1855" s="200" t="n">
        <v>182</v>
      </c>
      <c r="C1855" s="252" t="n">
        <v>324</v>
      </c>
      <c r="D1855" s="252" t="n">
        <v>22</v>
      </c>
      <c r="E1855" s="139" t="n">
        <v>43685</v>
      </c>
      <c r="F1855" s="252" t="n">
        <v>5301</v>
      </c>
      <c r="G1855" s="252" t="n">
        <v>8206</v>
      </c>
      <c r="H1855" s="253" t="n">
        <v>7786</v>
      </c>
      <c r="I1855" s="252" t="n"/>
      <c r="J1855" s="47">
        <f>+(((G1855-F1855)-(H1855-F1855))/(H1855-F1855))*100</f>
        <v/>
      </c>
      <c r="K1855" s="249" t="n"/>
      <c r="L1855" s="251" t="n"/>
      <c r="M1855" s="251" t="n"/>
      <c r="N1855" s="295" t="n"/>
      <c r="O1855" s="295" t="n"/>
      <c r="P1855" s="207">
        <f>+(((H1855-F1855)/1000)*1000)/10</f>
        <v/>
      </c>
      <c r="Q1855" s="207" t="n"/>
      <c r="R1855" s="26" t="inlineStr">
        <is>
          <t>FALSO</t>
        </is>
      </c>
      <c r="S1855" s="26" t="inlineStr">
        <is>
          <t>FALSO</t>
        </is>
      </c>
      <c r="T1855" s="211" t="n"/>
      <c r="U1855" s="211" t="n"/>
      <c r="V1855" s="290" t="inlineStr">
        <is>
          <t>Se descarta</t>
        </is>
      </c>
    </row>
    <row r="1856" hidden="1" ht="15.75" customHeight="1" s="412">
      <c r="A1856" s="199" t="n">
        <v>3447</v>
      </c>
      <c r="B1856" s="200" t="n">
        <v>203</v>
      </c>
      <c r="C1856" s="255" t="n">
        <v>325</v>
      </c>
      <c r="D1856" s="255" t="n">
        <v>13</v>
      </c>
      <c r="E1856" s="58" t="n">
        <v>43587</v>
      </c>
      <c r="F1856" s="255" t="n">
        <v>5215</v>
      </c>
      <c r="G1856" s="255" t="n">
        <v>8025</v>
      </c>
      <c r="H1856" s="256" t="n">
        <v>7475</v>
      </c>
      <c r="I1856" s="255" t="n">
        <v>1</v>
      </c>
      <c r="J1856" s="59">
        <f>+(((G1856-F1856)-(H1856-F1856))/(H1856-F1856))*100</f>
        <v/>
      </c>
      <c r="K1856" s="257" t="inlineStr">
        <is>
          <t>24/4</t>
        </is>
      </c>
      <c r="L1856" s="258">
        <f>AVERAGE(J1856:J1857)</f>
        <v/>
      </c>
      <c r="M1856" s="258">
        <f>_xlfn.STDEV.S(J1856,J1857)</f>
        <v/>
      </c>
      <c r="N1856" s="295" t="n">
        <v>1</v>
      </c>
      <c r="O1856" s="295" t="n"/>
      <c r="P1856" s="207">
        <f>+(((H1856-F1856)/1000)*1000)/10</f>
        <v/>
      </c>
      <c r="Q1856" s="207">
        <f>AVERAGE(P1856:P1857)</f>
        <v/>
      </c>
      <c r="R1856" s="26" t="inlineStr">
        <is>
          <t>FALSO</t>
        </is>
      </c>
      <c r="S1856" s="26" t="inlineStr">
        <is>
          <t>FALSO</t>
        </is>
      </c>
      <c r="T1856" s="211" t="n"/>
      <c r="U1856" s="211" t="n"/>
      <c r="V1856" s="290" t="inlineStr">
        <is>
          <t>Se descarta</t>
        </is>
      </c>
    </row>
    <row r="1857" hidden="1" ht="15.75" customHeight="1" s="412">
      <c r="A1857" s="199" t="n">
        <v>3448</v>
      </c>
      <c r="B1857" s="200" t="n">
        <v>204</v>
      </c>
      <c r="C1857" s="255" t="n">
        <v>325</v>
      </c>
      <c r="D1857" s="255" t="n">
        <v>13</v>
      </c>
      <c r="E1857" s="58" t="n">
        <v>43587</v>
      </c>
      <c r="F1857" s="255" t="n">
        <v>5239</v>
      </c>
      <c r="G1857" s="255" t="n">
        <v>8038</v>
      </c>
      <c r="H1857" s="256" t="n">
        <v>7461</v>
      </c>
      <c r="I1857" s="255" t="n"/>
      <c r="J1857" s="59">
        <f>+(((G1857-F1857)-(H1857-F1857))/(H1857-F1857))*100</f>
        <v/>
      </c>
      <c r="K1857" s="257" t="n"/>
      <c r="L1857" s="259" t="n"/>
      <c r="M1857" s="259" t="n"/>
      <c r="N1857" s="295" t="n"/>
      <c r="O1857" s="295" t="n"/>
      <c r="P1857" s="207">
        <f>+(((H1857-F1857)/1000)*1000)/10</f>
        <v/>
      </c>
      <c r="Q1857" s="207" t="n"/>
      <c r="R1857" s="26" t="inlineStr">
        <is>
          <t>FALSO</t>
        </is>
      </c>
      <c r="S1857" s="26" t="inlineStr">
        <is>
          <t>FALSO</t>
        </is>
      </c>
      <c r="T1857" s="211" t="n"/>
      <c r="U1857" s="211" t="n"/>
      <c r="V1857" s="290" t="inlineStr">
        <is>
          <t>Se descarta</t>
        </is>
      </c>
    </row>
    <row r="1858" hidden="1" ht="15.75" customHeight="1" s="412">
      <c r="A1858" s="199" t="n">
        <v>4169</v>
      </c>
      <c r="B1858" s="200" t="n">
        <v>199</v>
      </c>
      <c r="C1858" s="255" t="n">
        <v>325</v>
      </c>
      <c r="D1858" s="255" t="n">
        <v>15</v>
      </c>
      <c r="E1858" s="58" t="n">
        <v>43599</v>
      </c>
      <c r="F1858" s="255" t="n">
        <v>5262</v>
      </c>
      <c r="G1858" s="255" t="n">
        <v>8075</v>
      </c>
      <c r="H1858" s="256" t="n">
        <v>7439</v>
      </c>
      <c r="I1858" s="255" t="n"/>
      <c r="J1858" s="59">
        <f>+(((G1858-F1858)-(H1858-F1858))/(H1858-F1858))*100</f>
        <v/>
      </c>
      <c r="K1858" s="260" t="n"/>
      <c r="L1858" s="258">
        <f>AVERAGE(J1858:J1859)</f>
        <v/>
      </c>
      <c r="M1858" s="258">
        <f>_xlfn.STDEV.S(J1858,J1859)</f>
        <v/>
      </c>
      <c r="N1858" s="295" t="n"/>
      <c r="O1858" s="295" t="n"/>
      <c r="P1858" s="207">
        <f>+(((H1858-F1858)/1000)*1000)/10</f>
        <v/>
      </c>
      <c r="Q1858" s="207">
        <f>AVERAGE(P1858:P1859)</f>
        <v/>
      </c>
      <c r="R1858" s="26" t="inlineStr">
        <is>
          <t>FALSO</t>
        </is>
      </c>
      <c r="S1858" s="26" t="inlineStr">
        <is>
          <t>FALSO</t>
        </is>
      </c>
      <c r="T1858" s="211" t="n"/>
      <c r="U1858" s="211" t="n"/>
      <c r="V1858" s="290" t="inlineStr">
        <is>
          <t>Se descarta</t>
        </is>
      </c>
    </row>
    <row r="1859" hidden="1" ht="15.75" customHeight="1" s="412">
      <c r="A1859" s="199" t="n">
        <v>4170</v>
      </c>
      <c r="B1859" s="200" t="n">
        <v>200</v>
      </c>
      <c r="C1859" s="255" t="n">
        <v>325</v>
      </c>
      <c r="D1859" s="255" t="n">
        <v>15</v>
      </c>
      <c r="E1859" s="58" t="n">
        <v>43599</v>
      </c>
      <c r="F1859" s="255" t="n">
        <v>5181</v>
      </c>
      <c r="G1859" s="255" t="n">
        <v>8161</v>
      </c>
      <c r="H1859" s="256" t="n">
        <v>7486</v>
      </c>
      <c r="I1859" s="255" t="n"/>
      <c r="J1859" s="59">
        <f>+(((G1859-F1859)-(H1859-F1859))/(H1859-F1859))*100</f>
        <v/>
      </c>
      <c r="K1859" s="260" t="n"/>
      <c r="L1859" s="259" t="n"/>
      <c r="M1859" s="259" t="n"/>
      <c r="N1859" s="295" t="n"/>
      <c r="O1859" s="295" t="n"/>
      <c r="P1859" s="207">
        <f>+(((H1859-F1859)/1000)*1000)/10</f>
        <v/>
      </c>
      <c r="Q1859" s="207" t="n"/>
      <c r="R1859" s="26" t="inlineStr">
        <is>
          <t>FALSO</t>
        </is>
      </c>
      <c r="S1859" s="26" t="inlineStr">
        <is>
          <t>FALSO</t>
        </is>
      </c>
      <c r="T1859" s="211" t="n"/>
      <c r="U1859" s="211" t="n"/>
      <c r="V1859" s="290" t="inlineStr">
        <is>
          <t>Se descarta</t>
        </is>
      </c>
    </row>
    <row r="1860" hidden="1" ht="15.75" customHeight="1" s="412">
      <c r="A1860" s="199" t="n">
        <v>4815</v>
      </c>
      <c r="B1860" s="200" t="n">
        <v>199</v>
      </c>
      <c r="C1860" s="255" t="n">
        <v>325</v>
      </c>
      <c r="D1860" s="255" t="n">
        <v>17</v>
      </c>
      <c r="E1860" s="58" t="n">
        <v>43619</v>
      </c>
      <c r="F1860" s="255" t="n">
        <v>5262</v>
      </c>
      <c r="G1860" s="255" t="n">
        <v>7465</v>
      </c>
      <c r="H1860" s="256" t="n">
        <v>7077</v>
      </c>
      <c r="I1860" s="255" t="n"/>
      <c r="J1860" s="59">
        <f>+(((G1860-F1860)-(H1860-F1860))/(H1860-F1860))*100</f>
        <v/>
      </c>
      <c r="K1860" s="257" t="n"/>
      <c r="L1860" s="258">
        <f>AVERAGE(J1860:J1861)</f>
        <v/>
      </c>
      <c r="M1860" s="258">
        <f>_xlfn.STDEV.S(J1860,J1861)</f>
        <v/>
      </c>
      <c r="N1860" s="295" t="n"/>
      <c r="O1860" s="295" t="n"/>
      <c r="P1860" s="207">
        <f>+(((H1860-F1860)/1000)*1000)/10</f>
        <v/>
      </c>
      <c r="Q1860" s="207">
        <f>AVERAGE(P1860:P1861)</f>
        <v/>
      </c>
      <c r="R1860" s="26" t="inlineStr">
        <is>
          <t>FALSO</t>
        </is>
      </c>
      <c r="S1860" s="26" t="inlineStr">
        <is>
          <t>FALSO</t>
        </is>
      </c>
      <c r="T1860" s="211" t="n"/>
      <c r="U1860" s="211" t="n"/>
      <c r="V1860" s="290" t="inlineStr">
        <is>
          <t>Se descarta</t>
        </is>
      </c>
    </row>
    <row r="1861" hidden="1" ht="15.75" customHeight="1" s="412">
      <c r="A1861" s="199" t="n">
        <v>4816</v>
      </c>
      <c r="B1861" s="200" t="n">
        <v>200</v>
      </c>
      <c r="C1861" s="255" t="n">
        <v>325</v>
      </c>
      <c r="D1861" s="255" t="n">
        <v>17</v>
      </c>
      <c r="E1861" s="58" t="n">
        <v>43619</v>
      </c>
      <c r="F1861" s="255" t="n">
        <v>5181</v>
      </c>
      <c r="G1861" s="255" t="n">
        <v>7528</v>
      </c>
      <c r="H1861" s="256" t="n">
        <v>7116</v>
      </c>
      <c r="I1861" s="255" t="n"/>
      <c r="J1861" s="59">
        <f>+(((G1861-F1861)-(H1861-F1861))/(H1861-F1861))*100</f>
        <v/>
      </c>
      <c r="K1861" s="257" t="n"/>
      <c r="L1861" s="259" t="n"/>
      <c r="M1861" s="259" t="n"/>
      <c r="N1861" s="295" t="n"/>
      <c r="O1861" s="295" t="n"/>
      <c r="P1861" s="207">
        <f>+(((H1861-F1861)/1000)*1000)/10</f>
        <v/>
      </c>
      <c r="Q1861" s="207" t="n"/>
      <c r="R1861" s="26" t="inlineStr">
        <is>
          <t>FALSO</t>
        </is>
      </c>
      <c r="S1861" s="26" t="inlineStr">
        <is>
          <t>FALSO</t>
        </is>
      </c>
      <c r="T1861" s="211" t="n"/>
      <c r="U1861" s="211" t="n"/>
      <c r="V1861" s="290" t="inlineStr">
        <is>
          <t>Se descarta</t>
        </is>
      </c>
    </row>
    <row r="1862" hidden="1" ht="15.75" customHeight="1" s="412">
      <c r="A1862" s="199" t="n">
        <v>5401</v>
      </c>
      <c r="B1862" s="200" t="n">
        <v>139</v>
      </c>
      <c r="C1862" s="252" t="n">
        <v>325</v>
      </c>
      <c r="D1862" s="252" t="n">
        <v>19</v>
      </c>
      <c r="E1862" s="139" t="n">
        <v>43637</v>
      </c>
      <c r="F1862" s="252" t="n">
        <v>5218</v>
      </c>
      <c r="G1862" s="252" t="n">
        <v>7887</v>
      </c>
      <c r="H1862" s="253" t="n">
        <v>7290</v>
      </c>
      <c r="I1862" s="252" t="n">
        <v>8</v>
      </c>
      <c r="J1862" s="261">
        <f>+(((G1862-F1862)-(H1862-F1862))/(H1862-F1862))*100</f>
        <v/>
      </c>
      <c r="K1862" s="262" t="n"/>
      <c r="L1862" s="263">
        <f>AVERAGE(J1862:J1863)</f>
        <v/>
      </c>
      <c r="M1862" s="263">
        <f>_xlfn.STDEV.S(J1862,J1863)</f>
        <v/>
      </c>
      <c r="N1862" s="295" t="n"/>
      <c r="O1862" s="295" t="n"/>
      <c r="P1862" s="207">
        <f>+(((H1862-F1862)/1000)*1000)/10</f>
        <v/>
      </c>
      <c r="Q1862" s="207">
        <f>AVERAGE(P1862:P1863)</f>
        <v/>
      </c>
      <c r="R1862" s="26" t="inlineStr">
        <is>
          <t>FALSO</t>
        </is>
      </c>
      <c r="S1862" s="26" t="inlineStr">
        <is>
          <t>FALSO</t>
        </is>
      </c>
      <c r="T1862" s="211" t="n"/>
      <c r="U1862" s="211" t="n"/>
      <c r="V1862" s="290" t="inlineStr">
        <is>
          <t>Se descarta</t>
        </is>
      </c>
    </row>
    <row r="1863" hidden="1" ht="15.75" customHeight="1" s="412">
      <c r="A1863" s="199" t="n">
        <v>5402</v>
      </c>
      <c r="B1863" s="200" t="n">
        <v>140</v>
      </c>
      <c r="C1863" s="252" t="n">
        <v>325</v>
      </c>
      <c r="D1863" s="252" t="n">
        <v>19</v>
      </c>
      <c r="E1863" s="139" t="n">
        <v>43637</v>
      </c>
      <c r="F1863" s="252" t="n">
        <v>5241</v>
      </c>
      <c r="G1863" s="252" t="n">
        <v>8167</v>
      </c>
      <c r="H1863" s="253" t="n">
        <v>7518</v>
      </c>
      <c r="I1863" s="252" t="n"/>
      <c r="J1863" s="261">
        <f>+(((G1863-F1863)-(H1863-F1863))/(H1863-F1863))*100</f>
        <v/>
      </c>
      <c r="K1863" s="262" t="n"/>
      <c r="L1863" s="207" t="n"/>
      <c r="M1863" s="207" t="n"/>
      <c r="N1863" s="295" t="n"/>
      <c r="O1863" s="295" t="n"/>
      <c r="P1863" s="207">
        <f>+(((H1863-F1863)/1000)*1000)/10</f>
        <v/>
      </c>
      <c r="Q1863" s="207" t="n"/>
      <c r="R1863" s="26" t="inlineStr">
        <is>
          <t>FALSO</t>
        </is>
      </c>
      <c r="S1863" s="26" t="inlineStr">
        <is>
          <t>FALSO</t>
        </is>
      </c>
      <c r="T1863" s="211" t="n"/>
      <c r="U1863" s="211" t="n"/>
      <c r="V1863" s="290" t="inlineStr">
        <is>
          <t>Se descarta</t>
        </is>
      </c>
    </row>
    <row r="1864" hidden="1" ht="15.75" customHeight="1" s="412">
      <c r="A1864" s="199" t="n">
        <v>6119</v>
      </c>
      <c r="B1864" s="200" t="n">
        <v>183</v>
      </c>
      <c r="C1864" s="252" t="n">
        <v>325</v>
      </c>
      <c r="D1864" s="252" t="n">
        <v>22</v>
      </c>
      <c r="E1864" s="139" t="n">
        <v>43685</v>
      </c>
      <c r="F1864" s="252" t="n">
        <v>5192</v>
      </c>
      <c r="G1864" s="252" t="n">
        <v>8492</v>
      </c>
      <c r="H1864" s="253" t="n">
        <v>7988</v>
      </c>
      <c r="I1864" s="252" t="n">
        <v>8</v>
      </c>
      <c r="J1864" s="47">
        <f>+(((G1864-F1864)-(H1864-F1864))/(H1864-F1864))*100</f>
        <v/>
      </c>
      <c r="K1864" s="249" t="n"/>
      <c r="L1864" s="250">
        <f>AVERAGE(J1864:J1865)</f>
        <v/>
      </c>
      <c r="M1864" s="250">
        <f>_xlfn.STDEV.S(J1864,J1865)</f>
        <v/>
      </c>
      <c r="N1864" s="295" t="n"/>
      <c r="O1864" s="295" t="n"/>
      <c r="P1864" s="207">
        <f>+(((H1864-F1864)/1000)*1000)/10</f>
        <v/>
      </c>
      <c r="Q1864" s="207">
        <f>AVERAGE(P1864:P1865)</f>
        <v/>
      </c>
      <c r="R1864" s="26" t="inlineStr">
        <is>
          <t>FALSO</t>
        </is>
      </c>
      <c r="S1864" s="26" t="inlineStr">
        <is>
          <t>FALSO</t>
        </is>
      </c>
      <c r="T1864" s="211" t="n"/>
      <c r="U1864" s="211" t="n"/>
      <c r="V1864" s="290" t="inlineStr">
        <is>
          <t>Se descarta</t>
        </is>
      </c>
    </row>
    <row r="1865" hidden="1" ht="15.75" customHeight="1" s="412">
      <c r="A1865" s="199" t="n">
        <v>6120</v>
      </c>
      <c r="B1865" s="200" t="n">
        <v>183</v>
      </c>
      <c r="C1865" s="252" t="n">
        <v>325</v>
      </c>
      <c r="D1865" s="252" t="n">
        <v>22</v>
      </c>
      <c r="E1865" s="139" t="n">
        <v>43685</v>
      </c>
      <c r="F1865" s="252" t="n">
        <v>5192</v>
      </c>
      <c r="G1865" s="252" t="n">
        <v>8230</v>
      </c>
      <c r="H1865" s="253" t="n">
        <v>7775</v>
      </c>
      <c r="I1865" s="252" t="n"/>
      <c r="J1865" s="47">
        <f>+(((G1865-F1865)-(H1865-F1865))/(H1865-F1865))*100</f>
        <v/>
      </c>
      <c r="K1865" s="249" t="n"/>
      <c r="L1865" s="251" t="n"/>
      <c r="M1865" s="251" t="n"/>
      <c r="N1865" s="295" t="n"/>
      <c r="O1865" s="295" t="n"/>
      <c r="P1865" s="207">
        <f>+(((H1865-F1865)/1000)*1000)/10</f>
        <v/>
      </c>
      <c r="Q1865" s="207" t="n"/>
      <c r="R1865" s="26" t="inlineStr">
        <is>
          <t>FALSO</t>
        </is>
      </c>
      <c r="S1865" s="26" t="inlineStr">
        <is>
          <t>FALSO</t>
        </is>
      </c>
      <c r="T1865" s="211" t="n"/>
      <c r="U1865" s="211" t="n"/>
      <c r="V1865" s="290" t="inlineStr">
        <is>
          <t>Se descarta</t>
        </is>
      </c>
    </row>
    <row r="1866" hidden="1" ht="15.75" customHeight="1" s="412">
      <c r="A1866" s="199" t="n">
        <v>3811</v>
      </c>
      <c r="B1866" s="200" t="n">
        <v>233</v>
      </c>
      <c r="C1866" s="246" t="n">
        <v>326</v>
      </c>
      <c r="D1866" s="246" t="n">
        <v>14</v>
      </c>
      <c r="E1866" s="46" t="n">
        <v>43591</v>
      </c>
      <c r="F1866" s="246" t="n">
        <v>5213</v>
      </c>
      <c r="G1866" s="247" t="n">
        <v>8353</v>
      </c>
      <c r="H1866" s="248" t="n">
        <v>7704</v>
      </c>
      <c r="I1866" s="246" t="n">
        <v>2</v>
      </c>
      <c r="J1866" s="47">
        <f>+(((G1866-F1866)-(H1866-F1866))/(H1866-F1866))*100</f>
        <v/>
      </c>
      <c r="K1866" s="249" t="inlineStr">
        <is>
          <t>MF</t>
        </is>
      </c>
      <c r="L1866" s="250">
        <f>AVERAGE(J1866:J1867)</f>
        <v/>
      </c>
      <c r="M1866" s="250">
        <f>_xlfn.STDEV.S(J1866,J1867)</f>
        <v/>
      </c>
      <c r="N1866" s="295" t="n">
        <v>2</v>
      </c>
      <c r="O1866" s="295" t="n"/>
      <c r="P1866" s="207">
        <f>+(((H1866-F1866)/1000)*1000)/10</f>
        <v/>
      </c>
      <c r="Q1866" s="207">
        <f>AVERAGE(P1866:P1867)</f>
        <v/>
      </c>
      <c r="R1866" s="26" t="inlineStr">
        <is>
          <t>FALSO</t>
        </is>
      </c>
      <c r="S1866" s="26" t="inlineStr">
        <is>
          <t>FALSO</t>
        </is>
      </c>
      <c r="T1866" s="211" t="n"/>
      <c r="U1866" s="211" t="n"/>
      <c r="V1866" s="290" t="inlineStr">
        <is>
          <t>Se descarta</t>
        </is>
      </c>
    </row>
    <row r="1867" hidden="1" ht="15.75" customHeight="1" s="412">
      <c r="A1867" s="199" t="n">
        <v>3812</v>
      </c>
      <c r="B1867" s="200" t="n">
        <v>234</v>
      </c>
      <c r="C1867" s="246" t="n">
        <v>326</v>
      </c>
      <c r="D1867" s="246" t="n">
        <v>14</v>
      </c>
      <c r="E1867" s="46" t="n">
        <v>43591</v>
      </c>
      <c r="F1867" s="246" t="n">
        <v>5254</v>
      </c>
      <c r="G1867" s="247" t="n">
        <v>8314</v>
      </c>
      <c r="H1867" s="248" t="n">
        <v>7677</v>
      </c>
      <c r="I1867" s="246" t="n"/>
      <c r="J1867" s="47">
        <f>+(((G1867-F1867)-(H1867-F1867))/(H1867-F1867))*100</f>
        <v/>
      </c>
      <c r="K1867" s="249" t="n"/>
      <c r="L1867" s="251" t="n"/>
      <c r="M1867" s="251" t="n"/>
      <c r="N1867" s="295" t="n"/>
      <c r="O1867" s="295" t="n"/>
      <c r="P1867" s="207">
        <f>+(((H1867-F1867)/1000)*1000)/10</f>
        <v/>
      </c>
      <c r="Q1867" s="207" t="n"/>
      <c r="R1867" s="26" t="inlineStr">
        <is>
          <t>FALSO</t>
        </is>
      </c>
      <c r="S1867" s="26" t="inlineStr">
        <is>
          <t>FALSO</t>
        </is>
      </c>
      <c r="T1867" s="211" t="n"/>
      <c r="U1867" s="211" t="n"/>
      <c r="V1867" s="290" t="inlineStr">
        <is>
          <t>Se descarta</t>
        </is>
      </c>
    </row>
    <row r="1868" hidden="1" ht="15.75" customHeight="1" s="412">
      <c r="A1868" s="199" t="n">
        <v>4469</v>
      </c>
      <c r="B1868" s="200" t="n">
        <v>175</v>
      </c>
      <c r="C1868" s="246" t="n">
        <v>326</v>
      </c>
      <c r="D1868" s="246" t="n">
        <v>16</v>
      </c>
      <c r="E1868" s="46" t="n">
        <v>43607</v>
      </c>
      <c r="F1868" s="246" t="n">
        <v>5280</v>
      </c>
      <c r="G1868" s="246" t="n">
        <v>7210</v>
      </c>
      <c r="H1868" s="248" t="n">
        <v>6861</v>
      </c>
      <c r="I1868" s="246" t="n">
        <v>2</v>
      </c>
      <c r="J1868" s="47">
        <f>+(((G1868-F1868)-(H1868-F1868))/(H1868-F1868))*100</f>
        <v/>
      </c>
      <c r="K1868" s="249" t="n"/>
      <c r="L1868" s="250">
        <f>AVERAGE(J1868:J1869)</f>
        <v/>
      </c>
      <c r="M1868" s="250">
        <f>_xlfn.STDEV.S(J1868,J1869)</f>
        <v/>
      </c>
      <c r="N1868" s="295" t="n"/>
      <c r="O1868" s="295" t="n"/>
      <c r="P1868" s="207">
        <f>+(((H1868-F1868)/1000)*1000)/10</f>
        <v/>
      </c>
      <c r="Q1868" s="207">
        <f>AVERAGE(P1868:P1869)</f>
        <v/>
      </c>
      <c r="R1868" s="26" t="inlineStr">
        <is>
          <t>FALSO</t>
        </is>
      </c>
      <c r="S1868" s="26" t="inlineStr">
        <is>
          <t>FALSO</t>
        </is>
      </c>
      <c r="T1868" s="211" t="n"/>
      <c r="U1868" s="211" t="n"/>
      <c r="V1868" s="290" t="inlineStr">
        <is>
          <t>Se descarta</t>
        </is>
      </c>
    </row>
    <row r="1869" hidden="1" ht="15.75" customHeight="1" s="412">
      <c r="A1869" s="199" t="n">
        <v>4470</v>
      </c>
      <c r="B1869" s="200" t="n">
        <v>176</v>
      </c>
      <c r="C1869" s="246" t="n">
        <v>326</v>
      </c>
      <c r="D1869" s="246" t="n">
        <v>16</v>
      </c>
      <c r="E1869" s="46" t="n">
        <v>43607</v>
      </c>
      <c r="F1869" s="246" t="n">
        <v>5193</v>
      </c>
      <c r="G1869" s="246" t="n">
        <v>7420</v>
      </c>
      <c r="H1869" s="248" t="n">
        <v>7018</v>
      </c>
      <c r="I1869" s="246" t="n"/>
      <c r="J1869" s="47">
        <f>+(((G1869-F1869)-(H1869-F1869))/(H1869-F1869))*100</f>
        <v/>
      </c>
      <c r="K1869" s="249" t="n"/>
      <c r="L1869" s="251" t="n"/>
      <c r="M1869" s="251" t="n"/>
      <c r="N1869" s="295" t="n"/>
      <c r="O1869" s="295" t="n"/>
      <c r="P1869" s="207">
        <f>+(((H1869-F1869)/1000)*1000)/10</f>
        <v/>
      </c>
      <c r="Q1869" s="207" t="n"/>
      <c r="R1869" s="26" t="inlineStr">
        <is>
          <t>FALSO</t>
        </is>
      </c>
      <c r="S1869" s="26" t="inlineStr">
        <is>
          <t>FALSO</t>
        </is>
      </c>
      <c r="T1869" s="211" t="n"/>
      <c r="U1869" s="211" t="n"/>
      <c r="V1869" s="290" t="inlineStr">
        <is>
          <t>Se descarta</t>
        </is>
      </c>
    </row>
    <row r="1870" hidden="1" ht="15.75" customHeight="1" s="412">
      <c r="A1870" s="199" t="n">
        <v>5115</v>
      </c>
      <c r="B1870" s="200" t="n">
        <v>175</v>
      </c>
      <c r="C1870" s="246" t="n">
        <v>326</v>
      </c>
      <c r="D1870" s="246" t="n">
        <v>18</v>
      </c>
      <c r="E1870" s="46" t="n">
        <v>43626</v>
      </c>
      <c r="F1870" s="246" t="n">
        <v>5280</v>
      </c>
      <c r="G1870" s="246" t="n">
        <v>7887</v>
      </c>
      <c r="H1870" s="248" t="n">
        <v>7386</v>
      </c>
      <c r="I1870" s="246" t="n">
        <v>6</v>
      </c>
      <c r="J1870" s="47">
        <f>+(((G1870-F1870)-(H1870-F1870))/(H1870-F1870))*100</f>
        <v/>
      </c>
      <c r="K1870" s="249" t="n"/>
      <c r="L1870" s="250">
        <f>AVERAGE(J1870:J1871)</f>
        <v/>
      </c>
      <c r="M1870" s="250">
        <f>_xlfn.STDEV.S(J1870,J1871)</f>
        <v/>
      </c>
      <c r="N1870" s="295" t="n"/>
      <c r="O1870" s="295" t="n"/>
      <c r="P1870" s="207">
        <f>+(((H1870-F1870)/1000)*1000)/10</f>
        <v/>
      </c>
      <c r="Q1870" s="207">
        <f>AVERAGE(P1870:P1871)</f>
        <v/>
      </c>
      <c r="R1870" s="26" t="inlineStr">
        <is>
          <t>FALSO</t>
        </is>
      </c>
      <c r="S1870" s="26" t="inlineStr">
        <is>
          <t>FALSO</t>
        </is>
      </c>
      <c r="T1870" s="211" t="n"/>
      <c r="U1870" s="211" t="n"/>
      <c r="V1870" s="290" t="inlineStr">
        <is>
          <t>Se descarta</t>
        </is>
      </c>
    </row>
    <row r="1871" hidden="1" ht="15.75" customHeight="1" s="412">
      <c r="A1871" s="199" t="n">
        <v>5116</v>
      </c>
      <c r="B1871" s="200" t="n">
        <v>176</v>
      </c>
      <c r="C1871" s="246" t="n">
        <v>326</v>
      </c>
      <c r="D1871" s="246" t="n">
        <v>18</v>
      </c>
      <c r="E1871" s="46" t="n">
        <v>43626</v>
      </c>
      <c r="F1871" s="246" t="n">
        <v>5193</v>
      </c>
      <c r="G1871" s="246" t="n">
        <v>7598</v>
      </c>
      <c r="H1871" s="248" t="n">
        <v>7129</v>
      </c>
      <c r="I1871" s="246" t="n"/>
      <c r="J1871" s="47">
        <f>+(((G1871-F1871)-(H1871-F1871))/(H1871-F1871))*100</f>
        <v/>
      </c>
      <c r="K1871" s="249" t="n"/>
      <c r="L1871" s="251" t="n"/>
      <c r="M1871" s="251" t="n"/>
      <c r="N1871" s="295" t="n"/>
      <c r="O1871" s="295" t="n"/>
      <c r="P1871" s="207">
        <f>+(((H1871-F1871)/1000)*1000)/10</f>
        <v/>
      </c>
      <c r="Q1871" s="207" t="n"/>
      <c r="R1871" s="26" t="inlineStr">
        <is>
          <t>FALSO</t>
        </is>
      </c>
      <c r="S1871" s="26" t="inlineStr">
        <is>
          <t>FALSO</t>
        </is>
      </c>
      <c r="T1871" s="211" t="n"/>
      <c r="U1871" s="211" t="n"/>
      <c r="V1871" s="290" t="inlineStr">
        <is>
          <t>Se descarta</t>
        </is>
      </c>
    </row>
    <row r="1872" hidden="1" ht="15.75" customHeight="1" s="412">
      <c r="A1872" s="199" t="n">
        <v>5663</v>
      </c>
      <c r="B1872" s="200" t="n">
        <v>107</v>
      </c>
      <c r="C1872" s="252" t="n">
        <v>326</v>
      </c>
      <c r="D1872" s="252" t="n">
        <v>21</v>
      </c>
      <c r="E1872" s="139" t="n">
        <v>43657</v>
      </c>
      <c r="F1872" s="252" t="n">
        <v>5226</v>
      </c>
      <c r="G1872" s="252" t="n">
        <v>7970</v>
      </c>
      <c r="H1872" s="253" t="n">
        <v>7531</v>
      </c>
      <c r="I1872" s="252" t="n">
        <v>6</v>
      </c>
      <c r="J1872" s="47">
        <f>+(((G1872-F1872)-(H1872-F1872))/(H1872-F1872))*100</f>
        <v/>
      </c>
      <c r="K1872" s="249" t="n"/>
      <c r="L1872" s="250">
        <f>AVERAGE(J1872:J1873)</f>
        <v/>
      </c>
      <c r="M1872" s="250">
        <f>_xlfn.STDEV.S(J1872,J1873)</f>
        <v/>
      </c>
      <c r="N1872" s="295" t="n"/>
      <c r="O1872" s="295" t="n"/>
      <c r="P1872" s="207">
        <f>+(((H1872-F1872)/1000)*1000)/10</f>
        <v/>
      </c>
      <c r="Q1872" s="207">
        <f>AVERAGE(P1872:P1873)</f>
        <v/>
      </c>
      <c r="R1872" s="26" t="inlineStr">
        <is>
          <t>FALSO</t>
        </is>
      </c>
      <c r="S1872" s="26" t="inlineStr">
        <is>
          <t>FALSO</t>
        </is>
      </c>
      <c r="T1872" s="211" t="n"/>
      <c r="U1872" s="211" t="n"/>
      <c r="V1872" s="290" t="inlineStr">
        <is>
          <t>Se descarta</t>
        </is>
      </c>
    </row>
    <row r="1873" hidden="1" ht="15.75" customHeight="1" s="412">
      <c r="A1873" s="199" t="n">
        <v>5664</v>
      </c>
      <c r="B1873" s="200" t="n">
        <v>108</v>
      </c>
      <c r="C1873" s="252" t="n">
        <v>326</v>
      </c>
      <c r="D1873" s="252" t="n">
        <v>21</v>
      </c>
      <c r="E1873" s="139" t="n">
        <v>43657</v>
      </c>
      <c r="F1873" s="252" t="n">
        <v>5274</v>
      </c>
      <c r="G1873" s="252" t="n">
        <v>8148</v>
      </c>
      <c r="H1873" s="253" t="n">
        <v>7688</v>
      </c>
      <c r="I1873" s="252" t="n"/>
      <c r="J1873" s="47">
        <f>+(((G1873-F1873)-(H1873-F1873))/(H1873-F1873))*100</f>
        <v/>
      </c>
      <c r="K1873" s="249" t="n"/>
      <c r="L1873" s="251" t="n"/>
      <c r="M1873" s="251" t="n"/>
      <c r="N1873" s="295" t="n"/>
      <c r="O1873" s="295" t="n"/>
      <c r="P1873" s="207">
        <f>+(((H1873-F1873)/1000)*1000)/10</f>
        <v/>
      </c>
      <c r="Q1873" s="207" t="n"/>
      <c r="R1873" s="26" t="inlineStr">
        <is>
          <t>FALSO</t>
        </is>
      </c>
      <c r="S1873" s="26" t="inlineStr">
        <is>
          <t>FALSO</t>
        </is>
      </c>
      <c r="T1873" s="211" t="n"/>
      <c r="U1873" s="211" t="n"/>
      <c r="V1873" s="290" t="inlineStr">
        <is>
          <t>Se descarta</t>
        </is>
      </c>
    </row>
    <row r="1874" hidden="1" ht="15.75" customHeight="1" s="412">
      <c r="A1874" s="199" t="n">
        <v>6121</v>
      </c>
      <c r="B1874" s="200" t="n">
        <v>184</v>
      </c>
      <c r="C1874" s="252" t="n">
        <v>326</v>
      </c>
      <c r="D1874" s="252" t="n">
        <v>22</v>
      </c>
      <c r="E1874" s="139" t="n">
        <v>43685</v>
      </c>
      <c r="F1874" s="252" t="n">
        <v>5243</v>
      </c>
      <c r="G1874" s="252" t="n">
        <v>8819</v>
      </c>
      <c r="H1874" s="253" t="n">
        <v>8305</v>
      </c>
      <c r="I1874" s="252" t="n">
        <v>7</v>
      </c>
      <c r="J1874" s="47">
        <f>+(((G1874-F1874)-(H1874-F1874))/(H1874-F1874))*100</f>
        <v/>
      </c>
      <c r="K1874" s="249" t="n"/>
      <c r="L1874" s="250">
        <f>AVERAGE(J1874:J1875)</f>
        <v/>
      </c>
      <c r="M1874" s="250">
        <f>_xlfn.STDEV.S(J1874,J1875)</f>
        <v/>
      </c>
      <c r="N1874" s="295" t="n"/>
      <c r="O1874" s="295" t="n"/>
      <c r="P1874" s="207">
        <f>+(((H1874-F1874)/1000)*1000)/10</f>
        <v/>
      </c>
      <c r="Q1874" s="207">
        <f>AVERAGE(P1874:P1875)</f>
        <v/>
      </c>
      <c r="R1874" s="26" t="inlineStr">
        <is>
          <t>FALSO</t>
        </is>
      </c>
      <c r="S1874" s="26" t="inlineStr">
        <is>
          <t>FALSO</t>
        </is>
      </c>
      <c r="T1874" s="211" t="n"/>
      <c r="U1874" s="211" t="n"/>
      <c r="V1874" s="290" t="inlineStr">
        <is>
          <t>Se descarta</t>
        </is>
      </c>
    </row>
    <row r="1875" hidden="1" ht="15.75" customHeight="1" s="412">
      <c r="A1875" s="199" t="n">
        <v>6122</v>
      </c>
      <c r="B1875" s="200" t="n">
        <v>184</v>
      </c>
      <c r="C1875" s="252" t="n">
        <v>326</v>
      </c>
      <c r="D1875" s="252" t="n">
        <v>22</v>
      </c>
      <c r="E1875" s="139" t="n">
        <v>43685</v>
      </c>
      <c r="F1875" s="252" t="n">
        <v>5243</v>
      </c>
      <c r="G1875" s="252" t="n">
        <v>8891</v>
      </c>
      <c r="H1875" s="253" t="n">
        <v>8370</v>
      </c>
      <c r="I1875" s="252" t="n"/>
      <c r="J1875" s="47">
        <f>+(((G1875-F1875)-(H1875-F1875))/(H1875-F1875))*100</f>
        <v/>
      </c>
      <c r="K1875" s="249" t="n"/>
      <c r="L1875" s="251" t="n"/>
      <c r="M1875" s="251" t="n"/>
      <c r="N1875" s="295" t="n"/>
      <c r="O1875" s="295" t="n"/>
      <c r="P1875" s="207">
        <f>+(((H1875-F1875)/1000)*1000)/10</f>
        <v/>
      </c>
      <c r="Q1875" s="207" t="n"/>
      <c r="R1875" s="26" t="inlineStr">
        <is>
          <t>FALSO</t>
        </is>
      </c>
      <c r="S1875" s="26" t="inlineStr">
        <is>
          <t>FALSO</t>
        </is>
      </c>
      <c r="T1875" s="211" t="n"/>
      <c r="U1875" s="211" t="n"/>
      <c r="V1875" s="290" t="inlineStr">
        <is>
          <t>Se descarta</t>
        </is>
      </c>
    </row>
    <row r="1876" hidden="1" ht="15.75" customHeight="1" s="412">
      <c r="A1876" s="199" t="n">
        <v>3449</v>
      </c>
      <c r="B1876" s="200" t="n">
        <v>205</v>
      </c>
      <c r="C1876" s="255" t="n">
        <v>327</v>
      </c>
      <c r="D1876" s="255" t="n">
        <v>13</v>
      </c>
      <c r="E1876" s="58" t="n">
        <v>43587</v>
      </c>
      <c r="F1876" s="255" t="n">
        <v>5204</v>
      </c>
      <c r="G1876" s="255" t="n">
        <v>8972</v>
      </c>
      <c r="H1876" s="256" t="n">
        <v>8134</v>
      </c>
      <c r="I1876" s="255" t="n">
        <v>1</v>
      </c>
      <c r="J1876" s="59">
        <f>+(((G1876-F1876)-(H1876-F1876))/(H1876-F1876))*100</f>
        <v/>
      </c>
      <c r="K1876" s="257" t="inlineStr">
        <is>
          <t>28/4</t>
        </is>
      </c>
      <c r="L1876" s="258">
        <f>AVERAGE(J1876:J1877)</f>
        <v/>
      </c>
      <c r="M1876" s="258">
        <f>_xlfn.STDEV.S(J1876,J1877)</f>
        <v/>
      </c>
      <c r="N1876" s="295" t="n">
        <v>1</v>
      </c>
      <c r="O1876" s="295" t="n"/>
      <c r="P1876" s="207">
        <f>+(((H1876-F1876)/1000)*1000)/10</f>
        <v/>
      </c>
      <c r="Q1876" s="207">
        <f>AVERAGE(P1876:P1877)</f>
        <v/>
      </c>
      <c r="R1876" s="26" t="inlineStr">
        <is>
          <t>FALSO</t>
        </is>
      </c>
      <c r="S1876" s="26" t="inlineStr">
        <is>
          <t>FALSO</t>
        </is>
      </c>
      <c r="T1876" s="211" t="n"/>
      <c r="U1876" s="211" t="n"/>
      <c r="V1876" s="290" t="inlineStr">
        <is>
          <t>Se descarta</t>
        </is>
      </c>
    </row>
    <row r="1877" hidden="1" ht="15.75" customHeight="1" s="412">
      <c r="A1877" s="199" t="n">
        <v>3450</v>
      </c>
      <c r="B1877" s="200" t="n">
        <v>206</v>
      </c>
      <c r="C1877" s="255" t="n">
        <v>327</v>
      </c>
      <c r="D1877" s="255" t="n">
        <v>13</v>
      </c>
      <c r="E1877" s="58" t="n">
        <v>43587</v>
      </c>
      <c r="F1877" s="255" t="n">
        <v>5233</v>
      </c>
      <c r="G1877" s="255" t="n">
        <v>9064</v>
      </c>
      <c r="H1877" s="256" t="n">
        <v>8174</v>
      </c>
      <c r="I1877" s="255" t="n"/>
      <c r="J1877" s="59">
        <f>+(((G1877-F1877)-(H1877-F1877))/(H1877-F1877))*100</f>
        <v/>
      </c>
      <c r="K1877" s="257" t="n"/>
      <c r="L1877" s="259" t="n"/>
      <c r="M1877" s="259" t="n"/>
      <c r="N1877" s="295" t="n"/>
      <c r="O1877" s="295" t="n"/>
      <c r="P1877" s="207">
        <f>+(((H1877-F1877)/1000)*1000)/10</f>
        <v/>
      </c>
      <c r="Q1877" s="207" t="n"/>
      <c r="R1877" s="26" t="inlineStr">
        <is>
          <t>FALSO</t>
        </is>
      </c>
      <c r="S1877" s="26" t="inlineStr">
        <is>
          <t>FALSO</t>
        </is>
      </c>
      <c r="T1877" s="211" t="n"/>
      <c r="U1877" s="211" t="n"/>
      <c r="V1877" s="290" t="inlineStr">
        <is>
          <t>Se descarta</t>
        </is>
      </c>
    </row>
    <row r="1878" hidden="1" ht="15.75" customHeight="1" s="412">
      <c r="A1878" s="199" t="n">
        <v>4171</v>
      </c>
      <c r="B1878" s="200" t="n">
        <v>201</v>
      </c>
      <c r="C1878" s="255" t="n">
        <v>327</v>
      </c>
      <c r="D1878" s="255" t="n">
        <v>15</v>
      </c>
      <c r="E1878" s="58" t="n">
        <v>43599</v>
      </c>
      <c r="F1878" s="255" t="n">
        <v>5254</v>
      </c>
      <c r="G1878" s="255" t="n">
        <v>9295</v>
      </c>
      <c r="H1878" s="256" t="n">
        <v>8130</v>
      </c>
      <c r="I1878" s="255" t="n"/>
      <c r="J1878" s="59">
        <f>+(((G1878-F1878)-(H1878-F1878))/(H1878-F1878))*100</f>
        <v/>
      </c>
      <c r="K1878" s="260" t="n"/>
      <c r="L1878" s="258">
        <f>AVERAGE(J1878:J1879)</f>
        <v/>
      </c>
      <c r="M1878" s="258">
        <f>_xlfn.STDEV.S(J1878,J1879)</f>
        <v/>
      </c>
      <c r="N1878" s="295" t="n"/>
      <c r="O1878" s="295" t="n"/>
      <c r="P1878" s="207">
        <f>+(((H1878-F1878)/1000)*1000)/10</f>
        <v/>
      </c>
      <c r="Q1878" s="207">
        <f>AVERAGE(P1878:P1879)</f>
        <v/>
      </c>
      <c r="R1878" s="26" t="inlineStr">
        <is>
          <t>VERDADERO</t>
        </is>
      </c>
      <c r="S1878" s="26" t="inlineStr">
        <is>
          <t>FALSO</t>
        </is>
      </c>
      <c r="T1878" s="211" t="n"/>
      <c r="U1878" s="211" t="n"/>
      <c r="V1878" s="290" t="inlineStr">
        <is>
          <t>Se descarta</t>
        </is>
      </c>
    </row>
    <row r="1879" hidden="1" ht="15.75" customHeight="1" s="412">
      <c r="A1879" s="199" t="n">
        <v>4172</v>
      </c>
      <c r="B1879" s="200" t="n">
        <v>202</v>
      </c>
      <c r="C1879" s="255" t="n">
        <v>327</v>
      </c>
      <c r="D1879" s="255" t="n">
        <v>15</v>
      </c>
      <c r="E1879" s="58" t="n">
        <v>43599</v>
      </c>
      <c r="F1879" s="255" t="n">
        <v>5275</v>
      </c>
      <c r="G1879" s="255" t="n">
        <v>9191</v>
      </c>
      <c r="H1879" s="256" t="n">
        <v>8106</v>
      </c>
      <c r="I1879" s="255" t="n"/>
      <c r="J1879" s="59">
        <f>+(((G1879-F1879)-(H1879-F1879))/(H1879-F1879))*100</f>
        <v/>
      </c>
      <c r="K1879" s="260" t="n"/>
      <c r="L1879" s="259" t="n"/>
      <c r="M1879" s="259" t="n"/>
      <c r="N1879" s="295" t="n"/>
      <c r="O1879" s="295" t="n"/>
      <c r="P1879" s="207">
        <f>+(((H1879-F1879)/1000)*1000)/10</f>
        <v/>
      </c>
      <c r="Q1879" s="207" t="n"/>
      <c r="R1879" s="26" t="inlineStr">
        <is>
          <t>FALSO</t>
        </is>
      </c>
      <c r="S1879" s="26" t="inlineStr">
        <is>
          <t>FALSO</t>
        </is>
      </c>
      <c r="T1879" s="211" t="n"/>
      <c r="U1879" s="211" t="n"/>
      <c r="V1879" s="290" t="inlineStr">
        <is>
          <t>Se descarta</t>
        </is>
      </c>
    </row>
    <row r="1880" ht="15.75" customHeight="1" s="412">
      <c r="A1880" s="199" t="n">
        <v>4817</v>
      </c>
      <c r="B1880" s="200" t="n">
        <v>201</v>
      </c>
      <c r="C1880" s="255" t="n">
        <v>327</v>
      </c>
      <c r="D1880" s="255" t="n">
        <v>17</v>
      </c>
      <c r="E1880" s="58" t="n">
        <v>43619</v>
      </c>
      <c r="F1880" s="255" t="n">
        <v>5254</v>
      </c>
      <c r="G1880" s="255" t="n">
        <v>8771</v>
      </c>
      <c r="H1880" s="256" t="n">
        <v>8017</v>
      </c>
      <c r="I1880" s="255" t="n"/>
      <c r="J1880" s="59">
        <f>+(((G1880-F1880)-(H1880-F1880))/(H1880-F1880))*100</f>
        <v/>
      </c>
      <c r="K1880" s="257" t="n"/>
      <c r="L1880" s="258">
        <f>AVERAGE(J1880:J1881)</f>
        <v/>
      </c>
      <c r="M1880" s="258">
        <f>_xlfn.STDEV.S(J1880,J1881)</f>
        <v/>
      </c>
      <c r="N1880" s="295" t="n"/>
      <c r="O1880" s="295" t="n"/>
      <c r="P1880" s="207">
        <f>+(((H1880-F1880)/1000)*1000)/10</f>
        <v/>
      </c>
      <c r="Q1880" s="207">
        <f>AVERAGE(P1880:P1881)</f>
        <v/>
      </c>
      <c r="R1880" s="26" t="inlineStr">
        <is>
          <t>FALSO</t>
        </is>
      </c>
      <c r="S1880" s="26" t="inlineStr">
        <is>
          <t>FALSO</t>
        </is>
      </c>
      <c r="T1880" s="211" t="n"/>
      <c r="U1880" s="211" t="n"/>
      <c r="V1880" s="290" t="inlineStr">
        <is>
          <t>Plot válido</t>
        </is>
      </c>
    </row>
    <row r="1881" ht="15.75" customHeight="1" s="412">
      <c r="A1881" s="199" t="n">
        <v>4818</v>
      </c>
      <c r="B1881" s="200" t="n">
        <v>202</v>
      </c>
      <c r="C1881" s="255" t="n">
        <v>327</v>
      </c>
      <c r="D1881" s="255" t="n">
        <v>17</v>
      </c>
      <c r="E1881" s="58" t="n">
        <v>43619</v>
      </c>
      <c r="F1881" s="255" t="n">
        <v>5275</v>
      </c>
      <c r="G1881" s="255" t="n">
        <v>8740</v>
      </c>
      <c r="H1881" s="256" t="n">
        <v>7960</v>
      </c>
      <c r="I1881" s="255" t="n"/>
      <c r="J1881" s="59">
        <f>+(((G1881-F1881)-(H1881-F1881))/(H1881-F1881))*100</f>
        <v/>
      </c>
      <c r="K1881" s="257" t="n"/>
      <c r="L1881" s="259" t="n"/>
      <c r="M1881" s="259" t="n"/>
      <c r="N1881" s="295" t="n"/>
      <c r="O1881" s="295" t="n"/>
      <c r="P1881" s="207">
        <f>+(((H1881-F1881)/1000)*1000)/10</f>
        <v/>
      </c>
      <c r="Q1881" s="207" t="n"/>
      <c r="R1881" s="26" t="inlineStr">
        <is>
          <t>FALSO</t>
        </is>
      </c>
      <c r="S1881" s="26" t="inlineStr">
        <is>
          <t>FALSO</t>
        </is>
      </c>
      <c r="T1881" s="211" t="n"/>
      <c r="U1881" s="211" t="n"/>
      <c r="V1881" s="290" t="inlineStr">
        <is>
          <t>Plot válido</t>
        </is>
      </c>
    </row>
    <row r="1882" ht="15.75" customHeight="1" s="412">
      <c r="A1882" s="199" t="n">
        <v>5403</v>
      </c>
      <c r="B1882" s="200" t="n">
        <v>141</v>
      </c>
      <c r="C1882" s="252" t="n">
        <v>327</v>
      </c>
      <c r="D1882" s="252" t="n">
        <v>19</v>
      </c>
      <c r="E1882" s="139" t="n">
        <v>43637</v>
      </c>
      <c r="F1882" s="252" t="n">
        <v>5187</v>
      </c>
      <c r="G1882" s="252" t="n">
        <v>8490</v>
      </c>
      <c r="H1882" s="253" t="n">
        <v>7764</v>
      </c>
      <c r="I1882" s="252" t="n">
        <v>6</v>
      </c>
      <c r="J1882" s="261">
        <f>+(((G1882-F1882)-(H1882-F1882))/(H1882-F1882))*100</f>
        <v/>
      </c>
      <c r="K1882" s="262" t="n"/>
      <c r="L1882" s="263">
        <f>AVERAGE(J1882:J1883)</f>
        <v/>
      </c>
      <c r="M1882" s="263">
        <f>_xlfn.STDEV.S(J1882,J1883)</f>
        <v/>
      </c>
      <c r="N1882" s="295" t="n"/>
      <c r="O1882" s="295" t="n"/>
      <c r="P1882" s="207">
        <f>+(((H1882-F1882)/1000)*1000)/10</f>
        <v/>
      </c>
      <c r="Q1882" s="207">
        <f>AVERAGE(P1882:P1883)</f>
        <v/>
      </c>
      <c r="R1882" s="26" t="inlineStr">
        <is>
          <t>FALSO</t>
        </is>
      </c>
      <c r="S1882" s="26" t="inlineStr">
        <is>
          <t>FALSO</t>
        </is>
      </c>
      <c r="T1882" s="211" t="n"/>
      <c r="U1882" s="211" t="n"/>
      <c r="V1882" s="290" t="inlineStr">
        <is>
          <t>Plot válido</t>
        </is>
      </c>
    </row>
    <row r="1883" ht="15.75" customHeight="1" s="412">
      <c r="A1883" s="199" t="n">
        <v>5404</v>
      </c>
      <c r="B1883" s="200" t="n">
        <v>142</v>
      </c>
      <c r="C1883" s="252" t="n">
        <v>327</v>
      </c>
      <c r="D1883" s="252" t="n">
        <v>19</v>
      </c>
      <c r="E1883" s="139" t="n">
        <v>43637</v>
      </c>
      <c r="F1883" s="252" t="n">
        <v>5229</v>
      </c>
      <c r="G1883" s="252" t="n">
        <v>8495</v>
      </c>
      <c r="H1883" s="253" t="n">
        <v>7778</v>
      </c>
      <c r="I1883" s="252" t="n"/>
      <c r="J1883" s="261">
        <f>+(((G1883-F1883)-(H1883-F1883))/(H1883-F1883))*100</f>
        <v/>
      </c>
      <c r="K1883" s="262" t="n"/>
      <c r="L1883" s="207" t="n"/>
      <c r="M1883" s="207" t="n"/>
      <c r="N1883" s="295" t="n"/>
      <c r="O1883" s="295" t="n"/>
      <c r="P1883" s="207">
        <f>+(((H1883-F1883)/1000)*1000)/10</f>
        <v/>
      </c>
      <c r="Q1883" s="207" t="n"/>
      <c r="R1883" s="26" t="inlineStr">
        <is>
          <t>FALSO</t>
        </is>
      </c>
      <c r="S1883" s="26" t="inlineStr">
        <is>
          <t>FALSO</t>
        </is>
      </c>
      <c r="T1883" s="211" t="n"/>
      <c r="U1883" s="211" t="n"/>
      <c r="V1883" s="290" t="inlineStr">
        <is>
          <t>Plot válido</t>
        </is>
      </c>
    </row>
    <row r="1884" ht="15.75" customHeight="1" s="412">
      <c r="A1884" s="199" t="n">
        <v>6123</v>
      </c>
      <c r="B1884" s="200" t="n">
        <v>185</v>
      </c>
      <c r="C1884" s="252" t="n">
        <v>327</v>
      </c>
      <c r="D1884" s="252" t="n">
        <v>22</v>
      </c>
      <c r="E1884" s="139" t="n">
        <v>43685</v>
      </c>
      <c r="F1884" s="252" t="n">
        <v>5288</v>
      </c>
      <c r="G1884" s="252" t="n">
        <v>8469</v>
      </c>
      <c r="H1884" s="253" t="n">
        <v>7977</v>
      </c>
      <c r="I1884" s="252" t="n">
        <v>8</v>
      </c>
      <c r="J1884" s="47">
        <f>+(((G1884-F1884)-(H1884-F1884))/(H1884-F1884))*100</f>
        <v/>
      </c>
      <c r="K1884" s="249" t="n"/>
      <c r="L1884" s="250">
        <f>AVERAGE(J1884:J1885)</f>
        <v/>
      </c>
      <c r="M1884" s="250">
        <f>_xlfn.STDEV.S(J1884,J1885)</f>
        <v/>
      </c>
      <c r="N1884" s="295" t="n"/>
      <c r="O1884" s="295" t="n"/>
      <c r="P1884" s="207">
        <f>+(((H1884-F1884)/1000)*1000)/10</f>
        <v/>
      </c>
      <c r="Q1884" s="207">
        <f>AVERAGE(P1884:P1885)</f>
        <v/>
      </c>
      <c r="R1884" s="26" t="inlineStr">
        <is>
          <t>FALSO</t>
        </is>
      </c>
      <c r="S1884" s="26" t="inlineStr">
        <is>
          <t>FALSO</t>
        </is>
      </c>
      <c r="T1884" s="211" t="n"/>
      <c r="U1884" s="211" t="n"/>
      <c r="V1884" s="290" t="inlineStr">
        <is>
          <t>Plot válido</t>
        </is>
      </c>
    </row>
    <row r="1885" ht="15.75" customHeight="1" s="412">
      <c r="A1885" s="199" t="n">
        <v>6124</v>
      </c>
      <c r="B1885" s="200" t="n">
        <v>185</v>
      </c>
      <c r="C1885" s="252" t="n">
        <v>327</v>
      </c>
      <c r="D1885" s="252" t="n">
        <v>22</v>
      </c>
      <c r="E1885" s="139" t="n">
        <v>43685</v>
      </c>
      <c r="F1885" s="252" t="n">
        <v>5288</v>
      </c>
      <c r="G1885" s="252" t="n">
        <v>8395</v>
      </c>
      <c r="H1885" s="253" t="n">
        <v>7926</v>
      </c>
      <c r="I1885" s="252" t="n"/>
      <c r="J1885" s="47">
        <f>+(((G1885-F1885)-(H1885-F1885))/(H1885-F1885))*100</f>
        <v/>
      </c>
      <c r="K1885" s="249" t="n"/>
      <c r="L1885" s="251" t="n"/>
      <c r="M1885" s="251" t="n"/>
      <c r="N1885" s="295" t="n"/>
      <c r="O1885" s="295" t="n"/>
      <c r="P1885" s="207">
        <f>+(((H1885-F1885)/1000)*1000)/10</f>
        <v/>
      </c>
      <c r="Q1885" s="207" t="n"/>
      <c r="R1885" s="26" t="inlineStr">
        <is>
          <t>FALSO</t>
        </is>
      </c>
      <c r="S1885" s="26" t="inlineStr">
        <is>
          <t>FALSO</t>
        </is>
      </c>
      <c r="T1885" s="211" t="n"/>
      <c r="U1885" s="211" t="n"/>
      <c r="V1885" s="290" t="inlineStr">
        <is>
          <t>Plot válido</t>
        </is>
      </c>
    </row>
    <row r="1886" ht="15.75" customHeight="1" s="412">
      <c r="A1886" s="199" t="n">
        <v>3451</v>
      </c>
      <c r="B1886" s="200" t="n">
        <v>207</v>
      </c>
      <c r="C1886" s="246" t="n">
        <v>328</v>
      </c>
      <c r="D1886" s="246" t="n">
        <v>13</v>
      </c>
      <c r="E1886" s="46" t="n">
        <v>43587</v>
      </c>
      <c r="F1886" s="246" t="n">
        <v>5236</v>
      </c>
      <c r="G1886" s="246" t="n">
        <v>7589</v>
      </c>
      <c r="H1886" s="248" t="n">
        <v>7084</v>
      </c>
      <c r="I1886" s="246" t="n">
        <v>1</v>
      </c>
      <c r="J1886" s="47">
        <f>+(((G1886-F1886)-(H1886-F1886))/(H1886-F1886))*100</f>
        <v/>
      </c>
      <c r="K1886" s="249" t="inlineStr">
        <is>
          <t>26/4</t>
        </is>
      </c>
      <c r="L1886" s="250">
        <f>AVERAGE(J1886:J1887)</f>
        <v/>
      </c>
      <c r="M1886" s="250">
        <f>_xlfn.STDEV.S(J1886,J1887)</f>
        <v/>
      </c>
      <c r="N1886" s="295" t="n">
        <v>2</v>
      </c>
      <c r="O1886" s="295" t="n"/>
      <c r="P1886" s="207">
        <f>+(((H1886-F1886)/1000)*1000)/10</f>
        <v/>
      </c>
      <c r="Q1886" s="207">
        <f>AVERAGE(P1886:P1887)</f>
        <v/>
      </c>
      <c r="R1886" s="26" t="inlineStr">
        <is>
          <t>FALSO</t>
        </is>
      </c>
      <c r="S1886" s="26" t="inlineStr">
        <is>
          <t>FALSO</t>
        </is>
      </c>
      <c r="T1886" s="211" t="n"/>
      <c r="U1886" s="211" t="n"/>
      <c r="V1886" s="290" t="inlineStr">
        <is>
          <t>Plot válido</t>
        </is>
      </c>
    </row>
    <row r="1887" ht="15.75" customHeight="1" s="412">
      <c r="A1887" s="199" t="n">
        <v>3452</v>
      </c>
      <c r="B1887" s="200" t="n">
        <v>208</v>
      </c>
      <c r="C1887" s="246" t="n">
        <v>328</v>
      </c>
      <c r="D1887" s="246" t="n">
        <v>13</v>
      </c>
      <c r="E1887" s="46" t="n">
        <v>43587</v>
      </c>
      <c r="F1887" s="246" t="n">
        <v>5202</v>
      </c>
      <c r="G1887" s="246" t="n">
        <v>7569</v>
      </c>
      <c r="H1887" s="248" t="n">
        <v>7033</v>
      </c>
      <c r="I1887" s="246" t="n"/>
      <c r="J1887" s="47">
        <f>+(((G1887-F1887)-(H1887-F1887))/(H1887-F1887))*100</f>
        <v/>
      </c>
      <c r="K1887" s="249" t="n"/>
      <c r="L1887" s="251" t="n"/>
      <c r="M1887" s="251" t="n"/>
      <c r="N1887" s="295" t="n"/>
      <c r="O1887" s="295" t="n"/>
      <c r="P1887" s="207">
        <f>+(((H1887-F1887)/1000)*1000)/10</f>
        <v/>
      </c>
      <c r="Q1887" s="207" t="n"/>
      <c r="R1887" s="26" t="inlineStr">
        <is>
          <t>FALSO</t>
        </is>
      </c>
      <c r="S1887" s="26" t="inlineStr">
        <is>
          <t>FALSO</t>
        </is>
      </c>
      <c r="T1887" s="211" t="n"/>
      <c r="U1887" s="211" t="n"/>
      <c r="V1887" s="290" t="inlineStr">
        <is>
          <t>Plot válido</t>
        </is>
      </c>
    </row>
    <row r="1888" ht="15.75" customHeight="1" s="412">
      <c r="A1888" s="199" t="n">
        <v>4173</v>
      </c>
      <c r="B1888" s="200" t="n">
        <v>203</v>
      </c>
      <c r="C1888" s="246" t="n">
        <v>328</v>
      </c>
      <c r="D1888" s="246" t="n">
        <v>15</v>
      </c>
      <c r="E1888" s="46" t="n">
        <v>43599</v>
      </c>
      <c r="F1888" s="246" t="n">
        <v>5215</v>
      </c>
      <c r="G1888" s="246" t="n">
        <v>7182</v>
      </c>
      <c r="H1888" s="248" t="n">
        <v>6640</v>
      </c>
      <c r="I1888" s="246" t="n"/>
      <c r="J1888" s="47">
        <f>+(((G1888-F1888)-(H1888-F1888))/(H1888-F1888))*100</f>
        <v/>
      </c>
      <c r="K1888" s="254" t="n"/>
      <c r="L1888" s="250">
        <f>AVERAGE(J1888:J1889)</f>
        <v/>
      </c>
      <c r="M1888" s="250">
        <f>_xlfn.STDEV.S(J1888,J1889)</f>
        <v/>
      </c>
      <c r="N1888" s="295" t="n"/>
      <c r="O1888" s="295" t="n"/>
      <c r="P1888" s="207">
        <f>+(((H1888-F1888)/1000)*1000)/10</f>
        <v/>
      </c>
      <c r="Q1888" s="207">
        <f>AVERAGE(P1888:P1889)</f>
        <v/>
      </c>
      <c r="R1888" s="26" t="inlineStr">
        <is>
          <t>FALSO</t>
        </is>
      </c>
      <c r="S1888" s="26" t="inlineStr">
        <is>
          <t>FALSO</t>
        </is>
      </c>
      <c r="T1888" s="211" t="n"/>
      <c r="U1888" s="211" t="n"/>
      <c r="V1888" s="290" t="inlineStr">
        <is>
          <t>Plot válido</t>
        </is>
      </c>
    </row>
    <row r="1889" ht="15.75" customHeight="1" s="412">
      <c r="A1889" s="199" t="n">
        <v>4174</v>
      </c>
      <c r="B1889" s="200" t="n">
        <v>204</v>
      </c>
      <c r="C1889" s="246" t="n">
        <v>328</v>
      </c>
      <c r="D1889" s="246" t="n">
        <v>15</v>
      </c>
      <c r="E1889" s="46" t="n">
        <v>43599</v>
      </c>
      <c r="F1889" s="246" t="n">
        <v>5239</v>
      </c>
      <c r="G1889" s="246" t="n">
        <v>7319</v>
      </c>
      <c r="H1889" s="248" t="n">
        <v>6738</v>
      </c>
      <c r="I1889" s="246" t="n"/>
      <c r="J1889" s="47">
        <f>+(((G1889-F1889)-(H1889-F1889))/(H1889-F1889))*100</f>
        <v/>
      </c>
      <c r="K1889" s="254" t="n"/>
      <c r="L1889" s="251" t="n"/>
      <c r="M1889" s="251" t="n"/>
      <c r="N1889" s="295" t="n"/>
      <c r="O1889" s="295" t="n"/>
      <c r="P1889" s="207">
        <f>+(((H1889-F1889)/1000)*1000)/10</f>
        <v/>
      </c>
      <c r="Q1889" s="207" t="n"/>
      <c r="R1889" s="26" t="inlineStr">
        <is>
          <t>FALSO</t>
        </is>
      </c>
      <c r="S1889" s="26" t="inlineStr">
        <is>
          <t>FALSO</t>
        </is>
      </c>
      <c r="T1889" s="211" t="n"/>
      <c r="U1889" s="211" t="n"/>
      <c r="V1889" s="290" t="inlineStr">
        <is>
          <t>Plot válido</t>
        </is>
      </c>
    </row>
    <row r="1890" ht="15.75" customHeight="1" s="412">
      <c r="A1890" s="199" t="n">
        <v>4819</v>
      </c>
      <c r="B1890" s="200" t="n">
        <v>203</v>
      </c>
      <c r="C1890" s="246" t="n">
        <v>328</v>
      </c>
      <c r="D1890" s="246" t="n">
        <v>17</v>
      </c>
      <c r="E1890" s="46" t="n">
        <v>43619</v>
      </c>
      <c r="F1890" s="246" t="n">
        <v>5215</v>
      </c>
      <c r="G1890" s="246" t="n">
        <v>7326</v>
      </c>
      <c r="H1890" s="248" t="n">
        <v>6803</v>
      </c>
      <c r="I1890" s="246" t="n"/>
      <c r="J1890" s="47">
        <f>+(((G1890-F1890)-(H1890-F1890))/(H1890-F1890))*100</f>
        <v/>
      </c>
      <c r="K1890" s="249" t="n"/>
      <c r="L1890" s="250">
        <f>AVERAGE(J1890:J1891)</f>
        <v/>
      </c>
      <c r="M1890" s="250">
        <f>_xlfn.STDEV.S(J1890,J1891)</f>
        <v/>
      </c>
      <c r="N1890" s="295" t="n"/>
      <c r="O1890" s="295" t="n"/>
      <c r="P1890" s="207">
        <f>+(((H1890-F1890)/1000)*1000)/10</f>
        <v/>
      </c>
      <c r="Q1890" s="207">
        <f>AVERAGE(P1890:P1891)</f>
        <v/>
      </c>
      <c r="R1890" s="26" t="inlineStr">
        <is>
          <t>VERDADERO</t>
        </is>
      </c>
      <c r="S1890" s="26" t="inlineStr">
        <is>
          <t>FALSO</t>
        </is>
      </c>
      <c r="T1890" s="211" t="n"/>
      <c r="U1890" s="211" t="n"/>
      <c r="V1890" s="290" t="inlineStr">
        <is>
          <t>Plot válido</t>
        </is>
      </c>
    </row>
    <row r="1891" ht="15.75" customHeight="1" s="412">
      <c r="A1891" s="199" t="n">
        <v>4820</v>
      </c>
      <c r="B1891" s="200" t="n">
        <v>204</v>
      </c>
      <c r="C1891" s="246" t="n">
        <v>328</v>
      </c>
      <c r="D1891" s="246" t="n">
        <v>17</v>
      </c>
      <c r="E1891" s="46" t="n">
        <v>43619</v>
      </c>
      <c r="F1891" s="246" t="n">
        <v>5239</v>
      </c>
      <c r="G1891" s="246" t="n">
        <v>7301</v>
      </c>
      <c r="H1891" s="248" t="n">
        <v>6793</v>
      </c>
      <c r="I1891" s="246" t="n"/>
      <c r="J1891" s="47">
        <f>+(((G1891-F1891)-(H1891-F1891))/(H1891-F1891))*100</f>
        <v/>
      </c>
      <c r="K1891" s="249" t="n"/>
      <c r="L1891" s="251" t="n"/>
      <c r="M1891" s="251" t="n"/>
      <c r="N1891" s="295" t="n"/>
      <c r="O1891" s="295" t="n"/>
      <c r="P1891" s="207">
        <f>+(((H1891-F1891)/1000)*1000)/10</f>
        <v/>
      </c>
      <c r="Q1891" s="207" t="n"/>
      <c r="R1891" s="26" t="inlineStr">
        <is>
          <t>FALSO</t>
        </is>
      </c>
      <c r="S1891" s="26" t="inlineStr">
        <is>
          <t>FALSO</t>
        </is>
      </c>
      <c r="T1891" s="211" t="n"/>
      <c r="U1891" s="211" t="n"/>
      <c r="V1891" s="290" t="inlineStr">
        <is>
          <t>Plot válido</t>
        </is>
      </c>
    </row>
    <row r="1892" ht="15.75" customHeight="1" s="412">
      <c r="A1892" s="199" t="n">
        <v>6125</v>
      </c>
      <c r="B1892" s="200" t="n">
        <v>186</v>
      </c>
      <c r="C1892" s="252" t="n">
        <v>328</v>
      </c>
      <c r="D1892" s="252" t="n">
        <v>22</v>
      </c>
      <c r="E1892" s="139" t="n">
        <v>43685</v>
      </c>
      <c r="F1892" s="252" t="n">
        <v>5251</v>
      </c>
      <c r="G1892" s="252" t="n">
        <v>7205</v>
      </c>
      <c r="H1892" s="253" t="n">
        <v>6936</v>
      </c>
      <c r="I1892" s="252" t="n">
        <v>8</v>
      </c>
      <c r="J1892" s="47">
        <f>+(((G1892-F1892)-(H1892-F1892))/(H1892-F1892))*100</f>
        <v/>
      </c>
      <c r="K1892" s="249" t="n"/>
      <c r="L1892" s="250">
        <f>AVERAGE(J1892:J1893)</f>
        <v/>
      </c>
      <c r="M1892" s="250">
        <f>_xlfn.STDEV.S(J1892,J1893)</f>
        <v/>
      </c>
      <c r="N1892" s="295" t="n"/>
      <c r="O1892" s="295" t="n"/>
      <c r="P1892" s="207">
        <f>+(((H1892-F1892)/1000)*1000)/10</f>
        <v/>
      </c>
      <c r="Q1892" s="207">
        <f>AVERAGE(P1892:P1893)</f>
        <v/>
      </c>
      <c r="R1892" s="26" t="inlineStr">
        <is>
          <t>FALSO</t>
        </is>
      </c>
      <c r="S1892" s="26" t="inlineStr">
        <is>
          <t>VERDADERO</t>
        </is>
      </c>
      <c r="T1892" s="211" t="n"/>
      <c r="U1892" s="211" t="n"/>
      <c r="V1892" s="290" t="inlineStr">
        <is>
          <t>Plot válido</t>
        </is>
      </c>
    </row>
    <row r="1893" ht="15.75" customHeight="1" s="412">
      <c r="A1893" s="199" t="n">
        <v>6126</v>
      </c>
      <c r="B1893" s="200" t="n">
        <v>186</v>
      </c>
      <c r="C1893" s="252" t="n">
        <v>328</v>
      </c>
      <c r="D1893" s="252" t="n">
        <v>22</v>
      </c>
      <c r="E1893" s="139" t="n">
        <v>43685</v>
      </c>
      <c r="F1893" s="252" t="n">
        <v>5251</v>
      </c>
      <c r="G1893" s="252" t="n">
        <v>7185</v>
      </c>
      <c r="H1893" s="253" t="n">
        <v>6922</v>
      </c>
      <c r="I1893" s="252" t="n"/>
      <c r="J1893" s="47">
        <f>+(((G1893-F1893)-(H1893-F1893))/(H1893-F1893))*100</f>
        <v/>
      </c>
      <c r="K1893" s="249" t="n"/>
      <c r="L1893" s="251" t="n"/>
      <c r="M1893" s="251" t="n"/>
      <c r="N1893" s="295" t="n"/>
      <c r="O1893" s="295" t="n"/>
      <c r="P1893" s="207">
        <f>+(((H1893-F1893)/1000)*1000)/10</f>
        <v/>
      </c>
      <c r="Q1893" s="207" t="n"/>
      <c r="R1893" s="26" t="inlineStr">
        <is>
          <t>FALSO</t>
        </is>
      </c>
      <c r="S1893" s="26" t="inlineStr">
        <is>
          <t>FALSO</t>
        </is>
      </c>
      <c r="T1893" s="211" t="n"/>
      <c r="U1893" s="211" t="n"/>
      <c r="V1893" s="290" t="inlineStr">
        <is>
          <t>Plot válido</t>
        </is>
      </c>
    </row>
    <row r="1894" ht="15.75" customHeight="1" s="412">
      <c r="A1894" s="199" t="n">
        <v>3813</v>
      </c>
      <c r="B1894" s="200" t="n">
        <v>235</v>
      </c>
      <c r="C1894" s="223" t="n">
        <v>329</v>
      </c>
      <c r="D1894" s="223" t="n">
        <v>14</v>
      </c>
      <c r="E1894" s="73" t="n">
        <v>43591</v>
      </c>
      <c r="F1894" s="223" t="n">
        <v>5230</v>
      </c>
      <c r="G1894" s="224" t="n">
        <v>8468</v>
      </c>
      <c r="H1894" s="225" t="n">
        <v>7219</v>
      </c>
      <c r="I1894" s="223" t="n">
        <v>2</v>
      </c>
      <c r="J1894" s="74">
        <f>+(((G1894-F1894)-(H1894-F1894))/(H1894-F1894))*100</f>
        <v/>
      </c>
      <c r="K1894" s="233" t="inlineStr">
        <is>
          <t>1/4</t>
        </is>
      </c>
      <c r="L1894" s="227">
        <f>AVERAGE(J1894:J1895)</f>
        <v/>
      </c>
      <c r="M1894" s="227">
        <f>_xlfn.STDEV.S(J1894,J1895)</f>
        <v/>
      </c>
      <c r="N1894" s="295" t="n">
        <v>3</v>
      </c>
      <c r="O1894" s="295" t="n"/>
      <c r="P1894" s="207">
        <f>+(((H1894-F1894)/1000)*1000)/10</f>
        <v/>
      </c>
      <c r="Q1894" s="207">
        <f>AVERAGE(P1894:P1895)</f>
        <v/>
      </c>
      <c r="R1894" s="26" t="inlineStr">
        <is>
          <t>FALSO</t>
        </is>
      </c>
      <c r="S1894" s="26" t="inlineStr">
        <is>
          <t>FALSO</t>
        </is>
      </c>
      <c r="T1894" s="211" t="n"/>
      <c r="U1894" s="211" t="n"/>
      <c r="V1894" s="290" t="inlineStr">
        <is>
          <t>Plot válido</t>
        </is>
      </c>
    </row>
    <row r="1895" ht="15.75" customHeight="1" s="412">
      <c r="A1895" s="199" t="n">
        <v>3814</v>
      </c>
      <c r="B1895" s="200" t="n">
        <v>236</v>
      </c>
      <c r="C1895" s="223" t="n">
        <v>329</v>
      </c>
      <c r="D1895" s="223" t="n">
        <v>14</v>
      </c>
      <c r="E1895" s="73" t="n">
        <v>43591</v>
      </c>
      <c r="F1895" s="223" t="n">
        <v>5241</v>
      </c>
      <c r="G1895" s="224" t="n">
        <v>8426</v>
      </c>
      <c r="H1895" s="225" t="n">
        <v>7187</v>
      </c>
      <c r="I1895" s="223" t="n"/>
      <c r="J1895" s="74">
        <f>+(((G1895-F1895)-(H1895-F1895))/(H1895-F1895))*100</f>
        <v/>
      </c>
      <c r="K1895" s="233" t="n"/>
      <c r="L1895" s="228" t="n"/>
      <c r="M1895" s="228" t="n"/>
      <c r="N1895" s="295" t="n"/>
      <c r="O1895" s="295" t="n"/>
      <c r="P1895" s="207">
        <f>+(((H1895-F1895)/1000)*1000)/10</f>
        <v/>
      </c>
      <c r="Q1895" s="207" t="n"/>
      <c r="R1895" s="26" t="inlineStr">
        <is>
          <t>FALSO</t>
        </is>
      </c>
      <c r="S1895" s="26" t="inlineStr">
        <is>
          <t>FALSO</t>
        </is>
      </c>
      <c r="T1895" s="211" t="n"/>
      <c r="U1895" s="211" t="n"/>
      <c r="V1895" s="290" t="inlineStr">
        <is>
          <t>Plot válido</t>
        </is>
      </c>
    </row>
    <row r="1896" ht="15.75" customHeight="1" s="412">
      <c r="A1896" s="199" t="n">
        <v>4471</v>
      </c>
      <c r="B1896" s="200" t="n">
        <v>177</v>
      </c>
      <c r="C1896" s="223" t="n">
        <v>329</v>
      </c>
      <c r="D1896" s="223" t="n">
        <v>16</v>
      </c>
      <c r="E1896" s="73" t="n">
        <v>43607</v>
      </c>
      <c r="F1896" s="223" t="n">
        <v>5259</v>
      </c>
      <c r="G1896" s="223" t="n">
        <v>8274</v>
      </c>
      <c r="H1896" s="225" t="n">
        <v>7454</v>
      </c>
      <c r="I1896" s="223" t="n">
        <v>2</v>
      </c>
      <c r="J1896" s="74">
        <f>+(((G1896-F1896)-(H1896-F1896))/(H1896-F1896))*100</f>
        <v/>
      </c>
      <c r="K1896" s="233" t="inlineStr">
        <is>
          <t>MF</t>
        </is>
      </c>
      <c r="L1896" s="227">
        <f>AVERAGE(J1896:J1897)</f>
        <v/>
      </c>
      <c r="M1896" s="227">
        <f>_xlfn.STDEV.S(J1896,J1897)</f>
        <v/>
      </c>
      <c r="N1896" s="295" t="n"/>
      <c r="O1896" s="295" t="n"/>
      <c r="P1896" s="207">
        <f>+(((H1896-F1896)/1000)*1000)/10</f>
        <v/>
      </c>
      <c r="Q1896" s="207">
        <f>AVERAGE(P1896:P1897)</f>
        <v/>
      </c>
      <c r="R1896" s="26" t="inlineStr">
        <is>
          <t>VERDADERO</t>
        </is>
      </c>
      <c r="S1896" s="26" t="inlineStr">
        <is>
          <t>FALSO</t>
        </is>
      </c>
      <c r="T1896" s="211" t="n"/>
      <c r="U1896" s="211" t="n"/>
      <c r="V1896" s="290" t="inlineStr">
        <is>
          <t>Plot válido</t>
        </is>
      </c>
    </row>
    <row r="1897" ht="15.75" customHeight="1" s="412">
      <c r="A1897" s="199" t="n">
        <v>4472</v>
      </c>
      <c r="B1897" s="200" t="n">
        <v>178</v>
      </c>
      <c r="C1897" s="223" t="n">
        <v>329</v>
      </c>
      <c r="D1897" s="223" t="n">
        <v>16</v>
      </c>
      <c r="E1897" s="73" t="n">
        <v>43607</v>
      </c>
      <c r="F1897" s="223" t="n">
        <v>5226</v>
      </c>
      <c r="G1897" s="223" t="n">
        <v>8172</v>
      </c>
      <c r="H1897" s="225" t="n">
        <v>7344</v>
      </c>
      <c r="I1897" s="223" t="n"/>
      <c r="J1897" s="74">
        <f>+(((G1897-F1897)-(H1897-F1897))/(H1897-F1897))*100</f>
        <v/>
      </c>
      <c r="K1897" s="233" t="n"/>
      <c r="L1897" s="228" t="n"/>
      <c r="M1897" s="228" t="n"/>
      <c r="N1897" s="295" t="n"/>
      <c r="O1897" s="295" t="n"/>
      <c r="P1897" s="207">
        <f>+(((H1897-F1897)/1000)*1000)/10</f>
        <v/>
      </c>
      <c r="Q1897" s="207" t="n"/>
      <c r="R1897" s="26" t="inlineStr">
        <is>
          <t>FALSO</t>
        </is>
      </c>
      <c r="S1897" s="26" t="inlineStr">
        <is>
          <t>FALSO</t>
        </is>
      </c>
      <c r="T1897" s="211" t="n"/>
      <c r="U1897" s="211" t="n"/>
      <c r="V1897" s="290" t="inlineStr">
        <is>
          <t>Plot válido</t>
        </is>
      </c>
    </row>
    <row r="1898" ht="15.75" customHeight="1" s="412">
      <c r="A1898" s="199" t="n">
        <v>5117</v>
      </c>
      <c r="B1898" s="200" t="n">
        <v>177</v>
      </c>
      <c r="C1898" s="223" t="n">
        <v>329</v>
      </c>
      <c r="D1898" s="223" t="n">
        <v>18</v>
      </c>
      <c r="E1898" s="73" t="n">
        <v>43626</v>
      </c>
      <c r="F1898" s="223" t="n">
        <v>5259</v>
      </c>
      <c r="G1898" s="223" t="n">
        <v>8111</v>
      </c>
      <c r="H1898" s="225" t="n">
        <v>7391</v>
      </c>
      <c r="I1898" s="223" t="n">
        <v>8</v>
      </c>
      <c r="J1898" s="74">
        <f>+(((G1898-F1898)-(H1898-F1898))/(H1898-F1898))*100</f>
        <v/>
      </c>
      <c r="K1898" s="233" t="n"/>
      <c r="L1898" s="227">
        <f>AVERAGE(J1898:J1899)</f>
        <v/>
      </c>
      <c r="M1898" s="227">
        <f>_xlfn.STDEV.S(J1898,J1899)</f>
        <v/>
      </c>
      <c r="N1898" s="295" t="n"/>
      <c r="O1898" s="295" t="n"/>
      <c r="P1898" s="207">
        <f>+(((H1898-F1898)/1000)*1000)/10</f>
        <v/>
      </c>
      <c r="Q1898" s="207">
        <f>AVERAGE(P1898:P1899)</f>
        <v/>
      </c>
      <c r="R1898" s="26" t="inlineStr">
        <is>
          <t>FALSO</t>
        </is>
      </c>
      <c r="S1898" s="26" t="inlineStr">
        <is>
          <t>FALSO</t>
        </is>
      </c>
      <c r="T1898" s="211" t="n"/>
      <c r="U1898" s="211" t="n"/>
      <c r="V1898" s="290" t="inlineStr">
        <is>
          <t>Plot válido</t>
        </is>
      </c>
    </row>
    <row r="1899" ht="15.75" customHeight="1" s="412">
      <c r="A1899" s="199" t="n">
        <v>5118</v>
      </c>
      <c r="B1899" s="200" t="n">
        <v>178</v>
      </c>
      <c r="C1899" s="223" t="n">
        <v>329</v>
      </c>
      <c r="D1899" s="223" t="n">
        <v>18</v>
      </c>
      <c r="E1899" s="73" t="n">
        <v>43626</v>
      </c>
      <c r="F1899" s="223" t="n">
        <v>5226</v>
      </c>
      <c r="G1899" s="223" t="n">
        <v>8089</v>
      </c>
      <c r="H1899" s="225" t="n">
        <v>7388</v>
      </c>
      <c r="I1899" s="223" t="n"/>
      <c r="J1899" s="74">
        <f>+(((G1899-F1899)-(H1899-F1899))/(H1899-F1899))*100</f>
        <v/>
      </c>
      <c r="K1899" s="233" t="n"/>
      <c r="L1899" s="228" t="n"/>
      <c r="M1899" s="228" t="n"/>
      <c r="N1899" s="295" t="n"/>
      <c r="O1899" s="295" t="n"/>
      <c r="P1899" s="207">
        <f>+(((H1899-F1899)/1000)*1000)/10</f>
        <v/>
      </c>
      <c r="Q1899" s="207" t="n"/>
      <c r="R1899" s="26" t="inlineStr">
        <is>
          <t>FALSO</t>
        </is>
      </c>
      <c r="S1899" s="26" t="inlineStr">
        <is>
          <t>FALSO</t>
        </is>
      </c>
      <c r="T1899" s="211" t="n"/>
      <c r="U1899" s="211" t="n"/>
      <c r="V1899" s="290" t="inlineStr">
        <is>
          <t>Plot válido</t>
        </is>
      </c>
    </row>
    <row r="1900" ht="15.75" customHeight="1" s="412">
      <c r="A1900" s="199" t="n">
        <v>6127</v>
      </c>
      <c r="B1900" s="200" t="n">
        <v>187</v>
      </c>
      <c r="C1900" s="252" t="n">
        <v>329</v>
      </c>
      <c r="D1900" s="252" t="n">
        <v>22</v>
      </c>
      <c r="E1900" s="139" t="n">
        <v>43685</v>
      </c>
      <c r="F1900" s="252" t="n">
        <v>5214</v>
      </c>
      <c r="G1900" s="252" t="n">
        <v>7645</v>
      </c>
      <c r="H1900" s="253" t="n">
        <v>7284</v>
      </c>
      <c r="I1900" s="252" t="n">
        <v>8</v>
      </c>
      <c r="J1900" s="47">
        <f>+(((G1900-F1900)-(H1900-F1900))/(H1900-F1900))*100</f>
        <v/>
      </c>
      <c r="K1900" s="249" t="n"/>
      <c r="L1900" s="250">
        <f>AVERAGE(J1900:J1901)</f>
        <v/>
      </c>
      <c r="M1900" s="250">
        <f>_xlfn.STDEV.S(J1900,J1901)</f>
        <v/>
      </c>
      <c r="N1900" s="295" t="n"/>
      <c r="O1900" s="295" t="n"/>
      <c r="P1900" s="207">
        <f>+(((H1900-F1900)/1000)*1000)/10</f>
        <v/>
      </c>
      <c r="Q1900" s="207">
        <f>AVERAGE(P1900:P1901)</f>
        <v/>
      </c>
      <c r="R1900" s="26" t="inlineStr">
        <is>
          <t>FALSO</t>
        </is>
      </c>
      <c r="S1900" s="26" t="inlineStr">
        <is>
          <t>FALSO</t>
        </is>
      </c>
      <c r="T1900" s="211" t="n"/>
      <c r="U1900" s="211" t="n"/>
      <c r="V1900" s="290" t="inlineStr">
        <is>
          <t>Plot válido</t>
        </is>
      </c>
    </row>
    <row r="1901" ht="15.75" customHeight="1" s="412">
      <c r="A1901" s="199" t="n">
        <v>6128</v>
      </c>
      <c r="B1901" s="200" t="n">
        <v>187</v>
      </c>
      <c r="C1901" s="252" t="n">
        <v>329</v>
      </c>
      <c r="D1901" s="252" t="n">
        <v>22</v>
      </c>
      <c r="E1901" s="139" t="n">
        <v>43685</v>
      </c>
      <c r="F1901" s="252" t="n">
        <v>5214</v>
      </c>
      <c r="G1901" s="252" t="n">
        <v>7550</v>
      </c>
      <c r="H1901" s="253" t="n">
        <v>7197</v>
      </c>
      <c r="I1901" s="252" t="n"/>
      <c r="J1901" s="47">
        <f>+(((G1901-F1901)-(H1901-F1901))/(H1901-F1901))*100</f>
        <v/>
      </c>
      <c r="K1901" s="249" t="n"/>
      <c r="L1901" s="251" t="n"/>
      <c r="M1901" s="251" t="n"/>
      <c r="N1901" s="295" t="n"/>
      <c r="O1901" s="295" t="n"/>
      <c r="P1901" s="207">
        <f>+(((H1901-F1901)/1000)*1000)/10</f>
        <v/>
      </c>
      <c r="Q1901" s="207" t="n"/>
      <c r="R1901" s="26" t="inlineStr">
        <is>
          <t>FALSO</t>
        </is>
      </c>
      <c r="S1901" s="26" t="inlineStr">
        <is>
          <t>FALSO</t>
        </is>
      </c>
      <c r="T1901" s="211" t="n"/>
      <c r="U1901" s="211" t="n"/>
      <c r="V1901" s="290" t="inlineStr">
        <is>
          <t>Plot válido</t>
        </is>
      </c>
    </row>
    <row r="1902" ht="15.75" customHeight="1" s="412">
      <c r="A1902" s="199" t="n">
        <v>3453</v>
      </c>
      <c r="B1902" s="200" t="n">
        <v>209</v>
      </c>
      <c r="C1902" s="255" t="n">
        <v>330</v>
      </c>
      <c r="D1902" s="255" t="n">
        <v>13</v>
      </c>
      <c r="E1902" s="58" t="n">
        <v>43587</v>
      </c>
      <c r="F1902" s="255" t="n">
        <v>5228</v>
      </c>
      <c r="G1902" s="255" t="n">
        <v>7303</v>
      </c>
      <c r="H1902" s="256" t="n">
        <v>6871</v>
      </c>
      <c r="I1902" s="255" t="n">
        <v>1</v>
      </c>
      <c r="J1902" s="59">
        <f>+(((G1902-F1902)-(H1902-F1902))/(H1902-F1902))*100</f>
        <v/>
      </c>
      <c r="K1902" s="257" t="inlineStr">
        <is>
          <t>MF</t>
        </is>
      </c>
      <c r="L1902" s="258">
        <f>AVERAGE(J1902:J1903)</f>
        <v/>
      </c>
      <c r="M1902" s="258">
        <f>_xlfn.STDEV.S(J1902,J1903)</f>
        <v/>
      </c>
      <c r="N1902" s="295" t="n">
        <v>1</v>
      </c>
      <c r="O1902" s="295" t="n"/>
      <c r="P1902" s="207">
        <f>+(((H1902-F1902)/1000)*1000)/10</f>
        <v/>
      </c>
      <c r="Q1902" s="207">
        <f>AVERAGE(P1902:P1903)</f>
        <v/>
      </c>
      <c r="R1902" s="26" t="inlineStr">
        <is>
          <t>FALSO</t>
        </is>
      </c>
      <c r="S1902" s="26" t="inlineStr">
        <is>
          <t>FALSO</t>
        </is>
      </c>
      <c r="T1902" s="211" t="n"/>
      <c r="U1902" s="211" t="n"/>
      <c r="V1902" s="290" t="inlineStr">
        <is>
          <t>Plot válido</t>
        </is>
      </c>
    </row>
    <row r="1903" ht="15.75" customHeight="1" s="412">
      <c r="A1903" s="199" t="n">
        <v>3454</v>
      </c>
      <c r="B1903" s="200" t="n">
        <v>210</v>
      </c>
      <c r="C1903" s="255" t="n">
        <v>330</v>
      </c>
      <c r="D1903" s="255" t="n">
        <v>13</v>
      </c>
      <c r="E1903" s="58" t="n">
        <v>43587</v>
      </c>
      <c r="F1903" s="255" t="n">
        <v>5223</v>
      </c>
      <c r="G1903" s="255" t="n">
        <v>7388</v>
      </c>
      <c r="H1903" s="256" t="n">
        <v>6923</v>
      </c>
      <c r="I1903" s="255" t="n"/>
      <c r="J1903" s="59">
        <f>+(((G1903-F1903)-(H1903-F1903))/(H1903-F1903))*100</f>
        <v/>
      </c>
      <c r="K1903" s="257" t="n"/>
      <c r="L1903" s="259" t="n"/>
      <c r="M1903" s="259" t="n"/>
      <c r="N1903" s="295" t="n"/>
      <c r="O1903" s="295" t="n"/>
      <c r="P1903" s="207">
        <f>+(((H1903-F1903)/1000)*1000)/10</f>
        <v/>
      </c>
      <c r="Q1903" s="207" t="n"/>
      <c r="R1903" s="26" t="inlineStr">
        <is>
          <t>FALSO</t>
        </is>
      </c>
      <c r="S1903" s="26" t="inlineStr">
        <is>
          <t>FALSO</t>
        </is>
      </c>
      <c r="T1903" s="211" t="n"/>
      <c r="U1903" s="211" t="n"/>
      <c r="V1903" s="290" t="inlineStr">
        <is>
          <t>Plot válido</t>
        </is>
      </c>
    </row>
    <row r="1904" ht="15.75" customHeight="1" s="412">
      <c r="A1904" s="199" t="n">
        <v>4175</v>
      </c>
      <c r="B1904" s="200" t="n">
        <v>205</v>
      </c>
      <c r="C1904" s="255" t="n">
        <v>330</v>
      </c>
      <c r="D1904" s="255" t="n">
        <v>15</v>
      </c>
      <c r="E1904" s="58" t="n">
        <v>43599</v>
      </c>
      <c r="F1904" s="255" t="n">
        <v>5204</v>
      </c>
      <c r="G1904" s="255" t="n">
        <v>7734</v>
      </c>
      <c r="H1904" s="256" t="n">
        <v>7199</v>
      </c>
      <c r="I1904" s="255" t="n"/>
      <c r="J1904" s="59">
        <f>+(((G1904-F1904)-(H1904-F1904))/(H1904-F1904))*100</f>
        <v/>
      </c>
      <c r="K1904" s="260" t="n"/>
      <c r="L1904" s="258">
        <f>AVERAGE(J1904:J1905)</f>
        <v/>
      </c>
      <c r="M1904" s="258">
        <f>_xlfn.STDEV.S(J1904,J1905)</f>
        <v/>
      </c>
      <c r="N1904" s="295" t="n"/>
      <c r="O1904" s="295" t="n"/>
      <c r="P1904" s="207">
        <f>+(((H1904-F1904)/1000)*1000)/10</f>
        <v/>
      </c>
      <c r="Q1904" s="207">
        <f>AVERAGE(P1904:P1905)</f>
        <v/>
      </c>
      <c r="R1904" s="26" t="inlineStr">
        <is>
          <t>FALSO</t>
        </is>
      </c>
      <c r="S1904" s="26" t="inlineStr">
        <is>
          <t>FALSO</t>
        </is>
      </c>
      <c r="T1904" s="211" t="n"/>
      <c r="U1904" s="211" t="n"/>
      <c r="V1904" s="290" t="inlineStr">
        <is>
          <t>Plot válido</t>
        </is>
      </c>
    </row>
    <row r="1905" ht="15.75" customHeight="1" s="412">
      <c r="A1905" s="199" t="n">
        <v>4176</v>
      </c>
      <c r="B1905" s="200" t="n">
        <v>206</v>
      </c>
      <c r="C1905" s="255" t="n">
        <v>330</v>
      </c>
      <c r="D1905" s="255" t="n">
        <v>15</v>
      </c>
      <c r="E1905" s="58" t="n">
        <v>43599</v>
      </c>
      <c r="F1905" s="255" t="n">
        <v>5233</v>
      </c>
      <c r="G1905" s="255" t="n">
        <v>7733</v>
      </c>
      <c r="H1905" s="256" t="n">
        <v>7184</v>
      </c>
      <c r="I1905" s="255" t="n"/>
      <c r="J1905" s="59">
        <f>+(((G1905-F1905)-(H1905-F1905))/(H1905-F1905))*100</f>
        <v/>
      </c>
      <c r="K1905" s="260" t="n"/>
      <c r="L1905" s="259" t="n"/>
      <c r="M1905" s="259" t="n"/>
      <c r="N1905" s="295" t="n"/>
      <c r="O1905" s="295" t="n"/>
      <c r="P1905" s="207">
        <f>+(((H1905-F1905)/1000)*1000)/10</f>
        <v/>
      </c>
      <c r="Q1905" s="207" t="n"/>
      <c r="R1905" s="26" t="inlineStr">
        <is>
          <t>FALSO</t>
        </is>
      </c>
      <c r="S1905" s="26" t="inlineStr">
        <is>
          <t>FALSO</t>
        </is>
      </c>
      <c r="T1905" s="211" t="n"/>
      <c r="U1905" s="211" t="n"/>
      <c r="V1905" s="290" t="inlineStr">
        <is>
          <t>Plot válido</t>
        </is>
      </c>
    </row>
    <row r="1906" hidden="1" ht="15.75" customHeight="1" s="412">
      <c r="A1906" s="199" t="n">
        <v>4821</v>
      </c>
      <c r="B1906" s="200" t="n">
        <v>205</v>
      </c>
      <c r="C1906" s="255" t="n">
        <v>330</v>
      </c>
      <c r="D1906" s="255" t="n">
        <v>17</v>
      </c>
      <c r="E1906" s="58" t="n">
        <v>43619</v>
      </c>
      <c r="F1906" s="255" t="n">
        <v>5204</v>
      </c>
      <c r="G1906" s="255" t="n">
        <v>7723</v>
      </c>
      <c r="H1906" s="256" t="n">
        <v>7275</v>
      </c>
      <c r="I1906" s="255" t="n"/>
      <c r="J1906" s="59">
        <f>+(((G1906-F1906)-(H1906-F1906))/(H1906-F1906))*100</f>
        <v/>
      </c>
      <c r="K1906" s="257" t="n"/>
      <c r="L1906" s="258">
        <f>AVERAGE(J1906:J1907)</f>
        <v/>
      </c>
      <c r="M1906" s="258">
        <f>_xlfn.STDEV.S(J1906,J1907)</f>
        <v/>
      </c>
      <c r="N1906" s="295" t="n"/>
      <c r="O1906" s="295" t="n"/>
      <c r="P1906" s="207">
        <f>+(((H1906-F1906)/1000)*1000)/10</f>
        <v/>
      </c>
      <c r="Q1906" s="207">
        <f>AVERAGE(P1906:P1907)</f>
        <v/>
      </c>
      <c r="R1906" s="26" t="inlineStr">
        <is>
          <t>FALSO</t>
        </is>
      </c>
      <c r="S1906" s="26" t="inlineStr">
        <is>
          <t>FALSO</t>
        </is>
      </c>
      <c r="T1906" s="211" t="n"/>
      <c r="U1906" s="211" t="n"/>
      <c r="V1906" s="290" t="inlineStr">
        <is>
          <t>Se descarta</t>
        </is>
      </c>
    </row>
    <row r="1907" hidden="1" ht="15.75" customHeight="1" s="412">
      <c r="A1907" s="199" t="n">
        <v>4822</v>
      </c>
      <c r="B1907" s="200" t="n">
        <v>206</v>
      </c>
      <c r="C1907" s="255" t="n">
        <v>330</v>
      </c>
      <c r="D1907" s="255" t="n">
        <v>17</v>
      </c>
      <c r="E1907" s="58" t="n">
        <v>43619</v>
      </c>
      <c r="F1907" s="255" t="n">
        <v>5233</v>
      </c>
      <c r="G1907" s="255" t="n">
        <v>7738</v>
      </c>
      <c r="H1907" s="256" t="n">
        <v>7308</v>
      </c>
      <c r="I1907" s="255" t="n"/>
      <c r="J1907" s="59">
        <f>+(((G1907-F1907)-(H1907-F1907))/(H1907-F1907))*100</f>
        <v/>
      </c>
      <c r="K1907" s="257" t="n"/>
      <c r="L1907" s="259" t="n"/>
      <c r="M1907" s="259" t="n"/>
      <c r="N1907" s="295" t="n"/>
      <c r="O1907" s="295" t="n"/>
      <c r="P1907" s="207">
        <f>+(((H1907-F1907)/1000)*1000)/10</f>
        <v/>
      </c>
      <c r="Q1907" s="207" t="n"/>
      <c r="R1907" s="26" t="inlineStr">
        <is>
          <t>FALSO</t>
        </is>
      </c>
      <c r="S1907" s="26" t="inlineStr">
        <is>
          <t>FALSO</t>
        </is>
      </c>
      <c r="T1907" s="211" t="n"/>
      <c r="U1907" s="211" t="n"/>
      <c r="V1907" s="290" t="inlineStr">
        <is>
          <t>Se descarta</t>
        </is>
      </c>
    </row>
    <row r="1908" hidden="1" ht="15.75" customHeight="1" s="412">
      <c r="A1908" s="199" t="n">
        <v>5405</v>
      </c>
      <c r="B1908" s="200" t="n">
        <v>143</v>
      </c>
      <c r="C1908" s="252" t="n">
        <v>330</v>
      </c>
      <c r="D1908" s="252" t="n">
        <v>19</v>
      </c>
      <c r="E1908" s="139" t="n">
        <v>43637</v>
      </c>
      <c r="F1908" s="252" t="n">
        <v>5229</v>
      </c>
      <c r="G1908" s="252" t="n">
        <v>8524</v>
      </c>
      <c r="H1908" s="253" t="n">
        <v>7852</v>
      </c>
      <c r="I1908" s="252" t="n">
        <v>7</v>
      </c>
      <c r="J1908" s="261">
        <f>+(((G1908-F1908)-(H1908-F1908))/(H1908-F1908))*100</f>
        <v/>
      </c>
      <c r="K1908" s="262" t="n"/>
      <c r="L1908" s="263">
        <f>AVERAGE(J1908:J1909)</f>
        <v/>
      </c>
      <c r="M1908" s="263">
        <f>_xlfn.STDEV.S(J1908,J1909)</f>
        <v/>
      </c>
      <c r="N1908" s="295" t="n"/>
      <c r="O1908" s="295" t="n"/>
      <c r="P1908" s="207">
        <f>+(((H1908-F1908)/1000)*1000)/10</f>
        <v/>
      </c>
      <c r="Q1908" s="207">
        <f>AVERAGE(P1908:P1909)</f>
        <v/>
      </c>
      <c r="R1908" s="26" t="inlineStr">
        <is>
          <t>FALSO</t>
        </is>
      </c>
      <c r="S1908" s="26" t="inlineStr">
        <is>
          <t>FALSO</t>
        </is>
      </c>
      <c r="T1908" s="211" t="n"/>
      <c r="U1908" s="211" t="n"/>
      <c r="V1908" s="290" t="inlineStr">
        <is>
          <t>Se descarta</t>
        </is>
      </c>
    </row>
    <row r="1909" hidden="1" ht="15.75" customHeight="1" s="412">
      <c r="A1909" s="199" t="n">
        <v>5406</v>
      </c>
      <c r="B1909" s="200" t="n">
        <v>144</v>
      </c>
      <c r="C1909" s="252" t="n">
        <v>330</v>
      </c>
      <c r="D1909" s="252" t="n">
        <v>19</v>
      </c>
      <c r="E1909" s="139" t="n">
        <v>43637</v>
      </c>
      <c r="F1909" s="252" t="n">
        <v>5238</v>
      </c>
      <c r="G1909" s="252" t="n">
        <v>8656</v>
      </c>
      <c r="H1909" s="253" t="n">
        <v>7953</v>
      </c>
      <c r="I1909" s="252" t="n"/>
      <c r="J1909" s="261">
        <f>+(((G1909-F1909)-(H1909-F1909))/(H1909-F1909))*100</f>
        <v/>
      </c>
      <c r="K1909" s="262" t="n"/>
      <c r="L1909" s="207" t="n"/>
      <c r="M1909" s="207" t="n"/>
      <c r="N1909" s="295" t="n"/>
      <c r="O1909" s="295" t="n"/>
      <c r="P1909" s="207">
        <f>+(((H1909-F1909)/1000)*1000)/10</f>
        <v/>
      </c>
      <c r="Q1909" s="207" t="n"/>
      <c r="R1909" s="26" t="inlineStr">
        <is>
          <t>FALSO</t>
        </is>
      </c>
      <c r="S1909" s="26" t="inlineStr">
        <is>
          <t>FALSO</t>
        </is>
      </c>
      <c r="T1909" s="211" t="n"/>
      <c r="U1909" s="211" t="n"/>
      <c r="V1909" s="290" t="inlineStr">
        <is>
          <t>Se descarta</t>
        </is>
      </c>
    </row>
    <row r="1910" hidden="1" ht="15.75" customHeight="1" s="412">
      <c r="A1910" s="199" t="n">
        <v>6129</v>
      </c>
      <c r="B1910" s="200" t="n">
        <v>188</v>
      </c>
      <c r="C1910" s="252" t="n">
        <v>330</v>
      </c>
      <c r="D1910" s="252" t="n">
        <v>22</v>
      </c>
      <c r="E1910" s="139" t="n">
        <v>43685</v>
      </c>
      <c r="F1910" s="252" t="n">
        <v>5267</v>
      </c>
      <c r="G1910" s="252" t="n">
        <v>7764</v>
      </c>
      <c r="H1910" s="253" t="n">
        <v>7408</v>
      </c>
      <c r="I1910" s="252" t="n">
        <v>7</v>
      </c>
      <c r="J1910" s="47">
        <f>+(((G1910-F1910)-(H1910-F1910))/(H1910-F1910))*100</f>
        <v/>
      </c>
      <c r="K1910" s="249" t="n"/>
      <c r="L1910" s="250">
        <f>AVERAGE(J1910:J1911)</f>
        <v/>
      </c>
      <c r="M1910" s="250">
        <f>_xlfn.STDEV.S(J1910,J1911)</f>
        <v/>
      </c>
      <c r="N1910" s="295" t="n"/>
      <c r="O1910" s="295" t="n"/>
      <c r="P1910" s="207">
        <f>+(((H1910-F1910)/1000)*1000)/10</f>
        <v/>
      </c>
      <c r="Q1910" s="207">
        <f>AVERAGE(P1910:P1911)</f>
        <v/>
      </c>
      <c r="R1910" s="26" t="inlineStr">
        <is>
          <t>FALSO</t>
        </is>
      </c>
      <c r="S1910" s="26" t="inlineStr">
        <is>
          <t>FALSO</t>
        </is>
      </c>
      <c r="T1910" s="211" t="n"/>
      <c r="U1910" s="211" t="n"/>
      <c r="V1910" s="290" t="inlineStr">
        <is>
          <t>Se descarta</t>
        </is>
      </c>
    </row>
    <row r="1911" hidden="1" ht="15.75" customHeight="1" s="412">
      <c r="A1911" s="199" t="n">
        <v>6130</v>
      </c>
      <c r="B1911" s="200" t="n">
        <v>188</v>
      </c>
      <c r="C1911" s="252" t="n">
        <v>330</v>
      </c>
      <c r="D1911" s="252" t="n">
        <v>22</v>
      </c>
      <c r="E1911" s="139" t="n">
        <v>43685</v>
      </c>
      <c r="F1911" s="252" t="n">
        <v>5267</v>
      </c>
      <c r="G1911" s="252" t="n">
        <v>7652</v>
      </c>
      <c r="H1911" s="253" t="n">
        <v>7316</v>
      </c>
      <c r="I1911" s="252" t="n"/>
      <c r="J1911" s="47">
        <f>+(((G1911-F1911)-(H1911-F1911))/(H1911-F1911))*100</f>
        <v/>
      </c>
      <c r="K1911" s="249" t="n"/>
      <c r="L1911" s="251" t="n"/>
      <c r="M1911" s="251" t="n"/>
      <c r="N1911" s="295" t="n"/>
      <c r="O1911" s="295" t="n"/>
      <c r="P1911" s="207">
        <f>+(((H1911-F1911)/1000)*1000)/10</f>
        <v/>
      </c>
      <c r="Q1911" s="207" t="n"/>
      <c r="R1911" s="26" t="inlineStr">
        <is>
          <t>FALSO</t>
        </is>
      </c>
      <c r="S1911" s="26" t="inlineStr">
        <is>
          <t>FALSO</t>
        </is>
      </c>
      <c r="T1911" s="211" t="n"/>
      <c r="U1911" s="211" t="n"/>
      <c r="V1911" s="290" t="inlineStr">
        <is>
          <t>Se descarta</t>
        </is>
      </c>
    </row>
    <row r="1912" hidden="1" ht="15.75" customHeight="1" s="412">
      <c r="A1912" s="199" t="n">
        <v>3455</v>
      </c>
      <c r="B1912" s="200" t="n">
        <v>211</v>
      </c>
      <c r="C1912" s="255" t="n">
        <v>331</v>
      </c>
      <c r="D1912" s="255" t="n">
        <v>13</v>
      </c>
      <c r="E1912" s="58" t="n">
        <v>43587</v>
      </c>
      <c r="F1912" s="255" t="n">
        <v>5194</v>
      </c>
      <c r="G1912" s="255" t="n">
        <v>9048</v>
      </c>
      <c r="H1912" s="256" t="n">
        <v>7891</v>
      </c>
      <c r="I1912" s="255" t="n">
        <v>1</v>
      </c>
      <c r="J1912" s="59">
        <f>+(((G1912-F1912)-(H1912-F1912))/(H1912-F1912))*100</f>
        <v/>
      </c>
      <c r="K1912" s="257" t="inlineStr">
        <is>
          <t>28/4</t>
        </is>
      </c>
      <c r="L1912" s="258">
        <f>AVERAGE(J1912:J1913)</f>
        <v/>
      </c>
      <c r="M1912" s="258">
        <f>_xlfn.STDEV.S(J1912,J1913)</f>
        <v/>
      </c>
      <c r="N1912" s="295" t="n">
        <v>1</v>
      </c>
      <c r="O1912" s="295" t="n"/>
      <c r="P1912" s="207">
        <f>+(((H1912-F1912)/1000)*1000)/10</f>
        <v/>
      </c>
      <c r="Q1912" s="207">
        <f>AVERAGE(P1912:P1913)</f>
        <v/>
      </c>
      <c r="R1912" s="26" t="inlineStr">
        <is>
          <t>FALSO</t>
        </is>
      </c>
      <c r="S1912" s="26" t="inlineStr">
        <is>
          <t>FALSO</t>
        </is>
      </c>
      <c r="T1912" s="211" t="n"/>
      <c r="U1912" s="211" t="n"/>
      <c r="V1912" s="290" t="inlineStr">
        <is>
          <t>Se descarta</t>
        </is>
      </c>
    </row>
    <row r="1913" hidden="1" ht="15.75" customHeight="1" s="412">
      <c r="A1913" s="199" t="n">
        <v>3456</v>
      </c>
      <c r="B1913" s="200" t="n">
        <v>212</v>
      </c>
      <c r="C1913" s="255" t="n">
        <v>331</v>
      </c>
      <c r="D1913" s="255" t="n">
        <v>13</v>
      </c>
      <c r="E1913" s="58" t="n">
        <v>43587</v>
      </c>
      <c r="F1913" s="255" t="n">
        <v>5225</v>
      </c>
      <c r="G1913" s="255" t="n">
        <v>8963</v>
      </c>
      <c r="H1913" s="256" t="n">
        <v>7823</v>
      </c>
      <c r="I1913" s="255" t="n"/>
      <c r="J1913" s="59">
        <f>+(((G1913-F1913)-(H1913-F1913))/(H1913-F1913))*100</f>
        <v/>
      </c>
      <c r="K1913" s="257" t="n"/>
      <c r="L1913" s="259" t="n"/>
      <c r="M1913" s="259" t="n"/>
      <c r="N1913" s="295" t="n"/>
      <c r="O1913" s="295" t="n"/>
      <c r="P1913" s="207">
        <f>+(((H1913-F1913)/1000)*1000)/10</f>
        <v/>
      </c>
      <c r="Q1913" s="207" t="n"/>
      <c r="R1913" s="26" t="inlineStr">
        <is>
          <t>FALSO</t>
        </is>
      </c>
      <c r="S1913" s="26" t="inlineStr">
        <is>
          <t>FALSO</t>
        </is>
      </c>
      <c r="T1913" s="211" t="n"/>
      <c r="U1913" s="211" t="n"/>
      <c r="V1913" s="290" t="inlineStr">
        <is>
          <t>Se descarta</t>
        </is>
      </c>
    </row>
    <row r="1914" hidden="1" ht="15.75" customHeight="1" s="412">
      <c r="A1914" s="199" t="n">
        <v>4177</v>
      </c>
      <c r="B1914" s="200" t="n">
        <v>207</v>
      </c>
      <c r="C1914" s="255" t="n">
        <v>331</v>
      </c>
      <c r="D1914" s="255" t="n">
        <v>15</v>
      </c>
      <c r="E1914" s="58" t="n">
        <v>43599</v>
      </c>
      <c r="F1914" s="255" t="n">
        <v>5236</v>
      </c>
      <c r="G1914" s="255" t="n">
        <v>8269</v>
      </c>
      <c r="H1914" s="256" t="n">
        <v>7664</v>
      </c>
      <c r="I1914" s="255" t="n"/>
      <c r="J1914" s="59">
        <f>+(((G1914-F1914)-(H1914-F1914))/(H1914-F1914))*100</f>
        <v/>
      </c>
      <c r="K1914" s="260" t="n"/>
      <c r="L1914" s="258">
        <f>AVERAGE(J1914:J1915)</f>
        <v/>
      </c>
      <c r="M1914" s="258">
        <f>_xlfn.STDEV.S(J1914,J1915)</f>
        <v/>
      </c>
      <c r="N1914" s="295" t="n"/>
      <c r="O1914" s="295" t="n"/>
      <c r="P1914" s="207">
        <f>+(((H1914-F1914)/1000)*1000)/10</f>
        <v/>
      </c>
      <c r="Q1914" s="207">
        <f>AVERAGE(P1914:P1915)</f>
        <v/>
      </c>
      <c r="R1914" s="26" t="inlineStr">
        <is>
          <t>FALSO</t>
        </is>
      </c>
      <c r="S1914" s="26" t="inlineStr">
        <is>
          <t>FALSO</t>
        </is>
      </c>
      <c r="T1914" s="211" t="n"/>
      <c r="U1914" s="211" t="n"/>
      <c r="V1914" s="290" t="inlineStr">
        <is>
          <t>Se descarta</t>
        </is>
      </c>
    </row>
    <row r="1915" hidden="1" ht="15.75" customHeight="1" s="412">
      <c r="A1915" s="199" t="n">
        <v>4178</v>
      </c>
      <c r="B1915" s="200" t="n">
        <v>208</v>
      </c>
      <c r="C1915" s="255" t="n">
        <v>331</v>
      </c>
      <c r="D1915" s="255" t="n">
        <v>15</v>
      </c>
      <c r="E1915" s="58" t="n">
        <v>43599</v>
      </c>
      <c r="F1915" s="255" t="n">
        <v>5202</v>
      </c>
      <c r="G1915" s="255" t="n">
        <v>8345</v>
      </c>
      <c r="H1915" s="256" t="n">
        <v>7733</v>
      </c>
      <c r="I1915" s="255" t="n"/>
      <c r="J1915" s="59">
        <f>+(((G1915-F1915)-(H1915-F1915))/(H1915-F1915))*100</f>
        <v/>
      </c>
      <c r="K1915" s="260" t="n"/>
      <c r="L1915" s="259" t="n"/>
      <c r="M1915" s="259" t="n"/>
      <c r="N1915" s="295" t="n"/>
      <c r="O1915" s="295" t="n"/>
      <c r="P1915" s="207">
        <f>+(((H1915-F1915)/1000)*1000)/10</f>
        <v/>
      </c>
      <c r="Q1915" s="207" t="n"/>
      <c r="R1915" s="26" t="inlineStr">
        <is>
          <t>FALSO</t>
        </is>
      </c>
      <c r="S1915" s="26" t="inlineStr">
        <is>
          <t>FALSO</t>
        </is>
      </c>
      <c r="T1915" s="211" t="n"/>
      <c r="U1915" s="211" t="n"/>
      <c r="V1915" s="290" t="inlineStr">
        <is>
          <t>Se descarta</t>
        </is>
      </c>
    </row>
    <row r="1916" hidden="1" ht="15.75" customHeight="1" s="412">
      <c r="A1916" s="199" t="n">
        <v>4823</v>
      </c>
      <c r="B1916" s="200" t="n">
        <v>207</v>
      </c>
      <c r="C1916" s="255" t="n">
        <v>331</v>
      </c>
      <c r="D1916" s="255" t="n">
        <v>17</v>
      </c>
      <c r="E1916" s="58" t="n">
        <v>43619</v>
      </c>
      <c r="F1916" s="255" t="n">
        <v>5236</v>
      </c>
      <c r="G1916" s="255" t="n">
        <v>8787</v>
      </c>
      <c r="H1916" s="256" t="n">
        <v>7942</v>
      </c>
      <c r="I1916" s="255" t="n"/>
      <c r="J1916" s="59">
        <f>+(((G1916-F1916)-(H1916-F1916))/(H1916-F1916))*100</f>
        <v/>
      </c>
      <c r="K1916" s="257" t="n"/>
      <c r="L1916" s="258">
        <f>AVERAGE(J1916:J1917)</f>
        <v/>
      </c>
      <c r="M1916" s="258">
        <f>_xlfn.STDEV.S(J1916,J1917)</f>
        <v/>
      </c>
      <c r="N1916" s="295" t="n"/>
      <c r="O1916" s="295" t="n"/>
      <c r="P1916" s="207">
        <f>+(((H1916-F1916)/1000)*1000)/10</f>
        <v/>
      </c>
      <c r="Q1916" s="207">
        <f>AVERAGE(P1916:P1917)</f>
        <v/>
      </c>
      <c r="R1916" s="26" t="inlineStr">
        <is>
          <t>FALSO</t>
        </is>
      </c>
      <c r="S1916" s="26" t="inlineStr">
        <is>
          <t>FALSO</t>
        </is>
      </c>
      <c r="T1916" s="211" t="n"/>
      <c r="U1916" s="211" t="n"/>
      <c r="V1916" s="290" t="inlineStr">
        <is>
          <t>Se descarta</t>
        </is>
      </c>
    </row>
    <row r="1917" hidden="1" ht="15.75" customHeight="1" s="412">
      <c r="A1917" s="199" t="n">
        <v>4824</v>
      </c>
      <c r="B1917" s="200" t="n">
        <v>208</v>
      </c>
      <c r="C1917" s="255" t="n">
        <v>331</v>
      </c>
      <c r="D1917" s="255" t="n">
        <v>17</v>
      </c>
      <c r="E1917" s="58" t="n">
        <v>43619</v>
      </c>
      <c r="F1917" s="255" t="n">
        <v>5202</v>
      </c>
      <c r="G1917" s="255" t="n">
        <v>8801</v>
      </c>
      <c r="H1917" s="256" t="n">
        <v>7944</v>
      </c>
      <c r="I1917" s="255" t="n"/>
      <c r="J1917" s="59">
        <f>+(((G1917-F1917)-(H1917-F1917))/(H1917-F1917))*100</f>
        <v/>
      </c>
      <c r="K1917" s="257" t="n"/>
      <c r="L1917" s="259" t="n"/>
      <c r="M1917" s="259" t="n"/>
      <c r="N1917" s="295" t="n"/>
      <c r="O1917" s="295" t="n"/>
      <c r="P1917" s="207">
        <f>+(((H1917-F1917)/1000)*1000)/10</f>
        <v/>
      </c>
      <c r="Q1917" s="207" t="n"/>
      <c r="R1917" s="26" t="inlineStr">
        <is>
          <t>FALSO</t>
        </is>
      </c>
      <c r="S1917" s="26" t="inlineStr">
        <is>
          <t>FALSO</t>
        </is>
      </c>
      <c r="T1917" s="211" t="n"/>
      <c r="U1917" s="211" t="n"/>
      <c r="V1917" s="290" t="inlineStr">
        <is>
          <t>Se descarta</t>
        </is>
      </c>
    </row>
    <row r="1918" hidden="1" ht="15.75" customHeight="1" s="412">
      <c r="A1918" s="199" t="n">
        <v>5407</v>
      </c>
      <c r="B1918" s="200" t="n">
        <v>145</v>
      </c>
      <c r="C1918" s="252" t="n">
        <v>331</v>
      </c>
      <c r="D1918" s="252" t="n">
        <v>19</v>
      </c>
      <c r="E1918" s="139" t="n">
        <v>43637</v>
      </c>
      <c r="F1918" s="252" t="n">
        <v>5181</v>
      </c>
      <c r="G1918" s="252" t="n">
        <v>8186</v>
      </c>
      <c r="H1918" s="253" t="n">
        <v>7569</v>
      </c>
      <c r="I1918" s="252" t="n">
        <v>7</v>
      </c>
      <c r="J1918" s="261">
        <f>+(((G1918-F1918)-(H1918-F1918))/(H1918-F1918))*100</f>
        <v/>
      </c>
      <c r="K1918" s="262" t="n"/>
      <c r="L1918" s="263">
        <f>AVERAGE(J1918:J1919)</f>
        <v/>
      </c>
      <c r="M1918" s="263">
        <f>_xlfn.STDEV.S(J1918,J1919)</f>
        <v/>
      </c>
      <c r="N1918" s="295" t="n"/>
      <c r="O1918" s="295" t="n"/>
      <c r="P1918" s="207">
        <f>+(((H1918-F1918)/1000)*1000)/10</f>
        <v/>
      </c>
      <c r="Q1918" s="207">
        <f>AVERAGE(P1918:P1919)</f>
        <v/>
      </c>
      <c r="R1918" s="26" t="inlineStr">
        <is>
          <t>FALSO</t>
        </is>
      </c>
      <c r="S1918" s="26" t="inlineStr">
        <is>
          <t>FALSO</t>
        </is>
      </c>
      <c r="T1918" s="211" t="n"/>
      <c r="U1918" s="211" t="n"/>
      <c r="V1918" s="290" t="inlineStr">
        <is>
          <t>Se descarta</t>
        </is>
      </c>
    </row>
    <row r="1919" hidden="1" ht="15.75" customHeight="1" s="412">
      <c r="A1919" s="199" t="n">
        <v>5408</v>
      </c>
      <c r="B1919" s="200" t="n">
        <v>146</v>
      </c>
      <c r="C1919" s="252" t="n">
        <v>331</v>
      </c>
      <c r="D1919" s="252" t="n">
        <v>19</v>
      </c>
      <c r="E1919" s="139" t="n">
        <v>43637</v>
      </c>
      <c r="F1919" s="252" t="n">
        <v>5179</v>
      </c>
      <c r="G1919" s="252" t="n">
        <v>7873</v>
      </c>
      <c r="H1919" s="253" t="n">
        <v>7325</v>
      </c>
      <c r="I1919" s="252" t="n"/>
      <c r="J1919" s="261">
        <f>+(((G1919-F1919)-(H1919-F1919))/(H1919-F1919))*100</f>
        <v/>
      </c>
      <c r="K1919" s="262" t="n"/>
      <c r="L1919" s="207" t="n"/>
      <c r="M1919" s="207" t="n"/>
      <c r="N1919" s="295" t="n"/>
      <c r="O1919" s="295" t="n"/>
      <c r="P1919" s="207">
        <f>+(((H1919-F1919)/1000)*1000)/10</f>
        <v/>
      </c>
      <c r="Q1919" s="207" t="n"/>
      <c r="R1919" s="26" t="inlineStr">
        <is>
          <t>FALSO</t>
        </is>
      </c>
      <c r="S1919" s="26" t="inlineStr">
        <is>
          <t>FALSO</t>
        </is>
      </c>
      <c r="T1919" s="211" t="n"/>
      <c r="U1919" s="211" t="n"/>
      <c r="V1919" s="290" t="inlineStr">
        <is>
          <t>Se descarta</t>
        </is>
      </c>
    </row>
    <row r="1920" hidden="1" ht="15.75" customHeight="1" s="412">
      <c r="A1920" s="199" t="n">
        <v>6131</v>
      </c>
      <c r="B1920" s="200" t="n">
        <v>189</v>
      </c>
      <c r="C1920" s="252" t="n">
        <v>331</v>
      </c>
      <c r="D1920" s="252" t="n">
        <v>22</v>
      </c>
      <c r="E1920" s="139" t="n">
        <v>43685</v>
      </c>
      <c r="F1920" s="252" t="n">
        <v>5261</v>
      </c>
      <c r="G1920" s="252" t="n">
        <v>8023</v>
      </c>
      <c r="H1920" s="253" t="n">
        <v>7609</v>
      </c>
      <c r="I1920" s="252" t="n">
        <v>7</v>
      </c>
      <c r="J1920" s="47">
        <f>+(((G1920-F1920)-(H1920-F1920))/(H1920-F1920))*100</f>
        <v/>
      </c>
      <c r="K1920" s="249" t="n"/>
      <c r="L1920" s="250">
        <f>AVERAGE(J1920:J1921)</f>
        <v/>
      </c>
      <c r="M1920" s="250">
        <f>_xlfn.STDEV.S(J1920,J1921)</f>
        <v/>
      </c>
      <c r="N1920" s="295" t="n"/>
      <c r="O1920" s="295" t="n"/>
      <c r="P1920" s="207">
        <f>+(((H1920-F1920)/1000)*1000)/10</f>
        <v/>
      </c>
      <c r="Q1920" s="207">
        <f>AVERAGE(P1920:P1921)</f>
        <v/>
      </c>
      <c r="R1920" s="26" t="inlineStr">
        <is>
          <t>FALSO</t>
        </is>
      </c>
      <c r="S1920" s="26" t="inlineStr">
        <is>
          <t>FALSO</t>
        </is>
      </c>
      <c r="T1920" s="211" t="n"/>
      <c r="U1920" s="211" t="n"/>
      <c r="V1920" s="290" t="inlineStr">
        <is>
          <t>Se descarta</t>
        </is>
      </c>
    </row>
    <row r="1921" hidden="1" ht="15.75" customHeight="1" s="412">
      <c r="A1921" s="199" t="n">
        <v>6132</v>
      </c>
      <c r="B1921" s="200" t="n">
        <v>189</v>
      </c>
      <c r="C1921" s="252" t="n">
        <v>331</v>
      </c>
      <c r="D1921" s="252" t="n">
        <v>22</v>
      </c>
      <c r="E1921" s="139" t="n">
        <v>43685</v>
      </c>
      <c r="F1921" s="252" t="n">
        <v>5261</v>
      </c>
      <c r="G1921" s="252" t="n">
        <v>7868</v>
      </c>
      <c r="H1921" s="253" t="n">
        <v>7482</v>
      </c>
      <c r="I1921" s="252" t="n"/>
      <c r="J1921" s="47">
        <f>+(((G1921-F1921)-(H1921-F1921))/(H1921-F1921))*100</f>
        <v/>
      </c>
      <c r="K1921" s="249" t="n"/>
      <c r="L1921" s="251" t="n"/>
      <c r="M1921" s="251" t="n"/>
      <c r="N1921" s="295" t="n"/>
      <c r="O1921" s="295" t="n"/>
      <c r="P1921" s="207">
        <f>+(((H1921-F1921)/1000)*1000)/10</f>
        <v/>
      </c>
      <c r="Q1921" s="207" t="n"/>
      <c r="R1921" s="26" t="inlineStr">
        <is>
          <t>FALSO</t>
        </is>
      </c>
      <c r="S1921" s="26" t="inlineStr">
        <is>
          <t>FALSO</t>
        </is>
      </c>
      <c r="T1921" s="211" t="n"/>
      <c r="U1921" s="211" t="n"/>
      <c r="V1921" s="290" t="inlineStr">
        <is>
          <t>Se descarta</t>
        </is>
      </c>
    </row>
    <row r="1922" hidden="1" ht="15.75" customHeight="1" s="412">
      <c r="A1922" s="199" t="n">
        <v>3457</v>
      </c>
      <c r="B1922" s="200" t="n">
        <v>213</v>
      </c>
      <c r="C1922" s="255" t="n">
        <v>332</v>
      </c>
      <c r="D1922" s="255" t="n">
        <v>13</v>
      </c>
      <c r="E1922" s="58" t="n">
        <v>43587</v>
      </c>
      <c r="F1922" s="255" t="n">
        <v>5207</v>
      </c>
      <c r="G1922" s="255" t="n">
        <v>7949</v>
      </c>
      <c r="H1922" s="256" t="n">
        <v>7276</v>
      </c>
      <c r="I1922" s="255" t="n">
        <v>1</v>
      </c>
      <c r="J1922" s="59">
        <f>+(((G1922-F1922)-(H1922-F1922))/(H1922-F1922))*100</f>
        <v/>
      </c>
      <c r="K1922" s="257" t="inlineStr">
        <is>
          <t>30/4</t>
        </is>
      </c>
      <c r="L1922" s="258">
        <f>AVERAGE(J1922:J1923)</f>
        <v/>
      </c>
      <c r="M1922" s="258">
        <f>_xlfn.STDEV.S(J1922,J1923)</f>
        <v/>
      </c>
      <c r="N1922" s="295" t="n">
        <v>1</v>
      </c>
      <c r="O1922" s="295" t="n"/>
      <c r="P1922" s="207">
        <f>+(((H1922-F1922)/1000)*1000)/10</f>
        <v/>
      </c>
      <c r="Q1922" s="207">
        <f>AVERAGE(P1922:P1923)</f>
        <v/>
      </c>
      <c r="R1922" s="26" t="inlineStr">
        <is>
          <t>VERDADERO</t>
        </is>
      </c>
      <c r="S1922" s="26" t="inlineStr">
        <is>
          <t>FALSO</t>
        </is>
      </c>
      <c r="T1922" s="211" t="n"/>
      <c r="U1922" s="211" t="n"/>
      <c r="V1922" s="290" t="inlineStr">
        <is>
          <t>Se descarta</t>
        </is>
      </c>
    </row>
    <row r="1923" hidden="1" ht="15.75" customHeight="1" s="412">
      <c r="A1923" s="199" t="n">
        <v>3458</v>
      </c>
      <c r="B1923" s="200" t="n">
        <v>214</v>
      </c>
      <c r="C1923" s="255" t="n">
        <v>332</v>
      </c>
      <c r="D1923" s="255" t="n">
        <v>13</v>
      </c>
      <c r="E1923" s="58" t="n">
        <v>43587</v>
      </c>
      <c r="F1923" s="255" t="n">
        <v>5237</v>
      </c>
      <c r="G1923" s="255" t="n">
        <v>7968</v>
      </c>
      <c r="H1923" s="256" t="n">
        <v>7266</v>
      </c>
      <c r="I1923" s="255" t="n"/>
      <c r="J1923" s="59">
        <f>+(((G1923-F1923)-(H1923-F1923))/(H1923-F1923))*100</f>
        <v/>
      </c>
      <c r="K1923" s="257" t="n"/>
      <c r="L1923" s="259" t="n"/>
      <c r="M1923" s="259" t="n"/>
      <c r="N1923" s="295" t="n"/>
      <c r="O1923" s="295" t="n"/>
      <c r="P1923" s="207">
        <f>+(((H1923-F1923)/1000)*1000)/10</f>
        <v/>
      </c>
      <c r="Q1923" s="207" t="n"/>
      <c r="R1923" s="26" t="inlineStr">
        <is>
          <t>FALSO</t>
        </is>
      </c>
      <c r="S1923" s="26" t="inlineStr">
        <is>
          <t>FALSO</t>
        </is>
      </c>
      <c r="T1923" s="211" t="n"/>
      <c r="U1923" s="211" t="n"/>
      <c r="V1923" s="290" t="inlineStr">
        <is>
          <t>Se descarta</t>
        </is>
      </c>
    </row>
    <row r="1924" hidden="1" ht="15.75" customHeight="1" s="412">
      <c r="A1924" s="199" t="n">
        <v>4179</v>
      </c>
      <c r="B1924" s="200" t="n">
        <v>209</v>
      </c>
      <c r="C1924" s="255" t="n">
        <v>332</v>
      </c>
      <c r="D1924" s="255" t="n">
        <v>15</v>
      </c>
      <c r="E1924" s="58" t="n">
        <v>43599</v>
      </c>
      <c r="F1924" s="255" t="n">
        <v>5228</v>
      </c>
      <c r="G1924" s="255" t="n">
        <v>7612</v>
      </c>
      <c r="H1924" s="256" t="n">
        <v>6992</v>
      </c>
      <c r="I1924" s="255" t="n"/>
      <c r="J1924" s="59">
        <f>+(((G1924-F1924)-(H1924-F1924))/(H1924-F1924))*100</f>
        <v/>
      </c>
      <c r="K1924" s="260" t="n"/>
      <c r="L1924" s="258">
        <f>AVERAGE(J1924:J1925)</f>
        <v/>
      </c>
      <c r="M1924" s="258">
        <f>_xlfn.STDEV.S(J1924,J1925)</f>
        <v/>
      </c>
      <c r="N1924" s="295" t="n"/>
      <c r="O1924" s="295" t="n"/>
      <c r="P1924" s="207">
        <f>+(((H1924-F1924)/1000)*1000)/10</f>
        <v/>
      </c>
      <c r="Q1924" s="207">
        <f>AVERAGE(P1924:P1925)</f>
        <v/>
      </c>
      <c r="R1924" s="26" t="inlineStr">
        <is>
          <t>FALSO</t>
        </is>
      </c>
      <c r="S1924" s="26" t="inlineStr">
        <is>
          <t>FALSO</t>
        </is>
      </c>
      <c r="T1924" s="211" t="n"/>
      <c r="U1924" s="211" t="n"/>
      <c r="V1924" s="290" t="inlineStr">
        <is>
          <t>Se descarta</t>
        </is>
      </c>
    </row>
    <row r="1925" hidden="1" ht="15.75" customHeight="1" s="412">
      <c r="A1925" s="199" t="n">
        <v>4180</v>
      </c>
      <c r="B1925" s="200" t="n">
        <v>210</v>
      </c>
      <c r="C1925" s="255" t="n">
        <v>332</v>
      </c>
      <c r="D1925" s="255" t="n">
        <v>15</v>
      </c>
      <c r="E1925" s="58" t="n">
        <v>43599</v>
      </c>
      <c r="F1925" s="255" t="n">
        <v>5223</v>
      </c>
      <c r="G1925" s="255" t="n">
        <v>7596</v>
      </c>
      <c r="H1925" s="256" t="n">
        <v>6987</v>
      </c>
      <c r="I1925" s="255" t="n"/>
      <c r="J1925" s="59">
        <f>+(((G1925-F1925)-(H1925-F1925))/(H1925-F1925))*100</f>
        <v/>
      </c>
      <c r="K1925" s="260" t="n"/>
      <c r="L1925" s="259" t="n"/>
      <c r="M1925" s="259" t="n"/>
      <c r="N1925" s="295" t="n"/>
      <c r="O1925" s="295" t="n"/>
      <c r="P1925" s="207">
        <f>+(((H1925-F1925)/1000)*1000)/10</f>
        <v/>
      </c>
      <c r="Q1925" s="207" t="n"/>
      <c r="R1925" s="26" t="inlineStr">
        <is>
          <t>FALSO</t>
        </is>
      </c>
      <c r="S1925" s="26" t="inlineStr">
        <is>
          <t>FALSO</t>
        </is>
      </c>
      <c r="T1925" s="211" t="n"/>
      <c r="U1925" s="211" t="n"/>
      <c r="V1925" s="290" t="inlineStr">
        <is>
          <t>Se descarta</t>
        </is>
      </c>
    </row>
    <row r="1926" ht="15.75" customHeight="1" s="412">
      <c r="A1926" s="199" t="n">
        <v>4825</v>
      </c>
      <c r="B1926" s="200" t="n">
        <v>209</v>
      </c>
      <c r="C1926" s="255" t="n">
        <v>332</v>
      </c>
      <c r="D1926" s="255" t="n">
        <v>17</v>
      </c>
      <c r="E1926" s="58" t="n">
        <v>43619</v>
      </c>
      <c r="F1926" s="255" t="n">
        <v>5228</v>
      </c>
      <c r="G1926" s="255" t="n">
        <v>7278</v>
      </c>
      <c r="H1926" s="256" t="n">
        <v>6821</v>
      </c>
      <c r="I1926" s="255" t="n"/>
      <c r="J1926" s="59">
        <f>+(((G1926-F1926)-(H1926-F1926))/(H1926-F1926))*100</f>
        <v/>
      </c>
      <c r="K1926" s="257" t="n"/>
      <c r="L1926" s="258">
        <f>AVERAGE(J1926:J1927)</f>
        <v/>
      </c>
      <c r="M1926" s="258">
        <f>_xlfn.STDEV.S(J1926,J1927)</f>
        <v/>
      </c>
      <c r="N1926" s="295" t="n"/>
      <c r="O1926" s="295" t="n"/>
      <c r="P1926" s="207">
        <f>+(((H1926-F1926)/1000)*1000)/10</f>
        <v/>
      </c>
      <c r="Q1926" s="207">
        <f>AVERAGE(P1926:P1927)</f>
        <v/>
      </c>
      <c r="R1926" s="26" t="inlineStr">
        <is>
          <t>FALSO</t>
        </is>
      </c>
      <c r="S1926" s="26" t="inlineStr">
        <is>
          <t>FALSO</t>
        </is>
      </c>
      <c r="T1926" s="211" t="n"/>
      <c r="U1926" s="211" t="n"/>
      <c r="V1926" s="290" t="inlineStr">
        <is>
          <t>Plot válido</t>
        </is>
      </c>
    </row>
    <row r="1927" ht="15.75" customHeight="1" s="412">
      <c r="A1927" s="199" t="n">
        <v>4826</v>
      </c>
      <c r="B1927" s="200" t="n">
        <v>210</v>
      </c>
      <c r="C1927" s="255" t="n">
        <v>332</v>
      </c>
      <c r="D1927" s="255" t="n">
        <v>17</v>
      </c>
      <c r="E1927" s="58" t="n">
        <v>43619</v>
      </c>
      <c r="F1927" s="255" t="n">
        <v>5223</v>
      </c>
      <c r="G1927" s="255" t="n">
        <v>7253</v>
      </c>
      <c r="H1927" s="256" t="n">
        <v>6802</v>
      </c>
      <c r="I1927" s="255" t="n"/>
      <c r="J1927" s="59">
        <f>+(((G1927-F1927)-(H1927-F1927))/(H1927-F1927))*100</f>
        <v/>
      </c>
      <c r="K1927" s="257" t="n"/>
      <c r="L1927" s="259" t="n"/>
      <c r="M1927" s="259" t="n"/>
      <c r="N1927" s="295" t="n"/>
      <c r="O1927" s="295" t="n"/>
      <c r="P1927" s="207">
        <f>+(((H1927-F1927)/1000)*1000)/10</f>
        <v/>
      </c>
      <c r="Q1927" s="207" t="n"/>
      <c r="R1927" s="26" t="inlineStr">
        <is>
          <t>FALSO</t>
        </is>
      </c>
      <c r="S1927" s="26" t="inlineStr">
        <is>
          <t>FALSO</t>
        </is>
      </c>
      <c r="T1927" s="211" t="n"/>
      <c r="U1927" s="211" t="n"/>
      <c r="V1927" s="290" t="inlineStr">
        <is>
          <t>Plot válido</t>
        </is>
      </c>
    </row>
    <row r="1928" ht="15.75" customHeight="1" s="412">
      <c r="A1928" s="199" t="n">
        <v>5409</v>
      </c>
      <c r="B1928" s="200" t="n">
        <v>147</v>
      </c>
      <c r="C1928" s="252" t="n">
        <v>332</v>
      </c>
      <c r="D1928" s="252" t="n">
        <v>19</v>
      </c>
      <c r="E1928" s="139" t="n">
        <v>43637</v>
      </c>
      <c r="F1928" s="252" t="n">
        <v>5265</v>
      </c>
      <c r="G1928" s="252" t="n">
        <v>7570</v>
      </c>
      <c r="H1928" s="253" t="n">
        <v>7108</v>
      </c>
      <c r="I1928" s="252" t="n">
        <v>8</v>
      </c>
      <c r="J1928" s="261">
        <f>+(((G1928-F1928)-(H1928-F1928))/(H1928-F1928))*100</f>
        <v/>
      </c>
      <c r="K1928" s="262" t="n"/>
      <c r="L1928" s="263">
        <f>AVERAGE(J1928:J1929)</f>
        <v/>
      </c>
      <c r="M1928" s="263">
        <f>_xlfn.STDEV.S(J1928,J1929)</f>
        <v/>
      </c>
      <c r="N1928" s="295" t="n"/>
      <c r="O1928" s="295" t="n"/>
      <c r="P1928" s="207">
        <f>+(((H1928-F1928)/1000)*1000)/10</f>
        <v/>
      </c>
      <c r="Q1928" s="207">
        <f>AVERAGE(P1928:P1929)</f>
        <v/>
      </c>
      <c r="R1928" s="26" t="inlineStr">
        <is>
          <t>FALSO</t>
        </is>
      </c>
      <c r="S1928" s="26" t="inlineStr">
        <is>
          <t>FALSO</t>
        </is>
      </c>
      <c r="T1928" s="211" t="n"/>
      <c r="U1928" s="211" t="n"/>
      <c r="V1928" s="290" t="inlineStr">
        <is>
          <t>Plot válido</t>
        </is>
      </c>
    </row>
    <row r="1929" ht="15.75" customHeight="1" s="412">
      <c r="A1929" s="199" t="n">
        <v>5410</v>
      </c>
      <c r="B1929" s="200" t="n">
        <v>148</v>
      </c>
      <c r="C1929" s="252" t="n">
        <v>332</v>
      </c>
      <c r="D1929" s="252" t="n">
        <v>19</v>
      </c>
      <c r="E1929" s="139" t="n">
        <v>43637</v>
      </c>
      <c r="F1929" s="252" t="n">
        <v>5186</v>
      </c>
      <c r="G1929" s="252" t="n">
        <v>7536</v>
      </c>
      <c r="H1929" s="253" t="n">
        <v>7047</v>
      </c>
      <c r="I1929" s="252" t="n"/>
      <c r="J1929" s="261">
        <f>+(((G1929-F1929)-(H1929-F1929))/(H1929-F1929))*100</f>
        <v/>
      </c>
      <c r="K1929" s="262" t="n"/>
      <c r="L1929" s="207" t="n"/>
      <c r="M1929" s="207" t="n"/>
      <c r="N1929" s="295" t="n"/>
      <c r="O1929" s="295" t="n"/>
      <c r="P1929" s="207">
        <f>+(((H1929-F1929)/1000)*1000)/10</f>
        <v/>
      </c>
      <c r="Q1929" s="207" t="n"/>
      <c r="R1929" s="26" t="inlineStr">
        <is>
          <t>FALSO</t>
        </is>
      </c>
      <c r="S1929" s="26" t="inlineStr">
        <is>
          <t>FALSO</t>
        </is>
      </c>
      <c r="T1929" s="211" t="n"/>
      <c r="U1929" s="211" t="n"/>
      <c r="V1929" s="290" t="inlineStr">
        <is>
          <t>Plot válido</t>
        </is>
      </c>
    </row>
    <row r="1930" ht="15.75" customHeight="1" s="412">
      <c r="A1930" s="199" t="n">
        <v>6133</v>
      </c>
      <c r="B1930" s="200" t="n">
        <v>190</v>
      </c>
      <c r="C1930" s="252" t="n">
        <v>332</v>
      </c>
      <c r="D1930" s="252" t="n">
        <v>22</v>
      </c>
      <c r="E1930" s="139" t="n">
        <v>43685</v>
      </c>
      <c r="F1930" s="252" t="n">
        <v>5238</v>
      </c>
      <c r="G1930" s="252" t="n">
        <v>6855</v>
      </c>
      <c r="H1930" s="253" t="n">
        <v>6615</v>
      </c>
      <c r="I1930" s="252" t="n">
        <v>8</v>
      </c>
      <c r="J1930" s="47">
        <f>+(((G1930-F1930)-(H1930-F1930))/(H1930-F1930))*100</f>
        <v/>
      </c>
      <c r="K1930" s="249" t="n"/>
      <c r="L1930" s="250">
        <f>AVERAGE(J1930:J1931)</f>
        <v/>
      </c>
      <c r="M1930" s="250">
        <f>_xlfn.STDEV.S(J1930,J1931)</f>
        <v/>
      </c>
      <c r="N1930" s="295" t="n"/>
      <c r="O1930" s="295" t="n"/>
      <c r="P1930" s="207">
        <f>+(((H1930-F1930)/1000)*1000)/10</f>
        <v/>
      </c>
      <c r="Q1930" s="207">
        <f>AVERAGE(P1930:P1931)</f>
        <v/>
      </c>
      <c r="R1930" s="26" t="inlineStr">
        <is>
          <t>FALSO</t>
        </is>
      </c>
      <c r="S1930" s="26" t="inlineStr">
        <is>
          <t>FALSO</t>
        </is>
      </c>
      <c r="T1930" s="211" t="n"/>
      <c r="U1930" s="211" t="n"/>
      <c r="V1930" s="290" t="inlineStr">
        <is>
          <t>Plot válido</t>
        </is>
      </c>
    </row>
    <row r="1931" ht="15.75" customHeight="1" s="412">
      <c r="A1931" s="199" t="n">
        <v>6134</v>
      </c>
      <c r="B1931" s="200" t="n">
        <v>190</v>
      </c>
      <c r="C1931" s="252" t="n">
        <v>332</v>
      </c>
      <c r="D1931" s="252" t="n">
        <v>22</v>
      </c>
      <c r="E1931" s="139" t="n">
        <v>43685</v>
      </c>
      <c r="F1931" s="252" t="n">
        <v>5238</v>
      </c>
      <c r="G1931" s="252" t="n">
        <v>6894</v>
      </c>
      <c r="H1931" s="253" t="n">
        <v>6653</v>
      </c>
      <c r="I1931" s="252" t="n"/>
      <c r="J1931" s="47">
        <f>+(((G1931-F1931)-(H1931-F1931))/(H1931-F1931))*100</f>
        <v/>
      </c>
      <c r="K1931" s="249" t="n"/>
      <c r="L1931" s="251" t="n"/>
      <c r="M1931" s="251" t="n"/>
      <c r="N1931" s="295" t="n"/>
      <c r="O1931" s="295" t="n"/>
      <c r="P1931" s="207">
        <f>+(((H1931-F1931)/1000)*1000)/10</f>
        <v/>
      </c>
      <c r="Q1931" s="207" t="n"/>
      <c r="R1931" s="26" t="inlineStr">
        <is>
          <t>FALSO</t>
        </is>
      </c>
      <c r="S1931" s="26" t="inlineStr">
        <is>
          <t>FALSO</t>
        </is>
      </c>
      <c r="T1931" s="211" t="n"/>
      <c r="U1931" s="211" t="n"/>
      <c r="V1931" s="290" t="inlineStr">
        <is>
          <t>Plot válido</t>
        </is>
      </c>
    </row>
    <row r="1932" ht="15.75" customHeight="1" s="412">
      <c r="A1932" s="199" t="n">
        <v>3815</v>
      </c>
      <c r="B1932" s="200" t="n">
        <v>237</v>
      </c>
      <c r="C1932" s="223" t="n">
        <v>334</v>
      </c>
      <c r="D1932" s="223" t="n">
        <v>14</v>
      </c>
      <c r="E1932" s="73" t="n">
        <v>43591</v>
      </c>
      <c r="F1932" s="223" t="n">
        <v>5218</v>
      </c>
      <c r="G1932" s="224" t="n">
        <v>9390</v>
      </c>
      <c r="H1932" s="225" t="n">
        <v>7881</v>
      </c>
      <c r="I1932" s="223" t="n">
        <v>2</v>
      </c>
      <c r="J1932" s="74">
        <f>+(((G1932-F1932)-(H1932-F1932))/(H1932-F1932))*100</f>
        <v/>
      </c>
      <c r="K1932" s="233" t="inlineStr">
        <is>
          <t>1/4</t>
        </is>
      </c>
      <c r="L1932" s="227">
        <f>AVERAGE(J1932:J1933)</f>
        <v/>
      </c>
      <c r="M1932" s="227">
        <f>_xlfn.STDEV.S(J1932,J1933)</f>
        <v/>
      </c>
      <c r="N1932" s="295" t="n">
        <v>3</v>
      </c>
      <c r="O1932" s="295" t="n"/>
      <c r="P1932" s="207">
        <f>+(((H1932-F1932)/1000)*1000)/10</f>
        <v/>
      </c>
      <c r="Q1932" s="207">
        <f>AVERAGE(P1932:P1933)</f>
        <v/>
      </c>
      <c r="R1932" s="26" t="inlineStr">
        <is>
          <t>FALSO</t>
        </is>
      </c>
      <c r="S1932" s="26" t="inlineStr">
        <is>
          <t>FALSO</t>
        </is>
      </c>
      <c r="T1932" s="211" t="n"/>
      <c r="U1932" s="211" t="n"/>
      <c r="V1932" s="290" t="inlineStr">
        <is>
          <t>Plot válido</t>
        </is>
      </c>
    </row>
    <row r="1933" ht="15.75" customHeight="1" s="412">
      <c r="A1933" s="199" t="n">
        <v>3816</v>
      </c>
      <c r="B1933" s="200" t="n">
        <v>238</v>
      </c>
      <c r="C1933" s="223" t="n">
        <v>334</v>
      </c>
      <c r="D1933" s="223" t="n">
        <v>14</v>
      </c>
      <c r="E1933" s="73" t="n">
        <v>43591</v>
      </c>
      <c r="F1933" s="223" t="n">
        <v>5217</v>
      </c>
      <c r="G1933" s="224" t="n">
        <v>9341</v>
      </c>
      <c r="H1933" s="225" t="n">
        <v>7861</v>
      </c>
      <c r="I1933" s="223" t="n"/>
      <c r="J1933" s="74">
        <f>+(((G1933-F1933)-(H1933-F1933))/(H1933-F1933))*100</f>
        <v/>
      </c>
      <c r="K1933" s="233" t="n"/>
      <c r="L1933" s="228" t="n"/>
      <c r="M1933" s="228" t="n"/>
      <c r="N1933" s="295" t="n"/>
      <c r="O1933" s="295" t="n"/>
      <c r="P1933" s="207">
        <f>+(((H1933-F1933)/1000)*1000)/10</f>
        <v/>
      </c>
      <c r="Q1933" s="207" t="n"/>
      <c r="R1933" s="26" t="inlineStr">
        <is>
          <t>FALSO</t>
        </is>
      </c>
      <c r="S1933" s="26" t="inlineStr">
        <is>
          <t>FALSO</t>
        </is>
      </c>
      <c r="T1933" s="211" t="n"/>
      <c r="U1933" s="211" t="n"/>
      <c r="V1933" s="290" t="inlineStr">
        <is>
          <t>Plot válido</t>
        </is>
      </c>
    </row>
    <row r="1934" ht="15.75" customHeight="1" s="412">
      <c r="A1934" s="199" t="n">
        <v>4473</v>
      </c>
      <c r="B1934" s="200" t="n">
        <v>179</v>
      </c>
      <c r="C1934" s="223" t="n">
        <v>334</v>
      </c>
      <c r="D1934" s="223" t="n">
        <v>16</v>
      </c>
      <c r="E1934" s="73" t="n">
        <v>43607</v>
      </c>
      <c r="F1934" s="223" t="n">
        <v>5180</v>
      </c>
      <c r="G1934" s="223" t="n">
        <v>8261</v>
      </c>
      <c r="H1934" s="225" t="n">
        <v>7359</v>
      </c>
      <c r="I1934" s="223" t="n">
        <v>2</v>
      </c>
      <c r="J1934" s="74">
        <f>+(((G1934-F1934)-(H1934-F1934))/(H1934-F1934))*100</f>
        <v/>
      </c>
      <c r="K1934" s="233" t="inlineStr">
        <is>
          <t>MF</t>
        </is>
      </c>
      <c r="L1934" s="227">
        <f>AVERAGE(J1934:J1935)</f>
        <v/>
      </c>
      <c r="M1934" s="227">
        <f>_xlfn.STDEV.S(J1934,J1935)</f>
        <v/>
      </c>
      <c r="N1934" s="295" t="n"/>
      <c r="O1934" s="295" t="n"/>
      <c r="P1934" s="207">
        <f>+(((H1934-F1934)/1000)*1000)/10</f>
        <v/>
      </c>
      <c r="Q1934" s="207">
        <f>AVERAGE(P1934:P1935)</f>
        <v/>
      </c>
      <c r="R1934" s="26" t="inlineStr">
        <is>
          <t>FALSO</t>
        </is>
      </c>
      <c r="S1934" s="26" t="inlineStr">
        <is>
          <t>FALSO</t>
        </is>
      </c>
      <c r="T1934" s="211" t="n"/>
      <c r="U1934" s="211" t="n"/>
      <c r="V1934" s="290" t="inlineStr">
        <is>
          <t>Plot válido</t>
        </is>
      </c>
    </row>
    <row r="1935" ht="15.75" customHeight="1" s="412">
      <c r="A1935" s="199" t="n">
        <v>4474</v>
      </c>
      <c r="B1935" s="200" t="n">
        <v>180</v>
      </c>
      <c r="C1935" s="223" t="n">
        <v>334</v>
      </c>
      <c r="D1935" s="223" t="n">
        <v>16</v>
      </c>
      <c r="E1935" s="73" t="n">
        <v>43607</v>
      </c>
      <c r="F1935" s="223" t="n">
        <v>5282</v>
      </c>
      <c r="G1935" s="223" t="n">
        <v>8505</v>
      </c>
      <c r="H1935" s="225" t="n">
        <v>7575</v>
      </c>
      <c r="I1935" s="223" t="n"/>
      <c r="J1935" s="74">
        <f>+(((G1935-F1935)-(H1935-F1935))/(H1935-F1935))*100</f>
        <v/>
      </c>
      <c r="K1935" s="233" t="n"/>
      <c r="L1935" s="228" t="n"/>
      <c r="M1935" s="228" t="n"/>
      <c r="N1935" s="295" t="n"/>
      <c r="O1935" s="295" t="n"/>
      <c r="P1935" s="207">
        <f>+(((H1935-F1935)/1000)*1000)/10</f>
        <v/>
      </c>
      <c r="Q1935" s="207" t="n"/>
      <c r="R1935" s="26" t="inlineStr">
        <is>
          <t>FALSO</t>
        </is>
      </c>
      <c r="S1935" s="26" t="inlineStr">
        <is>
          <t>FALSO</t>
        </is>
      </c>
      <c r="T1935" s="211" t="n"/>
      <c r="U1935" s="211" t="n"/>
      <c r="V1935" s="290" t="inlineStr">
        <is>
          <t>Plot válido</t>
        </is>
      </c>
    </row>
    <row r="1936" hidden="1" ht="15.75" customHeight="1" s="412">
      <c r="A1936" s="199" t="n">
        <v>5119</v>
      </c>
      <c r="B1936" s="200" t="n">
        <v>179</v>
      </c>
      <c r="C1936" s="223" t="n">
        <v>334</v>
      </c>
      <c r="D1936" s="223" t="n">
        <v>18</v>
      </c>
      <c r="E1936" s="73" t="n">
        <v>43626</v>
      </c>
      <c r="F1936" s="223" t="n">
        <v>5180</v>
      </c>
      <c r="G1936" s="223" t="n">
        <v>8221</v>
      </c>
      <c r="H1936" s="225" t="n">
        <v>7489</v>
      </c>
      <c r="I1936" s="223" t="n">
        <v>6</v>
      </c>
      <c r="J1936" s="74">
        <f>+(((G1936-F1936)-(H1936-F1936))/(H1936-F1936))*100</f>
        <v/>
      </c>
      <c r="K1936" s="233" t="n"/>
      <c r="L1936" s="227">
        <f>AVERAGE(J1936:J1937)</f>
        <v/>
      </c>
      <c r="M1936" s="227">
        <f>_xlfn.STDEV.S(J1936,J1937)</f>
        <v/>
      </c>
      <c r="N1936" s="295" t="n"/>
      <c r="O1936" s="295" t="n"/>
      <c r="P1936" s="207">
        <f>+(((H1936-F1936)/1000)*1000)/10</f>
        <v/>
      </c>
      <c r="Q1936" s="207">
        <f>AVERAGE(P1936:P1937)</f>
        <v/>
      </c>
      <c r="R1936" s="26" t="inlineStr">
        <is>
          <t>VERDADERO</t>
        </is>
      </c>
      <c r="S1936" s="26" t="inlineStr">
        <is>
          <t>FALSO</t>
        </is>
      </c>
      <c r="T1936" s="211" t="n"/>
      <c r="U1936" s="211" t="n"/>
      <c r="V1936" s="290" t="n"/>
    </row>
    <row r="1937" ht="15.75" customHeight="1" s="412">
      <c r="A1937" s="199" t="n">
        <v>5120</v>
      </c>
      <c r="B1937" s="200" t="n">
        <v>180</v>
      </c>
      <c r="C1937" s="223" t="n">
        <v>334</v>
      </c>
      <c r="D1937" s="223" t="n">
        <v>18</v>
      </c>
      <c r="E1937" s="73" t="n">
        <v>43626</v>
      </c>
      <c r="F1937" s="223" t="n">
        <v>5282</v>
      </c>
      <c r="G1937" s="223" t="n">
        <v>8603</v>
      </c>
      <c r="H1937" s="225" t="n">
        <v>7774</v>
      </c>
      <c r="I1937" s="223" t="n"/>
      <c r="J1937" s="74">
        <f>+(((G1937-F1937)-(H1937-F1937))/(H1937-F1937))*100</f>
        <v/>
      </c>
      <c r="K1937" s="233" t="n"/>
      <c r="L1937" s="228" t="n"/>
      <c r="M1937" s="228" t="n"/>
      <c r="N1937" s="295" t="n"/>
      <c r="O1937" s="295" t="n"/>
      <c r="P1937" s="207">
        <f>+(((H1937-F1937)/1000)*1000)/10</f>
        <v/>
      </c>
      <c r="Q1937" s="207" t="n"/>
      <c r="R1937" s="26" t="inlineStr">
        <is>
          <t>FALSO</t>
        </is>
      </c>
      <c r="S1937" s="26" t="inlineStr">
        <is>
          <t>FALSO</t>
        </is>
      </c>
      <c r="T1937" s="211" t="n"/>
      <c r="U1937" s="211" t="n"/>
      <c r="V1937" s="290" t="inlineStr">
        <is>
          <t>Plot válido</t>
        </is>
      </c>
    </row>
    <row r="1938" ht="15.75" customHeight="1" s="412">
      <c r="A1938" s="199" t="n">
        <v>6135</v>
      </c>
      <c r="B1938" s="200" t="n">
        <v>191</v>
      </c>
      <c r="C1938" s="252" t="n">
        <v>334</v>
      </c>
      <c r="D1938" s="252" t="n">
        <v>22</v>
      </c>
      <c r="E1938" s="139" t="n">
        <v>43685</v>
      </c>
      <c r="F1938" s="252" t="n">
        <v>5280</v>
      </c>
      <c r="G1938" s="252" t="n">
        <v>8376</v>
      </c>
      <c r="H1938" s="253" t="n">
        <v>7906</v>
      </c>
      <c r="I1938" s="252" t="n">
        <v>8</v>
      </c>
      <c r="J1938" s="47">
        <f>+(((G1938-F1938)-(H1938-F1938))/(H1938-F1938))*100</f>
        <v/>
      </c>
      <c r="K1938" s="249" t="n"/>
      <c r="L1938" s="250">
        <f>AVERAGE(J1938:J1939)</f>
        <v/>
      </c>
      <c r="M1938" s="250">
        <f>_xlfn.STDEV.S(J1938,J1939)</f>
        <v/>
      </c>
      <c r="N1938" s="295" t="n"/>
      <c r="O1938" s="295" t="n"/>
      <c r="P1938" s="207">
        <f>+(((H1938-F1938)/1000)*1000)/10</f>
        <v/>
      </c>
      <c r="Q1938" s="207">
        <f>AVERAGE(P1938:P1939)</f>
        <v/>
      </c>
      <c r="R1938" s="26" t="inlineStr">
        <is>
          <t>FALSO</t>
        </is>
      </c>
      <c r="S1938" s="26" t="inlineStr">
        <is>
          <t>FALSO</t>
        </is>
      </c>
      <c r="T1938" s="211" t="n"/>
      <c r="U1938" s="211" t="n"/>
      <c r="V1938" s="290" t="inlineStr">
        <is>
          <t>Plot válido</t>
        </is>
      </c>
    </row>
    <row r="1939" ht="15.75" customHeight="1" s="412">
      <c r="A1939" s="199" t="n">
        <v>6136</v>
      </c>
      <c r="B1939" s="200" t="n">
        <v>191</v>
      </c>
      <c r="C1939" s="252" t="n">
        <v>334</v>
      </c>
      <c r="D1939" s="252" t="n">
        <v>22</v>
      </c>
      <c r="E1939" s="139" t="n">
        <v>43685</v>
      </c>
      <c r="F1939" s="252" t="n">
        <v>5280</v>
      </c>
      <c r="G1939" s="252" t="n">
        <v>8317</v>
      </c>
      <c r="H1939" s="253" t="n">
        <v>7870</v>
      </c>
      <c r="I1939" s="252" t="n"/>
      <c r="J1939" s="47">
        <f>+(((G1939-F1939)-(H1939-F1939))/(H1939-F1939))*100</f>
        <v/>
      </c>
      <c r="K1939" s="249" t="n"/>
      <c r="L1939" s="251" t="n"/>
      <c r="M1939" s="251" t="n"/>
      <c r="N1939" s="295" t="n"/>
      <c r="O1939" s="295" t="n"/>
      <c r="P1939" s="207">
        <f>+(((H1939-F1939)/1000)*1000)/10</f>
        <v/>
      </c>
      <c r="Q1939" s="207" t="n"/>
      <c r="R1939" s="26" t="inlineStr">
        <is>
          <t>FALSO</t>
        </is>
      </c>
      <c r="S1939" s="26" t="inlineStr">
        <is>
          <t>FALSO</t>
        </is>
      </c>
      <c r="T1939" s="211" t="n"/>
      <c r="U1939" s="211" t="n"/>
      <c r="V1939" s="290" t="inlineStr">
        <is>
          <t>Plot válido</t>
        </is>
      </c>
    </row>
    <row r="1940" ht="15.75" customHeight="1" s="412">
      <c r="A1940" s="199" t="n">
        <v>2995</v>
      </c>
      <c r="B1940" s="200" t="n">
        <v>79</v>
      </c>
      <c r="C1940" s="246" t="n">
        <v>335</v>
      </c>
      <c r="D1940" s="246" t="n">
        <v>11</v>
      </c>
      <c r="E1940" s="46" t="n">
        <v>43571</v>
      </c>
      <c r="F1940" s="247" t="n">
        <v>5242</v>
      </c>
      <c r="G1940" s="246" t="n">
        <v>8362</v>
      </c>
      <c r="H1940" s="248" t="n">
        <v>7205</v>
      </c>
      <c r="I1940" s="246" t="n">
        <v>2</v>
      </c>
      <c r="J1940" s="47">
        <f>+(((G1940-F1940)-(H1940-F1940))/(H1940-F1940))*100</f>
        <v/>
      </c>
      <c r="K1940" s="249" t="n">
        <v>0.5</v>
      </c>
      <c r="L1940" s="250">
        <f>AVERAGE(J1940:J1941)</f>
        <v/>
      </c>
      <c r="M1940" s="250">
        <f>_xlfn.STDEV.S(J1940,J1941)</f>
        <v/>
      </c>
      <c r="N1940" s="295" t="n">
        <v>2</v>
      </c>
      <c r="O1940" s="295" t="n"/>
      <c r="P1940" s="207">
        <f>+(((H1940-F1940)/1000)*1000)/10</f>
        <v/>
      </c>
      <c r="Q1940" s="207">
        <f>AVERAGE(P1940:P1941)</f>
        <v/>
      </c>
      <c r="R1940" s="26" t="inlineStr">
        <is>
          <t>FALSO</t>
        </is>
      </c>
      <c r="S1940" s="26" t="inlineStr">
        <is>
          <t>FALSO</t>
        </is>
      </c>
      <c r="T1940" s="211" t="n"/>
      <c r="U1940" s="211" t="n"/>
      <c r="V1940" s="290" t="inlineStr">
        <is>
          <t>Plot válido</t>
        </is>
      </c>
    </row>
    <row r="1941" ht="15.75" customHeight="1" s="412">
      <c r="A1941" s="199" t="n">
        <v>2996</v>
      </c>
      <c r="B1941" s="200" t="n">
        <v>80</v>
      </c>
      <c r="C1941" s="246" t="n">
        <v>335</v>
      </c>
      <c r="D1941" s="246" t="n">
        <v>11</v>
      </c>
      <c r="E1941" s="46" t="n">
        <v>43571</v>
      </c>
      <c r="F1941" s="247" t="n">
        <v>5245</v>
      </c>
      <c r="G1941" s="246" t="n">
        <v>8510</v>
      </c>
      <c r="H1941" s="248" t="n">
        <v>7237</v>
      </c>
      <c r="I1941" s="246" t="n"/>
      <c r="J1941" s="47">
        <f>+(((G1941-F1941)-(H1941-F1941))/(H1941-F1941))*100</f>
        <v/>
      </c>
      <c r="K1941" s="249" t="n"/>
      <c r="L1941" s="251" t="n"/>
      <c r="M1941" s="251" t="n"/>
      <c r="N1941" s="295" t="n"/>
      <c r="O1941" s="295" t="n"/>
      <c r="P1941" s="207">
        <f>+(((H1941-F1941)/1000)*1000)/10</f>
        <v/>
      </c>
      <c r="Q1941" s="207" t="n"/>
      <c r="R1941" s="26" t="inlineStr">
        <is>
          <t>FALSO</t>
        </is>
      </c>
      <c r="S1941" s="26" t="inlineStr">
        <is>
          <t>FALSO</t>
        </is>
      </c>
      <c r="T1941" s="211" t="n"/>
      <c r="U1941" s="211" t="n"/>
      <c r="V1941" s="290" t="inlineStr">
        <is>
          <t>Plot válido</t>
        </is>
      </c>
    </row>
    <row r="1942" ht="15.75" customHeight="1" s="412">
      <c r="A1942" s="199" t="n">
        <v>3817</v>
      </c>
      <c r="B1942" s="200" t="n">
        <v>239</v>
      </c>
      <c r="C1942" s="246" t="n">
        <v>335</v>
      </c>
      <c r="D1942" s="246" t="n">
        <v>14</v>
      </c>
      <c r="E1942" s="46" t="n">
        <v>43591</v>
      </c>
      <c r="F1942" s="246" t="n">
        <v>5249</v>
      </c>
      <c r="G1942" s="247" t="n">
        <v>9171</v>
      </c>
      <c r="H1942" s="248" t="n">
        <v>7963</v>
      </c>
      <c r="I1942" s="246" t="n"/>
      <c r="J1942" s="47">
        <f>+(((G1942-F1942)-(H1942-F1942))/(H1942-F1942))*100</f>
        <v/>
      </c>
      <c r="K1942" s="249" t="inlineStr">
        <is>
          <t>MF</t>
        </is>
      </c>
      <c r="L1942" s="250">
        <f>AVERAGE(J1942:J1943)</f>
        <v/>
      </c>
      <c r="M1942" s="250">
        <f>_xlfn.STDEV.S(J1942,J1943)</f>
        <v/>
      </c>
      <c r="N1942" s="295" t="n"/>
      <c r="O1942" s="295" t="n"/>
      <c r="P1942" s="207">
        <f>+(((H1942-F1942)/1000)*1000)/10</f>
        <v/>
      </c>
      <c r="Q1942" s="207">
        <f>AVERAGE(P1942:P1943)</f>
        <v/>
      </c>
      <c r="R1942" s="26" t="inlineStr">
        <is>
          <t>FALSO</t>
        </is>
      </c>
      <c r="S1942" s="26" t="inlineStr">
        <is>
          <t>FALSO</t>
        </is>
      </c>
      <c r="T1942" s="211" t="n"/>
      <c r="U1942" s="211" t="n"/>
      <c r="V1942" s="290" t="inlineStr">
        <is>
          <t>Plot válido</t>
        </is>
      </c>
    </row>
    <row r="1943" ht="15.75" customHeight="1" s="412">
      <c r="A1943" s="199" t="n">
        <v>3818</v>
      </c>
      <c r="B1943" s="200" t="n">
        <v>240</v>
      </c>
      <c r="C1943" s="246" t="n">
        <v>335</v>
      </c>
      <c r="D1943" s="246" t="n">
        <v>14</v>
      </c>
      <c r="E1943" s="46" t="n">
        <v>43591</v>
      </c>
      <c r="F1943" s="246" t="n">
        <v>5262</v>
      </c>
      <c r="G1943" s="247" t="n">
        <v>9070</v>
      </c>
      <c r="H1943" s="248" t="n">
        <v>7923</v>
      </c>
      <c r="I1943" s="246" t="n"/>
      <c r="J1943" s="47">
        <f>+(((G1943-F1943)-(H1943-F1943))/(H1943-F1943))*100</f>
        <v/>
      </c>
      <c r="K1943" s="249" t="n"/>
      <c r="L1943" s="251" t="n"/>
      <c r="M1943" s="251" t="n"/>
      <c r="N1943" s="295" t="n"/>
      <c r="O1943" s="295" t="n"/>
      <c r="P1943" s="207">
        <f>+(((H1943-F1943)/1000)*1000)/10</f>
        <v/>
      </c>
      <c r="Q1943" s="207" t="n"/>
      <c r="R1943" s="26" t="inlineStr">
        <is>
          <t>FALSO</t>
        </is>
      </c>
      <c r="S1943" s="26" t="inlineStr">
        <is>
          <t>FALSO</t>
        </is>
      </c>
      <c r="T1943" s="211" t="n"/>
      <c r="U1943" s="211" t="n"/>
      <c r="V1943" s="290" t="inlineStr">
        <is>
          <t>Plot válido</t>
        </is>
      </c>
    </row>
    <row r="1944" ht="15.75" customHeight="1" s="412">
      <c r="A1944" s="199" t="n">
        <v>4475</v>
      </c>
      <c r="B1944" s="200" t="n">
        <v>181</v>
      </c>
      <c r="C1944" s="246" t="n">
        <v>335</v>
      </c>
      <c r="D1944" s="246" t="n">
        <v>16</v>
      </c>
      <c r="E1944" s="46" t="n">
        <v>43607</v>
      </c>
      <c r="F1944" s="246" t="n">
        <v>5244</v>
      </c>
      <c r="G1944" s="246" t="n">
        <v>7673</v>
      </c>
      <c r="H1944" s="248" t="n">
        <v>7161</v>
      </c>
      <c r="I1944" s="246" t="n">
        <v>2</v>
      </c>
      <c r="J1944" s="47">
        <f>+(((G1944-F1944)-(H1944-F1944))/(H1944-F1944))*100</f>
        <v/>
      </c>
      <c r="K1944" s="249" t="n"/>
      <c r="L1944" s="250">
        <f>AVERAGE(J1944:J1945)</f>
        <v/>
      </c>
      <c r="M1944" s="250">
        <f>_xlfn.STDEV.S(J1944,J1945)</f>
        <v/>
      </c>
      <c r="N1944" s="295" t="n"/>
      <c r="O1944" s="295" t="n"/>
      <c r="P1944" s="207">
        <f>+(((H1944-F1944)/1000)*1000)/10</f>
        <v/>
      </c>
      <c r="Q1944" s="207">
        <f>AVERAGE(P1944:P1945)</f>
        <v/>
      </c>
      <c r="R1944" s="26" t="inlineStr">
        <is>
          <t>FALSO</t>
        </is>
      </c>
      <c r="S1944" s="26" t="inlineStr">
        <is>
          <t>FALSO</t>
        </is>
      </c>
      <c r="T1944" s="211" t="n"/>
      <c r="U1944" s="211" t="n"/>
      <c r="V1944" s="290" t="inlineStr">
        <is>
          <t>Plot válido</t>
        </is>
      </c>
    </row>
    <row r="1945" hidden="1" ht="15.75" customHeight="1" s="412">
      <c r="A1945" s="199" t="n">
        <v>4476</v>
      </c>
      <c r="B1945" s="200" t="n">
        <v>182</v>
      </c>
      <c r="C1945" s="246" t="n">
        <v>335</v>
      </c>
      <c r="D1945" s="246" t="n">
        <v>16</v>
      </c>
      <c r="E1945" s="46" t="n">
        <v>43607</v>
      </c>
      <c r="F1945" s="246" t="n">
        <v>5301</v>
      </c>
      <c r="G1945" s="246" t="n">
        <v>7895</v>
      </c>
      <c r="H1945" s="248" t="n">
        <v>7311</v>
      </c>
      <c r="I1945" s="246" t="n"/>
      <c r="J1945" s="47">
        <f>+(((G1945-F1945)-(H1945-F1945))/(H1945-F1945))*100</f>
        <v/>
      </c>
      <c r="K1945" s="249" t="n"/>
      <c r="L1945" s="251" t="n"/>
      <c r="M1945" s="251" t="n"/>
      <c r="N1945" s="295" t="n"/>
      <c r="O1945" s="295" t="n"/>
      <c r="P1945" s="207">
        <f>+(((H1945-F1945)/1000)*1000)/10</f>
        <v/>
      </c>
      <c r="Q1945" s="207" t="n"/>
      <c r="R1945" s="26" t="inlineStr">
        <is>
          <t>FALSO</t>
        </is>
      </c>
      <c r="S1945" s="26" t="inlineStr">
        <is>
          <t>FALSO</t>
        </is>
      </c>
      <c r="T1945" s="211" t="n"/>
      <c r="U1945" s="211" t="n"/>
      <c r="V1945" s="290" t="inlineStr">
        <is>
          <t>Se descarta</t>
        </is>
      </c>
    </row>
    <row r="1946" hidden="1" ht="15.75" customHeight="1" s="412">
      <c r="A1946" s="199" t="n">
        <v>5121</v>
      </c>
      <c r="B1946" s="200" t="n">
        <v>181</v>
      </c>
      <c r="C1946" s="246" t="n">
        <v>335</v>
      </c>
      <c r="D1946" s="246" t="n">
        <v>18</v>
      </c>
      <c r="E1946" s="46" t="n">
        <v>43626</v>
      </c>
      <c r="F1946" s="246" t="n">
        <v>5244</v>
      </c>
      <c r="G1946" s="246" t="n">
        <v>7848</v>
      </c>
      <c r="H1946" s="248" t="n">
        <v>7366</v>
      </c>
      <c r="I1946" s="246" t="n">
        <v>5</v>
      </c>
      <c r="J1946" s="47">
        <f>+(((G1946-F1946)-(H1946-F1946))/(H1946-F1946))*100</f>
        <v/>
      </c>
      <c r="K1946" s="249" t="n"/>
      <c r="L1946" s="250">
        <f>AVERAGE(J1946:J1947)</f>
        <v/>
      </c>
      <c r="M1946" s="250">
        <f>_xlfn.STDEV.S(J1946,J1947)</f>
        <v/>
      </c>
      <c r="N1946" s="295" t="n"/>
      <c r="O1946" s="295" t="n"/>
      <c r="P1946" s="207">
        <f>+(((H1946-F1946)/1000)*1000)/10</f>
        <v/>
      </c>
      <c r="Q1946" s="207">
        <f>AVERAGE(P1946:P1947)</f>
        <v/>
      </c>
      <c r="R1946" s="26" t="inlineStr">
        <is>
          <t>FALSO</t>
        </is>
      </c>
      <c r="S1946" s="26" t="inlineStr">
        <is>
          <t>FALSO</t>
        </is>
      </c>
      <c r="T1946" s="211" t="n"/>
      <c r="U1946" s="211" t="n"/>
      <c r="V1946" s="290" t="inlineStr">
        <is>
          <t>Se descarta</t>
        </is>
      </c>
    </row>
    <row r="1947" hidden="1" ht="15.75" customHeight="1" s="412">
      <c r="A1947" s="199" t="n">
        <v>5122</v>
      </c>
      <c r="B1947" s="200" t="n">
        <v>182</v>
      </c>
      <c r="C1947" s="246" t="n">
        <v>335</v>
      </c>
      <c r="D1947" s="246" t="n">
        <v>18</v>
      </c>
      <c r="E1947" s="46" t="n">
        <v>43626</v>
      </c>
      <c r="F1947" s="246" t="n">
        <v>5301</v>
      </c>
      <c r="G1947" s="246" t="n">
        <v>7923</v>
      </c>
      <c r="H1947" s="248" t="n">
        <v>7437</v>
      </c>
      <c r="I1947" s="246" t="n"/>
      <c r="J1947" s="47">
        <f>+(((G1947-F1947)-(H1947-F1947))/(H1947-F1947))*100</f>
        <v/>
      </c>
      <c r="K1947" s="249" t="n"/>
      <c r="L1947" s="251" t="n"/>
      <c r="M1947" s="251" t="n"/>
      <c r="N1947" s="295" t="n"/>
      <c r="O1947" s="295" t="n"/>
      <c r="P1947" s="207">
        <f>+(((H1947-F1947)/1000)*1000)/10</f>
        <v/>
      </c>
      <c r="Q1947" s="207" t="n"/>
      <c r="R1947" s="26" t="inlineStr">
        <is>
          <t>FALSO</t>
        </is>
      </c>
      <c r="S1947" s="26" t="inlineStr">
        <is>
          <t>FALSO</t>
        </is>
      </c>
      <c r="T1947" s="211" t="n"/>
      <c r="U1947" s="211" t="n"/>
      <c r="V1947" s="290" t="inlineStr">
        <is>
          <t>Se descarta</t>
        </is>
      </c>
    </row>
    <row r="1948" hidden="1" ht="15.75" customHeight="1" s="412">
      <c r="A1948" s="199" t="n">
        <v>5665</v>
      </c>
      <c r="B1948" s="200" t="n">
        <v>109</v>
      </c>
      <c r="C1948" s="252" t="n">
        <v>335</v>
      </c>
      <c r="D1948" s="252" t="n">
        <v>21</v>
      </c>
      <c r="E1948" s="139" t="n">
        <v>43657</v>
      </c>
      <c r="F1948" s="252" t="n">
        <v>5191</v>
      </c>
      <c r="G1948" s="252" t="n">
        <v>7283</v>
      </c>
      <c r="H1948" s="253" t="n">
        <v>6930</v>
      </c>
      <c r="I1948" s="252" t="n">
        <v>5</v>
      </c>
      <c r="J1948" s="47">
        <f>+(((G1948-F1948)-(H1948-F1948))/(H1948-F1948))*100</f>
        <v/>
      </c>
      <c r="K1948" s="249" t="n"/>
      <c r="L1948" s="250">
        <f>AVERAGE(J1948:J1949)</f>
        <v/>
      </c>
      <c r="M1948" s="250">
        <f>_xlfn.STDEV.S(J1948,J1949)</f>
        <v/>
      </c>
      <c r="N1948" s="295" t="n"/>
      <c r="O1948" s="295" t="n"/>
      <c r="P1948" s="207">
        <f>+(((H1948-F1948)/1000)*1000)/10</f>
        <v/>
      </c>
      <c r="Q1948" s="207">
        <f>AVERAGE(P1948:P1949)</f>
        <v/>
      </c>
      <c r="R1948" s="26" t="inlineStr">
        <is>
          <t>FALSO</t>
        </is>
      </c>
      <c r="S1948" s="26" t="inlineStr">
        <is>
          <t>FALSO</t>
        </is>
      </c>
      <c r="T1948" s="211" t="n"/>
      <c r="U1948" s="211" t="n"/>
      <c r="V1948" s="290" t="inlineStr">
        <is>
          <t>Se descarta</t>
        </is>
      </c>
    </row>
    <row r="1949" hidden="1" ht="15.75" customHeight="1" s="412">
      <c r="A1949" s="199" t="n">
        <v>5666</v>
      </c>
      <c r="B1949" s="200" t="n">
        <v>110</v>
      </c>
      <c r="C1949" s="252" t="n">
        <v>335</v>
      </c>
      <c r="D1949" s="252" t="n">
        <v>21</v>
      </c>
      <c r="E1949" s="139" t="n">
        <v>43657</v>
      </c>
      <c r="F1949" s="252" t="n">
        <v>5243</v>
      </c>
      <c r="G1949" s="252" t="n">
        <v>7159</v>
      </c>
      <c r="H1949" s="253" t="n">
        <v>6837</v>
      </c>
      <c r="I1949" s="252" t="n"/>
      <c r="J1949" s="47">
        <f>+(((G1949-F1949)-(H1949-F1949))/(H1949-F1949))*100</f>
        <v/>
      </c>
      <c r="K1949" s="249" t="n"/>
      <c r="L1949" s="251" t="n"/>
      <c r="M1949" s="251" t="n"/>
      <c r="N1949" s="295" t="n"/>
      <c r="O1949" s="295" t="n"/>
      <c r="P1949" s="207">
        <f>+(((H1949-F1949)/1000)*1000)/10</f>
        <v/>
      </c>
      <c r="Q1949" s="207" t="n"/>
      <c r="R1949" s="26" t="inlineStr">
        <is>
          <t>FALSO</t>
        </is>
      </c>
      <c r="S1949" s="26" t="inlineStr">
        <is>
          <t>FALSO</t>
        </is>
      </c>
      <c r="T1949" s="211" t="n"/>
      <c r="U1949" s="211" t="n"/>
      <c r="V1949" s="290" t="inlineStr">
        <is>
          <t>Se descarta</t>
        </is>
      </c>
    </row>
    <row r="1950" hidden="1" ht="15.75" customHeight="1" s="412">
      <c r="A1950" s="199" t="n">
        <v>6137</v>
      </c>
      <c r="B1950" s="200" t="n">
        <v>192</v>
      </c>
      <c r="C1950" s="252" t="n">
        <v>335</v>
      </c>
      <c r="D1950" s="252" t="n">
        <v>22</v>
      </c>
      <c r="E1950" s="139" t="n">
        <v>43685</v>
      </c>
      <c r="F1950" s="252" t="n">
        <v>5241</v>
      </c>
      <c r="G1950" s="252" t="n">
        <v>7687</v>
      </c>
      <c r="H1950" s="253" t="n">
        <v>7331</v>
      </c>
      <c r="I1950" s="252" t="n">
        <v>6</v>
      </c>
      <c r="J1950" s="47">
        <f>+(((G1950-F1950)-(H1950-F1950))/(H1950-F1950))*100</f>
        <v/>
      </c>
      <c r="K1950" s="249" t="n"/>
      <c r="L1950" s="250">
        <f>AVERAGE(J1950:J1951)</f>
        <v/>
      </c>
      <c r="M1950" s="250">
        <f>_xlfn.STDEV.S(J1950,J1951)</f>
        <v/>
      </c>
      <c r="N1950" s="295" t="n"/>
      <c r="O1950" s="295" t="n"/>
      <c r="P1950" s="207">
        <f>+(((H1950-F1950)/1000)*1000)/10</f>
        <v/>
      </c>
      <c r="Q1950" s="207">
        <f>AVERAGE(P1950:P1951)</f>
        <v/>
      </c>
      <c r="R1950" s="26" t="inlineStr">
        <is>
          <t>FALSO</t>
        </is>
      </c>
      <c r="S1950" s="26" t="inlineStr">
        <is>
          <t>FALSO</t>
        </is>
      </c>
      <c r="T1950" s="211" t="n"/>
      <c r="U1950" s="211" t="n"/>
      <c r="V1950" s="290" t="inlineStr">
        <is>
          <t>Se descarta</t>
        </is>
      </c>
    </row>
    <row r="1951" hidden="1" ht="15.75" customHeight="1" s="412">
      <c r="A1951" s="199" t="n">
        <v>6138</v>
      </c>
      <c r="B1951" s="200" t="n">
        <v>192</v>
      </c>
      <c r="C1951" s="252" t="n">
        <v>335</v>
      </c>
      <c r="D1951" s="252" t="n">
        <v>22</v>
      </c>
      <c r="E1951" s="139" t="n">
        <v>43685</v>
      </c>
      <c r="F1951" s="252" t="n">
        <v>5241</v>
      </c>
      <c r="G1951" s="252" t="n">
        <v>7786</v>
      </c>
      <c r="H1951" s="253" t="n">
        <v>7428</v>
      </c>
      <c r="I1951" s="252" t="n"/>
      <c r="J1951" s="47">
        <f>+(((G1951-F1951)-(H1951-F1951))/(H1951-F1951))*100</f>
        <v/>
      </c>
      <c r="K1951" s="249" t="n"/>
      <c r="L1951" s="251" t="n"/>
      <c r="M1951" s="251" t="n"/>
      <c r="N1951" s="295" t="n"/>
      <c r="O1951" s="295" t="n"/>
      <c r="P1951" s="207">
        <f>+(((H1951-F1951)/1000)*1000)/10</f>
        <v/>
      </c>
      <c r="Q1951" s="207" t="n"/>
      <c r="R1951" s="26" t="inlineStr">
        <is>
          <t>FALSO</t>
        </is>
      </c>
      <c r="S1951" s="26" t="inlineStr">
        <is>
          <t>FALSO</t>
        </is>
      </c>
      <c r="T1951" s="211" t="n"/>
      <c r="U1951" s="211" t="n"/>
      <c r="V1951" s="290" t="inlineStr">
        <is>
          <t>Se descarta</t>
        </is>
      </c>
    </row>
    <row r="1952" hidden="1" ht="15.75" customHeight="1" s="412">
      <c r="A1952" s="199" t="n">
        <v>3819</v>
      </c>
      <c r="B1952" s="200" t="n">
        <v>241</v>
      </c>
      <c r="C1952" s="246" t="n">
        <v>336</v>
      </c>
      <c r="D1952" s="246" t="n">
        <v>14</v>
      </c>
      <c r="E1952" s="46" t="n">
        <v>43591</v>
      </c>
      <c r="F1952" s="246" t="n">
        <v>5180</v>
      </c>
      <c r="G1952" s="247" t="n">
        <v>8794</v>
      </c>
      <c r="H1952" s="248" t="n">
        <v>7498</v>
      </c>
      <c r="I1952" s="246" t="n">
        <v>2</v>
      </c>
      <c r="J1952" s="47">
        <f>+(((G1952-F1952)-(H1952-F1952))/(H1952-F1952))*100</f>
        <v/>
      </c>
      <c r="K1952" s="249" t="inlineStr">
        <is>
          <t>1/2</t>
        </is>
      </c>
      <c r="L1952" s="250">
        <f>AVERAGE(J1952:J1953)</f>
        <v/>
      </c>
      <c r="M1952" s="250">
        <f>_xlfn.STDEV.S(J1952,J1953)</f>
        <v/>
      </c>
      <c r="N1952" s="295" t="n">
        <v>2</v>
      </c>
      <c r="O1952" s="295" t="n"/>
      <c r="P1952" s="207">
        <f>+(((H1952-F1952)/1000)*1000)/10</f>
        <v/>
      </c>
      <c r="Q1952" s="207">
        <f>AVERAGE(P1952:P1953)</f>
        <v/>
      </c>
      <c r="R1952" s="26" t="inlineStr">
        <is>
          <t>FALSO</t>
        </is>
      </c>
      <c r="S1952" s="26" t="inlineStr">
        <is>
          <t>FALSO</t>
        </is>
      </c>
      <c r="T1952" s="211" t="n"/>
      <c r="U1952" s="211" t="n"/>
      <c r="V1952" s="290" t="inlineStr">
        <is>
          <t>Se descarta</t>
        </is>
      </c>
    </row>
    <row r="1953" hidden="1" ht="15.75" customHeight="1" s="412">
      <c r="A1953" s="199" t="n">
        <v>3820</v>
      </c>
      <c r="B1953" s="200" t="n">
        <v>242</v>
      </c>
      <c r="C1953" s="246" t="n">
        <v>336</v>
      </c>
      <c r="D1953" s="246" t="n">
        <v>14</v>
      </c>
      <c r="E1953" s="46" t="n">
        <v>43591</v>
      </c>
      <c r="F1953" s="246" t="n">
        <v>5268</v>
      </c>
      <c r="G1953" s="247" t="n">
        <v>8501</v>
      </c>
      <c r="H1953" s="248" t="n">
        <v>7337</v>
      </c>
      <c r="I1953" s="246" t="n"/>
      <c r="J1953" s="47">
        <f>+(((G1953-F1953)-(H1953-F1953))/(H1953-F1953))*100</f>
        <v/>
      </c>
      <c r="K1953" s="249" t="n"/>
      <c r="L1953" s="251" t="n"/>
      <c r="M1953" s="251" t="n"/>
      <c r="N1953" s="295" t="n"/>
      <c r="O1953" s="295" t="n"/>
      <c r="P1953" s="207">
        <f>+(((H1953-F1953)/1000)*1000)/10</f>
        <v/>
      </c>
      <c r="Q1953" s="207" t="n"/>
      <c r="R1953" s="26" t="inlineStr">
        <is>
          <t>FALSO</t>
        </is>
      </c>
      <c r="S1953" s="26" t="inlineStr">
        <is>
          <t>FALSO</t>
        </is>
      </c>
      <c r="T1953" s="211" t="n"/>
      <c r="U1953" s="211" t="n"/>
      <c r="V1953" s="290" t="inlineStr">
        <is>
          <t>Se descarta</t>
        </is>
      </c>
    </row>
    <row r="1954" hidden="1" ht="15.75" customHeight="1" s="412">
      <c r="A1954" s="199" t="n">
        <v>4477</v>
      </c>
      <c r="B1954" s="200" t="n">
        <v>183</v>
      </c>
      <c r="C1954" s="246" t="n">
        <v>336</v>
      </c>
      <c r="D1954" s="246" t="n">
        <v>16</v>
      </c>
      <c r="E1954" s="46" t="n">
        <v>43607</v>
      </c>
      <c r="F1954" s="246" t="n">
        <v>5192</v>
      </c>
      <c r="G1954" s="246" t="n">
        <v>8343</v>
      </c>
      <c r="H1954" s="248" t="n">
        <v>7474</v>
      </c>
      <c r="I1954" s="246" t="n">
        <v>2</v>
      </c>
      <c r="J1954" s="47">
        <f>+(((G1954-F1954)-(H1954-F1954))/(H1954-F1954))*100</f>
        <v/>
      </c>
      <c r="K1954" s="249" t="inlineStr">
        <is>
          <t>MF</t>
        </is>
      </c>
      <c r="L1954" s="250">
        <f>AVERAGE(J1954:J1955)</f>
        <v/>
      </c>
      <c r="M1954" s="250">
        <f>_xlfn.STDEV.S(J1954,J1955)</f>
        <v/>
      </c>
      <c r="N1954" s="295" t="n"/>
      <c r="O1954" s="295" t="n"/>
      <c r="P1954" s="207">
        <f>+(((H1954-F1954)/1000)*1000)/10</f>
        <v/>
      </c>
      <c r="Q1954" s="207">
        <f>AVERAGE(P1954:P1955)</f>
        <v/>
      </c>
      <c r="R1954" s="26" t="inlineStr">
        <is>
          <t>VERDADERO</t>
        </is>
      </c>
      <c r="S1954" s="26" t="inlineStr">
        <is>
          <t>FALSO</t>
        </is>
      </c>
      <c r="T1954" s="211" t="n"/>
      <c r="U1954" s="211" t="n"/>
      <c r="V1954" s="290" t="inlineStr">
        <is>
          <t>Se descarta</t>
        </is>
      </c>
    </row>
    <row r="1955" hidden="1" ht="15.75" customHeight="1" s="412">
      <c r="A1955" s="199" t="n">
        <v>4478</v>
      </c>
      <c r="B1955" s="200" t="n">
        <v>184</v>
      </c>
      <c r="C1955" s="246" t="n">
        <v>336</v>
      </c>
      <c r="D1955" s="246" t="n">
        <v>16</v>
      </c>
      <c r="E1955" s="46" t="n">
        <v>43607</v>
      </c>
      <c r="F1955" s="246" t="n">
        <v>5243</v>
      </c>
      <c r="G1955" s="246" t="n">
        <v>8363</v>
      </c>
      <c r="H1955" s="248" t="n">
        <v>7497</v>
      </c>
      <c r="I1955" s="246" t="n"/>
      <c r="J1955" s="47">
        <f>+(((G1955-F1955)-(H1955-F1955))/(H1955-F1955))*100</f>
        <v/>
      </c>
      <c r="K1955" s="249" t="n"/>
      <c r="L1955" s="251" t="n"/>
      <c r="M1955" s="251" t="n"/>
      <c r="N1955" s="295" t="n"/>
      <c r="O1955" s="295" t="n"/>
      <c r="P1955" s="207">
        <f>+(((H1955-F1955)/1000)*1000)/10</f>
        <v/>
      </c>
      <c r="Q1955" s="207" t="n"/>
      <c r="R1955" s="26" t="inlineStr">
        <is>
          <t>FALSO</t>
        </is>
      </c>
      <c r="S1955" s="26" t="inlineStr">
        <is>
          <t>FALSO</t>
        </is>
      </c>
      <c r="T1955" s="211" t="n"/>
      <c r="U1955" s="211" t="n"/>
      <c r="V1955" s="290" t="inlineStr">
        <is>
          <t>Se descarta</t>
        </is>
      </c>
    </row>
    <row r="1956" hidden="1" ht="15.75" customHeight="1" s="412">
      <c r="A1956" s="199" t="n">
        <v>5123</v>
      </c>
      <c r="B1956" s="200" t="n">
        <v>183</v>
      </c>
      <c r="C1956" s="246" t="n">
        <v>336</v>
      </c>
      <c r="D1956" s="246" t="n">
        <v>18</v>
      </c>
      <c r="E1956" s="46" t="n">
        <v>43626</v>
      </c>
      <c r="F1956" s="246" t="n">
        <v>5192</v>
      </c>
      <c r="G1956" s="246" t="n">
        <v>7990</v>
      </c>
      <c r="H1956" s="248" t="n">
        <v>7388</v>
      </c>
      <c r="I1956" s="246" t="n">
        <v>10</v>
      </c>
      <c r="J1956" s="47">
        <f>+(((G1956-F1956)-(H1956-F1956))/(H1956-F1956))*100</f>
        <v/>
      </c>
      <c r="K1956" s="249" t="n"/>
      <c r="L1956" s="250">
        <f>AVERAGE(J1956:J1957)</f>
        <v/>
      </c>
      <c r="M1956" s="250">
        <f>_xlfn.STDEV.S(J1956,J1957)</f>
        <v/>
      </c>
      <c r="N1956" s="295" t="n"/>
      <c r="O1956" s="295" t="n"/>
      <c r="P1956" s="207">
        <f>+(((H1956-F1956)/1000)*1000)/10</f>
        <v/>
      </c>
      <c r="Q1956" s="207">
        <f>AVERAGE(P1956:P1957)</f>
        <v/>
      </c>
      <c r="R1956" s="26" t="inlineStr">
        <is>
          <t>FALSO</t>
        </is>
      </c>
      <c r="S1956" s="26" t="inlineStr">
        <is>
          <t>FALSO</t>
        </is>
      </c>
      <c r="T1956" s="211" t="n"/>
      <c r="U1956" s="211" t="n"/>
      <c r="V1956" s="290" t="inlineStr">
        <is>
          <t>Se descarta</t>
        </is>
      </c>
    </row>
    <row r="1957" ht="15.75" customHeight="1" s="412">
      <c r="A1957" s="199" t="n">
        <v>5124</v>
      </c>
      <c r="B1957" s="200" t="n">
        <v>184</v>
      </c>
      <c r="C1957" s="246" t="n">
        <v>336</v>
      </c>
      <c r="D1957" s="246" t="n">
        <v>18</v>
      </c>
      <c r="E1957" s="46" t="n">
        <v>43626</v>
      </c>
      <c r="F1957" s="246" t="n">
        <v>5243</v>
      </c>
      <c r="G1957" s="246" t="n">
        <v>8080</v>
      </c>
      <c r="H1957" s="248" t="n">
        <v>7476</v>
      </c>
      <c r="I1957" s="246" t="n"/>
      <c r="J1957" s="47">
        <f>+(((G1957-F1957)-(H1957-F1957))/(H1957-F1957))*100</f>
        <v/>
      </c>
      <c r="K1957" s="249" t="n"/>
      <c r="L1957" s="251" t="n"/>
      <c r="M1957" s="251" t="n"/>
      <c r="N1957" s="295" t="n"/>
      <c r="O1957" s="295" t="n"/>
      <c r="P1957" s="207">
        <f>+(((H1957-F1957)/1000)*1000)/10</f>
        <v/>
      </c>
      <c r="Q1957" s="207" t="n"/>
      <c r="R1957" s="26" t="inlineStr">
        <is>
          <t>FALSO</t>
        </is>
      </c>
      <c r="S1957" s="26" t="inlineStr">
        <is>
          <t>FALSO</t>
        </is>
      </c>
      <c r="T1957" s="211" t="n"/>
      <c r="U1957" s="211" t="n"/>
      <c r="V1957" s="290" t="inlineStr">
        <is>
          <t>Plot válido</t>
        </is>
      </c>
    </row>
    <row r="1958" ht="15.75" customHeight="1" s="412">
      <c r="A1958" s="199" t="n">
        <v>5667</v>
      </c>
      <c r="B1958" s="200" t="n">
        <v>111</v>
      </c>
      <c r="C1958" s="252" t="n">
        <v>336</v>
      </c>
      <c r="D1958" s="252" t="n">
        <v>21</v>
      </c>
      <c r="E1958" s="139" t="n">
        <v>43657</v>
      </c>
      <c r="F1958" s="252" t="n">
        <v>5213</v>
      </c>
      <c r="G1958" s="252" t="n">
        <v>8238</v>
      </c>
      <c r="H1958" s="253" t="n">
        <v>7643</v>
      </c>
      <c r="I1958" s="252" t="n">
        <v>10</v>
      </c>
      <c r="J1958" s="47">
        <f>+(((G1958-F1958)-(H1958-F1958))/(H1958-F1958))*100</f>
        <v/>
      </c>
      <c r="K1958" s="249" t="n"/>
      <c r="L1958" s="250">
        <f>AVERAGE(J1958:J1959)</f>
        <v/>
      </c>
      <c r="M1958" s="250">
        <f>_xlfn.STDEV.S(J1958,J1959)</f>
        <v/>
      </c>
      <c r="N1958" s="295" t="n"/>
      <c r="O1958" s="295" t="n"/>
      <c r="P1958" s="207">
        <f>+(((H1958-F1958)/1000)*1000)/10</f>
        <v/>
      </c>
      <c r="Q1958" s="207">
        <f>AVERAGE(P1958:P1959)</f>
        <v/>
      </c>
      <c r="R1958" s="26" t="inlineStr">
        <is>
          <t>FALSO</t>
        </is>
      </c>
      <c r="S1958" s="26" t="inlineStr">
        <is>
          <t>FALSO</t>
        </is>
      </c>
      <c r="T1958" s="211" t="n"/>
      <c r="U1958" s="211" t="n"/>
      <c r="V1958" s="290" t="inlineStr">
        <is>
          <t>Plot válido</t>
        </is>
      </c>
    </row>
    <row r="1959" ht="15.75" customHeight="1" s="412">
      <c r="A1959" s="199" t="n">
        <v>5668</v>
      </c>
      <c r="B1959" s="200" t="n">
        <v>112</v>
      </c>
      <c r="C1959" s="252" t="n">
        <v>336</v>
      </c>
      <c r="D1959" s="252" t="n">
        <v>21</v>
      </c>
      <c r="E1959" s="139" t="n">
        <v>43657</v>
      </c>
      <c r="F1959" s="252" t="n">
        <v>5197</v>
      </c>
      <c r="G1959" s="252" t="n">
        <v>8131</v>
      </c>
      <c r="H1959" s="253" t="n">
        <v>7560</v>
      </c>
      <c r="I1959" s="252" t="n"/>
      <c r="J1959" s="47">
        <f>+(((G1959-F1959)-(H1959-F1959))/(H1959-F1959))*100</f>
        <v/>
      </c>
      <c r="K1959" s="249" t="n"/>
      <c r="L1959" s="251" t="n"/>
      <c r="M1959" s="251" t="n"/>
      <c r="N1959" s="295" t="n"/>
      <c r="O1959" s="295" t="n"/>
      <c r="P1959" s="207">
        <f>+(((H1959-F1959)/1000)*1000)/10</f>
        <v/>
      </c>
      <c r="Q1959" s="207" t="n"/>
      <c r="R1959" s="26" t="inlineStr">
        <is>
          <t>FALSO</t>
        </is>
      </c>
      <c r="S1959" s="26" t="inlineStr">
        <is>
          <t>FALSO</t>
        </is>
      </c>
      <c r="T1959" s="211" t="n"/>
      <c r="U1959" s="211" t="n"/>
      <c r="V1959" s="290" t="inlineStr">
        <is>
          <t>Plot válido</t>
        </is>
      </c>
    </row>
    <row r="1960" ht="15.75" customHeight="1" s="412">
      <c r="A1960" s="199" t="n">
        <v>6139</v>
      </c>
      <c r="B1960" s="200" t="n">
        <v>193</v>
      </c>
      <c r="C1960" s="252" t="n">
        <v>336</v>
      </c>
      <c r="D1960" s="252" t="n">
        <v>22</v>
      </c>
      <c r="E1960" s="139" t="n">
        <v>43685</v>
      </c>
      <c r="F1960" s="252" t="n">
        <v>5263</v>
      </c>
      <c r="G1960" s="252" t="n">
        <v>8223</v>
      </c>
      <c r="H1960" s="253" t="n">
        <v>7769</v>
      </c>
      <c r="I1960" s="252" t="n">
        <v>10</v>
      </c>
      <c r="J1960" s="47">
        <f>+(((G1960-F1960)-(H1960-F1960))/(H1960-F1960))*100</f>
        <v/>
      </c>
      <c r="K1960" s="249" t="n"/>
      <c r="L1960" s="250">
        <f>AVERAGE(J1960:J1961)</f>
        <v/>
      </c>
      <c r="M1960" s="250">
        <f>_xlfn.STDEV.S(J1960,J1961)</f>
        <v/>
      </c>
      <c r="N1960" s="295" t="n"/>
      <c r="O1960" s="295" t="n"/>
      <c r="P1960" s="207">
        <f>+(((H1960-F1960)/1000)*1000)/10</f>
        <v/>
      </c>
      <c r="Q1960" s="207">
        <f>AVERAGE(P1960:P1961)</f>
        <v/>
      </c>
      <c r="R1960" s="26" t="inlineStr">
        <is>
          <t>FALSO</t>
        </is>
      </c>
      <c r="S1960" s="26" t="inlineStr">
        <is>
          <t>FALSO</t>
        </is>
      </c>
      <c r="T1960" s="211" t="n"/>
      <c r="U1960" s="211" t="n"/>
      <c r="V1960" s="290" t="inlineStr">
        <is>
          <t>Plot válido</t>
        </is>
      </c>
    </row>
    <row r="1961" ht="15.75" customHeight="1" s="412">
      <c r="A1961" s="199" t="n">
        <v>6140</v>
      </c>
      <c r="B1961" s="200" t="n">
        <v>193</v>
      </c>
      <c r="C1961" s="252" t="n">
        <v>336</v>
      </c>
      <c r="D1961" s="252" t="n">
        <v>22</v>
      </c>
      <c r="E1961" s="139" t="n">
        <v>43685</v>
      </c>
      <c r="F1961" s="252" t="n">
        <v>5263</v>
      </c>
      <c r="G1961" s="252" t="n">
        <v>7839</v>
      </c>
      <c r="H1961" s="253" t="n">
        <v>7441</v>
      </c>
      <c r="I1961" s="252" t="n"/>
      <c r="J1961" s="47">
        <f>+(((G1961-F1961)-(H1961-F1961))/(H1961-F1961))*100</f>
        <v/>
      </c>
      <c r="K1961" s="249" t="n"/>
      <c r="L1961" s="251" t="n"/>
      <c r="M1961" s="251" t="n"/>
      <c r="N1961" s="295" t="n"/>
      <c r="O1961" s="295" t="n"/>
      <c r="P1961" s="207">
        <f>+(((H1961-F1961)/1000)*1000)/10</f>
        <v/>
      </c>
      <c r="Q1961" s="207" t="n"/>
      <c r="R1961" s="26" t="inlineStr">
        <is>
          <t>FALSO</t>
        </is>
      </c>
      <c r="S1961" s="26" t="inlineStr">
        <is>
          <t>FALSO</t>
        </is>
      </c>
      <c r="T1961" s="211" t="n"/>
      <c r="U1961" s="211" t="n"/>
      <c r="V1961" s="290" t="inlineStr">
        <is>
          <t>Plot válido</t>
        </is>
      </c>
    </row>
    <row r="1962" ht="15.75" customHeight="1" s="412">
      <c r="A1962" s="199" t="n">
        <v>3459</v>
      </c>
      <c r="B1962" s="200" t="n">
        <v>215</v>
      </c>
      <c r="C1962" s="255" t="n">
        <v>337</v>
      </c>
      <c r="D1962" s="255" t="n">
        <v>13</v>
      </c>
      <c r="E1962" s="58" t="n">
        <v>43587</v>
      </c>
      <c r="F1962" s="255" t="n">
        <v>5148</v>
      </c>
      <c r="G1962" s="255" t="n">
        <v>8355</v>
      </c>
      <c r="H1962" s="256" t="n">
        <v>6522</v>
      </c>
      <c r="I1962" s="255" t="n">
        <v>1</v>
      </c>
      <c r="J1962" s="59">
        <f>+(((G1962-F1962)-(H1962-F1962))/(H1962-F1962))*100</f>
        <v/>
      </c>
      <c r="K1962" s="257" t="inlineStr">
        <is>
          <t>26/4</t>
        </is>
      </c>
      <c r="L1962" s="258">
        <f>AVERAGE(J1962:J1963)</f>
        <v/>
      </c>
      <c r="M1962" s="258">
        <f>_xlfn.STDEV.S(J1962,J1963)</f>
        <v/>
      </c>
      <c r="N1962" s="295" t="n">
        <v>1</v>
      </c>
      <c r="O1962" s="295" t="n"/>
      <c r="P1962" s="207">
        <f>+(((H1962-F1962)/1000)*1000)/10</f>
        <v/>
      </c>
      <c r="Q1962" s="207">
        <f>AVERAGE(P1962:P1963)</f>
        <v/>
      </c>
      <c r="R1962" s="26" t="inlineStr">
        <is>
          <t>FALSO</t>
        </is>
      </c>
      <c r="S1962" s="26" t="inlineStr">
        <is>
          <t>FALSO</t>
        </is>
      </c>
      <c r="T1962" s="211" t="n"/>
      <c r="U1962" s="211" t="n"/>
      <c r="V1962" s="290" t="inlineStr">
        <is>
          <t>Plot válido</t>
        </is>
      </c>
    </row>
    <row r="1963" ht="15.75" customHeight="1" s="412">
      <c r="A1963" s="199" t="n">
        <v>3460</v>
      </c>
      <c r="B1963" s="200" t="n">
        <v>216</v>
      </c>
      <c r="C1963" s="255" t="n">
        <v>337</v>
      </c>
      <c r="D1963" s="255" t="n">
        <v>13</v>
      </c>
      <c r="E1963" s="58" t="n">
        <v>43587</v>
      </c>
      <c r="F1963" s="255" t="n">
        <v>5240</v>
      </c>
      <c r="G1963" s="255" t="n">
        <v>8428</v>
      </c>
      <c r="H1963" s="256" t="n">
        <v>7636</v>
      </c>
      <c r="I1963" s="255" t="n"/>
      <c r="J1963" s="59">
        <f>+(((G1963-F1963)-(H1963-F1963))/(H1963-F1963))*100</f>
        <v/>
      </c>
      <c r="K1963" s="257" t="n"/>
      <c r="L1963" s="259" t="n"/>
      <c r="M1963" s="259" t="n"/>
      <c r="N1963" s="295" t="n"/>
      <c r="O1963" s="295" t="n"/>
      <c r="P1963" s="207">
        <f>+(((H1963-F1963)/1000)*1000)/10</f>
        <v/>
      </c>
      <c r="Q1963" s="207" t="n"/>
      <c r="R1963" s="26" t="inlineStr">
        <is>
          <t>FALSO</t>
        </is>
      </c>
      <c r="S1963" s="26" t="inlineStr">
        <is>
          <t>FALSO</t>
        </is>
      </c>
      <c r="T1963" s="211" t="n"/>
      <c r="U1963" s="211" t="n"/>
      <c r="V1963" s="290" t="inlineStr">
        <is>
          <t>Plot válido</t>
        </is>
      </c>
    </row>
    <row r="1964" ht="15.75" customHeight="1" s="412">
      <c r="A1964" s="199" t="n">
        <v>4181</v>
      </c>
      <c r="B1964" s="200" t="n">
        <v>211</v>
      </c>
      <c r="C1964" s="255" t="n">
        <v>337</v>
      </c>
      <c r="D1964" s="255" t="n">
        <v>15</v>
      </c>
      <c r="E1964" s="58" t="n">
        <v>43599</v>
      </c>
      <c r="F1964" s="255" t="n">
        <v>5194</v>
      </c>
      <c r="G1964" s="255" t="n">
        <v>7400</v>
      </c>
      <c r="H1964" s="256" t="n">
        <v>7002</v>
      </c>
      <c r="I1964" s="255" t="n"/>
      <c r="J1964" s="59">
        <f>+(((G1964-F1964)-(H1964-F1964))/(H1964-F1964))*100</f>
        <v/>
      </c>
      <c r="K1964" s="260" t="n"/>
      <c r="L1964" s="258">
        <f>AVERAGE(J1964:J1965)</f>
        <v/>
      </c>
      <c r="M1964" s="258">
        <f>_xlfn.STDEV.S(J1964,J1965)</f>
        <v/>
      </c>
      <c r="N1964" s="295" t="n"/>
      <c r="O1964" s="295" t="n"/>
      <c r="P1964" s="207">
        <f>+(((H1964-F1964)/1000)*1000)/10</f>
        <v/>
      </c>
      <c r="Q1964" s="207">
        <f>AVERAGE(P1964:P1965)</f>
        <v/>
      </c>
      <c r="R1964" s="26" t="inlineStr">
        <is>
          <t>FALSO</t>
        </is>
      </c>
      <c r="S1964" s="26" t="inlineStr">
        <is>
          <t>FALSO</t>
        </is>
      </c>
      <c r="T1964" s="211" t="n"/>
      <c r="U1964" s="211" t="n"/>
      <c r="V1964" s="290" t="inlineStr">
        <is>
          <t>Plot válido</t>
        </is>
      </c>
    </row>
    <row r="1965" ht="15.75" customHeight="1" s="412">
      <c r="A1965" s="199" t="n">
        <v>4182</v>
      </c>
      <c r="B1965" s="200" t="n">
        <v>212</v>
      </c>
      <c r="C1965" s="255" t="n">
        <v>337</v>
      </c>
      <c r="D1965" s="255" t="n">
        <v>15</v>
      </c>
      <c r="E1965" s="58" t="n">
        <v>43599</v>
      </c>
      <c r="F1965" s="255" t="n">
        <v>5225</v>
      </c>
      <c r="G1965" s="255" t="n">
        <v>7650</v>
      </c>
      <c r="H1965" s="256" t="n">
        <v>7211</v>
      </c>
      <c r="I1965" s="255" t="n"/>
      <c r="J1965" s="59">
        <f>+(((G1965-F1965)-(H1965-F1965))/(H1965-F1965))*100</f>
        <v/>
      </c>
      <c r="K1965" s="260" t="n"/>
      <c r="L1965" s="259" t="n"/>
      <c r="M1965" s="259" t="n"/>
      <c r="N1965" s="295" t="n"/>
      <c r="O1965" s="295" t="n"/>
      <c r="P1965" s="207">
        <f>+(((H1965-F1965)/1000)*1000)/10</f>
        <v/>
      </c>
      <c r="Q1965" s="207" t="n"/>
      <c r="R1965" s="26" t="inlineStr">
        <is>
          <t>FALSO</t>
        </is>
      </c>
      <c r="S1965" s="26" t="inlineStr">
        <is>
          <t>FALSO</t>
        </is>
      </c>
      <c r="T1965" s="211" t="n"/>
      <c r="U1965" s="211" t="n"/>
      <c r="V1965" s="290" t="inlineStr">
        <is>
          <t>Plot válido</t>
        </is>
      </c>
    </row>
    <row r="1966" ht="15.75" customHeight="1" s="412">
      <c r="A1966" s="199" t="n">
        <v>4827</v>
      </c>
      <c r="B1966" s="200" t="n">
        <v>211</v>
      </c>
      <c r="C1966" s="255" t="n">
        <v>337</v>
      </c>
      <c r="D1966" s="255" t="n">
        <v>17</v>
      </c>
      <c r="E1966" s="58" t="n">
        <v>43619</v>
      </c>
      <c r="F1966" s="255" t="n">
        <v>5194</v>
      </c>
      <c r="G1966" s="255" t="n">
        <v>7554</v>
      </c>
      <c r="H1966" s="256" t="n">
        <v>7108</v>
      </c>
      <c r="I1966" s="255" t="n"/>
      <c r="J1966" s="59">
        <f>+(((G1966-F1966)-(H1966-F1966))/(H1966-F1966))*100</f>
        <v/>
      </c>
      <c r="K1966" s="257" t="n"/>
      <c r="L1966" s="258">
        <f>AVERAGE(J1966:J1967)</f>
        <v/>
      </c>
      <c r="M1966" s="258">
        <f>_xlfn.STDEV.S(J1966,J1967)</f>
        <v/>
      </c>
      <c r="N1966" s="295" t="n"/>
      <c r="O1966" s="295" t="n"/>
      <c r="P1966" s="207">
        <f>+(((H1966-F1966)/1000)*1000)/10</f>
        <v/>
      </c>
      <c r="Q1966" s="207">
        <f>AVERAGE(P1966:P1967)</f>
        <v/>
      </c>
      <c r="R1966" s="26" t="inlineStr">
        <is>
          <t>FALSO</t>
        </is>
      </c>
      <c r="S1966" s="26" t="inlineStr">
        <is>
          <t>FALSO</t>
        </is>
      </c>
      <c r="T1966" s="211" t="n"/>
      <c r="U1966" s="211" t="n"/>
      <c r="V1966" s="290" t="inlineStr">
        <is>
          <t>Plot válido</t>
        </is>
      </c>
    </row>
    <row r="1967" ht="15.75" customHeight="1" s="412">
      <c r="A1967" s="199" t="n">
        <v>4828</v>
      </c>
      <c r="B1967" s="200" t="n">
        <v>212</v>
      </c>
      <c r="C1967" s="255" t="n">
        <v>337</v>
      </c>
      <c r="D1967" s="255" t="n">
        <v>17</v>
      </c>
      <c r="E1967" s="58" t="n">
        <v>43619</v>
      </c>
      <c r="F1967" s="255" t="n">
        <v>5225</v>
      </c>
      <c r="G1967" s="255" t="n">
        <v>7480</v>
      </c>
      <c r="H1967" s="256" t="n">
        <v>7048</v>
      </c>
      <c r="I1967" s="255" t="n"/>
      <c r="J1967" s="59">
        <f>+(((G1967-F1967)-(H1967-F1967))/(H1967-F1967))*100</f>
        <v/>
      </c>
      <c r="K1967" s="257" t="n"/>
      <c r="L1967" s="259" t="n"/>
      <c r="M1967" s="259" t="n"/>
      <c r="N1967" s="295" t="n"/>
      <c r="O1967" s="295" t="n"/>
      <c r="P1967" s="207">
        <f>+(((H1967-F1967)/1000)*1000)/10</f>
        <v/>
      </c>
      <c r="Q1967" s="207" t="n"/>
      <c r="R1967" s="26" t="inlineStr">
        <is>
          <t>FALSO</t>
        </is>
      </c>
      <c r="S1967" s="26" t="inlineStr">
        <is>
          <t>FALSO</t>
        </is>
      </c>
      <c r="T1967" s="211" t="n"/>
      <c r="U1967" s="211" t="n"/>
      <c r="V1967" s="290" t="inlineStr">
        <is>
          <t>Plot válido</t>
        </is>
      </c>
    </row>
    <row r="1968" ht="15.75" customHeight="1" s="412">
      <c r="A1968" s="199" t="n">
        <v>5411</v>
      </c>
      <c r="B1968" s="200" t="n">
        <v>149</v>
      </c>
      <c r="C1968" s="252" t="n">
        <v>337</v>
      </c>
      <c r="D1968" s="252" t="n">
        <v>19</v>
      </c>
      <c r="E1968" s="139" t="n">
        <v>43637</v>
      </c>
      <c r="F1968" s="252" t="n">
        <v>5222</v>
      </c>
      <c r="G1968" s="252" t="n">
        <v>7655</v>
      </c>
      <c r="H1968" s="253" t="n">
        <v>7134</v>
      </c>
      <c r="I1968" s="252" t="n">
        <v>7</v>
      </c>
      <c r="J1968" s="261">
        <f>+(((G1968-F1968)-(H1968-F1968))/(H1968-F1968))*100</f>
        <v/>
      </c>
      <c r="K1968" s="262" t="n"/>
      <c r="L1968" s="263">
        <f>AVERAGE(J1968:J1969)</f>
        <v/>
      </c>
      <c r="M1968" s="263">
        <f>_xlfn.STDEV.S(J1968,J1969)</f>
        <v/>
      </c>
      <c r="N1968" s="295" t="n"/>
      <c r="O1968" s="295" t="n"/>
      <c r="P1968" s="207">
        <f>+(((H1968-F1968)/1000)*1000)/10</f>
        <v/>
      </c>
      <c r="Q1968" s="207">
        <f>AVERAGE(P1968:P1969)</f>
        <v/>
      </c>
      <c r="R1968" s="26" t="inlineStr">
        <is>
          <t>FALSO</t>
        </is>
      </c>
      <c r="S1968" s="26" t="inlineStr">
        <is>
          <t>FALSO</t>
        </is>
      </c>
      <c r="T1968" s="211" t="n"/>
      <c r="U1968" s="211" t="n"/>
      <c r="V1968" s="290" t="inlineStr">
        <is>
          <t>Plot válido</t>
        </is>
      </c>
    </row>
    <row r="1969" ht="15.75" customHeight="1" s="412">
      <c r="A1969" s="199" t="n">
        <v>5412</v>
      </c>
      <c r="B1969" s="200" t="n">
        <v>150</v>
      </c>
      <c r="C1969" s="252" t="n">
        <v>337</v>
      </c>
      <c r="D1969" s="252" t="n">
        <v>19</v>
      </c>
      <c r="E1969" s="139" t="n">
        <v>43637</v>
      </c>
      <c r="F1969" s="252" t="n">
        <v>5188</v>
      </c>
      <c r="G1969" s="252" t="n">
        <v>7656</v>
      </c>
      <c r="H1969" s="253" t="n">
        <v>7129</v>
      </c>
      <c r="I1969" s="252" t="n"/>
      <c r="J1969" s="261">
        <f>+(((G1969-F1969)-(H1969-F1969))/(H1969-F1969))*100</f>
        <v/>
      </c>
      <c r="K1969" s="262" t="n"/>
      <c r="L1969" s="207" t="n"/>
      <c r="M1969" s="207" t="n"/>
      <c r="N1969" s="295" t="n"/>
      <c r="O1969" s="295" t="n"/>
      <c r="P1969" s="207">
        <f>+(((H1969-F1969)/1000)*1000)/10</f>
        <v/>
      </c>
      <c r="Q1969" s="207" t="n"/>
      <c r="R1969" s="26" t="inlineStr">
        <is>
          <t>FALSO</t>
        </is>
      </c>
      <c r="S1969" s="26" t="inlineStr">
        <is>
          <t>FALSO</t>
        </is>
      </c>
      <c r="T1969" s="211" t="n"/>
      <c r="U1969" s="211" t="n"/>
      <c r="V1969" s="290" t="inlineStr">
        <is>
          <t>Plot válido</t>
        </is>
      </c>
    </row>
    <row r="1970" ht="15.75" customHeight="1" s="412">
      <c r="A1970" s="199" t="n">
        <v>6141</v>
      </c>
      <c r="B1970" s="200" t="n">
        <v>194</v>
      </c>
      <c r="C1970" s="252" t="n">
        <v>337</v>
      </c>
      <c r="D1970" s="252" t="n">
        <v>22</v>
      </c>
      <c r="E1970" s="139" t="n">
        <v>43685</v>
      </c>
      <c r="F1970" s="252" t="n">
        <v>5207</v>
      </c>
      <c r="G1970" s="252" t="n">
        <v>7289</v>
      </c>
      <c r="H1970" s="253" t="n">
        <v>6977</v>
      </c>
      <c r="I1970" s="252" t="n">
        <v>8</v>
      </c>
      <c r="J1970" s="47">
        <f>+(((G1970-F1970)-(H1970-F1970))/(H1970-F1970))*100</f>
        <v/>
      </c>
      <c r="K1970" s="249" t="n"/>
      <c r="L1970" s="250">
        <f>AVERAGE(J1970:J1971)</f>
        <v/>
      </c>
      <c r="M1970" s="250">
        <f>_xlfn.STDEV.S(J1970,J1971)</f>
        <v/>
      </c>
      <c r="N1970" s="295" t="n"/>
      <c r="O1970" s="295" t="n"/>
      <c r="P1970" s="207">
        <f>+(((H1970-F1970)/1000)*1000)/10</f>
        <v/>
      </c>
      <c r="Q1970" s="207">
        <f>AVERAGE(P1970:P1971)</f>
        <v/>
      </c>
      <c r="R1970" s="26" t="inlineStr">
        <is>
          <t>FALSO</t>
        </is>
      </c>
      <c r="S1970" s="26" t="inlineStr">
        <is>
          <t>FALSO</t>
        </is>
      </c>
      <c r="T1970" s="211" t="n"/>
      <c r="U1970" s="211" t="n"/>
      <c r="V1970" s="290" t="inlineStr">
        <is>
          <t>Plot válido</t>
        </is>
      </c>
    </row>
    <row r="1971" ht="15.75" customHeight="1" s="412">
      <c r="A1971" s="199" t="n">
        <v>6142</v>
      </c>
      <c r="B1971" s="200" t="n">
        <v>194</v>
      </c>
      <c r="C1971" s="252" t="n">
        <v>337</v>
      </c>
      <c r="D1971" s="252" t="n">
        <v>22</v>
      </c>
      <c r="E1971" s="139" t="n">
        <v>43685</v>
      </c>
      <c r="F1971" s="252" t="n">
        <v>5207</v>
      </c>
      <c r="G1971" s="252" t="n">
        <v>7501</v>
      </c>
      <c r="H1971" s="253" t="n">
        <v>7156</v>
      </c>
      <c r="I1971" s="252" t="n"/>
      <c r="J1971" s="47">
        <f>+(((G1971-F1971)-(H1971-F1971))/(H1971-F1971))*100</f>
        <v/>
      </c>
      <c r="K1971" s="249" t="n"/>
      <c r="L1971" s="251" t="n"/>
      <c r="M1971" s="251" t="n"/>
      <c r="N1971" s="295" t="n"/>
      <c r="O1971" s="295" t="n"/>
      <c r="P1971" s="207">
        <f>+(((H1971-F1971)/1000)*1000)/10</f>
        <v/>
      </c>
      <c r="Q1971" s="207" t="n"/>
      <c r="R1971" s="26" t="inlineStr">
        <is>
          <t>FALSO</t>
        </is>
      </c>
      <c r="S1971" s="26" t="inlineStr">
        <is>
          <t>FALSO</t>
        </is>
      </c>
      <c r="T1971" s="211" t="n"/>
      <c r="U1971" s="211" t="n"/>
      <c r="V1971" s="290" t="inlineStr">
        <is>
          <t>Plot válido</t>
        </is>
      </c>
    </row>
    <row r="1972" ht="15.75" customHeight="1" s="412">
      <c r="A1972" s="199" t="n">
        <v>3461</v>
      </c>
      <c r="B1972" s="200" t="n">
        <v>217</v>
      </c>
      <c r="C1972" s="255" t="n">
        <v>338</v>
      </c>
      <c r="D1972" s="255" t="n">
        <v>13</v>
      </c>
      <c r="E1972" s="58" t="n">
        <v>43587</v>
      </c>
      <c r="F1972" s="255" t="n">
        <v>5263</v>
      </c>
      <c r="G1972" s="255" t="n">
        <v>7615</v>
      </c>
      <c r="H1972" s="256" t="n">
        <v>6776</v>
      </c>
      <c r="I1972" s="255" t="n">
        <v>1</v>
      </c>
      <c r="J1972" s="59">
        <f>+(((G1972-F1972)-(H1972-F1972))/(H1972-F1972))*100</f>
        <v/>
      </c>
      <c r="K1972" s="257" t="inlineStr">
        <is>
          <t>MF</t>
        </is>
      </c>
      <c r="L1972" s="258">
        <f>AVERAGE(J1972:J1973)</f>
        <v/>
      </c>
      <c r="M1972" s="258">
        <f>_xlfn.STDEV.S(J1972,J1973)</f>
        <v/>
      </c>
      <c r="N1972" s="295" t="n">
        <v>1</v>
      </c>
      <c r="O1972" s="295" t="n"/>
      <c r="P1972" s="207">
        <f>+(((H1972-F1972)/1000)*1000)/10</f>
        <v/>
      </c>
      <c r="Q1972" s="207">
        <f>AVERAGE(P1972:P1973)</f>
        <v/>
      </c>
      <c r="R1972" s="26" t="inlineStr">
        <is>
          <t>FALSO</t>
        </is>
      </c>
      <c r="S1972" s="26" t="inlineStr">
        <is>
          <t>FALSO</t>
        </is>
      </c>
      <c r="T1972" s="211" t="n"/>
      <c r="U1972" s="211" t="n"/>
      <c r="V1972" s="290" t="inlineStr">
        <is>
          <t>Plot válido</t>
        </is>
      </c>
    </row>
    <row r="1973" ht="15.75" customHeight="1" s="412">
      <c r="A1973" s="199" t="n">
        <v>3462</v>
      </c>
      <c r="B1973" s="200" t="n">
        <v>218</v>
      </c>
      <c r="C1973" s="255" t="n">
        <v>338</v>
      </c>
      <c r="D1973" s="255" t="n">
        <v>13</v>
      </c>
      <c r="E1973" s="58" t="n">
        <v>43587</v>
      </c>
      <c r="F1973" s="255" t="n">
        <v>5280</v>
      </c>
      <c r="G1973" s="255" t="n">
        <v>7580</v>
      </c>
      <c r="H1973" s="256" t="n">
        <v>6850</v>
      </c>
      <c r="I1973" s="255" t="n"/>
      <c r="J1973" s="59">
        <f>+(((G1973-F1973)-(H1973-F1973))/(H1973-F1973))*100</f>
        <v/>
      </c>
      <c r="K1973" s="257" t="n"/>
      <c r="L1973" s="259" t="n"/>
      <c r="M1973" s="259" t="n"/>
      <c r="N1973" s="295" t="n"/>
      <c r="O1973" s="295" t="n"/>
      <c r="P1973" s="207">
        <f>+(((H1973-F1973)/1000)*1000)/10</f>
        <v/>
      </c>
      <c r="Q1973" s="207" t="n"/>
      <c r="R1973" s="26" t="inlineStr">
        <is>
          <t>FALSO</t>
        </is>
      </c>
      <c r="S1973" s="26" t="inlineStr">
        <is>
          <t>FALSO</t>
        </is>
      </c>
      <c r="T1973" s="211" t="n"/>
      <c r="U1973" s="211" t="n"/>
      <c r="V1973" s="290" t="inlineStr">
        <is>
          <t>Plot válido</t>
        </is>
      </c>
    </row>
    <row r="1974" ht="15.75" customHeight="1" s="412">
      <c r="A1974" s="199" t="n">
        <v>4183</v>
      </c>
      <c r="B1974" s="200" t="n">
        <v>213</v>
      </c>
      <c r="C1974" s="255" t="n">
        <v>338</v>
      </c>
      <c r="D1974" s="255" t="n">
        <v>15</v>
      </c>
      <c r="E1974" s="58" t="n">
        <v>43599</v>
      </c>
      <c r="F1974" s="255" t="n">
        <v>5207</v>
      </c>
      <c r="G1974" s="255" t="n">
        <v>7119</v>
      </c>
      <c r="H1974" s="256" t="n">
        <v>6799</v>
      </c>
      <c r="I1974" s="255" t="n"/>
      <c r="J1974" s="59">
        <f>+(((G1974-F1974)-(H1974-F1974))/(H1974-F1974))*100</f>
        <v/>
      </c>
      <c r="K1974" s="260" t="n"/>
      <c r="L1974" s="258">
        <f>AVERAGE(J1974:J1975)</f>
        <v/>
      </c>
      <c r="M1974" s="258">
        <f>_xlfn.STDEV.S(J1974,J1975)</f>
        <v/>
      </c>
      <c r="N1974" s="295" t="n"/>
      <c r="O1974" s="295" t="n"/>
      <c r="P1974" s="207">
        <f>+(((H1974-F1974)/1000)*1000)/10</f>
        <v/>
      </c>
      <c r="Q1974" s="207">
        <f>AVERAGE(P1974:P1975)</f>
        <v/>
      </c>
      <c r="R1974" s="26" t="inlineStr">
        <is>
          <t>FALSO</t>
        </is>
      </c>
      <c r="S1974" s="26" t="inlineStr">
        <is>
          <t>FALSO</t>
        </is>
      </c>
      <c r="T1974" s="211" t="n"/>
      <c r="U1974" s="211" t="n"/>
      <c r="V1974" s="290" t="inlineStr">
        <is>
          <t>Plot válido</t>
        </is>
      </c>
    </row>
    <row r="1975" ht="15.75" customHeight="1" s="412">
      <c r="A1975" s="199" t="n">
        <v>4184</v>
      </c>
      <c r="B1975" s="200" t="n">
        <v>214</v>
      </c>
      <c r="C1975" s="255" t="n">
        <v>338</v>
      </c>
      <c r="D1975" s="255" t="n">
        <v>15</v>
      </c>
      <c r="E1975" s="58" t="n">
        <v>43599</v>
      </c>
      <c r="F1975" s="255" t="n">
        <v>5237</v>
      </c>
      <c r="G1975" s="255" t="n">
        <v>7252</v>
      </c>
      <c r="H1975" s="256" t="n">
        <v>6901</v>
      </c>
      <c r="I1975" s="255" t="n"/>
      <c r="J1975" s="59">
        <f>+(((G1975-F1975)-(H1975-F1975))/(H1975-F1975))*100</f>
        <v/>
      </c>
      <c r="K1975" s="260" t="n"/>
      <c r="L1975" s="259" t="n"/>
      <c r="M1975" s="259" t="n"/>
      <c r="N1975" s="295" t="n"/>
      <c r="O1975" s="295" t="n"/>
      <c r="P1975" s="207">
        <f>+(((H1975-F1975)/1000)*1000)/10</f>
        <v/>
      </c>
      <c r="Q1975" s="207" t="n"/>
      <c r="R1975" s="26" t="inlineStr">
        <is>
          <t>FALSO</t>
        </is>
      </c>
      <c r="S1975" s="26" t="inlineStr">
        <is>
          <t>FALSO</t>
        </is>
      </c>
      <c r="T1975" s="211" t="n"/>
      <c r="U1975" s="211" t="n"/>
      <c r="V1975" s="290" t="inlineStr">
        <is>
          <t>Plot válido</t>
        </is>
      </c>
    </row>
    <row r="1976" ht="15.75" customHeight="1" s="412">
      <c r="A1976" s="199" t="n">
        <v>4829</v>
      </c>
      <c r="B1976" s="200" t="n">
        <v>213</v>
      </c>
      <c r="C1976" s="255" t="n">
        <v>338</v>
      </c>
      <c r="D1976" s="255" t="n">
        <v>17</v>
      </c>
      <c r="E1976" s="58" t="n">
        <v>43619</v>
      </c>
      <c r="F1976" s="255" t="n">
        <v>5207</v>
      </c>
      <c r="G1976" s="255" t="n">
        <v>8185</v>
      </c>
      <c r="H1976" s="256" t="n">
        <v>7651</v>
      </c>
      <c r="I1976" s="255" t="n"/>
      <c r="J1976" s="59">
        <f>+(((G1976-F1976)-(H1976-F1976))/(H1976-F1976))*100</f>
        <v/>
      </c>
      <c r="K1976" s="257" t="n"/>
      <c r="L1976" s="258">
        <f>AVERAGE(J1976:J1977)</f>
        <v/>
      </c>
      <c r="M1976" s="258">
        <f>_xlfn.STDEV.S(J1976,J1977)</f>
        <v/>
      </c>
      <c r="N1976" s="295" t="n"/>
      <c r="O1976" s="295" t="n"/>
      <c r="P1976" s="207">
        <f>+(((H1976-F1976)/1000)*1000)/10</f>
        <v/>
      </c>
      <c r="Q1976" s="207">
        <f>AVERAGE(P1976:P1977)</f>
        <v/>
      </c>
      <c r="R1976" s="26" t="inlineStr">
        <is>
          <t>FALSO</t>
        </is>
      </c>
      <c r="S1976" s="26" t="inlineStr">
        <is>
          <t>FALSO</t>
        </is>
      </c>
      <c r="T1976" s="211" t="n"/>
      <c r="U1976" s="211" t="n"/>
      <c r="V1976" s="290" t="inlineStr">
        <is>
          <t>Plot válido</t>
        </is>
      </c>
    </row>
    <row r="1977" hidden="1" ht="15.75" customHeight="1" s="412">
      <c r="A1977" s="199" t="n">
        <v>4830</v>
      </c>
      <c r="B1977" s="200" t="n">
        <v>214</v>
      </c>
      <c r="C1977" s="255" t="n">
        <v>338</v>
      </c>
      <c r="D1977" s="255" t="n">
        <v>17</v>
      </c>
      <c r="E1977" s="58" t="n">
        <v>43619</v>
      </c>
      <c r="F1977" s="255" t="n">
        <v>5237</v>
      </c>
      <c r="G1977" s="255" t="n">
        <v>7989</v>
      </c>
      <c r="H1977" s="256" t="n">
        <v>7488</v>
      </c>
      <c r="I1977" s="255" t="n"/>
      <c r="J1977" s="59">
        <f>+(((G1977-F1977)-(H1977-F1977))/(H1977-F1977))*100</f>
        <v/>
      </c>
      <c r="K1977" s="257" t="n"/>
      <c r="L1977" s="259" t="n"/>
      <c r="M1977" s="259" t="n"/>
      <c r="N1977" s="295" t="n"/>
      <c r="O1977" s="295" t="n"/>
      <c r="P1977" s="207">
        <f>+(((H1977-F1977)/1000)*1000)/10</f>
        <v/>
      </c>
      <c r="Q1977" s="207" t="n"/>
      <c r="R1977" s="26" t="inlineStr">
        <is>
          <t>FALSO</t>
        </is>
      </c>
      <c r="S1977" s="26" t="inlineStr">
        <is>
          <t>FALSO</t>
        </is>
      </c>
      <c r="T1977" s="211" t="n"/>
      <c r="U1977" s="211" t="n"/>
      <c r="V1977" s="290" t="inlineStr">
        <is>
          <t>Se descarta</t>
        </is>
      </c>
    </row>
    <row r="1978" hidden="1" ht="15.75" customHeight="1" s="412">
      <c r="A1978" s="199" t="n">
        <v>5413</v>
      </c>
      <c r="B1978" s="200" t="n">
        <v>151</v>
      </c>
      <c r="C1978" s="252" t="n">
        <v>338</v>
      </c>
      <c r="D1978" s="252" t="n">
        <v>19</v>
      </c>
      <c r="E1978" s="139" t="n">
        <v>43637</v>
      </c>
      <c r="F1978" s="252" t="n">
        <v>5221</v>
      </c>
      <c r="G1978" s="252" t="n">
        <v>7806</v>
      </c>
      <c r="H1978" s="253" t="n">
        <v>7296</v>
      </c>
      <c r="I1978" s="252" t="n">
        <v>8</v>
      </c>
      <c r="J1978" s="261">
        <f>+(((G1978-F1978)-(H1978-F1978))/(H1978-F1978))*100</f>
        <v/>
      </c>
      <c r="K1978" s="262" t="n"/>
      <c r="L1978" s="263">
        <f>AVERAGE(J1978:J1979)</f>
        <v/>
      </c>
      <c r="M1978" s="263">
        <f>_xlfn.STDEV.S(J1978,J1979)</f>
        <v/>
      </c>
      <c r="N1978" s="295" t="n"/>
      <c r="O1978" s="295" t="n"/>
      <c r="P1978" s="207">
        <f>+(((H1978-F1978)/1000)*1000)/10</f>
        <v/>
      </c>
      <c r="Q1978" s="207">
        <f>AVERAGE(P1978:P1979)</f>
        <v/>
      </c>
      <c r="R1978" s="26" t="inlineStr">
        <is>
          <t>FALSO</t>
        </is>
      </c>
      <c r="S1978" s="26" t="inlineStr">
        <is>
          <t>FALSO</t>
        </is>
      </c>
      <c r="T1978" s="211" t="n"/>
      <c r="U1978" s="211" t="n"/>
      <c r="V1978" s="290" t="inlineStr">
        <is>
          <t>Se descarta</t>
        </is>
      </c>
    </row>
    <row r="1979" hidden="1" ht="15.75" customHeight="1" s="412">
      <c r="A1979" s="199" t="n">
        <v>5414</v>
      </c>
      <c r="B1979" s="200" t="n">
        <v>152</v>
      </c>
      <c r="C1979" s="252" t="n">
        <v>338</v>
      </c>
      <c r="D1979" s="252" t="n">
        <v>19</v>
      </c>
      <c r="E1979" s="139" t="n">
        <v>43637</v>
      </c>
      <c r="F1979" s="252" t="n">
        <v>5292</v>
      </c>
      <c r="G1979" s="252" t="n">
        <v>7897</v>
      </c>
      <c r="H1979" s="253" t="n">
        <v>7381</v>
      </c>
      <c r="I1979" s="252" t="n"/>
      <c r="J1979" s="261">
        <f>+(((G1979-F1979)-(H1979-F1979))/(H1979-F1979))*100</f>
        <v/>
      </c>
      <c r="K1979" s="262" t="n"/>
      <c r="L1979" s="207" t="n"/>
      <c r="M1979" s="207" t="n"/>
      <c r="N1979" s="295" t="n"/>
      <c r="O1979" s="295" t="n"/>
      <c r="P1979" s="207">
        <f>+(((H1979-F1979)/1000)*1000)/10</f>
        <v/>
      </c>
      <c r="Q1979" s="207" t="n"/>
      <c r="R1979" s="26" t="inlineStr">
        <is>
          <t>FALSO</t>
        </is>
      </c>
      <c r="S1979" s="26" t="inlineStr">
        <is>
          <t>FALSO</t>
        </is>
      </c>
      <c r="T1979" s="211" t="n"/>
      <c r="U1979" s="211" t="n"/>
      <c r="V1979" s="290" t="inlineStr">
        <is>
          <t>Se descarta</t>
        </is>
      </c>
    </row>
    <row r="1980" hidden="1" ht="15.75" customHeight="1" s="412">
      <c r="A1980" s="199" t="n">
        <v>6143</v>
      </c>
      <c r="B1980" s="200" t="n">
        <v>195</v>
      </c>
      <c r="C1980" s="252" t="n">
        <v>338</v>
      </c>
      <c r="D1980" s="252" t="n">
        <v>22</v>
      </c>
      <c r="E1980" s="139" t="n">
        <v>43685</v>
      </c>
      <c r="F1980" s="252" t="n">
        <v>5277</v>
      </c>
      <c r="G1980" s="252" t="n">
        <v>8477</v>
      </c>
      <c r="H1980" s="253" t="n">
        <v>7999</v>
      </c>
      <c r="I1980" s="252" t="n">
        <v>8</v>
      </c>
      <c r="J1980" s="47">
        <f>+(((G1980-F1980)-(H1980-F1980))/(H1980-F1980))*100</f>
        <v/>
      </c>
      <c r="K1980" s="249" t="n"/>
      <c r="L1980" s="250">
        <f>AVERAGE(J1980:J1981)</f>
        <v/>
      </c>
      <c r="M1980" s="250">
        <f>_xlfn.STDEV.S(J1980,J1981)</f>
        <v/>
      </c>
      <c r="N1980" s="295" t="n"/>
      <c r="O1980" s="295" t="n"/>
      <c r="P1980" s="207">
        <f>+(((H1980-F1980)/1000)*1000)/10</f>
        <v/>
      </c>
      <c r="Q1980" s="207">
        <f>AVERAGE(P1980:P1981)</f>
        <v/>
      </c>
      <c r="R1980" s="26" t="inlineStr">
        <is>
          <t>FALSO</t>
        </is>
      </c>
      <c r="S1980" s="26" t="inlineStr">
        <is>
          <t>FALSO</t>
        </is>
      </c>
      <c r="T1980" s="211" t="n"/>
      <c r="U1980" s="211" t="n"/>
      <c r="V1980" s="290" t="inlineStr">
        <is>
          <t>Se descarta</t>
        </is>
      </c>
    </row>
    <row r="1981" hidden="1" ht="15.75" customHeight="1" s="412">
      <c r="A1981" s="199" t="n">
        <v>6144</v>
      </c>
      <c r="B1981" s="200" t="n">
        <v>195</v>
      </c>
      <c r="C1981" s="252" t="n">
        <v>338</v>
      </c>
      <c r="D1981" s="252" t="n">
        <v>22</v>
      </c>
      <c r="E1981" s="139" t="n">
        <v>43685</v>
      </c>
      <c r="F1981" s="252" t="n">
        <v>5277</v>
      </c>
      <c r="G1981" s="252" t="n">
        <v>8555</v>
      </c>
      <c r="H1981" s="253" t="n">
        <v>8070</v>
      </c>
      <c r="I1981" s="252" t="n"/>
      <c r="J1981" s="47">
        <f>+(((G1981-F1981)-(H1981-F1981))/(H1981-F1981))*100</f>
        <v/>
      </c>
      <c r="K1981" s="249" t="n"/>
      <c r="L1981" s="251" t="n"/>
      <c r="M1981" s="251" t="n"/>
      <c r="N1981" s="295" t="n"/>
      <c r="O1981" s="295" t="n"/>
      <c r="P1981" s="207">
        <f>+(((H1981-F1981)/1000)*1000)/10</f>
        <v/>
      </c>
      <c r="Q1981" s="207" t="n"/>
      <c r="R1981" s="26" t="inlineStr">
        <is>
          <t>FALSO</t>
        </is>
      </c>
      <c r="S1981" s="26" t="inlineStr">
        <is>
          <t>FALSO</t>
        </is>
      </c>
      <c r="T1981" s="211" t="n"/>
      <c r="U1981" s="211" t="n"/>
      <c r="V1981" s="290" t="inlineStr">
        <is>
          <t>Se descarta</t>
        </is>
      </c>
    </row>
    <row r="1982" hidden="1" ht="15.75" customHeight="1" s="412">
      <c r="A1982" s="199" t="n">
        <v>3463</v>
      </c>
      <c r="B1982" s="200" t="n">
        <v>219</v>
      </c>
      <c r="C1982" s="246" t="n">
        <v>339</v>
      </c>
      <c r="D1982" s="246" t="n">
        <v>13</v>
      </c>
      <c r="E1982" s="46" t="n">
        <v>43587</v>
      </c>
      <c r="F1982" s="246" t="n">
        <v>5215</v>
      </c>
      <c r="G1982" s="246" t="n"/>
      <c r="H1982" s="248" t="n"/>
      <c r="I1982" s="246" t="n"/>
      <c r="J1982" s="47">
        <f>+(((G1982-F1982)-(H1982-F1982))/(H1982-F1982))*100</f>
        <v/>
      </c>
      <c r="K1982" s="249" t="n"/>
      <c r="L1982" s="250">
        <f>AVERAGE(J1982:J1983)</f>
        <v/>
      </c>
      <c r="M1982" s="250">
        <f>_xlfn.STDEV.S(J1982,J1983)</f>
        <v/>
      </c>
      <c r="N1982" s="295" t="n">
        <v>2</v>
      </c>
      <c r="O1982" s="295" t="n"/>
      <c r="P1982" s="207">
        <f>+(((H1982-F1982)/1000)*1000)/10</f>
        <v/>
      </c>
      <c r="Q1982" s="207">
        <f>AVERAGE(P1982:P1983)</f>
        <v/>
      </c>
      <c r="R1982" s="26" t="inlineStr">
        <is>
          <t>FALSO</t>
        </is>
      </c>
      <c r="S1982" s="26" t="inlineStr">
        <is>
          <t>FALSO</t>
        </is>
      </c>
      <c r="T1982" s="211" t="n"/>
      <c r="U1982" s="211" t="n"/>
      <c r="V1982" s="290" t="inlineStr">
        <is>
          <t>Se descarta</t>
        </is>
      </c>
    </row>
    <row r="1983" hidden="1" ht="15.75" customHeight="1" s="412">
      <c r="A1983" s="199" t="n">
        <v>3464</v>
      </c>
      <c r="B1983" s="200" t="n">
        <v>220</v>
      </c>
      <c r="C1983" s="246" t="n">
        <v>339</v>
      </c>
      <c r="D1983" s="246" t="n">
        <v>13</v>
      </c>
      <c r="E1983" s="46" t="n">
        <v>43587</v>
      </c>
      <c r="F1983" s="246" t="n">
        <v>5178</v>
      </c>
      <c r="G1983" s="246" t="n"/>
      <c r="H1983" s="248" t="n"/>
      <c r="I1983" s="246" t="n"/>
      <c r="J1983" s="47">
        <f>+(((G1983-F1983)-(H1983-F1983))/(H1983-F1983))*100</f>
        <v/>
      </c>
      <c r="K1983" s="249" t="n"/>
      <c r="L1983" s="251" t="n"/>
      <c r="M1983" s="251" t="n"/>
      <c r="N1983" s="295" t="n"/>
      <c r="O1983" s="295" t="n"/>
      <c r="P1983" s="207">
        <f>+(((H1983-F1983)/1000)*1000)/10</f>
        <v/>
      </c>
      <c r="Q1983" s="207" t="n"/>
      <c r="R1983" s="26" t="inlineStr">
        <is>
          <t>FALSO</t>
        </is>
      </c>
      <c r="S1983" s="26" t="inlineStr">
        <is>
          <t>FALSO</t>
        </is>
      </c>
      <c r="T1983" s="211" t="n"/>
      <c r="U1983" s="211" t="n"/>
      <c r="V1983" s="290" t="inlineStr">
        <is>
          <t>Se descarta</t>
        </is>
      </c>
    </row>
    <row r="1984" hidden="1" ht="15.75" customHeight="1" s="412">
      <c r="A1984" s="199" t="n">
        <v>3821</v>
      </c>
      <c r="B1984" s="200" t="n">
        <v>243</v>
      </c>
      <c r="C1984" s="246" t="n">
        <v>339</v>
      </c>
      <c r="D1984" s="246" t="n">
        <v>14</v>
      </c>
      <c r="E1984" s="46" t="n">
        <v>43591</v>
      </c>
      <c r="F1984" s="246" t="n">
        <v>5234</v>
      </c>
      <c r="G1984" s="247" t="n">
        <v>9360</v>
      </c>
      <c r="H1984" s="248" t="n">
        <v>8351</v>
      </c>
      <c r="I1984" s="246" t="n">
        <v>2</v>
      </c>
      <c r="J1984" s="47">
        <f>+(((G1984-F1984)-(H1984-F1984))/(H1984-F1984))*100</f>
        <v/>
      </c>
      <c r="K1984" s="249" t="inlineStr">
        <is>
          <t>MF</t>
        </is>
      </c>
      <c r="L1984" s="250">
        <f>AVERAGE(J1984:J1985)</f>
        <v/>
      </c>
      <c r="M1984" s="250">
        <f>_xlfn.STDEV.S(J1984,J1985)</f>
        <v/>
      </c>
      <c r="N1984" s="295" t="n"/>
      <c r="O1984" s="295" t="n"/>
      <c r="P1984" s="207">
        <f>+(((H1984-F1984)/1000)*1000)/10</f>
        <v/>
      </c>
      <c r="Q1984" s="207">
        <f>AVERAGE(P1984:P1985)</f>
        <v/>
      </c>
      <c r="R1984" s="26" t="inlineStr">
        <is>
          <t>VERDADERO</t>
        </is>
      </c>
      <c r="S1984" s="26" t="inlineStr">
        <is>
          <t>FALSO</t>
        </is>
      </c>
      <c r="T1984" s="211" t="n"/>
      <c r="U1984" s="211" t="n"/>
      <c r="V1984" s="290" t="inlineStr">
        <is>
          <t>Se descarta</t>
        </is>
      </c>
    </row>
    <row r="1985" hidden="1" ht="15.75" customHeight="1" s="412">
      <c r="A1985" s="199" t="n">
        <v>3822</v>
      </c>
      <c r="B1985" s="200" t="n">
        <v>244</v>
      </c>
      <c r="C1985" s="246" t="n">
        <v>339</v>
      </c>
      <c r="D1985" s="246" t="n">
        <v>14</v>
      </c>
      <c r="E1985" s="46" t="n">
        <v>43591</v>
      </c>
      <c r="F1985" s="246" t="n">
        <v>5243</v>
      </c>
      <c r="G1985" s="247" t="n">
        <v>9161</v>
      </c>
      <c r="H1985" s="248" t="n">
        <v>8187</v>
      </c>
      <c r="I1985" s="246" t="n"/>
      <c r="J1985" s="47">
        <f>+(((G1985-F1985)-(H1985-F1985))/(H1985-F1985))*100</f>
        <v/>
      </c>
      <c r="K1985" s="249" t="n"/>
      <c r="L1985" s="251" t="n"/>
      <c r="M1985" s="251" t="n"/>
      <c r="N1985" s="295" t="n"/>
      <c r="O1985" s="295" t="n"/>
      <c r="P1985" s="207">
        <f>+(((H1985-F1985)/1000)*1000)/10</f>
        <v/>
      </c>
      <c r="Q1985" s="207" t="n"/>
      <c r="R1985" s="26" t="inlineStr">
        <is>
          <t>FALSO</t>
        </is>
      </c>
      <c r="S1985" s="26" t="inlineStr">
        <is>
          <t>FALSO</t>
        </is>
      </c>
      <c r="T1985" s="211" t="n"/>
      <c r="U1985" s="211" t="n"/>
      <c r="V1985" s="290" t="inlineStr">
        <is>
          <t>Se descarta</t>
        </is>
      </c>
    </row>
    <row r="1986" hidden="1" ht="15.75" customHeight="1" s="412">
      <c r="A1986" s="199" t="n">
        <v>4479</v>
      </c>
      <c r="B1986" s="200" t="n">
        <v>185</v>
      </c>
      <c r="C1986" s="246" t="n">
        <v>339</v>
      </c>
      <c r="D1986" s="246" t="n">
        <v>16</v>
      </c>
      <c r="E1986" s="46" t="n">
        <v>43607</v>
      </c>
      <c r="F1986" s="246" t="n">
        <v>5288</v>
      </c>
      <c r="G1986" s="246" t="n">
        <v>7406</v>
      </c>
      <c r="H1986" s="248" t="n">
        <v>7027</v>
      </c>
      <c r="I1986" s="246" t="n">
        <v>2</v>
      </c>
      <c r="J1986" s="47">
        <f>+(((G1986-F1986)-(H1986-F1986))/(H1986-F1986))*100</f>
        <v/>
      </c>
      <c r="K1986" s="249" t="n"/>
      <c r="L1986" s="250">
        <f>AVERAGE(J1986:J1987)</f>
        <v/>
      </c>
      <c r="M1986" s="250">
        <f>_xlfn.STDEV.S(J1986,J1987)</f>
        <v/>
      </c>
      <c r="N1986" s="295" t="n"/>
      <c r="O1986" s="295" t="n"/>
      <c r="P1986" s="207">
        <f>+(((H1986-F1986)/1000)*1000)/10</f>
        <v/>
      </c>
      <c r="Q1986" s="207">
        <f>AVERAGE(P1986:P1987)</f>
        <v/>
      </c>
      <c r="R1986" s="26" t="inlineStr">
        <is>
          <t>FALSO</t>
        </is>
      </c>
      <c r="S1986" s="26" t="inlineStr">
        <is>
          <t>FALSO</t>
        </is>
      </c>
      <c r="T1986" s="211" t="n"/>
      <c r="U1986" s="211" t="n"/>
      <c r="V1986" s="290" t="inlineStr">
        <is>
          <t>Se descarta</t>
        </is>
      </c>
    </row>
    <row r="1987" ht="15.75" customHeight="1" s="412">
      <c r="A1987" s="199" t="n">
        <v>4480</v>
      </c>
      <c r="B1987" s="200" t="n">
        <v>186</v>
      </c>
      <c r="C1987" s="246" t="n">
        <v>339</v>
      </c>
      <c r="D1987" s="246" t="n">
        <v>16</v>
      </c>
      <c r="E1987" s="46" t="n">
        <v>43607</v>
      </c>
      <c r="F1987" s="246" t="n">
        <v>5251</v>
      </c>
      <c r="G1987" s="246" t="n">
        <v>7240</v>
      </c>
      <c r="H1987" s="248" t="n">
        <v>6883</v>
      </c>
      <c r="I1987" s="246" t="n"/>
      <c r="J1987" s="47">
        <f>+(((G1987-F1987)-(H1987-F1987))/(H1987-F1987))*100</f>
        <v/>
      </c>
      <c r="K1987" s="249" t="n"/>
      <c r="L1987" s="251" t="n"/>
      <c r="M1987" s="251" t="n"/>
      <c r="N1987" s="295" t="n"/>
      <c r="O1987" s="295" t="n"/>
      <c r="P1987" s="207">
        <f>+(((H1987-F1987)/1000)*1000)/10</f>
        <v/>
      </c>
      <c r="Q1987" s="207" t="n"/>
      <c r="R1987" s="26" t="inlineStr">
        <is>
          <t>FALSO</t>
        </is>
      </c>
      <c r="S1987" s="26" t="inlineStr">
        <is>
          <t>FALSO</t>
        </is>
      </c>
      <c r="T1987" s="211" t="n"/>
      <c r="U1987" s="211" t="n"/>
      <c r="V1987" s="290" t="inlineStr">
        <is>
          <t>Plot válido</t>
        </is>
      </c>
    </row>
    <row r="1988" ht="15.75" customHeight="1" s="412">
      <c r="A1988" s="199" t="n">
        <v>5125</v>
      </c>
      <c r="B1988" s="200" t="n">
        <v>185</v>
      </c>
      <c r="C1988" s="246" t="n">
        <v>339</v>
      </c>
      <c r="D1988" s="246" t="n">
        <v>18</v>
      </c>
      <c r="E1988" s="46" t="n">
        <v>43626</v>
      </c>
      <c r="F1988" s="246" t="n">
        <v>5288</v>
      </c>
      <c r="G1988" s="246" t="n">
        <v>8627</v>
      </c>
      <c r="H1988" s="248" t="n">
        <v>7979</v>
      </c>
      <c r="I1988" s="246" t="n">
        <v>7</v>
      </c>
      <c r="J1988" s="47">
        <f>+(((G1988-F1988)-(H1988-F1988))/(H1988-F1988))*100</f>
        <v/>
      </c>
      <c r="K1988" s="249" t="n"/>
      <c r="L1988" s="250">
        <f>AVERAGE(J1988:J1989)</f>
        <v/>
      </c>
      <c r="M1988" s="250">
        <f>_xlfn.STDEV.S(J1988,J1989)</f>
        <v/>
      </c>
      <c r="N1988" s="295" t="n"/>
      <c r="O1988" s="295" t="n"/>
      <c r="P1988" s="207">
        <f>+(((H1988-F1988)/1000)*1000)/10</f>
        <v/>
      </c>
      <c r="Q1988" s="207">
        <f>AVERAGE(P1988:P1989)</f>
        <v/>
      </c>
      <c r="R1988" s="26" t="inlineStr">
        <is>
          <t>FALSO</t>
        </is>
      </c>
      <c r="S1988" s="26" t="inlineStr">
        <is>
          <t>FALSO</t>
        </is>
      </c>
      <c r="T1988" s="211" t="n"/>
      <c r="U1988" s="211" t="n"/>
      <c r="V1988" s="290" t="inlineStr">
        <is>
          <t>Plot válido</t>
        </is>
      </c>
    </row>
    <row r="1989" ht="15.75" customHeight="1" s="412">
      <c r="A1989" s="199" t="n">
        <v>5126</v>
      </c>
      <c r="B1989" s="200" t="n">
        <v>186</v>
      </c>
      <c r="C1989" s="246" t="n">
        <v>339</v>
      </c>
      <c r="D1989" s="246" t="n">
        <v>18</v>
      </c>
      <c r="E1989" s="46" t="n">
        <v>43626</v>
      </c>
      <c r="F1989" s="246" t="n">
        <v>5251</v>
      </c>
      <c r="G1989" s="246" t="n">
        <v>8333</v>
      </c>
      <c r="H1989" s="248" t="n">
        <v>7710</v>
      </c>
      <c r="I1989" s="246" t="n"/>
      <c r="J1989" s="47">
        <f>+(((G1989-F1989)-(H1989-F1989))/(H1989-F1989))*100</f>
        <v/>
      </c>
      <c r="K1989" s="249" t="n"/>
      <c r="L1989" s="251" t="n"/>
      <c r="M1989" s="251" t="n"/>
      <c r="N1989" s="295" t="n"/>
      <c r="O1989" s="295" t="n"/>
      <c r="P1989" s="207">
        <f>+(((H1989-F1989)/1000)*1000)/10</f>
        <v/>
      </c>
      <c r="Q1989" s="207" t="n"/>
      <c r="R1989" s="26" t="inlineStr">
        <is>
          <t>FALSO</t>
        </is>
      </c>
      <c r="S1989" s="26" t="inlineStr">
        <is>
          <t>FALSO</t>
        </is>
      </c>
      <c r="T1989" s="211" t="n"/>
      <c r="U1989" s="211" t="n"/>
      <c r="V1989" s="290" t="inlineStr">
        <is>
          <t>Plot válido</t>
        </is>
      </c>
    </row>
    <row r="1990" ht="15.75" customHeight="1" s="412">
      <c r="A1990" s="199" t="n">
        <v>5669</v>
      </c>
      <c r="B1990" s="200" t="n">
        <v>113</v>
      </c>
      <c r="C1990" s="252" t="n">
        <v>339</v>
      </c>
      <c r="D1990" s="252" t="n">
        <v>21</v>
      </c>
      <c r="E1990" s="139" t="n">
        <v>43657</v>
      </c>
      <c r="F1990" s="252" t="n">
        <v>5283</v>
      </c>
      <c r="G1990" s="252" t="n">
        <v>7692</v>
      </c>
      <c r="H1990" s="253" t="n">
        <v>7296</v>
      </c>
      <c r="I1990" s="252" t="n">
        <v>7</v>
      </c>
      <c r="J1990" s="47">
        <f>+(((G1990-F1990)-(H1990-F1990))/(H1990-F1990))*100</f>
        <v/>
      </c>
      <c r="K1990" s="249" t="n"/>
      <c r="L1990" s="250">
        <f>AVERAGE(J1990:J1991)</f>
        <v/>
      </c>
      <c r="M1990" s="250">
        <f>_xlfn.STDEV.S(J1990,J1991)</f>
        <v/>
      </c>
      <c r="N1990" s="295" t="n"/>
      <c r="O1990" s="295" t="n"/>
      <c r="P1990" s="207">
        <f>+(((H1990-F1990)/1000)*1000)/10</f>
        <v/>
      </c>
      <c r="Q1990" s="207">
        <f>AVERAGE(P1990:P1991)</f>
        <v/>
      </c>
      <c r="R1990" s="26" t="inlineStr">
        <is>
          <t>FALSO</t>
        </is>
      </c>
      <c r="S1990" s="26" t="inlineStr">
        <is>
          <t>FALSO</t>
        </is>
      </c>
      <c r="T1990" s="211" t="n"/>
      <c r="U1990" s="211" t="n"/>
      <c r="V1990" s="290" t="inlineStr">
        <is>
          <t>Plot válido</t>
        </is>
      </c>
    </row>
    <row r="1991" ht="15.75" customHeight="1" s="412">
      <c r="A1991" s="199" t="n">
        <v>5670</v>
      </c>
      <c r="B1991" s="200" t="n">
        <v>114</v>
      </c>
      <c r="C1991" s="252" t="n">
        <v>339</v>
      </c>
      <c r="D1991" s="252" t="n">
        <v>21</v>
      </c>
      <c r="E1991" s="139" t="n">
        <v>43657</v>
      </c>
      <c r="F1991" s="252" t="n">
        <v>5247</v>
      </c>
      <c r="G1991" s="252" t="n">
        <v>7557</v>
      </c>
      <c r="H1991" s="253" t="n">
        <v>7181</v>
      </c>
      <c r="I1991" s="252" t="n"/>
      <c r="J1991" s="47">
        <f>+(((G1991-F1991)-(H1991-F1991))/(H1991-F1991))*100</f>
        <v/>
      </c>
      <c r="K1991" s="249" t="n"/>
      <c r="L1991" s="251" t="n"/>
      <c r="M1991" s="251" t="n"/>
      <c r="N1991" s="295" t="n"/>
      <c r="O1991" s="295" t="n"/>
      <c r="P1991" s="207">
        <f>+(((H1991-F1991)/1000)*1000)/10</f>
        <v/>
      </c>
      <c r="Q1991" s="207" t="n"/>
      <c r="R1991" s="26" t="inlineStr">
        <is>
          <t>FALSO</t>
        </is>
      </c>
      <c r="S1991" s="26" t="inlineStr">
        <is>
          <t>FALSO</t>
        </is>
      </c>
      <c r="T1991" s="211" t="n"/>
      <c r="U1991" s="211" t="n"/>
      <c r="V1991" s="290" t="inlineStr">
        <is>
          <t>Plot válido</t>
        </is>
      </c>
    </row>
    <row r="1992" ht="15.75" customHeight="1" s="412">
      <c r="A1992" s="199" t="n">
        <v>6145</v>
      </c>
      <c r="B1992" s="200" t="n">
        <v>196</v>
      </c>
      <c r="C1992" s="252" t="n">
        <v>339</v>
      </c>
      <c r="D1992" s="252" t="n">
        <v>22</v>
      </c>
      <c r="E1992" s="139" t="n">
        <v>43685</v>
      </c>
      <c r="F1992" s="252" t="n">
        <v>5243</v>
      </c>
      <c r="G1992" s="252" t="n">
        <v>8388</v>
      </c>
      <c r="H1992" s="253" t="n">
        <v>7947</v>
      </c>
      <c r="I1992" s="252" t="n">
        <v>9</v>
      </c>
      <c r="J1992" s="47">
        <f>+(((G1992-F1992)-(H1992-F1992))/(H1992-F1992))*100</f>
        <v/>
      </c>
      <c r="K1992" s="249" t="n"/>
      <c r="L1992" s="250">
        <f>AVERAGE(J1992:J1993)</f>
        <v/>
      </c>
      <c r="M1992" s="250">
        <f>_xlfn.STDEV.S(J1992,J1993)</f>
        <v/>
      </c>
      <c r="N1992" s="295" t="n"/>
      <c r="O1992" s="295" t="n"/>
      <c r="P1992" s="207">
        <f>+(((H1992-F1992)/1000)*1000)/10</f>
        <v/>
      </c>
      <c r="Q1992" s="207">
        <f>AVERAGE(P1992:P1993)</f>
        <v/>
      </c>
      <c r="R1992" s="26" t="inlineStr">
        <is>
          <t>FALSO</t>
        </is>
      </c>
      <c r="S1992" s="26" t="inlineStr">
        <is>
          <t>FALSO</t>
        </is>
      </c>
      <c r="T1992" s="211" t="n"/>
      <c r="U1992" s="211" t="n"/>
      <c r="V1992" s="290" t="inlineStr">
        <is>
          <t>Plot válido</t>
        </is>
      </c>
    </row>
    <row r="1993" ht="15.75" customHeight="1" s="412">
      <c r="A1993" s="199" t="n">
        <v>6146</v>
      </c>
      <c r="B1993" s="200" t="n">
        <v>196</v>
      </c>
      <c r="C1993" s="252" t="n">
        <v>339</v>
      </c>
      <c r="D1993" s="252" t="n">
        <v>22</v>
      </c>
      <c r="E1993" s="139" t="n">
        <v>43685</v>
      </c>
      <c r="F1993" s="252" t="n">
        <v>5243</v>
      </c>
      <c r="G1993" s="252" t="n">
        <v>8214</v>
      </c>
      <c r="H1993" s="253" t="n">
        <v>7798</v>
      </c>
      <c r="I1993" s="252" t="n"/>
      <c r="J1993" s="47">
        <f>+(((G1993-F1993)-(H1993-F1993))/(H1993-F1993))*100</f>
        <v/>
      </c>
      <c r="K1993" s="249" t="n"/>
      <c r="L1993" s="251" t="n"/>
      <c r="M1993" s="251" t="n"/>
      <c r="N1993" s="295" t="n"/>
      <c r="O1993" s="295" t="n"/>
      <c r="P1993" s="207">
        <f>+(((H1993-F1993)/1000)*1000)/10</f>
        <v/>
      </c>
      <c r="Q1993" s="207" t="n"/>
      <c r="R1993" s="26" t="inlineStr">
        <is>
          <t>FALSO</t>
        </is>
      </c>
      <c r="S1993" s="26" t="inlineStr">
        <is>
          <t>FALSO</t>
        </is>
      </c>
      <c r="T1993" s="211" t="n"/>
      <c r="U1993" s="211" t="n"/>
      <c r="V1993" s="290" t="inlineStr">
        <is>
          <t>Plot válido</t>
        </is>
      </c>
    </row>
    <row r="1994" ht="15.75" customHeight="1" s="412">
      <c r="A1994" s="199" t="n">
        <v>3823</v>
      </c>
      <c r="B1994" s="200" t="n">
        <v>245</v>
      </c>
      <c r="C1994" s="246" t="n">
        <v>341</v>
      </c>
      <c r="D1994" s="246" t="n">
        <v>14</v>
      </c>
      <c r="E1994" s="46" t="n">
        <v>43591</v>
      </c>
      <c r="F1994" s="246" t="n">
        <v>5235</v>
      </c>
      <c r="G1994" s="247" t="n">
        <v>8662</v>
      </c>
      <c r="H1994" s="248" t="n">
        <v>7420</v>
      </c>
      <c r="I1994" s="246" t="n">
        <v>2</v>
      </c>
      <c r="J1994" s="47">
        <f>+(((G1994-F1994)-(H1994-F1994))/(H1994-F1994))*100</f>
        <v/>
      </c>
      <c r="K1994" s="249" t="inlineStr">
        <is>
          <t>1/2</t>
        </is>
      </c>
      <c r="L1994" s="250">
        <f>AVERAGE(J1994:J1995)</f>
        <v/>
      </c>
      <c r="M1994" s="250">
        <f>_xlfn.STDEV.S(J1994,J1995)</f>
        <v/>
      </c>
      <c r="N1994" s="295" t="n">
        <v>2</v>
      </c>
      <c r="O1994" s="295" t="n"/>
      <c r="P1994" s="207">
        <f>+(((H1994-F1994)/1000)*1000)/10</f>
        <v/>
      </c>
      <c r="Q1994" s="207">
        <f>AVERAGE(P1994:P1995)</f>
        <v/>
      </c>
      <c r="R1994" s="26" t="inlineStr">
        <is>
          <t>FALSO</t>
        </is>
      </c>
      <c r="S1994" s="26" t="inlineStr">
        <is>
          <t>FALSO</t>
        </is>
      </c>
      <c r="T1994" s="211" t="n"/>
      <c r="U1994" s="211" t="n"/>
      <c r="V1994" s="290" t="inlineStr">
        <is>
          <t>Plot válido</t>
        </is>
      </c>
    </row>
    <row r="1995" ht="15.75" customHeight="1" s="412">
      <c r="A1995" s="199" t="n">
        <v>3824</v>
      </c>
      <c r="B1995" s="200" t="n">
        <v>246</v>
      </c>
      <c r="C1995" s="246" t="n">
        <v>341</v>
      </c>
      <c r="D1995" s="246" t="n">
        <v>14</v>
      </c>
      <c r="E1995" s="46" t="n">
        <v>43591</v>
      </c>
      <c r="F1995" s="246" t="n">
        <v>5309</v>
      </c>
      <c r="G1995" s="247" t="n">
        <v>8969</v>
      </c>
      <c r="H1995" s="248" t="n">
        <v>7621</v>
      </c>
      <c r="I1995" s="246" t="n"/>
      <c r="J1995" s="47">
        <f>+(((G1995-F1995)-(H1995-F1995))/(H1995-F1995))*100</f>
        <v/>
      </c>
      <c r="K1995" s="249" t="n"/>
      <c r="L1995" s="251" t="n"/>
      <c r="M1995" s="251" t="n"/>
      <c r="N1995" s="295" t="n"/>
      <c r="O1995" s="295" t="n"/>
      <c r="P1995" s="207">
        <f>+(((H1995-F1995)/1000)*1000)/10</f>
        <v/>
      </c>
      <c r="Q1995" s="207" t="n"/>
      <c r="R1995" s="26" t="inlineStr">
        <is>
          <t>FALSO</t>
        </is>
      </c>
      <c r="S1995" s="26" t="inlineStr">
        <is>
          <t>FALSO</t>
        </is>
      </c>
      <c r="T1995" s="211" t="n"/>
      <c r="U1995" s="211" t="n"/>
      <c r="V1995" s="290" t="inlineStr">
        <is>
          <t>Plot válido</t>
        </is>
      </c>
    </row>
    <row r="1996" ht="15.75" customHeight="1" s="412">
      <c r="A1996" s="199" t="n">
        <v>4481</v>
      </c>
      <c r="B1996" s="200" t="n">
        <v>187</v>
      </c>
      <c r="C1996" s="246" t="n">
        <v>341</v>
      </c>
      <c r="D1996" s="246" t="n">
        <v>16</v>
      </c>
      <c r="E1996" s="46" t="n">
        <v>43607</v>
      </c>
      <c r="F1996" s="246" t="n">
        <v>5214</v>
      </c>
      <c r="G1996" s="246" t="n">
        <v>6532</v>
      </c>
      <c r="H1996" s="248" t="n">
        <v>6295</v>
      </c>
      <c r="I1996" s="246" t="n">
        <v>2</v>
      </c>
      <c r="J1996" s="47">
        <f>+(((G1996-F1996)-(H1996-F1996))/(H1996-F1996))*100</f>
        <v/>
      </c>
      <c r="K1996" s="249" t="inlineStr">
        <is>
          <t>MF</t>
        </is>
      </c>
      <c r="L1996" s="250">
        <f>AVERAGE(J1996:J1997)</f>
        <v/>
      </c>
      <c r="M1996" s="250">
        <f>_xlfn.STDEV.S(J1996,J1997)</f>
        <v/>
      </c>
      <c r="N1996" s="295" t="n"/>
      <c r="O1996" s="295" t="n"/>
      <c r="P1996" s="207">
        <f>+(((H1996-F1996)/1000)*1000)/10</f>
        <v/>
      </c>
      <c r="Q1996" s="207">
        <f>AVERAGE(P1996:P1997)</f>
        <v/>
      </c>
      <c r="R1996" s="26" t="inlineStr">
        <is>
          <t>FALSO</t>
        </is>
      </c>
      <c r="S1996" s="26" t="inlineStr">
        <is>
          <t>FALSO</t>
        </is>
      </c>
      <c r="T1996" s="211" t="n"/>
      <c r="U1996" s="211" t="n"/>
      <c r="V1996" s="290" t="inlineStr">
        <is>
          <t>Plot válido</t>
        </is>
      </c>
    </row>
    <row r="1997" ht="15.75" customHeight="1" s="412">
      <c r="A1997" s="199" t="n">
        <v>4482</v>
      </c>
      <c r="B1997" s="200" t="n">
        <v>188</v>
      </c>
      <c r="C1997" s="246" t="n">
        <v>341</v>
      </c>
      <c r="D1997" s="246" t="n">
        <v>16</v>
      </c>
      <c r="E1997" s="46" t="n">
        <v>43607</v>
      </c>
      <c r="F1997" s="246" t="n">
        <v>5267</v>
      </c>
      <c r="G1997" s="246" t="n">
        <v>6503</v>
      </c>
      <c r="H1997" s="248" t="n">
        <v>6275</v>
      </c>
      <c r="I1997" s="246" t="n"/>
      <c r="J1997" s="47">
        <f>+(((G1997-F1997)-(H1997-F1997))/(H1997-F1997))*100</f>
        <v/>
      </c>
      <c r="K1997" s="249" t="n"/>
      <c r="L1997" s="251" t="n"/>
      <c r="M1997" s="251" t="n"/>
      <c r="N1997" s="295" t="n"/>
      <c r="O1997" s="295" t="n"/>
      <c r="P1997" s="207">
        <f>+(((H1997-F1997)/1000)*1000)/10</f>
        <v/>
      </c>
      <c r="Q1997" s="207" t="n"/>
      <c r="R1997" s="26" t="inlineStr">
        <is>
          <t>FALSO</t>
        </is>
      </c>
      <c r="S1997" s="26" t="inlineStr">
        <is>
          <t>FALSO</t>
        </is>
      </c>
      <c r="T1997" s="211" t="n"/>
      <c r="U1997" s="211" t="n"/>
      <c r="V1997" s="290" t="inlineStr">
        <is>
          <t>Plot válido</t>
        </is>
      </c>
    </row>
    <row r="1998" ht="15.75" customHeight="1" s="412">
      <c r="A1998" s="199" t="n">
        <v>5127</v>
      </c>
      <c r="B1998" s="200" t="n">
        <v>187</v>
      </c>
      <c r="C1998" s="246" t="n">
        <v>341</v>
      </c>
      <c r="D1998" s="246" t="n">
        <v>18</v>
      </c>
      <c r="E1998" s="46" t="n">
        <v>43626</v>
      </c>
      <c r="F1998" s="246" t="n">
        <v>5214</v>
      </c>
      <c r="G1998" s="246" t="n">
        <v>7007</v>
      </c>
      <c r="H1998" s="248" t="n">
        <v>6696</v>
      </c>
      <c r="I1998" s="246" t="n">
        <v>6</v>
      </c>
      <c r="J1998" s="47">
        <f>+(((G1998-F1998)-(H1998-F1998))/(H1998-F1998))*100</f>
        <v/>
      </c>
      <c r="K1998" s="249" t="n"/>
      <c r="L1998" s="250">
        <f>AVERAGE(J1998:J1999)</f>
        <v/>
      </c>
      <c r="M1998" s="250">
        <f>_xlfn.STDEV.S(J1998,J1999)</f>
        <v/>
      </c>
      <c r="N1998" s="295" t="n"/>
      <c r="O1998" s="295" t="n"/>
      <c r="P1998" s="207">
        <f>+(((H1998-F1998)/1000)*1000)/10</f>
        <v/>
      </c>
      <c r="Q1998" s="207">
        <f>AVERAGE(P1998:P1999)</f>
        <v/>
      </c>
      <c r="R1998" s="26" t="inlineStr">
        <is>
          <t>FALSO</t>
        </is>
      </c>
      <c r="S1998" s="26" t="inlineStr">
        <is>
          <t>FALSO</t>
        </is>
      </c>
      <c r="T1998" s="211" t="n"/>
      <c r="U1998" s="211" t="n"/>
      <c r="V1998" s="290" t="inlineStr">
        <is>
          <t>Plot válido</t>
        </is>
      </c>
    </row>
    <row r="1999" hidden="1" ht="15.75" customHeight="1" s="412">
      <c r="A1999" s="199" t="n">
        <v>5128</v>
      </c>
      <c r="B1999" s="200" t="n">
        <v>188</v>
      </c>
      <c r="C1999" s="246" t="n">
        <v>341</v>
      </c>
      <c r="D1999" s="246" t="n">
        <v>18</v>
      </c>
      <c r="E1999" s="46" t="n">
        <v>43626</v>
      </c>
      <c r="F1999" s="246" t="n">
        <v>5267</v>
      </c>
      <c r="G1999" s="246" t="n">
        <v>7110</v>
      </c>
      <c r="H1999" s="248" t="n">
        <v>6791</v>
      </c>
      <c r="I1999" s="246" t="n"/>
      <c r="J1999" s="47">
        <f>+(((G1999-F1999)-(H1999-F1999))/(H1999-F1999))*100</f>
        <v/>
      </c>
      <c r="K1999" s="249" t="n"/>
      <c r="L1999" s="251" t="n"/>
      <c r="M1999" s="251" t="n"/>
      <c r="N1999" s="295" t="n"/>
      <c r="O1999" s="295" t="n"/>
      <c r="P1999" s="207">
        <f>+(((H1999-F1999)/1000)*1000)/10</f>
        <v/>
      </c>
      <c r="Q1999" s="207" t="n"/>
      <c r="R1999" s="26" t="inlineStr">
        <is>
          <t>FALSO</t>
        </is>
      </c>
      <c r="S1999" s="26" t="inlineStr">
        <is>
          <t>FALSO</t>
        </is>
      </c>
      <c r="T1999" s="211" t="n"/>
      <c r="U1999" s="211" t="n"/>
      <c r="V1999" s="290" t="n"/>
    </row>
    <row r="2000" hidden="1" ht="15.75" customHeight="1" s="412">
      <c r="A2000" s="199" t="n">
        <v>5671</v>
      </c>
      <c r="B2000" s="200" t="n">
        <v>115</v>
      </c>
      <c r="C2000" s="252" t="n">
        <v>341</v>
      </c>
      <c r="D2000" s="252" t="n">
        <v>21</v>
      </c>
      <c r="E2000" s="139" t="n">
        <v>43657</v>
      </c>
      <c r="F2000" s="252" t="n">
        <v>5260</v>
      </c>
      <c r="G2000" s="252" t="n">
        <v>6835</v>
      </c>
      <c r="H2000" s="253" t="n">
        <v>6508</v>
      </c>
      <c r="I2000" s="252" t="n">
        <v>6</v>
      </c>
      <c r="J2000" s="47">
        <f>+(((G2000-F2000)-(H2000-F2000))/(H2000-F2000))*100</f>
        <v/>
      </c>
      <c r="K2000" s="249" t="n"/>
      <c r="L2000" s="250">
        <f>AVERAGE(J2000:J2001)</f>
        <v/>
      </c>
      <c r="M2000" s="250">
        <f>_xlfn.STDEV.S(J2000,J2001)</f>
        <v/>
      </c>
      <c r="N2000" s="295" t="n"/>
      <c r="O2000" s="295" t="n"/>
      <c r="P2000" s="207">
        <f>+(((H2000-F2000)/1000)*1000)/10</f>
        <v/>
      </c>
      <c r="Q2000" s="207">
        <f>AVERAGE(P2000:P2001)</f>
        <v/>
      </c>
      <c r="R2000" s="26" t="inlineStr">
        <is>
          <t>FALSO</t>
        </is>
      </c>
      <c r="S2000" s="26" t="inlineStr">
        <is>
          <t>FALSO</t>
        </is>
      </c>
      <c r="T2000" s="211" t="n"/>
      <c r="U2000" s="211" t="n"/>
      <c r="V2000" s="290" t="inlineStr">
        <is>
          <t>Se descarta</t>
        </is>
      </c>
    </row>
    <row r="2001" hidden="1" ht="15.75" customHeight="1" s="412">
      <c r="A2001" s="199" t="n">
        <v>5672</v>
      </c>
      <c r="B2001" s="200" t="n">
        <v>116</v>
      </c>
      <c r="C2001" s="252" t="n">
        <v>341</v>
      </c>
      <c r="D2001" s="252" t="n">
        <v>21</v>
      </c>
      <c r="E2001" s="139" t="n">
        <v>43657</v>
      </c>
      <c r="F2001" s="252" t="n">
        <v>5263</v>
      </c>
      <c r="G2001" s="252" t="n">
        <v>6866</v>
      </c>
      <c r="H2001" s="253" t="n">
        <v>6538</v>
      </c>
      <c r="I2001" s="252" t="n"/>
      <c r="J2001" s="47">
        <f>+(((G2001-F2001)-(H2001-F2001))/(H2001-F2001))*100</f>
        <v/>
      </c>
      <c r="K2001" s="249" t="n"/>
      <c r="L2001" s="251" t="n"/>
      <c r="M2001" s="251" t="n"/>
      <c r="N2001" s="295" t="n"/>
      <c r="O2001" s="295" t="n"/>
      <c r="P2001" s="207">
        <f>+(((H2001-F2001)/1000)*1000)/10</f>
        <v/>
      </c>
      <c r="Q2001" s="207" t="n"/>
      <c r="R2001" s="26" t="inlineStr">
        <is>
          <t>FALSO</t>
        </is>
      </c>
      <c r="S2001" s="26" t="inlineStr">
        <is>
          <t>FALSO</t>
        </is>
      </c>
      <c r="T2001" s="211" t="n"/>
      <c r="U2001" s="211" t="n"/>
      <c r="V2001" s="290" t="inlineStr">
        <is>
          <t>Se descarta</t>
        </is>
      </c>
    </row>
    <row r="2002" hidden="1" ht="15.75" customHeight="1" s="412">
      <c r="A2002" s="199" t="n">
        <v>6147</v>
      </c>
      <c r="B2002" s="200" t="n">
        <v>197</v>
      </c>
      <c r="C2002" s="252" t="n">
        <v>341</v>
      </c>
      <c r="D2002" s="252" t="n">
        <v>22</v>
      </c>
      <c r="E2002" s="139" t="n">
        <v>43685</v>
      </c>
      <c r="F2002" s="252" t="n">
        <v>5252</v>
      </c>
      <c r="G2002" s="252" t="n">
        <v>7695</v>
      </c>
      <c r="H2002" s="253" t="n">
        <v>7350</v>
      </c>
      <c r="I2002" s="252" t="n">
        <v>6</v>
      </c>
      <c r="J2002" s="47">
        <f>+(((G2002-F2002)-(H2002-F2002))/(H2002-F2002))*100</f>
        <v/>
      </c>
      <c r="K2002" s="249" t="n"/>
      <c r="L2002" s="250">
        <f>AVERAGE(J2002:J2003)</f>
        <v/>
      </c>
      <c r="M2002" s="250">
        <f>_xlfn.STDEV.S(J2002,J2003)</f>
        <v/>
      </c>
      <c r="N2002" s="295" t="n"/>
      <c r="O2002" s="295" t="n"/>
      <c r="P2002" s="207">
        <f>+(((H2002-F2002)/1000)*1000)/10</f>
        <v/>
      </c>
      <c r="Q2002" s="207">
        <f>AVERAGE(P2002:P2003)</f>
        <v/>
      </c>
      <c r="R2002" s="26" t="inlineStr">
        <is>
          <t>FALSO</t>
        </is>
      </c>
      <c r="S2002" s="26" t="inlineStr">
        <is>
          <t>FALSO</t>
        </is>
      </c>
      <c r="T2002" s="211" t="n"/>
      <c r="U2002" s="211" t="n"/>
      <c r="V2002" s="290" t="inlineStr">
        <is>
          <t>Se descarta</t>
        </is>
      </c>
    </row>
    <row r="2003" hidden="1" ht="15.75" customHeight="1" s="412">
      <c r="A2003" s="199" t="n">
        <v>6148</v>
      </c>
      <c r="B2003" s="200" t="n">
        <v>197</v>
      </c>
      <c r="C2003" s="252" t="n">
        <v>341</v>
      </c>
      <c r="D2003" s="252" t="n">
        <v>22</v>
      </c>
      <c r="E2003" s="139" t="n">
        <v>43685</v>
      </c>
      <c r="F2003" s="252" t="n">
        <v>5252</v>
      </c>
      <c r="G2003" s="252" t="n">
        <v>7650</v>
      </c>
      <c r="H2003" s="253" t="n">
        <v>7320</v>
      </c>
      <c r="I2003" s="252" t="n"/>
      <c r="J2003" s="47">
        <f>+(((G2003-F2003)-(H2003-F2003))/(H2003-F2003))*100</f>
        <v/>
      </c>
      <c r="K2003" s="249" t="n"/>
      <c r="L2003" s="251" t="n"/>
      <c r="M2003" s="251" t="n"/>
      <c r="N2003" s="295" t="n"/>
      <c r="O2003" s="295" t="n"/>
      <c r="P2003" s="207">
        <f>+(((H2003-F2003)/1000)*1000)/10</f>
        <v/>
      </c>
      <c r="Q2003" s="207" t="n"/>
      <c r="R2003" s="26" t="inlineStr">
        <is>
          <t>FALSO</t>
        </is>
      </c>
      <c r="S2003" s="26" t="inlineStr">
        <is>
          <t>FALSO</t>
        </is>
      </c>
      <c r="T2003" s="211" t="n"/>
      <c r="U2003" s="211" t="n"/>
      <c r="V2003" s="290" t="inlineStr">
        <is>
          <t>Se descarta</t>
        </is>
      </c>
    </row>
    <row r="2004" hidden="1" ht="15.75" customHeight="1" s="412">
      <c r="A2004" s="199" t="n">
        <v>3465</v>
      </c>
      <c r="B2004" s="200" t="n">
        <v>221</v>
      </c>
      <c r="C2004" s="255" t="n">
        <v>342</v>
      </c>
      <c r="D2004" s="255" t="n">
        <v>13</v>
      </c>
      <c r="E2004" s="58" t="n">
        <v>43587</v>
      </c>
      <c r="F2004" s="255" t="n">
        <v>5187</v>
      </c>
      <c r="G2004" s="255" t="n">
        <v>7044</v>
      </c>
      <c r="H2004" s="256" t="n">
        <v>6684</v>
      </c>
      <c r="I2004" s="255" t="n">
        <v>1</v>
      </c>
      <c r="J2004" s="59">
        <f>+(((G2004-F2004)-(H2004-F2004))/(H2004-F2004))*100</f>
        <v/>
      </c>
      <c r="K2004" s="257" t="inlineStr">
        <is>
          <t>MF</t>
        </is>
      </c>
      <c r="L2004" s="258">
        <f>AVERAGE(J2004:J2005)</f>
        <v/>
      </c>
      <c r="M2004" s="258">
        <f>_xlfn.STDEV.S(J2004,J2005)</f>
        <v/>
      </c>
      <c r="N2004" s="295" t="n">
        <v>1</v>
      </c>
      <c r="O2004" s="295" t="n"/>
      <c r="P2004" s="207">
        <f>+(((H2004-F2004)/1000)*1000)/10</f>
        <v/>
      </c>
      <c r="Q2004" s="207">
        <f>AVERAGE(P2004:P2005)</f>
        <v/>
      </c>
      <c r="R2004" s="26" t="inlineStr">
        <is>
          <t>FALSO</t>
        </is>
      </c>
      <c r="S2004" s="26" t="inlineStr">
        <is>
          <t>FALSO</t>
        </is>
      </c>
      <c r="T2004" s="211" t="n"/>
      <c r="U2004" s="211" t="n"/>
      <c r="V2004" s="290" t="inlineStr">
        <is>
          <t>Se descarta</t>
        </is>
      </c>
    </row>
    <row r="2005" hidden="1" ht="15.75" customHeight="1" s="412">
      <c r="A2005" s="199" t="n">
        <v>3466</v>
      </c>
      <c r="B2005" s="200" t="n">
        <v>222</v>
      </c>
      <c r="C2005" s="255" t="n">
        <v>342</v>
      </c>
      <c r="D2005" s="255" t="n">
        <v>13</v>
      </c>
      <c r="E2005" s="58" t="n">
        <v>43587</v>
      </c>
      <c r="F2005" s="255" t="n">
        <v>5216</v>
      </c>
      <c r="G2005" s="255" t="n">
        <v>7354</v>
      </c>
      <c r="H2005" s="256" t="n">
        <v>6909</v>
      </c>
      <c r="I2005" s="255" t="n"/>
      <c r="J2005" s="59">
        <f>+(((G2005-F2005)-(H2005-F2005))/(H2005-F2005))*100</f>
        <v/>
      </c>
      <c r="K2005" s="257" t="n"/>
      <c r="L2005" s="259" t="n"/>
      <c r="M2005" s="259" t="n"/>
      <c r="N2005" s="295" t="n"/>
      <c r="O2005" s="295" t="n"/>
      <c r="P2005" s="207">
        <f>+(((H2005-F2005)/1000)*1000)/10</f>
        <v/>
      </c>
      <c r="Q2005" s="207" t="n"/>
      <c r="R2005" s="26" t="inlineStr">
        <is>
          <t>FALSO</t>
        </is>
      </c>
      <c r="S2005" s="26" t="inlineStr">
        <is>
          <t>FALSO</t>
        </is>
      </c>
      <c r="T2005" s="211" t="n"/>
      <c r="U2005" s="211" t="n"/>
      <c r="V2005" s="290" t="inlineStr">
        <is>
          <t>Se descarta</t>
        </is>
      </c>
    </row>
    <row r="2006" hidden="1" ht="15.75" customHeight="1" s="412">
      <c r="A2006" s="199" t="n">
        <v>4185</v>
      </c>
      <c r="B2006" s="200" t="n">
        <v>215</v>
      </c>
      <c r="C2006" s="255" t="n">
        <v>342</v>
      </c>
      <c r="D2006" s="255" t="n">
        <v>15</v>
      </c>
      <c r="E2006" s="58" t="n">
        <v>43599</v>
      </c>
      <c r="F2006" s="255" t="n">
        <v>5148</v>
      </c>
      <c r="G2006" s="255" t="n">
        <v>7667</v>
      </c>
      <c r="H2006" s="256" t="n">
        <v>7075</v>
      </c>
      <c r="I2006" s="255" t="n"/>
      <c r="J2006" s="59">
        <f>+(((G2006-F2006)-(H2006-F2006))/(H2006-F2006))*100</f>
        <v/>
      </c>
      <c r="K2006" s="260" t="n"/>
      <c r="L2006" s="258">
        <f>AVERAGE(J2006:J2007)</f>
        <v/>
      </c>
      <c r="M2006" s="258">
        <f>_xlfn.STDEV.S(J2006,J2007)</f>
        <v/>
      </c>
      <c r="N2006" s="295" t="n"/>
      <c r="O2006" s="295" t="n"/>
      <c r="P2006" s="207">
        <f>+(((H2006-F2006)/1000)*1000)/10</f>
        <v/>
      </c>
      <c r="Q2006" s="207">
        <f>AVERAGE(P2006:P2007)</f>
        <v/>
      </c>
      <c r="R2006" s="26" t="inlineStr">
        <is>
          <t>FALSO</t>
        </is>
      </c>
      <c r="S2006" s="26" t="inlineStr">
        <is>
          <t>FALSO</t>
        </is>
      </c>
      <c r="T2006" s="211" t="n"/>
      <c r="U2006" s="211" t="n"/>
      <c r="V2006" s="290" t="inlineStr">
        <is>
          <t>Se descarta</t>
        </is>
      </c>
    </row>
    <row r="2007" hidden="1" ht="15.75" customHeight="1" s="412">
      <c r="A2007" s="199" t="n">
        <v>4186</v>
      </c>
      <c r="B2007" s="200" t="n">
        <v>216</v>
      </c>
      <c r="C2007" s="255" t="n">
        <v>342</v>
      </c>
      <c r="D2007" s="255" t="n">
        <v>15</v>
      </c>
      <c r="E2007" s="58" t="n">
        <v>43599</v>
      </c>
      <c r="F2007" s="255" t="n">
        <v>5240</v>
      </c>
      <c r="G2007" s="255" t="n">
        <v>7864</v>
      </c>
      <c r="H2007" s="256" t="n">
        <v>7233</v>
      </c>
      <c r="I2007" s="255" t="n"/>
      <c r="J2007" s="59">
        <f>+(((G2007-F2007)-(H2007-F2007))/(H2007-F2007))*100</f>
        <v/>
      </c>
      <c r="K2007" s="260" t="n"/>
      <c r="L2007" s="259" t="n"/>
      <c r="M2007" s="259" t="n"/>
      <c r="N2007" s="295" t="n"/>
      <c r="O2007" s="295" t="n"/>
      <c r="P2007" s="207">
        <f>+(((H2007-F2007)/1000)*1000)/10</f>
        <v/>
      </c>
      <c r="Q2007" s="207" t="n"/>
      <c r="R2007" s="26" t="inlineStr">
        <is>
          <t>FALSO</t>
        </is>
      </c>
      <c r="S2007" s="26" t="inlineStr">
        <is>
          <t>FALSO</t>
        </is>
      </c>
      <c r="T2007" s="211" t="n"/>
      <c r="U2007" s="211" t="n"/>
      <c r="V2007" s="290" t="inlineStr">
        <is>
          <t>Se descarta</t>
        </is>
      </c>
    </row>
    <row r="2008" hidden="1" ht="15.75" customHeight="1" s="412">
      <c r="A2008" s="199" t="n">
        <v>4831</v>
      </c>
      <c r="B2008" s="200" t="n">
        <v>215</v>
      </c>
      <c r="C2008" s="255" t="n">
        <v>342</v>
      </c>
      <c r="D2008" s="255" t="n">
        <v>17</v>
      </c>
      <c r="E2008" s="58" t="n">
        <v>43619</v>
      </c>
      <c r="F2008" s="255" t="n">
        <v>5148</v>
      </c>
      <c r="G2008" s="255" t="n">
        <v>8092</v>
      </c>
      <c r="H2008" s="256" t="n">
        <v>7478</v>
      </c>
      <c r="I2008" s="255" t="n"/>
      <c r="J2008" s="59">
        <f>+(((G2008-F2008)-(H2008-F2008))/(H2008-F2008))*100</f>
        <v/>
      </c>
      <c r="K2008" s="257" t="n"/>
      <c r="L2008" s="258">
        <f>AVERAGE(J2008:J2009)</f>
        <v/>
      </c>
      <c r="M2008" s="258">
        <f>_xlfn.STDEV.S(J2008,J2009)</f>
        <v/>
      </c>
      <c r="N2008" s="295" t="n"/>
      <c r="O2008" s="295" t="n"/>
      <c r="P2008" s="207">
        <f>+(((H2008-F2008)/1000)*1000)/10</f>
        <v/>
      </c>
      <c r="Q2008" s="207">
        <f>AVERAGE(P2008:P2009)</f>
        <v/>
      </c>
      <c r="R2008" s="26" t="inlineStr">
        <is>
          <t>FALSO</t>
        </is>
      </c>
      <c r="S2008" s="26" t="inlineStr">
        <is>
          <t>FALSO</t>
        </is>
      </c>
      <c r="T2008" s="211" t="n"/>
      <c r="U2008" s="211" t="n"/>
      <c r="V2008" s="290" t="inlineStr">
        <is>
          <t>Se descarta</t>
        </is>
      </c>
    </row>
    <row r="2009" hidden="1" ht="15.75" customHeight="1" s="412">
      <c r="A2009" s="199" t="n">
        <v>4832</v>
      </c>
      <c r="B2009" s="200" t="n">
        <v>216</v>
      </c>
      <c r="C2009" s="255" t="n">
        <v>342</v>
      </c>
      <c r="D2009" s="255" t="n">
        <v>17</v>
      </c>
      <c r="E2009" s="58" t="n">
        <v>43619</v>
      </c>
      <c r="F2009" s="255" t="n">
        <v>5240</v>
      </c>
      <c r="G2009" s="255" t="n">
        <v>8333</v>
      </c>
      <c r="H2009" s="256" t="n">
        <v>7694</v>
      </c>
      <c r="I2009" s="255" t="n"/>
      <c r="J2009" s="59">
        <f>+(((G2009-F2009)-(H2009-F2009))/(H2009-F2009))*100</f>
        <v/>
      </c>
      <c r="K2009" s="257" t="n"/>
      <c r="L2009" s="259" t="n"/>
      <c r="M2009" s="259" t="n"/>
      <c r="N2009" s="295" t="n"/>
      <c r="O2009" s="295" t="n"/>
      <c r="P2009" s="207">
        <f>+(((H2009-F2009)/1000)*1000)/10</f>
        <v/>
      </c>
      <c r="Q2009" s="207" t="n"/>
      <c r="R2009" s="26" t="inlineStr">
        <is>
          <t>FALSO</t>
        </is>
      </c>
      <c r="S2009" s="26" t="inlineStr">
        <is>
          <t>FALSO</t>
        </is>
      </c>
      <c r="T2009" s="211" t="n"/>
      <c r="U2009" s="211" t="n"/>
      <c r="V2009" s="290" t="inlineStr">
        <is>
          <t>Se descarta</t>
        </is>
      </c>
    </row>
    <row r="2010" hidden="1" ht="15.75" customHeight="1" s="412">
      <c r="A2010" s="199" t="n">
        <v>5415</v>
      </c>
      <c r="B2010" s="200" t="n">
        <v>153</v>
      </c>
      <c r="C2010" s="252" t="n">
        <v>342</v>
      </c>
      <c r="D2010" s="252" t="n">
        <v>19</v>
      </c>
      <c r="E2010" s="139" t="n">
        <v>43637</v>
      </c>
      <c r="F2010" s="252" t="n">
        <v>5238</v>
      </c>
      <c r="G2010" s="252" t="n">
        <v>7611</v>
      </c>
      <c r="H2010" s="253" t="n">
        <v>7172</v>
      </c>
      <c r="I2010" s="252" t="n">
        <v>5</v>
      </c>
      <c r="J2010" s="261">
        <f>+(((G2010-F2010)-(H2010-F2010))/(H2010-F2010))*100</f>
        <v/>
      </c>
      <c r="K2010" s="262" t="n"/>
      <c r="L2010" s="263">
        <f>AVERAGE(J2010:J2011)</f>
        <v/>
      </c>
      <c r="M2010" s="263">
        <f>_xlfn.STDEV.S(J2010,J2011)</f>
        <v/>
      </c>
      <c r="N2010" s="295" t="n"/>
      <c r="O2010" s="295" t="n"/>
      <c r="P2010" s="207">
        <f>+(((H2010-F2010)/1000)*1000)/10</f>
        <v/>
      </c>
      <c r="Q2010" s="207">
        <f>AVERAGE(P2010:P2011)</f>
        <v/>
      </c>
      <c r="R2010" s="26" t="inlineStr">
        <is>
          <t>FALSO</t>
        </is>
      </c>
      <c r="S2010" s="26" t="inlineStr">
        <is>
          <t>FALSO</t>
        </is>
      </c>
      <c r="T2010" s="211" t="n"/>
      <c r="U2010" s="211" t="n"/>
      <c r="V2010" s="290" t="inlineStr">
        <is>
          <t>Se descarta</t>
        </is>
      </c>
    </row>
    <row r="2011" hidden="1" ht="15.75" customHeight="1" s="412">
      <c r="A2011" s="199" t="n">
        <v>5416</v>
      </c>
      <c r="B2011" s="200" t="n">
        <v>154</v>
      </c>
      <c r="C2011" s="252" t="n">
        <v>342</v>
      </c>
      <c r="D2011" s="252" t="n">
        <v>19</v>
      </c>
      <c r="E2011" s="139" t="n">
        <v>43637</v>
      </c>
      <c r="F2011" s="252" t="n">
        <v>5194</v>
      </c>
      <c r="G2011" s="252" t="n">
        <v>7496</v>
      </c>
      <c r="H2011" s="253" t="n">
        <v>7065</v>
      </c>
      <c r="I2011" s="252" t="n"/>
      <c r="J2011" s="261">
        <f>+(((G2011-F2011)-(H2011-F2011))/(H2011-F2011))*100</f>
        <v/>
      </c>
      <c r="K2011" s="262" t="n"/>
      <c r="L2011" s="207" t="n"/>
      <c r="M2011" s="207" t="n"/>
      <c r="N2011" s="295" t="n"/>
      <c r="O2011" s="295" t="n"/>
      <c r="P2011" s="207">
        <f>+(((H2011-F2011)/1000)*1000)/10</f>
        <v/>
      </c>
      <c r="Q2011" s="207" t="n"/>
      <c r="R2011" s="26" t="inlineStr">
        <is>
          <t>FALSO</t>
        </is>
      </c>
      <c r="S2011" s="26" t="inlineStr">
        <is>
          <t>FALSO</t>
        </is>
      </c>
      <c r="T2011" s="211" t="n"/>
      <c r="U2011" s="211" t="n"/>
      <c r="V2011" s="290" t="inlineStr">
        <is>
          <t>Se descarta</t>
        </is>
      </c>
    </row>
    <row r="2012" hidden="1" ht="15.75" customHeight="1" s="412">
      <c r="A2012" s="199" t="n">
        <v>6149</v>
      </c>
      <c r="B2012" s="200" t="n">
        <v>198</v>
      </c>
      <c r="C2012" s="252" t="n">
        <v>342</v>
      </c>
      <c r="D2012" s="252" t="n">
        <v>22</v>
      </c>
      <c r="E2012" s="139" t="n">
        <v>43685</v>
      </c>
      <c r="F2012" s="252" t="n">
        <v>5320</v>
      </c>
      <c r="G2012" s="252" t="n">
        <v>7658</v>
      </c>
      <c r="H2012" s="253" t="n">
        <v>7341</v>
      </c>
      <c r="I2012" s="252" t="n">
        <v>5</v>
      </c>
      <c r="J2012" s="47">
        <f>+(((G2012-F2012)-(H2012-F2012))/(H2012-F2012))*100</f>
        <v/>
      </c>
      <c r="K2012" s="249" t="n"/>
      <c r="L2012" s="250">
        <f>AVERAGE(J2012:J2013)</f>
        <v/>
      </c>
      <c r="M2012" s="250">
        <f>_xlfn.STDEV.S(J2012,J2013)</f>
        <v/>
      </c>
      <c r="N2012" s="295" t="n"/>
      <c r="O2012" s="295" t="n"/>
      <c r="P2012" s="207">
        <f>+(((H2012-F2012)/1000)*1000)/10</f>
        <v/>
      </c>
      <c r="Q2012" s="207">
        <f>AVERAGE(P2012:P2013)</f>
        <v/>
      </c>
      <c r="R2012" s="26" t="inlineStr">
        <is>
          <t>FALSO</t>
        </is>
      </c>
      <c r="S2012" s="26" t="inlineStr">
        <is>
          <t>VERDADERO</t>
        </is>
      </c>
      <c r="T2012" s="211" t="n"/>
      <c r="U2012" s="211" t="n"/>
      <c r="V2012" s="290" t="inlineStr">
        <is>
          <t>Se descarta</t>
        </is>
      </c>
    </row>
    <row r="2013" hidden="1" ht="15.75" customHeight="1" s="412">
      <c r="A2013" s="199" t="n">
        <v>6150</v>
      </c>
      <c r="B2013" s="200" t="n">
        <v>198</v>
      </c>
      <c r="C2013" s="252" t="n">
        <v>342</v>
      </c>
      <c r="D2013" s="252" t="n">
        <v>22</v>
      </c>
      <c r="E2013" s="139" t="n">
        <v>43685</v>
      </c>
      <c r="F2013" s="252" t="n">
        <v>5320</v>
      </c>
      <c r="G2013" s="252" t="n">
        <v>7607</v>
      </c>
      <c r="H2013" s="253" t="n">
        <v>7297</v>
      </c>
      <c r="I2013" s="252" t="n"/>
      <c r="J2013" s="47">
        <f>+(((G2013-F2013)-(H2013-F2013))/(H2013-F2013))*100</f>
        <v/>
      </c>
      <c r="K2013" s="249" t="n"/>
      <c r="L2013" s="251" t="n"/>
      <c r="M2013" s="251" t="n"/>
      <c r="N2013" s="295" t="n"/>
      <c r="O2013" s="295" t="n"/>
      <c r="P2013" s="207">
        <f>+(((H2013-F2013)/1000)*1000)/10</f>
        <v/>
      </c>
      <c r="Q2013" s="207" t="n"/>
      <c r="R2013" s="26" t="inlineStr">
        <is>
          <t>FALSO</t>
        </is>
      </c>
      <c r="S2013" s="26" t="inlineStr">
        <is>
          <t>FALSO</t>
        </is>
      </c>
      <c r="T2013" s="211" t="n"/>
      <c r="U2013" s="211" t="n"/>
      <c r="V2013" s="290" t="inlineStr">
        <is>
          <t>Se descarta</t>
        </is>
      </c>
    </row>
    <row r="2014" hidden="1" ht="15.75" customHeight="1" s="412">
      <c r="A2014" s="199" t="n">
        <v>3467</v>
      </c>
      <c r="B2014" s="200" t="n">
        <v>223</v>
      </c>
      <c r="C2014" s="246" t="n">
        <v>343</v>
      </c>
      <c r="D2014" s="246" t="n">
        <v>13</v>
      </c>
      <c r="E2014" s="46" t="n">
        <v>43587</v>
      </c>
      <c r="F2014" s="246" t="n">
        <v>5225</v>
      </c>
      <c r="G2014" s="246" t="n">
        <v>8321</v>
      </c>
      <c r="H2014" s="248" t="n">
        <v>7469</v>
      </c>
      <c r="I2014" s="246" t="n">
        <v>1</v>
      </c>
      <c r="J2014" s="47">
        <f>+(((G2014-F2014)-(H2014-F2014))/(H2014-F2014))*100</f>
        <v/>
      </c>
      <c r="K2014" s="249" t="inlineStr">
        <is>
          <t>1/2</t>
        </is>
      </c>
      <c r="L2014" s="250">
        <f>AVERAGE(J2014:J2015)</f>
        <v/>
      </c>
      <c r="M2014" s="250">
        <f>_xlfn.STDEV.S(J2014,J2015)</f>
        <v/>
      </c>
      <c r="N2014" s="295" t="n">
        <v>2</v>
      </c>
      <c r="O2014" s="295" t="n"/>
      <c r="P2014" s="207">
        <f>+(((H2014-F2014)/1000)*1000)/10</f>
        <v/>
      </c>
      <c r="Q2014" s="207">
        <f>AVERAGE(P2014:P2015)</f>
        <v/>
      </c>
      <c r="R2014" s="26" t="inlineStr">
        <is>
          <t>VERDADERO</t>
        </is>
      </c>
      <c r="S2014" s="26" t="inlineStr">
        <is>
          <t>FALSO</t>
        </is>
      </c>
      <c r="T2014" s="211" t="n"/>
      <c r="U2014" s="211" t="n"/>
      <c r="V2014" s="290" t="inlineStr">
        <is>
          <t>Se descarta</t>
        </is>
      </c>
    </row>
    <row r="2015" hidden="1" ht="15.75" customHeight="1" s="412">
      <c r="A2015" s="199" t="n">
        <v>3468</v>
      </c>
      <c r="B2015" s="200" t="n">
        <v>224</v>
      </c>
      <c r="C2015" s="246" t="n">
        <v>343</v>
      </c>
      <c r="D2015" s="246" t="n">
        <v>13</v>
      </c>
      <c r="E2015" s="46" t="n">
        <v>43587</v>
      </c>
      <c r="F2015" s="246" t="n">
        <v>5231</v>
      </c>
      <c r="G2015" s="246" t="n">
        <v>8310</v>
      </c>
      <c r="H2015" s="248" t="n">
        <v>7445</v>
      </c>
      <c r="I2015" s="246" t="n"/>
      <c r="J2015" s="47">
        <f>+(((G2015-F2015)-(H2015-F2015))/(H2015-F2015))*100</f>
        <v/>
      </c>
      <c r="K2015" s="249" t="n"/>
      <c r="L2015" s="251" t="n"/>
      <c r="M2015" s="251" t="n"/>
      <c r="N2015" s="295" t="n"/>
      <c r="O2015" s="295" t="n"/>
      <c r="P2015" s="207">
        <f>+(((H2015-F2015)/1000)*1000)/10</f>
        <v/>
      </c>
      <c r="Q2015" s="207" t="n"/>
      <c r="R2015" s="26" t="inlineStr">
        <is>
          <t>FALSO</t>
        </is>
      </c>
      <c r="S2015" s="26" t="inlineStr">
        <is>
          <t>FALSO</t>
        </is>
      </c>
      <c r="T2015" s="211" t="n"/>
      <c r="U2015" s="211" t="n"/>
      <c r="V2015" s="290" t="inlineStr">
        <is>
          <t>Se descarta</t>
        </is>
      </c>
    </row>
    <row r="2016" hidden="1" ht="15.75" customHeight="1" s="412">
      <c r="A2016" s="199" t="n">
        <v>4187</v>
      </c>
      <c r="B2016" s="200" t="n">
        <v>217</v>
      </c>
      <c r="C2016" s="246" t="n">
        <v>343</v>
      </c>
      <c r="D2016" s="246" t="n">
        <v>15</v>
      </c>
      <c r="E2016" s="46" t="n">
        <v>43599</v>
      </c>
      <c r="F2016" s="246" t="n">
        <v>5263</v>
      </c>
      <c r="G2016" s="246" t="n">
        <v>9096</v>
      </c>
      <c r="H2016" s="248" t="n">
        <v>7978</v>
      </c>
      <c r="I2016" s="246" t="n"/>
      <c r="J2016" s="47">
        <f>+(((G2016-F2016)-(H2016-F2016))/(H2016-F2016))*100</f>
        <v/>
      </c>
      <c r="K2016" s="254" t="inlineStr">
        <is>
          <t>8/5</t>
        </is>
      </c>
      <c r="L2016" s="250">
        <f>AVERAGE(J2016:J2017)</f>
        <v/>
      </c>
      <c r="M2016" s="250">
        <f>_xlfn.STDEV.S(J2016,J2017)</f>
        <v/>
      </c>
      <c r="N2016" s="295" t="n"/>
      <c r="O2016" s="295" t="n"/>
      <c r="P2016" s="207">
        <f>+(((H2016-F2016)/1000)*1000)/10</f>
        <v/>
      </c>
      <c r="Q2016" s="207">
        <f>AVERAGE(P2016:P2017)</f>
        <v/>
      </c>
      <c r="R2016" s="26" t="inlineStr">
        <is>
          <t>FALSO</t>
        </is>
      </c>
      <c r="S2016" s="26" t="inlineStr">
        <is>
          <t>FALSO</t>
        </is>
      </c>
      <c r="T2016" s="211" t="n"/>
      <c r="U2016" s="211" t="n"/>
      <c r="V2016" s="290" t="inlineStr">
        <is>
          <t>Se descarta</t>
        </is>
      </c>
    </row>
    <row r="2017" hidden="1" ht="15.75" customHeight="1" s="412">
      <c r="A2017" s="199" t="n">
        <v>4188</v>
      </c>
      <c r="B2017" s="200" t="n">
        <v>218</v>
      </c>
      <c r="C2017" s="246" t="n">
        <v>343</v>
      </c>
      <c r="D2017" s="246" t="n">
        <v>15</v>
      </c>
      <c r="E2017" s="46" t="n">
        <v>43599</v>
      </c>
      <c r="F2017" s="246" t="n">
        <v>5280</v>
      </c>
      <c r="G2017" s="246" t="n">
        <v>9042</v>
      </c>
      <c r="H2017" s="248" t="n">
        <v>7920</v>
      </c>
      <c r="I2017" s="246" t="n"/>
      <c r="J2017" s="47">
        <f>+(((G2017-F2017)-(H2017-F2017))/(H2017-F2017))*100</f>
        <v/>
      </c>
      <c r="K2017" s="254" t="n"/>
      <c r="L2017" s="251" t="n"/>
      <c r="M2017" s="251" t="n"/>
      <c r="N2017" s="295" t="n"/>
      <c r="O2017" s="295" t="n"/>
      <c r="P2017" s="207">
        <f>+(((H2017-F2017)/1000)*1000)/10</f>
        <v/>
      </c>
      <c r="Q2017" s="207" t="n"/>
      <c r="R2017" s="26" t="inlineStr">
        <is>
          <t>FALSO</t>
        </is>
      </c>
      <c r="S2017" s="26" t="inlineStr">
        <is>
          <t>FALSO</t>
        </is>
      </c>
      <c r="T2017" s="211" t="n"/>
      <c r="U2017" s="211" t="n"/>
      <c r="V2017" s="290" t="inlineStr">
        <is>
          <t>Se descarta</t>
        </is>
      </c>
    </row>
    <row r="2018" hidden="1" ht="15.75" customHeight="1" s="412">
      <c r="A2018" s="199" t="n">
        <v>4833</v>
      </c>
      <c r="B2018" s="200" t="n">
        <v>217</v>
      </c>
      <c r="C2018" s="246" t="n">
        <v>343</v>
      </c>
      <c r="D2018" s="246" t="n">
        <v>17</v>
      </c>
      <c r="E2018" s="46" t="n">
        <v>43619</v>
      </c>
      <c r="F2018" s="246" t="n">
        <v>5263</v>
      </c>
      <c r="G2018" s="246" t="n">
        <v>9028</v>
      </c>
      <c r="H2018" s="248" t="n">
        <v>7950</v>
      </c>
      <c r="I2018" s="246" t="n"/>
      <c r="J2018" s="47">
        <f>+(((G2018-F2018)-(H2018-F2018))/(H2018-F2018))*100</f>
        <v/>
      </c>
      <c r="K2018" s="249" t="n"/>
      <c r="L2018" s="250">
        <f>AVERAGE(J2018:J2019)</f>
        <v/>
      </c>
      <c r="M2018" s="250">
        <f>_xlfn.STDEV.S(J2018,J2019)</f>
        <v/>
      </c>
      <c r="N2018" s="295" t="n"/>
      <c r="O2018" s="295" t="n"/>
      <c r="P2018" s="207">
        <f>+(((H2018-F2018)/1000)*1000)/10</f>
        <v/>
      </c>
      <c r="Q2018" s="207">
        <f>AVERAGE(P2018:P2019)</f>
        <v/>
      </c>
      <c r="R2018" s="26" t="inlineStr">
        <is>
          <t>FALSO</t>
        </is>
      </c>
      <c r="S2018" s="26" t="inlineStr">
        <is>
          <t>FALSO</t>
        </is>
      </c>
      <c r="T2018" s="211" t="n"/>
      <c r="U2018" s="211" t="n"/>
      <c r="V2018" s="290" t="inlineStr">
        <is>
          <t>Se descarta</t>
        </is>
      </c>
    </row>
    <row r="2019" hidden="1" ht="15.75" customHeight="1" s="412">
      <c r="A2019" s="199" t="n">
        <v>4834</v>
      </c>
      <c r="B2019" s="200" t="n">
        <v>218</v>
      </c>
      <c r="C2019" s="246" t="n">
        <v>343</v>
      </c>
      <c r="D2019" s="246" t="n">
        <v>17</v>
      </c>
      <c r="E2019" s="46" t="n">
        <v>43619</v>
      </c>
      <c r="F2019" s="246" t="n">
        <v>5280</v>
      </c>
      <c r="G2019" s="246" t="n">
        <v>9207</v>
      </c>
      <c r="H2019" s="248" t="n">
        <v>8072</v>
      </c>
      <c r="I2019" s="246" t="n"/>
      <c r="J2019" s="47">
        <f>+(((G2019-F2019)-(H2019-F2019))/(H2019-F2019))*100</f>
        <v/>
      </c>
      <c r="K2019" s="249" t="n"/>
      <c r="L2019" s="251" t="n"/>
      <c r="M2019" s="251" t="n"/>
      <c r="N2019" s="295" t="n"/>
      <c r="O2019" s="295" t="n"/>
      <c r="P2019" s="207">
        <f>+(((H2019-F2019)/1000)*1000)/10</f>
        <v/>
      </c>
      <c r="Q2019" s="207" t="n"/>
      <c r="R2019" s="26" t="inlineStr">
        <is>
          <t>FALSO</t>
        </is>
      </c>
      <c r="S2019" s="26" t="inlineStr">
        <is>
          <t>FALSO</t>
        </is>
      </c>
      <c r="T2019" s="211" t="n"/>
      <c r="U2019" s="211" t="n"/>
      <c r="V2019" s="290" t="inlineStr">
        <is>
          <t>Se descarta</t>
        </is>
      </c>
    </row>
    <row r="2020" ht="15.75" customHeight="1" s="412">
      <c r="A2020" s="199" t="n">
        <v>6151</v>
      </c>
      <c r="B2020" s="200" t="n">
        <v>199</v>
      </c>
      <c r="C2020" s="252" t="n">
        <v>343</v>
      </c>
      <c r="D2020" s="252" t="n">
        <v>22</v>
      </c>
      <c r="E2020" s="139" t="n">
        <v>43685</v>
      </c>
      <c r="F2020" s="252" t="n">
        <v>5262</v>
      </c>
      <c r="G2020" s="252" t="n">
        <v>8574</v>
      </c>
      <c r="H2020" s="253" t="n">
        <v>8024</v>
      </c>
      <c r="I2020" s="252" t="n">
        <v>10</v>
      </c>
      <c r="J2020" s="47">
        <f>+(((G2020-F2020)-(H2020-F2020))/(H2020-F2020))*100</f>
        <v/>
      </c>
      <c r="K2020" s="249" t="n"/>
      <c r="L2020" s="250">
        <f>AVERAGE(J2020:J2021)</f>
        <v/>
      </c>
      <c r="M2020" s="250">
        <f>_xlfn.STDEV.S(J2020,J2021)</f>
        <v/>
      </c>
      <c r="N2020" s="295" t="n"/>
      <c r="O2020" s="295" t="n"/>
      <c r="P2020" s="207">
        <f>+(((H2020-F2020)/1000)*1000)/10</f>
        <v/>
      </c>
      <c r="Q2020" s="207">
        <f>AVERAGE(P2020:P2021)</f>
        <v/>
      </c>
      <c r="R2020" s="26" t="inlineStr">
        <is>
          <t>FALSO</t>
        </is>
      </c>
      <c r="S2020" s="26" t="inlineStr">
        <is>
          <t>FALSO</t>
        </is>
      </c>
      <c r="T2020" s="211" t="n"/>
      <c r="U2020" s="211" t="n"/>
      <c r="V2020" s="290" t="inlineStr">
        <is>
          <t>Plot válido</t>
        </is>
      </c>
    </row>
    <row r="2021" ht="15.75" customHeight="1" s="412">
      <c r="A2021" s="199" t="n">
        <v>6152</v>
      </c>
      <c r="B2021" s="200" t="n">
        <v>199</v>
      </c>
      <c r="C2021" s="252" t="n">
        <v>343</v>
      </c>
      <c r="D2021" s="252" t="n">
        <v>22</v>
      </c>
      <c r="E2021" s="139" t="n">
        <v>43685</v>
      </c>
      <c r="F2021" s="252" t="n">
        <v>5262</v>
      </c>
      <c r="G2021" s="252" t="n">
        <v>8665</v>
      </c>
      <c r="H2021" s="253" t="n">
        <v>8124</v>
      </c>
      <c r="I2021" s="252" t="n"/>
      <c r="J2021" s="47">
        <f>+(((G2021-F2021)-(H2021-F2021))/(H2021-F2021))*100</f>
        <v/>
      </c>
      <c r="K2021" s="249" t="n"/>
      <c r="L2021" s="251" t="n"/>
      <c r="M2021" s="251" t="n"/>
      <c r="N2021" s="295" t="n"/>
      <c r="O2021" s="295" t="n"/>
      <c r="P2021" s="207">
        <f>+(((H2021-F2021)/1000)*1000)/10</f>
        <v/>
      </c>
      <c r="Q2021" s="207" t="n"/>
      <c r="R2021" s="26" t="inlineStr">
        <is>
          <t>FALSO</t>
        </is>
      </c>
      <c r="S2021" s="26" t="inlineStr">
        <is>
          <t>FALSO</t>
        </is>
      </c>
      <c r="T2021" s="211" t="n"/>
      <c r="U2021" s="211" t="n"/>
      <c r="V2021" s="290" t="inlineStr">
        <is>
          <t>Plot válido</t>
        </is>
      </c>
    </row>
    <row r="2022" ht="15.75" customHeight="1" s="412">
      <c r="A2022" s="199" t="n">
        <v>3469</v>
      </c>
      <c r="B2022" s="200" t="n">
        <v>225</v>
      </c>
      <c r="C2022" s="255" t="n">
        <v>344</v>
      </c>
      <c r="D2022" s="255" t="n">
        <v>13</v>
      </c>
      <c r="E2022" s="58" t="n">
        <v>43587</v>
      </c>
      <c r="F2022" s="255" t="n">
        <v>5260</v>
      </c>
      <c r="G2022" s="255" t="n">
        <v>7937</v>
      </c>
      <c r="H2022" s="256" t="n">
        <v>7404</v>
      </c>
      <c r="I2022" s="255" t="n">
        <v>1</v>
      </c>
      <c r="J2022" s="59">
        <f>+(((G2022-F2022)-(H2022-F2022))/(H2022-F2022))*100</f>
        <v/>
      </c>
      <c r="K2022" s="257" t="inlineStr">
        <is>
          <t>36/4</t>
        </is>
      </c>
      <c r="L2022" s="258">
        <f>AVERAGE(J2022:J2023)</f>
        <v/>
      </c>
      <c r="M2022" s="258">
        <f>_xlfn.STDEV.S(J2022,J2023)</f>
        <v/>
      </c>
      <c r="N2022" s="295" t="n">
        <v>1</v>
      </c>
      <c r="O2022" s="295" t="n"/>
      <c r="P2022" s="207">
        <f>+(((H2022-F2022)/1000)*1000)/10</f>
        <v/>
      </c>
      <c r="Q2022" s="207">
        <f>AVERAGE(P2022:P2023)</f>
        <v/>
      </c>
      <c r="R2022" s="26" t="inlineStr">
        <is>
          <t>FALSO</t>
        </is>
      </c>
      <c r="S2022" s="26" t="inlineStr">
        <is>
          <t>FALSO</t>
        </is>
      </c>
      <c r="T2022" s="211" t="n"/>
      <c r="U2022" s="211" t="n"/>
      <c r="V2022" s="290" t="inlineStr">
        <is>
          <t>Plot válido</t>
        </is>
      </c>
    </row>
    <row r="2023" ht="15.75" customHeight="1" s="412">
      <c r="A2023" s="199" t="n">
        <v>3470</v>
      </c>
      <c r="B2023" s="200" t="n">
        <v>226</v>
      </c>
      <c r="C2023" s="255" t="n">
        <v>344</v>
      </c>
      <c r="D2023" s="255" t="n">
        <v>13</v>
      </c>
      <c r="E2023" s="58" t="n">
        <v>43587</v>
      </c>
      <c r="F2023" s="255" t="n">
        <v>5197</v>
      </c>
      <c r="G2023" s="255" t="n">
        <v>7581</v>
      </c>
      <c r="H2023" s="256" t="n">
        <v>7087</v>
      </c>
      <c r="I2023" s="255" t="n"/>
      <c r="J2023" s="59">
        <f>+(((G2023-F2023)-(H2023-F2023))/(H2023-F2023))*100</f>
        <v/>
      </c>
      <c r="K2023" s="257" t="n"/>
      <c r="L2023" s="259" t="n"/>
      <c r="M2023" s="259" t="n"/>
      <c r="N2023" s="295" t="n"/>
      <c r="O2023" s="295" t="n"/>
      <c r="P2023" s="207">
        <f>+(((H2023-F2023)/1000)*1000)/10</f>
        <v/>
      </c>
      <c r="Q2023" s="207" t="n"/>
      <c r="R2023" s="26" t="inlineStr">
        <is>
          <t>FALSO</t>
        </is>
      </c>
      <c r="S2023" s="26" t="inlineStr">
        <is>
          <t>FALSO</t>
        </is>
      </c>
      <c r="T2023" s="211" t="n"/>
      <c r="U2023" s="211" t="n"/>
      <c r="V2023" s="290" t="inlineStr">
        <is>
          <t>Plot válido</t>
        </is>
      </c>
    </row>
    <row r="2024" ht="15.75" customHeight="1" s="412">
      <c r="A2024" s="199" t="n">
        <v>4189</v>
      </c>
      <c r="B2024" s="200" t="n">
        <v>219</v>
      </c>
      <c r="C2024" s="255" t="n">
        <v>344</v>
      </c>
      <c r="D2024" s="255" t="n">
        <v>15</v>
      </c>
      <c r="E2024" s="58" t="n">
        <v>43599</v>
      </c>
      <c r="F2024" s="255" t="n">
        <v>5215</v>
      </c>
      <c r="G2024" s="255" t="n">
        <v>6722</v>
      </c>
      <c r="H2024" s="256" t="n">
        <v>6497</v>
      </c>
      <c r="I2024" s="255" t="n"/>
      <c r="J2024" s="59">
        <f>+(((G2024-F2024)-(H2024-F2024))/(H2024-F2024))*100</f>
        <v/>
      </c>
      <c r="K2024" s="260" t="n"/>
      <c r="L2024" s="258">
        <f>AVERAGE(J2024:J2025)</f>
        <v/>
      </c>
      <c r="M2024" s="258">
        <f>_xlfn.STDEV.S(J2024,J2025)</f>
        <v/>
      </c>
      <c r="N2024" s="295" t="n"/>
      <c r="O2024" s="295" t="n"/>
      <c r="P2024" s="207">
        <f>+(((H2024-F2024)/1000)*1000)/10</f>
        <v/>
      </c>
      <c r="Q2024" s="207">
        <f>AVERAGE(P2024:P2025)</f>
        <v/>
      </c>
      <c r="R2024" s="26" t="inlineStr">
        <is>
          <t>FALSO</t>
        </is>
      </c>
      <c r="S2024" s="26" t="inlineStr">
        <is>
          <t>FALSO</t>
        </is>
      </c>
      <c r="T2024" s="211" t="n"/>
      <c r="U2024" s="211" t="n"/>
      <c r="V2024" s="290" t="inlineStr">
        <is>
          <t>Plot válido</t>
        </is>
      </c>
    </row>
    <row r="2025" ht="15.75" customHeight="1" s="412">
      <c r="A2025" s="199" t="n">
        <v>4190</v>
      </c>
      <c r="B2025" s="200" t="n">
        <v>220</v>
      </c>
      <c r="C2025" s="255" t="n">
        <v>344</v>
      </c>
      <c r="D2025" s="255" t="n">
        <v>15</v>
      </c>
      <c r="E2025" s="58" t="n">
        <v>43599</v>
      </c>
      <c r="F2025" s="255" t="n">
        <v>5178</v>
      </c>
      <c r="G2025" s="255" t="n">
        <v>6756</v>
      </c>
      <c r="H2025" s="256" t="n">
        <v>6524</v>
      </c>
      <c r="I2025" s="255" t="n"/>
      <c r="J2025" s="59">
        <f>+(((G2025-F2025)-(H2025-F2025))/(H2025-F2025))*100</f>
        <v/>
      </c>
      <c r="K2025" s="260" t="n"/>
      <c r="L2025" s="259" t="n"/>
      <c r="M2025" s="259" t="n"/>
      <c r="N2025" s="295" t="n"/>
      <c r="O2025" s="295" t="n"/>
      <c r="P2025" s="207">
        <f>+(((H2025-F2025)/1000)*1000)/10</f>
        <v/>
      </c>
      <c r="Q2025" s="207" t="n"/>
      <c r="R2025" s="26" t="inlineStr">
        <is>
          <t>FALSO</t>
        </is>
      </c>
      <c r="S2025" s="26" t="inlineStr">
        <is>
          <t>FALSO</t>
        </is>
      </c>
      <c r="T2025" s="211" t="n"/>
      <c r="U2025" s="211" t="n"/>
      <c r="V2025" s="290" t="inlineStr">
        <is>
          <t>Plot válido</t>
        </is>
      </c>
    </row>
    <row r="2026" ht="15.75" customHeight="1" s="412">
      <c r="A2026" s="199" t="n">
        <v>4835</v>
      </c>
      <c r="B2026" s="200" t="n">
        <v>219</v>
      </c>
      <c r="C2026" s="255" t="n">
        <v>344</v>
      </c>
      <c r="D2026" s="255" t="n">
        <v>17</v>
      </c>
      <c r="E2026" s="58" t="n">
        <v>43619</v>
      </c>
      <c r="F2026" s="255" t="n">
        <v>5215</v>
      </c>
      <c r="G2026" s="255" t="n">
        <v>7552</v>
      </c>
      <c r="H2026" s="256" t="n">
        <v>7140</v>
      </c>
      <c r="I2026" s="255" t="n"/>
      <c r="J2026" s="59">
        <f>+(((G2026-F2026)-(H2026-F2026))/(H2026-F2026))*100</f>
        <v/>
      </c>
      <c r="K2026" s="257" t="n"/>
      <c r="L2026" s="258">
        <f>AVERAGE(J2026:J2027)</f>
        <v/>
      </c>
      <c r="M2026" s="258">
        <f>_xlfn.STDEV.S(J2026,J2027)</f>
        <v/>
      </c>
      <c r="N2026" s="295" t="n"/>
      <c r="O2026" s="295" t="n"/>
      <c r="P2026" s="207">
        <f>+(((H2026-F2026)/1000)*1000)/10</f>
        <v/>
      </c>
      <c r="Q2026" s="207">
        <f>AVERAGE(P2026:P2027)</f>
        <v/>
      </c>
      <c r="R2026" s="26" t="inlineStr">
        <is>
          <t>FALSO</t>
        </is>
      </c>
      <c r="S2026" s="26" t="inlineStr">
        <is>
          <t>FALSO</t>
        </is>
      </c>
      <c r="T2026" s="211" t="n"/>
      <c r="U2026" s="211" t="n"/>
      <c r="V2026" s="290" t="inlineStr">
        <is>
          <t>Plot válido</t>
        </is>
      </c>
    </row>
    <row r="2027" ht="15.75" customHeight="1" s="412">
      <c r="A2027" s="199" t="n">
        <v>4836</v>
      </c>
      <c r="B2027" s="200" t="n">
        <v>220</v>
      </c>
      <c r="C2027" s="255" t="n">
        <v>344</v>
      </c>
      <c r="D2027" s="255" t="n">
        <v>17</v>
      </c>
      <c r="E2027" s="58" t="n">
        <v>43619</v>
      </c>
      <c r="F2027" s="255" t="n">
        <v>5178</v>
      </c>
      <c r="G2027" s="255" t="n">
        <v>7526</v>
      </c>
      <c r="H2027" s="256" t="n">
        <v>7110</v>
      </c>
      <c r="I2027" s="255" t="n"/>
      <c r="J2027" s="59">
        <f>+(((G2027-F2027)-(H2027-F2027))/(H2027-F2027))*100</f>
        <v/>
      </c>
      <c r="K2027" s="257" t="n"/>
      <c r="L2027" s="259" t="n"/>
      <c r="M2027" s="259" t="n"/>
      <c r="N2027" s="295" t="n"/>
      <c r="O2027" s="295" t="n"/>
      <c r="P2027" s="207">
        <f>+(((H2027-F2027)/1000)*1000)/10</f>
        <v/>
      </c>
      <c r="Q2027" s="207" t="n"/>
      <c r="R2027" s="26" t="inlineStr">
        <is>
          <t>FALSO</t>
        </is>
      </c>
      <c r="S2027" s="26" t="inlineStr">
        <is>
          <t>FALSO</t>
        </is>
      </c>
      <c r="T2027" s="211" t="n"/>
      <c r="U2027" s="211" t="n"/>
      <c r="V2027" s="290" t="inlineStr">
        <is>
          <t>Plot válido</t>
        </is>
      </c>
    </row>
    <row r="2028" hidden="1" ht="15.75" customHeight="1" s="412">
      <c r="A2028" s="199" t="n">
        <v>5417</v>
      </c>
      <c r="B2028" s="200" t="n">
        <v>155</v>
      </c>
      <c r="C2028" s="252" t="n">
        <v>344</v>
      </c>
      <c r="D2028" s="252" t="n">
        <v>19</v>
      </c>
      <c r="E2028" s="139" t="n">
        <v>43637</v>
      </c>
      <c r="F2028" s="252" t="n">
        <v>5181</v>
      </c>
      <c r="G2028" s="252" t="n">
        <v>7500</v>
      </c>
      <c r="H2028" s="253" t="n">
        <v>7052</v>
      </c>
      <c r="I2028" s="252" t="n">
        <v>8</v>
      </c>
      <c r="J2028" s="261">
        <f>+(((G2028-F2028)-(H2028-F2028))/(H2028-F2028))*100</f>
        <v/>
      </c>
      <c r="K2028" s="262" t="n"/>
      <c r="L2028" s="263">
        <f>AVERAGE(J2028:J2029)</f>
        <v/>
      </c>
      <c r="M2028" s="263">
        <f>_xlfn.STDEV.S(J2028,J2029)</f>
        <v/>
      </c>
      <c r="N2028" s="295" t="n"/>
      <c r="O2028" s="295" t="n"/>
      <c r="P2028" s="207">
        <f>+(((H2028-F2028)/1000)*1000)/10</f>
        <v/>
      </c>
      <c r="Q2028" s="207">
        <f>AVERAGE(P2028:P2029)</f>
        <v/>
      </c>
      <c r="R2028" s="26" t="inlineStr">
        <is>
          <t>FALSO</t>
        </is>
      </c>
      <c r="S2028" s="26" t="inlineStr">
        <is>
          <t>FALSO</t>
        </is>
      </c>
      <c r="T2028" s="211" t="n"/>
      <c r="U2028" s="211" t="n"/>
      <c r="V2028" s="290" t="inlineStr">
        <is>
          <t>Se descarta</t>
        </is>
      </c>
    </row>
    <row r="2029" hidden="1" ht="15.75" customHeight="1" s="412">
      <c r="A2029" s="199" t="n">
        <v>5418</v>
      </c>
      <c r="B2029" s="200" t="n">
        <v>156</v>
      </c>
      <c r="C2029" s="252" t="n">
        <v>344</v>
      </c>
      <c r="D2029" s="252" t="n">
        <v>19</v>
      </c>
      <c r="E2029" s="139" t="n">
        <v>43637</v>
      </c>
      <c r="F2029" s="252" t="n">
        <v>5171</v>
      </c>
      <c r="G2029" s="252" t="n">
        <v>7340</v>
      </c>
      <c r="H2029" s="253" t="n">
        <v>6920</v>
      </c>
      <c r="I2029" s="252" t="n"/>
      <c r="J2029" s="261">
        <f>+(((G2029-F2029)-(H2029-F2029))/(H2029-F2029))*100</f>
        <v/>
      </c>
      <c r="K2029" s="262" t="n"/>
      <c r="L2029" s="207" t="n"/>
      <c r="M2029" s="207" t="n"/>
      <c r="N2029" s="295" t="n"/>
      <c r="O2029" s="295" t="n"/>
      <c r="P2029" s="207">
        <f>+(((H2029-F2029)/1000)*1000)/10</f>
        <v/>
      </c>
      <c r="Q2029" s="207" t="n"/>
      <c r="R2029" s="26" t="inlineStr">
        <is>
          <t>FALSO</t>
        </is>
      </c>
      <c r="S2029" s="26" t="inlineStr">
        <is>
          <t>FALSO</t>
        </is>
      </c>
      <c r="T2029" s="211" t="n"/>
      <c r="U2029" s="211" t="n"/>
      <c r="V2029" s="290" t="inlineStr">
        <is>
          <t>Se descarta</t>
        </is>
      </c>
    </row>
    <row r="2030" hidden="1" ht="15.75" customHeight="1" s="412">
      <c r="A2030" s="199" t="n">
        <v>6153</v>
      </c>
      <c r="B2030" s="200" t="n">
        <v>200</v>
      </c>
      <c r="C2030" s="252" t="n">
        <v>344</v>
      </c>
      <c r="D2030" s="252" t="n">
        <v>22</v>
      </c>
      <c r="E2030" s="139" t="n">
        <v>43685</v>
      </c>
      <c r="F2030" s="252" t="n">
        <v>5181</v>
      </c>
      <c r="G2030" s="252" t="n">
        <v>7227</v>
      </c>
      <c r="H2030" s="253" t="n">
        <v>6908</v>
      </c>
      <c r="I2030" s="252" t="n">
        <v>9</v>
      </c>
      <c r="J2030" s="47">
        <f>+(((G2030-F2030)-(H2030-F2030))/(H2030-F2030))*100</f>
        <v/>
      </c>
      <c r="K2030" s="249" t="n"/>
      <c r="L2030" s="250">
        <f>AVERAGE(J2030:J2031)</f>
        <v/>
      </c>
      <c r="M2030" s="250">
        <f>_xlfn.STDEV.S(J2030,J2031)</f>
        <v/>
      </c>
      <c r="N2030" s="295" t="n"/>
      <c r="O2030" s="295" t="n"/>
      <c r="P2030" s="207">
        <f>+(((H2030-F2030)/1000)*1000)/10</f>
        <v/>
      </c>
      <c r="Q2030" s="207">
        <f>AVERAGE(P2030:P2031)</f>
        <v/>
      </c>
      <c r="R2030" s="26" t="inlineStr">
        <is>
          <t>FALSO</t>
        </is>
      </c>
      <c r="S2030" s="26" t="inlineStr">
        <is>
          <t>FALSO</t>
        </is>
      </c>
      <c r="T2030" s="211" t="n"/>
      <c r="U2030" s="211" t="n"/>
      <c r="V2030" s="290" t="inlineStr">
        <is>
          <t>Se descarta</t>
        </is>
      </c>
    </row>
    <row r="2031" hidden="1" ht="15.75" customHeight="1" s="412">
      <c r="A2031" s="199" t="n">
        <v>6154</v>
      </c>
      <c r="B2031" s="200" t="n">
        <v>200</v>
      </c>
      <c r="C2031" s="252" t="n">
        <v>344</v>
      </c>
      <c r="D2031" s="252" t="n">
        <v>22</v>
      </c>
      <c r="E2031" s="139" t="n">
        <v>43685</v>
      </c>
      <c r="F2031" s="252" t="n">
        <v>5181</v>
      </c>
      <c r="G2031" s="252" t="n">
        <v>7216</v>
      </c>
      <c r="H2031" s="253" t="n">
        <v>6907</v>
      </c>
      <c r="I2031" s="252" t="n"/>
      <c r="J2031" s="47">
        <f>+(((G2031-F2031)-(H2031-F2031))/(H2031-F2031))*100</f>
        <v/>
      </c>
      <c r="K2031" s="249" t="n"/>
      <c r="L2031" s="251" t="n"/>
      <c r="M2031" s="251" t="n"/>
      <c r="N2031" s="295" t="n"/>
      <c r="O2031" s="295" t="n"/>
      <c r="P2031" s="207">
        <f>+(((H2031-F2031)/1000)*1000)/10</f>
        <v/>
      </c>
      <c r="Q2031" s="207" t="n"/>
      <c r="R2031" s="26" t="inlineStr">
        <is>
          <t>FALSO</t>
        </is>
      </c>
      <c r="S2031" s="26" t="inlineStr">
        <is>
          <t>FALSO</t>
        </is>
      </c>
      <c r="T2031" s="211" t="n"/>
      <c r="U2031" s="211" t="n"/>
      <c r="V2031" s="290" t="inlineStr">
        <is>
          <t>Se descarta</t>
        </is>
      </c>
    </row>
    <row r="2032" hidden="1" ht="15.75" customHeight="1" s="412">
      <c r="A2032" s="199" t="n">
        <v>3825</v>
      </c>
      <c r="B2032" s="200" t="n">
        <v>247</v>
      </c>
      <c r="C2032" s="246" t="n">
        <v>345</v>
      </c>
      <c r="D2032" s="246" t="n">
        <v>14</v>
      </c>
      <c r="E2032" s="46" t="n">
        <v>43591</v>
      </c>
      <c r="F2032" s="246" t="n">
        <v>5282</v>
      </c>
      <c r="G2032" s="247" t="n">
        <v>7949</v>
      </c>
      <c r="H2032" s="248" t="n">
        <v>7164</v>
      </c>
      <c r="I2032" s="246" t="n">
        <v>2</v>
      </c>
      <c r="J2032" s="47">
        <f>+(((G2032-F2032)-(H2032-F2032))/(H2032-F2032))*100</f>
        <v/>
      </c>
      <c r="K2032" s="249" t="inlineStr">
        <is>
          <t>2/5</t>
        </is>
      </c>
      <c r="L2032" s="250">
        <f>AVERAGE(J2032:J2033)</f>
        <v/>
      </c>
      <c r="M2032" s="250">
        <f>_xlfn.STDEV.S(J2032,J2033)</f>
        <v/>
      </c>
      <c r="N2032" s="295" t="n">
        <v>2</v>
      </c>
      <c r="O2032" s="295" t="n"/>
      <c r="P2032" s="207">
        <f>+(((H2032-F2032)/1000)*1000)/10</f>
        <v/>
      </c>
      <c r="Q2032" s="207">
        <f>AVERAGE(P2032:P2033)</f>
        <v/>
      </c>
      <c r="R2032" s="26" t="inlineStr">
        <is>
          <t>FALSO</t>
        </is>
      </c>
      <c r="S2032" s="26" t="inlineStr">
        <is>
          <t>FALSO</t>
        </is>
      </c>
      <c r="T2032" s="211" t="n"/>
      <c r="U2032" s="211" t="n"/>
      <c r="V2032" s="290" t="inlineStr">
        <is>
          <t>Se descarta</t>
        </is>
      </c>
    </row>
    <row r="2033" hidden="1" ht="15.75" customHeight="1" s="412">
      <c r="A2033" s="199" t="n">
        <v>3826</v>
      </c>
      <c r="B2033" s="200" t="n">
        <v>248</v>
      </c>
      <c r="C2033" s="246" t="n">
        <v>345</v>
      </c>
      <c r="D2033" s="246" t="n">
        <v>14</v>
      </c>
      <c r="E2033" s="46" t="n">
        <v>43591</v>
      </c>
      <c r="F2033" s="246" t="n">
        <v>5224</v>
      </c>
      <c r="G2033" s="247" t="n">
        <v>7729</v>
      </c>
      <c r="H2033" s="248" t="n"/>
      <c r="I2033" s="246" t="n"/>
      <c r="J2033" s="47" t="n"/>
      <c r="K2033" s="249" t="n"/>
      <c r="L2033" s="251" t="n"/>
      <c r="M2033" s="251" t="n"/>
      <c r="N2033" s="295" t="n"/>
      <c r="O2033" s="295" t="n"/>
      <c r="P2033" s="207">
        <f>+(((H2033-F2033)/1000)*1000)/10</f>
        <v/>
      </c>
      <c r="Q2033" s="207" t="n"/>
      <c r="R2033" s="26" t="inlineStr">
        <is>
          <t>FALSO</t>
        </is>
      </c>
      <c r="S2033" s="26" t="inlineStr">
        <is>
          <t>FALSO</t>
        </is>
      </c>
      <c r="T2033" s="211" t="n"/>
      <c r="U2033" s="211" t="n"/>
      <c r="V2033" s="290" t="inlineStr">
        <is>
          <t>Se descarta</t>
        </is>
      </c>
    </row>
    <row r="2034" hidden="1" ht="15.75" customHeight="1" s="412">
      <c r="A2034" s="199" t="n">
        <v>4483</v>
      </c>
      <c r="B2034" s="200" t="n">
        <v>189</v>
      </c>
      <c r="C2034" s="246" t="n">
        <v>345</v>
      </c>
      <c r="D2034" s="246" t="n">
        <v>16</v>
      </c>
      <c r="E2034" s="46" t="n">
        <v>43607</v>
      </c>
      <c r="F2034" s="246" t="n">
        <v>5261</v>
      </c>
      <c r="G2034" s="246" t="n">
        <v>7653</v>
      </c>
      <c r="H2034" s="248" t="n">
        <v>7184</v>
      </c>
      <c r="I2034" s="246" t="n">
        <v>2</v>
      </c>
      <c r="J2034" s="47">
        <f>+(((G2034-F2034)-(H2034-F2034))/(H2034-F2034))*100</f>
        <v/>
      </c>
      <c r="K2034" s="249" t="n"/>
      <c r="L2034" s="250">
        <f>AVERAGE(J2034:J2035)</f>
        <v/>
      </c>
      <c r="M2034" s="250">
        <f>_xlfn.STDEV.S(J2034,J2035)</f>
        <v/>
      </c>
      <c r="N2034" s="295" t="n"/>
      <c r="O2034" s="295" t="n"/>
      <c r="P2034" s="207">
        <f>+(((H2034-F2034)/1000)*1000)/10</f>
        <v/>
      </c>
      <c r="Q2034" s="207">
        <f>AVERAGE(P2034:P2035)</f>
        <v/>
      </c>
      <c r="R2034" s="26" t="inlineStr">
        <is>
          <t>FALSO</t>
        </is>
      </c>
      <c r="S2034" s="26" t="inlineStr">
        <is>
          <t>FALSO</t>
        </is>
      </c>
      <c r="T2034" s="211" t="n"/>
      <c r="U2034" s="211" t="n"/>
      <c r="V2034" s="290" t="inlineStr">
        <is>
          <t>Se descarta</t>
        </is>
      </c>
    </row>
    <row r="2035" hidden="1" ht="15.75" customHeight="1" s="412">
      <c r="A2035" s="199" t="n">
        <v>4484</v>
      </c>
      <c r="B2035" s="200" t="n">
        <v>190</v>
      </c>
      <c r="C2035" s="246" t="n">
        <v>345</v>
      </c>
      <c r="D2035" s="246" t="n">
        <v>16</v>
      </c>
      <c r="E2035" s="46" t="n">
        <v>43607</v>
      </c>
      <c r="F2035" s="246" t="n">
        <v>5238</v>
      </c>
      <c r="G2035" s="246" t="n">
        <v>7598</v>
      </c>
      <c r="H2035" s="248" t="n">
        <v>7137</v>
      </c>
      <c r="I2035" s="246" t="n"/>
      <c r="J2035" s="47">
        <f>+(((G2035-F2035)-(H2035-F2035))/(H2035-F2035))*100</f>
        <v/>
      </c>
      <c r="K2035" s="249" t="n"/>
      <c r="L2035" s="251" t="n"/>
      <c r="M2035" s="251" t="n"/>
      <c r="N2035" s="295" t="n"/>
      <c r="O2035" s="295" t="n"/>
      <c r="P2035" s="207">
        <f>+(((H2035-F2035)/1000)*1000)/10</f>
        <v/>
      </c>
      <c r="Q2035" s="207" t="n"/>
      <c r="R2035" s="26" t="inlineStr">
        <is>
          <t>FALSO</t>
        </is>
      </c>
      <c r="S2035" s="26" t="inlineStr">
        <is>
          <t>FALSO</t>
        </is>
      </c>
      <c r="T2035" s="211" t="n"/>
      <c r="U2035" s="211" t="n"/>
      <c r="V2035" s="290" t="inlineStr">
        <is>
          <t>Se descarta</t>
        </is>
      </c>
    </row>
    <row r="2036" hidden="1" ht="15.75" customHeight="1" s="412">
      <c r="A2036" s="199" t="n">
        <v>5129</v>
      </c>
      <c r="B2036" s="200" t="n">
        <v>189</v>
      </c>
      <c r="C2036" s="246" t="n">
        <v>345</v>
      </c>
      <c r="D2036" s="246" t="n">
        <v>18</v>
      </c>
      <c r="E2036" s="46" t="n">
        <v>43626</v>
      </c>
      <c r="F2036" s="246" t="n">
        <v>5261</v>
      </c>
      <c r="G2036" s="246" t="n">
        <v>7520</v>
      </c>
      <c r="H2036" s="248" t="n">
        <v>7134</v>
      </c>
      <c r="I2036" s="246" t="n">
        <v>8</v>
      </c>
      <c r="J2036" s="47">
        <f>+(((G2036-F2036)-(H2036-F2036))/(H2036-F2036))*100</f>
        <v/>
      </c>
      <c r="K2036" s="249" t="n"/>
      <c r="L2036" s="250">
        <f>AVERAGE(J2036:J2037)</f>
        <v/>
      </c>
      <c r="M2036" s="250">
        <f>_xlfn.STDEV.S(J2036,J2037)</f>
        <v/>
      </c>
      <c r="N2036" s="295" t="n"/>
      <c r="O2036" s="295" t="n"/>
      <c r="P2036" s="207">
        <f>+(((H2036-F2036)/1000)*1000)/10</f>
        <v/>
      </c>
      <c r="Q2036" s="207">
        <f>AVERAGE(P2036:P2037)</f>
        <v/>
      </c>
      <c r="R2036" s="26" t="inlineStr">
        <is>
          <t>FALSO</t>
        </is>
      </c>
      <c r="S2036" s="26" t="inlineStr">
        <is>
          <t>FALSO</t>
        </is>
      </c>
      <c r="T2036" s="211" t="n"/>
      <c r="U2036" s="211" t="n"/>
      <c r="V2036" s="290" t="inlineStr">
        <is>
          <t>Se descarta</t>
        </is>
      </c>
    </row>
    <row r="2037" hidden="1" ht="15.75" customHeight="1" s="412">
      <c r="A2037" s="199" t="n">
        <v>5130</v>
      </c>
      <c r="B2037" s="200" t="n">
        <v>190</v>
      </c>
      <c r="C2037" s="246" t="n">
        <v>345</v>
      </c>
      <c r="D2037" s="246" t="n">
        <v>18</v>
      </c>
      <c r="E2037" s="46" t="n">
        <v>43626</v>
      </c>
      <c r="F2037" s="246" t="n">
        <v>5238</v>
      </c>
      <c r="G2037" s="246" t="n">
        <v>7600</v>
      </c>
      <c r="H2037" s="248" t="n">
        <v>7188</v>
      </c>
      <c r="I2037" s="246" t="n"/>
      <c r="J2037" s="47">
        <f>+(((G2037-F2037)-(H2037-F2037))/(H2037-F2037))*100</f>
        <v/>
      </c>
      <c r="K2037" s="249" t="n"/>
      <c r="L2037" s="251" t="n"/>
      <c r="M2037" s="251" t="n"/>
      <c r="N2037" s="295" t="n"/>
      <c r="O2037" s="295" t="n"/>
      <c r="P2037" s="207">
        <f>+(((H2037-F2037)/1000)*1000)/10</f>
        <v/>
      </c>
      <c r="Q2037" s="207" t="n"/>
      <c r="R2037" s="26" t="inlineStr">
        <is>
          <t>FALSO</t>
        </is>
      </c>
      <c r="S2037" s="26" t="inlineStr">
        <is>
          <t>FALSO</t>
        </is>
      </c>
      <c r="T2037" s="211" t="n"/>
      <c r="U2037" s="211" t="n"/>
      <c r="V2037" s="290" t="inlineStr">
        <is>
          <t>Se descarta</t>
        </is>
      </c>
    </row>
    <row r="2038" hidden="1" ht="15.75" customHeight="1" s="412">
      <c r="A2038" s="199" t="n">
        <v>5673</v>
      </c>
      <c r="B2038" s="200" t="n">
        <v>117</v>
      </c>
      <c r="C2038" s="252" t="n">
        <v>345</v>
      </c>
      <c r="D2038" s="252" t="n">
        <v>21</v>
      </c>
      <c r="E2038" s="139" t="n">
        <v>43657</v>
      </c>
      <c r="F2038" s="252" t="n">
        <v>5221</v>
      </c>
      <c r="G2038" s="252" t="n">
        <v>7377</v>
      </c>
      <c r="H2038" s="253" t="n">
        <v>7026</v>
      </c>
      <c r="I2038" s="252" t="n">
        <v>8</v>
      </c>
      <c r="J2038" s="47">
        <f>+(((G2038-F2038)-(H2038-F2038))/(H2038-F2038))*100</f>
        <v/>
      </c>
      <c r="K2038" s="249" t="n"/>
      <c r="L2038" s="250">
        <f>AVERAGE(J2038:J2039)</f>
        <v/>
      </c>
      <c r="M2038" s="250">
        <f>_xlfn.STDEV.S(J2038,J2039)</f>
        <v/>
      </c>
      <c r="N2038" s="295" t="n"/>
      <c r="O2038" s="295" t="n"/>
      <c r="P2038" s="207">
        <f>+(((H2038-F2038)/1000)*1000)/10</f>
        <v/>
      </c>
      <c r="Q2038" s="207">
        <f>AVERAGE(P2038:P2039)</f>
        <v/>
      </c>
      <c r="R2038" s="26" t="inlineStr">
        <is>
          <t>FALSO</t>
        </is>
      </c>
      <c r="S2038" s="26" t="inlineStr">
        <is>
          <t>FALSO</t>
        </is>
      </c>
      <c r="T2038" s="211" t="n"/>
      <c r="U2038" s="211" t="n"/>
      <c r="V2038" s="290" t="inlineStr">
        <is>
          <t>Se descarta</t>
        </is>
      </c>
    </row>
    <row r="2039" hidden="1" ht="15.75" customHeight="1" s="412">
      <c r="A2039" s="199" t="n">
        <v>5674</v>
      </c>
      <c r="B2039" s="200" t="n">
        <v>118</v>
      </c>
      <c r="C2039" s="252" t="n">
        <v>345</v>
      </c>
      <c r="D2039" s="252" t="n">
        <v>21</v>
      </c>
      <c r="E2039" s="139" t="n">
        <v>43657</v>
      </c>
      <c r="F2039" s="252" t="n">
        <v>5249</v>
      </c>
      <c r="G2039" s="252" t="n">
        <v>7078</v>
      </c>
      <c r="H2039" s="253" t="n">
        <v>6779</v>
      </c>
      <c r="I2039" s="252" t="n"/>
      <c r="J2039" s="47">
        <f>+(((G2039-F2039)-(H2039-F2039))/(H2039-F2039))*100</f>
        <v/>
      </c>
      <c r="K2039" s="249" t="n"/>
      <c r="L2039" s="251" t="n"/>
      <c r="M2039" s="251" t="n"/>
      <c r="N2039" s="295" t="n"/>
      <c r="O2039" s="295" t="n"/>
      <c r="P2039" s="207">
        <f>+(((H2039-F2039)/1000)*1000)/10</f>
        <v/>
      </c>
      <c r="Q2039" s="207" t="n"/>
      <c r="R2039" s="26" t="inlineStr">
        <is>
          <t>FALSO</t>
        </is>
      </c>
      <c r="S2039" s="26" t="inlineStr">
        <is>
          <t>FALSO</t>
        </is>
      </c>
      <c r="T2039" s="211" t="n"/>
      <c r="U2039" s="211" t="n"/>
      <c r="V2039" s="290" t="inlineStr">
        <is>
          <t>Se descarta</t>
        </is>
      </c>
    </row>
    <row r="2040" hidden="1" ht="15.75" customHeight="1" s="412">
      <c r="A2040" s="199" t="n">
        <v>6155</v>
      </c>
      <c r="B2040" s="200" t="n">
        <v>201</v>
      </c>
      <c r="C2040" s="252" t="n">
        <v>345</v>
      </c>
      <c r="D2040" s="252" t="n">
        <v>22</v>
      </c>
      <c r="E2040" s="139" t="n">
        <v>43685</v>
      </c>
      <c r="F2040" s="252" t="n">
        <v>5254</v>
      </c>
      <c r="G2040" s="252" t="n">
        <v>7482</v>
      </c>
      <c r="H2040" s="253" t="n">
        <v>7132</v>
      </c>
      <c r="I2040" s="252" t="n">
        <v>8</v>
      </c>
      <c r="J2040" s="47">
        <f>+(((G2040-F2040)-(H2040-F2040))/(H2040-F2040))*100</f>
        <v/>
      </c>
      <c r="K2040" s="249" t="n"/>
      <c r="L2040" s="250">
        <f>AVERAGE(J2040:J2041)</f>
        <v/>
      </c>
      <c r="M2040" s="250">
        <f>_xlfn.STDEV.S(J2040,J2041)</f>
        <v/>
      </c>
      <c r="N2040" s="295" t="n"/>
      <c r="O2040" s="295" t="n"/>
      <c r="P2040" s="207">
        <f>+(((H2040-F2040)/1000)*1000)/10</f>
        <v/>
      </c>
      <c r="Q2040" s="207">
        <f>AVERAGE(P2040:P2041)</f>
        <v/>
      </c>
      <c r="R2040" s="26" t="inlineStr">
        <is>
          <t>FALSO</t>
        </is>
      </c>
      <c r="S2040" s="26" t="inlineStr">
        <is>
          <t>FALSO</t>
        </is>
      </c>
      <c r="T2040" s="211" t="n"/>
      <c r="U2040" s="211" t="n"/>
      <c r="V2040" s="290" t="inlineStr">
        <is>
          <t>Se descarta</t>
        </is>
      </c>
    </row>
    <row r="2041" hidden="1" ht="15.75" customHeight="1" s="412">
      <c r="A2041" s="199" t="n">
        <v>6156</v>
      </c>
      <c r="B2041" s="200" t="n">
        <v>201</v>
      </c>
      <c r="C2041" s="252" t="n">
        <v>345</v>
      </c>
      <c r="D2041" s="252" t="n">
        <v>22</v>
      </c>
      <c r="E2041" s="139" t="n">
        <v>43685</v>
      </c>
      <c r="F2041" s="252" t="n">
        <v>5254</v>
      </c>
      <c r="G2041" s="252" t="n">
        <v>7530</v>
      </c>
      <c r="H2041" s="253" t="n">
        <v>7184</v>
      </c>
      <c r="I2041" s="252" t="n"/>
      <c r="J2041" s="47">
        <f>+(((G2041-F2041)-(H2041-F2041))/(H2041-F2041))*100</f>
        <v/>
      </c>
      <c r="K2041" s="249" t="n"/>
      <c r="L2041" s="251" t="n"/>
      <c r="M2041" s="251" t="n"/>
      <c r="N2041" s="295" t="n"/>
      <c r="O2041" s="295" t="n"/>
      <c r="P2041" s="207">
        <f>+(((H2041-F2041)/1000)*1000)/10</f>
        <v/>
      </c>
      <c r="Q2041" s="207" t="n"/>
      <c r="R2041" s="26" t="inlineStr">
        <is>
          <t>FALSO</t>
        </is>
      </c>
      <c r="S2041" s="26" t="inlineStr">
        <is>
          <t>FALSO</t>
        </is>
      </c>
      <c r="T2041" s="211" t="n"/>
      <c r="U2041" s="211" t="n"/>
      <c r="V2041" s="290" t="inlineStr">
        <is>
          <t>Se descarta</t>
        </is>
      </c>
    </row>
    <row r="2042" hidden="1" ht="15.75" customHeight="1" s="412">
      <c r="A2042" s="199" t="n">
        <v>3827</v>
      </c>
      <c r="B2042" s="200" t="n">
        <v>249</v>
      </c>
      <c r="C2042" s="246" t="n">
        <v>346</v>
      </c>
      <c r="D2042" s="246" t="n">
        <v>14</v>
      </c>
      <c r="E2042" s="46" t="n">
        <v>43591</v>
      </c>
      <c r="F2042" s="246" t="n">
        <v>5178</v>
      </c>
      <c r="G2042" s="247" t="n">
        <v>7560</v>
      </c>
      <c r="H2042" s="248" t="n">
        <v>6857</v>
      </c>
      <c r="I2042" s="246" t="n">
        <v>2</v>
      </c>
      <c r="J2042" s="47">
        <f>+(((G2042-F2042)-(H2042-F2042))/(H2042-F2042))*100</f>
        <v/>
      </c>
      <c r="K2042" s="249" t="inlineStr">
        <is>
          <t>30/4</t>
        </is>
      </c>
      <c r="L2042" s="250">
        <f>AVERAGE(J2042:J2043)</f>
        <v/>
      </c>
      <c r="M2042" s="250">
        <f>_xlfn.STDEV.S(J2042,J2043)</f>
        <v/>
      </c>
      <c r="N2042" s="295" t="n">
        <v>2</v>
      </c>
      <c r="O2042" s="295" t="n"/>
      <c r="P2042" s="207">
        <f>+(((H2042-F2042)/1000)*1000)/10</f>
        <v/>
      </c>
      <c r="Q2042" s="207">
        <f>AVERAGE(P2042:P2043)</f>
        <v/>
      </c>
      <c r="R2042" s="26" t="inlineStr">
        <is>
          <t>FALSO</t>
        </is>
      </c>
      <c r="S2042" s="26" t="inlineStr">
        <is>
          <t>FALSO</t>
        </is>
      </c>
      <c r="T2042" s="211" t="n"/>
      <c r="U2042" s="211" t="n"/>
      <c r="V2042" s="290" t="inlineStr">
        <is>
          <t>Se descarta</t>
        </is>
      </c>
    </row>
    <row r="2043" hidden="1" ht="15.75" customHeight="1" s="412">
      <c r="A2043" s="199" t="n">
        <v>3828</v>
      </c>
      <c r="B2043" s="200" t="n">
        <v>250</v>
      </c>
      <c r="C2043" s="246" t="n">
        <v>346</v>
      </c>
      <c r="D2043" s="246" t="n">
        <v>14</v>
      </c>
      <c r="E2043" s="46" t="n">
        <v>43591</v>
      </c>
      <c r="F2043" s="246" t="n">
        <v>5274</v>
      </c>
      <c r="G2043" s="247" t="n">
        <v>7525</v>
      </c>
      <c r="H2043" s="248" t="n">
        <v>6861</v>
      </c>
      <c r="I2043" s="246" t="n"/>
      <c r="J2043" s="47">
        <f>+(((G2043-F2043)-(H2043-F2043))/(H2043-F2043))*100</f>
        <v/>
      </c>
      <c r="K2043" s="249" t="n"/>
      <c r="L2043" s="251" t="n"/>
      <c r="M2043" s="251" t="n"/>
      <c r="N2043" s="295" t="n"/>
      <c r="O2043" s="295" t="n"/>
      <c r="P2043" s="207">
        <f>+(((H2043-F2043)/1000)*1000)/10</f>
        <v/>
      </c>
      <c r="Q2043" s="207" t="n"/>
      <c r="R2043" s="26" t="inlineStr">
        <is>
          <t>FALSO</t>
        </is>
      </c>
      <c r="S2043" s="26" t="inlineStr">
        <is>
          <t>FALSO</t>
        </is>
      </c>
      <c r="T2043" s="211" t="n"/>
      <c r="U2043" s="211" t="n"/>
      <c r="V2043" s="290" t="inlineStr">
        <is>
          <t>Se descarta</t>
        </is>
      </c>
    </row>
    <row r="2044" hidden="1" ht="15.75" customHeight="1" s="412">
      <c r="A2044" s="199" t="n">
        <v>4485</v>
      </c>
      <c r="B2044" s="200" t="n">
        <v>191</v>
      </c>
      <c r="C2044" s="246" t="n">
        <v>346</v>
      </c>
      <c r="D2044" s="246" t="n">
        <v>16</v>
      </c>
      <c r="E2044" s="46" t="n">
        <v>43607</v>
      </c>
      <c r="F2044" s="246" t="n">
        <v>5280</v>
      </c>
      <c r="G2044" s="246" t="n">
        <v>6944</v>
      </c>
      <c r="H2044" s="248" t="n">
        <v>6586</v>
      </c>
      <c r="I2044" s="246" t="n">
        <v>2</v>
      </c>
      <c r="J2044" s="47">
        <f>+(((G2044-F2044)-(H2044-F2044))/(H2044-F2044))*100</f>
        <v/>
      </c>
      <c r="K2044" s="249" t="n"/>
      <c r="L2044" s="250">
        <f>AVERAGE(J2044:J2045)</f>
        <v/>
      </c>
      <c r="M2044" s="250">
        <f>_xlfn.STDEV.S(J2044,J2045)</f>
        <v/>
      </c>
      <c r="N2044" s="295" t="n"/>
      <c r="O2044" s="295" t="n"/>
      <c r="P2044" s="207">
        <f>+(((H2044-F2044)/1000)*1000)/10</f>
        <v/>
      </c>
      <c r="Q2044" s="207">
        <f>AVERAGE(P2044:P2045)</f>
        <v/>
      </c>
      <c r="R2044" s="26" t="inlineStr">
        <is>
          <t>FALSO</t>
        </is>
      </c>
      <c r="S2044" s="26" t="inlineStr">
        <is>
          <t>FALSO</t>
        </is>
      </c>
      <c r="T2044" s="211" t="n"/>
      <c r="U2044" s="211" t="n"/>
      <c r="V2044" s="290" t="inlineStr">
        <is>
          <t>Se descarta</t>
        </is>
      </c>
    </row>
    <row r="2045" hidden="1" ht="15.75" customHeight="1" s="412">
      <c r="A2045" s="199" t="n">
        <v>4486</v>
      </c>
      <c r="B2045" s="200" t="n">
        <v>192</v>
      </c>
      <c r="C2045" s="246" t="n">
        <v>346</v>
      </c>
      <c r="D2045" s="246" t="n">
        <v>16</v>
      </c>
      <c r="E2045" s="46" t="n">
        <v>43607</v>
      </c>
      <c r="F2045" s="246" t="n">
        <v>5241</v>
      </c>
      <c r="G2045" s="246" t="n">
        <v>6805</v>
      </c>
      <c r="H2045" s="248" t="n">
        <v>6472</v>
      </c>
      <c r="I2045" s="246" t="n"/>
      <c r="J2045" s="47">
        <f>+(((G2045-F2045)-(H2045-F2045))/(H2045-F2045))*100</f>
        <v/>
      </c>
      <c r="K2045" s="249" t="n"/>
      <c r="L2045" s="251" t="n"/>
      <c r="M2045" s="251" t="n"/>
      <c r="N2045" s="295" t="n"/>
      <c r="O2045" s="295" t="n"/>
      <c r="P2045" s="207">
        <f>+(((H2045-F2045)/1000)*1000)/10</f>
        <v/>
      </c>
      <c r="Q2045" s="207" t="n"/>
      <c r="R2045" s="26" t="inlineStr">
        <is>
          <t>FALSO</t>
        </is>
      </c>
      <c r="S2045" s="26" t="inlineStr">
        <is>
          <t>FALSO</t>
        </is>
      </c>
      <c r="T2045" s="211" t="n"/>
      <c r="U2045" s="211" t="n"/>
      <c r="V2045" s="290" t="inlineStr">
        <is>
          <t>Se descarta</t>
        </is>
      </c>
    </row>
    <row r="2046" hidden="1" ht="15.75" customHeight="1" s="412">
      <c r="A2046" s="199" t="n">
        <v>5131</v>
      </c>
      <c r="B2046" s="200" t="n">
        <v>191</v>
      </c>
      <c r="C2046" s="246" t="n">
        <v>346</v>
      </c>
      <c r="D2046" s="246" t="n">
        <v>18</v>
      </c>
      <c r="E2046" s="46" t="n">
        <v>43626</v>
      </c>
      <c r="F2046" s="246" t="n">
        <v>5280</v>
      </c>
      <c r="G2046" s="246" t="n">
        <v>7430</v>
      </c>
      <c r="H2046" s="248" t="n">
        <v>6974</v>
      </c>
      <c r="I2046" s="246" t="n">
        <v>5</v>
      </c>
      <c r="J2046" s="47">
        <f>+(((G2046-F2046)-(H2046-F2046))/(H2046-F2046))*100</f>
        <v/>
      </c>
      <c r="K2046" s="249" t="n"/>
      <c r="L2046" s="250">
        <f>AVERAGE(J2046:J2047)</f>
        <v/>
      </c>
      <c r="M2046" s="250">
        <f>_xlfn.STDEV.S(J2046,J2047)</f>
        <v/>
      </c>
      <c r="N2046" s="295" t="n"/>
      <c r="O2046" s="295" t="n"/>
      <c r="P2046" s="207">
        <f>+(((H2046-F2046)/1000)*1000)/10</f>
        <v/>
      </c>
      <c r="Q2046" s="207">
        <f>AVERAGE(P2046:P2047)</f>
        <v/>
      </c>
      <c r="R2046" s="26" t="inlineStr">
        <is>
          <t>FALSO</t>
        </is>
      </c>
      <c r="S2046" s="26" t="inlineStr">
        <is>
          <t>FALSO</t>
        </is>
      </c>
      <c r="T2046" s="211" t="n"/>
      <c r="U2046" s="211" t="n"/>
      <c r="V2046" s="290" t="inlineStr">
        <is>
          <t>Se descarta</t>
        </is>
      </c>
    </row>
    <row r="2047" hidden="1" ht="15.75" customHeight="1" s="412">
      <c r="A2047" s="199" t="n">
        <v>5132</v>
      </c>
      <c r="B2047" s="200" t="n">
        <v>192</v>
      </c>
      <c r="C2047" s="246" t="n">
        <v>346</v>
      </c>
      <c r="D2047" s="246" t="n">
        <v>18</v>
      </c>
      <c r="E2047" s="46" t="n">
        <v>43626</v>
      </c>
      <c r="F2047" s="246" t="n">
        <v>5241</v>
      </c>
      <c r="G2047" s="246" t="n">
        <v>7363</v>
      </c>
      <c r="H2047" s="248" t="n">
        <v>6915</v>
      </c>
      <c r="I2047" s="246" t="n"/>
      <c r="J2047" s="47">
        <f>+(((G2047-F2047)-(H2047-F2047))/(H2047-F2047))*100</f>
        <v/>
      </c>
      <c r="K2047" s="249" t="n"/>
      <c r="L2047" s="251" t="n"/>
      <c r="M2047" s="251" t="n"/>
      <c r="N2047" s="295" t="n"/>
      <c r="O2047" s="295" t="n"/>
      <c r="P2047" s="207">
        <f>+(((H2047-F2047)/1000)*1000)/10</f>
        <v/>
      </c>
      <c r="Q2047" s="207" t="n"/>
      <c r="R2047" s="26" t="inlineStr">
        <is>
          <t>FALSO</t>
        </is>
      </c>
      <c r="S2047" s="26" t="inlineStr">
        <is>
          <t>FALSO</t>
        </is>
      </c>
      <c r="T2047" s="211" t="n"/>
      <c r="U2047" s="211" t="n"/>
      <c r="V2047" s="290" t="inlineStr">
        <is>
          <t>Se descarta</t>
        </is>
      </c>
    </row>
    <row r="2048" hidden="1" ht="15.75" customHeight="1" s="412">
      <c r="A2048" s="199" t="n">
        <v>5675</v>
      </c>
      <c r="B2048" s="200" t="n">
        <v>119</v>
      </c>
      <c r="C2048" s="252" t="n">
        <v>346</v>
      </c>
      <c r="D2048" s="252" t="n">
        <v>21</v>
      </c>
      <c r="E2048" s="139" t="n">
        <v>43657</v>
      </c>
      <c r="F2048" s="252" t="n">
        <v>5212</v>
      </c>
      <c r="G2048" s="252" t="n">
        <v>7265</v>
      </c>
      <c r="H2048" s="253" t="n">
        <v>6926</v>
      </c>
      <c r="I2048" s="252" t="n">
        <v>5</v>
      </c>
      <c r="J2048" s="47">
        <f>+(((G2048-F2048)-(H2048-F2048))/(H2048-F2048))*100</f>
        <v/>
      </c>
      <c r="K2048" s="249" t="n"/>
      <c r="L2048" s="250">
        <f>AVERAGE(J2048:J2049)</f>
        <v/>
      </c>
      <c r="M2048" s="250">
        <f>_xlfn.STDEV.S(J2048,J2049)</f>
        <v/>
      </c>
      <c r="N2048" s="295" t="n"/>
      <c r="O2048" s="295" t="n"/>
      <c r="P2048" s="207">
        <f>+(((H2048-F2048)/1000)*1000)/10</f>
        <v/>
      </c>
      <c r="Q2048" s="207">
        <f>AVERAGE(P2048:P2049)</f>
        <v/>
      </c>
      <c r="R2048" s="26" t="inlineStr">
        <is>
          <t>FALSO</t>
        </is>
      </c>
      <c r="S2048" s="26" t="inlineStr">
        <is>
          <t>FALSO</t>
        </is>
      </c>
      <c r="T2048" s="211" t="n"/>
      <c r="U2048" s="211" t="n"/>
      <c r="V2048" s="290" t="inlineStr">
        <is>
          <t>Se descarta</t>
        </is>
      </c>
    </row>
    <row r="2049" hidden="1" ht="15.75" customHeight="1" s="412">
      <c r="A2049" s="199" t="n">
        <v>5676</v>
      </c>
      <c r="B2049" s="200" t="n">
        <v>120</v>
      </c>
      <c r="C2049" s="252" t="n">
        <v>346</v>
      </c>
      <c r="D2049" s="252" t="n">
        <v>21</v>
      </c>
      <c r="E2049" s="139" t="n">
        <v>43657</v>
      </c>
      <c r="F2049" s="252" t="n">
        <v>5196</v>
      </c>
      <c r="G2049" s="252" t="n">
        <v>7260</v>
      </c>
      <c r="H2049" s="253" t="n">
        <v>6915</v>
      </c>
      <c r="I2049" s="252" t="n"/>
      <c r="J2049" s="47">
        <f>+(((G2049-F2049)-(H2049-F2049))/(H2049-F2049))*100</f>
        <v/>
      </c>
      <c r="K2049" s="249" t="n"/>
      <c r="L2049" s="251" t="n"/>
      <c r="M2049" s="251" t="n"/>
      <c r="N2049" s="295" t="n"/>
      <c r="O2049" s="295" t="n"/>
      <c r="P2049" s="207">
        <f>+(((H2049-F2049)/1000)*1000)/10</f>
        <v/>
      </c>
      <c r="Q2049" s="207" t="n"/>
      <c r="R2049" s="26" t="inlineStr">
        <is>
          <t>FALSO</t>
        </is>
      </c>
      <c r="S2049" s="26" t="inlineStr">
        <is>
          <t>FALSO</t>
        </is>
      </c>
      <c r="T2049" s="211" t="n"/>
      <c r="U2049" s="211" t="n"/>
      <c r="V2049" s="290" t="inlineStr">
        <is>
          <t>Se descarta</t>
        </is>
      </c>
    </row>
    <row r="2050" hidden="1" ht="15.75" customHeight="1" s="412">
      <c r="A2050" s="199" t="n">
        <v>6157</v>
      </c>
      <c r="B2050" s="200" t="n">
        <v>202</v>
      </c>
      <c r="C2050" s="252" t="n">
        <v>346</v>
      </c>
      <c r="D2050" s="252" t="n">
        <v>22</v>
      </c>
      <c r="E2050" s="139" t="n">
        <v>43685</v>
      </c>
      <c r="F2050" s="252" t="n">
        <v>5275</v>
      </c>
      <c r="G2050" s="252" t="n">
        <v>7200</v>
      </c>
      <c r="H2050" s="253" t="n">
        <v>6883</v>
      </c>
      <c r="I2050" s="252" t="n">
        <v>6</v>
      </c>
      <c r="J2050" s="47">
        <f>+(((G2050-F2050)-(H2050-F2050))/(H2050-F2050))*100</f>
        <v/>
      </c>
      <c r="K2050" s="249" t="n"/>
      <c r="L2050" s="250">
        <f>AVERAGE(J2050:J2051)</f>
        <v/>
      </c>
      <c r="M2050" s="250">
        <f>_xlfn.STDEV.S(J2050,J2051)</f>
        <v/>
      </c>
      <c r="N2050" s="295" t="n"/>
      <c r="O2050" s="295" t="n"/>
      <c r="P2050" s="207">
        <f>+(((H2050-F2050)/1000)*1000)/10</f>
        <v/>
      </c>
      <c r="Q2050" s="207">
        <f>AVERAGE(P2050:P2051)</f>
        <v/>
      </c>
      <c r="R2050" s="26" t="inlineStr">
        <is>
          <t>FALSO</t>
        </is>
      </c>
      <c r="S2050" s="26" t="inlineStr">
        <is>
          <t>FALSO</t>
        </is>
      </c>
      <c r="T2050" s="211" t="n"/>
      <c r="U2050" s="211" t="n"/>
      <c r="V2050" s="290" t="inlineStr">
        <is>
          <t>Se descarta</t>
        </is>
      </c>
    </row>
    <row r="2051" hidden="1" ht="15.75" customHeight="1" s="412">
      <c r="A2051" s="199" t="n">
        <v>6158</v>
      </c>
      <c r="B2051" s="200" t="n">
        <v>202</v>
      </c>
      <c r="C2051" s="252" t="n">
        <v>346</v>
      </c>
      <c r="D2051" s="252" t="n">
        <v>22</v>
      </c>
      <c r="E2051" s="139" t="n">
        <v>43685</v>
      </c>
      <c r="F2051" s="252" t="n">
        <v>5275</v>
      </c>
      <c r="G2051" s="252" t="n">
        <v>7225</v>
      </c>
      <c r="H2051" s="253" t="n">
        <v>6917</v>
      </c>
      <c r="I2051" s="252" t="n"/>
      <c r="J2051" s="47">
        <f>+(((G2051-F2051)-(H2051-F2051))/(H2051-F2051))*100</f>
        <v/>
      </c>
      <c r="K2051" s="249" t="n"/>
      <c r="L2051" s="251" t="n"/>
      <c r="M2051" s="251" t="n"/>
      <c r="N2051" s="295" t="n"/>
      <c r="O2051" s="295" t="n"/>
      <c r="P2051" s="207">
        <f>+(((H2051-F2051)/1000)*1000)/10</f>
        <v/>
      </c>
      <c r="Q2051" s="207" t="n"/>
      <c r="R2051" s="26" t="inlineStr">
        <is>
          <t>FALSO</t>
        </is>
      </c>
      <c r="S2051" s="26" t="inlineStr">
        <is>
          <t>FALSO</t>
        </is>
      </c>
      <c r="T2051" s="211" t="n"/>
      <c r="U2051" s="211" t="n"/>
      <c r="V2051" s="290" t="inlineStr">
        <is>
          <t>Se descarta</t>
        </is>
      </c>
    </row>
    <row r="2052" hidden="1" ht="15.75" customHeight="1" s="412">
      <c r="A2052" s="199" t="n">
        <v>3471</v>
      </c>
      <c r="B2052" s="200" t="n">
        <v>227</v>
      </c>
      <c r="C2052" s="255" t="n">
        <v>347</v>
      </c>
      <c r="D2052" s="255" t="n">
        <v>13</v>
      </c>
      <c r="E2052" s="58" t="n">
        <v>43587</v>
      </c>
      <c r="F2052" s="255" t="n">
        <v>5247</v>
      </c>
      <c r="G2052" s="255" t="n">
        <v>7365</v>
      </c>
      <c r="H2052" s="256" t="n">
        <v>6983</v>
      </c>
      <c r="I2052" s="255" t="n">
        <v>1</v>
      </c>
      <c r="J2052" s="59">
        <f>+(((G2052-F2052)-(H2052-F2052))/(H2052-F2052))*100</f>
        <v/>
      </c>
      <c r="K2052" s="257" t="inlineStr">
        <is>
          <t>MF</t>
        </is>
      </c>
      <c r="L2052" s="258">
        <f>AVERAGE(J2052:J2053)</f>
        <v/>
      </c>
      <c r="M2052" s="258">
        <f>_xlfn.STDEV.S(J2052,J2053)</f>
        <v/>
      </c>
      <c r="N2052" s="295" t="n">
        <v>1</v>
      </c>
      <c r="O2052" s="295" t="n"/>
      <c r="P2052" s="207">
        <f>+(((H2052-F2052)/1000)*1000)/10</f>
        <v/>
      </c>
      <c r="Q2052" s="207">
        <f>AVERAGE(P2052:P2053)</f>
        <v/>
      </c>
      <c r="R2052" s="26" t="inlineStr">
        <is>
          <t>FALSO</t>
        </is>
      </c>
      <c r="S2052" s="26" t="inlineStr">
        <is>
          <t>FALSO</t>
        </is>
      </c>
      <c r="T2052" s="211" t="n"/>
      <c r="U2052" s="211" t="n"/>
      <c r="V2052" s="290" t="inlineStr">
        <is>
          <t>Se descarta</t>
        </is>
      </c>
    </row>
    <row r="2053" hidden="1" ht="15.75" customHeight="1" s="412">
      <c r="A2053" s="199" t="n">
        <v>3472</v>
      </c>
      <c r="B2053" s="200" t="n">
        <v>228</v>
      </c>
      <c r="C2053" s="255" t="n">
        <v>347</v>
      </c>
      <c r="D2053" s="255" t="n">
        <v>13</v>
      </c>
      <c r="E2053" s="58" t="n">
        <v>43587</v>
      </c>
      <c r="F2053" s="255" t="n">
        <v>5238</v>
      </c>
      <c r="G2053" s="255" t="n">
        <v>7298</v>
      </c>
      <c r="H2053" s="256" t="n">
        <v>6904</v>
      </c>
      <c r="I2053" s="255" t="n"/>
      <c r="J2053" s="59">
        <f>+(((G2053-F2053)-(H2053-F2053))/(H2053-F2053))*100</f>
        <v/>
      </c>
      <c r="K2053" s="257" t="n"/>
      <c r="L2053" s="259" t="n"/>
      <c r="M2053" s="259" t="n"/>
      <c r="N2053" s="295" t="n"/>
      <c r="O2053" s="295" t="n"/>
      <c r="P2053" s="207">
        <f>+(((H2053-F2053)/1000)*1000)/10</f>
        <v/>
      </c>
      <c r="Q2053" s="207" t="n"/>
      <c r="R2053" s="26" t="inlineStr">
        <is>
          <t>FALSO</t>
        </is>
      </c>
      <c r="S2053" s="26" t="inlineStr">
        <is>
          <t>FALSO</t>
        </is>
      </c>
      <c r="T2053" s="211" t="n"/>
      <c r="U2053" s="211" t="n"/>
      <c r="V2053" s="290" t="inlineStr">
        <is>
          <t>Se descarta</t>
        </is>
      </c>
    </row>
    <row r="2054" hidden="1" ht="15.75" customHeight="1" s="412">
      <c r="A2054" s="199" t="n">
        <v>4191</v>
      </c>
      <c r="B2054" s="200" t="n">
        <v>221</v>
      </c>
      <c r="C2054" s="255" t="n">
        <v>347</v>
      </c>
      <c r="D2054" s="255" t="n">
        <v>15</v>
      </c>
      <c r="E2054" s="58" t="n">
        <v>43599</v>
      </c>
      <c r="F2054" s="255" t="n">
        <v>5187</v>
      </c>
      <c r="G2054" s="255" t="n">
        <v>7147</v>
      </c>
      <c r="H2054" s="256" t="n">
        <v>6781</v>
      </c>
      <c r="I2054" s="255" t="n"/>
      <c r="J2054" s="59">
        <f>+(((G2054-F2054)-(H2054-F2054))/(H2054-F2054))*100</f>
        <v/>
      </c>
      <c r="K2054" s="260" t="n"/>
      <c r="L2054" s="258">
        <f>AVERAGE(J2054:J2055)</f>
        <v/>
      </c>
      <c r="M2054" s="258">
        <f>_xlfn.STDEV.S(J2054,J2055)</f>
        <v/>
      </c>
      <c r="N2054" s="295" t="n"/>
      <c r="O2054" s="295" t="n"/>
      <c r="P2054" s="207">
        <f>+(((H2054-F2054)/1000)*1000)/10</f>
        <v/>
      </c>
      <c r="Q2054" s="207">
        <f>AVERAGE(P2054:P2055)</f>
        <v/>
      </c>
      <c r="R2054" s="26" t="inlineStr">
        <is>
          <t>FALSO</t>
        </is>
      </c>
      <c r="S2054" s="26" t="inlineStr">
        <is>
          <t>FALSO</t>
        </is>
      </c>
      <c r="T2054" s="211" t="n"/>
      <c r="U2054" s="211" t="n"/>
      <c r="V2054" s="290" t="inlineStr">
        <is>
          <t>Se descarta</t>
        </is>
      </c>
    </row>
    <row r="2055" hidden="1" ht="15.75" customHeight="1" s="412">
      <c r="A2055" s="199" t="n">
        <v>4192</v>
      </c>
      <c r="B2055" s="200" t="n">
        <v>222</v>
      </c>
      <c r="C2055" s="255" t="n">
        <v>347</v>
      </c>
      <c r="D2055" s="255" t="n">
        <v>15</v>
      </c>
      <c r="E2055" s="58" t="n">
        <v>43599</v>
      </c>
      <c r="F2055" s="255" t="n">
        <v>5216</v>
      </c>
      <c r="G2055" s="255" t="n">
        <v>7202</v>
      </c>
      <c r="H2055" s="256" t="n">
        <v>6806</v>
      </c>
      <c r="I2055" s="255" t="n"/>
      <c r="J2055" s="59">
        <f>+(((G2055-F2055)-(H2055-F2055))/(H2055-F2055))*100</f>
        <v/>
      </c>
      <c r="K2055" s="260" t="n"/>
      <c r="L2055" s="259" t="n"/>
      <c r="M2055" s="259" t="n"/>
      <c r="N2055" s="295" t="n"/>
      <c r="O2055" s="295" t="n"/>
      <c r="P2055" s="207">
        <f>+(((H2055-F2055)/1000)*1000)/10</f>
        <v/>
      </c>
      <c r="Q2055" s="207" t="n"/>
      <c r="R2055" s="26" t="inlineStr">
        <is>
          <t>FALSO</t>
        </is>
      </c>
      <c r="S2055" s="26" t="inlineStr">
        <is>
          <t>FALSO</t>
        </is>
      </c>
      <c r="T2055" s="211" t="n"/>
      <c r="U2055" s="211" t="n"/>
      <c r="V2055" s="290" t="inlineStr">
        <is>
          <t>Se descarta</t>
        </is>
      </c>
    </row>
    <row r="2056" hidden="1" ht="15.75" customHeight="1" s="412">
      <c r="A2056" s="199" t="n">
        <v>4837</v>
      </c>
      <c r="B2056" s="200" t="n">
        <v>221</v>
      </c>
      <c r="C2056" s="255" t="n">
        <v>347</v>
      </c>
      <c r="D2056" s="255" t="n">
        <v>17</v>
      </c>
      <c r="E2056" s="58" t="n">
        <v>43619</v>
      </c>
      <c r="F2056" s="255" t="n">
        <v>5187</v>
      </c>
      <c r="G2056" s="255" t="n">
        <v>7390</v>
      </c>
      <c r="H2056" s="256" t="n">
        <v>7010</v>
      </c>
      <c r="I2056" s="255" t="n"/>
      <c r="J2056" s="59">
        <f>+(((G2056-F2056)-(H2056-F2056))/(H2056-F2056))*100</f>
        <v/>
      </c>
      <c r="K2056" s="257" t="n"/>
      <c r="L2056" s="258">
        <f>AVERAGE(J2056:J2057)</f>
        <v/>
      </c>
      <c r="M2056" s="258">
        <f>_xlfn.STDEV.S(J2056,J2057)</f>
        <v/>
      </c>
      <c r="N2056" s="295" t="n"/>
      <c r="O2056" s="295" t="n"/>
      <c r="P2056" s="207">
        <f>+(((H2056-F2056)/1000)*1000)/10</f>
        <v/>
      </c>
      <c r="Q2056" s="207">
        <f>AVERAGE(P2056:P2057)</f>
        <v/>
      </c>
      <c r="R2056" s="26" t="inlineStr">
        <is>
          <t>FALSO</t>
        </is>
      </c>
      <c r="S2056" s="26" t="inlineStr">
        <is>
          <t>FALSO</t>
        </is>
      </c>
      <c r="T2056" s="211" t="n"/>
      <c r="U2056" s="211" t="n"/>
      <c r="V2056" s="290" t="inlineStr">
        <is>
          <t>Se descarta</t>
        </is>
      </c>
    </row>
    <row r="2057" hidden="1" ht="15.75" customHeight="1" s="412">
      <c r="A2057" s="199" t="n">
        <v>4838</v>
      </c>
      <c r="B2057" s="200" t="n">
        <v>222</v>
      </c>
      <c r="C2057" s="255" t="n">
        <v>347</v>
      </c>
      <c r="D2057" s="255" t="n">
        <v>17</v>
      </c>
      <c r="E2057" s="58" t="n">
        <v>43619</v>
      </c>
      <c r="F2057" s="255" t="n">
        <v>5216</v>
      </c>
      <c r="G2057" s="255" t="n">
        <v>7259</v>
      </c>
      <c r="H2057" s="256" t="n">
        <v>6906</v>
      </c>
      <c r="I2057" s="255" t="n"/>
      <c r="J2057" s="59">
        <f>+(((G2057-F2057)-(H2057-F2057))/(H2057-F2057))*100</f>
        <v/>
      </c>
      <c r="K2057" s="257" t="n"/>
      <c r="L2057" s="259" t="n"/>
      <c r="M2057" s="259" t="n"/>
      <c r="N2057" s="295" t="n"/>
      <c r="O2057" s="295" t="n"/>
      <c r="P2057" s="207">
        <f>+(((H2057-F2057)/1000)*1000)/10</f>
        <v/>
      </c>
      <c r="Q2057" s="207" t="n"/>
      <c r="R2057" s="26" t="inlineStr">
        <is>
          <t>FALSO</t>
        </is>
      </c>
      <c r="S2057" s="26" t="inlineStr">
        <is>
          <t>FALSO</t>
        </is>
      </c>
      <c r="T2057" s="211" t="n"/>
      <c r="U2057" s="211" t="n"/>
      <c r="V2057" s="290" t="inlineStr">
        <is>
          <t>Se descarta</t>
        </is>
      </c>
    </row>
    <row r="2058" hidden="1" ht="15.75" customHeight="1" s="412">
      <c r="A2058" s="199" t="n">
        <v>5419</v>
      </c>
      <c r="B2058" s="200" t="n">
        <v>157</v>
      </c>
      <c r="C2058" s="252" t="n">
        <v>347</v>
      </c>
      <c r="D2058" s="252" t="n">
        <v>19</v>
      </c>
      <c r="E2058" s="139" t="n">
        <v>43637</v>
      </c>
      <c r="F2058" s="252" t="n">
        <v>5319</v>
      </c>
      <c r="G2058" s="252" t="n">
        <v>7109</v>
      </c>
      <c r="H2058" s="253" t="n">
        <v>6729</v>
      </c>
      <c r="I2058" s="252" t="n">
        <v>6</v>
      </c>
      <c r="J2058" s="261">
        <f>+(((G2058-F2058)-(H2058-F2058))/(H2058-F2058))*100</f>
        <v/>
      </c>
      <c r="K2058" s="262" t="n"/>
      <c r="L2058" s="263">
        <f>AVERAGE(J2058:J2059)</f>
        <v/>
      </c>
      <c r="M2058" s="263">
        <f>_xlfn.STDEV.S(J2058,J2059)</f>
        <v/>
      </c>
      <c r="N2058" s="295" t="n"/>
      <c r="O2058" s="295" t="n"/>
      <c r="P2058" s="207">
        <f>+(((H2058-F2058)/1000)*1000)/10</f>
        <v/>
      </c>
      <c r="Q2058" s="207">
        <f>AVERAGE(P2058:P2059)</f>
        <v/>
      </c>
      <c r="R2058" s="26" t="inlineStr">
        <is>
          <t>FALSO</t>
        </is>
      </c>
      <c r="S2058" s="26" t="inlineStr">
        <is>
          <t>FALSO</t>
        </is>
      </c>
      <c r="T2058" s="211" t="n"/>
      <c r="U2058" s="211" t="n"/>
      <c r="V2058" s="290" t="inlineStr">
        <is>
          <t>Se descarta</t>
        </is>
      </c>
    </row>
    <row r="2059" hidden="1" ht="15.75" customHeight="1" s="412">
      <c r="A2059" s="199" t="n">
        <v>5420</v>
      </c>
      <c r="B2059" s="200" t="n">
        <v>158</v>
      </c>
      <c r="C2059" s="252" t="n">
        <v>347</v>
      </c>
      <c r="D2059" s="252" t="n">
        <v>19</v>
      </c>
      <c r="E2059" s="139" t="n">
        <v>43637</v>
      </c>
      <c r="F2059" s="252" t="n">
        <v>5219</v>
      </c>
      <c r="G2059" s="252" t="n">
        <v>6946</v>
      </c>
      <c r="H2059" s="253" t="n">
        <v>6528</v>
      </c>
      <c r="I2059" s="252" t="n"/>
      <c r="J2059" s="261">
        <f>+(((G2059-F2059)-(H2059-F2059))/(H2059-F2059))*100</f>
        <v/>
      </c>
      <c r="K2059" s="262" t="n"/>
      <c r="L2059" s="207" t="n"/>
      <c r="M2059" s="207" t="n"/>
      <c r="N2059" s="295" t="n"/>
      <c r="O2059" s="295" t="n"/>
      <c r="P2059" s="207">
        <f>+(((H2059-F2059)/1000)*1000)/10</f>
        <v/>
      </c>
      <c r="Q2059" s="207" t="n"/>
      <c r="R2059" s="26" t="inlineStr">
        <is>
          <t>FALSO</t>
        </is>
      </c>
      <c r="S2059" s="26" t="inlineStr">
        <is>
          <t>FALSO</t>
        </is>
      </c>
      <c r="T2059" s="211" t="n"/>
      <c r="U2059" s="211" t="n"/>
      <c r="V2059" s="290" t="inlineStr">
        <is>
          <t>Se descarta</t>
        </is>
      </c>
    </row>
    <row r="2060" hidden="1" ht="15.75" customHeight="1" s="412">
      <c r="A2060" s="199" t="n">
        <v>3473</v>
      </c>
      <c r="B2060" s="200" t="n">
        <v>229</v>
      </c>
      <c r="C2060" s="255" t="n">
        <v>348</v>
      </c>
      <c r="D2060" s="255" t="n">
        <v>13</v>
      </c>
      <c r="E2060" s="58" t="n">
        <v>43587</v>
      </c>
      <c r="F2060" s="255" t="n">
        <v>5205</v>
      </c>
      <c r="G2060" s="255" t="n">
        <v>7035</v>
      </c>
      <c r="H2060" s="256" t="n">
        <v>6640</v>
      </c>
      <c r="I2060" s="255" t="n">
        <v>1</v>
      </c>
      <c r="J2060" s="59">
        <f>+(((G2060-F2060)-(H2060-F2060))/(H2060-F2060))*100</f>
        <v/>
      </c>
      <c r="K2060" s="257" t="inlineStr">
        <is>
          <t>26/4</t>
        </is>
      </c>
      <c r="L2060" s="258">
        <f>AVERAGE(J2060:J2061)</f>
        <v/>
      </c>
      <c r="M2060" s="258">
        <f>_xlfn.STDEV.S(J2060,J2061)</f>
        <v/>
      </c>
      <c r="N2060" s="295" t="n">
        <v>1</v>
      </c>
      <c r="O2060" s="295" t="n"/>
      <c r="P2060" s="207">
        <f>+(((H2060-F2060)/1000)*1000)/10</f>
        <v/>
      </c>
      <c r="Q2060" s="207">
        <f>AVERAGE(P2060:P2061)</f>
        <v/>
      </c>
      <c r="R2060" s="26" t="inlineStr">
        <is>
          <t>FALSO</t>
        </is>
      </c>
      <c r="S2060" s="26" t="inlineStr">
        <is>
          <t>FALSO</t>
        </is>
      </c>
      <c r="T2060" s="211" t="n"/>
      <c r="U2060" s="211" t="n"/>
      <c r="V2060" s="290" t="inlineStr">
        <is>
          <t>Se descarta</t>
        </is>
      </c>
    </row>
    <row r="2061" hidden="1" ht="15.75" customHeight="1" s="412">
      <c r="A2061" s="199" t="n">
        <v>3474</v>
      </c>
      <c r="B2061" s="200" t="n">
        <v>230</v>
      </c>
      <c r="C2061" s="255" t="n">
        <v>348</v>
      </c>
      <c r="D2061" s="255" t="n">
        <v>13</v>
      </c>
      <c r="E2061" s="58" t="n">
        <v>43587</v>
      </c>
      <c r="F2061" s="255" t="n">
        <v>5171</v>
      </c>
      <c r="G2061" s="255" t="n">
        <v>6886</v>
      </c>
      <c r="H2061" s="256" t="n">
        <v>6511</v>
      </c>
      <c r="I2061" s="255" t="n"/>
      <c r="J2061" s="59">
        <f>+(((G2061-F2061)-(H2061-F2061))/(H2061-F2061))*100</f>
        <v/>
      </c>
      <c r="K2061" s="257" t="n"/>
      <c r="L2061" s="259" t="n"/>
      <c r="M2061" s="259" t="n"/>
      <c r="N2061" s="295" t="n"/>
      <c r="O2061" s="295" t="n"/>
      <c r="P2061" s="207">
        <f>+(((H2061-F2061)/1000)*1000)/10</f>
        <v/>
      </c>
      <c r="Q2061" s="207" t="n"/>
      <c r="R2061" s="26" t="inlineStr">
        <is>
          <t>FALSO</t>
        </is>
      </c>
      <c r="S2061" s="26" t="inlineStr">
        <is>
          <t>FALSO</t>
        </is>
      </c>
      <c r="T2061" s="211" t="n"/>
      <c r="U2061" s="211" t="n"/>
      <c r="V2061" s="290" t="inlineStr">
        <is>
          <t>Se descarta</t>
        </is>
      </c>
    </row>
    <row r="2062" hidden="1" ht="15.75" customHeight="1" s="412">
      <c r="A2062" s="199" t="n">
        <v>4193</v>
      </c>
      <c r="B2062" s="200" t="n">
        <v>223</v>
      </c>
      <c r="C2062" s="255" t="n">
        <v>348</v>
      </c>
      <c r="D2062" s="255" t="n">
        <v>15</v>
      </c>
      <c r="E2062" s="58" t="n">
        <v>43599</v>
      </c>
      <c r="F2062" s="255" t="n">
        <v>5225</v>
      </c>
      <c r="G2062" s="255" t="n">
        <v>6773</v>
      </c>
      <c r="H2062" s="256" t="n">
        <v>6420</v>
      </c>
      <c r="I2062" s="255" t="n"/>
      <c r="J2062" s="59">
        <f>+(((G2062-F2062)-(H2062-F2062))/(H2062-F2062))*100</f>
        <v/>
      </c>
      <c r="K2062" s="260" t="n"/>
      <c r="L2062" s="258">
        <f>AVERAGE(J2062:J2063)</f>
        <v/>
      </c>
      <c r="M2062" s="258">
        <f>_xlfn.STDEV.S(J2062,J2063)</f>
        <v/>
      </c>
      <c r="N2062" s="295" t="n"/>
      <c r="O2062" s="295" t="n"/>
      <c r="P2062" s="207">
        <f>+(((H2062-F2062)/1000)*1000)/10</f>
        <v/>
      </c>
      <c r="Q2062" s="207">
        <f>AVERAGE(P2062:P2063)</f>
        <v/>
      </c>
      <c r="R2062" s="26" t="inlineStr">
        <is>
          <t>FALSO</t>
        </is>
      </c>
      <c r="S2062" s="26" t="inlineStr">
        <is>
          <t>FALSO</t>
        </is>
      </c>
      <c r="T2062" s="211" t="n"/>
      <c r="U2062" s="211" t="n"/>
      <c r="V2062" s="290" t="inlineStr">
        <is>
          <t>Se descarta</t>
        </is>
      </c>
    </row>
    <row r="2063" hidden="1" ht="15.75" customHeight="1" s="412">
      <c r="A2063" s="199" t="n">
        <v>4194</v>
      </c>
      <c r="B2063" s="200" t="n">
        <v>224</v>
      </c>
      <c r="C2063" s="255" t="n">
        <v>348</v>
      </c>
      <c r="D2063" s="255" t="n">
        <v>15</v>
      </c>
      <c r="E2063" s="58" t="n">
        <v>43599</v>
      </c>
      <c r="F2063" s="255" t="n">
        <v>5231</v>
      </c>
      <c r="G2063" s="255" t="n">
        <v>6914</v>
      </c>
      <c r="H2063" s="256" t="n">
        <v>6524</v>
      </c>
      <c r="I2063" s="255" t="n"/>
      <c r="J2063" s="59">
        <f>+(((G2063-F2063)-(H2063-F2063))/(H2063-F2063))*100</f>
        <v/>
      </c>
      <c r="K2063" s="260" t="n"/>
      <c r="L2063" s="259" t="n"/>
      <c r="M2063" s="259" t="n"/>
      <c r="N2063" s="295" t="n"/>
      <c r="O2063" s="295" t="n"/>
      <c r="P2063" s="207">
        <f>+(((H2063-F2063)/1000)*1000)/10</f>
        <v/>
      </c>
      <c r="Q2063" s="207" t="n"/>
      <c r="R2063" s="26" t="inlineStr">
        <is>
          <t>FALSO</t>
        </is>
      </c>
      <c r="S2063" s="26" t="inlineStr">
        <is>
          <t>FALSO</t>
        </is>
      </c>
      <c r="T2063" s="211" t="n"/>
      <c r="U2063" s="211" t="n"/>
      <c r="V2063" s="290" t="inlineStr">
        <is>
          <t>Se descarta</t>
        </is>
      </c>
    </row>
    <row r="2064" hidden="1" ht="15.75" customHeight="1" s="412">
      <c r="A2064" s="199" t="n">
        <v>4839</v>
      </c>
      <c r="B2064" s="200" t="n">
        <v>223</v>
      </c>
      <c r="C2064" s="255" t="n">
        <v>348</v>
      </c>
      <c r="D2064" s="255" t="n">
        <v>17</v>
      </c>
      <c r="E2064" s="58" t="n">
        <v>43619</v>
      </c>
      <c r="F2064" s="255" t="n">
        <v>5225</v>
      </c>
      <c r="G2064" s="255" t="n">
        <v>7109</v>
      </c>
      <c r="H2064" s="256" t="n">
        <v>6668</v>
      </c>
      <c r="I2064" s="255" t="n"/>
      <c r="J2064" s="59">
        <f>+(((G2064-F2064)-(H2064-F2064))/(H2064-F2064))*100</f>
        <v/>
      </c>
      <c r="K2064" s="257" t="n"/>
      <c r="L2064" s="258">
        <f>AVERAGE(J2064:J2065)</f>
        <v/>
      </c>
      <c r="M2064" s="258">
        <f>_xlfn.STDEV.S(J2064,J2065)</f>
        <v/>
      </c>
      <c r="N2064" s="295" t="n"/>
      <c r="O2064" s="295" t="n"/>
      <c r="P2064" s="207">
        <f>+(((H2064-F2064)/1000)*1000)/10</f>
        <v/>
      </c>
      <c r="Q2064" s="207">
        <f>AVERAGE(P2064:P2065)</f>
        <v/>
      </c>
      <c r="R2064" s="26" t="inlineStr">
        <is>
          <t>FALSO</t>
        </is>
      </c>
      <c r="S2064" s="26" t="inlineStr">
        <is>
          <t>FALSO</t>
        </is>
      </c>
      <c r="T2064" s="211" t="n"/>
      <c r="U2064" s="211" t="n"/>
      <c r="V2064" s="290" t="inlineStr">
        <is>
          <t>Se descarta</t>
        </is>
      </c>
    </row>
    <row r="2065" hidden="1" ht="15.75" customHeight="1" s="412">
      <c r="A2065" s="199" t="n">
        <v>4840</v>
      </c>
      <c r="B2065" s="200" t="n">
        <v>224</v>
      </c>
      <c r="C2065" s="255" t="n">
        <v>348</v>
      </c>
      <c r="D2065" s="255" t="n">
        <v>17</v>
      </c>
      <c r="E2065" s="58" t="n">
        <v>43619</v>
      </c>
      <c r="F2065" s="255" t="n">
        <v>5231</v>
      </c>
      <c r="G2065" s="255" t="n">
        <v>7472</v>
      </c>
      <c r="H2065" s="256" t="n">
        <v>6935</v>
      </c>
      <c r="I2065" s="255" t="n"/>
      <c r="J2065" s="59">
        <f>+(((G2065-F2065)-(H2065-F2065))/(H2065-F2065))*100</f>
        <v/>
      </c>
      <c r="K2065" s="257" t="n"/>
      <c r="L2065" s="259" t="n"/>
      <c r="M2065" s="259" t="n"/>
      <c r="N2065" s="295" t="n"/>
      <c r="O2065" s="295" t="n"/>
      <c r="P2065" s="207">
        <f>+(((H2065-F2065)/1000)*1000)/10</f>
        <v/>
      </c>
      <c r="Q2065" s="207" t="n"/>
      <c r="R2065" s="26" t="inlineStr">
        <is>
          <t>FALSO</t>
        </is>
      </c>
      <c r="S2065" s="26" t="inlineStr">
        <is>
          <t>FALSO</t>
        </is>
      </c>
      <c r="T2065" s="211" t="n"/>
      <c r="U2065" s="211" t="n"/>
      <c r="V2065" s="290" t="inlineStr">
        <is>
          <t>Se descarta</t>
        </is>
      </c>
    </row>
    <row r="2066" hidden="1" ht="15.75" customHeight="1" s="412">
      <c r="A2066" s="199" t="n">
        <v>5421</v>
      </c>
      <c r="B2066" s="200" t="n">
        <v>159</v>
      </c>
      <c r="C2066" s="252" t="n">
        <v>348</v>
      </c>
      <c r="D2066" s="252" t="n">
        <v>19</v>
      </c>
      <c r="E2066" s="139" t="n">
        <v>43637</v>
      </c>
      <c r="F2066" s="252" t="n">
        <v>5300</v>
      </c>
      <c r="G2066" s="252" t="inlineStr">
        <is>
          <t>SIN ESPIGAS</t>
        </is>
      </c>
      <c r="H2066" s="253" t="n"/>
      <c r="I2066" s="252" t="n"/>
      <c r="J2066" s="261" t="n"/>
      <c r="K2066" s="262" t="n"/>
      <c r="L2066" s="263" t="n"/>
      <c r="M2066" s="263" t="n"/>
      <c r="N2066" s="295" t="n"/>
      <c r="O2066" s="295" t="n"/>
      <c r="P2066" s="207">
        <f>+(((H2066-F2066)/1000)*1000)/10</f>
        <v/>
      </c>
      <c r="Q2066" s="207">
        <f>AVERAGE(P2066:P2067)</f>
        <v/>
      </c>
      <c r="R2066" s="26" t="inlineStr">
        <is>
          <t>FALSO</t>
        </is>
      </c>
      <c r="S2066" s="26" t="inlineStr">
        <is>
          <t>FALSO</t>
        </is>
      </c>
      <c r="T2066" s="211" t="n"/>
      <c r="U2066" s="211" t="n"/>
      <c r="V2066" s="290" t="inlineStr">
        <is>
          <t>Se descarta</t>
        </is>
      </c>
    </row>
    <row r="2067" hidden="1" ht="15.75" customHeight="1" s="412">
      <c r="A2067" s="199" t="n">
        <v>5422</v>
      </c>
      <c r="B2067" s="200" t="n">
        <v>160</v>
      </c>
      <c r="C2067" s="252" t="n">
        <v>348</v>
      </c>
      <c r="D2067" s="252" t="n">
        <v>19</v>
      </c>
      <c r="E2067" s="139" t="n">
        <v>43637</v>
      </c>
      <c r="F2067" s="252" t="n">
        <v>5234</v>
      </c>
      <c r="G2067" s="252" t="inlineStr">
        <is>
          <t>SIN ESPIGAS</t>
        </is>
      </c>
      <c r="H2067" s="253" t="n"/>
      <c r="I2067" s="252" t="n"/>
      <c r="J2067" s="261" t="n"/>
      <c r="K2067" s="262" t="n"/>
      <c r="L2067" s="207" t="n"/>
      <c r="M2067" s="207" t="n"/>
      <c r="N2067" s="295" t="n"/>
      <c r="O2067" s="295" t="n"/>
      <c r="P2067" s="207">
        <f>+(((H2067-F2067)/1000)*1000)/10</f>
        <v/>
      </c>
      <c r="Q2067" s="207" t="n"/>
      <c r="R2067" s="26" t="inlineStr">
        <is>
          <t>FALSO</t>
        </is>
      </c>
      <c r="S2067" s="26" t="inlineStr">
        <is>
          <t>FALSO</t>
        </is>
      </c>
      <c r="T2067" s="211" t="n"/>
      <c r="U2067" s="211" t="n"/>
      <c r="V2067" s="290" t="inlineStr">
        <is>
          <t>Se descarta</t>
        </is>
      </c>
    </row>
    <row r="2068" hidden="1" ht="15.75" customHeight="1" s="412">
      <c r="A2068" s="199" t="n">
        <v>3475</v>
      </c>
      <c r="B2068" s="200" t="n">
        <v>231</v>
      </c>
      <c r="C2068" s="255" t="n">
        <v>349</v>
      </c>
      <c r="D2068" s="255" t="n">
        <v>13</v>
      </c>
      <c r="E2068" s="58" t="n">
        <v>43587</v>
      </c>
      <c r="F2068" s="255" t="n">
        <v>5229</v>
      </c>
      <c r="G2068" s="255" t="n">
        <v>7292</v>
      </c>
      <c r="H2068" s="256" t="n">
        <v>6726</v>
      </c>
      <c r="I2068" s="255" t="n">
        <v>1</v>
      </c>
      <c r="J2068" s="59">
        <f>+(((G2068-F2068)-(H2068-F2068))/(H2068-F2068))*100</f>
        <v/>
      </c>
      <c r="K2068" s="257" t="inlineStr">
        <is>
          <t>24/4</t>
        </is>
      </c>
      <c r="L2068" s="258">
        <f>AVERAGE(J2068:J2069)</f>
        <v/>
      </c>
      <c r="M2068" s="258">
        <f>_xlfn.STDEV.S(J2068,J2069)</f>
        <v/>
      </c>
      <c r="N2068" s="295" t="n">
        <v>1</v>
      </c>
      <c r="O2068" s="295" t="n"/>
      <c r="P2068" s="207">
        <f>+(((H2068-F2068)/1000)*1000)/10</f>
        <v/>
      </c>
      <c r="Q2068" s="207">
        <f>AVERAGE(P2068:P2069)</f>
        <v/>
      </c>
      <c r="R2068" s="26" t="inlineStr">
        <is>
          <t>VERDADERO</t>
        </is>
      </c>
      <c r="S2068" s="26" t="inlineStr">
        <is>
          <t>FALSO</t>
        </is>
      </c>
      <c r="T2068" s="211" t="n"/>
      <c r="U2068" s="211" t="n"/>
      <c r="V2068" s="290" t="inlineStr">
        <is>
          <t>Se descarta</t>
        </is>
      </c>
    </row>
    <row r="2069" hidden="1" ht="15.75" customHeight="1" s="412">
      <c r="A2069" s="199" t="n">
        <v>3476</v>
      </c>
      <c r="B2069" s="200" t="n">
        <v>232</v>
      </c>
      <c r="C2069" s="255" t="n">
        <v>349</v>
      </c>
      <c r="D2069" s="255" t="n">
        <v>13</v>
      </c>
      <c r="E2069" s="58" t="n">
        <v>43587</v>
      </c>
      <c r="F2069" s="255" t="n">
        <v>5244</v>
      </c>
      <c r="G2069" s="255" t="n">
        <v>7370</v>
      </c>
      <c r="H2069" s="256" t="n">
        <v>6763</v>
      </c>
      <c r="I2069" s="255" t="n"/>
      <c r="J2069" s="59">
        <f>+(((G2069-F2069)-(H2069-F2069))/(H2069-F2069))*100</f>
        <v/>
      </c>
      <c r="K2069" s="257" t="n"/>
      <c r="L2069" s="259" t="n"/>
      <c r="M2069" s="259" t="n"/>
      <c r="N2069" s="295" t="n"/>
      <c r="O2069" s="295" t="n"/>
      <c r="P2069" s="207">
        <f>+(((H2069-F2069)/1000)*1000)/10</f>
        <v/>
      </c>
      <c r="Q2069" s="207" t="n"/>
      <c r="R2069" s="26" t="inlineStr">
        <is>
          <t>FALSO</t>
        </is>
      </c>
      <c r="S2069" s="26" t="inlineStr">
        <is>
          <t>FALSO</t>
        </is>
      </c>
      <c r="T2069" s="211" t="n"/>
      <c r="U2069" s="211" t="n"/>
      <c r="V2069" s="290" t="inlineStr">
        <is>
          <t>Se descarta</t>
        </is>
      </c>
    </row>
    <row r="2070" hidden="1" ht="15.75" customHeight="1" s="412">
      <c r="A2070" s="199" t="n">
        <v>4195</v>
      </c>
      <c r="B2070" s="200" t="n">
        <v>225</v>
      </c>
      <c r="C2070" s="255" t="n">
        <v>349</v>
      </c>
      <c r="D2070" s="255" t="n">
        <v>15</v>
      </c>
      <c r="E2070" s="58" t="n">
        <v>43599</v>
      </c>
      <c r="F2070" s="255" t="n">
        <v>5260</v>
      </c>
      <c r="G2070" s="255" t="n">
        <v>8139</v>
      </c>
      <c r="H2070" s="256" t="n">
        <v>7597</v>
      </c>
      <c r="I2070" s="255" t="n"/>
      <c r="J2070" s="59">
        <f>+(((G2070-F2070)-(H2070-F2070))/(H2070-F2070))*100</f>
        <v/>
      </c>
      <c r="K2070" s="260" t="n"/>
      <c r="L2070" s="258">
        <f>AVERAGE(J2070:J2071)</f>
        <v/>
      </c>
      <c r="M2070" s="258">
        <f>_xlfn.STDEV.S(J2070,J2071)</f>
        <v/>
      </c>
      <c r="N2070" s="295" t="n"/>
      <c r="O2070" s="295" t="n"/>
      <c r="P2070" s="207">
        <f>+(((H2070-F2070)/1000)*1000)/10</f>
        <v/>
      </c>
      <c r="Q2070" s="207">
        <f>AVERAGE(P2070:P2071)</f>
        <v/>
      </c>
      <c r="R2070" s="26" t="inlineStr">
        <is>
          <t>FALSO</t>
        </is>
      </c>
      <c r="S2070" s="26" t="inlineStr">
        <is>
          <t>FALSO</t>
        </is>
      </c>
      <c r="T2070" s="211" t="n"/>
      <c r="U2070" s="211" t="n"/>
      <c r="V2070" s="290" t="inlineStr">
        <is>
          <t>Se descarta</t>
        </is>
      </c>
    </row>
    <row r="2071" hidden="1" ht="15.75" customHeight="1" s="412">
      <c r="A2071" s="199" t="n">
        <v>4196</v>
      </c>
      <c r="B2071" s="200" t="n">
        <v>226</v>
      </c>
      <c r="C2071" s="255" t="n">
        <v>349</v>
      </c>
      <c r="D2071" s="255" t="n">
        <v>15</v>
      </c>
      <c r="E2071" s="58" t="n">
        <v>43599</v>
      </c>
      <c r="F2071" s="255" t="n">
        <v>5197</v>
      </c>
      <c r="G2071" s="255" t="n">
        <v>8203</v>
      </c>
      <c r="H2071" s="256" t="n">
        <v>7615</v>
      </c>
      <c r="I2071" s="255" t="n"/>
      <c r="J2071" s="59">
        <f>+(((G2071-F2071)-(H2071-F2071))/(H2071-F2071))*100</f>
        <v/>
      </c>
      <c r="K2071" s="260" t="n"/>
      <c r="L2071" s="259" t="n"/>
      <c r="M2071" s="259" t="n"/>
      <c r="N2071" s="295" t="n"/>
      <c r="O2071" s="295" t="n"/>
      <c r="P2071" s="207">
        <f>+(((H2071-F2071)/1000)*1000)/10</f>
        <v/>
      </c>
      <c r="Q2071" s="207" t="n"/>
      <c r="R2071" s="26" t="inlineStr">
        <is>
          <t>FALSO</t>
        </is>
      </c>
      <c r="S2071" s="26" t="inlineStr">
        <is>
          <t>FALSO</t>
        </is>
      </c>
      <c r="T2071" s="211" t="n"/>
      <c r="U2071" s="211" t="n"/>
      <c r="V2071" s="290" t="inlineStr">
        <is>
          <t>Se descarta</t>
        </is>
      </c>
    </row>
    <row r="2072" hidden="1" ht="15.75" customHeight="1" s="412">
      <c r="A2072" s="199" t="n">
        <v>4841</v>
      </c>
      <c r="B2072" s="200" t="n">
        <v>225</v>
      </c>
      <c r="C2072" s="255" t="n">
        <v>349</v>
      </c>
      <c r="D2072" s="255" t="n">
        <v>17</v>
      </c>
      <c r="E2072" s="58" t="n">
        <v>43619</v>
      </c>
      <c r="F2072" s="255" t="n">
        <v>5260</v>
      </c>
      <c r="G2072" s="255" t="n">
        <v>8311</v>
      </c>
      <c r="H2072" s="256" t="n">
        <v>7747</v>
      </c>
      <c r="I2072" s="255" t="n"/>
      <c r="J2072" s="59">
        <f>+(((G2072-F2072)-(H2072-F2072))/(H2072-F2072))*100</f>
        <v/>
      </c>
      <c r="K2072" s="257" t="n"/>
      <c r="L2072" s="258">
        <f>AVERAGE(J2072:J2073)</f>
        <v/>
      </c>
      <c r="M2072" s="258">
        <f>_xlfn.STDEV.S(J2072,J2073)</f>
        <v/>
      </c>
      <c r="N2072" s="295" t="n"/>
      <c r="O2072" s="295" t="n"/>
      <c r="P2072" s="207">
        <f>+(((H2072-F2072)/1000)*1000)/10</f>
        <v/>
      </c>
      <c r="Q2072" s="207">
        <f>AVERAGE(P2072:P2073)</f>
        <v/>
      </c>
      <c r="R2072" s="26" t="inlineStr">
        <is>
          <t>FALSO</t>
        </is>
      </c>
      <c r="S2072" s="26" t="inlineStr">
        <is>
          <t>FALSO</t>
        </is>
      </c>
      <c r="T2072" s="211" t="n"/>
      <c r="U2072" s="211" t="n"/>
      <c r="V2072" s="290" t="inlineStr">
        <is>
          <t>Se descarta</t>
        </is>
      </c>
    </row>
    <row r="2073" hidden="1" ht="15.75" customHeight="1" s="412">
      <c r="A2073" s="199" t="n">
        <v>4842</v>
      </c>
      <c r="B2073" s="200" t="n">
        <v>226</v>
      </c>
      <c r="C2073" s="255" t="n">
        <v>349</v>
      </c>
      <c r="D2073" s="255" t="n">
        <v>17</v>
      </c>
      <c r="E2073" s="58" t="n">
        <v>43619</v>
      </c>
      <c r="F2073" s="255" t="n">
        <v>5197</v>
      </c>
      <c r="G2073" s="255" t="n">
        <v>8304</v>
      </c>
      <c r="H2073" s="256" t="n">
        <v>7716</v>
      </c>
      <c r="I2073" s="255" t="n"/>
      <c r="J2073" s="59">
        <f>+(((G2073-F2073)-(H2073-F2073))/(H2073-F2073))*100</f>
        <v/>
      </c>
      <c r="K2073" s="257" t="n"/>
      <c r="L2073" s="259" t="n"/>
      <c r="M2073" s="259" t="n"/>
      <c r="N2073" s="295" t="n"/>
      <c r="O2073" s="295" t="n"/>
      <c r="P2073" s="207">
        <f>+(((H2073-F2073)/1000)*1000)/10</f>
        <v/>
      </c>
      <c r="Q2073" s="207" t="n"/>
      <c r="R2073" s="26" t="inlineStr">
        <is>
          <t>FALSO</t>
        </is>
      </c>
      <c r="S2073" s="26" t="inlineStr">
        <is>
          <t>FALSO</t>
        </is>
      </c>
      <c r="T2073" s="211" t="n"/>
      <c r="U2073" s="211" t="n"/>
      <c r="V2073" s="290" t="inlineStr">
        <is>
          <t>Se descarta</t>
        </is>
      </c>
    </row>
    <row r="2074" ht="15.75" customHeight="1" s="412">
      <c r="A2074" s="199" t="n">
        <v>5423</v>
      </c>
      <c r="B2074" s="200" t="n">
        <v>161</v>
      </c>
      <c r="C2074" s="252" t="n">
        <v>349</v>
      </c>
      <c r="D2074" s="252" t="n">
        <v>19</v>
      </c>
      <c r="E2074" s="139" t="n">
        <v>43637</v>
      </c>
      <c r="F2074" s="252" t="n">
        <v>5264</v>
      </c>
      <c r="G2074" s="252" t="n">
        <v>7676</v>
      </c>
      <c r="H2074" s="253" t="n">
        <v>7198</v>
      </c>
      <c r="I2074" s="252" t="n">
        <v>4</v>
      </c>
      <c r="J2074" s="261">
        <f>+(((G2074-F2074)-(H2074-F2074))/(H2074-F2074))*100</f>
        <v/>
      </c>
      <c r="K2074" s="262" t="n"/>
      <c r="L2074" s="263">
        <f>AVERAGE(J2074:J2075)</f>
        <v/>
      </c>
      <c r="M2074" s="263">
        <f>_xlfn.STDEV.S(J2074,J2075)</f>
        <v/>
      </c>
      <c r="N2074" s="295" t="n"/>
      <c r="O2074" s="295" t="n"/>
      <c r="P2074" s="207">
        <f>+(((H2074-F2074)/1000)*1000)/10</f>
        <v/>
      </c>
      <c r="Q2074" s="207">
        <f>AVERAGE(P2074:P2075)</f>
        <v/>
      </c>
      <c r="R2074" s="26" t="inlineStr">
        <is>
          <t>FALSO</t>
        </is>
      </c>
      <c r="S2074" s="26" t="inlineStr">
        <is>
          <t>FALSO</t>
        </is>
      </c>
      <c r="T2074" s="211" t="n"/>
      <c r="U2074" s="211" t="n"/>
      <c r="V2074" s="290" t="inlineStr">
        <is>
          <t>Plot válido</t>
        </is>
      </c>
    </row>
    <row r="2075" ht="15.75" customHeight="1" s="412">
      <c r="A2075" s="199" t="n">
        <v>5424</v>
      </c>
      <c r="B2075" s="200" t="n">
        <v>162</v>
      </c>
      <c r="C2075" s="252" t="n">
        <v>349</v>
      </c>
      <c r="D2075" s="252" t="n">
        <v>19</v>
      </c>
      <c r="E2075" s="139" t="n">
        <v>43637</v>
      </c>
      <c r="F2075" s="252" t="n">
        <v>5232</v>
      </c>
      <c r="G2075" s="252" t="n">
        <v>7617</v>
      </c>
      <c r="H2075" s="253" t="n">
        <v>7142</v>
      </c>
      <c r="I2075" s="252" t="n"/>
      <c r="J2075" s="261">
        <f>+(((G2075-F2075)-(H2075-F2075))/(H2075-F2075))*100</f>
        <v/>
      </c>
      <c r="K2075" s="262" t="n"/>
      <c r="L2075" s="207" t="n"/>
      <c r="M2075" s="207" t="n"/>
      <c r="N2075" s="295" t="n"/>
      <c r="O2075" s="295" t="n"/>
      <c r="P2075" s="207">
        <f>+(((H2075-F2075)/1000)*1000)/10</f>
        <v/>
      </c>
      <c r="Q2075" s="207" t="n"/>
      <c r="R2075" s="26" t="inlineStr">
        <is>
          <t>FALSO</t>
        </is>
      </c>
      <c r="S2075" s="26" t="inlineStr">
        <is>
          <t>FALSO</t>
        </is>
      </c>
      <c r="T2075" s="211" t="n"/>
      <c r="U2075" s="211" t="n"/>
      <c r="V2075" s="290" t="inlineStr">
        <is>
          <t>Plot válido</t>
        </is>
      </c>
    </row>
    <row r="2076" ht="15.75" customHeight="1" s="412">
      <c r="A2076" s="199" t="n">
        <v>6159</v>
      </c>
      <c r="B2076" s="200" t="n">
        <v>203</v>
      </c>
      <c r="C2076" s="252" t="n">
        <v>349</v>
      </c>
      <c r="D2076" s="252" t="n">
        <v>22</v>
      </c>
      <c r="E2076" s="139" t="n">
        <v>43685</v>
      </c>
      <c r="F2076" s="252" t="n">
        <v>5215</v>
      </c>
      <c r="G2076" s="252" t="n">
        <v>8109</v>
      </c>
      <c r="H2076" s="253" t="n">
        <v>7641</v>
      </c>
      <c r="I2076" s="252" t="n">
        <v>9</v>
      </c>
      <c r="J2076" s="47">
        <f>+(((G2076-F2076)-(H2076-F2076))/(H2076-F2076))*100</f>
        <v/>
      </c>
      <c r="K2076" s="249" t="n"/>
      <c r="L2076" s="250">
        <f>AVERAGE(J2076:J2077)</f>
        <v/>
      </c>
      <c r="M2076" s="250">
        <f>_xlfn.STDEV.S(J2076,J2077)</f>
        <v/>
      </c>
      <c r="N2076" s="295" t="n"/>
      <c r="O2076" s="295" t="n"/>
      <c r="P2076" s="207">
        <f>+(((H2076-F2076)/1000)*1000)/10</f>
        <v/>
      </c>
      <c r="Q2076" s="207">
        <f>AVERAGE(P2076:P2077)</f>
        <v/>
      </c>
      <c r="R2076" s="26" t="inlineStr">
        <is>
          <t>FALSO</t>
        </is>
      </c>
      <c r="S2076" s="26" t="inlineStr">
        <is>
          <t>FALSO</t>
        </is>
      </c>
      <c r="T2076" s="211" t="n"/>
      <c r="U2076" s="211" t="n"/>
      <c r="V2076" s="290" t="inlineStr">
        <is>
          <t>Plot válido</t>
        </is>
      </c>
    </row>
    <row r="2077" ht="15.75" customHeight="1" s="412">
      <c r="A2077" s="199" t="n">
        <v>6160</v>
      </c>
      <c r="B2077" s="200" t="n">
        <v>203</v>
      </c>
      <c r="C2077" s="252" t="n">
        <v>349</v>
      </c>
      <c r="D2077" s="252" t="n">
        <v>22</v>
      </c>
      <c r="E2077" s="139" t="n">
        <v>43685</v>
      </c>
      <c r="F2077" s="252" t="n">
        <v>5215</v>
      </c>
      <c r="G2077" s="252" t="n">
        <v>8199</v>
      </c>
      <c r="H2077" s="253" t="n">
        <v>7736</v>
      </c>
      <c r="I2077" s="252" t="n"/>
      <c r="J2077" s="47">
        <f>+(((G2077-F2077)-(H2077-F2077))/(H2077-F2077))*100</f>
        <v/>
      </c>
      <c r="K2077" s="249" t="n"/>
      <c r="L2077" s="251" t="n"/>
      <c r="M2077" s="251" t="n"/>
      <c r="N2077" s="295" t="n"/>
      <c r="O2077" s="295" t="n"/>
      <c r="P2077" s="207">
        <f>+(((H2077-F2077)/1000)*1000)/10</f>
        <v/>
      </c>
      <c r="Q2077" s="207" t="n"/>
      <c r="R2077" s="26" t="inlineStr">
        <is>
          <t>FALSO</t>
        </is>
      </c>
      <c r="S2077" s="26" t="inlineStr">
        <is>
          <t>FALSO</t>
        </is>
      </c>
      <c r="T2077" s="211" t="n"/>
      <c r="U2077" s="211" t="n"/>
      <c r="V2077" s="290" t="inlineStr">
        <is>
          <t>Plot válido</t>
        </is>
      </c>
    </row>
    <row r="2078" ht="15.75" customHeight="1" s="412">
      <c r="A2078" s="199" t="n">
        <v>3477</v>
      </c>
      <c r="B2078" s="200" t="n">
        <v>233</v>
      </c>
      <c r="C2078" s="255" t="n">
        <v>350</v>
      </c>
      <c r="D2078" s="255" t="n">
        <v>13</v>
      </c>
      <c r="E2078" s="58" t="n">
        <v>43587</v>
      </c>
      <c r="F2078" s="255" t="n">
        <v>5213</v>
      </c>
      <c r="G2078" s="255" t="n">
        <v>8531</v>
      </c>
      <c r="H2078" s="256" t="n">
        <v>7600</v>
      </c>
      <c r="I2078" s="255" t="n">
        <v>1</v>
      </c>
      <c r="J2078" s="59">
        <f>+(((G2078-F2078)-(H2078-F2078))/(H2078-F2078))*100</f>
        <v/>
      </c>
      <c r="K2078" s="257" t="inlineStr">
        <is>
          <t>28/4</t>
        </is>
      </c>
      <c r="L2078" s="258">
        <f>AVERAGE(J2078:J2079)</f>
        <v/>
      </c>
      <c r="M2078" s="258">
        <f>_xlfn.STDEV.S(J2078,J2079)</f>
        <v/>
      </c>
      <c r="N2078" s="295" t="n">
        <v>1</v>
      </c>
      <c r="O2078" s="295" t="n"/>
      <c r="P2078" s="207">
        <f>+(((H2078-F2078)/1000)*1000)/10</f>
        <v/>
      </c>
      <c r="Q2078" s="207">
        <f>AVERAGE(P2078:P2079)</f>
        <v/>
      </c>
      <c r="R2078" s="26" t="inlineStr">
        <is>
          <t>FALSO</t>
        </is>
      </c>
      <c r="S2078" s="26" t="inlineStr">
        <is>
          <t>FALSO</t>
        </is>
      </c>
      <c r="T2078" s="211" t="n"/>
      <c r="U2078" s="211" t="n"/>
      <c r="V2078" s="290" t="inlineStr">
        <is>
          <t>Plot válido</t>
        </is>
      </c>
    </row>
    <row r="2079" ht="15.75" customHeight="1" s="412">
      <c r="A2079" s="199" t="n">
        <v>3478</v>
      </c>
      <c r="B2079" s="200" t="n">
        <v>234</v>
      </c>
      <c r="C2079" s="255" t="n">
        <v>350</v>
      </c>
      <c r="D2079" s="255" t="n">
        <v>13</v>
      </c>
      <c r="E2079" s="58" t="n">
        <v>43587</v>
      </c>
      <c r="F2079" s="255" t="n">
        <v>5254</v>
      </c>
      <c r="G2079" s="255" t="n">
        <v>8485</v>
      </c>
      <c r="H2079" s="256" t="n">
        <v>7590</v>
      </c>
      <c r="I2079" s="255" t="n"/>
      <c r="J2079" s="59">
        <f>+(((G2079-F2079)-(H2079-F2079))/(H2079-F2079))*100</f>
        <v/>
      </c>
      <c r="K2079" s="257" t="n"/>
      <c r="L2079" s="259" t="n"/>
      <c r="M2079" s="259" t="n"/>
      <c r="N2079" s="295" t="n"/>
      <c r="O2079" s="295" t="n"/>
      <c r="P2079" s="207">
        <f>+(((H2079-F2079)/1000)*1000)/10</f>
        <v/>
      </c>
      <c r="Q2079" s="207" t="n"/>
      <c r="R2079" s="26" t="inlineStr">
        <is>
          <t>FALSO</t>
        </is>
      </c>
      <c r="S2079" s="26" t="inlineStr">
        <is>
          <t>FALSO</t>
        </is>
      </c>
      <c r="T2079" s="211" t="n"/>
      <c r="U2079" s="211" t="n"/>
      <c r="V2079" s="290" t="inlineStr">
        <is>
          <t>Plot válido</t>
        </is>
      </c>
    </row>
    <row r="2080" ht="15.75" customHeight="1" s="412">
      <c r="A2080" s="199" t="n">
        <v>4197</v>
      </c>
      <c r="B2080" s="200" t="n">
        <v>227</v>
      </c>
      <c r="C2080" s="255" t="n">
        <v>350</v>
      </c>
      <c r="D2080" s="255" t="n">
        <v>15</v>
      </c>
      <c r="E2080" s="58" t="n">
        <v>43599</v>
      </c>
      <c r="F2080" s="255" t="n">
        <v>5247</v>
      </c>
      <c r="G2080" s="255" t="n">
        <v>8000</v>
      </c>
      <c r="H2080" s="256" t="n">
        <v>7307</v>
      </c>
      <c r="I2080" s="255" t="n"/>
      <c r="J2080" s="59">
        <f>+(((G2080-F2080)-(H2080-F2080))/(H2080-F2080))*100</f>
        <v/>
      </c>
      <c r="K2080" s="260" t="n"/>
      <c r="L2080" s="258">
        <f>AVERAGE(J2080:J2081)</f>
        <v/>
      </c>
      <c r="M2080" s="258">
        <f>_xlfn.STDEV.S(J2080,J2081)</f>
        <v/>
      </c>
      <c r="N2080" s="295" t="n"/>
      <c r="O2080" s="295" t="n"/>
      <c r="P2080" s="207">
        <f>+(((H2080-F2080)/1000)*1000)/10</f>
        <v/>
      </c>
      <c r="Q2080" s="207">
        <f>AVERAGE(P2080:P2081)</f>
        <v/>
      </c>
      <c r="R2080" s="26" t="inlineStr">
        <is>
          <t>FALSO</t>
        </is>
      </c>
      <c r="S2080" s="26" t="inlineStr">
        <is>
          <t>FALSO</t>
        </is>
      </c>
      <c r="T2080" s="211" t="n"/>
      <c r="U2080" s="211" t="n"/>
      <c r="V2080" s="290" t="inlineStr">
        <is>
          <t>Plot válido</t>
        </is>
      </c>
    </row>
    <row r="2081" ht="15.75" customHeight="1" s="412">
      <c r="A2081" s="199" t="n">
        <v>4198</v>
      </c>
      <c r="B2081" s="200" t="n">
        <v>228</v>
      </c>
      <c r="C2081" s="255" t="n">
        <v>350</v>
      </c>
      <c r="D2081" s="255" t="n">
        <v>15</v>
      </c>
      <c r="E2081" s="58" t="n">
        <v>43599</v>
      </c>
      <c r="F2081" s="255" t="n">
        <v>5238</v>
      </c>
      <c r="G2081" s="255" t="n">
        <v>8135</v>
      </c>
      <c r="H2081" s="256" t="n">
        <v>7378</v>
      </c>
      <c r="I2081" s="255" t="n"/>
      <c r="J2081" s="59">
        <f>+(((G2081-F2081)-(H2081-F2081))/(H2081-F2081))*100</f>
        <v/>
      </c>
      <c r="K2081" s="260" t="n"/>
      <c r="L2081" s="259" t="n"/>
      <c r="M2081" s="259" t="n"/>
      <c r="N2081" s="295" t="n"/>
      <c r="O2081" s="295" t="n"/>
      <c r="P2081" s="207">
        <f>+(((H2081-F2081)/1000)*1000)/10</f>
        <v/>
      </c>
      <c r="Q2081" s="207" t="n"/>
      <c r="R2081" s="26" t="inlineStr">
        <is>
          <t>FALSO</t>
        </is>
      </c>
      <c r="S2081" s="26" t="inlineStr">
        <is>
          <t>FALSO</t>
        </is>
      </c>
      <c r="T2081" s="211" t="n"/>
      <c r="U2081" s="211" t="n"/>
      <c r="V2081" s="290" t="inlineStr">
        <is>
          <t>Plot válido</t>
        </is>
      </c>
    </row>
    <row r="2082" ht="15.75" customHeight="1" s="412">
      <c r="A2082" s="199" t="n">
        <v>4843</v>
      </c>
      <c r="B2082" s="200" t="n">
        <v>227</v>
      </c>
      <c r="C2082" s="255" t="n">
        <v>350</v>
      </c>
      <c r="D2082" s="255" t="n">
        <v>17</v>
      </c>
      <c r="E2082" s="58" t="n">
        <v>43619</v>
      </c>
      <c r="F2082" s="255" t="n">
        <v>5247</v>
      </c>
      <c r="G2082" s="255" t="n">
        <v>8247</v>
      </c>
      <c r="H2082" s="256" t="n">
        <v>7598</v>
      </c>
      <c r="I2082" s="255" t="n"/>
      <c r="J2082" s="59">
        <f>+(((G2082-F2082)-(H2082-F2082))/(H2082-F2082))*100</f>
        <v/>
      </c>
      <c r="K2082" s="257" t="n"/>
      <c r="L2082" s="258">
        <f>AVERAGE(J2082:J2083)</f>
        <v/>
      </c>
      <c r="M2082" s="258">
        <f>_xlfn.STDEV.S(J2082,J2083)</f>
        <v/>
      </c>
      <c r="N2082" s="295" t="n"/>
      <c r="O2082" s="295" t="n"/>
      <c r="P2082" s="207">
        <f>+(((H2082-F2082)/1000)*1000)/10</f>
        <v/>
      </c>
      <c r="Q2082" s="207">
        <f>AVERAGE(P2082:P2083)</f>
        <v/>
      </c>
      <c r="R2082" s="26" t="inlineStr">
        <is>
          <t>FALSO</t>
        </is>
      </c>
      <c r="S2082" s="26" t="inlineStr">
        <is>
          <t>FALSO</t>
        </is>
      </c>
      <c r="T2082" s="211" t="n"/>
      <c r="U2082" s="211" t="n"/>
      <c r="V2082" s="290" t="inlineStr">
        <is>
          <t>Plot válido</t>
        </is>
      </c>
    </row>
    <row r="2083" ht="15.75" customHeight="1" s="412">
      <c r="A2083" s="199" t="n">
        <v>4844</v>
      </c>
      <c r="B2083" s="200" t="n">
        <v>228</v>
      </c>
      <c r="C2083" s="255" t="n">
        <v>350</v>
      </c>
      <c r="D2083" s="255" t="n">
        <v>17</v>
      </c>
      <c r="E2083" s="58" t="n">
        <v>43619</v>
      </c>
      <c r="F2083" s="255" t="n">
        <v>5238</v>
      </c>
      <c r="G2083" s="255" t="n">
        <v>8258</v>
      </c>
      <c r="H2083" s="256" t="n">
        <v>7595</v>
      </c>
      <c r="I2083" s="255" t="n"/>
      <c r="J2083" s="59">
        <f>+(((G2083-F2083)-(H2083-F2083))/(H2083-F2083))*100</f>
        <v/>
      </c>
      <c r="K2083" s="257" t="n"/>
      <c r="L2083" s="259" t="n"/>
      <c r="M2083" s="259" t="n"/>
      <c r="N2083" s="295" t="n"/>
      <c r="O2083" s="295" t="n"/>
      <c r="P2083" s="207">
        <f>+(((H2083-F2083)/1000)*1000)/10</f>
        <v/>
      </c>
      <c r="Q2083" s="207" t="n"/>
      <c r="R2083" s="26" t="inlineStr">
        <is>
          <t>FALSO</t>
        </is>
      </c>
      <c r="S2083" s="26" t="inlineStr">
        <is>
          <t>FALSO</t>
        </is>
      </c>
      <c r="T2083" s="211" t="n"/>
      <c r="U2083" s="211" t="n"/>
      <c r="V2083" s="290" t="inlineStr">
        <is>
          <t>Plot válido</t>
        </is>
      </c>
    </row>
    <row r="2084" ht="15.75" customHeight="1" s="412">
      <c r="A2084" s="199" t="n">
        <v>5425</v>
      </c>
      <c r="B2084" s="200" t="n">
        <v>163</v>
      </c>
      <c r="C2084" s="252" t="n">
        <v>350</v>
      </c>
      <c r="D2084" s="252" t="n">
        <v>19</v>
      </c>
      <c r="E2084" s="139" t="n">
        <v>43637</v>
      </c>
      <c r="F2084" s="252" t="n">
        <v>5193</v>
      </c>
      <c r="G2084" s="252" t="n">
        <v>8497</v>
      </c>
      <c r="H2084" s="253" t="n">
        <v>7638</v>
      </c>
      <c r="I2084" s="252" t="n">
        <v>7</v>
      </c>
      <c r="J2084" s="261">
        <f>+(((G2084-F2084)-(H2084-F2084))/(H2084-F2084))*100</f>
        <v/>
      </c>
      <c r="K2084" s="262" t="n"/>
      <c r="L2084" s="263">
        <f>AVERAGE(J2084:J2085)</f>
        <v/>
      </c>
      <c r="M2084" s="263">
        <f>_xlfn.STDEV.S(J2084,J2085)</f>
        <v/>
      </c>
      <c r="N2084" s="295" t="n"/>
      <c r="O2084" s="295" t="n"/>
      <c r="P2084" s="207">
        <f>+(((H2084-F2084)/1000)*1000)/10</f>
        <v/>
      </c>
      <c r="Q2084" s="207">
        <f>AVERAGE(P2084:P2085)</f>
        <v/>
      </c>
      <c r="R2084" s="26" t="inlineStr">
        <is>
          <t>VERDADERO</t>
        </is>
      </c>
      <c r="S2084" s="26" t="inlineStr">
        <is>
          <t>FALSO</t>
        </is>
      </c>
      <c r="T2084" s="211" t="n"/>
      <c r="U2084" s="211" t="n"/>
      <c r="V2084" s="290" t="inlineStr">
        <is>
          <t>Plot válido</t>
        </is>
      </c>
    </row>
    <row r="2085" ht="15.75" customHeight="1" s="412">
      <c r="A2085" s="199" t="n">
        <v>5426</v>
      </c>
      <c r="B2085" s="200" t="n">
        <v>164</v>
      </c>
      <c r="C2085" s="252" t="n">
        <v>350</v>
      </c>
      <c r="D2085" s="252" t="n">
        <v>19</v>
      </c>
      <c r="E2085" s="139" t="n">
        <v>43637</v>
      </c>
      <c r="F2085" s="252" t="n">
        <v>5245</v>
      </c>
      <c r="G2085" s="252" t="n">
        <v>8467</v>
      </c>
      <c r="H2085" s="253" t="n">
        <v>7664</v>
      </c>
      <c r="I2085" s="252" t="n"/>
      <c r="J2085" s="261">
        <f>+(((G2085-F2085)-(H2085-F2085))/(H2085-F2085))*100</f>
        <v/>
      </c>
      <c r="K2085" s="262" t="n"/>
      <c r="L2085" s="207" t="n"/>
      <c r="M2085" s="207" t="n"/>
      <c r="N2085" s="295" t="n"/>
      <c r="O2085" s="295" t="n"/>
      <c r="P2085" s="207">
        <f>+(((H2085-F2085)/1000)*1000)/10</f>
        <v/>
      </c>
      <c r="Q2085" s="207" t="n"/>
      <c r="R2085" s="26" t="inlineStr">
        <is>
          <t>FALSO</t>
        </is>
      </c>
      <c r="S2085" s="26" t="inlineStr">
        <is>
          <t>FALSO</t>
        </is>
      </c>
      <c r="T2085" s="211" t="n"/>
      <c r="U2085" s="211" t="n"/>
      <c r="V2085" s="290" t="inlineStr">
        <is>
          <t>Plot válido</t>
        </is>
      </c>
    </row>
    <row r="2086" ht="15.75" customHeight="1" s="412">
      <c r="A2086" s="199" t="n">
        <v>6161</v>
      </c>
      <c r="B2086" s="200" t="n">
        <v>204</v>
      </c>
      <c r="C2086" s="252" t="n">
        <v>350</v>
      </c>
      <c r="D2086" s="252" t="n">
        <v>22</v>
      </c>
      <c r="E2086" s="139" t="n">
        <v>43685</v>
      </c>
      <c r="F2086" s="252" t="n">
        <v>5239</v>
      </c>
      <c r="G2086" s="252" t="n">
        <v>8164</v>
      </c>
      <c r="H2086" s="253" t="n">
        <v>7688</v>
      </c>
      <c r="I2086" s="252" t="n">
        <v>10</v>
      </c>
      <c r="J2086" s="47">
        <f>+(((G2086-F2086)-(H2086-F2086))/(H2086-F2086))*100</f>
        <v/>
      </c>
      <c r="K2086" s="249" t="n"/>
      <c r="L2086" s="250">
        <f>AVERAGE(J2086:J2087)</f>
        <v/>
      </c>
      <c r="M2086" s="250">
        <f>_xlfn.STDEV.S(J2086,J2087)</f>
        <v/>
      </c>
      <c r="N2086" s="295" t="n"/>
      <c r="O2086" s="295" t="n"/>
      <c r="P2086" s="207">
        <f>+(((H2086-F2086)/1000)*1000)/10</f>
        <v/>
      </c>
      <c r="Q2086" s="207">
        <f>AVERAGE(P2086:P2087)</f>
        <v/>
      </c>
      <c r="R2086" s="26" t="inlineStr">
        <is>
          <t>FALSO</t>
        </is>
      </c>
      <c r="S2086" s="26" t="inlineStr">
        <is>
          <t>FALSO</t>
        </is>
      </c>
      <c r="T2086" s="211" t="n"/>
      <c r="U2086" s="211" t="n"/>
      <c r="V2086" s="290" t="inlineStr">
        <is>
          <t>Plot válido</t>
        </is>
      </c>
    </row>
    <row r="2087" ht="15.75" customHeight="1" s="412">
      <c r="A2087" s="199" t="n">
        <v>6162</v>
      </c>
      <c r="B2087" s="200" t="n">
        <v>204</v>
      </c>
      <c r="C2087" s="252" t="n">
        <v>350</v>
      </c>
      <c r="D2087" s="252" t="n">
        <v>22</v>
      </c>
      <c r="E2087" s="139" t="n">
        <v>43685</v>
      </c>
      <c r="F2087" s="252" t="n">
        <v>5239</v>
      </c>
      <c r="G2087" s="252" t="n">
        <v>8120</v>
      </c>
      <c r="H2087" s="253" t="n">
        <v>7677</v>
      </c>
      <c r="I2087" s="252" t="n"/>
      <c r="J2087" s="47">
        <f>+(((G2087-F2087)-(H2087-F2087))/(H2087-F2087))*100</f>
        <v/>
      </c>
      <c r="K2087" s="249" t="n"/>
      <c r="L2087" s="251" t="n"/>
      <c r="M2087" s="251" t="n"/>
      <c r="N2087" s="295" t="n"/>
      <c r="O2087" s="295" t="n"/>
      <c r="P2087" s="207">
        <f>+(((H2087-F2087)/1000)*1000)/10</f>
        <v/>
      </c>
      <c r="Q2087" s="207" t="n"/>
      <c r="R2087" s="26" t="inlineStr">
        <is>
          <t>FALSO</t>
        </is>
      </c>
      <c r="S2087" s="26" t="inlineStr">
        <is>
          <t>FALSO</t>
        </is>
      </c>
      <c r="T2087" s="211" t="n"/>
      <c r="U2087" s="211" t="n"/>
      <c r="V2087" s="290" t="inlineStr">
        <is>
          <t>Plot válido</t>
        </is>
      </c>
    </row>
    <row r="2088" ht="15.75" customHeight="1" s="412">
      <c r="A2088" s="199" t="n">
        <v>3479</v>
      </c>
      <c r="B2088" s="200" t="n">
        <v>235</v>
      </c>
      <c r="C2088" s="255" t="n">
        <v>351</v>
      </c>
      <c r="D2088" s="255" t="n">
        <v>13</v>
      </c>
      <c r="E2088" s="58" t="n">
        <v>43587</v>
      </c>
      <c r="F2088" s="255" t="n">
        <v>5230</v>
      </c>
      <c r="G2088" s="255" t="n">
        <v>8251</v>
      </c>
      <c r="H2088" s="256" t="n">
        <v>7185</v>
      </c>
      <c r="I2088" s="255" t="n">
        <v>1</v>
      </c>
      <c r="J2088" s="59">
        <f>+(((G2088-F2088)-(H2088-F2088))/(H2088-F2088))*100</f>
        <v/>
      </c>
      <c r="K2088" s="257" t="inlineStr">
        <is>
          <t>1/2</t>
        </is>
      </c>
      <c r="L2088" s="258">
        <f>AVERAGE(J2088:J2089)</f>
        <v/>
      </c>
      <c r="M2088" s="258">
        <f>_xlfn.STDEV.S(J2088,J2089)</f>
        <v/>
      </c>
      <c r="N2088" s="295" t="n">
        <v>1</v>
      </c>
      <c r="O2088" s="295" t="n"/>
      <c r="P2088" s="207">
        <f>+(((H2088-F2088)/1000)*1000)/10</f>
        <v/>
      </c>
      <c r="Q2088" s="207">
        <f>AVERAGE(P2088:P2089)</f>
        <v/>
      </c>
      <c r="R2088" s="26" t="inlineStr">
        <is>
          <t>FALSO</t>
        </is>
      </c>
      <c r="S2088" s="26" t="inlineStr">
        <is>
          <t>FALSO</t>
        </is>
      </c>
      <c r="T2088" s="211" t="n"/>
      <c r="U2088" s="211" t="n"/>
      <c r="V2088" s="290" t="inlineStr">
        <is>
          <t>Plot válido</t>
        </is>
      </c>
    </row>
    <row r="2089" ht="15.75" customHeight="1" s="412">
      <c r="A2089" s="199" t="n">
        <v>3480</v>
      </c>
      <c r="B2089" s="200" t="n">
        <v>236</v>
      </c>
      <c r="C2089" s="255" t="n">
        <v>351</v>
      </c>
      <c r="D2089" s="255" t="n">
        <v>13</v>
      </c>
      <c r="E2089" s="58" t="n">
        <v>43587</v>
      </c>
      <c r="F2089" s="255" t="n">
        <v>5241</v>
      </c>
      <c r="G2089" s="255" t="n">
        <v>8613</v>
      </c>
      <c r="H2089" s="256" t="n">
        <v>7426</v>
      </c>
      <c r="I2089" s="255" t="n"/>
      <c r="J2089" s="59">
        <f>+(((G2089-F2089)-(H2089-F2089))/(H2089-F2089))*100</f>
        <v/>
      </c>
      <c r="K2089" s="257" t="n"/>
      <c r="L2089" s="259" t="n"/>
      <c r="M2089" s="259" t="n"/>
      <c r="N2089" s="295" t="n"/>
      <c r="O2089" s="295" t="n"/>
      <c r="P2089" s="207">
        <f>+(((H2089-F2089)/1000)*1000)/10</f>
        <v/>
      </c>
      <c r="Q2089" s="207" t="n"/>
      <c r="R2089" s="26" t="inlineStr">
        <is>
          <t>FALSO</t>
        </is>
      </c>
      <c r="S2089" s="26" t="inlineStr">
        <is>
          <t>FALSO</t>
        </is>
      </c>
      <c r="T2089" s="211" t="n"/>
      <c r="U2089" s="211" t="n"/>
      <c r="V2089" s="290" t="inlineStr">
        <is>
          <t>Plot válido</t>
        </is>
      </c>
    </row>
    <row r="2090" ht="15.75" customHeight="1" s="412">
      <c r="A2090" s="199" t="n">
        <v>4199</v>
      </c>
      <c r="B2090" s="200" t="n">
        <v>229</v>
      </c>
      <c r="C2090" s="255" t="n">
        <v>351</v>
      </c>
      <c r="D2090" s="255" t="n">
        <v>15</v>
      </c>
      <c r="E2090" s="58" t="n">
        <v>43599</v>
      </c>
      <c r="F2090" s="255" t="n">
        <v>5205</v>
      </c>
      <c r="G2090" s="255" t="n">
        <v>8908</v>
      </c>
      <c r="H2090" s="256" t="n">
        <v>7731</v>
      </c>
      <c r="I2090" s="255" t="n"/>
      <c r="J2090" s="59">
        <f>+(((G2090-F2090)-(H2090-F2090))/(H2090-F2090))*100</f>
        <v/>
      </c>
      <c r="K2090" s="260" t="inlineStr">
        <is>
          <t>MF*</t>
        </is>
      </c>
      <c r="L2090" s="258">
        <f>AVERAGE(J2090:J2091)</f>
        <v/>
      </c>
      <c r="M2090" s="258">
        <f>_xlfn.STDEV.S(J2090,J2091)</f>
        <v/>
      </c>
      <c r="N2090" s="295" t="n"/>
      <c r="O2090" s="295" t="n"/>
      <c r="P2090" s="207">
        <f>+(((H2090-F2090)/1000)*1000)/10</f>
        <v/>
      </c>
      <c r="Q2090" s="207">
        <f>AVERAGE(P2090:P2091)</f>
        <v/>
      </c>
      <c r="R2090" s="26" t="inlineStr">
        <is>
          <t>FALSO</t>
        </is>
      </c>
      <c r="S2090" s="26" t="inlineStr">
        <is>
          <t>FALSO</t>
        </is>
      </c>
      <c r="T2090" s="211" t="n"/>
      <c r="U2090" s="211" t="n"/>
      <c r="V2090" s="290" t="inlineStr">
        <is>
          <t>Plot válido</t>
        </is>
      </c>
    </row>
    <row r="2091" ht="15.75" customHeight="1" s="412">
      <c r="A2091" s="199" t="n">
        <v>4200</v>
      </c>
      <c r="B2091" s="200" t="n">
        <v>230</v>
      </c>
      <c r="C2091" s="255" t="n">
        <v>351</v>
      </c>
      <c r="D2091" s="255" t="n">
        <v>15</v>
      </c>
      <c r="E2091" s="58" t="n">
        <v>43599</v>
      </c>
      <c r="F2091" s="255" t="n">
        <v>5171</v>
      </c>
      <c r="G2091" s="255" t="n">
        <v>8704</v>
      </c>
      <c r="H2091" s="256" t="n">
        <v>7604</v>
      </c>
      <c r="I2091" s="255" t="n"/>
      <c r="J2091" s="59">
        <f>+(((G2091-F2091)-(H2091-F2091))/(H2091-F2091))*100</f>
        <v/>
      </c>
      <c r="K2091" s="260" t="n"/>
      <c r="L2091" s="259" t="n"/>
      <c r="M2091" s="259" t="n"/>
      <c r="N2091" s="295" t="n"/>
      <c r="O2091" s="295" t="n"/>
      <c r="P2091" s="207">
        <f>+(((H2091-F2091)/1000)*1000)/10</f>
        <v/>
      </c>
      <c r="Q2091" s="207" t="n"/>
      <c r="R2091" s="26" t="inlineStr">
        <is>
          <t>FALSO</t>
        </is>
      </c>
      <c r="S2091" s="26" t="inlineStr">
        <is>
          <t>FALSO</t>
        </is>
      </c>
      <c r="T2091" s="211" t="n"/>
      <c r="U2091" s="211" t="n"/>
      <c r="V2091" s="290" t="inlineStr">
        <is>
          <t>Plot válido</t>
        </is>
      </c>
    </row>
    <row r="2092" ht="15.75" customHeight="1" s="412">
      <c r="A2092" s="199" t="n">
        <v>4845</v>
      </c>
      <c r="B2092" s="200" t="n">
        <v>229</v>
      </c>
      <c r="C2092" s="255" t="n">
        <v>351</v>
      </c>
      <c r="D2092" s="255" t="n">
        <v>17</v>
      </c>
      <c r="E2092" s="58" t="n">
        <v>43619</v>
      </c>
      <c r="F2092" s="255" t="n">
        <v>5205</v>
      </c>
      <c r="G2092" s="255" t="n">
        <v>8565</v>
      </c>
      <c r="H2092" s="256" t="n">
        <v>7844</v>
      </c>
      <c r="I2092" s="255" t="n"/>
      <c r="J2092" s="59">
        <f>+(((G2092-F2092)-(H2092-F2092))/(H2092-F2092))*100</f>
        <v/>
      </c>
      <c r="K2092" s="257" t="n"/>
      <c r="L2092" s="258">
        <f>AVERAGE(J2092:J2093)</f>
        <v/>
      </c>
      <c r="M2092" s="258">
        <f>_xlfn.STDEV.S(J2092,J2093)</f>
        <v/>
      </c>
      <c r="N2092" s="295" t="n"/>
      <c r="O2092" s="295" t="n"/>
      <c r="P2092" s="207">
        <f>+(((H2092-F2092)/1000)*1000)/10</f>
        <v/>
      </c>
      <c r="Q2092" s="207">
        <f>AVERAGE(P2092:P2093)</f>
        <v/>
      </c>
      <c r="R2092" s="26" t="inlineStr">
        <is>
          <t>FALSO</t>
        </is>
      </c>
      <c r="S2092" s="26" t="inlineStr">
        <is>
          <t>FALSO</t>
        </is>
      </c>
      <c r="T2092" s="211" t="n"/>
      <c r="U2092" s="211" t="n"/>
      <c r="V2092" s="290" t="inlineStr">
        <is>
          <t>Plot válido</t>
        </is>
      </c>
    </row>
    <row r="2093" ht="15.75" customHeight="1" s="412">
      <c r="A2093" s="199" t="n">
        <v>4846</v>
      </c>
      <c r="B2093" s="200" t="n">
        <v>230</v>
      </c>
      <c r="C2093" s="255" t="n">
        <v>351</v>
      </c>
      <c r="D2093" s="255" t="n">
        <v>17</v>
      </c>
      <c r="E2093" s="58" t="n">
        <v>43619</v>
      </c>
      <c r="F2093" s="255" t="n">
        <v>5171</v>
      </c>
      <c r="G2093" s="255" t="n">
        <v>8451</v>
      </c>
      <c r="H2093" s="256" t="n">
        <v>7745</v>
      </c>
      <c r="I2093" s="255" t="n"/>
      <c r="J2093" s="59">
        <f>+(((G2093-F2093)-(H2093-F2093))/(H2093-F2093))*100</f>
        <v/>
      </c>
      <c r="K2093" s="257" t="n"/>
      <c r="L2093" s="259" t="n"/>
      <c r="M2093" s="259" t="n"/>
      <c r="N2093" s="295" t="n"/>
      <c r="O2093" s="295" t="n"/>
      <c r="P2093" s="207">
        <f>+(((H2093-F2093)/1000)*1000)/10</f>
        <v/>
      </c>
      <c r="Q2093" s="207" t="n"/>
      <c r="R2093" s="26" t="inlineStr">
        <is>
          <t>FALSO</t>
        </is>
      </c>
      <c r="S2093" s="26" t="inlineStr">
        <is>
          <t>FALSO</t>
        </is>
      </c>
      <c r="T2093" s="211" t="n"/>
      <c r="U2093" s="211" t="n"/>
      <c r="V2093" s="290" t="inlineStr">
        <is>
          <t>Plot válido</t>
        </is>
      </c>
    </row>
    <row r="2094" ht="15.75" customHeight="1" s="412">
      <c r="A2094" s="199" t="n">
        <v>5427</v>
      </c>
      <c r="B2094" s="200" t="n">
        <v>165</v>
      </c>
      <c r="C2094" s="252" t="n">
        <v>351</v>
      </c>
      <c r="D2094" s="252" t="n">
        <v>19</v>
      </c>
      <c r="E2094" s="139" t="n">
        <v>43637</v>
      </c>
      <c r="F2094" s="252" t="n">
        <v>5226</v>
      </c>
      <c r="G2094" s="252" t="n">
        <v>8407</v>
      </c>
      <c r="H2094" s="253" t="n">
        <v>7577</v>
      </c>
      <c r="I2094" s="252" t="n">
        <v>5</v>
      </c>
      <c r="J2094" s="261">
        <f>+(((G2094-F2094)-(H2094-F2094))/(H2094-F2094))*100</f>
        <v/>
      </c>
      <c r="K2094" s="262" t="n"/>
      <c r="L2094" s="263">
        <f>AVERAGE(J2094:J2095)</f>
        <v/>
      </c>
      <c r="M2094" s="263">
        <f>_xlfn.STDEV.S(J2094,J2095)</f>
        <v/>
      </c>
      <c r="N2094" s="295" t="n"/>
      <c r="O2094" s="295" t="n"/>
      <c r="P2094" s="207">
        <f>+(((H2094-F2094)/1000)*1000)/10</f>
        <v/>
      </c>
      <c r="Q2094" s="207">
        <f>AVERAGE(P2094:P2095)</f>
        <v/>
      </c>
      <c r="R2094" s="26" t="inlineStr">
        <is>
          <t>VERDADERO</t>
        </is>
      </c>
      <c r="S2094" s="26" t="inlineStr">
        <is>
          <t>FALSO</t>
        </is>
      </c>
      <c r="T2094" s="211" t="n"/>
      <c r="U2094" s="211" t="n"/>
      <c r="V2094" s="290" t="inlineStr">
        <is>
          <t>Plot válido</t>
        </is>
      </c>
    </row>
    <row r="2095" ht="15.75" customHeight="1" s="412">
      <c r="A2095" s="199" t="n">
        <v>5428</v>
      </c>
      <c r="B2095" s="200" t="n">
        <v>166</v>
      </c>
      <c r="C2095" s="252" t="n">
        <v>351</v>
      </c>
      <c r="D2095" s="252" t="n">
        <v>19</v>
      </c>
      <c r="E2095" s="139" t="n">
        <v>43637</v>
      </c>
      <c r="F2095" s="252" t="n">
        <v>5252</v>
      </c>
      <c r="G2095" s="252" t="n">
        <v>8539</v>
      </c>
      <c r="H2095" s="253" t="n">
        <v>7702</v>
      </c>
      <c r="I2095" s="252" t="n"/>
      <c r="J2095" s="261">
        <f>+(((G2095-F2095)-(H2095-F2095))/(H2095-F2095))*100</f>
        <v/>
      </c>
      <c r="K2095" s="262" t="n"/>
      <c r="L2095" s="207" t="n"/>
      <c r="M2095" s="207" t="n"/>
      <c r="N2095" s="295" t="n"/>
      <c r="O2095" s="295" t="n"/>
      <c r="P2095" s="207">
        <f>+(((H2095-F2095)/1000)*1000)/10</f>
        <v/>
      </c>
      <c r="Q2095" s="207" t="n"/>
      <c r="R2095" s="26" t="inlineStr">
        <is>
          <t>FALSO</t>
        </is>
      </c>
      <c r="S2095" s="26" t="inlineStr">
        <is>
          <t>FALSO</t>
        </is>
      </c>
      <c r="T2095" s="211" t="n"/>
      <c r="U2095" s="211" t="n"/>
      <c r="V2095" s="290" t="inlineStr">
        <is>
          <t>Plot válido</t>
        </is>
      </c>
    </row>
    <row r="2096" ht="15.75" customHeight="1" s="412">
      <c r="A2096" s="199" t="n">
        <v>6163</v>
      </c>
      <c r="B2096" s="200" t="n">
        <v>205</v>
      </c>
      <c r="C2096" s="252" t="n">
        <v>351</v>
      </c>
      <c r="D2096" s="252" t="n">
        <v>22</v>
      </c>
      <c r="E2096" s="139" t="n">
        <v>43685</v>
      </c>
      <c r="F2096" s="252" t="n">
        <v>5204</v>
      </c>
      <c r="G2096" s="252" t="n">
        <v>7987</v>
      </c>
      <c r="H2096" s="253" t="n">
        <v>7543</v>
      </c>
      <c r="I2096" s="252" t="n">
        <v>5</v>
      </c>
      <c r="J2096" s="47">
        <f>+(((G2096-F2096)-(H2096-F2096))/(H2096-F2096))*100</f>
        <v/>
      </c>
      <c r="K2096" s="249" t="n"/>
      <c r="L2096" s="250">
        <f>AVERAGE(J2096:J2097)</f>
        <v/>
      </c>
      <c r="M2096" s="250">
        <f>_xlfn.STDEV.S(J2096,J2097)</f>
        <v/>
      </c>
      <c r="N2096" s="295" t="n"/>
      <c r="O2096" s="295" t="n"/>
      <c r="P2096" s="207">
        <f>+(((H2096-F2096)/1000)*1000)/10</f>
        <v/>
      </c>
      <c r="Q2096" s="207">
        <f>AVERAGE(P2096:P2097)</f>
        <v/>
      </c>
      <c r="R2096" s="26" t="inlineStr">
        <is>
          <t>FALSO</t>
        </is>
      </c>
      <c r="S2096" s="26" t="inlineStr">
        <is>
          <t>FALSO</t>
        </is>
      </c>
      <c r="T2096" s="211" t="n"/>
      <c r="U2096" s="211" t="n"/>
      <c r="V2096" s="290" t="inlineStr">
        <is>
          <t>Plot válido</t>
        </is>
      </c>
    </row>
    <row r="2097" ht="15.75" customHeight="1" s="412">
      <c r="A2097" s="199" t="n">
        <v>6164</v>
      </c>
      <c r="B2097" s="200" t="n">
        <v>205</v>
      </c>
      <c r="C2097" s="252" t="n">
        <v>351</v>
      </c>
      <c r="D2097" s="252" t="n">
        <v>22</v>
      </c>
      <c r="E2097" s="139" t="n">
        <v>43685</v>
      </c>
      <c r="F2097" s="252" t="n">
        <v>5204</v>
      </c>
      <c r="G2097" s="252" t="n">
        <v>7883</v>
      </c>
      <c r="H2097" s="253" t="n">
        <v>7469</v>
      </c>
      <c r="I2097" s="252" t="n"/>
      <c r="J2097" s="47">
        <f>+(((G2097-F2097)-(H2097-F2097))/(H2097-F2097))*100</f>
        <v/>
      </c>
      <c r="K2097" s="249" t="n"/>
      <c r="L2097" s="251" t="n"/>
      <c r="M2097" s="251" t="n"/>
      <c r="N2097" s="295" t="n"/>
      <c r="O2097" s="295" t="n"/>
      <c r="P2097" s="207">
        <f>+(((H2097-F2097)/1000)*1000)/10</f>
        <v/>
      </c>
      <c r="Q2097" s="207" t="n"/>
      <c r="R2097" s="26" t="inlineStr">
        <is>
          <t>FALSO</t>
        </is>
      </c>
      <c r="S2097" s="26" t="inlineStr">
        <is>
          <t>FALSO</t>
        </is>
      </c>
      <c r="T2097" s="211" t="n"/>
      <c r="U2097" s="211" t="n"/>
      <c r="V2097" s="290" t="inlineStr">
        <is>
          <t>Plot válido</t>
        </is>
      </c>
    </row>
    <row r="2098" ht="15.75" customHeight="1" s="412">
      <c r="A2098" s="199" t="n">
        <v>3829</v>
      </c>
      <c r="B2098" s="200" t="n">
        <v>251</v>
      </c>
      <c r="C2098" s="223" t="n">
        <v>352</v>
      </c>
      <c r="D2098" s="223" t="n">
        <v>14</v>
      </c>
      <c r="E2098" s="73" t="n">
        <v>43591</v>
      </c>
      <c r="F2098" s="223" t="n">
        <v>5258</v>
      </c>
      <c r="G2098" s="224" t="n">
        <v>9769</v>
      </c>
      <c r="H2098" s="225" t="n">
        <v>8084</v>
      </c>
      <c r="I2098" s="223" t="n">
        <v>2</v>
      </c>
      <c r="J2098" s="74">
        <f>+(((G2098-F2098)-(H2098-F2098))/(H2098-F2098))*100</f>
        <v/>
      </c>
      <c r="K2098" s="233" t="inlineStr">
        <is>
          <t>1/4</t>
        </is>
      </c>
      <c r="L2098" s="227">
        <f>AVERAGE(J2098:J2099)</f>
        <v/>
      </c>
      <c r="M2098" s="227">
        <f>_xlfn.STDEV.S(J2098,J2099)</f>
        <v/>
      </c>
      <c r="N2098" s="295" t="n">
        <v>3</v>
      </c>
      <c r="O2098" s="295" t="n"/>
      <c r="P2098" s="207">
        <f>+(((H2098-F2098)/1000)*1000)/10</f>
        <v/>
      </c>
      <c r="Q2098" s="207">
        <f>AVERAGE(P2098:P2099)</f>
        <v/>
      </c>
      <c r="R2098" s="26" t="inlineStr">
        <is>
          <t>FALSO</t>
        </is>
      </c>
      <c r="S2098" s="26" t="inlineStr">
        <is>
          <t>FALSO</t>
        </is>
      </c>
      <c r="T2098" s="211" t="n"/>
      <c r="U2098" s="211" t="n"/>
      <c r="V2098" s="290" t="inlineStr">
        <is>
          <t>Plot válido</t>
        </is>
      </c>
    </row>
    <row r="2099" ht="15.75" customHeight="1" s="412">
      <c r="A2099" s="199" t="n">
        <v>3830</v>
      </c>
      <c r="B2099" s="200" t="n">
        <v>252</v>
      </c>
      <c r="C2099" s="223" t="n">
        <v>352</v>
      </c>
      <c r="D2099" s="223" t="n">
        <v>14</v>
      </c>
      <c r="E2099" s="73" t="n">
        <v>43591</v>
      </c>
      <c r="F2099" s="223" t="n">
        <v>5296</v>
      </c>
      <c r="G2099" s="224" t="n">
        <v>9817</v>
      </c>
      <c r="H2099" s="225" t="n">
        <v>8158</v>
      </c>
      <c r="I2099" s="223" t="n"/>
      <c r="J2099" s="74">
        <f>+(((G2099-F2099)-(H2099-F2099))/(H2099-F2099))*100</f>
        <v/>
      </c>
      <c r="K2099" s="233" t="n"/>
      <c r="L2099" s="228" t="n"/>
      <c r="M2099" s="228" t="n"/>
      <c r="N2099" s="295" t="n"/>
      <c r="O2099" s="295" t="n"/>
      <c r="P2099" s="207">
        <f>+(((H2099-F2099)/1000)*1000)/10</f>
        <v/>
      </c>
      <c r="Q2099" s="207" t="n"/>
      <c r="R2099" s="26" t="inlineStr">
        <is>
          <t>FALSO</t>
        </is>
      </c>
      <c r="S2099" s="26" t="inlineStr">
        <is>
          <t>FALSO</t>
        </is>
      </c>
      <c r="T2099" s="211" t="n"/>
      <c r="U2099" s="211" t="n"/>
      <c r="V2099" s="290" t="inlineStr">
        <is>
          <t>Plot válido</t>
        </is>
      </c>
    </row>
    <row r="2100" ht="15.75" customHeight="1" s="412">
      <c r="A2100" s="199" t="n">
        <v>4487</v>
      </c>
      <c r="B2100" s="200" t="n">
        <v>193</v>
      </c>
      <c r="C2100" s="223" t="n">
        <v>352</v>
      </c>
      <c r="D2100" s="223" t="n">
        <v>16</v>
      </c>
      <c r="E2100" s="73" t="n">
        <v>43607</v>
      </c>
      <c r="F2100" s="223" t="n">
        <v>5263</v>
      </c>
      <c r="G2100" s="223" t="n">
        <v>9245</v>
      </c>
      <c r="H2100" s="225" t="n">
        <v>8180</v>
      </c>
      <c r="I2100" s="223" t="n">
        <v>2</v>
      </c>
      <c r="J2100" s="74">
        <f>+(((G2100-F2100)-(H2100-F2100))/(H2100-F2100))*100</f>
        <v/>
      </c>
      <c r="K2100" s="226" t="inlineStr">
        <is>
          <t>MF</t>
        </is>
      </c>
      <c r="L2100" s="227">
        <f>AVERAGE(J2100:J2101)</f>
        <v/>
      </c>
      <c r="M2100" s="227">
        <f>_xlfn.STDEV.S(J2100,J2101)</f>
        <v/>
      </c>
      <c r="N2100" s="295" t="n"/>
      <c r="O2100" s="295" t="n"/>
      <c r="P2100" s="207">
        <f>+(((H2100-F2100)/1000)*1000)/10</f>
        <v/>
      </c>
      <c r="Q2100" s="207">
        <f>AVERAGE(P2100:P2101)</f>
        <v/>
      </c>
      <c r="R2100" s="26" t="inlineStr">
        <is>
          <t>VERDADERO</t>
        </is>
      </c>
      <c r="S2100" s="26" t="inlineStr">
        <is>
          <t>FALSO</t>
        </is>
      </c>
      <c r="T2100" s="211" t="n"/>
      <c r="U2100" s="211" t="n"/>
      <c r="V2100" s="290" t="inlineStr">
        <is>
          <t>Plot válido</t>
        </is>
      </c>
    </row>
    <row r="2101" ht="15.75" customHeight="1" s="412">
      <c r="A2101" s="199" t="n">
        <v>4488</v>
      </c>
      <c r="B2101" s="200" t="n">
        <v>194</v>
      </c>
      <c r="C2101" s="223" t="n">
        <v>352</v>
      </c>
      <c r="D2101" s="223" t="n">
        <v>16</v>
      </c>
      <c r="E2101" s="73" t="n">
        <v>43607</v>
      </c>
      <c r="F2101" s="223" t="n">
        <v>5207</v>
      </c>
      <c r="G2101" s="223" t="n">
        <v>9250</v>
      </c>
      <c r="H2101" s="225" t="n">
        <v>8180</v>
      </c>
      <c r="I2101" s="223" t="n"/>
      <c r="J2101" s="74">
        <f>+(((G2101-F2101)-(H2101-F2101))/(H2101-F2101))*100</f>
        <v/>
      </c>
      <c r="K2101" s="226" t="n"/>
      <c r="L2101" s="228" t="n"/>
      <c r="M2101" s="228" t="n"/>
      <c r="N2101" s="295" t="n"/>
      <c r="O2101" s="295" t="n"/>
      <c r="P2101" s="207">
        <f>+(((H2101-F2101)/1000)*1000)/10</f>
        <v/>
      </c>
      <c r="Q2101" s="207" t="n"/>
      <c r="R2101" s="26" t="inlineStr">
        <is>
          <t>FALSO</t>
        </is>
      </c>
      <c r="S2101" s="26" t="inlineStr">
        <is>
          <t>FALSO</t>
        </is>
      </c>
      <c r="T2101" s="211" t="n"/>
      <c r="U2101" s="211" t="n"/>
      <c r="V2101" s="290" t="inlineStr">
        <is>
          <t>Plot válido</t>
        </is>
      </c>
    </row>
    <row r="2102" ht="15.75" customHeight="1" s="412">
      <c r="A2102" s="199" t="n">
        <v>5133</v>
      </c>
      <c r="B2102" s="200" t="n">
        <v>193</v>
      </c>
      <c r="C2102" s="223" t="n">
        <v>352</v>
      </c>
      <c r="D2102" s="223" t="n">
        <v>18</v>
      </c>
      <c r="E2102" s="73" t="n">
        <v>43626</v>
      </c>
      <c r="F2102" s="223" t="n">
        <v>5263</v>
      </c>
      <c r="G2102" s="223" t="n">
        <v>9061</v>
      </c>
      <c r="H2102" s="225" t="n">
        <v>8153</v>
      </c>
      <c r="I2102" s="223" t="n">
        <v>11</v>
      </c>
      <c r="J2102" s="74">
        <f>+(((G2102-F2102)-(H2102-F2102))/(H2102-F2102))*100</f>
        <v/>
      </c>
      <c r="K2102" s="226" t="n"/>
      <c r="L2102" s="227">
        <f>AVERAGE(J2102:J2103)</f>
        <v/>
      </c>
      <c r="M2102" s="227">
        <f>_xlfn.STDEV.S(J2102,J2103)</f>
        <v/>
      </c>
      <c r="N2102" s="295" t="n"/>
      <c r="O2102" s="295" t="n"/>
      <c r="P2102" s="207">
        <f>+(((H2102-F2102)/1000)*1000)/10</f>
        <v/>
      </c>
      <c r="Q2102" s="207">
        <f>AVERAGE(P2102:P2103)</f>
        <v/>
      </c>
      <c r="R2102" s="26" t="inlineStr">
        <is>
          <t>FALSO</t>
        </is>
      </c>
      <c r="S2102" s="26" t="inlineStr">
        <is>
          <t>FALSO</t>
        </is>
      </c>
      <c r="T2102" s="211" t="n"/>
      <c r="U2102" s="211" t="n"/>
      <c r="V2102" s="290" t="inlineStr">
        <is>
          <t>Plot válido</t>
        </is>
      </c>
    </row>
    <row r="2103" ht="15.75" customHeight="1" s="412">
      <c r="A2103" s="199" t="n">
        <v>5134</v>
      </c>
      <c r="B2103" s="200" t="n">
        <v>194</v>
      </c>
      <c r="C2103" s="223" t="n">
        <v>352</v>
      </c>
      <c r="D2103" s="223" t="n">
        <v>18</v>
      </c>
      <c r="E2103" s="73" t="n">
        <v>43626</v>
      </c>
      <c r="F2103" s="223" t="n">
        <v>5207</v>
      </c>
      <c r="G2103" s="223" t="n">
        <v>8869</v>
      </c>
      <c r="H2103" s="225" t="n">
        <v>7992</v>
      </c>
      <c r="I2103" s="223" t="n"/>
      <c r="J2103" s="74">
        <f>+(((G2103-F2103)-(H2103-F2103))/(H2103-F2103))*100</f>
        <v/>
      </c>
      <c r="K2103" s="226" t="n"/>
      <c r="L2103" s="228" t="n"/>
      <c r="M2103" s="228" t="n"/>
      <c r="N2103" s="295" t="n"/>
      <c r="O2103" s="295" t="n"/>
      <c r="P2103" s="207">
        <f>+(((H2103-F2103)/1000)*1000)/10</f>
        <v/>
      </c>
      <c r="Q2103" s="207" t="n"/>
      <c r="R2103" s="26" t="inlineStr">
        <is>
          <t>FALSO</t>
        </is>
      </c>
      <c r="S2103" s="26" t="inlineStr">
        <is>
          <t>FALSO</t>
        </is>
      </c>
      <c r="T2103" s="211" t="n"/>
      <c r="U2103" s="211" t="n"/>
      <c r="V2103" s="290" t="inlineStr">
        <is>
          <t>Plot válido</t>
        </is>
      </c>
    </row>
    <row r="2104" ht="15.75" customHeight="1" s="412">
      <c r="A2104" s="199" t="n">
        <v>6165</v>
      </c>
      <c r="B2104" s="200" t="n">
        <v>206</v>
      </c>
      <c r="C2104" s="252" t="n">
        <v>352</v>
      </c>
      <c r="D2104" s="252" t="n">
        <v>22</v>
      </c>
      <c r="E2104" s="139" t="n">
        <v>43685</v>
      </c>
      <c r="F2104" s="252" t="n">
        <v>5233</v>
      </c>
      <c r="G2104" s="252" t="n">
        <v>8908</v>
      </c>
      <c r="H2104" s="253" t="n">
        <v>8324</v>
      </c>
      <c r="I2104" s="252" t="n">
        <v>11</v>
      </c>
      <c r="J2104" s="47">
        <f>+(((G2104-F2104)-(H2104-F2104))/(H2104-F2104))*100</f>
        <v/>
      </c>
      <c r="K2104" s="270" t="n"/>
      <c r="L2104" s="250">
        <f>AVERAGE(J2104:J2105)</f>
        <v/>
      </c>
      <c r="M2104" s="250">
        <f>_xlfn.STDEV.S(J2104,J2105)</f>
        <v/>
      </c>
      <c r="N2104" s="295" t="n"/>
      <c r="O2104" s="295" t="n"/>
      <c r="P2104" s="207">
        <f>+(((H2104-F2104)/1000)*1000)/10</f>
        <v/>
      </c>
      <c r="Q2104" s="207">
        <f>AVERAGE(P2104:P2105)</f>
        <v/>
      </c>
      <c r="R2104" s="26" t="inlineStr">
        <is>
          <t>FALSO</t>
        </is>
      </c>
      <c r="S2104" s="26" t="inlineStr">
        <is>
          <t>FALSO</t>
        </is>
      </c>
      <c r="T2104" s="211" t="n"/>
      <c r="U2104" s="211" t="n"/>
      <c r="V2104" s="290" t="inlineStr">
        <is>
          <t>Plot válido</t>
        </is>
      </c>
    </row>
    <row r="2105" ht="15.75" customHeight="1" s="412">
      <c r="A2105" s="199" t="n">
        <v>6166</v>
      </c>
      <c r="B2105" s="200" t="n">
        <v>206</v>
      </c>
      <c r="C2105" s="252" t="n">
        <v>352</v>
      </c>
      <c r="D2105" s="252" t="n">
        <v>22</v>
      </c>
      <c r="E2105" s="139" t="n">
        <v>43685</v>
      </c>
      <c r="F2105" s="252" t="n">
        <v>5233</v>
      </c>
      <c r="G2105" s="252" t="n">
        <v>9027</v>
      </c>
      <c r="H2105" s="253" t="n">
        <v>8437</v>
      </c>
      <c r="I2105" s="252" t="n"/>
      <c r="J2105" s="47">
        <f>+(((G2105-F2105)-(H2105-F2105))/(H2105-F2105))*100</f>
        <v/>
      </c>
      <c r="K2105" s="270" t="n"/>
      <c r="L2105" s="251" t="n"/>
      <c r="M2105" s="251" t="n"/>
      <c r="N2105" s="295" t="n"/>
      <c r="O2105" s="295" t="n"/>
      <c r="P2105" s="207">
        <f>+(((H2105-F2105)/1000)*1000)/10</f>
        <v/>
      </c>
      <c r="Q2105" s="207" t="n"/>
      <c r="R2105" s="26" t="inlineStr">
        <is>
          <t>FALSO</t>
        </is>
      </c>
      <c r="S2105" s="26" t="inlineStr">
        <is>
          <t>FALSO</t>
        </is>
      </c>
      <c r="T2105" s="211" t="n"/>
      <c r="U2105" s="211" t="n"/>
      <c r="V2105" s="290" t="inlineStr">
        <is>
          <t>Plot válido</t>
        </is>
      </c>
    </row>
    <row r="2106" ht="15.75" customHeight="1" s="412">
      <c r="A2106" s="199" t="n">
        <v>3481</v>
      </c>
      <c r="B2106" s="200" t="n">
        <v>237</v>
      </c>
      <c r="C2106" s="255" t="n">
        <v>353</v>
      </c>
      <c r="D2106" s="255" t="n">
        <v>13</v>
      </c>
      <c r="E2106" s="58" t="n">
        <v>43587</v>
      </c>
      <c r="F2106" s="255" t="n">
        <v>5218</v>
      </c>
      <c r="G2106" s="255" t="n">
        <v>7441</v>
      </c>
      <c r="H2106" s="256" t="n">
        <v>6781</v>
      </c>
      <c r="I2106" s="255" t="n">
        <v>1</v>
      </c>
      <c r="J2106" s="59">
        <f>+(((G2106-F2106)-(H2106-F2106))/(H2106-F2106))*100</f>
        <v/>
      </c>
      <c r="K2106" s="271" t="inlineStr">
        <is>
          <t>30/4</t>
        </is>
      </c>
      <c r="L2106" s="258">
        <f>AVERAGE(J2106:J2107)</f>
        <v/>
      </c>
      <c r="M2106" s="258">
        <f>_xlfn.STDEV.S(J2106,J2107)</f>
        <v/>
      </c>
      <c r="N2106" s="295" t="n">
        <v>1</v>
      </c>
      <c r="O2106" s="295" t="n"/>
      <c r="P2106" s="207">
        <f>+(((H2106-F2106)/1000)*1000)/10</f>
        <v/>
      </c>
      <c r="Q2106" s="207">
        <f>AVERAGE(P2106:P2107)</f>
        <v/>
      </c>
      <c r="R2106" s="26" t="inlineStr">
        <is>
          <t>FALSO</t>
        </is>
      </c>
      <c r="S2106" s="26" t="inlineStr">
        <is>
          <t>FALSO</t>
        </is>
      </c>
      <c r="T2106" s="211" t="n"/>
      <c r="U2106" s="211" t="n"/>
      <c r="V2106" s="290" t="inlineStr">
        <is>
          <t>Plot válido</t>
        </is>
      </c>
    </row>
    <row r="2107" ht="15.75" customHeight="1" s="412">
      <c r="A2107" s="199" t="n">
        <v>3482</v>
      </c>
      <c r="B2107" s="200" t="n">
        <v>238</v>
      </c>
      <c r="C2107" s="255" t="n">
        <v>353</v>
      </c>
      <c r="D2107" s="255" t="n">
        <v>13</v>
      </c>
      <c r="E2107" s="58" t="n">
        <v>43587</v>
      </c>
      <c r="F2107" s="255" t="n">
        <v>5217</v>
      </c>
      <c r="G2107" s="255" t="n">
        <v>7404</v>
      </c>
      <c r="H2107" s="256" t="n">
        <v>6770</v>
      </c>
      <c r="I2107" s="255" t="n"/>
      <c r="J2107" s="59">
        <f>+(((G2107-F2107)-(H2107-F2107))/(H2107-F2107))*100</f>
        <v/>
      </c>
      <c r="K2107" s="271" t="n"/>
      <c r="L2107" s="259" t="n"/>
      <c r="M2107" s="259" t="n"/>
      <c r="N2107" s="295" t="n"/>
      <c r="O2107" s="295" t="n"/>
      <c r="P2107" s="207">
        <f>+(((H2107-F2107)/1000)*1000)/10</f>
        <v/>
      </c>
      <c r="Q2107" s="207" t="n"/>
      <c r="R2107" s="26" t="inlineStr">
        <is>
          <t>FALSO</t>
        </is>
      </c>
      <c r="S2107" s="26" t="inlineStr">
        <is>
          <t>FALSO</t>
        </is>
      </c>
      <c r="T2107" s="211" t="n"/>
      <c r="U2107" s="211" t="n"/>
      <c r="V2107" s="290" t="inlineStr">
        <is>
          <t>Plot válido</t>
        </is>
      </c>
    </row>
    <row r="2108" ht="15.75" customHeight="1" s="412">
      <c r="A2108" s="199" t="n">
        <v>4201</v>
      </c>
      <c r="B2108" s="200" t="n">
        <v>231</v>
      </c>
      <c r="C2108" s="255" t="n">
        <v>353</v>
      </c>
      <c r="D2108" s="255" t="n">
        <v>15</v>
      </c>
      <c r="E2108" s="58" t="n">
        <v>43599</v>
      </c>
      <c r="F2108" s="255" t="n">
        <v>5229</v>
      </c>
      <c r="G2108" s="255" t="n">
        <v>7059</v>
      </c>
      <c r="H2108" s="256" t="n">
        <v>6610</v>
      </c>
      <c r="I2108" s="255" t="n"/>
      <c r="J2108" s="59">
        <f>+(((G2108-F2108)-(H2108-F2108))/(H2108-F2108))*100</f>
        <v/>
      </c>
      <c r="K2108" s="272" t="n"/>
      <c r="L2108" s="258">
        <f>AVERAGE(J2108:J2109)</f>
        <v/>
      </c>
      <c r="M2108" s="258">
        <f>_xlfn.STDEV.S(J2108,J2109)</f>
        <v/>
      </c>
      <c r="N2108" s="295" t="n"/>
      <c r="O2108" s="295" t="n"/>
      <c r="P2108" s="207">
        <f>+(((H2108-F2108)/1000)*1000)/10</f>
        <v/>
      </c>
      <c r="Q2108" s="207">
        <f>AVERAGE(P2108:P2109)</f>
        <v/>
      </c>
      <c r="R2108" s="26" t="inlineStr">
        <is>
          <t>FALSO</t>
        </is>
      </c>
      <c r="S2108" s="26" t="inlineStr">
        <is>
          <t>FALSO</t>
        </is>
      </c>
      <c r="T2108" s="211" t="n"/>
      <c r="U2108" s="211" t="n"/>
      <c r="V2108" s="290" t="inlineStr">
        <is>
          <t>Plot válido</t>
        </is>
      </c>
    </row>
    <row r="2109" ht="15.75" customHeight="1" s="412">
      <c r="A2109" s="199" t="n">
        <v>4202</v>
      </c>
      <c r="B2109" s="200" t="n">
        <v>232</v>
      </c>
      <c r="C2109" s="255" t="n">
        <v>353</v>
      </c>
      <c r="D2109" s="255" t="n">
        <v>15</v>
      </c>
      <c r="E2109" s="58" t="n">
        <v>43599</v>
      </c>
      <c r="F2109" s="255" t="n">
        <v>5244</v>
      </c>
      <c r="G2109" s="255" t="n">
        <v>7048</v>
      </c>
      <c r="H2109" s="256" t="n">
        <v>6616</v>
      </c>
      <c r="I2109" s="255" t="n"/>
      <c r="J2109" s="59">
        <f>+(((G2109-F2109)-(H2109-F2109))/(H2109-F2109))*100</f>
        <v/>
      </c>
      <c r="K2109" s="272" t="n"/>
      <c r="L2109" s="259" t="n"/>
      <c r="M2109" s="259" t="n"/>
      <c r="N2109" s="295" t="n"/>
      <c r="O2109" s="295" t="n"/>
      <c r="P2109" s="207">
        <f>+(((H2109-F2109)/1000)*1000)/10</f>
        <v/>
      </c>
      <c r="Q2109" s="207" t="n"/>
      <c r="R2109" s="26" t="inlineStr">
        <is>
          <t>FALSO</t>
        </is>
      </c>
      <c r="S2109" s="26" t="inlineStr">
        <is>
          <t>FALSO</t>
        </is>
      </c>
      <c r="T2109" s="211" t="n"/>
      <c r="U2109" s="211" t="n"/>
      <c r="V2109" s="290" t="inlineStr">
        <is>
          <t>Plot válido</t>
        </is>
      </c>
    </row>
    <row r="2110" ht="15.75" customHeight="1" s="412">
      <c r="A2110" s="199" t="n">
        <v>4847</v>
      </c>
      <c r="B2110" s="200" t="n">
        <v>231</v>
      </c>
      <c r="C2110" s="255" t="n">
        <v>353</v>
      </c>
      <c r="D2110" s="255" t="n">
        <v>17</v>
      </c>
      <c r="E2110" s="58" t="n">
        <v>43619</v>
      </c>
      <c r="F2110" s="255" t="n">
        <v>5229</v>
      </c>
      <c r="G2110" s="255" t="n">
        <v>6753</v>
      </c>
      <c r="H2110" s="256" t="n">
        <v>6403</v>
      </c>
      <c r="I2110" s="255" t="n"/>
      <c r="J2110" s="59">
        <f>+(((G2110-F2110)-(H2110-F2110))/(H2110-F2110))*100</f>
        <v/>
      </c>
      <c r="K2110" s="271" t="n"/>
      <c r="L2110" s="258">
        <f>AVERAGE(J2110:J2111)</f>
        <v/>
      </c>
      <c r="M2110" s="258">
        <f>_xlfn.STDEV.S(J2110,J2111)</f>
        <v/>
      </c>
      <c r="N2110" s="295" t="n"/>
      <c r="O2110" s="295" t="n"/>
      <c r="P2110" s="207">
        <f>+(((H2110-F2110)/1000)*1000)/10</f>
        <v/>
      </c>
      <c r="Q2110" s="207">
        <f>AVERAGE(P2110:P2111)</f>
        <v/>
      </c>
      <c r="R2110" s="26" t="inlineStr">
        <is>
          <t>FALSO</t>
        </is>
      </c>
      <c r="S2110" s="26" t="inlineStr">
        <is>
          <t>FALSO</t>
        </is>
      </c>
      <c r="T2110" s="211" t="n"/>
      <c r="U2110" s="211" t="n"/>
      <c r="V2110" s="290" t="inlineStr">
        <is>
          <t>Plot válido</t>
        </is>
      </c>
    </row>
    <row r="2111" ht="15.75" customHeight="1" s="412">
      <c r="A2111" s="199" t="n">
        <v>4848</v>
      </c>
      <c r="B2111" s="200" t="n">
        <v>232</v>
      </c>
      <c r="C2111" s="255" t="n">
        <v>353</v>
      </c>
      <c r="D2111" s="255" t="n">
        <v>17</v>
      </c>
      <c r="E2111" s="58" t="n">
        <v>43619</v>
      </c>
      <c r="F2111" s="255" t="n">
        <v>5244</v>
      </c>
      <c r="G2111" s="255" t="n">
        <v>6669</v>
      </c>
      <c r="H2111" s="256" t="n">
        <v>6343</v>
      </c>
      <c r="I2111" s="255" t="n"/>
      <c r="J2111" s="59">
        <f>+(((G2111-F2111)-(H2111-F2111))/(H2111-F2111))*100</f>
        <v/>
      </c>
      <c r="K2111" s="271" t="n"/>
      <c r="L2111" s="259" t="n"/>
      <c r="M2111" s="259" t="n"/>
      <c r="N2111" s="295" t="n"/>
      <c r="O2111" s="295" t="n"/>
      <c r="P2111" s="207">
        <f>+(((H2111-F2111)/1000)*1000)/10</f>
        <v/>
      </c>
      <c r="Q2111" s="207" t="n"/>
      <c r="R2111" s="26" t="inlineStr">
        <is>
          <t>FALSO</t>
        </is>
      </c>
      <c r="S2111" s="26" t="inlineStr">
        <is>
          <t>FALSO</t>
        </is>
      </c>
      <c r="T2111" s="211" t="n"/>
      <c r="U2111" s="211" t="n"/>
      <c r="V2111" s="290" t="inlineStr">
        <is>
          <t>Plot válido</t>
        </is>
      </c>
    </row>
    <row r="2112" ht="15.75" customHeight="1" s="412">
      <c r="A2112" s="199" t="n">
        <v>5429</v>
      </c>
      <c r="B2112" s="200" t="n">
        <v>167</v>
      </c>
      <c r="C2112" s="252" t="n">
        <v>353</v>
      </c>
      <c r="D2112" s="252" t="n">
        <v>19</v>
      </c>
      <c r="E2112" s="139" t="n">
        <v>43637</v>
      </c>
      <c r="F2112" s="252" t="n">
        <v>5280</v>
      </c>
      <c r="G2112" s="252" t="n">
        <v>7598</v>
      </c>
      <c r="H2112" s="253" t="n">
        <v>7019</v>
      </c>
      <c r="I2112" s="252" t="n">
        <v>7</v>
      </c>
      <c r="J2112" s="261">
        <f>+(((G2112-F2112)-(H2112-F2112))/(H2112-F2112))*100</f>
        <v/>
      </c>
      <c r="K2112" s="273" t="n"/>
      <c r="L2112" s="263">
        <f>AVERAGE(J2112:J2113)</f>
        <v/>
      </c>
      <c r="M2112" s="263">
        <f>_xlfn.STDEV.S(J2112,J2113)</f>
        <v/>
      </c>
      <c r="N2112" s="295" t="n"/>
      <c r="O2112" s="295" t="n"/>
      <c r="P2112" s="207">
        <f>+(((H2112-F2112)/1000)*1000)/10</f>
        <v/>
      </c>
      <c r="Q2112" s="207">
        <f>AVERAGE(P2112:P2113)</f>
        <v/>
      </c>
      <c r="R2112" s="26" t="inlineStr">
        <is>
          <t>VERDADERO</t>
        </is>
      </c>
      <c r="S2112" s="26" t="inlineStr">
        <is>
          <t>FALSO</t>
        </is>
      </c>
      <c r="T2112" s="211" t="n"/>
      <c r="U2112" s="211" t="n"/>
      <c r="V2112" s="290" t="inlineStr">
        <is>
          <t>Plot válido</t>
        </is>
      </c>
    </row>
    <row r="2113" ht="15.75" customHeight="1" s="412">
      <c r="A2113" s="199" t="n">
        <v>5430</v>
      </c>
      <c r="B2113" s="200" t="n">
        <v>168</v>
      </c>
      <c r="C2113" s="252" t="n">
        <v>353</v>
      </c>
      <c r="D2113" s="252" t="n">
        <v>19</v>
      </c>
      <c r="E2113" s="139" t="n">
        <v>43637</v>
      </c>
      <c r="F2113" s="252" t="n">
        <v>5212</v>
      </c>
      <c r="G2113" s="252" t="n">
        <v>7563</v>
      </c>
      <c r="H2113" s="253" t="n">
        <v>6962</v>
      </c>
      <c r="I2113" s="252" t="n"/>
      <c r="J2113" s="261">
        <f>+(((G2113-F2113)-(H2113-F2113))/(H2113-F2113))*100</f>
        <v/>
      </c>
      <c r="K2113" s="273" t="n"/>
      <c r="L2113" s="207" t="n"/>
      <c r="M2113" s="207" t="n"/>
      <c r="N2113" s="295" t="n"/>
      <c r="O2113" s="295" t="n"/>
      <c r="P2113" s="207">
        <f>+(((H2113-F2113)/1000)*1000)/10</f>
        <v/>
      </c>
      <c r="Q2113" s="207" t="n"/>
      <c r="R2113" s="26" t="inlineStr">
        <is>
          <t>FALSO</t>
        </is>
      </c>
      <c r="S2113" s="26" t="inlineStr">
        <is>
          <t>FALSO</t>
        </is>
      </c>
      <c r="T2113" s="211" t="n"/>
      <c r="U2113" s="211" t="n"/>
      <c r="V2113" s="290" t="inlineStr">
        <is>
          <t>Plot válido</t>
        </is>
      </c>
    </row>
    <row r="2114" ht="15.75" customHeight="1" s="412">
      <c r="A2114" s="199" t="n">
        <v>6167</v>
      </c>
      <c r="B2114" s="200" t="n">
        <v>207</v>
      </c>
      <c r="C2114" s="252" t="n">
        <v>353</v>
      </c>
      <c r="D2114" s="252" t="n">
        <v>22</v>
      </c>
      <c r="E2114" s="139" t="n">
        <v>43685</v>
      </c>
      <c r="F2114" s="252" t="n">
        <v>5236</v>
      </c>
      <c r="G2114" s="252" t="n">
        <v>6587</v>
      </c>
      <c r="H2114" s="253" t="n">
        <v>6365</v>
      </c>
      <c r="I2114" s="252" t="n">
        <v>7</v>
      </c>
      <c r="J2114" s="47">
        <f>+(((G2114-F2114)-(H2114-F2114))/(H2114-F2114))*100</f>
        <v/>
      </c>
      <c r="K2114" s="270" t="n"/>
      <c r="L2114" s="250">
        <f>AVERAGE(J2114:J2115)</f>
        <v/>
      </c>
      <c r="M2114" s="250">
        <f>_xlfn.STDEV.S(J2114,J2115)</f>
        <v/>
      </c>
      <c r="N2114" s="295" t="n"/>
      <c r="O2114" s="295" t="n"/>
      <c r="P2114" s="207">
        <f>+(((H2114-F2114)/1000)*1000)/10</f>
        <v/>
      </c>
      <c r="Q2114" s="207">
        <f>AVERAGE(P2114:P2115)</f>
        <v/>
      </c>
      <c r="R2114" s="26" t="inlineStr">
        <is>
          <t>FALSO</t>
        </is>
      </c>
      <c r="S2114" s="26" t="inlineStr">
        <is>
          <t>FALSO</t>
        </is>
      </c>
      <c r="T2114" s="211" t="n"/>
      <c r="U2114" s="211" t="n"/>
      <c r="V2114" s="290" t="inlineStr">
        <is>
          <t>Plot válido</t>
        </is>
      </c>
    </row>
    <row r="2115" ht="15.75" customHeight="1" s="412">
      <c r="A2115" s="199" t="n">
        <v>6168</v>
      </c>
      <c r="B2115" s="200" t="n">
        <v>207</v>
      </c>
      <c r="C2115" s="252" t="n">
        <v>353</v>
      </c>
      <c r="D2115" s="252" t="n">
        <v>22</v>
      </c>
      <c r="E2115" s="139" t="n">
        <v>43685</v>
      </c>
      <c r="F2115" s="252" t="n">
        <v>5236</v>
      </c>
      <c r="G2115" s="252" t="n">
        <v>6820</v>
      </c>
      <c r="H2115" s="253" t="n">
        <v>6576</v>
      </c>
      <c r="I2115" s="252" t="n"/>
      <c r="J2115" s="47">
        <f>+(((G2115-F2115)-(H2115-F2115))/(H2115-F2115))*100</f>
        <v/>
      </c>
      <c r="K2115" s="270" t="n"/>
      <c r="L2115" s="251" t="n"/>
      <c r="M2115" s="251" t="n"/>
      <c r="N2115" s="295" t="n"/>
      <c r="O2115" s="295" t="n"/>
      <c r="P2115" s="207">
        <f>+(((H2115-F2115)/1000)*1000)/10</f>
        <v/>
      </c>
      <c r="Q2115" s="207" t="n"/>
      <c r="R2115" s="26" t="inlineStr">
        <is>
          <t>FALSO</t>
        </is>
      </c>
      <c r="S2115" s="26" t="inlineStr">
        <is>
          <t>FALSO</t>
        </is>
      </c>
      <c r="T2115" s="211" t="n"/>
      <c r="U2115" s="211" t="n"/>
      <c r="V2115" s="290" t="inlineStr">
        <is>
          <t>Plot válido</t>
        </is>
      </c>
    </row>
    <row r="2116" ht="15.75" customHeight="1" s="412">
      <c r="A2116" s="199" t="n">
        <v>3831</v>
      </c>
      <c r="B2116" s="200" t="n">
        <v>253</v>
      </c>
      <c r="C2116" s="255" t="n">
        <v>354</v>
      </c>
      <c r="D2116" s="255" t="n">
        <v>14</v>
      </c>
      <c r="E2116" s="58" t="n">
        <v>43591</v>
      </c>
      <c r="F2116" s="255" t="n">
        <v>5257</v>
      </c>
      <c r="G2116" s="266" t="n">
        <v>10903</v>
      </c>
      <c r="H2116" s="256" t="n">
        <v>8655</v>
      </c>
      <c r="I2116" s="255" t="n">
        <v>2</v>
      </c>
      <c r="J2116" s="59">
        <f>+(((G2116-F2116)-(H2116-F2116))/(H2116-F2116))*100</f>
        <v/>
      </c>
      <c r="K2116" s="271" t="inlineStr">
        <is>
          <t>1/2</t>
        </is>
      </c>
      <c r="L2116" s="258">
        <f>AVERAGE(J2116:J2117)</f>
        <v/>
      </c>
      <c r="M2116" s="258">
        <f>_xlfn.STDEV.S(J2116,J2117)</f>
        <v/>
      </c>
      <c r="N2116" s="295" t="n">
        <v>1</v>
      </c>
      <c r="O2116" s="295" t="n"/>
      <c r="P2116" s="207">
        <f>+(((H2116-F2116)/1000)*1000)/10</f>
        <v/>
      </c>
      <c r="Q2116" s="207">
        <f>AVERAGE(P2116:P2117)</f>
        <v/>
      </c>
      <c r="R2116" s="26" t="inlineStr">
        <is>
          <t>FALSO</t>
        </is>
      </c>
      <c r="S2116" s="26" t="inlineStr">
        <is>
          <t>FALSO</t>
        </is>
      </c>
      <c r="T2116" s="211" t="n"/>
      <c r="U2116" s="211" t="n"/>
      <c r="V2116" s="290" t="inlineStr">
        <is>
          <t>Plot válido</t>
        </is>
      </c>
    </row>
    <row r="2117" ht="15.75" customHeight="1" s="412">
      <c r="A2117" s="199" t="n">
        <v>3832</v>
      </c>
      <c r="B2117" s="200" t="n">
        <v>254</v>
      </c>
      <c r="C2117" s="255" t="n">
        <v>354</v>
      </c>
      <c r="D2117" s="255" t="n">
        <v>14</v>
      </c>
      <c r="E2117" s="58" t="n">
        <v>43591</v>
      </c>
      <c r="F2117" s="255" t="n">
        <v>5257</v>
      </c>
      <c r="G2117" s="266" t="n">
        <v>10846</v>
      </c>
      <c r="H2117" s="256" t="n">
        <v>8737</v>
      </c>
      <c r="I2117" s="255" t="n"/>
      <c r="J2117" s="59">
        <f>+(((G2117-F2117)-(H2117-F2117))/(H2117-F2117))*100</f>
        <v/>
      </c>
      <c r="K2117" s="271" t="n"/>
      <c r="L2117" s="259" t="n"/>
      <c r="M2117" s="259" t="n"/>
      <c r="N2117" s="295" t="n"/>
      <c r="O2117" s="295" t="n"/>
      <c r="P2117" s="207">
        <f>+(((H2117-F2117)/1000)*1000)/10</f>
        <v/>
      </c>
      <c r="Q2117" s="207" t="n"/>
      <c r="R2117" s="26" t="inlineStr">
        <is>
          <t>FALSO</t>
        </is>
      </c>
      <c r="S2117" s="26" t="inlineStr">
        <is>
          <t>FALSO</t>
        </is>
      </c>
      <c r="T2117" s="211" t="n"/>
      <c r="U2117" s="211" t="n"/>
      <c r="V2117" s="290" t="inlineStr">
        <is>
          <t>Plot válido</t>
        </is>
      </c>
    </row>
    <row r="2118" ht="15.75" customHeight="1" s="412">
      <c r="A2118" s="199" t="n">
        <v>4489</v>
      </c>
      <c r="B2118" s="200" t="n">
        <v>195</v>
      </c>
      <c r="C2118" s="255" t="n">
        <v>354</v>
      </c>
      <c r="D2118" s="255" t="n">
        <v>16</v>
      </c>
      <c r="E2118" s="58" t="n">
        <v>43607</v>
      </c>
      <c r="F2118" s="255" t="n">
        <v>5277</v>
      </c>
      <c r="G2118" s="255" t="n">
        <v>9898</v>
      </c>
      <c r="H2118" s="256" t="n">
        <v>8469</v>
      </c>
      <c r="I2118" s="255" t="n">
        <v>2</v>
      </c>
      <c r="J2118" s="59">
        <f>+(((G2118-F2118)-(H2118-F2118))/(H2118-F2118))*100</f>
        <v/>
      </c>
      <c r="K2118" s="271" t="inlineStr">
        <is>
          <t>MF</t>
        </is>
      </c>
      <c r="L2118" s="258">
        <f>AVERAGE(J2118:J2119)</f>
        <v/>
      </c>
      <c r="M2118" s="258">
        <f>_xlfn.STDEV.S(J2118,J2119)</f>
        <v/>
      </c>
      <c r="N2118" s="295" t="n"/>
      <c r="O2118" s="295" t="n"/>
      <c r="P2118" s="207">
        <f>+(((H2118-F2118)/1000)*1000)/10</f>
        <v/>
      </c>
      <c r="Q2118" s="207">
        <f>AVERAGE(P2118:P2119)</f>
        <v/>
      </c>
      <c r="R2118" s="26" t="inlineStr">
        <is>
          <t>FALSO</t>
        </is>
      </c>
      <c r="S2118" s="26" t="inlineStr">
        <is>
          <t>FALSO</t>
        </is>
      </c>
      <c r="T2118" s="211" t="n"/>
      <c r="U2118" s="211" t="n"/>
      <c r="V2118" s="290" t="inlineStr">
        <is>
          <t>Plot válido</t>
        </is>
      </c>
    </row>
    <row r="2119" ht="15.75" customHeight="1" s="412">
      <c r="A2119" s="199" t="n">
        <v>4490</v>
      </c>
      <c r="B2119" s="200" t="n">
        <v>196</v>
      </c>
      <c r="C2119" s="255" t="n">
        <v>354</v>
      </c>
      <c r="D2119" s="255" t="n">
        <v>16</v>
      </c>
      <c r="E2119" s="58" t="n">
        <v>43607</v>
      </c>
      <c r="F2119" s="255" t="n">
        <v>5243</v>
      </c>
      <c r="G2119" s="255" t="n">
        <v>9844</v>
      </c>
      <c r="H2119" s="256" t="n">
        <v>8441</v>
      </c>
      <c r="I2119" s="255" t="n"/>
      <c r="J2119" s="59">
        <f>+(((G2119-F2119)-(H2119-F2119))/(H2119-F2119))*100</f>
        <v/>
      </c>
      <c r="K2119" s="271" t="n"/>
      <c r="L2119" s="259" t="n"/>
      <c r="M2119" s="259" t="n"/>
      <c r="N2119" s="295" t="n"/>
      <c r="O2119" s="295" t="n"/>
      <c r="P2119" s="207">
        <f>+(((H2119-F2119)/1000)*1000)/10</f>
        <v/>
      </c>
      <c r="Q2119" s="207" t="n"/>
      <c r="R2119" s="26" t="inlineStr">
        <is>
          <t>FALSO</t>
        </is>
      </c>
      <c r="S2119" s="26" t="inlineStr">
        <is>
          <t>FALSO</t>
        </is>
      </c>
      <c r="T2119" s="211" t="n"/>
      <c r="U2119" s="211" t="n"/>
      <c r="V2119" s="290" t="inlineStr">
        <is>
          <t>Plot válido</t>
        </is>
      </c>
    </row>
    <row r="2120" ht="15.75" customHeight="1" s="412">
      <c r="A2120" s="199" t="n">
        <v>5135</v>
      </c>
      <c r="B2120" s="200" t="n">
        <v>195</v>
      </c>
      <c r="C2120" s="255" t="n">
        <v>354</v>
      </c>
      <c r="D2120" s="255" t="n">
        <v>18</v>
      </c>
      <c r="E2120" s="58" t="n">
        <v>43626</v>
      </c>
      <c r="F2120" s="255" t="n">
        <v>5277</v>
      </c>
      <c r="G2120" s="255" t="n">
        <v>8070</v>
      </c>
      <c r="H2120" s="256" t="n">
        <v>7611</v>
      </c>
      <c r="I2120" s="255" t="n">
        <v>8</v>
      </c>
      <c r="J2120" s="59">
        <f>+(((G2120-F2120)-(H2120-F2120))/(H2120-F2120))*100</f>
        <v/>
      </c>
      <c r="K2120" s="271" t="n"/>
      <c r="L2120" s="258">
        <f>AVERAGE(J2120:J2121)</f>
        <v/>
      </c>
      <c r="M2120" s="258">
        <f>_xlfn.STDEV.S(J2120,J2121)</f>
        <v/>
      </c>
      <c r="N2120" s="295" t="n"/>
      <c r="O2120" s="295" t="n"/>
      <c r="P2120" s="207">
        <f>+(((H2120-F2120)/1000)*1000)/10</f>
        <v/>
      </c>
      <c r="Q2120" s="207">
        <f>AVERAGE(P2120:P2121)</f>
        <v/>
      </c>
      <c r="R2120" s="26" t="inlineStr">
        <is>
          <t>FALSO</t>
        </is>
      </c>
      <c r="S2120" s="26" t="inlineStr">
        <is>
          <t>FALSO</t>
        </is>
      </c>
      <c r="T2120" s="211" t="n"/>
      <c r="U2120" s="211" t="n"/>
      <c r="V2120" s="290" t="inlineStr">
        <is>
          <t>Plot válido</t>
        </is>
      </c>
    </row>
    <row r="2121" ht="15.75" customHeight="1" s="412">
      <c r="A2121" s="199" t="n">
        <v>5136</v>
      </c>
      <c r="B2121" s="200" t="n">
        <v>196</v>
      </c>
      <c r="C2121" s="255" t="n">
        <v>354</v>
      </c>
      <c r="D2121" s="255" t="n">
        <v>18</v>
      </c>
      <c r="E2121" s="58" t="n">
        <v>43626</v>
      </c>
      <c r="F2121" s="255" t="n">
        <v>5243</v>
      </c>
      <c r="G2121" s="255" t="n">
        <v>8276</v>
      </c>
      <c r="H2121" s="256" t="n">
        <v>7767</v>
      </c>
      <c r="I2121" s="255" t="n"/>
      <c r="J2121" s="59">
        <f>+(((G2121-F2121)-(H2121-F2121))/(H2121-F2121))*100</f>
        <v/>
      </c>
      <c r="K2121" s="271" t="n"/>
      <c r="L2121" s="259" t="n"/>
      <c r="M2121" s="259" t="n"/>
      <c r="N2121" s="295" t="n"/>
      <c r="O2121" s="295" t="n"/>
      <c r="P2121" s="207">
        <f>+(((H2121-F2121)/1000)*1000)/10</f>
        <v/>
      </c>
      <c r="Q2121" s="207" t="n"/>
      <c r="R2121" s="26" t="inlineStr">
        <is>
          <t>FALSO</t>
        </is>
      </c>
      <c r="S2121" s="26" t="inlineStr">
        <is>
          <t>FALSO</t>
        </is>
      </c>
      <c r="T2121" s="211" t="n"/>
      <c r="U2121" s="211" t="n"/>
      <c r="V2121" s="290" t="inlineStr">
        <is>
          <t>Plot válido</t>
        </is>
      </c>
    </row>
    <row r="2122" hidden="1" ht="15.75" customHeight="1" s="412">
      <c r="A2122" s="199" t="n">
        <v>5431</v>
      </c>
      <c r="B2122" s="200" t="n">
        <v>169</v>
      </c>
      <c r="C2122" s="252" t="n">
        <v>354</v>
      </c>
      <c r="D2122" s="252" t="n">
        <v>19</v>
      </c>
      <c r="E2122" s="139" t="n">
        <v>43637</v>
      </c>
      <c r="F2122" s="252" t="n">
        <v>5223</v>
      </c>
      <c r="G2122" s="252" t="n">
        <v>8837</v>
      </c>
      <c r="H2122" s="253" t="n">
        <v>8091</v>
      </c>
      <c r="I2122" s="252" t="n">
        <v>9</v>
      </c>
      <c r="J2122" s="261">
        <f>+(((G2122-F2122)-(H2122-F2122))/(H2122-F2122))*100</f>
        <v/>
      </c>
      <c r="K2122" s="273" t="n"/>
      <c r="L2122" s="263">
        <f>AVERAGE(J2122:J2123)</f>
        <v/>
      </c>
      <c r="M2122" s="263">
        <f>_xlfn.STDEV.S(J2122,J2123)</f>
        <v/>
      </c>
      <c r="N2122" s="295" t="n"/>
      <c r="O2122" s="295" t="n"/>
      <c r="P2122" s="207">
        <f>+(((H2122-F2122)/1000)*1000)/10</f>
        <v/>
      </c>
      <c r="Q2122" s="207">
        <f>AVERAGE(P2122:P2123)</f>
        <v/>
      </c>
      <c r="R2122" s="26" t="inlineStr">
        <is>
          <t>VERDADERO</t>
        </is>
      </c>
      <c r="S2122" s="26" t="inlineStr">
        <is>
          <t>FALSO</t>
        </is>
      </c>
      <c r="T2122" s="211" t="n"/>
      <c r="U2122" s="211" t="n"/>
      <c r="V2122" s="290" t="inlineStr">
        <is>
          <t>Se descarta</t>
        </is>
      </c>
    </row>
    <row r="2123" hidden="1" ht="15.75" customHeight="1" s="412">
      <c r="A2123" s="199" t="n">
        <v>5432</v>
      </c>
      <c r="B2123" s="200" t="n">
        <v>170</v>
      </c>
      <c r="C2123" s="252" t="n">
        <v>354</v>
      </c>
      <c r="D2123" s="252" t="n">
        <v>19</v>
      </c>
      <c r="E2123" s="139" t="n">
        <v>43637</v>
      </c>
      <c r="F2123" s="252" t="n">
        <v>5223</v>
      </c>
      <c r="G2123" s="252" t="n">
        <v>8538</v>
      </c>
      <c r="H2123" s="253" t="n">
        <v>7572</v>
      </c>
      <c r="I2123" s="252" t="n"/>
      <c r="J2123" s="261">
        <f>+(((G2123-F2123)-(H2123-F2123))/(H2123-F2123))*100</f>
        <v/>
      </c>
      <c r="K2123" s="273" t="n"/>
      <c r="L2123" s="207" t="n"/>
      <c r="M2123" s="207" t="n"/>
      <c r="N2123" s="295" t="n"/>
      <c r="O2123" s="295" t="n"/>
      <c r="P2123" s="207">
        <f>+(((H2123-F2123)/1000)*1000)/10</f>
        <v/>
      </c>
      <c r="Q2123" s="207" t="n"/>
      <c r="R2123" s="26" t="inlineStr">
        <is>
          <t>FALSO</t>
        </is>
      </c>
      <c r="S2123" s="26" t="inlineStr">
        <is>
          <t>FALSO</t>
        </is>
      </c>
      <c r="T2123" s="211" t="n"/>
      <c r="U2123" s="211" t="n"/>
      <c r="V2123" s="290" t="inlineStr">
        <is>
          <t>Se descarta</t>
        </is>
      </c>
    </row>
    <row r="2124" hidden="1" ht="15.75" customHeight="1" s="412">
      <c r="A2124" s="199" t="n">
        <v>5545</v>
      </c>
      <c r="B2124" s="200" t="n">
        <v>37</v>
      </c>
      <c r="C2124" s="252" t="n">
        <v>354</v>
      </c>
      <c r="D2124" s="252" t="n">
        <v>20</v>
      </c>
      <c r="E2124" s="139" t="n">
        <v>43649</v>
      </c>
      <c r="F2124" s="252" t="n">
        <v>5225</v>
      </c>
      <c r="G2124" s="252" t="n">
        <v>8792</v>
      </c>
      <c r="H2124" s="253" t="n">
        <v>8146</v>
      </c>
      <c r="I2124" s="252" t="n">
        <v>8</v>
      </c>
      <c r="J2124" s="47">
        <f>+(((G2124-F2124)-(H2124-F2124))/(H2124-F2124))*100</f>
        <v/>
      </c>
      <c r="K2124" s="270" t="n"/>
      <c r="L2124" s="250">
        <f>AVERAGE(J2124:J2125)</f>
        <v/>
      </c>
      <c r="M2124" s="250">
        <f>_xlfn.STDEV.S(J2124,J2125)</f>
        <v/>
      </c>
      <c r="N2124" s="295" t="n"/>
      <c r="O2124" s="295" t="n"/>
      <c r="P2124" s="207">
        <f>+(((H2124-F2124)/1000)*1000)/10</f>
        <v/>
      </c>
      <c r="Q2124" s="207">
        <f>AVERAGE(P2124:P2125)</f>
        <v/>
      </c>
      <c r="R2124" s="26" t="inlineStr">
        <is>
          <t>FALSO</t>
        </is>
      </c>
      <c r="S2124" s="26" t="inlineStr">
        <is>
          <t>FALSO</t>
        </is>
      </c>
      <c r="T2124" s="211" t="n"/>
      <c r="U2124" s="211" t="n"/>
      <c r="V2124" s="290" t="inlineStr">
        <is>
          <t>Se descarta</t>
        </is>
      </c>
    </row>
    <row r="2125" hidden="1" ht="15.75" customHeight="1" s="412">
      <c r="A2125" s="199" t="n">
        <v>5546</v>
      </c>
      <c r="B2125" s="200" t="n">
        <v>38</v>
      </c>
      <c r="C2125" s="252" t="n">
        <v>354</v>
      </c>
      <c r="D2125" s="252" t="n">
        <v>20</v>
      </c>
      <c r="E2125" s="139" t="n">
        <v>43649</v>
      </c>
      <c r="F2125" s="252" t="n">
        <v>5241</v>
      </c>
      <c r="G2125" s="252" t="n">
        <v>8812</v>
      </c>
      <c r="H2125" s="253" t="n">
        <v>8148</v>
      </c>
      <c r="I2125" s="252" t="n"/>
      <c r="J2125" s="47">
        <f>+(((G2125-F2125)-(H2125-F2125))/(H2125-F2125))*100</f>
        <v/>
      </c>
      <c r="K2125" s="270" t="n"/>
      <c r="L2125" s="251" t="n"/>
      <c r="M2125" s="251" t="n"/>
      <c r="N2125" s="295" t="n"/>
      <c r="O2125" s="295" t="n"/>
      <c r="P2125" s="207">
        <f>+(((H2125-F2125)/1000)*1000)/10</f>
        <v/>
      </c>
      <c r="Q2125" s="207" t="n"/>
      <c r="R2125" s="26" t="inlineStr">
        <is>
          <t>FALSO</t>
        </is>
      </c>
      <c r="S2125" s="26" t="inlineStr">
        <is>
          <t>FALSO</t>
        </is>
      </c>
      <c r="T2125" s="211" t="n"/>
      <c r="U2125" s="211" t="n"/>
      <c r="V2125" s="290" t="inlineStr">
        <is>
          <t>Se descarta</t>
        </is>
      </c>
    </row>
    <row r="2126" hidden="1" ht="15.75" customHeight="1" s="412">
      <c r="A2126" s="199" t="n">
        <v>6169</v>
      </c>
      <c r="B2126" s="200" t="n">
        <v>208</v>
      </c>
      <c r="C2126" s="252" t="n">
        <v>354</v>
      </c>
      <c r="D2126" s="252" t="n">
        <v>22</v>
      </c>
      <c r="E2126" s="139" t="n">
        <v>43685</v>
      </c>
      <c r="F2126" s="252" t="n">
        <v>5202</v>
      </c>
      <c r="G2126" s="252" t="n">
        <v>9334</v>
      </c>
      <c r="H2126" s="253" t="n">
        <v>8647</v>
      </c>
      <c r="I2126" s="252" t="n">
        <v>8</v>
      </c>
      <c r="J2126" s="47">
        <f>+(((G2126-F2126)-(H2126-F2126))/(H2126-F2126))*100</f>
        <v/>
      </c>
      <c r="K2126" s="270" t="n"/>
      <c r="L2126" s="250">
        <f>AVERAGE(J2126:J2127)</f>
        <v/>
      </c>
      <c r="M2126" s="250">
        <f>_xlfn.STDEV.S(J2126,J2127)</f>
        <v/>
      </c>
      <c r="N2126" s="295" t="n"/>
      <c r="O2126" s="295" t="n"/>
      <c r="P2126" s="207">
        <f>+(((H2126-F2126)/1000)*1000)/10</f>
        <v/>
      </c>
      <c r="Q2126" s="207">
        <f>AVERAGE(P2126:P2127)</f>
        <v/>
      </c>
      <c r="R2126" s="26" t="inlineStr">
        <is>
          <t>FALSO</t>
        </is>
      </c>
      <c r="S2126" s="26" t="inlineStr">
        <is>
          <t>FALSO</t>
        </is>
      </c>
      <c r="T2126" s="211" t="n"/>
      <c r="U2126" s="211" t="n"/>
      <c r="V2126" s="290" t="inlineStr">
        <is>
          <t>Se descarta</t>
        </is>
      </c>
    </row>
    <row r="2127" hidden="1" ht="15.75" customHeight="1" s="412">
      <c r="A2127" s="199" t="n">
        <v>6170</v>
      </c>
      <c r="B2127" s="200" t="n">
        <v>208</v>
      </c>
      <c r="C2127" s="252" t="n">
        <v>354</v>
      </c>
      <c r="D2127" s="252" t="n">
        <v>22</v>
      </c>
      <c r="E2127" s="139" t="n">
        <v>43685</v>
      </c>
      <c r="F2127" s="252" t="n">
        <v>5202</v>
      </c>
      <c r="G2127" s="252" t="n">
        <v>8955</v>
      </c>
      <c r="H2127" s="253" t="n">
        <v>8356</v>
      </c>
      <c r="I2127" s="252" t="n"/>
      <c r="J2127" s="47">
        <f>+(((G2127-F2127)-(H2127-F2127))/(H2127-F2127))*100</f>
        <v/>
      </c>
      <c r="K2127" s="270" t="n"/>
      <c r="L2127" s="251" t="n"/>
      <c r="M2127" s="251" t="n"/>
      <c r="N2127" s="295" t="n"/>
      <c r="O2127" s="295" t="n"/>
      <c r="P2127" s="207">
        <f>+(((H2127-F2127)/1000)*1000)/10</f>
        <v/>
      </c>
      <c r="Q2127" s="207" t="n"/>
      <c r="R2127" s="26" t="inlineStr">
        <is>
          <t>FALSO</t>
        </is>
      </c>
      <c r="S2127" s="26" t="inlineStr">
        <is>
          <t>FALSO</t>
        </is>
      </c>
      <c r="T2127" s="211" t="n"/>
      <c r="U2127" s="211" t="n"/>
      <c r="V2127" s="290" t="inlineStr">
        <is>
          <t>Se descarta</t>
        </is>
      </c>
    </row>
    <row r="2128" hidden="1" ht="15.75" customHeight="1" s="412">
      <c r="A2128" s="199" t="n">
        <v>3483</v>
      </c>
      <c r="B2128" s="200" t="n">
        <v>239</v>
      </c>
      <c r="C2128" s="255" t="n">
        <v>355</v>
      </c>
      <c r="D2128" s="255" t="n">
        <v>13</v>
      </c>
      <c r="E2128" s="58" t="n">
        <v>43587</v>
      </c>
      <c r="F2128" s="255" t="n">
        <v>5249</v>
      </c>
      <c r="G2128" s="255" t="n"/>
      <c r="H2128" s="256" t="n"/>
      <c r="I2128" s="255" t="n"/>
      <c r="J2128" s="59">
        <f>+(((G2128-F2128)-(H2128-F2128))/(H2128-F2128))*100</f>
        <v/>
      </c>
      <c r="K2128" s="271" t="n"/>
      <c r="L2128" s="258">
        <f>AVERAGE(J2128:J2129)</f>
        <v/>
      </c>
      <c r="M2128" s="258">
        <f>_xlfn.STDEV.S(J2128,J2129)</f>
        <v/>
      </c>
      <c r="N2128" s="295" t="n">
        <v>1</v>
      </c>
      <c r="O2128" s="295" t="n"/>
      <c r="P2128" s="207">
        <f>+(((H2128-F2128)/1000)*1000)/10</f>
        <v/>
      </c>
      <c r="Q2128" s="207">
        <f>AVERAGE(P2128:P2129)</f>
        <v/>
      </c>
      <c r="R2128" s="26" t="inlineStr">
        <is>
          <t>FALSO</t>
        </is>
      </c>
      <c r="S2128" s="26" t="inlineStr">
        <is>
          <t>FALSO</t>
        </is>
      </c>
      <c r="T2128" s="211" t="n"/>
      <c r="U2128" s="211" t="n"/>
      <c r="V2128" s="290" t="inlineStr">
        <is>
          <t>Se descarta</t>
        </is>
      </c>
    </row>
    <row r="2129" hidden="1" ht="15.75" customHeight="1" s="412">
      <c r="A2129" s="199" t="n">
        <v>3484</v>
      </c>
      <c r="B2129" s="200" t="n">
        <v>240</v>
      </c>
      <c r="C2129" s="255" t="n">
        <v>355</v>
      </c>
      <c r="D2129" s="255" t="n">
        <v>13</v>
      </c>
      <c r="E2129" s="58" t="n">
        <v>43587</v>
      </c>
      <c r="F2129" s="255" t="n">
        <v>5262</v>
      </c>
      <c r="G2129" s="255" t="n"/>
      <c r="H2129" s="256" t="n"/>
      <c r="I2129" s="255" t="n"/>
      <c r="J2129" s="59">
        <f>+(((G2129-F2129)-(H2129-F2129))/(H2129-F2129))*100</f>
        <v/>
      </c>
      <c r="K2129" s="271" t="n"/>
      <c r="L2129" s="259" t="n"/>
      <c r="M2129" s="259" t="n"/>
      <c r="N2129" s="295" t="n"/>
      <c r="O2129" s="295" t="n"/>
      <c r="P2129" s="207">
        <f>+(((H2129-F2129)/1000)*1000)/10</f>
        <v/>
      </c>
      <c r="Q2129" s="207" t="n"/>
      <c r="R2129" s="26" t="inlineStr">
        <is>
          <t>FALSO</t>
        </is>
      </c>
      <c r="S2129" s="26" t="inlineStr">
        <is>
          <t>FALSO</t>
        </is>
      </c>
      <c r="T2129" s="211" t="n"/>
      <c r="U2129" s="211" t="n"/>
      <c r="V2129" s="290" t="inlineStr">
        <is>
          <t>Se descarta</t>
        </is>
      </c>
    </row>
    <row r="2130" hidden="1" ht="15.75" customHeight="1" s="412">
      <c r="A2130" s="199" t="n">
        <v>3833</v>
      </c>
      <c r="B2130" s="200" t="n">
        <v>255</v>
      </c>
      <c r="C2130" s="255" t="n">
        <v>355</v>
      </c>
      <c r="D2130" s="255" t="n">
        <v>14</v>
      </c>
      <c r="E2130" s="58" t="n">
        <v>43591</v>
      </c>
      <c r="F2130" s="255" t="n">
        <v>5260</v>
      </c>
      <c r="G2130" s="266" t="n">
        <v>7455</v>
      </c>
      <c r="H2130" s="256" t="n">
        <v>7080</v>
      </c>
      <c r="I2130" s="255" t="n">
        <v>1</v>
      </c>
      <c r="J2130" s="59">
        <f>+(((G2130-F2130)-(H2130-F2130))/(H2130-F2130))*100</f>
        <v/>
      </c>
      <c r="K2130" s="271" t="inlineStr">
        <is>
          <t>MF</t>
        </is>
      </c>
      <c r="L2130" s="258">
        <f>AVERAGE(J2130:J2131)</f>
        <v/>
      </c>
      <c r="M2130" s="258">
        <f>_xlfn.STDEV.S(J2130,J2131)</f>
        <v/>
      </c>
      <c r="N2130" s="295" t="n"/>
      <c r="O2130" s="295" t="n"/>
      <c r="P2130" s="207">
        <f>+(((H2130-F2130)/1000)*1000)/10</f>
        <v/>
      </c>
      <c r="Q2130" s="207">
        <f>AVERAGE(P2130:P2131)</f>
        <v/>
      </c>
      <c r="R2130" s="26" t="inlineStr">
        <is>
          <t>FALSO</t>
        </is>
      </c>
      <c r="S2130" s="26" t="inlineStr">
        <is>
          <t>FALSO</t>
        </is>
      </c>
      <c r="T2130" s="211" t="n"/>
      <c r="U2130" s="211" t="n"/>
      <c r="V2130" s="290" t="inlineStr">
        <is>
          <t>Se descarta</t>
        </is>
      </c>
    </row>
    <row r="2131" hidden="1" ht="15.75" customHeight="1" s="412">
      <c r="A2131" s="199" t="n">
        <v>3834</v>
      </c>
      <c r="B2131" s="200" t="n">
        <v>256</v>
      </c>
      <c r="C2131" s="255" t="n">
        <v>355</v>
      </c>
      <c r="D2131" s="255" t="n">
        <v>14</v>
      </c>
      <c r="E2131" s="58" t="n">
        <v>43591</v>
      </c>
      <c r="F2131" s="255" t="n">
        <v>5193</v>
      </c>
      <c r="G2131" s="266" t="n">
        <v>7437</v>
      </c>
      <c r="H2131" s="256" t="n">
        <v>7040</v>
      </c>
      <c r="I2131" s="255" t="n"/>
      <c r="J2131" s="59">
        <f>+(((G2131-F2131)-(H2131-F2131))/(H2131-F2131))*100</f>
        <v/>
      </c>
      <c r="K2131" s="271" t="n"/>
      <c r="L2131" s="259" t="n"/>
      <c r="M2131" s="259" t="n"/>
      <c r="N2131" s="295" t="n"/>
      <c r="O2131" s="295" t="n"/>
      <c r="P2131" s="207">
        <f>+(((H2131-F2131)/1000)*1000)/10</f>
        <v/>
      </c>
      <c r="Q2131" s="207" t="n"/>
      <c r="R2131" s="26" t="inlineStr">
        <is>
          <t>FALSO</t>
        </is>
      </c>
      <c r="S2131" s="26" t="inlineStr">
        <is>
          <t>FALSO</t>
        </is>
      </c>
      <c r="T2131" s="211" t="n"/>
      <c r="U2131" s="211" t="n"/>
      <c r="V2131" s="290" t="inlineStr">
        <is>
          <t>Se descarta</t>
        </is>
      </c>
    </row>
    <row r="2132" hidden="1" ht="15.75" customHeight="1" s="412">
      <c r="A2132" s="199" t="n">
        <v>4203</v>
      </c>
      <c r="B2132" s="200" t="n">
        <v>233</v>
      </c>
      <c r="C2132" s="255" t="n">
        <v>355</v>
      </c>
      <c r="D2132" s="255" t="n">
        <v>15</v>
      </c>
      <c r="E2132" s="58" t="n">
        <v>43599</v>
      </c>
      <c r="F2132" s="255" t="n">
        <v>5213</v>
      </c>
      <c r="G2132" s="255" t="n">
        <v>7329</v>
      </c>
      <c r="H2132" s="256" t="n">
        <v>7009</v>
      </c>
      <c r="I2132" s="255" t="n"/>
      <c r="J2132" s="59">
        <f>+(((G2132-F2132)-(H2132-F2132))/(H2132-F2132))*100</f>
        <v/>
      </c>
      <c r="K2132" s="272" t="n"/>
      <c r="L2132" s="258">
        <f>AVERAGE(J2132:J2133)</f>
        <v/>
      </c>
      <c r="M2132" s="258">
        <f>_xlfn.STDEV.S(J2132,J2133)</f>
        <v/>
      </c>
      <c r="N2132" s="295" t="n"/>
      <c r="O2132" s="295" t="n"/>
      <c r="P2132" s="207">
        <f>+(((H2132-F2132)/1000)*1000)/10</f>
        <v/>
      </c>
      <c r="Q2132" s="207">
        <f>AVERAGE(P2132:P2133)</f>
        <v/>
      </c>
      <c r="R2132" s="26" t="inlineStr">
        <is>
          <t>FALSO</t>
        </is>
      </c>
      <c r="S2132" s="26" t="inlineStr">
        <is>
          <t>FALSO</t>
        </is>
      </c>
      <c r="T2132" s="211" t="n"/>
      <c r="U2132" s="211" t="n"/>
      <c r="V2132" s="290" t="inlineStr">
        <is>
          <t>Se descarta</t>
        </is>
      </c>
    </row>
    <row r="2133" hidden="1" ht="15.75" customHeight="1" s="412">
      <c r="A2133" s="199" t="n">
        <v>4204</v>
      </c>
      <c r="B2133" s="200" t="n">
        <v>234</v>
      </c>
      <c r="C2133" s="255" t="n">
        <v>355</v>
      </c>
      <c r="D2133" s="255" t="n">
        <v>15</v>
      </c>
      <c r="E2133" s="58" t="n">
        <v>43599</v>
      </c>
      <c r="F2133" s="255" t="n">
        <v>5254</v>
      </c>
      <c r="G2133" s="255" t="n">
        <v>7381</v>
      </c>
      <c r="H2133" s="256" t="n">
        <v>7059</v>
      </c>
      <c r="I2133" s="255" t="n"/>
      <c r="J2133" s="59">
        <f>+(((G2133-F2133)-(H2133-F2133))/(H2133-F2133))*100</f>
        <v/>
      </c>
      <c r="K2133" s="272" t="n"/>
      <c r="L2133" s="259" t="n"/>
      <c r="M2133" s="259" t="n"/>
      <c r="N2133" s="295" t="n"/>
      <c r="O2133" s="295" t="n"/>
      <c r="P2133" s="207">
        <f>+(((H2133-F2133)/1000)*1000)/10</f>
        <v/>
      </c>
      <c r="Q2133" s="207" t="n"/>
      <c r="R2133" s="26" t="inlineStr">
        <is>
          <t>FALSO</t>
        </is>
      </c>
      <c r="S2133" s="26" t="inlineStr">
        <is>
          <t>FALSO</t>
        </is>
      </c>
      <c r="T2133" s="211" t="n"/>
      <c r="U2133" s="211" t="n"/>
      <c r="V2133" s="290" t="inlineStr">
        <is>
          <t>Se descarta</t>
        </is>
      </c>
    </row>
    <row r="2134" hidden="1" ht="15.75" customHeight="1" s="412">
      <c r="A2134" s="199" t="n">
        <v>4849</v>
      </c>
      <c r="B2134" s="200" t="n">
        <v>233</v>
      </c>
      <c r="C2134" s="255" t="n">
        <v>355</v>
      </c>
      <c r="D2134" s="255" t="n">
        <v>17</v>
      </c>
      <c r="E2134" s="58" t="n">
        <v>43619</v>
      </c>
      <c r="F2134" s="255" t="n">
        <v>5213</v>
      </c>
      <c r="G2134" s="255" t="n">
        <v>6871</v>
      </c>
      <c r="H2134" s="256" t="n">
        <v>6577</v>
      </c>
      <c r="I2134" s="255" t="n"/>
      <c r="J2134" s="59">
        <f>+(((G2134-F2134)-(H2134-F2134))/(H2134-F2134))*100</f>
        <v/>
      </c>
      <c r="K2134" s="271" t="n"/>
      <c r="L2134" s="258">
        <f>AVERAGE(J2134:J2135)</f>
        <v/>
      </c>
      <c r="M2134" s="258">
        <f>_xlfn.STDEV.S(J2134,J2135)</f>
        <v/>
      </c>
      <c r="N2134" s="295" t="n"/>
      <c r="O2134" s="295" t="n"/>
      <c r="P2134" s="207">
        <f>+(((H2134-F2134)/1000)*1000)/10</f>
        <v/>
      </c>
      <c r="Q2134" s="207">
        <f>AVERAGE(P2134:P2135)</f>
        <v/>
      </c>
      <c r="R2134" s="26" t="inlineStr">
        <is>
          <t>FALSO</t>
        </is>
      </c>
      <c r="S2134" s="26" t="inlineStr">
        <is>
          <t>FALSO</t>
        </is>
      </c>
      <c r="T2134" s="211" t="n"/>
      <c r="U2134" s="211" t="n"/>
      <c r="V2134" s="290" t="inlineStr">
        <is>
          <t>Se descarta</t>
        </is>
      </c>
    </row>
    <row r="2135" hidden="1" ht="15.75" customHeight="1" s="412">
      <c r="A2135" s="199" t="n">
        <v>4850</v>
      </c>
      <c r="B2135" s="200" t="n">
        <v>234</v>
      </c>
      <c r="C2135" s="255" t="n">
        <v>355</v>
      </c>
      <c r="D2135" s="255" t="n">
        <v>17</v>
      </c>
      <c r="E2135" s="58" t="n">
        <v>43619</v>
      </c>
      <c r="F2135" s="255" t="n">
        <v>5254</v>
      </c>
      <c r="G2135" s="255" t="n">
        <v>7068</v>
      </c>
      <c r="H2135" s="256" t="n">
        <v>6749</v>
      </c>
      <c r="I2135" s="255" t="n"/>
      <c r="J2135" s="59">
        <f>+(((G2135-F2135)-(H2135-F2135))/(H2135-F2135))*100</f>
        <v/>
      </c>
      <c r="K2135" s="271" t="n"/>
      <c r="L2135" s="259" t="n"/>
      <c r="M2135" s="259" t="n"/>
      <c r="N2135" s="295" t="n"/>
      <c r="O2135" s="295" t="n"/>
      <c r="P2135" s="207">
        <f>+(((H2135-F2135)/1000)*1000)/10</f>
        <v/>
      </c>
      <c r="Q2135" s="207" t="n"/>
      <c r="R2135" s="26" t="inlineStr">
        <is>
          <t>FALSO</t>
        </is>
      </c>
      <c r="S2135" s="26" t="inlineStr">
        <is>
          <t>FALSO</t>
        </is>
      </c>
      <c r="T2135" s="211" t="n"/>
      <c r="U2135" s="211" t="n"/>
      <c r="V2135" s="290" t="inlineStr">
        <is>
          <t>Se descarta</t>
        </is>
      </c>
    </row>
    <row r="2136" hidden="1" ht="15.75" customHeight="1" s="412">
      <c r="A2136" s="199" t="n">
        <v>5433</v>
      </c>
      <c r="B2136" s="200" t="n">
        <v>171</v>
      </c>
      <c r="C2136" s="252" t="n">
        <v>355</v>
      </c>
      <c r="D2136" s="252" t="n">
        <v>19</v>
      </c>
      <c r="E2136" s="139" t="n">
        <v>43637</v>
      </c>
      <c r="F2136" s="252" t="n">
        <v>5259</v>
      </c>
      <c r="G2136" s="252" t="inlineStr">
        <is>
          <t>REHACER</t>
        </is>
      </c>
      <c r="H2136" s="253" t="n"/>
      <c r="I2136" s="252" t="n">
        <v>7</v>
      </c>
      <c r="J2136" s="261" t="n"/>
      <c r="K2136" s="273" t="n"/>
      <c r="L2136" s="263" t="n"/>
      <c r="M2136" s="263" t="n"/>
      <c r="N2136" s="295" t="n"/>
      <c r="O2136" s="295" t="n"/>
      <c r="P2136" s="207">
        <f>+(((H2136-F2136)/1000)*1000)/10</f>
        <v/>
      </c>
      <c r="Q2136" s="207">
        <f>AVERAGE(P2136:P2137)</f>
        <v/>
      </c>
      <c r="R2136" s="26" t="inlineStr">
        <is>
          <t>FALSO</t>
        </is>
      </c>
      <c r="S2136" s="26" t="inlineStr">
        <is>
          <t>FALSO</t>
        </is>
      </c>
      <c r="T2136" s="211" t="n"/>
      <c r="U2136" s="211" t="n"/>
      <c r="V2136" s="290" t="inlineStr">
        <is>
          <t>Se descarta</t>
        </is>
      </c>
    </row>
    <row r="2137" hidden="1" ht="15.75" customHeight="1" s="412">
      <c r="A2137" s="199" t="n">
        <v>5434</v>
      </c>
      <c r="B2137" s="200" t="n">
        <v>172</v>
      </c>
      <c r="C2137" s="252" t="n">
        <v>355</v>
      </c>
      <c r="D2137" s="252" t="n">
        <v>19</v>
      </c>
      <c r="E2137" s="139" t="n">
        <v>43637</v>
      </c>
      <c r="F2137" s="252" t="n">
        <v>5274</v>
      </c>
      <c r="G2137" s="252" t="inlineStr">
        <is>
          <t>REHACER</t>
        </is>
      </c>
      <c r="H2137" s="253" t="n"/>
      <c r="I2137" s="252" t="n"/>
      <c r="J2137" s="261" t="n"/>
      <c r="K2137" s="273" t="n"/>
      <c r="L2137" s="207" t="n"/>
      <c r="M2137" s="207" t="n"/>
      <c r="N2137" s="295" t="n"/>
      <c r="O2137" s="295" t="n"/>
      <c r="P2137" s="207">
        <f>+(((H2137-F2137)/1000)*1000)/10</f>
        <v/>
      </c>
      <c r="Q2137" s="207" t="n"/>
      <c r="R2137" s="26" t="inlineStr">
        <is>
          <t>FALSO</t>
        </is>
      </c>
      <c r="S2137" s="26" t="inlineStr">
        <is>
          <t>FALSO</t>
        </is>
      </c>
      <c r="T2137" s="211" t="n"/>
      <c r="U2137" s="211" t="n"/>
      <c r="V2137" s="290" t="inlineStr">
        <is>
          <t>Se descarta</t>
        </is>
      </c>
    </row>
    <row r="2138" hidden="1" ht="15.75" customHeight="1" s="412">
      <c r="A2138" s="199" t="n">
        <v>5547</v>
      </c>
      <c r="B2138" s="200" t="n">
        <v>39</v>
      </c>
      <c r="C2138" s="252" t="n">
        <v>355</v>
      </c>
      <c r="D2138" s="252" t="n">
        <v>20</v>
      </c>
      <c r="E2138" s="139" t="n">
        <v>43649</v>
      </c>
      <c r="F2138" s="252" t="n">
        <v>5245</v>
      </c>
      <c r="G2138" s="252" t="n">
        <v>7150</v>
      </c>
      <c r="H2138" s="253" t="n">
        <v>6807</v>
      </c>
      <c r="I2138" s="252" t="n">
        <v>7</v>
      </c>
      <c r="J2138" s="47">
        <f>+(((G2138-F2138)-(H2138-F2138))/(H2138-F2138))*100</f>
        <v/>
      </c>
      <c r="K2138" s="270" t="n"/>
      <c r="L2138" s="250">
        <f>AVERAGE(J2138:J2139)</f>
        <v/>
      </c>
      <c r="M2138" s="250">
        <f>_xlfn.STDEV.S(J2138,J2139)</f>
        <v/>
      </c>
      <c r="N2138" s="295" t="n"/>
      <c r="O2138" s="295" t="n"/>
      <c r="P2138" s="207">
        <f>+(((H2138-F2138)/1000)*1000)/10</f>
        <v/>
      </c>
      <c r="Q2138" s="207">
        <f>AVERAGE(P2138:P2139)</f>
        <v/>
      </c>
      <c r="R2138" s="26" t="inlineStr">
        <is>
          <t>FALSO</t>
        </is>
      </c>
      <c r="S2138" s="26" t="inlineStr">
        <is>
          <t>FALSO</t>
        </is>
      </c>
      <c r="T2138" s="211" t="n"/>
      <c r="U2138" s="211" t="n"/>
      <c r="V2138" s="290" t="inlineStr">
        <is>
          <t>Se descarta</t>
        </is>
      </c>
    </row>
    <row r="2139" hidden="1" ht="15.75" customHeight="1" s="412">
      <c r="A2139" s="199" t="n">
        <v>5548</v>
      </c>
      <c r="B2139" s="200" t="n">
        <v>40</v>
      </c>
      <c r="C2139" s="252" t="n">
        <v>355</v>
      </c>
      <c r="D2139" s="252" t="n">
        <v>20</v>
      </c>
      <c r="E2139" s="139" t="n">
        <v>43649</v>
      </c>
      <c r="F2139" s="252" t="n">
        <v>5216</v>
      </c>
      <c r="G2139" s="252" t="n">
        <v>7196</v>
      </c>
      <c r="H2139" s="253" t="n">
        <v>6842</v>
      </c>
      <c r="I2139" s="252" t="n"/>
      <c r="J2139" s="47">
        <f>+(((G2139-F2139)-(H2139-F2139))/(H2139-F2139))*100</f>
        <v/>
      </c>
      <c r="K2139" s="270" t="n"/>
      <c r="L2139" s="251" t="n"/>
      <c r="M2139" s="251" t="n"/>
      <c r="N2139" s="295" t="n"/>
      <c r="O2139" s="295" t="n"/>
      <c r="P2139" s="207">
        <f>+(((H2139-F2139)/1000)*1000)/10</f>
        <v/>
      </c>
      <c r="Q2139" s="207" t="n"/>
      <c r="R2139" s="26" t="inlineStr">
        <is>
          <t>FALSO</t>
        </is>
      </c>
      <c r="S2139" s="26" t="inlineStr">
        <is>
          <t>FALSO</t>
        </is>
      </c>
      <c r="T2139" s="211" t="n"/>
      <c r="U2139" s="211" t="n"/>
      <c r="V2139" s="290" t="inlineStr">
        <is>
          <t>Se descarta</t>
        </is>
      </c>
    </row>
    <row r="2140" hidden="1" ht="15.75" customHeight="1" s="412">
      <c r="A2140" s="199" t="n">
        <v>6171</v>
      </c>
      <c r="B2140" s="200" t="n">
        <v>209</v>
      </c>
      <c r="C2140" s="252" t="n">
        <v>355</v>
      </c>
      <c r="D2140" s="252" t="n">
        <v>22</v>
      </c>
      <c r="E2140" s="139" t="n">
        <v>43685</v>
      </c>
      <c r="F2140" s="252" t="n">
        <v>5228</v>
      </c>
      <c r="G2140" s="252" t="n">
        <v>7986</v>
      </c>
      <c r="H2140" s="253" t="n">
        <v>7552</v>
      </c>
      <c r="I2140" s="252" t="n">
        <v>7</v>
      </c>
      <c r="J2140" s="47">
        <f>+(((G2140-F2140)-(H2140-F2140))/(H2140-F2140))*100</f>
        <v/>
      </c>
      <c r="K2140" s="270" t="n"/>
      <c r="L2140" s="250">
        <f>AVERAGE(J2140:J2141)</f>
        <v/>
      </c>
      <c r="M2140" s="250">
        <f>_xlfn.STDEV.S(J2140,J2141)</f>
        <v/>
      </c>
      <c r="N2140" s="295" t="n"/>
      <c r="O2140" s="295" t="n"/>
      <c r="P2140" s="207">
        <f>+(((H2140-F2140)/1000)*1000)/10</f>
        <v/>
      </c>
      <c r="Q2140" s="207">
        <f>AVERAGE(P2140:P2141)</f>
        <v/>
      </c>
      <c r="R2140" s="26" t="inlineStr">
        <is>
          <t>FALSO</t>
        </is>
      </c>
      <c r="S2140" s="26" t="inlineStr">
        <is>
          <t>FALSO</t>
        </is>
      </c>
      <c r="T2140" s="211" t="n"/>
      <c r="U2140" s="211" t="n"/>
      <c r="V2140" s="290" t="inlineStr">
        <is>
          <t>Se descarta</t>
        </is>
      </c>
    </row>
    <row r="2141" hidden="1" ht="15.75" customHeight="1" s="412">
      <c r="A2141" s="199" t="n">
        <v>6172</v>
      </c>
      <c r="B2141" s="200" t="n">
        <v>209</v>
      </c>
      <c r="C2141" s="252" t="n">
        <v>355</v>
      </c>
      <c r="D2141" s="252" t="n">
        <v>22</v>
      </c>
      <c r="E2141" s="139" t="n">
        <v>43685</v>
      </c>
      <c r="F2141" s="252" t="n">
        <v>5228</v>
      </c>
      <c r="G2141" s="252" t="n">
        <v>8136</v>
      </c>
      <c r="H2141" s="253" t="n">
        <v>7700</v>
      </c>
      <c r="I2141" s="252" t="n"/>
      <c r="J2141" s="47">
        <f>+(((G2141-F2141)-(H2141-F2141))/(H2141-F2141))*100</f>
        <v/>
      </c>
      <c r="K2141" s="270" t="n"/>
      <c r="L2141" s="251" t="n"/>
      <c r="M2141" s="251" t="n"/>
      <c r="N2141" s="295" t="n"/>
      <c r="O2141" s="295" t="n"/>
      <c r="P2141" s="207">
        <f>+(((H2141-F2141)/1000)*1000)/10</f>
        <v/>
      </c>
      <c r="Q2141" s="207" t="n"/>
      <c r="R2141" s="26" t="inlineStr">
        <is>
          <t>FALSO</t>
        </is>
      </c>
      <c r="S2141" s="26" t="inlineStr">
        <is>
          <t>FALSO</t>
        </is>
      </c>
      <c r="T2141" s="211" t="n"/>
      <c r="U2141" s="211" t="n"/>
      <c r="V2141" s="290" t="inlineStr">
        <is>
          <t>Se descarta</t>
        </is>
      </c>
    </row>
    <row r="2142" hidden="1" ht="15.75" customHeight="1" s="412">
      <c r="A2142" s="199" t="n">
        <v>3485</v>
      </c>
      <c r="B2142" s="200" t="n">
        <v>241</v>
      </c>
      <c r="C2142" s="246" t="n">
        <v>356</v>
      </c>
      <c r="D2142" s="246" t="n">
        <v>13</v>
      </c>
      <c r="E2142" s="46" t="n">
        <v>43587</v>
      </c>
      <c r="F2142" s="246" t="n">
        <v>5180</v>
      </c>
      <c r="G2142" s="246" t="n">
        <v>6486</v>
      </c>
      <c r="H2142" s="248" t="n">
        <v>5969</v>
      </c>
      <c r="I2142" s="246" t="n">
        <v>1</v>
      </c>
      <c r="J2142" s="47">
        <f>+(((G2142-F2142)-(H2142-F2142))/(H2142-F2142))*100</f>
        <v/>
      </c>
      <c r="K2142" s="270" t="inlineStr">
        <is>
          <t>MF</t>
        </is>
      </c>
      <c r="L2142" s="250">
        <f>AVERAGE(J2142:J2143)</f>
        <v/>
      </c>
      <c r="M2142" s="250">
        <f>_xlfn.STDEV.S(J2142,J2143)</f>
        <v/>
      </c>
      <c r="N2142" s="295" t="n">
        <v>2</v>
      </c>
      <c r="O2142" s="295" t="n"/>
      <c r="P2142" s="207">
        <f>+(((H2142-F2142)/1000)*1000)/10</f>
        <v/>
      </c>
      <c r="Q2142" s="207">
        <f>AVERAGE(P2142:P2143)</f>
        <v/>
      </c>
      <c r="R2142" s="26" t="inlineStr">
        <is>
          <t>FALSO</t>
        </is>
      </c>
      <c r="S2142" s="26" t="inlineStr">
        <is>
          <t>FALSO</t>
        </is>
      </c>
      <c r="T2142" s="211" t="n"/>
      <c r="U2142" s="211" t="n"/>
      <c r="V2142" s="290" t="inlineStr">
        <is>
          <t>Se descarta</t>
        </is>
      </c>
    </row>
    <row r="2143" hidden="1" ht="15.75" customHeight="1" s="412">
      <c r="A2143" s="199" t="n">
        <v>3486</v>
      </c>
      <c r="B2143" s="200" t="n">
        <v>242</v>
      </c>
      <c r="C2143" s="246" t="n">
        <v>356</v>
      </c>
      <c r="D2143" s="246" t="n">
        <v>13</v>
      </c>
      <c r="E2143" s="46" t="n">
        <v>43587</v>
      </c>
      <c r="F2143" s="246" t="n">
        <v>5268</v>
      </c>
      <c r="G2143" s="246" t="n">
        <v>6669</v>
      </c>
      <c r="H2143" s="248" t="n">
        <v>6084</v>
      </c>
      <c r="I2143" s="246" t="n"/>
      <c r="J2143" s="47">
        <f>+(((G2143-F2143)-(H2143-F2143))/(H2143-F2143))*100</f>
        <v/>
      </c>
      <c r="K2143" s="270" t="n"/>
      <c r="L2143" s="251" t="n"/>
      <c r="M2143" s="251" t="n"/>
      <c r="N2143" s="295" t="n"/>
      <c r="O2143" s="295" t="n"/>
      <c r="P2143" s="207">
        <f>+(((H2143-F2143)/1000)*1000)/10</f>
        <v/>
      </c>
      <c r="Q2143" s="207" t="n"/>
      <c r="R2143" s="26" t="inlineStr">
        <is>
          <t>FALSO</t>
        </is>
      </c>
      <c r="S2143" s="26" t="inlineStr">
        <is>
          <t>FALSO</t>
        </is>
      </c>
      <c r="T2143" s="211" t="n"/>
      <c r="U2143" s="211" t="n"/>
      <c r="V2143" s="290" t="inlineStr">
        <is>
          <t>Se descarta</t>
        </is>
      </c>
    </row>
    <row r="2144" hidden="1" ht="15.75" customHeight="1" s="412">
      <c r="A2144" s="199" t="n">
        <v>4205</v>
      </c>
      <c r="B2144" s="200" t="n">
        <v>235</v>
      </c>
      <c r="C2144" s="246" t="n">
        <v>356</v>
      </c>
      <c r="D2144" s="246" t="n">
        <v>15</v>
      </c>
      <c r="E2144" s="46" t="n">
        <v>43599</v>
      </c>
      <c r="F2144" s="246" t="n">
        <v>5230</v>
      </c>
      <c r="G2144" s="246" t="n">
        <v>7546</v>
      </c>
      <c r="H2144" s="248" t="n">
        <v>6873</v>
      </c>
      <c r="I2144" s="246" t="n"/>
      <c r="J2144" s="47">
        <f>+(((G2144-F2144)-(H2144-F2144))/(H2144-F2144))*100</f>
        <v/>
      </c>
      <c r="K2144" s="274" t="n"/>
      <c r="L2144" s="250">
        <f>AVERAGE(J2144:J2145)</f>
        <v/>
      </c>
      <c r="M2144" s="250">
        <f>_xlfn.STDEV.S(J2144,J2145)</f>
        <v/>
      </c>
      <c r="N2144" s="295" t="n"/>
      <c r="O2144" s="295" t="n"/>
      <c r="P2144" s="207">
        <f>+(((H2144-F2144)/1000)*1000)/10</f>
        <v/>
      </c>
      <c r="Q2144" s="207">
        <f>AVERAGE(P2144:P2145)</f>
        <v/>
      </c>
      <c r="R2144" s="26" t="inlineStr">
        <is>
          <t>FALSO</t>
        </is>
      </c>
      <c r="S2144" s="26" t="inlineStr">
        <is>
          <t>FALSO</t>
        </is>
      </c>
      <c r="T2144" s="211" t="n"/>
      <c r="U2144" s="211" t="n"/>
      <c r="V2144" s="290" t="inlineStr">
        <is>
          <t>Se descarta</t>
        </is>
      </c>
    </row>
    <row r="2145" hidden="1" ht="15.75" customHeight="1" s="412">
      <c r="A2145" s="199" t="n">
        <v>4206</v>
      </c>
      <c r="B2145" s="200" t="n">
        <v>236</v>
      </c>
      <c r="C2145" s="246" t="n">
        <v>356</v>
      </c>
      <c r="D2145" s="246" t="n">
        <v>15</v>
      </c>
      <c r="E2145" s="46" t="n">
        <v>43599</v>
      </c>
      <c r="F2145" s="246" t="n">
        <v>5241</v>
      </c>
      <c r="G2145" s="246" t="n">
        <v>7636</v>
      </c>
      <c r="H2145" s="248" t="n">
        <v>6930</v>
      </c>
      <c r="I2145" s="246" t="n"/>
      <c r="J2145" s="47">
        <f>+(((G2145-F2145)-(H2145-F2145))/(H2145-F2145))*100</f>
        <v/>
      </c>
      <c r="K2145" s="274" t="n"/>
      <c r="L2145" s="251" t="n"/>
      <c r="M2145" s="251" t="n"/>
      <c r="N2145" s="295" t="n"/>
      <c r="O2145" s="295" t="n"/>
      <c r="P2145" s="207">
        <f>+(((H2145-F2145)/1000)*1000)/10</f>
        <v/>
      </c>
      <c r="Q2145" s="207" t="n"/>
      <c r="R2145" s="26" t="inlineStr">
        <is>
          <t>FALSO</t>
        </is>
      </c>
      <c r="S2145" s="26" t="inlineStr">
        <is>
          <t>FALSO</t>
        </is>
      </c>
      <c r="T2145" s="211" t="n"/>
      <c r="U2145" s="211" t="n"/>
      <c r="V2145" s="290" t="inlineStr">
        <is>
          <t>Se descarta</t>
        </is>
      </c>
    </row>
    <row r="2146" hidden="1" ht="15.75" customHeight="1" s="412">
      <c r="A2146" s="199" t="n">
        <v>4851</v>
      </c>
      <c r="B2146" s="200" t="n">
        <v>235</v>
      </c>
      <c r="C2146" s="246" t="n">
        <v>356</v>
      </c>
      <c r="D2146" s="246" t="n">
        <v>17</v>
      </c>
      <c r="E2146" s="46" t="n">
        <v>43619</v>
      </c>
      <c r="F2146" s="246" t="n">
        <v>5230</v>
      </c>
      <c r="G2146" s="246" t="n">
        <v>8045</v>
      </c>
      <c r="H2146" s="248" t="n">
        <v>7266</v>
      </c>
      <c r="I2146" s="246" t="n"/>
      <c r="J2146" s="47">
        <f>+(((G2146-F2146)-(H2146-F2146))/(H2146-F2146))*100</f>
        <v/>
      </c>
      <c r="K2146" s="270" t="n"/>
      <c r="L2146" s="250">
        <f>AVERAGE(J2146:J2147)</f>
        <v/>
      </c>
      <c r="M2146" s="250">
        <f>_xlfn.STDEV.S(J2146,J2147)</f>
        <v/>
      </c>
      <c r="N2146" s="295" t="n"/>
      <c r="O2146" s="295" t="n"/>
      <c r="P2146" s="207">
        <f>+(((H2146-F2146)/1000)*1000)/10</f>
        <v/>
      </c>
      <c r="Q2146" s="207">
        <f>AVERAGE(P2146:P2147)</f>
        <v/>
      </c>
      <c r="R2146" s="26" t="inlineStr">
        <is>
          <t>VERDADERO</t>
        </is>
      </c>
      <c r="S2146" s="26" t="inlineStr">
        <is>
          <t>FALSO</t>
        </is>
      </c>
      <c r="T2146" s="211" t="n"/>
      <c r="U2146" s="211" t="n"/>
      <c r="V2146" s="290" t="inlineStr">
        <is>
          <t>Se descarta</t>
        </is>
      </c>
    </row>
    <row r="2147" hidden="1" ht="15.75" customHeight="1" s="412">
      <c r="A2147" s="199" t="n">
        <v>4852</v>
      </c>
      <c r="B2147" s="200" t="n">
        <v>236</v>
      </c>
      <c r="C2147" s="246" t="n">
        <v>356</v>
      </c>
      <c r="D2147" s="246" t="n">
        <v>17</v>
      </c>
      <c r="E2147" s="46" t="n">
        <v>43619</v>
      </c>
      <c r="F2147" s="246" t="n">
        <v>5241</v>
      </c>
      <c r="G2147" s="246" t="n">
        <v>7838</v>
      </c>
      <c r="H2147" s="248" t="n">
        <v>7089</v>
      </c>
      <c r="I2147" s="246" t="n"/>
      <c r="J2147" s="47">
        <f>+(((G2147-F2147)-(H2147-F2147))/(H2147-F2147))*100</f>
        <v/>
      </c>
      <c r="K2147" s="270" t="n"/>
      <c r="L2147" s="251" t="n"/>
      <c r="M2147" s="251" t="n"/>
      <c r="N2147" s="295" t="n"/>
      <c r="O2147" s="295" t="n"/>
      <c r="P2147" s="207">
        <f>+(((H2147-F2147)/1000)*1000)/10</f>
        <v/>
      </c>
      <c r="Q2147" s="207" t="n"/>
      <c r="R2147" s="26" t="inlineStr">
        <is>
          <t>FALSO</t>
        </is>
      </c>
      <c r="S2147" s="26" t="inlineStr">
        <is>
          <t>FALSO</t>
        </is>
      </c>
      <c r="T2147" s="211" t="n"/>
      <c r="U2147" s="211" t="n"/>
      <c r="V2147" s="290" t="inlineStr">
        <is>
          <t>Se descarta</t>
        </is>
      </c>
    </row>
    <row r="2148" ht="15.75" customHeight="1" s="412">
      <c r="A2148" s="199" t="n">
        <v>6173</v>
      </c>
      <c r="B2148" s="200" t="n">
        <v>210</v>
      </c>
      <c r="C2148" s="252" t="n">
        <v>356</v>
      </c>
      <c r="D2148" s="252" t="n">
        <v>22</v>
      </c>
      <c r="E2148" s="139" t="n">
        <v>43685</v>
      </c>
      <c r="F2148" s="252" t="n">
        <v>5223</v>
      </c>
      <c r="G2148" s="252" t="n">
        <v>7623</v>
      </c>
      <c r="H2148" s="253" t="n">
        <v>7233</v>
      </c>
      <c r="I2148" s="252" t="n">
        <v>9</v>
      </c>
      <c r="J2148" s="47">
        <f>+(((G2148-F2148)-(H2148-F2148))/(H2148-F2148))*100</f>
        <v/>
      </c>
      <c r="K2148" s="270" t="n"/>
      <c r="L2148" s="250">
        <f>AVERAGE(J2148:J2149)</f>
        <v/>
      </c>
      <c r="M2148" s="250">
        <f>_xlfn.STDEV.S(J2148,J2149)</f>
        <v/>
      </c>
      <c r="N2148" s="295" t="n"/>
      <c r="O2148" s="295" t="n"/>
      <c r="P2148" s="207">
        <f>+(((H2148-F2148)/1000)*1000)/10</f>
        <v/>
      </c>
      <c r="Q2148" s="207">
        <f>AVERAGE(P2148:P2149)</f>
        <v/>
      </c>
      <c r="R2148" s="26" t="inlineStr">
        <is>
          <t>FALSO</t>
        </is>
      </c>
      <c r="S2148" s="26" t="inlineStr">
        <is>
          <t>FALSO</t>
        </is>
      </c>
      <c r="T2148" s="211" t="n"/>
      <c r="U2148" s="211" t="n"/>
      <c r="V2148" s="290" t="inlineStr">
        <is>
          <t>Plot válido</t>
        </is>
      </c>
    </row>
    <row r="2149" ht="15.75" customHeight="1" s="412">
      <c r="A2149" s="199" t="n">
        <v>6174</v>
      </c>
      <c r="B2149" s="200" t="n">
        <v>210</v>
      </c>
      <c r="C2149" s="252" t="n">
        <v>356</v>
      </c>
      <c r="D2149" s="252" t="n">
        <v>22</v>
      </c>
      <c r="E2149" s="139" t="n">
        <v>43685</v>
      </c>
      <c r="F2149" s="252" t="n">
        <v>5223</v>
      </c>
      <c r="G2149" s="252" t="n">
        <v>7705</v>
      </c>
      <c r="H2149" s="253" t="n">
        <v>7314</v>
      </c>
      <c r="I2149" s="252" t="n"/>
      <c r="J2149" s="47">
        <f>+(((G2149-F2149)-(H2149-F2149))/(H2149-F2149))*100</f>
        <v/>
      </c>
      <c r="K2149" s="270" t="n"/>
      <c r="L2149" s="251" t="n"/>
      <c r="M2149" s="251" t="n"/>
      <c r="N2149" s="295" t="n"/>
      <c r="O2149" s="295" t="n"/>
      <c r="P2149" s="207">
        <f>+(((H2149-F2149)/1000)*1000)/10</f>
        <v/>
      </c>
      <c r="Q2149" s="207" t="n"/>
      <c r="R2149" s="26" t="inlineStr">
        <is>
          <t>FALSO</t>
        </is>
      </c>
      <c r="S2149" s="26" t="inlineStr">
        <is>
          <t>FALSO</t>
        </is>
      </c>
      <c r="T2149" s="211" t="n"/>
      <c r="U2149" s="211" t="n"/>
      <c r="V2149" s="290" t="inlineStr">
        <is>
          <t>Plot válido</t>
        </is>
      </c>
    </row>
    <row r="2150" ht="15.75" customHeight="1" s="412">
      <c r="A2150" s="199" t="n">
        <v>3487</v>
      </c>
      <c r="B2150" s="200" t="n">
        <v>243</v>
      </c>
      <c r="C2150" s="255" t="n">
        <v>357</v>
      </c>
      <c r="D2150" s="255" t="n">
        <v>13</v>
      </c>
      <c r="E2150" s="58" t="n">
        <v>43587</v>
      </c>
      <c r="F2150" s="255" t="n">
        <v>5234</v>
      </c>
      <c r="G2150" s="255" t="n">
        <v>8805</v>
      </c>
      <c r="H2150" s="256" t="n">
        <v>7767</v>
      </c>
      <c r="I2150" s="255" t="n">
        <v>1</v>
      </c>
      <c r="J2150" s="59">
        <f>+(((G2150-F2150)-(H2150-F2150))/(H2150-F2150))*100</f>
        <v/>
      </c>
      <c r="K2150" s="271" t="inlineStr">
        <is>
          <t>1/2</t>
        </is>
      </c>
      <c r="L2150" s="258">
        <f>AVERAGE(J2150:J2151)</f>
        <v/>
      </c>
      <c r="M2150" s="258">
        <f>_xlfn.STDEV.S(J2150,J2151)</f>
        <v/>
      </c>
      <c r="N2150" s="295" t="n">
        <v>1</v>
      </c>
      <c r="O2150" s="295" t="n"/>
      <c r="P2150" s="207">
        <f>+(((H2150-F2150)/1000)*1000)/10</f>
        <v/>
      </c>
      <c r="Q2150" s="207">
        <f>AVERAGE(P2150:P2151)</f>
        <v/>
      </c>
      <c r="R2150" s="26" t="inlineStr">
        <is>
          <t>FALSO</t>
        </is>
      </c>
      <c r="S2150" s="26" t="inlineStr">
        <is>
          <t>FALSO</t>
        </is>
      </c>
      <c r="T2150" s="211" t="n"/>
      <c r="U2150" s="211" t="n"/>
      <c r="V2150" s="290" t="inlineStr">
        <is>
          <t>Plot válido</t>
        </is>
      </c>
    </row>
    <row r="2151" ht="15.75" customHeight="1" s="412">
      <c r="A2151" s="199" t="n">
        <v>3488</v>
      </c>
      <c r="B2151" s="200" t="n">
        <v>244</v>
      </c>
      <c r="C2151" s="255" t="n">
        <v>357</v>
      </c>
      <c r="D2151" s="255" t="n">
        <v>13</v>
      </c>
      <c r="E2151" s="58" t="n">
        <v>43587</v>
      </c>
      <c r="F2151" s="255" t="n">
        <v>5243</v>
      </c>
      <c r="G2151" s="255" t="n">
        <v>9340</v>
      </c>
      <c r="H2151" s="256" t="n">
        <v>8108</v>
      </c>
      <c r="I2151" s="255" t="n"/>
      <c r="J2151" s="59">
        <f>+(((G2151-F2151)-(H2151-F2151))/(H2151-F2151))*100</f>
        <v/>
      </c>
      <c r="K2151" s="271" t="n"/>
      <c r="L2151" s="259" t="n"/>
      <c r="M2151" s="259" t="n"/>
      <c r="N2151" s="295" t="n"/>
      <c r="O2151" s="295" t="n"/>
      <c r="P2151" s="207">
        <f>+(((H2151-F2151)/1000)*1000)/10</f>
        <v/>
      </c>
      <c r="Q2151" s="207" t="n"/>
      <c r="R2151" s="26" t="inlineStr">
        <is>
          <t>FALSO</t>
        </is>
      </c>
      <c r="S2151" s="26" t="inlineStr">
        <is>
          <t>FALSO</t>
        </is>
      </c>
      <c r="T2151" s="211" t="n"/>
      <c r="U2151" s="211" t="n"/>
      <c r="V2151" s="290" t="inlineStr">
        <is>
          <t>Plot válido</t>
        </is>
      </c>
    </row>
    <row r="2152" ht="15.75" customHeight="1" s="412">
      <c r="A2152" s="199" t="n">
        <v>5435</v>
      </c>
      <c r="B2152" s="200" t="n">
        <v>173</v>
      </c>
      <c r="C2152" s="252" t="n">
        <v>357</v>
      </c>
      <c r="D2152" s="252" t="n">
        <v>19</v>
      </c>
      <c r="E2152" s="139" t="n">
        <v>43637</v>
      </c>
      <c r="F2152" s="252" t="n">
        <v>5227</v>
      </c>
      <c r="G2152" s="252" t="inlineStr">
        <is>
          <t>SIN ESPIGAS</t>
        </is>
      </c>
      <c r="H2152" s="253" t="n"/>
      <c r="I2152" s="252" t="n"/>
      <c r="J2152" s="261" t="n"/>
      <c r="K2152" s="273" t="n"/>
      <c r="L2152" s="263" t="n"/>
      <c r="M2152" s="263" t="n"/>
      <c r="N2152" s="295" t="n"/>
      <c r="O2152" s="295" t="n"/>
      <c r="P2152" s="207">
        <f>+(((H2152-F2152)/1000)*1000)/10</f>
        <v/>
      </c>
      <c r="Q2152" s="207">
        <f>AVERAGE(P2152:P2153)</f>
        <v/>
      </c>
      <c r="R2152" s="26" t="inlineStr">
        <is>
          <t>FALSO</t>
        </is>
      </c>
      <c r="S2152" s="26" t="inlineStr">
        <is>
          <t>FALSO</t>
        </is>
      </c>
      <c r="T2152" s="211" t="n"/>
      <c r="U2152" s="211" t="n"/>
      <c r="V2152" s="290" t="inlineStr">
        <is>
          <t>Plot válido</t>
        </is>
      </c>
    </row>
    <row r="2153" ht="15.75" customHeight="1" s="412">
      <c r="A2153" s="199" t="n">
        <v>5436</v>
      </c>
      <c r="B2153" s="200" t="n">
        <v>174</v>
      </c>
      <c r="C2153" s="252" t="n">
        <v>357</v>
      </c>
      <c r="D2153" s="252" t="n">
        <v>19</v>
      </c>
      <c r="E2153" s="139" t="n">
        <v>43637</v>
      </c>
      <c r="F2153" s="252" t="n">
        <v>5182</v>
      </c>
      <c r="G2153" s="252" t="inlineStr">
        <is>
          <t>SIN ESPIGAS</t>
        </is>
      </c>
      <c r="H2153" s="253" t="n"/>
      <c r="I2153" s="252" t="n"/>
      <c r="J2153" s="261" t="n"/>
      <c r="K2153" s="273" t="n"/>
      <c r="L2153" s="207" t="n"/>
      <c r="M2153" s="207" t="n"/>
      <c r="N2153" s="295" t="n"/>
      <c r="O2153" s="295" t="n"/>
      <c r="P2153" s="207">
        <f>+(((H2153-F2153)/1000)*1000)/10</f>
        <v/>
      </c>
      <c r="Q2153" s="207" t="n"/>
      <c r="R2153" s="26" t="inlineStr">
        <is>
          <t>FALSO</t>
        </is>
      </c>
      <c r="S2153" s="26" t="inlineStr">
        <is>
          <t>FALSO</t>
        </is>
      </c>
      <c r="T2153" s="211" t="n"/>
      <c r="U2153" s="211" t="n"/>
      <c r="V2153" s="290" t="inlineStr">
        <is>
          <t>Plot válido</t>
        </is>
      </c>
    </row>
    <row r="2154" ht="15.75" customHeight="1" s="412">
      <c r="A2154" s="199" t="n">
        <v>3489</v>
      </c>
      <c r="B2154" s="200" t="n">
        <v>245</v>
      </c>
      <c r="C2154" s="246" t="n">
        <v>359</v>
      </c>
      <c r="D2154" s="246" t="n">
        <v>13</v>
      </c>
      <c r="E2154" s="46" t="n">
        <v>43587</v>
      </c>
      <c r="F2154" s="246" t="n">
        <v>5235</v>
      </c>
      <c r="G2154" s="246" t="n">
        <v>8514</v>
      </c>
      <c r="H2154" s="248" t="n">
        <v>7443</v>
      </c>
      <c r="I2154" s="246" t="n">
        <v>1</v>
      </c>
      <c r="J2154" s="47">
        <f>+(((G2154-F2154)-(H2154-F2154))/(H2154-F2154))*100</f>
        <v/>
      </c>
      <c r="K2154" s="270" t="inlineStr">
        <is>
          <t>30/4</t>
        </is>
      </c>
      <c r="L2154" s="250">
        <f>AVERAGE(J2154:J2155)</f>
        <v/>
      </c>
      <c r="M2154" s="250">
        <f>_xlfn.STDEV.S(J2154,J2155)</f>
        <v/>
      </c>
      <c r="N2154" s="295" t="n">
        <v>2</v>
      </c>
      <c r="O2154" s="295" t="n"/>
      <c r="P2154" s="207">
        <f>+(((H2154-F2154)/1000)*1000)/10</f>
        <v/>
      </c>
      <c r="Q2154" s="207">
        <f>AVERAGE(P2154:P2155)</f>
        <v/>
      </c>
      <c r="R2154" s="26" t="inlineStr">
        <is>
          <t>FALSO</t>
        </is>
      </c>
      <c r="S2154" s="26" t="inlineStr">
        <is>
          <t>FALSO</t>
        </is>
      </c>
      <c r="T2154" s="211" t="n"/>
      <c r="U2154" s="211" t="n"/>
      <c r="V2154" s="290" t="inlineStr">
        <is>
          <t>Plot válido</t>
        </is>
      </c>
    </row>
    <row r="2155" ht="15.75" customHeight="1" s="412">
      <c r="A2155" s="199" t="n">
        <v>3490</v>
      </c>
      <c r="B2155" s="200" t="n">
        <v>246</v>
      </c>
      <c r="C2155" s="246" t="n">
        <v>359</v>
      </c>
      <c r="D2155" s="246" t="n">
        <v>13</v>
      </c>
      <c r="E2155" s="46" t="n">
        <v>43587</v>
      </c>
      <c r="F2155" s="246" t="n">
        <v>5309</v>
      </c>
      <c r="G2155" s="246" t="n">
        <v>8619</v>
      </c>
      <c r="H2155" s="248" t="n">
        <v>7549</v>
      </c>
      <c r="I2155" s="246" t="n"/>
      <c r="J2155" s="47">
        <f>+(((G2155-F2155)-(H2155-F2155))/(H2155-F2155))*100</f>
        <v/>
      </c>
      <c r="K2155" s="270" t="n"/>
      <c r="L2155" s="251" t="n"/>
      <c r="M2155" s="251" t="n"/>
      <c r="N2155" s="295" t="n"/>
      <c r="O2155" s="295" t="n"/>
      <c r="P2155" s="207">
        <f>+(((H2155-F2155)/1000)*1000)/10</f>
        <v/>
      </c>
      <c r="Q2155" s="207" t="n"/>
      <c r="R2155" s="26" t="inlineStr">
        <is>
          <t>FALSO</t>
        </is>
      </c>
      <c r="S2155" s="26" t="inlineStr">
        <is>
          <t>FALSO</t>
        </is>
      </c>
      <c r="T2155" s="211" t="n"/>
      <c r="U2155" s="211" t="n"/>
      <c r="V2155" s="290" t="inlineStr">
        <is>
          <t>Plot válido</t>
        </is>
      </c>
    </row>
    <row r="2156" hidden="1" ht="15.75" customHeight="1" s="412">
      <c r="A2156" s="199" t="n">
        <v>4207</v>
      </c>
      <c r="B2156" s="200" t="n">
        <v>237</v>
      </c>
      <c r="C2156" s="246" t="n">
        <v>359</v>
      </c>
      <c r="D2156" s="246" t="n">
        <v>15</v>
      </c>
      <c r="E2156" s="46" t="n">
        <v>43599</v>
      </c>
      <c r="F2156" s="246" t="n">
        <v>5218</v>
      </c>
      <c r="G2156" s="246" t="n">
        <v>8753</v>
      </c>
      <c r="H2156" s="248" t="n">
        <v>7666</v>
      </c>
      <c r="I2156" s="246" t="n"/>
      <c r="J2156" s="47">
        <f>+(((G2156-F2156)-(H2156-F2156))/(H2156-F2156))*100</f>
        <v/>
      </c>
      <c r="K2156" s="274" t="n"/>
      <c r="L2156" s="250">
        <f>AVERAGE(J2156:J2157)</f>
        <v/>
      </c>
      <c r="M2156" s="250">
        <f>_xlfn.STDEV.S(J2156,J2157)</f>
        <v/>
      </c>
      <c r="N2156" s="295" t="n"/>
      <c r="O2156" s="295" t="n"/>
      <c r="P2156" s="207">
        <f>+(((H2156-F2156)/1000)*1000)/10</f>
        <v/>
      </c>
      <c r="Q2156" s="207">
        <f>AVERAGE(P2156:P2157)</f>
        <v/>
      </c>
      <c r="R2156" s="26" t="inlineStr">
        <is>
          <t>FALSO</t>
        </is>
      </c>
      <c r="S2156" s="26" t="inlineStr">
        <is>
          <t>FALSO</t>
        </is>
      </c>
      <c r="T2156" s="211" t="n"/>
      <c r="U2156" s="211" t="n"/>
      <c r="V2156" s="290" t="inlineStr">
        <is>
          <t>Se descarta</t>
        </is>
      </c>
    </row>
    <row r="2157" hidden="1" ht="15.75" customHeight="1" s="412">
      <c r="A2157" s="199" t="n">
        <v>4208</v>
      </c>
      <c r="B2157" s="200" t="n">
        <v>238</v>
      </c>
      <c r="C2157" s="246" t="n">
        <v>359</v>
      </c>
      <c r="D2157" s="246" t="n">
        <v>15</v>
      </c>
      <c r="E2157" s="46" t="n">
        <v>43599</v>
      </c>
      <c r="F2157" s="246" t="n">
        <v>5217</v>
      </c>
      <c r="G2157" s="246" t="n">
        <v>8892</v>
      </c>
      <c r="H2157" s="248" t="n">
        <v>7782</v>
      </c>
      <c r="I2157" s="246" t="n"/>
      <c r="J2157" s="47">
        <f>+(((G2157-F2157)-(H2157-F2157))/(H2157-F2157))*100</f>
        <v/>
      </c>
      <c r="K2157" s="274" t="n"/>
      <c r="L2157" s="251" t="n"/>
      <c r="M2157" s="251" t="n"/>
      <c r="N2157" s="295" t="n"/>
      <c r="O2157" s="295" t="n"/>
      <c r="P2157" s="207">
        <f>+(((H2157-F2157)/1000)*1000)/10</f>
        <v/>
      </c>
      <c r="Q2157" s="207" t="n"/>
      <c r="R2157" s="26" t="inlineStr">
        <is>
          <t>FALSO</t>
        </is>
      </c>
      <c r="S2157" s="26" t="inlineStr">
        <is>
          <t>FALSO</t>
        </is>
      </c>
      <c r="T2157" s="211" t="n"/>
      <c r="U2157" s="211" t="n"/>
      <c r="V2157" s="290" t="inlineStr">
        <is>
          <t>Se descarta</t>
        </is>
      </c>
    </row>
    <row r="2158" hidden="1" ht="15.75" customHeight="1" s="412">
      <c r="A2158" s="199" t="n">
        <v>4853</v>
      </c>
      <c r="B2158" s="200" t="n">
        <v>237</v>
      </c>
      <c r="C2158" s="246" t="n">
        <v>359</v>
      </c>
      <c r="D2158" s="246" t="n">
        <v>17</v>
      </c>
      <c r="E2158" s="46" t="n">
        <v>43619</v>
      </c>
      <c r="F2158" s="246" t="n">
        <v>5218</v>
      </c>
      <c r="G2158" s="246" t="n">
        <v>8009</v>
      </c>
      <c r="H2158" s="248" t="n">
        <v>7367</v>
      </c>
      <c r="I2158" s="246" t="n"/>
      <c r="J2158" s="47">
        <f>+(((G2158-F2158)-(H2158-F2158))/(H2158-F2158))*100</f>
        <v/>
      </c>
      <c r="K2158" s="270" t="n"/>
      <c r="L2158" s="250">
        <f>AVERAGE(J2158:J2159)</f>
        <v/>
      </c>
      <c r="M2158" s="250">
        <f>_xlfn.STDEV.S(J2158,J2159)</f>
        <v/>
      </c>
      <c r="N2158" s="295" t="n"/>
      <c r="O2158" s="295" t="n"/>
      <c r="P2158" s="207">
        <f>+(((H2158-F2158)/1000)*1000)/10</f>
        <v/>
      </c>
      <c r="Q2158" s="207">
        <f>AVERAGE(P2158:P2159)</f>
        <v/>
      </c>
      <c r="R2158" s="26" t="inlineStr">
        <is>
          <t>FALSO</t>
        </is>
      </c>
      <c r="S2158" s="26" t="inlineStr">
        <is>
          <t>FALSO</t>
        </is>
      </c>
      <c r="T2158" s="211" t="n"/>
      <c r="U2158" s="211" t="n"/>
      <c r="V2158" s="290" t="inlineStr">
        <is>
          <t>Se descarta</t>
        </is>
      </c>
    </row>
    <row r="2159" hidden="1" ht="15.75" customHeight="1" s="412">
      <c r="A2159" s="199" t="n">
        <v>4854</v>
      </c>
      <c r="B2159" s="200" t="n">
        <v>238</v>
      </c>
      <c r="C2159" s="246" t="n">
        <v>359</v>
      </c>
      <c r="D2159" s="246" t="n">
        <v>17</v>
      </c>
      <c r="E2159" s="46" t="n">
        <v>43619</v>
      </c>
      <c r="F2159" s="246" t="n">
        <v>5217</v>
      </c>
      <c r="G2159" s="246" t="n">
        <v>8047</v>
      </c>
      <c r="H2159" s="248" t="n">
        <v>7387</v>
      </c>
      <c r="I2159" s="246" t="n"/>
      <c r="J2159" s="47">
        <f>+(((G2159-F2159)-(H2159-F2159))/(H2159-F2159))*100</f>
        <v/>
      </c>
      <c r="K2159" s="270" t="n"/>
      <c r="L2159" s="251" t="n"/>
      <c r="M2159" s="251" t="n"/>
      <c r="N2159" s="295" t="n"/>
      <c r="O2159" s="295" t="n"/>
      <c r="P2159" s="207">
        <f>+(((H2159-F2159)/1000)*1000)/10</f>
        <v/>
      </c>
      <c r="Q2159" s="207" t="n"/>
      <c r="R2159" s="26" t="inlineStr">
        <is>
          <t>FALSO</t>
        </is>
      </c>
      <c r="S2159" s="26" t="inlineStr">
        <is>
          <t>FALSO</t>
        </is>
      </c>
      <c r="T2159" s="211" t="n"/>
      <c r="U2159" s="211" t="n"/>
      <c r="V2159" s="290" t="inlineStr">
        <is>
          <t>Se descarta</t>
        </is>
      </c>
    </row>
    <row r="2160" hidden="1" ht="15.75" customHeight="1" s="412">
      <c r="A2160" s="199" t="n">
        <v>6175</v>
      </c>
      <c r="B2160" s="200" t="n">
        <v>211</v>
      </c>
      <c r="C2160" s="252" t="n">
        <v>359</v>
      </c>
      <c r="D2160" s="252" t="n">
        <v>22</v>
      </c>
      <c r="E2160" s="139" t="n">
        <v>43685</v>
      </c>
      <c r="F2160" s="252" t="n">
        <v>5194</v>
      </c>
      <c r="G2160" s="252" t="n">
        <v>8180</v>
      </c>
      <c r="H2160" s="253" t="n">
        <v>7697</v>
      </c>
      <c r="I2160" s="252" t="n">
        <v>8</v>
      </c>
      <c r="J2160" s="47">
        <f>+(((G2160-F2160)-(H2160-F2160))/(H2160-F2160))*100</f>
        <v/>
      </c>
      <c r="K2160" s="270" t="n"/>
      <c r="L2160" s="250">
        <f>AVERAGE(J2160:J2161)</f>
        <v/>
      </c>
      <c r="M2160" s="250">
        <f>_xlfn.STDEV.S(J2160,J2161)</f>
        <v/>
      </c>
      <c r="N2160" s="295" t="n"/>
      <c r="O2160" s="295" t="n"/>
      <c r="P2160" s="207">
        <f>+(((H2160-F2160)/1000)*1000)/10</f>
        <v/>
      </c>
      <c r="Q2160" s="207">
        <f>AVERAGE(P2160:P2161)</f>
        <v/>
      </c>
      <c r="R2160" s="26" t="inlineStr">
        <is>
          <t>FALSO</t>
        </is>
      </c>
      <c r="S2160" s="26" t="inlineStr">
        <is>
          <t>FALSO</t>
        </is>
      </c>
      <c r="T2160" s="211" t="n"/>
      <c r="U2160" s="211" t="n"/>
      <c r="V2160" s="290" t="n"/>
    </row>
    <row r="2161" hidden="1" ht="15.75" customHeight="1" s="412">
      <c r="A2161" s="199" t="n">
        <v>6176</v>
      </c>
      <c r="B2161" s="200" t="n">
        <v>211</v>
      </c>
      <c r="C2161" s="252" t="n">
        <v>359</v>
      </c>
      <c r="D2161" s="252" t="n">
        <v>22</v>
      </c>
      <c r="E2161" s="139" t="n">
        <v>43685</v>
      </c>
      <c r="F2161" s="252" t="n">
        <v>5194</v>
      </c>
      <c r="G2161" s="252" t="n">
        <v>8146</v>
      </c>
      <c r="H2161" s="253" t="n">
        <v>7689</v>
      </c>
      <c r="I2161" s="252" t="n"/>
      <c r="J2161" s="47">
        <f>+(((G2161-F2161)-(H2161-F2161))/(H2161-F2161))*100</f>
        <v/>
      </c>
      <c r="K2161" s="270" t="n"/>
      <c r="L2161" s="251" t="n"/>
      <c r="M2161" s="251" t="n"/>
      <c r="N2161" s="295" t="n"/>
      <c r="O2161" s="295" t="n"/>
      <c r="P2161" s="207">
        <f>+(((H2161-F2161)/1000)*1000)/10</f>
        <v/>
      </c>
      <c r="Q2161" s="207" t="n"/>
      <c r="R2161" s="26" t="inlineStr">
        <is>
          <t>FALSO</t>
        </is>
      </c>
      <c r="S2161" s="26" t="inlineStr">
        <is>
          <t>FALSO</t>
        </is>
      </c>
      <c r="T2161" s="211" t="n"/>
      <c r="U2161" s="211" t="n"/>
      <c r="V2161" s="290" t="inlineStr">
        <is>
          <t>Se descarta</t>
        </is>
      </c>
    </row>
    <row r="2162" hidden="1" ht="15.75" customHeight="1" s="412">
      <c r="A2162" s="199" t="n">
        <v>3835</v>
      </c>
      <c r="B2162" s="200" t="n">
        <v>257</v>
      </c>
      <c r="C2162" s="223" t="n">
        <v>360</v>
      </c>
      <c r="D2162" s="223" t="n">
        <v>14</v>
      </c>
      <c r="E2162" s="73" t="n">
        <v>43591</v>
      </c>
      <c r="F2162" s="223" t="n">
        <v>5226</v>
      </c>
      <c r="G2162" s="224" t="n">
        <v>8943</v>
      </c>
      <c r="H2162" s="225" t="n">
        <v>7423</v>
      </c>
      <c r="I2162" s="223" t="n">
        <v>2</v>
      </c>
      <c r="J2162" s="74">
        <f>+(((G2162-F2162)-(H2162-F2162))/(H2162-F2162))*100</f>
        <v/>
      </c>
      <c r="K2162" s="226" t="inlineStr">
        <is>
          <t>1/4</t>
        </is>
      </c>
      <c r="L2162" s="227">
        <f>AVERAGE(J2162:J2163)</f>
        <v/>
      </c>
      <c r="M2162" s="227">
        <f>_xlfn.STDEV.S(J2162,J2163)</f>
        <v/>
      </c>
      <c r="N2162" s="295" t="n">
        <v>3</v>
      </c>
      <c r="O2162" s="295" t="n"/>
      <c r="P2162" s="207">
        <f>+(((H2162-F2162)/1000)*1000)/10</f>
        <v/>
      </c>
      <c r="Q2162" s="207">
        <f>AVERAGE(P2162:P2163)</f>
        <v/>
      </c>
      <c r="R2162" s="26" t="inlineStr">
        <is>
          <t>FALSO</t>
        </is>
      </c>
      <c r="S2162" s="26" t="inlineStr">
        <is>
          <t>FALSO</t>
        </is>
      </c>
      <c r="T2162" s="211" t="n"/>
      <c r="U2162" s="211" t="n"/>
      <c r="V2162" s="290" t="inlineStr">
        <is>
          <t>Se descarta</t>
        </is>
      </c>
    </row>
    <row r="2163" hidden="1" ht="15.75" customHeight="1" s="412">
      <c r="A2163" s="199" t="n">
        <v>3836</v>
      </c>
      <c r="B2163" s="200" t="n">
        <v>258</v>
      </c>
      <c r="C2163" s="223" t="n">
        <v>360</v>
      </c>
      <c r="D2163" s="223" t="n">
        <v>14</v>
      </c>
      <c r="E2163" s="73" t="n">
        <v>43591</v>
      </c>
      <c r="F2163" s="223" t="n">
        <v>5266</v>
      </c>
      <c r="G2163" s="224" t="n">
        <v>8860</v>
      </c>
      <c r="H2163" s="225" t="n">
        <v>7398</v>
      </c>
      <c r="I2163" s="223" t="n"/>
      <c r="J2163" s="74">
        <f>+(((G2163-F2163)-(H2163-F2163))/(H2163-F2163))*100</f>
        <v/>
      </c>
      <c r="K2163" s="226" t="n"/>
      <c r="L2163" s="228" t="n"/>
      <c r="M2163" s="228" t="n"/>
      <c r="N2163" s="295" t="n"/>
      <c r="O2163" s="295" t="n"/>
      <c r="P2163" s="207">
        <f>+(((H2163-F2163)/1000)*1000)/10</f>
        <v/>
      </c>
      <c r="Q2163" s="207" t="n"/>
      <c r="R2163" s="26" t="inlineStr">
        <is>
          <t>FALSO</t>
        </is>
      </c>
      <c r="S2163" s="26" t="inlineStr">
        <is>
          <t>FALSO</t>
        </is>
      </c>
      <c r="T2163" s="211" t="n"/>
      <c r="U2163" s="211" t="n"/>
      <c r="V2163" s="290" t="inlineStr">
        <is>
          <t>Se descarta</t>
        </is>
      </c>
    </row>
    <row r="2164" hidden="1" ht="15.75" customHeight="1" s="412">
      <c r="A2164" s="199" t="n">
        <v>4491</v>
      </c>
      <c r="B2164" s="200" t="n">
        <v>197</v>
      </c>
      <c r="C2164" s="223" t="n">
        <v>360</v>
      </c>
      <c r="D2164" s="223" t="n">
        <v>16</v>
      </c>
      <c r="E2164" s="73" t="n">
        <v>43607</v>
      </c>
      <c r="F2164" s="223" t="n">
        <v>5252</v>
      </c>
      <c r="G2164" s="223" t="n">
        <v>8485</v>
      </c>
      <c r="H2164" s="225" t="n">
        <v>7550</v>
      </c>
      <c r="I2164" s="223" t="n">
        <v>2</v>
      </c>
      <c r="J2164" s="74">
        <f>+(((G2164-F2164)-(H2164-F2164))/(H2164-F2164))*100</f>
        <v/>
      </c>
      <c r="K2164" s="226" t="inlineStr">
        <is>
          <t>MF</t>
        </is>
      </c>
      <c r="L2164" s="227">
        <f>AVERAGE(J2164:J2165)</f>
        <v/>
      </c>
      <c r="M2164" s="227">
        <f>_xlfn.STDEV.S(J2164,J2165)</f>
        <v/>
      </c>
      <c r="N2164" s="295" t="n"/>
      <c r="O2164" s="295" t="n"/>
      <c r="P2164" s="207">
        <f>+(((H2164-F2164)/1000)*1000)/10</f>
        <v/>
      </c>
      <c r="Q2164" s="207">
        <f>AVERAGE(P2164:P2165)</f>
        <v/>
      </c>
      <c r="R2164" s="26" t="inlineStr">
        <is>
          <t>FALSO</t>
        </is>
      </c>
      <c r="S2164" s="26" t="inlineStr">
        <is>
          <t>FALSO</t>
        </is>
      </c>
      <c r="T2164" s="211" t="n"/>
      <c r="U2164" s="211" t="n"/>
      <c r="V2164" s="290" t="inlineStr">
        <is>
          <t>Se descarta</t>
        </is>
      </c>
    </row>
    <row r="2165" hidden="1" ht="15.75" customHeight="1" s="412">
      <c r="A2165" s="199" t="n">
        <v>4492</v>
      </c>
      <c r="B2165" s="200" t="n">
        <v>198</v>
      </c>
      <c r="C2165" s="223" t="n">
        <v>360</v>
      </c>
      <c r="D2165" s="223" t="n">
        <v>16</v>
      </c>
      <c r="E2165" s="73" t="n">
        <v>43607</v>
      </c>
      <c r="F2165" s="223" t="n">
        <v>5320</v>
      </c>
      <c r="G2165" s="223" t="n">
        <v>8544</v>
      </c>
      <c r="H2165" s="225" t="n">
        <v>7600</v>
      </c>
      <c r="I2165" s="223" t="n"/>
      <c r="J2165" s="74">
        <f>+(((G2165-F2165)-(H2165-F2165))/(H2165-F2165))*100</f>
        <v/>
      </c>
      <c r="K2165" s="226" t="n"/>
      <c r="L2165" s="228" t="n"/>
      <c r="M2165" s="228" t="n"/>
      <c r="N2165" s="295" t="n"/>
      <c r="O2165" s="295" t="n"/>
      <c r="P2165" s="207">
        <f>+(((H2165-F2165)/1000)*1000)/10</f>
        <v/>
      </c>
      <c r="Q2165" s="207" t="n"/>
      <c r="R2165" s="26" t="inlineStr">
        <is>
          <t>FALSO</t>
        </is>
      </c>
      <c r="S2165" s="26" t="inlineStr">
        <is>
          <t>FALSO</t>
        </is>
      </c>
      <c r="T2165" s="211" t="n"/>
      <c r="U2165" s="211" t="n"/>
      <c r="V2165" s="290" t="inlineStr">
        <is>
          <t>Se descarta</t>
        </is>
      </c>
    </row>
    <row r="2166" hidden="1" ht="15.75" customHeight="1" s="412">
      <c r="A2166" s="199" t="n">
        <v>5137</v>
      </c>
      <c r="B2166" s="200" t="n">
        <v>197</v>
      </c>
      <c r="C2166" s="223" t="n">
        <v>360</v>
      </c>
      <c r="D2166" s="223" t="n">
        <v>18</v>
      </c>
      <c r="E2166" s="73" t="n">
        <v>43626</v>
      </c>
      <c r="F2166" s="223" t="n">
        <v>5252</v>
      </c>
      <c r="G2166" s="223" t="n">
        <v>8746</v>
      </c>
      <c r="H2166" s="225" t="n">
        <v>7899</v>
      </c>
      <c r="I2166" s="223" t="n">
        <v>8</v>
      </c>
      <c r="J2166" s="74">
        <f>+(((G2166-F2166)-(H2166-F2166))/(H2166-F2166))*100</f>
        <v/>
      </c>
      <c r="K2166" s="226" t="n"/>
      <c r="L2166" s="227">
        <f>AVERAGE(J2166:J2167)</f>
        <v/>
      </c>
      <c r="M2166" s="227">
        <f>_xlfn.STDEV.S(J2166,J2167)</f>
        <v/>
      </c>
      <c r="N2166" s="295" t="n"/>
      <c r="O2166" s="295" t="n"/>
      <c r="P2166" s="207">
        <f>+(((H2166-F2166)/1000)*1000)/10</f>
        <v/>
      </c>
      <c r="Q2166" s="207">
        <f>AVERAGE(P2166:P2167)</f>
        <v/>
      </c>
      <c r="R2166" s="26" t="inlineStr">
        <is>
          <t>VERDADERO</t>
        </is>
      </c>
      <c r="S2166" s="26" t="inlineStr">
        <is>
          <t>FALSO</t>
        </is>
      </c>
      <c r="T2166" s="211" t="n"/>
      <c r="U2166" s="211" t="n"/>
      <c r="V2166" s="290" t="inlineStr">
        <is>
          <t>Se descarta</t>
        </is>
      </c>
    </row>
    <row r="2167" hidden="1" ht="15.75" customHeight="1" s="412">
      <c r="A2167" s="199" t="n">
        <v>5138</v>
      </c>
      <c r="B2167" s="200" t="n">
        <v>198</v>
      </c>
      <c r="C2167" s="223" t="n">
        <v>360</v>
      </c>
      <c r="D2167" s="223" t="n">
        <v>18</v>
      </c>
      <c r="E2167" s="73" t="n">
        <v>43626</v>
      </c>
      <c r="F2167" s="223" t="n">
        <v>5320</v>
      </c>
      <c r="G2167" s="223" t="n">
        <v>8712</v>
      </c>
      <c r="H2167" s="225" t="n">
        <v>7883</v>
      </c>
      <c r="I2167" s="223" t="n"/>
      <c r="J2167" s="74">
        <f>+(((G2167-F2167)-(H2167-F2167))/(H2167-F2167))*100</f>
        <v/>
      </c>
      <c r="K2167" s="226" t="n"/>
      <c r="L2167" s="228" t="n"/>
      <c r="M2167" s="228" t="n"/>
      <c r="N2167" s="295" t="n"/>
      <c r="O2167" s="295" t="n"/>
      <c r="P2167" s="207">
        <f>+(((H2167-F2167)/1000)*1000)/10</f>
        <v/>
      </c>
      <c r="Q2167" s="207" t="n"/>
      <c r="R2167" s="26" t="inlineStr">
        <is>
          <t>FALSO</t>
        </is>
      </c>
      <c r="S2167" s="26" t="inlineStr">
        <is>
          <t>FALSO</t>
        </is>
      </c>
      <c r="T2167" s="211" t="n"/>
      <c r="U2167" s="211" t="n"/>
      <c r="V2167" s="290" t="inlineStr">
        <is>
          <t>Se descarta</t>
        </is>
      </c>
    </row>
    <row r="2168" hidden="1" ht="15.75" customHeight="1" s="412">
      <c r="A2168" s="199" t="n">
        <v>6177</v>
      </c>
      <c r="B2168" s="200" t="n">
        <v>212</v>
      </c>
      <c r="C2168" s="252" t="n">
        <v>360</v>
      </c>
      <c r="D2168" s="252" t="n">
        <v>22</v>
      </c>
      <c r="E2168" s="139" t="n">
        <v>43685</v>
      </c>
      <c r="F2168" s="252" t="n">
        <v>5225</v>
      </c>
      <c r="G2168" s="252" t="n">
        <v>8144</v>
      </c>
      <c r="H2168" s="253" t="n">
        <v>7675</v>
      </c>
      <c r="I2168" s="252" t="n">
        <v>8</v>
      </c>
      <c r="J2168" s="47">
        <f>+(((G2168-F2168)-(H2168-F2168))/(H2168-F2168))*100</f>
        <v/>
      </c>
      <c r="K2168" s="270" t="n"/>
      <c r="L2168" s="250">
        <f>AVERAGE(J2168:J2169)</f>
        <v/>
      </c>
      <c r="M2168" s="250">
        <f>_xlfn.STDEV.S(J2168,J2169)</f>
        <v/>
      </c>
      <c r="N2168" s="295" t="n"/>
      <c r="O2168" s="295" t="n"/>
      <c r="P2168" s="207">
        <f>+(((H2168-F2168)/1000)*1000)/10</f>
        <v/>
      </c>
      <c r="Q2168" s="207">
        <f>AVERAGE(P2168:P2169)</f>
        <v/>
      </c>
      <c r="R2168" s="26" t="inlineStr">
        <is>
          <t>FALSO</t>
        </is>
      </c>
      <c r="S2168" s="26" t="inlineStr">
        <is>
          <t>FALSO</t>
        </is>
      </c>
      <c r="T2168" s="211" t="n"/>
      <c r="U2168" s="211" t="n"/>
      <c r="V2168" s="290" t="inlineStr">
        <is>
          <t>Se descarta</t>
        </is>
      </c>
    </row>
    <row r="2169" ht="15.75" customHeight="1" s="412">
      <c r="A2169" s="199" t="n">
        <v>6178</v>
      </c>
      <c r="B2169" s="200" t="n">
        <v>212</v>
      </c>
      <c r="C2169" s="252" t="n">
        <v>360</v>
      </c>
      <c r="D2169" s="252" t="n">
        <v>22</v>
      </c>
      <c r="E2169" s="139" t="n">
        <v>43685</v>
      </c>
      <c r="F2169" s="252" t="n">
        <v>5225</v>
      </c>
      <c r="G2169" s="252" t="n">
        <v>8137</v>
      </c>
      <c r="H2169" s="253" t="n">
        <v>7688</v>
      </c>
      <c r="I2169" s="252" t="n"/>
      <c r="J2169" s="47">
        <f>+(((G2169-F2169)-(H2169-F2169))/(H2169-F2169))*100</f>
        <v/>
      </c>
      <c r="K2169" s="270" t="n"/>
      <c r="L2169" s="251" t="n"/>
      <c r="M2169" s="251" t="n"/>
      <c r="N2169" s="295" t="n"/>
      <c r="O2169" s="295" t="n"/>
      <c r="P2169" s="207">
        <f>+(((H2169-F2169)/1000)*1000)/10</f>
        <v/>
      </c>
      <c r="Q2169" s="207" t="n"/>
      <c r="R2169" s="26" t="inlineStr">
        <is>
          <t>FALSO</t>
        </is>
      </c>
      <c r="S2169" s="26" t="inlineStr">
        <is>
          <t>FALSO</t>
        </is>
      </c>
      <c r="T2169" s="211" t="n"/>
      <c r="U2169" s="211" t="n"/>
      <c r="V2169" s="290" t="inlineStr">
        <is>
          <t>Plot válido</t>
        </is>
      </c>
    </row>
    <row r="2170" ht="15.75" customHeight="1" s="412">
      <c r="A2170" s="199" t="n">
        <v>3837</v>
      </c>
      <c r="B2170" s="200" t="n">
        <v>259</v>
      </c>
      <c r="C2170" s="246" t="n">
        <v>361</v>
      </c>
      <c r="D2170" s="246" t="n">
        <v>14</v>
      </c>
      <c r="E2170" s="46" t="n">
        <v>43591</v>
      </c>
      <c r="F2170" s="246" t="n">
        <v>5198</v>
      </c>
      <c r="G2170" s="247" t="n">
        <v>7835</v>
      </c>
      <c r="H2170" s="248" t="n">
        <v>7208</v>
      </c>
      <c r="I2170" s="246" t="n">
        <v>2</v>
      </c>
      <c r="J2170" s="47">
        <f>+(((G2170-F2170)-(H2170-F2170))/(H2170-F2170))*100</f>
        <v/>
      </c>
      <c r="K2170" s="270" t="inlineStr">
        <is>
          <t>30/4</t>
        </is>
      </c>
      <c r="L2170" s="250">
        <f>AVERAGE(J2170:J2171)</f>
        <v/>
      </c>
      <c r="M2170" s="250">
        <f>_xlfn.STDEV.S(J2170,J2171)</f>
        <v/>
      </c>
      <c r="N2170" s="295" t="n">
        <v>2</v>
      </c>
      <c r="O2170" s="295" t="n"/>
      <c r="P2170" s="207">
        <f>+(((H2170-F2170)/1000)*1000)/10</f>
        <v/>
      </c>
      <c r="Q2170" s="207">
        <f>AVERAGE(P2170:P2171)</f>
        <v/>
      </c>
      <c r="R2170" s="26" t="inlineStr">
        <is>
          <t>FALSO</t>
        </is>
      </c>
      <c r="S2170" s="26" t="inlineStr">
        <is>
          <t>FALSO</t>
        </is>
      </c>
      <c r="T2170" s="211" t="n"/>
      <c r="U2170" s="211" t="n"/>
      <c r="V2170" s="290" t="inlineStr">
        <is>
          <t>Plot válido</t>
        </is>
      </c>
    </row>
    <row r="2171" ht="15.75" customHeight="1" s="412">
      <c r="A2171" s="199" t="n">
        <v>3838</v>
      </c>
      <c r="B2171" s="200" t="n">
        <v>260</v>
      </c>
      <c r="C2171" s="246" t="n">
        <v>361</v>
      </c>
      <c r="D2171" s="246" t="n">
        <v>14</v>
      </c>
      <c r="E2171" s="46" t="n">
        <v>43591</v>
      </c>
      <c r="F2171" s="246" t="n">
        <v>5247</v>
      </c>
      <c r="G2171" s="247" t="n">
        <v>8094</v>
      </c>
      <c r="H2171" s="248" t="n">
        <v>7403</v>
      </c>
      <c r="I2171" s="246" t="n"/>
      <c r="J2171" s="47">
        <f>+(((G2171-F2171)-(H2171-F2171))/(H2171-F2171))*100</f>
        <v/>
      </c>
      <c r="K2171" s="270" t="n"/>
      <c r="L2171" s="251" t="n"/>
      <c r="M2171" s="251" t="n"/>
      <c r="N2171" s="295" t="n"/>
      <c r="O2171" s="295" t="n"/>
      <c r="P2171" s="207">
        <f>+(((H2171-F2171)/1000)*1000)/10</f>
        <v/>
      </c>
      <c r="Q2171" s="207" t="n"/>
      <c r="R2171" s="26" t="inlineStr">
        <is>
          <t>FALSO</t>
        </is>
      </c>
      <c r="S2171" s="26" t="inlineStr">
        <is>
          <t>FALSO</t>
        </is>
      </c>
      <c r="T2171" s="211" t="n"/>
      <c r="U2171" s="211" t="n"/>
      <c r="V2171" s="290" t="inlineStr">
        <is>
          <t>Plot válido</t>
        </is>
      </c>
    </row>
    <row r="2172" ht="15.75" customHeight="1" s="412">
      <c r="A2172" s="199" t="n">
        <v>4493</v>
      </c>
      <c r="B2172" s="200" t="n">
        <v>199</v>
      </c>
      <c r="C2172" s="246" t="n">
        <v>361</v>
      </c>
      <c r="D2172" s="246" t="n">
        <v>16</v>
      </c>
      <c r="E2172" s="46" t="n">
        <v>43607</v>
      </c>
      <c r="F2172" s="246" t="n">
        <v>5262</v>
      </c>
      <c r="G2172" s="246" t="n">
        <v>8656</v>
      </c>
      <c r="H2172" s="248" t="n">
        <v>8037</v>
      </c>
      <c r="I2172" s="246" t="n">
        <v>2</v>
      </c>
      <c r="J2172" s="47">
        <f>+(((G2172-F2172)-(H2172-F2172))/(H2172-F2172))*100</f>
        <v/>
      </c>
      <c r="K2172" s="270" t="n"/>
      <c r="L2172" s="250">
        <f>AVERAGE(J2172:J2173)</f>
        <v/>
      </c>
      <c r="M2172" s="250">
        <f>_xlfn.STDEV.S(J2172,J2173)</f>
        <v/>
      </c>
      <c r="N2172" s="295" t="n"/>
      <c r="O2172" s="295" t="n"/>
      <c r="P2172" s="207">
        <f>+(((H2172-F2172)/1000)*1000)/10</f>
        <v/>
      </c>
      <c r="Q2172" s="207">
        <f>AVERAGE(P2172:P2173)</f>
        <v/>
      </c>
      <c r="R2172" s="26" t="inlineStr">
        <is>
          <t>FALSO</t>
        </is>
      </c>
      <c r="S2172" s="26" t="inlineStr">
        <is>
          <t>FALSO</t>
        </is>
      </c>
      <c r="T2172" s="211" t="n"/>
      <c r="U2172" s="211" t="n"/>
      <c r="V2172" s="290" t="inlineStr">
        <is>
          <t>Plot válido</t>
        </is>
      </c>
    </row>
    <row r="2173" ht="15.75" customHeight="1" s="412">
      <c r="A2173" s="199" t="n">
        <v>4494</v>
      </c>
      <c r="B2173" s="200" t="n">
        <v>200</v>
      </c>
      <c r="C2173" s="246" t="n">
        <v>361</v>
      </c>
      <c r="D2173" s="246" t="n">
        <v>16</v>
      </c>
      <c r="E2173" s="46" t="n">
        <v>43607</v>
      </c>
      <c r="F2173" s="246" t="n">
        <v>5181</v>
      </c>
      <c r="G2173" s="246" t="n">
        <v>8456</v>
      </c>
      <c r="H2173" s="248" t="n">
        <v>7870</v>
      </c>
      <c r="I2173" s="246" t="n"/>
      <c r="J2173" s="47">
        <f>+(((G2173-F2173)-(H2173-F2173))/(H2173-F2173))*100</f>
        <v/>
      </c>
      <c r="K2173" s="270" t="n"/>
      <c r="L2173" s="251" t="n"/>
      <c r="M2173" s="251" t="n"/>
      <c r="N2173" s="295" t="n"/>
      <c r="O2173" s="295" t="n"/>
      <c r="P2173" s="207">
        <f>+(((H2173-F2173)/1000)*1000)/10</f>
        <v/>
      </c>
      <c r="Q2173" s="207" t="n"/>
      <c r="R2173" s="26" t="inlineStr">
        <is>
          <t>FALSO</t>
        </is>
      </c>
      <c r="S2173" s="26" t="inlineStr">
        <is>
          <t>FALSO</t>
        </is>
      </c>
      <c r="T2173" s="211" t="n"/>
      <c r="U2173" s="211" t="n"/>
      <c r="V2173" s="290" t="inlineStr">
        <is>
          <t>Plot válido</t>
        </is>
      </c>
    </row>
    <row r="2174" ht="15.75" customHeight="1" s="412">
      <c r="A2174" s="199" t="n">
        <v>5139</v>
      </c>
      <c r="B2174" s="200" t="n">
        <v>199</v>
      </c>
      <c r="C2174" s="246" t="n">
        <v>361</v>
      </c>
      <c r="D2174" s="246" t="n">
        <v>18</v>
      </c>
      <c r="E2174" s="46" t="n">
        <v>43626</v>
      </c>
      <c r="F2174" s="246" t="n">
        <v>5262</v>
      </c>
      <c r="G2174" s="246" t="n">
        <v>9301</v>
      </c>
      <c r="H2174" s="248" t="n">
        <v>8208</v>
      </c>
      <c r="I2174" s="246" t="n">
        <v>9</v>
      </c>
      <c r="J2174" s="47">
        <f>+(((G2174-F2174)-(H2174-F2174))/(H2174-F2174))*100</f>
        <v/>
      </c>
      <c r="K2174" s="270" t="n"/>
      <c r="L2174" s="250">
        <f>AVERAGE(J2174:J2175)</f>
        <v/>
      </c>
      <c r="M2174" s="250">
        <f>_xlfn.STDEV.S(J2174,J2175)</f>
        <v/>
      </c>
      <c r="N2174" s="295" t="n"/>
      <c r="O2174" s="295" t="n"/>
      <c r="P2174" s="207">
        <f>+(((H2174-F2174)/1000)*1000)/10</f>
        <v/>
      </c>
      <c r="Q2174" s="207">
        <f>AVERAGE(P2174:P2175)</f>
        <v/>
      </c>
      <c r="R2174" s="26" t="inlineStr">
        <is>
          <t>VERDADERO</t>
        </is>
      </c>
      <c r="S2174" s="26" t="inlineStr">
        <is>
          <t>FALSO</t>
        </is>
      </c>
      <c r="T2174" s="211" t="n"/>
      <c r="U2174" s="211" t="n"/>
      <c r="V2174" s="290" t="inlineStr">
        <is>
          <t>Plot válido</t>
        </is>
      </c>
    </row>
    <row r="2175" ht="15.75" customHeight="1" s="412">
      <c r="A2175" s="199" t="n">
        <v>5140</v>
      </c>
      <c r="B2175" s="200" t="n">
        <v>200</v>
      </c>
      <c r="C2175" s="246" t="n">
        <v>361</v>
      </c>
      <c r="D2175" s="246" t="n">
        <v>18</v>
      </c>
      <c r="E2175" s="46" t="n">
        <v>43626</v>
      </c>
      <c r="F2175" s="246" t="n">
        <v>5181</v>
      </c>
      <c r="G2175" s="246" t="n">
        <v>8650</v>
      </c>
      <c r="H2175" s="248" t="n">
        <v>7694</v>
      </c>
      <c r="I2175" s="246" t="n"/>
      <c r="J2175" s="47">
        <f>+(((G2175-F2175)-(H2175-F2175))/(H2175-F2175))*100</f>
        <v/>
      </c>
      <c r="K2175" s="270" t="n"/>
      <c r="L2175" s="251" t="n"/>
      <c r="M2175" s="251" t="n"/>
      <c r="N2175" s="295" t="n"/>
      <c r="O2175" s="295" t="n"/>
      <c r="P2175" s="207">
        <f>+(((H2175-F2175)/1000)*1000)/10</f>
        <v/>
      </c>
      <c r="Q2175" s="207" t="n"/>
      <c r="R2175" s="26" t="inlineStr">
        <is>
          <t>FALSO</t>
        </is>
      </c>
      <c r="S2175" s="26" t="inlineStr">
        <is>
          <t>FALSO</t>
        </is>
      </c>
      <c r="T2175" s="211" t="n"/>
      <c r="U2175" s="211" t="n"/>
      <c r="V2175" s="290" t="inlineStr">
        <is>
          <t>Plot válido</t>
        </is>
      </c>
    </row>
    <row r="2176" ht="15.75" customHeight="1" s="412">
      <c r="A2176" s="199" t="n">
        <v>6179</v>
      </c>
      <c r="B2176" s="200" t="n">
        <v>213</v>
      </c>
      <c r="C2176" s="252" t="n">
        <v>361</v>
      </c>
      <c r="D2176" s="252" t="n">
        <v>22</v>
      </c>
      <c r="E2176" s="139" t="n">
        <v>43685</v>
      </c>
      <c r="F2176" s="252" t="n">
        <v>5207</v>
      </c>
      <c r="G2176" s="252" t="n">
        <v>7349</v>
      </c>
      <c r="H2176" s="253" t="n">
        <v>7010</v>
      </c>
      <c r="I2176" s="252" t="n">
        <v>9</v>
      </c>
      <c r="J2176" s="47">
        <f>+(((G2176-F2176)-(H2176-F2176))/(H2176-F2176))*100</f>
        <v/>
      </c>
      <c r="K2176" s="270" t="n"/>
      <c r="L2176" s="250">
        <f>AVERAGE(J2176:J2177)</f>
        <v/>
      </c>
      <c r="M2176" s="250">
        <f>_xlfn.STDEV.S(J2176,J2177)</f>
        <v/>
      </c>
      <c r="N2176" s="295" t="n"/>
      <c r="O2176" s="295" t="n"/>
      <c r="P2176" s="207">
        <f>+(((H2176-F2176)/1000)*1000)/10</f>
        <v/>
      </c>
      <c r="Q2176" s="207">
        <f>AVERAGE(P2176:P2177)</f>
        <v/>
      </c>
      <c r="R2176" s="26" t="inlineStr">
        <is>
          <t>FALSO</t>
        </is>
      </c>
      <c r="S2176" s="26" t="inlineStr">
        <is>
          <t>FALSO</t>
        </is>
      </c>
      <c r="T2176" s="211" t="n"/>
      <c r="U2176" s="211" t="n"/>
      <c r="V2176" s="290" t="inlineStr">
        <is>
          <t>Plot válido</t>
        </is>
      </c>
    </row>
    <row r="2177" ht="15.75" customHeight="1" s="412">
      <c r="A2177" s="199" t="n">
        <v>6180</v>
      </c>
      <c r="B2177" s="200" t="n">
        <v>213</v>
      </c>
      <c r="C2177" s="252" t="n">
        <v>361</v>
      </c>
      <c r="D2177" s="252" t="n">
        <v>22</v>
      </c>
      <c r="E2177" s="139" t="n">
        <v>43685</v>
      </c>
      <c r="F2177" s="252" t="n">
        <v>5207</v>
      </c>
      <c r="G2177" s="252" t="n">
        <v>7569</v>
      </c>
      <c r="H2177" s="253" t="n">
        <v>7207</v>
      </c>
      <c r="I2177" s="252" t="n"/>
      <c r="J2177" s="47">
        <f>+(((G2177-F2177)-(H2177-F2177))/(H2177-F2177))*100</f>
        <v/>
      </c>
      <c r="K2177" s="270" t="n"/>
      <c r="L2177" s="251" t="n"/>
      <c r="M2177" s="251" t="n"/>
      <c r="N2177" s="295" t="n"/>
      <c r="O2177" s="295" t="n"/>
      <c r="P2177" s="207">
        <f>+(((H2177-F2177)/1000)*1000)/10</f>
        <v/>
      </c>
      <c r="Q2177" s="207" t="n"/>
      <c r="R2177" s="26" t="inlineStr">
        <is>
          <t>FALSO</t>
        </is>
      </c>
      <c r="S2177" s="26" t="inlineStr">
        <is>
          <t>FALSO</t>
        </is>
      </c>
      <c r="T2177" s="211" t="n"/>
      <c r="U2177" s="211" t="n"/>
      <c r="V2177" s="290" t="inlineStr">
        <is>
          <t>Plot válido</t>
        </is>
      </c>
    </row>
    <row r="2178" ht="15.75" customHeight="1" s="412">
      <c r="A2178" s="199" t="n">
        <v>3491</v>
      </c>
      <c r="B2178" s="200" t="n">
        <v>247</v>
      </c>
      <c r="C2178" s="255" t="n">
        <v>362</v>
      </c>
      <c r="D2178" s="255" t="n">
        <v>13</v>
      </c>
      <c r="E2178" s="58" t="n">
        <v>43587</v>
      </c>
      <c r="F2178" s="255" t="n">
        <v>5282</v>
      </c>
      <c r="G2178" s="255" t="n">
        <v>8728</v>
      </c>
      <c r="H2178" s="256" t="n">
        <v>7840</v>
      </c>
      <c r="I2178" s="255" t="n">
        <v>1</v>
      </c>
      <c r="J2178" s="59">
        <f>+(((G2178-F2178)-(H2178-F2178))/(H2178-F2178))*100</f>
        <v/>
      </c>
      <c r="K2178" s="271" t="inlineStr">
        <is>
          <t>26/4</t>
        </is>
      </c>
      <c r="L2178" s="258">
        <f>AVERAGE(J2178:J2179)</f>
        <v/>
      </c>
      <c r="M2178" s="258">
        <f>_xlfn.STDEV.S(J2178,J2179)</f>
        <v/>
      </c>
      <c r="N2178" s="295" t="n">
        <v>1</v>
      </c>
      <c r="O2178" s="295" t="n"/>
      <c r="P2178" s="207">
        <f>+(((H2178-F2178)/1000)*1000)/10</f>
        <v/>
      </c>
      <c r="Q2178" s="207">
        <f>AVERAGE(P2178:P2179)</f>
        <v/>
      </c>
      <c r="R2178" s="26" t="inlineStr">
        <is>
          <t>VERDADERO</t>
        </is>
      </c>
      <c r="S2178" s="26" t="inlineStr">
        <is>
          <t>FALSO</t>
        </is>
      </c>
      <c r="T2178" s="211" t="n"/>
      <c r="U2178" s="211" t="n"/>
      <c r="V2178" s="290" t="inlineStr">
        <is>
          <t>Plot válido</t>
        </is>
      </c>
    </row>
    <row r="2179" ht="15.75" customHeight="1" s="412">
      <c r="A2179" s="199" t="n">
        <v>3492</v>
      </c>
      <c r="B2179" s="200" t="n">
        <v>248</v>
      </c>
      <c r="C2179" s="255" t="n">
        <v>362</v>
      </c>
      <c r="D2179" s="255" t="n">
        <v>13</v>
      </c>
      <c r="E2179" s="58" t="n">
        <v>43587</v>
      </c>
      <c r="F2179" s="255" t="n">
        <v>5224</v>
      </c>
      <c r="G2179" s="255" t="n">
        <v>8858</v>
      </c>
      <c r="H2179" s="256" t="n">
        <v>7889</v>
      </c>
      <c r="I2179" s="255" t="n"/>
      <c r="J2179" s="59">
        <f>+(((G2179-F2179)-(H2179-F2179))/(H2179-F2179))*100</f>
        <v/>
      </c>
      <c r="K2179" s="271" t="n"/>
      <c r="L2179" s="259" t="n"/>
      <c r="M2179" s="259" t="n"/>
      <c r="N2179" s="295" t="n"/>
      <c r="O2179" s="295" t="n"/>
      <c r="P2179" s="207">
        <f>+(((H2179-F2179)/1000)*1000)/10</f>
        <v/>
      </c>
      <c r="Q2179" s="207" t="n"/>
      <c r="R2179" s="26" t="inlineStr">
        <is>
          <t>FALSO</t>
        </is>
      </c>
      <c r="S2179" s="26" t="inlineStr">
        <is>
          <t>FALSO</t>
        </is>
      </c>
      <c r="T2179" s="211" t="n"/>
      <c r="U2179" s="211" t="n"/>
      <c r="V2179" s="290" t="inlineStr">
        <is>
          <t>Plot válido</t>
        </is>
      </c>
    </row>
    <row r="2180" ht="15.75" customHeight="1" s="412">
      <c r="A2180" s="199" t="n">
        <v>4209</v>
      </c>
      <c r="B2180" s="200" t="n">
        <v>239</v>
      </c>
      <c r="C2180" s="255" t="n">
        <v>362</v>
      </c>
      <c r="D2180" s="255" t="n">
        <v>15</v>
      </c>
      <c r="E2180" s="58" t="n">
        <v>43599</v>
      </c>
      <c r="F2180" s="255" t="n">
        <v>5249</v>
      </c>
      <c r="G2180" s="255" t="n">
        <v>8469</v>
      </c>
      <c r="H2180" s="256" t="n">
        <v>7775</v>
      </c>
      <c r="I2180" s="255" t="n"/>
      <c r="J2180" s="59">
        <f>+(((G2180-F2180)-(H2180-F2180))/(H2180-F2180))*100</f>
        <v/>
      </c>
      <c r="K2180" s="259" t="n"/>
      <c r="L2180" s="258">
        <f>AVERAGE(J2180:J2181)</f>
        <v/>
      </c>
      <c r="M2180" s="258">
        <f>_xlfn.STDEV.S(J2180,J2181)</f>
        <v/>
      </c>
      <c r="N2180" s="295" t="n"/>
      <c r="O2180" s="295" t="n"/>
      <c r="P2180" s="207">
        <f>+(((H2180-F2180)/1000)*1000)/10</f>
        <v/>
      </c>
      <c r="Q2180" s="207">
        <f>AVERAGE(P2180:P2181)</f>
        <v/>
      </c>
      <c r="R2180" s="26" t="inlineStr">
        <is>
          <t>FALSO</t>
        </is>
      </c>
      <c r="S2180" s="26" t="inlineStr">
        <is>
          <t>FALSO</t>
        </is>
      </c>
      <c r="T2180" s="211" t="n"/>
      <c r="U2180" s="211" t="n"/>
      <c r="V2180" s="290" t="inlineStr">
        <is>
          <t>Plot válido</t>
        </is>
      </c>
    </row>
    <row r="2181" ht="15.75" customHeight="1" s="412">
      <c r="A2181" s="199" t="n">
        <v>4210</v>
      </c>
      <c r="B2181" s="200" t="n">
        <v>240</v>
      </c>
      <c r="C2181" s="255" t="n">
        <v>362</v>
      </c>
      <c r="D2181" s="255" t="n">
        <v>15</v>
      </c>
      <c r="E2181" s="58" t="n">
        <v>43599</v>
      </c>
      <c r="F2181" s="255" t="n">
        <v>5262</v>
      </c>
      <c r="G2181" s="255" t="n">
        <v>8642</v>
      </c>
      <c r="H2181" s="256" t="n">
        <v>7920</v>
      </c>
      <c r="I2181" s="255" t="n"/>
      <c r="J2181" s="59">
        <f>+(((G2181-F2181)-(H2181-F2181))/(H2181-F2181))*100</f>
        <v/>
      </c>
      <c r="K2181" s="259" t="n"/>
      <c r="L2181" s="259" t="n"/>
      <c r="M2181" s="259" t="n"/>
      <c r="N2181" s="295" t="n"/>
      <c r="O2181" s="295" t="n"/>
      <c r="P2181" s="207">
        <f>+(((H2181-F2181)/1000)*1000)/10</f>
        <v/>
      </c>
      <c r="Q2181" s="207" t="n"/>
      <c r="R2181" s="26" t="inlineStr">
        <is>
          <t>FALSO</t>
        </is>
      </c>
      <c r="S2181" s="26" t="inlineStr">
        <is>
          <t>FALSO</t>
        </is>
      </c>
      <c r="T2181" s="211" t="n"/>
      <c r="U2181" s="211" t="n"/>
      <c r="V2181" s="290" t="inlineStr">
        <is>
          <t>Plot válido</t>
        </is>
      </c>
    </row>
    <row r="2182" ht="15.75" customHeight="1" s="412">
      <c r="A2182" s="199" t="n">
        <v>4855</v>
      </c>
      <c r="B2182" s="200" t="n">
        <v>239</v>
      </c>
      <c r="C2182" s="255" t="n">
        <v>362</v>
      </c>
      <c r="D2182" s="255" t="n">
        <v>17</v>
      </c>
      <c r="E2182" s="58" t="n">
        <v>43619</v>
      </c>
      <c r="F2182" s="255" t="n">
        <v>5249</v>
      </c>
      <c r="G2182" s="255" t="n">
        <v>8980</v>
      </c>
      <c r="H2182" s="256" t="n">
        <v>8238</v>
      </c>
      <c r="I2182" s="255" t="n"/>
      <c r="J2182" s="59">
        <f>+(((G2182-F2182)-(H2182-F2182))/(H2182-F2182))*100</f>
        <v/>
      </c>
      <c r="K2182" s="271" t="n"/>
      <c r="L2182" s="258">
        <f>AVERAGE(J2182:J2183)</f>
        <v/>
      </c>
      <c r="M2182" s="258">
        <f>_xlfn.STDEV.S(J2182,J2183)</f>
        <v/>
      </c>
      <c r="N2182" s="295" t="n"/>
      <c r="O2182" s="295" t="n"/>
      <c r="P2182" s="207">
        <f>+(((H2182-F2182)/1000)*1000)/10</f>
        <v/>
      </c>
      <c r="Q2182" s="207">
        <f>AVERAGE(P2182:P2183)</f>
        <v/>
      </c>
      <c r="R2182" s="26" t="inlineStr">
        <is>
          <t>FALSO</t>
        </is>
      </c>
      <c r="S2182" s="26" t="inlineStr">
        <is>
          <t>FALSO</t>
        </is>
      </c>
      <c r="T2182" s="211" t="n"/>
      <c r="U2182" s="211" t="n"/>
      <c r="V2182" s="290" t="inlineStr">
        <is>
          <t>Plot válido</t>
        </is>
      </c>
    </row>
    <row r="2183" ht="15.75" customHeight="1" s="412">
      <c r="A2183" s="199" t="n">
        <v>4856</v>
      </c>
      <c r="B2183" s="200" t="n">
        <v>240</v>
      </c>
      <c r="C2183" s="255" t="n">
        <v>362</v>
      </c>
      <c r="D2183" s="255" t="n">
        <v>17</v>
      </c>
      <c r="E2183" s="58" t="n">
        <v>43619</v>
      </c>
      <c r="F2183" s="255" t="n">
        <v>5262</v>
      </c>
      <c r="G2183" s="255" t="n">
        <v>8978</v>
      </c>
      <c r="H2183" s="256" t="n">
        <v>8188</v>
      </c>
      <c r="I2183" s="255" t="n"/>
      <c r="J2183" s="59">
        <f>+(((G2183-F2183)-(H2183-F2183))/(H2183-F2183))*100</f>
        <v/>
      </c>
      <c r="K2183" s="271" t="n"/>
      <c r="L2183" s="259" t="n"/>
      <c r="M2183" s="259" t="n"/>
      <c r="N2183" s="295" t="n"/>
      <c r="O2183" s="295" t="n"/>
      <c r="P2183" s="207">
        <f>+(((H2183-F2183)/1000)*1000)/10</f>
        <v/>
      </c>
      <c r="Q2183" s="207" t="n"/>
      <c r="R2183" s="26" t="inlineStr">
        <is>
          <t>FALSO</t>
        </is>
      </c>
      <c r="S2183" s="26" t="inlineStr">
        <is>
          <t>FALSO</t>
        </is>
      </c>
      <c r="T2183" s="211" t="n"/>
      <c r="U2183" s="211" t="n"/>
      <c r="V2183" s="290" t="inlineStr">
        <is>
          <t>Plot válido</t>
        </is>
      </c>
    </row>
    <row r="2184" ht="15.75" customHeight="1" s="412">
      <c r="A2184" s="199" t="n">
        <v>5437</v>
      </c>
      <c r="B2184" s="200" t="n">
        <v>175</v>
      </c>
      <c r="C2184" s="252" t="n">
        <v>362</v>
      </c>
      <c r="D2184" s="252" t="n">
        <v>19</v>
      </c>
      <c r="E2184" s="139" t="n">
        <v>43637</v>
      </c>
      <c r="F2184" s="252" t="n">
        <v>5280</v>
      </c>
      <c r="G2184" s="252" t="n">
        <v>7803</v>
      </c>
      <c r="H2184" s="253" t="n">
        <v>7313</v>
      </c>
      <c r="I2184" s="252" t="n">
        <v>6</v>
      </c>
      <c r="J2184" s="261">
        <f>+(((G2184-F2184)-(H2184-F2184))/(H2184-F2184))*100</f>
        <v/>
      </c>
      <c r="K2184" s="273" t="n"/>
      <c r="L2184" s="263">
        <f>AVERAGE(J2184:J2185)</f>
        <v/>
      </c>
      <c r="M2184" s="263">
        <f>_xlfn.STDEV.S(J2184,J2185)</f>
        <v/>
      </c>
      <c r="N2184" s="295" t="n"/>
      <c r="O2184" s="295" t="n"/>
      <c r="P2184" s="207">
        <f>+(((H2184-F2184)/1000)*1000)/10</f>
        <v/>
      </c>
      <c r="Q2184" s="207">
        <f>AVERAGE(P2184:P2185)</f>
        <v/>
      </c>
      <c r="R2184" s="26" t="inlineStr">
        <is>
          <t>FALSO</t>
        </is>
      </c>
      <c r="S2184" s="26" t="inlineStr">
        <is>
          <t>FALSO</t>
        </is>
      </c>
      <c r="T2184" s="211" t="n"/>
      <c r="U2184" s="211" t="n"/>
      <c r="V2184" s="290" t="inlineStr">
        <is>
          <t>Plot válido</t>
        </is>
      </c>
    </row>
    <row r="2185" ht="15.75" customHeight="1" s="412">
      <c r="A2185" s="199" t="n">
        <v>5438</v>
      </c>
      <c r="B2185" s="200" t="n">
        <v>176</v>
      </c>
      <c r="C2185" s="252" t="n">
        <v>362</v>
      </c>
      <c r="D2185" s="252" t="n">
        <v>19</v>
      </c>
      <c r="E2185" s="139" t="n">
        <v>43637</v>
      </c>
      <c r="F2185" s="252" t="n">
        <v>5193</v>
      </c>
      <c r="G2185" s="252" t="n">
        <v>7925</v>
      </c>
      <c r="H2185" s="253" t="n">
        <v>7376</v>
      </c>
      <c r="I2185" s="252" t="n"/>
      <c r="J2185" s="261">
        <f>+(((G2185-F2185)-(H2185-F2185))/(H2185-F2185))*100</f>
        <v/>
      </c>
      <c r="K2185" s="273" t="n"/>
      <c r="L2185" s="207" t="n"/>
      <c r="M2185" s="207" t="n"/>
      <c r="N2185" s="295" t="n"/>
      <c r="O2185" s="295" t="n"/>
      <c r="P2185" s="207">
        <f>+(((H2185-F2185)/1000)*1000)/10</f>
        <v/>
      </c>
      <c r="Q2185" s="207" t="n"/>
      <c r="R2185" s="26" t="inlineStr">
        <is>
          <t>FALSO</t>
        </is>
      </c>
      <c r="S2185" s="26" t="inlineStr">
        <is>
          <t>FALSO</t>
        </is>
      </c>
      <c r="T2185" s="211" t="n"/>
      <c r="U2185" s="211" t="n"/>
      <c r="V2185" s="290" t="inlineStr">
        <is>
          <t>Plot válido</t>
        </is>
      </c>
    </row>
    <row r="2186" ht="15.75" customHeight="1" s="412">
      <c r="A2186" s="199" t="n">
        <v>6181</v>
      </c>
      <c r="B2186" s="200" t="n">
        <v>214</v>
      </c>
      <c r="C2186" s="252" t="n">
        <v>362</v>
      </c>
      <c r="D2186" s="252" t="n">
        <v>22</v>
      </c>
      <c r="E2186" s="139" t="n">
        <v>43685</v>
      </c>
      <c r="F2186" s="252" t="n">
        <v>5237</v>
      </c>
      <c r="G2186" s="252" t="n">
        <v>8164</v>
      </c>
      <c r="H2186" s="253" t="n">
        <v>7714</v>
      </c>
      <c r="I2186" s="252" t="n">
        <v>6</v>
      </c>
      <c r="J2186" s="47">
        <f>+(((G2186-F2186)-(H2186-F2186))/(H2186-F2186))*100</f>
        <v/>
      </c>
      <c r="K2186" s="270" t="n"/>
      <c r="L2186" s="250">
        <f>AVERAGE(J2186:J2187)</f>
        <v/>
      </c>
      <c r="M2186" s="250">
        <f>_xlfn.STDEV.S(J2186,J2187)</f>
        <v/>
      </c>
      <c r="N2186" s="295" t="n"/>
      <c r="O2186" s="295" t="n"/>
      <c r="P2186" s="207">
        <f>+(((H2186-F2186)/1000)*1000)/10</f>
        <v/>
      </c>
      <c r="Q2186" s="207">
        <f>AVERAGE(P2186:P2187)</f>
        <v/>
      </c>
      <c r="R2186" s="26" t="inlineStr">
        <is>
          <t>FALSO</t>
        </is>
      </c>
      <c r="S2186" s="26" t="inlineStr">
        <is>
          <t>FALSO</t>
        </is>
      </c>
      <c r="T2186" s="211" t="n"/>
      <c r="U2186" s="211" t="n"/>
      <c r="V2186" s="290" t="inlineStr">
        <is>
          <t>Plot válido</t>
        </is>
      </c>
    </row>
    <row r="2187" ht="15.75" customHeight="1" s="412">
      <c r="A2187" s="199" t="n">
        <v>6182</v>
      </c>
      <c r="B2187" s="200" t="n">
        <v>214</v>
      </c>
      <c r="C2187" s="252" t="n">
        <v>362</v>
      </c>
      <c r="D2187" s="252" t="n">
        <v>22</v>
      </c>
      <c r="E2187" s="139" t="n">
        <v>43685</v>
      </c>
      <c r="F2187" s="252" t="n">
        <v>5237</v>
      </c>
      <c r="G2187" s="252" t="n">
        <v>8350</v>
      </c>
      <c r="H2187" s="253" t="n">
        <v>7894</v>
      </c>
      <c r="I2187" s="252" t="n"/>
      <c r="J2187" s="47">
        <f>+(((G2187-F2187)-(H2187-F2187))/(H2187-F2187))*100</f>
        <v/>
      </c>
      <c r="K2187" s="270" t="n"/>
      <c r="L2187" s="251" t="n"/>
      <c r="M2187" s="251" t="n"/>
      <c r="N2187" s="295" t="n"/>
      <c r="O2187" s="295" t="n"/>
      <c r="P2187" s="207">
        <f>+(((H2187-F2187)/1000)*1000)/10</f>
        <v/>
      </c>
      <c r="Q2187" s="207" t="n"/>
      <c r="R2187" s="26" t="inlineStr">
        <is>
          <t>FALSO</t>
        </is>
      </c>
      <c r="S2187" s="26" t="inlineStr">
        <is>
          <t>FALSO</t>
        </is>
      </c>
      <c r="T2187" s="211" t="n"/>
      <c r="U2187" s="211" t="n"/>
      <c r="V2187" s="290" t="inlineStr">
        <is>
          <t>Plot válido</t>
        </is>
      </c>
    </row>
    <row r="2188" ht="15.75" customHeight="1" s="412">
      <c r="A2188" s="199" t="n">
        <v>2997</v>
      </c>
      <c r="B2188" s="200" t="n">
        <v>81</v>
      </c>
      <c r="C2188" s="246" t="n">
        <v>363</v>
      </c>
      <c r="D2188" s="246" t="n">
        <v>11</v>
      </c>
      <c r="E2188" s="46" t="n">
        <v>43571</v>
      </c>
      <c r="F2188" s="247" t="n">
        <v>5180</v>
      </c>
      <c r="G2188" s="246" t="n">
        <v>8487</v>
      </c>
      <c r="H2188" s="248" t="n">
        <v>7330</v>
      </c>
      <c r="I2188" s="246" t="n">
        <v>2</v>
      </c>
      <c r="J2188" s="47">
        <f>+(((G2188-F2188)-(H2188-F2188))/(H2188-F2188))*100</f>
        <v/>
      </c>
      <c r="K2188" s="270" t="n">
        <v>0.25</v>
      </c>
      <c r="L2188" s="250">
        <f>AVERAGE(J2188:J2189)</f>
        <v/>
      </c>
      <c r="M2188" s="250">
        <f>_xlfn.STDEV.S(J2188,J2189)</f>
        <v/>
      </c>
      <c r="N2188" s="295" t="n">
        <v>2</v>
      </c>
      <c r="O2188" s="295" t="n"/>
      <c r="P2188" s="207">
        <f>+(((H2188-F2188)/1000)*1000)/10</f>
        <v/>
      </c>
      <c r="Q2188" s="207">
        <f>AVERAGE(P2188:P2189)</f>
        <v/>
      </c>
      <c r="R2188" s="26" t="inlineStr">
        <is>
          <t>FALSO</t>
        </is>
      </c>
      <c r="S2188" s="26" t="inlineStr">
        <is>
          <t>FALSO</t>
        </is>
      </c>
      <c r="T2188" s="211" t="n"/>
      <c r="U2188" s="211" t="n"/>
      <c r="V2188" s="290" t="inlineStr">
        <is>
          <t>Plot válido</t>
        </is>
      </c>
    </row>
    <row r="2189" ht="15.75" customHeight="1" s="412">
      <c r="A2189" s="199" t="n">
        <v>2998</v>
      </c>
      <c r="B2189" s="200" t="n">
        <v>82</v>
      </c>
      <c r="C2189" s="246" t="n">
        <v>363</v>
      </c>
      <c r="D2189" s="246" t="n">
        <v>11</v>
      </c>
      <c r="E2189" s="46" t="n">
        <v>43571</v>
      </c>
      <c r="F2189" s="247" t="n">
        <v>5194</v>
      </c>
      <c r="G2189" s="246" t="n">
        <v>8715</v>
      </c>
      <c r="H2189" s="248" t="n">
        <v>7478</v>
      </c>
      <c r="I2189" s="246" t="n"/>
      <c r="J2189" s="47">
        <f>+(((G2189-F2189)-(H2189-F2189))/(H2189-F2189))*100</f>
        <v/>
      </c>
      <c r="K2189" s="270" t="n"/>
      <c r="L2189" s="251" t="n"/>
      <c r="M2189" s="251" t="n"/>
      <c r="N2189" s="295" t="n"/>
      <c r="O2189" s="295" t="n"/>
      <c r="P2189" s="207">
        <f>+(((H2189-F2189)/1000)*1000)/10</f>
        <v/>
      </c>
      <c r="Q2189" s="207" t="n"/>
      <c r="R2189" s="26" t="inlineStr">
        <is>
          <t>FALSO</t>
        </is>
      </c>
      <c r="S2189" s="26" t="inlineStr">
        <is>
          <t>FALSO</t>
        </is>
      </c>
      <c r="T2189" s="211" t="n"/>
      <c r="U2189" s="211" t="n"/>
      <c r="V2189" s="290" t="inlineStr">
        <is>
          <t>Plot válido</t>
        </is>
      </c>
    </row>
    <row r="2190" ht="15.75" customHeight="1" s="412">
      <c r="A2190" s="199" t="n">
        <v>3839</v>
      </c>
      <c r="B2190" s="200" t="n">
        <v>261</v>
      </c>
      <c r="C2190" s="246" t="n">
        <v>363</v>
      </c>
      <c r="D2190" s="246" t="n">
        <v>14</v>
      </c>
      <c r="E2190" s="46" t="n">
        <v>43591</v>
      </c>
      <c r="F2190" s="246" t="n">
        <v>5229</v>
      </c>
      <c r="G2190" s="247" t="n">
        <v>8175</v>
      </c>
      <c r="H2190" s="248" t="n">
        <v>7433</v>
      </c>
      <c r="I2190" s="246" t="n"/>
      <c r="J2190" s="47">
        <f>+(((G2190-F2190)-(H2190-F2190))/(H2190-F2190))*100</f>
        <v/>
      </c>
      <c r="K2190" s="270" t="inlineStr">
        <is>
          <t>2/5</t>
        </is>
      </c>
      <c r="L2190" s="250">
        <f>AVERAGE(J2190:J2191)</f>
        <v/>
      </c>
      <c r="M2190" s="250">
        <f>_xlfn.STDEV.S(J2190,J2191)</f>
        <v/>
      </c>
      <c r="N2190" s="295" t="n"/>
      <c r="O2190" s="295" t="n"/>
      <c r="P2190" s="207">
        <f>+(((H2190-F2190)/1000)*1000)/10</f>
        <v/>
      </c>
      <c r="Q2190" s="207">
        <f>AVERAGE(P2190:P2191)</f>
        <v/>
      </c>
      <c r="R2190" s="26" t="inlineStr">
        <is>
          <t>VERDADERO</t>
        </is>
      </c>
      <c r="S2190" s="26" t="inlineStr">
        <is>
          <t>FALSO</t>
        </is>
      </c>
      <c r="T2190" s="211" t="n"/>
      <c r="U2190" s="211" t="n"/>
      <c r="V2190" s="290" t="inlineStr">
        <is>
          <t>Plot válido</t>
        </is>
      </c>
    </row>
    <row r="2191" ht="15.75" customHeight="1" s="412">
      <c r="A2191" s="199" t="n">
        <v>3840</v>
      </c>
      <c r="B2191" s="200" t="n">
        <v>262</v>
      </c>
      <c r="C2191" s="246" t="n">
        <v>363</v>
      </c>
      <c r="D2191" s="246" t="n">
        <v>14</v>
      </c>
      <c r="E2191" s="46" t="n">
        <v>43591</v>
      </c>
      <c r="F2191" s="246" t="n">
        <v>5194</v>
      </c>
      <c r="G2191" s="247" t="n">
        <v>8269</v>
      </c>
      <c r="H2191" s="248" t="n">
        <v>7484</v>
      </c>
      <c r="I2191" s="246" t="n"/>
      <c r="J2191" s="47">
        <f>+(((G2191-F2191)-(H2191-F2191))/(H2191-F2191))*100</f>
        <v/>
      </c>
      <c r="K2191" s="270" t="n"/>
      <c r="L2191" s="251" t="n"/>
      <c r="M2191" s="251" t="n"/>
      <c r="N2191" s="295" t="n"/>
      <c r="O2191" s="295" t="n"/>
      <c r="P2191" s="207">
        <f>+(((H2191-F2191)/1000)*1000)/10</f>
        <v/>
      </c>
      <c r="Q2191" s="207" t="n"/>
      <c r="R2191" s="26" t="inlineStr">
        <is>
          <t>FALSO</t>
        </is>
      </c>
      <c r="S2191" s="26" t="inlineStr">
        <is>
          <t>FALSO</t>
        </is>
      </c>
      <c r="T2191" s="211" t="n"/>
      <c r="U2191" s="211" t="n"/>
      <c r="V2191" s="290" t="inlineStr">
        <is>
          <t>Plot válido</t>
        </is>
      </c>
    </row>
    <row r="2192" ht="15.75" customHeight="1" s="412">
      <c r="A2192" s="199" t="n">
        <v>4495</v>
      </c>
      <c r="B2192" s="200" t="n">
        <v>201</v>
      </c>
      <c r="C2192" s="246" t="n">
        <v>363</v>
      </c>
      <c r="D2192" s="246" t="n">
        <v>16</v>
      </c>
      <c r="E2192" s="46" t="n">
        <v>43607</v>
      </c>
      <c r="F2192" s="246" t="n">
        <v>5254</v>
      </c>
      <c r="G2192" s="246" t="n">
        <v>8201</v>
      </c>
      <c r="H2192" s="248" t="n">
        <v>7600</v>
      </c>
      <c r="I2192" s="246" t="n">
        <v>2</v>
      </c>
      <c r="J2192" s="47">
        <f>+(((G2192-F2192)-(H2192-F2192))/(H2192-F2192))*100</f>
        <v/>
      </c>
      <c r="K2192" s="270" t="n"/>
      <c r="L2192" s="250">
        <f>AVERAGE(J2192:J2193)</f>
        <v/>
      </c>
      <c r="M2192" s="250">
        <f>_xlfn.STDEV.S(J2192,J2193)</f>
        <v/>
      </c>
      <c r="N2192" s="295" t="n"/>
      <c r="O2192" s="295" t="n"/>
      <c r="P2192" s="207">
        <f>+(((H2192-F2192)/1000)*1000)/10</f>
        <v/>
      </c>
      <c r="Q2192" s="207">
        <f>AVERAGE(P2192:P2193)</f>
        <v/>
      </c>
      <c r="R2192" s="26" t="inlineStr">
        <is>
          <t>FALSO</t>
        </is>
      </c>
      <c r="S2192" s="26" t="inlineStr">
        <is>
          <t>FALSO</t>
        </is>
      </c>
      <c r="T2192" s="211" t="n"/>
      <c r="U2192" s="211" t="n"/>
      <c r="V2192" s="290" t="inlineStr">
        <is>
          <t>Plot válido</t>
        </is>
      </c>
    </row>
    <row r="2193" ht="15.75" customHeight="1" s="412">
      <c r="A2193" s="199" t="n">
        <v>4496</v>
      </c>
      <c r="B2193" s="200" t="n">
        <v>202</v>
      </c>
      <c r="C2193" s="246" t="n">
        <v>363</v>
      </c>
      <c r="D2193" s="246" t="n">
        <v>16</v>
      </c>
      <c r="E2193" s="46" t="n">
        <v>43607</v>
      </c>
      <c r="F2193" s="246" t="n">
        <v>5275</v>
      </c>
      <c r="G2193" s="246" t="n">
        <v>7754</v>
      </c>
      <c r="H2193" s="248" t="n">
        <v>7244</v>
      </c>
      <c r="I2193" s="246" t="n"/>
      <c r="J2193" s="47">
        <f>+(((G2193-F2193)-(H2193-F2193))/(H2193-F2193))*100</f>
        <v/>
      </c>
      <c r="K2193" s="270" t="n"/>
      <c r="L2193" s="251" t="n"/>
      <c r="M2193" s="251" t="n"/>
      <c r="N2193" s="295" t="n"/>
      <c r="O2193" s="295" t="n"/>
      <c r="P2193" s="207">
        <f>+(((H2193-F2193)/1000)*1000)/10</f>
        <v/>
      </c>
      <c r="Q2193" s="207" t="n"/>
      <c r="R2193" s="26" t="inlineStr">
        <is>
          <t>FALSO</t>
        </is>
      </c>
      <c r="S2193" s="26" t="inlineStr">
        <is>
          <t>FALSO</t>
        </is>
      </c>
      <c r="T2193" s="211" t="n"/>
      <c r="U2193" s="211" t="n"/>
      <c r="V2193" s="290" t="inlineStr">
        <is>
          <t>Plot válido</t>
        </is>
      </c>
    </row>
    <row r="2194" ht="15.75" customHeight="1" s="412">
      <c r="A2194" s="199" t="n">
        <v>5141</v>
      </c>
      <c r="B2194" s="200" t="n">
        <v>201</v>
      </c>
      <c r="C2194" s="246" t="n">
        <v>363</v>
      </c>
      <c r="D2194" s="246" t="n">
        <v>18</v>
      </c>
      <c r="E2194" s="46" t="n">
        <v>43626</v>
      </c>
      <c r="F2194" s="246" t="n">
        <v>5254</v>
      </c>
      <c r="G2194" s="246" t="n">
        <v>8401</v>
      </c>
      <c r="H2194" s="248" t="n">
        <v>7807</v>
      </c>
      <c r="I2194" s="246" t="n">
        <v>5</v>
      </c>
      <c r="J2194" s="47">
        <f>+(((G2194-F2194)-(H2194-F2194))/(H2194-F2194))*100</f>
        <v/>
      </c>
      <c r="K2194" s="270" t="n"/>
      <c r="L2194" s="250">
        <f>AVERAGE(J2194:J2195)</f>
        <v/>
      </c>
      <c r="M2194" s="250">
        <f>_xlfn.STDEV.S(J2194,J2195)</f>
        <v/>
      </c>
      <c r="N2194" s="295" t="n"/>
      <c r="O2194" s="295" t="n"/>
      <c r="P2194" s="207">
        <f>+(((H2194-F2194)/1000)*1000)/10</f>
        <v/>
      </c>
      <c r="Q2194" s="207">
        <f>AVERAGE(P2194:P2195)</f>
        <v/>
      </c>
      <c r="R2194" s="26" t="inlineStr">
        <is>
          <t>FALSO</t>
        </is>
      </c>
      <c r="S2194" s="26" t="inlineStr">
        <is>
          <t>FALSO</t>
        </is>
      </c>
      <c r="T2194" s="211" t="n"/>
      <c r="U2194" s="211" t="n"/>
      <c r="V2194" s="290" t="inlineStr">
        <is>
          <t>Plot válido</t>
        </is>
      </c>
    </row>
    <row r="2195" ht="15.75" customHeight="1" s="412">
      <c r="A2195" s="199" t="n">
        <v>5142</v>
      </c>
      <c r="B2195" s="200" t="n">
        <v>202</v>
      </c>
      <c r="C2195" s="246" t="n">
        <v>363</v>
      </c>
      <c r="D2195" s="246" t="n">
        <v>18</v>
      </c>
      <c r="E2195" s="46" t="n">
        <v>43626</v>
      </c>
      <c r="F2195" s="246" t="n">
        <v>5275</v>
      </c>
      <c r="G2195" s="246" t="n">
        <v>8171</v>
      </c>
      <c r="H2195" s="248" t="n">
        <v>7616</v>
      </c>
      <c r="I2195" s="246" t="n"/>
      <c r="J2195" s="47">
        <f>+(((G2195-F2195)-(H2195-F2195))/(H2195-F2195))*100</f>
        <v/>
      </c>
      <c r="K2195" s="270" t="n"/>
      <c r="L2195" s="251" t="n"/>
      <c r="M2195" s="251" t="n"/>
      <c r="N2195" s="295" t="n"/>
      <c r="O2195" s="295" t="n"/>
      <c r="P2195" s="207">
        <f>+(((H2195-F2195)/1000)*1000)/10</f>
        <v/>
      </c>
      <c r="Q2195" s="207" t="n"/>
      <c r="R2195" s="26" t="inlineStr">
        <is>
          <t>FALSO</t>
        </is>
      </c>
      <c r="S2195" s="26" t="inlineStr">
        <is>
          <t>FALSO</t>
        </is>
      </c>
      <c r="T2195" s="211" t="n"/>
      <c r="U2195" s="211" t="n"/>
      <c r="V2195" s="290" t="inlineStr">
        <is>
          <t>Plot válido</t>
        </is>
      </c>
    </row>
    <row r="2196" ht="15.75" customHeight="1" s="412">
      <c r="A2196" s="199" t="n">
        <v>5677</v>
      </c>
      <c r="B2196" s="200" t="n">
        <v>121</v>
      </c>
      <c r="C2196" s="252" t="n">
        <v>363</v>
      </c>
      <c r="D2196" s="252" t="n">
        <v>21</v>
      </c>
      <c r="E2196" s="139" t="n">
        <v>43657</v>
      </c>
      <c r="F2196" s="252" t="n">
        <v>5262</v>
      </c>
      <c r="G2196" s="252" t="n">
        <v>8163</v>
      </c>
      <c r="H2196" s="253" t="n">
        <v>7668</v>
      </c>
      <c r="I2196" s="252" t="n">
        <v>5</v>
      </c>
      <c r="J2196" s="47">
        <f>+(((G2196-F2196)-(H2196-F2196))/(H2196-F2196))*100</f>
        <v/>
      </c>
      <c r="K2196" s="270" t="n"/>
      <c r="L2196" s="250">
        <f>AVERAGE(J2196:J2197)</f>
        <v/>
      </c>
      <c r="M2196" s="250">
        <f>_xlfn.STDEV.S(J2196,J2197)</f>
        <v/>
      </c>
      <c r="N2196" s="295" t="n"/>
      <c r="O2196" s="295" t="n"/>
      <c r="P2196" s="207">
        <f>+(((H2196-F2196)/1000)*1000)/10</f>
        <v/>
      </c>
      <c r="Q2196" s="207">
        <f>AVERAGE(P2196:P2197)</f>
        <v/>
      </c>
      <c r="R2196" s="26" t="inlineStr">
        <is>
          <t>FALSO</t>
        </is>
      </c>
      <c r="S2196" s="26" t="inlineStr">
        <is>
          <t>FALSO</t>
        </is>
      </c>
      <c r="T2196" s="211" t="n"/>
      <c r="U2196" s="211" t="n"/>
      <c r="V2196" s="290" t="inlineStr">
        <is>
          <t>Plot válido</t>
        </is>
      </c>
    </row>
    <row r="2197" ht="15.75" customHeight="1" s="412">
      <c r="A2197" s="199" t="n">
        <v>5678</v>
      </c>
      <c r="B2197" s="200" t="n">
        <v>122</v>
      </c>
      <c r="C2197" s="252" t="n">
        <v>363</v>
      </c>
      <c r="D2197" s="252" t="n">
        <v>21</v>
      </c>
      <c r="E2197" s="139" t="n">
        <v>43657</v>
      </c>
      <c r="F2197" s="252" t="n">
        <v>5223</v>
      </c>
      <c r="G2197" s="252" t="n">
        <v>8188</v>
      </c>
      <c r="H2197" s="253" t="n">
        <v>7686</v>
      </c>
      <c r="I2197" s="252" t="n"/>
      <c r="J2197" s="47">
        <f>+(((G2197-F2197)-(H2197-F2197))/(H2197-F2197))*100</f>
        <v/>
      </c>
      <c r="K2197" s="270" t="n"/>
      <c r="L2197" s="251" t="n"/>
      <c r="M2197" s="251" t="n"/>
      <c r="N2197" s="295" t="n"/>
      <c r="O2197" s="295" t="n"/>
      <c r="P2197" s="207">
        <f>+(((H2197-F2197)/1000)*1000)/10</f>
        <v/>
      </c>
      <c r="Q2197" s="207" t="n"/>
      <c r="R2197" s="26" t="inlineStr">
        <is>
          <t>FALSO</t>
        </is>
      </c>
      <c r="S2197" s="26" t="inlineStr">
        <is>
          <t>FALSO</t>
        </is>
      </c>
      <c r="T2197" s="211" t="n"/>
      <c r="U2197" s="211" t="n"/>
      <c r="V2197" s="290" t="inlineStr">
        <is>
          <t>Plot válido</t>
        </is>
      </c>
    </row>
    <row r="2198" ht="15.75" customHeight="1" s="412">
      <c r="A2198" s="199" t="n">
        <v>6183</v>
      </c>
      <c r="B2198" s="200" t="n">
        <v>215</v>
      </c>
      <c r="C2198" s="252" t="n">
        <v>363</v>
      </c>
      <c r="D2198" s="252" t="n">
        <v>22</v>
      </c>
      <c r="E2198" s="139" t="n">
        <v>43685</v>
      </c>
      <c r="F2198" s="252" t="n">
        <v>5148</v>
      </c>
      <c r="G2198" s="252" t="n">
        <v>7958</v>
      </c>
      <c r="H2198" s="253" t="n">
        <v>7518</v>
      </c>
      <c r="I2198" s="252" t="n">
        <v>8</v>
      </c>
      <c r="J2198" s="47">
        <f>+(((G2198-F2198)-(H2198-F2198))/(H2198-F2198))*100</f>
        <v/>
      </c>
      <c r="K2198" s="270" t="n"/>
      <c r="L2198" s="250">
        <f>AVERAGE(J2198:J2199)</f>
        <v/>
      </c>
      <c r="M2198" s="250">
        <f>_xlfn.STDEV.S(J2198,J2199)</f>
        <v/>
      </c>
      <c r="N2198" s="295" t="n"/>
      <c r="O2198" s="295" t="n"/>
      <c r="P2198" s="207">
        <f>+(((H2198-F2198)/1000)*1000)/10</f>
        <v/>
      </c>
      <c r="Q2198" s="207">
        <f>AVERAGE(P2198:P2199)</f>
        <v/>
      </c>
      <c r="R2198" s="26" t="inlineStr">
        <is>
          <t>FALSO</t>
        </is>
      </c>
      <c r="S2198" s="26" t="inlineStr">
        <is>
          <t>FALSO</t>
        </is>
      </c>
      <c r="T2198" s="211" t="n"/>
      <c r="U2198" s="211" t="n"/>
      <c r="V2198" s="290" t="inlineStr">
        <is>
          <t>Plot válido</t>
        </is>
      </c>
    </row>
    <row r="2199" ht="15.75" customHeight="1" s="412">
      <c r="A2199" s="199" t="n">
        <v>6184</v>
      </c>
      <c r="B2199" s="200" t="n">
        <v>215</v>
      </c>
      <c r="C2199" s="252" t="n">
        <v>363</v>
      </c>
      <c r="D2199" s="252" t="n">
        <v>22</v>
      </c>
      <c r="E2199" s="139" t="n">
        <v>43685</v>
      </c>
      <c r="F2199" s="252" t="n">
        <v>5148</v>
      </c>
      <c r="G2199" s="252" t="n">
        <v>7940</v>
      </c>
      <c r="H2199" s="253" t="n">
        <v>7526</v>
      </c>
      <c r="I2199" s="252" t="n"/>
      <c r="J2199" s="47">
        <f>+(((G2199-F2199)-(H2199-F2199))/(H2199-F2199))*100</f>
        <v/>
      </c>
      <c r="K2199" s="270" t="n"/>
      <c r="L2199" s="251" t="n"/>
      <c r="M2199" s="251" t="n"/>
      <c r="N2199" s="295" t="n"/>
      <c r="O2199" s="295" t="n"/>
      <c r="P2199" s="207">
        <f>+(((H2199-F2199)/1000)*1000)/10</f>
        <v/>
      </c>
      <c r="Q2199" s="207" t="n"/>
      <c r="R2199" s="26" t="inlineStr">
        <is>
          <t>FALSO</t>
        </is>
      </c>
      <c r="S2199" s="26" t="inlineStr">
        <is>
          <t>FALSO</t>
        </is>
      </c>
      <c r="T2199" s="211" t="n"/>
      <c r="U2199" s="211" t="n"/>
      <c r="V2199" s="290" t="inlineStr">
        <is>
          <t>Plot válido</t>
        </is>
      </c>
    </row>
    <row r="2200" ht="15.75" customHeight="1" s="412">
      <c r="A2200" s="199" t="n">
        <v>3493</v>
      </c>
      <c r="B2200" s="200" t="n">
        <v>249</v>
      </c>
      <c r="C2200" s="255" t="n">
        <v>364</v>
      </c>
      <c r="D2200" s="255" t="n">
        <v>13</v>
      </c>
      <c r="E2200" s="58" t="n">
        <v>43587</v>
      </c>
      <c r="F2200" s="255" t="n">
        <v>5178</v>
      </c>
      <c r="G2200" s="255" t="n">
        <v>8538</v>
      </c>
      <c r="H2200" s="256" t="n">
        <v>7616</v>
      </c>
      <c r="I2200" s="255" t="n">
        <v>1</v>
      </c>
      <c r="J2200" s="59">
        <f>+(((G2200-F2200)-(H2200-F2200))/(H2200-F2200))*100</f>
        <v/>
      </c>
      <c r="K2200" s="271" t="inlineStr">
        <is>
          <t>3/4</t>
        </is>
      </c>
      <c r="L2200" s="258">
        <f>AVERAGE(J2200:J2201)</f>
        <v/>
      </c>
      <c r="M2200" s="258">
        <f>_xlfn.STDEV.S(J2200,J2201)</f>
        <v/>
      </c>
      <c r="N2200" s="295" t="n">
        <v>1</v>
      </c>
      <c r="O2200" s="295" t="n"/>
      <c r="P2200" s="207">
        <f>+(((H2200-F2200)/1000)*1000)/10</f>
        <v/>
      </c>
      <c r="Q2200" s="207">
        <f>AVERAGE(P2200:P2201)</f>
        <v/>
      </c>
      <c r="R2200" s="26" t="inlineStr">
        <is>
          <t>VERDADERO</t>
        </is>
      </c>
      <c r="S2200" s="26" t="inlineStr">
        <is>
          <t>FALSO</t>
        </is>
      </c>
      <c r="T2200" s="211" t="n"/>
      <c r="U2200" s="211" t="n"/>
      <c r="V2200" s="290" t="inlineStr">
        <is>
          <t>Plot válido</t>
        </is>
      </c>
    </row>
    <row r="2201" ht="15.75" customHeight="1" s="412">
      <c r="A2201" s="199" t="n">
        <v>3494</v>
      </c>
      <c r="B2201" s="200" t="n">
        <v>250</v>
      </c>
      <c r="C2201" s="255" t="n">
        <v>364</v>
      </c>
      <c r="D2201" s="255" t="n">
        <v>13</v>
      </c>
      <c r="E2201" s="58" t="n">
        <v>43587</v>
      </c>
      <c r="F2201" s="255" t="n">
        <v>5274</v>
      </c>
      <c r="G2201" s="255" t="n">
        <v>8683</v>
      </c>
      <c r="H2201" s="256" t="n">
        <v>7708</v>
      </c>
      <c r="I2201" s="255" t="n"/>
      <c r="J2201" s="59">
        <f>+(((G2201-F2201)-(H2201-F2201))/(H2201-F2201))*100</f>
        <v/>
      </c>
      <c r="K2201" s="271" t="n"/>
      <c r="L2201" s="259" t="n"/>
      <c r="M2201" s="259" t="n"/>
      <c r="N2201" s="295" t="n"/>
      <c r="O2201" s="295" t="n"/>
      <c r="P2201" s="207">
        <f>+(((H2201-F2201)/1000)*1000)/10</f>
        <v/>
      </c>
      <c r="Q2201" s="207" t="n"/>
      <c r="R2201" s="26" t="inlineStr">
        <is>
          <t>FALSO</t>
        </is>
      </c>
      <c r="S2201" s="26" t="inlineStr">
        <is>
          <t>FALSO</t>
        </is>
      </c>
      <c r="T2201" s="211" t="n"/>
      <c r="U2201" s="211" t="n"/>
      <c r="V2201" s="290" t="inlineStr">
        <is>
          <t>Plot válido</t>
        </is>
      </c>
    </row>
    <row r="2202" ht="15.75" customHeight="1" s="412">
      <c r="A2202" s="199" t="n">
        <v>4211</v>
      </c>
      <c r="B2202" s="200" t="n">
        <v>241</v>
      </c>
      <c r="C2202" s="255" t="n">
        <v>364</v>
      </c>
      <c r="D2202" s="255" t="n">
        <v>15</v>
      </c>
      <c r="E2202" s="58" t="n">
        <v>43599</v>
      </c>
      <c r="F2202" s="255" t="n">
        <v>5180</v>
      </c>
      <c r="G2202" s="255" t="n">
        <v>8431</v>
      </c>
      <c r="H2202" s="256" t="n">
        <v>7647</v>
      </c>
      <c r="I2202" s="255" t="n"/>
      <c r="J2202" s="59">
        <f>+(((G2202-F2202)-(H2202-F2202))/(H2202-F2202))*100</f>
        <v/>
      </c>
      <c r="K2202" s="259" t="inlineStr">
        <is>
          <t>MF</t>
        </is>
      </c>
      <c r="L2202" s="258">
        <f>AVERAGE(J2202:J2203)</f>
        <v/>
      </c>
      <c r="M2202" s="258">
        <f>_xlfn.STDEV.S(J2202,J2203)</f>
        <v/>
      </c>
      <c r="N2202" s="295" t="n"/>
      <c r="O2202" s="295" t="n"/>
      <c r="P2202" s="207">
        <f>+(((H2202-F2202)/1000)*1000)/10</f>
        <v/>
      </c>
      <c r="Q2202" s="207">
        <f>AVERAGE(P2202:P2203)</f>
        <v/>
      </c>
      <c r="R2202" s="26" t="inlineStr">
        <is>
          <t>FALSO</t>
        </is>
      </c>
      <c r="S2202" s="26" t="inlineStr">
        <is>
          <t>FALSO</t>
        </is>
      </c>
      <c r="T2202" s="211" t="n"/>
      <c r="U2202" s="211" t="n"/>
      <c r="V2202" s="290" t="inlineStr">
        <is>
          <t>Plot válido</t>
        </is>
      </c>
    </row>
    <row r="2203" ht="15.75" customHeight="1" s="412">
      <c r="A2203" s="199" t="n">
        <v>4212</v>
      </c>
      <c r="B2203" s="200" t="n">
        <v>242</v>
      </c>
      <c r="C2203" s="255" t="n">
        <v>364</v>
      </c>
      <c r="D2203" s="255" t="n">
        <v>15</v>
      </c>
      <c r="E2203" s="58" t="n">
        <v>43599</v>
      </c>
      <c r="F2203" s="255" t="n">
        <v>5268</v>
      </c>
      <c r="G2203" s="255" t="n">
        <v>8483</v>
      </c>
      <c r="H2203" s="256" t="n">
        <v>7715</v>
      </c>
      <c r="I2203" s="255" t="n"/>
      <c r="J2203" s="59">
        <f>+(((G2203-F2203)-(H2203-F2203))/(H2203-F2203))*100</f>
        <v/>
      </c>
      <c r="K2203" s="259" t="n"/>
      <c r="L2203" s="259" t="n"/>
      <c r="M2203" s="259" t="n"/>
      <c r="N2203" s="295" t="n"/>
      <c r="O2203" s="295" t="n"/>
      <c r="P2203" s="207">
        <f>+(((H2203-F2203)/1000)*1000)/10</f>
        <v/>
      </c>
      <c r="Q2203" s="207" t="n"/>
      <c r="R2203" s="26" t="inlineStr">
        <is>
          <t>FALSO</t>
        </is>
      </c>
      <c r="S2203" s="26" t="inlineStr">
        <is>
          <t>FALSO</t>
        </is>
      </c>
      <c r="T2203" s="211" t="n"/>
      <c r="U2203" s="211" t="n"/>
      <c r="V2203" s="290" t="inlineStr">
        <is>
          <t>Plot válido</t>
        </is>
      </c>
    </row>
    <row r="2204" ht="15.75" customHeight="1" s="412">
      <c r="A2204" s="199" t="n">
        <v>4857</v>
      </c>
      <c r="B2204" s="200" t="n">
        <v>241</v>
      </c>
      <c r="C2204" s="255" t="n">
        <v>364</v>
      </c>
      <c r="D2204" s="255" t="n">
        <v>17</v>
      </c>
      <c r="E2204" s="58" t="n">
        <v>43619</v>
      </c>
      <c r="F2204" s="255" t="n">
        <v>5180</v>
      </c>
      <c r="G2204" s="255" t="n">
        <v>8152</v>
      </c>
      <c r="H2204" s="256" t="n">
        <v>7582</v>
      </c>
      <c r="I2204" s="255" t="n"/>
      <c r="J2204" s="59">
        <f>+(((G2204-F2204)-(H2204-F2204))/(H2204-F2204))*100</f>
        <v/>
      </c>
      <c r="K2204" s="271" t="n"/>
      <c r="L2204" s="258">
        <f>AVERAGE(J2204:J2205)</f>
        <v/>
      </c>
      <c r="M2204" s="258">
        <f>_xlfn.STDEV.S(J2204,J2205)</f>
        <v/>
      </c>
      <c r="N2204" s="295" t="n"/>
      <c r="O2204" s="295" t="n"/>
      <c r="P2204" s="207">
        <f>+(((H2204-F2204)/1000)*1000)/10</f>
        <v/>
      </c>
      <c r="Q2204" s="207">
        <f>AVERAGE(P2204:P2205)</f>
        <v/>
      </c>
      <c r="R2204" s="26" t="inlineStr">
        <is>
          <t>FALSO</t>
        </is>
      </c>
      <c r="S2204" s="26" t="inlineStr">
        <is>
          <t>FALSO</t>
        </is>
      </c>
      <c r="T2204" s="211" t="n"/>
      <c r="U2204" s="211" t="n"/>
      <c r="V2204" s="290" t="inlineStr">
        <is>
          <t>Plot válido</t>
        </is>
      </c>
    </row>
    <row r="2205" ht="15.75" customHeight="1" s="412">
      <c r="A2205" s="199" t="n">
        <v>4858</v>
      </c>
      <c r="B2205" s="200" t="n">
        <v>242</v>
      </c>
      <c r="C2205" s="255" t="n">
        <v>364</v>
      </c>
      <c r="D2205" s="255" t="n">
        <v>17</v>
      </c>
      <c r="E2205" s="58" t="n">
        <v>43619</v>
      </c>
      <c r="F2205" s="255" t="n">
        <v>5268</v>
      </c>
      <c r="G2205" s="255" t="n">
        <v>8218</v>
      </c>
      <c r="H2205" s="256" t="n">
        <v>7640</v>
      </c>
      <c r="I2205" s="255" t="n"/>
      <c r="J2205" s="59">
        <f>+(((G2205-F2205)-(H2205-F2205))/(H2205-F2205))*100</f>
        <v/>
      </c>
      <c r="K2205" s="271" t="n"/>
      <c r="L2205" s="259" t="n"/>
      <c r="M2205" s="259" t="n"/>
      <c r="N2205" s="295" t="n"/>
      <c r="O2205" s="295" t="n"/>
      <c r="P2205" s="207">
        <f>+(((H2205-F2205)/1000)*1000)/10</f>
        <v/>
      </c>
      <c r="Q2205" s="207" t="n"/>
      <c r="R2205" s="26" t="inlineStr">
        <is>
          <t>FALSO</t>
        </is>
      </c>
      <c r="S2205" s="26" t="inlineStr">
        <is>
          <t>FALSO</t>
        </is>
      </c>
      <c r="T2205" s="211" t="n"/>
      <c r="U2205" s="211" t="n"/>
      <c r="V2205" s="290" t="inlineStr">
        <is>
          <t>Plot válido</t>
        </is>
      </c>
    </row>
    <row r="2206" ht="15.75" customHeight="1" s="412">
      <c r="A2206" s="199" t="n">
        <v>5439</v>
      </c>
      <c r="B2206" s="200" t="n">
        <v>177</v>
      </c>
      <c r="C2206" s="252" t="n">
        <v>364</v>
      </c>
      <c r="D2206" s="252" t="n">
        <v>19</v>
      </c>
      <c r="E2206" s="139" t="n">
        <v>43637</v>
      </c>
      <c r="F2206" s="252" t="n">
        <v>5259</v>
      </c>
      <c r="G2206" s="252" t="n">
        <v>7795</v>
      </c>
      <c r="H2206" s="253" t="n">
        <v>7296</v>
      </c>
      <c r="I2206" s="252" t="n">
        <v>7</v>
      </c>
      <c r="J2206" s="261">
        <f>+(((G2206-F2206)-(H2206-F2206))/(H2206-F2206))*100</f>
        <v/>
      </c>
      <c r="K2206" s="273" t="n"/>
      <c r="L2206" s="263">
        <f>AVERAGE(J2206:J2207)</f>
        <v/>
      </c>
      <c r="M2206" s="263">
        <f>_xlfn.STDEV.S(J2206,J2207)</f>
        <v/>
      </c>
      <c r="N2206" s="295" t="n"/>
      <c r="O2206" s="295" t="n"/>
      <c r="P2206" s="207">
        <f>+(((H2206-F2206)/1000)*1000)/10</f>
        <v/>
      </c>
      <c r="Q2206" s="207">
        <f>AVERAGE(P2206:P2207)</f>
        <v/>
      </c>
      <c r="R2206" s="26" t="inlineStr">
        <is>
          <t>FALSO</t>
        </is>
      </c>
      <c r="S2206" s="26" t="inlineStr">
        <is>
          <t>FALSO</t>
        </is>
      </c>
      <c r="T2206" s="211" t="n"/>
      <c r="U2206" s="211" t="n"/>
      <c r="V2206" s="290" t="inlineStr">
        <is>
          <t>Plot válido</t>
        </is>
      </c>
    </row>
    <row r="2207" ht="15.75" customHeight="1" s="412">
      <c r="A2207" s="199" t="n">
        <v>5440</v>
      </c>
      <c r="B2207" s="200" t="n">
        <v>178</v>
      </c>
      <c r="C2207" s="252" t="n">
        <v>364</v>
      </c>
      <c r="D2207" s="252" t="n">
        <v>19</v>
      </c>
      <c r="E2207" s="139" t="n">
        <v>43637</v>
      </c>
      <c r="F2207" s="252" t="n">
        <v>5226</v>
      </c>
      <c r="G2207" s="252" t="n">
        <v>7718</v>
      </c>
      <c r="H2207" s="253" t="n">
        <v>7214</v>
      </c>
      <c r="I2207" s="252" t="n"/>
      <c r="J2207" s="261">
        <f>+(((G2207-F2207)-(H2207-F2207))/(H2207-F2207))*100</f>
        <v/>
      </c>
      <c r="K2207" s="273" t="n"/>
      <c r="L2207" s="207" t="n"/>
      <c r="M2207" s="207" t="n"/>
      <c r="N2207" s="295" t="n"/>
      <c r="O2207" s="295" t="n"/>
      <c r="P2207" s="207">
        <f>+(((H2207-F2207)/1000)*1000)/10</f>
        <v/>
      </c>
      <c r="Q2207" s="207" t="n"/>
      <c r="R2207" s="26" t="inlineStr">
        <is>
          <t>FALSO</t>
        </is>
      </c>
      <c r="S2207" s="26" t="inlineStr">
        <is>
          <t>FALSO</t>
        </is>
      </c>
      <c r="T2207" s="211" t="n"/>
      <c r="U2207" s="211" t="n"/>
      <c r="V2207" s="290" t="inlineStr">
        <is>
          <t>Plot válido</t>
        </is>
      </c>
    </row>
    <row r="2208" ht="15.75" customHeight="1" s="412">
      <c r="A2208" s="199" t="n">
        <v>6185</v>
      </c>
      <c r="B2208" s="200" t="n">
        <v>216</v>
      </c>
      <c r="C2208" s="252" t="n">
        <v>364</v>
      </c>
      <c r="D2208" s="252" t="n">
        <v>22</v>
      </c>
      <c r="E2208" s="139" t="n">
        <v>43685</v>
      </c>
      <c r="F2208" s="252" t="n">
        <v>5240</v>
      </c>
      <c r="G2208" s="252" t="n">
        <v>8451</v>
      </c>
      <c r="H2208" s="253" t="n">
        <v>7961</v>
      </c>
      <c r="I2208" s="252" t="n">
        <v>7</v>
      </c>
      <c r="J2208" s="47">
        <f>+(((G2208-F2208)-(H2208-F2208))/(H2208-F2208))*100</f>
        <v/>
      </c>
      <c r="K2208" s="270" t="n"/>
      <c r="L2208" s="250">
        <f>AVERAGE(J2208:J2209)</f>
        <v/>
      </c>
      <c r="M2208" s="250">
        <f>_xlfn.STDEV.S(J2208,J2209)</f>
        <v/>
      </c>
      <c r="N2208" s="295" t="n"/>
      <c r="O2208" s="295" t="n"/>
      <c r="P2208" s="207">
        <f>+(((H2208-F2208)/1000)*1000)/10</f>
        <v/>
      </c>
      <c r="Q2208" s="207">
        <f>AVERAGE(P2208:P2209)</f>
        <v/>
      </c>
      <c r="R2208" s="26" t="inlineStr">
        <is>
          <t>FALSO</t>
        </is>
      </c>
      <c r="S2208" s="26" t="inlineStr">
        <is>
          <t>FALSO</t>
        </is>
      </c>
      <c r="T2208" s="211" t="n"/>
      <c r="U2208" s="211" t="n"/>
      <c r="V2208" s="290" t="inlineStr">
        <is>
          <t>Plot válido</t>
        </is>
      </c>
    </row>
    <row r="2209" ht="15.75" customHeight="1" s="412">
      <c r="A2209" s="199" t="n">
        <v>6186</v>
      </c>
      <c r="B2209" s="200" t="n">
        <v>216</v>
      </c>
      <c r="C2209" s="252" t="n">
        <v>364</v>
      </c>
      <c r="D2209" s="252" t="n">
        <v>22</v>
      </c>
      <c r="E2209" s="139" t="n">
        <v>43685</v>
      </c>
      <c r="F2209" s="252" t="n">
        <v>5240</v>
      </c>
      <c r="G2209" s="252" t="n">
        <v>8424</v>
      </c>
      <c r="H2209" s="253" t="n">
        <v>7964</v>
      </c>
      <c r="I2209" s="252" t="n"/>
      <c r="J2209" s="47">
        <f>+(((G2209-F2209)-(H2209-F2209))/(H2209-F2209))*100</f>
        <v/>
      </c>
      <c r="K2209" s="270" t="n"/>
      <c r="L2209" s="251" t="n"/>
      <c r="M2209" s="251" t="n"/>
      <c r="N2209" s="295" t="n"/>
      <c r="O2209" s="295" t="n"/>
      <c r="P2209" s="207">
        <f>+(((H2209-F2209)/1000)*1000)/10</f>
        <v/>
      </c>
      <c r="Q2209" s="207" t="n"/>
      <c r="R2209" s="26" t="inlineStr">
        <is>
          <t>FALSO</t>
        </is>
      </c>
      <c r="S2209" s="26" t="inlineStr">
        <is>
          <t>FALSO</t>
        </is>
      </c>
      <c r="T2209" s="211" t="n"/>
      <c r="U2209" s="211" t="n"/>
      <c r="V2209" s="290" t="inlineStr">
        <is>
          <t>Plot válido</t>
        </is>
      </c>
    </row>
    <row r="2210" ht="15.75" customHeight="1" s="412">
      <c r="A2210" s="199" t="n">
        <v>3841</v>
      </c>
      <c r="B2210" s="200" t="n">
        <v>263</v>
      </c>
      <c r="C2210" s="246" t="n">
        <v>365</v>
      </c>
      <c r="D2210" s="246" t="n">
        <v>14</v>
      </c>
      <c r="E2210" s="46" t="n">
        <v>43591</v>
      </c>
      <c r="F2210" s="246" t="n">
        <v>5258</v>
      </c>
      <c r="G2210" s="247" t="n">
        <v>8306</v>
      </c>
      <c r="H2210" s="248" t="n">
        <v>7493</v>
      </c>
      <c r="I2210" s="246" t="n">
        <v>2</v>
      </c>
      <c r="J2210" s="47">
        <f>+(((G2210-F2210)-(H2210-F2210))/(H2210-F2210))*100</f>
        <v/>
      </c>
      <c r="K2210" s="270" t="inlineStr">
        <is>
          <t>26/4</t>
        </is>
      </c>
      <c r="L2210" s="250">
        <f>AVERAGE(J2210:J2211)</f>
        <v/>
      </c>
      <c r="M2210" s="250">
        <f>_xlfn.STDEV.S(J2210,J2211)</f>
        <v/>
      </c>
      <c r="N2210" s="295" t="n">
        <v>2</v>
      </c>
      <c r="O2210" s="295" t="n"/>
      <c r="P2210" s="207">
        <f>+(((H2210-F2210)/1000)*1000)/10</f>
        <v/>
      </c>
      <c r="Q2210" s="207">
        <f>AVERAGE(P2210:P2211)</f>
        <v/>
      </c>
      <c r="R2210" s="26" t="inlineStr">
        <is>
          <t>VERDADERO</t>
        </is>
      </c>
      <c r="S2210" s="26" t="inlineStr">
        <is>
          <t>FALSO</t>
        </is>
      </c>
      <c r="T2210" s="211" t="n"/>
      <c r="U2210" s="211" t="n"/>
      <c r="V2210" s="290" t="inlineStr">
        <is>
          <t>Plot válido</t>
        </is>
      </c>
    </row>
    <row r="2211" ht="15.75" customHeight="1" s="412">
      <c r="A2211" s="199" t="n">
        <v>3842</v>
      </c>
      <c r="B2211" s="200" t="n">
        <v>264</v>
      </c>
      <c r="C2211" s="246" t="n">
        <v>365</v>
      </c>
      <c r="D2211" s="246" t="n">
        <v>14</v>
      </c>
      <c r="E2211" s="46" t="n">
        <v>43591</v>
      </c>
      <c r="F2211" s="246" t="n">
        <v>5312</v>
      </c>
      <c r="G2211" s="247" t="n">
        <v>8644</v>
      </c>
      <c r="H2211" s="248" t="n">
        <v>7694</v>
      </c>
      <c r="I2211" s="246" t="n"/>
      <c r="J2211" s="47">
        <f>+(((G2211-F2211)-(H2211-F2211))/(H2211-F2211))*100</f>
        <v/>
      </c>
      <c r="K2211" s="270" t="n"/>
      <c r="L2211" s="251" t="n"/>
      <c r="M2211" s="251" t="n"/>
      <c r="N2211" s="295" t="n"/>
      <c r="O2211" s="295" t="n"/>
      <c r="P2211" s="207">
        <f>+(((H2211-F2211)/1000)*1000)/10</f>
        <v/>
      </c>
      <c r="Q2211" s="207" t="n"/>
      <c r="R2211" s="26" t="inlineStr">
        <is>
          <t>FALSO</t>
        </is>
      </c>
      <c r="S2211" s="26" t="inlineStr">
        <is>
          <t>FALSO</t>
        </is>
      </c>
      <c r="T2211" s="211" t="n"/>
      <c r="U2211" s="211" t="n"/>
      <c r="V2211" s="290" t="inlineStr">
        <is>
          <t>Plot válido</t>
        </is>
      </c>
    </row>
    <row r="2212" ht="15.75" customHeight="1" s="412">
      <c r="A2212" s="199" t="n">
        <v>4497</v>
      </c>
      <c r="B2212" s="200" t="n">
        <v>203</v>
      </c>
      <c r="C2212" s="246" t="n">
        <v>365</v>
      </c>
      <c r="D2212" s="246" t="n">
        <v>16</v>
      </c>
      <c r="E2212" s="46" t="n">
        <v>43607</v>
      </c>
      <c r="F2212" s="246" t="n">
        <v>5215</v>
      </c>
      <c r="G2212" s="246" t="n">
        <v>8614</v>
      </c>
      <c r="H2212" s="248" t="n">
        <v>7656</v>
      </c>
      <c r="I2212" s="246" t="n">
        <v>2</v>
      </c>
      <c r="J2212" s="47">
        <f>+(((G2212-F2212)-(H2212-F2212))/(H2212-F2212))*100</f>
        <v/>
      </c>
      <c r="K2212" s="270" t="n"/>
      <c r="L2212" s="250">
        <f>AVERAGE(J2212:J2213)</f>
        <v/>
      </c>
      <c r="M2212" s="250">
        <f>_xlfn.STDEV.S(J2212,J2213)</f>
        <v/>
      </c>
      <c r="N2212" s="295" t="n"/>
      <c r="O2212" s="295" t="n"/>
      <c r="P2212" s="207">
        <f>+(((H2212-F2212)/1000)*1000)/10</f>
        <v/>
      </c>
      <c r="Q2212" s="207">
        <f>AVERAGE(P2212:P2213)</f>
        <v/>
      </c>
      <c r="R2212" s="26" t="inlineStr">
        <is>
          <t>FALSO</t>
        </is>
      </c>
      <c r="S2212" s="26" t="inlineStr">
        <is>
          <t>FALSO</t>
        </is>
      </c>
      <c r="T2212" s="211" t="n"/>
      <c r="U2212" s="211" t="n"/>
      <c r="V2212" s="290" t="inlineStr">
        <is>
          <t>Plot válido</t>
        </is>
      </c>
    </row>
    <row r="2213" ht="15.75" customHeight="1" s="412">
      <c r="A2213" s="199" t="n">
        <v>4498</v>
      </c>
      <c r="B2213" s="200" t="n">
        <v>204</v>
      </c>
      <c r="C2213" s="246" t="n">
        <v>365</v>
      </c>
      <c r="D2213" s="246" t="n">
        <v>16</v>
      </c>
      <c r="E2213" s="46" t="n">
        <v>43607</v>
      </c>
      <c r="F2213" s="246" t="n">
        <v>5239</v>
      </c>
      <c r="G2213" s="246" t="n">
        <v>8763</v>
      </c>
      <c r="H2213" s="248" t="n">
        <v>7738</v>
      </c>
      <c r="I2213" s="246" t="n"/>
      <c r="J2213" s="47">
        <f>+(((G2213-F2213)-(H2213-F2213))/(H2213-F2213))*100</f>
        <v/>
      </c>
      <c r="K2213" s="270" t="n"/>
      <c r="L2213" s="251" t="n"/>
      <c r="M2213" s="251" t="n"/>
      <c r="N2213" s="295" t="n"/>
      <c r="O2213" s="295" t="n"/>
      <c r="P2213" s="207">
        <f>+(((H2213-F2213)/1000)*1000)/10</f>
        <v/>
      </c>
      <c r="Q2213" s="207" t="n"/>
      <c r="R2213" s="26" t="inlineStr">
        <is>
          <t>FALSO</t>
        </is>
      </c>
      <c r="S2213" s="26" t="inlineStr">
        <is>
          <t>FALSO</t>
        </is>
      </c>
      <c r="T2213" s="211" t="n"/>
      <c r="U2213" s="211" t="n"/>
      <c r="V2213" s="290" t="inlineStr">
        <is>
          <t>Plot válido</t>
        </is>
      </c>
    </row>
    <row r="2214" ht="15.75" customHeight="1" s="412">
      <c r="A2214" s="199" t="n">
        <v>5143</v>
      </c>
      <c r="B2214" s="200" t="n">
        <v>203</v>
      </c>
      <c r="C2214" s="246" t="n">
        <v>365</v>
      </c>
      <c r="D2214" s="246" t="n">
        <v>18</v>
      </c>
      <c r="E2214" s="46" t="n">
        <v>43626</v>
      </c>
      <c r="F2214" s="246" t="n">
        <v>5215</v>
      </c>
      <c r="G2214" s="246" t="n">
        <v>7490</v>
      </c>
      <c r="H2214" s="248" t="n">
        <v>7057</v>
      </c>
      <c r="I2214" s="246" t="n">
        <v>8</v>
      </c>
      <c r="J2214" s="47">
        <f>+(((G2214-F2214)-(H2214-F2214))/(H2214-F2214))*100</f>
        <v/>
      </c>
      <c r="K2214" s="270" t="n"/>
      <c r="L2214" s="250">
        <f>AVERAGE(J2214:J2215)</f>
        <v/>
      </c>
      <c r="M2214" s="250">
        <f>_xlfn.STDEV.S(J2214,J2215)</f>
        <v/>
      </c>
      <c r="N2214" s="295" t="n"/>
      <c r="O2214" s="295" t="n"/>
      <c r="P2214" s="207">
        <f>+(((H2214-F2214)/1000)*1000)/10</f>
        <v/>
      </c>
      <c r="Q2214" s="207">
        <f>AVERAGE(P2214:P2215)</f>
        <v/>
      </c>
      <c r="R2214" s="26" t="inlineStr">
        <is>
          <t>FALSO</t>
        </is>
      </c>
      <c r="S2214" s="26" t="inlineStr">
        <is>
          <t>FALSO</t>
        </is>
      </c>
      <c r="T2214" s="211" t="n"/>
      <c r="U2214" s="211" t="n"/>
      <c r="V2214" s="290" t="inlineStr">
        <is>
          <t>Plot válido</t>
        </is>
      </c>
    </row>
    <row r="2215" ht="15.75" customHeight="1" s="412">
      <c r="A2215" s="199" t="n">
        <v>5144</v>
      </c>
      <c r="B2215" s="200" t="n">
        <v>204</v>
      </c>
      <c r="C2215" s="246" t="n">
        <v>365</v>
      </c>
      <c r="D2215" s="246" t="n">
        <v>18</v>
      </c>
      <c r="E2215" s="46" t="n">
        <v>43626</v>
      </c>
      <c r="F2215" s="246" t="n">
        <v>5239</v>
      </c>
      <c r="G2215" s="246" t="n">
        <v>7606</v>
      </c>
      <c r="H2215" s="248" t="n">
        <v>7159</v>
      </c>
      <c r="I2215" s="246" t="n"/>
      <c r="J2215" s="47">
        <f>+(((G2215-F2215)-(H2215-F2215))/(H2215-F2215))*100</f>
        <v/>
      </c>
      <c r="K2215" s="270" t="n"/>
      <c r="L2215" s="251" t="n"/>
      <c r="M2215" s="251" t="n"/>
      <c r="N2215" s="295" t="n"/>
      <c r="O2215" s="295" t="n"/>
      <c r="P2215" s="207">
        <f>+(((H2215-F2215)/1000)*1000)/10</f>
        <v/>
      </c>
      <c r="Q2215" s="207" t="n"/>
      <c r="R2215" s="26" t="inlineStr">
        <is>
          <t>FALSO</t>
        </is>
      </c>
      <c r="S2215" s="26" t="inlineStr">
        <is>
          <t>FALSO</t>
        </is>
      </c>
      <c r="T2215" s="211" t="n"/>
      <c r="U2215" s="211" t="n"/>
      <c r="V2215" s="290" t="inlineStr">
        <is>
          <t>Plot válido</t>
        </is>
      </c>
    </row>
    <row r="2216" ht="15.75" customHeight="1" s="412">
      <c r="A2216" s="199" t="n">
        <v>5679</v>
      </c>
      <c r="B2216" s="200" t="n">
        <v>123</v>
      </c>
      <c r="C2216" s="252" t="n">
        <v>365</v>
      </c>
      <c r="D2216" s="252" t="n">
        <v>21</v>
      </c>
      <c r="E2216" s="139" t="n">
        <v>43657</v>
      </c>
      <c r="F2216" s="252" t="n">
        <v>5241</v>
      </c>
      <c r="G2216" s="252" t="n">
        <v>8163</v>
      </c>
      <c r="H2216" s="253" t="n">
        <v>7645</v>
      </c>
      <c r="I2216" s="252" t="n">
        <v>8</v>
      </c>
      <c r="J2216" s="47">
        <f>+(((G2216-F2216)-(H2216-F2216))/(H2216-F2216))*100</f>
        <v/>
      </c>
      <c r="K2216" s="270" t="n"/>
      <c r="L2216" s="250">
        <f>AVERAGE(J2216:J2217)</f>
        <v/>
      </c>
      <c r="M2216" s="250">
        <f>_xlfn.STDEV.S(J2216,J2217)</f>
        <v/>
      </c>
      <c r="N2216" s="295" t="n"/>
      <c r="O2216" s="295" t="n"/>
      <c r="P2216" s="207">
        <f>+(((H2216-F2216)/1000)*1000)/10</f>
        <v/>
      </c>
      <c r="Q2216" s="207">
        <f>AVERAGE(P2216:P2217)</f>
        <v/>
      </c>
      <c r="R2216" s="26" t="inlineStr">
        <is>
          <t>FALSO</t>
        </is>
      </c>
      <c r="S2216" s="26" t="inlineStr">
        <is>
          <t>FALSO</t>
        </is>
      </c>
      <c r="T2216" s="211" t="n"/>
      <c r="U2216" s="211" t="n"/>
      <c r="V2216" s="290" t="inlineStr">
        <is>
          <t>Plot válido</t>
        </is>
      </c>
    </row>
    <row r="2217" ht="15.75" customHeight="1" s="412">
      <c r="A2217" s="199" t="n">
        <v>5680</v>
      </c>
      <c r="B2217" s="200" t="n">
        <v>124</v>
      </c>
      <c r="C2217" s="252" t="n">
        <v>365</v>
      </c>
      <c r="D2217" s="252" t="n">
        <v>21</v>
      </c>
      <c r="E2217" s="139" t="n">
        <v>43657</v>
      </c>
      <c r="F2217" s="252" t="n">
        <v>5265</v>
      </c>
      <c r="G2217" s="252" t="n">
        <v>8073</v>
      </c>
      <c r="H2217" s="253" t="n">
        <v>7570</v>
      </c>
      <c r="I2217" s="252" t="n"/>
      <c r="J2217" s="47">
        <f>+(((G2217-F2217)-(H2217-F2217))/(H2217-F2217))*100</f>
        <v/>
      </c>
      <c r="K2217" s="270" t="n"/>
      <c r="L2217" s="251" t="n"/>
      <c r="M2217" s="251" t="n"/>
      <c r="N2217" s="295" t="n"/>
      <c r="O2217" s="295" t="n"/>
      <c r="P2217" s="207">
        <f>+(((H2217-F2217)/1000)*1000)/10</f>
        <v/>
      </c>
      <c r="Q2217" s="207" t="n"/>
      <c r="R2217" s="26" t="inlineStr">
        <is>
          <t>FALSO</t>
        </is>
      </c>
      <c r="S2217" s="26" t="inlineStr">
        <is>
          <t>FALSO</t>
        </is>
      </c>
      <c r="T2217" s="211" t="n"/>
      <c r="U2217" s="211" t="n"/>
      <c r="V2217" s="290" t="inlineStr">
        <is>
          <t>Plot válido</t>
        </is>
      </c>
    </row>
    <row r="2218" ht="15.75" customHeight="1" s="412">
      <c r="A2218" s="199" t="n">
        <v>6187</v>
      </c>
      <c r="B2218" s="200" t="n">
        <v>217</v>
      </c>
      <c r="C2218" s="252" t="n">
        <v>365</v>
      </c>
      <c r="D2218" s="252" t="n">
        <v>22</v>
      </c>
      <c r="E2218" s="139" t="n">
        <v>43685</v>
      </c>
      <c r="F2218" s="252" t="n">
        <v>5263</v>
      </c>
      <c r="G2218" s="252" t="n">
        <v>7676</v>
      </c>
      <c r="H2218" s="253" t="n">
        <v>7308</v>
      </c>
      <c r="I2218" s="252" t="n">
        <v>8</v>
      </c>
      <c r="J2218" s="47">
        <f>+(((G2218-F2218)-(H2218-F2218))/(H2218-F2218))*100</f>
        <v/>
      </c>
      <c r="K2218" s="270" t="n"/>
      <c r="L2218" s="250">
        <f>AVERAGE(J2218:J2219)</f>
        <v/>
      </c>
      <c r="M2218" s="250">
        <f>_xlfn.STDEV.S(J2218,J2219)</f>
        <v/>
      </c>
      <c r="N2218" s="295" t="n"/>
      <c r="O2218" s="295" t="n"/>
      <c r="P2218" s="207">
        <f>+(((H2218-F2218)/1000)*1000)/10</f>
        <v/>
      </c>
      <c r="Q2218" s="207">
        <f>AVERAGE(P2218:P2219)</f>
        <v/>
      </c>
      <c r="R2218" s="26" t="inlineStr">
        <is>
          <t>FALSO</t>
        </is>
      </c>
      <c r="S2218" s="26" t="inlineStr">
        <is>
          <t>FALSO</t>
        </is>
      </c>
      <c r="T2218" s="211" t="n"/>
      <c r="U2218" s="211" t="n"/>
      <c r="V2218" s="290" t="inlineStr">
        <is>
          <t>Plot válido</t>
        </is>
      </c>
    </row>
    <row r="2219" ht="15.75" customHeight="1" s="412">
      <c r="A2219" s="199" t="n">
        <v>6188</v>
      </c>
      <c r="B2219" s="200" t="n">
        <v>217</v>
      </c>
      <c r="C2219" s="252" t="n">
        <v>365</v>
      </c>
      <c r="D2219" s="252" t="n">
        <v>22</v>
      </c>
      <c r="E2219" s="139" t="n">
        <v>43685</v>
      </c>
      <c r="F2219" s="252" t="n">
        <v>5263</v>
      </c>
      <c r="G2219" s="252" t="n">
        <v>7589</v>
      </c>
      <c r="H2219" s="253" t="n">
        <v>7243</v>
      </c>
      <c r="I2219" s="252" t="n"/>
      <c r="J2219" s="47">
        <f>+(((G2219-F2219)-(H2219-F2219))/(H2219-F2219))*100</f>
        <v/>
      </c>
      <c r="K2219" s="270" t="n"/>
      <c r="L2219" s="251" t="n"/>
      <c r="M2219" s="251" t="n"/>
      <c r="N2219" s="295" t="n"/>
      <c r="O2219" s="295" t="n"/>
      <c r="P2219" s="207">
        <f>+(((H2219-F2219)/1000)*1000)/10</f>
        <v/>
      </c>
      <c r="Q2219" s="207" t="n"/>
      <c r="R2219" s="26" t="inlineStr">
        <is>
          <t>FALSO</t>
        </is>
      </c>
      <c r="S2219" s="26" t="inlineStr">
        <is>
          <t>FALSO</t>
        </is>
      </c>
      <c r="T2219" s="211" t="n"/>
      <c r="U2219" s="211" t="n"/>
      <c r="V2219" s="290" t="inlineStr">
        <is>
          <t>Plot válido</t>
        </is>
      </c>
    </row>
    <row r="2220" ht="15.75" customHeight="1" s="412">
      <c r="A2220" s="199" t="n">
        <v>3495</v>
      </c>
      <c r="B2220" s="200" t="n">
        <v>251</v>
      </c>
      <c r="C2220" s="246" t="n">
        <v>366</v>
      </c>
      <c r="D2220" s="246" t="n">
        <v>13</v>
      </c>
      <c r="E2220" s="46" t="n">
        <v>43587</v>
      </c>
      <c r="F2220" s="246" t="n">
        <v>5258</v>
      </c>
      <c r="G2220" s="246" t="n">
        <v>8996</v>
      </c>
      <c r="H2220" s="248" t="n">
        <v>7834</v>
      </c>
      <c r="I2220" s="246" t="n">
        <v>1</v>
      </c>
      <c r="J2220" s="47">
        <f>+(((G2220-F2220)-(H2220-F2220))/(H2220-F2220))*100</f>
        <v/>
      </c>
      <c r="K2220" s="270" t="inlineStr">
        <is>
          <t>3/4</t>
        </is>
      </c>
      <c r="L2220" s="250">
        <f>AVERAGE(J2220:J2221)</f>
        <v/>
      </c>
      <c r="M2220" s="250">
        <f>_xlfn.STDEV.S(J2220,J2221)</f>
        <v/>
      </c>
      <c r="N2220" s="295" t="n">
        <v>2</v>
      </c>
      <c r="O2220" s="295" t="n"/>
      <c r="P2220" s="207">
        <f>+(((H2220-F2220)/1000)*1000)/10</f>
        <v/>
      </c>
      <c r="Q2220" s="207">
        <f>AVERAGE(P2220:P2221)</f>
        <v/>
      </c>
      <c r="R2220" s="26" t="inlineStr">
        <is>
          <t>FALSO</t>
        </is>
      </c>
      <c r="S2220" s="26" t="inlineStr">
        <is>
          <t>FALSO</t>
        </is>
      </c>
      <c r="T2220" s="211" t="n"/>
      <c r="U2220" s="211" t="n"/>
      <c r="V2220" s="290" t="inlineStr">
        <is>
          <t>Plot válido</t>
        </is>
      </c>
    </row>
    <row r="2221" ht="15.75" customHeight="1" s="412">
      <c r="A2221" s="199" t="n">
        <v>3496</v>
      </c>
      <c r="B2221" s="200" t="n">
        <v>252</v>
      </c>
      <c r="C2221" s="246" t="n">
        <v>366</v>
      </c>
      <c r="D2221" s="246" t="n">
        <v>13</v>
      </c>
      <c r="E2221" s="46" t="n">
        <v>43587</v>
      </c>
      <c r="F2221" s="246" t="n">
        <v>5296</v>
      </c>
      <c r="G2221" s="246" t="n">
        <v>8901</v>
      </c>
      <c r="H2221" s="248" t="n">
        <v>7779</v>
      </c>
      <c r="I2221" s="246" t="n"/>
      <c r="J2221" s="47">
        <f>+(((G2221-F2221)-(H2221-F2221))/(H2221-F2221))*100</f>
        <v/>
      </c>
      <c r="K2221" s="270" t="n"/>
      <c r="L2221" s="251" t="n"/>
      <c r="M2221" s="251" t="n"/>
      <c r="N2221" s="295" t="n"/>
      <c r="O2221" s="295" t="n"/>
      <c r="P2221" s="207">
        <f>+(((H2221-F2221)/1000)*1000)/10</f>
        <v/>
      </c>
      <c r="Q2221" s="207" t="n"/>
      <c r="R2221" s="26" t="inlineStr">
        <is>
          <t>FALSO</t>
        </is>
      </c>
      <c r="S2221" s="26" t="inlineStr">
        <is>
          <t>FALSO</t>
        </is>
      </c>
      <c r="T2221" s="211" t="n"/>
      <c r="U2221" s="211" t="n"/>
      <c r="V2221" s="290" t="inlineStr">
        <is>
          <t>Plot válido</t>
        </is>
      </c>
    </row>
    <row r="2222" ht="15.75" customHeight="1" s="412">
      <c r="A2222" s="199" t="n">
        <v>4213</v>
      </c>
      <c r="B2222" s="200" t="n">
        <v>243</v>
      </c>
      <c r="C2222" s="246" t="n">
        <v>366</v>
      </c>
      <c r="D2222" s="246" t="n">
        <v>15</v>
      </c>
      <c r="E2222" s="46" t="n">
        <v>43599</v>
      </c>
      <c r="F2222" s="246" t="n">
        <v>5234</v>
      </c>
      <c r="G2222" s="246" t="n">
        <v>8935</v>
      </c>
      <c r="H2222" s="248" t="n">
        <v>7780</v>
      </c>
      <c r="I2222" s="246" t="n"/>
      <c r="J2222" s="47">
        <f>+(((G2222-F2222)-(H2222-F2222))/(H2222-F2222))*100</f>
        <v/>
      </c>
      <c r="K2222" s="251" t="inlineStr">
        <is>
          <t>8/5</t>
        </is>
      </c>
      <c r="L2222" s="250">
        <f>AVERAGE(J2222:J2223)</f>
        <v/>
      </c>
      <c r="M2222" s="250">
        <f>_xlfn.STDEV.S(J2222,J2223)</f>
        <v/>
      </c>
      <c r="N2222" s="295" t="n"/>
      <c r="O2222" s="295" t="n"/>
      <c r="P2222" s="207">
        <f>+(((H2222-F2222)/1000)*1000)/10</f>
        <v/>
      </c>
      <c r="Q2222" s="207">
        <f>AVERAGE(P2222:P2223)</f>
        <v/>
      </c>
      <c r="R2222" s="26" t="inlineStr">
        <is>
          <t>FALSO</t>
        </is>
      </c>
      <c r="S2222" s="26" t="inlineStr">
        <is>
          <t>FALSO</t>
        </is>
      </c>
      <c r="T2222" s="211" t="n"/>
      <c r="U2222" s="211" t="n"/>
      <c r="V2222" s="290" t="inlineStr">
        <is>
          <t>Plot válido</t>
        </is>
      </c>
    </row>
    <row r="2223" ht="15.75" customHeight="1" s="412">
      <c r="A2223" s="199" t="n">
        <v>4214</v>
      </c>
      <c r="B2223" s="200" t="n">
        <v>244</v>
      </c>
      <c r="C2223" s="246" t="n">
        <v>366</v>
      </c>
      <c r="D2223" s="246" t="n">
        <v>15</v>
      </c>
      <c r="E2223" s="46" t="n">
        <v>43599</v>
      </c>
      <c r="F2223" s="246" t="n">
        <v>5243</v>
      </c>
      <c r="G2223" s="246" t="n">
        <v>8562</v>
      </c>
      <c r="H2223" s="248" t="n">
        <v>7522</v>
      </c>
      <c r="I2223" s="246" t="n"/>
      <c r="J2223" s="47">
        <f>+(((G2223-F2223)-(H2223-F2223))/(H2223-F2223))*100</f>
        <v/>
      </c>
      <c r="K2223" s="251" t="n"/>
      <c r="L2223" s="251" t="n"/>
      <c r="M2223" s="251" t="n"/>
      <c r="N2223" s="295" t="n"/>
      <c r="O2223" s="295" t="n"/>
      <c r="P2223" s="207">
        <f>+(((H2223-F2223)/1000)*1000)/10</f>
        <v/>
      </c>
      <c r="Q2223" s="207" t="n"/>
      <c r="R2223" s="26" t="inlineStr">
        <is>
          <t>FALSO</t>
        </is>
      </c>
      <c r="S2223" s="26" t="inlineStr">
        <is>
          <t>FALSO</t>
        </is>
      </c>
      <c r="T2223" s="211" t="n"/>
      <c r="U2223" s="211" t="n"/>
      <c r="V2223" s="290" t="inlineStr">
        <is>
          <t>Plot válido</t>
        </is>
      </c>
    </row>
    <row r="2224" ht="15.75" customHeight="1" s="412">
      <c r="A2224" s="199" t="n">
        <v>4859</v>
      </c>
      <c r="B2224" s="200" t="n">
        <v>243</v>
      </c>
      <c r="C2224" s="246" t="n">
        <v>366</v>
      </c>
      <c r="D2224" s="246" t="n">
        <v>17</v>
      </c>
      <c r="E2224" s="46" t="n">
        <v>43619</v>
      </c>
      <c r="F2224" s="246" t="n">
        <v>5234</v>
      </c>
      <c r="G2224" s="246" t="n">
        <v>8605</v>
      </c>
      <c r="H2224" s="248" t="n">
        <v>7662</v>
      </c>
      <c r="I2224" s="246" t="n"/>
      <c r="J2224" s="47">
        <f>+(((G2224-F2224)-(H2224-F2224))/(H2224-F2224))*100</f>
        <v/>
      </c>
      <c r="K2224" s="270" t="n"/>
      <c r="L2224" s="250">
        <f>AVERAGE(J2224:J2225)</f>
        <v/>
      </c>
      <c r="M2224" s="250">
        <f>_xlfn.STDEV.S(J2224,J2225)</f>
        <v/>
      </c>
      <c r="N2224" s="295" t="n"/>
      <c r="O2224" s="295" t="n"/>
      <c r="P2224" s="207">
        <f>+(((H2224-F2224)/1000)*1000)/10</f>
        <v/>
      </c>
      <c r="Q2224" s="207">
        <f>AVERAGE(P2224:P2225)</f>
        <v/>
      </c>
      <c r="R2224" s="26" t="inlineStr">
        <is>
          <t>VERDADERO</t>
        </is>
      </c>
      <c r="S2224" s="26" t="inlineStr">
        <is>
          <t>FALSO</t>
        </is>
      </c>
      <c r="T2224" s="211" t="n"/>
      <c r="U2224" s="211" t="n"/>
      <c r="V2224" s="290" t="inlineStr">
        <is>
          <t>Plot válido</t>
        </is>
      </c>
    </row>
    <row r="2225" ht="15.75" customHeight="1" s="412">
      <c r="A2225" s="199" t="n">
        <v>4860</v>
      </c>
      <c r="B2225" s="200" t="n">
        <v>244</v>
      </c>
      <c r="C2225" s="246" t="n">
        <v>366</v>
      </c>
      <c r="D2225" s="246" t="n">
        <v>17</v>
      </c>
      <c r="E2225" s="46" t="n">
        <v>43619</v>
      </c>
      <c r="F2225" s="246" t="n">
        <v>5243</v>
      </c>
      <c r="G2225" s="246" t="n">
        <v>8737</v>
      </c>
      <c r="H2225" s="248" t="n">
        <v>7758</v>
      </c>
      <c r="I2225" s="246" t="n"/>
      <c r="J2225" s="47">
        <f>+(((G2225-F2225)-(H2225-F2225))/(H2225-F2225))*100</f>
        <v/>
      </c>
      <c r="K2225" s="270" t="n"/>
      <c r="L2225" s="251" t="n"/>
      <c r="M2225" s="251" t="n"/>
      <c r="N2225" s="295" t="n"/>
      <c r="O2225" s="295" t="n"/>
      <c r="P2225" s="207">
        <f>+(((H2225-F2225)/1000)*1000)/10</f>
        <v/>
      </c>
      <c r="Q2225" s="207" t="n"/>
      <c r="R2225" s="26" t="inlineStr">
        <is>
          <t>FALSO</t>
        </is>
      </c>
      <c r="S2225" s="26" t="inlineStr">
        <is>
          <t>FALSO</t>
        </is>
      </c>
      <c r="T2225" s="211" t="n"/>
      <c r="U2225" s="211" t="n"/>
      <c r="V2225" s="290" t="inlineStr">
        <is>
          <t>Plot válido</t>
        </is>
      </c>
    </row>
    <row r="2226" ht="15.75" customHeight="1" s="412">
      <c r="A2226" s="199" t="n">
        <v>6189</v>
      </c>
      <c r="B2226" s="200" t="n">
        <v>218</v>
      </c>
      <c r="C2226" s="252" t="n">
        <v>366</v>
      </c>
      <c r="D2226" s="252" t="n">
        <v>22</v>
      </c>
      <c r="E2226" s="139" t="n">
        <v>43685</v>
      </c>
      <c r="F2226" s="252" t="n">
        <v>5280</v>
      </c>
      <c r="G2226" s="252" t="n">
        <v>8133</v>
      </c>
      <c r="H2226" s="253" t="n">
        <v>7681</v>
      </c>
      <c r="I2226" s="252" t="n">
        <v>7</v>
      </c>
      <c r="J2226" s="47">
        <f>+(((G2226-F2226)-(H2226-F2226))/(H2226-F2226))*100</f>
        <v/>
      </c>
      <c r="K2226" s="270" t="n"/>
      <c r="L2226" s="250">
        <f>AVERAGE(J2226:J2227)</f>
        <v/>
      </c>
      <c r="M2226" s="250">
        <f>_xlfn.STDEV.S(J2226,J2227)</f>
        <v/>
      </c>
      <c r="N2226" s="295" t="n"/>
      <c r="O2226" s="295" t="n"/>
      <c r="P2226" s="207">
        <f>+(((H2226-F2226)/1000)*1000)/10</f>
        <v/>
      </c>
      <c r="Q2226" s="207">
        <f>AVERAGE(P2226:P2227)</f>
        <v/>
      </c>
      <c r="R2226" s="26" t="inlineStr">
        <is>
          <t>FALSO</t>
        </is>
      </c>
      <c r="S2226" s="26" t="inlineStr">
        <is>
          <t>FALSO</t>
        </is>
      </c>
      <c r="T2226" s="211" t="n"/>
      <c r="U2226" s="211" t="n"/>
      <c r="V2226" s="290" t="inlineStr">
        <is>
          <t>Plot válido</t>
        </is>
      </c>
    </row>
    <row r="2227" ht="15.75" customHeight="1" s="412">
      <c r="A2227" s="199" t="n">
        <v>6190</v>
      </c>
      <c r="B2227" s="200" t="n">
        <v>218</v>
      </c>
      <c r="C2227" s="252" t="n">
        <v>366</v>
      </c>
      <c r="D2227" s="252" t="n">
        <v>22</v>
      </c>
      <c r="E2227" s="139" t="n">
        <v>43685</v>
      </c>
      <c r="F2227" s="252" t="n">
        <v>5280</v>
      </c>
      <c r="G2227" s="252" t="n">
        <v>7961</v>
      </c>
      <c r="H2227" s="253" t="n">
        <v>7553</v>
      </c>
      <c r="I2227" s="252" t="n"/>
      <c r="J2227" s="47">
        <f>+(((G2227-F2227)-(H2227-F2227))/(H2227-F2227))*100</f>
        <v/>
      </c>
      <c r="K2227" s="270" t="n"/>
      <c r="L2227" s="251" t="n"/>
      <c r="M2227" s="251" t="n"/>
      <c r="N2227" s="295" t="n"/>
      <c r="O2227" s="295" t="n"/>
      <c r="P2227" s="207">
        <f>+(((H2227-F2227)/1000)*1000)/10</f>
        <v/>
      </c>
      <c r="Q2227" s="207" t="n"/>
      <c r="R2227" s="26" t="inlineStr">
        <is>
          <t>FALSO</t>
        </is>
      </c>
      <c r="S2227" s="26" t="inlineStr">
        <is>
          <t>FALSO</t>
        </is>
      </c>
      <c r="T2227" s="211" t="n"/>
      <c r="U2227" s="211" t="n"/>
      <c r="V2227" s="290" t="inlineStr">
        <is>
          <t>Plot válido</t>
        </is>
      </c>
    </row>
    <row r="2228" ht="15.75" customHeight="1" s="412">
      <c r="A2228" s="199" t="n">
        <v>3843</v>
      </c>
      <c r="B2228" s="200" t="n">
        <v>265</v>
      </c>
      <c r="C2228" s="246" t="n">
        <v>367</v>
      </c>
      <c r="D2228" s="246" t="n">
        <v>14</v>
      </c>
      <c r="E2228" s="46" t="n">
        <v>43591</v>
      </c>
      <c r="F2228" s="246" t="n">
        <v>5235</v>
      </c>
      <c r="G2228" s="247" t="n">
        <v>7864</v>
      </c>
      <c r="H2228" s="248" t="n">
        <v>7050</v>
      </c>
      <c r="I2228" s="246" t="n">
        <v>2</v>
      </c>
      <c r="J2228" s="47">
        <f>+(((G2228-F2228)-(H2228-F2228))/(H2228-F2228))*100</f>
        <v/>
      </c>
      <c r="K2228" s="270" t="inlineStr">
        <is>
          <t>25/4</t>
        </is>
      </c>
      <c r="L2228" s="250">
        <f>AVERAGE(J2228:J2229)</f>
        <v/>
      </c>
      <c r="M2228" s="250">
        <f>_xlfn.STDEV.S(J2228,J2229)</f>
        <v/>
      </c>
      <c r="N2228" s="295" t="n">
        <v>2</v>
      </c>
      <c r="O2228" s="295" t="n"/>
      <c r="P2228" s="207">
        <f>+(((H2228-F2228)/1000)*1000)/10</f>
        <v/>
      </c>
      <c r="Q2228" s="207">
        <f>AVERAGE(P2228:P2229)</f>
        <v/>
      </c>
      <c r="R2228" s="26" t="inlineStr">
        <is>
          <t>FALSO</t>
        </is>
      </c>
      <c r="S2228" s="26" t="inlineStr">
        <is>
          <t>FALSO</t>
        </is>
      </c>
      <c r="T2228" s="211" t="n"/>
      <c r="U2228" s="211" t="n"/>
      <c r="V2228" s="290" t="inlineStr">
        <is>
          <t>Plot válido</t>
        </is>
      </c>
    </row>
    <row r="2229" ht="15.75" customHeight="1" s="412">
      <c r="A2229" s="199" t="n">
        <v>3844</v>
      </c>
      <c r="B2229" s="200" t="n">
        <v>266</v>
      </c>
      <c r="C2229" s="246" t="n">
        <v>367</v>
      </c>
      <c r="D2229" s="246" t="n">
        <v>14</v>
      </c>
      <c r="E2229" s="46" t="n">
        <v>43591</v>
      </c>
      <c r="F2229" s="246" t="n">
        <v>5209</v>
      </c>
      <c r="G2229" s="247" t="n">
        <v>7911</v>
      </c>
      <c r="H2229" s="248" t="n">
        <v>7071</v>
      </c>
      <c r="I2229" s="246" t="n"/>
      <c r="J2229" s="47">
        <f>+(((G2229-F2229)-(H2229-F2229))/(H2229-F2229))*100</f>
        <v/>
      </c>
      <c r="K2229" s="270" t="n"/>
      <c r="L2229" s="251" t="n"/>
      <c r="M2229" s="251" t="n"/>
      <c r="N2229" s="295" t="n"/>
      <c r="O2229" s="295" t="n"/>
      <c r="P2229" s="207">
        <f>+(((H2229-F2229)/1000)*1000)/10</f>
        <v/>
      </c>
      <c r="Q2229" s="207" t="n"/>
      <c r="R2229" s="26" t="inlineStr">
        <is>
          <t>FALSO</t>
        </is>
      </c>
      <c r="S2229" s="26" t="inlineStr">
        <is>
          <t>FALSO</t>
        </is>
      </c>
      <c r="T2229" s="211" t="n"/>
      <c r="U2229" s="211" t="n"/>
      <c r="V2229" s="290" t="inlineStr">
        <is>
          <t>Plot válido</t>
        </is>
      </c>
    </row>
    <row r="2230" ht="15.75" customHeight="1" s="412">
      <c r="A2230" s="199" t="n">
        <v>4499</v>
      </c>
      <c r="B2230" s="200" t="n">
        <v>205</v>
      </c>
      <c r="C2230" s="246" t="n">
        <v>367</v>
      </c>
      <c r="D2230" s="246" t="n">
        <v>16</v>
      </c>
      <c r="E2230" s="46" t="n">
        <v>43607</v>
      </c>
      <c r="F2230" s="246" t="n">
        <v>5204</v>
      </c>
      <c r="G2230" s="246" t="n">
        <v>8339</v>
      </c>
      <c r="H2230" s="248" t="n">
        <v>7578</v>
      </c>
      <c r="I2230" s="246" t="n">
        <v>2</v>
      </c>
      <c r="J2230" s="47">
        <f>+(((G2230-F2230)-(H2230-F2230))/(H2230-F2230))*100</f>
        <v/>
      </c>
      <c r="K2230" s="270" t="n"/>
      <c r="L2230" s="250">
        <f>AVERAGE(J2230:J2231)</f>
        <v/>
      </c>
      <c r="M2230" s="250">
        <f>_xlfn.STDEV.S(J2230,J2231)</f>
        <v/>
      </c>
      <c r="N2230" s="295" t="n"/>
      <c r="O2230" s="295" t="n"/>
      <c r="P2230" s="207">
        <f>+(((H2230-F2230)/1000)*1000)/10</f>
        <v/>
      </c>
      <c r="Q2230" s="207">
        <f>AVERAGE(P2230:P2231)</f>
        <v/>
      </c>
      <c r="R2230" s="26" t="inlineStr">
        <is>
          <t>VERDADERO</t>
        </is>
      </c>
      <c r="S2230" s="26" t="inlineStr">
        <is>
          <t>FALSO</t>
        </is>
      </c>
      <c r="T2230" s="211" t="n"/>
      <c r="U2230" s="211" t="n"/>
      <c r="V2230" s="290" t="inlineStr">
        <is>
          <t>Plot válido</t>
        </is>
      </c>
    </row>
    <row r="2231" ht="15.75" customHeight="1" s="412">
      <c r="A2231" s="199" t="n">
        <v>4500</v>
      </c>
      <c r="B2231" s="200" t="n">
        <v>206</v>
      </c>
      <c r="C2231" s="246" t="n">
        <v>367</v>
      </c>
      <c r="D2231" s="246" t="n">
        <v>16</v>
      </c>
      <c r="E2231" s="46" t="n">
        <v>43607</v>
      </c>
      <c r="F2231" s="246" t="n">
        <v>5233</v>
      </c>
      <c r="G2231" s="246" t="n">
        <v>8376</v>
      </c>
      <c r="H2231" s="248" t="n">
        <v>7614</v>
      </c>
      <c r="I2231" s="246" t="n"/>
      <c r="J2231" s="47">
        <f>+(((G2231-F2231)-(H2231-F2231))/(H2231-F2231))*100</f>
        <v/>
      </c>
      <c r="K2231" s="270" t="n"/>
      <c r="L2231" s="251" t="n"/>
      <c r="M2231" s="251" t="n"/>
      <c r="N2231" s="295" t="n"/>
      <c r="O2231" s="295" t="n"/>
      <c r="P2231" s="207">
        <f>+(((H2231-F2231)/1000)*1000)/10</f>
        <v/>
      </c>
      <c r="Q2231" s="207" t="n"/>
      <c r="R2231" s="26" t="inlineStr">
        <is>
          <t>FALSO</t>
        </is>
      </c>
      <c r="S2231" s="26" t="inlineStr">
        <is>
          <t>FALSO</t>
        </is>
      </c>
      <c r="T2231" s="211" t="n"/>
      <c r="U2231" s="211" t="n"/>
      <c r="V2231" s="290" t="inlineStr">
        <is>
          <t>Plot válido</t>
        </is>
      </c>
    </row>
    <row r="2232" ht="15.75" customHeight="1" s="412">
      <c r="A2232" s="199" t="n">
        <v>5145</v>
      </c>
      <c r="B2232" s="200" t="n">
        <v>205</v>
      </c>
      <c r="C2232" s="246" t="n">
        <v>367</v>
      </c>
      <c r="D2232" s="246" t="n">
        <v>18</v>
      </c>
      <c r="E2232" s="46" t="n">
        <v>43626</v>
      </c>
      <c r="F2232" s="246" t="n">
        <v>5204</v>
      </c>
      <c r="G2232" s="246" t="n">
        <v>7859</v>
      </c>
      <c r="H2232" s="248" t="n">
        <v>7332</v>
      </c>
      <c r="I2232" s="246" t="n">
        <v>5</v>
      </c>
      <c r="J2232" s="47">
        <f>+(((G2232-F2232)-(H2232-F2232))/(H2232-F2232))*100</f>
        <v/>
      </c>
      <c r="K2232" s="270" t="n"/>
      <c r="L2232" s="250">
        <f>AVERAGE(J2232:J2233)</f>
        <v/>
      </c>
      <c r="M2232" s="250">
        <f>_xlfn.STDEV.S(J2232,J2233)</f>
        <v/>
      </c>
      <c r="N2232" s="295" t="n"/>
      <c r="O2232" s="295" t="n"/>
      <c r="P2232" s="207">
        <f>+(((H2232-F2232)/1000)*1000)/10</f>
        <v/>
      </c>
      <c r="Q2232" s="207">
        <f>AVERAGE(P2232:P2233)</f>
        <v/>
      </c>
      <c r="R2232" s="26" t="inlineStr">
        <is>
          <t>FALSO</t>
        </is>
      </c>
      <c r="S2232" s="26" t="inlineStr">
        <is>
          <t>FALSO</t>
        </is>
      </c>
      <c r="T2232" s="211" t="n"/>
      <c r="U2232" s="211" t="n"/>
      <c r="V2232" s="290" t="inlineStr">
        <is>
          <t>Plot válido</t>
        </is>
      </c>
    </row>
    <row r="2233" ht="15.75" customHeight="1" s="412">
      <c r="A2233" s="199" t="n">
        <v>5146</v>
      </c>
      <c r="B2233" s="200" t="n">
        <v>206</v>
      </c>
      <c r="C2233" s="246" t="n">
        <v>367</v>
      </c>
      <c r="D2233" s="246" t="n">
        <v>18</v>
      </c>
      <c r="E2233" s="46" t="n">
        <v>43626</v>
      </c>
      <c r="F2233" s="246" t="n">
        <v>5233</v>
      </c>
      <c r="G2233" s="246" t="n">
        <v>7747</v>
      </c>
      <c r="H2233" s="248" t="n">
        <v>7258</v>
      </c>
      <c r="I2233" s="246" t="n"/>
      <c r="J2233" s="47">
        <f>+(((G2233-F2233)-(H2233-F2233))/(H2233-F2233))*100</f>
        <v/>
      </c>
      <c r="K2233" s="270" t="n"/>
      <c r="L2233" s="251" t="n"/>
      <c r="M2233" s="251" t="n"/>
      <c r="N2233" s="295" t="n"/>
      <c r="O2233" s="295" t="n"/>
      <c r="P2233" s="207">
        <f>+(((H2233-F2233)/1000)*1000)/10</f>
        <v/>
      </c>
      <c r="Q2233" s="207" t="n"/>
      <c r="R2233" s="26" t="inlineStr">
        <is>
          <t>FALSO</t>
        </is>
      </c>
      <c r="S2233" s="26" t="inlineStr">
        <is>
          <t>FALSO</t>
        </is>
      </c>
      <c r="T2233" s="211" t="n"/>
      <c r="U2233" s="211" t="n"/>
      <c r="V2233" s="290" t="inlineStr">
        <is>
          <t>Plot válido</t>
        </is>
      </c>
    </row>
    <row r="2234" ht="15.75" customHeight="1" s="412">
      <c r="A2234" s="199" t="n">
        <v>5681</v>
      </c>
      <c r="B2234" s="200" t="n">
        <v>125</v>
      </c>
      <c r="C2234" s="252" t="n">
        <v>367</v>
      </c>
      <c r="D2234" s="252" t="n">
        <v>21</v>
      </c>
      <c r="E2234" s="139" t="n">
        <v>43657</v>
      </c>
      <c r="F2234" s="252" t="n">
        <v>5217</v>
      </c>
      <c r="G2234" s="252" t="n">
        <v>7698</v>
      </c>
      <c r="H2234" s="253" t="n">
        <v>7258</v>
      </c>
      <c r="I2234" s="252" t="n">
        <v>5</v>
      </c>
      <c r="J2234" s="47">
        <f>+(((G2234-F2234)-(H2234-F2234))/(H2234-F2234))*100</f>
        <v/>
      </c>
      <c r="K2234" s="270" t="n"/>
      <c r="L2234" s="250">
        <f>AVERAGE(J2234:J2235)</f>
        <v/>
      </c>
      <c r="M2234" s="250">
        <f>_xlfn.STDEV.S(J2234,J2235)</f>
        <v/>
      </c>
      <c r="N2234" s="295" t="n"/>
      <c r="O2234" s="295" t="n"/>
      <c r="P2234" s="207">
        <f>+(((H2234-F2234)/1000)*1000)/10</f>
        <v/>
      </c>
      <c r="Q2234" s="207">
        <f>AVERAGE(P2234:P2235)</f>
        <v/>
      </c>
      <c r="R2234" s="26" t="inlineStr">
        <is>
          <t>FALSO</t>
        </is>
      </c>
      <c r="S2234" s="26" t="inlineStr">
        <is>
          <t>FALSO</t>
        </is>
      </c>
      <c r="T2234" s="211" t="n"/>
      <c r="U2234" s="211" t="n"/>
      <c r="V2234" s="290" t="inlineStr">
        <is>
          <t>Plot válido</t>
        </is>
      </c>
    </row>
    <row r="2235" ht="15.75" customHeight="1" s="412">
      <c r="A2235" s="199" t="n">
        <v>5682</v>
      </c>
      <c r="B2235" s="200" t="n">
        <v>126</v>
      </c>
      <c r="C2235" s="252" t="n">
        <v>367</v>
      </c>
      <c r="D2235" s="252" t="n">
        <v>21</v>
      </c>
      <c r="E2235" s="139" t="n">
        <v>43657</v>
      </c>
      <c r="F2235" s="252" t="n">
        <v>5232</v>
      </c>
      <c r="G2235" s="252" t="n">
        <v>7820</v>
      </c>
      <c r="H2235" s="253" t="n">
        <v>7374</v>
      </c>
      <c r="I2235" s="252" t="n"/>
      <c r="J2235" s="47">
        <f>+(((G2235-F2235)-(H2235-F2235))/(H2235-F2235))*100</f>
        <v/>
      </c>
      <c r="K2235" s="270" t="n"/>
      <c r="L2235" s="251" t="n"/>
      <c r="M2235" s="251" t="n"/>
      <c r="N2235" s="295" t="n"/>
      <c r="O2235" s="295" t="n"/>
      <c r="P2235" s="207">
        <f>+(((H2235-F2235)/1000)*1000)/10</f>
        <v/>
      </c>
      <c r="Q2235" s="207" t="n"/>
      <c r="R2235" s="26" t="inlineStr">
        <is>
          <t>FALSO</t>
        </is>
      </c>
      <c r="S2235" s="26" t="inlineStr">
        <is>
          <t>FALSO</t>
        </is>
      </c>
      <c r="T2235" s="211" t="n"/>
      <c r="U2235" s="211" t="n"/>
      <c r="V2235" s="290" t="inlineStr">
        <is>
          <t>Plot válido</t>
        </is>
      </c>
    </row>
    <row r="2236" ht="15.75" customHeight="1" s="412">
      <c r="A2236" s="199" t="n">
        <v>6191</v>
      </c>
      <c r="B2236" s="200" t="n">
        <v>219</v>
      </c>
      <c r="C2236" s="252" t="n">
        <v>367</v>
      </c>
      <c r="D2236" s="252" t="n">
        <v>22</v>
      </c>
      <c r="E2236" s="139" t="n">
        <v>43685</v>
      </c>
      <c r="F2236" s="252" t="n">
        <v>5215</v>
      </c>
      <c r="G2236" s="252" t="n">
        <v>7932</v>
      </c>
      <c r="H2236" s="253" t="n">
        <v>7501</v>
      </c>
      <c r="I2236" s="252" t="n">
        <v>6</v>
      </c>
      <c r="J2236" s="47">
        <f>+(((G2236-F2236)-(H2236-F2236))/(H2236-F2236))*100</f>
        <v/>
      </c>
      <c r="K2236" s="270" t="n"/>
      <c r="L2236" s="250">
        <f>AVERAGE(J2236:J2237)</f>
        <v/>
      </c>
      <c r="M2236" s="250">
        <f>_xlfn.STDEV.S(J2236,J2237)</f>
        <v/>
      </c>
      <c r="N2236" s="295" t="n"/>
      <c r="O2236" s="295" t="n"/>
      <c r="P2236" s="207">
        <f>+(((H2236-F2236)/1000)*1000)/10</f>
        <v/>
      </c>
      <c r="Q2236" s="207">
        <f>AVERAGE(P2236:P2237)</f>
        <v/>
      </c>
      <c r="R2236" s="26" t="inlineStr">
        <is>
          <t>FALSO</t>
        </is>
      </c>
      <c r="S2236" s="26" t="inlineStr">
        <is>
          <t>FALSO</t>
        </is>
      </c>
      <c r="T2236" s="211" t="n"/>
      <c r="U2236" s="211" t="n"/>
      <c r="V2236" s="290" t="inlineStr">
        <is>
          <t>Plot válido</t>
        </is>
      </c>
    </row>
    <row r="2237" ht="15.75" customHeight="1" s="412">
      <c r="A2237" s="199" t="n">
        <v>6192</v>
      </c>
      <c r="B2237" s="200" t="n">
        <v>219</v>
      </c>
      <c r="C2237" s="252" t="n">
        <v>367</v>
      </c>
      <c r="D2237" s="252" t="n">
        <v>22</v>
      </c>
      <c r="E2237" s="139" t="n">
        <v>43685</v>
      </c>
      <c r="F2237" s="252" t="n">
        <v>5215</v>
      </c>
      <c r="G2237" s="252" t="n">
        <v>8004</v>
      </c>
      <c r="H2237" s="253" t="n">
        <v>7582</v>
      </c>
      <c r="I2237" s="252" t="n"/>
      <c r="J2237" s="47">
        <f>+(((G2237-F2237)-(H2237-F2237))/(H2237-F2237))*100</f>
        <v/>
      </c>
      <c r="K2237" s="270" t="n"/>
      <c r="L2237" s="251" t="n"/>
      <c r="M2237" s="251" t="n"/>
      <c r="N2237" s="295" t="n"/>
      <c r="O2237" s="295" t="n"/>
      <c r="P2237" s="207">
        <f>+(((H2237-F2237)/1000)*1000)/10</f>
        <v/>
      </c>
      <c r="Q2237" s="207" t="n"/>
      <c r="R2237" s="26" t="inlineStr">
        <is>
          <t>FALSO</t>
        </is>
      </c>
      <c r="S2237" s="26" t="inlineStr">
        <is>
          <t>FALSO</t>
        </is>
      </c>
      <c r="T2237" s="211" t="n"/>
      <c r="U2237" s="211" t="n"/>
      <c r="V2237" s="290" t="inlineStr">
        <is>
          <t>Plot válido</t>
        </is>
      </c>
    </row>
    <row r="2238" ht="15.75" customHeight="1" s="412">
      <c r="A2238" s="199" t="n">
        <v>3497</v>
      </c>
      <c r="B2238" s="200" t="n">
        <v>253</v>
      </c>
      <c r="C2238" s="255" t="n">
        <v>368</v>
      </c>
      <c r="D2238" s="255" t="n">
        <v>13</v>
      </c>
      <c r="E2238" s="58" t="n">
        <v>43587</v>
      </c>
      <c r="F2238" s="255" t="n">
        <v>5257</v>
      </c>
      <c r="G2238" s="255" t="n">
        <v>7586</v>
      </c>
      <c r="H2238" s="256" t="n">
        <v>7028</v>
      </c>
      <c r="I2238" s="255" t="n">
        <v>1</v>
      </c>
      <c r="J2238" s="59">
        <f>+(((G2238-F2238)-(H2238-F2238))/(H2238-F2238))*100</f>
        <v/>
      </c>
      <c r="K2238" s="271" t="inlineStr">
        <is>
          <t>MF</t>
        </is>
      </c>
      <c r="L2238" s="258">
        <f>AVERAGE(J2238:J2239)</f>
        <v/>
      </c>
      <c r="M2238" s="258">
        <f>_xlfn.STDEV.S(J2238,J2239)</f>
        <v/>
      </c>
      <c r="N2238" s="295" t="n">
        <v>1</v>
      </c>
      <c r="O2238" s="295" t="n"/>
      <c r="P2238" s="207">
        <f>+(((H2238-F2238)/1000)*1000)/10</f>
        <v/>
      </c>
      <c r="Q2238" s="207">
        <f>AVERAGE(P2238:P2239)</f>
        <v/>
      </c>
      <c r="R2238" s="26" t="inlineStr">
        <is>
          <t>FALSO</t>
        </is>
      </c>
      <c r="S2238" s="26" t="inlineStr">
        <is>
          <t>FALSO</t>
        </is>
      </c>
      <c r="T2238" s="211" t="n"/>
      <c r="U2238" s="211" t="n"/>
      <c r="V2238" s="290" t="inlineStr">
        <is>
          <t>Plot válido</t>
        </is>
      </c>
    </row>
    <row r="2239" ht="15.75" customHeight="1" s="412">
      <c r="A2239" s="199" t="n">
        <v>3498</v>
      </c>
      <c r="B2239" s="200" t="n">
        <v>254</v>
      </c>
      <c r="C2239" s="255" t="n">
        <v>368</v>
      </c>
      <c r="D2239" s="255" t="n">
        <v>13</v>
      </c>
      <c r="E2239" s="58" t="n">
        <v>43587</v>
      </c>
      <c r="F2239" s="255" t="n">
        <v>5257</v>
      </c>
      <c r="G2239" s="255" t="n">
        <v>7712</v>
      </c>
      <c r="H2239" s="256" t="n">
        <v>7121</v>
      </c>
      <c r="I2239" s="255" t="n"/>
      <c r="J2239" s="59">
        <f>+(((G2239-F2239)-(H2239-F2239))/(H2239-F2239))*100</f>
        <v/>
      </c>
      <c r="K2239" s="271" t="n"/>
      <c r="L2239" s="259" t="n"/>
      <c r="M2239" s="259" t="n"/>
      <c r="N2239" s="295" t="n"/>
      <c r="O2239" s="295" t="n"/>
      <c r="P2239" s="207">
        <f>+(((H2239-F2239)/1000)*1000)/10</f>
        <v/>
      </c>
      <c r="Q2239" s="207" t="n"/>
      <c r="R2239" s="26" t="inlineStr">
        <is>
          <t>FALSO</t>
        </is>
      </c>
      <c r="S2239" s="26" t="inlineStr">
        <is>
          <t>FALSO</t>
        </is>
      </c>
      <c r="T2239" s="211" t="n"/>
      <c r="U2239" s="211" t="n"/>
      <c r="V2239" s="290" t="inlineStr">
        <is>
          <t>Plot válido</t>
        </is>
      </c>
    </row>
    <row r="2240" ht="15.75" customHeight="1" s="412">
      <c r="A2240" s="199" t="n">
        <v>4215</v>
      </c>
      <c r="B2240" s="200" t="n">
        <v>245</v>
      </c>
      <c r="C2240" s="255" t="n">
        <v>368</v>
      </c>
      <c r="D2240" s="255" t="n">
        <v>15</v>
      </c>
      <c r="E2240" s="58" t="n">
        <v>43599</v>
      </c>
      <c r="F2240" s="255" t="n">
        <v>5235</v>
      </c>
      <c r="G2240" s="255" t="n">
        <v>6916</v>
      </c>
      <c r="H2240" s="256" t="n">
        <v>6555</v>
      </c>
      <c r="I2240" s="255" t="n"/>
      <c r="J2240" s="59">
        <f>+(((G2240-F2240)-(H2240-F2240))/(H2240-F2240))*100</f>
        <v/>
      </c>
      <c r="K2240" s="259" t="n"/>
      <c r="L2240" s="258">
        <f>AVERAGE(J2240:J2241)</f>
        <v/>
      </c>
      <c r="M2240" s="258">
        <f>_xlfn.STDEV.S(J2240,J2241)</f>
        <v/>
      </c>
      <c r="N2240" s="295" t="n"/>
      <c r="O2240" s="295" t="n"/>
      <c r="P2240" s="207">
        <f>+(((H2240-F2240)/1000)*1000)/10</f>
        <v/>
      </c>
      <c r="Q2240" s="207">
        <f>AVERAGE(P2240:P2241)</f>
        <v/>
      </c>
      <c r="R2240" s="26" t="inlineStr">
        <is>
          <t>FALSO</t>
        </is>
      </c>
      <c r="S2240" s="26" t="inlineStr">
        <is>
          <t>FALSO</t>
        </is>
      </c>
      <c r="T2240" s="211" t="n"/>
      <c r="U2240" s="211" t="n"/>
      <c r="V2240" s="290" t="inlineStr">
        <is>
          <t>Plot válido</t>
        </is>
      </c>
    </row>
    <row r="2241" ht="15.75" customHeight="1" s="412">
      <c r="A2241" s="199" t="n">
        <v>4216</v>
      </c>
      <c r="B2241" s="200" t="n">
        <v>246</v>
      </c>
      <c r="C2241" s="255" t="n">
        <v>368</v>
      </c>
      <c r="D2241" s="255" t="n">
        <v>15</v>
      </c>
      <c r="E2241" s="58" t="n">
        <v>43599</v>
      </c>
      <c r="F2241" s="255" t="n">
        <v>5309</v>
      </c>
      <c r="G2241" s="255" t="n">
        <v>6910</v>
      </c>
      <c r="H2241" s="256" t="n">
        <v>6568</v>
      </c>
      <c r="I2241" s="255" t="n"/>
      <c r="J2241" s="59">
        <f>+(((G2241-F2241)-(H2241-F2241))/(H2241-F2241))*100</f>
        <v/>
      </c>
      <c r="K2241" s="259" t="n"/>
      <c r="L2241" s="259" t="n"/>
      <c r="M2241" s="259" t="n"/>
      <c r="N2241" s="295" t="n"/>
      <c r="O2241" s="295" t="n"/>
      <c r="P2241" s="207">
        <f>+(((H2241-F2241)/1000)*1000)/10</f>
        <v/>
      </c>
      <c r="Q2241" s="207" t="n"/>
      <c r="R2241" s="26" t="inlineStr">
        <is>
          <t>FALSO</t>
        </is>
      </c>
      <c r="S2241" s="26" t="inlineStr">
        <is>
          <t>FALSO</t>
        </is>
      </c>
      <c r="T2241" s="211" t="n"/>
      <c r="U2241" s="211" t="n"/>
      <c r="V2241" s="290" t="inlineStr">
        <is>
          <t>Plot válido</t>
        </is>
      </c>
    </row>
    <row r="2242" ht="15.75" customHeight="1" s="412">
      <c r="A2242" s="199" t="n">
        <v>4861</v>
      </c>
      <c r="B2242" s="200" t="n">
        <v>245</v>
      </c>
      <c r="C2242" s="255" t="n">
        <v>368</v>
      </c>
      <c r="D2242" s="255" t="n">
        <v>17</v>
      </c>
      <c r="E2242" s="58" t="n">
        <v>43619</v>
      </c>
      <c r="F2242" s="255" t="n">
        <v>5235</v>
      </c>
      <c r="G2242" s="255" t="n">
        <v>7166</v>
      </c>
      <c r="H2242" s="256" t="n">
        <v>6826</v>
      </c>
      <c r="I2242" s="255" t="n"/>
      <c r="J2242" s="59">
        <f>+(((G2242-F2242)-(H2242-F2242))/(H2242-F2242))*100</f>
        <v/>
      </c>
      <c r="K2242" s="271" t="n"/>
      <c r="L2242" s="258">
        <f>AVERAGE(J2242:J2243)</f>
        <v/>
      </c>
      <c r="M2242" s="258">
        <f>_xlfn.STDEV.S(J2242,J2243)</f>
        <v/>
      </c>
      <c r="N2242" s="295" t="n"/>
      <c r="O2242" s="295" t="n"/>
      <c r="P2242" s="207">
        <f>+(((H2242-F2242)/1000)*1000)/10</f>
        <v/>
      </c>
      <c r="Q2242" s="207">
        <f>AVERAGE(P2242:P2243)</f>
        <v/>
      </c>
      <c r="R2242" s="26" t="inlineStr">
        <is>
          <t>FALSO</t>
        </is>
      </c>
      <c r="S2242" s="26" t="inlineStr">
        <is>
          <t>FALSO</t>
        </is>
      </c>
      <c r="T2242" s="211" t="n"/>
      <c r="U2242" s="211" t="n"/>
      <c r="V2242" s="290" t="inlineStr">
        <is>
          <t>Plot válido</t>
        </is>
      </c>
    </row>
    <row r="2243" ht="15.75" customHeight="1" s="412">
      <c r="A2243" s="199" t="n">
        <v>4862</v>
      </c>
      <c r="B2243" s="200" t="n">
        <v>246</v>
      </c>
      <c r="C2243" s="255" t="n">
        <v>368</v>
      </c>
      <c r="D2243" s="255" t="n">
        <v>17</v>
      </c>
      <c r="E2243" s="58" t="n">
        <v>43619</v>
      </c>
      <c r="F2243" s="255" t="n">
        <v>5309</v>
      </c>
      <c r="G2243" s="255" t="n">
        <v>7377</v>
      </c>
      <c r="H2243" s="256" t="n">
        <v>7015</v>
      </c>
      <c r="I2243" s="255" t="n"/>
      <c r="J2243" s="59">
        <f>+(((G2243-F2243)-(H2243-F2243))/(H2243-F2243))*100</f>
        <v/>
      </c>
      <c r="K2243" s="271" t="n"/>
      <c r="L2243" s="259" t="n"/>
      <c r="M2243" s="259" t="n"/>
      <c r="N2243" s="295" t="n"/>
      <c r="O2243" s="295" t="n"/>
      <c r="P2243" s="207">
        <f>+(((H2243-F2243)/1000)*1000)/10</f>
        <v/>
      </c>
      <c r="Q2243" s="207" t="n"/>
      <c r="R2243" s="26" t="inlineStr">
        <is>
          <t>FALSO</t>
        </is>
      </c>
      <c r="S2243" s="26" t="inlineStr">
        <is>
          <t>FALSO</t>
        </is>
      </c>
      <c r="T2243" s="211" t="n"/>
      <c r="U2243" s="211" t="n"/>
      <c r="V2243" s="290" t="inlineStr">
        <is>
          <t>Plot válido</t>
        </is>
      </c>
    </row>
    <row r="2244" ht="15.75" customHeight="1" s="412">
      <c r="A2244" s="199" t="n">
        <v>5441</v>
      </c>
      <c r="B2244" s="200" t="n">
        <v>179</v>
      </c>
      <c r="C2244" s="252" t="n">
        <v>368</v>
      </c>
      <c r="D2244" s="252" t="n">
        <v>19</v>
      </c>
      <c r="E2244" s="139" t="n">
        <v>43637</v>
      </c>
      <c r="F2244" s="252" t="n">
        <v>5180</v>
      </c>
      <c r="G2244" s="252" t="n">
        <v>6884</v>
      </c>
      <c r="H2244" s="253" t="n">
        <v>6541</v>
      </c>
      <c r="I2244" s="252" t="n">
        <v>11</v>
      </c>
      <c r="J2244" s="261">
        <f>+(((G2244-F2244)-(H2244-F2244))/(H2244-F2244))*100</f>
        <v/>
      </c>
      <c r="K2244" s="273" t="n"/>
      <c r="L2244" s="263">
        <f>AVERAGE(J2244:J2245)</f>
        <v/>
      </c>
      <c r="M2244" s="263">
        <f>_xlfn.STDEV.S(J2244,J2245)</f>
        <v/>
      </c>
      <c r="N2244" s="295" t="n"/>
      <c r="O2244" s="295" t="n"/>
      <c r="P2244" s="207">
        <f>+(((H2244-F2244)/1000)*1000)/10</f>
        <v/>
      </c>
      <c r="Q2244" s="207">
        <f>AVERAGE(P2244:P2245)</f>
        <v/>
      </c>
      <c r="R2244" s="26" t="inlineStr">
        <is>
          <t>FALSO</t>
        </is>
      </c>
      <c r="S2244" s="26" t="inlineStr">
        <is>
          <t>FALSO</t>
        </is>
      </c>
      <c r="T2244" s="211" t="n"/>
      <c r="U2244" s="211" t="n"/>
      <c r="V2244" s="290" t="inlineStr">
        <is>
          <t>Plot válido</t>
        </is>
      </c>
    </row>
    <row r="2245" hidden="1" ht="15.75" customHeight="1" s="412">
      <c r="A2245" s="199" t="n">
        <v>5442</v>
      </c>
      <c r="B2245" s="200" t="n">
        <v>180</v>
      </c>
      <c r="C2245" s="252" t="n">
        <v>368</v>
      </c>
      <c r="D2245" s="252" t="n">
        <v>19</v>
      </c>
      <c r="E2245" s="139" t="n">
        <v>43637</v>
      </c>
      <c r="F2245" s="252" t="n">
        <v>5282</v>
      </c>
      <c r="G2245" s="252" t="n">
        <v>6934</v>
      </c>
      <c r="H2245" s="253" t="n">
        <v>6599</v>
      </c>
      <c r="I2245" s="252" t="n"/>
      <c r="J2245" s="261">
        <f>+(((G2245-F2245)-(H2245-F2245))/(H2245-F2245))*100</f>
        <v/>
      </c>
      <c r="K2245" s="273" t="n"/>
      <c r="L2245" s="207" t="n"/>
      <c r="M2245" s="207" t="n"/>
      <c r="N2245" s="295" t="n"/>
      <c r="O2245" s="295" t="n"/>
      <c r="P2245" s="207">
        <f>+(((H2245-F2245)/1000)*1000)/10</f>
        <v/>
      </c>
      <c r="Q2245" s="207" t="n"/>
      <c r="R2245" s="26" t="inlineStr">
        <is>
          <t>FALSO</t>
        </is>
      </c>
      <c r="S2245" s="26" t="inlineStr">
        <is>
          <t>FALSO</t>
        </is>
      </c>
      <c r="T2245" s="211" t="n"/>
      <c r="U2245" s="211" t="n"/>
      <c r="V2245" s="290" t="inlineStr">
        <is>
          <t>Se descarta</t>
        </is>
      </c>
    </row>
    <row r="2246" hidden="1" ht="15.75" customHeight="1" s="412">
      <c r="A2246" s="199" t="n">
        <v>6193</v>
      </c>
      <c r="B2246" s="200" t="n">
        <v>220</v>
      </c>
      <c r="C2246" s="252" t="n">
        <v>368</v>
      </c>
      <c r="D2246" s="252" t="n">
        <v>22</v>
      </c>
      <c r="E2246" s="139" t="n">
        <v>43685</v>
      </c>
      <c r="F2246" s="252" t="n">
        <v>5178</v>
      </c>
      <c r="G2246" s="252" t="n">
        <v>6956</v>
      </c>
      <c r="H2246" s="253" t="n">
        <v>6682</v>
      </c>
      <c r="I2246" s="252" t="n">
        <v>11</v>
      </c>
      <c r="J2246" s="47">
        <f>+(((G2246-F2246)-(H2246-F2246))/(H2246-F2246))*100</f>
        <v/>
      </c>
      <c r="K2246" s="270" t="n"/>
      <c r="L2246" s="250">
        <f>AVERAGE(J2246:J2247)</f>
        <v/>
      </c>
      <c r="M2246" s="250">
        <f>_xlfn.STDEV.S(J2246,J2247)</f>
        <v/>
      </c>
      <c r="N2246" s="295" t="n"/>
      <c r="O2246" s="295" t="n"/>
      <c r="P2246" s="207">
        <f>+(((H2246-F2246)/1000)*1000)/10</f>
        <v/>
      </c>
      <c r="Q2246" s="207">
        <f>AVERAGE(P2246:P2247)</f>
        <v/>
      </c>
      <c r="R2246" s="26" t="inlineStr">
        <is>
          <t>FALSO</t>
        </is>
      </c>
      <c r="S2246" s="26" t="inlineStr">
        <is>
          <t>FALSO</t>
        </is>
      </c>
      <c r="T2246" s="211" t="n"/>
      <c r="U2246" s="211" t="n"/>
      <c r="V2246" s="290" t="inlineStr">
        <is>
          <t>Se descarta</t>
        </is>
      </c>
    </row>
    <row r="2247" hidden="1" ht="15.75" customHeight="1" s="412">
      <c r="A2247" s="199" t="n">
        <v>6194</v>
      </c>
      <c r="B2247" s="200" t="n">
        <v>220</v>
      </c>
      <c r="C2247" s="252" t="n">
        <v>368</v>
      </c>
      <c r="D2247" s="252" t="n">
        <v>22</v>
      </c>
      <c r="E2247" s="139" t="n">
        <v>43685</v>
      </c>
      <c r="F2247" s="252" t="n">
        <v>5178</v>
      </c>
      <c r="G2247" s="252" t="n">
        <v>6965</v>
      </c>
      <c r="H2247" s="253" t="n">
        <v>6701</v>
      </c>
      <c r="I2247" s="252" t="n"/>
      <c r="J2247" s="47">
        <f>+(((G2247-F2247)-(H2247-F2247))/(H2247-F2247))*100</f>
        <v/>
      </c>
      <c r="K2247" s="270" t="n"/>
      <c r="L2247" s="251" t="n"/>
      <c r="M2247" s="251" t="n"/>
      <c r="N2247" s="295" t="n"/>
      <c r="O2247" s="295" t="n"/>
      <c r="P2247" s="207">
        <f>+(((H2247-F2247)/1000)*1000)/10</f>
        <v/>
      </c>
      <c r="Q2247" s="207" t="n"/>
      <c r="R2247" s="26" t="inlineStr">
        <is>
          <t>FALSO</t>
        </is>
      </c>
      <c r="S2247" s="26" t="inlineStr">
        <is>
          <t>FALSO</t>
        </is>
      </c>
      <c r="T2247" s="211" t="n"/>
      <c r="U2247" s="211" t="n"/>
      <c r="V2247" s="290" t="inlineStr">
        <is>
          <t>Se descarta</t>
        </is>
      </c>
    </row>
    <row r="2248" hidden="1" ht="15.75" customHeight="1" s="412">
      <c r="A2248" s="199" t="n">
        <v>3845</v>
      </c>
      <c r="B2248" s="200" t="n">
        <v>267</v>
      </c>
      <c r="C2248" s="246" t="n">
        <v>369</v>
      </c>
      <c r="D2248" s="246" t="n">
        <v>14</v>
      </c>
      <c r="E2248" s="46" t="n">
        <v>43591</v>
      </c>
      <c r="F2248" s="246" t="n">
        <v>5263</v>
      </c>
      <c r="G2248" s="247" t="n">
        <v>8855</v>
      </c>
      <c r="H2248" s="248" t="n">
        <v>7667</v>
      </c>
      <c r="I2248" s="246" t="n">
        <v>2</v>
      </c>
      <c r="J2248" s="47">
        <f>+(((G2248-F2248)-(H2248-F2248))/(H2248-F2248))*100</f>
        <v/>
      </c>
      <c r="K2248" s="270" t="inlineStr">
        <is>
          <t>1/2</t>
        </is>
      </c>
      <c r="L2248" s="250">
        <f>AVERAGE(J2248:J2249)</f>
        <v/>
      </c>
      <c r="M2248" s="250">
        <f>_xlfn.STDEV.S(J2248,J2249)</f>
        <v/>
      </c>
      <c r="N2248" s="295" t="n">
        <v>2</v>
      </c>
      <c r="O2248" s="295" t="n"/>
      <c r="P2248" s="207">
        <f>+(((H2248-F2248)/1000)*1000)/10</f>
        <v/>
      </c>
      <c r="Q2248" s="207">
        <f>AVERAGE(P2248:P2249)</f>
        <v/>
      </c>
      <c r="R2248" s="26" t="inlineStr">
        <is>
          <t>FALSO</t>
        </is>
      </c>
      <c r="S2248" s="26" t="inlineStr">
        <is>
          <t>FALSO</t>
        </is>
      </c>
      <c r="T2248" s="211" t="n"/>
      <c r="U2248" s="211" t="n"/>
      <c r="V2248" s="290" t="inlineStr">
        <is>
          <t>Se descarta</t>
        </is>
      </c>
    </row>
    <row r="2249" hidden="1" ht="15.75" customHeight="1" s="412">
      <c r="A2249" s="199" t="n">
        <v>3846</v>
      </c>
      <c r="B2249" s="200" t="n">
        <v>268</v>
      </c>
      <c r="C2249" s="246" t="n">
        <v>369</v>
      </c>
      <c r="D2249" s="246" t="n">
        <v>14</v>
      </c>
      <c r="E2249" s="46" t="n">
        <v>43591</v>
      </c>
      <c r="F2249" s="246" t="n">
        <v>5219</v>
      </c>
      <c r="G2249" s="247" t="n">
        <v>8754</v>
      </c>
      <c r="H2249" s="248" t="n">
        <v>7583</v>
      </c>
      <c r="I2249" s="246" t="n"/>
      <c r="J2249" s="47">
        <f>+(((G2249-F2249)-(H2249-F2249))/(H2249-F2249))*100</f>
        <v/>
      </c>
      <c r="K2249" s="270" t="n"/>
      <c r="L2249" s="251" t="n"/>
      <c r="M2249" s="251" t="n"/>
      <c r="N2249" s="295" t="n"/>
      <c r="O2249" s="295" t="n"/>
      <c r="P2249" s="207">
        <f>+(((H2249-F2249)/1000)*1000)/10</f>
        <v/>
      </c>
      <c r="Q2249" s="207" t="n"/>
      <c r="R2249" s="26" t="inlineStr">
        <is>
          <t>FALSO</t>
        </is>
      </c>
      <c r="S2249" s="26" t="inlineStr">
        <is>
          <t>FALSO</t>
        </is>
      </c>
      <c r="T2249" s="211" t="n"/>
      <c r="U2249" s="211" t="n"/>
      <c r="V2249" s="290" t="inlineStr">
        <is>
          <t>Se descarta</t>
        </is>
      </c>
    </row>
    <row r="2250" hidden="1" ht="15.75" customHeight="1" s="412">
      <c r="A2250" s="199" t="n">
        <v>4501</v>
      </c>
      <c r="B2250" s="200" t="n">
        <v>207</v>
      </c>
      <c r="C2250" s="246" t="n">
        <v>369</v>
      </c>
      <c r="D2250" s="246" t="n">
        <v>16</v>
      </c>
      <c r="E2250" s="46" t="n">
        <v>43607</v>
      </c>
      <c r="F2250" s="246" t="n">
        <v>5236</v>
      </c>
      <c r="G2250" s="246" t="n">
        <v>7944</v>
      </c>
      <c r="H2250" s="248" t="n">
        <v>7371</v>
      </c>
      <c r="I2250" s="246" t="n">
        <v>2</v>
      </c>
      <c r="J2250" s="47">
        <f>+(((G2250-F2250)-(H2250-F2250))/(H2250-F2250))*100</f>
        <v/>
      </c>
      <c r="K2250" s="270" t="inlineStr">
        <is>
          <t>MF</t>
        </is>
      </c>
      <c r="L2250" s="250">
        <f>AVERAGE(J2250:J2251)</f>
        <v/>
      </c>
      <c r="M2250" s="250">
        <f>_xlfn.STDEV.S(J2250,J2251)</f>
        <v/>
      </c>
      <c r="N2250" s="295" t="n"/>
      <c r="O2250" s="295" t="n"/>
      <c r="P2250" s="207">
        <f>+(((H2250-F2250)/1000)*1000)/10</f>
        <v/>
      </c>
      <c r="Q2250" s="207">
        <f>AVERAGE(P2250:P2251)</f>
        <v/>
      </c>
      <c r="R2250" s="26" t="inlineStr">
        <is>
          <t>FALSO</t>
        </is>
      </c>
      <c r="S2250" s="26" t="inlineStr">
        <is>
          <t>FALSO</t>
        </is>
      </c>
      <c r="T2250" s="211" t="n"/>
      <c r="U2250" s="211" t="n"/>
      <c r="V2250" s="290" t="inlineStr">
        <is>
          <t>Se descarta</t>
        </is>
      </c>
    </row>
    <row r="2251" hidden="1" ht="15.75" customHeight="1" s="412">
      <c r="A2251" s="199" t="n">
        <v>4502</v>
      </c>
      <c r="B2251" s="200" t="n">
        <v>208</v>
      </c>
      <c r="C2251" s="246" t="n">
        <v>369</v>
      </c>
      <c r="D2251" s="246" t="n">
        <v>16</v>
      </c>
      <c r="E2251" s="46" t="n">
        <v>43607</v>
      </c>
      <c r="F2251" s="246" t="n">
        <v>5202</v>
      </c>
      <c r="G2251" s="246" t="n">
        <v>7997</v>
      </c>
      <c r="H2251" s="248" t="n">
        <v>7405</v>
      </c>
      <c r="I2251" s="246" t="n"/>
      <c r="J2251" s="47">
        <f>+(((G2251-F2251)-(H2251-F2251))/(H2251-F2251))*100</f>
        <v/>
      </c>
      <c r="K2251" s="270" t="n"/>
      <c r="L2251" s="251" t="n"/>
      <c r="M2251" s="251" t="n"/>
      <c r="N2251" s="295" t="n"/>
      <c r="O2251" s="295" t="n"/>
      <c r="P2251" s="207">
        <f>+(((H2251-F2251)/1000)*1000)/10</f>
        <v/>
      </c>
      <c r="Q2251" s="207" t="n"/>
      <c r="R2251" s="26" t="inlineStr">
        <is>
          <t>FALSO</t>
        </is>
      </c>
      <c r="S2251" s="26" t="inlineStr">
        <is>
          <t>FALSO</t>
        </is>
      </c>
      <c r="T2251" s="211" t="n"/>
      <c r="U2251" s="211" t="n"/>
      <c r="V2251" s="290" t="inlineStr">
        <is>
          <t>Se descarta</t>
        </is>
      </c>
    </row>
    <row r="2252" hidden="1" ht="15.75" customHeight="1" s="412">
      <c r="A2252" s="199" t="n">
        <v>5147</v>
      </c>
      <c r="B2252" s="200" t="n">
        <v>207</v>
      </c>
      <c r="C2252" s="246" t="n">
        <v>369</v>
      </c>
      <c r="D2252" s="246" t="n">
        <v>18</v>
      </c>
      <c r="E2252" s="46" t="n">
        <v>43626</v>
      </c>
      <c r="F2252" s="246" t="n">
        <v>5236</v>
      </c>
      <c r="G2252" s="246" t="n">
        <v>7776</v>
      </c>
      <c r="H2252" s="248" t="n">
        <v>7341</v>
      </c>
      <c r="I2252" s="246" t="n">
        <v>10</v>
      </c>
      <c r="J2252" s="47">
        <f>+(((G2252-F2252)-(H2252-F2252))/(H2252-F2252))*100</f>
        <v/>
      </c>
      <c r="K2252" s="270" t="n"/>
      <c r="L2252" s="250">
        <f>AVERAGE(J2252:J2253)</f>
        <v/>
      </c>
      <c r="M2252" s="250">
        <f>_xlfn.STDEV.S(J2252,J2253)</f>
        <v/>
      </c>
      <c r="N2252" s="295" t="n"/>
      <c r="O2252" s="295" t="n"/>
      <c r="P2252" s="207">
        <f>+(((H2252-F2252)/1000)*1000)/10</f>
        <v/>
      </c>
      <c r="Q2252" s="207">
        <f>AVERAGE(P2252:P2253)</f>
        <v/>
      </c>
      <c r="R2252" s="26" t="inlineStr">
        <is>
          <t>FALSO</t>
        </is>
      </c>
      <c r="S2252" s="26" t="inlineStr">
        <is>
          <t>FALSO</t>
        </is>
      </c>
      <c r="T2252" s="211" t="n"/>
      <c r="U2252" s="211" t="n"/>
      <c r="V2252" s="290" t="inlineStr">
        <is>
          <t>Se descarta</t>
        </is>
      </c>
    </row>
    <row r="2253" hidden="1" ht="15.75" customHeight="1" s="412">
      <c r="A2253" s="199" t="n">
        <v>5148</v>
      </c>
      <c r="B2253" s="200" t="n">
        <v>208</v>
      </c>
      <c r="C2253" s="246" t="n">
        <v>369</v>
      </c>
      <c r="D2253" s="246" t="n">
        <v>18</v>
      </c>
      <c r="E2253" s="46" t="n">
        <v>43626</v>
      </c>
      <c r="F2253" s="246" t="n">
        <v>5202</v>
      </c>
      <c r="G2253" s="246" t="n">
        <v>7978</v>
      </c>
      <c r="H2253" s="248" t="n">
        <v>7500</v>
      </c>
      <c r="I2253" s="246" t="n"/>
      <c r="J2253" s="47">
        <f>+(((G2253-F2253)-(H2253-F2253))/(H2253-F2253))*100</f>
        <v/>
      </c>
      <c r="K2253" s="270" t="n"/>
      <c r="L2253" s="251" t="n"/>
      <c r="M2253" s="251" t="n"/>
      <c r="N2253" s="295" t="n"/>
      <c r="O2253" s="295" t="n"/>
      <c r="P2253" s="207">
        <f>+(((H2253-F2253)/1000)*1000)/10</f>
        <v/>
      </c>
      <c r="Q2253" s="207" t="n"/>
      <c r="R2253" s="26" t="inlineStr">
        <is>
          <t>FALSO</t>
        </is>
      </c>
      <c r="S2253" s="26" t="inlineStr">
        <is>
          <t>FALSO</t>
        </is>
      </c>
      <c r="T2253" s="211" t="n"/>
      <c r="U2253" s="211" t="n"/>
      <c r="V2253" s="290" t="inlineStr">
        <is>
          <t>Se descarta</t>
        </is>
      </c>
    </row>
    <row r="2254" hidden="1" ht="15.75" customHeight="1" s="412">
      <c r="A2254" s="199" t="n">
        <v>5683</v>
      </c>
      <c r="B2254" s="200" t="n">
        <v>127</v>
      </c>
      <c r="C2254" s="252" t="n">
        <v>369</v>
      </c>
      <c r="D2254" s="252" t="n">
        <v>21</v>
      </c>
      <c r="E2254" s="139" t="n">
        <v>43657</v>
      </c>
      <c r="F2254" s="252" t="n">
        <v>5247</v>
      </c>
      <c r="G2254" s="252" t="n">
        <v>7599</v>
      </c>
      <c r="H2254" s="253" t="n">
        <v>7220</v>
      </c>
      <c r="I2254" s="252" t="n">
        <v>10</v>
      </c>
      <c r="J2254" s="47">
        <f>+(((G2254-F2254)-(H2254-F2254))/(H2254-F2254))*100</f>
        <v/>
      </c>
      <c r="K2254" s="270" t="n"/>
      <c r="L2254" s="250">
        <f>AVERAGE(J2254:J2255)</f>
        <v/>
      </c>
      <c r="M2254" s="250">
        <f>_xlfn.STDEV.S(J2254,J2255)</f>
        <v/>
      </c>
      <c r="N2254" s="295" t="n"/>
      <c r="O2254" s="295" t="n"/>
      <c r="P2254" s="207">
        <f>+(((H2254-F2254)/1000)*1000)/10</f>
        <v/>
      </c>
      <c r="Q2254" s="207">
        <f>AVERAGE(P2254:P2255)</f>
        <v/>
      </c>
      <c r="R2254" s="26" t="inlineStr">
        <is>
          <t>FALSO</t>
        </is>
      </c>
      <c r="S2254" s="26" t="inlineStr">
        <is>
          <t>FALSO</t>
        </is>
      </c>
      <c r="T2254" s="211" t="n"/>
      <c r="U2254" s="211" t="n"/>
      <c r="V2254" s="290" t="inlineStr">
        <is>
          <t>Se descarta</t>
        </is>
      </c>
    </row>
    <row r="2255" hidden="1" ht="15.75" customHeight="1" s="412">
      <c r="A2255" s="199" t="n">
        <v>5684</v>
      </c>
      <c r="B2255" s="200" t="n">
        <v>128</v>
      </c>
      <c r="C2255" s="252" t="n">
        <v>369</v>
      </c>
      <c r="D2255" s="252" t="n">
        <v>21</v>
      </c>
      <c r="E2255" s="139" t="n">
        <v>43657</v>
      </c>
      <c r="F2255" s="252" t="n">
        <v>5213</v>
      </c>
      <c r="G2255" s="252" t="n">
        <v>7539</v>
      </c>
      <c r="H2255" s="253" t="n">
        <v>7156</v>
      </c>
      <c r="I2255" s="252" t="n"/>
      <c r="J2255" s="47">
        <f>+(((G2255-F2255)-(H2255-F2255))/(H2255-F2255))*100</f>
        <v/>
      </c>
      <c r="K2255" s="270" t="n"/>
      <c r="L2255" s="251" t="n"/>
      <c r="M2255" s="251" t="n"/>
      <c r="N2255" s="295" t="n"/>
      <c r="O2255" s="295" t="n"/>
      <c r="P2255" s="207">
        <f>+(((H2255-F2255)/1000)*1000)/10</f>
        <v/>
      </c>
      <c r="Q2255" s="207" t="n"/>
      <c r="R2255" s="26" t="inlineStr">
        <is>
          <t>FALSO</t>
        </is>
      </c>
      <c r="S2255" s="26" t="inlineStr">
        <is>
          <t>FALSO</t>
        </is>
      </c>
      <c r="T2255" s="211" t="n"/>
      <c r="U2255" s="211" t="n"/>
      <c r="V2255" s="290" t="inlineStr">
        <is>
          <t>Se descarta</t>
        </is>
      </c>
    </row>
    <row r="2256" hidden="1" ht="15.75" customHeight="1" s="412">
      <c r="A2256" s="199" t="n">
        <v>6195</v>
      </c>
      <c r="B2256" s="200" t="n">
        <v>221</v>
      </c>
      <c r="C2256" s="252" t="n">
        <v>369</v>
      </c>
      <c r="D2256" s="252" t="n">
        <v>22</v>
      </c>
      <c r="E2256" s="139" t="n">
        <v>43685</v>
      </c>
      <c r="F2256" s="252" t="n">
        <v>5187</v>
      </c>
      <c r="G2256" s="252" t="n">
        <v>7666</v>
      </c>
      <c r="H2256" s="253" t="n">
        <v>7292</v>
      </c>
      <c r="I2256" s="252" t="n">
        <v>10</v>
      </c>
      <c r="J2256" s="47">
        <f>+(((G2256-F2256)-(H2256-F2256))/(H2256-F2256))*100</f>
        <v/>
      </c>
      <c r="K2256" s="270" t="n"/>
      <c r="L2256" s="250">
        <f>AVERAGE(J2256:J2257)</f>
        <v/>
      </c>
      <c r="M2256" s="250">
        <f>_xlfn.STDEV.S(J2256,J2257)</f>
        <v/>
      </c>
      <c r="N2256" s="295" t="n"/>
      <c r="O2256" s="295" t="n"/>
      <c r="P2256" s="207">
        <f>+(((H2256-F2256)/1000)*1000)/10</f>
        <v/>
      </c>
      <c r="Q2256" s="207">
        <f>AVERAGE(P2256:P2257)</f>
        <v/>
      </c>
      <c r="R2256" s="26" t="inlineStr">
        <is>
          <t>FALSO</t>
        </is>
      </c>
      <c r="S2256" s="26" t="inlineStr">
        <is>
          <t>FALSO</t>
        </is>
      </c>
      <c r="T2256" s="211" t="n"/>
      <c r="U2256" s="211" t="n"/>
      <c r="V2256" s="290" t="inlineStr">
        <is>
          <t>Se descarta</t>
        </is>
      </c>
    </row>
    <row r="2257" hidden="1" ht="15.75" customHeight="1" s="412">
      <c r="A2257" s="199" t="n">
        <v>6196</v>
      </c>
      <c r="B2257" s="200" t="n">
        <v>221</v>
      </c>
      <c r="C2257" s="252" t="n">
        <v>369</v>
      </c>
      <c r="D2257" s="252" t="n">
        <v>22</v>
      </c>
      <c r="E2257" s="139" t="n">
        <v>43685</v>
      </c>
      <c r="F2257" s="252" t="n">
        <v>5187</v>
      </c>
      <c r="G2257" s="252" t="n">
        <v>7648</v>
      </c>
      <c r="H2257" s="253" t="n">
        <v>7294</v>
      </c>
      <c r="I2257" s="252" t="n"/>
      <c r="J2257" s="47">
        <f>+(((G2257-F2257)-(H2257-F2257))/(H2257-F2257))*100</f>
        <v/>
      </c>
      <c r="K2257" s="270" t="n"/>
      <c r="L2257" s="251" t="n"/>
      <c r="M2257" s="251" t="n"/>
      <c r="N2257" s="295" t="n"/>
      <c r="O2257" s="295" t="n"/>
      <c r="P2257" s="207">
        <f>+(((H2257-F2257)/1000)*1000)/10</f>
        <v/>
      </c>
      <c r="Q2257" s="207" t="n"/>
      <c r="R2257" s="26" t="inlineStr">
        <is>
          <t>FALSO</t>
        </is>
      </c>
      <c r="S2257" s="26" t="inlineStr">
        <is>
          <t>FALSO</t>
        </is>
      </c>
      <c r="T2257" s="211" t="n"/>
      <c r="U2257" s="211" t="n"/>
      <c r="V2257" s="290" t="inlineStr">
        <is>
          <t>Se descarta</t>
        </is>
      </c>
    </row>
    <row r="2258" hidden="1" ht="15.75" customHeight="1" s="412">
      <c r="A2258" s="199" t="n">
        <v>3499</v>
      </c>
      <c r="B2258" s="200" t="n">
        <v>255</v>
      </c>
      <c r="C2258" s="255" t="n">
        <v>370</v>
      </c>
      <c r="D2258" s="255" t="n">
        <v>13</v>
      </c>
      <c r="E2258" s="58" t="n">
        <v>43587</v>
      </c>
      <c r="F2258" s="255" t="n">
        <v>5260</v>
      </c>
      <c r="G2258" s="255" t="n">
        <v>7348</v>
      </c>
      <c r="H2258" s="256" t="n">
        <v>6946</v>
      </c>
      <c r="I2258" s="255" t="n">
        <v>1</v>
      </c>
      <c r="J2258" s="59">
        <f>+(((G2258-F2258)-(H2258-F2258))/(H2258-F2258))*100</f>
        <v/>
      </c>
      <c r="K2258" s="271" t="inlineStr">
        <is>
          <t>MF</t>
        </is>
      </c>
      <c r="L2258" s="258">
        <f>AVERAGE(J2258:J2259)</f>
        <v/>
      </c>
      <c r="M2258" s="258">
        <f>_xlfn.STDEV.S(J2258,J2259)</f>
        <v/>
      </c>
      <c r="N2258" s="295" t="n">
        <v>1</v>
      </c>
      <c r="O2258" s="295" t="n"/>
      <c r="P2258" s="207">
        <f>+(((H2258-F2258)/1000)*1000)/10</f>
        <v/>
      </c>
      <c r="Q2258" s="207">
        <f>AVERAGE(P2258:P2259)</f>
        <v/>
      </c>
      <c r="R2258" s="26" t="inlineStr">
        <is>
          <t>FALSO</t>
        </is>
      </c>
      <c r="S2258" s="26" t="inlineStr">
        <is>
          <t>FALSO</t>
        </is>
      </c>
      <c r="T2258" s="211" t="n"/>
      <c r="U2258" s="211" t="n"/>
      <c r="V2258" s="290" t="inlineStr">
        <is>
          <t>Se descarta</t>
        </is>
      </c>
    </row>
    <row r="2259" hidden="1" ht="15.75" customHeight="1" s="412">
      <c r="A2259" s="199" t="n">
        <v>3500</v>
      </c>
      <c r="B2259" s="200" t="n">
        <v>256</v>
      </c>
      <c r="C2259" s="255" t="n">
        <v>370</v>
      </c>
      <c r="D2259" s="255" t="n">
        <v>13</v>
      </c>
      <c r="E2259" s="58" t="n">
        <v>43587</v>
      </c>
      <c r="F2259" s="255" t="n">
        <v>5193</v>
      </c>
      <c r="G2259" s="255" t="n">
        <v>7054</v>
      </c>
      <c r="H2259" s="256" t="n">
        <v>6679</v>
      </c>
      <c r="I2259" s="255" t="n"/>
      <c r="J2259" s="59">
        <f>+(((G2259-F2259)-(H2259-F2259))/(H2259-F2259))*100</f>
        <v/>
      </c>
      <c r="K2259" s="271" t="n"/>
      <c r="L2259" s="259" t="n"/>
      <c r="M2259" s="259" t="n"/>
      <c r="N2259" s="295" t="n"/>
      <c r="O2259" s="295" t="n"/>
      <c r="P2259" s="207">
        <f>+(((H2259-F2259)/1000)*1000)/10</f>
        <v/>
      </c>
      <c r="Q2259" s="207" t="n"/>
      <c r="R2259" s="26" t="inlineStr">
        <is>
          <t>FALSO</t>
        </is>
      </c>
      <c r="S2259" s="26" t="inlineStr">
        <is>
          <t>FALSO</t>
        </is>
      </c>
      <c r="T2259" s="211" t="n"/>
      <c r="U2259" s="211" t="n"/>
      <c r="V2259" s="290" t="inlineStr">
        <is>
          <t>Se descarta</t>
        </is>
      </c>
    </row>
    <row r="2260" hidden="1" ht="15.75" customHeight="1" s="412">
      <c r="A2260" s="199" t="n">
        <v>4217</v>
      </c>
      <c r="B2260" s="200" t="n">
        <v>247</v>
      </c>
      <c r="C2260" s="255" t="n">
        <v>370</v>
      </c>
      <c r="D2260" s="255" t="n">
        <v>15</v>
      </c>
      <c r="E2260" s="58" t="n">
        <v>43599</v>
      </c>
      <c r="F2260" s="255" t="n">
        <v>5282</v>
      </c>
      <c r="G2260" s="255" t="n">
        <v>7267</v>
      </c>
      <c r="H2260" s="256" t="n">
        <v>6930</v>
      </c>
      <c r="I2260" s="255" t="n"/>
      <c r="J2260" s="59">
        <f>+(((G2260-F2260)-(H2260-F2260))/(H2260-F2260))*100</f>
        <v/>
      </c>
      <c r="K2260" s="259" t="n"/>
      <c r="L2260" s="258">
        <f>AVERAGE(J2260:J2261)</f>
        <v/>
      </c>
      <c r="M2260" s="258">
        <f>_xlfn.STDEV.S(J2260,J2261)</f>
        <v/>
      </c>
      <c r="N2260" s="295" t="n"/>
      <c r="O2260" s="295" t="n"/>
      <c r="P2260" s="207">
        <f>+(((H2260-F2260)/1000)*1000)/10</f>
        <v/>
      </c>
      <c r="Q2260" s="207">
        <f>AVERAGE(P2260:P2261)</f>
        <v/>
      </c>
      <c r="R2260" s="26" t="inlineStr">
        <is>
          <t>FALSO</t>
        </is>
      </c>
      <c r="S2260" s="26" t="inlineStr">
        <is>
          <t>FALSO</t>
        </is>
      </c>
      <c r="T2260" s="211" t="n"/>
      <c r="U2260" s="211" t="n"/>
      <c r="V2260" s="290" t="inlineStr">
        <is>
          <t>Se descarta</t>
        </is>
      </c>
    </row>
    <row r="2261" hidden="1" ht="15.75" customHeight="1" s="412">
      <c r="A2261" s="199" t="n">
        <v>4218</v>
      </c>
      <c r="B2261" s="200" t="n">
        <v>248</v>
      </c>
      <c r="C2261" s="255" t="n">
        <v>370</v>
      </c>
      <c r="D2261" s="255" t="n">
        <v>15</v>
      </c>
      <c r="E2261" s="58" t="n">
        <v>43599</v>
      </c>
      <c r="F2261" s="255" t="n">
        <v>5224</v>
      </c>
      <c r="G2261" s="255" t="n">
        <v>7185</v>
      </c>
      <c r="H2261" s="256" t="n">
        <v>6838</v>
      </c>
      <c r="I2261" s="255" t="n"/>
      <c r="J2261" s="59">
        <f>+(((G2261-F2261)-(H2261-F2261))/(H2261-F2261))*100</f>
        <v/>
      </c>
      <c r="K2261" s="259" t="n"/>
      <c r="L2261" s="259" t="n"/>
      <c r="M2261" s="259" t="n"/>
      <c r="N2261" s="295" t="n"/>
      <c r="O2261" s="295" t="n"/>
      <c r="P2261" s="207">
        <f>+(((H2261-F2261)/1000)*1000)/10</f>
        <v/>
      </c>
      <c r="Q2261" s="207" t="n"/>
      <c r="R2261" s="26" t="inlineStr">
        <is>
          <t>FALSO</t>
        </is>
      </c>
      <c r="S2261" s="26" t="inlineStr">
        <is>
          <t>FALSO</t>
        </is>
      </c>
      <c r="T2261" s="211" t="n"/>
      <c r="U2261" s="211" t="n"/>
      <c r="V2261" s="290" t="inlineStr">
        <is>
          <t>Se descarta</t>
        </is>
      </c>
    </row>
    <row r="2262" hidden="1" ht="15.75" customHeight="1" s="412">
      <c r="A2262" s="199" t="n">
        <v>4863</v>
      </c>
      <c r="B2262" s="200" t="n">
        <v>247</v>
      </c>
      <c r="C2262" s="255" t="n">
        <v>370</v>
      </c>
      <c r="D2262" s="255" t="n">
        <v>17</v>
      </c>
      <c r="E2262" s="58" t="n">
        <v>43619</v>
      </c>
      <c r="F2262" s="255" t="n">
        <v>5282</v>
      </c>
      <c r="G2262" s="255" t="n">
        <v>7441</v>
      </c>
      <c r="H2262" s="256" t="n">
        <v>7052</v>
      </c>
      <c r="I2262" s="255" t="n"/>
      <c r="J2262" s="59">
        <f>+(((G2262-F2262)-(H2262-F2262))/(H2262-F2262))*100</f>
        <v/>
      </c>
      <c r="K2262" s="271" t="n"/>
      <c r="L2262" s="258">
        <f>AVERAGE(J2262:J2263)</f>
        <v/>
      </c>
      <c r="M2262" s="258">
        <f>_xlfn.STDEV.S(J2262,J2263)</f>
        <v/>
      </c>
      <c r="N2262" s="295" t="n"/>
      <c r="O2262" s="295" t="n"/>
      <c r="P2262" s="207">
        <f>+(((H2262-F2262)/1000)*1000)/10</f>
        <v/>
      </c>
      <c r="Q2262" s="207">
        <f>AVERAGE(P2262:P2263)</f>
        <v/>
      </c>
      <c r="R2262" s="26" t="inlineStr">
        <is>
          <t>FALSO</t>
        </is>
      </c>
      <c r="S2262" s="26" t="inlineStr">
        <is>
          <t>FALSO</t>
        </is>
      </c>
      <c r="T2262" s="211" t="n"/>
      <c r="U2262" s="211" t="n"/>
      <c r="V2262" s="290" t="inlineStr">
        <is>
          <t>Se descarta</t>
        </is>
      </c>
    </row>
    <row r="2263" hidden="1" ht="15.75" customHeight="1" s="412">
      <c r="A2263" s="199" t="n">
        <v>4864</v>
      </c>
      <c r="B2263" s="200" t="n">
        <v>248</v>
      </c>
      <c r="C2263" s="255" t="n">
        <v>370</v>
      </c>
      <c r="D2263" s="255" t="n">
        <v>17</v>
      </c>
      <c r="E2263" s="58" t="n">
        <v>43619</v>
      </c>
      <c r="F2263" s="255" t="n">
        <v>5224</v>
      </c>
      <c r="G2263" s="255" t="n">
        <v>7318</v>
      </c>
      <c r="H2263" s="256" t="n">
        <v>6939</v>
      </c>
      <c r="I2263" s="255" t="n"/>
      <c r="J2263" s="59">
        <f>+(((G2263-F2263)-(H2263-F2263))/(H2263-F2263))*100</f>
        <v/>
      </c>
      <c r="K2263" s="271" t="n"/>
      <c r="L2263" s="259" t="n"/>
      <c r="M2263" s="259" t="n"/>
      <c r="N2263" s="295" t="n"/>
      <c r="O2263" s="295" t="n"/>
      <c r="P2263" s="207">
        <f>+(((H2263-F2263)/1000)*1000)/10</f>
        <v/>
      </c>
      <c r="Q2263" s="207" t="n"/>
      <c r="R2263" s="26" t="inlineStr">
        <is>
          <t>FALSO</t>
        </is>
      </c>
      <c r="S2263" s="26" t="inlineStr">
        <is>
          <t>FALSO</t>
        </is>
      </c>
      <c r="T2263" s="211" t="n"/>
      <c r="U2263" s="211" t="n"/>
      <c r="V2263" s="290" t="inlineStr">
        <is>
          <t>Se descarta</t>
        </is>
      </c>
    </row>
    <row r="2264" hidden="1" ht="15.75" customHeight="1" s="412">
      <c r="A2264" s="199" t="n">
        <v>5443</v>
      </c>
      <c r="B2264" s="200" t="n">
        <v>181</v>
      </c>
      <c r="C2264" s="252" t="n">
        <v>370</v>
      </c>
      <c r="D2264" s="252" t="n">
        <v>19</v>
      </c>
      <c r="E2264" s="139" t="n">
        <v>43637</v>
      </c>
      <c r="F2264" s="252" t="n">
        <v>5244</v>
      </c>
      <c r="G2264" s="252" t="n">
        <v>7476</v>
      </c>
      <c r="H2264" s="253" t="n">
        <v>7054</v>
      </c>
      <c r="I2264" s="252" t="n">
        <v>7</v>
      </c>
      <c r="J2264" s="261">
        <f>+(((G2264-F2264)-(H2264-F2264))/(H2264-F2264))*100</f>
        <v/>
      </c>
      <c r="K2264" s="273" t="n"/>
      <c r="L2264" s="263">
        <f>AVERAGE(J2264:J2265)</f>
        <v/>
      </c>
      <c r="M2264" s="263">
        <f>_xlfn.STDEV.S(J2264,J2265)</f>
        <v/>
      </c>
      <c r="N2264" s="295" t="n"/>
      <c r="O2264" s="295" t="n"/>
      <c r="P2264" s="207">
        <f>+(((H2264-F2264)/1000)*1000)/10</f>
        <v/>
      </c>
      <c r="Q2264" s="207">
        <f>AVERAGE(P2264:P2265)</f>
        <v/>
      </c>
      <c r="R2264" s="26" t="inlineStr">
        <is>
          <t>FALSO</t>
        </is>
      </c>
      <c r="S2264" s="26" t="inlineStr">
        <is>
          <t>FALSO</t>
        </is>
      </c>
      <c r="T2264" s="211" t="n"/>
      <c r="U2264" s="211" t="n"/>
      <c r="V2264" s="290" t="inlineStr">
        <is>
          <t>Se descarta</t>
        </is>
      </c>
    </row>
    <row r="2265" hidden="1" ht="15.75" customHeight="1" s="412">
      <c r="A2265" s="199" t="n">
        <v>5444</v>
      </c>
      <c r="B2265" s="200" t="n">
        <v>182</v>
      </c>
      <c r="C2265" s="252" t="n">
        <v>370</v>
      </c>
      <c r="D2265" s="252" t="n">
        <v>19</v>
      </c>
      <c r="E2265" s="139" t="n">
        <v>43637</v>
      </c>
      <c r="F2265" s="252" t="n">
        <v>5301</v>
      </c>
      <c r="G2265" s="252" t="n">
        <v>7563</v>
      </c>
      <c r="H2265" s="253" t="n">
        <v>7136</v>
      </c>
      <c r="I2265" s="252" t="n"/>
      <c r="J2265" s="261">
        <f>+(((G2265-F2265)-(H2265-F2265))/(H2265-F2265))*100</f>
        <v/>
      </c>
      <c r="K2265" s="273" t="n"/>
      <c r="L2265" s="207" t="n"/>
      <c r="M2265" s="207" t="n"/>
      <c r="N2265" s="295" t="n"/>
      <c r="O2265" s="295" t="n"/>
      <c r="P2265" s="207">
        <f>+(((H2265-F2265)/1000)*1000)/10</f>
        <v/>
      </c>
      <c r="Q2265" s="207" t="n"/>
      <c r="R2265" s="26" t="inlineStr">
        <is>
          <t>FALSO</t>
        </is>
      </c>
      <c r="S2265" s="26" t="inlineStr">
        <is>
          <t>FALSO</t>
        </is>
      </c>
      <c r="T2265" s="211" t="n"/>
      <c r="U2265" s="211" t="n"/>
      <c r="V2265" s="290" t="inlineStr">
        <is>
          <t>Se descarta</t>
        </is>
      </c>
    </row>
    <row r="2266" hidden="1" ht="15.75" customHeight="1" s="412">
      <c r="A2266" s="199" t="n">
        <v>6197</v>
      </c>
      <c r="B2266" s="200" t="n">
        <v>222</v>
      </c>
      <c r="C2266" s="252" t="n">
        <v>370</v>
      </c>
      <c r="D2266" s="252" t="n">
        <v>22</v>
      </c>
      <c r="E2266" s="139" t="n">
        <v>43685</v>
      </c>
      <c r="F2266" s="252" t="n">
        <v>5216</v>
      </c>
      <c r="G2266" s="252" t="n">
        <v>7169</v>
      </c>
      <c r="H2266" s="253" t="n">
        <v>6873</v>
      </c>
      <c r="I2266" s="252" t="n">
        <v>7</v>
      </c>
      <c r="J2266" s="47">
        <f>+(((G2266-F2266)-(H2266-F2266))/(H2266-F2266))*100</f>
        <v/>
      </c>
      <c r="K2266" s="270" t="n"/>
      <c r="L2266" s="250">
        <f>AVERAGE(J2266:J2267)</f>
        <v/>
      </c>
      <c r="M2266" s="250">
        <f>_xlfn.STDEV.S(J2266,J2267)</f>
        <v/>
      </c>
      <c r="N2266" s="295" t="n"/>
      <c r="O2266" s="295" t="n"/>
      <c r="P2266" s="207">
        <f>+(((H2266-F2266)/1000)*1000)/10</f>
        <v/>
      </c>
      <c r="Q2266" s="207">
        <f>AVERAGE(P2266:P2267)</f>
        <v/>
      </c>
      <c r="R2266" s="26" t="inlineStr">
        <is>
          <t>FALSO</t>
        </is>
      </c>
      <c r="S2266" s="26" t="inlineStr">
        <is>
          <t>FALSO</t>
        </is>
      </c>
      <c r="T2266" s="211" t="n"/>
      <c r="U2266" s="211" t="n"/>
      <c r="V2266" s="290" t="inlineStr">
        <is>
          <t>Se descarta</t>
        </is>
      </c>
    </row>
    <row r="2267" hidden="1" ht="15.75" customHeight="1" s="412">
      <c r="A2267" s="199" t="n">
        <v>6198</v>
      </c>
      <c r="B2267" s="200" t="n">
        <v>222</v>
      </c>
      <c r="C2267" s="252" t="n">
        <v>370</v>
      </c>
      <c r="D2267" s="252" t="n">
        <v>22</v>
      </c>
      <c r="E2267" s="139" t="n">
        <v>43685</v>
      </c>
      <c r="F2267" s="252" t="n">
        <v>5216</v>
      </c>
      <c r="G2267" s="252" t="n">
        <v>7135</v>
      </c>
      <c r="H2267" s="253" t="n">
        <v>6851</v>
      </c>
      <c r="I2267" s="252" t="n"/>
      <c r="J2267" s="47">
        <f>+(((G2267-F2267)-(H2267-F2267))/(H2267-F2267))*100</f>
        <v/>
      </c>
      <c r="K2267" s="270" t="n"/>
      <c r="L2267" s="251" t="n"/>
      <c r="M2267" s="251" t="n"/>
      <c r="N2267" s="295" t="n"/>
      <c r="O2267" s="295" t="n"/>
      <c r="P2267" s="207">
        <f>+(((H2267-F2267)/1000)*1000)/10</f>
        <v/>
      </c>
      <c r="Q2267" s="207" t="n"/>
      <c r="R2267" s="26" t="inlineStr">
        <is>
          <t>FALSO</t>
        </is>
      </c>
      <c r="S2267" s="26" t="inlineStr">
        <is>
          <t>FALSO</t>
        </is>
      </c>
      <c r="T2267" s="211" t="n"/>
      <c r="U2267" s="211" t="n"/>
      <c r="V2267" s="290" t="inlineStr">
        <is>
          <t>Se descarta</t>
        </is>
      </c>
    </row>
    <row r="2268" hidden="1" ht="15.75" customHeight="1" s="412">
      <c r="A2268" s="199" t="n">
        <v>2999</v>
      </c>
      <c r="B2268" s="200" t="n">
        <v>83</v>
      </c>
      <c r="C2268" s="246" t="n">
        <v>371</v>
      </c>
      <c r="D2268" s="246" t="n">
        <v>11</v>
      </c>
      <c r="E2268" s="46" t="n">
        <v>43571</v>
      </c>
      <c r="F2268" s="247" t="n">
        <v>5294</v>
      </c>
      <c r="G2268" s="246" t="n">
        <v>7772</v>
      </c>
      <c r="H2268" s="248" t="n">
        <v>6553</v>
      </c>
      <c r="I2268" s="246" t="n">
        <v>2</v>
      </c>
      <c r="J2268" s="47">
        <f>+(((G2268-F2268)-(H2268-F2268))/(H2268-F2268))*100</f>
        <v/>
      </c>
      <c r="K2268" s="270" t="n">
        <v>0.25</v>
      </c>
      <c r="L2268" s="250">
        <f>AVERAGE(J2268:J2269)</f>
        <v/>
      </c>
      <c r="M2268" s="250">
        <f>_xlfn.STDEV.S(J2268,J2269)</f>
        <v/>
      </c>
      <c r="N2268" s="295" t="n">
        <v>2</v>
      </c>
      <c r="O2268" s="295" t="n"/>
      <c r="P2268" s="207">
        <f>+(((H2268-F2268)/1000)*1000)/10</f>
        <v/>
      </c>
      <c r="Q2268" s="207">
        <f>AVERAGE(P2268:P2269)</f>
        <v/>
      </c>
      <c r="R2268" s="26" t="inlineStr">
        <is>
          <t>FALSO</t>
        </is>
      </c>
      <c r="S2268" s="26" t="inlineStr">
        <is>
          <t>FALSO</t>
        </is>
      </c>
      <c r="T2268" s="211" t="n"/>
      <c r="U2268" s="211" t="n"/>
      <c r="V2268" s="290" t="inlineStr">
        <is>
          <t>Se descarta</t>
        </is>
      </c>
    </row>
    <row r="2269" hidden="1" ht="15.75" customHeight="1" s="412">
      <c r="A2269" s="199" t="n">
        <v>3000</v>
      </c>
      <c r="B2269" s="200" t="n">
        <v>84</v>
      </c>
      <c r="C2269" s="246" t="n">
        <v>371</v>
      </c>
      <c r="D2269" s="246" t="n">
        <v>11</v>
      </c>
      <c r="E2269" s="46" t="n">
        <v>43571</v>
      </c>
      <c r="F2269" s="247" t="n">
        <v>5375</v>
      </c>
      <c r="G2269" s="246" t="n">
        <v>7782</v>
      </c>
      <c r="H2269" s="248" t="n">
        <v>6601</v>
      </c>
      <c r="I2269" s="246" t="n"/>
      <c r="J2269" s="47">
        <f>+(((G2269-F2269)-(H2269-F2269))/(H2269-F2269))*100</f>
        <v/>
      </c>
      <c r="K2269" s="270" t="n"/>
      <c r="L2269" s="251" t="n"/>
      <c r="M2269" s="251" t="n"/>
      <c r="N2269" s="295" t="n"/>
      <c r="O2269" s="295" t="n"/>
      <c r="P2269" s="207">
        <f>+(((H2269-F2269)/1000)*1000)/10</f>
        <v/>
      </c>
      <c r="Q2269" s="207" t="n"/>
      <c r="R2269" s="26" t="inlineStr">
        <is>
          <t>FALSO</t>
        </is>
      </c>
      <c r="S2269" s="26" t="inlineStr">
        <is>
          <t>FALSO</t>
        </is>
      </c>
      <c r="T2269" s="211" t="n"/>
      <c r="U2269" s="211" t="n"/>
      <c r="V2269" s="290" t="inlineStr">
        <is>
          <t>Se descarta</t>
        </is>
      </c>
    </row>
    <row r="2270" hidden="1" ht="15.75" customHeight="1" s="412">
      <c r="A2270" s="199" t="n">
        <v>3847</v>
      </c>
      <c r="B2270" s="200" t="n">
        <v>269</v>
      </c>
      <c r="C2270" s="246" t="n">
        <v>371</v>
      </c>
      <c r="D2270" s="246" t="n">
        <v>14</v>
      </c>
      <c r="E2270" s="46" t="n">
        <v>43591</v>
      </c>
      <c r="F2270" s="246" t="n">
        <v>5241</v>
      </c>
      <c r="G2270" s="247" t="n">
        <v>7150</v>
      </c>
      <c r="H2270" s="248" t="n">
        <v>6715</v>
      </c>
      <c r="I2270" s="246" t="n"/>
      <c r="J2270" s="47">
        <f>+(((G2270-F2270)-(H2270-F2270))/(H2270-F2270))*100</f>
        <v/>
      </c>
      <c r="K2270" s="270" t="inlineStr">
        <is>
          <t>MF</t>
        </is>
      </c>
      <c r="L2270" s="250">
        <f>AVERAGE(J2270:J2271)</f>
        <v/>
      </c>
      <c r="M2270" s="250">
        <f>_xlfn.STDEV.S(J2270,J2271)</f>
        <v/>
      </c>
      <c r="N2270" s="295" t="n"/>
      <c r="O2270" s="295" t="n"/>
      <c r="P2270" s="207">
        <f>+(((H2270-F2270)/1000)*1000)/10</f>
        <v/>
      </c>
      <c r="Q2270" s="207">
        <f>AVERAGE(P2270:P2271)</f>
        <v/>
      </c>
      <c r="R2270" s="26" t="inlineStr">
        <is>
          <t>FALSO</t>
        </is>
      </c>
      <c r="S2270" s="26" t="inlineStr">
        <is>
          <t>FALSO</t>
        </is>
      </c>
      <c r="T2270" s="211" t="n"/>
      <c r="U2270" s="211" t="n"/>
      <c r="V2270" s="290" t="inlineStr">
        <is>
          <t>Se descarta</t>
        </is>
      </c>
    </row>
    <row r="2271" hidden="1" ht="15.75" customHeight="1" s="412">
      <c r="A2271" s="199" t="n">
        <v>3848</v>
      </c>
      <c r="B2271" s="200" t="n">
        <v>270</v>
      </c>
      <c r="C2271" s="246" t="n">
        <v>371</v>
      </c>
      <c r="D2271" s="246" t="n">
        <v>14</v>
      </c>
      <c r="E2271" s="46" t="n">
        <v>43591</v>
      </c>
      <c r="F2271" s="246" t="n">
        <v>5254</v>
      </c>
      <c r="G2271" s="247" t="n">
        <v>7206</v>
      </c>
      <c r="H2271" s="248" t="n">
        <v>6765</v>
      </c>
      <c r="I2271" s="246" t="n"/>
      <c r="J2271" s="47">
        <f>+(((G2271-F2271)-(H2271-F2271))/(H2271-F2271))*100</f>
        <v/>
      </c>
      <c r="K2271" s="270" t="n"/>
      <c r="L2271" s="251" t="n"/>
      <c r="M2271" s="251" t="n"/>
      <c r="N2271" s="295" t="n"/>
      <c r="O2271" s="295" t="n"/>
      <c r="P2271" s="207">
        <f>+(((H2271-F2271)/1000)*1000)/10</f>
        <v/>
      </c>
      <c r="Q2271" s="207" t="n"/>
      <c r="R2271" s="26" t="inlineStr">
        <is>
          <t>FALSO</t>
        </is>
      </c>
      <c r="S2271" s="26" t="inlineStr">
        <is>
          <t>FALSO</t>
        </is>
      </c>
      <c r="T2271" s="211" t="n"/>
      <c r="U2271" s="211" t="n"/>
      <c r="V2271" s="290" t="inlineStr">
        <is>
          <t>Se descarta</t>
        </is>
      </c>
    </row>
    <row r="2272" hidden="1" ht="15.75" customHeight="1" s="412">
      <c r="A2272" s="199" t="n">
        <v>4503</v>
      </c>
      <c r="B2272" s="200" t="n">
        <v>209</v>
      </c>
      <c r="C2272" s="246" t="n">
        <v>371</v>
      </c>
      <c r="D2272" s="246" t="n">
        <v>16</v>
      </c>
      <c r="E2272" s="46" t="n">
        <v>43607</v>
      </c>
      <c r="F2272" s="246" t="n">
        <v>5228</v>
      </c>
      <c r="G2272" s="246" t="n">
        <v>7029</v>
      </c>
      <c r="H2272" s="248" t="n">
        <v>6716</v>
      </c>
      <c r="I2272" s="246" t="n">
        <v>2</v>
      </c>
      <c r="J2272" s="47">
        <f>+(((G2272-F2272)-(H2272-F2272))/(H2272-F2272))*100</f>
        <v/>
      </c>
      <c r="K2272" s="270" t="n"/>
      <c r="L2272" s="250">
        <f>AVERAGE(J2272:J2273)</f>
        <v/>
      </c>
      <c r="M2272" s="250">
        <f>_xlfn.STDEV.S(J2272,J2273)</f>
        <v/>
      </c>
      <c r="N2272" s="295" t="n"/>
      <c r="O2272" s="295" t="n"/>
      <c r="P2272" s="207">
        <f>+(((H2272-F2272)/1000)*1000)/10</f>
        <v/>
      </c>
      <c r="Q2272" s="207">
        <f>AVERAGE(P2272:P2273)</f>
        <v/>
      </c>
      <c r="R2272" s="26" t="inlineStr">
        <is>
          <t>FALSO</t>
        </is>
      </c>
      <c r="S2272" s="26" t="inlineStr">
        <is>
          <t>FALSO</t>
        </is>
      </c>
      <c r="T2272" s="211" t="n"/>
      <c r="U2272" s="211" t="n"/>
      <c r="V2272" s="290" t="inlineStr">
        <is>
          <t>Se descarta</t>
        </is>
      </c>
    </row>
    <row r="2273" hidden="1" ht="15.75" customHeight="1" s="412">
      <c r="A2273" s="199" t="n">
        <v>4504</v>
      </c>
      <c r="B2273" s="200" t="n">
        <v>210</v>
      </c>
      <c r="C2273" s="246" t="n">
        <v>371</v>
      </c>
      <c r="D2273" s="246" t="n">
        <v>16</v>
      </c>
      <c r="E2273" s="46" t="n">
        <v>43607</v>
      </c>
      <c r="F2273" s="246" t="n">
        <v>5223</v>
      </c>
      <c r="G2273" s="246" t="n">
        <v>7040</v>
      </c>
      <c r="H2273" s="248" t="n">
        <v>6724</v>
      </c>
      <c r="I2273" s="246" t="n"/>
      <c r="J2273" s="47">
        <f>+(((G2273-F2273)-(H2273-F2273))/(H2273-F2273))*100</f>
        <v/>
      </c>
      <c r="K2273" s="270" t="n"/>
      <c r="L2273" s="251" t="n"/>
      <c r="M2273" s="251" t="n"/>
      <c r="N2273" s="295" t="n"/>
      <c r="O2273" s="295" t="n"/>
      <c r="P2273" s="207">
        <f>+(((H2273-F2273)/1000)*1000)/10</f>
        <v/>
      </c>
      <c r="Q2273" s="207" t="n"/>
      <c r="R2273" s="26" t="inlineStr">
        <is>
          <t>FALSO</t>
        </is>
      </c>
      <c r="S2273" s="26" t="inlineStr">
        <is>
          <t>FALSO</t>
        </is>
      </c>
      <c r="T2273" s="211" t="n"/>
      <c r="U2273" s="211" t="n"/>
      <c r="V2273" s="290" t="inlineStr">
        <is>
          <t>Se descarta</t>
        </is>
      </c>
    </row>
    <row r="2274" hidden="1" ht="15.75" customHeight="1" s="412">
      <c r="A2274" s="199" t="n">
        <v>5149</v>
      </c>
      <c r="B2274" s="200" t="n">
        <v>209</v>
      </c>
      <c r="C2274" s="246" t="n">
        <v>371</v>
      </c>
      <c r="D2274" s="246" t="n">
        <v>18</v>
      </c>
      <c r="E2274" s="46" t="n">
        <v>43626</v>
      </c>
      <c r="F2274" s="246" t="n">
        <v>5228</v>
      </c>
      <c r="G2274" s="246" t="n">
        <v>7123</v>
      </c>
      <c r="H2274" s="248" t="n">
        <v>6808</v>
      </c>
      <c r="I2274" s="246" t="n">
        <v>6</v>
      </c>
      <c r="J2274" s="47">
        <f>+(((G2274-F2274)-(H2274-F2274))/(H2274-F2274))*100</f>
        <v/>
      </c>
      <c r="K2274" s="270" t="n"/>
      <c r="L2274" s="250">
        <f>AVERAGE(J2274:J2275)</f>
        <v/>
      </c>
      <c r="M2274" s="250">
        <f>_xlfn.STDEV.S(J2274,J2275)</f>
        <v/>
      </c>
      <c r="N2274" s="295" t="n"/>
      <c r="O2274" s="295" t="n"/>
      <c r="P2274" s="207">
        <f>+(((H2274-F2274)/1000)*1000)/10</f>
        <v/>
      </c>
      <c r="Q2274" s="207">
        <f>AVERAGE(P2274:P2275)</f>
        <v/>
      </c>
      <c r="R2274" s="26" t="inlineStr">
        <is>
          <t>FALSO</t>
        </is>
      </c>
      <c r="S2274" s="26" t="inlineStr">
        <is>
          <t>FALSO</t>
        </is>
      </c>
      <c r="T2274" s="211" t="n"/>
      <c r="U2274" s="211" t="n"/>
      <c r="V2274" s="290" t="inlineStr">
        <is>
          <t>Se descarta</t>
        </is>
      </c>
    </row>
    <row r="2275" hidden="1" ht="15.75" customHeight="1" s="412">
      <c r="A2275" s="199" t="n">
        <v>5150</v>
      </c>
      <c r="B2275" s="200" t="n">
        <v>210</v>
      </c>
      <c r="C2275" s="246" t="n">
        <v>371</v>
      </c>
      <c r="D2275" s="246" t="n">
        <v>18</v>
      </c>
      <c r="E2275" s="46" t="n">
        <v>43626</v>
      </c>
      <c r="F2275" s="246" t="n">
        <v>5223</v>
      </c>
      <c r="G2275" s="246" t="n">
        <v>7140</v>
      </c>
      <c r="H2275" s="248" t="n">
        <v>6827</v>
      </c>
      <c r="I2275" s="246" t="n"/>
      <c r="J2275" s="47">
        <f>+(((G2275-F2275)-(H2275-F2275))/(H2275-F2275))*100</f>
        <v/>
      </c>
      <c r="K2275" s="270" t="n"/>
      <c r="L2275" s="251" t="n"/>
      <c r="M2275" s="251" t="n"/>
      <c r="N2275" s="295" t="n"/>
      <c r="O2275" s="295" t="n"/>
      <c r="P2275" s="207">
        <f>+(((H2275-F2275)/1000)*1000)/10</f>
        <v/>
      </c>
      <c r="Q2275" s="207" t="n"/>
      <c r="R2275" s="26" t="inlineStr">
        <is>
          <t>FALSO</t>
        </is>
      </c>
      <c r="S2275" s="26" t="inlineStr">
        <is>
          <t>FALSO</t>
        </is>
      </c>
      <c r="T2275" s="211" t="n"/>
      <c r="U2275" s="211" t="n"/>
      <c r="V2275" s="290" t="inlineStr">
        <is>
          <t>Se descarta</t>
        </is>
      </c>
    </row>
    <row r="2276" hidden="1" ht="15.75" customHeight="1" s="412">
      <c r="A2276" s="199" t="n">
        <v>5549</v>
      </c>
      <c r="B2276" s="200" t="n">
        <v>41</v>
      </c>
      <c r="C2276" s="252" t="n">
        <v>371</v>
      </c>
      <c r="D2276" s="252" t="n">
        <v>20</v>
      </c>
      <c r="E2276" s="139" t="n">
        <v>43649</v>
      </c>
      <c r="F2276" s="252" t="n">
        <v>5264</v>
      </c>
      <c r="G2276" s="252" t="n">
        <v>7398</v>
      </c>
      <c r="H2276" s="253" t="n">
        <v>7008</v>
      </c>
      <c r="I2276" s="252" t="n">
        <v>9</v>
      </c>
      <c r="J2276" s="47">
        <f>+(((G2276-F2276)-(H2276-F2276))/(H2276-F2276))*100</f>
        <v/>
      </c>
      <c r="K2276" s="270" t="n"/>
      <c r="L2276" s="250">
        <f>AVERAGE(J2276:J2277)</f>
        <v/>
      </c>
      <c r="M2276" s="250">
        <f>_xlfn.STDEV.S(J2276,J2277)</f>
        <v/>
      </c>
      <c r="N2276" s="295" t="n"/>
      <c r="O2276" s="295" t="n"/>
      <c r="P2276" s="207">
        <f>+(((H2276-F2276)/1000)*1000)/10</f>
        <v/>
      </c>
      <c r="Q2276" s="207">
        <f>AVERAGE(P2276:P2277)</f>
        <v/>
      </c>
      <c r="R2276" s="26" t="inlineStr">
        <is>
          <t>FALSO</t>
        </is>
      </c>
      <c r="S2276" s="26" t="inlineStr">
        <is>
          <t>FALSO</t>
        </is>
      </c>
      <c r="T2276" s="211" t="n"/>
      <c r="U2276" s="211" t="n"/>
      <c r="V2276" s="290" t="inlineStr">
        <is>
          <t>Se descarta</t>
        </is>
      </c>
    </row>
    <row r="2277" hidden="1" ht="15.75" customHeight="1" s="412">
      <c r="A2277" s="199" t="n">
        <v>5550</v>
      </c>
      <c r="B2277" s="200" t="n">
        <v>42</v>
      </c>
      <c r="C2277" s="252" t="n">
        <v>371</v>
      </c>
      <c r="D2277" s="252" t="n">
        <v>20</v>
      </c>
      <c r="E2277" s="139" t="n">
        <v>43649</v>
      </c>
      <c r="F2277" s="252" t="n">
        <v>5270</v>
      </c>
      <c r="G2277" s="252" t="n">
        <v>7408</v>
      </c>
      <c r="H2277" s="253" t="n">
        <v>7022</v>
      </c>
      <c r="I2277" s="252" t="n"/>
      <c r="J2277" s="47">
        <f>+(((G2277-F2277)-(H2277-F2277))/(H2277-F2277))*100</f>
        <v/>
      </c>
      <c r="K2277" s="270" t="n"/>
      <c r="L2277" s="251" t="n"/>
      <c r="M2277" s="251" t="n"/>
      <c r="N2277" s="295" t="n"/>
      <c r="O2277" s="295" t="n"/>
      <c r="P2277" s="207">
        <f>+(((H2277-F2277)/1000)*1000)/10</f>
        <v/>
      </c>
      <c r="Q2277" s="207" t="n"/>
      <c r="R2277" s="26" t="inlineStr">
        <is>
          <t>FALSO</t>
        </is>
      </c>
      <c r="S2277" s="26" t="inlineStr">
        <is>
          <t>FALSO</t>
        </is>
      </c>
      <c r="T2277" s="211" t="n"/>
      <c r="U2277" s="211" t="n"/>
      <c r="V2277" s="290" t="inlineStr">
        <is>
          <t>Se descarta</t>
        </is>
      </c>
    </row>
    <row r="2278" hidden="1" ht="15.75" customHeight="1" s="412">
      <c r="A2278" s="199" t="n">
        <v>6199</v>
      </c>
      <c r="B2278" s="200" t="n">
        <v>223</v>
      </c>
      <c r="C2278" s="252" t="n">
        <v>371</v>
      </c>
      <c r="D2278" s="252" t="n">
        <v>22</v>
      </c>
      <c r="E2278" s="139" t="n">
        <v>43685</v>
      </c>
      <c r="F2278" s="252" t="n">
        <v>5225</v>
      </c>
      <c r="G2278" s="252" t="n">
        <v>6772</v>
      </c>
      <c r="H2278" s="253" t="n">
        <v>6544</v>
      </c>
      <c r="I2278" s="252" t="n">
        <v>9</v>
      </c>
      <c r="J2278" s="47">
        <f>+(((G2278-F2278)-(H2278-F2278))/(H2278-F2278))*100</f>
        <v/>
      </c>
      <c r="K2278" s="270" t="n"/>
      <c r="L2278" s="250">
        <f>AVERAGE(J2278:J2279)</f>
        <v/>
      </c>
      <c r="M2278" s="250">
        <f>_xlfn.STDEV.S(J2278,J2279)</f>
        <v/>
      </c>
      <c r="N2278" s="295" t="n"/>
      <c r="O2278" s="295" t="n"/>
      <c r="P2278" s="207">
        <f>+(((H2278-F2278)/1000)*1000)/10</f>
        <v/>
      </c>
      <c r="Q2278" s="207">
        <f>AVERAGE(P2278:P2279)</f>
        <v/>
      </c>
      <c r="R2278" s="26" t="inlineStr">
        <is>
          <t>FALSO</t>
        </is>
      </c>
      <c r="S2278" s="26" t="inlineStr">
        <is>
          <t>FALSO</t>
        </is>
      </c>
      <c r="T2278" s="211" t="n"/>
      <c r="U2278" s="211" t="n"/>
      <c r="V2278" s="290" t="inlineStr">
        <is>
          <t>Se descarta</t>
        </is>
      </c>
    </row>
    <row r="2279" hidden="1" ht="15.75" customHeight="1" s="412">
      <c r="A2279" s="199" t="n">
        <v>6200</v>
      </c>
      <c r="B2279" s="200" t="n">
        <v>223</v>
      </c>
      <c r="C2279" s="252" t="n">
        <v>371</v>
      </c>
      <c r="D2279" s="252" t="n">
        <v>22</v>
      </c>
      <c r="E2279" s="139" t="n">
        <v>43685</v>
      </c>
      <c r="F2279" s="252" t="n">
        <v>5225</v>
      </c>
      <c r="G2279" s="252" t="n">
        <v>6700</v>
      </c>
      <c r="H2279" s="253" t="n">
        <v>6484</v>
      </c>
      <c r="I2279" s="252" t="n"/>
      <c r="J2279" s="47">
        <f>+(((G2279-F2279)-(H2279-F2279))/(H2279-F2279))*100</f>
        <v/>
      </c>
      <c r="K2279" s="270" t="n"/>
      <c r="L2279" s="251" t="n"/>
      <c r="M2279" s="251" t="n"/>
      <c r="N2279" s="295" t="n"/>
      <c r="O2279" s="295" t="n"/>
      <c r="P2279" s="207">
        <f>+(((H2279-F2279)/1000)*1000)/10</f>
        <v/>
      </c>
      <c r="Q2279" s="207" t="n"/>
      <c r="R2279" s="26" t="inlineStr">
        <is>
          <t>FALSO</t>
        </is>
      </c>
      <c r="S2279" s="26" t="inlineStr">
        <is>
          <t>FALSO</t>
        </is>
      </c>
      <c r="T2279" s="211" t="n"/>
      <c r="U2279" s="211" t="n"/>
      <c r="V2279" s="290" t="inlineStr">
        <is>
          <t>Se descarta</t>
        </is>
      </c>
    </row>
    <row r="2280" hidden="1" ht="15.75" customHeight="1" s="412">
      <c r="A2280" s="199" t="n">
        <v>3501</v>
      </c>
      <c r="B2280" s="200" t="n">
        <v>257</v>
      </c>
      <c r="C2280" s="255" t="n">
        <v>372</v>
      </c>
      <c r="D2280" s="255" t="n">
        <v>13</v>
      </c>
      <c r="E2280" s="58" t="n">
        <v>43587</v>
      </c>
      <c r="F2280" s="255" t="n">
        <v>5226</v>
      </c>
      <c r="G2280" s="255" t="n">
        <v>7657</v>
      </c>
      <c r="H2280" s="256" t="n">
        <v>7199</v>
      </c>
      <c r="I2280" s="255" t="n">
        <v>1</v>
      </c>
      <c r="J2280" s="59">
        <f>+(((G2280-F2280)-(H2280-F2280))/(H2280-F2280))*100</f>
        <v/>
      </c>
      <c r="K2280" s="271" t="inlineStr">
        <is>
          <t>MF</t>
        </is>
      </c>
      <c r="L2280" s="258">
        <f>AVERAGE(J2280:J2281)</f>
        <v/>
      </c>
      <c r="M2280" s="258">
        <f>_xlfn.STDEV.S(J2280,J2281)</f>
        <v/>
      </c>
      <c r="N2280" s="295" t="n">
        <v>1</v>
      </c>
      <c r="O2280" s="295" t="n"/>
      <c r="P2280" s="207">
        <f>+(((H2280-F2280)/1000)*1000)/10</f>
        <v/>
      </c>
      <c r="Q2280" s="207">
        <f>AVERAGE(P2280:P2281)</f>
        <v/>
      </c>
      <c r="R2280" s="26" t="inlineStr">
        <is>
          <t>FALSO</t>
        </is>
      </c>
      <c r="S2280" s="26" t="inlineStr">
        <is>
          <t>FALSO</t>
        </is>
      </c>
      <c r="T2280" s="211" t="n"/>
      <c r="U2280" s="211" t="n"/>
      <c r="V2280" s="290" t="inlineStr">
        <is>
          <t>Se descarta</t>
        </is>
      </c>
    </row>
    <row r="2281" hidden="1" ht="15.75" customHeight="1" s="412">
      <c r="A2281" s="199" t="n">
        <v>3502</v>
      </c>
      <c r="B2281" s="200" t="n">
        <v>258</v>
      </c>
      <c r="C2281" s="255" t="n">
        <v>372</v>
      </c>
      <c r="D2281" s="255" t="n">
        <v>13</v>
      </c>
      <c r="E2281" s="58" t="n">
        <v>43587</v>
      </c>
      <c r="F2281" s="255" t="n">
        <v>5266</v>
      </c>
      <c r="G2281" s="255" t="n">
        <v>7798</v>
      </c>
      <c r="H2281" s="256" t="n">
        <v>7310</v>
      </c>
      <c r="I2281" s="255" t="n"/>
      <c r="J2281" s="59">
        <f>+(((G2281-F2281)-(H2281-F2281))/(H2281-F2281))*100</f>
        <v/>
      </c>
      <c r="K2281" s="271" t="n"/>
      <c r="L2281" s="259" t="n"/>
      <c r="M2281" s="259" t="n"/>
      <c r="N2281" s="295" t="n"/>
      <c r="O2281" s="295" t="n"/>
      <c r="P2281" s="207">
        <f>+(((H2281-F2281)/1000)*1000)/10</f>
        <v/>
      </c>
      <c r="Q2281" s="207" t="n"/>
      <c r="R2281" s="26" t="inlineStr">
        <is>
          <t>FALSO</t>
        </is>
      </c>
      <c r="S2281" s="26" t="inlineStr">
        <is>
          <t>FALSO</t>
        </is>
      </c>
      <c r="T2281" s="211" t="n"/>
      <c r="U2281" s="211" t="n"/>
      <c r="V2281" s="290" t="inlineStr">
        <is>
          <t>Se descarta</t>
        </is>
      </c>
    </row>
    <row r="2282" hidden="1" ht="15.75" customHeight="1" s="412">
      <c r="A2282" s="199" t="n">
        <v>4219</v>
      </c>
      <c r="B2282" s="200" t="n">
        <v>249</v>
      </c>
      <c r="C2282" s="255" t="n">
        <v>372</v>
      </c>
      <c r="D2282" s="255" t="n">
        <v>15</v>
      </c>
      <c r="E2282" s="58" t="n">
        <v>43599</v>
      </c>
      <c r="F2282" s="255" t="n">
        <v>5178</v>
      </c>
      <c r="G2282" s="255" t="n">
        <v>8574</v>
      </c>
      <c r="H2282" s="256" t="n">
        <v>7665</v>
      </c>
      <c r="I2282" s="255" t="n"/>
      <c r="J2282" s="59">
        <f>+(((G2282-F2282)-(H2282-F2282))/(H2282-F2282))*100</f>
        <v/>
      </c>
      <c r="K2282" s="259" t="n"/>
      <c r="L2282" s="258">
        <f>AVERAGE(J2282:J2283)</f>
        <v/>
      </c>
      <c r="M2282" s="258">
        <f>_xlfn.STDEV.S(J2282,J2283)</f>
        <v/>
      </c>
      <c r="N2282" s="295" t="n"/>
      <c r="O2282" s="295" t="n"/>
      <c r="P2282" s="207">
        <f>+(((H2282-F2282)/1000)*1000)/10</f>
        <v/>
      </c>
      <c r="Q2282" s="207">
        <f>AVERAGE(P2282:P2283)</f>
        <v/>
      </c>
      <c r="R2282" s="26" t="inlineStr">
        <is>
          <t>VERDADERO</t>
        </is>
      </c>
      <c r="S2282" s="26" t="inlineStr">
        <is>
          <t>FALSO</t>
        </is>
      </c>
      <c r="T2282" s="211" t="n"/>
      <c r="U2282" s="211" t="n"/>
      <c r="V2282" s="290" t="inlineStr">
        <is>
          <t>Se descarta</t>
        </is>
      </c>
    </row>
    <row r="2283" hidden="1" ht="15.75" customHeight="1" s="412">
      <c r="A2283" s="199" t="n">
        <v>4220</v>
      </c>
      <c r="B2283" s="200" t="n">
        <v>250</v>
      </c>
      <c r="C2283" s="255" t="n">
        <v>372</v>
      </c>
      <c r="D2283" s="255" t="n">
        <v>15</v>
      </c>
      <c r="E2283" s="58" t="n">
        <v>43599</v>
      </c>
      <c r="F2283" s="255" t="n">
        <v>5274</v>
      </c>
      <c r="G2283" s="255" t="n">
        <v>8813</v>
      </c>
      <c r="H2283" s="256" t="n">
        <v>7892</v>
      </c>
      <c r="I2283" s="255" t="n"/>
      <c r="J2283" s="59">
        <f>+(((G2283-F2283)-(H2283-F2283))/(H2283-F2283))*100</f>
        <v/>
      </c>
      <c r="K2283" s="259" t="n"/>
      <c r="L2283" s="259" t="n"/>
      <c r="M2283" s="259" t="n"/>
      <c r="N2283" s="295" t="n"/>
      <c r="O2283" s="295" t="n"/>
      <c r="P2283" s="207">
        <f>+(((H2283-F2283)/1000)*1000)/10</f>
        <v/>
      </c>
      <c r="Q2283" s="207" t="n"/>
      <c r="R2283" s="26" t="inlineStr">
        <is>
          <t>FALSO</t>
        </is>
      </c>
      <c r="S2283" s="26" t="inlineStr">
        <is>
          <t>FALSO</t>
        </is>
      </c>
      <c r="T2283" s="211" t="n"/>
      <c r="U2283" s="211" t="n"/>
      <c r="V2283" s="290" t="inlineStr">
        <is>
          <t>Se descarta</t>
        </is>
      </c>
    </row>
    <row r="2284" hidden="1" ht="15.75" customHeight="1" s="412">
      <c r="A2284" s="199" t="n">
        <v>4865</v>
      </c>
      <c r="B2284" s="200" t="n">
        <v>249</v>
      </c>
      <c r="C2284" s="255" t="n">
        <v>372</v>
      </c>
      <c r="D2284" s="255" t="n">
        <v>17</v>
      </c>
      <c r="E2284" s="58" t="n">
        <v>43619</v>
      </c>
      <c r="F2284" s="255" t="n">
        <v>5178</v>
      </c>
      <c r="G2284" s="255" t="n">
        <v>8347</v>
      </c>
      <c r="H2284" s="256" t="n">
        <v>7720</v>
      </c>
      <c r="I2284" s="255" t="n"/>
      <c r="J2284" s="59">
        <f>+(((G2284-F2284)-(H2284-F2284))/(H2284-F2284))*100</f>
        <v/>
      </c>
      <c r="K2284" s="271" t="n"/>
      <c r="L2284" s="258">
        <f>AVERAGE(J2284:J2285)</f>
        <v/>
      </c>
      <c r="M2284" s="258">
        <f>_xlfn.STDEV.S(J2284,J2285)</f>
        <v/>
      </c>
      <c r="N2284" s="295" t="n"/>
      <c r="O2284" s="295" t="n"/>
      <c r="P2284" s="207">
        <f>+(((H2284-F2284)/1000)*1000)/10</f>
        <v/>
      </c>
      <c r="Q2284" s="207">
        <f>AVERAGE(P2284:P2285)</f>
        <v/>
      </c>
      <c r="R2284" s="26" t="inlineStr">
        <is>
          <t>FALSO</t>
        </is>
      </c>
      <c r="S2284" s="26" t="inlineStr">
        <is>
          <t>FALSO</t>
        </is>
      </c>
      <c r="T2284" s="211" t="n"/>
      <c r="U2284" s="211" t="n"/>
      <c r="V2284" s="290" t="inlineStr">
        <is>
          <t>Se descarta</t>
        </is>
      </c>
    </row>
    <row r="2285" hidden="1" ht="15.75" customHeight="1" s="412">
      <c r="A2285" s="199" t="n">
        <v>4866</v>
      </c>
      <c r="B2285" s="200" t="n">
        <v>250</v>
      </c>
      <c r="C2285" s="255" t="n">
        <v>372</v>
      </c>
      <c r="D2285" s="255" t="n">
        <v>17</v>
      </c>
      <c r="E2285" s="58" t="n">
        <v>43619</v>
      </c>
      <c r="F2285" s="255" t="n">
        <v>5274</v>
      </c>
      <c r="G2285" s="255" t="n">
        <v>8346</v>
      </c>
      <c r="H2285" s="256" t="n">
        <v>7713</v>
      </c>
      <c r="I2285" s="255" t="n"/>
      <c r="J2285" s="59">
        <f>+(((G2285-F2285)-(H2285-F2285))/(H2285-F2285))*100</f>
        <v/>
      </c>
      <c r="K2285" s="271" t="n"/>
      <c r="L2285" s="259" t="n"/>
      <c r="M2285" s="259" t="n"/>
      <c r="N2285" s="295" t="n"/>
      <c r="O2285" s="295" t="n"/>
      <c r="P2285" s="207">
        <f>+(((H2285-F2285)/1000)*1000)/10</f>
        <v/>
      </c>
      <c r="Q2285" s="207" t="n"/>
      <c r="R2285" s="26" t="inlineStr">
        <is>
          <t>FALSO</t>
        </is>
      </c>
      <c r="S2285" s="26" t="inlineStr">
        <is>
          <t>FALSO</t>
        </is>
      </c>
      <c r="T2285" s="211" t="n"/>
      <c r="U2285" s="211" t="n"/>
      <c r="V2285" s="290" t="inlineStr">
        <is>
          <t>Se descarta</t>
        </is>
      </c>
    </row>
    <row r="2286" hidden="1" ht="15.75" customHeight="1" s="412">
      <c r="A2286" s="199" t="n">
        <v>5445</v>
      </c>
      <c r="B2286" s="200" t="n">
        <v>183</v>
      </c>
      <c r="C2286" s="252" t="n">
        <v>372</v>
      </c>
      <c r="D2286" s="252" t="n">
        <v>19</v>
      </c>
      <c r="E2286" s="139" t="n">
        <v>43637</v>
      </c>
      <c r="F2286" s="252" t="n">
        <v>5192</v>
      </c>
      <c r="G2286" s="252" t="n">
        <v>8074</v>
      </c>
      <c r="H2286" s="253" t="n">
        <v>7475</v>
      </c>
      <c r="I2286" s="252" t="n">
        <v>7</v>
      </c>
      <c r="J2286" s="261">
        <f>+(((G2286-F2286)-(H2286-F2286))/(H2286-F2286))*100</f>
        <v/>
      </c>
      <c r="K2286" s="273" t="n"/>
      <c r="L2286" s="263">
        <f>AVERAGE(J2286:J2287)</f>
        <v/>
      </c>
      <c r="M2286" s="263">
        <f>_xlfn.STDEV.S(J2286,J2287)</f>
        <v/>
      </c>
      <c r="N2286" s="295" t="n"/>
      <c r="O2286" s="295" t="n"/>
      <c r="P2286" s="207">
        <f>+(((H2286-F2286)/1000)*1000)/10</f>
        <v/>
      </c>
      <c r="Q2286" s="207">
        <f>AVERAGE(P2286:P2287)</f>
        <v/>
      </c>
      <c r="R2286" s="26" t="inlineStr">
        <is>
          <t>FALSO</t>
        </is>
      </c>
      <c r="S2286" s="26" t="inlineStr">
        <is>
          <t>FALSO</t>
        </is>
      </c>
      <c r="T2286" s="211" t="n"/>
      <c r="U2286" s="211" t="n"/>
      <c r="V2286" s="290" t="inlineStr">
        <is>
          <t>Se descarta</t>
        </is>
      </c>
    </row>
    <row r="2287" ht="15.75" customHeight="1" s="412">
      <c r="A2287" s="199" t="n">
        <v>5446</v>
      </c>
      <c r="B2287" s="200" t="n">
        <v>184</v>
      </c>
      <c r="C2287" s="252" t="n">
        <v>372</v>
      </c>
      <c r="D2287" s="252" t="n">
        <v>19</v>
      </c>
      <c r="E2287" s="139" t="n">
        <v>43637</v>
      </c>
      <c r="F2287" s="252" t="n">
        <v>5243</v>
      </c>
      <c r="G2287" s="252" t="n">
        <v>8074</v>
      </c>
      <c r="H2287" s="253" t="n">
        <v>7486</v>
      </c>
      <c r="I2287" s="252" t="n"/>
      <c r="J2287" s="261">
        <f>+(((G2287-F2287)-(H2287-F2287))/(H2287-F2287))*100</f>
        <v/>
      </c>
      <c r="K2287" s="273" t="n"/>
      <c r="L2287" s="207" t="n"/>
      <c r="M2287" s="207" t="n"/>
      <c r="N2287" s="295" t="n"/>
      <c r="O2287" s="295" t="n"/>
      <c r="P2287" s="207">
        <f>+(((H2287-F2287)/1000)*1000)/10</f>
        <v/>
      </c>
      <c r="Q2287" s="207" t="n"/>
      <c r="R2287" s="26" t="inlineStr">
        <is>
          <t>FALSO</t>
        </is>
      </c>
      <c r="S2287" s="26" t="inlineStr">
        <is>
          <t>FALSO</t>
        </is>
      </c>
      <c r="T2287" s="211" t="n"/>
      <c r="U2287" s="211" t="n"/>
      <c r="V2287" s="290" t="inlineStr">
        <is>
          <t>Plot válido</t>
        </is>
      </c>
    </row>
    <row r="2288" ht="15.75" customHeight="1" s="412">
      <c r="A2288" s="199" t="n">
        <v>6201</v>
      </c>
      <c r="B2288" s="200" t="n">
        <v>224</v>
      </c>
      <c r="C2288" s="252" t="n">
        <v>372</v>
      </c>
      <c r="D2288" s="252" t="n">
        <v>22</v>
      </c>
      <c r="E2288" s="139" t="n">
        <v>43685</v>
      </c>
      <c r="F2288" s="252" t="n">
        <v>5231</v>
      </c>
      <c r="G2288" s="252" t="n">
        <v>7642</v>
      </c>
      <c r="H2288" s="253" t="n">
        <v>7279</v>
      </c>
      <c r="I2288" s="252" t="n">
        <v>7</v>
      </c>
      <c r="J2288" s="47">
        <f>+(((G2288-F2288)-(H2288-F2288))/(H2288-F2288))*100</f>
        <v/>
      </c>
      <c r="K2288" s="270" t="n"/>
      <c r="L2288" s="250">
        <f>AVERAGE(J2288:J2289)</f>
        <v/>
      </c>
      <c r="M2288" s="250">
        <f>_xlfn.STDEV.S(J2288,J2289)</f>
        <v/>
      </c>
      <c r="N2288" s="295" t="n"/>
      <c r="O2288" s="295" t="n"/>
      <c r="P2288" s="207">
        <f>+(((H2288-F2288)/1000)*1000)/10</f>
        <v/>
      </c>
      <c r="Q2288" s="207">
        <f>AVERAGE(P2288:P2289)</f>
        <v/>
      </c>
      <c r="R2288" s="26" t="inlineStr">
        <is>
          <t>FALSO</t>
        </is>
      </c>
      <c r="S2288" s="26" t="inlineStr">
        <is>
          <t>FALSO</t>
        </is>
      </c>
      <c r="T2288" s="211" t="n"/>
      <c r="U2288" s="211" t="n"/>
      <c r="V2288" s="290" t="inlineStr">
        <is>
          <t>Plot válido</t>
        </is>
      </c>
    </row>
    <row r="2289" ht="15.75" customHeight="1" s="412">
      <c r="A2289" s="199" t="n">
        <v>6202</v>
      </c>
      <c r="B2289" s="200" t="n">
        <v>224</v>
      </c>
      <c r="C2289" s="252" t="n">
        <v>372</v>
      </c>
      <c r="D2289" s="252" t="n">
        <v>22</v>
      </c>
      <c r="E2289" s="139" t="n">
        <v>43685</v>
      </c>
      <c r="F2289" s="252" t="n">
        <v>5231</v>
      </c>
      <c r="G2289" s="252" t="n">
        <v>7848</v>
      </c>
      <c r="H2289" s="253" t="n">
        <v>7465</v>
      </c>
      <c r="I2289" s="252" t="n"/>
      <c r="J2289" s="47">
        <f>+(((G2289-F2289)-(H2289-F2289))/(H2289-F2289))*100</f>
        <v/>
      </c>
      <c r="K2289" s="270" t="n"/>
      <c r="L2289" s="251" t="n"/>
      <c r="M2289" s="251" t="n"/>
      <c r="N2289" s="295" t="n"/>
      <c r="O2289" s="295" t="n"/>
      <c r="P2289" s="207">
        <f>+(((H2289-F2289)/1000)*1000)/10</f>
        <v/>
      </c>
      <c r="Q2289" s="207" t="n"/>
      <c r="R2289" s="26" t="inlineStr">
        <is>
          <t>FALSO</t>
        </is>
      </c>
      <c r="S2289" s="26" t="inlineStr">
        <is>
          <t>FALSO</t>
        </is>
      </c>
      <c r="T2289" s="211" t="n"/>
      <c r="U2289" s="211" t="n"/>
      <c r="V2289" s="290" t="inlineStr">
        <is>
          <t>Plot válido</t>
        </is>
      </c>
    </row>
    <row r="2290" ht="15.75" customHeight="1" s="412">
      <c r="A2290" s="199" t="n">
        <v>3503</v>
      </c>
      <c r="B2290" s="200" t="n">
        <v>259</v>
      </c>
      <c r="C2290" s="255" t="n">
        <v>373</v>
      </c>
      <c r="D2290" s="255" t="n">
        <v>13</v>
      </c>
      <c r="E2290" s="58" t="n">
        <v>43587</v>
      </c>
      <c r="F2290" s="255" t="n">
        <v>5198</v>
      </c>
      <c r="G2290" s="255" t="n">
        <v>8384</v>
      </c>
      <c r="H2290" s="256" t="n">
        <v>7484</v>
      </c>
      <c r="I2290" s="255" t="n">
        <v>1</v>
      </c>
      <c r="J2290" s="59">
        <f>+(((G2290-F2290)-(H2290-F2290))/(H2290-F2290))*100</f>
        <v/>
      </c>
      <c r="K2290" s="271" t="inlineStr">
        <is>
          <t>1/2</t>
        </is>
      </c>
      <c r="L2290" s="258">
        <f>AVERAGE(J2290:J2291)</f>
        <v/>
      </c>
      <c r="M2290" s="258">
        <f>_xlfn.STDEV.S(J2290,J2291)</f>
        <v/>
      </c>
      <c r="N2290" s="295" t="n">
        <v>1</v>
      </c>
      <c r="O2290" s="295" t="n"/>
      <c r="P2290" s="207">
        <f>+(((H2290-F2290)/1000)*1000)/10</f>
        <v/>
      </c>
      <c r="Q2290" s="207">
        <f>AVERAGE(P2290:P2291)</f>
        <v/>
      </c>
      <c r="R2290" s="26" t="inlineStr">
        <is>
          <t>VERDADERO</t>
        </is>
      </c>
      <c r="S2290" s="26" t="inlineStr">
        <is>
          <t>FALSO</t>
        </is>
      </c>
      <c r="T2290" s="211" t="n"/>
      <c r="U2290" s="211" t="n"/>
      <c r="V2290" s="290" t="inlineStr">
        <is>
          <t>Plot válido</t>
        </is>
      </c>
    </row>
    <row r="2291" ht="15.75" customHeight="1" s="412">
      <c r="A2291" s="199" t="n">
        <v>3504</v>
      </c>
      <c r="B2291" s="200" t="n">
        <v>260</v>
      </c>
      <c r="C2291" s="255" t="n">
        <v>373</v>
      </c>
      <c r="D2291" s="255" t="n">
        <v>13</v>
      </c>
      <c r="E2291" s="58" t="n">
        <v>43587</v>
      </c>
      <c r="F2291" s="255" t="n">
        <v>5247</v>
      </c>
      <c r="G2291" s="255" t="n">
        <v>8374</v>
      </c>
      <c r="H2291" s="256" t="n">
        <v>7510</v>
      </c>
      <c r="I2291" s="255" t="n"/>
      <c r="J2291" s="59">
        <f>+(((G2291-F2291)-(H2291-F2291))/(H2291-F2291))*100</f>
        <v/>
      </c>
      <c r="K2291" s="271" t="n"/>
      <c r="L2291" s="259" t="n"/>
      <c r="M2291" s="259" t="n"/>
      <c r="N2291" s="295" t="n"/>
      <c r="O2291" s="295" t="n"/>
      <c r="P2291" s="207">
        <f>+(((H2291-F2291)/1000)*1000)/10</f>
        <v/>
      </c>
      <c r="Q2291" s="207" t="n"/>
      <c r="R2291" s="26" t="inlineStr">
        <is>
          <t>FALSO</t>
        </is>
      </c>
      <c r="S2291" s="26" t="inlineStr">
        <is>
          <t>FALSO</t>
        </is>
      </c>
      <c r="T2291" s="211" t="n"/>
      <c r="U2291" s="211" t="n"/>
      <c r="V2291" s="290" t="inlineStr">
        <is>
          <t>Plot válido</t>
        </is>
      </c>
    </row>
    <row r="2292" ht="15.75" customHeight="1" s="412">
      <c r="A2292" s="199" t="n">
        <v>4221</v>
      </c>
      <c r="B2292" s="200" t="n">
        <v>251</v>
      </c>
      <c r="C2292" s="255" t="n">
        <v>373</v>
      </c>
      <c r="D2292" s="255" t="n">
        <v>15</v>
      </c>
      <c r="E2292" s="58" t="n">
        <v>43599</v>
      </c>
      <c r="F2292" s="255" t="n">
        <v>5258</v>
      </c>
      <c r="G2292" s="255" t="n">
        <v>7567</v>
      </c>
      <c r="H2292" s="256" t="n">
        <v>7001</v>
      </c>
      <c r="I2292" s="255" t="n"/>
      <c r="J2292" s="59">
        <f>+(((G2292-F2292)-(H2292-F2292))/(H2292-F2292))*100</f>
        <v/>
      </c>
      <c r="K2292" s="259" t="inlineStr">
        <is>
          <t>MF</t>
        </is>
      </c>
      <c r="L2292" s="258">
        <f>AVERAGE(J2292:J2293)</f>
        <v/>
      </c>
      <c r="M2292" s="258">
        <f>_xlfn.STDEV.S(J2292,J2293)</f>
        <v/>
      </c>
      <c r="N2292" s="295" t="n"/>
      <c r="O2292" s="295" t="n"/>
      <c r="P2292" s="207">
        <f>+(((H2292-F2292)/1000)*1000)/10</f>
        <v/>
      </c>
      <c r="Q2292" s="207">
        <f>AVERAGE(P2292:P2293)</f>
        <v/>
      </c>
      <c r="R2292" s="26" t="inlineStr">
        <is>
          <t>FALSO</t>
        </is>
      </c>
      <c r="S2292" s="26" t="inlineStr">
        <is>
          <t>FALSO</t>
        </is>
      </c>
      <c r="T2292" s="211" t="n"/>
      <c r="U2292" s="211" t="n"/>
      <c r="V2292" s="290" t="inlineStr">
        <is>
          <t>Plot válido</t>
        </is>
      </c>
    </row>
    <row r="2293" ht="15.75" customHeight="1" s="412">
      <c r="A2293" s="199" t="n">
        <v>4222</v>
      </c>
      <c r="B2293" s="200" t="n">
        <v>252</v>
      </c>
      <c r="C2293" s="255" t="n">
        <v>373</v>
      </c>
      <c r="D2293" s="255" t="n">
        <v>15</v>
      </c>
      <c r="E2293" s="58" t="n">
        <v>43599</v>
      </c>
      <c r="F2293" s="255" t="n">
        <v>5296</v>
      </c>
      <c r="G2293" s="255" t="n">
        <v>7644</v>
      </c>
      <c r="H2293" s="256" t="n">
        <v>7076</v>
      </c>
      <c r="I2293" s="255" t="n"/>
      <c r="J2293" s="59">
        <f>+(((G2293-F2293)-(H2293-F2293))/(H2293-F2293))*100</f>
        <v/>
      </c>
      <c r="K2293" s="259" t="n"/>
      <c r="L2293" s="259" t="n"/>
      <c r="M2293" s="259" t="n"/>
      <c r="N2293" s="295" t="n"/>
      <c r="O2293" s="295" t="n"/>
      <c r="P2293" s="207">
        <f>+(((H2293-F2293)/1000)*1000)/10</f>
        <v/>
      </c>
      <c r="Q2293" s="207" t="n"/>
      <c r="R2293" s="26" t="inlineStr">
        <is>
          <t>FALSO</t>
        </is>
      </c>
      <c r="S2293" s="26" t="inlineStr">
        <is>
          <t>FALSO</t>
        </is>
      </c>
      <c r="T2293" s="211" t="n"/>
      <c r="U2293" s="211" t="n"/>
      <c r="V2293" s="290" t="inlineStr">
        <is>
          <t>Plot válido</t>
        </is>
      </c>
    </row>
    <row r="2294" ht="15.75" customHeight="1" s="412">
      <c r="A2294" s="199" t="n">
        <v>4867</v>
      </c>
      <c r="B2294" s="200" t="n">
        <v>251</v>
      </c>
      <c r="C2294" s="255" t="n">
        <v>373</v>
      </c>
      <c r="D2294" s="255" t="n">
        <v>17</v>
      </c>
      <c r="E2294" s="58" t="n">
        <v>43619</v>
      </c>
      <c r="F2294" s="255" t="n">
        <v>5258</v>
      </c>
      <c r="G2294" s="255" t="n">
        <v>7051</v>
      </c>
      <c r="H2294" s="256" t="n">
        <v>6676</v>
      </c>
      <c r="I2294" s="255" t="n"/>
      <c r="J2294" s="59">
        <f>+(((G2294-F2294)-(H2294-F2294))/(H2294-F2294))*100</f>
        <v/>
      </c>
      <c r="K2294" s="271" t="n"/>
      <c r="L2294" s="258">
        <f>AVERAGE(J2294:J2295)</f>
        <v/>
      </c>
      <c r="M2294" s="258">
        <f>_xlfn.STDEV.S(J2294,J2295)</f>
        <v/>
      </c>
      <c r="N2294" s="295" t="n"/>
      <c r="O2294" s="295" t="n"/>
      <c r="P2294" s="207">
        <f>+(((H2294-F2294)/1000)*1000)/10</f>
        <v/>
      </c>
      <c r="Q2294" s="207">
        <f>AVERAGE(P2294:P2295)</f>
        <v/>
      </c>
      <c r="R2294" s="26" t="inlineStr">
        <is>
          <t>FALSO</t>
        </is>
      </c>
      <c r="S2294" s="26" t="inlineStr">
        <is>
          <t>FALSO</t>
        </is>
      </c>
      <c r="T2294" s="211" t="n"/>
      <c r="U2294" s="211" t="n"/>
      <c r="V2294" s="290" t="inlineStr">
        <is>
          <t>Plot válido</t>
        </is>
      </c>
    </row>
    <row r="2295" ht="15.75" customHeight="1" s="412">
      <c r="A2295" s="199" t="n">
        <v>4868</v>
      </c>
      <c r="B2295" s="200" t="n">
        <v>252</v>
      </c>
      <c r="C2295" s="255" t="n">
        <v>373</v>
      </c>
      <c r="D2295" s="255" t="n">
        <v>17</v>
      </c>
      <c r="E2295" s="58" t="n">
        <v>43619</v>
      </c>
      <c r="F2295" s="255" t="n">
        <v>5296</v>
      </c>
      <c r="G2295" s="255" t="n">
        <v>7199</v>
      </c>
      <c r="H2295" s="256" t="n">
        <v>6802</v>
      </c>
      <c r="I2295" s="255" t="n"/>
      <c r="J2295" s="59">
        <f>+(((G2295-F2295)-(H2295-F2295))/(H2295-F2295))*100</f>
        <v/>
      </c>
      <c r="K2295" s="271" t="n"/>
      <c r="L2295" s="259" t="n"/>
      <c r="M2295" s="259" t="n"/>
      <c r="N2295" s="295" t="n"/>
      <c r="O2295" s="295" t="n"/>
      <c r="P2295" s="207">
        <f>+(((H2295-F2295)/1000)*1000)/10</f>
        <v/>
      </c>
      <c r="Q2295" s="207" t="n"/>
      <c r="R2295" s="26" t="inlineStr">
        <is>
          <t>FALSO</t>
        </is>
      </c>
      <c r="S2295" s="26" t="inlineStr">
        <is>
          <t>FALSO</t>
        </is>
      </c>
      <c r="T2295" s="211" t="n"/>
      <c r="U2295" s="211" t="n"/>
      <c r="V2295" s="290" t="inlineStr">
        <is>
          <t>Plot válido</t>
        </is>
      </c>
    </row>
    <row r="2296" ht="15.75" customHeight="1" s="412">
      <c r="A2296" s="199" t="n">
        <v>5447</v>
      </c>
      <c r="B2296" s="200" t="n">
        <v>185</v>
      </c>
      <c r="C2296" s="252" t="n">
        <v>373</v>
      </c>
      <c r="D2296" s="252" t="n">
        <v>19</v>
      </c>
      <c r="E2296" s="139" t="n">
        <v>43637</v>
      </c>
      <c r="F2296" s="252" t="n">
        <v>5288</v>
      </c>
      <c r="G2296" s="252" t="n">
        <v>7714</v>
      </c>
      <c r="H2296" s="253" t="n">
        <v>7121</v>
      </c>
      <c r="I2296" s="252" t="n">
        <v>10</v>
      </c>
      <c r="J2296" s="261">
        <f>+(((G2296-F2296)-(H2296-F2296))/(H2296-F2296))*100</f>
        <v/>
      </c>
      <c r="K2296" s="273" t="n"/>
      <c r="L2296" s="263">
        <f>AVERAGE(J2296:J2297)</f>
        <v/>
      </c>
      <c r="M2296" s="263">
        <f>_xlfn.STDEV.S(J2296,J2297)</f>
        <v/>
      </c>
      <c r="N2296" s="295" t="n"/>
      <c r="O2296" s="295" t="n"/>
      <c r="P2296" s="207">
        <f>+(((H2296-F2296)/1000)*1000)/10</f>
        <v/>
      </c>
      <c r="Q2296" s="207">
        <f>AVERAGE(P2296:P2297)</f>
        <v/>
      </c>
      <c r="R2296" s="26" t="inlineStr">
        <is>
          <t>FALSO</t>
        </is>
      </c>
      <c r="S2296" s="26" t="inlineStr">
        <is>
          <t>FALSO</t>
        </is>
      </c>
      <c r="T2296" s="211" t="n"/>
      <c r="U2296" s="211" t="n"/>
      <c r="V2296" s="290" t="inlineStr">
        <is>
          <t>Plot válido</t>
        </is>
      </c>
    </row>
    <row r="2297" ht="15.75" customHeight="1" s="412">
      <c r="A2297" s="199" t="n">
        <v>5448</v>
      </c>
      <c r="B2297" s="200" t="n">
        <v>186</v>
      </c>
      <c r="C2297" s="252" t="n">
        <v>373</v>
      </c>
      <c r="D2297" s="252" t="n">
        <v>19</v>
      </c>
      <c r="E2297" s="139" t="n">
        <v>43637</v>
      </c>
      <c r="F2297" s="252" t="n">
        <v>5251</v>
      </c>
      <c r="G2297" s="252" t="n">
        <v>7670</v>
      </c>
      <c r="H2297" s="253" t="n">
        <v>7141</v>
      </c>
      <c r="I2297" s="252" t="n"/>
      <c r="J2297" s="261">
        <f>+(((G2297-F2297)-(H2297-F2297))/(H2297-F2297))*100</f>
        <v/>
      </c>
      <c r="K2297" s="273" t="n"/>
      <c r="L2297" s="207" t="n"/>
      <c r="M2297" s="207" t="n"/>
      <c r="N2297" s="295" t="n"/>
      <c r="O2297" s="295" t="n"/>
      <c r="P2297" s="207">
        <f>+(((H2297-F2297)/1000)*1000)/10</f>
        <v/>
      </c>
      <c r="Q2297" s="207" t="n"/>
      <c r="R2297" s="26" t="inlineStr">
        <is>
          <t>FALSO</t>
        </is>
      </c>
      <c r="S2297" s="26" t="inlineStr">
        <is>
          <t>FALSO</t>
        </is>
      </c>
      <c r="T2297" s="211" t="n"/>
      <c r="U2297" s="211" t="n"/>
      <c r="V2297" s="290" t="inlineStr">
        <is>
          <t>Plot válido</t>
        </is>
      </c>
    </row>
    <row r="2298" ht="15.75" customHeight="1" s="412">
      <c r="A2298" s="199" t="n">
        <v>6203</v>
      </c>
      <c r="B2298" s="200" t="n">
        <v>225</v>
      </c>
      <c r="C2298" s="252" t="n">
        <v>373</v>
      </c>
      <c r="D2298" s="252" t="n">
        <v>22</v>
      </c>
      <c r="E2298" s="139" t="n">
        <v>43685</v>
      </c>
      <c r="F2298" s="252" t="n">
        <v>5260</v>
      </c>
      <c r="G2298" s="252" t="n">
        <v>7082</v>
      </c>
      <c r="H2298" s="253" t="n">
        <v>6784</v>
      </c>
      <c r="I2298" s="252" t="n">
        <v>10</v>
      </c>
      <c r="J2298" s="47">
        <f>+(((G2298-F2298)-(H2298-F2298))/(H2298-F2298))*100</f>
        <v/>
      </c>
      <c r="K2298" s="270" t="n"/>
      <c r="L2298" s="250">
        <f>AVERAGE(J2298:J2299)</f>
        <v/>
      </c>
      <c r="M2298" s="250">
        <f>_xlfn.STDEV.S(J2298,J2299)</f>
        <v/>
      </c>
      <c r="N2298" s="295" t="n"/>
      <c r="O2298" s="295" t="n"/>
      <c r="P2298" s="207">
        <f>+(((H2298-F2298)/1000)*1000)/10</f>
        <v/>
      </c>
      <c r="Q2298" s="207">
        <f>AVERAGE(P2298:P2299)</f>
        <v/>
      </c>
      <c r="R2298" s="26" t="inlineStr">
        <is>
          <t>FALSO</t>
        </is>
      </c>
      <c r="S2298" s="26" t="inlineStr">
        <is>
          <t>FALSO</t>
        </is>
      </c>
      <c r="T2298" s="211" t="n"/>
      <c r="U2298" s="211" t="n"/>
      <c r="V2298" s="290" t="inlineStr">
        <is>
          <t>Plot válido</t>
        </is>
      </c>
    </row>
    <row r="2299" ht="15.75" customHeight="1" s="412">
      <c r="A2299" s="199" t="n">
        <v>6204</v>
      </c>
      <c r="B2299" s="200" t="n">
        <v>225</v>
      </c>
      <c r="C2299" s="252" t="n">
        <v>373</v>
      </c>
      <c r="D2299" s="252" t="n">
        <v>22</v>
      </c>
      <c r="E2299" s="139" t="n">
        <v>43685</v>
      </c>
      <c r="F2299" s="252" t="n">
        <v>5260</v>
      </c>
      <c r="G2299" s="252" t="n">
        <v>6943</v>
      </c>
      <c r="H2299" s="253" t="n">
        <v>6679</v>
      </c>
      <c r="I2299" s="252" t="n"/>
      <c r="J2299" s="47">
        <f>+(((G2299-F2299)-(H2299-F2299))/(H2299-F2299))*100</f>
        <v/>
      </c>
      <c r="K2299" s="270" t="n"/>
      <c r="L2299" s="251" t="n"/>
      <c r="M2299" s="251" t="n"/>
      <c r="N2299" s="295" t="n"/>
      <c r="O2299" s="295" t="n"/>
      <c r="P2299" s="207">
        <f>+(((H2299-F2299)/1000)*1000)/10</f>
        <v/>
      </c>
      <c r="Q2299" s="207" t="n"/>
      <c r="R2299" s="26" t="inlineStr">
        <is>
          <t>FALSO</t>
        </is>
      </c>
      <c r="S2299" s="26" t="inlineStr">
        <is>
          <t>FALSO</t>
        </is>
      </c>
      <c r="T2299" s="211" t="n"/>
      <c r="U2299" s="211" t="n"/>
      <c r="V2299" s="290" t="inlineStr">
        <is>
          <t>Plot válido</t>
        </is>
      </c>
    </row>
    <row r="2300" ht="15.75" customHeight="1" s="412">
      <c r="A2300" s="199" t="n">
        <v>3505</v>
      </c>
      <c r="B2300" s="200" t="n">
        <v>261</v>
      </c>
      <c r="C2300" s="255" t="n">
        <v>374</v>
      </c>
      <c r="D2300" s="255" t="n">
        <v>13</v>
      </c>
      <c r="E2300" s="58" t="n">
        <v>43587</v>
      </c>
      <c r="F2300" s="255" t="n">
        <v>5229</v>
      </c>
      <c r="G2300" s="255" t="n">
        <v>8115</v>
      </c>
      <c r="H2300" s="256" t="n">
        <v>7348</v>
      </c>
      <c r="I2300" s="255" t="n">
        <v>1</v>
      </c>
      <c r="J2300" s="59">
        <f>+(((G2300-F2300)-(H2300-F2300))/(H2300-F2300))*100</f>
        <v/>
      </c>
      <c r="K2300" s="271" t="inlineStr">
        <is>
          <t>28/4</t>
        </is>
      </c>
      <c r="L2300" s="258">
        <f>AVERAGE(J2300:J2301)</f>
        <v/>
      </c>
      <c r="M2300" s="258">
        <f>_xlfn.STDEV.S(J2300,J2301)</f>
        <v/>
      </c>
      <c r="N2300" s="295" t="n">
        <v>1</v>
      </c>
      <c r="O2300" s="295" t="n"/>
      <c r="P2300" s="207">
        <f>+(((H2300-F2300)/1000)*1000)/10</f>
        <v/>
      </c>
      <c r="Q2300" s="207">
        <f>AVERAGE(P2300:P2301)</f>
        <v/>
      </c>
      <c r="R2300" s="26" t="inlineStr">
        <is>
          <t>VERDADERO</t>
        </is>
      </c>
      <c r="S2300" s="26" t="inlineStr">
        <is>
          <t>FALSO</t>
        </is>
      </c>
      <c r="T2300" s="211" t="n"/>
      <c r="U2300" s="211" t="n"/>
      <c r="V2300" s="290" t="inlineStr">
        <is>
          <t>Plot válido</t>
        </is>
      </c>
    </row>
    <row r="2301" ht="15.75" customHeight="1" s="412">
      <c r="A2301" s="199" t="n">
        <v>3506</v>
      </c>
      <c r="B2301" s="200" t="n">
        <v>262</v>
      </c>
      <c r="C2301" s="255" t="n">
        <v>374</v>
      </c>
      <c r="D2301" s="255" t="n">
        <v>13</v>
      </c>
      <c r="E2301" s="58" t="n">
        <v>43587</v>
      </c>
      <c r="F2301" s="255" t="n">
        <v>5194</v>
      </c>
      <c r="G2301" s="255" t="n">
        <v>8168</v>
      </c>
      <c r="H2301" s="256" t="n">
        <v>7391</v>
      </c>
      <c r="I2301" s="255" t="n"/>
      <c r="J2301" s="59">
        <f>+(((G2301-F2301)-(H2301-F2301))/(H2301-F2301))*100</f>
        <v/>
      </c>
      <c r="K2301" s="271" t="n"/>
      <c r="L2301" s="259" t="n"/>
      <c r="M2301" s="259" t="n"/>
      <c r="N2301" s="295" t="n"/>
      <c r="O2301" s="295" t="n"/>
      <c r="P2301" s="207">
        <f>+(((H2301-F2301)/1000)*1000)/10</f>
        <v/>
      </c>
      <c r="Q2301" s="207" t="n"/>
      <c r="R2301" s="26" t="inlineStr">
        <is>
          <t>FALSO</t>
        </is>
      </c>
      <c r="S2301" s="26" t="inlineStr">
        <is>
          <t>FALSO</t>
        </is>
      </c>
      <c r="T2301" s="211" t="n"/>
      <c r="U2301" s="211" t="n"/>
      <c r="V2301" s="290" t="inlineStr">
        <is>
          <t>Plot válido</t>
        </is>
      </c>
    </row>
    <row r="2302" ht="15.75" customHeight="1" s="412">
      <c r="A2302" s="199" t="n">
        <v>4223</v>
      </c>
      <c r="B2302" s="200" t="n">
        <v>253</v>
      </c>
      <c r="C2302" s="255" t="n">
        <v>374</v>
      </c>
      <c r="D2302" s="255" t="n">
        <v>15</v>
      </c>
      <c r="E2302" s="58" t="n">
        <v>43599</v>
      </c>
      <c r="F2302" s="255" t="n">
        <v>5257</v>
      </c>
      <c r="G2302" s="255" t="n">
        <v>8062</v>
      </c>
      <c r="H2302" s="256" t="n">
        <v>7518</v>
      </c>
      <c r="I2302" s="255" t="n"/>
      <c r="J2302" s="59">
        <f>+(((G2302-F2302)-(H2302-F2302))/(H2302-F2302))*100</f>
        <v/>
      </c>
      <c r="K2302" s="259" t="n"/>
      <c r="L2302" s="258">
        <f>AVERAGE(J2302:J2303)</f>
        <v/>
      </c>
      <c r="M2302" s="258">
        <f>_xlfn.STDEV.S(J2302,J2303)</f>
        <v/>
      </c>
      <c r="N2302" s="295" t="n"/>
      <c r="O2302" s="295" t="n"/>
      <c r="P2302" s="207">
        <f>+(((H2302-F2302)/1000)*1000)/10</f>
        <v/>
      </c>
      <c r="Q2302" s="207">
        <f>AVERAGE(P2302:P2303)</f>
        <v/>
      </c>
      <c r="R2302" s="26" t="inlineStr">
        <is>
          <t>FALSO</t>
        </is>
      </c>
      <c r="S2302" s="26" t="inlineStr">
        <is>
          <t>FALSO</t>
        </is>
      </c>
      <c r="T2302" s="211" t="n"/>
      <c r="U2302" s="211" t="n"/>
      <c r="V2302" s="290" t="inlineStr">
        <is>
          <t>Plot válido</t>
        </is>
      </c>
    </row>
    <row r="2303" ht="15.75" customHeight="1" s="412">
      <c r="A2303" s="199" t="n">
        <v>4224</v>
      </c>
      <c r="B2303" s="200" t="n">
        <v>254</v>
      </c>
      <c r="C2303" s="255" t="n">
        <v>374</v>
      </c>
      <c r="D2303" s="255" t="n">
        <v>15</v>
      </c>
      <c r="E2303" s="58" t="n">
        <v>43599</v>
      </c>
      <c r="F2303" s="255" t="n">
        <v>5257</v>
      </c>
      <c r="G2303" s="255" t="n">
        <v>8140</v>
      </c>
      <c r="H2303" s="256" t="n">
        <v>7546</v>
      </c>
      <c r="I2303" s="255" t="n"/>
      <c r="J2303" s="59">
        <f>+(((G2303-F2303)-(H2303-F2303))/(H2303-F2303))*100</f>
        <v/>
      </c>
      <c r="K2303" s="259" t="n"/>
      <c r="L2303" s="259" t="n"/>
      <c r="M2303" s="259" t="n"/>
      <c r="N2303" s="295" t="n"/>
      <c r="O2303" s="295" t="n"/>
      <c r="P2303" s="207">
        <f>+(((H2303-F2303)/1000)*1000)/10</f>
        <v/>
      </c>
      <c r="Q2303" s="207" t="n"/>
      <c r="R2303" s="26" t="inlineStr">
        <is>
          <t>FALSO</t>
        </is>
      </c>
      <c r="S2303" s="26" t="inlineStr">
        <is>
          <t>FALSO</t>
        </is>
      </c>
      <c r="T2303" s="211" t="n"/>
      <c r="U2303" s="211" t="n"/>
      <c r="V2303" s="290" t="inlineStr">
        <is>
          <t>Plot válido</t>
        </is>
      </c>
    </row>
    <row r="2304" ht="15.75" customHeight="1" s="412">
      <c r="A2304" s="199" t="n">
        <v>4869</v>
      </c>
      <c r="B2304" s="200" t="n">
        <v>253</v>
      </c>
      <c r="C2304" s="255" t="n">
        <v>374</v>
      </c>
      <c r="D2304" s="255" t="n">
        <v>17</v>
      </c>
      <c r="E2304" s="58" t="n">
        <v>43619</v>
      </c>
      <c r="F2304" s="255" t="n">
        <v>5257</v>
      </c>
      <c r="G2304" s="255" t="n">
        <v>7884</v>
      </c>
      <c r="H2304" s="256" t="n">
        <v>7378</v>
      </c>
      <c r="I2304" s="255" t="n"/>
      <c r="J2304" s="59">
        <f>+(((G2304-F2304)-(H2304-F2304))/(H2304-F2304))*100</f>
        <v/>
      </c>
      <c r="K2304" s="271" t="n"/>
      <c r="L2304" s="258">
        <f>AVERAGE(J2304:J2305)</f>
        <v/>
      </c>
      <c r="M2304" s="258">
        <f>_xlfn.STDEV.S(J2304,J2305)</f>
        <v/>
      </c>
      <c r="N2304" s="295" t="n"/>
      <c r="O2304" s="295" t="n"/>
      <c r="P2304" s="207">
        <f>+(((H2304-F2304)/1000)*1000)/10</f>
        <v/>
      </c>
      <c r="Q2304" s="207">
        <f>AVERAGE(P2304:P2305)</f>
        <v/>
      </c>
      <c r="R2304" s="26" t="inlineStr">
        <is>
          <t>FALSO</t>
        </is>
      </c>
      <c r="S2304" s="26" t="inlineStr">
        <is>
          <t>FALSO</t>
        </is>
      </c>
      <c r="T2304" s="211" t="n"/>
      <c r="U2304" s="211" t="n"/>
      <c r="V2304" s="290" t="inlineStr">
        <is>
          <t>Plot válido</t>
        </is>
      </c>
    </row>
    <row r="2305" ht="15.75" customHeight="1" s="412">
      <c r="A2305" s="199" t="n">
        <v>4870</v>
      </c>
      <c r="B2305" s="200" t="n">
        <v>254</v>
      </c>
      <c r="C2305" s="255" t="n">
        <v>374</v>
      </c>
      <c r="D2305" s="255" t="n">
        <v>17</v>
      </c>
      <c r="E2305" s="58" t="n">
        <v>43619</v>
      </c>
      <c r="F2305" s="255" t="n">
        <v>5257</v>
      </c>
      <c r="G2305" s="255" t="n">
        <v>8204</v>
      </c>
      <c r="H2305" s="256" t="n">
        <v>7615</v>
      </c>
      <c r="I2305" s="255" t="n"/>
      <c r="J2305" s="59">
        <f>+(((G2305-F2305)-(H2305-F2305))/(H2305-F2305))*100</f>
        <v/>
      </c>
      <c r="K2305" s="271" t="n"/>
      <c r="L2305" s="259" t="n"/>
      <c r="M2305" s="259" t="n"/>
      <c r="N2305" s="295" t="n"/>
      <c r="O2305" s="295" t="n"/>
      <c r="P2305" s="207">
        <f>+(((H2305-F2305)/1000)*1000)/10</f>
        <v/>
      </c>
      <c r="Q2305" s="207" t="n"/>
      <c r="R2305" s="26" t="inlineStr">
        <is>
          <t>FALSO</t>
        </is>
      </c>
      <c r="S2305" s="26" t="inlineStr">
        <is>
          <t>FALSO</t>
        </is>
      </c>
      <c r="T2305" s="211" t="n"/>
      <c r="U2305" s="211" t="n"/>
      <c r="V2305" s="290" t="inlineStr">
        <is>
          <t>Plot válido</t>
        </is>
      </c>
    </row>
    <row r="2306" ht="15.75" customHeight="1" s="412">
      <c r="A2306" s="199" t="n">
        <v>5449</v>
      </c>
      <c r="B2306" s="200" t="n">
        <v>187</v>
      </c>
      <c r="C2306" s="252" t="n">
        <v>374</v>
      </c>
      <c r="D2306" s="252" t="n">
        <v>19</v>
      </c>
      <c r="E2306" s="139" t="n">
        <v>43637</v>
      </c>
      <c r="F2306" s="252" t="n">
        <v>5214</v>
      </c>
      <c r="G2306" s="252" t="n">
        <v>8035</v>
      </c>
      <c r="H2306" s="253" t="n">
        <v>7383</v>
      </c>
      <c r="I2306" s="252" t="n">
        <v>4</v>
      </c>
      <c r="J2306" s="261">
        <f>+(((G2306-F2306)-(H2306-F2306))/(H2306-F2306))*100</f>
        <v/>
      </c>
      <c r="K2306" s="273" t="n"/>
      <c r="L2306" s="263">
        <f>AVERAGE(J2306:J2307)</f>
        <v/>
      </c>
      <c r="M2306" s="263">
        <f>_xlfn.STDEV.S(J2306,J2307)</f>
        <v/>
      </c>
      <c r="N2306" s="295" t="n"/>
      <c r="O2306" s="295" t="n"/>
      <c r="P2306" s="207">
        <f>+(((H2306-F2306)/1000)*1000)/10</f>
        <v/>
      </c>
      <c r="Q2306" s="207">
        <f>AVERAGE(P2306:P2307)</f>
        <v/>
      </c>
      <c r="R2306" s="26" t="inlineStr">
        <is>
          <t>FALSO</t>
        </is>
      </c>
      <c r="S2306" s="26" t="inlineStr">
        <is>
          <t>FALSO</t>
        </is>
      </c>
      <c r="T2306" s="211" t="n"/>
      <c r="U2306" s="211" t="n"/>
      <c r="V2306" s="290" t="inlineStr">
        <is>
          <t>Plot válido</t>
        </is>
      </c>
    </row>
    <row r="2307" ht="15.75" customHeight="1" s="412">
      <c r="A2307" s="199" t="n">
        <v>5450</v>
      </c>
      <c r="B2307" s="200" t="n">
        <v>188</v>
      </c>
      <c r="C2307" s="252" t="n">
        <v>374</v>
      </c>
      <c r="D2307" s="252" t="n">
        <v>19</v>
      </c>
      <c r="E2307" s="139" t="n">
        <v>43637</v>
      </c>
      <c r="F2307" s="252" t="n">
        <v>5267</v>
      </c>
      <c r="G2307" s="252" t="n">
        <v>8044</v>
      </c>
      <c r="H2307" s="253" t="n">
        <v>7402</v>
      </c>
      <c r="I2307" s="252" t="n"/>
      <c r="J2307" s="261">
        <f>+(((G2307-F2307)-(H2307-F2307))/(H2307-F2307))*100</f>
        <v/>
      </c>
      <c r="K2307" s="273" t="n"/>
      <c r="L2307" s="207" t="n"/>
      <c r="M2307" s="207" t="n"/>
      <c r="N2307" s="295" t="n"/>
      <c r="O2307" s="295" t="n"/>
      <c r="P2307" s="207">
        <f>+(((H2307-F2307)/1000)*1000)/10</f>
        <v/>
      </c>
      <c r="Q2307" s="207" t="n"/>
      <c r="R2307" s="26" t="inlineStr">
        <is>
          <t>FALSO</t>
        </is>
      </c>
      <c r="S2307" s="26" t="inlineStr">
        <is>
          <t>FALSO</t>
        </is>
      </c>
      <c r="T2307" s="211" t="n"/>
      <c r="U2307" s="211" t="n"/>
      <c r="V2307" s="290" t="inlineStr">
        <is>
          <t>Plot válido</t>
        </is>
      </c>
    </row>
    <row r="2308" ht="15.75" customHeight="1" s="412">
      <c r="A2308" s="199" t="n">
        <v>6205</v>
      </c>
      <c r="B2308" s="200" t="n">
        <v>226</v>
      </c>
      <c r="C2308" s="252" t="n">
        <v>374</v>
      </c>
      <c r="D2308" s="252" t="n">
        <v>22</v>
      </c>
      <c r="E2308" s="139" t="n">
        <v>43685</v>
      </c>
      <c r="F2308" s="252" t="n">
        <v>5197</v>
      </c>
      <c r="G2308" s="252" t="n">
        <v>7946</v>
      </c>
      <c r="H2308" s="253" t="n">
        <v>7499</v>
      </c>
      <c r="I2308" s="252" t="n">
        <v>5</v>
      </c>
      <c r="J2308" s="47">
        <f>+(((G2308-F2308)-(H2308-F2308))/(H2308-F2308))*100</f>
        <v/>
      </c>
      <c r="K2308" s="270" t="n"/>
      <c r="L2308" s="250">
        <f>AVERAGE(J2308:J2309)</f>
        <v/>
      </c>
      <c r="M2308" s="250">
        <f>_xlfn.STDEV.S(J2308,J2309)</f>
        <v/>
      </c>
      <c r="N2308" s="295" t="n"/>
      <c r="O2308" s="295" t="n"/>
      <c r="P2308" s="207">
        <f>+(((H2308-F2308)/1000)*1000)/10</f>
        <v/>
      </c>
      <c r="Q2308" s="207">
        <f>AVERAGE(P2308:P2309)</f>
        <v/>
      </c>
      <c r="R2308" s="26" t="inlineStr">
        <is>
          <t>FALSO</t>
        </is>
      </c>
      <c r="S2308" s="26" t="inlineStr">
        <is>
          <t>FALSO</t>
        </is>
      </c>
      <c r="T2308" s="211" t="n"/>
      <c r="U2308" s="211" t="n"/>
      <c r="V2308" s="290" t="inlineStr">
        <is>
          <t>Plot válido</t>
        </is>
      </c>
    </row>
    <row r="2309" ht="15.75" customHeight="1" s="412">
      <c r="A2309" s="199" t="n">
        <v>6206</v>
      </c>
      <c r="B2309" s="200" t="n">
        <v>226</v>
      </c>
      <c r="C2309" s="252" t="n">
        <v>374</v>
      </c>
      <c r="D2309" s="252" t="n">
        <v>22</v>
      </c>
      <c r="E2309" s="139" t="n">
        <v>43685</v>
      </c>
      <c r="F2309" s="252" t="n">
        <v>5197</v>
      </c>
      <c r="G2309" s="252" t="n">
        <v>7937</v>
      </c>
      <c r="H2309" s="253" t="n">
        <v>7519</v>
      </c>
      <c r="I2309" s="252" t="n"/>
      <c r="J2309" s="47">
        <f>+(((G2309-F2309)-(H2309-F2309))/(H2309-F2309))*100</f>
        <v/>
      </c>
      <c r="K2309" s="270" t="n"/>
      <c r="L2309" s="251" t="n"/>
      <c r="M2309" s="251" t="n"/>
      <c r="N2309" s="295" t="n"/>
      <c r="O2309" s="295" t="n"/>
      <c r="P2309" s="207">
        <f>+(((H2309-F2309)/1000)*1000)/10</f>
        <v/>
      </c>
      <c r="Q2309" s="207" t="n"/>
      <c r="R2309" s="26" t="inlineStr">
        <is>
          <t>FALSO</t>
        </is>
      </c>
      <c r="S2309" s="26" t="inlineStr">
        <is>
          <t>FALSO</t>
        </is>
      </c>
      <c r="T2309" s="211" t="n"/>
      <c r="U2309" s="211" t="n"/>
      <c r="V2309" s="290" t="inlineStr">
        <is>
          <t>Plot válido</t>
        </is>
      </c>
    </row>
    <row r="2310" ht="15.75" customHeight="1" s="412">
      <c r="A2310" s="199" t="n">
        <v>3849</v>
      </c>
      <c r="B2310" s="200" t="n">
        <v>271</v>
      </c>
      <c r="C2310" s="246" t="n">
        <v>375</v>
      </c>
      <c r="D2310" s="246" t="n">
        <v>14</v>
      </c>
      <c r="E2310" s="46" t="n">
        <v>43591</v>
      </c>
      <c r="F2310" s="246" t="n">
        <v>5224</v>
      </c>
      <c r="G2310" s="247" t="n">
        <v>7144</v>
      </c>
      <c r="H2310" s="248" t="n">
        <v>6726</v>
      </c>
      <c r="I2310" s="246" t="n">
        <v>2</v>
      </c>
      <c r="J2310" s="47">
        <f>+(((G2310-F2310)-(H2310-F2310))/(H2310-F2310))*100</f>
        <v/>
      </c>
      <c r="K2310" s="270" t="inlineStr">
        <is>
          <t>MF</t>
        </is>
      </c>
      <c r="L2310" s="250">
        <f>AVERAGE(J2310:J2311)</f>
        <v/>
      </c>
      <c r="M2310" s="250">
        <f>_xlfn.STDEV.S(J2310,J2311)</f>
        <v/>
      </c>
      <c r="N2310" s="295" t="n">
        <v>2</v>
      </c>
      <c r="O2310" s="295" t="n"/>
      <c r="P2310" s="207">
        <f>+(((H2310-F2310)/1000)*1000)/10</f>
        <v/>
      </c>
      <c r="Q2310" s="207">
        <f>AVERAGE(P2310:P2311)</f>
        <v/>
      </c>
      <c r="R2310" s="26" t="inlineStr">
        <is>
          <t>FALSO</t>
        </is>
      </c>
      <c r="S2310" s="26" t="inlineStr">
        <is>
          <t>FALSO</t>
        </is>
      </c>
      <c r="T2310" s="211" t="n"/>
      <c r="U2310" s="211" t="n"/>
      <c r="V2310" s="290" t="inlineStr">
        <is>
          <t>Plot válido</t>
        </is>
      </c>
    </row>
    <row r="2311" ht="15.75" customHeight="1" s="412">
      <c r="A2311" s="199" t="n">
        <v>3850</v>
      </c>
      <c r="B2311" s="200" t="n">
        <v>272</v>
      </c>
      <c r="C2311" s="246" t="n">
        <v>375</v>
      </c>
      <c r="D2311" s="246" t="n">
        <v>14</v>
      </c>
      <c r="E2311" s="46" t="n">
        <v>43591</v>
      </c>
      <c r="F2311" s="246" t="n">
        <v>5257</v>
      </c>
      <c r="G2311" s="247" t="n">
        <v>7101</v>
      </c>
      <c r="H2311" s="248" t="n">
        <v>6710</v>
      </c>
      <c r="I2311" s="246" t="n"/>
      <c r="J2311" s="47">
        <f>+(((G2311-F2311)-(H2311-F2311))/(H2311-F2311))*100</f>
        <v/>
      </c>
      <c r="K2311" s="270" t="n"/>
      <c r="L2311" s="251" t="n"/>
      <c r="M2311" s="251" t="n"/>
      <c r="N2311" s="295" t="n"/>
      <c r="O2311" s="295" t="n"/>
      <c r="P2311" s="207">
        <f>+(((H2311-F2311)/1000)*1000)/10</f>
        <v/>
      </c>
      <c r="Q2311" s="207" t="n"/>
      <c r="R2311" s="26" t="inlineStr">
        <is>
          <t>FALSO</t>
        </is>
      </c>
      <c r="S2311" s="26" t="inlineStr">
        <is>
          <t>FALSO</t>
        </is>
      </c>
      <c r="T2311" s="211" t="n"/>
      <c r="U2311" s="211" t="n"/>
      <c r="V2311" s="290" t="inlineStr">
        <is>
          <t>Plot válido</t>
        </is>
      </c>
    </row>
    <row r="2312" ht="15.75" customHeight="1" s="412">
      <c r="A2312" s="199" t="n">
        <v>4505</v>
      </c>
      <c r="B2312" s="200" t="n">
        <v>211</v>
      </c>
      <c r="C2312" s="246" t="n">
        <v>375</v>
      </c>
      <c r="D2312" s="246" t="n">
        <v>16</v>
      </c>
      <c r="E2312" s="46" t="n">
        <v>43607</v>
      </c>
      <c r="F2312" s="246" t="n">
        <v>5194</v>
      </c>
      <c r="G2312" s="246" t="n">
        <v>7358</v>
      </c>
      <c r="H2312" s="248" t="n">
        <v>6893</v>
      </c>
      <c r="I2312" s="246" t="n">
        <v>2</v>
      </c>
      <c r="J2312" s="47">
        <f>+(((G2312-F2312)-(H2312-F2312))/(H2312-F2312))*100</f>
        <v/>
      </c>
      <c r="K2312" s="270" t="n"/>
      <c r="L2312" s="250">
        <f>AVERAGE(J2312:J2313)</f>
        <v/>
      </c>
      <c r="M2312" s="250">
        <f>_xlfn.STDEV.S(J2312,J2313)</f>
        <v/>
      </c>
      <c r="N2312" s="295" t="n"/>
      <c r="O2312" s="295" t="n"/>
      <c r="P2312" s="207">
        <f>+(((H2312-F2312)/1000)*1000)/10</f>
        <v/>
      </c>
      <c r="Q2312" s="207">
        <f>AVERAGE(P2312:P2313)</f>
        <v/>
      </c>
      <c r="R2312" s="26" t="inlineStr">
        <is>
          <t>FALSO</t>
        </is>
      </c>
      <c r="S2312" s="26" t="inlineStr">
        <is>
          <t>FALSO</t>
        </is>
      </c>
      <c r="T2312" s="211" t="n"/>
      <c r="U2312" s="211" t="n"/>
      <c r="V2312" s="290" t="inlineStr">
        <is>
          <t>Plot válido</t>
        </is>
      </c>
    </row>
    <row r="2313" ht="15.75" customHeight="1" s="412">
      <c r="A2313" s="199" t="n">
        <v>4506</v>
      </c>
      <c r="B2313" s="200" t="n">
        <v>212</v>
      </c>
      <c r="C2313" s="246" t="n">
        <v>375</v>
      </c>
      <c r="D2313" s="246" t="n">
        <v>16</v>
      </c>
      <c r="E2313" s="46" t="n">
        <v>43607</v>
      </c>
      <c r="F2313" s="246" t="n">
        <v>5225</v>
      </c>
      <c r="G2313" s="246" t="n">
        <v>7432</v>
      </c>
      <c r="H2313" s="248" t="n">
        <v>6962</v>
      </c>
      <c r="I2313" s="246" t="n"/>
      <c r="J2313" s="47">
        <f>+(((G2313-F2313)-(H2313-F2313))/(H2313-F2313))*100</f>
        <v/>
      </c>
      <c r="K2313" s="270" t="n"/>
      <c r="L2313" s="251" t="n"/>
      <c r="M2313" s="251" t="n"/>
      <c r="N2313" s="295" t="n"/>
      <c r="O2313" s="295" t="n"/>
      <c r="P2313" s="207">
        <f>+(((H2313-F2313)/1000)*1000)/10</f>
        <v/>
      </c>
      <c r="Q2313" s="207" t="n"/>
      <c r="R2313" s="26" t="inlineStr">
        <is>
          <t>FALSO</t>
        </is>
      </c>
      <c r="S2313" s="26" t="inlineStr">
        <is>
          <t>FALSO</t>
        </is>
      </c>
      <c r="T2313" s="211" t="n"/>
      <c r="U2313" s="211" t="n"/>
      <c r="V2313" s="290" t="inlineStr">
        <is>
          <t>Plot válido</t>
        </is>
      </c>
    </row>
    <row r="2314" ht="15.75" customHeight="1" s="412">
      <c r="A2314" s="199" t="n">
        <v>5151</v>
      </c>
      <c r="B2314" s="200" t="n">
        <v>211</v>
      </c>
      <c r="C2314" s="246" t="n">
        <v>375</v>
      </c>
      <c r="D2314" s="246" t="n">
        <v>18</v>
      </c>
      <c r="E2314" s="46" t="n">
        <v>43626</v>
      </c>
      <c r="F2314" s="246" t="n">
        <v>5194</v>
      </c>
      <c r="G2314" s="246" t="n">
        <v>7024</v>
      </c>
      <c r="H2314" s="248" t="n">
        <v>6701</v>
      </c>
      <c r="I2314" s="246" t="n">
        <v>8</v>
      </c>
      <c r="J2314" s="47">
        <f>+(((G2314-F2314)-(H2314-F2314))/(H2314-F2314))*100</f>
        <v/>
      </c>
      <c r="K2314" s="270" t="n"/>
      <c r="L2314" s="250">
        <f>AVERAGE(J2314:J2315)</f>
        <v/>
      </c>
      <c r="M2314" s="250">
        <f>_xlfn.STDEV.S(J2314,J2315)</f>
        <v/>
      </c>
      <c r="N2314" s="295" t="n"/>
      <c r="O2314" s="295" t="n"/>
      <c r="P2314" s="207">
        <f>+(((H2314-F2314)/1000)*1000)/10</f>
        <v/>
      </c>
      <c r="Q2314" s="207">
        <f>AVERAGE(P2314:P2315)</f>
        <v/>
      </c>
      <c r="R2314" s="26" t="inlineStr">
        <is>
          <t>FALSO</t>
        </is>
      </c>
      <c r="S2314" s="26" t="inlineStr">
        <is>
          <t>FALSO</t>
        </is>
      </c>
      <c r="T2314" s="211" t="n"/>
      <c r="U2314" s="211" t="n"/>
      <c r="V2314" s="290" t="inlineStr">
        <is>
          <t>Plot válido</t>
        </is>
      </c>
    </row>
    <row r="2315" ht="15.75" customHeight="1" s="412">
      <c r="A2315" s="199" t="n">
        <v>5152</v>
      </c>
      <c r="B2315" s="200" t="n">
        <v>212</v>
      </c>
      <c r="C2315" s="246" t="n">
        <v>375</v>
      </c>
      <c r="D2315" s="246" t="n">
        <v>18</v>
      </c>
      <c r="E2315" s="46" t="n">
        <v>43626</v>
      </c>
      <c r="F2315" s="246" t="n">
        <v>5225</v>
      </c>
      <c r="G2315" s="246" t="n">
        <v>6921</v>
      </c>
      <c r="H2315" s="248" t="n">
        <v>6622</v>
      </c>
      <c r="I2315" s="246" t="n"/>
      <c r="J2315" s="47">
        <f>+(((G2315-F2315)-(H2315-F2315))/(H2315-F2315))*100</f>
        <v/>
      </c>
      <c r="K2315" s="270" t="n"/>
      <c r="L2315" s="251" t="n"/>
      <c r="M2315" s="251" t="n"/>
      <c r="N2315" s="295" t="n"/>
      <c r="O2315" s="295" t="n"/>
      <c r="P2315" s="207">
        <f>+(((H2315-F2315)/1000)*1000)/10</f>
        <v/>
      </c>
      <c r="Q2315" s="207" t="n"/>
      <c r="R2315" s="26" t="inlineStr">
        <is>
          <t>FALSO</t>
        </is>
      </c>
      <c r="S2315" s="26" t="inlineStr">
        <is>
          <t>FALSO</t>
        </is>
      </c>
      <c r="T2315" s="211" t="n"/>
      <c r="U2315" s="211" t="n"/>
      <c r="V2315" s="290" t="inlineStr">
        <is>
          <t>Plot válido</t>
        </is>
      </c>
    </row>
    <row r="2316" ht="15.75" customHeight="1" s="412">
      <c r="A2316" s="199" t="n">
        <v>6207</v>
      </c>
      <c r="B2316" s="200" t="n">
        <v>227</v>
      </c>
      <c r="C2316" s="252" t="n">
        <v>375</v>
      </c>
      <c r="D2316" s="252" t="n">
        <v>22</v>
      </c>
      <c r="E2316" s="139" t="n">
        <v>43685</v>
      </c>
      <c r="F2316" s="252" t="n">
        <v>5247</v>
      </c>
      <c r="G2316" s="252" t="n">
        <v>6635</v>
      </c>
      <c r="H2316" s="253" t="n">
        <v>6417</v>
      </c>
      <c r="I2316" s="252" t="n">
        <v>8</v>
      </c>
      <c r="J2316" s="47">
        <f>+(((G2316-F2316)-(H2316-F2316))/(H2316-F2316))*100</f>
        <v/>
      </c>
      <c r="K2316" s="270" t="n"/>
      <c r="L2316" s="250">
        <f>AVERAGE(J2316:J2317)</f>
        <v/>
      </c>
      <c r="M2316" s="250">
        <f>_xlfn.STDEV.S(J2316,J2317)</f>
        <v/>
      </c>
      <c r="N2316" s="295" t="n"/>
      <c r="O2316" s="295" t="n"/>
      <c r="P2316" s="207">
        <f>+(((H2316-F2316)/1000)*1000)/10</f>
        <v/>
      </c>
      <c r="Q2316" s="207">
        <f>AVERAGE(P2316:P2317)</f>
        <v/>
      </c>
      <c r="R2316" s="26" t="inlineStr">
        <is>
          <t>FALSO</t>
        </is>
      </c>
      <c r="S2316" s="26" t="inlineStr">
        <is>
          <t>FALSO</t>
        </is>
      </c>
      <c r="T2316" s="211" t="n"/>
      <c r="U2316" s="211" t="n"/>
      <c r="V2316" s="290" t="inlineStr">
        <is>
          <t>Plot válido</t>
        </is>
      </c>
    </row>
    <row r="2317" hidden="1" ht="15.75" customHeight="1" s="412">
      <c r="A2317" s="199" t="n">
        <v>6208</v>
      </c>
      <c r="B2317" s="200" t="n">
        <v>227</v>
      </c>
      <c r="C2317" s="252" t="n">
        <v>375</v>
      </c>
      <c r="D2317" s="252" t="n">
        <v>22</v>
      </c>
      <c r="E2317" s="139" t="n">
        <v>43685</v>
      </c>
      <c r="F2317" s="252" t="n">
        <v>5247</v>
      </c>
      <c r="G2317" s="252" t="n">
        <v>6587</v>
      </c>
      <c r="H2317" s="253" t="n">
        <v>6386</v>
      </c>
      <c r="I2317" s="252" t="n"/>
      <c r="J2317" s="47">
        <f>+(((G2317-F2317)-(H2317-F2317))/(H2317-F2317))*100</f>
        <v/>
      </c>
      <c r="K2317" s="270" t="n"/>
      <c r="L2317" s="251" t="n"/>
      <c r="M2317" s="251" t="n"/>
      <c r="N2317" s="295" t="n"/>
      <c r="O2317" s="295" t="n"/>
      <c r="P2317" s="207">
        <f>+(((H2317-F2317)/1000)*1000)/10</f>
        <v/>
      </c>
      <c r="Q2317" s="207" t="n"/>
      <c r="R2317" s="26" t="inlineStr">
        <is>
          <t>FALSO</t>
        </is>
      </c>
      <c r="S2317" s="26" t="inlineStr">
        <is>
          <t>FALSO</t>
        </is>
      </c>
      <c r="T2317" s="211" t="n"/>
      <c r="U2317" s="211" t="n"/>
      <c r="V2317" s="290" t="inlineStr">
        <is>
          <t>Se descarta</t>
        </is>
      </c>
    </row>
    <row r="2318" hidden="1" ht="15.75" customHeight="1" s="412">
      <c r="A2318" s="199" t="n">
        <v>3507</v>
      </c>
      <c r="B2318" s="200" t="n">
        <v>263</v>
      </c>
      <c r="C2318" s="255" t="n">
        <v>376</v>
      </c>
      <c r="D2318" s="255" t="n">
        <v>13</v>
      </c>
      <c r="E2318" s="58" t="n">
        <v>43587</v>
      </c>
      <c r="F2318" s="255" t="n">
        <v>5258</v>
      </c>
      <c r="G2318" s="255" t="n">
        <v>7186</v>
      </c>
      <c r="H2318" s="256" t="n">
        <v>6847</v>
      </c>
      <c r="I2318" s="255" t="n">
        <v>1</v>
      </c>
      <c r="J2318" s="59">
        <f>+(((G2318-F2318)-(H2318-F2318))/(H2318-F2318))*100</f>
        <v/>
      </c>
      <c r="K2318" s="271" t="inlineStr">
        <is>
          <t>MF</t>
        </is>
      </c>
      <c r="L2318" s="258">
        <f>AVERAGE(J2318:J2319)</f>
        <v/>
      </c>
      <c r="M2318" s="258">
        <f>_xlfn.STDEV.S(J2318,J2319)</f>
        <v/>
      </c>
      <c r="N2318" s="295" t="n">
        <v>1</v>
      </c>
      <c r="O2318" s="295" t="n"/>
      <c r="P2318" s="207">
        <f>+(((H2318-F2318)/1000)*1000)/10</f>
        <v/>
      </c>
      <c r="Q2318" s="207">
        <f>AVERAGE(P2318:P2319)</f>
        <v/>
      </c>
      <c r="R2318" s="26" t="inlineStr">
        <is>
          <t>FALSO</t>
        </is>
      </c>
      <c r="S2318" s="26" t="inlineStr">
        <is>
          <t>FALSO</t>
        </is>
      </c>
      <c r="T2318" s="211" t="n"/>
      <c r="U2318" s="211" t="n"/>
      <c r="V2318" s="290" t="inlineStr">
        <is>
          <t>Se descarta</t>
        </is>
      </c>
    </row>
    <row r="2319" hidden="1" ht="15.75" customHeight="1" s="412">
      <c r="A2319" s="199" t="n">
        <v>3508</v>
      </c>
      <c r="B2319" s="200" t="n">
        <v>264</v>
      </c>
      <c r="C2319" s="255" t="n">
        <v>376</v>
      </c>
      <c r="D2319" s="255" t="n">
        <v>13</v>
      </c>
      <c r="E2319" s="58" t="n">
        <v>43587</v>
      </c>
      <c r="F2319" s="255" t="n">
        <v>5312</v>
      </c>
      <c r="G2319" s="255" t="n">
        <v>7160</v>
      </c>
      <c r="H2319" s="256" t="n">
        <v>6839</v>
      </c>
      <c r="I2319" s="255" t="n"/>
      <c r="J2319" s="59">
        <f>+(((G2319-F2319)-(H2319-F2319))/(H2319-F2319))*100</f>
        <v/>
      </c>
      <c r="K2319" s="271" t="n"/>
      <c r="L2319" s="259" t="n"/>
      <c r="M2319" s="259" t="n"/>
      <c r="N2319" s="295" t="n"/>
      <c r="O2319" s="295" t="n"/>
      <c r="P2319" s="207">
        <f>+(((H2319-F2319)/1000)*1000)/10</f>
        <v/>
      </c>
      <c r="Q2319" s="207" t="n"/>
      <c r="R2319" s="26" t="inlineStr">
        <is>
          <t>FALSO</t>
        </is>
      </c>
      <c r="S2319" s="26" t="inlineStr">
        <is>
          <t>FALSO</t>
        </is>
      </c>
      <c r="T2319" s="211" t="n"/>
      <c r="U2319" s="211" t="n"/>
      <c r="V2319" s="290" t="inlineStr">
        <is>
          <t>Se descarta</t>
        </is>
      </c>
    </row>
    <row r="2320" hidden="1" ht="15.75" customHeight="1" s="412">
      <c r="A2320" s="199" t="n">
        <v>4225</v>
      </c>
      <c r="B2320" s="200" t="n">
        <v>255</v>
      </c>
      <c r="C2320" s="255" t="n">
        <v>376</v>
      </c>
      <c r="D2320" s="255" t="n">
        <v>15</v>
      </c>
      <c r="E2320" s="58" t="n">
        <v>43599</v>
      </c>
      <c r="F2320" s="255" t="n">
        <v>5260</v>
      </c>
      <c r="G2320" s="255" t="n">
        <v>6392</v>
      </c>
      <c r="H2320" s="256" t="n">
        <v>6196</v>
      </c>
      <c r="I2320" s="255" t="n"/>
      <c r="J2320" s="59">
        <f>+(((G2320-F2320)-(H2320-F2320))/(H2320-F2320))*100</f>
        <v/>
      </c>
      <c r="K2320" s="259" t="n"/>
      <c r="L2320" s="258">
        <f>AVERAGE(J2320:J2321)</f>
        <v/>
      </c>
      <c r="M2320" s="258">
        <f>_xlfn.STDEV.S(J2320,J2321)</f>
        <v/>
      </c>
      <c r="N2320" s="295" t="n"/>
      <c r="O2320" s="295" t="n"/>
      <c r="P2320" s="207">
        <f>+(((H2320-F2320)/1000)*1000)/10</f>
        <v/>
      </c>
      <c r="Q2320" s="207">
        <f>AVERAGE(P2320:P2321)</f>
        <v/>
      </c>
      <c r="R2320" s="26" t="inlineStr">
        <is>
          <t>FALSO</t>
        </is>
      </c>
      <c r="S2320" s="26" t="inlineStr">
        <is>
          <t>FALSO</t>
        </is>
      </c>
      <c r="T2320" s="211" t="n"/>
      <c r="U2320" s="211" t="n"/>
      <c r="V2320" s="290" t="inlineStr">
        <is>
          <t>Se descarta</t>
        </is>
      </c>
    </row>
    <row r="2321" hidden="1" ht="15.75" customHeight="1" s="412">
      <c r="A2321" s="199" t="n">
        <v>4226</v>
      </c>
      <c r="B2321" s="200" t="n">
        <v>256</v>
      </c>
      <c r="C2321" s="255" t="n">
        <v>376</v>
      </c>
      <c r="D2321" s="255" t="n">
        <v>15</v>
      </c>
      <c r="E2321" s="58" t="n">
        <v>43599</v>
      </c>
      <c r="F2321" s="255" t="n">
        <v>5193</v>
      </c>
      <c r="G2321" s="255" t="n">
        <v>6663</v>
      </c>
      <c r="H2321" s="256" t="n">
        <v>6388</v>
      </c>
      <c r="I2321" s="255" t="n"/>
      <c r="J2321" s="59">
        <f>+(((G2321-F2321)-(H2321-F2321))/(H2321-F2321))*100</f>
        <v/>
      </c>
      <c r="K2321" s="259" t="n"/>
      <c r="L2321" s="259" t="n"/>
      <c r="M2321" s="259" t="n"/>
      <c r="N2321" s="295" t="n"/>
      <c r="O2321" s="295" t="n"/>
      <c r="P2321" s="207">
        <f>+(((H2321-F2321)/1000)*1000)/10</f>
        <v/>
      </c>
      <c r="Q2321" s="207" t="n"/>
      <c r="R2321" s="26" t="inlineStr">
        <is>
          <t>FALSO</t>
        </is>
      </c>
      <c r="S2321" s="26" t="inlineStr">
        <is>
          <t>FALSO</t>
        </is>
      </c>
      <c r="T2321" s="211" t="n"/>
      <c r="U2321" s="211" t="n"/>
      <c r="V2321" s="290" t="inlineStr">
        <is>
          <t>Se descarta</t>
        </is>
      </c>
    </row>
    <row r="2322" hidden="1" ht="15.75" customHeight="1" s="412">
      <c r="A2322" s="199" t="n">
        <v>4871</v>
      </c>
      <c r="B2322" s="200" t="n">
        <v>255</v>
      </c>
      <c r="C2322" s="255" t="n">
        <v>376</v>
      </c>
      <c r="D2322" s="255" t="n">
        <v>17</v>
      </c>
      <c r="E2322" s="58" t="n">
        <v>43619</v>
      </c>
      <c r="F2322" s="255" t="n">
        <v>5260</v>
      </c>
      <c r="G2322" s="255" t="n">
        <v>6483</v>
      </c>
      <c r="H2322" s="256" t="n">
        <v>6276</v>
      </c>
      <c r="I2322" s="255" t="n"/>
      <c r="J2322" s="59">
        <f>+(((G2322-F2322)-(H2322-F2322))/(H2322-F2322))*100</f>
        <v/>
      </c>
      <c r="K2322" s="271" t="n"/>
      <c r="L2322" s="258">
        <f>AVERAGE(J2322:J2323)</f>
        <v/>
      </c>
      <c r="M2322" s="258">
        <f>_xlfn.STDEV.S(J2322,J2323)</f>
        <v/>
      </c>
      <c r="N2322" s="295" t="n"/>
      <c r="O2322" s="295" t="n"/>
      <c r="P2322" s="207">
        <f>+(((H2322-F2322)/1000)*1000)/10</f>
        <v/>
      </c>
      <c r="Q2322" s="207">
        <f>AVERAGE(P2322:P2323)</f>
        <v/>
      </c>
      <c r="R2322" s="26" t="inlineStr">
        <is>
          <t>FALSO</t>
        </is>
      </c>
      <c r="S2322" s="26" t="inlineStr">
        <is>
          <t>FALSO</t>
        </is>
      </c>
      <c r="T2322" s="211" t="n"/>
      <c r="U2322" s="211" t="n"/>
      <c r="V2322" s="290" t="inlineStr">
        <is>
          <t>Se descarta</t>
        </is>
      </c>
    </row>
    <row r="2323" hidden="1" ht="15.75" customHeight="1" s="412">
      <c r="A2323" s="199" t="n">
        <v>4872</v>
      </c>
      <c r="B2323" s="200" t="n">
        <v>256</v>
      </c>
      <c r="C2323" s="255" t="n">
        <v>376</v>
      </c>
      <c r="D2323" s="255" t="n">
        <v>17</v>
      </c>
      <c r="E2323" s="58" t="n">
        <v>43619</v>
      </c>
      <c r="F2323" s="255" t="n">
        <v>5193</v>
      </c>
      <c r="G2323" s="255" t="n">
        <v>6545</v>
      </c>
      <c r="H2323" s="256" t="n">
        <v>6314</v>
      </c>
      <c r="I2323" s="255" t="n"/>
      <c r="J2323" s="59">
        <f>+(((G2323-F2323)-(H2323-F2323))/(H2323-F2323))*100</f>
        <v/>
      </c>
      <c r="K2323" s="271" t="n"/>
      <c r="L2323" s="259" t="n"/>
      <c r="M2323" s="259" t="n"/>
      <c r="N2323" s="295" t="n"/>
      <c r="O2323" s="295" t="n"/>
      <c r="P2323" s="207">
        <f>+(((H2323-F2323)/1000)*1000)/10</f>
        <v/>
      </c>
      <c r="Q2323" s="207" t="n"/>
      <c r="R2323" s="26" t="inlineStr">
        <is>
          <t>FALSO</t>
        </is>
      </c>
      <c r="S2323" s="26" t="inlineStr">
        <is>
          <t>FALSO</t>
        </is>
      </c>
      <c r="T2323" s="211" t="n"/>
      <c r="U2323" s="211" t="n"/>
      <c r="V2323" s="290" t="inlineStr">
        <is>
          <t>Se descarta</t>
        </is>
      </c>
    </row>
    <row r="2324" hidden="1" ht="15.75" customHeight="1" s="412">
      <c r="A2324" s="199" t="n">
        <v>5451</v>
      </c>
      <c r="B2324" s="200" t="n">
        <v>189</v>
      </c>
      <c r="C2324" s="252" t="n">
        <v>376</v>
      </c>
      <c r="D2324" s="252" t="n">
        <v>19</v>
      </c>
      <c r="E2324" s="139" t="n">
        <v>43637</v>
      </c>
      <c r="F2324" s="252" t="n">
        <v>5261</v>
      </c>
      <c r="G2324" s="252" t="n">
        <v>6530</v>
      </c>
      <c r="H2324" s="253" t="n">
        <v>6265</v>
      </c>
      <c r="I2324" s="252" t="n">
        <v>7</v>
      </c>
      <c r="J2324" s="261">
        <f>+(((G2324-F2324)-(H2324-F2324))/(H2324-F2324))*100</f>
        <v/>
      </c>
      <c r="K2324" s="273" t="n"/>
      <c r="L2324" s="263">
        <f>AVERAGE(J2324:J2325)</f>
        <v/>
      </c>
      <c r="M2324" s="263">
        <f>_xlfn.STDEV.S(J2324,J2325)</f>
        <v/>
      </c>
      <c r="N2324" s="295" t="n"/>
      <c r="O2324" s="295" t="n"/>
      <c r="P2324" s="207">
        <f>+(((H2324-F2324)/1000)*1000)/10</f>
        <v/>
      </c>
      <c r="Q2324" s="207">
        <f>AVERAGE(P2324:P2325)</f>
        <v/>
      </c>
      <c r="R2324" s="26" t="inlineStr">
        <is>
          <t>FALSO</t>
        </is>
      </c>
      <c r="S2324" s="26" t="inlineStr">
        <is>
          <t>FALSO</t>
        </is>
      </c>
      <c r="T2324" s="211" t="n"/>
      <c r="U2324" s="211" t="n"/>
      <c r="V2324" s="290" t="inlineStr">
        <is>
          <t>Se descarta</t>
        </is>
      </c>
    </row>
    <row r="2325" hidden="1" ht="15.75" customHeight="1" s="412">
      <c r="A2325" s="199" t="n">
        <v>5452</v>
      </c>
      <c r="B2325" s="200" t="n">
        <v>190</v>
      </c>
      <c r="C2325" s="252" t="n">
        <v>376</v>
      </c>
      <c r="D2325" s="252" t="n">
        <v>19</v>
      </c>
      <c r="E2325" s="139" t="n">
        <v>43637</v>
      </c>
      <c r="F2325" s="252" t="n">
        <v>5238</v>
      </c>
      <c r="G2325" s="252" t="n">
        <v>6447</v>
      </c>
      <c r="H2325" s="253" t="n">
        <v>6204</v>
      </c>
      <c r="I2325" s="252" t="n"/>
      <c r="J2325" s="261">
        <f>+(((G2325-F2325)-(H2325-F2325))/(H2325-F2325))*100</f>
        <v/>
      </c>
      <c r="K2325" s="273" t="n"/>
      <c r="L2325" s="207" t="n"/>
      <c r="M2325" s="207" t="n"/>
      <c r="N2325" s="295" t="n"/>
      <c r="O2325" s="295" t="n"/>
      <c r="P2325" s="207">
        <f>+(((H2325-F2325)/1000)*1000)/10</f>
        <v/>
      </c>
      <c r="Q2325" s="207" t="n"/>
      <c r="R2325" s="26" t="inlineStr">
        <is>
          <t>FALSO</t>
        </is>
      </c>
      <c r="S2325" s="26" t="inlineStr">
        <is>
          <t>FALSO</t>
        </is>
      </c>
      <c r="T2325" s="211" t="n"/>
      <c r="U2325" s="211" t="n"/>
      <c r="V2325" s="290" t="inlineStr">
        <is>
          <t>Se descarta</t>
        </is>
      </c>
    </row>
    <row r="2326" hidden="1" ht="15.75" customHeight="1" s="412">
      <c r="A2326" s="199" t="n">
        <v>6209</v>
      </c>
      <c r="B2326" s="200" t="n">
        <v>228</v>
      </c>
      <c r="C2326" s="252" t="n">
        <v>376</v>
      </c>
      <c r="D2326" s="252" t="n">
        <v>22</v>
      </c>
      <c r="E2326" s="139" t="n">
        <v>43685</v>
      </c>
      <c r="F2326" s="252" t="n">
        <v>5238</v>
      </c>
      <c r="G2326" s="252" t="n">
        <v>6476</v>
      </c>
      <c r="H2326" s="253" t="n">
        <v>6279</v>
      </c>
      <c r="I2326" s="252" t="n">
        <v>7</v>
      </c>
      <c r="J2326" s="47">
        <f>+(((G2326-F2326)-(H2326-F2326))/(H2326-F2326))*100</f>
        <v/>
      </c>
      <c r="K2326" s="270" t="n"/>
      <c r="L2326" s="250">
        <f>AVERAGE(J2326:J2327)</f>
        <v/>
      </c>
      <c r="M2326" s="250">
        <f>_xlfn.STDEV.S(J2326,J2327)</f>
        <v/>
      </c>
      <c r="N2326" s="295" t="n"/>
      <c r="O2326" s="295" t="n"/>
      <c r="P2326" s="207">
        <f>+(((H2326-F2326)/1000)*1000)/10</f>
        <v/>
      </c>
      <c r="Q2326" s="207">
        <f>AVERAGE(P2326:P2327)</f>
        <v/>
      </c>
      <c r="R2326" s="26" t="inlineStr">
        <is>
          <t>FALSO</t>
        </is>
      </c>
      <c r="S2326" s="26" t="inlineStr">
        <is>
          <t>FALSO</t>
        </is>
      </c>
      <c r="T2326" s="211" t="n"/>
      <c r="U2326" s="211" t="n"/>
      <c r="V2326" s="290" t="inlineStr">
        <is>
          <t>Se descarta</t>
        </is>
      </c>
    </row>
    <row r="2327" hidden="1" ht="15.75" customHeight="1" s="412">
      <c r="A2327" s="199" t="n">
        <v>6210</v>
      </c>
      <c r="B2327" s="200" t="n">
        <v>228</v>
      </c>
      <c r="C2327" s="252" t="n">
        <v>376</v>
      </c>
      <c r="D2327" s="252" t="n">
        <v>22</v>
      </c>
      <c r="E2327" s="139" t="n">
        <v>43685</v>
      </c>
      <c r="F2327" s="252" t="n">
        <v>5238</v>
      </c>
      <c r="G2327" s="252" t="n">
        <v>6521</v>
      </c>
      <c r="H2327" s="253" t="n">
        <v>6321</v>
      </c>
      <c r="I2327" s="252" t="n"/>
      <c r="J2327" s="47">
        <f>+(((G2327-F2327)-(H2327-F2327))/(H2327-F2327))*100</f>
        <v/>
      </c>
      <c r="K2327" s="270" t="n"/>
      <c r="L2327" s="251" t="n"/>
      <c r="M2327" s="251" t="n"/>
      <c r="N2327" s="295" t="n"/>
      <c r="O2327" s="295" t="n"/>
      <c r="P2327" s="207">
        <f>+(((H2327-F2327)/1000)*1000)/10</f>
        <v/>
      </c>
      <c r="Q2327" s="207" t="n"/>
      <c r="R2327" s="26" t="inlineStr">
        <is>
          <t>FALSO</t>
        </is>
      </c>
      <c r="S2327" s="26" t="inlineStr">
        <is>
          <t>FALSO</t>
        </is>
      </c>
      <c r="T2327" s="211" t="n"/>
      <c r="U2327" s="211" t="n"/>
      <c r="V2327" s="290" t="inlineStr">
        <is>
          <t>Se descarta</t>
        </is>
      </c>
    </row>
    <row r="2328" hidden="1" ht="15.75" customHeight="1" s="412">
      <c r="A2328" s="199" t="n">
        <v>3509</v>
      </c>
      <c r="B2328" s="200" t="n">
        <v>265</v>
      </c>
      <c r="C2328" s="255" t="n">
        <v>377</v>
      </c>
      <c r="D2328" s="255" t="n">
        <v>13</v>
      </c>
      <c r="E2328" s="58" t="n">
        <v>43587</v>
      </c>
      <c r="F2328" s="255" t="n">
        <v>5235</v>
      </c>
      <c r="G2328" s="255" t="n">
        <v>8065</v>
      </c>
      <c r="H2328" s="256" t="n">
        <v>7430</v>
      </c>
      <c r="I2328" s="255" t="n">
        <v>1</v>
      </c>
      <c r="J2328" s="59">
        <f>+(((G2328-F2328)-(H2328-F2328))/(H2328-F2328))*100</f>
        <v/>
      </c>
      <c r="K2328" s="271" t="inlineStr">
        <is>
          <t>24/4</t>
        </is>
      </c>
      <c r="L2328" s="258">
        <f>AVERAGE(J2328:J2329)</f>
        <v/>
      </c>
      <c r="M2328" s="258">
        <f>_xlfn.STDEV.S(J2328,J2329)</f>
        <v/>
      </c>
      <c r="N2328" s="295" t="n">
        <v>1</v>
      </c>
      <c r="O2328" s="295" t="n"/>
      <c r="P2328" s="207">
        <f>+(((H2328-F2328)/1000)*1000)/10</f>
        <v/>
      </c>
      <c r="Q2328" s="207">
        <f>AVERAGE(P2328:P2329)</f>
        <v/>
      </c>
      <c r="R2328" s="26" t="inlineStr">
        <is>
          <t>FALSO</t>
        </is>
      </c>
      <c r="S2328" s="26" t="inlineStr">
        <is>
          <t>FALSO</t>
        </is>
      </c>
      <c r="T2328" s="211" t="n"/>
      <c r="U2328" s="211" t="n"/>
      <c r="V2328" s="290" t="inlineStr">
        <is>
          <t>Se descarta</t>
        </is>
      </c>
    </row>
    <row r="2329" hidden="1" ht="15.75" customHeight="1" s="412">
      <c r="A2329" s="199" t="n">
        <v>3510</v>
      </c>
      <c r="B2329" s="200" t="n">
        <v>266</v>
      </c>
      <c r="C2329" s="255" t="n">
        <v>377</v>
      </c>
      <c r="D2329" s="255" t="n">
        <v>13</v>
      </c>
      <c r="E2329" s="58" t="n">
        <v>43587</v>
      </c>
      <c r="F2329" s="255" t="n">
        <v>5209</v>
      </c>
      <c r="G2329" s="255" t="n">
        <v>8255</v>
      </c>
      <c r="H2329" s="256" t="n">
        <v>7544</v>
      </c>
      <c r="I2329" s="255" t="n"/>
      <c r="J2329" s="59">
        <f>+(((G2329-F2329)-(H2329-F2329))/(H2329-F2329))*100</f>
        <v/>
      </c>
      <c r="K2329" s="271" t="n"/>
      <c r="L2329" s="259" t="n"/>
      <c r="M2329" s="259" t="n"/>
      <c r="N2329" s="295" t="n"/>
      <c r="O2329" s="295" t="n"/>
      <c r="P2329" s="207">
        <f>+(((H2329-F2329)/1000)*1000)/10</f>
        <v/>
      </c>
      <c r="Q2329" s="207" t="n"/>
      <c r="R2329" s="26" t="inlineStr">
        <is>
          <t>FALSO</t>
        </is>
      </c>
      <c r="S2329" s="26" t="inlineStr">
        <is>
          <t>FALSO</t>
        </is>
      </c>
      <c r="T2329" s="211" t="n"/>
      <c r="U2329" s="211" t="n"/>
      <c r="V2329" s="290" t="inlineStr">
        <is>
          <t>Se descarta</t>
        </is>
      </c>
    </row>
    <row r="2330" hidden="1" ht="15.75" customHeight="1" s="412">
      <c r="A2330" s="199" t="n">
        <v>4227</v>
      </c>
      <c r="B2330" s="200" t="n">
        <v>257</v>
      </c>
      <c r="C2330" s="255" t="n">
        <v>377</v>
      </c>
      <c r="D2330" s="255" t="n">
        <v>15</v>
      </c>
      <c r="E2330" s="58" t="n">
        <v>43599</v>
      </c>
      <c r="F2330" s="255" t="n">
        <v>5226</v>
      </c>
      <c r="G2330" s="255" t="n">
        <v>8221</v>
      </c>
      <c r="H2330" s="256" t="n">
        <v>7570</v>
      </c>
      <c r="I2330" s="255" t="n"/>
      <c r="J2330" s="59">
        <f>+(((G2330-F2330)-(H2330-F2330))/(H2330-F2330))*100</f>
        <v/>
      </c>
      <c r="K2330" s="259" t="n"/>
      <c r="L2330" s="258">
        <f>AVERAGE(J2330:J2331)</f>
        <v/>
      </c>
      <c r="M2330" s="258">
        <f>_xlfn.STDEV.S(J2330,J2331)</f>
        <v/>
      </c>
      <c r="N2330" s="295" t="n"/>
      <c r="O2330" s="295" t="n"/>
      <c r="P2330" s="207">
        <f>+(((H2330-F2330)/1000)*1000)/10</f>
        <v/>
      </c>
      <c r="Q2330" s="207">
        <f>AVERAGE(P2330:P2331)</f>
        <v/>
      </c>
      <c r="R2330" s="26" t="inlineStr">
        <is>
          <t>FALSO</t>
        </is>
      </c>
      <c r="S2330" s="26" t="inlineStr">
        <is>
          <t>FALSO</t>
        </is>
      </c>
      <c r="T2330" s="211" t="n"/>
      <c r="U2330" s="211" t="n"/>
      <c r="V2330" s="290" t="inlineStr">
        <is>
          <t>Se descarta</t>
        </is>
      </c>
    </row>
    <row r="2331" hidden="1" ht="15.75" customHeight="1" s="412">
      <c r="A2331" s="199" t="n">
        <v>4228</v>
      </c>
      <c r="B2331" s="200" t="n">
        <v>258</v>
      </c>
      <c r="C2331" s="255" t="n">
        <v>377</v>
      </c>
      <c r="D2331" s="255" t="n">
        <v>15</v>
      </c>
      <c r="E2331" s="58" t="n">
        <v>43599</v>
      </c>
      <c r="F2331" s="255" t="n">
        <v>5266</v>
      </c>
      <c r="G2331" s="255" t="n">
        <v>8359</v>
      </c>
      <c r="H2331" s="256" t="n">
        <v>7697</v>
      </c>
      <c r="I2331" s="255" t="n"/>
      <c r="J2331" s="59">
        <f>+(((G2331-F2331)-(H2331-F2331))/(H2331-F2331))*100</f>
        <v/>
      </c>
      <c r="K2331" s="259" t="n"/>
      <c r="L2331" s="259" t="n"/>
      <c r="M2331" s="259" t="n"/>
      <c r="N2331" s="295" t="n"/>
      <c r="O2331" s="295" t="n"/>
      <c r="P2331" s="207">
        <f>+(((H2331-F2331)/1000)*1000)/10</f>
        <v/>
      </c>
      <c r="Q2331" s="207" t="n"/>
      <c r="R2331" s="26" t="inlineStr">
        <is>
          <t>FALSO</t>
        </is>
      </c>
      <c r="S2331" s="26" t="inlineStr">
        <is>
          <t>FALSO</t>
        </is>
      </c>
      <c r="T2331" s="211" t="n"/>
      <c r="U2331" s="211" t="n"/>
      <c r="V2331" s="290" t="inlineStr">
        <is>
          <t>Se descarta</t>
        </is>
      </c>
    </row>
    <row r="2332" hidden="1" ht="15.75" customHeight="1" s="412">
      <c r="A2332" s="199" t="n">
        <v>4873</v>
      </c>
      <c r="B2332" s="200" t="n">
        <v>257</v>
      </c>
      <c r="C2332" s="255" t="n">
        <v>377</v>
      </c>
      <c r="D2332" s="255" t="n">
        <v>17</v>
      </c>
      <c r="E2332" s="58" t="n">
        <v>43619</v>
      </c>
      <c r="F2332" s="255" t="n">
        <v>5226</v>
      </c>
      <c r="G2332" s="255" t="n">
        <v>8006</v>
      </c>
      <c r="H2332" s="256" t="n">
        <v>7486</v>
      </c>
      <c r="I2332" s="255" t="n"/>
      <c r="J2332" s="59">
        <f>+(((G2332-F2332)-(H2332-F2332))/(H2332-F2332))*100</f>
        <v/>
      </c>
      <c r="K2332" s="271" t="n"/>
      <c r="L2332" s="258">
        <f>AVERAGE(J2332:J2333)</f>
        <v/>
      </c>
      <c r="M2332" s="258">
        <f>_xlfn.STDEV.S(J2332,J2333)</f>
        <v/>
      </c>
      <c r="N2332" s="295" t="n"/>
      <c r="O2332" s="295" t="n"/>
      <c r="P2332" s="207">
        <f>+(((H2332-F2332)/1000)*1000)/10</f>
        <v/>
      </c>
      <c r="Q2332" s="207">
        <f>AVERAGE(P2332:P2333)</f>
        <v/>
      </c>
      <c r="R2332" s="26" t="inlineStr">
        <is>
          <t>FALSO</t>
        </is>
      </c>
      <c r="S2332" s="26" t="inlineStr">
        <is>
          <t>FALSO</t>
        </is>
      </c>
      <c r="T2332" s="211" t="n"/>
      <c r="U2332" s="211" t="n"/>
      <c r="V2332" s="290" t="inlineStr">
        <is>
          <t>Se descarta</t>
        </is>
      </c>
    </row>
    <row r="2333" hidden="1" ht="15.75" customHeight="1" s="412">
      <c r="A2333" s="199" t="n">
        <v>4874</v>
      </c>
      <c r="B2333" s="200" t="n">
        <v>258</v>
      </c>
      <c r="C2333" s="255" t="n">
        <v>377</v>
      </c>
      <c r="D2333" s="255" t="n">
        <v>17</v>
      </c>
      <c r="E2333" s="58" t="n">
        <v>43619</v>
      </c>
      <c r="F2333" s="255" t="n">
        <v>5266</v>
      </c>
      <c r="G2333" s="255" t="n">
        <v>7885</v>
      </c>
      <c r="H2333" s="256" t="n">
        <v>7396</v>
      </c>
      <c r="I2333" s="255" t="n"/>
      <c r="J2333" s="59">
        <f>+(((G2333-F2333)-(H2333-F2333))/(H2333-F2333))*100</f>
        <v/>
      </c>
      <c r="K2333" s="271" t="n"/>
      <c r="L2333" s="259" t="n"/>
      <c r="M2333" s="259" t="n"/>
      <c r="N2333" s="295" t="n"/>
      <c r="O2333" s="295" t="n"/>
      <c r="P2333" s="207">
        <f>+(((H2333-F2333)/1000)*1000)/10</f>
        <v/>
      </c>
      <c r="Q2333" s="207" t="n"/>
      <c r="R2333" s="26" t="inlineStr">
        <is>
          <t>FALSO</t>
        </is>
      </c>
      <c r="S2333" s="26" t="inlineStr">
        <is>
          <t>FALSO</t>
        </is>
      </c>
      <c r="T2333" s="211" t="n"/>
      <c r="U2333" s="211" t="n"/>
      <c r="V2333" s="290" t="inlineStr">
        <is>
          <t>Se descarta</t>
        </is>
      </c>
    </row>
    <row r="2334" hidden="1" ht="15.75" customHeight="1" s="412">
      <c r="A2334" s="199" t="n">
        <v>5453</v>
      </c>
      <c r="B2334" s="200" t="n">
        <v>191</v>
      </c>
      <c r="C2334" s="252" t="n">
        <v>377</v>
      </c>
      <c r="D2334" s="252" t="n">
        <v>19</v>
      </c>
      <c r="E2334" s="139" t="n">
        <v>43637</v>
      </c>
      <c r="F2334" s="252" t="n">
        <v>5280</v>
      </c>
      <c r="G2334" s="252" t="n">
        <v>8669</v>
      </c>
      <c r="H2334" s="253" t="n">
        <v>8026</v>
      </c>
      <c r="I2334" s="252" t="n">
        <v>8</v>
      </c>
      <c r="J2334" s="261">
        <f>+(((G2334-F2334)-(H2334-F2334))/(H2334-F2334))*100</f>
        <v/>
      </c>
      <c r="K2334" s="273" t="n"/>
      <c r="L2334" s="263">
        <f>AVERAGE(J2334:J2335)</f>
        <v/>
      </c>
      <c r="M2334" s="263">
        <f>_xlfn.STDEV.S(J2334,J2335)</f>
        <v/>
      </c>
      <c r="N2334" s="295" t="n"/>
      <c r="O2334" s="295" t="n"/>
      <c r="P2334" s="207">
        <f>+(((H2334-F2334)/1000)*1000)/10</f>
        <v/>
      </c>
      <c r="Q2334" s="207">
        <f>AVERAGE(P2334:P2335)</f>
        <v/>
      </c>
      <c r="R2334" s="26" t="inlineStr">
        <is>
          <t>FALSO</t>
        </is>
      </c>
      <c r="S2334" s="26" t="inlineStr">
        <is>
          <t>FALSO</t>
        </is>
      </c>
      <c r="T2334" s="211" t="n"/>
      <c r="U2334" s="211" t="n"/>
      <c r="V2334" s="290" t="inlineStr">
        <is>
          <t>Se descarta</t>
        </is>
      </c>
    </row>
    <row r="2335" hidden="1" ht="15.75" customHeight="1" s="412">
      <c r="A2335" s="199" t="n">
        <v>5454</v>
      </c>
      <c r="B2335" s="200" t="n">
        <v>192</v>
      </c>
      <c r="C2335" s="252" t="n">
        <v>377</v>
      </c>
      <c r="D2335" s="252" t="n">
        <v>19</v>
      </c>
      <c r="E2335" s="139" t="n">
        <v>43637</v>
      </c>
      <c r="F2335" s="252" t="n">
        <v>5241</v>
      </c>
      <c r="G2335" s="252" t="n">
        <v>8748</v>
      </c>
      <c r="H2335" s="253" t="n">
        <v>8089</v>
      </c>
      <c r="I2335" s="252" t="n"/>
      <c r="J2335" s="261">
        <f>+(((G2335-F2335)-(H2335-F2335))/(H2335-F2335))*100</f>
        <v/>
      </c>
      <c r="K2335" s="273" t="n"/>
      <c r="L2335" s="207" t="n"/>
      <c r="M2335" s="207" t="n"/>
      <c r="N2335" s="295" t="n"/>
      <c r="O2335" s="295" t="n"/>
      <c r="P2335" s="207">
        <f>+(((H2335-F2335)/1000)*1000)/10</f>
        <v/>
      </c>
      <c r="Q2335" s="207" t="n"/>
      <c r="R2335" s="26" t="inlineStr">
        <is>
          <t>FALSO</t>
        </is>
      </c>
      <c r="S2335" s="26" t="inlineStr">
        <is>
          <t>FALSO</t>
        </is>
      </c>
      <c r="T2335" s="211" t="n"/>
      <c r="U2335" s="211" t="n"/>
      <c r="V2335" s="290" t="inlineStr">
        <is>
          <t>Se descarta</t>
        </is>
      </c>
    </row>
    <row r="2336" hidden="1" ht="15.75" customHeight="1" s="412">
      <c r="A2336" s="199" t="n">
        <v>6211</v>
      </c>
      <c r="B2336" s="200" t="n">
        <v>229</v>
      </c>
      <c r="C2336" s="252" t="n">
        <v>377</v>
      </c>
      <c r="D2336" s="252" t="n">
        <v>22</v>
      </c>
      <c r="E2336" s="139" t="n">
        <v>43685</v>
      </c>
      <c r="F2336" s="252" t="n">
        <v>5205</v>
      </c>
      <c r="G2336" s="252" t="n">
        <v>7673</v>
      </c>
      <c r="H2336" s="253" t="n">
        <v>7273</v>
      </c>
      <c r="I2336" s="252" t="n">
        <v>8</v>
      </c>
      <c r="J2336" s="47">
        <f>+(((G2336-F2336)-(H2336-F2336))/(H2336-F2336))*100</f>
        <v/>
      </c>
      <c r="K2336" s="270" t="n"/>
      <c r="L2336" s="250">
        <f>AVERAGE(J2336:J2337)</f>
        <v/>
      </c>
      <c r="M2336" s="250">
        <f>_xlfn.STDEV.S(J2336,J2337)</f>
        <v/>
      </c>
      <c r="N2336" s="295" t="n"/>
      <c r="O2336" s="295" t="n"/>
      <c r="P2336" s="207">
        <f>+(((H2336-F2336)/1000)*1000)/10</f>
        <v/>
      </c>
      <c r="Q2336" s="207">
        <f>AVERAGE(P2336:P2337)</f>
        <v/>
      </c>
      <c r="R2336" s="26" t="inlineStr">
        <is>
          <t>FALSO</t>
        </is>
      </c>
      <c r="S2336" s="26" t="inlineStr">
        <is>
          <t>FALSO</t>
        </is>
      </c>
      <c r="T2336" s="211" t="n"/>
      <c r="U2336" s="211" t="n"/>
      <c r="V2336" s="290" t="inlineStr">
        <is>
          <t>Se descarta</t>
        </is>
      </c>
    </row>
    <row r="2337" hidden="1" ht="15.75" customHeight="1" s="412">
      <c r="A2337" s="199" t="n">
        <v>6212</v>
      </c>
      <c r="B2337" s="200" t="n">
        <v>229</v>
      </c>
      <c r="C2337" s="252" t="n">
        <v>377</v>
      </c>
      <c r="D2337" s="252" t="n">
        <v>22</v>
      </c>
      <c r="E2337" s="139" t="n">
        <v>43685</v>
      </c>
      <c r="F2337" s="252" t="n">
        <v>5205</v>
      </c>
      <c r="G2337" s="252" t="n">
        <v>7684</v>
      </c>
      <c r="H2337" s="253" t="n">
        <v>7293</v>
      </c>
      <c r="I2337" s="252" t="n"/>
      <c r="J2337" s="47">
        <f>+(((G2337-F2337)-(H2337-F2337))/(H2337-F2337))*100</f>
        <v/>
      </c>
      <c r="K2337" s="270" t="n"/>
      <c r="L2337" s="251" t="n"/>
      <c r="M2337" s="251" t="n"/>
      <c r="N2337" s="295" t="n"/>
      <c r="O2337" s="295" t="n"/>
      <c r="P2337" s="207">
        <f>+(((H2337-F2337)/1000)*1000)/10</f>
        <v/>
      </c>
      <c r="Q2337" s="207" t="n"/>
      <c r="R2337" s="26" t="inlineStr">
        <is>
          <t>FALSO</t>
        </is>
      </c>
      <c r="S2337" s="26" t="inlineStr">
        <is>
          <t>FALSO</t>
        </is>
      </c>
      <c r="T2337" s="211" t="n"/>
      <c r="U2337" s="211" t="n"/>
      <c r="V2337" s="290" t="inlineStr">
        <is>
          <t>Se descarta</t>
        </is>
      </c>
    </row>
    <row r="2338" hidden="1" ht="15.75" customHeight="1" s="412">
      <c r="A2338" s="199" t="n">
        <v>3511</v>
      </c>
      <c r="B2338" s="200" t="n">
        <v>267</v>
      </c>
      <c r="C2338" s="246" t="n">
        <v>378</v>
      </c>
      <c r="D2338" s="246" t="n">
        <v>13</v>
      </c>
      <c r="E2338" s="46" t="n">
        <v>43587</v>
      </c>
      <c r="F2338" s="246" t="n">
        <v>5263</v>
      </c>
      <c r="G2338" s="246" t="n">
        <v>8393</v>
      </c>
      <c r="H2338" s="248" t="n">
        <v>7477</v>
      </c>
      <c r="I2338" s="246" t="n">
        <v>1</v>
      </c>
      <c r="J2338" s="47">
        <f>+(((G2338-F2338)-(H2338-F2338))/(H2338-F2338))*100</f>
        <v/>
      </c>
      <c r="K2338" s="270" t="inlineStr">
        <is>
          <t>1/2</t>
        </is>
      </c>
      <c r="L2338" s="250">
        <f>AVERAGE(J2338:J2339)</f>
        <v/>
      </c>
      <c r="M2338" s="250">
        <f>_xlfn.STDEV.S(J2338,J2339)</f>
        <v/>
      </c>
      <c r="N2338" s="295" t="n">
        <v>2</v>
      </c>
      <c r="O2338" s="295" t="n"/>
      <c r="P2338" s="207">
        <f>+(((H2338-F2338)/1000)*1000)/10</f>
        <v/>
      </c>
      <c r="Q2338" s="207">
        <f>AVERAGE(P2338:P2339)</f>
        <v/>
      </c>
      <c r="R2338" s="26" t="inlineStr">
        <is>
          <t>FALSO</t>
        </is>
      </c>
      <c r="S2338" s="26" t="inlineStr">
        <is>
          <t>FALSO</t>
        </is>
      </c>
      <c r="T2338" s="211" t="n"/>
      <c r="U2338" s="211" t="n"/>
      <c r="V2338" s="290" t="inlineStr">
        <is>
          <t>Se descarta</t>
        </is>
      </c>
    </row>
    <row r="2339" hidden="1" ht="15.75" customHeight="1" s="412">
      <c r="A2339" s="199" t="n">
        <v>3512</v>
      </c>
      <c r="B2339" s="200" t="n">
        <v>268</v>
      </c>
      <c r="C2339" s="246" t="n">
        <v>378</v>
      </c>
      <c r="D2339" s="246" t="n">
        <v>13</v>
      </c>
      <c r="E2339" s="46" t="n">
        <v>43587</v>
      </c>
      <c r="F2339" s="246" t="n">
        <v>5219</v>
      </c>
      <c r="G2339" s="246" t="n">
        <v>8588</v>
      </c>
      <c r="H2339" s="248" t="n">
        <v>7547</v>
      </c>
      <c r="I2339" s="246" t="n"/>
      <c r="J2339" s="47">
        <f>+(((G2339-F2339)-(H2339-F2339))/(H2339-F2339))*100</f>
        <v/>
      </c>
      <c r="K2339" s="270" t="n"/>
      <c r="L2339" s="251" t="n"/>
      <c r="M2339" s="251" t="n"/>
      <c r="N2339" s="295" t="n"/>
      <c r="O2339" s="295" t="n"/>
      <c r="P2339" s="207">
        <f>+(((H2339-F2339)/1000)*1000)/10</f>
        <v/>
      </c>
      <c r="Q2339" s="207" t="n"/>
      <c r="R2339" s="26" t="inlineStr">
        <is>
          <t>FALSO</t>
        </is>
      </c>
      <c r="S2339" s="26" t="inlineStr">
        <is>
          <t>FALSO</t>
        </is>
      </c>
      <c r="T2339" s="211" t="n"/>
      <c r="U2339" s="211" t="n"/>
      <c r="V2339" s="290" t="inlineStr">
        <is>
          <t>Se descarta</t>
        </is>
      </c>
    </row>
    <row r="2340" hidden="1" ht="15.75" customHeight="1" s="412">
      <c r="A2340" s="199" t="n">
        <v>4229</v>
      </c>
      <c r="B2340" s="200" t="n">
        <v>259</v>
      </c>
      <c r="C2340" s="246" t="n">
        <v>378</v>
      </c>
      <c r="D2340" s="246" t="n">
        <v>15</v>
      </c>
      <c r="E2340" s="46" t="n">
        <v>43599</v>
      </c>
      <c r="F2340" s="246" t="n">
        <v>5198</v>
      </c>
      <c r="G2340" s="246" t="n">
        <v>7964</v>
      </c>
      <c r="H2340" s="248" t="n">
        <v>7204</v>
      </c>
      <c r="I2340" s="246" t="n"/>
      <c r="J2340" s="47">
        <f>+(((G2340-F2340)-(H2340-F2340))/(H2340-F2340))*100</f>
        <v/>
      </c>
      <c r="K2340" s="251" t="inlineStr">
        <is>
          <t>MF</t>
        </is>
      </c>
      <c r="L2340" s="250">
        <f>AVERAGE(J2340:J2341)</f>
        <v/>
      </c>
      <c r="M2340" s="250">
        <f>_xlfn.STDEV.S(J2340,J2341)</f>
        <v/>
      </c>
      <c r="N2340" s="295" t="n"/>
      <c r="O2340" s="295" t="n"/>
      <c r="P2340" s="207">
        <f>+(((H2340-F2340)/1000)*1000)/10</f>
        <v/>
      </c>
      <c r="Q2340" s="207">
        <f>AVERAGE(P2340:P2341)</f>
        <v/>
      </c>
      <c r="R2340" s="26" t="inlineStr">
        <is>
          <t>FALSO</t>
        </is>
      </c>
      <c r="S2340" s="26" t="inlineStr">
        <is>
          <t>FALSO</t>
        </is>
      </c>
      <c r="T2340" s="211" t="n"/>
      <c r="U2340" s="211" t="n"/>
      <c r="V2340" s="290" t="inlineStr">
        <is>
          <t>Se descarta</t>
        </is>
      </c>
    </row>
    <row r="2341" hidden="1" ht="15.75" customHeight="1" s="412">
      <c r="A2341" s="199" t="n">
        <v>4230</v>
      </c>
      <c r="B2341" s="200" t="n">
        <v>260</v>
      </c>
      <c r="C2341" s="246" t="n">
        <v>378</v>
      </c>
      <c r="D2341" s="246" t="n">
        <v>15</v>
      </c>
      <c r="E2341" s="46" t="n">
        <v>43599</v>
      </c>
      <c r="F2341" s="246" t="n">
        <v>5247</v>
      </c>
      <c r="G2341" s="246" t="n">
        <v>8054</v>
      </c>
      <c r="H2341" s="248" t="n">
        <v>7262</v>
      </c>
      <c r="I2341" s="246" t="n"/>
      <c r="J2341" s="47">
        <f>+(((G2341-F2341)-(H2341-F2341))/(H2341-F2341))*100</f>
        <v/>
      </c>
      <c r="K2341" s="251" t="n"/>
      <c r="L2341" s="251" t="n"/>
      <c r="M2341" s="251" t="n"/>
      <c r="N2341" s="295" t="n"/>
      <c r="O2341" s="295" t="n"/>
      <c r="P2341" s="207">
        <f>+(((H2341-F2341)/1000)*1000)/10</f>
        <v/>
      </c>
      <c r="Q2341" s="207" t="n"/>
      <c r="R2341" s="26" t="inlineStr">
        <is>
          <t>FALSO</t>
        </is>
      </c>
      <c r="S2341" s="26" t="inlineStr">
        <is>
          <t>FALSO</t>
        </is>
      </c>
      <c r="T2341" s="211" t="n"/>
      <c r="U2341" s="211" t="n"/>
      <c r="V2341" s="290" t="inlineStr">
        <is>
          <t>Se descarta</t>
        </is>
      </c>
    </row>
    <row r="2342" hidden="1" ht="15.75" customHeight="1" s="412">
      <c r="A2342" s="199" t="n">
        <v>4875</v>
      </c>
      <c r="B2342" s="200" t="n">
        <v>259</v>
      </c>
      <c r="C2342" s="246" t="n">
        <v>378</v>
      </c>
      <c r="D2342" s="246" t="n">
        <v>17</v>
      </c>
      <c r="E2342" s="46" t="n">
        <v>43619</v>
      </c>
      <c r="F2342" s="246" t="n">
        <v>5198</v>
      </c>
      <c r="G2342" s="246" t="n">
        <v>8650</v>
      </c>
      <c r="H2342" s="248" t="n">
        <v>7770</v>
      </c>
      <c r="I2342" s="246" t="n"/>
      <c r="J2342" s="47">
        <f>+(((G2342-F2342)-(H2342-F2342))/(H2342-F2342))*100</f>
        <v/>
      </c>
      <c r="K2342" s="270" t="n"/>
      <c r="L2342" s="250">
        <f>AVERAGE(J2342:J2343)</f>
        <v/>
      </c>
      <c r="M2342" s="250">
        <f>_xlfn.STDEV.S(J2342,J2343)</f>
        <v/>
      </c>
      <c r="N2342" s="295" t="n"/>
      <c r="O2342" s="295" t="n"/>
      <c r="P2342" s="207">
        <f>+(((H2342-F2342)/1000)*1000)/10</f>
        <v/>
      </c>
      <c r="Q2342" s="207">
        <f>AVERAGE(P2342:P2343)</f>
        <v/>
      </c>
      <c r="R2342" s="26" t="inlineStr">
        <is>
          <t>VERDADERO</t>
        </is>
      </c>
      <c r="S2342" s="26" t="inlineStr">
        <is>
          <t>FALSO</t>
        </is>
      </c>
      <c r="T2342" s="211" t="n"/>
      <c r="U2342" s="211" t="n"/>
      <c r="V2342" s="290" t="inlineStr">
        <is>
          <t>Se descarta</t>
        </is>
      </c>
    </row>
    <row r="2343" hidden="1" ht="15.75" customHeight="1" s="412">
      <c r="A2343" s="199" t="n">
        <v>4876</v>
      </c>
      <c r="B2343" s="200" t="n">
        <v>260</v>
      </c>
      <c r="C2343" s="246" t="n">
        <v>378</v>
      </c>
      <c r="D2343" s="246" t="n">
        <v>17</v>
      </c>
      <c r="E2343" s="46" t="n">
        <v>43619</v>
      </c>
      <c r="F2343" s="246" t="n">
        <v>5247</v>
      </c>
      <c r="G2343" s="246" t="n">
        <v>8577</v>
      </c>
      <c r="H2343" s="248" t="n">
        <v>7725</v>
      </c>
      <c r="I2343" s="246" t="n"/>
      <c r="J2343" s="47">
        <f>+(((G2343-F2343)-(H2343-F2343))/(H2343-F2343))*100</f>
        <v/>
      </c>
      <c r="K2343" s="270" t="n"/>
      <c r="L2343" s="251" t="n"/>
      <c r="M2343" s="251" t="n"/>
      <c r="N2343" s="295" t="n"/>
      <c r="O2343" s="295" t="n"/>
      <c r="P2343" s="207">
        <f>+(((H2343-F2343)/1000)*1000)/10</f>
        <v/>
      </c>
      <c r="Q2343" s="207" t="n"/>
      <c r="R2343" s="26" t="inlineStr">
        <is>
          <t>FALSO</t>
        </is>
      </c>
      <c r="S2343" s="26" t="inlineStr">
        <is>
          <t>FALSO</t>
        </is>
      </c>
      <c r="T2343" s="211" t="n"/>
      <c r="U2343" s="211" t="n"/>
      <c r="V2343" s="290" t="inlineStr">
        <is>
          <t>Se descarta</t>
        </is>
      </c>
    </row>
    <row r="2344" hidden="1" ht="15.75" customHeight="1" s="412">
      <c r="A2344" s="199" t="n">
        <v>6213</v>
      </c>
      <c r="B2344" s="200" t="n">
        <v>230</v>
      </c>
      <c r="C2344" s="252" t="n">
        <v>378</v>
      </c>
      <c r="D2344" s="252" t="n">
        <v>22</v>
      </c>
      <c r="E2344" s="139" t="n">
        <v>43685</v>
      </c>
      <c r="F2344" s="252" t="n">
        <v>5171</v>
      </c>
      <c r="G2344" s="252" t="n">
        <v>8434</v>
      </c>
      <c r="H2344" s="253" t="n">
        <v>7900</v>
      </c>
      <c r="I2344" s="252" t="n">
        <v>9</v>
      </c>
      <c r="J2344" s="47">
        <f>+(((G2344-F2344)-(H2344-F2344))/(H2344-F2344))*100</f>
        <v/>
      </c>
      <c r="K2344" s="270" t="n"/>
      <c r="L2344" s="250">
        <f>AVERAGE(J2344:J2345)</f>
        <v/>
      </c>
      <c r="M2344" s="250">
        <f>_xlfn.STDEV.S(J2344,J2345)</f>
        <v/>
      </c>
      <c r="N2344" s="295" t="n"/>
      <c r="O2344" s="295" t="n"/>
      <c r="P2344" s="207">
        <f>+(((H2344-F2344)/1000)*1000)/10</f>
        <v/>
      </c>
      <c r="Q2344" s="207">
        <f>AVERAGE(P2344:P2345)</f>
        <v/>
      </c>
      <c r="R2344" s="26" t="inlineStr">
        <is>
          <t>FALSO</t>
        </is>
      </c>
      <c r="S2344" s="26" t="inlineStr">
        <is>
          <t>FALSO</t>
        </is>
      </c>
      <c r="T2344" s="211" t="n"/>
      <c r="U2344" s="211" t="n"/>
      <c r="V2344" s="290" t="inlineStr">
        <is>
          <t>Se descarta</t>
        </is>
      </c>
    </row>
    <row r="2345" ht="15.75" customHeight="1" s="412">
      <c r="A2345" s="199" t="n">
        <v>6214</v>
      </c>
      <c r="B2345" s="200" t="n">
        <v>230</v>
      </c>
      <c r="C2345" s="252" t="n">
        <v>378</v>
      </c>
      <c r="D2345" s="252" t="n">
        <v>22</v>
      </c>
      <c r="E2345" s="139" t="n">
        <v>43685</v>
      </c>
      <c r="F2345" s="252" t="n">
        <v>5171</v>
      </c>
      <c r="G2345" s="252" t="n">
        <v>8116</v>
      </c>
      <c r="H2345" s="253" t="n">
        <v>7654</v>
      </c>
      <c r="I2345" s="252" t="n"/>
      <c r="J2345" s="47">
        <f>+(((G2345-F2345)-(H2345-F2345))/(H2345-F2345))*100</f>
        <v/>
      </c>
      <c r="K2345" s="270" t="n"/>
      <c r="L2345" s="251" t="n"/>
      <c r="M2345" s="251" t="n"/>
      <c r="N2345" s="295" t="n"/>
      <c r="O2345" s="295" t="n"/>
      <c r="P2345" s="207">
        <f>+(((H2345-F2345)/1000)*1000)/10</f>
        <v/>
      </c>
      <c r="Q2345" s="207" t="n"/>
      <c r="R2345" s="26" t="inlineStr">
        <is>
          <t>FALSO</t>
        </is>
      </c>
      <c r="S2345" s="26" t="inlineStr">
        <is>
          <t>FALSO</t>
        </is>
      </c>
      <c r="T2345" s="211" t="n"/>
      <c r="U2345" s="211" t="n"/>
      <c r="V2345" s="290" t="inlineStr">
        <is>
          <t>Plot válido</t>
        </is>
      </c>
    </row>
    <row r="2346" ht="15.75" customHeight="1" s="412">
      <c r="A2346" s="199" t="n">
        <v>3513</v>
      </c>
      <c r="B2346" s="200" t="n">
        <v>269</v>
      </c>
      <c r="C2346" s="255" t="n">
        <v>379</v>
      </c>
      <c r="D2346" s="255" t="n">
        <v>13</v>
      </c>
      <c r="E2346" s="58" t="n">
        <v>43587</v>
      </c>
      <c r="F2346" s="255" t="n">
        <v>5241</v>
      </c>
      <c r="G2346" s="255" t="n">
        <v>8432</v>
      </c>
      <c r="H2346" s="256" t="n">
        <v>7667</v>
      </c>
      <c r="I2346" s="255" t="n">
        <v>1</v>
      </c>
      <c r="J2346" s="59">
        <f>+(((G2346-F2346)-(H2346-F2346))/(H2346-F2346))*100</f>
        <v/>
      </c>
      <c r="K2346" s="271" t="inlineStr">
        <is>
          <t>26/4</t>
        </is>
      </c>
      <c r="L2346" s="258">
        <f>AVERAGE(J2346:J2347)</f>
        <v/>
      </c>
      <c r="M2346" s="258">
        <f>_xlfn.STDEV.S(J2346,J2347)</f>
        <v/>
      </c>
      <c r="N2346" s="295" t="n">
        <v>1</v>
      </c>
      <c r="O2346" s="295" t="n"/>
      <c r="P2346" s="207">
        <f>+(((H2346-F2346)/1000)*1000)/10</f>
        <v/>
      </c>
      <c r="Q2346" s="207">
        <f>AVERAGE(P2346:P2347)</f>
        <v/>
      </c>
      <c r="R2346" s="26" t="inlineStr">
        <is>
          <t>FALSO</t>
        </is>
      </c>
      <c r="S2346" s="26" t="inlineStr">
        <is>
          <t>FALSO</t>
        </is>
      </c>
      <c r="T2346" s="211" t="n"/>
      <c r="U2346" s="211" t="n"/>
      <c r="V2346" s="290" t="inlineStr">
        <is>
          <t>Plot válido</t>
        </is>
      </c>
    </row>
    <row r="2347" ht="15.75" customHeight="1" s="412">
      <c r="A2347" s="199" t="n">
        <v>3514</v>
      </c>
      <c r="B2347" s="200" t="n">
        <v>270</v>
      </c>
      <c r="C2347" s="255" t="n">
        <v>379</v>
      </c>
      <c r="D2347" s="255" t="n">
        <v>13</v>
      </c>
      <c r="E2347" s="58" t="n">
        <v>43587</v>
      </c>
      <c r="F2347" s="255" t="n">
        <v>5254</v>
      </c>
      <c r="G2347" s="255" t="n">
        <v>8095</v>
      </c>
      <c r="H2347" s="256" t="n">
        <v>7423</v>
      </c>
      <c r="I2347" s="255" t="n"/>
      <c r="J2347" s="59">
        <f>+(((G2347-F2347)-(H2347-F2347))/(H2347-F2347))*100</f>
        <v/>
      </c>
      <c r="K2347" s="271" t="n"/>
      <c r="L2347" s="259" t="n"/>
      <c r="M2347" s="259" t="n"/>
      <c r="N2347" s="295" t="n"/>
      <c r="O2347" s="295" t="n"/>
      <c r="P2347" s="207">
        <f>+(((H2347-F2347)/1000)*1000)/10</f>
        <v/>
      </c>
      <c r="Q2347" s="207" t="n"/>
      <c r="R2347" s="26" t="inlineStr">
        <is>
          <t>FALSO</t>
        </is>
      </c>
      <c r="S2347" s="26" t="inlineStr">
        <is>
          <t>FALSO</t>
        </is>
      </c>
      <c r="T2347" s="211" t="n"/>
      <c r="U2347" s="211" t="n"/>
      <c r="V2347" s="290" t="inlineStr">
        <is>
          <t>Plot válido</t>
        </is>
      </c>
    </row>
    <row r="2348" ht="15.75" customHeight="1" s="412">
      <c r="A2348" s="199" t="n">
        <v>4231</v>
      </c>
      <c r="B2348" s="200" t="n">
        <v>261</v>
      </c>
      <c r="C2348" s="255" t="n">
        <v>379</v>
      </c>
      <c r="D2348" s="255" t="n">
        <v>15</v>
      </c>
      <c r="E2348" s="58" t="n">
        <v>43599</v>
      </c>
      <c r="F2348" s="255" t="n">
        <v>5229</v>
      </c>
      <c r="G2348" s="255" t="n">
        <v>9969</v>
      </c>
      <c r="H2348" s="256" t="n">
        <v>8788</v>
      </c>
      <c r="I2348" s="255" t="n"/>
      <c r="J2348" s="59">
        <f>+(((G2348-F2348)-(H2348-F2348))/(H2348-F2348))*100</f>
        <v/>
      </c>
      <c r="K2348" s="259" t="n"/>
      <c r="L2348" s="258">
        <f>AVERAGE(J2348:J2349)</f>
        <v/>
      </c>
      <c r="M2348" s="258">
        <f>_xlfn.STDEV.S(J2348,J2349)</f>
        <v/>
      </c>
      <c r="N2348" s="295" t="n"/>
      <c r="O2348" s="295" t="n"/>
      <c r="P2348" s="207">
        <f>+(((H2348-F2348)/1000)*1000)/10</f>
        <v/>
      </c>
      <c r="Q2348" s="207">
        <f>AVERAGE(P2348:P2349)</f>
        <v/>
      </c>
      <c r="R2348" s="26" t="inlineStr">
        <is>
          <t>VERDADERO</t>
        </is>
      </c>
      <c r="S2348" s="26" t="inlineStr">
        <is>
          <t>FALSO</t>
        </is>
      </c>
      <c r="T2348" s="211" t="n"/>
      <c r="U2348" s="211" t="n"/>
      <c r="V2348" s="290" t="inlineStr">
        <is>
          <t>Plot válido</t>
        </is>
      </c>
    </row>
    <row r="2349" ht="15.75" customHeight="1" s="412">
      <c r="A2349" s="199" t="n">
        <v>4232</v>
      </c>
      <c r="B2349" s="200" t="n">
        <v>262</v>
      </c>
      <c r="C2349" s="255" t="n">
        <v>379</v>
      </c>
      <c r="D2349" s="255" t="n">
        <v>15</v>
      </c>
      <c r="E2349" s="58" t="n">
        <v>43599</v>
      </c>
      <c r="F2349" s="255" t="n">
        <v>5194</v>
      </c>
      <c r="G2349" s="255" t="n">
        <v>9977</v>
      </c>
      <c r="H2349" s="256" t="n">
        <v>8776</v>
      </c>
      <c r="I2349" s="255" t="n"/>
      <c r="J2349" s="59">
        <f>+(((G2349-F2349)-(H2349-F2349))/(H2349-F2349))*100</f>
        <v/>
      </c>
      <c r="K2349" s="259" t="n"/>
      <c r="L2349" s="259" t="n"/>
      <c r="M2349" s="259" t="n"/>
      <c r="N2349" s="295" t="n"/>
      <c r="O2349" s="295" t="n"/>
      <c r="P2349" s="207">
        <f>+(((H2349-F2349)/1000)*1000)/10</f>
        <v/>
      </c>
      <c r="Q2349" s="207" t="n"/>
      <c r="R2349" s="26" t="inlineStr">
        <is>
          <t>FALSO</t>
        </is>
      </c>
      <c r="S2349" s="26" t="inlineStr">
        <is>
          <t>FALSO</t>
        </is>
      </c>
      <c r="T2349" s="211" t="n"/>
      <c r="U2349" s="211" t="n"/>
      <c r="V2349" s="290" t="inlineStr">
        <is>
          <t>Plot válido</t>
        </is>
      </c>
    </row>
    <row r="2350" ht="15.75" customHeight="1" s="412">
      <c r="A2350" s="199" t="n">
        <v>4877</v>
      </c>
      <c r="B2350" s="200" t="n">
        <v>261</v>
      </c>
      <c r="C2350" s="255" t="n">
        <v>379</v>
      </c>
      <c r="D2350" s="255" t="n">
        <v>17</v>
      </c>
      <c r="E2350" s="58" t="n">
        <v>43619</v>
      </c>
      <c r="F2350" s="255" t="n">
        <v>5229</v>
      </c>
      <c r="G2350" s="255" t="n">
        <v>8102</v>
      </c>
      <c r="H2350" s="256" t="n">
        <v>7584</v>
      </c>
      <c r="I2350" s="255" t="n"/>
      <c r="J2350" s="59">
        <f>+(((G2350-F2350)-(H2350-F2350))/(H2350-F2350))*100</f>
        <v/>
      </c>
      <c r="K2350" s="271" t="n"/>
      <c r="L2350" s="258">
        <f>AVERAGE(J2350:J2351)</f>
        <v/>
      </c>
      <c r="M2350" s="258">
        <f>_xlfn.STDEV.S(J2350,J2351)</f>
        <v/>
      </c>
      <c r="N2350" s="295" t="n"/>
      <c r="O2350" s="295" t="n"/>
      <c r="P2350" s="207">
        <f>+(((H2350-F2350)/1000)*1000)/10</f>
        <v/>
      </c>
      <c r="Q2350" s="207">
        <f>AVERAGE(P2350:P2351)</f>
        <v/>
      </c>
      <c r="R2350" s="26" t="inlineStr">
        <is>
          <t>FALSO</t>
        </is>
      </c>
      <c r="S2350" s="26" t="inlineStr">
        <is>
          <t>FALSO</t>
        </is>
      </c>
      <c r="T2350" s="211" t="n"/>
      <c r="U2350" s="211" t="n"/>
      <c r="V2350" s="290" t="inlineStr">
        <is>
          <t>Plot válido</t>
        </is>
      </c>
    </row>
    <row r="2351" ht="15.75" customHeight="1" s="412">
      <c r="A2351" s="199" t="n">
        <v>4878</v>
      </c>
      <c r="B2351" s="200" t="n">
        <v>262</v>
      </c>
      <c r="C2351" s="255" t="n">
        <v>379</v>
      </c>
      <c r="D2351" s="255" t="n">
        <v>17</v>
      </c>
      <c r="E2351" s="58" t="n">
        <v>43619</v>
      </c>
      <c r="F2351" s="255" t="n">
        <v>5194</v>
      </c>
      <c r="G2351" s="255" t="n">
        <v>7951</v>
      </c>
      <c r="H2351" s="256" t="n">
        <v>7458</v>
      </c>
      <c r="I2351" s="255" t="n"/>
      <c r="J2351" s="59">
        <f>+(((G2351-F2351)-(H2351-F2351))/(H2351-F2351))*100</f>
        <v/>
      </c>
      <c r="K2351" s="271" t="n"/>
      <c r="L2351" s="259" t="n"/>
      <c r="M2351" s="259" t="n"/>
      <c r="N2351" s="295" t="n"/>
      <c r="O2351" s="295" t="n"/>
      <c r="P2351" s="207">
        <f>+(((H2351-F2351)/1000)*1000)/10</f>
        <v/>
      </c>
      <c r="Q2351" s="207" t="n"/>
      <c r="R2351" s="26" t="inlineStr">
        <is>
          <t>FALSO</t>
        </is>
      </c>
      <c r="S2351" s="26" t="inlineStr">
        <is>
          <t>FALSO</t>
        </is>
      </c>
      <c r="T2351" s="211" t="n"/>
      <c r="U2351" s="211" t="n"/>
      <c r="V2351" s="290" t="inlineStr">
        <is>
          <t>Plot válido</t>
        </is>
      </c>
    </row>
    <row r="2352" ht="15.75" customHeight="1" s="412">
      <c r="A2352" s="199" t="n">
        <v>5455</v>
      </c>
      <c r="B2352" s="200" t="n">
        <v>193</v>
      </c>
      <c r="C2352" s="252" t="n">
        <v>379</v>
      </c>
      <c r="D2352" s="252" t="n">
        <v>19</v>
      </c>
      <c r="E2352" s="139" t="n">
        <v>43637</v>
      </c>
      <c r="F2352" s="252" t="n">
        <v>5263</v>
      </c>
      <c r="G2352" s="252" t="n">
        <v>7858</v>
      </c>
      <c r="H2352" s="253" t="n">
        <v>7323</v>
      </c>
      <c r="I2352" s="252" t="n">
        <v>6</v>
      </c>
      <c r="J2352" s="261">
        <f>+(((G2352-F2352)-(H2352-F2352))/(H2352-F2352))*100</f>
        <v/>
      </c>
      <c r="K2352" s="273" t="n"/>
      <c r="L2352" s="263">
        <f>AVERAGE(J2352:J2353)</f>
        <v/>
      </c>
      <c r="M2352" s="263">
        <f>_xlfn.STDEV.S(J2352,J2353)</f>
        <v/>
      </c>
      <c r="N2352" s="295" t="n"/>
      <c r="O2352" s="295" t="n"/>
      <c r="P2352" s="207">
        <f>+(((H2352-F2352)/1000)*1000)/10</f>
        <v/>
      </c>
      <c r="Q2352" s="207">
        <f>AVERAGE(P2352:P2353)</f>
        <v/>
      </c>
      <c r="R2352" s="26" t="inlineStr">
        <is>
          <t>FALSO</t>
        </is>
      </c>
      <c r="S2352" s="26" t="inlineStr">
        <is>
          <t>FALSO</t>
        </is>
      </c>
      <c r="T2352" s="211" t="n"/>
      <c r="U2352" s="211" t="n"/>
      <c r="V2352" s="290" t="inlineStr">
        <is>
          <t>Plot válido</t>
        </is>
      </c>
    </row>
    <row r="2353" ht="15.75" customHeight="1" s="412">
      <c r="A2353" s="199" t="n">
        <v>5456</v>
      </c>
      <c r="B2353" s="200" t="n">
        <v>194</v>
      </c>
      <c r="C2353" s="252" t="n">
        <v>379</v>
      </c>
      <c r="D2353" s="252" t="n">
        <v>19</v>
      </c>
      <c r="E2353" s="139" t="n">
        <v>43637</v>
      </c>
      <c r="F2353" s="252" t="n">
        <v>5207</v>
      </c>
      <c r="G2353" s="252" t="n">
        <v>7988</v>
      </c>
      <c r="H2353" s="253" t="n">
        <v>7428</v>
      </c>
      <c r="I2353" s="252" t="n"/>
      <c r="J2353" s="261">
        <f>+(((G2353-F2353)-(H2353-F2353))/(H2353-F2353))*100</f>
        <v/>
      </c>
      <c r="K2353" s="273" t="n"/>
      <c r="L2353" s="207" t="n"/>
      <c r="M2353" s="207" t="n"/>
      <c r="N2353" s="295" t="n"/>
      <c r="O2353" s="295" t="n"/>
      <c r="P2353" s="207">
        <f>+(((H2353-F2353)/1000)*1000)/10</f>
        <v/>
      </c>
      <c r="Q2353" s="207" t="n"/>
      <c r="R2353" s="26" t="inlineStr">
        <is>
          <t>FALSO</t>
        </is>
      </c>
      <c r="S2353" s="26" t="inlineStr">
        <is>
          <t>FALSO</t>
        </is>
      </c>
      <c r="T2353" s="211" t="n"/>
      <c r="U2353" s="211" t="n"/>
      <c r="V2353" s="290" t="inlineStr">
        <is>
          <t>Plot válido</t>
        </is>
      </c>
    </row>
    <row r="2354" ht="15.75" customHeight="1" s="412">
      <c r="A2354" s="199" t="n">
        <v>6215</v>
      </c>
      <c r="B2354" s="200" t="n">
        <v>231</v>
      </c>
      <c r="C2354" s="252" t="n">
        <v>379</v>
      </c>
      <c r="D2354" s="252" t="n">
        <v>22</v>
      </c>
      <c r="E2354" s="139" t="n">
        <v>43685</v>
      </c>
      <c r="F2354" s="252" t="n">
        <v>5229</v>
      </c>
      <c r="G2354" s="252" t="n">
        <v>8201</v>
      </c>
      <c r="H2354" s="253" t="n">
        <v>7730</v>
      </c>
      <c r="I2354" s="252" t="n">
        <v>6</v>
      </c>
      <c r="J2354" s="47">
        <f>+(((G2354-F2354)-(H2354-F2354))/(H2354-F2354))*100</f>
        <v/>
      </c>
      <c r="K2354" s="270" t="n"/>
      <c r="L2354" s="250">
        <f>AVERAGE(J2354:J2355)</f>
        <v/>
      </c>
      <c r="M2354" s="250">
        <f>_xlfn.STDEV.S(J2354,J2355)</f>
        <v/>
      </c>
      <c r="N2354" s="295" t="n"/>
      <c r="O2354" s="295" t="n"/>
      <c r="P2354" s="207">
        <f>+(((H2354-F2354)/1000)*1000)/10</f>
        <v/>
      </c>
      <c r="Q2354" s="207">
        <f>AVERAGE(P2354:P2355)</f>
        <v/>
      </c>
      <c r="R2354" s="26" t="inlineStr">
        <is>
          <t>FALSO</t>
        </is>
      </c>
      <c r="S2354" s="26" t="inlineStr">
        <is>
          <t>FALSO</t>
        </is>
      </c>
      <c r="T2354" s="211" t="n"/>
      <c r="U2354" s="211" t="n"/>
      <c r="V2354" s="290" t="inlineStr">
        <is>
          <t>Plot válido</t>
        </is>
      </c>
    </row>
    <row r="2355" ht="15.75" customHeight="1" s="412">
      <c r="A2355" s="199" t="n">
        <v>6216</v>
      </c>
      <c r="B2355" s="200" t="n">
        <v>231</v>
      </c>
      <c r="C2355" s="252" t="n">
        <v>379</v>
      </c>
      <c r="D2355" s="252" t="n">
        <v>22</v>
      </c>
      <c r="E2355" s="139" t="n">
        <v>43685</v>
      </c>
      <c r="F2355" s="252" t="n">
        <v>5229</v>
      </c>
      <c r="G2355" s="252" t="n">
        <v>8208</v>
      </c>
      <c r="H2355" s="253" t="n">
        <v>7761</v>
      </c>
      <c r="I2355" s="252" t="n"/>
      <c r="J2355" s="47">
        <f>+(((G2355-F2355)-(H2355-F2355))/(H2355-F2355))*100</f>
        <v/>
      </c>
      <c r="K2355" s="270" t="n"/>
      <c r="L2355" s="251" t="n"/>
      <c r="M2355" s="251" t="n"/>
      <c r="N2355" s="295" t="n"/>
      <c r="O2355" s="295" t="n"/>
      <c r="P2355" s="207">
        <f>+(((H2355-F2355)/1000)*1000)/10</f>
        <v/>
      </c>
      <c r="Q2355" s="207" t="n"/>
      <c r="R2355" s="26" t="inlineStr">
        <is>
          <t>FALSO</t>
        </is>
      </c>
      <c r="S2355" s="26" t="inlineStr">
        <is>
          <t>FALSO</t>
        </is>
      </c>
      <c r="T2355" s="211" t="n"/>
      <c r="U2355" s="211" t="n"/>
      <c r="V2355" s="290" t="inlineStr">
        <is>
          <t>Plot válido</t>
        </is>
      </c>
    </row>
    <row r="2356" ht="15.75" customHeight="1" s="412">
      <c r="A2356" s="199" t="n">
        <v>3001</v>
      </c>
      <c r="B2356" s="200" t="n">
        <v>85</v>
      </c>
      <c r="C2356" s="246" t="n">
        <v>380</v>
      </c>
      <c r="D2356" s="246" t="n">
        <v>11</v>
      </c>
      <c r="E2356" s="46" t="n">
        <v>43571</v>
      </c>
      <c r="F2356" s="247" t="n">
        <v>5253</v>
      </c>
      <c r="G2356" s="246" t="n">
        <v>8920</v>
      </c>
      <c r="H2356" s="248" t="n">
        <v>7531</v>
      </c>
      <c r="I2356" s="246" t="n">
        <v>2</v>
      </c>
      <c r="J2356" s="47">
        <f>+(((G2356-F2356)-(H2356-F2356))/(H2356-F2356))*100</f>
        <v/>
      </c>
      <c r="K2356" s="270" t="n">
        <v>0.5</v>
      </c>
      <c r="L2356" s="250">
        <f>AVERAGE(J2356:J2357)</f>
        <v/>
      </c>
      <c r="M2356" s="250">
        <f>_xlfn.STDEV.S(J2356,J2357)</f>
        <v/>
      </c>
      <c r="N2356" s="295" t="n">
        <v>2</v>
      </c>
      <c r="O2356" s="295" t="n"/>
      <c r="P2356" s="207">
        <f>+(((H2356-F2356)/1000)*1000)/10</f>
        <v/>
      </c>
      <c r="Q2356" s="207">
        <f>AVERAGE(P2356:P2357)</f>
        <v/>
      </c>
      <c r="R2356" s="26" t="inlineStr">
        <is>
          <t>FALSO</t>
        </is>
      </c>
      <c r="S2356" s="26" t="inlineStr">
        <is>
          <t>FALSO</t>
        </is>
      </c>
      <c r="T2356" s="211" t="n"/>
      <c r="U2356" s="211" t="n"/>
      <c r="V2356" s="290" t="inlineStr">
        <is>
          <t>Plot válido</t>
        </is>
      </c>
    </row>
    <row r="2357" ht="15.75" customHeight="1" s="412">
      <c r="A2357" s="199" t="n">
        <v>3002</v>
      </c>
      <c r="B2357" s="200" t="n">
        <v>86</v>
      </c>
      <c r="C2357" s="246" t="n">
        <v>380</v>
      </c>
      <c r="D2357" s="246" t="n">
        <v>11</v>
      </c>
      <c r="E2357" s="46" t="n">
        <v>43571</v>
      </c>
      <c r="F2357" s="247" t="n">
        <v>5281</v>
      </c>
      <c r="G2357" s="246" t="n">
        <v>8785</v>
      </c>
      <c r="H2357" s="248" t="n">
        <v>7456</v>
      </c>
      <c r="I2357" s="246" t="n"/>
      <c r="J2357" s="47">
        <f>+(((G2357-F2357)-(H2357-F2357))/(H2357-F2357))*100</f>
        <v/>
      </c>
      <c r="K2357" s="270" t="n"/>
      <c r="L2357" s="251" t="n"/>
      <c r="M2357" s="251" t="n"/>
      <c r="N2357" s="295" t="n"/>
      <c r="O2357" s="295" t="n"/>
      <c r="P2357" s="207">
        <f>+(((H2357-F2357)/1000)*1000)/10</f>
        <v/>
      </c>
      <c r="Q2357" s="207" t="n"/>
      <c r="R2357" s="26" t="inlineStr">
        <is>
          <t>FALSO</t>
        </is>
      </c>
      <c r="S2357" s="26" t="inlineStr">
        <is>
          <t>FALSO</t>
        </is>
      </c>
      <c r="T2357" s="211" t="n"/>
      <c r="U2357" s="211" t="n"/>
      <c r="V2357" s="290" t="inlineStr">
        <is>
          <t>Plot válido</t>
        </is>
      </c>
    </row>
    <row r="2358" ht="15.75" customHeight="1" s="412">
      <c r="A2358" s="199" t="n">
        <v>3851</v>
      </c>
      <c r="B2358" s="200" t="n">
        <v>273</v>
      </c>
      <c r="C2358" s="246" t="n">
        <v>380</v>
      </c>
      <c r="D2358" s="246" t="n">
        <v>14</v>
      </c>
      <c r="E2358" s="46" t="n">
        <v>43591</v>
      </c>
      <c r="F2358" s="246" t="n">
        <v>5242</v>
      </c>
      <c r="G2358" s="247" t="n">
        <v>8962</v>
      </c>
      <c r="H2358" s="248" t="n">
        <v>7896</v>
      </c>
      <c r="I2358" s="246" t="n"/>
      <c r="J2358" s="47">
        <f>+(((G2358-F2358)-(H2358-F2358))/(H2358-F2358))*100</f>
        <v/>
      </c>
      <c r="K2358" s="270" t="inlineStr">
        <is>
          <t>2/5</t>
        </is>
      </c>
      <c r="L2358" s="250">
        <f>AVERAGE(J2358:J2359)</f>
        <v/>
      </c>
      <c r="M2358" s="250">
        <f>_xlfn.STDEV.S(J2358,J2359)</f>
        <v/>
      </c>
      <c r="N2358" s="295" t="n"/>
      <c r="O2358" s="295" t="n"/>
      <c r="P2358" s="207">
        <f>+(((H2358-F2358)/1000)*1000)/10</f>
        <v/>
      </c>
      <c r="Q2358" s="207">
        <f>AVERAGE(P2358:P2359)</f>
        <v/>
      </c>
      <c r="R2358" s="26" t="inlineStr">
        <is>
          <t>FALSO</t>
        </is>
      </c>
      <c r="S2358" s="26" t="inlineStr">
        <is>
          <t>FALSO</t>
        </is>
      </c>
      <c r="T2358" s="211" t="n"/>
      <c r="U2358" s="211" t="n"/>
      <c r="V2358" s="290" t="inlineStr">
        <is>
          <t>Plot válido</t>
        </is>
      </c>
    </row>
    <row r="2359" ht="15.75" customHeight="1" s="412">
      <c r="A2359" s="199" t="n">
        <v>3852</v>
      </c>
      <c r="B2359" s="200" t="n">
        <v>274</v>
      </c>
      <c r="C2359" s="246" t="n">
        <v>380</v>
      </c>
      <c r="D2359" s="246" t="n">
        <v>14</v>
      </c>
      <c r="E2359" s="46" t="n">
        <v>43591</v>
      </c>
      <c r="F2359" s="246" t="n">
        <v>5233</v>
      </c>
      <c r="G2359" s="247" t="n">
        <v>9206</v>
      </c>
      <c r="H2359" s="248" t="n">
        <v>8067</v>
      </c>
      <c r="I2359" s="246" t="n"/>
      <c r="J2359" s="47">
        <f>+(((G2359-F2359)-(H2359-F2359))/(H2359-F2359))*100</f>
        <v/>
      </c>
      <c r="K2359" s="270" t="n"/>
      <c r="L2359" s="251" t="n"/>
      <c r="M2359" s="251" t="n"/>
      <c r="N2359" s="295" t="n"/>
      <c r="O2359" s="295" t="n"/>
      <c r="P2359" s="207">
        <f>+(((H2359-F2359)/1000)*1000)/10</f>
        <v/>
      </c>
      <c r="Q2359" s="207" t="n"/>
      <c r="R2359" s="26" t="inlineStr">
        <is>
          <t>FALSO</t>
        </is>
      </c>
      <c r="S2359" s="26" t="inlineStr">
        <is>
          <t>FALSO</t>
        </is>
      </c>
      <c r="T2359" s="211" t="n"/>
      <c r="U2359" s="211" t="n"/>
      <c r="V2359" s="290" t="inlineStr">
        <is>
          <t>Plot válido</t>
        </is>
      </c>
    </row>
    <row r="2360" ht="15.75" customHeight="1" s="412">
      <c r="A2360" s="199" t="n">
        <v>4507</v>
      </c>
      <c r="B2360" s="200" t="n">
        <v>213</v>
      </c>
      <c r="C2360" s="246" t="n">
        <v>380</v>
      </c>
      <c r="D2360" s="246" t="n">
        <v>16</v>
      </c>
      <c r="E2360" s="46" t="n">
        <v>43607</v>
      </c>
      <c r="F2360" s="246" t="n">
        <v>5207</v>
      </c>
      <c r="G2360" s="246" t="n">
        <v>8050</v>
      </c>
      <c r="H2360" s="248" t="n">
        <v>7519</v>
      </c>
      <c r="I2360" s="246" t="n">
        <v>2</v>
      </c>
      <c r="J2360" s="47">
        <f>+(((G2360-F2360)-(H2360-F2360))/(H2360-F2360))*100</f>
        <v/>
      </c>
      <c r="K2360" s="270" t="n"/>
      <c r="L2360" s="250">
        <f>AVERAGE(J2360:J2361)</f>
        <v/>
      </c>
      <c r="M2360" s="250">
        <f>_xlfn.STDEV.S(J2360,J2361)</f>
        <v/>
      </c>
      <c r="N2360" s="295" t="n"/>
      <c r="O2360" s="295" t="n"/>
      <c r="P2360" s="207">
        <f>+(((H2360-F2360)/1000)*1000)/10</f>
        <v/>
      </c>
      <c r="Q2360" s="207">
        <f>AVERAGE(P2360:P2361)</f>
        <v/>
      </c>
      <c r="R2360" s="26" t="inlineStr">
        <is>
          <t>FALSO</t>
        </is>
      </c>
      <c r="S2360" s="26" t="inlineStr">
        <is>
          <t>FALSO</t>
        </is>
      </c>
      <c r="T2360" s="211" t="n"/>
      <c r="U2360" s="211" t="n"/>
      <c r="V2360" s="290" t="inlineStr">
        <is>
          <t>Plot válido</t>
        </is>
      </c>
    </row>
    <row r="2361" ht="15.75" customHeight="1" s="412">
      <c r="A2361" s="199" t="n">
        <v>4508</v>
      </c>
      <c r="B2361" s="200" t="n">
        <v>214</v>
      </c>
      <c r="C2361" s="246" t="n">
        <v>380</v>
      </c>
      <c r="D2361" s="246" t="n">
        <v>16</v>
      </c>
      <c r="E2361" s="46" t="n">
        <v>43607</v>
      </c>
      <c r="F2361" s="246" t="n">
        <v>5237</v>
      </c>
      <c r="G2361" s="246" t="n">
        <v>7884</v>
      </c>
      <c r="H2361" s="248" t="n">
        <v>7392</v>
      </c>
      <c r="I2361" s="246" t="n"/>
      <c r="J2361" s="47">
        <f>+(((G2361-F2361)-(H2361-F2361))/(H2361-F2361))*100</f>
        <v/>
      </c>
      <c r="K2361" s="270" t="n"/>
      <c r="L2361" s="251" t="n"/>
      <c r="M2361" s="251" t="n"/>
      <c r="N2361" s="295" t="n"/>
      <c r="O2361" s="295" t="n"/>
      <c r="P2361" s="207">
        <f>+(((H2361-F2361)/1000)*1000)/10</f>
        <v/>
      </c>
      <c r="Q2361" s="207" t="n"/>
      <c r="R2361" s="26" t="inlineStr">
        <is>
          <t>FALSO</t>
        </is>
      </c>
      <c r="S2361" s="26" t="inlineStr">
        <is>
          <t>FALSO</t>
        </is>
      </c>
      <c r="T2361" s="211" t="n"/>
      <c r="U2361" s="211" t="n"/>
      <c r="V2361" s="290" t="inlineStr">
        <is>
          <t>Plot válido</t>
        </is>
      </c>
    </row>
    <row r="2362" ht="15.75" customHeight="1" s="412">
      <c r="A2362" s="199" t="n">
        <v>5153</v>
      </c>
      <c r="B2362" s="200" t="n">
        <v>213</v>
      </c>
      <c r="C2362" s="246" t="n">
        <v>380</v>
      </c>
      <c r="D2362" s="246" t="n">
        <v>18</v>
      </c>
      <c r="E2362" s="46" t="n">
        <v>43626</v>
      </c>
      <c r="F2362" s="246" t="n">
        <v>5207</v>
      </c>
      <c r="G2362" s="246" t="n">
        <v>7355</v>
      </c>
      <c r="H2362" s="248" t="n">
        <v>6987</v>
      </c>
      <c r="I2362" s="246" t="n">
        <v>6</v>
      </c>
      <c r="J2362" s="47">
        <f>+(((G2362-F2362)-(H2362-F2362))/(H2362-F2362))*100</f>
        <v/>
      </c>
      <c r="K2362" s="270" t="n"/>
      <c r="L2362" s="250">
        <f>AVERAGE(J2362:J2363)</f>
        <v/>
      </c>
      <c r="M2362" s="250">
        <f>_xlfn.STDEV.S(J2362,J2363)</f>
        <v/>
      </c>
      <c r="N2362" s="295" t="n"/>
      <c r="O2362" s="295" t="n"/>
      <c r="P2362" s="207">
        <f>+(((H2362-F2362)/1000)*1000)/10</f>
        <v/>
      </c>
      <c r="Q2362" s="207">
        <f>AVERAGE(P2362:P2363)</f>
        <v/>
      </c>
      <c r="R2362" s="26" t="inlineStr">
        <is>
          <t>FALSO</t>
        </is>
      </c>
      <c r="S2362" s="26" t="inlineStr">
        <is>
          <t>FALSO</t>
        </is>
      </c>
      <c r="T2362" s="211" t="n"/>
      <c r="U2362" s="211" t="n"/>
      <c r="V2362" s="290" t="inlineStr">
        <is>
          <t>Plot válido</t>
        </is>
      </c>
    </row>
    <row r="2363" hidden="1" ht="15.75" customHeight="1" s="412">
      <c r="A2363" s="199" t="n">
        <v>5154</v>
      </c>
      <c r="B2363" s="200" t="n">
        <v>214</v>
      </c>
      <c r="C2363" s="246" t="n">
        <v>380</v>
      </c>
      <c r="D2363" s="246" t="n">
        <v>18</v>
      </c>
      <c r="E2363" s="46" t="n">
        <v>43626</v>
      </c>
      <c r="F2363" s="246" t="n">
        <v>5237</v>
      </c>
      <c r="G2363" s="246" t="n">
        <v>7587</v>
      </c>
      <c r="H2363" s="248" t="n">
        <v>7185</v>
      </c>
      <c r="I2363" s="246" t="n"/>
      <c r="J2363" s="47">
        <f>+(((G2363-F2363)-(H2363-F2363))/(H2363-F2363))*100</f>
        <v/>
      </c>
      <c r="K2363" s="270" t="n"/>
      <c r="L2363" s="251" t="n"/>
      <c r="M2363" s="251" t="n"/>
      <c r="N2363" s="295" t="n"/>
      <c r="O2363" s="295" t="n"/>
      <c r="P2363" s="207">
        <f>+(((H2363-F2363)/1000)*1000)/10</f>
        <v/>
      </c>
      <c r="Q2363" s="207" t="n"/>
      <c r="R2363" s="26" t="inlineStr">
        <is>
          <t>FALSO</t>
        </is>
      </c>
      <c r="S2363" s="26" t="inlineStr">
        <is>
          <t>FALSO</t>
        </is>
      </c>
      <c r="T2363" s="211" t="n"/>
      <c r="U2363" s="211" t="n"/>
      <c r="V2363" s="290" t="inlineStr">
        <is>
          <t>Se descarta</t>
        </is>
      </c>
    </row>
    <row r="2364" hidden="1" ht="15.75" customHeight="1" s="412">
      <c r="A2364" s="199" t="n">
        <v>5685</v>
      </c>
      <c r="B2364" s="200" t="n">
        <v>129</v>
      </c>
      <c r="C2364" s="252" t="n">
        <v>380</v>
      </c>
      <c r="D2364" s="252" t="n">
        <v>21</v>
      </c>
      <c r="E2364" s="139" t="n">
        <v>43657</v>
      </c>
      <c r="F2364" s="252" t="n">
        <v>5238</v>
      </c>
      <c r="G2364" s="252" t="n">
        <v>8490</v>
      </c>
      <c r="H2364" s="253" t="n">
        <v>7936</v>
      </c>
      <c r="I2364" s="252" t="n">
        <v>6</v>
      </c>
      <c r="J2364" s="47">
        <f>+(((G2364-F2364)-(H2364-F2364))/(H2364-F2364))*100</f>
        <v/>
      </c>
      <c r="K2364" s="270" t="n"/>
      <c r="L2364" s="250">
        <f>AVERAGE(J2364:J2365)</f>
        <v/>
      </c>
      <c r="M2364" s="250">
        <f>_xlfn.STDEV.S(J2364,J2365)</f>
        <v/>
      </c>
      <c r="N2364" s="295" t="n"/>
      <c r="O2364" s="295" t="n"/>
      <c r="P2364" s="207">
        <f>+(((H2364-F2364)/1000)*1000)/10</f>
        <v/>
      </c>
      <c r="Q2364" s="207">
        <f>AVERAGE(P2364:P2365)</f>
        <v/>
      </c>
      <c r="R2364" s="26" t="inlineStr">
        <is>
          <t>FALSO</t>
        </is>
      </c>
      <c r="S2364" s="26" t="inlineStr">
        <is>
          <t>FALSO</t>
        </is>
      </c>
      <c r="T2364" s="211" t="n"/>
      <c r="U2364" s="211" t="n"/>
      <c r="V2364" s="290" t="inlineStr">
        <is>
          <t>Se descarta</t>
        </is>
      </c>
    </row>
    <row r="2365" hidden="1" ht="15.75" customHeight="1" s="412">
      <c r="A2365" s="199" t="n">
        <v>5686</v>
      </c>
      <c r="B2365" s="200" t="n">
        <v>130</v>
      </c>
      <c r="C2365" s="252" t="n">
        <v>380</v>
      </c>
      <c r="D2365" s="252" t="n">
        <v>21</v>
      </c>
      <c r="E2365" s="139" t="n">
        <v>43657</v>
      </c>
      <c r="F2365" s="252" t="n">
        <v>5212</v>
      </c>
      <c r="G2365" s="252" t="n">
        <v>8775</v>
      </c>
      <c r="H2365" s="253" t="n">
        <v>8164</v>
      </c>
      <c r="I2365" s="252" t="n"/>
      <c r="J2365" s="47">
        <f>+(((G2365-F2365)-(H2365-F2365))/(H2365-F2365))*100</f>
        <v/>
      </c>
      <c r="K2365" s="270" t="n"/>
      <c r="L2365" s="251" t="n"/>
      <c r="M2365" s="251" t="n"/>
      <c r="N2365" s="295" t="n"/>
      <c r="O2365" s="295" t="n"/>
      <c r="P2365" s="207">
        <f>+(((H2365-F2365)/1000)*1000)/10</f>
        <v/>
      </c>
      <c r="Q2365" s="207" t="n"/>
      <c r="R2365" s="26" t="inlineStr">
        <is>
          <t>FALSO</t>
        </is>
      </c>
      <c r="S2365" s="26" t="inlineStr">
        <is>
          <t>FALSO</t>
        </is>
      </c>
      <c r="T2365" s="211" t="n"/>
      <c r="U2365" s="211" t="n"/>
      <c r="V2365" s="290" t="inlineStr">
        <is>
          <t>Se descarta</t>
        </is>
      </c>
    </row>
    <row r="2366" hidden="1" ht="15.75" customHeight="1" s="412">
      <c r="A2366" s="199" t="n">
        <v>6217</v>
      </c>
      <c r="B2366" s="200" t="n">
        <v>232</v>
      </c>
      <c r="C2366" s="252" t="n">
        <v>380</v>
      </c>
      <c r="D2366" s="252" t="n">
        <v>22</v>
      </c>
      <c r="E2366" s="139" t="n">
        <v>43685</v>
      </c>
      <c r="F2366" s="252" t="n">
        <v>5244</v>
      </c>
      <c r="G2366" s="252" t="n">
        <v>8596</v>
      </c>
      <c r="H2366" s="253" t="n">
        <v>8044</v>
      </c>
      <c r="I2366" s="252" t="n">
        <v>6</v>
      </c>
      <c r="J2366" s="47">
        <f>+(((G2366-F2366)-(H2366-F2366))/(H2366-F2366))*100</f>
        <v/>
      </c>
      <c r="K2366" s="270" t="n"/>
      <c r="L2366" s="250">
        <f>AVERAGE(J2366:J2367)</f>
        <v/>
      </c>
      <c r="M2366" s="250">
        <f>_xlfn.STDEV.S(J2366,J2367)</f>
        <v/>
      </c>
      <c r="N2366" s="295" t="n"/>
      <c r="O2366" s="295" t="n"/>
      <c r="P2366" s="207">
        <f>+(((H2366-F2366)/1000)*1000)/10</f>
        <v/>
      </c>
      <c r="Q2366" s="207">
        <f>AVERAGE(P2366:P2367)</f>
        <v/>
      </c>
      <c r="R2366" s="26" t="inlineStr">
        <is>
          <t>FALSO</t>
        </is>
      </c>
      <c r="S2366" s="26" t="inlineStr">
        <is>
          <t>FALSO</t>
        </is>
      </c>
      <c r="T2366" s="211" t="n"/>
      <c r="U2366" s="211" t="n"/>
      <c r="V2366" s="290" t="inlineStr">
        <is>
          <t>Se descarta</t>
        </is>
      </c>
    </row>
    <row r="2367" hidden="1" ht="15.75" customHeight="1" s="412">
      <c r="A2367" s="199" t="n">
        <v>6218</v>
      </c>
      <c r="B2367" s="200" t="n">
        <v>232</v>
      </c>
      <c r="C2367" s="252" t="n">
        <v>380</v>
      </c>
      <c r="D2367" s="252" t="n">
        <v>22</v>
      </c>
      <c r="E2367" s="139" t="n">
        <v>43685</v>
      </c>
      <c r="F2367" s="252" t="n">
        <v>5244</v>
      </c>
      <c r="G2367" s="252" t="n">
        <v>8616</v>
      </c>
      <c r="H2367" s="253" t="n">
        <v>8088</v>
      </c>
      <c r="I2367" s="252" t="n"/>
      <c r="J2367" s="47">
        <f>+(((G2367-F2367)-(H2367-F2367))/(H2367-F2367))*100</f>
        <v/>
      </c>
      <c r="K2367" s="270" t="n"/>
      <c r="L2367" s="251" t="n"/>
      <c r="M2367" s="251" t="n"/>
      <c r="N2367" s="295" t="n"/>
      <c r="O2367" s="295" t="n"/>
      <c r="P2367" s="207">
        <f>+(((H2367-F2367)/1000)*1000)/10</f>
        <v/>
      </c>
      <c r="Q2367" s="207" t="n"/>
      <c r="R2367" s="26" t="inlineStr">
        <is>
          <t>FALSO</t>
        </is>
      </c>
      <c r="S2367" s="26" t="inlineStr">
        <is>
          <t>FALSO</t>
        </is>
      </c>
      <c r="T2367" s="211" t="n"/>
      <c r="U2367" s="211" t="n"/>
      <c r="V2367" s="290" t="inlineStr">
        <is>
          <t>Se descarta</t>
        </is>
      </c>
    </row>
    <row r="2368" hidden="1" ht="15.75" customHeight="1" s="412">
      <c r="A2368" s="199" t="n">
        <v>3853</v>
      </c>
      <c r="B2368" s="200" t="n">
        <v>275</v>
      </c>
      <c r="C2368" s="246" t="n">
        <v>381</v>
      </c>
      <c r="D2368" s="246" t="n">
        <v>14</v>
      </c>
      <c r="E2368" s="46" t="n">
        <v>43591</v>
      </c>
      <c r="F2368" s="246" t="n">
        <v>5274</v>
      </c>
      <c r="G2368" s="247" t="n">
        <v>7338</v>
      </c>
      <c r="H2368" s="248" t="n">
        <v>6676</v>
      </c>
      <c r="I2368" s="246" t="n">
        <v>2</v>
      </c>
      <c r="J2368" s="47">
        <f>+(((G2368-F2368)-(H2368-F2368))/(H2368-F2368))*100</f>
        <v/>
      </c>
      <c r="K2368" s="270" t="inlineStr">
        <is>
          <t>2/5</t>
        </is>
      </c>
      <c r="L2368" s="250">
        <f>AVERAGE(J2368:J2369)</f>
        <v/>
      </c>
      <c r="M2368" s="250">
        <f>_xlfn.STDEV.S(J2368,J2369)</f>
        <v/>
      </c>
      <c r="N2368" s="295" t="n">
        <v>2</v>
      </c>
      <c r="O2368" s="295" t="n"/>
      <c r="P2368" s="207">
        <f>+(((H2368-F2368)/1000)*1000)/10</f>
        <v/>
      </c>
      <c r="Q2368" s="207">
        <f>AVERAGE(P2368:P2369)</f>
        <v/>
      </c>
      <c r="R2368" s="26" t="inlineStr">
        <is>
          <t>FALSO</t>
        </is>
      </c>
      <c r="S2368" s="26" t="inlineStr">
        <is>
          <t>FALSO</t>
        </is>
      </c>
      <c r="T2368" s="211" t="n"/>
      <c r="U2368" s="211" t="n"/>
      <c r="V2368" s="290" t="inlineStr">
        <is>
          <t>Se descarta</t>
        </is>
      </c>
    </row>
    <row r="2369" hidden="1" ht="15.75" customHeight="1" s="412">
      <c r="A2369" s="199" t="n">
        <v>3854</v>
      </c>
      <c r="B2369" s="200" t="n">
        <v>276</v>
      </c>
      <c r="C2369" s="246" t="n">
        <v>381</v>
      </c>
      <c r="D2369" s="246" t="n">
        <v>14</v>
      </c>
      <c r="E2369" s="46" t="n">
        <v>43591</v>
      </c>
      <c r="F2369" s="246" t="n">
        <v>5217</v>
      </c>
      <c r="G2369" s="247" t="n">
        <v>7448</v>
      </c>
      <c r="H2369" s="248" t="n">
        <v>6744</v>
      </c>
      <c r="I2369" s="246" t="n"/>
      <c r="J2369" s="47">
        <f>+(((G2369-F2369)-(H2369-F2369))/(H2369-F2369))*100</f>
        <v/>
      </c>
      <c r="K2369" s="270" t="n"/>
      <c r="L2369" s="251" t="n"/>
      <c r="M2369" s="251" t="n"/>
      <c r="N2369" s="295" t="n"/>
      <c r="O2369" s="295" t="n"/>
      <c r="P2369" s="207">
        <f>+(((H2369-F2369)/1000)*1000)/10</f>
        <v/>
      </c>
      <c r="Q2369" s="207" t="n"/>
      <c r="R2369" s="26" t="inlineStr">
        <is>
          <t>FALSO</t>
        </is>
      </c>
      <c r="S2369" s="26" t="inlineStr">
        <is>
          <t>FALSO</t>
        </is>
      </c>
      <c r="T2369" s="211" t="n"/>
      <c r="U2369" s="211" t="n"/>
      <c r="V2369" s="290" t="inlineStr">
        <is>
          <t>Se descarta</t>
        </is>
      </c>
    </row>
    <row r="2370" hidden="1" ht="15.75" customHeight="1" s="412">
      <c r="A2370" s="199" t="n">
        <v>4509</v>
      </c>
      <c r="B2370" s="200" t="n">
        <v>215</v>
      </c>
      <c r="C2370" s="246" t="n">
        <v>381</v>
      </c>
      <c r="D2370" s="246" t="n">
        <v>16</v>
      </c>
      <c r="E2370" s="46" t="n">
        <v>43607</v>
      </c>
      <c r="F2370" s="246" t="n">
        <v>5148</v>
      </c>
      <c r="G2370" s="246" t="n">
        <v>7426</v>
      </c>
      <c r="H2370" s="248" t="n">
        <v>6740</v>
      </c>
      <c r="I2370" s="246" t="n">
        <v>2</v>
      </c>
      <c r="J2370" s="47">
        <f>+(((G2370-F2370)-(H2370-F2370))/(H2370-F2370))*100</f>
        <v/>
      </c>
      <c r="K2370" s="270" t="n"/>
      <c r="L2370" s="250">
        <f>AVERAGE(J2370:J2371)</f>
        <v/>
      </c>
      <c r="M2370" s="250">
        <f>_xlfn.STDEV.S(J2370,J2371)</f>
        <v/>
      </c>
      <c r="N2370" s="295" t="n"/>
      <c r="O2370" s="295" t="n"/>
      <c r="P2370" s="207">
        <f>+(((H2370-F2370)/1000)*1000)/10</f>
        <v/>
      </c>
      <c r="Q2370" s="207">
        <f>AVERAGE(P2370:P2371)</f>
        <v/>
      </c>
      <c r="R2370" s="26" t="inlineStr">
        <is>
          <t>FALSO</t>
        </is>
      </c>
      <c r="S2370" s="26" t="inlineStr">
        <is>
          <t>FALSO</t>
        </is>
      </c>
      <c r="T2370" s="211" t="n"/>
      <c r="U2370" s="211" t="n"/>
      <c r="V2370" s="290" t="inlineStr">
        <is>
          <t>Se descarta</t>
        </is>
      </c>
    </row>
    <row r="2371" hidden="1" ht="15.75" customHeight="1" s="412">
      <c r="A2371" s="199" t="n">
        <v>4510</v>
      </c>
      <c r="B2371" s="200" t="n">
        <v>216</v>
      </c>
      <c r="C2371" s="246" t="n">
        <v>381</v>
      </c>
      <c r="D2371" s="246" t="n">
        <v>16</v>
      </c>
      <c r="E2371" s="46" t="n">
        <v>43607</v>
      </c>
      <c r="F2371" s="246" t="n">
        <v>5240</v>
      </c>
      <c r="G2371" s="246" t="n">
        <v>7499</v>
      </c>
      <c r="H2371" s="248" t="n">
        <v>6826</v>
      </c>
      <c r="I2371" s="246" t="n"/>
      <c r="J2371" s="47">
        <f>+(((G2371-F2371)-(H2371-F2371))/(H2371-F2371))*100</f>
        <v/>
      </c>
      <c r="K2371" s="270" t="n"/>
      <c r="L2371" s="251" t="n"/>
      <c r="M2371" s="251" t="n"/>
      <c r="N2371" s="295" t="n"/>
      <c r="O2371" s="295" t="n"/>
      <c r="P2371" s="207">
        <f>+(((H2371-F2371)/1000)*1000)/10</f>
        <v/>
      </c>
      <c r="Q2371" s="207" t="n"/>
      <c r="R2371" s="26" t="inlineStr">
        <is>
          <t>FALSO</t>
        </is>
      </c>
      <c r="S2371" s="26" t="inlineStr">
        <is>
          <t>FALSO</t>
        </is>
      </c>
      <c r="T2371" s="211" t="n"/>
      <c r="U2371" s="211" t="n"/>
      <c r="V2371" s="290" t="inlineStr">
        <is>
          <t>Se descarta</t>
        </is>
      </c>
    </row>
    <row r="2372" hidden="1" ht="15.75" customHeight="1" s="412">
      <c r="A2372" s="199" t="n">
        <v>5155</v>
      </c>
      <c r="B2372" s="200" t="n">
        <v>215</v>
      </c>
      <c r="C2372" s="246" t="n">
        <v>381</v>
      </c>
      <c r="D2372" s="246" t="n">
        <v>18</v>
      </c>
      <c r="E2372" s="46" t="n">
        <v>43626</v>
      </c>
      <c r="F2372" s="246" t="n">
        <v>5148</v>
      </c>
      <c r="G2372" s="246" t="n">
        <v>7295</v>
      </c>
      <c r="H2372" s="248" t="n">
        <v>6893</v>
      </c>
      <c r="I2372" s="246" t="n">
        <v>8</v>
      </c>
      <c r="J2372" s="47">
        <f>+(((G2372-F2372)-(H2372-F2372))/(H2372-F2372))*100</f>
        <v/>
      </c>
      <c r="K2372" s="270" t="n"/>
      <c r="L2372" s="250">
        <f>AVERAGE(J2372:J2373)</f>
        <v/>
      </c>
      <c r="M2372" s="250">
        <f>_xlfn.STDEV.S(J2372,J2373)</f>
        <v/>
      </c>
      <c r="N2372" s="295" t="n"/>
      <c r="O2372" s="295" t="n"/>
      <c r="P2372" s="207">
        <f>+(((H2372-F2372)/1000)*1000)/10</f>
        <v/>
      </c>
      <c r="Q2372" s="207">
        <f>AVERAGE(P2372:P2373)</f>
        <v/>
      </c>
      <c r="R2372" s="26" t="inlineStr">
        <is>
          <t>FALSO</t>
        </is>
      </c>
      <c r="S2372" s="26" t="inlineStr">
        <is>
          <t>FALSO</t>
        </is>
      </c>
      <c r="T2372" s="211" t="n"/>
      <c r="U2372" s="211" t="n"/>
      <c r="V2372" s="290" t="inlineStr">
        <is>
          <t>Se descarta</t>
        </is>
      </c>
    </row>
    <row r="2373" hidden="1" ht="15.75" customHeight="1" s="412">
      <c r="A2373" s="199" t="n">
        <v>5156</v>
      </c>
      <c r="B2373" s="200" t="n">
        <v>216</v>
      </c>
      <c r="C2373" s="246" t="n">
        <v>381</v>
      </c>
      <c r="D2373" s="246" t="n">
        <v>18</v>
      </c>
      <c r="E2373" s="46" t="n">
        <v>43626</v>
      </c>
      <c r="F2373" s="246" t="n">
        <v>5240</v>
      </c>
      <c r="G2373" s="246" t="n">
        <v>7543</v>
      </c>
      <c r="H2373" s="248" t="n">
        <v>7104</v>
      </c>
      <c r="I2373" s="246" t="n"/>
      <c r="J2373" s="47">
        <f>+(((G2373-F2373)-(H2373-F2373))/(H2373-F2373))*100</f>
        <v/>
      </c>
      <c r="K2373" s="270" t="n"/>
      <c r="L2373" s="251" t="n"/>
      <c r="M2373" s="251" t="n"/>
      <c r="N2373" s="295" t="n"/>
      <c r="O2373" s="295" t="n"/>
      <c r="P2373" s="207">
        <f>+(((H2373-F2373)/1000)*1000)/10</f>
        <v/>
      </c>
      <c r="Q2373" s="207" t="n"/>
      <c r="R2373" s="26" t="inlineStr">
        <is>
          <t>FALSO</t>
        </is>
      </c>
      <c r="S2373" s="26" t="inlineStr">
        <is>
          <t>FALSO</t>
        </is>
      </c>
      <c r="T2373" s="211" t="n"/>
      <c r="U2373" s="211" t="n"/>
      <c r="V2373" s="290" t="inlineStr">
        <is>
          <t>Se descarta</t>
        </is>
      </c>
    </row>
    <row r="2374" hidden="1" ht="15.75" customHeight="1" s="412">
      <c r="A2374" s="199" t="n">
        <v>5687</v>
      </c>
      <c r="B2374" s="200" t="n">
        <v>131</v>
      </c>
      <c r="C2374" s="252" t="n">
        <v>381</v>
      </c>
      <c r="D2374" s="252" t="n">
        <v>21</v>
      </c>
      <c r="E2374" s="139" t="n">
        <v>43657</v>
      </c>
      <c r="F2374" s="252" t="n">
        <v>5209</v>
      </c>
      <c r="G2374" s="252" t="n">
        <v>7186</v>
      </c>
      <c r="H2374" s="253" t="n">
        <v>6774</v>
      </c>
      <c r="I2374" s="252" t="n">
        <v>8</v>
      </c>
      <c r="J2374" s="47">
        <f>+(((G2374-F2374)-(H2374-F2374))/(H2374-F2374))*100</f>
        <v/>
      </c>
      <c r="K2374" s="270" t="n"/>
      <c r="L2374" s="250">
        <f>AVERAGE(J2374:J2375)</f>
        <v/>
      </c>
      <c r="M2374" s="250">
        <f>_xlfn.STDEV.S(J2374,J2375)</f>
        <v/>
      </c>
      <c r="N2374" s="295" t="n"/>
      <c r="O2374" s="295" t="n"/>
      <c r="P2374" s="207">
        <f>+(((H2374-F2374)/1000)*1000)/10</f>
        <v/>
      </c>
      <c r="Q2374" s="207">
        <f>AVERAGE(P2374:P2375)</f>
        <v/>
      </c>
      <c r="R2374" s="26" t="inlineStr">
        <is>
          <t>FALSO</t>
        </is>
      </c>
      <c r="S2374" s="26" t="inlineStr">
        <is>
          <t>FALSO</t>
        </is>
      </c>
      <c r="T2374" s="211" t="n"/>
      <c r="U2374" s="211" t="n"/>
      <c r="V2374" s="290" t="inlineStr">
        <is>
          <t>Se descarta</t>
        </is>
      </c>
    </row>
    <row r="2375" hidden="1" ht="15.75" customHeight="1" s="412">
      <c r="A2375" s="199" t="n">
        <v>5688</v>
      </c>
      <c r="B2375" s="200" t="n">
        <v>132</v>
      </c>
      <c r="C2375" s="252" t="n">
        <v>381</v>
      </c>
      <c r="D2375" s="252" t="n">
        <v>21</v>
      </c>
      <c r="E2375" s="139" t="n">
        <v>43657</v>
      </c>
      <c r="F2375" s="252" t="n">
        <v>5233</v>
      </c>
      <c r="G2375" s="252" t="n">
        <v>7143</v>
      </c>
      <c r="H2375" s="253" t="n">
        <v>6768</v>
      </c>
      <c r="I2375" s="252" t="n"/>
      <c r="J2375" s="47">
        <f>+(((G2375-F2375)-(H2375-F2375))/(H2375-F2375))*100</f>
        <v/>
      </c>
      <c r="K2375" s="270" t="n"/>
      <c r="L2375" s="251" t="n"/>
      <c r="M2375" s="251" t="n"/>
      <c r="N2375" s="295" t="n"/>
      <c r="O2375" s="295" t="n"/>
      <c r="P2375" s="207">
        <f>+(((H2375-F2375)/1000)*1000)/10</f>
        <v/>
      </c>
      <c r="Q2375" s="207" t="n"/>
      <c r="R2375" s="26" t="inlineStr">
        <is>
          <t>FALSO</t>
        </is>
      </c>
      <c r="S2375" s="26" t="inlineStr">
        <is>
          <t>FALSO</t>
        </is>
      </c>
      <c r="T2375" s="211" t="n"/>
      <c r="U2375" s="211" t="n"/>
      <c r="V2375" s="290" t="inlineStr">
        <is>
          <t>Se descarta</t>
        </is>
      </c>
    </row>
    <row r="2376" hidden="1" ht="15.75" customHeight="1" s="412">
      <c r="A2376" s="199" t="n">
        <v>6219</v>
      </c>
      <c r="B2376" s="200" t="n">
        <v>233</v>
      </c>
      <c r="C2376" s="252" t="n">
        <v>381</v>
      </c>
      <c r="D2376" s="252" t="n">
        <v>22</v>
      </c>
      <c r="E2376" s="139" t="n">
        <v>43685</v>
      </c>
      <c r="F2376" s="252" t="n">
        <v>5213</v>
      </c>
      <c r="G2376" s="252" t="n">
        <v>6912</v>
      </c>
      <c r="H2376" s="253" t="n">
        <v>6643</v>
      </c>
      <c r="I2376" s="252" t="n">
        <v>8</v>
      </c>
      <c r="J2376" s="47">
        <f>+(((G2376-F2376)-(H2376-F2376))/(H2376-F2376))*100</f>
        <v/>
      </c>
      <c r="K2376" s="270" t="n"/>
      <c r="L2376" s="250">
        <f>AVERAGE(J2376:J2377)</f>
        <v/>
      </c>
      <c r="M2376" s="250">
        <f>_xlfn.STDEV.S(J2376,J2377)</f>
        <v/>
      </c>
      <c r="N2376" s="295" t="n"/>
      <c r="O2376" s="295" t="n"/>
      <c r="P2376" s="207">
        <f>+(((H2376-F2376)/1000)*1000)/10</f>
        <v/>
      </c>
      <c r="Q2376" s="207">
        <f>AVERAGE(P2376:P2377)</f>
        <v/>
      </c>
      <c r="R2376" s="26" t="inlineStr">
        <is>
          <t>FALSO</t>
        </is>
      </c>
      <c r="S2376" s="26" t="inlineStr">
        <is>
          <t>FALSO</t>
        </is>
      </c>
      <c r="T2376" s="211" t="n"/>
      <c r="U2376" s="211" t="n"/>
      <c r="V2376" s="290" t="inlineStr">
        <is>
          <t>Se descarta</t>
        </is>
      </c>
    </row>
    <row r="2377" hidden="1" ht="15.75" customHeight="1" s="412">
      <c r="A2377" s="199" t="n">
        <v>6220</v>
      </c>
      <c r="B2377" s="200" t="n">
        <v>233</v>
      </c>
      <c r="C2377" s="252" t="n">
        <v>381</v>
      </c>
      <c r="D2377" s="252" t="n">
        <v>22</v>
      </c>
      <c r="E2377" s="139" t="n">
        <v>43685</v>
      </c>
      <c r="F2377" s="252" t="n">
        <v>5213</v>
      </c>
      <c r="G2377" s="252" t="n">
        <v>7348</v>
      </c>
      <c r="H2377" s="253" t="n">
        <v>7022</v>
      </c>
      <c r="I2377" s="252" t="n"/>
      <c r="J2377" s="47">
        <f>+(((G2377-F2377)-(H2377-F2377))/(H2377-F2377))*100</f>
        <v/>
      </c>
      <c r="K2377" s="270" t="n"/>
      <c r="L2377" s="251" t="n"/>
      <c r="M2377" s="251" t="n"/>
      <c r="N2377" s="295" t="n"/>
      <c r="O2377" s="295" t="n"/>
      <c r="P2377" s="207">
        <f>+(((H2377-F2377)/1000)*1000)/10</f>
        <v/>
      </c>
      <c r="Q2377" s="207" t="n"/>
      <c r="R2377" s="26" t="inlineStr">
        <is>
          <t>FALSO</t>
        </is>
      </c>
      <c r="S2377" s="26" t="inlineStr">
        <is>
          <t>FALSO</t>
        </is>
      </c>
      <c r="T2377" s="211" t="n"/>
      <c r="U2377" s="211" t="n"/>
      <c r="V2377" s="290" t="inlineStr">
        <is>
          <t>Se descarta</t>
        </is>
      </c>
    </row>
    <row r="2378" hidden="1" ht="15.75" customHeight="1" s="412">
      <c r="A2378" s="199" t="n">
        <v>3855</v>
      </c>
      <c r="B2378" s="200" t="n">
        <v>277</v>
      </c>
      <c r="C2378" s="223" t="n">
        <v>382</v>
      </c>
      <c r="D2378" s="223" t="n">
        <v>14</v>
      </c>
      <c r="E2378" s="73" t="n">
        <v>43591</v>
      </c>
      <c r="F2378" s="223" t="n">
        <v>5252</v>
      </c>
      <c r="G2378" s="224" t="n">
        <v>8541</v>
      </c>
      <c r="H2378" s="225" t="n">
        <v>7428</v>
      </c>
      <c r="I2378" s="223" t="n">
        <v>2</v>
      </c>
      <c r="J2378" s="74">
        <f>+(((G2378-F2378)-(H2378-F2378))/(H2378-F2378))*100</f>
        <v/>
      </c>
      <c r="K2378" s="226" t="inlineStr">
        <is>
          <t>5/5</t>
        </is>
      </c>
      <c r="L2378" s="227">
        <f>AVERAGE(J2378:J2379)</f>
        <v/>
      </c>
      <c r="M2378" s="227">
        <f>_xlfn.STDEV.S(J2378,J2379)</f>
        <v/>
      </c>
      <c r="N2378" s="295" t="n">
        <v>3</v>
      </c>
      <c r="O2378" s="295" t="n"/>
      <c r="P2378" s="207">
        <f>+(((H2378-F2378)/1000)*1000)/10</f>
        <v/>
      </c>
      <c r="Q2378" s="207">
        <f>AVERAGE(P2378:P2379)</f>
        <v/>
      </c>
      <c r="R2378" s="26" t="inlineStr">
        <is>
          <t>FALSO</t>
        </is>
      </c>
      <c r="S2378" s="26" t="inlineStr">
        <is>
          <t>FALSO</t>
        </is>
      </c>
      <c r="T2378" s="211" t="n"/>
      <c r="U2378" s="211" t="n"/>
      <c r="V2378" s="290" t="inlineStr">
        <is>
          <t>Se descarta</t>
        </is>
      </c>
    </row>
    <row r="2379" hidden="1" ht="15.75" customHeight="1" s="412">
      <c r="A2379" s="199" t="n">
        <v>3856</v>
      </c>
      <c r="B2379" s="200" t="n">
        <v>278</v>
      </c>
      <c r="C2379" s="223" t="n">
        <v>382</v>
      </c>
      <c r="D2379" s="223" t="n">
        <v>14</v>
      </c>
      <c r="E2379" s="73" t="n">
        <v>43591</v>
      </c>
      <c r="F2379" s="223" t="n">
        <v>5256</v>
      </c>
      <c r="G2379" s="224" t="n">
        <v>8522</v>
      </c>
      <c r="H2379" s="225" t="n">
        <v>7411</v>
      </c>
      <c r="I2379" s="223" t="n"/>
      <c r="J2379" s="74">
        <f>+(((G2379-F2379)-(H2379-F2379))/(H2379-F2379))*100</f>
        <v/>
      </c>
      <c r="K2379" s="226" t="n"/>
      <c r="L2379" s="228" t="n"/>
      <c r="M2379" s="228" t="n"/>
      <c r="N2379" s="295" t="n"/>
      <c r="O2379" s="295" t="n"/>
      <c r="P2379" s="207">
        <f>+(((H2379-F2379)/1000)*1000)/10</f>
        <v/>
      </c>
      <c r="Q2379" s="207" t="n"/>
      <c r="R2379" s="26" t="inlineStr">
        <is>
          <t>FALSO</t>
        </is>
      </c>
      <c r="S2379" s="26" t="inlineStr">
        <is>
          <t>FALSO</t>
        </is>
      </c>
      <c r="T2379" s="211" t="n"/>
      <c r="U2379" s="211" t="n"/>
      <c r="V2379" s="290" t="inlineStr">
        <is>
          <t>Se descarta</t>
        </is>
      </c>
    </row>
    <row r="2380" hidden="1" ht="15.75" customHeight="1" s="412">
      <c r="A2380" s="199" t="n">
        <v>4511</v>
      </c>
      <c r="B2380" s="200" t="n">
        <v>217</v>
      </c>
      <c r="C2380" s="223" t="n">
        <v>382</v>
      </c>
      <c r="D2380" s="223" t="n">
        <v>16</v>
      </c>
      <c r="E2380" s="73" t="n">
        <v>43607</v>
      </c>
      <c r="F2380" s="223" t="n">
        <v>5263</v>
      </c>
      <c r="G2380" s="223" t="n">
        <v>8865</v>
      </c>
      <c r="H2380" s="225" t="n">
        <v>7913</v>
      </c>
      <c r="I2380" s="223" t="n">
        <v>2</v>
      </c>
      <c r="J2380" s="74">
        <f>+(((G2380-F2380)-(H2380-F2380))/(H2380-F2380))*100</f>
        <v/>
      </c>
      <c r="K2380" s="226" t="n"/>
      <c r="L2380" s="227">
        <f>AVERAGE(J2380:J2381)</f>
        <v/>
      </c>
      <c r="M2380" s="227">
        <f>_xlfn.STDEV.S(J2380,J2381)</f>
        <v/>
      </c>
      <c r="N2380" s="295" t="n"/>
      <c r="O2380" s="295" t="n"/>
      <c r="P2380" s="207">
        <f>+(((H2380-F2380)/1000)*1000)/10</f>
        <v/>
      </c>
      <c r="Q2380" s="207">
        <f>AVERAGE(P2380:P2381)</f>
        <v/>
      </c>
      <c r="R2380" s="26" t="inlineStr">
        <is>
          <t>VERDADERO</t>
        </is>
      </c>
      <c r="S2380" s="26" t="inlineStr">
        <is>
          <t>FALSO</t>
        </is>
      </c>
      <c r="T2380" s="211" t="n"/>
      <c r="U2380" s="211" t="n"/>
      <c r="V2380" s="290" t="inlineStr">
        <is>
          <t>Se descarta</t>
        </is>
      </c>
    </row>
    <row r="2381" hidden="1" ht="15.75" customHeight="1" s="412">
      <c r="A2381" s="199" t="n">
        <v>4512</v>
      </c>
      <c r="B2381" s="200" t="n">
        <v>218</v>
      </c>
      <c r="C2381" s="223" t="n">
        <v>382</v>
      </c>
      <c r="D2381" s="223" t="n">
        <v>16</v>
      </c>
      <c r="E2381" s="73" t="n">
        <v>43607</v>
      </c>
      <c r="F2381" s="223" t="n">
        <v>5280</v>
      </c>
      <c r="G2381" s="223" t="n">
        <v>9364</v>
      </c>
      <c r="H2381" s="225" t="n">
        <v>8258</v>
      </c>
      <c r="I2381" s="223" t="n"/>
      <c r="J2381" s="74">
        <f>+(((G2381-F2381)-(H2381-F2381))/(H2381-F2381))*100</f>
        <v/>
      </c>
      <c r="K2381" s="226" t="n"/>
      <c r="L2381" s="228" t="n"/>
      <c r="M2381" s="228" t="n"/>
      <c r="N2381" s="295" t="n"/>
      <c r="O2381" s="295" t="n"/>
      <c r="P2381" s="207">
        <f>+(((H2381-F2381)/1000)*1000)/10</f>
        <v/>
      </c>
      <c r="Q2381" s="207" t="n"/>
      <c r="R2381" s="26" t="inlineStr">
        <is>
          <t>FALSO</t>
        </is>
      </c>
      <c r="S2381" s="26" t="inlineStr">
        <is>
          <t>FALSO</t>
        </is>
      </c>
      <c r="T2381" s="211" t="n"/>
      <c r="U2381" s="211" t="n"/>
      <c r="V2381" s="290" t="inlineStr">
        <is>
          <t>Se descarta</t>
        </is>
      </c>
    </row>
    <row r="2382" hidden="1" ht="15.75" customHeight="1" s="412">
      <c r="A2382" s="199" t="n">
        <v>5157</v>
      </c>
      <c r="B2382" s="200" t="n">
        <v>217</v>
      </c>
      <c r="C2382" s="223" t="n">
        <v>382</v>
      </c>
      <c r="D2382" s="223" t="n">
        <v>18</v>
      </c>
      <c r="E2382" s="73" t="n">
        <v>43626</v>
      </c>
      <c r="F2382" s="223" t="n">
        <v>5263</v>
      </c>
      <c r="G2382" s="223" t="n">
        <v>8687</v>
      </c>
      <c r="H2382" s="225" t="n">
        <v>7742</v>
      </c>
      <c r="I2382" s="223" t="n">
        <v>6</v>
      </c>
      <c r="J2382" s="74">
        <f>+(((G2382-F2382)-(H2382-F2382))/(H2382-F2382))*100</f>
        <v/>
      </c>
      <c r="K2382" s="226" t="n"/>
      <c r="L2382" s="227">
        <f>AVERAGE(J2382:J2383)</f>
        <v/>
      </c>
      <c r="M2382" s="227">
        <f>_xlfn.STDEV.S(J2382,J2383)</f>
        <v/>
      </c>
      <c r="N2382" s="295" t="n"/>
      <c r="O2382" s="295" t="n"/>
      <c r="P2382" s="207">
        <f>+(((H2382-F2382)/1000)*1000)/10</f>
        <v/>
      </c>
      <c r="Q2382" s="207">
        <f>AVERAGE(P2382:P2383)</f>
        <v/>
      </c>
      <c r="R2382" s="26" t="inlineStr">
        <is>
          <t>FALSO</t>
        </is>
      </c>
      <c r="S2382" s="26" t="inlineStr">
        <is>
          <t>FALSO</t>
        </is>
      </c>
      <c r="T2382" s="211" t="n"/>
      <c r="U2382" s="211" t="n"/>
      <c r="V2382" s="290" t="inlineStr">
        <is>
          <t>Se descarta</t>
        </is>
      </c>
    </row>
    <row r="2383" hidden="1" ht="15.75" customHeight="1" s="412">
      <c r="A2383" s="199" t="n">
        <v>5158</v>
      </c>
      <c r="B2383" s="200" t="n">
        <v>218</v>
      </c>
      <c r="C2383" s="223" t="n">
        <v>382</v>
      </c>
      <c r="D2383" s="223" t="n">
        <v>18</v>
      </c>
      <c r="E2383" s="73" t="n">
        <v>43626</v>
      </c>
      <c r="F2383" s="223" t="n">
        <v>5280</v>
      </c>
      <c r="G2383" s="223" t="n">
        <v>8745</v>
      </c>
      <c r="H2383" s="225" t="n">
        <v>7807</v>
      </c>
      <c r="I2383" s="223" t="n"/>
      <c r="J2383" s="74">
        <f>+(((G2383-F2383)-(H2383-F2383))/(H2383-F2383))*100</f>
        <v/>
      </c>
      <c r="K2383" s="226" t="n"/>
      <c r="L2383" s="228" t="n"/>
      <c r="M2383" s="228" t="n"/>
      <c r="N2383" s="295" t="n"/>
      <c r="O2383" s="295" t="n"/>
      <c r="P2383" s="207">
        <f>+(((H2383-F2383)/1000)*1000)/10</f>
        <v/>
      </c>
      <c r="Q2383" s="207" t="n"/>
      <c r="R2383" s="26" t="inlineStr">
        <is>
          <t>FALSO</t>
        </is>
      </c>
      <c r="S2383" s="26" t="inlineStr">
        <is>
          <t>FALSO</t>
        </is>
      </c>
      <c r="T2383" s="211" t="n"/>
      <c r="U2383" s="211" t="n"/>
      <c r="V2383" s="290" t="inlineStr">
        <is>
          <t>Se descarta</t>
        </is>
      </c>
    </row>
    <row r="2384" hidden="1" ht="15.75" customHeight="1" s="412">
      <c r="A2384" s="199" t="n">
        <v>6221</v>
      </c>
      <c r="B2384" s="200" t="n">
        <v>234</v>
      </c>
      <c r="C2384" s="252" t="n">
        <v>382</v>
      </c>
      <c r="D2384" s="252" t="n">
        <v>22</v>
      </c>
      <c r="E2384" s="139" t="n">
        <v>43685</v>
      </c>
      <c r="F2384" s="252" t="n">
        <v>5254</v>
      </c>
      <c r="G2384" s="252" t="n">
        <v>7714</v>
      </c>
      <c r="H2384" s="253" t="n">
        <v>7301</v>
      </c>
      <c r="I2384" s="252" t="n">
        <v>8</v>
      </c>
      <c r="J2384" s="47">
        <f>+(((G2384-F2384)-(H2384-F2384))/(H2384-F2384))*100</f>
        <v/>
      </c>
      <c r="K2384" s="270" t="n"/>
      <c r="L2384" s="250">
        <f>AVERAGE(J2384:J2385)</f>
        <v/>
      </c>
      <c r="M2384" s="250">
        <f>_xlfn.STDEV.S(J2384,J2385)</f>
        <v/>
      </c>
      <c r="N2384" s="295" t="n"/>
      <c r="O2384" s="295" t="n"/>
      <c r="P2384" s="207">
        <f>+(((H2384-F2384)/1000)*1000)/10</f>
        <v/>
      </c>
      <c r="Q2384" s="207">
        <f>AVERAGE(P2384:P2385)</f>
        <v/>
      </c>
      <c r="R2384" s="26" t="inlineStr">
        <is>
          <t>FALSO</t>
        </is>
      </c>
      <c r="S2384" s="26" t="inlineStr">
        <is>
          <t>FALSO</t>
        </is>
      </c>
      <c r="T2384" s="211" t="n"/>
      <c r="U2384" s="211" t="n"/>
      <c r="V2384" s="290" t="inlineStr">
        <is>
          <t>Se descarta</t>
        </is>
      </c>
    </row>
    <row r="2385" ht="15.75" customHeight="1" s="412">
      <c r="A2385" s="199" t="n">
        <v>6222</v>
      </c>
      <c r="B2385" s="200" t="n">
        <v>234</v>
      </c>
      <c r="C2385" s="252" t="n">
        <v>382</v>
      </c>
      <c r="D2385" s="252" t="n">
        <v>22</v>
      </c>
      <c r="E2385" s="139" t="n">
        <v>43685</v>
      </c>
      <c r="F2385" s="252" t="n">
        <v>5254</v>
      </c>
      <c r="G2385" s="252" t="n">
        <v>7838</v>
      </c>
      <c r="H2385" s="253" t="n">
        <v>7415</v>
      </c>
      <c r="I2385" s="252" t="n"/>
      <c r="J2385" s="47">
        <f>+(((G2385-F2385)-(H2385-F2385))/(H2385-F2385))*100</f>
        <v/>
      </c>
      <c r="K2385" s="270" t="n"/>
      <c r="L2385" s="251" t="n"/>
      <c r="M2385" s="251" t="n"/>
      <c r="N2385" s="295" t="n"/>
      <c r="O2385" s="295" t="n"/>
      <c r="P2385" s="207">
        <f>+(((H2385-F2385)/1000)*1000)/10</f>
        <v/>
      </c>
      <c r="Q2385" s="207" t="n"/>
      <c r="R2385" s="26" t="inlineStr">
        <is>
          <t>FALSO</t>
        </is>
      </c>
      <c r="S2385" s="26" t="inlineStr">
        <is>
          <t>FALSO</t>
        </is>
      </c>
      <c r="T2385" s="211" t="n"/>
      <c r="U2385" s="211" t="n"/>
      <c r="V2385" s="290" t="inlineStr">
        <is>
          <t>Plot válido</t>
        </is>
      </c>
    </row>
    <row r="2386" ht="15.75" customHeight="1" s="412">
      <c r="A2386" s="199" t="n">
        <v>3003</v>
      </c>
      <c r="B2386" s="200" t="n">
        <v>87</v>
      </c>
      <c r="C2386" s="246" t="n">
        <v>383</v>
      </c>
      <c r="D2386" s="246" t="n">
        <v>11</v>
      </c>
      <c r="E2386" s="46" t="n">
        <v>43571</v>
      </c>
      <c r="F2386" s="247" t="n">
        <v>5250</v>
      </c>
      <c r="G2386" s="246" t="n">
        <v>9595</v>
      </c>
      <c r="H2386" s="248" t="n">
        <v>7848</v>
      </c>
      <c r="I2386" s="246" t="n">
        <v>2</v>
      </c>
      <c r="J2386" s="47">
        <f>+(((G2386-F2386)-(H2386-F2386))/(H2386-F2386))*100</f>
        <v/>
      </c>
      <c r="K2386" s="270" t="n">
        <v>0.5</v>
      </c>
      <c r="L2386" s="250">
        <f>AVERAGE(J2386:J2387)</f>
        <v/>
      </c>
      <c r="M2386" s="250">
        <f>_xlfn.STDEV.S(J2386,J2387)</f>
        <v/>
      </c>
      <c r="N2386" s="295" t="n">
        <v>2</v>
      </c>
      <c r="O2386" s="295" t="n"/>
      <c r="P2386" s="207">
        <f>+(((H2386-F2386)/1000)*1000)/10</f>
        <v/>
      </c>
      <c r="Q2386" s="207">
        <f>AVERAGE(P2386:P2387)</f>
        <v/>
      </c>
      <c r="R2386" s="26" t="inlineStr">
        <is>
          <t>FALSO</t>
        </is>
      </c>
      <c r="S2386" s="26" t="inlineStr">
        <is>
          <t>FALSO</t>
        </is>
      </c>
      <c r="T2386" s="211" t="n"/>
      <c r="U2386" s="211" t="n"/>
      <c r="V2386" s="290" t="inlineStr">
        <is>
          <t>Plot válido</t>
        </is>
      </c>
    </row>
    <row r="2387" ht="15.75" customHeight="1" s="412">
      <c r="A2387" s="199" t="n">
        <v>3004</v>
      </c>
      <c r="B2387" s="200" t="n">
        <v>88</v>
      </c>
      <c r="C2387" s="246" t="n">
        <v>383</v>
      </c>
      <c r="D2387" s="246" t="n">
        <v>11</v>
      </c>
      <c r="E2387" s="46" t="n">
        <v>43571</v>
      </c>
      <c r="F2387" s="247" t="n">
        <v>5241</v>
      </c>
      <c r="G2387" s="246" t="n">
        <v>9597</v>
      </c>
      <c r="H2387" s="248" t="n">
        <v>7886</v>
      </c>
      <c r="I2387" s="246" t="n"/>
      <c r="J2387" s="47">
        <f>+(((G2387-F2387)-(H2387-F2387))/(H2387-F2387))*100</f>
        <v/>
      </c>
      <c r="K2387" s="270" t="n"/>
      <c r="L2387" s="251" t="n"/>
      <c r="M2387" s="251" t="n"/>
      <c r="N2387" s="295" t="n"/>
      <c r="O2387" s="295" t="n"/>
      <c r="P2387" s="207">
        <f>+(((H2387-F2387)/1000)*1000)/10</f>
        <v/>
      </c>
      <c r="Q2387" s="207" t="n"/>
      <c r="R2387" s="26" t="inlineStr">
        <is>
          <t>FALSO</t>
        </is>
      </c>
      <c r="S2387" s="26" t="inlineStr">
        <is>
          <t>FALSO</t>
        </is>
      </c>
      <c r="T2387" s="211" t="n"/>
      <c r="U2387" s="211" t="n"/>
      <c r="V2387" s="290" t="inlineStr">
        <is>
          <t>Plot válido</t>
        </is>
      </c>
    </row>
    <row r="2388" ht="15.75" customHeight="1" s="412">
      <c r="A2388" s="199" t="n">
        <v>3857</v>
      </c>
      <c r="B2388" s="200" t="n">
        <v>279</v>
      </c>
      <c r="C2388" s="246" t="n">
        <v>383</v>
      </c>
      <c r="D2388" s="246" t="n">
        <v>14</v>
      </c>
      <c r="E2388" s="46" t="n">
        <v>43591</v>
      </c>
      <c r="F2388" s="246" t="n">
        <v>5269</v>
      </c>
      <c r="G2388" s="247" t="n">
        <v>9125</v>
      </c>
      <c r="H2388" s="248" t="n">
        <v>8134</v>
      </c>
      <c r="I2388" s="246" t="n"/>
      <c r="J2388" s="47">
        <f>+(((G2388-F2388)-(H2388-F2388))/(H2388-F2388))*100</f>
        <v/>
      </c>
      <c r="K2388" s="270" t="inlineStr">
        <is>
          <t>26/4</t>
        </is>
      </c>
      <c r="L2388" s="250">
        <f>AVERAGE(J2388:J2389)</f>
        <v/>
      </c>
      <c r="M2388" s="250">
        <f>_xlfn.STDEV.S(J2388,J2389)</f>
        <v/>
      </c>
      <c r="N2388" s="295" t="n"/>
      <c r="O2388" s="295" t="n"/>
      <c r="P2388" s="207">
        <f>+(((H2388-F2388)/1000)*1000)/10</f>
        <v/>
      </c>
      <c r="Q2388" s="207">
        <f>AVERAGE(P2388:P2389)</f>
        <v/>
      </c>
      <c r="R2388" s="26" t="inlineStr">
        <is>
          <t>VERDADERO</t>
        </is>
      </c>
      <c r="S2388" s="26" t="inlineStr">
        <is>
          <t>FALSO</t>
        </is>
      </c>
      <c r="T2388" s="211" t="n"/>
      <c r="U2388" s="211" t="n"/>
      <c r="V2388" s="290" t="inlineStr">
        <is>
          <t>Plot válido</t>
        </is>
      </c>
    </row>
    <row r="2389" ht="15.75" customHeight="1" s="412">
      <c r="A2389" s="199" t="n">
        <v>3858</v>
      </c>
      <c r="B2389" s="200" t="n">
        <v>280</v>
      </c>
      <c r="C2389" s="246" t="n">
        <v>383</v>
      </c>
      <c r="D2389" s="246" t="n">
        <v>14</v>
      </c>
      <c r="E2389" s="46" t="n">
        <v>43591</v>
      </c>
      <c r="F2389" s="246" t="n">
        <v>5260</v>
      </c>
      <c r="G2389" s="247" t="n">
        <v>8933</v>
      </c>
      <c r="H2389" s="248" t="n">
        <v>7979</v>
      </c>
      <c r="I2389" s="246" t="n"/>
      <c r="J2389" s="47">
        <f>+(((G2389-F2389)-(H2389-F2389))/(H2389-F2389))*100</f>
        <v/>
      </c>
      <c r="K2389" s="270" t="n"/>
      <c r="L2389" s="251" t="n"/>
      <c r="M2389" s="251" t="n"/>
      <c r="N2389" s="295" t="n"/>
      <c r="O2389" s="295" t="n"/>
      <c r="P2389" s="207">
        <f>+(((H2389-F2389)/1000)*1000)/10</f>
        <v/>
      </c>
      <c r="Q2389" s="207" t="n"/>
      <c r="R2389" s="26" t="inlineStr">
        <is>
          <t>FALSO</t>
        </is>
      </c>
      <c r="S2389" s="26" t="inlineStr">
        <is>
          <t>FALSO</t>
        </is>
      </c>
      <c r="T2389" s="211" t="n"/>
      <c r="U2389" s="211" t="n"/>
      <c r="V2389" s="290" t="inlineStr">
        <is>
          <t>Plot válido</t>
        </is>
      </c>
    </row>
    <row r="2390" ht="15.75" customHeight="1" s="412">
      <c r="A2390" s="199" t="n">
        <v>4513</v>
      </c>
      <c r="B2390" s="200" t="n">
        <v>219</v>
      </c>
      <c r="C2390" s="246" t="n">
        <v>383</v>
      </c>
      <c r="D2390" s="246" t="n">
        <v>16</v>
      </c>
      <c r="E2390" s="46" t="n">
        <v>43607</v>
      </c>
      <c r="F2390" s="246" t="n">
        <v>5215</v>
      </c>
      <c r="G2390" s="246" t="n">
        <v>8073</v>
      </c>
      <c r="H2390" s="248" t="n">
        <v>7501</v>
      </c>
      <c r="I2390" s="246" t="n">
        <v>2</v>
      </c>
      <c r="J2390" s="47">
        <f>+(((G2390-F2390)-(H2390-F2390))/(H2390-F2390))*100</f>
        <v/>
      </c>
      <c r="K2390" s="270" t="n"/>
      <c r="L2390" s="250">
        <f>AVERAGE(J2390:J2391)</f>
        <v/>
      </c>
      <c r="M2390" s="250">
        <f>_xlfn.STDEV.S(J2390,J2391)</f>
        <v/>
      </c>
      <c r="N2390" s="295" t="n"/>
      <c r="O2390" s="295" t="n"/>
      <c r="P2390" s="207">
        <f>+(((H2390-F2390)/1000)*1000)/10</f>
        <v/>
      </c>
      <c r="Q2390" s="207">
        <f>AVERAGE(P2390:P2391)</f>
        <v/>
      </c>
      <c r="R2390" s="26" t="inlineStr">
        <is>
          <t>FALSO</t>
        </is>
      </c>
      <c r="S2390" s="26" t="inlineStr">
        <is>
          <t>FALSO</t>
        </is>
      </c>
      <c r="T2390" s="211" t="n"/>
      <c r="U2390" s="211" t="n"/>
      <c r="V2390" s="290" t="inlineStr">
        <is>
          <t>Plot válido</t>
        </is>
      </c>
    </row>
    <row r="2391" ht="15.75" customHeight="1" s="412">
      <c r="A2391" s="199" t="n">
        <v>4514</v>
      </c>
      <c r="B2391" s="200" t="n">
        <v>220</v>
      </c>
      <c r="C2391" s="246" t="n">
        <v>383</v>
      </c>
      <c r="D2391" s="246" t="n">
        <v>16</v>
      </c>
      <c r="E2391" s="46" t="n">
        <v>43607</v>
      </c>
      <c r="F2391" s="246" t="n">
        <v>5178</v>
      </c>
      <c r="G2391" s="246" t="n">
        <v>8121</v>
      </c>
      <c r="H2391" s="248" t="n">
        <v>7531</v>
      </c>
      <c r="I2391" s="246" t="n"/>
      <c r="J2391" s="47">
        <f>+(((G2391-F2391)-(H2391-F2391))/(H2391-F2391))*100</f>
        <v/>
      </c>
      <c r="K2391" s="270" t="n"/>
      <c r="L2391" s="251" t="n"/>
      <c r="M2391" s="251" t="n"/>
      <c r="N2391" s="295" t="n"/>
      <c r="O2391" s="295" t="n"/>
      <c r="P2391" s="207">
        <f>+(((H2391-F2391)/1000)*1000)/10</f>
        <v/>
      </c>
      <c r="Q2391" s="207" t="n"/>
      <c r="R2391" s="26" t="inlineStr">
        <is>
          <t>FALSO</t>
        </is>
      </c>
      <c r="S2391" s="26" t="inlineStr">
        <is>
          <t>FALSO</t>
        </is>
      </c>
      <c r="T2391" s="211" t="n"/>
      <c r="U2391" s="211" t="n"/>
      <c r="V2391" s="290" t="inlineStr">
        <is>
          <t>Plot válido</t>
        </is>
      </c>
    </row>
    <row r="2392" ht="15.75" customHeight="1" s="412">
      <c r="A2392" s="199" t="n">
        <v>5159</v>
      </c>
      <c r="B2392" s="200" t="n">
        <v>219</v>
      </c>
      <c r="C2392" s="246" t="n">
        <v>383</v>
      </c>
      <c r="D2392" s="246" t="n">
        <v>18</v>
      </c>
      <c r="E2392" s="46" t="n">
        <v>43626</v>
      </c>
      <c r="F2392" s="246" t="n">
        <v>5215</v>
      </c>
      <c r="G2392" s="246" t="n">
        <v>7723</v>
      </c>
      <c r="H2392" s="248" t="n">
        <v>7259</v>
      </c>
      <c r="I2392" s="246" t="n">
        <v>8</v>
      </c>
      <c r="J2392" s="47">
        <f>+(((G2392-F2392)-(H2392-F2392))/(H2392-F2392))*100</f>
        <v/>
      </c>
      <c r="K2392" s="270" t="n"/>
      <c r="L2392" s="250">
        <f>AVERAGE(J2392:J2393)</f>
        <v/>
      </c>
      <c r="M2392" s="250">
        <f>_xlfn.STDEV.S(J2392,J2393)</f>
        <v/>
      </c>
      <c r="N2392" s="295" t="n"/>
      <c r="O2392" s="295" t="n"/>
      <c r="P2392" s="207">
        <f>+(((H2392-F2392)/1000)*1000)/10</f>
        <v/>
      </c>
      <c r="Q2392" s="207">
        <f>AVERAGE(P2392:P2393)</f>
        <v/>
      </c>
      <c r="R2392" s="26" t="inlineStr">
        <is>
          <t>FALSO</t>
        </is>
      </c>
      <c r="S2392" s="26" t="inlineStr">
        <is>
          <t>FALSO</t>
        </is>
      </c>
      <c r="T2392" s="211" t="n"/>
      <c r="U2392" s="211" t="n"/>
      <c r="V2392" s="290" t="inlineStr">
        <is>
          <t>Plot válido</t>
        </is>
      </c>
    </row>
    <row r="2393" ht="15.75" customHeight="1" s="412">
      <c r="A2393" s="199" t="n">
        <v>5160</v>
      </c>
      <c r="B2393" s="200" t="n">
        <v>220</v>
      </c>
      <c r="C2393" s="246" t="n">
        <v>383</v>
      </c>
      <c r="D2393" s="246" t="n">
        <v>18</v>
      </c>
      <c r="E2393" s="46" t="n">
        <v>43626</v>
      </c>
      <c r="F2393" s="246" t="n">
        <v>5178</v>
      </c>
      <c r="G2393" s="246" t="n">
        <v>7978</v>
      </c>
      <c r="H2393" s="248" t="n">
        <v>7463</v>
      </c>
      <c r="I2393" s="246" t="n"/>
      <c r="J2393" s="47">
        <f>+(((G2393-F2393)-(H2393-F2393))/(H2393-F2393))*100</f>
        <v/>
      </c>
      <c r="K2393" s="270" t="n"/>
      <c r="L2393" s="251" t="n"/>
      <c r="M2393" s="251" t="n"/>
      <c r="N2393" s="295" t="n"/>
      <c r="O2393" s="295" t="n"/>
      <c r="P2393" s="207">
        <f>+(((H2393-F2393)/1000)*1000)/10</f>
        <v/>
      </c>
      <c r="Q2393" s="207" t="n"/>
      <c r="R2393" s="26" t="inlineStr">
        <is>
          <t>FALSO</t>
        </is>
      </c>
      <c r="S2393" s="26" t="inlineStr">
        <is>
          <t>FALSO</t>
        </is>
      </c>
      <c r="T2393" s="211" t="n"/>
      <c r="U2393" s="211" t="n"/>
      <c r="V2393" s="290" t="inlineStr">
        <is>
          <t>Plot válido</t>
        </is>
      </c>
    </row>
    <row r="2394" ht="15.75" customHeight="1" s="412">
      <c r="A2394" s="199" t="n">
        <v>5689</v>
      </c>
      <c r="B2394" s="200" t="n">
        <v>133</v>
      </c>
      <c r="C2394" s="252" t="n">
        <v>383</v>
      </c>
      <c r="D2394" s="252" t="n">
        <v>21</v>
      </c>
      <c r="E2394" s="139" t="n">
        <v>43657</v>
      </c>
      <c r="F2394" s="252" t="n">
        <v>5286</v>
      </c>
      <c r="G2394" s="252" t="n">
        <v>7980</v>
      </c>
      <c r="H2394" s="253" t="n">
        <v>7531</v>
      </c>
      <c r="I2394" s="252" t="n">
        <v>8</v>
      </c>
      <c r="J2394" s="47">
        <f>+(((G2394-F2394)-(H2394-F2394))/(H2394-F2394))*100</f>
        <v/>
      </c>
      <c r="K2394" s="270" t="n"/>
      <c r="L2394" s="250">
        <f>AVERAGE(J2394:J2395)</f>
        <v/>
      </c>
      <c r="M2394" s="250">
        <f>_xlfn.STDEV.S(J2394,J2395)</f>
        <v/>
      </c>
      <c r="N2394" s="295" t="n"/>
      <c r="O2394" s="295" t="n"/>
      <c r="P2394" s="207">
        <f>+(((H2394-F2394)/1000)*1000)/10</f>
        <v/>
      </c>
      <c r="Q2394" s="207">
        <f>AVERAGE(P2394:P2395)</f>
        <v/>
      </c>
      <c r="R2394" s="26" t="inlineStr">
        <is>
          <t>FALSO</t>
        </is>
      </c>
      <c r="S2394" s="26" t="inlineStr">
        <is>
          <t>FALSO</t>
        </is>
      </c>
      <c r="T2394" s="211" t="n"/>
      <c r="U2394" s="211" t="n"/>
      <c r="V2394" s="290" t="inlineStr">
        <is>
          <t>Plot válido</t>
        </is>
      </c>
    </row>
    <row r="2395" ht="15.75" customHeight="1" s="412">
      <c r="A2395" s="199" t="n">
        <v>5690</v>
      </c>
      <c r="B2395" s="200" t="n">
        <v>134</v>
      </c>
      <c r="C2395" s="252" t="n">
        <v>383</v>
      </c>
      <c r="D2395" s="252" t="n">
        <v>21</v>
      </c>
      <c r="E2395" s="139" t="n">
        <v>43657</v>
      </c>
      <c r="F2395" s="252" t="n">
        <v>5220</v>
      </c>
      <c r="G2395" s="252" t="n">
        <v>7758</v>
      </c>
      <c r="H2395" s="253" t="n">
        <v>7326</v>
      </c>
      <c r="I2395" s="252" t="n"/>
      <c r="J2395" s="47">
        <f>+(((G2395-F2395)-(H2395-F2395))/(H2395-F2395))*100</f>
        <v/>
      </c>
      <c r="K2395" s="270" t="n"/>
      <c r="L2395" s="251" t="n"/>
      <c r="M2395" s="251" t="n"/>
      <c r="N2395" s="295" t="n"/>
      <c r="O2395" s="295" t="n"/>
      <c r="P2395" s="207">
        <f>+(((H2395-F2395)/1000)*1000)/10</f>
        <v/>
      </c>
      <c r="Q2395" s="207" t="n"/>
      <c r="R2395" s="26" t="inlineStr">
        <is>
          <t>FALSO</t>
        </is>
      </c>
      <c r="S2395" s="26" t="inlineStr">
        <is>
          <t>FALSO</t>
        </is>
      </c>
      <c r="T2395" s="211" t="n"/>
      <c r="U2395" s="211" t="n"/>
      <c r="V2395" s="290" t="inlineStr">
        <is>
          <t>Plot válido</t>
        </is>
      </c>
    </row>
    <row r="2396" ht="15.75" customHeight="1" s="412">
      <c r="A2396" s="199" t="n">
        <v>6223</v>
      </c>
      <c r="B2396" s="200" t="n">
        <v>235</v>
      </c>
      <c r="C2396" s="252" t="n">
        <v>383</v>
      </c>
      <c r="D2396" s="252" t="n">
        <v>22</v>
      </c>
      <c r="E2396" s="139" t="n">
        <v>43685</v>
      </c>
      <c r="F2396" s="252" t="n">
        <v>5230</v>
      </c>
      <c r="G2396" s="252" t="n">
        <v>7592</v>
      </c>
      <c r="H2396" s="253" t="n">
        <v>7211</v>
      </c>
      <c r="I2396" s="252" t="n">
        <v>8</v>
      </c>
      <c r="J2396" s="47">
        <f>+(((G2396-F2396)-(H2396-F2396))/(H2396-F2396))*100</f>
        <v/>
      </c>
      <c r="K2396" s="270" t="n"/>
      <c r="L2396" s="250">
        <f>AVERAGE(J2396:J2397)</f>
        <v/>
      </c>
      <c r="M2396" s="250">
        <f>_xlfn.STDEV.S(J2396,J2397)</f>
        <v/>
      </c>
      <c r="N2396" s="295" t="n"/>
      <c r="O2396" s="295" t="n"/>
      <c r="P2396" s="207">
        <f>+(((H2396-F2396)/1000)*1000)/10</f>
        <v/>
      </c>
      <c r="Q2396" s="207">
        <f>AVERAGE(P2396:P2397)</f>
        <v/>
      </c>
      <c r="R2396" s="26" t="inlineStr">
        <is>
          <t>FALSO</t>
        </is>
      </c>
      <c r="S2396" s="26" t="inlineStr">
        <is>
          <t>FALSO</t>
        </is>
      </c>
      <c r="T2396" s="211" t="n"/>
      <c r="U2396" s="211" t="n"/>
      <c r="V2396" s="290" t="inlineStr">
        <is>
          <t>Plot válido</t>
        </is>
      </c>
    </row>
    <row r="2397" ht="15.75" customHeight="1" s="412">
      <c r="A2397" s="199" t="n">
        <v>6224</v>
      </c>
      <c r="B2397" s="200" t="n">
        <v>235</v>
      </c>
      <c r="C2397" s="252" t="n">
        <v>383</v>
      </c>
      <c r="D2397" s="252" t="n">
        <v>22</v>
      </c>
      <c r="E2397" s="139" t="n">
        <v>43685</v>
      </c>
      <c r="F2397" s="252" t="n">
        <v>5230</v>
      </c>
      <c r="G2397" s="252" t="n">
        <v>7690</v>
      </c>
      <c r="H2397" s="253" t="n">
        <v>7299</v>
      </c>
      <c r="I2397" s="252" t="n"/>
      <c r="J2397" s="47">
        <f>+(((G2397-F2397)-(H2397-F2397))/(H2397-F2397))*100</f>
        <v/>
      </c>
      <c r="K2397" s="270" t="n"/>
      <c r="L2397" s="251" t="n"/>
      <c r="M2397" s="251" t="n"/>
      <c r="N2397" s="295" t="n"/>
      <c r="O2397" s="295" t="n"/>
      <c r="P2397" s="207">
        <f>+(((H2397-F2397)/1000)*1000)/10</f>
        <v/>
      </c>
      <c r="Q2397" s="207" t="n"/>
      <c r="R2397" s="26" t="inlineStr">
        <is>
          <t>FALSO</t>
        </is>
      </c>
      <c r="S2397" s="26" t="inlineStr">
        <is>
          <t>FALSO</t>
        </is>
      </c>
      <c r="T2397" s="211" t="n"/>
      <c r="U2397" s="211" t="n"/>
      <c r="V2397" s="290" t="inlineStr">
        <is>
          <t>Plot válido</t>
        </is>
      </c>
    </row>
    <row r="2398" ht="15.75" customHeight="1" s="412">
      <c r="A2398" s="199" t="n">
        <v>3515</v>
      </c>
      <c r="B2398" s="200" t="n">
        <v>271</v>
      </c>
      <c r="C2398" s="255" t="n">
        <v>384</v>
      </c>
      <c r="D2398" s="255" t="n">
        <v>13</v>
      </c>
      <c r="E2398" s="58" t="n">
        <v>43587</v>
      </c>
      <c r="F2398" s="255" t="n">
        <v>5224</v>
      </c>
      <c r="G2398" s="255" t="n">
        <v>7598</v>
      </c>
      <c r="H2398" s="256" t="n">
        <v>7069</v>
      </c>
      <c r="I2398" s="255" t="n">
        <v>1</v>
      </c>
      <c r="J2398" s="59">
        <f>+(((G2398-F2398)-(H2398-F2398))/(H2398-F2398))*100</f>
        <v/>
      </c>
      <c r="K2398" s="271" t="inlineStr">
        <is>
          <t>26/4</t>
        </is>
      </c>
      <c r="L2398" s="258">
        <f>AVERAGE(J2398:J2399)</f>
        <v/>
      </c>
      <c r="M2398" s="258">
        <f>_xlfn.STDEV.S(J2398,J2399)</f>
        <v/>
      </c>
      <c r="N2398" s="295" t="n">
        <v>1</v>
      </c>
      <c r="O2398" s="295" t="n"/>
      <c r="P2398" s="207">
        <f>+(((H2398-F2398)/1000)*1000)/10</f>
        <v/>
      </c>
      <c r="Q2398" s="207">
        <f>AVERAGE(P2398:P2399)</f>
        <v/>
      </c>
      <c r="R2398" s="26" t="inlineStr">
        <is>
          <t>FALSO</t>
        </is>
      </c>
      <c r="S2398" s="26" t="inlineStr">
        <is>
          <t>FALSO</t>
        </is>
      </c>
      <c r="T2398" s="211" t="n"/>
      <c r="U2398" s="211" t="n"/>
      <c r="V2398" s="290" t="inlineStr">
        <is>
          <t>Plot válido</t>
        </is>
      </c>
    </row>
    <row r="2399" ht="15.75" customHeight="1" s="412">
      <c r="A2399" s="199" t="n">
        <v>3516</v>
      </c>
      <c r="B2399" s="200" t="n">
        <v>272</v>
      </c>
      <c r="C2399" s="255" t="n">
        <v>384</v>
      </c>
      <c r="D2399" s="255" t="n">
        <v>13</v>
      </c>
      <c r="E2399" s="58" t="n">
        <v>43587</v>
      </c>
      <c r="F2399" s="255" t="n">
        <v>5257</v>
      </c>
      <c r="G2399" s="255" t="n">
        <v>8067</v>
      </c>
      <c r="H2399" s="256" t="n">
        <v>7430</v>
      </c>
      <c r="I2399" s="255" t="n"/>
      <c r="J2399" s="59">
        <f>+(((G2399-F2399)-(H2399-F2399))/(H2399-F2399))*100</f>
        <v/>
      </c>
      <c r="K2399" s="271" t="n"/>
      <c r="L2399" s="259" t="n"/>
      <c r="M2399" s="259" t="n"/>
      <c r="N2399" s="295" t="n"/>
      <c r="O2399" s="295" t="n"/>
      <c r="P2399" s="207">
        <f>+(((H2399-F2399)/1000)*1000)/10</f>
        <v/>
      </c>
      <c r="Q2399" s="207" t="n"/>
      <c r="R2399" s="26" t="inlineStr">
        <is>
          <t>FALSO</t>
        </is>
      </c>
      <c r="S2399" s="26" t="inlineStr">
        <is>
          <t>FALSO</t>
        </is>
      </c>
      <c r="T2399" s="211" t="n"/>
      <c r="U2399" s="211" t="n"/>
      <c r="V2399" s="290" t="inlineStr">
        <is>
          <t>Plot válido</t>
        </is>
      </c>
    </row>
    <row r="2400" ht="15.75" customHeight="1" s="412">
      <c r="A2400" s="199" t="n">
        <v>4233</v>
      </c>
      <c r="B2400" s="200" t="n">
        <v>263</v>
      </c>
      <c r="C2400" s="255" t="n">
        <v>384</v>
      </c>
      <c r="D2400" s="255" t="n">
        <v>15</v>
      </c>
      <c r="E2400" s="58" t="n">
        <v>43599</v>
      </c>
      <c r="F2400" s="255" t="n">
        <v>5258</v>
      </c>
      <c r="G2400" s="255" t="n">
        <v>8048</v>
      </c>
      <c r="H2400" s="256" t="n">
        <v>7485</v>
      </c>
      <c r="I2400" s="255" t="n"/>
      <c r="J2400" s="59">
        <f>+(((G2400-F2400)-(H2400-F2400))/(H2400-F2400))*100</f>
        <v/>
      </c>
      <c r="K2400" s="259" t="n"/>
      <c r="L2400" s="258">
        <f>AVERAGE(J2400:J2401)</f>
        <v/>
      </c>
      <c r="M2400" s="258">
        <f>_xlfn.STDEV.S(J2400,J2401)</f>
        <v/>
      </c>
      <c r="N2400" s="295" t="n"/>
      <c r="O2400" s="295" t="n"/>
      <c r="P2400" s="207">
        <f>+(((H2400-F2400)/1000)*1000)/10</f>
        <v/>
      </c>
      <c r="Q2400" s="207">
        <f>AVERAGE(P2400:P2401)</f>
        <v/>
      </c>
      <c r="R2400" s="26" t="inlineStr">
        <is>
          <t>FALSO</t>
        </is>
      </c>
      <c r="S2400" s="26" t="inlineStr">
        <is>
          <t>FALSO</t>
        </is>
      </c>
      <c r="T2400" s="211" t="n"/>
      <c r="U2400" s="211" t="n"/>
      <c r="V2400" s="290" t="inlineStr">
        <is>
          <t>Plot válido</t>
        </is>
      </c>
    </row>
    <row r="2401" ht="15.75" customHeight="1" s="412">
      <c r="A2401" s="199" t="n">
        <v>4234</v>
      </c>
      <c r="B2401" s="200" t="n">
        <v>264</v>
      </c>
      <c r="C2401" s="255" t="n">
        <v>384</v>
      </c>
      <c r="D2401" s="255" t="n">
        <v>15</v>
      </c>
      <c r="E2401" s="58" t="n">
        <v>43599</v>
      </c>
      <c r="F2401" s="255" t="n">
        <v>5312</v>
      </c>
      <c r="G2401" s="255" t="n">
        <v>8131</v>
      </c>
      <c r="H2401" s="256" t="n">
        <v>7565</v>
      </c>
      <c r="I2401" s="255" t="n"/>
      <c r="J2401" s="59">
        <f>+(((G2401-F2401)-(H2401-F2401))/(H2401-F2401))*100</f>
        <v/>
      </c>
      <c r="K2401" s="259" t="n"/>
      <c r="L2401" s="259" t="n"/>
      <c r="M2401" s="259" t="n"/>
      <c r="N2401" s="295" t="n"/>
      <c r="O2401" s="295" t="n"/>
      <c r="P2401" s="207">
        <f>+(((H2401-F2401)/1000)*1000)/10</f>
        <v/>
      </c>
      <c r="Q2401" s="207" t="n"/>
      <c r="R2401" s="26" t="inlineStr">
        <is>
          <t>FALSO</t>
        </is>
      </c>
      <c r="S2401" s="26" t="inlineStr">
        <is>
          <t>FALSO</t>
        </is>
      </c>
      <c r="T2401" s="211" t="n"/>
      <c r="U2401" s="211" t="n"/>
      <c r="V2401" s="290" t="inlineStr">
        <is>
          <t>Plot válido</t>
        </is>
      </c>
    </row>
    <row r="2402" ht="15.75" customHeight="1" s="412">
      <c r="A2402" s="199" t="n">
        <v>4879</v>
      </c>
      <c r="B2402" s="200" t="n">
        <v>263</v>
      </c>
      <c r="C2402" s="255" t="n">
        <v>384</v>
      </c>
      <c r="D2402" s="255" t="n">
        <v>17</v>
      </c>
      <c r="E2402" s="58" t="n">
        <v>43619</v>
      </c>
      <c r="F2402" s="255" t="n">
        <v>5258</v>
      </c>
      <c r="G2402" s="255" t="n">
        <v>7398</v>
      </c>
      <c r="H2402" s="256" t="n">
        <v>7036</v>
      </c>
      <c r="I2402" s="255" t="n"/>
      <c r="J2402" s="59">
        <f>+(((G2402-F2402)-(H2402-F2402))/(H2402-F2402))*100</f>
        <v/>
      </c>
      <c r="K2402" s="271" t="n"/>
      <c r="L2402" s="258">
        <f>AVERAGE(J2402:J2403)</f>
        <v/>
      </c>
      <c r="M2402" s="258">
        <f>_xlfn.STDEV.S(J2402,J2403)</f>
        <v/>
      </c>
      <c r="N2402" s="295" t="n"/>
      <c r="O2402" s="295" t="n"/>
      <c r="P2402" s="207">
        <f>+(((H2402-F2402)/1000)*1000)/10</f>
        <v/>
      </c>
      <c r="Q2402" s="207">
        <f>AVERAGE(P2402:P2403)</f>
        <v/>
      </c>
      <c r="R2402" s="26" t="inlineStr">
        <is>
          <t>FALSO</t>
        </is>
      </c>
      <c r="S2402" s="26" t="inlineStr">
        <is>
          <t>FALSO</t>
        </is>
      </c>
      <c r="T2402" s="211" t="n"/>
      <c r="U2402" s="211" t="n"/>
      <c r="V2402" s="290" t="inlineStr">
        <is>
          <t>Plot válido</t>
        </is>
      </c>
    </row>
    <row r="2403" ht="15.75" customHeight="1" s="412">
      <c r="A2403" s="199" t="n">
        <v>4880</v>
      </c>
      <c r="B2403" s="200" t="n">
        <v>264</v>
      </c>
      <c r="C2403" s="255" t="n">
        <v>384</v>
      </c>
      <c r="D2403" s="255" t="n">
        <v>17</v>
      </c>
      <c r="E2403" s="58" t="n">
        <v>43619</v>
      </c>
      <c r="F2403" s="255" t="n">
        <v>5312</v>
      </c>
      <c r="G2403" s="255" t="n">
        <v>7335</v>
      </c>
      <c r="H2403" s="256" t="n">
        <v>6992</v>
      </c>
      <c r="I2403" s="255" t="n"/>
      <c r="J2403" s="59">
        <f>+(((G2403-F2403)-(H2403-F2403))/(H2403-F2403))*100</f>
        <v/>
      </c>
      <c r="K2403" s="271" t="n"/>
      <c r="L2403" s="259" t="n"/>
      <c r="M2403" s="259" t="n"/>
      <c r="N2403" s="295" t="n"/>
      <c r="O2403" s="295" t="n"/>
      <c r="P2403" s="207">
        <f>+(((H2403-F2403)/1000)*1000)/10</f>
        <v/>
      </c>
      <c r="Q2403" s="207" t="n"/>
      <c r="R2403" s="26" t="inlineStr">
        <is>
          <t>FALSO</t>
        </is>
      </c>
      <c r="S2403" s="26" t="inlineStr">
        <is>
          <t>FALSO</t>
        </is>
      </c>
      <c r="T2403" s="211" t="n"/>
      <c r="U2403" s="211" t="n"/>
      <c r="V2403" s="290" t="inlineStr">
        <is>
          <t>Plot válido</t>
        </is>
      </c>
    </row>
    <row r="2404" ht="15.75" customHeight="1" s="412">
      <c r="A2404" s="199" t="n">
        <v>5457</v>
      </c>
      <c r="B2404" s="200" t="n">
        <v>195</v>
      </c>
      <c r="C2404" s="252" t="n">
        <v>384</v>
      </c>
      <c r="D2404" s="252" t="n">
        <v>19</v>
      </c>
      <c r="E2404" s="139" t="n">
        <v>43637</v>
      </c>
      <c r="F2404" s="252" t="n">
        <v>5277</v>
      </c>
      <c r="G2404" s="252" t="n">
        <v>8113</v>
      </c>
      <c r="H2404" s="253" t="n">
        <v>7522</v>
      </c>
      <c r="I2404" s="252" t="n">
        <v>8</v>
      </c>
      <c r="J2404" s="261">
        <f>+(((G2404-F2404)-(H2404-F2404))/(H2404-F2404))*100</f>
        <v/>
      </c>
      <c r="K2404" s="273" t="n"/>
      <c r="L2404" s="263">
        <f>AVERAGE(J2404:J2405)</f>
        <v/>
      </c>
      <c r="M2404" s="263">
        <f>_xlfn.STDEV.S(J2404,J2405)</f>
        <v/>
      </c>
      <c r="N2404" s="295" t="n"/>
      <c r="O2404" s="295" t="n"/>
      <c r="P2404" s="207">
        <f>+(((H2404-F2404)/1000)*1000)/10</f>
        <v/>
      </c>
      <c r="Q2404" s="207">
        <f>AVERAGE(P2404:P2405)</f>
        <v/>
      </c>
      <c r="R2404" s="26" t="inlineStr">
        <is>
          <t>FALSO</t>
        </is>
      </c>
      <c r="S2404" s="26" t="inlineStr">
        <is>
          <t>FALSO</t>
        </is>
      </c>
      <c r="T2404" s="211" t="n"/>
      <c r="U2404" s="211" t="n"/>
      <c r="V2404" s="290" t="inlineStr">
        <is>
          <t>Plot válido</t>
        </is>
      </c>
    </row>
    <row r="2405" hidden="1" ht="15.75" customHeight="1" s="412">
      <c r="A2405" s="199" t="n">
        <v>5458</v>
      </c>
      <c r="B2405" s="200" t="n">
        <v>196</v>
      </c>
      <c r="C2405" s="252" t="n">
        <v>384</v>
      </c>
      <c r="D2405" s="252" t="n">
        <v>19</v>
      </c>
      <c r="E2405" s="139" t="n">
        <v>43637</v>
      </c>
      <c r="F2405" s="252" t="n">
        <v>5243</v>
      </c>
      <c r="G2405" s="252" t="n">
        <v>7953</v>
      </c>
      <c r="H2405" s="253" t="n">
        <v>7425</v>
      </c>
      <c r="I2405" s="252" t="n"/>
      <c r="J2405" s="261">
        <f>+(((G2405-F2405)-(H2405-F2405))/(H2405-F2405))*100</f>
        <v/>
      </c>
      <c r="K2405" s="273" t="n"/>
      <c r="L2405" s="207" t="n"/>
      <c r="M2405" s="207" t="n"/>
      <c r="N2405" s="295" t="n"/>
      <c r="O2405" s="295" t="n"/>
      <c r="P2405" s="207">
        <f>+(((H2405-F2405)/1000)*1000)/10</f>
        <v/>
      </c>
      <c r="Q2405" s="207" t="n"/>
      <c r="R2405" s="26" t="inlineStr">
        <is>
          <t>FALSO</t>
        </is>
      </c>
      <c r="S2405" s="26" t="inlineStr">
        <is>
          <t>FALSO</t>
        </is>
      </c>
      <c r="T2405" s="211" t="n"/>
      <c r="U2405" s="211" t="n"/>
      <c r="V2405" s="290" t="inlineStr">
        <is>
          <t>Se descarta</t>
        </is>
      </c>
    </row>
    <row r="2406" hidden="1" ht="15.75" customHeight="1" s="412">
      <c r="A2406" s="199" t="n">
        <v>6225</v>
      </c>
      <c r="B2406" s="200" t="n">
        <v>236</v>
      </c>
      <c r="C2406" s="252" t="n">
        <v>384</v>
      </c>
      <c r="D2406" s="252" t="n">
        <v>22</v>
      </c>
      <c r="E2406" s="139" t="n">
        <v>43685</v>
      </c>
      <c r="F2406" s="252" t="n">
        <v>5241</v>
      </c>
      <c r="G2406" s="252" t="n">
        <v>7465</v>
      </c>
      <c r="H2406" s="253" t="n">
        <v>7104</v>
      </c>
      <c r="I2406" s="252" t="n">
        <v>8</v>
      </c>
      <c r="J2406" s="47">
        <f>+(((G2406-F2406)-(H2406-F2406))/(H2406-F2406))*100</f>
        <v/>
      </c>
      <c r="K2406" s="270" t="n"/>
      <c r="L2406" s="250">
        <f>AVERAGE(J2406:J2407)</f>
        <v/>
      </c>
      <c r="M2406" s="250">
        <f>_xlfn.STDEV.S(J2406,J2407)</f>
        <v/>
      </c>
      <c r="N2406" s="295" t="n"/>
      <c r="O2406" s="295" t="n"/>
      <c r="P2406" s="207">
        <f>+(((H2406-F2406)/1000)*1000)/10</f>
        <v/>
      </c>
      <c r="Q2406" s="207">
        <f>AVERAGE(P2406:P2407)</f>
        <v/>
      </c>
      <c r="R2406" s="26" t="inlineStr">
        <is>
          <t>FALSO</t>
        </is>
      </c>
      <c r="S2406" s="26" t="inlineStr">
        <is>
          <t>FALSO</t>
        </is>
      </c>
      <c r="T2406" s="211" t="n"/>
      <c r="U2406" s="211" t="n"/>
      <c r="V2406" s="290" t="inlineStr">
        <is>
          <t>Se descarta</t>
        </is>
      </c>
    </row>
    <row r="2407" hidden="1" ht="15.75" customHeight="1" s="412">
      <c r="A2407" s="199" t="n">
        <v>6226</v>
      </c>
      <c r="B2407" s="200" t="n">
        <v>236</v>
      </c>
      <c r="C2407" s="252" t="n">
        <v>384</v>
      </c>
      <c r="D2407" s="252" t="n">
        <v>22</v>
      </c>
      <c r="E2407" s="139" t="n">
        <v>43685</v>
      </c>
      <c r="F2407" s="252" t="n">
        <v>5241</v>
      </c>
      <c r="G2407" s="252" t="n">
        <v>7313</v>
      </c>
      <c r="H2407" s="253" t="n">
        <v>6990</v>
      </c>
      <c r="I2407" s="252" t="n"/>
      <c r="J2407" s="47">
        <f>+(((G2407-F2407)-(H2407-F2407))/(H2407-F2407))*100</f>
        <v/>
      </c>
      <c r="K2407" s="270" t="n"/>
      <c r="L2407" s="251" t="n"/>
      <c r="M2407" s="251" t="n"/>
      <c r="N2407" s="295" t="n"/>
      <c r="O2407" s="295" t="n"/>
      <c r="P2407" s="207">
        <f>+(((H2407-F2407)/1000)*1000)/10</f>
        <v/>
      </c>
      <c r="Q2407" s="207" t="n"/>
      <c r="R2407" s="26" t="inlineStr">
        <is>
          <t>FALSO</t>
        </is>
      </c>
      <c r="S2407" s="26" t="inlineStr">
        <is>
          <t>FALSO</t>
        </is>
      </c>
      <c r="T2407" s="211" t="n"/>
      <c r="U2407" s="211" t="n"/>
      <c r="V2407" s="290" t="inlineStr">
        <is>
          <t>Se descarta</t>
        </is>
      </c>
    </row>
    <row r="2408" hidden="1" ht="15.75" customHeight="1" s="412">
      <c r="A2408" s="199" t="n">
        <v>3859</v>
      </c>
      <c r="B2408" s="200" t="n">
        <v>281</v>
      </c>
      <c r="C2408" s="223" t="n">
        <v>385</v>
      </c>
      <c r="D2408" s="223" t="n">
        <v>14</v>
      </c>
      <c r="E2408" s="73" t="n">
        <v>43591</v>
      </c>
      <c r="F2408" s="223" t="n">
        <v>5275</v>
      </c>
      <c r="G2408" s="224" t="n">
        <v>7893</v>
      </c>
      <c r="H2408" s="225" t="n">
        <v>7108</v>
      </c>
      <c r="I2408" s="223" t="n">
        <v>2</v>
      </c>
      <c r="J2408" s="74">
        <f>+(((G2408-F2408)-(H2408-F2408))/(H2408-F2408))*100</f>
        <v/>
      </c>
      <c r="K2408" s="226" t="inlineStr">
        <is>
          <t>2/5</t>
        </is>
      </c>
      <c r="L2408" s="227">
        <f>AVERAGE(J2408:J2409)</f>
        <v/>
      </c>
      <c r="M2408" s="227">
        <f>_xlfn.STDEV.S(J2408,J2409)</f>
        <v/>
      </c>
      <c r="N2408" s="295" t="n">
        <v>3</v>
      </c>
      <c r="O2408" s="295" t="n"/>
      <c r="P2408" s="207">
        <f>+(((H2408-F2408)/1000)*1000)/10</f>
        <v/>
      </c>
      <c r="Q2408" s="207">
        <f>AVERAGE(P2408:P2409)</f>
        <v/>
      </c>
      <c r="R2408" s="26" t="inlineStr">
        <is>
          <t>FALSO</t>
        </is>
      </c>
      <c r="S2408" s="26" t="inlineStr">
        <is>
          <t>FALSO</t>
        </is>
      </c>
      <c r="T2408" s="211" t="n"/>
      <c r="U2408" s="211" t="n"/>
      <c r="V2408" s="290" t="inlineStr">
        <is>
          <t>Se descarta</t>
        </is>
      </c>
    </row>
    <row r="2409" hidden="1" ht="15.75" customHeight="1" s="412">
      <c r="A2409" s="199" t="n">
        <v>3860</v>
      </c>
      <c r="B2409" s="200" t="n">
        <v>282</v>
      </c>
      <c r="C2409" s="223" t="n">
        <v>385</v>
      </c>
      <c r="D2409" s="223" t="n">
        <v>14</v>
      </c>
      <c r="E2409" s="73" t="n">
        <v>43591</v>
      </c>
      <c r="F2409" s="223" t="n">
        <v>5225</v>
      </c>
      <c r="G2409" s="224" t="n">
        <v>7906</v>
      </c>
      <c r="H2409" s="225" t="n">
        <v>7122</v>
      </c>
      <c r="I2409" s="223" t="n"/>
      <c r="J2409" s="74">
        <f>+(((G2409-F2409)-(H2409-F2409))/(H2409-F2409))*100</f>
        <v/>
      </c>
      <c r="K2409" s="226" t="n"/>
      <c r="L2409" s="228" t="n"/>
      <c r="M2409" s="228" t="n"/>
      <c r="N2409" s="295" t="n"/>
      <c r="O2409" s="295" t="n"/>
      <c r="P2409" s="207">
        <f>+(((H2409-F2409)/1000)*1000)/10</f>
        <v/>
      </c>
      <c r="Q2409" s="207" t="n"/>
      <c r="R2409" s="26" t="inlineStr">
        <is>
          <t>FALSO</t>
        </is>
      </c>
      <c r="S2409" s="26" t="inlineStr">
        <is>
          <t>FALSO</t>
        </is>
      </c>
      <c r="T2409" s="211" t="n"/>
      <c r="U2409" s="211" t="n"/>
      <c r="V2409" s="290" t="inlineStr">
        <is>
          <t>Se descarta</t>
        </is>
      </c>
    </row>
    <row r="2410" hidden="1" ht="15.75" customHeight="1" s="412">
      <c r="A2410" s="199" t="n">
        <v>4515</v>
      </c>
      <c r="B2410" s="200" t="n">
        <v>221</v>
      </c>
      <c r="C2410" s="223" t="n">
        <v>385</v>
      </c>
      <c r="D2410" s="223" t="n">
        <v>16</v>
      </c>
      <c r="E2410" s="73" t="n">
        <v>43607</v>
      </c>
      <c r="F2410" s="223" t="n">
        <v>5187</v>
      </c>
      <c r="G2410" s="223" t="n">
        <v>8220</v>
      </c>
      <c r="H2410" s="225" t="n">
        <v>7289</v>
      </c>
      <c r="I2410" s="223" t="n">
        <v>2</v>
      </c>
      <c r="J2410" s="74">
        <f>+(((G2410-F2410)-(H2410-F2410))/(H2410-F2410))*100</f>
        <v/>
      </c>
      <c r="K2410" s="226" t="n"/>
      <c r="L2410" s="227">
        <f>AVERAGE(J2410:J2411)</f>
        <v/>
      </c>
      <c r="M2410" s="227">
        <f>_xlfn.STDEV.S(J2410,J2411)</f>
        <v/>
      </c>
      <c r="N2410" s="295" t="n"/>
      <c r="O2410" s="295" t="n"/>
      <c r="P2410" s="207">
        <f>+(((H2410-F2410)/1000)*1000)/10</f>
        <v/>
      </c>
      <c r="Q2410" s="207">
        <f>AVERAGE(P2410:P2411)</f>
        <v/>
      </c>
      <c r="R2410" s="26" t="inlineStr">
        <is>
          <t>FALSO</t>
        </is>
      </c>
      <c r="S2410" s="26" t="inlineStr">
        <is>
          <t>FALSO</t>
        </is>
      </c>
      <c r="T2410" s="211" t="n"/>
      <c r="U2410" s="211" t="n"/>
      <c r="V2410" s="290" t="inlineStr">
        <is>
          <t>Se descarta</t>
        </is>
      </c>
    </row>
    <row r="2411" hidden="1" ht="15.75" customHeight="1" s="412">
      <c r="A2411" s="199" t="n">
        <v>4516</v>
      </c>
      <c r="B2411" s="200" t="n">
        <v>222</v>
      </c>
      <c r="C2411" s="223" t="n">
        <v>385</v>
      </c>
      <c r="D2411" s="223" t="n">
        <v>16</v>
      </c>
      <c r="E2411" s="73" t="n">
        <v>43607</v>
      </c>
      <c r="F2411" s="223" t="n">
        <v>5216</v>
      </c>
      <c r="G2411" s="223" t="n">
        <v>8583</v>
      </c>
      <c r="H2411" s="225" t="n">
        <v>7526</v>
      </c>
      <c r="I2411" s="223" t="n"/>
      <c r="J2411" s="74">
        <f>+(((G2411-F2411)-(H2411-F2411))/(H2411-F2411))*100</f>
        <v/>
      </c>
      <c r="K2411" s="226" t="n"/>
      <c r="L2411" s="228" t="n"/>
      <c r="M2411" s="228" t="n"/>
      <c r="N2411" s="295" t="n"/>
      <c r="O2411" s="295" t="n"/>
      <c r="P2411" s="207">
        <f>+(((H2411-F2411)/1000)*1000)/10</f>
        <v/>
      </c>
      <c r="Q2411" s="207" t="n"/>
      <c r="R2411" s="26" t="inlineStr">
        <is>
          <t>FALSO</t>
        </is>
      </c>
      <c r="S2411" s="26" t="inlineStr">
        <is>
          <t>FALSO</t>
        </is>
      </c>
      <c r="T2411" s="211" t="n"/>
      <c r="U2411" s="211" t="n"/>
      <c r="V2411" s="290" t="inlineStr">
        <is>
          <t>Se descarta</t>
        </is>
      </c>
    </row>
    <row r="2412" hidden="1" ht="15.75" customHeight="1" s="412">
      <c r="A2412" s="199" t="n">
        <v>5161</v>
      </c>
      <c r="B2412" s="200" t="n">
        <v>221</v>
      </c>
      <c r="C2412" s="223" t="n">
        <v>385</v>
      </c>
      <c r="D2412" s="223" t="n">
        <v>18</v>
      </c>
      <c r="E2412" s="73" t="n">
        <v>43626</v>
      </c>
      <c r="F2412" s="223" t="n">
        <v>5187</v>
      </c>
      <c r="G2412" s="223" t="n">
        <v>7664</v>
      </c>
      <c r="H2412" s="225" t="n">
        <v>7045</v>
      </c>
      <c r="I2412" s="223" t="n">
        <v>8</v>
      </c>
      <c r="J2412" s="74">
        <f>+(((G2412-F2412)-(H2412-F2412))/(H2412-F2412))*100</f>
        <v/>
      </c>
      <c r="K2412" s="226" t="n"/>
      <c r="L2412" s="227">
        <f>AVERAGE(J2412:J2413)</f>
        <v/>
      </c>
      <c r="M2412" s="227">
        <f>_xlfn.STDEV.S(J2412,J2413)</f>
        <v/>
      </c>
      <c r="N2412" s="295" t="n"/>
      <c r="O2412" s="295" t="n"/>
      <c r="P2412" s="207">
        <f>+(((H2412-F2412)/1000)*1000)/10</f>
        <v/>
      </c>
      <c r="Q2412" s="207">
        <f>AVERAGE(P2412:P2413)</f>
        <v/>
      </c>
      <c r="R2412" s="26" t="inlineStr">
        <is>
          <t>VERDADERO</t>
        </is>
      </c>
      <c r="S2412" s="26" t="inlineStr">
        <is>
          <t>FALSO</t>
        </is>
      </c>
      <c r="T2412" s="211" t="n"/>
      <c r="U2412" s="211" t="n"/>
      <c r="V2412" s="290" t="inlineStr">
        <is>
          <t>Se descarta</t>
        </is>
      </c>
    </row>
    <row r="2413" hidden="1" ht="15.75" customHeight="1" s="412">
      <c r="A2413" s="199" t="n">
        <v>5162</v>
      </c>
      <c r="B2413" s="200" t="n">
        <v>222</v>
      </c>
      <c r="C2413" s="223" t="n">
        <v>385</v>
      </c>
      <c r="D2413" s="223" t="n">
        <v>18</v>
      </c>
      <c r="E2413" s="73" t="n">
        <v>43626</v>
      </c>
      <c r="F2413" s="223" t="n">
        <v>5216</v>
      </c>
      <c r="G2413" s="223" t="n">
        <v>7703</v>
      </c>
      <c r="H2413" s="225" t="n">
        <v>7088</v>
      </c>
      <c r="I2413" s="223" t="n"/>
      <c r="J2413" s="74">
        <f>+(((G2413-F2413)-(H2413-F2413))/(H2413-F2413))*100</f>
        <v/>
      </c>
      <c r="K2413" s="226" t="n"/>
      <c r="L2413" s="228" t="n"/>
      <c r="M2413" s="228" t="n"/>
      <c r="N2413" s="295" t="n"/>
      <c r="O2413" s="295" t="n"/>
      <c r="P2413" s="207">
        <f>+(((H2413-F2413)/1000)*1000)/10</f>
        <v/>
      </c>
      <c r="Q2413" s="207" t="n"/>
      <c r="R2413" s="26" t="inlineStr">
        <is>
          <t>FALSO</t>
        </is>
      </c>
      <c r="S2413" s="26" t="inlineStr">
        <is>
          <t>FALSO</t>
        </is>
      </c>
      <c r="T2413" s="211" t="n"/>
      <c r="U2413" s="211" t="n"/>
      <c r="V2413" s="290" t="inlineStr">
        <is>
          <t>Se descarta</t>
        </is>
      </c>
    </row>
    <row r="2414" hidden="1" ht="15.75" customHeight="1" s="412">
      <c r="A2414" s="199" t="n">
        <v>6227</v>
      </c>
      <c r="B2414" s="200" t="n">
        <v>237</v>
      </c>
      <c r="C2414" s="252" t="n">
        <v>385</v>
      </c>
      <c r="D2414" s="252" t="n">
        <v>22</v>
      </c>
      <c r="E2414" s="139" t="n">
        <v>43685</v>
      </c>
      <c r="F2414" s="252" t="n">
        <v>5218</v>
      </c>
      <c r="G2414" s="252" t="n">
        <v>7046</v>
      </c>
      <c r="H2414" s="253" t="n">
        <v>6749</v>
      </c>
      <c r="I2414" s="252" t="n">
        <v>8</v>
      </c>
      <c r="J2414" s="47">
        <f>+(((G2414-F2414)-(H2414-F2414))/(H2414-F2414))*100</f>
        <v/>
      </c>
      <c r="K2414" s="270" t="n"/>
      <c r="L2414" s="250">
        <f>AVERAGE(J2414:J2415)</f>
        <v/>
      </c>
      <c r="M2414" s="250">
        <f>_xlfn.STDEV.S(J2414,J2415)</f>
        <v/>
      </c>
      <c r="N2414" s="295" t="n"/>
      <c r="O2414" s="295" t="n"/>
      <c r="P2414" s="207">
        <f>+(((H2414-F2414)/1000)*1000)/10</f>
        <v/>
      </c>
      <c r="Q2414" s="207">
        <f>AVERAGE(P2414:P2415)</f>
        <v/>
      </c>
      <c r="R2414" s="26" t="inlineStr">
        <is>
          <t>FALSO</t>
        </is>
      </c>
      <c r="S2414" s="26" t="inlineStr">
        <is>
          <t>FALSO</t>
        </is>
      </c>
      <c r="T2414" s="211" t="n"/>
      <c r="U2414" s="211" t="n"/>
      <c r="V2414" s="290" t="inlineStr">
        <is>
          <t>Se descarta</t>
        </is>
      </c>
    </row>
    <row r="2415" ht="15.75" customHeight="1" s="412">
      <c r="A2415" s="199" t="n">
        <v>6228</v>
      </c>
      <c r="B2415" s="200" t="n">
        <v>237</v>
      </c>
      <c r="C2415" s="252" t="n">
        <v>385</v>
      </c>
      <c r="D2415" s="252" t="n">
        <v>22</v>
      </c>
      <c r="E2415" s="139" t="n">
        <v>43685</v>
      </c>
      <c r="F2415" s="252" t="n">
        <v>5218</v>
      </c>
      <c r="G2415" s="252" t="n">
        <v>7046</v>
      </c>
      <c r="H2415" s="253" t="n">
        <v>6762</v>
      </c>
      <c r="I2415" s="252" t="n"/>
      <c r="J2415" s="47">
        <f>+(((G2415-F2415)-(H2415-F2415))/(H2415-F2415))*100</f>
        <v/>
      </c>
      <c r="K2415" s="270" t="n"/>
      <c r="L2415" s="251" t="n"/>
      <c r="M2415" s="251" t="n"/>
      <c r="N2415" s="295" t="n"/>
      <c r="O2415" s="295" t="n"/>
      <c r="P2415" s="207">
        <f>+(((H2415-F2415)/1000)*1000)/10</f>
        <v/>
      </c>
      <c r="Q2415" s="207" t="n"/>
      <c r="R2415" s="26" t="inlineStr">
        <is>
          <t>FALSO</t>
        </is>
      </c>
      <c r="S2415" s="26" t="inlineStr">
        <is>
          <t>FALSO</t>
        </is>
      </c>
      <c r="T2415" s="211" t="n"/>
      <c r="U2415" s="211" t="n"/>
      <c r="V2415" s="290" t="inlineStr">
        <is>
          <t>Plot válido</t>
        </is>
      </c>
    </row>
    <row r="2416" ht="15.75" customHeight="1" s="412">
      <c r="A2416" s="199" t="n">
        <v>3517</v>
      </c>
      <c r="B2416" s="200" t="n">
        <v>273</v>
      </c>
      <c r="C2416" s="255" t="n">
        <v>386</v>
      </c>
      <c r="D2416" s="255" t="n">
        <v>13</v>
      </c>
      <c r="E2416" s="58" t="n">
        <v>43587</v>
      </c>
      <c r="F2416" s="255" t="n">
        <v>5242</v>
      </c>
      <c r="G2416" s="255" t="n">
        <v>8506</v>
      </c>
      <c r="H2416" s="256" t="n">
        <v>7533</v>
      </c>
      <c r="I2416" s="255" t="n">
        <v>1</v>
      </c>
      <c r="J2416" s="59">
        <f>+(((G2416-F2416)-(H2416-F2416))/(H2416-F2416))*100</f>
        <v/>
      </c>
      <c r="K2416" s="271" t="inlineStr">
        <is>
          <t>1/2</t>
        </is>
      </c>
      <c r="L2416" s="258">
        <f>AVERAGE(J2416:J2417)</f>
        <v/>
      </c>
      <c r="M2416" s="258">
        <f>_xlfn.STDEV.S(J2416,J2417)</f>
        <v/>
      </c>
      <c r="N2416" s="295" t="n">
        <v>1</v>
      </c>
      <c r="O2416" s="295" t="n"/>
      <c r="P2416" s="207">
        <f>+(((H2416-F2416)/1000)*1000)/10</f>
        <v/>
      </c>
      <c r="Q2416" s="207">
        <f>AVERAGE(P2416:P2417)</f>
        <v/>
      </c>
      <c r="R2416" s="26" t="inlineStr">
        <is>
          <t>FALSO</t>
        </is>
      </c>
      <c r="S2416" s="26" t="inlineStr">
        <is>
          <t>FALSO</t>
        </is>
      </c>
      <c r="T2416" s="211" t="n"/>
      <c r="U2416" s="211" t="n"/>
      <c r="V2416" s="290" t="inlineStr">
        <is>
          <t>Plot válido</t>
        </is>
      </c>
    </row>
    <row r="2417" ht="15.75" customHeight="1" s="412">
      <c r="A2417" s="199" t="n">
        <v>3518</v>
      </c>
      <c r="B2417" s="200" t="n">
        <v>274</v>
      </c>
      <c r="C2417" s="255" t="n">
        <v>386</v>
      </c>
      <c r="D2417" s="255" t="n">
        <v>13</v>
      </c>
      <c r="E2417" s="58" t="n">
        <v>43587</v>
      </c>
      <c r="F2417" s="255" t="n">
        <v>5233</v>
      </c>
      <c r="G2417" s="255" t="n">
        <v>8340</v>
      </c>
      <c r="H2417" s="256" t="n">
        <v>7391</v>
      </c>
      <c r="I2417" s="255" t="n"/>
      <c r="J2417" s="59">
        <f>+(((G2417-F2417)-(H2417-F2417))/(H2417-F2417))*100</f>
        <v/>
      </c>
      <c r="K2417" s="271" t="n"/>
      <c r="L2417" s="259" t="n"/>
      <c r="M2417" s="259" t="n"/>
      <c r="N2417" s="295" t="n"/>
      <c r="O2417" s="295" t="n"/>
      <c r="P2417" s="207">
        <f>+(((H2417-F2417)/1000)*1000)/10</f>
        <v/>
      </c>
      <c r="Q2417" s="207" t="n"/>
      <c r="R2417" s="26" t="inlineStr">
        <is>
          <t>FALSO</t>
        </is>
      </c>
      <c r="S2417" s="26" t="inlineStr">
        <is>
          <t>FALSO</t>
        </is>
      </c>
      <c r="T2417" s="211" t="n"/>
      <c r="U2417" s="211" t="n"/>
      <c r="V2417" s="290" t="inlineStr">
        <is>
          <t>Plot válido</t>
        </is>
      </c>
    </row>
    <row r="2418" ht="15.75" customHeight="1" s="412">
      <c r="A2418" s="199" t="n">
        <v>4235</v>
      </c>
      <c r="B2418" s="200" t="n">
        <v>265</v>
      </c>
      <c r="C2418" s="255" t="n">
        <v>386</v>
      </c>
      <c r="D2418" s="255" t="n">
        <v>15</v>
      </c>
      <c r="E2418" s="58" t="n">
        <v>43599</v>
      </c>
      <c r="F2418" s="255" t="n">
        <v>5235</v>
      </c>
      <c r="G2418" s="255" t="n">
        <v>8136</v>
      </c>
      <c r="H2418" s="256" t="n">
        <v>7324</v>
      </c>
      <c r="I2418" s="255" t="n"/>
      <c r="J2418" s="59">
        <f>+(((G2418-F2418)-(H2418-F2418))/(H2418-F2418))*100</f>
        <v/>
      </c>
      <c r="K2418" s="259" t="inlineStr">
        <is>
          <t>MF</t>
        </is>
      </c>
      <c r="L2418" s="258">
        <f>AVERAGE(J2418:J2419)</f>
        <v/>
      </c>
      <c r="M2418" s="258">
        <f>_xlfn.STDEV.S(J2418,J2419)</f>
        <v/>
      </c>
      <c r="N2418" s="295" t="n"/>
      <c r="O2418" s="295" t="n"/>
      <c r="P2418" s="207">
        <f>+(((H2418-F2418)/1000)*1000)/10</f>
        <v/>
      </c>
      <c r="Q2418" s="207">
        <f>AVERAGE(P2418:P2419)</f>
        <v/>
      </c>
      <c r="R2418" s="26" t="inlineStr">
        <is>
          <t>VERDADERO</t>
        </is>
      </c>
      <c r="S2418" s="26" t="inlineStr">
        <is>
          <t>FALSO</t>
        </is>
      </c>
      <c r="T2418" s="211" t="n"/>
      <c r="U2418" s="211" t="n"/>
      <c r="V2418" s="290" t="inlineStr">
        <is>
          <t>Plot válido</t>
        </is>
      </c>
    </row>
    <row r="2419" ht="15.75" customHeight="1" s="412">
      <c r="A2419" s="199" t="n">
        <v>4236</v>
      </c>
      <c r="B2419" s="200" t="n">
        <v>266</v>
      </c>
      <c r="C2419" s="255" t="n">
        <v>386</v>
      </c>
      <c r="D2419" s="255" t="n">
        <v>15</v>
      </c>
      <c r="E2419" s="58" t="n">
        <v>43599</v>
      </c>
      <c r="F2419" s="255" t="n">
        <v>5209</v>
      </c>
      <c r="G2419" s="255" t="n">
        <v>8240</v>
      </c>
      <c r="H2419" s="256" t="n">
        <v>7419</v>
      </c>
      <c r="I2419" s="255" t="n"/>
      <c r="J2419" s="59">
        <f>+(((G2419-F2419)-(H2419-F2419))/(H2419-F2419))*100</f>
        <v/>
      </c>
      <c r="K2419" s="259" t="n"/>
      <c r="L2419" s="259" t="n"/>
      <c r="M2419" s="259" t="n"/>
      <c r="N2419" s="295" t="n"/>
      <c r="O2419" s="295" t="n"/>
      <c r="P2419" s="207">
        <f>+(((H2419-F2419)/1000)*1000)/10</f>
        <v/>
      </c>
      <c r="Q2419" s="207" t="n"/>
      <c r="R2419" s="26" t="inlineStr">
        <is>
          <t>FALSO</t>
        </is>
      </c>
      <c r="S2419" s="26" t="inlineStr">
        <is>
          <t>FALSO</t>
        </is>
      </c>
      <c r="T2419" s="211" t="n"/>
      <c r="U2419" s="211" t="n"/>
      <c r="V2419" s="290" t="inlineStr">
        <is>
          <t>Plot válido</t>
        </is>
      </c>
    </row>
    <row r="2420" ht="15.75" customHeight="1" s="412">
      <c r="A2420" s="199" t="n">
        <v>4881</v>
      </c>
      <c r="B2420" s="200" t="n">
        <v>265</v>
      </c>
      <c r="C2420" s="255" t="n">
        <v>386</v>
      </c>
      <c r="D2420" s="255" t="n">
        <v>17</v>
      </c>
      <c r="E2420" s="58" t="n">
        <v>43619</v>
      </c>
      <c r="F2420" s="255" t="n">
        <v>5235</v>
      </c>
      <c r="G2420" s="255" t="n">
        <v>8287</v>
      </c>
      <c r="H2420" s="256" t="n">
        <v>7648</v>
      </c>
      <c r="I2420" s="255" t="n"/>
      <c r="J2420" s="59">
        <f>+(((G2420-F2420)-(H2420-F2420))/(H2420-F2420))*100</f>
        <v/>
      </c>
      <c r="K2420" s="271" t="n"/>
      <c r="L2420" s="258">
        <f>AVERAGE(J2420:J2421)</f>
        <v/>
      </c>
      <c r="M2420" s="258">
        <f>_xlfn.STDEV.S(J2420,J2421)</f>
        <v/>
      </c>
      <c r="N2420" s="295" t="n"/>
      <c r="O2420" s="295" t="n"/>
      <c r="P2420" s="207">
        <f>+(((H2420-F2420)/1000)*1000)/10</f>
        <v/>
      </c>
      <c r="Q2420" s="207">
        <f>AVERAGE(P2420:P2421)</f>
        <v/>
      </c>
      <c r="R2420" s="26" t="inlineStr">
        <is>
          <t>FALSO</t>
        </is>
      </c>
      <c r="S2420" s="26" t="inlineStr">
        <is>
          <t>FALSO</t>
        </is>
      </c>
      <c r="T2420" s="211" t="n"/>
      <c r="U2420" s="211" t="n"/>
      <c r="V2420" s="290" t="inlineStr">
        <is>
          <t>Plot válido</t>
        </is>
      </c>
    </row>
    <row r="2421" ht="15.75" customHeight="1" s="412">
      <c r="A2421" s="199" t="n">
        <v>4882</v>
      </c>
      <c r="B2421" s="200" t="n">
        <v>266</v>
      </c>
      <c r="C2421" s="255" t="n">
        <v>386</v>
      </c>
      <c r="D2421" s="255" t="n">
        <v>17</v>
      </c>
      <c r="E2421" s="58" t="n">
        <v>43619</v>
      </c>
      <c r="F2421" s="255" t="n">
        <v>5209</v>
      </c>
      <c r="G2421" s="255" t="n">
        <v>8297</v>
      </c>
      <c r="H2421" s="256" t="n">
        <v>7603</v>
      </c>
      <c r="I2421" s="255" t="n"/>
      <c r="J2421" s="59">
        <f>+(((G2421-F2421)-(H2421-F2421))/(H2421-F2421))*100</f>
        <v/>
      </c>
      <c r="K2421" s="271" t="n"/>
      <c r="L2421" s="259" t="n"/>
      <c r="M2421" s="259" t="n"/>
      <c r="N2421" s="295" t="n"/>
      <c r="O2421" s="295" t="n"/>
      <c r="P2421" s="207">
        <f>+(((H2421-F2421)/1000)*1000)/10</f>
        <v/>
      </c>
      <c r="Q2421" s="207" t="n"/>
      <c r="R2421" s="26" t="inlineStr">
        <is>
          <t>FALSO</t>
        </is>
      </c>
      <c r="S2421" s="26" t="inlineStr">
        <is>
          <t>FALSO</t>
        </is>
      </c>
      <c r="T2421" s="211" t="n"/>
      <c r="U2421" s="211" t="n"/>
      <c r="V2421" s="290" t="inlineStr">
        <is>
          <t>Plot válido</t>
        </is>
      </c>
    </row>
    <row r="2422" ht="15.75" customHeight="1" s="412">
      <c r="A2422" s="199" t="n">
        <v>5459</v>
      </c>
      <c r="B2422" s="200" t="n">
        <v>197</v>
      </c>
      <c r="C2422" s="252" t="n">
        <v>386</v>
      </c>
      <c r="D2422" s="252" t="n">
        <v>19</v>
      </c>
      <c r="E2422" s="139" t="n">
        <v>43637</v>
      </c>
      <c r="F2422" s="252" t="n">
        <v>5252</v>
      </c>
      <c r="G2422" s="252" t="n">
        <v>7972</v>
      </c>
      <c r="H2422" s="253" t="n">
        <v>7492</v>
      </c>
      <c r="I2422" s="252" t="n">
        <v>7</v>
      </c>
      <c r="J2422" s="261">
        <f>+(((G2422-F2422)-(H2422-F2422))/(H2422-F2422))*100</f>
        <v/>
      </c>
      <c r="K2422" s="273" t="n"/>
      <c r="L2422" s="263">
        <f>AVERAGE(J2422:J2423)</f>
        <v/>
      </c>
      <c r="M2422" s="263">
        <f>_xlfn.STDEV.S(J2422,J2423)</f>
        <v/>
      </c>
      <c r="N2422" s="295" t="n"/>
      <c r="O2422" s="295" t="n"/>
      <c r="P2422" s="207">
        <f>+(((H2422-F2422)/1000)*1000)/10</f>
        <v/>
      </c>
      <c r="Q2422" s="207">
        <f>AVERAGE(P2422:P2423)</f>
        <v/>
      </c>
      <c r="R2422" s="26" t="inlineStr">
        <is>
          <t>FALSO</t>
        </is>
      </c>
      <c r="S2422" s="26" t="inlineStr">
        <is>
          <t>FALSO</t>
        </is>
      </c>
      <c r="T2422" s="211" t="n"/>
      <c r="U2422" s="211" t="n"/>
      <c r="V2422" s="290" t="inlineStr">
        <is>
          <t>Plot válido</t>
        </is>
      </c>
    </row>
    <row r="2423" ht="15.75" customHeight="1" s="412">
      <c r="A2423" s="199" t="n">
        <v>5460</v>
      </c>
      <c r="B2423" s="200" t="n">
        <v>198</v>
      </c>
      <c r="C2423" s="252" t="n">
        <v>386</v>
      </c>
      <c r="D2423" s="252" t="n">
        <v>19</v>
      </c>
      <c r="E2423" s="139" t="n">
        <v>43637</v>
      </c>
      <c r="F2423" s="252" t="n">
        <v>5320</v>
      </c>
      <c r="G2423" s="252" t="n">
        <v>8323</v>
      </c>
      <c r="H2423" s="253" t="n">
        <v>7652</v>
      </c>
      <c r="I2423" s="252" t="n"/>
      <c r="J2423" s="261">
        <f>+(((G2423-F2423)-(H2423-F2423))/(H2423-F2423))*100</f>
        <v/>
      </c>
      <c r="K2423" s="273" t="n"/>
      <c r="L2423" s="207" t="n"/>
      <c r="M2423" s="207" t="n"/>
      <c r="N2423" s="295" t="n"/>
      <c r="O2423" s="295" t="n"/>
      <c r="P2423" s="207">
        <f>+(((H2423-F2423)/1000)*1000)/10</f>
        <v/>
      </c>
      <c r="Q2423" s="207" t="n"/>
      <c r="R2423" s="26" t="inlineStr">
        <is>
          <t>FALSO</t>
        </is>
      </c>
      <c r="S2423" s="26" t="inlineStr">
        <is>
          <t>FALSO</t>
        </is>
      </c>
      <c r="T2423" s="211" t="n"/>
      <c r="U2423" s="211" t="n"/>
      <c r="V2423" s="290" t="inlineStr">
        <is>
          <t>Plot válido</t>
        </is>
      </c>
    </row>
    <row r="2424" ht="15.75" customHeight="1" s="412">
      <c r="A2424" s="199" t="n">
        <v>6229</v>
      </c>
      <c r="B2424" s="200" t="n">
        <v>238</v>
      </c>
      <c r="C2424" s="252" t="n">
        <v>386</v>
      </c>
      <c r="D2424" s="252" t="n">
        <v>22</v>
      </c>
      <c r="E2424" s="139" t="n">
        <v>43685</v>
      </c>
      <c r="F2424" s="252" t="n">
        <v>5217</v>
      </c>
      <c r="G2424" s="252" t="n">
        <v>8148</v>
      </c>
      <c r="H2424" s="253" t="n">
        <v>7633</v>
      </c>
      <c r="I2424" s="252" t="n">
        <v>7</v>
      </c>
      <c r="J2424" s="47">
        <f>+(((G2424-F2424)-(H2424-F2424))/(H2424-F2424))*100</f>
        <v/>
      </c>
      <c r="K2424" s="270" t="n"/>
      <c r="L2424" s="250">
        <f>AVERAGE(J2424:J2425)</f>
        <v/>
      </c>
      <c r="M2424" s="250">
        <f>_xlfn.STDEV.S(J2424,J2425)</f>
        <v/>
      </c>
      <c r="N2424" s="295" t="n"/>
      <c r="O2424" s="295" t="n"/>
      <c r="P2424" s="207">
        <f>+(((H2424-F2424)/1000)*1000)/10</f>
        <v/>
      </c>
      <c r="Q2424" s="207">
        <f>AVERAGE(P2424:P2425)</f>
        <v/>
      </c>
      <c r="R2424" s="26" t="inlineStr">
        <is>
          <t>FALSO</t>
        </is>
      </c>
      <c r="S2424" s="26" t="inlineStr">
        <is>
          <t>FALSO</t>
        </is>
      </c>
      <c r="T2424" s="211" t="n"/>
      <c r="U2424" s="211" t="n"/>
      <c r="V2424" s="290" t="inlineStr">
        <is>
          <t>Plot válido</t>
        </is>
      </c>
    </row>
    <row r="2425" ht="15.75" customHeight="1" s="412">
      <c r="A2425" s="199" t="n">
        <v>6230</v>
      </c>
      <c r="B2425" s="200" t="n">
        <v>238</v>
      </c>
      <c r="C2425" s="252" t="n">
        <v>386</v>
      </c>
      <c r="D2425" s="252" t="n">
        <v>22</v>
      </c>
      <c r="E2425" s="139" t="n">
        <v>43685</v>
      </c>
      <c r="F2425" s="252" t="n">
        <v>5217</v>
      </c>
      <c r="G2425" s="252" t="n">
        <v>8067</v>
      </c>
      <c r="H2425" s="253" t="n">
        <v>7590</v>
      </c>
      <c r="I2425" s="252" t="n"/>
      <c r="J2425" s="47">
        <f>+(((G2425-F2425)-(H2425-F2425))/(H2425-F2425))*100</f>
        <v/>
      </c>
      <c r="K2425" s="270" t="n"/>
      <c r="L2425" s="251" t="n"/>
      <c r="M2425" s="251" t="n"/>
      <c r="N2425" s="295" t="n"/>
      <c r="O2425" s="295" t="n"/>
      <c r="P2425" s="207">
        <f>+(((H2425-F2425)/1000)*1000)/10</f>
        <v/>
      </c>
      <c r="Q2425" s="207" t="n"/>
      <c r="R2425" s="26" t="inlineStr">
        <is>
          <t>FALSO</t>
        </is>
      </c>
      <c r="S2425" s="26" t="inlineStr">
        <is>
          <t>FALSO</t>
        </is>
      </c>
      <c r="T2425" s="211" t="n"/>
      <c r="U2425" s="211" t="n"/>
      <c r="V2425" s="290" t="inlineStr">
        <is>
          <t>Plot válido</t>
        </is>
      </c>
    </row>
    <row r="2426" ht="15.75" customHeight="1" s="412">
      <c r="A2426" s="199" t="n">
        <v>3861</v>
      </c>
      <c r="B2426" s="200" t="n">
        <v>283</v>
      </c>
      <c r="C2426" s="246" t="n">
        <v>387</v>
      </c>
      <c r="D2426" s="246" t="n">
        <v>14</v>
      </c>
      <c r="E2426" s="46" t="n">
        <v>43591</v>
      </c>
      <c r="F2426" s="246" t="n">
        <v>5211</v>
      </c>
      <c r="G2426" s="247" t="n">
        <v>9459</v>
      </c>
      <c r="H2426" s="248" t="n">
        <v>7985</v>
      </c>
      <c r="I2426" s="246" t="n">
        <v>2</v>
      </c>
      <c r="J2426" s="47">
        <f>+(((G2426-F2426)-(H2426-F2426))/(H2426-F2426))*100</f>
        <v/>
      </c>
      <c r="K2426" s="270" t="inlineStr">
        <is>
          <t>3/4</t>
        </is>
      </c>
      <c r="L2426" s="250">
        <f>AVERAGE(J2426:J2427)</f>
        <v/>
      </c>
      <c r="M2426" s="250">
        <f>_xlfn.STDEV.S(J2426,J2427)</f>
        <v/>
      </c>
      <c r="N2426" s="295" t="n">
        <v>2</v>
      </c>
      <c r="O2426" s="295" t="n"/>
      <c r="P2426" s="207">
        <f>+(((H2426-F2426)/1000)*1000)/10</f>
        <v/>
      </c>
      <c r="Q2426" s="207">
        <f>AVERAGE(P2426:P2427)</f>
        <v/>
      </c>
      <c r="R2426" s="26" t="inlineStr">
        <is>
          <t>FALSO</t>
        </is>
      </c>
      <c r="S2426" s="26" t="inlineStr">
        <is>
          <t>FALSO</t>
        </is>
      </c>
      <c r="T2426" s="211" t="n"/>
      <c r="U2426" s="211" t="n"/>
      <c r="V2426" s="290" t="inlineStr">
        <is>
          <t>Plot válido</t>
        </is>
      </c>
    </row>
    <row r="2427" ht="15.75" customHeight="1" s="412">
      <c r="A2427" s="199" t="n">
        <v>3862</v>
      </c>
      <c r="B2427" s="200" t="n">
        <v>284</v>
      </c>
      <c r="C2427" s="246" t="n">
        <v>387</v>
      </c>
      <c r="D2427" s="246" t="n">
        <v>14</v>
      </c>
      <c r="E2427" s="46" t="n">
        <v>43591</v>
      </c>
      <c r="F2427" s="246" t="n">
        <v>5269</v>
      </c>
      <c r="G2427" s="247" t="n">
        <v>9615</v>
      </c>
      <c r="H2427" s="248" t="n">
        <v>8065</v>
      </c>
      <c r="I2427" s="246" t="n"/>
      <c r="J2427" s="47">
        <f>+(((G2427-F2427)-(H2427-F2427))/(H2427-F2427))*100</f>
        <v/>
      </c>
      <c r="K2427" s="270" t="n"/>
      <c r="L2427" s="251" t="n"/>
      <c r="M2427" s="251" t="n"/>
      <c r="N2427" s="295" t="n"/>
      <c r="O2427" s="295" t="n"/>
      <c r="P2427" s="207">
        <f>+(((H2427-F2427)/1000)*1000)/10</f>
        <v/>
      </c>
      <c r="Q2427" s="207" t="n"/>
      <c r="R2427" s="26" t="inlineStr">
        <is>
          <t>FALSO</t>
        </is>
      </c>
      <c r="S2427" s="26" t="inlineStr">
        <is>
          <t>FALSO</t>
        </is>
      </c>
      <c r="T2427" s="211" t="n"/>
      <c r="U2427" s="211" t="n"/>
      <c r="V2427" s="290" t="inlineStr">
        <is>
          <t>Plot válido</t>
        </is>
      </c>
    </row>
    <row r="2428" ht="15.75" customHeight="1" s="412">
      <c r="A2428" s="199" t="n">
        <v>4517</v>
      </c>
      <c r="B2428" s="200" t="n">
        <v>223</v>
      </c>
      <c r="C2428" s="246" t="n">
        <v>387</v>
      </c>
      <c r="D2428" s="246" t="n">
        <v>16</v>
      </c>
      <c r="E2428" s="46" t="n">
        <v>43607</v>
      </c>
      <c r="F2428" s="246" t="n">
        <v>5225</v>
      </c>
      <c r="G2428" s="246" t="n">
        <v>9078</v>
      </c>
      <c r="H2428" s="248" t="n">
        <v>8058</v>
      </c>
      <c r="I2428" s="246" t="n">
        <v>2</v>
      </c>
      <c r="J2428" s="47">
        <f>+(((G2428-F2428)-(H2428-F2428))/(H2428-F2428))*100</f>
        <v/>
      </c>
      <c r="K2428" s="270" t="inlineStr">
        <is>
          <t>MF</t>
        </is>
      </c>
      <c r="L2428" s="250">
        <f>AVERAGE(J2428:J2429)</f>
        <v/>
      </c>
      <c r="M2428" s="250">
        <f>_xlfn.STDEV.S(J2428,J2429)</f>
        <v/>
      </c>
      <c r="N2428" s="295" t="n"/>
      <c r="O2428" s="295" t="n"/>
      <c r="P2428" s="207">
        <f>+(((H2428-F2428)/1000)*1000)/10</f>
        <v/>
      </c>
      <c r="Q2428" s="207">
        <f>AVERAGE(P2428:P2429)</f>
        <v/>
      </c>
      <c r="R2428" s="26" t="inlineStr">
        <is>
          <t>VERDADERO</t>
        </is>
      </c>
      <c r="S2428" s="26" t="inlineStr">
        <is>
          <t>FALSO</t>
        </is>
      </c>
      <c r="T2428" s="211" t="n"/>
      <c r="U2428" s="211" t="n"/>
      <c r="V2428" s="290" t="inlineStr">
        <is>
          <t>Plot válido</t>
        </is>
      </c>
    </row>
    <row r="2429" ht="15.75" customHeight="1" s="412">
      <c r="A2429" s="199" t="n">
        <v>4518</v>
      </c>
      <c r="B2429" s="200" t="n">
        <v>224</v>
      </c>
      <c r="C2429" s="246" t="n">
        <v>387</v>
      </c>
      <c r="D2429" s="246" t="n">
        <v>16</v>
      </c>
      <c r="E2429" s="46" t="n">
        <v>43607</v>
      </c>
      <c r="F2429" s="246" t="n">
        <v>5231</v>
      </c>
      <c r="G2429" s="246" t="n">
        <v>8644</v>
      </c>
      <c r="H2429" s="248" t="n">
        <v>7778</v>
      </c>
      <c r="I2429" s="246" t="n"/>
      <c r="J2429" s="47">
        <f>+(((G2429-F2429)-(H2429-F2429))/(H2429-F2429))*100</f>
        <v/>
      </c>
      <c r="K2429" s="270" t="n"/>
      <c r="L2429" s="251" t="n"/>
      <c r="M2429" s="251" t="n"/>
      <c r="N2429" s="295" t="n"/>
      <c r="O2429" s="295" t="n"/>
      <c r="P2429" s="207">
        <f>+(((H2429-F2429)/1000)*1000)/10</f>
        <v/>
      </c>
      <c r="Q2429" s="207" t="n"/>
      <c r="R2429" s="26" t="inlineStr">
        <is>
          <t>FALSO</t>
        </is>
      </c>
      <c r="S2429" s="26" t="inlineStr">
        <is>
          <t>FALSO</t>
        </is>
      </c>
      <c r="T2429" s="211" t="n"/>
      <c r="U2429" s="211" t="n"/>
      <c r="V2429" s="290" t="inlineStr">
        <is>
          <t>Plot válido</t>
        </is>
      </c>
    </row>
    <row r="2430" ht="15.75" customHeight="1" s="412">
      <c r="A2430" s="199" t="n">
        <v>5163</v>
      </c>
      <c r="B2430" s="200" t="n">
        <v>223</v>
      </c>
      <c r="C2430" s="246" t="n">
        <v>387</v>
      </c>
      <c r="D2430" s="246" t="n">
        <v>18</v>
      </c>
      <c r="E2430" s="46" t="n">
        <v>43626</v>
      </c>
      <c r="F2430" s="246" t="n">
        <v>5225</v>
      </c>
      <c r="G2430" s="246" t="n">
        <v>8329</v>
      </c>
      <c r="H2430" s="248" t="n">
        <v>7666</v>
      </c>
      <c r="I2430" s="246" t="n">
        <v>7</v>
      </c>
      <c r="J2430" s="47">
        <f>+(((G2430-F2430)-(H2430-F2430))/(H2430-F2430))*100</f>
        <v/>
      </c>
      <c r="K2430" s="270" t="n"/>
      <c r="L2430" s="250">
        <f>AVERAGE(J2430:J2431)</f>
        <v/>
      </c>
      <c r="M2430" s="250">
        <f>_xlfn.STDEV.S(J2430,J2431)</f>
        <v/>
      </c>
      <c r="N2430" s="295" t="n"/>
      <c r="O2430" s="295" t="n"/>
      <c r="P2430" s="207">
        <f>+(((H2430-F2430)/1000)*1000)/10</f>
        <v/>
      </c>
      <c r="Q2430" s="207">
        <f>AVERAGE(P2430:P2431)</f>
        <v/>
      </c>
      <c r="R2430" s="26" t="inlineStr">
        <is>
          <t>FALSO</t>
        </is>
      </c>
      <c r="S2430" s="26" t="inlineStr">
        <is>
          <t>FALSO</t>
        </is>
      </c>
      <c r="T2430" s="211" t="n"/>
      <c r="U2430" s="211" t="n"/>
      <c r="V2430" s="290" t="inlineStr">
        <is>
          <t>Plot válido</t>
        </is>
      </c>
    </row>
    <row r="2431" ht="15.75" customHeight="1" s="412">
      <c r="A2431" s="199" t="n">
        <v>5164</v>
      </c>
      <c r="B2431" s="200" t="n">
        <v>224</v>
      </c>
      <c r="C2431" s="246" t="n">
        <v>387</v>
      </c>
      <c r="D2431" s="246" t="n">
        <v>18</v>
      </c>
      <c r="E2431" s="46" t="n">
        <v>43626</v>
      </c>
      <c r="F2431" s="246" t="n">
        <v>5231</v>
      </c>
      <c r="G2431" s="246" t="n">
        <v>8445</v>
      </c>
      <c r="H2431" s="248" t="n">
        <v>7757</v>
      </c>
      <c r="I2431" s="246" t="n"/>
      <c r="J2431" s="47">
        <f>+(((G2431-F2431)-(H2431-F2431))/(H2431-F2431))*100</f>
        <v/>
      </c>
      <c r="K2431" s="270" t="n"/>
      <c r="L2431" s="251" t="n"/>
      <c r="M2431" s="251" t="n"/>
      <c r="N2431" s="295" t="n"/>
      <c r="O2431" s="295" t="n"/>
      <c r="P2431" s="207">
        <f>+(((H2431-F2431)/1000)*1000)/10</f>
        <v/>
      </c>
      <c r="Q2431" s="207" t="n"/>
      <c r="R2431" s="26" t="inlineStr">
        <is>
          <t>FALSO</t>
        </is>
      </c>
      <c r="S2431" s="26" t="inlineStr">
        <is>
          <t>FALSO</t>
        </is>
      </c>
      <c r="T2431" s="211" t="n"/>
      <c r="U2431" s="211" t="n"/>
      <c r="V2431" s="290" t="inlineStr">
        <is>
          <t>Plot válido</t>
        </is>
      </c>
    </row>
    <row r="2432" ht="15.75" customHeight="1" s="412">
      <c r="A2432" s="199" t="n">
        <v>5691</v>
      </c>
      <c r="B2432" s="200" t="n">
        <v>135</v>
      </c>
      <c r="C2432" s="252" t="n">
        <v>387</v>
      </c>
      <c r="D2432" s="252" t="n">
        <v>21</v>
      </c>
      <c r="E2432" s="139" t="n">
        <v>43657</v>
      </c>
      <c r="F2432" s="252" t="n">
        <v>5240</v>
      </c>
      <c r="G2432" s="252" t="n">
        <v>8878</v>
      </c>
      <c r="H2432" s="253" t="n">
        <v>8182</v>
      </c>
      <c r="I2432" s="252" t="n">
        <v>7</v>
      </c>
      <c r="J2432" s="47">
        <f>+(((G2432-F2432)-(H2432-F2432))/(H2432-F2432))*100</f>
        <v/>
      </c>
      <c r="K2432" s="270" t="n"/>
      <c r="L2432" s="250">
        <f>AVERAGE(J2432:J2433)</f>
        <v/>
      </c>
      <c r="M2432" s="250">
        <f>_xlfn.STDEV.S(J2432,J2433)</f>
        <v/>
      </c>
      <c r="N2432" s="295" t="n"/>
      <c r="O2432" s="295" t="n"/>
      <c r="P2432" s="207">
        <f>+(((H2432-F2432)/1000)*1000)/10</f>
        <v/>
      </c>
      <c r="Q2432" s="207">
        <f>AVERAGE(P2432:P2433)</f>
        <v/>
      </c>
      <c r="R2432" s="26" t="inlineStr">
        <is>
          <t>FALSO</t>
        </is>
      </c>
      <c r="S2432" s="26" t="inlineStr">
        <is>
          <t>FALSO</t>
        </is>
      </c>
      <c r="T2432" s="211" t="n"/>
      <c r="U2432" s="211" t="n"/>
      <c r="V2432" s="290" t="inlineStr">
        <is>
          <t>Plot válido</t>
        </is>
      </c>
    </row>
    <row r="2433" ht="15.75" customHeight="1" s="412">
      <c r="A2433" s="199" t="n">
        <v>5692</v>
      </c>
      <c r="B2433" s="200" t="n">
        <v>136</v>
      </c>
      <c r="C2433" s="252" t="n">
        <v>387</v>
      </c>
      <c r="D2433" s="252" t="n">
        <v>21</v>
      </c>
      <c r="E2433" s="139" t="n">
        <v>43657</v>
      </c>
      <c r="F2433" s="252" t="n">
        <v>5219</v>
      </c>
      <c r="G2433" s="252" t="n">
        <v>8801</v>
      </c>
      <c r="H2433" s="253" t="n">
        <v>8107</v>
      </c>
      <c r="I2433" s="252" t="n"/>
      <c r="J2433" s="47">
        <f>+(((G2433-F2433)-(H2433-F2433))/(H2433-F2433))*100</f>
        <v/>
      </c>
      <c r="K2433" s="270" t="n"/>
      <c r="L2433" s="251" t="n"/>
      <c r="M2433" s="251" t="n"/>
      <c r="N2433" s="295" t="n"/>
      <c r="O2433" s="295" t="n"/>
      <c r="P2433" s="207">
        <f>+(((H2433-F2433)/1000)*1000)/10</f>
        <v/>
      </c>
      <c r="Q2433" s="207" t="n"/>
      <c r="R2433" s="26" t="inlineStr">
        <is>
          <t>FALSO</t>
        </is>
      </c>
      <c r="S2433" s="26" t="inlineStr">
        <is>
          <t>FALSO</t>
        </is>
      </c>
      <c r="T2433" s="211" t="n"/>
      <c r="U2433" s="211" t="n"/>
      <c r="V2433" s="290" t="inlineStr">
        <is>
          <t>Plot válido</t>
        </is>
      </c>
    </row>
    <row r="2434" ht="15.75" customHeight="1" s="412">
      <c r="A2434" s="199" t="n">
        <v>6231</v>
      </c>
      <c r="B2434" s="200" t="n">
        <v>239</v>
      </c>
      <c r="C2434" s="252" t="n">
        <v>387</v>
      </c>
      <c r="D2434" s="252" t="n">
        <v>22</v>
      </c>
      <c r="E2434" s="139" t="n">
        <v>43685</v>
      </c>
      <c r="F2434" s="252" t="n">
        <v>5249</v>
      </c>
      <c r="G2434" s="252" t="n">
        <v>8643</v>
      </c>
      <c r="H2434" s="253" t="n">
        <v>8096</v>
      </c>
      <c r="I2434" s="252" t="n">
        <v>7</v>
      </c>
      <c r="J2434" s="47">
        <f>+(((G2434-F2434)-(H2434-F2434))/(H2434-F2434))*100</f>
        <v/>
      </c>
      <c r="K2434" s="270" t="n"/>
      <c r="L2434" s="250">
        <f>AVERAGE(J2434:J2435)</f>
        <v/>
      </c>
      <c r="M2434" s="250">
        <f>_xlfn.STDEV.S(J2434,J2435)</f>
        <v/>
      </c>
      <c r="N2434" s="295" t="n"/>
      <c r="O2434" s="295" t="n"/>
      <c r="P2434" s="207">
        <f>+(((H2434-F2434)/1000)*1000)/10</f>
        <v/>
      </c>
      <c r="Q2434" s="207">
        <f>AVERAGE(P2434:P2435)</f>
        <v/>
      </c>
      <c r="R2434" s="26" t="inlineStr">
        <is>
          <t>FALSO</t>
        </is>
      </c>
      <c r="S2434" s="26" t="inlineStr">
        <is>
          <t>FALSO</t>
        </is>
      </c>
      <c r="T2434" s="211" t="n"/>
      <c r="U2434" s="211" t="n"/>
      <c r="V2434" s="290" t="inlineStr">
        <is>
          <t>Plot válido</t>
        </is>
      </c>
    </row>
    <row r="2435" ht="15.75" customHeight="1" s="412">
      <c r="A2435" s="199" t="n">
        <v>6232</v>
      </c>
      <c r="B2435" s="200" t="n">
        <v>239</v>
      </c>
      <c r="C2435" s="252" t="n">
        <v>387</v>
      </c>
      <c r="D2435" s="252" t="n">
        <v>22</v>
      </c>
      <c r="E2435" s="139" t="n">
        <v>43685</v>
      </c>
      <c r="F2435" s="252" t="n">
        <v>5249</v>
      </c>
      <c r="G2435" s="252" t="n">
        <v>8661</v>
      </c>
      <c r="H2435" s="253" t="n">
        <v>8130</v>
      </c>
      <c r="I2435" s="252" t="n"/>
      <c r="J2435" s="47">
        <f>+(((G2435-F2435)-(H2435-F2435))/(H2435-F2435))*100</f>
        <v/>
      </c>
      <c r="K2435" s="270" t="n"/>
      <c r="L2435" s="251" t="n"/>
      <c r="M2435" s="251" t="n"/>
      <c r="N2435" s="295" t="n"/>
      <c r="O2435" s="295" t="n"/>
      <c r="P2435" s="207">
        <f>+(((H2435-F2435)/1000)*1000)/10</f>
        <v/>
      </c>
      <c r="Q2435" s="207" t="n"/>
      <c r="R2435" s="26" t="inlineStr">
        <is>
          <t>FALSO</t>
        </is>
      </c>
      <c r="S2435" s="26" t="inlineStr">
        <is>
          <t>FALSO</t>
        </is>
      </c>
      <c r="T2435" s="211" t="n"/>
      <c r="U2435" s="211" t="n"/>
      <c r="V2435" s="290" t="inlineStr">
        <is>
          <t>Plot válido</t>
        </is>
      </c>
    </row>
    <row r="2436" ht="15.75" customHeight="1" s="412">
      <c r="A2436" s="199" t="n">
        <v>3863</v>
      </c>
      <c r="B2436" s="200" t="n">
        <v>285</v>
      </c>
      <c r="C2436" s="246" t="n">
        <v>388</v>
      </c>
      <c r="D2436" s="246" t="n">
        <v>14</v>
      </c>
      <c r="E2436" s="46" t="n">
        <v>43591</v>
      </c>
      <c r="F2436" s="246" t="n">
        <v>5249</v>
      </c>
      <c r="G2436" s="247" t="n">
        <v>8466</v>
      </c>
      <c r="H2436" s="248" t="n">
        <v>7314</v>
      </c>
      <c r="I2436" s="246" t="n">
        <v>2</v>
      </c>
      <c r="J2436" s="47">
        <f>+(((G2436-F2436)-(H2436-F2436))/(H2436-F2436))*100</f>
        <v/>
      </c>
      <c r="K2436" s="270" t="n">
        <v>0.25</v>
      </c>
      <c r="L2436" s="250">
        <f>AVERAGE(J2436:J2437)</f>
        <v/>
      </c>
      <c r="M2436" s="250">
        <f>_xlfn.STDEV.S(J2436,J2437)</f>
        <v/>
      </c>
      <c r="N2436" s="295" t="n">
        <v>2</v>
      </c>
      <c r="O2436" s="295" t="n"/>
      <c r="P2436" s="207">
        <f>+(((H2436-F2436)/1000)*1000)/10</f>
        <v/>
      </c>
      <c r="Q2436" s="207">
        <f>AVERAGE(P2436:P2437)</f>
        <v/>
      </c>
      <c r="R2436" s="26" t="inlineStr">
        <is>
          <t>FALSO</t>
        </is>
      </c>
      <c r="S2436" s="26" t="inlineStr">
        <is>
          <t>FALSO</t>
        </is>
      </c>
      <c r="T2436" s="211" t="n"/>
      <c r="U2436" s="211" t="n"/>
      <c r="V2436" s="290" t="inlineStr">
        <is>
          <t>Plot válido</t>
        </is>
      </c>
    </row>
    <row r="2437" ht="15.75" customHeight="1" s="412">
      <c r="A2437" s="199" t="n">
        <v>3864</v>
      </c>
      <c r="B2437" s="200" t="n">
        <v>286</v>
      </c>
      <c r="C2437" s="246" t="n">
        <v>388</v>
      </c>
      <c r="D2437" s="246" t="n">
        <v>14</v>
      </c>
      <c r="E2437" s="46" t="n">
        <v>43591</v>
      </c>
      <c r="F2437" s="246" t="n">
        <v>5236</v>
      </c>
      <c r="G2437" s="247" t="n">
        <v>8384</v>
      </c>
      <c r="H2437" s="248" t="n">
        <v>7234</v>
      </c>
      <c r="I2437" s="246" t="n"/>
      <c r="J2437" s="47">
        <f>+(((G2437-F2437)-(H2437-F2437))/(H2437-F2437))*100</f>
        <v/>
      </c>
      <c r="K2437" s="270" t="n"/>
      <c r="L2437" s="251" t="n"/>
      <c r="M2437" s="251" t="n"/>
      <c r="N2437" s="295" t="n"/>
      <c r="O2437" s="295" t="n"/>
      <c r="P2437" s="207">
        <f>+(((H2437-F2437)/1000)*1000)/10</f>
        <v/>
      </c>
      <c r="Q2437" s="207" t="n"/>
      <c r="R2437" s="26" t="inlineStr">
        <is>
          <t>FALSO</t>
        </is>
      </c>
      <c r="S2437" s="26" t="inlineStr">
        <is>
          <t>FALSO</t>
        </is>
      </c>
      <c r="T2437" s="211" t="n"/>
      <c r="U2437" s="211" t="n"/>
      <c r="V2437" s="290" t="inlineStr">
        <is>
          <t>Plot válido</t>
        </is>
      </c>
    </row>
    <row r="2438" ht="15.75" customHeight="1" s="412">
      <c r="A2438" s="199" t="n">
        <v>4519</v>
      </c>
      <c r="B2438" s="200" t="n">
        <v>225</v>
      </c>
      <c r="C2438" s="246" t="n">
        <v>388</v>
      </c>
      <c r="D2438" s="246" t="n">
        <v>16</v>
      </c>
      <c r="E2438" s="46" t="n">
        <v>43607</v>
      </c>
      <c r="F2438" s="246" t="n">
        <v>5260</v>
      </c>
      <c r="G2438" s="246" t="n">
        <v>7312</v>
      </c>
      <c r="H2438" s="248" t="n">
        <v>6794</v>
      </c>
      <c r="I2438" s="246" t="n">
        <v>2</v>
      </c>
      <c r="J2438" s="47">
        <f>+(((G2438-F2438)-(H2438-F2438))/(H2438-F2438))*100</f>
        <v/>
      </c>
      <c r="K2438" s="270" t="inlineStr">
        <is>
          <t>MF</t>
        </is>
      </c>
      <c r="L2438" s="250">
        <f>AVERAGE(J2438:J2439)</f>
        <v/>
      </c>
      <c r="M2438" s="250">
        <f>_xlfn.STDEV.S(J2438,J2439)</f>
        <v/>
      </c>
      <c r="N2438" s="295" t="n"/>
      <c r="O2438" s="295" t="n"/>
      <c r="P2438" s="207">
        <f>+(((H2438-F2438)/1000)*1000)/10</f>
        <v/>
      </c>
      <c r="Q2438" s="207">
        <f>AVERAGE(P2438:P2439)</f>
        <v/>
      </c>
      <c r="R2438" s="26" t="inlineStr">
        <is>
          <t>VERDADERO</t>
        </is>
      </c>
      <c r="S2438" s="26" t="inlineStr">
        <is>
          <t>FALSO</t>
        </is>
      </c>
      <c r="T2438" s="211" t="n"/>
      <c r="U2438" s="211" t="n"/>
      <c r="V2438" s="290" t="inlineStr">
        <is>
          <t>Plot válido</t>
        </is>
      </c>
    </row>
    <row r="2439" ht="15.75" customHeight="1" s="412">
      <c r="A2439" s="199" t="n">
        <v>4520</v>
      </c>
      <c r="B2439" s="200" t="n">
        <v>226</v>
      </c>
      <c r="C2439" s="246" t="n">
        <v>388</v>
      </c>
      <c r="D2439" s="246" t="n">
        <v>16</v>
      </c>
      <c r="E2439" s="46" t="n">
        <v>43607</v>
      </c>
      <c r="F2439" s="246" t="n">
        <v>5197</v>
      </c>
      <c r="G2439" s="246" t="n">
        <v>7194</v>
      </c>
      <c r="H2439" s="248" t="n">
        <v>6665</v>
      </c>
      <c r="I2439" s="246" t="n"/>
      <c r="J2439" s="47">
        <f>+(((G2439-F2439)-(H2439-F2439))/(H2439-F2439))*100</f>
        <v/>
      </c>
      <c r="K2439" s="270" t="n"/>
      <c r="L2439" s="251" t="n"/>
      <c r="M2439" s="251" t="n"/>
      <c r="N2439" s="295" t="n"/>
      <c r="O2439" s="295" t="n"/>
      <c r="P2439" s="207">
        <f>+(((H2439-F2439)/1000)*1000)/10</f>
        <v/>
      </c>
      <c r="Q2439" s="207" t="n"/>
      <c r="R2439" s="26" t="inlineStr">
        <is>
          <t>FALSO</t>
        </is>
      </c>
      <c r="S2439" s="26" t="inlineStr">
        <is>
          <t>FALSO</t>
        </is>
      </c>
      <c r="T2439" s="211" t="n"/>
      <c r="U2439" s="211" t="n"/>
      <c r="V2439" s="290" t="inlineStr">
        <is>
          <t>Plot válido</t>
        </is>
      </c>
    </row>
    <row r="2440" ht="15.75" customHeight="1" s="412">
      <c r="A2440" s="199" t="n">
        <v>5165</v>
      </c>
      <c r="B2440" s="200" t="n">
        <v>225</v>
      </c>
      <c r="C2440" s="246" t="n">
        <v>388</v>
      </c>
      <c r="D2440" s="246" t="n">
        <v>18</v>
      </c>
      <c r="E2440" s="46" t="n">
        <v>43626</v>
      </c>
      <c r="F2440" s="246" t="n">
        <v>5260</v>
      </c>
      <c r="G2440" s="246" t="n">
        <v>7044</v>
      </c>
      <c r="H2440" s="248" t="n">
        <v>6680</v>
      </c>
      <c r="I2440" s="246" t="n">
        <v>7</v>
      </c>
      <c r="J2440" s="47">
        <f>+(((G2440-F2440)-(H2440-F2440))/(H2440-F2440))*100</f>
        <v/>
      </c>
      <c r="K2440" s="270" t="n"/>
      <c r="L2440" s="250">
        <f>AVERAGE(J2440:J2441)</f>
        <v/>
      </c>
      <c r="M2440" s="250">
        <f>_xlfn.STDEV.S(J2440,J2441)</f>
        <v/>
      </c>
      <c r="N2440" s="295" t="n"/>
      <c r="O2440" s="295" t="n"/>
      <c r="P2440" s="207">
        <f>+(((H2440-F2440)/1000)*1000)/10</f>
        <v/>
      </c>
      <c r="Q2440" s="207">
        <f>AVERAGE(P2440:P2441)</f>
        <v/>
      </c>
      <c r="R2440" s="26" t="inlineStr">
        <is>
          <t>FALSO</t>
        </is>
      </c>
      <c r="S2440" s="26" t="inlineStr">
        <is>
          <t>FALSO</t>
        </is>
      </c>
      <c r="T2440" s="211" t="n"/>
      <c r="U2440" s="211" t="n"/>
      <c r="V2440" s="290" t="inlineStr">
        <is>
          <t>Plot válido</t>
        </is>
      </c>
    </row>
    <row r="2441" ht="15.75" customHeight="1" s="412">
      <c r="A2441" s="199" t="n">
        <v>5166</v>
      </c>
      <c r="B2441" s="200" t="n">
        <v>226</v>
      </c>
      <c r="C2441" s="246" t="n">
        <v>388</v>
      </c>
      <c r="D2441" s="246" t="n">
        <v>18</v>
      </c>
      <c r="E2441" s="46" t="n">
        <v>43626</v>
      </c>
      <c r="F2441" s="246" t="n">
        <v>5197</v>
      </c>
      <c r="G2441" s="246" t="n">
        <v>7176</v>
      </c>
      <c r="H2441" s="248" t="n">
        <v>6765</v>
      </c>
      <c r="I2441" s="246" t="n"/>
      <c r="J2441" s="47">
        <f>+(((G2441-F2441)-(H2441-F2441))/(H2441-F2441))*100</f>
        <v/>
      </c>
      <c r="K2441" s="270" t="n"/>
      <c r="L2441" s="251" t="n"/>
      <c r="M2441" s="251" t="n"/>
      <c r="N2441" s="295" t="n"/>
      <c r="O2441" s="295" t="n"/>
      <c r="P2441" s="207">
        <f>+(((H2441-F2441)/1000)*1000)/10</f>
        <v/>
      </c>
      <c r="Q2441" s="207" t="n"/>
      <c r="R2441" s="26" t="inlineStr">
        <is>
          <t>FALSO</t>
        </is>
      </c>
      <c r="S2441" s="26" t="inlineStr">
        <is>
          <t>FALSO</t>
        </is>
      </c>
      <c r="T2441" s="211" t="n"/>
      <c r="U2441" s="211" t="n"/>
      <c r="V2441" s="290" t="inlineStr">
        <is>
          <t>Plot válido</t>
        </is>
      </c>
    </row>
    <row r="2442" ht="15.75" customHeight="1" s="412">
      <c r="A2442" s="199" t="n">
        <v>5693</v>
      </c>
      <c r="B2442" s="200" t="n">
        <v>137</v>
      </c>
      <c r="C2442" s="252" t="n">
        <v>388</v>
      </c>
      <c r="D2442" s="252" t="n">
        <v>21</v>
      </c>
      <c r="E2442" s="139" t="n">
        <v>43657</v>
      </c>
      <c r="F2442" s="252" t="n">
        <v>5220</v>
      </c>
      <c r="G2442" s="252" t="n">
        <v>7553</v>
      </c>
      <c r="H2442" s="253" t="n">
        <v>7001</v>
      </c>
      <c r="I2442" s="252" t="n">
        <v>7</v>
      </c>
      <c r="J2442" s="47">
        <f>+(((G2442-F2442)-(H2442-F2442))/(H2442-F2442))*100</f>
        <v/>
      </c>
      <c r="K2442" s="270" t="n"/>
      <c r="L2442" s="250">
        <f>AVERAGE(J2442:J2443)</f>
        <v/>
      </c>
      <c r="M2442" s="250">
        <f>_xlfn.STDEV.S(J2442,J2443)</f>
        <v/>
      </c>
      <c r="N2442" s="295" t="n"/>
      <c r="O2442" s="295" t="n"/>
      <c r="P2442" s="207">
        <f>+(((H2442-F2442)/1000)*1000)/10</f>
        <v/>
      </c>
      <c r="Q2442" s="207">
        <f>AVERAGE(P2442:P2443)</f>
        <v/>
      </c>
      <c r="R2442" s="26" t="inlineStr">
        <is>
          <t>FALSO</t>
        </is>
      </c>
      <c r="S2442" s="26" t="inlineStr">
        <is>
          <t>FALSO</t>
        </is>
      </c>
      <c r="T2442" s="211" t="n"/>
      <c r="U2442" s="211" t="n"/>
      <c r="V2442" s="290" t="inlineStr">
        <is>
          <t>Plot válido</t>
        </is>
      </c>
    </row>
    <row r="2443" ht="15.75" customHeight="1" s="412">
      <c r="A2443" s="199" t="n">
        <v>5694</v>
      </c>
      <c r="B2443" s="200" t="n">
        <v>138</v>
      </c>
      <c r="C2443" s="252" t="n">
        <v>388</v>
      </c>
      <c r="D2443" s="252" t="n">
        <v>21</v>
      </c>
      <c r="E2443" s="139" t="n">
        <v>43657</v>
      </c>
      <c r="F2443" s="252" t="n">
        <v>5222</v>
      </c>
      <c r="G2443" s="252" t="n">
        <v>7594</v>
      </c>
      <c r="H2443" s="253" t="n">
        <v>7033</v>
      </c>
      <c r="I2443" s="252" t="n"/>
      <c r="J2443" s="47">
        <f>+(((G2443-F2443)-(H2443-F2443))/(H2443-F2443))*100</f>
        <v/>
      </c>
      <c r="K2443" s="270" t="n"/>
      <c r="L2443" s="251" t="n"/>
      <c r="M2443" s="251" t="n"/>
      <c r="N2443" s="295" t="n"/>
      <c r="O2443" s="295" t="n"/>
      <c r="P2443" s="207">
        <f>+(((H2443-F2443)/1000)*1000)/10</f>
        <v/>
      </c>
      <c r="Q2443" s="207" t="n"/>
      <c r="R2443" s="26" t="inlineStr">
        <is>
          <t>FALSO</t>
        </is>
      </c>
      <c r="S2443" s="26" t="inlineStr">
        <is>
          <t>FALSO</t>
        </is>
      </c>
      <c r="T2443" s="211" t="n"/>
      <c r="U2443" s="211" t="n"/>
      <c r="V2443" s="290" t="inlineStr">
        <is>
          <t>Plot válido</t>
        </is>
      </c>
    </row>
    <row r="2444" ht="15.75" customHeight="1" s="412">
      <c r="A2444" s="199" t="n">
        <v>6233</v>
      </c>
      <c r="B2444" s="200" t="n">
        <v>240</v>
      </c>
      <c r="C2444" s="252" t="n">
        <v>388</v>
      </c>
      <c r="D2444" s="252" t="n">
        <v>22</v>
      </c>
      <c r="E2444" s="139" t="n">
        <v>43685</v>
      </c>
      <c r="F2444" s="252" t="n">
        <v>5262</v>
      </c>
      <c r="G2444" s="252" t="n">
        <v>7556</v>
      </c>
      <c r="H2444" s="253" t="n">
        <v>7173</v>
      </c>
      <c r="I2444" s="252" t="n">
        <v>7</v>
      </c>
      <c r="J2444" s="47">
        <f>+(((G2444-F2444)-(H2444-F2444))/(H2444-F2444))*100</f>
        <v/>
      </c>
      <c r="K2444" s="270" t="n"/>
      <c r="L2444" s="250">
        <f>AVERAGE(J2444:J2445)</f>
        <v/>
      </c>
      <c r="M2444" s="250">
        <f>_xlfn.STDEV.S(J2444,J2445)</f>
        <v/>
      </c>
      <c r="N2444" s="295" t="n"/>
      <c r="O2444" s="295" t="n"/>
      <c r="P2444" s="207">
        <f>+(((H2444-F2444)/1000)*1000)/10</f>
        <v/>
      </c>
      <c r="Q2444" s="207">
        <f>AVERAGE(P2444:P2445)</f>
        <v/>
      </c>
      <c r="R2444" s="26" t="inlineStr">
        <is>
          <t>FALSO</t>
        </is>
      </c>
      <c r="S2444" s="26" t="inlineStr">
        <is>
          <t>FALSO</t>
        </is>
      </c>
      <c r="T2444" s="211" t="n"/>
      <c r="U2444" s="211" t="n"/>
      <c r="V2444" s="290" t="inlineStr">
        <is>
          <t>Plot válido</t>
        </is>
      </c>
    </row>
    <row r="2445" ht="15.75" customHeight="1" s="412">
      <c r="A2445" s="199" t="n">
        <v>6234</v>
      </c>
      <c r="B2445" s="200" t="n">
        <v>240</v>
      </c>
      <c r="C2445" s="252" t="n">
        <v>388</v>
      </c>
      <c r="D2445" s="252" t="n">
        <v>22</v>
      </c>
      <c r="E2445" s="139" t="n">
        <v>43685</v>
      </c>
      <c r="F2445" s="252" t="n">
        <v>5262</v>
      </c>
      <c r="G2445" s="252" t="n">
        <v>7643</v>
      </c>
      <c r="H2445" s="253" t="n">
        <v>7262</v>
      </c>
      <c r="I2445" s="252" t="n"/>
      <c r="J2445" s="47">
        <f>+(((G2445-F2445)-(H2445-F2445))/(H2445-F2445))*100</f>
        <v/>
      </c>
      <c r="K2445" s="270" t="n"/>
      <c r="L2445" s="251" t="n"/>
      <c r="M2445" s="251" t="n"/>
      <c r="N2445" s="295" t="n"/>
      <c r="O2445" s="295" t="n"/>
      <c r="P2445" s="207">
        <f>+(((H2445-F2445)/1000)*1000)/10</f>
        <v/>
      </c>
      <c r="Q2445" s="207" t="n"/>
      <c r="R2445" s="26" t="inlineStr">
        <is>
          <t>FALSO</t>
        </is>
      </c>
      <c r="S2445" s="26" t="inlineStr">
        <is>
          <t>FALSO</t>
        </is>
      </c>
      <c r="T2445" s="211" t="n"/>
      <c r="U2445" s="211" t="n"/>
      <c r="V2445" s="290" t="inlineStr">
        <is>
          <t>Plot válido</t>
        </is>
      </c>
    </row>
    <row r="2446" ht="15.75" customHeight="1" s="412">
      <c r="A2446" s="199" t="n">
        <v>3865</v>
      </c>
      <c r="B2446" s="200" t="n">
        <v>287</v>
      </c>
      <c r="C2446" s="223" t="n">
        <v>389</v>
      </c>
      <c r="D2446" s="223" t="n">
        <v>14</v>
      </c>
      <c r="E2446" s="73" t="n">
        <v>43591</v>
      </c>
      <c r="F2446" s="223" t="n">
        <v>5246</v>
      </c>
      <c r="G2446" s="224" t="n">
        <v>8393</v>
      </c>
      <c r="H2446" s="225" t="n">
        <v>7264</v>
      </c>
      <c r="I2446" s="223" t="n">
        <v>2</v>
      </c>
      <c r="J2446" s="74">
        <f>+(((G2446-F2446)-(H2446-F2446))/(H2446-F2446))*100</f>
        <v/>
      </c>
      <c r="K2446" s="226" t="inlineStr">
        <is>
          <t>1/2</t>
        </is>
      </c>
      <c r="L2446" s="227">
        <f>AVERAGE(J2446:J2447)</f>
        <v/>
      </c>
      <c r="M2446" s="227">
        <f>_xlfn.STDEV.S(J2446,J2447)</f>
        <v/>
      </c>
      <c r="N2446" s="295" t="n">
        <v>3</v>
      </c>
      <c r="O2446" s="295" t="n"/>
      <c r="P2446" s="207">
        <f>+(((H2446-F2446)/1000)*1000)/10</f>
        <v/>
      </c>
      <c r="Q2446" s="207">
        <f>AVERAGE(P2446:P2447)</f>
        <v/>
      </c>
      <c r="R2446" s="26" t="inlineStr">
        <is>
          <t>FALSO</t>
        </is>
      </c>
      <c r="S2446" s="26" t="inlineStr">
        <is>
          <t>FALSO</t>
        </is>
      </c>
      <c r="T2446" s="211" t="n"/>
      <c r="U2446" s="211" t="n"/>
      <c r="V2446" s="290" t="inlineStr">
        <is>
          <t>Plot válido</t>
        </is>
      </c>
    </row>
    <row r="2447" ht="15.75" customHeight="1" s="412">
      <c r="A2447" s="199" t="n">
        <v>3866</v>
      </c>
      <c r="B2447" s="200" t="n">
        <v>288</v>
      </c>
      <c r="C2447" s="223" t="n">
        <v>389</v>
      </c>
      <c r="D2447" s="223" t="n">
        <v>14</v>
      </c>
      <c r="E2447" s="73" t="n">
        <v>43591</v>
      </c>
      <c r="F2447" s="223" t="n">
        <v>5225</v>
      </c>
      <c r="G2447" s="224" t="n">
        <v>8372</v>
      </c>
      <c r="H2447" s="225" t="n">
        <v>7245</v>
      </c>
      <c r="I2447" s="223" t="n"/>
      <c r="J2447" s="74">
        <f>+(((G2447-F2447)-(H2447-F2447))/(H2447-F2447))*100</f>
        <v/>
      </c>
      <c r="K2447" s="226" t="n"/>
      <c r="L2447" s="228" t="n"/>
      <c r="M2447" s="228" t="n"/>
      <c r="N2447" s="295" t="n"/>
      <c r="O2447" s="295" t="n"/>
      <c r="P2447" s="207">
        <f>+(((H2447-F2447)/1000)*1000)/10</f>
        <v/>
      </c>
      <c r="Q2447" s="207" t="n"/>
      <c r="R2447" s="26" t="inlineStr">
        <is>
          <t>FALSO</t>
        </is>
      </c>
      <c r="S2447" s="26" t="inlineStr">
        <is>
          <t>FALSO</t>
        </is>
      </c>
      <c r="T2447" s="211" t="n"/>
      <c r="U2447" s="211" t="n"/>
      <c r="V2447" s="290" t="inlineStr">
        <is>
          <t>Plot válido</t>
        </is>
      </c>
    </row>
    <row r="2448" ht="15.75" customHeight="1" s="412">
      <c r="A2448" s="199" t="n">
        <v>4521</v>
      </c>
      <c r="B2448" s="200" t="n">
        <v>227</v>
      </c>
      <c r="C2448" s="223" t="n">
        <v>389</v>
      </c>
      <c r="D2448" s="223" t="n">
        <v>16</v>
      </c>
      <c r="E2448" s="73" t="n">
        <v>43607</v>
      </c>
      <c r="F2448" s="223" t="n">
        <v>5247</v>
      </c>
      <c r="G2448" s="223" t="n">
        <v>8243</v>
      </c>
      <c r="H2448" s="225" t="n">
        <v>7491</v>
      </c>
      <c r="I2448" s="223" t="n">
        <v>2</v>
      </c>
      <c r="J2448" s="74">
        <f>+(((G2448-F2448)-(H2448-F2448))/(H2448-F2448))*100</f>
        <v/>
      </c>
      <c r="K2448" s="226" t="inlineStr">
        <is>
          <t>MF</t>
        </is>
      </c>
      <c r="L2448" s="227">
        <f>AVERAGE(J2448:J2449)</f>
        <v/>
      </c>
      <c r="M2448" s="227">
        <f>_xlfn.STDEV.S(J2448,J2449)</f>
        <v/>
      </c>
      <c r="N2448" s="295" t="n"/>
      <c r="O2448" s="295" t="n"/>
      <c r="P2448" s="207">
        <f>+(((H2448-F2448)/1000)*1000)/10</f>
        <v/>
      </c>
      <c r="Q2448" s="207">
        <f>AVERAGE(P2448:P2449)</f>
        <v/>
      </c>
      <c r="R2448" s="26" t="inlineStr">
        <is>
          <t>VERDADERO</t>
        </is>
      </c>
      <c r="S2448" s="26" t="inlineStr">
        <is>
          <t>FALSO</t>
        </is>
      </c>
      <c r="T2448" s="211" t="n"/>
      <c r="U2448" s="211" t="n"/>
      <c r="V2448" s="290" t="inlineStr">
        <is>
          <t>Plot válido</t>
        </is>
      </c>
    </row>
    <row r="2449" ht="15.75" customHeight="1" s="412">
      <c r="A2449" s="199" t="n">
        <v>4522</v>
      </c>
      <c r="B2449" s="200" t="n">
        <v>228</v>
      </c>
      <c r="C2449" s="223" t="n">
        <v>389</v>
      </c>
      <c r="D2449" s="223" t="n">
        <v>16</v>
      </c>
      <c r="E2449" s="73" t="n">
        <v>43607</v>
      </c>
      <c r="F2449" s="223" t="n">
        <v>5238</v>
      </c>
      <c r="G2449" s="223" t="n">
        <v>8154</v>
      </c>
      <c r="H2449" s="225" t="n">
        <v>7420</v>
      </c>
      <c r="I2449" s="223" t="n"/>
      <c r="J2449" s="74">
        <f>+(((G2449-F2449)-(H2449-F2449))/(H2449-F2449))*100</f>
        <v/>
      </c>
      <c r="K2449" s="226" t="n"/>
      <c r="L2449" s="228" t="n"/>
      <c r="M2449" s="228" t="n"/>
      <c r="N2449" s="295" t="n"/>
      <c r="O2449" s="295" t="n"/>
      <c r="P2449" s="207">
        <f>+(((H2449-F2449)/1000)*1000)/10</f>
        <v/>
      </c>
      <c r="Q2449" s="207" t="n"/>
      <c r="R2449" s="26" t="inlineStr">
        <is>
          <t>FALSO</t>
        </is>
      </c>
      <c r="S2449" s="26" t="inlineStr">
        <is>
          <t>FALSO</t>
        </is>
      </c>
      <c r="T2449" s="211" t="n"/>
      <c r="U2449" s="211" t="n"/>
      <c r="V2449" s="290" t="inlineStr">
        <is>
          <t>Plot válido</t>
        </is>
      </c>
    </row>
    <row r="2450" ht="15.75" customHeight="1" s="412">
      <c r="A2450" s="199" t="n">
        <v>5167</v>
      </c>
      <c r="B2450" s="200" t="n">
        <v>227</v>
      </c>
      <c r="C2450" s="223" t="n">
        <v>389</v>
      </c>
      <c r="D2450" s="223" t="n">
        <v>18</v>
      </c>
      <c r="E2450" s="73" t="n">
        <v>43626</v>
      </c>
      <c r="F2450" s="223" t="n">
        <v>5247</v>
      </c>
      <c r="G2450" s="223" t="n">
        <v>7440</v>
      </c>
      <c r="H2450" s="225" t="n">
        <v>6938</v>
      </c>
      <c r="I2450" s="223" t="n">
        <v>10</v>
      </c>
      <c r="J2450" s="74">
        <f>+(((G2450-F2450)-(H2450-F2450))/(H2450-F2450))*100</f>
        <v/>
      </c>
      <c r="K2450" s="226" t="n"/>
      <c r="L2450" s="227">
        <f>AVERAGE(J2450:J2451)</f>
        <v/>
      </c>
      <c r="M2450" s="227">
        <f>_xlfn.STDEV.S(J2450,J2451)</f>
        <v/>
      </c>
      <c r="N2450" s="295" t="n"/>
      <c r="O2450" s="295" t="n"/>
      <c r="P2450" s="207">
        <f>+(((H2450-F2450)/1000)*1000)/10</f>
        <v/>
      </c>
      <c r="Q2450" s="207">
        <f>AVERAGE(P2450:P2451)</f>
        <v/>
      </c>
      <c r="R2450" s="26" t="inlineStr">
        <is>
          <t>FALSO</t>
        </is>
      </c>
      <c r="S2450" s="26" t="inlineStr">
        <is>
          <t>FALSO</t>
        </is>
      </c>
      <c r="T2450" s="211" t="n"/>
      <c r="U2450" s="211" t="n"/>
      <c r="V2450" s="290" t="inlineStr">
        <is>
          <t>Plot válido</t>
        </is>
      </c>
    </row>
    <row r="2451" ht="15.75" customHeight="1" s="412">
      <c r="A2451" s="199" t="n">
        <v>5168</v>
      </c>
      <c r="B2451" s="200" t="n">
        <v>228</v>
      </c>
      <c r="C2451" s="223" t="n">
        <v>389</v>
      </c>
      <c r="D2451" s="223" t="n">
        <v>18</v>
      </c>
      <c r="E2451" s="73" t="n">
        <v>43626</v>
      </c>
      <c r="F2451" s="223" t="n">
        <v>5238</v>
      </c>
      <c r="G2451" s="223" t="n">
        <v>7476</v>
      </c>
      <c r="H2451" s="225" t="n">
        <v>6973</v>
      </c>
      <c r="I2451" s="223" t="n"/>
      <c r="J2451" s="74">
        <f>+(((G2451-F2451)-(H2451-F2451))/(H2451-F2451))*100</f>
        <v/>
      </c>
      <c r="K2451" s="226" t="n"/>
      <c r="L2451" s="228" t="n"/>
      <c r="M2451" s="228" t="n"/>
      <c r="N2451" s="295" t="n"/>
      <c r="O2451" s="295" t="n"/>
      <c r="P2451" s="207">
        <f>+(((H2451-F2451)/1000)*1000)/10</f>
        <v/>
      </c>
      <c r="Q2451" s="207" t="n"/>
      <c r="R2451" s="26" t="inlineStr">
        <is>
          <t>FALSO</t>
        </is>
      </c>
      <c r="S2451" s="26" t="inlineStr">
        <is>
          <t>FALSO</t>
        </is>
      </c>
      <c r="T2451" s="211" t="n"/>
      <c r="U2451" s="211" t="n"/>
      <c r="V2451" s="290" t="inlineStr">
        <is>
          <t>Plot válido</t>
        </is>
      </c>
    </row>
    <row r="2452" ht="15.75" customHeight="1" s="412">
      <c r="A2452" s="199" t="n">
        <v>6235</v>
      </c>
      <c r="B2452" s="200" t="n">
        <v>241</v>
      </c>
      <c r="C2452" s="252" t="n">
        <v>389</v>
      </c>
      <c r="D2452" s="252" t="n">
        <v>22</v>
      </c>
      <c r="E2452" s="139" t="n">
        <v>43685</v>
      </c>
      <c r="F2452" s="252" t="n">
        <v>5180</v>
      </c>
      <c r="G2452" s="252" t="n">
        <v>7770</v>
      </c>
      <c r="H2452" s="253" t="n">
        <v>7354</v>
      </c>
      <c r="I2452" s="252" t="n">
        <v>10</v>
      </c>
      <c r="J2452" s="47">
        <f>+(((G2452-F2452)-(H2452-F2452))/(H2452-F2452))*100</f>
        <v/>
      </c>
      <c r="K2452" s="270" t="n"/>
      <c r="L2452" s="250">
        <f>AVERAGE(J2452:J2453)</f>
        <v/>
      </c>
      <c r="M2452" s="250">
        <f>_xlfn.STDEV.S(J2452,J2453)</f>
        <v/>
      </c>
      <c r="N2452" s="295" t="n"/>
      <c r="O2452" s="295" t="n"/>
      <c r="P2452" s="207">
        <f>+(((H2452-F2452)/1000)*1000)/10</f>
        <v/>
      </c>
      <c r="Q2452" s="207">
        <f>AVERAGE(P2452:P2453)</f>
        <v/>
      </c>
      <c r="R2452" s="26" t="inlineStr">
        <is>
          <t>FALSO</t>
        </is>
      </c>
      <c r="S2452" s="26" t="inlineStr">
        <is>
          <t>FALSO</t>
        </is>
      </c>
      <c r="T2452" s="211" t="n"/>
      <c r="U2452" s="211" t="n"/>
      <c r="V2452" s="290" t="inlineStr">
        <is>
          <t>Plot válido</t>
        </is>
      </c>
    </row>
    <row r="2453" ht="15.75" customHeight="1" s="412">
      <c r="A2453" s="199" t="n">
        <v>6236</v>
      </c>
      <c r="B2453" s="200" t="n">
        <v>241</v>
      </c>
      <c r="C2453" s="252" t="n">
        <v>389</v>
      </c>
      <c r="D2453" s="252" t="n">
        <v>22</v>
      </c>
      <c r="E2453" s="139" t="n">
        <v>43685</v>
      </c>
      <c r="F2453" s="252" t="n">
        <v>5180</v>
      </c>
      <c r="G2453" s="252" t="n">
        <v>7783</v>
      </c>
      <c r="H2453" s="253" t="n">
        <v>7379</v>
      </c>
      <c r="I2453" s="252" t="n"/>
      <c r="J2453" s="47">
        <f>+(((G2453-F2453)-(H2453-F2453))/(H2453-F2453))*100</f>
        <v/>
      </c>
      <c r="K2453" s="270" t="n"/>
      <c r="L2453" s="251" t="n"/>
      <c r="M2453" s="251" t="n"/>
      <c r="N2453" s="295" t="n"/>
      <c r="O2453" s="295" t="n"/>
      <c r="P2453" s="207">
        <f>+(((H2453-F2453)/1000)*1000)/10</f>
        <v/>
      </c>
      <c r="Q2453" s="207" t="n"/>
      <c r="R2453" s="26" t="inlineStr">
        <is>
          <t>FALSO</t>
        </is>
      </c>
      <c r="S2453" s="26" t="inlineStr">
        <is>
          <t>FALSO</t>
        </is>
      </c>
      <c r="T2453" s="211" t="n"/>
      <c r="U2453" s="211" t="n"/>
      <c r="V2453" s="290" t="inlineStr">
        <is>
          <t>Plot válido</t>
        </is>
      </c>
    </row>
    <row r="2454" ht="15.75" customHeight="1" s="412">
      <c r="A2454" s="199" t="n">
        <v>3519</v>
      </c>
      <c r="B2454" s="200" t="n">
        <v>275</v>
      </c>
      <c r="C2454" s="255" t="n">
        <v>390</v>
      </c>
      <c r="D2454" s="255" t="n">
        <v>13</v>
      </c>
      <c r="E2454" s="58" t="n">
        <v>43587</v>
      </c>
      <c r="F2454" s="255" t="n">
        <v>5274</v>
      </c>
      <c r="G2454" s="255" t="n">
        <v>8792</v>
      </c>
      <c r="H2454" s="256" t="n">
        <v>7572</v>
      </c>
      <c r="I2454" s="255" t="n">
        <v>1</v>
      </c>
      <c r="J2454" s="59">
        <f>+(((G2454-F2454)-(H2454-F2454))/(H2454-F2454))*100</f>
        <v/>
      </c>
      <c r="K2454" s="271" t="inlineStr">
        <is>
          <t>1/2</t>
        </is>
      </c>
      <c r="L2454" s="258">
        <f>AVERAGE(J2454:J2455)</f>
        <v/>
      </c>
      <c r="M2454" s="258">
        <f>_xlfn.STDEV.S(J2454,J2455)</f>
        <v/>
      </c>
      <c r="N2454" s="295" t="n">
        <v>1</v>
      </c>
      <c r="O2454" s="295" t="n"/>
      <c r="P2454" s="207">
        <f>+(((H2454-F2454)/1000)*1000)/10</f>
        <v/>
      </c>
      <c r="Q2454" s="207">
        <f>AVERAGE(P2454:P2455)</f>
        <v/>
      </c>
      <c r="R2454" s="26" t="inlineStr">
        <is>
          <t>FALSO</t>
        </is>
      </c>
      <c r="S2454" s="26" t="inlineStr">
        <is>
          <t>FALSO</t>
        </is>
      </c>
      <c r="T2454" s="211" t="n"/>
      <c r="U2454" s="211" t="n"/>
      <c r="V2454" s="290" t="inlineStr">
        <is>
          <t>Plot válido</t>
        </is>
      </c>
    </row>
    <row r="2455" ht="15.75" customHeight="1" s="412">
      <c r="A2455" s="199" t="n">
        <v>3520</v>
      </c>
      <c r="B2455" s="200" t="n">
        <v>276</v>
      </c>
      <c r="C2455" s="255" t="n">
        <v>390</v>
      </c>
      <c r="D2455" s="255" t="n">
        <v>13</v>
      </c>
      <c r="E2455" s="58" t="n">
        <v>43587</v>
      </c>
      <c r="F2455" s="255" t="n">
        <v>5217</v>
      </c>
      <c r="G2455" s="255" t="n">
        <v>8640</v>
      </c>
      <c r="H2455" s="256" t="n">
        <v>7403</v>
      </c>
      <c r="I2455" s="255" t="n"/>
      <c r="J2455" s="59">
        <f>+(((G2455-F2455)-(H2455-F2455))/(H2455-F2455))*100</f>
        <v/>
      </c>
      <c r="K2455" s="271" t="n"/>
      <c r="L2455" s="259" t="n"/>
      <c r="M2455" s="259" t="n"/>
      <c r="N2455" s="295" t="n"/>
      <c r="O2455" s="295" t="n"/>
      <c r="P2455" s="207">
        <f>+(((H2455-F2455)/1000)*1000)/10</f>
        <v/>
      </c>
      <c r="Q2455" s="207" t="n"/>
      <c r="R2455" s="26" t="inlineStr">
        <is>
          <t>FALSO</t>
        </is>
      </c>
      <c r="S2455" s="26" t="inlineStr">
        <is>
          <t>FALSO</t>
        </is>
      </c>
      <c r="T2455" s="211" t="n"/>
      <c r="U2455" s="211" t="n"/>
      <c r="V2455" s="290" t="inlineStr">
        <is>
          <t>Plot válido</t>
        </is>
      </c>
    </row>
    <row r="2456" ht="15.75" customHeight="1" s="412">
      <c r="A2456" s="199" t="n">
        <v>4237</v>
      </c>
      <c r="B2456" s="200" t="n">
        <v>267</v>
      </c>
      <c r="C2456" s="255" t="n">
        <v>390</v>
      </c>
      <c r="D2456" s="255" t="n">
        <v>15</v>
      </c>
      <c r="E2456" s="58" t="n">
        <v>43599</v>
      </c>
      <c r="F2456" s="255" t="n">
        <v>5263</v>
      </c>
      <c r="G2456" s="255" t="n">
        <v>9909</v>
      </c>
      <c r="H2456" s="256" t="n">
        <v>8581</v>
      </c>
      <c r="I2456" s="255" t="n"/>
      <c r="J2456" s="59">
        <f>+(((G2456-F2456)-(H2456-F2456))/(H2456-F2456))*100</f>
        <v/>
      </c>
      <c r="K2456" s="259" t="inlineStr">
        <is>
          <t>MF*</t>
        </is>
      </c>
      <c r="L2456" s="258">
        <f>AVERAGE(J2456:J2457)</f>
        <v/>
      </c>
      <c r="M2456" s="258">
        <f>_xlfn.STDEV.S(J2456,J2457)</f>
        <v/>
      </c>
      <c r="N2456" s="295" t="n"/>
      <c r="O2456" s="295" t="n"/>
      <c r="P2456" s="207">
        <f>+(((H2456-F2456)/1000)*1000)/10</f>
        <v/>
      </c>
      <c r="Q2456" s="207">
        <f>AVERAGE(P2456:P2457)</f>
        <v/>
      </c>
      <c r="R2456" s="26" t="inlineStr">
        <is>
          <t>VERDADERO</t>
        </is>
      </c>
      <c r="S2456" s="26" t="inlineStr">
        <is>
          <t>FALSO</t>
        </is>
      </c>
      <c r="T2456" s="211" t="n"/>
      <c r="U2456" s="211" t="n"/>
      <c r="V2456" s="290" t="inlineStr">
        <is>
          <t>Plot válido</t>
        </is>
      </c>
    </row>
    <row r="2457" ht="15.75" customHeight="1" s="412">
      <c r="A2457" s="199" t="n">
        <v>4238</v>
      </c>
      <c r="B2457" s="200" t="n">
        <v>268</v>
      </c>
      <c r="C2457" s="255" t="n">
        <v>390</v>
      </c>
      <c r="D2457" s="255" t="n">
        <v>15</v>
      </c>
      <c r="E2457" s="58" t="n">
        <v>43599</v>
      </c>
      <c r="F2457" s="255" t="n">
        <v>5219</v>
      </c>
      <c r="G2457" s="255" t="n">
        <v>9654</v>
      </c>
      <c r="H2457" s="256" t="n">
        <v>8421</v>
      </c>
      <c r="I2457" s="255" t="n"/>
      <c r="J2457" s="59">
        <f>+(((G2457-F2457)-(H2457-F2457))/(H2457-F2457))*100</f>
        <v/>
      </c>
      <c r="K2457" s="259" t="n"/>
      <c r="L2457" s="259" t="n"/>
      <c r="M2457" s="259" t="n"/>
      <c r="N2457" s="295" t="n"/>
      <c r="O2457" s="295" t="n"/>
      <c r="P2457" s="207">
        <f>+(((H2457-F2457)/1000)*1000)/10</f>
        <v/>
      </c>
      <c r="Q2457" s="207" t="n"/>
      <c r="R2457" s="26" t="inlineStr">
        <is>
          <t>FALSO</t>
        </is>
      </c>
      <c r="S2457" s="26" t="inlineStr">
        <is>
          <t>FALSO</t>
        </is>
      </c>
      <c r="T2457" s="211" t="n"/>
      <c r="U2457" s="211" t="n"/>
      <c r="V2457" s="290" t="inlineStr">
        <is>
          <t>Plot válido</t>
        </is>
      </c>
    </row>
    <row r="2458" ht="15.75" customHeight="1" s="412">
      <c r="A2458" s="199" t="n">
        <v>4883</v>
      </c>
      <c r="B2458" s="200" t="n">
        <v>267</v>
      </c>
      <c r="C2458" s="255" t="n">
        <v>390</v>
      </c>
      <c r="D2458" s="255" t="n">
        <v>17</v>
      </c>
      <c r="E2458" s="58" t="n">
        <v>43619</v>
      </c>
      <c r="F2458" s="255" t="n">
        <v>5263</v>
      </c>
      <c r="G2458" s="255" t="n">
        <v>8993</v>
      </c>
      <c r="H2458" s="256" t="n">
        <v>8156</v>
      </c>
      <c r="I2458" s="255" t="n"/>
      <c r="J2458" s="59">
        <f>+(((G2458-F2458)-(H2458-F2458))/(H2458-F2458))*100</f>
        <v/>
      </c>
      <c r="K2458" s="271" t="n"/>
      <c r="L2458" s="258">
        <f>AVERAGE(J2458:J2459)</f>
        <v/>
      </c>
      <c r="M2458" s="258">
        <f>_xlfn.STDEV.S(J2458,J2459)</f>
        <v/>
      </c>
      <c r="N2458" s="295" t="n"/>
      <c r="O2458" s="295" t="n"/>
      <c r="P2458" s="207">
        <f>+(((H2458-F2458)/1000)*1000)/10</f>
        <v/>
      </c>
      <c r="Q2458" s="207">
        <f>AVERAGE(P2458:P2459)</f>
        <v/>
      </c>
      <c r="R2458" s="26" t="inlineStr">
        <is>
          <t>FALSO</t>
        </is>
      </c>
      <c r="S2458" s="26" t="inlineStr">
        <is>
          <t>FALSO</t>
        </is>
      </c>
      <c r="T2458" s="211" t="n"/>
      <c r="U2458" s="211" t="n"/>
      <c r="V2458" s="290" t="inlineStr">
        <is>
          <t>Plot válido</t>
        </is>
      </c>
    </row>
    <row r="2459" ht="15.75" customHeight="1" s="412">
      <c r="A2459" s="199" t="n">
        <v>4884</v>
      </c>
      <c r="B2459" s="200" t="n">
        <v>268</v>
      </c>
      <c r="C2459" s="255" t="n">
        <v>390</v>
      </c>
      <c r="D2459" s="255" t="n">
        <v>17</v>
      </c>
      <c r="E2459" s="58" t="n">
        <v>43619</v>
      </c>
      <c r="F2459" s="255" t="n">
        <v>5219</v>
      </c>
      <c r="G2459" s="268" t="n">
        <v>8957</v>
      </c>
      <c r="H2459" s="267" t="n">
        <v>8164</v>
      </c>
      <c r="I2459" s="268" t="n"/>
      <c r="J2459" s="269">
        <f>+(((G2459-F2459)-(H2459-F2459))/(H2459-F2459))*100</f>
        <v/>
      </c>
      <c r="K2459" s="271" t="n"/>
      <c r="L2459" s="259" t="n"/>
      <c r="M2459" s="259" t="n"/>
      <c r="N2459" s="295" t="n"/>
      <c r="O2459" s="295" t="n"/>
      <c r="P2459" s="207">
        <f>+(((H2459-F2459)/1000)*1000)/10</f>
        <v/>
      </c>
      <c r="Q2459" s="207" t="n"/>
      <c r="R2459" s="26" t="inlineStr">
        <is>
          <t>FALSO</t>
        </is>
      </c>
      <c r="S2459" s="26" t="inlineStr">
        <is>
          <t>FALSO</t>
        </is>
      </c>
      <c r="T2459" s="211" t="n"/>
      <c r="U2459" s="211" t="n"/>
      <c r="V2459" s="290" t="inlineStr">
        <is>
          <t>Plot válido</t>
        </is>
      </c>
    </row>
    <row r="2460" ht="15.75" customHeight="1" s="412">
      <c r="A2460" s="199" t="n">
        <v>5461</v>
      </c>
      <c r="B2460" s="200" t="n">
        <v>199</v>
      </c>
      <c r="C2460" s="252" t="n">
        <v>390</v>
      </c>
      <c r="D2460" s="252" t="n">
        <v>19</v>
      </c>
      <c r="E2460" s="139" t="n">
        <v>43637</v>
      </c>
      <c r="F2460" s="252" t="n">
        <v>5262</v>
      </c>
      <c r="G2460" s="252" t="n">
        <v>8741</v>
      </c>
      <c r="H2460" s="253" t="n">
        <v>8029</v>
      </c>
      <c r="I2460" s="252" t="n">
        <v>7</v>
      </c>
      <c r="J2460" s="261">
        <f>+(((G2460-F2460)-(H2460-F2460))/(H2460-F2460))*100</f>
        <v/>
      </c>
      <c r="K2460" s="273" t="n"/>
      <c r="L2460" s="263">
        <f>AVERAGE(J2460:J2461)</f>
        <v/>
      </c>
      <c r="M2460" s="263">
        <f>_xlfn.STDEV.S(J2460,J2461)</f>
        <v/>
      </c>
      <c r="N2460" s="295" t="n"/>
      <c r="O2460" s="295" t="n"/>
      <c r="P2460" s="207">
        <f>+(((H2460-F2460)/1000)*1000)/10</f>
        <v/>
      </c>
      <c r="Q2460" s="207">
        <f>AVERAGE(P2460:P2461)</f>
        <v/>
      </c>
      <c r="R2460" s="26" t="inlineStr">
        <is>
          <t>FALSO</t>
        </is>
      </c>
      <c r="S2460" s="26" t="inlineStr">
        <is>
          <t>FALSO</t>
        </is>
      </c>
      <c r="T2460" s="211" t="n"/>
      <c r="U2460" s="211" t="n"/>
      <c r="V2460" s="290" t="inlineStr">
        <is>
          <t>Plot válido</t>
        </is>
      </c>
    </row>
    <row r="2461" ht="15.75" customHeight="1" s="412">
      <c r="A2461" s="199" t="n">
        <v>5462</v>
      </c>
      <c r="B2461" s="200" t="n">
        <v>200</v>
      </c>
      <c r="C2461" s="252" t="n">
        <v>390</v>
      </c>
      <c r="D2461" s="252" t="n">
        <v>19</v>
      </c>
      <c r="E2461" s="139" t="n">
        <v>43637</v>
      </c>
      <c r="F2461" s="252" t="n">
        <v>5181</v>
      </c>
      <c r="G2461" s="252" t="n">
        <v>8656</v>
      </c>
      <c r="H2461" s="253" t="n">
        <v>7940</v>
      </c>
      <c r="I2461" s="252" t="n"/>
      <c r="J2461" s="261">
        <f>+(((G2461-F2461)-(H2461-F2461))/(H2461-F2461))*100</f>
        <v/>
      </c>
      <c r="K2461" s="273" t="n"/>
      <c r="L2461" s="207" t="n"/>
      <c r="M2461" s="207" t="n"/>
      <c r="N2461" s="295" t="n"/>
      <c r="O2461" s="295" t="n"/>
      <c r="P2461" s="207">
        <f>+(((H2461-F2461)/1000)*1000)/10</f>
        <v/>
      </c>
      <c r="Q2461" s="207" t="n"/>
      <c r="R2461" s="26" t="inlineStr">
        <is>
          <t>FALSO</t>
        </is>
      </c>
      <c r="S2461" s="26" t="inlineStr">
        <is>
          <t>FALSO</t>
        </is>
      </c>
      <c r="T2461" s="211" t="n"/>
      <c r="U2461" s="211" t="n"/>
      <c r="V2461" s="290" t="inlineStr">
        <is>
          <t>Plot válido</t>
        </is>
      </c>
    </row>
    <row r="2462" ht="15.75" customHeight="1" s="412">
      <c r="A2462" s="199" t="n">
        <v>6237</v>
      </c>
      <c r="B2462" s="200" t="n">
        <v>242</v>
      </c>
      <c r="C2462" s="252" t="n">
        <v>390</v>
      </c>
      <c r="D2462" s="252" t="n">
        <v>22</v>
      </c>
      <c r="E2462" s="139" t="n">
        <v>43685</v>
      </c>
      <c r="F2462" s="252" t="n">
        <v>5268</v>
      </c>
      <c r="G2462" s="252" t="n">
        <v>8569</v>
      </c>
      <c r="H2462" s="253" t="n">
        <v>8023</v>
      </c>
      <c r="I2462" s="252" t="n">
        <v>7</v>
      </c>
      <c r="J2462" s="47">
        <f>+(((G2462-F2462)-(H2462-F2462))/(H2462-F2462))*100</f>
        <v/>
      </c>
      <c r="K2462" s="270" t="n"/>
      <c r="L2462" s="250">
        <f>AVERAGE(J2462:J2463)</f>
        <v/>
      </c>
      <c r="M2462" s="250">
        <f>_xlfn.STDEV.S(J2462,J2463)</f>
        <v/>
      </c>
      <c r="N2462" s="295" t="n"/>
      <c r="O2462" s="295" t="n"/>
      <c r="P2462" s="207">
        <f>+(((H2462-F2462)/1000)*1000)/10</f>
        <v/>
      </c>
      <c r="Q2462" s="207">
        <f>AVERAGE(P2462:P2463)</f>
        <v/>
      </c>
      <c r="R2462" s="26" t="inlineStr">
        <is>
          <t>FALSO</t>
        </is>
      </c>
      <c r="S2462" s="26" t="inlineStr">
        <is>
          <t>FALSO</t>
        </is>
      </c>
      <c r="T2462" s="211" t="n"/>
      <c r="U2462" s="211" t="n"/>
      <c r="V2462" s="290" t="inlineStr">
        <is>
          <t>Plot válido</t>
        </is>
      </c>
    </row>
    <row r="2463" ht="15.75" customHeight="1" s="412">
      <c r="A2463" s="199" t="n">
        <v>6238</v>
      </c>
      <c r="B2463" s="200" t="n">
        <v>242</v>
      </c>
      <c r="C2463" s="252" t="n">
        <v>390</v>
      </c>
      <c r="D2463" s="252" t="n">
        <v>22</v>
      </c>
      <c r="E2463" s="139" t="n">
        <v>43685</v>
      </c>
      <c r="F2463" s="252" t="n">
        <v>5268</v>
      </c>
      <c r="G2463" s="252" t="n">
        <v>8241</v>
      </c>
      <c r="H2463" s="253" t="n">
        <v>7773</v>
      </c>
      <c r="I2463" s="252" t="n"/>
      <c r="J2463" s="47">
        <f>+(((G2463-F2463)-(H2463-F2463))/(H2463-F2463))*100</f>
        <v/>
      </c>
      <c r="K2463" s="270" t="n"/>
      <c r="L2463" s="251" t="n"/>
      <c r="M2463" s="251" t="n"/>
      <c r="N2463" s="295" t="n"/>
      <c r="O2463" s="295" t="n"/>
      <c r="P2463" s="207">
        <f>+(((H2463-F2463)/1000)*1000)/10</f>
        <v/>
      </c>
      <c r="Q2463" s="207" t="n"/>
      <c r="R2463" s="26" t="inlineStr">
        <is>
          <t>FALSO</t>
        </is>
      </c>
      <c r="S2463" s="26" t="inlineStr">
        <is>
          <t>FALSO</t>
        </is>
      </c>
      <c r="T2463" s="211" t="n"/>
      <c r="U2463" s="211" t="n"/>
      <c r="V2463" s="290" t="inlineStr">
        <is>
          <t>Plot válido</t>
        </is>
      </c>
    </row>
    <row r="2464" ht="15.75" customHeight="1" s="412">
      <c r="A2464" s="199" t="n">
        <v>3521</v>
      </c>
      <c r="B2464" s="200" t="n">
        <v>277</v>
      </c>
      <c r="C2464" s="255" t="n">
        <v>391</v>
      </c>
      <c r="D2464" s="255" t="n">
        <v>13</v>
      </c>
      <c r="E2464" s="58" t="n">
        <v>43587</v>
      </c>
      <c r="F2464" s="255" t="n">
        <v>5252</v>
      </c>
      <c r="G2464" s="255" t="n">
        <v>7828</v>
      </c>
      <c r="H2464" s="256" t="n">
        <v>7109</v>
      </c>
      <c r="I2464" s="255" t="n">
        <v>1</v>
      </c>
      <c r="J2464" s="59">
        <f>+(((G2464-F2464)-(H2464-F2464))/(H2464-F2464))*100</f>
        <v/>
      </c>
      <c r="K2464" s="271" t="inlineStr">
        <is>
          <t>1/2</t>
        </is>
      </c>
      <c r="L2464" s="258">
        <f>AVERAGE(J2464:J2465)</f>
        <v/>
      </c>
      <c r="M2464" s="258">
        <f>_xlfn.STDEV.S(J2464,J2465)</f>
        <v/>
      </c>
      <c r="N2464" s="295" t="n">
        <v>1</v>
      </c>
      <c r="O2464" s="295" t="n"/>
      <c r="P2464" s="207">
        <f>+(((H2464-F2464)/1000)*1000)/10</f>
        <v/>
      </c>
      <c r="Q2464" s="207">
        <f>AVERAGE(P2464:P2465)</f>
        <v/>
      </c>
      <c r="R2464" s="26" t="inlineStr">
        <is>
          <t>VERDADERO</t>
        </is>
      </c>
      <c r="S2464" s="26" t="inlineStr">
        <is>
          <t>FALSO</t>
        </is>
      </c>
      <c r="T2464" s="211" t="n"/>
      <c r="U2464" s="211" t="n"/>
      <c r="V2464" s="290" t="inlineStr">
        <is>
          <t>Plot válido</t>
        </is>
      </c>
    </row>
    <row r="2465" ht="15.75" customHeight="1" s="412">
      <c r="A2465" s="199" t="n">
        <v>3522</v>
      </c>
      <c r="B2465" s="200" t="n">
        <v>278</v>
      </c>
      <c r="C2465" s="255" t="n">
        <v>391</v>
      </c>
      <c r="D2465" s="255" t="n">
        <v>13</v>
      </c>
      <c r="E2465" s="58" t="n">
        <v>43587</v>
      </c>
      <c r="F2465" s="255" t="n">
        <v>5256</v>
      </c>
      <c r="G2465" s="255" t="n">
        <v>7745</v>
      </c>
      <c r="H2465" s="256" t="n">
        <v>7026</v>
      </c>
      <c r="I2465" s="255" t="n"/>
      <c r="J2465" s="59">
        <f>+(((G2465-F2465)-(H2465-F2465))/(H2465-F2465))*100</f>
        <v/>
      </c>
      <c r="K2465" s="271" t="n"/>
      <c r="L2465" s="259" t="n"/>
      <c r="M2465" s="259" t="n"/>
      <c r="N2465" s="295" t="n"/>
      <c r="O2465" s="295" t="n"/>
      <c r="P2465" s="207">
        <f>+(((H2465-F2465)/1000)*1000)/10</f>
        <v/>
      </c>
      <c r="Q2465" s="207" t="n"/>
      <c r="R2465" s="26" t="inlineStr">
        <is>
          <t>FALSO</t>
        </is>
      </c>
      <c r="S2465" s="26" t="inlineStr">
        <is>
          <t>FALSO</t>
        </is>
      </c>
      <c r="T2465" s="211" t="n"/>
      <c r="U2465" s="211" t="n"/>
      <c r="V2465" s="290" t="inlineStr">
        <is>
          <t>Plot válido</t>
        </is>
      </c>
    </row>
    <row r="2466" ht="15.75" customHeight="1" s="412">
      <c r="A2466" s="199" t="n">
        <v>4239</v>
      </c>
      <c r="B2466" s="200" t="n">
        <v>269</v>
      </c>
      <c r="C2466" s="255" t="n">
        <v>391</v>
      </c>
      <c r="D2466" s="255" t="n">
        <v>15</v>
      </c>
      <c r="E2466" s="58" t="n">
        <v>43599</v>
      </c>
      <c r="F2466" s="255" t="n">
        <v>5241</v>
      </c>
      <c r="G2466" s="255" t="n">
        <v>7333</v>
      </c>
      <c r="H2466" s="256" t="n">
        <v>6688</v>
      </c>
      <c r="I2466" s="255" t="n"/>
      <c r="J2466" s="59">
        <f>+(((G2466-F2466)-(H2466-F2466))/(H2466-F2466))*100</f>
        <v/>
      </c>
      <c r="K2466" s="259" t="inlineStr">
        <is>
          <t>10/5</t>
        </is>
      </c>
      <c r="L2466" s="258">
        <f>AVERAGE(J2466:J2467)</f>
        <v/>
      </c>
      <c r="M2466" s="258">
        <f>_xlfn.STDEV.S(J2466,J2467)</f>
        <v/>
      </c>
      <c r="N2466" s="295" t="n"/>
      <c r="O2466" s="295" t="n"/>
      <c r="P2466" s="207">
        <f>+(((H2466-F2466)/1000)*1000)/10</f>
        <v/>
      </c>
      <c r="Q2466" s="207">
        <f>AVERAGE(P2466:P2467)</f>
        <v/>
      </c>
      <c r="R2466" s="26" t="inlineStr">
        <is>
          <t>FALSO</t>
        </is>
      </c>
      <c r="S2466" s="26" t="inlineStr">
        <is>
          <t>FALSO</t>
        </is>
      </c>
      <c r="T2466" s="211" t="n"/>
      <c r="U2466" s="211" t="n"/>
      <c r="V2466" s="290" t="inlineStr">
        <is>
          <t>Plot válido</t>
        </is>
      </c>
    </row>
    <row r="2467" ht="15.75" customHeight="1" s="412">
      <c r="A2467" s="199" t="n">
        <v>4240</v>
      </c>
      <c r="B2467" s="200" t="n">
        <v>270</v>
      </c>
      <c r="C2467" s="255" t="n">
        <v>391</v>
      </c>
      <c r="D2467" s="255" t="n">
        <v>15</v>
      </c>
      <c r="E2467" s="58" t="n">
        <v>43599</v>
      </c>
      <c r="F2467" s="255" t="n">
        <v>5254</v>
      </c>
      <c r="G2467" s="255" t="n">
        <v>7436</v>
      </c>
      <c r="H2467" s="256" t="n">
        <v>6854</v>
      </c>
      <c r="I2467" s="255" t="n"/>
      <c r="J2467" s="59">
        <f>+(((G2467-F2467)-(H2467-F2467))/(H2467-F2467))*100</f>
        <v/>
      </c>
      <c r="K2467" s="259" t="n"/>
      <c r="L2467" s="259" t="n"/>
      <c r="M2467" s="259" t="n"/>
      <c r="N2467" s="295" t="n"/>
      <c r="O2467" s="295" t="n"/>
      <c r="P2467" s="207">
        <f>+(((H2467-F2467)/1000)*1000)/10</f>
        <v/>
      </c>
      <c r="Q2467" s="207" t="n"/>
      <c r="R2467" s="26" t="inlineStr">
        <is>
          <t>FALSO</t>
        </is>
      </c>
      <c r="S2467" s="26" t="inlineStr">
        <is>
          <t>FALSO</t>
        </is>
      </c>
      <c r="T2467" s="211" t="n"/>
      <c r="U2467" s="211" t="n"/>
      <c r="V2467" s="290" t="inlineStr">
        <is>
          <t>Plot válido</t>
        </is>
      </c>
    </row>
    <row r="2468" ht="15.75" customHeight="1" s="412">
      <c r="A2468" s="199" t="n">
        <v>4885</v>
      </c>
      <c r="B2468" s="200" t="n">
        <v>269</v>
      </c>
      <c r="C2468" s="255" t="n">
        <v>391</v>
      </c>
      <c r="D2468" s="255" t="n">
        <v>17</v>
      </c>
      <c r="E2468" s="58" t="n">
        <v>43619</v>
      </c>
      <c r="F2468" s="255" t="n">
        <v>5241</v>
      </c>
      <c r="G2468" s="255" t="n">
        <v>7065</v>
      </c>
      <c r="H2468" s="256" t="n">
        <v>6732</v>
      </c>
      <c r="I2468" s="255" t="n"/>
      <c r="J2468" s="59">
        <f>+(((G2468-F2468)-(H2468-F2468))/(H2468-F2468))*100</f>
        <v/>
      </c>
      <c r="K2468" s="271" t="n"/>
      <c r="L2468" s="258">
        <f>AVERAGE(J2468:J2469)</f>
        <v/>
      </c>
      <c r="M2468" s="258">
        <f>_xlfn.STDEV.S(J2468,J2469)</f>
        <v/>
      </c>
      <c r="N2468" s="295" t="n"/>
      <c r="O2468" s="295" t="n"/>
      <c r="P2468" s="207">
        <f>+(((H2468-F2468)/1000)*1000)/10</f>
        <v/>
      </c>
      <c r="Q2468" s="207">
        <f>AVERAGE(P2468:P2469)</f>
        <v/>
      </c>
      <c r="R2468" s="26" t="inlineStr">
        <is>
          <t>FALSO</t>
        </is>
      </c>
      <c r="S2468" s="26" t="inlineStr">
        <is>
          <t>FALSO</t>
        </is>
      </c>
      <c r="T2468" s="211" t="n"/>
      <c r="U2468" s="211" t="n"/>
      <c r="V2468" s="290" t="inlineStr">
        <is>
          <t>Plot válido</t>
        </is>
      </c>
    </row>
    <row r="2469" ht="15.75" customHeight="1" s="412">
      <c r="A2469" s="199" t="n">
        <v>4886</v>
      </c>
      <c r="B2469" s="200" t="n">
        <v>270</v>
      </c>
      <c r="C2469" s="255" t="n">
        <v>391</v>
      </c>
      <c r="D2469" s="255" t="n">
        <v>17</v>
      </c>
      <c r="E2469" s="58" t="n">
        <v>43619</v>
      </c>
      <c r="F2469" s="255" t="n">
        <v>5254</v>
      </c>
      <c r="G2469" s="255" t="n">
        <v>7034</v>
      </c>
      <c r="H2469" s="256" t="n">
        <v>6708</v>
      </c>
      <c r="I2469" s="255" t="n"/>
      <c r="J2469" s="59">
        <f>+(((G2469-F2469)-(H2469-F2469))/(H2469-F2469))*100</f>
        <v/>
      </c>
      <c r="K2469" s="271" t="n"/>
      <c r="L2469" s="259" t="n"/>
      <c r="M2469" s="259" t="n"/>
      <c r="N2469" s="295" t="n"/>
      <c r="O2469" s="295" t="n"/>
      <c r="P2469" s="207">
        <f>+(((H2469-F2469)/1000)*1000)/10</f>
        <v/>
      </c>
      <c r="Q2469" s="207" t="n"/>
      <c r="R2469" s="26" t="inlineStr">
        <is>
          <t>FALSO</t>
        </is>
      </c>
      <c r="S2469" s="26" t="inlineStr">
        <is>
          <t>FALSO</t>
        </is>
      </c>
      <c r="T2469" s="211" t="n"/>
      <c r="U2469" s="211" t="n"/>
      <c r="V2469" s="290" t="inlineStr">
        <is>
          <t>Plot válido</t>
        </is>
      </c>
    </row>
    <row r="2470" ht="15.75" customHeight="1" s="412">
      <c r="A2470" s="199" t="n">
        <v>5463</v>
      </c>
      <c r="B2470" s="200" t="n">
        <v>201</v>
      </c>
      <c r="C2470" s="252" t="n">
        <v>391</v>
      </c>
      <c r="D2470" s="252" t="n">
        <v>19</v>
      </c>
      <c r="E2470" s="139" t="n">
        <v>43637</v>
      </c>
      <c r="F2470" s="252" t="n">
        <v>5254</v>
      </c>
      <c r="G2470" s="252" t="n">
        <v>7300</v>
      </c>
      <c r="H2470" s="253" t="n">
        <v>6873</v>
      </c>
      <c r="I2470" s="252" t="n">
        <v>8</v>
      </c>
      <c r="J2470" s="261">
        <f>+(((G2470-F2470)-(H2470-F2470))/(H2470-F2470))*100</f>
        <v/>
      </c>
      <c r="K2470" s="273" t="n"/>
      <c r="L2470" s="263">
        <f>AVERAGE(J2470:J2471)</f>
        <v/>
      </c>
      <c r="M2470" s="263">
        <f>_xlfn.STDEV.S(J2470,J2471)</f>
        <v/>
      </c>
      <c r="N2470" s="295" t="n"/>
      <c r="O2470" s="295" t="n"/>
      <c r="P2470" s="207">
        <f>+(((H2470-F2470)/1000)*1000)/10</f>
        <v/>
      </c>
      <c r="Q2470" s="207">
        <f>AVERAGE(P2470:P2471)</f>
        <v/>
      </c>
      <c r="R2470" s="26" t="inlineStr">
        <is>
          <t>FALSO</t>
        </is>
      </c>
      <c r="S2470" s="26" t="inlineStr">
        <is>
          <t>FALSO</t>
        </is>
      </c>
      <c r="T2470" s="211" t="n"/>
      <c r="U2470" s="211" t="n"/>
      <c r="V2470" s="290" t="inlineStr">
        <is>
          <t>Plot válido</t>
        </is>
      </c>
    </row>
    <row r="2471" ht="15.75" customHeight="1" s="412">
      <c r="A2471" s="199" t="n">
        <v>5464</v>
      </c>
      <c r="B2471" s="200" t="n">
        <v>202</v>
      </c>
      <c r="C2471" s="252" t="n">
        <v>391</v>
      </c>
      <c r="D2471" s="252" t="n">
        <v>19</v>
      </c>
      <c r="E2471" s="139" t="n">
        <v>43637</v>
      </c>
      <c r="F2471" s="252" t="n">
        <v>5275</v>
      </c>
      <c r="G2471" s="252" t="n">
        <v>7519</v>
      </c>
      <c r="H2471" s="253" t="n">
        <v>7049</v>
      </c>
      <c r="I2471" s="252" t="n"/>
      <c r="J2471" s="261">
        <f>+(((G2471-F2471)-(H2471-F2471))/(H2471-F2471))*100</f>
        <v/>
      </c>
      <c r="K2471" s="273" t="n"/>
      <c r="L2471" s="207" t="n"/>
      <c r="M2471" s="207" t="n"/>
      <c r="N2471" s="295" t="n"/>
      <c r="O2471" s="295" t="n"/>
      <c r="P2471" s="207">
        <f>+(((H2471-F2471)/1000)*1000)/10</f>
        <v/>
      </c>
      <c r="Q2471" s="207" t="n"/>
      <c r="R2471" s="26" t="inlineStr">
        <is>
          <t>FALSO</t>
        </is>
      </c>
      <c r="S2471" s="26" t="inlineStr">
        <is>
          <t>FALSO</t>
        </is>
      </c>
      <c r="T2471" s="211" t="n"/>
      <c r="U2471" s="211" t="n"/>
      <c r="V2471" s="290" t="inlineStr">
        <is>
          <t>Plot válido</t>
        </is>
      </c>
    </row>
    <row r="2472" ht="15.75" customHeight="1" s="412">
      <c r="A2472" s="199" t="n">
        <v>6239</v>
      </c>
      <c r="B2472" s="200" t="n">
        <v>243</v>
      </c>
      <c r="C2472" s="252" t="n">
        <v>391</v>
      </c>
      <c r="D2472" s="252" t="n">
        <v>22</v>
      </c>
      <c r="E2472" s="139" t="n">
        <v>43685</v>
      </c>
      <c r="F2472" s="252" t="n">
        <v>5234</v>
      </c>
      <c r="G2472" s="252" t="n">
        <v>7253</v>
      </c>
      <c r="H2472" s="253" t="n">
        <v>6918</v>
      </c>
      <c r="I2472" s="252" t="n">
        <v>8</v>
      </c>
      <c r="J2472" s="47">
        <f>+(((G2472-F2472)-(H2472-F2472))/(H2472-F2472))*100</f>
        <v/>
      </c>
      <c r="K2472" s="270" t="n"/>
      <c r="L2472" s="250">
        <f>AVERAGE(J2472:J2473)</f>
        <v/>
      </c>
      <c r="M2472" s="250">
        <f>_xlfn.STDEV.S(J2472,J2473)</f>
        <v/>
      </c>
      <c r="N2472" s="295" t="n"/>
      <c r="O2472" s="295" t="n"/>
      <c r="P2472" s="207">
        <f>+(((H2472-F2472)/1000)*1000)/10</f>
        <v/>
      </c>
      <c r="Q2472" s="207">
        <f>AVERAGE(P2472:P2473)</f>
        <v/>
      </c>
      <c r="R2472" s="26" t="inlineStr">
        <is>
          <t>FALSO</t>
        </is>
      </c>
      <c r="S2472" s="26" t="inlineStr">
        <is>
          <t>FALSO</t>
        </is>
      </c>
      <c r="T2472" s="211" t="n"/>
      <c r="U2472" s="211" t="n"/>
      <c r="V2472" s="290" t="inlineStr">
        <is>
          <t>Plot válido</t>
        </is>
      </c>
    </row>
    <row r="2473" ht="15.75" customHeight="1" s="412">
      <c r="A2473" s="199" t="n">
        <v>6240</v>
      </c>
      <c r="B2473" s="200" t="n">
        <v>243</v>
      </c>
      <c r="C2473" s="252" t="n">
        <v>391</v>
      </c>
      <c r="D2473" s="252" t="n">
        <v>22</v>
      </c>
      <c r="E2473" s="139" t="n">
        <v>43685</v>
      </c>
      <c r="F2473" s="252" t="n">
        <v>5234</v>
      </c>
      <c r="G2473" s="252" t="n">
        <v>7158</v>
      </c>
      <c r="H2473" s="253" t="n">
        <v>6853</v>
      </c>
      <c r="I2473" s="252" t="n"/>
      <c r="J2473" s="47">
        <f>+(((G2473-F2473)-(H2473-F2473))/(H2473-F2473))*100</f>
        <v/>
      </c>
      <c r="K2473" s="270" t="n"/>
      <c r="L2473" s="251" t="n"/>
      <c r="M2473" s="251" t="n"/>
      <c r="N2473" s="295" t="n"/>
      <c r="O2473" s="295" t="n"/>
      <c r="P2473" s="207">
        <f>+(((H2473-F2473)/1000)*1000)/10</f>
        <v/>
      </c>
      <c r="Q2473" s="207" t="n"/>
      <c r="R2473" s="26" t="inlineStr">
        <is>
          <t>FALSO</t>
        </is>
      </c>
      <c r="S2473" s="26" t="inlineStr">
        <is>
          <t>FALSO</t>
        </is>
      </c>
      <c r="T2473" s="211" t="n"/>
      <c r="U2473" s="211" t="n"/>
      <c r="V2473" s="290" t="inlineStr">
        <is>
          <t>Plot válido</t>
        </is>
      </c>
    </row>
    <row r="2474" ht="15.75" customHeight="1" s="412">
      <c r="A2474" s="199" t="n">
        <v>3867</v>
      </c>
      <c r="B2474" s="200" t="n">
        <v>289</v>
      </c>
      <c r="C2474" s="246" t="n">
        <v>392</v>
      </c>
      <c r="D2474" s="246" t="n">
        <v>14</v>
      </c>
      <c r="E2474" s="46" t="n">
        <v>43591</v>
      </c>
      <c r="F2474" s="246" t="n">
        <v>5296</v>
      </c>
      <c r="G2474" s="247" t="n">
        <v>6917</v>
      </c>
      <c r="H2474" s="248" t="n">
        <v>6558</v>
      </c>
      <c r="I2474" s="246" t="n">
        <v>2</v>
      </c>
      <c r="J2474" s="47">
        <f>+(((G2474-F2474)-(H2474-F2474))/(H2474-F2474))*100</f>
        <v/>
      </c>
      <c r="K2474" s="270" t="inlineStr">
        <is>
          <t>26/4</t>
        </is>
      </c>
      <c r="L2474" s="250">
        <f>AVERAGE(J2474:J2475)</f>
        <v/>
      </c>
      <c r="M2474" s="250">
        <f>_xlfn.STDEV.S(J2474,J2475)</f>
        <v/>
      </c>
      <c r="N2474" s="295" t="n">
        <v>2</v>
      </c>
      <c r="O2474" s="295" t="n"/>
      <c r="P2474" s="207">
        <f>+(((H2474-F2474)/1000)*1000)/10</f>
        <v/>
      </c>
      <c r="Q2474" s="207">
        <f>AVERAGE(P2474:P2475)</f>
        <v/>
      </c>
      <c r="R2474" s="26" t="inlineStr">
        <is>
          <t>FALSO</t>
        </is>
      </c>
      <c r="S2474" s="26" t="inlineStr">
        <is>
          <t>FALSO</t>
        </is>
      </c>
      <c r="T2474" s="211" t="n"/>
      <c r="U2474" s="211" t="n"/>
      <c r="V2474" s="290" t="inlineStr">
        <is>
          <t>Plot válido</t>
        </is>
      </c>
    </row>
    <row r="2475" ht="15.75" customHeight="1" s="412">
      <c r="A2475" s="199" t="n">
        <v>3868</v>
      </c>
      <c r="B2475" s="200" t="n">
        <v>290</v>
      </c>
      <c r="C2475" s="246" t="n">
        <v>392</v>
      </c>
      <c r="D2475" s="246" t="n">
        <v>14</v>
      </c>
      <c r="E2475" s="46" t="n">
        <v>43591</v>
      </c>
      <c r="F2475" s="246" t="n">
        <v>5255</v>
      </c>
      <c r="G2475" s="247" t="n">
        <v>6853</v>
      </c>
      <c r="H2475" s="248" t="n">
        <v>6489</v>
      </c>
      <c r="I2475" s="246" t="n"/>
      <c r="J2475" s="47">
        <f>+(((G2475-F2475)-(H2475-F2475))/(H2475-F2475))*100</f>
        <v/>
      </c>
      <c r="K2475" s="270" t="n"/>
      <c r="L2475" s="251" t="n"/>
      <c r="M2475" s="251" t="n"/>
      <c r="N2475" s="295" t="n"/>
      <c r="O2475" s="295" t="n"/>
      <c r="P2475" s="207">
        <f>+(((H2475-F2475)/1000)*1000)/10</f>
        <v/>
      </c>
      <c r="Q2475" s="207" t="n"/>
      <c r="R2475" s="26" t="inlineStr">
        <is>
          <t>FALSO</t>
        </is>
      </c>
      <c r="S2475" s="26" t="inlineStr">
        <is>
          <t>FALSO</t>
        </is>
      </c>
      <c r="T2475" s="211" t="n"/>
      <c r="U2475" s="211" t="n"/>
      <c r="V2475" s="290" t="inlineStr">
        <is>
          <t>Plot válido</t>
        </is>
      </c>
    </row>
    <row r="2476" ht="15.75" customHeight="1" s="412">
      <c r="A2476" s="199" t="n">
        <v>4523</v>
      </c>
      <c r="B2476" s="200" t="n">
        <v>229</v>
      </c>
      <c r="C2476" s="246" t="n">
        <v>392</v>
      </c>
      <c r="D2476" s="246" t="n">
        <v>16</v>
      </c>
      <c r="E2476" s="46" t="n">
        <v>43607</v>
      </c>
      <c r="F2476" s="246" t="n">
        <v>5205</v>
      </c>
      <c r="G2476" s="246" t="n">
        <v>7726</v>
      </c>
      <c r="H2476" s="248" t="n">
        <v>7080</v>
      </c>
      <c r="I2476" s="246" t="n">
        <v>2</v>
      </c>
      <c r="J2476" s="47">
        <f>+(((G2476-F2476)-(H2476-F2476))/(H2476-F2476))*100</f>
        <v/>
      </c>
      <c r="K2476" s="270" t="n"/>
      <c r="L2476" s="250">
        <f>AVERAGE(J2476:J2477)</f>
        <v/>
      </c>
      <c r="M2476" s="250">
        <f>_xlfn.STDEV.S(J2476,J2477)</f>
        <v/>
      </c>
      <c r="N2476" s="295" t="n"/>
      <c r="O2476" s="295" t="n"/>
      <c r="P2476" s="207">
        <f>+(((H2476-F2476)/1000)*1000)/10</f>
        <v/>
      </c>
      <c r="Q2476" s="207">
        <f>AVERAGE(P2476:P2477)</f>
        <v/>
      </c>
      <c r="R2476" s="26" t="inlineStr">
        <is>
          <t>VERDADERO</t>
        </is>
      </c>
      <c r="S2476" s="26" t="inlineStr">
        <is>
          <t>FALSO</t>
        </is>
      </c>
      <c r="T2476" s="211" t="n"/>
      <c r="U2476" s="211" t="n"/>
      <c r="V2476" s="290" t="inlineStr">
        <is>
          <t>Plot válido</t>
        </is>
      </c>
    </row>
    <row r="2477" ht="15.75" customHeight="1" s="412">
      <c r="A2477" s="199" t="n">
        <v>4524</v>
      </c>
      <c r="B2477" s="200" t="n">
        <v>230</v>
      </c>
      <c r="C2477" s="246" t="n">
        <v>392</v>
      </c>
      <c r="D2477" s="246" t="n">
        <v>16</v>
      </c>
      <c r="E2477" s="46" t="n">
        <v>43607</v>
      </c>
      <c r="F2477" s="246" t="n">
        <v>5171</v>
      </c>
      <c r="G2477" s="246" t="n">
        <v>7666</v>
      </c>
      <c r="H2477" s="248" t="n">
        <v>6993</v>
      </c>
      <c r="I2477" s="246" t="n"/>
      <c r="J2477" s="47">
        <f>+(((G2477-F2477)-(H2477-F2477))/(H2477-F2477))*100</f>
        <v/>
      </c>
      <c r="K2477" s="270" t="n"/>
      <c r="L2477" s="251" t="n"/>
      <c r="M2477" s="251" t="n"/>
      <c r="N2477" s="295" t="n"/>
      <c r="O2477" s="295" t="n"/>
      <c r="P2477" s="207">
        <f>+(((H2477-F2477)/1000)*1000)/10</f>
        <v/>
      </c>
      <c r="Q2477" s="207" t="n"/>
      <c r="R2477" s="26" t="inlineStr">
        <is>
          <t>FALSO</t>
        </is>
      </c>
      <c r="S2477" s="26" t="inlineStr">
        <is>
          <t>FALSO</t>
        </is>
      </c>
      <c r="T2477" s="211" t="n"/>
      <c r="U2477" s="211" t="n"/>
      <c r="V2477" s="290" t="inlineStr">
        <is>
          <t>Plot válido</t>
        </is>
      </c>
    </row>
    <row r="2478" ht="15.75" customHeight="1" s="412">
      <c r="A2478" s="199" t="n">
        <v>5169</v>
      </c>
      <c r="B2478" s="200" t="n">
        <v>229</v>
      </c>
      <c r="C2478" s="246" t="n">
        <v>392</v>
      </c>
      <c r="D2478" s="246" t="n">
        <v>18</v>
      </c>
      <c r="E2478" s="46" t="n">
        <v>43626</v>
      </c>
      <c r="F2478" s="246" t="n">
        <v>5205</v>
      </c>
      <c r="G2478" s="246" t="n">
        <v>7143</v>
      </c>
      <c r="H2478" s="248" t="n">
        <v>6828</v>
      </c>
      <c r="I2478" s="246" t="n">
        <v>9</v>
      </c>
      <c r="J2478" s="47">
        <f>+(((G2478-F2478)-(H2478-F2478))/(H2478-F2478))*100</f>
        <v/>
      </c>
      <c r="K2478" s="270" t="n"/>
      <c r="L2478" s="250">
        <f>AVERAGE(J2478:J2479)</f>
        <v/>
      </c>
      <c r="M2478" s="250">
        <f>_xlfn.STDEV.S(J2478,J2479)</f>
        <v/>
      </c>
      <c r="N2478" s="295" t="n"/>
      <c r="O2478" s="295" t="n"/>
      <c r="P2478" s="207">
        <f>+(((H2478-F2478)/1000)*1000)/10</f>
        <v/>
      </c>
      <c r="Q2478" s="207">
        <f>AVERAGE(P2478:P2479)</f>
        <v/>
      </c>
      <c r="R2478" s="26" t="inlineStr">
        <is>
          <t>FALSO</t>
        </is>
      </c>
      <c r="S2478" s="26" t="inlineStr">
        <is>
          <t>FALSO</t>
        </is>
      </c>
      <c r="T2478" s="211" t="n"/>
      <c r="U2478" s="211" t="n"/>
      <c r="V2478" s="290" t="inlineStr">
        <is>
          <t>Plot válido</t>
        </is>
      </c>
    </row>
    <row r="2479" ht="15.75" customHeight="1" s="412">
      <c r="A2479" s="199" t="n">
        <v>5170</v>
      </c>
      <c r="B2479" s="200" t="n">
        <v>230</v>
      </c>
      <c r="C2479" s="246" t="n">
        <v>392</v>
      </c>
      <c r="D2479" s="246" t="n">
        <v>18</v>
      </c>
      <c r="E2479" s="46" t="n">
        <v>43626</v>
      </c>
      <c r="F2479" s="246" t="n">
        <v>5171</v>
      </c>
      <c r="G2479" s="246" t="n">
        <v>6953</v>
      </c>
      <c r="H2479" s="248" t="n">
        <v>6663</v>
      </c>
      <c r="I2479" s="246" t="n"/>
      <c r="J2479" s="47">
        <f>+(((G2479-F2479)-(H2479-F2479))/(H2479-F2479))*100</f>
        <v/>
      </c>
      <c r="K2479" s="270" t="n"/>
      <c r="L2479" s="251" t="n"/>
      <c r="M2479" s="251" t="n"/>
      <c r="N2479" s="295" t="n"/>
      <c r="O2479" s="295" t="n"/>
      <c r="P2479" s="207">
        <f>+(((H2479-F2479)/1000)*1000)/10</f>
        <v/>
      </c>
      <c r="Q2479" s="207" t="n"/>
      <c r="R2479" s="26" t="inlineStr">
        <is>
          <t>FALSO</t>
        </is>
      </c>
      <c r="S2479" s="26" t="inlineStr">
        <is>
          <t>FALSO</t>
        </is>
      </c>
      <c r="T2479" s="211" t="n"/>
      <c r="U2479" s="211" t="n"/>
      <c r="V2479" s="290" t="inlineStr">
        <is>
          <t>Plot válido</t>
        </is>
      </c>
    </row>
    <row r="2480" ht="15.75" customHeight="1" s="412">
      <c r="A2480" s="199" t="n">
        <v>6241</v>
      </c>
      <c r="B2480" s="200" t="n">
        <v>244</v>
      </c>
      <c r="C2480" s="252" t="n">
        <v>392</v>
      </c>
      <c r="D2480" s="252" t="n">
        <v>22</v>
      </c>
      <c r="E2480" s="139" t="n">
        <v>43685</v>
      </c>
      <c r="F2480" s="252" t="n">
        <v>5243</v>
      </c>
      <c r="G2480" s="252" t="n"/>
      <c r="H2480" s="253" t="n"/>
      <c r="I2480" s="252" t="n"/>
      <c r="J2480" s="47">
        <f>+(((G2480-F2480)-(H2480-F2480))/(H2480-F2480))*100</f>
        <v/>
      </c>
      <c r="K2480" s="270" t="n"/>
      <c r="L2480" s="250">
        <f>AVERAGE(J2480:J2481)</f>
        <v/>
      </c>
      <c r="M2480" s="250">
        <f>_xlfn.STDEV.S(J2480,J2481)</f>
        <v/>
      </c>
      <c r="N2480" s="295" t="n"/>
      <c r="O2480" s="295" t="n"/>
      <c r="P2480" s="207">
        <f>+(((H2480-F2480)/1000)*1000)/10</f>
        <v/>
      </c>
      <c r="Q2480" s="207">
        <f>AVERAGE(P2480:P2481)</f>
        <v/>
      </c>
      <c r="R2480" s="26" t="inlineStr">
        <is>
          <t>FALSO</t>
        </is>
      </c>
      <c r="S2480" s="26" t="inlineStr">
        <is>
          <t>FALSO</t>
        </is>
      </c>
      <c r="T2480" s="211" t="n"/>
      <c r="U2480" s="211" t="n"/>
      <c r="V2480" s="290" t="inlineStr">
        <is>
          <t>Plot válido</t>
        </is>
      </c>
    </row>
    <row r="2481" ht="15.75" customHeight="1" s="412">
      <c r="A2481" s="199" t="n">
        <v>6242</v>
      </c>
      <c r="B2481" s="200" t="n">
        <v>244</v>
      </c>
      <c r="C2481" s="252" t="n">
        <v>392</v>
      </c>
      <c r="D2481" s="252" t="n">
        <v>22</v>
      </c>
      <c r="E2481" s="139" t="n">
        <v>43685</v>
      </c>
      <c r="F2481" s="252" t="n">
        <v>5243</v>
      </c>
      <c r="G2481" s="252" t="n"/>
      <c r="H2481" s="253" t="n"/>
      <c r="I2481" s="252" t="n"/>
      <c r="J2481" s="47">
        <f>+(((G2481-F2481)-(H2481-F2481))/(H2481-F2481))*100</f>
        <v/>
      </c>
      <c r="K2481" s="270" t="n"/>
      <c r="L2481" s="251" t="n"/>
      <c r="M2481" s="251" t="n"/>
      <c r="N2481" s="295" t="n"/>
      <c r="O2481" s="295" t="n"/>
      <c r="P2481" s="207">
        <f>+(((H2481-F2481)/1000)*1000)/10</f>
        <v/>
      </c>
      <c r="Q2481" s="207" t="n"/>
      <c r="R2481" s="26" t="inlineStr">
        <is>
          <t>FALSO</t>
        </is>
      </c>
      <c r="S2481" s="26" t="inlineStr">
        <is>
          <t>FALSO</t>
        </is>
      </c>
      <c r="T2481" s="211" t="n"/>
      <c r="U2481" s="211" t="n"/>
      <c r="V2481" s="290" t="inlineStr">
        <is>
          <t>Plot válido</t>
        </is>
      </c>
    </row>
    <row r="2482" ht="15.75" customHeight="1" s="412">
      <c r="A2482" s="199" t="n">
        <v>3869</v>
      </c>
      <c r="B2482" s="200" t="n">
        <v>291</v>
      </c>
      <c r="C2482" s="223" t="n">
        <v>393</v>
      </c>
      <c r="D2482" s="223" t="n">
        <v>14</v>
      </c>
      <c r="E2482" s="73" t="n">
        <v>43591</v>
      </c>
      <c r="F2482" s="223" t="n">
        <v>5259</v>
      </c>
      <c r="G2482" s="224" t="n">
        <v>8601</v>
      </c>
      <c r="H2482" s="225" t="n">
        <v>7497</v>
      </c>
      <c r="I2482" s="223" t="n">
        <v>2</v>
      </c>
      <c r="J2482" s="74">
        <f>+(((G2482-F2482)-(H2482-F2482))/(H2482-F2482))*100</f>
        <v/>
      </c>
      <c r="K2482" s="226" t="inlineStr">
        <is>
          <t>1/2</t>
        </is>
      </c>
      <c r="L2482" s="227">
        <f>AVERAGE(J2482:J2483)</f>
        <v/>
      </c>
      <c r="M2482" s="227">
        <f>_xlfn.STDEV.S(J2482,J2483)</f>
        <v/>
      </c>
      <c r="N2482" s="295" t="n">
        <v>3</v>
      </c>
      <c r="O2482" s="295" t="n"/>
      <c r="P2482" s="207">
        <f>+(((H2482-F2482)/1000)*1000)/10</f>
        <v/>
      </c>
      <c r="Q2482" s="207">
        <f>AVERAGE(P2482:P2483)</f>
        <v/>
      </c>
      <c r="R2482" s="26" t="inlineStr">
        <is>
          <t>FALSO</t>
        </is>
      </c>
      <c r="S2482" s="26" t="inlineStr">
        <is>
          <t>FALSO</t>
        </is>
      </c>
      <c r="T2482" s="211" t="n"/>
      <c r="U2482" s="211" t="n"/>
      <c r="V2482" s="290" t="inlineStr">
        <is>
          <t>Plot válido</t>
        </is>
      </c>
    </row>
    <row r="2483" ht="15.75" customHeight="1" s="412">
      <c r="A2483" s="199" t="n">
        <v>3870</v>
      </c>
      <c r="B2483" s="200" t="n">
        <v>292</v>
      </c>
      <c r="C2483" s="223" t="n">
        <v>393</v>
      </c>
      <c r="D2483" s="223" t="n">
        <v>14</v>
      </c>
      <c r="E2483" s="73" t="n">
        <v>43591</v>
      </c>
      <c r="F2483" s="223" t="n">
        <v>5243</v>
      </c>
      <c r="G2483" s="224" t="n">
        <v>8633</v>
      </c>
      <c r="H2483" s="225" t="n">
        <v>7502</v>
      </c>
      <c r="I2483" s="223" t="n"/>
      <c r="J2483" s="74">
        <f>+(((G2483-F2483)-(H2483-F2483))/(H2483-F2483))*100</f>
        <v/>
      </c>
      <c r="K2483" s="226" t="n"/>
      <c r="L2483" s="228" t="n"/>
      <c r="M2483" s="228" t="n"/>
      <c r="N2483" s="295" t="n"/>
      <c r="O2483" s="295" t="n"/>
      <c r="P2483" s="207">
        <f>+(((H2483-F2483)/1000)*1000)/10</f>
        <v/>
      </c>
      <c r="Q2483" s="207" t="n"/>
      <c r="R2483" s="26" t="inlineStr">
        <is>
          <t>FALSO</t>
        </is>
      </c>
      <c r="S2483" s="26" t="inlineStr">
        <is>
          <t>FALSO</t>
        </is>
      </c>
      <c r="T2483" s="211" t="n"/>
      <c r="U2483" s="211" t="n"/>
      <c r="V2483" s="290" t="inlineStr">
        <is>
          <t>Plot válido</t>
        </is>
      </c>
    </row>
    <row r="2484" ht="15.75" customHeight="1" s="412">
      <c r="A2484" s="199" t="n">
        <v>4525</v>
      </c>
      <c r="B2484" s="200" t="n">
        <v>231</v>
      </c>
      <c r="C2484" s="223" t="n">
        <v>393</v>
      </c>
      <c r="D2484" s="223" t="n">
        <v>16</v>
      </c>
      <c r="E2484" s="73" t="n">
        <v>43607</v>
      </c>
      <c r="F2484" s="223" t="n">
        <v>5229</v>
      </c>
      <c r="G2484" s="223" t="n">
        <v>7412</v>
      </c>
      <c r="H2484" s="225" t="n">
        <v>6903</v>
      </c>
      <c r="I2484" s="223" t="n">
        <v>2</v>
      </c>
      <c r="J2484" s="74">
        <f>+(((G2484-F2484)-(H2484-F2484))/(H2484-F2484))*100</f>
        <v/>
      </c>
      <c r="K2484" s="226" t="inlineStr">
        <is>
          <t>MF</t>
        </is>
      </c>
      <c r="L2484" s="227">
        <f>AVERAGE(J2484:J2485)</f>
        <v/>
      </c>
      <c r="M2484" s="227">
        <f>_xlfn.STDEV.S(J2484,J2485)</f>
        <v/>
      </c>
      <c r="N2484" s="295" t="n"/>
      <c r="O2484" s="295" t="n"/>
      <c r="P2484" s="207">
        <f>+(((H2484-F2484)/1000)*1000)/10</f>
        <v/>
      </c>
      <c r="Q2484" s="207">
        <f>AVERAGE(P2484:P2485)</f>
        <v/>
      </c>
      <c r="R2484" s="26" t="inlineStr">
        <is>
          <t>FALSO</t>
        </is>
      </c>
      <c r="S2484" s="26" t="inlineStr">
        <is>
          <t>FALSO</t>
        </is>
      </c>
      <c r="T2484" s="211" t="n"/>
      <c r="U2484" s="211" t="n"/>
      <c r="V2484" s="290" t="inlineStr">
        <is>
          <t>Plot válido</t>
        </is>
      </c>
    </row>
    <row r="2485" ht="15.75" customHeight="1" s="412">
      <c r="A2485" s="199" t="n">
        <v>4526</v>
      </c>
      <c r="B2485" s="200" t="n">
        <v>232</v>
      </c>
      <c r="C2485" s="223" t="n">
        <v>393</v>
      </c>
      <c r="D2485" s="223" t="n">
        <v>16</v>
      </c>
      <c r="E2485" s="73" t="n">
        <v>43607</v>
      </c>
      <c r="F2485" s="223" t="n">
        <v>5244</v>
      </c>
      <c r="G2485" s="223" t="n">
        <v>7496</v>
      </c>
      <c r="H2485" s="225" t="n">
        <v>6967</v>
      </c>
      <c r="I2485" s="223" t="n"/>
      <c r="J2485" s="74">
        <f>+(((G2485-F2485)-(H2485-F2485))/(H2485-F2485))*100</f>
        <v/>
      </c>
      <c r="K2485" s="226" t="n"/>
      <c r="L2485" s="228" t="n"/>
      <c r="M2485" s="228" t="n"/>
      <c r="N2485" s="295" t="n"/>
      <c r="O2485" s="295" t="n"/>
      <c r="P2485" s="207">
        <f>+(((H2485-F2485)/1000)*1000)/10</f>
        <v/>
      </c>
      <c r="Q2485" s="207" t="n"/>
      <c r="R2485" s="26" t="inlineStr">
        <is>
          <t>FALSO</t>
        </is>
      </c>
      <c r="S2485" s="26" t="inlineStr">
        <is>
          <t>FALSO</t>
        </is>
      </c>
      <c r="T2485" s="211" t="n"/>
      <c r="U2485" s="211" t="n"/>
      <c r="V2485" s="290" t="inlineStr">
        <is>
          <t>Plot válido</t>
        </is>
      </c>
    </row>
    <row r="2486" ht="15.75" customHeight="1" s="412">
      <c r="A2486" s="199" t="n">
        <v>5171</v>
      </c>
      <c r="B2486" s="200" t="n">
        <v>231</v>
      </c>
      <c r="C2486" s="223" t="n">
        <v>393</v>
      </c>
      <c r="D2486" s="223" t="n">
        <v>18</v>
      </c>
      <c r="E2486" s="73" t="n">
        <v>43626</v>
      </c>
      <c r="F2486" s="223" t="n">
        <v>5229</v>
      </c>
      <c r="G2486" s="223" t="n">
        <v>8046</v>
      </c>
      <c r="H2486" s="225" t="n">
        <v>7385</v>
      </c>
      <c r="I2486" s="223" t="n">
        <v>9</v>
      </c>
      <c r="J2486" s="74">
        <f>+(((G2486-F2486)-(H2486-F2486))/(H2486-F2486))*100</f>
        <v/>
      </c>
      <c r="K2486" s="226" t="n"/>
      <c r="L2486" s="227">
        <f>AVERAGE(J2486:J2487)</f>
        <v/>
      </c>
      <c r="M2486" s="227">
        <f>_xlfn.STDEV.S(J2486,J2487)</f>
        <v/>
      </c>
      <c r="N2486" s="295" t="n"/>
      <c r="O2486" s="295" t="n"/>
      <c r="P2486" s="207">
        <f>+(((H2486-F2486)/1000)*1000)/10</f>
        <v/>
      </c>
      <c r="Q2486" s="207">
        <f>AVERAGE(P2486:P2487)</f>
        <v/>
      </c>
      <c r="R2486" s="26" t="inlineStr">
        <is>
          <t>FALSO</t>
        </is>
      </c>
      <c r="S2486" s="26" t="inlineStr">
        <is>
          <t>FALSO</t>
        </is>
      </c>
      <c r="T2486" s="211" t="n"/>
      <c r="U2486" s="211" t="n"/>
      <c r="V2486" s="290" t="inlineStr">
        <is>
          <t>Plot válido</t>
        </is>
      </c>
    </row>
    <row r="2487" ht="15.75" customHeight="1" s="412">
      <c r="A2487" s="199" t="n">
        <v>5172</v>
      </c>
      <c r="B2487" s="200" t="n">
        <v>232</v>
      </c>
      <c r="C2487" s="223" t="n">
        <v>393</v>
      </c>
      <c r="D2487" s="223" t="n">
        <v>18</v>
      </c>
      <c r="E2487" s="73" t="n">
        <v>43626</v>
      </c>
      <c r="F2487" s="223" t="n">
        <v>5244</v>
      </c>
      <c r="G2487" s="223" t="n">
        <v>8136</v>
      </c>
      <c r="H2487" s="225" t="n">
        <v>7426</v>
      </c>
      <c r="I2487" s="223" t="n"/>
      <c r="J2487" s="74">
        <f>+(((G2487-F2487)-(H2487-F2487))/(H2487-F2487))*100</f>
        <v/>
      </c>
      <c r="K2487" s="226" t="n"/>
      <c r="L2487" s="228" t="n"/>
      <c r="M2487" s="228" t="n"/>
      <c r="N2487" s="295" t="n"/>
      <c r="O2487" s="295" t="n"/>
      <c r="P2487" s="207">
        <f>+(((H2487-F2487)/1000)*1000)/10</f>
        <v/>
      </c>
      <c r="Q2487" s="207" t="n"/>
      <c r="R2487" s="26" t="inlineStr">
        <is>
          <t>FALSO</t>
        </is>
      </c>
      <c r="S2487" s="26" t="inlineStr">
        <is>
          <t>FALSO</t>
        </is>
      </c>
      <c r="T2487" s="211" t="n"/>
      <c r="U2487" s="211" t="n"/>
      <c r="V2487" s="290" t="inlineStr">
        <is>
          <t>Plot válido</t>
        </is>
      </c>
    </row>
    <row r="2488" ht="15.75" customHeight="1" s="412">
      <c r="A2488" s="199" t="n">
        <v>6243</v>
      </c>
      <c r="B2488" s="200" t="n">
        <v>245</v>
      </c>
      <c r="C2488" s="252" t="n">
        <v>393</v>
      </c>
      <c r="D2488" s="252" t="n">
        <v>22</v>
      </c>
      <c r="E2488" s="139" t="n">
        <v>43685</v>
      </c>
      <c r="F2488" s="252" t="n">
        <v>5235</v>
      </c>
      <c r="G2488" s="252" t="n">
        <v>7416</v>
      </c>
      <c r="H2488" s="253" t="n">
        <v>7042</v>
      </c>
      <c r="I2488" s="252" t="n">
        <v>9</v>
      </c>
      <c r="J2488" s="47">
        <f>+(((G2488-F2488)-(H2488-F2488))/(H2488-F2488))*100</f>
        <v/>
      </c>
      <c r="K2488" s="270" t="n"/>
      <c r="L2488" s="250">
        <f>AVERAGE(J2488:J2489)</f>
        <v/>
      </c>
      <c r="M2488" s="250">
        <f>_xlfn.STDEV.S(J2488,J2489)</f>
        <v/>
      </c>
      <c r="N2488" s="295" t="n"/>
      <c r="O2488" s="295" t="n"/>
      <c r="P2488" s="207">
        <f>+(((H2488-F2488)/1000)*1000)/10</f>
        <v/>
      </c>
      <c r="Q2488" s="207">
        <f>AVERAGE(P2488:P2489)</f>
        <v/>
      </c>
      <c r="R2488" s="26" t="inlineStr">
        <is>
          <t>FALSO</t>
        </is>
      </c>
      <c r="S2488" s="26" t="inlineStr">
        <is>
          <t>FALSO</t>
        </is>
      </c>
      <c r="T2488" s="211" t="n"/>
      <c r="U2488" s="211" t="n"/>
      <c r="V2488" s="290" t="inlineStr">
        <is>
          <t>Plot válido</t>
        </is>
      </c>
    </row>
    <row r="2489" ht="15.75" customHeight="1" s="412">
      <c r="A2489" s="199" t="n">
        <v>6244</v>
      </c>
      <c r="B2489" s="200" t="n">
        <v>245</v>
      </c>
      <c r="C2489" s="252" t="n">
        <v>393</v>
      </c>
      <c r="D2489" s="252" t="n">
        <v>22</v>
      </c>
      <c r="E2489" s="139" t="n">
        <v>43685</v>
      </c>
      <c r="F2489" s="252" t="n">
        <v>5235</v>
      </c>
      <c r="G2489" s="252" t="n">
        <v>7708</v>
      </c>
      <c r="H2489" s="253" t="n">
        <v>7313</v>
      </c>
      <c r="I2489" s="252" t="n"/>
      <c r="J2489" s="47">
        <f>+(((G2489-F2489)-(H2489-F2489))/(H2489-F2489))*100</f>
        <v/>
      </c>
      <c r="K2489" s="270" t="n"/>
      <c r="L2489" s="251" t="n"/>
      <c r="M2489" s="251" t="n"/>
      <c r="N2489" s="295" t="n"/>
      <c r="O2489" s="295" t="n"/>
      <c r="P2489" s="207">
        <f>+(((H2489-F2489)/1000)*1000)/10</f>
        <v/>
      </c>
      <c r="Q2489" s="207" t="n"/>
      <c r="R2489" s="26" t="inlineStr">
        <is>
          <t>FALSO</t>
        </is>
      </c>
      <c r="S2489" s="26" t="inlineStr">
        <is>
          <t>FALSO</t>
        </is>
      </c>
      <c r="T2489" s="211" t="n"/>
      <c r="U2489" s="211" t="n"/>
      <c r="V2489" s="290" t="inlineStr">
        <is>
          <t>Plot válido</t>
        </is>
      </c>
    </row>
    <row r="2490" ht="15.75" customHeight="1" s="412">
      <c r="A2490" s="199" t="n">
        <v>3871</v>
      </c>
      <c r="B2490" s="200" t="n">
        <v>293</v>
      </c>
      <c r="C2490" s="246" t="n">
        <v>394</v>
      </c>
      <c r="D2490" s="246" t="n">
        <v>14</v>
      </c>
      <c r="E2490" s="46" t="n">
        <v>43591</v>
      </c>
      <c r="F2490" s="246" t="n">
        <v>5203</v>
      </c>
      <c r="G2490" s="247" t="n">
        <v>8305</v>
      </c>
      <c r="H2490" s="248" t="n">
        <v>7202</v>
      </c>
      <c r="I2490" s="246" t="n">
        <v>2</v>
      </c>
      <c r="J2490" s="47">
        <f>+(((G2490-F2490)-(H2490-F2490))/(H2490-F2490))*100</f>
        <v/>
      </c>
      <c r="K2490" s="270" t="inlineStr">
        <is>
          <t>1/2</t>
        </is>
      </c>
      <c r="L2490" s="250">
        <f>AVERAGE(J2490:J2491)</f>
        <v/>
      </c>
      <c r="M2490" s="250">
        <f>_xlfn.STDEV.S(J2490,J2491)</f>
        <v/>
      </c>
      <c r="N2490" s="295" t="n">
        <v>2</v>
      </c>
      <c r="O2490" s="295" t="n"/>
      <c r="P2490" s="207">
        <f>+(((H2490-F2490)/1000)*1000)/10</f>
        <v/>
      </c>
      <c r="Q2490" s="207">
        <f>AVERAGE(P2490:P2491)</f>
        <v/>
      </c>
      <c r="R2490" s="26" t="inlineStr">
        <is>
          <t>FALSO</t>
        </is>
      </c>
      <c r="S2490" s="26" t="inlineStr">
        <is>
          <t>FALSO</t>
        </is>
      </c>
      <c r="T2490" s="211" t="n"/>
      <c r="U2490" s="211" t="n"/>
      <c r="V2490" s="290" t="inlineStr">
        <is>
          <t>Plot válido</t>
        </is>
      </c>
    </row>
    <row r="2491" ht="15.75" customHeight="1" s="412">
      <c r="A2491" s="199" t="n">
        <v>3872</v>
      </c>
      <c r="B2491" s="200" t="n">
        <v>294</v>
      </c>
      <c r="C2491" s="246" t="n">
        <v>394</v>
      </c>
      <c r="D2491" s="246" t="n">
        <v>14</v>
      </c>
      <c r="E2491" s="46" t="n">
        <v>43591</v>
      </c>
      <c r="F2491" s="246" t="n">
        <v>5223</v>
      </c>
      <c r="G2491" s="247" t="n">
        <v>8084</v>
      </c>
      <c r="H2491" s="248" t="n">
        <v>7087</v>
      </c>
      <c r="I2491" s="246" t="n"/>
      <c r="J2491" s="47">
        <f>+(((G2491-F2491)-(H2491-F2491))/(H2491-F2491))*100</f>
        <v/>
      </c>
      <c r="K2491" s="270" t="n"/>
      <c r="L2491" s="251" t="n"/>
      <c r="M2491" s="251" t="n"/>
      <c r="N2491" s="295" t="n"/>
      <c r="O2491" s="295" t="n"/>
      <c r="P2491" s="207">
        <f>+(((H2491-F2491)/1000)*1000)/10</f>
        <v/>
      </c>
      <c r="Q2491" s="207" t="n"/>
      <c r="R2491" s="26" t="inlineStr">
        <is>
          <t>FALSO</t>
        </is>
      </c>
      <c r="S2491" s="26" t="inlineStr">
        <is>
          <t>FALSO</t>
        </is>
      </c>
      <c r="T2491" s="211" t="n"/>
      <c r="U2491" s="211" t="n"/>
      <c r="V2491" s="290" t="inlineStr">
        <is>
          <t>Plot válido</t>
        </is>
      </c>
    </row>
    <row r="2492" ht="15.75" customHeight="1" s="412">
      <c r="A2492" s="199" t="n">
        <v>4527</v>
      </c>
      <c r="B2492" s="200" t="n">
        <v>233</v>
      </c>
      <c r="C2492" s="246" t="n">
        <v>394</v>
      </c>
      <c r="D2492" s="246" t="n">
        <v>16</v>
      </c>
      <c r="E2492" s="46" t="n">
        <v>43607</v>
      </c>
      <c r="F2492" s="246" t="n">
        <v>5213</v>
      </c>
      <c r="G2492" s="246" t="n">
        <v>8046</v>
      </c>
      <c r="H2492" s="248" t="n">
        <v>7179</v>
      </c>
      <c r="I2492" s="246" t="n">
        <v>2</v>
      </c>
      <c r="J2492" s="47">
        <f>+(((G2492-F2492)-(H2492-F2492))/(H2492-F2492))*100</f>
        <v/>
      </c>
      <c r="K2492" s="270" t="inlineStr">
        <is>
          <t>MF</t>
        </is>
      </c>
      <c r="L2492" s="250">
        <f>AVERAGE(J2492:J2493)</f>
        <v/>
      </c>
      <c r="M2492" s="250">
        <f>_xlfn.STDEV.S(J2492,J2493)</f>
        <v/>
      </c>
      <c r="N2492" s="295" t="n"/>
      <c r="O2492" s="295" t="n"/>
      <c r="P2492" s="207">
        <f>+(((H2492-F2492)/1000)*1000)/10</f>
        <v/>
      </c>
      <c r="Q2492" s="207">
        <f>AVERAGE(P2492:P2493)</f>
        <v/>
      </c>
      <c r="R2492" s="26" t="inlineStr">
        <is>
          <t>FALSO</t>
        </is>
      </c>
      <c r="S2492" s="26" t="inlineStr">
        <is>
          <t>FALSO</t>
        </is>
      </c>
      <c r="T2492" s="211" t="n"/>
      <c r="U2492" s="211" t="n"/>
      <c r="V2492" s="290" t="inlineStr">
        <is>
          <t>Plot válido</t>
        </is>
      </c>
    </row>
    <row r="2493" ht="15.75" customHeight="1" s="412">
      <c r="A2493" s="199" t="n">
        <v>4528</v>
      </c>
      <c r="B2493" s="200" t="n">
        <v>234</v>
      </c>
      <c r="C2493" s="246" t="n">
        <v>394</v>
      </c>
      <c r="D2493" s="246" t="n">
        <v>16</v>
      </c>
      <c r="E2493" s="46" t="n">
        <v>43607</v>
      </c>
      <c r="F2493" s="246" t="n">
        <v>5254</v>
      </c>
      <c r="G2493" s="246" t="n">
        <v>8045</v>
      </c>
      <c r="H2493" s="248" t="n">
        <v>7201</v>
      </c>
      <c r="I2493" s="246" t="n"/>
      <c r="J2493" s="47">
        <f>+(((G2493-F2493)-(H2493-F2493))/(H2493-F2493))*100</f>
        <v/>
      </c>
      <c r="K2493" s="270" t="n"/>
      <c r="L2493" s="251" t="n"/>
      <c r="M2493" s="251" t="n"/>
      <c r="N2493" s="295" t="n"/>
      <c r="O2493" s="295" t="n"/>
      <c r="P2493" s="207">
        <f>+(((H2493-F2493)/1000)*1000)/10</f>
        <v/>
      </c>
      <c r="Q2493" s="207" t="n"/>
      <c r="R2493" s="26" t="inlineStr">
        <is>
          <t>FALSO</t>
        </is>
      </c>
      <c r="S2493" s="26" t="inlineStr">
        <is>
          <t>FALSO</t>
        </is>
      </c>
      <c r="T2493" s="211" t="n"/>
      <c r="U2493" s="211" t="n"/>
      <c r="V2493" s="290" t="inlineStr">
        <is>
          <t>Plot válido</t>
        </is>
      </c>
    </row>
    <row r="2494" ht="15.75" customHeight="1" s="412">
      <c r="A2494" s="199" t="n">
        <v>5173</v>
      </c>
      <c r="B2494" s="200" t="n">
        <v>233</v>
      </c>
      <c r="C2494" s="246" t="n">
        <v>394</v>
      </c>
      <c r="D2494" s="246" t="n">
        <v>18</v>
      </c>
      <c r="E2494" s="46" t="n">
        <v>43626</v>
      </c>
      <c r="F2494" s="246" t="n">
        <v>5213</v>
      </c>
      <c r="G2494" s="246" t="n">
        <v>7088</v>
      </c>
      <c r="H2494" s="248" t="n">
        <v>6755</v>
      </c>
      <c r="I2494" s="246" t="n">
        <v>7</v>
      </c>
      <c r="J2494" s="47">
        <f>+(((G2494-F2494)-(H2494-F2494))/(H2494-F2494))*100</f>
        <v/>
      </c>
      <c r="K2494" s="270" t="n"/>
      <c r="L2494" s="250">
        <f>AVERAGE(J2494:J2495)</f>
        <v/>
      </c>
      <c r="M2494" s="250">
        <f>_xlfn.STDEV.S(J2494,J2495)</f>
        <v/>
      </c>
      <c r="N2494" s="295" t="n"/>
      <c r="O2494" s="295" t="n"/>
      <c r="P2494" s="207">
        <f>+(((H2494-F2494)/1000)*1000)/10</f>
        <v/>
      </c>
      <c r="Q2494" s="207">
        <f>AVERAGE(P2494:P2495)</f>
        <v/>
      </c>
      <c r="R2494" s="26" t="inlineStr">
        <is>
          <t>FALSO</t>
        </is>
      </c>
      <c r="S2494" s="26" t="inlineStr">
        <is>
          <t>FALSO</t>
        </is>
      </c>
      <c r="T2494" s="211" t="n"/>
      <c r="U2494" s="211" t="n"/>
      <c r="V2494" s="290" t="inlineStr">
        <is>
          <t>Plot válido</t>
        </is>
      </c>
    </row>
    <row r="2495" ht="15.75" customHeight="1" s="412">
      <c r="A2495" s="199" t="n">
        <v>5174</v>
      </c>
      <c r="B2495" s="200" t="n">
        <v>234</v>
      </c>
      <c r="C2495" s="246" t="n">
        <v>394</v>
      </c>
      <c r="D2495" s="246" t="n">
        <v>18</v>
      </c>
      <c r="E2495" s="46" t="n">
        <v>43626</v>
      </c>
      <c r="F2495" s="246" t="n">
        <v>5254</v>
      </c>
      <c r="G2495" s="246" t="n">
        <v>7052</v>
      </c>
      <c r="H2495" s="248" t="n">
        <v>6739</v>
      </c>
      <c r="I2495" s="246" t="n"/>
      <c r="J2495" s="47">
        <f>+(((G2495-F2495)-(H2495-F2495))/(H2495-F2495))*100</f>
        <v/>
      </c>
      <c r="K2495" s="270" t="n"/>
      <c r="L2495" s="251" t="n"/>
      <c r="M2495" s="251" t="n"/>
      <c r="N2495" s="295" t="n"/>
      <c r="O2495" s="295" t="n"/>
      <c r="P2495" s="207">
        <f>+(((H2495-F2495)/1000)*1000)/10</f>
        <v/>
      </c>
      <c r="Q2495" s="207" t="n"/>
      <c r="R2495" s="26" t="inlineStr">
        <is>
          <t>FALSO</t>
        </is>
      </c>
      <c r="S2495" s="26" t="inlineStr">
        <is>
          <t>FALSO</t>
        </is>
      </c>
      <c r="T2495" s="211" t="n"/>
      <c r="U2495" s="211" t="n"/>
      <c r="V2495" s="290" t="inlineStr">
        <is>
          <t>Plot válido</t>
        </is>
      </c>
    </row>
    <row r="2496" ht="15.75" customHeight="1" s="412">
      <c r="A2496" s="199" t="n">
        <v>5695</v>
      </c>
      <c r="B2496" s="200" t="n">
        <v>139</v>
      </c>
      <c r="C2496" s="252" t="n">
        <v>394</v>
      </c>
      <c r="D2496" s="252" t="n">
        <v>21</v>
      </c>
      <c r="E2496" s="139" t="n">
        <v>43657</v>
      </c>
      <c r="F2496" s="252" t="n">
        <v>5218</v>
      </c>
      <c r="G2496" s="252" t="n">
        <v>7400</v>
      </c>
      <c r="H2496" s="253" t="n">
        <v>6976</v>
      </c>
      <c r="I2496" s="252" t="n">
        <v>7</v>
      </c>
      <c r="J2496" s="47">
        <f>+(((G2496-F2496)-(H2496-F2496))/(H2496-F2496))*100</f>
        <v/>
      </c>
      <c r="K2496" s="270" t="n"/>
      <c r="L2496" s="250">
        <f>AVERAGE(J2496:J2497)</f>
        <v/>
      </c>
      <c r="M2496" s="250">
        <f>_xlfn.STDEV.S(J2496,J2497)</f>
        <v/>
      </c>
      <c r="N2496" s="295" t="n"/>
      <c r="O2496" s="295" t="n"/>
      <c r="P2496" s="207">
        <f>+(((H2496-F2496)/1000)*1000)/10</f>
        <v/>
      </c>
      <c r="Q2496" s="207">
        <f>AVERAGE(P2496:P2497)</f>
        <v/>
      </c>
      <c r="R2496" s="26" t="inlineStr">
        <is>
          <t>FALSO</t>
        </is>
      </c>
      <c r="S2496" s="26" t="inlineStr">
        <is>
          <t>FALSO</t>
        </is>
      </c>
      <c r="T2496" s="211" t="n"/>
      <c r="U2496" s="211" t="n"/>
      <c r="V2496" s="290" t="inlineStr">
        <is>
          <t>Plot válido</t>
        </is>
      </c>
    </row>
    <row r="2497" hidden="1" ht="15.75" customHeight="1" s="412">
      <c r="A2497" s="199" t="n">
        <v>5696</v>
      </c>
      <c r="B2497" s="200" t="n">
        <v>140</v>
      </c>
      <c r="C2497" s="252" t="n">
        <v>394</v>
      </c>
      <c r="D2497" s="252" t="n">
        <v>21</v>
      </c>
      <c r="E2497" s="139" t="n">
        <v>43657</v>
      </c>
      <c r="F2497" s="252" t="n">
        <v>5241</v>
      </c>
      <c r="G2497" s="252" t="n">
        <v>7544</v>
      </c>
      <c r="H2497" s="253" t="n">
        <v>7077</v>
      </c>
      <c r="I2497" s="252" t="n"/>
      <c r="J2497" s="47">
        <f>+(((G2497-F2497)-(H2497-F2497))/(H2497-F2497))*100</f>
        <v/>
      </c>
      <c r="K2497" s="270" t="n"/>
      <c r="L2497" s="251" t="n"/>
      <c r="M2497" s="251" t="n"/>
      <c r="N2497" s="295" t="n"/>
      <c r="O2497" s="295" t="n"/>
      <c r="P2497" s="207">
        <f>+(((H2497-F2497)/1000)*1000)/10</f>
        <v/>
      </c>
      <c r="Q2497" s="207" t="n"/>
      <c r="R2497" s="26" t="inlineStr">
        <is>
          <t>FALSO</t>
        </is>
      </c>
      <c r="S2497" s="26" t="inlineStr">
        <is>
          <t>FALSO</t>
        </is>
      </c>
      <c r="T2497" s="211" t="n"/>
      <c r="U2497" s="211" t="n"/>
      <c r="V2497" s="290" t="inlineStr">
        <is>
          <t>Se descarta</t>
        </is>
      </c>
    </row>
    <row r="2498" hidden="1" ht="15.75" customHeight="1" s="412">
      <c r="A2498" s="199" t="n">
        <v>6245</v>
      </c>
      <c r="B2498" s="200" t="n">
        <v>246</v>
      </c>
      <c r="C2498" s="252" t="n">
        <v>394</v>
      </c>
      <c r="D2498" s="252" t="n">
        <v>22</v>
      </c>
      <c r="E2498" s="139" t="n">
        <v>43685</v>
      </c>
      <c r="F2498" s="252" t="n">
        <v>5309</v>
      </c>
      <c r="G2498" s="252" t="n">
        <v>7644</v>
      </c>
      <c r="H2498" s="253" t="n">
        <v>7255</v>
      </c>
      <c r="I2498" s="252" t="n">
        <v>7</v>
      </c>
      <c r="J2498" s="47">
        <f>+(((G2498-F2498)-(H2498-F2498))/(H2498-F2498))*100</f>
        <v/>
      </c>
      <c r="K2498" s="270" t="n"/>
      <c r="L2498" s="250">
        <f>AVERAGE(J2498:J2499)</f>
        <v/>
      </c>
      <c r="M2498" s="250">
        <f>_xlfn.STDEV.S(J2498,J2499)</f>
        <v/>
      </c>
      <c r="N2498" s="295" t="n"/>
      <c r="O2498" s="295" t="n"/>
      <c r="P2498" s="207">
        <f>+(((H2498-F2498)/1000)*1000)/10</f>
        <v/>
      </c>
      <c r="Q2498" s="207">
        <f>AVERAGE(P2498:P2499)</f>
        <v/>
      </c>
      <c r="R2498" s="26" t="inlineStr">
        <is>
          <t>FALSO</t>
        </is>
      </c>
      <c r="S2498" s="26" t="inlineStr">
        <is>
          <t>FALSO</t>
        </is>
      </c>
      <c r="T2498" s="211" t="n"/>
      <c r="U2498" s="211" t="n"/>
      <c r="V2498" s="290" t="inlineStr">
        <is>
          <t>Se descarta</t>
        </is>
      </c>
    </row>
    <row r="2499" hidden="1" ht="15.75" customHeight="1" s="412">
      <c r="A2499" s="199" t="n">
        <v>6246</v>
      </c>
      <c r="B2499" s="200" t="n">
        <v>246</v>
      </c>
      <c r="C2499" s="252" t="n">
        <v>394</v>
      </c>
      <c r="D2499" s="252" t="n">
        <v>22</v>
      </c>
      <c r="E2499" s="139" t="n">
        <v>43685</v>
      </c>
      <c r="F2499" s="252" t="n">
        <v>5309</v>
      </c>
      <c r="G2499" s="252" t="n">
        <v>7655</v>
      </c>
      <c r="H2499" s="253" t="n">
        <v>7277</v>
      </c>
      <c r="I2499" s="252" t="n"/>
      <c r="J2499" s="47">
        <f>+(((G2499-F2499)-(H2499-F2499))/(H2499-F2499))*100</f>
        <v/>
      </c>
      <c r="K2499" s="270" t="n"/>
      <c r="L2499" s="251" t="n"/>
      <c r="M2499" s="251" t="n"/>
      <c r="N2499" s="295" t="n"/>
      <c r="O2499" s="295" t="n"/>
      <c r="P2499" s="207">
        <f>+(((H2499-F2499)/1000)*1000)/10</f>
        <v/>
      </c>
      <c r="Q2499" s="207" t="n"/>
      <c r="R2499" s="26" t="inlineStr">
        <is>
          <t>FALSO</t>
        </is>
      </c>
      <c r="S2499" s="26" t="inlineStr">
        <is>
          <t>FALSO</t>
        </is>
      </c>
      <c r="T2499" s="211" t="n"/>
      <c r="U2499" s="211" t="n"/>
      <c r="V2499" s="290" t="inlineStr">
        <is>
          <t>Se descarta</t>
        </is>
      </c>
    </row>
    <row r="2500" hidden="1" ht="15.75" customHeight="1" s="412">
      <c r="A2500" s="199" t="n">
        <v>3005</v>
      </c>
      <c r="B2500" s="200" t="n">
        <v>89</v>
      </c>
      <c r="C2500" s="246" t="n">
        <v>395</v>
      </c>
      <c r="D2500" s="246" t="n">
        <v>11</v>
      </c>
      <c r="E2500" s="46" t="n">
        <v>43571</v>
      </c>
      <c r="F2500" s="247" t="n">
        <v>5188</v>
      </c>
      <c r="G2500" s="246" t="n">
        <v>7769</v>
      </c>
      <c r="H2500" s="248" t="n">
        <v>6940</v>
      </c>
      <c r="I2500" s="246" t="n">
        <v>2</v>
      </c>
      <c r="J2500" s="47">
        <f>+(((G2500-F2500)-(H2500-F2500))/(H2500-F2500))*100</f>
        <v/>
      </c>
      <c r="K2500" s="270" t="inlineStr">
        <is>
          <t>MF·</t>
        </is>
      </c>
      <c r="L2500" s="250">
        <f>AVERAGE(J2500:J2501)</f>
        <v/>
      </c>
      <c r="M2500" s="250">
        <f>_xlfn.STDEV.S(J2500,J2501)</f>
        <v/>
      </c>
      <c r="N2500" s="295" t="n">
        <v>2</v>
      </c>
      <c r="O2500" s="295" t="n"/>
      <c r="P2500" s="207">
        <f>+(((H2500-F2500)/1000)*1000)/10</f>
        <v/>
      </c>
      <c r="Q2500" s="207">
        <f>AVERAGE(P2500:P2501)</f>
        <v/>
      </c>
      <c r="R2500" s="26" t="inlineStr">
        <is>
          <t>FALSO</t>
        </is>
      </c>
      <c r="S2500" s="26" t="inlineStr">
        <is>
          <t>FALSO</t>
        </is>
      </c>
      <c r="T2500" s="211" t="n"/>
      <c r="U2500" s="211" t="n"/>
      <c r="V2500" s="290" t="inlineStr">
        <is>
          <t>Se descarta</t>
        </is>
      </c>
    </row>
    <row r="2501" hidden="1" ht="15.75" customHeight="1" s="412">
      <c r="A2501" s="199" t="n">
        <v>3006</v>
      </c>
      <c r="B2501" s="200" t="n">
        <v>90</v>
      </c>
      <c r="C2501" s="246" t="n">
        <v>395</v>
      </c>
      <c r="D2501" s="246" t="n">
        <v>11</v>
      </c>
      <c r="E2501" s="46" t="n">
        <v>43571</v>
      </c>
      <c r="F2501" s="247" t="n">
        <v>5202</v>
      </c>
      <c r="G2501" s="246" t="n">
        <v>7932</v>
      </c>
      <c r="H2501" s="248" t="n">
        <v>7077</v>
      </c>
      <c r="I2501" s="246" t="n"/>
      <c r="J2501" s="47">
        <f>+(((G2501-F2501)-(H2501-F2501))/(H2501-F2501))*100</f>
        <v/>
      </c>
      <c r="K2501" s="270" t="n"/>
      <c r="L2501" s="251" t="n"/>
      <c r="M2501" s="251" t="n"/>
      <c r="N2501" s="295" t="n"/>
      <c r="O2501" s="295" t="n"/>
      <c r="P2501" s="207">
        <f>+(((H2501-F2501)/1000)*1000)/10</f>
        <v/>
      </c>
      <c r="Q2501" s="207" t="n"/>
      <c r="R2501" s="26" t="inlineStr">
        <is>
          <t>FALSO</t>
        </is>
      </c>
      <c r="S2501" s="26" t="inlineStr">
        <is>
          <t>FALSO</t>
        </is>
      </c>
      <c r="T2501" s="211" t="n"/>
      <c r="U2501" s="211" t="n"/>
      <c r="V2501" s="290" t="inlineStr">
        <is>
          <t>Se descarta</t>
        </is>
      </c>
    </row>
    <row r="2502" hidden="1" ht="15.75" customHeight="1" s="412">
      <c r="A2502" s="199" t="n">
        <v>3873</v>
      </c>
      <c r="B2502" s="200" t="n">
        <v>295</v>
      </c>
      <c r="C2502" s="246" t="n">
        <v>395</v>
      </c>
      <c r="D2502" s="246" t="n">
        <v>14</v>
      </c>
      <c r="E2502" s="46" t="n">
        <v>43591</v>
      </c>
      <c r="F2502" s="246" t="n">
        <v>5221</v>
      </c>
      <c r="G2502" s="247" t="n">
        <v>7543</v>
      </c>
      <c r="H2502" s="248" t="n">
        <v>7047</v>
      </c>
      <c r="I2502" s="246" t="n"/>
      <c r="J2502" s="47">
        <f>+(((G2502-F2502)-(H2502-F2502))/(H2502-F2502))*100</f>
        <v/>
      </c>
      <c r="K2502" s="270" t="inlineStr">
        <is>
          <t>MF</t>
        </is>
      </c>
      <c r="L2502" s="250">
        <f>AVERAGE(J2502:J2503)</f>
        <v/>
      </c>
      <c r="M2502" s="250">
        <f>_xlfn.STDEV.S(J2502,J2503)</f>
        <v/>
      </c>
      <c r="N2502" s="295" t="n"/>
      <c r="O2502" s="295" t="n"/>
      <c r="P2502" s="207">
        <f>+(((H2502-F2502)/1000)*1000)/10</f>
        <v/>
      </c>
      <c r="Q2502" s="207">
        <f>AVERAGE(P2502:P2503)</f>
        <v/>
      </c>
      <c r="R2502" s="26" t="inlineStr">
        <is>
          <t>FALSO</t>
        </is>
      </c>
      <c r="S2502" s="26" t="inlineStr">
        <is>
          <t>FALSO</t>
        </is>
      </c>
      <c r="T2502" s="211" t="n"/>
      <c r="U2502" s="211" t="n"/>
      <c r="V2502" s="290" t="inlineStr">
        <is>
          <t>Se descarta</t>
        </is>
      </c>
    </row>
    <row r="2503" hidden="1" ht="15.75" customHeight="1" s="412">
      <c r="A2503" s="199" t="n">
        <v>3874</v>
      </c>
      <c r="B2503" s="200" t="n">
        <v>296</v>
      </c>
      <c r="C2503" s="246" t="n">
        <v>395</v>
      </c>
      <c r="D2503" s="246" t="n">
        <v>14</v>
      </c>
      <c r="E2503" s="46" t="n">
        <v>43591</v>
      </c>
      <c r="F2503" s="246" t="n">
        <v>5271</v>
      </c>
      <c r="G2503" s="247" t="n">
        <v>7703</v>
      </c>
      <c r="H2503" s="248" t="n">
        <v>7192</v>
      </c>
      <c r="I2503" s="246" t="n"/>
      <c r="J2503" s="47">
        <f>+(((G2503-F2503)-(H2503-F2503))/(H2503-F2503))*100</f>
        <v/>
      </c>
      <c r="K2503" s="270" t="n"/>
      <c r="L2503" s="251" t="n"/>
      <c r="M2503" s="251" t="n"/>
      <c r="N2503" s="295" t="n"/>
      <c r="O2503" s="295" t="n"/>
      <c r="P2503" s="207">
        <f>+(((H2503-F2503)/1000)*1000)/10</f>
        <v/>
      </c>
      <c r="Q2503" s="207" t="n"/>
      <c r="R2503" s="26" t="inlineStr">
        <is>
          <t>FALSO</t>
        </is>
      </c>
      <c r="S2503" s="26" t="inlineStr">
        <is>
          <t>FALSO</t>
        </is>
      </c>
      <c r="T2503" s="211" t="n"/>
      <c r="U2503" s="211" t="n"/>
      <c r="V2503" s="290" t="inlineStr">
        <is>
          <t>Se descarta</t>
        </is>
      </c>
    </row>
    <row r="2504" hidden="1" ht="15.75" customHeight="1" s="412">
      <c r="A2504" s="199" t="n">
        <v>4529</v>
      </c>
      <c r="B2504" s="200" t="n">
        <v>235</v>
      </c>
      <c r="C2504" s="246" t="n">
        <v>395</v>
      </c>
      <c r="D2504" s="246" t="n">
        <v>16</v>
      </c>
      <c r="E2504" s="46" t="n">
        <v>43607</v>
      </c>
      <c r="F2504" s="246" t="n">
        <v>5230</v>
      </c>
      <c r="G2504" s="246" t="n">
        <v>7180</v>
      </c>
      <c r="H2504" s="248" t="n">
        <v>6845</v>
      </c>
      <c r="I2504" s="246" t="n">
        <v>2</v>
      </c>
      <c r="J2504" s="47">
        <f>+(((G2504-F2504)-(H2504-F2504))/(H2504-F2504))*100</f>
        <v/>
      </c>
      <c r="K2504" s="270" t="n"/>
      <c r="L2504" s="250">
        <f>AVERAGE(J2504:J2505)</f>
        <v/>
      </c>
      <c r="M2504" s="250">
        <f>_xlfn.STDEV.S(J2504,J2505)</f>
        <v/>
      </c>
      <c r="N2504" s="295" t="n"/>
      <c r="O2504" s="295" t="n"/>
      <c r="P2504" s="207">
        <f>+(((H2504-F2504)/1000)*1000)/10</f>
        <v/>
      </c>
      <c r="Q2504" s="207">
        <f>AVERAGE(P2504:P2505)</f>
        <v/>
      </c>
      <c r="R2504" s="26" t="inlineStr">
        <is>
          <t>FALSO</t>
        </is>
      </c>
      <c r="S2504" s="26" t="inlineStr">
        <is>
          <t>FALSO</t>
        </is>
      </c>
      <c r="T2504" s="211" t="n"/>
      <c r="U2504" s="211" t="n"/>
      <c r="V2504" s="290" t="inlineStr">
        <is>
          <t>Se descarta</t>
        </is>
      </c>
    </row>
    <row r="2505" hidden="1" ht="15.75" customHeight="1" s="412">
      <c r="A2505" s="199" t="n">
        <v>4530</v>
      </c>
      <c r="B2505" s="200" t="n">
        <v>236</v>
      </c>
      <c r="C2505" s="246" t="n">
        <v>395</v>
      </c>
      <c r="D2505" s="246" t="n">
        <v>16</v>
      </c>
      <c r="E2505" s="46" t="n">
        <v>43607</v>
      </c>
      <c r="F2505" s="246" t="n">
        <v>5241</v>
      </c>
      <c r="G2505" s="246" t="n">
        <v>7177</v>
      </c>
      <c r="H2505" s="248" t="n">
        <v>6851</v>
      </c>
      <c r="I2505" s="246" t="n"/>
      <c r="J2505" s="47">
        <f>+(((G2505-F2505)-(H2505-F2505))/(H2505-F2505))*100</f>
        <v/>
      </c>
      <c r="K2505" s="270" t="n"/>
      <c r="L2505" s="251" t="n"/>
      <c r="M2505" s="251" t="n"/>
      <c r="N2505" s="295" t="n"/>
      <c r="O2505" s="295" t="n"/>
      <c r="P2505" s="207">
        <f>+(((H2505-F2505)/1000)*1000)/10</f>
        <v/>
      </c>
      <c r="Q2505" s="207" t="n"/>
      <c r="R2505" s="26" t="inlineStr">
        <is>
          <t>FALSO</t>
        </is>
      </c>
      <c r="S2505" s="26" t="inlineStr">
        <is>
          <t>FALSO</t>
        </is>
      </c>
      <c r="T2505" s="211" t="n"/>
      <c r="U2505" s="211" t="n"/>
      <c r="V2505" s="290" t="inlineStr">
        <is>
          <t>Se descarta</t>
        </is>
      </c>
    </row>
    <row r="2506" hidden="1" ht="15.75" customHeight="1" s="412">
      <c r="A2506" s="199" t="n">
        <v>5175</v>
      </c>
      <c r="B2506" s="200" t="n">
        <v>235</v>
      </c>
      <c r="C2506" s="246" t="n">
        <v>395</v>
      </c>
      <c r="D2506" s="246" t="n">
        <v>18</v>
      </c>
      <c r="E2506" s="46" t="n">
        <v>43626</v>
      </c>
      <c r="F2506" s="246" t="n">
        <v>5230</v>
      </c>
      <c r="G2506" s="246" t="n">
        <v>7152</v>
      </c>
      <c r="H2506" s="248" t="n">
        <v>6811</v>
      </c>
      <c r="I2506" s="246" t="n">
        <v>6</v>
      </c>
      <c r="J2506" s="47">
        <f>+(((G2506-F2506)-(H2506-F2506))/(H2506-F2506))*100</f>
        <v/>
      </c>
      <c r="K2506" s="270" t="n"/>
      <c r="L2506" s="250">
        <f>AVERAGE(J2506:J2507)</f>
        <v/>
      </c>
      <c r="M2506" s="250">
        <f>_xlfn.STDEV.S(J2506,J2507)</f>
        <v/>
      </c>
      <c r="N2506" s="295" t="n"/>
      <c r="O2506" s="295" t="n"/>
      <c r="P2506" s="207">
        <f>+(((H2506-F2506)/1000)*1000)/10</f>
        <v/>
      </c>
      <c r="Q2506" s="207">
        <f>AVERAGE(P2506:P2507)</f>
        <v/>
      </c>
      <c r="R2506" s="26" t="inlineStr">
        <is>
          <t>FALSO</t>
        </is>
      </c>
      <c r="S2506" s="26" t="inlineStr">
        <is>
          <t>FALSO</t>
        </is>
      </c>
      <c r="T2506" s="211" t="n"/>
      <c r="U2506" s="211" t="n"/>
      <c r="V2506" s="290" t="inlineStr">
        <is>
          <t>Se descarta</t>
        </is>
      </c>
    </row>
    <row r="2507" hidden="1" ht="15.75" customHeight="1" s="412">
      <c r="A2507" s="199" t="n">
        <v>5176</v>
      </c>
      <c r="B2507" s="200" t="n">
        <v>236</v>
      </c>
      <c r="C2507" s="246" t="n">
        <v>395</v>
      </c>
      <c r="D2507" s="246" t="n">
        <v>18</v>
      </c>
      <c r="E2507" s="46" t="n">
        <v>43626</v>
      </c>
      <c r="F2507" s="246" t="n">
        <v>5241</v>
      </c>
      <c r="G2507" s="246" t="n">
        <v>7107</v>
      </c>
      <c r="H2507" s="248" t="n">
        <v>6774</v>
      </c>
      <c r="I2507" s="246" t="n"/>
      <c r="J2507" s="47">
        <f>+(((G2507-F2507)-(H2507-F2507))/(H2507-F2507))*100</f>
        <v/>
      </c>
      <c r="K2507" s="270" t="n"/>
      <c r="L2507" s="251" t="n"/>
      <c r="M2507" s="251" t="n"/>
      <c r="N2507" s="295" t="n"/>
      <c r="O2507" s="295" t="n"/>
      <c r="P2507" s="207">
        <f>+(((H2507-F2507)/1000)*1000)/10</f>
        <v/>
      </c>
      <c r="Q2507" s="207" t="n"/>
      <c r="R2507" s="26" t="inlineStr">
        <is>
          <t>FALSO</t>
        </is>
      </c>
      <c r="S2507" s="26" t="inlineStr">
        <is>
          <t>FALSO</t>
        </is>
      </c>
      <c r="T2507" s="211" t="n"/>
      <c r="U2507" s="211" t="n"/>
      <c r="V2507" s="290" t="inlineStr">
        <is>
          <t>Se descarta</t>
        </is>
      </c>
    </row>
    <row r="2508" hidden="1" ht="15.75" customHeight="1" s="412">
      <c r="A2508" s="199" t="n">
        <v>5697</v>
      </c>
      <c r="B2508" s="200" t="n">
        <v>141</v>
      </c>
      <c r="C2508" s="252" t="n">
        <v>395</v>
      </c>
      <c r="D2508" s="252" t="n">
        <v>21</v>
      </c>
      <c r="E2508" s="139" t="n">
        <v>43657</v>
      </c>
      <c r="F2508" s="252" t="n">
        <v>5187</v>
      </c>
      <c r="G2508" s="252" t="n">
        <v>6948</v>
      </c>
      <c r="H2508" s="253" t="n">
        <v>6616</v>
      </c>
      <c r="I2508" s="252" t="n">
        <v>6</v>
      </c>
      <c r="J2508" s="47">
        <f>+(((G2508-F2508)-(H2508-F2508))/(H2508-F2508))*100</f>
        <v/>
      </c>
      <c r="K2508" s="270" t="n"/>
      <c r="L2508" s="250">
        <f>AVERAGE(J2508:J2509)</f>
        <v/>
      </c>
      <c r="M2508" s="250">
        <f>_xlfn.STDEV.S(J2508,J2509)</f>
        <v/>
      </c>
      <c r="N2508" s="295" t="n"/>
      <c r="O2508" s="295" t="n"/>
      <c r="P2508" s="207">
        <f>+(((H2508-F2508)/1000)*1000)/10</f>
        <v/>
      </c>
      <c r="Q2508" s="207">
        <f>AVERAGE(P2508:P2509)</f>
        <v/>
      </c>
      <c r="R2508" s="26" t="inlineStr">
        <is>
          <t>FALSO</t>
        </is>
      </c>
      <c r="S2508" s="26" t="inlineStr">
        <is>
          <t>FALSO</t>
        </is>
      </c>
      <c r="T2508" s="211" t="n"/>
      <c r="U2508" s="211" t="n"/>
      <c r="V2508" s="290" t="inlineStr">
        <is>
          <t>Se descarta</t>
        </is>
      </c>
    </row>
    <row r="2509" hidden="1" ht="15.75" customHeight="1" s="412">
      <c r="A2509" s="199" t="n">
        <v>5698</v>
      </c>
      <c r="B2509" s="200" t="n">
        <v>142</v>
      </c>
      <c r="C2509" s="252" t="n">
        <v>395</v>
      </c>
      <c r="D2509" s="252" t="n">
        <v>21</v>
      </c>
      <c r="E2509" s="139" t="n">
        <v>43657</v>
      </c>
      <c r="F2509" s="252" t="n">
        <v>5229</v>
      </c>
      <c r="G2509" s="252" t="n">
        <v>7036</v>
      </c>
      <c r="H2509" s="253" t="n">
        <v>6692</v>
      </c>
      <c r="I2509" s="252" t="n"/>
      <c r="J2509" s="47">
        <f>+(((G2509-F2509)-(H2509-F2509))/(H2509-F2509))*100</f>
        <v/>
      </c>
      <c r="K2509" s="270" t="n"/>
      <c r="L2509" s="251" t="n"/>
      <c r="M2509" s="251" t="n"/>
      <c r="N2509" s="295" t="n"/>
      <c r="O2509" s="295" t="n"/>
      <c r="P2509" s="207">
        <f>+(((H2509-F2509)/1000)*1000)/10</f>
        <v/>
      </c>
      <c r="Q2509" s="207" t="n"/>
      <c r="R2509" s="26" t="inlineStr">
        <is>
          <t>FALSO</t>
        </is>
      </c>
      <c r="S2509" s="26" t="inlineStr">
        <is>
          <t>FALSO</t>
        </is>
      </c>
      <c r="T2509" s="211" t="n"/>
      <c r="U2509" s="211" t="n"/>
      <c r="V2509" s="290" t="inlineStr">
        <is>
          <t>Se descarta</t>
        </is>
      </c>
    </row>
    <row r="2510" hidden="1" ht="15.75" customHeight="1" s="412">
      <c r="A2510" s="199" t="n">
        <v>6247</v>
      </c>
      <c r="B2510" s="200" t="n">
        <v>247</v>
      </c>
      <c r="C2510" s="252" t="n">
        <v>395</v>
      </c>
      <c r="D2510" s="252" t="n">
        <v>22</v>
      </c>
      <c r="E2510" s="139" t="n">
        <v>43685</v>
      </c>
      <c r="F2510" s="252" t="n">
        <v>5282</v>
      </c>
      <c r="G2510" s="252" t="n">
        <v>7462</v>
      </c>
      <c r="H2510" s="253" t="n">
        <v>7134</v>
      </c>
      <c r="I2510" s="252" t="n">
        <v>6</v>
      </c>
      <c r="J2510" s="47">
        <f>+(((G2510-F2510)-(H2510-F2510))/(H2510-F2510))*100</f>
        <v/>
      </c>
      <c r="K2510" s="270" t="n"/>
      <c r="L2510" s="250">
        <f>AVERAGE(J2510:J2511)</f>
        <v/>
      </c>
      <c r="M2510" s="250">
        <f>_xlfn.STDEV.S(J2510,J2511)</f>
        <v/>
      </c>
      <c r="N2510" s="295" t="n"/>
      <c r="O2510" s="295" t="n"/>
      <c r="P2510" s="207">
        <f>+(((H2510-F2510)/1000)*1000)/10</f>
        <v/>
      </c>
      <c r="Q2510" s="207">
        <f>AVERAGE(P2510:P2511)</f>
        <v/>
      </c>
      <c r="R2510" s="26" t="inlineStr">
        <is>
          <t>FALSO</t>
        </is>
      </c>
      <c r="S2510" s="26" t="inlineStr">
        <is>
          <t>FALSO</t>
        </is>
      </c>
      <c r="T2510" s="211" t="n"/>
      <c r="U2510" s="211" t="n"/>
      <c r="V2510" s="290" t="inlineStr">
        <is>
          <t>Se descarta</t>
        </is>
      </c>
    </row>
    <row r="2511" hidden="1" ht="15.75" customHeight="1" s="412">
      <c r="A2511" s="199" t="n">
        <v>6248</v>
      </c>
      <c r="B2511" s="200" t="n">
        <v>247</v>
      </c>
      <c r="C2511" s="252" t="n">
        <v>395</v>
      </c>
      <c r="D2511" s="252" t="n">
        <v>22</v>
      </c>
      <c r="E2511" s="139" t="n">
        <v>43685</v>
      </c>
      <c r="F2511" s="252" t="n">
        <v>5282</v>
      </c>
      <c r="G2511" s="252" t="n">
        <v>7265</v>
      </c>
      <c r="H2511" s="253" t="n">
        <v>6971</v>
      </c>
      <c r="I2511" s="252" t="n"/>
      <c r="J2511" s="47">
        <f>+(((G2511-F2511)-(H2511-F2511))/(H2511-F2511))*100</f>
        <v/>
      </c>
      <c r="K2511" s="270" t="n"/>
      <c r="L2511" s="251" t="n"/>
      <c r="M2511" s="251" t="n"/>
      <c r="N2511" s="295" t="n"/>
      <c r="O2511" s="295" t="n"/>
      <c r="P2511" s="207">
        <f>+(((H2511-F2511)/1000)*1000)/10</f>
        <v/>
      </c>
      <c r="Q2511" s="207" t="n"/>
      <c r="R2511" s="26" t="inlineStr">
        <is>
          <t>FALSO</t>
        </is>
      </c>
      <c r="S2511" s="26" t="inlineStr">
        <is>
          <t>FALSO</t>
        </is>
      </c>
      <c r="T2511" s="211" t="n"/>
      <c r="U2511" s="211" t="n"/>
      <c r="V2511" s="290" t="inlineStr">
        <is>
          <t>Se descarta</t>
        </is>
      </c>
    </row>
    <row r="2512" hidden="1" ht="15.75" customHeight="1" s="412">
      <c r="A2512" s="199" t="n">
        <v>3007</v>
      </c>
      <c r="B2512" s="200" t="n">
        <v>91</v>
      </c>
      <c r="C2512" s="246" t="n">
        <v>396</v>
      </c>
      <c r="D2512" s="246" t="n">
        <v>11</v>
      </c>
      <c r="E2512" s="46" t="n">
        <v>43571</v>
      </c>
      <c r="F2512" s="247" t="n">
        <v>5252</v>
      </c>
      <c r="G2512" s="246" t="n">
        <v>8084</v>
      </c>
      <c r="H2512" s="248" t="n">
        <v>7106</v>
      </c>
      <c r="I2512" s="246" t="n">
        <v>2</v>
      </c>
      <c r="J2512" s="47">
        <f>+(((G2512-F2512)-(H2512-F2512))/(H2512-F2512))*100</f>
        <v/>
      </c>
      <c r="K2512" s="270" t="inlineStr">
        <is>
          <t>MF·</t>
        </is>
      </c>
      <c r="L2512" s="250">
        <f>AVERAGE(J2512:J2513)</f>
        <v/>
      </c>
      <c r="M2512" s="250">
        <f>_xlfn.STDEV.S(J2512,J2513)</f>
        <v/>
      </c>
      <c r="N2512" s="295" t="n">
        <v>2</v>
      </c>
      <c r="O2512" s="295" t="n"/>
      <c r="P2512" s="207">
        <f>+(((H2512-F2512)/1000)*1000)/10</f>
        <v/>
      </c>
      <c r="Q2512" s="207">
        <f>AVERAGE(P2512:P2513)</f>
        <v/>
      </c>
      <c r="R2512" s="26" t="inlineStr">
        <is>
          <t>FALSO</t>
        </is>
      </c>
      <c r="S2512" s="26" t="inlineStr">
        <is>
          <t>FALSO</t>
        </is>
      </c>
      <c r="T2512" s="211" t="n"/>
      <c r="U2512" s="211" t="n"/>
      <c r="V2512" s="290" t="inlineStr">
        <is>
          <t>Se descarta</t>
        </is>
      </c>
    </row>
    <row r="2513" hidden="1" ht="15.75" customHeight="1" s="412">
      <c r="A2513" s="199" t="n">
        <v>3008</v>
      </c>
      <c r="B2513" s="200" t="n">
        <v>92</v>
      </c>
      <c r="C2513" s="246" t="n">
        <v>396</v>
      </c>
      <c r="D2513" s="246" t="n">
        <v>11</v>
      </c>
      <c r="E2513" s="46" t="n">
        <v>43571</v>
      </c>
      <c r="F2513" s="247" t="n">
        <v>5241</v>
      </c>
      <c r="G2513" s="246" t="n">
        <v>7956</v>
      </c>
      <c r="H2513" s="248" t="n">
        <v>7059</v>
      </c>
      <c r="I2513" s="246" t="n"/>
      <c r="J2513" s="47">
        <f>+(((G2513-F2513)-(H2513-F2513))/(H2513-F2513))*100</f>
        <v/>
      </c>
      <c r="K2513" s="270" t="n"/>
      <c r="L2513" s="251" t="n"/>
      <c r="M2513" s="251" t="n"/>
      <c r="N2513" s="295" t="n"/>
      <c r="O2513" s="295" t="n"/>
      <c r="P2513" s="207">
        <f>+(((H2513-F2513)/1000)*1000)/10</f>
        <v/>
      </c>
      <c r="Q2513" s="207" t="n"/>
      <c r="R2513" s="26" t="inlineStr">
        <is>
          <t>FALSO</t>
        </is>
      </c>
      <c r="S2513" s="26" t="inlineStr">
        <is>
          <t>FALSO</t>
        </is>
      </c>
      <c r="T2513" s="211" t="n"/>
      <c r="U2513" s="211" t="n"/>
      <c r="V2513" s="290" t="inlineStr">
        <is>
          <t>Se descarta</t>
        </is>
      </c>
    </row>
    <row r="2514" hidden="1" ht="15.75" customHeight="1" s="412">
      <c r="A2514" s="199" t="n">
        <v>3875</v>
      </c>
      <c r="B2514" s="200" t="n">
        <v>297</v>
      </c>
      <c r="C2514" s="246" t="n">
        <v>396</v>
      </c>
      <c r="D2514" s="246" t="n">
        <v>14</v>
      </c>
      <c r="E2514" s="46" t="n">
        <v>43591</v>
      </c>
      <c r="F2514" s="246" t="n">
        <v>5213</v>
      </c>
      <c r="G2514" s="247" t="n">
        <v>7895</v>
      </c>
      <c r="H2514" s="248" t="n">
        <v>7231</v>
      </c>
      <c r="I2514" s="246" t="n"/>
      <c r="J2514" s="47">
        <f>+(((G2514-F2514)-(H2514-F2514))/(H2514-F2514))*100</f>
        <v/>
      </c>
      <c r="K2514" s="270" t="inlineStr">
        <is>
          <t>MF</t>
        </is>
      </c>
      <c r="L2514" s="250">
        <f>AVERAGE(J2514:J2515)</f>
        <v/>
      </c>
      <c r="M2514" s="250">
        <f>_xlfn.STDEV.S(J2514,J2515)</f>
        <v/>
      </c>
      <c r="N2514" s="295" t="n"/>
      <c r="O2514" s="295" t="n"/>
      <c r="P2514" s="207">
        <f>+(((H2514-F2514)/1000)*1000)/10</f>
        <v/>
      </c>
      <c r="Q2514" s="207">
        <f>AVERAGE(P2514:P2515)</f>
        <v/>
      </c>
      <c r="R2514" s="26" t="inlineStr">
        <is>
          <t>VERDADERO</t>
        </is>
      </c>
      <c r="S2514" s="26" t="inlineStr">
        <is>
          <t>FALSO</t>
        </is>
      </c>
      <c r="T2514" s="211" t="n"/>
      <c r="U2514" s="211" t="n"/>
      <c r="V2514" s="290" t="inlineStr">
        <is>
          <t>Se descarta</t>
        </is>
      </c>
    </row>
    <row r="2515" hidden="1" ht="15.75" customHeight="1" s="412">
      <c r="A2515" s="199" t="n">
        <v>3876</v>
      </c>
      <c r="B2515" s="200" t="n">
        <v>298</v>
      </c>
      <c r="C2515" s="246" t="n">
        <v>396</v>
      </c>
      <c r="D2515" s="246" t="n">
        <v>14</v>
      </c>
      <c r="E2515" s="46" t="n">
        <v>43591</v>
      </c>
      <c r="F2515" s="246" t="n">
        <v>5210</v>
      </c>
      <c r="G2515" s="247" t="n">
        <v>8181</v>
      </c>
      <c r="H2515" s="248" t="n">
        <v>7440</v>
      </c>
      <c r="I2515" s="246" t="n"/>
      <c r="J2515" s="47">
        <f>+(((G2515-F2515)-(H2515-F2515))/(H2515-F2515))*100</f>
        <v/>
      </c>
      <c r="K2515" s="270" t="n"/>
      <c r="L2515" s="251" t="n"/>
      <c r="M2515" s="251" t="n"/>
      <c r="N2515" s="295" t="n"/>
      <c r="O2515" s="295" t="n"/>
      <c r="P2515" s="207">
        <f>+(((H2515-F2515)/1000)*1000)/10</f>
        <v/>
      </c>
      <c r="Q2515" s="207" t="n"/>
      <c r="R2515" s="26" t="inlineStr">
        <is>
          <t>FALSO</t>
        </is>
      </c>
      <c r="S2515" s="26" t="inlineStr">
        <is>
          <t>FALSO</t>
        </is>
      </c>
      <c r="T2515" s="211" t="n"/>
      <c r="U2515" s="211" t="n"/>
      <c r="V2515" s="290" t="inlineStr">
        <is>
          <t>Se descarta</t>
        </is>
      </c>
    </row>
    <row r="2516" hidden="1" ht="15.75" customHeight="1" s="412">
      <c r="A2516" s="199" t="n">
        <v>4531</v>
      </c>
      <c r="B2516" s="200" t="n">
        <v>237</v>
      </c>
      <c r="C2516" s="246" t="n">
        <v>396</v>
      </c>
      <c r="D2516" s="246" t="n">
        <v>16</v>
      </c>
      <c r="E2516" s="46" t="n">
        <v>43607</v>
      </c>
      <c r="F2516" s="246" t="n">
        <v>5218</v>
      </c>
      <c r="G2516" s="246" t="n">
        <v>7638</v>
      </c>
      <c r="H2516" s="248" t="n">
        <v>7146</v>
      </c>
      <c r="I2516" s="246" t="n">
        <v>2</v>
      </c>
      <c r="J2516" s="47">
        <f>+(((G2516-F2516)-(H2516-F2516))/(H2516-F2516))*100</f>
        <v/>
      </c>
      <c r="K2516" s="270" t="n"/>
      <c r="L2516" s="250">
        <f>AVERAGE(J2516:J2517)</f>
        <v/>
      </c>
      <c r="M2516" s="250">
        <f>_xlfn.STDEV.S(J2516,J2517)</f>
        <v/>
      </c>
      <c r="N2516" s="295" t="n"/>
      <c r="O2516" s="295" t="n"/>
      <c r="P2516" s="207">
        <f>+(((H2516-F2516)/1000)*1000)/10</f>
        <v/>
      </c>
      <c r="Q2516" s="207">
        <f>AVERAGE(P2516:P2517)</f>
        <v/>
      </c>
      <c r="R2516" s="26" t="inlineStr">
        <is>
          <t>FALSO</t>
        </is>
      </c>
      <c r="S2516" s="26" t="inlineStr">
        <is>
          <t>FALSO</t>
        </is>
      </c>
      <c r="T2516" s="211" t="n"/>
      <c r="U2516" s="211" t="n"/>
      <c r="V2516" s="290" t="inlineStr">
        <is>
          <t>Se descarta</t>
        </is>
      </c>
    </row>
    <row r="2517" hidden="1" ht="15.75" customHeight="1" s="412">
      <c r="A2517" s="199" t="n">
        <v>4532</v>
      </c>
      <c r="B2517" s="200" t="n">
        <v>238</v>
      </c>
      <c r="C2517" s="246" t="n">
        <v>396</v>
      </c>
      <c r="D2517" s="246" t="n">
        <v>16</v>
      </c>
      <c r="E2517" s="46" t="n">
        <v>43607</v>
      </c>
      <c r="F2517" s="246" t="n">
        <v>5217</v>
      </c>
      <c r="G2517" s="246" t="n">
        <v>7719</v>
      </c>
      <c r="H2517" s="248" t="n">
        <v>7212</v>
      </c>
      <c r="I2517" s="246" t="n"/>
      <c r="J2517" s="47">
        <f>+(((G2517-F2517)-(H2517-F2517))/(H2517-F2517))*100</f>
        <v/>
      </c>
      <c r="K2517" s="270" t="n"/>
      <c r="L2517" s="251" t="n"/>
      <c r="M2517" s="251" t="n"/>
      <c r="N2517" s="295" t="n"/>
      <c r="O2517" s="295" t="n"/>
      <c r="P2517" s="207">
        <f>+(((H2517-F2517)/1000)*1000)/10</f>
        <v/>
      </c>
      <c r="Q2517" s="207" t="n"/>
      <c r="R2517" s="26" t="inlineStr">
        <is>
          <t>FALSO</t>
        </is>
      </c>
      <c r="S2517" s="26" t="inlineStr">
        <is>
          <t>FALSO</t>
        </is>
      </c>
      <c r="T2517" s="211" t="n"/>
      <c r="U2517" s="211" t="n"/>
      <c r="V2517" s="290" t="inlineStr">
        <is>
          <t>Se descarta</t>
        </is>
      </c>
    </row>
    <row r="2518" hidden="1" ht="15.75" customHeight="1" s="412">
      <c r="A2518" s="199" t="n">
        <v>5177</v>
      </c>
      <c r="B2518" s="200" t="n">
        <v>237</v>
      </c>
      <c r="C2518" s="246" t="n">
        <v>396</v>
      </c>
      <c r="D2518" s="246" t="n">
        <v>18</v>
      </c>
      <c r="E2518" s="46" t="n">
        <v>43626</v>
      </c>
      <c r="F2518" s="246" t="n">
        <v>5218</v>
      </c>
      <c r="G2518" s="246" t="n">
        <v>7265</v>
      </c>
      <c r="H2518" s="248" t="n">
        <v>6937</v>
      </c>
      <c r="I2518" s="246" t="n">
        <v>7</v>
      </c>
      <c r="J2518" s="47">
        <f>+(((G2518-F2518)-(H2518-F2518))/(H2518-F2518))*100</f>
        <v/>
      </c>
      <c r="K2518" s="270" t="n"/>
      <c r="L2518" s="250">
        <f>AVERAGE(J2518:J2519)</f>
        <v/>
      </c>
      <c r="M2518" s="250">
        <f>_xlfn.STDEV.S(J2518,J2519)</f>
        <v/>
      </c>
      <c r="N2518" s="295" t="n"/>
      <c r="O2518" s="295" t="n"/>
      <c r="P2518" s="207">
        <f>+(((H2518-F2518)/1000)*1000)/10</f>
        <v/>
      </c>
      <c r="Q2518" s="207">
        <f>AVERAGE(P2518:P2519)</f>
        <v/>
      </c>
      <c r="R2518" s="26" t="inlineStr">
        <is>
          <t>FALSO</t>
        </is>
      </c>
      <c r="S2518" s="26" t="inlineStr">
        <is>
          <t>FALSO</t>
        </is>
      </c>
      <c r="T2518" s="211" t="n"/>
      <c r="U2518" s="211" t="n"/>
      <c r="V2518" s="290" t="inlineStr">
        <is>
          <t>Se descarta</t>
        </is>
      </c>
    </row>
    <row r="2519" ht="15.75" customHeight="1" s="412">
      <c r="A2519" s="199" t="n">
        <v>5178</v>
      </c>
      <c r="B2519" s="200" t="n">
        <v>238</v>
      </c>
      <c r="C2519" s="246" t="n">
        <v>396</v>
      </c>
      <c r="D2519" s="246" t="n">
        <v>18</v>
      </c>
      <c r="E2519" s="46" t="n">
        <v>43626</v>
      </c>
      <c r="F2519" s="246" t="n">
        <v>5217</v>
      </c>
      <c r="G2519" s="246" t="n">
        <v>7287</v>
      </c>
      <c r="H2519" s="248" t="n">
        <v>6947</v>
      </c>
      <c r="I2519" s="246" t="n"/>
      <c r="J2519" s="47">
        <f>+(((G2519-F2519)-(H2519-F2519))/(H2519-F2519))*100</f>
        <v/>
      </c>
      <c r="K2519" s="270" t="n"/>
      <c r="L2519" s="251" t="n"/>
      <c r="M2519" s="251" t="n"/>
      <c r="N2519" s="295" t="n"/>
      <c r="O2519" s="295" t="n"/>
      <c r="P2519" s="207">
        <f>+(((H2519-F2519)/1000)*1000)/10</f>
        <v/>
      </c>
      <c r="Q2519" s="207" t="n"/>
      <c r="R2519" s="26" t="inlineStr">
        <is>
          <t>FALSO</t>
        </is>
      </c>
      <c r="S2519" s="26" t="inlineStr">
        <is>
          <t>FALSO</t>
        </is>
      </c>
      <c r="T2519" s="211" t="n"/>
      <c r="U2519" s="211" t="n"/>
      <c r="V2519" s="290" t="inlineStr">
        <is>
          <t>Plot válido</t>
        </is>
      </c>
    </row>
    <row r="2520" ht="15.75" customHeight="1" s="412">
      <c r="A2520" s="199" t="n">
        <v>5551</v>
      </c>
      <c r="B2520" s="200" t="n">
        <v>43</v>
      </c>
      <c r="C2520" s="252" t="n">
        <v>396</v>
      </c>
      <c r="D2520" s="252" t="n">
        <v>20</v>
      </c>
      <c r="E2520" s="139" t="n">
        <v>43649</v>
      </c>
      <c r="F2520" s="252" t="n">
        <v>5211</v>
      </c>
      <c r="G2520" s="252" t="n">
        <v>7079</v>
      </c>
      <c r="H2520" s="253" t="n">
        <v>6750</v>
      </c>
      <c r="I2520" s="252" t="n">
        <v>8</v>
      </c>
      <c r="J2520" s="47">
        <f>+(((G2520-F2520)-(H2520-F2520))/(H2520-F2520))*100</f>
        <v/>
      </c>
      <c r="K2520" s="270" t="n"/>
      <c r="L2520" s="250">
        <f>AVERAGE(J2520:J2521)</f>
        <v/>
      </c>
      <c r="M2520" s="250">
        <f>_xlfn.STDEV.S(J2520,J2521)</f>
        <v/>
      </c>
      <c r="N2520" s="295" t="n"/>
      <c r="O2520" s="295" t="n"/>
      <c r="P2520" s="207">
        <f>+(((H2520-F2520)/1000)*1000)/10</f>
        <v/>
      </c>
      <c r="Q2520" s="207">
        <f>AVERAGE(P2520:P2521)</f>
        <v/>
      </c>
      <c r="R2520" s="26" t="inlineStr">
        <is>
          <t>FALSO</t>
        </is>
      </c>
      <c r="S2520" s="26" t="inlineStr">
        <is>
          <t>FALSO</t>
        </is>
      </c>
      <c r="T2520" s="211" t="n"/>
      <c r="U2520" s="211" t="n"/>
      <c r="V2520" s="290" t="inlineStr">
        <is>
          <t>Plot válido</t>
        </is>
      </c>
    </row>
    <row r="2521" ht="15.75" customHeight="1" s="412">
      <c r="A2521" s="199" t="n">
        <v>5552</v>
      </c>
      <c r="B2521" s="200" t="n">
        <v>44</v>
      </c>
      <c r="C2521" s="252" t="n">
        <v>396</v>
      </c>
      <c r="D2521" s="252" t="n">
        <v>20</v>
      </c>
      <c r="E2521" s="139" t="n">
        <v>43649</v>
      </c>
      <c r="F2521" s="252" t="n">
        <v>5218</v>
      </c>
      <c r="G2521" s="252" t="n">
        <v>6935</v>
      </c>
      <c r="H2521" s="253" t="n">
        <v>6627</v>
      </c>
      <c r="I2521" s="252" t="n"/>
      <c r="J2521" s="47">
        <f>+(((G2521-F2521)-(H2521-F2521))/(H2521-F2521))*100</f>
        <v/>
      </c>
      <c r="K2521" s="270" t="n"/>
      <c r="L2521" s="251" t="n"/>
      <c r="M2521" s="251" t="n"/>
      <c r="N2521" s="295" t="n"/>
      <c r="O2521" s="295" t="n"/>
      <c r="P2521" s="207">
        <f>+(((H2521-F2521)/1000)*1000)/10</f>
        <v/>
      </c>
      <c r="Q2521" s="207" t="n"/>
      <c r="R2521" s="26" t="inlineStr">
        <is>
          <t>FALSO</t>
        </is>
      </c>
      <c r="S2521" s="26" t="inlineStr">
        <is>
          <t>FALSO</t>
        </is>
      </c>
      <c r="T2521" s="211" t="n"/>
      <c r="U2521" s="211" t="n"/>
      <c r="V2521" s="290" t="inlineStr">
        <is>
          <t>Plot válido</t>
        </is>
      </c>
    </row>
    <row r="2522" ht="15.75" customHeight="1" s="412">
      <c r="A2522" s="199" t="n">
        <v>6249</v>
      </c>
      <c r="B2522" s="200" t="n">
        <v>248</v>
      </c>
      <c r="C2522" s="252" t="n">
        <v>396</v>
      </c>
      <c r="D2522" s="252" t="n">
        <v>22</v>
      </c>
      <c r="E2522" s="139" t="n">
        <v>43685</v>
      </c>
      <c r="F2522" s="252" t="n">
        <v>5224</v>
      </c>
      <c r="G2522" s="252" t="n">
        <v>7305</v>
      </c>
      <c r="H2522" s="253" t="n">
        <v>6976</v>
      </c>
      <c r="I2522" s="252" t="n">
        <v>8</v>
      </c>
      <c r="J2522" s="47">
        <f>+(((G2522-F2522)-(H2522-F2522))/(H2522-F2522))*100</f>
        <v/>
      </c>
      <c r="K2522" s="270" t="n"/>
      <c r="L2522" s="250">
        <f>AVERAGE(J2522:J2523)</f>
        <v/>
      </c>
      <c r="M2522" s="250">
        <f>_xlfn.STDEV.S(J2522,J2523)</f>
        <v/>
      </c>
      <c r="N2522" s="295" t="n"/>
      <c r="O2522" s="295" t="n"/>
      <c r="P2522" s="207">
        <f>+(((H2522-F2522)/1000)*1000)/10</f>
        <v/>
      </c>
      <c r="Q2522" s="207">
        <f>AVERAGE(P2522:P2523)</f>
        <v/>
      </c>
      <c r="R2522" s="26" t="inlineStr">
        <is>
          <t>FALSO</t>
        </is>
      </c>
      <c r="S2522" s="26" t="inlineStr">
        <is>
          <t>FALSO</t>
        </is>
      </c>
      <c r="T2522" s="211" t="n"/>
      <c r="U2522" s="211" t="n"/>
      <c r="V2522" s="290" t="inlineStr">
        <is>
          <t>Plot válido</t>
        </is>
      </c>
    </row>
    <row r="2523" ht="15.75" customHeight="1" s="412">
      <c r="A2523" s="199" t="n">
        <v>6250</v>
      </c>
      <c r="B2523" s="200" t="n">
        <v>248</v>
      </c>
      <c r="C2523" s="252" t="n">
        <v>396</v>
      </c>
      <c r="D2523" s="252" t="n">
        <v>22</v>
      </c>
      <c r="E2523" s="139" t="n">
        <v>43685</v>
      </c>
      <c r="F2523" s="252" t="n">
        <v>5224</v>
      </c>
      <c r="G2523" s="252" t="n">
        <v>7332</v>
      </c>
      <c r="H2523" s="253" t="n">
        <v>7005</v>
      </c>
      <c r="I2523" s="252" t="n"/>
      <c r="J2523" s="47">
        <f>+(((G2523-F2523)-(H2523-F2523))/(H2523-F2523))*100</f>
        <v/>
      </c>
      <c r="K2523" s="270" t="n"/>
      <c r="L2523" s="251" t="n"/>
      <c r="M2523" s="251" t="n"/>
      <c r="N2523" s="295" t="n"/>
      <c r="O2523" s="295" t="n"/>
      <c r="P2523" s="207">
        <f>+(((H2523-F2523)/1000)*1000)/10</f>
        <v/>
      </c>
      <c r="Q2523" s="207" t="n"/>
      <c r="R2523" s="26" t="inlineStr">
        <is>
          <t>FALSO</t>
        </is>
      </c>
      <c r="S2523" s="26" t="inlineStr">
        <is>
          <t>FALSO</t>
        </is>
      </c>
      <c r="T2523" s="211" t="n"/>
      <c r="U2523" s="211" t="n"/>
      <c r="V2523" s="290" t="inlineStr">
        <is>
          <t>Plot válido</t>
        </is>
      </c>
    </row>
    <row r="2524" ht="15.75" customHeight="1" s="412">
      <c r="A2524" s="199" t="n">
        <v>3877</v>
      </c>
      <c r="B2524" s="200" t="n">
        <v>299</v>
      </c>
      <c r="C2524" s="223" t="n">
        <v>397</v>
      </c>
      <c r="D2524" s="223" t="n">
        <v>14</v>
      </c>
      <c r="E2524" s="73" t="n">
        <v>43591</v>
      </c>
      <c r="F2524" s="223" t="n">
        <v>5236</v>
      </c>
      <c r="G2524" s="224" t="n">
        <v>9214</v>
      </c>
      <c r="H2524" s="225" t="n">
        <v>7760</v>
      </c>
      <c r="I2524" s="223" t="n">
        <v>2</v>
      </c>
      <c r="J2524" s="74">
        <f>+(((G2524-F2524)-(H2524-F2524))/(H2524-F2524))*100</f>
        <v/>
      </c>
      <c r="K2524" s="226" t="inlineStr">
        <is>
          <t>1/2</t>
        </is>
      </c>
      <c r="L2524" s="227">
        <f>AVERAGE(J2524:J2525)</f>
        <v/>
      </c>
      <c r="M2524" s="227">
        <f>_xlfn.STDEV.S(J2524,J2525)</f>
        <v/>
      </c>
      <c r="N2524" s="295" t="n">
        <v>3</v>
      </c>
      <c r="O2524" s="295" t="n"/>
      <c r="P2524" s="207">
        <f>+(((H2524-F2524)/1000)*1000)/10</f>
        <v/>
      </c>
      <c r="Q2524" s="207">
        <f>AVERAGE(P2524:P2525)</f>
        <v/>
      </c>
      <c r="R2524" s="26" t="inlineStr">
        <is>
          <t>FALSO</t>
        </is>
      </c>
      <c r="S2524" s="26" t="inlineStr">
        <is>
          <t>FALSO</t>
        </is>
      </c>
      <c r="T2524" s="211" t="n"/>
      <c r="U2524" s="211" t="n"/>
      <c r="V2524" s="290" t="inlineStr">
        <is>
          <t>Plot válido</t>
        </is>
      </c>
    </row>
    <row r="2525" ht="15.75" customHeight="1" s="412">
      <c r="A2525" s="199" t="n">
        <v>3878</v>
      </c>
      <c r="B2525" s="200" t="n">
        <v>300</v>
      </c>
      <c r="C2525" s="223" t="n">
        <v>397</v>
      </c>
      <c r="D2525" s="223" t="n">
        <v>14</v>
      </c>
      <c r="E2525" s="73" t="n">
        <v>43591</v>
      </c>
      <c r="F2525" s="223" t="n">
        <v>5223</v>
      </c>
      <c r="G2525" s="224" t="n">
        <v>9102</v>
      </c>
      <c r="H2525" s="225" t="n">
        <v>7709</v>
      </c>
      <c r="I2525" s="223" t="n"/>
      <c r="J2525" s="74">
        <f>+(((G2525-F2525)-(H2525-F2525))/(H2525-F2525))*100</f>
        <v/>
      </c>
      <c r="K2525" s="226" t="n"/>
      <c r="L2525" s="228" t="n"/>
      <c r="M2525" s="228" t="n"/>
      <c r="N2525" s="295" t="n"/>
      <c r="O2525" s="295" t="n"/>
      <c r="P2525" s="207">
        <f>+(((H2525-F2525)/1000)*1000)/10</f>
        <v/>
      </c>
      <c r="Q2525" s="207" t="n"/>
      <c r="R2525" s="26" t="inlineStr">
        <is>
          <t>FALSO</t>
        </is>
      </c>
      <c r="S2525" s="26" t="inlineStr">
        <is>
          <t>FALSO</t>
        </is>
      </c>
      <c r="T2525" s="211" t="n"/>
      <c r="U2525" s="211" t="n"/>
      <c r="V2525" s="290" t="inlineStr">
        <is>
          <t>Plot válido</t>
        </is>
      </c>
    </row>
    <row r="2526" ht="15.75" customHeight="1" s="412">
      <c r="A2526" s="199" t="n">
        <v>4533</v>
      </c>
      <c r="B2526" s="200" t="n">
        <v>239</v>
      </c>
      <c r="C2526" s="223" t="n">
        <v>397</v>
      </c>
      <c r="D2526" s="223" t="n">
        <v>16</v>
      </c>
      <c r="E2526" s="73" t="n">
        <v>43607</v>
      </c>
      <c r="F2526" s="223" t="n">
        <v>5249</v>
      </c>
      <c r="G2526" s="223" t="n">
        <v>8512</v>
      </c>
      <c r="H2526" s="225" t="n">
        <v>7621</v>
      </c>
      <c r="I2526" s="223" t="n">
        <v>2</v>
      </c>
      <c r="J2526" s="74">
        <f>+(((G2526-F2526)-(H2526-F2526))/(H2526-F2526))*100</f>
        <v/>
      </c>
      <c r="K2526" s="226" t="inlineStr">
        <is>
          <t>MF</t>
        </is>
      </c>
      <c r="L2526" s="227">
        <f>AVERAGE(J2526:J2527)</f>
        <v/>
      </c>
      <c r="M2526" s="227">
        <f>_xlfn.STDEV.S(J2526,J2527)</f>
        <v/>
      </c>
      <c r="N2526" s="295" t="n"/>
      <c r="O2526" s="295" t="n"/>
      <c r="P2526" s="207">
        <f>+(((H2526-F2526)/1000)*1000)/10</f>
        <v/>
      </c>
      <c r="Q2526" s="207">
        <f>AVERAGE(P2526:P2527)</f>
        <v/>
      </c>
      <c r="R2526" s="26" t="inlineStr">
        <is>
          <t>VERDADERO</t>
        </is>
      </c>
      <c r="S2526" s="26" t="inlineStr">
        <is>
          <t>FALSO</t>
        </is>
      </c>
      <c r="T2526" s="211" t="n"/>
      <c r="U2526" s="211" t="n"/>
      <c r="V2526" s="290" t="inlineStr">
        <is>
          <t>Plot válido</t>
        </is>
      </c>
    </row>
    <row r="2527" ht="15.75" customHeight="1" s="412">
      <c r="A2527" s="199" t="n">
        <v>4534</v>
      </c>
      <c r="B2527" s="200" t="n">
        <v>240</v>
      </c>
      <c r="C2527" s="223" t="n">
        <v>397</v>
      </c>
      <c r="D2527" s="223" t="n">
        <v>16</v>
      </c>
      <c r="E2527" s="73" t="n">
        <v>43607</v>
      </c>
      <c r="F2527" s="223" t="n">
        <v>5262</v>
      </c>
      <c r="G2527" s="223" t="n">
        <v>8411</v>
      </c>
      <c r="H2527" s="225" t="n">
        <v>7576</v>
      </c>
      <c r="I2527" s="223" t="n"/>
      <c r="J2527" s="74">
        <f>+(((G2527-F2527)-(H2527-F2527))/(H2527-F2527))*100</f>
        <v/>
      </c>
      <c r="K2527" s="226" t="n"/>
      <c r="L2527" s="228" t="n"/>
      <c r="M2527" s="228" t="n"/>
      <c r="N2527" s="295" t="n"/>
      <c r="O2527" s="295" t="n"/>
      <c r="P2527" s="207">
        <f>+(((H2527-F2527)/1000)*1000)/10</f>
        <v/>
      </c>
      <c r="Q2527" s="207" t="n"/>
      <c r="R2527" s="26" t="inlineStr">
        <is>
          <t>FALSO</t>
        </is>
      </c>
      <c r="S2527" s="26" t="inlineStr">
        <is>
          <t>FALSO</t>
        </is>
      </c>
      <c r="T2527" s="211" t="n"/>
      <c r="U2527" s="211" t="n"/>
      <c r="V2527" s="290" t="inlineStr">
        <is>
          <t>Plot válido</t>
        </is>
      </c>
    </row>
    <row r="2528" ht="15.75" customHeight="1" s="412">
      <c r="A2528" s="199" t="n">
        <v>5179</v>
      </c>
      <c r="B2528" s="200" t="n">
        <v>239</v>
      </c>
      <c r="C2528" s="223" t="n">
        <v>397</v>
      </c>
      <c r="D2528" s="223" t="n">
        <v>18</v>
      </c>
      <c r="E2528" s="73" t="n">
        <v>43626</v>
      </c>
      <c r="F2528" s="223" t="n">
        <v>5249</v>
      </c>
      <c r="G2528" s="223" t="n">
        <v>8355</v>
      </c>
      <c r="H2528" s="225" t="n">
        <v>7541</v>
      </c>
      <c r="I2528" s="223" t="n">
        <v>7</v>
      </c>
      <c r="J2528" s="74">
        <f>+(((G2528-F2528)-(H2528-F2528))/(H2528-F2528))*100</f>
        <v/>
      </c>
      <c r="K2528" s="226" t="n"/>
      <c r="L2528" s="227">
        <f>AVERAGE(J2528:J2529)</f>
        <v/>
      </c>
      <c r="M2528" s="227">
        <f>_xlfn.STDEV.S(J2528,J2529)</f>
        <v/>
      </c>
      <c r="N2528" s="295" t="n"/>
      <c r="O2528" s="295" t="n"/>
      <c r="P2528" s="207">
        <f>+(((H2528-F2528)/1000)*1000)/10</f>
        <v/>
      </c>
      <c r="Q2528" s="207">
        <f>AVERAGE(P2528:P2529)</f>
        <v/>
      </c>
      <c r="R2528" s="26" t="inlineStr">
        <is>
          <t>FALSO</t>
        </is>
      </c>
      <c r="S2528" s="26" t="inlineStr">
        <is>
          <t>FALSO</t>
        </is>
      </c>
      <c r="T2528" s="211" t="n"/>
      <c r="U2528" s="211" t="n"/>
      <c r="V2528" s="290" t="inlineStr">
        <is>
          <t>Plot válido</t>
        </is>
      </c>
    </row>
    <row r="2529" ht="15.75" customHeight="1" s="412">
      <c r="A2529" s="199" t="n">
        <v>5180</v>
      </c>
      <c r="B2529" s="200" t="n">
        <v>240</v>
      </c>
      <c r="C2529" s="223" t="n">
        <v>397</v>
      </c>
      <c r="D2529" s="223" t="n">
        <v>18</v>
      </c>
      <c r="E2529" s="73" t="n">
        <v>43626</v>
      </c>
      <c r="F2529" s="223" t="n">
        <v>5262</v>
      </c>
      <c r="G2529" s="223" t="n">
        <v>8590</v>
      </c>
      <c r="H2529" s="225" t="n">
        <v>7730</v>
      </c>
      <c r="I2529" s="223" t="n"/>
      <c r="J2529" s="74">
        <f>+(((G2529-F2529)-(H2529-F2529))/(H2529-F2529))*100</f>
        <v/>
      </c>
      <c r="K2529" s="226" t="n"/>
      <c r="L2529" s="228" t="n"/>
      <c r="M2529" s="228" t="n"/>
      <c r="N2529" s="295" t="n"/>
      <c r="O2529" s="295" t="n"/>
      <c r="P2529" s="207">
        <f>+(((H2529-F2529)/1000)*1000)/10</f>
        <v/>
      </c>
      <c r="Q2529" s="207" t="n"/>
      <c r="R2529" s="26" t="inlineStr">
        <is>
          <t>FALSO</t>
        </is>
      </c>
      <c r="S2529" s="26" t="inlineStr">
        <is>
          <t>FALSO</t>
        </is>
      </c>
      <c r="T2529" s="211" t="n"/>
      <c r="U2529" s="211" t="n"/>
      <c r="V2529" s="290" t="inlineStr">
        <is>
          <t>Plot válido</t>
        </is>
      </c>
    </row>
    <row r="2530" ht="15.75" customHeight="1" s="412">
      <c r="A2530" s="199" t="n">
        <v>6251</v>
      </c>
      <c r="B2530" s="200" t="n">
        <v>249</v>
      </c>
      <c r="C2530" s="252" t="n">
        <v>397</v>
      </c>
      <c r="D2530" s="252" t="n">
        <v>22</v>
      </c>
      <c r="E2530" s="139" t="n">
        <v>43685</v>
      </c>
      <c r="F2530" s="252" t="n">
        <v>5178</v>
      </c>
      <c r="G2530" s="252" t="n">
        <v>7836</v>
      </c>
      <c r="H2530" s="253" t="n">
        <v>7402</v>
      </c>
      <c r="I2530" s="252" t="n">
        <v>7</v>
      </c>
      <c r="J2530" s="47">
        <f>+(((G2530-F2530)-(H2530-F2530))/(H2530-F2530))*100</f>
        <v/>
      </c>
      <c r="K2530" s="270" t="n"/>
      <c r="L2530" s="250">
        <f>AVERAGE(J2530:J2531)</f>
        <v/>
      </c>
      <c r="M2530" s="250">
        <f>_xlfn.STDEV.S(J2530,J2531)</f>
        <v/>
      </c>
      <c r="N2530" s="295" t="n"/>
      <c r="O2530" s="295" t="n"/>
      <c r="P2530" s="207">
        <f>+(((H2530-F2530)/1000)*1000)/10</f>
        <v/>
      </c>
      <c r="Q2530" s="207">
        <f>AVERAGE(P2530:P2531)</f>
        <v/>
      </c>
      <c r="R2530" s="26" t="inlineStr">
        <is>
          <t>FALSO</t>
        </is>
      </c>
      <c r="S2530" s="26" t="inlineStr">
        <is>
          <t>FALSO</t>
        </is>
      </c>
      <c r="T2530" s="211" t="n"/>
      <c r="U2530" s="211" t="n"/>
      <c r="V2530" s="290" t="inlineStr">
        <is>
          <t>Plot válido</t>
        </is>
      </c>
    </row>
    <row r="2531" ht="15.75" customHeight="1" s="412">
      <c r="A2531" s="199" t="n">
        <v>6252</v>
      </c>
      <c r="B2531" s="200" t="n">
        <v>249</v>
      </c>
      <c r="C2531" s="252" t="n">
        <v>397</v>
      </c>
      <c r="D2531" s="252" t="n">
        <v>22</v>
      </c>
      <c r="E2531" s="139" t="n">
        <v>43685</v>
      </c>
      <c r="F2531" s="252" t="n">
        <v>5178</v>
      </c>
      <c r="G2531" s="252" t="n">
        <v>7719</v>
      </c>
      <c r="H2531" s="253" t="n">
        <v>7324</v>
      </c>
      <c r="I2531" s="252" t="n"/>
      <c r="J2531" s="47">
        <f>+(((G2531-F2531)-(H2531-F2531))/(H2531-F2531))*100</f>
        <v/>
      </c>
      <c r="K2531" s="270" t="n"/>
      <c r="L2531" s="251" t="n"/>
      <c r="M2531" s="251" t="n"/>
      <c r="N2531" s="295" t="n"/>
      <c r="O2531" s="295" t="n"/>
      <c r="P2531" s="207">
        <f>+(((H2531-F2531)/1000)*1000)/10</f>
        <v/>
      </c>
      <c r="Q2531" s="207" t="n"/>
      <c r="R2531" s="26" t="inlineStr">
        <is>
          <t>FALSO</t>
        </is>
      </c>
      <c r="S2531" s="26" t="inlineStr">
        <is>
          <t>FALSO</t>
        </is>
      </c>
      <c r="T2531" s="211" t="n"/>
      <c r="U2531" s="211" t="n"/>
      <c r="V2531" s="290" t="inlineStr">
        <is>
          <t>Plot válido</t>
        </is>
      </c>
    </row>
    <row r="2532" ht="15.75" customHeight="1" s="412">
      <c r="A2532" s="199" t="n">
        <v>3009</v>
      </c>
      <c r="B2532" s="200" t="n">
        <v>93</v>
      </c>
      <c r="C2532" s="255" t="n">
        <v>398</v>
      </c>
      <c r="D2532" s="255" t="n">
        <v>11</v>
      </c>
      <c r="E2532" s="58" t="n">
        <v>43571</v>
      </c>
      <c r="F2532" s="266" t="n">
        <v>5234</v>
      </c>
      <c r="G2532" s="255" t="n">
        <v>8769</v>
      </c>
      <c r="H2532" s="256" t="n">
        <v>7528</v>
      </c>
      <c r="I2532" s="255" t="n">
        <v>1</v>
      </c>
      <c r="J2532" s="59">
        <f>+(((G2532-F2532)-(H2532-F2532))/(H2532-F2532))*100</f>
        <v/>
      </c>
      <c r="K2532" s="271" t="inlineStr">
        <is>
          <t>MF</t>
        </is>
      </c>
      <c r="L2532" s="258">
        <f>AVERAGE(J2532:J2533)</f>
        <v/>
      </c>
      <c r="M2532" s="258">
        <f>_xlfn.STDEV.S(J2532,J2533)</f>
        <v/>
      </c>
      <c r="N2532" s="295" t="n">
        <v>1</v>
      </c>
      <c r="O2532" s="295" t="n"/>
      <c r="P2532" s="207">
        <f>+(((H2532-F2532)/1000)*1000)/10</f>
        <v/>
      </c>
      <c r="Q2532" s="207">
        <f>AVERAGE(P2532:P2533)</f>
        <v/>
      </c>
      <c r="R2532" s="26" t="inlineStr">
        <is>
          <t>FALSO</t>
        </is>
      </c>
      <c r="S2532" s="26" t="inlineStr">
        <is>
          <t>FALSO</t>
        </is>
      </c>
      <c r="T2532" s="211" t="n"/>
      <c r="U2532" s="211" t="n"/>
      <c r="V2532" s="290" t="inlineStr">
        <is>
          <t>Plot válido</t>
        </is>
      </c>
    </row>
    <row r="2533" ht="15.75" customHeight="1" s="412">
      <c r="A2533" s="199" t="n">
        <v>3010</v>
      </c>
      <c r="B2533" s="200" t="n">
        <v>94</v>
      </c>
      <c r="C2533" s="255" t="n">
        <v>398</v>
      </c>
      <c r="D2533" s="255" t="n">
        <v>11</v>
      </c>
      <c r="E2533" s="58" t="n">
        <v>43571</v>
      </c>
      <c r="F2533" s="266" t="n">
        <v>5218</v>
      </c>
      <c r="G2533" s="255" t="n">
        <v>8692</v>
      </c>
      <c r="H2533" s="256" t="n">
        <v>7464</v>
      </c>
      <c r="I2533" s="255" t="n"/>
      <c r="J2533" s="59">
        <f>+(((G2533-F2533)-(H2533-F2533))/(H2533-F2533))*100</f>
        <v/>
      </c>
      <c r="K2533" s="271" t="n"/>
      <c r="L2533" s="259" t="n"/>
      <c r="M2533" s="259" t="n"/>
      <c r="N2533" s="295" t="n"/>
      <c r="O2533" s="295" t="n"/>
      <c r="P2533" s="207">
        <f>+(((H2533-F2533)/1000)*1000)/10</f>
        <v/>
      </c>
      <c r="Q2533" s="207" t="n"/>
      <c r="R2533" s="26" t="inlineStr">
        <is>
          <t>FALSO</t>
        </is>
      </c>
      <c r="S2533" s="26" t="inlineStr">
        <is>
          <t>FALSO</t>
        </is>
      </c>
      <c r="T2533" s="211" t="n"/>
      <c r="U2533" s="211" t="n"/>
      <c r="V2533" s="290" t="inlineStr">
        <is>
          <t>Plot válido</t>
        </is>
      </c>
    </row>
    <row r="2534" ht="15.75" customHeight="1" s="412">
      <c r="A2534" s="199" t="n">
        <v>3879</v>
      </c>
      <c r="B2534" s="200" t="n">
        <v>301</v>
      </c>
      <c r="C2534" s="255" t="n">
        <v>398</v>
      </c>
      <c r="D2534" s="255" t="n">
        <v>14</v>
      </c>
      <c r="E2534" s="58" t="n">
        <v>43591</v>
      </c>
      <c r="F2534" s="255" t="n">
        <v>5241</v>
      </c>
      <c r="G2534" s="266" t="n">
        <v>7199</v>
      </c>
      <c r="H2534" s="256" t="n">
        <v>6881</v>
      </c>
      <c r="I2534" s="255" t="n"/>
      <c r="J2534" s="59">
        <f>+(((G2534-F2534)-(H2534-F2534))/(H2534-F2534))*100</f>
        <v/>
      </c>
      <c r="K2534" s="271" t="inlineStr">
        <is>
          <t>MF</t>
        </is>
      </c>
      <c r="L2534" s="258">
        <f>AVERAGE(J2534:J2535)</f>
        <v/>
      </c>
      <c r="M2534" s="258">
        <f>_xlfn.STDEV.S(J2534,J2535)</f>
        <v/>
      </c>
      <c r="N2534" s="295" t="n"/>
      <c r="O2534" s="295" t="n"/>
      <c r="P2534" s="207">
        <f>+(((H2534-F2534)/1000)*1000)/10</f>
        <v/>
      </c>
      <c r="Q2534" s="207">
        <f>AVERAGE(P2534:P2535)</f>
        <v/>
      </c>
      <c r="R2534" s="26" t="inlineStr">
        <is>
          <t>FALSO</t>
        </is>
      </c>
      <c r="S2534" s="26" t="inlineStr">
        <is>
          <t>FALSO</t>
        </is>
      </c>
      <c r="T2534" s="211" t="n"/>
      <c r="U2534" s="211" t="n"/>
      <c r="V2534" s="290" t="inlineStr">
        <is>
          <t>Plot válido</t>
        </is>
      </c>
    </row>
    <row r="2535" ht="15.75" customHeight="1" s="412">
      <c r="A2535" s="199" t="n">
        <v>3880</v>
      </c>
      <c r="B2535" s="200" t="n">
        <v>302</v>
      </c>
      <c r="C2535" s="255" t="n">
        <v>398</v>
      </c>
      <c r="D2535" s="255" t="n">
        <v>14</v>
      </c>
      <c r="E2535" s="58" t="n">
        <v>43591</v>
      </c>
      <c r="F2535" s="255" t="n">
        <v>5225</v>
      </c>
      <c r="G2535" s="266" t="n">
        <v>7204</v>
      </c>
      <c r="H2535" s="256" t="n">
        <v>6892</v>
      </c>
      <c r="I2535" s="255" t="n"/>
      <c r="J2535" s="59">
        <f>+(((G2535-F2535)-(H2535-F2535))/(H2535-F2535))*100</f>
        <v/>
      </c>
      <c r="K2535" s="271" t="n"/>
      <c r="L2535" s="259" t="n"/>
      <c r="M2535" s="259" t="n"/>
      <c r="N2535" s="295" t="n"/>
      <c r="O2535" s="295" t="n"/>
      <c r="P2535" s="207">
        <f>+(((H2535-F2535)/1000)*1000)/10</f>
        <v/>
      </c>
      <c r="Q2535" s="207" t="n"/>
      <c r="R2535" s="26" t="inlineStr">
        <is>
          <t>FALSO</t>
        </is>
      </c>
      <c r="S2535" s="26" t="inlineStr">
        <is>
          <t>FALSO</t>
        </is>
      </c>
      <c r="T2535" s="211" t="n"/>
      <c r="U2535" s="211" t="n"/>
      <c r="V2535" s="290" t="inlineStr">
        <is>
          <t>Plot válido</t>
        </is>
      </c>
    </row>
    <row r="2536" ht="15.75" customHeight="1" s="412">
      <c r="A2536" s="199" t="n">
        <v>4241</v>
      </c>
      <c r="B2536" s="200" t="n">
        <v>271</v>
      </c>
      <c r="C2536" s="255" t="n">
        <v>398</v>
      </c>
      <c r="D2536" s="255" t="n">
        <v>15</v>
      </c>
      <c r="E2536" s="58" t="n">
        <v>43599</v>
      </c>
      <c r="F2536" s="255" t="n">
        <v>5224</v>
      </c>
      <c r="G2536" s="255" t="n">
        <v>8160</v>
      </c>
      <c r="H2536" s="256" t="n">
        <v>7649</v>
      </c>
      <c r="I2536" s="255" t="n"/>
      <c r="J2536" s="59">
        <f>+(((G2536-F2536)-(H2536-F2536))/(H2536-F2536))*100</f>
        <v/>
      </c>
      <c r="K2536" s="259" t="n"/>
      <c r="L2536" s="258">
        <f>AVERAGE(J2536:J2537)</f>
        <v/>
      </c>
      <c r="M2536" s="258">
        <f>_xlfn.STDEV.S(J2536,J2537)</f>
        <v/>
      </c>
      <c r="N2536" s="295" t="n"/>
      <c r="O2536" s="295" t="n"/>
      <c r="P2536" s="207">
        <f>+(((H2536-F2536)/1000)*1000)/10</f>
        <v/>
      </c>
      <c r="Q2536" s="207">
        <f>AVERAGE(P2536:P2537)</f>
        <v/>
      </c>
      <c r="R2536" s="26" t="inlineStr">
        <is>
          <t>FALSO</t>
        </is>
      </c>
      <c r="S2536" s="26" t="inlineStr">
        <is>
          <t>FALSO</t>
        </is>
      </c>
      <c r="T2536" s="211" t="n"/>
      <c r="U2536" s="211" t="n"/>
      <c r="V2536" s="290" t="inlineStr">
        <is>
          <t>Plot válido</t>
        </is>
      </c>
    </row>
    <row r="2537" ht="15.75" customHeight="1" s="412">
      <c r="A2537" s="199" t="n">
        <v>4242</v>
      </c>
      <c r="B2537" s="200" t="n">
        <v>272</v>
      </c>
      <c r="C2537" s="255" t="n">
        <v>398</v>
      </c>
      <c r="D2537" s="255" t="n">
        <v>15</v>
      </c>
      <c r="E2537" s="58" t="n">
        <v>43599</v>
      </c>
      <c r="F2537" s="255" t="n">
        <v>5257</v>
      </c>
      <c r="G2537" s="255" t="n">
        <v>8011</v>
      </c>
      <c r="H2537" s="256" t="n">
        <v>7550</v>
      </c>
      <c r="I2537" s="255" t="n"/>
      <c r="J2537" s="59">
        <f>+(((G2537-F2537)-(H2537-F2537))/(H2537-F2537))*100</f>
        <v/>
      </c>
      <c r="K2537" s="259" t="n"/>
      <c r="L2537" s="259" t="n"/>
      <c r="M2537" s="259" t="n"/>
      <c r="N2537" s="295" t="n"/>
      <c r="O2537" s="295" t="n"/>
      <c r="P2537" s="207">
        <f>+(((H2537-F2537)/1000)*1000)/10</f>
        <v/>
      </c>
      <c r="Q2537" s="207" t="n"/>
      <c r="R2537" s="26" t="inlineStr">
        <is>
          <t>FALSO</t>
        </is>
      </c>
      <c r="S2537" s="26" t="inlineStr">
        <is>
          <t>FALSO</t>
        </is>
      </c>
      <c r="T2537" s="211" t="n"/>
      <c r="U2537" s="211" t="n"/>
      <c r="V2537" s="290" t="inlineStr">
        <is>
          <t>Plot válido</t>
        </is>
      </c>
    </row>
    <row r="2538" ht="15.75" customHeight="1" s="412">
      <c r="A2538" s="199" t="n">
        <v>4887</v>
      </c>
      <c r="B2538" s="200" t="n">
        <v>271</v>
      </c>
      <c r="C2538" s="255" t="n">
        <v>398</v>
      </c>
      <c r="D2538" s="255" t="n">
        <v>17</v>
      </c>
      <c r="E2538" s="58" t="n">
        <v>43619</v>
      </c>
      <c r="F2538" s="255" t="n">
        <v>5224</v>
      </c>
      <c r="G2538" s="255" t="n">
        <v>8232</v>
      </c>
      <c r="H2538" s="256" t="n">
        <v>7728</v>
      </c>
      <c r="I2538" s="255" t="n"/>
      <c r="J2538" s="59">
        <f>+(((G2538-F2538)-(H2538-F2538))/(H2538-F2538))*100</f>
        <v/>
      </c>
      <c r="K2538" s="271" t="n"/>
      <c r="L2538" s="258">
        <f>AVERAGE(J2538:J2539)</f>
        <v/>
      </c>
      <c r="M2538" s="258">
        <f>_xlfn.STDEV.S(J2538,J2539)</f>
        <v/>
      </c>
      <c r="N2538" s="295" t="n"/>
      <c r="O2538" s="295" t="n"/>
      <c r="P2538" s="207">
        <f>+(((H2538-F2538)/1000)*1000)/10</f>
        <v/>
      </c>
      <c r="Q2538" s="207">
        <f>AVERAGE(P2538:P2539)</f>
        <v/>
      </c>
      <c r="R2538" s="26" t="inlineStr">
        <is>
          <t>FALSO</t>
        </is>
      </c>
      <c r="S2538" s="26" t="inlineStr">
        <is>
          <t>FALSO</t>
        </is>
      </c>
      <c r="T2538" s="211" t="n"/>
      <c r="U2538" s="211" t="n"/>
      <c r="V2538" s="290" t="inlineStr">
        <is>
          <t>Plot válido</t>
        </is>
      </c>
    </row>
    <row r="2539" hidden="1" ht="15.75" customHeight="1" s="412">
      <c r="A2539" s="199" t="n">
        <v>4888</v>
      </c>
      <c r="B2539" s="200" t="n">
        <v>272</v>
      </c>
      <c r="C2539" s="255" t="n">
        <v>398</v>
      </c>
      <c r="D2539" s="255" t="n">
        <v>17</v>
      </c>
      <c r="E2539" s="58" t="n">
        <v>43619</v>
      </c>
      <c r="F2539" s="255" t="n">
        <v>5257</v>
      </c>
      <c r="G2539" s="255" t="n">
        <v>8230</v>
      </c>
      <c r="H2539" s="256" t="n">
        <v>7721</v>
      </c>
      <c r="I2539" s="255" t="n"/>
      <c r="J2539" s="59">
        <f>+(((G2539-F2539)-(H2539-F2539))/(H2539-F2539))*100</f>
        <v/>
      </c>
      <c r="K2539" s="271" t="n"/>
      <c r="L2539" s="259" t="n"/>
      <c r="M2539" s="259" t="n"/>
      <c r="N2539" s="295" t="n"/>
      <c r="O2539" s="295" t="n"/>
      <c r="P2539" s="207">
        <f>+(((H2539-F2539)/1000)*1000)/10</f>
        <v/>
      </c>
      <c r="Q2539" s="207" t="n"/>
      <c r="R2539" s="26" t="inlineStr">
        <is>
          <t>FALSO</t>
        </is>
      </c>
      <c r="S2539" s="26" t="inlineStr">
        <is>
          <t>FALSO</t>
        </is>
      </c>
      <c r="T2539" s="211" t="n"/>
      <c r="U2539" s="211" t="n"/>
      <c r="V2539" s="290" t="inlineStr">
        <is>
          <t>Se descarta</t>
        </is>
      </c>
    </row>
    <row r="2540" hidden="1" ht="15.75" customHeight="1" s="412">
      <c r="A2540" s="199" t="n">
        <v>5465</v>
      </c>
      <c r="B2540" s="200" t="n">
        <v>203</v>
      </c>
      <c r="C2540" s="252" t="n">
        <v>398</v>
      </c>
      <c r="D2540" s="252" t="n">
        <v>19</v>
      </c>
      <c r="E2540" s="139" t="n">
        <v>43637</v>
      </c>
      <c r="F2540" s="252" t="n">
        <v>5215</v>
      </c>
      <c r="G2540" s="252" t="n">
        <v>8553</v>
      </c>
      <c r="H2540" s="253" t="n">
        <v>7909</v>
      </c>
      <c r="I2540" s="252" t="n">
        <v>5</v>
      </c>
      <c r="J2540" s="261">
        <f>+(((G2540-F2540)-(H2540-F2540))/(H2540-F2540))*100</f>
        <v/>
      </c>
      <c r="K2540" s="273" t="n"/>
      <c r="L2540" s="263">
        <f>AVERAGE(J2540:J2541)</f>
        <v/>
      </c>
      <c r="M2540" s="263">
        <f>_xlfn.STDEV.S(J2540,J2541)</f>
        <v/>
      </c>
      <c r="N2540" s="295" t="n"/>
      <c r="O2540" s="295" t="n"/>
      <c r="P2540" s="207">
        <f>+(((H2540-F2540)/1000)*1000)/10</f>
        <v/>
      </c>
      <c r="Q2540" s="207">
        <f>AVERAGE(P2540:P2541)</f>
        <v/>
      </c>
      <c r="R2540" s="26" t="inlineStr">
        <is>
          <t>FALSO</t>
        </is>
      </c>
      <c r="S2540" s="26" t="inlineStr">
        <is>
          <t>FALSO</t>
        </is>
      </c>
      <c r="T2540" s="211" t="n"/>
      <c r="U2540" s="211" t="n"/>
      <c r="V2540" s="290" t="inlineStr">
        <is>
          <t>Se descarta</t>
        </is>
      </c>
    </row>
    <row r="2541" hidden="1" ht="15.75" customHeight="1" s="412">
      <c r="A2541" s="199" t="n">
        <v>5466</v>
      </c>
      <c r="B2541" s="200" t="n">
        <v>204</v>
      </c>
      <c r="C2541" s="252" t="n">
        <v>398</v>
      </c>
      <c r="D2541" s="252" t="n">
        <v>19</v>
      </c>
      <c r="E2541" s="139" t="n">
        <v>43637</v>
      </c>
      <c r="F2541" s="252" t="n">
        <v>5239</v>
      </c>
      <c r="G2541" s="252" t="n">
        <v>8447</v>
      </c>
      <c r="H2541" s="253" t="n">
        <v>7824</v>
      </c>
      <c r="I2541" s="252" t="n"/>
      <c r="J2541" s="261">
        <f>+(((G2541-F2541)-(H2541-F2541))/(H2541-F2541))*100</f>
        <v/>
      </c>
      <c r="K2541" s="273" t="n"/>
      <c r="L2541" s="207" t="n"/>
      <c r="M2541" s="207" t="n"/>
      <c r="N2541" s="295" t="n"/>
      <c r="O2541" s="295" t="n"/>
      <c r="P2541" s="207">
        <f>+(((H2541-F2541)/1000)*1000)/10</f>
        <v/>
      </c>
      <c r="Q2541" s="207" t="n"/>
      <c r="R2541" s="26" t="inlineStr">
        <is>
          <t>FALSO</t>
        </is>
      </c>
      <c r="S2541" s="26" t="inlineStr">
        <is>
          <t>FALSO</t>
        </is>
      </c>
      <c r="T2541" s="211" t="n"/>
      <c r="U2541" s="211" t="n"/>
      <c r="V2541" s="290" t="inlineStr">
        <is>
          <t>Se descarta</t>
        </is>
      </c>
    </row>
    <row r="2542" hidden="1" ht="15.75" customHeight="1" s="412">
      <c r="A2542" s="199" t="n">
        <v>6253</v>
      </c>
      <c r="B2542" s="200" t="n">
        <v>250</v>
      </c>
      <c r="C2542" s="252" t="n">
        <v>398</v>
      </c>
      <c r="D2542" s="252" t="n">
        <v>22</v>
      </c>
      <c r="E2542" s="139" t="n">
        <v>43685</v>
      </c>
      <c r="F2542" s="252" t="n">
        <v>5274</v>
      </c>
      <c r="G2542" s="252" t="n">
        <v>7859</v>
      </c>
      <c r="H2542" s="253" t="n">
        <v>7454</v>
      </c>
      <c r="I2542" s="252" t="n">
        <v>5</v>
      </c>
      <c r="J2542" s="47">
        <f>+(((G2542-F2542)-(H2542-F2542))/(H2542-F2542))*100</f>
        <v/>
      </c>
      <c r="K2542" s="270" t="n"/>
      <c r="L2542" s="250">
        <f>AVERAGE(J2542:J2543)</f>
        <v/>
      </c>
      <c r="M2542" s="250">
        <f>_xlfn.STDEV.S(J2542,J2543)</f>
        <v/>
      </c>
      <c r="N2542" s="295" t="n"/>
      <c r="O2542" s="295" t="n"/>
      <c r="P2542" s="207">
        <f>+(((H2542-F2542)/1000)*1000)/10</f>
        <v/>
      </c>
      <c r="Q2542" s="207">
        <f>AVERAGE(P2542:P2543)</f>
        <v/>
      </c>
      <c r="R2542" s="26" t="inlineStr">
        <is>
          <t>FALSO</t>
        </is>
      </c>
      <c r="S2542" s="26" t="inlineStr">
        <is>
          <t>FALSO</t>
        </is>
      </c>
      <c r="T2542" s="211" t="n"/>
      <c r="U2542" s="211" t="n"/>
      <c r="V2542" s="290" t="inlineStr">
        <is>
          <t>Se descarta</t>
        </is>
      </c>
    </row>
    <row r="2543" hidden="1" ht="15.75" customHeight="1" s="412">
      <c r="A2543" s="199" t="n">
        <v>6254</v>
      </c>
      <c r="B2543" s="200" t="n">
        <v>250</v>
      </c>
      <c r="C2543" s="252" t="n">
        <v>398</v>
      </c>
      <c r="D2543" s="252" t="n">
        <v>22</v>
      </c>
      <c r="E2543" s="139" t="n">
        <v>43685</v>
      </c>
      <c r="F2543" s="252" t="n">
        <v>5274</v>
      </c>
      <c r="G2543" s="252" t="n">
        <v>7843</v>
      </c>
      <c r="H2543" s="253" t="n">
        <v>7459</v>
      </c>
      <c r="I2543" s="252" t="n"/>
      <c r="J2543" s="47">
        <f>+(((G2543-F2543)-(H2543-F2543))/(H2543-F2543))*100</f>
        <v/>
      </c>
      <c r="K2543" s="270" t="n"/>
      <c r="L2543" s="251" t="n"/>
      <c r="M2543" s="251" t="n"/>
      <c r="N2543" s="295" t="n"/>
      <c r="O2543" s="295" t="n"/>
      <c r="P2543" s="207">
        <f>+(((H2543-F2543)/1000)*1000)/10</f>
        <v/>
      </c>
      <c r="Q2543" s="207" t="n"/>
      <c r="R2543" s="26" t="inlineStr">
        <is>
          <t>FALSO</t>
        </is>
      </c>
      <c r="S2543" s="26" t="inlineStr">
        <is>
          <t>FALSO</t>
        </is>
      </c>
      <c r="T2543" s="211" t="n"/>
      <c r="U2543" s="211" t="n"/>
      <c r="V2543" s="290" t="inlineStr">
        <is>
          <t>Se descarta</t>
        </is>
      </c>
    </row>
    <row r="2544" hidden="1" ht="15.75" customHeight="1" s="412">
      <c r="A2544" s="199" t="n">
        <v>3523</v>
      </c>
      <c r="B2544" s="200" t="n">
        <v>279</v>
      </c>
      <c r="C2544" s="255" t="n">
        <v>399</v>
      </c>
      <c r="D2544" s="255" t="n">
        <v>13</v>
      </c>
      <c r="E2544" s="58" t="n">
        <v>43587</v>
      </c>
      <c r="F2544" s="255" t="n">
        <v>5269</v>
      </c>
      <c r="G2544" s="255" t="n">
        <v>8186</v>
      </c>
      <c r="H2544" s="256" t="n">
        <v>7510</v>
      </c>
      <c r="I2544" s="255" t="n">
        <v>1</v>
      </c>
      <c r="J2544" s="59">
        <f>+(((G2544-F2544)-(H2544-F2544))/(H2544-F2544))*100</f>
        <v/>
      </c>
      <c r="K2544" s="271" t="inlineStr">
        <is>
          <t>26/4</t>
        </is>
      </c>
      <c r="L2544" s="258">
        <f>AVERAGE(J2544:J2545)</f>
        <v/>
      </c>
      <c r="M2544" s="258">
        <f>_xlfn.STDEV.S(J2544,J2545)</f>
        <v/>
      </c>
      <c r="N2544" s="295" t="n">
        <v>1</v>
      </c>
      <c r="O2544" s="295" t="n"/>
      <c r="P2544" s="207">
        <f>+(((H2544-F2544)/1000)*1000)/10</f>
        <v/>
      </c>
      <c r="Q2544" s="207">
        <f>AVERAGE(P2544:P2545)</f>
        <v/>
      </c>
      <c r="R2544" s="26" t="inlineStr">
        <is>
          <t>FALSO</t>
        </is>
      </c>
      <c r="S2544" s="26" t="inlineStr">
        <is>
          <t>FALSO</t>
        </is>
      </c>
      <c r="T2544" s="211" t="n"/>
      <c r="U2544" s="211" t="n"/>
      <c r="V2544" s="290" t="inlineStr">
        <is>
          <t>Se descarta</t>
        </is>
      </c>
    </row>
    <row r="2545" hidden="1" ht="15.75" customHeight="1" s="412">
      <c r="A2545" s="199" t="n">
        <v>3524</v>
      </c>
      <c r="B2545" s="200" t="n">
        <v>280</v>
      </c>
      <c r="C2545" s="255" t="n">
        <v>399</v>
      </c>
      <c r="D2545" s="255" t="n">
        <v>13</v>
      </c>
      <c r="E2545" s="58" t="n">
        <v>43587</v>
      </c>
      <c r="F2545" s="255" t="n">
        <v>5260</v>
      </c>
      <c r="G2545" s="255" t="n">
        <v>8245</v>
      </c>
      <c r="H2545" s="256" t="n">
        <v>7511</v>
      </c>
      <c r="I2545" s="255" t="n"/>
      <c r="J2545" s="59">
        <f>+(((G2545-F2545)-(H2545-F2545))/(H2545-F2545))*100</f>
        <v/>
      </c>
      <c r="K2545" s="271" t="n"/>
      <c r="L2545" s="259" t="n"/>
      <c r="M2545" s="259" t="n"/>
      <c r="N2545" s="295" t="n"/>
      <c r="O2545" s="295" t="n"/>
      <c r="P2545" s="207">
        <f>+(((H2545-F2545)/1000)*1000)/10</f>
        <v/>
      </c>
      <c r="Q2545" s="207" t="n"/>
      <c r="R2545" s="26" t="inlineStr">
        <is>
          <t>FALSO</t>
        </is>
      </c>
      <c r="S2545" s="26" t="inlineStr">
        <is>
          <t>FALSO</t>
        </is>
      </c>
      <c r="T2545" s="211" t="n"/>
      <c r="U2545" s="211" t="n"/>
      <c r="V2545" s="290" t="inlineStr">
        <is>
          <t>Se descarta</t>
        </is>
      </c>
    </row>
    <row r="2546" hidden="1" ht="15.75" customHeight="1" s="412">
      <c r="A2546" s="199" t="n">
        <v>4243</v>
      </c>
      <c r="B2546" s="200" t="n">
        <v>273</v>
      </c>
      <c r="C2546" s="255" t="n">
        <v>399</v>
      </c>
      <c r="D2546" s="255" t="n">
        <v>15</v>
      </c>
      <c r="E2546" s="58" t="n">
        <v>43599</v>
      </c>
      <c r="F2546" s="255" t="n">
        <v>5242</v>
      </c>
      <c r="G2546" s="255" t="n">
        <v>8179</v>
      </c>
      <c r="H2546" s="256" t="n">
        <v>7584</v>
      </c>
      <c r="I2546" s="255" t="n"/>
      <c r="J2546" s="59">
        <f>+(((G2546-F2546)-(H2546-F2546))/(H2546-F2546))*100</f>
        <v/>
      </c>
      <c r="K2546" s="259" t="n"/>
      <c r="L2546" s="258">
        <f>AVERAGE(J2546:J2547)</f>
        <v/>
      </c>
      <c r="M2546" s="258">
        <f>_xlfn.STDEV.S(J2546,J2547)</f>
        <v/>
      </c>
      <c r="N2546" s="295" t="n"/>
      <c r="O2546" s="295" t="n"/>
      <c r="P2546" s="207">
        <f>+(((H2546-F2546)/1000)*1000)/10</f>
        <v/>
      </c>
      <c r="Q2546" s="207">
        <f>AVERAGE(P2546:P2547)</f>
        <v/>
      </c>
      <c r="R2546" s="26" t="inlineStr">
        <is>
          <t>FALSO</t>
        </is>
      </c>
      <c r="S2546" s="26" t="inlineStr">
        <is>
          <t>FALSO</t>
        </is>
      </c>
      <c r="T2546" s="211" t="n"/>
      <c r="U2546" s="211" t="n"/>
      <c r="V2546" s="290" t="inlineStr">
        <is>
          <t>Se descarta</t>
        </is>
      </c>
    </row>
    <row r="2547" hidden="1" ht="15.75" customHeight="1" s="412">
      <c r="A2547" s="199" t="n">
        <v>4244</v>
      </c>
      <c r="B2547" s="200" t="n">
        <v>274</v>
      </c>
      <c r="C2547" s="255" t="n">
        <v>399</v>
      </c>
      <c r="D2547" s="255" t="n">
        <v>15</v>
      </c>
      <c r="E2547" s="58" t="n">
        <v>43599</v>
      </c>
      <c r="F2547" s="255" t="n">
        <v>5233</v>
      </c>
      <c r="G2547" s="255" t="n">
        <v>8107</v>
      </c>
      <c r="H2547" s="256" t="n">
        <v>7532</v>
      </c>
      <c r="I2547" s="255" t="n"/>
      <c r="J2547" s="59">
        <f>+(((G2547-F2547)-(H2547-F2547))/(H2547-F2547))*100</f>
        <v/>
      </c>
      <c r="K2547" s="259" t="n"/>
      <c r="L2547" s="259" t="n"/>
      <c r="M2547" s="259" t="n"/>
      <c r="N2547" s="295" t="n"/>
      <c r="O2547" s="295" t="n"/>
      <c r="P2547" s="207">
        <f>+(((H2547-F2547)/1000)*1000)/10</f>
        <v/>
      </c>
      <c r="Q2547" s="207" t="n"/>
      <c r="R2547" s="26" t="inlineStr">
        <is>
          <t>FALSO</t>
        </is>
      </c>
      <c r="S2547" s="26" t="inlineStr">
        <is>
          <t>FALSO</t>
        </is>
      </c>
      <c r="T2547" s="211" t="n"/>
      <c r="U2547" s="211" t="n"/>
      <c r="V2547" s="290" t="inlineStr">
        <is>
          <t>Se descarta</t>
        </is>
      </c>
    </row>
    <row r="2548" hidden="1" ht="15.75" customHeight="1" s="412">
      <c r="A2548" s="199" t="n">
        <v>4889</v>
      </c>
      <c r="B2548" s="200" t="n">
        <v>273</v>
      </c>
      <c r="C2548" s="255" t="n">
        <v>399</v>
      </c>
      <c r="D2548" s="255" t="n">
        <v>17</v>
      </c>
      <c r="E2548" s="58" t="n">
        <v>43619</v>
      </c>
      <c r="F2548" s="255" t="n">
        <v>5242</v>
      </c>
      <c r="G2548" s="255" t="n">
        <v>8146</v>
      </c>
      <c r="H2548" s="256" t="n">
        <v>7529</v>
      </c>
      <c r="I2548" s="255" t="n"/>
      <c r="J2548" s="59">
        <f>+(((G2548-F2548)-(H2548-F2548))/(H2548-F2548))*100</f>
        <v/>
      </c>
      <c r="K2548" s="271" t="n"/>
      <c r="L2548" s="258">
        <f>AVERAGE(J2548:J2549)</f>
        <v/>
      </c>
      <c r="M2548" s="258">
        <f>_xlfn.STDEV.S(J2548,J2549)</f>
        <v/>
      </c>
      <c r="N2548" s="295" t="n"/>
      <c r="O2548" s="295" t="n"/>
      <c r="P2548" s="207">
        <f>+(((H2548-F2548)/1000)*1000)/10</f>
        <v/>
      </c>
      <c r="Q2548" s="207">
        <f>AVERAGE(P2548:P2549)</f>
        <v/>
      </c>
      <c r="R2548" s="26" t="inlineStr">
        <is>
          <t>FALSO</t>
        </is>
      </c>
      <c r="S2548" s="26" t="inlineStr">
        <is>
          <t>FALSO</t>
        </is>
      </c>
      <c r="T2548" s="211" t="n"/>
      <c r="U2548" s="211" t="n"/>
      <c r="V2548" s="290" t="inlineStr">
        <is>
          <t>Se descarta</t>
        </is>
      </c>
    </row>
    <row r="2549" hidden="1" ht="15.75" customHeight="1" s="412">
      <c r="A2549" s="199" t="n">
        <v>4890</v>
      </c>
      <c r="B2549" s="200" t="n">
        <v>274</v>
      </c>
      <c r="C2549" s="255" t="n">
        <v>399</v>
      </c>
      <c r="D2549" s="255" t="n">
        <v>17</v>
      </c>
      <c r="E2549" s="58" t="n">
        <v>43619</v>
      </c>
      <c r="F2549" s="255" t="n">
        <v>5233</v>
      </c>
      <c r="G2549" s="255" t="n">
        <v>8055</v>
      </c>
      <c r="H2549" s="256" t="n">
        <v>7444</v>
      </c>
      <c r="I2549" s="255" t="n"/>
      <c r="J2549" s="59">
        <f>+(((G2549-F2549)-(H2549-F2549))/(H2549-F2549))*100</f>
        <v/>
      </c>
      <c r="K2549" s="271" t="n"/>
      <c r="L2549" s="259" t="n"/>
      <c r="M2549" s="259" t="n"/>
      <c r="N2549" s="295" t="n"/>
      <c r="O2549" s="295" t="n"/>
      <c r="P2549" s="207">
        <f>+(((H2549-F2549)/1000)*1000)/10</f>
        <v/>
      </c>
      <c r="Q2549" s="207" t="n"/>
      <c r="R2549" s="26" t="inlineStr">
        <is>
          <t>FALSO</t>
        </is>
      </c>
      <c r="S2549" s="26" t="inlineStr">
        <is>
          <t>FALSO</t>
        </is>
      </c>
      <c r="T2549" s="211" t="n"/>
      <c r="U2549" s="211" t="n"/>
      <c r="V2549" s="290" t="inlineStr">
        <is>
          <t>Se descarta</t>
        </is>
      </c>
    </row>
    <row r="2550" hidden="1" ht="15.75" customHeight="1" s="412">
      <c r="A2550" s="199" t="n">
        <v>5467</v>
      </c>
      <c r="B2550" s="200" t="n">
        <v>205</v>
      </c>
      <c r="C2550" s="252" t="n">
        <v>399</v>
      </c>
      <c r="D2550" s="252" t="n">
        <v>19</v>
      </c>
      <c r="E2550" s="139" t="n">
        <v>43637</v>
      </c>
      <c r="F2550" s="252" t="n">
        <v>5204</v>
      </c>
      <c r="G2550" s="252" t="n">
        <v>7717</v>
      </c>
      <c r="H2550" s="253" t="n">
        <v>7211</v>
      </c>
      <c r="I2550" s="252" t="n">
        <v>7</v>
      </c>
      <c r="J2550" s="261">
        <f>+(((G2550-F2550)-(H2550-F2550))/(H2550-F2550))*100</f>
        <v/>
      </c>
      <c r="K2550" s="273" t="n"/>
      <c r="L2550" s="263">
        <f>AVERAGE(J2550:J2551)</f>
        <v/>
      </c>
      <c r="M2550" s="263">
        <f>_xlfn.STDEV.S(J2550,J2551)</f>
        <v/>
      </c>
      <c r="N2550" s="295" t="n"/>
      <c r="O2550" s="295" t="n"/>
      <c r="P2550" s="207">
        <f>+(((H2550-F2550)/1000)*1000)/10</f>
        <v/>
      </c>
      <c r="Q2550" s="207">
        <f>AVERAGE(P2550:P2551)</f>
        <v/>
      </c>
      <c r="R2550" s="26" t="inlineStr">
        <is>
          <t>FALSO</t>
        </is>
      </c>
      <c r="S2550" s="26" t="inlineStr">
        <is>
          <t>FALSO</t>
        </is>
      </c>
      <c r="T2550" s="211" t="n"/>
      <c r="U2550" s="211" t="n"/>
      <c r="V2550" s="290" t="inlineStr">
        <is>
          <t>Se descarta</t>
        </is>
      </c>
    </row>
    <row r="2551" ht="15.75" customHeight="1" s="412">
      <c r="A2551" s="199" t="n">
        <v>5468</v>
      </c>
      <c r="B2551" s="200" t="n">
        <v>206</v>
      </c>
      <c r="C2551" s="252" t="n">
        <v>399</v>
      </c>
      <c r="D2551" s="252" t="n">
        <v>19</v>
      </c>
      <c r="E2551" s="139" t="n">
        <v>43637</v>
      </c>
      <c r="F2551" s="252" t="n">
        <v>5233</v>
      </c>
      <c r="G2551" s="252" t="n">
        <v>7860</v>
      </c>
      <c r="H2551" s="253" t="n">
        <v>7342</v>
      </c>
      <c r="I2551" s="252" t="n"/>
      <c r="J2551" s="261">
        <f>+(((G2551-F2551)-(H2551-F2551))/(H2551-F2551))*100</f>
        <v/>
      </c>
      <c r="K2551" s="273" t="n"/>
      <c r="L2551" s="207" t="n"/>
      <c r="M2551" s="207" t="n"/>
      <c r="N2551" s="295" t="n"/>
      <c r="O2551" s="295" t="n"/>
      <c r="P2551" s="207">
        <f>+(((H2551-F2551)/1000)*1000)/10</f>
        <v/>
      </c>
      <c r="Q2551" s="207" t="n"/>
      <c r="R2551" s="26" t="inlineStr">
        <is>
          <t>FALSO</t>
        </is>
      </c>
      <c r="S2551" s="26" t="inlineStr">
        <is>
          <t>FALSO</t>
        </is>
      </c>
      <c r="T2551" s="211" t="n"/>
      <c r="U2551" s="211" t="n"/>
      <c r="V2551" s="290" t="inlineStr">
        <is>
          <t>Plot válido</t>
        </is>
      </c>
    </row>
    <row r="2552" ht="15.75" customHeight="1" s="412">
      <c r="A2552" s="199" t="n">
        <v>6255</v>
      </c>
      <c r="B2552" s="200" t="n">
        <v>251</v>
      </c>
      <c r="C2552" s="252" t="n">
        <v>399</v>
      </c>
      <c r="D2552" s="252" t="n">
        <v>22</v>
      </c>
      <c r="E2552" s="139" t="n">
        <v>43685</v>
      </c>
      <c r="F2552" s="252" t="n">
        <v>5258</v>
      </c>
      <c r="G2552" s="252" t="n">
        <v>8222</v>
      </c>
      <c r="H2552" s="253" t="n">
        <v>7740</v>
      </c>
      <c r="I2552" s="252" t="n">
        <v>7</v>
      </c>
      <c r="J2552" s="47">
        <f>+(((G2552-F2552)-(H2552-F2552))/(H2552-F2552))*100</f>
        <v/>
      </c>
      <c r="K2552" s="270" t="n"/>
      <c r="L2552" s="250">
        <f>AVERAGE(J2552:J2553)</f>
        <v/>
      </c>
      <c r="M2552" s="250">
        <f>_xlfn.STDEV.S(J2552,J2553)</f>
        <v/>
      </c>
      <c r="N2552" s="295" t="n"/>
      <c r="O2552" s="295" t="n"/>
      <c r="P2552" s="207">
        <f>+(((H2552-F2552)/1000)*1000)/10</f>
        <v/>
      </c>
      <c r="Q2552" s="207">
        <f>AVERAGE(P2552:P2553)</f>
        <v/>
      </c>
      <c r="R2552" s="26" t="inlineStr">
        <is>
          <t>FALSO</t>
        </is>
      </c>
      <c r="S2552" s="26" t="inlineStr">
        <is>
          <t>FALSO</t>
        </is>
      </c>
      <c r="T2552" s="211" t="n"/>
      <c r="U2552" s="211" t="n"/>
      <c r="V2552" s="290" t="inlineStr">
        <is>
          <t>Plot válido</t>
        </is>
      </c>
    </row>
    <row r="2553" ht="15.75" customHeight="1" s="412">
      <c r="A2553" s="199" t="n">
        <v>6256</v>
      </c>
      <c r="B2553" s="200" t="n">
        <v>251</v>
      </c>
      <c r="C2553" s="252" t="n">
        <v>399</v>
      </c>
      <c r="D2553" s="252" t="n">
        <v>22</v>
      </c>
      <c r="E2553" s="139" t="n">
        <v>43685</v>
      </c>
      <c r="F2553" s="252" t="n">
        <v>5258</v>
      </c>
      <c r="G2553" s="252" t="n">
        <v>8025</v>
      </c>
      <c r="H2553" s="253" t="n">
        <v>7602</v>
      </c>
      <c r="I2553" s="252" t="n"/>
      <c r="J2553" s="47">
        <f>+(((G2553-F2553)-(H2553-F2553))/(H2553-F2553))*100</f>
        <v/>
      </c>
      <c r="K2553" s="270" t="n"/>
      <c r="L2553" s="251" t="n"/>
      <c r="M2553" s="251" t="n"/>
      <c r="N2553" s="295" t="n"/>
      <c r="O2553" s="295" t="n"/>
      <c r="P2553" s="207">
        <f>+(((H2553-F2553)/1000)*1000)/10</f>
        <v/>
      </c>
      <c r="Q2553" s="207" t="n"/>
      <c r="R2553" s="26" t="inlineStr">
        <is>
          <t>FALSO</t>
        </is>
      </c>
      <c r="S2553" s="26" t="inlineStr">
        <is>
          <t>FALSO</t>
        </is>
      </c>
      <c r="T2553" s="211" t="n"/>
      <c r="U2553" s="211" t="n"/>
      <c r="V2553" s="290" t="inlineStr">
        <is>
          <t>Plot válido</t>
        </is>
      </c>
    </row>
    <row r="2554" ht="15.75" customHeight="1" s="412">
      <c r="A2554" s="199" t="n">
        <v>3011</v>
      </c>
      <c r="B2554" s="200" t="n">
        <v>95</v>
      </c>
      <c r="C2554" s="255" t="n">
        <v>400</v>
      </c>
      <c r="D2554" s="255" t="n">
        <v>11</v>
      </c>
      <c r="E2554" s="58" t="n">
        <v>43571</v>
      </c>
      <c r="F2554" s="266" t="n">
        <v>5232</v>
      </c>
      <c r="G2554" s="255" t="n">
        <v>7858</v>
      </c>
      <c r="H2554" s="256" t="n">
        <v>7267</v>
      </c>
      <c r="I2554" s="255" t="n">
        <v>1</v>
      </c>
      <c r="J2554" s="59">
        <f>+(((G2554-F2554)-(H2554-F2554))/(H2554-F2554))*100</f>
        <v/>
      </c>
      <c r="K2554" s="271" t="inlineStr">
        <is>
          <t>MF</t>
        </is>
      </c>
      <c r="L2554" s="258">
        <f>AVERAGE(J2554:J2555)</f>
        <v/>
      </c>
      <c r="M2554" s="258">
        <f>_xlfn.STDEV.S(J2554,J2555)</f>
        <v/>
      </c>
      <c r="N2554" s="295" t="n">
        <v>1</v>
      </c>
      <c r="O2554" s="295" t="n"/>
      <c r="P2554" s="207">
        <f>+(((H2554-F2554)/1000)*1000)/10</f>
        <v/>
      </c>
      <c r="Q2554" s="207">
        <f>AVERAGE(P2554:P2555)</f>
        <v/>
      </c>
      <c r="R2554" s="26" t="inlineStr">
        <is>
          <t>FALSO</t>
        </is>
      </c>
      <c r="S2554" s="26" t="inlineStr">
        <is>
          <t>FALSO</t>
        </is>
      </c>
      <c r="T2554" s="211" t="n"/>
      <c r="U2554" s="211" t="n"/>
      <c r="V2554" s="290" t="inlineStr">
        <is>
          <t>Plot válido</t>
        </is>
      </c>
    </row>
    <row r="2555" ht="15.75" customHeight="1" s="412">
      <c r="A2555" s="199" t="n">
        <v>3012</v>
      </c>
      <c r="B2555" s="200" t="n">
        <v>96</v>
      </c>
      <c r="C2555" s="255" t="n">
        <v>400</v>
      </c>
      <c r="D2555" s="255" t="n">
        <v>11</v>
      </c>
      <c r="E2555" s="58" t="n">
        <v>43571</v>
      </c>
      <c r="F2555" s="266" t="n">
        <v>5242</v>
      </c>
      <c r="G2555" s="255" t="n">
        <v>7946</v>
      </c>
      <c r="H2555" s="256" t="n">
        <v>7332</v>
      </c>
      <c r="I2555" s="255" t="n"/>
      <c r="J2555" s="59">
        <f>+(((G2555-F2555)-(H2555-F2555))/(H2555-F2555))*100</f>
        <v/>
      </c>
      <c r="K2555" s="271" t="n"/>
      <c r="L2555" s="259" t="n"/>
      <c r="M2555" s="259" t="n"/>
      <c r="N2555" s="295" t="n"/>
      <c r="O2555" s="295" t="n"/>
      <c r="P2555" s="207">
        <f>+(((H2555-F2555)/1000)*1000)/10</f>
        <v/>
      </c>
      <c r="Q2555" s="207" t="n"/>
      <c r="R2555" s="26" t="inlineStr">
        <is>
          <t>FALSO</t>
        </is>
      </c>
      <c r="S2555" s="26" t="inlineStr">
        <is>
          <t>FALSO</t>
        </is>
      </c>
      <c r="T2555" s="211" t="n"/>
      <c r="U2555" s="211" t="n"/>
      <c r="V2555" s="290" t="inlineStr">
        <is>
          <t>Plot válido</t>
        </is>
      </c>
    </row>
    <row r="2556" ht="15.75" customHeight="1" s="412">
      <c r="A2556" s="199" t="n">
        <v>3881</v>
      </c>
      <c r="B2556" s="200" t="n">
        <v>303</v>
      </c>
      <c r="C2556" s="255" t="n">
        <v>400</v>
      </c>
      <c r="D2556" s="255" t="n">
        <v>14</v>
      </c>
      <c r="E2556" s="58" t="n">
        <v>43591</v>
      </c>
      <c r="F2556" s="255" t="n">
        <v>5303</v>
      </c>
      <c r="G2556" s="266" t="n">
        <v>8972</v>
      </c>
      <c r="H2556" s="256" t="n">
        <v>8363</v>
      </c>
      <c r="I2556" s="255" t="n"/>
      <c r="J2556" s="59">
        <f>+(((G2556-F2556)-(H2556-F2556))/(H2556-F2556))*100</f>
        <v/>
      </c>
      <c r="K2556" s="271" t="inlineStr">
        <is>
          <t>MF</t>
        </is>
      </c>
      <c r="L2556" s="258">
        <f>AVERAGE(J2556:J2557)</f>
        <v/>
      </c>
      <c r="M2556" s="258">
        <f>_xlfn.STDEV.S(J2556,J2557)</f>
        <v/>
      </c>
      <c r="N2556" s="295" t="n"/>
      <c r="O2556" s="295" t="n"/>
      <c r="P2556" s="207">
        <f>+(((H2556-F2556)/1000)*1000)/10</f>
        <v/>
      </c>
      <c r="Q2556" s="207">
        <f>AVERAGE(P2556:P2557)</f>
        <v/>
      </c>
      <c r="R2556" s="26" t="inlineStr">
        <is>
          <t>FALSO</t>
        </is>
      </c>
      <c r="S2556" s="26" t="inlineStr">
        <is>
          <t>FALSO</t>
        </is>
      </c>
      <c r="T2556" s="211" t="n"/>
      <c r="U2556" s="211" t="n"/>
      <c r="V2556" s="290" t="inlineStr">
        <is>
          <t>Plot válido</t>
        </is>
      </c>
    </row>
    <row r="2557" ht="15.75" customHeight="1" s="412">
      <c r="A2557" s="199" t="n">
        <v>3882</v>
      </c>
      <c r="B2557" s="200" t="n">
        <v>304</v>
      </c>
      <c r="C2557" s="255" t="n">
        <v>400</v>
      </c>
      <c r="D2557" s="255" t="n">
        <v>14</v>
      </c>
      <c r="E2557" s="58" t="n">
        <v>43591</v>
      </c>
      <c r="F2557" s="255" t="n">
        <v>5212</v>
      </c>
      <c r="G2557" s="266" t="n">
        <v>8973</v>
      </c>
      <c r="H2557" s="256" t="n">
        <v>8350</v>
      </c>
      <c r="I2557" s="255" t="n"/>
      <c r="J2557" s="59">
        <f>+(((G2557-F2557)-(H2557-F2557))/(H2557-F2557))*100</f>
        <v/>
      </c>
      <c r="K2557" s="271" t="n"/>
      <c r="L2557" s="259" t="n"/>
      <c r="M2557" s="259" t="n"/>
      <c r="N2557" s="295" t="n"/>
      <c r="O2557" s="295" t="n"/>
      <c r="P2557" s="207">
        <f>+(((H2557-F2557)/1000)*1000)/10</f>
        <v/>
      </c>
      <c r="Q2557" s="207" t="n"/>
      <c r="R2557" s="26" t="inlineStr">
        <is>
          <t>FALSO</t>
        </is>
      </c>
      <c r="S2557" s="26" t="inlineStr">
        <is>
          <t>FALSO</t>
        </is>
      </c>
      <c r="T2557" s="211" t="n"/>
      <c r="U2557" s="211" t="n"/>
      <c r="V2557" s="290" t="inlineStr">
        <is>
          <t>Plot válido</t>
        </is>
      </c>
    </row>
    <row r="2558" ht="15.75" customHeight="1" s="412">
      <c r="A2558" s="199" t="n">
        <v>4245</v>
      </c>
      <c r="B2558" s="200" t="n">
        <v>275</v>
      </c>
      <c r="C2558" s="255" t="n">
        <v>400</v>
      </c>
      <c r="D2558" s="255" t="n">
        <v>15</v>
      </c>
      <c r="E2558" s="58" t="n">
        <v>43599</v>
      </c>
      <c r="F2558" s="255" t="n">
        <v>5274</v>
      </c>
      <c r="G2558" s="255" t="n">
        <v>8544</v>
      </c>
      <c r="H2558" s="256" t="n">
        <v>8033</v>
      </c>
      <c r="I2558" s="255" t="n"/>
      <c r="J2558" s="59">
        <f>+(((G2558-F2558)-(H2558-F2558))/(H2558-F2558))*100</f>
        <v/>
      </c>
      <c r="K2558" s="259" t="n"/>
      <c r="L2558" s="258">
        <f>AVERAGE(J2558:J2559)</f>
        <v/>
      </c>
      <c r="M2558" s="258">
        <f>_xlfn.STDEV.S(J2558,J2559)</f>
        <v/>
      </c>
      <c r="N2558" s="295" t="n"/>
      <c r="O2558" s="295" t="n"/>
      <c r="P2558" s="207">
        <f>+(((H2558-F2558)/1000)*1000)/10</f>
        <v/>
      </c>
      <c r="Q2558" s="207">
        <f>AVERAGE(P2558:P2559)</f>
        <v/>
      </c>
      <c r="R2558" s="26" t="inlineStr">
        <is>
          <t>FALSO</t>
        </is>
      </c>
      <c r="S2558" s="26" t="inlineStr">
        <is>
          <t>FALSO</t>
        </is>
      </c>
      <c r="T2558" s="211" t="n"/>
      <c r="U2558" s="211" t="n"/>
      <c r="V2558" s="290" t="inlineStr">
        <is>
          <t>Plot válido</t>
        </is>
      </c>
    </row>
    <row r="2559" ht="15.75" customHeight="1" s="412">
      <c r="A2559" s="199" t="n">
        <v>4246</v>
      </c>
      <c r="B2559" s="200" t="n">
        <v>276</v>
      </c>
      <c r="C2559" s="255" t="n">
        <v>400</v>
      </c>
      <c r="D2559" s="255" t="n">
        <v>15</v>
      </c>
      <c r="E2559" s="58" t="n">
        <v>43599</v>
      </c>
      <c r="F2559" s="255" t="n">
        <v>5217</v>
      </c>
      <c r="G2559" s="255" t="n">
        <v>8429</v>
      </c>
      <c r="H2559" s="256" t="n">
        <v>7921</v>
      </c>
      <c r="I2559" s="255" t="n"/>
      <c r="J2559" s="59">
        <f>+(((G2559-F2559)-(H2559-F2559))/(H2559-F2559))*100</f>
        <v/>
      </c>
      <c r="K2559" s="259" t="n"/>
      <c r="L2559" s="259" t="n"/>
      <c r="M2559" s="259" t="n"/>
      <c r="N2559" s="295" t="n"/>
      <c r="O2559" s="295" t="n"/>
      <c r="P2559" s="207">
        <f>+(((H2559-F2559)/1000)*1000)/10</f>
        <v/>
      </c>
      <c r="Q2559" s="207" t="n"/>
      <c r="R2559" s="26" t="inlineStr">
        <is>
          <t>FALSO</t>
        </is>
      </c>
      <c r="S2559" s="26" t="inlineStr">
        <is>
          <t>FALSO</t>
        </is>
      </c>
      <c r="T2559" s="211" t="n"/>
      <c r="U2559" s="211" t="n"/>
      <c r="V2559" s="290" t="inlineStr">
        <is>
          <t>Plot válido</t>
        </is>
      </c>
    </row>
    <row r="2560" ht="15.75" customHeight="1" s="412">
      <c r="A2560" s="199" t="n">
        <v>4891</v>
      </c>
      <c r="B2560" s="200" t="n">
        <v>275</v>
      </c>
      <c r="C2560" s="255" t="n">
        <v>400</v>
      </c>
      <c r="D2560" s="255" t="n">
        <v>17</v>
      </c>
      <c r="E2560" s="58" t="n">
        <v>43619</v>
      </c>
      <c r="F2560" s="255" t="n">
        <v>5274</v>
      </c>
      <c r="G2560" s="255" t="n">
        <v>8143</v>
      </c>
      <c r="H2560" s="256" t="n">
        <v>7658</v>
      </c>
      <c r="I2560" s="255" t="n"/>
      <c r="J2560" s="59">
        <f>+(((G2560-F2560)-(H2560-F2560))/(H2560-F2560))*100</f>
        <v/>
      </c>
      <c r="K2560" s="271" t="n"/>
      <c r="L2560" s="258">
        <f>AVERAGE(J2560:J2561)</f>
        <v/>
      </c>
      <c r="M2560" s="258">
        <f>_xlfn.STDEV.S(J2560,J2561)</f>
        <v/>
      </c>
      <c r="N2560" s="295" t="n"/>
      <c r="O2560" s="295" t="n"/>
      <c r="P2560" s="207">
        <f>+(((H2560-F2560)/1000)*1000)/10</f>
        <v/>
      </c>
      <c r="Q2560" s="207">
        <f>AVERAGE(P2560:P2561)</f>
        <v/>
      </c>
      <c r="R2560" s="26" t="inlineStr">
        <is>
          <t>FALSO</t>
        </is>
      </c>
      <c r="S2560" s="26" t="inlineStr">
        <is>
          <t>FALSO</t>
        </is>
      </c>
      <c r="T2560" s="211" t="n"/>
      <c r="U2560" s="211" t="n"/>
      <c r="V2560" s="290" t="inlineStr">
        <is>
          <t>Plot válido</t>
        </is>
      </c>
    </row>
    <row r="2561" hidden="1" ht="15.75" customHeight="1" s="412">
      <c r="A2561" s="199" t="n">
        <v>4892</v>
      </c>
      <c r="B2561" s="200" t="n">
        <v>276</v>
      </c>
      <c r="C2561" s="255" t="n">
        <v>400</v>
      </c>
      <c r="D2561" s="255" t="n">
        <v>17</v>
      </c>
      <c r="E2561" s="58" t="n">
        <v>43619</v>
      </c>
      <c r="F2561" s="255" t="n">
        <v>5217</v>
      </c>
      <c r="G2561" s="255" t="n">
        <v>8018</v>
      </c>
      <c r="H2561" s="256" t="n">
        <v>7545</v>
      </c>
      <c r="I2561" s="255" t="n"/>
      <c r="J2561" s="59">
        <f>+(((G2561-F2561)-(H2561-F2561))/(H2561-F2561))*100</f>
        <v/>
      </c>
      <c r="K2561" s="271" t="n"/>
      <c r="L2561" s="259" t="n"/>
      <c r="M2561" s="259" t="n"/>
      <c r="N2561" s="295" t="n"/>
      <c r="O2561" s="295" t="n"/>
      <c r="P2561" s="207">
        <f>+(((H2561-F2561)/1000)*1000)/10</f>
        <v/>
      </c>
      <c r="Q2561" s="207" t="n"/>
      <c r="R2561" s="26" t="inlineStr">
        <is>
          <t>FALSO</t>
        </is>
      </c>
      <c r="S2561" s="26" t="inlineStr">
        <is>
          <t>FALSO</t>
        </is>
      </c>
      <c r="T2561" s="211" t="n"/>
      <c r="U2561" s="211" t="n"/>
      <c r="V2561" s="290" t="inlineStr">
        <is>
          <t>Se descarta</t>
        </is>
      </c>
    </row>
    <row r="2562" hidden="1" ht="15.75" customHeight="1" s="412">
      <c r="A2562" s="199" t="n">
        <v>5469</v>
      </c>
      <c r="B2562" s="200" t="n">
        <v>207</v>
      </c>
      <c r="C2562" s="252" t="n">
        <v>400</v>
      </c>
      <c r="D2562" s="252" t="n">
        <v>19</v>
      </c>
      <c r="E2562" s="139" t="n">
        <v>43637</v>
      </c>
      <c r="F2562" s="252" t="n">
        <v>5236</v>
      </c>
      <c r="G2562" s="252" t="n">
        <v>7463</v>
      </c>
      <c r="H2562" s="253" t="n">
        <v>7047</v>
      </c>
      <c r="I2562" s="252" t="n">
        <v>5</v>
      </c>
      <c r="J2562" s="261">
        <f>+(((G2562-F2562)-(H2562-F2562))/(H2562-F2562))*100</f>
        <v/>
      </c>
      <c r="K2562" s="273" t="n"/>
      <c r="L2562" s="263">
        <f>AVERAGE(J2562:J2563)</f>
        <v/>
      </c>
      <c r="M2562" s="263">
        <f>_xlfn.STDEV.S(J2562,J2563)</f>
        <v/>
      </c>
      <c r="N2562" s="295" t="n"/>
      <c r="O2562" s="295" t="n"/>
      <c r="P2562" s="207">
        <f>+(((H2562-F2562)/1000)*1000)/10</f>
        <v/>
      </c>
      <c r="Q2562" s="207">
        <f>AVERAGE(P2562:P2563)</f>
        <v/>
      </c>
      <c r="R2562" s="26" t="inlineStr">
        <is>
          <t>FALSO</t>
        </is>
      </c>
      <c r="S2562" s="26" t="inlineStr">
        <is>
          <t>FALSO</t>
        </is>
      </c>
      <c r="T2562" s="211" t="n"/>
      <c r="U2562" s="211" t="n"/>
      <c r="V2562" s="290" t="inlineStr">
        <is>
          <t>Se descarta</t>
        </is>
      </c>
    </row>
    <row r="2563" hidden="1" ht="15.75" customHeight="1" s="412">
      <c r="A2563" s="199" t="n">
        <v>5470</v>
      </c>
      <c r="B2563" s="200" t="n">
        <v>208</v>
      </c>
      <c r="C2563" s="252" t="n">
        <v>400</v>
      </c>
      <c r="D2563" s="252" t="n">
        <v>19</v>
      </c>
      <c r="E2563" s="139" t="n">
        <v>43637</v>
      </c>
      <c r="F2563" s="252" t="n">
        <v>5202</v>
      </c>
      <c r="G2563" s="252" t="n">
        <v>7391</v>
      </c>
      <c r="H2563" s="253" t="n">
        <v>6970</v>
      </c>
      <c r="I2563" s="252" t="n"/>
      <c r="J2563" s="261">
        <f>+(((G2563-F2563)-(H2563-F2563))/(H2563-F2563))*100</f>
        <v/>
      </c>
      <c r="K2563" s="273" t="n"/>
      <c r="L2563" s="207" t="n"/>
      <c r="M2563" s="207" t="n"/>
      <c r="N2563" s="295" t="n"/>
      <c r="O2563" s="295" t="n"/>
      <c r="P2563" s="207">
        <f>+(((H2563-F2563)/1000)*1000)/10</f>
        <v/>
      </c>
      <c r="Q2563" s="207" t="n"/>
      <c r="R2563" s="26" t="inlineStr">
        <is>
          <t>FALSO</t>
        </is>
      </c>
      <c r="S2563" s="26" t="inlineStr">
        <is>
          <t>FALSO</t>
        </is>
      </c>
      <c r="T2563" s="211" t="n"/>
      <c r="U2563" s="211" t="n"/>
      <c r="V2563" s="290" t="inlineStr">
        <is>
          <t>Se descarta</t>
        </is>
      </c>
    </row>
    <row r="2564" hidden="1" ht="15.75" customHeight="1" s="412">
      <c r="A2564" s="199" t="n">
        <v>6257</v>
      </c>
      <c r="B2564" s="200" t="n">
        <v>252</v>
      </c>
      <c r="C2564" s="252" t="n">
        <v>400</v>
      </c>
      <c r="D2564" s="252" t="n">
        <v>22</v>
      </c>
      <c r="E2564" s="139" t="n">
        <v>43685</v>
      </c>
      <c r="F2564" s="252" t="n">
        <v>5296</v>
      </c>
      <c r="G2564" s="252" t="n">
        <v>7351</v>
      </c>
      <c r="H2564" s="253" t="n">
        <v>7045</v>
      </c>
      <c r="I2564" s="252" t="n">
        <v>5</v>
      </c>
      <c r="J2564" s="47">
        <f>+(((G2564-F2564)-(H2564-F2564))/(H2564-F2564))*100</f>
        <v/>
      </c>
      <c r="K2564" s="270" t="n"/>
      <c r="L2564" s="250">
        <f>AVERAGE(J2564:J2565)</f>
        <v/>
      </c>
      <c r="M2564" s="250">
        <f>_xlfn.STDEV.S(J2564,J2565)</f>
        <v/>
      </c>
      <c r="N2564" s="295" t="n"/>
      <c r="O2564" s="295" t="n"/>
      <c r="P2564" s="207">
        <f>+(((H2564-F2564)/1000)*1000)/10</f>
        <v/>
      </c>
      <c r="Q2564" s="207">
        <f>AVERAGE(P2564:P2565)</f>
        <v/>
      </c>
      <c r="R2564" s="26" t="inlineStr">
        <is>
          <t>FALSO</t>
        </is>
      </c>
      <c r="S2564" s="26" t="inlineStr">
        <is>
          <t>FALSO</t>
        </is>
      </c>
      <c r="T2564" s="211" t="n"/>
      <c r="U2564" s="211" t="n"/>
      <c r="V2564" s="290" t="inlineStr">
        <is>
          <t>Se descarta</t>
        </is>
      </c>
    </row>
    <row r="2565" hidden="1" ht="15.75" customHeight="1" s="412">
      <c r="A2565" s="199" t="n">
        <v>6258</v>
      </c>
      <c r="B2565" s="200" t="n">
        <v>252</v>
      </c>
      <c r="C2565" s="252" t="n">
        <v>400</v>
      </c>
      <c r="D2565" s="252" t="n">
        <v>22</v>
      </c>
      <c r="E2565" s="139" t="n">
        <v>43685</v>
      </c>
      <c r="F2565" s="252" t="n">
        <v>5296</v>
      </c>
      <c r="G2565" s="252" t="n">
        <v>7498</v>
      </c>
      <c r="H2565" s="253" t="n">
        <v>7180</v>
      </c>
      <c r="I2565" s="252" t="n"/>
      <c r="J2565" s="47">
        <f>+(((G2565-F2565)-(H2565-F2565))/(H2565-F2565))*100</f>
        <v/>
      </c>
      <c r="K2565" s="270" t="n"/>
      <c r="L2565" s="251" t="n"/>
      <c r="M2565" s="251" t="n"/>
      <c r="N2565" s="295" t="n"/>
      <c r="O2565" s="295" t="n"/>
      <c r="P2565" s="207">
        <f>+(((H2565-F2565)/1000)*1000)/10</f>
        <v/>
      </c>
      <c r="Q2565" s="207" t="n"/>
      <c r="R2565" s="26" t="inlineStr">
        <is>
          <t>FALSO</t>
        </is>
      </c>
      <c r="S2565" s="26" t="inlineStr">
        <is>
          <t>FALSO</t>
        </is>
      </c>
      <c r="T2565" s="211" t="n"/>
      <c r="U2565" s="211" t="n"/>
      <c r="V2565" s="290" t="inlineStr">
        <is>
          <t>Se descarta</t>
        </is>
      </c>
    </row>
    <row r="2566" hidden="1" ht="15.75" customHeight="1" s="412">
      <c r="A2566" s="199" t="n">
        <v>3013</v>
      </c>
      <c r="B2566" s="200" t="n">
        <v>97</v>
      </c>
      <c r="C2566" s="246" t="n">
        <v>401</v>
      </c>
      <c r="D2566" s="246" t="n">
        <v>11</v>
      </c>
      <c r="E2566" s="46" t="n">
        <v>43571</v>
      </c>
      <c r="F2566" s="247" t="n">
        <v>5287</v>
      </c>
      <c r="G2566" s="246" t="n">
        <v>7337</v>
      </c>
      <c r="H2566" s="248" t="n">
        <v>6793</v>
      </c>
      <c r="I2566" s="246" t="n">
        <v>2</v>
      </c>
      <c r="J2566" s="47">
        <f>+(((G2566-F2566)-(H2566-F2566))/(H2566-F2566))*100</f>
        <v/>
      </c>
      <c r="K2566" s="270" t="inlineStr">
        <is>
          <t>MF</t>
        </is>
      </c>
      <c r="L2566" s="250">
        <f>AVERAGE(J2566:J2567)</f>
        <v/>
      </c>
      <c r="M2566" s="250">
        <f>_xlfn.STDEV.S(J2566,J2567)</f>
        <v/>
      </c>
      <c r="N2566" s="295" t="n">
        <v>2</v>
      </c>
      <c r="O2566" s="295" t="n"/>
      <c r="P2566" s="207">
        <f>+(((H2566-F2566)/1000)*1000)/10</f>
        <v/>
      </c>
      <c r="Q2566" s="207">
        <f>AVERAGE(P2566:P2567)</f>
        <v/>
      </c>
      <c r="R2566" s="26" t="inlineStr">
        <is>
          <t>FALSO</t>
        </is>
      </c>
      <c r="S2566" s="26" t="inlineStr">
        <is>
          <t>FALSO</t>
        </is>
      </c>
      <c r="T2566" s="211" t="n"/>
      <c r="U2566" s="211" t="n"/>
      <c r="V2566" s="290" t="inlineStr">
        <is>
          <t>Se descarta</t>
        </is>
      </c>
    </row>
    <row r="2567" hidden="1" ht="15.75" customHeight="1" s="412">
      <c r="A2567" s="199" t="n">
        <v>3014</v>
      </c>
      <c r="B2567" s="200" t="n">
        <v>98</v>
      </c>
      <c r="C2567" s="246" t="n">
        <v>401</v>
      </c>
      <c r="D2567" s="246" t="n">
        <v>11</v>
      </c>
      <c r="E2567" s="46" t="n">
        <v>43571</v>
      </c>
      <c r="F2567" s="247" t="n">
        <v>5252</v>
      </c>
      <c r="G2567" s="246" t="n">
        <v>7361</v>
      </c>
      <c r="H2567" s="248" t="n">
        <v>6800</v>
      </c>
      <c r="I2567" s="246" t="n"/>
      <c r="J2567" s="47">
        <f>+(((G2567-F2567)-(H2567-F2567))/(H2567-F2567))*100</f>
        <v/>
      </c>
      <c r="K2567" s="270" t="n"/>
      <c r="L2567" s="251" t="n"/>
      <c r="M2567" s="251" t="n"/>
      <c r="N2567" s="295" t="n"/>
      <c r="O2567" s="295" t="n"/>
      <c r="P2567" s="207">
        <f>+(((H2567-F2567)/1000)*1000)/10</f>
        <v/>
      </c>
      <c r="Q2567" s="207" t="n"/>
      <c r="R2567" s="26" t="inlineStr">
        <is>
          <t>FALSO</t>
        </is>
      </c>
      <c r="S2567" s="26" t="inlineStr">
        <is>
          <t>FALSO</t>
        </is>
      </c>
      <c r="T2567" s="211" t="n"/>
      <c r="U2567" s="211" t="n"/>
      <c r="V2567" s="290" t="inlineStr">
        <is>
          <t>Se descarta</t>
        </is>
      </c>
    </row>
    <row r="2568" hidden="1" ht="15.75" customHeight="1" s="412">
      <c r="A2568" s="199" t="n">
        <v>3883</v>
      </c>
      <c r="B2568" s="200" t="n">
        <v>305</v>
      </c>
      <c r="C2568" s="246" t="n">
        <v>401</v>
      </c>
      <c r="D2568" s="246" t="n">
        <v>14</v>
      </c>
      <c r="E2568" s="46" t="n">
        <v>43591</v>
      </c>
      <c r="F2568" s="246" t="n">
        <v>5301</v>
      </c>
      <c r="G2568" s="247" t="n">
        <v>7500</v>
      </c>
      <c r="H2568" s="248" t="n">
        <v>6955</v>
      </c>
      <c r="I2568" s="246" t="n"/>
      <c r="J2568" s="47">
        <f>+(((G2568-F2568)-(H2568-F2568))/(H2568-F2568))*100</f>
        <v/>
      </c>
      <c r="K2568" s="270" t="inlineStr">
        <is>
          <t>MF</t>
        </is>
      </c>
      <c r="L2568" s="250">
        <f>AVERAGE(J2568:J2569)</f>
        <v/>
      </c>
      <c r="M2568" s="250">
        <f>_xlfn.STDEV.S(J2568,J2569)</f>
        <v/>
      </c>
      <c r="N2568" s="295" t="n"/>
      <c r="O2568" s="295" t="n"/>
      <c r="P2568" s="207">
        <f>+(((H2568-F2568)/1000)*1000)/10</f>
        <v/>
      </c>
      <c r="Q2568" s="207">
        <f>AVERAGE(P2568:P2569)</f>
        <v/>
      </c>
      <c r="R2568" s="26" t="inlineStr">
        <is>
          <t>VERDADERO</t>
        </is>
      </c>
      <c r="S2568" s="26" t="inlineStr">
        <is>
          <t>FALSO</t>
        </is>
      </c>
      <c r="T2568" s="211" t="n"/>
      <c r="U2568" s="211" t="n"/>
      <c r="V2568" s="290" t="inlineStr">
        <is>
          <t>Se descarta</t>
        </is>
      </c>
    </row>
    <row r="2569" hidden="1" ht="15.75" customHeight="1" s="412">
      <c r="A2569" s="199" t="n">
        <v>3884</v>
      </c>
      <c r="B2569" s="200" t="n">
        <v>306</v>
      </c>
      <c r="C2569" s="246" t="n">
        <v>401</v>
      </c>
      <c r="D2569" s="246" t="n">
        <v>14</v>
      </c>
      <c r="E2569" s="46" t="n">
        <v>43591</v>
      </c>
      <c r="F2569" s="246" t="n">
        <v>5254</v>
      </c>
      <c r="G2569" s="247" t="n">
        <v>7382</v>
      </c>
      <c r="H2569" s="248" t="n">
        <v>6872</v>
      </c>
      <c r="I2569" s="246" t="n"/>
      <c r="J2569" s="47">
        <f>+(((G2569-F2569)-(H2569-F2569))/(H2569-F2569))*100</f>
        <v/>
      </c>
      <c r="K2569" s="270" t="n"/>
      <c r="L2569" s="251" t="n"/>
      <c r="M2569" s="251" t="n"/>
      <c r="N2569" s="295" t="n"/>
      <c r="O2569" s="295" t="n"/>
      <c r="P2569" s="207">
        <f>+(((H2569-F2569)/1000)*1000)/10</f>
        <v/>
      </c>
      <c r="Q2569" s="207" t="n"/>
      <c r="R2569" s="26" t="inlineStr">
        <is>
          <t>FALSO</t>
        </is>
      </c>
      <c r="S2569" s="26" t="inlineStr">
        <is>
          <t>FALSO</t>
        </is>
      </c>
      <c r="T2569" s="211" t="n"/>
      <c r="U2569" s="211" t="n"/>
      <c r="V2569" s="290" t="inlineStr">
        <is>
          <t>Se descarta</t>
        </is>
      </c>
    </row>
    <row r="2570" hidden="1" ht="15.75" customHeight="1" s="412">
      <c r="A2570" s="199" t="n">
        <v>4535</v>
      </c>
      <c r="B2570" s="200" t="n">
        <v>241</v>
      </c>
      <c r="C2570" s="246" t="n">
        <v>401</v>
      </c>
      <c r="D2570" s="246" t="n">
        <v>16</v>
      </c>
      <c r="E2570" s="46" t="n">
        <v>43607</v>
      </c>
      <c r="F2570" s="246" t="n">
        <v>5180</v>
      </c>
      <c r="G2570" s="246" t="n">
        <v>8544</v>
      </c>
      <c r="H2570" s="248" t="n">
        <v>7976</v>
      </c>
      <c r="I2570" s="246" t="n">
        <v>2</v>
      </c>
      <c r="J2570" s="47">
        <f>+(((G2570-F2570)-(H2570-F2570))/(H2570-F2570))*100</f>
        <v/>
      </c>
      <c r="K2570" s="270" t="n"/>
      <c r="L2570" s="250">
        <f>AVERAGE(J2570:J2571)</f>
        <v/>
      </c>
      <c r="M2570" s="250">
        <f>_xlfn.STDEV.S(J2570,J2571)</f>
        <v/>
      </c>
      <c r="N2570" s="295" t="n"/>
      <c r="O2570" s="295" t="n"/>
      <c r="P2570" s="207">
        <f>+(((H2570-F2570)/1000)*1000)/10</f>
        <v/>
      </c>
      <c r="Q2570" s="207">
        <f>AVERAGE(P2570:P2571)</f>
        <v/>
      </c>
      <c r="R2570" s="26" t="inlineStr">
        <is>
          <t>FALSO</t>
        </is>
      </c>
      <c r="S2570" s="26" t="inlineStr">
        <is>
          <t>FALSO</t>
        </is>
      </c>
      <c r="T2570" s="211" t="n"/>
      <c r="U2570" s="211" t="n"/>
      <c r="V2570" s="290" t="inlineStr">
        <is>
          <t>Se descarta</t>
        </is>
      </c>
    </row>
    <row r="2571" hidden="1" ht="15.75" customHeight="1" s="412">
      <c r="A2571" s="199" t="n">
        <v>4536</v>
      </c>
      <c r="B2571" s="200" t="n">
        <v>242</v>
      </c>
      <c r="C2571" s="246" t="n">
        <v>401</v>
      </c>
      <c r="D2571" s="246" t="n">
        <v>16</v>
      </c>
      <c r="E2571" s="46" t="n">
        <v>43607</v>
      </c>
      <c r="F2571" s="246" t="n">
        <v>5268</v>
      </c>
      <c r="G2571" s="246" t="n">
        <v>8329</v>
      </c>
      <c r="H2571" s="248" t="n">
        <v>7802</v>
      </c>
      <c r="I2571" s="246" t="n"/>
      <c r="J2571" s="47">
        <f>+(((G2571-F2571)-(H2571-F2571))/(H2571-F2571))*100</f>
        <v/>
      </c>
      <c r="K2571" s="270" t="n"/>
      <c r="L2571" s="251" t="n"/>
      <c r="M2571" s="251" t="n"/>
      <c r="N2571" s="295" t="n"/>
      <c r="O2571" s="295" t="n"/>
      <c r="P2571" s="207">
        <f>+(((H2571-F2571)/1000)*1000)/10</f>
        <v/>
      </c>
      <c r="Q2571" s="207" t="n"/>
      <c r="R2571" s="26" t="inlineStr">
        <is>
          <t>FALSO</t>
        </is>
      </c>
      <c r="S2571" s="26" t="inlineStr">
        <is>
          <t>FALSO</t>
        </is>
      </c>
      <c r="T2571" s="211" t="n"/>
      <c r="U2571" s="211" t="n"/>
      <c r="V2571" s="290" t="inlineStr">
        <is>
          <t>Se descarta</t>
        </is>
      </c>
    </row>
    <row r="2572" hidden="1" ht="15.75" customHeight="1" s="412">
      <c r="A2572" s="199" t="n">
        <v>5181</v>
      </c>
      <c r="B2572" s="200" t="n">
        <v>241</v>
      </c>
      <c r="C2572" s="246" t="n">
        <v>401</v>
      </c>
      <c r="D2572" s="246" t="n">
        <v>18</v>
      </c>
      <c r="E2572" s="46" t="n">
        <v>43626</v>
      </c>
      <c r="F2572" s="246" t="n">
        <v>5180</v>
      </c>
      <c r="G2572" s="246" t="n">
        <v>7527</v>
      </c>
      <c r="H2572" s="248" t="n">
        <v>7083</v>
      </c>
      <c r="I2572" s="246" t="n">
        <v>8</v>
      </c>
      <c r="J2572" s="47">
        <f>+(((G2572-F2572)-(H2572-F2572))/(H2572-F2572))*100</f>
        <v/>
      </c>
      <c r="K2572" s="270" t="n"/>
      <c r="L2572" s="250">
        <f>AVERAGE(J2572:J2573)</f>
        <v/>
      </c>
      <c r="M2572" s="250">
        <f>_xlfn.STDEV.S(J2572,J2573)</f>
        <v/>
      </c>
      <c r="N2572" s="295" t="n"/>
      <c r="O2572" s="295" t="n"/>
      <c r="P2572" s="207">
        <f>+(((H2572-F2572)/1000)*1000)/10</f>
        <v/>
      </c>
      <c r="Q2572" s="207">
        <f>AVERAGE(P2572:P2573)</f>
        <v/>
      </c>
      <c r="R2572" s="26" t="inlineStr">
        <is>
          <t>FALSO</t>
        </is>
      </c>
      <c r="S2572" s="26" t="inlineStr">
        <is>
          <t>FALSO</t>
        </is>
      </c>
      <c r="T2572" s="211" t="n"/>
      <c r="U2572" s="211" t="n"/>
      <c r="V2572" s="290" t="inlineStr">
        <is>
          <t>Se descarta</t>
        </is>
      </c>
    </row>
    <row r="2573" ht="15.75" customHeight="1" s="412">
      <c r="A2573" s="199" t="n">
        <v>5182</v>
      </c>
      <c r="B2573" s="200" t="n">
        <v>242</v>
      </c>
      <c r="C2573" s="246" t="n">
        <v>401</v>
      </c>
      <c r="D2573" s="246" t="n">
        <v>18</v>
      </c>
      <c r="E2573" s="46" t="n">
        <v>43626</v>
      </c>
      <c r="F2573" s="246" t="n">
        <v>5268</v>
      </c>
      <c r="G2573" s="246" t="n">
        <v>7805</v>
      </c>
      <c r="H2573" s="248" t="n">
        <v>7335</v>
      </c>
      <c r="I2573" s="246" t="n"/>
      <c r="J2573" s="47">
        <f>+(((G2573-F2573)-(H2573-F2573))/(H2573-F2573))*100</f>
        <v/>
      </c>
      <c r="K2573" s="270" t="n"/>
      <c r="L2573" s="251" t="n"/>
      <c r="M2573" s="251" t="n"/>
      <c r="N2573" s="295" t="n"/>
      <c r="O2573" s="295" t="n"/>
      <c r="P2573" s="207">
        <f>+(((H2573-F2573)/1000)*1000)/10</f>
        <v/>
      </c>
      <c r="Q2573" s="207" t="n"/>
      <c r="R2573" s="26" t="inlineStr">
        <is>
          <t>FALSO</t>
        </is>
      </c>
      <c r="S2573" s="26" t="inlineStr">
        <is>
          <t>FALSO</t>
        </is>
      </c>
      <c r="T2573" s="211" t="n"/>
      <c r="U2573" s="211" t="n"/>
      <c r="V2573" s="290" t="inlineStr">
        <is>
          <t>Plot válido</t>
        </is>
      </c>
    </row>
    <row r="2574" ht="15.75" customHeight="1" s="412">
      <c r="A2574" s="199" t="n">
        <v>5699</v>
      </c>
      <c r="B2574" s="200" t="n">
        <v>143</v>
      </c>
      <c r="C2574" s="252" t="n">
        <v>401</v>
      </c>
      <c r="D2574" s="252" t="n">
        <v>21</v>
      </c>
      <c r="E2574" s="139" t="n">
        <v>43657</v>
      </c>
      <c r="F2574" s="252" t="n">
        <v>5229</v>
      </c>
      <c r="G2574" s="252" t="n">
        <v>7930</v>
      </c>
      <c r="H2574" s="253" t="n">
        <v>7454</v>
      </c>
      <c r="I2574" s="252" t="n">
        <v>8</v>
      </c>
      <c r="J2574" s="47">
        <f>+(((G2574-F2574)-(H2574-F2574))/(H2574-F2574))*100</f>
        <v/>
      </c>
      <c r="K2574" s="270" t="n"/>
      <c r="L2574" s="250">
        <f>AVERAGE(J2574:J2575)</f>
        <v/>
      </c>
      <c r="M2574" s="250">
        <f>_xlfn.STDEV.S(J2574,J2575)</f>
        <v/>
      </c>
      <c r="N2574" s="295" t="n"/>
      <c r="O2574" s="295" t="n"/>
      <c r="P2574" s="207">
        <f>+(((H2574-F2574)/1000)*1000)/10</f>
        <v/>
      </c>
      <c r="Q2574" s="207">
        <f>AVERAGE(P2574:P2575)</f>
        <v/>
      </c>
      <c r="R2574" s="26" t="inlineStr">
        <is>
          <t>FALSO</t>
        </is>
      </c>
      <c r="S2574" s="26" t="inlineStr">
        <is>
          <t>FALSO</t>
        </is>
      </c>
      <c r="T2574" s="211" t="n"/>
      <c r="U2574" s="211" t="n"/>
      <c r="V2574" s="290" t="inlineStr">
        <is>
          <t>Plot válido</t>
        </is>
      </c>
    </row>
    <row r="2575" ht="15.75" customHeight="1" s="412">
      <c r="A2575" s="199" t="n">
        <v>5700</v>
      </c>
      <c r="B2575" s="200" t="n">
        <v>144</v>
      </c>
      <c r="C2575" s="252" t="n">
        <v>401</v>
      </c>
      <c r="D2575" s="252" t="n">
        <v>21</v>
      </c>
      <c r="E2575" s="139" t="n">
        <v>43657</v>
      </c>
      <c r="F2575" s="252" t="n">
        <v>5238</v>
      </c>
      <c r="G2575" s="252" t="n">
        <v>7769</v>
      </c>
      <c r="H2575" s="253" t="n">
        <v>7333</v>
      </c>
      <c r="I2575" s="252" t="n"/>
      <c r="J2575" s="47">
        <f>+(((G2575-F2575)-(H2575-F2575))/(H2575-F2575))*100</f>
        <v/>
      </c>
      <c r="K2575" s="270" t="n"/>
      <c r="L2575" s="251" t="n"/>
      <c r="M2575" s="251" t="n"/>
      <c r="N2575" s="295" t="n"/>
      <c r="O2575" s="295" t="n"/>
      <c r="P2575" s="207">
        <f>+(((H2575-F2575)/1000)*1000)/10</f>
        <v/>
      </c>
      <c r="Q2575" s="207" t="n"/>
      <c r="R2575" s="26" t="inlineStr">
        <is>
          <t>FALSO</t>
        </is>
      </c>
      <c r="S2575" s="26" t="inlineStr">
        <is>
          <t>FALSO</t>
        </is>
      </c>
      <c r="T2575" s="211" t="n"/>
      <c r="U2575" s="211" t="n"/>
      <c r="V2575" s="290" t="inlineStr">
        <is>
          <t>Plot válido</t>
        </is>
      </c>
    </row>
    <row r="2576" ht="15.75" customHeight="1" s="412">
      <c r="A2576" s="199" t="n">
        <v>6259</v>
      </c>
      <c r="B2576" s="200" t="n">
        <v>253</v>
      </c>
      <c r="C2576" s="252" t="n">
        <v>401</v>
      </c>
      <c r="D2576" s="252" t="n">
        <v>22</v>
      </c>
      <c r="E2576" s="139" t="n">
        <v>43685</v>
      </c>
      <c r="F2576" s="252" t="n">
        <v>5257</v>
      </c>
      <c r="G2576" s="252" t="n">
        <v>8278</v>
      </c>
      <c r="H2576" s="253" t="n">
        <v>7791</v>
      </c>
      <c r="I2576" s="252" t="n">
        <v>8</v>
      </c>
      <c r="J2576" s="47">
        <f>+(((G2576-F2576)-(H2576-F2576))/(H2576-F2576))*100</f>
        <v/>
      </c>
      <c r="K2576" s="270" t="n"/>
      <c r="L2576" s="250">
        <f>AVERAGE(J2576:J2577)</f>
        <v/>
      </c>
      <c r="M2576" s="250">
        <f>_xlfn.STDEV.S(J2576,J2577)</f>
        <v/>
      </c>
      <c r="N2576" s="295" t="n"/>
      <c r="O2576" s="295" t="n"/>
      <c r="P2576" s="207">
        <f>+(((H2576-F2576)/1000)*1000)/10</f>
        <v/>
      </c>
      <c r="Q2576" s="207">
        <f>AVERAGE(P2576:P2577)</f>
        <v/>
      </c>
      <c r="R2576" s="26" t="inlineStr">
        <is>
          <t>FALSO</t>
        </is>
      </c>
      <c r="S2576" s="26" t="inlineStr">
        <is>
          <t>FALSO</t>
        </is>
      </c>
      <c r="T2576" s="211" t="n"/>
      <c r="U2576" s="211" t="n"/>
      <c r="V2576" s="290" t="inlineStr">
        <is>
          <t>Plot válido</t>
        </is>
      </c>
    </row>
    <row r="2577" ht="15.75" customHeight="1" s="412">
      <c r="A2577" s="199" t="n">
        <v>6260</v>
      </c>
      <c r="B2577" s="200" t="n">
        <v>253</v>
      </c>
      <c r="C2577" s="252" t="n">
        <v>401</v>
      </c>
      <c r="D2577" s="252" t="n">
        <v>22</v>
      </c>
      <c r="E2577" s="139" t="n">
        <v>43685</v>
      </c>
      <c r="F2577" s="252" t="n">
        <v>5257</v>
      </c>
      <c r="G2577" s="252" t="n">
        <v>8260</v>
      </c>
      <c r="H2577" s="253" t="n">
        <v>7788</v>
      </c>
      <c r="I2577" s="252" t="n"/>
      <c r="J2577" s="47">
        <f>+(((G2577-F2577)-(H2577-F2577))/(H2577-F2577))*100</f>
        <v/>
      </c>
      <c r="K2577" s="270" t="n"/>
      <c r="L2577" s="251" t="n"/>
      <c r="M2577" s="251" t="n"/>
      <c r="N2577" s="295" t="n"/>
      <c r="O2577" s="295" t="n"/>
      <c r="P2577" s="207">
        <f>+(((H2577-F2577)/1000)*1000)/10</f>
        <v/>
      </c>
      <c r="Q2577" s="207" t="n"/>
      <c r="R2577" s="26" t="inlineStr">
        <is>
          <t>FALSO</t>
        </is>
      </c>
      <c r="S2577" s="26" t="inlineStr">
        <is>
          <t>FALSO</t>
        </is>
      </c>
      <c r="T2577" s="211" t="n"/>
      <c r="U2577" s="211" t="n"/>
      <c r="V2577" s="290" t="inlineStr">
        <is>
          <t>Plot válido</t>
        </is>
      </c>
    </row>
    <row r="2578" ht="15.75" customHeight="1" s="412">
      <c r="A2578" s="199" t="n">
        <v>3525</v>
      </c>
      <c r="B2578" s="200" t="n">
        <v>281</v>
      </c>
      <c r="C2578" s="255" t="n">
        <v>402</v>
      </c>
      <c r="D2578" s="255" t="n">
        <v>13</v>
      </c>
      <c r="E2578" s="58" t="n">
        <v>43587</v>
      </c>
      <c r="F2578" s="255" t="n">
        <v>5275</v>
      </c>
      <c r="G2578" s="255" t="n">
        <v>7298</v>
      </c>
      <c r="H2578" s="256" t="n">
        <v>6813</v>
      </c>
      <c r="I2578" s="255" t="n">
        <v>1</v>
      </c>
      <c r="J2578" s="59">
        <f>+(((G2578-F2578)-(H2578-F2578))/(H2578-F2578))*100</f>
        <v/>
      </c>
      <c r="K2578" s="271" t="inlineStr">
        <is>
          <t>MF</t>
        </is>
      </c>
      <c r="L2578" s="258">
        <f>AVERAGE(J2578:J2579)</f>
        <v/>
      </c>
      <c r="M2578" s="258">
        <f>_xlfn.STDEV.S(J2578,J2579)</f>
        <v/>
      </c>
      <c r="N2578" s="295" t="n">
        <v>1</v>
      </c>
      <c r="O2578" s="295" t="n"/>
      <c r="P2578" s="207">
        <f>+(((H2578-F2578)/1000)*1000)/10</f>
        <v/>
      </c>
      <c r="Q2578" s="207">
        <f>AVERAGE(P2578:P2579)</f>
        <v/>
      </c>
      <c r="R2578" s="26" t="inlineStr">
        <is>
          <t>FALSO</t>
        </is>
      </c>
      <c r="S2578" s="26" t="inlineStr">
        <is>
          <t>FALSO</t>
        </is>
      </c>
      <c r="T2578" s="211" t="n"/>
      <c r="U2578" s="211" t="n"/>
      <c r="V2578" s="290" t="inlineStr">
        <is>
          <t>Plot válido</t>
        </is>
      </c>
    </row>
    <row r="2579" ht="15.75" customHeight="1" s="412">
      <c r="A2579" s="199" t="n">
        <v>3526</v>
      </c>
      <c r="B2579" s="200" t="n">
        <v>282</v>
      </c>
      <c r="C2579" s="255" t="n">
        <v>402</v>
      </c>
      <c r="D2579" s="255" t="n">
        <v>13</v>
      </c>
      <c r="E2579" s="58" t="n">
        <v>43587</v>
      </c>
      <c r="F2579" s="255" t="n">
        <v>5225</v>
      </c>
      <c r="G2579" s="255" t="n">
        <v>7118</v>
      </c>
      <c r="H2579" s="256" t="n">
        <v>6673</v>
      </c>
      <c r="I2579" s="255" t="n"/>
      <c r="J2579" s="59">
        <f>+(((G2579-F2579)-(H2579-F2579))/(H2579-F2579))*100</f>
        <v/>
      </c>
      <c r="K2579" s="271" t="n"/>
      <c r="L2579" s="259" t="n"/>
      <c r="M2579" s="259" t="n"/>
      <c r="N2579" s="295" t="n"/>
      <c r="O2579" s="295" t="n"/>
      <c r="P2579" s="207">
        <f>+(((H2579-F2579)/1000)*1000)/10</f>
        <v/>
      </c>
      <c r="Q2579" s="207" t="n"/>
      <c r="R2579" s="26" t="inlineStr">
        <is>
          <t>FALSO</t>
        </is>
      </c>
      <c r="S2579" s="26" t="inlineStr">
        <is>
          <t>FALSO</t>
        </is>
      </c>
      <c r="T2579" s="211" t="n"/>
      <c r="U2579" s="211" t="n"/>
      <c r="V2579" s="290" t="inlineStr">
        <is>
          <t>Plot válido</t>
        </is>
      </c>
    </row>
    <row r="2580" ht="15.75" customHeight="1" s="412">
      <c r="A2580" s="199" t="n">
        <v>4247</v>
      </c>
      <c r="B2580" s="200" t="n">
        <v>277</v>
      </c>
      <c r="C2580" s="255" t="n">
        <v>402</v>
      </c>
      <c r="D2580" s="255" t="n">
        <v>15</v>
      </c>
      <c r="E2580" s="58" t="n">
        <v>43599</v>
      </c>
      <c r="F2580" s="255" t="n">
        <v>5252</v>
      </c>
      <c r="G2580" s="255" t="n">
        <v>7307</v>
      </c>
      <c r="H2580" s="256" t="n">
        <v>6860</v>
      </c>
      <c r="I2580" s="255" t="n"/>
      <c r="J2580" s="59">
        <f>+(((G2580-F2580)-(H2580-F2580))/(H2580-F2580))*100</f>
        <v/>
      </c>
      <c r="K2580" s="259" t="n"/>
      <c r="L2580" s="258">
        <f>AVERAGE(J2580:J2581)</f>
        <v/>
      </c>
      <c r="M2580" s="258">
        <f>_xlfn.STDEV.S(J2580,J2581)</f>
        <v/>
      </c>
      <c r="N2580" s="295" t="n"/>
      <c r="O2580" s="295" t="n"/>
      <c r="P2580" s="207">
        <f>+(((H2580-F2580)/1000)*1000)/10</f>
        <v/>
      </c>
      <c r="Q2580" s="207">
        <f>AVERAGE(P2580:P2581)</f>
        <v/>
      </c>
      <c r="R2580" s="26" t="inlineStr">
        <is>
          <t>FALSO</t>
        </is>
      </c>
      <c r="S2580" s="26" t="inlineStr">
        <is>
          <t>FALSO</t>
        </is>
      </c>
      <c r="T2580" s="211" t="n"/>
      <c r="U2580" s="211" t="n"/>
      <c r="V2580" s="290" t="inlineStr">
        <is>
          <t>Plot válido</t>
        </is>
      </c>
    </row>
    <row r="2581" ht="15.75" customHeight="1" s="412">
      <c r="A2581" s="199" t="n">
        <v>4248</v>
      </c>
      <c r="B2581" s="200" t="n">
        <v>278</v>
      </c>
      <c r="C2581" s="255" t="n">
        <v>402</v>
      </c>
      <c r="D2581" s="255" t="n">
        <v>15</v>
      </c>
      <c r="E2581" s="58" t="n">
        <v>43599</v>
      </c>
      <c r="F2581" s="255" t="n">
        <v>5256</v>
      </c>
      <c r="G2581" s="255" t="n">
        <v>7474</v>
      </c>
      <c r="H2581" s="256" t="n">
        <v>6983</v>
      </c>
      <c r="I2581" s="255" t="n"/>
      <c r="J2581" s="59">
        <f>+(((G2581-F2581)-(H2581-F2581))/(H2581-F2581))*100</f>
        <v/>
      </c>
      <c r="K2581" s="259" t="n"/>
      <c r="L2581" s="259" t="n"/>
      <c r="M2581" s="259" t="n"/>
      <c r="N2581" s="295" t="n"/>
      <c r="O2581" s="295" t="n"/>
      <c r="P2581" s="207">
        <f>+(((H2581-F2581)/1000)*1000)/10</f>
        <v/>
      </c>
      <c r="Q2581" s="207" t="n"/>
      <c r="R2581" s="26" t="inlineStr">
        <is>
          <t>FALSO</t>
        </is>
      </c>
      <c r="S2581" s="26" t="inlineStr">
        <is>
          <t>FALSO</t>
        </is>
      </c>
      <c r="T2581" s="211" t="n"/>
      <c r="U2581" s="211" t="n"/>
      <c r="V2581" s="290" t="inlineStr">
        <is>
          <t>Plot válido</t>
        </is>
      </c>
    </row>
    <row r="2582" ht="15.75" customHeight="1" s="412">
      <c r="A2582" s="199" t="n">
        <v>4893</v>
      </c>
      <c r="B2582" s="200" t="n">
        <v>277</v>
      </c>
      <c r="C2582" s="255" t="n">
        <v>402</v>
      </c>
      <c r="D2582" s="255" t="n">
        <v>17</v>
      </c>
      <c r="E2582" s="58" t="n">
        <v>43619</v>
      </c>
      <c r="F2582" s="255" t="n">
        <v>5252</v>
      </c>
      <c r="G2582" s="255" t="n">
        <v>6999</v>
      </c>
      <c r="H2582" s="256" t="n">
        <v>6661</v>
      </c>
      <c r="I2582" s="255" t="n"/>
      <c r="J2582" s="59">
        <f>+(((G2582-F2582)-(H2582-F2582))/(H2582-F2582))*100</f>
        <v/>
      </c>
      <c r="K2582" s="271" t="n"/>
      <c r="L2582" s="258">
        <f>AVERAGE(J2582:J2583)</f>
        <v/>
      </c>
      <c r="M2582" s="258">
        <f>_xlfn.STDEV.S(J2582,J2583)</f>
        <v/>
      </c>
      <c r="N2582" s="295" t="n"/>
      <c r="O2582" s="295" t="n"/>
      <c r="P2582" s="207">
        <f>+(((H2582-F2582)/1000)*1000)/10</f>
        <v/>
      </c>
      <c r="Q2582" s="207">
        <f>AVERAGE(P2582:P2583)</f>
        <v/>
      </c>
      <c r="R2582" s="26" t="inlineStr">
        <is>
          <t>FALSO</t>
        </is>
      </c>
      <c r="S2582" s="26" t="inlineStr">
        <is>
          <t>FALSO</t>
        </is>
      </c>
      <c r="T2582" s="211" t="n"/>
      <c r="U2582" s="211" t="n"/>
      <c r="V2582" s="290" t="inlineStr">
        <is>
          <t>Plot válido</t>
        </is>
      </c>
    </row>
    <row r="2583" ht="15.75" customHeight="1" s="412">
      <c r="A2583" s="199" t="n">
        <v>4894</v>
      </c>
      <c r="B2583" s="200" t="n">
        <v>278</v>
      </c>
      <c r="C2583" s="255" t="n">
        <v>402</v>
      </c>
      <c r="D2583" s="255" t="n">
        <v>17</v>
      </c>
      <c r="E2583" s="58" t="n">
        <v>43619</v>
      </c>
      <c r="F2583" s="255" t="n">
        <v>5256</v>
      </c>
      <c r="G2583" s="255" t="n">
        <v>6908</v>
      </c>
      <c r="H2583" s="256" t="n">
        <v>6579</v>
      </c>
      <c r="I2583" s="255" t="n"/>
      <c r="J2583" s="59">
        <f>+(((G2583-F2583)-(H2583-F2583))/(H2583-F2583))*100</f>
        <v/>
      </c>
      <c r="K2583" s="271" t="n"/>
      <c r="L2583" s="259" t="n"/>
      <c r="M2583" s="259" t="n"/>
      <c r="N2583" s="295" t="n"/>
      <c r="O2583" s="295" t="n"/>
      <c r="P2583" s="207">
        <f>+(((H2583-F2583)/1000)*1000)/10</f>
        <v/>
      </c>
      <c r="Q2583" s="207" t="n"/>
      <c r="R2583" s="26" t="inlineStr">
        <is>
          <t>FALSO</t>
        </is>
      </c>
      <c r="S2583" s="26" t="inlineStr">
        <is>
          <t>FALSO</t>
        </is>
      </c>
      <c r="T2583" s="211" t="n"/>
      <c r="U2583" s="211" t="n"/>
      <c r="V2583" s="290" t="inlineStr">
        <is>
          <t>Plot válido</t>
        </is>
      </c>
    </row>
    <row r="2584" ht="15.75" customHeight="1" s="412">
      <c r="A2584" s="199" t="n">
        <v>5471</v>
      </c>
      <c r="B2584" s="200" t="n">
        <v>209</v>
      </c>
      <c r="C2584" s="252" t="n">
        <v>402</v>
      </c>
      <c r="D2584" s="252" t="n">
        <v>19</v>
      </c>
      <c r="E2584" s="139" t="n">
        <v>43637</v>
      </c>
      <c r="F2584" s="252" t="n">
        <v>5228</v>
      </c>
      <c r="G2584" s="252" t="n">
        <v>7538</v>
      </c>
      <c r="H2584" s="253" t="n">
        <v>7069</v>
      </c>
      <c r="I2584" s="252" t="n">
        <v>7</v>
      </c>
      <c r="J2584" s="261">
        <f>+(((G2584-F2584)-(H2584-F2584))/(H2584-F2584))*100</f>
        <v/>
      </c>
      <c r="K2584" s="273" t="n"/>
      <c r="L2584" s="263">
        <f>AVERAGE(J2584:J2585)</f>
        <v/>
      </c>
      <c r="M2584" s="263">
        <f>_xlfn.STDEV.S(J2584,J2585)</f>
        <v/>
      </c>
      <c r="N2584" s="295" t="n"/>
      <c r="O2584" s="295" t="n"/>
      <c r="P2584" s="207">
        <f>+(((H2584-F2584)/1000)*1000)/10</f>
        <v/>
      </c>
      <c r="Q2584" s="207">
        <f>AVERAGE(P2584:P2585)</f>
        <v/>
      </c>
      <c r="R2584" s="26" t="inlineStr">
        <is>
          <t>FALSO</t>
        </is>
      </c>
      <c r="S2584" s="26" t="inlineStr">
        <is>
          <t>FALSO</t>
        </is>
      </c>
      <c r="T2584" s="211" t="n"/>
      <c r="U2584" s="211" t="n"/>
      <c r="V2584" s="290" t="inlineStr">
        <is>
          <t>Plot válido</t>
        </is>
      </c>
    </row>
    <row r="2585" hidden="1" ht="15.75" customHeight="1" s="412">
      <c r="A2585" s="199" t="n">
        <v>5472</v>
      </c>
      <c r="B2585" s="200" t="n">
        <v>210</v>
      </c>
      <c r="C2585" s="252" t="n">
        <v>402</v>
      </c>
      <c r="D2585" s="252" t="n">
        <v>19</v>
      </c>
      <c r="E2585" s="139" t="n">
        <v>43637</v>
      </c>
      <c r="F2585" s="252" t="n">
        <v>5223</v>
      </c>
      <c r="G2585" s="252" t="n">
        <v>7579</v>
      </c>
      <c r="H2585" s="253" t="n">
        <v>7095</v>
      </c>
      <c r="I2585" s="252" t="n"/>
      <c r="J2585" s="261">
        <f>+(((G2585-F2585)-(H2585-F2585))/(H2585-F2585))*100</f>
        <v/>
      </c>
      <c r="K2585" s="273" t="n"/>
      <c r="L2585" s="207" t="n"/>
      <c r="M2585" s="207" t="n"/>
      <c r="N2585" s="295" t="n"/>
      <c r="O2585" s="295" t="n"/>
      <c r="P2585" s="207">
        <f>+(((H2585-F2585)/1000)*1000)/10</f>
        <v/>
      </c>
      <c r="Q2585" s="207" t="n"/>
      <c r="R2585" s="26" t="inlineStr">
        <is>
          <t>FALSO</t>
        </is>
      </c>
      <c r="S2585" s="26" t="inlineStr">
        <is>
          <t>FALSO</t>
        </is>
      </c>
      <c r="T2585" s="211" t="n"/>
      <c r="U2585" s="211" t="n"/>
      <c r="V2585" s="290" t="inlineStr">
        <is>
          <t>Se descarta</t>
        </is>
      </c>
    </row>
    <row r="2586" hidden="1" ht="15.75" customHeight="1" s="412">
      <c r="A2586" s="199" t="n">
        <v>6261</v>
      </c>
      <c r="B2586" s="200" t="n">
        <v>254</v>
      </c>
      <c r="C2586" s="252" t="n">
        <v>402</v>
      </c>
      <c r="D2586" s="252" t="n">
        <v>22</v>
      </c>
      <c r="E2586" s="139" t="n">
        <v>43685</v>
      </c>
      <c r="F2586" s="252" t="n">
        <v>5257</v>
      </c>
      <c r="G2586" s="252" t="n">
        <v>7074</v>
      </c>
      <c r="H2586" s="253" t="n">
        <v>6780</v>
      </c>
      <c r="I2586" s="252" t="n">
        <v>7</v>
      </c>
      <c r="J2586" s="47">
        <f>+(((G2586-F2586)-(H2586-F2586))/(H2586-F2586))*100</f>
        <v/>
      </c>
      <c r="K2586" s="270" t="n"/>
      <c r="L2586" s="250">
        <f>AVERAGE(J2586:J2587)</f>
        <v/>
      </c>
      <c r="M2586" s="250">
        <f>_xlfn.STDEV.S(J2586,J2587)</f>
        <v/>
      </c>
      <c r="N2586" s="295" t="n"/>
      <c r="O2586" s="295" t="n"/>
      <c r="P2586" s="207">
        <f>+(((H2586-F2586)/1000)*1000)/10</f>
        <v/>
      </c>
      <c r="Q2586" s="207">
        <f>AVERAGE(P2586:P2587)</f>
        <v/>
      </c>
      <c r="R2586" s="26" t="inlineStr">
        <is>
          <t>FALSO</t>
        </is>
      </c>
      <c r="S2586" s="26" t="inlineStr">
        <is>
          <t>FALSO</t>
        </is>
      </c>
      <c r="T2586" s="211" t="n"/>
      <c r="U2586" s="211" t="n"/>
      <c r="V2586" s="290" t="inlineStr">
        <is>
          <t>Se descarta</t>
        </is>
      </c>
    </row>
    <row r="2587" hidden="1" ht="15.75" customHeight="1" s="412">
      <c r="A2587" s="199" t="n">
        <v>6262</v>
      </c>
      <c r="B2587" s="200" t="n">
        <v>254</v>
      </c>
      <c r="C2587" s="252" t="n">
        <v>402</v>
      </c>
      <c r="D2587" s="252" t="n">
        <v>22</v>
      </c>
      <c r="E2587" s="139" t="n">
        <v>43685</v>
      </c>
      <c r="F2587" s="252" t="n">
        <v>5257</v>
      </c>
      <c r="G2587" s="252" t="n">
        <v>6888</v>
      </c>
      <c r="H2587" s="253" t="n">
        <v>6631</v>
      </c>
      <c r="I2587" s="252" t="n"/>
      <c r="J2587" s="47">
        <f>+(((G2587-F2587)-(H2587-F2587))/(H2587-F2587))*100</f>
        <v/>
      </c>
      <c r="K2587" s="270" t="n"/>
      <c r="L2587" s="251" t="n"/>
      <c r="M2587" s="251" t="n"/>
      <c r="N2587" s="295" t="n"/>
      <c r="O2587" s="295" t="n"/>
      <c r="P2587" s="207">
        <f>+(((H2587-F2587)/1000)*1000)/10</f>
        <v/>
      </c>
      <c r="Q2587" s="207" t="n"/>
      <c r="R2587" s="26" t="inlineStr">
        <is>
          <t>FALSO</t>
        </is>
      </c>
      <c r="S2587" s="26" t="inlineStr">
        <is>
          <t>FALSO</t>
        </is>
      </c>
      <c r="T2587" s="211" t="n"/>
      <c r="U2587" s="211" t="n"/>
      <c r="V2587" s="290" t="inlineStr">
        <is>
          <t>Se descarta</t>
        </is>
      </c>
    </row>
    <row r="2588" hidden="1" ht="15.75" customHeight="1" s="412">
      <c r="A2588" s="199" t="n">
        <v>3527</v>
      </c>
      <c r="B2588" s="200" t="n">
        <v>283</v>
      </c>
      <c r="C2588" s="255" t="n">
        <v>403</v>
      </c>
      <c r="D2588" s="255" t="n">
        <v>13</v>
      </c>
      <c r="E2588" s="58" t="n">
        <v>43587</v>
      </c>
      <c r="F2588" s="255" t="n">
        <v>5211</v>
      </c>
      <c r="G2588" s="255" t="n">
        <v>7419</v>
      </c>
      <c r="H2588" s="256" t="n">
        <v>6967</v>
      </c>
      <c r="I2588" s="255" t="n">
        <v>1</v>
      </c>
      <c r="J2588" s="59">
        <f>+(((G2588-F2588)-(H2588-F2588))/(H2588-F2588))*100</f>
        <v/>
      </c>
      <c r="K2588" s="271" t="inlineStr">
        <is>
          <t>MF</t>
        </is>
      </c>
      <c r="L2588" s="258">
        <f>AVERAGE(J2588:J2589)</f>
        <v/>
      </c>
      <c r="M2588" s="258">
        <f>_xlfn.STDEV.S(J2588,J2589)</f>
        <v/>
      </c>
      <c r="N2588" s="295" t="n">
        <v>1</v>
      </c>
      <c r="O2588" s="295" t="n"/>
      <c r="P2588" s="207">
        <f>+(((H2588-F2588)/1000)*1000)/10</f>
        <v/>
      </c>
      <c r="Q2588" s="207">
        <f>AVERAGE(P2588:P2589)</f>
        <v/>
      </c>
      <c r="R2588" s="26" t="inlineStr">
        <is>
          <t>FALSO</t>
        </is>
      </c>
      <c r="S2588" s="26" t="inlineStr">
        <is>
          <t>FALSO</t>
        </is>
      </c>
      <c r="T2588" s="211" t="n"/>
      <c r="U2588" s="211" t="n"/>
      <c r="V2588" s="290" t="inlineStr">
        <is>
          <t>Se descarta</t>
        </is>
      </c>
    </row>
    <row r="2589" hidden="1" ht="15.75" customHeight="1" s="412">
      <c r="A2589" s="199" t="n">
        <v>3528</v>
      </c>
      <c r="B2589" s="200" t="n">
        <v>284</v>
      </c>
      <c r="C2589" s="255" t="n">
        <v>403</v>
      </c>
      <c r="D2589" s="255" t="n">
        <v>13</v>
      </c>
      <c r="E2589" s="58" t="n">
        <v>43587</v>
      </c>
      <c r="F2589" s="255" t="n">
        <v>5269</v>
      </c>
      <c r="G2589" s="255" t="n">
        <v>7447</v>
      </c>
      <c r="H2589" s="256" t="n">
        <v>7000</v>
      </c>
      <c r="I2589" s="255" t="n"/>
      <c r="J2589" s="59">
        <f>+(((G2589-F2589)-(H2589-F2589))/(H2589-F2589))*100</f>
        <v/>
      </c>
      <c r="K2589" s="271" t="n"/>
      <c r="L2589" s="259" t="n"/>
      <c r="M2589" s="259" t="n"/>
      <c r="N2589" s="295" t="n"/>
      <c r="O2589" s="295" t="n"/>
      <c r="P2589" s="207">
        <f>+(((H2589-F2589)/1000)*1000)/10</f>
        <v/>
      </c>
      <c r="Q2589" s="207" t="n"/>
      <c r="R2589" s="26" t="inlineStr">
        <is>
          <t>FALSO</t>
        </is>
      </c>
      <c r="S2589" s="26" t="inlineStr">
        <is>
          <t>FALSO</t>
        </is>
      </c>
      <c r="T2589" s="211" t="n"/>
      <c r="U2589" s="211" t="n"/>
      <c r="V2589" s="290" t="inlineStr">
        <is>
          <t>Se descarta</t>
        </is>
      </c>
    </row>
    <row r="2590" hidden="1" ht="15.75" customHeight="1" s="412">
      <c r="A2590" s="199" t="n">
        <v>4249</v>
      </c>
      <c r="B2590" s="200" t="n">
        <v>279</v>
      </c>
      <c r="C2590" s="255" t="n">
        <v>403</v>
      </c>
      <c r="D2590" s="255" t="n">
        <v>15</v>
      </c>
      <c r="E2590" s="58" t="n">
        <v>43599</v>
      </c>
      <c r="F2590" s="255" t="n">
        <v>5269</v>
      </c>
      <c r="G2590" s="255" t="n">
        <v>7715</v>
      </c>
      <c r="H2590" s="256" t="n">
        <v>7230</v>
      </c>
      <c r="I2590" s="255" t="n"/>
      <c r="J2590" s="59">
        <f>+(((G2590-F2590)-(H2590-F2590))/(H2590-F2590))*100</f>
        <v/>
      </c>
      <c r="K2590" s="259" t="n"/>
      <c r="L2590" s="258">
        <f>AVERAGE(J2590:J2591)</f>
        <v/>
      </c>
      <c r="M2590" s="258">
        <f>_xlfn.STDEV.S(J2590,J2591)</f>
        <v/>
      </c>
      <c r="N2590" s="295" t="n"/>
      <c r="O2590" s="295" t="n"/>
      <c r="P2590" s="207">
        <f>+(((H2590-F2590)/1000)*1000)/10</f>
        <v/>
      </c>
      <c r="Q2590" s="207">
        <f>AVERAGE(P2590:P2591)</f>
        <v/>
      </c>
      <c r="R2590" s="26" t="inlineStr">
        <is>
          <t>FALSO</t>
        </is>
      </c>
      <c r="S2590" s="26" t="inlineStr">
        <is>
          <t>FALSO</t>
        </is>
      </c>
      <c r="T2590" s="211" t="n"/>
      <c r="U2590" s="211" t="n"/>
      <c r="V2590" s="290" t="inlineStr">
        <is>
          <t>Se descarta</t>
        </is>
      </c>
    </row>
    <row r="2591" hidden="1" ht="15.75" customHeight="1" s="412">
      <c r="A2591" s="199" t="n">
        <v>4250</v>
      </c>
      <c r="B2591" s="200" t="n">
        <v>280</v>
      </c>
      <c r="C2591" s="255" t="n">
        <v>403</v>
      </c>
      <c r="D2591" s="255" t="n">
        <v>15</v>
      </c>
      <c r="E2591" s="58" t="n">
        <v>43599</v>
      </c>
      <c r="F2591" s="255" t="n">
        <v>5260</v>
      </c>
      <c r="G2591" s="255" t="n">
        <v>7692</v>
      </c>
      <c r="H2591" s="256" t="n">
        <v>7222</v>
      </c>
      <c r="I2591" s="255" t="n"/>
      <c r="J2591" s="59">
        <f>+(((G2591-F2591)-(H2591-F2591))/(H2591-F2591))*100</f>
        <v/>
      </c>
      <c r="K2591" s="259" t="n"/>
      <c r="L2591" s="259" t="n"/>
      <c r="M2591" s="259" t="n"/>
      <c r="N2591" s="295" t="n"/>
      <c r="O2591" s="295" t="n"/>
      <c r="P2591" s="207">
        <f>+(((H2591-F2591)/1000)*1000)/10</f>
        <v/>
      </c>
      <c r="Q2591" s="207" t="n"/>
      <c r="R2591" s="26" t="inlineStr">
        <is>
          <t>FALSO</t>
        </is>
      </c>
      <c r="S2591" s="26" t="inlineStr">
        <is>
          <t>FALSO</t>
        </is>
      </c>
      <c r="T2591" s="211" t="n"/>
      <c r="U2591" s="211" t="n"/>
      <c r="V2591" s="290" t="inlineStr">
        <is>
          <t>Se descarta</t>
        </is>
      </c>
    </row>
    <row r="2592" hidden="1" ht="15.75" customHeight="1" s="412">
      <c r="A2592" s="199" t="n">
        <v>4895</v>
      </c>
      <c r="B2592" s="200" t="n">
        <v>279</v>
      </c>
      <c r="C2592" s="255" t="n">
        <v>403</v>
      </c>
      <c r="D2592" s="255" t="n">
        <v>17</v>
      </c>
      <c r="E2592" s="58" t="n">
        <v>43619</v>
      </c>
      <c r="F2592" s="255" t="n">
        <v>5269</v>
      </c>
      <c r="G2592" s="255" t="n">
        <v>7810</v>
      </c>
      <c r="H2592" s="256" t="n">
        <v>7338</v>
      </c>
      <c r="I2592" s="255" t="n"/>
      <c r="J2592" s="59">
        <f>+(((G2592-F2592)-(H2592-F2592))/(H2592-F2592))*100</f>
        <v/>
      </c>
      <c r="K2592" s="271" t="n"/>
      <c r="L2592" s="258">
        <f>AVERAGE(J2592:J2593)</f>
        <v/>
      </c>
      <c r="M2592" s="258">
        <f>_xlfn.STDEV.S(J2592,J2593)</f>
        <v/>
      </c>
      <c r="N2592" s="295" t="n"/>
      <c r="O2592" s="295" t="n"/>
      <c r="P2592" s="207">
        <f>+(((H2592-F2592)/1000)*1000)/10</f>
        <v/>
      </c>
      <c r="Q2592" s="207">
        <f>AVERAGE(P2592:P2593)</f>
        <v/>
      </c>
      <c r="R2592" s="26" t="inlineStr">
        <is>
          <t>FALSO</t>
        </is>
      </c>
      <c r="S2592" s="26" t="inlineStr">
        <is>
          <t>FALSO</t>
        </is>
      </c>
      <c r="T2592" s="211" t="n"/>
      <c r="U2592" s="211" t="n"/>
      <c r="V2592" s="290" t="inlineStr">
        <is>
          <t>Se descarta</t>
        </is>
      </c>
    </row>
    <row r="2593" hidden="1" ht="15.75" customHeight="1" s="412">
      <c r="A2593" s="199" t="n">
        <v>4896</v>
      </c>
      <c r="B2593" s="200" t="n">
        <v>280</v>
      </c>
      <c r="C2593" s="255" t="n">
        <v>403</v>
      </c>
      <c r="D2593" s="255" t="n">
        <v>17</v>
      </c>
      <c r="E2593" s="58" t="n">
        <v>43619</v>
      </c>
      <c r="F2593" s="255" t="n">
        <v>5260</v>
      </c>
      <c r="G2593" s="255" t="n">
        <v>7771</v>
      </c>
      <c r="H2593" s="256" t="n">
        <v>7306</v>
      </c>
      <c r="I2593" s="255" t="n"/>
      <c r="J2593" s="59">
        <f>+(((G2593-F2593)-(H2593-F2593))/(H2593-F2593))*100</f>
        <v/>
      </c>
      <c r="K2593" s="271" t="n"/>
      <c r="L2593" s="259" t="n"/>
      <c r="M2593" s="259" t="n"/>
      <c r="N2593" s="295" t="n"/>
      <c r="O2593" s="295" t="n"/>
      <c r="P2593" s="207">
        <f>+(((H2593-F2593)/1000)*1000)/10</f>
        <v/>
      </c>
      <c r="Q2593" s="207" t="n"/>
      <c r="R2593" s="26" t="inlineStr">
        <is>
          <t>FALSO</t>
        </is>
      </c>
      <c r="S2593" s="26" t="inlineStr">
        <is>
          <t>FALSO</t>
        </is>
      </c>
      <c r="T2593" s="211" t="n"/>
      <c r="U2593" s="211" t="n"/>
      <c r="V2593" s="290" t="inlineStr">
        <is>
          <t>Se descarta</t>
        </is>
      </c>
    </row>
    <row r="2594" hidden="1" ht="15.75" customHeight="1" s="412">
      <c r="A2594" s="199" t="n">
        <v>5473</v>
      </c>
      <c r="B2594" s="200" t="n">
        <v>211</v>
      </c>
      <c r="C2594" s="252" t="n">
        <v>403</v>
      </c>
      <c r="D2594" s="252" t="n">
        <v>19</v>
      </c>
      <c r="E2594" s="139" t="n">
        <v>43637</v>
      </c>
      <c r="F2594" s="252" t="n">
        <v>5194</v>
      </c>
      <c r="G2594" s="252" t="n">
        <v>7033</v>
      </c>
      <c r="H2594" s="253" t="n">
        <v>6683</v>
      </c>
      <c r="I2594" s="252" t="n">
        <v>6</v>
      </c>
      <c r="J2594" s="261">
        <f>+(((G2594-F2594)-(H2594-F2594))/(H2594-F2594))*100</f>
        <v/>
      </c>
      <c r="K2594" s="273" t="n"/>
      <c r="L2594" s="263">
        <f>AVERAGE(J2594:J2595)</f>
        <v/>
      </c>
      <c r="M2594" s="263">
        <f>_xlfn.STDEV.S(J2594,J2595)</f>
        <v/>
      </c>
      <c r="N2594" s="295" t="n"/>
      <c r="O2594" s="295" t="n"/>
      <c r="P2594" s="207">
        <f>+(((H2594-F2594)/1000)*1000)/10</f>
        <v/>
      </c>
      <c r="Q2594" s="207">
        <f>AVERAGE(P2594:P2595)</f>
        <v/>
      </c>
      <c r="R2594" s="26" t="inlineStr">
        <is>
          <t>FALSO</t>
        </is>
      </c>
      <c r="S2594" s="26" t="inlineStr">
        <is>
          <t>FALSO</t>
        </is>
      </c>
      <c r="T2594" s="211" t="n"/>
      <c r="U2594" s="211" t="n"/>
      <c r="V2594" s="290" t="inlineStr">
        <is>
          <t>Se descarta</t>
        </is>
      </c>
    </row>
    <row r="2595" hidden="1" ht="15.75" customHeight="1" s="412">
      <c r="A2595" s="199" t="n">
        <v>5474</v>
      </c>
      <c r="B2595" s="200" t="n">
        <v>212</v>
      </c>
      <c r="C2595" s="252" t="n">
        <v>403</v>
      </c>
      <c r="D2595" s="252" t="n">
        <v>19</v>
      </c>
      <c r="E2595" s="139" t="n">
        <v>43637</v>
      </c>
      <c r="F2595" s="252" t="n">
        <v>5225</v>
      </c>
      <c r="G2595" s="252" t="n">
        <v>7008</v>
      </c>
      <c r="H2595" s="253" t="n">
        <v>6669</v>
      </c>
      <c r="I2595" s="252" t="n"/>
      <c r="J2595" s="261">
        <f>+(((G2595-F2595)-(H2595-F2595))/(H2595-F2595))*100</f>
        <v/>
      </c>
      <c r="K2595" s="273" t="n"/>
      <c r="L2595" s="207" t="n"/>
      <c r="M2595" s="207" t="n"/>
      <c r="N2595" s="295" t="n"/>
      <c r="O2595" s="295" t="n"/>
      <c r="P2595" s="207">
        <f>+(((H2595-F2595)/1000)*1000)/10</f>
        <v/>
      </c>
      <c r="Q2595" s="207" t="n"/>
      <c r="R2595" s="26" t="inlineStr">
        <is>
          <t>FALSO</t>
        </is>
      </c>
      <c r="S2595" s="26" t="inlineStr">
        <is>
          <t>FALSO</t>
        </is>
      </c>
      <c r="T2595" s="211" t="n"/>
      <c r="U2595" s="211" t="n"/>
      <c r="V2595" s="290" t="inlineStr">
        <is>
          <t>Se descarta</t>
        </is>
      </c>
    </row>
    <row r="2596" hidden="1" ht="15.75" customHeight="1" s="412">
      <c r="A2596" s="199" t="n">
        <v>6263</v>
      </c>
      <c r="B2596" s="200" t="n">
        <v>255</v>
      </c>
      <c r="C2596" s="252" t="n">
        <v>403</v>
      </c>
      <c r="D2596" s="252" t="n">
        <v>22</v>
      </c>
      <c r="E2596" s="139" t="n">
        <v>43685</v>
      </c>
      <c r="F2596" s="252" t="n">
        <v>5260</v>
      </c>
      <c r="G2596" s="252" t="n">
        <v>7872</v>
      </c>
      <c r="H2596" s="253" t="n">
        <v>7446</v>
      </c>
      <c r="I2596" s="252" t="n">
        <v>6</v>
      </c>
      <c r="J2596" s="47">
        <f>+(((G2596-F2596)-(H2596-F2596))/(H2596-F2596))*100</f>
        <v/>
      </c>
      <c r="K2596" s="270" t="n"/>
      <c r="L2596" s="250">
        <f>AVERAGE(J2596:J2597)</f>
        <v/>
      </c>
      <c r="M2596" s="250">
        <f>_xlfn.STDEV.S(J2596,J2597)</f>
        <v/>
      </c>
      <c r="N2596" s="295" t="n"/>
      <c r="O2596" s="295" t="n"/>
      <c r="P2596" s="207">
        <f>+(((H2596-F2596)/1000)*1000)/10</f>
        <v/>
      </c>
      <c r="Q2596" s="207">
        <f>AVERAGE(P2596:P2597)</f>
        <v/>
      </c>
      <c r="R2596" s="26" t="inlineStr">
        <is>
          <t>FALSO</t>
        </is>
      </c>
      <c r="S2596" s="26" t="inlineStr">
        <is>
          <t>FALSO</t>
        </is>
      </c>
      <c r="T2596" s="211" t="n"/>
      <c r="U2596" s="211" t="n"/>
      <c r="V2596" s="290" t="inlineStr">
        <is>
          <t>Se descarta</t>
        </is>
      </c>
    </row>
    <row r="2597" hidden="1" ht="15.75" customHeight="1" s="412">
      <c r="A2597" s="199" t="n">
        <v>6264</v>
      </c>
      <c r="B2597" s="200" t="n">
        <v>255</v>
      </c>
      <c r="C2597" s="252" t="n">
        <v>403</v>
      </c>
      <c r="D2597" s="252" t="n">
        <v>22</v>
      </c>
      <c r="E2597" s="139" t="n">
        <v>43685</v>
      </c>
      <c r="F2597" s="252" t="n">
        <v>5260</v>
      </c>
      <c r="G2597" s="252" t="n">
        <v>7837</v>
      </c>
      <c r="H2597" s="253" t="n">
        <v>7439</v>
      </c>
      <c r="I2597" s="252" t="n"/>
      <c r="J2597" s="47">
        <f>+(((G2597-F2597)-(H2597-F2597))/(H2597-F2597))*100</f>
        <v/>
      </c>
      <c r="K2597" s="270" t="n"/>
      <c r="L2597" s="251" t="n"/>
      <c r="M2597" s="251" t="n"/>
      <c r="N2597" s="295" t="n"/>
      <c r="O2597" s="295" t="n"/>
      <c r="P2597" s="207">
        <f>+(((H2597-F2597)/1000)*1000)/10</f>
        <v/>
      </c>
      <c r="Q2597" s="207" t="n"/>
      <c r="R2597" s="26" t="inlineStr">
        <is>
          <t>FALSO</t>
        </is>
      </c>
      <c r="S2597" s="26" t="inlineStr">
        <is>
          <t>FALSO</t>
        </is>
      </c>
      <c r="T2597" s="211" t="n"/>
      <c r="U2597" s="211" t="n"/>
      <c r="V2597" s="290" t="inlineStr">
        <is>
          <t>Se descarta</t>
        </is>
      </c>
    </row>
    <row r="2598" hidden="1" ht="15.75" customHeight="1" s="412">
      <c r="A2598" s="199" t="n">
        <v>3529</v>
      </c>
      <c r="B2598" s="200" t="n">
        <v>285</v>
      </c>
      <c r="C2598" s="255" t="n">
        <v>404</v>
      </c>
      <c r="D2598" s="255" t="n">
        <v>13</v>
      </c>
      <c r="E2598" s="58" t="n">
        <v>43587</v>
      </c>
      <c r="F2598" s="255" t="n">
        <v>5249</v>
      </c>
      <c r="G2598" s="255" t="n">
        <v>7622</v>
      </c>
      <c r="H2598" s="256" t="n">
        <v>7017</v>
      </c>
      <c r="I2598" s="255" t="n">
        <v>1</v>
      </c>
      <c r="J2598" s="59">
        <f>+(((G2598-F2598)-(H2598-F2598))/(H2598-F2598))*100</f>
        <v/>
      </c>
      <c r="K2598" s="271" t="inlineStr">
        <is>
          <t>26/4</t>
        </is>
      </c>
      <c r="L2598" s="258">
        <f>AVERAGE(J2598:J2599)</f>
        <v/>
      </c>
      <c r="M2598" s="258">
        <f>_xlfn.STDEV.S(J2598,J2599)</f>
        <v/>
      </c>
      <c r="N2598" s="295" t="n">
        <v>1</v>
      </c>
      <c r="O2598" s="295" t="n"/>
      <c r="P2598" s="207">
        <f>+(((H2598-F2598)/1000)*1000)/10</f>
        <v/>
      </c>
      <c r="Q2598" s="207">
        <f>AVERAGE(P2598:P2599)</f>
        <v/>
      </c>
      <c r="R2598" s="26" t="inlineStr">
        <is>
          <t>VERDADERO</t>
        </is>
      </c>
      <c r="S2598" s="26" t="inlineStr">
        <is>
          <t>FALSO</t>
        </is>
      </c>
      <c r="T2598" s="211" t="n"/>
      <c r="U2598" s="211" t="n"/>
      <c r="V2598" s="290" t="inlineStr">
        <is>
          <t>Se descarta</t>
        </is>
      </c>
    </row>
    <row r="2599" hidden="1" ht="15.75" customHeight="1" s="412">
      <c r="A2599" s="199" t="n">
        <v>3530</v>
      </c>
      <c r="B2599" s="200" t="n">
        <v>286</v>
      </c>
      <c r="C2599" s="255" t="n">
        <v>404</v>
      </c>
      <c r="D2599" s="255" t="n">
        <v>13</v>
      </c>
      <c r="E2599" s="58" t="n">
        <v>43587</v>
      </c>
      <c r="F2599" s="255" t="n">
        <v>5236</v>
      </c>
      <c r="G2599" s="255" t="n">
        <v>7456</v>
      </c>
      <c r="H2599" s="256" t="n">
        <v>6854</v>
      </c>
      <c r="I2599" s="255" t="n"/>
      <c r="J2599" s="59">
        <f>+(((G2599-F2599)-(H2599-F2599))/(H2599-F2599))*100</f>
        <v/>
      </c>
      <c r="K2599" s="271" t="n"/>
      <c r="L2599" s="259" t="n"/>
      <c r="M2599" s="259" t="n"/>
      <c r="N2599" s="295" t="n"/>
      <c r="O2599" s="295" t="n"/>
      <c r="P2599" s="207">
        <f>+(((H2599-F2599)/1000)*1000)/10</f>
        <v/>
      </c>
      <c r="Q2599" s="207" t="n"/>
      <c r="R2599" s="26" t="inlineStr">
        <is>
          <t>FALSO</t>
        </is>
      </c>
      <c r="S2599" s="26" t="inlineStr">
        <is>
          <t>FALSO</t>
        </is>
      </c>
      <c r="T2599" s="211" t="n"/>
      <c r="U2599" s="211" t="n"/>
      <c r="V2599" s="290" t="inlineStr">
        <is>
          <t>Se descarta</t>
        </is>
      </c>
    </row>
    <row r="2600" hidden="1" ht="15.75" customHeight="1" s="412">
      <c r="A2600" s="199" t="n">
        <v>4251</v>
      </c>
      <c r="B2600" s="200" t="n">
        <v>281</v>
      </c>
      <c r="C2600" s="255" t="n">
        <v>404</v>
      </c>
      <c r="D2600" s="255" t="n">
        <v>15</v>
      </c>
      <c r="E2600" s="58" t="n">
        <v>43599</v>
      </c>
      <c r="F2600" s="255" t="n">
        <v>5275</v>
      </c>
      <c r="G2600" s="255" t="n">
        <v>6857</v>
      </c>
      <c r="H2600" s="256" t="n">
        <v>6601</v>
      </c>
      <c r="I2600" s="255" t="n"/>
      <c r="J2600" s="59">
        <f>+(((G2600-F2600)-(H2600-F2600))/(H2600-F2600))*100</f>
        <v/>
      </c>
      <c r="K2600" s="259" t="n"/>
      <c r="L2600" s="258">
        <f>AVERAGE(J2600:J2601)</f>
        <v/>
      </c>
      <c r="M2600" s="258">
        <f>_xlfn.STDEV.S(J2600,J2601)</f>
        <v/>
      </c>
      <c r="N2600" s="295" t="n"/>
      <c r="O2600" s="295" t="n"/>
      <c r="P2600" s="207">
        <f>+(((H2600-F2600)/1000)*1000)/10</f>
        <v/>
      </c>
      <c r="Q2600" s="207">
        <f>AVERAGE(P2600:P2601)</f>
        <v/>
      </c>
      <c r="R2600" s="26" t="inlineStr">
        <is>
          <t>FALSO</t>
        </is>
      </c>
      <c r="S2600" s="26" t="inlineStr">
        <is>
          <t>FALSO</t>
        </is>
      </c>
      <c r="T2600" s="211" t="n"/>
      <c r="U2600" s="211" t="n"/>
      <c r="V2600" s="290" t="inlineStr">
        <is>
          <t>Se descarta</t>
        </is>
      </c>
    </row>
    <row r="2601" hidden="1" ht="15.75" customHeight="1" s="412">
      <c r="A2601" s="199" t="n">
        <v>4252</v>
      </c>
      <c r="B2601" s="200" t="n">
        <v>282</v>
      </c>
      <c r="C2601" s="255" t="n">
        <v>404</v>
      </c>
      <c r="D2601" s="255" t="n">
        <v>15</v>
      </c>
      <c r="E2601" s="58" t="n">
        <v>43599</v>
      </c>
      <c r="F2601" s="255" t="n">
        <v>5225</v>
      </c>
      <c r="G2601" s="255" t="n">
        <v>6831</v>
      </c>
      <c r="H2601" s="256" t="n">
        <v>6568</v>
      </c>
      <c r="I2601" s="255" t="n"/>
      <c r="J2601" s="59">
        <f>+(((G2601-F2601)-(H2601-F2601))/(H2601-F2601))*100</f>
        <v/>
      </c>
      <c r="K2601" s="259" t="n"/>
      <c r="L2601" s="259" t="n"/>
      <c r="M2601" s="259" t="n"/>
      <c r="N2601" s="295" t="n"/>
      <c r="O2601" s="295" t="n"/>
      <c r="P2601" s="207">
        <f>+(((H2601-F2601)/1000)*1000)/10</f>
        <v/>
      </c>
      <c r="Q2601" s="207" t="n"/>
      <c r="R2601" s="26" t="inlineStr">
        <is>
          <t>FALSO</t>
        </is>
      </c>
      <c r="S2601" s="26" t="inlineStr">
        <is>
          <t>FALSO</t>
        </is>
      </c>
      <c r="T2601" s="211" t="n"/>
      <c r="U2601" s="211" t="n"/>
      <c r="V2601" s="290" t="inlineStr">
        <is>
          <t>Se descarta</t>
        </is>
      </c>
    </row>
    <row r="2602" hidden="1" ht="15.75" customHeight="1" s="412">
      <c r="A2602" s="199" t="n">
        <v>4897</v>
      </c>
      <c r="B2602" s="200" t="n">
        <v>281</v>
      </c>
      <c r="C2602" s="255" t="n">
        <v>404</v>
      </c>
      <c r="D2602" s="255" t="n">
        <v>17</v>
      </c>
      <c r="E2602" s="58" t="n">
        <v>43619</v>
      </c>
      <c r="F2602" s="255" t="n">
        <v>5275</v>
      </c>
      <c r="G2602" s="255" t="n">
        <v>7173</v>
      </c>
      <c r="H2602" s="256" t="n">
        <v>6779</v>
      </c>
      <c r="I2602" s="255" t="n"/>
      <c r="J2602" s="59">
        <f>+(((G2602-F2602)-(H2602-F2602))/(H2602-F2602))*100</f>
        <v/>
      </c>
      <c r="K2602" s="271" t="n"/>
      <c r="L2602" s="258">
        <f>AVERAGE(J2602:J2603)</f>
        <v/>
      </c>
      <c r="M2602" s="258">
        <f>_xlfn.STDEV.S(J2602,J2603)</f>
        <v/>
      </c>
      <c r="N2602" s="295" t="n"/>
      <c r="O2602" s="295" t="n"/>
      <c r="P2602" s="207">
        <f>+(((H2602-F2602)/1000)*1000)/10</f>
        <v/>
      </c>
      <c r="Q2602" s="207">
        <f>AVERAGE(P2602:P2603)</f>
        <v/>
      </c>
      <c r="R2602" s="26" t="inlineStr">
        <is>
          <t>FALSO</t>
        </is>
      </c>
      <c r="S2602" s="26" t="inlineStr">
        <is>
          <t>FALSO</t>
        </is>
      </c>
      <c r="T2602" s="211" t="n"/>
      <c r="U2602" s="211" t="n"/>
      <c r="V2602" s="290" t="inlineStr">
        <is>
          <t>Se descarta</t>
        </is>
      </c>
    </row>
    <row r="2603" hidden="1" ht="15.75" customHeight="1" s="412">
      <c r="A2603" s="199" t="n">
        <v>4898</v>
      </c>
      <c r="B2603" s="200" t="n">
        <v>282</v>
      </c>
      <c r="C2603" s="255" t="n">
        <v>404</v>
      </c>
      <c r="D2603" s="255" t="n">
        <v>17</v>
      </c>
      <c r="E2603" s="58" t="n">
        <v>43619</v>
      </c>
      <c r="F2603" s="255" t="n">
        <v>5225</v>
      </c>
      <c r="G2603" s="255" t="n">
        <v>7114</v>
      </c>
      <c r="H2603" s="256" t="n">
        <v>6709</v>
      </c>
      <c r="I2603" s="255" t="n"/>
      <c r="J2603" s="59">
        <f>+(((G2603-F2603)-(H2603-F2603))/(H2603-F2603))*100</f>
        <v/>
      </c>
      <c r="K2603" s="271" t="n"/>
      <c r="L2603" s="259" t="n"/>
      <c r="M2603" s="259" t="n"/>
      <c r="N2603" s="295" t="n"/>
      <c r="O2603" s="295" t="n"/>
      <c r="P2603" s="207">
        <f>+(((H2603-F2603)/1000)*1000)/10</f>
        <v/>
      </c>
      <c r="Q2603" s="207" t="n"/>
      <c r="R2603" s="26" t="inlineStr">
        <is>
          <t>FALSO</t>
        </is>
      </c>
      <c r="S2603" s="26" t="inlineStr">
        <is>
          <t>FALSO</t>
        </is>
      </c>
      <c r="T2603" s="211" t="n"/>
      <c r="U2603" s="211" t="n"/>
      <c r="V2603" s="290" t="inlineStr">
        <is>
          <t>Se descarta</t>
        </is>
      </c>
    </row>
    <row r="2604" hidden="1" ht="15.75" customHeight="1" s="412">
      <c r="A2604" s="199" t="n">
        <v>5475</v>
      </c>
      <c r="B2604" s="200" t="n">
        <v>213</v>
      </c>
      <c r="C2604" s="252" t="n">
        <v>404</v>
      </c>
      <c r="D2604" s="252" t="n">
        <v>19</v>
      </c>
      <c r="E2604" s="139" t="n">
        <v>43637</v>
      </c>
      <c r="F2604" s="252" t="n">
        <v>5207</v>
      </c>
      <c r="G2604" s="252" t="n">
        <v>6823</v>
      </c>
      <c r="H2604" s="253" t="n">
        <v>6517</v>
      </c>
      <c r="I2604" s="252" t="n">
        <v>11</v>
      </c>
      <c r="J2604" s="261">
        <f>+(((G2604-F2604)-(H2604-F2604))/(H2604-F2604))*100</f>
        <v/>
      </c>
      <c r="K2604" s="273" t="n"/>
      <c r="L2604" s="263">
        <f>AVERAGE(J2604:J2605)</f>
        <v/>
      </c>
      <c r="M2604" s="263">
        <f>_xlfn.STDEV.S(J2604,J2605)</f>
        <v/>
      </c>
      <c r="N2604" s="295" t="n"/>
      <c r="O2604" s="295" t="n"/>
      <c r="P2604" s="207">
        <f>+(((H2604-F2604)/1000)*1000)/10</f>
        <v/>
      </c>
      <c r="Q2604" s="207">
        <f>AVERAGE(P2604:P2605)</f>
        <v/>
      </c>
      <c r="R2604" s="26" t="inlineStr">
        <is>
          <t>FALSO</t>
        </is>
      </c>
      <c r="S2604" s="26" t="inlineStr">
        <is>
          <t>FALSO</t>
        </is>
      </c>
      <c r="T2604" s="211" t="n"/>
      <c r="U2604" s="211" t="n"/>
      <c r="V2604" s="290" t="inlineStr">
        <is>
          <t>Se descarta</t>
        </is>
      </c>
    </row>
    <row r="2605" ht="15.75" customHeight="1" s="412">
      <c r="A2605" s="199" t="n">
        <v>5476</v>
      </c>
      <c r="B2605" s="200" t="n">
        <v>214</v>
      </c>
      <c r="C2605" s="252" t="n">
        <v>404</v>
      </c>
      <c r="D2605" s="252" t="n">
        <v>19</v>
      </c>
      <c r="E2605" s="139" t="n">
        <v>43637</v>
      </c>
      <c r="F2605" s="252" t="n">
        <v>5237</v>
      </c>
      <c r="G2605" s="252" t="n">
        <v>6966</v>
      </c>
      <c r="H2605" s="253" t="n">
        <v>6637</v>
      </c>
      <c r="I2605" s="252" t="n"/>
      <c r="J2605" s="261">
        <f>+(((G2605-F2605)-(H2605-F2605))/(H2605-F2605))*100</f>
        <v/>
      </c>
      <c r="K2605" s="273" t="n"/>
      <c r="L2605" s="207" t="n"/>
      <c r="M2605" s="207" t="n"/>
      <c r="N2605" s="295" t="n"/>
      <c r="O2605" s="295" t="n"/>
      <c r="P2605" s="207">
        <f>+(((H2605-F2605)/1000)*1000)/10</f>
        <v/>
      </c>
      <c r="Q2605" s="207" t="n"/>
      <c r="R2605" s="26" t="inlineStr">
        <is>
          <t>FALSO</t>
        </is>
      </c>
      <c r="S2605" s="26" t="inlineStr">
        <is>
          <t>FALSO</t>
        </is>
      </c>
      <c r="T2605" s="211" t="n"/>
      <c r="U2605" s="211" t="n"/>
      <c r="V2605" s="290" t="inlineStr">
        <is>
          <t>Plot válido</t>
        </is>
      </c>
    </row>
    <row r="2606" ht="15.75" customHeight="1" s="412">
      <c r="A2606" s="199" t="n">
        <v>6265</v>
      </c>
      <c r="B2606" s="200" t="n">
        <v>256</v>
      </c>
      <c r="C2606" s="252" t="n">
        <v>404</v>
      </c>
      <c r="D2606" s="252" t="n">
        <v>22</v>
      </c>
      <c r="E2606" s="139" t="n">
        <v>43685</v>
      </c>
      <c r="F2606" s="252" t="n">
        <v>5193</v>
      </c>
      <c r="G2606" s="252" t="n">
        <v>6996</v>
      </c>
      <c r="H2606" s="253" t="n">
        <v>6704</v>
      </c>
      <c r="I2606" s="252" t="n">
        <v>10</v>
      </c>
      <c r="J2606" s="47">
        <f>+(((G2606-F2606)-(H2606-F2606))/(H2606-F2606))*100</f>
        <v/>
      </c>
      <c r="K2606" s="270" t="n"/>
      <c r="L2606" s="250">
        <f>AVERAGE(J2606:J2607)</f>
        <v/>
      </c>
      <c r="M2606" s="250">
        <f>_xlfn.STDEV.S(J2606,J2607)</f>
        <v/>
      </c>
      <c r="N2606" s="295" t="n"/>
      <c r="O2606" s="295" t="n"/>
      <c r="P2606" s="207">
        <f>+(((H2606-F2606)/1000)*1000)/10</f>
        <v/>
      </c>
      <c r="Q2606" s="207">
        <f>AVERAGE(P2606:P2607)</f>
        <v/>
      </c>
      <c r="R2606" s="26" t="inlineStr">
        <is>
          <t>FALSO</t>
        </is>
      </c>
      <c r="S2606" s="26" t="inlineStr">
        <is>
          <t>FALSO</t>
        </is>
      </c>
      <c r="T2606" s="211" t="n"/>
      <c r="U2606" s="211" t="n"/>
      <c r="V2606" s="290" t="inlineStr">
        <is>
          <t>Plot válido</t>
        </is>
      </c>
    </row>
    <row r="2607" ht="15.75" customHeight="1" s="412">
      <c r="A2607" s="199" t="n">
        <v>6266</v>
      </c>
      <c r="B2607" s="200" t="n">
        <v>256</v>
      </c>
      <c r="C2607" s="252" t="n">
        <v>404</v>
      </c>
      <c r="D2607" s="252" t="n">
        <v>22</v>
      </c>
      <c r="E2607" s="139" t="n">
        <v>43685</v>
      </c>
      <c r="F2607" s="252" t="n">
        <v>5193</v>
      </c>
      <c r="G2607" s="252" t="n">
        <v>7041</v>
      </c>
      <c r="H2607" s="253" t="n">
        <v>6754</v>
      </c>
      <c r="I2607" s="252" t="n"/>
      <c r="J2607" s="47">
        <f>+(((G2607-F2607)-(H2607-F2607))/(H2607-F2607))*100</f>
        <v/>
      </c>
      <c r="K2607" s="270" t="n"/>
      <c r="L2607" s="251" t="n"/>
      <c r="M2607" s="251" t="n"/>
      <c r="N2607" s="295" t="n"/>
      <c r="O2607" s="295" t="n"/>
      <c r="P2607" s="207">
        <f>+(((H2607-F2607)/1000)*1000)/10</f>
        <v/>
      </c>
      <c r="Q2607" s="207" t="n"/>
      <c r="R2607" s="26" t="inlineStr">
        <is>
          <t>FALSO</t>
        </is>
      </c>
      <c r="S2607" s="26" t="inlineStr">
        <is>
          <t>FALSO</t>
        </is>
      </c>
      <c r="T2607" s="211" t="n"/>
      <c r="U2607" s="211" t="n"/>
      <c r="V2607" s="290" t="inlineStr">
        <is>
          <t>Plot válido</t>
        </is>
      </c>
    </row>
    <row r="2608" ht="15.75" customHeight="1" s="412">
      <c r="A2608" s="199" t="n">
        <v>3531</v>
      </c>
      <c r="B2608" s="200" t="n">
        <v>287</v>
      </c>
      <c r="C2608" s="255" t="n">
        <v>405</v>
      </c>
      <c r="D2608" s="255" t="n">
        <v>13</v>
      </c>
      <c r="E2608" s="58" t="n">
        <v>43587</v>
      </c>
      <c r="F2608" s="255" t="n">
        <v>5246</v>
      </c>
      <c r="G2608" s="255" t="n">
        <v>6903</v>
      </c>
      <c r="H2608" s="256" t="n">
        <v>6572</v>
      </c>
      <c r="I2608" s="255" t="n">
        <v>1</v>
      </c>
      <c r="J2608" s="59">
        <f>+(((G2608-F2608)-(H2608-F2608))/(H2608-F2608))*100</f>
        <v/>
      </c>
      <c r="K2608" s="271" t="inlineStr">
        <is>
          <t>MF</t>
        </is>
      </c>
      <c r="L2608" s="258">
        <f>AVERAGE(J2608:J2609)</f>
        <v/>
      </c>
      <c r="M2608" s="258">
        <f>_xlfn.STDEV.S(J2608,J2609)</f>
        <v/>
      </c>
      <c r="N2608" s="295" t="n">
        <v>1</v>
      </c>
      <c r="O2608" s="295" t="n"/>
      <c r="P2608" s="207">
        <f>+(((H2608-F2608)/1000)*1000)/10</f>
        <v/>
      </c>
      <c r="Q2608" s="207">
        <f>AVERAGE(P2608:P2609)</f>
        <v/>
      </c>
      <c r="R2608" s="26" t="inlineStr">
        <is>
          <t>FALSO</t>
        </is>
      </c>
      <c r="S2608" s="26" t="inlineStr">
        <is>
          <t>FALSO</t>
        </is>
      </c>
      <c r="T2608" s="211" t="n"/>
      <c r="U2608" s="211" t="n"/>
      <c r="V2608" s="290" t="inlineStr">
        <is>
          <t>Plot válido</t>
        </is>
      </c>
    </row>
    <row r="2609" ht="15.75" customHeight="1" s="412">
      <c r="A2609" s="199" t="n">
        <v>3532</v>
      </c>
      <c r="B2609" s="200" t="n">
        <v>288</v>
      </c>
      <c r="C2609" s="255" t="n">
        <v>405</v>
      </c>
      <c r="D2609" s="255" t="n">
        <v>13</v>
      </c>
      <c r="E2609" s="58" t="n">
        <v>43587</v>
      </c>
      <c r="F2609" s="255" t="n">
        <v>5225</v>
      </c>
      <c r="G2609" s="255" t="n">
        <v>6920</v>
      </c>
      <c r="H2609" s="256" t="n">
        <v>6562</v>
      </c>
      <c r="I2609" s="255" t="n"/>
      <c r="J2609" s="59">
        <f>+(((G2609-F2609)-(H2609-F2609))/(H2609-F2609))*100</f>
        <v/>
      </c>
      <c r="K2609" s="271" t="n"/>
      <c r="L2609" s="259" t="n"/>
      <c r="M2609" s="259" t="n"/>
      <c r="N2609" s="295" t="n"/>
      <c r="O2609" s="295" t="n"/>
      <c r="P2609" s="207">
        <f>+(((H2609-F2609)/1000)*1000)/10</f>
        <v/>
      </c>
      <c r="Q2609" s="207" t="n"/>
      <c r="R2609" s="26" t="inlineStr">
        <is>
          <t>FALSO</t>
        </is>
      </c>
      <c r="S2609" s="26" t="inlineStr">
        <is>
          <t>FALSO</t>
        </is>
      </c>
      <c r="T2609" s="211" t="n"/>
      <c r="U2609" s="211" t="n"/>
      <c r="V2609" s="290" t="inlineStr">
        <is>
          <t>Plot válido</t>
        </is>
      </c>
    </row>
    <row r="2610" ht="15.75" customHeight="1" s="412">
      <c r="A2610" s="199" t="n">
        <v>4253</v>
      </c>
      <c r="B2610" s="200" t="n">
        <v>283</v>
      </c>
      <c r="C2610" s="255" t="n">
        <v>405</v>
      </c>
      <c r="D2610" s="255" t="n">
        <v>15</v>
      </c>
      <c r="E2610" s="58" t="n">
        <v>43599</v>
      </c>
      <c r="F2610" s="255" t="n">
        <v>5211</v>
      </c>
      <c r="G2610" s="255" t="n">
        <v>7165</v>
      </c>
      <c r="H2610" s="256" t="n">
        <v>6804</v>
      </c>
      <c r="I2610" s="255" t="n"/>
      <c r="J2610" s="59">
        <f>+(((G2610-F2610)-(H2610-F2610))/(H2610-F2610))*100</f>
        <v/>
      </c>
      <c r="K2610" s="259" t="n"/>
      <c r="L2610" s="258">
        <f>AVERAGE(J2610:J2611)</f>
        <v/>
      </c>
      <c r="M2610" s="258">
        <f>_xlfn.STDEV.S(J2610,J2611)</f>
        <v/>
      </c>
      <c r="N2610" s="295" t="n"/>
      <c r="O2610" s="295" t="n"/>
      <c r="P2610" s="207">
        <f>+(((H2610-F2610)/1000)*1000)/10</f>
        <v/>
      </c>
      <c r="Q2610" s="207">
        <f>AVERAGE(P2610:P2611)</f>
        <v/>
      </c>
      <c r="R2610" s="26" t="inlineStr">
        <is>
          <t>FALSO</t>
        </is>
      </c>
      <c r="S2610" s="26" t="inlineStr">
        <is>
          <t>FALSO</t>
        </is>
      </c>
      <c r="T2610" s="211" t="n"/>
      <c r="U2610" s="211" t="n"/>
      <c r="V2610" s="290" t="inlineStr">
        <is>
          <t>Plot válido</t>
        </is>
      </c>
    </row>
    <row r="2611" ht="15.75" customHeight="1" s="412">
      <c r="A2611" s="199" t="n">
        <v>4254</v>
      </c>
      <c r="B2611" s="200" t="n">
        <v>284</v>
      </c>
      <c r="C2611" s="255" t="n">
        <v>405</v>
      </c>
      <c r="D2611" s="255" t="n">
        <v>15</v>
      </c>
      <c r="E2611" s="58" t="n">
        <v>43599</v>
      </c>
      <c r="F2611" s="255" t="n">
        <v>5269</v>
      </c>
      <c r="G2611" s="255" t="n">
        <v>7168</v>
      </c>
      <c r="H2611" s="256" t="n">
        <v>6802</v>
      </c>
      <c r="I2611" s="255" t="n"/>
      <c r="J2611" s="59">
        <f>+(((G2611-F2611)-(H2611-F2611))/(H2611-F2611))*100</f>
        <v/>
      </c>
      <c r="K2611" s="259" t="n"/>
      <c r="L2611" s="259" t="n"/>
      <c r="M2611" s="259" t="n"/>
      <c r="N2611" s="295" t="n"/>
      <c r="O2611" s="295" t="n"/>
      <c r="P2611" s="207">
        <f>+(((H2611-F2611)/1000)*1000)/10</f>
        <v/>
      </c>
      <c r="Q2611" s="207" t="n"/>
      <c r="R2611" s="26" t="inlineStr">
        <is>
          <t>FALSO</t>
        </is>
      </c>
      <c r="S2611" s="26" t="inlineStr">
        <is>
          <t>FALSO</t>
        </is>
      </c>
      <c r="T2611" s="211" t="n"/>
      <c r="U2611" s="211" t="n"/>
      <c r="V2611" s="290" t="inlineStr">
        <is>
          <t>Plot válido</t>
        </is>
      </c>
    </row>
    <row r="2612" ht="15.75" customHeight="1" s="412">
      <c r="A2612" s="199" t="n">
        <v>4899</v>
      </c>
      <c r="B2612" s="200" t="n">
        <v>283</v>
      </c>
      <c r="C2612" s="255" t="n">
        <v>405</v>
      </c>
      <c r="D2612" s="255" t="n">
        <v>17</v>
      </c>
      <c r="E2612" s="58" t="n">
        <v>43619</v>
      </c>
      <c r="F2612" s="255" t="n">
        <v>5211</v>
      </c>
      <c r="G2612" s="255" t="n">
        <v>6412</v>
      </c>
      <c r="H2612" s="256" t="n">
        <v>6183</v>
      </c>
      <c r="I2612" s="255" t="n"/>
      <c r="J2612" s="59">
        <f>+(((G2612-F2612)-(H2612-F2612))/(H2612-F2612))*100</f>
        <v/>
      </c>
      <c r="K2612" s="271" t="n"/>
      <c r="L2612" s="258">
        <f>AVERAGE(J2612:J2613)</f>
        <v/>
      </c>
      <c r="M2612" s="258">
        <f>_xlfn.STDEV.S(J2612,J2613)</f>
        <v/>
      </c>
      <c r="N2612" s="295" t="n"/>
      <c r="O2612" s="295" t="n"/>
      <c r="P2612" s="207">
        <f>+(((H2612-F2612)/1000)*1000)/10</f>
        <v/>
      </c>
      <c r="Q2612" s="207">
        <f>AVERAGE(P2612:P2613)</f>
        <v/>
      </c>
      <c r="R2612" s="26" t="inlineStr">
        <is>
          <t>FALSO</t>
        </is>
      </c>
      <c r="S2612" s="26" t="inlineStr">
        <is>
          <t>FALSO</t>
        </is>
      </c>
      <c r="T2612" s="211" t="n"/>
      <c r="U2612" s="211" t="n"/>
      <c r="V2612" s="290" t="inlineStr">
        <is>
          <t>Plot válido</t>
        </is>
      </c>
    </row>
    <row r="2613" ht="15.75" customHeight="1" s="412">
      <c r="A2613" s="199" t="n">
        <v>4900</v>
      </c>
      <c r="B2613" s="200" t="n">
        <v>284</v>
      </c>
      <c r="C2613" s="255" t="n">
        <v>405</v>
      </c>
      <c r="D2613" s="255" t="n">
        <v>17</v>
      </c>
      <c r="E2613" s="58" t="n">
        <v>43619</v>
      </c>
      <c r="F2613" s="255" t="n">
        <v>5269</v>
      </c>
      <c r="G2613" s="255" t="n">
        <v>6521</v>
      </c>
      <c r="H2613" s="256" t="n">
        <v>6275</v>
      </c>
      <c r="I2613" s="255" t="n"/>
      <c r="J2613" s="59">
        <f>+(((G2613-F2613)-(H2613-F2613))/(H2613-F2613))*100</f>
        <v/>
      </c>
      <c r="K2613" s="271" t="n"/>
      <c r="L2613" s="259" t="n"/>
      <c r="M2613" s="259" t="n"/>
      <c r="N2613" s="295" t="n"/>
      <c r="O2613" s="295" t="n"/>
      <c r="P2613" s="207">
        <f>+(((H2613-F2613)/1000)*1000)/10</f>
        <v/>
      </c>
      <c r="Q2613" s="207" t="n"/>
      <c r="R2613" s="26" t="inlineStr">
        <is>
          <t>FALSO</t>
        </is>
      </c>
      <c r="S2613" s="26" t="inlineStr">
        <is>
          <t>FALSO</t>
        </is>
      </c>
      <c r="T2613" s="211" t="n"/>
      <c r="U2613" s="211" t="n"/>
      <c r="V2613" s="290" t="inlineStr">
        <is>
          <t>Plot válido</t>
        </is>
      </c>
    </row>
    <row r="2614" ht="15.75" customHeight="1" s="412">
      <c r="A2614" s="199" t="n">
        <v>5477</v>
      </c>
      <c r="B2614" s="200" t="n">
        <v>215</v>
      </c>
      <c r="C2614" s="252" t="n">
        <v>405</v>
      </c>
      <c r="D2614" s="252" t="n">
        <v>19</v>
      </c>
      <c r="E2614" s="139" t="n">
        <v>43637</v>
      </c>
      <c r="F2614" s="252" t="n">
        <v>5148</v>
      </c>
      <c r="G2614" s="252" t="n">
        <v>6562</v>
      </c>
      <c r="H2614" s="253" t="n">
        <v>6267</v>
      </c>
      <c r="I2614" s="252" t="n">
        <v>12</v>
      </c>
      <c r="J2614" s="261">
        <f>+(((G2614-F2614)-(H2614-F2614))/(H2614-F2614))*100</f>
        <v/>
      </c>
      <c r="K2614" s="273" t="n"/>
      <c r="L2614" s="263">
        <f>AVERAGE(J2614:J2615)</f>
        <v/>
      </c>
      <c r="M2614" s="263">
        <f>_xlfn.STDEV.S(J2614,J2615)</f>
        <v/>
      </c>
      <c r="N2614" s="295" t="n"/>
      <c r="O2614" s="295" t="n"/>
      <c r="P2614" s="207">
        <f>+(((H2614-F2614)/1000)*1000)/10</f>
        <v/>
      </c>
      <c r="Q2614" s="207">
        <f>AVERAGE(P2614:P2615)</f>
        <v/>
      </c>
      <c r="R2614" s="26" t="inlineStr">
        <is>
          <t>FALSO</t>
        </is>
      </c>
      <c r="S2614" s="26" t="inlineStr">
        <is>
          <t>FALSO</t>
        </is>
      </c>
      <c r="T2614" s="211" t="n"/>
      <c r="U2614" s="211" t="n"/>
      <c r="V2614" s="290" t="inlineStr">
        <is>
          <t>Plot válido</t>
        </is>
      </c>
    </row>
    <row r="2615" hidden="1" ht="15.75" customHeight="1" s="412">
      <c r="A2615" s="199" t="n">
        <v>5478</v>
      </c>
      <c r="B2615" s="200" t="n">
        <v>216</v>
      </c>
      <c r="C2615" s="252" t="n">
        <v>405</v>
      </c>
      <c r="D2615" s="252" t="n">
        <v>19</v>
      </c>
      <c r="E2615" s="139" t="n">
        <v>43637</v>
      </c>
      <c r="F2615" s="252" t="n">
        <v>5240</v>
      </c>
      <c r="G2615" s="252" t="n">
        <v>6701</v>
      </c>
      <c r="H2615" s="253" t="n">
        <v>6393</v>
      </c>
      <c r="I2615" s="252" t="n"/>
      <c r="J2615" s="261">
        <f>+(((G2615-F2615)-(H2615-F2615))/(H2615-F2615))*100</f>
        <v/>
      </c>
      <c r="K2615" s="273" t="n"/>
      <c r="L2615" s="207" t="n"/>
      <c r="M2615" s="207" t="n"/>
      <c r="N2615" s="295" t="n"/>
      <c r="O2615" s="295" t="n"/>
      <c r="P2615" s="207">
        <f>+(((H2615-F2615)/1000)*1000)/10</f>
        <v/>
      </c>
      <c r="Q2615" s="207" t="n"/>
      <c r="R2615" s="26" t="inlineStr">
        <is>
          <t>FALSO</t>
        </is>
      </c>
      <c r="S2615" s="26" t="inlineStr">
        <is>
          <t>FALSO</t>
        </is>
      </c>
      <c r="T2615" s="211" t="n"/>
      <c r="U2615" s="211" t="n"/>
      <c r="V2615" s="290" t="inlineStr">
        <is>
          <t>Se descarta</t>
        </is>
      </c>
    </row>
    <row r="2616" hidden="1" ht="15.75" customHeight="1" s="412">
      <c r="A2616" s="199" t="n">
        <v>6267</v>
      </c>
      <c r="B2616" s="200" t="n">
        <v>257</v>
      </c>
      <c r="C2616" s="252" t="n">
        <v>405</v>
      </c>
      <c r="D2616" s="252" t="n">
        <v>22</v>
      </c>
      <c r="E2616" s="139" t="n">
        <v>43685</v>
      </c>
      <c r="F2616" s="252" t="n">
        <v>5226</v>
      </c>
      <c r="G2616" s="252" t="n">
        <v>7145</v>
      </c>
      <c r="H2616" s="253" t="n">
        <v>6851</v>
      </c>
      <c r="I2616" s="252" t="n">
        <v>10</v>
      </c>
      <c r="J2616" s="47">
        <f>+(((G2616-F2616)-(H2616-F2616))/(H2616-F2616))*100</f>
        <v/>
      </c>
      <c r="K2616" s="270" t="n"/>
      <c r="L2616" s="250">
        <f>AVERAGE(J2616:J2617)</f>
        <v/>
      </c>
      <c r="M2616" s="250">
        <f>_xlfn.STDEV.S(J2616,J2617)</f>
        <v/>
      </c>
      <c r="N2616" s="295" t="n"/>
      <c r="O2616" s="295" t="n"/>
      <c r="P2616" s="207">
        <f>+(((H2616-F2616)/1000)*1000)/10</f>
        <v/>
      </c>
      <c r="Q2616" s="207">
        <f>AVERAGE(P2616:P2617)</f>
        <v/>
      </c>
      <c r="R2616" s="26" t="inlineStr">
        <is>
          <t>FALSO</t>
        </is>
      </c>
      <c r="S2616" s="26" t="inlineStr">
        <is>
          <t>FALSO</t>
        </is>
      </c>
      <c r="T2616" s="211" t="n"/>
      <c r="U2616" s="211" t="n"/>
      <c r="V2616" s="290" t="inlineStr">
        <is>
          <t>Se descarta</t>
        </is>
      </c>
    </row>
    <row r="2617" hidden="1" ht="15.75" customHeight="1" s="412">
      <c r="A2617" s="199" t="n">
        <v>6268</v>
      </c>
      <c r="B2617" s="200" t="n">
        <v>257</v>
      </c>
      <c r="C2617" s="252" t="n">
        <v>405</v>
      </c>
      <c r="D2617" s="252" t="n">
        <v>22</v>
      </c>
      <c r="E2617" s="139" t="n">
        <v>43685</v>
      </c>
      <c r="F2617" s="252" t="n">
        <v>5226</v>
      </c>
      <c r="G2617" s="252" t="n">
        <v>7039</v>
      </c>
      <c r="H2617" s="253" t="n">
        <v>6773</v>
      </c>
      <c r="I2617" s="252" t="n"/>
      <c r="J2617" s="47">
        <f>+(((G2617-F2617)-(H2617-F2617))/(H2617-F2617))*100</f>
        <v/>
      </c>
      <c r="K2617" s="270" t="n"/>
      <c r="L2617" s="251" t="n"/>
      <c r="M2617" s="251" t="n"/>
      <c r="N2617" s="295" t="n"/>
      <c r="O2617" s="295" t="n"/>
      <c r="P2617" s="207">
        <f>+(((H2617-F2617)/1000)*1000)/10</f>
        <v/>
      </c>
      <c r="Q2617" s="207" t="n"/>
      <c r="R2617" s="26" t="inlineStr">
        <is>
          <t>FALSO</t>
        </is>
      </c>
      <c r="S2617" s="26" t="inlineStr">
        <is>
          <t>FALSO</t>
        </is>
      </c>
      <c r="T2617" s="211" t="n"/>
      <c r="U2617" s="211" t="n"/>
      <c r="V2617" s="290" t="inlineStr">
        <is>
          <t>Se descarta</t>
        </is>
      </c>
    </row>
    <row r="2618" hidden="1" ht="15.75" customHeight="1" s="412">
      <c r="A2618" s="199" t="n">
        <v>3885</v>
      </c>
      <c r="B2618" s="200" t="n">
        <v>307</v>
      </c>
      <c r="C2618" s="246" t="n">
        <v>406</v>
      </c>
      <c r="D2618" s="246" t="n">
        <v>14</v>
      </c>
      <c r="E2618" s="46" t="n">
        <v>43591</v>
      </c>
      <c r="F2618" s="246" t="n">
        <v>5223</v>
      </c>
      <c r="G2618" s="247" t="n">
        <v>7624</v>
      </c>
      <c r="H2618" s="248" t="n">
        <v>7045</v>
      </c>
      <c r="I2618" s="246" t="n">
        <v>2</v>
      </c>
      <c r="J2618" s="47">
        <f>+(((G2618-F2618)-(H2618-F2618))/(H2618-F2618))*100</f>
        <v/>
      </c>
      <c r="K2618" s="270" t="inlineStr">
        <is>
          <t>25/4</t>
        </is>
      </c>
      <c r="L2618" s="250">
        <f>AVERAGE(J2618:J2619)</f>
        <v/>
      </c>
      <c r="M2618" s="250">
        <f>_xlfn.STDEV.S(J2618,J2619)</f>
        <v/>
      </c>
      <c r="N2618" s="295" t="n">
        <v>2</v>
      </c>
      <c r="O2618" s="295" t="n"/>
      <c r="P2618" s="207">
        <f>+(((H2618-F2618)/1000)*1000)/10</f>
        <v/>
      </c>
      <c r="Q2618" s="207">
        <f>AVERAGE(P2618:P2619)</f>
        <v/>
      </c>
      <c r="R2618" s="26" t="inlineStr">
        <is>
          <t>FALSO</t>
        </is>
      </c>
      <c r="S2618" s="26" t="inlineStr">
        <is>
          <t>FALSO</t>
        </is>
      </c>
      <c r="T2618" s="211" t="n"/>
      <c r="U2618" s="211" t="n"/>
      <c r="V2618" s="290" t="inlineStr">
        <is>
          <t>Se descarta</t>
        </is>
      </c>
    </row>
    <row r="2619" hidden="1" ht="15.75" customHeight="1" s="412">
      <c r="A2619" s="199" t="n">
        <v>3886</v>
      </c>
      <c r="B2619" s="200" t="n">
        <v>308</v>
      </c>
      <c r="C2619" s="246" t="n">
        <v>406</v>
      </c>
      <c r="D2619" s="246" t="n">
        <v>14</v>
      </c>
      <c r="E2619" s="46" t="n">
        <v>43591</v>
      </c>
      <c r="F2619" s="246" t="n">
        <v>5201</v>
      </c>
      <c r="G2619" s="247" t="n">
        <v>7690</v>
      </c>
      <c r="H2619" s="248" t="n">
        <v>7102</v>
      </c>
      <c r="I2619" s="246" t="n"/>
      <c r="J2619" s="47">
        <f>+(((G2619-F2619)-(H2619-F2619))/(H2619-F2619))*100</f>
        <v/>
      </c>
      <c r="K2619" s="270" t="n"/>
      <c r="L2619" s="251" t="n"/>
      <c r="M2619" s="251" t="n"/>
      <c r="N2619" s="295" t="n"/>
      <c r="O2619" s="295" t="n"/>
      <c r="P2619" s="207">
        <f>+(((H2619-F2619)/1000)*1000)/10</f>
        <v/>
      </c>
      <c r="Q2619" s="207" t="n"/>
      <c r="R2619" s="26" t="inlineStr">
        <is>
          <t>FALSO</t>
        </is>
      </c>
      <c r="S2619" s="26" t="inlineStr">
        <is>
          <t>FALSO</t>
        </is>
      </c>
      <c r="T2619" s="211" t="n"/>
      <c r="U2619" s="211" t="n"/>
      <c r="V2619" s="290" t="inlineStr">
        <is>
          <t>Se descarta</t>
        </is>
      </c>
    </row>
    <row r="2620" hidden="1" ht="15.75" customHeight="1" s="412">
      <c r="A2620" s="199" t="n">
        <v>4537</v>
      </c>
      <c r="B2620" s="200" t="n">
        <v>243</v>
      </c>
      <c r="C2620" s="246" t="n">
        <v>406</v>
      </c>
      <c r="D2620" s="246" t="n">
        <v>16</v>
      </c>
      <c r="E2620" s="46" t="n">
        <v>43607</v>
      </c>
      <c r="F2620" s="246" t="n">
        <v>5234</v>
      </c>
      <c r="G2620" s="246" t="n">
        <v>7646</v>
      </c>
      <c r="H2620" s="248" t="n">
        <v>7034</v>
      </c>
      <c r="I2620" s="246" t="n">
        <v>2</v>
      </c>
      <c r="J2620" s="47">
        <f>+(((G2620-F2620)-(H2620-F2620))/(H2620-F2620))*100</f>
        <v/>
      </c>
      <c r="K2620" s="270" t="n"/>
      <c r="L2620" s="250">
        <f>AVERAGE(J2620:J2621)</f>
        <v/>
      </c>
      <c r="M2620" s="250">
        <f>_xlfn.STDEV.S(J2620,J2621)</f>
        <v/>
      </c>
      <c r="N2620" s="295" t="n"/>
      <c r="O2620" s="295" t="n"/>
      <c r="P2620" s="207">
        <f>+(((H2620-F2620)/1000)*1000)/10</f>
        <v/>
      </c>
      <c r="Q2620" s="207">
        <f>AVERAGE(P2620:P2621)</f>
        <v/>
      </c>
      <c r="R2620" s="26" t="inlineStr">
        <is>
          <t>VERDADERO</t>
        </is>
      </c>
      <c r="S2620" s="26" t="inlineStr">
        <is>
          <t>FALSO</t>
        </is>
      </c>
      <c r="T2620" s="211" t="n"/>
      <c r="U2620" s="211" t="n"/>
      <c r="V2620" s="290" t="inlineStr">
        <is>
          <t>Se descarta</t>
        </is>
      </c>
    </row>
    <row r="2621" hidden="1" ht="15.75" customHeight="1" s="412">
      <c r="A2621" s="199" t="n">
        <v>4538</v>
      </c>
      <c r="B2621" s="200" t="n">
        <v>244</v>
      </c>
      <c r="C2621" s="246" t="n">
        <v>406</v>
      </c>
      <c r="D2621" s="246" t="n">
        <v>16</v>
      </c>
      <c r="E2621" s="46" t="n">
        <v>43607</v>
      </c>
      <c r="F2621" s="246" t="n">
        <v>5243</v>
      </c>
      <c r="G2621" s="246" t="n">
        <v>7879</v>
      </c>
      <c r="H2621" s="248" t="n">
        <v>7222</v>
      </c>
      <c r="I2621" s="246" t="n"/>
      <c r="J2621" s="47">
        <f>+(((G2621-F2621)-(H2621-F2621))/(H2621-F2621))*100</f>
        <v/>
      </c>
      <c r="K2621" s="270" t="n"/>
      <c r="L2621" s="251" t="n"/>
      <c r="M2621" s="251" t="n"/>
      <c r="N2621" s="295" t="n"/>
      <c r="O2621" s="295" t="n"/>
      <c r="P2621" s="207">
        <f>+(((H2621-F2621)/1000)*1000)/10</f>
        <v/>
      </c>
      <c r="Q2621" s="207" t="n"/>
      <c r="R2621" s="26" t="inlineStr">
        <is>
          <t>FALSO</t>
        </is>
      </c>
      <c r="S2621" s="26" t="inlineStr">
        <is>
          <t>FALSO</t>
        </is>
      </c>
      <c r="T2621" s="211" t="n"/>
      <c r="U2621" s="211" t="n"/>
      <c r="V2621" s="290" t="inlineStr">
        <is>
          <t>Se descarta</t>
        </is>
      </c>
    </row>
    <row r="2622" hidden="1" ht="15.75" customHeight="1" s="412">
      <c r="A2622" s="199" t="n">
        <v>5183</v>
      </c>
      <c r="B2622" s="200" t="n">
        <v>243</v>
      </c>
      <c r="C2622" s="246" t="n">
        <v>406</v>
      </c>
      <c r="D2622" s="246" t="n">
        <v>18</v>
      </c>
      <c r="E2622" s="46" t="n">
        <v>43626</v>
      </c>
      <c r="F2622" s="246" t="n">
        <v>5234</v>
      </c>
      <c r="G2622" s="246" t="n">
        <v>7401</v>
      </c>
      <c r="H2622" s="248" t="n">
        <v>6944</v>
      </c>
      <c r="I2622" s="246" t="n">
        <v>8</v>
      </c>
      <c r="J2622" s="47">
        <f>+(((G2622-F2622)-(H2622-F2622))/(H2622-F2622))*100</f>
        <v/>
      </c>
      <c r="K2622" s="270" t="n"/>
      <c r="L2622" s="250">
        <f>AVERAGE(J2622:J2623)</f>
        <v/>
      </c>
      <c r="M2622" s="250">
        <f>_xlfn.STDEV.S(J2622,J2623)</f>
        <v/>
      </c>
      <c r="N2622" s="295" t="n"/>
      <c r="O2622" s="295" t="n"/>
      <c r="P2622" s="207">
        <f>+(((H2622-F2622)/1000)*1000)/10</f>
        <v/>
      </c>
      <c r="Q2622" s="207">
        <f>AVERAGE(P2622:P2623)</f>
        <v/>
      </c>
      <c r="R2622" s="26" t="inlineStr">
        <is>
          <t>FALSO</t>
        </is>
      </c>
      <c r="S2622" s="26" t="inlineStr">
        <is>
          <t>FALSO</t>
        </is>
      </c>
      <c r="T2622" s="211" t="n"/>
      <c r="U2622" s="211" t="n"/>
      <c r="V2622" s="290" t="inlineStr">
        <is>
          <t>Se descarta</t>
        </is>
      </c>
    </row>
    <row r="2623" hidden="1" ht="15.75" customHeight="1" s="412">
      <c r="A2623" s="199" t="n">
        <v>5184</v>
      </c>
      <c r="B2623" s="200" t="n">
        <v>244</v>
      </c>
      <c r="C2623" s="246" t="n">
        <v>406</v>
      </c>
      <c r="D2623" s="246" t="n">
        <v>18</v>
      </c>
      <c r="E2623" s="46" t="n">
        <v>43626</v>
      </c>
      <c r="F2623" s="246" t="n">
        <v>5243</v>
      </c>
      <c r="G2623" s="246" t="n">
        <v>7311</v>
      </c>
      <c r="H2623" s="248" t="n">
        <v>6883</v>
      </c>
      <c r="I2623" s="246" t="n"/>
      <c r="J2623" s="47">
        <f>+(((G2623-F2623)-(H2623-F2623))/(H2623-F2623))*100</f>
        <v/>
      </c>
      <c r="K2623" s="270" t="n"/>
      <c r="L2623" s="251" t="n"/>
      <c r="M2623" s="251" t="n"/>
      <c r="N2623" s="295" t="n"/>
      <c r="O2623" s="295" t="n"/>
      <c r="P2623" s="207">
        <f>+(((H2623-F2623)/1000)*1000)/10</f>
        <v/>
      </c>
      <c r="Q2623" s="207" t="n"/>
      <c r="R2623" s="26" t="inlineStr">
        <is>
          <t>FALSO</t>
        </is>
      </c>
      <c r="S2623" s="26" t="inlineStr">
        <is>
          <t>FALSO</t>
        </is>
      </c>
      <c r="T2623" s="211" t="n"/>
      <c r="U2623" s="211" t="n"/>
      <c r="V2623" s="290" t="inlineStr">
        <is>
          <t>Se descarta</t>
        </is>
      </c>
    </row>
    <row r="2624" hidden="1" ht="15.75" customHeight="1" s="412">
      <c r="A2624" s="199" t="n">
        <v>5701</v>
      </c>
      <c r="B2624" s="200" t="n">
        <v>145</v>
      </c>
      <c r="C2624" s="252" t="n">
        <v>406</v>
      </c>
      <c r="D2624" s="252" t="n">
        <v>21</v>
      </c>
      <c r="E2624" s="139" t="n">
        <v>43657</v>
      </c>
      <c r="F2624" s="252" t="n">
        <v>5181</v>
      </c>
      <c r="G2624" s="252" t="n">
        <v>7336</v>
      </c>
      <c r="H2624" s="253" t="n">
        <v>6951</v>
      </c>
      <c r="I2624" s="252" t="n">
        <v>8</v>
      </c>
      <c r="J2624" s="47">
        <f>+(((G2624-F2624)-(H2624-F2624))/(H2624-F2624))*100</f>
        <v/>
      </c>
      <c r="K2624" s="270" t="n"/>
      <c r="L2624" s="250">
        <f>AVERAGE(J2624:J2625)</f>
        <v/>
      </c>
      <c r="M2624" s="250">
        <f>_xlfn.STDEV.S(J2624,J2625)</f>
        <v/>
      </c>
      <c r="N2624" s="295" t="n"/>
      <c r="O2624" s="295" t="n"/>
      <c r="P2624" s="207">
        <f>+(((H2624-F2624)/1000)*1000)/10</f>
        <v/>
      </c>
      <c r="Q2624" s="207">
        <f>AVERAGE(P2624:P2625)</f>
        <v/>
      </c>
      <c r="R2624" s="26" t="inlineStr">
        <is>
          <t>FALSO</t>
        </is>
      </c>
      <c r="S2624" s="26" t="inlineStr">
        <is>
          <t>FALSO</t>
        </is>
      </c>
      <c r="T2624" s="211" t="n"/>
      <c r="U2624" s="211" t="n"/>
      <c r="V2624" s="290" t="inlineStr">
        <is>
          <t>Se descarta</t>
        </is>
      </c>
    </row>
    <row r="2625" ht="15.75" customHeight="1" s="412">
      <c r="A2625" s="199" t="n">
        <v>5702</v>
      </c>
      <c r="B2625" s="200" t="n">
        <v>146</v>
      </c>
      <c r="C2625" s="252" t="n">
        <v>406</v>
      </c>
      <c r="D2625" s="252" t="n">
        <v>21</v>
      </c>
      <c r="E2625" s="139" t="n">
        <v>43657</v>
      </c>
      <c r="F2625" s="252" t="n">
        <v>5179</v>
      </c>
      <c r="G2625" s="252" t="n">
        <v>7228</v>
      </c>
      <c r="H2625" s="253" t="n">
        <v>6859</v>
      </c>
      <c r="I2625" s="252" t="n"/>
      <c r="J2625" s="47">
        <f>+(((G2625-F2625)-(H2625-F2625))/(H2625-F2625))*100</f>
        <v/>
      </c>
      <c r="K2625" s="270" t="n"/>
      <c r="L2625" s="251" t="n"/>
      <c r="M2625" s="251" t="n"/>
      <c r="N2625" s="295" t="n"/>
      <c r="O2625" s="295" t="n"/>
      <c r="P2625" s="207">
        <f>+(((H2625-F2625)/1000)*1000)/10</f>
        <v/>
      </c>
      <c r="Q2625" s="207" t="n"/>
      <c r="R2625" s="26" t="inlineStr">
        <is>
          <t>FALSO</t>
        </is>
      </c>
      <c r="S2625" s="26" t="inlineStr">
        <is>
          <t>FALSO</t>
        </is>
      </c>
      <c r="T2625" s="211" t="n"/>
      <c r="U2625" s="211" t="n"/>
      <c r="V2625" s="290" t="inlineStr">
        <is>
          <t>Plot válido</t>
        </is>
      </c>
    </row>
    <row r="2626" ht="15.75" customHeight="1" s="412">
      <c r="A2626" s="199" t="n">
        <v>6269</v>
      </c>
      <c r="B2626" s="200" t="n">
        <v>258</v>
      </c>
      <c r="C2626" s="252" t="n">
        <v>406</v>
      </c>
      <c r="D2626" s="252" t="n">
        <v>22</v>
      </c>
      <c r="E2626" s="139" t="n">
        <v>43685</v>
      </c>
      <c r="F2626" s="252" t="n">
        <v>5266</v>
      </c>
      <c r="G2626" s="252" t="n">
        <v>8145</v>
      </c>
      <c r="H2626" s="253" t="n">
        <v>7622</v>
      </c>
      <c r="I2626" s="252" t="n">
        <v>8</v>
      </c>
      <c r="J2626" s="47">
        <f>+(((G2626-F2626)-(H2626-F2626))/(H2626-F2626))*100</f>
        <v/>
      </c>
      <c r="K2626" s="270" t="n"/>
      <c r="L2626" s="250">
        <f>AVERAGE(J2626:J2627)</f>
        <v/>
      </c>
      <c r="M2626" s="250">
        <f>_xlfn.STDEV.S(J2626,J2627)</f>
        <v/>
      </c>
      <c r="N2626" s="295" t="n"/>
      <c r="O2626" s="295" t="n"/>
      <c r="P2626" s="207">
        <f>+(((H2626-F2626)/1000)*1000)/10</f>
        <v/>
      </c>
      <c r="Q2626" s="207">
        <f>AVERAGE(P2626:P2627)</f>
        <v/>
      </c>
      <c r="R2626" s="26" t="inlineStr">
        <is>
          <t>FALSO</t>
        </is>
      </c>
      <c r="S2626" s="26" t="inlineStr">
        <is>
          <t>FALSO</t>
        </is>
      </c>
      <c r="T2626" s="211" t="n"/>
      <c r="U2626" s="211" t="n"/>
      <c r="V2626" s="290" t="inlineStr">
        <is>
          <t>Plot válido</t>
        </is>
      </c>
    </row>
    <row r="2627" ht="15.75" customHeight="1" s="412">
      <c r="A2627" s="199" t="n">
        <v>6270</v>
      </c>
      <c r="B2627" s="200" t="n">
        <v>258</v>
      </c>
      <c r="C2627" s="252" t="n">
        <v>406</v>
      </c>
      <c r="D2627" s="252" t="n">
        <v>22</v>
      </c>
      <c r="E2627" s="139" t="n">
        <v>43685</v>
      </c>
      <c r="F2627" s="252" t="n">
        <v>5266</v>
      </c>
      <c r="G2627" s="252" t="n">
        <v>8230</v>
      </c>
      <c r="H2627" s="253" t="n">
        <v>7712</v>
      </c>
      <c r="I2627" s="252" t="n"/>
      <c r="J2627" s="47">
        <f>+(((G2627-F2627)-(H2627-F2627))/(H2627-F2627))*100</f>
        <v/>
      </c>
      <c r="K2627" s="270" t="n"/>
      <c r="L2627" s="251" t="n"/>
      <c r="M2627" s="251" t="n"/>
      <c r="N2627" s="295" t="n"/>
      <c r="O2627" s="295" t="n"/>
      <c r="P2627" s="207">
        <f>+(((H2627-F2627)/1000)*1000)/10</f>
        <v/>
      </c>
      <c r="Q2627" s="207" t="n"/>
      <c r="R2627" s="26" t="inlineStr">
        <is>
          <t>FALSO</t>
        </is>
      </c>
      <c r="S2627" s="26" t="inlineStr">
        <is>
          <t>FALSO</t>
        </is>
      </c>
      <c r="T2627" s="211" t="n"/>
      <c r="U2627" s="211" t="n"/>
      <c r="V2627" s="290" t="inlineStr">
        <is>
          <t>Plot válido</t>
        </is>
      </c>
    </row>
    <row r="2628" ht="15.75" customHeight="1" s="412">
      <c r="A2628" s="199" t="n">
        <v>3533</v>
      </c>
      <c r="B2628" s="200" t="n">
        <v>289</v>
      </c>
      <c r="C2628" s="246" t="n">
        <v>407</v>
      </c>
      <c r="D2628" s="246" t="n">
        <v>13</v>
      </c>
      <c r="E2628" s="46" t="n">
        <v>43587</v>
      </c>
      <c r="F2628" s="246" t="n">
        <v>5296</v>
      </c>
      <c r="G2628" s="246" t="n">
        <v>8828</v>
      </c>
      <c r="H2628" s="248" t="n">
        <v>7852</v>
      </c>
      <c r="I2628" s="246" t="n">
        <v>1</v>
      </c>
      <c r="J2628" s="275">
        <f>+(((G2628-F2628)-(H2628-F2628))/(H2628-F2628))*100</f>
        <v/>
      </c>
      <c r="K2628" s="270" t="inlineStr">
        <is>
          <t>1/2</t>
        </is>
      </c>
      <c r="L2628" s="250">
        <f>AVERAGE(J2628:J2629)</f>
        <v/>
      </c>
      <c r="M2628" s="250">
        <f>_xlfn.STDEV.S(J2628,J2629)</f>
        <v/>
      </c>
      <c r="N2628" s="295" t="n">
        <v>2</v>
      </c>
      <c r="O2628" s="295" t="n"/>
      <c r="P2628" s="207">
        <f>+(((H2628-F2628)/1000)*1000)/10</f>
        <v/>
      </c>
      <c r="Q2628" s="207">
        <f>AVERAGE(P2628:P2629)</f>
        <v/>
      </c>
      <c r="R2628" s="26" t="inlineStr">
        <is>
          <t>FALSO</t>
        </is>
      </c>
      <c r="S2628" s="26" t="inlineStr">
        <is>
          <t>FALSO</t>
        </is>
      </c>
      <c r="T2628" s="211" t="n"/>
      <c r="U2628" s="211" t="n"/>
      <c r="V2628" s="290" t="inlineStr">
        <is>
          <t>Plot válido</t>
        </is>
      </c>
    </row>
    <row r="2629" ht="15.75" customHeight="1" s="412">
      <c r="A2629" s="199" t="n">
        <v>3534</v>
      </c>
      <c r="B2629" s="200" t="n">
        <v>290</v>
      </c>
      <c r="C2629" s="246" t="n">
        <v>407</v>
      </c>
      <c r="D2629" s="246" t="n">
        <v>13</v>
      </c>
      <c r="E2629" s="46" t="n">
        <v>43587</v>
      </c>
      <c r="F2629" s="246" t="n">
        <v>5255</v>
      </c>
      <c r="G2629" s="246" t="n">
        <v>8850</v>
      </c>
      <c r="H2629" s="248" t="n">
        <v>7725</v>
      </c>
      <c r="I2629" s="246" t="n"/>
      <c r="J2629" s="275">
        <f>+(((G2629-F2629)-(H2629-F2629))/(H2629-F2629))*100</f>
        <v/>
      </c>
      <c r="K2629" s="270" t="n"/>
      <c r="L2629" s="251" t="n"/>
      <c r="M2629" s="251" t="n"/>
      <c r="N2629" s="295" t="n"/>
      <c r="O2629" s="295" t="n"/>
      <c r="P2629" s="207">
        <f>+(((H2629-F2629)/1000)*1000)/10</f>
        <v/>
      </c>
      <c r="Q2629" s="207" t="n"/>
      <c r="R2629" s="26" t="inlineStr">
        <is>
          <t>FALSO</t>
        </is>
      </c>
      <c r="S2629" s="26" t="inlineStr">
        <is>
          <t>FALSO</t>
        </is>
      </c>
      <c r="T2629" s="211" t="n"/>
      <c r="U2629" s="211" t="n"/>
      <c r="V2629" s="290" t="inlineStr">
        <is>
          <t>Plot válido</t>
        </is>
      </c>
    </row>
    <row r="2630" ht="15.75" customHeight="1" s="412">
      <c r="A2630" s="199" t="n">
        <v>4255</v>
      </c>
      <c r="B2630" s="200" t="n">
        <v>285</v>
      </c>
      <c r="C2630" s="246" t="n">
        <v>407</v>
      </c>
      <c r="D2630" s="246" t="n">
        <v>15</v>
      </c>
      <c r="E2630" s="46" t="n">
        <v>43599</v>
      </c>
      <c r="F2630" s="246" t="n">
        <v>5249</v>
      </c>
      <c r="G2630" s="246" t="n">
        <v>9067</v>
      </c>
      <c r="H2630" s="248" t="n">
        <v>7908</v>
      </c>
      <c r="I2630" s="246" t="n"/>
      <c r="J2630" s="47">
        <f>+(((G2630-F2630)-(H2630-F2630))/(H2630-F2630))*100</f>
        <v/>
      </c>
      <c r="K2630" s="251" t="inlineStr">
        <is>
          <t>15/5</t>
        </is>
      </c>
      <c r="L2630" s="250">
        <f>AVERAGE(J2630:J2631)</f>
        <v/>
      </c>
      <c r="M2630" s="250">
        <f>_xlfn.STDEV.S(J2630,J2631)</f>
        <v/>
      </c>
      <c r="N2630" s="295" t="n"/>
      <c r="O2630" s="295" t="n"/>
      <c r="P2630" s="207">
        <f>+(((H2630-F2630)/1000)*1000)/10</f>
        <v/>
      </c>
      <c r="Q2630" s="207">
        <f>AVERAGE(P2630:P2631)</f>
        <v/>
      </c>
      <c r="R2630" s="26" t="inlineStr">
        <is>
          <t>FALSO</t>
        </is>
      </c>
      <c r="S2630" s="26" t="inlineStr">
        <is>
          <t>FALSO</t>
        </is>
      </c>
      <c r="T2630" s="211" t="n"/>
      <c r="U2630" s="211" t="n"/>
      <c r="V2630" s="290" t="inlineStr">
        <is>
          <t>Plot válido</t>
        </is>
      </c>
    </row>
    <row r="2631" ht="15.75" customHeight="1" s="412">
      <c r="A2631" s="199" t="n">
        <v>4256</v>
      </c>
      <c r="B2631" s="200" t="n">
        <v>286</v>
      </c>
      <c r="C2631" s="246" t="n">
        <v>407</v>
      </c>
      <c r="D2631" s="246" t="n">
        <v>15</v>
      </c>
      <c r="E2631" s="46" t="n">
        <v>43599</v>
      </c>
      <c r="F2631" s="246" t="n">
        <v>5236</v>
      </c>
      <c r="G2631" s="246" t="n">
        <v>9029</v>
      </c>
      <c r="H2631" s="248" t="n">
        <v>7877</v>
      </c>
      <c r="I2631" s="246" t="n"/>
      <c r="J2631" s="47">
        <f>+(((G2631-F2631)-(H2631-F2631))/(H2631-F2631))*100</f>
        <v/>
      </c>
      <c r="K2631" s="251" t="n"/>
      <c r="L2631" s="251" t="n"/>
      <c r="M2631" s="251" t="n"/>
      <c r="N2631" s="295" t="n"/>
      <c r="O2631" s="295" t="n"/>
      <c r="P2631" s="207">
        <f>+(((H2631-F2631)/1000)*1000)/10</f>
        <v/>
      </c>
      <c r="Q2631" s="207" t="n"/>
      <c r="R2631" s="26" t="inlineStr">
        <is>
          <t>FALSO</t>
        </is>
      </c>
      <c r="S2631" s="26" t="inlineStr">
        <is>
          <t>FALSO</t>
        </is>
      </c>
      <c r="T2631" s="211" t="n"/>
      <c r="U2631" s="211" t="n"/>
      <c r="V2631" s="290" t="inlineStr">
        <is>
          <t>Plot válido</t>
        </is>
      </c>
    </row>
    <row r="2632" ht="15.75" customHeight="1" s="412">
      <c r="A2632" s="199" t="n">
        <v>4901</v>
      </c>
      <c r="B2632" s="200" t="n">
        <v>285</v>
      </c>
      <c r="C2632" s="246" t="n">
        <v>407</v>
      </c>
      <c r="D2632" s="246" t="n">
        <v>17</v>
      </c>
      <c r="E2632" s="46" t="n">
        <v>43619</v>
      </c>
      <c r="F2632" s="246" t="n">
        <v>5249</v>
      </c>
      <c r="G2632" s="246" t="n">
        <v>9445</v>
      </c>
      <c r="H2632" s="248" t="n">
        <v>8130</v>
      </c>
      <c r="I2632" s="246" t="n"/>
      <c r="J2632" s="47">
        <f>+(((G2632-F2632)-(H2632-F2632))/(H2632-F2632))*100</f>
        <v/>
      </c>
      <c r="K2632" s="270" t="n"/>
      <c r="L2632" s="250">
        <f>AVERAGE(J2632:J2633)</f>
        <v/>
      </c>
      <c r="M2632" s="250">
        <f>_xlfn.STDEV.S(J2632,J2633)</f>
        <v/>
      </c>
      <c r="N2632" s="295" t="n"/>
      <c r="O2632" s="295" t="n"/>
      <c r="P2632" s="207">
        <f>+(((H2632-F2632)/1000)*1000)/10</f>
        <v/>
      </c>
      <c r="Q2632" s="207">
        <f>AVERAGE(P2632:P2633)</f>
        <v/>
      </c>
      <c r="R2632" s="26" t="inlineStr">
        <is>
          <t>FALSO</t>
        </is>
      </c>
      <c r="S2632" s="26" t="inlineStr">
        <is>
          <t>FALSO</t>
        </is>
      </c>
      <c r="T2632" s="211" t="n"/>
      <c r="U2632" s="211" t="n"/>
      <c r="V2632" s="290" t="inlineStr">
        <is>
          <t>Plot válido</t>
        </is>
      </c>
    </row>
    <row r="2633" ht="15.75" customHeight="1" s="412">
      <c r="A2633" s="199" t="n">
        <v>4902</v>
      </c>
      <c r="B2633" s="200" t="n">
        <v>286</v>
      </c>
      <c r="C2633" s="246" t="n">
        <v>407</v>
      </c>
      <c r="D2633" s="246" t="n">
        <v>17</v>
      </c>
      <c r="E2633" s="46" t="n">
        <v>43619</v>
      </c>
      <c r="F2633" s="246" t="n">
        <v>5236</v>
      </c>
      <c r="G2633" s="246" t="n">
        <v>9160</v>
      </c>
      <c r="H2633" s="248" t="n">
        <v>7945</v>
      </c>
      <c r="I2633" s="246" t="n"/>
      <c r="J2633" s="47">
        <f>+(((G2633-F2633)-(H2633-F2633))/(H2633-F2633))*100</f>
        <v/>
      </c>
      <c r="K2633" s="270" t="n"/>
      <c r="L2633" s="251" t="n"/>
      <c r="M2633" s="251" t="n"/>
      <c r="N2633" s="295" t="n"/>
      <c r="O2633" s="295" t="n"/>
      <c r="P2633" s="207">
        <f>+(((H2633-F2633)/1000)*1000)/10</f>
        <v/>
      </c>
      <c r="Q2633" s="207" t="n"/>
      <c r="R2633" s="26" t="inlineStr">
        <is>
          <t>FALSO</t>
        </is>
      </c>
      <c r="S2633" s="26" t="inlineStr">
        <is>
          <t>FALSO</t>
        </is>
      </c>
      <c r="T2633" s="211" t="n"/>
      <c r="U2633" s="211" t="n"/>
      <c r="V2633" s="290" t="inlineStr">
        <is>
          <t>Plot válido</t>
        </is>
      </c>
    </row>
    <row r="2634" ht="15.75" customHeight="1" s="412">
      <c r="A2634" s="199" t="n">
        <v>6271</v>
      </c>
      <c r="B2634" s="200" t="n">
        <v>259</v>
      </c>
      <c r="C2634" s="252" t="n">
        <v>407</v>
      </c>
      <c r="D2634" s="252" t="n">
        <v>22</v>
      </c>
      <c r="E2634" s="139" t="n">
        <v>43685</v>
      </c>
      <c r="F2634" s="252" t="n">
        <v>5198</v>
      </c>
      <c r="G2634" s="252" t="n">
        <v>8104</v>
      </c>
      <c r="H2634" s="253" t="n">
        <v>7664</v>
      </c>
      <c r="I2634" s="252" t="n">
        <v>8</v>
      </c>
      <c r="J2634" s="47">
        <f>+(((G2634-F2634)-(H2634-F2634))/(H2634-F2634))*100</f>
        <v/>
      </c>
      <c r="K2634" s="270" t="n"/>
      <c r="L2634" s="250">
        <f>AVERAGE(J2634:J2635)</f>
        <v/>
      </c>
      <c r="M2634" s="250">
        <f>_xlfn.STDEV.S(J2634,J2635)</f>
        <v/>
      </c>
      <c r="N2634" s="295" t="n"/>
      <c r="O2634" s="295" t="n"/>
      <c r="P2634" s="207">
        <f>+(((H2634-F2634)/1000)*1000)/10</f>
        <v/>
      </c>
      <c r="Q2634" s="207">
        <f>AVERAGE(P2634:P2635)</f>
        <v/>
      </c>
      <c r="R2634" s="26" t="inlineStr">
        <is>
          <t>FALSO</t>
        </is>
      </c>
      <c r="S2634" s="26" t="inlineStr">
        <is>
          <t>FALSO</t>
        </is>
      </c>
      <c r="T2634" s="211" t="n"/>
      <c r="U2634" s="211" t="n"/>
      <c r="V2634" s="290" t="inlineStr">
        <is>
          <t>Plot válido</t>
        </is>
      </c>
    </row>
    <row r="2635" ht="15.75" customHeight="1" s="412">
      <c r="A2635" s="199" t="n">
        <v>6272</v>
      </c>
      <c r="B2635" s="200" t="n">
        <v>259</v>
      </c>
      <c r="C2635" s="252" t="n">
        <v>407</v>
      </c>
      <c r="D2635" s="252" t="n">
        <v>22</v>
      </c>
      <c r="E2635" s="139" t="n">
        <v>43685</v>
      </c>
      <c r="F2635" s="252" t="n">
        <v>5198</v>
      </c>
      <c r="G2635" s="252" t="n">
        <v>8108</v>
      </c>
      <c r="H2635" s="253" t="n">
        <v>7674</v>
      </c>
      <c r="I2635" s="252" t="n"/>
      <c r="J2635" s="47">
        <f>+(((G2635-F2635)-(H2635-F2635))/(H2635-F2635))*100</f>
        <v/>
      </c>
      <c r="K2635" s="270" t="n"/>
      <c r="L2635" s="251" t="n"/>
      <c r="M2635" s="251" t="n"/>
      <c r="N2635" s="295" t="n"/>
      <c r="O2635" s="295" t="n"/>
      <c r="P2635" s="207">
        <f>+(((H2635-F2635)/1000)*1000)/10</f>
        <v/>
      </c>
      <c r="Q2635" s="207" t="n"/>
      <c r="R2635" s="26" t="inlineStr">
        <is>
          <t>FALSO</t>
        </is>
      </c>
      <c r="S2635" s="26" t="inlineStr">
        <is>
          <t>FALSO</t>
        </is>
      </c>
      <c r="T2635" s="211" t="n"/>
      <c r="U2635" s="211" t="n"/>
      <c r="V2635" s="290" t="inlineStr">
        <is>
          <t>Plot válido</t>
        </is>
      </c>
    </row>
    <row r="2636" ht="15.75" customHeight="1" s="412">
      <c r="A2636" s="199" t="n">
        <v>3887</v>
      </c>
      <c r="B2636" s="200" t="n">
        <v>309</v>
      </c>
      <c r="C2636" s="246" t="n">
        <v>408</v>
      </c>
      <c r="D2636" s="246" t="n">
        <v>14</v>
      </c>
      <c r="E2636" s="46" t="n">
        <v>43591</v>
      </c>
      <c r="F2636" s="246" t="n">
        <v>5237</v>
      </c>
      <c r="G2636" s="247" t="n">
        <v>7816</v>
      </c>
      <c r="H2636" s="248" t="n">
        <v>7017</v>
      </c>
      <c r="I2636" s="246" t="n">
        <v>2</v>
      </c>
      <c r="J2636" s="47">
        <f>+(((G2636-F2636)-(H2636-F2636))/(H2636-F2636))*100</f>
        <v/>
      </c>
      <c r="K2636" s="270" t="inlineStr">
        <is>
          <t>3/4</t>
        </is>
      </c>
      <c r="L2636" s="250">
        <f>AVERAGE(J2636:J2637)</f>
        <v/>
      </c>
      <c r="M2636" s="250">
        <f>_xlfn.STDEV.S(J2636,J2637)</f>
        <v/>
      </c>
      <c r="N2636" s="295" t="n">
        <v>2</v>
      </c>
      <c r="O2636" s="295" t="n"/>
      <c r="P2636" s="207">
        <f>+(((H2636-F2636)/1000)*1000)/10</f>
        <v/>
      </c>
      <c r="Q2636" s="207">
        <f>AVERAGE(P2636:P2637)</f>
        <v/>
      </c>
      <c r="R2636" s="26" t="inlineStr">
        <is>
          <t>FALSO</t>
        </is>
      </c>
      <c r="S2636" s="26" t="inlineStr">
        <is>
          <t>FALSO</t>
        </is>
      </c>
      <c r="T2636" s="211" t="n"/>
      <c r="U2636" s="211" t="n"/>
      <c r="V2636" s="290" t="inlineStr">
        <is>
          <t>Plot válido</t>
        </is>
      </c>
    </row>
    <row r="2637" ht="15.75" customHeight="1" s="412">
      <c r="A2637" s="199" t="n">
        <v>3888</v>
      </c>
      <c r="B2637" s="200" t="n">
        <v>310</v>
      </c>
      <c r="C2637" s="246" t="n">
        <v>408</v>
      </c>
      <c r="D2637" s="246" t="n">
        <v>14</v>
      </c>
      <c r="E2637" s="46" t="n">
        <v>43591</v>
      </c>
      <c r="F2637" s="246" t="n">
        <v>5231</v>
      </c>
      <c r="G2637" s="247" t="n">
        <v>7811</v>
      </c>
      <c r="H2637" s="248" t="n">
        <v>7001</v>
      </c>
      <c r="I2637" s="246" t="n"/>
      <c r="J2637" s="47">
        <f>+(((G2637-F2637)-(H2637-F2637))/(H2637-F2637))*100</f>
        <v/>
      </c>
      <c r="K2637" s="270" t="n"/>
      <c r="L2637" s="251" t="n"/>
      <c r="M2637" s="251" t="n"/>
      <c r="N2637" s="295" t="n"/>
      <c r="O2637" s="295" t="n"/>
      <c r="P2637" s="207">
        <f>+(((H2637-F2637)/1000)*1000)/10</f>
        <v/>
      </c>
      <c r="Q2637" s="207" t="n"/>
      <c r="R2637" s="26" t="inlineStr">
        <is>
          <t>FALSO</t>
        </is>
      </c>
      <c r="S2637" s="26" t="inlineStr">
        <is>
          <t>FALSO</t>
        </is>
      </c>
      <c r="T2637" s="211" t="n"/>
      <c r="U2637" s="211" t="n"/>
      <c r="V2637" s="290" t="inlineStr">
        <is>
          <t>Plot válido</t>
        </is>
      </c>
    </row>
    <row r="2638" ht="15.75" customHeight="1" s="412">
      <c r="A2638" s="199" t="n">
        <v>4539</v>
      </c>
      <c r="B2638" s="200" t="n">
        <v>245</v>
      </c>
      <c r="C2638" s="246" t="n">
        <v>408</v>
      </c>
      <c r="D2638" s="246" t="n">
        <v>16</v>
      </c>
      <c r="E2638" s="46" t="n">
        <v>43607</v>
      </c>
      <c r="F2638" s="246" t="n">
        <v>5235</v>
      </c>
      <c r="G2638" s="246" t="n">
        <v>7034</v>
      </c>
      <c r="H2638" s="248" t="n">
        <v>6608</v>
      </c>
      <c r="I2638" s="246" t="n">
        <v>2</v>
      </c>
      <c r="J2638" s="47">
        <f>+(((G2638-F2638)-(H2638-F2638))/(H2638-F2638))*100</f>
        <v/>
      </c>
      <c r="K2638" s="270" t="inlineStr">
        <is>
          <t>MF</t>
        </is>
      </c>
      <c r="L2638" s="250">
        <f>AVERAGE(J2638:J2639)</f>
        <v/>
      </c>
      <c r="M2638" s="250">
        <f>_xlfn.STDEV.S(J2638,J2639)</f>
        <v/>
      </c>
      <c r="N2638" s="295" t="n"/>
      <c r="O2638" s="295" t="n"/>
      <c r="P2638" s="207">
        <f>+(((H2638-F2638)/1000)*1000)/10</f>
        <v/>
      </c>
      <c r="Q2638" s="207">
        <f>AVERAGE(P2638:P2639)</f>
        <v/>
      </c>
      <c r="R2638" s="26" t="inlineStr">
        <is>
          <t>FALSO</t>
        </is>
      </c>
      <c r="S2638" s="26" t="inlineStr">
        <is>
          <t>FALSO</t>
        </is>
      </c>
      <c r="T2638" s="211" t="n"/>
      <c r="U2638" s="211" t="n"/>
      <c r="V2638" s="290" t="inlineStr">
        <is>
          <t>Plot válido</t>
        </is>
      </c>
    </row>
    <row r="2639" ht="15.75" customHeight="1" s="412">
      <c r="A2639" s="199" t="n">
        <v>4540</v>
      </c>
      <c r="B2639" s="200" t="n">
        <v>246</v>
      </c>
      <c r="C2639" s="246" t="n">
        <v>408</v>
      </c>
      <c r="D2639" s="246" t="n">
        <v>16</v>
      </c>
      <c r="E2639" s="46" t="n">
        <v>43607</v>
      </c>
      <c r="F2639" s="246" t="n">
        <v>5309</v>
      </c>
      <c r="G2639" s="246" t="n">
        <v>7458</v>
      </c>
      <c r="H2639" s="248" t="n">
        <v>6966</v>
      </c>
      <c r="I2639" s="246" t="n"/>
      <c r="J2639" s="47">
        <f>+(((G2639-F2639)-(H2639-F2639))/(H2639-F2639))*100</f>
        <v/>
      </c>
      <c r="K2639" s="270" t="n"/>
      <c r="L2639" s="251" t="n"/>
      <c r="M2639" s="251" t="n"/>
      <c r="N2639" s="295" t="n"/>
      <c r="O2639" s="295" t="n"/>
      <c r="P2639" s="207">
        <f>+(((H2639-F2639)/1000)*1000)/10</f>
        <v/>
      </c>
      <c r="Q2639" s="207" t="n"/>
      <c r="R2639" s="26" t="inlineStr">
        <is>
          <t>FALSO</t>
        </is>
      </c>
      <c r="S2639" s="26" t="inlineStr">
        <is>
          <t>FALSO</t>
        </is>
      </c>
      <c r="T2639" s="211" t="n"/>
      <c r="U2639" s="211" t="n"/>
      <c r="V2639" s="290" t="inlineStr">
        <is>
          <t>Plot válido</t>
        </is>
      </c>
    </row>
    <row r="2640" ht="15.75" customHeight="1" s="412">
      <c r="A2640" s="199" t="n">
        <v>5185</v>
      </c>
      <c r="B2640" s="200" t="n">
        <v>245</v>
      </c>
      <c r="C2640" s="246" t="n">
        <v>408</v>
      </c>
      <c r="D2640" s="246" t="n">
        <v>18</v>
      </c>
      <c r="E2640" s="46" t="n">
        <v>43626</v>
      </c>
      <c r="F2640" s="246" t="n">
        <v>5235</v>
      </c>
      <c r="G2640" s="246" t="n">
        <v>7170</v>
      </c>
      <c r="H2640" s="248" t="n">
        <v>6803</v>
      </c>
      <c r="I2640" s="246" t="n">
        <v>6</v>
      </c>
      <c r="J2640" s="47">
        <f>+(((G2640-F2640)-(H2640-F2640))/(H2640-F2640))*100</f>
        <v/>
      </c>
      <c r="K2640" s="270" t="n"/>
      <c r="L2640" s="250">
        <f>AVERAGE(J2640:J2641)</f>
        <v/>
      </c>
      <c r="M2640" s="250">
        <f>_xlfn.STDEV.S(J2640,J2641)</f>
        <v/>
      </c>
      <c r="N2640" s="295" t="n"/>
      <c r="O2640" s="295" t="n"/>
      <c r="P2640" s="207">
        <f>+(((H2640-F2640)/1000)*1000)/10</f>
        <v/>
      </c>
      <c r="Q2640" s="207">
        <f>AVERAGE(P2640:P2641)</f>
        <v/>
      </c>
      <c r="R2640" s="26" t="inlineStr">
        <is>
          <t>FALSO</t>
        </is>
      </c>
      <c r="S2640" s="26" t="inlineStr">
        <is>
          <t>FALSO</t>
        </is>
      </c>
      <c r="T2640" s="211" t="n"/>
      <c r="U2640" s="211" t="n"/>
      <c r="V2640" s="290" t="inlineStr">
        <is>
          <t>Plot válido</t>
        </is>
      </c>
    </row>
    <row r="2641" ht="15.75" customHeight="1" s="412">
      <c r="A2641" s="199" t="n">
        <v>5186</v>
      </c>
      <c r="B2641" s="200" t="n">
        <v>246</v>
      </c>
      <c r="C2641" s="246" t="n">
        <v>408</v>
      </c>
      <c r="D2641" s="246" t="n">
        <v>18</v>
      </c>
      <c r="E2641" s="46" t="n">
        <v>43626</v>
      </c>
      <c r="F2641" s="246" t="n">
        <v>5309</v>
      </c>
      <c r="G2641" s="246" t="n">
        <v>7296</v>
      </c>
      <c r="H2641" s="248" t="n">
        <v>6933</v>
      </c>
      <c r="I2641" s="246" t="n"/>
      <c r="J2641" s="47">
        <f>+(((G2641-F2641)-(H2641-F2641))/(H2641-F2641))*100</f>
        <v/>
      </c>
      <c r="K2641" s="270" t="n"/>
      <c r="L2641" s="251" t="n"/>
      <c r="M2641" s="251" t="n"/>
      <c r="N2641" s="295" t="n"/>
      <c r="O2641" s="295" t="n"/>
      <c r="P2641" s="207">
        <f>+(((H2641-F2641)/1000)*1000)/10</f>
        <v/>
      </c>
      <c r="Q2641" s="207" t="n"/>
      <c r="R2641" s="26" t="inlineStr">
        <is>
          <t>FALSO</t>
        </is>
      </c>
      <c r="S2641" s="26" t="inlineStr">
        <is>
          <t>FALSO</t>
        </is>
      </c>
      <c r="T2641" s="211" t="n"/>
      <c r="U2641" s="211" t="n"/>
      <c r="V2641" s="290" t="inlineStr">
        <is>
          <t>Plot válido</t>
        </is>
      </c>
    </row>
    <row r="2642" ht="15.75" customHeight="1" s="412">
      <c r="A2642" s="199" t="n">
        <v>5703</v>
      </c>
      <c r="B2642" s="200" t="n">
        <v>147</v>
      </c>
      <c r="C2642" s="252" t="n">
        <v>408</v>
      </c>
      <c r="D2642" s="252" t="n">
        <v>21</v>
      </c>
      <c r="E2642" s="139" t="n">
        <v>43657</v>
      </c>
      <c r="F2642" s="252" t="n">
        <v>5265</v>
      </c>
      <c r="G2642" s="252" t="n">
        <v>7631</v>
      </c>
      <c r="H2642" s="253" t="n">
        <v>7163</v>
      </c>
      <c r="I2642" s="252" t="n">
        <v>6</v>
      </c>
      <c r="J2642" s="47">
        <f>+(((G2642-F2642)-(H2642-F2642))/(H2642-F2642))*100</f>
        <v/>
      </c>
      <c r="K2642" s="270" t="n"/>
      <c r="L2642" s="250">
        <f>AVERAGE(J2642:J2643)</f>
        <v/>
      </c>
      <c r="M2642" s="250">
        <f>_xlfn.STDEV.S(J2642,J2643)</f>
        <v/>
      </c>
      <c r="N2642" s="295" t="n"/>
      <c r="O2642" s="295" t="n"/>
      <c r="P2642" s="207">
        <f>+(((H2642-F2642)/1000)*1000)/10</f>
        <v/>
      </c>
      <c r="Q2642" s="207">
        <f>AVERAGE(P2642:P2643)</f>
        <v/>
      </c>
      <c r="R2642" s="26" t="inlineStr">
        <is>
          <t>FALSO</t>
        </is>
      </c>
      <c r="S2642" s="26" t="inlineStr">
        <is>
          <t>FALSO</t>
        </is>
      </c>
      <c r="T2642" s="211" t="n"/>
      <c r="U2642" s="211" t="n"/>
      <c r="V2642" s="290" t="inlineStr">
        <is>
          <t>Plot válido</t>
        </is>
      </c>
    </row>
    <row r="2643" hidden="1" ht="15.75" customHeight="1" s="412">
      <c r="A2643" s="199" t="n">
        <v>5704</v>
      </c>
      <c r="B2643" s="200" t="n">
        <v>148</v>
      </c>
      <c r="C2643" s="252" t="n">
        <v>408</v>
      </c>
      <c r="D2643" s="252" t="n">
        <v>21</v>
      </c>
      <c r="E2643" s="139" t="n">
        <v>43657</v>
      </c>
      <c r="F2643" s="252" t="n">
        <v>5186</v>
      </c>
      <c r="G2643" s="252" t="n">
        <v>7487</v>
      </c>
      <c r="H2643" s="253" t="n">
        <v>7031</v>
      </c>
      <c r="I2643" s="252" t="n"/>
      <c r="J2643" s="47">
        <f>+(((G2643-F2643)-(H2643-F2643))/(H2643-F2643))*100</f>
        <v/>
      </c>
      <c r="K2643" s="270" t="n"/>
      <c r="L2643" s="251" t="n"/>
      <c r="M2643" s="251" t="n"/>
      <c r="N2643" s="295" t="n"/>
      <c r="O2643" s="295" t="n"/>
      <c r="P2643" s="207">
        <f>+(((H2643-F2643)/1000)*1000)/10</f>
        <v/>
      </c>
      <c r="Q2643" s="207" t="n"/>
      <c r="R2643" s="26" t="inlineStr">
        <is>
          <t>FALSO</t>
        </is>
      </c>
      <c r="S2643" s="26" t="inlineStr">
        <is>
          <t>FALSO</t>
        </is>
      </c>
      <c r="T2643" s="211" t="n"/>
      <c r="U2643" s="211" t="n"/>
      <c r="V2643" s="290" t="inlineStr">
        <is>
          <t>Se descarta</t>
        </is>
      </c>
    </row>
    <row r="2644" hidden="1" ht="15.75" customHeight="1" s="412">
      <c r="A2644" s="199" t="n">
        <v>6273</v>
      </c>
      <c r="B2644" s="200" t="n">
        <v>260</v>
      </c>
      <c r="C2644" s="252" t="n">
        <v>408</v>
      </c>
      <c r="D2644" s="252" t="n">
        <v>22</v>
      </c>
      <c r="E2644" s="139" t="n">
        <v>43685</v>
      </c>
      <c r="F2644" s="252" t="n">
        <v>5247</v>
      </c>
      <c r="G2644" s="252" t="n">
        <v>6939</v>
      </c>
      <c r="H2644" s="253" t="n">
        <v>6676</v>
      </c>
      <c r="I2644" s="252" t="n">
        <v>6</v>
      </c>
      <c r="J2644" s="47">
        <f>+(((G2644-F2644)-(H2644-F2644))/(H2644-F2644))*100</f>
        <v/>
      </c>
      <c r="K2644" s="270" t="n"/>
      <c r="L2644" s="250">
        <f>AVERAGE(J2644:J2645)</f>
        <v/>
      </c>
      <c r="M2644" s="250">
        <f>_xlfn.STDEV.S(J2644,J2645)</f>
        <v/>
      </c>
      <c r="N2644" s="295" t="n"/>
      <c r="O2644" s="295" t="n"/>
      <c r="P2644" s="207">
        <f>+(((H2644-F2644)/1000)*1000)/10</f>
        <v/>
      </c>
      <c r="Q2644" s="207">
        <f>AVERAGE(P2644:P2645)</f>
        <v/>
      </c>
      <c r="R2644" s="26" t="inlineStr">
        <is>
          <t>FALSO</t>
        </is>
      </c>
      <c r="S2644" s="26" t="inlineStr">
        <is>
          <t>FALSO</t>
        </is>
      </c>
      <c r="T2644" s="211" t="n"/>
      <c r="U2644" s="211" t="n"/>
      <c r="V2644" s="290" t="inlineStr">
        <is>
          <t>Se descarta</t>
        </is>
      </c>
    </row>
    <row r="2645" hidden="1" ht="15.75" customHeight="1" s="412">
      <c r="A2645" s="199" t="n">
        <v>6274</v>
      </c>
      <c r="B2645" s="200" t="n">
        <v>260</v>
      </c>
      <c r="C2645" s="252" t="n">
        <v>408</v>
      </c>
      <c r="D2645" s="252" t="n">
        <v>22</v>
      </c>
      <c r="E2645" s="139" t="n">
        <v>43685</v>
      </c>
      <c r="F2645" s="252" t="n">
        <v>5247</v>
      </c>
      <c r="G2645" s="252" t="n">
        <v>7153</v>
      </c>
      <c r="H2645" s="253" t="n">
        <v>6872</v>
      </c>
      <c r="I2645" s="252" t="n"/>
      <c r="J2645" s="47">
        <f>+(((G2645-F2645)-(H2645-F2645))/(H2645-F2645))*100</f>
        <v/>
      </c>
      <c r="K2645" s="270" t="n"/>
      <c r="L2645" s="251" t="n"/>
      <c r="M2645" s="251" t="n"/>
      <c r="N2645" s="295" t="n"/>
      <c r="O2645" s="295" t="n"/>
      <c r="P2645" s="207">
        <f>+(((H2645-F2645)/1000)*1000)/10</f>
        <v/>
      </c>
      <c r="Q2645" s="207" t="n"/>
      <c r="R2645" s="26" t="inlineStr">
        <is>
          <t>FALSO</t>
        </is>
      </c>
      <c r="S2645" s="26" t="inlineStr">
        <is>
          <t>FALSO</t>
        </is>
      </c>
      <c r="T2645" s="211" t="n"/>
      <c r="U2645" s="211" t="n"/>
      <c r="V2645" s="290" t="inlineStr">
        <is>
          <t>Se descarta</t>
        </is>
      </c>
    </row>
    <row r="2646" hidden="1" ht="15.75" customHeight="1" s="412">
      <c r="A2646" s="199" t="n">
        <v>3889</v>
      </c>
      <c r="B2646" s="200" t="n">
        <v>311</v>
      </c>
      <c r="C2646" s="223" t="n">
        <v>409</v>
      </c>
      <c r="D2646" s="223" t="n">
        <v>14</v>
      </c>
      <c r="E2646" s="73" t="n">
        <v>43591</v>
      </c>
      <c r="F2646" s="223" t="n">
        <v>5222</v>
      </c>
      <c r="G2646" s="224" t="n">
        <v>7853</v>
      </c>
      <c r="H2646" s="225" t="n">
        <v>7048</v>
      </c>
      <c r="I2646" s="223" t="n">
        <v>2</v>
      </c>
      <c r="J2646" s="74">
        <f>+(((G2646-F2646)-(H2646-F2646))/(H2646-F2646))*100</f>
        <v/>
      </c>
      <c r="K2646" s="226" t="inlineStr">
        <is>
          <t>2/5</t>
        </is>
      </c>
      <c r="L2646" s="227">
        <f>AVERAGE(J2646:J2647)</f>
        <v/>
      </c>
      <c r="M2646" s="227">
        <f>_xlfn.STDEV.S(J2646,J2647)</f>
        <v/>
      </c>
      <c r="N2646" s="295" t="n">
        <v>3</v>
      </c>
      <c r="O2646" s="295" t="n"/>
      <c r="P2646" s="207">
        <f>+(((H2646-F2646)/1000)*1000)/10</f>
        <v/>
      </c>
      <c r="Q2646" s="207">
        <f>AVERAGE(P2646:P2647)</f>
        <v/>
      </c>
      <c r="R2646" s="26" t="inlineStr">
        <is>
          <t>FALSO</t>
        </is>
      </c>
      <c r="S2646" s="26" t="inlineStr">
        <is>
          <t>FALSO</t>
        </is>
      </c>
      <c r="T2646" s="211" t="n"/>
      <c r="U2646" s="211" t="n"/>
      <c r="V2646" s="290" t="inlineStr">
        <is>
          <t>Se descarta</t>
        </is>
      </c>
    </row>
    <row r="2647" hidden="1" ht="15.75" customHeight="1" s="412">
      <c r="A2647" s="199" t="n">
        <v>3890</v>
      </c>
      <c r="B2647" s="200" t="n">
        <v>312</v>
      </c>
      <c r="C2647" s="223" t="n">
        <v>409</v>
      </c>
      <c r="D2647" s="223" t="n">
        <v>14</v>
      </c>
      <c r="E2647" s="73" t="n">
        <v>43591</v>
      </c>
      <c r="F2647" s="223" t="n">
        <v>5239</v>
      </c>
      <c r="G2647" s="224" t="n">
        <v>7902</v>
      </c>
      <c r="H2647" s="225" t="n">
        <v>7099</v>
      </c>
      <c r="I2647" s="223" t="n"/>
      <c r="J2647" s="74">
        <f>+(((G2647-F2647)-(H2647-F2647))/(H2647-F2647))*100</f>
        <v/>
      </c>
      <c r="K2647" s="226" t="n"/>
      <c r="L2647" s="228" t="n"/>
      <c r="M2647" s="228" t="n"/>
      <c r="N2647" s="295" t="n"/>
      <c r="O2647" s="295" t="n"/>
      <c r="P2647" s="207">
        <f>+(((H2647-F2647)/1000)*1000)/10</f>
        <v/>
      </c>
      <c r="Q2647" s="207" t="n"/>
      <c r="R2647" s="26" t="inlineStr">
        <is>
          <t>FALSO</t>
        </is>
      </c>
      <c r="S2647" s="26" t="inlineStr">
        <is>
          <t>FALSO</t>
        </is>
      </c>
      <c r="T2647" s="211" t="n"/>
      <c r="U2647" s="211" t="n"/>
      <c r="V2647" s="290" t="inlineStr">
        <is>
          <t>Se descarta</t>
        </is>
      </c>
    </row>
    <row r="2648" hidden="1" ht="15.75" customHeight="1" s="412">
      <c r="A2648" s="199" t="n">
        <v>4541</v>
      </c>
      <c r="B2648" s="200" t="n">
        <v>247</v>
      </c>
      <c r="C2648" s="223" t="n">
        <v>409</v>
      </c>
      <c r="D2648" s="223" t="n">
        <v>16</v>
      </c>
      <c r="E2648" s="73" t="n">
        <v>43607</v>
      </c>
      <c r="F2648" s="223" t="n">
        <v>5282</v>
      </c>
      <c r="G2648" s="223" t="n">
        <v>7377</v>
      </c>
      <c r="H2648" s="225" t="n">
        <v>6876</v>
      </c>
      <c r="I2648" s="223" t="n">
        <v>2</v>
      </c>
      <c r="J2648" s="74">
        <f>+(((G2648-F2648)-(H2648-F2648))/(H2648-F2648))*100</f>
        <v/>
      </c>
      <c r="K2648" s="226" t="n"/>
      <c r="L2648" s="227">
        <f>AVERAGE(J2648:J2649)</f>
        <v/>
      </c>
      <c r="M2648" s="227">
        <f>_xlfn.STDEV.S(J2648,J2649)</f>
        <v/>
      </c>
      <c r="N2648" s="295" t="n"/>
      <c r="O2648" s="295" t="n"/>
      <c r="P2648" s="207">
        <f>+(((H2648-F2648)/1000)*1000)/10</f>
        <v/>
      </c>
      <c r="Q2648" s="207">
        <f>AVERAGE(P2648:P2649)</f>
        <v/>
      </c>
      <c r="R2648" s="26" t="inlineStr">
        <is>
          <t>FALSO</t>
        </is>
      </c>
      <c r="S2648" s="26" t="inlineStr">
        <is>
          <t>FALSO</t>
        </is>
      </c>
      <c r="T2648" s="211" t="n"/>
      <c r="U2648" s="211" t="n"/>
      <c r="V2648" s="290" t="inlineStr">
        <is>
          <t>Se descarta</t>
        </is>
      </c>
    </row>
    <row r="2649" hidden="1" ht="15.75" customHeight="1" s="412">
      <c r="A2649" s="199" t="n">
        <v>4542</v>
      </c>
      <c r="B2649" s="200" t="n">
        <v>248</v>
      </c>
      <c r="C2649" s="223" t="n">
        <v>409</v>
      </c>
      <c r="D2649" s="223" t="n">
        <v>16</v>
      </c>
      <c r="E2649" s="73" t="n">
        <v>43607</v>
      </c>
      <c r="F2649" s="223" t="n">
        <v>5224</v>
      </c>
      <c r="G2649" s="223" t="n">
        <v>7379</v>
      </c>
      <c r="H2649" s="225" t="n">
        <v>6859</v>
      </c>
      <c r="I2649" s="223" t="n"/>
      <c r="J2649" s="74">
        <f>+(((G2649-F2649)-(H2649-F2649))/(H2649-F2649))*100</f>
        <v/>
      </c>
      <c r="K2649" s="226" t="n"/>
      <c r="L2649" s="228" t="n"/>
      <c r="M2649" s="228" t="n"/>
      <c r="N2649" s="295" t="n"/>
      <c r="O2649" s="295" t="n"/>
      <c r="P2649" s="207">
        <f>+(((H2649-F2649)/1000)*1000)/10</f>
        <v/>
      </c>
      <c r="Q2649" s="207" t="n"/>
      <c r="R2649" s="26" t="inlineStr">
        <is>
          <t>FALSO</t>
        </is>
      </c>
      <c r="S2649" s="26" t="inlineStr">
        <is>
          <t>FALSO</t>
        </is>
      </c>
      <c r="T2649" s="211" t="n"/>
      <c r="U2649" s="211" t="n"/>
      <c r="V2649" s="290" t="inlineStr">
        <is>
          <t>Se descarta</t>
        </is>
      </c>
    </row>
    <row r="2650" hidden="1" ht="15.75" customHeight="1" s="412">
      <c r="A2650" s="199" t="n">
        <v>5187</v>
      </c>
      <c r="B2650" s="200" t="n">
        <v>247</v>
      </c>
      <c r="C2650" s="223" t="n">
        <v>409</v>
      </c>
      <c r="D2650" s="223" t="n">
        <v>18</v>
      </c>
      <c r="E2650" s="73" t="n">
        <v>43626</v>
      </c>
      <c r="F2650" s="223" t="n">
        <v>5282</v>
      </c>
      <c r="G2650" s="223" t="n">
        <v>8169</v>
      </c>
      <c r="H2650" s="225" t="n">
        <v>7350</v>
      </c>
      <c r="I2650" s="223" t="n">
        <v>9</v>
      </c>
      <c r="J2650" s="74">
        <f>+(((G2650-F2650)-(H2650-F2650))/(H2650-F2650))*100</f>
        <v/>
      </c>
      <c r="K2650" s="226" t="n"/>
      <c r="L2650" s="227">
        <f>AVERAGE(J2650:J2651)</f>
        <v/>
      </c>
      <c r="M2650" s="227">
        <f>_xlfn.STDEV.S(J2650,J2651)</f>
        <v/>
      </c>
      <c r="N2650" s="295" t="n"/>
      <c r="O2650" s="295" t="n"/>
      <c r="P2650" s="207">
        <f>+(((H2650-F2650)/1000)*1000)/10</f>
        <v/>
      </c>
      <c r="Q2650" s="207">
        <f>AVERAGE(P2650:P2651)</f>
        <v/>
      </c>
      <c r="R2650" s="26" t="inlineStr">
        <is>
          <t>FALSO</t>
        </is>
      </c>
      <c r="S2650" s="26" t="inlineStr">
        <is>
          <t>FALSO</t>
        </is>
      </c>
      <c r="T2650" s="211" t="n"/>
      <c r="U2650" s="211" t="n"/>
      <c r="V2650" s="290" t="inlineStr">
        <is>
          <t>Se descarta</t>
        </is>
      </c>
    </row>
    <row r="2651" hidden="1" ht="15.75" customHeight="1" s="412">
      <c r="A2651" s="199" t="n">
        <v>5188</v>
      </c>
      <c r="B2651" s="200" t="n">
        <v>248</v>
      </c>
      <c r="C2651" s="223" t="n">
        <v>409</v>
      </c>
      <c r="D2651" s="223" t="n">
        <v>18</v>
      </c>
      <c r="E2651" s="73" t="n">
        <v>43626</v>
      </c>
      <c r="F2651" s="223" t="n">
        <v>5224</v>
      </c>
      <c r="G2651" s="223" t="n">
        <v>7855</v>
      </c>
      <c r="H2651" s="225" t="n">
        <v>7085</v>
      </c>
      <c r="I2651" s="223" t="n"/>
      <c r="J2651" s="74">
        <f>+(((G2651-F2651)-(H2651-F2651))/(H2651-F2651))*100</f>
        <v/>
      </c>
      <c r="K2651" s="226" t="n"/>
      <c r="L2651" s="228" t="n"/>
      <c r="M2651" s="228" t="n"/>
      <c r="N2651" s="295" t="n"/>
      <c r="O2651" s="295" t="n"/>
      <c r="P2651" s="207">
        <f>+(((H2651-F2651)/1000)*1000)/10</f>
        <v/>
      </c>
      <c r="Q2651" s="207" t="n"/>
      <c r="R2651" s="26" t="inlineStr">
        <is>
          <t>FALSO</t>
        </is>
      </c>
      <c r="S2651" s="26" t="inlineStr">
        <is>
          <t>FALSO</t>
        </is>
      </c>
      <c r="T2651" s="211" t="n"/>
      <c r="U2651" s="211" t="n"/>
      <c r="V2651" s="290" t="inlineStr">
        <is>
          <t>Se descarta</t>
        </is>
      </c>
    </row>
    <row r="2652" hidden="1" ht="15.75" customHeight="1" s="412">
      <c r="A2652" s="199" t="n">
        <v>6275</v>
      </c>
      <c r="B2652" s="200" t="n">
        <v>261</v>
      </c>
      <c r="C2652" s="252" t="n">
        <v>409</v>
      </c>
      <c r="D2652" s="252" t="n">
        <v>22</v>
      </c>
      <c r="E2652" s="139" t="n">
        <v>43685</v>
      </c>
      <c r="F2652" s="252" t="n">
        <v>5229</v>
      </c>
      <c r="G2652" s="252" t="n">
        <v>7565</v>
      </c>
      <c r="H2652" s="253" t="n">
        <v>7196</v>
      </c>
      <c r="I2652" s="252" t="n">
        <v>9</v>
      </c>
      <c r="J2652" s="47">
        <f>+(((G2652-F2652)-(H2652-F2652))/(H2652-F2652))*100</f>
        <v/>
      </c>
      <c r="K2652" s="270" t="n"/>
      <c r="L2652" s="250">
        <f>AVERAGE(J2652:J2653)</f>
        <v/>
      </c>
      <c r="M2652" s="250">
        <f>_xlfn.STDEV.S(J2652,J2653)</f>
        <v/>
      </c>
      <c r="N2652" s="295" t="n"/>
      <c r="O2652" s="295" t="n"/>
      <c r="P2652" s="207">
        <f>+(((H2652-F2652)/1000)*1000)/10</f>
        <v/>
      </c>
      <c r="Q2652" s="207">
        <f>AVERAGE(P2652:P2653)</f>
        <v/>
      </c>
      <c r="R2652" s="26" t="inlineStr">
        <is>
          <t>FALSO</t>
        </is>
      </c>
      <c r="S2652" s="26" t="inlineStr">
        <is>
          <t>FALSO</t>
        </is>
      </c>
      <c r="T2652" s="211" t="n"/>
      <c r="U2652" s="211" t="n"/>
      <c r="V2652" s="290" t="inlineStr">
        <is>
          <t>Se descarta</t>
        </is>
      </c>
    </row>
    <row r="2653" ht="15.75" customHeight="1" s="412">
      <c r="A2653" s="199" t="n">
        <v>6276</v>
      </c>
      <c r="B2653" s="200" t="n">
        <v>261</v>
      </c>
      <c r="C2653" s="252" t="n">
        <v>409</v>
      </c>
      <c r="D2653" s="252" t="n">
        <v>22</v>
      </c>
      <c r="E2653" s="139" t="n">
        <v>43685</v>
      </c>
      <c r="F2653" s="252" t="n">
        <v>5229</v>
      </c>
      <c r="G2653" s="252" t="n">
        <v>7512</v>
      </c>
      <c r="H2653" s="253" t="n">
        <v>7164</v>
      </c>
      <c r="I2653" s="252" t="n"/>
      <c r="J2653" s="47">
        <f>+(((G2653-F2653)-(H2653-F2653))/(H2653-F2653))*100</f>
        <v/>
      </c>
      <c r="K2653" s="270" t="n"/>
      <c r="L2653" s="251" t="n"/>
      <c r="M2653" s="251" t="n"/>
      <c r="N2653" s="295" t="n"/>
      <c r="O2653" s="295" t="n"/>
      <c r="P2653" s="207">
        <f>+(((H2653-F2653)/1000)*1000)/10</f>
        <v/>
      </c>
      <c r="Q2653" s="207" t="n"/>
      <c r="R2653" s="26" t="inlineStr">
        <is>
          <t>FALSO</t>
        </is>
      </c>
      <c r="S2653" s="26" t="inlineStr">
        <is>
          <t>FALSO</t>
        </is>
      </c>
      <c r="T2653" s="211" t="n"/>
      <c r="U2653" s="211" t="n"/>
      <c r="V2653" s="290" t="inlineStr">
        <is>
          <t>Plot válido</t>
        </is>
      </c>
    </row>
    <row r="2654" ht="15.75" customHeight="1" s="412">
      <c r="A2654" s="199" t="n">
        <v>3535</v>
      </c>
      <c r="B2654" s="200" t="n">
        <v>291</v>
      </c>
      <c r="C2654" s="255" t="n">
        <v>410</v>
      </c>
      <c r="D2654" s="255" t="n">
        <v>13</v>
      </c>
      <c r="E2654" s="58" t="n">
        <v>43587</v>
      </c>
      <c r="F2654" s="255" t="n">
        <v>5259</v>
      </c>
      <c r="G2654" s="255" t="n">
        <v>6955</v>
      </c>
      <c r="H2654" s="256" t="n">
        <v>6628</v>
      </c>
      <c r="I2654" s="255" t="n">
        <v>1</v>
      </c>
      <c r="J2654" s="59">
        <f>+(((G2654-F2654)-(H2654-F2654))/(H2654-F2654))*100</f>
        <v/>
      </c>
      <c r="K2654" s="271" t="inlineStr">
        <is>
          <t>26/4</t>
        </is>
      </c>
      <c r="L2654" s="258">
        <f>AVERAGE(J2654:J2655)</f>
        <v/>
      </c>
      <c r="M2654" s="258">
        <f>_xlfn.STDEV.S(J2654,J2655)</f>
        <v/>
      </c>
      <c r="N2654" s="295" t="n">
        <v>1</v>
      </c>
      <c r="O2654" s="295" t="n"/>
      <c r="P2654" s="207">
        <f>+(((H2654-F2654)/1000)*1000)/10</f>
        <v/>
      </c>
      <c r="Q2654" s="207">
        <f>AVERAGE(P2654:P2655)</f>
        <v/>
      </c>
      <c r="R2654" s="26" t="inlineStr">
        <is>
          <t>FALSO</t>
        </is>
      </c>
      <c r="S2654" s="26" t="inlineStr">
        <is>
          <t>FALSO</t>
        </is>
      </c>
      <c r="T2654" s="211" t="n"/>
      <c r="U2654" s="211" t="n"/>
      <c r="V2654" s="290" t="inlineStr">
        <is>
          <t>Plot válido</t>
        </is>
      </c>
    </row>
    <row r="2655" ht="15.75" customHeight="1" s="412">
      <c r="A2655" s="199" t="n">
        <v>3536</v>
      </c>
      <c r="B2655" s="200" t="n">
        <v>292</v>
      </c>
      <c r="C2655" s="255" t="n">
        <v>410</v>
      </c>
      <c r="D2655" s="255" t="n">
        <v>13</v>
      </c>
      <c r="E2655" s="58" t="n">
        <v>43587</v>
      </c>
      <c r="F2655" s="255" t="n">
        <v>5243</v>
      </c>
      <c r="G2655" s="255" t="n">
        <v>6879</v>
      </c>
      <c r="H2655" s="256" t="n">
        <v>6562</v>
      </c>
      <c r="I2655" s="255" t="n"/>
      <c r="J2655" s="59">
        <f>+(((G2655-F2655)-(H2655-F2655))/(H2655-F2655))*100</f>
        <v/>
      </c>
      <c r="K2655" s="271" t="n"/>
      <c r="L2655" s="259" t="n"/>
      <c r="M2655" s="259" t="n"/>
      <c r="N2655" s="295" t="n"/>
      <c r="O2655" s="295" t="n"/>
      <c r="P2655" s="207">
        <f>+(((H2655-F2655)/1000)*1000)/10</f>
        <v/>
      </c>
      <c r="Q2655" s="207" t="n"/>
      <c r="R2655" s="26" t="inlineStr">
        <is>
          <t>FALSO</t>
        </is>
      </c>
      <c r="S2655" s="26" t="inlineStr">
        <is>
          <t>FALSO</t>
        </is>
      </c>
      <c r="T2655" s="211" t="n"/>
      <c r="U2655" s="211" t="n"/>
      <c r="V2655" s="290" t="inlineStr">
        <is>
          <t>Plot válido</t>
        </is>
      </c>
    </row>
    <row r="2656" ht="15.75" customHeight="1" s="412">
      <c r="A2656" s="199" t="n">
        <v>4257</v>
      </c>
      <c r="B2656" s="200" t="n">
        <v>287</v>
      </c>
      <c r="C2656" s="255" t="n">
        <v>410</v>
      </c>
      <c r="D2656" s="255" t="n">
        <v>15</v>
      </c>
      <c r="E2656" s="58" t="n">
        <v>43599</v>
      </c>
      <c r="F2656" s="255" t="n">
        <v>5246</v>
      </c>
      <c r="G2656" s="255" t="n">
        <v>7106</v>
      </c>
      <c r="H2656" s="256" t="n">
        <v>6724</v>
      </c>
      <c r="I2656" s="255" t="n"/>
      <c r="J2656" s="59">
        <f>+(((G2656-F2656)-(H2656-F2656))/(H2656-F2656))*100</f>
        <v/>
      </c>
      <c r="K2656" s="259" t="n"/>
      <c r="L2656" s="258">
        <f>AVERAGE(J2656:J2657)</f>
        <v/>
      </c>
      <c r="M2656" s="258">
        <f>_xlfn.STDEV.S(J2656,J2657)</f>
        <v/>
      </c>
      <c r="N2656" s="295" t="n"/>
      <c r="O2656" s="295" t="n"/>
      <c r="P2656" s="207">
        <f>+(((H2656-F2656)/1000)*1000)/10</f>
        <v/>
      </c>
      <c r="Q2656" s="207">
        <f>AVERAGE(P2656:P2657)</f>
        <v/>
      </c>
      <c r="R2656" s="26" t="inlineStr">
        <is>
          <t>FALSO</t>
        </is>
      </c>
      <c r="S2656" s="26" t="inlineStr">
        <is>
          <t>FALSO</t>
        </is>
      </c>
      <c r="T2656" s="211" t="n"/>
      <c r="U2656" s="211" t="n"/>
      <c r="V2656" s="290" t="inlineStr">
        <is>
          <t>Plot válido</t>
        </is>
      </c>
    </row>
    <row r="2657" ht="15.75" customHeight="1" s="412">
      <c r="A2657" s="199" t="n">
        <v>4258</v>
      </c>
      <c r="B2657" s="200" t="n">
        <v>288</v>
      </c>
      <c r="C2657" s="255" t="n">
        <v>410</v>
      </c>
      <c r="D2657" s="255" t="n">
        <v>15</v>
      </c>
      <c r="E2657" s="58" t="n">
        <v>43599</v>
      </c>
      <c r="F2657" s="255" t="n">
        <v>5225</v>
      </c>
      <c r="G2657" s="255" t="n">
        <v>7122</v>
      </c>
      <c r="H2657" s="256" t="n">
        <v>6732</v>
      </c>
      <c r="I2657" s="255" t="n"/>
      <c r="J2657" s="59">
        <f>+(((G2657-F2657)-(H2657-F2657))/(H2657-F2657))*100</f>
        <v/>
      </c>
      <c r="K2657" s="259" t="n"/>
      <c r="L2657" s="259" t="n"/>
      <c r="M2657" s="259" t="n"/>
      <c r="N2657" s="295" t="n"/>
      <c r="O2657" s="295" t="n"/>
      <c r="P2657" s="207">
        <f>+(((H2657-F2657)/1000)*1000)/10</f>
        <v/>
      </c>
      <c r="Q2657" s="207" t="n"/>
      <c r="R2657" s="26" t="inlineStr">
        <is>
          <t>FALSO</t>
        </is>
      </c>
      <c r="S2657" s="26" t="inlineStr">
        <is>
          <t>FALSO</t>
        </is>
      </c>
      <c r="T2657" s="211" t="n"/>
      <c r="U2657" s="211" t="n"/>
      <c r="V2657" s="290" t="inlineStr">
        <is>
          <t>Plot válido</t>
        </is>
      </c>
    </row>
    <row r="2658" ht="15.75" customHeight="1" s="412">
      <c r="A2658" s="199" t="n">
        <v>4903</v>
      </c>
      <c r="B2658" s="200" t="n">
        <v>287</v>
      </c>
      <c r="C2658" s="255" t="n">
        <v>410</v>
      </c>
      <c r="D2658" s="255" t="n">
        <v>17</v>
      </c>
      <c r="E2658" s="58" t="n">
        <v>43619</v>
      </c>
      <c r="F2658" s="255" t="n">
        <v>5246</v>
      </c>
      <c r="G2658" s="255" t="n">
        <v>7319</v>
      </c>
      <c r="H2658" s="256" t="n">
        <v>6842</v>
      </c>
      <c r="I2658" s="255" t="n"/>
      <c r="J2658" s="59">
        <f>+(((G2658-F2658)-(H2658-F2658))/(H2658-F2658))*100</f>
        <v/>
      </c>
      <c r="K2658" s="271" t="n"/>
      <c r="L2658" s="258">
        <f>AVERAGE(J2658:J2659)</f>
        <v/>
      </c>
      <c r="M2658" s="258">
        <f>_xlfn.STDEV.S(J2658,J2659)</f>
        <v/>
      </c>
      <c r="N2658" s="295" t="n"/>
      <c r="O2658" s="295" t="n"/>
      <c r="P2658" s="207">
        <f>+(((H2658-F2658)/1000)*1000)/10</f>
        <v/>
      </c>
      <c r="Q2658" s="207">
        <f>AVERAGE(P2658:P2659)</f>
        <v/>
      </c>
      <c r="R2658" s="26" t="inlineStr">
        <is>
          <t>FALSO</t>
        </is>
      </c>
      <c r="S2658" s="26" t="inlineStr">
        <is>
          <t>FALSO</t>
        </is>
      </c>
      <c r="T2658" s="211" t="n"/>
      <c r="U2658" s="211" t="n"/>
      <c r="V2658" s="290" t="inlineStr">
        <is>
          <t>Plot válido</t>
        </is>
      </c>
    </row>
    <row r="2659" ht="15.75" customHeight="1" s="412">
      <c r="A2659" s="199" t="n">
        <v>4904</v>
      </c>
      <c r="B2659" s="200" t="n">
        <v>288</v>
      </c>
      <c r="C2659" s="255" t="n">
        <v>410</v>
      </c>
      <c r="D2659" s="255" t="n">
        <v>17</v>
      </c>
      <c r="E2659" s="58" t="n">
        <v>43619</v>
      </c>
      <c r="F2659" s="255" t="n">
        <v>5225</v>
      </c>
      <c r="G2659" s="255" t="n">
        <v>7217</v>
      </c>
      <c r="H2659" s="256" t="n">
        <v>6752</v>
      </c>
      <c r="I2659" s="255" t="n"/>
      <c r="J2659" s="59">
        <f>+(((G2659-F2659)-(H2659-F2659))/(H2659-F2659))*100</f>
        <v/>
      </c>
      <c r="K2659" s="271" t="n"/>
      <c r="L2659" s="259" t="n"/>
      <c r="M2659" s="259" t="n"/>
      <c r="N2659" s="295" t="n"/>
      <c r="O2659" s="295" t="n"/>
      <c r="P2659" s="207">
        <f>+(((H2659-F2659)/1000)*1000)/10</f>
        <v/>
      </c>
      <c r="Q2659" s="207" t="n"/>
      <c r="R2659" s="26" t="inlineStr">
        <is>
          <t>FALSO</t>
        </is>
      </c>
      <c r="S2659" s="26" t="inlineStr">
        <is>
          <t>FALSO</t>
        </is>
      </c>
      <c r="T2659" s="211" t="n"/>
      <c r="U2659" s="211" t="n"/>
      <c r="V2659" s="290" t="inlineStr">
        <is>
          <t>Plot válido</t>
        </is>
      </c>
    </row>
    <row r="2660" ht="15.75" customHeight="1" s="412">
      <c r="A2660" s="199" t="n">
        <v>5479</v>
      </c>
      <c r="B2660" s="200" t="n">
        <v>217</v>
      </c>
      <c r="C2660" s="252" t="n">
        <v>410</v>
      </c>
      <c r="D2660" s="252" t="n">
        <v>19</v>
      </c>
      <c r="E2660" s="139" t="n">
        <v>43637</v>
      </c>
      <c r="F2660" s="252" t="n">
        <v>5263</v>
      </c>
      <c r="G2660" s="252" t="n">
        <v>6848</v>
      </c>
      <c r="H2660" s="253" t="n">
        <v>6544</v>
      </c>
      <c r="I2660" s="252" t="n"/>
      <c r="J2660" s="261">
        <f>+(((G2660-F2660)-(H2660-F2660))/(H2660-F2660))*100</f>
        <v/>
      </c>
      <c r="K2660" s="273" t="n"/>
      <c r="L2660" s="263">
        <f>AVERAGE(J2660:J2661)</f>
        <v/>
      </c>
      <c r="M2660" s="263">
        <f>_xlfn.STDEV.S(J2660,J2661)</f>
        <v/>
      </c>
      <c r="N2660" s="295" t="n"/>
      <c r="O2660" s="295" t="n"/>
      <c r="P2660" s="207">
        <f>+(((H2660-F2660)/1000)*1000)/10</f>
        <v/>
      </c>
      <c r="Q2660" s="207">
        <f>AVERAGE(P2660:P2661)</f>
        <v/>
      </c>
      <c r="R2660" s="26" t="inlineStr">
        <is>
          <t>FALSO</t>
        </is>
      </c>
      <c r="S2660" s="26" t="inlineStr">
        <is>
          <t>FALSO</t>
        </is>
      </c>
      <c r="T2660" s="211" t="n"/>
      <c r="U2660" s="211" t="n"/>
      <c r="V2660" s="290" t="inlineStr">
        <is>
          <t>Plot válido</t>
        </is>
      </c>
    </row>
    <row r="2661" hidden="1" ht="15.75" customHeight="1" s="412">
      <c r="A2661" s="199" t="n">
        <v>5480</v>
      </c>
      <c r="B2661" s="200" t="n">
        <v>218</v>
      </c>
      <c r="C2661" s="252" t="n">
        <v>410</v>
      </c>
      <c r="D2661" s="252" t="n">
        <v>19</v>
      </c>
      <c r="E2661" s="139" t="n">
        <v>43637</v>
      </c>
      <c r="F2661" s="252" t="n">
        <v>5280</v>
      </c>
      <c r="G2661" s="252" t="n">
        <v>6987</v>
      </c>
      <c r="H2661" s="253" t="n">
        <v>6665</v>
      </c>
      <c r="I2661" s="252" t="n"/>
      <c r="J2661" s="261">
        <f>+(((G2661-F2661)-(H2661-F2661))/(H2661-F2661))*100</f>
        <v/>
      </c>
      <c r="K2661" s="273" t="n"/>
      <c r="L2661" s="207" t="n"/>
      <c r="M2661" s="207" t="n"/>
      <c r="N2661" s="295" t="n"/>
      <c r="O2661" s="295" t="n"/>
      <c r="P2661" s="207">
        <f>+(((H2661-F2661)/1000)*1000)/10</f>
        <v/>
      </c>
      <c r="Q2661" s="207" t="n"/>
      <c r="R2661" s="26" t="inlineStr">
        <is>
          <t>FALSO</t>
        </is>
      </c>
      <c r="S2661" s="26" t="inlineStr">
        <is>
          <t>FALSO</t>
        </is>
      </c>
      <c r="T2661" s="211" t="n"/>
      <c r="U2661" s="211" t="n"/>
      <c r="V2661" s="290" t="inlineStr">
        <is>
          <t>Se descarta</t>
        </is>
      </c>
    </row>
    <row r="2662" hidden="1" ht="15.75" customHeight="1" s="412">
      <c r="A2662" s="199" t="n">
        <v>5553</v>
      </c>
      <c r="B2662" s="200" t="n">
        <v>45</v>
      </c>
      <c r="C2662" s="252" t="n">
        <v>410</v>
      </c>
      <c r="D2662" s="252" t="n">
        <v>20</v>
      </c>
      <c r="E2662" s="139" t="n">
        <v>43649</v>
      </c>
      <c r="F2662" s="252" t="n">
        <v>5211</v>
      </c>
      <c r="G2662" s="252" t="n">
        <v>7497</v>
      </c>
      <c r="H2662" s="253" t="n">
        <v>7095</v>
      </c>
      <c r="I2662" s="252" t="n">
        <v>8</v>
      </c>
      <c r="J2662" s="47">
        <f>+(((G2662-F2662)-(H2662-F2662))/(H2662-F2662))*100</f>
        <v/>
      </c>
      <c r="K2662" s="270" t="n"/>
      <c r="L2662" s="250">
        <f>AVERAGE(J2662:J2663)</f>
        <v/>
      </c>
      <c r="M2662" s="250">
        <f>_xlfn.STDEV.S(J2662,J2663)</f>
        <v/>
      </c>
      <c r="N2662" s="295" t="n"/>
      <c r="O2662" s="295" t="n"/>
      <c r="P2662" s="207">
        <f>+(((H2662-F2662)/1000)*1000)/10</f>
        <v/>
      </c>
      <c r="Q2662" s="207">
        <f>AVERAGE(P2662:P2663)</f>
        <v/>
      </c>
      <c r="R2662" s="26" t="inlineStr">
        <is>
          <t>FALSO</t>
        </is>
      </c>
      <c r="S2662" s="26" t="inlineStr">
        <is>
          <t>FALSO</t>
        </is>
      </c>
      <c r="T2662" s="211" t="n"/>
      <c r="U2662" s="211" t="n"/>
      <c r="V2662" s="290" t="inlineStr">
        <is>
          <t>Se descarta</t>
        </is>
      </c>
    </row>
    <row r="2663" hidden="1" ht="15.75" customHeight="1" s="412">
      <c r="A2663" s="199" t="n">
        <v>5554</v>
      </c>
      <c r="B2663" s="200" t="n">
        <v>46</v>
      </c>
      <c r="C2663" s="252" t="n">
        <v>410</v>
      </c>
      <c r="D2663" s="252" t="n">
        <v>20</v>
      </c>
      <c r="E2663" s="139" t="n">
        <v>43649</v>
      </c>
      <c r="F2663" s="252" t="n">
        <v>5260</v>
      </c>
      <c r="G2663" s="252" t="n">
        <v>7673</v>
      </c>
      <c r="H2663" s="253" t="n">
        <v>7241</v>
      </c>
      <c r="I2663" s="252" t="n"/>
      <c r="J2663" s="47">
        <f>+(((G2663-F2663)-(H2663-F2663))/(H2663-F2663))*100</f>
        <v/>
      </c>
      <c r="K2663" s="270" t="n"/>
      <c r="L2663" s="251" t="n"/>
      <c r="M2663" s="251" t="n"/>
      <c r="N2663" s="295" t="n"/>
      <c r="O2663" s="295" t="n"/>
      <c r="P2663" s="207">
        <f>+(((H2663-F2663)/1000)*1000)/10</f>
        <v/>
      </c>
      <c r="Q2663" s="207" t="n"/>
      <c r="R2663" s="26" t="inlineStr">
        <is>
          <t>FALSO</t>
        </is>
      </c>
      <c r="S2663" s="26" t="inlineStr">
        <is>
          <t>FALSO</t>
        </is>
      </c>
      <c r="T2663" s="211" t="n"/>
      <c r="U2663" s="211" t="n"/>
      <c r="V2663" s="290" t="inlineStr">
        <is>
          <t>Se descarta</t>
        </is>
      </c>
    </row>
    <row r="2664" hidden="1" ht="15.75" customHeight="1" s="412">
      <c r="A2664" s="199" t="n">
        <v>6277</v>
      </c>
      <c r="B2664" s="200" t="n">
        <v>262</v>
      </c>
      <c r="C2664" s="252" t="n">
        <v>410</v>
      </c>
      <c r="D2664" s="252" t="n">
        <v>22</v>
      </c>
      <c r="E2664" s="139" t="n">
        <v>43685</v>
      </c>
      <c r="F2664" s="252" t="n">
        <v>5194</v>
      </c>
      <c r="G2664" s="252" t="n">
        <v>7357</v>
      </c>
      <c r="H2664" s="253" t="n">
        <v>7002</v>
      </c>
      <c r="I2664" s="252" t="n">
        <v>8</v>
      </c>
      <c r="J2664" s="47">
        <f>+(((G2664-F2664)-(H2664-F2664))/(H2664-F2664))*100</f>
        <v/>
      </c>
      <c r="K2664" s="270" t="n"/>
      <c r="L2664" s="250">
        <f>AVERAGE(J2664:J2665)</f>
        <v/>
      </c>
      <c r="M2664" s="250">
        <f>_xlfn.STDEV.S(J2664,J2665)</f>
        <v/>
      </c>
      <c r="N2664" s="295" t="n"/>
      <c r="O2664" s="295" t="n"/>
      <c r="P2664" s="207">
        <f>+(((H2664-F2664)/1000)*1000)/10</f>
        <v/>
      </c>
      <c r="Q2664" s="207">
        <f>AVERAGE(P2664:P2665)</f>
        <v/>
      </c>
      <c r="R2664" s="26" t="inlineStr">
        <is>
          <t>FALSO</t>
        </is>
      </c>
      <c r="S2664" s="26" t="inlineStr">
        <is>
          <t>FALSO</t>
        </is>
      </c>
      <c r="T2664" s="211" t="n"/>
      <c r="U2664" s="211" t="n"/>
      <c r="V2664" s="290" t="inlineStr">
        <is>
          <t>Se descarta</t>
        </is>
      </c>
    </row>
    <row r="2665" hidden="1" ht="15.75" customHeight="1" s="412">
      <c r="A2665" s="199" t="n">
        <v>6278</v>
      </c>
      <c r="B2665" s="200" t="n">
        <v>262</v>
      </c>
      <c r="C2665" s="252" t="n">
        <v>410</v>
      </c>
      <c r="D2665" s="252" t="n">
        <v>22</v>
      </c>
      <c r="E2665" s="139" t="n">
        <v>43685</v>
      </c>
      <c r="F2665" s="252" t="n">
        <v>5194</v>
      </c>
      <c r="G2665" s="252" t="n">
        <v>7217</v>
      </c>
      <c r="H2665" s="253" t="n">
        <v>6902</v>
      </c>
      <c r="I2665" s="252" t="n"/>
      <c r="J2665" s="47">
        <f>+(((G2665-F2665)-(H2665-F2665))/(H2665-F2665))*100</f>
        <v/>
      </c>
      <c r="K2665" s="270" t="n"/>
      <c r="L2665" s="251" t="n"/>
      <c r="M2665" s="251" t="n"/>
      <c r="N2665" s="295" t="n"/>
      <c r="O2665" s="295" t="n"/>
      <c r="P2665" s="207">
        <f>+(((H2665-F2665)/1000)*1000)/10</f>
        <v/>
      </c>
      <c r="Q2665" s="207" t="n"/>
      <c r="R2665" s="26" t="inlineStr">
        <is>
          <t>FALSO</t>
        </is>
      </c>
      <c r="S2665" s="26" t="inlineStr">
        <is>
          <t>FALSO</t>
        </is>
      </c>
      <c r="T2665" s="211" t="n"/>
      <c r="U2665" s="211" t="n"/>
      <c r="V2665" s="290" t="inlineStr">
        <is>
          <t>Se descarta</t>
        </is>
      </c>
    </row>
    <row r="2666" hidden="1" ht="15.75" customHeight="1" s="412">
      <c r="A2666" s="199" t="n">
        <v>3891</v>
      </c>
      <c r="B2666" s="200" t="n">
        <v>313</v>
      </c>
      <c r="C2666" s="223" t="n">
        <v>411</v>
      </c>
      <c r="D2666" s="223" t="n">
        <v>14</v>
      </c>
      <c r="E2666" s="73" t="n">
        <v>43591</v>
      </c>
      <c r="F2666" s="223" t="n">
        <v>5188</v>
      </c>
      <c r="G2666" s="224" t="n">
        <v>8052</v>
      </c>
      <c r="H2666" s="225" t="n">
        <v>7082</v>
      </c>
      <c r="I2666" s="223" t="n">
        <v>2</v>
      </c>
      <c r="J2666" s="74">
        <f>+(((G2666-F2666)-(H2666-F2666))/(H2666-F2666))*100</f>
        <v/>
      </c>
      <c r="K2666" s="226" t="inlineStr">
        <is>
          <t>6/5</t>
        </is>
      </c>
      <c r="L2666" s="227">
        <f>AVERAGE(J2666:J2667)</f>
        <v/>
      </c>
      <c r="M2666" s="227">
        <f>_xlfn.STDEV.S(J2666,J2667)</f>
        <v/>
      </c>
      <c r="N2666" s="295" t="n">
        <v>3</v>
      </c>
      <c r="O2666" s="295" t="n"/>
      <c r="P2666" s="207">
        <f>+(((H2666-F2666)/1000)*1000)/10</f>
        <v/>
      </c>
      <c r="Q2666" s="207">
        <f>AVERAGE(P2666:P2667)</f>
        <v/>
      </c>
      <c r="R2666" s="26" t="inlineStr">
        <is>
          <t>FALSO</t>
        </is>
      </c>
      <c r="S2666" s="26" t="inlineStr">
        <is>
          <t>FALSO</t>
        </is>
      </c>
      <c r="T2666" s="211" t="n"/>
      <c r="U2666" s="211" t="n"/>
      <c r="V2666" s="290" t="inlineStr">
        <is>
          <t>Se descarta</t>
        </is>
      </c>
    </row>
    <row r="2667" hidden="1" ht="15.75" customHeight="1" s="412">
      <c r="A2667" s="199" t="n">
        <v>3892</v>
      </c>
      <c r="B2667" s="200" t="n">
        <v>314</v>
      </c>
      <c r="C2667" s="223" t="n">
        <v>411</v>
      </c>
      <c r="D2667" s="223" t="n">
        <v>14</v>
      </c>
      <c r="E2667" s="73" t="n">
        <v>43591</v>
      </c>
      <c r="F2667" s="223" t="n">
        <v>5225</v>
      </c>
      <c r="G2667" s="224" t="n">
        <v>8112</v>
      </c>
      <c r="H2667" s="225" t="n">
        <v>7139</v>
      </c>
      <c r="I2667" s="223" t="n"/>
      <c r="J2667" s="74">
        <f>+(((G2667-F2667)-(H2667-F2667))/(H2667-F2667))*100</f>
        <v/>
      </c>
      <c r="K2667" s="226" t="n"/>
      <c r="L2667" s="228" t="n"/>
      <c r="M2667" s="228" t="n"/>
      <c r="N2667" s="295" t="n"/>
      <c r="O2667" s="295" t="n"/>
      <c r="P2667" s="207">
        <f>+(((H2667-F2667)/1000)*1000)/10</f>
        <v/>
      </c>
      <c r="Q2667" s="207" t="n"/>
      <c r="R2667" s="26" t="inlineStr">
        <is>
          <t>FALSO</t>
        </is>
      </c>
      <c r="S2667" s="26" t="inlineStr">
        <is>
          <t>FALSO</t>
        </is>
      </c>
      <c r="T2667" s="211" t="n"/>
      <c r="U2667" s="211" t="n"/>
      <c r="V2667" s="290" t="inlineStr">
        <is>
          <t>Se descarta</t>
        </is>
      </c>
    </row>
    <row r="2668" hidden="1" ht="15.75" customHeight="1" s="412">
      <c r="A2668" s="199" t="n">
        <v>4543</v>
      </c>
      <c r="B2668" s="200" t="n">
        <v>249</v>
      </c>
      <c r="C2668" s="223" t="n">
        <v>411</v>
      </c>
      <c r="D2668" s="223" t="n">
        <v>16</v>
      </c>
      <c r="E2668" s="73" t="n">
        <v>43607</v>
      </c>
      <c r="F2668" s="223" t="n">
        <v>5178</v>
      </c>
      <c r="G2668" s="223" t="n">
        <v>7717</v>
      </c>
      <c r="H2668" s="225" t="n">
        <v>7111</v>
      </c>
      <c r="I2668" s="223" t="n">
        <v>2</v>
      </c>
      <c r="J2668" s="74">
        <f>+(((G2668-F2668)-(H2668-F2668))/(H2668-F2668))*100</f>
        <v/>
      </c>
      <c r="K2668" s="226" t="n"/>
      <c r="L2668" s="227">
        <f>AVERAGE(J2668:J2669)</f>
        <v/>
      </c>
      <c r="M2668" s="227">
        <f>_xlfn.STDEV.S(J2668,J2669)</f>
        <v/>
      </c>
      <c r="N2668" s="295" t="n"/>
      <c r="O2668" s="295" t="n"/>
      <c r="P2668" s="207">
        <f>+(((H2668-F2668)/1000)*1000)/10</f>
        <v/>
      </c>
      <c r="Q2668" s="207">
        <f>AVERAGE(P2668:P2669)</f>
        <v/>
      </c>
      <c r="R2668" s="26" t="inlineStr">
        <is>
          <t>VERDADERO</t>
        </is>
      </c>
      <c r="S2668" s="26" t="inlineStr">
        <is>
          <t>FALSO</t>
        </is>
      </c>
      <c r="T2668" s="211" t="n"/>
      <c r="U2668" s="211" t="n"/>
      <c r="V2668" s="290" t="inlineStr">
        <is>
          <t>Se descarta</t>
        </is>
      </c>
    </row>
    <row r="2669" hidden="1" ht="15.75" customHeight="1" s="412">
      <c r="A2669" s="199" t="n">
        <v>4544</v>
      </c>
      <c r="B2669" s="200" t="n">
        <v>250</v>
      </c>
      <c r="C2669" s="223" t="n">
        <v>411</v>
      </c>
      <c r="D2669" s="223" t="n">
        <v>16</v>
      </c>
      <c r="E2669" s="73" t="n">
        <v>43607</v>
      </c>
      <c r="F2669" s="223" t="n">
        <v>5274</v>
      </c>
      <c r="G2669" s="223" t="n">
        <v>7849</v>
      </c>
      <c r="H2669" s="225" t="n">
        <v>7198</v>
      </c>
      <c r="I2669" s="223" t="n"/>
      <c r="J2669" s="74">
        <f>+(((G2669-F2669)-(H2669-F2669))/(H2669-F2669))*100</f>
        <v/>
      </c>
      <c r="K2669" s="226" t="n"/>
      <c r="L2669" s="228" t="n"/>
      <c r="M2669" s="228" t="n"/>
      <c r="N2669" s="295" t="n"/>
      <c r="O2669" s="295" t="n"/>
      <c r="P2669" s="207">
        <f>+(((H2669-F2669)/1000)*1000)/10</f>
        <v/>
      </c>
      <c r="Q2669" s="207" t="n"/>
      <c r="R2669" s="26" t="inlineStr">
        <is>
          <t>FALSO</t>
        </is>
      </c>
      <c r="S2669" s="26" t="inlineStr">
        <is>
          <t>FALSO</t>
        </is>
      </c>
      <c r="T2669" s="211" t="n"/>
      <c r="U2669" s="211" t="n"/>
      <c r="V2669" s="290" t="inlineStr">
        <is>
          <t>Se descarta</t>
        </is>
      </c>
    </row>
    <row r="2670" hidden="1" ht="15.75" customHeight="1" s="412">
      <c r="A2670" s="199" t="n">
        <v>5189</v>
      </c>
      <c r="B2670" s="200" t="n">
        <v>249</v>
      </c>
      <c r="C2670" s="223" t="n">
        <v>411</v>
      </c>
      <c r="D2670" s="223" t="n">
        <v>18</v>
      </c>
      <c r="E2670" s="73" t="n">
        <v>43626</v>
      </c>
      <c r="F2670" s="223" t="n">
        <v>5178</v>
      </c>
      <c r="G2670" s="223" t="n">
        <v>8012</v>
      </c>
      <c r="H2670" s="225" t="n">
        <v>7326</v>
      </c>
      <c r="I2670" s="223" t="n">
        <v>8</v>
      </c>
      <c r="J2670" s="74">
        <f>+(((G2670-F2670)-(H2670-F2670))/(H2670-F2670))*100</f>
        <v/>
      </c>
      <c r="K2670" s="226" t="n"/>
      <c r="L2670" s="227">
        <f>AVERAGE(J2670:J2671)</f>
        <v/>
      </c>
      <c r="M2670" s="227">
        <f>_xlfn.STDEV.S(J2670,J2671)</f>
        <v/>
      </c>
      <c r="N2670" s="295" t="n"/>
      <c r="O2670" s="295" t="n"/>
      <c r="P2670" s="207">
        <f>+(((H2670-F2670)/1000)*1000)/10</f>
        <v/>
      </c>
      <c r="Q2670" s="207">
        <f>AVERAGE(P2670:P2671)</f>
        <v/>
      </c>
      <c r="R2670" s="26" t="inlineStr">
        <is>
          <t>FALSO</t>
        </is>
      </c>
      <c r="S2670" s="26" t="inlineStr">
        <is>
          <t>FALSO</t>
        </is>
      </c>
      <c r="T2670" s="211" t="n"/>
      <c r="U2670" s="211" t="n"/>
      <c r="V2670" s="290" t="inlineStr">
        <is>
          <t>Se descarta</t>
        </is>
      </c>
    </row>
    <row r="2671" hidden="1" ht="15.75" customHeight="1" s="412">
      <c r="A2671" s="199" t="n">
        <v>5190</v>
      </c>
      <c r="B2671" s="200" t="n">
        <v>250</v>
      </c>
      <c r="C2671" s="223" t="n">
        <v>411</v>
      </c>
      <c r="D2671" s="223" t="n">
        <v>18</v>
      </c>
      <c r="E2671" s="73" t="n">
        <v>43626</v>
      </c>
      <c r="F2671" s="223" t="n">
        <v>5274</v>
      </c>
      <c r="G2671" s="223" t="n">
        <v>7816</v>
      </c>
      <c r="H2671" s="225" t="n">
        <v>7218</v>
      </c>
      <c r="I2671" s="223" t="n"/>
      <c r="J2671" s="74">
        <f>+(((G2671-F2671)-(H2671-F2671))/(H2671-F2671))*100</f>
        <v/>
      </c>
      <c r="K2671" s="226" t="n"/>
      <c r="L2671" s="228" t="n"/>
      <c r="M2671" s="228" t="n"/>
      <c r="N2671" s="295" t="n"/>
      <c r="O2671" s="295" t="n"/>
      <c r="P2671" s="207">
        <f>+(((H2671-F2671)/1000)*1000)/10</f>
        <v/>
      </c>
      <c r="Q2671" s="207" t="n"/>
      <c r="R2671" s="26" t="inlineStr">
        <is>
          <t>FALSO</t>
        </is>
      </c>
      <c r="S2671" s="26" t="inlineStr">
        <is>
          <t>FALSO</t>
        </is>
      </c>
      <c r="T2671" s="211" t="n"/>
      <c r="U2671" s="211" t="n"/>
      <c r="V2671" s="290" t="inlineStr">
        <is>
          <t>Se descarta</t>
        </is>
      </c>
    </row>
    <row r="2672" hidden="1" ht="15.75" customHeight="1" s="412">
      <c r="A2672" s="199" t="n">
        <v>6279</v>
      </c>
      <c r="B2672" s="200" t="n">
        <v>263</v>
      </c>
      <c r="C2672" s="252" t="n">
        <v>411</v>
      </c>
      <c r="D2672" s="252" t="n">
        <v>22</v>
      </c>
      <c r="E2672" s="139" t="n">
        <v>43685</v>
      </c>
      <c r="F2672" s="252" t="n">
        <v>5258</v>
      </c>
      <c r="G2672" s="252" t="n">
        <v>7396</v>
      </c>
      <c r="H2672" s="253" t="n">
        <v>7048</v>
      </c>
      <c r="I2672" s="252" t="n">
        <v>8</v>
      </c>
      <c r="J2672" s="47">
        <f>+(((G2672-F2672)-(H2672-F2672))/(H2672-F2672))*100</f>
        <v/>
      </c>
      <c r="K2672" s="270" t="n"/>
      <c r="L2672" s="250">
        <f>AVERAGE(J2672:J2673)</f>
        <v/>
      </c>
      <c r="M2672" s="250">
        <f>_xlfn.STDEV.S(J2672,J2673)</f>
        <v/>
      </c>
      <c r="N2672" s="295" t="n"/>
      <c r="O2672" s="295" t="n"/>
      <c r="P2672" s="207">
        <f>+(((H2672-F2672)/1000)*1000)/10</f>
        <v/>
      </c>
      <c r="Q2672" s="207">
        <f>AVERAGE(P2672:P2673)</f>
        <v/>
      </c>
      <c r="R2672" s="26" t="inlineStr">
        <is>
          <t>FALSO</t>
        </is>
      </c>
      <c r="S2672" s="26" t="inlineStr">
        <is>
          <t>FALSO</t>
        </is>
      </c>
      <c r="T2672" s="211" t="n"/>
      <c r="U2672" s="211" t="n"/>
      <c r="V2672" s="290" t="inlineStr">
        <is>
          <t>Se descarta</t>
        </is>
      </c>
    </row>
    <row r="2673" ht="15.75" customHeight="1" s="412">
      <c r="A2673" s="199" t="n">
        <v>6280</v>
      </c>
      <c r="B2673" s="200" t="n">
        <v>263</v>
      </c>
      <c r="C2673" s="252" t="n">
        <v>411</v>
      </c>
      <c r="D2673" s="252" t="n">
        <v>22</v>
      </c>
      <c r="E2673" s="139" t="n">
        <v>43685</v>
      </c>
      <c r="F2673" s="252" t="n">
        <v>5258</v>
      </c>
      <c r="G2673" s="252" t="n">
        <v>7199</v>
      </c>
      <c r="H2673" s="253" t="n">
        <v>6899</v>
      </c>
      <c r="I2673" s="252" t="n"/>
      <c r="J2673" s="47">
        <f>+(((G2673-F2673)-(H2673-F2673))/(H2673-F2673))*100</f>
        <v/>
      </c>
      <c r="K2673" s="270" t="n"/>
      <c r="L2673" s="251" t="n"/>
      <c r="M2673" s="251" t="n"/>
      <c r="N2673" s="295" t="n"/>
      <c r="O2673" s="295" t="n"/>
      <c r="P2673" s="207">
        <f>+(((H2673-F2673)/1000)*1000)/10</f>
        <v/>
      </c>
      <c r="Q2673" s="207" t="n"/>
      <c r="R2673" s="26" t="inlineStr">
        <is>
          <t>FALSO</t>
        </is>
      </c>
      <c r="S2673" s="26" t="inlineStr">
        <is>
          <t>FALSO</t>
        </is>
      </c>
      <c r="T2673" s="211" t="n"/>
      <c r="U2673" s="211" t="n"/>
      <c r="V2673" s="290" t="inlineStr">
        <is>
          <t>Plot válido</t>
        </is>
      </c>
    </row>
    <row r="2674" ht="15.75" customHeight="1" s="412">
      <c r="A2674" s="199" t="n">
        <v>3015</v>
      </c>
      <c r="B2674" s="200" t="n">
        <v>99</v>
      </c>
      <c r="C2674" s="246" t="n">
        <v>412</v>
      </c>
      <c r="D2674" s="246" t="n">
        <v>11</v>
      </c>
      <c r="E2674" s="46" t="n">
        <v>43571</v>
      </c>
      <c r="F2674" s="247" t="n">
        <v>5182</v>
      </c>
      <c r="G2674" s="246" t="n">
        <v>8610</v>
      </c>
      <c r="H2674" s="248" t="n">
        <v>7211</v>
      </c>
      <c r="I2674" s="246" t="n">
        <v>2</v>
      </c>
      <c r="J2674" s="47">
        <f>+(((G2674-F2674)-(H2674-F2674))/(H2674-F2674))*100</f>
        <v/>
      </c>
      <c r="K2674" s="270" t="n">
        <v>0.25</v>
      </c>
      <c r="L2674" s="250">
        <f>AVERAGE(J2674:J2675)</f>
        <v/>
      </c>
      <c r="M2674" s="250">
        <f>_xlfn.STDEV.S(J2674,J2675)</f>
        <v/>
      </c>
      <c r="N2674" s="295" t="n">
        <v>2</v>
      </c>
      <c r="O2674" s="295" t="n"/>
      <c r="P2674" s="207">
        <f>+(((H2674-F2674)/1000)*1000)/10</f>
        <v/>
      </c>
      <c r="Q2674" s="207">
        <f>AVERAGE(P2674:P2675)</f>
        <v/>
      </c>
      <c r="R2674" s="26" t="inlineStr">
        <is>
          <t>FALSO</t>
        </is>
      </c>
      <c r="S2674" s="26" t="inlineStr">
        <is>
          <t>FALSO</t>
        </is>
      </c>
      <c r="T2674" s="211" t="n"/>
      <c r="U2674" s="211" t="n"/>
      <c r="V2674" s="290" t="inlineStr">
        <is>
          <t>Plot válido</t>
        </is>
      </c>
    </row>
    <row r="2675" ht="15.75" customHeight="1" s="412">
      <c r="A2675" s="199" t="n">
        <v>3016</v>
      </c>
      <c r="B2675" s="200" t="n">
        <v>100</v>
      </c>
      <c r="C2675" s="246" t="n">
        <v>412</v>
      </c>
      <c r="D2675" s="246" t="n">
        <v>11</v>
      </c>
      <c r="E2675" s="46" t="n">
        <v>43571</v>
      </c>
      <c r="F2675" s="247" t="n">
        <v>5209</v>
      </c>
      <c r="G2675" s="246" t="n">
        <v>8462</v>
      </c>
      <c r="H2675" s="248" t="n">
        <v>7151</v>
      </c>
      <c r="I2675" s="246" t="n"/>
      <c r="J2675" s="47">
        <f>+(((G2675-F2675)-(H2675-F2675))/(H2675-F2675))*100</f>
        <v/>
      </c>
      <c r="K2675" s="270" t="n"/>
      <c r="L2675" s="251" t="n"/>
      <c r="M2675" s="251" t="n"/>
      <c r="N2675" s="295" t="n"/>
      <c r="O2675" s="295" t="n"/>
      <c r="P2675" s="207">
        <f>+(((H2675-F2675)/1000)*1000)/10</f>
        <v/>
      </c>
      <c r="Q2675" s="207" t="n"/>
      <c r="R2675" s="26" t="inlineStr">
        <is>
          <t>FALSO</t>
        </is>
      </c>
      <c r="S2675" s="26" t="inlineStr">
        <is>
          <t>FALSO</t>
        </is>
      </c>
      <c r="T2675" s="211" t="n"/>
      <c r="U2675" s="211" t="n"/>
      <c r="V2675" s="290" t="inlineStr">
        <is>
          <t>Plot válido</t>
        </is>
      </c>
    </row>
    <row r="2676" ht="15.75" customHeight="1" s="412">
      <c r="A2676" s="199" t="n">
        <v>3893</v>
      </c>
      <c r="B2676" s="200" t="n">
        <v>315</v>
      </c>
      <c r="C2676" s="246" t="n">
        <v>412</v>
      </c>
      <c r="D2676" s="246" t="n">
        <v>14</v>
      </c>
      <c r="E2676" s="46" t="n">
        <v>43591</v>
      </c>
      <c r="F2676" s="246" t="n">
        <v>5198</v>
      </c>
      <c r="G2676" s="247" t="n">
        <v>8790</v>
      </c>
      <c r="H2676" s="248" t="n">
        <v>7677</v>
      </c>
      <c r="I2676" s="246" t="n"/>
      <c r="J2676" s="47">
        <f>+(((G2676-F2676)-(H2676-F2676))/(H2676-F2676))*100</f>
        <v/>
      </c>
      <c r="K2676" s="270" t="inlineStr">
        <is>
          <t>5/5</t>
        </is>
      </c>
      <c r="L2676" s="250">
        <f>AVERAGE(J2676:J2677)</f>
        <v/>
      </c>
      <c r="M2676" s="250">
        <f>_xlfn.STDEV.S(J2676,J2677)</f>
        <v/>
      </c>
      <c r="N2676" s="295" t="n"/>
      <c r="O2676" s="295" t="n"/>
      <c r="P2676" s="207">
        <f>+(((H2676-F2676)/1000)*1000)/10</f>
        <v/>
      </c>
      <c r="Q2676" s="207">
        <f>AVERAGE(P2676:P2677)</f>
        <v/>
      </c>
      <c r="R2676" s="26" t="inlineStr">
        <is>
          <t>FALSO</t>
        </is>
      </c>
      <c r="S2676" s="26" t="inlineStr">
        <is>
          <t>FALSO</t>
        </is>
      </c>
      <c r="T2676" s="211" t="n"/>
      <c r="U2676" s="211" t="n"/>
      <c r="V2676" s="290" t="inlineStr">
        <is>
          <t>Plot válido</t>
        </is>
      </c>
    </row>
    <row r="2677" ht="15.75" customHeight="1" s="412">
      <c r="A2677" s="199" t="n">
        <v>3894</v>
      </c>
      <c r="B2677" s="200" t="n">
        <v>316</v>
      </c>
      <c r="C2677" s="246" t="n">
        <v>412</v>
      </c>
      <c r="D2677" s="246" t="n">
        <v>14</v>
      </c>
      <c r="E2677" s="46" t="n">
        <v>43591</v>
      </c>
      <c r="F2677" s="246" t="n">
        <v>5239</v>
      </c>
      <c r="G2677" s="247" t="n">
        <v>8884</v>
      </c>
      <c r="H2677" s="248" t="n">
        <v>7789</v>
      </c>
      <c r="I2677" s="246" t="n"/>
      <c r="J2677" s="47">
        <f>+(((G2677-F2677)-(H2677-F2677))/(H2677-F2677))*100</f>
        <v/>
      </c>
      <c r="K2677" s="270" t="n"/>
      <c r="L2677" s="251" t="n"/>
      <c r="M2677" s="251" t="n"/>
      <c r="N2677" s="295" t="n"/>
      <c r="O2677" s="295" t="n"/>
      <c r="P2677" s="207">
        <f>+(((H2677-F2677)/1000)*1000)/10</f>
        <v/>
      </c>
      <c r="Q2677" s="207" t="n"/>
      <c r="R2677" s="26" t="inlineStr">
        <is>
          <t>FALSO</t>
        </is>
      </c>
      <c r="S2677" s="26" t="inlineStr">
        <is>
          <t>FALSO</t>
        </is>
      </c>
      <c r="T2677" s="211" t="n"/>
      <c r="U2677" s="211" t="n"/>
      <c r="V2677" s="290" t="inlineStr">
        <is>
          <t>Plot válido</t>
        </is>
      </c>
    </row>
    <row r="2678" ht="15.75" customHeight="1" s="412">
      <c r="A2678" s="199" t="n">
        <v>4545</v>
      </c>
      <c r="B2678" s="200" t="n">
        <v>251</v>
      </c>
      <c r="C2678" s="246" t="n">
        <v>412</v>
      </c>
      <c r="D2678" s="246" t="n">
        <v>16</v>
      </c>
      <c r="E2678" s="46" t="n">
        <v>43607</v>
      </c>
      <c r="F2678" s="246" t="n">
        <v>5258</v>
      </c>
      <c r="G2678" s="246" t="n">
        <v>7973</v>
      </c>
      <c r="H2678" s="248" t="n">
        <v>7316</v>
      </c>
      <c r="I2678" s="246" t="n">
        <v>2</v>
      </c>
      <c r="J2678" s="47">
        <f>+(((G2678-F2678)-(H2678-F2678))/(H2678-F2678))*100</f>
        <v/>
      </c>
      <c r="K2678" s="270" t="n"/>
      <c r="L2678" s="250">
        <f>AVERAGE(J2678:J2679)</f>
        <v/>
      </c>
      <c r="M2678" s="250">
        <f>_xlfn.STDEV.S(J2678,J2679)</f>
        <v/>
      </c>
      <c r="N2678" s="295" t="n"/>
      <c r="O2678" s="295" t="n"/>
      <c r="P2678" s="207">
        <f>+(((H2678-F2678)/1000)*1000)/10</f>
        <v/>
      </c>
      <c r="Q2678" s="207">
        <f>AVERAGE(P2678:P2679)</f>
        <v/>
      </c>
      <c r="R2678" s="26" t="inlineStr">
        <is>
          <t>VERDADERO</t>
        </is>
      </c>
      <c r="S2678" s="26" t="inlineStr">
        <is>
          <t>FALSO</t>
        </is>
      </c>
      <c r="T2678" s="211" t="n"/>
      <c r="U2678" s="211" t="n"/>
      <c r="V2678" s="290" t="inlineStr">
        <is>
          <t>Plot válido</t>
        </is>
      </c>
    </row>
    <row r="2679" ht="15.75" customHeight="1" s="412">
      <c r="A2679" s="199" t="n">
        <v>4546</v>
      </c>
      <c r="B2679" s="200" t="n">
        <v>252</v>
      </c>
      <c r="C2679" s="246" t="n">
        <v>412</v>
      </c>
      <c r="D2679" s="246" t="n">
        <v>16</v>
      </c>
      <c r="E2679" s="46" t="n">
        <v>43607</v>
      </c>
      <c r="F2679" s="246" t="n">
        <v>5296</v>
      </c>
      <c r="G2679" s="246" t="n">
        <v>8193</v>
      </c>
      <c r="H2679" s="248" t="n">
        <v>7467</v>
      </c>
      <c r="I2679" s="246" t="n"/>
      <c r="J2679" s="47">
        <f>+(((G2679-F2679)-(H2679-F2679))/(H2679-F2679))*100</f>
        <v/>
      </c>
      <c r="K2679" s="270" t="n"/>
      <c r="L2679" s="251" t="n"/>
      <c r="M2679" s="251" t="n"/>
      <c r="N2679" s="295" t="n"/>
      <c r="O2679" s="295" t="n"/>
      <c r="P2679" s="207">
        <f>+(((H2679-F2679)/1000)*1000)/10</f>
        <v/>
      </c>
      <c r="Q2679" s="207" t="n"/>
      <c r="R2679" s="26" t="inlineStr">
        <is>
          <t>FALSO</t>
        </is>
      </c>
      <c r="S2679" s="26" t="inlineStr">
        <is>
          <t>FALSO</t>
        </is>
      </c>
      <c r="T2679" s="211" t="n"/>
      <c r="U2679" s="211" t="n"/>
      <c r="V2679" s="290" t="inlineStr">
        <is>
          <t>Plot válido</t>
        </is>
      </c>
    </row>
    <row r="2680" ht="15.75" customHeight="1" s="412">
      <c r="A2680" s="199" t="n">
        <v>5191</v>
      </c>
      <c r="B2680" s="200" t="n">
        <v>251</v>
      </c>
      <c r="C2680" s="246" t="n">
        <v>412</v>
      </c>
      <c r="D2680" s="246" t="n">
        <v>18</v>
      </c>
      <c r="E2680" s="46" t="n">
        <v>43626</v>
      </c>
      <c r="F2680" s="246" t="n">
        <v>5258</v>
      </c>
      <c r="G2680" s="246" t="n">
        <v>8079</v>
      </c>
      <c r="H2680" s="248" t="n">
        <v>7476</v>
      </c>
      <c r="I2680" s="246" t="n">
        <v>7</v>
      </c>
      <c r="J2680" s="47">
        <f>+(((G2680-F2680)-(H2680-F2680))/(H2680-F2680))*100</f>
        <v/>
      </c>
      <c r="K2680" s="270" t="n"/>
      <c r="L2680" s="250">
        <f>AVERAGE(J2680:J2681)</f>
        <v/>
      </c>
      <c r="M2680" s="250">
        <f>_xlfn.STDEV.S(J2680,J2681)</f>
        <v/>
      </c>
      <c r="N2680" s="295" t="n"/>
      <c r="O2680" s="295" t="n"/>
      <c r="P2680" s="207">
        <f>+(((H2680-F2680)/1000)*1000)/10</f>
        <v/>
      </c>
      <c r="Q2680" s="207">
        <f>AVERAGE(P2680:P2681)</f>
        <v/>
      </c>
      <c r="R2680" s="26" t="inlineStr">
        <is>
          <t>FALSO</t>
        </is>
      </c>
      <c r="S2680" s="26" t="inlineStr">
        <is>
          <t>FALSO</t>
        </is>
      </c>
      <c r="T2680" s="211" t="n"/>
      <c r="U2680" s="211" t="n"/>
      <c r="V2680" s="290" t="inlineStr">
        <is>
          <t>Plot válido</t>
        </is>
      </c>
    </row>
    <row r="2681" ht="15.75" customHeight="1" s="412">
      <c r="A2681" s="199" t="n">
        <v>5192</v>
      </c>
      <c r="B2681" s="200" t="n">
        <v>252</v>
      </c>
      <c r="C2681" s="246" t="n">
        <v>412</v>
      </c>
      <c r="D2681" s="246" t="n">
        <v>18</v>
      </c>
      <c r="E2681" s="46" t="n">
        <v>43626</v>
      </c>
      <c r="F2681" s="246" t="n">
        <v>5296</v>
      </c>
      <c r="G2681" s="246" t="n">
        <v>8334</v>
      </c>
      <c r="H2681" s="248" t="n">
        <v>7685</v>
      </c>
      <c r="I2681" s="246" t="n"/>
      <c r="J2681" s="47">
        <f>+(((G2681-F2681)-(H2681-F2681))/(H2681-F2681))*100</f>
        <v/>
      </c>
      <c r="K2681" s="270" t="n"/>
      <c r="L2681" s="251" t="n"/>
      <c r="M2681" s="251" t="n"/>
      <c r="N2681" s="295" t="n"/>
      <c r="O2681" s="295" t="n"/>
      <c r="P2681" s="207">
        <f>+(((H2681-F2681)/1000)*1000)/10</f>
        <v/>
      </c>
      <c r="Q2681" s="207" t="n"/>
      <c r="R2681" s="26" t="inlineStr">
        <is>
          <t>FALSO</t>
        </is>
      </c>
      <c r="S2681" s="26" t="inlineStr">
        <is>
          <t>FALSO</t>
        </is>
      </c>
      <c r="T2681" s="211" t="n"/>
      <c r="U2681" s="211" t="n"/>
      <c r="V2681" s="290" t="inlineStr">
        <is>
          <t>Plot válido</t>
        </is>
      </c>
    </row>
    <row r="2682" ht="15.75" customHeight="1" s="412">
      <c r="A2682" s="199" t="n">
        <v>5705</v>
      </c>
      <c r="B2682" s="200" t="n">
        <v>149</v>
      </c>
      <c r="C2682" s="252" t="n">
        <v>412</v>
      </c>
      <c r="D2682" s="252" t="n">
        <v>21</v>
      </c>
      <c r="E2682" s="139" t="n">
        <v>43657</v>
      </c>
      <c r="F2682" s="252" t="n">
        <v>5222</v>
      </c>
      <c r="G2682" s="252" t="n">
        <v>8000</v>
      </c>
      <c r="H2682" s="253" t="n">
        <v>7499</v>
      </c>
      <c r="I2682" s="252" t="n">
        <v>7</v>
      </c>
      <c r="J2682" s="47">
        <f>+(((G2682-F2682)-(H2682-F2682))/(H2682-F2682))*100</f>
        <v/>
      </c>
      <c r="K2682" s="270" t="n"/>
      <c r="L2682" s="250">
        <f>AVERAGE(J2682:J2683)</f>
        <v/>
      </c>
      <c r="M2682" s="250">
        <f>_xlfn.STDEV.S(J2682,J2683)</f>
        <v/>
      </c>
      <c r="N2682" s="295" t="n"/>
      <c r="O2682" s="295" t="n"/>
      <c r="P2682" s="207">
        <f>+(((H2682-F2682)/1000)*1000)/10</f>
        <v/>
      </c>
      <c r="Q2682" s="207">
        <f>AVERAGE(P2682:P2683)</f>
        <v/>
      </c>
      <c r="R2682" s="26" t="inlineStr">
        <is>
          <t>FALSO</t>
        </is>
      </c>
      <c r="S2682" s="26" t="inlineStr">
        <is>
          <t>FALSO</t>
        </is>
      </c>
      <c r="T2682" s="211" t="n"/>
      <c r="U2682" s="211" t="n"/>
      <c r="V2682" s="290" t="inlineStr">
        <is>
          <t>Plot válido</t>
        </is>
      </c>
    </row>
    <row r="2683" ht="15.75" customHeight="1" s="412">
      <c r="A2683" s="199" t="n">
        <v>5706</v>
      </c>
      <c r="B2683" s="200" t="n">
        <v>150</v>
      </c>
      <c r="C2683" s="252" t="n">
        <v>412</v>
      </c>
      <c r="D2683" s="252" t="n">
        <v>21</v>
      </c>
      <c r="E2683" s="139" t="n">
        <v>43657</v>
      </c>
      <c r="F2683" s="252" t="n">
        <v>5188</v>
      </c>
      <c r="G2683" s="252" t="n">
        <v>8220</v>
      </c>
      <c r="H2683" s="253" t="n">
        <v>7667</v>
      </c>
      <c r="I2683" s="252" t="n"/>
      <c r="J2683" s="47">
        <f>+(((G2683-F2683)-(H2683-F2683))/(H2683-F2683))*100</f>
        <v/>
      </c>
      <c r="K2683" s="270" t="n"/>
      <c r="L2683" s="251" t="n"/>
      <c r="M2683" s="251" t="n"/>
      <c r="N2683" s="295" t="n"/>
      <c r="O2683" s="295" t="n"/>
      <c r="P2683" s="207">
        <f>+(((H2683-F2683)/1000)*1000)/10</f>
        <v/>
      </c>
      <c r="Q2683" s="207" t="n"/>
      <c r="R2683" s="26" t="inlineStr">
        <is>
          <t>FALSO</t>
        </is>
      </c>
      <c r="S2683" s="26" t="inlineStr">
        <is>
          <t>FALSO</t>
        </is>
      </c>
      <c r="T2683" s="211" t="n"/>
      <c r="U2683" s="211" t="n"/>
      <c r="V2683" s="290" t="inlineStr">
        <is>
          <t>Plot válido</t>
        </is>
      </c>
    </row>
    <row r="2684" ht="15.75" customHeight="1" s="412">
      <c r="A2684" s="199" t="n">
        <v>6281</v>
      </c>
      <c r="B2684" s="200" t="n">
        <v>264</v>
      </c>
      <c r="C2684" s="252" t="n">
        <v>412</v>
      </c>
      <c r="D2684" s="252" t="n">
        <v>22</v>
      </c>
      <c r="E2684" s="139" t="n">
        <v>43685</v>
      </c>
      <c r="F2684" s="252" t="n">
        <v>5312</v>
      </c>
      <c r="G2684" s="252" t="n">
        <v>7487</v>
      </c>
      <c r="H2684" s="253" t="n">
        <v>7138</v>
      </c>
      <c r="I2684" s="252" t="n">
        <v>7</v>
      </c>
      <c r="J2684" s="47">
        <f>+(((G2684-F2684)-(H2684-F2684))/(H2684-F2684))*100</f>
        <v/>
      </c>
      <c r="K2684" s="270" t="n"/>
      <c r="L2684" s="250">
        <f>AVERAGE(J2684:J2685)</f>
        <v/>
      </c>
      <c r="M2684" s="250">
        <f>_xlfn.STDEV.S(J2684,J2685)</f>
        <v/>
      </c>
      <c r="N2684" s="295" t="n"/>
      <c r="O2684" s="295" t="n"/>
      <c r="P2684" s="207">
        <f>+(((H2684-F2684)/1000)*1000)/10</f>
        <v/>
      </c>
      <c r="Q2684" s="207">
        <f>AVERAGE(P2684:P2685)</f>
        <v/>
      </c>
      <c r="R2684" s="26" t="inlineStr">
        <is>
          <t>FALSO</t>
        </is>
      </c>
      <c r="S2684" s="26" t="inlineStr">
        <is>
          <t>FALSO</t>
        </is>
      </c>
      <c r="T2684" s="211" t="n"/>
      <c r="U2684" s="211" t="n"/>
      <c r="V2684" s="290" t="inlineStr">
        <is>
          <t>Plot válido</t>
        </is>
      </c>
    </row>
    <row r="2685" ht="15.75" customHeight="1" s="412">
      <c r="A2685" s="199" t="n">
        <v>6282</v>
      </c>
      <c r="B2685" s="200" t="n">
        <v>264</v>
      </c>
      <c r="C2685" s="252" t="n">
        <v>412</v>
      </c>
      <c r="D2685" s="252" t="n">
        <v>22</v>
      </c>
      <c r="E2685" s="139" t="n">
        <v>43685</v>
      </c>
      <c r="F2685" s="252" t="n">
        <v>5312</v>
      </c>
      <c r="G2685" s="252" t="n">
        <v>7580</v>
      </c>
      <c r="H2685" s="253" t="n">
        <v>7257</v>
      </c>
      <c r="I2685" s="252" t="n"/>
      <c r="J2685" s="47">
        <f>+(((G2685-F2685)-(H2685-F2685))/(H2685-F2685))*100</f>
        <v/>
      </c>
      <c r="K2685" s="270" t="n"/>
      <c r="L2685" s="251" t="n"/>
      <c r="M2685" s="251" t="n"/>
      <c r="N2685" s="295" t="n"/>
      <c r="O2685" s="295" t="n"/>
      <c r="P2685" s="207">
        <f>+(((H2685-F2685)/1000)*1000)/10</f>
        <v/>
      </c>
      <c r="Q2685" s="207" t="n"/>
      <c r="R2685" s="26" t="inlineStr">
        <is>
          <t>FALSO</t>
        </is>
      </c>
      <c r="S2685" s="26" t="inlineStr">
        <is>
          <t>FALSO</t>
        </is>
      </c>
      <c r="T2685" s="211" t="n"/>
      <c r="U2685" s="211" t="n"/>
      <c r="V2685" s="290" t="inlineStr">
        <is>
          <t>Plot válido</t>
        </is>
      </c>
    </row>
    <row r="2686" ht="15.75" customHeight="1" s="412">
      <c r="A2686" s="199" t="n">
        <v>3017</v>
      </c>
      <c r="B2686" s="200" t="n">
        <v>101</v>
      </c>
      <c r="C2686" s="246" t="n">
        <v>413</v>
      </c>
      <c r="D2686" s="246" t="n">
        <v>11</v>
      </c>
      <c r="E2686" s="46" t="n">
        <v>43571</v>
      </c>
      <c r="F2686" s="247" t="n">
        <v>5208</v>
      </c>
      <c r="G2686" s="246" t="n">
        <v>8326</v>
      </c>
      <c r="H2686" s="248" t="n">
        <v>7090</v>
      </c>
      <c r="I2686" s="246" t="n">
        <v>2</v>
      </c>
      <c r="J2686" s="47">
        <f>+(((G2686-F2686)-(H2686-F2686))/(H2686-F2686))*100</f>
        <v/>
      </c>
      <c r="K2686" s="270" t="n">
        <v>0.25</v>
      </c>
      <c r="L2686" s="250">
        <f>AVERAGE(J2686:J2687)</f>
        <v/>
      </c>
      <c r="M2686" s="250">
        <f>_xlfn.STDEV.S(J2686,J2687)</f>
        <v/>
      </c>
      <c r="N2686" s="295" t="n">
        <v>2</v>
      </c>
      <c r="O2686" s="295" t="n"/>
      <c r="P2686" s="207">
        <f>+(((H2686-F2686)/1000)*1000)/10</f>
        <v/>
      </c>
      <c r="Q2686" s="207">
        <f>AVERAGE(P2686:P2687)</f>
        <v/>
      </c>
      <c r="R2686" s="26" t="inlineStr">
        <is>
          <t>FALSO</t>
        </is>
      </c>
      <c r="S2686" s="26" t="inlineStr">
        <is>
          <t>FALSO</t>
        </is>
      </c>
      <c r="T2686" s="211" t="n"/>
      <c r="U2686" s="211" t="n"/>
      <c r="V2686" s="290" t="inlineStr">
        <is>
          <t>Plot válido</t>
        </is>
      </c>
    </row>
    <row r="2687" ht="15.75" customHeight="1" s="412">
      <c r="A2687" s="199" t="n">
        <v>3018</v>
      </c>
      <c r="B2687" s="200" t="n">
        <v>102</v>
      </c>
      <c r="C2687" s="246" t="n">
        <v>413</v>
      </c>
      <c r="D2687" s="246" t="n">
        <v>11</v>
      </c>
      <c r="E2687" s="46" t="n">
        <v>43571</v>
      </c>
      <c r="F2687" s="247" t="n">
        <v>5224</v>
      </c>
      <c r="G2687" s="246" t="n">
        <v>8278</v>
      </c>
      <c r="H2687" s="248" t="n">
        <v>7062</v>
      </c>
      <c r="I2687" s="246" t="n"/>
      <c r="J2687" s="47">
        <f>+(((G2687-F2687)-(H2687-F2687))/(H2687-F2687))*100</f>
        <v/>
      </c>
      <c r="K2687" s="270" t="n"/>
      <c r="L2687" s="251" t="n"/>
      <c r="M2687" s="251" t="n"/>
      <c r="N2687" s="295" t="n"/>
      <c r="O2687" s="295" t="n"/>
      <c r="P2687" s="207">
        <f>+(((H2687-F2687)/1000)*1000)/10</f>
        <v/>
      </c>
      <c r="Q2687" s="207" t="n"/>
      <c r="R2687" s="26" t="inlineStr">
        <is>
          <t>FALSO</t>
        </is>
      </c>
      <c r="S2687" s="26" t="inlineStr">
        <is>
          <t>FALSO</t>
        </is>
      </c>
      <c r="T2687" s="211" t="n"/>
      <c r="U2687" s="211" t="n"/>
      <c r="V2687" s="290" t="inlineStr">
        <is>
          <t>Plot válido</t>
        </is>
      </c>
    </row>
    <row r="2688" ht="15.75" customHeight="1" s="412">
      <c r="A2688" s="199" t="n">
        <v>3895</v>
      </c>
      <c r="B2688" s="200" t="n">
        <v>317</v>
      </c>
      <c r="C2688" s="246" t="n">
        <v>413</v>
      </c>
      <c r="D2688" s="246" t="n">
        <v>14</v>
      </c>
      <c r="E2688" s="46" t="n">
        <v>43591</v>
      </c>
      <c r="F2688" s="246" t="n">
        <v>5209</v>
      </c>
      <c r="G2688" s="247" t="n">
        <v>7228</v>
      </c>
      <c r="H2688" s="248" t="n">
        <v>6824</v>
      </c>
      <c r="I2688" s="246" t="n"/>
      <c r="J2688" s="47">
        <f>+(((G2688-F2688)-(H2688-F2688))/(H2688-F2688))*100</f>
        <v/>
      </c>
      <c r="K2688" s="270" t="inlineStr">
        <is>
          <t>MF</t>
        </is>
      </c>
      <c r="L2688" s="250">
        <f>AVERAGE(J2688:J2689)</f>
        <v/>
      </c>
      <c r="M2688" s="250">
        <f>_xlfn.STDEV.S(J2688,J2689)</f>
        <v/>
      </c>
      <c r="N2688" s="295" t="n"/>
      <c r="O2688" s="295" t="n"/>
      <c r="P2688" s="207">
        <f>+(((H2688-F2688)/1000)*1000)/10</f>
        <v/>
      </c>
      <c r="Q2688" s="207">
        <f>AVERAGE(P2688:P2689)</f>
        <v/>
      </c>
      <c r="R2688" s="26" t="inlineStr">
        <is>
          <t>FALSO</t>
        </is>
      </c>
      <c r="S2688" s="26" t="inlineStr">
        <is>
          <t>FALSO</t>
        </is>
      </c>
      <c r="T2688" s="211" t="n"/>
      <c r="U2688" s="211" t="n"/>
      <c r="V2688" s="290" t="inlineStr">
        <is>
          <t>Plot válido</t>
        </is>
      </c>
    </row>
    <row r="2689" ht="15.75" customHeight="1" s="412">
      <c r="A2689" s="199" t="n">
        <v>3896</v>
      </c>
      <c r="B2689" s="200" t="n">
        <v>318</v>
      </c>
      <c r="C2689" s="246" t="n">
        <v>413</v>
      </c>
      <c r="D2689" s="246" t="n">
        <v>14</v>
      </c>
      <c r="E2689" s="46" t="n">
        <v>43591</v>
      </c>
      <c r="F2689" s="246" t="n">
        <v>5240</v>
      </c>
      <c r="G2689" s="247" t="n">
        <v>7299</v>
      </c>
      <c r="H2689" s="248" t="n">
        <v>6889</v>
      </c>
      <c r="I2689" s="246" t="n"/>
      <c r="J2689" s="47">
        <f>+(((G2689-F2689)-(H2689-F2689))/(H2689-F2689))*100</f>
        <v/>
      </c>
      <c r="K2689" s="270" t="n"/>
      <c r="L2689" s="251" t="n"/>
      <c r="M2689" s="251" t="n"/>
      <c r="N2689" s="295" t="n"/>
      <c r="O2689" s="295" t="n"/>
      <c r="P2689" s="207">
        <f>+(((H2689-F2689)/1000)*1000)/10</f>
        <v/>
      </c>
      <c r="Q2689" s="207" t="n"/>
      <c r="R2689" s="26" t="inlineStr">
        <is>
          <t>FALSO</t>
        </is>
      </c>
      <c r="S2689" s="26" t="inlineStr">
        <is>
          <t>FALSO</t>
        </is>
      </c>
      <c r="T2689" s="211" t="n"/>
      <c r="U2689" s="211" t="n"/>
      <c r="V2689" s="290" t="inlineStr">
        <is>
          <t>Plot válido</t>
        </is>
      </c>
    </row>
    <row r="2690" ht="15.75" customHeight="1" s="412">
      <c r="A2690" s="199" t="n">
        <v>4547</v>
      </c>
      <c r="B2690" s="200" t="n">
        <v>253</v>
      </c>
      <c r="C2690" s="246" t="n">
        <v>413</v>
      </c>
      <c r="D2690" s="246" t="n">
        <v>16</v>
      </c>
      <c r="E2690" s="46" t="n">
        <v>43607</v>
      </c>
      <c r="F2690" s="246" t="n">
        <v>5257</v>
      </c>
      <c r="G2690" s="246" t="n">
        <v>7694</v>
      </c>
      <c r="H2690" s="248" t="n">
        <v>7250</v>
      </c>
      <c r="I2690" s="246" t="n">
        <v>2</v>
      </c>
      <c r="J2690" s="47">
        <f>+(((G2690-F2690)-(H2690-F2690))/(H2690-F2690))*100</f>
        <v/>
      </c>
      <c r="K2690" s="270" t="n"/>
      <c r="L2690" s="250">
        <f>AVERAGE(J2690:J2691)</f>
        <v/>
      </c>
      <c r="M2690" s="250">
        <f>_xlfn.STDEV.S(J2690,J2691)</f>
        <v/>
      </c>
      <c r="N2690" s="295" t="n"/>
      <c r="O2690" s="295" t="n"/>
      <c r="P2690" s="207">
        <f>+(((H2690-F2690)/1000)*1000)/10</f>
        <v/>
      </c>
      <c r="Q2690" s="207">
        <f>AVERAGE(P2690:P2691)</f>
        <v/>
      </c>
      <c r="R2690" s="26" t="inlineStr">
        <is>
          <t>FALSO</t>
        </is>
      </c>
      <c r="S2690" s="26" t="inlineStr">
        <is>
          <t>FALSO</t>
        </is>
      </c>
      <c r="T2690" s="211" t="n"/>
      <c r="U2690" s="211" t="n"/>
      <c r="V2690" s="290" t="inlineStr">
        <is>
          <t>Plot válido</t>
        </is>
      </c>
    </row>
    <row r="2691" ht="15.75" customHeight="1" s="412">
      <c r="A2691" s="199" t="n">
        <v>4548</v>
      </c>
      <c r="B2691" s="200" t="n">
        <v>254</v>
      </c>
      <c r="C2691" s="246" t="n">
        <v>413</v>
      </c>
      <c r="D2691" s="246" t="n">
        <v>16</v>
      </c>
      <c r="E2691" s="46" t="n">
        <v>43607</v>
      </c>
      <c r="F2691" s="246" t="n">
        <v>5257</v>
      </c>
      <c r="G2691" s="246" t="n">
        <v>7589</v>
      </c>
      <c r="H2691" s="248" t="n">
        <v>7154</v>
      </c>
      <c r="I2691" s="246" t="n"/>
      <c r="J2691" s="47">
        <f>+(((G2691-F2691)-(H2691-F2691))/(H2691-F2691))*100</f>
        <v/>
      </c>
      <c r="K2691" s="270" t="n"/>
      <c r="L2691" s="251" t="n"/>
      <c r="M2691" s="251" t="n"/>
      <c r="N2691" s="295" t="n"/>
      <c r="O2691" s="295" t="n"/>
      <c r="P2691" s="207">
        <f>+(((H2691-F2691)/1000)*1000)/10</f>
        <v/>
      </c>
      <c r="Q2691" s="207" t="n"/>
      <c r="R2691" s="26" t="inlineStr">
        <is>
          <t>FALSO</t>
        </is>
      </c>
      <c r="S2691" s="26" t="inlineStr">
        <is>
          <t>FALSO</t>
        </is>
      </c>
      <c r="T2691" s="211" t="n"/>
      <c r="U2691" s="211" t="n"/>
      <c r="V2691" s="290" t="inlineStr">
        <is>
          <t>Plot válido</t>
        </is>
      </c>
    </row>
    <row r="2692" ht="15.75" customHeight="1" s="412">
      <c r="A2692" s="199" t="n">
        <v>5193</v>
      </c>
      <c r="B2692" s="200" t="n">
        <v>253</v>
      </c>
      <c r="C2692" s="246" t="n">
        <v>413</v>
      </c>
      <c r="D2692" s="246" t="n">
        <v>18</v>
      </c>
      <c r="E2692" s="46" t="n">
        <v>43626</v>
      </c>
      <c r="F2692" s="246" t="n">
        <v>5257</v>
      </c>
      <c r="G2692" s="246" t="n">
        <v>7324</v>
      </c>
      <c r="H2692" s="248" t="n">
        <v>6973</v>
      </c>
      <c r="I2692" s="246" t="n">
        <v>6</v>
      </c>
      <c r="J2692" s="47">
        <f>+(((G2692-F2692)-(H2692-F2692))/(H2692-F2692))*100</f>
        <v/>
      </c>
      <c r="K2692" s="270" t="n"/>
      <c r="L2692" s="250">
        <f>AVERAGE(J2692:J2693)</f>
        <v/>
      </c>
      <c r="M2692" s="250">
        <f>_xlfn.STDEV.S(J2692,J2693)</f>
        <v/>
      </c>
      <c r="N2692" s="295" t="n"/>
      <c r="O2692" s="295" t="n"/>
      <c r="P2692" s="207">
        <f>+(((H2692-F2692)/1000)*1000)/10</f>
        <v/>
      </c>
      <c r="Q2692" s="207">
        <f>AVERAGE(P2692:P2693)</f>
        <v/>
      </c>
      <c r="R2692" s="26" t="inlineStr">
        <is>
          <t>FALSO</t>
        </is>
      </c>
      <c r="S2692" s="26" t="inlineStr">
        <is>
          <t>FALSO</t>
        </is>
      </c>
      <c r="T2692" s="211" t="n"/>
      <c r="U2692" s="211" t="n"/>
      <c r="V2692" s="290" t="inlineStr">
        <is>
          <t>Plot válido</t>
        </is>
      </c>
    </row>
    <row r="2693" hidden="1" ht="15.75" customHeight="1" s="412">
      <c r="A2693" s="199" t="n">
        <v>5194</v>
      </c>
      <c r="B2693" s="200" t="n">
        <v>254</v>
      </c>
      <c r="C2693" s="246" t="n">
        <v>413</v>
      </c>
      <c r="D2693" s="246" t="n">
        <v>18</v>
      </c>
      <c r="E2693" s="46" t="n">
        <v>43626</v>
      </c>
      <c r="F2693" s="246" t="n">
        <v>5257</v>
      </c>
      <c r="G2693" s="246" t="n">
        <v>7274</v>
      </c>
      <c r="H2693" s="248" t="n">
        <v>6938</v>
      </c>
      <c r="I2693" s="246" t="n"/>
      <c r="J2693" s="47">
        <f>+(((G2693-F2693)-(H2693-F2693))/(H2693-F2693))*100</f>
        <v/>
      </c>
      <c r="K2693" s="270" t="n"/>
      <c r="L2693" s="251" t="n"/>
      <c r="M2693" s="251" t="n"/>
      <c r="N2693" s="295" t="n"/>
      <c r="O2693" s="295" t="n"/>
      <c r="P2693" s="207">
        <f>+(((H2693-F2693)/1000)*1000)/10</f>
        <v/>
      </c>
      <c r="Q2693" s="207" t="n"/>
      <c r="R2693" s="26" t="inlineStr">
        <is>
          <t>FALSO</t>
        </is>
      </c>
      <c r="S2693" s="26" t="inlineStr">
        <is>
          <t>FALSO</t>
        </is>
      </c>
      <c r="T2693" s="211" t="n"/>
      <c r="U2693" s="211" t="n"/>
      <c r="V2693" s="290" t="inlineStr">
        <is>
          <t>Se descarta</t>
        </is>
      </c>
    </row>
    <row r="2694" hidden="1" ht="15.75" customHeight="1" s="412">
      <c r="A2694" s="199" t="n">
        <v>5707</v>
      </c>
      <c r="B2694" s="200" t="n">
        <v>151</v>
      </c>
      <c r="C2694" s="252" t="n">
        <v>413</v>
      </c>
      <c r="D2694" s="252" t="n">
        <v>21</v>
      </c>
      <c r="E2694" s="139" t="n">
        <v>43657</v>
      </c>
      <c r="F2694" s="252" t="n">
        <v>5221</v>
      </c>
      <c r="G2694" s="252" t="n">
        <v>8058</v>
      </c>
      <c r="H2694" s="253" t="n">
        <v>7569</v>
      </c>
      <c r="I2694" s="252" t="n">
        <v>6</v>
      </c>
      <c r="J2694" s="47">
        <f>+(((G2694-F2694)-(H2694-F2694))/(H2694-F2694))*100</f>
        <v/>
      </c>
      <c r="K2694" s="270" t="n"/>
      <c r="L2694" s="250">
        <f>AVERAGE(J2694:J2695)</f>
        <v/>
      </c>
      <c r="M2694" s="250">
        <f>_xlfn.STDEV.S(J2694,J2695)</f>
        <v/>
      </c>
      <c r="N2694" s="295" t="n"/>
      <c r="O2694" s="295" t="n"/>
      <c r="P2694" s="207">
        <f>+(((H2694-F2694)/1000)*1000)/10</f>
        <v/>
      </c>
      <c r="Q2694" s="207">
        <f>AVERAGE(P2694:P2695)</f>
        <v/>
      </c>
      <c r="R2694" s="26" t="inlineStr">
        <is>
          <t>FALSO</t>
        </is>
      </c>
      <c r="S2694" s="26" t="inlineStr">
        <is>
          <t>FALSO</t>
        </is>
      </c>
      <c r="T2694" s="211" t="n"/>
      <c r="U2694" s="211" t="n"/>
      <c r="V2694" s="290" t="inlineStr">
        <is>
          <t>Se descarta</t>
        </is>
      </c>
    </row>
    <row r="2695" hidden="1" ht="15.75" customHeight="1" s="412">
      <c r="A2695" s="199" t="n">
        <v>5708</v>
      </c>
      <c r="B2695" s="200" t="n">
        <v>152</v>
      </c>
      <c r="C2695" s="252" t="n">
        <v>413</v>
      </c>
      <c r="D2695" s="252" t="n">
        <v>21</v>
      </c>
      <c r="E2695" s="139" t="n">
        <v>43657</v>
      </c>
      <c r="F2695" s="252" t="n">
        <v>5292</v>
      </c>
      <c r="G2695" s="252" t="n">
        <v>7879</v>
      </c>
      <c r="H2695" s="253" t="n">
        <v>7434</v>
      </c>
      <c r="I2695" s="252" t="n"/>
      <c r="J2695" s="47">
        <f>+(((G2695-F2695)-(H2695-F2695))/(H2695-F2695))*100</f>
        <v/>
      </c>
      <c r="K2695" s="270" t="n"/>
      <c r="L2695" s="251" t="n"/>
      <c r="M2695" s="251" t="n"/>
      <c r="N2695" s="295" t="n"/>
      <c r="O2695" s="295" t="n"/>
      <c r="P2695" s="207">
        <f>+(((H2695-F2695)/1000)*1000)/10</f>
        <v/>
      </c>
      <c r="Q2695" s="207" t="n"/>
      <c r="R2695" s="26" t="inlineStr">
        <is>
          <t>FALSO</t>
        </is>
      </c>
      <c r="S2695" s="26" t="inlineStr">
        <is>
          <t>FALSO</t>
        </is>
      </c>
      <c r="T2695" s="211" t="n"/>
      <c r="U2695" s="211" t="n"/>
      <c r="V2695" s="290" t="inlineStr">
        <is>
          <t>Se descarta</t>
        </is>
      </c>
    </row>
    <row r="2696" hidden="1" ht="15.75" customHeight="1" s="412">
      <c r="A2696" s="199" t="n">
        <v>6283</v>
      </c>
      <c r="B2696" s="200" t="n">
        <v>265</v>
      </c>
      <c r="C2696" s="252" t="n">
        <v>413</v>
      </c>
      <c r="D2696" s="252" t="n">
        <v>22</v>
      </c>
      <c r="E2696" s="139" t="n">
        <v>43685</v>
      </c>
      <c r="F2696" s="252" t="n">
        <v>5235</v>
      </c>
      <c r="G2696" s="252" t="n">
        <v>7081</v>
      </c>
      <c r="H2696" s="253" t="n">
        <v>6808</v>
      </c>
      <c r="I2696" s="252" t="n">
        <v>6</v>
      </c>
      <c r="J2696" s="47">
        <f>+(((G2696-F2696)-(H2696-F2696))/(H2696-F2696))*100</f>
        <v/>
      </c>
      <c r="K2696" s="270" t="n"/>
      <c r="L2696" s="250">
        <f>AVERAGE(J2696:J2697)</f>
        <v/>
      </c>
      <c r="M2696" s="250">
        <f>_xlfn.STDEV.S(J2696,J2697)</f>
        <v/>
      </c>
      <c r="N2696" s="295" t="n"/>
      <c r="O2696" s="295" t="n"/>
      <c r="P2696" s="207">
        <f>+(((H2696-F2696)/1000)*1000)/10</f>
        <v/>
      </c>
      <c r="Q2696" s="207">
        <f>AVERAGE(P2696:P2697)</f>
        <v/>
      </c>
      <c r="R2696" s="26" t="inlineStr">
        <is>
          <t>FALSO</t>
        </is>
      </c>
      <c r="S2696" s="26" t="inlineStr">
        <is>
          <t>FALSO</t>
        </is>
      </c>
      <c r="T2696" s="211" t="n"/>
      <c r="U2696" s="211" t="n"/>
      <c r="V2696" s="290" t="inlineStr">
        <is>
          <t>Se descarta</t>
        </is>
      </c>
    </row>
    <row r="2697" hidden="1" ht="15.75" customHeight="1" s="412">
      <c r="A2697" s="199" t="n">
        <v>6284</v>
      </c>
      <c r="B2697" s="200" t="n">
        <v>265</v>
      </c>
      <c r="C2697" s="252" t="n">
        <v>413</v>
      </c>
      <c r="D2697" s="252" t="n">
        <v>22</v>
      </c>
      <c r="E2697" s="139" t="n">
        <v>43685</v>
      </c>
      <c r="F2697" s="252" t="n">
        <v>5235</v>
      </c>
      <c r="G2697" s="252" t="n">
        <v>7158</v>
      </c>
      <c r="H2697" s="253" t="n">
        <v>6885</v>
      </c>
      <c r="I2697" s="252" t="n"/>
      <c r="J2697" s="47">
        <f>+(((G2697-F2697)-(H2697-F2697))/(H2697-F2697))*100</f>
        <v/>
      </c>
      <c r="K2697" s="270" t="n"/>
      <c r="L2697" s="251" t="n"/>
      <c r="M2697" s="251" t="n"/>
      <c r="N2697" s="295" t="n"/>
      <c r="O2697" s="295" t="n"/>
      <c r="P2697" s="207">
        <f>+(((H2697-F2697)/1000)*1000)/10</f>
        <v/>
      </c>
      <c r="Q2697" s="207" t="n"/>
      <c r="R2697" s="26" t="inlineStr">
        <is>
          <t>FALSO</t>
        </is>
      </c>
      <c r="S2697" s="26" t="inlineStr">
        <is>
          <t>FALSO</t>
        </is>
      </c>
      <c r="T2697" s="211" t="n"/>
      <c r="U2697" s="211" t="n"/>
      <c r="V2697" s="290" t="inlineStr">
        <is>
          <t>Se descarta</t>
        </is>
      </c>
    </row>
    <row r="2698" hidden="1" ht="15.75" customHeight="1" s="412">
      <c r="A2698" s="199" t="n">
        <v>3019</v>
      </c>
      <c r="B2698" s="200" t="n">
        <v>103</v>
      </c>
      <c r="C2698" s="246" t="n">
        <v>414</v>
      </c>
      <c r="D2698" s="246" t="n">
        <v>11</v>
      </c>
      <c r="E2698" s="46" t="n">
        <v>43571</v>
      </c>
      <c r="F2698" s="247" t="n">
        <v>5213</v>
      </c>
      <c r="G2698" s="246" t="n">
        <v>8109</v>
      </c>
      <c r="H2698" s="248" t="n">
        <v>7331</v>
      </c>
      <c r="I2698" s="246" t="n">
        <v>2</v>
      </c>
      <c r="J2698" s="47">
        <f>+(((G2698-F2698)-(H2698-F2698))/(H2698-F2698))*100</f>
        <v/>
      </c>
      <c r="K2698" s="270" t="inlineStr">
        <is>
          <t>MF</t>
        </is>
      </c>
      <c r="L2698" s="250">
        <f>AVERAGE(J2698:J2699)</f>
        <v/>
      </c>
      <c r="M2698" s="250">
        <f>_xlfn.STDEV.S(J2698,J2699)</f>
        <v/>
      </c>
      <c r="N2698" s="295" t="n">
        <v>2</v>
      </c>
      <c r="O2698" s="295" t="n"/>
      <c r="P2698" s="207">
        <f>+(((H2698-F2698)/1000)*1000)/10</f>
        <v/>
      </c>
      <c r="Q2698" s="207">
        <f>AVERAGE(P2698:P2699)</f>
        <v/>
      </c>
      <c r="R2698" s="26" t="inlineStr">
        <is>
          <t>VERDADERO</t>
        </is>
      </c>
      <c r="S2698" s="26" t="inlineStr">
        <is>
          <t>FALSO</t>
        </is>
      </c>
      <c r="T2698" s="211" t="n"/>
      <c r="U2698" s="211" t="n"/>
      <c r="V2698" s="290" t="inlineStr">
        <is>
          <t>Se descarta</t>
        </is>
      </c>
    </row>
    <row r="2699" hidden="1" ht="15.75" customHeight="1" s="412">
      <c r="A2699" s="199" t="n">
        <v>3020</v>
      </c>
      <c r="B2699" s="200" t="n">
        <v>104</v>
      </c>
      <c r="C2699" s="246" t="n">
        <v>414</v>
      </c>
      <c r="D2699" s="246" t="n">
        <v>11</v>
      </c>
      <c r="E2699" s="46" t="n">
        <v>43571</v>
      </c>
      <c r="F2699" s="247" t="n">
        <v>5257</v>
      </c>
      <c r="G2699" s="246" t="n">
        <v>8608</v>
      </c>
      <c r="H2699" s="248" t="n">
        <v>7664</v>
      </c>
      <c r="I2699" s="246" t="n"/>
      <c r="J2699" s="47">
        <f>+(((G2699-F2699)-(H2699-F2699))/(H2699-F2699))*100</f>
        <v/>
      </c>
      <c r="K2699" s="270" t="n"/>
      <c r="L2699" s="251" t="n"/>
      <c r="M2699" s="251" t="n"/>
      <c r="N2699" s="295" t="n"/>
      <c r="O2699" s="295" t="n"/>
      <c r="P2699" s="207">
        <f>+(((H2699-F2699)/1000)*1000)/10</f>
        <v/>
      </c>
      <c r="Q2699" s="207" t="n"/>
      <c r="R2699" s="26" t="inlineStr">
        <is>
          <t>FALSO</t>
        </is>
      </c>
      <c r="S2699" s="26" t="inlineStr">
        <is>
          <t>FALSO</t>
        </is>
      </c>
      <c r="T2699" s="211" t="n"/>
      <c r="U2699" s="211" t="n"/>
      <c r="V2699" s="290" t="inlineStr">
        <is>
          <t>Se descarta</t>
        </is>
      </c>
    </row>
    <row r="2700" hidden="1" ht="15.75" customHeight="1" s="412">
      <c r="A2700" s="199" t="n">
        <v>3897</v>
      </c>
      <c r="B2700" s="200" t="n">
        <v>319</v>
      </c>
      <c r="C2700" s="246" t="n">
        <v>414</v>
      </c>
      <c r="D2700" s="246" t="n">
        <v>14</v>
      </c>
      <c r="E2700" s="46" t="n">
        <v>43591</v>
      </c>
      <c r="F2700" s="246" t="n">
        <v>5245</v>
      </c>
      <c r="G2700" s="247" t="n">
        <v>8164</v>
      </c>
      <c r="H2700" s="248" t="n">
        <v>7604</v>
      </c>
      <c r="I2700" s="246" t="n"/>
      <c r="J2700" s="47">
        <f>+(((G2700-F2700)-(H2700-F2700))/(H2700-F2700))*100</f>
        <v/>
      </c>
      <c r="K2700" s="270" t="inlineStr">
        <is>
          <t>24/4</t>
        </is>
      </c>
      <c r="L2700" s="250">
        <f>AVERAGE(J2700:J2701)</f>
        <v/>
      </c>
      <c r="M2700" s="250">
        <f>_xlfn.STDEV.S(J2700,J2701)</f>
        <v/>
      </c>
      <c r="N2700" s="295" t="n"/>
      <c r="O2700" s="295" t="n"/>
      <c r="P2700" s="207">
        <f>+(((H2700-F2700)/1000)*1000)/10</f>
        <v/>
      </c>
      <c r="Q2700" s="207">
        <f>AVERAGE(P2700:P2701)</f>
        <v/>
      </c>
      <c r="R2700" s="26" t="inlineStr">
        <is>
          <t>FALSO</t>
        </is>
      </c>
      <c r="S2700" s="26" t="inlineStr">
        <is>
          <t>FALSO</t>
        </is>
      </c>
      <c r="T2700" s="211" t="n"/>
      <c r="U2700" s="211" t="n"/>
      <c r="V2700" s="290" t="inlineStr">
        <is>
          <t>Se descarta</t>
        </is>
      </c>
    </row>
    <row r="2701" hidden="1" ht="15.75" customHeight="1" s="412">
      <c r="A2701" s="199" t="n">
        <v>3898</v>
      </c>
      <c r="B2701" s="200" t="n">
        <v>320</v>
      </c>
      <c r="C2701" s="246" t="n">
        <v>414</v>
      </c>
      <c r="D2701" s="246" t="n">
        <v>14</v>
      </c>
      <c r="E2701" s="46" t="n">
        <v>43591</v>
      </c>
      <c r="F2701" s="246" t="n">
        <v>5238</v>
      </c>
      <c r="G2701" s="247" t="n">
        <v>8250</v>
      </c>
      <c r="H2701" s="248" t="n">
        <v>7674</v>
      </c>
      <c r="I2701" s="246" t="n"/>
      <c r="J2701" s="47">
        <f>+(((G2701-F2701)-(H2701-F2701))/(H2701-F2701))*100</f>
        <v/>
      </c>
      <c r="K2701" s="270" t="n"/>
      <c r="L2701" s="251" t="n"/>
      <c r="M2701" s="251" t="n"/>
      <c r="N2701" s="295" t="n"/>
      <c r="O2701" s="295" t="n"/>
      <c r="P2701" s="207">
        <f>+(((H2701-F2701)/1000)*1000)/10</f>
        <v/>
      </c>
      <c r="Q2701" s="207" t="n"/>
      <c r="R2701" s="26" t="inlineStr">
        <is>
          <t>FALSO</t>
        </is>
      </c>
      <c r="S2701" s="26" t="inlineStr">
        <is>
          <t>FALSO</t>
        </is>
      </c>
      <c r="T2701" s="211" t="n"/>
      <c r="U2701" s="211" t="n"/>
      <c r="V2701" s="290" t="inlineStr">
        <is>
          <t>Se descarta</t>
        </is>
      </c>
    </row>
    <row r="2702" hidden="1" ht="15.75" customHeight="1" s="412">
      <c r="A2702" s="199" t="n">
        <v>4549</v>
      </c>
      <c r="B2702" s="200" t="n">
        <v>255</v>
      </c>
      <c r="C2702" s="246" t="n">
        <v>414</v>
      </c>
      <c r="D2702" s="246" t="n">
        <v>16</v>
      </c>
      <c r="E2702" s="46" t="n">
        <v>43607</v>
      </c>
      <c r="F2702" s="246" t="n">
        <v>5260</v>
      </c>
      <c r="G2702" s="246" t="n">
        <v>8536</v>
      </c>
      <c r="H2702" s="248" t="n">
        <v>7866</v>
      </c>
      <c r="I2702" s="246" t="n">
        <v>2</v>
      </c>
      <c r="J2702" s="47">
        <f>+(((G2702-F2702)-(H2702-F2702))/(H2702-F2702))*100</f>
        <v/>
      </c>
      <c r="K2702" s="270" t="n"/>
      <c r="L2702" s="250">
        <f>AVERAGE(J2702:J2703)</f>
        <v/>
      </c>
      <c r="M2702" s="250">
        <f>_xlfn.STDEV.S(J2702,J2703)</f>
        <v/>
      </c>
      <c r="N2702" s="295" t="n"/>
      <c r="O2702" s="295" t="n"/>
      <c r="P2702" s="207">
        <f>+(((H2702-F2702)/1000)*1000)/10</f>
        <v/>
      </c>
      <c r="Q2702" s="207">
        <f>AVERAGE(P2702:P2703)</f>
        <v/>
      </c>
      <c r="R2702" s="26" t="inlineStr">
        <is>
          <t>FALSO</t>
        </is>
      </c>
      <c r="S2702" s="26" t="inlineStr">
        <is>
          <t>FALSO</t>
        </is>
      </c>
      <c r="T2702" s="211" t="n"/>
      <c r="U2702" s="211" t="n"/>
      <c r="V2702" s="290" t="inlineStr">
        <is>
          <t>Se descarta</t>
        </is>
      </c>
    </row>
    <row r="2703" hidden="1" ht="15.75" customHeight="1" s="412">
      <c r="A2703" s="199" t="n">
        <v>4550</v>
      </c>
      <c r="B2703" s="200" t="n">
        <v>256</v>
      </c>
      <c r="C2703" s="246" t="n">
        <v>414</v>
      </c>
      <c r="D2703" s="246" t="n">
        <v>16</v>
      </c>
      <c r="E2703" s="46" t="n">
        <v>43607</v>
      </c>
      <c r="F2703" s="246" t="n">
        <v>5193</v>
      </c>
      <c r="G2703" s="246" t="n">
        <v>8383</v>
      </c>
      <c r="H2703" s="248" t="n">
        <v>7747</v>
      </c>
      <c r="I2703" s="246" t="n"/>
      <c r="J2703" s="47">
        <f>+(((G2703-F2703)-(H2703-F2703))/(H2703-F2703))*100</f>
        <v/>
      </c>
      <c r="K2703" s="270" t="n"/>
      <c r="L2703" s="251" t="n"/>
      <c r="M2703" s="251" t="n"/>
      <c r="N2703" s="295" t="n"/>
      <c r="O2703" s="295" t="n"/>
      <c r="P2703" s="207">
        <f>+(((H2703-F2703)/1000)*1000)/10</f>
        <v/>
      </c>
      <c r="Q2703" s="207" t="n"/>
      <c r="R2703" s="26" t="inlineStr">
        <is>
          <t>FALSO</t>
        </is>
      </c>
      <c r="S2703" s="26" t="inlineStr">
        <is>
          <t>FALSO</t>
        </is>
      </c>
      <c r="T2703" s="211" t="n"/>
      <c r="U2703" s="211" t="n"/>
      <c r="V2703" s="290" t="inlineStr">
        <is>
          <t>Se descarta</t>
        </is>
      </c>
    </row>
    <row r="2704" hidden="1" ht="15.75" customHeight="1" s="412">
      <c r="A2704" s="199" t="n">
        <v>5195</v>
      </c>
      <c r="B2704" s="200" t="n">
        <v>255</v>
      </c>
      <c r="C2704" s="246" t="n">
        <v>414</v>
      </c>
      <c r="D2704" s="246" t="n">
        <v>18</v>
      </c>
      <c r="E2704" s="46" t="n">
        <v>43626</v>
      </c>
      <c r="F2704" s="246" t="n">
        <v>5260</v>
      </c>
      <c r="G2704" s="246" t="n">
        <v>8298</v>
      </c>
      <c r="H2704" s="248" t="n">
        <v>7699</v>
      </c>
      <c r="I2704" s="246" t="n">
        <v>6</v>
      </c>
      <c r="J2704" s="47">
        <f>+(((G2704-F2704)-(H2704-F2704))/(H2704-F2704))*100</f>
        <v/>
      </c>
      <c r="K2704" s="270" t="n"/>
      <c r="L2704" s="250">
        <f>AVERAGE(J2704:J2705)</f>
        <v/>
      </c>
      <c r="M2704" s="250">
        <f>_xlfn.STDEV.S(J2704,J2705)</f>
        <v/>
      </c>
      <c r="N2704" s="295" t="n"/>
      <c r="O2704" s="295" t="n"/>
      <c r="P2704" s="207">
        <f>+(((H2704-F2704)/1000)*1000)/10</f>
        <v/>
      </c>
      <c r="Q2704" s="207">
        <f>AVERAGE(P2704:P2705)</f>
        <v/>
      </c>
      <c r="R2704" s="26" t="inlineStr">
        <is>
          <t>FALSO</t>
        </is>
      </c>
      <c r="S2704" s="26" t="inlineStr">
        <is>
          <t>FALSO</t>
        </is>
      </c>
      <c r="T2704" s="211" t="n"/>
      <c r="U2704" s="211" t="n"/>
      <c r="V2704" s="290" t="inlineStr">
        <is>
          <t>Se descarta</t>
        </is>
      </c>
    </row>
    <row r="2705" ht="15.75" customHeight="1" s="412">
      <c r="A2705" s="199" t="n">
        <v>5196</v>
      </c>
      <c r="B2705" s="200" t="n">
        <v>256</v>
      </c>
      <c r="C2705" s="246" t="n">
        <v>414</v>
      </c>
      <c r="D2705" s="246" t="n">
        <v>18</v>
      </c>
      <c r="E2705" s="46" t="n">
        <v>43626</v>
      </c>
      <c r="F2705" s="246" t="n">
        <v>5193</v>
      </c>
      <c r="G2705" s="246" t="n">
        <v>8180</v>
      </c>
      <c r="H2705" s="248" t="n">
        <v>7599</v>
      </c>
      <c r="I2705" s="246" t="n"/>
      <c r="J2705" s="47">
        <f>+(((G2705-F2705)-(H2705-F2705))/(H2705-F2705))*100</f>
        <v/>
      </c>
      <c r="K2705" s="270" t="n"/>
      <c r="L2705" s="251" t="n"/>
      <c r="M2705" s="251" t="n"/>
      <c r="N2705" s="295" t="n"/>
      <c r="O2705" s="295" t="n"/>
      <c r="P2705" s="207">
        <f>+(((H2705-F2705)/1000)*1000)/10</f>
        <v/>
      </c>
      <c r="Q2705" s="207" t="n"/>
      <c r="R2705" s="26" t="inlineStr">
        <is>
          <t>FALSO</t>
        </is>
      </c>
      <c r="S2705" s="26" t="inlineStr">
        <is>
          <t>FALSO</t>
        </is>
      </c>
      <c r="T2705" s="211" t="n"/>
      <c r="U2705" s="211" t="n"/>
      <c r="V2705" s="290" t="inlineStr">
        <is>
          <t>Plot válido</t>
        </is>
      </c>
    </row>
    <row r="2706" ht="15.75" customHeight="1" s="412">
      <c r="A2706" s="199" t="n">
        <v>5709</v>
      </c>
      <c r="B2706" s="200" t="n">
        <v>153</v>
      </c>
      <c r="C2706" s="252" t="n">
        <v>414</v>
      </c>
      <c r="D2706" s="252" t="n">
        <v>21</v>
      </c>
      <c r="E2706" s="139" t="n">
        <v>43657</v>
      </c>
      <c r="F2706" s="252" t="n">
        <v>5238</v>
      </c>
      <c r="G2706" s="252" t="n">
        <v>7893</v>
      </c>
      <c r="H2706" s="253" t="n">
        <v>7447</v>
      </c>
      <c r="I2706" s="252" t="n">
        <v>6</v>
      </c>
      <c r="J2706" s="47">
        <f>+(((G2706-F2706)-(H2706-F2706))/(H2706-F2706))*100</f>
        <v/>
      </c>
      <c r="K2706" s="270" t="n"/>
      <c r="L2706" s="250">
        <f>AVERAGE(J2706:J2707)</f>
        <v/>
      </c>
      <c r="M2706" s="250">
        <f>_xlfn.STDEV.S(J2706,J2707)</f>
        <v/>
      </c>
      <c r="N2706" s="295" t="n"/>
      <c r="O2706" s="295" t="n"/>
      <c r="P2706" s="207">
        <f>+(((H2706-F2706)/1000)*1000)/10</f>
        <v/>
      </c>
      <c r="Q2706" s="207">
        <f>AVERAGE(P2706:P2707)</f>
        <v/>
      </c>
      <c r="R2706" s="26" t="inlineStr">
        <is>
          <t>FALSO</t>
        </is>
      </c>
      <c r="S2706" s="26" t="inlineStr">
        <is>
          <t>FALSO</t>
        </is>
      </c>
      <c r="T2706" s="211" t="n"/>
      <c r="U2706" s="211" t="n"/>
      <c r="V2706" s="290" t="inlineStr">
        <is>
          <t>Plot válido</t>
        </is>
      </c>
    </row>
    <row r="2707" ht="15.75" customHeight="1" s="412">
      <c r="A2707" s="199" t="n">
        <v>5710</v>
      </c>
      <c r="B2707" s="200" t="n">
        <v>154</v>
      </c>
      <c r="C2707" s="252" t="n">
        <v>414</v>
      </c>
      <c r="D2707" s="252" t="n">
        <v>21</v>
      </c>
      <c r="E2707" s="139" t="n">
        <v>43657</v>
      </c>
      <c r="F2707" s="252" t="n">
        <v>5194</v>
      </c>
      <c r="G2707" s="252" t="n">
        <v>7837</v>
      </c>
      <c r="H2707" s="253" t="n">
        <v>7385</v>
      </c>
      <c r="I2707" s="252" t="n"/>
      <c r="J2707" s="47">
        <f>+(((G2707-F2707)-(H2707-F2707))/(H2707-F2707))*100</f>
        <v/>
      </c>
      <c r="K2707" s="270" t="n"/>
      <c r="L2707" s="251" t="n"/>
      <c r="M2707" s="251" t="n"/>
      <c r="N2707" s="295" t="n"/>
      <c r="O2707" s="295" t="n"/>
      <c r="P2707" s="207">
        <f>+(((H2707-F2707)/1000)*1000)/10</f>
        <v/>
      </c>
      <c r="Q2707" s="207" t="n"/>
      <c r="R2707" s="26" t="inlineStr">
        <is>
          <t>FALSO</t>
        </is>
      </c>
      <c r="S2707" s="26" t="inlineStr">
        <is>
          <t>FALSO</t>
        </is>
      </c>
      <c r="T2707" s="211" t="n"/>
      <c r="U2707" s="211" t="n"/>
      <c r="V2707" s="290" t="inlineStr">
        <is>
          <t>Plot válido</t>
        </is>
      </c>
    </row>
    <row r="2708" ht="15.75" customHeight="1" s="412">
      <c r="A2708" s="199" t="n">
        <v>6285</v>
      </c>
      <c r="B2708" s="200" t="n">
        <v>266</v>
      </c>
      <c r="C2708" s="252" t="n">
        <v>414</v>
      </c>
      <c r="D2708" s="252" t="n">
        <v>22</v>
      </c>
      <c r="E2708" s="139" t="n">
        <v>43685</v>
      </c>
      <c r="F2708" s="252" t="n">
        <v>5209</v>
      </c>
      <c r="G2708" s="252" t="n">
        <v>7970</v>
      </c>
      <c r="H2708" s="253" t="n">
        <v>7571</v>
      </c>
      <c r="I2708" s="252" t="n">
        <v>6</v>
      </c>
      <c r="J2708" s="47">
        <f>+(((G2708-F2708)-(H2708-F2708))/(H2708-F2708))*100</f>
        <v/>
      </c>
      <c r="K2708" s="270" t="n"/>
      <c r="L2708" s="250">
        <f>AVERAGE(J2708:J2709)</f>
        <v/>
      </c>
      <c r="M2708" s="250">
        <f>_xlfn.STDEV.S(J2708,J2709)</f>
        <v/>
      </c>
      <c r="N2708" s="295" t="n"/>
      <c r="O2708" s="295" t="n"/>
      <c r="P2708" s="207">
        <f>+(((H2708-F2708)/1000)*1000)/10</f>
        <v/>
      </c>
      <c r="Q2708" s="207">
        <f>AVERAGE(P2708:P2709)</f>
        <v/>
      </c>
      <c r="R2708" s="26" t="inlineStr">
        <is>
          <t>FALSO</t>
        </is>
      </c>
      <c r="S2708" s="26" t="inlineStr">
        <is>
          <t>FALSO</t>
        </is>
      </c>
      <c r="T2708" s="211" t="n"/>
      <c r="U2708" s="211" t="n"/>
      <c r="V2708" s="290" t="inlineStr">
        <is>
          <t>Plot válido</t>
        </is>
      </c>
    </row>
    <row r="2709" ht="15.75" customHeight="1" s="412">
      <c r="A2709" s="199" t="n">
        <v>6286</v>
      </c>
      <c r="B2709" s="200" t="n">
        <v>266</v>
      </c>
      <c r="C2709" s="252" t="n">
        <v>414</v>
      </c>
      <c r="D2709" s="252" t="n">
        <v>22</v>
      </c>
      <c r="E2709" s="139" t="n">
        <v>43685</v>
      </c>
      <c r="F2709" s="252" t="n">
        <v>5209</v>
      </c>
      <c r="G2709" s="252" t="n">
        <v>7976</v>
      </c>
      <c r="H2709" s="253" t="n">
        <v>7547</v>
      </c>
      <c r="I2709" s="252" t="n"/>
      <c r="J2709" s="47">
        <f>+(((G2709-F2709)-(H2709-F2709))/(H2709-F2709))*100</f>
        <v/>
      </c>
      <c r="K2709" s="270" t="n"/>
      <c r="L2709" s="251" t="n"/>
      <c r="M2709" s="251" t="n"/>
      <c r="N2709" s="295" t="n"/>
      <c r="O2709" s="295" t="n"/>
      <c r="P2709" s="207">
        <f>+(((H2709-F2709)/1000)*1000)/10</f>
        <v/>
      </c>
      <c r="Q2709" s="207" t="n"/>
      <c r="R2709" s="26" t="inlineStr">
        <is>
          <t>FALSO</t>
        </is>
      </c>
      <c r="S2709" s="26" t="inlineStr">
        <is>
          <t>FALSO</t>
        </is>
      </c>
      <c r="T2709" s="211" t="n"/>
      <c r="U2709" s="211" t="n"/>
      <c r="V2709" s="290" t="inlineStr">
        <is>
          <t>Plot válido</t>
        </is>
      </c>
    </row>
    <row r="2710" ht="15.75" customHeight="1" s="412">
      <c r="A2710" s="199" t="n">
        <v>3537</v>
      </c>
      <c r="B2710" s="200" t="n">
        <v>293</v>
      </c>
      <c r="C2710" s="246" t="n">
        <v>415</v>
      </c>
      <c r="D2710" s="246" t="n">
        <v>13</v>
      </c>
      <c r="E2710" s="46" t="n">
        <v>43587</v>
      </c>
      <c r="F2710" s="246" t="n">
        <v>5203</v>
      </c>
      <c r="G2710" s="246" t="n">
        <v>6761</v>
      </c>
      <c r="H2710" s="248" t="n">
        <v>6505</v>
      </c>
      <c r="I2710" s="246" t="n">
        <v>2</v>
      </c>
      <c r="J2710" s="47">
        <f>+(((G2710-F2710)-(H2710-F2710))/(H2710-F2710))*100</f>
        <v/>
      </c>
      <c r="K2710" s="270" t="n"/>
      <c r="L2710" s="250">
        <f>AVERAGE(J2710:J2711)</f>
        <v/>
      </c>
      <c r="M2710" s="250">
        <f>_xlfn.STDEV.S(J2710,J2711)</f>
        <v/>
      </c>
      <c r="N2710" s="295" t="n">
        <v>2</v>
      </c>
      <c r="O2710" s="295" t="n"/>
      <c r="P2710" s="207">
        <f>+(((H2710-F2710)/1000)*1000)/10</f>
        <v/>
      </c>
      <c r="Q2710" s="207">
        <f>AVERAGE(P2710:P2711)</f>
        <v/>
      </c>
      <c r="R2710" s="26" t="inlineStr">
        <is>
          <t>FALSO</t>
        </is>
      </c>
      <c r="S2710" s="26" t="inlineStr">
        <is>
          <t>FALSO</t>
        </is>
      </c>
      <c r="T2710" s="211" t="n"/>
      <c r="U2710" s="211" t="n"/>
      <c r="V2710" s="290" t="inlineStr">
        <is>
          <t>Plot válido</t>
        </is>
      </c>
    </row>
    <row r="2711" ht="15.75" customHeight="1" s="412">
      <c r="A2711" s="199" t="n">
        <v>3538</v>
      </c>
      <c r="B2711" s="200" t="n">
        <v>294</v>
      </c>
      <c r="C2711" s="246" t="n">
        <v>415</v>
      </c>
      <c r="D2711" s="246" t="n">
        <v>13</v>
      </c>
      <c r="E2711" s="46" t="n">
        <v>43587</v>
      </c>
      <c r="F2711" s="246" t="n">
        <v>5223</v>
      </c>
      <c r="G2711" s="246" t="n">
        <v>6793</v>
      </c>
      <c r="H2711" s="248" t="n">
        <v>6526</v>
      </c>
      <c r="I2711" s="246" t="n"/>
      <c r="J2711" s="47">
        <f>+(((G2711-F2711)-(H2711-F2711))/(H2711-F2711))*100</f>
        <v/>
      </c>
      <c r="K2711" s="270" t="n"/>
      <c r="L2711" s="251" t="n"/>
      <c r="M2711" s="251" t="n"/>
      <c r="N2711" s="295" t="n"/>
      <c r="O2711" s="295" t="n"/>
      <c r="P2711" s="207">
        <f>+(((H2711-F2711)/1000)*1000)/10</f>
        <v/>
      </c>
      <c r="Q2711" s="207" t="n"/>
      <c r="R2711" s="26" t="inlineStr">
        <is>
          <t>FALSO</t>
        </is>
      </c>
      <c r="S2711" s="26" t="inlineStr">
        <is>
          <t>FALSO</t>
        </is>
      </c>
      <c r="T2711" s="211" t="n"/>
      <c r="U2711" s="211" t="n"/>
      <c r="V2711" s="290" t="inlineStr">
        <is>
          <t>Plot válido</t>
        </is>
      </c>
    </row>
    <row r="2712" ht="15.75" customHeight="1" s="412">
      <c r="A2712" s="199" t="n">
        <v>3899</v>
      </c>
      <c r="B2712" s="200" t="n">
        <v>321</v>
      </c>
      <c r="C2712" s="246" t="n">
        <v>415</v>
      </c>
      <c r="D2712" s="246" t="n">
        <v>14</v>
      </c>
      <c r="E2712" s="46" t="n">
        <v>43591</v>
      </c>
      <c r="F2712" s="246" t="n">
        <v>5258</v>
      </c>
      <c r="G2712" s="247" t="n">
        <v>7927</v>
      </c>
      <c r="H2712" s="248" t="n">
        <v>7175</v>
      </c>
      <c r="I2712" s="246" t="n"/>
      <c r="J2712" s="47">
        <f>+(((G2712-F2712)-(H2712-F2712))/(H2712-F2712))*100</f>
        <v/>
      </c>
      <c r="K2712" s="270" t="inlineStr">
        <is>
          <t>6/5</t>
        </is>
      </c>
      <c r="L2712" s="250">
        <f>AVERAGE(J2712:J2713)</f>
        <v/>
      </c>
      <c r="M2712" s="250">
        <f>_xlfn.STDEV.S(J2712,J2713)</f>
        <v/>
      </c>
      <c r="N2712" s="295" t="n"/>
      <c r="O2712" s="295" t="n"/>
      <c r="P2712" s="207">
        <f>+(((H2712-F2712)/1000)*1000)/10</f>
        <v/>
      </c>
      <c r="Q2712" s="207">
        <f>AVERAGE(P2712:P2713)</f>
        <v/>
      </c>
      <c r="R2712" s="26" t="inlineStr">
        <is>
          <t>VERDADERO</t>
        </is>
      </c>
      <c r="S2712" s="26" t="inlineStr">
        <is>
          <t>FALSO</t>
        </is>
      </c>
      <c r="T2712" s="211" t="n"/>
      <c r="U2712" s="211" t="n"/>
      <c r="V2712" s="290" t="inlineStr">
        <is>
          <t>Plot válido</t>
        </is>
      </c>
    </row>
    <row r="2713" ht="15.75" customHeight="1" s="412">
      <c r="A2713" s="199" t="n">
        <v>3900</v>
      </c>
      <c r="B2713" s="200" t="n">
        <v>322</v>
      </c>
      <c r="C2713" s="246" t="n">
        <v>415</v>
      </c>
      <c r="D2713" s="246" t="n">
        <v>14</v>
      </c>
      <c r="E2713" s="46" t="n">
        <v>43591</v>
      </c>
      <c r="F2713" s="246" t="n">
        <v>5219</v>
      </c>
      <c r="G2713" s="247" t="n">
        <v>7845</v>
      </c>
      <c r="H2713" s="248" t="n">
        <v>7111</v>
      </c>
      <c r="I2713" s="246" t="n"/>
      <c r="J2713" s="47">
        <f>+(((G2713-F2713)-(H2713-F2713))/(H2713-F2713))*100</f>
        <v/>
      </c>
      <c r="K2713" s="270" t="n"/>
      <c r="L2713" s="251" t="n"/>
      <c r="M2713" s="251" t="n"/>
      <c r="N2713" s="295" t="n"/>
      <c r="O2713" s="295" t="n"/>
      <c r="P2713" s="207">
        <f>+(((H2713-F2713)/1000)*1000)/10</f>
        <v/>
      </c>
      <c r="Q2713" s="207" t="n"/>
      <c r="R2713" s="26" t="inlineStr">
        <is>
          <t>FALSO</t>
        </is>
      </c>
      <c r="S2713" s="26" t="inlineStr">
        <is>
          <t>FALSO</t>
        </is>
      </c>
      <c r="T2713" s="211" t="n"/>
      <c r="U2713" s="211" t="n"/>
      <c r="V2713" s="290" t="inlineStr">
        <is>
          <t>Plot válido</t>
        </is>
      </c>
    </row>
    <row r="2714" ht="15.75" customHeight="1" s="412">
      <c r="A2714" s="199" t="n">
        <v>4551</v>
      </c>
      <c r="B2714" s="200" t="n">
        <v>257</v>
      </c>
      <c r="C2714" s="246" t="n">
        <v>415</v>
      </c>
      <c r="D2714" s="246" t="n">
        <v>16</v>
      </c>
      <c r="E2714" s="46" t="n">
        <v>43607</v>
      </c>
      <c r="F2714" s="246" t="n">
        <v>5226</v>
      </c>
      <c r="G2714" s="246" t="n">
        <v>7574</v>
      </c>
      <c r="H2714" s="248" t="n">
        <v>7081</v>
      </c>
      <c r="I2714" s="246" t="n">
        <v>2</v>
      </c>
      <c r="J2714" s="47">
        <f>+(((G2714-F2714)-(H2714-F2714))/(H2714-F2714))*100</f>
        <v/>
      </c>
      <c r="K2714" s="270" t="n"/>
      <c r="L2714" s="250">
        <f>AVERAGE(J2714:J2715)</f>
        <v/>
      </c>
      <c r="M2714" s="250">
        <f>_xlfn.STDEV.S(J2714,J2715)</f>
        <v/>
      </c>
      <c r="N2714" s="295" t="n"/>
      <c r="O2714" s="295" t="n"/>
      <c r="P2714" s="207">
        <f>+(((H2714-F2714)/1000)*1000)/10</f>
        <v/>
      </c>
      <c r="Q2714" s="207">
        <f>AVERAGE(P2714:P2715)</f>
        <v/>
      </c>
      <c r="R2714" s="26" t="inlineStr">
        <is>
          <t>FALSO</t>
        </is>
      </c>
      <c r="S2714" s="26" t="inlineStr">
        <is>
          <t>FALSO</t>
        </is>
      </c>
      <c r="T2714" s="211" t="n"/>
      <c r="U2714" s="211" t="n"/>
      <c r="V2714" s="290" t="inlineStr">
        <is>
          <t>Plot válido</t>
        </is>
      </c>
    </row>
    <row r="2715" ht="15.75" customHeight="1" s="412">
      <c r="A2715" s="199" t="n">
        <v>4552</v>
      </c>
      <c r="B2715" s="200" t="n">
        <v>258</v>
      </c>
      <c r="C2715" s="246" t="n">
        <v>415</v>
      </c>
      <c r="D2715" s="246" t="n">
        <v>16</v>
      </c>
      <c r="E2715" s="46" t="n">
        <v>43607</v>
      </c>
      <c r="F2715" s="246" t="n">
        <v>5266</v>
      </c>
      <c r="G2715" s="246" t="n">
        <v>7526</v>
      </c>
      <c r="H2715" s="248" t="n">
        <v>7054</v>
      </c>
      <c r="I2715" s="246" t="n"/>
      <c r="J2715" s="47">
        <f>+(((G2715-F2715)-(H2715-F2715))/(H2715-F2715))*100</f>
        <v/>
      </c>
      <c r="K2715" s="270" t="n"/>
      <c r="L2715" s="251" t="n"/>
      <c r="M2715" s="251" t="n"/>
      <c r="N2715" s="295" t="n"/>
      <c r="O2715" s="295" t="n"/>
      <c r="P2715" s="207">
        <f>+(((H2715-F2715)/1000)*1000)/10</f>
        <v/>
      </c>
      <c r="Q2715" s="207" t="n"/>
      <c r="R2715" s="26" t="inlineStr">
        <is>
          <t>FALSO</t>
        </is>
      </c>
      <c r="S2715" s="26" t="inlineStr">
        <is>
          <t>FALSO</t>
        </is>
      </c>
      <c r="T2715" s="211" t="n"/>
      <c r="U2715" s="211" t="n"/>
      <c r="V2715" s="290" t="inlineStr">
        <is>
          <t>Plot válido</t>
        </is>
      </c>
    </row>
    <row r="2716" ht="15.75" customHeight="1" s="412">
      <c r="A2716" s="199" t="n">
        <v>5197</v>
      </c>
      <c r="B2716" s="200" t="n">
        <v>257</v>
      </c>
      <c r="C2716" s="246" t="n">
        <v>415</v>
      </c>
      <c r="D2716" s="246" t="n">
        <v>18</v>
      </c>
      <c r="E2716" s="46" t="n">
        <v>43626</v>
      </c>
      <c r="F2716" s="246" t="n">
        <v>5226</v>
      </c>
      <c r="G2716" s="246" t="n">
        <v>6653</v>
      </c>
      <c r="H2716" s="248" t="n">
        <v>6403</v>
      </c>
      <c r="I2716" s="246" t="n">
        <v>5</v>
      </c>
      <c r="J2716" s="47">
        <f>+(((G2716-F2716)-(H2716-F2716))/(H2716-F2716))*100</f>
        <v/>
      </c>
      <c r="K2716" s="270" t="n"/>
      <c r="L2716" s="250">
        <f>AVERAGE(J2716:J2717)</f>
        <v/>
      </c>
      <c r="M2716" s="250">
        <f>_xlfn.STDEV.S(J2716,J2717)</f>
        <v/>
      </c>
      <c r="N2716" s="295" t="n"/>
      <c r="O2716" s="295" t="n"/>
      <c r="P2716" s="207">
        <f>+(((H2716-F2716)/1000)*1000)/10</f>
        <v/>
      </c>
      <c r="Q2716" s="207">
        <f>AVERAGE(P2716:P2717)</f>
        <v/>
      </c>
      <c r="R2716" s="26" t="inlineStr">
        <is>
          <t>FALSO</t>
        </is>
      </c>
      <c r="S2716" s="26" t="inlineStr">
        <is>
          <t>FALSO</t>
        </is>
      </c>
      <c r="T2716" s="211" t="n"/>
      <c r="U2716" s="211" t="n"/>
      <c r="V2716" s="290" t="inlineStr">
        <is>
          <t>Plot válido</t>
        </is>
      </c>
    </row>
    <row r="2717" ht="15.75" customHeight="1" s="412">
      <c r="A2717" s="199" t="n">
        <v>5198</v>
      </c>
      <c r="B2717" s="200" t="n">
        <v>258</v>
      </c>
      <c r="C2717" s="246" t="n">
        <v>415</v>
      </c>
      <c r="D2717" s="246" t="n">
        <v>18</v>
      </c>
      <c r="E2717" s="46" t="n">
        <v>43626</v>
      </c>
      <c r="F2717" s="246" t="n">
        <v>5266</v>
      </c>
      <c r="G2717" s="246" t="n">
        <v>6657</v>
      </c>
      <c r="H2717" s="248" t="n">
        <v>6416</v>
      </c>
      <c r="I2717" s="246" t="n"/>
      <c r="J2717" s="47">
        <f>+(((G2717-F2717)-(H2717-F2717))/(H2717-F2717))*100</f>
        <v/>
      </c>
      <c r="K2717" s="270" t="n"/>
      <c r="L2717" s="251" t="n"/>
      <c r="M2717" s="251" t="n"/>
      <c r="N2717" s="295" t="n"/>
      <c r="O2717" s="295" t="n"/>
      <c r="P2717" s="207">
        <f>+(((H2717-F2717)/1000)*1000)/10</f>
        <v/>
      </c>
      <c r="Q2717" s="207" t="n"/>
      <c r="R2717" s="26" t="inlineStr">
        <is>
          <t>FALSO</t>
        </is>
      </c>
      <c r="S2717" s="26" t="inlineStr">
        <is>
          <t>FALSO</t>
        </is>
      </c>
      <c r="T2717" s="211" t="n"/>
      <c r="U2717" s="211" t="n"/>
      <c r="V2717" s="290" t="inlineStr">
        <is>
          <t>Plot válido</t>
        </is>
      </c>
    </row>
    <row r="2718" ht="15.75" customHeight="1" s="412">
      <c r="A2718" s="199" t="n">
        <v>5711</v>
      </c>
      <c r="B2718" s="200" t="n">
        <v>155</v>
      </c>
      <c r="C2718" s="252" t="n">
        <v>415</v>
      </c>
      <c r="D2718" s="252" t="n">
        <v>21</v>
      </c>
      <c r="E2718" s="139" t="n">
        <v>43657</v>
      </c>
      <c r="F2718" s="252" t="n">
        <v>5181</v>
      </c>
      <c r="G2718" s="252" t="n">
        <v>7462</v>
      </c>
      <c r="H2718" s="253" t="n">
        <v>7053</v>
      </c>
      <c r="I2718" s="252" t="n">
        <v>5</v>
      </c>
      <c r="J2718" s="47">
        <f>+(((G2718-F2718)-(H2718-F2718))/(H2718-F2718))*100</f>
        <v/>
      </c>
      <c r="K2718" s="270" t="n"/>
      <c r="L2718" s="250">
        <f>AVERAGE(J2718:J2719)</f>
        <v/>
      </c>
      <c r="M2718" s="250">
        <f>_xlfn.STDEV.S(J2718,J2719)</f>
        <v/>
      </c>
      <c r="N2718" s="295" t="n"/>
      <c r="O2718" s="295" t="n"/>
      <c r="P2718" s="207">
        <f>+(((H2718-F2718)/1000)*1000)/10</f>
        <v/>
      </c>
      <c r="Q2718" s="207">
        <f>AVERAGE(P2718:P2719)</f>
        <v/>
      </c>
      <c r="R2718" s="26" t="inlineStr">
        <is>
          <t>FALSO</t>
        </is>
      </c>
      <c r="S2718" s="26" t="inlineStr">
        <is>
          <t>FALSO</t>
        </is>
      </c>
      <c r="T2718" s="211" t="n"/>
      <c r="U2718" s="211" t="n"/>
      <c r="V2718" s="290" t="inlineStr">
        <is>
          <t>Plot válido</t>
        </is>
      </c>
    </row>
    <row r="2719" ht="15.75" customHeight="1" s="412">
      <c r="A2719" s="199" t="n">
        <v>5712</v>
      </c>
      <c r="B2719" s="200" t="n">
        <v>156</v>
      </c>
      <c r="C2719" s="252" t="n">
        <v>415</v>
      </c>
      <c r="D2719" s="252" t="n">
        <v>21</v>
      </c>
      <c r="E2719" s="139" t="n">
        <v>43657</v>
      </c>
      <c r="F2719" s="252" t="n">
        <v>5171</v>
      </c>
      <c r="G2719" s="252" t="n">
        <v>7465</v>
      </c>
      <c r="H2719" s="253" t="n">
        <v>7054</v>
      </c>
      <c r="I2719" s="252" t="n"/>
      <c r="J2719" s="47">
        <f>+(((G2719-F2719)-(H2719-F2719))/(H2719-F2719))*100</f>
        <v/>
      </c>
      <c r="K2719" s="270" t="n"/>
      <c r="L2719" s="251" t="n"/>
      <c r="M2719" s="251" t="n"/>
      <c r="N2719" s="295" t="n"/>
      <c r="O2719" s="295" t="n"/>
      <c r="P2719" s="207">
        <f>+(((H2719-F2719)/1000)*1000)/10</f>
        <v/>
      </c>
      <c r="Q2719" s="207" t="n"/>
      <c r="R2719" s="26" t="inlineStr">
        <is>
          <t>FALSO</t>
        </is>
      </c>
      <c r="S2719" s="26" t="inlineStr">
        <is>
          <t>FALSO</t>
        </is>
      </c>
      <c r="T2719" s="211" t="n"/>
      <c r="U2719" s="211" t="n"/>
      <c r="V2719" s="290" t="inlineStr">
        <is>
          <t>Plot válido</t>
        </is>
      </c>
    </row>
    <row r="2720" ht="15.75" customHeight="1" s="412">
      <c r="A2720" s="199" t="n">
        <v>6287</v>
      </c>
      <c r="B2720" s="200" t="n">
        <v>267</v>
      </c>
      <c r="C2720" s="252" t="n">
        <v>415</v>
      </c>
      <c r="D2720" s="252" t="n">
        <v>22</v>
      </c>
      <c r="E2720" s="139" t="n">
        <v>43685</v>
      </c>
      <c r="F2720" s="252" t="n">
        <v>5263</v>
      </c>
      <c r="G2720" s="252" t="n">
        <v>7480</v>
      </c>
      <c r="H2720" s="253" t="n">
        <v>7148</v>
      </c>
      <c r="I2720" s="252" t="n">
        <v>5</v>
      </c>
      <c r="J2720" s="47">
        <f>+(((G2720-F2720)-(H2720-F2720))/(H2720-F2720))*100</f>
        <v/>
      </c>
      <c r="K2720" s="270" t="n"/>
      <c r="L2720" s="250">
        <f>AVERAGE(J2720:J2721)</f>
        <v/>
      </c>
      <c r="M2720" s="250">
        <f>_xlfn.STDEV.S(J2720,J2721)</f>
        <v/>
      </c>
      <c r="N2720" s="295" t="n"/>
      <c r="O2720" s="295" t="n"/>
      <c r="P2720" s="207">
        <f>+(((H2720-F2720)/1000)*1000)/10</f>
        <v/>
      </c>
      <c r="Q2720" s="207">
        <f>AVERAGE(P2720:P2721)</f>
        <v/>
      </c>
      <c r="R2720" s="26" t="inlineStr">
        <is>
          <t>FALSO</t>
        </is>
      </c>
      <c r="S2720" s="26" t="inlineStr">
        <is>
          <t>FALSO</t>
        </is>
      </c>
      <c r="T2720" s="211" t="n"/>
      <c r="U2720" s="211" t="n"/>
      <c r="V2720" s="290" t="inlineStr">
        <is>
          <t>Plot válido</t>
        </is>
      </c>
    </row>
    <row r="2721" ht="15.75" customHeight="1" s="412">
      <c r="A2721" s="199" t="n">
        <v>6288</v>
      </c>
      <c r="B2721" s="200" t="n">
        <v>267</v>
      </c>
      <c r="C2721" s="252" t="n">
        <v>415</v>
      </c>
      <c r="D2721" s="252" t="n">
        <v>22</v>
      </c>
      <c r="E2721" s="139" t="n">
        <v>43685</v>
      </c>
      <c r="F2721" s="252" t="n">
        <v>5263</v>
      </c>
      <c r="G2721" s="252" t="n">
        <v>7369</v>
      </c>
      <c r="H2721" s="253" t="n">
        <v>7035</v>
      </c>
      <c r="I2721" s="252" t="n"/>
      <c r="J2721" s="47">
        <f>+(((G2721-F2721)-(H2721-F2721))/(H2721-F2721))*100</f>
        <v/>
      </c>
      <c r="K2721" s="270" t="n"/>
      <c r="L2721" s="251" t="n"/>
      <c r="M2721" s="251" t="n"/>
      <c r="N2721" s="295" t="n"/>
      <c r="O2721" s="295" t="n"/>
      <c r="P2721" s="207">
        <f>+(((H2721-F2721)/1000)*1000)/10</f>
        <v/>
      </c>
      <c r="Q2721" s="207" t="n"/>
      <c r="R2721" s="26" t="inlineStr">
        <is>
          <t>FALSO</t>
        </is>
      </c>
      <c r="S2721" s="26" t="inlineStr">
        <is>
          <t>FALSO</t>
        </is>
      </c>
      <c r="T2721" s="211" t="n"/>
      <c r="U2721" s="211" t="n"/>
      <c r="V2721" s="290" t="inlineStr">
        <is>
          <t>Plot válido</t>
        </is>
      </c>
    </row>
    <row r="2722" ht="15.75" customHeight="1" s="412">
      <c r="A2722" s="199" t="n">
        <v>3901</v>
      </c>
      <c r="B2722" s="200" t="n">
        <v>323</v>
      </c>
      <c r="C2722" s="223" t="n">
        <v>416</v>
      </c>
      <c r="D2722" s="223" t="n">
        <v>14</v>
      </c>
      <c r="E2722" s="73" t="n">
        <v>43591</v>
      </c>
      <c r="F2722" s="223" t="n">
        <v>5241</v>
      </c>
      <c r="G2722" s="224" t="n">
        <v>8528</v>
      </c>
      <c r="H2722" s="225" t="n">
        <v>7451</v>
      </c>
      <c r="I2722" s="223" t="n">
        <v>2</v>
      </c>
      <c r="J2722" s="74">
        <f>+(((G2722-F2722)-(H2722-F2722))/(H2722-F2722))*100</f>
        <v/>
      </c>
      <c r="K2722" s="226" t="inlineStr">
        <is>
          <t>6/5</t>
        </is>
      </c>
      <c r="L2722" s="227">
        <f>AVERAGE(J2722:J2723)</f>
        <v/>
      </c>
      <c r="M2722" s="227">
        <f>_xlfn.STDEV.S(J2722,J2723)</f>
        <v/>
      </c>
      <c r="N2722" s="295" t="n">
        <v>3</v>
      </c>
      <c r="O2722" s="295" t="n"/>
      <c r="P2722" s="207">
        <f>+(((H2722-F2722)/1000)*1000)/10</f>
        <v/>
      </c>
      <c r="Q2722" s="207">
        <f>AVERAGE(P2722:P2723)</f>
        <v/>
      </c>
      <c r="R2722" s="26" t="inlineStr">
        <is>
          <t>FALSO</t>
        </is>
      </c>
      <c r="S2722" s="26" t="inlineStr">
        <is>
          <t>FALSO</t>
        </is>
      </c>
      <c r="T2722" s="211" t="n"/>
      <c r="U2722" s="211" t="n"/>
      <c r="V2722" s="290" t="inlineStr">
        <is>
          <t>Plot válido</t>
        </is>
      </c>
    </row>
    <row r="2723" ht="15.75" customHeight="1" s="412">
      <c r="A2723" s="199" t="n">
        <v>3902</v>
      </c>
      <c r="B2723" s="200" t="n">
        <v>324</v>
      </c>
      <c r="C2723" s="223" t="n">
        <v>416</v>
      </c>
      <c r="D2723" s="223" t="n">
        <v>14</v>
      </c>
      <c r="E2723" s="73" t="n">
        <v>43591</v>
      </c>
      <c r="F2723" s="223" t="n">
        <v>5265</v>
      </c>
      <c r="G2723" s="224" t="n">
        <v>8235</v>
      </c>
      <c r="H2723" s="225" t="n">
        <v>7251</v>
      </c>
      <c r="I2723" s="223" t="n"/>
      <c r="J2723" s="74">
        <f>+(((G2723-F2723)-(H2723-F2723))/(H2723-F2723))*100</f>
        <v/>
      </c>
      <c r="K2723" s="226" t="n"/>
      <c r="L2723" s="228" t="n"/>
      <c r="M2723" s="228" t="n"/>
      <c r="N2723" s="295" t="n"/>
      <c r="O2723" s="295" t="n"/>
      <c r="P2723" s="207">
        <f>+(((H2723-F2723)/1000)*1000)/10</f>
        <v/>
      </c>
      <c r="Q2723" s="207" t="n"/>
      <c r="R2723" s="26" t="inlineStr">
        <is>
          <t>FALSO</t>
        </is>
      </c>
      <c r="S2723" s="26" t="inlineStr">
        <is>
          <t>FALSO</t>
        </is>
      </c>
      <c r="T2723" s="211" t="n"/>
      <c r="U2723" s="211" t="n"/>
      <c r="V2723" s="290" t="inlineStr">
        <is>
          <t>Plot válido</t>
        </is>
      </c>
    </row>
    <row r="2724" ht="15.75" customHeight="1" s="412">
      <c r="A2724" s="199" t="n">
        <v>4553</v>
      </c>
      <c r="B2724" s="200" t="n">
        <v>259</v>
      </c>
      <c r="C2724" s="223" t="n">
        <v>416</v>
      </c>
      <c r="D2724" s="223" t="n">
        <v>16</v>
      </c>
      <c r="E2724" s="73" t="n">
        <v>43607</v>
      </c>
      <c r="F2724" s="223" t="n">
        <v>5198</v>
      </c>
      <c r="G2724" s="223" t="n">
        <v>7657</v>
      </c>
      <c r="H2724" s="225" t="n">
        <v>6966</v>
      </c>
      <c r="I2724" s="223" t="n">
        <v>2</v>
      </c>
      <c r="J2724" s="74">
        <f>+(((G2724-F2724)-(H2724-F2724))/(H2724-F2724))*100</f>
        <v/>
      </c>
      <c r="K2724" s="226" t="n"/>
      <c r="L2724" s="227">
        <f>AVERAGE(J2724:J2725)</f>
        <v/>
      </c>
      <c r="M2724" s="227">
        <f>_xlfn.STDEV.S(J2724,J2725)</f>
        <v/>
      </c>
      <c r="N2724" s="295" t="n"/>
      <c r="O2724" s="295" t="n"/>
      <c r="P2724" s="207">
        <f>+(((H2724-F2724)/1000)*1000)/10</f>
        <v/>
      </c>
      <c r="Q2724" s="207">
        <f>AVERAGE(P2724:P2725)</f>
        <v/>
      </c>
      <c r="R2724" s="26" t="inlineStr">
        <is>
          <t>VERDADERO</t>
        </is>
      </c>
      <c r="S2724" s="26" t="inlineStr">
        <is>
          <t>FALSO</t>
        </is>
      </c>
      <c r="T2724" s="211" t="n"/>
      <c r="U2724" s="211" t="n"/>
      <c r="V2724" s="290" t="inlineStr">
        <is>
          <t>Plot válido</t>
        </is>
      </c>
    </row>
    <row r="2725" ht="15.75" customHeight="1" s="412">
      <c r="A2725" s="199" t="n">
        <v>4554</v>
      </c>
      <c r="B2725" s="200" t="n">
        <v>260</v>
      </c>
      <c r="C2725" s="223" t="n">
        <v>416</v>
      </c>
      <c r="D2725" s="223" t="n">
        <v>16</v>
      </c>
      <c r="E2725" s="73" t="n">
        <v>43607</v>
      </c>
      <c r="F2725" s="223" t="n">
        <v>5247</v>
      </c>
      <c r="G2725" s="223" t="n">
        <v>7770</v>
      </c>
      <c r="H2725" s="225" t="n">
        <v>7082</v>
      </c>
      <c r="I2725" s="223" t="n"/>
      <c r="J2725" s="74">
        <f>+(((G2725-F2725)-(H2725-F2725))/(H2725-F2725))*100</f>
        <v/>
      </c>
      <c r="K2725" s="226" t="n"/>
      <c r="L2725" s="228" t="n"/>
      <c r="M2725" s="228" t="n"/>
      <c r="N2725" s="295" t="n"/>
      <c r="O2725" s="295" t="n"/>
      <c r="P2725" s="207">
        <f>+(((H2725-F2725)/1000)*1000)/10</f>
        <v/>
      </c>
      <c r="Q2725" s="207" t="n"/>
      <c r="R2725" s="26" t="inlineStr">
        <is>
          <t>FALSO</t>
        </is>
      </c>
      <c r="S2725" s="26" t="inlineStr">
        <is>
          <t>FALSO</t>
        </is>
      </c>
      <c r="T2725" s="211" t="n"/>
      <c r="U2725" s="211" t="n"/>
      <c r="V2725" s="290" t="inlineStr">
        <is>
          <t>Plot válido</t>
        </is>
      </c>
    </row>
    <row r="2726" ht="15.75" customHeight="1" s="412">
      <c r="A2726" s="199" t="n">
        <v>5199</v>
      </c>
      <c r="B2726" s="200" t="n">
        <v>259</v>
      </c>
      <c r="C2726" s="223" t="n">
        <v>416</v>
      </c>
      <c r="D2726" s="223" t="n">
        <v>18</v>
      </c>
      <c r="E2726" s="73" t="n">
        <v>43626</v>
      </c>
      <c r="F2726" s="223" t="n">
        <v>5198</v>
      </c>
      <c r="G2726" s="223" t="n">
        <v>8199</v>
      </c>
      <c r="H2726" s="225" t="n">
        <v>7505</v>
      </c>
      <c r="I2726" s="223" t="n">
        <v>11</v>
      </c>
      <c r="J2726" s="74">
        <f>+(((G2726-F2726)-(H2726-F2726))/(H2726-F2726))*100</f>
        <v/>
      </c>
      <c r="K2726" s="226" t="n"/>
      <c r="L2726" s="227">
        <f>AVERAGE(J2726:J2727)</f>
        <v/>
      </c>
      <c r="M2726" s="227">
        <f>_xlfn.STDEV.S(J2726,J2727)</f>
        <v/>
      </c>
      <c r="N2726" s="295" t="n"/>
      <c r="O2726" s="295" t="n"/>
      <c r="P2726" s="207">
        <f>+(((H2726-F2726)/1000)*1000)/10</f>
        <v/>
      </c>
      <c r="Q2726" s="207">
        <f>AVERAGE(P2726:P2727)</f>
        <v/>
      </c>
      <c r="R2726" s="26" t="inlineStr">
        <is>
          <t>FALSO</t>
        </is>
      </c>
      <c r="S2726" s="26" t="inlineStr">
        <is>
          <t>FALSO</t>
        </is>
      </c>
      <c r="T2726" s="211" t="n"/>
      <c r="U2726" s="211" t="n"/>
      <c r="V2726" s="290" t="inlineStr">
        <is>
          <t>Plot válido</t>
        </is>
      </c>
    </row>
    <row r="2727" ht="15.75" customHeight="1" s="412">
      <c r="A2727" s="199" t="n">
        <v>5200</v>
      </c>
      <c r="B2727" s="200" t="n">
        <v>260</v>
      </c>
      <c r="C2727" s="223" t="n">
        <v>416</v>
      </c>
      <c r="D2727" s="223" t="n">
        <v>18</v>
      </c>
      <c r="E2727" s="73" t="n">
        <v>43626</v>
      </c>
      <c r="F2727" s="223" t="n">
        <v>5247</v>
      </c>
      <c r="G2727" s="223" t="n">
        <v>8372</v>
      </c>
      <c r="H2727" s="225" t="n">
        <v>7661</v>
      </c>
      <c r="I2727" s="223" t="n"/>
      <c r="J2727" s="74">
        <f>+(((G2727-F2727)-(H2727-F2727))/(H2727-F2727))*100</f>
        <v/>
      </c>
      <c r="K2727" s="226" t="n"/>
      <c r="L2727" s="228" t="n"/>
      <c r="M2727" s="228" t="n"/>
      <c r="N2727" s="295" t="n"/>
      <c r="O2727" s="295" t="n"/>
      <c r="P2727" s="207">
        <f>+(((H2727-F2727)/1000)*1000)/10</f>
        <v/>
      </c>
      <c r="Q2727" s="207" t="n"/>
      <c r="R2727" s="26" t="inlineStr">
        <is>
          <t>FALSO</t>
        </is>
      </c>
      <c r="S2727" s="26" t="inlineStr">
        <is>
          <t>FALSO</t>
        </is>
      </c>
      <c r="T2727" s="211" t="n"/>
      <c r="U2727" s="211" t="n"/>
      <c r="V2727" s="290" t="inlineStr">
        <is>
          <t>Plot válido</t>
        </is>
      </c>
    </row>
    <row r="2728" ht="15.75" customHeight="1" s="412">
      <c r="A2728" s="199" t="n">
        <v>6289</v>
      </c>
      <c r="B2728" s="200" t="n">
        <v>268</v>
      </c>
      <c r="C2728" s="252" t="n">
        <v>416</v>
      </c>
      <c r="D2728" s="252" t="n">
        <v>22</v>
      </c>
      <c r="E2728" s="139" t="n">
        <v>43685</v>
      </c>
      <c r="F2728" s="252" t="n">
        <v>5219</v>
      </c>
      <c r="G2728" s="252" t="n">
        <v>7827</v>
      </c>
      <c r="H2728" s="253" t="n">
        <v>7404</v>
      </c>
      <c r="I2728" s="252" t="n">
        <v>11</v>
      </c>
      <c r="J2728" s="47">
        <f>+(((G2728-F2728)-(H2728-F2728))/(H2728-F2728))*100</f>
        <v/>
      </c>
      <c r="K2728" s="270" t="n"/>
      <c r="L2728" s="250">
        <f>AVERAGE(J2728:J2729)</f>
        <v/>
      </c>
      <c r="M2728" s="250">
        <f>_xlfn.STDEV.S(J2728,J2729)</f>
        <v/>
      </c>
      <c r="N2728" s="295" t="n"/>
      <c r="O2728" s="295" t="n"/>
      <c r="P2728" s="207">
        <f>+(((H2728-F2728)/1000)*1000)/10</f>
        <v/>
      </c>
      <c r="Q2728" s="207">
        <f>AVERAGE(P2728:P2729)</f>
        <v/>
      </c>
      <c r="R2728" s="26" t="inlineStr">
        <is>
          <t>FALSO</t>
        </is>
      </c>
      <c r="S2728" s="26" t="inlineStr">
        <is>
          <t>FALSO</t>
        </is>
      </c>
      <c r="T2728" s="211" t="n"/>
      <c r="U2728" s="211" t="n"/>
      <c r="V2728" s="290" t="inlineStr">
        <is>
          <t>Plot válido</t>
        </is>
      </c>
    </row>
    <row r="2729" ht="15.75" customHeight="1" s="412">
      <c r="A2729" s="199" t="n">
        <v>6290</v>
      </c>
      <c r="B2729" s="200" t="n">
        <v>268</v>
      </c>
      <c r="C2729" s="252" t="n">
        <v>416</v>
      </c>
      <c r="D2729" s="252" t="n">
        <v>22</v>
      </c>
      <c r="E2729" s="139" t="n">
        <v>43685</v>
      </c>
      <c r="F2729" s="252" t="n">
        <v>5219</v>
      </c>
      <c r="G2729" s="252" t="n">
        <v>7919</v>
      </c>
      <c r="H2729" s="253" t="n">
        <v>7465</v>
      </c>
      <c r="I2729" s="252" t="n"/>
      <c r="J2729" s="47">
        <f>+(((G2729-F2729)-(H2729-F2729))/(H2729-F2729))*100</f>
        <v/>
      </c>
      <c r="K2729" s="270" t="n"/>
      <c r="L2729" s="251" t="n"/>
      <c r="M2729" s="251" t="n"/>
      <c r="N2729" s="295" t="n"/>
      <c r="O2729" s="295" t="n"/>
      <c r="P2729" s="207">
        <f>+(((H2729-F2729)/1000)*1000)/10</f>
        <v/>
      </c>
      <c r="Q2729" s="207" t="n"/>
      <c r="R2729" s="26" t="inlineStr">
        <is>
          <t>FALSO</t>
        </is>
      </c>
      <c r="S2729" s="26" t="inlineStr">
        <is>
          <t>FALSO</t>
        </is>
      </c>
      <c r="T2729" s="211" t="n"/>
      <c r="U2729" s="211" t="n"/>
      <c r="V2729" s="290" t="inlineStr">
        <is>
          <t>Plot válido</t>
        </is>
      </c>
    </row>
    <row r="2730" ht="15.75" customHeight="1" s="412">
      <c r="A2730" s="199" t="n">
        <v>3903</v>
      </c>
      <c r="B2730" s="200" t="n">
        <v>325</v>
      </c>
      <c r="C2730" s="246" t="n">
        <v>417</v>
      </c>
      <c r="D2730" s="246" t="n">
        <v>14</v>
      </c>
      <c r="E2730" s="46" t="n">
        <v>43591</v>
      </c>
      <c r="F2730" s="246" t="n">
        <v>5236</v>
      </c>
      <c r="G2730" s="247" t="n">
        <v>8655</v>
      </c>
      <c r="H2730" s="248" t="n">
        <v>7479</v>
      </c>
      <c r="I2730" s="246" t="n">
        <v>2</v>
      </c>
      <c r="J2730" s="47">
        <f>+(((G2730-F2730)-(H2730-F2730))/(H2730-F2730))*100</f>
        <v/>
      </c>
      <c r="K2730" s="270" t="inlineStr">
        <is>
          <t>1/2</t>
        </is>
      </c>
      <c r="L2730" s="250">
        <f>AVERAGE(J2730:J2731)</f>
        <v/>
      </c>
      <c r="M2730" s="250">
        <f>_xlfn.STDEV.S(J2730,J2731)</f>
        <v/>
      </c>
      <c r="N2730" s="295" t="n">
        <v>2</v>
      </c>
      <c r="O2730" s="295" t="n"/>
      <c r="P2730" s="207">
        <f>+(((H2730-F2730)/1000)*1000)/10</f>
        <v/>
      </c>
      <c r="Q2730" s="207">
        <f>AVERAGE(P2730:P2731)</f>
        <v/>
      </c>
      <c r="R2730" s="26" t="inlineStr">
        <is>
          <t>FALSO</t>
        </is>
      </c>
      <c r="S2730" s="26" t="inlineStr">
        <is>
          <t>FALSO</t>
        </is>
      </c>
      <c r="T2730" s="211" t="n"/>
      <c r="U2730" s="211" t="n"/>
      <c r="V2730" s="290" t="inlineStr">
        <is>
          <t>Plot válido</t>
        </is>
      </c>
    </row>
    <row r="2731" ht="15.75" customHeight="1" s="412">
      <c r="A2731" s="199" t="n">
        <v>3904</v>
      </c>
      <c r="B2731" s="200" t="n">
        <v>326</v>
      </c>
      <c r="C2731" s="246" t="n">
        <v>417</v>
      </c>
      <c r="D2731" s="246" t="n">
        <v>14</v>
      </c>
      <c r="E2731" s="46" t="n">
        <v>43591</v>
      </c>
      <c r="F2731" s="246" t="n">
        <v>5256</v>
      </c>
      <c r="G2731" s="247" t="n">
        <v>8566</v>
      </c>
      <c r="H2731" s="248" t="n">
        <v>7429</v>
      </c>
      <c r="I2731" s="246" t="n"/>
      <c r="J2731" s="47">
        <f>+(((G2731-F2731)-(H2731-F2731))/(H2731-F2731))*100</f>
        <v/>
      </c>
      <c r="K2731" s="270" t="n"/>
      <c r="L2731" s="251" t="n"/>
      <c r="M2731" s="251" t="n"/>
      <c r="N2731" s="295" t="n"/>
      <c r="O2731" s="295" t="n"/>
      <c r="P2731" s="207">
        <f>+(((H2731-F2731)/1000)*1000)/10</f>
        <v/>
      </c>
      <c r="Q2731" s="207" t="n"/>
      <c r="R2731" s="26" t="inlineStr">
        <is>
          <t>FALSO</t>
        </is>
      </c>
      <c r="S2731" s="26" t="inlineStr">
        <is>
          <t>FALSO</t>
        </is>
      </c>
      <c r="T2731" s="211" t="n"/>
      <c r="U2731" s="211" t="n"/>
      <c r="V2731" s="290" t="inlineStr">
        <is>
          <t>Plot válido</t>
        </is>
      </c>
    </row>
    <row r="2732" ht="15.75" customHeight="1" s="412">
      <c r="A2732" s="199" t="n">
        <v>4555</v>
      </c>
      <c r="B2732" s="200" t="n">
        <v>261</v>
      </c>
      <c r="C2732" s="246" t="n">
        <v>417</v>
      </c>
      <c r="D2732" s="246" t="n">
        <v>16</v>
      </c>
      <c r="E2732" s="46" t="n">
        <v>43607</v>
      </c>
      <c r="F2732" s="246" t="n">
        <v>5229</v>
      </c>
      <c r="G2732" s="246" t="n">
        <v>7815</v>
      </c>
      <c r="H2732" s="248" t="n">
        <v>7160</v>
      </c>
      <c r="I2732" s="246" t="n">
        <v>2</v>
      </c>
      <c r="J2732" s="47">
        <f>+(((G2732-F2732)-(H2732-F2732))/(H2732-F2732))*100</f>
        <v/>
      </c>
      <c r="K2732" s="270" t="inlineStr">
        <is>
          <t>MF</t>
        </is>
      </c>
      <c r="L2732" s="250">
        <f>AVERAGE(J2732:J2733)</f>
        <v/>
      </c>
      <c r="M2732" s="250">
        <f>_xlfn.STDEV.S(J2732,J2733)</f>
        <v/>
      </c>
      <c r="N2732" s="295" t="n"/>
      <c r="O2732" s="295" t="n"/>
      <c r="P2732" s="207">
        <f>+(((H2732-F2732)/1000)*1000)/10</f>
        <v/>
      </c>
      <c r="Q2732" s="207">
        <f>AVERAGE(P2732:P2733)</f>
        <v/>
      </c>
      <c r="R2732" s="26" t="inlineStr">
        <is>
          <t>VERDADERO</t>
        </is>
      </c>
      <c r="S2732" s="26" t="inlineStr">
        <is>
          <t>FALSO</t>
        </is>
      </c>
      <c r="T2732" s="211" t="n"/>
      <c r="U2732" s="211" t="n"/>
      <c r="V2732" s="290" t="inlineStr">
        <is>
          <t>Plot válido</t>
        </is>
      </c>
    </row>
    <row r="2733" ht="15.75" customHeight="1" s="412">
      <c r="A2733" s="199" t="n">
        <v>4556</v>
      </c>
      <c r="B2733" s="200" t="n">
        <v>262</v>
      </c>
      <c r="C2733" s="246" t="n">
        <v>417</v>
      </c>
      <c r="D2733" s="246" t="n">
        <v>16</v>
      </c>
      <c r="E2733" s="46" t="n">
        <v>43607</v>
      </c>
      <c r="F2733" s="246" t="n">
        <v>5194</v>
      </c>
      <c r="G2733" s="246" t="n">
        <v>7511</v>
      </c>
      <c r="H2733" s="248" t="n">
        <v>6921</v>
      </c>
      <c r="I2733" s="246" t="n"/>
      <c r="J2733" s="47">
        <f>+(((G2733-F2733)-(H2733-F2733))/(H2733-F2733))*100</f>
        <v/>
      </c>
      <c r="K2733" s="270" t="n"/>
      <c r="L2733" s="251" t="n"/>
      <c r="M2733" s="251" t="n"/>
      <c r="N2733" s="295" t="n"/>
      <c r="O2733" s="295" t="n"/>
      <c r="P2733" s="207">
        <f>+(((H2733-F2733)/1000)*1000)/10</f>
        <v/>
      </c>
      <c r="Q2733" s="207" t="n"/>
      <c r="R2733" s="26" t="inlineStr">
        <is>
          <t>FALSO</t>
        </is>
      </c>
      <c r="S2733" s="26" t="inlineStr">
        <is>
          <t>FALSO</t>
        </is>
      </c>
      <c r="T2733" s="211" t="n"/>
      <c r="U2733" s="211" t="n"/>
      <c r="V2733" s="290" t="inlineStr">
        <is>
          <t>Plot válido</t>
        </is>
      </c>
    </row>
    <row r="2734" ht="15.75" customHeight="1" s="412">
      <c r="A2734" s="199" t="n">
        <v>5201</v>
      </c>
      <c r="B2734" s="200" t="n">
        <v>261</v>
      </c>
      <c r="C2734" s="246" t="n">
        <v>417</v>
      </c>
      <c r="D2734" s="246" t="n">
        <v>18</v>
      </c>
      <c r="E2734" s="46" t="n">
        <v>43626</v>
      </c>
      <c r="F2734" s="246" t="n">
        <v>5229</v>
      </c>
      <c r="G2734" s="246" t="n">
        <v>7785</v>
      </c>
      <c r="H2734" s="248" t="n">
        <v>7239</v>
      </c>
      <c r="I2734" s="246" t="n">
        <v>7</v>
      </c>
      <c r="J2734" s="47">
        <f>+(((G2734-F2734)-(H2734-F2734))/(H2734-F2734))*100</f>
        <v/>
      </c>
      <c r="K2734" s="270" t="n"/>
      <c r="L2734" s="250">
        <f>AVERAGE(J2734:J2735)</f>
        <v/>
      </c>
      <c r="M2734" s="250">
        <f>_xlfn.STDEV.S(J2734,J2735)</f>
        <v/>
      </c>
      <c r="N2734" s="295" t="n"/>
      <c r="O2734" s="295" t="n"/>
      <c r="P2734" s="207">
        <f>+(((H2734-F2734)/1000)*1000)/10</f>
        <v/>
      </c>
      <c r="Q2734" s="207">
        <f>AVERAGE(P2734:P2735)</f>
        <v/>
      </c>
      <c r="R2734" s="26" t="inlineStr">
        <is>
          <t>FALSO</t>
        </is>
      </c>
      <c r="S2734" s="26" t="inlineStr">
        <is>
          <t>FALSO</t>
        </is>
      </c>
      <c r="T2734" s="211" t="n"/>
      <c r="U2734" s="211" t="n"/>
      <c r="V2734" s="290" t="inlineStr">
        <is>
          <t>Plot válido</t>
        </is>
      </c>
    </row>
    <row r="2735" ht="15.75" customHeight="1" s="412">
      <c r="A2735" s="199" t="n">
        <v>5202</v>
      </c>
      <c r="B2735" s="200" t="n">
        <v>262</v>
      </c>
      <c r="C2735" s="246" t="n">
        <v>417</v>
      </c>
      <c r="D2735" s="246" t="n">
        <v>18</v>
      </c>
      <c r="E2735" s="46" t="n">
        <v>43626</v>
      </c>
      <c r="F2735" s="246" t="n">
        <v>5194</v>
      </c>
      <c r="G2735" s="246" t="n">
        <v>7608</v>
      </c>
      <c r="H2735" s="248" t="n">
        <v>7086</v>
      </c>
      <c r="I2735" s="246" t="n"/>
      <c r="J2735" s="47">
        <f>+(((G2735-F2735)-(H2735-F2735))/(H2735-F2735))*100</f>
        <v/>
      </c>
      <c r="K2735" s="270" t="n"/>
      <c r="L2735" s="251" t="n"/>
      <c r="M2735" s="251" t="n"/>
      <c r="N2735" s="295" t="n"/>
      <c r="O2735" s="295" t="n"/>
      <c r="P2735" s="207">
        <f>+(((H2735-F2735)/1000)*1000)/10</f>
        <v/>
      </c>
      <c r="Q2735" s="207" t="n"/>
      <c r="R2735" s="26" t="inlineStr">
        <is>
          <t>FALSO</t>
        </is>
      </c>
      <c r="S2735" s="26" t="inlineStr">
        <is>
          <t>FALSO</t>
        </is>
      </c>
      <c r="T2735" s="211" t="n"/>
      <c r="U2735" s="211" t="n"/>
      <c r="V2735" s="290" t="inlineStr">
        <is>
          <t>Plot válido</t>
        </is>
      </c>
    </row>
    <row r="2736" ht="15.75" customHeight="1" s="412">
      <c r="A2736" s="199" t="n">
        <v>5713</v>
      </c>
      <c r="B2736" s="200" t="n">
        <v>157</v>
      </c>
      <c r="C2736" s="252" t="n">
        <v>417</v>
      </c>
      <c r="D2736" s="252" t="n">
        <v>21</v>
      </c>
      <c r="E2736" s="139" t="n">
        <v>43657</v>
      </c>
      <c r="F2736" s="252" t="n">
        <v>5319</v>
      </c>
      <c r="G2736" s="252" t="n">
        <v>7064</v>
      </c>
      <c r="H2736" s="253" t="n">
        <v>6746</v>
      </c>
      <c r="I2736" s="252" t="n">
        <v>7</v>
      </c>
      <c r="J2736" s="47">
        <f>+(((G2736-F2736)-(H2736-F2736))/(H2736-F2736))*100</f>
        <v/>
      </c>
      <c r="K2736" s="270" t="n"/>
      <c r="L2736" s="250">
        <f>AVERAGE(J2736:J2737)</f>
        <v/>
      </c>
      <c r="M2736" s="250">
        <f>_xlfn.STDEV.S(J2736,J2737)</f>
        <v/>
      </c>
      <c r="N2736" s="295" t="n"/>
      <c r="O2736" s="295" t="n"/>
      <c r="P2736" s="207">
        <f>+(((H2736-F2736)/1000)*1000)/10</f>
        <v/>
      </c>
      <c r="Q2736" s="207">
        <f>AVERAGE(P2736:P2737)</f>
        <v/>
      </c>
      <c r="R2736" s="26" t="inlineStr">
        <is>
          <t>FALSO</t>
        </is>
      </c>
      <c r="S2736" s="26" t="inlineStr">
        <is>
          <t>FALSO</t>
        </is>
      </c>
      <c r="T2736" s="211" t="n"/>
      <c r="U2736" s="211" t="n"/>
      <c r="V2736" s="290" t="inlineStr">
        <is>
          <t>Plot válido</t>
        </is>
      </c>
    </row>
    <row r="2737" ht="15.75" customHeight="1" s="412">
      <c r="A2737" s="199" t="n">
        <v>5714</v>
      </c>
      <c r="B2737" s="200" t="n">
        <v>158</v>
      </c>
      <c r="C2737" s="252" t="n">
        <v>417</v>
      </c>
      <c r="D2737" s="252" t="n">
        <v>21</v>
      </c>
      <c r="E2737" s="139" t="n">
        <v>43657</v>
      </c>
      <c r="F2737" s="252" t="n">
        <v>5219</v>
      </c>
      <c r="G2737" s="252" t="n">
        <v>6827</v>
      </c>
      <c r="H2737" s="253" t="n">
        <v>6529</v>
      </c>
      <c r="I2737" s="252" t="n"/>
      <c r="J2737" s="47">
        <f>+(((G2737-F2737)-(H2737-F2737))/(H2737-F2737))*100</f>
        <v/>
      </c>
      <c r="K2737" s="270" t="n"/>
      <c r="L2737" s="251" t="n"/>
      <c r="M2737" s="251" t="n"/>
      <c r="N2737" s="295" t="n"/>
      <c r="O2737" s="295" t="n"/>
      <c r="P2737" s="207">
        <f>+(((H2737-F2737)/1000)*1000)/10</f>
        <v/>
      </c>
      <c r="Q2737" s="207" t="n"/>
      <c r="R2737" s="26" t="inlineStr">
        <is>
          <t>FALSO</t>
        </is>
      </c>
      <c r="S2737" s="26" t="inlineStr">
        <is>
          <t>FALSO</t>
        </is>
      </c>
      <c r="T2737" s="211" t="n"/>
      <c r="U2737" s="211" t="n"/>
      <c r="V2737" s="290" t="inlineStr">
        <is>
          <t>Plot válido</t>
        </is>
      </c>
    </row>
    <row r="2738" ht="15.75" customHeight="1" s="412">
      <c r="A2738" s="199" t="n">
        <v>6291</v>
      </c>
      <c r="B2738" s="200" t="n">
        <v>269</v>
      </c>
      <c r="C2738" s="252" t="n">
        <v>417</v>
      </c>
      <c r="D2738" s="252" t="n">
        <v>22</v>
      </c>
      <c r="E2738" s="139" t="n">
        <v>43685</v>
      </c>
      <c r="F2738" s="252" t="n">
        <v>5241</v>
      </c>
      <c r="G2738" s="252" t="n">
        <v>7560</v>
      </c>
      <c r="H2738" s="253" t="n">
        <v>7176</v>
      </c>
      <c r="I2738" s="252" t="n">
        <v>7</v>
      </c>
      <c r="J2738" s="47">
        <f>+(((G2738-F2738)-(H2738-F2738))/(H2738-F2738))*100</f>
        <v/>
      </c>
      <c r="K2738" s="270" t="n"/>
      <c r="L2738" s="250">
        <f>AVERAGE(J2738:J2739)</f>
        <v/>
      </c>
      <c r="M2738" s="250">
        <f>_xlfn.STDEV.S(J2738,J2739)</f>
        <v/>
      </c>
      <c r="N2738" s="295" t="n"/>
      <c r="O2738" s="295" t="n"/>
      <c r="P2738" s="207">
        <f>+(((H2738-F2738)/1000)*1000)/10</f>
        <v/>
      </c>
      <c r="Q2738" s="207">
        <f>AVERAGE(P2738:P2739)</f>
        <v/>
      </c>
      <c r="R2738" s="26" t="inlineStr">
        <is>
          <t>FALSO</t>
        </is>
      </c>
      <c r="S2738" s="26" t="inlineStr">
        <is>
          <t>FALSO</t>
        </is>
      </c>
      <c r="T2738" s="211" t="n"/>
      <c r="U2738" s="211" t="n"/>
      <c r="V2738" s="290" t="inlineStr">
        <is>
          <t>Plot válido</t>
        </is>
      </c>
    </row>
    <row r="2739" ht="15.75" customHeight="1" s="412">
      <c r="A2739" s="199" t="n">
        <v>6292</v>
      </c>
      <c r="B2739" s="200" t="n">
        <v>269</v>
      </c>
      <c r="C2739" s="252" t="n">
        <v>417</v>
      </c>
      <c r="D2739" s="252" t="n">
        <v>22</v>
      </c>
      <c r="E2739" s="139" t="n">
        <v>43685</v>
      </c>
      <c r="F2739" s="252" t="n">
        <v>5241</v>
      </c>
      <c r="G2739" s="252" t="n">
        <v>7748</v>
      </c>
      <c r="H2739" s="253" t="n">
        <v>7331</v>
      </c>
      <c r="I2739" s="252" t="n"/>
      <c r="J2739" s="47">
        <f>+(((G2739-F2739)-(H2739-F2739))/(H2739-F2739))*100</f>
        <v/>
      </c>
      <c r="K2739" s="270" t="n"/>
      <c r="L2739" s="251" t="n"/>
      <c r="M2739" s="251" t="n"/>
      <c r="N2739" s="295" t="n"/>
      <c r="O2739" s="295" t="n"/>
      <c r="P2739" s="207">
        <f>+(((H2739-F2739)/1000)*1000)/10</f>
        <v/>
      </c>
      <c r="Q2739" s="207" t="n"/>
      <c r="R2739" s="26" t="inlineStr">
        <is>
          <t>FALSO</t>
        </is>
      </c>
      <c r="S2739" s="26" t="inlineStr">
        <is>
          <t>FALSO</t>
        </is>
      </c>
      <c r="T2739" s="211" t="n"/>
      <c r="U2739" s="211" t="n"/>
      <c r="V2739" s="290" t="inlineStr">
        <is>
          <t>Plot válido</t>
        </is>
      </c>
    </row>
    <row r="2740" ht="15.75" customHeight="1" s="412">
      <c r="A2740" s="199" t="n">
        <v>3539</v>
      </c>
      <c r="B2740" s="200" t="n">
        <v>295</v>
      </c>
      <c r="C2740" s="255" t="n">
        <v>418</v>
      </c>
      <c r="D2740" s="255" t="n">
        <v>13</v>
      </c>
      <c r="E2740" s="58" t="n">
        <v>43587</v>
      </c>
      <c r="F2740" s="255" t="n">
        <v>5221</v>
      </c>
      <c r="G2740" s="255" t="n">
        <v>7258</v>
      </c>
      <c r="H2740" s="256" t="n">
        <v>6780</v>
      </c>
      <c r="I2740" s="255" t="n">
        <v>1</v>
      </c>
      <c r="J2740" s="59">
        <f>+(((G2740-F2740)-(H2740-F2740))/(H2740-F2740))*100</f>
        <v/>
      </c>
      <c r="K2740" s="271" t="inlineStr">
        <is>
          <t>26/4</t>
        </is>
      </c>
      <c r="L2740" s="258">
        <f>AVERAGE(J2740:J2741)</f>
        <v/>
      </c>
      <c r="M2740" s="258">
        <f>_xlfn.STDEV.S(J2740,J2741)</f>
        <v/>
      </c>
      <c r="N2740" s="295" t="n">
        <v>1</v>
      </c>
      <c r="O2740" s="295" t="n"/>
      <c r="P2740" s="207">
        <f>+(((H2740-F2740)/1000)*1000)/10</f>
        <v/>
      </c>
      <c r="Q2740" s="207">
        <f>AVERAGE(P2740:P2741)</f>
        <v/>
      </c>
      <c r="R2740" s="26" t="inlineStr">
        <is>
          <t>FALSO</t>
        </is>
      </c>
      <c r="S2740" s="26" t="inlineStr">
        <is>
          <t>FALSO</t>
        </is>
      </c>
      <c r="T2740" s="211" t="n"/>
      <c r="U2740" s="211" t="n"/>
      <c r="V2740" s="290" t="inlineStr">
        <is>
          <t>Plot válido</t>
        </is>
      </c>
    </row>
    <row r="2741" ht="15.75" customHeight="1" s="412">
      <c r="A2741" s="199" t="n">
        <v>3540</v>
      </c>
      <c r="B2741" s="200" t="n">
        <v>296</v>
      </c>
      <c r="C2741" s="255" t="n">
        <v>418</v>
      </c>
      <c r="D2741" s="255" t="n">
        <v>13</v>
      </c>
      <c r="E2741" s="58" t="n">
        <v>43587</v>
      </c>
      <c r="F2741" s="255" t="n">
        <v>5271</v>
      </c>
      <c r="G2741" s="255" t="n">
        <v>7305</v>
      </c>
      <c r="H2741" s="256" t="n">
        <v>6820</v>
      </c>
      <c r="I2741" s="255" t="n"/>
      <c r="J2741" s="59">
        <f>+(((G2741-F2741)-(H2741-F2741))/(H2741-F2741))*100</f>
        <v/>
      </c>
      <c r="K2741" s="271" t="n"/>
      <c r="L2741" s="259" t="n"/>
      <c r="M2741" s="259" t="n"/>
      <c r="N2741" s="295" t="n"/>
      <c r="O2741" s="295" t="n"/>
      <c r="P2741" s="207">
        <f>+(((H2741-F2741)/1000)*1000)/10</f>
        <v/>
      </c>
      <c r="Q2741" s="207" t="n"/>
      <c r="R2741" s="26" t="inlineStr">
        <is>
          <t>FALSO</t>
        </is>
      </c>
      <c r="S2741" s="26" t="inlineStr">
        <is>
          <t>FALSO</t>
        </is>
      </c>
      <c r="T2741" s="211" t="n"/>
      <c r="U2741" s="211" t="n"/>
      <c r="V2741" s="290" t="inlineStr">
        <is>
          <t>Plot válido</t>
        </is>
      </c>
    </row>
    <row r="2742" ht="15.75" customHeight="1" s="412">
      <c r="A2742" s="199" t="n">
        <v>4259</v>
      </c>
      <c r="B2742" s="200" t="n">
        <v>289</v>
      </c>
      <c r="C2742" s="255" t="n">
        <v>418</v>
      </c>
      <c r="D2742" s="255" t="n">
        <v>15</v>
      </c>
      <c r="E2742" s="58" t="n">
        <v>43599</v>
      </c>
      <c r="F2742" s="255" t="n">
        <v>5296</v>
      </c>
      <c r="G2742" s="255" t="n">
        <v>6899</v>
      </c>
      <c r="H2742" s="256" t="n">
        <v>6487</v>
      </c>
      <c r="I2742" s="255" t="n"/>
      <c r="J2742" s="59">
        <f>+(((G2742-F2742)-(H2742-F2742))/(H2742-F2742))*100</f>
        <v/>
      </c>
      <c r="K2742" s="259" t="n"/>
      <c r="L2742" s="258">
        <f>AVERAGE(J2742:J2743)</f>
        <v/>
      </c>
      <c r="M2742" s="258">
        <f>_xlfn.STDEV.S(J2742,J2743)</f>
        <v/>
      </c>
      <c r="N2742" s="295" t="n"/>
      <c r="O2742" s="295" t="n"/>
      <c r="P2742" s="207">
        <f>+(((H2742-F2742)/1000)*1000)/10</f>
        <v/>
      </c>
      <c r="Q2742" s="207">
        <f>AVERAGE(P2742:P2743)</f>
        <v/>
      </c>
      <c r="R2742" s="26" t="inlineStr">
        <is>
          <t>VERDADERO</t>
        </is>
      </c>
      <c r="S2742" s="26" t="inlineStr">
        <is>
          <t>FALSO</t>
        </is>
      </c>
      <c r="T2742" s="211" t="n"/>
      <c r="U2742" s="211" t="n"/>
      <c r="V2742" s="290" t="inlineStr">
        <is>
          <t>Plot válido</t>
        </is>
      </c>
    </row>
    <row r="2743" ht="15.75" customHeight="1" s="412">
      <c r="A2743" s="199" t="n">
        <v>4260</v>
      </c>
      <c r="B2743" s="200" t="n">
        <v>290</v>
      </c>
      <c r="C2743" s="255" t="n">
        <v>418</v>
      </c>
      <c r="D2743" s="255" t="n">
        <v>15</v>
      </c>
      <c r="E2743" s="58" t="n">
        <v>43599</v>
      </c>
      <c r="F2743" s="255" t="n">
        <v>5255</v>
      </c>
      <c r="G2743" s="255" t="n">
        <v>6987</v>
      </c>
      <c r="H2743" s="256" t="n">
        <v>6535</v>
      </c>
      <c r="I2743" s="255" t="n"/>
      <c r="J2743" s="59">
        <f>+(((G2743-F2743)-(H2743-F2743))/(H2743-F2743))*100</f>
        <v/>
      </c>
      <c r="K2743" s="259" t="n"/>
      <c r="L2743" s="259" t="n"/>
      <c r="M2743" s="259" t="n"/>
      <c r="N2743" s="295" t="n"/>
      <c r="O2743" s="295" t="n"/>
      <c r="P2743" s="207">
        <f>+(((H2743-F2743)/1000)*1000)/10</f>
        <v/>
      </c>
      <c r="Q2743" s="207" t="n"/>
      <c r="R2743" s="26" t="inlineStr">
        <is>
          <t>FALSO</t>
        </is>
      </c>
      <c r="S2743" s="26" t="inlineStr">
        <is>
          <t>FALSO</t>
        </is>
      </c>
      <c r="T2743" s="211" t="n"/>
      <c r="U2743" s="211" t="n"/>
      <c r="V2743" s="290" t="inlineStr">
        <is>
          <t>Plot válido</t>
        </is>
      </c>
    </row>
    <row r="2744" ht="15.75" customHeight="1" s="412">
      <c r="A2744" s="199" t="n">
        <v>4905</v>
      </c>
      <c r="B2744" s="200" t="n">
        <v>289</v>
      </c>
      <c r="C2744" s="255" t="n">
        <v>418</v>
      </c>
      <c r="D2744" s="255" t="n">
        <v>17</v>
      </c>
      <c r="E2744" s="58" t="n">
        <v>43619</v>
      </c>
      <c r="F2744" s="255" t="n">
        <v>5296</v>
      </c>
      <c r="G2744" s="255" t="n">
        <v>6549</v>
      </c>
      <c r="H2744" s="256" t="n">
        <v>6325</v>
      </c>
      <c r="I2744" s="255" t="n"/>
      <c r="J2744" s="59">
        <f>+(((G2744-F2744)-(H2744-F2744))/(H2744-F2744))*100</f>
        <v/>
      </c>
      <c r="K2744" s="271" t="n"/>
      <c r="L2744" s="258">
        <f>AVERAGE(J2744:J2745)</f>
        <v/>
      </c>
      <c r="M2744" s="258">
        <f>_xlfn.STDEV.S(J2744,J2745)</f>
        <v/>
      </c>
      <c r="N2744" s="295" t="n"/>
      <c r="O2744" s="295" t="n"/>
      <c r="P2744" s="207">
        <f>+(((H2744-F2744)/1000)*1000)/10</f>
        <v/>
      </c>
      <c r="Q2744" s="207">
        <f>AVERAGE(P2744:P2745)</f>
        <v/>
      </c>
      <c r="R2744" s="26" t="inlineStr">
        <is>
          <t>FALSO</t>
        </is>
      </c>
      <c r="S2744" s="26" t="inlineStr">
        <is>
          <t>FALSO</t>
        </is>
      </c>
      <c r="T2744" s="211" t="n"/>
      <c r="U2744" s="211" t="n"/>
      <c r="V2744" s="290" t="inlineStr">
        <is>
          <t>Plot válido</t>
        </is>
      </c>
    </row>
    <row r="2745" ht="15.75" customHeight="1" s="412">
      <c r="A2745" s="199" t="n">
        <v>4906</v>
      </c>
      <c r="B2745" s="200" t="n">
        <v>290</v>
      </c>
      <c r="C2745" s="255" t="n">
        <v>418</v>
      </c>
      <c r="D2745" s="255" t="n">
        <v>17</v>
      </c>
      <c r="E2745" s="58" t="n">
        <v>43619</v>
      </c>
      <c r="F2745" s="255" t="n">
        <v>5255</v>
      </c>
      <c r="G2745" s="255" t="n">
        <v>6469</v>
      </c>
      <c r="H2745" s="256" t="n">
        <v>6257</v>
      </c>
      <c r="I2745" s="255" t="n"/>
      <c r="J2745" s="59">
        <f>+(((G2745-F2745)-(H2745-F2745))/(H2745-F2745))*100</f>
        <v/>
      </c>
      <c r="K2745" s="271" t="n"/>
      <c r="L2745" s="259" t="n"/>
      <c r="M2745" s="259" t="n"/>
      <c r="N2745" s="295" t="n"/>
      <c r="O2745" s="295" t="n"/>
      <c r="P2745" s="207">
        <f>+(((H2745-F2745)/1000)*1000)/10</f>
        <v/>
      </c>
      <c r="Q2745" s="207" t="n"/>
      <c r="R2745" s="26" t="inlineStr">
        <is>
          <t>FALSO</t>
        </is>
      </c>
      <c r="S2745" s="26" t="inlineStr">
        <is>
          <t>FALSO</t>
        </is>
      </c>
      <c r="T2745" s="211" t="n"/>
      <c r="U2745" s="211" t="n"/>
      <c r="V2745" s="290" t="inlineStr">
        <is>
          <t>Plot válido</t>
        </is>
      </c>
    </row>
    <row r="2746" ht="15.75" customHeight="1" s="412">
      <c r="A2746" s="199" t="n">
        <v>5481</v>
      </c>
      <c r="B2746" s="200" t="n">
        <v>219</v>
      </c>
      <c r="C2746" s="252" t="n">
        <v>418</v>
      </c>
      <c r="D2746" s="252" t="n">
        <v>19</v>
      </c>
      <c r="E2746" s="139" t="n">
        <v>43637</v>
      </c>
      <c r="F2746" s="252" t="n">
        <v>5215</v>
      </c>
      <c r="G2746" s="252" t="n">
        <v>7121</v>
      </c>
      <c r="H2746" s="253" t="n">
        <v>6706</v>
      </c>
      <c r="I2746" s="252" t="n">
        <v>9</v>
      </c>
      <c r="J2746" s="261">
        <f>+(((G2746-F2746)-(H2746-F2746))/(H2746-F2746))*100</f>
        <v/>
      </c>
      <c r="K2746" s="273" t="n"/>
      <c r="L2746" s="263">
        <f>AVERAGE(J2746:J2747)</f>
        <v/>
      </c>
      <c r="M2746" s="263">
        <f>_xlfn.STDEV.S(J2746,J2747)</f>
        <v/>
      </c>
      <c r="N2746" s="295" t="n"/>
      <c r="O2746" s="295" t="n"/>
      <c r="P2746" s="207">
        <f>+(((H2746-F2746)/1000)*1000)/10</f>
        <v/>
      </c>
      <c r="Q2746" s="207">
        <f>AVERAGE(P2746:P2747)</f>
        <v/>
      </c>
      <c r="R2746" s="26" t="inlineStr">
        <is>
          <t>FALSO</t>
        </is>
      </c>
      <c r="S2746" s="26" t="inlineStr">
        <is>
          <t>FALSO</t>
        </is>
      </c>
      <c r="T2746" s="211" t="n"/>
      <c r="U2746" s="211" t="n"/>
      <c r="V2746" s="290" t="inlineStr">
        <is>
          <t>Plot válido</t>
        </is>
      </c>
    </row>
    <row r="2747" ht="15.75" customHeight="1" s="412">
      <c r="A2747" s="199" t="n">
        <v>5482</v>
      </c>
      <c r="B2747" s="200" t="n">
        <v>220</v>
      </c>
      <c r="C2747" s="252" t="n">
        <v>418</v>
      </c>
      <c r="D2747" s="252" t="n">
        <v>19</v>
      </c>
      <c r="E2747" s="139" t="n">
        <v>43637</v>
      </c>
      <c r="F2747" s="252" t="n">
        <v>5178</v>
      </c>
      <c r="G2747" s="252" t="n">
        <v>7135</v>
      </c>
      <c r="H2747" s="253" t="n">
        <v>6703</v>
      </c>
      <c r="I2747" s="252" t="n"/>
      <c r="J2747" s="261">
        <f>+(((G2747-F2747)-(H2747-F2747))/(H2747-F2747))*100</f>
        <v/>
      </c>
      <c r="K2747" s="273" t="n"/>
      <c r="L2747" s="207" t="n"/>
      <c r="M2747" s="207" t="n"/>
      <c r="N2747" s="295" t="n"/>
      <c r="O2747" s="295" t="n"/>
      <c r="P2747" s="207">
        <f>+(((H2747-F2747)/1000)*1000)/10</f>
        <v/>
      </c>
      <c r="Q2747" s="207" t="n"/>
      <c r="R2747" s="26" t="inlineStr">
        <is>
          <t>FALSO</t>
        </is>
      </c>
      <c r="S2747" s="26" t="inlineStr">
        <is>
          <t>FALSO</t>
        </is>
      </c>
      <c r="T2747" s="211" t="n"/>
      <c r="U2747" s="211" t="n"/>
      <c r="V2747" s="290" t="inlineStr">
        <is>
          <t>Plot válido</t>
        </is>
      </c>
    </row>
    <row r="2748" ht="15.75" customHeight="1" s="412">
      <c r="A2748" s="199" t="n">
        <v>6293</v>
      </c>
      <c r="B2748" s="200" t="n">
        <v>270</v>
      </c>
      <c r="C2748" s="252" t="n">
        <v>418</v>
      </c>
      <c r="D2748" s="252" t="n">
        <v>22</v>
      </c>
      <c r="E2748" s="139" t="n">
        <v>43685</v>
      </c>
      <c r="F2748" s="252" t="n">
        <v>5254</v>
      </c>
      <c r="G2748" s="252" t="n">
        <v>6857</v>
      </c>
      <c r="H2748" s="253" t="n">
        <v>6611</v>
      </c>
      <c r="I2748" s="252" t="n">
        <v>9</v>
      </c>
      <c r="J2748" s="47">
        <f>+(((G2748-F2748)-(H2748-F2748))/(H2748-F2748))*100</f>
        <v/>
      </c>
      <c r="K2748" s="270" t="n"/>
      <c r="L2748" s="250">
        <f>AVERAGE(J2748:J2749)</f>
        <v/>
      </c>
      <c r="M2748" s="250">
        <f>_xlfn.STDEV.S(J2748,J2749)</f>
        <v/>
      </c>
      <c r="N2748" s="295" t="n"/>
      <c r="O2748" s="295" t="n"/>
      <c r="P2748" s="207">
        <f>+(((H2748-F2748)/1000)*1000)/10</f>
        <v/>
      </c>
      <c r="Q2748" s="207">
        <f>AVERAGE(P2748:P2749)</f>
        <v/>
      </c>
      <c r="R2748" s="26" t="inlineStr">
        <is>
          <t>FALSO</t>
        </is>
      </c>
      <c r="S2748" s="26" t="inlineStr">
        <is>
          <t>FALSO</t>
        </is>
      </c>
      <c r="T2748" s="211" t="n"/>
      <c r="U2748" s="211" t="n"/>
      <c r="V2748" s="290" t="inlineStr">
        <is>
          <t>Plot válido</t>
        </is>
      </c>
    </row>
    <row r="2749" ht="15.75" customHeight="1" s="412">
      <c r="A2749" s="199" t="n">
        <v>6294</v>
      </c>
      <c r="B2749" s="200" t="n">
        <v>270</v>
      </c>
      <c r="C2749" s="252" t="n">
        <v>418</v>
      </c>
      <c r="D2749" s="252" t="n">
        <v>22</v>
      </c>
      <c r="E2749" s="139" t="n">
        <v>43685</v>
      </c>
      <c r="F2749" s="252" t="n">
        <v>5254</v>
      </c>
      <c r="G2749" s="252" t="n">
        <v>6567</v>
      </c>
      <c r="H2749" s="253" t="n">
        <v>6370</v>
      </c>
      <c r="I2749" s="252" t="n"/>
      <c r="J2749" s="47">
        <f>+(((G2749-F2749)-(H2749-F2749))/(H2749-F2749))*100</f>
        <v/>
      </c>
      <c r="K2749" s="270" t="n"/>
      <c r="L2749" s="251" t="n"/>
      <c r="M2749" s="251" t="n"/>
      <c r="N2749" s="295" t="n"/>
      <c r="O2749" s="295" t="n"/>
      <c r="P2749" s="207">
        <f>+(((H2749-F2749)/1000)*1000)/10</f>
        <v/>
      </c>
      <c r="Q2749" s="207" t="n"/>
      <c r="R2749" s="26" t="inlineStr">
        <is>
          <t>FALSO</t>
        </is>
      </c>
      <c r="S2749" s="26" t="inlineStr">
        <is>
          <t>FALSO</t>
        </is>
      </c>
      <c r="T2749" s="211" t="n"/>
      <c r="U2749" s="211" t="n"/>
      <c r="V2749" s="290" t="inlineStr">
        <is>
          <t>Plot válido</t>
        </is>
      </c>
    </row>
    <row r="2750" ht="15.75" customHeight="1" s="412">
      <c r="A2750" s="199" t="n">
        <v>3541</v>
      </c>
      <c r="B2750" s="200" t="n">
        <v>297</v>
      </c>
      <c r="C2750" s="255" t="n">
        <v>419</v>
      </c>
      <c r="D2750" s="255" t="n">
        <v>13</v>
      </c>
      <c r="E2750" s="58" t="n">
        <v>43587</v>
      </c>
      <c r="F2750" s="255" t="n">
        <v>5213</v>
      </c>
      <c r="G2750" s="255" t="n">
        <v>8480</v>
      </c>
      <c r="H2750" s="256" t="n">
        <v>7647</v>
      </c>
      <c r="I2750" s="255" t="n">
        <v>1</v>
      </c>
      <c r="J2750" s="59">
        <f>+(((G2750-F2750)-(H2750-F2750))/(H2750-F2750))*100</f>
        <v/>
      </c>
      <c r="K2750" s="271" t="inlineStr">
        <is>
          <t>28/4</t>
        </is>
      </c>
      <c r="L2750" s="258">
        <f>AVERAGE(J2750:J2751)</f>
        <v/>
      </c>
      <c r="M2750" s="258">
        <f>_xlfn.STDEV.S(J2750,J2751)</f>
        <v/>
      </c>
      <c r="N2750" s="295" t="n">
        <v>1</v>
      </c>
      <c r="O2750" s="295" t="n"/>
      <c r="P2750" s="207">
        <f>+(((H2750-F2750)/1000)*1000)/10</f>
        <v/>
      </c>
      <c r="Q2750" s="207">
        <f>AVERAGE(P2750:P2751)</f>
        <v/>
      </c>
      <c r="R2750" s="26" t="inlineStr">
        <is>
          <t>VERDADERO</t>
        </is>
      </c>
      <c r="S2750" s="26" t="inlineStr">
        <is>
          <t>FALSO</t>
        </is>
      </c>
      <c r="T2750" s="211" t="n"/>
      <c r="U2750" s="211" t="n"/>
      <c r="V2750" s="290" t="inlineStr">
        <is>
          <t>Plot válido</t>
        </is>
      </c>
    </row>
    <row r="2751" ht="15.75" customHeight="1" s="412">
      <c r="A2751" s="199" t="n">
        <v>3542</v>
      </c>
      <c r="B2751" s="200" t="n">
        <v>298</v>
      </c>
      <c r="C2751" s="255" t="n">
        <v>419</v>
      </c>
      <c r="D2751" s="255" t="n">
        <v>13</v>
      </c>
      <c r="E2751" s="58" t="n">
        <v>43587</v>
      </c>
      <c r="F2751" s="255" t="n">
        <v>5210</v>
      </c>
      <c r="G2751" s="255" t="n">
        <v>8642</v>
      </c>
      <c r="H2751" s="256" t="n">
        <v>7722</v>
      </c>
      <c r="I2751" s="255" t="n"/>
      <c r="J2751" s="59">
        <f>+(((G2751-F2751)-(H2751-F2751))/(H2751-F2751))*100</f>
        <v/>
      </c>
      <c r="K2751" s="271" t="n"/>
      <c r="L2751" s="259" t="n"/>
      <c r="M2751" s="259" t="n"/>
      <c r="N2751" s="295" t="n"/>
      <c r="O2751" s="295" t="n"/>
      <c r="P2751" s="207">
        <f>+(((H2751-F2751)/1000)*1000)/10</f>
        <v/>
      </c>
      <c r="Q2751" s="207" t="n"/>
      <c r="R2751" s="26" t="inlineStr">
        <is>
          <t>FALSO</t>
        </is>
      </c>
      <c r="S2751" s="26" t="inlineStr">
        <is>
          <t>FALSO</t>
        </is>
      </c>
      <c r="T2751" s="211" t="n"/>
      <c r="U2751" s="211" t="n"/>
      <c r="V2751" s="290" t="inlineStr">
        <is>
          <t>Plot válido</t>
        </is>
      </c>
    </row>
    <row r="2752" ht="15.75" customHeight="1" s="412">
      <c r="A2752" s="199" t="n">
        <v>4261</v>
      </c>
      <c r="B2752" s="200" t="n">
        <v>291</v>
      </c>
      <c r="C2752" s="255" t="n">
        <v>419</v>
      </c>
      <c r="D2752" s="255" t="n">
        <v>15</v>
      </c>
      <c r="E2752" s="58" t="n">
        <v>43599</v>
      </c>
      <c r="F2752" s="255" t="n">
        <v>5259</v>
      </c>
      <c r="G2752" s="255" t="n">
        <v>8139</v>
      </c>
      <c r="H2752" s="256" t="n">
        <v>7286</v>
      </c>
      <c r="I2752" s="255" t="n"/>
      <c r="J2752" s="59">
        <f>+(((G2752-F2752)-(H2752-F2752))/(H2752-F2752))*100</f>
        <v/>
      </c>
      <c r="K2752" s="259" t="n"/>
      <c r="L2752" s="258">
        <f>AVERAGE(J2752:J2753)</f>
        <v/>
      </c>
      <c r="M2752" s="258">
        <f>_xlfn.STDEV.S(J2752,J2753)</f>
        <v/>
      </c>
      <c r="N2752" s="295" t="n"/>
      <c r="O2752" s="295" t="n"/>
      <c r="P2752" s="207">
        <f>+(((H2752-F2752)/1000)*1000)/10</f>
        <v/>
      </c>
      <c r="Q2752" s="207">
        <f>AVERAGE(P2752:P2753)</f>
        <v/>
      </c>
      <c r="R2752" s="26" t="inlineStr">
        <is>
          <t>FALSO</t>
        </is>
      </c>
      <c r="S2752" s="26" t="inlineStr">
        <is>
          <t>FALSO</t>
        </is>
      </c>
      <c r="T2752" s="211" t="n"/>
      <c r="U2752" s="211" t="n"/>
      <c r="V2752" s="290" t="inlineStr">
        <is>
          <t>Plot válido</t>
        </is>
      </c>
    </row>
    <row r="2753" ht="15.75" customHeight="1" s="412">
      <c r="A2753" s="199" t="n">
        <v>4262</v>
      </c>
      <c r="B2753" s="200" t="n">
        <v>292</v>
      </c>
      <c r="C2753" s="255" t="n">
        <v>419</v>
      </c>
      <c r="D2753" s="255" t="n">
        <v>15</v>
      </c>
      <c r="E2753" s="58" t="n">
        <v>43599</v>
      </c>
      <c r="F2753" s="255" t="n">
        <v>5243</v>
      </c>
      <c r="G2753" s="255" t="n">
        <v>8142</v>
      </c>
      <c r="H2753" s="256" t="n">
        <v>7512</v>
      </c>
      <c r="I2753" s="255" t="n"/>
      <c r="J2753" s="59">
        <f>+(((G2753-F2753)-(H2753-F2753))/(H2753-F2753))*100</f>
        <v/>
      </c>
      <c r="K2753" s="259" t="n"/>
      <c r="L2753" s="259" t="n"/>
      <c r="M2753" s="259" t="n"/>
      <c r="N2753" s="295" t="n"/>
      <c r="O2753" s="295" t="n"/>
      <c r="P2753" s="207">
        <f>+(((H2753-F2753)/1000)*1000)/10</f>
        <v/>
      </c>
      <c r="Q2753" s="207" t="n"/>
      <c r="R2753" s="26" t="inlineStr">
        <is>
          <t>FALSO</t>
        </is>
      </c>
      <c r="S2753" s="26" t="inlineStr">
        <is>
          <t>FALSO</t>
        </is>
      </c>
      <c r="T2753" s="211" t="n"/>
      <c r="U2753" s="211" t="n"/>
      <c r="V2753" s="290" t="inlineStr">
        <is>
          <t>Plot válido</t>
        </is>
      </c>
    </row>
    <row r="2754" ht="15.75" customHeight="1" s="412">
      <c r="A2754" s="199" t="n">
        <v>4907</v>
      </c>
      <c r="B2754" s="200" t="n">
        <v>291</v>
      </c>
      <c r="C2754" s="255" t="n">
        <v>419</v>
      </c>
      <c r="D2754" s="255" t="n">
        <v>17</v>
      </c>
      <c r="E2754" s="58" t="n">
        <v>43619</v>
      </c>
      <c r="F2754" s="255" t="n">
        <v>5259</v>
      </c>
      <c r="G2754" s="255" t="n">
        <v>8048</v>
      </c>
      <c r="H2754" s="256" t="n">
        <v>7530</v>
      </c>
      <c r="I2754" s="255" t="n"/>
      <c r="J2754" s="59">
        <f>+(((G2754-F2754)-(H2754-F2754))/(H2754-F2754))*100</f>
        <v/>
      </c>
      <c r="K2754" s="271" t="n"/>
      <c r="L2754" s="258">
        <f>AVERAGE(J2754:J2755)</f>
        <v/>
      </c>
      <c r="M2754" s="258">
        <f>_xlfn.STDEV.S(J2754,J2755)</f>
        <v/>
      </c>
      <c r="N2754" s="295" t="n"/>
      <c r="O2754" s="295" t="n"/>
      <c r="P2754" s="207">
        <f>+(((H2754-F2754)/1000)*1000)/10</f>
        <v/>
      </c>
      <c r="Q2754" s="207">
        <f>AVERAGE(P2754:P2755)</f>
        <v/>
      </c>
      <c r="R2754" s="26" t="inlineStr">
        <is>
          <t>FALSO</t>
        </is>
      </c>
      <c r="S2754" s="26" t="inlineStr">
        <is>
          <t>FALSO</t>
        </is>
      </c>
      <c r="T2754" s="211" t="n"/>
      <c r="U2754" s="211" t="n"/>
      <c r="V2754" s="290" t="inlineStr">
        <is>
          <t>Plot válido</t>
        </is>
      </c>
    </row>
    <row r="2755" ht="15.75" customHeight="1" s="412">
      <c r="A2755" s="199" t="n">
        <v>4908</v>
      </c>
      <c r="B2755" s="200" t="n">
        <v>292</v>
      </c>
      <c r="C2755" s="255" t="n">
        <v>419</v>
      </c>
      <c r="D2755" s="255" t="n">
        <v>17</v>
      </c>
      <c r="E2755" s="58" t="n">
        <v>43619</v>
      </c>
      <c r="F2755" s="255" t="n">
        <v>5243</v>
      </c>
      <c r="G2755" s="255" t="n">
        <v>7874</v>
      </c>
      <c r="H2755" s="256" t="n">
        <v>7381</v>
      </c>
      <c r="I2755" s="255" t="n"/>
      <c r="J2755" s="59">
        <f>+(((G2755-F2755)-(H2755-F2755))/(H2755-F2755))*100</f>
        <v/>
      </c>
      <c r="K2755" s="271" t="n"/>
      <c r="L2755" s="259" t="n"/>
      <c r="M2755" s="259" t="n"/>
      <c r="N2755" s="295" t="n"/>
      <c r="O2755" s="295" t="n"/>
      <c r="P2755" s="207">
        <f>+(((H2755-F2755)/1000)*1000)/10</f>
        <v/>
      </c>
      <c r="Q2755" s="207" t="n"/>
      <c r="R2755" s="26" t="inlineStr">
        <is>
          <t>FALSO</t>
        </is>
      </c>
      <c r="S2755" s="26" t="inlineStr">
        <is>
          <t>FALSO</t>
        </is>
      </c>
      <c r="T2755" s="211" t="n"/>
      <c r="U2755" s="211" t="n"/>
      <c r="V2755" s="290" t="inlineStr">
        <is>
          <t>Plot válido</t>
        </is>
      </c>
    </row>
    <row r="2756" ht="15.75" customHeight="1" s="412">
      <c r="A2756" s="199" t="n">
        <v>5483</v>
      </c>
      <c r="B2756" s="200" t="n">
        <v>221</v>
      </c>
      <c r="C2756" s="252" t="n">
        <v>419</v>
      </c>
      <c r="D2756" s="252" t="n">
        <v>19</v>
      </c>
      <c r="E2756" s="139" t="n">
        <v>43637</v>
      </c>
      <c r="F2756" s="252" t="n">
        <v>5187</v>
      </c>
      <c r="G2756" s="252" t="n">
        <v>7862</v>
      </c>
      <c r="H2756" s="253" t="n">
        <v>7399</v>
      </c>
      <c r="I2756" s="252" t="n">
        <v>6</v>
      </c>
      <c r="J2756" s="261">
        <f>+(((G2756-F2756)-(H2756-F2756))/(H2756-F2756))*100</f>
        <v/>
      </c>
      <c r="K2756" s="273" t="n"/>
      <c r="L2756" s="263">
        <f>AVERAGE(J2756:J2757)</f>
        <v/>
      </c>
      <c r="M2756" s="263">
        <f>_xlfn.STDEV.S(J2756,J2757)</f>
        <v/>
      </c>
      <c r="N2756" s="295" t="n"/>
      <c r="O2756" s="295" t="n"/>
      <c r="P2756" s="207">
        <f>+(((H2756-F2756)/1000)*1000)/10</f>
        <v/>
      </c>
      <c r="Q2756" s="207">
        <f>AVERAGE(P2756:P2757)</f>
        <v/>
      </c>
      <c r="R2756" s="26" t="inlineStr">
        <is>
          <t>FALSO</t>
        </is>
      </c>
      <c r="S2756" s="26" t="inlineStr">
        <is>
          <t>FALSO</t>
        </is>
      </c>
      <c r="T2756" s="211" t="n"/>
      <c r="U2756" s="211" t="n"/>
      <c r="V2756" s="290" t="inlineStr">
        <is>
          <t>Plot válido</t>
        </is>
      </c>
    </row>
    <row r="2757" ht="15.75" customHeight="1" s="412">
      <c r="A2757" s="199" t="n">
        <v>5484</v>
      </c>
      <c r="B2757" s="200" t="n">
        <v>222</v>
      </c>
      <c r="C2757" s="252" t="n">
        <v>419</v>
      </c>
      <c r="D2757" s="252" t="n">
        <v>19</v>
      </c>
      <c r="E2757" s="139" t="n">
        <v>43637</v>
      </c>
      <c r="F2757" s="252" t="n">
        <v>5216</v>
      </c>
      <c r="G2757" s="252" t="n">
        <v>7920</v>
      </c>
      <c r="H2757" s="253" t="n">
        <v>7381</v>
      </c>
      <c r="I2757" s="252" t="n"/>
      <c r="J2757" s="261">
        <f>+(((G2757-F2757)-(H2757-F2757))/(H2757-F2757))*100</f>
        <v/>
      </c>
      <c r="K2757" s="273" t="n"/>
      <c r="L2757" s="207" t="n"/>
      <c r="M2757" s="207" t="n"/>
      <c r="N2757" s="295" t="n"/>
      <c r="O2757" s="295" t="n"/>
      <c r="P2757" s="207">
        <f>+(((H2757-F2757)/1000)*1000)/10</f>
        <v/>
      </c>
      <c r="Q2757" s="207" t="n"/>
      <c r="R2757" s="26" t="inlineStr">
        <is>
          <t>FALSO</t>
        </is>
      </c>
      <c r="S2757" s="26" t="inlineStr">
        <is>
          <t>FALSO</t>
        </is>
      </c>
      <c r="T2757" s="211" t="n"/>
      <c r="U2757" s="211" t="n"/>
      <c r="V2757" s="290" t="inlineStr">
        <is>
          <t>Plot válido</t>
        </is>
      </c>
    </row>
    <row r="2758" ht="15.75" customHeight="1" s="412">
      <c r="A2758" s="199" t="n">
        <v>6295</v>
      </c>
      <c r="B2758" s="200" t="n">
        <v>271</v>
      </c>
      <c r="C2758" s="252" t="n">
        <v>419</v>
      </c>
      <c r="D2758" s="252" t="n">
        <v>22</v>
      </c>
      <c r="E2758" s="139" t="n">
        <v>43685</v>
      </c>
      <c r="F2758" s="252" t="n">
        <v>5224</v>
      </c>
      <c r="G2758" s="252" t="n">
        <v>8099</v>
      </c>
      <c r="H2758" s="253" t="n">
        <v>6683</v>
      </c>
      <c r="I2758" s="252" t="n">
        <v>6</v>
      </c>
      <c r="J2758" s="47" t="n"/>
      <c r="K2758" s="270" t="n"/>
      <c r="L2758" s="250">
        <f>AVERAGE(J2758:J2759)</f>
        <v/>
      </c>
      <c r="M2758" s="250">
        <f>_xlfn.STDEV.S(J2758,J2759)</f>
        <v/>
      </c>
      <c r="N2758" s="295" t="n"/>
      <c r="O2758" s="295" t="n"/>
      <c r="P2758" s="207">
        <f>+(((H2758-F2758)/1000)*1000)/10</f>
        <v/>
      </c>
      <c r="Q2758" s="207">
        <f>AVERAGE(P2758:P2759)</f>
        <v/>
      </c>
      <c r="R2758" s="26" t="inlineStr">
        <is>
          <t>FALSO</t>
        </is>
      </c>
      <c r="S2758" s="26" t="inlineStr">
        <is>
          <t>FALSO</t>
        </is>
      </c>
      <c r="T2758" s="211" t="n"/>
      <c r="U2758" s="211" t="n"/>
      <c r="V2758" s="290" t="inlineStr">
        <is>
          <t>Plot válido</t>
        </is>
      </c>
    </row>
    <row r="2759" ht="15.75" customHeight="1" s="412">
      <c r="A2759" s="199" t="n">
        <v>6296</v>
      </c>
      <c r="B2759" s="200" t="n">
        <v>271</v>
      </c>
      <c r="C2759" s="252" t="n">
        <v>419</v>
      </c>
      <c r="D2759" s="252" t="n">
        <v>22</v>
      </c>
      <c r="E2759" s="139" t="n">
        <v>43685</v>
      </c>
      <c r="F2759" s="252" t="n">
        <v>5224</v>
      </c>
      <c r="G2759" s="252" t="n">
        <v>8063</v>
      </c>
      <c r="H2759" s="276" t="n">
        <v>7658</v>
      </c>
      <c r="I2759" s="252" t="n"/>
      <c r="J2759" s="47">
        <f>+(((G2759-F2759)-(H2759-F2759))/(H2759-F2759))*100</f>
        <v/>
      </c>
      <c r="K2759" s="270" t="n"/>
      <c r="L2759" s="251" t="n"/>
      <c r="M2759" s="251" t="n"/>
      <c r="N2759" s="295" t="n"/>
      <c r="O2759" s="295" t="n"/>
      <c r="P2759" s="207">
        <f>+(((H2759-F2759)/1000)*1000)/10</f>
        <v/>
      </c>
      <c r="Q2759" s="207" t="n"/>
      <c r="R2759" s="26" t="inlineStr">
        <is>
          <t>FALSO</t>
        </is>
      </c>
      <c r="S2759" s="26" t="inlineStr">
        <is>
          <t>FALSO</t>
        </is>
      </c>
      <c r="T2759" s="211" t="n"/>
      <c r="U2759" s="211" t="n"/>
      <c r="V2759" s="290" t="inlineStr">
        <is>
          <t>Plot válido</t>
        </is>
      </c>
    </row>
    <row r="2760" ht="15.75" customHeight="1" s="412">
      <c r="A2760" s="199" t="n">
        <v>3021</v>
      </c>
      <c r="B2760" s="200" t="n">
        <v>105</v>
      </c>
      <c r="C2760" s="246" t="n">
        <v>420</v>
      </c>
      <c r="D2760" s="246" t="n">
        <v>11</v>
      </c>
      <c r="E2760" s="46" t="n">
        <v>43571</v>
      </c>
      <c r="F2760" s="247" t="n">
        <v>5251</v>
      </c>
      <c r="G2760" s="246" t="n">
        <v>8262</v>
      </c>
      <c r="H2760" s="248" t="n">
        <v>7111</v>
      </c>
      <c r="I2760" s="246" t="n">
        <v>2</v>
      </c>
      <c r="J2760" s="47">
        <f>+(((G2760-F2760)-(H2760-F2760))/(H2760-F2760))*100</f>
        <v/>
      </c>
      <c r="K2760" s="270" t="inlineStr">
        <is>
          <t>MF·</t>
        </is>
      </c>
      <c r="L2760" s="250">
        <f>AVERAGE(J2760:J2761)</f>
        <v/>
      </c>
      <c r="M2760" s="250">
        <f>_xlfn.STDEV.S(J2760,J2761)</f>
        <v/>
      </c>
      <c r="N2760" s="295" t="n">
        <v>2</v>
      </c>
      <c r="O2760" s="295" t="n"/>
      <c r="P2760" s="207">
        <f>+(((H2760-F2760)/1000)*1000)/10</f>
        <v/>
      </c>
      <c r="Q2760" s="207">
        <f>AVERAGE(P2760:P2761)</f>
        <v/>
      </c>
      <c r="R2760" s="26" t="inlineStr">
        <is>
          <t>FALSO</t>
        </is>
      </c>
      <c r="S2760" s="26" t="inlineStr">
        <is>
          <t>FALSO</t>
        </is>
      </c>
      <c r="T2760" s="211" t="n"/>
      <c r="U2760" s="211" t="n"/>
      <c r="V2760" s="290" t="inlineStr">
        <is>
          <t>Plot válido</t>
        </is>
      </c>
    </row>
    <row r="2761" ht="15.75" customHeight="1" s="412">
      <c r="A2761" s="199" t="n">
        <v>3022</v>
      </c>
      <c r="B2761" s="200" t="n">
        <v>106</v>
      </c>
      <c r="C2761" s="246" t="n">
        <v>420</v>
      </c>
      <c r="D2761" s="246" t="n">
        <v>11</v>
      </c>
      <c r="E2761" s="46" t="n">
        <v>43571</v>
      </c>
      <c r="F2761" s="247" t="n">
        <v>5219</v>
      </c>
      <c r="G2761" s="246" t="n">
        <v>8369</v>
      </c>
      <c r="H2761" s="248" t="n">
        <v>7148</v>
      </c>
      <c r="I2761" s="246" t="n"/>
      <c r="J2761" s="47">
        <f>+(((G2761-F2761)-(H2761-F2761))/(H2761-F2761))*100</f>
        <v/>
      </c>
      <c r="K2761" s="270" t="n"/>
      <c r="L2761" s="251" t="n"/>
      <c r="M2761" s="251" t="n"/>
      <c r="N2761" s="295" t="n"/>
      <c r="O2761" s="295" t="n"/>
      <c r="P2761" s="207">
        <f>+(((H2761-F2761)/1000)*1000)/10</f>
        <v/>
      </c>
      <c r="Q2761" s="207" t="n"/>
      <c r="R2761" s="26" t="inlineStr">
        <is>
          <t>FALSO</t>
        </is>
      </c>
      <c r="S2761" s="26" t="inlineStr">
        <is>
          <t>FALSO</t>
        </is>
      </c>
      <c r="T2761" s="211" t="n"/>
      <c r="U2761" s="211" t="n"/>
      <c r="V2761" s="290" t="inlineStr">
        <is>
          <t>Plot válido</t>
        </is>
      </c>
    </row>
    <row r="2762" ht="15.75" customHeight="1" s="412">
      <c r="A2762" s="199" t="n">
        <v>3905</v>
      </c>
      <c r="B2762" s="200" t="n">
        <v>327</v>
      </c>
      <c r="C2762" s="246" t="n">
        <v>420</v>
      </c>
      <c r="D2762" s="246" t="n">
        <v>14</v>
      </c>
      <c r="E2762" s="46" t="n">
        <v>43591</v>
      </c>
      <c r="F2762" s="246" t="n">
        <v>5275</v>
      </c>
      <c r="G2762" s="247" t="n">
        <v>8602</v>
      </c>
      <c r="H2762" s="248" t="n">
        <v>7631</v>
      </c>
      <c r="I2762" s="246" t="n"/>
      <c r="J2762" s="47">
        <f>+(((G2762-F2762)-(H2762-F2762))/(H2762-F2762))*100</f>
        <v/>
      </c>
      <c r="K2762" s="270" t="inlineStr">
        <is>
          <t>30/4</t>
        </is>
      </c>
      <c r="L2762" s="250">
        <f>AVERAGE(J2762:J2763)</f>
        <v/>
      </c>
      <c r="M2762" s="250">
        <f>_xlfn.STDEV.S(J2762,J2763)</f>
        <v/>
      </c>
      <c r="N2762" s="295" t="n"/>
      <c r="O2762" s="295" t="n"/>
      <c r="P2762" s="207">
        <f>+(((H2762-F2762)/1000)*1000)/10</f>
        <v/>
      </c>
      <c r="Q2762" s="207">
        <f>AVERAGE(P2762:P2763)</f>
        <v/>
      </c>
      <c r="R2762" s="26" t="inlineStr">
        <is>
          <t>FALSO</t>
        </is>
      </c>
      <c r="S2762" s="26" t="inlineStr">
        <is>
          <t>FALSO</t>
        </is>
      </c>
      <c r="T2762" s="211" t="n"/>
      <c r="U2762" s="211" t="n"/>
      <c r="V2762" s="290" t="inlineStr">
        <is>
          <t>Plot válido</t>
        </is>
      </c>
    </row>
    <row r="2763" ht="15.75" customHeight="1" s="412">
      <c r="A2763" s="199" t="n">
        <v>3906</v>
      </c>
      <c r="B2763" s="200" t="n">
        <v>328</v>
      </c>
      <c r="C2763" s="246" t="n">
        <v>420</v>
      </c>
      <c r="D2763" s="246" t="n">
        <v>14</v>
      </c>
      <c r="E2763" s="46" t="n">
        <v>43591</v>
      </c>
      <c r="F2763" s="246" t="n">
        <v>5350</v>
      </c>
      <c r="G2763" s="247" t="n">
        <v>8573</v>
      </c>
      <c r="H2763" s="248" t="n">
        <v>7663</v>
      </c>
      <c r="I2763" s="246" t="n"/>
      <c r="J2763" s="47">
        <f>+(((G2763-F2763)-(H2763-F2763))/(H2763-F2763))*100</f>
        <v/>
      </c>
      <c r="K2763" s="270" t="n"/>
      <c r="L2763" s="251" t="n"/>
      <c r="M2763" s="251" t="n"/>
      <c r="N2763" s="295" t="n"/>
      <c r="O2763" s="295" t="n"/>
      <c r="P2763" s="207">
        <f>+(((H2763-F2763)/1000)*1000)/10</f>
        <v/>
      </c>
      <c r="Q2763" s="207" t="n"/>
      <c r="R2763" s="26" t="inlineStr">
        <is>
          <t>FALSO</t>
        </is>
      </c>
      <c r="S2763" s="26" t="inlineStr">
        <is>
          <t>FALSO</t>
        </is>
      </c>
      <c r="T2763" s="211" t="n"/>
      <c r="U2763" s="211" t="n"/>
      <c r="V2763" s="290" t="inlineStr">
        <is>
          <t>Plot válido</t>
        </is>
      </c>
    </row>
    <row r="2764" ht="15.75" customHeight="1" s="412">
      <c r="A2764" s="199" t="n">
        <v>4557</v>
      </c>
      <c r="B2764" s="200" t="n">
        <v>263</v>
      </c>
      <c r="C2764" s="246" t="n">
        <v>420</v>
      </c>
      <c r="D2764" s="246" t="n">
        <v>16</v>
      </c>
      <c r="E2764" s="46" t="n">
        <v>43607</v>
      </c>
      <c r="F2764" s="246" t="n">
        <v>5258</v>
      </c>
      <c r="G2764" s="246" t="n">
        <v>7269</v>
      </c>
      <c r="H2764" s="248" t="n">
        <v>6862</v>
      </c>
      <c r="I2764" s="246" t="n">
        <v>2</v>
      </c>
      <c r="J2764" s="47">
        <f>+(((G2764-F2764)-(H2764-F2764))/(H2764-F2764))*100</f>
        <v/>
      </c>
      <c r="K2764" s="270" t="n"/>
      <c r="L2764" s="250">
        <f>AVERAGE(J2764:J2765)</f>
        <v/>
      </c>
      <c r="M2764" s="250">
        <f>_xlfn.STDEV.S(J2764,J2765)</f>
        <v/>
      </c>
      <c r="N2764" s="295" t="n"/>
      <c r="O2764" s="295" t="n"/>
      <c r="P2764" s="207">
        <f>+(((H2764-F2764)/1000)*1000)/10</f>
        <v/>
      </c>
      <c r="Q2764" s="207">
        <f>AVERAGE(P2764:P2765)</f>
        <v/>
      </c>
      <c r="R2764" s="26" t="inlineStr">
        <is>
          <t>FALSO</t>
        </is>
      </c>
      <c r="S2764" s="26" t="inlineStr">
        <is>
          <t>FALSO</t>
        </is>
      </c>
      <c r="T2764" s="211" t="n"/>
      <c r="U2764" s="211" t="n"/>
      <c r="V2764" s="290" t="inlineStr">
        <is>
          <t>Plot válido</t>
        </is>
      </c>
    </row>
    <row r="2765" ht="15.75" customHeight="1" s="412">
      <c r="A2765" s="199" t="n">
        <v>4558</v>
      </c>
      <c r="B2765" s="200" t="n">
        <v>264</v>
      </c>
      <c r="C2765" s="246" t="n">
        <v>420</v>
      </c>
      <c r="D2765" s="246" t="n">
        <v>16</v>
      </c>
      <c r="E2765" s="46" t="n">
        <v>43607</v>
      </c>
      <c r="F2765" s="246" t="n">
        <v>5312</v>
      </c>
      <c r="G2765" s="246" t="n">
        <v>7531</v>
      </c>
      <c r="H2765" s="248" t="n">
        <v>7060</v>
      </c>
      <c r="I2765" s="246" t="n"/>
      <c r="J2765" s="47">
        <f>+(((G2765-F2765)-(H2765-F2765))/(H2765-F2765))*100</f>
        <v/>
      </c>
      <c r="K2765" s="270" t="n"/>
      <c r="L2765" s="251" t="n"/>
      <c r="M2765" s="251" t="n"/>
      <c r="N2765" s="295" t="n"/>
      <c r="O2765" s="295" t="n"/>
      <c r="P2765" s="207">
        <f>+(((H2765-F2765)/1000)*1000)/10</f>
        <v/>
      </c>
      <c r="Q2765" s="207" t="n"/>
      <c r="R2765" s="26" t="inlineStr">
        <is>
          <t>FALSO</t>
        </is>
      </c>
      <c r="S2765" s="26" t="inlineStr">
        <is>
          <t>FALSO</t>
        </is>
      </c>
      <c r="T2765" s="211" t="n"/>
      <c r="U2765" s="211" t="n"/>
      <c r="V2765" s="290" t="inlineStr">
        <is>
          <t>Plot válido</t>
        </is>
      </c>
    </row>
    <row r="2766" ht="15.75" customHeight="1" s="412">
      <c r="A2766" s="199" t="n">
        <v>5203</v>
      </c>
      <c r="B2766" s="200" t="n">
        <v>263</v>
      </c>
      <c r="C2766" s="246" t="n">
        <v>420</v>
      </c>
      <c r="D2766" s="246" t="n">
        <v>18</v>
      </c>
      <c r="E2766" s="46" t="n">
        <v>43626</v>
      </c>
      <c r="F2766" s="246" t="n">
        <v>5258</v>
      </c>
      <c r="G2766" s="246" t="n">
        <v>8174</v>
      </c>
      <c r="H2766" s="248" t="n">
        <v>7674</v>
      </c>
      <c r="I2766" s="246" t="n">
        <v>6</v>
      </c>
      <c r="J2766" s="47">
        <f>+(((G2766-F2766)-(H2766-F2766))/(H2766-F2766))*100</f>
        <v/>
      </c>
      <c r="K2766" s="270" t="n"/>
      <c r="L2766" s="250">
        <f>AVERAGE(J2766:J2767)</f>
        <v/>
      </c>
      <c r="M2766" s="250">
        <f>_xlfn.STDEV.S(J2766,J2767)</f>
        <v/>
      </c>
      <c r="N2766" s="295" t="n"/>
      <c r="O2766" s="295" t="n"/>
      <c r="P2766" s="207">
        <f>+(((H2766-F2766)/1000)*1000)/10</f>
        <v/>
      </c>
      <c r="Q2766" s="207">
        <f>AVERAGE(P2766:P2767)</f>
        <v/>
      </c>
      <c r="R2766" s="26" t="inlineStr">
        <is>
          <t>FALSO</t>
        </is>
      </c>
      <c r="S2766" s="26" t="inlineStr">
        <is>
          <t>FALSO</t>
        </is>
      </c>
      <c r="T2766" s="211" t="n"/>
      <c r="U2766" s="211" t="n"/>
      <c r="V2766" s="290" t="inlineStr">
        <is>
          <t>Plot válido</t>
        </is>
      </c>
    </row>
    <row r="2767" ht="15.75" customHeight="1" s="412">
      <c r="A2767" s="199" t="n">
        <v>5204</v>
      </c>
      <c r="B2767" s="200" t="n">
        <v>264</v>
      </c>
      <c r="C2767" s="246" t="n">
        <v>420</v>
      </c>
      <c r="D2767" s="246" t="n">
        <v>18</v>
      </c>
      <c r="E2767" s="46" t="n">
        <v>43626</v>
      </c>
      <c r="F2767" s="246" t="n">
        <v>5312</v>
      </c>
      <c r="G2767" s="246" t="n">
        <v>8137</v>
      </c>
      <c r="H2767" s="248" t="n">
        <v>7664</v>
      </c>
      <c r="I2767" s="246" t="n"/>
      <c r="J2767" s="47">
        <f>+(((G2767-F2767)-(H2767-F2767))/(H2767-F2767))*100</f>
        <v/>
      </c>
      <c r="K2767" s="270" t="n"/>
      <c r="L2767" s="251" t="n"/>
      <c r="M2767" s="251" t="n"/>
      <c r="N2767" s="295" t="n"/>
      <c r="O2767" s="295" t="n"/>
      <c r="P2767" s="207">
        <f>+(((H2767-F2767)/1000)*1000)/10</f>
        <v/>
      </c>
      <c r="Q2767" s="207" t="n"/>
      <c r="R2767" s="26" t="inlineStr">
        <is>
          <t>FALSO</t>
        </is>
      </c>
      <c r="S2767" s="26" t="inlineStr">
        <is>
          <t>FALSO</t>
        </is>
      </c>
      <c r="T2767" s="211" t="n"/>
      <c r="U2767" s="211" t="n"/>
      <c r="V2767" s="290" t="inlineStr">
        <is>
          <t>Plot válido</t>
        </is>
      </c>
    </row>
    <row r="2768" ht="15.75" customHeight="1" s="412">
      <c r="A2768" s="199" t="n">
        <v>5715</v>
      </c>
      <c r="B2768" s="200" t="n">
        <v>159</v>
      </c>
      <c r="C2768" s="252" t="n">
        <v>420</v>
      </c>
      <c r="D2768" s="252" t="n">
        <v>21</v>
      </c>
      <c r="E2768" s="139" t="n">
        <v>43657</v>
      </c>
      <c r="F2768" s="252" t="n">
        <v>5300</v>
      </c>
      <c r="G2768" s="252" t="n">
        <v>8211</v>
      </c>
      <c r="H2768" s="253" t="n">
        <v>7717</v>
      </c>
      <c r="I2768" s="252" t="n">
        <v>6</v>
      </c>
      <c r="J2768" s="47">
        <f>+(((G2768-F2768)-(H2768-F2768))/(H2768-F2768))*100</f>
        <v/>
      </c>
      <c r="K2768" s="270" t="n"/>
      <c r="L2768" s="250">
        <f>AVERAGE(J2768:J2769)</f>
        <v/>
      </c>
      <c r="M2768" s="250">
        <f>_xlfn.STDEV.S(J2768,J2769)</f>
        <v/>
      </c>
      <c r="N2768" s="295" t="n"/>
      <c r="O2768" s="295" t="n"/>
      <c r="P2768" s="207">
        <f>+(((H2768-F2768)/1000)*1000)/10</f>
        <v/>
      </c>
      <c r="Q2768" s="207">
        <f>AVERAGE(P2768:P2769)</f>
        <v/>
      </c>
      <c r="R2768" s="26" t="inlineStr">
        <is>
          <t>FALSO</t>
        </is>
      </c>
      <c r="S2768" s="26" t="inlineStr">
        <is>
          <t>FALSO</t>
        </is>
      </c>
      <c r="T2768" s="211" t="n"/>
      <c r="U2768" s="211" t="n"/>
      <c r="V2768" s="290" t="inlineStr">
        <is>
          <t>Plot válido</t>
        </is>
      </c>
    </row>
    <row r="2769" ht="15.75" customHeight="1" s="412">
      <c r="A2769" s="199" t="n">
        <v>5716</v>
      </c>
      <c r="B2769" s="200" t="n">
        <v>160</v>
      </c>
      <c r="C2769" s="252" t="n">
        <v>420</v>
      </c>
      <c r="D2769" s="252" t="n">
        <v>21</v>
      </c>
      <c r="E2769" s="139" t="n">
        <v>43657</v>
      </c>
      <c r="F2769" s="252" t="n">
        <v>5234</v>
      </c>
      <c r="G2769" s="252" t="n">
        <v>7918</v>
      </c>
      <c r="H2769" s="253" t="n">
        <v>7469</v>
      </c>
      <c r="I2769" s="252" t="n"/>
      <c r="J2769" s="47">
        <f>+(((G2769-F2769)-(H2769-F2769))/(H2769-F2769))*100</f>
        <v/>
      </c>
      <c r="K2769" s="270" t="n"/>
      <c r="L2769" s="251" t="n"/>
      <c r="M2769" s="251" t="n"/>
      <c r="N2769" s="295" t="n"/>
      <c r="O2769" s="295" t="n"/>
      <c r="P2769" s="207">
        <f>+(((H2769-F2769)/1000)*1000)/10</f>
        <v/>
      </c>
      <c r="Q2769" s="207" t="n"/>
      <c r="R2769" s="26" t="inlineStr">
        <is>
          <t>FALSO</t>
        </is>
      </c>
      <c r="S2769" s="26" t="inlineStr">
        <is>
          <t>FALSO</t>
        </is>
      </c>
      <c r="T2769" s="211" t="n"/>
      <c r="U2769" s="211" t="n"/>
      <c r="V2769" s="290" t="inlineStr">
        <is>
          <t>Plot válido</t>
        </is>
      </c>
    </row>
    <row r="2770" ht="15.75" customHeight="1" s="412">
      <c r="A2770" s="199" t="n">
        <v>6297</v>
      </c>
      <c r="B2770" s="200" t="n">
        <v>272</v>
      </c>
      <c r="C2770" s="252" t="n">
        <v>420</v>
      </c>
      <c r="D2770" s="252" t="n">
        <v>22</v>
      </c>
      <c r="E2770" s="139" t="n">
        <v>43685</v>
      </c>
      <c r="F2770" s="252" t="n">
        <v>5257</v>
      </c>
      <c r="G2770" s="252" t="n">
        <v>7894</v>
      </c>
      <c r="H2770" s="253" t="n">
        <v>7508</v>
      </c>
      <c r="I2770" s="252" t="n">
        <v>6</v>
      </c>
      <c r="J2770" s="47">
        <f>+(((G2770-F2770)-(H2770-F2770))/(H2770-F2770))*100</f>
        <v/>
      </c>
      <c r="K2770" s="270" t="n"/>
      <c r="L2770" s="250">
        <f>AVERAGE(J2770:J2771)</f>
        <v/>
      </c>
      <c r="M2770" s="250">
        <f>_xlfn.STDEV.S(J2770,J2771)</f>
        <v/>
      </c>
      <c r="N2770" s="295" t="n"/>
      <c r="O2770" s="295" t="n"/>
      <c r="P2770" s="207">
        <f>+(((H2770-F2770)/1000)*1000)/10</f>
        <v/>
      </c>
      <c r="Q2770" s="207">
        <f>AVERAGE(P2770:P2771)</f>
        <v/>
      </c>
      <c r="R2770" s="26" t="inlineStr">
        <is>
          <t>FALSO</t>
        </is>
      </c>
      <c r="S2770" s="26" t="inlineStr">
        <is>
          <t>FALSO</t>
        </is>
      </c>
      <c r="T2770" s="211" t="n"/>
      <c r="U2770" s="211" t="n"/>
      <c r="V2770" s="290" t="inlineStr">
        <is>
          <t>Plot válido</t>
        </is>
      </c>
    </row>
    <row r="2771" ht="15.75" customHeight="1" s="412">
      <c r="A2771" s="199" t="n">
        <v>6298</v>
      </c>
      <c r="B2771" s="200" t="n">
        <v>272</v>
      </c>
      <c r="C2771" s="252" t="n">
        <v>420</v>
      </c>
      <c r="D2771" s="252" t="n">
        <v>22</v>
      </c>
      <c r="E2771" s="139" t="n">
        <v>43685</v>
      </c>
      <c r="F2771" s="252" t="n">
        <v>5257</v>
      </c>
      <c r="G2771" s="252" t="n">
        <v>7559</v>
      </c>
      <c r="H2771" s="253" t="n">
        <v>7208</v>
      </c>
      <c r="I2771" s="252" t="n"/>
      <c r="J2771" s="47">
        <f>+(((G2771-F2771)-(H2771-F2771))/(H2771-F2771))*100</f>
        <v/>
      </c>
      <c r="K2771" s="270" t="n"/>
      <c r="L2771" s="251" t="n"/>
      <c r="M2771" s="251" t="n"/>
      <c r="N2771" s="295" t="n"/>
      <c r="O2771" s="295" t="n"/>
      <c r="P2771" s="207">
        <f>+(((H2771-F2771)/1000)*1000)/10</f>
        <v/>
      </c>
      <c r="Q2771" s="207" t="n"/>
      <c r="R2771" s="26" t="inlineStr">
        <is>
          <t>FALSO</t>
        </is>
      </c>
      <c r="S2771" s="26" t="inlineStr">
        <is>
          <t>FALSO</t>
        </is>
      </c>
      <c r="T2771" s="211" t="n"/>
      <c r="U2771" s="211" t="n"/>
      <c r="V2771" s="290" t="inlineStr">
        <is>
          <t>Plot válido</t>
        </is>
      </c>
    </row>
    <row r="2772" ht="15.75" customHeight="1" s="412">
      <c r="A2772" s="199" t="n">
        <v>3023</v>
      </c>
      <c r="B2772" s="200" t="n">
        <v>107</v>
      </c>
      <c r="C2772" s="246" t="n">
        <v>421</v>
      </c>
      <c r="D2772" s="246" t="n">
        <v>11</v>
      </c>
      <c r="E2772" s="46" t="n">
        <v>43571</v>
      </c>
      <c r="F2772" s="247" t="n">
        <v>5226</v>
      </c>
      <c r="G2772" s="246" t="n">
        <v>8704</v>
      </c>
      <c r="H2772" s="248" t="n">
        <v>7378</v>
      </c>
      <c r="I2772" s="246" t="n">
        <v>2</v>
      </c>
      <c r="J2772" s="47">
        <f>+(((G2772-F2772)-(H2772-F2772))/(H2772-F2772))*100</f>
        <v/>
      </c>
      <c r="K2772" s="270" t="n">
        <v>0.5</v>
      </c>
      <c r="L2772" s="250">
        <f>AVERAGE(J2772:J2773)</f>
        <v/>
      </c>
      <c r="M2772" s="250">
        <f>_xlfn.STDEV.S(J2772,J2773)</f>
        <v/>
      </c>
      <c r="N2772" s="295" t="n">
        <v>2</v>
      </c>
      <c r="O2772" s="295" t="n"/>
      <c r="P2772" s="207">
        <f>+(((H2772-F2772)/1000)*1000)/10</f>
        <v/>
      </c>
      <c r="Q2772" s="207">
        <f>AVERAGE(P2772:P2773)</f>
        <v/>
      </c>
      <c r="R2772" s="26" t="inlineStr">
        <is>
          <t>FALSO</t>
        </is>
      </c>
      <c r="S2772" s="26" t="inlineStr">
        <is>
          <t>FALSO</t>
        </is>
      </c>
      <c r="T2772" s="211" t="n"/>
      <c r="U2772" s="211" t="n"/>
      <c r="V2772" s="290" t="inlineStr">
        <is>
          <t>Plot válido</t>
        </is>
      </c>
    </row>
    <row r="2773" ht="15.75" customHeight="1" s="412">
      <c r="A2773" s="199" t="n">
        <v>3024</v>
      </c>
      <c r="B2773" s="200" t="n">
        <v>108</v>
      </c>
      <c r="C2773" s="246" t="n">
        <v>421</v>
      </c>
      <c r="D2773" s="246" t="n">
        <v>11</v>
      </c>
      <c r="E2773" s="46" t="n">
        <v>43571</v>
      </c>
      <c r="F2773" s="247" t="n">
        <v>5274</v>
      </c>
      <c r="G2773" s="246" t="n">
        <v>8746</v>
      </c>
      <c r="H2773" s="248" t="n">
        <v>7440</v>
      </c>
      <c r="I2773" s="246" t="n"/>
      <c r="J2773" s="47">
        <f>+(((G2773-F2773)-(H2773-F2773))/(H2773-F2773))*100</f>
        <v/>
      </c>
      <c r="K2773" s="270" t="n"/>
      <c r="L2773" s="251" t="n"/>
      <c r="M2773" s="251" t="n"/>
      <c r="N2773" s="295" t="n"/>
      <c r="O2773" s="295" t="n"/>
      <c r="P2773" s="207">
        <f>+(((H2773-F2773)/1000)*1000)/10</f>
        <v/>
      </c>
      <c r="Q2773" s="207" t="n"/>
      <c r="R2773" s="26" t="inlineStr">
        <is>
          <t>FALSO</t>
        </is>
      </c>
      <c r="S2773" s="26" t="inlineStr">
        <is>
          <t>FALSO</t>
        </is>
      </c>
      <c r="T2773" s="211" t="n"/>
      <c r="U2773" s="211" t="n"/>
      <c r="V2773" s="290" t="inlineStr">
        <is>
          <t>Plot válido</t>
        </is>
      </c>
    </row>
    <row r="2774" ht="15.75" customHeight="1" s="412">
      <c r="A2774" s="199" t="n">
        <v>3907</v>
      </c>
      <c r="B2774" s="200" t="n">
        <v>329</v>
      </c>
      <c r="C2774" s="246" t="n">
        <v>421</v>
      </c>
      <c r="D2774" s="246" t="n">
        <v>14</v>
      </c>
      <c r="E2774" s="46" t="n">
        <v>43591</v>
      </c>
      <c r="F2774" s="246" t="n">
        <v>5215</v>
      </c>
      <c r="G2774" s="247" t="n">
        <v>8279</v>
      </c>
      <c r="H2774" s="248" t="n">
        <v>7472</v>
      </c>
      <c r="I2774" s="246" t="n"/>
      <c r="J2774" s="47">
        <f>+(((G2774-F2774)-(H2774-F2774))/(H2774-F2774))*100</f>
        <v/>
      </c>
      <c r="K2774" s="270" t="inlineStr">
        <is>
          <t>MF</t>
        </is>
      </c>
      <c r="L2774" s="250">
        <f>AVERAGE(J2774:J2775)</f>
        <v/>
      </c>
      <c r="M2774" s="250">
        <f>_xlfn.STDEV.S(J2774,J2775)</f>
        <v/>
      </c>
      <c r="N2774" s="295" t="n"/>
      <c r="O2774" s="295" t="n"/>
      <c r="P2774" s="207">
        <f>+(((H2774-F2774)/1000)*1000)/10</f>
        <v/>
      </c>
      <c r="Q2774" s="207">
        <f>AVERAGE(P2774:P2775)</f>
        <v/>
      </c>
      <c r="R2774" s="26" t="inlineStr">
        <is>
          <t>VERDADERO</t>
        </is>
      </c>
      <c r="S2774" s="26" t="inlineStr">
        <is>
          <t>FALSO</t>
        </is>
      </c>
      <c r="T2774" s="211" t="n"/>
      <c r="U2774" s="211" t="n"/>
      <c r="V2774" s="290" t="inlineStr">
        <is>
          <t>Plot válido</t>
        </is>
      </c>
    </row>
    <row r="2775" ht="15.75" customHeight="1" s="412">
      <c r="A2775" s="199" t="n">
        <v>3908</v>
      </c>
      <c r="B2775" s="200" t="n">
        <v>330</v>
      </c>
      <c r="C2775" s="246" t="n">
        <v>421</v>
      </c>
      <c r="D2775" s="246" t="n">
        <v>14</v>
      </c>
      <c r="E2775" s="46" t="n">
        <v>43591</v>
      </c>
      <c r="F2775" s="246" t="n">
        <v>5277</v>
      </c>
      <c r="G2775" s="247" t="n">
        <v>8513</v>
      </c>
      <c r="H2775" s="248" t="n">
        <v>7651</v>
      </c>
      <c r="I2775" s="246" t="n"/>
      <c r="J2775" s="47">
        <f>+(((G2775-F2775)-(H2775-F2775))/(H2775-F2775))*100</f>
        <v/>
      </c>
      <c r="K2775" s="270" t="n"/>
      <c r="L2775" s="251" t="n"/>
      <c r="M2775" s="251" t="n"/>
      <c r="N2775" s="295" t="n"/>
      <c r="O2775" s="295" t="n"/>
      <c r="P2775" s="207">
        <f>+(((H2775-F2775)/1000)*1000)/10</f>
        <v/>
      </c>
      <c r="Q2775" s="207" t="n"/>
      <c r="R2775" s="26" t="inlineStr">
        <is>
          <t>FALSO</t>
        </is>
      </c>
      <c r="S2775" s="26" t="inlineStr">
        <is>
          <t>FALSO</t>
        </is>
      </c>
      <c r="T2775" s="211" t="n"/>
      <c r="U2775" s="211" t="n"/>
      <c r="V2775" s="290" t="inlineStr">
        <is>
          <t>Plot válido</t>
        </is>
      </c>
    </row>
    <row r="2776" ht="15.75" customHeight="1" s="412">
      <c r="A2776" s="199" t="n">
        <v>4559</v>
      </c>
      <c r="B2776" s="200" t="n">
        <v>265</v>
      </c>
      <c r="C2776" s="246" t="n">
        <v>421</v>
      </c>
      <c r="D2776" s="246" t="n">
        <v>16</v>
      </c>
      <c r="E2776" s="46" t="n">
        <v>43607</v>
      </c>
      <c r="F2776" s="246" t="n">
        <v>5235</v>
      </c>
      <c r="G2776" s="246" t="n">
        <v>8208</v>
      </c>
      <c r="H2776" s="248" t="n">
        <v>7537</v>
      </c>
      <c r="I2776" s="246" t="n">
        <v>2</v>
      </c>
      <c r="J2776" s="47">
        <f>+(((G2776-F2776)-(H2776-F2776))/(H2776-F2776))*100</f>
        <v/>
      </c>
      <c r="K2776" s="270" t="n"/>
      <c r="L2776" s="250">
        <f>AVERAGE(J2776:J2777)</f>
        <v/>
      </c>
      <c r="M2776" s="250">
        <f>_xlfn.STDEV.S(J2776,J2777)</f>
        <v/>
      </c>
      <c r="N2776" s="295" t="n"/>
      <c r="O2776" s="295" t="n"/>
      <c r="P2776" s="207">
        <f>+(((H2776-F2776)/1000)*1000)/10</f>
        <v/>
      </c>
      <c r="Q2776" s="207">
        <f>AVERAGE(P2776:P2777)</f>
        <v/>
      </c>
      <c r="R2776" s="26" t="inlineStr">
        <is>
          <t>FALSO</t>
        </is>
      </c>
      <c r="S2776" s="26" t="inlineStr">
        <is>
          <t>FALSO</t>
        </is>
      </c>
      <c r="T2776" s="211" t="n"/>
      <c r="U2776" s="211" t="n"/>
      <c r="V2776" s="290" t="inlineStr">
        <is>
          <t>Plot válido</t>
        </is>
      </c>
    </row>
    <row r="2777" ht="15.75" customHeight="1" s="412">
      <c r="A2777" s="199" t="n">
        <v>4560</v>
      </c>
      <c r="B2777" s="200" t="n">
        <v>266</v>
      </c>
      <c r="C2777" s="246" t="n">
        <v>421</v>
      </c>
      <c r="D2777" s="246" t="n">
        <v>16</v>
      </c>
      <c r="E2777" s="46" t="n">
        <v>43607</v>
      </c>
      <c r="F2777" s="246" t="n">
        <v>5209</v>
      </c>
      <c r="G2777" s="246" t="n">
        <v>8180</v>
      </c>
      <c r="H2777" s="248" t="n">
        <v>7520</v>
      </c>
      <c r="I2777" s="246" t="n"/>
      <c r="J2777" s="47">
        <f>+(((G2777-F2777)-(H2777-F2777))/(H2777-F2777))*100</f>
        <v/>
      </c>
      <c r="K2777" s="270" t="n"/>
      <c r="L2777" s="251" t="n"/>
      <c r="M2777" s="251" t="n"/>
      <c r="N2777" s="295" t="n"/>
      <c r="O2777" s="295" t="n"/>
      <c r="P2777" s="207">
        <f>+(((H2777-F2777)/1000)*1000)/10</f>
        <v/>
      </c>
      <c r="Q2777" s="207" t="n"/>
      <c r="R2777" s="26" t="inlineStr">
        <is>
          <t>FALSO</t>
        </is>
      </c>
      <c r="S2777" s="26" t="inlineStr">
        <is>
          <t>FALSO</t>
        </is>
      </c>
      <c r="T2777" s="211" t="n"/>
      <c r="U2777" s="211" t="n"/>
      <c r="V2777" s="290" t="inlineStr">
        <is>
          <t>Plot válido</t>
        </is>
      </c>
    </row>
    <row r="2778" ht="15.75" customHeight="1" s="412">
      <c r="A2778" s="199" t="n">
        <v>5205</v>
      </c>
      <c r="B2778" s="200" t="n">
        <v>265</v>
      </c>
      <c r="C2778" s="246" t="n">
        <v>421</v>
      </c>
      <c r="D2778" s="246" t="n">
        <v>18</v>
      </c>
      <c r="E2778" s="46" t="n">
        <v>43626</v>
      </c>
      <c r="F2778" s="246" t="n">
        <v>5235</v>
      </c>
      <c r="G2778" s="246" t="n">
        <v>7413</v>
      </c>
      <c r="H2778" s="248" t="n">
        <v>7050</v>
      </c>
      <c r="I2778" s="246" t="n">
        <v>6</v>
      </c>
      <c r="J2778" s="47">
        <f>+(((G2778-F2778)-(H2778-F2778))/(H2778-F2778))*100</f>
        <v/>
      </c>
      <c r="K2778" s="270" t="n"/>
      <c r="L2778" s="250">
        <f>AVERAGE(J2778:J2779)</f>
        <v/>
      </c>
      <c r="M2778" s="250">
        <f>_xlfn.STDEV.S(J2778,J2779)</f>
        <v/>
      </c>
      <c r="N2778" s="295" t="n"/>
      <c r="O2778" s="295" t="n"/>
      <c r="P2778" s="207">
        <f>+(((H2778-F2778)/1000)*1000)/10</f>
        <v/>
      </c>
      <c r="Q2778" s="207">
        <f>AVERAGE(P2778:P2779)</f>
        <v/>
      </c>
      <c r="R2778" s="26" t="inlineStr">
        <is>
          <t>FALSO</t>
        </is>
      </c>
      <c r="S2778" s="26" t="inlineStr">
        <is>
          <t>FALSO</t>
        </is>
      </c>
      <c r="T2778" s="211" t="n"/>
      <c r="U2778" s="211" t="n"/>
      <c r="V2778" s="290" t="inlineStr">
        <is>
          <t>Plot válido</t>
        </is>
      </c>
    </row>
    <row r="2779" ht="15.75" customHeight="1" s="412">
      <c r="A2779" s="199" t="n">
        <v>5206</v>
      </c>
      <c r="B2779" s="200" t="n">
        <v>266</v>
      </c>
      <c r="C2779" s="246" t="n">
        <v>421</v>
      </c>
      <c r="D2779" s="246" t="n">
        <v>18</v>
      </c>
      <c r="E2779" s="46" t="n">
        <v>43626</v>
      </c>
      <c r="F2779" s="246" t="n">
        <v>5209</v>
      </c>
      <c r="G2779" s="246" t="n">
        <v>7418</v>
      </c>
      <c r="H2779" s="248" t="n">
        <v>7052</v>
      </c>
      <c r="I2779" s="246" t="n"/>
      <c r="J2779" s="47">
        <f>+(((G2779-F2779)-(H2779-F2779))/(H2779-F2779))*100</f>
        <v/>
      </c>
      <c r="K2779" s="270" t="n"/>
      <c r="L2779" s="251" t="n"/>
      <c r="M2779" s="251" t="n"/>
      <c r="N2779" s="295" t="n"/>
      <c r="O2779" s="295" t="n"/>
      <c r="P2779" s="207">
        <f>+(((H2779-F2779)/1000)*1000)/10</f>
        <v/>
      </c>
      <c r="Q2779" s="207" t="n"/>
      <c r="R2779" s="26" t="inlineStr">
        <is>
          <t>FALSO</t>
        </is>
      </c>
      <c r="S2779" s="26" t="inlineStr">
        <is>
          <t>FALSO</t>
        </is>
      </c>
      <c r="T2779" s="211" t="n"/>
      <c r="U2779" s="211" t="n"/>
      <c r="V2779" s="290" t="inlineStr">
        <is>
          <t>Plot válido</t>
        </is>
      </c>
    </row>
    <row r="2780" ht="15.75" customHeight="1" s="412">
      <c r="A2780" s="199" t="n">
        <v>5717</v>
      </c>
      <c r="B2780" s="200" t="n">
        <v>161</v>
      </c>
      <c r="C2780" s="252" t="n">
        <v>421</v>
      </c>
      <c r="D2780" s="252" t="n">
        <v>21</v>
      </c>
      <c r="E2780" s="139" t="n">
        <v>43657</v>
      </c>
      <c r="F2780" s="252" t="n">
        <v>5264</v>
      </c>
      <c r="G2780" s="252" t="n">
        <v>7378</v>
      </c>
      <c r="H2780" s="253" t="n">
        <v>7004</v>
      </c>
      <c r="I2780" s="252" t="n">
        <v>6</v>
      </c>
      <c r="J2780" s="47">
        <f>+(((G2780-F2780)-(H2780-F2780))/(H2780-F2780))*100</f>
        <v/>
      </c>
      <c r="K2780" s="270" t="n"/>
      <c r="L2780" s="250">
        <f>AVERAGE(J2780:J2781)</f>
        <v/>
      </c>
      <c r="M2780" s="250">
        <f>_xlfn.STDEV.S(J2780,J2781)</f>
        <v/>
      </c>
      <c r="N2780" s="295" t="n"/>
      <c r="O2780" s="295" t="n"/>
      <c r="P2780" s="207">
        <f>+(((H2780-F2780)/1000)*1000)/10</f>
        <v/>
      </c>
      <c r="Q2780" s="207">
        <f>AVERAGE(P2780:P2781)</f>
        <v/>
      </c>
      <c r="R2780" s="26" t="inlineStr">
        <is>
          <t>FALSO</t>
        </is>
      </c>
      <c r="S2780" s="26" t="inlineStr">
        <is>
          <t>FALSO</t>
        </is>
      </c>
      <c r="T2780" s="211" t="n"/>
      <c r="U2780" s="211" t="n"/>
      <c r="V2780" s="290" t="inlineStr">
        <is>
          <t>Plot válido</t>
        </is>
      </c>
    </row>
    <row r="2781" ht="15.75" customHeight="1" s="412">
      <c r="A2781" s="199" t="n">
        <v>5718</v>
      </c>
      <c r="B2781" s="200" t="n">
        <v>162</v>
      </c>
      <c r="C2781" s="252" t="n">
        <v>421</v>
      </c>
      <c r="D2781" s="252" t="n">
        <v>21</v>
      </c>
      <c r="E2781" s="139" t="n">
        <v>43657</v>
      </c>
      <c r="F2781" s="252" t="n">
        <v>5232</v>
      </c>
      <c r="G2781" s="252" t="n">
        <v>7293</v>
      </c>
      <c r="H2781" s="253" t="n">
        <v>6934</v>
      </c>
      <c r="I2781" s="252" t="n"/>
      <c r="J2781" s="47">
        <f>+(((G2781-F2781)-(H2781-F2781))/(H2781-F2781))*100</f>
        <v/>
      </c>
      <c r="K2781" s="270" t="n"/>
      <c r="L2781" s="251" t="n"/>
      <c r="M2781" s="251" t="n"/>
      <c r="N2781" s="295" t="n"/>
      <c r="O2781" s="295" t="n"/>
      <c r="P2781" s="207">
        <f>+(((H2781-F2781)/1000)*1000)/10</f>
        <v/>
      </c>
      <c r="Q2781" s="207" t="n"/>
      <c r="R2781" s="26" t="inlineStr">
        <is>
          <t>FALSO</t>
        </is>
      </c>
      <c r="S2781" s="26" t="inlineStr">
        <is>
          <t>FALSO</t>
        </is>
      </c>
      <c r="T2781" s="211" t="n"/>
      <c r="U2781" s="211" t="n"/>
      <c r="V2781" s="290" t="inlineStr">
        <is>
          <t>Plot válido</t>
        </is>
      </c>
    </row>
    <row r="2782" ht="15.75" customHeight="1" s="412">
      <c r="A2782" s="199" t="n">
        <v>6299</v>
      </c>
      <c r="B2782" s="200" t="n">
        <v>273</v>
      </c>
      <c r="C2782" s="252" t="n">
        <v>421</v>
      </c>
      <c r="D2782" s="252" t="n">
        <v>22</v>
      </c>
      <c r="E2782" s="139" t="n">
        <v>43685</v>
      </c>
      <c r="F2782" s="252" t="n">
        <v>5242</v>
      </c>
      <c r="G2782" s="252" t="n">
        <v>7185</v>
      </c>
      <c r="H2782" s="253" t="n">
        <v>6885</v>
      </c>
      <c r="I2782" s="252" t="n">
        <v>6</v>
      </c>
      <c r="J2782" s="47">
        <f>+(((G2782-F2782)-(H2782-F2782))/(H2782-F2782))*100</f>
        <v/>
      </c>
      <c r="K2782" s="270" t="n"/>
      <c r="L2782" s="250">
        <f>AVERAGE(J2782:J2783)</f>
        <v/>
      </c>
      <c r="M2782" s="250">
        <f>_xlfn.STDEV.S(J2782,J2783)</f>
        <v/>
      </c>
      <c r="N2782" s="295" t="n"/>
      <c r="O2782" s="295" t="n"/>
      <c r="P2782" s="207">
        <f>+(((H2782-F2782)/1000)*1000)/10</f>
        <v/>
      </c>
      <c r="Q2782" s="207">
        <f>AVERAGE(P2782:P2783)</f>
        <v/>
      </c>
      <c r="R2782" s="26" t="inlineStr">
        <is>
          <t>FALSO</t>
        </is>
      </c>
      <c r="S2782" s="26" t="inlineStr">
        <is>
          <t>FALSO</t>
        </is>
      </c>
      <c r="T2782" s="211" t="n"/>
      <c r="U2782" s="211" t="n"/>
      <c r="V2782" s="290" t="inlineStr">
        <is>
          <t>Plot válido</t>
        </is>
      </c>
    </row>
    <row r="2783" ht="15.75" customHeight="1" s="412">
      <c r="A2783" s="199" t="n">
        <v>6300</v>
      </c>
      <c r="B2783" s="200" t="n">
        <v>273</v>
      </c>
      <c r="C2783" s="252" t="n">
        <v>421</v>
      </c>
      <c r="D2783" s="252" t="n">
        <v>22</v>
      </c>
      <c r="E2783" s="139" t="n">
        <v>43685</v>
      </c>
      <c r="F2783" s="252" t="n">
        <v>5242</v>
      </c>
      <c r="G2783" s="252" t="n">
        <v>7141</v>
      </c>
      <c r="H2783" s="253" t="n">
        <v>6833</v>
      </c>
      <c r="I2783" s="252" t="n"/>
      <c r="J2783" s="47">
        <f>+(((G2783-F2783)-(H2783-F2783))/(H2783-F2783))*100</f>
        <v/>
      </c>
      <c r="K2783" s="270" t="n"/>
      <c r="L2783" s="251" t="n"/>
      <c r="M2783" s="251" t="n"/>
      <c r="N2783" s="295" t="n"/>
      <c r="O2783" s="295" t="n"/>
      <c r="P2783" s="207">
        <f>+(((H2783-F2783)/1000)*1000)/10</f>
        <v/>
      </c>
      <c r="Q2783" s="207" t="n"/>
      <c r="R2783" s="26" t="inlineStr">
        <is>
          <t>FALSO</t>
        </is>
      </c>
      <c r="S2783" s="26" t="inlineStr">
        <is>
          <t>FALSO</t>
        </is>
      </c>
      <c r="T2783" s="211" t="n"/>
      <c r="U2783" s="211" t="n"/>
      <c r="V2783" s="290" t="inlineStr">
        <is>
          <t>Plot válido</t>
        </is>
      </c>
    </row>
    <row r="2784" ht="15.75" customHeight="1" s="412">
      <c r="A2784" s="199" t="n">
        <v>3543</v>
      </c>
      <c r="B2784" s="200" t="n">
        <v>299</v>
      </c>
      <c r="C2784" s="246" t="n">
        <v>422</v>
      </c>
      <c r="D2784" s="246" t="n">
        <v>13</v>
      </c>
      <c r="E2784" s="46" t="n">
        <v>43587</v>
      </c>
      <c r="F2784" s="246" t="n">
        <v>5236</v>
      </c>
      <c r="G2784" s="246" t="n"/>
      <c r="H2784" s="248" t="n"/>
      <c r="I2784" s="246" t="n"/>
      <c r="J2784" s="47">
        <f>+(((G2784-F2784)-(H2784-F2784))/(H2784-F2784))*100</f>
        <v/>
      </c>
      <c r="K2784" s="270" t="n"/>
      <c r="L2784" s="250">
        <f>AVERAGE(J2784:J2785)</f>
        <v/>
      </c>
      <c r="M2784" s="250">
        <f>_xlfn.STDEV.S(J2784,J2785)</f>
        <v/>
      </c>
      <c r="N2784" s="295" t="n">
        <v>2</v>
      </c>
      <c r="O2784" s="295" t="n"/>
      <c r="P2784" s="207">
        <f>+(((H2784-F2784)/1000)*1000)/10</f>
        <v/>
      </c>
      <c r="Q2784" s="207">
        <f>AVERAGE(P2784:P2785)</f>
        <v/>
      </c>
      <c r="R2784" s="26" t="inlineStr">
        <is>
          <t>FALSO</t>
        </is>
      </c>
      <c r="S2784" s="26" t="inlineStr">
        <is>
          <t>FALSO</t>
        </is>
      </c>
      <c r="T2784" s="211" t="n"/>
      <c r="U2784" s="211" t="n"/>
      <c r="V2784" s="290" t="inlineStr">
        <is>
          <t>Plot válido</t>
        </is>
      </c>
    </row>
    <row r="2785" ht="15.75" customHeight="1" s="412">
      <c r="A2785" s="199" t="n">
        <v>3544</v>
      </c>
      <c r="B2785" s="200" t="n">
        <v>300</v>
      </c>
      <c r="C2785" s="246" t="n">
        <v>422</v>
      </c>
      <c r="D2785" s="246" t="n">
        <v>13</v>
      </c>
      <c r="E2785" s="46" t="n">
        <v>43587</v>
      </c>
      <c r="F2785" s="246" t="n">
        <v>5223</v>
      </c>
      <c r="G2785" s="246" t="n"/>
      <c r="H2785" s="248" t="n"/>
      <c r="I2785" s="246" t="n"/>
      <c r="J2785" s="47">
        <f>+(((G2785-F2785)-(H2785-F2785))/(H2785-F2785))*100</f>
        <v/>
      </c>
      <c r="K2785" s="270" t="n"/>
      <c r="L2785" s="251" t="n"/>
      <c r="M2785" s="251" t="n"/>
      <c r="N2785" s="295" t="n"/>
      <c r="O2785" s="295" t="n"/>
      <c r="P2785" s="207">
        <f>+(((H2785-F2785)/1000)*1000)/10</f>
        <v/>
      </c>
      <c r="Q2785" s="207" t="n"/>
      <c r="R2785" s="26" t="inlineStr">
        <is>
          <t>FALSO</t>
        </is>
      </c>
      <c r="S2785" s="26" t="inlineStr">
        <is>
          <t>FALSO</t>
        </is>
      </c>
      <c r="T2785" s="211" t="n"/>
      <c r="U2785" s="211" t="n"/>
      <c r="V2785" s="290" t="inlineStr">
        <is>
          <t>Plot válido</t>
        </is>
      </c>
    </row>
    <row r="2786" ht="15.75" customHeight="1" s="412">
      <c r="A2786" s="199" t="n">
        <v>3909</v>
      </c>
      <c r="B2786" s="200" t="n">
        <v>331</v>
      </c>
      <c r="C2786" s="246" t="n">
        <v>422</v>
      </c>
      <c r="D2786" s="246" t="n">
        <v>14</v>
      </c>
      <c r="E2786" s="46" t="n">
        <v>43591</v>
      </c>
      <c r="F2786" s="246" t="n">
        <v>5265</v>
      </c>
      <c r="G2786" s="247" t="n">
        <v>7780</v>
      </c>
      <c r="H2786" s="248" t="n">
        <v>7068</v>
      </c>
      <c r="I2786" s="246" t="n">
        <v>2</v>
      </c>
      <c r="J2786" s="47">
        <f>+(((G2786-F2786)-(H2786-F2786))/(H2786-F2786))*100</f>
        <v/>
      </c>
      <c r="K2786" s="270" t="inlineStr">
        <is>
          <t>MF</t>
        </is>
      </c>
      <c r="L2786" s="250">
        <f>AVERAGE(J2786:J2787)</f>
        <v/>
      </c>
      <c r="M2786" s="250">
        <f>_xlfn.STDEV.S(J2786,J2787)</f>
        <v/>
      </c>
      <c r="N2786" s="295" t="n"/>
      <c r="O2786" s="295" t="n"/>
      <c r="P2786" s="207">
        <f>+(((H2786-F2786)/1000)*1000)/10</f>
        <v/>
      </c>
      <c r="Q2786" s="207">
        <f>AVERAGE(P2786:P2787)</f>
        <v/>
      </c>
      <c r="R2786" s="26" t="inlineStr">
        <is>
          <t>VERDADERO</t>
        </is>
      </c>
      <c r="S2786" s="26" t="inlineStr">
        <is>
          <t>FALSO</t>
        </is>
      </c>
      <c r="T2786" s="211" t="n"/>
      <c r="U2786" s="211" t="n"/>
      <c r="V2786" s="290" t="inlineStr">
        <is>
          <t>Plot válido</t>
        </is>
      </c>
    </row>
    <row r="2787" ht="15.75" customHeight="1" s="412">
      <c r="A2787" s="199" t="n">
        <v>3910</v>
      </c>
      <c r="B2787" s="200" t="n">
        <v>332</v>
      </c>
      <c r="C2787" s="246" t="n">
        <v>422</v>
      </c>
      <c r="D2787" s="246" t="n">
        <v>14</v>
      </c>
      <c r="E2787" s="46" t="n">
        <v>43591</v>
      </c>
      <c r="F2787" s="246" t="n">
        <v>5252</v>
      </c>
      <c r="G2787" s="247" t="n">
        <v>7554</v>
      </c>
      <c r="H2787" s="248" t="n">
        <v>6895</v>
      </c>
      <c r="I2787" s="246" t="n"/>
      <c r="J2787" s="47">
        <f>+(((G2787-F2787)-(H2787-F2787))/(H2787-F2787))*100</f>
        <v/>
      </c>
      <c r="K2787" s="270" t="n"/>
      <c r="L2787" s="251" t="n"/>
      <c r="M2787" s="251" t="n"/>
      <c r="N2787" s="295" t="n"/>
      <c r="O2787" s="295" t="n"/>
      <c r="P2787" s="207">
        <f>+(((H2787-F2787)/1000)*1000)/10</f>
        <v/>
      </c>
      <c r="Q2787" s="207" t="n"/>
      <c r="R2787" s="26" t="inlineStr">
        <is>
          <t>FALSO</t>
        </is>
      </c>
      <c r="S2787" s="26" t="inlineStr">
        <is>
          <t>FALSO</t>
        </is>
      </c>
      <c r="T2787" s="211" t="n"/>
      <c r="U2787" s="211" t="n"/>
      <c r="V2787" s="290" t="inlineStr">
        <is>
          <t>Plot válido</t>
        </is>
      </c>
    </row>
    <row r="2788" ht="15.75" customHeight="1" s="412">
      <c r="A2788" s="199" t="n">
        <v>4561</v>
      </c>
      <c r="B2788" s="200" t="n">
        <v>267</v>
      </c>
      <c r="C2788" s="246" t="n">
        <v>422</v>
      </c>
      <c r="D2788" s="246" t="n">
        <v>16</v>
      </c>
      <c r="E2788" s="46" t="n">
        <v>43607</v>
      </c>
      <c r="F2788" s="246" t="n">
        <v>5263</v>
      </c>
      <c r="G2788" s="246" t="n">
        <v>8245</v>
      </c>
      <c r="H2788" s="248" t="n">
        <v>7647</v>
      </c>
      <c r="I2788" s="246" t="n">
        <v>2</v>
      </c>
      <c r="J2788" s="47">
        <f>+(((G2788-F2788)-(H2788-F2788))/(H2788-F2788))*100</f>
        <v/>
      </c>
      <c r="K2788" s="270" t="n"/>
      <c r="L2788" s="250">
        <f>AVERAGE(J2788:J2789)</f>
        <v/>
      </c>
      <c r="M2788" s="250">
        <f>_xlfn.STDEV.S(J2788,J2789)</f>
        <v/>
      </c>
      <c r="N2788" s="295" t="n"/>
      <c r="O2788" s="295" t="n"/>
      <c r="P2788" s="207">
        <f>+(((H2788-F2788)/1000)*1000)/10</f>
        <v/>
      </c>
      <c r="Q2788" s="207">
        <f>AVERAGE(P2788:P2789)</f>
        <v/>
      </c>
      <c r="R2788" s="26" t="inlineStr">
        <is>
          <t>FALSO</t>
        </is>
      </c>
      <c r="S2788" s="26" t="inlineStr">
        <is>
          <t>FALSO</t>
        </is>
      </c>
      <c r="T2788" s="211" t="n"/>
      <c r="U2788" s="211" t="n"/>
      <c r="V2788" s="290" t="inlineStr">
        <is>
          <t>Plot válido</t>
        </is>
      </c>
    </row>
    <row r="2789" ht="15.75" customHeight="1" s="412">
      <c r="A2789" s="199" t="n">
        <v>4562</v>
      </c>
      <c r="B2789" s="200" t="n">
        <v>268</v>
      </c>
      <c r="C2789" s="246" t="n">
        <v>422</v>
      </c>
      <c r="D2789" s="246" t="n">
        <v>16</v>
      </c>
      <c r="E2789" s="46" t="n">
        <v>43607</v>
      </c>
      <c r="F2789" s="246" t="n">
        <v>5219</v>
      </c>
      <c r="G2789" s="246" t="n">
        <v>8095</v>
      </c>
      <c r="H2789" s="248" t="n">
        <v>7508</v>
      </c>
      <c r="I2789" s="246" t="n"/>
      <c r="J2789" s="47">
        <f>+(((G2789-F2789)-(H2789-F2789))/(H2789-F2789))*100</f>
        <v/>
      </c>
      <c r="K2789" s="270" t="n"/>
      <c r="L2789" s="251" t="n"/>
      <c r="M2789" s="251" t="n"/>
      <c r="N2789" s="295" t="n"/>
      <c r="O2789" s="295" t="n"/>
      <c r="P2789" s="207">
        <f>+(((H2789-F2789)/1000)*1000)/10</f>
        <v/>
      </c>
      <c r="Q2789" s="207" t="n"/>
      <c r="R2789" s="26" t="inlineStr">
        <is>
          <t>FALSO</t>
        </is>
      </c>
      <c r="S2789" s="26" t="inlineStr">
        <is>
          <t>FALSO</t>
        </is>
      </c>
      <c r="T2789" s="211" t="n"/>
      <c r="U2789" s="211" t="n"/>
      <c r="V2789" s="290" t="inlineStr">
        <is>
          <t>Plot válido</t>
        </is>
      </c>
    </row>
    <row r="2790" ht="15.75" customHeight="1" s="412">
      <c r="A2790" s="199" t="n">
        <v>5207</v>
      </c>
      <c r="B2790" s="200" t="n">
        <v>267</v>
      </c>
      <c r="C2790" s="246" t="n">
        <v>422</v>
      </c>
      <c r="D2790" s="246" t="n">
        <v>18</v>
      </c>
      <c r="E2790" s="46" t="n">
        <v>43626</v>
      </c>
      <c r="F2790" s="246" t="n">
        <v>5263</v>
      </c>
      <c r="G2790" s="246" t="n">
        <v>8578</v>
      </c>
      <c r="H2790" s="248" t="n">
        <v>7817</v>
      </c>
      <c r="I2790" s="246" t="n">
        <v>8</v>
      </c>
      <c r="J2790" s="47">
        <f>+(((G2790-F2790)-(H2790-F2790))/(H2790-F2790))*100</f>
        <v/>
      </c>
      <c r="K2790" s="270" t="n"/>
      <c r="L2790" s="250">
        <f>AVERAGE(J2790:J2791)</f>
        <v/>
      </c>
      <c r="M2790" s="250">
        <f>_xlfn.STDEV.S(J2790,J2791)</f>
        <v/>
      </c>
      <c r="N2790" s="295" t="n"/>
      <c r="O2790" s="295" t="n"/>
      <c r="P2790" s="207">
        <f>+(((H2790-F2790)/1000)*1000)/10</f>
        <v/>
      </c>
      <c r="Q2790" s="207">
        <f>AVERAGE(P2790:P2791)</f>
        <v/>
      </c>
      <c r="R2790" s="26" t="inlineStr">
        <is>
          <t>FALSO</t>
        </is>
      </c>
      <c r="S2790" s="26" t="inlineStr">
        <is>
          <t>FALSO</t>
        </is>
      </c>
      <c r="T2790" s="211" t="n"/>
      <c r="U2790" s="211" t="n"/>
      <c r="V2790" s="290" t="inlineStr">
        <is>
          <t>Plot válido</t>
        </is>
      </c>
    </row>
    <row r="2791" ht="15.75" customHeight="1" s="412">
      <c r="A2791" s="199" t="n">
        <v>5208</v>
      </c>
      <c r="B2791" s="200" t="n">
        <v>268</v>
      </c>
      <c r="C2791" s="246" t="n">
        <v>422</v>
      </c>
      <c r="D2791" s="246" t="n">
        <v>18</v>
      </c>
      <c r="E2791" s="46" t="n">
        <v>43626</v>
      </c>
      <c r="F2791" s="246" t="n">
        <v>5219</v>
      </c>
      <c r="G2791" s="246" t="n">
        <v>8390</v>
      </c>
      <c r="H2791" s="248" t="n">
        <v>7648</v>
      </c>
      <c r="I2791" s="246" t="n"/>
      <c r="J2791" s="47">
        <f>+(((G2791-F2791)-(H2791-F2791))/(H2791-F2791))*100</f>
        <v/>
      </c>
      <c r="K2791" s="270" t="n"/>
      <c r="L2791" s="251" t="n"/>
      <c r="M2791" s="251" t="n"/>
      <c r="N2791" s="295" t="n"/>
      <c r="O2791" s="295" t="n"/>
      <c r="P2791" s="207">
        <f>+(((H2791-F2791)/1000)*1000)/10</f>
        <v/>
      </c>
      <c r="Q2791" s="207" t="n"/>
      <c r="R2791" s="26" t="inlineStr">
        <is>
          <t>FALSO</t>
        </is>
      </c>
      <c r="S2791" s="26" t="inlineStr">
        <is>
          <t>FALSO</t>
        </is>
      </c>
      <c r="T2791" s="211" t="n"/>
      <c r="U2791" s="211" t="n"/>
      <c r="V2791" s="290" t="inlineStr">
        <is>
          <t>Plot válido</t>
        </is>
      </c>
    </row>
    <row r="2792" ht="15.75" customHeight="1" s="412">
      <c r="A2792" s="199" t="n">
        <v>6301</v>
      </c>
      <c r="B2792" s="200" t="n">
        <v>274</v>
      </c>
      <c r="C2792" s="252" t="n">
        <v>422</v>
      </c>
      <c r="D2792" s="252" t="n">
        <v>22</v>
      </c>
      <c r="E2792" s="139" t="n">
        <v>43685</v>
      </c>
      <c r="F2792" s="252" t="n">
        <v>5233</v>
      </c>
      <c r="G2792" s="252" t="n">
        <v>7711</v>
      </c>
      <c r="H2792" s="253" t="n">
        <v>7322</v>
      </c>
      <c r="I2792" s="252" t="n">
        <v>10</v>
      </c>
      <c r="J2792" s="47">
        <f>+(((G2792-F2792)-(H2792-F2792))/(H2792-F2792))*100</f>
        <v/>
      </c>
      <c r="K2792" s="270" t="n"/>
      <c r="L2792" s="250">
        <f>AVERAGE(J2792:J2793)</f>
        <v/>
      </c>
      <c r="M2792" s="250">
        <f>_xlfn.STDEV.S(J2792,J2793)</f>
        <v/>
      </c>
      <c r="N2792" s="295" t="n"/>
      <c r="O2792" s="295" t="n"/>
      <c r="P2792" s="207">
        <f>+(((H2792-F2792)/1000)*1000)/10</f>
        <v/>
      </c>
      <c r="Q2792" s="207">
        <f>AVERAGE(P2792:P2793)</f>
        <v/>
      </c>
      <c r="R2792" s="26" t="inlineStr">
        <is>
          <t>FALSO</t>
        </is>
      </c>
      <c r="S2792" s="26" t="inlineStr">
        <is>
          <t>FALSO</t>
        </is>
      </c>
      <c r="T2792" s="211" t="n"/>
      <c r="U2792" s="211" t="n"/>
      <c r="V2792" s="290" t="inlineStr">
        <is>
          <t>Plot válido</t>
        </is>
      </c>
    </row>
    <row r="2793" ht="15.75" customHeight="1" s="412">
      <c r="A2793" s="199" t="n">
        <v>6302</v>
      </c>
      <c r="B2793" s="200" t="n">
        <v>274</v>
      </c>
      <c r="C2793" s="252" t="n">
        <v>422</v>
      </c>
      <c r="D2793" s="252" t="n">
        <v>22</v>
      </c>
      <c r="E2793" s="139" t="n">
        <v>43685</v>
      </c>
      <c r="F2793" s="252" t="n">
        <v>5233</v>
      </c>
      <c r="G2793" s="252" t="n">
        <v>7849</v>
      </c>
      <c r="H2793" s="253" t="n">
        <v>7422</v>
      </c>
      <c r="I2793" s="252" t="n"/>
      <c r="J2793" s="47">
        <f>+(((G2793-F2793)-(H2793-F2793))/(H2793-F2793))*100</f>
        <v/>
      </c>
      <c r="K2793" s="270" t="n"/>
      <c r="L2793" s="251" t="n"/>
      <c r="M2793" s="251" t="n"/>
      <c r="N2793" s="295" t="n"/>
      <c r="O2793" s="295" t="n"/>
      <c r="P2793" s="207">
        <f>+(((H2793-F2793)/1000)*1000)/10</f>
        <v/>
      </c>
      <c r="Q2793" s="207" t="n"/>
      <c r="R2793" s="26" t="inlineStr">
        <is>
          <t>FALSO</t>
        </is>
      </c>
      <c r="S2793" s="26" t="inlineStr">
        <is>
          <t>FALSO</t>
        </is>
      </c>
      <c r="T2793" s="211" t="n"/>
      <c r="U2793" s="211" t="n"/>
      <c r="V2793" s="290" t="inlineStr">
        <is>
          <t>Plot válido</t>
        </is>
      </c>
    </row>
    <row r="2794" ht="15.75" customHeight="1" s="412">
      <c r="A2794" s="199" t="n">
        <v>3911</v>
      </c>
      <c r="B2794" s="200" t="n">
        <v>333</v>
      </c>
      <c r="C2794" s="223" t="n">
        <v>423</v>
      </c>
      <c r="D2794" s="223" t="n">
        <v>14</v>
      </c>
      <c r="E2794" s="73" t="n">
        <v>43591</v>
      </c>
      <c r="F2794" s="223" t="n">
        <v>5211</v>
      </c>
      <c r="G2794" s="224" t="n">
        <v>7836</v>
      </c>
      <c r="H2794" s="225" t="n">
        <v>6779</v>
      </c>
      <c r="I2794" s="223" t="n">
        <v>2</v>
      </c>
      <c r="J2794" s="74">
        <f>+(((G2794-F2794)-(H2794-F2794))/(H2794-F2794))*100</f>
        <v/>
      </c>
      <c r="K2794" s="226" t="inlineStr">
        <is>
          <t>1/2</t>
        </is>
      </c>
      <c r="L2794" s="227">
        <f>AVERAGE(J2794:J2795)</f>
        <v/>
      </c>
      <c r="M2794" s="227">
        <f>_xlfn.STDEV.S(J2794,J2795)</f>
        <v/>
      </c>
      <c r="N2794" s="295" t="n">
        <v>3</v>
      </c>
      <c r="O2794" s="295" t="n"/>
      <c r="P2794" s="207">
        <f>+(((H2794-F2794)/1000)*1000)/10</f>
        <v/>
      </c>
      <c r="Q2794" s="207">
        <f>AVERAGE(P2794:P2795)</f>
        <v/>
      </c>
      <c r="R2794" s="26" t="inlineStr">
        <is>
          <t>FALSO</t>
        </is>
      </c>
      <c r="S2794" s="26" t="inlineStr">
        <is>
          <t>FALSO</t>
        </is>
      </c>
      <c r="T2794" s="211" t="n"/>
      <c r="U2794" s="211" t="n"/>
      <c r="V2794" s="290" t="inlineStr">
        <is>
          <t>Plot válido</t>
        </is>
      </c>
    </row>
    <row r="2795" ht="15.75" customHeight="1" s="412">
      <c r="A2795" s="199" t="n">
        <v>3912</v>
      </c>
      <c r="B2795" s="200" t="n">
        <v>334</v>
      </c>
      <c r="C2795" s="223" t="n">
        <v>423</v>
      </c>
      <c r="D2795" s="223" t="n">
        <v>14</v>
      </c>
      <c r="E2795" s="73" t="n">
        <v>43591</v>
      </c>
      <c r="F2795" s="223" t="n">
        <v>5171</v>
      </c>
      <c r="G2795" s="224" t="n">
        <v>7357</v>
      </c>
      <c r="H2795" s="225" t="n">
        <v>6492</v>
      </c>
      <c r="I2795" s="223" t="n"/>
      <c r="J2795" s="74">
        <f>+(((G2795-F2795)-(H2795-F2795))/(H2795-F2795))*100</f>
        <v/>
      </c>
      <c r="K2795" s="226" t="n"/>
      <c r="L2795" s="228" t="n"/>
      <c r="M2795" s="228" t="n"/>
      <c r="N2795" s="295" t="n"/>
      <c r="O2795" s="295" t="n"/>
      <c r="P2795" s="207">
        <f>+(((H2795-F2795)/1000)*1000)/10</f>
        <v/>
      </c>
      <c r="Q2795" s="207" t="n"/>
      <c r="R2795" s="26" t="inlineStr">
        <is>
          <t>FALSO</t>
        </is>
      </c>
      <c r="S2795" s="26" t="inlineStr">
        <is>
          <t>FALSO</t>
        </is>
      </c>
      <c r="T2795" s="211" t="n"/>
      <c r="U2795" s="211" t="n"/>
      <c r="V2795" s="290" t="inlineStr">
        <is>
          <t>Plot válido</t>
        </is>
      </c>
    </row>
    <row r="2796" ht="15.75" customHeight="1" s="412">
      <c r="A2796" s="199" t="n">
        <v>4563</v>
      </c>
      <c r="B2796" s="200" t="n">
        <v>269</v>
      </c>
      <c r="C2796" s="223" t="n">
        <v>423</v>
      </c>
      <c r="D2796" s="223" t="n">
        <v>16</v>
      </c>
      <c r="E2796" s="73" t="n">
        <v>43607</v>
      </c>
      <c r="F2796" s="223" t="n">
        <v>5241</v>
      </c>
      <c r="G2796" s="223" t="n">
        <v>8692</v>
      </c>
      <c r="H2796" s="225" t="n">
        <v>7808</v>
      </c>
      <c r="I2796" s="223" t="n">
        <v>2</v>
      </c>
      <c r="J2796" s="74">
        <f>+(((G2796-F2796)-(H2796-F2796))/(H2796-F2796))*100</f>
        <v/>
      </c>
      <c r="K2796" s="226" t="inlineStr">
        <is>
          <t>MF</t>
        </is>
      </c>
      <c r="L2796" s="227">
        <f>AVERAGE(J2796:J2797)</f>
        <v/>
      </c>
      <c r="M2796" s="227">
        <f>_xlfn.STDEV.S(J2796,J2797)</f>
        <v/>
      </c>
      <c r="N2796" s="295" t="n"/>
      <c r="O2796" s="295" t="n"/>
      <c r="P2796" s="207">
        <f>+(((H2796-F2796)/1000)*1000)/10</f>
        <v/>
      </c>
      <c r="Q2796" s="207">
        <f>AVERAGE(P2796:P2797)</f>
        <v/>
      </c>
      <c r="R2796" s="26" t="inlineStr">
        <is>
          <t>VERDADERO</t>
        </is>
      </c>
      <c r="S2796" s="26" t="inlineStr">
        <is>
          <t>FALSO</t>
        </is>
      </c>
      <c r="T2796" s="211" t="n"/>
      <c r="U2796" s="211" t="n"/>
      <c r="V2796" s="290" t="inlineStr">
        <is>
          <t>Plot válido</t>
        </is>
      </c>
    </row>
    <row r="2797" ht="15.75" customHeight="1" s="412">
      <c r="A2797" s="199" t="n">
        <v>4564</v>
      </c>
      <c r="B2797" s="200" t="n">
        <v>270</v>
      </c>
      <c r="C2797" s="223" t="n">
        <v>423</v>
      </c>
      <c r="D2797" s="223" t="n">
        <v>16</v>
      </c>
      <c r="E2797" s="73" t="n">
        <v>43607</v>
      </c>
      <c r="F2797" s="223" t="n">
        <v>5254</v>
      </c>
      <c r="G2797" s="223" t="n">
        <v>8949</v>
      </c>
      <c r="H2797" s="225" t="n">
        <v>8034</v>
      </c>
      <c r="I2797" s="223" t="n"/>
      <c r="J2797" s="74">
        <f>+(((G2797-F2797)-(H2797-F2797))/(H2797-F2797))*100</f>
        <v/>
      </c>
      <c r="K2797" s="226" t="n"/>
      <c r="L2797" s="228" t="n"/>
      <c r="M2797" s="228" t="n"/>
      <c r="N2797" s="295" t="n"/>
      <c r="O2797" s="295" t="n"/>
      <c r="P2797" s="207">
        <f>+(((H2797-F2797)/1000)*1000)/10</f>
        <v/>
      </c>
      <c r="Q2797" s="207" t="n"/>
      <c r="R2797" s="26" t="inlineStr">
        <is>
          <t>FALSO</t>
        </is>
      </c>
      <c r="S2797" s="26" t="inlineStr">
        <is>
          <t>FALSO</t>
        </is>
      </c>
      <c r="T2797" s="211" t="n"/>
      <c r="U2797" s="211" t="n"/>
      <c r="V2797" s="290" t="inlineStr">
        <is>
          <t>Plot válido</t>
        </is>
      </c>
    </row>
    <row r="2798" ht="15.75" customHeight="1" s="412">
      <c r="A2798" s="199" t="n">
        <v>5209</v>
      </c>
      <c r="B2798" s="200" t="n">
        <v>269</v>
      </c>
      <c r="C2798" s="223" t="n">
        <v>423</v>
      </c>
      <c r="D2798" s="223" t="n">
        <v>18</v>
      </c>
      <c r="E2798" s="73" t="n">
        <v>43626</v>
      </c>
      <c r="F2798" s="223" t="n">
        <v>5241</v>
      </c>
      <c r="G2798" s="223" t="n">
        <v>8915</v>
      </c>
      <c r="H2798" s="225" t="n">
        <v>8043</v>
      </c>
      <c r="I2798" s="223" t="n">
        <v>8</v>
      </c>
      <c r="J2798" s="74">
        <f>+(((G2798-F2798)-(H2798-F2798))/(H2798-F2798))*100</f>
        <v/>
      </c>
      <c r="K2798" s="226" t="n"/>
      <c r="L2798" s="227">
        <f>AVERAGE(J2798:J2799)</f>
        <v/>
      </c>
      <c r="M2798" s="227">
        <f>_xlfn.STDEV.S(J2798,J2799)</f>
        <v/>
      </c>
      <c r="N2798" s="295" t="n"/>
      <c r="O2798" s="295" t="n"/>
      <c r="P2798" s="207">
        <f>+(((H2798-F2798)/1000)*1000)/10</f>
        <v/>
      </c>
      <c r="Q2798" s="207">
        <f>AVERAGE(P2798:P2799)</f>
        <v/>
      </c>
      <c r="R2798" s="26" t="inlineStr">
        <is>
          <t>FALSO</t>
        </is>
      </c>
      <c r="S2798" s="26" t="inlineStr">
        <is>
          <t>FALSO</t>
        </is>
      </c>
      <c r="T2798" s="211" t="n"/>
      <c r="U2798" s="211" t="n"/>
      <c r="V2798" s="290" t="inlineStr">
        <is>
          <t>Plot válido</t>
        </is>
      </c>
    </row>
    <row r="2799" ht="15.75" customHeight="1" s="412">
      <c r="A2799" s="199" t="n">
        <v>5210</v>
      </c>
      <c r="B2799" s="200" t="n">
        <v>270</v>
      </c>
      <c r="C2799" s="223" t="n">
        <v>423</v>
      </c>
      <c r="D2799" s="223" t="n">
        <v>18</v>
      </c>
      <c r="E2799" s="73" t="n">
        <v>43626</v>
      </c>
      <c r="F2799" s="223" t="n">
        <v>5254</v>
      </c>
      <c r="G2799" s="223" t="n">
        <v>8805</v>
      </c>
      <c r="H2799" s="225" t="n">
        <v>7961</v>
      </c>
      <c r="I2799" s="223" t="n"/>
      <c r="J2799" s="74">
        <f>+(((G2799-F2799)-(H2799-F2799))/(H2799-F2799))*100</f>
        <v/>
      </c>
      <c r="K2799" s="226" t="n"/>
      <c r="L2799" s="228" t="n"/>
      <c r="M2799" s="228" t="n"/>
      <c r="N2799" s="295" t="n"/>
      <c r="O2799" s="295" t="n"/>
      <c r="P2799" s="207">
        <f>+(((H2799-F2799)/1000)*1000)/10</f>
        <v/>
      </c>
      <c r="Q2799" s="207" t="n"/>
      <c r="R2799" s="26" t="inlineStr">
        <is>
          <t>FALSO</t>
        </is>
      </c>
      <c r="S2799" s="26" t="inlineStr">
        <is>
          <t>FALSO</t>
        </is>
      </c>
      <c r="T2799" s="211" t="n"/>
      <c r="U2799" s="211" t="n"/>
      <c r="V2799" s="290" t="inlineStr">
        <is>
          <t>Plot válido</t>
        </is>
      </c>
    </row>
    <row r="2800" ht="15.75" customHeight="1" s="412">
      <c r="A2800" s="199" t="n">
        <v>3025</v>
      </c>
      <c r="B2800" s="200" t="n">
        <v>109</v>
      </c>
      <c r="C2800" s="246" t="n">
        <v>424</v>
      </c>
      <c r="D2800" s="246" t="n">
        <v>11</v>
      </c>
      <c r="E2800" s="46" t="n">
        <v>43571</v>
      </c>
      <c r="F2800" s="247" t="n">
        <v>5191</v>
      </c>
      <c r="G2800" s="246" t="n">
        <v>8221</v>
      </c>
      <c r="H2800" s="248" t="n">
        <v>6948</v>
      </c>
      <c r="I2800" s="246" t="n">
        <v>2</v>
      </c>
      <c r="J2800" s="47">
        <f>+(((G2800-F2800)-(H2800-F2800))/(H2800-F2800))*100</f>
        <v/>
      </c>
      <c r="K2800" s="270" t="n">
        <v>0.25</v>
      </c>
      <c r="L2800" s="250">
        <f>AVERAGE(J2800:J2801)</f>
        <v/>
      </c>
      <c r="M2800" s="250">
        <f>_xlfn.STDEV.S(J2800,J2801)</f>
        <v/>
      </c>
      <c r="N2800" s="295" t="n">
        <v>2</v>
      </c>
      <c r="O2800" s="295" t="n"/>
      <c r="P2800" s="207">
        <f>+(((H2800-F2800)/1000)*1000)/10</f>
        <v/>
      </c>
      <c r="Q2800" s="207">
        <f>AVERAGE(P2800:P2801)</f>
        <v/>
      </c>
      <c r="R2800" s="26" t="inlineStr">
        <is>
          <t>FALSO</t>
        </is>
      </c>
      <c r="S2800" s="26" t="inlineStr">
        <is>
          <t>FALSO</t>
        </is>
      </c>
      <c r="T2800" s="211" t="n"/>
      <c r="U2800" s="211" t="n"/>
      <c r="V2800" s="290" t="inlineStr">
        <is>
          <t>Plot válido</t>
        </is>
      </c>
    </row>
    <row r="2801" ht="15.75" customHeight="1" s="412">
      <c r="A2801" s="199" t="n">
        <v>3026</v>
      </c>
      <c r="B2801" s="200" t="n">
        <v>110</v>
      </c>
      <c r="C2801" s="246" t="n">
        <v>424</v>
      </c>
      <c r="D2801" s="246" t="n">
        <v>11</v>
      </c>
      <c r="E2801" s="46" t="n">
        <v>43571</v>
      </c>
      <c r="F2801" s="247" t="n">
        <v>5243</v>
      </c>
      <c r="G2801" s="246" t="n">
        <v>8010</v>
      </c>
      <c r="H2801" s="248" t="n">
        <v>6894</v>
      </c>
      <c r="I2801" s="246" t="n"/>
      <c r="J2801" s="47">
        <f>+(((G2801-F2801)-(H2801-F2801))/(H2801-F2801))*100</f>
        <v/>
      </c>
      <c r="K2801" s="270" t="n"/>
      <c r="L2801" s="251" t="n"/>
      <c r="M2801" s="251" t="n"/>
      <c r="N2801" s="295" t="n"/>
      <c r="O2801" s="295" t="n"/>
      <c r="P2801" s="207">
        <f>+(((H2801-F2801)/1000)*1000)/10</f>
        <v/>
      </c>
      <c r="Q2801" s="207" t="n"/>
      <c r="R2801" s="26" t="inlineStr">
        <is>
          <t>FALSO</t>
        </is>
      </c>
      <c r="S2801" s="26" t="inlineStr">
        <is>
          <t>FALSO</t>
        </is>
      </c>
      <c r="T2801" s="211" t="n"/>
      <c r="U2801" s="211" t="n"/>
      <c r="V2801" s="290" t="inlineStr">
        <is>
          <t>Plot válido</t>
        </is>
      </c>
    </row>
    <row r="2802" ht="15.75" customHeight="1" s="412">
      <c r="A2802" s="199" t="n">
        <v>3913</v>
      </c>
      <c r="B2802" s="200" t="n">
        <v>335</v>
      </c>
      <c r="C2802" s="246" t="n">
        <v>424</v>
      </c>
      <c r="D2802" s="246" t="n">
        <v>14</v>
      </c>
      <c r="E2802" s="46" t="n">
        <v>43591</v>
      </c>
      <c r="F2802" s="247" t="n">
        <v>5270</v>
      </c>
      <c r="G2802" s="247" t="n">
        <v>7933</v>
      </c>
      <c r="H2802" s="248" t="n">
        <v>7360</v>
      </c>
      <c r="I2802" s="246" t="n"/>
      <c r="J2802" s="47">
        <f>+(((G2802-F2802)-(H2802-F2802))/(H2802-F2802))*100</f>
        <v/>
      </c>
      <c r="K2802" s="270" t="inlineStr">
        <is>
          <t>24/4</t>
        </is>
      </c>
      <c r="L2802" s="250">
        <f>AVERAGE(J2802:J2803)</f>
        <v/>
      </c>
      <c r="M2802" s="250">
        <f>_xlfn.STDEV.S(J2802,J2803)</f>
        <v/>
      </c>
      <c r="N2802" s="295" t="n"/>
      <c r="O2802" s="295" t="n"/>
      <c r="P2802" s="207">
        <f>+(((H2802-F2802)/1000)*1000)/10</f>
        <v/>
      </c>
      <c r="Q2802" s="207">
        <f>AVERAGE(P2802:P2803)</f>
        <v/>
      </c>
      <c r="R2802" s="26" t="inlineStr">
        <is>
          <t>FALSO</t>
        </is>
      </c>
      <c r="S2802" s="26" t="inlineStr">
        <is>
          <t>FALSO</t>
        </is>
      </c>
      <c r="T2802" s="211" t="n"/>
      <c r="U2802" s="211" t="n"/>
      <c r="V2802" s="290" t="inlineStr">
        <is>
          <t>Plot válido</t>
        </is>
      </c>
    </row>
    <row r="2803" ht="15.75" customHeight="1" s="412">
      <c r="A2803" s="199" t="n">
        <v>3914</v>
      </c>
      <c r="B2803" s="200" t="n">
        <v>336</v>
      </c>
      <c r="C2803" s="246" t="n">
        <v>424</v>
      </c>
      <c r="D2803" s="246" t="n">
        <v>14</v>
      </c>
      <c r="E2803" s="46" t="n">
        <v>43591</v>
      </c>
      <c r="F2803" s="247" t="n">
        <v>5231</v>
      </c>
      <c r="G2803" s="247" t="n">
        <v>7927</v>
      </c>
      <c r="H2803" s="248" t="n">
        <v>7344</v>
      </c>
      <c r="I2803" s="246" t="n"/>
      <c r="J2803" s="47">
        <f>+(((G2803-F2803)-(H2803-F2803))/(H2803-F2803))*100</f>
        <v/>
      </c>
      <c r="K2803" s="270" t="n"/>
      <c r="L2803" s="251" t="n"/>
      <c r="M2803" s="251" t="n"/>
      <c r="N2803" s="295" t="n"/>
      <c r="O2803" s="295" t="n"/>
      <c r="P2803" s="207">
        <f>+(((H2803-F2803)/1000)*1000)/10</f>
        <v/>
      </c>
      <c r="Q2803" s="207" t="n"/>
      <c r="R2803" s="26" t="inlineStr">
        <is>
          <t>FALSO</t>
        </is>
      </c>
      <c r="S2803" s="26" t="inlineStr">
        <is>
          <t>FALSO</t>
        </is>
      </c>
      <c r="T2803" s="211" t="n"/>
      <c r="U2803" s="211" t="n"/>
      <c r="V2803" s="290" t="inlineStr">
        <is>
          <t>Plot válido</t>
        </is>
      </c>
    </row>
    <row r="2804" ht="15.75" customHeight="1" s="412">
      <c r="A2804" s="199" t="n">
        <v>4565</v>
      </c>
      <c r="B2804" s="200" t="n">
        <v>271</v>
      </c>
      <c r="C2804" s="246" t="n">
        <v>424</v>
      </c>
      <c r="D2804" s="246" t="n">
        <v>16</v>
      </c>
      <c r="E2804" s="46" t="n">
        <v>43607</v>
      </c>
      <c r="F2804" s="246" t="n">
        <v>5224</v>
      </c>
      <c r="G2804" s="246" t="n">
        <v>7780</v>
      </c>
      <c r="H2804" s="248" t="n">
        <v>7254</v>
      </c>
      <c r="I2804" s="246" t="n">
        <v>2</v>
      </c>
      <c r="J2804" s="47">
        <f>+(((G2804-F2804)-(H2804-F2804))/(H2804-F2804))*100</f>
        <v/>
      </c>
      <c r="K2804" s="270" t="n"/>
      <c r="L2804" s="250">
        <f>AVERAGE(J2804:J2805)</f>
        <v/>
      </c>
      <c r="M2804" s="250">
        <f>_xlfn.STDEV.S(J2804,J2805)</f>
        <v/>
      </c>
      <c r="N2804" s="295" t="n"/>
      <c r="O2804" s="295" t="n"/>
      <c r="P2804" s="207">
        <f>+(((H2804-F2804)/1000)*1000)/10</f>
        <v/>
      </c>
      <c r="Q2804" s="207">
        <f>AVERAGE(P2804:P2805)</f>
        <v/>
      </c>
      <c r="R2804" s="26" t="inlineStr">
        <is>
          <t>FALSO</t>
        </is>
      </c>
      <c r="S2804" s="26" t="inlineStr">
        <is>
          <t>FALSO</t>
        </is>
      </c>
      <c r="T2804" s="211" t="n"/>
      <c r="U2804" s="211" t="n"/>
      <c r="V2804" s="290" t="inlineStr">
        <is>
          <t>Plot válido</t>
        </is>
      </c>
    </row>
    <row r="2805" ht="15.75" customHeight="1" s="412">
      <c r="A2805" s="199" t="n">
        <v>4566</v>
      </c>
      <c r="B2805" s="200" t="n">
        <v>272</v>
      </c>
      <c r="C2805" s="246" t="n">
        <v>424</v>
      </c>
      <c r="D2805" s="246" t="n">
        <v>16</v>
      </c>
      <c r="E2805" s="46" t="n">
        <v>43607</v>
      </c>
      <c r="F2805" s="246" t="n">
        <v>5257</v>
      </c>
      <c r="G2805" s="246" t="n">
        <v>7851</v>
      </c>
      <c r="H2805" s="248" t="n">
        <v>7356</v>
      </c>
      <c r="I2805" s="246" t="n"/>
      <c r="J2805" s="47">
        <f>+(((G2805-F2805)-(H2805-F2805))/(H2805-F2805))*100</f>
        <v/>
      </c>
      <c r="K2805" s="270" t="n"/>
      <c r="L2805" s="251" t="n"/>
      <c r="M2805" s="251" t="n"/>
      <c r="N2805" s="295" t="n"/>
      <c r="O2805" s="295" t="n"/>
      <c r="P2805" s="207">
        <f>+(((H2805-F2805)/1000)*1000)/10</f>
        <v/>
      </c>
      <c r="Q2805" s="207" t="n"/>
      <c r="R2805" s="26" t="inlineStr">
        <is>
          <t>FALSO</t>
        </is>
      </c>
      <c r="S2805" s="26" t="inlineStr">
        <is>
          <t>FALSO</t>
        </is>
      </c>
      <c r="T2805" s="211" t="n"/>
      <c r="U2805" s="211" t="n"/>
      <c r="V2805" s="290" t="inlineStr">
        <is>
          <t>Plot válido</t>
        </is>
      </c>
    </row>
    <row r="2806" ht="15.75" customHeight="1" s="412">
      <c r="A2806" s="199" t="n">
        <v>5211</v>
      </c>
      <c r="B2806" s="200" t="n">
        <v>271</v>
      </c>
      <c r="C2806" s="246" t="n">
        <v>424</v>
      </c>
      <c r="D2806" s="246" t="n">
        <v>18</v>
      </c>
      <c r="E2806" s="46" t="n">
        <v>43626</v>
      </c>
      <c r="F2806" s="246" t="n">
        <v>5224</v>
      </c>
      <c r="G2806" s="246" t="n">
        <v>7142</v>
      </c>
      <c r="H2806" s="248" t="n">
        <v>6771</v>
      </c>
      <c r="I2806" s="246" t="n">
        <v>6</v>
      </c>
      <c r="J2806" s="47">
        <f>+(((G2806-F2806)-(H2806-F2806))/(H2806-F2806))*100</f>
        <v/>
      </c>
      <c r="K2806" s="270" t="n"/>
      <c r="L2806" s="250">
        <f>AVERAGE(J2806:J2807)</f>
        <v/>
      </c>
      <c r="M2806" s="250">
        <f>_xlfn.STDEV.S(J2806,J2807)</f>
        <v/>
      </c>
      <c r="N2806" s="295" t="n"/>
      <c r="O2806" s="295" t="n"/>
      <c r="P2806" s="207">
        <f>+(((H2806-F2806)/1000)*1000)/10</f>
        <v/>
      </c>
      <c r="Q2806" s="207">
        <f>AVERAGE(P2806:P2807)</f>
        <v/>
      </c>
      <c r="R2806" s="26" t="inlineStr">
        <is>
          <t>FALSO</t>
        </is>
      </c>
      <c r="S2806" s="26" t="inlineStr">
        <is>
          <t>FALSO</t>
        </is>
      </c>
      <c r="T2806" s="211" t="n"/>
      <c r="U2806" s="211" t="n"/>
      <c r="V2806" s="290" t="inlineStr">
        <is>
          <t>Plot válido</t>
        </is>
      </c>
    </row>
    <row r="2807" hidden="1" ht="15.75" customHeight="1" s="412">
      <c r="A2807" s="199" t="n">
        <v>5212</v>
      </c>
      <c r="B2807" s="200" t="n">
        <v>272</v>
      </c>
      <c r="C2807" s="246" t="n">
        <v>424</v>
      </c>
      <c r="D2807" s="246" t="n">
        <v>18</v>
      </c>
      <c r="E2807" s="46" t="n">
        <v>43626</v>
      </c>
      <c r="F2807" s="246" t="n">
        <v>5257</v>
      </c>
      <c r="G2807" s="246" t="n">
        <v>6901</v>
      </c>
      <c r="H2807" s="248" t="n">
        <v>6585</v>
      </c>
      <c r="I2807" s="246" t="n"/>
      <c r="J2807" s="47">
        <f>+(((G2807-F2807)-(H2807-F2807))/(H2807-F2807))*100</f>
        <v/>
      </c>
      <c r="K2807" s="270" t="n"/>
      <c r="L2807" s="251" t="n"/>
      <c r="M2807" s="251" t="n"/>
      <c r="N2807" s="295" t="n"/>
      <c r="O2807" s="295" t="n"/>
      <c r="P2807" s="207">
        <f>+(((H2807-F2807)/1000)*1000)/10</f>
        <v/>
      </c>
      <c r="Q2807" s="207" t="n"/>
      <c r="R2807" s="26" t="inlineStr">
        <is>
          <t>FALSO</t>
        </is>
      </c>
      <c r="S2807" s="26" t="inlineStr">
        <is>
          <t>FALSO</t>
        </is>
      </c>
      <c r="T2807" s="211" t="n"/>
      <c r="U2807" s="211" t="n"/>
      <c r="V2807" s="290" t="inlineStr">
        <is>
          <t>Se descarta</t>
        </is>
      </c>
    </row>
    <row r="2808" hidden="1" ht="15.75" customHeight="1" s="412">
      <c r="A2808" s="199" t="n">
        <v>5719</v>
      </c>
      <c r="B2808" s="200" t="n">
        <v>163</v>
      </c>
      <c r="C2808" s="252" t="n">
        <v>424</v>
      </c>
      <c r="D2808" s="252" t="n">
        <v>21</v>
      </c>
      <c r="E2808" s="139" t="n">
        <v>43657</v>
      </c>
      <c r="F2808" s="252" t="n">
        <v>5193</v>
      </c>
      <c r="G2808" s="252" t="n">
        <v>7351</v>
      </c>
      <c r="H2808" s="253" t="n">
        <v>7002</v>
      </c>
      <c r="I2808" s="252" t="n">
        <v>6</v>
      </c>
      <c r="J2808" s="47">
        <f>+(((G2808-F2808)-(H2808-F2808))/(H2808-F2808))*100</f>
        <v/>
      </c>
      <c r="K2808" s="270" t="n"/>
      <c r="L2808" s="250">
        <f>AVERAGE(J2808:J2809)</f>
        <v/>
      </c>
      <c r="M2808" s="250">
        <f>_xlfn.STDEV.S(J2808,J2809)</f>
        <v/>
      </c>
      <c r="N2808" s="295" t="n"/>
      <c r="O2808" s="295" t="n"/>
      <c r="P2808" s="207">
        <f>+(((H2808-F2808)/1000)*1000)/10</f>
        <v/>
      </c>
      <c r="Q2808" s="207">
        <f>AVERAGE(P2808:P2809)</f>
        <v/>
      </c>
      <c r="R2808" s="26" t="inlineStr">
        <is>
          <t>FALSO</t>
        </is>
      </c>
      <c r="S2808" s="26" t="inlineStr">
        <is>
          <t>FALSO</t>
        </is>
      </c>
      <c r="T2808" s="211" t="n"/>
      <c r="U2808" s="211" t="n"/>
      <c r="V2808" s="290" t="inlineStr">
        <is>
          <t>Se descarta</t>
        </is>
      </c>
    </row>
    <row r="2809" hidden="1" ht="15.75" customHeight="1" s="412">
      <c r="A2809" s="199" t="n">
        <v>5720</v>
      </c>
      <c r="B2809" s="200" t="n">
        <v>164</v>
      </c>
      <c r="C2809" s="252" t="n">
        <v>424</v>
      </c>
      <c r="D2809" s="252" t="n">
        <v>21</v>
      </c>
      <c r="E2809" s="139" t="n">
        <v>43657</v>
      </c>
      <c r="F2809" s="252" t="n">
        <v>5245</v>
      </c>
      <c r="G2809" s="252" t="n">
        <v>7462</v>
      </c>
      <c r="H2809" s="253" t="n">
        <v>7090</v>
      </c>
      <c r="I2809" s="252" t="n"/>
      <c r="J2809" s="47">
        <f>+(((G2809-F2809)-(H2809-F2809))/(H2809-F2809))*100</f>
        <v/>
      </c>
      <c r="K2809" s="270" t="n"/>
      <c r="L2809" s="251" t="n"/>
      <c r="M2809" s="251" t="n"/>
      <c r="N2809" s="295" t="n"/>
      <c r="O2809" s="295" t="n"/>
      <c r="P2809" s="207">
        <f>+(((H2809-F2809)/1000)*1000)/10</f>
        <v/>
      </c>
      <c r="Q2809" s="207" t="n"/>
      <c r="R2809" s="26" t="inlineStr">
        <is>
          <t>FALSO</t>
        </is>
      </c>
      <c r="S2809" s="26" t="inlineStr">
        <is>
          <t>FALSO</t>
        </is>
      </c>
      <c r="T2809" s="211" t="n"/>
      <c r="U2809" s="211" t="n"/>
      <c r="V2809" s="290" t="inlineStr">
        <is>
          <t>Se descarta</t>
        </is>
      </c>
    </row>
    <row r="2810" hidden="1" ht="15.75" customHeight="1" s="412">
      <c r="A2810" s="199" t="n">
        <v>6303</v>
      </c>
      <c r="B2810" s="200" t="n">
        <v>275</v>
      </c>
      <c r="C2810" s="252" t="n">
        <v>424</v>
      </c>
      <c r="D2810" s="252" t="n">
        <v>22</v>
      </c>
      <c r="E2810" s="139" t="n">
        <v>43685</v>
      </c>
      <c r="F2810" s="252" t="n">
        <v>5274</v>
      </c>
      <c r="G2810" s="252" t="n">
        <v>7454</v>
      </c>
      <c r="H2810" s="253" t="n">
        <v>7125</v>
      </c>
      <c r="I2810" s="252" t="n">
        <v>6</v>
      </c>
      <c r="J2810" s="47">
        <f>+(((G2810-F2810)-(H2810-F2810))/(H2810-F2810))*100</f>
        <v/>
      </c>
      <c r="K2810" s="270" t="n"/>
      <c r="L2810" s="250">
        <f>AVERAGE(J2810:J2811)</f>
        <v/>
      </c>
      <c r="M2810" s="250">
        <f>_xlfn.STDEV.S(J2810,J2811)</f>
        <v/>
      </c>
      <c r="N2810" s="295" t="n"/>
      <c r="O2810" s="295" t="n"/>
      <c r="P2810" s="207">
        <f>+(((H2810-F2810)/1000)*1000)/10</f>
        <v/>
      </c>
      <c r="Q2810" s="207">
        <f>AVERAGE(P2810:P2811)</f>
        <v/>
      </c>
      <c r="R2810" s="26" t="inlineStr">
        <is>
          <t>FALSO</t>
        </is>
      </c>
      <c r="S2810" s="26" t="inlineStr">
        <is>
          <t>FALSO</t>
        </is>
      </c>
      <c r="T2810" s="211" t="n"/>
      <c r="U2810" s="211" t="n"/>
      <c r="V2810" s="290" t="inlineStr">
        <is>
          <t>Se descarta</t>
        </is>
      </c>
    </row>
    <row r="2811" hidden="1" ht="15.75" customHeight="1" s="412">
      <c r="A2811" s="199" t="n">
        <v>6304</v>
      </c>
      <c r="B2811" s="200" t="n">
        <v>275</v>
      </c>
      <c r="C2811" s="252" t="n">
        <v>424</v>
      </c>
      <c r="D2811" s="252" t="n">
        <v>22</v>
      </c>
      <c r="E2811" s="139" t="n">
        <v>43685</v>
      </c>
      <c r="F2811" s="252" t="n">
        <v>5274</v>
      </c>
      <c r="G2811" s="252" t="n">
        <v>7443</v>
      </c>
      <c r="H2811" s="253" t="n">
        <v>7105</v>
      </c>
      <c r="I2811" s="252" t="n"/>
      <c r="J2811" s="47">
        <f>+(((G2811-F2811)-(H2811-F2811))/(H2811-F2811))*100</f>
        <v/>
      </c>
      <c r="K2811" s="270" t="n"/>
      <c r="L2811" s="251" t="n"/>
      <c r="M2811" s="251" t="n"/>
      <c r="N2811" s="295" t="n"/>
      <c r="O2811" s="295" t="n"/>
      <c r="P2811" s="207">
        <f>+(((H2811-F2811)/1000)*1000)/10</f>
        <v/>
      </c>
      <c r="Q2811" s="207" t="n"/>
      <c r="R2811" s="26" t="inlineStr">
        <is>
          <t>FALSO</t>
        </is>
      </c>
      <c r="S2811" s="26" t="inlineStr">
        <is>
          <t>FALSO</t>
        </is>
      </c>
      <c r="T2811" s="211" t="n"/>
      <c r="U2811" s="211" t="n"/>
      <c r="V2811" s="290" t="inlineStr">
        <is>
          <t>Se descarta</t>
        </is>
      </c>
    </row>
    <row r="2812" hidden="1" ht="15.75" customHeight="1" s="412">
      <c r="A2812" s="199" t="n">
        <v>3545</v>
      </c>
      <c r="B2812" s="200" t="n">
        <v>301</v>
      </c>
      <c r="C2812" s="255" t="n">
        <v>425</v>
      </c>
      <c r="D2812" s="255" t="n">
        <v>13</v>
      </c>
      <c r="E2812" s="58" t="n">
        <v>43587</v>
      </c>
      <c r="F2812" s="255" t="n">
        <v>5241</v>
      </c>
      <c r="G2812" s="255" t="n"/>
      <c r="H2812" s="256" t="n"/>
      <c r="I2812" s="255" t="n"/>
      <c r="J2812" s="59">
        <f>+(((G2812-F2812)-(H2812-F2812))/(H2812-F2812))*100</f>
        <v/>
      </c>
      <c r="K2812" s="271" t="n"/>
      <c r="L2812" s="258">
        <f>AVERAGE(J2812:J2813)</f>
        <v/>
      </c>
      <c r="M2812" s="258">
        <f>_xlfn.STDEV.S(J2812,J2813)</f>
        <v/>
      </c>
      <c r="N2812" s="295" t="n">
        <v>1</v>
      </c>
      <c r="O2812" s="295" t="n"/>
      <c r="P2812" s="207">
        <f>+(((H2812-F2812)/1000)*1000)/10</f>
        <v/>
      </c>
      <c r="Q2812" s="207">
        <f>AVERAGE(P2812:P2813)</f>
        <v/>
      </c>
      <c r="R2812" s="26" t="inlineStr">
        <is>
          <t>FALSO</t>
        </is>
      </c>
      <c r="S2812" s="26" t="inlineStr">
        <is>
          <t>FALSO</t>
        </is>
      </c>
      <c r="T2812" s="211" t="n"/>
      <c r="U2812" s="211" t="n"/>
      <c r="V2812" s="290" t="inlineStr">
        <is>
          <t>Se descarta</t>
        </is>
      </c>
    </row>
    <row r="2813" hidden="1" ht="15.75" customHeight="1" s="412">
      <c r="A2813" s="199" t="n">
        <v>3546</v>
      </c>
      <c r="B2813" s="200" t="n">
        <v>302</v>
      </c>
      <c r="C2813" s="255" t="n">
        <v>425</v>
      </c>
      <c r="D2813" s="255" t="n">
        <v>13</v>
      </c>
      <c r="E2813" s="58" t="n">
        <v>43587</v>
      </c>
      <c r="F2813" s="255" t="n">
        <v>5225</v>
      </c>
      <c r="G2813" s="255" t="n"/>
      <c r="H2813" s="256" t="n"/>
      <c r="I2813" s="255" t="n"/>
      <c r="J2813" s="59">
        <f>+(((G2813-F2813)-(H2813-F2813))/(H2813-F2813))*100</f>
        <v/>
      </c>
      <c r="K2813" s="271" t="n"/>
      <c r="L2813" s="259" t="n"/>
      <c r="M2813" s="259" t="n"/>
      <c r="N2813" s="295" t="n"/>
      <c r="O2813" s="295" t="n"/>
      <c r="P2813" s="207">
        <f>+(((H2813-F2813)/1000)*1000)/10</f>
        <v/>
      </c>
      <c r="Q2813" s="207" t="n"/>
      <c r="R2813" s="26" t="inlineStr">
        <is>
          <t>FALSO</t>
        </is>
      </c>
      <c r="S2813" s="26" t="inlineStr">
        <is>
          <t>FALSO</t>
        </is>
      </c>
      <c r="T2813" s="211" t="n"/>
      <c r="U2813" s="211" t="n"/>
      <c r="V2813" s="290" t="inlineStr">
        <is>
          <t>Se descarta</t>
        </is>
      </c>
    </row>
    <row r="2814" hidden="1" ht="15.75" customHeight="1" s="412">
      <c r="A2814" s="199" t="n">
        <v>3915</v>
      </c>
      <c r="B2814" s="200" t="n">
        <v>337</v>
      </c>
      <c r="C2814" s="255" t="n">
        <v>425</v>
      </c>
      <c r="D2814" s="255" t="n">
        <v>14</v>
      </c>
      <c r="E2814" s="58" t="n">
        <v>43591</v>
      </c>
      <c r="F2814" s="266" t="n">
        <v>5274</v>
      </c>
      <c r="G2814" s="266" t="n">
        <v>7826</v>
      </c>
      <c r="H2814" s="256" t="n">
        <v>7284</v>
      </c>
      <c r="I2814" s="255" t="n">
        <v>1</v>
      </c>
      <c r="J2814" s="59">
        <f>+(((G2814-F2814)-(H2814-F2814))/(H2814-F2814))*100</f>
        <v/>
      </c>
      <c r="K2814" s="271" t="inlineStr">
        <is>
          <t>MF</t>
        </is>
      </c>
      <c r="L2814" s="258">
        <f>AVERAGE(J2814:J2815)</f>
        <v/>
      </c>
      <c r="M2814" s="258">
        <f>_xlfn.STDEV.S(J2814,J2815)</f>
        <v/>
      </c>
      <c r="N2814" s="295" t="n"/>
      <c r="O2814" s="295" t="n"/>
      <c r="P2814" s="207">
        <f>+(((H2814-F2814)/1000)*1000)/10</f>
        <v/>
      </c>
      <c r="Q2814" s="207">
        <f>AVERAGE(P2814:P2815)</f>
        <v/>
      </c>
      <c r="R2814" s="26" t="inlineStr">
        <is>
          <t>FALSO</t>
        </is>
      </c>
      <c r="S2814" s="26" t="inlineStr">
        <is>
          <t>FALSO</t>
        </is>
      </c>
      <c r="T2814" s="211" t="n"/>
      <c r="U2814" s="211" t="n"/>
      <c r="V2814" s="290" t="inlineStr">
        <is>
          <t>Se descarta</t>
        </is>
      </c>
    </row>
    <row r="2815" hidden="1" ht="15.75" customHeight="1" s="412">
      <c r="A2815" s="199" t="n">
        <v>3916</v>
      </c>
      <c r="B2815" s="200" t="n">
        <v>338</v>
      </c>
      <c r="C2815" s="255" t="n">
        <v>425</v>
      </c>
      <c r="D2815" s="255" t="n">
        <v>14</v>
      </c>
      <c r="E2815" s="58" t="n">
        <v>43591</v>
      </c>
      <c r="F2815" s="266" t="n">
        <v>5240</v>
      </c>
      <c r="G2815" s="266" t="n">
        <v>7855</v>
      </c>
      <c r="H2815" s="256" t="n">
        <v>7270</v>
      </c>
      <c r="I2815" s="255" t="n"/>
      <c r="J2815" s="59">
        <f>+(((G2815-F2815)-(H2815-F2815))/(H2815-F2815))*100</f>
        <v/>
      </c>
      <c r="K2815" s="271" t="n"/>
      <c r="L2815" s="259" t="n"/>
      <c r="M2815" s="259" t="n"/>
      <c r="N2815" s="295" t="n"/>
      <c r="O2815" s="295" t="n"/>
      <c r="P2815" s="207">
        <f>+(((H2815-F2815)/1000)*1000)/10</f>
        <v/>
      </c>
      <c r="Q2815" s="207" t="n"/>
      <c r="R2815" s="26" t="inlineStr">
        <is>
          <t>FALSO</t>
        </is>
      </c>
      <c r="S2815" s="26" t="inlineStr">
        <is>
          <t>FALSO</t>
        </is>
      </c>
      <c r="T2815" s="211" t="n"/>
      <c r="U2815" s="211" t="n"/>
      <c r="V2815" s="290" t="inlineStr">
        <is>
          <t>Se descarta</t>
        </is>
      </c>
    </row>
    <row r="2816" hidden="1" ht="15.75" customHeight="1" s="412">
      <c r="A2816" s="199" t="n">
        <v>4263</v>
      </c>
      <c r="B2816" s="200" t="n">
        <v>293</v>
      </c>
      <c r="C2816" s="255" t="n">
        <v>425</v>
      </c>
      <c r="D2816" s="255" t="n">
        <v>15</v>
      </c>
      <c r="E2816" s="58" t="n">
        <v>43599</v>
      </c>
      <c r="F2816" s="255" t="n">
        <v>5203</v>
      </c>
      <c r="G2816" s="255" t="n">
        <v>7382</v>
      </c>
      <c r="H2816" s="256" t="n">
        <v>6933</v>
      </c>
      <c r="I2816" s="255" t="n"/>
      <c r="J2816" s="59">
        <f>+(((G2816-F2816)-(H2816-F2816))/(H2816-F2816))*100</f>
        <v/>
      </c>
      <c r="K2816" s="259" t="n"/>
      <c r="L2816" s="258">
        <f>AVERAGE(J2816:J2817)</f>
        <v/>
      </c>
      <c r="M2816" s="258">
        <f>_xlfn.STDEV.S(J2816,J2817)</f>
        <v/>
      </c>
      <c r="N2816" s="295" t="n"/>
      <c r="O2816" s="295" t="n"/>
      <c r="P2816" s="207">
        <f>+(((H2816-F2816)/1000)*1000)/10</f>
        <v/>
      </c>
      <c r="Q2816" s="207">
        <f>AVERAGE(P2816:P2817)</f>
        <v/>
      </c>
      <c r="R2816" s="26" t="inlineStr">
        <is>
          <t>FALSO</t>
        </is>
      </c>
      <c r="S2816" s="26" t="inlineStr">
        <is>
          <t>FALSO</t>
        </is>
      </c>
      <c r="T2816" s="211" t="n"/>
      <c r="U2816" s="211" t="n"/>
      <c r="V2816" s="290" t="inlineStr">
        <is>
          <t>Se descarta</t>
        </is>
      </c>
    </row>
    <row r="2817" hidden="1" ht="15.75" customHeight="1" s="412">
      <c r="A2817" s="199" t="n">
        <v>4264</v>
      </c>
      <c r="B2817" s="200" t="n">
        <v>294</v>
      </c>
      <c r="C2817" s="255" t="n">
        <v>425</v>
      </c>
      <c r="D2817" s="255" t="n">
        <v>15</v>
      </c>
      <c r="E2817" s="58" t="n">
        <v>43599</v>
      </c>
      <c r="F2817" s="255" t="n">
        <v>5223</v>
      </c>
      <c r="G2817" s="255" t="n">
        <v>7450</v>
      </c>
      <c r="H2817" s="256" t="n">
        <v>6998</v>
      </c>
      <c r="I2817" s="255" t="n"/>
      <c r="J2817" s="59">
        <f>+(((G2817-F2817)-(H2817-F2817))/(H2817-F2817))*100</f>
        <v/>
      </c>
      <c r="K2817" s="259" t="n"/>
      <c r="L2817" s="259" t="n"/>
      <c r="M2817" s="259" t="n"/>
      <c r="N2817" s="295" t="n"/>
      <c r="O2817" s="295" t="n"/>
      <c r="P2817" s="207">
        <f>+(((H2817-F2817)/1000)*1000)/10</f>
        <v/>
      </c>
      <c r="Q2817" s="207" t="n"/>
      <c r="R2817" s="26" t="inlineStr">
        <is>
          <t>FALSO</t>
        </is>
      </c>
      <c r="S2817" s="26" t="inlineStr">
        <is>
          <t>FALSO</t>
        </is>
      </c>
      <c r="T2817" s="211" t="n"/>
      <c r="U2817" s="211" t="n"/>
      <c r="V2817" s="290" t="inlineStr">
        <is>
          <t>Se descarta</t>
        </is>
      </c>
    </row>
    <row r="2818" hidden="1" ht="15.75" customHeight="1" s="412">
      <c r="A2818" s="199" t="n">
        <v>4909</v>
      </c>
      <c r="B2818" s="200" t="n">
        <v>293</v>
      </c>
      <c r="C2818" s="255" t="n">
        <v>425</v>
      </c>
      <c r="D2818" s="255" t="n">
        <v>17</v>
      </c>
      <c r="E2818" s="58" t="n">
        <v>43619</v>
      </c>
      <c r="F2818" s="255" t="n">
        <v>5203</v>
      </c>
      <c r="G2818" s="255" t="n">
        <v>8218</v>
      </c>
      <c r="H2818" s="256" t="n">
        <v>7625</v>
      </c>
      <c r="I2818" s="255" t="n"/>
      <c r="J2818" s="59">
        <f>+(((G2818-F2818)-(H2818-F2818))/(H2818-F2818))*100</f>
        <v/>
      </c>
      <c r="K2818" s="271" t="n"/>
      <c r="L2818" s="258">
        <f>AVERAGE(J2818:J2819)</f>
        <v/>
      </c>
      <c r="M2818" s="258">
        <f>_xlfn.STDEV.S(J2818,J2819)</f>
        <v/>
      </c>
      <c r="N2818" s="295" t="n"/>
      <c r="O2818" s="295" t="n"/>
      <c r="P2818" s="207">
        <f>+(((H2818-F2818)/1000)*1000)/10</f>
        <v/>
      </c>
      <c r="Q2818" s="207">
        <f>AVERAGE(P2818:P2819)</f>
        <v/>
      </c>
      <c r="R2818" s="26" t="inlineStr">
        <is>
          <t>FALSO</t>
        </is>
      </c>
      <c r="S2818" s="26" t="inlineStr">
        <is>
          <t>FALSO</t>
        </is>
      </c>
      <c r="T2818" s="211" t="n"/>
      <c r="U2818" s="211" t="n"/>
      <c r="V2818" s="290" t="inlineStr">
        <is>
          <t>Se descarta</t>
        </is>
      </c>
    </row>
    <row r="2819" hidden="1" ht="15.75" customHeight="1" s="412">
      <c r="A2819" s="199" t="n">
        <v>4910</v>
      </c>
      <c r="B2819" s="200" t="n">
        <v>294</v>
      </c>
      <c r="C2819" s="255" t="n">
        <v>425</v>
      </c>
      <c r="D2819" s="255" t="n">
        <v>17</v>
      </c>
      <c r="E2819" s="58" t="n">
        <v>43619</v>
      </c>
      <c r="F2819" s="255" t="n">
        <v>5223</v>
      </c>
      <c r="G2819" s="255" t="n">
        <v>8104</v>
      </c>
      <c r="H2819" s="256" t="n">
        <v>7541</v>
      </c>
      <c r="I2819" s="255" t="n"/>
      <c r="J2819" s="59">
        <f>+(((G2819-F2819)-(H2819-F2819))/(H2819-F2819))*100</f>
        <v/>
      </c>
      <c r="K2819" s="271" t="n"/>
      <c r="L2819" s="259" t="n"/>
      <c r="M2819" s="259" t="n"/>
      <c r="N2819" s="295" t="n"/>
      <c r="O2819" s="295" t="n"/>
      <c r="P2819" s="207">
        <f>+(((H2819-F2819)/1000)*1000)/10</f>
        <v/>
      </c>
      <c r="Q2819" s="207" t="n"/>
      <c r="R2819" s="26" t="inlineStr">
        <is>
          <t>FALSO</t>
        </is>
      </c>
      <c r="S2819" s="26" t="inlineStr">
        <is>
          <t>FALSO</t>
        </is>
      </c>
      <c r="T2819" s="211" t="n"/>
      <c r="U2819" s="211" t="n"/>
      <c r="V2819" s="290" t="inlineStr">
        <is>
          <t>Se descarta</t>
        </is>
      </c>
    </row>
    <row r="2820" hidden="1" ht="15.75" customHeight="1" s="412">
      <c r="A2820" s="199" t="n">
        <v>5485</v>
      </c>
      <c r="B2820" s="200" t="n">
        <v>223</v>
      </c>
      <c r="C2820" s="252" t="n">
        <v>425</v>
      </c>
      <c r="D2820" s="252" t="n">
        <v>19</v>
      </c>
      <c r="E2820" s="139" t="n">
        <v>43637</v>
      </c>
      <c r="F2820" s="252" t="n">
        <v>5225</v>
      </c>
      <c r="G2820" s="252" t="n">
        <v>7482</v>
      </c>
      <c r="H2820" s="253" t="n">
        <v>7042</v>
      </c>
      <c r="I2820" s="252" t="n">
        <v>6</v>
      </c>
      <c r="J2820" s="261">
        <f>+(((G2820-F2820)-(H2820-F2820))/(H2820-F2820))*100</f>
        <v/>
      </c>
      <c r="K2820" s="273" t="n"/>
      <c r="L2820" s="263">
        <f>AVERAGE(J2820:J2821)</f>
        <v/>
      </c>
      <c r="M2820" s="263">
        <f>_xlfn.STDEV.S(J2820,J2821)</f>
        <v/>
      </c>
      <c r="N2820" s="295" t="n"/>
      <c r="O2820" s="295" t="n"/>
      <c r="P2820" s="207">
        <f>+(((H2820-F2820)/1000)*1000)/10</f>
        <v/>
      </c>
      <c r="Q2820" s="207">
        <f>AVERAGE(P2820:P2821)</f>
        <v/>
      </c>
      <c r="R2820" s="26" t="inlineStr">
        <is>
          <t>FALSO</t>
        </is>
      </c>
      <c r="S2820" s="26" t="inlineStr">
        <is>
          <t>FALSO</t>
        </is>
      </c>
      <c r="T2820" s="211" t="n"/>
      <c r="U2820" s="211" t="n"/>
      <c r="V2820" s="290" t="inlineStr">
        <is>
          <t>Se descarta</t>
        </is>
      </c>
    </row>
    <row r="2821" hidden="1" ht="15.75" customHeight="1" s="412">
      <c r="A2821" s="199" t="n">
        <v>5486</v>
      </c>
      <c r="B2821" s="200" t="n">
        <v>224</v>
      </c>
      <c r="C2821" s="252" t="n">
        <v>425</v>
      </c>
      <c r="D2821" s="252" t="n">
        <v>19</v>
      </c>
      <c r="E2821" s="139" t="n">
        <v>43637</v>
      </c>
      <c r="F2821" s="252" t="n">
        <v>5231</v>
      </c>
      <c r="G2821" s="252" t="n">
        <v>7511</v>
      </c>
      <c r="H2821" s="253" t="n">
        <v>7062</v>
      </c>
      <c r="I2821" s="252" t="n"/>
      <c r="J2821" s="261">
        <f>+(((G2821-F2821)-(H2821-F2821))/(H2821-F2821))*100</f>
        <v/>
      </c>
      <c r="K2821" s="273" t="n"/>
      <c r="L2821" s="207" t="n"/>
      <c r="M2821" s="207" t="n"/>
      <c r="N2821" s="295" t="n"/>
      <c r="O2821" s="295" t="n"/>
      <c r="P2821" s="207">
        <f>+(((H2821-F2821)/1000)*1000)/10</f>
        <v/>
      </c>
      <c r="Q2821" s="207" t="n"/>
      <c r="R2821" s="26" t="inlineStr">
        <is>
          <t>FALSO</t>
        </is>
      </c>
      <c r="S2821" s="26" t="inlineStr">
        <is>
          <t>FALSO</t>
        </is>
      </c>
      <c r="T2821" s="211" t="n"/>
      <c r="U2821" s="211" t="n"/>
      <c r="V2821" s="290" t="inlineStr">
        <is>
          <t>Se descarta</t>
        </is>
      </c>
    </row>
    <row r="2822" hidden="1" ht="15.75" customHeight="1" s="412">
      <c r="A2822" s="199" t="n">
        <v>6305</v>
      </c>
      <c r="B2822" s="200" t="n">
        <v>276</v>
      </c>
      <c r="C2822" s="252" t="n">
        <v>425</v>
      </c>
      <c r="D2822" s="252" t="n">
        <v>22</v>
      </c>
      <c r="E2822" s="139" t="n">
        <v>43685</v>
      </c>
      <c r="F2822" s="252" t="n">
        <v>5217</v>
      </c>
      <c r="G2822" s="252" t="n">
        <v>7617</v>
      </c>
      <c r="H2822" s="253" t="n">
        <v>7257</v>
      </c>
      <c r="I2822" s="252" t="n">
        <v>6</v>
      </c>
      <c r="J2822" s="47">
        <f>+(((G2822-F2822)-(H2822-F2822))/(H2822-F2822))*100</f>
        <v/>
      </c>
      <c r="K2822" s="270" t="n"/>
      <c r="L2822" s="250">
        <f>AVERAGE(J2822:J2823)</f>
        <v/>
      </c>
      <c r="M2822" s="250">
        <f>_xlfn.STDEV.S(J2822,J2823)</f>
        <v/>
      </c>
      <c r="N2822" s="295" t="n"/>
      <c r="O2822" s="295" t="n"/>
      <c r="P2822" s="207">
        <f>+(((H2822-F2822)/1000)*1000)/10</f>
        <v/>
      </c>
      <c r="Q2822" s="207">
        <f>AVERAGE(P2822:P2823)</f>
        <v/>
      </c>
      <c r="R2822" s="26" t="inlineStr">
        <is>
          <t>FALSO</t>
        </is>
      </c>
      <c r="S2822" s="26" t="inlineStr">
        <is>
          <t>FALSO</t>
        </is>
      </c>
      <c r="T2822" s="211" t="n"/>
      <c r="U2822" s="211" t="n"/>
      <c r="V2822" s="290" t="inlineStr">
        <is>
          <t>Se descarta</t>
        </is>
      </c>
    </row>
    <row r="2823" hidden="1" ht="15.75" customHeight="1" s="412">
      <c r="A2823" s="199" t="n">
        <v>6306</v>
      </c>
      <c r="B2823" s="200" t="n">
        <v>276</v>
      </c>
      <c r="C2823" s="252" t="n">
        <v>425</v>
      </c>
      <c r="D2823" s="252" t="n">
        <v>22</v>
      </c>
      <c r="E2823" s="139" t="n">
        <v>43685</v>
      </c>
      <c r="F2823" s="252" t="n">
        <v>5217</v>
      </c>
      <c r="G2823" s="252" t="n">
        <v>7501</v>
      </c>
      <c r="H2823" s="253" t="n">
        <v>7153</v>
      </c>
      <c r="I2823" s="252" t="n"/>
      <c r="J2823" s="47">
        <f>+(((G2823-F2823)-(H2823-F2823))/(H2823-F2823))*100</f>
        <v/>
      </c>
      <c r="K2823" s="270" t="n"/>
      <c r="L2823" s="251" t="n"/>
      <c r="M2823" s="251" t="n"/>
      <c r="N2823" s="295" t="n"/>
      <c r="O2823" s="295" t="n"/>
      <c r="P2823" s="207">
        <f>+(((H2823-F2823)/1000)*1000)/10</f>
        <v/>
      </c>
      <c r="Q2823" s="207" t="n"/>
      <c r="R2823" s="26" t="inlineStr">
        <is>
          <t>FALSO</t>
        </is>
      </c>
      <c r="S2823" s="26" t="inlineStr">
        <is>
          <t>FALSO</t>
        </is>
      </c>
      <c r="T2823" s="211" t="n"/>
      <c r="U2823" s="211" t="n"/>
      <c r="V2823" s="290" t="inlineStr">
        <is>
          <t>Se descarta</t>
        </is>
      </c>
    </row>
    <row r="2824" hidden="1" ht="15.75" customHeight="1" s="412">
      <c r="A2824" s="199" t="n">
        <v>3917</v>
      </c>
      <c r="B2824" s="200" t="n">
        <v>339</v>
      </c>
      <c r="C2824" s="246" t="n">
        <v>426</v>
      </c>
      <c r="D2824" s="246" t="n">
        <v>14</v>
      </c>
      <c r="E2824" s="46" t="n">
        <v>43591</v>
      </c>
      <c r="F2824" s="247" t="n">
        <v>5250</v>
      </c>
      <c r="G2824" s="247" t="n">
        <v>10416</v>
      </c>
      <c r="H2824" s="248" t="n">
        <v>8662</v>
      </c>
      <c r="I2824" s="246" t="n">
        <v>2</v>
      </c>
      <c r="J2824" s="47">
        <f>+(((G2824-F2824)-(H2824-F2824))/(H2824-F2824))*100</f>
        <v/>
      </c>
      <c r="K2824" s="270" t="inlineStr">
        <is>
          <t>3/4</t>
        </is>
      </c>
      <c r="L2824" s="250">
        <f>AVERAGE(J2824:J2825)</f>
        <v/>
      </c>
      <c r="M2824" s="250">
        <f>_xlfn.STDEV.S(J2824,J2825)</f>
        <v/>
      </c>
      <c r="N2824" s="295" t="n">
        <v>2</v>
      </c>
      <c r="O2824" s="295" t="n"/>
      <c r="P2824" s="207">
        <f>+(((H2824-F2824)/1000)*1000)/10</f>
        <v/>
      </c>
      <c r="Q2824" s="207">
        <f>AVERAGE(P2824:P2825)</f>
        <v/>
      </c>
      <c r="R2824" s="26" t="inlineStr">
        <is>
          <t>FALSO</t>
        </is>
      </c>
      <c r="S2824" s="26" t="inlineStr">
        <is>
          <t>FALSO</t>
        </is>
      </c>
      <c r="T2824" s="211" t="n"/>
      <c r="U2824" s="211" t="n"/>
      <c r="V2824" s="290" t="inlineStr">
        <is>
          <t>Se descarta</t>
        </is>
      </c>
    </row>
    <row r="2825" hidden="1" ht="15.75" customHeight="1" s="412">
      <c r="A2825" s="199" t="n">
        <v>3918</v>
      </c>
      <c r="B2825" s="200" t="n">
        <v>340</v>
      </c>
      <c r="C2825" s="246" t="n">
        <v>426</v>
      </c>
      <c r="D2825" s="246" t="n">
        <v>14</v>
      </c>
      <c r="E2825" s="46" t="n">
        <v>43591</v>
      </c>
      <c r="F2825" s="247" t="n">
        <v>5215</v>
      </c>
      <c r="G2825" s="247" t="n">
        <v>10142</v>
      </c>
      <c r="H2825" s="248" t="n">
        <v>8430</v>
      </c>
      <c r="I2825" s="246" t="n"/>
      <c r="J2825" s="47">
        <f>+(((G2825-F2825)-(H2825-F2825))/(H2825-F2825))*100</f>
        <v/>
      </c>
      <c r="K2825" s="270" t="n"/>
      <c r="L2825" s="251" t="n"/>
      <c r="M2825" s="251" t="n"/>
      <c r="N2825" s="295" t="n"/>
      <c r="O2825" s="295" t="n"/>
      <c r="P2825" s="207">
        <f>+(((H2825-F2825)/1000)*1000)/10</f>
        <v/>
      </c>
      <c r="Q2825" s="207" t="n"/>
      <c r="R2825" s="26" t="inlineStr">
        <is>
          <t>FALSO</t>
        </is>
      </c>
      <c r="S2825" s="26" t="inlineStr">
        <is>
          <t>FALSO</t>
        </is>
      </c>
      <c r="T2825" s="211" t="n"/>
      <c r="U2825" s="211" t="n"/>
      <c r="V2825" s="290" t="inlineStr">
        <is>
          <t>Se descarta</t>
        </is>
      </c>
    </row>
    <row r="2826" hidden="1" ht="15.75" customHeight="1" s="412">
      <c r="A2826" s="199" t="n">
        <v>4567</v>
      </c>
      <c r="B2826" s="200" t="n">
        <v>273</v>
      </c>
      <c r="C2826" s="246" t="n">
        <v>426</v>
      </c>
      <c r="D2826" s="246" t="n">
        <v>16</v>
      </c>
      <c r="E2826" s="46" t="n">
        <v>43607</v>
      </c>
      <c r="F2826" s="246" t="n">
        <v>5242</v>
      </c>
      <c r="G2826" s="246" t="n">
        <v>8855</v>
      </c>
      <c r="H2826" s="248" t="n">
        <v>8151</v>
      </c>
      <c r="I2826" s="246" t="n">
        <v>2</v>
      </c>
      <c r="J2826" s="47">
        <f>+(((G2826-F2826)-(H2826-F2826))/(H2826-F2826))*100</f>
        <v/>
      </c>
      <c r="K2826" s="270" t="inlineStr">
        <is>
          <t>MF</t>
        </is>
      </c>
      <c r="L2826" s="250">
        <f>AVERAGE(J2826:J2827)</f>
        <v/>
      </c>
      <c r="M2826" s="250">
        <f>_xlfn.STDEV.S(J2826,J2827)</f>
        <v/>
      </c>
      <c r="N2826" s="295" t="n"/>
      <c r="O2826" s="295" t="n"/>
      <c r="P2826" s="207">
        <f>+(((H2826-F2826)/1000)*1000)/10</f>
        <v/>
      </c>
      <c r="Q2826" s="207">
        <f>AVERAGE(P2826:P2827)</f>
        <v/>
      </c>
      <c r="R2826" s="26" t="inlineStr">
        <is>
          <t>FALSO</t>
        </is>
      </c>
      <c r="S2826" s="26" t="inlineStr">
        <is>
          <t>FALSO</t>
        </is>
      </c>
      <c r="T2826" s="211" t="n"/>
      <c r="U2826" s="211" t="n"/>
      <c r="V2826" s="290" t="inlineStr">
        <is>
          <t>Se descarta</t>
        </is>
      </c>
    </row>
    <row r="2827" hidden="1" ht="15.75" customHeight="1" s="412">
      <c r="A2827" s="199" t="n">
        <v>4568</v>
      </c>
      <c r="B2827" s="200" t="n">
        <v>274</v>
      </c>
      <c r="C2827" s="246" t="n">
        <v>426</v>
      </c>
      <c r="D2827" s="246" t="n">
        <v>16</v>
      </c>
      <c r="E2827" s="46" t="n">
        <v>43607</v>
      </c>
      <c r="F2827" s="246" t="n">
        <v>5233</v>
      </c>
      <c r="G2827" s="246" t="n">
        <v>8783</v>
      </c>
      <c r="H2827" s="248" t="n">
        <v>8089</v>
      </c>
      <c r="I2827" s="246" t="n"/>
      <c r="J2827" s="47">
        <f>+(((G2827-F2827)-(H2827-F2827))/(H2827-F2827))*100</f>
        <v/>
      </c>
      <c r="K2827" s="270" t="n"/>
      <c r="L2827" s="251" t="n"/>
      <c r="M2827" s="251" t="n"/>
      <c r="N2827" s="295" t="n"/>
      <c r="O2827" s="295" t="n"/>
      <c r="P2827" s="207">
        <f>+(((H2827-F2827)/1000)*1000)/10</f>
        <v/>
      </c>
      <c r="Q2827" s="207" t="n"/>
      <c r="R2827" s="26" t="inlineStr">
        <is>
          <t>FALSO</t>
        </is>
      </c>
      <c r="S2827" s="26" t="inlineStr">
        <is>
          <t>FALSO</t>
        </is>
      </c>
      <c r="T2827" s="211" t="n"/>
      <c r="U2827" s="211" t="n"/>
      <c r="V2827" s="290" t="inlineStr">
        <is>
          <t>Se descarta</t>
        </is>
      </c>
    </row>
    <row r="2828" hidden="1" ht="15.75" customHeight="1" s="412">
      <c r="A2828" s="199" t="n">
        <v>5213</v>
      </c>
      <c r="B2828" s="200" t="n">
        <v>273</v>
      </c>
      <c r="C2828" s="246" t="n">
        <v>426</v>
      </c>
      <c r="D2828" s="246" t="n">
        <v>18</v>
      </c>
      <c r="E2828" s="46" t="n">
        <v>43626</v>
      </c>
      <c r="F2828" s="246" t="n">
        <v>5242</v>
      </c>
      <c r="G2828" s="246" t="n">
        <v>8564</v>
      </c>
      <c r="H2828" s="248" t="n">
        <v>7959</v>
      </c>
      <c r="I2828" s="246" t="n">
        <v>6</v>
      </c>
      <c r="J2828" s="47">
        <f>+(((G2828-F2828)-(H2828-F2828))/(H2828-F2828))*100</f>
        <v/>
      </c>
      <c r="K2828" s="270" t="n"/>
      <c r="L2828" s="250">
        <f>AVERAGE(J2828:J2829)</f>
        <v/>
      </c>
      <c r="M2828" s="250">
        <f>_xlfn.STDEV.S(J2828,J2829)</f>
        <v/>
      </c>
      <c r="N2828" s="295" t="n"/>
      <c r="O2828" s="295" t="n"/>
      <c r="P2828" s="207">
        <f>+(((H2828-F2828)/1000)*1000)/10</f>
        <v/>
      </c>
      <c r="Q2828" s="207">
        <f>AVERAGE(P2828:P2829)</f>
        <v/>
      </c>
      <c r="R2828" s="26" t="inlineStr">
        <is>
          <t>FALSO</t>
        </is>
      </c>
      <c r="S2828" s="26" t="inlineStr">
        <is>
          <t>FALSO</t>
        </is>
      </c>
      <c r="T2828" s="211" t="n"/>
      <c r="U2828" s="211" t="n"/>
      <c r="V2828" s="290" t="inlineStr">
        <is>
          <t>Se descarta</t>
        </is>
      </c>
    </row>
    <row r="2829" hidden="1" ht="15.75" customHeight="1" s="412">
      <c r="A2829" s="199" t="n">
        <v>5214</v>
      </c>
      <c r="B2829" s="200" t="n">
        <v>274</v>
      </c>
      <c r="C2829" s="246" t="n">
        <v>426</v>
      </c>
      <c r="D2829" s="246" t="n">
        <v>18</v>
      </c>
      <c r="E2829" s="46" t="n">
        <v>43626</v>
      </c>
      <c r="F2829" s="246" t="n">
        <v>5233</v>
      </c>
      <c r="G2829" s="246" t="n">
        <v>8650</v>
      </c>
      <c r="H2829" s="248" t="n">
        <v>8030</v>
      </c>
      <c r="I2829" s="246" t="n"/>
      <c r="J2829" s="47">
        <f>+(((G2829-F2829)-(H2829-F2829))/(H2829-F2829))*100</f>
        <v/>
      </c>
      <c r="K2829" s="270" t="n"/>
      <c r="L2829" s="251" t="n"/>
      <c r="M2829" s="251" t="n"/>
      <c r="N2829" s="295" t="n"/>
      <c r="O2829" s="295" t="n"/>
      <c r="P2829" s="207">
        <f>+(((H2829-F2829)/1000)*1000)/10</f>
        <v/>
      </c>
      <c r="Q2829" s="207" t="n"/>
      <c r="R2829" s="26" t="inlineStr">
        <is>
          <t>FALSO</t>
        </is>
      </c>
      <c r="S2829" s="26" t="inlineStr">
        <is>
          <t>FALSO</t>
        </is>
      </c>
      <c r="T2829" s="211" t="n"/>
      <c r="U2829" s="211" t="n"/>
      <c r="V2829" s="290" t="inlineStr">
        <is>
          <t>Se descarta</t>
        </is>
      </c>
    </row>
    <row r="2830" hidden="1" ht="15.75" customHeight="1" s="412">
      <c r="A2830" s="199" t="n">
        <v>5721</v>
      </c>
      <c r="B2830" s="200" t="n">
        <v>165</v>
      </c>
      <c r="C2830" s="252" t="n">
        <v>426</v>
      </c>
      <c r="D2830" s="252" t="n">
        <v>21</v>
      </c>
      <c r="E2830" s="139" t="n">
        <v>43657</v>
      </c>
      <c r="F2830" s="252" t="n">
        <v>5226</v>
      </c>
      <c r="G2830" s="252" t="n">
        <v>8145</v>
      </c>
      <c r="H2830" s="253" t="n">
        <v>7643</v>
      </c>
      <c r="I2830" s="252" t="n">
        <v>6</v>
      </c>
      <c r="J2830" s="47">
        <f>+(((G2830-F2830)-(H2830-F2830))/(H2830-F2830))*100</f>
        <v/>
      </c>
      <c r="K2830" s="270" t="n"/>
      <c r="L2830" s="250">
        <f>AVERAGE(J2830:J2831)</f>
        <v/>
      </c>
      <c r="M2830" s="250">
        <f>_xlfn.STDEV.S(J2830,J2831)</f>
        <v/>
      </c>
      <c r="N2830" s="295" t="n"/>
      <c r="O2830" s="295" t="n"/>
      <c r="P2830" s="207">
        <f>+(((H2830-F2830)/1000)*1000)/10</f>
        <v/>
      </c>
      <c r="Q2830" s="207">
        <f>AVERAGE(P2830:P2831)</f>
        <v/>
      </c>
      <c r="R2830" s="26" t="inlineStr">
        <is>
          <t>FALSO</t>
        </is>
      </c>
      <c r="S2830" s="26" t="inlineStr">
        <is>
          <t>FALSO</t>
        </is>
      </c>
      <c r="T2830" s="211" t="n"/>
      <c r="U2830" s="211" t="n"/>
      <c r="V2830" s="290" t="inlineStr">
        <is>
          <t>Se descarta</t>
        </is>
      </c>
    </row>
    <row r="2831" hidden="1" ht="15.75" customHeight="1" s="412">
      <c r="A2831" s="199" t="n">
        <v>5722</v>
      </c>
      <c r="B2831" s="200" t="n">
        <v>166</v>
      </c>
      <c r="C2831" s="252" t="n">
        <v>426</v>
      </c>
      <c r="D2831" s="252" t="n">
        <v>21</v>
      </c>
      <c r="E2831" s="139" t="n">
        <v>43657</v>
      </c>
      <c r="F2831" s="252" t="n">
        <v>5252</v>
      </c>
      <c r="G2831" s="252" t="n">
        <v>8354</v>
      </c>
      <c r="H2831" s="253" t="n">
        <v>7814</v>
      </c>
      <c r="I2831" s="252" t="n"/>
      <c r="J2831" s="47">
        <f>+(((G2831-F2831)-(H2831-F2831))/(H2831-F2831))*100</f>
        <v/>
      </c>
      <c r="K2831" s="270" t="n"/>
      <c r="L2831" s="251" t="n"/>
      <c r="M2831" s="251" t="n"/>
      <c r="N2831" s="295" t="n"/>
      <c r="O2831" s="295" t="n"/>
      <c r="P2831" s="207">
        <f>+(((H2831-F2831)/1000)*1000)/10</f>
        <v/>
      </c>
      <c r="Q2831" s="207" t="n"/>
      <c r="R2831" s="26" t="inlineStr">
        <is>
          <t>FALSO</t>
        </is>
      </c>
      <c r="S2831" s="26" t="inlineStr">
        <is>
          <t>FALSO</t>
        </is>
      </c>
      <c r="T2831" s="211" t="n"/>
      <c r="U2831" s="211" t="n"/>
      <c r="V2831" s="290" t="inlineStr">
        <is>
          <t>Se descarta</t>
        </is>
      </c>
    </row>
    <row r="2832" hidden="1" ht="15.75" customHeight="1" s="412">
      <c r="A2832" s="199" t="n">
        <v>6307</v>
      </c>
      <c r="B2832" s="200" t="n">
        <v>277</v>
      </c>
      <c r="C2832" s="252" t="n">
        <v>426</v>
      </c>
      <c r="D2832" s="252" t="n">
        <v>22</v>
      </c>
      <c r="E2832" s="139" t="n">
        <v>43685</v>
      </c>
      <c r="F2832" s="252" t="n">
        <v>5252</v>
      </c>
      <c r="G2832" s="252" t="n">
        <v>8530</v>
      </c>
      <c r="H2832" s="253" t="n">
        <v>8050</v>
      </c>
      <c r="I2832" s="252" t="n">
        <v>6</v>
      </c>
      <c r="J2832" s="47">
        <f>+(((G2832-F2832)-(H2832-F2832))/(H2832-F2832))*100</f>
        <v/>
      </c>
      <c r="K2832" s="270" t="n"/>
      <c r="L2832" s="250">
        <f>AVERAGE(J2832:J2833)</f>
        <v/>
      </c>
      <c r="M2832" s="250">
        <f>_xlfn.STDEV.S(J2832,J2833)</f>
        <v/>
      </c>
      <c r="N2832" s="295" t="n"/>
      <c r="O2832" s="295" t="n"/>
      <c r="P2832" s="207">
        <f>+(((H2832-F2832)/1000)*1000)/10</f>
        <v/>
      </c>
      <c r="Q2832" s="207">
        <f>AVERAGE(P2832:P2833)</f>
        <v/>
      </c>
      <c r="R2832" s="26" t="inlineStr">
        <is>
          <t>FALSO</t>
        </is>
      </c>
      <c r="S2832" s="26" t="inlineStr">
        <is>
          <t>FALSO</t>
        </is>
      </c>
      <c r="T2832" s="211" t="n"/>
      <c r="U2832" s="211" t="n"/>
      <c r="V2832" s="290" t="inlineStr">
        <is>
          <t>Se descarta</t>
        </is>
      </c>
    </row>
    <row r="2833" hidden="1" ht="15.75" customHeight="1" s="412">
      <c r="A2833" s="199" t="n">
        <v>6308</v>
      </c>
      <c r="B2833" s="200" t="n">
        <v>277</v>
      </c>
      <c r="C2833" s="252" t="n">
        <v>426</v>
      </c>
      <c r="D2833" s="252" t="n">
        <v>22</v>
      </c>
      <c r="E2833" s="139" t="n">
        <v>43685</v>
      </c>
      <c r="F2833" s="252" t="n">
        <v>5252</v>
      </c>
      <c r="G2833" s="252" t="n">
        <v>8235</v>
      </c>
      <c r="H2833" s="253" t="n">
        <v>7803</v>
      </c>
      <c r="I2833" s="252" t="n"/>
      <c r="J2833" s="47">
        <f>+(((G2833-F2833)-(H2833-F2833))/(H2833-F2833))*100</f>
        <v/>
      </c>
      <c r="K2833" s="270" t="n"/>
      <c r="L2833" s="251" t="n"/>
      <c r="M2833" s="251" t="n"/>
      <c r="N2833" s="295" t="n"/>
      <c r="O2833" s="295" t="n"/>
      <c r="P2833" s="207">
        <f>+(((H2833-F2833)/1000)*1000)/10</f>
        <v/>
      </c>
      <c r="Q2833" s="207" t="n"/>
      <c r="R2833" s="26" t="inlineStr">
        <is>
          <t>FALSO</t>
        </is>
      </c>
      <c r="S2833" s="26" t="inlineStr">
        <is>
          <t>FALSO</t>
        </is>
      </c>
      <c r="T2833" s="211" t="n"/>
      <c r="U2833" s="211" t="n"/>
      <c r="V2833" s="290" t="inlineStr">
        <is>
          <t>Se descarta</t>
        </is>
      </c>
    </row>
    <row r="2834" hidden="1" ht="15.75" customHeight="1" s="412">
      <c r="A2834" s="199" t="n">
        <v>3027</v>
      </c>
      <c r="B2834" s="200" t="n">
        <v>111</v>
      </c>
      <c r="C2834" s="246" t="n">
        <v>427</v>
      </c>
      <c r="D2834" s="246" t="n">
        <v>11</v>
      </c>
      <c r="E2834" s="46" t="n">
        <v>43571</v>
      </c>
      <c r="F2834" s="247" t="n">
        <v>5213</v>
      </c>
      <c r="G2834" s="246" t="n">
        <v>7191</v>
      </c>
      <c r="H2834" s="248" t="n">
        <v>6606</v>
      </c>
      <c r="I2834" s="246" t="n">
        <v>2</v>
      </c>
      <c r="J2834" s="47">
        <f>+(((G2834-F2834)-(H2834-F2834))/(H2834-F2834))*100</f>
        <v/>
      </c>
      <c r="K2834" s="270" t="inlineStr">
        <is>
          <t>MF</t>
        </is>
      </c>
      <c r="L2834" s="250">
        <f>AVERAGE(J2834:J2835)</f>
        <v/>
      </c>
      <c r="M2834" s="250">
        <f>_xlfn.STDEV.S(J2834,J2835)</f>
        <v/>
      </c>
      <c r="N2834" s="295" t="n">
        <v>2</v>
      </c>
      <c r="O2834" s="295" t="n"/>
      <c r="P2834" s="207">
        <f>+(((H2834-F2834)/1000)*1000)/10</f>
        <v/>
      </c>
      <c r="Q2834" s="207">
        <f>AVERAGE(P2834:P2835)</f>
        <v/>
      </c>
      <c r="R2834" s="26" t="inlineStr">
        <is>
          <t>FALSO</t>
        </is>
      </c>
      <c r="S2834" s="26" t="inlineStr">
        <is>
          <t>FALSO</t>
        </is>
      </c>
      <c r="T2834" s="211" t="n"/>
      <c r="U2834" s="211" t="n"/>
      <c r="V2834" s="290" t="inlineStr">
        <is>
          <t>Se descarta</t>
        </is>
      </c>
    </row>
    <row r="2835" hidden="1" ht="15.75" customHeight="1" s="412">
      <c r="A2835" s="199" t="n">
        <v>3028</v>
      </c>
      <c r="B2835" s="200" t="n">
        <v>112</v>
      </c>
      <c r="C2835" s="246" t="n">
        <v>427</v>
      </c>
      <c r="D2835" s="246" t="n">
        <v>11</v>
      </c>
      <c r="E2835" s="46" t="n">
        <v>43571</v>
      </c>
      <c r="F2835" s="247" t="n">
        <v>5197</v>
      </c>
      <c r="G2835" s="246" t="n">
        <v>7476</v>
      </c>
      <c r="H2835" s="248" t="n">
        <v>6773</v>
      </c>
      <c r="I2835" s="246" t="n"/>
      <c r="J2835" s="47">
        <f>+(((G2835-F2835)-(H2835-F2835))/(H2835-F2835))*100</f>
        <v/>
      </c>
      <c r="K2835" s="270" t="n"/>
      <c r="L2835" s="251" t="n"/>
      <c r="M2835" s="251" t="n"/>
      <c r="N2835" s="295" t="n"/>
      <c r="O2835" s="295" t="n"/>
      <c r="P2835" s="207">
        <f>+(((H2835-F2835)/1000)*1000)/10</f>
        <v/>
      </c>
      <c r="Q2835" s="207" t="n"/>
      <c r="R2835" s="26" t="inlineStr">
        <is>
          <t>FALSO</t>
        </is>
      </c>
      <c r="S2835" s="26" t="inlineStr">
        <is>
          <t>FALSO</t>
        </is>
      </c>
      <c r="T2835" s="211" t="n"/>
      <c r="U2835" s="211" t="n"/>
      <c r="V2835" s="290" t="inlineStr">
        <is>
          <t>Se descarta</t>
        </is>
      </c>
    </row>
    <row r="2836" hidden="1" ht="15.75" customHeight="1" s="412">
      <c r="A2836" s="199" t="n">
        <v>3919</v>
      </c>
      <c r="B2836" s="200" t="n">
        <v>341</v>
      </c>
      <c r="C2836" s="246" t="n">
        <v>427</v>
      </c>
      <c r="D2836" s="246" t="n">
        <v>14</v>
      </c>
      <c r="E2836" s="46" t="n">
        <v>43591</v>
      </c>
      <c r="F2836" s="247" t="n">
        <v>5210</v>
      </c>
      <c r="G2836" s="247" t="n">
        <v>7371</v>
      </c>
      <c r="H2836" s="248" t="n">
        <v>6901</v>
      </c>
      <c r="I2836" s="246" t="n"/>
      <c r="J2836" s="47">
        <f>+(((G2836-F2836)-(H2836-F2836))/(H2836-F2836))*100</f>
        <v/>
      </c>
      <c r="K2836" s="270" t="inlineStr">
        <is>
          <t>MF</t>
        </is>
      </c>
      <c r="L2836" s="250">
        <f>AVERAGE(J2836:J2837)</f>
        <v/>
      </c>
      <c r="M2836" s="250">
        <f>_xlfn.STDEV.S(J2836,J2837)</f>
        <v/>
      </c>
      <c r="N2836" s="295" t="n"/>
      <c r="O2836" s="295" t="n"/>
      <c r="P2836" s="207">
        <f>+(((H2836-F2836)/1000)*1000)/10</f>
        <v/>
      </c>
      <c r="Q2836" s="207">
        <f>AVERAGE(P2836:P2837)</f>
        <v/>
      </c>
      <c r="R2836" s="26" t="inlineStr">
        <is>
          <t>FALSO</t>
        </is>
      </c>
      <c r="S2836" s="26" t="inlineStr">
        <is>
          <t>FALSO</t>
        </is>
      </c>
      <c r="T2836" s="211" t="n"/>
      <c r="U2836" s="211" t="n"/>
      <c r="V2836" s="290" t="inlineStr">
        <is>
          <t>Se descarta</t>
        </is>
      </c>
    </row>
    <row r="2837" hidden="1" ht="15.75" customHeight="1" s="412">
      <c r="A2837" s="199" t="n">
        <v>3920</v>
      </c>
      <c r="B2837" s="200" t="n">
        <v>342</v>
      </c>
      <c r="C2837" s="246" t="n">
        <v>427</v>
      </c>
      <c r="D2837" s="246" t="n">
        <v>14</v>
      </c>
      <c r="E2837" s="46" t="n">
        <v>43591</v>
      </c>
      <c r="F2837" s="247" t="n">
        <v>5176</v>
      </c>
      <c r="G2837" s="247" t="n">
        <v>7136</v>
      </c>
      <c r="H2837" s="248" t="n">
        <v>6704</v>
      </c>
      <c r="I2837" s="246" t="n"/>
      <c r="J2837" s="47">
        <f>+(((G2837-F2837)-(H2837-F2837))/(H2837-F2837))*100</f>
        <v/>
      </c>
      <c r="K2837" s="270" t="n"/>
      <c r="L2837" s="251" t="n"/>
      <c r="M2837" s="251" t="n"/>
      <c r="N2837" s="295" t="n"/>
      <c r="O2837" s="295" t="n"/>
      <c r="P2837" s="207">
        <f>+(((H2837-F2837)/1000)*1000)/10</f>
        <v/>
      </c>
      <c r="Q2837" s="207" t="n"/>
      <c r="R2837" s="26" t="inlineStr">
        <is>
          <t>FALSO</t>
        </is>
      </c>
      <c r="S2837" s="26" t="inlineStr">
        <is>
          <t>FALSO</t>
        </is>
      </c>
      <c r="T2837" s="211" t="n"/>
      <c r="U2837" s="211" t="n"/>
      <c r="V2837" s="290" t="inlineStr">
        <is>
          <t>Se descarta</t>
        </is>
      </c>
    </row>
    <row r="2838" hidden="1" ht="15.75" customHeight="1" s="412">
      <c r="A2838" s="199" t="n">
        <v>4569</v>
      </c>
      <c r="B2838" s="200" t="n">
        <v>275</v>
      </c>
      <c r="C2838" s="246" t="n">
        <v>427</v>
      </c>
      <c r="D2838" s="246" t="n">
        <v>16</v>
      </c>
      <c r="E2838" s="46" t="n">
        <v>43607</v>
      </c>
      <c r="F2838" s="246" t="n">
        <v>5274</v>
      </c>
      <c r="G2838" s="246" t="n">
        <v>7384</v>
      </c>
      <c r="H2838" s="248" t="n">
        <v>6987</v>
      </c>
      <c r="I2838" s="246" t="n">
        <v>2</v>
      </c>
      <c r="J2838" s="47">
        <f>+(((G2838-F2838)-(H2838-F2838))/(H2838-F2838))*100</f>
        <v/>
      </c>
      <c r="K2838" s="270" t="n"/>
      <c r="L2838" s="250">
        <f>AVERAGE(J2838:J2839)</f>
        <v/>
      </c>
      <c r="M2838" s="250">
        <f>_xlfn.STDEV.S(J2838,J2839)</f>
        <v/>
      </c>
      <c r="N2838" s="295" t="n"/>
      <c r="O2838" s="295" t="n"/>
      <c r="P2838" s="207">
        <f>+(((H2838-F2838)/1000)*1000)/10</f>
        <v/>
      </c>
      <c r="Q2838" s="207">
        <f>AVERAGE(P2838:P2839)</f>
        <v/>
      </c>
      <c r="R2838" s="26" t="inlineStr">
        <is>
          <t>FALSO</t>
        </is>
      </c>
      <c r="S2838" s="26" t="inlineStr">
        <is>
          <t>FALSO</t>
        </is>
      </c>
      <c r="T2838" s="211" t="n"/>
      <c r="U2838" s="211" t="n"/>
      <c r="V2838" s="290" t="inlineStr">
        <is>
          <t>Se descarta</t>
        </is>
      </c>
    </row>
    <row r="2839" hidden="1" ht="15.75" customHeight="1" s="412">
      <c r="A2839" s="199" t="n">
        <v>4570</v>
      </c>
      <c r="B2839" s="200" t="n">
        <v>276</v>
      </c>
      <c r="C2839" s="246" t="n">
        <v>427</v>
      </c>
      <c r="D2839" s="246" t="n">
        <v>16</v>
      </c>
      <c r="E2839" s="46" t="n">
        <v>43607</v>
      </c>
      <c r="F2839" s="246" t="n">
        <v>5217</v>
      </c>
      <c r="G2839" s="246" t="n">
        <v>7491</v>
      </c>
      <c r="H2839" s="248" t="n">
        <v>7061</v>
      </c>
      <c r="I2839" s="246" t="n"/>
      <c r="J2839" s="47">
        <f>+(((G2839-F2839)-(H2839-F2839))/(H2839-F2839))*100</f>
        <v/>
      </c>
      <c r="K2839" s="270" t="n"/>
      <c r="L2839" s="251" t="n"/>
      <c r="M2839" s="251" t="n"/>
      <c r="N2839" s="295" t="n"/>
      <c r="O2839" s="295" t="n"/>
      <c r="P2839" s="207">
        <f>+(((H2839-F2839)/1000)*1000)/10</f>
        <v/>
      </c>
      <c r="Q2839" s="207" t="n"/>
      <c r="R2839" s="26" t="inlineStr">
        <is>
          <t>FALSO</t>
        </is>
      </c>
      <c r="S2839" s="26" t="inlineStr">
        <is>
          <t>FALSO</t>
        </is>
      </c>
      <c r="T2839" s="211" t="n"/>
      <c r="U2839" s="211" t="n"/>
      <c r="V2839" s="290" t="inlineStr">
        <is>
          <t>Se descarta</t>
        </is>
      </c>
    </row>
    <row r="2840" hidden="1" ht="15.75" customHeight="1" s="412">
      <c r="A2840" s="199" t="n">
        <v>5215</v>
      </c>
      <c r="B2840" s="200" t="n">
        <v>275</v>
      </c>
      <c r="C2840" s="246" t="n">
        <v>427</v>
      </c>
      <c r="D2840" s="246" t="n">
        <v>18</v>
      </c>
      <c r="E2840" s="46" t="n">
        <v>43626</v>
      </c>
      <c r="F2840" s="246" t="n">
        <v>5274</v>
      </c>
      <c r="G2840" s="246" t="n">
        <v>7396</v>
      </c>
      <c r="H2840" s="248" t="n">
        <v>7022</v>
      </c>
      <c r="I2840" s="246" t="n">
        <v>7</v>
      </c>
      <c r="J2840" s="47">
        <f>+(((G2840-F2840)-(H2840-F2840))/(H2840-F2840))*100</f>
        <v/>
      </c>
      <c r="K2840" s="270" t="n"/>
      <c r="L2840" s="250">
        <f>AVERAGE(J2840:J2841)</f>
        <v/>
      </c>
      <c r="M2840" s="250">
        <f>_xlfn.STDEV.S(J2840,J2841)</f>
        <v/>
      </c>
      <c r="N2840" s="295" t="n"/>
      <c r="O2840" s="295" t="n"/>
      <c r="P2840" s="207">
        <f>+(((H2840-F2840)/1000)*1000)/10</f>
        <v/>
      </c>
      <c r="Q2840" s="207">
        <f>AVERAGE(P2840:P2841)</f>
        <v/>
      </c>
      <c r="R2840" s="26" t="inlineStr">
        <is>
          <t>FALSO</t>
        </is>
      </c>
      <c r="S2840" s="26" t="inlineStr">
        <is>
          <t>FALSO</t>
        </is>
      </c>
      <c r="T2840" s="211" t="n"/>
      <c r="U2840" s="211" t="n"/>
      <c r="V2840" s="290" t="inlineStr">
        <is>
          <t>Se descarta</t>
        </is>
      </c>
    </row>
    <row r="2841" hidden="1" ht="15.75" customHeight="1" s="412">
      <c r="A2841" s="199" t="n">
        <v>5216</v>
      </c>
      <c r="B2841" s="200" t="n">
        <v>276</v>
      </c>
      <c r="C2841" s="246" t="n">
        <v>427</v>
      </c>
      <c r="D2841" s="246" t="n">
        <v>18</v>
      </c>
      <c r="E2841" s="46" t="n">
        <v>43626</v>
      </c>
      <c r="F2841" s="246" t="n">
        <v>5217</v>
      </c>
      <c r="G2841" s="246" t="n">
        <v>7494</v>
      </c>
      <c r="H2841" s="248" t="n">
        <v>7093</v>
      </c>
      <c r="I2841" s="246" t="n"/>
      <c r="J2841" s="47">
        <f>+(((G2841-F2841)-(H2841-F2841))/(H2841-F2841))*100</f>
        <v/>
      </c>
      <c r="K2841" s="270" t="n"/>
      <c r="L2841" s="251" t="n"/>
      <c r="M2841" s="251" t="n"/>
      <c r="N2841" s="295" t="n"/>
      <c r="O2841" s="295" t="n"/>
      <c r="P2841" s="207">
        <f>+(((H2841-F2841)/1000)*1000)/10</f>
        <v/>
      </c>
      <c r="Q2841" s="207" t="n"/>
      <c r="R2841" s="26" t="inlineStr">
        <is>
          <t>FALSO</t>
        </is>
      </c>
      <c r="S2841" s="26" t="inlineStr">
        <is>
          <t>FALSO</t>
        </is>
      </c>
      <c r="T2841" s="211" t="n"/>
      <c r="U2841" s="211" t="n"/>
      <c r="V2841" s="290" t="inlineStr">
        <is>
          <t>Se descarta</t>
        </is>
      </c>
    </row>
    <row r="2842" hidden="1" ht="15.75" customHeight="1" s="412">
      <c r="A2842" s="199" t="n">
        <v>5723</v>
      </c>
      <c r="B2842" s="200" t="n">
        <v>167</v>
      </c>
      <c r="C2842" s="252" t="n">
        <v>427</v>
      </c>
      <c r="D2842" s="252" t="n">
        <v>21</v>
      </c>
      <c r="E2842" s="139" t="n">
        <v>43657</v>
      </c>
      <c r="F2842" s="252" t="n">
        <v>5280</v>
      </c>
      <c r="G2842" s="252" t="n">
        <v>7854</v>
      </c>
      <c r="H2842" s="253" t="n">
        <v>7443</v>
      </c>
      <c r="I2842" s="252" t="n">
        <v>7</v>
      </c>
      <c r="J2842" s="47">
        <f>+(((G2842-F2842)-(H2842-F2842))/(H2842-F2842))*100</f>
        <v/>
      </c>
      <c r="K2842" s="270" t="n"/>
      <c r="L2842" s="250">
        <f>AVERAGE(J2842:J2843)</f>
        <v/>
      </c>
      <c r="M2842" s="250">
        <f>_xlfn.STDEV.S(J2842,J2843)</f>
        <v/>
      </c>
      <c r="N2842" s="295" t="n"/>
      <c r="O2842" s="295" t="n"/>
      <c r="P2842" s="207">
        <f>+(((H2842-F2842)/1000)*1000)/10</f>
        <v/>
      </c>
      <c r="Q2842" s="207">
        <f>AVERAGE(P2842:P2843)</f>
        <v/>
      </c>
      <c r="R2842" s="26" t="inlineStr">
        <is>
          <t>FALSO</t>
        </is>
      </c>
      <c r="S2842" s="26" t="inlineStr">
        <is>
          <t>FALSO</t>
        </is>
      </c>
      <c r="T2842" s="211" t="n"/>
      <c r="U2842" s="211" t="n"/>
      <c r="V2842" s="290" t="inlineStr">
        <is>
          <t>Se descarta</t>
        </is>
      </c>
    </row>
    <row r="2843" hidden="1" ht="15.75" customHeight="1" s="412">
      <c r="A2843" s="199" t="n">
        <v>5724</v>
      </c>
      <c r="B2843" s="200" t="n">
        <v>168</v>
      </c>
      <c r="C2843" s="252" t="n">
        <v>427</v>
      </c>
      <c r="D2843" s="252" t="n">
        <v>21</v>
      </c>
      <c r="E2843" s="139" t="n">
        <v>43657</v>
      </c>
      <c r="F2843" s="252" t="n">
        <v>5212</v>
      </c>
      <c r="G2843" s="252" t="n">
        <v>7873</v>
      </c>
      <c r="H2843" s="253" t="n">
        <v>7435</v>
      </c>
      <c r="I2843" s="252" t="n"/>
      <c r="J2843" s="47">
        <f>+(((G2843-F2843)-(H2843-F2843))/(H2843-F2843))*100</f>
        <v/>
      </c>
      <c r="K2843" s="270" t="n"/>
      <c r="L2843" s="251" t="n"/>
      <c r="M2843" s="251" t="n"/>
      <c r="N2843" s="295" t="n"/>
      <c r="O2843" s="295" t="n"/>
      <c r="P2843" s="207">
        <f>+(((H2843-F2843)/1000)*1000)/10</f>
        <v/>
      </c>
      <c r="Q2843" s="207" t="n"/>
      <c r="R2843" s="26" t="inlineStr">
        <is>
          <t>FALSO</t>
        </is>
      </c>
      <c r="S2843" s="26" t="inlineStr">
        <is>
          <t>FALSO</t>
        </is>
      </c>
      <c r="T2843" s="211" t="n"/>
      <c r="U2843" s="211" t="n"/>
      <c r="V2843" s="290" t="inlineStr">
        <is>
          <t>Se descarta</t>
        </is>
      </c>
    </row>
    <row r="2844" hidden="1" ht="15.75" customHeight="1" s="412">
      <c r="A2844" s="199" t="n">
        <v>6309</v>
      </c>
      <c r="B2844" s="200" t="n">
        <v>278</v>
      </c>
      <c r="C2844" s="252" t="n">
        <v>427</v>
      </c>
      <c r="D2844" s="252" t="n">
        <v>22</v>
      </c>
      <c r="E2844" s="139" t="n">
        <v>43685</v>
      </c>
      <c r="F2844" s="252" t="n">
        <v>5256</v>
      </c>
      <c r="G2844" s="252" t="n">
        <v>7475</v>
      </c>
      <c r="H2844" s="253" t="n">
        <v>7163</v>
      </c>
      <c r="I2844" s="252" t="n">
        <v>7</v>
      </c>
      <c r="J2844" s="47">
        <f>+(((G2844-F2844)-(H2844-F2844))/(H2844-F2844))*100</f>
        <v/>
      </c>
      <c r="K2844" s="270" t="n"/>
      <c r="L2844" s="250">
        <f>AVERAGE(J2844:J2845)</f>
        <v/>
      </c>
      <c r="M2844" s="250">
        <f>_xlfn.STDEV.S(J2844,J2845)</f>
        <v/>
      </c>
      <c r="N2844" s="295" t="n"/>
      <c r="O2844" s="295" t="n"/>
      <c r="P2844" s="207">
        <f>+(((H2844-F2844)/1000)*1000)/10</f>
        <v/>
      </c>
      <c r="Q2844" s="207">
        <f>AVERAGE(P2844:P2845)</f>
        <v/>
      </c>
      <c r="R2844" s="26" t="inlineStr">
        <is>
          <t>FALSO</t>
        </is>
      </c>
      <c r="S2844" s="26" t="inlineStr">
        <is>
          <t>FALSO</t>
        </is>
      </c>
      <c r="T2844" s="211" t="n"/>
      <c r="U2844" s="211" t="n"/>
      <c r="V2844" s="290" t="inlineStr">
        <is>
          <t>Se descarta</t>
        </is>
      </c>
    </row>
    <row r="2845" hidden="1" ht="15.75" customHeight="1" s="412">
      <c r="A2845" s="199" t="n">
        <v>6310</v>
      </c>
      <c r="B2845" s="200" t="n">
        <v>278</v>
      </c>
      <c r="C2845" s="252" t="n">
        <v>427</v>
      </c>
      <c r="D2845" s="252" t="n">
        <v>22</v>
      </c>
      <c r="E2845" s="139" t="n">
        <v>43685</v>
      </c>
      <c r="F2845" s="252" t="n">
        <v>5256</v>
      </c>
      <c r="G2845" s="252" t="n">
        <v>7282</v>
      </c>
      <c r="H2845" s="253" t="n">
        <v>6901</v>
      </c>
      <c r="I2845" s="252" t="n"/>
      <c r="J2845" s="47">
        <f>+(((G2845-F2845)-(H2845-F2845))/(H2845-F2845))*100</f>
        <v/>
      </c>
      <c r="K2845" s="270" t="n"/>
      <c r="L2845" s="251" t="n"/>
      <c r="M2845" s="251" t="n"/>
      <c r="N2845" s="295" t="n"/>
      <c r="O2845" s="295" t="n"/>
      <c r="P2845" s="207">
        <f>+(((H2845-F2845)/1000)*1000)/10</f>
        <v/>
      </c>
      <c r="Q2845" s="207" t="n"/>
      <c r="R2845" s="26" t="inlineStr">
        <is>
          <t>FALSO</t>
        </is>
      </c>
      <c r="S2845" s="26" t="inlineStr">
        <is>
          <t>FALSO</t>
        </is>
      </c>
      <c r="T2845" s="211" t="n"/>
      <c r="U2845" s="211" t="n"/>
      <c r="V2845" s="290" t="inlineStr">
        <is>
          <t>Se descarta</t>
        </is>
      </c>
    </row>
    <row r="2846" hidden="1" ht="15.75" customHeight="1" s="412">
      <c r="A2846" s="199" t="n">
        <v>3029</v>
      </c>
      <c r="B2846" s="200" t="n">
        <v>113</v>
      </c>
      <c r="C2846" s="246" t="n">
        <v>428</v>
      </c>
      <c r="D2846" s="246" t="n">
        <v>11</v>
      </c>
      <c r="E2846" s="46" t="n">
        <v>43571</v>
      </c>
      <c r="F2846" s="247" t="n">
        <v>5283</v>
      </c>
      <c r="G2846" s="246" t="n">
        <v>9985</v>
      </c>
      <c r="H2846" s="248" t="n">
        <v>8154</v>
      </c>
      <c r="I2846" s="246" t="n">
        <v>2</v>
      </c>
      <c r="J2846" s="47">
        <f>+(((G2846-F2846)-(H2846-F2846))/(H2846-F2846))*100</f>
        <v/>
      </c>
      <c r="K2846" s="270" t="n">
        <v>0.25</v>
      </c>
      <c r="L2846" s="250">
        <f>AVERAGE(J2846:J2847)</f>
        <v/>
      </c>
      <c r="M2846" s="250">
        <f>_xlfn.STDEV.S(J2846,J2847)</f>
        <v/>
      </c>
      <c r="N2846" s="295" t="n">
        <v>2</v>
      </c>
      <c r="O2846" s="295" t="n"/>
      <c r="P2846" s="207">
        <f>+(((H2846-F2846)/1000)*1000)/10</f>
        <v/>
      </c>
      <c r="Q2846" s="207">
        <f>AVERAGE(P2846:P2847)</f>
        <v/>
      </c>
      <c r="R2846" s="26" t="inlineStr">
        <is>
          <t>FALSO</t>
        </is>
      </c>
      <c r="S2846" s="26" t="inlineStr">
        <is>
          <t>FALSO</t>
        </is>
      </c>
      <c r="T2846" s="211" t="n"/>
      <c r="U2846" s="211" t="n"/>
      <c r="V2846" s="290" t="inlineStr">
        <is>
          <t>Se descarta</t>
        </is>
      </c>
    </row>
    <row r="2847" hidden="1" ht="15.75" customHeight="1" s="412">
      <c r="A2847" s="199" t="n">
        <v>3030</v>
      </c>
      <c r="B2847" s="200" t="n">
        <v>114</v>
      </c>
      <c r="C2847" s="246" t="n">
        <v>428</v>
      </c>
      <c r="D2847" s="246" t="n">
        <v>11</v>
      </c>
      <c r="E2847" s="46" t="n">
        <v>43571</v>
      </c>
      <c r="F2847" s="247" t="n">
        <v>5247</v>
      </c>
      <c r="G2847" s="246" t="n">
        <v>9465</v>
      </c>
      <c r="H2847" s="248" t="n">
        <v>7841</v>
      </c>
      <c r="I2847" s="246" t="n"/>
      <c r="J2847" s="47">
        <f>+(((G2847-F2847)-(H2847-F2847))/(H2847-F2847))*100</f>
        <v/>
      </c>
      <c r="K2847" s="270" t="n"/>
      <c r="L2847" s="251" t="n"/>
      <c r="M2847" s="251" t="n"/>
      <c r="N2847" s="295" t="n"/>
      <c r="O2847" s="295" t="n"/>
      <c r="P2847" s="207">
        <f>+(((H2847-F2847)/1000)*1000)/10</f>
        <v/>
      </c>
      <c r="Q2847" s="207" t="n"/>
      <c r="R2847" s="26" t="inlineStr">
        <is>
          <t>FALSO</t>
        </is>
      </c>
      <c r="S2847" s="26" t="inlineStr">
        <is>
          <t>FALSO</t>
        </is>
      </c>
      <c r="T2847" s="211" t="n"/>
      <c r="U2847" s="211" t="n"/>
      <c r="V2847" s="290" t="inlineStr">
        <is>
          <t>Se descarta</t>
        </is>
      </c>
    </row>
    <row r="2848" hidden="1" ht="15.75" customHeight="1" s="412">
      <c r="A2848" s="199" t="n">
        <v>3921</v>
      </c>
      <c r="B2848" s="200" t="n">
        <v>343</v>
      </c>
      <c r="C2848" s="246" t="n">
        <v>428</v>
      </c>
      <c r="D2848" s="246" t="n">
        <v>14</v>
      </c>
      <c r="E2848" s="46" t="n">
        <v>43591</v>
      </c>
      <c r="F2848" s="247" t="n">
        <v>5238</v>
      </c>
      <c r="G2848" s="247" t="n">
        <v>9660</v>
      </c>
      <c r="H2848" s="248" t="n">
        <v>8596</v>
      </c>
      <c r="I2848" s="246" t="n"/>
      <c r="J2848" s="47">
        <f>+(((G2848-F2848)-(H2848-F2848))/(H2848-F2848))*100</f>
        <v/>
      </c>
      <c r="K2848" s="270" t="inlineStr">
        <is>
          <t>MF</t>
        </is>
      </c>
      <c r="L2848" s="250">
        <f>AVERAGE(J2848:J2849)</f>
        <v/>
      </c>
      <c r="M2848" s="250">
        <f>_xlfn.STDEV.S(J2848,J2849)</f>
        <v/>
      </c>
      <c r="N2848" s="295" t="n"/>
      <c r="O2848" s="295" t="n"/>
      <c r="P2848" s="207">
        <f>+(((H2848-F2848)/1000)*1000)/10</f>
        <v/>
      </c>
      <c r="Q2848" s="207">
        <f>AVERAGE(P2848:P2849)</f>
        <v/>
      </c>
      <c r="R2848" s="26" t="inlineStr">
        <is>
          <t>FALSO</t>
        </is>
      </c>
      <c r="S2848" s="26" t="inlineStr">
        <is>
          <t>FALSO</t>
        </is>
      </c>
      <c r="T2848" s="211" t="n"/>
      <c r="U2848" s="211" t="n"/>
      <c r="V2848" s="290" t="inlineStr">
        <is>
          <t>Se descarta</t>
        </is>
      </c>
    </row>
    <row r="2849" hidden="1" ht="15.75" customHeight="1" s="412">
      <c r="A2849" s="199" t="n">
        <v>3922</v>
      </c>
      <c r="B2849" s="200" t="n">
        <v>344</v>
      </c>
      <c r="C2849" s="246" t="n">
        <v>428</v>
      </c>
      <c r="D2849" s="246" t="n">
        <v>14</v>
      </c>
      <c r="E2849" s="46" t="n">
        <v>43591</v>
      </c>
      <c r="F2849" s="247" t="n">
        <v>5187</v>
      </c>
      <c r="G2849" s="247" t="n">
        <v>9299</v>
      </c>
      <c r="H2849" s="248" t="n">
        <v>8309</v>
      </c>
      <c r="I2849" s="246" t="n"/>
      <c r="J2849" s="47">
        <f>+(((G2849-F2849)-(H2849-F2849))/(H2849-F2849))*100</f>
        <v/>
      </c>
      <c r="K2849" s="270" t="n"/>
      <c r="L2849" s="251" t="n"/>
      <c r="M2849" s="251" t="n"/>
      <c r="N2849" s="295" t="n"/>
      <c r="O2849" s="295" t="n"/>
      <c r="P2849" s="207">
        <f>+(((H2849-F2849)/1000)*1000)/10</f>
        <v/>
      </c>
      <c r="Q2849" s="207" t="n"/>
      <c r="R2849" s="26" t="inlineStr">
        <is>
          <t>FALSO</t>
        </is>
      </c>
      <c r="S2849" s="26" t="inlineStr">
        <is>
          <t>FALSO</t>
        </is>
      </c>
      <c r="T2849" s="211" t="n"/>
      <c r="U2849" s="211" t="n"/>
      <c r="V2849" s="290" t="inlineStr">
        <is>
          <t>Se descarta</t>
        </is>
      </c>
    </row>
    <row r="2850" hidden="1" ht="15.75" customHeight="1" s="412">
      <c r="A2850" s="199" t="n">
        <v>4571</v>
      </c>
      <c r="B2850" s="200" t="n">
        <v>277</v>
      </c>
      <c r="C2850" s="246" t="n">
        <v>428</v>
      </c>
      <c r="D2850" s="246" t="n">
        <v>16</v>
      </c>
      <c r="E2850" s="46" t="n">
        <v>43607</v>
      </c>
      <c r="F2850" s="246" t="n">
        <v>5252</v>
      </c>
      <c r="G2850" s="246" t="n">
        <v>9022</v>
      </c>
      <c r="H2850" s="248" t="n">
        <v>8263</v>
      </c>
      <c r="I2850" s="246" t="n">
        <v>2</v>
      </c>
      <c r="J2850" s="47">
        <f>+(((G2850-F2850)-(H2850-F2850))/(H2850-F2850))*100</f>
        <v/>
      </c>
      <c r="K2850" s="270" t="n"/>
      <c r="L2850" s="250">
        <f>AVERAGE(J2850:J2851)</f>
        <v/>
      </c>
      <c r="M2850" s="250">
        <f>_xlfn.STDEV.S(J2850,J2851)</f>
        <v/>
      </c>
      <c r="N2850" s="295" t="n"/>
      <c r="O2850" s="295" t="n"/>
      <c r="P2850" s="207">
        <f>+(((H2850-F2850)/1000)*1000)/10</f>
        <v/>
      </c>
      <c r="Q2850" s="207">
        <f>AVERAGE(P2850:P2851)</f>
        <v/>
      </c>
      <c r="R2850" s="26" t="inlineStr">
        <is>
          <t>FALSO</t>
        </is>
      </c>
      <c r="S2850" s="26" t="inlineStr">
        <is>
          <t>FALSO</t>
        </is>
      </c>
      <c r="T2850" s="211" t="n"/>
      <c r="U2850" s="211" t="n"/>
      <c r="V2850" s="290" t="inlineStr">
        <is>
          <t>Se descarta</t>
        </is>
      </c>
    </row>
    <row r="2851" hidden="1" ht="15.75" customHeight="1" s="412">
      <c r="A2851" s="199" t="n">
        <v>4572</v>
      </c>
      <c r="B2851" s="200" t="n">
        <v>278</v>
      </c>
      <c r="C2851" s="246" t="n">
        <v>428</v>
      </c>
      <c r="D2851" s="246" t="n">
        <v>16</v>
      </c>
      <c r="E2851" s="46" t="n">
        <v>43607</v>
      </c>
      <c r="F2851" s="246" t="n">
        <v>5256</v>
      </c>
      <c r="G2851" s="246" t="n">
        <v>9204</v>
      </c>
      <c r="H2851" s="248" t="n">
        <v>8376</v>
      </c>
      <c r="I2851" s="246" t="n"/>
      <c r="J2851" s="47">
        <f>+(((G2851-F2851)-(H2851-F2851))/(H2851-F2851))*100</f>
        <v/>
      </c>
      <c r="K2851" s="270" t="n"/>
      <c r="L2851" s="251" t="n"/>
      <c r="M2851" s="251" t="n"/>
      <c r="N2851" s="295" t="n"/>
      <c r="O2851" s="295" t="n"/>
      <c r="P2851" s="207">
        <f>+(((H2851-F2851)/1000)*1000)/10</f>
        <v/>
      </c>
      <c r="Q2851" s="207" t="n"/>
      <c r="R2851" s="26" t="inlineStr">
        <is>
          <t>FALSO</t>
        </is>
      </c>
      <c r="S2851" s="26" t="inlineStr">
        <is>
          <t>FALSO</t>
        </is>
      </c>
      <c r="T2851" s="211" t="n"/>
      <c r="U2851" s="211" t="n"/>
      <c r="V2851" s="290" t="inlineStr">
        <is>
          <t>Se descarta</t>
        </is>
      </c>
    </row>
    <row r="2852" hidden="1" ht="15.75" customHeight="1" s="412">
      <c r="A2852" s="199" t="n">
        <v>5217</v>
      </c>
      <c r="B2852" s="200" t="n">
        <v>277</v>
      </c>
      <c r="C2852" s="246" t="n">
        <v>428</v>
      </c>
      <c r="D2852" s="246" t="n">
        <v>18</v>
      </c>
      <c r="E2852" s="46" t="n">
        <v>43626</v>
      </c>
      <c r="F2852" s="246" t="n">
        <v>5252</v>
      </c>
      <c r="G2852" s="246" t="n">
        <v>8727</v>
      </c>
      <c r="H2852" s="248" t="n">
        <v>8101</v>
      </c>
      <c r="I2852" s="246" t="n">
        <v>7</v>
      </c>
      <c r="J2852" s="47">
        <f>+(((G2852-F2852)-(H2852-F2852))/(H2852-F2852))*100</f>
        <v/>
      </c>
      <c r="K2852" s="270" t="n"/>
      <c r="L2852" s="250">
        <f>AVERAGE(J2852:J2853)</f>
        <v/>
      </c>
      <c r="M2852" s="250">
        <f>_xlfn.STDEV.S(J2852,J2853)</f>
        <v/>
      </c>
      <c r="N2852" s="295" t="n"/>
      <c r="O2852" s="295" t="n"/>
      <c r="P2852" s="207">
        <f>+(((H2852-F2852)/1000)*1000)/10</f>
        <v/>
      </c>
      <c r="Q2852" s="207">
        <f>AVERAGE(P2852:P2853)</f>
        <v/>
      </c>
      <c r="R2852" s="26" t="inlineStr">
        <is>
          <t>FALSO</t>
        </is>
      </c>
      <c r="S2852" s="26" t="inlineStr">
        <is>
          <t>FALSO</t>
        </is>
      </c>
      <c r="T2852" s="211" t="n"/>
      <c r="U2852" s="211" t="n"/>
      <c r="V2852" s="290" t="inlineStr">
        <is>
          <t>Se descarta</t>
        </is>
      </c>
    </row>
    <row r="2853" hidden="1" ht="15.75" customHeight="1" s="412">
      <c r="A2853" s="199" t="n">
        <v>5218</v>
      </c>
      <c r="B2853" s="200" t="n">
        <v>278</v>
      </c>
      <c r="C2853" s="246" t="n">
        <v>428</v>
      </c>
      <c r="D2853" s="246" t="n">
        <v>18</v>
      </c>
      <c r="E2853" s="46" t="n">
        <v>43626</v>
      </c>
      <c r="F2853" s="246" t="n">
        <v>5256</v>
      </c>
      <c r="G2853" s="246" t="n">
        <v>8435</v>
      </c>
      <c r="H2853" s="248" t="n">
        <v>7875</v>
      </c>
      <c r="I2853" s="246" t="n"/>
      <c r="J2853" s="47">
        <f>+(((G2853-F2853)-(H2853-F2853))/(H2853-F2853))*100</f>
        <v/>
      </c>
      <c r="K2853" s="270" t="n"/>
      <c r="L2853" s="251" t="n"/>
      <c r="M2853" s="251" t="n"/>
      <c r="N2853" s="295" t="n"/>
      <c r="O2853" s="295" t="n"/>
      <c r="P2853" s="207">
        <f>+(((H2853-F2853)/1000)*1000)/10</f>
        <v/>
      </c>
      <c r="Q2853" s="207" t="n"/>
      <c r="R2853" s="26" t="inlineStr">
        <is>
          <t>FALSO</t>
        </is>
      </c>
      <c r="S2853" s="26" t="inlineStr">
        <is>
          <t>FALSO</t>
        </is>
      </c>
      <c r="T2853" s="211" t="n"/>
      <c r="U2853" s="211" t="n"/>
      <c r="V2853" s="290" t="inlineStr">
        <is>
          <t>Se descarta</t>
        </is>
      </c>
    </row>
    <row r="2854" hidden="1" ht="15.75" customHeight="1" s="412">
      <c r="A2854" s="199" t="n">
        <v>5725</v>
      </c>
      <c r="B2854" s="200" t="n">
        <v>169</v>
      </c>
      <c r="C2854" s="252" t="n">
        <v>428</v>
      </c>
      <c r="D2854" s="252" t="n">
        <v>21</v>
      </c>
      <c r="E2854" s="139" t="n">
        <v>43657</v>
      </c>
      <c r="F2854" s="252" t="n">
        <v>5223</v>
      </c>
      <c r="G2854" s="252" t="n">
        <v>8177</v>
      </c>
      <c r="H2854" s="253" t="n">
        <v>7685</v>
      </c>
      <c r="I2854" s="252" t="n">
        <v>7</v>
      </c>
      <c r="J2854" s="47">
        <f>+(((G2854-F2854)-(H2854-F2854))/(H2854-F2854))*100</f>
        <v/>
      </c>
      <c r="K2854" s="270" t="n"/>
      <c r="L2854" s="250">
        <f>AVERAGE(J2854:J2855)</f>
        <v/>
      </c>
      <c r="M2854" s="250">
        <f>_xlfn.STDEV.S(J2854,J2855)</f>
        <v/>
      </c>
      <c r="N2854" s="295" t="n"/>
      <c r="O2854" s="295" t="n"/>
      <c r="P2854" s="207">
        <f>+(((H2854-F2854)/1000)*1000)/10</f>
        <v/>
      </c>
      <c r="Q2854" s="207">
        <f>AVERAGE(P2854:P2855)</f>
        <v/>
      </c>
      <c r="R2854" s="26" t="inlineStr">
        <is>
          <t>FALSO</t>
        </is>
      </c>
      <c r="S2854" s="26" t="inlineStr">
        <is>
          <t>FALSO</t>
        </is>
      </c>
      <c r="T2854" s="211" t="n"/>
      <c r="U2854" s="211" t="n"/>
      <c r="V2854" s="290" t="inlineStr">
        <is>
          <t>Se descarta</t>
        </is>
      </c>
    </row>
    <row r="2855" hidden="1" ht="15.75" customHeight="1" s="412">
      <c r="A2855" s="199" t="n">
        <v>5726</v>
      </c>
      <c r="B2855" s="200" t="n">
        <v>170</v>
      </c>
      <c r="C2855" s="252" t="n">
        <v>428</v>
      </c>
      <c r="D2855" s="252" t="n">
        <v>21</v>
      </c>
      <c r="E2855" s="139" t="n">
        <v>43657</v>
      </c>
      <c r="F2855" s="252" t="n">
        <v>5223</v>
      </c>
      <c r="G2855" s="252" t="n">
        <v>8315</v>
      </c>
      <c r="H2855" s="253" t="n">
        <v>7794</v>
      </c>
      <c r="I2855" s="252" t="n"/>
      <c r="J2855" s="47">
        <f>+(((G2855-F2855)-(H2855-F2855))/(H2855-F2855))*100</f>
        <v/>
      </c>
      <c r="K2855" s="270" t="n"/>
      <c r="L2855" s="251" t="n"/>
      <c r="M2855" s="251" t="n"/>
      <c r="N2855" s="295" t="n"/>
      <c r="O2855" s="295" t="n"/>
      <c r="P2855" s="207">
        <f>+(((H2855-F2855)/1000)*1000)/10</f>
        <v/>
      </c>
      <c r="Q2855" s="207" t="n"/>
      <c r="R2855" s="26" t="inlineStr">
        <is>
          <t>FALSO</t>
        </is>
      </c>
      <c r="S2855" s="26" t="inlineStr">
        <is>
          <t>FALSO</t>
        </is>
      </c>
      <c r="T2855" s="211" t="n"/>
      <c r="U2855" s="211" t="n"/>
      <c r="V2855" s="290" t="inlineStr">
        <is>
          <t>Se descarta</t>
        </is>
      </c>
    </row>
    <row r="2856" hidden="1" ht="15.75" customHeight="1" s="412">
      <c r="A2856" s="199" t="n">
        <v>6311</v>
      </c>
      <c r="B2856" s="200" t="n">
        <v>279</v>
      </c>
      <c r="C2856" s="252" t="n">
        <v>428</v>
      </c>
      <c r="D2856" s="252" t="n">
        <v>22</v>
      </c>
      <c r="E2856" s="139" t="n">
        <v>43685</v>
      </c>
      <c r="F2856" s="252" t="n">
        <v>5269</v>
      </c>
      <c r="G2856" s="252" t="n">
        <v>9059</v>
      </c>
      <c r="H2856" s="253" t="n">
        <v>8526</v>
      </c>
      <c r="I2856" s="252" t="n">
        <v>7</v>
      </c>
      <c r="J2856" s="47">
        <f>+(((G2856-F2856)-(H2856-F2856))/(H2856-F2856))*100</f>
        <v/>
      </c>
      <c r="K2856" s="270" t="n"/>
      <c r="L2856" s="250">
        <f>AVERAGE(J2856:J2857)</f>
        <v/>
      </c>
      <c r="M2856" s="250">
        <f>_xlfn.STDEV.S(J2856,J2857)</f>
        <v/>
      </c>
      <c r="N2856" s="295" t="n"/>
      <c r="O2856" s="295" t="n"/>
      <c r="P2856" s="207">
        <f>+(((H2856-F2856)/1000)*1000)/10</f>
        <v/>
      </c>
      <c r="Q2856" s="207">
        <f>AVERAGE(P2856:P2857)</f>
        <v/>
      </c>
      <c r="R2856" s="26" t="inlineStr">
        <is>
          <t>FALSO</t>
        </is>
      </c>
      <c r="S2856" s="26" t="inlineStr">
        <is>
          <t>FALSO</t>
        </is>
      </c>
      <c r="T2856" s="211" t="n"/>
      <c r="U2856" s="211" t="n"/>
      <c r="V2856" s="290" t="inlineStr">
        <is>
          <t>Se descarta</t>
        </is>
      </c>
    </row>
    <row r="2857" hidden="1" ht="15.75" customHeight="1" s="412">
      <c r="A2857" s="199" t="n">
        <v>6312</v>
      </c>
      <c r="B2857" s="200" t="n">
        <v>279</v>
      </c>
      <c r="C2857" s="252" t="n">
        <v>428</v>
      </c>
      <c r="D2857" s="252" t="n">
        <v>22</v>
      </c>
      <c r="E2857" s="139" t="n">
        <v>43685</v>
      </c>
      <c r="F2857" s="252" t="n">
        <v>5269</v>
      </c>
      <c r="G2857" s="252" t="n">
        <v>9002</v>
      </c>
      <c r="H2857" s="253" t="n">
        <v>8442</v>
      </c>
      <c r="I2857" s="252" t="n"/>
      <c r="J2857" s="47">
        <f>+(((G2857-F2857)-(H2857-F2857))/(H2857-F2857))*100</f>
        <v/>
      </c>
      <c r="K2857" s="270" t="n"/>
      <c r="L2857" s="251" t="n"/>
      <c r="M2857" s="251" t="n"/>
      <c r="N2857" s="295" t="n"/>
      <c r="O2857" s="295" t="n"/>
      <c r="P2857" s="207">
        <f>+(((H2857-F2857)/1000)*1000)/10</f>
        <v/>
      </c>
      <c r="Q2857" s="207" t="n"/>
      <c r="R2857" s="26" t="inlineStr">
        <is>
          <t>FALSO</t>
        </is>
      </c>
      <c r="S2857" s="26" t="inlineStr">
        <is>
          <t>FALSO</t>
        </is>
      </c>
      <c r="T2857" s="211" t="n"/>
      <c r="U2857" s="211" t="n"/>
      <c r="V2857" s="290" t="inlineStr">
        <is>
          <t>Se descarta</t>
        </is>
      </c>
    </row>
    <row r="2858" hidden="1" ht="15.75" customHeight="1" s="412">
      <c r="A2858" s="199" t="n">
        <v>3923</v>
      </c>
      <c r="B2858" s="200" t="n">
        <v>345</v>
      </c>
      <c r="C2858" s="246" t="n">
        <v>429</v>
      </c>
      <c r="D2858" s="246" t="n">
        <v>14</v>
      </c>
      <c r="E2858" s="46" t="n">
        <v>43591</v>
      </c>
      <c r="F2858" s="247" t="n">
        <v>5214</v>
      </c>
      <c r="G2858" s="247" t="n">
        <v>7874</v>
      </c>
      <c r="H2858" s="248" t="n">
        <v>6964</v>
      </c>
      <c r="I2858" s="246" t="n">
        <v>2</v>
      </c>
      <c r="J2858" s="47">
        <f>+(((G2858-F2858)-(H2858-F2858))/(H2858-F2858))*100</f>
        <v/>
      </c>
      <c r="K2858" s="270" t="inlineStr">
        <is>
          <t>3/5</t>
        </is>
      </c>
      <c r="L2858" s="250">
        <f>AVERAGE(J2858:J2859)</f>
        <v/>
      </c>
      <c r="M2858" s="250">
        <f>_xlfn.STDEV.S(J2858,J2859)</f>
        <v/>
      </c>
      <c r="N2858" s="295" t="n">
        <v>2</v>
      </c>
      <c r="O2858" s="295" t="n"/>
      <c r="P2858" s="207">
        <f>+(((H2858-F2858)/1000)*1000)/10</f>
        <v/>
      </c>
      <c r="Q2858" s="207">
        <f>AVERAGE(P2858:P2859)</f>
        <v/>
      </c>
      <c r="R2858" s="26" t="inlineStr">
        <is>
          <t>FALSO</t>
        </is>
      </c>
      <c r="S2858" s="26" t="inlineStr">
        <is>
          <t>FALSO</t>
        </is>
      </c>
      <c r="T2858" s="211" t="n"/>
      <c r="U2858" s="211" t="n"/>
      <c r="V2858" s="290" t="inlineStr">
        <is>
          <t>Se descarta</t>
        </is>
      </c>
    </row>
    <row r="2859" hidden="1" ht="15.75" customHeight="1" s="412">
      <c r="A2859" s="199" t="n">
        <v>3924</v>
      </c>
      <c r="B2859" s="200" t="n">
        <v>346</v>
      </c>
      <c r="C2859" s="246" t="n">
        <v>429</v>
      </c>
      <c r="D2859" s="246" t="n">
        <v>14</v>
      </c>
      <c r="E2859" s="46" t="n">
        <v>43591</v>
      </c>
      <c r="F2859" s="247" t="n">
        <v>5254</v>
      </c>
      <c r="G2859" s="247" t="n">
        <v>8031</v>
      </c>
      <c r="H2859" s="248" t="n">
        <v>7076</v>
      </c>
      <c r="I2859" s="246" t="n"/>
      <c r="J2859" s="47">
        <f>+(((G2859-F2859)-(H2859-F2859))/(H2859-F2859))*100</f>
        <v/>
      </c>
      <c r="K2859" s="270" t="n"/>
      <c r="L2859" s="251" t="n"/>
      <c r="M2859" s="251" t="n"/>
      <c r="N2859" s="295" t="n"/>
      <c r="O2859" s="295" t="n"/>
      <c r="P2859" s="207">
        <f>+(((H2859-F2859)/1000)*1000)/10</f>
        <v/>
      </c>
      <c r="Q2859" s="207" t="n"/>
      <c r="R2859" s="26" t="inlineStr">
        <is>
          <t>FALSO</t>
        </is>
      </c>
      <c r="S2859" s="26" t="inlineStr">
        <is>
          <t>FALSO</t>
        </is>
      </c>
      <c r="T2859" s="211" t="n"/>
      <c r="U2859" s="211" t="n"/>
      <c r="V2859" s="290" t="inlineStr">
        <is>
          <t>Se descarta</t>
        </is>
      </c>
    </row>
    <row r="2860" hidden="1" ht="15.75" customHeight="1" s="412">
      <c r="A2860" s="199" t="n">
        <v>4573</v>
      </c>
      <c r="B2860" s="200" t="n">
        <v>279</v>
      </c>
      <c r="C2860" s="246" t="n">
        <v>429</v>
      </c>
      <c r="D2860" s="246" t="n">
        <v>16</v>
      </c>
      <c r="E2860" s="46" t="n">
        <v>43607</v>
      </c>
      <c r="F2860" s="246" t="n">
        <v>5269</v>
      </c>
      <c r="G2860" s="246" t="n">
        <v>7937</v>
      </c>
      <c r="H2860" s="248" t="n">
        <v>7359</v>
      </c>
      <c r="I2860" s="246" t="n">
        <v>2</v>
      </c>
      <c r="J2860" s="47">
        <f>+(((G2860-F2860)-(H2860-F2860))/(H2860-F2860))*100</f>
        <v/>
      </c>
      <c r="K2860" s="270" t="n"/>
      <c r="L2860" s="250">
        <f>AVERAGE(J2860:J2861)</f>
        <v/>
      </c>
      <c r="M2860" s="250">
        <f>_xlfn.STDEV.S(J2860,J2861)</f>
        <v/>
      </c>
      <c r="N2860" s="295" t="n"/>
      <c r="O2860" s="295" t="n"/>
      <c r="P2860" s="207">
        <f>+(((H2860-F2860)/1000)*1000)/10</f>
        <v/>
      </c>
      <c r="Q2860" s="207">
        <f>AVERAGE(P2860:P2861)</f>
        <v/>
      </c>
      <c r="R2860" s="26" t="inlineStr">
        <is>
          <t>FALSO</t>
        </is>
      </c>
      <c r="S2860" s="26" t="inlineStr">
        <is>
          <t>FALSO</t>
        </is>
      </c>
      <c r="T2860" s="211" t="n"/>
      <c r="U2860" s="211" t="n"/>
      <c r="V2860" s="290" t="inlineStr">
        <is>
          <t>Se descarta</t>
        </is>
      </c>
    </row>
    <row r="2861" hidden="1" ht="15.75" customHeight="1" s="412">
      <c r="A2861" s="199" t="n">
        <v>4574</v>
      </c>
      <c r="B2861" s="200" t="n">
        <v>280</v>
      </c>
      <c r="C2861" s="246" t="n">
        <v>429</v>
      </c>
      <c r="D2861" s="246" t="n">
        <v>16</v>
      </c>
      <c r="E2861" s="46" t="n">
        <v>43607</v>
      </c>
      <c r="F2861" s="246" t="n">
        <v>5260</v>
      </c>
      <c r="G2861" s="246" t="n">
        <v>7892</v>
      </c>
      <c r="H2861" s="248" t="n">
        <v>7326</v>
      </c>
      <c r="I2861" s="246" t="n"/>
      <c r="J2861" s="47">
        <f>+(((G2861-F2861)-(H2861-F2861))/(H2861-F2861))*100</f>
        <v/>
      </c>
      <c r="K2861" s="270" t="n"/>
      <c r="L2861" s="251" t="n"/>
      <c r="M2861" s="251" t="n"/>
      <c r="N2861" s="295" t="n"/>
      <c r="O2861" s="295" t="n"/>
      <c r="P2861" s="207">
        <f>+(((H2861-F2861)/1000)*1000)/10</f>
        <v/>
      </c>
      <c r="Q2861" s="207" t="n"/>
      <c r="R2861" s="26" t="inlineStr">
        <is>
          <t>FALSO</t>
        </is>
      </c>
      <c r="S2861" s="26" t="inlineStr">
        <is>
          <t>FALSO</t>
        </is>
      </c>
      <c r="T2861" s="211" t="n"/>
      <c r="U2861" s="211" t="n"/>
      <c r="V2861" s="290" t="inlineStr">
        <is>
          <t>Se descarta</t>
        </is>
      </c>
    </row>
    <row r="2862" hidden="1" ht="15.75" customHeight="1" s="412">
      <c r="A2862" s="199" t="n">
        <v>5219</v>
      </c>
      <c r="B2862" s="200" t="n">
        <v>279</v>
      </c>
      <c r="C2862" s="246" t="n">
        <v>429</v>
      </c>
      <c r="D2862" s="246" t="n">
        <v>18</v>
      </c>
      <c r="E2862" s="46" t="n">
        <v>43626</v>
      </c>
      <c r="F2862" s="246" t="n">
        <v>5269</v>
      </c>
      <c r="G2862" s="246" t="n">
        <v>8355</v>
      </c>
      <c r="H2862" s="248" t="n">
        <v>7747</v>
      </c>
      <c r="I2862" s="246" t="n">
        <v>8</v>
      </c>
      <c r="J2862" s="47">
        <f>+(((G2862-F2862)-(H2862-F2862))/(H2862-F2862))*100</f>
        <v/>
      </c>
      <c r="K2862" s="270" t="n"/>
      <c r="L2862" s="250">
        <f>AVERAGE(J2862:J2863)</f>
        <v/>
      </c>
      <c r="M2862" s="250">
        <f>_xlfn.STDEV.S(J2862,J2863)</f>
        <v/>
      </c>
      <c r="N2862" s="295" t="n"/>
      <c r="O2862" s="295" t="n"/>
      <c r="P2862" s="207">
        <f>+(((H2862-F2862)/1000)*1000)/10</f>
        <v/>
      </c>
      <c r="Q2862" s="207">
        <f>AVERAGE(P2862:P2863)</f>
        <v/>
      </c>
      <c r="R2862" s="26" t="inlineStr">
        <is>
          <t>FALSO</t>
        </is>
      </c>
      <c r="S2862" s="26" t="inlineStr">
        <is>
          <t>FALSO</t>
        </is>
      </c>
      <c r="T2862" s="211" t="n"/>
      <c r="U2862" s="211" t="n"/>
      <c r="V2862" s="290" t="inlineStr">
        <is>
          <t>Se descarta</t>
        </is>
      </c>
    </row>
    <row r="2863" hidden="1" ht="15.75" customHeight="1" s="412">
      <c r="A2863" s="199" t="n">
        <v>5220</v>
      </c>
      <c r="B2863" s="200" t="n">
        <v>280</v>
      </c>
      <c r="C2863" s="246" t="n">
        <v>429</v>
      </c>
      <c r="D2863" s="246" t="n">
        <v>18</v>
      </c>
      <c r="E2863" s="46" t="n">
        <v>43626</v>
      </c>
      <c r="F2863" s="246" t="n">
        <v>5260</v>
      </c>
      <c r="G2863" s="246" t="n">
        <v>8606</v>
      </c>
      <c r="H2863" s="248" t="n">
        <v>7907</v>
      </c>
      <c r="I2863" s="246" t="n"/>
      <c r="J2863" s="47">
        <f>+(((G2863-F2863)-(H2863-F2863))/(H2863-F2863))*100</f>
        <v/>
      </c>
      <c r="K2863" s="270" t="n"/>
      <c r="L2863" s="251" t="n"/>
      <c r="M2863" s="251" t="n"/>
      <c r="N2863" s="295" t="n"/>
      <c r="O2863" s="295" t="n"/>
      <c r="P2863" s="207">
        <f>+(((H2863-F2863)/1000)*1000)/10</f>
        <v/>
      </c>
      <c r="Q2863" s="207" t="n"/>
      <c r="R2863" s="26" t="inlineStr">
        <is>
          <t>FALSO</t>
        </is>
      </c>
      <c r="S2863" s="26" t="inlineStr">
        <is>
          <t>FALSO</t>
        </is>
      </c>
      <c r="T2863" s="211" t="n"/>
      <c r="U2863" s="211" t="n"/>
      <c r="V2863" s="290" t="inlineStr">
        <is>
          <t>Se descarta</t>
        </is>
      </c>
    </row>
    <row r="2864" hidden="1" ht="15.75" customHeight="1" s="412">
      <c r="A2864" s="199" t="n">
        <v>5727</v>
      </c>
      <c r="B2864" s="200" t="n">
        <v>171</v>
      </c>
      <c r="C2864" s="252" t="n">
        <v>429</v>
      </c>
      <c r="D2864" s="252" t="n">
        <v>21</v>
      </c>
      <c r="E2864" s="139" t="n">
        <v>43657</v>
      </c>
      <c r="F2864" s="252" t="n">
        <v>5259</v>
      </c>
      <c r="G2864" s="252" t="n">
        <v>7666</v>
      </c>
      <c r="H2864" s="253" t="n">
        <v>7247</v>
      </c>
      <c r="I2864" s="252" t="n">
        <v>8</v>
      </c>
      <c r="J2864" s="47">
        <f>+(((G2864-F2864)-(H2864-F2864))/(H2864-F2864))*100</f>
        <v/>
      </c>
      <c r="K2864" s="270" t="n"/>
      <c r="L2864" s="250">
        <f>AVERAGE(J2864:J2865)</f>
        <v/>
      </c>
      <c r="M2864" s="250">
        <f>_xlfn.STDEV.S(J2864,J2865)</f>
        <v/>
      </c>
      <c r="N2864" s="295" t="n"/>
      <c r="O2864" s="295" t="n"/>
      <c r="P2864" s="207">
        <f>+(((H2864-F2864)/1000)*1000)/10</f>
        <v/>
      </c>
      <c r="Q2864" s="207">
        <f>AVERAGE(P2864:P2865)</f>
        <v/>
      </c>
      <c r="R2864" s="26" t="inlineStr">
        <is>
          <t>FALSO</t>
        </is>
      </c>
      <c r="S2864" s="26" t="inlineStr">
        <is>
          <t>FALSO</t>
        </is>
      </c>
      <c r="T2864" s="211" t="n"/>
      <c r="U2864" s="211" t="n"/>
      <c r="V2864" s="290" t="inlineStr">
        <is>
          <t>Se descarta</t>
        </is>
      </c>
    </row>
    <row r="2865" hidden="1" ht="15.75" customHeight="1" s="412">
      <c r="A2865" s="199" t="n">
        <v>5728</v>
      </c>
      <c r="B2865" s="200" t="n">
        <v>172</v>
      </c>
      <c r="C2865" s="252" t="n">
        <v>429</v>
      </c>
      <c r="D2865" s="252" t="n">
        <v>21</v>
      </c>
      <c r="E2865" s="139" t="n">
        <v>43657</v>
      </c>
      <c r="F2865" s="252" t="n">
        <v>5274</v>
      </c>
      <c r="G2865" s="252" t="n">
        <v>7542</v>
      </c>
      <c r="H2865" s="253" t="n">
        <v>7139</v>
      </c>
      <c r="I2865" s="252" t="n"/>
      <c r="J2865" s="47">
        <f>+(((G2865-F2865)-(H2865-F2865))/(H2865-F2865))*100</f>
        <v/>
      </c>
      <c r="K2865" s="270" t="n"/>
      <c r="L2865" s="251" t="n"/>
      <c r="M2865" s="251" t="n"/>
      <c r="N2865" s="295" t="n"/>
      <c r="O2865" s="295" t="n"/>
      <c r="P2865" s="207">
        <f>+(((H2865-F2865)/1000)*1000)/10</f>
        <v/>
      </c>
      <c r="Q2865" s="207" t="n"/>
      <c r="R2865" s="26" t="inlineStr">
        <is>
          <t>FALSO</t>
        </is>
      </c>
      <c r="S2865" s="26" t="inlineStr">
        <is>
          <t>FALSO</t>
        </is>
      </c>
      <c r="T2865" s="211" t="n"/>
      <c r="U2865" s="211" t="n"/>
      <c r="V2865" s="290" t="inlineStr">
        <is>
          <t>Se descarta</t>
        </is>
      </c>
    </row>
    <row r="2866" hidden="1" ht="15.75" customHeight="1" s="412">
      <c r="A2866" s="199" t="n">
        <v>6313</v>
      </c>
      <c r="B2866" s="200" t="n">
        <v>280</v>
      </c>
      <c r="C2866" s="252" t="n">
        <v>429</v>
      </c>
      <c r="D2866" s="252" t="n">
        <v>22</v>
      </c>
      <c r="E2866" s="139" t="n">
        <v>43685</v>
      </c>
      <c r="F2866" s="252" t="n">
        <v>5260</v>
      </c>
      <c r="G2866" s="252" t="n">
        <v>7930</v>
      </c>
      <c r="H2866" s="253" t="n">
        <v>7526</v>
      </c>
      <c r="I2866" s="252" t="n">
        <v>8</v>
      </c>
      <c r="J2866" s="47">
        <f>+(((G2866-F2866)-(H2866-F2866))/(H2866-F2866))*100</f>
        <v/>
      </c>
      <c r="K2866" s="270" t="n"/>
      <c r="L2866" s="250">
        <f>AVERAGE(J2866:J2867)</f>
        <v/>
      </c>
      <c r="M2866" s="250">
        <f>_xlfn.STDEV.S(J2866,J2867)</f>
        <v/>
      </c>
      <c r="N2866" s="295" t="n"/>
      <c r="O2866" s="295" t="n"/>
      <c r="P2866" s="207">
        <f>+(((H2866-F2866)/1000)*1000)/10</f>
        <v/>
      </c>
      <c r="Q2866" s="207">
        <f>AVERAGE(P2866:P2867)</f>
        <v/>
      </c>
      <c r="R2866" s="26" t="inlineStr">
        <is>
          <t>FALSO</t>
        </is>
      </c>
      <c r="S2866" s="26" t="inlineStr">
        <is>
          <t>FALSO</t>
        </is>
      </c>
      <c r="T2866" s="211" t="n"/>
      <c r="U2866" s="211" t="n"/>
      <c r="V2866" s="290" t="inlineStr">
        <is>
          <t>Se descarta</t>
        </is>
      </c>
    </row>
    <row r="2867" hidden="1" ht="15.75" customHeight="1" s="412">
      <c r="A2867" s="199" t="n">
        <v>6314</v>
      </c>
      <c r="B2867" s="200" t="n">
        <v>280</v>
      </c>
      <c r="C2867" s="252" t="n">
        <v>429</v>
      </c>
      <c r="D2867" s="252" t="n">
        <v>22</v>
      </c>
      <c r="E2867" s="139" t="n">
        <v>43685</v>
      </c>
      <c r="F2867" s="252" t="n">
        <v>5260</v>
      </c>
      <c r="G2867" s="252" t="n">
        <v>7854</v>
      </c>
      <c r="H2867" s="253" t="n">
        <v>7445</v>
      </c>
      <c r="I2867" s="252" t="n"/>
      <c r="J2867" s="47">
        <f>+(((G2867-F2867)-(H2867-F2867))/(H2867-F2867))*100</f>
        <v/>
      </c>
      <c r="K2867" s="270" t="n"/>
      <c r="L2867" s="251" t="n"/>
      <c r="M2867" s="251" t="n"/>
      <c r="N2867" s="295" t="n"/>
      <c r="O2867" s="295" t="n"/>
      <c r="P2867" s="207">
        <f>+(((H2867-F2867)/1000)*1000)/10</f>
        <v/>
      </c>
      <c r="Q2867" s="207" t="n"/>
      <c r="R2867" s="26" t="inlineStr">
        <is>
          <t>FALSO</t>
        </is>
      </c>
      <c r="S2867" s="26" t="inlineStr">
        <is>
          <t>FALSO</t>
        </is>
      </c>
      <c r="T2867" s="211" t="n"/>
      <c r="U2867" s="211" t="n"/>
      <c r="V2867" s="290" t="inlineStr">
        <is>
          <t>Se descarta</t>
        </is>
      </c>
    </row>
    <row r="2868" hidden="1" ht="15.75" customHeight="1" s="412">
      <c r="A2868" s="199" t="n">
        <v>3031</v>
      </c>
      <c r="B2868" s="200" t="n">
        <v>115</v>
      </c>
      <c r="C2868" s="246" t="n">
        <v>430</v>
      </c>
      <c r="D2868" s="246" t="n">
        <v>11</v>
      </c>
      <c r="E2868" s="46" t="n">
        <v>43571</v>
      </c>
      <c r="F2868" s="247" t="n">
        <v>5260</v>
      </c>
      <c r="G2868" s="246" t="n">
        <v>8384</v>
      </c>
      <c r="H2868" s="248" t="n">
        <v>7180</v>
      </c>
      <c r="I2868" s="246" t="n">
        <v>2</v>
      </c>
      <c r="J2868" s="47">
        <f>+(((G2868-F2868)-(H2868-F2868))/(H2868-F2868))*100</f>
        <v/>
      </c>
      <c r="K2868" s="270" t="n">
        <v>0.25</v>
      </c>
      <c r="L2868" s="250">
        <f>AVERAGE(J2868:J2869)</f>
        <v/>
      </c>
      <c r="M2868" s="250">
        <f>_xlfn.STDEV.S(J2868,J2869)</f>
        <v/>
      </c>
      <c r="N2868" s="295" t="n">
        <v>2</v>
      </c>
      <c r="O2868" s="295" t="n"/>
      <c r="P2868" s="207">
        <f>+(((H2868-F2868)/1000)*1000)/10</f>
        <v/>
      </c>
      <c r="Q2868" s="207">
        <f>AVERAGE(P2868:P2869)</f>
        <v/>
      </c>
      <c r="R2868" s="26" t="inlineStr">
        <is>
          <t>FALSO</t>
        </is>
      </c>
      <c r="S2868" s="26" t="inlineStr">
        <is>
          <t>FALSO</t>
        </is>
      </c>
      <c r="T2868" s="211" t="n"/>
      <c r="U2868" s="211" t="n"/>
      <c r="V2868" s="290" t="inlineStr">
        <is>
          <t>Se descarta</t>
        </is>
      </c>
    </row>
    <row r="2869" hidden="1" ht="15.75" customHeight="1" s="412">
      <c r="A2869" s="199" t="n">
        <v>3032</v>
      </c>
      <c r="B2869" s="200" t="n">
        <v>116</v>
      </c>
      <c r="C2869" s="246" t="n">
        <v>430</v>
      </c>
      <c r="D2869" s="246" t="n">
        <v>11</v>
      </c>
      <c r="E2869" s="46" t="n">
        <v>43571</v>
      </c>
      <c r="F2869" s="247" t="n">
        <v>5263</v>
      </c>
      <c r="G2869" s="246" t="n">
        <v>8364</v>
      </c>
      <c r="H2869" s="248" t="n">
        <v>7170</v>
      </c>
      <c r="I2869" s="246" t="n"/>
      <c r="J2869" s="47">
        <f>+(((G2869-F2869)-(H2869-F2869))/(H2869-F2869))*100</f>
        <v/>
      </c>
      <c r="K2869" s="270" t="n"/>
      <c r="L2869" s="251" t="n"/>
      <c r="M2869" s="251" t="n"/>
      <c r="N2869" s="295" t="n"/>
      <c r="O2869" s="295" t="n"/>
      <c r="P2869" s="207">
        <f>+(((H2869-F2869)/1000)*1000)/10</f>
        <v/>
      </c>
      <c r="Q2869" s="207" t="n"/>
      <c r="R2869" s="26" t="inlineStr">
        <is>
          <t>FALSO</t>
        </is>
      </c>
      <c r="S2869" s="26" t="inlineStr">
        <is>
          <t>FALSO</t>
        </is>
      </c>
      <c r="T2869" s="211" t="n"/>
      <c r="U2869" s="211" t="n"/>
      <c r="V2869" s="290" t="inlineStr">
        <is>
          <t>Se descarta</t>
        </is>
      </c>
    </row>
    <row r="2870" hidden="1" ht="15.75" customHeight="1" s="412">
      <c r="A2870" s="199" t="n">
        <v>3925</v>
      </c>
      <c r="B2870" s="200" t="n">
        <v>347</v>
      </c>
      <c r="C2870" s="246" t="n">
        <v>430</v>
      </c>
      <c r="D2870" s="246" t="n">
        <v>14</v>
      </c>
      <c r="E2870" s="46" t="n">
        <v>43591</v>
      </c>
      <c r="F2870" s="247" t="n">
        <v>5189</v>
      </c>
      <c r="G2870" s="247" t="n">
        <v>7873</v>
      </c>
      <c r="H2870" s="248" t="n">
        <v>7241</v>
      </c>
      <c r="I2870" s="246" t="n"/>
      <c r="J2870" s="47">
        <f>+(((G2870-F2870)-(H2870-F2870))/(H2870-F2870))*100</f>
        <v/>
      </c>
      <c r="K2870" s="270" t="inlineStr">
        <is>
          <t>MF</t>
        </is>
      </c>
      <c r="L2870" s="250">
        <f>AVERAGE(J2870:J2871)</f>
        <v/>
      </c>
      <c r="M2870" s="250">
        <f>_xlfn.STDEV.S(J2870,J2871)</f>
        <v/>
      </c>
      <c r="N2870" s="295" t="n"/>
      <c r="O2870" s="295" t="n"/>
      <c r="P2870" s="207">
        <f>+(((H2870-F2870)/1000)*1000)/10</f>
        <v/>
      </c>
      <c r="Q2870" s="207">
        <f>AVERAGE(P2870:P2871)</f>
        <v/>
      </c>
      <c r="R2870" s="26" t="inlineStr">
        <is>
          <t>FALSO</t>
        </is>
      </c>
      <c r="S2870" s="26" t="inlineStr">
        <is>
          <t>FALSO</t>
        </is>
      </c>
      <c r="T2870" s="211" t="n"/>
      <c r="U2870" s="211" t="n"/>
      <c r="V2870" s="290" t="inlineStr">
        <is>
          <t>Se descarta</t>
        </is>
      </c>
    </row>
    <row r="2871" hidden="1" ht="15.75" customHeight="1" s="412">
      <c r="A2871" s="199" t="n">
        <v>3926</v>
      </c>
      <c r="B2871" s="200" t="n">
        <v>348</v>
      </c>
      <c r="C2871" s="246" t="n">
        <v>430</v>
      </c>
      <c r="D2871" s="246" t="n">
        <v>14</v>
      </c>
      <c r="E2871" s="46" t="n">
        <v>43591</v>
      </c>
      <c r="F2871" s="247" t="n">
        <v>5195</v>
      </c>
      <c r="G2871" s="247" t="n">
        <v>7633</v>
      </c>
      <c r="H2871" s="248" t="n">
        <v>7033</v>
      </c>
      <c r="I2871" s="246" t="n"/>
      <c r="J2871" s="47">
        <f>+(((G2871-F2871)-(H2871-F2871))/(H2871-F2871))*100</f>
        <v/>
      </c>
      <c r="K2871" s="270" t="n"/>
      <c r="L2871" s="251" t="n"/>
      <c r="M2871" s="251" t="n"/>
      <c r="N2871" s="295" t="n"/>
      <c r="O2871" s="295" t="n"/>
      <c r="P2871" s="207">
        <f>+(((H2871-F2871)/1000)*1000)/10</f>
        <v/>
      </c>
      <c r="Q2871" s="207" t="n"/>
      <c r="R2871" s="26" t="inlineStr">
        <is>
          <t>FALSO</t>
        </is>
      </c>
      <c r="S2871" s="26" t="inlineStr">
        <is>
          <t>FALSO</t>
        </is>
      </c>
      <c r="T2871" s="211" t="n"/>
      <c r="U2871" s="211" t="n"/>
      <c r="V2871" s="290" t="inlineStr">
        <is>
          <t>Se descarta</t>
        </is>
      </c>
    </row>
    <row r="2872" hidden="1" ht="15.75" customHeight="1" s="412">
      <c r="A2872" s="199" t="n">
        <v>4575</v>
      </c>
      <c r="B2872" s="200" t="n">
        <v>281</v>
      </c>
      <c r="C2872" s="246" t="n">
        <v>430</v>
      </c>
      <c r="D2872" s="246" t="n">
        <v>16</v>
      </c>
      <c r="E2872" s="46" t="n">
        <v>43607</v>
      </c>
      <c r="F2872" s="246" t="n">
        <v>5275</v>
      </c>
      <c r="G2872" s="246" t="n">
        <v>8062</v>
      </c>
      <c r="H2872" s="248" t="n">
        <v>7440</v>
      </c>
      <c r="I2872" s="246" t="n">
        <v>2</v>
      </c>
      <c r="J2872" s="47">
        <f>+(((G2872-F2872)-(H2872-F2872))/(H2872-F2872))*100</f>
        <v/>
      </c>
      <c r="K2872" s="270" t="n"/>
      <c r="L2872" s="250">
        <f>AVERAGE(J2872:J2873)</f>
        <v/>
      </c>
      <c r="M2872" s="250">
        <f>_xlfn.STDEV.S(J2872,J2873)</f>
        <v/>
      </c>
      <c r="N2872" s="295" t="n"/>
      <c r="O2872" s="295" t="n"/>
      <c r="P2872" s="207">
        <f>+(((H2872-F2872)/1000)*1000)/10</f>
        <v/>
      </c>
      <c r="Q2872" s="207">
        <f>AVERAGE(P2872:P2873)</f>
        <v/>
      </c>
      <c r="R2872" s="26" t="inlineStr">
        <is>
          <t>FALSO</t>
        </is>
      </c>
      <c r="S2872" s="26" t="inlineStr">
        <is>
          <t>FALSO</t>
        </is>
      </c>
      <c r="T2872" s="211" t="n"/>
      <c r="U2872" s="211" t="n"/>
      <c r="V2872" s="290" t="inlineStr">
        <is>
          <t>Se descarta</t>
        </is>
      </c>
    </row>
    <row r="2873" hidden="1" ht="15.75" customHeight="1" s="412">
      <c r="A2873" s="199" t="n">
        <v>4576</v>
      </c>
      <c r="B2873" s="200" t="n">
        <v>282</v>
      </c>
      <c r="C2873" s="246" t="n">
        <v>430</v>
      </c>
      <c r="D2873" s="246" t="n">
        <v>16</v>
      </c>
      <c r="E2873" s="46" t="n">
        <v>43607</v>
      </c>
      <c r="F2873" s="246" t="n">
        <v>5225</v>
      </c>
      <c r="G2873" s="246" t="n">
        <v>7720</v>
      </c>
      <c r="H2873" s="248" t="n">
        <v>7167</v>
      </c>
      <c r="I2873" s="246" t="n"/>
      <c r="J2873" s="47">
        <f>+(((G2873-F2873)-(H2873-F2873))/(H2873-F2873))*100</f>
        <v/>
      </c>
      <c r="K2873" s="270" t="n"/>
      <c r="L2873" s="251" t="n"/>
      <c r="M2873" s="251" t="n"/>
      <c r="N2873" s="295" t="n"/>
      <c r="O2873" s="295" t="n"/>
      <c r="P2873" s="207">
        <f>+(((H2873-F2873)/1000)*1000)/10</f>
        <v/>
      </c>
      <c r="Q2873" s="207" t="n"/>
      <c r="R2873" s="26" t="inlineStr">
        <is>
          <t>FALSO</t>
        </is>
      </c>
      <c r="S2873" s="26" t="inlineStr">
        <is>
          <t>FALSO</t>
        </is>
      </c>
      <c r="T2873" s="211" t="n"/>
      <c r="U2873" s="211" t="n"/>
      <c r="V2873" s="290" t="inlineStr">
        <is>
          <t>Se descarta</t>
        </is>
      </c>
    </row>
    <row r="2874" hidden="1" ht="15.75" customHeight="1" s="412">
      <c r="A2874" s="199" t="n">
        <v>5221</v>
      </c>
      <c r="B2874" s="200" t="n">
        <v>281</v>
      </c>
      <c r="C2874" s="246" t="n">
        <v>430</v>
      </c>
      <c r="D2874" s="246" t="n">
        <v>18</v>
      </c>
      <c r="E2874" s="46" t="n">
        <v>43626</v>
      </c>
      <c r="F2874" s="246" t="n">
        <v>5275</v>
      </c>
      <c r="G2874" s="246" t="n">
        <v>8572</v>
      </c>
      <c r="H2874" s="248" t="n">
        <v>7914</v>
      </c>
      <c r="I2874" s="246" t="n">
        <v>9</v>
      </c>
      <c r="J2874" s="47">
        <f>+(((G2874-F2874)-(H2874-F2874))/(H2874-F2874))*100</f>
        <v/>
      </c>
      <c r="K2874" s="270" t="n"/>
      <c r="L2874" s="250">
        <f>AVERAGE(J2874:J2875)</f>
        <v/>
      </c>
      <c r="M2874" s="250">
        <f>_xlfn.STDEV.S(J2874,J2875)</f>
        <v/>
      </c>
      <c r="N2874" s="295" t="n"/>
      <c r="O2874" s="295" t="n"/>
      <c r="P2874" s="207">
        <f>+(((H2874-F2874)/1000)*1000)/10</f>
        <v/>
      </c>
      <c r="Q2874" s="207">
        <f>AVERAGE(P2874:P2875)</f>
        <v/>
      </c>
      <c r="R2874" s="26" t="inlineStr">
        <is>
          <t>FALSO</t>
        </is>
      </c>
      <c r="S2874" s="26" t="inlineStr">
        <is>
          <t>FALSO</t>
        </is>
      </c>
      <c r="T2874" s="211" t="n"/>
      <c r="U2874" s="211" t="n"/>
      <c r="V2874" s="290" t="inlineStr">
        <is>
          <t>Se descarta</t>
        </is>
      </c>
    </row>
    <row r="2875" ht="15.75" customHeight="1" s="412">
      <c r="A2875" s="199" t="n">
        <v>5222</v>
      </c>
      <c r="B2875" s="200" t="n">
        <v>282</v>
      </c>
      <c r="C2875" s="246" t="n">
        <v>430</v>
      </c>
      <c r="D2875" s="246" t="n">
        <v>18</v>
      </c>
      <c r="E2875" s="46" t="n">
        <v>43626</v>
      </c>
      <c r="F2875" s="246" t="n">
        <v>5225</v>
      </c>
      <c r="G2875" s="246" t="n">
        <v>8682</v>
      </c>
      <c r="H2875" s="248" t="n">
        <v>7997</v>
      </c>
      <c r="I2875" s="246" t="n"/>
      <c r="J2875" s="47">
        <f>+(((G2875-F2875)-(H2875-F2875))/(H2875-F2875))*100</f>
        <v/>
      </c>
      <c r="K2875" s="270" t="n"/>
      <c r="L2875" s="251" t="n"/>
      <c r="M2875" s="251" t="n"/>
      <c r="N2875" s="295" t="n"/>
      <c r="O2875" s="295" t="n"/>
      <c r="P2875" s="207">
        <f>+(((H2875-F2875)/1000)*1000)/10</f>
        <v/>
      </c>
      <c r="Q2875" s="207" t="n"/>
      <c r="R2875" s="26" t="inlineStr">
        <is>
          <t>FALSO</t>
        </is>
      </c>
      <c r="S2875" s="26" t="inlineStr">
        <is>
          <t>FALSO</t>
        </is>
      </c>
      <c r="T2875" s="211" t="n"/>
      <c r="U2875" s="211" t="n"/>
      <c r="V2875" s="290" t="inlineStr">
        <is>
          <t>Plot válido</t>
        </is>
      </c>
    </row>
    <row r="2876" ht="15.75" customHeight="1" s="412">
      <c r="A2876" s="199" t="n">
        <v>5729</v>
      </c>
      <c r="B2876" s="200" t="n">
        <v>173</v>
      </c>
      <c r="C2876" s="252" t="n">
        <v>430</v>
      </c>
      <c r="D2876" s="252" t="n">
        <v>21</v>
      </c>
      <c r="E2876" s="139" t="n">
        <v>43657</v>
      </c>
      <c r="F2876" s="252" t="n">
        <v>5227</v>
      </c>
      <c r="G2876" s="252" t="n">
        <v>7576</v>
      </c>
      <c r="H2876" s="253" t="n">
        <v>7164</v>
      </c>
      <c r="I2876" s="252" t="n">
        <v>9</v>
      </c>
      <c r="J2876" s="47">
        <f>+(((G2876-F2876)-(H2876-F2876))/(H2876-F2876))*100</f>
        <v/>
      </c>
      <c r="K2876" s="270" t="n"/>
      <c r="L2876" s="250">
        <f>AVERAGE(J2876:J2877)</f>
        <v/>
      </c>
      <c r="M2876" s="250">
        <f>_xlfn.STDEV.S(J2876,J2877)</f>
        <v/>
      </c>
      <c r="N2876" s="295" t="n"/>
      <c r="O2876" s="295" t="n"/>
      <c r="P2876" s="207">
        <f>+(((H2876-F2876)/1000)*1000)/10</f>
        <v/>
      </c>
      <c r="Q2876" s="207">
        <f>AVERAGE(P2876:P2877)</f>
        <v/>
      </c>
      <c r="R2876" s="26" t="inlineStr">
        <is>
          <t>FALSO</t>
        </is>
      </c>
      <c r="S2876" s="26" t="inlineStr">
        <is>
          <t>FALSO</t>
        </is>
      </c>
      <c r="T2876" s="211" t="n"/>
      <c r="U2876" s="211" t="n"/>
      <c r="V2876" s="290" t="inlineStr">
        <is>
          <t>Plot válido</t>
        </is>
      </c>
    </row>
    <row r="2877" ht="15.75" customHeight="1" s="412">
      <c r="A2877" s="199" t="n">
        <v>5730</v>
      </c>
      <c r="B2877" s="200" t="n">
        <v>174</v>
      </c>
      <c r="C2877" s="252" t="n">
        <v>430</v>
      </c>
      <c r="D2877" s="252" t="n">
        <v>21</v>
      </c>
      <c r="E2877" s="139" t="n">
        <v>43657</v>
      </c>
      <c r="F2877" s="252" t="n">
        <v>5182</v>
      </c>
      <c r="G2877" s="252" t="n">
        <v>7559</v>
      </c>
      <c r="H2877" s="253" t="n">
        <v>7147</v>
      </c>
      <c r="I2877" s="252" t="n"/>
      <c r="J2877" s="47">
        <f>+(((G2877-F2877)-(H2877-F2877))/(H2877-F2877))*100</f>
        <v/>
      </c>
      <c r="K2877" s="270" t="n"/>
      <c r="L2877" s="251" t="n"/>
      <c r="M2877" s="251" t="n"/>
      <c r="N2877" s="295" t="n"/>
      <c r="O2877" s="295" t="n"/>
      <c r="P2877" s="207">
        <f>+(((H2877-F2877)/1000)*1000)/10</f>
        <v/>
      </c>
      <c r="Q2877" s="207" t="n"/>
      <c r="R2877" s="26" t="inlineStr">
        <is>
          <t>FALSO</t>
        </is>
      </c>
      <c r="S2877" s="26" t="inlineStr">
        <is>
          <t>FALSO</t>
        </is>
      </c>
      <c r="T2877" s="211" t="n"/>
      <c r="U2877" s="211" t="n"/>
      <c r="V2877" s="290" t="inlineStr">
        <is>
          <t>Plot válido</t>
        </is>
      </c>
    </row>
    <row r="2878" ht="15.75" customHeight="1" s="412">
      <c r="A2878" s="199" t="n">
        <v>6315</v>
      </c>
      <c r="B2878" s="200" t="n">
        <v>281</v>
      </c>
      <c r="C2878" s="252" t="n">
        <v>430</v>
      </c>
      <c r="D2878" s="252" t="n">
        <v>22</v>
      </c>
      <c r="E2878" s="139" t="n">
        <v>43685</v>
      </c>
      <c r="F2878" s="252" t="n">
        <v>5275</v>
      </c>
      <c r="G2878" s="252" t="n">
        <v>7882</v>
      </c>
      <c r="H2878" s="253" t="n">
        <v>7478</v>
      </c>
      <c r="I2878" s="252" t="n">
        <v>9</v>
      </c>
      <c r="J2878" s="47">
        <f>+(((G2878-F2878)-(H2878-F2878))/(H2878-F2878))*100</f>
        <v/>
      </c>
      <c r="K2878" s="270" t="n"/>
      <c r="L2878" s="250">
        <f>AVERAGE(J2878:J2879)</f>
        <v/>
      </c>
      <c r="M2878" s="250">
        <f>_xlfn.STDEV.S(J2878,J2879)</f>
        <v/>
      </c>
      <c r="N2878" s="295" t="n"/>
      <c r="O2878" s="295" t="n"/>
      <c r="P2878" s="207">
        <f>+(((H2878-F2878)/1000)*1000)/10</f>
        <v/>
      </c>
      <c r="Q2878" s="207">
        <f>AVERAGE(P2878:P2879)</f>
        <v/>
      </c>
      <c r="R2878" s="26" t="inlineStr">
        <is>
          <t>FALSO</t>
        </is>
      </c>
      <c r="S2878" s="26" t="inlineStr">
        <is>
          <t>FALSO</t>
        </is>
      </c>
      <c r="T2878" s="211" t="n"/>
      <c r="U2878" s="211" t="n"/>
      <c r="V2878" s="290" t="inlineStr">
        <is>
          <t>Plot válido</t>
        </is>
      </c>
    </row>
    <row r="2879" ht="15.75" customHeight="1" s="412">
      <c r="A2879" s="199" t="n">
        <v>6316</v>
      </c>
      <c r="B2879" s="200" t="n">
        <v>281</v>
      </c>
      <c r="C2879" s="252" t="n">
        <v>430</v>
      </c>
      <c r="D2879" s="252" t="n">
        <v>22</v>
      </c>
      <c r="E2879" s="139" t="n">
        <v>43685</v>
      </c>
      <c r="F2879" s="252" t="n">
        <v>5275</v>
      </c>
      <c r="G2879" s="252" t="n">
        <v>7994</v>
      </c>
      <c r="H2879" s="253" t="n">
        <v>7560</v>
      </c>
      <c r="I2879" s="252" t="n"/>
      <c r="J2879" s="47">
        <f>+(((G2879-F2879)-(H2879-F2879))/(H2879-F2879))*100</f>
        <v/>
      </c>
      <c r="K2879" s="270" t="n"/>
      <c r="L2879" s="251" t="n"/>
      <c r="M2879" s="251" t="n"/>
      <c r="N2879" s="295" t="n"/>
      <c r="O2879" s="295" t="n"/>
      <c r="P2879" s="207">
        <f>+(((H2879-F2879)/1000)*1000)/10</f>
        <v/>
      </c>
      <c r="Q2879" s="207" t="n"/>
      <c r="R2879" s="26" t="inlineStr">
        <is>
          <t>FALSO</t>
        </is>
      </c>
      <c r="S2879" s="26" t="inlineStr">
        <is>
          <t>FALSO</t>
        </is>
      </c>
      <c r="T2879" s="211" t="n"/>
      <c r="U2879" s="211" t="n"/>
      <c r="V2879" s="290" t="inlineStr">
        <is>
          <t>Plot válido</t>
        </is>
      </c>
    </row>
    <row r="2880" ht="15.75" customHeight="1" s="412">
      <c r="A2880" s="199" t="n">
        <v>3547</v>
      </c>
      <c r="B2880" s="200" t="n">
        <v>303</v>
      </c>
      <c r="C2880" s="255" t="n">
        <v>431</v>
      </c>
      <c r="D2880" s="255" t="n">
        <v>13</v>
      </c>
      <c r="E2880" s="58" t="n">
        <v>43587</v>
      </c>
      <c r="F2880" s="255" t="n">
        <v>5303</v>
      </c>
      <c r="G2880" s="255" t="n">
        <v>7607</v>
      </c>
      <c r="H2880" s="256" t="n">
        <v>7116</v>
      </c>
      <c r="I2880" s="255" t="n">
        <v>1</v>
      </c>
      <c r="J2880" s="59">
        <f>+(((G2880-F2880)-(H2880-F2880))/(H2880-F2880))*100</f>
        <v/>
      </c>
      <c r="K2880" s="271" t="inlineStr">
        <is>
          <t>MF</t>
        </is>
      </c>
      <c r="L2880" s="258">
        <f>AVERAGE(J2880:J2881)</f>
        <v/>
      </c>
      <c r="M2880" s="258">
        <f>_xlfn.STDEV.S(J2880,J2881)</f>
        <v/>
      </c>
      <c r="N2880" s="295" t="n">
        <v>1</v>
      </c>
      <c r="O2880" s="295" t="n"/>
      <c r="P2880" s="207">
        <f>+(((H2880-F2880)/1000)*1000)/10</f>
        <v/>
      </c>
      <c r="Q2880" s="207">
        <f>AVERAGE(P2880:P2881)</f>
        <v/>
      </c>
      <c r="R2880" s="26" t="inlineStr">
        <is>
          <t>FALSO</t>
        </is>
      </c>
      <c r="S2880" s="26" t="inlineStr">
        <is>
          <t>FALSO</t>
        </is>
      </c>
      <c r="T2880" s="211" t="n"/>
      <c r="U2880" s="211" t="n"/>
      <c r="V2880" s="290" t="inlineStr">
        <is>
          <t>Plot válido</t>
        </is>
      </c>
    </row>
    <row r="2881" ht="15.75" customHeight="1" s="412">
      <c r="A2881" s="199" t="n">
        <v>3548</v>
      </c>
      <c r="B2881" s="200" t="n">
        <v>304</v>
      </c>
      <c r="C2881" s="255" t="n">
        <v>431</v>
      </c>
      <c r="D2881" s="255" t="n">
        <v>13</v>
      </c>
      <c r="E2881" s="58" t="n">
        <v>43587</v>
      </c>
      <c r="F2881" s="255" t="n">
        <v>5212</v>
      </c>
      <c r="G2881" s="255" t="n">
        <v>7692</v>
      </c>
      <c r="H2881" s="256" t="n">
        <v>7146</v>
      </c>
      <c r="I2881" s="255" t="n"/>
      <c r="J2881" s="59">
        <f>+(((G2881-F2881)-(H2881-F2881))/(H2881-F2881))*100</f>
        <v/>
      </c>
      <c r="K2881" s="271" t="n"/>
      <c r="L2881" s="259" t="n"/>
      <c r="M2881" s="259" t="n"/>
      <c r="N2881" s="295" t="n"/>
      <c r="O2881" s="295" t="n"/>
      <c r="P2881" s="207">
        <f>+(((H2881-F2881)/1000)*1000)/10</f>
        <v/>
      </c>
      <c r="Q2881" s="207" t="n"/>
      <c r="R2881" s="26" t="inlineStr">
        <is>
          <t>FALSO</t>
        </is>
      </c>
      <c r="S2881" s="26" t="inlineStr">
        <is>
          <t>FALSO</t>
        </is>
      </c>
      <c r="T2881" s="211" t="n"/>
      <c r="U2881" s="211" t="n"/>
      <c r="V2881" s="290" t="inlineStr">
        <is>
          <t>Plot válido</t>
        </is>
      </c>
    </row>
    <row r="2882" ht="15.75" customHeight="1" s="412">
      <c r="A2882" s="199" t="n">
        <v>4265</v>
      </c>
      <c r="B2882" s="200" t="n">
        <v>295</v>
      </c>
      <c r="C2882" s="255" t="n">
        <v>431</v>
      </c>
      <c r="D2882" s="255" t="n">
        <v>15</v>
      </c>
      <c r="E2882" s="58" t="n">
        <v>43599</v>
      </c>
      <c r="F2882" s="255" t="n">
        <v>5221</v>
      </c>
      <c r="G2882" s="255" t="n">
        <v>8092</v>
      </c>
      <c r="H2882" s="256" t="n">
        <v>7438</v>
      </c>
      <c r="I2882" s="255" t="n"/>
      <c r="J2882" s="59">
        <f>+(((G2882-F2882)-(H2882-F2882))/(H2882-F2882))*100</f>
        <v/>
      </c>
      <c r="K2882" s="259" t="n"/>
      <c r="L2882" s="258">
        <f>AVERAGE(J2882:J2883)</f>
        <v/>
      </c>
      <c r="M2882" s="258">
        <f>_xlfn.STDEV.S(J2882,J2883)</f>
        <v/>
      </c>
      <c r="N2882" s="295" t="n"/>
      <c r="O2882" s="295" t="n"/>
      <c r="P2882" s="207">
        <f>+(((H2882-F2882)/1000)*1000)/10</f>
        <v/>
      </c>
      <c r="Q2882" s="207">
        <f>AVERAGE(P2882:P2883)</f>
        <v/>
      </c>
      <c r="R2882" s="26" t="inlineStr">
        <is>
          <t>FALSO</t>
        </is>
      </c>
      <c r="S2882" s="26" t="inlineStr">
        <is>
          <t>FALSO</t>
        </is>
      </c>
      <c r="T2882" s="211" t="n"/>
      <c r="U2882" s="211" t="n"/>
      <c r="V2882" s="290" t="inlineStr">
        <is>
          <t>Plot válido</t>
        </is>
      </c>
    </row>
    <row r="2883" ht="15.75" customHeight="1" s="412">
      <c r="A2883" s="199" t="n">
        <v>4266</v>
      </c>
      <c r="B2883" s="200" t="n">
        <v>296</v>
      </c>
      <c r="C2883" s="255" t="n">
        <v>431</v>
      </c>
      <c r="D2883" s="255" t="n">
        <v>15</v>
      </c>
      <c r="E2883" s="58" t="n">
        <v>43599</v>
      </c>
      <c r="F2883" s="255" t="n">
        <v>5271</v>
      </c>
      <c r="G2883" s="255" t="n">
        <v>8130</v>
      </c>
      <c r="H2883" s="256" t="n">
        <v>7488</v>
      </c>
      <c r="I2883" s="255" t="n"/>
      <c r="J2883" s="59">
        <f>+(((G2883-F2883)-(H2883-F2883))/(H2883-F2883))*100</f>
        <v/>
      </c>
      <c r="K2883" s="259" t="n"/>
      <c r="L2883" s="259" t="n"/>
      <c r="M2883" s="259" t="n"/>
      <c r="N2883" s="295" t="n"/>
      <c r="O2883" s="295" t="n"/>
      <c r="P2883" s="207">
        <f>+(((H2883-F2883)/1000)*1000)/10</f>
        <v/>
      </c>
      <c r="Q2883" s="207" t="n"/>
      <c r="R2883" s="26" t="inlineStr">
        <is>
          <t>FALSO</t>
        </is>
      </c>
      <c r="S2883" s="26" t="inlineStr">
        <is>
          <t>FALSO</t>
        </is>
      </c>
      <c r="T2883" s="211" t="n"/>
      <c r="U2883" s="211" t="n"/>
      <c r="V2883" s="290" t="inlineStr">
        <is>
          <t>Plot válido</t>
        </is>
      </c>
    </row>
    <row r="2884" ht="15.75" customHeight="1" s="412">
      <c r="A2884" s="199" t="n">
        <v>4911</v>
      </c>
      <c r="B2884" s="200" t="n">
        <v>295</v>
      </c>
      <c r="C2884" s="255" t="n">
        <v>431</v>
      </c>
      <c r="D2884" s="255" t="n">
        <v>17</v>
      </c>
      <c r="E2884" s="58" t="n">
        <v>43619</v>
      </c>
      <c r="F2884" s="255" t="n">
        <v>5221</v>
      </c>
      <c r="G2884" s="255" t="n">
        <v>8026</v>
      </c>
      <c r="H2884" s="256" t="n">
        <v>7491</v>
      </c>
      <c r="I2884" s="255" t="n"/>
      <c r="J2884" s="59">
        <f>+(((G2884-F2884)-(H2884-F2884))/(H2884-F2884))*100</f>
        <v/>
      </c>
      <c r="K2884" s="271" t="n"/>
      <c r="L2884" s="258">
        <f>AVERAGE(J2884:J2885)</f>
        <v/>
      </c>
      <c r="M2884" s="258">
        <f>_xlfn.STDEV.S(J2884,J2885)</f>
        <v/>
      </c>
      <c r="N2884" s="295" t="n"/>
      <c r="O2884" s="295" t="n"/>
      <c r="P2884" s="207">
        <f>+(((H2884-F2884)/1000)*1000)/10</f>
        <v/>
      </c>
      <c r="Q2884" s="207">
        <f>AVERAGE(P2884:P2885)</f>
        <v/>
      </c>
      <c r="R2884" s="26" t="inlineStr">
        <is>
          <t>FALSO</t>
        </is>
      </c>
      <c r="S2884" s="26" t="inlineStr">
        <is>
          <t>FALSO</t>
        </is>
      </c>
      <c r="T2884" s="211" t="n"/>
      <c r="U2884" s="211" t="n"/>
      <c r="V2884" s="290" t="inlineStr">
        <is>
          <t>Plot válido</t>
        </is>
      </c>
    </row>
    <row r="2885" ht="15.75" customHeight="1" s="412">
      <c r="A2885" s="199" t="n">
        <v>4912</v>
      </c>
      <c r="B2885" s="200" t="n">
        <v>296</v>
      </c>
      <c r="C2885" s="255" t="n">
        <v>431</v>
      </c>
      <c r="D2885" s="255" t="n">
        <v>17</v>
      </c>
      <c r="E2885" s="58" t="n">
        <v>43619</v>
      </c>
      <c r="F2885" s="255" t="n">
        <v>5271</v>
      </c>
      <c r="G2885" s="255" t="n">
        <v>8047</v>
      </c>
      <c r="H2885" s="256" t="n">
        <v>7512</v>
      </c>
      <c r="I2885" s="255" t="n"/>
      <c r="J2885" s="59">
        <f>+(((G2885-F2885)-(H2885-F2885))/(H2885-F2885))*100</f>
        <v/>
      </c>
      <c r="K2885" s="271" t="n"/>
      <c r="L2885" s="259" t="n"/>
      <c r="M2885" s="259" t="n"/>
      <c r="N2885" s="295" t="n"/>
      <c r="O2885" s="295" t="n"/>
      <c r="P2885" s="207">
        <f>+(((H2885-F2885)/1000)*1000)/10</f>
        <v/>
      </c>
      <c r="Q2885" s="207" t="n"/>
      <c r="R2885" s="26" t="inlineStr">
        <is>
          <t>FALSO</t>
        </is>
      </c>
      <c r="S2885" s="26" t="inlineStr">
        <is>
          <t>FALSO</t>
        </is>
      </c>
      <c r="T2885" s="211" t="n"/>
      <c r="U2885" s="211" t="n"/>
      <c r="V2885" s="290" t="inlineStr">
        <is>
          <t>Plot válido</t>
        </is>
      </c>
    </row>
    <row r="2886" ht="15.75" customHeight="1" s="412">
      <c r="A2886" s="199" t="n">
        <v>5487</v>
      </c>
      <c r="B2886" s="200" t="n">
        <v>225</v>
      </c>
      <c r="C2886" s="252" t="n">
        <v>431</v>
      </c>
      <c r="D2886" s="252" t="n">
        <v>19</v>
      </c>
      <c r="E2886" s="139" t="n">
        <v>43637</v>
      </c>
      <c r="F2886" s="252" t="n">
        <v>5260</v>
      </c>
      <c r="G2886" s="252" t="n">
        <v>7615</v>
      </c>
      <c r="H2886" s="253" t="n">
        <v>7141</v>
      </c>
      <c r="I2886" s="252" t="n">
        <v>7</v>
      </c>
      <c r="J2886" s="261">
        <f>+(((G2886-F2886)-(H2886-F2886))/(H2886-F2886))*100</f>
        <v/>
      </c>
      <c r="K2886" s="273" t="n"/>
      <c r="L2886" s="263">
        <f>AVERAGE(J2886:J2887)</f>
        <v/>
      </c>
      <c r="M2886" s="263">
        <f>_xlfn.STDEV.S(J2886,J2887)</f>
        <v/>
      </c>
      <c r="N2886" s="295" t="n"/>
      <c r="O2886" s="295" t="n"/>
      <c r="P2886" s="207">
        <f>+(((H2886-F2886)/1000)*1000)/10</f>
        <v/>
      </c>
      <c r="Q2886" s="207">
        <f>AVERAGE(P2886:P2887)</f>
        <v/>
      </c>
      <c r="R2886" s="26" t="inlineStr">
        <is>
          <t>FALSO</t>
        </is>
      </c>
      <c r="S2886" s="26" t="inlineStr">
        <is>
          <t>FALSO</t>
        </is>
      </c>
      <c r="T2886" s="211" t="n"/>
      <c r="U2886" s="211" t="n"/>
      <c r="V2886" s="290" t="inlineStr">
        <is>
          <t>Plot válido</t>
        </is>
      </c>
    </row>
    <row r="2887" hidden="1" ht="15.75" customHeight="1" s="412">
      <c r="A2887" s="199" t="n">
        <v>5488</v>
      </c>
      <c r="B2887" s="200" t="n">
        <v>226</v>
      </c>
      <c r="C2887" s="252" t="n">
        <v>431</v>
      </c>
      <c r="D2887" s="252" t="n">
        <v>19</v>
      </c>
      <c r="E2887" s="139" t="n">
        <v>43637</v>
      </c>
      <c r="F2887" s="252" t="n">
        <v>5197</v>
      </c>
      <c r="G2887" s="252" t="n">
        <v>7514</v>
      </c>
      <c r="H2887" s="253" t="n">
        <v>7043</v>
      </c>
      <c r="I2887" s="252" t="n"/>
      <c r="J2887" s="261">
        <f>+(((G2887-F2887)-(H2887-F2887))/(H2887-F2887))*100</f>
        <v/>
      </c>
      <c r="K2887" s="273" t="n"/>
      <c r="L2887" s="207" t="n"/>
      <c r="M2887" s="207" t="n"/>
      <c r="N2887" s="295" t="n"/>
      <c r="O2887" s="295" t="n"/>
      <c r="P2887" s="207">
        <f>+(((H2887-F2887)/1000)*1000)/10</f>
        <v/>
      </c>
      <c r="Q2887" s="207" t="n"/>
      <c r="R2887" s="26" t="inlineStr">
        <is>
          <t>FALSO</t>
        </is>
      </c>
      <c r="S2887" s="26" t="inlineStr">
        <is>
          <t>FALSO</t>
        </is>
      </c>
      <c r="T2887" s="211" t="n"/>
      <c r="U2887" s="211" t="n"/>
      <c r="V2887" s="290" t="inlineStr">
        <is>
          <t>Se descarta</t>
        </is>
      </c>
    </row>
    <row r="2888" hidden="1" ht="15.75" customHeight="1" s="412">
      <c r="A2888" s="199" t="n">
        <v>6317</v>
      </c>
      <c r="B2888" s="200" t="n">
        <v>282</v>
      </c>
      <c r="C2888" s="252" t="n">
        <v>431</v>
      </c>
      <c r="D2888" s="252" t="n">
        <v>22</v>
      </c>
      <c r="E2888" s="139" t="n">
        <v>43685</v>
      </c>
      <c r="F2888" s="252" t="n">
        <v>5225</v>
      </c>
      <c r="G2888" s="252" t="n">
        <v>7449</v>
      </c>
      <c r="H2888" s="253" t="n">
        <v>7110</v>
      </c>
      <c r="I2888" s="252" t="n">
        <v>7</v>
      </c>
      <c r="J2888" s="47">
        <f>+(((G2888-F2888)-(H2888-F2888))/(H2888-F2888))*100</f>
        <v/>
      </c>
      <c r="K2888" s="270" t="n"/>
      <c r="L2888" s="250">
        <f>AVERAGE(J2888:J2889)</f>
        <v/>
      </c>
      <c r="M2888" s="250">
        <f>_xlfn.STDEV.S(J2888,J2889)</f>
        <v/>
      </c>
      <c r="N2888" s="295" t="n"/>
      <c r="O2888" s="295" t="n"/>
      <c r="P2888" s="207">
        <f>+(((H2888-F2888)/1000)*1000)/10</f>
        <v/>
      </c>
      <c r="Q2888" s="207">
        <f>AVERAGE(P2888:P2889)</f>
        <v/>
      </c>
      <c r="R2888" s="26" t="inlineStr">
        <is>
          <t>FALSO</t>
        </is>
      </c>
      <c r="S2888" s="26" t="inlineStr">
        <is>
          <t>FALSO</t>
        </is>
      </c>
      <c r="T2888" s="211" t="n"/>
      <c r="U2888" s="211" t="n"/>
      <c r="V2888" s="290" t="inlineStr">
        <is>
          <t>Se descarta</t>
        </is>
      </c>
    </row>
    <row r="2889" hidden="1" ht="15.75" customHeight="1" s="412">
      <c r="A2889" s="199" t="n">
        <v>6318</v>
      </c>
      <c r="B2889" s="200" t="n">
        <v>282</v>
      </c>
      <c r="C2889" s="252" t="n">
        <v>431</v>
      </c>
      <c r="D2889" s="252" t="n">
        <v>22</v>
      </c>
      <c r="E2889" s="139" t="n">
        <v>43685</v>
      </c>
      <c r="F2889" s="252" t="n">
        <v>5225</v>
      </c>
      <c r="G2889" s="252" t="n">
        <v>7392</v>
      </c>
      <c r="H2889" s="253" t="n">
        <v>7057</v>
      </c>
      <c r="I2889" s="252" t="n"/>
      <c r="J2889" s="47">
        <f>+(((G2889-F2889)-(H2889-F2889))/(H2889-F2889))*100</f>
        <v/>
      </c>
      <c r="K2889" s="270" t="n"/>
      <c r="L2889" s="251" t="n"/>
      <c r="M2889" s="251" t="n"/>
      <c r="N2889" s="295" t="n"/>
      <c r="O2889" s="295" t="n"/>
      <c r="P2889" s="207">
        <f>+(((H2889-F2889)/1000)*1000)/10</f>
        <v/>
      </c>
      <c r="Q2889" s="207" t="n"/>
      <c r="R2889" s="26" t="inlineStr">
        <is>
          <t>FALSO</t>
        </is>
      </c>
      <c r="S2889" s="26" t="inlineStr">
        <is>
          <t>FALSO</t>
        </is>
      </c>
      <c r="T2889" s="211" t="n"/>
      <c r="U2889" s="211" t="n"/>
      <c r="V2889" s="290" t="inlineStr">
        <is>
          <t>Se descarta</t>
        </is>
      </c>
    </row>
    <row r="2890" hidden="1" ht="15.75" customHeight="1" s="412">
      <c r="A2890" s="199" t="n">
        <v>3549</v>
      </c>
      <c r="B2890" s="200" t="n">
        <v>305</v>
      </c>
      <c r="C2890" s="255" t="n">
        <v>432</v>
      </c>
      <c r="D2890" s="255" t="n">
        <v>13</v>
      </c>
      <c r="E2890" s="58" t="n">
        <v>43587</v>
      </c>
      <c r="F2890" s="255" t="n">
        <v>5301</v>
      </c>
      <c r="G2890" s="255" t="n">
        <v>8000</v>
      </c>
      <c r="H2890" s="256" t="n">
        <v>7130</v>
      </c>
      <c r="I2890" s="255" t="n">
        <v>1</v>
      </c>
      <c r="J2890" s="22">
        <f>+(((G2890-F2890)-(H2890-F2890))/(H2890-F2890))*100</f>
        <v/>
      </c>
      <c r="K2890" s="271" t="inlineStr">
        <is>
          <t>MF</t>
        </is>
      </c>
      <c r="L2890" s="258">
        <f>AVERAGE(J2890:J2891)</f>
        <v/>
      </c>
      <c r="M2890" s="258">
        <f>_xlfn.STDEV.S(J2890,J2891)</f>
        <v/>
      </c>
      <c r="N2890" s="295" t="n">
        <v>1</v>
      </c>
      <c r="O2890" s="295" t="n"/>
      <c r="P2890" s="207">
        <f>+(((H2890-F2890)/1000)*1000)/10</f>
        <v/>
      </c>
      <c r="Q2890" s="207">
        <f>AVERAGE(P2890:P2891)</f>
        <v/>
      </c>
      <c r="R2890" s="26" t="inlineStr">
        <is>
          <t>FALSO</t>
        </is>
      </c>
      <c r="S2890" s="26" t="inlineStr">
        <is>
          <t>FALSO</t>
        </is>
      </c>
      <c r="T2890" s="211" t="n"/>
      <c r="U2890" s="211" t="n"/>
      <c r="V2890" s="290" t="inlineStr">
        <is>
          <t>Se descarta</t>
        </is>
      </c>
    </row>
    <row r="2891" hidden="1" ht="15.75" customHeight="1" s="412">
      <c r="A2891" s="199" t="n">
        <v>3550</v>
      </c>
      <c r="B2891" s="200" t="n">
        <v>306</v>
      </c>
      <c r="C2891" s="255" t="n">
        <v>432</v>
      </c>
      <c r="D2891" s="255" t="n">
        <v>13</v>
      </c>
      <c r="E2891" s="58" t="n">
        <v>43587</v>
      </c>
      <c r="F2891" s="255" t="n">
        <v>5254</v>
      </c>
      <c r="G2891" s="255" t="n">
        <v>8186</v>
      </c>
      <c r="H2891" s="256" t="n">
        <v>7379</v>
      </c>
      <c r="I2891" s="255" t="n"/>
      <c r="J2891" s="22">
        <f>+(((G2891-F2891)-(H2891-F2891))/(H2891-F2891))*100</f>
        <v/>
      </c>
      <c r="K2891" s="271" t="n"/>
      <c r="L2891" s="259" t="n"/>
      <c r="M2891" s="259" t="n"/>
      <c r="N2891" s="295" t="n"/>
      <c r="O2891" s="295" t="n"/>
      <c r="P2891" s="207">
        <f>+(((H2891-F2891)/1000)*1000)/10</f>
        <v/>
      </c>
      <c r="Q2891" s="207" t="n"/>
      <c r="R2891" s="26" t="inlineStr">
        <is>
          <t>FALSO</t>
        </is>
      </c>
      <c r="S2891" s="26" t="inlineStr">
        <is>
          <t>FALSO</t>
        </is>
      </c>
      <c r="T2891" s="211" t="n"/>
      <c r="U2891" s="211" t="n"/>
      <c r="V2891" s="290" t="inlineStr">
        <is>
          <t>Se descarta</t>
        </is>
      </c>
    </row>
    <row r="2892" hidden="1" ht="15.75" customHeight="1" s="412">
      <c r="A2892" s="199" t="n">
        <v>4267</v>
      </c>
      <c r="B2892" s="200" t="n">
        <v>297</v>
      </c>
      <c r="C2892" s="255" t="n">
        <v>432</v>
      </c>
      <c r="D2892" s="255" t="n">
        <v>15</v>
      </c>
      <c r="E2892" s="58" t="n">
        <v>43599</v>
      </c>
      <c r="F2892" s="255" t="n">
        <v>5213</v>
      </c>
      <c r="G2892" s="255" t="n">
        <v>7524</v>
      </c>
      <c r="H2892" s="256" t="n">
        <v>7031</v>
      </c>
      <c r="I2892" s="255" t="n"/>
      <c r="J2892" s="59">
        <f>+(((G2892-F2892)-(H2892-F2892))/(H2892-F2892))*100</f>
        <v/>
      </c>
      <c r="K2892" s="259" t="n"/>
      <c r="L2892" s="258">
        <f>AVERAGE(J2892:J2893)</f>
        <v/>
      </c>
      <c r="M2892" s="258">
        <f>_xlfn.STDEV.S(J2892,J2893)</f>
        <v/>
      </c>
      <c r="N2892" s="295" t="n"/>
      <c r="O2892" s="295" t="n"/>
      <c r="P2892" s="207">
        <f>+(((H2892-F2892)/1000)*1000)/10</f>
        <v/>
      </c>
      <c r="Q2892" s="207">
        <f>AVERAGE(P2892:P2893)</f>
        <v/>
      </c>
      <c r="R2892" s="26" t="inlineStr">
        <is>
          <t>FALSO</t>
        </is>
      </c>
      <c r="S2892" s="26" t="inlineStr">
        <is>
          <t>FALSO</t>
        </is>
      </c>
      <c r="T2892" s="211" t="n"/>
      <c r="U2892" s="211" t="n"/>
      <c r="V2892" s="290" t="inlineStr">
        <is>
          <t>Se descarta</t>
        </is>
      </c>
    </row>
    <row r="2893" hidden="1" ht="15.75" customHeight="1" s="412">
      <c r="A2893" s="199" t="n">
        <v>4268</v>
      </c>
      <c r="B2893" s="200" t="n">
        <v>298</v>
      </c>
      <c r="C2893" s="255" t="n">
        <v>432</v>
      </c>
      <c r="D2893" s="255" t="n">
        <v>15</v>
      </c>
      <c r="E2893" s="58" t="n">
        <v>43599</v>
      </c>
      <c r="F2893" s="255" t="n">
        <v>5210</v>
      </c>
      <c r="G2893" s="255" t="n">
        <v>7880</v>
      </c>
      <c r="H2893" s="256" t="n">
        <v>7574</v>
      </c>
      <c r="I2893" s="255" t="n"/>
      <c r="J2893" s="59">
        <f>+(((G2893-F2893)-(H2893-F2893))/(H2893-F2893))*100</f>
        <v/>
      </c>
      <c r="K2893" s="259" t="n"/>
      <c r="L2893" s="259" t="n"/>
      <c r="M2893" s="259" t="n"/>
      <c r="N2893" s="295" t="n"/>
      <c r="O2893" s="295" t="n"/>
      <c r="P2893" s="207">
        <f>+(((H2893-F2893)/1000)*1000)/10</f>
        <v/>
      </c>
      <c r="Q2893" s="207" t="n"/>
      <c r="R2893" s="26" t="inlineStr">
        <is>
          <t>FALSO</t>
        </is>
      </c>
      <c r="S2893" s="26" t="inlineStr">
        <is>
          <t>FALSO</t>
        </is>
      </c>
      <c r="T2893" s="211" t="n"/>
      <c r="U2893" s="211" t="n"/>
      <c r="V2893" s="290" t="inlineStr">
        <is>
          <t>Se descarta</t>
        </is>
      </c>
    </row>
    <row r="2894" hidden="1" ht="15.75" customHeight="1" s="412">
      <c r="A2894" s="199" t="n">
        <v>4913</v>
      </c>
      <c r="B2894" s="200" t="n">
        <v>297</v>
      </c>
      <c r="C2894" s="255" t="n">
        <v>432</v>
      </c>
      <c r="D2894" s="255" t="n">
        <v>17</v>
      </c>
      <c r="E2894" s="58" t="n">
        <v>43619</v>
      </c>
      <c r="F2894" s="255" t="n">
        <v>5213</v>
      </c>
      <c r="G2894" s="255" t="n">
        <v>8051</v>
      </c>
      <c r="H2894" s="256" t="n">
        <v>7437</v>
      </c>
      <c r="I2894" s="255" t="n"/>
      <c r="J2894" s="59">
        <f>+(((G2894-F2894)-(H2894-F2894))/(H2894-F2894))*100</f>
        <v/>
      </c>
      <c r="K2894" s="271" t="n"/>
      <c r="L2894" s="258">
        <f>AVERAGE(J2894:J2895)</f>
        <v/>
      </c>
      <c r="M2894" s="258">
        <f>_xlfn.STDEV.S(J2894,J2895)</f>
        <v/>
      </c>
      <c r="N2894" s="295" t="n"/>
      <c r="O2894" s="295" t="n"/>
      <c r="P2894" s="207">
        <f>+(((H2894-F2894)/1000)*1000)/10</f>
        <v/>
      </c>
      <c r="Q2894" s="207">
        <f>AVERAGE(P2894:P2895)</f>
        <v/>
      </c>
      <c r="R2894" s="26" t="inlineStr">
        <is>
          <t>FALSO</t>
        </is>
      </c>
      <c r="S2894" s="26" t="inlineStr">
        <is>
          <t>FALSO</t>
        </is>
      </c>
      <c r="T2894" s="211" t="n"/>
      <c r="U2894" s="211" t="n"/>
      <c r="V2894" s="290" t="inlineStr">
        <is>
          <t>Se descarta</t>
        </is>
      </c>
    </row>
    <row r="2895" hidden="1" ht="15.75" customHeight="1" s="412">
      <c r="A2895" s="199" t="n">
        <v>4914</v>
      </c>
      <c r="B2895" s="200" t="n">
        <v>298</v>
      </c>
      <c r="C2895" s="255" t="n">
        <v>432</v>
      </c>
      <c r="D2895" s="255" t="n">
        <v>17</v>
      </c>
      <c r="E2895" s="58" t="n">
        <v>43619</v>
      </c>
      <c r="F2895" s="255" t="n">
        <v>5210</v>
      </c>
      <c r="G2895" s="255" t="n">
        <v>8053</v>
      </c>
      <c r="H2895" s="256" t="n">
        <v>7437</v>
      </c>
      <c r="I2895" s="255" t="n"/>
      <c r="J2895" s="59">
        <f>+(((G2895-F2895)-(H2895-F2895))/(H2895-F2895))*100</f>
        <v/>
      </c>
      <c r="K2895" s="271" t="n"/>
      <c r="L2895" s="259" t="n"/>
      <c r="M2895" s="259" t="n"/>
      <c r="N2895" s="295" t="n"/>
      <c r="O2895" s="295" t="n"/>
      <c r="P2895" s="207">
        <f>+(((H2895-F2895)/1000)*1000)/10</f>
        <v/>
      </c>
      <c r="Q2895" s="207" t="n"/>
      <c r="R2895" s="26" t="inlineStr">
        <is>
          <t>FALSO</t>
        </is>
      </c>
      <c r="S2895" s="26" t="inlineStr">
        <is>
          <t>FALSO</t>
        </is>
      </c>
      <c r="T2895" s="211" t="n"/>
      <c r="U2895" s="211" t="n"/>
      <c r="V2895" s="290" t="inlineStr">
        <is>
          <t>Se descarta</t>
        </is>
      </c>
    </row>
    <row r="2896" hidden="1" ht="15.75" customHeight="1" s="412">
      <c r="A2896" s="199" t="n">
        <v>5489</v>
      </c>
      <c r="B2896" s="200" t="n">
        <v>227</v>
      </c>
      <c r="C2896" s="252" t="n">
        <v>432</v>
      </c>
      <c r="D2896" s="252" t="n">
        <v>19</v>
      </c>
      <c r="E2896" s="139" t="n">
        <v>43637</v>
      </c>
      <c r="F2896" s="252" t="n">
        <v>5247</v>
      </c>
      <c r="G2896" s="252" t="n">
        <v>7483</v>
      </c>
      <c r="H2896" s="253" t="n">
        <v>7041</v>
      </c>
      <c r="I2896" s="252" t="n">
        <v>6</v>
      </c>
      <c r="J2896" s="261">
        <f>+(((G2896-F2896)-(H2896-F2896))/(H2896-F2896))*100</f>
        <v/>
      </c>
      <c r="K2896" s="273" t="n"/>
      <c r="L2896" s="263">
        <f>AVERAGE(J2896:J2897)</f>
        <v/>
      </c>
      <c r="M2896" s="263">
        <f>_xlfn.STDEV.S(J2896,J2897)</f>
        <v/>
      </c>
      <c r="N2896" s="295" t="n"/>
      <c r="O2896" s="295" t="n"/>
      <c r="P2896" s="207">
        <f>+(((H2896-F2896)/1000)*1000)/10</f>
        <v/>
      </c>
      <c r="Q2896" s="207">
        <f>AVERAGE(P2896:P2897)</f>
        <v/>
      </c>
      <c r="R2896" s="26" t="inlineStr">
        <is>
          <t>FALSO</t>
        </is>
      </c>
      <c r="S2896" s="26" t="inlineStr">
        <is>
          <t>FALSO</t>
        </is>
      </c>
      <c r="T2896" s="211" t="n"/>
      <c r="U2896" s="211" t="n"/>
      <c r="V2896" s="290" t="inlineStr">
        <is>
          <t>Se descarta</t>
        </is>
      </c>
    </row>
    <row r="2897" ht="15.75" customHeight="1" s="412">
      <c r="A2897" s="199" t="n">
        <v>5490</v>
      </c>
      <c r="B2897" s="200" t="n">
        <v>228</v>
      </c>
      <c r="C2897" s="252" t="n">
        <v>432</v>
      </c>
      <c r="D2897" s="252" t="n">
        <v>19</v>
      </c>
      <c r="E2897" s="139" t="n">
        <v>43637</v>
      </c>
      <c r="F2897" s="252" t="n">
        <v>5238</v>
      </c>
      <c r="G2897" s="252" t="n">
        <v>7408</v>
      </c>
      <c r="H2897" s="253" t="n">
        <v>6950</v>
      </c>
      <c r="I2897" s="252" t="n"/>
      <c r="J2897" s="261">
        <f>+(((G2897-F2897)-(H2897-F2897))/(H2897-F2897))*100</f>
        <v/>
      </c>
      <c r="K2897" s="273" t="n"/>
      <c r="L2897" s="207" t="n"/>
      <c r="M2897" s="207" t="n"/>
      <c r="N2897" s="295" t="n"/>
      <c r="O2897" s="295" t="n"/>
      <c r="P2897" s="207">
        <f>+(((H2897-F2897)/1000)*1000)/10</f>
        <v/>
      </c>
      <c r="Q2897" s="207" t="n"/>
      <c r="R2897" s="26" t="inlineStr">
        <is>
          <t>FALSO</t>
        </is>
      </c>
      <c r="S2897" s="26" t="inlineStr">
        <is>
          <t>FALSO</t>
        </is>
      </c>
      <c r="T2897" s="211" t="n"/>
      <c r="U2897" s="211" t="n"/>
      <c r="V2897" s="290" t="inlineStr">
        <is>
          <t>Plot válido</t>
        </is>
      </c>
    </row>
    <row r="2898" ht="15.75" customHeight="1" s="412">
      <c r="A2898" s="199" t="n">
        <v>6319</v>
      </c>
      <c r="B2898" s="200" t="n">
        <v>283</v>
      </c>
      <c r="C2898" s="252" t="n">
        <v>432</v>
      </c>
      <c r="D2898" s="252" t="n">
        <v>22</v>
      </c>
      <c r="E2898" s="139" t="n">
        <v>43685</v>
      </c>
      <c r="F2898" s="252" t="n">
        <v>5211</v>
      </c>
      <c r="G2898" s="252" t="n">
        <v>7351</v>
      </c>
      <c r="H2898" s="253" t="n">
        <v>7040</v>
      </c>
      <c r="I2898" s="252" t="n">
        <v>6</v>
      </c>
      <c r="J2898" s="47">
        <f>+(((G2898-F2898)-(H2898-F2898))/(H2898-F2898))*100</f>
        <v/>
      </c>
      <c r="K2898" s="270" t="n"/>
      <c r="L2898" s="250">
        <f>AVERAGE(J2898:J2899)</f>
        <v/>
      </c>
      <c r="M2898" s="250">
        <f>_xlfn.STDEV.S(J2898,J2899)</f>
        <v/>
      </c>
      <c r="N2898" s="295" t="n"/>
      <c r="O2898" s="295" t="n"/>
      <c r="P2898" s="207">
        <f>+(((H2898-F2898)/1000)*1000)/10</f>
        <v/>
      </c>
      <c r="Q2898" s="207">
        <f>AVERAGE(P2898:P2899)</f>
        <v/>
      </c>
      <c r="R2898" s="26" t="inlineStr">
        <is>
          <t>FALSO</t>
        </is>
      </c>
      <c r="S2898" s="26" t="inlineStr">
        <is>
          <t>FALSO</t>
        </is>
      </c>
      <c r="T2898" s="211" t="n"/>
      <c r="U2898" s="211" t="n"/>
      <c r="V2898" s="290" t="inlineStr">
        <is>
          <t>Plot válido</t>
        </is>
      </c>
    </row>
    <row r="2899" ht="15.75" customHeight="1" s="412">
      <c r="A2899" s="199" t="n">
        <v>6320</v>
      </c>
      <c r="B2899" s="200" t="n">
        <v>283</v>
      </c>
      <c r="C2899" s="252" t="n">
        <v>432</v>
      </c>
      <c r="D2899" s="252" t="n">
        <v>22</v>
      </c>
      <c r="E2899" s="139" t="n">
        <v>43685</v>
      </c>
      <c r="F2899" s="252" t="n">
        <v>5211</v>
      </c>
      <c r="G2899" s="252" t="n">
        <v>7446</v>
      </c>
      <c r="H2899" s="253" t="n">
        <v>7119</v>
      </c>
      <c r="I2899" s="252" t="n"/>
      <c r="J2899" s="47">
        <f>+(((G2899-F2899)-(H2899-F2899))/(H2899-F2899))*100</f>
        <v/>
      </c>
      <c r="K2899" s="270" t="n"/>
      <c r="L2899" s="251" t="n"/>
      <c r="M2899" s="251" t="n"/>
      <c r="N2899" s="295" t="n"/>
      <c r="O2899" s="295" t="n"/>
      <c r="P2899" s="207">
        <f>+(((H2899-F2899)/1000)*1000)/10</f>
        <v/>
      </c>
      <c r="Q2899" s="207" t="n"/>
      <c r="R2899" s="26" t="inlineStr">
        <is>
          <t>FALSO</t>
        </is>
      </c>
      <c r="S2899" s="26" t="inlineStr">
        <is>
          <t>FALSO</t>
        </is>
      </c>
      <c r="T2899" s="211" t="n"/>
      <c r="U2899" s="211" t="n"/>
      <c r="V2899" s="290" t="inlineStr">
        <is>
          <t>Plot válido</t>
        </is>
      </c>
    </row>
    <row r="2900" ht="15.75" customHeight="1" s="412">
      <c r="A2900" s="199" t="n">
        <v>3551</v>
      </c>
      <c r="B2900" s="200" t="n">
        <v>307</v>
      </c>
      <c r="C2900" s="255" t="n">
        <v>433</v>
      </c>
      <c r="D2900" s="255" t="n">
        <v>13</v>
      </c>
      <c r="E2900" s="58" t="n">
        <v>43587</v>
      </c>
      <c r="F2900" s="255" t="n">
        <v>5223</v>
      </c>
      <c r="G2900" s="255" t="n">
        <v>8994</v>
      </c>
      <c r="H2900" s="256" t="n">
        <v>8015</v>
      </c>
      <c r="I2900" s="255" t="n">
        <v>1</v>
      </c>
      <c r="J2900" s="59">
        <f>+(((G2900-F2900)-(H2900-F2900))/(H2900-F2900))*100</f>
        <v/>
      </c>
      <c r="K2900" s="271" t="inlineStr">
        <is>
          <t>26/4</t>
        </is>
      </c>
      <c r="L2900" s="258">
        <f>AVERAGE(J2900:J2901)</f>
        <v/>
      </c>
      <c r="M2900" s="258">
        <f>_xlfn.STDEV.S(J2900,J2901)</f>
        <v/>
      </c>
      <c r="N2900" s="295" t="n">
        <v>1</v>
      </c>
      <c r="O2900" s="295" t="n"/>
      <c r="P2900" s="207">
        <f>+(((H2900-F2900)/1000)*1000)/10</f>
        <v/>
      </c>
      <c r="Q2900" s="207">
        <f>AVERAGE(P2900:P2901)</f>
        <v/>
      </c>
      <c r="R2900" s="26" t="inlineStr">
        <is>
          <t>VERDADERO</t>
        </is>
      </c>
      <c r="S2900" s="26" t="inlineStr">
        <is>
          <t>FALSO</t>
        </is>
      </c>
      <c r="T2900" s="211" t="n"/>
      <c r="U2900" s="211" t="n"/>
      <c r="V2900" s="290" t="inlineStr">
        <is>
          <t>Plot válido</t>
        </is>
      </c>
    </row>
    <row r="2901" ht="15.75" customHeight="1" s="412">
      <c r="A2901" s="199" t="n">
        <v>3552</v>
      </c>
      <c r="B2901" s="200" t="n">
        <v>308</v>
      </c>
      <c r="C2901" s="255" t="n">
        <v>433</v>
      </c>
      <c r="D2901" s="255" t="n">
        <v>13</v>
      </c>
      <c r="E2901" s="58" t="n">
        <v>43587</v>
      </c>
      <c r="F2901" s="255" t="n">
        <v>5201</v>
      </c>
      <c r="G2901" s="255" t="n">
        <v>9380</v>
      </c>
      <c r="H2901" s="256" t="n">
        <v>8283</v>
      </c>
      <c r="I2901" s="255" t="n"/>
      <c r="J2901" s="59">
        <f>+(((G2901-F2901)-(H2901-F2901))/(H2901-F2901))*100</f>
        <v/>
      </c>
      <c r="K2901" s="271" t="n"/>
      <c r="L2901" s="259" t="n"/>
      <c r="M2901" s="259" t="n"/>
      <c r="N2901" s="295" t="n"/>
      <c r="O2901" s="295" t="n"/>
      <c r="P2901" s="207">
        <f>+(((H2901-F2901)/1000)*1000)/10</f>
        <v/>
      </c>
      <c r="Q2901" s="207" t="n"/>
      <c r="R2901" s="26" t="inlineStr">
        <is>
          <t>FALSO</t>
        </is>
      </c>
      <c r="S2901" s="26" t="inlineStr">
        <is>
          <t>FALSO</t>
        </is>
      </c>
      <c r="T2901" s="211" t="n"/>
      <c r="U2901" s="211" t="n"/>
      <c r="V2901" s="290" t="inlineStr">
        <is>
          <t>Plot válido</t>
        </is>
      </c>
    </row>
    <row r="2902" ht="15.75" customHeight="1" s="412">
      <c r="A2902" s="199" t="n">
        <v>4269</v>
      </c>
      <c r="B2902" s="200" t="n">
        <v>299</v>
      </c>
      <c r="C2902" s="255" t="n">
        <v>433</v>
      </c>
      <c r="D2902" s="255" t="n">
        <v>15</v>
      </c>
      <c r="E2902" s="58" t="n">
        <v>43599</v>
      </c>
      <c r="F2902" s="255" t="n">
        <v>5236</v>
      </c>
      <c r="G2902" s="255" t="n">
        <v>9200</v>
      </c>
      <c r="H2902" s="256" t="n">
        <v>8224</v>
      </c>
      <c r="I2902" s="255" t="n"/>
      <c r="J2902" s="59">
        <f>+(((G2902-F2902)-(H2902-F2902))/(H2902-F2902))*100</f>
        <v/>
      </c>
      <c r="K2902" s="259" t="n"/>
      <c r="L2902" s="258">
        <f>AVERAGE(J2902:J2903)</f>
        <v/>
      </c>
      <c r="M2902" s="258">
        <f>_xlfn.STDEV.S(J2902,J2903)</f>
        <v/>
      </c>
      <c r="N2902" s="295" t="n"/>
      <c r="O2902" s="295" t="n"/>
      <c r="P2902" s="207">
        <f>+(((H2902-F2902)/1000)*1000)/10</f>
        <v/>
      </c>
      <c r="Q2902" s="207">
        <f>AVERAGE(P2902:P2903)</f>
        <v/>
      </c>
      <c r="R2902" s="26" t="inlineStr">
        <is>
          <t>FALSO</t>
        </is>
      </c>
      <c r="S2902" s="26" t="inlineStr">
        <is>
          <t>FALSO</t>
        </is>
      </c>
      <c r="T2902" s="211" t="n"/>
      <c r="U2902" s="211" t="n"/>
      <c r="V2902" s="290" t="inlineStr">
        <is>
          <t>Plot válido</t>
        </is>
      </c>
    </row>
    <row r="2903" ht="15.75" customHeight="1" s="412">
      <c r="A2903" s="199" t="n">
        <v>4270</v>
      </c>
      <c r="B2903" s="200" t="n">
        <v>300</v>
      </c>
      <c r="C2903" s="255" t="n">
        <v>433</v>
      </c>
      <c r="D2903" s="255" t="n">
        <v>15</v>
      </c>
      <c r="E2903" s="58" t="n">
        <v>43599</v>
      </c>
      <c r="F2903" s="255" t="n">
        <v>5223</v>
      </c>
      <c r="G2903" s="255" t="n">
        <v>8801</v>
      </c>
      <c r="H2903" s="256" t="n">
        <v>7954</v>
      </c>
      <c r="I2903" s="255" t="n"/>
      <c r="J2903" s="59">
        <f>+(((G2903-F2903)-(H2903-F2903))/(H2903-F2903))*100</f>
        <v/>
      </c>
      <c r="K2903" s="259" t="n"/>
      <c r="L2903" s="259" t="n"/>
      <c r="M2903" s="259" t="n"/>
      <c r="N2903" s="295" t="n"/>
      <c r="O2903" s="295" t="n"/>
      <c r="P2903" s="207">
        <f>+(((H2903-F2903)/1000)*1000)/10</f>
        <v/>
      </c>
      <c r="Q2903" s="207" t="n"/>
      <c r="R2903" s="26" t="inlineStr">
        <is>
          <t>FALSO</t>
        </is>
      </c>
      <c r="S2903" s="26" t="inlineStr">
        <is>
          <t>FALSO</t>
        </is>
      </c>
      <c r="T2903" s="211" t="n"/>
      <c r="U2903" s="211" t="n"/>
      <c r="V2903" s="290" t="inlineStr">
        <is>
          <t>Plot válido</t>
        </is>
      </c>
    </row>
    <row r="2904" ht="15.75" customHeight="1" s="412">
      <c r="A2904" s="199" t="n">
        <v>4915</v>
      </c>
      <c r="B2904" s="200" t="n">
        <v>299</v>
      </c>
      <c r="C2904" s="255" t="n">
        <v>433</v>
      </c>
      <c r="D2904" s="255" t="n">
        <v>17</v>
      </c>
      <c r="E2904" s="58" t="n">
        <v>43619</v>
      </c>
      <c r="F2904" s="255" t="n">
        <v>5236</v>
      </c>
      <c r="G2904" s="255" t="n">
        <v>8793</v>
      </c>
      <c r="H2904" s="256" t="n">
        <v>8000</v>
      </c>
      <c r="I2904" s="255" t="n"/>
      <c r="J2904" s="59">
        <f>+(((G2904-F2904)-(H2904-F2904))/(H2904-F2904))*100</f>
        <v/>
      </c>
      <c r="K2904" s="271" t="n"/>
      <c r="L2904" s="258">
        <f>AVERAGE(J2904:J2905)</f>
        <v/>
      </c>
      <c r="M2904" s="258">
        <f>_xlfn.STDEV.S(J2904,J2905)</f>
        <v/>
      </c>
      <c r="N2904" s="295" t="n"/>
      <c r="O2904" s="295" t="n"/>
      <c r="P2904" s="207">
        <f>+(((H2904-F2904)/1000)*1000)/10</f>
        <v/>
      </c>
      <c r="Q2904" s="207">
        <f>AVERAGE(P2904:P2905)</f>
        <v/>
      </c>
      <c r="R2904" s="26" t="inlineStr">
        <is>
          <t>FALSO</t>
        </is>
      </c>
      <c r="S2904" s="26" t="inlineStr">
        <is>
          <t>FALSO</t>
        </is>
      </c>
      <c r="T2904" s="211" t="n"/>
      <c r="U2904" s="211" t="n"/>
      <c r="V2904" s="290" t="inlineStr">
        <is>
          <t>Plot válido</t>
        </is>
      </c>
    </row>
    <row r="2905" ht="15.75" customHeight="1" s="412">
      <c r="A2905" s="199" t="n">
        <v>4916</v>
      </c>
      <c r="B2905" s="200" t="n">
        <v>300</v>
      </c>
      <c r="C2905" s="255" t="n">
        <v>433</v>
      </c>
      <c r="D2905" s="255" t="n">
        <v>17</v>
      </c>
      <c r="E2905" s="58" t="n">
        <v>43619</v>
      </c>
      <c r="F2905" s="255" t="n">
        <v>5223</v>
      </c>
      <c r="G2905" s="255" t="n">
        <v>8852</v>
      </c>
      <c r="H2905" s="256" t="n">
        <v>8025</v>
      </c>
      <c r="I2905" s="255" t="n"/>
      <c r="J2905" s="59">
        <f>+(((G2905-F2905)-(H2905-F2905))/(H2905-F2905))*100</f>
        <v/>
      </c>
      <c r="K2905" s="271" t="n"/>
      <c r="L2905" s="259" t="n"/>
      <c r="M2905" s="259" t="n"/>
      <c r="N2905" s="295" t="n"/>
      <c r="O2905" s="295" t="n"/>
      <c r="P2905" s="207">
        <f>+(((H2905-F2905)/1000)*1000)/10</f>
        <v/>
      </c>
      <c r="Q2905" s="207" t="n"/>
      <c r="R2905" s="26" t="inlineStr">
        <is>
          <t>FALSO</t>
        </is>
      </c>
      <c r="S2905" s="26" t="inlineStr">
        <is>
          <t>FALSO</t>
        </is>
      </c>
      <c r="T2905" s="211" t="n"/>
      <c r="U2905" s="211" t="n"/>
      <c r="V2905" s="290" t="inlineStr">
        <is>
          <t>Plot válido</t>
        </is>
      </c>
    </row>
    <row r="2906" ht="15.75" customHeight="1" s="412">
      <c r="A2906" s="199" t="n">
        <v>5491</v>
      </c>
      <c r="B2906" s="200" t="n">
        <v>229</v>
      </c>
      <c r="C2906" s="252" t="n">
        <v>433</v>
      </c>
      <c r="D2906" s="252" t="n">
        <v>19</v>
      </c>
      <c r="E2906" s="139" t="n">
        <v>43637</v>
      </c>
      <c r="F2906" s="252" t="n">
        <v>5205</v>
      </c>
      <c r="G2906" s="252" t="n">
        <v>8570</v>
      </c>
      <c r="H2906" s="253" t="n">
        <v>7906</v>
      </c>
      <c r="I2906" s="252" t="n">
        <v>8</v>
      </c>
      <c r="J2906" s="261">
        <f>+(((G2906-F2906)-(H2906-F2906))/(H2906-F2906))*100</f>
        <v/>
      </c>
      <c r="K2906" s="273" t="n"/>
      <c r="L2906" s="263">
        <f>AVERAGE(J2906:J2907)</f>
        <v/>
      </c>
      <c r="M2906" s="263">
        <f>_xlfn.STDEV.S(J2906,J2907)</f>
        <v/>
      </c>
      <c r="N2906" s="295" t="n"/>
      <c r="O2906" s="295" t="n"/>
      <c r="P2906" s="207">
        <f>+(((H2906-F2906)/1000)*1000)/10</f>
        <v/>
      </c>
      <c r="Q2906" s="207">
        <f>AVERAGE(P2906:P2907)</f>
        <v/>
      </c>
      <c r="R2906" s="26" t="inlineStr">
        <is>
          <t>FALSO</t>
        </is>
      </c>
      <c r="S2906" s="26" t="inlineStr">
        <is>
          <t>FALSO</t>
        </is>
      </c>
      <c r="T2906" s="211" t="n"/>
      <c r="U2906" s="211" t="n"/>
      <c r="V2906" s="290" t="inlineStr">
        <is>
          <t>Plot válido</t>
        </is>
      </c>
    </row>
    <row r="2907" ht="15.75" customHeight="1" s="412">
      <c r="A2907" s="199" t="n">
        <v>5492</v>
      </c>
      <c r="B2907" s="200" t="n">
        <v>230</v>
      </c>
      <c r="C2907" s="252" t="n">
        <v>433</v>
      </c>
      <c r="D2907" s="252" t="n">
        <v>19</v>
      </c>
      <c r="E2907" s="139" t="n">
        <v>43637</v>
      </c>
      <c r="F2907" s="252" t="n">
        <v>5171</v>
      </c>
      <c r="G2907" s="252" t="n">
        <v>8327</v>
      </c>
      <c r="H2907" s="253" t="n">
        <v>7703</v>
      </c>
      <c r="I2907" s="252" t="n"/>
      <c r="J2907" s="261">
        <f>+(((G2907-F2907)-(H2907-F2907))/(H2907-F2907))*100</f>
        <v/>
      </c>
      <c r="K2907" s="273" t="n"/>
      <c r="L2907" s="207" t="n"/>
      <c r="M2907" s="207" t="n"/>
      <c r="N2907" s="295" t="n"/>
      <c r="O2907" s="295" t="n"/>
      <c r="P2907" s="207">
        <f>+(((H2907-F2907)/1000)*1000)/10</f>
        <v/>
      </c>
      <c r="Q2907" s="207" t="n"/>
      <c r="R2907" s="26" t="inlineStr">
        <is>
          <t>FALSO</t>
        </is>
      </c>
      <c r="S2907" s="26" t="inlineStr">
        <is>
          <t>FALSO</t>
        </is>
      </c>
      <c r="T2907" s="211" t="n"/>
      <c r="U2907" s="211" t="n"/>
      <c r="V2907" s="290" t="inlineStr">
        <is>
          <t>Plot válido</t>
        </is>
      </c>
    </row>
    <row r="2908" ht="15.75" customHeight="1" s="412">
      <c r="A2908" s="199" t="n">
        <v>6321</v>
      </c>
      <c r="B2908" s="200" t="n">
        <v>284</v>
      </c>
      <c r="C2908" s="252" t="n">
        <v>433</v>
      </c>
      <c r="D2908" s="252" t="n">
        <v>22</v>
      </c>
      <c r="E2908" s="139" t="n">
        <v>43685</v>
      </c>
      <c r="F2908" s="252" t="n">
        <v>5269</v>
      </c>
      <c r="G2908" s="252" t="n">
        <v>8134</v>
      </c>
      <c r="H2908" s="253" t="n">
        <v>7697</v>
      </c>
      <c r="I2908" s="252" t="n">
        <v>8</v>
      </c>
      <c r="J2908" s="47">
        <f>+(((G2908-F2908)-(H2908-F2908))/(H2908-F2908))*100</f>
        <v/>
      </c>
      <c r="K2908" s="270" t="n"/>
      <c r="L2908" s="250">
        <f>AVERAGE(J2908:J2909)</f>
        <v/>
      </c>
      <c r="M2908" s="250">
        <f>_xlfn.STDEV.S(J2908,J2909)</f>
        <v/>
      </c>
      <c r="N2908" s="295" t="n"/>
      <c r="O2908" s="295" t="n"/>
      <c r="P2908" s="207">
        <f>+(((H2908-F2908)/1000)*1000)/10</f>
        <v/>
      </c>
      <c r="Q2908" s="207">
        <f>AVERAGE(P2908:P2909)</f>
        <v/>
      </c>
      <c r="R2908" s="26" t="inlineStr">
        <is>
          <t>FALSO</t>
        </is>
      </c>
      <c r="S2908" s="26" t="inlineStr">
        <is>
          <t>FALSO</t>
        </is>
      </c>
      <c r="T2908" s="211" t="n"/>
      <c r="U2908" s="211" t="n"/>
      <c r="V2908" s="290" t="inlineStr">
        <is>
          <t>Plot válido</t>
        </is>
      </c>
    </row>
    <row r="2909" ht="15.75" customHeight="1" s="412">
      <c r="A2909" s="199" t="n">
        <v>6322</v>
      </c>
      <c r="B2909" s="200" t="n">
        <v>284</v>
      </c>
      <c r="C2909" s="252" t="n">
        <v>433</v>
      </c>
      <c r="D2909" s="252" t="n">
        <v>22</v>
      </c>
      <c r="E2909" s="139" t="n">
        <v>43685</v>
      </c>
      <c r="F2909" s="252" t="n">
        <v>5269</v>
      </c>
      <c r="G2909" s="252" t="n">
        <v>8058</v>
      </c>
      <c r="H2909" s="253" t="n">
        <v>7609</v>
      </c>
      <c r="I2909" s="252" t="n"/>
      <c r="J2909" s="47">
        <f>+(((G2909-F2909)-(H2909-F2909))/(H2909-F2909))*100</f>
        <v/>
      </c>
      <c r="K2909" s="270" t="n"/>
      <c r="L2909" s="251" t="n"/>
      <c r="M2909" s="251" t="n"/>
      <c r="N2909" s="295" t="n"/>
      <c r="O2909" s="295" t="n"/>
      <c r="P2909" s="207">
        <f>+(((H2909-F2909)/1000)*1000)/10</f>
        <v/>
      </c>
      <c r="Q2909" s="207" t="n"/>
      <c r="R2909" s="26" t="inlineStr">
        <is>
          <t>FALSO</t>
        </is>
      </c>
      <c r="S2909" s="26" t="inlineStr">
        <is>
          <t>FALSO</t>
        </is>
      </c>
      <c r="T2909" s="211" t="n"/>
      <c r="U2909" s="211" t="n"/>
      <c r="V2909" s="290" t="inlineStr">
        <is>
          <t>Plot válido</t>
        </is>
      </c>
    </row>
    <row r="2910" ht="15.75" customHeight="1" s="412">
      <c r="A2910" s="199" t="n">
        <v>3927</v>
      </c>
      <c r="B2910" s="200" t="n">
        <v>349</v>
      </c>
      <c r="C2910" s="246" t="n">
        <v>434</v>
      </c>
      <c r="D2910" s="246" t="n">
        <v>14</v>
      </c>
      <c r="E2910" s="46" t="n">
        <v>43591</v>
      </c>
      <c r="F2910" s="247" t="n">
        <v>5210</v>
      </c>
      <c r="G2910" s="247" t="n">
        <v>7055</v>
      </c>
      <c r="H2910" s="248" t="n">
        <v>6590</v>
      </c>
      <c r="I2910" s="246" t="n">
        <v>2</v>
      </c>
      <c r="J2910" s="47">
        <f>+(((G2910-F2910)-(H2910-F2910))/(H2910-F2910))*100</f>
        <v/>
      </c>
      <c r="K2910" s="270" t="inlineStr">
        <is>
          <t>24/4</t>
        </is>
      </c>
      <c r="L2910" s="250">
        <f>AVERAGE(J2910:J2911)</f>
        <v/>
      </c>
      <c r="M2910" s="250">
        <f>_xlfn.STDEV.S(J2910,J2911)</f>
        <v/>
      </c>
      <c r="N2910" s="295" t="n">
        <v>2</v>
      </c>
      <c r="O2910" s="295" t="n"/>
      <c r="P2910" s="207">
        <f>+(((H2910-F2910)/1000)*1000)/10</f>
        <v/>
      </c>
      <c r="Q2910" s="207">
        <f>AVERAGE(P2910:P2911)</f>
        <v/>
      </c>
      <c r="R2910" s="26" t="inlineStr">
        <is>
          <t>VERDADERO</t>
        </is>
      </c>
      <c r="S2910" s="26" t="inlineStr">
        <is>
          <t>FALSO</t>
        </is>
      </c>
      <c r="T2910" s="211" t="n"/>
      <c r="U2910" s="211" t="n"/>
      <c r="V2910" s="290" t="inlineStr">
        <is>
          <t>Plot válido</t>
        </is>
      </c>
    </row>
    <row r="2911" ht="15.75" customHeight="1" s="412">
      <c r="A2911" s="199" t="n">
        <v>3928</v>
      </c>
      <c r="B2911" s="200" t="n">
        <v>350</v>
      </c>
      <c r="C2911" s="246" t="n">
        <v>434</v>
      </c>
      <c r="D2911" s="246" t="n">
        <v>14</v>
      </c>
      <c r="E2911" s="46" t="n">
        <v>43591</v>
      </c>
      <c r="F2911" s="247" t="n">
        <v>5208</v>
      </c>
      <c r="G2911" s="247" t="n">
        <v>7233</v>
      </c>
      <c r="H2911" s="248" t="n">
        <v>6705</v>
      </c>
      <c r="I2911" s="246" t="n"/>
      <c r="J2911" s="47">
        <f>+(((G2911-F2911)-(H2911-F2911))/(H2911-F2911))*100</f>
        <v/>
      </c>
      <c r="K2911" s="270" t="n"/>
      <c r="L2911" s="251" t="n"/>
      <c r="M2911" s="251" t="n"/>
      <c r="N2911" s="295" t="n"/>
      <c r="O2911" s="295" t="n"/>
      <c r="P2911" s="207">
        <f>+(((H2911-F2911)/1000)*1000)/10</f>
        <v/>
      </c>
      <c r="Q2911" s="207" t="n"/>
      <c r="R2911" s="26" t="inlineStr">
        <is>
          <t>FALSO</t>
        </is>
      </c>
      <c r="S2911" s="26" t="inlineStr">
        <is>
          <t>FALSO</t>
        </is>
      </c>
      <c r="T2911" s="211" t="n"/>
      <c r="U2911" s="211" t="n"/>
      <c r="V2911" s="290" t="inlineStr">
        <is>
          <t>Plot válido</t>
        </is>
      </c>
    </row>
    <row r="2912" ht="15.75" customHeight="1" s="412">
      <c r="A2912" s="199" t="n">
        <v>4577</v>
      </c>
      <c r="B2912" s="200" t="n">
        <v>283</v>
      </c>
      <c r="C2912" s="246" t="n">
        <v>434</v>
      </c>
      <c r="D2912" s="246" t="n">
        <v>16</v>
      </c>
      <c r="E2912" s="46" t="n">
        <v>43607</v>
      </c>
      <c r="F2912" s="246" t="n">
        <v>5211</v>
      </c>
      <c r="G2912" s="246" t="n">
        <v>6741</v>
      </c>
      <c r="H2912" s="248" t="n">
        <v>6409</v>
      </c>
      <c r="I2912" s="246" t="n">
        <v>2</v>
      </c>
      <c r="J2912" s="47">
        <f>+(((G2912-F2912)-(H2912-F2912))/(H2912-F2912))*100</f>
        <v/>
      </c>
      <c r="K2912" s="270" t="n"/>
      <c r="L2912" s="250">
        <f>AVERAGE(J2912:J2913)</f>
        <v/>
      </c>
      <c r="M2912" s="250">
        <f>_xlfn.STDEV.S(J2912,J2913)</f>
        <v/>
      </c>
      <c r="N2912" s="295" t="n"/>
      <c r="O2912" s="295" t="n"/>
      <c r="P2912" s="207">
        <f>+(((H2912-F2912)/1000)*1000)/10</f>
        <v/>
      </c>
      <c r="Q2912" s="207">
        <f>AVERAGE(P2912:P2913)</f>
        <v/>
      </c>
      <c r="R2912" s="26" t="inlineStr">
        <is>
          <t>FALSO</t>
        </is>
      </c>
      <c r="S2912" s="26" t="inlineStr">
        <is>
          <t>FALSO</t>
        </is>
      </c>
      <c r="T2912" s="211" t="n"/>
      <c r="U2912" s="211" t="n"/>
      <c r="V2912" s="290" t="inlineStr">
        <is>
          <t>Plot válido</t>
        </is>
      </c>
    </row>
    <row r="2913" ht="15.75" customHeight="1" s="412">
      <c r="A2913" s="199" t="n">
        <v>4578</v>
      </c>
      <c r="B2913" s="200" t="n">
        <v>284</v>
      </c>
      <c r="C2913" s="246" t="n">
        <v>434</v>
      </c>
      <c r="D2913" s="246" t="n">
        <v>16</v>
      </c>
      <c r="E2913" s="46" t="n">
        <v>43607</v>
      </c>
      <c r="F2913" s="246" t="n">
        <v>5269</v>
      </c>
      <c r="G2913" s="246" t="n">
        <v>6881</v>
      </c>
      <c r="H2913" s="248" t="n">
        <v>6537</v>
      </c>
      <c r="I2913" s="246" t="n"/>
      <c r="J2913" s="47">
        <f>+(((G2913-F2913)-(H2913-F2913))/(H2913-F2913))*100</f>
        <v/>
      </c>
      <c r="K2913" s="270" t="n"/>
      <c r="L2913" s="251" t="n"/>
      <c r="M2913" s="251" t="n"/>
      <c r="N2913" s="295" t="n"/>
      <c r="O2913" s="295" t="n"/>
      <c r="P2913" s="207">
        <f>+(((H2913-F2913)/1000)*1000)/10</f>
        <v/>
      </c>
      <c r="Q2913" s="207" t="n"/>
      <c r="R2913" s="26" t="inlineStr">
        <is>
          <t>FALSO</t>
        </is>
      </c>
      <c r="S2913" s="26" t="inlineStr">
        <is>
          <t>FALSO</t>
        </is>
      </c>
      <c r="T2913" s="211" t="n"/>
      <c r="U2913" s="211" t="n"/>
      <c r="V2913" s="290" t="inlineStr">
        <is>
          <t>Plot válido</t>
        </is>
      </c>
    </row>
    <row r="2914" ht="15.75" customHeight="1" s="412">
      <c r="A2914" s="199" t="n">
        <v>5223</v>
      </c>
      <c r="B2914" s="200" t="n">
        <v>283</v>
      </c>
      <c r="C2914" s="246" t="n">
        <v>434</v>
      </c>
      <c r="D2914" s="246" t="n">
        <v>18</v>
      </c>
      <c r="E2914" s="46" t="n">
        <v>43626</v>
      </c>
      <c r="F2914" s="246" t="n">
        <v>5211</v>
      </c>
      <c r="G2914" s="246" t="n">
        <v>6748</v>
      </c>
      <c r="H2914" s="248" t="n">
        <v>6453</v>
      </c>
      <c r="I2914" s="246" t="n">
        <v>6</v>
      </c>
      <c r="J2914" s="47">
        <f>+(((G2914-F2914)-(H2914-F2914))/(H2914-F2914))*100</f>
        <v/>
      </c>
      <c r="K2914" s="270" t="n"/>
      <c r="L2914" s="250">
        <f>AVERAGE(J2914:J2915)</f>
        <v/>
      </c>
      <c r="M2914" s="250">
        <f>_xlfn.STDEV.S(J2914,J2915)</f>
        <v/>
      </c>
      <c r="N2914" s="295" t="n"/>
      <c r="O2914" s="295" t="n"/>
      <c r="P2914" s="207">
        <f>+(((H2914-F2914)/1000)*1000)/10</f>
        <v/>
      </c>
      <c r="Q2914" s="207">
        <f>AVERAGE(P2914:P2915)</f>
        <v/>
      </c>
      <c r="R2914" s="26" t="inlineStr">
        <is>
          <t>FALSO</t>
        </is>
      </c>
      <c r="S2914" s="26" t="inlineStr">
        <is>
          <t>FALSO</t>
        </is>
      </c>
      <c r="T2914" s="211" t="n"/>
      <c r="U2914" s="211" t="n"/>
      <c r="V2914" s="290" t="inlineStr">
        <is>
          <t>Plot válido</t>
        </is>
      </c>
    </row>
    <row r="2915" ht="15.75" customHeight="1" s="412">
      <c r="A2915" s="199" t="n">
        <v>5224</v>
      </c>
      <c r="B2915" s="200" t="n">
        <v>284</v>
      </c>
      <c r="C2915" s="246" t="n">
        <v>434</v>
      </c>
      <c r="D2915" s="246" t="n">
        <v>18</v>
      </c>
      <c r="E2915" s="46" t="n">
        <v>43626</v>
      </c>
      <c r="F2915" s="246" t="n">
        <v>5269</v>
      </c>
      <c r="G2915" s="246" t="n">
        <v>6875</v>
      </c>
      <c r="H2915" s="248" t="n">
        <v>6566</v>
      </c>
      <c r="I2915" s="246" t="n"/>
      <c r="J2915" s="47">
        <f>+(((G2915-F2915)-(H2915-F2915))/(H2915-F2915))*100</f>
        <v/>
      </c>
      <c r="K2915" s="270" t="n"/>
      <c r="L2915" s="251" t="n"/>
      <c r="M2915" s="251" t="n"/>
      <c r="N2915" s="295" t="n"/>
      <c r="O2915" s="295" t="n"/>
      <c r="P2915" s="207">
        <f>+(((H2915-F2915)/1000)*1000)/10</f>
        <v/>
      </c>
      <c r="Q2915" s="207" t="n"/>
      <c r="R2915" s="26" t="inlineStr">
        <is>
          <t>FALSO</t>
        </is>
      </c>
      <c r="S2915" s="26" t="inlineStr">
        <is>
          <t>FALSO</t>
        </is>
      </c>
      <c r="T2915" s="211" t="n"/>
      <c r="U2915" s="211" t="n"/>
      <c r="V2915" s="290" t="inlineStr">
        <is>
          <t>Plot válido</t>
        </is>
      </c>
    </row>
    <row r="2916" ht="15.75" customHeight="1" s="412">
      <c r="A2916" s="199" t="n">
        <v>5731</v>
      </c>
      <c r="B2916" s="200" t="n">
        <v>175</v>
      </c>
      <c r="C2916" s="252" t="n">
        <v>434</v>
      </c>
      <c r="D2916" s="252" t="n">
        <v>21</v>
      </c>
      <c r="E2916" s="139" t="n">
        <v>43657</v>
      </c>
      <c r="F2916" s="252" t="n">
        <v>5280</v>
      </c>
      <c r="G2916" s="252" t="n">
        <v>6777</v>
      </c>
      <c r="H2916" s="253" t="n">
        <v>6531</v>
      </c>
      <c r="I2916" s="252" t="n">
        <v>6</v>
      </c>
      <c r="J2916" s="47">
        <f>+(((G2916-F2916)-(H2916-F2916))/(H2916-F2916))*100</f>
        <v/>
      </c>
      <c r="K2916" s="270" t="n"/>
      <c r="L2916" s="250">
        <f>AVERAGE(J2916:J2917)</f>
        <v/>
      </c>
      <c r="M2916" s="250">
        <f>_xlfn.STDEV.S(J2916,J2917)</f>
        <v/>
      </c>
      <c r="N2916" s="295" t="n"/>
      <c r="O2916" s="295" t="n"/>
      <c r="P2916" s="207">
        <f>+(((H2916-F2916)/1000)*1000)/10</f>
        <v/>
      </c>
      <c r="Q2916" s="207">
        <f>AVERAGE(P2916:P2917)</f>
        <v/>
      </c>
      <c r="R2916" s="26" t="inlineStr">
        <is>
          <t>FALSO</t>
        </is>
      </c>
      <c r="S2916" s="26" t="inlineStr">
        <is>
          <t>FALSO</t>
        </is>
      </c>
      <c r="T2916" s="211" t="n"/>
      <c r="U2916" s="211" t="n"/>
      <c r="V2916" s="290" t="inlineStr">
        <is>
          <t>Plot válido</t>
        </is>
      </c>
    </row>
    <row r="2917" ht="15.75" customHeight="1" s="412">
      <c r="A2917" s="199" t="n">
        <v>5732</v>
      </c>
      <c r="B2917" s="200" t="n">
        <v>176</v>
      </c>
      <c r="C2917" s="252" t="n">
        <v>434</v>
      </c>
      <c r="D2917" s="252" t="n">
        <v>21</v>
      </c>
      <c r="E2917" s="139" t="n">
        <v>43657</v>
      </c>
      <c r="F2917" s="252" t="n">
        <v>5193</v>
      </c>
      <c r="G2917" s="252" t="n">
        <v>6853</v>
      </c>
      <c r="H2917" s="253" t="n">
        <v>6580</v>
      </c>
      <c r="I2917" s="252" t="n"/>
      <c r="J2917" s="47">
        <f>+(((G2917-F2917)-(H2917-F2917))/(H2917-F2917))*100</f>
        <v/>
      </c>
      <c r="K2917" s="270" t="n"/>
      <c r="L2917" s="251" t="n"/>
      <c r="M2917" s="251" t="n"/>
      <c r="N2917" s="295" t="n"/>
      <c r="O2917" s="295" t="n"/>
      <c r="P2917" s="207">
        <f>+(((H2917-F2917)/1000)*1000)/10</f>
        <v/>
      </c>
      <c r="Q2917" s="207" t="n"/>
      <c r="R2917" s="26" t="inlineStr">
        <is>
          <t>FALSO</t>
        </is>
      </c>
      <c r="S2917" s="26" t="inlineStr">
        <is>
          <t>FALSO</t>
        </is>
      </c>
      <c r="T2917" s="211" t="n"/>
      <c r="U2917" s="211" t="n"/>
      <c r="V2917" s="290" t="inlineStr">
        <is>
          <t>Plot válido</t>
        </is>
      </c>
    </row>
    <row r="2918" ht="15.75" customHeight="1" s="412">
      <c r="A2918" s="199" t="n">
        <v>6323</v>
      </c>
      <c r="B2918" s="200" t="n">
        <v>285</v>
      </c>
      <c r="C2918" s="252" t="n">
        <v>434</v>
      </c>
      <c r="D2918" s="252" t="n">
        <v>22</v>
      </c>
      <c r="E2918" s="139" t="n">
        <v>43685</v>
      </c>
      <c r="F2918" s="252" t="n">
        <v>5249</v>
      </c>
      <c r="G2918" s="252" t="n">
        <v>6925</v>
      </c>
      <c r="H2918" s="253" t="n">
        <v>6685</v>
      </c>
      <c r="I2918" s="252" t="n">
        <v>6</v>
      </c>
      <c r="J2918" s="47">
        <f>+(((G2918-F2918)-(H2918-F2918))/(H2918-F2918))*100</f>
        <v/>
      </c>
      <c r="K2918" s="270" t="n"/>
      <c r="L2918" s="250">
        <f>AVERAGE(J2918:J2919)</f>
        <v/>
      </c>
      <c r="M2918" s="250">
        <f>_xlfn.STDEV.S(J2918,J2919)</f>
        <v/>
      </c>
      <c r="N2918" s="295" t="n"/>
      <c r="O2918" s="295" t="n"/>
      <c r="P2918" s="207">
        <f>+(((H2918-F2918)/1000)*1000)/10</f>
        <v/>
      </c>
      <c r="Q2918" s="207">
        <f>AVERAGE(P2918:P2919)</f>
        <v/>
      </c>
      <c r="R2918" s="26" t="inlineStr">
        <is>
          <t>FALSO</t>
        </is>
      </c>
      <c r="S2918" s="26" t="inlineStr">
        <is>
          <t>FALSO</t>
        </is>
      </c>
      <c r="T2918" s="211" t="n"/>
      <c r="U2918" s="211" t="n"/>
      <c r="V2918" s="290" t="inlineStr">
        <is>
          <t>Plot válido</t>
        </is>
      </c>
    </row>
    <row r="2919" ht="15.75" customHeight="1" s="412">
      <c r="A2919" s="199" t="n">
        <v>6324</v>
      </c>
      <c r="B2919" s="200" t="n">
        <v>285</v>
      </c>
      <c r="C2919" s="252" t="n">
        <v>434</v>
      </c>
      <c r="D2919" s="252" t="n">
        <v>22</v>
      </c>
      <c r="E2919" s="139" t="n">
        <v>43685</v>
      </c>
      <c r="F2919" s="252" t="n">
        <v>5249</v>
      </c>
      <c r="G2919" s="252" t="n">
        <v>6961</v>
      </c>
      <c r="H2919" s="253" t="n">
        <v>6699</v>
      </c>
      <c r="I2919" s="252" t="n"/>
      <c r="J2919" s="47">
        <f>+(((G2919-F2919)-(H2919-F2919))/(H2919-F2919))*100</f>
        <v/>
      </c>
      <c r="K2919" s="270" t="n"/>
      <c r="L2919" s="251" t="n"/>
      <c r="M2919" s="251" t="n"/>
      <c r="N2919" s="295" t="n"/>
      <c r="O2919" s="295" t="n"/>
      <c r="P2919" s="207">
        <f>+(((H2919-F2919)/1000)*1000)/10</f>
        <v/>
      </c>
      <c r="Q2919" s="207" t="n"/>
      <c r="R2919" s="26" t="inlineStr">
        <is>
          <t>FALSO</t>
        </is>
      </c>
      <c r="S2919" s="26" t="inlineStr">
        <is>
          <t>FALSO</t>
        </is>
      </c>
      <c r="T2919" s="211" t="n"/>
      <c r="U2919" s="211" t="n"/>
      <c r="V2919" s="290" t="inlineStr">
        <is>
          <t>Plot válido</t>
        </is>
      </c>
    </row>
    <row r="2920" ht="15.75" customHeight="1" s="412">
      <c r="A2920" s="199" t="n">
        <v>3553</v>
      </c>
      <c r="B2920" s="200" t="n">
        <v>309</v>
      </c>
      <c r="C2920" s="255" t="n">
        <v>435</v>
      </c>
      <c r="D2920" s="255" t="n">
        <v>13</v>
      </c>
      <c r="E2920" s="58" t="n">
        <v>43587</v>
      </c>
      <c r="F2920" s="255" t="n">
        <v>5237</v>
      </c>
      <c r="G2920" s="255" t="n">
        <v>8694</v>
      </c>
      <c r="H2920" s="256" t="n">
        <v>8102</v>
      </c>
      <c r="I2920" s="255" t="n">
        <v>1</v>
      </c>
      <c r="J2920" s="59">
        <f>+(((G2920-F2920)-(H2920-F2920))/(H2920-F2920))*100</f>
        <v/>
      </c>
      <c r="K2920" s="271" t="inlineStr">
        <is>
          <t>MF</t>
        </is>
      </c>
      <c r="L2920" s="258">
        <f>AVERAGE(J2920:J2921)</f>
        <v/>
      </c>
      <c r="M2920" s="258">
        <f>_xlfn.STDEV.S(J2920,J2921)</f>
        <v/>
      </c>
      <c r="N2920" s="295" t="n">
        <v>1</v>
      </c>
      <c r="O2920" s="295" t="n"/>
      <c r="P2920" s="207">
        <f>+(((H2920-F2920)/1000)*1000)/10</f>
        <v/>
      </c>
      <c r="Q2920" s="207">
        <f>AVERAGE(P2920:P2921)</f>
        <v/>
      </c>
      <c r="R2920" s="26" t="inlineStr">
        <is>
          <t>FALSO</t>
        </is>
      </c>
      <c r="S2920" s="26" t="inlineStr">
        <is>
          <t>FALSO</t>
        </is>
      </c>
      <c r="T2920" s="211" t="n"/>
      <c r="U2920" s="211" t="n"/>
      <c r="V2920" s="290" t="inlineStr">
        <is>
          <t>Plot válido</t>
        </is>
      </c>
    </row>
    <row r="2921" ht="15.75" customHeight="1" s="412">
      <c r="A2921" s="199" t="n">
        <v>3554</v>
      </c>
      <c r="B2921" s="200" t="n">
        <v>310</v>
      </c>
      <c r="C2921" s="255" t="n">
        <v>435</v>
      </c>
      <c r="D2921" s="255" t="n">
        <v>13</v>
      </c>
      <c r="E2921" s="58" t="n">
        <v>43587</v>
      </c>
      <c r="F2921" s="255" t="n">
        <v>5231</v>
      </c>
      <c r="G2921" s="255" t="n">
        <v>9033</v>
      </c>
      <c r="H2921" s="256" t="n">
        <v>8365</v>
      </c>
      <c r="I2921" s="255" t="n"/>
      <c r="J2921" s="59">
        <f>+(((G2921-F2921)-(H2921-F2921))/(H2921-F2921))*100</f>
        <v/>
      </c>
      <c r="K2921" s="271" t="n"/>
      <c r="L2921" s="259" t="n"/>
      <c r="M2921" s="259" t="n"/>
      <c r="N2921" s="295" t="n"/>
      <c r="O2921" s="295" t="n"/>
      <c r="P2921" s="207">
        <f>+(((H2921-F2921)/1000)*1000)/10</f>
        <v/>
      </c>
      <c r="Q2921" s="207" t="n"/>
      <c r="R2921" s="26" t="inlineStr">
        <is>
          <t>FALSO</t>
        </is>
      </c>
      <c r="S2921" s="26" t="inlineStr">
        <is>
          <t>FALSO</t>
        </is>
      </c>
      <c r="T2921" s="211" t="n"/>
      <c r="U2921" s="211" t="n"/>
      <c r="V2921" s="290" t="inlineStr">
        <is>
          <t>Plot válido</t>
        </is>
      </c>
    </row>
    <row r="2922" ht="15.75" customHeight="1" s="412">
      <c r="A2922" s="199" t="n">
        <v>4271</v>
      </c>
      <c r="B2922" s="200" t="n">
        <v>301</v>
      </c>
      <c r="C2922" s="255" t="n">
        <v>435</v>
      </c>
      <c r="D2922" s="255" t="n">
        <v>15</v>
      </c>
      <c r="E2922" s="58" t="n">
        <v>43599</v>
      </c>
      <c r="F2922" s="255" t="n">
        <v>5241</v>
      </c>
      <c r="G2922" s="255" t="n">
        <v>8120</v>
      </c>
      <c r="H2922" s="256" t="n">
        <v>7645</v>
      </c>
      <c r="I2922" s="255" t="n"/>
      <c r="J2922" s="59">
        <f>+(((G2922-F2922)-(H2922-F2922))/(H2922-F2922))*100</f>
        <v/>
      </c>
      <c r="K2922" s="259" t="n"/>
      <c r="L2922" s="258">
        <f>AVERAGE(J2922:J2923)</f>
        <v/>
      </c>
      <c r="M2922" s="258">
        <f>_xlfn.STDEV.S(J2922,J2923)</f>
        <v/>
      </c>
      <c r="N2922" s="295" t="n"/>
      <c r="O2922" s="295" t="n"/>
      <c r="P2922" s="207">
        <f>+(((H2922-F2922)/1000)*1000)/10</f>
        <v/>
      </c>
      <c r="Q2922" s="207">
        <f>AVERAGE(P2922:P2923)</f>
        <v/>
      </c>
      <c r="R2922" s="26" t="inlineStr">
        <is>
          <t>FALSO</t>
        </is>
      </c>
      <c r="S2922" s="26" t="inlineStr">
        <is>
          <t>FALSO</t>
        </is>
      </c>
      <c r="T2922" s="211" t="n"/>
      <c r="U2922" s="211" t="n"/>
      <c r="V2922" s="290" t="inlineStr">
        <is>
          <t>Plot válido</t>
        </is>
      </c>
    </row>
    <row r="2923" ht="15.75" customHeight="1" s="412">
      <c r="A2923" s="199" t="n">
        <v>4272</v>
      </c>
      <c r="B2923" s="200" t="n">
        <v>302</v>
      </c>
      <c r="C2923" s="255" t="n">
        <v>435</v>
      </c>
      <c r="D2923" s="255" t="n">
        <v>15</v>
      </c>
      <c r="E2923" s="58" t="n">
        <v>43599</v>
      </c>
      <c r="F2923" s="255" t="n">
        <v>5225</v>
      </c>
      <c r="G2923" s="255" t="n">
        <v>8873</v>
      </c>
      <c r="H2923" s="256" t="n">
        <v>8185</v>
      </c>
      <c r="I2923" s="255" t="n"/>
      <c r="J2923" s="59">
        <f>+(((G2923-F2923)-(H2923-F2923))/(H2923-F2923))*100</f>
        <v/>
      </c>
      <c r="K2923" s="259" t="n"/>
      <c r="L2923" s="259" t="n"/>
      <c r="M2923" s="259" t="n"/>
      <c r="N2923" s="295" t="n"/>
      <c r="O2923" s="295" t="n"/>
      <c r="P2923" s="207">
        <f>+(((H2923-F2923)/1000)*1000)/10</f>
        <v/>
      </c>
      <c r="Q2923" s="207" t="n"/>
      <c r="R2923" s="26" t="inlineStr">
        <is>
          <t>FALSO</t>
        </is>
      </c>
      <c r="S2923" s="26" t="inlineStr">
        <is>
          <t>FALSO</t>
        </is>
      </c>
      <c r="T2923" s="211" t="n"/>
      <c r="U2923" s="211" t="n"/>
      <c r="V2923" s="290" t="inlineStr">
        <is>
          <t>Plot válido</t>
        </is>
      </c>
    </row>
    <row r="2924" ht="15.75" customHeight="1" s="412">
      <c r="A2924" s="199" t="n">
        <v>4917</v>
      </c>
      <c r="B2924" s="200" t="n">
        <v>301</v>
      </c>
      <c r="C2924" s="255" t="n">
        <v>435</v>
      </c>
      <c r="D2924" s="255" t="n">
        <v>17</v>
      </c>
      <c r="E2924" s="58" t="n">
        <v>43619</v>
      </c>
      <c r="F2924" s="255" t="n">
        <v>5241</v>
      </c>
      <c r="G2924" s="255" t="n">
        <v>8644</v>
      </c>
      <c r="H2924" s="256" t="n">
        <v>8059</v>
      </c>
      <c r="I2924" s="255" t="n"/>
      <c r="J2924" s="59">
        <f>+(((G2924-F2924)-(H2924-F2924))/(H2924-F2924))*100</f>
        <v/>
      </c>
      <c r="K2924" s="271" t="n"/>
      <c r="L2924" s="258">
        <f>AVERAGE(J2924:J2925)</f>
        <v/>
      </c>
      <c r="M2924" s="258">
        <f>_xlfn.STDEV.S(J2924,J2925)</f>
        <v/>
      </c>
      <c r="N2924" s="295" t="n"/>
      <c r="O2924" s="295" t="n"/>
      <c r="P2924" s="207">
        <f>+(((H2924-F2924)/1000)*1000)/10</f>
        <v/>
      </c>
      <c r="Q2924" s="207">
        <f>AVERAGE(P2924:P2925)</f>
        <v/>
      </c>
      <c r="R2924" s="26" t="inlineStr">
        <is>
          <t>FALSO</t>
        </is>
      </c>
      <c r="S2924" s="26" t="inlineStr">
        <is>
          <t>FALSO</t>
        </is>
      </c>
      <c r="T2924" s="211" t="n"/>
      <c r="U2924" s="211" t="n"/>
      <c r="V2924" s="290" t="inlineStr">
        <is>
          <t>Plot válido</t>
        </is>
      </c>
    </row>
    <row r="2925" ht="15.75" customHeight="1" s="412">
      <c r="A2925" s="199" t="n">
        <v>4918</v>
      </c>
      <c r="B2925" s="200" t="n">
        <v>302</v>
      </c>
      <c r="C2925" s="255" t="n">
        <v>435</v>
      </c>
      <c r="D2925" s="255" t="n">
        <v>17</v>
      </c>
      <c r="E2925" s="58" t="n">
        <v>43619</v>
      </c>
      <c r="F2925" s="255" t="n">
        <v>5225</v>
      </c>
      <c r="G2925" s="255" t="n">
        <v>8918</v>
      </c>
      <c r="H2925" s="256" t="n">
        <v>8267</v>
      </c>
      <c r="I2925" s="255" t="n"/>
      <c r="J2925" s="59">
        <f>+(((G2925-F2925)-(H2925-F2925))/(H2925-F2925))*100</f>
        <v/>
      </c>
      <c r="K2925" s="271" t="n"/>
      <c r="L2925" s="259" t="n"/>
      <c r="M2925" s="259" t="n"/>
      <c r="N2925" s="295" t="n"/>
      <c r="O2925" s="295" t="n"/>
      <c r="P2925" s="207">
        <f>+(((H2925-F2925)/1000)*1000)/10</f>
        <v/>
      </c>
      <c r="Q2925" s="207" t="n"/>
      <c r="R2925" s="26" t="inlineStr">
        <is>
          <t>FALSO</t>
        </is>
      </c>
      <c r="S2925" s="26" t="inlineStr">
        <is>
          <t>FALSO</t>
        </is>
      </c>
      <c r="T2925" s="211" t="n"/>
      <c r="U2925" s="211" t="n"/>
      <c r="V2925" s="290" t="inlineStr">
        <is>
          <t>Plot válido</t>
        </is>
      </c>
    </row>
    <row r="2926" ht="15.75" customHeight="1" s="412">
      <c r="A2926" s="199" t="n">
        <v>5493</v>
      </c>
      <c r="B2926" s="200" t="n">
        <v>231</v>
      </c>
      <c r="C2926" s="252" t="n">
        <v>435</v>
      </c>
      <c r="D2926" s="252" t="n">
        <v>19</v>
      </c>
      <c r="E2926" s="139" t="n">
        <v>43637</v>
      </c>
      <c r="F2926" s="252" t="n">
        <v>5229</v>
      </c>
      <c r="G2926" s="252" t="n">
        <v>8011</v>
      </c>
      <c r="H2926" s="253" t="n">
        <v>7335</v>
      </c>
      <c r="I2926" s="252" t="n">
        <v>6</v>
      </c>
      <c r="J2926" s="261">
        <f>+(((G2926-F2926)-(H2926-F2926))/(H2926-F2926))*100</f>
        <v/>
      </c>
      <c r="K2926" s="273" t="n"/>
      <c r="L2926" s="263">
        <f>AVERAGE(J2926:J2927)</f>
        <v/>
      </c>
      <c r="M2926" s="263">
        <f>_xlfn.STDEV.S(J2926,J2927)</f>
        <v/>
      </c>
      <c r="N2926" s="295" t="n"/>
      <c r="O2926" s="295" t="n"/>
      <c r="P2926" s="207">
        <f>+(((H2926-F2926)/1000)*1000)/10</f>
        <v/>
      </c>
      <c r="Q2926" s="207">
        <f>AVERAGE(P2926:P2927)</f>
        <v/>
      </c>
      <c r="R2926" s="26" t="inlineStr">
        <is>
          <t>VERDADERO</t>
        </is>
      </c>
      <c r="S2926" s="26" t="inlineStr">
        <is>
          <t>FALSO</t>
        </is>
      </c>
      <c r="T2926" s="211" t="n"/>
      <c r="U2926" s="211" t="n"/>
      <c r="V2926" s="290" t="inlineStr">
        <is>
          <t>Plot válido</t>
        </is>
      </c>
    </row>
    <row r="2927" ht="15.75" customHeight="1" s="412">
      <c r="A2927" s="199" t="n">
        <v>5494</v>
      </c>
      <c r="B2927" s="200" t="n">
        <v>232</v>
      </c>
      <c r="C2927" s="252" t="n">
        <v>435</v>
      </c>
      <c r="D2927" s="252" t="n">
        <v>19</v>
      </c>
      <c r="E2927" s="139" t="n">
        <v>43637</v>
      </c>
      <c r="F2927" s="252" t="n">
        <v>5244</v>
      </c>
      <c r="G2927" s="252" t="n">
        <v>7982</v>
      </c>
      <c r="H2927" s="253" t="n">
        <v>7289</v>
      </c>
      <c r="I2927" s="252" t="n"/>
      <c r="J2927" s="261">
        <f>+(((G2927-F2927)-(H2927-F2927))/(H2927-F2927))*100</f>
        <v/>
      </c>
      <c r="K2927" s="273" t="n"/>
      <c r="L2927" s="207" t="n"/>
      <c r="M2927" s="207" t="n"/>
      <c r="N2927" s="295" t="n"/>
      <c r="O2927" s="295" t="n"/>
      <c r="P2927" s="207">
        <f>+(((H2927-F2927)/1000)*1000)/10</f>
        <v/>
      </c>
      <c r="Q2927" s="207" t="n"/>
      <c r="R2927" s="26" t="inlineStr">
        <is>
          <t>FALSO</t>
        </is>
      </c>
      <c r="S2927" s="26" t="inlineStr">
        <is>
          <t>FALSO</t>
        </is>
      </c>
      <c r="T2927" s="211" t="n"/>
      <c r="U2927" s="211" t="n"/>
      <c r="V2927" s="290" t="inlineStr">
        <is>
          <t>Plot válido</t>
        </is>
      </c>
    </row>
    <row r="2928" ht="15.75" customHeight="1" s="412">
      <c r="A2928" s="199" t="n">
        <v>6325</v>
      </c>
      <c r="B2928" s="200" t="n">
        <v>286</v>
      </c>
      <c r="C2928" s="252" t="n">
        <v>435</v>
      </c>
      <c r="D2928" s="252" t="n">
        <v>22</v>
      </c>
      <c r="E2928" s="139" t="n">
        <v>43685</v>
      </c>
      <c r="F2928" s="252" t="n">
        <v>5236</v>
      </c>
      <c r="G2928" s="252" t="n">
        <v>7671</v>
      </c>
      <c r="H2928" s="253" t="n">
        <v>7317</v>
      </c>
      <c r="I2928" s="252" t="n">
        <v>6</v>
      </c>
      <c r="J2928" s="47">
        <f>+(((G2928-F2928)-(H2928-F2928))/(H2928-F2928))*100</f>
        <v/>
      </c>
      <c r="K2928" s="270" t="n"/>
      <c r="L2928" s="250">
        <f>AVERAGE(J2928:J2929)</f>
        <v/>
      </c>
      <c r="M2928" s="250">
        <f>_xlfn.STDEV.S(J2928,J2929)</f>
        <v/>
      </c>
      <c r="N2928" s="295" t="n"/>
      <c r="O2928" s="295" t="n"/>
      <c r="P2928" s="207">
        <f>+(((H2928-F2928)/1000)*1000)/10</f>
        <v/>
      </c>
      <c r="Q2928" s="207">
        <f>AVERAGE(P2928:P2929)</f>
        <v/>
      </c>
      <c r="R2928" s="26" t="inlineStr">
        <is>
          <t>FALSO</t>
        </is>
      </c>
      <c r="S2928" s="26" t="inlineStr">
        <is>
          <t>FALSO</t>
        </is>
      </c>
      <c r="T2928" s="211" t="n"/>
      <c r="U2928" s="211" t="n"/>
      <c r="V2928" s="290" t="inlineStr">
        <is>
          <t>Plot válido</t>
        </is>
      </c>
    </row>
    <row r="2929" ht="15.75" customHeight="1" s="412">
      <c r="A2929" s="199" t="n">
        <v>6326</v>
      </c>
      <c r="B2929" s="200" t="n">
        <v>286</v>
      </c>
      <c r="C2929" s="252" t="n">
        <v>435</v>
      </c>
      <c r="D2929" s="252" t="n">
        <v>22</v>
      </c>
      <c r="E2929" s="139" t="n">
        <v>43685</v>
      </c>
      <c r="F2929" s="252" t="n">
        <v>5236</v>
      </c>
      <c r="G2929" s="252" t="n">
        <v>7745</v>
      </c>
      <c r="H2929" s="253" t="n">
        <v>7363</v>
      </c>
      <c r="I2929" s="252" t="n"/>
      <c r="J2929" s="47">
        <f>+(((G2929-F2929)-(H2929-F2929))/(H2929-F2929))*100</f>
        <v/>
      </c>
      <c r="K2929" s="270" t="n"/>
      <c r="L2929" s="251" t="n"/>
      <c r="M2929" s="251" t="n"/>
      <c r="N2929" s="295" t="n"/>
      <c r="O2929" s="295" t="n"/>
      <c r="P2929" s="207">
        <f>+(((H2929-F2929)/1000)*1000)/10</f>
        <v/>
      </c>
      <c r="Q2929" s="207" t="n"/>
      <c r="R2929" s="26" t="inlineStr">
        <is>
          <t>FALSO</t>
        </is>
      </c>
      <c r="S2929" s="26" t="inlineStr">
        <is>
          <t>FALSO</t>
        </is>
      </c>
      <c r="T2929" s="211" t="n"/>
      <c r="U2929" s="211" t="n"/>
      <c r="V2929" s="290" t="inlineStr">
        <is>
          <t>Plot válido</t>
        </is>
      </c>
    </row>
    <row r="2930" ht="15.75" customHeight="1" s="412">
      <c r="A2930" s="199" t="n">
        <v>3929</v>
      </c>
      <c r="B2930" s="200" t="n">
        <v>351</v>
      </c>
      <c r="C2930" s="223" t="n">
        <v>436</v>
      </c>
      <c r="D2930" s="223" t="n">
        <v>14</v>
      </c>
      <c r="E2930" s="73" t="n">
        <v>43591</v>
      </c>
      <c r="F2930" s="224" t="n">
        <v>5232</v>
      </c>
      <c r="G2930" s="224" t="n">
        <v>10168</v>
      </c>
      <c r="H2930" s="225" t="n">
        <v>8284</v>
      </c>
      <c r="I2930" s="223" t="n">
        <v>2</v>
      </c>
      <c r="J2930" s="74">
        <f>+(((G2930-F2930)-(H2930-F2930))/(H2930-F2930))*100</f>
        <v/>
      </c>
      <c r="K2930" s="226" t="inlineStr">
        <is>
          <t>1/2</t>
        </is>
      </c>
      <c r="L2930" s="227">
        <f>AVERAGE(J2930:J2931)</f>
        <v/>
      </c>
      <c r="M2930" s="227">
        <f>_xlfn.STDEV.S(J2930,J2931)</f>
        <v/>
      </c>
      <c r="N2930" s="295" t="n">
        <v>3</v>
      </c>
      <c r="O2930" s="295" t="n"/>
      <c r="P2930" s="207">
        <f>+(((H2930-F2930)/1000)*1000)/10</f>
        <v/>
      </c>
      <c r="Q2930" s="207">
        <f>AVERAGE(P2930:P2931)</f>
        <v/>
      </c>
      <c r="R2930" s="26" t="inlineStr">
        <is>
          <t>FALSO</t>
        </is>
      </c>
      <c r="S2930" s="26" t="inlineStr">
        <is>
          <t>FALSO</t>
        </is>
      </c>
      <c r="T2930" s="211" t="n"/>
      <c r="U2930" s="211" t="n"/>
      <c r="V2930" s="290" t="inlineStr">
        <is>
          <t>Plot válido</t>
        </is>
      </c>
    </row>
    <row r="2931" ht="15.75" customHeight="1" s="412">
      <c r="A2931" s="199" t="n">
        <v>3930</v>
      </c>
      <c r="B2931" s="200" t="n">
        <v>352</v>
      </c>
      <c r="C2931" s="223" t="n">
        <v>436</v>
      </c>
      <c r="D2931" s="223" t="n">
        <v>14</v>
      </c>
      <c r="E2931" s="73" t="n">
        <v>43591</v>
      </c>
      <c r="F2931" s="224" t="n">
        <v>5507</v>
      </c>
      <c r="G2931" s="224" t="n">
        <v>10671</v>
      </c>
      <c r="H2931" s="225" t="n">
        <v>8664</v>
      </c>
      <c r="I2931" s="223" t="n"/>
      <c r="J2931" s="74">
        <f>+(((G2931-F2931)-(H2931-F2931))/(H2931-F2931))*100</f>
        <v/>
      </c>
      <c r="K2931" s="226" t="n"/>
      <c r="L2931" s="228" t="n"/>
      <c r="M2931" s="228" t="n"/>
      <c r="N2931" s="295" t="n"/>
      <c r="O2931" s="295" t="n"/>
      <c r="P2931" s="207">
        <f>+(((H2931-F2931)/1000)*1000)/10</f>
        <v/>
      </c>
      <c r="Q2931" s="207" t="n"/>
      <c r="R2931" s="26" t="inlineStr">
        <is>
          <t>FALSO</t>
        </is>
      </c>
      <c r="S2931" s="26" t="inlineStr">
        <is>
          <t>FALSO</t>
        </is>
      </c>
      <c r="T2931" s="211" t="n"/>
      <c r="U2931" s="211" t="n"/>
      <c r="V2931" s="290" t="inlineStr">
        <is>
          <t>Plot válido</t>
        </is>
      </c>
    </row>
    <row r="2932" ht="15.75" customHeight="1" s="412">
      <c r="A2932" s="199" t="n">
        <v>4579</v>
      </c>
      <c r="B2932" s="200" t="n">
        <v>285</v>
      </c>
      <c r="C2932" s="223" t="n">
        <v>436</v>
      </c>
      <c r="D2932" s="223" t="n">
        <v>16</v>
      </c>
      <c r="E2932" s="73" t="n">
        <v>43607</v>
      </c>
      <c r="F2932" s="223" t="n">
        <v>5249</v>
      </c>
      <c r="G2932" s="223" t="n">
        <v>9606</v>
      </c>
      <c r="H2932" s="225" t="n">
        <v>8177</v>
      </c>
      <c r="I2932" s="223" t="n">
        <v>2</v>
      </c>
      <c r="J2932" s="74">
        <f>+(((G2932-F2932)-(H2932-F2932))/(H2932-F2932))*100</f>
        <v/>
      </c>
      <c r="K2932" s="226" t="inlineStr">
        <is>
          <t>MF*</t>
        </is>
      </c>
      <c r="L2932" s="227">
        <f>AVERAGE(J2932:J2933)</f>
        <v/>
      </c>
      <c r="M2932" s="227">
        <f>_xlfn.STDEV.S(J2932,J2933)</f>
        <v/>
      </c>
      <c r="N2932" s="295" t="n"/>
      <c r="O2932" s="295" t="n"/>
      <c r="P2932" s="207">
        <f>+(((H2932-F2932)/1000)*1000)/10</f>
        <v/>
      </c>
      <c r="Q2932" s="207">
        <f>AVERAGE(P2932:P2933)</f>
        <v/>
      </c>
      <c r="R2932" s="26" t="inlineStr">
        <is>
          <t>FALSO</t>
        </is>
      </c>
      <c r="S2932" s="26" t="inlineStr">
        <is>
          <t>FALSO</t>
        </is>
      </c>
      <c r="T2932" s="211" t="n"/>
      <c r="U2932" s="211" t="n"/>
      <c r="V2932" s="290" t="inlineStr">
        <is>
          <t>Plot válido</t>
        </is>
      </c>
    </row>
    <row r="2933" ht="15.75" customHeight="1" s="412">
      <c r="A2933" s="199" t="n">
        <v>4580</v>
      </c>
      <c r="B2933" s="200" t="n">
        <v>286</v>
      </c>
      <c r="C2933" s="223" t="n">
        <v>436</v>
      </c>
      <c r="D2933" s="223" t="n">
        <v>16</v>
      </c>
      <c r="E2933" s="73" t="n">
        <v>43607</v>
      </c>
      <c r="F2933" s="223" t="n">
        <v>5236</v>
      </c>
      <c r="G2933" s="223" t="n">
        <v>9624</v>
      </c>
      <c r="H2933" s="225" t="n">
        <v>8120</v>
      </c>
      <c r="I2933" s="223" t="n"/>
      <c r="J2933" s="74">
        <f>+(((G2933-F2933)-(H2933-F2933))/(H2933-F2933))*100</f>
        <v/>
      </c>
      <c r="K2933" s="226" t="n"/>
      <c r="L2933" s="228" t="n"/>
      <c r="M2933" s="228" t="n"/>
      <c r="N2933" s="295" t="n"/>
      <c r="O2933" s="295" t="n"/>
      <c r="P2933" s="207">
        <f>+(((H2933-F2933)/1000)*1000)/10</f>
        <v/>
      </c>
      <c r="Q2933" s="207" t="n"/>
      <c r="R2933" s="26" t="inlineStr">
        <is>
          <t>FALSO</t>
        </is>
      </c>
      <c r="S2933" s="26" t="inlineStr">
        <is>
          <t>FALSO</t>
        </is>
      </c>
      <c r="T2933" s="211" t="n"/>
      <c r="U2933" s="211" t="n"/>
      <c r="V2933" s="290" t="inlineStr">
        <is>
          <t>Plot válido</t>
        </is>
      </c>
    </row>
    <row r="2934" ht="15.75" customHeight="1" s="412">
      <c r="A2934" s="199" t="n">
        <v>5225</v>
      </c>
      <c r="B2934" s="200" t="n">
        <v>285</v>
      </c>
      <c r="C2934" s="223" t="n">
        <v>436</v>
      </c>
      <c r="D2934" s="223" t="n">
        <v>18</v>
      </c>
      <c r="E2934" s="73" t="n">
        <v>43626</v>
      </c>
      <c r="F2934" s="223" t="n">
        <v>5249</v>
      </c>
      <c r="G2934" s="223" t="n">
        <v>9122</v>
      </c>
      <c r="H2934" s="225" t="n">
        <v>8280</v>
      </c>
      <c r="I2934" s="223" t="n">
        <v>7</v>
      </c>
      <c r="J2934" s="74">
        <f>+(((G2934-F2934)-(H2934-F2934))/(H2934-F2934))*100</f>
        <v/>
      </c>
      <c r="K2934" s="226" t="n"/>
      <c r="L2934" s="227">
        <f>AVERAGE(J2934:J2935)</f>
        <v/>
      </c>
      <c r="M2934" s="227">
        <f>_xlfn.STDEV.S(J2934,J2935)</f>
        <v/>
      </c>
      <c r="N2934" s="295" t="n"/>
      <c r="O2934" s="295" t="n"/>
      <c r="P2934" s="207">
        <f>+(((H2934-F2934)/1000)*1000)/10</f>
        <v/>
      </c>
      <c r="Q2934" s="207">
        <f>AVERAGE(P2934:P2935)</f>
        <v/>
      </c>
      <c r="R2934" s="26" t="inlineStr">
        <is>
          <t>FALSO</t>
        </is>
      </c>
      <c r="S2934" s="26" t="inlineStr">
        <is>
          <t>FALSO</t>
        </is>
      </c>
      <c r="T2934" s="211" t="n"/>
      <c r="U2934" s="211" t="n"/>
      <c r="V2934" s="290" t="inlineStr">
        <is>
          <t>Plot válido</t>
        </is>
      </c>
    </row>
    <row r="2935" ht="15.75" customHeight="1" s="412">
      <c r="A2935" s="199" t="n">
        <v>5226</v>
      </c>
      <c r="B2935" s="200" t="n">
        <v>286</v>
      </c>
      <c r="C2935" s="223" t="n">
        <v>436</v>
      </c>
      <c r="D2935" s="223" t="n">
        <v>18</v>
      </c>
      <c r="E2935" s="73" t="n">
        <v>43626</v>
      </c>
      <c r="F2935" s="223" t="n">
        <v>5236</v>
      </c>
      <c r="G2935" s="223" t="n">
        <v>9123</v>
      </c>
      <c r="H2935" s="225" t="n">
        <v>8257</v>
      </c>
      <c r="I2935" s="223" t="n"/>
      <c r="J2935" s="74">
        <f>+(((G2935-F2935)-(H2935-F2935))/(H2935-F2935))*100</f>
        <v/>
      </c>
      <c r="K2935" s="226" t="n"/>
      <c r="L2935" s="228" t="n"/>
      <c r="M2935" s="228" t="n"/>
      <c r="N2935" s="295" t="n"/>
      <c r="O2935" s="295" t="n"/>
      <c r="P2935" s="207">
        <f>+(((H2935-F2935)/1000)*1000)/10</f>
        <v/>
      </c>
      <c r="Q2935" s="207" t="n"/>
      <c r="R2935" s="26" t="inlineStr">
        <is>
          <t>FALSO</t>
        </is>
      </c>
      <c r="S2935" s="26" t="inlineStr">
        <is>
          <t>FALSO</t>
        </is>
      </c>
      <c r="T2935" s="211" t="n"/>
      <c r="U2935" s="211" t="n"/>
      <c r="V2935" s="290" t="inlineStr">
        <is>
          <t>Plot válido</t>
        </is>
      </c>
    </row>
    <row r="2936" ht="15.75" customHeight="1" s="412">
      <c r="A2936" s="199" t="n">
        <v>6327</v>
      </c>
      <c r="B2936" s="200" t="n">
        <v>287</v>
      </c>
      <c r="C2936" s="252" t="n">
        <v>436</v>
      </c>
      <c r="D2936" s="252" t="n">
        <v>22</v>
      </c>
      <c r="E2936" s="139" t="n">
        <v>43685</v>
      </c>
      <c r="F2936" s="252" t="n">
        <v>5246</v>
      </c>
      <c r="G2936" s="252" t="n">
        <v>8261</v>
      </c>
      <c r="H2936" s="253" t="n">
        <v>7806</v>
      </c>
      <c r="I2936" s="252" t="n">
        <v>7</v>
      </c>
      <c r="J2936" s="47">
        <f>+(((G2936-F2936)-(H2936-F2936))/(H2936-F2936))*100</f>
        <v/>
      </c>
      <c r="K2936" s="270" t="n"/>
      <c r="L2936" s="250">
        <f>AVERAGE(J2936:J2937)</f>
        <v/>
      </c>
      <c r="M2936" s="250">
        <f>_xlfn.STDEV.S(J2936,J2937)</f>
        <v/>
      </c>
      <c r="N2936" s="295" t="n"/>
      <c r="O2936" s="295" t="n"/>
      <c r="P2936" s="207">
        <f>+(((H2936-F2936)/1000)*1000)/10</f>
        <v/>
      </c>
      <c r="Q2936" s="207">
        <f>AVERAGE(P2936:P2937)</f>
        <v/>
      </c>
      <c r="R2936" s="26" t="inlineStr">
        <is>
          <t>FALSO</t>
        </is>
      </c>
      <c r="S2936" s="26" t="inlineStr">
        <is>
          <t>VERDADERO</t>
        </is>
      </c>
      <c r="T2936" s="211" t="n"/>
      <c r="U2936" s="211" t="n"/>
      <c r="V2936" s="290" t="inlineStr">
        <is>
          <t>Plot válido</t>
        </is>
      </c>
    </row>
    <row r="2937" hidden="1" ht="15.75" customHeight="1" s="412">
      <c r="A2937" s="199" t="n">
        <v>6328</v>
      </c>
      <c r="B2937" s="200" t="n">
        <v>287</v>
      </c>
      <c r="C2937" s="252" t="n">
        <v>436</v>
      </c>
      <c r="D2937" s="252" t="n">
        <v>22</v>
      </c>
      <c r="E2937" s="139" t="n">
        <v>43685</v>
      </c>
      <c r="F2937" s="252" t="n">
        <v>5246</v>
      </c>
      <c r="G2937" s="252" t="n">
        <v>8704</v>
      </c>
      <c r="H2937" s="253" t="n">
        <v>8276</v>
      </c>
      <c r="I2937" s="252" t="n"/>
      <c r="J2937" s="47">
        <f>+(((G2937-F2937)-(H2937-F2937))/(H2937-F2937))*100</f>
        <v/>
      </c>
      <c r="K2937" s="270" t="n"/>
      <c r="L2937" s="251" t="n"/>
      <c r="M2937" s="251" t="n"/>
      <c r="N2937" s="295" t="n"/>
      <c r="O2937" s="295" t="n"/>
      <c r="P2937" s="207">
        <f>+(((H2937-F2937)/1000)*1000)/10</f>
        <v/>
      </c>
      <c r="Q2937" s="207" t="n"/>
      <c r="R2937" s="26" t="inlineStr">
        <is>
          <t>FALSO</t>
        </is>
      </c>
      <c r="S2937" s="26" t="inlineStr">
        <is>
          <t>FALSO</t>
        </is>
      </c>
      <c r="T2937" s="211" t="n"/>
      <c r="U2937" s="211" t="n"/>
      <c r="V2937" s="290" t="inlineStr">
        <is>
          <t>Se descarta</t>
        </is>
      </c>
    </row>
    <row r="2938" hidden="1" ht="15.75" customHeight="1" s="412">
      <c r="A2938" s="199" t="n">
        <v>3931</v>
      </c>
      <c r="B2938" s="200" t="n">
        <v>353</v>
      </c>
      <c r="C2938" s="223" t="n">
        <v>437</v>
      </c>
      <c r="D2938" s="223" t="n">
        <v>14</v>
      </c>
      <c r="E2938" s="73" t="n">
        <v>43591</v>
      </c>
      <c r="F2938" s="224" t="n">
        <v>5540</v>
      </c>
      <c r="G2938" s="224" t="n">
        <v>8371</v>
      </c>
      <c r="H2938" s="225" t="n">
        <v>7180</v>
      </c>
      <c r="I2938" s="223" t="n">
        <v>2</v>
      </c>
      <c r="J2938" s="74">
        <f>+(((G2938-F2938)-(H2938-F2938))/(H2938-F2938))*100</f>
        <v/>
      </c>
      <c r="K2938" s="226" t="inlineStr">
        <is>
          <t>1/2</t>
        </is>
      </c>
      <c r="L2938" s="227">
        <f>AVERAGE(J2938:J2939)</f>
        <v/>
      </c>
      <c r="M2938" s="227">
        <f>_xlfn.STDEV.S(J2938,J2939)</f>
        <v/>
      </c>
      <c r="N2938" s="295" t="n">
        <v>3</v>
      </c>
      <c r="O2938" s="295" t="n"/>
      <c r="P2938" s="207">
        <f>+(((H2938-F2938)/1000)*1000)/10</f>
        <v/>
      </c>
      <c r="Q2938" s="207">
        <f>AVERAGE(P2938:P2939)</f>
        <v/>
      </c>
      <c r="R2938" s="26" t="inlineStr">
        <is>
          <t>FALSO</t>
        </is>
      </c>
      <c r="S2938" s="26" t="inlineStr">
        <is>
          <t>FALSO</t>
        </is>
      </c>
      <c r="T2938" s="211" t="n"/>
      <c r="U2938" s="211" t="n"/>
      <c r="V2938" s="290" t="inlineStr">
        <is>
          <t>Se descarta</t>
        </is>
      </c>
    </row>
    <row r="2939" hidden="1" ht="15.75" customHeight="1" s="412">
      <c r="A2939" s="199" t="n">
        <v>3932</v>
      </c>
      <c r="B2939" s="200" t="n">
        <v>354</v>
      </c>
      <c r="C2939" s="223" t="n">
        <v>437</v>
      </c>
      <c r="D2939" s="223" t="n">
        <v>14</v>
      </c>
      <c r="E2939" s="73" t="n">
        <v>43591</v>
      </c>
      <c r="F2939" s="224" t="n">
        <v>5531</v>
      </c>
      <c r="G2939" s="224" t="n">
        <v>8592</v>
      </c>
      <c r="H2939" s="225" t="n">
        <v>7338</v>
      </c>
      <c r="I2939" s="223" t="n"/>
      <c r="J2939" s="74">
        <f>+(((G2939-F2939)-(H2939-F2939))/(H2939-F2939))*100</f>
        <v/>
      </c>
      <c r="K2939" s="226" t="n"/>
      <c r="L2939" s="228" t="n"/>
      <c r="M2939" s="228" t="n"/>
      <c r="N2939" s="295" t="n"/>
      <c r="O2939" s="295" t="n"/>
      <c r="P2939" s="207">
        <f>+(((H2939-F2939)/1000)*1000)/10</f>
        <v/>
      </c>
      <c r="Q2939" s="207" t="n"/>
      <c r="R2939" s="26" t="inlineStr">
        <is>
          <t>FALSO</t>
        </is>
      </c>
      <c r="S2939" s="26" t="inlineStr">
        <is>
          <t>FALSO</t>
        </is>
      </c>
      <c r="T2939" s="211" t="n"/>
      <c r="U2939" s="211" t="n"/>
      <c r="V2939" s="290" t="inlineStr">
        <is>
          <t>Se descarta</t>
        </is>
      </c>
    </row>
    <row r="2940" hidden="1" ht="15.75" customHeight="1" s="412">
      <c r="A2940" s="199" t="n">
        <v>4581</v>
      </c>
      <c r="B2940" s="200" t="n">
        <v>287</v>
      </c>
      <c r="C2940" s="223" t="n">
        <v>437</v>
      </c>
      <c r="D2940" s="223" t="n">
        <v>16</v>
      </c>
      <c r="E2940" s="73" t="n">
        <v>43607</v>
      </c>
      <c r="F2940" s="223" t="n">
        <v>5246</v>
      </c>
      <c r="G2940" s="223" t="n">
        <v>7629</v>
      </c>
      <c r="H2940" s="225" t="n">
        <v>7084</v>
      </c>
      <c r="I2940" s="223" t="n">
        <v>2</v>
      </c>
      <c r="J2940" s="74">
        <f>+(((G2940-F2940)-(H2940-F2940))/(H2940-F2940))*100</f>
        <v/>
      </c>
      <c r="K2940" s="226" t="inlineStr">
        <is>
          <t>MF</t>
        </is>
      </c>
      <c r="L2940" s="227">
        <f>AVERAGE(J2940:J2941)</f>
        <v/>
      </c>
      <c r="M2940" s="227">
        <f>_xlfn.STDEV.S(J2940,J2941)</f>
        <v/>
      </c>
      <c r="N2940" s="295" t="n"/>
      <c r="O2940" s="295" t="n"/>
      <c r="P2940" s="207">
        <f>+(((H2940-F2940)/1000)*1000)/10</f>
        <v/>
      </c>
      <c r="Q2940" s="207">
        <f>AVERAGE(P2940:P2941)</f>
        <v/>
      </c>
      <c r="R2940" s="26" t="inlineStr">
        <is>
          <t>FALSO</t>
        </is>
      </c>
      <c r="S2940" s="26" t="inlineStr">
        <is>
          <t>FALSO</t>
        </is>
      </c>
      <c r="T2940" s="211" t="n"/>
      <c r="U2940" s="211" t="n"/>
      <c r="V2940" s="290" t="inlineStr">
        <is>
          <t>Se descarta</t>
        </is>
      </c>
    </row>
    <row r="2941" hidden="1" ht="15.75" customHeight="1" s="412">
      <c r="A2941" s="199" t="n">
        <v>4582</v>
      </c>
      <c r="B2941" s="200" t="n">
        <v>288</v>
      </c>
      <c r="C2941" s="223" t="n">
        <v>437</v>
      </c>
      <c r="D2941" s="223" t="n">
        <v>16</v>
      </c>
      <c r="E2941" s="73" t="n">
        <v>43607</v>
      </c>
      <c r="F2941" s="223" t="n">
        <v>5225</v>
      </c>
      <c r="G2941" s="223" t="n">
        <v>7818</v>
      </c>
      <c r="H2941" s="225" t="n">
        <v>7242</v>
      </c>
      <c r="I2941" s="223" t="n"/>
      <c r="J2941" s="74">
        <f>+(((G2941-F2941)-(H2941-F2941))/(H2941-F2941))*100</f>
        <v/>
      </c>
      <c r="K2941" s="226" t="n"/>
      <c r="L2941" s="228" t="n"/>
      <c r="M2941" s="228" t="n"/>
      <c r="N2941" s="295" t="n"/>
      <c r="O2941" s="295" t="n"/>
      <c r="P2941" s="207">
        <f>+(((H2941-F2941)/1000)*1000)/10</f>
        <v/>
      </c>
      <c r="Q2941" s="207" t="n"/>
      <c r="R2941" s="26" t="inlineStr">
        <is>
          <t>FALSO</t>
        </is>
      </c>
      <c r="S2941" s="26" t="inlineStr">
        <is>
          <t>FALSO</t>
        </is>
      </c>
      <c r="T2941" s="211" t="n"/>
      <c r="U2941" s="211" t="n"/>
      <c r="V2941" s="290" t="inlineStr">
        <is>
          <t>Se descarta</t>
        </is>
      </c>
    </row>
    <row r="2942" hidden="1" ht="15.75" customHeight="1" s="412">
      <c r="A2942" s="199" t="n">
        <v>5227</v>
      </c>
      <c r="B2942" s="200" t="n">
        <v>287</v>
      </c>
      <c r="C2942" s="223" t="n">
        <v>437</v>
      </c>
      <c r="D2942" s="223" t="n">
        <v>18</v>
      </c>
      <c r="E2942" s="73" t="n">
        <v>43626</v>
      </c>
      <c r="F2942" s="223" t="n">
        <v>5246</v>
      </c>
      <c r="G2942" s="223" t="n">
        <v>8490</v>
      </c>
      <c r="H2942" s="225" t="n">
        <v>7410</v>
      </c>
      <c r="I2942" s="223" t="n">
        <v>6</v>
      </c>
      <c r="J2942" s="74">
        <f>+(((G2942-F2942)-(H2942-F2942))/(H2942-F2942))*100</f>
        <v/>
      </c>
      <c r="K2942" s="226" t="n"/>
      <c r="L2942" s="227">
        <f>AVERAGE(J2942:J2943)</f>
        <v/>
      </c>
      <c r="M2942" s="227">
        <f>_xlfn.STDEV.S(J2942,J2943)</f>
        <v/>
      </c>
      <c r="N2942" s="295" t="n"/>
      <c r="O2942" s="295" t="n"/>
      <c r="P2942" s="207">
        <f>+(((H2942-F2942)/1000)*1000)/10</f>
        <v/>
      </c>
      <c r="Q2942" s="207">
        <f>AVERAGE(P2942:P2943)</f>
        <v/>
      </c>
      <c r="R2942" s="26" t="inlineStr">
        <is>
          <t>FALSO</t>
        </is>
      </c>
      <c r="S2942" s="26" t="inlineStr">
        <is>
          <t>FALSO</t>
        </is>
      </c>
      <c r="T2942" s="211" t="n"/>
      <c r="U2942" s="211" t="n"/>
      <c r="V2942" s="290" t="inlineStr">
        <is>
          <t>Se descarta</t>
        </is>
      </c>
    </row>
    <row r="2943" hidden="1" ht="15.75" customHeight="1" s="412">
      <c r="A2943" s="199" t="n">
        <v>5228</v>
      </c>
      <c r="B2943" s="200" t="n">
        <v>288</v>
      </c>
      <c r="C2943" s="223" t="n">
        <v>437</v>
      </c>
      <c r="D2943" s="223" t="n">
        <v>18</v>
      </c>
      <c r="E2943" s="73" t="n">
        <v>43626</v>
      </c>
      <c r="F2943" s="223" t="n">
        <v>5225</v>
      </c>
      <c r="G2943" s="223" t="n">
        <v>8446</v>
      </c>
      <c r="H2943" s="225" t="n">
        <v>7370</v>
      </c>
      <c r="I2943" s="223" t="n"/>
      <c r="J2943" s="74">
        <f>+(((G2943-F2943)-(H2943-F2943))/(H2943-F2943))*100</f>
        <v/>
      </c>
      <c r="K2943" s="226" t="n"/>
      <c r="L2943" s="228" t="n"/>
      <c r="M2943" s="228" t="n"/>
      <c r="N2943" s="295" t="n"/>
      <c r="O2943" s="295" t="n"/>
      <c r="P2943" s="207">
        <f>+(((H2943-F2943)/1000)*1000)/10</f>
        <v/>
      </c>
      <c r="Q2943" s="207" t="n"/>
      <c r="R2943" s="26" t="inlineStr">
        <is>
          <t>FALSO</t>
        </is>
      </c>
      <c r="S2943" s="26" t="inlineStr">
        <is>
          <t>FALSO</t>
        </is>
      </c>
      <c r="T2943" s="211" t="n"/>
      <c r="U2943" s="211" t="n"/>
      <c r="V2943" s="290" t="inlineStr">
        <is>
          <t>Se descarta</t>
        </is>
      </c>
    </row>
    <row r="2944" hidden="1" ht="15.75" customHeight="1" s="412">
      <c r="A2944" s="199" t="n">
        <v>6329</v>
      </c>
      <c r="B2944" s="200" t="n">
        <v>288</v>
      </c>
      <c r="C2944" s="252" t="n">
        <v>437</v>
      </c>
      <c r="D2944" s="252" t="n">
        <v>22</v>
      </c>
      <c r="E2944" s="139" t="n">
        <v>43685</v>
      </c>
      <c r="F2944" s="252" t="n">
        <v>5225</v>
      </c>
      <c r="G2944" s="252" t="n">
        <v>7520</v>
      </c>
      <c r="H2944" s="253" t="n">
        <v>7175</v>
      </c>
      <c r="I2944" s="252" t="n">
        <v>6</v>
      </c>
      <c r="J2944" s="47">
        <f>+(((G2944-F2944)-(H2944-F2944))/(H2944-F2944))*100</f>
        <v/>
      </c>
      <c r="K2944" s="270" t="n"/>
      <c r="L2944" s="250">
        <f>AVERAGE(J2944:J2945)</f>
        <v/>
      </c>
      <c r="M2944" s="250">
        <f>_xlfn.STDEV.S(J2944,J2945)</f>
        <v/>
      </c>
      <c r="N2944" s="295" t="n"/>
      <c r="O2944" s="295" t="n"/>
      <c r="P2944" s="207">
        <f>+(((H2944-F2944)/1000)*1000)/10</f>
        <v/>
      </c>
      <c r="Q2944" s="207">
        <f>AVERAGE(P2944:P2945)</f>
        <v/>
      </c>
      <c r="R2944" s="26" t="inlineStr">
        <is>
          <t>FALSO</t>
        </is>
      </c>
      <c r="S2944" s="26" t="inlineStr">
        <is>
          <t>FALSO</t>
        </is>
      </c>
      <c r="T2944" s="211" t="n"/>
      <c r="U2944" s="211" t="n"/>
      <c r="V2944" s="290" t="inlineStr">
        <is>
          <t>Se descarta</t>
        </is>
      </c>
    </row>
    <row r="2945" hidden="1" ht="15.75" customHeight="1" s="412">
      <c r="A2945" s="199" t="n">
        <v>6330</v>
      </c>
      <c r="B2945" s="200" t="n">
        <v>288</v>
      </c>
      <c r="C2945" s="252" t="n">
        <v>437</v>
      </c>
      <c r="D2945" s="252" t="n">
        <v>22</v>
      </c>
      <c r="E2945" s="139" t="n">
        <v>43685</v>
      </c>
      <c r="F2945" s="252" t="n">
        <v>5225</v>
      </c>
      <c r="G2945" s="252" t="n">
        <v>7370</v>
      </c>
      <c r="H2945" s="253" t="n">
        <v>7044</v>
      </c>
      <c r="I2945" s="252" t="n"/>
      <c r="J2945" s="47">
        <f>+(((G2945-F2945)-(H2945-F2945))/(H2945-F2945))*100</f>
        <v/>
      </c>
      <c r="K2945" s="270" t="n"/>
      <c r="L2945" s="251" t="n"/>
      <c r="M2945" s="251" t="n"/>
      <c r="N2945" s="295" t="n"/>
      <c r="O2945" s="295" t="n"/>
      <c r="P2945" s="207">
        <f>+(((H2945-F2945)/1000)*1000)/10</f>
        <v/>
      </c>
      <c r="Q2945" s="207" t="n"/>
      <c r="R2945" s="26" t="inlineStr">
        <is>
          <t>FALSO</t>
        </is>
      </c>
      <c r="S2945" s="26" t="inlineStr">
        <is>
          <t>FALSO</t>
        </is>
      </c>
      <c r="T2945" s="211" t="n"/>
      <c r="U2945" s="211" t="n"/>
      <c r="V2945" s="290" t="inlineStr">
        <is>
          <t>Se descarta</t>
        </is>
      </c>
    </row>
    <row r="2946" hidden="1" ht="15.75" customHeight="1" s="412">
      <c r="A2946" s="199" t="n">
        <v>3555</v>
      </c>
      <c r="B2946" s="200" t="n">
        <v>311</v>
      </c>
      <c r="C2946" s="255" t="n">
        <v>438</v>
      </c>
      <c r="D2946" s="255" t="n">
        <v>13</v>
      </c>
      <c r="E2946" s="58" t="n">
        <v>43587</v>
      </c>
      <c r="F2946" s="255" t="n">
        <v>5222</v>
      </c>
      <c r="G2946" s="255" t="n">
        <v>8257</v>
      </c>
      <c r="H2946" s="256" t="n">
        <v>7274</v>
      </c>
      <c r="I2946" s="255" t="n">
        <v>1</v>
      </c>
      <c r="J2946" s="59">
        <f>+(((G2946-F2946)-(H2946-F2946))/(H2946-F2946))*100</f>
        <v/>
      </c>
      <c r="K2946" s="271" t="inlineStr">
        <is>
          <t>1/2</t>
        </is>
      </c>
      <c r="L2946" s="258">
        <f>AVERAGE(J2946:J2947)</f>
        <v/>
      </c>
      <c r="M2946" s="258">
        <f>_xlfn.STDEV.S(J2946,J2947)</f>
        <v/>
      </c>
      <c r="N2946" s="295" t="n">
        <v>1</v>
      </c>
      <c r="O2946" s="295" t="n"/>
      <c r="P2946" s="207">
        <f>+(((H2946-F2946)/1000)*1000)/10</f>
        <v/>
      </c>
      <c r="Q2946" s="207">
        <f>AVERAGE(P2946:P2947)</f>
        <v/>
      </c>
      <c r="R2946" s="26" t="inlineStr">
        <is>
          <t>FALSO</t>
        </is>
      </c>
      <c r="S2946" s="26" t="inlineStr">
        <is>
          <t>FALSO</t>
        </is>
      </c>
      <c r="T2946" s="211" t="n"/>
      <c r="U2946" s="211" t="n"/>
      <c r="V2946" s="290" t="inlineStr">
        <is>
          <t>Se descarta</t>
        </is>
      </c>
    </row>
    <row r="2947" hidden="1" ht="15.75" customHeight="1" s="412">
      <c r="A2947" s="199" t="n">
        <v>3556</v>
      </c>
      <c r="B2947" s="200" t="n">
        <v>312</v>
      </c>
      <c r="C2947" s="255" t="n">
        <v>438</v>
      </c>
      <c r="D2947" s="255" t="n">
        <v>13</v>
      </c>
      <c r="E2947" s="58" t="n">
        <v>43587</v>
      </c>
      <c r="F2947" s="255" t="n">
        <v>5239</v>
      </c>
      <c r="G2947" s="255" t="n">
        <v>8226</v>
      </c>
      <c r="H2947" s="256" t="n">
        <v>7296</v>
      </c>
      <c r="I2947" s="255" t="n"/>
      <c r="J2947" s="59">
        <f>+(((G2947-F2947)-(H2947-F2947))/(H2947-F2947))*100</f>
        <v/>
      </c>
      <c r="K2947" s="271" t="n"/>
      <c r="L2947" s="259" t="n"/>
      <c r="M2947" s="259" t="n"/>
      <c r="N2947" s="295" t="n"/>
      <c r="O2947" s="295" t="n"/>
      <c r="P2947" s="207">
        <f>+(((H2947-F2947)/1000)*1000)/10</f>
        <v/>
      </c>
      <c r="Q2947" s="207" t="n"/>
      <c r="R2947" s="26" t="inlineStr">
        <is>
          <t>FALSO</t>
        </is>
      </c>
      <c r="S2947" s="26" t="inlineStr">
        <is>
          <t>FALSO</t>
        </is>
      </c>
      <c r="T2947" s="211" t="n"/>
      <c r="U2947" s="211" t="n"/>
      <c r="V2947" s="290" t="inlineStr">
        <is>
          <t>Se descarta</t>
        </is>
      </c>
    </row>
    <row r="2948" hidden="1" ht="15.75" customHeight="1" s="412">
      <c r="A2948" s="199" t="n">
        <v>4273</v>
      </c>
      <c r="B2948" s="200" t="n">
        <v>303</v>
      </c>
      <c r="C2948" s="255" t="n">
        <v>438</v>
      </c>
      <c r="D2948" s="255" t="n">
        <v>15</v>
      </c>
      <c r="E2948" s="58" t="n">
        <v>43599</v>
      </c>
      <c r="F2948" s="255" t="n">
        <v>5303</v>
      </c>
      <c r="G2948" s="255" t="n">
        <v>6931</v>
      </c>
      <c r="H2948" s="256" t="n">
        <v>6641</v>
      </c>
      <c r="I2948" s="255" t="n"/>
      <c r="J2948" s="59">
        <f>+(((G2948-F2948)-(H2948-F2948))/(H2948-F2948))*100</f>
        <v/>
      </c>
      <c r="K2948" s="259" t="inlineStr">
        <is>
          <t>MF</t>
        </is>
      </c>
      <c r="L2948" s="258">
        <f>AVERAGE(J2948:J2949)</f>
        <v/>
      </c>
      <c r="M2948" s="258">
        <f>_xlfn.STDEV.S(J2948,J2949)</f>
        <v/>
      </c>
      <c r="N2948" s="295" t="n"/>
      <c r="O2948" s="295" t="n"/>
      <c r="P2948" s="207">
        <f>+(((H2948-F2948)/1000)*1000)/10</f>
        <v/>
      </c>
      <c r="Q2948" s="207">
        <f>AVERAGE(P2948:P2949)</f>
        <v/>
      </c>
      <c r="R2948" s="26" t="inlineStr">
        <is>
          <t>FALSO</t>
        </is>
      </c>
      <c r="S2948" s="26" t="inlineStr">
        <is>
          <t>FALSO</t>
        </is>
      </c>
      <c r="T2948" s="211" t="n"/>
      <c r="U2948" s="211" t="n"/>
      <c r="V2948" s="290" t="inlineStr">
        <is>
          <t>Se descarta</t>
        </is>
      </c>
    </row>
    <row r="2949" hidden="1" ht="15.75" customHeight="1" s="412">
      <c r="A2949" s="199" t="n">
        <v>4274</v>
      </c>
      <c r="B2949" s="200" t="n">
        <v>304</v>
      </c>
      <c r="C2949" s="255" t="n">
        <v>438</v>
      </c>
      <c r="D2949" s="255" t="n">
        <v>15</v>
      </c>
      <c r="E2949" s="58" t="n">
        <v>43599</v>
      </c>
      <c r="F2949" s="255" t="n">
        <v>5212</v>
      </c>
      <c r="G2949" s="255" t="n">
        <v>6947</v>
      </c>
      <c r="H2949" s="256" t="n">
        <v>6634</v>
      </c>
      <c r="I2949" s="255" t="n"/>
      <c r="J2949" s="59">
        <f>+(((G2949-F2949)-(H2949-F2949))/(H2949-F2949))*100</f>
        <v/>
      </c>
      <c r="K2949" s="259" t="n"/>
      <c r="L2949" s="259" t="n"/>
      <c r="M2949" s="259" t="n"/>
      <c r="N2949" s="295" t="n"/>
      <c r="O2949" s="295" t="n"/>
      <c r="P2949" s="207">
        <f>+(((H2949-F2949)/1000)*1000)/10</f>
        <v/>
      </c>
      <c r="Q2949" s="207" t="n"/>
      <c r="R2949" s="26" t="inlineStr">
        <is>
          <t>FALSO</t>
        </is>
      </c>
      <c r="S2949" s="26" t="inlineStr">
        <is>
          <t>FALSO</t>
        </is>
      </c>
      <c r="T2949" s="211" t="n"/>
      <c r="U2949" s="211" t="n"/>
      <c r="V2949" s="290" t="inlineStr">
        <is>
          <t>Se descarta</t>
        </is>
      </c>
    </row>
    <row r="2950" hidden="1" ht="15.75" customHeight="1" s="412">
      <c r="A2950" s="199" t="n">
        <v>4919</v>
      </c>
      <c r="B2950" s="200" t="n">
        <v>303</v>
      </c>
      <c r="C2950" s="255" t="n">
        <v>438</v>
      </c>
      <c r="D2950" s="255" t="n">
        <v>17</v>
      </c>
      <c r="E2950" s="58" t="n">
        <v>43619</v>
      </c>
      <c r="F2950" s="255" t="n">
        <v>5303</v>
      </c>
      <c r="G2950" s="255" t="n">
        <v>6943</v>
      </c>
      <c r="H2950" s="256" t="n">
        <v>6637</v>
      </c>
      <c r="I2950" s="255" t="n"/>
      <c r="J2950" s="59">
        <f>+(((G2950-F2950)-(H2950-F2950))/(H2950-F2950))*100</f>
        <v/>
      </c>
      <c r="K2950" s="271" t="n"/>
      <c r="L2950" s="258">
        <f>AVERAGE(J2950:J2951)</f>
        <v/>
      </c>
      <c r="M2950" s="258">
        <f>_xlfn.STDEV.S(J2950,J2951)</f>
        <v/>
      </c>
      <c r="N2950" s="295" t="n"/>
      <c r="O2950" s="295" t="n"/>
      <c r="P2950" s="207">
        <f>+(((H2950-F2950)/1000)*1000)/10</f>
        <v/>
      </c>
      <c r="Q2950" s="207">
        <f>AVERAGE(P2950:P2951)</f>
        <v/>
      </c>
      <c r="R2950" s="26" t="inlineStr">
        <is>
          <t>FALSO</t>
        </is>
      </c>
      <c r="S2950" s="26" t="inlineStr">
        <is>
          <t>FALSO</t>
        </is>
      </c>
      <c r="T2950" s="211" t="n"/>
      <c r="U2950" s="211" t="n"/>
      <c r="V2950" s="290" t="inlineStr">
        <is>
          <t>Se descarta</t>
        </is>
      </c>
    </row>
    <row r="2951" hidden="1" ht="15.75" customHeight="1" s="412">
      <c r="A2951" s="199" t="n">
        <v>4920</v>
      </c>
      <c r="B2951" s="200" t="n">
        <v>304</v>
      </c>
      <c r="C2951" s="255" t="n">
        <v>438</v>
      </c>
      <c r="D2951" s="255" t="n">
        <v>17</v>
      </c>
      <c r="E2951" s="58" t="n">
        <v>43619</v>
      </c>
      <c r="F2951" s="255" t="n">
        <v>5212</v>
      </c>
      <c r="G2951" s="255" t="n">
        <v>6740</v>
      </c>
      <c r="H2951" s="256" t="n">
        <v>6449</v>
      </c>
      <c r="I2951" s="255" t="n"/>
      <c r="J2951" s="59">
        <f>+(((G2951-F2951)-(H2951-F2951))/(H2951-F2951))*100</f>
        <v/>
      </c>
      <c r="K2951" s="271" t="n"/>
      <c r="L2951" s="259" t="n"/>
      <c r="M2951" s="259" t="n"/>
      <c r="N2951" s="295" t="n"/>
      <c r="O2951" s="295" t="n"/>
      <c r="P2951" s="207">
        <f>+(((H2951-F2951)/1000)*1000)/10</f>
        <v/>
      </c>
      <c r="Q2951" s="207" t="n"/>
      <c r="R2951" s="26" t="inlineStr">
        <is>
          <t>FALSO</t>
        </is>
      </c>
      <c r="S2951" s="26" t="inlineStr">
        <is>
          <t>FALSO</t>
        </is>
      </c>
      <c r="T2951" s="211" t="n"/>
      <c r="U2951" s="211" t="n"/>
      <c r="V2951" s="290" t="inlineStr">
        <is>
          <t>Se descarta</t>
        </is>
      </c>
    </row>
    <row r="2952" hidden="1" ht="15.75" customHeight="1" s="412">
      <c r="A2952" s="199" t="n">
        <v>5495</v>
      </c>
      <c r="B2952" s="200" t="n">
        <v>233</v>
      </c>
      <c r="C2952" s="252" t="n">
        <v>438</v>
      </c>
      <c r="D2952" s="252" t="n">
        <v>19</v>
      </c>
      <c r="E2952" s="139" t="n">
        <v>43637</v>
      </c>
      <c r="F2952" s="252" t="n">
        <v>5213</v>
      </c>
      <c r="G2952" s="252" t="n">
        <v>6690</v>
      </c>
      <c r="H2952" s="253" t="n">
        <v>6373</v>
      </c>
      <c r="I2952" s="252" t="n">
        <v>7</v>
      </c>
      <c r="J2952" s="261">
        <f>+(((G2952-F2952)-(H2952-F2952))/(H2952-F2952))*100</f>
        <v/>
      </c>
      <c r="K2952" s="273" t="n"/>
      <c r="L2952" s="263">
        <f>AVERAGE(J2952:J2953)</f>
        <v/>
      </c>
      <c r="M2952" s="263">
        <f>_xlfn.STDEV.S(J2952,J2953)</f>
        <v/>
      </c>
      <c r="N2952" s="295" t="n"/>
      <c r="O2952" s="295" t="n"/>
      <c r="P2952" s="207">
        <f>+(((H2952-F2952)/1000)*1000)/10</f>
        <v/>
      </c>
      <c r="Q2952" s="207">
        <f>AVERAGE(P2952:P2953)</f>
        <v/>
      </c>
      <c r="R2952" s="26" t="inlineStr">
        <is>
          <t>FALSO</t>
        </is>
      </c>
      <c r="S2952" s="26" t="inlineStr">
        <is>
          <t>FALSO</t>
        </is>
      </c>
      <c r="T2952" s="211" t="n"/>
      <c r="U2952" s="211" t="n"/>
      <c r="V2952" s="290" t="inlineStr">
        <is>
          <t>Se descarta</t>
        </is>
      </c>
    </row>
    <row r="2953" hidden="1" ht="15.75" customHeight="1" s="412">
      <c r="A2953" s="199" t="n">
        <v>5496</v>
      </c>
      <c r="B2953" s="200" t="n">
        <v>234</v>
      </c>
      <c r="C2953" s="252" t="n">
        <v>438</v>
      </c>
      <c r="D2953" s="252" t="n">
        <v>19</v>
      </c>
      <c r="E2953" s="139" t="n">
        <v>43637</v>
      </c>
      <c r="F2953" s="252" t="n">
        <v>5254</v>
      </c>
      <c r="G2953" s="252" t="n">
        <v>6758</v>
      </c>
      <c r="H2953" s="253" t="n">
        <v>6429</v>
      </c>
      <c r="I2953" s="252" t="n"/>
      <c r="J2953" s="261">
        <f>+(((G2953-F2953)-(H2953-F2953))/(H2953-F2953))*100</f>
        <v/>
      </c>
      <c r="K2953" s="273" t="n"/>
      <c r="L2953" s="207" t="n"/>
      <c r="M2953" s="207" t="n"/>
      <c r="N2953" s="295" t="n"/>
      <c r="O2953" s="295" t="n"/>
      <c r="P2953" s="207">
        <f>+(((H2953-F2953)/1000)*1000)/10</f>
        <v/>
      </c>
      <c r="Q2953" s="207" t="n"/>
      <c r="R2953" s="26" t="inlineStr">
        <is>
          <t>FALSO</t>
        </is>
      </c>
      <c r="S2953" s="26" t="inlineStr">
        <is>
          <t>FALSO</t>
        </is>
      </c>
      <c r="T2953" s="211" t="n"/>
      <c r="U2953" s="211" t="n"/>
      <c r="V2953" s="290" t="inlineStr">
        <is>
          <t>Se descarta</t>
        </is>
      </c>
    </row>
    <row r="2954" hidden="1" ht="15.75" customHeight="1" s="412">
      <c r="A2954" s="199" t="n">
        <v>6331</v>
      </c>
      <c r="B2954" s="200" t="n">
        <v>289</v>
      </c>
      <c r="C2954" s="252" t="n">
        <v>438</v>
      </c>
      <c r="D2954" s="252" t="n">
        <v>22</v>
      </c>
      <c r="E2954" s="139" t="n">
        <v>43685</v>
      </c>
      <c r="F2954" s="252" t="n">
        <v>5296</v>
      </c>
      <c r="G2954" s="252" t="n">
        <v>7390</v>
      </c>
      <c r="H2954" s="253" t="n">
        <v>7074</v>
      </c>
      <c r="I2954" s="252" t="n">
        <v>7</v>
      </c>
      <c r="J2954" s="47">
        <f>+(((G2954-F2954)-(H2954-F2954))/(H2954-F2954))*100</f>
        <v/>
      </c>
      <c r="K2954" s="270" t="n"/>
      <c r="L2954" s="250">
        <f>AVERAGE(J2954:J2955)</f>
        <v/>
      </c>
      <c r="M2954" s="250">
        <f>_xlfn.STDEV.S(J2954,J2955)</f>
        <v/>
      </c>
      <c r="N2954" s="295" t="n"/>
      <c r="O2954" s="295" t="n"/>
      <c r="P2954" s="207">
        <f>+(((H2954-F2954)/1000)*1000)/10</f>
        <v/>
      </c>
      <c r="Q2954" s="207">
        <f>AVERAGE(P2954:P2955)</f>
        <v/>
      </c>
      <c r="R2954" s="26" t="inlineStr">
        <is>
          <t>FALSO</t>
        </is>
      </c>
      <c r="S2954" s="26" t="inlineStr">
        <is>
          <t>FALSO</t>
        </is>
      </c>
      <c r="T2954" s="211" t="n"/>
      <c r="U2954" s="211" t="n"/>
      <c r="V2954" s="290" t="inlineStr">
        <is>
          <t>Se descarta</t>
        </is>
      </c>
    </row>
    <row r="2955" hidden="1" ht="15.75" customHeight="1" s="412">
      <c r="A2955" s="199" t="n">
        <v>6332</v>
      </c>
      <c r="B2955" s="200" t="n">
        <v>289</v>
      </c>
      <c r="C2955" s="252" t="n">
        <v>438</v>
      </c>
      <c r="D2955" s="252" t="n">
        <v>22</v>
      </c>
      <c r="E2955" s="139" t="n">
        <v>43685</v>
      </c>
      <c r="F2955" s="252" t="n">
        <v>5296</v>
      </c>
      <c r="G2955" s="252" t="n">
        <v>7225</v>
      </c>
      <c r="H2955" s="253" t="n">
        <v>6931</v>
      </c>
      <c r="I2955" s="252" t="n"/>
      <c r="J2955" s="47">
        <f>+(((G2955-F2955)-(H2955-F2955))/(H2955-F2955))*100</f>
        <v/>
      </c>
      <c r="K2955" s="270" t="n"/>
      <c r="L2955" s="251" t="n"/>
      <c r="M2955" s="251" t="n"/>
      <c r="N2955" s="295" t="n"/>
      <c r="O2955" s="295" t="n"/>
      <c r="P2955" s="207">
        <f>+(((H2955-F2955)/1000)*1000)/10</f>
        <v/>
      </c>
      <c r="Q2955" s="207" t="n"/>
      <c r="R2955" s="26" t="inlineStr">
        <is>
          <t>FALSO</t>
        </is>
      </c>
      <c r="S2955" s="26" t="inlineStr">
        <is>
          <t>FALSO</t>
        </is>
      </c>
      <c r="T2955" s="211" t="n"/>
      <c r="U2955" s="211" t="n"/>
      <c r="V2955" s="290" t="inlineStr">
        <is>
          <t>Se descarta</t>
        </is>
      </c>
    </row>
    <row r="2956" hidden="1" ht="15.75" customHeight="1" s="412">
      <c r="A2956" s="199" t="n">
        <v>3933</v>
      </c>
      <c r="B2956" s="200" t="n">
        <v>355</v>
      </c>
      <c r="C2956" s="223" t="n">
        <v>439</v>
      </c>
      <c r="D2956" s="223" t="n">
        <v>14</v>
      </c>
      <c r="E2956" s="73" t="n">
        <v>43591</v>
      </c>
      <c r="F2956" s="224" t="n">
        <v>5491</v>
      </c>
      <c r="G2956" s="224" t="n">
        <v>8117</v>
      </c>
      <c r="H2956" s="225" t="n">
        <v>7277</v>
      </c>
      <c r="I2956" s="223" t="n">
        <v>2</v>
      </c>
      <c r="J2956" s="74">
        <f>+(((G2956-F2956)-(H2956-F2956))/(H2956-F2956))*100</f>
        <v/>
      </c>
      <c r="K2956" s="226" t="inlineStr">
        <is>
          <t>24/4</t>
        </is>
      </c>
      <c r="L2956" s="227">
        <f>AVERAGE(J2956:J2957)</f>
        <v/>
      </c>
      <c r="M2956" s="227">
        <f>_xlfn.STDEV.S(J2956,J2957)</f>
        <v/>
      </c>
      <c r="N2956" s="295" t="n">
        <v>3</v>
      </c>
      <c r="O2956" s="295" t="n"/>
      <c r="P2956" s="207">
        <f>+(((H2956-F2956)/1000)*1000)/10</f>
        <v/>
      </c>
      <c r="Q2956" s="207">
        <f>AVERAGE(P2956:P2957)</f>
        <v/>
      </c>
      <c r="R2956" s="26" t="inlineStr">
        <is>
          <t>FALSO</t>
        </is>
      </c>
      <c r="S2956" s="26" t="inlineStr">
        <is>
          <t>FALSO</t>
        </is>
      </c>
      <c r="T2956" s="211" t="n"/>
      <c r="U2956" s="211" t="n"/>
      <c r="V2956" s="290" t="inlineStr">
        <is>
          <t>Se descarta</t>
        </is>
      </c>
    </row>
    <row r="2957" hidden="1" ht="15.75" customHeight="1" s="412">
      <c r="A2957" s="199" t="n">
        <v>3934</v>
      </c>
      <c r="B2957" s="200" t="n">
        <v>356</v>
      </c>
      <c r="C2957" s="223" t="n">
        <v>439</v>
      </c>
      <c r="D2957" s="223" t="n">
        <v>14</v>
      </c>
      <c r="E2957" s="73" t="n">
        <v>43591</v>
      </c>
      <c r="F2957" s="224" t="n">
        <v>5522</v>
      </c>
      <c r="G2957" s="224" t="n">
        <v>8236</v>
      </c>
      <c r="H2957" s="225" t="n">
        <v>7338</v>
      </c>
      <c r="I2957" s="223" t="n"/>
      <c r="J2957" s="74">
        <f>+(((G2957-F2957)-(H2957-F2957))/(H2957-F2957))*100</f>
        <v/>
      </c>
      <c r="K2957" s="226" t="n"/>
      <c r="L2957" s="228" t="n"/>
      <c r="M2957" s="228" t="n"/>
      <c r="N2957" s="295" t="n"/>
      <c r="O2957" s="295" t="n"/>
      <c r="P2957" s="207">
        <f>+(((H2957-F2957)/1000)*1000)/10</f>
        <v/>
      </c>
      <c r="Q2957" s="207" t="n"/>
      <c r="R2957" s="26" t="inlineStr">
        <is>
          <t>FALSO</t>
        </is>
      </c>
      <c r="S2957" s="26" t="inlineStr">
        <is>
          <t>FALSO</t>
        </is>
      </c>
      <c r="T2957" s="211" t="n"/>
      <c r="U2957" s="211" t="n"/>
      <c r="V2957" s="290" t="inlineStr">
        <is>
          <t>Se descarta</t>
        </is>
      </c>
    </row>
    <row r="2958" hidden="1" ht="15.75" customHeight="1" s="412">
      <c r="A2958" s="199" t="n">
        <v>4583</v>
      </c>
      <c r="B2958" s="200" t="n">
        <v>289</v>
      </c>
      <c r="C2958" s="223" t="n">
        <v>439</v>
      </c>
      <c r="D2958" s="223" t="n">
        <v>16</v>
      </c>
      <c r="E2958" s="73" t="n">
        <v>43607</v>
      </c>
      <c r="F2958" s="223" t="n">
        <v>5296</v>
      </c>
      <c r="G2958" s="223" t="n">
        <v>8362</v>
      </c>
      <c r="H2958" s="225" t="n">
        <v>7492</v>
      </c>
      <c r="I2958" s="223" t="n">
        <v>2</v>
      </c>
      <c r="J2958" s="74">
        <f>+(((G2958-F2958)-(H2958-F2958))/(H2958-F2958))*100</f>
        <v/>
      </c>
      <c r="K2958" s="226" t="n"/>
      <c r="L2958" s="227">
        <f>AVERAGE(J2958:J2959)</f>
        <v/>
      </c>
      <c r="M2958" s="227">
        <f>_xlfn.STDEV.S(J2958,J2959)</f>
        <v/>
      </c>
      <c r="N2958" s="295" t="n"/>
      <c r="O2958" s="295" t="n"/>
      <c r="P2958" s="207">
        <f>+(((H2958-F2958)/1000)*1000)/10</f>
        <v/>
      </c>
      <c r="Q2958" s="207">
        <f>AVERAGE(P2958:P2959)</f>
        <v/>
      </c>
      <c r="R2958" s="26" t="inlineStr">
        <is>
          <t>FALSO</t>
        </is>
      </c>
      <c r="S2958" s="26" t="inlineStr">
        <is>
          <t>FALSO</t>
        </is>
      </c>
      <c r="T2958" s="211" t="n"/>
      <c r="U2958" s="211" t="n"/>
      <c r="V2958" s="290" t="inlineStr">
        <is>
          <t>Se descarta</t>
        </is>
      </c>
    </row>
    <row r="2959" hidden="1" ht="15.75" customHeight="1" s="412">
      <c r="A2959" s="199" t="n">
        <v>4584</v>
      </c>
      <c r="B2959" s="200" t="n">
        <v>290</v>
      </c>
      <c r="C2959" s="223" t="n">
        <v>439</v>
      </c>
      <c r="D2959" s="223" t="n">
        <v>16</v>
      </c>
      <c r="E2959" s="73" t="n">
        <v>43607</v>
      </c>
      <c r="F2959" s="223" t="n">
        <v>5255</v>
      </c>
      <c r="G2959" s="223" t="n">
        <v>8202</v>
      </c>
      <c r="H2959" s="225" t="n">
        <v>7344</v>
      </c>
      <c r="I2959" s="223" t="n"/>
      <c r="J2959" s="74">
        <f>+(((G2959-F2959)-(H2959-F2959))/(H2959-F2959))*100</f>
        <v/>
      </c>
      <c r="K2959" s="226" t="n"/>
      <c r="L2959" s="228" t="n"/>
      <c r="M2959" s="228" t="n"/>
      <c r="N2959" s="295" t="n"/>
      <c r="O2959" s="295" t="n"/>
      <c r="P2959" s="207">
        <f>+(((H2959-F2959)/1000)*1000)/10</f>
        <v/>
      </c>
      <c r="Q2959" s="207" t="n"/>
      <c r="R2959" s="26" t="inlineStr">
        <is>
          <t>FALSO</t>
        </is>
      </c>
      <c r="S2959" s="26" t="inlineStr">
        <is>
          <t>FALSO</t>
        </is>
      </c>
      <c r="T2959" s="211" t="n"/>
      <c r="U2959" s="211" t="n"/>
      <c r="V2959" s="290" t="inlineStr">
        <is>
          <t>Se descarta</t>
        </is>
      </c>
    </row>
    <row r="2960" hidden="1" ht="15.75" customHeight="1" s="412">
      <c r="A2960" s="199" t="n">
        <v>5229</v>
      </c>
      <c r="B2960" s="200" t="n">
        <v>289</v>
      </c>
      <c r="C2960" s="223" t="n">
        <v>439</v>
      </c>
      <c r="D2960" s="223" t="n">
        <v>18</v>
      </c>
      <c r="E2960" s="73" t="n">
        <v>43626</v>
      </c>
      <c r="F2960" s="223" t="n">
        <v>5296</v>
      </c>
      <c r="G2960" s="223" t="n">
        <v>8294</v>
      </c>
      <c r="H2960" s="225" t="n">
        <v>7530</v>
      </c>
      <c r="I2960" s="223" t="n">
        <v>11</v>
      </c>
      <c r="J2960" s="74">
        <f>+(((G2960-F2960)-(H2960-F2960))/(H2960-F2960))*100</f>
        <v/>
      </c>
      <c r="K2960" s="226" t="n"/>
      <c r="L2960" s="227">
        <f>AVERAGE(J2960:J2961)</f>
        <v/>
      </c>
      <c r="M2960" s="227">
        <f>_xlfn.STDEV.S(J2960,J2961)</f>
        <v/>
      </c>
      <c r="N2960" s="295" t="n"/>
      <c r="O2960" s="295" t="n"/>
      <c r="P2960" s="207">
        <f>+(((H2960-F2960)/1000)*1000)/10</f>
        <v/>
      </c>
      <c r="Q2960" s="207">
        <f>AVERAGE(P2960:P2961)</f>
        <v/>
      </c>
      <c r="R2960" s="26" t="inlineStr">
        <is>
          <t>VERDADERO</t>
        </is>
      </c>
      <c r="S2960" s="26" t="inlineStr">
        <is>
          <t>FALSO</t>
        </is>
      </c>
      <c r="T2960" s="211" t="n"/>
      <c r="U2960" s="211" t="n"/>
      <c r="V2960" s="290" t="inlineStr">
        <is>
          <t>Se descarta</t>
        </is>
      </c>
    </row>
    <row r="2961" hidden="1" ht="15.75" customHeight="1" s="412">
      <c r="A2961" s="199" t="n">
        <v>5230</v>
      </c>
      <c r="B2961" s="200" t="n">
        <v>290</v>
      </c>
      <c r="C2961" s="223" t="n">
        <v>439</v>
      </c>
      <c r="D2961" s="223" t="n">
        <v>18</v>
      </c>
      <c r="E2961" s="73" t="n">
        <v>43626</v>
      </c>
      <c r="F2961" s="223" t="n">
        <v>5255</v>
      </c>
      <c r="G2961" s="223" t="n">
        <v>8349</v>
      </c>
      <c r="H2961" s="225" t="n">
        <v>7541</v>
      </c>
      <c r="I2961" s="223" t="n"/>
      <c r="J2961" s="74">
        <f>+(((G2961-F2961)-(H2961-F2961))/(H2961-F2961))*100</f>
        <v/>
      </c>
      <c r="K2961" s="226" t="n"/>
      <c r="L2961" s="228" t="n"/>
      <c r="M2961" s="228" t="n"/>
      <c r="N2961" s="295" t="n"/>
      <c r="O2961" s="295" t="n"/>
      <c r="P2961" s="207">
        <f>+(((H2961-F2961)/1000)*1000)/10</f>
        <v/>
      </c>
      <c r="Q2961" s="207" t="n"/>
      <c r="R2961" s="26" t="inlineStr">
        <is>
          <t>FALSO</t>
        </is>
      </c>
      <c r="S2961" s="26" t="inlineStr">
        <is>
          <t>FALSO</t>
        </is>
      </c>
      <c r="T2961" s="211" t="n"/>
      <c r="U2961" s="211" t="n"/>
      <c r="V2961" s="290" t="inlineStr">
        <is>
          <t>Se descarta</t>
        </is>
      </c>
    </row>
    <row r="2962" hidden="1" ht="15.75" customHeight="1" s="412">
      <c r="A2962" s="199" t="n">
        <v>6333</v>
      </c>
      <c r="B2962" s="200" t="n">
        <v>290</v>
      </c>
      <c r="C2962" s="252" t="n">
        <v>439</v>
      </c>
      <c r="D2962" s="252" t="n">
        <v>22</v>
      </c>
      <c r="E2962" s="139" t="n">
        <v>43685</v>
      </c>
      <c r="F2962" s="252" t="n">
        <v>5255</v>
      </c>
      <c r="G2962" s="252" t="n">
        <v>6493</v>
      </c>
      <c r="H2962" s="253" t="n">
        <v>6306</v>
      </c>
      <c r="I2962" s="252" t="n">
        <v>11</v>
      </c>
      <c r="J2962" s="47">
        <f>+(((G2962-F2962)-(H2962-F2962))/(H2962-F2962))*100</f>
        <v/>
      </c>
      <c r="K2962" s="270" t="n"/>
      <c r="L2962" s="250">
        <f>AVERAGE(J2962:J2963)</f>
        <v/>
      </c>
      <c r="M2962" s="250">
        <f>_xlfn.STDEV.S(J2962,J2963)</f>
        <v/>
      </c>
      <c r="N2962" s="295" t="n"/>
      <c r="O2962" s="295" t="n"/>
      <c r="P2962" s="207">
        <f>+(((H2962-F2962)/1000)*1000)/10</f>
        <v/>
      </c>
      <c r="Q2962" s="207">
        <f>AVERAGE(P2962:P2963)</f>
        <v/>
      </c>
      <c r="R2962" s="26" t="inlineStr">
        <is>
          <t>FALSO</t>
        </is>
      </c>
      <c r="S2962" s="26" t="inlineStr">
        <is>
          <t>FALSO</t>
        </is>
      </c>
      <c r="T2962" s="211" t="n"/>
      <c r="U2962" s="211" t="n"/>
      <c r="V2962" s="290" t="inlineStr">
        <is>
          <t>Se descarta</t>
        </is>
      </c>
    </row>
    <row r="2963" ht="15.75" customHeight="1" s="412">
      <c r="A2963" s="199" t="n">
        <v>6334</v>
      </c>
      <c r="B2963" s="200" t="n">
        <v>290</v>
      </c>
      <c r="C2963" s="252" t="n">
        <v>439</v>
      </c>
      <c r="D2963" s="252" t="n">
        <v>22</v>
      </c>
      <c r="E2963" s="139" t="n">
        <v>43685</v>
      </c>
      <c r="F2963" s="252" t="n">
        <v>5255</v>
      </c>
      <c r="G2963" s="252" t="n">
        <v>6438</v>
      </c>
      <c r="H2963" s="253" t="n">
        <v>6122</v>
      </c>
      <c r="I2963" s="252" t="n"/>
      <c r="J2963" s="47" t="n"/>
      <c r="K2963" s="270" t="n"/>
      <c r="L2963" s="251" t="n"/>
      <c r="M2963" s="251" t="n"/>
      <c r="N2963" s="295" t="n"/>
      <c r="O2963" s="295" t="n"/>
      <c r="P2963" s="207">
        <f>+(((H2963-F2963)/1000)*1000)/10</f>
        <v/>
      </c>
      <c r="Q2963" s="207" t="n"/>
      <c r="R2963" s="26" t="inlineStr">
        <is>
          <t>FALSO</t>
        </is>
      </c>
      <c r="S2963" s="26" t="inlineStr">
        <is>
          <t>FALSO</t>
        </is>
      </c>
      <c r="T2963" s="211" t="n"/>
      <c r="U2963" s="211" t="n"/>
      <c r="V2963" s="290" t="inlineStr">
        <is>
          <t>Plot válido</t>
        </is>
      </c>
    </row>
    <row r="2964" ht="15.75" customHeight="1" s="412">
      <c r="A2964" s="199" t="n">
        <v>3033</v>
      </c>
      <c r="B2964" s="200" t="n">
        <v>117</v>
      </c>
      <c r="C2964" s="246" t="n">
        <v>440</v>
      </c>
      <c r="D2964" s="246" t="n">
        <v>11</v>
      </c>
      <c r="E2964" s="46" t="n">
        <v>43571</v>
      </c>
      <c r="F2964" s="247" t="n">
        <v>5221</v>
      </c>
      <c r="G2964" s="246" t="n">
        <v>7821</v>
      </c>
      <c r="H2964" s="248" t="n">
        <v>6948</v>
      </c>
      <c r="I2964" s="246" t="n">
        <v>2</v>
      </c>
      <c r="J2964" s="47">
        <f>+(((G2964-F2964)-(H2964-F2964))/(H2964-F2964))*100</f>
        <v/>
      </c>
      <c r="K2964" s="270" t="n">
        <v>0.25</v>
      </c>
      <c r="L2964" s="250">
        <f>AVERAGE(J2964:J2965)</f>
        <v/>
      </c>
      <c r="M2964" s="250">
        <f>_xlfn.STDEV.S(J2964,J2965)</f>
        <v/>
      </c>
      <c r="N2964" s="295" t="n">
        <v>2</v>
      </c>
      <c r="O2964" s="295" t="n"/>
      <c r="P2964" s="207">
        <f>+(((H2964-F2964)/1000)*1000)/10</f>
        <v/>
      </c>
      <c r="Q2964" s="207">
        <f>AVERAGE(P2964:P2965)</f>
        <v/>
      </c>
      <c r="R2964" s="26" t="inlineStr">
        <is>
          <t>FALSO</t>
        </is>
      </c>
      <c r="S2964" s="26" t="inlineStr">
        <is>
          <t>FALSO</t>
        </is>
      </c>
      <c r="T2964" s="211" t="n"/>
      <c r="U2964" s="211" t="n"/>
      <c r="V2964" s="290" t="inlineStr">
        <is>
          <t>Plot válido</t>
        </is>
      </c>
    </row>
    <row r="2965" ht="15.75" customHeight="1" s="412">
      <c r="A2965" s="199" t="n">
        <v>3034</v>
      </c>
      <c r="B2965" s="200" t="n">
        <v>118</v>
      </c>
      <c r="C2965" s="246" t="n">
        <v>440</v>
      </c>
      <c r="D2965" s="246" t="n">
        <v>11</v>
      </c>
      <c r="E2965" s="46" t="n">
        <v>43571</v>
      </c>
      <c r="F2965" s="247" t="n">
        <v>5249</v>
      </c>
      <c r="G2965" s="246" t="n">
        <v>7577</v>
      </c>
      <c r="H2965" s="248" t="n">
        <v>6869</v>
      </c>
      <c r="I2965" s="246" t="n"/>
      <c r="J2965" s="47">
        <f>+(((G2965-F2965)-(H2965-F2965))/(H2965-F2965))*100</f>
        <v/>
      </c>
      <c r="K2965" s="270" t="n"/>
      <c r="L2965" s="251" t="n"/>
      <c r="M2965" s="251" t="n"/>
      <c r="N2965" s="295" t="n"/>
      <c r="O2965" s="295" t="n"/>
      <c r="P2965" s="207">
        <f>+(((H2965-F2965)/1000)*1000)/10</f>
        <v/>
      </c>
      <c r="Q2965" s="207" t="n"/>
      <c r="R2965" s="26" t="inlineStr">
        <is>
          <t>FALSO</t>
        </is>
      </c>
      <c r="S2965" s="26" t="inlineStr">
        <is>
          <t>FALSO</t>
        </is>
      </c>
      <c r="T2965" s="211" t="n"/>
      <c r="U2965" s="211" t="n"/>
      <c r="V2965" s="290" t="inlineStr">
        <is>
          <t>Plot válido</t>
        </is>
      </c>
    </row>
    <row r="2966" ht="15.75" customHeight="1" s="412">
      <c r="A2966" s="199" t="n">
        <v>3935</v>
      </c>
      <c r="B2966" s="200" t="n">
        <v>357</v>
      </c>
      <c r="C2966" s="246" t="n">
        <v>440</v>
      </c>
      <c r="D2966" s="246" t="n">
        <v>14</v>
      </c>
      <c r="E2966" s="46" t="n">
        <v>43591</v>
      </c>
      <c r="F2966" s="247" t="n">
        <v>5501</v>
      </c>
      <c r="G2966" s="247" t="n">
        <v>9910</v>
      </c>
      <c r="H2966" s="248" t="n">
        <v>8559</v>
      </c>
      <c r="I2966" s="246" t="n"/>
      <c r="J2966" s="47">
        <f>+(((G2966-F2966)-(H2966-F2966))/(H2966-F2966))*100</f>
        <v/>
      </c>
      <c r="K2966" s="270" t="inlineStr">
        <is>
          <t>.26/4</t>
        </is>
      </c>
      <c r="L2966" s="250">
        <f>AVERAGE(J2966:J2967)</f>
        <v/>
      </c>
      <c r="M2966" s="250">
        <f>_xlfn.STDEV.S(J2966,J2967)</f>
        <v/>
      </c>
      <c r="N2966" s="295" t="n"/>
      <c r="O2966" s="295" t="n"/>
      <c r="P2966" s="207">
        <f>+(((H2966-F2966)/1000)*1000)/10</f>
        <v/>
      </c>
      <c r="Q2966" s="207">
        <f>AVERAGE(P2966:P2967)</f>
        <v/>
      </c>
      <c r="R2966" s="26" t="inlineStr">
        <is>
          <t>FALSO</t>
        </is>
      </c>
      <c r="S2966" s="26" t="inlineStr">
        <is>
          <t>FALSO</t>
        </is>
      </c>
      <c r="T2966" s="211" t="n"/>
      <c r="U2966" s="211" t="n"/>
      <c r="V2966" s="290" t="inlineStr">
        <is>
          <t>Plot válido</t>
        </is>
      </c>
    </row>
    <row r="2967" ht="15.75" customHeight="1" s="412">
      <c r="A2967" s="199" t="n">
        <v>3936</v>
      </c>
      <c r="B2967" s="200" t="n">
        <v>358</v>
      </c>
      <c r="C2967" s="246" t="n">
        <v>440</v>
      </c>
      <c r="D2967" s="246" t="n">
        <v>14</v>
      </c>
      <c r="E2967" s="46" t="n">
        <v>43591</v>
      </c>
      <c r="F2967" s="247" t="n">
        <v>5535</v>
      </c>
      <c r="G2967" s="247" t="n">
        <v>9694</v>
      </c>
      <c r="H2967" s="248" t="n">
        <v>8433</v>
      </c>
      <c r="I2967" s="246" t="n"/>
      <c r="J2967" s="47">
        <f>+(((G2967-F2967)-(H2967-F2967))/(H2967-F2967))*100</f>
        <v/>
      </c>
      <c r="K2967" s="270" t="n"/>
      <c r="L2967" s="251" t="n"/>
      <c r="M2967" s="251" t="n"/>
      <c r="N2967" s="295" t="n"/>
      <c r="O2967" s="295" t="n"/>
      <c r="P2967" s="207">
        <f>+(((H2967-F2967)/1000)*1000)/10</f>
        <v/>
      </c>
      <c r="Q2967" s="207" t="n"/>
      <c r="R2967" s="26" t="inlineStr">
        <is>
          <t>FALSO</t>
        </is>
      </c>
      <c r="S2967" s="26" t="inlineStr">
        <is>
          <t>FALSO</t>
        </is>
      </c>
      <c r="T2967" s="211" t="n"/>
      <c r="U2967" s="211" t="n"/>
      <c r="V2967" s="290" t="inlineStr">
        <is>
          <t>Plot válido</t>
        </is>
      </c>
    </row>
    <row r="2968" ht="15.75" customHeight="1" s="412">
      <c r="A2968" s="199" t="n">
        <v>4585</v>
      </c>
      <c r="B2968" s="200" t="n">
        <v>291</v>
      </c>
      <c r="C2968" s="246" t="n">
        <v>440</v>
      </c>
      <c r="D2968" s="246" t="n">
        <v>16</v>
      </c>
      <c r="E2968" s="46" t="n">
        <v>43607</v>
      </c>
      <c r="F2968" s="246" t="n">
        <v>5259</v>
      </c>
      <c r="G2968" s="246" t="n">
        <v>7147</v>
      </c>
      <c r="H2968" s="248" t="n">
        <v>6726</v>
      </c>
      <c r="I2968" s="246" t="n">
        <v>2</v>
      </c>
      <c r="J2968" s="47">
        <f>+(((G2968-F2968)-(H2968-F2968))/(H2968-F2968))*100</f>
        <v/>
      </c>
      <c r="K2968" s="270" t="n"/>
      <c r="L2968" s="250">
        <f>AVERAGE(J2968:J2969)</f>
        <v/>
      </c>
      <c r="M2968" s="250">
        <f>_xlfn.STDEV.S(J2968,J2969)</f>
        <v/>
      </c>
      <c r="N2968" s="295" t="n"/>
      <c r="O2968" s="295" t="n"/>
      <c r="P2968" s="207">
        <f>+(((H2968-F2968)/1000)*1000)/10</f>
        <v/>
      </c>
      <c r="Q2968" s="207">
        <f>AVERAGE(P2968:P2969)</f>
        <v/>
      </c>
      <c r="R2968" s="26" t="inlineStr">
        <is>
          <t>FALSO</t>
        </is>
      </c>
      <c r="S2968" s="26" t="inlineStr">
        <is>
          <t>FALSO</t>
        </is>
      </c>
      <c r="T2968" s="211" t="n"/>
      <c r="U2968" s="211" t="n"/>
      <c r="V2968" s="290" t="inlineStr">
        <is>
          <t>Plot válido</t>
        </is>
      </c>
    </row>
    <row r="2969" ht="15.75" customHeight="1" s="412">
      <c r="A2969" s="199" t="n">
        <v>4586</v>
      </c>
      <c r="B2969" s="200" t="n">
        <v>292</v>
      </c>
      <c r="C2969" s="246" t="n">
        <v>440</v>
      </c>
      <c r="D2969" s="246" t="n">
        <v>16</v>
      </c>
      <c r="E2969" s="46" t="n">
        <v>43607</v>
      </c>
      <c r="F2969" s="246" t="n">
        <v>5243</v>
      </c>
      <c r="G2969" s="246" t="n">
        <v>7301</v>
      </c>
      <c r="H2969" s="248" t="n">
        <v>6853</v>
      </c>
      <c r="I2969" s="246" t="n"/>
      <c r="J2969" s="47">
        <f>+(((G2969-F2969)-(H2969-F2969))/(H2969-F2969))*100</f>
        <v/>
      </c>
      <c r="K2969" s="270" t="n"/>
      <c r="L2969" s="251" t="n"/>
      <c r="M2969" s="251" t="n"/>
      <c r="N2969" s="295" t="n"/>
      <c r="O2969" s="295" t="n"/>
      <c r="P2969" s="207">
        <f>+(((H2969-F2969)/1000)*1000)/10</f>
        <v/>
      </c>
      <c r="Q2969" s="207" t="n"/>
      <c r="R2969" s="26" t="inlineStr">
        <is>
          <t>FALSO</t>
        </is>
      </c>
      <c r="S2969" s="26" t="inlineStr">
        <is>
          <t>FALSO</t>
        </is>
      </c>
      <c r="T2969" s="211" t="n"/>
      <c r="U2969" s="211" t="n"/>
      <c r="V2969" s="290" t="inlineStr">
        <is>
          <t>Plot válido</t>
        </is>
      </c>
    </row>
    <row r="2970" ht="15.75" customHeight="1" s="412">
      <c r="A2970" s="199" t="n">
        <v>5231</v>
      </c>
      <c r="B2970" s="200" t="n">
        <v>291</v>
      </c>
      <c r="C2970" s="246" t="n">
        <v>440</v>
      </c>
      <c r="D2970" s="246" t="n">
        <v>18</v>
      </c>
      <c r="E2970" s="46" t="n">
        <v>43626</v>
      </c>
      <c r="F2970" s="246" t="n">
        <v>5259</v>
      </c>
      <c r="G2970" s="246" t="n">
        <v>8807</v>
      </c>
      <c r="H2970" s="248" t="n">
        <v>8173</v>
      </c>
      <c r="I2970" s="246" t="n">
        <v>6</v>
      </c>
      <c r="J2970" s="47">
        <f>+(((G2970-F2970)-(H2970-F2970))/(H2970-F2970))*100</f>
        <v/>
      </c>
      <c r="K2970" s="270" t="n"/>
      <c r="L2970" s="250">
        <f>AVERAGE(J2970:J2971)</f>
        <v/>
      </c>
      <c r="M2970" s="250">
        <f>_xlfn.STDEV.S(J2970,J2971)</f>
        <v/>
      </c>
      <c r="N2970" s="295" t="n"/>
      <c r="O2970" s="295" t="n"/>
      <c r="P2970" s="207">
        <f>+(((H2970-F2970)/1000)*1000)/10</f>
        <v/>
      </c>
      <c r="Q2970" s="207">
        <f>AVERAGE(P2970:P2971)</f>
        <v/>
      </c>
      <c r="R2970" s="26" t="inlineStr">
        <is>
          <t>FALSO</t>
        </is>
      </c>
      <c r="S2970" s="26" t="inlineStr">
        <is>
          <t>FALSO</t>
        </is>
      </c>
      <c r="T2970" s="211" t="n"/>
      <c r="U2970" s="211" t="n"/>
      <c r="V2970" s="290" t="inlineStr">
        <is>
          <t>Plot válido</t>
        </is>
      </c>
    </row>
    <row r="2971" hidden="1" ht="15.75" customHeight="1" s="412">
      <c r="A2971" s="199" t="n">
        <v>5232</v>
      </c>
      <c r="B2971" s="200" t="n">
        <v>292</v>
      </c>
      <c r="C2971" s="246" t="n">
        <v>440</v>
      </c>
      <c r="D2971" s="246" t="n">
        <v>18</v>
      </c>
      <c r="E2971" s="46" t="n">
        <v>43626</v>
      </c>
      <c r="F2971" s="246" t="n">
        <v>5243</v>
      </c>
      <c r="G2971" s="246" t="n">
        <v>9092</v>
      </c>
      <c r="H2971" s="248" t="n">
        <v>8376</v>
      </c>
      <c r="I2971" s="246" t="n"/>
      <c r="J2971" s="47">
        <f>+(((G2971-F2971)-(H2971-F2971))/(H2971-F2971))*100</f>
        <v/>
      </c>
      <c r="K2971" s="270" t="n"/>
      <c r="L2971" s="251" t="n"/>
      <c r="M2971" s="251" t="n"/>
      <c r="N2971" s="295" t="n"/>
      <c r="O2971" s="295" t="n"/>
      <c r="P2971" s="207">
        <f>+(((H2971-F2971)/1000)*1000)/10</f>
        <v/>
      </c>
      <c r="Q2971" s="207" t="n"/>
      <c r="R2971" s="26" t="inlineStr">
        <is>
          <t>FALSO</t>
        </is>
      </c>
      <c r="S2971" s="26" t="inlineStr">
        <is>
          <t>FALSO</t>
        </is>
      </c>
      <c r="T2971" s="211" t="n"/>
      <c r="U2971" s="211" t="n"/>
      <c r="V2971" s="290" t="inlineStr">
        <is>
          <t>Se descarta</t>
        </is>
      </c>
    </row>
    <row r="2972" hidden="1" ht="15.75" customHeight="1" s="412">
      <c r="A2972" s="199" t="n">
        <v>3937</v>
      </c>
      <c r="B2972" s="200" t="n">
        <v>359</v>
      </c>
      <c r="C2972" s="246" t="n">
        <v>441</v>
      </c>
      <c r="D2972" s="246" t="n">
        <v>14</v>
      </c>
      <c r="E2972" s="46" t="n">
        <v>43591</v>
      </c>
      <c r="F2972" s="247" t="n">
        <v>5545</v>
      </c>
      <c r="G2972" s="247" t="n">
        <v>7538</v>
      </c>
      <c r="H2972" s="248" t="n">
        <v>6888</v>
      </c>
      <c r="I2972" s="246" t="n">
        <v>2</v>
      </c>
      <c r="J2972" s="47">
        <f>+(((G2972-F2972)-(H2972-F2972))/(H2972-F2972))*100</f>
        <v/>
      </c>
      <c r="K2972" s="270" t="inlineStr">
        <is>
          <t>MF</t>
        </is>
      </c>
      <c r="L2972" s="250">
        <f>AVERAGE(J2972:J2973)</f>
        <v/>
      </c>
      <c r="M2972" s="250">
        <f>_xlfn.STDEV.S(J2972,J2973)</f>
        <v/>
      </c>
      <c r="N2972" s="295" t="n">
        <v>2</v>
      </c>
      <c r="O2972" s="295" t="n"/>
      <c r="P2972" s="207">
        <f>+(((H2972-F2972)/1000)*1000)/10</f>
        <v/>
      </c>
      <c r="Q2972" s="207">
        <f>AVERAGE(P2972:P2973)</f>
        <v/>
      </c>
      <c r="R2972" s="26" t="inlineStr">
        <is>
          <t>FALSO</t>
        </is>
      </c>
      <c r="S2972" s="26" t="inlineStr">
        <is>
          <t>FALSO</t>
        </is>
      </c>
      <c r="T2972" s="211" t="n"/>
      <c r="U2972" s="211" t="n"/>
      <c r="V2972" s="290" t="inlineStr">
        <is>
          <t>Se descarta</t>
        </is>
      </c>
    </row>
    <row r="2973" hidden="1" ht="15.75" customHeight="1" s="412">
      <c r="A2973" s="199" t="n">
        <v>3938</v>
      </c>
      <c r="B2973" s="200" t="n">
        <v>360</v>
      </c>
      <c r="C2973" s="246" t="n">
        <v>441</v>
      </c>
      <c r="D2973" s="246" t="n">
        <v>14</v>
      </c>
      <c r="E2973" s="46" t="n">
        <v>43591</v>
      </c>
      <c r="F2973" s="247" t="n">
        <v>5503</v>
      </c>
      <c r="G2973" s="247" t="n">
        <v>7551</v>
      </c>
      <c r="H2973" s="248" t="n">
        <v>6861</v>
      </c>
      <c r="I2973" s="246" t="n"/>
      <c r="J2973" s="47">
        <f>+(((G2973-F2973)-(H2973-F2973))/(H2973-F2973))*100</f>
        <v/>
      </c>
      <c r="K2973" s="270" t="n"/>
      <c r="L2973" s="251" t="n"/>
      <c r="M2973" s="251" t="n"/>
      <c r="N2973" s="295" t="n"/>
      <c r="O2973" s="295" t="n"/>
      <c r="P2973" s="207">
        <f>+(((H2973-F2973)/1000)*1000)/10</f>
        <v/>
      </c>
      <c r="Q2973" s="207" t="n"/>
      <c r="R2973" s="26" t="inlineStr">
        <is>
          <t>FALSO</t>
        </is>
      </c>
      <c r="S2973" s="26" t="inlineStr">
        <is>
          <t>FALSO</t>
        </is>
      </c>
      <c r="T2973" s="211" t="n"/>
      <c r="U2973" s="211" t="n"/>
      <c r="V2973" s="290" t="inlineStr">
        <is>
          <t>Se descarta</t>
        </is>
      </c>
    </row>
    <row r="2974" hidden="1" ht="15.75" customHeight="1" s="412">
      <c r="A2974" s="199" t="n">
        <v>4587</v>
      </c>
      <c r="B2974" s="200" t="n">
        <v>293</v>
      </c>
      <c r="C2974" s="246" t="n">
        <v>441</v>
      </c>
      <c r="D2974" s="246" t="n">
        <v>16</v>
      </c>
      <c r="E2974" s="46" t="n">
        <v>43607</v>
      </c>
      <c r="F2974" s="246" t="n">
        <v>5203</v>
      </c>
      <c r="G2974" s="246" t="n">
        <v>7536</v>
      </c>
      <c r="H2974" s="248" t="n">
        <v>7031</v>
      </c>
      <c r="I2974" s="246" t="n">
        <v>2</v>
      </c>
      <c r="J2974" s="47">
        <f>+(((G2974-F2974)-(H2974-F2974))/(H2974-F2974))*100</f>
        <v/>
      </c>
      <c r="K2974" s="270" t="n"/>
      <c r="L2974" s="250">
        <f>AVERAGE(J2974:J2975)</f>
        <v/>
      </c>
      <c r="M2974" s="250">
        <f>_xlfn.STDEV.S(J2974,J2975)</f>
        <v/>
      </c>
      <c r="N2974" s="295" t="n"/>
      <c r="O2974" s="295" t="n"/>
      <c r="P2974" s="207">
        <f>+(((H2974-F2974)/1000)*1000)/10</f>
        <v/>
      </c>
      <c r="Q2974" s="207">
        <f>AVERAGE(P2974:P2975)</f>
        <v/>
      </c>
      <c r="R2974" s="26" t="inlineStr">
        <is>
          <t>FALSO</t>
        </is>
      </c>
      <c r="S2974" s="26" t="inlineStr">
        <is>
          <t>FALSO</t>
        </is>
      </c>
      <c r="T2974" s="211" t="n"/>
      <c r="U2974" s="211" t="n"/>
      <c r="V2974" s="290" t="inlineStr">
        <is>
          <t>Se descarta</t>
        </is>
      </c>
    </row>
    <row r="2975" hidden="1" ht="15.75" customHeight="1" s="412">
      <c r="A2975" s="199" t="n">
        <v>4588</v>
      </c>
      <c r="B2975" s="200" t="n">
        <v>294</v>
      </c>
      <c r="C2975" s="246" t="n">
        <v>441</v>
      </c>
      <c r="D2975" s="246" t="n">
        <v>16</v>
      </c>
      <c r="E2975" s="46" t="n">
        <v>43607</v>
      </c>
      <c r="F2975" s="246" t="n">
        <v>5223</v>
      </c>
      <c r="G2975" s="246" t="n">
        <v>7802</v>
      </c>
      <c r="H2975" s="248" t="n">
        <v>7250</v>
      </c>
      <c r="I2975" s="246" t="n"/>
      <c r="J2975" s="47">
        <f>+(((G2975-F2975)-(H2975-F2975))/(H2975-F2975))*100</f>
        <v/>
      </c>
      <c r="K2975" s="270" t="n"/>
      <c r="L2975" s="251" t="n"/>
      <c r="M2975" s="251" t="n"/>
      <c r="N2975" s="295" t="n"/>
      <c r="O2975" s="295" t="n"/>
      <c r="P2975" s="207">
        <f>+(((H2975-F2975)/1000)*1000)/10</f>
        <v/>
      </c>
      <c r="Q2975" s="207" t="n"/>
      <c r="R2975" s="26" t="inlineStr">
        <is>
          <t>FALSO</t>
        </is>
      </c>
      <c r="S2975" s="26" t="inlineStr">
        <is>
          <t>FALSO</t>
        </is>
      </c>
      <c r="T2975" s="211" t="n"/>
      <c r="U2975" s="211" t="n"/>
      <c r="V2975" s="290" t="inlineStr">
        <is>
          <t>Se descarta</t>
        </is>
      </c>
    </row>
    <row r="2976" hidden="1" ht="15.75" customHeight="1" s="412">
      <c r="A2976" s="199" t="n">
        <v>5233</v>
      </c>
      <c r="B2976" s="200" t="n">
        <v>293</v>
      </c>
      <c r="C2976" s="246" t="n">
        <v>441</v>
      </c>
      <c r="D2976" s="246" t="n">
        <v>18</v>
      </c>
      <c r="E2976" s="46" t="n">
        <v>43626</v>
      </c>
      <c r="F2976" s="246" t="n">
        <v>5203</v>
      </c>
      <c r="G2976" s="246" t="n">
        <v>8780</v>
      </c>
      <c r="H2976" s="248" t="n">
        <v>8146</v>
      </c>
      <c r="I2976" s="246" t="n">
        <v>9</v>
      </c>
      <c r="J2976" s="47">
        <f>+(((G2976-F2976)-(H2976-F2976))/(H2976-F2976))*100</f>
        <v/>
      </c>
      <c r="K2976" s="270" t="n"/>
      <c r="L2976" s="250">
        <f>AVERAGE(J2976:J2977)</f>
        <v/>
      </c>
      <c r="M2976" s="250">
        <f>_xlfn.STDEV.S(J2976,J2977)</f>
        <v/>
      </c>
      <c r="N2976" s="295" t="n"/>
      <c r="O2976" s="295" t="n"/>
      <c r="P2976" s="207">
        <f>+(((H2976-F2976)/1000)*1000)/10</f>
        <v/>
      </c>
      <c r="Q2976" s="207">
        <f>AVERAGE(P2976:P2977)</f>
        <v/>
      </c>
      <c r="R2976" s="26" t="inlineStr">
        <is>
          <t>FALSO</t>
        </is>
      </c>
      <c r="S2976" s="26" t="inlineStr">
        <is>
          <t>FALSO</t>
        </is>
      </c>
      <c r="T2976" s="211" t="n"/>
      <c r="U2976" s="211" t="n"/>
      <c r="V2976" s="290" t="inlineStr">
        <is>
          <t>Se descarta</t>
        </is>
      </c>
    </row>
    <row r="2977" hidden="1" ht="15.75" customHeight="1" s="412">
      <c r="A2977" s="199" t="n">
        <v>5234</v>
      </c>
      <c r="B2977" s="200" t="n">
        <v>294</v>
      </c>
      <c r="C2977" s="246" t="n">
        <v>441</v>
      </c>
      <c r="D2977" s="246" t="n">
        <v>18</v>
      </c>
      <c r="E2977" s="46" t="n">
        <v>43626</v>
      </c>
      <c r="F2977" s="246" t="n">
        <v>5223</v>
      </c>
      <c r="G2977" s="246" t="n">
        <v>8732</v>
      </c>
      <c r="H2977" s="248" t="n">
        <v>8112</v>
      </c>
      <c r="I2977" s="246" t="n"/>
      <c r="J2977" s="47">
        <f>+(((G2977-F2977)-(H2977-F2977))/(H2977-F2977))*100</f>
        <v/>
      </c>
      <c r="K2977" s="270" t="n"/>
      <c r="L2977" s="251" t="n"/>
      <c r="M2977" s="251" t="n"/>
      <c r="N2977" s="295" t="n"/>
      <c r="O2977" s="295" t="n"/>
      <c r="P2977" s="207">
        <f>+(((H2977-F2977)/1000)*1000)/10</f>
        <v/>
      </c>
      <c r="Q2977" s="207" t="n"/>
      <c r="R2977" s="26" t="inlineStr">
        <is>
          <t>FALSO</t>
        </is>
      </c>
      <c r="S2977" s="26" t="inlineStr">
        <is>
          <t>FALSO</t>
        </is>
      </c>
      <c r="T2977" s="211" t="n"/>
      <c r="U2977" s="211" t="n"/>
      <c r="V2977" s="290" t="inlineStr">
        <is>
          <t>Se descarta</t>
        </is>
      </c>
    </row>
    <row r="2978" hidden="1" ht="15.75" customHeight="1" s="412">
      <c r="A2978" s="199" t="n">
        <v>5733</v>
      </c>
      <c r="B2978" s="200" t="n">
        <v>177</v>
      </c>
      <c r="C2978" s="252" t="n">
        <v>441</v>
      </c>
      <c r="D2978" s="252" t="n">
        <v>21</v>
      </c>
      <c r="E2978" s="139" t="n">
        <v>43657</v>
      </c>
      <c r="F2978" s="252" t="n">
        <v>5259</v>
      </c>
      <c r="G2978" s="252" t="n">
        <v>7751</v>
      </c>
      <c r="H2978" s="253" t="n">
        <v>7337</v>
      </c>
      <c r="I2978" s="252" t="n">
        <v>9</v>
      </c>
      <c r="J2978" s="47">
        <f>+(((G2978-F2978)-(H2978-F2978))/(H2978-F2978))*100</f>
        <v/>
      </c>
      <c r="K2978" s="270" t="n"/>
      <c r="L2978" s="250">
        <f>AVERAGE(J2978:J2979)</f>
        <v/>
      </c>
      <c r="M2978" s="250">
        <f>_xlfn.STDEV.S(J2978,J2979)</f>
        <v/>
      </c>
      <c r="N2978" s="295" t="n"/>
      <c r="O2978" s="295" t="n"/>
      <c r="P2978" s="207">
        <f>+(((H2978-F2978)/1000)*1000)/10</f>
        <v/>
      </c>
      <c r="Q2978" s="207">
        <f>AVERAGE(P2978:P2979)</f>
        <v/>
      </c>
      <c r="R2978" s="26" t="inlineStr">
        <is>
          <t>FALSO</t>
        </is>
      </c>
      <c r="S2978" s="26" t="inlineStr">
        <is>
          <t>FALSO</t>
        </is>
      </c>
      <c r="T2978" s="211" t="n"/>
      <c r="U2978" s="211" t="n"/>
      <c r="V2978" s="290" t="inlineStr">
        <is>
          <t>Se descarta</t>
        </is>
      </c>
    </row>
    <row r="2979" hidden="1" ht="15.75" customHeight="1" s="412">
      <c r="A2979" s="199" t="n">
        <v>5734</v>
      </c>
      <c r="B2979" s="200" t="n">
        <v>178</v>
      </c>
      <c r="C2979" s="252" t="n">
        <v>441</v>
      </c>
      <c r="D2979" s="252" t="n">
        <v>21</v>
      </c>
      <c r="E2979" s="139" t="n">
        <v>43657</v>
      </c>
      <c r="F2979" s="252" t="n">
        <v>5226</v>
      </c>
      <c r="G2979" s="252" t="n">
        <v>7675</v>
      </c>
      <c r="H2979" s="253" t="n">
        <v>7261</v>
      </c>
      <c r="I2979" s="252" t="n"/>
      <c r="J2979" s="47">
        <f>+(((G2979-F2979)-(H2979-F2979))/(H2979-F2979))*100</f>
        <v/>
      </c>
      <c r="K2979" s="270" t="n"/>
      <c r="L2979" s="251" t="n"/>
      <c r="M2979" s="251" t="n"/>
      <c r="N2979" s="295" t="n"/>
      <c r="O2979" s="295" t="n"/>
      <c r="P2979" s="207">
        <f>+(((H2979-F2979)/1000)*1000)/10</f>
        <v/>
      </c>
      <c r="Q2979" s="207" t="n"/>
      <c r="R2979" s="26" t="inlineStr">
        <is>
          <t>FALSO</t>
        </is>
      </c>
      <c r="S2979" s="26" t="inlineStr">
        <is>
          <t>FALSO</t>
        </is>
      </c>
      <c r="T2979" s="211" t="n"/>
      <c r="U2979" s="211" t="n"/>
      <c r="V2979" s="290" t="inlineStr">
        <is>
          <t>Se descarta</t>
        </is>
      </c>
    </row>
    <row r="2980" hidden="1" ht="15.75" customHeight="1" s="412">
      <c r="A2980" s="199" t="n">
        <v>6335</v>
      </c>
      <c r="B2980" s="200" t="n">
        <v>291</v>
      </c>
      <c r="C2980" s="252" t="n">
        <v>441</v>
      </c>
      <c r="D2980" s="252" t="n">
        <v>22</v>
      </c>
      <c r="E2980" s="139" t="n">
        <v>43685</v>
      </c>
      <c r="F2980" s="252" t="n">
        <v>5259</v>
      </c>
      <c r="G2980" s="252" t="n">
        <v>7655</v>
      </c>
      <c r="H2980" s="253" t="n">
        <v>7310</v>
      </c>
      <c r="I2980" s="252" t="n">
        <v>9</v>
      </c>
      <c r="J2980" s="47">
        <f>+(((G2980-F2980)-(H2980-F2980))/(H2980-F2980))*100</f>
        <v/>
      </c>
      <c r="K2980" s="270" t="n"/>
      <c r="L2980" s="250">
        <f>AVERAGE(J2980:J2981)</f>
        <v/>
      </c>
      <c r="M2980" s="250">
        <f>_xlfn.STDEV.S(J2980,J2981)</f>
        <v/>
      </c>
      <c r="N2980" s="295" t="n"/>
      <c r="O2980" s="295" t="n"/>
      <c r="P2980" s="207">
        <f>+(((H2980-F2980)/1000)*1000)/10</f>
        <v/>
      </c>
      <c r="Q2980" s="207">
        <f>AVERAGE(P2980:P2981)</f>
        <v/>
      </c>
      <c r="R2980" s="26" t="inlineStr">
        <is>
          <t>FALSO</t>
        </is>
      </c>
      <c r="S2980" s="26" t="inlineStr">
        <is>
          <t>FALSO</t>
        </is>
      </c>
      <c r="T2980" s="211" t="n"/>
      <c r="U2980" s="211" t="n"/>
      <c r="V2980" s="290" t="inlineStr">
        <is>
          <t>Se descarta</t>
        </is>
      </c>
    </row>
    <row r="2981" hidden="1" ht="15.75" customHeight="1" s="412">
      <c r="A2981" s="199" t="n">
        <v>6336</v>
      </c>
      <c r="B2981" s="200" t="n">
        <v>291</v>
      </c>
      <c r="C2981" s="252" t="n">
        <v>441</v>
      </c>
      <c r="D2981" s="252" t="n">
        <v>22</v>
      </c>
      <c r="E2981" s="139" t="n">
        <v>43685</v>
      </c>
      <c r="F2981" s="252" t="n">
        <v>5259</v>
      </c>
      <c r="G2981" s="252" t="n">
        <v>7802</v>
      </c>
      <c r="H2981" s="253" t="n">
        <v>7414</v>
      </c>
      <c r="I2981" s="252" t="n"/>
      <c r="J2981" s="47">
        <f>+(((G2981-F2981)-(H2981-F2981))/(H2981-F2981))*100</f>
        <v/>
      </c>
      <c r="K2981" s="270" t="n"/>
      <c r="L2981" s="251" t="n"/>
      <c r="M2981" s="251" t="n"/>
      <c r="N2981" s="295" t="n"/>
      <c r="O2981" s="295" t="n"/>
      <c r="P2981" s="207">
        <f>+(((H2981-F2981)/1000)*1000)/10</f>
        <v/>
      </c>
      <c r="Q2981" s="207" t="n"/>
      <c r="R2981" s="26" t="inlineStr">
        <is>
          <t>FALSO</t>
        </is>
      </c>
      <c r="S2981" s="26" t="inlineStr">
        <is>
          <t>FALSO</t>
        </is>
      </c>
      <c r="T2981" s="211" t="n"/>
      <c r="U2981" s="211" t="n"/>
      <c r="V2981" s="290" t="inlineStr">
        <is>
          <t>Se descarta</t>
        </is>
      </c>
    </row>
    <row r="2982" hidden="1" ht="15.75" customHeight="1" s="412">
      <c r="A2982" s="199" t="n">
        <v>3939</v>
      </c>
      <c r="B2982" s="200" t="n">
        <v>361</v>
      </c>
      <c r="C2982" s="246" t="n">
        <v>442</v>
      </c>
      <c r="D2982" s="246" t="n">
        <v>14</v>
      </c>
      <c r="E2982" s="46" t="n">
        <v>43591</v>
      </c>
      <c r="F2982" s="247" t="n">
        <v>5529</v>
      </c>
      <c r="G2982" s="247" t="n">
        <v>8507</v>
      </c>
      <c r="H2982" s="248" t="n">
        <v>7796</v>
      </c>
      <c r="I2982" s="246" t="n">
        <v>2</v>
      </c>
      <c r="J2982" s="47">
        <f>+(((G2982-F2982)-(H2982-F2982))/(H2982-F2982))*100</f>
        <v/>
      </c>
      <c r="K2982" s="270" t="inlineStr">
        <is>
          <t>MF</t>
        </is>
      </c>
      <c r="L2982" s="250">
        <f>AVERAGE(J2982:J2983)</f>
        <v/>
      </c>
      <c r="M2982" s="250">
        <f>_xlfn.STDEV.S(J2982,J2983)</f>
        <v/>
      </c>
      <c r="N2982" s="295" t="n">
        <v>2</v>
      </c>
      <c r="O2982" s="295" t="n"/>
      <c r="P2982" s="207">
        <f>+(((H2982-F2982)/1000)*1000)/10</f>
        <v/>
      </c>
      <c r="Q2982" s="207">
        <f>AVERAGE(P2982:P2983)</f>
        <v/>
      </c>
      <c r="R2982" s="26" t="inlineStr">
        <is>
          <t>FALSO</t>
        </is>
      </c>
      <c r="S2982" s="26" t="inlineStr">
        <is>
          <t>FALSO</t>
        </is>
      </c>
      <c r="T2982" s="211" t="n"/>
      <c r="U2982" s="211" t="n"/>
      <c r="V2982" s="290" t="inlineStr">
        <is>
          <t>Se descarta</t>
        </is>
      </c>
    </row>
    <row r="2983" hidden="1" ht="15.75" customHeight="1" s="412">
      <c r="A2983" s="199" t="n">
        <v>3940</v>
      </c>
      <c r="B2983" s="200" t="n">
        <v>362</v>
      </c>
      <c r="C2983" s="246" t="n">
        <v>442</v>
      </c>
      <c r="D2983" s="246" t="n">
        <v>14</v>
      </c>
      <c r="E2983" s="46" t="n">
        <v>43591</v>
      </c>
      <c r="F2983" s="247" t="n">
        <v>5582</v>
      </c>
      <c r="G2983" s="247" t="n">
        <v>8769</v>
      </c>
      <c r="H2983" s="248" t="n">
        <v>7992</v>
      </c>
      <c r="I2983" s="246" t="n"/>
      <c r="J2983" s="47">
        <f>+(((G2983-F2983)-(H2983-F2983))/(H2983-F2983))*100</f>
        <v/>
      </c>
      <c r="K2983" s="270" t="n"/>
      <c r="L2983" s="251" t="n"/>
      <c r="M2983" s="251" t="n"/>
      <c r="N2983" s="295" t="n"/>
      <c r="O2983" s="295" t="n"/>
      <c r="P2983" s="207">
        <f>+(((H2983-F2983)/1000)*1000)/10</f>
        <v/>
      </c>
      <c r="Q2983" s="207" t="n"/>
      <c r="R2983" s="26" t="inlineStr">
        <is>
          <t>FALSO</t>
        </is>
      </c>
      <c r="S2983" s="26" t="inlineStr">
        <is>
          <t>FALSO</t>
        </is>
      </c>
      <c r="T2983" s="211" t="n"/>
      <c r="U2983" s="211" t="n"/>
      <c r="V2983" s="290" t="inlineStr">
        <is>
          <t>Se descarta</t>
        </is>
      </c>
    </row>
    <row r="2984" hidden="1" ht="15.75" customHeight="1" s="412">
      <c r="A2984" s="199" t="n">
        <v>4589</v>
      </c>
      <c r="B2984" s="200" t="n">
        <v>295</v>
      </c>
      <c r="C2984" s="246" t="n">
        <v>442</v>
      </c>
      <c r="D2984" s="246" t="n">
        <v>16</v>
      </c>
      <c r="E2984" s="46" t="n">
        <v>43607</v>
      </c>
      <c r="F2984" s="246" t="n">
        <v>5221</v>
      </c>
      <c r="G2984" s="246" t="n">
        <v>7858</v>
      </c>
      <c r="H2984" s="248" t="n">
        <v>7340</v>
      </c>
      <c r="I2984" s="246" t="n">
        <v>2</v>
      </c>
      <c r="J2984" s="47">
        <f>+(((G2984-F2984)-(H2984-F2984))/(H2984-F2984))*100</f>
        <v/>
      </c>
      <c r="K2984" s="270" t="n"/>
      <c r="L2984" s="250">
        <f>AVERAGE(J2984:J2985)</f>
        <v/>
      </c>
      <c r="M2984" s="250">
        <f>_xlfn.STDEV.S(J2984,J2985)</f>
        <v/>
      </c>
      <c r="N2984" s="295" t="n"/>
      <c r="O2984" s="295" t="n"/>
      <c r="P2984" s="207">
        <f>+(((H2984-F2984)/1000)*1000)/10</f>
        <v/>
      </c>
      <c r="Q2984" s="207">
        <f>AVERAGE(P2984:P2985)</f>
        <v/>
      </c>
      <c r="R2984" s="26" t="inlineStr">
        <is>
          <t>FALSO</t>
        </is>
      </c>
      <c r="S2984" s="26" t="inlineStr">
        <is>
          <t>FALSO</t>
        </is>
      </c>
      <c r="T2984" s="211" t="n"/>
      <c r="U2984" s="211" t="n"/>
      <c r="V2984" s="290" t="inlineStr">
        <is>
          <t>Se descarta</t>
        </is>
      </c>
    </row>
    <row r="2985" hidden="1" ht="15.75" customHeight="1" s="412">
      <c r="A2985" s="199" t="n">
        <v>4590</v>
      </c>
      <c r="B2985" s="200" t="n">
        <v>296</v>
      </c>
      <c r="C2985" s="246" t="n">
        <v>442</v>
      </c>
      <c r="D2985" s="246" t="n">
        <v>16</v>
      </c>
      <c r="E2985" s="46" t="n">
        <v>43607</v>
      </c>
      <c r="F2985" s="246" t="n">
        <v>5271</v>
      </c>
      <c r="G2985" s="246" t="n">
        <v>7765</v>
      </c>
      <c r="H2985" s="248" t="n">
        <v>7274</v>
      </c>
      <c r="I2985" s="246" t="n"/>
      <c r="J2985" s="47">
        <f>+(((G2985-F2985)-(H2985-F2985))/(H2985-F2985))*100</f>
        <v/>
      </c>
      <c r="K2985" s="270" t="n"/>
      <c r="L2985" s="251" t="n"/>
      <c r="M2985" s="251" t="n"/>
      <c r="N2985" s="295" t="n"/>
      <c r="O2985" s="295" t="n"/>
      <c r="P2985" s="207">
        <f>+(((H2985-F2985)/1000)*1000)/10</f>
        <v/>
      </c>
      <c r="Q2985" s="207" t="n"/>
      <c r="R2985" s="26" t="inlineStr">
        <is>
          <t>FALSO</t>
        </is>
      </c>
      <c r="S2985" s="26" t="inlineStr">
        <is>
          <t>FALSO</t>
        </is>
      </c>
      <c r="T2985" s="211" t="n"/>
      <c r="U2985" s="211" t="n"/>
      <c r="V2985" s="290" t="inlineStr">
        <is>
          <t>Se descarta</t>
        </is>
      </c>
    </row>
    <row r="2986" hidden="1" ht="15.75" customHeight="1" s="412">
      <c r="A2986" s="199" t="n">
        <v>5235</v>
      </c>
      <c r="B2986" s="200" t="n">
        <v>295</v>
      </c>
      <c r="C2986" s="246" t="n">
        <v>442</v>
      </c>
      <c r="D2986" s="246" t="n">
        <v>18</v>
      </c>
      <c r="E2986" s="46" t="n">
        <v>43626</v>
      </c>
      <c r="F2986" s="246" t="n">
        <v>5221</v>
      </c>
      <c r="G2986" s="246" t="n">
        <v>8459</v>
      </c>
      <c r="H2986" s="248" t="n">
        <v>7801</v>
      </c>
      <c r="I2986" s="246" t="n">
        <v>8</v>
      </c>
      <c r="J2986" s="47">
        <f>+(((G2986-F2986)-(H2986-F2986))/(H2986-F2986))*100</f>
        <v/>
      </c>
      <c r="K2986" s="270" t="n"/>
      <c r="L2986" s="250">
        <f>AVERAGE(J2986:J2987)</f>
        <v/>
      </c>
      <c r="M2986" s="250">
        <f>_xlfn.STDEV.S(J2986,J2987)</f>
        <v/>
      </c>
      <c r="N2986" s="295" t="n"/>
      <c r="O2986" s="295" t="n"/>
      <c r="P2986" s="207">
        <f>+(((H2986-F2986)/1000)*1000)/10</f>
        <v/>
      </c>
      <c r="Q2986" s="207">
        <f>AVERAGE(P2986:P2987)</f>
        <v/>
      </c>
      <c r="R2986" s="26" t="inlineStr">
        <is>
          <t>FALSO</t>
        </is>
      </c>
      <c r="S2986" s="26" t="inlineStr">
        <is>
          <t>FALSO</t>
        </is>
      </c>
      <c r="T2986" s="211" t="n"/>
      <c r="U2986" s="211" t="n"/>
      <c r="V2986" s="290" t="inlineStr">
        <is>
          <t>Se descarta</t>
        </is>
      </c>
    </row>
    <row r="2987" hidden="1" ht="15.75" customHeight="1" s="412">
      <c r="A2987" s="199" t="n">
        <v>5236</v>
      </c>
      <c r="B2987" s="200" t="n">
        <v>296</v>
      </c>
      <c r="C2987" s="246" t="n">
        <v>442</v>
      </c>
      <c r="D2987" s="246" t="n">
        <v>18</v>
      </c>
      <c r="E2987" s="46" t="n">
        <v>43626</v>
      </c>
      <c r="F2987" s="246" t="n">
        <v>5271</v>
      </c>
      <c r="G2987" s="246" t="n">
        <v>8459</v>
      </c>
      <c r="H2987" s="248" t="n">
        <v>7817</v>
      </c>
      <c r="I2987" s="246" t="n"/>
      <c r="J2987" s="47">
        <f>+(((G2987-F2987)-(H2987-F2987))/(H2987-F2987))*100</f>
        <v/>
      </c>
      <c r="K2987" s="270" t="n"/>
      <c r="L2987" s="251" t="n"/>
      <c r="M2987" s="251" t="n"/>
      <c r="N2987" s="295" t="n"/>
      <c r="O2987" s="295" t="n"/>
      <c r="P2987" s="207">
        <f>+(((H2987-F2987)/1000)*1000)/10</f>
        <v/>
      </c>
      <c r="Q2987" s="207" t="n"/>
      <c r="R2987" s="26" t="inlineStr">
        <is>
          <t>FALSO</t>
        </is>
      </c>
      <c r="S2987" s="26" t="inlineStr">
        <is>
          <t>FALSO</t>
        </is>
      </c>
      <c r="T2987" s="211" t="n"/>
      <c r="U2987" s="211" t="n"/>
      <c r="V2987" s="290" t="inlineStr">
        <is>
          <t>Se descarta</t>
        </is>
      </c>
    </row>
    <row r="2988" hidden="1" ht="15.75" customHeight="1" s="412">
      <c r="A2988" s="199" t="n">
        <v>5735</v>
      </c>
      <c r="B2988" s="200" t="n">
        <v>179</v>
      </c>
      <c r="C2988" s="252" t="n">
        <v>442</v>
      </c>
      <c r="D2988" s="252" t="n">
        <v>21</v>
      </c>
      <c r="E2988" s="139" t="n">
        <v>43657</v>
      </c>
      <c r="F2988" s="252" t="n">
        <v>5180</v>
      </c>
      <c r="G2988" s="252" t="n">
        <v>8105</v>
      </c>
      <c r="H2988" s="253" t="n">
        <v>7589</v>
      </c>
      <c r="I2988" s="252" t="n">
        <v>8</v>
      </c>
      <c r="J2988" s="47">
        <f>+(((G2988-F2988)-(H2988-F2988))/(H2988-F2988))*100</f>
        <v/>
      </c>
      <c r="K2988" s="270" t="n"/>
      <c r="L2988" s="250">
        <f>AVERAGE(J2988:J2989)</f>
        <v/>
      </c>
      <c r="M2988" s="250">
        <f>_xlfn.STDEV.S(J2988,J2989)</f>
        <v/>
      </c>
      <c r="N2988" s="295" t="n"/>
      <c r="O2988" s="295" t="n"/>
      <c r="P2988" s="207">
        <f>+(((H2988-F2988)/1000)*1000)/10</f>
        <v/>
      </c>
      <c r="Q2988" s="207">
        <f>AVERAGE(P2988:P2989)</f>
        <v/>
      </c>
      <c r="R2988" s="26" t="inlineStr">
        <is>
          <t>FALSO</t>
        </is>
      </c>
      <c r="S2988" s="26" t="inlineStr">
        <is>
          <t>FALSO</t>
        </is>
      </c>
      <c r="T2988" s="211" t="n"/>
      <c r="U2988" s="211" t="n"/>
      <c r="V2988" s="290" t="inlineStr">
        <is>
          <t>Se descarta</t>
        </is>
      </c>
    </row>
    <row r="2989" ht="15.75" customHeight="1" s="412">
      <c r="A2989" s="199" t="n">
        <v>5736</v>
      </c>
      <c r="B2989" s="200" t="n">
        <v>180</v>
      </c>
      <c r="C2989" s="252" t="n">
        <v>442</v>
      </c>
      <c r="D2989" s="252" t="n">
        <v>21</v>
      </c>
      <c r="E2989" s="139" t="n">
        <v>43657</v>
      </c>
      <c r="F2989" s="252" t="n">
        <v>5282</v>
      </c>
      <c r="G2989" s="252" t="n">
        <v>8185</v>
      </c>
      <c r="H2989" s="253" t="n">
        <v>7675</v>
      </c>
      <c r="I2989" s="252" t="n"/>
      <c r="J2989" s="47">
        <f>+(((G2989-F2989)-(H2989-F2989))/(H2989-F2989))*100</f>
        <v/>
      </c>
      <c r="K2989" s="270" t="n"/>
      <c r="L2989" s="251" t="n"/>
      <c r="M2989" s="251" t="n"/>
      <c r="N2989" s="295" t="n"/>
      <c r="O2989" s="295" t="n"/>
      <c r="P2989" s="207">
        <f>+(((H2989-F2989)/1000)*1000)/10</f>
        <v/>
      </c>
      <c r="Q2989" s="207" t="n"/>
      <c r="R2989" s="26" t="inlineStr">
        <is>
          <t>FALSO</t>
        </is>
      </c>
      <c r="S2989" s="26" t="inlineStr">
        <is>
          <t>FALSO</t>
        </is>
      </c>
      <c r="T2989" s="211" t="n"/>
      <c r="U2989" s="211" t="n"/>
      <c r="V2989" s="290" t="inlineStr">
        <is>
          <t>Plot válido</t>
        </is>
      </c>
    </row>
    <row r="2990" ht="15.75" customHeight="1" s="412">
      <c r="A2990" s="199" t="n">
        <v>6337</v>
      </c>
      <c r="B2990" s="200" t="n">
        <v>292</v>
      </c>
      <c r="C2990" s="252" t="n">
        <v>442</v>
      </c>
      <c r="D2990" s="252" t="n">
        <v>22</v>
      </c>
      <c r="E2990" s="139" t="n">
        <v>43685</v>
      </c>
      <c r="F2990" s="252" t="n">
        <v>5243</v>
      </c>
      <c r="G2990" s="252" t="n">
        <v>7627</v>
      </c>
      <c r="H2990" s="253" t="n">
        <v>7280</v>
      </c>
      <c r="I2990" s="252" t="n">
        <v>8</v>
      </c>
      <c r="J2990" s="47">
        <f>+(((G2990-F2990)-(H2990-F2990))/(H2990-F2990))*100</f>
        <v/>
      </c>
      <c r="K2990" s="270" t="n"/>
      <c r="L2990" s="250">
        <f>AVERAGE(J2990:J2991)</f>
        <v/>
      </c>
      <c r="M2990" s="250">
        <f>_xlfn.STDEV.S(J2990,J2991)</f>
        <v/>
      </c>
      <c r="N2990" s="295" t="n"/>
      <c r="O2990" s="295" t="n"/>
      <c r="P2990" s="207">
        <f>+(((H2990-F2990)/1000)*1000)/10</f>
        <v/>
      </c>
      <c r="Q2990" s="207">
        <f>AVERAGE(P2990:P2991)</f>
        <v/>
      </c>
      <c r="R2990" s="26" t="inlineStr">
        <is>
          <t>FALSO</t>
        </is>
      </c>
      <c r="S2990" s="26" t="inlineStr">
        <is>
          <t>FALSO</t>
        </is>
      </c>
      <c r="T2990" s="211" t="n"/>
      <c r="U2990" s="211" t="n"/>
      <c r="V2990" s="290" t="inlineStr">
        <is>
          <t>Plot válido</t>
        </is>
      </c>
    </row>
    <row r="2991" ht="15.75" customHeight="1" s="412">
      <c r="A2991" s="199" t="n">
        <v>6338</v>
      </c>
      <c r="B2991" s="200" t="n">
        <v>292</v>
      </c>
      <c r="C2991" s="252" t="n">
        <v>442</v>
      </c>
      <c r="D2991" s="252" t="n">
        <v>22</v>
      </c>
      <c r="E2991" s="139" t="n">
        <v>43685</v>
      </c>
      <c r="F2991" s="252" t="n">
        <v>5243</v>
      </c>
      <c r="G2991" s="252" t="n">
        <v>7668</v>
      </c>
      <c r="H2991" s="253" t="n">
        <v>7297</v>
      </c>
      <c r="I2991" s="252" t="n"/>
      <c r="J2991" s="47">
        <f>+(((G2991-F2991)-(H2991-F2991))/(H2991-F2991))*100</f>
        <v/>
      </c>
      <c r="K2991" s="270" t="n"/>
      <c r="L2991" s="251" t="n"/>
      <c r="M2991" s="251" t="n"/>
      <c r="N2991" s="295" t="n"/>
      <c r="O2991" s="295" t="n"/>
      <c r="P2991" s="207">
        <f>+(((H2991-F2991)/1000)*1000)/10</f>
        <v/>
      </c>
      <c r="Q2991" s="207" t="n"/>
      <c r="R2991" s="26" t="inlineStr">
        <is>
          <t>FALSO</t>
        </is>
      </c>
      <c r="S2991" s="26" t="inlineStr">
        <is>
          <t>FALSO</t>
        </is>
      </c>
      <c r="T2991" s="211" t="n"/>
      <c r="U2991" s="211" t="n"/>
      <c r="V2991" s="290" t="inlineStr">
        <is>
          <t>Plot válido</t>
        </is>
      </c>
    </row>
    <row r="2992" ht="15.75" customHeight="1" s="412">
      <c r="A2992" s="199" t="n">
        <v>3557</v>
      </c>
      <c r="B2992" s="200" t="n">
        <v>313</v>
      </c>
      <c r="C2992" s="246" t="n">
        <v>443</v>
      </c>
      <c r="D2992" s="246" t="n">
        <v>13</v>
      </c>
      <c r="E2992" s="46" t="n">
        <v>43587</v>
      </c>
      <c r="F2992" s="246" t="n">
        <v>5188</v>
      </c>
      <c r="G2992" s="246" t="n">
        <v>8418</v>
      </c>
      <c r="H2992" s="248" t="n">
        <v>7340</v>
      </c>
      <c r="I2992" s="246" t="n">
        <v>1</v>
      </c>
      <c r="J2992" s="275">
        <f>+(((G2992-F2992)-(H2992-F2992))/(H2992-F2992))*100</f>
        <v/>
      </c>
      <c r="K2992" s="270" t="inlineStr">
        <is>
          <t>26/4</t>
        </is>
      </c>
      <c r="L2992" s="250">
        <f>AVERAGE(J2992:J2993)</f>
        <v/>
      </c>
      <c r="M2992" s="250">
        <f>_xlfn.STDEV.S(J2992,J2993)</f>
        <v/>
      </c>
      <c r="N2992" s="295" t="n">
        <v>2</v>
      </c>
      <c r="O2992" s="295" t="n"/>
      <c r="P2992" s="207">
        <f>+(((H2992-F2992)/1000)*1000)/10</f>
        <v/>
      </c>
      <c r="Q2992" s="207">
        <f>AVERAGE(P2992:P2993)</f>
        <v/>
      </c>
      <c r="R2992" s="26" t="inlineStr">
        <is>
          <t>FALSO</t>
        </is>
      </c>
      <c r="S2992" s="26" t="inlineStr">
        <is>
          <t>FALSO</t>
        </is>
      </c>
      <c r="T2992" s="211" t="n"/>
      <c r="U2992" s="211" t="n"/>
      <c r="V2992" s="290" t="inlineStr">
        <is>
          <t>Plot válido</t>
        </is>
      </c>
    </row>
    <row r="2993" ht="15.75" customHeight="1" s="412">
      <c r="A2993" s="199" t="n">
        <v>3558</v>
      </c>
      <c r="B2993" s="200" t="n">
        <v>314</v>
      </c>
      <c r="C2993" s="246" t="n">
        <v>443</v>
      </c>
      <c r="D2993" s="246" t="n">
        <v>13</v>
      </c>
      <c r="E2993" s="46" t="n">
        <v>43587</v>
      </c>
      <c r="F2993" s="246" t="n">
        <v>5225</v>
      </c>
      <c r="G2993" s="246" t="n">
        <v>7961</v>
      </c>
      <c r="H2993" s="248" t="n">
        <v>7233</v>
      </c>
      <c r="I2993" s="246" t="n"/>
      <c r="J2993" s="275">
        <f>+(((G2993-F2993)-(H2993-F2993))/(H2993-F2993))*100</f>
        <v/>
      </c>
      <c r="K2993" s="270" t="n"/>
      <c r="L2993" s="251" t="n"/>
      <c r="M2993" s="251" t="n"/>
      <c r="N2993" s="295" t="n"/>
      <c r="O2993" s="295" t="n"/>
      <c r="P2993" s="207">
        <f>+(((H2993-F2993)/1000)*1000)/10</f>
        <v/>
      </c>
      <c r="Q2993" s="207" t="n"/>
      <c r="R2993" s="26" t="inlineStr">
        <is>
          <t>FALSO</t>
        </is>
      </c>
      <c r="S2993" s="26" t="inlineStr">
        <is>
          <t>FALSO</t>
        </is>
      </c>
      <c r="T2993" s="211" t="n"/>
      <c r="U2993" s="211" t="n"/>
      <c r="V2993" s="290" t="inlineStr">
        <is>
          <t>Plot válido</t>
        </is>
      </c>
    </row>
    <row r="2994" ht="15.75" customHeight="1" s="412">
      <c r="A2994" s="199" t="n">
        <v>4275</v>
      </c>
      <c r="B2994" s="200" t="n">
        <v>305</v>
      </c>
      <c r="C2994" s="246" t="n">
        <v>443</v>
      </c>
      <c r="D2994" s="246" t="n">
        <v>15</v>
      </c>
      <c r="E2994" s="46" t="n">
        <v>43599</v>
      </c>
      <c r="F2994" s="246" t="n">
        <v>5301</v>
      </c>
      <c r="G2994" s="246" t="n">
        <v>8127</v>
      </c>
      <c r="H2994" s="248" t="n">
        <v>7545</v>
      </c>
      <c r="I2994" s="246" t="n"/>
      <c r="J2994" s="47">
        <f>+(((G2994-F2994)-(H2994-F2994))/(H2994-F2994))*100</f>
        <v/>
      </c>
      <c r="K2994" s="251" t="n"/>
      <c r="L2994" s="250">
        <f>AVERAGE(J2994:J2995)</f>
        <v/>
      </c>
      <c r="M2994" s="250">
        <f>_xlfn.STDEV.S(J2994,J2995)</f>
        <v/>
      </c>
      <c r="N2994" s="295" t="n"/>
      <c r="O2994" s="295" t="n"/>
      <c r="P2994" s="207">
        <f>+(((H2994-F2994)/1000)*1000)/10</f>
        <v/>
      </c>
      <c r="Q2994" s="207">
        <f>AVERAGE(P2994:P2995)</f>
        <v/>
      </c>
      <c r="R2994" s="26" t="inlineStr">
        <is>
          <t>FALSO</t>
        </is>
      </c>
      <c r="S2994" s="26" t="inlineStr">
        <is>
          <t>FALSO</t>
        </is>
      </c>
      <c r="T2994" s="211" t="n"/>
      <c r="U2994" s="211" t="n"/>
      <c r="V2994" s="290" t="inlineStr">
        <is>
          <t>Plot válido</t>
        </is>
      </c>
    </row>
    <row r="2995" ht="15.75" customHeight="1" s="412">
      <c r="A2995" s="199" t="n">
        <v>4276</v>
      </c>
      <c r="B2995" s="200" t="n">
        <v>306</v>
      </c>
      <c r="C2995" s="246" t="n">
        <v>443</v>
      </c>
      <c r="D2995" s="246" t="n">
        <v>15</v>
      </c>
      <c r="E2995" s="46" t="n">
        <v>43599</v>
      </c>
      <c r="F2995" s="246" t="n">
        <v>5254</v>
      </c>
      <c r="G2995" s="246" t="n">
        <v>8030</v>
      </c>
      <c r="H2995" s="248" t="n">
        <v>7454</v>
      </c>
      <c r="I2995" s="246" t="n"/>
      <c r="J2995" s="47">
        <f>+(((G2995-F2995)-(H2995-F2995))/(H2995-F2995))*100</f>
        <v/>
      </c>
      <c r="K2995" s="251" t="n"/>
      <c r="L2995" s="251" t="n"/>
      <c r="M2995" s="251" t="n"/>
      <c r="N2995" s="295" t="n"/>
      <c r="O2995" s="295" t="n"/>
      <c r="P2995" s="207">
        <f>+(((H2995-F2995)/1000)*1000)/10</f>
        <v/>
      </c>
      <c r="Q2995" s="207" t="n"/>
      <c r="R2995" s="26" t="inlineStr">
        <is>
          <t>FALSO</t>
        </is>
      </c>
      <c r="S2995" s="26" t="inlineStr">
        <is>
          <t>FALSO</t>
        </is>
      </c>
      <c r="T2995" s="211" t="n"/>
      <c r="U2995" s="211" t="n"/>
      <c r="V2995" s="290" t="inlineStr">
        <is>
          <t>Plot válido</t>
        </is>
      </c>
    </row>
    <row r="2996" ht="15.75" customHeight="1" s="412">
      <c r="A2996" s="199" t="n">
        <v>4921</v>
      </c>
      <c r="B2996" s="200" t="n">
        <v>305</v>
      </c>
      <c r="C2996" s="246" t="n">
        <v>443</v>
      </c>
      <c r="D2996" s="246" t="n">
        <v>17</v>
      </c>
      <c r="E2996" s="46" t="n">
        <v>43619</v>
      </c>
      <c r="F2996" s="246" t="n">
        <v>5301</v>
      </c>
      <c r="G2996" s="246" t="n">
        <v>8739</v>
      </c>
      <c r="H2996" s="248" t="n">
        <v>7913</v>
      </c>
      <c r="I2996" s="246" t="n"/>
      <c r="J2996" s="47">
        <f>+(((G2996-F2996)-(H2996-F2996))/(H2996-F2996))*100</f>
        <v/>
      </c>
      <c r="K2996" s="270" t="n"/>
      <c r="L2996" s="250">
        <f>AVERAGE(J2996:J2997)</f>
        <v/>
      </c>
      <c r="M2996" s="250">
        <f>_xlfn.STDEV.S(J2996,J2997)</f>
        <v/>
      </c>
      <c r="N2996" s="295" t="n"/>
      <c r="O2996" s="295" t="n"/>
      <c r="P2996" s="207">
        <f>+(((H2996-F2996)/1000)*1000)/10</f>
        <v/>
      </c>
      <c r="Q2996" s="207">
        <f>AVERAGE(P2996:P2997)</f>
        <v/>
      </c>
      <c r="R2996" s="26" t="inlineStr">
        <is>
          <t>FALSO</t>
        </is>
      </c>
      <c r="S2996" s="26" t="inlineStr">
        <is>
          <t>FALSO</t>
        </is>
      </c>
      <c r="T2996" s="211" t="n"/>
      <c r="U2996" s="211" t="n"/>
      <c r="V2996" s="290" t="inlineStr">
        <is>
          <t>Plot válido</t>
        </is>
      </c>
    </row>
    <row r="2997" ht="15.75" customHeight="1" s="412">
      <c r="A2997" s="199" t="n">
        <v>4922</v>
      </c>
      <c r="B2997" s="200" t="n">
        <v>306</v>
      </c>
      <c r="C2997" s="246" t="n">
        <v>443</v>
      </c>
      <c r="D2997" s="246" t="n">
        <v>17</v>
      </c>
      <c r="E2997" s="46" t="n">
        <v>43619</v>
      </c>
      <c r="F2997" s="246" t="n">
        <v>5254</v>
      </c>
      <c r="G2997" s="246" t="n">
        <v>9712</v>
      </c>
      <c r="H2997" s="248" t="n">
        <v>8712</v>
      </c>
      <c r="I2997" s="246" t="n"/>
      <c r="J2997" s="47">
        <f>+(((G2997-F2997)-(H2997-F2997))/(H2997-F2997))*100</f>
        <v/>
      </c>
      <c r="K2997" s="270" t="n"/>
      <c r="L2997" s="251" t="n"/>
      <c r="M2997" s="251" t="n"/>
      <c r="N2997" s="295" t="n"/>
      <c r="O2997" s="295" t="n"/>
      <c r="P2997" s="207">
        <f>+(((H2997-F2997)/1000)*1000)/10</f>
        <v/>
      </c>
      <c r="Q2997" s="207" t="n"/>
      <c r="R2997" s="26" t="inlineStr">
        <is>
          <t>FALSO</t>
        </is>
      </c>
      <c r="S2997" s="26" t="inlineStr">
        <is>
          <t>FALSO</t>
        </is>
      </c>
      <c r="T2997" s="211" t="n"/>
      <c r="U2997" s="211" t="n"/>
      <c r="V2997" s="290" t="inlineStr">
        <is>
          <t>Plot válido</t>
        </is>
      </c>
    </row>
    <row r="2998" ht="15.75" customHeight="1" s="412">
      <c r="A2998" s="199" t="n">
        <v>6339</v>
      </c>
      <c r="B2998" s="200" t="n">
        <v>293</v>
      </c>
      <c r="C2998" s="252" t="n">
        <v>443</v>
      </c>
      <c r="D2998" s="252" t="n">
        <v>22</v>
      </c>
      <c r="E2998" s="139" t="n">
        <v>43685</v>
      </c>
      <c r="F2998" s="252" t="n">
        <v>5203</v>
      </c>
      <c r="G2998" s="252" t="n">
        <v>8663</v>
      </c>
      <c r="H2998" s="253" t="n">
        <v>8164</v>
      </c>
      <c r="I2998" s="252" t="n">
        <v>8</v>
      </c>
      <c r="J2998" s="47">
        <f>+(((G2998-F2998)-(H2998-F2998))/(H2998-F2998))*100</f>
        <v/>
      </c>
      <c r="K2998" s="270" t="n"/>
      <c r="L2998" s="250">
        <f>AVERAGE(J2998:J2999)</f>
        <v/>
      </c>
      <c r="M2998" s="250">
        <f>_xlfn.STDEV.S(J2998,J2999)</f>
        <v/>
      </c>
      <c r="N2998" s="295" t="n"/>
      <c r="O2998" s="295" t="n"/>
      <c r="P2998" s="207">
        <f>+(((H2998-F2998)/1000)*1000)/10</f>
        <v/>
      </c>
      <c r="Q2998" s="207">
        <f>AVERAGE(P2998:P2999)</f>
        <v/>
      </c>
      <c r="R2998" s="26" t="inlineStr">
        <is>
          <t>FALSO</t>
        </is>
      </c>
      <c r="S2998" s="26" t="inlineStr">
        <is>
          <t>FALSO</t>
        </is>
      </c>
      <c r="T2998" s="211" t="n"/>
      <c r="U2998" s="211" t="n"/>
      <c r="V2998" s="290" t="inlineStr">
        <is>
          <t>Plot válido</t>
        </is>
      </c>
    </row>
    <row r="2999" ht="15.75" customHeight="1" s="412">
      <c r="A2999" s="199" t="n">
        <v>6340</v>
      </c>
      <c r="B2999" s="200" t="n">
        <v>293</v>
      </c>
      <c r="C2999" s="252" t="n">
        <v>443</v>
      </c>
      <c r="D2999" s="252" t="n">
        <v>22</v>
      </c>
      <c r="E2999" s="139" t="n">
        <v>43685</v>
      </c>
      <c r="F2999" s="252" t="n">
        <v>5203</v>
      </c>
      <c r="G2999" s="252" t="n">
        <v>8885</v>
      </c>
      <c r="H2999" s="253" t="n">
        <v>8323</v>
      </c>
      <c r="I2999" s="252" t="n"/>
      <c r="J2999" s="47">
        <f>+(((G2999-F2999)-(H2999-F2999))/(H2999-F2999))*100</f>
        <v/>
      </c>
      <c r="K2999" s="270" t="n"/>
      <c r="L2999" s="251" t="n"/>
      <c r="M2999" s="251" t="n"/>
      <c r="N2999" s="295" t="n"/>
      <c r="O2999" s="295" t="n"/>
      <c r="P2999" s="207">
        <f>+(((H2999-F2999)/1000)*1000)/10</f>
        <v/>
      </c>
      <c r="Q2999" s="207" t="n"/>
      <c r="R2999" s="26" t="inlineStr">
        <is>
          <t>FALSO</t>
        </is>
      </c>
      <c r="S2999" s="26" t="inlineStr">
        <is>
          <t>FALSO</t>
        </is>
      </c>
      <c r="T2999" s="211" t="n"/>
      <c r="U2999" s="211" t="n"/>
      <c r="V2999" s="290" t="inlineStr">
        <is>
          <t>Plot válido</t>
        </is>
      </c>
    </row>
    <row r="3000" ht="15.75" customHeight="1" s="412">
      <c r="A3000" s="199" t="n">
        <v>3559</v>
      </c>
      <c r="B3000" s="200" t="n">
        <v>315</v>
      </c>
      <c r="C3000" s="255" t="n">
        <v>444</v>
      </c>
      <c r="D3000" s="255" t="n">
        <v>13</v>
      </c>
      <c r="E3000" s="58" t="n">
        <v>43587</v>
      </c>
      <c r="F3000" s="255" t="n">
        <v>5198</v>
      </c>
      <c r="G3000" s="255" t="n">
        <v>8883</v>
      </c>
      <c r="H3000" s="256" t="n">
        <v>7909</v>
      </c>
      <c r="I3000" s="255" t="n">
        <v>1</v>
      </c>
      <c r="J3000" s="59">
        <f>+(((G3000-F3000)-(H3000-F3000))/(H3000-F3000))*100</f>
        <v/>
      </c>
      <c r="K3000" s="271" t="inlineStr">
        <is>
          <t>3/4</t>
        </is>
      </c>
      <c r="L3000" s="258">
        <f>AVERAGE(J3000:J3001)</f>
        <v/>
      </c>
      <c r="M3000" s="258">
        <f>_xlfn.STDEV.S(J3000,J3001)</f>
        <v/>
      </c>
      <c r="N3000" s="295" t="n">
        <v>1</v>
      </c>
      <c r="O3000" s="295" t="n"/>
      <c r="P3000" s="207">
        <f>+(((H3000-F3000)/1000)*1000)/10</f>
        <v/>
      </c>
      <c r="Q3000" s="207">
        <f>AVERAGE(P3000:P3001)</f>
        <v/>
      </c>
      <c r="R3000" s="26" t="inlineStr">
        <is>
          <t>VERDADERO</t>
        </is>
      </c>
      <c r="S3000" s="26" t="inlineStr">
        <is>
          <t>FALSO</t>
        </is>
      </c>
      <c r="T3000" s="211" t="n"/>
      <c r="U3000" s="211" t="n"/>
      <c r="V3000" s="290" t="inlineStr">
        <is>
          <t>Plot válido</t>
        </is>
      </c>
    </row>
    <row r="3001" ht="15.75" customHeight="1" s="412">
      <c r="A3001" s="199" t="n">
        <v>3560</v>
      </c>
      <c r="B3001" s="200" t="n">
        <v>316</v>
      </c>
      <c r="C3001" s="255" t="n">
        <v>444</v>
      </c>
      <c r="D3001" s="255" t="n">
        <v>13</v>
      </c>
      <c r="E3001" s="58" t="n">
        <v>43587</v>
      </c>
      <c r="F3001" s="255" t="n">
        <v>5239</v>
      </c>
      <c r="G3001" s="255" t="n">
        <v>9194</v>
      </c>
      <c r="H3001" s="256" t="n">
        <v>8136</v>
      </c>
      <c r="I3001" s="255" t="n"/>
      <c r="J3001" s="59">
        <f>+(((G3001-F3001)-(H3001-F3001))/(H3001-F3001))*100</f>
        <v/>
      </c>
      <c r="K3001" s="271" t="n"/>
      <c r="L3001" s="259" t="n"/>
      <c r="M3001" s="259" t="n"/>
      <c r="N3001" s="295" t="n"/>
      <c r="O3001" s="295" t="n"/>
      <c r="P3001" s="207">
        <f>+(((H3001-F3001)/1000)*1000)/10</f>
        <v/>
      </c>
      <c r="Q3001" s="207" t="n"/>
      <c r="R3001" s="26" t="inlineStr">
        <is>
          <t>FALSO</t>
        </is>
      </c>
      <c r="S3001" s="26" t="inlineStr">
        <is>
          <t>FALSO</t>
        </is>
      </c>
      <c r="T3001" s="211" t="n"/>
      <c r="U3001" s="211" t="n"/>
      <c r="V3001" s="290" t="inlineStr">
        <is>
          <t>Plot válido</t>
        </is>
      </c>
    </row>
    <row r="3002" ht="15.75" customHeight="1" s="412">
      <c r="A3002" s="199" t="n">
        <v>4277</v>
      </c>
      <c r="B3002" s="200" t="n">
        <v>307</v>
      </c>
      <c r="C3002" s="255" t="n">
        <v>444</v>
      </c>
      <c r="D3002" s="255" t="n">
        <v>15</v>
      </c>
      <c r="E3002" s="58" t="n">
        <v>43599</v>
      </c>
      <c r="F3002" s="255" t="n">
        <v>5223</v>
      </c>
      <c r="G3002" s="255" t="n">
        <v>8605</v>
      </c>
      <c r="H3002" s="256" t="n">
        <v>7865</v>
      </c>
      <c r="I3002" s="255" t="n"/>
      <c r="J3002" s="59">
        <f>+(((G3002-F3002)-(H3002-F3002))/(H3002-F3002))*100</f>
        <v/>
      </c>
      <c r="K3002" s="259" t="inlineStr">
        <is>
          <t>MF</t>
        </is>
      </c>
      <c r="L3002" s="258">
        <f>AVERAGE(J3002:J3003)</f>
        <v/>
      </c>
      <c r="M3002" s="258">
        <f>_xlfn.STDEV.S(J3002,J3003)</f>
        <v/>
      </c>
      <c r="N3002" s="295" t="n"/>
      <c r="O3002" s="295" t="n"/>
      <c r="P3002" s="207">
        <f>+(((H3002-F3002)/1000)*1000)/10</f>
        <v/>
      </c>
      <c r="Q3002" s="207">
        <f>AVERAGE(P3002:P3003)</f>
        <v/>
      </c>
      <c r="R3002" s="26" t="inlineStr">
        <is>
          <t>FALSO</t>
        </is>
      </c>
      <c r="S3002" s="26" t="inlineStr">
        <is>
          <t>FALSO</t>
        </is>
      </c>
      <c r="T3002" s="211" t="n"/>
      <c r="U3002" s="211" t="n"/>
      <c r="V3002" s="290" t="inlineStr">
        <is>
          <t>Plot válido</t>
        </is>
      </c>
    </row>
    <row r="3003" ht="15.75" customHeight="1" s="412">
      <c r="A3003" s="199" t="n">
        <v>4278</v>
      </c>
      <c r="B3003" s="200" t="n">
        <v>308</v>
      </c>
      <c r="C3003" s="255" t="n">
        <v>444</v>
      </c>
      <c r="D3003" s="255" t="n">
        <v>15</v>
      </c>
      <c r="E3003" s="58" t="n">
        <v>43599</v>
      </c>
      <c r="F3003" s="255" t="n">
        <v>5201</v>
      </c>
      <c r="G3003" s="255" t="n">
        <v>8777</v>
      </c>
      <c r="H3003" s="256" t="n">
        <v>7970</v>
      </c>
      <c r="I3003" s="255" t="n"/>
      <c r="J3003" s="59">
        <f>+(((G3003-F3003)-(H3003-F3003))/(H3003-F3003))*100</f>
        <v/>
      </c>
      <c r="K3003" s="259" t="n"/>
      <c r="L3003" s="259" t="n"/>
      <c r="M3003" s="259" t="n"/>
      <c r="N3003" s="295" t="n"/>
      <c r="O3003" s="295" t="n"/>
      <c r="P3003" s="207">
        <f>+(((H3003-F3003)/1000)*1000)/10</f>
        <v/>
      </c>
      <c r="Q3003" s="207" t="n"/>
      <c r="R3003" s="26" t="inlineStr">
        <is>
          <t>FALSO</t>
        </is>
      </c>
      <c r="S3003" s="26" t="inlineStr">
        <is>
          <t>FALSO</t>
        </is>
      </c>
      <c r="T3003" s="211" t="n"/>
      <c r="U3003" s="211" t="n"/>
      <c r="V3003" s="290" t="inlineStr">
        <is>
          <t>Plot válido</t>
        </is>
      </c>
    </row>
    <row r="3004" ht="15.75" customHeight="1" s="412">
      <c r="A3004" s="199" t="n">
        <v>4923</v>
      </c>
      <c r="B3004" s="200" t="n">
        <v>307</v>
      </c>
      <c r="C3004" s="255" t="n">
        <v>444</v>
      </c>
      <c r="D3004" s="255" t="n">
        <v>17</v>
      </c>
      <c r="E3004" s="58" t="n">
        <v>43619</v>
      </c>
      <c r="F3004" s="255" t="n">
        <v>5223</v>
      </c>
      <c r="G3004" s="255" t="n">
        <v>8779</v>
      </c>
      <c r="H3004" s="256" t="n">
        <v>8059</v>
      </c>
      <c r="I3004" s="255" t="n"/>
      <c r="J3004" s="59">
        <f>+(((G3004-F3004)-(H3004-F3004))/(H3004-F3004))*100</f>
        <v/>
      </c>
      <c r="K3004" s="271" t="n"/>
      <c r="L3004" s="258">
        <f>AVERAGE(J3004:J3005)</f>
        <v/>
      </c>
      <c r="M3004" s="258">
        <f>_xlfn.STDEV.S(J3004,J3005)</f>
        <v/>
      </c>
      <c r="N3004" s="295" t="n"/>
      <c r="O3004" s="295" t="n"/>
      <c r="P3004" s="207">
        <f>+(((H3004-F3004)/1000)*1000)/10</f>
        <v/>
      </c>
      <c r="Q3004" s="207">
        <f>AVERAGE(P3004:P3005)</f>
        <v/>
      </c>
      <c r="R3004" s="26" t="inlineStr">
        <is>
          <t>FALSO</t>
        </is>
      </c>
      <c r="S3004" s="26" t="inlineStr">
        <is>
          <t>FALSO</t>
        </is>
      </c>
      <c r="T3004" s="211" t="n"/>
      <c r="U3004" s="211" t="n"/>
      <c r="V3004" s="290" t="inlineStr">
        <is>
          <t>Plot válido</t>
        </is>
      </c>
    </row>
    <row r="3005" ht="15.75" customHeight="1" s="412">
      <c r="A3005" s="199" t="n">
        <v>4924</v>
      </c>
      <c r="B3005" s="200" t="n">
        <v>308</v>
      </c>
      <c r="C3005" s="255" t="n">
        <v>444</v>
      </c>
      <c r="D3005" s="255" t="n">
        <v>17</v>
      </c>
      <c r="E3005" s="58" t="n">
        <v>43619</v>
      </c>
      <c r="F3005" s="255" t="n">
        <v>5201</v>
      </c>
      <c r="G3005" s="255" t="n">
        <v>8633</v>
      </c>
      <c r="H3005" s="256" t="n">
        <v>7922</v>
      </c>
      <c r="I3005" s="255" t="n"/>
      <c r="J3005" s="59">
        <f>+(((G3005-F3005)-(H3005-F3005))/(H3005-F3005))*100</f>
        <v/>
      </c>
      <c r="K3005" s="271" t="n"/>
      <c r="L3005" s="259" t="n"/>
      <c r="M3005" s="259" t="n"/>
      <c r="N3005" s="295" t="n"/>
      <c r="O3005" s="295" t="n"/>
      <c r="P3005" s="207">
        <f>+(((H3005-F3005)/1000)*1000)/10</f>
        <v/>
      </c>
      <c r="Q3005" s="207" t="n"/>
      <c r="R3005" s="26" t="inlineStr">
        <is>
          <t>FALSO</t>
        </is>
      </c>
      <c r="S3005" s="26" t="inlineStr">
        <is>
          <t>FALSO</t>
        </is>
      </c>
      <c r="T3005" s="211" t="n"/>
      <c r="U3005" s="211" t="n"/>
      <c r="V3005" s="290" t="inlineStr">
        <is>
          <t>Plot válido</t>
        </is>
      </c>
    </row>
    <row r="3006" ht="15.75" customHeight="1" s="412">
      <c r="A3006" s="199" t="n">
        <v>5497</v>
      </c>
      <c r="B3006" s="200" t="n">
        <v>235</v>
      </c>
      <c r="C3006" s="252" t="n">
        <v>444</v>
      </c>
      <c r="D3006" s="252" t="n">
        <v>19</v>
      </c>
      <c r="E3006" s="139" t="n">
        <v>43637</v>
      </c>
      <c r="F3006" s="252" t="n">
        <v>5230</v>
      </c>
      <c r="G3006" s="252" t="n">
        <v>8175</v>
      </c>
      <c r="H3006" s="253" t="n">
        <v>7544</v>
      </c>
      <c r="I3006" s="252" t="n">
        <v>6</v>
      </c>
      <c r="J3006" s="261">
        <f>+(((G3006-F3006)-(H3006-F3006))/(H3006-F3006))*100</f>
        <v/>
      </c>
      <c r="K3006" s="273" t="n"/>
      <c r="L3006" s="263">
        <f>AVERAGE(J3006:J3007)</f>
        <v/>
      </c>
      <c r="M3006" s="263">
        <f>_xlfn.STDEV.S(J3006,J3007)</f>
        <v/>
      </c>
      <c r="N3006" s="295" t="n"/>
      <c r="O3006" s="295" t="n"/>
      <c r="P3006" s="207">
        <f>+(((H3006-F3006)/1000)*1000)/10</f>
        <v/>
      </c>
      <c r="Q3006" s="207">
        <f>AVERAGE(P3006:P3007)</f>
        <v/>
      </c>
      <c r="R3006" s="26" t="inlineStr">
        <is>
          <t>FALSO</t>
        </is>
      </c>
      <c r="S3006" s="26" t="inlineStr">
        <is>
          <t>FALSO</t>
        </is>
      </c>
      <c r="T3006" s="211" t="n"/>
      <c r="U3006" s="211" t="n"/>
      <c r="V3006" s="290" t="inlineStr">
        <is>
          <t>Plot válido</t>
        </is>
      </c>
    </row>
    <row r="3007" ht="15.75" customHeight="1" s="412">
      <c r="A3007" s="199" t="n">
        <v>5498</v>
      </c>
      <c r="B3007" s="200" t="n">
        <v>236</v>
      </c>
      <c r="C3007" s="252" t="n">
        <v>444</v>
      </c>
      <c r="D3007" s="252" t="n">
        <v>19</v>
      </c>
      <c r="E3007" s="139" t="n">
        <v>43637</v>
      </c>
      <c r="F3007" s="252" t="n">
        <v>5241</v>
      </c>
      <c r="G3007" s="252" t="n">
        <v>8455</v>
      </c>
      <c r="H3007" s="253" t="n">
        <v>7780</v>
      </c>
      <c r="I3007" s="252" t="n"/>
      <c r="J3007" s="261">
        <f>+(((G3007-F3007)-(H3007-F3007))/(H3007-F3007))*100</f>
        <v/>
      </c>
      <c r="K3007" s="273" t="n"/>
      <c r="L3007" s="207" t="n"/>
      <c r="M3007" s="207" t="n"/>
      <c r="N3007" s="295" t="n"/>
      <c r="O3007" s="295" t="n"/>
      <c r="P3007" s="207">
        <f>+(((H3007-F3007)/1000)*1000)/10</f>
        <v/>
      </c>
      <c r="Q3007" s="207" t="n"/>
      <c r="R3007" s="26" t="inlineStr">
        <is>
          <t>FALSO</t>
        </is>
      </c>
      <c r="S3007" s="26" t="inlineStr">
        <is>
          <t>FALSO</t>
        </is>
      </c>
      <c r="T3007" s="211" t="n"/>
      <c r="U3007" s="211" t="n"/>
      <c r="V3007" s="290" t="inlineStr">
        <is>
          <t>Plot válido</t>
        </is>
      </c>
    </row>
    <row r="3008" ht="15.75" customHeight="1" s="412">
      <c r="A3008" s="199" t="n">
        <v>6341</v>
      </c>
      <c r="B3008" s="200" t="n">
        <v>294</v>
      </c>
      <c r="C3008" s="252" t="n">
        <v>444</v>
      </c>
      <c r="D3008" s="252" t="n">
        <v>22</v>
      </c>
      <c r="E3008" s="139" t="n">
        <v>43685</v>
      </c>
      <c r="F3008" s="252" t="n">
        <v>5223</v>
      </c>
      <c r="G3008" s="252" t="n">
        <v>8114</v>
      </c>
      <c r="H3008" s="253" t="n">
        <v>7673</v>
      </c>
      <c r="I3008" s="252" t="n">
        <v>6</v>
      </c>
      <c r="J3008" s="47">
        <f>+(((G3008-F3008)-(H3008-F3008))/(H3008-F3008))*100</f>
        <v/>
      </c>
      <c r="K3008" s="270" t="n"/>
      <c r="L3008" s="250">
        <f>AVERAGE(J3008:J3009)</f>
        <v/>
      </c>
      <c r="M3008" s="250">
        <f>_xlfn.STDEV.S(J3008,J3009)</f>
        <v/>
      </c>
      <c r="N3008" s="295" t="n"/>
      <c r="O3008" s="295" t="n"/>
      <c r="P3008" s="207">
        <f>+(((H3008-F3008)/1000)*1000)/10</f>
        <v/>
      </c>
      <c r="Q3008" s="207">
        <f>AVERAGE(P3008:P3009)</f>
        <v/>
      </c>
      <c r="R3008" s="26" t="inlineStr">
        <is>
          <t>FALSO</t>
        </is>
      </c>
      <c r="S3008" s="26" t="inlineStr">
        <is>
          <t>FALSO</t>
        </is>
      </c>
      <c r="T3008" s="211" t="n"/>
      <c r="U3008" s="211" t="n"/>
      <c r="V3008" s="290" t="inlineStr">
        <is>
          <t>Plot válido</t>
        </is>
      </c>
    </row>
    <row r="3009" ht="15.75" customHeight="1" s="412">
      <c r="A3009" s="199" t="n">
        <v>6342</v>
      </c>
      <c r="B3009" s="200" t="n">
        <v>294</v>
      </c>
      <c r="C3009" s="252" t="n">
        <v>444</v>
      </c>
      <c r="D3009" s="252" t="n">
        <v>22</v>
      </c>
      <c r="E3009" s="139" t="n">
        <v>43685</v>
      </c>
      <c r="F3009" s="252" t="n">
        <v>5223</v>
      </c>
      <c r="G3009" s="252" t="n">
        <v>8518</v>
      </c>
      <c r="H3009" s="253" t="n">
        <v>8006</v>
      </c>
      <c r="I3009" s="252" t="n"/>
      <c r="J3009" s="47">
        <f>+(((G3009-F3009)-(H3009-F3009))/(H3009-F3009))*100</f>
        <v/>
      </c>
      <c r="K3009" s="270" t="n"/>
      <c r="L3009" s="251" t="n"/>
      <c r="M3009" s="251" t="n"/>
      <c r="N3009" s="295" t="n"/>
      <c r="O3009" s="295" t="n"/>
      <c r="P3009" s="207">
        <f>+(((H3009-F3009)/1000)*1000)/10</f>
        <v/>
      </c>
      <c r="Q3009" s="207" t="n"/>
      <c r="R3009" s="26" t="inlineStr">
        <is>
          <t>FALSO</t>
        </is>
      </c>
      <c r="S3009" s="26" t="inlineStr">
        <is>
          <t>FALSO</t>
        </is>
      </c>
      <c r="T3009" s="211" t="n"/>
      <c r="U3009" s="211" t="n"/>
      <c r="V3009" s="290" t="inlineStr">
        <is>
          <t>Plot válido</t>
        </is>
      </c>
    </row>
    <row r="3010" ht="15.75" customHeight="1" s="412">
      <c r="A3010" s="199" t="n">
        <v>3561</v>
      </c>
      <c r="B3010" s="200" t="n">
        <v>317</v>
      </c>
      <c r="C3010" s="238" t="n">
        <v>445</v>
      </c>
      <c r="D3010" s="238" t="n">
        <v>13</v>
      </c>
      <c r="E3010" s="239" t="n">
        <v>43587</v>
      </c>
      <c r="F3010" s="238" t="n">
        <v>5209</v>
      </c>
      <c r="G3010" s="238" t="n"/>
      <c r="H3010" s="240" t="n"/>
      <c r="I3010" s="238" t="n"/>
      <c r="J3010" s="241">
        <f>+(((G3010-F3010)-(H3010-F3010))/(H3010-F3010))*100</f>
        <v/>
      </c>
      <c r="K3010" s="277" t="inlineStr">
        <is>
          <t>FUS</t>
        </is>
      </c>
      <c r="L3010" s="243">
        <f>AVERAGE(J3010:J3011)</f>
        <v/>
      </c>
      <c r="M3010" s="243">
        <f>_xlfn.STDEV.S(J3010,J3011)</f>
        <v/>
      </c>
      <c r="N3010" s="295" t="n"/>
      <c r="O3010" s="295" t="n"/>
      <c r="P3010" s="207">
        <f>+(((H3010-F3010)/1000)*1000)/10</f>
        <v/>
      </c>
      <c r="Q3010" s="207">
        <f>AVERAGE(P3010:P3011)</f>
        <v/>
      </c>
      <c r="R3010" s="26" t="inlineStr">
        <is>
          <t>FALSO</t>
        </is>
      </c>
      <c r="S3010" s="26" t="inlineStr">
        <is>
          <t>FALSO</t>
        </is>
      </c>
      <c r="T3010" s="211" t="n"/>
      <c r="U3010" s="211" t="n"/>
      <c r="V3010" s="290" t="inlineStr">
        <is>
          <t>Plot válido</t>
        </is>
      </c>
    </row>
    <row r="3011" ht="15.75" customHeight="1" s="412">
      <c r="A3011" s="199" t="n">
        <v>3562</v>
      </c>
      <c r="B3011" s="200" t="n">
        <v>318</v>
      </c>
      <c r="C3011" s="238" t="n">
        <v>445</v>
      </c>
      <c r="D3011" s="238" t="n">
        <v>13</v>
      </c>
      <c r="E3011" s="239" t="n">
        <v>43587</v>
      </c>
      <c r="F3011" s="238" t="n">
        <v>5240</v>
      </c>
      <c r="G3011" s="238" t="n"/>
      <c r="H3011" s="240" t="n"/>
      <c r="I3011" s="238" t="n"/>
      <c r="J3011" s="241">
        <f>+(((G3011-F3011)-(H3011-F3011))/(H3011-F3011))*100</f>
        <v/>
      </c>
      <c r="K3011" s="277" t="n"/>
      <c r="L3011" s="244" t="n"/>
      <c r="M3011" s="244" t="n"/>
      <c r="N3011" s="295" t="n"/>
      <c r="O3011" s="295" t="n"/>
      <c r="P3011" s="207">
        <f>+(((H3011-F3011)/1000)*1000)/10</f>
        <v/>
      </c>
      <c r="Q3011" s="207" t="n"/>
      <c r="R3011" s="26" t="inlineStr">
        <is>
          <t>FALSO</t>
        </is>
      </c>
      <c r="S3011" s="26" t="inlineStr">
        <is>
          <t>FALSO</t>
        </is>
      </c>
      <c r="T3011" s="211" t="n"/>
      <c r="U3011" s="211" t="n"/>
      <c r="V3011" s="290" t="inlineStr">
        <is>
          <t>Plot válido</t>
        </is>
      </c>
    </row>
    <row r="3012" ht="15.75" customHeight="1" s="412">
      <c r="A3012" s="199" t="n">
        <v>3941</v>
      </c>
      <c r="B3012" s="200" t="n">
        <v>363</v>
      </c>
      <c r="C3012" s="238" t="n">
        <v>445</v>
      </c>
      <c r="D3012" s="238" t="n">
        <v>14</v>
      </c>
      <c r="E3012" s="239" t="n">
        <v>43591</v>
      </c>
      <c r="F3012" s="245" t="n">
        <v>5513</v>
      </c>
      <c r="G3012" s="245" t="n"/>
      <c r="H3012" s="240" t="n"/>
      <c r="I3012" s="238" t="n"/>
      <c r="J3012" s="241">
        <f>+(((G3012-F3012)-(H3012-F3012))/(H3012-F3012))*100</f>
        <v/>
      </c>
      <c r="K3012" s="277" t="inlineStr">
        <is>
          <t>PODRIDA</t>
        </is>
      </c>
      <c r="L3012" s="243">
        <f>AVERAGE(J3012:J3013)</f>
        <v/>
      </c>
      <c r="M3012" s="243">
        <f>_xlfn.STDEV.S(J3012,J3013)</f>
        <v/>
      </c>
      <c r="N3012" s="295" t="n"/>
      <c r="O3012" s="295" t="n"/>
      <c r="P3012" s="207">
        <f>+(((H3012-F3012)/1000)*1000)/10</f>
        <v/>
      </c>
      <c r="Q3012" s="207">
        <f>AVERAGE(P3012:P3013)</f>
        <v/>
      </c>
      <c r="R3012" s="26" t="inlineStr">
        <is>
          <t>FALSO</t>
        </is>
      </c>
      <c r="S3012" s="26" t="inlineStr">
        <is>
          <t>FALSO</t>
        </is>
      </c>
      <c r="T3012" s="211" t="n"/>
      <c r="U3012" s="211" t="n"/>
      <c r="V3012" s="290" t="inlineStr">
        <is>
          <t>Plot válido</t>
        </is>
      </c>
    </row>
    <row r="3013" ht="15.75" customHeight="1" s="412">
      <c r="A3013" s="199" t="n">
        <v>3942</v>
      </c>
      <c r="B3013" s="200" t="n">
        <v>364</v>
      </c>
      <c r="C3013" s="238" t="n">
        <v>445</v>
      </c>
      <c r="D3013" s="238" t="n">
        <v>14</v>
      </c>
      <c r="E3013" s="239" t="n">
        <v>43591</v>
      </c>
      <c r="F3013" s="245" t="n">
        <v>5551</v>
      </c>
      <c r="G3013" s="245" t="n"/>
      <c r="H3013" s="240" t="n"/>
      <c r="I3013" s="238" t="n"/>
      <c r="J3013" s="241">
        <f>+(((G3013-F3013)-(H3013-F3013))/(H3013-F3013))*100</f>
        <v/>
      </c>
      <c r="K3013" s="277" t="n"/>
      <c r="L3013" s="244" t="n"/>
      <c r="M3013" s="244" t="n"/>
      <c r="N3013" s="295" t="n"/>
      <c r="O3013" s="295" t="n"/>
      <c r="P3013" s="207">
        <f>+(((H3013-F3013)/1000)*1000)/10</f>
        <v/>
      </c>
      <c r="Q3013" s="207" t="n"/>
      <c r="R3013" s="26" t="inlineStr">
        <is>
          <t>FALSO</t>
        </is>
      </c>
      <c r="S3013" s="26" t="inlineStr">
        <is>
          <t>FALSO</t>
        </is>
      </c>
      <c r="T3013" s="211" t="n"/>
      <c r="U3013" s="211" t="n"/>
      <c r="V3013" s="290" t="inlineStr">
        <is>
          <t>Plot válido</t>
        </is>
      </c>
    </row>
    <row r="3014" ht="15.75" customHeight="1" s="412">
      <c r="A3014" s="199" t="n">
        <v>6343</v>
      </c>
      <c r="B3014" s="200" t="n">
        <v>295</v>
      </c>
      <c r="C3014" s="252" t="n">
        <v>445</v>
      </c>
      <c r="D3014" s="252" t="n">
        <v>22</v>
      </c>
      <c r="E3014" s="139" t="n">
        <v>43685</v>
      </c>
      <c r="F3014" s="252" t="n">
        <v>5221</v>
      </c>
      <c r="G3014" s="252" t="n">
        <v>8384</v>
      </c>
      <c r="H3014" s="253" t="n">
        <v>7909</v>
      </c>
      <c r="I3014" s="252" t="n"/>
      <c r="J3014" s="47">
        <f>+(((G3014-F3014)-(H3014-F3014))/(H3014-F3014))*100</f>
        <v/>
      </c>
      <c r="K3014" s="270" t="n"/>
      <c r="L3014" s="250">
        <f>AVERAGE(J3014:J3015)</f>
        <v/>
      </c>
      <c r="M3014" s="250">
        <f>_xlfn.STDEV.S(J3014,J3015)</f>
        <v/>
      </c>
      <c r="N3014" s="295" t="n"/>
      <c r="O3014" s="295" t="n"/>
      <c r="P3014" s="207">
        <f>+(((H3014-F3014)/1000)*1000)/10</f>
        <v/>
      </c>
      <c r="Q3014" s="207">
        <f>AVERAGE(P3014:P3015)</f>
        <v/>
      </c>
      <c r="R3014" s="26" t="inlineStr">
        <is>
          <t>FALSO</t>
        </is>
      </c>
      <c r="S3014" s="26" t="inlineStr">
        <is>
          <t>FALSO</t>
        </is>
      </c>
      <c r="T3014" s="211" t="n"/>
      <c r="U3014" s="211" t="n"/>
      <c r="V3014" s="290" t="inlineStr">
        <is>
          <t>Plot válido</t>
        </is>
      </c>
    </row>
    <row r="3015" ht="15.75" customHeight="1" s="412">
      <c r="A3015" s="199" t="n">
        <v>6344</v>
      </c>
      <c r="B3015" s="200" t="n">
        <v>295</v>
      </c>
      <c r="C3015" s="252" t="n">
        <v>445</v>
      </c>
      <c r="D3015" s="252" t="n">
        <v>22</v>
      </c>
      <c r="E3015" s="139" t="n">
        <v>43685</v>
      </c>
      <c r="F3015" s="252" t="n">
        <v>5221</v>
      </c>
      <c r="G3015" s="252" t="n">
        <v>8550</v>
      </c>
      <c r="H3015" s="253" t="n">
        <v>8037</v>
      </c>
      <c r="I3015" s="252" t="n"/>
      <c r="J3015" s="47">
        <f>+(((G3015-F3015)-(H3015-F3015))/(H3015-F3015))*100</f>
        <v/>
      </c>
      <c r="K3015" s="270" t="n"/>
      <c r="L3015" s="251" t="n"/>
      <c r="M3015" s="251" t="n"/>
      <c r="N3015" s="295" t="n"/>
      <c r="O3015" s="295" t="n"/>
      <c r="P3015" s="207">
        <f>+(((H3015-F3015)/1000)*1000)/10</f>
        <v/>
      </c>
      <c r="Q3015" s="207" t="n"/>
      <c r="R3015" s="26" t="inlineStr">
        <is>
          <t>FALSO</t>
        </is>
      </c>
      <c r="S3015" s="26" t="inlineStr">
        <is>
          <t>FALSO</t>
        </is>
      </c>
      <c r="T3015" s="211" t="n"/>
      <c r="U3015" s="211" t="n"/>
      <c r="V3015" s="290" t="inlineStr">
        <is>
          <t>Plot válido</t>
        </is>
      </c>
    </row>
    <row r="3016" ht="15.75" customHeight="1" s="412">
      <c r="A3016" s="199" t="n">
        <v>3563</v>
      </c>
      <c r="B3016" s="200" t="n">
        <v>319</v>
      </c>
      <c r="C3016" s="255" t="n">
        <v>446</v>
      </c>
      <c r="D3016" s="255" t="n">
        <v>13</v>
      </c>
      <c r="E3016" s="58" t="n">
        <v>43587</v>
      </c>
      <c r="F3016" s="255" t="n">
        <v>5245</v>
      </c>
      <c r="G3016" s="255" t="n">
        <v>8037</v>
      </c>
      <c r="H3016" s="256" t="n">
        <v>7350</v>
      </c>
      <c r="I3016" s="255" t="n">
        <v>1</v>
      </c>
      <c r="J3016" s="59">
        <f>+(((G3016-F3016)-(H3016-F3016))/(H3016-F3016))*100</f>
        <v/>
      </c>
      <c r="K3016" s="271" t="inlineStr">
        <is>
          <t>28/4</t>
        </is>
      </c>
      <c r="L3016" s="258">
        <f>AVERAGE(J3016:J3017)</f>
        <v/>
      </c>
      <c r="M3016" s="258">
        <f>_xlfn.STDEV.S(J3016,J3017)</f>
        <v/>
      </c>
      <c r="N3016" s="295" t="n">
        <v>1</v>
      </c>
      <c r="O3016" s="295" t="n"/>
      <c r="P3016" s="207">
        <f>+(((H3016-F3016)/1000)*1000)/10</f>
        <v/>
      </c>
      <c r="Q3016" s="207">
        <f>AVERAGE(P3016:P3017)</f>
        <v/>
      </c>
      <c r="R3016" s="26" t="inlineStr">
        <is>
          <t>FALSO</t>
        </is>
      </c>
      <c r="S3016" s="26" t="inlineStr">
        <is>
          <t>FALSO</t>
        </is>
      </c>
      <c r="T3016" s="211" t="n"/>
      <c r="U3016" s="211" t="n"/>
      <c r="V3016" s="290" t="inlineStr">
        <is>
          <t>Plot válido</t>
        </is>
      </c>
    </row>
    <row r="3017" hidden="1" ht="15.75" customHeight="1" s="412">
      <c r="A3017" s="199" t="n">
        <v>3564</v>
      </c>
      <c r="B3017" s="200" t="n">
        <v>320</v>
      </c>
      <c r="C3017" s="255" t="n">
        <v>446</v>
      </c>
      <c r="D3017" s="255" t="n">
        <v>13</v>
      </c>
      <c r="E3017" s="58" t="n">
        <v>43587</v>
      </c>
      <c r="F3017" s="255" t="n">
        <v>5238</v>
      </c>
      <c r="G3017" s="255" t="n">
        <v>8087</v>
      </c>
      <c r="H3017" s="256" t="n">
        <v>7369</v>
      </c>
      <c r="I3017" s="255" t="n"/>
      <c r="J3017" s="59">
        <f>+(((G3017-F3017)-(H3017-F3017))/(H3017-F3017))*100</f>
        <v/>
      </c>
      <c r="K3017" s="271" t="n"/>
      <c r="L3017" s="259" t="n"/>
      <c r="M3017" s="259" t="n"/>
      <c r="N3017" s="295" t="n"/>
      <c r="O3017" s="295" t="n"/>
      <c r="P3017" s="207">
        <f>+(((H3017-F3017)/1000)*1000)/10</f>
        <v/>
      </c>
      <c r="Q3017" s="207" t="n"/>
      <c r="R3017" s="26" t="inlineStr">
        <is>
          <t>FALSO</t>
        </is>
      </c>
      <c r="S3017" s="26" t="inlineStr">
        <is>
          <t>FALSO</t>
        </is>
      </c>
      <c r="T3017" s="211" t="n"/>
      <c r="U3017" s="211" t="n"/>
      <c r="V3017" s="290" t="inlineStr">
        <is>
          <t>Se descarta</t>
        </is>
      </c>
    </row>
    <row r="3018" hidden="1" ht="15.75" customHeight="1" s="412">
      <c r="A3018" s="199" t="n">
        <v>4279</v>
      </c>
      <c r="B3018" s="200" t="n">
        <v>309</v>
      </c>
      <c r="C3018" s="255" t="n">
        <v>446</v>
      </c>
      <c r="D3018" s="255" t="n">
        <v>15</v>
      </c>
      <c r="E3018" s="58" t="n">
        <v>43599</v>
      </c>
      <c r="F3018" s="255" t="n">
        <v>5237</v>
      </c>
      <c r="G3018" s="255" t="n">
        <v>8628</v>
      </c>
      <c r="H3018" s="256" t="n">
        <v>7625</v>
      </c>
      <c r="I3018" s="255" t="n"/>
      <c r="J3018" s="59">
        <f>+(((G3018-F3018)-(H3018-F3018))/(H3018-F3018))*100</f>
        <v/>
      </c>
      <c r="K3018" s="259" t="n"/>
      <c r="L3018" s="258">
        <f>AVERAGE(J3018:J3019)</f>
        <v/>
      </c>
      <c r="M3018" s="258">
        <f>_xlfn.STDEV.S(J3018,J3019)</f>
        <v/>
      </c>
      <c r="N3018" s="295" t="n"/>
      <c r="O3018" s="295" t="n"/>
      <c r="P3018" s="207">
        <f>+(((H3018-F3018)/1000)*1000)/10</f>
        <v/>
      </c>
      <c r="Q3018" s="207">
        <f>AVERAGE(P3018:P3019)</f>
        <v/>
      </c>
      <c r="R3018" s="26" t="inlineStr">
        <is>
          <t>FALSO</t>
        </is>
      </c>
      <c r="S3018" s="26" t="inlineStr">
        <is>
          <t>FALSO</t>
        </is>
      </c>
      <c r="T3018" s="211" t="n"/>
      <c r="U3018" s="211" t="n"/>
      <c r="V3018" s="290" t="inlineStr">
        <is>
          <t>Se descarta</t>
        </is>
      </c>
    </row>
    <row r="3019" hidden="1" ht="15.75" customHeight="1" s="412">
      <c r="A3019" s="199" t="n">
        <v>4280</v>
      </c>
      <c r="B3019" s="200" t="n">
        <v>310</v>
      </c>
      <c r="C3019" s="255" t="n">
        <v>446</v>
      </c>
      <c r="D3019" s="255" t="n">
        <v>15</v>
      </c>
      <c r="E3019" s="58" t="n">
        <v>43599</v>
      </c>
      <c r="F3019" s="255" t="n">
        <v>5231</v>
      </c>
      <c r="G3019" s="255" t="n">
        <v>8750</v>
      </c>
      <c r="H3019" s="256" t="n">
        <v>7730</v>
      </c>
      <c r="I3019" s="255" t="n"/>
      <c r="J3019" s="59">
        <f>+(((G3019-F3019)-(H3019-F3019))/(H3019-F3019))*100</f>
        <v/>
      </c>
      <c r="K3019" s="259" t="n"/>
      <c r="L3019" s="259" t="n"/>
      <c r="M3019" s="259" t="n"/>
      <c r="N3019" s="295" t="n"/>
      <c r="O3019" s="295" t="n"/>
      <c r="P3019" s="207">
        <f>+(((H3019-F3019)/1000)*1000)/10</f>
        <v/>
      </c>
      <c r="Q3019" s="207" t="n"/>
      <c r="R3019" s="26" t="inlineStr">
        <is>
          <t>FALSO</t>
        </is>
      </c>
      <c r="S3019" s="26" t="inlineStr">
        <is>
          <t>FALSO</t>
        </is>
      </c>
      <c r="T3019" s="211" t="n"/>
      <c r="U3019" s="211" t="n"/>
      <c r="V3019" s="290" t="inlineStr">
        <is>
          <t>Se descarta</t>
        </is>
      </c>
    </row>
    <row r="3020" hidden="1" ht="15.75" customHeight="1" s="412">
      <c r="A3020" s="199" t="n">
        <v>4925</v>
      </c>
      <c r="B3020" s="200" t="n">
        <v>309</v>
      </c>
      <c r="C3020" s="255" t="n">
        <v>446</v>
      </c>
      <c r="D3020" s="255" t="n">
        <v>17</v>
      </c>
      <c r="E3020" s="58" t="n">
        <v>43619</v>
      </c>
      <c r="F3020" s="255" t="n">
        <v>5237</v>
      </c>
      <c r="G3020" s="255" t="n">
        <v>8745</v>
      </c>
      <c r="H3020" s="256" t="n">
        <v>7810</v>
      </c>
      <c r="I3020" s="255" t="n"/>
      <c r="J3020" s="59">
        <f>+(((G3020-F3020)-(H3020-F3020))/(H3020-F3020))*100</f>
        <v/>
      </c>
      <c r="K3020" s="271" t="n"/>
      <c r="L3020" s="258">
        <f>AVERAGE(J3020:J3021)</f>
        <v/>
      </c>
      <c r="M3020" s="258">
        <f>_xlfn.STDEV.S(J3020,J3021)</f>
        <v/>
      </c>
      <c r="N3020" s="295" t="n"/>
      <c r="O3020" s="295" t="n"/>
      <c r="P3020" s="207">
        <f>+(((H3020-F3020)/1000)*1000)/10</f>
        <v/>
      </c>
      <c r="Q3020" s="207">
        <f>AVERAGE(P3020:P3021)</f>
        <v/>
      </c>
      <c r="R3020" s="26" t="inlineStr">
        <is>
          <t>VERDADERO</t>
        </is>
      </c>
      <c r="S3020" s="26" t="inlineStr">
        <is>
          <t>FALSO</t>
        </is>
      </c>
      <c r="T3020" s="211" t="n"/>
      <c r="U3020" s="211" t="n"/>
      <c r="V3020" s="290" t="inlineStr">
        <is>
          <t>Se descarta</t>
        </is>
      </c>
    </row>
    <row r="3021" hidden="1" ht="15.75" customHeight="1" s="412">
      <c r="A3021" s="199" t="n">
        <v>4926</v>
      </c>
      <c r="B3021" s="200" t="n">
        <v>310</v>
      </c>
      <c r="C3021" s="255" t="n">
        <v>446</v>
      </c>
      <c r="D3021" s="255" t="n">
        <v>17</v>
      </c>
      <c r="E3021" s="58" t="n">
        <v>43619</v>
      </c>
      <c r="F3021" s="255" t="n">
        <v>5231</v>
      </c>
      <c r="G3021" s="255" t="n">
        <v>8599</v>
      </c>
      <c r="H3021" s="256" t="n">
        <v>7678</v>
      </c>
      <c r="I3021" s="255" t="n"/>
      <c r="J3021" s="59">
        <f>+(((G3021-F3021)-(H3021-F3021))/(H3021-F3021))*100</f>
        <v/>
      </c>
      <c r="K3021" s="271" t="n"/>
      <c r="L3021" s="259" t="n"/>
      <c r="M3021" s="259" t="n"/>
      <c r="N3021" s="295" t="n"/>
      <c r="O3021" s="295" t="n"/>
      <c r="P3021" s="207">
        <f>+(((H3021-F3021)/1000)*1000)/10</f>
        <v/>
      </c>
      <c r="Q3021" s="207" t="n"/>
      <c r="R3021" s="26" t="inlineStr">
        <is>
          <t>FALSO</t>
        </is>
      </c>
      <c r="S3021" s="26" t="inlineStr">
        <is>
          <t>FALSO</t>
        </is>
      </c>
      <c r="T3021" s="211" t="n"/>
      <c r="U3021" s="211" t="n"/>
      <c r="V3021" s="290" t="inlineStr">
        <is>
          <t>Se descarta</t>
        </is>
      </c>
    </row>
    <row r="3022" hidden="1" ht="15.75" customHeight="1" s="412">
      <c r="A3022" s="199" t="n">
        <v>5499</v>
      </c>
      <c r="B3022" s="200" t="n">
        <v>237</v>
      </c>
      <c r="C3022" s="252" t="n">
        <v>446</v>
      </c>
      <c r="D3022" s="252" t="n">
        <v>19</v>
      </c>
      <c r="E3022" s="139" t="n">
        <v>43637</v>
      </c>
      <c r="F3022" s="252" t="n">
        <v>5218</v>
      </c>
      <c r="G3022" s="252" t="n">
        <v>7707</v>
      </c>
      <c r="H3022" s="253" t="n">
        <v>7175</v>
      </c>
      <c r="I3022" s="252" t="n">
        <v>7</v>
      </c>
      <c r="J3022" s="261">
        <f>+(((G3022-F3022)-(H3022-F3022))/(H3022-F3022))*100</f>
        <v/>
      </c>
      <c r="K3022" s="273" t="n"/>
      <c r="L3022" s="263">
        <f>AVERAGE(J3022:J3023)</f>
        <v/>
      </c>
      <c r="M3022" s="263">
        <f>_xlfn.STDEV.S(J3022,J3023)</f>
        <v/>
      </c>
      <c r="N3022" s="295" t="n"/>
      <c r="O3022" s="295" t="n"/>
      <c r="P3022" s="207">
        <f>+(((H3022-F3022)/1000)*1000)/10</f>
        <v/>
      </c>
      <c r="Q3022" s="207">
        <f>AVERAGE(P3022:P3023)</f>
        <v/>
      </c>
      <c r="R3022" s="26" t="inlineStr">
        <is>
          <t>FALSO</t>
        </is>
      </c>
      <c r="S3022" s="26" t="inlineStr">
        <is>
          <t>FALSO</t>
        </is>
      </c>
      <c r="T3022" s="211" t="n"/>
      <c r="U3022" s="211" t="n"/>
      <c r="V3022" s="290" t="inlineStr">
        <is>
          <t>Se descarta</t>
        </is>
      </c>
    </row>
    <row r="3023" ht="15.75" customHeight="1" s="412">
      <c r="A3023" s="199" t="n">
        <v>5500</v>
      </c>
      <c r="B3023" s="200" t="n">
        <v>238</v>
      </c>
      <c r="C3023" s="252" t="n">
        <v>446</v>
      </c>
      <c r="D3023" s="252" t="n">
        <v>19</v>
      </c>
      <c r="E3023" s="139" t="n">
        <v>43637</v>
      </c>
      <c r="F3023" s="252" t="n">
        <v>5217</v>
      </c>
      <c r="G3023" s="252" t="n">
        <v>7772</v>
      </c>
      <c r="H3023" s="253" t="n">
        <v>7229</v>
      </c>
      <c r="I3023" s="252" t="n"/>
      <c r="J3023" s="261">
        <f>+(((G3023-F3023)-(H3023-F3023))/(H3023-F3023))*100</f>
        <v/>
      </c>
      <c r="K3023" s="273" t="n"/>
      <c r="L3023" s="207" t="n"/>
      <c r="M3023" s="207" t="n"/>
      <c r="N3023" s="295" t="n"/>
      <c r="O3023" s="295" t="n"/>
      <c r="P3023" s="207">
        <f>+(((H3023-F3023)/1000)*1000)/10</f>
        <v/>
      </c>
      <c r="Q3023" s="207" t="n"/>
      <c r="R3023" s="26" t="inlineStr">
        <is>
          <t>FALSO</t>
        </is>
      </c>
      <c r="S3023" s="26" t="inlineStr">
        <is>
          <t>FALSO</t>
        </is>
      </c>
      <c r="T3023" s="211" t="n"/>
      <c r="U3023" s="211" t="n"/>
      <c r="V3023" s="290" t="inlineStr">
        <is>
          <t>Plot válido</t>
        </is>
      </c>
    </row>
    <row r="3024" ht="15.75" customHeight="1" s="412">
      <c r="A3024" s="199" t="n">
        <v>6345</v>
      </c>
      <c r="B3024" s="200" t="n">
        <v>296</v>
      </c>
      <c r="C3024" s="252" t="n">
        <v>446</v>
      </c>
      <c r="D3024" s="252" t="n">
        <v>22</v>
      </c>
      <c r="E3024" s="139" t="n">
        <v>43685</v>
      </c>
      <c r="F3024" s="252" t="n">
        <v>5271</v>
      </c>
      <c r="G3024" s="252" t="n">
        <v>7735</v>
      </c>
      <c r="H3024" s="253" t="n">
        <v>7342</v>
      </c>
      <c r="I3024" s="252" t="n">
        <v>7</v>
      </c>
      <c r="J3024" s="47">
        <f>+(((G3024-F3024)-(H3024-F3024))/(H3024-F3024))*100</f>
        <v/>
      </c>
      <c r="K3024" s="270" t="n"/>
      <c r="L3024" s="250">
        <f>AVERAGE(J3024:J3025)</f>
        <v/>
      </c>
      <c r="M3024" s="250">
        <f>_xlfn.STDEV.S(J3024,J3025)</f>
        <v/>
      </c>
      <c r="N3024" s="295" t="n"/>
      <c r="O3024" s="295" t="n"/>
      <c r="P3024" s="207">
        <f>+(((H3024-F3024)/1000)*1000)/10</f>
        <v/>
      </c>
      <c r="Q3024" s="207">
        <f>AVERAGE(P3024:P3025)</f>
        <v/>
      </c>
      <c r="R3024" s="26" t="inlineStr">
        <is>
          <t>FALSO</t>
        </is>
      </c>
      <c r="S3024" s="26" t="inlineStr">
        <is>
          <t>FALSO</t>
        </is>
      </c>
      <c r="T3024" s="211" t="n"/>
      <c r="U3024" s="211" t="n"/>
      <c r="V3024" s="290" t="inlineStr">
        <is>
          <t>Plot válido</t>
        </is>
      </c>
    </row>
    <row r="3025" ht="15.75" customHeight="1" s="412">
      <c r="A3025" s="199" t="n">
        <v>6346</v>
      </c>
      <c r="B3025" s="200" t="n">
        <v>296</v>
      </c>
      <c r="C3025" s="252" t="n">
        <v>446</v>
      </c>
      <c r="D3025" s="252" t="n">
        <v>22</v>
      </c>
      <c r="E3025" s="139" t="n">
        <v>43685</v>
      </c>
      <c r="F3025" s="252" t="n">
        <v>5271</v>
      </c>
      <c r="G3025" s="252" t="n">
        <v>7651</v>
      </c>
      <c r="H3025" s="253" t="n">
        <v>7255</v>
      </c>
      <c r="I3025" s="252" t="n"/>
      <c r="J3025" s="47">
        <f>+(((G3025-F3025)-(H3025-F3025))/(H3025-F3025))*100</f>
        <v/>
      </c>
      <c r="K3025" s="270" t="n"/>
      <c r="L3025" s="251" t="n"/>
      <c r="M3025" s="251" t="n"/>
      <c r="N3025" s="295" t="n"/>
      <c r="O3025" s="295" t="n"/>
      <c r="P3025" s="207">
        <f>+(((H3025-F3025)/1000)*1000)/10</f>
        <v/>
      </c>
      <c r="Q3025" s="207" t="n"/>
      <c r="R3025" s="26" t="inlineStr">
        <is>
          <t>FALSO</t>
        </is>
      </c>
      <c r="S3025" s="26" t="inlineStr">
        <is>
          <t>FALSO</t>
        </is>
      </c>
      <c r="T3025" s="211" t="n"/>
      <c r="U3025" s="211" t="n"/>
      <c r="V3025" s="290" t="inlineStr">
        <is>
          <t>Plot válido</t>
        </is>
      </c>
    </row>
    <row r="3026" ht="15.75" customHeight="1" s="412">
      <c r="A3026" s="199" t="n">
        <v>3943</v>
      </c>
      <c r="B3026" s="200" t="n">
        <v>365</v>
      </c>
      <c r="C3026" s="246" t="n">
        <v>447</v>
      </c>
      <c r="D3026" s="246" t="n">
        <v>14</v>
      </c>
      <c r="E3026" s="46" t="n">
        <v>43591</v>
      </c>
      <c r="F3026" s="247" t="n">
        <v>5553</v>
      </c>
      <c r="G3026" s="247" t="n">
        <v>7343</v>
      </c>
      <c r="H3026" s="248" t="n">
        <v>6956</v>
      </c>
      <c r="I3026" s="246" t="n">
        <v>2</v>
      </c>
      <c r="J3026" s="47">
        <f>+(((G3026-F3026)-(H3026-F3026))/(H3026-F3026))*100</f>
        <v/>
      </c>
      <c r="K3026" s="270" t="inlineStr">
        <is>
          <t>MF</t>
        </is>
      </c>
      <c r="L3026" s="250">
        <f>AVERAGE(J3026:J3027)</f>
        <v/>
      </c>
      <c r="M3026" s="250">
        <f>_xlfn.STDEV.S(J3026,J3027)</f>
        <v/>
      </c>
      <c r="N3026" s="295" t="n">
        <v>2</v>
      </c>
      <c r="O3026" s="295" t="n"/>
      <c r="P3026" s="207">
        <f>+(((H3026-F3026)/1000)*1000)/10</f>
        <v/>
      </c>
      <c r="Q3026" s="207">
        <f>AVERAGE(P3026:P3027)</f>
        <v/>
      </c>
      <c r="R3026" s="26" t="inlineStr">
        <is>
          <t>FALSO</t>
        </is>
      </c>
      <c r="S3026" s="26" t="inlineStr">
        <is>
          <t>FALSO</t>
        </is>
      </c>
      <c r="T3026" s="211" t="n"/>
      <c r="U3026" s="211" t="n"/>
      <c r="V3026" s="290" t="inlineStr">
        <is>
          <t>Plot válido</t>
        </is>
      </c>
    </row>
    <row r="3027" ht="15.75" customHeight="1" s="412">
      <c r="A3027" s="199" t="n">
        <v>3944</v>
      </c>
      <c r="B3027" s="200" t="n">
        <v>366</v>
      </c>
      <c r="C3027" s="246" t="n">
        <v>447</v>
      </c>
      <c r="D3027" s="246" t="n">
        <v>14</v>
      </c>
      <c r="E3027" s="46" t="n">
        <v>43591</v>
      </c>
      <c r="F3027" s="247" t="n">
        <v>5512</v>
      </c>
      <c r="G3027" s="247" t="n">
        <v>7312</v>
      </c>
      <c r="H3027" s="248" t="n">
        <v>6925</v>
      </c>
      <c r="I3027" s="246" t="n"/>
      <c r="J3027" s="47">
        <f>+(((G3027-F3027)-(H3027-F3027))/(H3027-F3027))*100</f>
        <v/>
      </c>
      <c r="K3027" s="270" t="n"/>
      <c r="L3027" s="251" t="n"/>
      <c r="M3027" s="251" t="n"/>
      <c r="N3027" s="295" t="n"/>
      <c r="O3027" s="295" t="n"/>
      <c r="P3027" s="207">
        <f>+(((H3027-F3027)/1000)*1000)/10</f>
        <v/>
      </c>
      <c r="Q3027" s="207" t="n"/>
      <c r="R3027" s="26" t="inlineStr">
        <is>
          <t>FALSO</t>
        </is>
      </c>
      <c r="S3027" s="26" t="inlineStr">
        <is>
          <t>FALSO</t>
        </is>
      </c>
      <c r="T3027" s="211" t="n"/>
      <c r="U3027" s="211" t="n"/>
      <c r="V3027" s="290" t="inlineStr">
        <is>
          <t>Plot válido</t>
        </is>
      </c>
    </row>
    <row r="3028" ht="15.75" customHeight="1" s="412">
      <c r="A3028" s="199" t="n">
        <v>4591</v>
      </c>
      <c r="B3028" s="200" t="n">
        <v>297</v>
      </c>
      <c r="C3028" s="246" t="n">
        <v>447</v>
      </c>
      <c r="D3028" s="246" t="n">
        <v>16</v>
      </c>
      <c r="E3028" s="46" t="n">
        <v>43607</v>
      </c>
      <c r="F3028" s="246" t="n">
        <v>5213</v>
      </c>
      <c r="G3028" s="246" t="n">
        <v>7846</v>
      </c>
      <c r="H3028" s="248" t="n">
        <v>7333</v>
      </c>
      <c r="I3028" s="246" t="n">
        <v>2</v>
      </c>
      <c r="J3028" s="47">
        <f>+(((G3028-F3028)-(H3028-F3028))/(H3028-F3028))*100</f>
        <v/>
      </c>
      <c r="K3028" s="270" t="n"/>
      <c r="L3028" s="250">
        <f>AVERAGE(J3028:J3029)</f>
        <v/>
      </c>
      <c r="M3028" s="250">
        <f>_xlfn.STDEV.S(J3028,J3029)</f>
        <v/>
      </c>
      <c r="N3028" s="295" t="n"/>
      <c r="O3028" s="295" t="n"/>
      <c r="P3028" s="207">
        <f>+(((H3028-F3028)/1000)*1000)/10</f>
        <v/>
      </c>
      <c r="Q3028" s="207">
        <f>AVERAGE(P3028:P3029)</f>
        <v/>
      </c>
      <c r="R3028" s="26" t="inlineStr">
        <is>
          <t>FALSO</t>
        </is>
      </c>
      <c r="S3028" s="26" t="inlineStr">
        <is>
          <t>FALSO</t>
        </is>
      </c>
      <c r="T3028" s="211" t="n"/>
      <c r="U3028" s="211" t="n"/>
      <c r="V3028" s="290" t="inlineStr">
        <is>
          <t>Plot válido</t>
        </is>
      </c>
    </row>
    <row r="3029" ht="15.75" customHeight="1" s="412">
      <c r="A3029" s="199" t="n">
        <v>4592</v>
      </c>
      <c r="B3029" s="200" t="n">
        <v>298</v>
      </c>
      <c r="C3029" s="246" t="n">
        <v>447</v>
      </c>
      <c r="D3029" s="246" t="n">
        <v>16</v>
      </c>
      <c r="E3029" s="46" t="n">
        <v>43607</v>
      </c>
      <c r="F3029" s="246" t="n">
        <v>5210</v>
      </c>
      <c r="G3029" s="246" t="n">
        <v>7942</v>
      </c>
      <c r="H3029" s="248" t="n">
        <v>7420</v>
      </c>
      <c r="I3029" s="246" t="n"/>
      <c r="J3029" s="47">
        <f>+(((G3029-F3029)-(H3029-F3029))/(H3029-F3029))*100</f>
        <v/>
      </c>
      <c r="K3029" s="270" t="n"/>
      <c r="L3029" s="251" t="n"/>
      <c r="M3029" s="251" t="n"/>
      <c r="N3029" s="295" t="n"/>
      <c r="O3029" s="295" t="n"/>
      <c r="P3029" s="207">
        <f>+(((H3029-F3029)/1000)*1000)/10</f>
        <v/>
      </c>
      <c r="Q3029" s="207" t="n"/>
      <c r="R3029" s="26" t="inlineStr">
        <is>
          <t>FALSO</t>
        </is>
      </c>
      <c r="S3029" s="26" t="inlineStr">
        <is>
          <t>FALSO</t>
        </is>
      </c>
      <c r="T3029" s="211" t="n"/>
      <c r="U3029" s="211" t="n"/>
      <c r="V3029" s="290" t="inlineStr">
        <is>
          <t>Plot válido</t>
        </is>
      </c>
    </row>
    <row r="3030" ht="15.75" customHeight="1" s="412">
      <c r="A3030" s="199" t="n">
        <v>5237</v>
      </c>
      <c r="B3030" s="200" t="n">
        <v>297</v>
      </c>
      <c r="C3030" s="246" t="n">
        <v>447</v>
      </c>
      <c r="D3030" s="246" t="n">
        <v>18</v>
      </c>
      <c r="E3030" s="46" t="n">
        <v>43626</v>
      </c>
      <c r="F3030" s="246" t="n">
        <v>5213</v>
      </c>
      <c r="G3030" s="246" t="n">
        <v>6336</v>
      </c>
      <c r="H3030" s="248" t="n">
        <v>6139</v>
      </c>
      <c r="I3030" s="246" t="n">
        <v>8</v>
      </c>
      <c r="J3030" s="47">
        <f>+(((G3030-F3030)-(H3030-F3030))/(H3030-F3030))*100</f>
        <v/>
      </c>
      <c r="K3030" s="270" t="n"/>
      <c r="L3030" s="250">
        <f>AVERAGE(J3030:J3031)</f>
        <v/>
      </c>
      <c r="M3030" s="250">
        <f>_xlfn.STDEV.S(J3030,J3031)</f>
        <v/>
      </c>
      <c r="N3030" s="295" t="n"/>
      <c r="O3030" s="295" t="n"/>
      <c r="P3030" s="207">
        <f>+(((H3030-F3030)/1000)*1000)/10</f>
        <v/>
      </c>
      <c r="Q3030" s="207">
        <f>AVERAGE(P3030:P3031)</f>
        <v/>
      </c>
      <c r="R3030" s="26" t="inlineStr">
        <is>
          <t>FALSO</t>
        </is>
      </c>
      <c r="S3030" s="26" t="inlineStr">
        <is>
          <t>FALSO</t>
        </is>
      </c>
      <c r="T3030" s="211" t="n"/>
      <c r="U3030" s="211" t="n"/>
      <c r="V3030" s="290" t="inlineStr">
        <is>
          <t>Plot válido</t>
        </is>
      </c>
    </row>
    <row r="3031" ht="15.75" customHeight="1" s="412">
      <c r="A3031" s="199" t="n">
        <v>5238</v>
      </c>
      <c r="B3031" s="200" t="n">
        <v>298</v>
      </c>
      <c r="C3031" s="246" t="n">
        <v>447</v>
      </c>
      <c r="D3031" s="246" t="n">
        <v>18</v>
      </c>
      <c r="E3031" s="46" t="n">
        <v>43626</v>
      </c>
      <c r="F3031" s="246" t="n">
        <v>5210</v>
      </c>
      <c r="G3031" s="246" t="n">
        <v>6343</v>
      </c>
      <c r="H3031" s="248" t="n">
        <v>6143</v>
      </c>
      <c r="I3031" s="246" t="n"/>
      <c r="J3031" s="47">
        <f>+(((G3031-F3031)-(H3031-F3031))/(H3031-F3031))*100</f>
        <v/>
      </c>
      <c r="K3031" s="270" t="n"/>
      <c r="L3031" s="251" t="n"/>
      <c r="M3031" s="251" t="n"/>
      <c r="N3031" s="295" t="n"/>
      <c r="O3031" s="295" t="n"/>
      <c r="P3031" s="207">
        <f>+(((H3031-F3031)/1000)*1000)/10</f>
        <v/>
      </c>
      <c r="Q3031" s="207" t="n"/>
      <c r="R3031" s="26" t="inlineStr">
        <is>
          <t>FALSO</t>
        </is>
      </c>
      <c r="S3031" s="26" t="inlineStr">
        <is>
          <t>FALSO</t>
        </is>
      </c>
      <c r="T3031" s="211" t="n"/>
      <c r="U3031" s="211" t="n"/>
      <c r="V3031" s="290" t="inlineStr">
        <is>
          <t>Plot válido</t>
        </is>
      </c>
    </row>
    <row r="3032" ht="15.75" customHeight="1" s="412">
      <c r="A3032" s="199" t="n">
        <v>5737</v>
      </c>
      <c r="B3032" s="200" t="n">
        <v>181</v>
      </c>
      <c r="C3032" s="252" t="n">
        <v>447</v>
      </c>
      <c r="D3032" s="252" t="n">
        <v>21</v>
      </c>
      <c r="E3032" s="139" t="n">
        <v>43657</v>
      </c>
      <c r="F3032" s="252" t="n">
        <v>5244</v>
      </c>
      <c r="G3032" s="252" t="n">
        <v>8042</v>
      </c>
      <c r="H3032" s="253" t="n">
        <v>7553</v>
      </c>
      <c r="I3032" s="252" t="n">
        <v>8</v>
      </c>
      <c r="J3032" s="47">
        <f>+(((G3032-F3032)-(H3032-F3032))/(H3032-F3032))*100</f>
        <v/>
      </c>
      <c r="K3032" s="270" t="n"/>
      <c r="L3032" s="250">
        <f>AVERAGE(J3032:J3033)</f>
        <v/>
      </c>
      <c r="M3032" s="250">
        <f>_xlfn.STDEV.S(J3032,J3033)</f>
        <v/>
      </c>
      <c r="N3032" s="295" t="n"/>
      <c r="O3032" s="295" t="n"/>
      <c r="P3032" s="207">
        <f>+(((H3032-F3032)/1000)*1000)/10</f>
        <v/>
      </c>
      <c r="Q3032" s="207">
        <f>AVERAGE(P3032:P3033)</f>
        <v/>
      </c>
      <c r="R3032" s="26" t="inlineStr">
        <is>
          <t>FALSO</t>
        </is>
      </c>
      <c r="S3032" s="26" t="inlineStr">
        <is>
          <t>FALSO</t>
        </is>
      </c>
      <c r="T3032" s="211" t="n"/>
      <c r="U3032" s="211" t="n"/>
      <c r="V3032" s="290" t="inlineStr">
        <is>
          <t>Plot válido</t>
        </is>
      </c>
    </row>
    <row r="3033" hidden="1" ht="15.75" customHeight="1" s="412">
      <c r="A3033" s="199" t="n">
        <v>5738</v>
      </c>
      <c r="B3033" s="200" t="n">
        <v>182</v>
      </c>
      <c r="C3033" s="252" t="n">
        <v>447</v>
      </c>
      <c r="D3033" s="252" t="n">
        <v>21</v>
      </c>
      <c r="E3033" s="139" t="n">
        <v>43657</v>
      </c>
      <c r="F3033" s="252" t="n">
        <v>5301</v>
      </c>
      <c r="G3033" s="252" t="n">
        <v>8055</v>
      </c>
      <c r="H3033" s="253" t="n">
        <v>7568</v>
      </c>
      <c r="I3033" s="252" t="n"/>
      <c r="J3033" s="47">
        <f>+(((G3033-F3033)-(H3033-F3033))/(H3033-F3033))*100</f>
        <v/>
      </c>
      <c r="K3033" s="270" t="n"/>
      <c r="L3033" s="251" t="n"/>
      <c r="M3033" s="251" t="n"/>
      <c r="N3033" s="295" t="n"/>
      <c r="O3033" s="295" t="n"/>
      <c r="P3033" s="207">
        <f>+(((H3033-F3033)/1000)*1000)/10</f>
        <v/>
      </c>
      <c r="Q3033" s="207" t="n"/>
      <c r="R3033" s="26" t="inlineStr">
        <is>
          <t>FALSO</t>
        </is>
      </c>
      <c r="S3033" s="26" t="inlineStr">
        <is>
          <t>FALSO</t>
        </is>
      </c>
      <c r="T3033" s="211" t="n"/>
      <c r="U3033" s="211" t="n"/>
      <c r="V3033" s="290" t="inlineStr">
        <is>
          <t>Se descarta</t>
        </is>
      </c>
    </row>
    <row r="3034" hidden="1" ht="15.75" customHeight="1" s="412">
      <c r="A3034" s="199" t="n">
        <v>6347</v>
      </c>
      <c r="B3034" s="200" t="n">
        <v>297</v>
      </c>
      <c r="C3034" s="252" t="n">
        <v>447</v>
      </c>
      <c r="D3034" s="252" t="n">
        <v>22</v>
      </c>
      <c r="E3034" s="139" t="n">
        <v>43685</v>
      </c>
      <c r="F3034" s="252" t="n">
        <v>5213</v>
      </c>
      <c r="G3034" s="252" t="n">
        <v>7733</v>
      </c>
      <c r="H3034" s="253" t="n">
        <v>7341</v>
      </c>
      <c r="I3034" s="252" t="n">
        <v>8</v>
      </c>
      <c r="J3034" s="47">
        <f>+(((G3034-F3034)-(H3034-F3034))/(H3034-F3034))*100</f>
        <v/>
      </c>
      <c r="K3034" s="270" t="n"/>
      <c r="L3034" s="250">
        <f>AVERAGE(J3034:J3035)</f>
        <v/>
      </c>
      <c r="M3034" s="250">
        <f>_xlfn.STDEV.S(J3034,J3035)</f>
        <v/>
      </c>
      <c r="N3034" s="295" t="n"/>
      <c r="O3034" s="295" t="n"/>
      <c r="P3034" s="207">
        <f>+(((H3034-F3034)/1000)*1000)/10</f>
        <v/>
      </c>
      <c r="Q3034" s="207">
        <f>AVERAGE(P3034:P3035)</f>
        <v/>
      </c>
      <c r="R3034" s="26" t="inlineStr">
        <is>
          <t>FALSO</t>
        </is>
      </c>
      <c r="S3034" s="26" t="inlineStr">
        <is>
          <t>FALSO</t>
        </is>
      </c>
      <c r="T3034" s="211" t="n"/>
      <c r="U3034" s="211" t="n"/>
      <c r="V3034" s="290" t="inlineStr">
        <is>
          <t>Se descarta</t>
        </is>
      </c>
    </row>
    <row r="3035" hidden="1" ht="15.75" customHeight="1" s="412">
      <c r="A3035" s="199" t="n">
        <v>6348</v>
      </c>
      <c r="B3035" s="200" t="n">
        <v>297</v>
      </c>
      <c r="C3035" s="252" t="n">
        <v>447</v>
      </c>
      <c r="D3035" s="252" t="n">
        <v>22</v>
      </c>
      <c r="E3035" s="139" t="n">
        <v>43685</v>
      </c>
      <c r="F3035" s="252" t="n">
        <v>5213</v>
      </c>
      <c r="G3035" s="252" t="n">
        <v>7695</v>
      </c>
      <c r="H3035" s="253" t="n">
        <v>7285</v>
      </c>
      <c r="I3035" s="252" t="n"/>
      <c r="J3035" s="47">
        <f>+(((G3035-F3035)-(H3035-F3035))/(H3035-F3035))*100</f>
        <v/>
      </c>
      <c r="K3035" s="270" t="n"/>
      <c r="L3035" s="251" t="n"/>
      <c r="M3035" s="251" t="n"/>
      <c r="N3035" s="295" t="n"/>
      <c r="O3035" s="295" t="n"/>
      <c r="P3035" s="207">
        <f>+(((H3035-F3035)/1000)*1000)/10</f>
        <v/>
      </c>
      <c r="Q3035" s="207" t="n"/>
      <c r="R3035" s="26" t="inlineStr">
        <is>
          <t>FALSO</t>
        </is>
      </c>
      <c r="S3035" s="26" t="inlineStr">
        <is>
          <t>FALSO</t>
        </is>
      </c>
      <c r="T3035" s="211" t="n"/>
      <c r="U3035" s="211" t="n"/>
      <c r="V3035" s="290" t="inlineStr">
        <is>
          <t>Se descarta</t>
        </is>
      </c>
    </row>
    <row r="3036" hidden="1" ht="15.75" customHeight="1" s="412">
      <c r="A3036" s="199" t="n">
        <v>3945</v>
      </c>
      <c r="B3036" s="200" t="n">
        <v>367</v>
      </c>
      <c r="C3036" s="246" t="n">
        <v>448</v>
      </c>
      <c r="D3036" s="246" t="n">
        <v>14</v>
      </c>
      <c r="E3036" s="46" t="n">
        <v>43591</v>
      </c>
      <c r="F3036" s="247" t="n">
        <v>5519</v>
      </c>
      <c r="G3036" s="247" t="n">
        <v>7715</v>
      </c>
      <c r="H3036" s="248" t="n">
        <v>7242</v>
      </c>
      <c r="I3036" s="246" t="n">
        <v>2</v>
      </c>
      <c r="J3036" s="47">
        <f>+(((G3036-F3036)-(H3036-F3036))/(H3036-F3036))*100</f>
        <v/>
      </c>
      <c r="K3036" s="270" t="inlineStr">
        <is>
          <t>MF</t>
        </is>
      </c>
      <c r="L3036" s="250">
        <f>AVERAGE(J3036:J3037)</f>
        <v/>
      </c>
      <c r="M3036" s="250">
        <f>_xlfn.STDEV.S(J3036,J3037)</f>
        <v/>
      </c>
      <c r="N3036" s="295" t="n">
        <v>2</v>
      </c>
      <c r="O3036" s="295" t="n"/>
      <c r="P3036" s="207">
        <f>+(((H3036-F3036)/1000)*1000)/10</f>
        <v/>
      </c>
      <c r="Q3036" s="207">
        <f>AVERAGE(P3036:P3037)</f>
        <v/>
      </c>
      <c r="R3036" s="26" t="inlineStr">
        <is>
          <t>FALSO</t>
        </is>
      </c>
      <c r="S3036" s="26" t="inlineStr">
        <is>
          <t>FALSO</t>
        </is>
      </c>
      <c r="T3036" s="211" t="n"/>
      <c r="U3036" s="211" t="n"/>
      <c r="V3036" s="290" t="inlineStr">
        <is>
          <t>Se descarta</t>
        </is>
      </c>
    </row>
    <row r="3037" hidden="1" ht="15.75" customHeight="1" s="412">
      <c r="A3037" s="199" t="n">
        <v>3946</v>
      </c>
      <c r="B3037" s="200" t="n">
        <v>368</v>
      </c>
      <c r="C3037" s="246" t="n">
        <v>448</v>
      </c>
      <c r="D3037" s="246" t="n">
        <v>14</v>
      </c>
      <c r="E3037" s="46" t="n">
        <v>43591</v>
      </c>
      <c r="F3037" s="247" t="n">
        <v>5527</v>
      </c>
      <c r="G3037" s="247" t="n">
        <v>7705</v>
      </c>
      <c r="H3037" s="248" t="n">
        <v>7230</v>
      </c>
      <c r="I3037" s="246" t="n"/>
      <c r="J3037" s="47">
        <f>+(((G3037-F3037)-(H3037-F3037))/(H3037-F3037))*100</f>
        <v/>
      </c>
      <c r="K3037" s="270" t="n"/>
      <c r="L3037" s="251" t="n"/>
      <c r="M3037" s="251" t="n"/>
      <c r="N3037" s="295" t="n"/>
      <c r="O3037" s="295" t="n"/>
      <c r="P3037" s="207">
        <f>+(((H3037-F3037)/1000)*1000)/10</f>
        <v/>
      </c>
      <c r="Q3037" s="207" t="n"/>
      <c r="R3037" s="26" t="inlineStr">
        <is>
          <t>FALSO</t>
        </is>
      </c>
      <c r="S3037" s="26" t="inlineStr">
        <is>
          <t>FALSO</t>
        </is>
      </c>
      <c r="T3037" s="211" t="n"/>
      <c r="U3037" s="211" t="n"/>
      <c r="V3037" s="290" t="inlineStr">
        <is>
          <t>Se descarta</t>
        </is>
      </c>
    </row>
    <row r="3038" hidden="1" ht="15.75" customHeight="1" s="412">
      <c r="A3038" s="199" t="n">
        <v>4593</v>
      </c>
      <c r="B3038" s="200" t="n">
        <v>299</v>
      </c>
      <c r="C3038" s="246" t="n">
        <v>448</v>
      </c>
      <c r="D3038" s="246" t="n">
        <v>16</v>
      </c>
      <c r="E3038" s="46" t="n">
        <v>43607</v>
      </c>
      <c r="F3038" s="246" t="n">
        <v>5236</v>
      </c>
      <c r="G3038" s="246" t="n">
        <v>8512</v>
      </c>
      <c r="H3038" s="248" t="n">
        <v>7829</v>
      </c>
      <c r="I3038" s="246" t="n">
        <v>2</v>
      </c>
      <c r="J3038" s="47">
        <f>+(((G3038-F3038)-(H3038-F3038))/(H3038-F3038))*100</f>
        <v/>
      </c>
      <c r="K3038" s="270" t="n"/>
      <c r="L3038" s="250">
        <f>AVERAGE(J3038:J3039)</f>
        <v/>
      </c>
      <c r="M3038" s="250">
        <f>_xlfn.STDEV.S(J3038,J3039)</f>
        <v/>
      </c>
      <c r="N3038" s="295" t="n"/>
      <c r="O3038" s="295" t="n"/>
      <c r="P3038" s="207">
        <f>+(((H3038-F3038)/1000)*1000)/10</f>
        <v/>
      </c>
      <c r="Q3038" s="207">
        <f>AVERAGE(P3038:P3039)</f>
        <v/>
      </c>
      <c r="R3038" s="26" t="inlineStr">
        <is>
          <t>FALSO</t>
        </is>
      </c>
      <c r="S3038" s="26" t="inlineStr">
        <is>
          <t>FALSO</t>
        </is>
      </c>
      <c r="T3038" s="211" t="n"/>
      <c r="U3038" s="211" t="n"/>
      <c r="V3038" s="290" t="inlineStr">
        <is>
          <t>Se descarta</t>
        </is>
      </c>
    </row>
    <row r="3039" hidden="1" ht="15.75" customHeight="1" s="412">
      <c r="A3039" s="199" t="n">
        <v>4594</v>
      </c>
      <c r="B3039" s="200" t="n">
        <v>300</v>
      </c>
      <c r="C3039" s="246" t="n">
        <v>448</v>
      </c>
      <c r="D3039" s="246" t="n">
        <v>16</v>
      </c>
      <c r="E3039" s="46" t="n">
        <v>43607</v>
      </c>
      <c r="F3039" s="246" t="n">
        <v>5223</v>
      </c>
      <c r="G3039" s="246" t="n">
        <v>8354</v>
      </c>
      <c r="H3039" s="248" t="n">
        <v>7672</v>
      </c>
      <c r="I3039" s="246" t="n"/>
      <c r="J3039" s="47">
        <f>+(((G3039-F3039)-(H3039-F3039))/(H3039-F3039))*100</f>
        <v/>
      </c>
      <c r="K3039" s="270" t="n"/>
      <c r="L3039" s="251" t="n"/>
      <c r="M3039" s="251" t="n"/>
      <c r="N3039" s="295" t="n"/>
      <c r="O3039" s="295" t="n"/>
      <c r="P3039" s="207">
        <f>+(((H3039-F3039)/1000)*1000)/10</f>
        <v/>
      </c>
      <c r="Q3039" s="207" t="n"/>
      <c r="R3039" s="26" t="inlineStr">
        <is>
          <t>FALSO</t>
        </is>
      </c>
      <c r="S3039" s="26" t="inlineStr">
        <is>
          <t>FALSO</t>
        </is>
      </c>
      <c r="T3039" s="211" t="n"/>
      <c r="U3039" s="211" t="n"/>
      <c r="V3039" s="290" t="inlineStr">
        <is>
          <t>Se descarta</t>
        </is>
      </c>
    </row>
    <row r="3040" hidden="1" ht="15.75" customHeight="1" s="412">
      <c r="A3040" s="199" t="n">
        <v>5239</v>
      </c>
      <c r="B3040" s="200" t="n">
        <v>299</v>
      </c>
      <c r="C3040" s="246" t="n">
        <v>448</v>
      </c>
      <c r="D3040" s="246" t="n">
        <v>18</v>
      </c>
      <c r="E3040" s="46" t="n">
        <v>43626</v>
      </c>
      <c r="F3040" s="246" t="n">
        <v>5236</v>
      </c>
      <c r="G3040" s="246" t="n">
        <v>8250</v>
      </c>
      <c r="H3040" s="248" t="n">
        <v>7680</v>
      </c>
      <c r="I3040" s="246" t="n">
        <v>6</v>
      </c>
      <c r="J3040" s="47">
        <f>+(((G3040-F3040)-(H3040-F3040))/(H3040-F3040))*100</f>
        <v/>
      </c>
      <c r="K3040" s="270" t="n"/>
      <c r="L3040" s="250">
        <f>AVERAGE(J3040:J3041)</f>
        <v/>
      </c>
      <c r="M3040" s="250">
        <f>_xlfn.STDEV.S(J3040,J3041)</f>
        <v/>
      </c>
      <c r="N3040" s="295" t="n"/>
      <c r="O3040" s="295" t="n"/>
      <c r="P3040" s="207">
        <f>+(((H3040-F3040)/1000)*1000)/10</f>
        <v/>
      </c>
      <c r="Q3040" s="207">
        <f>AVERAGE(P3040:P3041)</f>
        <v/>
      </c>
      <c r="R3040" s="26" t="inlineStr">
        <is>
          <t>FALSO</t>
        </is>
      </c>
      <c r="S3040" s="26" t="inlineStr">
        <is>
          <t>FALSO</t>
        </is>
      </c>
      <c r="T3040" s="211" t="n"/>
      <c r="U3040" s="211" t="n"/>
      <c r="V3040" s="290" t="inlineStr">
        <is>
          <t>Se descarta</t>
        </is>
      </c>
    </row>
    <row r="3041" hidden="1" ht="15.75" customHeight="1" s="412">
      <c r="A3041" s="199" t="n">
        <v>5240</v>
      </c>
      <c r="B3041" s="200" t="n">
        <v>300</v>
      </c>
      <c r="C3041" s="246" t="n">
        <v>448</v>
      </c>
      <c r="D3041" s="246" t="n">
        <v>18</v>
      </c>
      <c r="E3041" s="46" t="n">
        <v>43626</v>
      </c>
      <c r="F3041" s="246" t="n">
        <v>5223</v>
      </c>
      <c r="G3041" s="246" t="n">
        <v>7948</v>
      </c>
      <c r="H3041" s="248" t="n">
        <v>7450</v>
      </c>
      <c r="I3041" s="246" t="n"/>
      <c r="J3041" s="47">
        <f>+(((G3041-F3041)-(H3041-F3041))/(H3041-F3041))*100</f>
        <v/>
      </c>
      <c r="K3041" s="270" t="n"/>
      <c r="L3041" s="251" t="n"/>
      <c r="M3041" s="251" t="n"/>
      <c r="N3041" s="295" t="n"/>
      <c r="O3041" s="295" t="n"/>
      <c r="P3041" s="207">
        <f>+(((H3041-F3041)/1000)*1000)/10</f>
        <v/>
      </c>
      <c r="Q3041" s="207" t="n"/>
      <c r="R3041" s="26" t="inlineStr">
        <is>
          <t>FALSO</t>
        </is>
      </c>
      <c r="S3041" s="26" t="inlineStr">
        <is>
          <t>FALSO</t>
        </is>
      </c>
      <c r="T3041" s="211" t="n"/>
      <c r="U3041" s="211" t="n"/>
      <c r="V3041" s="290" t="inlineStr">
        <is>
          <t>Se descarta</t>
        </is>
      </c>
    </row>
    <row r="3042" hidden="1" ht="15.75" customHeight="1" s="412">
      <c r="A3042" s="199" t="n">
        <v>5739</v>
      </c>
      <c r="B3042" s="200" t="n">
        <v>183</v>
      </c>
      <c r="C3042" s="252" t="n">
        <v>448</v>
      </c>
      <c r="D3042" s="252" t="n">
        <v>21</v>
      </c>
      <c r="E3042" s="139" t="n">
        <v>43657</v>
      </c>
      <c r="F3042" s="252" t="n">
        <v>5192</v>
      </c>
      <c r="G3042" s="252" t="n">
        <v>8154</v>
      </c>
      <c r="H3042" s="253" t="n">
        <v>7637</v>
      </c>
      <c r="I3042" s="252" t="n">
        <v>6</v>
      </c>
      <c r="J3042" s="47">
        <f>+(((G3042-F3042)-(H3042-F3042))/(H3042-F3042))*100</f>
        <v/>
      </c>
      <c r="K3042" s="270" t="n"/>
      <c r="L3042" s="250">
        <f>AVERAGE(J3042:J3043)</f>
        <v/>
      </c>
      <c r="M3042" s="250">
        <f>_xlfn.STDEV.S(J3042,J3043)</f>
        <v/>
      </c>
      <c r="N3042" s="295" t="n"/>
      <c r="O3042" s="295" t="n"/>
      <c r="P3042" s="207">
        <f>+(((H3042-F3042)/1000)*1000)/10</f>
        <v/>
      </c>
      <c r="Q3042" s="207">
        <f>AVERAGE(P3042:P3043)</f>
        <v/>
      </c>
      <c r="R3042" s="26" t="inlineStr">
        <is>
          <t>FALSO</t>
        </is>
      </c>
      <c r="S3042" s="26" t="inlineStr">
        <is>
          <t>FALSO</t>
        </is>
      </c>
      <c r="T3042" s="211" t="n"/>
      <c r="U3042" s="211" t="n"/>
      <c r="V3042" s="290" t="inlineStr">
        <is>
          <t>Se descarta</t>
        </is>
      </c>
    </row>
    <row r="3043" hidden="1" ht="15.75" customHeight="1" s="412">
      <c r="A3043" s="199" t="n">
        <v>5740</v>
      </c>
      <c r="B3043" s="200" t="n">
        <v>184</v>
      </c>
      <c r="C3043" s="252" t="n">
        <v>448</v>
      </c>
      <c r="D3043" s="252" t="n">
        <v>21</v>
      </c>
      <c r="E3043" s="139" t="n">
        <v>43657</v>
      </c>
      <c r="F3043" s="252" t="n">
        <v>5243</v>
      </c>
      <c r="G3043" s="252" t="n">
        <v>8264</v>
      </c>
      <c r="H3043" s="253" t="n">
        <v>7709</v>
      </c>
      <c r="I3043" s="252" t="n"/>
      <c r="J3043" s="47">
        <f>+(((G3043-F3043)-(H3043-F3043))/(H3043-F3043))*100</f>
        <v/>
      </c>
      <c r="K3043" s="270" t="n"/>
      <c r="L3043" s="251" t="n"/>
      <c r="M3043" s="251" t="n"/>
      <c r="N3043" s="295" t="n"/>
      <c r="O3043" s="295" t="n"/>
      <c r="P3043" s="207">
        <f>+(((H3043-F3043)/1000)*1000)/10</f>
        <v/>
      </c>
      <c r="Q3043" s="207" t="n"/>
      <c r="R3043" s="26" t="inlineStr">
        <is>
          <t>FALSO</t>
        </is>
      </c>
      <c r="S3043" s="26" t="inlineStr">
        <is>
          <t>FALSO</t>
        </is>
      </c>
      <c r="T3043" s="211" t="n"/>
      <c r="U3043" s="211" t="n"/>
      <c r="V3043" s="290" t="inlineStr">
        <is>
          <t>Se descarta</t>
        </is>
      </c>
    </row>
    <row r="3044" hidden="1" ht="15.75" customHeight="1" s="412">
      <c r="A3044" s="199" t="n">
        <v>6349</v>
      </c>
      <c r="B3044" s="200" t="n">
        <v>298</v>
      </c>
      <c r="C3044" s="252" t="n">
        <v>448</v>
      </c>
      <c r="D3044" s="252" t="n">
        <v>22</v>
      </c>
      <c r="E3044" s="139" t="n">
        <v>43685</v>
      </c>
      <c r="F3044" s="252" t="n">
        <v>5210</v>
      </c>
      <c r="G3044" s="252" t="n">
        <v>8258</v>
      </c>
      <c r="H3044" s="253" t="n">
        <v>7780</v>
      </c>
      <c r="I3044" s="252" t="n">
        <v>6</v>
      </c>
      <c r="J3044" s="47">
        <f>+(((G3044-F3044)-(H3044-F3044))/(H3044-F3044))*100</f>
        <v/>
      </c>
      <c r="K3044" s="270" t="n"/>
      <c r="L3044" s="250">
        <f>AVERAGE(J3044:J3045)</f>
        <v/>
      </c>
      <c r="M3044" s="250">
        <f>_xlfn.STDEV.S(J3044,J3045)</f>
        <v/>
      </c>
      <c r="N3044" s="295" t="n"/>
      <c r="O3044" s="295" t="n"/>
      <c r="P3044" s="207">
        <f>+(((H3044-F3044)/1000)*1000)/10</f>
        <v/>
      </c>
      <c r="Q3044" s="207">
        <f>AVERAGE(P3044:P3045)</f>
        <v/>
      </c>
      <c r="R3044" s="26" t="inlineStr">
        <is>
          <t>FALSO</t>
        </is>
      </c>
      <c r="S3044" s="26" t="inlineStr">
        <is>
          <t>FALSO</t>
        </is>
      </c>
      <c r="T3044" s="211" t="n"/>
      <c r="U3044" s="211" t="n"/>
      <c r="V3044" s="290" t="inlineStr">
        <is>
          <t>Se descarta</t>
        </is>
      </c>
    </row>
    <row r="3045" hidden="1" ht="15.75" customHeight="1" s="412">
      <c r="A3045" s="199" t="n">
        <v>6350</v>
      </c>
      <c r="B3045" s="200" t="n">
        <v>298</v>
      </c>
      <c r="C3045" s="252" t="n">
        <v>448</v>
      </c>
      <c r="D3045" s="252" t="n">
        <v>22</v>
      </c>
      <c r="E3045" s="139" t="n">
        <v>43685</v>
      </c>
      <c r="F3045" s="252" t="n">
        <v>5210</v>
      </c>
      <c r="G3045" s="252" t="n">
        <v>8623</v>
      </c>
      <c r="H3045" s="253" t="n">
        <v>8066</v>
      </c>
      <c r="I3045" s="252" t="n"/>
      <c r="J3045" s="47">
        <f>+(((G3045-F3045)-(H3045-F3045))/(H3045-F3045))*100</f>
        <v/>
      </c>
      <c r="K3045" s="270" t="n"/>
      <c r="L3045" s="251" t="n"/>
      <c r="M3045" s="251" t="n"/>
      <c r="N3045" s="295" t="n"/>
      <c r="O3045" s="295" t="n"/>
      <c r="P3045" s="207">
        <f>+(((H3045-F3045)/1000)*1000)/10</f>
        <v/>
      </c>
      <c r="Q3045" s="207" t="n"/>
      <c r="R3045" s="26" t="inlineStr">
        <is>
          <t>FALSO</t>
        </is>
      </c>
      <c r="S3045" s="26" t="inlineStr">
        <is>
          <t>FALSO</t>
        </is>
      </c>
      <c r="T3045" s="211" t="n"/>
      <c r="U3045" s="211" t="n"/>
      <c r="V3045" s="290" t="inlineStr">
        <is>
          <t>Se descarta</t>
        </is>
      </c>
    </row>
    <row r="3046" hidden="1" ht="15.75" customHeight="1" s="412">
      <c r="A3046" s="199" t="n">
        <v>3035</v>
      </c>
      <c r="B3046" s="200" t="n">
        <v>119</v>
      </c>
      <c r="C3046" s="246" t="n">
        <v>449</v>
      </c>
      <c r="D3046" s="246" t="n">
        <v>11</v>
      </c>
      <c r="E3046" s="46" t="n">
        <v>43571</v>
      </c>
      <c r="F3046" s="247" t="n">
        <v>5212</v>
      </c>
      <c r="G3046" s="246" t="n">
        <v>9557</v>
      </c>
      <c r="H3046" s="248" t="n">
        <v>7825</v>
      </c>
      <c r="I3046" s="246" t="n">
        <v>2</v>
      </c>
      <c r="J3046" s="47">
        <f>+(((G3046-F3046)-(H3046-F3046))/(H3046-F3046))*100</f>
        <v/>
      </c>
      <c r="K3046" s="270" t="n">
        <v>0.25</v>
      </c>
      <c r="L3046" s="250">
        <f>AVERAGE(J3046:J3047)</f>
        <v/>
      </c>
      <c r="M3046" s="250">
        <f>_xlfn.STDEV.S(J3046,J3047)</f>
        <v/>
      </c>
      <c r="N3046" s="295" t="n">
        <v>2</v>
      </c>
      <c r="O3046" s="295" t="n"/>
      <c r="P3046" s="207">
        <f>+(((H3046-F3046)/1000)*1000)/10</f>
        <v/>
      </c>
      <c r="Q3046" s="207">
        <f>AVERAGE(P3046:P3047)</f>
        <v/>
      </c>
      <c r="R3046" s="26" t="inlineStr">
        <is>
          <t>FALSO</t>
        </is>
      </c>
      <c r="S3046" s="26" t="inlineStr">
        <is>
          <t>FALSO</t>
        </is>
      </c>
      <c r="T3046" s="211" t="n"/>
      <c r="U3046" s="211" t="n"/>
      <c r="V3046" s="290" t="inlineStr">
        <is>
          <t>Se descarta</t>
        </is>
      </c>
    </row>
    <row r="3047" hidden="1" ht="15.75" customHeight="1" s="412">
      <c r="A3047" s="199" t="n">
        <v>3036</v>
      </c>
      <c r="B3047" s="200" t="n">
        <v>120</v>
      </c>
      <c r="C3047" s="246" t="n">
        <v>449</v>
      </c>
      <c r="D3047" s="246" t="n">
        <v>11</v>
      </c>
      <c r="E3047" s="46" t="n">
        <v>43571</v>
      </c>
      <c r="F3047" s="247" t="n">
        <v>5196</v>
      </c>
      <c r="G3047" s="246" t="n">
        <v>9491</v>
      </c>
      <c r="H3047" s="248" t="n">
        <v>7770</v>
      </c>
      <c r="I3047" s="246" t="n"/>
      <c r="J3047" s="47">
        <f>+(((G3047-F3047)-(H3047-F3047))/(H3047-F3047))*100</f>
        <v/>
      </c>
      <c r="K3047" s="270" t="n"/>
      <c r="L3047" s="251" t="n"/>
      <c r="M3047" s="251" t="n"/>
      <c r="N3047" s="295" t="n"/>
      <c r="O3047" s="295" t="n"/>
      <c r="P3047" s="207">
        <f>+(((H3047-F3047)/1000)*1000)/10</f>
        <v/>
      </c>
      <c r="Q3047" s="207" t="n"/>
      <c r="R3047" s="26" t="inlineStr">
        <is>
          <t>FALSO</t>
        </is>
      </c>
      <c r="S3047" s="26" t="inlineStr">
        <is>
          <t>FALSO</t>
        </is>
      </c>
      <c r="T3047" s="211" t="n"/>
      <c r="U3047" s="211" t="n"/>
      <c r="V3047" s="290" t="inlineStr">
        <is>
          <t>Se descarta</t>
        </is>
      </c>
    </row>
    <row r="3048" hidden="1" ht="15.75" customHeight="1" s="412">
      <c r="A3048" s="199" t="n">
        <v>3947</v>
      </c>
      <c r="B3048" s="200" t="n">
        <v>369</v>
      </c>
      <c r="C3048" s="246" t="n">
        <v>449</v>
      </c>
      <c r="D3048" s="246" t="n">
        <v>14</v>
      </c>
      <c r="E3048" s="46" t="n">
        <v>43591</v>
      </c>
      <c r="F3048" s="247" t="n">
        <v>5533</v>
      </c>
      <c r="G3048" s="247" t="n">
        <v>8802</v>
      </c>
      <c r="H3048" s="248" t="n">
        <v>8110</v>
      </c>
      <c r="I3048" s="246" t="n"/>
      <c r="J3048" s="47">
        <f>+(((G3048-F3048)-(H3048-F3048))/(H3048-F3048))*100</f>
        <v/>
      </c>
      <c r="K3048" s="270" t="inlineStr">
        <is>
          <t>26/4</t>
        </is>
      </c>
      <c r="L3048" s="250">
        <f>AVERAGE(J3048:J3049)</f>
        <v/>
      </c>
      <c r="M3048" s="250">
        <f>_xlfn.STDEV.S(J3048,J3049)</f>
        <v/>
      </c>
      <c r="N3048" s="295" t="n"/>
      <c r="O3048" s="295" t="n"/>
      <c r="P3048" s="207">
        <f>+(((H3048-F3048)/1000)*1000)/10</f>
        <v/>
      </c>
      <c r="Q3048" s="207">
        <f>AVERAGE(P3048:P3049)</f>
        <v/>
      </c>
      <c r="R3048" s="26" t="inlineStr">
        <is>
          <t>FALSO</t>
        </is>
      </c>
      <c r="S3048" s="26" t="inlineStr">
        <is>
          <t>FALSO</t>
        </is>
      </c>
      <c r="T3048" s="211" t="n"/>
      <c r="U3048" s="211" t="n"/>
      <c r="V3048" s="290" t="inlineStr">
        <is>
          <t>Se descarta</t>
        </is>
      </c>
    </row>
    <row r="3049" hidden="1" ht="15.75" customHeight="1" s="412">
      <c r="A3049" s="199" t="n">
        <v>3948</v>
      </c>
      <c r="B3049" s="200" t="n">
        <v>370</v>
      </c>
      <c r="C3049" s="246" t="n">
        <v>449</v>
      </c>
      <c r="D3049" s="246" t="n">
        <v>14</v>
      </c>
      <c r="E3049" s="46" t="n">
        <v>43591</v>
      </c>
      <c r="F3049" s="247" t="n">
        <v>5508</v>
      </c>
      <c r="G3049" s="247" t="n">
        <v>9034</v>
      </c>
      <c r="H3049" s="248" t="n">
        <v>8209</v>
      </c>
      <c r="I3049" s="246" t="n"/>
      <c r="J3049" s="47">
        <f>+(((G3049-F3049)-(H3049-F3049))/(H3049-F3049))*100</f>
        <v/>
      </c>
      <c r="K3049" s="270" t="n"/>
      <c r="L3049" s="251" t="n"/>
      <c r="M3049" s="251" t="n"/>
      <c r="N3049" s="295" t="n"/>
      <c r="O3049" s="295" t="n"/>
      <c r="P3049" s="207">
        <f>+(((H3049-F3049)/1000)*1000)/10</f>
        <v/>
      </c>
      <c r="Q3049" s="207" t="n"/>
      <c r="R3049" s="26" t="inlineStr">
        <is>
          <t>FALSO</t>
        </is>
      </c>
      <c r="S3049" s="26" t="inlineStr">
        <is>
          <t>FALSO</t>
        </is>
      </c>
      <c r="T3049" s="211" t="n"/>
      <c r="U3049" s="211" t="n"/>
      <c r="V3049" s="290" t="inlineStr">
        <is>
          <t>Se descarta</t>
        </is>
      </c>
    </row>
    <row r="3050" hidden="1" ht="15.75" customHeight="1" s="412">
      <c r="A3050" s="199" t="n">
        <v>4595</v>
      </c>
      <c r="B3050" s="200" t="n">
        <v>301</v>
      </c>
      <c r="C3050" s="246" t="n">
        <v>449</v>
      </c>
      <c r="D3050" s="246" t="n">
        <v>16</v>
      </c>
      <c r="E3050" s="46" t="n">
        <v>43607</v>
      </c>
      <c r="F3050" s="246" t="n">
        <v>5241</v>
      </c>
      <c r="G3050" s="246" t="n">
        <v>8432</v>
      </c>
      <c r="H3050" s="248" t="n">
        <v>7765</v>
      </c>
      <c r="I3050" s="246" t="n">
        <v>2</v>
      </c>
      <c r="J3050" s="47">
        <f>+(((G3050-F3050)-(H3050-F3050))/(H3050-F3050))*100</f>
        <v/>
      </c>
      <c r="K3050" s="270" t="n"/>
      <c r="L3050" s="250">
        <f>AVERAGE(J3050:J3051)</f>
        <v/>
      </c>
      <c r="M3050" s="250">
        <f>_xlfn.STDEV.S(J3050,J3051)</f>
        <v/>
      </c>
      <c r="N3050" s="295" t="n"/>
      <c r="O3050" s="295" t="n"/>
      <c r="P3050" s="207">
        <f>+(((H3050-F3050)/1000)*1000)/10</f>
        <v/>
      </c>
      <c r="Q3050" s="207">
        <f>AVERAGE(P3050:P3051)</f>
        <v/>
      </c>
      <c r="R3050" s="26" t="inlineStr">
        <is>
          <t>FALSO</t>
        </is>
      </c>
      <c r="S3050" s="26" t="inlineStr">
        <is>
          <t>FALSO</t>
        </is>
      </c>
      <c r="T3050" s="211" t="n"/>
      <c r="U3050" s="211" t="n"/>
      <c r="V3050" s="290" t="inlineStr">
        <is>
          <t>Se descarta</t>
        </is>
      </c>
    </row>
    <row r="3051" hidden="1" ht="15.75" customHeight="1" s="412">
      <c r="A3051" s="199" t="n">
        <v>4596</v>
      </c>
      <c r="B3051" s="200" t="n">
        <v>302</v>
      </c>
      <c r="C3051" s="246" t="n">
        <v>449</v>
      </c>
      <c r="D3051" s="246" t="n">
        <v>16</v>
      </c>
      <c r="E3051" s="46" t="n">
        <v>43607</v>
      </c>
      <c r="F3051" s="246" t="n">
        <v>5225</v>
      </c>
      <c r="G3051" s="246" t="n">
        <v>8549</v>
      </c>
      <c r="H3051" s="248" t="n">
        <v>7759</v>
      </c>
      <c r="I3051" s="246" t="n"/>
      <c r="J3051" s="47">
        <f>+(((G3051-F3051)-(H3051-F3051))/(H3051-F3051))*100</f>
        <v/>
      </c>
      <c r="K3051" s="270" t="n"/>
      <c r="L3051" s="251" t="n"/>
      <c r="M3051" s="251" t="n"/>
      <c r="N3051" s="295" t="n"/>
      <c r="O3051" s="295" t="n"/>
      <c r="P3051" s="207">
        <f>+(((H3051-F3051)/1000)*1000)/10</f>
        <v/>
      </c>
      <c r="Q3051" s="207" t="n"/>
      <c r="R3051" s="26" t="inlineStr">
        <is>
          <t>FALSO</t>
        </is>
      </c>
      <c r="S3051" s="26" t="inlineStr">
        <is>
          <t>FALSO</t>
        </is>
      </c>
      <c r="T3051" s="211" t="n"/>
      <c r="U3051" s="211" t="n"/>
      <c r="V3051" s="290" t="inlineStr">
        <is>
          <t>Se descarta</t>
        </is>
      </c>
    </row>
    <row r="3052" hidden="1" ht="15.75" customHeight="1" s="412">
      <c r="A3052" s="199" t="n">
        <v>5241</v>
      </c>
      <c r="B3052" s="200" t="n">
        <v>301</v>
      </c>
      <c r="C3052" s="246" t="n">
        <v>449</v>
      </c>
      <c r="D3052" s="246" t="n">
        <v>18</v>
      </c>
      <c r="E3052" s="46" t="n">
        <v>43626</v>
      </c>
      <c r="F3052" s="246" t="n">
        <v>5241</v>
      </c>
      <c r="G3052" s="246" t="n">
        <v>8800</v>
      </c>
      <c r="H3052" s="248" t="n">
        <v>8063</v>
      </c>
      <c r="I3052" s="246" t="n">
        <v>9</v>
      </c>
      <c r="J3052" s="47">
        <f>+(((G3052-F3052)-(H3052-F3052))/(H3052-F3052))*100</f>
        <v/>
      </c>
      <c r="K3052" s="270" t="n"/>
      <c r="L3052" s="250">
        <f>AVERAGE(J3052:J3053)</f>
        <v/>
      </c>
      <c r="M3052" s="250">
        <f>_xlfn.STDEV.S(J3052,J3053)</f>
        <v/>
      </c>
      <c r="N3052" s="295" t="n"/>
      <c r="O3052" s="295" t="n"/>
      <c r="P3052" s="207">
        <f>+(((H3052-F3052)/1000)*1000)/10</f>
        <v/>
      </c>
      <c r="Q3052" s="207">
        <f>AVERAGE(P3052:P3053)</f>
        <v/>
      </c>
      <c r="R3052" s="26" t="inlineStr">
        <is>
          <t>FALSO</t>
        </is>
      </c>
      <c r="S3052" s="26" t="inlineStr">
        <is>
          <t>FALSO</t>
        </is>
      </c>
      <c r="T3052" s="211" t="n"/>
      <c r="U3052" s="211" t="n"/>
      <c r="V3052" s="290" t="inlineStr">
        <is>
          <t>Se descarta</t>
        </is>
      </c>
    </row>
    <row r="3053" hidden="1" ht="15.75" customHeight="1" s="412">
      <c r="A3053" s="199" t="n">
        <v>5242</v>
      </c>
      <c r="B3053" s="200" t="n">
        <v>302</v>
      </c>
      <c r="C3053" s="246" t="n">
        <v>449</v>
      </c>
      <c r="D3053" s="246" t="n">
        <v>18</v>
      </c>
      <c r="E3053" s="46" t="n">
        <v>43626</v>
      </c>
      <c r="F3053" s="246" t="n">
        <v>5225</v>
      </c>
      <c r="G3053" s="246" t="n">
        <v>8985</v>
      </c>
      <c r="H3053" s="248" t="n">
        <v>8211</v>
      </c>
      <c r="I3053" s="246" t="n"/>
      <c r="J3053" s="47">
        <f>+(((G3053-F3053)-(H3053-F3053))/(H3053-F3053))*100</f>
        <v/>
      </c>
      <c r="K3053" s="270" t="n"/>
      <c r="L3053" s="251" t="n"/>
      <c r="M3053" s="251" t="n"/>
      <c r="N3053" s="295" t="n"/>
      <c r="O3053" s="295" t="n"/>
      <c r="P3053" s="207">
        <f>+(((H3053-F3053)/1000)*1000)/10</f>
        <v/>
      </c>
      <c r="Q3053" s="207" t="n"/>
      <c r="R3053" s="26" t="inlineStr">
        <is>
          <t>FALSO</t>
        </is>
      </c>
      <c r="S3053" s="26" t="inlineStr">
        <is>
          <t>FALSO</t>
        </is>
      </c>
      <c r="T3053" s="211" t="n"/>
      <c r="U3053" s="211" t="n"/>
      <c r="V3053" s="290" t="inlineStr">
        <is>
          <t>Se descarta</t>
        </is>
      </c>
    </row>
    <row r="3054" hidden="1" ht="15.75" customHeight="1" s="412">
      <c r="A3054" s="199" t="n">
        <v>5741</v>
      </c>
      <c r="B3054" s="200" t="n">
        <v>185</v>
      </c>
      <c r="C3054" s="252" t="n">
        <v>449</v>
      </c>
      <c r="D3054" s="252" t="n">
        <v>21</v>
      </c>
      <c r="E3054" s="139" t="n">
        <v>43657</v>
      </c>
      <c r="F3054" s="252" t="n">
        <v>5288</v>
      </c>
      <c r="G3054" s="252" t="n">
        <v>8207</v>
      </c>
      <c r="H3054" s="253" t="n">
        <v>7686</v>
      </c>
      <c r="I3054" s="252" t="n">
        <v>9</v>
      </c>
      <c r="J3054" s="47">
        <f>+(((G3054-F3054)-(H3054-F3054))/(H3054-F3054))*100</f>
        <v/>
      </c>
      <c r="K3054" s="270" t="n"/>
      <c r="L3054" s="250">
        <f>AVERAGE(J3054:J3055)</f>
        <v/>
      </c>
      <c r="M3054" s="250">
        <f>_xlfn.STDEV.S(J3054,J3055)</f>
        <v/>
      </c>
      <c r="N3054" s="295" t="n"/>
      <c r="O3054" s="295" t="n"/>
      <c r="P3054" s="207">
        <f>+(((H3054-F3054)/1000)*1000)/10</f>
        <v/>
      </c>
      <c r="Q3054" s="207">
        <f>AVERAGE(P3054:P3055)</f>
        <v/>
      </c>
      <c r="R3054" s="26" t="inlineStr">
        <is>
          <t>FALSO</t>
        </is>
      </c>
      <c r="S3054" s="26" t="inlineStr">
        <is>
          <t>FALSO</t>
        </is>
      </c>
      <c r="T3054" s="211" t="n"/>
      <c r="U3054" s="211" t="n"/>
      <c r="V3054" s="290" t="inlineStr">
        <is>
          <t>Se descarta</t>
        </is>
      </c>
    </row>
    <row r="3055" hidden="1" ht="15.75" customHeight="1" s="412">
      <c r="A3055" s="199" t="n">
        <v>5742</v>
      </c>
      <c r="B3055" s="200" t="n">
        <v>186</v>
      </c>
      <c r="C3055" s="252" t="n">
        <v>449</v>
      </c>
      <c r="D3055" s="252" t="n">
        <v>21</v>
      </c>
      <c r="E3055" s="139" t="n">
        <v>43657</v>
      </c>
      <c r="F3055" s="252" t="n">
        <v>5251</v>
      </c>
      <c r="G3055" s="252" t="n">
        <v>8120</v>
      </c>
      <c r="H3055" s="253" t="n">
        <v>7612</v>
      </c>
      <c r="I3055" s="252" t="n"/>
      <c r="J3055" s="47">
        <f>+(((G3055-F3055)-(H3055-F3055))/(H3055-F3055))*100</f>
        <v/>
      </c>
      <c r="K3055" s="270" t="n"/>
      <c r="L3055" s="251" t="n"/>
      <c r="M3055" s="251" t="n"/>
      <c r="N3055" s="295" t="n"/>
      <c r="O3055" s="295" t="n"/>
      <c r="P3055" s="207">
        <f>+(((H3055-F3055)/1000)*1000)/10</f>
        <v/>
      </c>
      <c r="Q3055" s="207" t="n"/>
      <c r="R3055" s="26" t="inlineStr">
        <is>
          <t>FALSO</t>
        </is>
      </c>
      <c r="S3055" s="26" t="inlineStr">
        <is>
          <t>FALSO</t>
        </is>
      </c>
      <c r="T3055" s="211" t="n"/>
      <c r="U3055" s="211" t="n"/>
      <c r="V3055" s="290" t="inlineStr">
        <is>
          <t>Se descarta</t>
        </is>
      </c>
    </row>
    <row r="3056" hidden="1" ht="15.75" customHeight="1" s="412">
      <c r="A3056" s="199" t="n">
        <v>6351</v>
      </c>
      <c r="B3056" s="200" t="n">
        <v>299</v>
      </c>
      <c r="C3056" s="252" t="n">
        <v>449</v>
      </c>
      <c r="D3056" s="252" t="n">
        <v>22</v>
      </c>
      <c r="E3056" s="139" t="n">
        <v>43685</v>
      </c>
      <c r="F3056" s="252" t="n">
        <v>5236</v>
      </c>
      <c r="G3056" s="252" t="n">
        <v>8671</v>
      </c>
      <c r="H3056" s="253" t="n">
        <v>8147</v>
      </c>
      <c r="I3056" s="252" t="n">
        <v>9</v>
      </c>
      <c r="J3056" s="47">
        <f>+(((G3056-F3056)-(H3056-F3056))/(H3056-F3056))*100</f>
        <v/>
      </c>
      <c r="K3056" s="270" t="n"/>
      <c r="L3056" s="250">
        <f>AVERAGE(J3056:J3057)</f>
        <v/>
      </c>
      <c r="M3056" s="250">
        <f>_xlfn.STDEV.S(J3056,J3057)</f>
        <v/>
      </c>
      <c r="N3056" s="295" t="n"/>
      <c r="O3056" s="295" t="n"/>
      <c r="P3056" s="207">
        <f>+(((H3056-F3056)/1000)*1000)/10</f>
        <v/>
      </c>
      <c r="Q3056" s="207">
        <f>AVERAGE(P3056:P3057)</f>
        <v/>
      </c>
      <c r="R3056" s="26" t="inlineStr">
        <is>
          <t>FALSO</t>
        </is>
      </c>
      <c r="S3056" s="26" t="inlineStr">
        <is>
          <t>FALSO</t>
        </is>
      </c>
      <c r="T3056" s="211" t="n"/>
      <c r="U3056" s="211" t="n"/>
      <c r="V3056" s="290" t="inlineStr">
        <is>
          <t>Se descarta</t>
        </is>
      </c>
    </row>
    <row r="3057" hidden="1" ht="15.75" customHeight="1" s="412">
      <c r="A3057" s="199" t="n">
        <v>6352</v>
      </c>
      <c r="B3057" s="200" t="n">
        <v>299</v>
      </c>
      <c r="C3057" s="252" t="n">
        <v>449</v>
      </c>
      <c r="D3057" s="252" t="n">
        <v>22</v>
      </c>
      <c r="E3057" s="139" t="n">
        <v>43685</v>
      </c>
      <c r="F3057" s="252" t="n">
        <v>5236</v>
      </c>
      <c r="G3057" s="252" t="n">
        <v>8689</v>
      </c>
      <c r="H3057" s="253" t="n">
        <v>8150</v>
      </c>
      <c r="I3057" s="252" t="n"/>
      <c r="J3057" s="47">
        <f>+(((G3057-F3057)-(H3057-F3057))/(H3057-F3057))*100</f>
        <v/>
      </c>
      <c r="K3057" s="270" t="n"/>
      <c r="L3057" s="251" t="n"/>
      <c r="M3057" s="251" t="n"/>
      <c r="N3057" s="295" t="n"/>
      <c r="O3057" s="295" t="n"/>
      <c r="P3057" s="207">
        <f>+(((H3057-F3057)/1000)*1000)/10</f>
        <v/>
      </c>
      <c r="Q3057" s="207" t="n"/>
      <c r="R3057" s="26" t="inlineStr">
        <is>
          <t>FALSO</t>
        </is>
      </c>
      <c r="S3057" s="26" t="inlineStr">
        <is>
          <t>FALSO</t>
        </is>
      </c>
      <c r="T3057" s="211" t="n"/>
      <c r="U3057" s="211" t="n"/>
      <c r="V3057" s="290" t="inlineStr">
        <is>
          <t>Se descarta</t>
        </is>
      </c>
    </row>
    <row r="3058" hidden="1" ht="15.75" customHeight="1" s="412">
      <c r="A3058" s="199" t="n">
        <v>3565</v>
      </c>
      <c r="B3058" s="200" t="n">
        <v>321</v>
      </c>
      <c r="C3058" s="255" t="n">
        <v>450</v>
      </c>
      <c r="D3058" s="255" t="n">
        <v>13</v>
      </c>
      <c r="E3058" s="58" t="n">
        <v>43587</v>
      </c>
      <c r="F3058" s="255" t="n">
        <v>5258</v>
      </c>
      <c r="G3058" s="255" t="n">
        <v>8292</v>
      </c>
      <c r="H3058" s="256" t="n">
        <v>7463</v>
      </c>
      <c r="I3058" s="255" t="n">
        <v>1</v>
      </c>
      <c r="J3058" s="59">
        <f>+(((G3058-F3058)-(H3058-F3058))/(H3058-F3058))*100</f>
        <v/>
      </c>
      <c r="K3058" s="271" t="inlineStr">
        <is>
          <t>30/4</t>
        </is>
      </c>
      <c r="L3058" s="258">
        <f>AVERAGE(J3058:J3059)</f>
        <v/>
      </c>
      <c r="M3058" s="258">
        <f>_xlfn.STDEV.S(J3058,J3059)</f>
        <v/>
      </c>
      <c r="N3058" s="295" t="n">
        <v>1</v>
      </c>
      <c r="O3058" s="295" t="n"/>
      <c r="P3058" s="207">
        <f>+(((H3058-F3058)/1000)*1000)/10</f>
        <v/>
      </c>
      <c r="Q3058" s="207">
        <f>AVERAGE(P3058:P3059)</f>
        <v/>
      </c>
      <c r="R3058" s="26" t="inlineStr">
        <is>
          <t>VERDADERO</t>
        </is>
      </c>
      <c r="S3058" s="26" t="inlineStr">
        <is>
          <t>FALSO</t>
        </is>
      </c>
      <c r="T3058" s="211" t="n"/>
      <c r="U3058" s="211" t="n"/>
      <c r="V3058" s="290" t="inlineStr">
        <is>
          <t>Se descarta</t>
        </is>
      </c>
    </row>
    <row r="3059" hidden="1" ht="15.75" customHeight="1" s="412">
      <c r="A3059" s="199" t="n">
        <v>3566</v>
      </c>
      <c r="B3059" s="200" t="n">
        <v>322</v>
      </c>
      <c r="C3059" s="255" t="n">
        <v>450</v>
      </c>
      <c r="D3059" s="255" t="n">
        <v>13</v>
      </c>
      <c r="E3059" s="58" t="n">
        <v>43587</v>
      </c>
      <c r="F3059" s="255" t="n">
        <v>5219</v>
      </c>
      <c r="G3059" s="255" t="n">
        <v>7934</v>
      </c>
      <c r="H3059" s="256" t="n">
        <v>7150</v>
      </c>
      <c r="I3059" s="255" t="n"/>
      <c r="J3059" s="59">
        <f>+(((G3059-F3059)-(H3059-F3059))/(H3059-F3059))*100</f>
        <v/>
      </c>
      <c r="K3059" s="271" t="n"/>
      <c r="L3059" s="259" t="n"/>
      <c r="M3059" s="259" t="n"/>
      <c r="N3059" s="295" t="n"/>
      <c r="O3059" s="295" t="n"/>
      <c r="P3059" s="207">
        <f>+(((H3059-F3059)/1000)*1000)/10</f>
        <v/>
      </c>
      <c r="Q3059" s="207" t="n"/>
      <c r="R3059" s="26" t="inlineStr">
        <is>
          <t>FALSO</t>
        </is>
      </c>
      <c r="S3059" s="26" t="inlineStr">
        <is>
          <t>FALSO</t>
        </is>
      </c>
      <c r="T3059" s="211" t="n"/>
      <c r="U3059" s="211" t="n"/>
      <c r="V3059" s="290" t="inlineStr">
        <is>
          <t>Se descarta</t>
        </is>
      </c>
    </row>
    <row r="3060" hidden="1" ht="15.75" customHeight="1" s="412">
      <c r="A3060" s="199" t="n">
        <v>4281</v>
      </c>
      <c r="B3060" s="200" t="n">
        <v>311</v>
      </c>
      <c r="C3060" s="255" t="n">
        <v>450</v>
      </c>
      <c r="D3060" s="255" t="n">
        <v>15</v>
      </c>
      <c r="E3060" s="58" t="n">
        <v>43599</v>
      </c>
      <c r="F3060" s="255" t="n">
        <v>5222</v>
      </c>
      <c r="G3060" s="255" t="n">
        <v>8440</v>
      </c>
      <c r="H3060" s="256" t="n">
        <v>7636</v>
      </c>
      <c r="I3060" s="255" t="n"/>
      <c r="J3060" s="59">
        <f>+(((G3060-F3060)-(H3060-F3060))/(H3060-F3060))*100</f>
        <v/>
      </c>
      <c r="K3060" s="259" t="n"/>
      <c r="L3060" s="258">
        <f>AVERAGE(J3060:J3061)</f>
        <v/>
      </c>
      <c r="M3060" s="258">
        <f>_xlfn.STDEV.S(J3060,J3061)</f>
        <v/>
      </c>
      <c r="N3060" s="295" t="n"/>
      <c r="O3060" s="295" t="n"/>
      <c r="P3060" s="207">
        <f>+(((H3060-F3060)/1000)*1000)/10</f>
        <v/>
      </c>
      <c r="Q3060" s="207">
        <f>AVERAGE(P3060:P3061)</f>
        <v/>
      </c>
      <c r="R3060" s="26" t="inlineStr">
        <is>
          <t>FALSO</t>
        </is>
      </c>
      <c r="S3060" s="26" t="inlineStr">
        <is>
          <t>FALSO</t>
        </is>
      </c>
      <c r="T3060" s="211" t="n"/>
      <c r="U3060" s="211" t="n"/>
      <c r="V3060" s="290" t="inlineStr">
        <is>
          <t>Se descarta</t>
        </is>
      </c>
    </row>
    <row r="3061" hidden="1" ht="15.75" customHeight="1" s="412">
      <c r="A3061" s="199" t="n">
        <v>4282</v>
      </c>
      <c r="B3061" s="200" t="n">
        <v>312</v>
      </c>
      <c r="C3061" s="255" t="n">
        <v>450</v>
      </c>
      <c r="D3061" s="255" t="n">
        <v>15</v>
      </c>
      <c r="E3061" s="58" t="n">
        <v>43599</v>
      </c>
      <c r="F3061" s="255" t="n">
        <v>5239</v>
      </c>
      <c r="G3061" s="255" t="n">
        <v>8559</v>
      </c>
      <c r="H3061" s="256" t="n">
        <v>7780</v>
      </c>
      <c r="I3061" s="255" t="n"/>
      <c r="J3061" s="59">
        <f>+(((G3061-F3061)-(H3061-F3061))/(H3061-F3061))*100</f>
        <v/>
      </c>
      <c r="K3061" s="259" t="n"/>
      <c r="L3061" s="259" t="n"/>
      <c r="M3061" s="259" t="n"/>
      <c r="N3061" s="295" t="n"/>
      <c r="O3061" s="295" t="n"/>
      <c r="P3061" s="207">
        <f>+(((H3061-F3061)/1000)*1000)/10</f>
        <v/>
      </c>
      <c r="Q3061" s="207" t="n"/>
      <c r="R3061" s="26" t="inlineStr">
        <is>
          <t>FALSO</t>
        </is>
      </c>
      <c r="S3061" s="26" t="inlineStr">
        <is>
          <t>FALSO</t>
        </is>
      </c>
      <c r="T3061" s="211" t="n"/>
      <c r="U3061" s="211" t="n"/>
      <c r="V3061" s="290" t="inlineStr">
        <is>
          <t>Se descarta</t>
        </is>
      </c>
    </row>
    <row r="3062" hidden="1" ht="15.75" customHeight="1" s="412">
      <c r="A3062" s="199" t="n">
        <v>4927</v>
      </c>
      <c r="B3062" s="200" t="n">
        <v>311</v>
      </c>
      <c r="C3062" s="255" t="n">
        <v>450</v>
      </c>
      <c r="D3062" s="255" t="n">
        <v>17</v>
      </c>
      <c r="E3062" s="58" t="n">
        <v>43619</v>
      </c>
      <c r="F3062" s="255" t="n">
        <v>5222</v>
      </c>
      <c r="G3062" s="255" t="n">
        <v>7276</v>
      </c>
      <c r="H3062" s="256" t="n">
        <v>6861</v>
      </c>
      <c r="I3062" s="255" t="n"/>
      <c r="J3062" s="59">
        <f>+(((G3062-F3062)-(H3062-F3062))/(H3062-F3062))*100</f>
        <v/>
      </c>
      <c r="K3062" s="271" t="n"/>
      <c r="L3062" s="258">
        <f>AVERAGE(J3062:J3063)</f>
        <v/>
      </c>
      <c r="M3062" s="258">
        <f>_xlfn.STDEV.S(J3062,J3063)</f>
        <v/>
      </c>
      <c r="N3062" s="295" t="n"/>
      <c r="O3062" s="295" t="n"/>
      <c r="P3062" s="207">
        <f>+(((H3062-F3062)/1000)*1000)/10</f>
        <v/>
      </c>
      <c r="Q3062" s="207">
        <f>AVERAGE(P3062:P3063)</f>
        <v/>
      </c>
      <c r="R3062" s="26" t="inlineStr">
        <is>
          <t>FALSO</t>
        </is>
      </c>
      <c r="S3062" s="26" t="inlineStr">
        <is>
          <t>FALSO</t>
        </is>
      </c>
      <c r="T3062" s="211" t="n"/>
      <c r="U3062" s="211" t="n"/>
      <c r="V3062" s="290" t="inlineStr">
        <is>
          <t>Se descarta</t>
        </is>
      </c>
    </row>
    <row r="3063" hidden="1" ht="15.75" customHeight="1" s="412">
      <c r="A3063" s="199" t="n">
        <v>4928</v>
      </c>
      <c r="B3063" s="200" t="n">
        <v>312</v>
      </c>
      <c r="C3063" s="255" t="n">
        <v>450</v>
      </c>
      <c r="D3063" s="255" t="n">
        <v>17</v>
      </c>
      <c r="E3063" s="58" t="n">
        <v>43619</v>
      </c>
      <c r="F3063" s="255" t="n">
        <v>5239</v>
      </c>
      <c r="G3063" s="255" t="n">
        <v>7358</v>
      </c>
      <c r="H3063" s="256" t="n">
        <v>6928</v>
      </c>
      <c r="I3063" s="255" t="n"/>
      <c r="J3063" s="59">
        <f>+(((G3063-F3063)-(H3063-F3063))/(H3063-F3063))*100</f>
        <v/>
      </c>
      <c r="K3063" s="271" t="n"/>
      <c r="L3063" s="259" t="n"/>
      <c r="M3063" s="259" t="n"/>
      <c r="N3063" s="295" t="n"/>
      <c r="O3063" s="295" t="n"/>
      <c r="P3063" s="207">
        <f>+(((H3063-F3063)/1000)*1000)/10</f>
        <v/>
      </c>
      <c r="Q3063" s="207" t="n"/>
      <c r="R3063" s="26" t="inlineStr">
        <is>
          <t>FALSO</t>
        </is>
      </c>
      <c r="S3063" s="26" t="inlineStr">
        <is>
          <t>FALSO</t>
        </is>
      </c>
      <c r="T3063" s="211" t="n"/>
      <c r="U3063" s="211" t="n"/>
      <c r="V3063" s="290" t="inlineStr">
        <is>
          <t>Se descarta</t>
        </is>
      </c>
    </row>
    <row r="3064" hidden="1" ht="15.75" customHeight="1" s="412">
      <c r="A3064" s="199" t="n">
        <v>5501</v>
      </c>
      <c r="B3064" s="200" t="n">
        <v>239</v>
      </c>
      <c r="C3064" s="252" t="n">
        <v>450</v>
      </c>
      <c r="D3064" s="252" t="n">
        <v>19</v>
      </c>
      <c r="E3064" s="139" t="n">
        <v>43637</v>
      </c>
      <c r="F3064" s="252" t="n">
        <v>5249</v>
      </c>
      <c r="G3064" s="252" t="n">
        <v>7974</v>
      </c>
      <c r="H3064" s="253" t="n">
        <v>7363</v>
      </c>
      <c r="I3064" s="252" t="n">
        <v>12</v>
      </c>
      <c r="J3064" s="261">
        <f>+(((G3064-F3064)-(H3064-F3064))/(H3064-F3064))*100</f>
        <v/>
      </c>
      <c r="K3064" s="273" t="n"/>
      <c r="L3064" s="263">
        <f>AVERAGE(J3064:J3065)</f>
        <v/>
      </c>
      <c r="M3064" s="263">
        <f>_xlfn.STDEV.S(J3064,J3065)</f>
        <v/>
      </c>
      <c r="N3064" s="295" t="n"/>
      <c r="O3064" s="295" t="n"/>
      <c r="P3064" s="207">
        <f>+(((H3064-F3064)/1000)*1000)/10</f>
        <v/>
      </c>
      <c r="Q3064" s="207">
        <f>AVERAGE(P3064:P3065)</f>
        <v/>
      </c>
      <c r="R3064" s="26" t="inlineStr">
        <is>
          <t>FALSO</t>
        </is>
      </c>
      <c r="S3064" s="26" t="inlineStr">
        <is>
          <t>FALSO</t>
        </is>
      </c>
      <c r="T3064" s="211" t="n"/>
      <c r="U3064" s="211" t="n"/>
      <c r="V3064" s="290" t="inlineStr">
        <is>
          <t>Se descarta</t>
        </is>
      </c>
    </row>
    <row r="3065" ht="15.75" customHeight="1" s="412">
      <c r="A3065" s="199" t="n">
        <v>5502</v>
      </c>
      <c r="B3065" s="200" t="n">
        <v>240</v>
      </c>
      <c r="C3065" s="252" t="n">
        <v>450</v>
      </c>
      <c r="D3065" s="252" t="n">
        <v>19</v>
      </c>
      <c r="E3065" s="139" t="n">
        <v>43637</v>
      </c>
      <c r="F3065" s="252" t="n">
        <v>5262</v>
      </c>
      <c r="G3065" s="252" t="n">
        <v>7778</v>
      </c>
      <c r="H3065" s="253" t="n">
        <v>7221</v>
      </c>
      <c r="I3065" s="252" t="n"/>
      <c r="J3065" s="261">
        <f>+(((G3065-F3065)-(H3065-F3065))/(H3065-F3065))*100</f>
        <v/>
      </c>
      <c r="K3065" s="273" t="n"/>
      <c r="L3065" s="207" t="n"/>
      <c r="M3065" s="207" t="n"/>
      <c r="N3065" s="295" t="n"/>
      <c r="O3065" s="295" t="n"/>
      <c r="P3065" s="207">
        <f>+(((H3065-F3065)/1000)*1000)/10</f>
        <v/>
      </c>
      <c r="Q3065" s="207" t="n"/>
      <c r="R3065" s="26" t="inlineStr">
        <is>
          <t>FALSO</t>
        </is>
      </c>
      <c r="S3065" s="26" t="inlineStr">
        <is>
          <t>FALSO</t>
        </is>
      </c>
      <c r="T3065" s="211" t="n"/>
      <c r="U3065" s="211" t="n"/>
      <c r="V3065" s="290" t="inlineStr">
        <is>
          <t>Plot válido</t>
        </is>
      </c>
    </row>
    <row r="3066" ht="15.75" customHeight="1" s="412">
      <c r="A3066" s="199" t="n">
        <v>6353</v>
      </c>
      <c r="B3066" s="200" t="n">
        <v>300</v>
      </c>
      <c r="C3066" s="252" t="n">
        <v>450</v>
      </c>
      <c r="D3066" s="252" t="n">
        <v>22</v>
      </c>
      <c r="E3066" s="139" t="n">
        <v>43685</v>
      </c>
      <c r="F3066" s="252" t="n">
        <v>5223</v>
      </c>
      <c r="G3066" s="252" t="n">
        <v>7815</v>
      </c>
      <c r="H3066" s="253" t="n">
        <v>7420</v>
      </c>
      <c r="I3066" s="252" t="n">
        <v>12</v>
      </c>
      <c r="J3066" s="47">
        <f>+(((G3066-F3066)-(H3066-F3066))/(H3066-F3066))*100</f>
        <v/>
      </c>
      <c r="K3066" s="270" t="n"/>
      <c r="L3066" s="250">
        <f>AVERAGE(J3066:J3067)</f>
        <v/>
      </c>
      <c r="M3066" s="250">
        <f>_xlfn.STDEV.S(J3066,J3067)</f>
        <v/>
      </c>
      <c r="N3066" s="295" t="n"/>
      <c r="O3066" s="295" t="n"/>
      <c r="P3066" s="207">
        <f>+(((H3066-F3066)/1000)*1000)/10</f>
        <v/>
      </c>
      <c r="Q3066" s="207">
        <f>AVERAGE(P3066:P3067)</f>
        <v/>
      </c>
      <c r="R3066" s="26" t="inlineStr">
        <is>
          <t>FALSO</t>
        </is>
      </c>
      <c r="S3066" s="26" t="inlineStr">
        <is>
          <t>FALSO</t>
        </is>
      </c>
      <c r="T3066" s="211" t="n"/>
      <c r="U3066" s="211" t="n"/>
      <c r="V3066" s="290" t="inlineStr">
        <is>
          <t>Plot válido</t>
        </is>
      </c>
    </row>
    <row r="3067" ht="15.75" customHeight="1" s="412">
      <c r="A3067" s="199" t="n">
        <v>6354</v>
      </c>
      <c r="B3067" s="200" t="n">
        <v>300</v>
      </c>
      <c r="C3067" s="252" t="n">
        <v>450</v>
      </c>
      <c r="D3067" s="252" t="n">
        <v>22</v>
      </c>
      <c r="E3067" s="139" t="n">
        <v>43685</v>
      </c>
      <c r="F3067" s="252" t="n">
        <v>5223</v>
      </c>
      <c r="G3067" s="252" t="n">
        <v>7639</v>
      </c>
      <c r="H3067" s="253" t="n">
        <v>7263</v>
      </c>
      <c r="I3067" s="252" t="n"/>
      <c r="J3067" s="47">
        <f>+(((G3067-F3067)-(H3067-F3067))/(H3067-F3067))*100</f>
        <v/>
      </c>
      <c r="K3067" s="270" t="n"/>
      <c r="L3067" s="251" t="n"/>
      <c r="M3067" s="251" t="n"/>
      <c r="N3067" s="295" t="n"/>
      <c r="O3067" s="295" t="n"/>
      <c r="P3067" s="207">
        <f>+(((H3067-F3067)/1000)*1000)/10</f>
        <v/>
      </c>
      <c r="Q3067" s="207" t="n"/>
      <c r="R3067" s="26" t="inlineStr">
        <is>
          <t>FALSO</t>
        </is>
      </c>
      <c r="S3067" s="26" t="inlineStr">
        <is>
          <t>FALSO</t>
        </is>
      </c>
      <c r="T3067" s="211" t="n"/>
      <c r="U3067" s="211" t="n"/>
      <c r="V3067" s="290" t="inlineStr">
        <is>
          <t>Plot válido</t>
        </is>
      </c>
    </row>
    <row r="3068" ht="15.75" customHeight="1" s="412">
      <c r="A3068" s="199" t="n">
        <v>3037</v>
      </c>
      <c r="B3068" s="200" t="n">
        <v>121</v>
      </c>
      <c r="C3068" s="246" t="n">
        <v>451</v>
      </c>
      <c r="D3068" s="246" t="n">
        <v>11</v>
      </c>
      <c r="E3068" s="46" t="n">
        <v>43571</v>
      </c>
      <c r="F3068" s="247" t="n">
        <v>5262</v>
      </c>
      <c r="G3068" s="246" t="n">
        <v>7391</v>
      </c>
      <c r="H3068" s="248" t="n">
        <v>6659</v>
      </c>
      <c r="I3068" s="246" t="n">
        <v>2</v>
      </c>
      <c r="J3068" s="47">
        <f>+(((G3068-F3068)-(H3068-F3068))/(H3068-F3068))*100</f>
        <v/>
      </c>
      <c r="K3068" s="270" t="inlineStr">
        <is>
          <t>MF</t>
        </is>
      </c>
      <c r="L3068" s="250">
        <f>AVERAGE(J3068:J3069)</f>
        <v/>
      </c>
      <c r="M3068" s="250">
        <f>_xlfn.STDEV.S(J3068,J3069)</f>
        <v/>
      </c>
      <c r="N3068" s="295" t="n">
        <v>2</v>
      </c>
      <c r="O3068" s="295" t="n"/>
      <c r="P3068" s="207">
        <f>+(((H3068-F3068)/1000)*1000)/10</f>
        <v/>
      </c>
      <c r="Q3068" s="207">
        <f>AVERAGE(P3068:P3069)</f>
        <v/>
      </c>
      <c r="R3068" s="26" t="inlineStr">
        <is>
          <t>FALSO</t>
        </is>
      </c>
      <c r="S3068" s="26" t="inlineStr">
        <is>
          <t>FALSO</t>
        </is>
      </c>
      <c r="T3068" s="211" t="n"/>
      <c r="U3068" s="211" t="n"/>
      <c r="V3068" s="290" t="inlineStr">
        <is>
          <t>Plot válido</t>
        </is>
      </c>
    </row>
    <row r="3069" ht="15.75" customHeight="1" s="412">
      <c r="A3069" s="199" t="n">
        <v>3038</v>
      </c>
      <c r="B3069" s="200" t="n">
        <v>122</v>
      </c>
      <c r="C3069" s="246" t="n">
        <v>451</v>
      </c>
      <c r="D3069" s="246" t="n">
        <v>11</v>
      </c>
      <c r="E3069" s="46" t="n">
        <v>43571</v>
      </c>
      <c r="F3069" s="247" t="n">
        <v>5223</v>
      </c>
      <c r="G3069" s="246" t="n">
        <v>7199</v>
      </c>
      <c r="H3069" s="248" t="n">
        <v>6566</v>
      </c>
      <c r="I3069" s="246" t="n"/>
      <c r="J3069" s="47">
        <f>+(((G3069-F3069)-(H3069-F3069))/(H3069-F3069))*100</f>
        <v/>
      </c>
      <c r="K3069" s="270" t="n"/>
      <c r="L3069" s="251" t="n"/>
      <c r="M3069" s="251" t="n"/>
      <c r="N3069" s="295" t="n"/>
      <c r="O3069" s="295" t="n"/>
      <c r="P3069" s="207">
        <f>+(((H3069-F3069)/1000)*1000)/10</f>
        <v/>
      </c>
      <c r="Q3069" s="207" t="n"/>
      <c r="R3069" s="26" t="inlineStr">
        <is>
          <t>FALSO</t>
        </is>
      </c>
      <c r="S3069" s="26" t="inlineStr">
        <is>
          <t>FALSO</t>
        </is>
      </c>
      <c r="T3069" s="211" t="n"/>
      <c r="U3069" s="211" t="n"/>
      <c r="V3069" s="290" t="inlineStr">
        <is>
          <t>Plot válido</t>
        </is>
      </c>
    </row>
    <row r="3070" ht="15.75" customHeight="1" s="412">
      <c r="A3070" s="199" t="n">
        <v>3949</v>
      </c>
      <c r="B3070" s="200" t="n">
        <v>371</v>
      </c>
      <c r="C3070" s="246" t="n">
        <v>451</v>
      </c>
      <c r="D3070" s="246" t="n">
        <v>14</v>
      </c>
      <c r="E3070" s="46" t="n">
        <v>43591</v>
      </c>
      <c r="F3070" s="247" t="n">
        <v>5559</v>
      </c>
      <c r="G3070" s="247" t="n">
        <v>7421</v>
      </c>
      <c r="H3070" s="248" t="n">
        <v>7030</v>
      </c>
      <c r="I3070" s="246" t="n"/>
      <c r="J3070" s="47">
        <f>+(((G3070-F3070)-(H3070-F3070))/(H3070-F3070))*100</f>
        <v/>
      </c>
      <c r="K3070" s="270" t="inlineStr">
        <is>
          <t>MF</t>
        </is>
      </c>
      <c r="L3070" s="250">
        <f>AVERAGE(J3070:J3071)</f>
        <v/>
      </c>
      <c r="M3070" s="250">
        <f>_xlfn.STDEV.S(J3070,J3071)</f>
        <v/>
      </c>
      <c r="N3070" s="295" t="n"/>
      <c r="O3070" s="295" t="n"/>
      <c r="P3070" s="207">
        <f>+(((H3070-F3070)/1000)*1000)/10</f>
        <v/>
      </c>
      <c r="Q3070" s="207">
        <f>AVERAGE(P3070:P3071)</f>
        <v/>
      </c>
      <c r="R3070" s="26" t="inlineStr">
        <is>
          <t>FALSO</t>
        </is>
      </c>
      <c r="S3070" s="26" t="inlineStr">
        <is>
          <t>FALSO</t>
        </is>
      </c>
      <c r="T3070" s="211" t="n"/>
      <c r="U3070" s="211" t="n"/>
      <c r="V3070" s="290" t="inlineStr">
        <is>
          <t>Plot válido</t>
        </is>
      </c>
    </row>
    <row r="3071" ht="15.75" customHeight="1" s="412">
      <c r="A3071" s="199" t="n">
        <v>3950</v>
      </c>
      <c r="B3071" s="200" t="n">
        <v>372</v>
      </c>
      <c r="C3071" s="246" t="n">
        <v>451</v>
      </c>
      <c r="D3071" s="246" t="n">
        <v>14</v>
      </c>
      <c r="E3071" s="46" t="n">
        <v>43591</v>
      </c>
      <c r="F3071" s="247" t="n">
        <v>5495</v>
      </c>
      <c r="G3071" s="247" t="n">
        <v>7493</v>
      </c>
      <c r="H3071" s="248" t="n">
        <v>7070</v>
      </c>
      <c r="I3071" s="246" t="n"/>
      <c r="J3071" s="47">
        <f>+(((G3071-F3071)-(H3071-F3071))/(H3071-F3071))*100</f>
        <v/>
      </c>
      <c r="K3071" s="270" t="n"/>
      <c r="L3071" s="251" t="n"/>
      <c r="M3071" s="251" t="n"/>
      <c r="N3071" s="295" t="n"/>
      <c r="O3071" s="295" t="n"/>
      <c r="P3071" s="207">
        <f>+(((H3071-F3071)/1000)*1000)/10</f>
        <v/>
      </c>
      <c r="Q3071" s="207" t="n"/>
      <c r="R3071" s="26" t="inlineStr">
        <is>
          <t>FALSO</t>
        </is>
      </c>
      <c r="S3071" s="26" t="inlineStr">
        <is>
          <t>FALSO</t>
        </is>
      </c>
      <c r="T3071" s="211" t="n"/>
      <c r="U3071" s="211" t="n"/>
      <c r="V3071" s="290" t="inlineStr">
        <is>
          <t>Plot válido</t>
        </is>
      </c>
    </row>
    <row r="3072" ht="15.75" customHeight="1" s="412">
      <c r="A3072" s="199" t="n">
        <v>4597</v>
      </c>
      <c r="B3072" s="200" t="n">
        <v>303</v>
      </c>
      <c r="C3072" s="246" t="n">
        <v>451</v>
      </c>
      <c r="D3072" s="246" t="n">
        <v>16</v>
      </c>
      <c r="E3072" s="46" t="n">
        <v>43607</v>
      </c>
      <c r="F3072" s="246" t="n">
        <v>5303</v>
      </c>
      <c r="G3072" s="246" t="n">
        <v>7941</v>
      </c>
      <c r="H3072" s="248" t="n">
        <v>7357</v>
      </c>
      <c r="I3072" s="246" t="n">
        <v>2</v>
      </c>
      <c r="J3072" s="47">
        <f>+(((G3072-F3072)-(H3072-F3072))/(H3072-F3072))*100</f>
        <v/>
      </c>
      <c r="K3072" s="270" t="n"/>
      <c r="L3072" s="250">
        <f>AVERAGE(J3072:J3073)</f>
        <v/>
      </c>
      <c r="M3072" s="250">
        <f>_xlfn.STDEV.S(J3072,J3073)</f>
        <v/>
      </c>
      <c r="N3072" s="295" t="n"/>
      <c r="O3072" s="295" t="n"/>
      <c r="P3072" s="207">
        <f>+(((H3072-F3072)/1000)*1000)/10</f>
        <v/>
      </c>
      <c r="Q3072" s="207">
        <f>AVERAGE(P3072:P3073)</f>
        <v/>
      </c>
      <c r="R3072" s="26" t="inlineStr">
        <is>
          <t>FALSO</t>
        </is>
      </c>
      <c r="S3072" s="26" t="inlineStr">
        <is>
          <t>FALSO</t>
        </is>
      </c>
      <c r="T3072" s="211" t="n"/>
      <c r="U3072" s="211" t="n"/>
      <c r="V3072" s="290" t="inlineStr">
        <is>
          <t>Plot válido</t>
        </is>
      </c>
    </row>
    <row r="3073" ht="15.75" customHeight="1" s="412">
      <c r="A3073" s="199" t="n">
        <v>4598</v>
      </c>
      <c r="B3073" s="200" t="n">
        <v>304</v>
      </c>
      <c r="C3073" s="246" t="n">
        <v>451</v>
      </c>
      <c r="D3073" s="246" t="n">
        <v>16</v>
      </c>
      <c r="E3073" s="46" t="n">
        <v>43607</v>
      </c>
      <c r="F3073" s="246" t="n">
        <v>5212</v>
      </c>
      <c r="G3073" s="246" t="n">
        <v>7971</v>
      </c>
      <c r="H3073" s="248" t="n">
        <v>7361</v>
      </c>
      <c r="I3073" s="246" t="n"/>
      <c r="J3073" s="47">
        <f>+(((G3073-F3073)-(H3073-F3073))/(H3073-F3073))*100</f>
        <v/>
      </c>
      <c r="K3073" s="270" t="n"/>
      <c r="L3073" s="251" t="n"/>
      <c r="M3073" s="251" t="n"/>
      <c r="N3073" s="295" t="n"/>
      <c r="O3073" s="295" t="n"/>
      <c r="P3073" s="207">
        <f>+(((H3073-F3073)/1000)*1000)/10</f>
        <v/>
      </c>
      <c r="Q3073" s="207" t="n"/>
      <c r="R3073" s="26" t="inlineStr">
        <is>
          <t>FALSO</t>
        </is>
      </c>
      <c r="S3073" s="26" t="inlineStr">
        <is>
          <t>FALSO</t>
        </is>
      </c>
      <c r="T3073" s="211" t="n"/>
      <c r="U3073" s="211" t="n"/>
      <c r="V3073" s="290" t="inlineStr">
        <is>
          <t>Plot válido</t>
        </is>
      </c>
    </row>
    <row r="3074" ht="15.75" customHeight="1" s="412">
      <c r="A3074" s="199" t="n">
        <v>5243</v>
      </c>
      <c r="B3074" s="200" t="n">
        <v>303</v>
      </c>
      <c r="C3074" s="246" t="n">
        <v>451</v>
      </c>
      <c r="D3074" s="246" t="n">
        <v>18</v>
      </c>
      <c r="E3074" s="46" t="n">
        <v>43626</v>
      </c>
      <c r="F3074" s="246" t="n">
        <v>5303</v>
      </c>
      <c r="G3074" s="246" t="n">
        <v>7839</v>
      </c>
      <c r="H3074" s="248" t="n">
        <v>7388</v>
      </c>
      <c r="I3074" s="246" t="n">
        <v>5</v>
      </c>
      <c r="J3074" s="47">
        <f>+(((G3074-F3074)-(H3074-F3074))/(H3074-F3074))*100</f>
        <v/>
      </c>
      <c r="K3074" s="270" t="n"/>
      <c r="L3074" s="250">
        <f>AVERAGE(J3074:J3075)</f>
        <v/>
      </c>
      <c r="M3074" s="250">
        <f>_xlfn.STDEV.S(J3074,J3075)</f>
        <v/>
      </c>
      <c r="N3074" s="295" t="n"/>
      <c r="O3074" s="295" t="n"/>
      <c r="P3074" s="207">
        <f>+(((H3074-F3074)/1000)*1000)/10</f>
        <v/>
      </c>
      <c r="Q3074" s="207">
        <f>AVERAGE(P3074:P3075)</f>
        <v/>
      </c>
      <c r="R3074" s="26" t="inlineStr">
        <is>
          <t>FALSO</t>
        </is>
      </c>
      <c r="S3074" s="26" t="inlineStr">
        <is>
          <t>FALSO</t>
        </is>
      </c>
      <c r="T3074" s="211" t="n"/>
      <c r="U3074" s="211" t="n"/>
      <c r="V3074" s="290" t="inlineStr">
        <is>
          <t>Plot válido</t>
        </is>
      </c>
    </row>
    <row r="3075" hidden="1" ht="15.75" customHeight="1" s="412">
      <c r="A3075" s="199" t="n">
        <v>5244</v>
      </c>
      <c r="B3075" s="200" t="n">
        <v>304</v>
      </c>
      <c r="C3075" s="246" t="n">
        <v>451</v>
      </c>
      <c r="D3075" s="246" t="n">
        <v>18</v>
      </c>
      <c r="E3075" s="46" t="n">
        <v>43626</v>
      </c>
      <c r="F3075" s="246" t="n">
        <v>5212</v>
      </c>
      <c r="G3075" s="246" t="n">
        <v>7885</v>
      </c>
      <c r="H3075" s="248" t="n">
        <v>7410</v>
      </c>
      <c r="I3075" s="246" t="n"/>
      <c r="J3075" s="47">
        <f>+(((G3075-F3075)-(H3075-F3075))/(H3075-F3075))*100</f>
        <v/>
      </c>
      <c r="K3075" s="270" t="n"/>
      <c r="L3075" s="251" t="n"/>
      <c r="M3075" s="251" t="n"/>
      <c r="N3075" s="295" t="n"/>
      <c r="O3075" s="295" t="n"/>
      <c r="P3075" s="207">
        <f>+(((H3075-F3075)/1000)*1000)/10</f>
        <v/>
      </c>
      <c r="Q3075" s="207" t="n"/>
      <c r="R3075" s="26" t="inlineStr">
        <is>
          <t>FALSO</t>
        </is>
      </c>
      <c r="S3075" s="26" t="inlineStr">
        <is>
          <t>FALSO</t>
        </is>
      </c>
      <c r="T3075" s="211" t="n"/>
      <c r="U3075" s="211" t="n"/>
      <c r="V3075" s="290" t="inlineStr">
        <is>
          <t>Se descarta</t>
        </is>
      </c>
    </row>
    <row r="3076" hidden="1" ht="15.75" customHeight="1" s="412">
      <c r="A3076" s="199" t="n">
        <v>5743</v>
      </c>
      <c r="B3076" s="200" t="n">
        <v>187</v>
      </c>
      <c r="C3076" s="252" t="n">
        <v>451</v>
      </c>
      <c r="D3076" s="252" t="n">
        <v>21</v>
      </c>
      <c r="E3076" s="139" t="n">
        <v>43657</v>
      </c>
      <c r="F3076" s="252" t="n">
        <v>5214</v>
      </c>
      <c r="G3076" s="252" t="n">
        <v>7579</v>
      </c>
      <c r="H3076" s="253" t="n">
        <v>7170</v>
      </c>
      <c r="I3076" s="252" t="n">
        <v>5</v>
      </c>
      <c r="J3076" s="47">
        <f>+(((G3076-F3076)-(H3076-F3076))/(H3076-F3076))*100</f>
        <v/>
      </c>
      <c r="K3076" s="270" t="n"/>
      <c r="L3076" s="250">
        <f>AVERAGE(J3076:J3077)</f>
        <v/>
      </c>
      <c r="M3076" s="250">
        <f>_xlfn.STDEV.S(J3076,J3077)</f>
        <v/>
      </c>
      <c r="N3076" s="295" t="n"/>
      <c r="O3076" s="295" t="n"/>
      <c r="P3076" s="207">
        <f>+(((H3076-F3076)/1000)*1000)/10</f>
        <v/>
      </c>
      <c r="Q3076" s="207">
        <f>AVERAGE(P3076:P3077)</f>
        <v/>
      </c>
      <c r="R3076" s="26" t="inlineStr">
        <is>
          <t>FALSO</t>
        </is>
      </c>
      <c r="S3076" s="26" t="inlineStr">
        <is>
          <t>FALSO</t>
        </is>
      </c>
      <c r="T3076" s="211" t="n"/>
      <c r="U3076" s="211" t="n"/>
      <c r="V3076" s="290" t="inlineStr">
        <is>
          <t>Se descarta</t>
        </is>
      </c>
    </row>
    <row r="3077" hidden="1" ht="15.75" customHeight="1" s="412">
      <c r="A3077" s="199" t="n">
        <v>5744</v>
      </c>
      <c r="B3077" s="200" t="n">
        <v>188</v>
      </c>
      <c r="C3077" s="252" t="n">
        <v>451</v>
      </c>
      <c r="D3077" s="252" t="n">
        <v>21</v>
      </c>
      <c r="E3077" s="139" t="n">
        <v>43657</v>
      </c>
      <c r="F3077" s="252" t="n">
        <v>5267</v>
      </c>
      <c r="G3077" s="252" t="n">
        <v>8429</v>
      </c>
      <c r="H3077" s="253" t="n">
        <v>7862</v>
      </c>
      <c r="I3077" s="252" t="n"/>
      <c r="J3077" s="47">
        <f>+(((G3077-F3077)-(H3077-F3077))/(H3077-F3077))*100</f>
        <v/>
      </c>
      <c r="K3077" s="270" t="n"/>
      <c r="L3077" s="251" t="n"/>
      <c r="M3077" s="251" t="n"/>
      <c r="N3077" s="295" t="n"/>
      <c r="O3077" s="295" t="n"/>
      <c r="P3077" s="207">
        <f>+(((H3077-F3077)/1000)*1000)/10</f>
        <v/>
      </c>
      <c r="Q3077" s="207" t="n"/>
      <c r="R3077" s="26" t="inlineStr">
        <is>
          <t>FALSO</t>
        </is>
      </c>
      <c r="S3077" s="26" t="inlineStr">
        <is>
          <t>FALSO</t>
        </is>
      </c>
      <c r="T3077" s="211" t="n"/>
      <c r="U3077" s="211" t="n"/>
      <c r="V3077" s="290" t="inlineStr">
        <is>
          <t>Se descarta</t>
        </is>
      </c>
    </row>
    <row r="3078" hidden="1" ht="15.75" customHeight="1" s="412">
      <c r="A3078" s="199" t="n">
        <v>6355</v>
      </c>
      <c r="B3078" s="200" t="n">
        <v>301</v>
      </c>
      <c r="C3078" s="252" t="n">
        <v>451</v>
      </c>
      <c r="D3078" s="252" t="n">
        <v>22</v>
      </c>
      <c r="E3078" s="139" t="n">
        <v>43685</v>
      </c>
      <c r="F3078" s="252" t="n">
        <v>5241</v>
      </c>
      <c r="G3078" s="252" t="n">
        <v>7885</v>
      </c>
      <c r="H3078" s="253" t="n">
        <v>7489</v>
      </c>
      <c r="I3078" s="252" t="n">
        <v>5</v>
      </c>
      <c r="J3078" s="47">
        <f>+(((G3078-F3078)-(H3078-F3078))/(H3078-F3078))*100</f>
        <v/>
      </c>
      <c r="K3078" s="270" t="n"/>
      <c r="L3078" s="250">
        <f>AVERAGE(J3078:J3079)</f>
        <v/>
      </c>
      <c r="M3078" s="250">
        <f>_xlfn.STDEV.S(J3078,J3079)</f>
        <v/>
      </c>
      <c r="N3078" s="295" t="n"/>
      <c r="O3078" s="295" t="n"/>
      <c r="P3078" s="207">
        <f>+(((H3078-F3078)/1000)*1000)/10</f>
        <v/>
      </c>
      <c r="Q3078" s="207">
        <f>AVERAGE(P3078:P3079)</f>
        <v/>
      </c>
      <c r="R3078" s="26" t="inlineStr">
        <is>
          <t>FALSO</t>
        </is>
      </c>
      <c r="S3078" s="26" t="inlineStr">
        <is>
          <t>FALSO</t>
        </is>
      </c>
      <c r="T3078" s="211" t="n"/>
      <c r="U3078" s="211" t="n"/>
      <c r="V3078" s="290" t="inlineStr">
        <is>
          <t>Se descarta</t>
        </is>
      </c>
    </row>
    <row r="3079" hidden="1" ht="15.75" customHeight="1" s="412">
      <c r="A3079" s="199" t="n">
        <v>6356</v>
      </c>
      <c r="B3079" s="200" t="n">
        <v>301</v>
      </c>
      <c r="C3079" s="252" t="n">
        <v>451</v>
      </c>
      <c r="D3079" s="252" t="n">
        <v>22</v>
      </c>
      <c r="E3079" s="139" t="n">
        <v>43685</v>
      </c>
      <c r="F3079" s="252" t="n">
        <v>5241</v>
      </c>
      <c r="G3079" s="252" t="n">
        <v>7691</v>
      </c>
      <c r="H3079" s="253" t="n">
        <v>7322</v>
      </c>
      <c r="I3079" s="252" t="n"/>
      <c r="J3079" s="47">
        <f>+(((G3079-F3079)-(H3079-F3079))/(H3079-F3079))*100</f>
        <v/>
      </c>
      <c r="K3079" s="270" t="n"/>
      <c r="L3079" s="251" t="n"/>
      <c r="M3079" s="251" t="n"/>
      <c r="N3079" s="295" t="n"/>
      <c r="O3079" s="295" t="n"/>
      <c r="P3079" s="207">
        <f>+(((H3079-F3079)/1000)*1000)/10</f>
        <v/>
      </c>
      <c r="Q3079" s="207" t="n"/>
      <c r="R3079" s="26" t="inlineStr">
        <is>
          <t>FALSO</t>
        </is>
      </c>
      <c r="S3079" s="26" t="inlineStr">
        <is>
          <t>FALSO</t>
        </is>
      </c>
      <c r="T3079" s="211" t="n"/>
      <c r="U3079" s="211" t="n"/>
      <c r="V3079" s="290" t="inlineStr">
        <is>
          <t>Se descarta</t>
        </is>
      </c>
    </row>
    <row r="3080" hidden="1" ht="15.75" customHeight="1" s="412">
      <c r="A3080" s="199" t="n">
        <v>6357</v>
      </c>
      <c r="B3080" s="200" t="n">
        <v>302</v>
      </c>
      <c r="C3080" s="252" t="n">
        <v>452</v>
      </c>
      <c r="D3080" s="252" t="n">
        <v>22</v>
      </c>
      <c r="E3080" s="139" t="n">
        <v>43685</v>
      </c>
      <c r="F3080" s="252" t="n">
        <v>5225</v>
      </c>
      <c r="G3080" s="252" t="n">
        <v>7226</v>
      </c>
      <c r="H3080" s="253" t="n">
        <v>6939</v>
      </c>
      <c r="I3080" s="252" t="n"/>
      <c r="J3080" s="47">
        <f>+(((G3080-F3080)-(H3080-F3080))/(H3080-F3080))*100</f>
        <v/>
      </c>
      <c r="K3080" s="270" t="n"/>
      <c r="L3080" s="250">
        <f>AVERAGE(J3080:J3081)</f>
        <v/>
      </c>
      <c r="M3080" s="250">
        <f>_xlfn.STDEV.S(J3080,J3081)</f>
        <v/>
      </c>
      <c r="N3080" s="295" t="n"/>
      <c r="O3080" s="295" t="n"/>
      <c r="P3080" s="207">
        <f>+(((H3080-F3080)/1000)*1000)/10</f>
        <v/>
      </c>
      <c r="Q3080" s="207">
        <f>AVERAGE(P3080:P3081)</f>
        <v/>
      </c>
      <c r="R3080" s="26" t="inlineStr">
        <is>
          <t>FALSO</t>
        </is>
      </c>
      <c r="S3080" s="26" t="inlineStr">
        <is>
          <t>FALSO</t>
        </is>
      </c>
      <c r="T3080" s="211" t="n"/>
      <c r="U3080" s="211" t="n"/>
      <c r="V3080" s="290" t="inlineStr">
        <is>
          <t>Se descarta</t>
        </is>
      </c>
    </row>
    <row r="3081" hidden="1" ht="15.75" customHeight="1" s="412">
      <c r="A3081" s="199" t="n">
        <v>6358</v>
      </c>
      <c r="B3081" s="200" t="n">
        <v>302</v>
      </c>
      <c r="C3081" s="252" t="n">
        <v>452</v>
      </c>
      <c r="D3081" s="252" t="n">
        <v>22</v>
      </c>
      <c r="E3081" s="139" t="n">
        <v>43685</v>
      </c>
      <c r="F3081" s="252" t="n">
        <v>5225</v>
      </c>
      <c r="G3081" s="252" t="n">
        <v>7404</v>
      </c>
      <c r="H3081" s="253" t="n">
        <v>7071</v>
      </c>
      <c r="I3081" s="252" t="n"/>
      <c r="J3081" s="47">
        <f>+(((G3081-F3081)-(H3081-F3081))/(H3081-F3081))*100</f>
        <v/>
      </c>
      <c r="K3081" s="270" t="n"/>
      <c r="L3081" s="251" t="n"/>
      <c r="M3081" s="251" t="n"/>
      <c r="N3081" s="295" t="n"/>
      <c r="O3081" s="295" t="n"/>
      <c r="P3081" s="207">
        <f>+(((H3081-F3081)/1000)*1000)/10</f>
        <v/>
      </c>
      <c r="Q3081" s="207" t="n"/>
      <c r="R3081" s="26" t="inlineStr">
        <is>
          <t>FALSO</t>
        </is>
      </c>
      <c r="S3081" s="26" t="inlineStr">
        <is>
          <t>FALSO</t>
        </is>
      </c>
      <c r="T3081" s="211" t="n"/>
      <c r="U3081" s="211" t="n"/>
      <c r="V3081" s="290" t="inlineStr">
        <is>
          <t>Se descarta</t>
        </is>
      </c>
    </row>
    <row r="3082" hidden="1" ht="15.75" customHeight="1" s="412">
      <c r="A3082" s="199" t="n">
        <v>3951</v>
      </c>
      <c r="B3082" s="200" t="n">
        <v>373</v>
      </c>
      <c r="C3082" s="223" t="n">
        <v>453</v>
      </c>
      <c r="D3082" s="223" t="n">
        <v>14</v>
      </c>
      <c r="E3082" s="73" t="n">
        <v>43591</v>
      </c>
      <c r="F3082" s="224" t="n">
        <v>5578</v>
      </c>
      <c r="G3082" s="224" t="n">
        <v>9066</v>
      </c>
      <c r="H3082" s="225" t="n">
        <v>7952</v>
      </c>
      <c r="I3082" s="223" t="n">
        <v>2</v>
      </c>
      <c r="J3082" s="74">
        <f>+(((G3082-F3082)-(H3082-F3082))/(H3082-F3082))*100</f>
        <v/>
      </c>
      <c r="K3082" s="226" t="inlineStr">
        <is>
          <t>MF</t>
        </is>
      </c>
      <c r="L3082" s="227">
        <f>AVERAGE(J3082:J3083)</f>
        <v/>
      </c>
      <c r="M3082" s="227">
        <f>_xlfn.STDEV.S(J3082,J3083)</f>
        <v/>
      </c>
      <c r="N3082" s="295" t="n">
        <v>3</v>
      </c>
      <c r="O3082" s="295" t="n"/>
      <c r="P3082" s="207">
        <f>+(((H3082-F3082)/1000)*1000)/10</f>
        <v/>
      </c>
      <c r="Q3082" s="207">
        <f>AVERAGE(P3082:P3083)</f>
        <v/>
      </c>
      <c r="R3082" s="26" t="inlineStr">
        <is>
          <t>FALSO</t>
        </is>
      </c>
      <c r="S3082" s="26" t="inlineStr">
        <is>
          <t>FALSO</t>
        </is>
      </c>
      <c r="T3082" s="211" t="n"/>
      <c r="U3082" s="211" t="n"/>
      <c r="V3082" s="290" t="inlineStr">
        <is>
          <t>Se descarta</t>
        </is>
      </c>
    </row>
    <row r="3083" hidden="1" ht="15.75" customHeight="1" s="412">
      <c r="A3083" s="199" t="n">
        <v>3952</v>
      </c>
      <c r="B3083" s="200" t="n">
        <v>374</v>
      </c>
      <c r="C3083" s="223" t="n">
        <v>453</v>
      </c>
      <c r="D3083" s="223" t="n">
        <v>14</v>
      </c>
      <c r="E3083" s="73" t="n">
        <v>43591</v>
      </c>
      <c r="F3083" s="224" t="n">
        <v>5495</v>
      </c>
      <c r="G3083" s="224" t="n">
        <v>8874</v>
      </c>
      <c r="H3083" s="225" t="n">
        <v>7786</v>
      </c>
      <c r="I3083" s="223" t="n"/>
      <c r="J3083" s="74">
        <f>+(((G3083-F3083)-(H3083-F3083))/(H3083-F3083))*100</f>
        <v/>
      </c>
      <c r="K3083" s="226" t="n"/>
      <c r="L3083" s="228" t="n"/>
      <c r="M3083" s="228" t="n"/>
      <c r="N3083" s="295" t="n"/>
      <c r="O3083" s="295" t="n"/>
      <c r="P3083" s="207">
        <f>+(((H3083-F3083)/1000)*1000)/10</f>
        <v/>
      </c>
      <c r="Q3083" s="207" t="n"/>
      <c r="R3083" s="26" t="inlineStr">
        <is>
          <t>FALSO</t>
        </is>
      </c>
      <c r="S3083" s="26" t="inlineStr">
        <is>
          <t>FALSO</t>
        </is>
      </c>
      <c r="T3083" s="211" t="n"/>
      <c r="U3083" s="211" t="n"/>
      <c r="V3083" s="290" t="inlineStr">
        <is>
          <t>Se descarta</t>
        </is>
      </c>
    </row>
    <row r="3084" hidden="1" ht="15.75" customHeight="1" s="412">
      <c r="A3084" s="199" t="n">
        <v>4599</v>
      </c>
      <c r="B3084" s="200" t="n">
        <v>305</v>
      </c>
      <c r="C3084" s="223" t="n">
        <v>453</v>
      </c>
      <c r="D3084" s="223" t="n">
        <v>16</v>
      </c>
      <c r="E3084" s="73" t="n">
        <v>43607</v>
      </c>
      <c r="F3084" s="223" t="n">
        <v>5301</v>
      </c>
      <c r="G3084" s="223" t="n">
        <v>7808</v>
      </c>
      <c r="H3084" s="225" t="n">
        <v>7136</v>
      </c>
      <c r="I3084" s="223" t="n">
        <v>2</v>
      </c>
      <c r="J3084" s="74">
        <f>+(((G3084-F3084)-(H3084-F3084))/(H3084-F3084))*100</f>
        <v/>
      </c>
      <c r="K3084" s="226" t="n"/>
      <c r="L3084" s="227">
        <f>AVERAGE(J3084:J3085)</f>
        <v/>
      </c>
      <c r="M3084" s="227">
        <f>_xlfn.STDEV.S(J3084,J3085)</f>
        <v/>
      </c>
      <c r="N3084" s="295" t="n"/>
      <c r="O3084" s="295" t="n"/>
      <c r="P3084" s="207">
        <f>+(((H3084-F3084)/1000)*1000)/10</f>
        <v/>
      </c>
      <c r="Q3084" s="207">
        <f>AVERAGE(P3084:P3085)</f>
        <v/>
      </c>
      <c r="R3084" s="26" t="inlineStr">
        <is>
          <t>FALSO</t>
        </is>
      </c>
      <c r="S3084" s="26" t="inlineStr">
        <is>
          <t>FALSO</t>
        </is>
      </c>
      <c r="T3084" s="211" t="n"/>
      <c r="U3084" s="211" t="n"/>
      <c r="V3084" s="290" t="inlineStr">
        <is>
          <t>Se descarta</t>
        </is>
      </c>
    </row>
    <row r="3085" hidden="1" ht="15.75" customHeight="1" s="412">
      <c r="A3085" s="199" t="n">
        <v>4600</v>
      </c>
      <c r="B3085" s="200" t="n">
        <v>306</v>
      </c>
      <c r="C3085" s="223" t="n">
        <v>453</v>
      </c>
      <c r="D3085" s="223" t="n">
        <v>16</v>
      </c>
      <c r="E3085" s="73" t="n">
        <v>43607</v>
      </c>
      <c r="F3085" s="223" t="n">
        <v>5254</v>
      </c>
      <c r="G3085" s="223" t="n">
        <v>7674</v>
      </c>
      <c r="H3085" s="225" t="n">
        <v>7018</v>
      </c>
      <c r="I3085" s="223" t="n"/>
      <c r="J3085" s="74">
        <f>+(((G3085-F3085)-(H3085-F3085))/(H3085-F3085))*100</f>
        <v/>
      </c>
      <c r="K3085" s="226" t="n"/>
      <c r="L3085" s="228" t="n"/>
      <c r="M3085" s="228" t="n"/>
      <c r="N3085" s="295" t="n"/>
      <c r="O3085" s="295" t="n"/>
      <c r="P3085" s="207">
        <f>+(((H3085-F3085)/1000)*1000)/10</f>
        <v/>
      </c>
      <c r="Q3085" s="207" t="n"/>
      <c r="R3085" s="26" t="inlineStr">
        <is>
          <t>FALSO</t>
        </is>
      </c>
      <c r="S3085" s="26" t="inlineStr">
        <is>
          <t>FALSO</t>
        </is>
      </c>
      <c r="T3085" s="211" t="n"/>
      <c r="U3085" s="211" t="n"/>
      <c r="V3085" s="290" t="inlineStr">
        <is>
          <t>Se descarta</t>
        </is>
      </c>
    </row>
    <row r="3086" hidden="1" ht="15.75" customHeight="1" s="412">
      <c r="A3086" s="199" t="n">
        <v>5245</v>
      </c>
      <c r="B3086" s="200" t="n">
        <v>305</v>
      </c>
      <c r="C3086" s="223" t="n">
        <v>453</v>
      </c>
      <c r="D3086" s="223" t="n">
        <v>18</v>
      </c>
      <c r="E3086" s="73" t="n">
        <v>43626</v>
      </c>
      <c r="F3086" s="223" t="n">
        <v>5301</v>
      </c>
      <c r="G3086" s="223" t="n">
        <v>9302</v>
      </c>
      <c r="H3086" s="225" t="n">
        <v>8329</v>
      </c>
      <c r="I3086" s="223" t="n">
        <v>6</v>
      </c>
      <c r="J3086" s="74">
        <f>+(((G3086-F3086)-(H3086-F3086))/(H3086-F3086))*100</f>
        <v/>
      </c>
      <c r="K3086" s="226" t="n"/>
      <c r="L3086" s="227">
        <f>AVERAGE(J3086:J3087)</f>
        <v/>
      </c>
      <c r="M3086" s="227">
        <f>_xlfn.STDEV.S(J3086,J3087)</f>
        <v/>
      </c>
      <c r="N3086" s="295" t="n"/>
      <c r="O3086" s="295" t="n"/>
      <c r="P3086" s="207">
        <f>+(((H3086-F3086)/1000)*1000)/10</f>
        <v/>
      </c>
      <c r="Q3086" s="207">
        <f>AVERAGE(P3086:P3087)</f>
        <v/>
      </c>
      <c r="R3086" s="26" t="inlineStr">
        <is>
          <t>VERDADERO</t>
        </is>
      </c>
      <c r="S3086" s="26" t="inlineStr">
        <is>
          <t>FALSO</t>
        </is>
      </c>
      <c r="T3086" s="211" t="n"/>
      <c r="U3086" s="211" t="n"/>
      <c r="V3086" s="290" t="inlineStr">
        <is>
          <t>Se descarta</t>
        </is>
      </c>
    </row>
    <row r="3087" hidden="1" ht="15.75" customHeight="1" s="412">
      <c r="A3087" s="199" t="n">
        <v>5246</v>
      </c>
      <c r="B3087" s="200" t="n">
        <v>306</v>
      </c>
      <c r="C3087" s="223" t="n">
        <v>453</v>
      </c>
      <c r="D3087" s="223" t="n">
        <v>18</v>
      </c>
      <c r="E3087" s="73" t="n">
        <v>43626</v>
      </c>
      <c r="F3087" s="223" t="n">
        <v>5254</v>
      </c>
      <c r="G3087" s="223" t="n">
        <v>8967</v>
      </c>
      <c r="H3087" s="225" t="n">
        <v>8030</v>
      </c>
      <c r="I3087" s="223" t="n"/>
      <c r="J3087" s="74">
        <f>+(((G3087-F3087)-(H3087-F3087))/(H3087-F3087))*100</f>
        <v/>
      </c>
      <c r="K3087" s="226" t="n"/>
      <c r="L3087" s="228" t="n"/>
      <c r="M3087" s="228" t="n"/>
      <c r="N3087" s="295" t="n"/>
      <c r="O3087" s="295" t="n"/>
      <c r="P3087" s="207">
        <f>+(((H3087-F3087)/1000)*1000)/10</f>
        <v/>
      </c>
      <c r="Q3087" s="207" t="n"/>
      <c r="R3087" s="26" t="inlineStr">
        <is>
          <t>FALSO</t>
        </is>
      </c>
      <c r="S3087" s="26" t="inlineStr">
        <is>
          <t>FALSO</t>
        </is>
      </c>
      <c r="T3087" s="211" t="n"/>
      <c r="U3087" s="211" t="n"/>
      <c r="V3087" s="290" t="inlineStr">
        <is>
          <t>Se descarta</t>
        </is>
      </c>
    </row>
    <row r="3088" hidden="1" ht="15.75" customHeight="1" s="412">
      <c r="A3088" s="199" t="n">
        <v>6359</v>
      </c>
      <c r="B3088" s="200" t="n">
        <v>303</v>
      </c>
      <c r="C3088" s="252" t="n">
        <v>453</v>
      </c>
      <c r="D3088" s="252" t="n">
        <v>22</v>
      </c>
      <c r="E3088" s="139" t="n">
        <v>43685</v>
      </c>
      <c r="F3088" s="252" t="n">
        <v>5303</v>
      </c>
      <c r="G3088" s="252" t="n">
        <v>8325</v>
      </c>
      <c r="H3088" s="253" t="n">
        <v>7861</v>
      </c>
      <c r="I3088" s="252" t="n">
        <v>6</v>
      </c>
      <c r="J3088" s="47">
        <f>+(((G3088-F3088)-(H3088-F3088))/(H3088-F3088))*100</f>
        <v/>
      </c>
      <c r="K3088" s="270" t="n"/>
      <c r="L3088" s="250">
        <f>AVERAGE(J3088:J3089)</f>
        <v/>
      </c>
      <c r="M3088" s="250">
        <f>_xlfn.STDEV.S(J3088,J3089)</f>
        <v/>
      </c>
      <c r="N3088" s="295" t="n"/>
      <c r="O3088" s="295" t="n"/>
      <c r="P3088" s="207">
        <f>+(((H3088-F3088)/1000)*1000)/10</f>
        <v/>
      </c>
      <c r="Q3088" s="207">
        <f>AVERAGE(P3088:P3089)</f>
        <v/>
      </c>
      <c r="R3088" s="26" t="inlineStr">
        <is>
          <t>FALSO</t>
        </is>
      </c>
      <c r="S3088" s="26" t="inlineStr">
        <is>
          <t>FALSO</t>
        </is>
      </c>
      <c r="T3088" s="211" t="n"/>
      <c r="U3088" s="211" t="n"/>
      <c r="V3088" s="290" t="inlineStr">
        <is>
          <t>Se descarta</t>
        </is>
      </c>
    </row>
    <row r="3089" ht="15.75" customHeight="1" s="412">
      <c r="A3089" s="199" t="n">
        <v>6360</v>
      </c>
      <c r="B3089" s="200" t="n">
        <v>303</v>
      </c>
      <c r="C3089" s="252" t="n">
        <v>453</v>
      </c>
      <c r="D3089" s="252" t="n">
        <v>22</v>
      </c>
      <c r="E3089" s="139" t="n">
        <v>43685</v>
      </c>
      <c r="F3089" s="252" t="n">
        <v>5303</v>
      </c>
      <c r="G3089" s="252" t="n">
        <v>8440</v>
      </c>
      <c r="H3089" s="253" t="n">
        <v>7930</v>
      </c>
      <c r="I3089" s="252" t="n"/>
      <c r="J3089" s="47">
        <f>+(((G3089-F3089)-(H3089-F3089))/(H3089-F3089))*100</f>
        <v/>
      </c>
      <c r="K3089" s="270" t="n"/>
      <c r="L3089" s="251" t="n"/>
      <c r="M3089" s="251" t="n"/>
      <c r="N3089" s="295" t="n"/>
      <c r="O3089" s="295" t="n"/>
      <c r="P3089" s="207">
        <f>+(((H3089-F3089)/1000)*1000)/10</f>
        <v/>
      </c>
      <c r="Q3089" s="207" t="n"/>
      <c r="R3089" s="26" t="inlineStr">
        <is>
          <t>FALSO</t>
        </is>
      </c>
      <c r="S3089" s="26" t="inlineStr">
        <is>
          <t>FALSO</t>
        </is>
      </c>
      <c r="T3089" s="211" t="n"/>
      <c r="U3089" s="211" t="n"/>
      <c r="V3089" s="290" t="inlineStr">
        <is>
          <t>Plot válido</t>
        </is>
      </c>
    </row>
    <row r="3090" ht="15.75" customHeight="1" s="412">
      <c r="A3090" s="199" t="n">
        <v>3567</v>
      </c>
      <c r="B3090" s="200" t="n">
        <v>323</v>
      </c>
      <c r="C3090" s="255" t="n">
        <v>454</v>
      </c>
      <c r="D3090" s="255" t="n">
        <v>13</v>
      </c>
      <c r="E3090" s="58" t="n">
        <v>43587</v>
      </c>
      <c r="F3090" s="255" t="n">
        <v>5241</v>
      </c>
      <c r="G3090" s="255" t="n">
        <v>8313</v>
      </c>
      <c r="H3090" s="256" t="n">
        <v>7545</v>
      </c>
      <c r="I3090" s="255" t="n">
        <v>1</v>
      </c>
      <c r="J3090" s="59">
        <f>+(((G3090-F3090)-(H3090-F3090))/(H3090-F3090))*100</f>
        <v/>
      </c>
      <c r="K3090" s="271" t="inlineStr">
        <is>
          <t>28/4</t>
        </is>
      </c>
      <c r="L3090" s="258">
        <f>AVERAGE(J3090:J3091)</f>
        <v/>
      </c>
      <c r="M3090" s="258">
        <f>_xlfn.STDEV.S(J3090,J3091)</f>
        <v/>
      </c>
      <c r="N3090" s="295" t="n">
        <v>1</v>
      </c>
      <c r="O3090" s="295" t="n"/>
      <c r="P3090" s="207">
        <f>+(((H3090-F3090)/1000)*1000)/10</f>
        <v/>
      </c>
      <c r="Q3090" s="207">
        <f>AVERAGE(P3090:P3091)</f>
        <v/>
      </c>
      <c r="R3090" s="26" t="inlineStr">
        <is>
          <t>VERDADERO</t>
        </is>
      </c>
      <c r="S3090" s="26" t="inlineStr">
        <is>
          <t>FALSO</t>
        </is>
      </c>
      <c r="T3090" s="211" t="n"/>
      <c r="U3090" s="211" t="n"/>
      <c r="V3090" s="290" t="inlineStr">
        <is>
          <t>Plot válido</t>
        </is>
      </c>
    </row>
    <row r="3091" ht="15.75" customHeight="1" s="412">
      <c r="A3091" s="199" t="n">
        <v>3568</v>
      </c>
      <c r="B3091" s="200" t="n">
        <v>324</v>
      </c>
      <c r="C3091" s="255" t="n">
        <v>454</v>
      </c>
      <c r="D3091" s="255" t="n">
        <v>13</v>
      </c>
      <c r="E3091" s="58" t="n">
        <v>43587</v>
      </c>
      <c r="F3091" s="255" t="n">
        <v>5265</v>
      </c>
      <c r="G3091" s="255" t="n">
        <v>8541</v>
      </c>
      <c r="H3091" s="256" t="n">
        <v>7708</v>
      </c>
      <c r="I3091" s="255" t="n"/>
      <c r="J3091" s="59">
        <f>+(((G3091-F3091)-(H3091-F3091))/(H3091-F3091))*100</f>
        <v/>
      </c>
      <c r="K3091" s="271" t="n"/>
      <c r="L3091" s="259" t="n"/>
      <c r="M3091" s="259" t="n"/>
      <c r="N3091" s="295" t="n"/>
      <c r="O3091" s="295" t="n"/>
      <c r="P3091" s="207">
        <f>+(((H3091-F3091)/1000)*1000)/10</f>
        <v/>
      </c>
      <c r="Q3091" s="207" t="n"/>
      <c r="R3091" s="26" t="inlineStr">
        <is>
          <t>FALSO</t>
        </is>
      </c>
      <c r="S3091" s="26" t="inlineStr">
        <is>
          <t>FALSO</t>
        </is>
      </c>
      <c r="T3091" s="211" t="n"/>
      <c r="U3091" s="211" t="n"/>
      <c r="V3091" s="290" t="inlineStr">
        <is>
          <t>Plot válido</t>
        </is>
      </c>
    </row>
    <row r="3092" ht="15.75" customHeight="1" s="412">
      <c r="A3092" s="199" t="n">
        <v>4283</v>
      </c>
      <c r="B3092" s="200" t="n">
        <v>313</v>
      </c>
      <c r="C3092" s="255" t="n">
        <v>454</v>
      </c>
      <c r="D3092" s="255" t="n">
        <v>15</v>
      </c>
      <c r="E3092" s="58" t="n">
        <v>43599</v>
      </c>
      <c r="F3092" s="255" t="n">
        <v>5188</v>
      </c>
      <c r="G3092" s="255" t="n">
        <v>8029</v>
      </c>
      <c r="H3092" s="256" t="n">
        <v>7476</v>
      </c>
      <c r="I3092" s="255" t="n"/>
      <c r="J3092" s="59">
        <f>+(((G3092-F3092)-(H3092-F3092))/(H3092-F3092))*100</f>
        <v/>
      </c>
      <c r="K3092" s="259" t="n"/>
      <c r="L3092" s="258">
        <f>AVERAGE(J3092:J3093)</f>
        <v/>
      </c>
      <c r="M3092" s="258">
        <f>_xlfn.STDEV.S(J3092,J3093)</f>
        <v/>
      </c>
      <c r="N3092" s="295" t="n"/>
      <c r="O3092" s="295" t="n"/>
      <c r="P3092" s="207">
        <f>+(((H3092-F3092)/1000)*1000)/10</f>
        <v/>
      </c>
      <c r="Q3092" s="207">
        <f>AVERAGE(P3092:P3093)</f>
        <v/>
      </c>
      <c r="R3092" s="26" t="inlineStr">
        <is>
          <t>FALSO</t>
        </is>
      </c>
      <c r="S3092" s="26" t="inlineStr">
        <is>
          <t>FALSO</t>
        </is>
      </c>
      <c r="T3092" s="211" t="n"/>
      <c r="U3092" s="211" t="n"/>
      <c r="V3092" s="290" t="inlineStr">
        <is>
          <t>Plot válido</t>
        </is>
      </c>
    </row>
    <row r="3093" ht="15.75" customHeight="1" s="412">
      <c r="A3093" s="199" t="n">
        <v>4284</v>
      </c>
      <c r="B3093" s="200" t="n">
        <v>314</v>
      </c>
      <c r="C3093" s="255" t="n">
        <v>454</v>
      </c>
      <c r="D3093" s="255" t="n">
        <v>15</v>
      </c>
      <c r="E3093" s="58" t="n">
        <v>43599</v>
      </c>
      <c r="F3093" s="255" t="n">
        <v>5225</v>
      </c>
      <c r="G3093" s="255" t="n">
        <v>8192</v>
      </c>
      <c r="H3093" s="256" t="n">
        <v>7594</v>
      </c>
      <c r="I3093" s="255" t="n"/>
      <c r="J3093" s="59">
        <f>+(((G3093-F3093)-(H3093-F3093))/(H3093-F3093))*100</f>
        <v/>
      </c>
      <c r="K3093" s="259" t="n"/>
      <c r="L3093" s="259" t="n"/>
      <c r="M3093" s="259" t="n"/>
      <c r="N3093" s="295" t="n"/>
      <c r="O3093" s="295" t="n"/>
      <c r="P3093" s="207">
        <f>+(((H3093-F3093)/1000)*1000)/10</f>
        <v/>
      </c>
      <c r="Q3093" s="207" t="n"/>
      <c r="R3093" s="26" t="inlineStr">
        <is>
          <t>FALSO</t>
        </is>
      </c>
      <c r="S3093" s="26" t="inlineStr">
        <is>
          <t>FALSO</t>
        </is>
      </c>
      <c r="T3093" s="211" t="n"/>
      <c r="U3093" s="211" t="n"/>
      <c r="V3093" s="290" t="inlineStr">
        <is>
          <t>Plot válido</t>
        </is>
      </c>
    </row>
    <row r="3094" ht="15.75" customHeight="1" s="412">
      <c r="A3094" s="199" t="n">
        <v>4929</v>
      </c>
      <c r="B3094" s="200" t="n">
        <v>313</v>
      </c>
      <c r="C3094" s="255" t="n">
        <v>454</v>
      </c>
      <c r="D3094" s="255" t="n">
        <v>17</v>
      </c>
      <c r="E3094" s="58" t="n">
        <v>43619</v>
      </c>
      <c r="F3094" s="255" t="n">
        <v>5188</v>
      </c>
      <c r="G3094" s="255" t="n">
        <v>8336</v>
      </c>
      <c r="H3094" s="256" t="n">
        <v>7700</v>
      </c>
      <c r="I3094" s="255" t="n"/>
      <c r="J3094" s="59">
        <f>+(((G3094-F3094)-(H3094-F3094))/(H3094-F3094))*100</f>
        <v/>
      </c>
      <c r="K3094" s="271" t="n"/>
      <c r="L3094" s="258">
        <f>AVERAGE(J3094:J3095)</f>
        <v/>
      </c>
      <c r="M3094" s="258">
        <f>_xlfn.STDEV.S(J3094,J3095)</f>
        <v/>
      </c>
      <c r="N3094" s="295" t="n"/>
      <c r="O3094" s="295" t="n"/>
      <c r="P3094" s="207">
        <f>+(((H3094-F3094)/1000)*1000)/10</f>
        <v/>
      </c>
      <c r="Q3094" s="207">
        <f>AVERAGE(P3094:P3095)</f>
        <v/>
      </c>
      <c r="R3094" s="26" t="inlineStr">
        <is>
          <t>FALSO</t>
        </is>
      </c>
      <c r="S3094" s="26" t="inlineStr">
        <is>
          <t>FALSO</t>
        </is>
      </c>
      <c r="T3094" s="211" t="n"/>
      <c r="U3094" s="211" t="n"/>
      <c r="V3094" s="290" t="inlineStr">
        <is>
          <t>Plot válido</t>
        </is>
      </c>
    </row>
    <row r="3095" ht="15.75" customHeight="1" s="412">
      <c r="A3095" s="199" t="n">
        <v>4930</v>
      </c>
      <c r="B3095" s="200" t="n">
        <v>314</v>
      </c>
      <c r="C3095" s="255" t="n">
        <v>454</v>
      </c>
      <c r="D3095" s="255" t="n">
        <v>17</v>
      </c>
      <c r="E3095" s="58" t="n">
        <v>43619</v>
      </c>
      <c r="F3095" s="255" t="n">
        <v>5225</v>
      </c>
      <c r="G3095" s="255" t="n">
        <v>8379</v>
      </c>
      <c r="H3095" s="256" t="n">
        <v>7730</v>
      </c>
      <c r="I3095" s="255" t="n"/>
      <c r="J3095" s="59">
        <f>+(((G3095-F3095)-(H3095-F3095))/(H3095-F3095))*100</f>
        <v/>
      </c>
      <c r="K3095" s="271" t="n"/>
      <c r="L3095" s="259" t="n"/>
      <c r="M3095" s="259" t="n"/>
      <c r="N3095" s="295" t="n"/>
      <c r="O3095" s="295" t="n"/>
      <c r="P3095" s="207">
        <f>+(((H3095-F3095)/1000)*1000)/10</f>
        <v/>
      </c>
      <c r="Q3095" s="207" t="n"/>
      <c r="R3095" s="26" t="inlineStr">
        <is>
          <t>FALSO</t>
        </is>
      </c>
      <c r="S3095" s="26" t="inlineStr">
        <is>
          <t>FALSO</t>
        </is>
      </c>
      <c r="T3095" s="211" t="n"/>
      <c r="U3095" s="211" t="n"/>
      <c r="V3095" s="290" t="inlineStr">
        <is>
          <t>Plot válido</t>
        </is>
      </c>
    </row>
    <row r="3096" ht="15.75" customHeight="1" s="412">
      <c r="A3096" s="199" t="n">
        <v>5503</v>
      </c>
      <c r="B3096" s="200" t="n">
        <v>241</v>
      </c>
      <c r="C3096" s="252" t="n">
        <v>454</v>
      </c>
      <c r="D3096" s="252" t="n">
        <v>19</v>
      </c>
      <c r="E3096" s="139" t="n">
        <v>43637</v>
      </c>
      <c r="F3096" s="252" t="n">
        <v>5180</v>
      </c>
      <c r="G3096" s="252" t="n">
        <v>9031</v>
      </c>
      <c r="H3096" s="253" t="n">
        <v>8244</v>
      </c>
      <c r="I3096" s="252" t="n">
        <v>9</v>
      </c>
      <c r="J3096" s="261">
        <f>+(((G3096-F3096)-(H3096-F3096))/(H3096-F3096))*100</f>
        <v/>
      </c>
      <c r="K3096" s="273" t="n"/>
      <c r="L3096" s="263">
        <f>AVERAGE(J3096:J3097)</f>
        <v/>
      </c>
      <c r="M3096" s="263">
        <f>_xlfn.STDEV.S(J3096,J3097)</f>
        <v/>
      </c>
      <c r="N3096" s="295" t="n"/>
      <c r="O3096" s="295" t="n"/>
      <c r="P3096" s="207">
        <f>+(((H3096-F3096)/1000)*1000)/10</f>
        <v/>
      </c>
      <c r="Q3096" s="207">
        <f>AVERAGE(P3096:P3097)</f>
        <v/>
      </c>
      <c r="R3096" s="26" t="inlineStr">
        <is>
          <t>FALSO</t>
        </is>
      </c>
      <c r="S3096" s="26" t="inlineStr">
        <is>
          <t>FALSO</t>
        </is>
      </c>
      <c r="T3096" s="211" t="n"/>
      <c r="U3096" s="211" t="n"/>
      <c r="V3096" s="290" t="inlineStr">
        <is>
          <t>Plot válido</t>
        </is>
      </c>
    </row>
    <row r="3097" ht="15.75" customHeight="1" s="412">
      <c r="A3097" s="199" t="n">
        <v>5504</v>
      </c>
      <c r="B3097" s="200" t="n">
        <v>242</v>
      </c>
      <c r="C3097" s="252" t="n">
        <v>454</v>
      </c>
      <c r="D3097" s="252" t="n">
        <v>19</v>
      </c>
      <c r="E3097" s="139" t="n">
        <v>43637</v>
      </c>
      <c r="F3097" s="252" t="n">
        <v>5268</v>
      </c>
      <c r="G3097" s="252" t="n">
        <v>8917</v>
      </c>
      <c r="H3097" s="253" t="n">
        <v>8169</v>
      </c>
      <c r="I3097" s="252" t="n"/>
      <c r="J3097" s="261">
        <f>+(((G3097-F3097)-(H3097-F3097))/(H3097-F3097))*100</f>
        <v/>
      </c>
      <c r="K3097" s="273" t="n"/>
      <c r="L3097" s="207" t="n"/>
      <c r="M3097" s="207" t="n"/>
      <c r="N3097" s="295" t="n"/>
      <c r="O3097" s="295" t="n"/>
      <c r="P3097" s="207">
        <f>+(((H3097-F3097)/1000)*1000)/10</f>
        <v/>
      </c>
      <c r="Q3097" s="207" t="n"/>
      <c r="R3097" s="26" t="inlineStr">
        <is>
          <t>FALSO</t>
        </is>
      </c>
      <c r="S3097" s="26" t="inlineStr">
        <is>
          <t>FALSO</t>
        </is>
      </c>
      <c r="T3097" s="211" t="n"/>
      <c r="U3097" s="211" t="n"/>
      <c r="V3097" s="290" t="inlineStr">
        <is>
          <t>Plot válido</t>
        </is>
      </c>
    </row>
    <row r="3098" ht="15.75" customHeight="1" s="412">
      <c r="A3098" s="199" t="n">
        <v>6361</v>
      </c>
      <c r="B3098" s="200" t="n">
        <v>304</v>
      </c>
      <c r="C3098" s="252" t="n">
        <v>454</v>
      </c>
      <c r="D3098" s="252" t="n">
        <v>22</v>
      </c>
      <c r="E3098" s="139" t="n">
        <v>43685</v>
      </c>
      <c r="F3098" s="252" t="n">
        <v>5212</v>
      </c>
      <c r="G3098" s="252" t="n">
        <v>7797</v>
      </c>
      <c r="H3098" s="253" t="n">
        <v>7358</v>
      </c>
      <c r="I3098" s="252" t="n">
        <v>9</v>
      </c>
      <c r="J3098" s="47">
        <f>+(((G3098-F3098)-(H3098-F3098))/(H3098-F3098))*100</f>
        <v/>
      </c>
      <c r="K3098" s="270" t="n"/>
      <c r="L3098" s="250">
        <f>AVERAGE(J3098:J3099)</f>
        <v/>
      </c>
      <c r="M3098" s="250">
        <f>_xlfn.STDEV.S(J3098,J3099)</f>
        <v/>
      </c>
      <c r="N3098" s="295" t="n"/>
      <c r="O3098" s="295" t="n"/>
      <c r="P3098" s="207">
        <f>+(((H3098-F3098)/1000)*1000)/10</f>
        <v/>
      </c>
      <c r="Q3098" s="207">
        <f>AVERAGE(P3098:P3099)</f>
        <v/>
      </c>
      <c r="R3098" s="26" t="inlineStr">
        <is>
          <t>FALSO</t>
        </is>
      </c>
      <c r="S3098" s="26" t="inlineStr">
        <is>
          <t>FALSO</t>
        </is>
      </c>
      <c r="T3098" s="211" t="n"/>
      <c r="U3098" s="211" t="n"/>
      <c r="V3098" s="290" t="inlineStr">
        <is>
          <t>Plot válido</t>
        </is>
      </c>
    </row>
    <row r="3099" ht="15.75" customHeight="1" s="412">
      <c r="A3099" s="199" t="n">
        <v>6362</v>
      </c>
      <c r="B3099" s="200" t="n">
        <v>304</v>
      </c>
      <c r="C3099" s="252" t="n">
        <v>454</v>
      </c>
      <c r="D3099" s="252" t="n">
        <v>22</v>
      </c>
      <c r="E3099" s="139" t="n">
        <v>43685</v>
      </c>
      <c r="F3099" s="252" t="n">
        <v>5212</v>
      </c>
      <c r="G3099" s="252" t="n">
        <v>7998</v>
      </c>
      <c r="H3099" s="253" t="n">
        <v>7508</v>
      </c>
      <c r="I3099" s="252" t="n"/>
      <c r="J3099" s="47">
        <f>+(((G3099-F3099)-(H3099-F3099))/(H3099-F3099))*100</f>
        <v/>
      </c>
      <c r="K3099" s="270" t="n"/>
      <c r="L3099" s="251" t="n"/>
      <c r="M3099" s="251" t="n"/>
      <c r="N3099" s="295" t="n"/>
      <c r="O3099" s="295" t="n"/>
      <c r="P3099" s="207">
        <f>+(((H3099-F3099)/1000)*1000)/10</f>
        <v/>
      </c>
      <c r="Q3099" s="207" t="n"/>
      <c r="R3099" s="26" t="inlineStr">
        <is>
          <t>FALSO</t>
        </is>
      </c>
      <c r="S3099" s="26" t="inlineStr">
        <is>
          <t>FALSO</t>
        </is>
      </c>
      <c r="T3099" s="211" t="n"/>
      <c r="U3099" s="211" t="n"/>
      <c r="V3099" s="290" t="inlineStr">
        <is>
          <t>Plot válido</t>
        </is>
      </c>
    </row>
    <row r="3100" ht="15.75" customHeight="1" s="412">
      <c r="A3100" s="199" t="n">
        <v>3953</v>
      </c>
      <c r="B3100" s="200" t="n">
        <v>375</v>
      </c>
      <c r="C3100" s="223" t="n">
        <v>455</v>
      </c>
      <c r="D3100" s="223" t="n">
        <v>14</v>
      </c>
      <c r="E3100" s="73" t="n">
        <v>43591</v>
      </c>
      <c r="F3100" s="224" t="n">
        <v>5528</v>
      </c>
      <c r="G3100" s="224" t="n">
        <v>9048</v>
      </c>
      <c r="H3100" s="225" t="n">
        <v>7725</v>
      </c>
      <c r="I3100" s="223" t="n">
        <v>2</v>
      </c>
      <c r="J3100" s="74">
        <f>+(((G3100-F3100)-(H3100-F3100))/(H3100-F3100))*100</f>
        <v/>
      </c>
      <c r="K3100" s="226" t="inlineStr">
        <is>
          <t>2/5</t>
        </is>
      </c>
      <c r="L3100" s="227">
        <f>AVERAGE(J3100:J3101)</f>
        <v/>
      </c>
      <c r="M3100" s="227">
        <f>_xlfn.STDEV.S(J3100,J3101)</f>
        <v/>
      </c>
      <c r="N3100" s="295" t="n">
        <v>3</v>
      </c>
      <c r="O3100" s="295" t="n"/>
      <c r="P3100" s="207">
        <f>+(((H3100-F3100)/1000)*1000)/10</f>
        <v/>
      </c>
      <c r="Q3100" s="207">
        <f>AVERAGE(P3100:P3101)</f>
        <v/>
      </c>
      <c r="R3100" s="26" t="inlineStr">
        <is>
          <t>FALSO</t>
        </is>
      </c>
      <c r="S3100" s="26" t="inlineStr">
        <is>
          <t>FALSO</t>
        </is>
      </c>
      <c r="T3100" s="211" t="n"/>
      <c r="U3100" s="211" t="n"/>
      <c r="V3100" s="290" t="inlineStr">
        <is>
          <t>Plot válido</t>
        </is>
      </c>
    </row>
    <row r="3101" ht="15.75" customHeight="1" s="412">
      <c r="A3101" s="199" t="n">
        <v>3954</v>
      </c>
      <c r="B3101" s="200" t="n">
        <v>376</v>
      </c>
      <c r="C3101" s="223" t="n">
        <v>455</v>
      </c>
      <c r="D3101" s="223" t="n">
        <v>14</v>
      </c>
      <c r="E3101" s="73" t="n">
        <v>43591</v>
      </c>
      <c r="F3101" s="224" t="n">
        <v>5564</v>
      </c>
      <c r="G3101" s="224" t="n">
        <v>8681</v>
      </c>
      <c r="H3101" s="225" t="n">
        <v>7454</v>
      </c>
      <c r="I3101" s="223" t="n"/>
      <c r="J3101" s="74">
        <f>+(((G3101-F3101)-(H3101-F3101))/(H3101-F3101))*100</f>
        <v/>
      </c>
      <c r="K3101" s="226" t="n"/>
      <c r="L3101" s="228" t="n"/>
      <c r="M3101" s="228" t="n"/>
      <c r="N3101" s="295" t="n"/>
      <c r="O3101" s="295" t="n"/>
      <c r="P3101" s="207">
        <f>+(((H3101-F3101)/1000)*1000)/10</f>
        <v/>
      </c>
      <c r="Q3101" s="207" t="n"/>
      <c r="R3101" s="26" t="inlineStr">
        <is>
          <t>FALSO</t>
        </is>
      </c>
      <c r="S3101" s="26" t="inlineStr">
        <is>
          <t>FALSO</t>
        </is>
      </c>
      <c r="T3101" s="211" t="n"/>
      <c r="U3101" s="211" t="n"/>
      <c r="V3101" s="290" t="inlineStr">
        <is>
          <t>Plot válido</t>
        </is>
      </c>
    </row>
    <row r="3102" ht="15.75" customHeight="1" s="412">
      <c r="A3102" s="199" t="n">
        <v>4601</v>
      </c>
      <c r="B3102" s="200" t="n">
        <v>307</v>
      </c>
      <c r="C3102" s="223" t="n">
        <v>455</v>
      </c>
      <c r="D3102" s="223" t="n">
        <v>16</v>
      </c>
      <c r="E3102" s="73" t="n">
        <v>43607</v>
      </c>
      <c r="F3102" s="223" t="n">
        <v>5223</v>
      </c>
      <c r="G3102" s="223" t="n">
        <v>8237</v>
      </c>
      <c r="H3102" s="225" t="n">
        <v>7593</v>
      </c>
      <c r="I3102" s="223" t="n">
        <v>2</v>
      </c>
      <c r="J3102" s="74">
        <f>+(((G3102-F3102)-(H3102-F3102))/(H3102-F3102))*100</f>
        <v/>
      </c>
      <c r="K3102" s="226" t="n"/>
      <c r="L3102" s="227">
        <f>AVERAGE(J3102:J3103)</f>
        <v/>
      </c>
      <c r="M3102" s="227">
        <f>_xlfn.STDEV.S(J3102,J3103)</f>
        <v/>
      </c>
      <c r="N3102" s="295" t="n"/>
      <c r="O3102" s="295" t="n"/>
      <c r="P3102" s="207">
        <f>+(((H3102-F3102)/1000)*1000)/10</f>
        <v/>
      </c>
      <c r="Q3102" s="207">
        <f>AVERAGE(P3102:P3103)</f>
        <v/>
      </c>
      <c r="R3102" s="26" t="inlineStr">
        <is>
          <t>VERDADERO</t>
        </is>
      </c>
      <c r="S3102" s="26" t="inlineStr">
        <is>
          <t>FALSO</t>
        </is>
      </c>
      <c r="T3102" s="211" t="n"/>
      <c r="U3102" s="211" t="n"/>
      <c r="V3102" s="290" t="inlineStr">
        <is>
          <t>Plot válido</t>
        </is>
      </c>
    </row>
    <row r="3103" ht="15.75" customHeight="1" s="412">
      <c r="A3103" s="199" t="n">
        <v>4602</v>
      </c>
      <c r="B3103" s="200" t="n">
        <v>308</v>
      </c>
      <c r="C3103" s="223" t="n">
        <v>455</v>
      </c>
      <c r="D3103" s="223" t="n">
        <v>16</v>
      </c>
      <c r="E3103" s="73" t="n">
        <v>43607</v>
      </c>
      <c r="F3103" s="223" t="n">
        <v>5201</v>
      </c>
      <c r="G3103" s="223" t="n">
        <v>8094</v>
      </c>
      <c r="H3103" s="225" t="n">
        <v>7293</v>
      </c>
      <c r="I3103" s="223" t="n"/>
      <c r="J3103" s="74">
        <f>+(((G3103-F3103)-(H3103-F3103))/(H3103-F3103))*100</f>
        <v/>
      </c>
      <c r="K3103" s="226" t="n"/>
      <c r="L3103" s="228" t="n"/>
      <c r="M3103" s="228" t="n"/>
      <c r="N3103" s="295" t="n"/>
      <c r="O3103" s="295" t="n"/>
      <c r="P3103" s="207">
        <f>+(((H3103-F3103)/1000)*1000)/10</f>
        <v/>
      </c>
      <c r="Q3103" s="207" t="n"/>
      <c r="R3103" s="26" t="inlineStr">
        <is>
          <t>FALSO</t>
        </is>
      </c>
      <c r="S3103" s="26" t="inlineStr">
        <is>
          <t>FALSO</t>
        </is>
      </c>
      <c r="T3103" s="211" t="n"/>
      <c r="U3103" s="211" t="n"/>
      <c r="V3103" s="290" t="inlineStr">
        <is>
          <t>Plot válido</t>
        </is>
      </c>
    </row>
    <row r="3104" ht="15.75" customHeight="1" s="412">
      <c r="A3104" s="199" t="n">
        <v>5247</v>
      </c>
      <c r="B3104" s="200" t="n">
        <v>307</v>
      </c>
      <c r="C3104" s="223" t="n">
        <v>455</v>
      </c>
      <c r="D3104" s="223" t="n">
        <v>18</v>
      </c>
      <c r="E3104" s="73" t="n">
        <v>43626</v>
      </c>
      <c r="F3104" s="223" t="n">
        <v>5223</v>
      </c>
      <c r="G3104" s="223" t="n">
        <v>8121</v>
      </c>
      <c r="H3104" s="225" t="n">
        <v>7371</v>
      </c>
      <c r="I3104" s="223" t="n">
        <v>7</v>
      </c>
      <c r="J3104" s="74">
        <f>+(((G3104-F3104)-(H3104-F3104))/(H3104-F3104))*100</f>
        <v/>
      </c>
      <c r="K3104" s="226" t="n"/>
      <c r="L3104" s="227">
        <f>AVERAGE(J3104:J3105)</f>
        <v/>
      </c>
      <c r="M3104" s="227">
        <f>_xlfn.STDEV.S(J3104,J3105)</f>
        <v/>
      </c>
      <c r="N3104" s="295" t="n"/>
      <c r="O3104" s="295" t="n"/>
      <c r="P3104" s="207">
        <f>+(((H3104-F3104)/1000)*1000)/10</f>
        <v/>
      </c>
      <c r="Q3104" s="207">
        <f>AVERAGE(P3104:P3105)</f>
        <v/>
      </c>
      <c r="R3104" s="26" t="inlineStr">
        <is>
          <t>FALSO</t>
        </is>
      </c>
      <c r="S3104" s="26" t="inlineStr">
        <is>
          <t>FALSO</t>
        </is>
      </c>
      <c r="T3104" s="211" t="n"/>
      <c r="U3104" s="211" t="n"/>
      <c r="V3104" s="290" t="inlineStr">
        <is>
          <t>Plot válido</t>
        </is>
      </c>
    </row>
    <row r="3105" ht="15.75" customHeight="1" s="412">
      <c r="A3105" s="199" t="n">
        <v>5248</v>
      </c>
      <c r="B3105" s="200" t="n">
        <v>308</v>
      </c>
      <c r="C3105" s="223" t="n">
        <v>455</v>
      </c>
      <c r="D3105" s="223" t="n">
        <v>18</v>
      </c>
      <c r="E3105" s="73" t="n">
        <v>43626</v>
      </c>
      <c r="F3105" s="223" t="n">
        <v>5201</v>
      </c>
      <c r="G3105" s="223" t="n">
        <v>7879</v>
      </c>
      <c r="H3105" s="225" t="n">
        <v>7188</v>
      </c>
      <c r="I3105" s="223" t="n"/>
      <c r="J3105" s="74">
        <f>+(((G3105-F3105)-(H3105-F3105))/(H3105-F3105))*100</f>
        <v/>
      </c>
      <c r="K3105" s="226" t="n"/>
      <c r="L3105" s="228" t="n"/>
      <c r="M3105" s="228" t="n"/>
      <c r="N3105" s="295" t="n"/>
      <c r="O3105" s="295" t="n"/>
      <c r="P3105" s="207">
        <f>+(((H3105-F3105)/1000)*1000)/10</f>
        <v/>
      </c>
      <c r="Q3105" s="207" t="n"/>
      <c r="R3105" s="26" t="inlineStr">
        <is>
          <t>FALSO</t>
        </is>
      </c>
      <c r="S3105" s="26" t="inlineStr">
        <is>
          <t>FALSO</t>
        </is>
      </c>
      <c r="T3105" s="211" t="n"/>
      <c r="U3105" s="211" t="n"/>
      <c r="V3105" s="290" t="inlineStr">
        <is>
          <t>Plot válido</t>
        </is>
      </c>
    </row>
    <row r="3106" ht="15.75" customHeight="1" s="412">
      <c r="A3106" s="199" t="n">
        <v>6363</v>
      </c>
      <c r="B3106" s="200" t="n">
        <v>305</v>
      </c>
      <c r="C3106" s="252" t="n">
        <v>455</v>
      </c>
      <c r="D3106" s="252" t="n">
        <v>22</v>
      </c>
      <c r="E3106" s="139" t="n">
        <v>43685</v>
      </c>
      <c r="F3106" s="252" t="n">
        <v>5301</v>
      </c>
      <c r="G3106" s="252" t="n">
        <v>7444</v>
      </c>
      <c r="H3106" s="253" t="n">
        <v>7113</v>
      </c>
      <c r="I3106" s="252" t="n">
        <v>7</v>
      </c>
      <c r="J3106" s="47">
        <f>+(((G3106-F3106)-(H3106-F3106))/(H3106-F3106))*100</f>
        <v/>
      </c>
      <c r="K3106" s="270" t="n"/>
      <c r="L3106" s="250">
        <f>AVERAGE(J3106:J3107)</f>
        <v/>
      </c>
      <c r="M3106" s="250">
        <f>_xlfn.STDEV.S(J3106,J3107)</f>
        <v/>
      </c>
      <c r="N3106" s="295" t="n"/>
      <c r="O3106" s="295" t="n"/>
      <c r="P3106" s="207">
        <f>+(((H3106-F3106)/1000)*1000)/10</f>
        <v/>
      </c>
      <c r="Q3106" s="207">
        <f>AVERAGE(P3106:P3107)</f>
        <v/>
      </c>
      <c r="R3106" s="26" t="inlineStr">
        <is>
          <t>FALSO</t>
        </is>
      </c>
      <c r="S3106" s="26" t="inlineStr">
        <is>
          <t>FALSO</t>
        </is>
      </c>
      <c r="T3106" s="211" t="n"/>
      <c r="U3106" s="211" t="n"/>
      <c r="V3106" s="290" t="inlineStr">
        <is>
          <t>Plot válido</t>
        </is>
      </c>
    </row>
    <row r="3107" ht="15.75" customHeight="1" s="412">
      <c r="A3107" s="199" t="n">
        <v>6364</v>
      </c>
      <c r="B3107" s="200" t="n">
        <v>305</v>
      </c>
      <c r="C3107" s="252" t="n">
        <v>455</v>
      </c>
      <c r="D3107" s="252" t="n">
        <v>22</v>
      </c>
      <c r="E3107" s="139" t="n">
        <v>43685</v>
      </c>
      <c r="F3107" s="252" t="n">
        <v>5301</v>
      </c>
      <c r="G3107" s="252" t="n">
        <v>7781</v>
      </c>
      <c r="H3107" s="253" t="n">
        <v>7382</v>
      </c>
      <c r="I3107" s="252" t="n"/>
      <c r="J3107" s="47">
        <f>+(((G3107-F3107)-(H3107-F3107))/(H3107-F3107))*100</f>
        <v/>
      </c>
      <c r="K3107" s="270" t="n"/>
      <c r="L3107" s="251" t="n"/>
      <c r="M3107" s="251" t="n"/>
      <c r="N3107" s="295" t="n"/>
      <c r="O3107" s="295" t="n"/>
      <c r="P3107" s="207">
        <f>+(((H3107-F3107)/1000)*1000)/10</f>
        <v/>
      </c>
      <c r="Q3107" s="207" t="n"/>
      <c r="R3107" s="26" t="inlineStr">
        <is>
          <t>FALSO</t>
        </is>
      </c>
      <c r="S3107" s="26" t="inlineStr">
        <is>
          <t>FALSO</t>
        </is>
      </c>
      <c r="T3107" s="211" t="n"/>
      <c r="U3107" s="211" t="n"/>
      <c r="V3107" s="290" t="inlineStr">
        <is>
          <t>Plot válido</t>
        </is>
      </c>
    </row>
    <row r="3108" ht="15.75" customHeight="1" s="412">
      <c r="A3108" s="199" t="n">
        <v>3569</v>
      </c>
      <c r="B3108" s="200" t="n">
        <v>325</v>
      </c>
      <c r="C3108" s="255" t="n">
        <v>456</v>
      </c>
      <c r="D3108" s="255" t="n">
        <v>13</v>
      </c>
      <c r="E3108" s="58" t="n">
        <v>43587</v>
      </c>
      <c r="F3108" s="255" t="n">
        <v>5236</v>
      </c>
      <c r="G3108" s="255" t="n">
        <v>8522</v>
      </c>
      <c r="H3108" s="256" t="n">
        <v>7550</v>
      </c>
      <c r="I3108" s="255" t="n">
        <v>1</v>
      </c>
      <c r="J3108" s="59">
        <f>+(((G3108-F3108)-(H3108-F3108))/(H3108-F3108))*100</f>
        <v/>
      </c>
      <c r="K3108" s="271" t="inlineStr">
        <is>
          <t>1/2</t>
        </is>
      </c>
      <c r="L3108" s="258">
        <f>AVERAGE(J3108:J3109)</f>
        <v/>
      </c>
      <c r="M3108" s="258">
        <f>_xlfn.STDEV.S(J3108,J3109)</f>
        <v/>
      </c>
      <c r="N3108" s="295" t="n">
        <v>1</v>
      </c>
      <c r="O3108" s="295" t="n"/>
      <c r="P3108" s="207">
        <f>+(((H3108-F3108)/1000)*1000)/10</f>
        <v/>
      </c>
      <c r="Q3108" s="207">
        <f>AVERAGE(P3108:P3109)</f>
        <v/>
      </c>
      <c r="R3108" s="26" t="inlineStr">
        <is>
          <t>FALSO</t>
        </is>
      </c>
      <c r="S3108" s="26" t="inlineStr">
        <is>
          <t>FALSO</t>
        </is>
      </c>
      <c r="T3108" s="211" t="n"/>
      <c r="U3108" s="211" t="n"/>
      <c r="V3108" s="290" t="inlineStr">
        <is>
          <t>Plot válido</t>
        </is>
      </c>
    </row>
    <row r="3109" ht="15.75" customHeight="1" s="412">
      <c r="A3109" s="199" t="n">
        <v>3570</v>
      </c>
      <c r="B3109" s="200" t="n">
        <v>326</v>
      </c>
      <c r="C3109" s="255" t="n">
        <v>456</v>
      </c>
      <c r="D3109" s="255" t="n">
        <v>13</v>
      </c>
      <c r="E3109" s="58" t="n">
        <v>43587</v>
      </c>
      <c r="F3109" s="255" t="n">
        <v>5256</v>
      </c>
      <c r="G3109" s="255" t="n">
        <v>8327</v>
      </c>
      <c r="H3109" s="256" t="n">
        <v>7443</v>
      </c>
      <c r="I3109" s="255" t="n"/>
      <c r="J3109" s="59">
        <f>+(((G3109-F3109)-(H3109-F3109))/(H3109-F3109))*100</f>
        <v/>
      </c>
      <c r="K3109" s="271" t="n"/>
      <c r="L3109" s="259" t="n"/>
      <c r="M3109" s="259" t="n"/>
      <c r="N3109" s="295" t="n"/>
      <c r="O3109" s="295" t="n"/>
      <c r="P3109" s="207">
        <f>+(((H3109-F3109)/1000)*1000)/10</f>
        <v/>
      </c>
      <c r="Q3109" s="207" t="n"/>
      <c r="R3109" s="26" t="inlineStr">
        <is>
          <t>FALSO</t>
        </is>
      </c>
      <c r="S3109" s="26" t="inlineStr">
        <is>
          <t>FALSO</t>
        </is>
      </c>
      <c r="T3109" s="211" t="n"/>
      <c r="U3109" s="211" t="n"/>
      <c r="V3109" s="290" t="inlineStr">
        <is>
          <t>Plot válido</t>
        </is>
      </c>
    </row>
    <row r="3110" ht="15.75" customHeight="1" s="412">
      <c r="A3110" s="199" t="n">
        <v>4285</v>
      </c>
      <c r="B3110" s="200" t="n">
        <v>315</v>
      </c>
      <c r="C3110" s="255" t="n">
        <v>456</v>
      </c>
      <c r="D3110" s="255" t="n">
        <v>15</v>
      </c>
      <c r="E3110" s="58" t="n">
        <v>43599</v>
      </c>
      <c r="F3110" s="255" t="n">
        <v>5198</v>
      </c>
      <c r="G3110" s="255" t="n">
        <v>8043</v>
      </c>
      <c r="H3110" s="256" t="n">
        <v>7201</v>
      </c>
      <c r="I3110" s="255" t="n"/>
      <c r="J3110" s="59">
        <f>+(((G3110-F3110)-(H3110-F3110))/(H3110-F3110))*100</f>
        <v/>
      </c>
      <c r="K3110" s="259" t="inlineStr">
        <is>
          <t>MF*</t>
        </is>
      </c>
      <c r="L3110" s="258">
        <f>AVERAGE(J3110:J3111)</f>
        <v/>
      </c>
      <c r="M3110" s="258">
        <f>_xlfn.STDEV.S(J3110,J3111)</f>
        <v/>
      </c>
      <c r="N3110" s="295" t="n"/>
      <c r="O3110" s="295" t="n"/>
      <c r="P3110" s="207">
        <f>+(((H3110-F3110)/1000)*1000)/10</f>
        <v/>
      </c>
      <c r="Q3110" s="207">
        <f>AVERAGE(P3110:P3111)</f>
        <v/>
      </c>
      <c r="R3110" s="26" t="inlineStr">
        <is>
          <t>FALSO</t>
        </is>
      </c>
      <c r="S3110" s="26" t="inlineStr">
        <is>
          <t>FALSO</t>
        </is>
      </c>
      <c r="T3110" s="211" t="n"/>
      <c r="U3110" s="211" t="n"/>
      <c r="V3110" s="290" t="inlineStr">
        <is>
          <t>Plot válido</t>
        </is>
      </c>
    </row>
    <row r="3111" ht="15.75" customHeight="1" s="412">
      <c r="A3111" s="199" t="n">
        <v>4286</v>
      </c>
      <c r="B3111" s="200" t="n">
        <v>316</v>
      </c>
      <c r="C3111" s="255" t="n">
        <v>456</v>
      </c>
      <c r="D3111" s="255" t="n">
        <v>15</v>
      </c>
      <c r="E3111" s="58" t="n">
        <v>43599</v>
      </c>
      <c r="F3111" s="255" t="n">
        <v>5239</v>
      </c>
      <c r="G3111" s="255" t="n">
        <v>8279</v>
      </c>
      <c r="H3111" s="256" t="n">
        <v>7363</v>
      </c>
      <c r="I3111" s="255" t="n"/>
      <c r="J3111" s="59">
        <f>+(((G3111-F3111)-(H3111-F3111))/(H3111-F3111))*100</f>
        <v/>
      </c>
      <c r="K3111" s="259" t="n"/>
      <c r="L3111" s="259" t="n"/>
      <c r="M3111" s="259" t="n"/>
      <c r="N3111" s="295" t="n"/>
      <c r="O3111" s="295" t="n"/>
      <c r="P3111" s="207">
        <f>+(((H3111-F3111)/1000)*1000)/10</f>
        <v/>
      </c>
      <c r="Q3111" s="207" t="n"/>
      <c r="R3111" s="26" t="inlineStr">
        <is>
          <t>FALSO</t>
        </is>
      </c>
      <c r="S3111" s="26" t="inlineStr">
        <is>
          <t>FALSO</t>
        </is>
      </c>
      <c r="T3111" s="211" t="n"/>
      <c r="U3111" s="211" t="n"/>
      <c r="V3111" s="290" t="inlineStr">
        <is>
          <t>Plot válido</t>
        </is>
      </c>
    </row>
    <row r="3112" ht="15.75" customHeight="1" s="412">
      <c r="A3112" s="199" t="n">
        <v>4931</v>
      </c>
      <c r="B3112" s="200" t="n">
        <v>315</v>
      </c>
      <c r="C3112" s="255" t="n">
        <v>456</v>
      </c>
      <c r="D3112" s="255" t="n">
        <v>17</v>
      </c>
      <c r="E3112" s="58" t="n">
        <v>43619</v>
      </c>
      <c r="F3112" s="255" t="n">
        <v>5198</v>
      </c>
      <c r="G3112" s="255" t="n">
        <v>7809</v>
      </c>
      <c r="H3112" s="256" t="n">
        <v>7221</v>
      </c>
      <c r="I3112" s="255" t="n"/>
      <c r="J3112" s="59">
        <f>+(((G3112-F3112)-(H3112-F3112))/(H3112-F3112))*100</f>
        <v/>
      </c>
      <c r="K3112" s="271" t="n"/>
      <c r="L3112" s="258">
        <f>AVERAGE(J3112:J3113)</f>
        <v/>
      </c>
      <c r="M3112" s="258">
        <f>_xlfn.STDEV.S(J3112,J3113)</f>
        <v/>
      </c>
      <c r="N3112" s="295" t="n"/>
      <c r="O3112" s="295" t="n"/>
      <c r="P3112" s="207">
        <f>+(((H3112-F3112)/1000)*1000)/10</f>
        <v/>
      </c>
      <c r="Q3112" s="207">
        <f>AVERAGE(P3112:P3113)</f>
        <v/>
      </c>
      <c r="R3112" s="26" t="inlineStr">
        <is>
          <t>FALSO</t>
        </is>
      </c>
      <c r="S3112" s="26" t="inlineStr">
        <is>
          <t>FALSO</t>
        </is>
      </c>
      <c r="T3112" s="211" t="n"/>
      <c r="U3112" s="211" t="n"/>
      <c r="V3112" s="290" t="inlineStr">
        <is>
          <t>Plot válido</t>
        </is>
      </c>
    </row>
    <row r="3113" ht="15.75" customHeight="1" s="412">
      <c r="A3113" s="199" t="n">
        <v>4932</v>
      </c>
      <c r="B3113" s="200" t="n">
        <v>316</v>
      </c>
      <c r="C3113" s="255" t="n">
        <v>456</v>
      </c>
      <c r="D3113" s="255" t="n">
        <v>17</v>
      </c>
      <c r="E3113" s="58" t="n">
        <v>43619</v>
      </c>
      <c r="F3113" s="255" t="n">
        <v>5239</v>
      </c>
      <c r="G3113" s="255" t="n">
        <v>7929</v>
      </c>
      <c r="H3113" s="256" t="n">
        <v>7300</v>
      </c>
      <c r="I3113" s="255" t="n"/>
      <c r="J3113" s="59">
        <f>+(((G3113-F3113)-(H3113-F3113))/(H3113-F3113))*100</f>
        <v/>
      </c>
      <c r="K3113" s="271" t="n"/>
      <c r="L3113" s="259" t="n"/>
      <c r="M3113" s="259" t="n"/>
      <c r="N3113" s="295" t="n"/>
      <c r="O3113" s="295" t="n"/>
      <c r="P3113" s="207">
        <f>+(((H3113-F3113)/1000)*1000)/10</f>
        <v/>
      </c>
      <c r="Q3113" s="207" t="n"/>
      <c r="R3113" s="26" t="inlineStr">
        <is>
          <t>FALSO</t>
        </is>
      </c>
      <c r="S3113" s="26" t="inlineStr">
        <is>
          <t>FALSO</t>
        </is>
      </c>
      <c r="T3113" s="211" t="n"/>
      <c r="U3113" s="211" t="n"/>
      <c r="V3113" s="290" t="inlineStr">
        <is>
          <t>Plot válido</t>
        </is>
      </c>
    </row>
    <row r="3114" ht="15.75" customHeight="1" s="412">
      <c r="A3114" s="199" t="n">
        <v>5505</v>
      </c>
      <c r="B3114" s="200" t="n">
        <v>243</v>
      </c>
      <c r="C3114" s="252" t="n">
        <v>456</v>
      </c>
      <c r="D3114" s="252" t="n">
        <v>19</v>
      </c>
      <c r="E3114" s="139" t="n">
        <v>43637</v>
      </c>
      <c r="F3114" s="252" t="n">
        <v>5234</v>
      </c>
      <c r="G3114" s="252" t="n">
        <v>7967</v>
      </c>
      <c r="H3114" s="253" t="n">
        <v>7320</v>
      </c>
      <c r="I3114" s="252" t="n">
        <v>8</v>
      </c>
      <c r="J3114" s="261">
        <f>+(((G3114-F3114)-(H3114-F3114))/(H3114-F3114))*100</f>
        <v/>
      </c>
      <c r="K3114" s="273" t="n"/>
      <c r="L3114" s="263">
        <f>AVERAGE(J3114:J3115)</f>
        <v/>
      </c>
      <c r="M3114" s="263">
        <f>_xlfn.STDEV.S(J3114,J3115)</f>
        <v/>
      </c>
      <c r="N3114" s="295" t="n"/>
      <c r="O3114" s="295" t="n"/>
      <c r="P3114" s="207">
        <f>+(((H3114-F3114)/1000)*1000)/10</f>
        <v/>
      </c>
      <c r="Q3114" s="207">
        <f>AVERAGE(P3114:P3115)</f>
        <v/>
      </c>
      <c r="R3114" s="26" t="inlineStr">
        <is>
          <t>FALSO</t>
        </is>
      </c>
      <c r="S3114" s="26" t="inlineStr">
        <is>
          <t>FALSO</t>
        </is>
      </c>
      <c r="T3114" s="211" t="n"/>
      <c r="U3114" s="211" t="n"/>
      <c r="V3114" s="290" t="inlineStr">
        <is>
          <t>Plot válido</t>
        </is>
      </c>
    </row>
    <row r="3115" hidden="1" ht="15.75" customHeight="1" s="412">
      <c r="A3115" s="199" t="n">
        <v>5506</v>
      </c>
      <c r="B3115" s="200" t="n">
        <v>244</v>
      </c>
      <c r="C3115" s="252" t="n">
        <v>456</v>
      </c>
      <c r="D3115" s="252" t="n">
        <v>19</v>
      </c>
      <c r="E3115" s="139" t="n">
        <v>43637</v>
      </c>
      <c r="F3115" s="252" t="n">
        <v>5243</v>
      </c>
      <c r="G3115" s="252" t="n">
        <v>7945</v>
      </c>
      <c r="H3115" s="253" t="n">
        <v>7302</v>
      </c>
      <c r="I3115" s="252" t="n"/>
      <c r="J3115" s="261">
        <f>+(((G3115-F3115)-(H3115-F3115))/(H3115-F3115))*100</f>
        <v/>
      </c>
      <c r="K3115" s="273" t="n"/>
      <c r="L3115" s="207" t="n"/>
      <c r="M3115" s="207" t="n"/>
      <c r="N3115" s="295" t="n"/>
      <c r="O3115" s="295" t="n"/>
      <c r="P3115" s="207">
        <f>+(((H3115-F3115)/1000)*1000)/10</f>
        <v/>
      </c>
      <c r="Q3115" s="207" t="n"/>
      <c r="R3115" s="26" t="inlineStr">
        <is>
          <t>FALSO</t>
        </is>
      </c>
      <c r="S3115" s="26" t="inlineStr">
        <is>
          <t>FALSO</t>
        </is>
      </c>
      <c r="T3115" s="211" t="n"/>
      <c r="U3115" s="211" t="n"/>
      <c r="V3115" s="290" t="inlineStr">
        <is>
          <t>Se descarta</t>
        </is>
      </c>
    </row>
    <row r="3116" hidden="1" ht="15.75" customHeight="1" s="412">
      <c r="A3116" s="199" t="n">
        <v>6365</v>
      </c>
      <c r="B3116" s="200" t="n">
        <v>306</v>
      </c>
      <c r="C3116" s="252" t="n">
        <v>456</v>
      </c>
      <c r="D3116" s="252" t="n">
        <v>22</v>
      </c>
      <c r="E3116" s="139" t="n">
        <v>43685</v>
      </c>
      <c r="F3116" s="252" t="n">
        <v>5254</v>
      </c>
      <c r="G3116" s="252" t="n">
        <v>7584</v>
      </c>
      <c r="H3116" s="253" t="n">
        <v>7206</v>
      </c>
      <c r="I3116" s="252" t="n">
        <v>8</v>
      </c>
      <c r="J3116" s="47">
        <f>+(((G3116-F3116)-(H3116-F3116))/(H3116-F3116))*100</f>
        <v/>
      </c>
      <c r="K3116" s="270" t="n"/>
      <c r="L3116" s="250">
        <f>AVERAGE(J3116:J3117)</f>
        <v/>
      </c>
      <c r="M3116" s="250">
        <f>_xlfn.STDEV.S(J3116,J3117)</f>
        <v/>
      </c>
      <c r="N3116" s="295" t="n"/>
      <c r="O3116" s="295" t="n"/>
      <c r="P3116" s="207">
        <f>+(((H3116-F3116)/1000)*1000)/10</f>
        <v/>
      </c>
      <c r="Q3116" s="207">
        <f>AVERAGE(P3116:P3117)</f>
        <v/>
      </c>
      <c r="R3116" s="26" t="inlineStr">
        <is>
          <t>FALSO</t>
        </is>
      </c>
      <c r="S3116" s="26" t="inlineStr">
        <is>
          <t>FALSO</t>
        </is>
      </c>
      <c r="T3116" s="211" t="n"/>
      <c r="U3116" s="211" t="n"/>
      <c r="V3116" s="290" t="inlineStr">
        <is>
          <t>Se descarta</t>
        </is>
      </c>
    </row>
    <row r="3117" hidden="1" ht="15.75" customHeight="1" s="412">
      <c r="A3117" s="199" t="n">
        <v>6366</v>
      </c>
      <c r="B3117" s="200" t="n">
        <v>306</v>
      </c>
      <c r="C3117" s="252" t="n">
        <v>456</v>
      </c>
      <c r="D3117" s="252" t="n">
        <v>22</v>
      </c>
      <c r="E3117" s="139" t="n">
        <v>43685</v>
      </c>
      <c r="F3117" s="252" t="n">
        <v>5254</v>
      </c>
      <c r="G3117" s="252" t="n">
        <v>7530</v>
      </c>
      <c r="H3117" s="253" t="n">
        <v>7151</v>
      </c>
      <c r="I3117" s="252" t="n"/>
      <c r="J3117" s="47">
        <f>+(((G3117-F3117)-(H3117-F3117))/(H3117-F3117))*100</f>
        <v/>
      </c>
      <c r="K3117" s="270" t="n"/>
      <c r="L3117" s="251" t="n"/>
      <c r="M3117" s="251" t="n"/>
      <c r="N3117" s="295" t="n"/>
      <c r="O3117" s="295" t="n"/>
      <c r="P3117" s="207">
        <f>+(((H3117-F3117)/1000)*1000)/10</f>
        <v/>
      </c>
      <c r="Q3117" s="207" t="n"/>
      <c r="R3117" s="26" t="inlineStr">
        <is>
          <t>FALSO</t>
        </is>
      </c>
      <c r="S3117" s="26" t="inlineStr">
        <is>
          <t>FALSO</t>
        </is>
      </c>
      <c r="T3117" s="211" t="n"/>
      <c r="U3117" s="211" t="n"/>
      <c r="V3117" s="290" t="inlineStr">
        <is>
          <t>Se descarta</t>
        </is>
      </c>
    </row>
    <row r="3118" hidden="1" ht="15.75" customHeight="1" s="412">
      <c r="A3118" s="199" t="n">
        <v>3039</v>
      </c>
      <c r="B3118" s="200" t="n">
        <v>123</v>
      </c>
      <c r="C3118" s="223" t="n">
        <v>457</v>
      </c>
      <c r="D3118" s="223" t="n">
        <v>11</v>
      </c>
      <c r="E3118" s="73" t="n">
        <v>43571</v>
      </c>
      <c r="F3118" s="224" t="n">
        <v>5241</v>
      </c>
      <c r="G3118" s="223" t="n">
        <v>8295</v>
      </c>
      <c r="H3118" s="225" t="n">
        <v>7089</v>
      </c>
      <c r="I3118" s="223" t="n">
        <v>2</v>
      </c>
      <c r="J3118" s="74">
        <f>+(((G3118-F3118)-(H3118-F3118))/(H3118-F3118))*100</f>
        <v/>
      </c>
      <c r="K3118" s="226" t="inlineStr">
        <is>
          <t>MF·</t>
        </is>
      </c>
      <c r="L3118" s="227">
        <f>AVERAGE(J3118:J3119)</f>
        <v/>
      </c>
      <c r="M3118" s="227">
        <f>_xlfn.STDEV.S(J3118,J3119)</f>
        <v/>
      </c>
      <c r="N3118" s="295" t="n">
        <v>3</v>
      </c>
      <c r="O3118" s="295" t="n"/>
      <c r="P3118" s="207">
        <f>+(((H3118-F3118)/1000)*1000)/10</f>
        <v/>
      </c>
      <c r="Q3118" s="207">
        <f>AVERAGE(P3118:P3119)</f>
        <v/>
      </c>
      <c r="R3118" s="26" t="inlineStr">
        <is>
          <t>FALSO</t>
        </is>
      </c>
      <c r="S3118" s="26" t="inlineStr">
        <is>
          <t>FALSO</t>
        </is>
      </c>
      <c r="T3118" s="211" t="n"/>
      <c r="U3118" s="211" t="n"/>
      <c r="V3118" s="290" t="inlineStr">
        <is>
          <t>Se descarta</t>
        </is>
      </c>
    </row>
    <row r="3119" hidden="1" ht="15.75" customHeight="1" s="412">
      <c r="A3119" s="199" t="n">
        <v>3040</v>
      </c>
      <c r="B3119" s="200" t="n">
        <v>124</v>
      </c>
      <c r="C3119" s="223" t="n">
        <v>457</v>
      </c>
      <c r="D3119" s="223" t="n">
        <v>11</v>
      </c>
      <c r="E3119" s="73" t="n">
        <v>43571</v>
      </c>
      <c r="F3119" s="224" t="n">
        <v>5265</v>
      </c>
      <c r="G3119" s="223" t="n">
        <v>8340</v>
      </c>
      <c r="H3119" s="225" t="n">
        <v>7145</v>
      </c>
      <c r="I3119" s="223" t="n"/>
      <c r="J3119" s="74">
        <f>+(((G3119-F3119)-(H3119-F3119))/(H3119-F3119))*100</f>
        <v/>
      </c>
      <c r="K3119" s="226" t="n"/>
      <c r="L3119" s="228" t="n"/>
      <c r="M3119" s="228" t="n"/>
      <c r="N3119" s="295" t="n"/>
      <c r="O3119" s="295" t="n"/>
      <c r="P3119" s="207">
        <f>+(((H3119-F3119)/1000)*1000)/10</f>
        <v/>
      </c>
      <c r="Q3119" s="207" t="n"/>
      <c r="R3119" s="26" t="inlineStr">
        <is>
          <t>FALSO</t>
        </is>
      </c>
      <c r="S3119" s="26" t="inlineStr">
        <is>
          <t>FALSO</t>
        </is>
      </c>
      <c r="T3119" s="211" t="n"/>
      <c r="U3119" s="211" t="n"/>
      <c r="V3119" s="290" t="inlineStr">
        <is>
          <t>Se descarta</t>
        </is>
      </c>
    </row>
    <row r="3120" hidden="1" ht="15.75" customHeight="1" s="412">
      <c r="A3120" s="199" t="n">
        <v>3955</v>
      </c>
      <c r="B3120" s="200" t="n">
        <v>377</v>
      </c>
      <c r="C3120" s="223" t="n">
        <v>457</v>
      </c>
      <c r="D3120" s="223" t="n">
        <v>14</v>
      </c>
      <c r="E3120" s="73" t="n">
        <v>43591</v>
      </c>
      <c r="F3120" s="224" t="n">
        <v>5526</v>
      </c>
      <c r="G3120" s="224" t="n">
        <v>9264</v>
      </c>
      <c r="H3120" s="225" t="n">
        <v>8080</v>
      </c>
      <c r="I3120" s="223" t="n"/>
      <c r="J3120" s="74">
        <f>+(((G3120-F3120)-(H3120-F3120))/(H3120-F3120))*100</f>
        <v/>
      </c>
      <c r="K3120" s="226" t="inlineStr">
        <is>
          <t>6/5</t>
        </is>
      </c>
      <c r="L3120" s="227">
        <f>AVERAGE(J3120:J3121)</f>
        <v/>
      </c>
      <c r="M3120" s="227">
        <f>_xlfn.STDEV.S(J3120,J3121)</f>
        <v/>
      </c>
      <c r="N3120" s="295" t="n"/>
      <c r="O3120" s="295" t="n"/>
      <c r="P3120" s="207">
        <f>+(((H3120-F3120)/1000)*1000)/10</f>
        <v/>
      </c>
      <c r="Q3120" s="207">
        <f>AVERAGE(P3120:P3121)</f>
        <v/>
      </c>
      <c r="R3120" s="26" t="inlineStr">
        <is>
          <t>FALSO</t>
        </is>
      </c>
      <c r="S3120" s="26" t="inlineStr">
        <is>
          <t>FALSO</t>
        </is>
      </c>
      <c r="T3120" s="211" t="n"/>
      <c r="U3120" s="211" t="n"/>
      <c r="V3120" s="290" t="inlineStr">
        <is>
          <t>Se descarta</t>
        </is>
      </c>
    </row>
    <row r="3121" hidden="1" ht="15.75" customHeight="1" s="412">
      <c r="A3121" s="199" t="n">
        <v>3956</v>
      </c>
      <c r="B3121" s="200" t="n">
        <v>378</v>
      </c>
      <c r="C3121" s="223" t="n">
        <v>457</v>
      </c>
      <c r="D3121" s="223" t="n">
        <v>14</v>
      </c>
      <c r="E3121" s="73" t="n">
        <v>43591</v>
      </c>
      <c r="F3121" s="224" t="n">
        <v>5519</v>
      </c>
      <c r="G3121" s="224" t="n">
        <v>9178</v>
      </c>
      <c r="H3121" s="225" t="n">
        <v>8029</v>
      </c>
      <c r="I3121" s="223" t="n"/>
      <c r="J3121" s="74">
        <f>+(((G3121-F3121)-(H3121-F3121))/(H3121-F3121))*100</f>
        <v/>
      </c>
      <c r="K3121" s="226" t="n"/>
      <c r="L3121" s="228" t="n"/>
      <c r="M3121" s="228" t="n"/>
      <c r="N3121" s="295" t="n"/>
      <c r="O3121" s="295" t="n"/>
      <c r="P3121" s="207">
        <f>+(((H3121-F3121)/1000)*1000)/10</f>
        <v/>
      </c>
      <c r="Q3121" s="207" t="n"/>
      <c r="R3121" s="26" t="inlineStr">
        <is>
          <t>FALSO</t>
        </is>
      </c>
      <c r="S3121" s="26" t="inlineStr">
        <is>
          <t>FALSO</t>
        </is>
      </c>
      <c r="T3121" s="211" t="n"/>
      <c r="U3121" s="211" t="n"/>
      <c r="V3121" s="290" t="inlineStr">
        <is>
          <t>Se descarta</t>
        </is>
      </c>
    </row>
    <row r="3122" hidden="1" ht="15.75" customHeight="1" s="412">
      <c r="A3122" s="199" t="n">
        <v>4603</v>
      </c>
      <c r="B3122" s="200" t="n">
        <v>309</v>
      </c>
      <c r="C3122" s="223" t="n">
        <v>457</v>
      </c>
      <c r="D3122" s="223" t="n">
        <v>16</v>
      </c>
      <c r="E3122" s="73" t="n">
        <v>43607</v>
      </c>
      <c r="F3122" s="223" t="n">
        <v>5237</v>
      </c>
      <c r="G3122" s="223" t="n">
        <v>8569</v>
      </c>
      <c r="H3122" s="225" t="n">
        <v>7407</v>
      </c>
      <c r="I3122" s="223" t="n">
        <v>2</v>
      </c>
      <c r="J3122" s="74">
        <f>+(((G3122-F3122)-(H3122-F3122))/(H3122-F3122))*100</f>
        <v/>
      </c>
      <c r="K3122" s="226" t="n"/>
      <c r="L3122" s="227">
        <f>AVERAGE(J3122:J3123)</f>
        <v/>
      </c>
      <c r="M3122" s="227">
        <f>_xlfn.STDEV.S(J3122,J3123)</f>
        <v/>
      </c>
      <c r="N3122" s="295" t="n"/>
      <c r="O3122" s="295" t="n"/>
      <c r="P3122" s="207">
        <f>+(((H3122-F3122)/1000)*1000)/10</f>
        <v/>
      </c>
      <c r="Q3122" s="207">
        <f>AVERAGE(P3122:P3123)</f>
        <v/>
      </c>
      <c r="R3122" s="26" t="inlineStr">
        <is>
          <t>FALSO</t>
        </is>
      </c>
      <c r="S3122" s="26" t="inlineStr">
        <is>
          <t>FALSO</t>
        </is>
      </c>
      <c r="T3122" s="211" t="n"/>
      <c r="U3122" s="211" t="n"/>
      <c r="V3122" s="290" t="inlineStr">
        <is>
          <t>Se descarta</t>
        </is>
      </c>
    </row>
    <row r="3123" hidden="1" ht="15.75" customHeight="1" s="412">
      <c r="A3123" s="199" t="n">
        <v>4604</v>
      </c>
      <c r="B3123" s="200" t="n">
        <v>310</v>
      </c>
      <c r="C3123" s="223" t="n">
        <v>457</v>
      </c>
      <c r="D3123" s="223" t="n">
        <v>16</v>
      </c>
      <c r="E3123" s="73" t="n">
        <v>43607</v>
      </c>
      <c r="F3123" s="223" t="n">
        <v>5231</v>
      </c>
      <c r="G3123" s="223" t="n">
        <v>8467</v>
      </c>
      <c r="H3123" s="225" t="n">
        <v>7566</v>
      </c>
      <c r="I3123" s="223" t="n"/>
      <c r="J3123" s="74">
        <f>+(((G3123-F3123)-(H3123-F3123))/(H3123-F3123))*100</f>
        <v/>
      </c>
      <c r="K3123" s="226" t="n"/>
      <c r="L3123" s="228" t="n"/>
      <c r="M3123" s="228" t="n"/>
      <c r="N3123" s="295" t="n"/>
      <c r="O3123" s="295" t="n"/>
      <c r="P3123" s="207">
        <f>+(((H3123-F3123)/1000)*1000)/10</f>
        <v/>
      </c>
      <c r="Q3123" s="207" t="n"/>
      <c r="R3123" s="26" t="inlineStr">
        <is>
          <t>FALSO</t>
        </is>
      </c>
      <c r="S3123" s="26" t="inlineStr">
        <is>
          <t>FALSO</t>
        </is>
      </c>
      <c r="T3123" s="211" t="n"/>
      <c r="U3123" s="211" t="n"/>
      <c r="V3123" s="290" t="inlineStr">
        <is>
          <t>Se descarta</t>
        </is>
      </c>
    </row>
    <row r="3124" hidden="1" ht="15.75" customHeight="1" s="412">
      <c r="A3124" s="199" t="n">
        <v>5249</v>
      </c>
      <c r="B3124" s="200" t="n">
        <v>309</v>
      </c>
      <c r="C3124" s="223" t="n">
        <v>457</v>
      </c>
      <c r="D3124" s="223" t="n">
        <v>18</v>
      </c>
      <c r="E3124" s="73" t="n">
        <v>43626</v>
      </c>
      <c r="F3124" s="223" t="n">
        <v>5237</v>
      </c>
      <c r="G3124" s="223" t="n">
        <v>7919</v>
      </c>
      <c r="H3124" s="225" t="n">
        <v>7226</v>
      </c>
      <c r="I3124" s="223" t="n">
        <v>8</v>
      </c>
      <c r="J3124" s="74">
        <f>+(((G3124-F3124)-(H3124-F3124))/(H3124-F3124))*100</f>
        <v/>
      </c>
      <c r="K3124" s="226" t="n"/>
      <c r="L3124" s="227">
        <f>AVERAGE(J3124:J3125)</f>
        <v/>
      </c>
      <c r="M3124" s="227">
        <f>_xlfn.STDEV.S(J3124,J3125)</f>
        <v/>
      </c>
      <c r="N3124" s="295" t="n"/>
      <c r="O3124" s="295" t="n"/>
      <c r="P3124" s="207">
        <f>+(((H3124-F3124)/1000)*1000)/10</f>
        <v/>
      </c>
      <c r="Q3124" s="207">
        <f>AVERAGE(P3124:P3125)</f>
        <v/>
      </c>
      <c r="R3124" s="26" t="inlineStr">
        <is>
          <t>VERDADERO</t>
        </is>
      </c>
      <c r="S3124" s="26" t="inlineStr">
        <is>
          <t>FALSO</t>
        </is>
      </c>
      <c r="T3124" s="211" t="n"/>
      <c r="U3124" s="211" t="n"/>
      <c r="V3124" s="290" t="inlineStr">
        <is>
          <t>Se descarta</t>
        </is>
      </c>
    </row>
    <row r="3125" ht="15.75" customHeight="1" s="412">
      <c r="A3125" s="199" t="n">
        <v>5250</v>
      </c>
      <c r="B3125" s="200" t="n">
        <v>310</v>
      </c>
      <c r="C3125" s="223" t="n">
        <v>457</v>
      </c>
      <c r="D3125" s="223" t="n">
        <v>18</v>
      </c>
      <c r="E3125" s="73" t="n">
        <v>43626</v>
      </c>
      <c r="F3125" s="223" t="n">
        <v>5231</v>
      </c>
      <c r="G3125" s="223" t="n">
        <v>7703</v>
      </c>
      <c r="H3125" s="225" t="n">
        <v>7058</v>
      </c>
      <c r="I3125" s="223" t="n"/>
      <c r="J3125" s="74">
        <f>+(((G3125-F3125)-(H3125-F3125))/(H3125-F3125))*100</f>
        <v/>
      </c>
      <c r="K3125" s="226" t="n"/>
      <c r="L3125" s="228" t="n"/>
      <c r="M3125" s="228" t="n"/>
      <c r="N3125" s="295" t="n"/>
      <c r="O3125" s="295" t="n"/>
      <c r="P3125" s="207">
        <f>+(((H3125-F3125)/1000)*1000)/10</f>
        <v/>
      </c>
      <c r="Q3125" s="207" t="n"/>
      <c r="R3125" s="26" t="inlineStr">
        <is>
          <t>FALSO</t>
        </is>
      </c>
      <c r="S3125" s="26" t="inlineStr">
        <is>
          <t>FALSO</t>
        </is>
      </c>
      <c r="T3125" s="211" t="n"/>
      <c r="U3125" s="211" t="n"/>
      <c r="V3125" s="290" t="inlineStr">
        <is>
          <t>Plot válido</t>
        </is>
      </c>
    </row>
    <row r="3126" ht="15.75" customHeight="1" s="412">
      <c r="A3126" s="199" t="n">
        <v>6367</v>
      </c>
      <c r="B3126" s="200" t="n">
        <v>307</v>
      </c>
      <c r="C3126" s="252" t="n">
        <v>457</v>
      </c>
      <c r="D3126" s="252" t="n">
        <v>22</v>
      </c>
      <c r="E3126" s="139" t="n">
        <v>43685</v>
      </c>
      <c r="F3126" s="252" t="n">
        <v>5223</v>
      </c>
      <c r="G3126" s="252" t="n">
        <v>7760</v>
      </c>
      <c r="H3126" s="253" t="n">
        <v>7333</v>
      </c>
      <c r="I3126" s="252" t="n">
        <v>8</v>
      </c>
      <c r="J3126" s="47">
        <f>+(((G3126-F3126)-(H3126-F3126))/(H3126-F3126))*100</f>
        <v/>
      </c>
      <c r="K3126" s="270" t="n"/>
      <c r="L3126" s="250">
        <f>AVERAGE(J3126:J3127)</f>
        <v/>
      </c>
      <c r="M3126" s="250">
        <f>_xlfn.STDEV.S(J3126,J3127)</f>
        <v/>
      </c>
      <c r="N3126" s="295" t="n"/>
      <c r="O3126" s="295" t="n"/>
      <c r="P3126" s="207">
        <f>+(((H3126-F3126)/1000)*1000)/10</f>
        <v/>
      </c>
      <c r="Q3126" s="207">
        <f>AVERAGE(P3126:P3127)</f>
        <v/>
      </c>
      <c r="R3126" s="26" t="inlineStr">
        <is>
          <t>FALSO</t>
        </is>
      </c>
      <c r="S3126" s="26" t="inlineStr">
        <is>
          <t>FALSO</t>
        </is>
      </c>
      <c r="T3126" s="211" t="n"/>
      <c r="U3126" s="211" t="n"/>
      <c r="V3126" s="290" t="inlineStr">
        <is>
          <t>Plot válido</t>
        </is>
      </c>
    </row>
    <row r="3127" ht="15.75" customHeight="1" s="412">
      <c r="A3127" s="199" t="n">
        <v>6368</v>
      </c>
      <c r="B3127" s="200" t="n">
        <v>307</v>
      </c>
      <c r="C3127" s="252" t="n">
        <v>457</v>
      </c>
      <c r="D3127" s="252" t="n">
        <v>22</v>
      </c>
      <c r="E3127" s="139" t="n">
        <v>43685</v>
      </c>
      <c r="F3127" s="252" t="n">
        <v>5223</v>
      </c>
      <c r="G3127" s="252" t="n">
        <v>7986</v>
      </c>
      <c r="H3127" s="253" t="n">
        <v>7519</v>
      </c>
      <c r="I3127" s="252" t="n"/>
      <c r="J3127" s="47">
        <f>+(((G3127-F3127)-(H3127-F3127))/(H3127-F3127))*100</f>
        <v/>
      </c>
      <c r="K3127" s="270" t="n"/>
      <c r="L3127" s="251" t="n"/>
      <c r="M3127" s="251" t="n"/>
      <c r="N3127" s="295" t="n"/>
      <c r="O3127" s="295" t="n"/>
      <c r="P3127" s="207">
        <f>+(((H3127-F3127)/1000)*1000)/10</f>
        <v/>
      </c>
      <c r="Q3127" s="207" t="n"/>
      <c r="R3127" s="26" t="inlineStr">
        <is>
          <t>FALSO</t>
        </is>
      </c>
      <c r="S3127" s="26" t="inlineStr">
        <is>
          <t>FALSO</t>
        </is>
      </c>
      <c r="T3127" s="211" t="n"/>
      <c r="U3127" s="211" t="n"/>
      <c r="V3127" s="290" t="inlineStr">
        <is>
          <t>Plot válido</t>
        </is>
      </c>
    </row>
    <row r="3128" ht="15.75" customHeight="1" s="412">
      <c r="A3128" s="199" t="n">
        <v>3041</v>
      </c>
      <c r="B3128" s="200" t="n">
        <v>125</v>
      </c>
      <c r="C3128" s="246" t="n">
        <v>458</v>
      </c>
      <c r="D3128" s="246" t="n">
        <v>11</v>
      </c>
      <c r="E3128" s="46" t="n">
        <v>43571</v>
      </c>
      <c r="F3128" s="247" t="n">
        <v>5217</v>
      </c>
      <c r="G3128" s="246" t="n">
        <v>8920</v>
      </c>
      <c r="H3128" s="248" t="n">
        <v>7524</v>
      </c>
      <c r="I3128" s="246" t="n">
        <v>2</v>
      </c>
      <c r="J3128" s="47">
        <f>+(((G3128-F3128)-(H3128-F3128))/(H3128-F3128))*100</f>
        <v/>
      </c>
      <c r="K3128" s="270" t="n">
        <v>0.5</v>
      </c>
      <c r="L3128" s="250">
        <f>AVERAGE(J3128:J3129)</f>
        <v/>
      </c>
      <c r="M3128" s="250">
        <f>_xlfn.STDEV.S(J3128,J3129)</f>
        <v/>
      </c>
      <c r="N3128" s="295" t="n">
        <v>2</v>
      </c>
      <c r="O3128" s="295" t="n"/>
      <c r="P3128" s="207">
        <f>+(((H3128-F3128)/1000)*1000)/10</f>
        <v/>
      </c>
      <c r="Q3128" s="207">
        <f>AVERAGE(P3128:P3129)</f>
        <v/>
      </c>
      <c r="R3128" s="26" t="inlineStr">
        <is>
          <t>FALSO</t>
        </is>
      </c>
      <c r="S3128" s="26" t="inlineStr">
        <is>
          <t>FALSO</t>
        </is>
      </c>
      <c r="T3128" s="211" t="n"/>
      <c r="U3128" s="211" t="n"/>
      <c r="V3128" s="290" t="inlineStr">
        <is>
          <t>Plot válido</t>
        </is>
      </c>
    </row>
    <row r="3129" ht="15.75" customHeight="1" s="412">
      <c r="A3129" s="199" t="n">
        <v>3042</v>
      </c>
      <c r="B3129" s="200" t="n">
        <v>126</v>
      </c>
      <c r="C3129" s="246" t="n">
        <v>458</v>
      </c>
      <c r="D3129" s="246" t="n">
        <v>11</v>
      </c>
      <c r="E3129" s="46" t="n">
        <v>43571</v>
      </c>
      <c r="F3129" s="247" t="n">
        <v>5232</v>
      </c>
      <c r="G3129" s="246" t="n">
        <v>8616</v>
      </c>
      <c r="H3129" s="248" t="n">
        <v>7334</v>
      </c>
      <c r="I3129" s="246" t="n"/>
      <c r="J3129" s="47">
        <f>+(((G3129-F3129)-(H3129-F3129))/(H3129-F3129))*100</f>
        <v/>
      </c>
      <c r="K3129" s="270" t="n"/>
      <c r="L3129" s="251" t="n"/>
      <c r="M3129" s="251" t="n"/>
      <c r="N3129" s="295" t="n"/>
      <c r="O3129" s="295" t="n"/>
      <c r="P3129" s="207">
        <f>+(((H3129-F3129)/1000)*1000)/10</f>
        <v/>
      </c>
      <c r="Q3129" s="207" t="n"/>
      <c r="R3129" s="26" t="inlineStr">
        <is>
          <t>FALSO</t>
        </is>
      </c>
      <c r="S3129" s="26" t="inlineStr">
        <is>
          <t>FALSO</t>
        </is>
      </c>
      <c r="T3129" s="211" t="n"/>
      <c r="U3129" s="211" t="n"/>
      <c r="V3129" s="290" t="inlineStr">
        <is>
          <t>Plot válido</t>
        </is>
      </c>
    </row>
    <row r="3130" ht="15.75" customHeight="1" s="412">
      <c r="A3130" s="199" t="n">
        <v>3957</v>
      </c>
      <c r="B3130" s="200" t="n">
        <v>379</v>
      </c>
      <c r="C3130" s="246" t="n">
        <v>458</v>
      </c>
      <c r="D3130" s="246" t="n">
        <v>14</v>
      </c>
      <c r="E3130" s="46" t="n">
        <v>43591</v>
      </c>
      <c r="F3130" s="247" t="n">
        <v>5503</v>
      </c>
      <c r="G3130" s="247" t="n">
        <v>8592</v>
      </c>
      <c r="H3130" s="248" t="n">
        <v>7764</v>
      </c>
      <c r="I3130" s="246" t="n"/>
      <c r="J3130" s="47">
        <f>+(((G3130-F3130)-(H3130-F3130))/(H3130-F3130))*100</f>
        <v/>
      </c>
      <c r="K3130" s="270" t="inlineStr">
        <is>
          <t>28/5</t>
        </is>
      </c>
      <c r="L3130" s="250">
        <f>AVERAGE(J3130:J3131)</f>
        <v/>
      </c>
      <c r="M3130" s="250">
        <f>_xlfn.STDEV.S(J3130,J3131)</f>
        <v/>
      </c>
      <c r="N3130" s="295" t="n"/>
      <c r="O3130" s="295" t="n"/>
      <c r="P3130" s="207">
        <f>+(((H3130-F3130)/1000)*1000)/10</f>
        <v/>
      </c>
      <c r="Q3130" s="207">
        <f>AVERAGE(P3130:P3131)</f>
        <v/>
      </c>
      <c r="R3130" s="26" t="inlineStr">
        <is>
          <t>VERDADERO</t>
        </is>
      </c>
      <c r="S3130" s="26" t="inlineStr">
        <is>
          <t>FALSO</t>
        </is>
      </c>
      <c r="T3130" s="211" t="n"/>
      <c r="U3130" s="211" t="n"/>
      <c r="V3130" s="290" t="inlineStr">
        <is>
          <t>Plot válido</t>
        </is>
      </c>
    </row>
    <row r="3131" ht="15.75" customHeight="1" s="412">
      <c r="A3131" s="199" t="n">
        <v>3958</v>
      </c>
      <c r="B3131" s="200" t="n">
        <v>380</v>
      </c>
      <c r="C3131" s="246" t="n">
        <v>458</v>
      </c>
      <c r="D3131" s="246" t="n">
        <v>14</v>
      </c>
      <c r="E3131" s="46" t="n">
        <v>43591</v>
      </c>
      <c r="F3131" s="247" t="n">
        <v>5523</v>
      </c>
      <c r="G3131" s="247" t="n">
        <v>8254</v>
      </c>
      <c r="H3131" s="248" t="n">
        <v>7523</v>
      </c>
      <c r="I3131" s="246" t="n"/>
      <c r="J3131" s="47">
        <f>+(((G3131-F3131)-(H3131-F3131))/(H3131-F3131))*100</f>
        <v/>
      </c>
      <c r="K3131" s="270" t="n"/>
      <c r="L3131" s="251" t="n"/>
      <c r="M3131" s="251" t="n"/>
      <c r="N3131" s="295" t="n"/>
      <c r="O3131" s="295" t="n"/>
      <c r="P3131" s="207">
        <f>+(((H3131-F3131)/1000)*1000)/10</f>
        <v/>
      </c>
      <c r="Q3131" s="207" t="n"/>
      <c r="R3131" s="26" t="inlineStr">
        <is>
          <t>FALSO</t>
        </is>
      </c>
      <c r="S3131" s="26" t="inlineStr">
        <is>
          <t>FALSO</t>
        </is>
      </c>
      <c r="T3131" s="211" t="n"/>
      <c r="U3131" s="211" t="n"/>
      <c r="V3131" s="290" t="inlineStr">
        <is>
          <t>Plot válido</t>
        </is>
      </c>
    </row>
    <row r="3132" ht="15.75" customHeight="1" s="412">
      <c r="A3132" s="199" t="n">
        <v>4605</v>
      </c>
      <c r="B3132" s="200" t="n">
        <v>311</v>
      </c>
      <c r="C3132" s="246" t="n">
        <v>458</v>
      </c>
      <c r="D3132" s="246" t="n">
        <v>16</v>
      </c>
      <c r="E3132" s="46" t="n">
        <v>43607</v>
      </c>
      <c r="F3132" s="246" t="n">
        <v>5222</v>
      </c>
      <c r="G3132" s="246" t="n">
        <v>8074</v>
      </c>
      <c r="H3132" s="248" t="n">
        <v>7473</v>
      </c>
      <c r="I3132" s="246" t="n">
        <v>2</v>
      </c>
      <c r="J3132" s="47">
        <f>+(((G3132-F3132)-(H3132-F3132))/(H3132-F3132))*100</f>
        <v/>
      </c>
      <c r="K3132" s="270" t="n"/>
      <c r="L3132" s="250">
        <f>AVERAGE(J3132:J3133)</f>
        <v/>
      </c>
      <c r="M3132" s="250">
        <f>_xlfn.STDEV.S(J3132,J3133)</f>
        <v/>
      </c>
      <c r="N3132" s="295" t="n"/>
      <c r="O3132" s="295" t="n"/>
      <c r="P3132" s="207">
        <f>+(((H3132-F3132)/1000)*1000)/10</f>
        <v/>
      </c>
      <c r="Q3132" s="207">
        <f>AVERAGE(P3132:P3133)</f>
        <v/>
      </c>
      <c r="R3132" s="26" t="inlineStr">
        <is>
          <t>FALSO</t>
        </is>
      </c>
      <c r="S3132" s="26" t="inlineStr">
        <is>
          <t>FALSO</t>
        </is>
      </c>
      <c r="T3132" s="211" t="n"/>
      <c r="U3132" s="211" t="n"/>
      <c r="V3132" s="290" t="inlineStr">
        <is>
          <t>Plot válido</t>
        </is>
      </c>
    </row>
    <row r="3133" ht="15.75" customHeight="1" s="412">
      <c r="A3133" s="199" t="n">
        <v>4606</v>
      </c>
      <c r="B3133" s="200" t="n">
        <v>312</v>
      </c>
      <c r="C3133" s="246" t="n">
        <v>458</v>
      </c>
      <c r="D3133" s="246" t="n">
        <v>16</v>
      </c>
      <c r="E3133" s="46" t="n">
        <v>43607</v>
      </c>
      <c r="F3133" s="246" t="n">
        <v>5239</v>
      </c>
      <c r="G3133" s="246" t="n">
        <v>7938</v>
      </c>
      <c r="H3133" s="248" t="n">
        <v>7374</v>
      </c>
      <c r="I3133" s="246" t="n"/>
      <c r="J3133" s="47">
        <f>+(((G3133-F3133)-(H3133-F3133))/(H3133-F3133))*100</f>
        <v/>
      </c>
      <c r="K3133" s="270" t="n"/>
      <c r="L3133" s="251" t="n"/>
      <c r="M3133" s="251" t="n"/>
      <c r="N3133" s="295" t="n"/>
      <c r="O3133" s="295" t="n"/>
      <c r="P3133" s="207">
        <f>+(((H3133-F3133)/1000)*1000)/10</f>
        <v/>
      </c>
      <c r="Q3133" s="207" t="n"/>
      <c r="R3133" s="26" t="inlineStr">
        <is>
          <t>FALSO</t>
        </is>
      </c>
      <c r="S3133" s="26" t="inlineStr">
        <is>
          <t>FALSO</t>
        </is>
      </c>
      <c r="T3133" s="211" t="n"/>
      <c r="U3133" s="211" t="n"/>
      <c r="V3133" s="290" t="inlineStr">
        <is>
          <t>Plot válido</t>
        </is>
      </c>
    </row>
    <row r="3134" ht="15.75" customHeight="1" s="412">
      <c r="A3134" s="199" t="n">
        <v>5251</v>
      </c>
      <c r="B3134" s="200" t="n">
        <v>311</v>
      </c>
      <c r="C3134" s="246" t="n">
        <v>458</v>
      </c>
      <c r="D3134" s="246" t="n">
        <v>18</v>
      </c>
      <c r="E3134" s="46" t="n">
        <v>43626</v>
      </c>
      <c r="F3134" s="246" t="n">
        <v>5222</v>
      </c>
      <c r="G3134" s="246" t="n">
        <v>8223</v>
      </c>
      <c r="H3134" s="248" t="n">
        <v>7576</v>
      </c>
      <c r="I3134" s="246" t="n">
        <v>7</v>
      </c>
      <c r="J3134" s="47">
        <f>+(((G3134-F3134)-(H3134-F3134))/(H3134-F3134))*100</f>
        <v/>
      </c>
      <c r="K3134" s="270" t="n"/>
      <c r="L3134" s="250">
        <f>AVERAGE(J3134:J3135)</f>
        <v/>
      </c>
      <c r="M3134" s="250">
        <f>_xlfn.STDEV.S(J3134,J3135)</f>
        <v/>
      </c>
      <c r="N3134" s="295" t="n"/>
      <c r="O3134" s="295" t="n"/>
      <c r="P3134" s="207">
        <f>+(((H3134-F3134)/1000)*1000)/10</f>
        <v/>
      </c>
      <c r="Q3134" s="207">
        <f>AVERAGE(P3134:P3135)</f>
        <v/>
      </c>
      <c r="R3134" s="26" t="inlineStr">
        <is>
          <t>FALSO</t>
        </is>
      </c>
      <c r="S3134" s="26" t="inlineStr">
        <is>
          <t>FALSO</t>
        </is>
      </c>
      <c r="T3134" s="211" t="n"/>
      <c r="U3134" s="211" t="n"/>
      <c r="V3134" s="290" t="inlineStr">
        <is>
          <t>Plot válido</t>
        </is>
      </c>
    </row>
    <row r="3135" ht="15.75" customHeight="1" s="412">
      <c r="A3135" s="199" t="n">
        <v>5252</v>
      </c>
      <c r="B3135" s="200" t="n">
        <v>312</v>
      </c>
      <c r="C3135" s="246" t="n">
        <v>458</v>
      </c>
      <c r="D3135" s="246" t="n">
        <v>18</v>
      </c>
      <c r="E3135" s="46" t="n">
        <v>43626</v>
      </c>
      <c r="F3135" s="246" t="n">
        <v>5239</v>
      </c>
      <c r="G3135" s="246" t="n">
        <v>8230</v>
      </c>
      <c r="H3135" s="248" t="n">
        <v>7618</v>
      </c>
      <c r="I3135" s="246" t="n"/>
      <c r="J3135" s="47">
        <f>+(((G3135-F3135)-(H3135-F3135))/(H3135-F3135))*100</f>
        <v/>
      </c>
      <c r="K3135" s="270" t="n"/>
      <c r="L3135" s="251" t="n"/>
      <c r="M3135" s="251" t="n"/>
      <c r="N3135" s="295" t="n"/>
      <c r="O3135" s="295" t="n"/>
      <c r="P3135" s="207">
        <f>+(((H3135-F3135)/1000)*1000)/10</f>
        <v/>
      </c>
      <c r="Q3135" s="207" t="n"/>
      <c r="R3135" s="26" t="inlineStr">
        <is>
          <t>FALSO</t>
        </is>
      </c>
      <c r="S3135" s="26" t="inlineStr">
        <is>
          <t>FALSO</t>
        </is>
      </c>
      <c r="T3135" s="211" t="n"/>
      <c r="U3135" s="211" t="n"/>
      <c r="V3135" s="290" t="inlineStr">
        <is>
          <t>Plot válido</t>
        </is>
      </c>
    </row>
    <row r="3136" ht="15.75" customHeight="1" s="412">
      <c r="A3136" s="199" t="n">
        <v>5745</v>
      </c>
      <c r="B3136" s="200" t="n">
        <v>189</v>
      </c>
      <c r="C3136" s="252" t="n">
        <v>458</v>
      </c>
      <c r="D3136" s="252" t="n">
        <v>21</v>
      </c>
      <c r="E3136" s="139" t="n">
        <v>43657</v>
      </c>
      <c r="F3136" s="252" t="n">
        <v>5261</v>
      </c>
      <c r="G3136" s="252" t="n">
        <v>7990</v>
      </c>
      <c r="H3136" s="253" t="n">
        <v>7507</v>
      </c>
      <c r="I3136" s="252" t="n">
        <v>7</v>
      </c>
      <c r="J3136" s="47">
        <f>+(((G3136-F3136)-(H3136-F3136))/(H3136-F3136))*100</f>
        <v/>
      </c>
      <c r="K3136" s="270" t="n"/>
      <c r="L3136" s="250">
        <f>AVERAGE(J3136:J3137)</f>
        <v/>
      </c>
      <c r="M3136" s="250">
        <f>_xlfn.STDEV.S(J3136,J3137)</f>
        <v/>
      </c>
      <c r="N3136" s="295" t="n"/>
      <c r="O3136" s="295" t="n"/>
      <c r="P3136" s="207">
        <f>+(((H3136-F3136)/1000)*1000)/10</f>
        <v/>
      </c>
      <c r="Q3136" s="207">
        <f>AVERAGE(P3136:P3137)</f>
        <v/>
      </c>
      <c r="R3136" s="26" t="inlineStr">
        <is>
          <t>FALSO</t>
        </is>
      </c>
      <c r="S3136" s="26" t="inlineStr">
        <is>
          <t>FALSO</t>
        </is>
      </c>
      <c r="T3136" s="211" t="n"/>
      <c r="U3136" s="211" t="n"/>
      <c r="V3136" s="290" t="inlineStr">
        <is>
          <t>Plot válido</t>
        </is>
      </c>
    </row>
    <row r="3137" ht="15.75" customHeight="1" s="412">
      <c r="A3137" s="199" t="n">
        <v>5746</v>
      </c>
      <c r="B3137" s="200" t="n">
        <v>190</v>
      </c>
      <c r="C3137" s="252" t="n">
        <v>458</v>
      </c>
      <c r="D3137" s="252" t="n">
        <v>21</v>
      </c>
      <c r="E3137" s="139" t="n">
        <v>43657</v>
      </c>
      <c r="F3137" s="252" t="n">
        <v>5238</v>
      </c>
      <c r="G3137" s="252" t="n">
        <v>8258</v>
      </c>
      <c r="H3137" s="253" t="n">
        <v>7727</v>
      </c>
      <c r="I3137" s="252" t="n"/>
      <c r="J3137" s="47">
        <f>+(((G3137-F3137)-(H3137-F3137))/(H3137-F3137))*100</f>
        <v/>
      </c>
      <c r="K3137" s="270" t="n"/>
      <c r="L3137" s="251" t="n"/>
      <c r="M3137" s="251" t="n"/>
      <c r="N3137" s="295" t="n"/>
      <c r="O3137" s="295" t="n"/>
      <c r="P3137" s="207">
        <f>+(((H3137-F3137)/1000)*1000)/10</f>
        <v/>
      </c>
      <c r="Q3137" s="207" t="n"/>
      <c r="R3137" s="26" t="inlineStr">
        <is>
          <t>FALSO</t>
        </is>
      </c>
      <c r="S3137" s="26" t="inlineStr">
        <is>
          <t>FALSO</t>
        </is>
      </c>
      <c r="T3137" s="211" t="n"/>
      <c r="U3137" s="211" t="n"/>
      <c r="V3137" s="290" t="inlineStr">
        <is>
          <t>Plot válido</t>
        </is>
      </c>
    </row>
    <row r="3138" ht="15.75" customHeight="1" s="412">
      <c r="A3138" s="199" t="n">
        <v>6369</v>
      </c>
      <c r="B3138" s="200" t="n">
        <v>308</v>
      </c>
      <c r="C3138" s="252" t="n">
        <v>458</v>
      </c>
      <c r="D3138" s="252" t="n">
        <v>22</v>
      </c>
      <c r="E3138" s="139" t="n">
        <v>43685</v>
      </c>
      <c r="F3138" s="252" t="n">
        <v>5201</v>
      </c>
      <c r="G3138" s="252" t="n">
        <v>7830</v>
      </c>
      <c r="H3138" s="253" t="n">
        <v>7429</v>
      </c>
      <c r="I3138" s="252" t="n">
        <v>7</v>
      </c>
      <c r="J3138" s="47">
        <f>+(((G3138-F3138)-(H3138-F3138))/(H3138-F3138))*100</f>
        <v/>
      </c>
      <c r="K3138" s="270" t="n"/>
      <c r="L3138" s="250">
        <f>AVERAGE(J3138:J3139)</f>
        <v/>
      </c>
      <c r="M3138" s="250">
        <f>_xlfn.STDEV.S(J3138,J3139)</f>
        <v/>
      </c>
      <c r="N3138" s="295" t="n"/>
      <c r="O3138" s="295" t="n"/>
      <c r="P3138" s="207">
        <f>+(((H3138-F3138)/1000)*1000)/10</f>
        <v/>
      </c>
      <c r="Q3138" s="207">
        <f>AVERAGE(P3138:P3139)</f>
        <v/>
      </c>
      <c r="R3138" s="26" t="inlineStr">
        <is>
          <t>FALSO</t>
        </is>
      </c>
      <c r="S3138" s="26" t="inlineStr">
        <is>
          <t>FALSO</t>
        </is>
      </c>
      <c r="T3138" s="211" t="n"/>
      <c r="U3138" s="211" t="n"/>
      <c r="V3138" s="290" t="inlineStr">
        <is>
          <t>Plot válido</t>
        </is>
      </c>
    </row>
    <row r="3139" ht="15.75" customHeight="1" s="412">
      <c r="A3139" s="199" t="n">
        <v>6370</v>
      </c>
      <c r="B3139" s="200" t="n">
        <v>308</v>
      </c>
      <c r="C3139" s="252" t="n">
        <v>458</v>
      </c>
      <c r="D3139" s="252" t="n">
        <v>22</v>
      </c>
      <c r="E3139" s="139" t="n">
        <v>43685</v>
      </c>
      <c r="F3139" s="252" t="n">
        <v>5201</v>
      </c>
      <c r="G3139" s="252" t="n">
        <v>7749</v>
      </c>
      <c r="H3139" s="253" t="n">
        <v>7351</v>
      </c>
      <c r="I3139" s="252" t="n"/>
      <c r="J3139" s="47">
        <f>+(((G3139-F3139)-(H3139-F3139))/(H3139-F3139))*100</f>
        <v/>
      </c>
      <c r="K3139" s="270" t="n"/>
      <c r="L3139" s="251" t="n"/>
      <c r="M3139" s="251" t="n"/>
      <c r="N3139" s="295" t="n"/>
      <c r="O3139" s="295" t="n"/>
      <c r="P3139" s="207">
        <f>+(((H3139-F3139)/1000)*1000)/10</f>
        <v/>
      </c>
      <c r="Q3139" s="207" t="n"/>
      <c r="R3139" s="26" t="inlineStr">
        <is>
          <t>FALSO</t>
        </is>
      </c>
      <c r="S3139" s="26" t="inlineStr">
        <is>
          <t>FALSO</t>
        </is>
      </c>
      <c r="T3139" s="211" t="n"/>
      <c r="U3139" s="211" t="n"/>
      <c r="V3139" s="290" t="inlineStr">
        <is>
          <t>Plot válido</t>
        </is>
      </c>
    </row>
    <row r="3140" ht="15.75" customHeight="1" s="412">
      <c r="A3140" s="199" t="n">
        <v>3043</v>
      </c>
      <c r="B3140" s="200" t="n">
        <v>127</v>
      </c>
      <c r="C3140" s="246" t="n">
        <v>459</v>
      </c>
      <c r="D3140" s="246" t="n">
        <v>11</v>
      </c>
      <c r="E3140" s="46" t="n">
        <v>43571</v>
      </c>
      <c r="F3140" s="247" t="n">
        <v>5247</v>
      </c>
      <c r="G3140" s="246" t="n">
        <v>8728</v>
      </c>
      <c r="H3140" s="248" t="n">
        <v>7602</v>
      </c>
      <c r="I3140" s="246" t="n">
        <v>2</v>
      </c>
      <c r="J3140" s="47">
        <f>+(((G3140-F3140)-(H3140-F3140))/(H3140-F3140))*100</f>
        <v/>
      </c>
      <c r="K3140" s="270" t="inlineStr">
        <is>
          <t>MF·</t>
        </is>
      </c>
      <c r="L3140" s="250">
        <f>AVERAGE(J3140:J3141)</f>
        <v/>
      </c>
      <c r="M3140" s="250">
        <f>_xlfn.STDEV.S(J3140,J3141)</f>
        <v/>
      </c>
      <c r="N3140" s="295" t="n">
        <v>2</v>
      </c>
      <c r="O3140" s="295" t="n"/>
      <c r="P3140" s="207">
        <f>+(((H3140-F3140)/1000)*1000)/10</f>
        <v/>
      </c>
      <c r="Q3140" s="207">
        <f>AVERAGE(P3140:P3141)</f>
        <v/>
      </c>
      <c r="R3140" s="26" t="inlineStr">
        <is>
          <t>FALSO</t>
        </is>
      </c>
      <c r="S3140" s="26" t="inlineStr">
        <is>
          <t>FALSO</t>
        </is>
      </c>
      <c r="T3140" s="211" t="n"/>
      <c r="U3140" s="211" t="n"/>
      <c r="V3140" s="290" t="inlineStr">
        <is>
          <t>Plot válido</t>
        </is>
      </c>
    </row>
    <row r="3141" ht="15.75" customHeight="1" s="412">
      <c r="A3141" s="199" t="n">
        <v>3044</v>
      </c>
      <c r="B3141" s="200" t="n">
        <v>128</v>
      </c>
      <c r="C3141" s="246" t="n">
        <v>459</v>
      </c>
      <c r="D3141" s="246" t="n">
        <v>11</v>
      </c>
      <c r="E3141" s="46" t="n">
        <v>43571</v>
      </c>
      <c r="F3141" s="247" t="n">
        <v>5213</v>
      </c>
      <c r="G3141" s="246" t="n">
        <v>8644</v>
      </c>
      <c r="H3141" s="248" t="n">
        <v>7522</v>
      </c>
      <c r="I3141" s="246" t="n"/>
      <c r="J3141" s="47">
        <f>+(((G3141-F3141)-(H3141-F3141))/(H3141-F3141))*100</f>
        <v/>
      </c>
      <c r="K3141" s="270" t="n"/>
      <c r="L3141" s="251" t="n"/>
      <c r="M3141" s="251" t="n"/>
      <c r="N3141" s="295" t="n"/>
      <c r="O3141" s="295" t="n"/>
      <c r="P3141" s="207">
        <f>+(((H3141-F3141)/1000)*1000)/10</f>
        <v/>
      </c>
      <c r="Q3141" s="207" t="n"/>
      <c r="R3141" s="26" t="inlineStr">
        <is>
          <t>FALSO</t>
        </is>
      </c>
      <c r="S3141" s="26" t="inlineStr">
        <is>
          <t>FALSO</t>
        </is>
      </c>
      <c r="T3141" s="211" t="n"/>
      <c r="U3141" s="211" t="n"/>
      <c r="V3141" s="290" t="inlineStr">
        <is>
          <t>Plot válido</t>
        </is>
      </c>
    </row>
    <row r="3142" ht="15.75" customHeight="1" s="412">
      <c r="A3142" s="199" t="n">
        <v>3959</v>
      </c>
      <c r="B3142" s="200" t="n">
        <v>381</v>
      </c>
      <c r="C3142" s="246" t="n">
        <v>459</v>
      </c>
      <c r="D3142" s="246" t="n">
        <v>14</v>
      </c>
      <c r="E3142" s="46" t="n">
        <v>43591</v>
      </c>
      <c r="F3142" s="247" t="n">
        <v>5552</v>
      </c>
      <c r="G3142" s="247" t="n">
        <v>7982</v>
      </c>
      <c r="H3142" s="248" t="n">
        <v>7579</v>
      </c>
      <c r="I3142" s="246" t="n"/>
      <c r="J3142" s="47">
        <f>+(((G3142-F3142)-(H3142-F3142))/(H3142-F3142))*100</f>
        <v/>
      </c>
      <c r="K3142" s="270" t="inlineStr">
        <is>
          <t>MF</t>
        </is>
      </c>
      <c r="L3142" s="250">
        <f>AVERAGE(J3142:J3143)</f>
        <v/>
      </c>
      <c r="M3142" s="250">
        <f>_xlfn.STDEV.S(J3142,J3143)</f>
        <v/>
      </c>
      <c r="N3142" s="295" t="n"/>
      <c r="O3142" s="295" t="n"/>
      <c r="P3142" s="207">
        <f>+(((H3142-F3142)/1000)*1000)/10</f>
        <v/>
      </c>
      <c r="Q3142" s="207">
        <f>AVERAGE(P3142:P3143)</f>
        <v/>
      </c>
      <c r="R3142" s="26" t="inlineStr">
        <is>
          <t>FALSO</t>
        </is>
      </c>
      <c r="S3142" s="26" t="inlineStr">
        <is>
          <t>FALSO</t>
        </is>
      </c>
      <c r="T3142" s="211" t="n"/>
      <c r="U3142" s="211" t="n"/>
      <c r="V3142" s="290" t="inlineStr">
        <is>
          <t>Plot válido</t>
        </is>
      </c>
    </row>
    <row r="3143" ht="15.75" customHeight="1" s="412">
      <c r="A3143" s="199" t="n">
        <v>3960</v>
      </c>
      <c r="B3143" s="200" t="n">
        <v>382</v>
      </c>
      <c r="C3143" s="246" t="n">
        <v>459</v>
      </c>
      <c r="D3143" s="246" t="n">
        <v>14</v>
      </c>
      <c r="E3143" s="46" t="n">
        <v>43591</v>
      </c>
      <c r="F3143" s="247" t="n">
        <v>5515</v>
      </c>
      <c r="G3143" s="247" t="n">
        <v>7805</v>
      </c>
      <c r="H3143" s="248" t="n">
        <v>7415</v>
      </c>
      <c r="I3143" s="246" t="n"/>
      <c r="J3143" s="47">
        <f>+(((G3143-F3143)-(H3143-F3143))/(H3143-F3143))*100</f>
        <v/>
      </c>
      <c r="K3143" s="270" t="n"/>
      <c r="L3143" s="251" t="n"/>
      <c r="M3143" s="251" t="n"/>
      <c r="N3143" s="295" t="n"/>
      <c r="O3143" s="295" t="n"/>
      <c r="P3143" s="207">
        <f>+(((H3143-F3143)/1000)*1000)/10</f>
        <v/>
      </c>
      <c r="Q3143" s="207" t="n"/>
      <c r="R3143" s="26" t="inlineStr">
        <is>
          <t>FALSO</t>
        </is>
      </c>
      <c r="S3143" s="26" t="inlineStr">
        <is>
          <t>FALSO</t>
        </is>
      </c>
      <c r="T3143" s="211" t="n"/>
      <c r="U3143" s="211" t="n"/>
      <c r="V3143" s="290" t="inlineStr">
        <is>
          <t>Plot válido</t>
        </is>
      </c>
    </row>
    <row r="3144" ht="15.75" customHeight="1" s="412">
      <c r="A3144" s="199" t="n">
        <v>4607</v>
      </c>
      <c r="B3144" s="200" t="n">
        <v>313</v>
      </c>
      <c r="C3144" s="246" t="n">
        <v>459</v>
      </c>
      <c r="D3144" s="246" t="n">
        <v>16</v>
      </c>
      <c r="E3144" s="46" t="n">
        <v>43607</v>
      </c>
      <c r="F3144" s="246" t="n">
        <v>5188</v>
      </c>
      <c r="G3144" s="246" t="n">
        <v>7589</v>
      </c>
      <c r="H3144" s="248" t="n">
        <v>7146</v>
      </c>
      <c r="I3144" s="246" t="n">
        <v>2</v>
      </c>
      <c r="J3144" s="47">
        <f>+(((G3144-F3144)-(H3144-F3144))/(H3144-F3144))*100</f>
        <v/>
      </c>
      <c r="K3144" s="270" t="n"/>
      <c r="L3144" s="250">
        <f>AVERAGE(J3144:J3145)</f>
        <v/>
      </c>
      <c r="M3144" s="250">
        <f>_xlfn.STDEV.S(J3144,J3145)</f>
        <v/>
      </c>
      <c r="N3144" s="295" t="n"/>
      <c r="O3144" s="295" t="n"/>
      <c r="P3144" s="207">
        <f>+(((H3144-F3144)/1000)*1000)/10</f>
        <v/>
      </c>
      <c r="Q3144" s="207">
        <f>AVERAGE(P3144:P3145)</f>
        <v/>
      </c>
      <c r="R3144" s="26" t="inlineStr">
        <is>
          <t>FALSO</t>
        </is>
      </c>
      <c r="S3144" s="26" t="inlineStr">
        <is>
          <t>FALSO</t>
        </is>
      </c>
      <c r="T3144" s="211" t="n"/>
      <c r="U3144" s="211" t="n"/>
      <c r="V3144" s="290" t="inlineStr">
        <is>
          <t>Plot válido</t>
        </is>
      </c>
    </row>
    <row r="3145" ht="15.75" customHeight="1" s="412">
      <c r="A3145" s="199" t="n">
        <v>4608</v>
      </c>
      <c r="B3145" s="200" t="n">
        <v>314</v>
      </c>
      <c r="C3145" s="246" t="n">
        <v>459</v>
      </c>
      <c r="D3145" s="246" t="n">
        <v>16</v>
      </c>
      <c r="E3145" s="46" t="n">
        <v>43607</v>
      </c>
      <c r="F3145" s="246" t="n">
        <v>5225</v>
      </c>
      <c r="G3145" s="246" t="n">
        <v>7607</v>
      </c>
      <c r="H3145" s="248" t="n">
        <v>7166</v>
      </c>
      <c r="I3145" s="246" t="n"/>
      <c r="J3145" s="47">
        <f>+(((G3145-F3145)-(H3145-F3145))/(H3145-F3145))*100</f>
        <v/>
      </c>
      <c r="K3145" s="270" t="n"/>
      <c r="L3145" s="251" t="n"/>
      <c r="M3145" s="251" t="n"/>
      <c r="N3145" s="295" t="n"/>
      <c r="O3145" s="295" t="n"/>
      <c r="P3145" s="207">
        <f>+(((H3145-F3145)/1000)*1000)/10</f>
        <v/>
      </c>
      <c r="Q3145" s="207" t="n"/>
      <c r="R3145" s="26" t="inlineStr">
        <is>
          <t>FALSO</t>
        </is>
      </c>
      <c r="S3145" s="26" t="inlineStr">
        <is>
          <t>FALSO</t>
        </is>
      </c>
      <c r="T3145" s="211" t="n"/>
      <c r="U3145" s="211" t="n"/>
      <c r="V3145" s="290" t="inlineStr">
        <is>
          <t>Plot válido</t>
        </is>
      </c>
    </row>
    <row r="3146" ht="15.75" customHeight="1" s="412">
      <c r="A3146" s="199" t="n">
        <v>5253</v>
      </c>
      <c r="B3146" s="200" t="n">
        <v>313</v>
      </c>
      <c r="C3146" s="246" t="n">
        <v>459</v>
      </c>
      <c r="D3146" s="246" t="n">
        <v>18</v>
      </c>
      <c r="E3146" s="46" t="n">
        <v>43626</v>
      </c>
      <c r="F3146" s="246" t="n">
        <v>5188</v>
      </c>
      <c r="G3146" s="246" t="n">
        <v>8206</v>
      </c>
      <c r="H3146" s="248" t="n">
        <v>7598</v>
      </c>
      <c r="I3146" s="246" t="n">
        <v>7</v>
      </c>
      <c r="J3146" s="47">
        <f>+(((G3146-F3146)-(H3146-F3146))/(H3146-F3146))*100</f>
        <v/>
      </c>
      <c r="K3146" s="270" t="n"/>
      <c r="L3146" s="250">
        <f>AVERAGE(J3146:J3147)</f>
        <v/>
      </c>
      <c r="M3146" s="250">
        <f>_xlfn.STDEV.S(J3146,J3147)</f>
        <v/>
      </c>
      <c r="N3146" s="295" t="n"/>
      <c r="O3146" s="295" t="n"/>
      <c r="P3146" s="207">
        <f>+(((H3146-F3146)/1000)*1000)/10</f>
        <v/>
      </c>
      <c r="Q3146" s="207">
        <f>AVERAGE(P3146:P3147)</f>
        <v/>
      </c>
      <c r="R3146" s="26" t="inlineStr">
        <is>
          <t>FALSO</t>
        </is>
      </c>
      <c r="S3146" s="26" t="inlineStr">
        <is>
          <t>FALSO</t>
        </is>
      </c>
      <c r="T3146" s="211" t="n"/>
      <c r="U3146" s="211" t="n"/>
      <c r="V3146" s="290" t="inlineStr">
        <is>
          <t>Plot válido</t>
        </is>
      </c>
    </row>
    <row r="3147" hidden="1" ht="15.75" customHeight="1" s="412">
      <c r="A3147" s="199" t="n">
        <v>5254</v>
      </c>
      <c r="B3147" s="200" t="n">
        <v>314</v>
      </c>
      <c r="C3147" s="246" t="n">
        <v>459</v>
      </c>
      <c r="D3147" s="246" t="n">
        <v>18</v>
      </c>
      <c r="E3147" s="46" t="n">
        <v>43626</v>
      </c>
      <c r="F3147" s="246" t="n">
        <v>5225</v>
      </c>
      <c r="G3147" s="246" t="n">
        <v>8126</v>
      </c>
      <c r="H3147" s="248" t="n">
        <v>7551</v>
      </c>
      <c r="I3147" s="246" t="n"/>
      <c r="J3147" s="47">
        <f>+(((G3147-F3147)-(H3147-F3147))/(H3147-F3147))*100</f>
        <v/>
      </c>
      <c r="K3147" s="270" t="n"/>
      <c r="L3147" s="251" t="n"/>
      <c r="M3147" s="251" t="n"/>
      <c r="N3147" s="295" t="n"/>
      <c r="O3147" s="295" t="n"/>
      <c r="P3147" s="207">
        <f>+(((H3147-F3147)/1000)*1000)/10</f>
        <v/>
      </c>
      <c r="Q3147" s="207" t="n"/>
      <c r="R3147" s="26" t="inlineStr">
        <is>
          <t>FALSO</t>
        </is>
      </c>
      <c r="S3147" s="26" t="inlineStr">
        <is>
          <t>FALSO</t>
        </is>
      </c>
      <c r="T3147" s="211" t="n"/>
      <c r="U3147" s="211" t="n"/>
      <c r="V3147" s="290" t="inlineStr">
        <is>
          <t>Se descarta</t>
        </is>
      </c>
    </row>
    <row r="3148" hidden="1" ht="15.75" customHeight="1" s="412">
      <c r="A3148" s="199" t="n">
        <v>5747</v>
      </c>
      <c r="B3148" s="200" t="n">
        <v>191</v>
      </c>
      <c r="C3148" s="252" t="n">
        <v>459</v>
      </c>
      <c r="D3148" s="252" t="n">
        <v>21</v>
      </c>
      <c r="E3148" s="139" t="n">
        <v>43657</v>
      </c>
      <c r="F3148" s="252" t="n">
        <v>5280</v>
      </c>
      <c r="G3148" s="252" t="n">
        <v>7102</v>
      </c>
      <c r="H3148" s="253" t="n">
        <v>6782</v>
      </c>
      <c r="I3148" s="252" t="n">
        <v>7</v>
      </c>
      <c r="J3148" s="47">
        <f>+(((G3148-F3148)-(H3148-F3148))/(H3148-F3148))*100</f>
        <v/>
      </c>
      <c r="K3148" s="270" t="n"/>
      <c r="L3148" s="250">
        <f>AVERAGE(J3148:J3149)</f>
        <v/>
      </c>
      <c r="M3148" s="250">
        <f>_xlfn.STDEV.S(J3148,J3149)</f>
        <v/>
      </c>
      <c r="N3148" s="295" t="n"/>
      <c r="O3148" s="295" t="n"/>
      <c r="P3148" s="207">
        <f>+(((H3148-F3148)/1000)*1000)/10</f>
        <v/>
      </c>
      <c r="Q3148" s="207">
        <f>AVERAGE(P3148:P3149)</f>
        <v/>
      </c>
      <c r="R3148" s="26" t="inlineStr">
        <is>
          <t>FALSO</t>
        </is>
      </c>
      <c r="S3148" s="26" t="inlineStr">
        <is>
          <t>FALSO</t>
        </is>
      </c>
      <c r="T3148" s="211" t="n"/>
      <c r="U3148" s="211" t="n"/>
      <c r="V3148" s="290" t="inlineStr">
        <is>
          <t>Se descarta</t>
        </is>
      </c>
    </row>
    <row r="3149" hidden="1" ht="15.75" customHeight="1" s="412">
      <c r="A3149" s="199" t="n">
        <v>5748</v>
      </c>
      <c r="B3149" s="200" t="n">
        <v>192</v>
      </c>
      <c r="C3149" s="252" t="n">
        <v>459</v>
      </c>
      <c r="D3149" s="252" t="n">
        <v>21</v>
      </c>
      <c r="E3149" s="139" t="n">
        <v>43657</v>
      </c>
      <c r="F3149" s="252" t="n">
        <v>5241</v>
      </c>
      <c r="G3149" s="252" t="n">
        <v>7013</v>
      </c>
      <c r="H3149" s="253" t="n">
        <v>6703</v>
      </c>
      <c r="I3149" s="252" t="n"/>
      <c r="J3149" s="47">
        <f>+(((G3149-F3149)-(H3149-F3149))/(H3149-F3149))*100</f>
        <v/>
      </c>
      <c r="K3149" s="270" t="n"/>
      <c r="L3149" s="251" t="n"/>
      <c r="M3149" s="251" t="n"/>
      <c r="N3149" s="295" t="n"/>
      <c r="O3149" s="295" t="n"/>
      <c r="P3149" s="207">
        <f>+(((H3149-F3149)/1000)*1000)/10</f>
        <v/>
      </c>
      <c r="Q3149" s="207" t="n"/>
      <c r="R3149" s="26" t="inlineStr">
        <is>
          <t>FALSO</t>
        </is>
      </c>
      <c r="S3149" s="26" t="inlineStr">
        <is>
          <t>FALSO</t>
        </is>
      </c>
      <c r="T3149" s="211" t="n"/>
      <c r="U3149" s="211" t="n"/>
      <c r="V3149" s="290" t="inlineStr">
        <is>
          <t>Se descarta</t>
        </is>
      </c>
    </row>
    <row r="3150" hidden="1" ht="15.75" customHeight="1" s="412">
      <c r="A3150" s="199" t="n">
        <v>6371</v>
      </c>
      <c r="B3150" s="200" t="n">
        <v>309</v>
      </c>
      <c r="C3150" s="252" t="n">
        <v>459</v>
      </c>
      <c r="D3150" s="252" t="n">
        <v>22</v>
      </c>
      <c r="E3150" s="139" t="n">
        <v>43685</v>
      </c>
      <c r="F3150" s="252" t="n">
        <v>5237</v>
      </c>
      <c r="G3150" s="252" t="n">
        <v>7702</v>
      </c>
      <c r="H3150" s="253" t="n">
        <v>7321</v>
      </c>
      <c r="I3150" s="252" t="n">
        <v>7</v>
      </c>
      <c r="J3150" s="47">
        <f>+(((G3150-F3150)-(H3150-F3150))/(H3150-F3150))*100</f>
        <v/>
      </c>
      <c r="K3150" s="270" t="n"/>
      <c r="L3150" s="250">
        <f>AVERAGE(J3150:J3151)</f>
        <v/>
      </c>
      <c r="M3150" s="250">
        <f>_xlfn.STDEV.S(J3150,J3151)</f>
        <v/>
      </c>
      <c r="N3150" s="295" t="n"/>
      <c r="O3150" s="295" t="n"/>
      <c r="P3150" s="207">
        <f>+(((H3150-F3150)/1000)*1000)/10</f>
        <v/>
      </c>
      <c r="Q3150" s="207">
        <f>AVERAGE(P3150:P3151)</f>
        <v/>
      </c>
      <c r="R3150" s="26" t="inlineStr">
        <is>
          <t>FALSO</t>
        </is>
      </c>
      <c r="S3150" s="26" t="inlineStr">
        <is>
          <t>FALSO</t>
        </is>
      </c>
      <c r="T3150" s="211" t="n"/>
      <c r="U3150" s="211" t="n"/>
      <c r="V3150" s="290" t="inlineStr">
        <is>
          <t>Se descarta</t>
        </is>
      </c>
    </row>
    <row r="3151" hidden="1" ht="15.75" customHeight="1" s="412">
      <c r="A3151" s="199" t="n">
        <v>6372</v>
      </c>
      <c r="B3151" s="200" t="n">
        <v>309</v>
      </c>
      <c r="C3151" s="252" t="n">
        <v>459</v>
      </c>
      <c r="D3151" s="252" t="n">
        <v>22</v>
      </c>
      <c r="E3151" s="139" t="n">
        <v>43685</v>
      </c>
      <c r="F3151" s="252" t="n">
        <v>5237</v>
      </c>
      <c r="G3151" s="252" t="n">
        <v>7553</v>
      </c>
      <c r="H3151" s="253" t="n">
        <v>7176</v>
      </c>
      <c r="I3151" s="252" t="n"/>
      <c r="J3151" s="47">
        <f>+(((G3151-F3151)-(H3151-F3151))/(H3151-F3151))*100</f>
        <v/>
      </c>
      <c r="K3151" s="270" t="n"/>
      <c r="L3151" s="251" t="n"/>
      <c r="M3151" s="251" t="n"/>
      <c r="N3151" s="295" t="n"/>
      <c r="O3151" s="295" t="n"/>
      <c r="P3151" s="207">
        <f>+(((H3151-F3151)/1000)*1000)/10</f>
        <v/>
      </c>
      <c r="Q3151" s="207" t="n"/>
      <c r="R3151" s="26" t="inlineStr">
        <is>
          <t>FALSO</t>
        </is>
      </c>
      <c r="S3151" s="26" t="inlineStr">
        <is>
          <t>FALSO</t>
        </is>
      </c>
      <c r="T3151" s="211" t="n"/>
      <c r="U3151" s="211" t="n"/>
      <c r="V3151" s="290" t="inlineStr">
        <is>
          <t>Se descarta</t>
        </is>
      </c>
    </row>
    <row r="3152" hidden="1" ht="15.75" customHeight="1" s="412">
      <c r="A3152" s="199" t="n">
        <v>3045</v>
      </c>
      <c r="B3152" s="200" t="n">
        <v>129</v>
      </c>
      <c r="C3152" s="223" t="n">
        <v>460</v>
      </c>
      <c r="D3152" s="223" t="n">
        <v>11</v>
      </c>
      <c r="E3152" s="73" t="n">
        <v>43571</v>
      </c>
      <c r="F3152" s="224" t="n">
        <v>5238</v>
      </c>
      <c r="G3152" s="223" t="n">
        <v>7898</v>
      </c>
      <c r="H3152" s="225" t="n">
        <v>6907</v>
      </c>
      <c r="I3152" s="223" t="n">
        <v>2</v>
      </c>
      <c r="J3152" s="74">
        <f>+(((G3152-F3152)-(H3152-F3152))/(H3152-F3152))*100</f>
        <v/>
      </c>
      <c r="K3152" s="226" t="n">
        <v>0.25</v>
      </c>
      <c r="L3152" s="227">
        <f>AVERAGE(J3152:J3153)</f>
        <v/>
      </c>
      <c r="M3152" s="227">
        <f>_xlfn.STDEV.S(J3152,J3153)</f>
        <v/>
      </c>
      <c r="N3152" s="295" t="n">
        <v>3</v>
      </c>
      <c r="O3152" s="295" t="n"/>
      <c r="P3152" s="207">
        <f>+(((H3152-F3152)/1000)*1000)/10</f>
        <v/>
      </c>
      <c r="Q3152" s="207">
        <f>AVERAGE(P3152:P3153)</f>
        <v/>
      </c>
      <c r="R3152" s="26" t="inlineStr">
        <is>
          <t>FALSO</t>
        </is>
      </c>
      <c r="S3152" s="26" t="inlineStr">
        <is>
          <t>FALSO</t>
        </is>
      </c>
      <c r="T3152" s="211" t="n"/>
      <c r="U3152" s="211" t="n"/>
      <c r="V3152" s="290" t="inlineStr">
        <is>
          <t>Se descarta</t>
        </is>
      </c>
    </row>
    <row r="3153" hidden="1" ht="15.75" customHeight="1" s="412">
      <c r="A3153" s="199" t="n">
        <v>3046</v>
      </c>
      <c r="B3153" s="200" t="n">
        <v>130</v>
      </c>
      <c r="C3153" s="223" t="n">
        <v>460</v>
      </c>
      <c r="D3153" s="223" t="n">
        <v>11</v>
      </c>
      <c r="E3153" s="73" t="n">
        <v>43571</v>
      </c>
      <c r="F3153" s="224" t="n">
        <v>5212</v>
      </c>
      <c r="G3153" s="223" t="n">
        <v>8065</v>
      </c>
      <c r="H3153" s="225" t="n">
        <v>7001</v>
      </c>
      <c r="I3153" s="223" t="n"/>
      <c r="J3153" s="74">
        <f>+(((G3153-F3153)-(H3153-F3153))/(H3153-F3153))*100</f>
        <v/>
      </c>
      <c r="K3153" s="226" t="n"/>
      <c r="L3153" s="228" t="n"/>
      <c r="M3153" s="228" t="n"/>
      <c r="N3153" s="295" t="n"/>
      <c r="O3153" s="295" t="n"/>
      <c r="P3153" s="207">
        <f>+(((H3153-F3153)/1000)*1000)/10</f>
        <v/>
      </c>
      <c r="Q3153" s="207" t="n"/>
      <c r="R3153" s="26" t="inlineStr">
        <is>
          <t>FALSO</t>
        </is>
      </c>
      <c r="S3153" s="26" t="inlineStr">
        <is>
          <t>FALSO</t>
        </is>
      </c>
      <c r="T3153" s="211" t="n"/>
      <c r="U3153" s="211" t="n"/>
      <c r="V3153" s="290" t="inlineStr">
        <is>
          <t>Se descarta</t>
        </is>
      </c>
    </row>
    <row r="3154" hidden="1" ht="15.75" customHeight="1" s="412">
      <c r="A3154" s="199" t="n">
        <v>3961</v>
      </c>
      <c r="B3154" s="200" t="n">
        <v>383</v>
      </c>
      <c r="C3154" s="223" t="n">
        <v>460</v>
      </c>
      <c r="D3154" s="223" t="n">
        <v>14</v>
      </c>
      <c r="E3154" s="73" t="n">
        <v>43591</v>
      </c>
      <c r="F3154" s="224" t="n">
        <v>5537</v>
      </c>
      <c r="G3154" s="224" t="n">
        <v>8014</v>
      </c>
      <c r="H3154" s="225" t="n">
        <v>7362</v>
      </c>
      <c r="I3154" s="223" t="n"/>
      <c r="J3154" s="74">
        <f>+(((G3154-F3154)-(H3154-F3154))/(H3154-F3154))*100</f>
        <v/>
      </c>
      <c r="K3154" s="226" t="inlineStr">
        <is>
          <t>28/4</t>
        </is>
      </c>
      <c r="L3154" s="227">
        <f>AVERAGE(J3154:J3155)</f>
        <v/>
      </c>
      <c r="M3154" s="227">
        <f>_xlfn.STDEV.S(J3154,J3155)</f>
        <v/>
      </c>
      <c r="N3154" s="295" t="n"/>
      <c r="O3154" s="295" t="n"/>
      <c r="P3154" s="207">
        <f>+(((H3154-F3154)/1000)*1000)/10</f>
        <v/>
      </c>
      <c r="Q3154" s="207">
        <f>AVERAGE(P3154:P3155)</f>
        <v/>
      </c>
      <c r="R3154" s="26" t="inlineStr">
        <is>
          <t>VERDADERO</t>
        </is>
      </c>
      <c r="S3154" s="26" t="inlineStr">
        <is>
          <t>FALSO</t>
        </is>
      </c>
      <c r="T3154" s="211" t="n"/>
      <c r="U3154" s="211" t="n"/>
      <c r="V3154" s="290" t="inlineStr">
        <is>
          <t>Se descarta</t>
        </is>
      </c>
    </row>
    <row r="3155" hidden="1" ht="15.75" customHeight="1" s="412">
      <c r="A3155" s="199" t="n">
        <v>3962</v>
      </c>
      <c r="B3155" s="200" t="n">
        <v>384</v>
      </c>
      <c r="C3155" s="223" t="n">
        <v>460</v>
      </c>
      <c r="D3155" s="223" t="n">
        <v>14</v>
      </c>
      <c r="E3155" s="73" t="n">
        <v>43591</v>
      </c>
      <c r="F3155" s="224" t="n">
        <v>5516</v>
      </c>
      <c r="G3155" s="224" t="n">
        <v>7785</v>
      </c>
      <c r="H3155" s="225" t="n">
        <v>7187</v>
      </c>
      <c r="I3155" s="223" t="n"/>
      <c r="J3155" s="74">
        <f>+(((G3155-F3155)-(H3155-F3155))/(H3155-F3155))*100</f>
        <v/>
      </c>
      <c r="K3155" s="226" t="n"/>
      <c r="L3155" s="228" t="n"/>
      <c r="M3155" s="228" t="n"/>
      <c r="N3155" s="295" t="n"/>
      <c r="O3155" s="295" t="n"/>
      <c r="P3155" s="207">
        <f>+(((H3155-F3155)/1000)*1000)/10</f>
        <v/>
      </c>
      <c r="Q3155" s="207" t="n"/>
      <c r="R3155" s="26" t="inlineStr">
        <is>
          <t>FALSO</t>
        </is>
      </c>
      <c r="S3155" s="26" t="inlineStr">
        <is>
          <t>FALSO</t>
        </is>
      </c>
      <c r="T3155" s="211" t="n"/>
      <c r="U3155" s="211" t="n"/>
      <c r="V3155" s="290" t="inlineStr">
        <is>
          <t>Se descarta</t>
        </is>
      </c>
    </row>
    <row r="3156" hidden="1" ht="15.75" customHeight="1" s="412">
      <c r="A3156" s="199" t="n">
        <v>4609</v>
      </c>
      <c r="B3156" s="200" t="n">
        <v>315</v>
      </c>
      <c r="C3156" s="223" t="n">
        <v>460</v>
      </c>
      <c r="D3156" s="223" t="n">
        <v>16</v>
      </c>
      <c r="E3156" s="73" t="n">
        <v>43607</v>
      </c>
      <c r="F3156" s="223" t="n">
        <v>5198</v>
      </c>
      <c r="G3156" s="223" t="n">
        <v>7781</v>
      </c>
      <c r="H3156" s="225" t="n">
        <v>7151</v>
      </c>
      <c r="I3156" s="223" t="n">
        <v>2</v>
      </c>
      <c r="J3156" s="74">
        <f>+(((G3156-F3156)-(H3156-F3156))/(H3156-F3156))*100</f>
        <v/>
      </c>
      <c r="K3156" s="226" t="n"/>
      <c r="L3156" s="227">
        <f>AVERAGE(J3156:J3157)</f>
        <v/>
      </c>
      <c r="M3156" s="227">
        <f>_xlfn.STDEV.S(J3156,J3157)</f>
        <v/>
      </c>
      <c r="N3156" s="295" t="n"/>
      <c r="O3156" s="295" t="n"/>
      <c r="P3156" s="207">
        <f>+(((H3156-F3156)/1000)*1000)/10</f>
        <v/>
      </c>
      <c r="Q3156" s="207">
        <f>AVERAGE(P3156:P3157)</f>
        <v/>
      </c>
      <c r="R3156" s="26" t="inlineStr">
        <is>
          <t>FALSO</t>
        </is>
      </c>
      <c r="S3156" s="26" t="inlineStr">
        <is>
          <t>FALSO</t>
        </is>
      </c>
      <c r="T3156" s="211" t="n"/>
      <c r="U3156" s="211" t="n"/>
      <c r="V3156" s="290" t="inlineStr">
        <is>
          <t>Se descarta</t>
        </is>
      </c>
    </row>
    <row r="3157" hidden="1" ht="15.75" customHeight="1" s="412">
      <c r="A3157" s="199" t="n">
        <v>4610</v>
      </c>
      <c r="B3157" s="200" t="n">
        <v>316</v>
      </c>
      <c r="C3157" s="223" t="n">
        <v>460</v>
      </c>
      <c r="D3157" s="223" t="n">
        <v>16</v>
      </c>
      <c r="E3157" s="73" t="n">
        <v>43607</v>
      </c>
      <c r="F3157" s="223" t="n">
        <v>5239</v>
      </c>
      <c r="G3157" s="223" t="n">
        <v>7775</v>
      </c>
      <c r="H3157" s="225" t="n">
        <v>7164</v>
      </c>
      <c r="I3157" s="223" t="n"/>
      <c r="J3157" s="74">
        <f>+(((G3157-F3157)-(H3157-F3157))/(H3157-F3157))*100</f>
        <v/>
      </c>
      <c r="K3157" s="226" t="n"/>
      <c r="L3157" s="228" t="n"/>
      <c r="M3157" s="228" t="n"/>
      <c r="N3157" s="295" t="n"/>
      <c r="O3157" s="295" t="n"/>
      <c r="P3157" s="207">
        <f>+(((H3157-F3157)/1000)*1000)/10</f>
        <v/>
      </c>
      <c r="Q3157" s="207" t="n"/>
      <c r="R3157" s="26" t="inlineStr">
        <is>
          <t>FALSO</t>
        </is>
      </c>
      <c r="S3157" s="26" t="inlineStr">
        <is>
          <t>FALSO</t>
        </is>
      </c>
      <c r="T3157" s="211" t="n"/>
      <c r="U3157" s="211" t="n"/>
      <c r="V3157" s="290" t="inlineStr">
        <is>
          <t>Se descarta</t>
        </is>
      </c>
    </row>
    <row r="3158" hidden="1" ht="15.75" customHeight="1" s="412">
      <c r="A3158" s="199" t="n">
        <v>5255</v>
      </c>
      <c r="B3158" s="200" t="n">
        <v>315</v>
      </c>
      <c r="C3158" s="223" t="n">
        <v>460</v>
      </c>
      <c r="D3158" s="223" t="n">
        <v>18</v>
      </c>
      <c r="E3158" s="73" t="n">
        <v>43626</v>
      </c>
      <c r="F3158" s="223" t="n">
        <v>5198</v>
      </c>
      <c r="G3158" s="223" t="n">
        <v>7660</v>
      </c>
      <c r="H3158" s="225" t="n">
        <v>7072</v>
      </c>
      <c r="I3158" s="223" t="n">
        <v>10</v>
      </c>
      <c r="J3158" s="74">
        <f>+(((G3158-F3158)-(H3158-F3158))/(H3158-F3158))*100</f>
        <v/>
      </c>
      <c r="K3158" s="226" t="n"/>
      <c r="L3158" s="227">
        <f>AVERAGE(J3158:J3159)</f>
        <v/>
      </c>
      <c r="M3158" s="227">
        <f>_xlfn.STDEV.S(J3158,J3159)</f>
        <v/>
      </c>
      <c r="N3158" s="295" t="n"/>
      <c r="O3158" s="295" t="n"/>
      <c r="P3158" s="207">
        <f>+(((H3158-F3158)/1000)*1000)/10</f>
        <v/>
      </c>
      <c r="Q3158" s="207">
        <f>AVERAGE(P3158:P3159)</f>
        <v/>
      </c>
      <c r="R3158" s="26" t="inlineStr">
        <is>
          <t>FALSO</t>
        </is>
      </c>
      <c r="S3158" s="26" t="inlineStr">
        <is>
          <t>FALSO</t>
        </is>
      </c>
      <c r="T3158" s="211" t="n"/>
      <c r="U3158" s="211" t="n"/>
      <c r="V3158" s="290" t="inlineStr">
        <is>
          <t>Se descarta</t>
        </is>
      </c>
    </row>
    <row r="3159" ht="15.75" customHeight="1" s="412">
      <c r="A3159" s="199" t="n">
        <v>5256</v>
      </c>
      <c r="B3159" s="200" t="n">
        <v>316</v>
      </c>
      <c r="C3159" s="223" t="n">
        <v>460</v>
      </c>
      <c r="D3159" s="223" t="n">
        <v>18</v>
      </c>
      <c r="E3159" s="73" t="n">
        <v>43626</v>
      </c>
      <c r="F3159" s="223" t="n">
        <v>5239</v>
      </c>
      <c r="G3159" s="223" t="n">
        <v>7574</v>
      </c>
      <c r="H3159" s="225" t="n">
        <v>7025</v>
      </c>
      <c r="I3159" s="223" t="n"/>
      <c r="J3159" s="74">
        <f>+(((G3159-F3159)-(H3159-F3159))/(H3159-F3159))*100</f>
        <v/>
      </c>
      <c r="K3159" s="226" t="n"/>
      <c r="L3159" s="228" t="n"/>
      <c r="M3159" s="228" t="n"/>
      <c r="N3159" s="295" t="n"/>
      <c r="O3159" s="295" t="n"/>
      <c r="P3159" s="207">
        <f>+(((H3159-F3159)/1000)*1000)/10</f>
        <v/>
      </c>
      <c r="Q3159" s="207" t="n"/>
      <c r="R3159" s="26" t="inlineStr">
        <is>
          <t>FALSO</t>
        </is>
      </c>
      <c r="S3159" s="26" t="inlineStr">
        <is>
          <t>FALSO</t>
        </is>
      </c>
      <c r="T3159" s="211" t="n"/>
      <c r="U3159" s="211" t="n"/>
      <c r="V3159" s="290" t="inlineStr">
        <is>
          <t>Plot válido</t>
        </is>
      </c>
    </row>
    <row r="3160" ht="15.75" customHeight="1" s="412">
      <c r="A3160" s="199" t="n">
        <v>6373</v>
      </c>
      <c r="B3160" s="200" t="n">
        <v>310</v>
      </c>
      <c r="C3160" s="252" t="n">
        <v>460</v>
      </c>
      <c r="D3160" s="252" t="n">
        <v>22</v>
      </c>
      <c r="E3160" s="139" t="n">
        <v>43685</v>
      </c>
      <c r="F3160" s="252" t="n">
        <v>5231</v>
      </c>
      <c r="G3160" s="252" t="n">
        <v>7541</v>
      </c>
      <c r="H3160" s="253" t="n">
        <v>7160</v>
      </c>
      <c r="I3160" s="252" t="n">
        <v>10</v>
      </c>
      <c r="J3160" s="47">
        <f>+(((G3160-F3160)-(H3160-F3160))/(H3160-F3160))*100</f>
        <v/>
      </c>
      <c r="K3160" s="270" t="n"/>
      <c r="L3160" s="250">
        <f>AVERAGE(J3160:J3161)</f>
        <v/>
      </c>
      <c r="M3160" s="250">
        <f>_xlfn.STDEV.S(J3160,J3161)</f>
        <v/>
      </c>
      <c r="N3160" s="295" t="n"/>
      <c r="O3160" s="295" t="n"/>
      <c r="P3160" s="207">
        <f>+(((H3160-F3160)/1000)*1000)/10</f>
        <v/>
      </c>
      <c r="Q3160" s="207">
        <f>AVERAGE(P3160:P3161)</f>
        <v/>
      </c>
      <c r="R3160" s="26" t="inlineStr">
        <is>
          <t>FALSO</t>
        </is>
      </c>
      <c r="S3160" s="26" t="inlineStr">
        <is>
          <t>FALSO</t>
        </is>
      </c>
      <c r="T3160" s="211" t="n"/>
      <c r="U3160" s="211" t="n"/>
      <c r="V3160" s="290" t="inlineStr">
        <is>
          <t>Plot válido</t>
        </is>
      </c>
    </row>
    <row r="3161" ht="15.75" customHeight="1" s="412">
      <c r="A3161" s="199" t="n">
        <v>6374</v>
      </c>
      <c r="B3161" s="200" t="n">
        <v>310</v>
      </c>
      <c r="C3161" s="252" t="n">
        <v>460</v>
      </c>
      <c r="D3161" s="252" t="n">
        <v>22</v>
      </c>
      <c r="E3161" s="139" t="n">
        <v>43685</v>
      </c>
      <c r="F3161" s="252" t="n">
        <v>5231</v>
      </c>
      <c r="G3161" s="252" t="n">
        <v>7479</v>
      </c>
      <c r="H3161" s="253" t="n">
        <v>7094</v>
      </c>
      <c r="I3161" s="252" t="n"/>
      <c r="J3161" s="47">
        <f>+(((G3161-F3161)-(H3161-F3161))/(H3161-F3161))*100</f>
        <v/>
      </c>
      <c r="K3161" s="270" t="n"/>
      <c r="L3161" s="251" t="n"/>
      <c r="M3161" s="251" t="n"/>
      <c r="N3161" s="295" t="n"/>
      <c r="O3161" s="295" t="n"/>
      <c r="P3161" s="207">
        <f>+(((H3161-F3161)/1000)*1000)/10</f>
        <v/>
      </c>
      <c r="Q3161" s="207" t="n"/>
      <c r="R3161" s="26" t="inlineStr">
        <is>
          <t>FALSO</t>
        </is>
      </c>
      <c r="S3161" s="26" t="inlineStr">
        <is>
          <t>FALSO</t>
        </is>
      </c>
      <c r="T3161" s="211" t="n"/>
      <c r="U3161" s="211" t="n"/>
      <c r="V3161" s="290" t="inlineStr">
        <is>
          <t>Plot válido</t>
        </is>
      </c>
    </row>
    <row r="3162" ht="15.75" customHeight="1" s="412">
      <c r="A3162" s="199" t="n">
        <v>3963</v>
      </c>
      <c r="B3162" s="200" t="n">
        <v>385</v>
      </c>
      <c r="C3162" s="223" t="n">
        <v>462</v>
      </c>
      <c r="D3162" s="223" t="n">
        <v>14</v>
      </c>
      <c r="E3162" s="73" t="n">
        <v>43591</v>
      </c>
      <c r="F3162" s="224" t="n">
        <v>5476</v>
      </c>
      <c r="G3162" s="224" t="n">
        <v>8230</v>
      </c>
      <c r="H3162" s="225" t="n">
        <v>7320</v>
      </c>
      <c r="I3162" s="223" t="n">
        <v>2</v>
      </c>
      <c r="J3162" s="74">
        <f>+(((G3162-F3162)-(H3162-F3162))/(H3162-F3162))*100</f>
        <v/>
      </c>
      <c r="K3162" s="226" t="inlineStr">
        <is>
          <t>6/5</t>
        </is>
      </c>
      <c r="L3162" s="227">
        <f>AVERAGE(J3162:J3163)</f>
        <v/>
      </c>
      <c r="M3162" s="227">
        <f>_xlfn.STDEV.S(J3162,J3163)</f>
        <v/>
      </c>
      <c r="N3162" s="295" t="n">
        <v>3</v>
      </c>
      <c r="O3162" s="295" t="n"/>
      <c r="P3162" s="207">
        <f>+(((H3162-F3162)/1000)*1000)/10</f>
        <v/>
      </c>
      <c r="Q3162" s="207">
        <f>AVERAGE(P3162:P3163)</f>
        <v/>
      </c>
      <c r="R3162" s="26" t="inlineStr">
        <is>
          <t>FALSO</t>
        </is>
      </c>
      <c r="S3162" s="26" t="inlineStr">
        <is>
          <t>FALSO</t>
        </is>
      </c>
      <c r="T3162" s="211" t="n"/>
      <c r="U3162" s="211" t="n"/>
      <c r="V3162" s="290" t="inlineStr">
        <is>
          <t>Plot válido</t>
        </is>
      </c>
    </row>
    <row r="3163" ht="15.75" customHeight="1" s="412">
      <c r="A3163" s="199" t="n">
        <v>3964</v>
      </c>
      <c r="B3163" s="200" t="n">
        <v>386</v>
      </c>
      <c r="C3163" s="223" t="n">
        <v>462</v>
      </c>
      <c r="D3163" s="223" t="n">
        <v>14</v>
      </c>
      <c r="E3163" s="73" t="n">
        <v>43591</v>
      </c>
      <c r="F3163" s="224" t="n">
        <v>5517</v>
      </c>
      <c r="G3163" s="224" t="n">
        <v>8014</v>
      </c>
      <c r="H3163" s="225" t="n">
        <v>7196</v>
      </c>
      <c r="I3163" s="223" t="n"/>
      <c r="J3163" s="74">
        <f>+(((G3163-F3163)-(H3163-F3163))/(H3163-F3163))*100</f>
        <v/>
      </c>
      <c r="K3163" s="226" t="n"/>
      <c r="L3163" s="228" t="n"/>
      <c r="M3163" s="228" t="n"/>
      <c r="N3163" s="295" t="n"/>
      <c r="O3163" s="295" t="n"/>
      <c r="P3163" s="207">
        <f>+(((H3163-F3163)/1000)*1000)/10</f>
        <v/>
      </c>
      <c r="Q3163" s="207" t="n"/>
      <c r="R3163" s="26" t="inlineStr">
        <is>
          <t>FALSO</t>
        </is>
      </c>
      <c r="S3163" s="26" t="inlineStr">
        <is>
          <t>FALSO</t>
        </is>
      </c>
      <c r="T3163" s="211" t="n"/>
      <c r="U3163" s="211" t="n"/>
      <c r="V3163" s="290" t="inlineStr">
        <is>
          <t>Plot válido</t>
        </is>
      </c>
    </row>
    <row r="3164" ht="15.75" customHeight="1" s="412">
      <c r="A3164" s="199" t="n">
        <v>4611</v>
      </c>
      <c r="B3164" s="200" t="n">
        <v>317</v>
      </c>
      <c r="C3164" s="223" t="n">
        <v>462</v>
      </c>
      <c r="D3164" s="223" t="n">
        <v>16</v>
      </c>
      <c r="E3164" s="73" t="n">
        <v>43607</v>
      </c>
      <c r="F3164" s="223" t="n">
        <v>5209</v>
      </c>
      <c r="G3164" s="223" t="n">
        <v>7510</v>
      </c>
      <c r="H3164" s="225" t="n">
        <v>6949</v>
      </c>
      <c r="I3164" s="223" t="n">
        <v>2</v>
      </c>
      <c r="J3164" s="74">
        <f>+(((G3164-F3164)-(H3164-F3164))/(H3164-F3164))*100</f>
        <v/>
      </c>
      <c r="K3164" s="226" t="n"/>
      <c r="L3164" s="227">
        <f>AVERAGE(J3164:J3165)</f>
        <v/>
      </c>
      <c r="M3164" s="227">
        <f>_xlfn.STDEV.S(J3164,J3165)</f>
        <v/>
      </c>
      <c r="N3164" s="295" t="n"/>
      <c r="O3164" s="295" t="n"/>
      <c r="P3164" s="207">
        <f>+(((H3164-F3164)/1000)*1000)/10</f>
        <v/>
      </c>
      <c r="Q3164" s="207">
        <f>AVERAGE(P3164:P3165)</f>
        <v/>
      </c>
      <c r="R3164" s="26" t="inlineStr">
        <is>
          <t>FALSO</t>
        </is>
      </c>
      <c r="S3164" s="26" t="inlineStr">
        <is>
          <t>FALSO</t>
        </is>
      </c>
      <c r="T3164" s="211" t="n"/>
      <c r="U3164" s="211" t="n"/>
      <c r="V3164" s="290" t="inlineStr">
        <is>
          <t>Plot válido</t>
        </is>
      </c>
    </row>
    <row r="3165" ht="15.75" customHeight="1" s="412">
      <c r="A3165" s="199" t="n">
        <v>4612</v>
      </c>
      <c r="B3165" s="200" t="n">
        <v>318</v>
      </c>
      <c r="C3165" s="223" t="n">
        <v>462</v>
      </c>
      <c r="D3165" s="223" t="n">
        <v>16</v>
      </c>
      <c r="E3165" s="73" t="n">
        <v>43607</v>
      </c>
      <c r="F3165" s="223" t="n">
        <v>5240</v>
      </c>
      <c r="G3165" s="223" t="n">
        <v>7350</v>
      </c>
      <c r="H3165" s="225" t="n">
        <v>6845</v>
      </c>
      <c r="I3165" s="223" t="n"/>
      <c r="J3165" s="74">
        <f>+(((G3165-F3165)-(H3165-F3165))/(H3165-F3165))*100</f>
        <v/>
      </c>
      <c r="K3165" s="226" t="n"/>
      <c r="L3165" s="228" t="n"/>
      <c r="M3165" s="228" t="n"/>
      <c r="N3165" s="295" t="n"/>
      <c r="O3165" s="295" t="n"/>
      <c r="P3165" s="207">
        <f>+(((H3165-F3165)/1000)*1000)/10</f>
        <v/>
      </c>
      <c r="Q3165" s="207" t="n"/>
      <c r="R3165" s="26" t="inlineStr">
        <is>
          <t>FALSO</t>
        </is>
      </c>
      <c r="S3165" s="26" t="inlineStr">
        <is>
          <t>FALSO</t>
        </is>
      </c>
      <c r="T3165" s="211" t="n"/>
      <c r="U3165" s="211" t="n"/>
      <c r="V3165" s="290" t="inlineStr">
        <is>
          <t>Plot válido</t>
        </is>
      </c>
    </row>
    <row r="3166" ht="15.75" customHeight="1" s="412">
      <c r="A3166" s="199" t="n">
        <v>5257</v>
      </c>
      <c r="B3166" s="200" t="n">
        <v>317</v>
      </c>
      <c r="C3166" s="223" t="n">
        <v>462</v>
      </c>
      <c r="D3166" s="223" t="n">
        <v>18</v>
      </c>
      <c r="E3166" s="73" t="n">
        <v>43626</v>
      </c>
      <c r="F3166" s="223" t="n">
        <v>5209</v>
      </c>
      <c r="G3166" s="223" t="n">
        <v>8069</v>
      </c>
      <c r="H3166" s="225" t="n">
        <v>7363</v>
      </c>
      <c r="I3166" s="223" t="n">
        <v>11</v>
      </c>
      <c r="J3166" s="74">
        <f>+(((G3166-F3166)-(H3166-F3166))/(H3166-F3166))*100</f>
        <v/>
      </c>
      <c r="K3166" s="226" t="n"/>
      <c r="L3166" s="227">
        <f>AVERAGE(J3166:J3167)</f>
        <v/>
      </c>
      <c r="M3166" s="227">
        <f>_xlfn.STDEV.S(J3166,J3167)</f>
        <v/>
      </c>
      <c r="N3166" s="295" t="n"/>
      <c r="O3166" s="295" t="n"/>
      <c r="P3166" s="207">
        <f>+(((H3166-F3166)/1000)*1000)/10</f>
        <v/>
      </c>
      <c r="Q3166" s="207">
        <f>AVERAGE(P3166:P3167)</f>
        <v/>
      </c>
      <c r="R3166" s="26" t="inlineStr">
        <is>
          <t>VERDADERO</t>
        </is>
      </c>
      <c r="S3166" s="26" t="inlineStr">
        <is>
          <t>FALSO</t>
        </is>
      </c>
      <c r="T3166" s="211" t="n"/>
      <c r="U3166" s="211" t="n"/>
      <c r="V3166" s="290" t="inlineStr">
        <is>
          <t>Plot válido</t>
        </is>
      </c>
    </row>
    <row r="3167" ht="15.75" customHeight="1" s="412">
      <c r="A3167" s="199" t="n">
        <v>5258</v>
      </c>
      <c r="B3167" s="200" t="n">
        <v>318</v>
      </c>
      <c r="C3167" s="223" t="n">
        <v>462</v>
      </c>
      <c r="D3167" s="223" t="n">
        <v>18</v>
      </c>
      <c r="E3167" s="73" t="n">
        <v>43626</v>
      </c>
      <c r="F3167" s="223" t="n">
        <v>5240</v>
      </c>
      <c r="G3167" s="223" t="n">
        <v>8213</v>
      </c>
      <c r="H3167" s="225" t="n">
        <v>7457</v>
      </c>
      <c r="I3167" s="223" t="n"/>
      <c r="J3167" s="74">
        <f>+(((G3167-F3167)-(H3167-F3167))/(H3167-F3167))*100</f>
        <v/>
      </c>
      <c r="K3167" s="226" t="n"/>
      <c r="L3167" s="228" t="n"/>
      <c r="M3167" s="228" t="n"/>
      <c r="N3167" s="295" t="n"/>
      <c r="O3167" s="295" t="n"/>
      <c r="P3167" s="207">
        <f>+(((H3167-F3167)/1000)*1000)/10</f>
        <v/>
      </c>
      <c r="Q3167" s="207" t="n"/>
      <c r="R3167" s="26" t="inlineStr">
        <is>
          <t>FALSO</t>
        </is>
      </c>
      <c r="S3167" s="26" t="inlineStr">
        <is>
          <t>FALSO</t>
        </is>
      </c>
      <c r="T3167" s="211" t="n"/>
      <c r="U3167" s="211" t="n"/>
      <c r="V3167" s="290" t="inlineStr">
        <is>
          <t>Plot válido</t>
        </is>
      </c>
    </row>
    <row r="3168" ht="15.75" customHeight="1" s="412">
      <c r="A3168" s="199" t="n">
        <v>6375</v>
      </c>
      <c r="B3168" s="200" t="n">
        <v>311</v>
      </c>
      <c r="C3168" s="252" t="n">
        <v>462</v>
      </c>
      <c r="D3168" s="252" t="n">
        <v>22</v>
      </c>
      <c r="E3168" s="139" t="n">
        <v>43685</v>
      </c>
      <c r="F3168" s="252" t="n">
        <v>5222</v>
      </c>
      <c r="G3168" s="252" t="n">
        <v>7539</v>
      </c>
      <c r="H3168" s="253" t="n">
        <v>7179</v>
      </c>
      <c r="I3168" s="252" t="n">
        <v>11</v>
      </c>
      <c r="J3168" s="47">
        <f>+(((G3168-F3168)-(H3168-F3168))/(H3168-F3168))*100</f>
        <v/>
      </c>
      <c r="K3168" s="270" t="n"/>
      <c r="L3168" s="250">
        <f>AVERAGE(J3168:J3169)</f>
        <v/>
      </c>
      <c r="M3168" s="250">
        <f>_xlfn.STDEV.S(J3168,J3169)</f>
        <v/>
      </c>
      <c r="N3168" s="295" t="n"/>
      <c r="O3168" s="295" t="n"/>
      <c r="P3168" s="207">
        <f>+(((H3168-F3168)/1000)*1000)/10</f>
        <v/>
      </c>
      <c r="Q3168" s="207">
        <f>AVERAGE(P3168:P3169)</f>
        <v/>
      </c>
      <c r="R3168" s="26" t="inlineStr">
        <is>
          <t>FALSO</t>
        </is>
      </c>
      <c r="S3168" s="26" t="inlineStr">
        <is>
          <t>FALSO</t>
        </is>
      </c>
      <c r="T3168" s="211" t="n"/>
      <c r="U3168" s="211" t="n"/>
      <c r="V3168" s="290" t="inlineStr">
        <is>
          <t>Plot válido</t>
        </is>
      </c>
    </row>
    <row r="3169" hidden="1" ht="15.75" customHeight="1" s="412">
      <c r="A3169" s="199" t="n">
        <v>6376</v>
      </c>
      <c r="B3169" s="200" t="n">
        <v>311</v>
      </c>
      <c r="C3169" s="252" t="n">
        <v>462</v>
      </c>
      <c r="D3169" s="252" t="n">
        <v>22</v>
      </c>
      <c r="E3169" s="139" t="n">
        <v>43685</v>
      </c>
      <c r="F3169" s="252" t="n">
        <v>5222</v>
      </c>
      <c r="G3169" s="252" t="n">
        <v>7244</v>
      </c>
      <c r="H3169" s="253" t="n">
        <v>6916</v>
      </c>
      <c r="I3169" s="252" t="n"/>
      <c r="J3169" s="47">
        <f>+(((G3169-F3169)-(H3169-F3169))/(H3169-F3169))*100</f>
        <v/>
      </c>
      <c r="K3169" s="270" t="n"/>
      <c r="L3169" s="251" t="n"/>
      <c r="M3169" s="251" t="n"/>
      <c r="N3169" s="295" t="n"/>
      <c r="O3169" s="295" t="n"/>
      <c r="P3169" s="207">
        <f>+(((H3169-F3169)/1000)*1000)/10</f>
        <v/>
      </c>
      <c r="Q3169" s="207" t="n"/>
      <c r="R3169" s="26" t="inlineStr">
        <is>
          <t>FALSO</t>
        </is>
      </c>
      <c r="S3169" s="26" t="inlineStr">
        <is>
          <t>FALSO</t>
        </is>
      </c>
      <c r="T3169" s="211" t="n"/>
      <c r="U3169" s="211" t="n"/>
      <c r="V3169" s="290" t="n"/>
    </row>
    <row r="3170" ht="15.75" customHeight="1" s="412">
      <c r="A3170" s="199" t="n">
        <v>3571</v>
      </c>
      <c r="B3170" s="200" t="n">
        <v>327</v>
      </c>
      <c r="C3170" s="246" t="n">
        <v>463</v>
      </c>
      <c r="D3170" s="246" t="n">
        <v>13</v>
      </c>
      <c r="E3170" s="46" t="n">
        <v>43587</v>
      </c>
      <c r="F3170" s="246" t="n">
        <v>5275</v>
      </c>
      <c r="G3170" s="246" t="n">
        <v>8890</v>
      </c>
      <c r="H3170" s="248" t="n">
        <v>7907</v>
      </c>
      <c r="I3170" s="246" t="n">
        <v>1</v>
      </c>
      <c r="J3170" s="47">
        <f>+(((G3170-F3170)-(H3170-F3170))/(H3170-F3170))*100</f>
        <v/>
      </c>
      <c r="K3170" s="270" t="inlineStr">
        <is>
          <t>28/4</t>
        </is>
      </c>
      <c r="L3170" s="250">
        <f>AVERAGE(J3170:J3171)</f>
        <v/>
      </c>
      <c r="M3170" s="250">
        <f>_xlfn.STDEV.S(J3170,J3171)</f>
        <v/>
      </c>
      <c r="N3170" s="295" t="n">
        <v>2</v>
      </c>
      <c r="O3170" s="295" t="n"/>
      <c r="P3170" s="207">
        <f>+(((H3170-F3170)/1000)*1000)/10</f>
        <v/>
      </c>
      <c r="Q3170" s="207">
        <f>AVERAGE(P3170:P3171)</f>
        <v/>
      </c>
      <c r="R3170" s="26" t="inlineStr">
        <is>
          <t>FALSO</t>
        </is>
      </c>
      <c r="S3170" s="26" t="inlineStr">
        <is>
          <t>FALSO</t>
        </is>
      </c>
      <c r="T3170" s="211" t="n"/>
      <c r="U3170" s="211" t="n"/>
      <c r="V3170" s="290" t="inlineStr">
        <is>
          <t>Plot válido</t>
        </is>
      </c>
    </row>
    <row r="3171" ht="15.75" customHeight="1" s="412">
      <c r="A3171" s="199" t="n">
        <v>3572</v>
      </c>
      <c r="B3171" s="200" t="n">
        <v>328</v>
      </c>
      <c r="C3171" s="246" t="n">
        <v>463</v>
      </c>
      <c r="D3171" s="246" t="n">
        <v>13</v>
      </c>
      <c r="E3171" s="46" t="n">
        <v>43587</v>
      </c>
      <c r="F3171" s="246" t="n">
        <v>5350</v>
      </c>
      <c r="G3171" s="246" t="n">
        <v>8989</v>
      </c>
      <c r="H3171" s="248" t="n">
        <v>8009</v>
      </c>
      <c r="I3171" s="246" t="n"/>
      <c r="J3171" s="47">
        <f>+(((G3171-F3171)-(H3171-F3171))/(H3171-F3171))*100</f>
        <v/>
      </c>
      <c r="K3171" s="270" t="n"/>
      <c r="L3171" s="251" t="n"/>
      <c r="M3171" s="251" t="n"/>
      <c r="N3171" s="295" t="n"/>
      <c r="O3171" s="295" t="n"/>
      <c r="P3171" s="207">
        <f>+(((H3171-F3171)/1000)*1000)/10</f>
        <v/>
      </c>
      <c r="Q3171" s="207" t="n"/>
      <c r="R3171" s="26" t="inlineStr">
        <is>
          <t>FALSO</t>
        </is>
      </c>
      <c r="S3171" s="26" t="inlineStr">
        <is>
          <t>FALSO</t>
        </is>
      </c>
      <c r="T3171" s="211" t="n"/>
      <c r="U3171" s="211" t="n"/>
      <c r="V3171" s="290" t="inlineStr">
        <is>
          <t>Plot válido</t>
        </is>
      </c>
    </row>
    <row r="3172" ht="15.75" customHeight="1" s="412">
      <c r="A3172" s="199" t="n">
        <v>4287</v>
      </c>
      <c r="B3172" s="200" t="n">
        <v>317</v>
      </c>
      <c r="C3172" s="246" t="n">
        <v>463</v>
      </c>
      <c r="D3172" s="246" t="n">
        <v>15</v>
      </c>
      <c r="E3172" s="46" t="n">
        <v>43599</v>
      </c>
      <c r="F3172" s="246" t="n">
        <v>5209</v>
      </c>
      <c r="G3172" s="246" t="n">
        <v>7282</v>
      </c>
      <c r="H3172" s="248" t="n">
        <v>6734</v>
      </c>
      <c r="I3172" s="246" t="n"/>
      <c r="J3172" s="47">
        <f>+(((G3172-F3172)-(H3172-F3172))/(H3172-F3172))*100</f>
        <v/>
      </c>
      <c r="K3172" s="251" t="n"/>
      <c r="L3172" s="250">
        <f>AVERAGE(J3172:J3173)</f>
        <v/>
      </c>
      <c r="M3172" s="250">
        <f>_xlfn.STDEV.S(J3172,J3173)</f>
        <v/>
      </c>
      <c r="N3172" s="295" t="n"/>
      <c r="O3172" s="295" t="n"/>
      <c r="P3172" s="207">
        <f>+(((H3172-F3172)/1000)*1000)/10</f>
        <v/>
      </c>
      <c r="Q3172" s="207">
        <f>AVERAGE(P3172:P3173)</f>
        <v/>
      </c>
      <c r="R3172" s="26" t="inlineStr">
        <is>
          <t>FALSO</t>
        </is>
      </c>
      <c r="S3172" s="26" t="inlineStr">
        <is>
          <t>FALSO</t>
        </is>
      </c>
      <c r="T3172" s="211" t="n"/>
      <c r="U3172" s="211" t="n"/>
      <c r="V3172" s="290" t="inlineStr">
        <is>
          <t>Plot válido</t>
        </is>
      </c>
    </row>
    <row r="3173" ht="15.75" customHeight="1" s="412">
      <c r="A3173" s="199" t="n">
        <v>4288</v>
      </c>
      <c r="B3173" s="200" t="n">
        <v>318</v>
      </c>
      <c r="C3173" s="246" t="n">
        <v>463</v>
      </c>
      <c r="D3173" s="246" t="n">
        <v>15</v>
      </c>
      <c r="E3173" s="46" t="n">
        <v>43599</v>
      </c>
      <c r="F3173" s="246" t="n">
        <v>5240</v>
      </c>
      <c r="G3173" s="246" t="n">
        <v>7363</v>
      </c>
      <c r="H3173" s="248" t="n">
        <v>6828</v>
      </c>
      <c r="I3173" s="246" t="n"/>
      <c r="J3173" s="47">
        <f>+(((G3173-F3173)-(H3173-F3173))/(H3173-F3173))*100</f>
        <v/>
      </c>
      <c r="K3173" s="251" t="n"/>
      <c r="L3173" s="251" t="n"/>
      <c r="M3173" s="251" t="n"/>
      <c r="N3173" s="295" t="n"/>
      <c r="O3173" s="295" t="n"/>
      <c r="P3173" s="207">
        <f>+(((H3173-F3173)/1000)*1000)/10</f>
        <v/>
      </c>
      <c r="Q3173" s="207" t="n"/>
      <c r="R3173" s="26" t="inlineStr">
        <is>
          <t>FALSO</t>
        </is>
      </c>
      <c r="S3173" s="26" t="inlineStr">
        <is>
          <t>FALSO</t>
        </is>
      </c>
      <c r="T3173" s="211" t="n"/>
      <c r="U3173" s="211" t="n"/>
      <c r="V3173" s="290" t="inlineStr">
        <is>
          <t>Plot válido</t>
        </is>
      </c>
    </row>
    <row r="3174" ht="15.75" customHeight="1" s="412">
      <c r="A3174" s="199" t="n">
        <v>4933</v>
      </c>
      <c r="B3174" s="200" t="n">
        <v>317</v>
      </c>
      <c r="C3174" s="246" t="n">
        <v>463</v>
      </c>
      <c r="D3174" s="246" t="n">
        <v>17</v>
      </c>
      <c r="E3174" s="46" t="n">
        <v>43619</v>
      </c>
      <c r="F3174" s="246" t="n">
        <v>5209</v>
      </c>
      <c r="G3174" s="246" t="n">
        <v>9311</v>
      </c>
      <c r="H3174" s="248" t="n">
        <v>8264</v>
      </c>
      <c r="I3174" s="246" t="n"/>
      <c r="J3174" s="47">
        <f>+(((G3174-F3174)-(H3174-F3174))/(H3174-F3174))*100</f>
        <v/>
      </c>
      <c r="K3174" s="270" t="n"/>
      <c r="L3174" s="250">
        <f>AVERAGE(J3174:J3175)</f>
        <v/>
      </c>
      <c r="M3174" s="250">
        <f>_xlfn.STDEV.S(J3174,J3175)</f>
        <v/>
      </c>
      <c r="N3174" s="295" t="n"/>
      <c r="O3174" s="295" t="n"/>
      <c r="P3174" s="207">
        <f>+(((H3174-F3174)/1000)*1000)/10</f>
        <v/>
      </c>
      <c r="Q3174" s="207">
        <f>AVERAGE(P3174:P3175)</f>
        <v/>
      </c>
      <c r="R3174" s="26" t="inlineStr">
        <is>
          <t>VERDADERO</t>
        </is>
      </c>
      <c r="S3174" s="26" t="inlineStr">
        <is>
          <t>FALSO</t>
        </is>
      </c>
      <c r="T3174" s="211" t="n"/>
      <c r="U3174" s="211" t="n"/>
      <c r="V3174" s="290" t="inlineStr">
        <is>
          <t>Plot válido</t>
        </is>
      </c>
    </row>
    <row r="3175" ht="15.75" customHeight="1" s="412">
      <c r="A3175" s="199" t="n">
        <v>4934</v>
      </c>
      <c r="B3175" s="200" t="n">
        <v>318</v>
      </c>
      <c r="C3175" s="246" t="n">
        <v>463</v>
      </c>
      <c r="D3175" s="246" t="n">
        <v>17</v>
      </c>
      <c r="E3175" s="46" t="n">
        <v>43619</v>
      </c>
      <c r="F3175" s="246" t="n">
        <v>5240</v>
      </c>
      <c r="G3175" s="246" t="n">
        <v>9161</v>
      </c>
      <c r="H3175" s="248" t="n">
        <v>8173</v>
      </c>
      <c r="I3175" s="246" t="n"/>
      <c r="J3175" s="47">
        <f>+(((G3175-F3175)-(H3175-F3175))/(H3175-F3175))*100</f>
        <v/>
      </c>
      <c r="K3175" s="270" t="n"/>
      <c r="L3175" s="251" t="n"/>
      <c r="M3175" s="251" t="n"/>
      <c r="N3175" s="295" t="n"/>
      <c r="O3175" s="295" t="n"/>
      <c r="P3175" s="207">
        <f>+(((H3175-F3175)/1000)*1000)/10</f>
        <v/>
      </c>
      <c r="Q3175" s="207" t="n"/>
      <c r="R3175" s="26" t="inlineStr">
        <is>
          <t>FALSO</t>
        </is>
      </c>
      <c r="S3175" s="26" t="inlineStr">
        <is>
          <t>FALSO</t>
        </is>
      </c>
      <c r="T3175" s="211" t="n"/>
      <c r="U3175" s="211" t="n"/>
      <c r="V3175" s="290" t="inlineStr">
        <is>
          <t>Plot válido</t>
        </is>
      </c>
    </row>
    <row r="3176" ht="15.75" customHeight="1" s="412">
      <c r="A3176" s="199" t="n">
        <v>6377</v>
      </c>
      <c r="B3176" s="200" t="n">
        <v>312</v>
      </c>
      <c r="C3176" s="252" t="n">
        <v>463</v>
      </c>
      <c r="D3176" s="252" t="n">
        <v>22</v>
      </c>
      <c r="E3176" s="139" t="n">
        <v>43685</v>
      </c>
      <c r="F3176" s="252" t="n">
        <v>5239</v>
      </c>
      <c r="G3176" s="252" t="n">
        <v>8968</v>
      </c>
      <c r="H3176" s="253" t="n">
        <v>8387</v>
      </c>
      <c r="I3176" s="252" t="n"/>
      <c r="J3176" s="47">
        <f>+(((G3176-F3176)-(H3176-F3176))/(H3176-F3176))*100</f>
        <v/>
      </c>
      <c r="K3176" s="270" t="n"/>
      <c r="L3176" s="250">
        <f>AVERAGE(J3176:J3177)</f>
        <v/>
      </c>
      <c r="M3176" s="250">
        <f>_xlfn.STDEV.S(J3176,J3177)</f>
        <v/>
      </c>
      <c r="N3176" s="295" t="n"/>
      <c r="O3176" s="295" t="n"/>
      <c r="P3176" s="207">
        <f>+(((H3176-F3176)/1000)*1000)/10</f>
        <v/>
      </c>
      <c r="Q3176" s="207">
        <f>AVERAGE(P3176:P3177)</f>
        <v/>
      </c>
      <c r="R3176" s="26" t="inlineStr">
        <is>
          <t>FALSO</t>
        </is>
      </c>
      <c r="S3176" s="26" t="inlineStr">
        <is>
          <t>FALSO</t>
        </is>
      </c>
      <c r="T3176" s="211" t="n"/>
      <c r="U3176" s="211" t="n"/>
      <c r="V3176" s="290" t="inlineStr">
        <is>
          <t>Plot válido</t>
        </is>
      </c>
    </row>
    <row r="3177" ht="15.75" customHeight="1" s="412">
      <c r="A3177" s="199" t="n">
        <v>6378</v>
      </c>
      <c r="B3177" s="200" t="n">
        <v>312</v>
      </c>
      <c r="C3177" s="252" t="n">
        <v>463</v>
      </c>
      <c r="D3177" s="252" t="n">
        <v>22</v>
      </c>
      <c r="E3177" s="139" t="n">
        <v>43685</v>
      </c>
      <c r="F3177" s="252" t="n">
        <v>5239</v>
      </c>
      <c r="G3177" s="252" t="n">
        <v>8746</v>
      </c>
      <c r="H3177" s="253" t="n">
        <v>8207</v>
      </c>
      <c r="I3177" s="252" t="n"/>
      <c r="J3177" s="47">
        <f>+(((G3177-F3177)-(H3177-F3177))/(H3177-F3177))*100</f>
        <v/>
      </c>
      <c r="K3177" s="270" t="n"/>
      <c r="L3177" s="251" t="n"/>
      <c r="M3177" s="251" t="n"/>
      <c r="N3177" s="295" t="n"/>
      <c r="O3177" s="295" t="n"/>
      <c r="P3177" s="207">
        <f>+(((H3177-F3177)/1000)*1000)/10</f>
        <v/>
      </c>
      <c r="Q3177" s="207" t="n"/>
      <c r="R3177" s="26" t="inlineStr">
        <is>
          <t>FALSO</t>
        </is>
      </c>
      <c r="S3177" s="26" t="inlineStr">
        <is>
          <t>FALSO</t>
        </is>
      </c>
      <c r="T3177" s="211" t="n"/>
      <c r="U3177" s="211" t="n"/>
      <c r="V3177" s="290" t="inlineStr">
        <is>
          <t>Plot válido</t>
        </is>
      </c>
    </row>
    <row r="3178" ht="15.75" customHeight="1" s="412">
      <c r="A3178" s="199" t="n">
        <v>3573</v>
      </c>
      <c r="B3178" s="200" t="n">
        <v>329</v>
      </c>
      <c r="C3178" s="246" t="n">
        <v>464</v>
      </c>
      <c r="D3178" s="246" t="n">
        <v>13</v>
      </c>
      <c r="E3178" s="46" t="n">
        <v>43587</v>
      </c>
      <c r="F3178" s="246" t="n">
        <v>5215</v>
      </c>
      <c r="G3178" s="246" t="n">
        <v>7852</v>
      </c>
      <c r="H3178" s="248" t="n">
        <v>7219</v>
      </c>
      <c r="I3178" s="246" t="n">
        <v>1</v>
      </c>
      <c r="J3178" s="47">
        <f>+(((G3178-F3178)-(H3178-F3178))/(H3178-F3178))*100</f>
        <v/>
      </c>
      <c r="K3178" s="270" t="inlineStr">
        <is>
          <t>29/4</t>
        </is>
      </c>
      <c r="L3178" s="250">
        <f>AVERAGE(J3178:J3179)</f>
        <v/>
      </c>
      <c r="M3178" s="250">
        <f>_xlfn.STDEV.S(J3178,J3179)</f>
        <v/>
      </c>
      <c r="N3178" s="295" t="n">
        <v>2</v>
      </c>
      <c r="O3178" s="295" t="n"/>
      <c r="P3178" s="207">
        <f>+(((H3178-F3178)/1000)*1000)/10</f>
        <v/>
      </c>
      <c r="Q3178" s="207">
        <f>AVERAGE(P3178:P3179)</f>
        <v/>
      </c>
      <c r="R3178" s="26" t="inlineStr">
        <is>
          <t>FALSO</t>
        </is>
      </c>
      <c r="S3178" s="26" t="inlineStr">
        <is>
          <t>FALSO</t>
        </is>
      </c>
      <c r="T3178" s="211" t="n"/>
      <c r="U3178" s="211" t="n"/>
      <c r="V3178" s="290" t="inlineStr">
        <is>
          <t>Plot válido</t>
        </is>
      </c>
    </row>
    <row r="3179" ht="15.75" customHeight="1" s="412">
      <c r="A3179" s="199" t="n">
        <v>3574</v>
      </c>
      <c r="B3179" s="200" t="n">
        <v>330</v>
      </c>
      <c r="C3179" s="246" t="n">
        <v>464</v>
      </c>
      <c r="D3179" s="246" t="n">
        <v>13</v>
      </c>
      <c r="E3179" s="46" t="n">
        <v>43587</v>
      </c>
      <c r="F3179" s="246" t="n">
        <v>5277</v>
      </c>
      <c r="G3179" s="246" t="n">
        <v>7937</v>
      </c>
      <c r="H3179" s="248" t="n">
        <v>7300</v>
      </c>
      <c r="I3179" s="246" t="n"/>
      <c r="J3179" s="47">
        <f>+(((G3179-F3179)-(H3179-F3179))/(H3179-F3179))*100</f>
        <v/>
      </c>
      <c r="K3179" s="270" t="n"/>
      <c r="L3179" s="251" t="n"/>
      <c r="M3179" s="251" t="n"/>
      <c r="N3179" s="295" t="n"/>
      <c r="O3179" s="295" t="n"/>
      <c r="P3179" s="207">
        <f>+(((H3179-F3179)/1000)*1000)/10</f>
        <v/>
      </c>
      <c r="Q3179" s="207" t="n"/>
      <c r="R3179" s="26" t="inlineStr">
        <is>
          <t>FALSO</t>
        </is>
      </c>
      <c r="S3179" s="26" t="inlineStr">
        <is>
          <t>FALSO</t>
        </is>
      </c>
      <c r="T3179" s="211" t="n"/>
      <c r="U3179" s="211" t="n"/>
      <c r="V3179" s="290" t="inlineStr">
        <is>
          <t>Plot válido</t>
        </is>
      </c>
    </row>
    <row r="3180" ht="15.75" customHeight="1" s="412">
      <c r="A3180" s="199" t="n">
        <v>4289</v>
      </c>
      <c r="B3180" s="200" t="n">
        <v>319</v>
      </c>
      <c r="C3180" s="246" t="n">
        <v>464</v>
      </c>
      <c r="D3180" s="246" t="n">
        <v>15</v>
      </c>
      <c r="E3180" s="46" t="n">
        <v>43599</v>
      </c>
      <c r="F3180" s="246" t="n">
        <v>5245</v>
      </c>
      <c r="G3180" s="246" t="n">
        <v>8681</v>
      </c>
      <c r="H3180" s="248" t="n">
        <v>7697</v>
      </c>
      <c r="I3180" s="246" t="n"/>
      <c r="J3180" s="47">
        <f>+(((G3180-F3180)-(H3180-F3180))/(H3180-F3180))*100</f>
        <v/>
      </c>
      <c r="K3180" s="251" t="n"/>
      <c r="L3180" s="250">
        <f>AVERAGE(J3180:J3181)</f>
        <v/>
      </c>
      <c r="M3180" s="250">
        <f>_xlfn.STDEV.S(J3180,J3181)</f>
        <v/>
      </c>
      <c r="N3180" s="295" t="n"/>
      <c r="O3180" s="295" t="n"/>
      <c r="P3180" s="207">
        <f>+(((H3180-F3180)/1000)*1000)/10</f>
        <v/>
      </c>
      <c r="Q3180" s="207">
        <f>AVERAGE(P3180:P3181)</f>
        <v/>
      </c>
      <c r="R3180" s="26" t="inlineStr">
        <is>
          <t>VERDADERO</t>
        </is>
      </c>
      <c r="S3180" s="26" t="inlineStr">
        <is>
          <t>FALSO</t>
        </is>
      </c>
      <c r="T3180" s="211" t="n"/>
      <c r="U3180" s="211" t="n"/>
      <c r="V3180" s="290" t="inlineStr">
        <is>
          <t>Plot válido</t>
        </is>
      </c>
    </row>
    <row r="3181" ht="15.75" customHeight="1" s="412">
      <c r="A3181" s="199" t="n">
        <v>4290</v>
      </c>
      <c r="B3181" s="200" t="n">
        <v>320</v>
      </c>
      <c r="C3181" s="246" t="n">
        <v>464</v>
      </c>
      <c r="D3181" s="246" t="n">
        <v>15</v>
      </c>
      <c r="E3181" s="46" t="n">
        <v>43599</v>
      </c>
      <c r="F3181" s="246" t="n">
        <v>5238</v>
      </c>
      <c r="G3181" s="246" t="n">
        <v>8525</v>
      </c>
      <c r="H3181" s="248" t="n">
        <v>7656</v>
      </c>
      <c r="I3181" s="246" t="n"/>
      <c r="J3181" s="47">
        <f>+(((G3181-F3181)-(H3181-F3181))/(H3181-F3181))*100</f>
        <v/>
      </c>
      <c r="K3181" s="251" t="n"/>
      <c r="L3181" s="251" t="n"/>
      <c r="M3181" s="251" t="n"/>
      <c r="N3181" s="295" t="n"/>
      <c r="O3181" s="295" t="n"/>
      <c r="P3181" s="207">
        <f>+(((H3181-F3181)/1000)*1000)/10</f>
        <v/>
      </c>
      <c r="Q3181" s="207" t="n"/>
      <c r="R3181" s="26" t="inlineStr">
        <is>
          <t>FALSO</t>
        </is>
      </c>
      <c r="S3181" s="26" t="inlineStr">
        <is>
          <t>FALSO</t>
        </is>
      </c>
      <c r="T3181" s="211" t="n"/>
      <c r="U3181" s="211" t="n"/>
      <c r="V3181" s="290" t="inlineStr">
        <is>
          <t>Plot válido</t>
        </is>
      </c>
    </row>
    <row r="3182" ht="15.75" customHeight="1" s="412">
      <c r="A3182" s="199" t="n">
        <v>4935</v>
      </c>
      <c r="B3182" s="200" t="n">
        <v>319</v>
      </c>
      <c r="C3182" s="246" t="n">
        <v>464</v>
      </c>
      <c r="D3182" s="246" t="n">
        <v>17</v>
      </c>
      <c r="E3182" s="46" t="n">
        <v>43619</v>
      </c>
      <c r="F3182" s="246" t="n">
        <v>5245</v>
      </c>
      <c r="G3182" s="246" t="n">
        <v>8331</v>
      </c>
      <c r="H3182" s="248" t="n">
        <v>7470</v>
      </c>
      <c r="I3182" s="246" t="n"/>
      <c r="J3182" s="47">
        <f>+(((G3182-F3182)-(H3182-F3182))/(H3182-F3182))*100</f>
        <v/>
      </c>
      <c r="K3182" s="270" t="n"/>
      <c r="L3182" s="250">
        <f>AVERAGE(J3182:J3183)</f>
        <v/>
      </c>
      <c r="M3182" s="250">
        <f>_xlfn.STDEV.S(J3182,J3183)</f>
        <v/>
      </c>
      <c r="N3182" s="295" t="n"/>
      <c r="O3182" s="295" t="n"/>
      <c r="P3182" s="207">
        <f>+(((H3182-F3182)/1000)*1000)/10</f>
        <v/>
      </c>
      <c r="Q3182" s="207">
        <f>AVERAGE(P3182:P3183)</f>
        <v/>
      </c>
      <c r="R3182" s="26" t="inlineStr">
        <is>
          <t>FALSO</t>
        </is>
      </c>
      <c r="S3182" s="26" t="inlineStr">
        <is>
          <t>FALSO</t>
        </is>
      </c>
      <c r="T3182" s="211" t="n"/>
      <c r="U3182" s="211" t="n"/>
      <c r="V3182" s="290" t="inlineStr">
        <is>
          <t>Plot válido</t>
        </is>
      </c>
    </row>
    <row r="3183" ht="15.75" customHeight="1" s="412">
      <c r="A3183" s="199" t="n">
        <v>4936</v>
      </c>
      <c r="B3183" s="200" t="n">
        <v>320</v>
      </c>
      <c r="C3183" s="246" t="n">
        <v>464</v>
      </c>
      <c r="D3183" s="246" t="n">
        <v>17</v>
      </c>
      <c r="E3183" s="46" t="n">
        <v>43619</v>
      </c>
      <c r="F3183" s="246" t="n">
        <v>5238</v>
      </c>
      <c r="G3183" s="246" t="n">
        <v>8266</v>
      </c>
      <c r="H3183" s="248" t="n">
        <v>7413</v>
      </c>
      <c r="I3183" s="246" t="n"/>
      <c r="J3183" s="47">
        <f>+(((G3183-F3183)-(H3183-F3183))/(H3183-F3183))*100</f>
        <v/>
      </c>
      <c r="K3183" s="270" t="n"/>
      <c r="L3183" s="251" t="n"/>
      <c r="M3183" s="251" t="n"/>
      <c r="N3183" s="295" t="n"/>
      <c r="O3183" s="295" t="n"/>
      <c r="P3183" s="207">
        <f>+(((H3183-F3183)/1000)*1000)/10</f>
        <v/>
      </c>
      <c r="Q3183" s="207" t="n"/>
      <c r="R3183" s="26" t="inlineStr">
        <is>
          <t>FALSO</t>
        </is>
      </c>
      <c r="S3183" s="26" t="inlineStr">
        <is>
          <t>FALSO</t>
        </is>
      </c>
      <c r="T3183" s="211" t="n"/>
      <c r="U3183" s="211" t="n"/>
      <c r="V3183" s="290" t="inlineStr">
        <is>
          <t>Plot válido</t>
        </is>
      </c>
    </row>
    <row r="3184" ht="15.75" customHeight="1" s="412">
      <c r="A3184" s="199" t="n">
        <v>6379</v>
      </c>
      <c r="B3184" s="200" t="n">
        <v>313</v>
      </c>
      <c r="C3184" s="252" t="n">
        <v>464</v>
      </c>
      <c r="D3184" s="252" t="n">
        <v>22</v>
      </c>
      <c r="E3184" s="139" t="n">
        <v>43685</v>
      </c>
      <c r="F3184" s="252" t="n">
        <v>5188</v>
      </c>
      <c r="G3184" s="252" t="n">
        <v>7698</v>
      </c>
      <c r="H3184" s="253" t="n">
        <v>7316</v>
      </c>
      <c r="I3184" s="252" t="n"/>
      <c r="J3184" s="47">
        <f>+(((G3184-F3184)-(H3184-F3184))/(H3184-F3184))*100</f>
        <v/>
      </c>
      <c r="K3184" s="270" t="n"/>
      <c r="L3184" s="250">
        <f>AVERAGE(J3184:J3185)</f>
        <v/>
      </c>
      <c r="M3184" s="250">
        <f>_xlfn.STDEV.S(J3184,J3185)</f>
        <v/>
      </c>
      <c r="N3184" s="295" t="n"/>
      <c r="O3184" s="295" t="n"/>
      <c r="P3184" s="207">
        <f>+(((H3184-F3184)/1000)*1000)/10</f>
        <v/>
      </c>
      <c r="Q3184" s="207">
        <f>AVERAGE(P3184:P3185)</f>
        <v/>
      </c>
      <c r="R3184" s="26" t="inlineStr">
        <is>
          <t>FALSO</t>
        </is>
      </c>
      <c r="S3184" s="26" t="inlineStr">
        <is>
          <t>FALSO</t>
        </is>
      </c>
      <c r="T3184" s="211" t="n"/>
      <c r="U3184" s="211" t="n"/>
      <c r="V3184" s="290" t="inlineStr">
        <is>
          <t>Plot válido</t>
        </is>
      </c>
    </row>
    <row r="3185" ht="15.75" customHeight="1" s="412">
      <c r="A3185" s="199" t="n">
        <v>6380</v>
      </c>
      <c r="B3185" s="200" t="n">
        <v>313</v>
      </c>
      <c r="C3185" s="252" t="n">
        <v>464</v>
      </c>
      <c r="D3185" s="252" t="n">
        <v>22</v>
      </c>
      <c r="E3185" s="139" t="n">
        <v>43685</v>
      </c>
      <c r="F3185" s="252" t="n">
        <v>5188</v>
      </c>
      <c r="G3185" s="252" t="n">
        <v>7860</v>
      </c>
      <c r="H3185" s="253" t="n">
        <v>7449</v>
      </c>
      <c r="I3185" s="252" t="n"/>
      <c r="J3185" s="47">
        <f>+(((G3185-F3185)-(H3185-F3185))/(H3185-F3185))*100</f>
        <v/>
      </c>
      <c r="K3185" s="270" t="n"/>
      <c r="L3185" s="251" t="n"/>
      <c r="M3185" s="251" t="n"/>
      <c r="N3185" s="295" t="n"/>
      <c r="O3185" s="295" t="n"/>
      <c r="P3185" s="207">
        <f>+(((H3185-F3185)/1000)*1000)/10</f>
        <v/>
      </c>
      <c r="Q3185" s="207" t="n"/>
      <c r="R3185" s="26" t="inlineStr">
        <is>
          <t>FALSO</t>
        </is>
      </c>
      <c r="S3185" s="26" t="inlineStr">
        <is>
          <t>FALSO</t>
        </is>
      </c>
      <c r="T3185" s="211" t="n"/>
      <c r="U3185" s="211" t="n"/>
      <c r="V3185" s="290" t="inlineStr">
        <is>
          <t>Plot válido</t>
        </is>
      </c>
    </row>
    <row r="3186" ht="15.75" customHeight="1" s="412">
      <c r="A3186" s="278" t="n">
        <v>3575</v>
      </c>
      <c r="B3186" s="201" t="n">
        <v>331</v>
      </c>
      <c r="C3186" s="201" t="n">
        <v>465</v>
      </c>
      <c r="D3186" s="201" t="n">
        <v>13</v>
      </c>
      <c r="E3186" s="8" t="n">
        <v>43587</v>
      </c>
      <c r="F3186" s="201" t="n">
        <v>5265</v>
      </c>
      <c r="G3186" s="201" t="n">
        <v>8431</v>
      </c>
      <c r="H3186" s="202" t="n">
        <v>7638</v>
      </c>
      <c r="I3186" s="201" t="n">
        <v>1</v>
      </c>
      <c r="J3186" s="9">
        <f>+(((G3186-F3186)-(H3186-F3186))/(H3186-F3186))*100</f>
        <v/>
      </c>
      <c r="K3186" s="203" t="inlineStr">
        <is>
          <t>1/2</t>
        </is>
      </c>
      <c r="L3186" s="204">
        <f>AVERAGE(J3186:J3187)</f>
        <v/>
      </c>
      <c r="M3186" s="204">
        <f>_xlfn.STDEV.S(J3186,J3187)</f>
        <v/>
      </c>
      <c r="N3186" s="13" t="n">
        <v>1</v>
      </c>
      <c r="O3186" s="13" t="n"/>
      <c r="P3186" s="210">
        <f>+(((H3186-F3186)/1000)*1000)/10</f>
        <v/>
      </c>
      <c r="Q3186" s="210">
        <f>AVERAGE(P3186:P3187)</f>
        <v/>
      </c>
      <c r="R3186" s="26" t="inlineStr">
        <is>
          <t>VERDADERO</t>
        </is>
      </c>
      <c r="S3186" s="26" t="inlineStr">
        <is>
          <t>FALSO</t>
        </is>
      </c>
      <c r="T3186" s="211" t="n"/>
      <c r="U3186" s="211" t="n"/>
      <c r="V3186" s="290" t="inlineStr">
        <is>
          <t>Plot válido</t>
        </is>
      </c>
    </row>
    <row r="3187" ht="15.75" customHeight="1" s="412">
      <c r="A3187" s="278" t="n">
        <v>3576</v>
      </c>
      <c r="B3187" s="201" t="n">
        <v>332</v>
      </c>
      <c r="C3187" s="201" t="n">
        <v>465</v>
      </c>
      <c r="D3187" s="201" t="n">
        <v>13</v>
      </c>
      <c r="E3187" s="8" t="n">
        <v>43587</v>
      </c>
      <c r="F3187" s="201" t="n">
        <v>5252</v>
      </c>
      <c r="G3187" s="201" t="n">
        <v>8751</v>
      </c>
      <c r="H3187" s="202" t="n">
        <v>7822</v>
      </c>
      <c r="I3187" s="201" t="n"/>
      <c r="J3187" s="9">
        <f>+(((G3187-F3187)-(H3187-F3187))/(H3187-F3187))*100</f>
        <v/>
      </c>
      <c r="K3187" s="203" t="n"/>
      <c r="L3187" s="210" t="n"/>
      <c r="M3187" s="210" t="n"/>
      <c r="N3187" s="13" t="n"/>
      <c r="O3187" s="13" t="n"/>
      <c r="P3187" s="210">
        <f>+(((H3187-F3187)/1000)*1000)/10</f>
        <v/>
      </c>
      <c r="Q3187" s="210" t="n"/>
      <c r="R3187" s="26" t="inlineStr">
        <is>
          <t>FALSO</t>
        </is>
      </c>
      <c r="S3187" s="26" t="inlineStr">
        <is>
          <t>FALSO</t>
        </is>
      </c>
      <c r="T3187" s="211" t="n"/>
      <c r="U3187" s="211" t="n"/>
      <c r="V3187" s="290" t="inlineStr">
        <is>
          <t>Plot válido</t>
        </is>
      </c>
    </row>
    <row r="3188" ht="15.75" customHeight="1" s="412">
      <c r="A3188" s="278" t="n">
        <v>4291</v>
      </c>
      <c r="B3188" s="201" t="n">
        <v>321</v>
      </c>
      <c r="C3188" s="201" t="n">
        <v>465</v>
      </c>
      <c r="D3188" s="201" t="n">
        <v>15</v>
      </c>
      <c r="E3188" s="8" t="n">
        <v>43599</v>
      </c>
      <c r="F3188" s="201" t="n">
        <v>5258</v>
      </c>
      <c r="G3188" s="201" t="n">
        <v>7781</v>
      </c>
      <c r="H3188" s="202" t="n">
        <v>7281</v>
      </c>
      <c r="I3188" s="201" t="n"/>
      <c r="J3188" s="9">
        <f>+(((G3188-F3188)-(H3188-F3188))/(H3188-F3188))*100</f>
        <v/>
      </c>
      <c r="K3188" s="210" t="inlineStr">
        <is>
          <t>MF*</t>
        </is>
      </c>
      <c r="L3188" s="204">
        <f>AVERAGE(J3188:J3189)</f>
        <v/>
      </c>
      <c r="M3188" s="204">
        <f>_xlfn.STDEV.S(J3188,J3189)</f>
        <v/>
      </c>
      <c r="N3188" s="13" t="n"/>
      <c r="O3188" s="13" t="n"/>
      <c r="P3188" s="210">
        <f>+(((H3188-F3188)/1000)*1000)/10</f>
        <v/>
      </c>
      <c r="Q3188" s="210">
        <f>AVERAGE(P3188:P3189)</f>
        <v/>
      </c>
      <c r="R3188" s="26" t="inlineStr">
        <is>
          <t>FALSO</t>
        </is>
      </c>
      <c r="S3188" s="26" t="inlineStr">
        <is>
          <t>FALSO</t>
        </is>
      </c>
      <c r="T3188" s="211" t="n"/>
      <c r="U3188" s="211" t="n"/>
      <c r="V3188" s="290" t="inlineStr">
        <is>
          <t>Plot válido</t>
        </is>
      </c>
    </row>
    <row r="3189" ht="15.75" customHeight="1" s="412">
      <c r="A3189" s="278" t="n">
        <v>4292</v>
      </c>
      <c r="B3189" s="201" t="n">
        <v>322</v>
      </c>
      <c r="C3189" s="201" t="n">
        <v>465</v>
      </c>
      <c r="D3189" s="201" t="n">
        <v>15</v>
      </c>
      <c r="E3189" s="8" t="n">
        <v>43599</v>
      </c>
      <c r="F3189" s="201" t="n">
        <v>5219</v>
      </c>
      <c r="G3189" s="201" t="n">
        <v>7620</v>
      </c>
      <c r="H3189" s="202" t="n">
        <v>7134</v>
      </c>
      <c r="I3189" s="201" t="n"/>
      <c r="J3189" s="9">
        <f>+(((G3189-F3189)-(H3189-F3189))/(H3189-F3189))*100</f>
        <v/>
      </c>
      <c r="K3189" s="210" t="n"/>
      <c r="L3189" s="210" t="n"/>
      <c r="M3189" s="210" t="n"/>
      <c r="N3189" s="13" t="n"/>
      <c r="O3189" s="13" t="n"/>
      <c r="P3189" s="210">
        <f>+(((H3189-F3189)/1000)*1000)/10</f>
        <v/>
      </c>
      <c r="Q3189" s="210" t="n"/>
      <c r="R3189" s="26" t="inlineStr">
        <is>
          <t>FALSO</t>
        </is>
      </c>
      <c r="S3189" s="26" t="inlineStr">
        <is>
          <t>FALSO</t>
        </is>
      </c>
      <c r="T3189" s="211" t="n"/>
      <c r="U3189" s="211" t="n"/>
      <c r="V3189" s="290" t="inlineStr">
        <is>
          <t>Plot válido</t>
        </is>
      </c>
    </row>
    <row r="3190" ht="15.75" customHeight="1" s="412">
      <c r="A3190" s="278" t="n">
        <v>4937</v>
      </c>
      <c r="B3190" s="201" t="n">
        <v>321</v>
      </c>
      <c r="C3190" s="201" t="n">
        <v>465</v>
      </c>
      <c r="D3190" s="201" t="n">
        <v>17</v>
      </c>
      <c r="E3190" s="8" t="n">
        <v>43619</v>
      </c>
      <c r="F3190" s="201" t="n">
        <v>5258</v>
      </c>
      <c r="G3190" s="201" t="n">
        <v>7978</v>
      </c>
      <c r="H3190" s="202" t="n">
        <v>7445</v>
      </c>
      <c r="I3190" s="201" t="n"/>
      <c r="J3190" s="9">
        <f>+(((G3190-F3190)-(H3190-F3190))/(H3190-F3190))*100</f>
        <v/>
      </c>
      <c r="K3190" s="203" t="n"/>
      <c r="L3190" s="204">
        <f>AVERAGE(J3190:J3191)</f>
        <v/>
      </c>
      <c r="M3190" s="204">
        <f>_xlfn.STDEV.S(J3190,J3191)</f>
        <v/>
      </c>
      <c r="N3190" s="13" t="n"/>
      <c r="O3190" s="13" t="n"/>
      <c r="P3190" s="210">
        <f>+(((H3190-F3190)/1000)*1000)/10</f>
        <v/>
      </c>
      <c r="Q3190" s="210">
        <f>AVERAGE(P3190:P3191)</f>
        <v/>
      </c>
      <c r="R3190" s="26" t="inlineStr">
        <is>
          <t>FALSO</t>
        </is>
      </c>
      <c r="S3190" s="26" t="inlineStr">
        <is>
          <t>FALSO</t>
        </is>
      </c>
      <c r="T3190" s="211" t="n"/>
      <c r="U3190" s="211" t="n"/>
      <c r="V3190" s="290" t="inlineStr">
        <is>
          <t>Plot válido</t>
        </is>
      </c>
    </row>
    <row r="3191" ht="15.75" customHeight="1" s="412">
      <c r="A3191" s="278" t="n">
        <v>4938</v>
      </c>
      <c r="B3191" s="201" t="n">
        <v>322</v>
      </c>
      <c r="C3191" s="201" t="n">
        <v>465</v>
      </c>
      <c r="D3191" s="201" t="n">
        <v>17</v>
      </c>
      <c r="E3191" s="8" t="n">
        <v>43619</v>
      </c>
      <c r="F3191" s="201" t="n">
        <v>5219</v>
      </c>
      <c r="G3191" s="201" t="n">
        <v>8002</v>
      </c>
      <c r="H3191" s="202" t="n">
        <v>7463</v>
      </c>
      <c r="I3191" s="201" t="n"/>
      <c r="J3191" s="9">
        <f>+(((G3191-F3191)-(H3191-F3191))/(H3191-F3191))*100</f>
        <v/>
      </c>
      <c r="K3191" s="203" t="n"/>
      <c r="L3191" s="210" t="n"/>
      <c r="M3191" s="210" t="n"/>
      <c r="N3191" s="13" t="n"/>
      <c r="O3191" s="13" t="n"/>
      <c r="P3191" s="210">
        <f>+(((H3191-F3191)/1000)*1000)/10</f>
        <v/>
      </c>
      <c r="Q3191" s="210" t="n"/>
      <c r="R3191" s="26" t="inlineStr">
        <is>
          <t>FALSO</t>
        </is>
      </c>
      <c r="S3191" s="26" t="inlineStr">
        <is>
          <t>FALSO</t>
        </is>
      </c>
      <c r="T3191" s="211" t="n"/>
      <c r="U3191" s="211" t="n"/>
      <c r="V3191" s="290" t="inlineStr">
        <is>
          <t>Plot válido</t>
        </is>
      </c>
    </row>
    <row r="3192" ht="15.75" customHeight="1" s="412">
      <c r="A3192" s="278" t="n">
        <v>5507</v>
      </c>
      <c r="B3192" s="201" t="n">
        <v>245</v>
      </c>
      <c r="C3192" s="201" t="n">
        <v>465</v>
      </c>
      <c r="D3192" s="201" t="n">
        <v>19</v>
      </c>
      <c r="E3192" s="8" t="n">
        <v>43637</v>
      </c>
      <c r="F3192" s="201" t="n">
        <v>5235</v>
      </c>
      <c r="G3192" s="201" t="n">
        <v>7662</v>
      </c>
      <c r="H3192" s="202" t="n">
        <v>7182</v>
      </c>
      <c r="I3192" s="201" t="n">
        <v>9</v>
      </c>
      <c r="J3192" s="9">
        <f>+(((G3192-F3192)-(H3192-F3192))/(H3192-F3192))*100</f>
        <v/>
      </c>
      <c r="K3192" s="203" t="n"/>
      <c r="L3192" s="204">
        <f>AVERAGE(J3192:J3193)</f>
        <v/>
      </c>
      <c r="M3192" s="204">
        <f>_xlfn.STDEV.S(J3192,J3193)</f>
        <v/>
      </c>
      <c r="N3192" s="13" t="n"/>
      <c r="O3192" s="13" t="n"/>
      <c r="P3192" s="210">
        <f>+(((H3192-F3192)/1000)*1000)/10</f>
        <v/>
      </c>
      <c r="Q3192" s="210">
        <f>AVERAGE(P3192:P3193)</f>
        <v/>
      </c>
      <c r="R3192" s="26" t="inlineStr">
        <is>
          <t>FALSO</t>
        </is>
      </c>
      <c r="S3192" s="26" t="inlineStr">
        <is>
          <t>FALSO</t>
        </is>
      </c>
      <c r="T3192" s="211" t="n"/>
      <c r="U3192" s="211" t="n"/>
      <c r="V3192" s="290" t="inlineStr">
        <is>
          <t>Plot válido</t>
        </is>
      </c>
    </row>
    <row r="3193" ht="15.75" customHeight="1" s="412">
      <c r="A3193" s="278" t="n">
        <v>5508</v>
      </c>
      <c r="B3193" s="201" t="n">
        <v>246</v>
      </c>
      <c r="C3193" s="201" t="n">
        <v>465</v>
      </c>
      <c r="D3193" s="201" t="n">
        <v>19</v>
      </c>
      <c r="E3193" s="8" t="n">
        <v>43637</v>
      </c>
      <c r="F3193" s="201" t="n">
        <v>5309</v>
      </c>
      <c r="G3193" s="201" t="n">
        <v>8004</v>
      </c>
      <c r="H3193" s="202" t="n">
        <v>7452</v>
      </c>
      <c r="I3193" s="201" t="n"/>
      <c r="J3193" s="9">
        <f>+(((G3193-F3193)-(H3193-F3193))/(H3193-F3193))*100</f>
        <v/>
      </c>
      <c r="K3193" s="203" t="n"/>
      <c r="L3193" s="210" t="n"/>
      <c r="M3193" s="210" t="n"/>
      <c r="N3193" s="13" t="n"/>
      <c r="O3193" s="13" t="n"/>
      <c r="P3193" s="210">
        <f>+(((H3193-F3193)/1000)*1000)/10</f>
        <v/>
      </c>
      <c r="Q3193" s="210" t="n"/>
      <c r="R3193" s="26" t="inlineStr">
        <is>
          <t>FALSO</t>
        </is>
      </c>
      <c r="S3193" s="26" t="inlineStr">
        <is>
          <t>FALSO</t>
        </is>
      </c>
      <c r="T3193" s="211" t="n"/>
      <c r="U3193" s="211" t="n"/>
      <c r="V3193" s="290" t="inlineStr">
        <is>
          <t>Plot válido</t>
        </is>
      </c>
    </row>
    <row r="3194" ht="15.75" customHeight="1" s="412">
      <c r="A3194" s="278" t="n">
        <v>6381</v>
      </c>
      <c r="B3194" s="201" t="n">
        <v>314</v>
      </c>
      <c r="C3194" s="201" t="n">
        <v>465</v>
      </c>
      <c r="D3194" s="201" t="n">
        <v>22</v>
      </c>
      <c r="E3194" s="8" t="n">
        <v>43685</v>
      </c>
      <c r="F3194" s="201" t="n">
        <v>5225</v>
      </c>
      <c r="G3194" s="201" t="n">
        <v>7311</v>
      </c>
      <c r="H3194" s="202" t="n">
        <v>7006</v>
      </c>
      <c r="I3194" s="201" t="n">
        <v>9</v>
      </c>
      <c r="J3194" s="9">
        <f>+(((G3194-F3194)-(H3194-F3194))/(H3194-F3194))*100</f>
        <v/>
      </c>
      <c r="K3194" s="203" t="n"/>
      <c r="L3194" s="204">
        <f>AVERAGE(J3194:J3195)</f>
        <v/>
      </c>
      <c r="M3194" s="204">
        <f>_xlfn.STDEV.S(J3194,J3195)</f>
        <v/>
      </c>
      <c r="N3194" s="13" t="n"/>
      <c r="O3194" s="206">
        <f>(L3192-L3194)/48</f>
        <v/>
      </c>
      <c r="P3194" s="210">
        <f>+(((H3194-F3194)/1000)*1000)/10</f>
        <v/>
      </c>
      <c r="Q3194" s="210">
        <f>AVERAGE(P3194:P3195)</f>
        <v/>
      </c>
      <c r="R3194" s="26" t="inlineStr">
        <is>
          <t>FALSO</t>
        </is>
      </c>
      <c r="S3194" s="26" t="inlineStr">
        <is>
          <t>FALSO</t>
        </is>
      </c>
      <c r="T3194" s="211" t="n"/>
      <c r="U3194" s="211" t="n"/>
      <c r="V3194" s="290" t="inlineStr">
        <is>
          <t>Plot válido</t>
        </is>
      </c>
    </row>
    <row r="3195" ht="15.75" customHeight="1" s="412">
      <c r="A3195" s="278" t="n">
        <v>6382</v>
      </c>
      <c r="B3195" s="201" t="n">
        <v>314</v>
      </c>
      <c r="C3195" s="201" t="n">
        <v>465</v>
      </c>
      <c r="D3195" s="201" t="n">
        <v>22</v>
      </c>
      <c r="E3195" s="8" t="n">
        <v>43685</v>
      </c>
      <c r="F3195" s="201" t="n">
        <v>5225</v>
      </c>
      <c r="G3195" s="201" t="n">
        <v>7363</v>
      </c>
      <c r="H3195" s="202" t="n">
        <v>7029</v>
      </c>
      <c r="I3195" s="201" t="n"/>
      <c r="J3195" s="9">
        <f>+(((G3195-F3195)-(H3195-F3195))/(H3195-F3195))*100</f>
        <v/>
      </c>
      <c r="K3195" s="203" t="n"/>
      <c r="L3195" s="210" t="n"/>
      <c r="M3195" s="210" t="n"/>
      <c r="N3195" s="13" t="n"/>
      <c r="O3195" s="13" t="n"/>
      <c r="P3195" s="210">
        <f>+(((H3195-F3195)/1000)*1000)/10</f>
        <v/>
      </c>
      <c r="Q3195" s="210" t="n"/>
      <c r="R3195" s="26" t="inlineStr">
        <is>
          <t>FALSO</t>
        </is>
      </c>
      <c r="S3195" s="26" t="inlineStr">
        <is>
          <t>FALSO</t>
        </is>
      </c>
      <c r="T3195" s="211" t="n"/>
      <c r="U3195" s="211" t="n"/>
      <c r="V3195" s="290" t="inlineStr">
        <is>
          <t>Plot válido</t>
        </is>
      </c>
    </row>
    <row r="3196" ht="15.75" customHeight="1" s="412">
      <c r="A3196" s="279" t="n">
        <v>3965</v>
      </c>
      <c r="B3196" s="255" t="n">
        <v>387</v>
      </c>
      <c r="C3196" s="255" t="n">
        <v>466</v>
      </c>
      <c r="D3196" s="255" t="n">
        <v>14</v>
      </c>
      <c r="E3196" s="58" t="n">
        <v>43591</v>
      </c>
      <c r="F3196" s="266" t="n">
        <v>5506</v>
      </c>
      <c r="G3196" s="266" t="n">
        <v>8193</v>
      </c>
      <c r="H3196" s="256" t="n">
        <v>7422</v>
      </c>
      <c r="I3196" s="255" t="n">
        <v>2</v>
      </c>
      <c r="J3196" s="59">
        <f>+(((G3196-F3196)-(H3196-F3196))/(H3196-F3196))*100</f>
        <v/>
      </c>
      <c r="K3196" s="271" t="inlineStr">
        <is>
          <t>2/5</t>
        </is>
      </c>
      <c r="L3196" s="258">
        <f>AVERAGE(J3196:J3197)</f>
        <v/>
      </c>
      <c r="M3196" s="258">
        <f>_xlfn.STDEV.S(J3196,J3197)</f>
        <v/>
      </c>
      <c r="N3196" s="35" t="n">
        <v>2</v>
      </c>
      <c r="O3196" s="35" t="n"/>
      <c r="P3196" s="259">
        <f>+(((H3196-F3196)/1000)*1000)/10</f>
        <v/>
      </c>
      <c r="Q3196" s="259">
        <f>AVERAGE(P3196:P3197)</f>
        <v/>
      </c>
      <c r="R3196" s="26" t="inlineStr">
        <is>
          <t>FALSO</t>
        </is>
      </c>
      <c r="S3196" s="26" t="inlineStr">
        <is>
          <t>FALSO</t>
        </is>
      </c>
      <c r="T3196" s="211" t="n"/>
      <c r="U3196" s="211" t="n"/>
      <c r="V3196" s="290" t="inlineStr">
        <is>
          <t>Plot válido</t>
        </is>
      </c>
    </row>
    <row r="3197" ht="15.75" customHeight="1" s="412">
      <c r="A3197" s="279" t="n">
        <v>3966</v>
      </c>
      <c r="B3197" s="255" t="n">
        <v>388</v>
      </c>
      <c r="C3197" s="255" t="n">
        <v>466</v>
      </c>
      <c r="D3197" s="255" t="n">
        <v>14</v>
      </c>
      <c r="E3197" s="58" t="n">
        <v>43591</v>
      </c>
      <c r="F3197" s="266" t="n">
        <v>5526</v>
      </c>
      <c r="G3197" s="266" t="n">
        <v>8190</v>
      </c>
      <c r="H3197" s="256" t="n">
        <v>7427</v>
      </c>
      <c r="I3197" s="255" t="n"/>
      <c r="J3197" s="59">
        <f>+(((G3197-F3197)-(H3197-F3197))/(H3197-F3197))*100</f>
        <v/>
      </c>
      <c r="K3197" s="271" t="n"/>
      <c r="L3197" s="259" t="n"/>
      <c r="M3197" s="259" t="n"/>
      <c r="N3197" s="35" t="n"/>
      <c r="O3197" s="35" t="n"/>
      <c r="P3197" s="259">
        <f>+(((H3197-F3197)/1000)*1000)/10</f>
        <v/>
      </c>
      <c r="Q3197" s="259" t="n"/>
      <c r="R3197" s="26" t="inlineStr">
        <is>
          <t>FALSO</t>
        </is>
      </c>
      <c r="S3197" s="26" t="inlineStr">
        <is>
          <t>FALSO</t>
        </is>
      </c>
      <c r="T3197" s="211" t="n"/>
      <c r="U3197" s="211" t="n"/>
      <c r="V3197" s="290" t="inlineStr">
        <is>
          <t>Plot válido</t>
        </is>
      </c>
    </row>
    <row r="3198" ht="15.75" customHeight="1" s="412">
      <c r="A3198" s="279" t="n">
        <v>4613</v>
      </c>
      <c r="B3198" s="255" t="n">
        <v>319</v>
      </c>
      <c r="C3198" s="255" t="n">
        <v>466</v>
      </c>
      <c r="D3198" s="255" t="n">
        <v>16</v>
      </c>
      <c r="E3198" s="58" t="n">
        <v>43607</v>
      </c>
      <c r="F3198" s="255" t="n">
        <v>5245</v>
      </c>
      <c r="G3198" s="255" t="n">
        <v>8229</v>
      </c>
      <c r="H3198" s="256" t="n">
        <v>7510</v>
      </c>
      <c r="I3198" s="255" t="n">
        <v>2</v>
      </c>
      <c r="J3198" s="59">
        <f>+(((G3198-F3198)-(H3198-F3198))/(H3198-F3198))*100</f>
        <v/>
      </c>
      <c r="K3198" s="271" t="n"/>
      <c r="L3198" s="258">
        <f>AVERAGE(J3198:J3199)</f>
        <v/>
      </c>
      <c r="M3198" s="258">
        <f>_xlfn.STDEV.S(J3198,J3199)</f>
        <v/>
      </c>
      <c r="N3198" s="35" t="n"/>
      <c r="O3198" s="35" t="n"/>
      <c r="P3198" s="259">
        <f>+(((H3198-F3198)/1000)*1000)/10</f>
        <v/>
      </c>
      <c r="Q3198" s="259">
        <f>AVERAGE(P3198:P3199)</f>
        <v/>
      </c>
      <c r="R3198" s="26" t="inlineStr">
        <is>
          <t>FALSO</t>
        </is>
      </c>
      <c r="S3198" s="26" t="inlineStr">
        <is>
          <t>FALSO</t>
        </is>
      </c>
      <c r="T3198" s="211" t="n"/>
      <c r="U3198" s="211" t="n"/>
      <c r="V3198" s="290" t="inlineStr">
        <is>
          <t>Plot válido</t>
        </is>
      </c>
    </row>
    <row r="3199" ht="15.75" customHeight="1" s="412">
      <c r="A3199" s="279" t="n">
        <v>4614</v>
      </c>
      <c r="B3199" s="255" t="n">
        <v>320</v>
      </c>
      <c r="C3199" s="255" t="n">
        <v>466</v>
      </c>
      <c r="D3199" s="255" t="n">
        <v>16</v>
      </c>
      <c r="E3199" s="58" t="n">
        <v>43607</v>
      </c>
      <c r="F3199" s="255" t="n">
        <v>5238</v>
      </c>
      <c r="G3199" s="255" t="n">
        <v>7889</v>
      </c>
      <c r="H3199" s="256" t="n">
        <v>7283</v>
      </c>
      <c r="I3199" s="255" t="n"/>
      <c r="J3199" s="59">
        <f>+(((G3199-F3199)-(H3199-F3199))/(H3199-F3199))*100</f>
        <v/>
      </c>
      <c r="K3199" s="271" t="n"/>
      <c r="L3199" s="259" t="n"/>
      <c r="M3199" s="259" t="n"/>
      <c r="N3199" s="35" t="n"/>
      <c r="O3199" s="35" t="n"/>
      <c r="P3199" s="259">
        <f>+(((H3199-F3199)/1000)*1000)/10</f>
        <v/>
      </c>
      <c r="Q3199" s="259" t="n"/>
      <c r="R3199" s="26" t="inlineStr">
        <is>
          <t>FALSO</t>
        </is>
      </c>
      <c r="S3199" s="26" t="inlineStr">
        <is>
          <t>FALSO</t>
        </is>
      </c>
      <c r="T3199" s="211" t="n"/>
      <c r="U3199" s="211" t="n"/>
      <c r="V3199" s="290" t="inlineStr">
        <is>
          <t>Plot válido</t>
        </is>
      </c>
    </row>
    <row r="3200" ht="15.75" customHeight="1" s="412">
      <c r="A3200" s="279" t="n">
        <v>5259</v>
      </c>
      <c r="B3200" s="255" t="n">
        <v>319</v>
      </c>
      <c r="C3200" s="255" t="n">
        <v>466</v>
      </c>
      <c r="D3200" s="255" t="n">
        <v>18</v>
      </c>
      <c r="E3200" s="58" t="n">
        <v>43626</v>
      </c>
      <c r="F3200" s="255" t="n">
        <v>5245</v>
      </c>
      <c r="G3200" s="255" t="n">
        <v>7743</v>
      </c>
      <c r="H3200" s="256" t="n">
        <v>7210</v>
      </c>
      <c r="I3200" s="255" t="n">
        <v>6</v>
      </c>
      <c r="J3200" s="59">
        <f>+(((G3200-F3200)-(H3200-F3200))/(H3200-F3200))*100</f>
        <v/>
      </c>
      <c r="K3200" s="271" t="n"/>
      <c r="L3200" s="258">
        <f>AVERAGE(J3200:J3201)</f>
        <v/>
      </c>
      <c r="M3200" s="258">
        <f>_xlfn.STDEV.S(J3200,J3201)</f>
        <v/>
      </c>
      <c r="N3200" s="35" t="n"/>
      <c r="O3200" s="206">
        <f>(L3198-L3200)/19</f>
        <v/>
      </c>
      <c r="P3200" s="259">
        <f>+(((H3200-F3200)/1000)*1000)/10</f>
        <v/>
      </c>
      <c r="Q3200" s="259">
        <f>AVERAGE(P3200:P3201)</f>
        <v/>
      </c>
      <c r="R3200" s="26" t="inlineStr">
        <is>
          <t>FALSO</t>
        </is>
      </c>
      <c r="S3200" s="26" t="inlineStr">
        <is>
          <t>FALSO</t>
        </is>
      </c>
      <c r="T3200" s="211" t="n"/>
      <c r="U3200" s="211" t="n"/>
      <c r="V3200" s="290" t="inlineStr">
        <is>
          <t>Plot válido</t>
        </is>
      </c>
    </row>
    <row r="3201" ht="15.75" customHeight="1" s="412">
      <c r="A3201" s="279" t="n">
        <v>5260</v>
      </c>
      <c r="B3201" s="255" t="n">
        <v>320</v>
      </c>
      <c r="C3201" s="255" t="n">
        <v>466</v>
      </c>
      <c r="D3201" s="255" t="n">
        <v>18</v>
      </c>
      <c r="E3201" s="58" t="n">
        <v>43626</v>
      </c>
      <c r="F3201" s="255" t="n">
        <v>5238</v>
      </c>
      <c r="G3201" s="255" t="n">
        <v>7790</v>
      </c>
      <c r="H3201" s="256" t="n">
        <v>7249</v>
      </c>
      <c r="I3201" s="255" t="n"/>
      <c r="J3201" s="59">
        <f>+(((G3201-F3201)-(H3201-F3201))/(H3201-F3201))*100</f>
        <v/>
      </c>
      <c r="K3201" s="271" t="n"/>
      <c r="L3201" s="259" t="n"/>
      <c r="M3201" s="259" t="n"/>
      <c r="N3201" s="35" t="n"/>
      <c r="O3201" s="35" t="n"/>
      <c r="P3201" s="259">
        <f>+(((H3201-F3201)/1000)*1000)/10</f>
        <v/>
      </c>
      <c r="Q3201" s="259" t="n"/>
      <c r="R3201" s="26" t="inlineStr">
        <is>
          <t>FALSO</t>
        </is>
      </c>
      <c r="S3201" s="26" t="inlineStr">
        <is>
          <t>FALSO</t>
        </is>
      </c>
      <c r="T3201" s="211" t="n"/>
      <c r="U3201" s="211" t="n"/>
      <c r="V3201" s="290" t="inlineStr">
        <is>
          <t>Plot válido</t>
        </is>
      </c>
    </row>
    <row r="3202" ht="15.75" customHeight="1" s="412">
      <c r="A3202" s="279" t="n">
        <v>5749</v>
      </c>
      <c r="B3202" s="255" t="n">
        <v>193</v>
      </c>
      <c r="C3202" s="255" t="n">
        <v>466</v>
      </c>
      <c r="D3202" s="255" t="n">
        <v>21</v>
      </c>
      <c r="E3202" s="58" t="n">
        <v>43657</v>
      </c>
      <c r="F3202" s="255" t="n">
        <v>5263</v>
      </c>
      <c r="G3202" s="255" t="n">
        <v>8756</v>
      </c>
      <c r="H3202" s="256" t="n">
        <v>8152</v>
      </c>
      <c r="I3202" s="255" t="n">
        <v>6</v>
      </c>
      <c r="J3202" s="59">
        <f>+(((G3202-F3202)-(H3202-F3202))/(H3202-F3202))*100</f>
        <v/>
      </c>
      <c r="K3202" s="271" t="n"/>
      <c r="L3202" s="258">
        <f>AVERAGE(J3202:J3203)</f>
        <v/>
      </c>
      <c r="M3202" s="258">
        <f>_xlfn.STDEV.S(J3202,J3203)</f>
        <v/>
      </c>
      <c r="N3202" s="35" t="n"/>
      <c r="O3202" s="35" t="n"/>
      <c r="P3202" s="259">
        <f>+(((H3202-F3202)/1000)*1000)/10</f>
        <v/>
      </c>
      <c r="Q3202" s="259">
        <f>AVERAGE(P3202:P3203)</f>
        <v/>
      </c>
      <c r="R3202" s="26" t="inlineStr">
        <is>
          <t>FALSO</t>
        </is>
      </c>
      <c r="S3202" s="26" t="inlineStr">
        <is>
          <t>FALSO</t>
        </is>
      </c>
      <c r="T3202" s="211" t="n"/>
      <c r="U3202" s="211" t="n"/>
      <c r="V3202" s="290" t="inlineStr">
        <is>
          <t>Plot válido</t>
        </is>
      </c>
    </row>
    <row r="3203" ht="15.75" customHeight="1" s="412">
      <c r="A3203" s="279" t="n">
        <v>5750</v>
      </c>
      <c r="B3203" s="255" t="n">
        <v>194</v>
      </c>
      <c r="C3203" s="255" t="n">
        <v>466</v>
      </c>
      <c r="D3203" s="255" t="n">
        <v>21</v>
      </c>
      <c r="E3203" s="58" t="n">
        <v>43657</v>
      </c>
      <c r="F3203" s="255" t="n">
        <v>5207</v>
      </c>
      <c r="G3203" s="255" t="n">
        <v>8594</v>
      </c>
      <c r="H3203" s="256" t="n">
        <v>7990</v>
      </c>
      <c r="I3203" s="255" t="n"/>
      <c r="J3203" s="59">
        <f>+(((G3203-F3203)-(H3203-F3203))/(H3203-F3203))*100</f>
        <v/>
      </c>
      <c r="K3203" s="271" t="n"/>
      <c r="L3203" s="259" t="n"/>
      <c r="M3203" s="259" t="n"/>
      <c r="N3203" s="35" t="n"/>
      <c r="O3203" s="35" t="n"/>
      <c r="P3203" s="259">
        <f>+(((H3203-F3203)/1000)*1000)/10</f>
        <v/>
      </c>
      <c r="Q3203" s="259" t="n"/>
      <c r="R3203" s="26" t="inlineStr">
        <is>
          <t>FALSO</t>
        </is>
      </c>
      <c r="S3203" s="26" t="inlineStr">
        <is>
          <t>FALSO</t>
        </is>
      </c>
      <c r="T3203" s="211" t="n"/>
      <c r="U3203" s="211" t="n"/>
      <c r="V3203" s="290" t="inlineStr">
        <is>
          <t>Plot válido</t>
        </is>
      </c>
    </row>
    <row r="3204" hidden="1" ht="15.75" customHeight="1" s="412">
      <c r="A3204" s="279" t="n">
        <v>6383</v>
      </c>
      <c r="B3204" s="255" t="n">
        <v>315</v>
      </c>
      <c r="C3204" s="255" t="n">
        <v>466</v>
      </c>
      <c r="D3204" s="255" t="n">
        <v>22</v>
      </c>
      <c r="E3204" s="58" t="n">
        <v>43685</v>
      </c>
      <c r="F3204" s="255" t="n">
        <v>5198</v>
      </c>
      <c r="G3204" s="255" t="n">
        <v>8907</v>
      </c>
      <c r="H3204" s="256" t="n">
        <v>8324</v>
      </c>
      <c r="I3204" s="255" t="n">
        <v>6</v>
      </c>
      <c r="J3204" s="59">
        <f>+(((G3204-F3204)-(H3204-F3204))/(H3204-F3204))*100</f>
        <v/>
      </c>
      <c r="K3204" s="271" t="n"/>
      <c r="L3204" s="258">
        <f>AVERAGE(J3204:J3205)</f>
        <v/>
      </c>
      <c r="M3204" s="258">
        <f>_xlfn.STDEV.S(J3204,J3205)</f>
        <v/>
      </c>
      <c r="N3204" s="35" t="n"/>
      <c r="O3204" s="206">
        <f>(L3198-L3204)/77</f>
        <v/>
      </c>
      <c r="P3204" s="259">
        <f>+(((H3204-F3204)/1000)*1000)/10</f>
        <v/>
      </c>
      <c r="Q3204" s="259">
        <f>AVERAGE(P3204:P3205)</f>
        <v/>
      </c>
      <c r="R3204" s="26" t="inlineStr">
        <is>
          <t>FALSO</t>
        </is>
      </c>
      <c r="S3204" s="26" t="inlineStr">
        <is>
          <t>FALSO</t>
        </is>
      </c>
      <c r="T3204" s="211" t="n"/>
      <c r="U3204" s="211" t="n"/>
      <c r="V3204" s="290" t="inlineStr">
        <is>
          <t>Se descarta</t>
        </is>
      </c>
    </row>
    <row r="3205" hidden="1" ht="15.75" customHeight="1" s="412">
      <c r="A3205" s="279" t="n">
        <v>6384</v>
      </c>
      <c r="B3205" s="255" t="n">
        <v>315</v>
      </c>
      <c r="C3205" s="255" t="n">
        <v>466</v>
      </c>
      <c r="D3205" s="255" t="n">
        <v>22</v>
      </c>
      <c r="E3205" s="58" t="n">
        <v>43685</v>
      </c>
      <c r="F3205" s="255" t="n">
        <v>5198</v>
      </c>
      <c r="G3205" s="255" t="n">
        <v>8753</v>
      </c>
      <c r="H3205" s="256" t="n">
        <v>8164</v>
      </c>
      <c r="I3205" s="255" t="n"/>
      <c r="J3205" s="59">
        <f>+(((G3205-F3205)-(H3205-F3205))/(H3205-F3205))*100</f>
        <v/>
      </c>
      <c r="K3205" s="271" t="n"/>
      <c r="L3205" s="259" t="n"/>
      <c r="M3205" s="259" t="n"/>
      <c r="N3205" s="35" t="n"/>
      <c r="O3205" s="35" t="n"/>
      <c r="P3205" s="259">
        <f>+(((H3205-F3205)/1000)*1000)/10</f>
        <v/>
      </c>
      <c r="Q3205" s="259" t="n"/>
      <c r="R3205" s="26" t="inlineStr">
        <is>
          <t>FALSO</t>
        </is>
      </c>
      <c r="S3205" s="26" t="inlineStr">
        <is>
          <t>FALSO</t>
        </is>
      </c>
      <c r="T3205" s="211" t="n"/>
      <c r="U3205" s="211" t="n"/>
      <c r="V3205" s="290" t="inlineStr">
        <is>
          <t>Se descarta</t>
        </is>
      </c>
    </row>
    <row r="3206" hidden="1" ht="15.75" customHeight="1" s="412">
      <c r="A3206" s="278" t="n">
        <v>3577</v>
      </c>
      <c r="B3206" s="201" t="n">
        <v>333</v>
      </c>
      <c r="C3206" s="201" t="n">
        <v>467</v>
      </c>
      <c r="D3206" s="201" t="n">
        <v>13</v>
      </c>
      <c r="E3206" s="8" t="n">
        <v>43587</v>
      </c>
      <c r="F3206" s="201" t="n">
        <v>5211</v>
      </c>
      <c r="G3206" s="201" t="n">
        <v>8403</v>
      </c>
      <c r="H3206" s="202" t="n">
        <v>7431</v>
      </c>
      <c r="I3206" s="201" t="n">
        <v>1</v>
      </c>
      <c r="J3206" s="9">
        <f>+(((G3206-F3206)-(H3206-F3206))/(H3206-F3206))*100</f>
        <v/>
      </c>
      <c r="K3206" s="203" t="inlineStr">
        <is>
          <t>1/4</t>
        </is>
      </c>
      <c r="L3206" s="204">
        <f>AVERAGE(J3206:J3207)</f>
        <v/>
      </c>
      <c r="M3206" s="204">
        <f>_xlfn.STDEV.S(J3206,J3207)</f>
        <v/>
      </c>
      <c r="N3206" s="13" t="n">
        <v>2</v>
      </c>
      <c r="O3206" s="13" t="n"/>
      <c r="P3206" s="210">
        <f>+(((H3206-F3206)/1000)*1000)/10</f>
        <v/>
      </c>
      <c r="Q3206" s="210">
        <f>AVERAGE(P3206:P3207)</f>
        <v/>
      </c>
      <c r="R3206" s="26" t="inlineStr">
        <is>
          <t>FALSO</t>
        </is>
      </c>
      <c r="S3206" s="26" t="inlineStr">
        <is>
          <t>FALSO</t>
        </is>
      </c>
      <c r="T3206" s="211" t="n"/>
      <c r="U3206" s="211" t="n"/>
      <c r="V3206" s="290" t="inlineStr">
        <is>
          <t>Se descarta</t>
        </is>
      </c>
    </row>
    <row r="3207" hidden="1" ht="15.75" customHeight="1" s="412">
      <c r="A3207" s="278" t="n">
        <v>3578</v>
      </c>
      <c r="B3207" s="201" t="n">
        <v>334</v>
      </c>
      <c r="C3207" s="201" t="n">
        <v>467</v>
      </c>
      <c r="D3207" s="201" t="n">
        <v>13</v>
      </c>
      <c r="E3207" s="8" t="n">
        <v>43587</v>
      </c>
      <c r="F3207" s="201" t="n">
        <v>5171</v>
      </c>
      <c r="G3207" s="201" t="n">
        <v>8608</v>
      </c>
      <c r="H3207" s="202" t="n">
        <v>7580</v>
      </c>
      <c r="I3207" s="201" t="n"/>
      <c r="J3207" s="9">
        <f>+(((G3207-F3207)-(H3207-F3207))/(H3207-F3207))*100</f>
        <v/>
      </c>
      <c r="K3207" s="203" t="n"/>
      <c r="L3207" s="210" t="n"/>
      <c r="M3207" s="210" t="n"/>
      <c r="N3207" s="13" t="n"/>
      <c r="O3207" s="13" t="n"/>
      <c r="P3207" s="210">
        <f>+(((H3207-F3207)/1000)*1000)/10</f>
        <v/>
      </c>
      <c r="Q3207" s="210" t="n"/>
      <c r="R3207" s="26" t="inlineStr">
        <is>
          <t>FALSO</t>
        </is>
      </c>
      <c r="S3207" s="26" t="inlineStr">
        <is>
          <t>FALSO</t>
        </is>
      </c>
      <c r="T3207" s="211" t="n"/>
      <c r="U3207" s="211" t="n"/>
      <c r="V3207" s="290" t="inlineStr">
        <is>
          <t>Se descarta</t>
        </is>
      </c>
    </row>
    <row r="3208" hidden="1" ht="15.75" customHeight="1" s="412">
      <c r="A3208" s="278" t="n">
        <v>4293</v>
      </c>
      <c r="B3208" s="201" t="n">
        <v>323</v>
      </c>
      <c r="C3208" s="201" t="n">
        <v>467</v>
      </c>
      <c r="D3208" s="201" t="n">
        <v>15</v>
      </c>
      <c r="E3208" s="8" t="n">
        <v>43599</v>
      </c>
      <c r="F3208" s="201" t="n">
        <v>5241</v>
      </c>
      <c r="G3208" s="201" t="n">
        <v>8570</v>
      </c>
      <c r="H3208" s="202" t="n">
        <v>7757</v>
      </c>
      <c r="I3208" s="201" t="n"/>
      <c r="J3208" s="9">
        <f>+(((G3208-F3208)-(H3208-F3208))/(H3208-F3208))*100</f>
        <v/>
      </c>
      <c r="K3208" s="210" t="inlineStr">
        <is>
          <t>MF* 06/05/2019</t>
        </is>
      </c>
      <c r="L3208" s="204">
        <f>AVERAGE(J3208:J3209)</f>
        <v/>
      </c>
      <c r="M3208" s="204">
        <f>_xlfn.STDEV.S(J3208,J3209)</f>
        <v/>
      </c>
      <c r="N3208" s="13" t="n"/>
      <c r="O3208" s="13" t="n"/>
      <c r="P3208" s="210">
        <f>+(((H3208-F3208)/1000)*1000)/10</f>
        <v/>
      </c>
      <c r="Q3208" s="210">
        <f>AVERAGE(P3208:P3209)</f>
        <v/>
      </c>
      <c r="R3208" s="26" t="inlineStr">
        <is>
          <t>VERDADERO</t>
        </is>
      </c>
      <c r="S3208" s="26" t="inlineStr">
        <is>
          <t>FALSO</t>
        </is>
      </c>
      <c r="T3208" s="211" t="n"/>
      <c r="U3208" s="211" t="n"/>
      <c r="V3208" s="290" t="inlineStr">
        <is>
          <t>Se descarta</t>
        </is>
      </c>
    </row>
    <row r="3209" hidden="1" ht="15.75" customHeight="1" s="412">
      <c r="A3209" s="278" t="n">
        <v>4294</v>
      </c>
      <c r="B3209" s="201" t="n">
        <v>324</v>
      </c>
      <c r="C3209" s="201" t="n">
        <v>467</v>
      </c>
      <c r="D3209" s="201" t="n">
        <v>15</v>
      </c>
      <c r="E3209" s="8" t="n">
        <v>43599</v>
      </c>
      <c r="F3209" s="201" t="n">
        <v>5265</v>
      </c>
      <c r="G3209" s="201" t="n">
        <v>9000</v>
      </c>
      <c r="H3209" s="202" t="n">
        <v>8032</v>
      </c>
      <c r="I3209" s="201" t="n"/>
      <c r="J3209" s="9">
        <f>+(((G3209-F3209)-(H3209-F3209))/(H3209-F3209))*100</f>
        <v/>
      </c>
      <c r="K3209" s="210" t="n"/>
      <c r="L3209" s="210" t="n"/>
      <c r="M3209" s="210" t="n"/>
      <c r="N3209" s="13" t="n"/>
      <c r="O3209" s="13" t="n"/>
      <c r="P3209" s="210">
        <f>+(((H3209-F3209)/1000)*1000)/10</f>
        <v/>
      </c>
      <c r="Q3209" s="210" t="n"/>
      <c r="R3209" s="26" t="inlineStr">
        <is>
          <t>FALSO</t>
        </is>
      </c>
      <c r="S3209" s="26" t="inlineStr">
        <is>
          <t>FALSO</t>
        </is>
      </c>
      <c r="T3209" s="211" t="n"/>
      <c r="U3209" s="211" t="n"/>
      <c r="V3209" s="290" t="inlineStr">
        <is>
          <t>Se descarta</t>
        </is>
      </c>
    </row>
    <row r="3210" hidden="1" ht="15.75" customHeight="1" s="412">
      <c r="A3210" s="278" t="n">
        <v>4939</v>
      </c>
      <c r="B3210" s="201" t="n">
        <v>323</v>
      </c>
      <c r="C3210" s="201" t="n">
        <v>467</v>
      </c>
      <c r="D3210" s="201" t="n">
        <v>17</v>
      </c>
      <c r="E3210" s="8" t="n">
        <v>43619</v>
      </c>
      <c r="F3210" s="201" t="n">
        <v>5241</v>
      </c>
      <c r="G3210" s="201" t="n">
        <v>7821</v>
      </c>
      <c r="H3210" s="202" t="n">
        <v>7251</v>
      </c>
      <c r="I3210" s="201" t="n"/>
      <c r="J3210" s="9">
        <f>+(((G3210-F3210)-(H3210-F3210))/(H3210-F3210))*100</f>
        <v/>
      </c>
      <c r="K3210" s="203" t="n"/>
      <c r="L3210" s="204">
        <f>AVERAGE(J3210:J3211)</f>
        <v/>
      </c>
      <c r="M3210" s="204">
        <f>_xlfn.STDEV.S(J3210,J3211)</f>
        <v/>
      </c>
      <c r="N3210" s="13" t="n"/>
      <c r="O3210" s="206">
        <f>(L3208-L3210)/20</f>
        <v/>
      </c>
      <c r="P3210" s="210">
        <f>+(((H3210-F3210)/1000)*1000)/10</f>
        <v/>
      </c>
      <c r="Q3210" s="210">
        <f>AVERAGE(P3210:P3211)</f>
        <v/>
      </c>
      <c r="R3210" s="26" t="inlineStr">
        <is>
          <t>FALSO</t>
        </is>
      </c>
      <c r="S3210" s="26" t="inlineStr">
        <is>
          <t>FALSO</t>
        </is>
      </c>
      <c r="T3210" s="211" t="n"/>
      <c r="U3210" s="211" t="n"/>
      <c r="V3210" s="290" t="inlineStr">
        <is>
          <t>Se descarta</t>
        </is>
      </c>
    </row>
    <row r="3211" hidden="1" ht="15.75" customHeight="1" s="412">
      <c r="A3211" s="278" t="n">
        <v>4940</v>
      </c>
      <c r="B3211" s="201" t="n">
        <v>324</v>
      </c>
      <c r="C3211" s="201" t="n">
        <v>467</v>
      </c>
      <c r="D3211" s="201" t="n">
        <v>17</v>
      </c>
      <c r="E3211" s="8" t="n">
        <v>43619</v>
      </c>
      <c r="F3211" s="201" t="n">
        <v>5265</v>
      </c>
      <c r="G3211" s="201" t="n">
        <v>7928</v>
      </c>
      <c r="H3211" s="202" t="n">
        <v>7327</v>
      </c>
      <c r="I3211" s="201" t="n"/>
      <c r="J3211" s="9">
        <f>+(((G3211-F3211)-(H3211-F3211))/(H3211-F3211))*100</f>
        <v/>
      </c>
      <c r="K3211" s="203" t="n"/>
      <c r="L3211" s="210" t="n"/>
      <c r="M3211" s="210" t="n"/>
      <c r="N3211" s="13" t="n"/>
      <c r="O3211" s="13" t="n"/>
      <c r="P3211" s="210">
        <f>+(((H3211-F3211)/1000)*1000)/10</f>
        <v/>
      </c>
      <c r="Q3211" s="210" t="n"/>
      <c r="R3211" s="26" t="inlineStr">
        <is>
          <t>FALSO</t>
        </is>
      </c>
      <c r="S3211" s="26" t="inlineStr">
        <is>
          <t>FALSO</t>
        </is>
      </c>
      <c r="T3211" s="211" t="n"/>
      <c r="U3211" s="211" t="n"/>
      <c r="V3211" s="290" t="inlineStr">
        <is>
          <t>Se descarta</t>
        </is>
      </c>
    </row>
    <row r="3212" hidden="1" ht="15.75" customHeight="1" s="412">
      <c r="A3212" s="278" t="n">
        <v>5751</v>
      </c>
      <c r="B3212" s="201" t="n">
        <v>195</v>
      </c>
      <c r="C3212" s="201" t="n">
        <v>467</v>
      </c>
      <c r="D3212" s="201" t="n">
        <v>21</v>
      </c>
      <c r="E3212" s="8" t="n">
        <v>43657</v>
      </c>
      <c r="F3212" s="201" t="n">
        <v>5277</v>
      </c>
      <c r="G3212" s="201" t="n">
        <v>7752</v>
      </c>
      <c r="H3212" s="202" t="n">
        <v>7328</v>
      </c>
      <c r="I3212" s="201" t="n"/>
      <c r="J3212" s="9">
        <f>+(((G3212-F3212)-(H3212-F3212))/(H3212-F3212))*100</f>
        <v/>
      </c>
      <c r="K3212" s="203" t="n"/>
      <c r="L3212" s="204">
        <f>AVERAGE(J3212:J3213)</f>
        <v/>
      </c>
      <c r="M3212" s="204">
        <f>_xlfn.STDEV.S(J3212,J3213)</f>
        <v/>
      </c>
      <c r="N3212" s="13" t="n"/>
      <c r="O3212" s="13" t="n"/>
      <c r="P3212" s="210">
        <f>+(((H3212-F3212)/1000)*1000)/10</f>
        <v/>
      </c>
      <c r="Q3212" s="210">
        <f>AVERAGE(P3212:P3213)</f>
        <v/>
      </c>
      <c r="R3212" s="26" t="inlineStr">
        <is>
          <t>FALSO</t>
        </is>
      </c>
      <c r="S3212" s="26" t="inlineStr">
        <is>
          <t>FALSO</t>
        </is>
      </c>
      <c r="T3212" s="211" t="n"/>
      <c r="U3212" s="211" t="n"/>
      <c r="V3212" s="290" t="inlineStr">
        <is>
          <t>Se descarta</t>
        </is>
      </c>
    </row>
    <row r="3213" hidden="1" ht="15.75" customHeight="1" s="412">
      <c r="A3213" s="278" t="n">
        <v>5752</v>
      </c>
      <c r="B3213" s="201" t="n">
        <v>196</v>
      </c>
      <c r="C3213" s="201" t="n">
        <v>467</v>
      </c>
      <c r="D3213" s="201" t="n">
        <v>21</v>
      </c>
      <c r="E3213" s="8" t="n">
        <v>43657</v>
      </c>
      <c r="F3213" s="201" t="n">
        <v>5243</v>
      </c>
      <c r="G3213" s="201" t="n">
        <v>7444</v>
      </c>
      <c r="H3213" s="202" t="n">
        <v>7067</v>
      </c>
      <c r="I3213" s="201" t="n"/>
      <c r="J3213" s="9">
        <f>+(((G3213-F3213)-(H3213-F3213))/(H3213-F3213))*100</f>
        <v/>
      </c>
      <c r="K3213" s="203" t="n"/>
      <c r="L3213" s="210" t="n"/>
      <c r="M3213" s="210" t="n"/>
      <c r="N3213" s="13" t="n"/>
      <c r="O3213" s="13" t="n"/>
      <c r="P3213" s="210">
        <f>+(((H3213-F3213)/1000)*1000)/10</f>
        <v/>
      </c>
      <c r="Q3213" s="210" t="n"/>
      <c r="R3213" s="26" t="inlineStr">
        <is>
          <t>FALSO</t>
        </is>
      </c>
      <c r="S3213" s="26" t="inlineStr">
        <is>
          <t>FALSO</t>
        </is>
      </c>
      <c r="T3213" s="211" t="n"/>
      <c r="U3213" s="211" t="n"/>
      <c r="V3213" s="290" t="inlineStr">
        <is>
          <t>Se descarta</t>
        </is>
      </c>
    </row>
    <row r="3214" ht="15.75" customHeight="1" s="412">
      <c r="A3214" s="278" t="n">
        <v>6385</v>
      </c>
      <c r="B3214" s="201" t="n">
        <v>316</v>
      </c>
      <c r="C3214" s="201" t="n">
        <v>467</v>
      </c>
      <c r="D3214" s="201" t="n">
        <v>22</v>
      </c>
      <c r="E3214" s="8" t="n">
        <v>43685</v>
      </c>
      <c r="F3214" s="201" t="n">
        <v>5239</v>
      </c>
      <c r="G3214" s="201" t="n">
        <v>8285</v>
      </c>
      <c r="H3214" s="202" t="n">
        <v>7807</v>
      </c>
      <c r="I3214" s="201" t="n"/>
      <c r="J3214" s="9">
        <f>+(((G3214-F3214)-(H3214-F3214))/(H3214-F3214))*100</f>
        <v/>
      </c>
      <c r="K3214" s="203" t="n"/>
      <c r="L3214" s="204">
        <f>AVERAGE(J3214:J3215)</f>
        <v/>
      </c>
      <c r="M3214" s="204">
        <f>_xlfn.STDEV.S(J3214,J3215)</f>
        <v/>
      </c>
      <c r="N3214" s="13" t="n"/>
      <c r="O3214" s="206">
        <f>(L3208-L3214)/85</f>
        <v/>
      </c>
      <c r="P3214" s="210">
        <f>+(((H3214-F3214)/1000)*1000)/10</f>
        <v/>
      </c>
      <c r="Q3214" s="210">
        <f>AVERAGE(P3214:P3215)</f>
        <v/>
      </c>
      <c r="R3214" s="26" t="inlineStr">
        <is>
          <t>FALSO</t>
        </is>
      </c>
      <c r="S3214" s="26" t="inlineStr">
        <is>
          <t>FALSO</t>
        </is>
      </c>
      <c r="T3214" s="211" t="n"/>
      <c r="U3214" s="211" t="n"/>
      <c r="V3214" s="290" t="inlineStr">
        <is>
          <t>Plot válido</t>
        </is>
      </c>
    </row>
    <row r="3215" ht="15.75" customHeight="1" s="412">
      <c r="A3215" s="278" t="n">
        <v>6386</v>
      </c>
      <c r="B3215" s="201" t="n">
        <v>316</v>
      </c>
      <c r="C3215" s="201" t="n">
        <v>467</v>
      </c>
      <c r="D3215" s="201" t="n">
        <v>22</v>
      </c>
      <c r="E3215" s="8" t="n">
        <v>43685</v>
      </c>
      <c r="F3215" s="201" t="n">
        <v>5239</v>
      </c>
      <c r="G3215" s="201" t="n">
        <v>8506</v>
      </c>
      <c r="H3215" s="202" t="n">
        <v>7979</v>
      </c>
      <c r="I3215" s="201" t="n"/>
      <c r="J3215" s="9">
        <f>+(((G3215-F3215)-(H3215-F3215))/(H3215-F3215))*100</f>
        <v/>
      </c>
      <c r="K3215" s="203" t="n"/>
      <c r="L3215" s="210" t="n"/>
      <c r="M3215" s="210" t="n"/>
      <c r="N3215" s="13" t="n"/>
      <c r="O3215" s="13" t="n"/>
      <c r="P3215" s="210">
        <f>+(((H3215-F3215)/1000)*1000)/10</f>
        <v/>
      </c>
      <c r="Q3215" s="210" t="n"/>
      <c r="R3215" s="26" t="inlineStr">
        <is>
          <t>FALSO</t>
        </is>
      </c>
      <c r="S3215" s="26" t="inlineStr">
        <is>
          <t>FALSO</t>
        </is>
      </c>
      <c r="T3215" s="211" t="n"/>
      <c r="U3215" s="211" t="n"/>
      <c r="V3215" s="290" t="inlineStr">
        <is>
          <t>Plot válido</t>
        </is>
      </c>
    </row>
    <row r="3216" ht="15.75" customHeight="1" s="412">
      <c r="A3216" s="279" t="n">
        <v>3967</v>
      </c>
      <c r="B3216" s="255" t="n">
        <v>389</v>
      </c>
      <c r="C3216" s="255" t="n">
        <v>468</v>
      </c>
      <c r="D3216" s="255" t="n">
        <v>14</v>
      </c>
      <c r="E3216" s="58" t="n">
        <v>43591</v>
      </c>
      <c r="F3216" s="266" t="n">
        <v>5478</v>
      </c>
      <c r="G3216" s="266" t="n">
        <v>8490</v>
      </c>
      <c r="H3216" s="256" t="n">
        <v>7435</v>
      </c>
      <c r="I3216" s="255" t="n">
        <v>2</v>
      </c>
      <c r="J3216" s="59">
        <f>+(((G3216-F3216)-(H3216-F3216))/(H3216-F3216))*100</f>
        <v/>
      </c>
      <c r="K3216" s="271" t="inlineStr">
        <is>
          <t>24/4</t>
        </is>
      </c>
      <c r="L3216" s="258">
        <f>AVERAGE(J3216:J3217)</f>
        <v/>
      </c>
      <c r="M3216" s="258">
        <f>_xlfn.STDEV.S(J3216,J3217)</f>
        <v/>
      </c>
      <c r="N3216" s="35" t="n">
        <v>2</v>
      </c>
      <c r="O3216" s="35" t="n"/>
      <c r="P3216" s="259">
        <f>+(((H3216-F3216)/1000)*1000)/10</f>
        <v/>
      </c>
      <c r="Q3216" s="259">
        <f>AVERAGE(P3216:P3217)</f>
        <v/>
      </c>
      <c r="R3216" s="26" t="inlineStr">
        <is>
          <t>FALSO</t>
        </is>
      </c>
      <c r="S3216" s="26" t="inlineStr">
        <is>
          <t>FALSO</t>
        </is>
      </c>
      <c r="T3216" s="211" t="n"/>
      <c r="U3216" s="211" t="n"/>
      <c r="V3216" s="290" t="inlineStr">
        <is>
          <t>Plot válido</t>
        </is>
      </c>
    </row>
    <row r="3217" ht="15.75" customHeight="1" s="412">
      <c r="A3217" s="279" t="n">
        <v>3968</v>
      </c>
      <c r="B3217" s="255" t="n">
        <v>390</v>
      </c>
      <c r="C3217" s="255" t="n">
        <v>468</v>
      </c>
      <c r="D3217" s="255" t="n">
        <v>14</v>
      </c>
      <c r="E3217" s="58" t="n">
        <v>43591</v>
      </c>
      <c r="F3217" s="266" t="n">
        <v>5491</v>
      </c>
      <c r="G3217" s="266" t="n">
        <v>8473</v>
      </c>
      <c r="H3217" s="256" t="n">
        <v>7408</v>
      </c>
      <c r="I3217" s="255" t="n"/>
      <c r="J3217" s="59">
        <f>+(((G3217-F3217)-(H3217-F3217))/(H3217-F3217))*100</f>
        <v/>
      </c>
      <c r="K3217" s="271" t="n"/>
      <c r="L3217" s="259" t="n"/>
      <c r="M3217" s="259" t="n"/>
      <c r="N3217" s="35" t="n"/>
      <c r="O3217" s="35" t="n"/>
      <c r="P3217" s="259">
        <f>+(((H3217-F3217)/1000)*1000)/10</f>
        <v/>
      </c>
      <c r="Q3217" s="259" t="n"/>
      <c r="R3217" s="26" t="inlineStr">
        <is>
          <t>FALSO</t>
        </is>
      </c>
      <c r="S3217" s="26" t="inlineStr">
        <is>
          <t>FALSO</t>
        </is>
      </c>
      <c r="T3217" s="211" t="n"/>
      <c r="U3217" s="211" t="n"/>
      <c r="V3217" s="290" t="inlineStr">
        <is>
          <t>Plot válido</t>
        </is>
      </c>
    </row>
    <row r="3218" ht="15.75" customHeight="1" s="412">
      <c r="A3218" s="279" t="n">
        <v>4615</v>
      </c>
      <c r="B3218" s="255" t="n">
        <v>321</v>
      </c>
      <c r="C3218" s="255" t="n">
        <v>468</v>
      </c>
      <c r="D3218" s="255" t="n">
        <v>16</v>
      </c>
      <c r="E3218" s="58" t="n">
        <v>43607</v>
      </c>
      <c r="F3218" s="255" t="n">
        <v>5258</v>
      </c>
      <c r="G3218" s="255" t="n">
        <v>7950</v>
      </c>
      <c r="H3218" s="256" t="n">
        <v>7309</v>
      </c>
      <c r="I3218" s="255" t="n">
        <v>2</v>
      </c>
      <c r="J3218" s="59">
        <f>+(((G3218-F3218)-(H3218-F3218))/(H3218-F3218))*100</f>
        <v/>
      </c>
      <c r="K3218" s="271" t="n"/>
      <c r="L3218" s="258">
        <f>AVERAGE(J3218:J3219)</f>
        <v/>
      </c>
      <c r="M3218" s="258">
        <f>_xlfn.STDEV.S(J3218,J3219)</f>
        <v/>
      </c>
      <c r="N3218" s="35" t="n"/>
      <c r="O3218" s="35" t="n"/>
      <c r="P3218" s="259">
        <f>+(((H3218-F3218)/1000)*1000)/10</f>
        <v/>
      </c>
      <c r="Q3218" s="259">
        <f>AVERAGE(P3218:P3219)</f>
        <v/>
      </c>
      <c r="R3218" s="26" t="inlineStr">
        <is>
          <t>FALSO</t>
        </is>
      </c>
      <c r="S3218" s="26" t="inlineStr">
        <is>
          <t>FALSO</t>
        </is>
      </c>
      <c r="T3218" s="211" t="n"/>
      <c r="U3218" s="211" t="n"/>
      <c r="V3218" s="290" t="inlineStr">
        <is>
          <t>Plot válido</t>
        </is>
      </c>
    </row>
    <row r="3219" ht="15.75" customHeight="1" s="412">
      <c r="A3219" s="279" t="n">
        <v>4616</v>
      </c>
      <c r="B3219" s="255" t="n">
        <v>322</v>
      </c>
      <c r="C3219" s="255" t="n">
        <v>468</v>
      </c>
      <c r="D3219" s="255" t="n">
        <v>16</v>
      </c>
      <c r="E3219" s="58" t="n">
        <v>43607</v>
      </c>
      <c r="F3219" s="255" t="n">
        <v>5219</v>
      </c>
      <c r="G3219" s="255" t="n">
        <v>7875</v>
      </c>
      <c r="H3219" s="256" t="n">
        <v>7248</v>
      </c>
      <c r="I3219" s="255" t="n"/>
      <c r="J3219" s="59">
        <f>+(((G3219-F3219)-(H3219-F3219))/(H3219-F3219))*100</f>
        <v/>
      </c>
      <c r="K3219" s="271" t="n"/>
      <c r="L3219" s="259" t="n"/>
      <c r="M3219" s="259" t="n"/>
      <c r="N3219" s="35" t="n"/>
      <c r="O3219" s="35" t="n"/>
      <c r="P3219" s="259">
        <f>+(((H3219-F3219)/1000)*1000)/10</f>
        <v/>
      </c>
      <c r="Q3219" s="259" t="n"/>
      <c r="R3219" s="26" t="inlineStr">
        <is>
          <t>FALSO</t>
        </is>
      </c>
      <c r="S3219" s="26" t="inlineStr">
        <is>
          <t>FALSO</t>
        </is>
      </c>
      <c r="T3219" s="211" t="n"/>
      <c r="U3219" s="211" t="n"/>
      <c r="V3219" s="290" t="inlineStr">
        <is>
          <t>Plot válido</t>
        </is>
      </c>
    </row>
    <row r="3220" ht="15.75" customHeight="1" s="412">
      <c r="A3220" s="279" t="n">
        <v>5261</v>
      </c>
      <c r="B3220" s="255" t="n">
        <v>321</v>
      </c>
      <c r="C3220" s="255" t="n">
        <v>468</v>
      </c>
      <c r="D3220" s="255" t="n">
        <v>18</v>
      </c>
      <c r="E3220" s="58" t="n">
        <v>43626</v>
      </c>
      <c r="F3220" s="255" t="n">
        <v>5258</v>
      </c>
      <c r="G3220" s="255" t="n">
        <v>8051</v>
      </c>
      <c r="H3220" s="256" t="n">
        <v>7450</v>
      </c>
      <c r="I3220" s="255" t="n">
        <v>10</v>
      </c>
      <c r="J3220" s="59">
        <f>+(((G3220-F3220)-(H3220-F3220))/(H3220-F3220))*100</f>
        <v/>
      </c>
      <c r="K3220" s="271" t="n"/>
      <c r="L3220" s="258">
        <f>AVERAGE(J3220:J3221)</f>
        <v/>
      </c>
      <c r="M3220" s="258">
        <f>_xlfn.STDEV.S(J3220,J3221)</f>
        <v/>
      </c>
      <c r="N3220" s="35" t="n"/>
      <c r="O3220" s="35" t="n"/>
      <c r="P3220" s="259">
        <f>+(((H3220-F3220)/1000)*1000)/10</f>
        <v/>
      </c>
      <c r="Q3220" s="259">
        <f>AVERAGE(P3220:P3221)</f>
        <v/>
      </c>
      <c r="R3220" s="26" t="inlineStr">
        <is>
          <t>FALSO</t>
        </is>
      </c>
      <c r="S3220" s="26" t="inlineStr">
        <is>
          <t>FALSO</t>
        </is>
      </c>
      <c r="T3220" s="211" t="n"/>
      <c r="U3220" s="211" t="n"/>
      <c r="V3220" s="290" t="inlineStr">
        <is>
          <t>Plot válido</t>
        </is>
      </c>
    </row>
    <row r="3221" ht="15.75" customHeight="1" s="412">
      <c r="A3221" s="279" t="n">
        <v>5262</v>
      </c>
      <c r="B3221" s="255" t="n">
        <v>322</v>
      </c>
      <c r="C3221" s="255" t="n">
        <v>468</v>
      </c>
      <c r="D3221" s="255" t="n">
        <v>18</v>
      </c>
      <c r="E3221" s="58" t="n">
        <v>43626</v>
      </c>
      <c r="F3221" s="255" t="n">
        <v>5219</v>
      </c>
      <c r="G3221" s="255" t="n">
        <v>7819</v>
      </c>
      <c r="H3221" s="256" t="n">
        <v>7243</v>
      </c>
      <c r="I3221" s="255" t="n"/>
      <c r="J3221" s="59">
        <f>+(((G3221-F3221)-(H3221-F3221))/(H3221-F3221))*100</f>
        <v/>
      </c>
      <c r="K3221" s="271" t="n"/>
      <c r="L3221" s="259" t="n"/>
      <c r="M3221" s="259" t="n"/>
      <c r="N3221" s="35" t="n"/>
      <c r="O3221" s="35" t="n"/>
      <c r="P3221" s="259">
        <f>+(((H3221-F3221)/1000)*1000)/10</f>
        <v/>
      </c>
      <c r="Q3221" s="259" t="n"/>
      <c r="R3221" s="26" t="inlineStr">
        <is>
          <t>FALSO</t>
        </is>
      </c>
      <c r="S3221" s="26" t="inlineStr">
        <is>
          <t>FALSO</t>
        </is>
      </c>
      <c r="T3221" s="211" t="n"/>
      <c r="U3221" s="211" t="n"/>
      <c r="V3221" s="290" t="inlineStr">
        <is>
          <t>Plot válido</t>
        </is>
      </c>
    </row>
    <row r="3222" ht="15.75" customHeight="1" s="412">
      <c r="A3222" s="279" t="n">
        <v>5753</v>
      </c>
      <c r="B3222" s="255" t="n">
        <v>197</v>
      </c>
      <c r="C3222" s="255" t="n">
        <v>468</v>
      </c>
      <c r="D3222" s="255" t="n">
        <v>21</v>
      </c>
      <c r="E3222" s="58" t="n">
        <v>43657</v>
      </c>
      <c r="F3222" s="255" t="n">
        <v>5252</v>
      </c>
      <c r="G3222" s="255" t="n">
        <v>8081</v>
      </c>
      <c r="H3222" s="256" t="n">
        <v>7472</v>
      </c>
      <c r="I3222" s="255" t="n">
        <v>10</v>
      </c>
      <c r="J3222" s="59">
        <f>+(((G3222-F3222)-(H3222-F3222))/(H3222-F3222))*100</f>
        <v/>
      </c>
      <c r="K3222" s="271" t="n"/>
      <c r="L3222" s="258">
        <f>AVERAGE(J3222:J3223)</f>
        <v/>
      </c>
      <c r="M3222" s="258">
        <f>_xlfn.STDEV.S(J3222,J3223)</f>
        <v/>
      </c>
      <c r="N3222" s="35" t="n"/>
      <c r="O3222" s="35" t="n"/>
      <c r="P3222" s="259">
        <f>+(((H3222-F3222)/1000)*1000)/10</f>
        <v/>
      </c>
      <c r="Q3222" s="259">
        <f>AVERAGE(P3222:P3223)</f>
        <v/>
      </c>
      <c r="R3222" s="26" t="inlineStr">
        <is>
          <t>FALSO</t>
        </is>
      </c>
      <c r="S3222" s="26" t="inlineStr">
        <is>
          <t>FALSO</t>
        </is>
      </c>
      <c r="T3222" s="211" t="n"/>
      <c r="U3222" s="211" t="n"/>
      <c r="V3222" s="290" t="inlineStr">
        <is>
          <t>Plot válido</t>
        </is>
      </c>
    </row>
    <row r="3223" ht="15.75" customHeight="1" s="412">
      <c r="A3223" s="279" t="n">
        <v>5754</v>
      </c>
      <c r="B3223" s="255" t="n">
        <v>198</v>
      </c>
      <c r="C3223" s="255" t="n">
        <v>468</v>
      </c>
      <c r="D3223" s="255" t="n">
        <v>21</v>
      </c>
      <c r="E3223" s="58" t="n">
        <v>43657</v>
      </c>
      <c r="F3223" s="255" t="n">
        <v>5320</v>
      </c>
      <c r="G3223" s="255" t="n">
        <v>8075</v>
      </c>
      <c r="H3223" s="256" t="n">
        <v>7459</v>
      </c>
      <c r="I3223" s="255" t="n"/>
      <c r="J3223" s="59">
        <f>+(((G3223-F3223)-(H3223-F3223))/(H3223-F3223))*100</f>
        <v/>
      </c>
      <c r="K3223" s="271" t="n"/>
      <c r="L3223" s="259" t="n"/>
      <c r="M3223" s="259" t="n"/>
      <c r="N3223" s="35" t="n"/>
      <c r="O3223" s="35" t="n"/>
      <c r="P3223" s="259">
        <f>+(((H3223-F3223)/1000)*1000)/10</f>
        <v/>
      </c>
      <c r="Q3223" s="259" t="n"/>
      <c r="R3223" s="26" t="inlineStr">
        <is>
          <t>FALSO</t>
        </is>
      </c>
      <c r="S3223" s="26" t="inlineStr">
        <is>
          <t>FALSO</t>
        </is>
      </c>
      <c r="T3223" s="211" t="n"/>
      <c r="U3223" s="211" t="n"/>
      <c r="V3223" s="290" t="inlineStr">
        <is>
          <t>Plot válido</t>
        </is>
      </c>
    </row>
    <row r="3224" hidden="1" ht="15.75" customHeight="1" s="412">
      <c r="A3224" s="279" t="n">
        <v>6387</v>
      </c>
      <c r="B3224" s="255" t="n">
        <v>317</v>
      </c>
      <c r="C3224" s="255" t="n">
        <v>468</v>
      </c>
      <c r="D3224" s="255" t="n">
        <v>22</v>
      </c>
      <c r="E3224" s="58" t="n">
        <v>43685</v>
      </c>
      <c r="F3224" s="255" t="n">
        <v>5209</v>
      </c>
      <c r="G3224" s="255" t="n">
        <v>7630</v>
      </c>
      <c r="H3224" s="256" t="n">
        <v>7258</v>
      </c>
      <c r="I3224" s="255" t="n">
        <v>10</v>
      </c>
      <c r="J3224" s="59">
        <f>+(((G3224-F3224)-(H3224-F3224))/(H3224-F3224))*100</f>
        <v/>
      </c>
      <c r="K3224" s="271" t="n"/>
      <c r="L3224" s="258">
        <f>AVERAGE(J3224:J3225)</f>
        <v/>
      </c>
      <c r="M3224" s="258">
        <f>_xlfn.STDEV.S(J3224,J3225)</f>
        <v/>
      </c>
      <c r="N3224" s="35" t="n"/>
      <c r="O3224" s="206">
        <f>(L3218-L3224)/78</f>
        <v/>
      </c>
      <c r="P3224" s="259">
        <f>+(((H3224-F3224)/1000)*1000)/10</f>
        <v/>
      </c>
      <c r="Q3224" s="259">
        <f>AVERAGE(P3224:P3225)</f>
        <v/>
      </c>
      <c r="R3224" s="26" t="inlineStr">
        <is>
          <t>FALSO</t>
        </is>
      </c>
      <c r="S3224" s="26" t="inlineStr">
        <is>
          <t>FALSO</t>
        </is>
      </c>
      <c r="T3224" s="211" t="n"/>
      <c r="U3224" s="211" t="n"/>
      <c r="V3224" s="290" t="inlineStr">
        <is>
          <t>Se descarta</t>
        </is>
      </c>
    </row>
    <row r="3225" hidden="1" ht="15.75" customHeight="1" s="412">
      <c r="A3225" s="279" t="n">
        <v>6388</v>
      </c>
      <c r="B3225" s="255" t="n">
        <v>317</v>
      </c>
      <c r="C3225" s="255" t="n">
        <v>468</v>
      </c>
      <c r="D3225" s="255" t="n">
        <v>22</v>
      </c>
      <c r="E3225" s="58" t="n">
        <v>43685</v>
      </c>
      <c r="F3225" s="255" t="n">
        <v>5209</v>
      </c>
      <c r="G3225" s="255" t="n">
        <v>7770</v>
      </c>
      <c r="H3225" s="256" t="n">
        <v>7364</v>
      </c>
      <c r="I3225" s="255" t="n"/>
      <c r="J3225" s="59">
        <f>+(((G3225-F3225)-(H3225-F3225))/(H3225-F3225))*100</f>
        <v/>
      </c>
      <c r="K3225" s="271" t="n"/>
      <c r="L3225" s="259" t="n"/>
      <c r="M3225" s="259" t="n"/>
      <c r="N3225" s="35" t="n"/>
      <c r="O3225" s="35" t="n"/>
      <c r="P3225" s="259">
        <f>+(((H3225-F3225)/1000)*1000)/10</f>
        <v/>
      </c>
      <c r="Q3225" s="259" t="n"/>
      <c r="R3225" s="26" t="inlineStr">
        <is>
          <t>FALSO</t>
        </is>
      </c>
      <c r="S3225" s="26" t="inlineStr">
        <is>
          <t>FALSO</t>
        </is>
      </c>
      <c r="T3225" s="211" t="n"/>
      <c r="U3225" s="211" t="n"/>
      <c r="V3225" s="290" t="inlineStr">
        <is>
          <t>Se descarta</t>
        </is>
      </c>
    </row>
    <row r="3226" hidden="1" ht="15.75" customHeight="1" s="412">
      <c r="A3226" s="281" t="n"/>
      <c r="B3226" s="281" t="n"/>
      <c r="C3226" s="281" t="n"/>
      <c r="D3226" s="281" t="n"/>
      <c r="E3226" s="282" t="n"/>
      <c r="F3226" s="281" t="n"/>
      <c r="G3226" s="281" t="n"/>
      <c r="H3226" s="283" t="n"/>
      <c r="I3226" s="281" t="n"/>
      <c r="J3226" s="284">
        <f>+(((G3226-F3226)-(H3226-F3226))/(H3226-F3226))*100</f>
        <v/>
      </c>
      <c r="K3226" s="285" t="n"/>
      <c r="L3226" s="281" t="n"/>
      <c r="M3226" s="281" t="n"/>
      <c r="N3226" s="286" t="n"/>
      <c r="O3226" s="286" t="n"/>
      <c r="P3226" s="281">
        <f>+(((H3226-F3226)/1000)*1000)/10</f>
        <v/>
      </c>
      <c r="Q3226" s="281" t="n"/>
      <c r="R3226" s="26" t="n"/>
      <c r="S3226" s="26" t="n"/>
      <c r="T3226" s="211" t="n"/>
      <c r="U3226" s="211" t="n"/>
      <c r="V3226" s="290" t="inlineStr">
        <is>
          <t>Se descarta</t>
        </is>
      </c>
    </row>
    <row r="3227" hidden="1" ht="15.75" customHeight="1" s="412">
      <c r="A3227" s="281" t="n"/>
      <c r="B3227" s="281" t="n"/>
      <c r="C3227" s="281" t="n"/>
      <c r="D3227" s="281" t="n"/>
      <c r="E3227" s="282" t="n"/>
      <c r="F3227" s="281" t="n"/>
      <c r="G3227" s="281" t="n"/>
      <c r="H3227" s="283" t="n"/>
      <c r="I3227" s="281" t="n"/>
      <c r="J3227" s="284">
        <f>+(((G3227-F3227)-(H3227-F3227))/(H3227-F3227))*100</f>
        <v/>
      </c>
      <c r="K3227" s="285" t="n"/>
      <c r="L3227" s="281" t="n"/>
      <c r="M3227" s="281" t="n"/>
      <c r="N3227" s="286" t="n"/>
      <c r="O3227" s="286" t="n"/>
      <c r="P3227" s="281">
        <f>+(((H3227-F3227)/1000)*1000)/10</f>
        <v/>
      </c>
      <c r="Q3227" s="281" t="n"/>
      <c r="R3227" s="26" t="n"/>
      <c r="S3227" s="26" t="n"/>
      <c r="T3227" s="211" t="n"/>
      <c r="U3227" s="211" t="n"/>
      <c r="V3227" s="290" t="inlineStr">
        <is>
          <t>Se descarta</t>
        </is>
      </c>
    </row>
    <row r="3228" hidden="1" ht="15.75" customHeight="1" s="412">
      <c r="A3228" s="281" t="n"/>
      <c r="B3228" s="281" t="n"/>
      <c r="C3228" s="281" t="n"/>
      <c r="D3228" s="281" t="n"/>
      <c r="E3228" s="282" t="n"/>
      <c r="F3228" s="281" t="n"/>
      <c r="G3228" s="281" t="n"/>
      <c r="H3228" s="283" t="n"/>
      <c r="I3228" s="281" t="n"/>
      <c r="J3228" s="284">
        <f>+(((G3228-F3228)-(H3228-F3228))/(H3228-F3228))*100</f>
        <v/>
      </c>
      <c r="K3228" s="285" t="n"/>
      <c r="L3228" s="281" t="n"/>
      <c r="M3228" s="281" t="n"/>
      <c r="N3228" s="286" t="n"/>
      <c r="O3228" s="286" t="n"/>
      <c r="P3228" s="281">
        <f>+(((H3228-F3228)/1000)*1000)/10</f>
        <v/>
      </c>
      <c r="Q3228" s="281" t="n"/>
      <c r="R3228" s="26" t="n"/>
      <c r="S3228" s="26" t="n"/>
      <c r="T3228" s="211" t="n"/>
      <c r="U3228" s="211" t="n"/>
      <c r="V3228" s="290" t="inlineStr">
        <is>
          <t>Se descarta</t>
        </is>
      </c>
    </row>
    <row r="3229" hidden="1" ht="15.75" customHeight="1" s="412">
      <c r="A3229" s="281" t="n"/>
      <c r="B3229" s="281" t="n"/>
      <c r="C3229" s="281" t="n"/>
      <c r="D3229" s="281" t="n"/>
      <c r="E3229" s="282" t="n"/>
      <c r="F3229" s="281" t="n"/>
      <c r="G3229" s="281" t="n"/>
      <c r="H3229" s="283" t="n"/>
      <c r="I3229" s="281" t="n"/>
      <c r="J3229" s="284">
        <f>+(((G3229-F3229)-(H3229-F3229))/(H3229-F3229))*100</f>
        <v/>
      </c>
      <c r="K3229" s="285" t="n"/>
      <c r="L3229" s="281" t="n"/>
      <c r="M3229" s="281" t="n"/>
      <c r="N3229" s="286" t="n"/>
      <c r="O3229" s="286" t="n"/>
      <c r="P3229" s="281">
        <f>+(((H3229-F3229)/1000)*1000)/10</f>
        <v/>
      </c>
      <c r="Q3229" s="281" t="n"/>
      <c r="R3229" s="26" t="n"/>
      <c r="S3229" s="26" t="n"/>
      <c r="T3229" s="211" t="n"/>
      <c r="U3229" s="211" t="n"/>
      <c r="V3229" s="290" t="inlineStr">
        <is>
          <t>Se descarta</t>
        </is>
      </c>
    </row>
    <row r="3230" hidden="1" ht="15.75" customHeight="1" s="412">
      <c r="A3230" s="281" t="n"/>
      <c r="B3230" s="281" t="n"/>
      <c r="C3230" s="281" t="n"/>
      <c r="D3230" s="281" t="n"/>
      <c r="E3230" s="282" t="n"/>
      <c r="F3230" s="281" t="n"/>
      <c r="G3230" s="281" t="n"/>
      <c r="H3230" s="283" t="n"/>
      <c r="I3230" s="281" t="n"/>
      <c r="J3230" s="284">
        <f>+(((G3230-F3230)-(H3230-F3230))/(H3230-F3230))*100</f>
        <v/>
      </c>
      <c r="K3230" s="285" t="n"/>
      <c r="L3230" s="281" t="n"/>
      <c r="M3230" s="281" t="n"/>
      <c r="N3230" s="286" t="n"/>
      <c r="O3230" s="286" t="n"/>
      <c r="P3230" s="281">
        <f>+(((H3230-F3230)/1000)*1000)/10</f>
        <v/>
      </c>
      <c r="Q3230" s="281" t="n"/>
      <c r="R3230" s="26" t="n"/>
      <c r="S3230" s="26" t="n"/>
      <c r="T3230" s="211" t="n"/>
      <c r="U3230" s="211" t="n"/>
      <c r="V3230" s="290" t="inlineStr">
        <is>
          <t>Se descarta</t>
        </is>
      </c>
    </row>
    <row r="3231" hidden="1" ht="15.75" customHeight="1" s="412">
      <c r="A3231" s="281" t="n"/>
      <c r="B3231" s="281" t="n"/>
      <c r="C3231" s="281" t="n"/>
      <c r="D3231" s="281" t="n"/>
      <c r="E3231" s="282" t="n"/>
      <c r="F3231" s="281" t="n"/>
      <c r="G3231" s="281" t="n"/>
      <c r="H3231" s="283" t="n"/>
      <c r="I3231" s="281" t="n"/>
      <c r="J3231" s="284">
        <f>+(((G3231-F3231)-(H3231-F3231))/(H3231-F3231))*100</f>
        <v/>
      </c>
      <c r="K3231" s="285" t="n"/>
      <c r="L3231" s="281" t="n"/>
      <c r="M3231" s="281" t="n"/>
      <c r="N3231" s="286" t="n"/>
      <c r="O3231" s="286" t="n"/>
      <c r="P3231" s="281">
        <f>+(((H3231-F3231)/1000)*1000)/10</f>
        <v/>
      </c>
      <c r="Q3231" s="281" t="n"/>
      <c r="R3231" s="26" t="n"/>
      <c r="S3231" s="26" t="n"/>
      <c r="T3231" s="211" t="n"/>
      <c r="U3231" s="211" t="n"/>
      <c r="V3231" s="290" t="inlineStr">
        <is>
          <t>Se descarta</t>
        </is>
      </c>
    </row>
    <row r="3232" hidden="1" ht="15.75" customHeight="1" s="412">
      <c r="A3232" s="281" t="n"/>
      <c r="B3232" s="281" t="n"/>
      <c r="C3232" s="281" t="n"/>
      <c r="D3232" s="281" t="n"/>
      <c r="E3232" s="282" t="n"/>
      <c r="F3232" s="281" t="n"/>
      <c r="G3232" s="281" t="n"/>
      <c r="H3232" s="283" t="n"/>
      <c r="I3232" s="281" t="n"/>
      <c r="J3232" s="284">
        <f>+(((G3232-F3232)-(H3232-F3232))/(H3232-F3232))*100</f>
        <v/>
      </c>
      <c r="K3232" s="285" t="n"/>
      <c r="L3232" s="281" t="n"/>
      <c r="M3232" s="281" t="n"/>
      <c r="N3232" s="286" t="n"/>
      <c r="O3232" s="286" t="n"/>
      <c r="P3232" s="281">
        <f>+(((H3232-F3232)/1000)*1000)/10</f>
        <v/>
      </c>
      <c r="Q3232" s="281" t="n"/>
      <c r="R3232" s="26" t="n"/>
      <c r="S3232" s="26" t="n"/>
      <c r="T3232" s="211" t="n"/>
      <c r="U3232" s="211" t="n"/>
      <c r="V3232" s="290" t="inlineStr">
        <is>
          <t>Se descarta</t>
        </is>
      </c>
    </row>
    <row r="3233" hidden="1" ht="15.75" customHeight="1" s="412">
      <c r="A3233" s="281" t="n"/>
      <c r="B3233" s="281" t="n"/>
      <c r="C3233" s="281" t="n"/>
      <c r="D3233" s="281" t="n"/>
      <c r="E3233" s="282" t="n"/>
      <c r="F3233" s="281" t="n"/>
      <c r="G3233" s="281" t="n"/>
      <c r="H3233" s="283" t="n"/>
      <c r="I3233" s="281" t="n"/>
      <c r="J3233" s="284">
        <f>+(((G3233-F3233)-(H3233-F3233))/(H3233-F3233))*100</f>
        <v/>
      </c>
      <c r="K3233" s="285" t="n"/>
      <c r="L3233" s="281" t="n"/>
      <c r="M3233" s="281" t="n"/>
      <c r="N3233" s="286" t="n"/>
      <c r="O3233" s="286" t="n"/>
      <c r="P3233" s="281">
        <f>+(((H3233-F3233)/1000)*1000)/10</f>
        <v/>
      </c>
      <c r="Q3233" s="281" t="n"/>
      <c r="R3233" s="26" t="n"/>
      <c r="S3233" s="26" t="n"/>
      <c r="T3233" s="211" t="n"/>
      <c r="U3233" s="211" t="n"/>
      <c r="V3233" s="290" t="inlineStr">
        <is>
          <t>Se descarta</t>
        </is>
      </c>
    </row>
    <row r="3234" hidden="1" ht="15.75" customHeight="1" s="412">
      <c r="A3234" s="281" t="n"/>
      <c r="B3234" s="281" t="n"/>
      <c r="C3234" s="281" t="n"/>
      <c r="D3234" s="281" t="n"/>
      <c r="E3234" s="282" t="n"/>
      <c r="F3234" s="281" t="n"/>
      <c r="G3234" s="281" t="n"/>
      <c r="H3234" s="283" t="n"/>
      <c r="I3234" s="281" t="n"/>
      <c r="J3234" s="284">
        <f>+(((G3234-F3234)-(H3234-F3234))/(H3234-F3234))*100</f>
        <v/>
      </c>
      <c r="K3234" s="285" t="n"/>
      <c r="L3234" s="281" t="n"/>
      <c r="M3234" s="281" t="n"/>
      <c r="N3234" s="286" t="n"/>
      <c r="O3234" s="286" t="n"/>
      <c r="P3234" s="281">
        <f>+(((H3234-F3234)/1000)*1000)/10</f>
        <v/>
      </c>
      <c r="Q3234" s="281" t="n"/>
      <c r="R3234" s="26" t="n"/>
      <c r="S3234" s="26" t="n"/>
      <c r="T3234" s="211" t="n"/>
      <c r="U3234" s="211" t="n"/>
      <c r="V3234" s="290" t="n"/>
    </row>
    <row r="3235" hidden="1" ht="15.75" customHeight="1" s="412">
      <c r="A3235" s="281" t="n"/>
      <c r="B3235" s="281" t="n"/>
      <c r="C3235" s="281" t="n"/>
      <c r="D3235" s="281" t="n"/>
      <c r="E3235" s="282" t="n"/>
      <c r="F3235" s="281" t="n"/>
      <c r="G3235" s="281" t="n"/>
      <c r="H3235" s="283" t="n"/>
      <c r="I3235" s="281" t="n"/>
      <c r="J3235" s="284">
        <f>+(((G3235-F3235)-(H3235-F3235))/(H3235-F3235))*100</f>
        <v/>
      </c>
      <c r="K3235" s="285" t="n"/>
      <c r="L3235" s="281" t="n"/>
      <c r="M3235" s="281" t="n"/>
      <c r="N3235" s="286" t="n"/>
      <c r="O3235" s="286" t="n"/>
      <c r="P3235" s="281">
        <f>+(((H3235-F3235)/1000)*1000)/10</f>
        <v/>
      </c>
      <c r="Q3235" s="281" t="n"/>
      <c r="R3235" s="26" t="n"/>
      <c r="S3235" s="26" t="n"/>
      <c r="T3235" s="211" t="n"/>
      <c r="U3235" s="211" t="n"/>
      <c r="V3235" s="290" t="inlineStr">
        <is>
          <t>Se descarta</t>
        </is>
      </c>
    </row>
    <row r="3236" hidden="1" ht="15.75" customHeight="1" s="412">
      <c r="A3236" s="281" t="n"/>
      <c r="B3236" s="281" t="n"/>
      <c r="C3236" s="281" t="n"/>
      <c r="D3236" s="281" t="n"/>
      <c r="E3236" s="282" t="n"/>
      <c r="F3236" s="281" t="n"/>
      <c r="G3236" s="281" t="n"/>
      <c r="H3236" s="283" t="n"/>
      <c r="I3236" s="281" t="n"/>
      <c r="J3236" s="284">
        <f>+(((G3236-F3236)-(H3236-F3236))/(H3236-F3236))*100</f>
        <v/>
      </c>
      <c r="K3236" s="285" t="n"/>
      <c r="L3236" s="281" t="n"/>
      <c r="M3236" s="281" t="n"/>
      <c r="N3236" s="286" t="n"/>
      <c r="O3236" s="286" t="n"/>
      <c r="P3236" s="281">
        <f>+(((H3236-F3236)/1000)*1000)/10</f>
        <v/>
      </c>
      <c r="Q3236" s="281" t="n"/>
      <c r="R3236" s="26" t="n"/>
      <c r="S3236" s="26" t="n"/>
      <c r="T3236" s="211" t="n"/>
      <c r="U3236" s="211" t="n"/>
      <c r="V3236" s="290" t="inlineStr">
        <is>
          <t>Se descarta</t>
        </is>
      </c>
    </row>
    <row r="3237" hidden="1" ht="15.75" customHeight="1" s="412">
      <c r="A3237" s="281" t="n"/>
      <c r="B3237" s="281" t="n"/>
      <c r="C3237" s="281" t="n"/>
      <c r="D3237" s="281" t="n"/>
      <c r="E3237" s="282" t="n"/>
      <c r="F3237" s="281" t="n"/>
      <c r="G3237" s="281" t="n"/>
      <c r="H3237" s="283" t="n"/>
      <c r="I3237" s="281" t="n"/>
      <c r="J3237" s="284">
        <f>+(((G3237-F3237)-(H3237-F3237))/(H3237-F3237))*100</f>
        <v/>
      </c>
      <c r="K3237" s="285" t="n"/>
      <c r="L3237" s="281" t="n"/>
      <c r="M3237" s="281" t="n"/>
      <c r="N3237" s="286" t="n"/>
      <c r="O3237" s="286" t="n"/>
      <c r="P3237" s="281">
        <f>+(((H3237-F3237)/1000)*1000)/10</f>
        <v/>
      </c>
      <c r="Q3237" s="281" t="n"/>
      <c r="R3237" s="26" t="n"/>
      <c r="S3237" s="26" t="n"/>
      <c r="T3237" s="211" t="n"/>
      <c r="U3237" s="211" t="n"/>
      <c r="V3237" s="290" t="inlineStr">
        <is>
          <t>Se descarta</t>
        </is>
      </c>
    </row>
    <row r="3238" hidden="1" ht="15.75" customHeight="1" s="412">
      <c r="A3238" s="281" t="n"/>
      <c r="B3238" s="281" t="n"/>
      <c r="C3238" s="281" t="n"/>
      <c r="D3238" s="281" t="n"/>
      <c r="E3238" s="282" t="n"/>
      <c r="F3238" s="281" t="n"/>
      <c r="G3238" s="281" t="n"/>
      <c r="H3238" s="283" t="n"/>
      <c r="I3238" s="281" t="n"/>
      <c r="J3238" s="284">
        <f>+(((G3238-F3238)-(H3238-F3238))/(H3238-F3238))*100</f>
        <v/>
      </c>
      <c r="K3238" s="285" t="n"/>
      <c r="L3238" s="281" t="n"/>
      <c r="M3238" s="281" t="n"/>
      <c r="N3238" s="286" t="n"/>
      <c r="O3238" s="286" t="n"/>
      <c r="P3238" s="281">
        <f>+(((H3238-F3238)/1000)*1000)/10</f>
        <v/>
      </c>
      <c r="Q3238" s="281" t="n"/>
      <c r="R3238" s="26" t="n"/>
      <c r="S3238" s="26" t="n"/>
      <c r="T3238" s="211" t="n"/>
      <c r="U3238" s="211" t="n"/>
      <c r="V3238" s="290" t="inlineStr">
        <is>
          <t>Se descarta</t>
        </is>
      </c>
    </row>
    <row r="3239" hidden="1" ht="15.75" customHeight="1" s="412">
      <c r="A3239" s="281" t="n"/>
      <c r="B3239" s="281" t="n"/>
      <c r="C3239" s="281" t="n"/>
      <c r="D3239" s="281" t="n"/>
      <c r="E3239" s="282" t="n"/>
      <c r="F3239" s="281" t="n"/>
      <c r="G3239" s="281" t="n"/>
      <c r="H3239" s="283" t="n"/>
      <c r="I3239" s="281" t="n"/>
      <c r="J3239" s="284">
        <f>+(((G3239-F3239)-(H3239-F3239))/(H3239-F3239))*100</f>
        <v/>
      </c>
      <c r="K3239" s="285" t="n"/>
      <c r="L3239" s="281" t="n"/>
      <c r="M3239" s="281" t="n"/>
      <c r="N3239" s="286" t="n"/>
      <c r="O3239" s="286" t="n"/>
      <c r="P3239" s="281">
        <f>+(((H3239-F3239)/1000)*1000)/10</f>
        <v/>
      </c>
      <c r="Q3239" s="281" t="n"/>
      <c r="R3239" s="26" t="n"/>
      <c r="S3239" s="26" t="n"/>
      <c r="T3239" s="211" t="n"/>
      <c r="U3239" s="211" t="n"/>
      <c r="V3239" s="290" t="inlineStr">
        <is>
          <t>Se descarta</t>
        </is>
      </c>
    </row>
    <row r="3240" hidden="1" ht="15.75" customHeight="1" s="412">
      <c r="A3240" s="281" t="n"/>
      <c r="B3240" s="281" t="n"/>
      <c r="C3240" s="281" t="n"/>
      <c r="D3240" s="281" t="n"/>
      <c r="E3240" s="282" t="n"/>
      <c r="F3240" s="281" t="n"/>
      <c r="G3240" s="281" t="n"/>
      <c r="H3240" s="283" t="n"/>
      <c r="I3240" s="281" t="n"/>
      <c r="J3240" s="284">
        <f>+(((G3240-F3240)-(H3240-F3240))/(H3240-F3240))*100</f>
        <v/>
      </c>
      <c r="K3240" s="285" t="n"/>
      <c r="L3240" s="281" t="n"/>
      <c r="M3240" s="281" t="n"/>
      <c r="N3240" s="286" t="n"/>
      <c r="O3240" s="286" t="n"/>
      <c r="P3240" s="281">
        <f>+(((H3240-F3240)/1000)*1000)/10</f>
        <v/>
      </c>
      <c r="Q3240" s="281" t="n"/>
      <c r="R3240" s="26" t="n"/>
      <c r="S3240" s="26" t="n"/>
      <c r="T3240" s="211" t="n"/>
      <c r="U3240" s="211" t="n"/>
      <c r="V3240" s="290" t="inlineStr">
        <is>
          <t>Se descarta</t>
        </is>
      </c>
    </row>
    <row r="3241" ht="15.75" customHeight="1" s="412">
      <c r="A3241" s="281" t="n"/>
      <c r="B3241" s="281" t="n"/>
      <c r="C3241" s="281" t="n"/>
      <c r="D3241" s="281" t="n"/>
      <c r="E3241" s="282" t="n"/>
      <c r="F3241" s="281" t="n"/>
      <c r="G3241" s="281" t="n"/>
      <c r="H3241" s="283" t="n"/>
      <c r="I3241" s="281" t="n"/>
      <c r="J3241" s="284">
        <f>+(((G3241-F3241)-(H3241-F3241))/(H3241-F3241))*100</f>
        <v/>
      </c>
      <c r="K3241" s="285" t="n"/>
      <c r="L3241" s="281" t="n"/>
      <c r="M3241" s="281" t="n"/>
      <c r="N3241" s="286" t="n"/>
      <c r="O3241" s="286" t="n"/>
      <c r="P3241" s="281">
        <f>+(((H3241-F3241)/1000)*1000)/10</f>
        <v/>
      </c>
      <c r="Q3241" s="281" t="n"/>
      <c r="R3241" s="26" t="n"/>
      <c r="S3241" s="26" t="n"/>
      <c r="T3241" s="211" t="n"/>
      <c r="U3241" s="211" t="n"/>
      <c r="V3241" s="290" t="inlineStr">
        <is>
          <t>Plot válido</t>
        </is>
      </c>
    </row>
    <row r="3242" ht="15.75" customHeight="1" s="412">
      <c r="A3242" s="281" t="n"/>
      <c r="B3242" s="281" t="n"/>
      <c r="C3242" s="281" t="n"/>
      <c r="D3242" s="281" t="n"/>
      <c r="E3242" s="282" t="n"/>
      <c r="F3242" s="281" t="n"/>
      <c r="G3242" s="281" t="n"/>
      <c r="H3242" s="283" t="n"/>
      <c r="I3242" s="281" t="n"/>
      <c r="J3242" s="284">
        <f>+(((G3242-F3242)-(H3242-F3242))/(H3242-F3242))*100</f>
        <v/>
      </c>
      <c r="K3242" s="285" t="n"/>
      <c r="L3242" s="281" t="n"/>
      <c r="M3242" s="281" t="n"/>
      <c r="N3242" s="286" t="n"/>
      <c r="O3242" s="286" t="n"/>
      <c r="P3242" s="281">
        <f>+(((H3242-F3242)/1000)*1000)/10</f>
        <v/>
      </c>
      <c r="Q3242" s="281" t="n"/>
      <c r="R3242" s="26" t="n"/>
      <c r="S3242" s="26" t="n"/>
      <c r="T3242" s="211" t="n"/>
      <c r="U3242" s="211" t="n"/>
      <c r="V3242" s="290" t="inlineStr">
        <is>
          <t>Plot válido</t>
        </is>
      </c>
    </row>
    <row r="3243" ht="15.75" customHeight="1" s="412">
      <c r="A3243" s="281" t="n"/>
      <c r="B3243" s="281" t="n"/>
      <c r="C3243" s="281" t="n"/>
      <c r="D3243" s="281" t="n"/>
      <c r="E3243" s="282" t="n"/>
      <c r="F3243" s="281" t="n"/>
      <c r="G3243" s="281" t="n"/>
      <c r="H3243" s="283" t="n"/>
      <c r="I3243" s="281" t="n"/>
      <c r="J3243" s="284">
        <f>+(((G3243-F3243)-(H3243-F3243))/(H3243-F3243))*100</f>
        <v/>
      </c>
      <c r="K3243" s="285" t="n"/>
      <c r="L3243" s="281" t="n"/>
      <c r="M3243" s="281" t="n"/>
      <c r="N3243" s="286" t="n"/>
      <c r="O3243" s="286" t="n"/>
      <c r="P3243" s="281">
        <f>+(((H3243-F3243)/1000)*1000)/10</f>
        <v/>
      </c>
      <c r="Q3243" s="281" t="n"/>
      <c r="R3243" s="26" t="n"/>
      <c r="S3243" s="26" t="n"/>
      <c r="T3243" s="211" t="n"/>
      <c r="U3243" s="211" t="n"/>
      <c r="V3243" s="290" t="inlineStr">
        <is>
          <t>Plot válido</t>
        </is>
      </c>
    </row>
    <row r="3244" ht="15.75" customHeight="1" s="412">
      <c r="A3244" s="281" t="n"/>
      <c r="B3244" s="281" t="n"/>
      <c r="C3244" s="281" t="n"/>
      <c r="D3244" s="281" t="n"/>
      <c r="E3244" s="282" t="n"/>
      <c r="F3244" s="281" t="n"/>
      <c r="G3244" s="281" t="n"/>
      <c r="H3244" s="283" t="n"/>
      <c r="I3244" s="281" t="n"/>
      <c r="J3244" s="284">
        <f>+(((G3244-F3244)-(H3244-F3244))/(H3244-F3244))*100</f>
        <v/>
      </c>
      <c r="K3244" s="285" t="n"/>
      <c r="L3244" s="281" t="n"/>
      <c r="M3244" s="281" t="n"/>
      <c r="N3244" s="286" t="n"/>
      <c r="O3244" s="286" t="n"/>
      <c r="P3244" s="281">
        <f>+(((H3244-F3244)/1000)*1000)/10</f>
        <v/>
      </c>
      <c r="Q3244" s="281" t="n"/>
      <c r="R3244" s="26" t="n"/>
      <c r="S3244" s="26" t="n"/>
      <c r="T3244" s="211" t="n"/>
      <c r="U3244" s="211" t="n"/>
      <c r="V3244" s="290" t="inlineStr">
        <is>
          <t>Plot válido</t>
        </is>
      </c>
    </row>
    <row r="3245" ht="15.75" customHeight="1" s="412">
      <c r="A3245" s="281" t="n"/>
      <c r="B3245" s="281" t="n"/>
      <c r="C3245" s="281" t="n"/>
      <c r="D3245" s="281" t="n"/>
      <c r="E3245" s="282" t="n"/>
      <c r="F3245" s="281" t="n"/>
      <c r="G3245" s="281" t="n"/>
      <c r="H3245" s="283" t="n"/>
      <c r="I3245" s="281" t="n"/>
      <c r="J3245" s="284">
        <f>+(((G3245-F3245)-(H3245-F3245))/(H3245-F3245))*100</f>
        <v/>
      </c>
      <c r="K3245" s="285" t="n"/>
      <c r="L3245" s="281" t="n"/>
      <c r="M3245" s="281" t="n"/>
      <c r="N3245" s="286" t="n"/>
      <c r="O3245" s="286" t="n"/>
      <c r="P3245" s="281">
        <f>+(((H3245-F3245)/1000)*1000)/10</f>
        <v/>
      </c>
      <c r="Q3245" s="281" t="n"/>
      <c r="R3245" s="26" t="n"/>
      <c r="S3245" s="26" t="n"/>
      <c r="T3245" s="211" t="n"/>
      <c r="U3245" s="211" t="n"/>
      <c r="V3245" s="290" t="inlineStr">
        <is>
          <t>Plot válido</t>
        </is>
      </c>
    </row>
    <row r="3246" ht="15.75" customHeight="1" s="412">
      <c r="A3246" s="281" t="n"/>
      <c r="B3246" s="281" t="n"/>
      <c r="C3246" s="281" t="n"/>
      <c r="D3246" s="281" t="n"/>
      <c r="E3246" s="282" t="n"/>
      <c r="F3246" s="281" t="n"/>
      <c r="G3246" s="281" t="n"/>
      <c r="H3246" s="283" t="n"/>
      <c r="I3246" s="281" t="n"/>
      <c r="J3246" s="284">
        <f>+(((G3246-F3246)-(H3246-F3246))/(H3246-F3246))*100</f>
        <v/>
      </c>
      <c r="K3246" s="285" t="n"/>
      <c r="L3246" s="281" t="n"/>
      <c r="M3246" s="281" t="n"/>
      <c r="N3246" s="286" t="n"/>
      <c r="O3246" s="286" t="n"/>
      <c r="P3246" s="281">
        <f>+(((H3246-F3246)/1000)*1000)/10</f>
        <v/>
      </c>
      <c r="Q3246" s="281" t="n"/>
      <c r="R3246" s="26" t="n"/>
      <c r="S3246" s="26" t="n"/>
      <c r="T3246" s="211" t="n"/>
      <c r="U3246" s="211" t="n"/>
      <c r="V3246" s="290" t="inlineStr">
        <is>
          <t>Plot válido</t>
        </is>
      </c>
    </row>
    <row r="3247" ht="15.75" customHeight="1" s="412">
      <c r="A3247" s="281" t="n"/>
      <c r="B3247" s="281" t="n"/>
      <c r="C3247" s="281" t="n"/>
      <c r="D3247" s="281" t="n"/>
      <c r="E3247" s="282" t="n"/>
      <c r="F3247" s="281" t="n"/>
      <c r="G3247" s="281" t="n"/>
      <c r="H3247" s="283" t="n"/>
      <c r="I3247" s="281" t="n"/>
      <c r="J3247" s="284">
        <f>+(((G3247-F3247)-(H3247-F3247))/(H3247-F3247))*100</f>
        <v/>
      </c>
      <c r="K3247" s="285" t="n"/>
      <c r="L3247" s="281" t="n"/>
      <c r="M3247" s="281" t="n"/>
      <c r="N3247" s="286" t="n"/>
      <c r="O3247" s="286" t="n"/>
      <c r="P3247" s="281">
        <f>+(((H3247-F3247)/1000)*1000)/10</f>
        <v/>
      </c>
      <c r="Q3247" s="281" t="n"/>
      <c r="R3247" s="26" t="n"/>
      <c r="S3247" s="26" t="n"/>
      <c r="T3247" s="211" t="n"/>
      <c r="U3247" s="211" t="n"/>
      <c r="V3247" s="290" t="inlineStr">
        <is>
          <t>Plot válido</t>
        </is>
      </c>
    </row>
    <row r="3248" ht="15.75" customHeight="1" s="412">
      <c r="A3248" s="281" t="n"/>
      <c r="B3248" s="281" t="n"/>
      <c r="C3248" s="281" t="n"/>
      <c r="D3248" s="281" t="n"/>
      <c r="E3248" s="282" t="n"/>
      <c r="F3248" s="281" t="n"/>
      <c r="G3248" s="281" t="n"/>
      <c r="H3248" s="283" t="n"/>
      <c r="I3248" s="281" t="n"/>
      <c r="J3248" s="284">
        <f>+(((G3248-F3248)-(H3248-F3248))/(H3248-F3248))*100</f>
        <v/>
      </c>
      <c r="K3248" s="285" t="n"/>
      <c r="L3248" s="281" t="n"/>
      <c r="M3248" s="281" t="n"/>
      <c r="N3248" s="286" t="n"/>
      <c r="O3248" s="286" t="n"/>
      <c r="P3248" s="281">
        <f>+(((H3248-F3248)/1000)*1000)/10</f>
        <v/>
      </c>
      <c r="Q3248" s="281" t="n"/>
      <c r="R3248" s="26" t="n"/>
      <c r="S3248" s="26" t="n"/>
      <c r="T3248" s="211" t="n"/>
      <c r="U3248" s="211" t="n"/>
      <c r="V3248" s="290" t="inlineStr">
        <is>
          <t>Plot válido</t>
        </is>
      </c>
    </row>
    <row r="3249" ht="15.75" customHeight="1" s="412">
      <c r="A3249" s="281" t="n"/>
      <c r="B3249" s="281" t="n"/>
      <c r="C3249" s="281" t="n"/>
      <c r="D3249" s="281" t="n"/>
      <c r="E3249" s="282" t="n"/>
      <c r="F3249" s="281" t="n"/>
      <c r="G3249" s="281" t="n"/>
      <c r="H3249" s="283" t="n"/>
      <c r="I3249" s="281" t="n"/>
      <c r="J3249" s="284">
        <f>+(((G3249-F3249)-(H3249-F3249))/(H3249-F3249))*100</f>
        <v/>
      </c>
      <c r="K3249" s="285" t="n"/>
      <c r="L3249" s="281" t="n"/>
      <c r="M3249" s="281" t="n"/>
      <c r="N3249" s="286" t="n"/>
      <c r="O3249" s="286" t="n"/>
      <c r="P3249" s="281">
        <f>+(((H3249-F3249)/1000)*1000)/10</f>
        <v/>
      </c>
      <c r="Q3249" s="281" t="n"/>
      <c r="R3249" s="26" t="n"/>
      <c r="S3249" s="26" t="n"/>
      <c r="T3249" s="211" t="n"/>
      <c r="U3249" s="211" t="n"/>
      <c r="V3249" s="290" t="inlineStr">
        <is>
          <t>Plot válido</t>
        </is>
      </c>
    </row>
    <row r="3250" ht="15.75" customHeight="1" s="412">
      <c r="A3250" s="281" t="n"/>
      <c r="B3250" s="281" t="n"/>
      <c r="C3250" s="281" t="n"/>
      <c r="D3250" s="281" t="n"/>
      <c r="E3250" s="282" t="n"/>
      <c r="F3250" s="281" t="n"/>
      <c r="G3250" s="281" t="n"/>
      <c r="H3250" s="283" t="n"/>
      <c r="I3250" s="281" t="n"/>
      <c r="J3250" s="284">
        <f>+(((G3250-F3250)-(H3250-F3250))/(H3250-F3250))*100</f>
        <v/>
      </c>
      <c r="K3250" s="285" t="n"/>
      <c r="L3250" s="281" t="n"/>
      <c r="M3250" s="281" t="n"/>
      <c r="N3250" s="286" t="n"/>
      <c r="O3250" s="286" t="n"/>
      <c r="P3250" s="281">
        <f>+(((H3250-F3250)/1000)*1000)/10</f>
        <v/>
      </c>
      <c r="Q3250" s="281" t="n"/>
      <c r="R3250" s="26" t="n"/>
      <c r="S3250" s="26" t="n"/>
      <c r="T3250" s="211" t="n"/>
      <c r="U3250" s="211" t="n"/>
      <c r="V3250" s="290" t="inlineStr">
        <is>
          <t>Plot válido</t>
        </is>
      </c>
    </row>
    <row r="3251" hidden="1" ht="15.75" customHeight="1" s="412">
      <c r="A3251" s="281" t="n"/>
      <c r="B3251" s="281" t="n"/>
      <c r="C3251" s="281" t="n"/>
      <c r="D3251" s="281" t="n"/>
      <c r="E3251" s="282" t="n"/>
      <c r="F3251" s="281" t="n"/>
      <c r="G3251" s="281" t="n"/>
      <c r="H3251" s="283" t="n"/>
      <c r="I3251" s="281" t="n"/>
      <c r="J3251" s="284">
        <f>+(((G3251-F3251)-(H3251-F3251))/(H3251-F3251))*100</f>
        <v/>
      </c>
      <c r="K3251" s="285" t="n"/>
      <c r="L3251" s="281" t="n"/>
      <c r="M3251" s="281" t="n"/>
      <c r="N3251" s="286" t="n"/>
      <c r="O3251" s="286" t="n"/>
      <c r="P3251" s="281">
        <f>+(((H3251-F3251)/1000)*1000)/10</f>
        <v/>
      </c>
      <c r="Q3251" s="281" t="n"/>
      <c r="R3251" s="26" t="n"/>
      <c r="S3251" s="26" t="n"/>
      <c r="T3251" s="211" t="n"/>
      <c r="U3251" s="211" t="n"/>
      <c r="V3251" s="290" t="n"/>
    </row>
    <row r="3252" ht="15.75" customHeight="1" s="412">
      <c r="A3252" s="281" t="n"/>
      <c r="B3252" s="281" t="n"/>
      <c r="C3252" s="281" t="n"/>
      <c r="D3252" s="281" t="n"/>
      <c r="E3252" s="282" t="n"/>
      <c r="F3252" s="281" t="n"/>
      <c r="G3252" s="281" t="n"/>
      <c r="H3252" s="283" t="n"/>
      <c r="I3252" s="281" t="n"/>
      <c r="J3252" s="284">
        <f>+(((G3252-F3252)-(H3252-F3252))/(H3252-F3252))*100</f>
        <v/>
      </c>
      <c r="K3252" s="285" t="n"/>
      <c r="L3252" s="281" t="n"/>
      <c r="M3252" s="281" t="n"/>
      <c r="N3252" s="286" t="n"/>
      <c r="O3252" s="286" t="n"/>
      <c r="P3252" s="281">
        <f>+(((H3252-F3252)/1000)*1000)/10</f>
        <v/>
      </c>
      <c r="Q3252" s="281" t="n"/>
      <c r="R3252" s="26" t="n"/>
      <c r="S3252" s="26" t="n"/>
      <c r="T3252" s="211" t="n"/>
      <c r="U3252" s="211" t="n"/>
      <c r="V3252" s="290" t="inlineStr">
        <is>
          <t>Plot válido</t>
        </is>
      </c>
    </row>
    <row r="3253" ht="15.75" customHeight="1" s="412">
      <c r="A3253" s="281" t="n"/>
      <c r="B3253" s="281" t="n"/>
      <c r="C3253" s="281" t="n"/>
      <c r="D3253" s="281" t="n"/>
      <c r="E3253" s="282" t="n"/>
      <c r="F3253" s="281" t="n"/>
      <c r="G3253" s="281" t="n"/>
      <c r="H3253" s="283" t="n"/>
      <c r="I3253" s="281" t="n"/>
      <c r="J3253" s="284">
        <f>+(((G3253-F3253)-(H3253-F3253))/(H3253-F3253))*100</f>
        <v/>
      </c>
      <c r="K3253" s="285" t="n"/>
      <c r="L3253" s="281" t="n"/>
      <c r="M3253" s="281" t="n"/>
      <c r="N3253" s="286" t="n"/>
      <c r="O3253" s="286" t="n"/>
      <c r="P3253" s="281">
        <f>+(((H3253-F3253)/1000)*1000)/10</f>
        <v/>
      </c>
      <c r="Q3253" s="281" t="n"/>
      <c r="R3253" s="26" t="n"/>
      <c r="S3253" s="26" t="n"/>
      <c r="T3253" s="211" t="n"/>
      <c r="U3253" s="211" t="n"/>
      <c r="V3253" s="290" t="inlineStr">
        <is>
          <t>Plot válido</t>
        </is>
      </c>
    </row>
    <row r="3254" ht="15.75" customHeight="1" s="412">
      <c r="A3254" s="281" t="n"/>
      <c r="B3254" s="281" t="n"/>
      <c r="C3254" s="281" t="n"/>
      <c r="D3254" s="281" t="n"/>
      <c r="E3254" s="282" t="n"/>
      <c r="F3254" s="281" t="n"/>
      <c r="G3254" s="281" t="n"/>
      <c r="H3254" s="283" t="n"/>
      <c r="I3254" s="281" t="n"/>
      <c r="J3254" s="284">
        <f>+(((G3254-F3254)-(H3254-F3254))/(H3254-F3254))*100</f>
        <v/>
      </c>
      <c r="K3254" s="285" t="n"/>
      <c r="L3254" s="281" t="n"/>
      <c r="M3254" s="281" t="n"/>
      <c r="N3254" s="286" t="n"/>
      <c r="O3254" s="286" t="n"/>
      <c r="P3254" s="281">
        <f>+(((H3254-F3254)/1000)*1000)/10</f>
        <v/>
      </c>
      <c r="Q3254" s="281" t="n"/>
      <c r="R3254" s="26" t="n"/>
      <c r="S3254" s="26" t="n"/>
      <c r="T3254" s="211" t="n"/>
      <c r="U3254" s="211" t="n"/>
      <c r="V3254" s="290" t="inlineStr">
        <is>
          <t>Plot válido</t>
        </is>
      </c>
    </row>
    <row r="3255" ht="15.75" customHeight="1" s="412">
      <c r="A3255" s="281" t="n"/>
      <c r="B3255" s="281" t="n"/>
      <c r="C3255" s="281" t="n"/>
      <c r="D3255" s="281" t="n"/>
      <c r="E3255" s="282" t="n"/>
      <c r="F3255" s="281" t="n"/>
      <c r="G3255" s="281" t="n"/>
      <c r="H3255" s="283" t="n"/>
      <c r="I3255" s="281" t="n"/>
      <c r="J3255" s="284">
        <f>+(((G3255-F3255)-(H3255-F3255))/(H3255-F3255))*100</f>
        <v/>
      </c>
      <c r="K3255" s="285" t="n"/>
      <c r="L3255" s="281" t="n"/>
      <c r="M3255" s="281" t="n"/>
      <c r="N3255" s="286" t="n"/>
      <c r="O3255" s="286" t="n"/>
      <c r="P3255" s="281">
        <f>+(((H3255-F3255)/1000)*1000)/10</f>
        <v/>
      </c>
      <c r="Q3255" s="281" t="n"/>
      <c r="R3255" s="26" t="n"/>
      <c r="S3255" s="26" t="n"/>
      <c r="T3255" s="211" t="n"/>
      <c r="U3255" s="211" t="n"/>
      <c r="V3255" s="290" t="inlineStr">
        <is>
          <t>Plot válido</t>
        </is>
      </c>
    </row>
    <row r="3256" ht="15.75" customHeight="1" s="412">
      <c r="A3256" s="281" t="n"/>
      <c r="B3256" s="281" t="n"/>
      <c r="C3256" s="281" t="n"/>
      <c r="D3256" s="281" t="n"/>
      <c r="E3256" s="282" t="n"/>
      <c r="F3256" s="281" t="n"/>
      <c r="G3256" s="281" t="n"/>
      <c r="H3256" s="283" t="n"/>
      <c r="I3256" s="281" t="n"/>
      <c r="J3256" s="284">
        <f>+(((G3256-F3256)-(H3256-F3256))/(H3256-F3256))*100</f>
        <v/>
      </c>
      <c r="K3256" s="285" t="n"/>
      <c r="L3256" s="281" t="n"/>
      <c r="M3256" s="281" t="n"/>
      <c r="N3256" s="286" t="n"/>
      <c r="O3256" s="286" t="n"/>
      <c r="P3256" s="281">
        <f>+(((H3256-F3256)/1000)*1000)/10</f>
        <v/>
      </c>
      <c r="Q3256" s="281" t="n"/>
      <c r="R3256" s="26" t="n"/>
      <c r="S3256" s="26" t="n"/>
      <c r="T3256" s="211" t="n"/>
      <c r="U3256" s="211" t="n"/>
      <c r="V3256" s="290" t="inlineStr">
        <is>
          <t>Plot válido</t>
        </is>
      </c>
    </row>
    <row r="3257" ht="15.75" customHeight="1" s="412">
      <c r="A3257" s="281" t="n"/>
      <c r="B3257" s="281" t="n"/>
      <c r="C3257" s="281" t="n"/>
      <c r="D3257" s="281" t="n"/>
      <c r="E3257" s="282" t="n"/>
      <c r="F3257" s="281" t="n"/>
      <c r="G3257" s="281" t="n"/>
      <c r="H3257" s="283" t="n"/>
      <c r="I3257" s="281" t="n"/>
      <c r="J3257" s="284">
        <f>+(((G3257-F3257)-(H3257-F3257))/(H3257-F3257))*100</f>
        <v/>
      </c>
      <c r="K3257" s="285" t="n"/>
      <c r="L3257" s="281" t="n"/>
      <c r="M3257" s="281" t="n"/>
      <c r="N3257" s="286" t="n"/>
      <c r="O3257" s="286" t="n"/>
      <c r="P3257" s="281">
        <f>+(((H3257-F3257)/1000)*1000)/10</f>
        <v/>
      </c>
      <c r="Q3257" s="281" t="n"/>
      <c r="R3257" s="26" t="n"/>
      <c r="S3257" s="26" t="n"/>
      <c r="T3257" s="211" t="n"/>
      <c r="U3257" s="211" t="n"/>
      <c r="V3257" s="290" t="inlineStr">
        <is>
          <t>Plot válido</t>
        </is>
      </c>
    </row>
    <row r="3258" ht="15.75" customHeight="1" s="412">
      <c r="A3258" s="281" t="n"/>
      <c r="B3258" s="281" t="n"/>
      <c r="C3258" s="281" t="n"/>
      <c r="D3258" s="281" t="n"/>
      <c r="E3258" s="282" t="n"/>
      <c r="F3258" s="281" t="n"/>
      <c r="G3258" s="281" t="n"/>
      <c r="H3258" s="283" t="n"/>
      <c r="I3258" s="281" t="n"/>
      <c r="J3258" s="284">
        <f>+(((G3258-F3258)-(H3258-F3258))/(H3258-F3258))*100</f>
        <v/>
      </c>
      <c r="K3258" s="285" t="n"/>
      <c r="L3258" s="281" t="n"/>
      <c r="M3258" s="281" t="n"/>
      <c r="N3258" s="286" t="n"/>
      <c r="O3258" s="286" t="n"/>
      <c r="P3258" s="281">
        <f>+(((H3258-F3258)/1000)*1000)/10</f>
        <v/>
      </c>
      <c r="Q3258" s="281" t="n"/>
      <c r="R3258" s="26" t="n"/>
      <c r="S3258" s="26" t="n"/>
      <c r="T3258" s="211" t="n"/>
      <c r="U3258" s="211" t="n"/>
      <c r="V3258" s="290" t="inlineStr">
        <is>
          <t>Plot válido</t>
        </is>
      </c>
    </row>
    <row r="3259" ht="15.75" customHeight="1" s="412">
      <c r="A3259" s="281" t="n"/>
      <c r="B3259" s="281" t="n"/>
      <c r="C3259" s="281" t="n"/>
      <c r="D3259" s="281" t="n"/>
      <c r="E3259" s="282" t="n"/>
      <c r="F3259" s="281" t="n"/>
      <c r="G3259" s="281" t="n"/>
      <c r="H3259" s="283" t="n"/>
      <c r="I3259" s="281" t="n"/>
      <c r="J3259" s="284">
        <f>+(((G3259-F3259)-(H3259-F3259))/(H3259-F3259))*100</f>
        <v/>
      </c>
      <c r="K3259" s="285" t="n"/>
      <c r="L3259" s="281" t="n"/>
      <c r="M3259" s="281" t="n"/>
      <c r="N3259" s="286" t="n"/>
      <c r="O3259" s="286" t="n"/>
      <c r="P3259" s="281">
        <f>+(((H3259-F3259)/1000)*1000)/10</f>
        <v/>
      </c>
      <c r="Q3259" s="281" t="n"/>
      <c r="R3259" s="26" t="n"/>
      <c r="S3259" s="26" t="n"/>
      <c r="T3259" s="211" t="n"/>
      <c r="U3259" s="211" t="n"/>
      <c r="V3259" s="290" t="inlineStr">
        <is>
          <t>Plot válido</t>
        </is>
      </c>
    </row>
    <row r="3260" ht="15.75" customHeight="1" s="412">
      <c r="A3260" s="281" t="n"/>
      <c r="B3260" s="281" t="n"/>
      <c r="C3260" s="281" t="n"/>
      <c r="D3260" s="281" t="n"/>
      <c r="E3260" s="282" t="n"/>
      <c r="F3260" s="281" t="n"/>
      <c r="G3260" s="281" t="n"/>
      <c r="H3260" s="283" t="n"/>
      <c r="I3260" s="281" t="n"/>
      <c r="J3260" s="284">
        <f>+(((G3260-F3260)-(H3260-F3260))/(H3260-F3260))*100</f>
        <v/>
      </c>
      <c r="K3260" s="285" t="n"/>
      <c r="L3260" s="281" t="n"/>
      <c r="M3260" s="281" t="n"/>
      <c r="N3260" s="286" t="n"/>
      <c r="O3260" s="286" t="n"/>
      <c r="P3260" s="281">
        <f>+(((H3260-F3260)/1000)*1000)/10</f>
        <v/>
      </c>
      <c r="Q3260" s="281" t="n"/>
      <c r="R3260" s="26" t="n"/>
      <c r="S3260" s="26" t="n"/>
      <c r="T3260" s="211" t="n"/>
      <c r="U3260" s="211" t="n"/>
      <c r="V3260" s="290" t="inlineStr">
        <is>
          <t>Plot válido</t>
        </is>
      </c>
    </row>
    <row r="3261" ht="15.75" customHeight="1" s="412">
      <c r="A3261" s="281" t="n"/>
      <c r="B3261" s="281" t="n"/>
      <c r="C3261" s="281" t="n"/>
      <c r="D3261" s="281" t="n"/>
      <c r="E3261" s="282" t="n"/>
      <c r="F3261" s="281" t="n"/>
      <c r="G3261" s="281" t="n"/>
      <c r="H3261" s="283" t="n"/>
      <c r="I3261" s="281" t="n"/>
      <c r="J3261" s="284">
        <f>+(((G3261-F3261)-(H3261-F3261))/(H3261-F3261))*100</f>
        <v/>
      </c>
      <c r="K3261" s="285" t="n"/>
      <c r="L3261" s="281" t="n"/>
      <c r="M3261" s="281" t="n"/>
      <c r="N3261" s="286" t="n"/>
      <c r="O3261" s="286" t="n"/>
      <c r="P3261" s="281">
        <f>+(((H3261-F3261)/1000)*1000)/10</f>
        <v/>
      </c>
      <c r="Q3261" s="281" t="n"/>
      <c r="R3261" s="26" t="n"/>
      <c r="S3261" s="26" t="n"/>
      <c r="T3261" s="211" t="n"/>
      <c r="U3261" s="211" t="n"/>
      <c r="V3261" s="290" t="inlineStr">
        <is>
          <t>Plot válido</t>
        </is>
      </c>
    </row>
    <row r="3262" ht="15.75" customHeight="1" s="412">
      <c r="A3262" s="281" t="n"/>
      <c r="B3262" s="281" t="n"/>
      <c r="C3262" s="281" t="n"/>
      <c r="D3262" s="281" t="n"/>
      <c r="E3262" s="282" t="n"/>
      <c r="F3262" s="281" t="n"/>
      <c r="G3262" s="281" t="n"/>
      <c r="H3262" s="283" t="n"/>
      <c r="I3262" s="281" t="n"/>
      <c r="J3262" s="284">
        <f>+(((G3262-F3262)-(H3262-F3262))/(H3262-F3262))*100</f>
        <v/>
      </c>
      <c r="K3262" s="285" t="n"/>
      <c r="L3262" s="281" t="n"/>
      <c r="M3262" s="281" t="n"/>
      <c r="N3262" s="286" t="n"/>
      <c r="O3262" s="286" t="n"/>
      <c r="P3262" s="281">
        <f>+(((H3262-F3262)/1000)*1000)/10</f>
        <v/>
      </c>
      <c r="Q3262" s="281" t="n"/>
      <c r="R3262" s="26" t="n"/>
      <c r="S3262" s="26" t="n"/>
      <c r="T3262" s="211" t="n"/>
      <c r="U3262" s="211" t="n"/>
      <c r="V3262" s="290" t="inlineStr">
        <is>
          <t>Plot válido</t>
        </is>
      </c>
    </row>
    <row r="3263" ht="15.75" customHeight="1" s="412">
      <c r="A3263" s="281" t="n"/>
      <c r="B3263" s="281" t="n"/>
      <c r="C3263" s="281" t="n"/>
      <c r="D3263" s="281" t="n"/>
      <c r="E3263" s="282" t="n"/>
      <c r="F3263" s="281" t="n"/>
      <c r="G3263" s="281" t="n"/>
      <c r="H3263" s="283" t="n"/>
      <c r="I3263" s="281" t="n"/>
      <c r="J3263" s="284">
        <f>+(((G3263-F3263)-(H3263-F3263))/(H3263-F3263))*100</f>
        <v/>
      </c>
      <c r="K3263" s="285" t="n"/>
      <c r="L3263" s="281" t="n"/>
      <c r="M3263" s="281" t="n"/>
      <c r="N3263" s="286" t="n"/>
      <c r="O3263" s="286" t="n"/>
      <c r="P3263" s="281">
        <f>+(((H3263-F3263)/1000)*1000)/10</f>
        <v/>
      </c>
      <c r="Q3263" s="281" t="n"/>
      <c r="R3263" s="26" t="n"/>
      <c r="S3263" s="26" t="n"/>
      <c r="T3263" s="211" t="n"/>
      <c r="U3263" s="211" t="n"/>
      <c r="V3263" s="290" t="inlineStr">
        <is>
          <t>Plot válido</t>
        </is>
      </c>
    </row>
    <row r="3264" ht="15.75" customHeight="1" s="412">
      <c r="A3264" s="281" t="n"/>
      <c r="B3264" s="281" t="n"/>
      <c r="C3264" s="281" t="n"/>
      <c r="D3264" s="281" t="n"/>
      <c r="E3264" s="282" t="n"/>
      <c r="F3264" s="281" t="n"/>
      <c r="G3264" s="281" t="n"/>
      <c r="H3264" s="283" t="n"/>
      <c r="I3264" s="281" t="n"/>
      <c r="J3264" s="284">
        <f>+(((G3264-F3264)-(H3264-F3264))/(H3264-F3264))*100</f>
        <v/>
      </c>
      <c r="K3264" s="285" t="n"/>
      <c r="L3264" s="281" t="n"/>
      <c r="M3264" s="281" t="n"/>
      <c r="N3264" s="286" t="n"/>
      <c r="O3264" s="286" t="n"/>
      <c r="P3264" s="281">
        <f>+(((H3264-F3264)/1000)*1000)/10</f>
        <v/>
      </c>
      <c r="Q3264" s="281" t="n"/>
      <c r="R3264" s="26" t="n"/>
      <c r="S3264" s="26" t="n"/>
      <c r="T3264" s="211" t="n"/>
      <c r="U3264" s="211" t="n"/>
      <c r="V3264" s="290" t="inlineStr">
        <is>
          <t>Plot válido</t>
        </is>
      </c>
    </row>
    <row r="3265" ht="15.75" customHeight="1" s="412">
      <c r="A3265" s="281" t="n"/>
      <c r="B3265" s="281" t="n"/>
      <c r="C3265" s="281" t="n"/>
      <c r="D3265" s="281" t="n"/>
      <c r="E3265" s="282" t="n"/>
      <c r="F3265" s="281" t="n"/>
      <c r="G3265" s="281" t="n"/>
      <c r="H3265" s="283" t="n"/>
      <c r="I3265" s="281" t="n"/>
      <c r="J3265" s="284">
        <f>+(((G3265-F3265)-(H3265-F3265))/(H3265-F3265))*100</f>
        <v/>
      </c>
      <c r="K3265" s="285" t="n"/>
      <c r="L3265" s="281" t="n"/>
      <c r="M3265" s="281" t="n"/>
      <c r="N3265" s="286" t="n"/>
      <c r="O3265" s="286" t="n"/>
      <c r="P3265" s="281">
        <f>+(((H3265-F3265)/1000)*1000)/10</f>
        <v/>
      </c>
      <c r="Q3265" s="281" t="n"/>
      <c r="R3265" s="26" t="n"/>
      <c r="S3265" s="26" t="n"/>
      <c r="T3265" s="211" t="n"/>
      <c r="U3265" s="211" t="n"/>
      <c r="V3265" s="290" t="inlineStr">
        <is>
          <t>Plot válido</t>
        </is>
      </c>
    </row>
    <row r="3266" ht="15.75" customHeight="1" s="412">
      <c r="A3266" s="281" t="n"/>
      <c r="B3266" s="281" t="n"/>
      <c r="C3266" s="281" t="n"/>
      <c r="D3266" s="281" t="n"/>
      <c r="E3266" s="282" t="n"/>
      <c r="F3266" s="281" t="n"/>
      <c r="G3266" s="281" t="n"/>
      <c r="H3266" s="283" t="n"/>
      <c r="I3266" s="281" t="n"/>
      <c r="J3266" s="284">
        <f>+(((G3266-F3266)-(H3266-F3266))/(H3266-F3266))*100</f>
        <v/>
      </c>
      <c r="K3266" s="285" t="n"/>
      <c r="L3266" s="281" t="n"/>
      <c r="M3266" s="281" t="n"/>
      <c r="N3266" s="286" t="n"/>
      <c r="O3266" s="286" t="n"/>
      <c r="P3266" s="281">
        <f>+(((H3266-F3266)/1000)*1000)/10</f>
        <v/>
      </c>
      <c r="Q3266" s="281" t="n"/>
      <c r="R3266" s="26" t="n"/>
      <c r="S3266" s="26" t="n"/>
      <c r="T3266" s="211" t="n"/>
      <c r="U3266" s="211" t="n"/>
      <c r="V3266" s="290" t="inlineStr">
        <is>
          <t>Plot válido</t>
        </is>
      </c>
    </row>
    <row r="3267" ht="15.75" customHeight="1" s="412">
      <c r="A3267" s="281" t="n"/>
      <c r="B3267" s="281" t="n"/>
      <c r="C3267" s="281" t="n"/>
      <c r="D3267" s="281" t="n"/>
      <c r="E3267" s="282" t="n"/>
      <c r="F3267" s="281" t="n"/>
      <c r="G3267" s="281" t="n"/>
      <c r="H3267" s="283" t="n"/>
      <c r="I3267" s="281" t="n"/>
      <c r="J3267" s="284">
        <f>+(((G3267-F3267)-(H3267-F3267))/(H3267-F3267))*100</f>
        <v/>
      </c>
      <c r="K3267" s="285" t="n"/>
      <c r="L3267" s="281" t="n"/>
      <c r="M3267" s="281" t="n"/>
      <c r="N3267" s="286" t="n"/>
      <c r="O3267" s="286" t="n"/>
      <c r="P3267" s="281">
        <f>+(((H3267-F3267)/1000)*1000)/10</f>
        <v/>
      </c>
      <c r="Q3267" s="281" t="n"/>
      <c r="R3267" s="26" t="n"/>
      <c r="S3267" s="26" t="n"/>
      <c r="T3267" s="211" t="n"/>
      <c r="U3267" s="211" t="n"/>
      <c r="V3267" s="290" t="inlineStr">
        <is>
          <t>Plot válido</t>
        </is>
      </c>
    </row>
    <row r="3268" ht="15.75" customHeight="1" s="412">
      <c r="A3268" s="281" t="n"/>
      <c r="B3268" s="281" t="n"/>
      <c r="C3268" s="281" t="n"/>
      <c r="D3268" s="281" t="n"/>
      <c r="E3268" s="282" t="n"/>
      <c r="F3268" s="281" t="n"/>
      <c r="G3268" s="281" t="n"/>
      <c r="H3268" s="283" t="n"/>
      <c r="I3268" s="281" t="n"/>
      <c r="J3268" s="284">
        <f>+(((G3268-F3268)-(H3268-F3268))/(H3268-F3268))*100</f>
        <v/>
      </c>
      <c r="K3268" s="285" t="n"/>
      <c r="L3268" s="281" t="n"/>
      <c r="M3268" s="281" t="n"/>
      <c r="N3268" s="286" t="n"/>
      <c r="O3268" s="286" t="n"/>
      <c r="P3268" s="281">
        <f>+(((H3268-F3268)/1000)*1000)/10</f>
        <v/>
      </c>
      <c r="Q3268" s="281" t="n"/>
      <c r="R3268" s="26" t="n"/>
      <c r="S3268" s="26" t="n"/>
      <c r="T3268" s="211" t="n"/>
      <c r="U3268" s="211" t="n"/>
      <c r="V3268" s="290" t="inlineStr">
        <is>
          <t>Plot válido</t>
        </is>
      </c>
    </row>
    <row r="3269" ht="15.75" customHeight="1" s="412">
      <c r="A3269" s="281" t="n"/>
      <c r="B3269" s="281" t="n"/>
      <c r="C3269" s="281" t="n"/>
      <c r="D3269" s="281" t="n"/>
      <c r="E3269" s="282" t="n"/>
      <c r="F3269" s="281" t="n"/>
      <c r="G3269" s="281" t="n"/>
      <c r="H3269" s="283" t="n"/>
      <c r="I3269" s="281" t="n"/>
      <c r="J3269" s="284">
        <f>+(((G3269-F3269)-(H3269-F3269))/(H3269-F3269))*100</f>
        <v/>
      </c>
      <c r="K3269" s="285" t="n"/>
      <c r="L3269" s="281" t="n"/>
      <c r="M3269" s="281" t="n"/>
      <c r="N3269" s="286" t="n"/>
      <c r="O3269" s="286" t="n"/>
      <c r="P3269" s="281">
        <f>+(((H3269-F3269)/1000)*1000)/10</f>
        <v/>
      </c>
      <c r="Q3269" s="281" t="n"/>
      <c r="R3269" s="26" t="n"/>
      <c r="S3269" s="26" t="n"/>
      <c r="T3269" s="211" t="n"/>
      <c r="U3269" s="211" t="n"/>
      <c r="V3269" s="290" t="inlineStr">
        <is>
          <t>Plot válido</t>
        </is>
      </c>
    </row>
    <row r="3270" ht="15.75" customHeight="1" s="412">
      <c r="A3270" s="281" t="n"/>
      <c r="B3270" s="281" t="n"/>
      <c r="C3270" s="281" t="n"/>
      <c r="D3270" s="281" t="n"/>
      <c r="E3270" s="282" t="n"/>
      <c r="F3270" s="281" t="n"/>
      <c r="G3270" s="281" t="n"/>
      <c r="H3270" s="283" t="n"/>
      <c r="I3270" s="281" t="n"/>
      <c r="J3270" s="284">
        <f>+(((G3270-F3270)-(H3270-F3270))/(H3270-F3270))*100</f>
        <v/>
      </c>
      <c r="K3270" s="285" t="n"/>
      <c r="L3270" s="281" t="n"/>
      <c r="M3270" s="281" t="n"/>
      <c r="N3270" s="286" t="n"/>
      <c r="O3270" s="286" t="n"/>
      <c r="P3270" s="281">
        <f>+(((H3270-F3270)/1000)*1000)/10</f>
        <v/>
      </c>
      <c r="Q3270" s="281" t="n"/>
      <c r="R3270" s="26" t="n"/>
      <c r="S3270" s="26" t="n"/>
      <c r="T3270" s="211" t="n"/>
      <c r="U3270" s="211" t="n"/>
      <c r="V3270" s="290" t="inlineStr">
        <is>
          <t>Plot válido</t>
        </is>
      </c>
    </row>
    <row r="3271" ht="15.75" customHeight="1" s="412">
      <c r="A3271" s="281" t="n"/>
      <c r="B3271" s="281" t="n"/>
      <c r="C3271" s="281" t="n"/>
      <c r="D3271" s="281" t="n"/>
      <c r="E3271" s="282" t="n"/>
      <c r="F3271" s="281" t="n"/>
      <c r="G3271" s="281" t="n"/>
      <c r="H3271" s="283" t="n"/>
      <c r="I3271" s="281" t="n"/>
      <c r="J3271" s="284">
        <f>+(((G3271-F3271)-(H3271-F3271))/(H3271-F3271))*100</f>
        <v/>
      </c>
      <c r="K3271" s="285" t="n"/>
      <c r="L3271" s="281" t="n"/>
      <c r="M3271" s="281" t="n"/>
      <c r="N3271" s="286" t="n"/>
      <c r="O3271" s="286" t="n"/>
      <c r="P3271" s="281">
        <f>+(((H3271-F3271)/1000)*1000)/10</f>
        <v/>
      </c>
      <c r="Q3271" s="281" t="n"/>
      <c r="R3271" s="26" t="n"/>
      <c r="S3271" s="26" t="n"/>
      <c r="T3271" s="211" t="n"/>
      <c r="U3271" s="211" t="n"/>
      <c r="V3271" s="290" t="inlineStr">
        <is>
          <t>Plot válido</t>
        </is>
      </c>
    </row>
    <row r="3272" ht="15.75" customHeight="1" s="412">
      <c r="A3272" s="281" t="n"/>
      <c r="B3272" s="281" t="n"/>
      <c r="C3272" s="281" t="n"/>
      <c r="D3272" s="281" t="n"/>
      <c r="E3272" s="282" t="n"/>
      <c r="F3272" s="281" t="n"/>
      <c r="G3272" s="281" t="n"/>
      <c r="H3272" s="283" t="n"/>
      <c r="I3272" s="281" t="n"/>
      <c r="J3272" s="284">
        <f>+(((G3272-F3272)-(H3272-F3272))/(H3272-F3272))*100</f>
        <v/>
      </c>
      <c r="K3272" s="285" t="n"/>
      <c r="L3272" s="281" t="n"/>
      <c r="M3272" s="281" t="n"/>
      <c r="N3272" s="286" t="n"/>
      <c r="O3272" s="286" t="n"/>
      <c r="P3272" s="281">
        <f>+(((H3272-F3272)/1000)*1000)/10</f>
        <v/>
      </c>
      <c r="Q3272" s="281" t="n"/>
      <c r="R3272" s="26" t="n"/>
      <c r="S3272" s="26" t="n"/>
      <c r="T3272" s="211" t="n"/>
      <c r="U3272" s="211" t="n"/>
      <c r="V3272" s="290" t="inlineStr">
        <is>
          <t>Plot válido</t>
        </is>
      </c>
    </row>
    <row r="3273" ht="15.75" customHeight="1" s="412">
      <c r="A3273" s="281" t="n"/>
      <c r="B3273" s="281" t="n"/>
      <c r="C3273" s="281" t="n"/>
      <c r="D3273" s="281" t="n"/>
      <c r="E3273" s="282" t="n"/>
      <c r="F3273" s="281" t="n"/>
      <c r="G3273" s="281" t="n"/>
      <c r="H3273" s="283" t="n"/>
      <c r="I3273" s="281" t="n"/>
      <c r="J3273" s="284">
        <f>+(((G3273-F3273)-(H3273-F3273))/(H3273-F3273))*100</f>
        <v/>
      </c>
      <c r="K3273" s="285" t="n"/>
      <c r="L3273" s="281" t="n"/>
      <c r="M3273" s="281" t="n"/>
      <c r="N3273" s="286" t="n"/>
      <c r="O3273" s="286" t="n"/>
      <c r="P3273" s="281">
        <f>+(((H3273-F3273)/1000)*1000)/10</f>
        <v/>
      </c>
      <c r="Q3273" s="281" t="n"/>
      <c r="R3273" s="26" t="n"/>
      <c r="S3273" s="26" t="n"/>
      <c r="T3273" s="211" t="n"/>
      <c r="U3273" s="211" t="n"/>
      <c r="V3273" s="290" t="inlineStr">
        <is>
          <t>Plot válido</t>
        </is>
      </c>
    </row>
    <row r="3274" ht="15.75" customHeight="1" s="412">
      <c r="A3274" s="281" t="n"/>
      <c r="B3274" s="281" t="n"/>
      <c r="C3274" s="281" t="n"/>
      <c r="D3274" s="281" t="n"/>
      <c r="E3274" s="282" t="n"/>
      <c r="F3274" s="281" t="n"/>
      <c r="G3274" s="281" t="n"/>
      <c r="H3274" s="283" t="n"/>
      <c r="I3274" s="281" t="n"/>
      <c r="J3274" s="284">
        <f>+(((G3274-F3274)-(H3274-F3274))/(H3274-F3274))*100</f>
        <v/>
      </c>
      <c r="K3274" s="285" t="n"/>
      <c r="L3274" s="281" t="n"/>
      <c r="M3274" s="281" t="n"/>
      <c r="N3274" s="286" t="n"/>
      <c r="O3274" s="286" t="n"/>
      <c r="P3274" s="281">
        <f>+(((H3274-F3274)/1000)*1000)/10</f>
        <v/>
      </c>
      <c r="Q3274" s="281" t="n"/>
      <c r="R3274" s="26" t="n"/>
      <c r="S3274" s="26" t="n"/>
      <c r="T3274" s="211" t="n"/>
      <c r="U3274" s="211" t="n"/>
      <c r="V3274" s="290" t="inlineStr">
        <is>
          <t>Plot válido</t>
        </is>
      </c>
    </row>
    <row r="3275" ht="15.75" customHeight="1" s="412">
      <c r="A3275" s="281" t="n"/>
      <c r="B3275" s="281" t="n"/>
      <c r="C3275" s="281" t="n"/>
      <c r="D3275" s="281" t="n"/>
      <c r="E3275" s="282" t="n"/>
      <c r="F3275" s="281" t="n"/>
      <c r="G3275" s="281" t="n"/>
      <c r="H3275" s="283" t="n"/>
      <c r="I3275" s="281" t="n"/>
      <c r="J3275" s="284">
        <f>+(((G3275-F3275)-(H3275-F3275))/(H3275-F3275))*100</f>
        <v/>
      </c>
      <c r="K3275" s="285" t="n"/>
      <c r="L3275" s="281" t="n"/>
      <c r="M3275" s="281" t="n"/>
      <c r="N3275" s="286" t="n"/>
      <c r="O3275" s="286" t="n"/>
      <c r="P3275" s="281">
        <f>+(((H3275-F3275)/1000)*1000)/10</f>
        <v/>
      </c>
      <c r="Q3275" s="281" t="n"/>
      <c r="R3275" s="26" t="n"/>
      <c r="S3275" s="26" t="n"/>
      <c r="T3275" s="211" t="n"/>
      <c r="U3275" s="211" t="n"/>
      <c r="V3275" s="290" t="inlineStr">
        <is>
          <t>Plot válido</t>
        </is>
      </c>
    </row>
    <row r="3276" ht="15.75" customHeight="1" s="412">
      <c r="A3276" s="281" t="n"/>
      <c r="B3276" s="281" t="n"/>
      <c r="C3276" s="281" t="n"/>
      <c r="D3276" s="281" t="n"/>
      <c r="E3276" s="282" t="n"/>
      <c r="F3276" s="281" t="n"/>
      <c r="G3276" s="281" t="n"/>
      <c r="H3276" s="283" t="n"/>
      <c r="I3276" s="281" t="n"/>
      <c r="J3276" s="284">
        <f>+(((G3276-F3276)-(H3276-F3276))/(H3276-F3276))*100</f>
        <v/>
      </c>
      <c r="K3276" s="285" t="n"/>
      <c r="L3276" s="281" t="n"/>
      <c r="M3276" s="281" t="n"/>
      <c r="N3276" s="286" t="n"/>
      <c r="O3276" s="286" t="n"/>
      <c r="P3276" s="281">
        <f>+(((H3276-F3276)/1000)*1000)/10</f>
        <v/>
      </c>
      <c r="Q3276" s="281" t="n"/>
      <c r="R3276" s="26" t="n"/>
      <c r="S3276" s="26" t="n"/>
      <c r="T3276" s="211" t="n"/>
      <c r="U3276" s="211" t="n"/>
      <c r="V3276" s="290" t="inlineStr">
        <is>
          <t>Plot válido</t>
        </is>
      </c>
    </row>
    <row r="3277" ht="15.75" customHeight="1" s="412">
      <c r="A3277" s="281" t="n"/>
      <c r="B3277" s="281" t="n"/>
      <c r="C3277" s="281" t="n"/>
      <c r="D3277" s="281" t="n"/>
      <c r="E3277" s="282" t="n"/>
      <c r="F3277" s="281" t="n"/>
      <c r="G3277" s="281" t="n"/>
      <c r="H3277" s="283" t="n"/>
      <c r="I3277" s="281" t="n"/>
      <c r="J3277" s="284">
        <f>+(((G3277-F3277)-(H3277-F3277))/(H3277-F3277))*100</f>
        <v/>
      </c>
      <c r="K3277" s="285" t="n"/>
      <c r="L3277" s="281" t="n"/>
      <c r="M3277" s="281" t="n"/>
      <c r="N3277" s="286" t="n"/>
      <c r="O3277" s="286" t="n"/>
      <c r="P3277" s="281">
        <f>+(((H3277-F3277)/1000)*1000)/10</f>
        <v/>
      </c>
      <c r="Q3277" s="281" t="n"/>
      <c r="R3277" s="26" t="n"/>
      <c r="S3277" s="26" t="n"/>
      <c r="T3277" s="211" t="n"/>
      <c r="U3277" s="211" t="n"/>
      <c r="V3277" s="290" t="inlineStr">
        <is>
          <t>Plot válido</t>
        </is>
      </c>
    </row>
    <row r="3278" ht="15.75" customHeight="1" s="412">
      <c r="A3278" s="281" t="n"/>
      <c r="B3278" s="281" t="n"/>
      <c r="C3278" s="281" t="n"/>
      <c r="D3278" s="281" t="n"/>
      <c r="E3278" s="282" t="n"/>
      <c r="F3278" s="281" t="n"/>
      <c r="G3278" s="281" t="n"/>
      <c r="H3278" s="283" t="n"/>
      <c r="I3278" s="281" t="n"/>
      <c r="J3278" s="284">
        <f>+(((G3278-F3278)-(H3278-F3278))/(H3278-F3278))*100</f>
        <v/>
      </c>
      <c r="K3278" s="285" t="n"/>
      <c r="L3278" s="281" t="n"/>
      <c r="M3278" s="281" t="n"/>
      <c r="N3278" s="286" t="n"/>
      <c r="O3278" s="286" t="n"/>
      <c r="P3278" s="281">
        <f>+(((H3278-F3278)/1000)*1000)/10</f>
        <v/>
      </c>
      <c r="Q3278" s="281" t="n"/>
      <c r="R3278" s="26" t="n"/>
      <c r="S3278" s="26" t="n"/>
      <c r="T3278" s="211" t="n"/>
      <c r="U3278" s="211" t="n"/>
      <c r="V3278" s="290" t="inlineStr">
        <is>
          <t>Plot válido</t>
        </is>
      </c>
    </row>
    <row r="3279" ht="15.75" customHeight="1" s="412">
      <c r="A3279" s="281" t="n"/>
      <c r="B3279" s="281" t="n"/>
      <c r="C3279" s="281" t="n"/>
      <c r="D3279" s="281" t="n"/>
      <c r="E3279" s="282" t="n"/>
      <c r="F3279" s="281" t="n"/>
      <c r="G3279" s="281" t="n"/>
      <c r="H3279" s="283" t="n"/>
      <c r="I3279" s="281" t="n"/>
      <c r="J3279" s="284">
        <f>+(((G3279-F3279)-(H3279-F3279))/(H3279-F3279))*100</f>
        <v/>
      </c>
      <c r="K3279" s="285" t="n"/>
      <c r="L3279" s="281" t="n"/>
      <c r="M3279" s="281" t="n"/>
      <c r="N3279" s="286" t="n"/>
      <c r="O3279" s="286" t="n"/>
      <c r="P3279" s="281">
        <f>+(((H3279-F3279)/1000)*1000)/10</f>
        <v/>
      </c>
      <c r="Q3279" s="281" t="n"/>
      <c r="R3279" s="26" t="n"/>
      <c r="S3279" s="26" t="n"/>
      <c r="T3279" s="211" t="n"/>
      <c r="U3279" s="211" t="n"/>
      <c r="V3279" s="290" t="inlineStr">
        <is>
          <t>Plot válido</t>
        </is>
      </c>
    </row>
    <row r="3280" ht="15.75" customHeight="1" s="412">
      <c r="A3280" s="281" t="n"/>
      <c r="B3280" s="281" t="n"/>
      <c r="C3280" s="281" t="n"/>
      <c r="D3280" s="281" t="n"/>
      <c r="E3280" s="282" t="n"/>
      <c r="F3280" s="281" t="n"/>
      <c r="G3280" s="281" t="n"/>
      <c r="H3280" s="283" t="n"/>
      <c r="I3280" s="281" t="n"/>
      <c r="J3280" s="284">
        <f>+(((G3280-F3280)-(H3280-F3280))/(H3280-F3280))*100</f>
        <v/>
      </c>
      <c r="K3280" s="285" t="n"/>
      <c r="L3280" s="281" t="n"/>
      <c r="M3280" s="281" t="n"/>
      <c r="N3280" s="286" t="n"/>
      <c r="O3280" s="286" t="n"/>
      <c r="P3280" s="281">
        <f>+(((H3280-F3280)/1000)*1000)/10</f>
        <v/>
      </c>
      <c r="Q3280" s="281" t="n"/>
      <c r="R3280" s="26" t="n"/>
      <c r="S3280" s="26" t="n"/>
      <c r="T3280" s="211" t="n"/>
      <c r="U3280" s="211" t="n"/>
      <c r="V3280" s="290" t="inlineStr">
        <is>
          <t>Plot válido</t>
        </is>
      </c>
    </row>
    <row r="3281" ht="15.75" customHeight="1" s="412">
      <c r="A3281" s="281" t="n"/>
      <c r="B3281" s="281" t="n"/>
      <c r="C3281" s="281" t="n"/>
      <c r="D3281" s="281" t="n"/>
      <c r="E3281" s="282" t="n"/>
      <c r="F3281" s="281" t="n"/>
      <c r="G3281" s="281" t="n"/>
      <c r="H3281" s="283" t="n"/>
      <c r="I3281" s="281" t="n"/>
      <c r="J3281" s="284">
        <f>+(((G3281-F3281)-(H3281-F3281))/(H3281-F3281))*100</f>
        <v/>
      </c>
      <c r="K3281" s="285" t="n"/>
      <c r="L3281" s="281" t="n"/>
      <c r="M3281" s="281" t="n"/>
      <c r="N3281" s="286" t="n"/>
      <c r="O3281" s="286" t="n"/>
      <c r="P3281" s="281">
        <f>+(((H3281-F3281)/1000)*1000)/10</f>
        <v/>
      </c>
      <c r="Q3281" s="281" t="n"/>
      <c r="R3281" s="26" t="n"/>
      <c r="S3281" s="26" t="n"/>
      <c r="T3281" s="211" t="n"/>
      <c r="U3281" s="211" t="n"/>
      <c r="V3281" s="290" t="inlineStr">
        <is>
          <t>Plot válido</t>
        </is>
      </c>
    </row>
    <row r="3282" ht="15.75" customHeight="1" s="412">
      <c r="A3282" s="281" t="n"/>
      <c r="B3282" s="281" t="n"/>
      <c r="C3282" s="281" t="n"/>
      <c r="D3282" s="281" t="n"/>
      <c r="E3282" s="282" t="n"/>
      <c r="F3282" s="281" t="n"/>
      <c r="G3282" s="281" t="n"/>
      <c r="H3282" s="283" t="n"/>
      <c r="I3282" s="281" t="n"/>
      <c r="J3282" s="284">
        <f>+(((G3282-F3282)-(H3282-F3282))/(H3282-F3282))*100</f>
        <v/>
      </c>
      <c r="K3282" s="285" t="n"/>
      <c r="L3282" s="281" t="n"/>
      <c r="M3282" s="281" t="n"/>
      <c r="N3282" s="286" t="n"/>
      <c r="O3282" s="286" t="n"/>
      <c r="P3282" s="281">
        <f>+(((H3282-F3282)/1000)*1000)/10</f>
        <v/>
      </c>
      <c r="Q3282" s="281" t="n"/>
      <c r="R3282" s="26" t="n"/>
      <c r="S3282" s="26" t="n"/>
      <c r="T3282" s="211" t="n"/>
      <c r="U3282" s="211" t="n"/>
      <c r="V3282" s="290" t="inlineStr">
        <is>
          <t>Plot válido</t>
        </is>
      </c>
    </row>
    <row r="3283" ht="15.75" customHeight="1" s="412">
      <c r="A3283" s="281" t="n"/>
      <c r="B3283" s="281" t="n"/>
      <c r="C3283" s="281" t="n"/>
      <c r="D3283" s="281" t="n"/>
      <c r="E3283" s="282" t="n"/>
      <c r="F3283" s="281" t="n"/>
      <c r="G3283" s="281" t="n"/>
      <c r="H3283" s="283" t="n"/>
      <c r="I3283" s="281" t="n"/>
      <c r="J3283" s="284">
        <f>+(((G3283-F3283)-(H3283-F3283))/(H3283-F3283))*100</f>
        <v/>
      </c>
      <c r="K3283" s="285" t="n"/>
      <c r="L3283" s="281" t="n"/>
      <c r="M3283" s="281" t="n"/>
      <c r="N3283" s="286" t="n"/>
      <c r="O3283" s="286" t="n"/>
      <c r="P3283" s="281">
        <f>+(((H3283-F3283)/1000)*1000)/10</f>
        <v/>
      </c>
      <c r="Q3283" s="281" t="n"/>
      <c r="R3283" s="26" t="n"/>
      <c r="S3283" s="26" t="n"/>
      <c r="T3283" s="211" t="n"/>
      <c r="U3283" s="211" t="n"/>
      <c r="V3283" s="290" t="inlineStr">
        <is>
          <t>Plot válido</t>
        </is>
      </c>
    </row>
    <row r="3284" ht="15.75" customHeight="1" s="412">
      <c r="A3284" s="281" t="n"/>
      <c r="B3284" s="281" t="n"/>
      <c r="C3284" s="281" t="n"/>
      <c r="D3284" s="281" t="n"/>
      <c r="E3284" s="282" t="n"/>
      <c r="F3284" s="281" t="n"/>
      <c r="G3284" s="281" t="n"/>
      <c r="H3284" s="283" t="n"/>
      <c r="I3284" s="281" t="n"/>
      <c r="J3284" s="284">
        <f>+(((G3284-F3284)-(H3284-F3284))/(H3284-F3284))*100</f>
        <v/>
      </c>
      <c r="K3284" s="285" t="n"/>
      <c r="L3284" s="281" t="n"/>
      <c r="M3284" s="281" t="n"/>
      <c r="N3284" s="286" t="n"/>
      <c r="O3284" s="286" t="n"/>
      <c r="P3284" s="281">
        <f>+(((H3284-F3284)/1000)*1000)/10</f>
        <v/>
      </c>
      <c r="Q3284" s="281" t="n"/>
      <c r="R3284" s="26" t="n"/>
      <c r="S3284" s="26" t="n"/>
      <c r="T3284" s="211" t="n"/>
      <c r="U3284" s="211" t="n"/>
      <c r="V3284" s="290" t="inlineStr">
        <is>
          <t>Plot válido</t>
        </is>
      </c>
    </row>
    <row r="3285" ht="15.75" customHeight="1" s="412">
      <c r="A3285" s="281" t="n"/>
      <c r="B3285" s="281" t="n"/>
      <c r="C3285" s="281" t="n"/>
      <c r="D3285" s="281" t="n"/>
      <c r="E3285" s="282" t="n"/>
      <c r="F3285" s="281" t="n"/>
      <c r="G3285" s="281" t="n"/>
      <c r="H3285" s="283" t="n"/>
      <c r="I3285" s="281" t="n"/>
      <c r="J3285" s="284">
        <f>+(((G3285-F3285)-(H3285-F3285))/(H3285-F3285))*100</f>
        <v/>
      </c>
      <c r="K3285" s="285" t="n"/>
      <c r="L3285" s="281" t="n"/>
      <c r="M3285" s="281" t="n"/>
      <c r="N3285" s="286" t="n"/>
      <c r="O3285" s="286" t="n"/>
      <c r="P3285" s="281">
        <f>+(((H3285-F3285)/1000)*1000)/10</f>
        <v/>
      </c>
      <c r="Q3285" s="281" t="n"/>
      <c r="R3285" s="26" t="n"/>
      <c r="S3285" s="26" t="n"/>
      <c r="T3285" s="211" t="n"/>
      <c r="U3285" s="211" t="n"/>
      <c r="V3285" s="290" t="inlineStr">
        <is>
          <t>Plot válido</t>
        </is>
      </c>
    </row>
    <row r="3286" hidden="1" ht="15.75" customHeight="1" s="412">
      <c r="A3286" s="281" t="n"/>
      <c r="B3286" s="281" t="n"/>
      <c r="C3286" s="281" t="n"/>
      <c r="D3286" s="281" t="n"/>
      <c r="E3286" s="282" t="n"/>
      <c r="F3286" s="281" t="n"/>
      <c r="G3286" s="281" t="n"/>
      <c r="H3286" s="283" t="n"/>
      <c r="I3286" s="281" t="n"/>
      <c r="J3286" s="284">
        <f>+(((G3286-F3286)-(H3286-F3286))/(H3286-F3286))*100</f>
        <v/>
      </c>
      <c r="K3286" s="285" t="n"/>
      <c r="L3286" s="281" t="n"/>
      <c r="M3286" s="281" t="n"/>
      <c r="N3286" s="286" t="n"/>
      <c r="O3286" s="286" t="n"/>
      <c r="P3286" s="281">
        <f>+(((H3286-F3286)/1000)*1000)/10</f>
        <v/>
      </c>
      <c r="Q3286" s="281" t="n"/>
      <c r="R3286" s="26" t="n"/>
      <c r="S3286" s="26" t="n"/>
      <c r="T3286" s="211" t="n"/>
      <c r="U3286" s="211" t="n"/>
      <c r="V3286" s="290" t="inlineStr">
        <is>
          <t>Se descarta</t>
        </is>
      </c>
    </row>
    <row r="3287" hidden="1" ht="15.75" customHeight="1" s="412">
      <c r="A3287" s="281" t="n"/>
      <c r="B3287" s="281" t="n"/>
      <c r="C3287" s="281" t="n"/>
      <c r="D3287" s="281" t="n"/>
      <c r="E3287" s="282" t="n"/>
      <c r="F3287" s="281" t="n"/>
      <c r="G3287" s="281" t="n"/>
      <c r="H3287" s="283" t="n"/>
      <c r="I3287" s="281" t="n"/>
      <c r="J3287" s="284">
        <f>+(((G3287-F3287)-(H3287-F3287))/(H3287-F3287))*100</f>
        <v/>
      </c>
      <c r="K3287" s="285" t="n"/>
      <c r="L3287" s="281" t="n"/>
      <c r="M3287" s="281" t="n"/>
      <c r="N3287" s="286" t="n"/>
      <c r="O3287" s="286" t="n"/>
      <c r="P3287" s="281">
        <f>+(((H3287-F3287)/1000)*1000)/10</f>
        <v/>
      </c>
      <c r="Q3287" s="281" t="n"/>
      <c r="R3287" s="26" t="n"/>
      <c r="S3287" s="26" t="n"/>
      <c r="T3287" s="211" t="n"/>
      <c r="U3287" s="211" t="n"/>
      <c r="V3287" s="290" t="inlineStr">
        <is>
          <t>Se descarta</t>
        </is>
      </c>
    </row>
    <row r="3288" hidden="1" ht="15.75" customHeight="1" s="412">
      <c r="A3288" s="281" t="n"/>
      <c r="B3288" s="281" t="n"/>
      <c r="C3288" s="281" t="n"/>
      <c r="D3288" s="281" t="n"/>
      <c r="E3288" s="282" t="n"/>
      <c r="F3288" s="281" t="n"/>
      <c r="G3288" s="281" t="n"/>
      <c r="H3288" s="283" t="n"/>
      <c r="I3288" s="281" t="n"/>
      <c r="J3288" s="284">
        <f>+(((G3288-F3288)-(H3288-F3288))/(H3288-F3288))*100</f>
        <v/>
      </c>
      <c r="K3288" s="285" t="n"/>
      <c r="L3288" s="281" t="n"/>
      <c r="M3288" s="281" t="n"/>
      <c r="N3288" s="286" t="n"/>
      <c r="O3288" s="286" t="n"/>
      <c r="P3288" s="281">
        <f>+(((H3288-F3288)/1000)*1000)/10</f>
        <v/>
      </c>
      <c r="Q3288" s="281" t="n"/>
      <c r="R3288" s="26" t="n"/>
      <c r="S3288" s="26" t="n"/>
      <c r="T3288" s="211" t="n"/>
      <c r="U3288" s="211" t="n"/>
      <c r="V3288" s="290" t="inlineStr">
        <is>
          <t>Se descarta</t>
        </is>
      </c>
    </row>
    <row r="3289" hidden="1" ht="15.75" customHeight="1" s="412">
      <c r="A3289" s="281" t="n"/>
      <c r="B3289" s="281" t="n"/>
      <c r="C3289" s="281" t="n"/>
      <c r="D3289" s="281" t="n"/>
      <c r="E3289" s="282" t="n"/>
      <c r="F3289" s="281" t="n"/>
      <c r="G3289" s="281" t="n"/>
      <c r="H3289" s="283" t="n"/>
      <c r="I3289" s="281" t="n"/>
      <c r="J3289" s="284">
        <f>+(((G3289-F3289)-(H3289-F3289))/(H3289-F3289))*100</f>
        <v/>
      </c>
      <c r="K3289" s="285" t="n"/>
      <c r="L3289" s="281" t="n"/>
      <c r="M3289" s="281" t="n"/>
      <c r="N3289" s="286" t="n"/>
      <c r="O3289" s="286" t="n"/>
      <c r="P3289" s="281">
        <f>+(((H3289-F3289)/1000)*1000)/10</f>
        <v/>
      </c>
      <c r="Q3289" s="281" t="n"/>
      <c r="R3289" s="26" t="n"/>
      <c r="S3289" s="26" t="n"/>
      <c r="T3289" s="211" t="n"/>
      <c r="U3289" s="211" t="n"/>
      <c r="V3289" s="290" t="inlineStr">
        <is>
          <t>Se descarta</t>
        </is>
      </c>
    </row>
    <row r="3290" hidden="1" ht="15.75" customHeight="1" s="412">
      <c r="A3290" s="281" t="n"/>
      <c r="B3290" s="281" t="n"/>
      <c r="C3290" s="281" t="n"/>
      <c r="D3290" s="281" t="n"/>
      <c r="E3290" s="282" t="n"/>
      <c r="F3290" s="281" t="n"/>
      <c r="G3290" s="281" t="n"/>
      <c r="H3290" s="283" t="n"/>
      <c r="I3290" s="281" t="n"/>
      <c r="J3290" s="284">
        <f>+(((G3290-F3290)-(H3290-F3290))/(H3290-F3290))*100</f>
        <v/>
      </c>
      <c r="K3290" s="285" t="n"/>
      <c r="L3290" s="281" t="n"/>
      <c r="M3290" s="281" t="n"/>
      <c r="N3290" s="286" t="n"/>
      <c r="O3290" s="286" t="n"/>
      <c r="P3290" s="281">
        <f>+(((H3290-F3290)/1000)*1000)/10</f>
        <v/>
      </c>
      <c r="Q3290" s="281" t="n"/>
      <c r="R3290" s="26" t="n"/>
      <c r="S3290" s="26" t="n"/>
      <c r="T3290" s="211" t="n"/>
      <c r="U3290" s="211" t="n"/>
      <c r="V3290" s="290" t="inlineStr">
        <is>
          <t>Se descarta</t>
        </is>
      </c>
    </row>
    <row r="3291" hidden="1" ht="15.75" customHeight="1" s="412">
      <c r="A3291" s="281" t="n"/>
      <c r="B3291" s="281" t="n"/>
      <c r="C3291" s="281" t="n"/>
      <c r="D3291" s="281" t="n"/>
      <c r="E3291" s="282" t="n"/>
      <c r="F3291" s="281" t="n"/>
      <c r="G3291" s="281" t="n"/>
      <c r="H3291" s="283" t="n"/>
      <c r="I3291" s="281" t="n"/>
      <c r="J3291" s="284">
        <f>+(((G3291-F3291)-(H3291-F3291))/(H3291-F3291))*100</f>
        <v/>
      </c>
      <c r="K3291" s="285" t="n"/>
      <c r="L3291" s="281" t="n"/>
      <c r="M3291" s="281" t="n"/>
      <c r="N3291" s="286" t="n"/>
      <c r="O3291" s="286" t="n"/>
      <c r="P3291" s="281">
        <f>+(((H3291-F3291)/1000)*1000)/10</f>
        <v/>
      </c>
      <c r="Q3291" s="281" t="n"/>
      <c r="R3291" s="26" t="n"/>
      <c r="S3291" s="26" t="n"/>
      <c r="T3291" s="211" t="n"/>
      <c r="U3291" s="211" t="n"/>
      <c r="V3291" s="290" t="inlineStr">
        <is>
          <t>Se descarta</t>
        </is>
      </c>
    </row>
    <row r="3292" hidden="1" ht="15.75" customHeight="1" s="412">
      <c r="A3292" s="281" t="n"/>
      <c r="B3292" s="281" t="n"/>
      <c r="C3292" s="281" t="n"/>
      <c r="D3292" s="281" t="n"/>
      <c r="E3292" s="282" t="n"/>
      <c r="F3292" s="281" t="n"/>
      <c r="G3292" s="281" t="n"/>
      <c r="H3292" s="283" t="n"/>
      <c r="I3292" s="281" t="n"/>
      <c r="J3292" s="284">
        <f>+(((G3292-F3292)-(H3292-F3292))/(H3292-F3292))*100</f>
        <v/>
      </c>
      <c r="K3292" s="285" t="n"/>
      <c r="L3292" s="281" t="n"/>
      <c r="M3292" s="281" t="n"/>
      <c r="N3292" s="286" t="n"/>
      <c r="O3292" s="286" t="n"/>
      <c r="P3292" s="281">
        <f>+(((H3292-F3292)/1000)*1000)/10</f>
        <v/>
      </c>
      <c r="Q3292" s="281" t="n"/>
      <c r="R3292" s="26" t="n"/>
      <c r="S3292" s="26" t="n"/>
      <c r="T3292" s="211" t="n"/>
      <c r="U3292" s="211" t="n"/>
      <c r="V3292" s="290" t="inlineStr">
        <is>
          <t>Se descarta</t>
        </is>
      </c>
    </row>
    <row r="3293" hidden="1" ht="15.75" customHeight="1" s="412">
      <c r="A3293" s="281" t="n"/>
      <c r="B3293" s="281" t="n"/>
      <c r="C3293" s="281" t="n"/>
      <c r="D3293" s="281" t="n"/>
      <c r="E3293" s="282" t="n"/>
      <c r="F3293" s="281" t="n"/>
      <c r="G3293" s="281" t="n"/>
      <c r="H3293" s="283" t="n"/>
      <c r="I3293" s="281" t="n"/>
      <c r="J3293" s="284">
        <f>+(((G3293-F3293)-(H3293-F3293))/(H3293-F3293))*100</f>
        <v/>
      </c>
      <c r="K3293" s="285" t="n"/>
      <c r="L3293" s="281" t="n"/>
      <c r="M3293" s="281" t="n"/>
      <c r="N3293" s="286" t="n"/>
      <c r="O3293" s="286" t="n"/>
      <c r="P3293" s="281">
        <f>+(((H3293-F3293)/1000)*1000)/10</f>
        <v/>
      </c>
      <c r="Q3293" s="281" t="n"/>
      <c r="R3293" s="26" t="n"/>
      <c r="S3293" s="26" t="n"/>
      <c r="T3293" s="211" t="n"/>
      <c r="U3293" s="211" t="n"/>
      <c r="V3293" s="290" t="inlineStr">
        <is>
          <t>Se descarta</t>
        </is>
      </c>
    </row>
    <row r="3294" hidden="1" ht="15.75" customHeight="1" s="412">
      <c r="A3294" s="281" t="n"/>
      <c r="B3294" s="281" t="n"/>
      <c r="C3294" s="281" t="n"/>
      <c r="D3294" s="281" t="n"/>
      <c r="E3294" s="282" t="n"/>
      <c r="F3294" s="281" t="n"/>
      <c r="G3294" s="281" t="n"/>
      <c r="H3294" s="283" t="n"/>
      <c r="I3294" s="281" t="n"/>
      <c r="J3294" s="284">
        <f>+(((G3294-F3294)-(H3294-F3294))/(H3294-F3294))*100</f>
        <v/>
      </c>
      <c r="K3294" s="285" t="n"/>
      <c r="L3294" s="281" t="n"/>
      <c r="M3294" s="281" t="n"/>
      <c r="N3294" s="286" t="n"/>
      <c r="O3294" s="286" t="n"/>
      <c r="P3294" s="281">
        <f>+(((H3294-F3294)/1000)*1000)/10</f>
        <v/>
      </c>
      <c r="Q3294" s="281" t="n"/>
      <c r="R3294" s="26" t="n"/>
      <c r="S3294" s="26" t="n"/>
      <c r="T3294" s="211" t="n"/>
      <c r="U3294" s="211" t="n"/>
      <c r="V3294" s="290" t="inlineStr">
        <is>
          <t>Se descarta</t>
        </is>
      </c>
    </row>
    <row r="3295" hidden="1" ht="15.75" customHeight="1" s="412">
      <c r="A3295" s="281" t="n"/>
      <c r="B3295" s="281" t="n"/>
      <c r="C3295" s="281" t="n"/>
      <c r="D3295" s="281" t="n"/>
      <c r="E3295" s="282" t="n"/>
      <c r="F3295" s="281" t="n"/>
      <c r="G3295" s="281" t="n"/>
      <c r="H3295" s="283" t="n"/>
      <c r="I3295" s="281" t="n"/>
      <c r="J3295" s="284">
        <f>+(((G3295-F3295)-(H3295-F3295))/(H3295-F3295))*100</f>
        <v/>
      </c>
      <c r="K3295" s="285" t="n"/>
      <c r="L3295" s="281" t="n"/>
      <c r="M3295" s="281" t="n"/>
      <c r="N3295" s="286" t="n"/>
      <c r="O3295" s="286" t="n"/>
      <c r="P3295" s="281">
        <f>+(((H3295-F3295)/1000)*1000)/10</f>
        <v/>
      </c>
      <c r="Q3295" s="281" t="n"/>
      <c r="R3295" s="26" t="n"/>
      <c r="S3295" s="26" t="n"/>
      <c r="T3295" s="211" t="n"/>
      <c r="U3295" s="211" t="n"/>
      <c r="V3295" s="290" t="inlineStr">
        <is>
          <t>Se descarta</t>
        </is>
      </c>
    </row>
    <row r="3296" ht="15.75" customHeight="1" s="412">
      <c r="A3296" s="281" t="n"/>
      <c r="B3296" s="281" t="n"/>
      <c r="C3296" s="281" t="n"/>
      <c r="D3296" s="281" t="n"/>
      <c r="E3296" s="282" t="n"/>
      <c r="F3296" s="281" t="n"/>
      <c r="G3296" s="281" t="n"/>
      <c r="H3296" s="283" t="n"/>
      <c r="I3296" s="281" t="n"/>
      <c r="J3296" s="284">
        <f>+(((G3296-F3296)-(H3296-F3296))/(H3296-F3296))*100</f>
        <v/>
      </c>
      <c r="K3296" s="285" t="n"/>
      <c r="L3296" s="281" t="n"/>
      <c r="M3296" s="281" t="n"/>
      <c r="N3296" s="286" t="n"/>
      <c r="O3296" s="286" t="n"/>
      <c r="P3296" s="281">
        <f>+(((H3296-F3296)/1000)*1000)/10</f>
        <v/>
      </c>
      <c r="Q3296" s="281" t="n"/>
      <c r="R3296" s="26" t="n"/>
      <c r="S3296" s="26" t="n"/>
      <c r="T3296" s="211" t="n"/>
      <c r="U3296" s="211" t="n"/>
      <c r="V3296" s="290" t="inlineStr">
        <is>
          <t>Plot válido</t>
        </is>
      </c>
    </row>
    <row r="3297" ht="15.75" customHeight="1" s="412">
      <c r="A3297" s="281" t="n"/>
      <c r="B3297" s="281" t="n"/>
      <c r="C3297" s="281" t="n"/>
      <c r="D3297" s="281" t="n"/>
      <c r="E3297" s="282" t="n"/>
      <c r="F3297" s="281" t="n"/>
      <c r="G3297" s="281" t="n"/>
      <c r="H3297" s="283" t="n"/>
      <c r="I3297" s="281" t="n"/>
      <c r="J3297" s="284">
        <f>+(((G3297-F3297)-(H3297-F3297))/(H3297-F3297))*100</f>
        <v/>
      </c>
      <c r="K3297" s="285" t="n"/>
      <c r="L3297" s="281" t="n"/>
      <c r="M3297" s="281" t="n"/>
      <c r="N3297" s="286" t="n"/>
      <c r="O3297" s="286" t="n"/>
      <c r="P3297" s="281">
        <f>+(((H3297-F3297)/1000)*1000)/10</f>
        <v/>
      </c>
      <c r="Q3297" s="281" t="n"/>
      <c r="R3297" s="26" t="n"/>
      <c r="S3297" s="26" t="n"/>
      <c r="T3297" s="211" t="n"/>
      <c r="U3297" s="211" t="n"/>
      <c r="V3297" s="290" t="inlineStr">
        <is>
          <t>Plot válido</t>
        </is>
      </c>
    </row>
    <row r="3298" ht="15.75" customHeight="1" s="412">
      <c r="A3298" s="281" t="n"/>
      <c r="B3298" s="281" t="n"/>
      <c r="C3298" s="281" t="n"/>
      <c r="D3298" s="281" t="n"/>
      <c r="E3298" s="282" t="n"/>
      <c r="F3298" s="281" t="n"/>
      <c r="G3298" s="281" t="n"/>
      <c r="H3298" s="283" t="n"/>
      <c r="I3298" s="281" t="n"/>
      <c r="J3298" s="284">
        <f>+(((G3298-F3298)-(H3298-F3298))/(H3298-F3298))*100</f>
        <v/>
      </c>
      <c r="K3298" s="285" t="n"/>
      <c r="L3298" s="281" t="n"/>
      <c r="M3298" s="281" t="n"/>
      <c r="N3298" s="286" t="n"/>
      <c r="O3298" s="286" t="n"/>
      <c r="P3298" s="281">
        <f>+(((H3298-F3298)/1000)*1000)/10</f>
        <v/>
      </c>
      <c r="Q3298" s="281" t="n"/>
      <c r="R3298" s="26" t="n"/>
      <c r="S3298" s="26" t="n"/>
      <c r="T3298" s="211" t="n"/>
      <c r="U3298" s="211" t="n"/>
      <c r="V3298" s="290" t="inlineStr">
        <is>
          <t>Plot válido</t>
        </is>
      </c>
    </row>
    <row r="3299" ht="15.75" customHeight="1" s="412">
      <c r="A3299" s="281" t="n"/>
      <c r="B3299" s="281" t="n"/>
      <c r="C3299" s="281" t="n"/>
      <c r="D3299" s="281" t="n"/>
      <c r="E3299" s="282" t="n"/>
      <c r="F3299" s="281" t="n"/>
      <c r="G3299" s="281" t="n"/>
      <c r="H3299" s="283" t="n"/>
      <c r="I3299" s="281" t="n"/>
      <c r="J3299" s="284">
        <f>+(((G3299-F3299)-(H3299-F3299))/(H3299-F3299))*100</f>
        <v/>
      </c>
      <c r="K3299" s="285" t="n"/>
      <c r="L3299" s="281" t="n"/>
      <c r="M3299" s="281" t="n"/>
      <c r="N3299" s="286" t="n"/>
      <c r="O3299" s="286" t="n"/>
      <c r="P3299" s="281">
        <f>+(((H3299-F3299)/1000)*1000)/10</f>
        <v/>
      </c>
      <c r="Q3299" s="281" t="n"/>
      <c r="R3299" s="26" t="n"/>
      <c r="S3299" s="26" t="n"/>
      <c r="T3299" s="211" t="n"/>
      <c r="U3299" s="211" t="n"/>
      <c r="V3299" s="290" t="inlineStr">
        <is>
          <t>Plot válido</t>
        </is>
      </c>
    </row>
    <row r="3300" ht="15.75" customHeight="1" s="412">
      <c r="A3300" s="281" t="n"/>
      <c r="B3300" s="281" t="n"/>
      <c r="C3300" s="281" t="n"/>
      <c r="D3300" s="281" t="n"/>
      <c r="E3300" s="282" t="n"/>
      <c r="F3300" s="281" t="n"/>
      <c r="G3300" s="281" t="n"/>
      <c r="H3300" s="283" t="n"/>
      <c r="I3300" s="281" t="n"/>
      <c r="J3300" s="284">
        <f>+(((G3300-F3300)-(H3300-F3300))/(H3300-F3300))*100</f>
        <v/>
      </c>
      <c r="K3300" s="285" t="n"/>
      <c r="L3300" s="281" t="n"/>
      <c r="M3300" s="281" t="n"/>
      <c r="N3300" s="286" t="n"/>
      <c r="O3300" s="286" t="n"/>
      <c r="P3300" s="281">
        <f>+(((H3300-F3300)/1000)*1000)/10</f>
        <v/>
      </c>
      <c r="Q3300" s="281" t="n"/>
      <c r="R3300" s="26" t="n"/>
      <c r="S3300" s="26" t="n"/>
      <c r="T3300" s="211" t="n"/>
      <c r="U3300" s="211" t="n"/>
      <c r="V3300" s="290" t="inlineStr">
        <is>
          <t>Plot válido</t>
        </is>
      </c>
    </row>
    <row r="3301" ht="15.75" customHeight="1" s="412">
      <c r="A3301" s="281" t="n"/>
      <c r="B3301" s="281" t="n"/>
      <c r="C3301" s="281" t="n"/>
      <c r="D3301" s="281" t="n"/>
      <c r="E3301" s="282" t="n"/>
      <c r="F3301" s="281" t="n"/>
      <c r="G3301" s="281" t="n"/>
      <c r="H3301" s="283" t="n"/>
      <c r="I3301" s="281" t="n"/>
      <c r="J3301" s="284">
        <f>+(((G3301-F3301)-(H3301-F3301))/(H3301-F3301))*100</f>
        <v/>
      </c>
      <c r="K3301" s="285" t="n"/>
      <c r="L3301" s="281" t="n"/>
      <c r="M3301" s="281" t="n"/>
      <c r="N3301" s="286" t="n"/>
      <c r="O3301" s="286" t="n"/>
      <c r="P3301" s="281">
        <f>+(((H3301-F3301)/1000)*1000)/10</f>
        <v/>
      </c>
      <c r="Q3301" s="281" t="n"/>
      <c r="R3301" s="26" t="n"/>
      <c r="S3301" s="26" t="n"/>
      <c r="T3301" s="211" t="n"/>
      <c r="U3301" s="211" t="n"/>
      <c r="V3301" s="290" t="inlineStr">
        <is>
          <t>Plot válido</t>
        </is>
      </c>
    </row>
    <row r="3302" ht="15.75" customHeight="1" s="412">
      <c r="A3302" s="281" t="n"/>
      <c r="B3302" s="281" t="n"/>
      <c r="C3302" s="281" t="n"/>
      <c r="D3302" s="281" t="n"/>
      <c r="E3302" s="282" t="n"/>
      <c r="F3302" s="281" t="n"/>
      <c r="G3302" s="281" t="n"/>
      <c r="H3302" s="283" t="n"/>
      <c r="I3302" s="281" t="n"/>
      <c r="J3302" s="284">
        <f>+(((G3302-F3302)-(H3302-F3302))/(H3302-F3302))*100</f>
        <v/>
      </c>
      <c r="K3302" s="285" t="n"/>
      <c r="L3302" s="281" t="n"/>
      <c r="M3302" s="281" t="n"/>
      <c r="N3302" s="286" t="n"/>
      <c r="O3302" s="286" t="n"/>
      <c r="P3302" s="281">
        <f>+(((H3302-F3302)/1000)*1000)/10</f>
        <v/>
      </c>
      <c r="Q3302" s="281" t="n"/>
      <c r="R3302" s="26" t="n"/>
      <c r="S3302" s="26" t="n"/>
      <c r="T3302" s="211" t="n"/>
      <c r="U3302" s="211" t="n"/>
      <c r="V3302" s="290" t="inlineStr">
        <is>
          <t>Plot válido</t>
        </is>
      </c>
    </row>
    <row r="3303" ht="15.75" customHeight="1" s="412">
      <c r="A3303" s="281" t="n"/>
      <c r="B3303" s="281" t="n"/>
      <c r="C3303" s="281" t="n"/>
      <c r="D3303" s="281" t="n"/>
      <c r="E3303" s="282" t="n"/>
      <c r="F3303" s="281" t="n"/>
      <c r="G3303" s="281" t="n"/>
      <c r="H3303" s="283" t="n"/>
      <c r="I3303" s="281" t="n"/>
      <c r="J3303" s="284">
        <f>+(((G3303-F3303)-(H3303-F3303))/(H3303-F3303))*100</f>
        <v/>
      </c>
      <c r="K3303" s="285" t="n"/>
      <c r="L3303" s="281" t="n"/>
      <c r="M3303" s="281" t="n"/>
      <c r="N3303" s="286" t="n"/>
      <c r="O3303" s="286" t="n"/>
      <c r="P3303" s="281">
        <f>+(((H3303-F3303)/1000)*1000)/10</f>
        <v/>
      </c>
      <c r="Q3303" s="281" t="n"/>
      <c r="R3303" s="26" t="n"/>
      <c r="S3303" s="26" t="n"/>
      <c r="T3303" s="211" t="n"/>
      <c r="U3303" s="211" t="n"/>
      <c r="V3303" s="290" t="inlineStr">
        <is>
          <t>Plot válido</t>
        </is>
      </c>
    </row>
    <row r="3304" ht="15.75" customHeight="1" s="412">
      <c r="A3304" s="281" t="n"/>
      <c r="B3304" s="281" t="n"/>
      <c r="C3304" s="281" t="n"/>
      <c r="D3304" s="281" t="n"/>
      <c r="E3304" s="282" t="n"/>
      <c r="F3304" s="281" t="n"/>
      <c r="G3304" s="281" t="n"/>
      <c r="H3304" s="283" t="n"/>
      <c r="I3304" s="281" t="n"/>
      <c r="J3304" s="284">
        <f>+(((G3304-F3304)-(H3304-F3304))/(H3304-F3304))*100</f>
        <v/>
      </c>
      <c r="K3304" s="285" t="n"/>
      <c r="L3304" s="281" t="n"/>
      <c r="M3304" s="281" t="n"/>
      <c r="N3304" s="286" t="n"/>
      <c r="O3304" s="286" t="n"/>
      <c r="P3304" s="281">
        <f>+(((H3304-F3304)/1000)*1000)/10</f>
        <v/>
      </c>
      <c r="Q3304" s="281" t="n"/>
      <c r="R3304" s="26" t="n"/>
      <c r="S3304" s="26" t="n"/>
      <c r="T3304" s="211" t="n"/>
      <c r="U3304" s="211" t="n"/>
      <c r="V3304" s="290" t="inlineStr">
        <is>
          <t>Plot válido</t>
        </is>
      </c>
    </row>
    <row r="3305" ht="15.75" customHeight="1" s="412">
      <c r="A3305" s="281" t="n"/>
      <c r="B3305" s="281" t="n"/>
      <c r="C3305" s="281" t="n"/>
      <c r="D3305" s="281" t="n"/>
      <c r="E3305" s="282" t="n"/>
      <c r="F3305" s="281" t="n"/>
      <c r="G3305" s="281" t="n"/>
      <c r="H3305" s="283" t="n"/>
      <c r="I3305" s="281" t="n"/>
      <c r="J3305" s="284">
        <f>+(((G3305-F3305)-(H3305-F3305))/(H3305-F3305))*100</f>
        <v/>
      </c>
      <c r="K3305" s="285" t="n"/>
      <c r="L3305" s="281" t="n"/>
      <c r="M3305" s="281" t="n"/>
      <c r="N3305" s="286" t="n"/>
      <c r="O3305" s="286" t="n"/>
      <c r="P3305" s="281">
        <f>+(((H3305-F3305)/1000)*1000)/10</f>
        <v/>
      </c>
      <c r="Q3305" s="281" t="n"/>
      <c r="R3305" s="26" t="n"/>
      <c r="S3305" s="26" t="n"/>
      <c r="T3305" s="211" t="n"/>
      <c r="U3305" s="211" t="n"/>
      <c r="V3305" s="290" t="inlineStr">
        <is>
          <t>Plot válido</t>
        </is>
      </c>
    </row>
    <row r="3306" hidden="1" ht="15.75" customHeight="1" s="412">
      <c r="A3306" s="281" t="n"/>
      <c r="B3306" s="281" t="n"/>
      <c r="C3306" s="281" t="n"/>
      <c r="D3306" s="281" t="n"/>
      <c r="E3306" s="282" t="n"/>
      <c r="F3306" s="281" t="n"/>
      <c r="G3306" s="281" t="n"/>
      <c r="H3306" s="283" t="n"/>
      <c r="I3306" s="281" t="n"/>
      <c r="J3306" s="284">
        <f>+(((G3306-F3306)-(H3306-F3306))/(H3306-F3306))*100</f>
        <v/>
      </c>
      <c r="K3306" s="285" t="n"/>
      <c r="L3306" s="281" t="n"/>
      <c r="M3306" s="281" t="n"/>
      <c r="N3306" s="286" t="n"/>
      <c r="O3306" s="286" t="n"/>
      <c r="P3306" s="281">
        <f>+(((H3306-F3306)/1000)*1000)/10</f>
        <v/>
      </c>
      <c r="Q3306" s="281" t="n"/>
      <c r="R3306" s="26" t="n"/>
      <c r="S3306" s="26" t="n"/>
      <c r="T3306" s="211" t="n"/>
      <c r="U3306" s="211" t="n"/>
      <c r="V3306" s="290" t="inlineStr">
        <is>
          <t>Se descarta</t>
        </is>
      </c>
    </row>
    <row r="3307" hidden="1" ht="15.75" customHeight="1" s="412">
      <c r="A3307" s="281" t="n"/>
      <c r="B3307" s="281" t="n"/>
      <c r="C3307" s="281" t="n"/>
      <c r="D3307" s="281" t="n"/>
      <c r="E3307" s="282" t="n"/>
      <c r="F3307" s="281" t="n"/>
      <c r="G3307" s="281" t="n"/>
      <c r="H3307" s="283" t="n"/>
      <c r="I3307" s="281" t="n"/>
      <c r="J3307" s="284">
        <f>+(((G3307-F3307)-(H3307-F3307))/(H3307-F3307))*100</f>
        <v/>
      </c>
      <c r="K3307" s="285" t="n"/>
      <c r="L3307" s="281" t="n"/>
      <c r="M3307" s="281" t="n"/>
      <c r="N3307" s="286" t="n"/>
      <c r="O3307" s="286" t="n"/>
      <c r="P3307" s="281">
        <f>+(((H3307-F3307)/1000)*1000)/10</f>
        <v/>
      </c>
      <c r="Q3307" s="281" t="n"/>
      <c r="R3307" s="26" t="n"/>
      <c r="S3307" s="26" t="n"/>
      <c r="T3307" s="211" t="n"/>
      <c r="U3307" s="211" t="n"/>
      <c r="V3307" s="290" t="inlineStr">
        <is>
          <t>Se descarta</t>
        </is>
      </c>
    </row>
    <row r="3308" hidden="1" ht="15.75" customHeight="1" s="412">
      <c r="A3308" s="281" t="n"/>
      <c r="B3308" s="281" t="n"/>
      <c r="C3308" s="281" t="n"/>
      <c r="D3308" s="281" t="n"/>
      <c r="E3308" s="282" t="n"/>
      <c r="F3308" s="281" t="n"/>
      <c r="G3308" s="281" t="n"/>
      <c r="H3308" s="283" t="n"/>
      <c r="I3308" s="281" t="n"/>
      <c r="J3308" s="284">
        <f>+(((G3308-F3308)-(H3308-F3308))/(H3308-F3308))*100</f>
        <v/>
      </c>
      <c r="K3308" s="285" t="n"/>
      <c r="L3308" s="281" t="n"/>
      <c r="M3308" s="281" t="n"/>
      <c r="N3308" s="286" t="n"/>
      <c r="O3308" s="286" t="n"/>
      <c r="P3308" s="281">
        <f>+(((H3308-F3308)/1000)*1000)/10</f>
        <v/>
      </c>
      <c r="Q3308" s="281" t="n"/>
      <c r="R3308" s="26" t="n"/>
      <c r="S3308" s="26" t="n"/>
      <c r="T3308" s="211" t="n"/>
      <c r="U3308" s="211" t="n"/>
      <c r="V3308" s="290" t="inlineStr">
        <is>
          <t>Se descarta</t>
        </is>
      </c>
    </row>
    <row r="3309" hidden="1" ht="15.75" customHeight="1" s="412">
      <c r="A3309" s="281" t="n"/>
      <c r="B3309" s="281" t="n"/>
      <c r="C3309" s="281" t="n"/>
      <c r="D3309" s="281" t="n"/>
      <c r="E3309" s="282" t="n"/>
      <c r="F3309" s="281" t="n"/>
      <c r="G3309" s="281" t="n"/>
      <c r="H3309" s="283" t="n"/>
      <c r="I3309" s="281" t="n"/>
      <c r="J3309" s="284">
        <f>+(((G3309-F3309)-(H3309-F3309))/(H3309-F3309))*100</f>
        <v/>
      </c>
      <c r="K3309" s="285" t="n"/>
      <c r="L3309" s="281" t="n"/>
      <c r="M3309" s="281" t="n"/>
      <c r="N3309" s="286" t="n"/>
      <c r="O3309" s="286" t="n"/>
      <c r="P3309" s="281">
        <f>+(((H3309-F3309)/1000)*1000)/10</f>
        <v/>
      </c>
      <c r="Q3309" s="281" t="n"/>
      <c r="R3309" s="26" t="n"/>
      <c r="S3309" s="26" t="n"/>
      <c r="T3309" s="211" t="n"/>
      <c r="U3309" s="211" t="n"/>
      <c r="V3309" s="290" t="inlineStr">
        <is>
          <t>Se descarta</t>
        </is>
      </c>
    </row>
    <row r="3310" hidden="1" ht="15.75" customHeight="1" s="412">
      <c r="A3310" s="281" t="n"/>
      <c r="B3310" s="281" t="n"/>
      <c r="C3310" s="281" t="n"/>
      <c r="D3310" s="281" t="n"/>
      <c r="E3310" s="282" t="n"/>
      <c r="F3310" s="281" t="n"/>
      <c r="G3310" s="281" t="n"/>
      <c r="H3310" s="283" t="n"/>
      <c r="I3310" s="281" t="n"/>
      <c r="J3310" s="284">
        <f>+(((G3310-F3310)-(H3310-F3310))/(H3310-F3310))*100</f>
        <v/>
      </c>
      <c r="K3310" s="285" t="n"/>
      <c r="L3310" s="281" t="n"/>
      <c r="M3310" s="281" t="n"/>
      <c r="N3310" s="286" t="n"/>
      <c r="O3310" s="286" t="n"/>
      <c r="P3310" s="281">
        <f>+(((H3310-F3310)/1000)*1000)/10</f>
        <v/>
      </c>
      <c r="Q3310" s="281" t="n"/>
      <c r="R3310" s="26" t="n"/>
      <c r="S3310" s="26" t="n"/>
      <c r="T3310" s="211" t="n"/>
      <c r="U3310" s="211" t="n"/>
      <c r="V3310" s="290" t="inlineStr">
        <is>
          <t>Se descarta</t>
        </is>
      </c>
    </row>
    <row r="3311" hidden="1" ht="15.75" customHeight="1" s="412">
      <c r="A3311" s="281" t="n"/>
      <c r="B3311" s="281" t="n"/>
      <c r="C3311" s="281" t="n"/>
      <c r="D3311" s="281" t="n"/>
      <c r="E3311" s="282" t="n"/>
      <c r="F3311" s="281" t="n"/>
      <c r="G3311" s="281" t="n"/>
      <c r="H3311" s="283" t="n"/>
      <c r="I3311" s="281" t="n"/>
      <c r="J3311" s="284">
        <f>+(((G3311-F3311)-(H3311-F3311))/(H3311-F3311))*100</f>
        <v/>
      </c>
      <c r="K3311" s="285" t="n"/>
      <c r="L3311" s="281" t="n"/>
      <c r="M3311" s="281" t="n"/>
      <c r="N3311" s="286" t="n"/>
      <c r="O3311" s="286" t="n"/>
      <c r="P3311" s="281">
        <f>+(((H3311-F3311)/1000)*1000)/10</f>
        <v/>
      </c>
      <c r="Q3311" s="281" t="n"/>
      <c r="R3311" s="26" t="n"/>
      <c r="S3311" s="26" t="n"/>
      <c r="T3311" s="211" t="n"/>
      <c r="U3311" s="211" t="n"/>
      <c r="V3311" s="290" t="inlineStr">
        <is>
          <t>Se descarta</t>
        </is>
      </c>
    </row>
    <row r="3312" hidden="1" ht="15.75" customHeight="1" s="412">
      <c r="A3312" s="281" t="n"/>
      <c r="B3312" s="281" t="n"/>
      <c r="C3312" s="281" t="n"/>
      <c r="D3312" s="281" t="n"/>
      <c r="E3312" s="282" t="n"/>
      <c r="F3312" s="281" t="n"/>
      <c r="G3312" s="281" t="n"/>
      <c r="H3312" s="283" t="n"/>
      <c r="I3312" s="281" t="n"/>
      <c r="J3312" s="284">
        <f>+(((G3312-F3312)-(H3312-F3312))/(H3312-F3312))*100</f>
        <v/>
      </c>
      <c r="K3312" s="285" t="n"/>
      <c r="L3312" s="281" t="n"/>
      <c r="M3312" s="281" t="n"/>
      <c r="N3312" s="286" t="n"/>
      <c r="O3312" s="286" t="n"/>
      <c r="P3312" s="281">
        <f>+(((H3312-F3312)/1000)*1000)/10</f>
        <v/>
      </c>
      <c r="Q3312" s="281" t="n"/>
      <c r="R3312" s="26" t="n"/>
      <c r="S3312" s="26" t="n"/>
      <c r="T3312" s="211" t="n"/>
      <c r="U3312" s="211" t="n"/>
      <c r="V3312" s="290" t="inlineStr">
        <is>
          <t>Se descarta</t>
        </is>
      </c>
    </row>
    <row r="3313" hidden="1" ht="15.75" customHeight="1" s="412">
      <c r="A3313" s="281" t="n"/>
      <c r="B3313" s="281" t="n"/>
      <c r="C3313" s="281" t="n"/>
      <c r="D3313" s="281" t="n"/>
      <c r="E3313" s="282" t="n"/>
      <c r="F3313" s="281" t="n"/>
      <c r="G3313" s="281" t="n"/>
      <c r="H3313" s="283" t="n"/>
      <c r="I3313" s="281" t="n"/>
      <c r="J3313" s="284">
        <f>+(((G3313-F3313)-(H3313-F3313))/(H3313-F3313))*100</f>
        <v/>
      </c>
      <c r="K3313" s="285" t="n"/>
      <c r="L3313" s="281" t="n"/>
      <c r="M3313" s="281" t="n"/>
      <c r="N3313" s="286" t="n"/>
      <c r="O3313" s="286" t="n"/>
      <c r="P3313" s="281">
        <f>+(((H3313-F3313)/1000)*1000)/10</f>
        <v/>
      </c>
      <c r="Q3313" s="281" t="n"/>
      <c r="R3313" s="26" t="n"/>
      <c r="S3313" s="26" t="n"/>
      <c r="T3313" s="211" t="n"/>
      <c r="U3313" s="211" t="n"/>
      <c r="V3313" s="290" t="inlineStr">
        <is>
          <t>Se descarta</t>
        </is>
      </c>
    </row>
    <row r="3314" hidden="1" ht="15.75" customHeight="1" s="412">
      <c r="A3314" s="281" t="n"/>
      <c r="B3314" s="281" t="n"/>
      <c r="C3314" s="281" t="n"/>
      <c r="D3314" s="281" t="n"/>
      <c r="E3314" s="282" t="n"/>
      <c r="F3314" s="281" t="n"/>
      <c r="G3314" s="281" t="n"/>
      <c r="H3314" s="283" t="n"/>
      <c r="I3314" s="281" t="n"/>
      <c r="J3314" s="284">
        <f>+(((G3314-F3314)-(H3314-F3314))/(H3314-F3314))*100</f>
        <v/>
      </c>
      <c r="K3314" s="285" t="n"/>
      <c r="L3314" s="281" t="n"/>
      <c r="M3314" s="281" t="n"/>
      <c r="N3314" s="286" t="n"/>
      <c r="O3314" s="286" t="n"/>
      <c r="P3314" s="281">
        <f>+(((H3314-F3314)/1000)*1000)/10</f>
        <v/>
      </c>
      <c r="Q3314" s="281" t="n"/>
      <c r="R3314" s="26" t="n"/>
      <c r="S3314" s="26" t="n"/>
      <c r="T3314" s="211" t="n"/>
      <c r="U3314" s="211" t="n"/>
      <c r="V3314" s="290" t="inlineStr">
        <is>
          <t>Se descarta</t>
        </is>
      </c>
    </row>
    <row r="3315" hidden="1" ht="15.75" customHeight="1" s="412">
      <c r="A3315" s="281" t="n"/>
      <c r="B3315" s="281" t="n"/>
      <c r="C3315" s="281" t="n"/>
      <c r="D3315" s="281" t="n"/>
      <c r="E3315" s="282" t="n"/>
      <c r="F3315" s="281" t="n"/>
      <c r="G3315" s="281" t="n"/>
      <c r="H3315" s="283" t="n"/>
      <c r="I3315" s="281" t="n"/>
      <c r="J3315" s="284">
        <f>+(((G3315-F3315)-(H3315-F3315))/(H3315-F3315))*100</f>
        <v/>
      </c>
      <c r="K3315" s="285" t="n"/>
      <c r="L3315" s="281" t="n"/>
      <c r="M3315" s="281" t="n"/>
      <c r="N3315" s="286" t="n"/>
      <c r="O3315" s="286" t="n"/>
      <c r="P3315" s="281">
        <f>+(((H3315-F3315)/1000)*1000)/10</f>
        <v/>
      </c>
      <c r="Q3315" s="281" t="n"/>
      <c r="R3315" s="26" t="n"/>
      <c r="S3315" s="26" t="n"/>
      <c r="T3315" s="211" t="n"/>
      <c r="U3315" s="211" t="n"/>
      <c r="V3315" s="290" t="inlineStr">
        <is>
          <t>Se descarta</t>
        </is>
      </c>
    </row>
    <row r="3316" hidden="1" ht="15.75" customHeight="1" s="412">
      <c r="A3316" s="281" t="n"/>
      <c r="B3316" s="281" t="n"/>
      <c r="C3316" s="281" t="n"/>
      <c r="D3316" s="281" t="n"/>
      <c r="E3316" s="282" t="n"/>
      <c r="F3316" s="281" t="n"/>
      <c r="G3316" s="281" t="n"/>
      <c r="H3316" s="283" t="n"/>
      <c r="I3316" s="281" t="n"/>
      <c r="J3316" s="284">
        <f>+(((G3316-F3316)-(H3316-F3316))/(H3316-F3316))*100</f>
        <v/>
      </c>
      <c r="K3316" s="285" t="n"/>
      <c r="L3316" s="281" t="n"/>
      <c r="M3316" s="281" t="n"/>
      <c r="N3316" s="286" t="n"/>
      <c r="O3316" s="286" t="n"/>
      <c r="P3316" s="281">
        <f>+(((H3316-F3316)/1000)*1000)/10</f>
        <v/>
      </c>
      <c r="Q3316" s="281" t="n"/>
      <c r="R3316" s="26" t="n"/>
      <c r="S3316" s="26" t="n"/>
      <c r="T3316" s="211" t="n"/>
      <c r="U3316" s="211" t="n"/>
      <c r="V3316" s="290" t="n"/>
    </row>
  </sheetData>
  <conditionalFormatting sqref="R1:S3316 T1:V1 T3:U3316 V72:V3316">
    <cfRule type="containsText" priority="1" operator="containsText" dxfId="5" text="VERDADERO">
      <formula>NOT(ISERROR(SEARCH(("VERDADERO"),(R1))))</formula>
    </cfRule>
  </conditionalFormatting>
  <dataValidations count="6">
    <dataValidation sqref="U2:U3316" showDropDown="0" showInputMessage="0" showErrorMessage="0" allowBlank="1" type="list">
      <formula1>"Esperado,No Esperado,Dato faltante"</formula1>
    </dataValidation>
    <dataValidation sqref="T2:T3316" showDropDown="0" showInputMessage="0" showErrorMessage="0" allowBlank="1" type="list">
      <formula1>"Esperado,No Esperado,Dato faltante"</formula1>
    </dataValidation>
    <dataValidation sqref="E2:E3316" showDropDown="1" showInputMessage="0" showErrorMessage="0" allowBlank="1" type="custom">
      <formula1>OR(NOT(ISERROR(DATEVALUE(E2))), AND(ISNUMBER(E2), LEFT(CELL("format", E2))="D"))</formula1>
    </dataValidation>
    <dataValidation sqref="H2:H3316 J2:J3316" showDropDown="1" showInputMessage="0" showErrorMessage="0" allowBlank="1" type="custom">
      <formula1>AND(ISNUMBER(H2),(NOT(OR(NOT(ISERROR(DATEVALUE(H2))), AND(ISNUMBER(H2), LEFT(CELL("format", H2))="D")))))</formula1>
    </dataValidation>
    <dataValidation sqref="S2:S3316" showDropDown="1" showInputMessage="0" showErrorMessage="0" allowBlank="1"/>
    <dataValidation sqref="V2:V3316" showDropDown="0" showInputMessage="0" showErrorMessage="0" allowBlank="1" type="list">
      <formula1>"Se descarta,Plot Válido,Duda"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AE33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43" customWidth="1" style="412" min="1" max="1"/>
    <col width="11.57" customWidth="1" style="412" min="2" max="2"/>
    <col width="10.43" customWidth="1" style="412" min="3" max="3"/>
    <col width="15.71" customWidth="1" style="412" min="4" max="4"/>
    <col width="21.29" customWidth="1" style="412" min="5" max="5"/>
    <col width="41.57" customWidth="1" style="412" min="6" max="6"/>
    <col width="10.57" customWidth="1" style="412" min="7" max="7"/>
    <col width="12.29" customWidth="1" style="412" min="8" max="8"/>
    <col width="17.29" customWidth="1" style="412" min="9" max="9"/>
    <col width="12.29" customWidth="1" style="412" min="10" max="10"/>
    <col width="17.29" customWidth="1" style="412" min="11" max="11"/>
    <col width="12.86" customWidth="1" style="412" min="12" max="12"/>
    <col width="17.86" customWidth="1" style="412" min="13" max="13"/>
    <col width="11.57" customWidth="1" style="412" min="14" max="15"/>
    <col width="11.43" customWidth="1" style="412" min="16" max="16"/>
    <col width="10.29" customWidth="1" style="412" min="17" max="17"/>
    <col width="10.57" customWidth="1" style="412" min="18" max="18"/>
    <col width="11.57" customWidth="1" style="412" min="19" max="19"/>
    <col width="11.71" customWidth="1" style="412" min="20" max="20"/>
    <col width="10.86" customWidth="1" style="412" min="21" max="21"/>
    <col width="5.14" customWidth="1" style="412" min="22" max="22"/>
    <col width="13.29" customWidth="1" style="412" min="23" max="23"/>
    <col width="18" customWidth="1" style="412" min="24" max="24"/>
    <col width="10.71" customWidth="1" style="412" min="25" max="31"/>
  </cols>
  <sheetData>
    <row r="1" ht="19.5" customHeight="1" s="412">
      <c r="A1" s="103" t="inlineStr">
        <is>
          <t>PLOT</t>
        </is>
      </c>
      <c r="B1" s="103" t="inlineStr">
        <is>
          <t>BLOC</t>
        </is>
      </c>
      <c r="C1" s="103" t="inlineStr">
        <is>
          <t>IBLK</t>
        </is>
      </c>
      <c r="D1" s="103" t="inlineStr">
        <is>
          <t>ENTRY</t>
        </is>
      </c>
      <c r="E1" s="103" t="inlineStr">
        <is>
          <t>ORIGEN</t>
        </is>
      </c>
      <c r="F1" s="103" t="inlineStr">
        <is>
          <t>PEDIGREE</t>
        </is>
      </c>
      <c r="G1" s="103" t="inlineStr">
        <is>
          <t>PTAS</t>
        </is>
      </c>
      <c r="H1" s="103" t="inlineStr">
        <is>
          <t>VT</t>
        </is>
      </c>
      <c r="I1" s="103" t="inlineStr">
        <is>
          <t>GDU_VT</t>
        </is>
      </c>
      <c r="J1" s="103" t="inlineStr">
        <is>
          <t>R1</t>
        </is>
      </c>
      <c r="K1" s="103" t="inlineStr">
        <is>
          <t>GDU_R1</t>
        </is>
      </c>
      <c r="L1" s="103" t="inlineStr">
        <is>
          <t>ASI</t>
        </is>
      </c>
      <c r="M1" s="103" t="inlineStr">
        <is>
          <t>GDU_ASI</t>
        </is>
      </c>
      <c r="N1" s="103" t="inlineStr">
        <is>
          <t>MF</t>
        </is>
      </c>
      <c r="O1" s="103" t="inlineStr">
        <is>
          <t>MC</t>
        </is>
      </c>
      <c r="P1" s="103" t="inlineStr">
        <is>
          <t>TSG</t>
        </is>
      </c>
      <c r="Q1" s="103" t="inlineStr">
        <is>
          <t>Tallo</t>
        </is>
      </c>
      <c r="R1" s="103" t="inlineStr">
        <is>
          <t>Roya</t>
        </is>
      </c>
      <c r="S1" s="103" t="inlineStr">
        <is>
          <t>MRCV</t>
        </is>
      </c>
      <c r="T1" s="103" t="inlineStr">
        <is>
          <t>TIZON</t>
        </is>
      </c>
      <c r="U1" s="103" t="inlineStr">
        <is>
          <t>BACT</t>
        </is>
      </c>
      <c r="V1" s="103" t="inlineStr">
        <is>
          <t>SG</t>
        </is>
      </c>
      <c r="W1" s="103" t="inlineStr">
        <is>
          <t>OBSERV</t>
        </is>
      </c>
      <c r="X1" s="208" t="inlineStr">
        <is>
          <t>Decisión</t>
        </is>
      </c>
      <c r="Y1" s="287" t="n"/>
      <c r="Z1" s="287" t="n"/>
      <c r="AA1" s="287" t="n"/>
      <c r="AB1" s="287" t="n"/>
      <c r="AC1" s="287" t="n"/>
      <c r="AD1" s="287" t="n"/>
      <c r="AE1" s="287" t="n"/>
    </row>
    <row r="2" hidden="1" ht="19.5" customHeight="1" s="412">
      <c r="A2" s="143" t="n">
        <v>101</v>
      </c>
      <c r="B2" s="106" t="n">
        <v>1</v>
      </c>
      <c r="C2" s="106" t="n">
        <v>1</v>
      </c>
      <c r="D2" s="106" t="n">
        <v>60</v>
      </c>
      <c r="E2" s="106" t="inlineStr">
        <is>
          <t>17.2804</t>
        </is>
      </c>
      <c r="F2" s="113" t="inlineStr">
        <is>
          <t>[BSGA] 04.4060-1.1.1.1.1.#.#</t>
        </is>
      </c>
      <c r="G2" s="113" t="n"/>
      <c r="H2" s="139" t="n">
        <v>43521</v>
      </c>
      <c r="I2" s="295" t="n">
        <v>1182.6</v>
      </c>
      <c r="J2" s="139" t="n">
        <v>43523</v>
      </c>
      <c r="K2" s="295" t="n">
        <v>1198.75</v>
      </c>
      <c r="L2" s="111" t="n">
        <v>16.15000000000009</v>
      </c>
      <c r="M2" s="111">
        <f>'ENS TARDIO 201819'!$K2-'ENS TARDIO 201819'!$I2</f>
        <v/>
      </c>
      <c r="N2" s="139" t="n">
        <v>43595</v>
      </c>
      <c r="O2" s="139" t="n">
        <v>43693</v>
      </c>
      <c r="P2" s="113" t="n">
        <v>0.193</v>
      </c>
      <c r="Q2" s="113" t="n"/>
      <c r="R2" s="113" t="n"/>
      <c r="S2" s="113" t="n"/>
      <c r="T2" s="113" t="n"/>
      <c r="U2" s="113" t="n"/>
      <c r="V2" s="113" t="n"/>
      <c r="W2" s="150" t="n"/>
      <c r="X2" s="149" t="inlineStr">
        <is>
          <t>Plot Válido</t>
        </is>
      </c>
      <c r="Y2" s="287" t="n"/>
      <c r="Z2" s="287" t="n"/>
      <c r="AA2" s="287" t="n"/>
      <c r="AB2" s="287" t="n"/>
      <c r="AC2" s="287" t="n"/>
      <c r="AD2" s="287" t="n"/>
      <c r="AE2" s="287" t="n"/>
    </row>
    <row r="3" ht="19.5" customHeight="1" s="412">
      <c r="A3" s="143" t="n">
        <v>102</v>
      </c>
      <c r="B3" s="106" t="n">
        <v>1</v>
      </c>
      <c r="C3" s="106" t="n">
        <v>1</v>
      </c>
      <c r="D3" s="106" t="n">
        <v>85</v>
      </c>
      <c r="E3" s="106" t="inlineStr">
        <is>
          <t>17.2860</t>
        </is>
      </c>
      <c r="F3" s="113" t="inlineStr">
        <is>
          <t>[BS29 ] 04.696-1.1.1.1.1.#</t>
        </is>
      </c>
      <c r="G3" s="113" t="n"/>
      <c r="H3" s="139" t="n">
        <v>43521</v>
      </c>
      <c r="I3" s="295" t="n">
        <v>1182.6</v>
      </c>
      <c r="J3" s="139" t="n">
        <v>43521</v>
      </c>
      <c r="K3" s="295" t="n">
        <v>1182.6</v>
      </c>
      <c r="L3" s="111" t="n">
        <v>0</v>
      </c>
      <c r="M3" s="111">
        <f>'ENS TARDIO 201819'!$K3-'ENS TARDIO 201819'!$I3</f>
        <v/>
      </c>
      <c r="N3" s="139" t="n">
        <v>43615</v>
      </c>
      <c r="O3" s="139" t="n">
        <v>43701</v>
      </c>
      <c r="P3" s="113" t="n">
        <v>0.275</v>
      </c>
      <c r="Q3" s="113" t="n"/>
      <c r="R3" s="113" t="n"/>
      <c r="S3" s="113" t="n"/>
      <c r="T3" s="113" t="n"/>
      <c r="U3" s="113" t="n"/>
      <c r="V3" s="113" t="n"/>
      <c r="W3" s="150" t="n"/>
      <c r="X3" s="149" t="n"/>
      <c r="Y3" s="287" t="n"/>
      <c r="Z3" s="287" t="n"/>
      <c r="AA3" s="287" t="n"/>
      <c r="AB3" s="287" t="n"/>
      <c r="AC3" s="287" t="n"/>
      <c r="AD3" s="287" t="n"/>
      <c r="AE3" s="287" t="n"/>
    </row>
    <row r="4" ht="19.5" customHeight="1" s="412">
      <c r="A4" s="143" t="n">
        <v>103</v>
      </c>
      <c r="B4" s="106" t="n">
        <v>1</v>
      </c>
      <c r="C4" s="106" t="n">
        <v>1</v>
      </c>
      <c r="D4" s="106" t="n">
        <v>129</v>
      </c>
      <c r="E4" s="266" t="inlineStr">
        <is>
          <t>17.2948//BEBA</t>
        </is>
      </c>
      <c r="F4" s="134" t="inlineStr">
        <is>
          <t>LP 611</t>
        </is>
      </c>
      <c r="G4" s="113" t="n"/>
      <c r="H4" s="139" t="n">
        <v>43523</v>
      </c>
      <c r="I4" s="295" t="n">
        <v>1198.75</v>
      </c>
      <c r="J4" s="139" t="n">
        <v>43525</v>
      </c>
      <c r="K4" s="295" t="n">
        <v>1226.25</v>
      </c>
      <c r="L4" s="111" t="n">
        <v>27.5</v>
      </c>
      <c r="M4" s="111">
        <f>'ENS TARDIO 201819'!$K4-'ENS TARDIO 201819'!$I4</f>
        <v/>
      </c>
      <c r="N4" s="113" t="n"/>
      <c r="O4" s="113" t="n"/>
      <c r="P4" s="113" t="n"/>
      <c r="Q4" s="113" t="n"/>
      <c r="R4" s="113" t="n"/>
      <c r="S4" s="113" t="n"/>
      <c r="T4" s="113" t="n"/>
      <c r="U4" s="113" t="n"/>
      <c r="V4" s="113" t="n"/>
      <c r="W4" s="150" t="n"/>
      <c r="X4" s="149" t="n"/>
      <c r="Y4" s="287" t="n"/>
      <c r="Z4" s="287" t="n"/>
      <c r="AA4" s="287" t="n"/>
      <c r="AB4" s="287" t="n"/>
      <c r="AC4" s="287" t="n"/>
      <c r="AD4" s="287" t="n"/>
      <c r="AE4" s="287" t="n"/>
    </row>
    <row r="5" ht="19.5" customHeight="1" s="412">
      <c r="A5" s="143" t="n">
        <v>104</v>
      </c>
      <c r="B5" s="106" t="n">
        <v>1</v>
      </c>
      <c r="C5" s="106" t="n">
        <v>1</v>
      </c>
      <c r="D5" s="106" t="n">
        <v>64</v>
      </c>
      <c r="E5" s="106" t="inlineStr">
        <is>
          <t>17.2812</t>
        </is>
      </c>
      <c r="F5" s="113" t="inlineStr">
        <is>
          <t>[BSGA] 04.4092-1.1.1.1.1.#.#</t>
        </is>
      </c>
      <c r="G5" s="113" t="n"/>
      <c r="H5" s="139" t="n">
        <v>43522</v>
      </c>
      <c r="I5" s="295" t="n">
        <v>1188.8</v>
      </c>
      <c r="J5" s="139" t="n">
        <v>43523</v>
      </c>
      <c r="K5" s="295" t="n">
        <v>1198.75</v>
      </c>
      <c r="L5" s="111" t="n">
        <v>9.950000000000045</v>
      </c>
      <c r="M5" s="111">
        <f>'ENS TARDIO 201819'!$K5-'ENS TARDIO 201819'!$I5</f>
        <v/>
      </c>
      <c r="N5" s="164" t="n"/>
      <c r="O5" s="164" t="n"/>
      <c r="P5" s="113" t="n">
        <v>0.107</v>
      </c>
      <c r="Q5" s="113" t="n"/>
      <c r="R5" s="113" t="n"/>
      <c r="S5" s="113" t="n"/>
      <c r="T5" s="113" t="n"/>
      <c r="U5" s="113" t="n"/>
      <c r="V5" s="113" t="n"/>
      <c r="W5" s="150" t="n"/>
      <c r="X5" s="149" t="n"/>
      <c r="Y5" s="287" t="n"/>
      <c r="Z5" s="287" t="n"/>
      <c r="AA5" s="287" t="n"/>
      <c r="AB5" s="287" t="n"/>
      <c r="AC5" s="287" t="n"/>
      <c r="AD5" s="287" t="n"/>
      <c r="AE5" s="287" t="n"/>
    </row>
    <row r="6" ht="19.5" customHeight="1" s="412">
      <c r="A6" s="143" t="n">
        <v>105</v>
      </c>
      <c r="B6" s="106" t="n">
        <v>1</v>
      </c>
      <c r="C6" s="106" t="n">
        <v>1</v>
      </c>
      <c r="D6" s="106" t="n">
        <v>95</v>
      </c>
      <c r="E6" s="106" t="inlineStr">
        <is>
          <t>17.2880</t>
        </is>
      </c>
      <c r="F6" s="113" t="inlineStr">
        <is>
          <t>[FESTIVAL] 04.785-1.1.1.1.1.#</t>
        </is>
      </c>
      <c r="G6" s="113" t="n"/>
      <c r="H6" s="139" t="n">
        <v>43524</v>
      </c>
      <c r="I6" s="295" t="n">
        <v>1210.9</v>
      </c>
      <c r="J6" s="139" t="n">
        <v>43524</v>
      </c>
      <c r="K6" s="295" t="n">
        <v>1210.9</v>
      </c>
      <c r="L6" s="111" t="n">
        <v>0</v>
      </c>
      <c r="M6" s="111">
        <f>'ENS TARDIO 201819'!$K6-'ENS TARDIO 201819'!$I6</f>
        <v/>
      </c>
      <c r="N6" s="139" t="n">
        <v>43598</v>
      </c>
      <c r="O6" s="139" t="n">
        <v>43692</v>
      </c>
      <c r="P6" s="113" t="n">
        <v>0.264</v>
      </c>
      <c r="Q6" s="113" t="n"/>
      <c r="R6" s="113" t="n"/>
      <c r="S6" s="113" t="n"/>
      <c r="T6" s="113" t="n"/>
      <c r="U6" s="113" t="n"/>
      <c r="V6" s="113" t="n"/>
      <c r="W6" s="150" t="n"/>
      <c r="X6" s="149" t="n"/>
      <c r="Y6" s="287" t="n"/>
      <c r="Z6" s="287" t="n"/>
      <c r="AA6" s="287" t="n"/>
      <c r="AB6" s="287" t="n"/>
      <c r="AC6" s="287" t="n"/>
      <c r="AD6" s="287" t="n"/>
      <c r="AE6" s="287" t="n"/>
    </row>
    <row r="7" ht="19.5" customHeight="1" s="412">
      <c r="A7" s="143" t="n">
        <v>106</v>
      </c>
      <c r="B7" s="106" t="n">
        <v>1</v>
      </c>
      <c r="C7" s="106" t="n">
        <v>1</v>
      </c>
      <c r="D7" s="106" t="n">
        <v>134</v>
      </c>
      <c r="E7" s="106" t="inlineStr">
        <is>
          <t>17.2958</t>
        </is>
      </c>
      <c r="F7" s="113" t="inlineStr">
        <is>
          <t>LP 153</t>
        </is>
      </c>
      <c r="G7" s="113" t="n"/>
      <c r="H7" s="139" t="n">
        <v>43520</v>
      </c>
      <c r="I7" s="295" t="n">
        <v>1173.8</v>
      </c>
      <c r="J7" s="139" t="n">
        <v>43519</v>
      </c>
      <c r="K7" s="295" t="n">
        <v>1161.75</v>
      </c>
      <c r="L7" s="111" t="n">
        <v>-12.04999999999995</v>
      </c>
      <c r="M7" s="111">
        <f>'ENS TARDIO 201819'!$K7-'ENS TARDIO 201819'!$I7</f>
        <v/>
      </c>
      <c r="N7" s="139" t="n">
        <v>43589</v>
      </c>
      <c r="O7" s="139" t="n">
        <v>43700</v>
      </c>
      <c r="P7" s="288" t="n">
        <v>0.16</v>
      </c>
      <c r="Q7" s="113" t="n"/>
      <c r="R7" s="113" t="n"/>
      <c r="S7" s="113" t="n"/>
      <c r="T7" s="113" t="n"/>
      <c r="U7" s="113" t="n"/>
      <c r="V7" s="113" t="n"/>
      <c r="W7" s="150" t="n"/>
      <c r="X7" s="149" t="n"/>
      <c r="Y7" s="287" t="n"/>
      <c r="Z7" s="287" t="n"/>
      <c r="AA7" s="287" t="n"/>
      <c r="AB7" s="287" t="n"/>
      <c r="AC7" s="287" t="n"/>
      <c r="AD7" s="287" t="n"/>
      <c r="AE7" s="287" t="n"/>
    </row>
    <row r="8" ht="19.5" customHeight="1" s="412">
      <c r="A8" s="143" t="n">
        <v>107</v>
      </c>
      <c r="B8" s="106" t="n">
        <v>1</v>
      </c>
      <c r="C8" s="106" t="n">
        <v>1</v>
      </c>
      <c r="D8" s="106" t="n">
        <v>16</v>
      </c>
      <c r="E8" s="106" t="inlineStr">
        <is>
          <t>17.2586</t>
        </is>
      </c>
      <c r="F8" s="113" t="inlineStr">
        <is>
          <t>bulk 04.1973-46-1@-1#1</t>
        </is>
      </c>
      <c r="G8" s="113" t="n"/>
      <c r="H8" s="139" t="n">
        <v>43527</v>
      </c>
      <c r="I8" s="295" t="n">
        <v>1249.9</v>
      </c>
      <c r="J8" s="139" t="n">
        <v>43527</v>
      </c>
      <c r="K8" s="295" t="n">
        <v>1249.9</v>
      </c>
      <c r="L8" s="111" t="n">
        <v>0</v>
      </c>
      <c r="M8" s="111">
        <f>'ENS TARDIO 201819'!$K8-'ENS TARDIO 201819'!$I8</f>
        <v/>
      </c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50" t="n"/>
      <c r="X8" s="149" t="n"/>
      <c r="Y8" s="287" t="n"/>
      <c r="Z8" s="287" t="n"/>
      <c r="AA8" s="287" t="n"/>
      <c r="AB8" s="287" t="n"/>
      <c r="AC8" s="287" t="n"/>
      <c r="AD8" s="287" t="n"/>
      <c r="AE8" s="287" t="n"/>
    </row>
    <row r="9" ht="19.5" customHeight="1" s="412">
      <c r="A9" s="143" t="n">
        <v>108</v>
      </c>
      <c r="B9" s="106" t="n">
        <v>1</v>
      </c>
      <c r="C9" s="106" t="n">
        <v>1</v>
      </c>
      <c r="D9" s="106" t="n">
        <v>108</v>
      </c>
      <c r="E9" s="106" t="inlineStr">
        <is>
          <t>17.2906</t>
        </is>
      </c>
      <c r="F9" s="113" t="inlineStr">
        <is>
          <t>LP 212</t>
        </is>
      </c>
      <c r="G9" s="113" t="n"/>
      <c r="H9" s="139" t="n">
        <v>43523</v>
      </c>
      <c r="I9" s="295" t="n">
        <v>1198.75</v>
      </c>
      <c r="J9" s="139" t="n">
        <v>43522</v>
      </c>
      <c r="K9" s="295" t="n">
        <v>1188.8</v>
      </c>
      <c r="L9" s="111" t="n">
        <v>-9.950000000000045</v>
      </c>
      <c r="M9" s="111">
        <f>'ENS TARDIO 201819'!$K9-'ENS TARDIO 201819'!$I9</f>
        <v/>
      </c>
      <c r="N9" s="139" t="n">
        <v>43589</v>
      </c>
      <c r="O9" s="139" t="n">
        <v>43689</v>
      </c>
      <c r="P9" s="113" t="n">
        <v>0.174</v>
      </c>
      <c r="Q9" s="113" t="n"/>
      <c r="R9" s="113" t="n"/>
      <c r="S9" s="113" t="n"/>
      <c r="T9" s="113" t="n"/>
      <c r="U9" s="113" t="n"/>
      <c r="V9" s="113" t="n"/>
      <c r="W9" s="150" t="n"/>
      <c r="X9" s="149" t="n"/>
      <c r="Y9" s="287" t="n"/>
      <c r="Z9" s="287" t="n"/>
      <c r="AA9" s="287" t="n"/>
      <c r="AB9" s="287" t="n"/>
      <c r="AC9" s="287" t="n"/>
      <c r="AD9" s="287" t="n"/>
      <c r="AE9" s="287" t="n"/>
    </row>
    <row r="10" ht="19.5" customHeight="1" s="412">
      <c r="A10" s="143" t="n">
        <v>109</v>
      </c>
      <c r="B10" s="106" t="n">
        <v>1</v>
      </c>
      <c r="C10" s="106" t="n">
        <v>1</v>
      </c>
      <c r="D10" s="106" t="n">
        <v>145</v>
      </c>
      <c r="E10" s="106" t="inlineStr">
        <is>
          <t>17.2978</t>
        </is>
      </c>
      <c r="F10" s="113" t="inlineStr">
        <is>
          <t>LP 916</t>
        </is>
      </c>
      <c r="G10" s="113" t="n"/>
      <c r="H10" s="139" t="n">
        <v>43527</v>
      </c>
      <c r="I10" s="295" t="n">
        <v>1249.9</v>
      </c>
      <c r="J10" s="139" t="n">
        <v>43527</v>
      </c>
      <c r="K10" s="295" t="n">
        <v>1249.9</v>
      </c>
      <c r="L10" s="111" t="n">
        <v>0</v>
      </c>
      <c r="M10" s="111">
        <f>'ENS TARDIO 201819'!$K10-'ENS TARDIO 201819'!$I10</f>
        <v/>
      </c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50" t="n"/>
      <c r="X10" s="149" t="n"/>
      <c r="Y10" s="287" t="n"/>
      <c r="Z10" s="287" t="n"/>
      <c r="AA10" s="287" t="n"/>
      <c r="AB10" s="287" t="n"/>
      <c r="AC10" s="287" t="n"/>
      <c r="AD10" s="287" t="n"/>
      <c r="AE10" s="287" t="n"/>
    </row>
    <row r="11" ht="19.5" customHeight="1" s="412">
      <c r="A11" s="143" t="n">
        <v>110</v>
      </c>
      <c r="B11" s="106" t="n">
        <v>1</v>
      </c>
      <c r="C11" s="106" t="n">
        <v>1</v>
      </c>
      <c r="D11" s="106" t="n">
        <v>57</v>
      </c>
      <c r="E11" s="266" t="inlineStr">
        <is>
          <t>17.2798//15.253</t>
        </is>
      </c>
      <c r="F11" s="134" t="inlineStr">
        <is>
          <t>LP581xLP562-1-50-1-1</t>
        </is>
      </c>
      <c r="G11" s="113" t="n"/>
      <c r="H11" s="139" t="n"/>
      <c r="I11" s="295" t="n"/>
      <c r="J11" s="139" t="n"/>
      <c r="K11" s="295" t="n"/>
      <c r="L11" s="111" t="n"/>
      <c r="M11" s="111">
        <f>'ENS TARDIO 201819'!$K11-'ENS TARDIO 201819'!$I11</f>
        <v/>
      </c>
      <c r="N11" s="113" t="n"/>
      <c r="O11" s="113" t="n"/>
      <c r="P11" s="113" t="n"/>
      <c r="Q11" s="113" t="n"/>
      <c r="R11" s="113" t="n"/>
      <c r="S11" s="113" t="n"/>
      <c r="T11" s="113" t="n"/>
      <c r="U11" s="113" t="n"/>
      <c r="V11" s="113" t="n"/>
      <c r="W11" s="150" t="n"/>
      <c r="X11" s="149" t="n"/>
      <c r="Y11" s="287" t="n"/>
      <c r="Z11" s="287" t="n"/>
      <c r="AA11" s="287" t="n"/>
      <c r="AB11" s="287" t="n"/>
      <c r="AC11" s="287" t="n"/>
      <c r="AD11" s="287" t="n"/>
      <c r="AE11" s="287" t="n"/>
    </row>
    <row r="12" ht="19.5" customHeight="1" s="412">
      <c r="A12" s="143" t="n">
        <v>111</v>
      </c>
      <c r="B12" s="106" t="n">
        <v>1</v>
      </c>
      <c r="C12" s="106" t="n">
        <v>1</v>
      </c>
      <c r="D12" s="106" t="n">
        <v>123</v>
      </c>
      <c r="E12" s="106" t="inlineStr">
        <is>
          <t>17.2936</t>
        </is>
      </c>
      <c r="F12" s="113" t="inlineStr">
        <is>
          <t>LP 116</t>
        </is>
      </c>
      <c r="G12" s="113" t="n"/>
      <c r="H12" s="139" t="n">
        <v>43524</v>
      </c>
      <c r="I12" s="295" t="n">
        <v>1210.9</v>
      </c>
      <c r="J12" s="139" t="n">
        <v>43525</v>
      </c>
      <c r="K12" s="295" t="n">
        <v>1226.25</v>
      </c>
      <c r="L12" s="111" t="n">
        <v>15.34999999999991</v>
      </c>
      <c r="M12" s="111">
        <f>'ENS TARDIO 201819'!$K12-'ENS TARDIO 201819'!$I12</f>
        <v/>
      </c>
      <c r="N12" s="113" t="n"/>
      <c r="O12" s="113" t="n"/>
      <c r="P12" s="113" t="n"/>
      <c r="Q12" s="113" t="n"/>
      <c r="R12" s="113" t="n"/>
      <c r="S12" s="113" t="n"/>
      <c r="T12" s="113" t="n"/>
      <c r="U12" s="113" t="n"/>
      <c r="V12" s="113" t="n"/>
      <c r="W12" s="150" t="n"/>
      <c r="X12" s="149" t="n"/>
      <c r="Y12" s="287" t="n"/>
      <c r="Z12" s="287" t="n"/>
      <c r="AA12" s="287" t="n"/>
      <c r="AB12" s="287" t="n"/>
      <c r="AC12" s="287" t="n"/>
      <c r="AD12" s="287" t="n"/>
      <c r="AE12" s="287" t="n"/>
    </row>
    <row r="13" ht="19.5" customHeight="1" s="412">
      <c r="A13" s="143" t="n">
        <v>112</v>
      </c>
      <c r="B13" s="106" t="n">
        <v>1</v>
      </c>
      <c r="C13" s="106" t="n">
        <v>1</v>
      </c>
      <c r="D13" s="106" t="n">
        <v>29</v>
      </c>
      <c r="E13" s="266" t="inlineStr">
        <is>
          <t>17.2614</t>
        </is>
      </c>
      <c r="F13" s="134" t="inlineStr">
        <is>
          <t>99.5905-1-1-1-1-1#1-1#1#1#1-1</t>
        </is>
      </c>
      <c r="G13" s="113" t="n"/>
      <c r="H13" s="139" t="n">
        <v>43517</v>
      </c>
      <c r="I13" s="295" t="n">
        <v>1128.65</v>
      </c>
      <c r="J13" s="139" t="n">
        <v>43517</v>
      </c>
      <c r="K13" s="295" t="n">
        <v>1128.65</v>
      </c>
      <c r="L13" s="111" t="n">
        <v>0</v>
      </c>
      <c r="M13" s="111">
        <f>'ENS TARDIO 201819'!$K13-'ENS TARDIO 201819'!$I13</f>
        <v/>
      </c>
      <c r="N13" s="113" t="n"/>
      <c r="O13" s="113" t="n"/>
      <c r="P13" s="113" t="n"/>
      <c r="Q13" s="113" t="n"/>
      <c r="R13" s="113" t="n"/>
      <c r="S13" s="113" t="n"/>
      <c r="T13" s="113" t="n"/>
      <c r="U13" s="113" t="n"/>
      <c r="V13" s="113" t="n"/>
      <c r="W13" s="150" t="n"/>
      <c r="X13" s="149" t="n"/>
      <c r="Y13" s="287" t="n"/>
      <c r="Z13" s="287" t="n"/>
      <c r="AA13" s="287" t="n"/>
      <c r="AB13" s="287" t="n"/>
      <c r="AC13" s="287" t="n"/>
      <c r="AD13" s="287" t="n"/>
      <c r="AE13" s="287" t="n"/>
    </row>
    <row r="14" ht="19.5" customHeight="1" s="412">
      <c r="A14" s="143" t="n">
        <v>113</v>
      </c>
      <c r="B14" s="106" t="n">
        <v>1</v>
      </c>
      <c r="C14" s="106" t="n">
        <v>2</v>
      </c>
      <c r="D14" s="106" t="n">
        <v>165</v>
      </c>
      <c r="E14" s="262" t="inlineStr">
        <is>
          <t>17.3018</t>
        </is>
      </c>
      <c r="F14" s="113" t="inlineStr">
        <is>
          <t>P21</t>
        </is>
      </c>
      <c r="G14" s="113" t="n"/>
      <c r="H14" s="139" t="n">
        <v>43521</v>
      </c>
      <c r="I14" s="295" t="n">
        <v>1182.6</v>
      </c>
      <c r="J14" s="139" t="n">
        <v>43524</v>
      </c>
      <c r="K14" s="295" t="n">
        <v>1210.9</v>
      </c>
      <c r="L14" s="111" t="n">
        <v>28.30000000000018</v>
      </c>
      <c r="M14" s="111">
        <f>'ENS TARDIO 201819'!$K14-'ENS TARDIO 201819'!$I14</f>
        <v/>
      </c>
      <c r="N14" s="139" t="n">
        <v>43513</v>
      </c>
      <c r="O14" s="139" t="n">
        <v>43692</v>
      </c>
      <c r="P14" s="113" t="n">
        <v>0.228</v>
      </c>
      <c r="Q14" s="113" t="n"/>
      <c r="R14" s="113" t="n"/>
      <c r="S14" s="113" t="n"/>
      <c r="T14" s="113" t="n"/>
      <c r="U14" s="113" t="n"/>
      <c r="V14" s="113" t="n"/>
      <c r="W14" s="150" t="n"/>
      <c r="X14" s="149" t="n"/>
      <c r="Y14" s="287" t="n"/>
      <c r="Z14" s="287" t="n"/>
      <c r="AA14" s="287" t="n"/>
      <c r="AB14" s="287" t="n"/>
      <c r="AC14" s="287" t="n"/>
      <c r="AD14" s="287" t="n"/>
      <c r="AE14" s="287" t="n"/>
    </row>
    <row r="15" ht="19.5" customHeight="1" s="412">
      <c r="A15" s="143" t="n">
        <v>114</v>
      </c>
      <c r="B15" s="106" t="n">
        <v>1</v>
      </c>
      <c r="C15" s="106" t="n">
        <v>2</v>
      </c>
      <c r="D15" s="106" t="n">
        <v>150</v>
      </c>
      <c r="E15" s="106" t="inlineStr">
        <is>
          <t>17.2988</t>
        </is>
      </c>
      <c r="F15" s="113" t="inlineStr">
        <is>
          <t>LP 178</t>
        </is>
      </c>
      <c r="G15" s="113" t="n"/>
      <c r="H15" s="139" t="n">
        <v>43520</v>
      </c>
      <c r="I15" s="295" t="n">
        <v>1173.8</v>
      </c>
      <c r="J15" s="139" t="n">
        <v>43523</v>
      </c>
      <c r="K15" s="295" t="n">
        <v>1198.75</v>
      </c>
      <c r="L15" s="111" t="n">
        <v>24.95000000000005</v>
      </c>
      <c r="M15" s="111">
        <f>'ENS TARDIO 201819'!$K15-'ENS TARDIO 201819'!$I15</f>
        <v/>
      </c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50" t="n"/>
      <c r="X15" s="149" t="n"/>
      <c r="Y15" s="287" t="n"/>
      <c r="Z15" s="287" t="n"/>
      <c r="AA15" s="287" t="n"/>
      <c r="AB15" s="287" t="n"/>
      <c r="AC15" s="287" t="n"/>
      <c r="AD15" s="287" t="n"/>
      <c r="AE15" s="287" t="n"/>
    </row>
    <row r="16" ht="19.5" customHeight="1" s="412">
      <c r="A16" s="143" t="n">
        <v>115</v>
      </c>
      <c r="B16" s="106" t="n">
        <v>1</v>
      </c>
      <c r="C16" s="106" t="n">
        <v>2</v>
      </c>
      <c r="D16" s="106" t="n">
        <v>139</v>
      </c>
      <c r="E16" s="106" t="inlineStr">
        <is>
          <t>17.2966</t>
        </is>
      </c>
      <c r="F16" s="113" t="inlineStr">
        <is>
          <t>LP 2</t>
        </is>
      </c>
      <c r="G16" s="113" t="n"/>
      <c r="H16" s="139" t="n">
        <v>43521</v>
      </c>
      <c r="I16" s="295" t="n">
        <v>1182.6</v>
      </c>
      <c r="J16" s="139" t="n">
        <v>43522</v>
      </c>
      <c r="K16" s="295" t="n">
        <v>1188.8</v>
      </c>
      <c r="L16" s="111" t="n">
        <v>6.200000000000045</v>
      </c>
      <c r="M16" s="111">
        <f>'ENS TARDIO 201819'!$K16-'ENS TARDIO 201819'!$I16</f>
        <v/>
      </c>
      <c r="N16" s="113" t="n"/>
      <c r="O16" s="113" t="n"/>
      <c r="P16" s="113" t="n"/>
      <c r="Q16" s="113" t="n"/>
      <c r="R16" s="113" t="n"/>
      <c r="S16" s="113" t="n"/>
      <c r="T16" s="113" t="n"/>
      <c r="U16" s="113" t="n"/>
      <c r="V16" s="113" t="n"/>
      <c r="W16" s="150" t="n"/>
      <c r="X16" s="149" t="n"/>
      <c r="Y16" s="287" t="n"/>
      <c r="Z16" s="287" t="n"/>
      <c r="AA16" s="287" t="n"/>
      <c r="AB16" s="287" t="n"/>
      <c r="AC16" s="287" t="n"/>
      <c r="AD16" s="287" t="n"/>
      <c r="AE16" s="287" t="n"/>
    </row>
    <row r="17" ht="19.5" customHeight="1" s="412">
      <c r="A17" s="143" t="n">
        <v>116</v>
      </c>
      <c r="B17" s="106" t="n">
        <v>1</v>
      </c>
      <c r="C17" s="106" t="n">
        <v>2</v>
      </c>
      <c r="D17" s="106" t="n">
        <v>147</v>
      </c>
      <c r="E17" s="106" t="inlineStr">
        <is>
          <t>17.2982</t>
        </is>
      </c>
      <c r="F17" s="113" t="inlineStr">
        <is>
          <t>LP 915</t>
        </is>
      </c>
      <c r="G17" s="113" t="n"/>
      <c r="H17" s="139" t="n">
        <v>43525</v>
      </c>
      <c r="I17" s="295" t="n">
        <v>1226.25</v>
      </c>
      <c r="J17" s="139" t="n">
        <v>43527</v>
      </c>
      <c r="K17" s="295" t="n">
        <v>1249.9</v>
      </c>
      <c r="L17" s="111" t="n">
        <v>23.65000000000009</v>
      </c>
      <c r="M17" s="111">
        <f>'ENS TARDIO 201819'!$K17-'ENS TARDIO 201819'!$I17</f>
        <v/>
      </c>
      <c r="N17" s="113" t="n"/>
      <c r="O17" s="113" t="n"/>
      <c r="P17" s="113" t="n"/>
      <c r="Q17" s="113" t="n"/>
      <c r="R17" s="113" t="n"/>
      <c r="S17" s="113" t="n"/>
      <c r="T17" s="113" t="n"/>
      <c r="U17" s="113" t="n"/>
      <c r="V17" s="113" t="n"/>
      <c r="W17" s="150" t="n"/>
      <c r="X17" s="149" t="n"/>
      <c r="Y17" s="287" t="n"/>
      <c r="Z17" s="287" t="n"/>
      <c r="AA17" s="287" t="n"/>
      <c r="AB17" s="287" t="n"/>
      <c r="AC17" s="287" t="n"/>
      <c r="AD17" s="287" t="n"/>
      <c r="AE17" s="287" t="n"/>
    </row>
    <row r="18" ht="19.5" customHeight="1" s="412">
      <c r="A18" s="143" t="n">
        <v>117</v>
      </c>
      <c r="B18" s="106" t="n">
        <v>1</v>
      </c>
      <c r="C18" s="106" t="n">
        <v>2</v>
      </c>
      <c r="D18" s="106" t="n">
        <v>24</v>
      </c>
      <c r="E18" s="106" t="inlineStr">
        <is>
          <t>17.2604</t>
        </is>
      </c>
      <c r="F18" s="113" t="inlineStr">
        <is>
          <t>bulk 04.1973-143-1-1-1#1#1</t>
        </is>
      </c>
      <c r="G18" s="113" t="n"/>
      <c r="H18" s="139" t="n">
        <v>43525</v>
      </c>
      <c r="I18" s="295" t="n">
        <v>1226.25</v>
      </c>
      <c r="J18" s="139" t="n">
        <v>43525</v>
      </c>
      <c r="K18" s="295" t="n">
        <v>1226.25</v>
      </c>
      <c r="L18" s="111" t="n">
        <v>0</v>
      </c>
      <c r="M18" s="111">
        <f>'ENS TARDIO 201819'!$K18-'ENS TARDIO 201819'!$I18</f>
        <v/>
      </c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3" t="n"/>
      <c r="W18" s="150" t="n"/>
      <c r="X18" s="149" t="n"/>
      <c r="Y18" s="287" t="n"/>
      <c r="Z18" s="287" t="n"/>
      <c r="AA18" s="287" t="n"/>
      <c r="AB18" s="287" t="n"/>
      <c r="AC18" s="287" t="n"/>
      <c r="AD18" s="287" t="n"/>
      <c r="AE18" s="287" t="n"/>
    </row>
    <row r="19" ht="19.5" customHeight="1" s="412">
      <c r="A19" s="143" t="n">
        <v>118</v>
      </c>
      <c r="B19" s="106" t="n">
        <v>1</v>
      </c>
      <c r="C19" s="106" t="n">
        <v>2</v>
      </c>
      <c r="D19" s="106" t="n">
        <v>4</v>
      </c>
      <c r="E19" s="266" t="inlineStr">
        <is>
          <t>15.9//SYN7</t>
        </is>
      </c>
      <c r="F19" s="134" t="inlineStr">
        <is>
          <t>BKBS13idprov901947-1-75 -1-1@-1#1</t>
        </is>
      </c>
      <c r="G19" s="113" t="n"/>
      <c r="H19" s="139" t="n">
        <v>43522</v>
      </c>
      <c r="I19" s="295" t="n">
        <v>1188.8</v>
      </c>
      <c r="J19" s="139" t="n">
        <v>43525</v>
      </c>
      <c r="K19" s="295" t="n">
        <v>1226.25</v>
      </c>
      <c r="L19" s="111" t="n">
        <v>37.45000000000005</v>
      </c>
      <c r="M19" s="111">
        <f>'ENS TARDIO 201819'!$K19-'ENS TARDIO 201819'!$I19</f>
        <v/>
      </c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50" t="n"/>
      <c r="X19" s="149" t="n"/>
      <c r="Y19" s="287" t="n"/>
      <c r="Z19" s="287" t="n"/>
      <c r="AA19" s="287" t="n"/>
      <c r="AB19" s="287" t="n"/>
      <c r="AC19" s="287" t="n"/>
      <c r="AD19" s="287" t="n"/>
      <c r="AE19" s="287" t="n"/>
    </row>
    <row r="20" ht="19.5" customHeight="1" s="412">
      <c r="A20" s="143" t="n">
        <v>119</v>
      </c>
      <c r="B20" s="106" t="n">
        <v>1</v>
      </c>
      <c r="C20" s="106" t="n">
        <v>2</v>
      </c>
      <c r="D20" s="106" t="n">
        <v>6</v>
      </c>
      <c r="E20" s="106" t="inlineStr">
        <is>
          <t>17.2566</t>
        </is>
      </c>
      <c r="F20" s="113" t="inlineStr">
        <is>
          <t>BKBS13idprov901947-1-113 -1-1-1-1#1</t>
        </is>
      </c>
      <c r="G20" s="113" t="n"/>
      <c r="H20" s="139" t="n">
        <v>43526</v>
      </c>
      <c r="I20" s="295" t="n">
        <v>1238</v>
      </c>
      <c r="J20" s="139" t="n">
        <v>43528</v>
      </c>
      <c r="K20" s="295" t="n">
        <v>1262.15</v>
      </c>
      <c r="L20" s="111" t="n">
        <v>24.15000000000009</v>
      </c>
      <c r="M20" s="111">
        <f>'ENS TARDIO 201819'!$K20-'ENS TARDIO 201819'!$I20</f>
        <v/>
      </c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50" t="n"/>
      <c r="X20" s="149" t="n"/>
      <c r="Y20" s="287" t="n"/>
      <c r="Z20" s="287" t="n"/>
      <c r="AA20" s="287" t="n"/>
      <c r="AB20" s="287" t="n"/>
      <c r="AC20" s="287" t="n"/>
      <c r="AD20" s="287" t="n"/>
      <c r="AE20" s="287" t="n"/>
    </row>
    <row r="21" ht="19.5" customHeight="1" s="412">
      <c r="A21" s="143" t="n">
        <v>120</v>
      </c>
      <c r="B21" s="106" t="n">
        <v>1</v>
      </c>
      <c r="C21" s="106" t="n">
        <v>2</v>
      </c>
      <c r="D21" s="106" t="n">
        <v>53</v>
      </c>
      <c r="E21" s="106" t="inlineStr">
        <is>
          <t>17.2694</t>
        </is>
      </c>
      <c r="F21" s="113" t="inlineStr">
        <is>
          <t>(7310x7266)-1-40</t>
        </is>
      </c>
      <c r="G21" s="113" t="n"/>
      <c r="H21" s="139" t="n">
        <v>43526</v>
      </c>
      <c r="I21" s="295" t="n">
        <v>1238</v>
      </c>
      <c r="J21" s="139" t="n">
        <v>43528</v>
      </c>
      <c r="K21" s="295" t="n">
        <v>1262.15</v>
      </c>
      <c r="L21" s="111" t="n">
        <v>24.15000000000009</v>
      </c>
      <c r="M21" s="111">
        <f>'ENS TARDIO 201819'!$K21-'ENS TARDIO 201819'!$I21</f>
        <v/>
      </c>
      <c r="N21" s="113" t="n"/>
      <c r="O21" s="113" t="n"/>
      <c r="P21" s="113" t="n"/>
      <c r="Q21" s="113" t="n"/>
      <c r="R21" s="113" t="n"/>
      <c r="S21" s="113" t="n"/>
      <c r="T21" s="113" t="n"/>
      <c r="U21" s="113" t="n"/>
      <c r="V21" s="113" t="n"/>
      <c r="W21" s="150" t="n"/>
      <c r="X21" s="149" t="n"/>
      <c r="Y21" s="287" t="n"/>
      <c r="Z21" s="287" t="n"/>
      <c r="AA21" s="287" t="n"/>
      <c r="AB21" s="287" t="n"/>
      <c r="AC21" s="287" t="n"/>
      <c r="AD21" s="287" t="n"/>
      <c r="AE21" s="287" t="n"/>
    </row>
    <row r="22" ht="19.5" customHeight="1" s="412">
      <c r="A22" s="143" t="n">
        <v>121</v>
      </c>
      <c r="B22" s="106" t="n">
        <v>1</v>
      </c>
      <c r="C22" s="106" t="n">
        <v>2</v>
      </c>
      <c r="D22" s="106" t="n">
        <v>50</v>
      </c>
      <c r="E22" s="106" t="inlineStr">
        <is>
          <t>17.2668</t>
        </is>
      </c>
      <c r="F22" s="113" t="inlineStr">
        <is>
          <t>(7310x7266)-1-15</t>
        </is>
      </c>
      <c r="G22" s="113" t="n"/>
      <c r="H22" s="139" t="n">
        <v>43522</v>
      </c>
      <c r="I22" s="295" t="n">
        <v>1188.8</v>
      </c>
      <c r="J22" s="139" t="n">
        <v>43522</v>
      </c>
      <c r="K22" s="295" t="n">
        <v>1188.8</v>
      </c>
      <c r="L22" s="111" t="n">
        <v>0</v>
      </c>
      <c r="M22" s="111">
        <f>'ENS TARDIO 201819'!$K22-'ENS TARDIO 201819'!$I22</f>
        <v/>
      </c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3" t="n"/>
      <c r="W22" s="150" t="n"/>
      <c r="X22" s="149" t="n"/>
      <c r="Y22" s="287" t="n"/>
      <c r="Z22" s="287" t="n"/>
      <c r="AA22" s="287" t="n"/>
      <c r="AB22" s="287" t="n"/>
      <c r="AC22" s="287" t="n"/>
      <c r="AD22" s="287" t="n"/>
      <c r="AE22" s="287" t="n"/>
    </row>
    <row r="23" ht="19.5" customHeight="1" s="412">
      <c r="A23" s="143" t="n">
        <v>122</v>
      </c>
      <c r="B23" s="106" t="n">
        <v>1</v>
      </c>
      <c r="C23" s="106" t="n">
        <v>2</v>
      </c>
      <c r="D23" s="106" t="n">
        <v>141</v>
      </c>
      <c r="E23" s="106" t="inlineStr">
        <is>
          <t>17.2970</t>
        </is>
      </c>
      <c r="F23" s="113" t="inlineStr">
        <is>
          <t>LPB2</t>
        </is>
      </c>
      <c r="G23" s="113" t="n"/>
      <c r="H23" s="139" t="n">
        <v>43526</v>
      </c>
      <c r="I23" s="295" t="n">
        <v>1238</v>
      </c>
      <c r="J23" s="139" t="n">
        <v>43527</v>
      </c>
      <c r="K23" s="295" t="n">
        <v>1249.9</v>
      </c>
      <c r="L23" s="111" t="n">
        <v>11.90000000000009</v>
      </c>
      <c r="M23" s="111">
        <f>'ENS TARDIO 201819'!$K23-'ENS TARDIO 201819'!$I23</f>
        <v/>
      </c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50" t="n"/>
      <c r="X23" s="149" t="n"/>
      <c r="Y23" s="287" t="n"/>
      <c r="Z23" s="287" t="n"/>
      <c r="AA23" s="287" t="n"/>
      <c r="AB23" s="287" t="n"/>
      <c r="AC23" s="287" t="n"/>
      <c r="AD23" s="287" t="n"/>
      <c r="AE23" s="287" t="n"/>
    </row>
    <row r="24" ht="19.5" customHeight="1" s="412">
      <c r="A24" s="143" t="n">
        <v>123</v>
      </c>
      <c r="B24" s="106" t="n">
        <v>1</v>
      </c>
      <c r="C24" s="106" t="n">
        <v>2</v>
      </c>
      <c r="D24" s="106" t="n">
        <v>168</v>
      </c>
      <c r="E24" s="262" t="inlineStr">
        <is>
          <t>17.1536</t>
        </is>
      </c>
      <c r="F24" s="113" t="inlineStr">
        <is>
          <t>L2200</t>
        </is>
      </c>
      <c r="G24" s="113" t="n"/>
      <c r="H24" s="139" t="n">
        <v>43514</v>
      </c>
      <c r="I24" s="295" t="n">
        <v>1069.6</v>
      </c>
      <c r="J24" s="139" t="n">
        <v>43514</v>
      </c>
      <c r="K24" s="295" t="n">
        <v>1069.6</v>
      </c>
      <c r="L24" s="111" t="n">
        <v>0</v>
      </c>
      <c r="M24" s="111">
        <f>'ENS TARDIO 201819'!$K24-'ENS TARDIO 201819'!$I24</f>
        <v/>
      </c>
      <c r="N24" s="113" t="n"/>
      <c r="O24" s="113" t="n"/>
      <c r="P24" s="113" t="n"/>
      <c r="Q24" s="113" t="n"/>
      <c r="R24" s="113" t="n"/>
      <c r="S24" s="113" t="n"/>
      <c r="T24" s="113" t="n"/>
      <c r="U24" s="113" t="n"/>
      <c r="V24" s="113" t="n"/>
      <c r="W24" s="150" t="n"/>
      <c r="X24" s="149" t="n"/>
      <c r="Y24" s="287" t="n"/>
      <c r="Z24" s="287" t="n"/>
      <c r="AA24" s="287" t="n"/>
      <c r="AB24" s="287" t="n"/>
      <c r="AC24" s="287" t="n"/>
      <c r="AD24" s="287" t="n"/>
      <c r="AE24" s="287" t="n"/>
    </row>
    <row r="25" ht="19.5" customHeight="1" s="412">
      <c r="A25" s="143" t="n">
        <v>124</v>
      </c>
      <c r="B25" s="106" t="n">
        <v>1</v>
      </c>
      <c r="C25" s="106" t="n">
        <v>2</v>
      </c>
      <c r="D25" s="106" t="n">
        <v>96</v>
      </c>
      <c r="E25" s="106" t="inlineStr">
        <is>
          <t>17.2882</t>
        </is>
      </c>
      <c r="F25" s="113" t="inlineStr">
        <is>
          <t>[PIO3162] 04.629-1.1.1.1.1.# // LP03001</t>
        </is>
      </c>
      <c r="G25" s="113" t="n"/>
      <c r="H25" s="139" t="n">
        <v>43523</v>
      </c>
      <c r="I25" s="295" t="n">
        <v>1198.75</v>
      </c>
      <c r="J25" s="139" t="n">
        <v>43522</v>
      </c>
      <c r="K25" s="295" t="n">
        <v>1188.8</v>
      </c>
      <c r="L25" s="111" t="n">
        <v>-9.950000000000045</v>
      </c>
      <c r="M25" s="111">
        <f>'ENS TARDIO 201819'!$K25-'ENS TARDIO 201819'!$I25</f>
        <v/>
      </c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50" t="n"/>
      <c r="X25" s="149" t="n"/>
      <c r="Y25" s="287" t="n"/>
      <c r="Z25" s="287" t="n"/>
      <c r="AA25" s="287" t="n"/>
      <c r="AB25" s="287" t="n"/>
      <c r="AC25" s="287" t="n"/>
      <c r="AD25" s="287" t="n"/>
      <c r="AE25" s="287" t="n"/>
    </row>
    <row r="26" ht="19.5" customHeight="1" s="412">
      <c r="A26" s="143" t="n">
        <v>125</v>
      </c>
      <c r="B26" s="106" t="n">
        <v>1</v>
      </c>
      <c r="C26" s="106" t="n">
        <v>3</v>
      </c>
      <c r="D26" s="106" t="n">
        <v>47</v>
      </c>
      <c r="E26" s="106" t="inlineStr">
        <is>
          <t>17.2654</t>
        </is>
      </c>
      <c r="F26" s="113" t="inlineStr">
        <is>
          <t>(7310x7266)-1-1</t>
        </is>
      </c>
      <c r="G26" s="113" t="n"/>
      <c r="H26" s="139" t="n">
        <v>43525</v>
      </c>
      <c r="I26" s="295" t="n">
        <v>1226.25</v>
      </c>
      <c r="J26" s="139" t="n">
        <v>43525</v>
      </c>
      <c r="K26" s="295" t="n">
        <v>1226.25</v>
      </c>
      <c r="L26" s="111" t="n">
        <v>0</v>
      </c>
      <c r="M26" s="111">
        <f>'ENS TARDIO 201819'!$K26-'ENS TARDIO 201819'!$I26</f>
        <v/>
      </c>
      <c r="N26" s="113" t="n"/>
      <c r="O26" s="113" t="n"/>
      <c r="P26" s="113" t="n"/>
      <c r="Q26" s="113" t="n"/>
      <c r="R26" s="113" t="n"/>
      <c r="S26" s="113" t="n"/>
      <c r="T26" s="113" t="n"/>
      <c r="U26" s="113" t="n"/>
      <c r="V26" s="113" t="n"/>
      <c r="W26" s="150" t="n"/>
      <c r="X26" s="149" t="n"/>
      <c r="Y26" s="287" t="n"/>
      <c r="Z26" s="287" t="n"/>
      <c r="AA26" s="287" t="n"/>
      <c r="AB26" s="287" t="n"/>
      <c r="AC26" s="287" t="n"/>
      <c r="AD26" s="287" t="n"/>
      <c r="AE26" s="287" t="n"/>
    </row>
    <row r="27" ht="19.5" customHeight="1" s="412">
      <c r="A27" s="143" t="n">
        <v>126</v>
      </c>
      <c r="B27" s="106" t="n">
        <v>1</v>
      </c>
      <c r="C27" s="106" t="n">
        <v>3</v>
      </c>
      <c r="D27" s="106" t="n">
        <v>14</v>
      </c>
      <c r="E27" s="106" t="inlineStr">
        <is>
          <t>17.2582</t>
        </is>
      </c>
      <c r="F27" s="113" t="inlineStr">
        <is>
          <t>BKBS13idprov901947-1-238-1-1-1-1#1</t>
        </is>
      </c>
      <c r="G27" s="113" t="n"/>
      <c r="H27" s="139" t="n">
        <v>43521</v>
      </c>
      <c r="I27" s="295" t="n">
        <v>1182.6</v>
      </c>
      <c r="J27" s="139" t="n">
        <v>43522</v>
      </c>
      <c r="K27" s="295" t="n">
        <v>1188.8</v>
      </c>
      <c r="L27" s="111" t="n">
        <v>6.200000000000045</v>
      </c>
      <c r="M27" s="111">
        <f>'ENS TARDIO 201819'!$K27-'ENS TARDIO 201819'!$I27</f>
        <v/>
      </c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50" t="n"/>
      <c r="X27" s="149" t="n"/>
      <c r="Y27" s="287" t="n"/>
      <c r="Z27" s="287" t="n"/>
      <c r="AA27" s="287" t="n"/>
      <c r="AB27" s="287" t="n"/>
      <c r="AC27" s="287" t="n"/>
      <c r="AD27" s="287" t="n"/>
      <c r="AE27" s="287" t="n"/>
    </row>
    <row r="28" ht="19.5" customHeight="1" s="412">
      <c r="A28" s="143" t="n">
        <v>127</v>
      </c>
      <c r="B28" s="106" t="n">
        <v>1</v>
      </c>
      <c r="C28" s="106" t="n">
        <v>3</v>
      </c>
      <c r="D28" s="106" t="n">
        <v>77</v>
      </c>
      <c r="E28" s="106" t="inlineStr">
        <is>
          <t>17.2842</t>
        </is>
      </c>
      <c r="F28" s="113" t="inlineStr">
        <is>
          <t>[AX828] 04.782-1.1.1.1.1.#</t>
        </is>
      </c>
      <c r="G28" s="113" t="n"/>
      <c r="H28" s="139" t="n">
        <v>43522</v>
      </c>
      <c r="I28" s="295" t="n">
        <v>1188.8</v>
      </c>
      <c r="J28" s="139" t="n">
        <v>43523</v>
      </c>
      <c r="K28" s="295" t="n">
        <v>1198.75</v>
      </c>
      <c r="L28" s="111" t="n">
        <v>9.950000000000045</v>
      </c>
      <c r="M28" s="111">
        <f>'ENS TARDIO 201819'!$K28-'ENS TARDIO 201819'!$I28</f>
        <v/>
      </c>
      <c r="N28" s="113" t="n"/>
      <c r="O28" s="113" t="n"/>
      <c r="P28" s="113" t="n"/>
      <c r="Q28" s="113" t="n"/>
      <c r="R28" s="113" t="n"/>
      <c r="S28" s="113" t="n"/>
      <c r="T28" s="113" t="n"/>
      <c r="U28" s="113" t="n"/>
      <c r="V28" s="113" t="n"/>
      <c r="W28" s="150" t="n"/>
      <c r="X28" s="149" t="n"/>
      <c r="Y28" s="287" t="n"/>
      <c r="Z28" s="287" t="n"/>
      <c r="AA28" s="287" t="n"/>
      <c r="AB28" s="287" t="n"/>
      <c r="AC28" s="287" t="n"/>
      <c r="AD28" s="287" t="n"/>
      <c r="AE28" s="287" t="n"/>
    </row>
    <row r="29" ht="19.5" customHeight="1" s="412">
      <c r="A29" s="143" t="n">
        <v>128</v>
      </c>
      <c r="B29" s="106" t="n">
        <v>1</v>
      </c>
      <c r="C29" s="106" t="n">
        <v>3</v>
      </c>
      <c r="D29" s="106" t="n">
        <v>37</v>
      </c>
      <c r="E29" s="106" t="inlineStr">
        <is>
          <t>17.2634</t>
        </is>
      </c>
      <c r="F29" s="113" t="inlineStr">
        <is>
          <t>-4-1#1#1#1-1#1#1#1-1</t>
        </is>
      </c>
      <c r="G29" s="113" t="n"/>
      <c r="H29" s="139" t="n">
        <v>43529</v>
      </c>
      <c r="I29" s="295" t="n">
        <v>1274.65</v>
      </c>
      <c r="J29" s="139" t="n">
        <v>43529</v>
      </c>
      <c r="K29" s="295" t="n">
        <v>1274.65</v>
      </c>
      <c r="L29" s="111" t="n">
        <v>0</v>
      </c>
      <c r="M29" s="111">
        <f>'ENS TARDIO 201819'!$K29-'ENS TARDIO 201819'!$I29</f>
        <v/>
      </c>
      <c r="N29" s="113" t="n"/>
      <c r="O29" s="113" t="n"/>
      <c r="P29" s="113" t="n"/>
      <c r="Q29" s="113" t="n"/>
      <c r="R29" s="113" t="n"/>
      <c r="S29" s="113" t="n"/>
      <c r="T29" s="113" t="n"/>
      <c r="U29" s="113" t="n"/>
      <c r="V29" s="113" t="n"/>
      <c r="W29" s="150" t="n"/>
      <c r="X29" s="149" t="n"/>
      <c r="Y29" s="287" t="n"/>
      <c r="Z29" s="287" t="n"/>
      <c r="AA29" s="287" t="n"/>
      <c r="AB29" s="287" t="n"/>
      <c r="AC29" s="287" t="n"/>
      <c r="AD29" s="287" t="n"/>
      <c r="AE29" s="287" t="n"/>
    </row>
    <row r="30" ht="19.5" customHeight="1" s="412">
      <c r="A30" s="143" t="n">
        <v>129</v>
      </c>
      <c r="B30" s="106" t="n">
        <v>1</v>
      </c>
      <c r="C30" s="106" t="n">
        <v>3</v>
      </c>
      <c r="D30" s="106" t="n">
        <v>103</v>
      </c>
      <c r="E30" s="106" t="inlineStr">
        <is>
          <t>17.2896</t>
        </is>
      </c>
      <c r="F30" s="113" t="inlineStr">
        <is>
          <t>LP 311</t>
        </is>
      </c>
      <c r="G30" s="113" t="n"/>
      <c r="H30" s="139" t="n">
        <v>43512</v>
      </c>
      <c r="I30" s="295" t="n">
        <v>1037.55</v>
      </c>
      <c r="J30" s="139" t="n">
        <v>43512</v>
      </c>
      <c r="K30" s="295" t="n">
        <v>1037.55</v>
      </c>
      <c r="L30" s="111" t="n">
        <v>0</v>
      </c>
      <c r="M30" s="111">
        <f>'ENS TARDIO 201819'!$K30-'ENS TARDIO 201819'!$I30</f>
        <v/>
      </c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50" t="n"/>
      <c r="X30" s="149" t="n"/>
      <c r="Y30" s="287" t="n"/>
      <c r="Z30" s="287" t="n"/>
      <c r="AA30" s="287" t="n"/>
      <c r="AB30" s="287" t="n"/>
      <c r="AC30" s="287" t="n"/>
      <c r="AD30" s="287" t="n"/>
      <c r="AE30" s="287" t="n"/>
    </row>
    <row r="31" ht="19.5" customHeight="1" s="412">
      <c r="A31" s="143" t="n">
        <v>130</v>
      </c>
      <c r="B31" s="106" t="n">
        <v>1</v>
      </c>
      <c r="C31" s="106" t="n">
        <v>3</v>
      </c>
      <c r="D31" s="106" t="n">
        <v>158</v>
      </c>
      <c r="E31" s="106" t="inlineStr">
        <is>
          <t>17.3004</t>
        </is>
      </c>
      <c r="F31" s="113" t="inlineStr">
        <is>
          <t>2202 (Sint. Semi Dentada)</t>
        </is>
      </c>
      <c r="G31" s="113" t="n"/>
      <c r="H31" s="139" t="n">
        <v>43517</v>
      </c>
      <c r="I31" s="295" t="n">
        <v>1128.65</v>
      </c>
      <c r="J31" s="139" t="n">
        <v>43521</v>
      </c>
      <c r="K31" s="295" t="n">
        <v>1182.6</v>
      </c>
      <c r="L31" s="111" t="n">
        <v>53.94999999999982</v>
      </c>
      <c r="M31" s="111">
        <f>'ENS TARDIO 201819'!$K31-'ENS TARDIO 201819'!$I31</f>
        <v/>
      </c>
      <c r="N31" s="113" t="n"/>
      <c r="O31" s="113" t="n"/>
      <c r="P31" s="113" t="n"/>
      <c r="Q31" s="113" t="n"/>
      <c r="R31" s="113" t="n"/>
      <c r="S31" s="113" t="n"/>
      <c r="T31" s="113" t="n"/>
      <c r="U31" s="113" t="n"/>
      <c r="V31" s="113" t="n"/>
      <c r="W31" s="150" t="n"/>
      <c r="X31" s="149" t="n"/>
      <c r="Y31" s="287" t="n"/>
      <c r="Z31" s="287" t="n"/>
      <c r="AA31" s="287" t="n"/>
      <c r="AB31" s="287" t="n"/>
      <c r="AC31" s="287" t="n"/>
      <c r="AD31" s="287" t="n"/>
      <c r="AE31" s="287" t="n"/>
    </row>
    <row r="32" ht="19.5" customHeight="1" s="412">
      <c r="A32" s="143" t="n">
        <v>131</v>
      </c>
      <c r="B32" s="106" t="n">
        <v>1</v>
      </c>
      <c r="C32" s="106" t="n">
        <v>3</v>
      </c>
      <c r="D32" s="106" t="n">
        <v>113</v>
      </c>
      <c r="E32" s="106" t="inlineStr">
        <is>
          <t>17.2916</t>
        </is>
      </c>
      <c r="F32" s="113" t="inlineStr">
        <is>
          <t>LP 125-R</t>
        </is>
      </c>
      <c r="G32" s="113" t="n"/>
      <c r="H32" s="139" t="n">
        <v>43521</v>
      </c>
      <c r="I32" s="295" t="n">
        <v>1182.6</v>
      </c>
      <c r="J32" s="139" t="n">
        <v>43522</v>
      </c>
      <c r="K32" s="295" t="n">
        <v>1188.8</v>
      </c>
      <c r="L32" s="111" t="n">
        <v>6.200000000000045</v>
      </c>
      <c r="M32" s="111">
        <f>'ENS TARDIO 201819'!$K32-'ENS TARDIO 201819'!$I32</f>
        <v/>
      </c>
      <c r="N32" s="113" t="n"/>
      <c r="O32" s="113" t="n"/>
      <c r="P32" s="113" t="n"/>
      <c r="Q32" s="113" t="n"/>
      <c r="R32" s="113" t="n"/>
      <c r="S32" s="113" t="n"/>
      <c r="T32" s="113" t="n"/>
      <c r="U32" s="113" t="n"/>
      <c r="V32" s="113" t="n"/>
      <c r="W32" s="150" t="n"/>
      <c r="X32" s="149" t="n"/>
      <c r="Y32" s="287" t="n"/>
      <c r="Z32" s="287" t="n"/>
      <c r="AA32" s="287" t="n"/>
      <c r="AB32" s="287" t="n"/>
      <c r="AC32" s="287" t="n"/>
      <c r="AD32" s="287" t="n"/>
      <c r="AE32" s="287" t="n"/>
    </row>
    <row r="33" ht="19.5" customHeight="1" s="412">
      <c r="A33" s="143" t="n">
        <v>132</v>
      </c>
      <c r="B33" s="106" t="n">
        <v>1</v>
      </c>
      <c r="C33" s="106" t="n">
        <v>3</v>
      </c>
      <c r="D33" s="106" t="n">
        <v>100</v>
      </c>
      <c r="E33" s="106" t="inlineStr">
        <is>
          <t>17.2890</t>
        </is>
      </c>
      <c r="F33" s="113" t="inlineStr">
        <is>
          <t>LP 304</t>
        </is>
      </c>
      <c r="G33" s="113" t="n"/>
      <c r="H33" s="139" t="n">
        <v>43516</v>
      </c>
      <c r="I33" s="295" t="n">
        <v>1108.9</v>
      </c>
      <c r="J33" s="139" t="n">
        <v>43519</v>
      </c>
      <c r="K33" s="295" t="n">
        <v>1161.75</v>
      </c>
      <c r="L33" s="111" t="n">
        <v>52.84999999999991</v>
      </c>
      <c r="M33" s="111">
        <f>'ENS TARDIO 201819'!$K33-'ENS TARDIO 201819'!$I33</f>
        <v/>
      </c>
      <c r="N33" s="113" t="n"/>
      <c r="O33" s="113" t="n"/>
      <c r="P33" s="113" t="n"/>
      <c r="Q33" s="113" t="n"/>
      <c r="R33" s="113" t="n"/>
      <c r="S33" s="113" t="n"/>
      <c r="T33" s="113" t="n"/>
      <c r="U33" s="113" t="n"/>
      <c r="V33" s="113" t="n"/>
      <c r="W33" s="150" t="n"/>
      <c r="X33" s="149" t="n"/>
      <c r="Y33" s="287" t="n"/>
      <c r="Z33" s="287" t="n"/>
      <c r="AA33" s="287" t="n"/>
      <c r="AB33" s="287" t="n"/>
      <c r="AC33" s="287" t="n"/>
      <c r="AD33" s="287" t="n"/>
      <c r="AE33" s="287" t="n"/>
    </row>
    <row r="34" ht="19.5" customHeight="1" s="412">
      <c r="A34" s="143" t="n">
        <v>133</v>
      </c>
      <c r="B34" s="106" t="n">
        <v>1</v>
      </c>
      <c r="C34" s="106" t="n">
        <v>3</v>
      </c>
      <c r="D34" s="106" t="n">
        <v>13</v>
      </c>
      <c r="E34" s="106" t="inlineStr">
        <is>
          <t>17.2580</t>
        </is>
      </c>
      <c r="F34" s="113" t="inlineStr">
        <is>
          <t>BKBS13idprov901947-1-216 -1-1-1-1#1</t>
        </is>
      </c>
      <c r="G34" s="113" t="n"/>
      <c r="H34" s="139" t="n">
        <v>43519</v>
      </c>
      <c r="I34" s="295" t="n">
        <v>1161.75</v>
      </c>
      <c r="J34" s="139" t="n">
        <v>43519</v>
      </c>
      <c r="K34" s="295" t="n">
        <v>1161.75</v>
      </c>
      <c r="L34" s="111" t="n">
        <v>0</v>
      </c>
      <c r="M34" s="111">
        <f>'ENS TARDIO 201819'!$K34-'ENS TARDIO 201819'!$I34</f>
        <v/>
      </c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50" t="n"/>
      <c r="X34" s="149" t="n"/>
      <c r="Y34" s="287" t="n"/>
      <c r="Z34" s="287" t="n"/>
      <c r="AA34" s="287" t="n"/>
      <c r="AB34" s="287" t="n"/>
      <c r="AC34" s="287" t="n"/>
      <c r="AD34" s="287" t="n"/>
      <c r="AE34" s="287" t="n"/>
    </row>
    <row r="35" ht="19.5" customHeight="1" s="412">
      <c r="A35" s="143" t="n">
        <v>134</v>
      </c>
      <c r="B35" s="106" t="n">
        <v>1</v>
      </c>
      <c r="C35" s="106" t="n">
        <v>3</v>
      </c>
      <c r="D35" s="106" t="n">
        <v>73</v>
      </c>
      <c r="E35" s="106" t="inlineStr">
        <is>
          <t>17.2832</t>
        </is>
      </c>
      <c r="F35" s="113" t="inlineStr">
        <is>
          <t>[SynSDSP] 04.4045-1.1.1.1.1.#</t>
        </is>
      </c>
      <c r="G35" s="113" t="n"/>
      <c r="H35" s="139" t="n">
        <v>43523</v>
      </c>
      <c r="I35" s="295" t="n">
        <v>1198.75</v>
      </c>
      <c r="J35" s="139" t="n">
        <v>43522</v>
      </c>
      <c r="K35" s="295" t="n">
        <v>1188.8</v>
      </c>
      <c r="L35" s="111" t="n">
        <v>-9.950000000000045</v>
      </c>
      <c r="M35" s="111">
        <f>'ENS TARDIO 201819'!$K35-'ENS TARDIO 201819'!$I35</f>
        <v/>
      </c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50" t="n"/>
      <c r="X35" s="149" t="n"/>
      <c r="Y35" s="287" t="n"/>
      <c r="Z35" s="287" t="n"/>
      <c r="AA35" s="287" t="n"/>
      <c r="AB35" s="287" t="n"/>
      <c r="AC35" s="287" t="n"/>
      <c r="AD35" s="287" t="n"/>
      <c r="AE35" s="287" t="n"/>
    </row>
    <row r="36" ht="19.5" customHeight="1" s="412">
      <c r="A36" s="143" t="n">
        <v>135</v>
      </c>
      <c r="B36" s="106" t="n">
        <v>1</v>
      </c>
      <c r="C36" s="106" t="n">
        <v>3</v>
      </c>
      <c r="D36" s="106" t="n">
        <v>144</v>
      </c>
      <c r="E36" s="106" t="inlineStr">
        <is>
          <t>17.2976</t>
        </is>
      </c>
      <c r="F36" s="113" t="inlineStr">
        <is>
          <t>LP 917</t>
        </is>
      </c>
      <c r="G36" s="113" t="n"/>
      <c r="H36" s="139" t="n">
        <v>43524</v>
      </c>
      <c r="I36" s="295" t="n">
        <v>1210.9</v>
      </c>
      <c r="J36" s="139" t="n">
        <v>43524</v>
      </c>
      <c r="K36" s="295" t="n">
        <v>1210.9</v>
      </c>
      <c r="L36" s="111" t="n">
        <v>0</v>
      </c>
      <c r="M36" s="111">
        <f>'ENS TARDIO 201819'!$K36-'ENS TARDIO 201819'!$I36</f>
        <v/>
      </c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50" t="n"/>
      <c r="X36" s="149" t="n"/>
      <c r="Y36" s="287" t="n"/>
      <c r="Z36" s="287" t="n"/>
      <c r="AA36" s="287" t="n"/>
      <c r="AB36" s="287" t="n"/>
      <c r="AC36" s="287" t="n"/>
      <c r="AD36" s="287" t="n"/>
      <c r="AE36" s="287" t="n"/>
    </row>
    <row r="37" ht="19.5" customHeight="1" s="412">
      <c r="A37" s="143" t="n">
        <v>136</v>
      </c>
      <c r="B37" s="106" t="n">
        <v>1</v>
      </c>
      <c r="C37" s="106" t="n">
        <v>3</v>
      </c>
      <c r="D37" s="106" t="n">
        <v>90</v>
      </c>
      <c r="E37" s="106" t="inlineStr">
        <is>
          <t>17.2870</t>
        </is>
      </c>
      <c r="F37" s="113" t="inlineStr">
        <is>
          <t>[DK638] 04.650-1.1.1.1.1.#</t>
        </is>
      </c>
      <c r="G37" s="113" t="n"/>
      <c r="H37" s="139" t="n">
        <v>43520</v>
      </c>
      <c r="I37" s="295" t="n">
        <v>1173.8</v>
      </c>
      <c r="J37" s="139" t="n">
        <v>43520</v>
      </c>
      <c r="K37" s="295" t="n">
        <v>1173.8</v>
      </c>
      <c r="L37" s="111" t="n">
        <v>0</v>
      </c>
      <c r="M37" s="111">
        <f>'ENS TARDIO 201819'!$K37-'ENS TARDIO 201819'!$I37</f>
        <v/>
      </c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13" t="n"/>
      <c r="W37" s="150" t="n"/>
      <c r="X37" s="149" t="n"/>
      <c r="Y37" s="287" t="n"/>
      <c r="Z37" s="287" t="n"/>
      <c r="AA37" s="287" t="n"/>
      <c r="AB37" s="287" t="n"/>
      <c r="AC37" s="287" t="n"/>
      <c r="AD37" s="287" t="n"/>
      <c r="AE37" s="287" t="n"/>
    </row>
    <row r="38" ht="19.5" customHeight="1" s="412">
      <c r="A38" s="143" t="n">
        <v>137</v>
      </c>
      <c r="B38" s="106" t="n">
        <v>1</v>
      </c>
      <c r="C38" s="106" t="n">
        <v>4</v>
      </c>
      <c r="D38" s="106" t="n">
        <v>23</v>
      </c>
      <c r="E38" s="106" t="inlineStr">
        <is>
          <t>17.2602</t>
        </is>
      </c>
      <c r="F38" s="113" t="inlineStr">
        <is>
          <t>bulk 04.1973-123-2-1-1#1#1</t>
        </is>
      </c>
      <c r="G38" s="113" t="n"/>
      <c r="H38" s="139" t="n">
        <v>43522</v>
      </c>
      <c r="I38" s="295" t="n">
        <v>1188.8</v>
      </c>
      <c r="J38" s="139" t="n">
        <v>43521</v>
      </c>
      <c r="K38" s="295" t="n">
        <v>1182.6</v>
      </c>
      <c r="L38" s="111" t="n">
        <v>-6.200000000000045</v>
      </c>
      <c r="M38" s="111">
        <f>'ENS TARDIO 201819'!$K38-'ENS TARDIO 201819'!$I38</f>
        <v/>
      </c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13" t="n"/>
      <c r="W38" s="150" t="n"/>
      <c r="X38" s="149" t="n"/>
      <c r="Y38" s="287" t="n"/>
      <c r="Z38" s="287" t="n"/>
      <c r="AA38" s="287" t="n"/>
      <c r="AB38" s="287" t="n"/>
      <c r="AC38" s="287" t="n"/>
      <c r="AD38" s="287" t="n"/>
      <c r="AE38" s="287" t="n"/>
    </row>
    <row r="39" ht="19.5" customHeight="1" s="412">
      <c r="A39" s="143" t="n">
        <v>138</v>
      </c>
      <c r="B39" s="106" t="n">
        <v>1</v>
      </c>
      <c r="C39" s="106" t="n">
        <v>4</v>
      </c>
      <c r="D39" s="106" t="n">
        <v>63</v>
      </c>
      <c r="E39" s="106" t="inlineStr">
        <is>
          <t>17.2810</t>
        </is>
      </c>
      <c r="F39" s="113" t="inlineStr">
        <is>
          <t>[BSGA] 04.4091-1.1.1.1.1.#.#</t>
        </is>
      </c>
      <c r="G39" s="113" t="n"/>
      <c r="H39" s="139" t="n">
        <v>43522</v>
      </c>
      <c r="I39" s="295" t="n">
        <v>1188.8</v>
      </c>
      <c r="J39" s="139" t="n">
        <v>43527</v>
      </c>
      <c r="K39" s="295" t="n">
        <v>1249.9</v>
      </c>
      <c r="L39" s="111" t="n">
        <v>61.10000000000014</v>
      </c>
      <c r="M39" s="111">
        <f>'ENS TARDIO 201819'!$K39-'ENS TARDIO 201819'!$I39</f>
        <v/>
      </c>
      <c r="N39" s="113" t="n"/>
      <c r="O39" s="113" t="n"/>
      <c r="P39" s="113" t="n"/>
      <c r="Q39" s="113" t="n"/>
      <c r="R39" s="113" t="n"/>
      <c r="S39" s="113" t="n"/>
      <c r="T39" s="113" t="n"/>
      <c r="U39" s="113" t="n"/>
      <c r="V39" s="113" t="n"/>
      <c r="W39" s="150" t="n"/>
      <c r="X39" s="149" t="n"/>
      <c r="Y39" s="287" t="n"/>
      <c r="Z39" s="287" t="n"/>
      <c r="AA39" s="287" t="n"/>
      <c r="AB39" s="287" t="n"/>
      <c r="AC39" s="287" t="n"/>
      <c r="AD39" s="287" t="n"/>
      <c r="AE39" s="287" t="n"/>
    </row>
    <row r="40" ht="19.5" customHeight="1" s="412">
      <c r="A40" s="143" t="n">
        <v>139</v>
      </c>
      <c r="B40" s="106" t="n">
        <v>1</v>
      </c>
      <c r="C40" s="106" t="n">
        <v>4</v>
      </c>
      <c r="D40" s="106" t="n">
        <v>78</v>
      </c>
      <c r="E40" s="106" t="inlineStr">
        <is>
          <t>17.2844</t>
        </is>
      </c>
      <c r="F40" s="113" t="inlineStr">
        <is>
          <t>[AX882] 04.746-1.1.1.1.1.#</t>
        </is>
      </c>
      <c r="G40" s="113" t="n"/>
      <c r="H40" s="139" t="n">
        <v>43520</v>
      </c>
      <c r="I40" s="295" t="n">
        <v>1173.8</v>
      </c>
      <c r="J40" s="139" t="n">
        <v>43520</v>
      </c>
      <c r="K40" s="295" t="n">
        <v>1173.8</v>
      </c>
      <c r="L40" s="111" t="n">
        <v>0</v>
      </c>
      <c r="M40" s="111">
        <f>'ENS TARDIO 201819'!$K40-'ENS TARDIO 201819'!$I40</f>
        <v/>
      </c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50" t="n"/>
      <c r="X40" s="149" t="n"/>
      <c r="Y40" s="287" t="n"/>
      <c r="Z40" s="287" t="n"/>
      <c r="AA40" s="287" t="n"/>
      <c r="AB40" s="287" t="n"/>
      <c r="AC40" s="287" t="n"/>
      <c r="AD40" s="287" t="n"/>
      <c r="AE40" s="287" t="n"/>
    </row>
    <row r="41" ht="19.5" customHeight="1" s="412">
      <c r="A41" s="143" t="n">
        <v>140</v>
      </c>
      <c r="B41" s="106" t="n">
        <v>1</v>
      </c>
      <c r="C41" s="106" t="n">
        <v>4</v>
      </c>
      <c r="D41" s="106" t="n">
        <v>22</v>
      </c>
      <c r="E41" s="106" t="inlineStr">
        <is>
          <t>17.2600</t>
        </is>
      </c>
      <c r="F41" s="113" t="inlineStr">
        <is>
          <t>bulk 04.1973-119-1-1-1#1#1</t>
        </is>
      </c>
      <c r="G41" s="113" t="n"/>
      <c r="H41" s="139" t="n">
        <v>43522</v>
      </c>
      <c r="I41" s="295" t="n">
        <v>1188.8</v>
      </c>
      <c r="J41" s="139" t="n">
        <v>43521</v>
      </c>
      <c r="K41" s="295" t="n">
        <v>1182.6</v>
      </c>
      <c r="L41" s="111" t="n">
        <v>-6.200000000000045</v>
      </c>
      <c r="M41" s="111">
        <f>'ENS TARDIO 201819'!$K41-'ENS TARDIO 201819'!$I41</f>
        <v/>
      </c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50" t="n"/>
      <c r="X41" s="149" t="n"/>
      <c r="Y41" s="287" t="n"/>
      <c r="Z41" s="287" t="n"/>
      <c r="AA41" s="287" t="n"/>
      <c r="AB41" s="287" t="n"/>
      <c r="AC41" s="287" t="n"/>
      <c r="AD41" s="287" t="n"/>
      <c r="AE41" s="287" t="n"/>
    </row>
    <row r="42" ht="19.5" customHeight="1" s="412">
      <c r="A42" s="143" t="n">
        <v>141</v>
      </c>
      <c r="B42" s="106" t="n">
        <v>1</v>
      </c>
      <c r="C42" s="106" t="n">
        <v>4</v>
      </c>
      <c r="D42" s="106" t="n">
        <v>38</v>
      </c>
      <c r="E42" s="106" t="inlineStr">
        <is>
          <t>17.2636</t>
        </is>
      </c>
      <c r="F42" s="113" t="inlineStr">
        <is>
          <t>93.1804-2-2-1#1#1-1#1#1#1-1#1#1#1-1</t>
        </is>
      </c>
      <c r="G42" s="113" t="n"/>
      <c r="H42" s="139" t="n">
        <v>43522</v>
      </c>
      <c r="I42" s="295" t="n">
        <v>1188.8</v>
      </c>
      <c r="J42" s="139" t="n">
        <v>43525</v>
      </c>
      <c r="K42" s="295" t="n">
        <v>1226.25</v>
      </c>
      <c r="L42" s="111" t="n">
        <v>37.45000000000005</v>
      </c>
      <c r="M42" s="111">
        <f>'ENS TARDIO 201819'!$K42-'ENS TARDIO 201819'!$I42</f>
        <v/>
      </c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50" t="n"/>
      <c r="X42" s="149" t="n"/>
      <c r="Y42" s="287" t="n"/>
      <c r="Z42" s="287" t="n"/>
      <c r="AA42" s="287" t="n"/>
      <c r="AB42" s="287" t="n"/>
      <c r="AC42" s="287" t="n"/>
      <c r="AD42" s="287" t="n"/>
      <c r="AE42" s="287" t="n"/>
    </row>
    <row r="43" ht="19.5" customHeight="1" s="412">
      <c r="A43" s="143" t="n">
        <v>142</v>
      </c>
      <c r="B43" s="106" t="n">
        <v>1</v>
      </c>
      <c r="C43" s="106" t="n">
        <v>4</v>
      </c>
      <c r="D43" s="106" t="n">
        <v>135</v>
      </c>
      <c r="E43" s="106" t="inlineStr">
        <is>
          <t>17.2960</t>
        </is>
      </c>
      <c r="F43" s="113" t="inlineStr">
        <is>
          <t>LP 4703</t>
        </is>
      </c>
      <c r="G43" s="113" t="n"/>
      <c r="H43" s="139" t="n">
        <v>43520</v>
      </c>
      <c r="I43" s="295" t="n">
        <v>1173.8</v>
      </c>
      <c r="J43" s="139" t="n">
        <v>43522</v>
      </c>
      <c r="K43" s="295" t="n">
        <v>1188.8</v>
      </c>
      <c r="L43" s="111" t="n">
        <v>15</v>
      </c>
      <c r="M43" s="111">
        <f>'ENS TARDIO 201819'!$K43-'ENS TARDIO 201819'!$I43</f>
        <v/>
      </c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50" t="n"/>
      <c r="X43" s="149" t="n"/>
      <c r="Y43" s="287" t="n"/>
      <c r="Z43" s="287" t="n"/>
      <c r="AA43" s="287" t="n"/>
      <c r="AB43" s="287" t="n"/>
      <c r="AC43" s="287" t="n"/>
      <c r="AD43" s="287" t="n"/>
      <c r="AE43" s="287" t="n"/>
    </row>
    <row r="44" ht="19.5" customHeight="1" s="412">
      <c r="A44" s="143" t="n">
        <v>143</v>
      </c>
      <c r="B44" s="106" t="n">
        <v>1</v>
      </c>
      <c r="C44" s="106" t="n">
        <v>4</v>
      </c>
      <c r="D44" s="106" t="n">
        <v>149</v>
      </c>
      <c r="E44" s="106" t="inlineStr">
        <is>
          <t>17.2986</t>
        </is>
      </c>
      <c r="F44" s="113" t="inlineStr">
        <is>
          <t>LP 661</t>
        </is>
      </c>
      <c r="G44" s="113" t="n"/>
      <c r="H44" s="139" t="n">
        <v>43520</v>
      </c>
      <c r="I44" s="295" t="n">
        <v>1173.8</v>
      </c>
      <c r="J44" s="139" t="n">
        <v>43521</v>
      </c>
      <c r="K44" s="295" t="n">
        <v>1182.6</v>
      </c>
      <c r="L44" s="111" t="n">
        <v>8.799999999999955</v>
      </c>
      <c r="M44" s="111">
        <f>'ENS TARDIO 201819'!$K44-'ENS TARDIO 201819'!$I44</f>
        <v/>
      </c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50" t="n"/>
      <c r="X44" s="149" t="n"/>
      <c r="Y44" s="287" t="n"/>
      <c r="Z44" s="287" t="n"/>
      <c r="AA44" s="287" t="n"/>
      <c r="AB44" s="287" t="n"/>
      <c r="AC44" s="287" t="n"/>
      <c r="AD44" s="287" t="n"/>
      <c r="AE44" s="287" t="n"/>
    </row>
    <row r="45" ht="19.5" customHeight="1" s="412">
      <c r="A45" s="143" t="n">
        <v>144</v>
      </c>
      <c r="B45" s="106" t="n">
        <v>1</v>
      </c>
      <c r="C45" s="106" t="n">
        <v>4</v>
      </c>
      <c r="D45" s="106" t="n">
        <v>128</v>
      </c>
      <c r="E45" s="106" t="inlineStr">
        <is>
          <t>17.2946</t>
        </is>
      </c>
      <c r="F45" s="113" t="inlineStr">
        <is>
          <t>LP 662</t>
        </is>
      </c>
      <c r="G45" s="113" t="n"/>
      <c r="H45" s="139" t="n">
        <v>43521</v>
      </c>
      <c r="I45" s="295" t="n">
        <v>1182.6</v>
      </c>
      <c r="J45" s="139" t="n">
        <v>43521</v>
      </c>
      <c r="K45" s="295" t="n">
        <v>1182.6</v>
      </c>
      <c r="L45" s="111" t="n">
        <v>0</v>
      </c>
      <c r="M45" s="111">
        <f>'ENS TARDIO 201819'!$K45-'ENS TARDIO 201819'!$I45</f>
        <v/>
      </c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50" t="n"/>
      <c r="X45" s="149" t="n"/>
      <c r="Y45" s="287" t="n"/>
      <c r="Z45" s="287" t="n"/>
      <c r="AA45" s="287" t="n"/>
      <c r="AB45" s="287" t="n"/>
      <c r="AC45" s="287" t="n"/>
      <c r="AD45" s="287" t="n"/>
      <c r="AE45" s="287" t="n"/>
    </row>
    <row r="46" ht="19.5" customHeight="1" s="412">
      <c r="A46" s="143" t="n">
        <v>145</v>
      </c>
      <c r="B46" s="106" t="n">
        <v>1</v>
      </c>
      <c r="C46" s="106" t="n">
        <v>4</v>
      </c>
      <c r="D46" s="106" t="n">
        <v>71</v>
      </c>
      <c r="E46" s="106" t="inlineStr">
        <is>
          <t>17.2828</t>
        </is>
      </c>
      <c r="F46" s="113" t="inlineStr">
        <is>
          <t>[SynSDSP] 04.4023-1.1.1.1.1.1.#</t>
        </is>
      </c>
      <c r="G46" s="113" t="n"/>
      <c r="H46" s="139" t="n">
        <v>43519</v>
      </c>
      <c r="I46" s="295" t="n">
        <v>1161.75</v>
      </c>
      <c r="J46" s="139" t="n">
        <v>43520</v>
      </c>
      <c r="K46" s="295" t="n">
        <v>1173.8</v>
      </c>
      <c r="L46" s="111" t="n">
        <v>12.04999999999995</v>
      </c>
      <c r="M46" s="111">
        <f>'ENS TARDIO 201819'!$K46-'ENS TARDIO 201819'!$I46</f>
        <v/>
      </c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50" t="n"/>
      <c r="X46" s="149" t="n"/>
      <c r="Y46" s="287" t="n"/>
      <c r="Z46" s="287" t="n"/>
      <c r="AA46" s="287" t="n"/>
      <c r="AB46" s="287" t="n"/>
      <c r="AC46" s="287" t="n"/>
      <c r="AD46" s="287" t="n"/>
      <c r="AE46" s="287" t="n"/>
    </row>
    <row r="47" ht="19.5" customHeight="1" s="412">
      <c r="A47" s="143" t="n">
        <v>146</v>
      </c>
      <c r="B47" s="106" t="n">
        <v>1</v>
      </c>
      <c r="C47" s="106" t="n">
        <v>4</v>
      </c>
      <c r="D47" s="106" t="n">
        <v>162</v>
      </c>
      <c r="E47" s="106" t="inlineStr">
        <is>
          <t>17.3012</t>
        </is>
      </c>
      <c r="F47" s="113" t="inlineStr">
        <is>
          <t>ZN6</t>
        </is>
      </c>
      <c r="G47" s="113" t="n"/>
      <c r="H47" s="139" t="n">
        <v>43523</v>
      </c>
      <c r="I47" s="295" t="n">
        <v>1198.75</v>
      </c>
      <c r="J47" s="139" t="n">
        <v>43523</v>
      </c>
      <c r="K47" s="295" t="n">
        <v>1198.75</v>
      </c>
      <c r="L47" s="111" t="n">
        <v>0</v>
      </c>
      <c r="M47" s="111">
        <f>'ENS TARDIO 201819'!$K47-'ENS TARDIO 201819'!$I47</f>
        <v/>
      </c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50" t="n"/>
      <c r="X47" s="149" t="n"/>
      <c r="Y47" s="287" t="n"/>
      <c r="Z47" s="287" t="n"/>
      <c r="AA47" s="287" t="n"/>
      <c r="AB47" s="287" t="n"/>
      <c r="AC47" s="287" t="n"/>
      <c r="AD47" s="287" t="n"/>
      <c r="AE47" s="287" t="n"/>
    </row>
    <row r="48" ht="19.5" customHeight="1" s="412">
      <c r="A48" s="143" t="n">
        <v>147</v>
      </c>
      <c r="B48" s="106" t="n">
        <v>1</v>
      </c>
      <c r="C48" s="106" t="n">
        <v>4</v>
      </c>
      <c r="D48" s="106" t="n">
        <v>156</v>
      </c>
      <c r="E48" s="106" t="inlineStr">
        <is>
          <t>17.3000</t>
        </is>
      </c>
      <c r="F48" s="113" t="inlineStr">
        <is>
          <t>2189 (Sint. Semi Dentada)</t>
        </is>
      </c>
      <c r="G48" s="113" t="n"/>
      <c r="H48" s="139" t="n">
        <v>43519</v>
      </c>
      <c r="I48" s="295" t="n">
        <v>1161.75</v>
      </c>
      <c r="J48" s="139" t="n">
        <v>43519</v>
      </c>
      <c r="K48" s="295" t="n">
        <v>1161.75</v>
      </c>
      <c r="L48" s="111" t="n">
        <v>0</v>
      </c>
      <c r="M48" s="111">
        <f>'ENS TARDIO 201819'!$K48-'ENS TARDIO 201819'!$I48</f>
        <v/>
      </c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50" t="n"/>
      <c r="X48" s="149" t="n"/>
      <c r="Y48" s="287" t="n"/>
      <c r="Z48" s="287" t="n"/>
      <c r="AA48" s="287" t="n"/>
      <c r="AB48" s="287" t="n"/>
      <c r="AC48" s="287" t="n"/>
      <c r="AD48" s="287" t="n"/>
      <c r="AE48" s="287" t="n"/>
    </row>
    <row r="49" ht="19.5" customHeight="1" s="412">
      <c r="A49" s="143" t="n">
        <v>148</v>
      </c>
      <c r="B49" s="106" t="n">
        <v>1</v>
      </c>
      <c r="C49" s="106" t="n">
        <v>4</v>
      </c>
      <c r="D49" s="106" t="n">
        <v>161</v>
      </c>
      <c r="E49" s="106" t="inlineStr">
        <is>
          <t>17.3010</t>
        </is>
      </c>
      <c r="F49" s="113" t="inlineStr">
        <is>
          <t>160 (Sint. Líneas Arg. X Líneas Canadá)</t>
        </is>
      </c>
      <c r="G49" s="113" t="n"/>
      <c r="H49" s="139" t="n">
        <v>43522</v>
      </c>
      <c r="I49" s="295" t="n">
        <v>1188.8</v>
      </c>
      <c r="J49" s="139" t="n">
        <v>43520</v>
      </c>
      <c r="K49" s="295" t="n">
        <v>1173.8</v>
      </c>
      <c r="L49" s="111" t="n">
        <v>-15</v>
      </c>
      <c r="M49" s="111">
        <f>'ENS TARDIO 201819'!$K49-'ENS TARDIO 201819'!$I49</f>
        <v/>
      </c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50" t="n"/>
      <c r="X49" s="149" t="n"/>
      <c r="Y49" s="287" t="n"/>
      <c r="Z49" s="287" t="n"/>
      <c r="AA49" s="287" t="n"/>
      <c r="AB49" s="287" t="n"/>
      <c r="AC49" s="287" t="n"/>
      <c r="AD49" s="287" t="n"/>
      <c r="AE49" s="287" t="n"/>
    </row>
    <row r="50" ht="19.5" customHeight="1" s="412">
      <c r="A50" s="143" t="n">
        <v>149</v>
      </c>
      <c r="B50" s="106" t="n">
        <v>1</v>
      </c>
      <c r="C50" s="106" t="n">
        <v>5</v>
      </c>
      <c r="D50" s="106" t="n">
        <v>75</v>
      </c>
      <c r="E50" s="106" t="inlineStr">
        <is>
          <t>17.2836</t>
        </is>
      </c>
      <c r="F50" s="113" t="inlineStr">
        <is>
          <t>[M 11] 04.665-1.1.1.1.1.#</t>
        </is>
      </c>
      <c r="G50" s="113" t="n"/>
      <c r="H50" s="139" t="n">
        <v>43521</v>
      </c>
      <c r="I50" s="295" t="n">
        <v>1182.6</v>
      </c>
      <c r="J50" s="139" t="n">
        <v>43521</v>
      </c>
      <c r="K50" s="295" t="n">
        <v>1182.6</v>
      </c>
      <c r="L50" s="111" t="n">
        <v>0</v>
      </c>
      <c r="M50" s="111">
        <f>'ENS TARDIO 201819'!$K50-'ENS TARDIO 201819'!$I50</f>
        <v/>
      </c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50" t="n"/>
      <c r="X50" s="149" t="n"/>
      <c r="Y50" s="287" t="n"/>
      <c r="Z50" s="287" t="n"/>
      <c r="AA50" s="287" t="n"/>
      <c r="AB50" s="287" t="n"/>
      <c r="AC50" s="287" t="n"/>
      <c r="AD50" s="287" t="n"/>
      <c r="AE50" s="287" t="n"/>
    </row>
    <row r="51" ht="19.5" customHeight="1" s="412">
      <c r="A51" s="143" t="n">
        <v>150</v>
      </c>
      <c r="B51" s="106" t="n">
        <v>1</v>
      </c>
      <c r="C51" s="106" t="n">
        <v>5</v>
      </c>
      <c r="D51" s="106" t="n">
        <v>102</v>
      </c>
      <c r="E51" s="106" t="inlineStr">
        <is>
          <t>17.2894</t>
        </is>
      </c>
      <c r="F51" s="113" t="inlineStr">
        <is>
          <t>LP 317</t>
        </is>
      </c>
      <c r="G51" s="113" t="n"/>
      <c r="H51" s="139" t="n">
        <v>43514</v>
      </c>
      <c r="I51" s="295" t="n">
        <v>1069.6</v>
      </c>
      <c r="J51" s="139" t="n">
        <v>43514</v>
      </c>
      <c r="K51" s="295" t="n">
        <v>1069.6</v>
      </c>
      <c r="L51" s="111" t="n">
        <v>0</v>
      </c>
      <c r="M51" s="111">
        <f>'ENS TARDIO 201819'!$K51-'ENS TARDIO 201819'!$I51</f>
        <v/>
      </c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50" t="n"/>
      <c r="X51" s="149" t="n"/>
      <c r="Y51" s="287" t="n"/>
      <c r="Z51" s="287" t="n"/>
      <c r="AA51" s="287" t="n"/>
      <c r="AB51" s="287" t="n"/>
      <c r="AC51" s="287" t="n"/>
      <c r="AD51" s="287" t="n"/>
      <c r="AE51" s="287" t="n"/>
    </row>
    <row r="52" ht="19.5" customHeight="1" s="412">
      <c r="A52" s="143" t="n">
        <v>151</v>
      </c>
      <c r="B52" s="106" t="n">
        <v>1</v>
      </c>
      <c r="C52" s="106" t="n">
        <v>5</v>
      </c>
      <c r="D52" s="106" t="n">
        <v>42</v>
      </c>
      <c r="E52" s="106" t="inlineStr">
        <is>
          <t>17.2644</t>
        </is>
      </c>
      <c r="F52" s="113" t="inlineStr">
        <is>
          <t>94.1332-2#1-1#1-1#1#1#1#1#1#1#1#1-1</t>
        </is>
      </c>
      <c r="G52" s="113" t="n"/>
      <c r="H52" s="139" t="n">
        <v>43527</v>
      </c>
      <c r="I52" s="295" t="n">
        <v>1249.9</v>
      </c>
      <c r="J52" s="139" t="n">
        <v>43527</v>
      </c>
      <c r="K52" s="295" t="n">
        <v>1249.9</v>
      </c>
      <c r="L52" s="111" t="n">
        <v>0</v>
      </c>
      <c r="M52" s="111">
        <f>'ENS TARDIO 201819'!$K52-'ENS TARDIO 201819'!$I52</f>
        <v/>
      </c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50" t="n"/>
      <c r="X52" s="149" t="n"/>
      <c r="Y52" s="287" t="n"/>
      <c r="Z52" s="287" t="n"/>
      <c r="AA52" s="287" t="n"/>
      <c r="AB52" s="287" t="n"/>
      <c r="AC52" s="287" t="n"/>
      <c r="AD52" s="287" t="n"/>
      <c r="AE52" s="287" t="n"/>
    </row>
    <row r="53" ht="19.5" customHeight="1" s="412">
      <c r="A53" s="143" t="n">
        <v>152</v>
      </c>
      <c r="B53" s="106" t="n">
        <v>1</v>
      </c>
      <c r="C53" s="106" t="n">
        <v>5</v>
      </c>
      <c r="D53" s="106" t="n">
        <v>157</v>
      </c>
      <c r="E53" s="106" t="inlineStr">
        <is>
          <t>17.3002</t>
        </is>
      </c>
      <c r="F53" s="113" t="inlineStr">
        <is>
          <t>2191 (Sint. Semi Dentada)</t>
        </is>
      </c>
      <c r="G53" s="113" t="n"/>
      <c r="H53" s="139" t="n">
        <v>43520</v>
      </c>
      <c r="I53" s="295" t="n">
        <v>1173.8</v>
      </c>
      <c r="J53" s="139" t="n">
        <v>43524</v>
      </c>
      <c r="K53" s="295" t="n">
        <v>1210.9</v>
      </c>
      <c r="L53" s="111" t="n">
        <v>37.10000000000014</v>
      </c>
      <c r="M53" s="111">
        <f>'ENS TARDIO 201819'!$K53-'ENS TARDIO 201819'!$I53</f>
        <v/>
      </c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50" t="n"/>
      <c r="X53" s="149" t="n"/>
      <c r="Y53" s="287" t="n"/>
      <c r="Z53" s="287" t="n"/>
      <c r="AA53" s="287" t="n"/>
      <c r="AB53" s="287" t="n"/>
      <c r="AC53" s="287" t="n"/>
      <c r="AD53" s="287" t="n"/>
      <c r="AE53" s="287" t="n"/>
    </row>
    <row r="54" ht="19.5" customHeight="1" s="412">
      <c r="A54" s="143" t="n">
        <v>153</v>
      </c>
      <c r="B54" s="106" t="n">
        <v>1</v>
      </c>
      <c r="C54" s="106" t="n">
        <v>5</v>
      </c>
      <c r="D54" s="106" t="n">
        <v>28</v>
      </c>
      <c r="E54" s="106" t="inlineStr">
        <is>
          <t>17.2612</t>
        </is>
      </c>
      <c r="F54" s="113" t="inlineStr">
        <is>
          <t>BS13 BULCK-235-1-1-1-1-1#1-1</t>
        </is>
      </c>
      <c r="G54" s="113" t="n"/>
      <c r="H54" s="139" t="n">
        <v>43521</v>
      </c>
      <c r="I54" s="295" t="n">
        <v>1182.6</v>
      </c>
      <c r="J54" s="139" t="n">
        <v>43523</v>
      </c>
      <c r="K54" s="295" t="n">
        <v>1198.75</v>
      </c>
      <c r="L54" s="111" t="n">
        <v>16.15000000000009</v>
      </c>
      <c r="M54" s="111">
        <f>'ENS TARDIO 201819'!$K54-'ENS TARDIO 201819'!$I54</f>
        <v/>
      </c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50" t="n"/>
      <c r="X54" s="149" t="n"/>
      <c r="Y54" s="287" t="n"/>
      <c r="Z54" s="287" t="n"/>
      <c r="AA54" s="287" t="n"/>
      <c r="AB54" s="287" t="n"/>
      <c r="AC54" s="287" t="n"/>
      <c r="AD54" s="287" t="n"/>
      <c r="AE54" s="287" t="n"/>
    </row>
    <row r="55" ht="19.5" customHeight="1" s="412">
      <c r="A55" s="143" t="n">
        <v>154</v>
      </c>
      <c r="B55" s="106" t="n">
        <v>1</v>
      </c>
      <c r="C55" s="106" t="n">
        <v>5</v>
      </c>
      <c r="D55" s="106" t="n">
        <v>132</v>
      </c>
      <c r="E55" s="266" t="inlineStr">
        <is>
          <t>17.2954//BEBA</t>
        </is>
      </c>
      <c r="F55" s="134" t="inlineStr">
        <is>
          <t>LP 605</t>
        </is>
      </c>
      <c r="G55" s="113" t="n"/>
      <c r="H55" s="139" t="n">
        <v>43532</v>
      </c>
      <c r="I55" s="295" t="n">
        <v>1316.95</v>
      </c>
      <c r="J55" s="139" t="n">
        <v>43534</v>
      </c>
      <c r="K55" s="295" t="n">
        <v>1332.9</v>
      </c>
      <c r="L55" s="111" t="n">
        <v>15.94999999999982</v>
      </c>
      <c r="M55" s="111">
        <f>'ENS TARDIO 201819'!$K55-'ENS TARDIO 201819'!$I55</f>
        <v/>
      </c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50" t="n"/>
      <c r="X55" s="149" t="n"/>
      <c r="Y55" s="287" t="n"/>
      <c r="Z55" s="287" t="n"/>
      <c r="AA55" s="287" t="n"/>
      <c r="AB55" s="287" t="n"/>
      <c r="AC55" s="287" t="n"/>
      <c r="AD55" s="287" t="n"/>
      <c r="AE55" s="287" t="n"/>
    </row>
    <row r="56" ht="19.5" customHeight="1" s="412">
      <c r="A56" s="143" t="n">
        <v>155</v>
      </c>
      <c r="B56" s="106" t="n">
        <v>1</v>
      </c>
      <c r="C56" s="106" t="n">
        <v>5</v>
      </c>
      <c r="D56" s="106" t="n">
        <v>86</v>
      </c>
      <c r="E56" s="266" t="inlineStr">
        <is>
          <t>17.2862//15.331</t>
        </is>
      </c>
      <c r="F56" s="134" t="inlineStr">
        <is>
          <t>[BS29 ] 04.701-1.1.1.1.1.#</t>
        </is>
      </c>
      <c r="G56" s="113" t="n"/>
      <c r="H56" s="139" t="n">
        <v>43522</v>
      </c>
      <c r="I56" s="295" t="n">
        <v>1188.8</v>
      </c>
      <c r="J56" s="139" t="n">
        <v>43521</v>
      </c>
      <c r="K56" s="295" t="n">
        <v>1182.6</v>
      </c>
      <c r="L56" s="111" t="n">
        <v>-6.200000000000045</v>
      </c>
      <c r="M56" s="111">
        <f>'ENS TARDIO 201819'!$K56-'ENS TARDIO 201819'!$I56</f>
        <v/>
      </c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50" t="n"/>
      <c r="X56" s="149" t="n"/>
      <c r="Y56" s="287" t="n"/>
      <c r="Z56" s="287" t="n"/>
      <c r="AA56" s="287" t="n"/>
      <c r="AB56" s="287" t="n"/>
      <c r="AC56" s="287" t="n"/>
      <c r="AD56" s="287" t="n"/>
      <c r="AE56" s="287" t="n"/>
    </row>
    <row r="57" ht="19.5" customHeight="1" s="412">
      <c r="A57" s="143" t="n">
        <v>156</v>
      </c>
      <c r="B57" s="106" t="n">
        <v>1</v>
      </c>
      <c r="C57" s="106" t="n">
        <v>5</v>
      </c>
      <c r="D57" s="106" t="n">
        <v>35</v>
      </c>
      <c r="E57" s="266" t="inlineStr">
        <is>
          <t>17.2630</t>
        </is>
      </c>
      <c r="F57" s="134" t="inlineStr">
        <is>
          <t>(95.6277/6278)F2-bk25eS1-9-1-1-1-1-1##1#1-1</t>
        </is>
      </c>
      <c r="G57" s="113" t="n"/>
      <c r="H57" s="139" t="n"/>
      <c r="I57" s="295" t="n"/>
      <c r="J57" s="139" t="n"/>
      <c r="K57" s="295" t="n"/>
      <c r="L57" s="111" t="n"/>
      <c r="M57" s="111">
        <f>'ENS TARDIO 201819'!$K57-'ENS TARDIO 201819'!$I57</f>
        <v/>
      </c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50" t="n"/>
      <c r="X57" s="149" t="n"/>
      <c r="Y57" s="287" t="n"/>
      <c r="Z57" s="287" t="n"/>
      <c r="AA57" s="287" t="n"/>
      <c r="AB57" s="287" t="n"/>
      <c r="AC57" s="287" t="n"/>
      <c r="AD57" s="287" t="n"/>
      <c r="AE57" s="287" t="n"/>
    </row>
    <row r="58" ht="19.5" customHeight="1" s="412">
      <c r="A58" s="143" t="n">
        <v>157</v>
      </c>
      <c r="B58" s="106" t="n">
        <v>1</v>
      </c>
      <c r="C58" s="106" t="n">
        <v>5</v>
      </c>
      <c r="D58" s="106" t="n">
        <v>82</v>
      </c>
      <c r="E58" s="266" t="inlineStr">
        <is>
          <t>13.2212//12.2977</t>
        </is>
      </c>
      <c r="F58" s="134" t="inlineStr">
        <is>
          <t>[AX889] 04.719-1.1.1.1.1.#</t>
        </is>
      </c>
      <c r="G58" s="113" t="n"/>
      <c r="H58" s="139" t="n">
        <v>43532</v>
      </c>
      <c r="I58" s="295" t="n">
        <v>1316.95</v>
      </c>
      <c r="J58" s="139" t="n">
        <v>43532</v>
      </c>
      <c r="K58" s="295" t="n">
        <v>1316.95</v>
      </c>
      <c r="L58" s="111" t="n">
        <v>0</v>
      </c>
      <c r="M58" s="111">
        <f>'ENS TARDIO 201819'!$K58-'ENS TARDIO 201819'!$I58</f>
        <v/>
      </c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50" t="n"/>
      <c r="X58" s="149" t="n"/>
      <c r="Y58" s="287" t="n"/>
      <c r="Z58" s="287" t="n"/>
      <c r="AA58" s="287" t="n"/>
      <c r="AB58" s="287" t="n"/>
      <c r="AC58" s="287" t="n"/>
      <c r="AD58" s="287" t="n"/>
      <c r="AE58" s="287" t="n"/>
    </row>
    <row r="59" ht="19.5" customHeight="1" s="412">
      <c r="A59" s="143" t="n">
        <v>158</v>
      </c>
      <c r="B59" s="106" t="n">
        <v>1</v>
      </c>
      <c r="C59" s="106" t="n">
        <v>5</v>
      </c>
      <c r="D59" s="106" t="n">
        <v>125</v>
      </c>
      <c r="E59" s="106" t="inlineStr">
        <is>
          <t>17.2940</t>
        </is>
      </c>
      <c r="F59" s="113" t="inlineStr">
        <is>
          <t>LP 122</t>
        </is>
      </c>
      <c r="G59" s="113" t="n"/>
      <c r="H59" s="139" t="n">
        <v>43520</v>
      </c>
      <c r="I59" s="295" t="n">
        <v>1173.8</v>
      </c>
      <c r="J59" s="139" t="n">
        <v>43521</v>
      </c>
      <c r="K59" s="295" t="n">
        <v>1182.6</v>
      </c>
      <c r="L59" s="111" t="n">
        <v>8.799999999999955</v>
      </c>
      <c r="M59" s="111">
        <f>'ENS TARDIO 201819'!$K59-'ENS TARDIO 201819'!$I59</f>
        <v/>
      </c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50" t="n"/>
      <c r="X59" s="149" t="n"/>
      <c r="Y59" s="287" t="n"/>
      <c r="Z59" s="287" t="n"/>
      <c r="AA59" s="287" t="n"/>
      <c r="AB59" s="287" t="n"/>
      <c r="AC59" s="287" t="n"/>
      <c r="AD59" s="287" t="n"/>
      <c r="AE59" s="287" t="n"/>
    </row>
    <row r="60" ht="19.5" customHeight="1" s="412">
      <c r="A60" s="143" t="n">
        <v>159</v>
      </c>
      <c r="B60" s="106" t="n">
        <v>1</v>
      </c>
      <c r="C60" s="106" t="n">
        <v>5</v>
      </c>
      <c r="D60" s="106" t="n">
        <v>164</v>
      </c>
      <c r="E60" s="106" t="inlineStr">
        <is>
          <t>17.3016</t>
        </is>
      </c>
      <c r="F60" s="113" t="inlineStr">
        <is>
          <t>P465</t>
        </is>
      </c>
      <c r="G60" s="113" t="n"/>
      <c r="H60" s="139" t="n">
        <v>43520</v>
      </c>
      <c r="I60" s="295" t="n">
        <v>1173.8</v>
      </c>
      <c r="J60" s="139" t="n">
        <v>43522</v>
      </c>
      <c r="K60" s="295" t="n">
        <v>1188.8</v>
      </c>
      <c r="L60" s="111" t="n">
        <v>15</v>
      </c>
      <c r="M60" s="111">
        <f>'ENS TARDIO 201819'!$K60-'ENS TARDIO 201819'!$I60</f>
        <v/>
      </c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50" t="n"/>
      <c r="X60" s="149" t="n"/>
      <c r="Y60" s="287" t="n"/>
      <c r="Z60" s="287" t="n"/>
      <c r="AA60" s="287" t="n"/>
      <c r="AB60" s="287" t="n"/>
      <c r="AC60" s="287" t="n"/>
      <c r="AD60" s="287" t="n"/>
      <c r="AE60" s="287" t="n"/>
    </row>
    <row r="61" ht="19.5" customHeight="1" s="412">
      <c r="A61" s="143" t="n">
        <v>160</v>
      </c>
      <c r="B61" s="106" t="n">
        <v>1</v>
      </c>
      <c r="C61" s="106" t="n">
        <v>5</v>
      </c>
      <c r="D61" s="106" t="n">
        <v>69</v>
      </c>
      <c r="E61" s="106" t="inlineStr">
        <is>
          <t>17.2822</t>
        </is>
      </c>
      <c r="F61" s="113" t="inlineStr">
        <is>
          <t>[SynSDSP] 04.3990-1.1.1.1.1.1.#</t>
        </is>
      </c>
      <c r="G61" s="113" t="n"/>
      <c r="H61" s="139" t="n">
        <v>43519</v>
      </c>
      <c r="I61" s="295" t="n">
        <v>1161.75</v>
      </c>
      <c r="J61" s="139" t="n">
        <v>43522</v>
      </c>
      <c r="K61" s="295" t="n">
        <v>1188.8</v>
      </c>
      <c r="L61" s="111" t="n">
        <v>27.04999999999995</v>
      </c>
      <c r="M61" s="111">
        <f>'ENS TARDIO 201819'!$K61-'ENS TARDIO 201819'!$I61</f>
        <v/>
      </c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50" t="n"/>
      <c r="X61" s="149" t="n"/>
      <c r="Y61" s="287" t="n"/>
      <c r="Z61" s="287" t="n"/>
      <c r="AA61" s="287" t="n"/>
      <c r="AB61" s="287" t="n"/>
      <c r="AC61" s="287" t="n"/>
      <c r="AD61" s="287" t="n"/>
      <c r="AE61" s="287" t="n"/>
    </row>
    <row r="62" ht="19.5" customHeight="1" s="412">
      <c r="A62" s="143" t="n">
        <v>161</v>
      </c>
      <c r="B62" s="106" t="n">
        <v>1</v>
      </c>
      <c r="C62" s="106" t="n">
        <v>6</v>
      </c>
      <c r="D62" s="106" t="n">
        <v>9</v>
      </c>
      <c r="E62" s="106" t="inlineStr">
        <is>
          <t>17.2572</t>
        </is>
      </c>
      <c r="F62" s="113" t="inlineStr">
        <is>
          <t>BKBS13idprov901947-1-132 -1-1-1-1#1</t>
        </is>
      </c>
      <c r="G62" s="113" t="n"/>
      <c r="H62" s="139" t="n">
        <v>43520</v>
      </c>
      <c r="I62" s="295" t="n">
        <v>1173.8</v>
      </c>
      <c r="J62" s="139" t="n">
        <v>43522</v>
      </c>
      <c r="K62" s="295" t="n">
        <v>1188.8</v>
      </c>
      <c r="L62" s="111" t="n">
        <v>15</v>
      </c>
      <c r="M62" s="111">
        <f>'ENS TARDIO 201819'!$K62-'ENS TARDIO 201819'!$I62</f>
        <v/>
      </c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50" t="n"/>
      <c r="X62" s="149" t="n"/>
      <c r="Y62" s="287" t="n"/>
      <c r="Z62" s="287" t="n"/>
      <c r="AA62" s="287" t="n"/>
      <c r="AB62" s="287" t="n"/>
      <c r="AC62" s="287" t="n"/>
      <c r="AD62" s="287" t="n"/>
      <c r="AE62" s="287" t="n"/>
    </row>
    <row r="63" ht="19.5" customHeight="1" s="412">
      <c r="A63" s="143" t="n">
        <v>162</v>
      </c>
      <c r="B63" s="106" t="n">
        <v>1</v>
      </c>
      <c r="C63" s="106" t="n">
        <v>6</v>
      </c>
      <c r="D63" s="106" t="n">
        <v>87</v>
      </c>
      <c r="E63" s="106" t="inlineStr">
        <is>
          <t>17.2864</t>
        </is>
      </c>
      <c r="F63" s="113" t="inlineStr">
        <is>
          <t>[CDP] 04.649-1.1.1.1.1.#</t>
        </is>
      </c>
      <c r="G63" s="113" t="n"/>
      <c r="H63" s="139" t="n">
        <v>43519</v>
      </c>
      <c r="I63" s="295" t="n">
        <v>1161.75</v>
      </c>
      <c r="J63" s="139" t="n">
        <v>43523</v>
      </c>
      <c r="K63" s="295" t="n">
        <v>1198.75</v>
      </c>
      <c r="L63" s="111" t="n">
        <v>37</v>
      </c>
      <c r="M63" s="111">
        <f>'ENS TARDIO 201819'!$K63-'ENS TARDIO 201819'!$I63</f>
        <v/>
      </c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50" t="n"/>
      <c r="X63" s="149" t="n"/>
      <c r="Y63" s="287" t="n"/>
      <c r="Z63" s="287" t="n"/>
      <c r="AA63" s="287" t="n"/>
      <c r="AB63" s="287" t="n"/>
      <c r="AC63" s="287" t="n"/>
      <c r="AD63" s="287" t="n"/>
      <c r="AE63" s="287" t="n"/>
    </row>
    <row r="64" ht="19.5" customHeight="1" s="412">
      <c r="A64" s="143" t="n">
        <v>163</v>
      </c>
      <c r="B64" s="106" t="n">
        <v>1</v>
      </c>
      <c r="C64" s="106" t="n">
        <v>6</v>
      </c>
      <c r="D64" s="106" t="n">
        <v>137</v>
      </c>
      <c r="E64" s="106" t="inlineStr">
        <is>
          <t>17.2962</t>
        </is>
      </c>
      <c r="F64" s="113" t="inlineStr">
        <is>
          <t>LP 256-R</t>
        </is>
      </c>
      <c r="G64" s="113" t="n"/>
      <c r="H64" s="139" t="n">
        <v>43520</v>
      </c>
      <c r="I64" s="295" t="n">
        <v>1173.8</v>
      </c>
      <c r="J64" s="139" t="n">
        <v>43521</v>
      </c>
      <c r="K64" s="295" t="n">
        <v>1182.6</v>
      </c>
      <c r="L64" s="111" t="n">
        <v>8.799999999999955</v>
      </c>
      <c r="M64" s="111">
        <f>'ENS TARDIO 201819'!$K64-'ENS TARDIO 201819'!$I64</f>
        <v/>
      </c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50" t="n"/>
      <c r="X64" s="149" t="n"/>
      <c r="Y64" s="287" t="n"/>
      <c r="Z64" s="287" t="n"/>
      <c r="AA64" s="287" t="n"/>
      <c r="AB64" s="287" t="n"/>
      <c r="AC64" s="287" t="n"/>
      <c r="AD64" s="287" t="n"/>
      <c r="AE64" s="287" t="n"/>
    </row>
    <row r="65" ht="19.5" customHeight="1" s="412">
      <c r="A65" s="143" t="n">
        <v>164</v>
      </c>
      <c r="B65" s="106" t="n">
        <v>1</v>
      </c>
      <c r="C65" s="106" t="n">
        <v>6</v>
      </c>
      <c r="D65" s="106" t="n">
        <v>65</v>
      </c>
      <c r="E65" s="106" t="inlineStr">
        <is>
          <t>17.2814</t>
        </is>
      </c>
      <c r="F65" s="113" t="inlineStr">
        <is>
          <t>[BSGA] 04.4114-1.1.1.1.1.#.#</t>
        </is>
      </c>
      <c r="G65" s="113" t="n"/>
      <c r="H65" s="139" t="n">
        <v>43520</v>
      </c>
      <c r="I65" s="295" t="n">
        <v>1173.8</v>
      </c>
      <c r="J65" s="139" t="n">
        <v>43522</v>
      </c>
      <c r="K65" s="295" t="n">
        <v>1188.8</v>
      </c>
      <c r="L65" s="111" t="n">
        <v>15</v>
      </c>
      <c r="M65" s="111">
        <f>'ENS TARDIO 201819'!$K65-'ENS TARDIO 201819'!$I65</f>
        <v/>
      </c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50" t="n"/>
      <c r="X65" s="149" t="n"/>
      <c r="Y65" s="287" t="n"/>
      <c r="Z65" s="287" t="n"/>
      <c r="AA65" s="287" t="n"/>
      <c r="AB65" s="287" t="n"/>
      <c r="AC65" s="287" t="n"/>
      <c r="AD65" s="287" t="n"/>
      <c r="AE65" s="287" t="n"/>
    </row>
    <row r="66" ht="19.5" customHeight="1" s="412">
      <c r="A66" s="143" t="n">
        <v>165</v>
      </c>
      <c r="B66" s="106" t="n">
        <v>1</v>
      </c>
      <c r="C66" s="106" t="n">
        <v>6</v>
      </c>
      <c r="D66" s="106" t="n">
        <v>2</v>
      </c>
      <c r="E66" s="106" t="inlineStr">
        <is>
          <t>17.2558</t>
        </is>
      </c>
      <c r="F66" s="113" t="inlineStr">
        <is>
          <t>BKBS13idprov901947-1-30 -1-1@-1#1</t>
        </is>
      </c>
      <c r="G66" s="113" t="n"/>
      <c r="H66" s="139" t="n">
        <v>43519</v>
      </c>
      <c r="I66" s="295" t="n">
        <v>1161.75</v>
      </c>
      <c r="J66" s="139" t="n">
        <v>43520</v>
      </c>
      <c r="K66" s="295" t="n">
        <v>1173.8</v>
      </c>
      <c r="L66" s="111" t="n">
        <v>12.04999999999995</v>
      </c>
      <c r="M66" s="111">
        <f>'ENS TARDIO 201819'!$K66-'ENS TARDIO 201819'!$I66</f>
        <v/>
      </c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50" t="n"/>
      <c r="X66" s="149" t="n"/>
      <c r="Y66" s="287" t="n"/>
      <c r="Z66" s="287" t="n"/>
      <c r="AA66" s="287" t="n"/>
      <c r="AB66" s="287" t="n"/>
      <c r="AC66" s="287" t="n"/>
      <c r="AD66" s="287" t="n"/>
      <c r="AE66" s="287" t="n"/>
    </row>
    <row r="67" ht="19.5" customHeight="1" s="412">
      <c r="A67" s="143" t="n">
        <v>166</v>
      </c>
      <c r="B67" s="106" t="n">
        <v>1</v>
      </c>
      <c r="C67" s="106" t="n">
        <v>6</v>
      </c>
      <c r="D67" s="106" t="n">
        <v>68</v>
      </c>
      <c r="E67" s="266" t="inlineStr">
        <is>
          <t>17.2820//NN15.667</t>
        </is>
      </c>
      <c r="F67" s="134" t="inlineStr">
        <is>
          <t>[BSGA] 04.4165-1.1.1.1.1.#.#</t>
        </is>
      </c>
      <c r="G67" s="113" t="n"/>
      <c r="H67" s="139" t="n">
        <v>43525</v>
      </c>
      <c r="I67" s="295" t="n">
        <v>1226.25</v>
      </c>
      <c r="J67" s="139" t="n">
        <v>43525</v>
      </c>
      <c r="K67" s="295" t="n">
        <v>1226.25</v>
      </c>
      <c r="L67" s="111" t="n">
        <v>0</v>
      </c>
      <c r="M67" s="111">
        <f>'ENS TARDIO 201819'!$K67-'ENS TARDIO 201819'!$I67</f>
        <v/>
      </c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50" t="n"/>
      <c r="X67" s="149" t="n"/>
      <c r="Y67" s="287" t="n"/>
      <c r="Z67" s="287" t="n"/>
      <c r="AA67" s="287" t="n"/>
      <c r="AB67" s="287" t="n"/>
      <c r="AC67" s="287" t="n"/>
      <c r="AD67" s="287" t="n"/>
      <c r="AE67" s="287" t="n"/>
    </row>
    <row r="68" ht="19.5" customHeight="1" s="412">
      <c r="A68" s="143" t="n">
        <v>167</v>
      </c>
      <c r="B68" s="106" t="n">
        <v>1</v>
      </c>
      <c r="C68" s="106" t="n">
        <v>6</v>
      </c>
      <c r="D68" s="106" t="n">
        <v>114</v>
      </c>
      <c r="E68" s="106" t="inlineStr">
        <is>
          <t>17.2918</t>
        </is>
      </c>
      <c r="F68" s="113" t="inlineStr">
        <is>
          <t>LP 168</t>
        </is>
      </c>
      <c r="G68" s="113" t="n"/>
      <c r="H68" s="139" t="n">
        <v>43513</v>
      </c>
      <c r="I68" s="295" t="n">
        <v>1051.95</v>
      </c>
      <c r="J68" s="139" t="n">
        <v>43514</v>
      </c>
      <c r="K68" s="295" t="n">
        <v>1069.6</v>
      </c>
      <c r="L68" s="111" t="n">
        <v>17.65000000000009</v>
      </c>
      <c r="M68" s="111">
        <f>'ENS TARDIO 201819'!$K68-'ENS TARDIO 201819'!$I68</f>
        <v/>
      </c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50" t="n"/>
      <c r="X68" s="149" t="n"/>
      <c r="Y68" s="287" t="n"/>
      <c r="Z68" s="287" t="n"/>
      <c r="AA68" s="287" t="n"/>
      <c r="AB68" s="287" t="n"/>
      <c r="AC68" s="287" t="n"/>
      <c r="AD68" s="287" t="n"/>
      <c r="AE68" s="287" t="n"/>
    </row>
    <row r="69" ht="19.5" customHeight="1" s="412">
      <c r="A69" s="143" t="n">
        <v>168</v>
      </c>
      <c r="B69" s="106" t="n">
        <v>1</v>
      </c>
      <c r="C69" s="106" t="n">
        <v>6</v>
      </c>
      <c r="D69" s="106" t="n">
        <v>49</v>
      </c>
      <c r="E69" s="106" t="inlineStr">
        <is>
          <t>17.2662</t>
        </is>
      </c>
      <c r="F69" s="113" t="inlineStr">
        <is>
          <t>(7310x7266)-1-11</t>
        </is>
      </c>
      <c r="G69" s="113" t="n"/>
      <c r="H69" s="139" t="n">
        <v>43522</v>
      </c>
      <c r="I69" s="295" t="n">
        <v>1188.8</v>
      </c>
      <c r="J69" s="139" t="n">
        <v>43527</v>
      </c>
      <c r="K69" s="295" t="n">
        <v>1249.9</v>
      </c>
      <c r="L69" s="111" t="n">
        <v>61.10000000000014</v>
      </c>
      <c r="M69" s="111">
        <f>'ENS TARDIO 201819'!$K69-'ENS TARDIO 201819'!$I69</f>
        <v/>
      </c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50" t="n"/>
      <c r="X69" s="149" t="n"/>
      <c r="Y69" s="287" t="n"/>
      <c r="Z69" s="287" t="n"/>
      <c r="AA69" s="287" t="n"/>
      <c r="AB69" s="287" t="n"/>
      <c r="AC69" s="287" t="n"/>
      <c r="AD69" s="287" t="n"/>
      <c r="AE69" s="287" t="n"/>
    </row>
    <row r="70" ht="19.5" customHeight="1" s="412">
      <c r="A70" s="143" t="n">
        <v>169</v>
      </c>
      <c r="B70" s="106" t="n">
        <v>1</v>
      </c>
      <c r="C70" s="106" t="n">
        <v>6</v>
      </c>
      <c r="D70" s="106" t="n">
        <v>5</v>
      </c>
      <c r="E70" s="106" t="inlineStr">
        <is>
          <t>17.2564</t>
        </is>
      </c>
      <c r="F70" s="113" t="inlineStr">
        <is>
          <t>BKBS13idprov901947-1-100 -1-1-1-1#1</t>
        </is>
      </c>
      <c r="G70" s="113" t="n"/>
      <c r="H70" s="139" t="n">
        <v>43521</v>
      </c>
      <c r="I70" s="295" t="n">
        <v>1182.6</v>
      </c>
      <c r="J70" s="139" t="n">
        <v>43523</v>
      </c>
      <c r="K70" s="295" t="n">
        <v>1198.75</v>
      </c>
      <c r="L70" s="111" t="n">
        <v>16.15000000000009</v>
      </c>
      <c r="M70" s="111">
        <f>'ENS TARDIO 201819'!$K70-'ENS TARDIO 201819'!$I70</f>
        <v/>
      </c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50" t="n"/>
      <c r="X70" s="149" t="n"/>
      <c r="Y70" s="287" t="n"/>
      <c r="Z70" s="287" t="n"/>
      <c r="AA70" s="287" t="n"/>
      <c r="AB70" s="287" t="n"/>
      <c r="AC70" s="287" t="n"/>
      <c r="AD70" s="287" t="n"/>
      <c r="AE70" s="287" t="n"/>
    </row>
    <row r="71" ht="19.5" customHeight="1" s="412">
      <c r="A71" s="143" t="n">
        <v>170</v>
      </c>
      <c r="B71" s="106" t="n">
        <v>1</v>
      </c>
      <c r="C71" s="106" t="n">
        <v>6</v>
      </c>
      <c r="D71" s="106" t="n">
        <v>142</v>
      </c>
      <c r="E71" s="106" t="inlineStr">
        <is>
          <t>17.2972</t>
        </is>
      </c>
      <c r="F71" s="113" t="inlineStr">
        <is>
          <t>LP 179</t>
        </is>
      </c>
      <c r="G71" s="113" t="n"/>
      <c r="H71" s="139" t="n">
        <v>43527</v>
      </c>
      <c r="I71" s="295" t="n">
        <v>1249.9</v>
      </c>
      <c r="J71" s="139" t="n">
        <v>43526</v>
      </c>
      <c r="K71" s="295" t="n">
        <v>1238</v>
      </c>
      <c r="L71" s="111" t="n">
        <v>-11.90000000000009</v>
      </c>
      <c r="M71" s="111">
        <f>'ENS TARDIO 201819'!$K71-'ENS TARDIO 201819'!$I71</f>
        <v/>
      </c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50" t="n"/>
      <c r="X71" s="149" t="n"/>
      <c r="Y71" s="287" t="n"/>
      <c r="Z71" s="287" t="n"/>
      <c r="AA71" s="287" t="n"/>
      <c r="AB71" s="287" t="n"/>
      <c r="AC71" s="287" t="n"/>
      <c r="AD71" s="287" t="n"/>
      <c r="AE71" s="287" t="n"/>
    </row>
    <row r="72" ht="19.5" customHeight="1" s="412">
      <c r="A72" s="143" t="n">
        <v>171</v>
      </c>
      <c r="B72" s="106" t="n">
        <v>1</v>
      </c>
      <c r="C72" s="106" t="n">
        <v>6</v>
      </c>
      <c r="D72" s="106" t="n">
        <v>43</v>
      </c>
      <c r="E72" s="106" t="inlineStr">
        <is>
          <t>17.2646</t>
        </is>
      </c>
      <c r="F72" s="113" t="inlineStr">
        <is>
          <t>00.6332-3#1#1#1#1#1#1#1#1-1</t>
        </is>
      </c>
      <c r="G72" s="113" t="n"/>
      <c r="H72" s="139" t="n">
        <v>43528</v>
      </c>
      <c r="I72" s="295" t="n">
        <v>1262.15</v>
      </c>
      <c r="J72" s="139" t="n">
        <v>43528</v>
      </c>
      <c r="K72" s="295" t="n">
        <v>1262.15</v>
      </c>
      <c r="L72" s="111" t="n">
        <v>0</v>
      </c>
      <c r="M72" s="111">
        <f>'ENS TARDIO 201819'!$K72-'ENS TARDIO 201819'!$I72</f>
        <v/>
      </c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50" t="n"/>
      <c r="X72" s="149" t="n"/>
      <c r="Y72" s="287" t="n"/>
      <c r="Z72" s="287" t="n"/>
      <c r="AA72" s="287" t="n"/>
      <c r="AB72" s="287" t="n"/>
      <c r="AC72" s="287" t="n"/>
      <c r="AD72" s="287" t="n"/>
      <c r="AE72" s="287" t="n"/>
    </row>
    <row r="73" ht="19.5" customHeight="1" s="412">
      <c r="A73" s="143" t="n">
        <v>172</v>
      </c>
      <c r="B73" s="106" t="n">
        <v>1</v>
      </c>
      <c r="C73" s="106" t="n">
        <v>6</v>
      </c>
      <c r="D73" s="106" t="n">
        <v>32</v>
      </c>
      <c r="E73" s="106" t="inlineStr">
        <is>
          <t>17.2620</t>
        </is>
      </c>
      <c r="F73" s="113" t="inlineStr">
        <is>
          <t>05.3607-1#1-1</t>
        </is>
      </c>
      <c r="G73" s="113" t="n"/>
      <c r="H73" s="139" t="n">
        <v>43524</v>
      </c>
      <c r="I73" s="295" t="n">
        <v>1210.9</v>
      </c>
      <c r="J73" s="139" t="n">
        <v>43524</v>
      </c>
      <c r="K73" s="295" t="n">
        <v>1210.9</v>
      </c>
      <c r="L73" s="111" t="n">
        <v>0</v>
      </c>
      <c r="M73" s="111">
        <f>'ENS TARDIO 201819'!$K73-'ENS TARDIO 201819'!$I73</f>
        <v/>
      </c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50" t="n"/>
      <c r="X73" s="149" t="n"/>
      <c r="Y73" s="287" t="n"/>
      <c r="Z73" s="287" t="n"/>
      <c r="AA73" s="287" t="n"/>
      <c r="AB73" s="287" t="n"/>
      <c r="AC73" s="287" t="n"/>
      <c r="AD73" s="287" t="n"/>
      <c r="AE73" s="287" t="n"/>
    </row>
    <row r="74" ht="19.5" customHeight="1" s="412">
      <c r="A74" s="143" t="n">
        <v>173</v>
      </c>
      <c r="B74" s="106" t="n">
        <v>1</v>
      </c>
      <c r="C74" s="106" t="n">
        <v>7</v>
      </c>
      <c r="D74" s="106" t="n">
        <v>119</v>
      </c>
      <c r="E74" s="106" t="inlineStr">
        <is>
          <t>17.2928</t>
        </is>
      </c>
      <c r="F74" s="113" t="inlineStr">
        <is>
          <t>LP 1996</t>
        </is>
      </c>
      <c r="G74" s="113" t="n"/>
      <c r="H74" s="139" t="n">
        <v>43528</v>
      </c>
      <c r="I74" s="295" t="n">
        <v>1262.15</v>
      </c>
      <c r="J74" s="139" t="n">
        <v>43528</v>
      </c>
      <c r="K74" s="295" t="n">
        <v>1262.15</v>
      </c>
      <c r="L74" s="111" t="n">
        <v>0</v>
      </c>
      <c r="M74" s="111">
        <f>'ENS TARDIO 201819'!$K74-'ENS TARDIO 201819'!$I74</f>
        <v/>
      </c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50" t="n"/>
      <c r="X74" s="149" t="n"/>
      <c r="Y74" s="287" t="n"/>
      <c r="Z74" s="287" t="n"/>
      <c r="AA74" s="287" t="n"/>
      <c r="AB74" s="287" t="n"/>
      <c r="AC74" s="287" t="n"/>
      <c r="AD74" s="287" t="n"/>
      <c r="AE74" s="287" t="n"/>
    </row>
    <row r="75" ht="19.5" customHeight="1" s="412">
      <c r="A75" s="143" t="n">
        <v>174</v>
      </c>
      <c r="B75" s="106" t="n">
        <v>1</v>
      </c>
      <c r="C75" s="106" t="n">
        <v>7</v>
      </c>
      <c r="D75" s="106" t="n">
        <v>8</v>
      </c>
      <c r="E75" s="106" t="inlineStr">
        <is>
          <t>17.2570</t>
        </is>
      </c>
      <c r="F75" s="113" t="inlineStr">
        <is>
          <t>BKBS13idprov901947-1-119 -1-1@-1#1</t>
        </is>
      </c>
      <c r="G75" s="113" t="n"/>
      <c r="H75" s="139" t="n">
        <v>43520</v>
      </c>
      <c r="I75" s="295" t="n">
        <v>1173.8</v>
      </c>
      <c r="J75" s="139" t="n">
        <v>43520</v>
      </c>
      <c r="K75" s="295" t="n">
        <v>1173.8</v>
      </c>
      <c r="L75" s="111" t="n">
        <v>0</v>
      </c>
      <c r="M75" s="111">
        <f>'ENS TARDIO 201819'!$K75-'ENS TARDIO 201819'!$I75</f>
        <v/>
      </c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50" t="n"/>
      <c r="X75" s="149" t="n"/>
      <c r="Y75" s="287" t="n"/>
      <c r="Z75" s="287" t="n"/>
      <c r="AA75" s="287" t="n"/>
      <c r="AB75" s="287" t="n"/>
      <c r="AC75" s="287" t="n"/>
      <c r="AD75" s="287" t="n"/>
      <c r="AE75" s="287" t="n"/>
    </row>
    <row r="76" ht="19.5" customHeight="1" s="412">
      <c r="A76" s="143" t="n">
        <v>175</v>
      </c>
      <c r="B76" s="106" t="n">
        <v>1</v>
      </c>
      <c r="C76" s="106" t="n">
        <v>7</v>
      </c>
      <c r="D76" s="106" t="n">
        <v>148</v>
      </c>
      <c r="E76" s="106" t="inlineStr">
        <is>
          <t>17.2984</t>
        </is>
      </c>
      <c r="F76" s="113" t="inlineStr">
        <is>
          <t>LP 128</t>
        </is>
      </c>
      <c r="G76" s="113" t="n"/>
      <c r="H76" s="139" t="n">
        <v>43519</v>
      </c>
      <c r="I76" s="295" t="n">
        <v>1161.75</v>
      </c>
      <c r="J76" s="139" t="n">
        <v>43523</v>
      </c>
      <c r="K76" s="295" t="n">
        <v>1198.75</v>
      </c>
      <c r="L76" s="111" t="n">
        <v>37</v>
      </c>
      <c r="M76" s="111">
        <f>'ENS TARDIO 201819'!$K76-'ENS TARDIO 201819'!$I76</f>
        <v/>
      </c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50" t="n"/>
      <c r="X76" s="149" t="n"/>
      <c r="Y76" s="287" t="n"/>
      <c r="Z76" s="287" t="n"/>
      <c r="AA76" s="287" t="n"/>
      <c r="AB76" s="287" t="n"/>
      <c r="AC76" s="287" t="n"/>
      <c r="AD76" s="287" t="n"/>
      <c r="AE76" s="287" t="n"/>
    </row>
    <row r="77" ht="19.5" customHeight="1" s="412">
      <c r="A77" s="143" t="n">
        <v>176</v>
      </c>
      <c r="B77" s="106" t="n">
        <v>1</v>
      </c>
      <c r="C77" s="106" t="n">
        <v>7</v>
      </c>
      <c r="D77" s="106" t="n">
        <v>155</v>
      </c>
      <c r="E77" s="106" t="inlineStr">
        <is>
          <t>17.2998</t>
        </is>
      </c>
      <c r="F77" s="113" t="inlineStr">
        <is>
          <t>2188 (Sint. Semi Dentada)</t>
        </is>
      </c>
      <c r="G77" s="113" t="n"/>
      <c r="H77" s="139" t="n">
        <v>43517</v>
      </c>
      <c r="I77" s="295" t="n">
        <v>1128.65</v>
      </c>
      <c r="J77" s="139" t="n">
        <v>43516</v>
      </c>
      <c r="K77" s="295" t="n">
        <v>1108.9</v>
      </c>
      <c r="L77" s="111" t="n">
        <v>-19.75</v>
      </c>
      <c r="M77" s="111">
        <f>'ENS TARDIO 201819'!$K77-'ENS TARDIO 201819'!$I77</f>
        <v/>
      </c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50" t="n"/>
      <c r="X77" s="149" t="n"/>
      <c r="Y77" s="287" t="n"/>
      <c r="Z77" s="287" t="n"/>
      <c r="AA77" s="287" t="n"/>
      <c r="AB77" s="287" t="n"/>
      <c r="AC77" s="287" t="n"/>
      <c r="AD77" s="287" t="n"/>
      <c r="AE77" s="287" t="n"/>
    </row>
    <row r="78" ht="19.5" customHeight="1" s="412">
      <c r="A78" s="143" t="n">
        <v>177</v>
      </c>
      <c r="B78" s="106" t="n">
        <v>1</v>
      </c>
      <c r="C78" s="106" t="n">
        <v>7</v>
      </c>
      <c r="D78" s="106" t="n">
        <v>105</v>
      </c>
      <c r="E78" s="106" t="inlineStr">
        <is>
          <t>17.2900</t>
        </is>
      </c>
      <c r="F78" s="113" t="inlineStr">
        <is>
          <t>LP 124</t>
        </is>
      </c>
      <c r="G78" s="113" t="n"/>
      <c r="H78" s="139" t="n">
        <v>43516</v>
      </c>
      <c r="I78" s="295" t="n">
        <v>1108.9</v>
      </c>
      <c r="J78" s="139" t="n">
        <v>43517</v>
      </c>
      <c r="K78" s="295" t="n">
        <v>1128.65</v>
      </c>
      <c r="L78" s="111" t="n">
        <v>19.75</v>
      </c>
      <c r="M78" s="111">
        <f>'ENS TARDIO 201819'!$K78-'ENS TARDIO 201819'!$I78</f>
        <v/>
      </c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50" t="n"/>
      <c r="X78" s="149" t="n"/>
      <c r="Y78" s="287" t="n"/>
      <c r="Z78" s="287" t="n"/>
      <c r="AA78" s="287" t="n"/>
      <c r="AB78" s="287" t="n"/>
      <c r="AC78" s="287" t="n"/>
      <c r="AD78" s="287" t="n"/>
      <c r="AE78" s="287" t="n"/>
    </row>
    <row r="79" ht="19.5" customHeight="1" s="412">
      <c r="A79" s="143" t="n">
        <v>178</v>
      </c>
      <c r="B79" s="106" t="n">
        <v>1</v>
      </c>
      <c r="C79" s="106" t="n">
        <v>7</v>
      </c>
      <c r="D79" s="106" t="n">
        <v>154</v>
      </c>
      <c r="E79" s="106" t="inlineStr">
        <is>
          <t>17.2996</t>
        </is>
      </c>
      <c r="F79" s="113" t="inlineStr">
        <is>
          <t>L 882 // LP 923</t>
        </is>
      </c>
      <c r="G79" s="113" t="n"/>
      <c r="H79" s="139" t="n">
        <v>43520</v>
      </c>
      <c r="I79" s="295" t="n">
        <v>1173.8</v>
      </c>
      <c r="J79" s="139" t="n">
        <v>43522</v>
      </c>
      <c r="K79" s="295" t="n">
        <v>1188.8</v>
      </c>
      <c r="L79" s="111" t="n">
        <v>15</v>
      </c>
      <c r="M79" s="111">
        <f>'ENS TARDIO 201819'!$K79-'ENS TARDIO 201819'!$I79</f>
        <v/>
      </c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50" t="n"/>
      <c r="X79" s="149" t="n"/>
      <c r="Y79" s="287" t="n"/>
      <c r="Z79" s="287" t="n"/>
      <c r="AA79" s="287" t="n"/>
      <c r="AB79" s="287" t="n"/>
      <c r="AC79" s="287" t="n"/>
      <c r="AD79" s="287" t="n"/>
      <c r="AE79" s="287" t="n"/>
    </row>
    <row r="80" ht="19.5" customHeight="1" s="412">
      <c r="A80" s="143" t="n">
        <v>179</v>
      </c>
      <c r="B80" s="106" t="n">
        <v>1</v>
      </c>
      <c r="C80" s="106" t="n">
        <v>7</v>
      </c>
      <c r="D80" s="106" t="n">
        <v>109</v>
      </c>
      <c r="E80" s="106" t="inlineStr">
        <is>
          <t>17.2908</t>
        </is>
      </c>
      <c r="F80" s="113" t="inlineStr">
        <is>
          <t>LP 214</t>
        </is>
      </c>
      <c r="G80" s="113" t="n"/>
      <c r="H80" s="139" t="n">
        <v>43522</v>
      </c>
      <c r="I80" s="295" t="n">
        <v>1188.8</v>
      </c>
      <c r="J80" s="139" t="n">
        <v>43521</v>
      </c>
      <c r="K80" s="295" t="n">
        <v>1182.6</v>
      </c>
      <c r="L80" s="111" t="n">
        <v>-6.200000000000045</v>
      </c>
      <c r="M80" s="111">
        <f>'ENS TARDIO 201819'!$K80-'ENS TARDIO 201819'!$I80</f>
        <v/>
      </c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50" t="n"/>
      <c r="X80" s="149" t="n"/>
      <c r="Y80" s="287" t="n"/>
      <c r="Z80" s="287" t="n"/>
      <c r="AA80" s="287" t="n"/>
      <c r="AB80" s="287" t="n"/>
      <c r="AC80" s="287" t="n"/>
      <c r="AD80" s="287" t="n"/>
      <c r="AE80" s="287" t="n"/>
    </row>
    <row r="81" ht="19.5" customHeight="1" s="412">
      <c r="A81" s="143" t="n">
        <v>180</v>
      </c>
      <c r="B81" s="106" t="n">
        <v>1</v>
      </c>
      <c r="C81" s="106" t="n">
        <v>7</v>
      </c>
      <c r="D81" s="106" t="n">
        <v>25</v>
      </c>
      <c r="E81" s="106" t="inlineStr">
        <is>
          <t>17.2606</t>
        </is>
      </c>
      <c r="F81" s="113" t="inlineStr">
        <is>
          <t>99.6113x99.6112#1-36-1-1-1-1#1#1#1</t>
        </is>
      </c>
      <c r="G81" s="113" t="n"/>
      <c r="H81" s="139" t="n">
        <v>43520</v>
      </c>
      <c r="I81" s="295" t="n">
        <v>1173.8</v>
      </c>
      <c r="J81" s="139" t="n">
        <v>43520</v>
      </c>
      <c r="K81" s="295" t="n">
        <v>1173.8</v>
      </c>
      <c r="L81" s="111" t="n">
        <v>0</v>
      </c>
      <c r="M81" s="111">
        <f>'ENS TARDIO 201819'!$K81-'ENS TARDIO 201819'!$I81</f>
        <v/>
      </c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50" t="n"/>
      <c r="X81" s="149" t="n"/>
      <c r="Y81" s="287" t="n"/>
      <c r="Z81" s="287" t="n"/>
      <c r="AA81" s="287" t="n"/>
      <c r="AB81" s="287" t="n"/>
      <c r="AC81" s="287" t="n"/>
      <c r="AD81" s="287" t="n"/>
      <c r="AE81" s="287" t="n"/>
    </row>
    <row r="82" ht="19.5" customHeight="1" s="412">
      <c r="A82" s="143" t="n">
        <v>181</v>
      </c>
      <c r="B82" s="106" t="n">
        <v>1</v>
      </c>
      <c r="C82" s="106" t="n">
        <v>7</v>
      </c>
      <c r="D82" s="106" t="n">
        <v>127</v>
      </c>
      <c r="E82" s="106" t="inlineStr">
        <is>
          <t>17.2944</t>
        </is>
      </c>
      <c r="F82" s="113" t="inlineStr">
        <is>
          <t>LP 1411</t>
        </is>
      </c>
      <c r="G82" s="113" t="n"/>
      <c r="H82" s="139" t="n">
        <v>43524</v>
      </c>
      <c r="I82" s="295" t="n">
        <v>1210.9</v>
      </c>
      <c r="J82" s="139" t="n">
        <v>43525</v>
      </c>
      <c r="K82" s="295" t="n">
        <v>1226.25</v>
      </c>
      <c r="L82" s="111" t="n">
        <v>15.34999999999991</v>
      </c>
      <c r="M82" s="111">
        <f>'ENS TARDIO 201819'!$K82-'ENS TARDIO 201819'!$I82</f>
        <v/>
      </c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50" t="n"/>
      <c r="X82" s="149" t="n"/>
      <c r="Y82" s="287" t="n"/>
      <c r="Z82" s="287" t="n"/>
      <c r="AA82" s="287" t="n"/>
      <c r="AB82" s="287" t="n"/>
      <c r="AC82" s="287" t="n"/>
      <c r="AD82" s="287" t="n"/>
      <c r="AE82" s="287" t="n"/>
    </row>
    <row r="83" ht="19.5" customHeight="1" s="412">
      <c r="A83" s="143" t="n">
        <v>182</v>
      </c>
      <c r="B83" s="106" t="n">
        <v>1</v>
      </c>
      <c r="C83" s="106" t="n">
        <v>7</v>
      </c>
      <c r="D83" s="106" t="n">
        <v>17</v>
      </c>
      <c r="E83" s="106" t="inlineStr">
        <is>
          <t>17.2588</t>
        </is>
      </c>
      <c r="F83" s="113" t="inlineStr">
        <is>
          <t>bulk 04.1973-54-1-1-1#1</t>
        </is>
      </c>
      <c r="G83" s="113" t="n"/>
      <c r="H83" s="139" t="n">
        <v>43525</v>
      </c>
      <c r="I83" s="295" t="n">
        <v>1226.25</v>
      </c>
      <c r="J83" s="139" t="n">
        <v>43527</v>
      </c>
      <c r="K83" s="295" t="n">
        <v>1249.9</v>
      </c>
      <c r="L83" s="111" t="n">
        <v>23.65000000000009</v>
      </c>
      <c r="M83" s="111">
        <f>'ENS TARDIO 201819'!$K83-'ENS TARDIO 201819'!$I83</f>
        <v/>
      </c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50" t="n"/>
      <c r="X83" s="149" t="n"/>
      <c r="Y83" s="287" t="n"/>
      <c r="Z83" s="287" t="n"/>
      <c r="AA83" s="287" t="n"/>
      <c r="AB83" s="287" t="n"/>
      <c r="AC83" s="287" t="n"/>
      <c r="AD83" s="287" t="n"/>
      <c r="AE83" s="287" t="n"/>
    </row>
    <row r="84" ht="19.5" customHeight="1" s="412">
      <c r="A84" s="143" t="n">
        <v>183</v>
      </c>
      <c r="B84" s="106" t="n">
        <v>1</v>
      </c>
      <c r="C84" s="106" t="n">
        <v>7</v>
      </c>
      <c r="D84" s="106" t="n">
        <v>97</v>
      </c>
      <c r="E84" s="106" t="inlineStr">
        <is>
          <t>17.2884</t>
        </is>
      </c>
      <c r="F84" s="113" t="inlineStr">
        <is>
          <t>LP 299-2</t>
        </is>
      </c>
      <c r="G84" s="113" t="n"/>
      <c r="H84" s="139" t="n">
        <v>43514</v>
      </c>
      <c r="I84" s="295" t="n">
        <v>1069.6</v>
      </c>
      <c r="J84" s="139" t="n">
        <v>43516</v>
      </c>
      <c r="K84" s="295" t="n">
        <v>1108.9</v>
      </c>
      <c r="L84" s="111" t="n">
        <v>39.29999999999995</v>
      </c>
      <c r="M84" s="111">
        <f>'ENS TARDIO 201819'!$K84-'ENS TARDIO 201819'!$I84</f>
        <v/>
      </c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50" t="n"/>
      <c r="X84" s="149" t="n"/>
      <c r="Y84" s="287" t="n"/>
      <c r="Z84" s="287" t="n"/>
      <c r="AA84" s="287" t="n"/>
      <c r="AB84" s="287" t="n"/>
      <c r="AC84" s="287" t="n"/>
      <c r="AD84" s="287" t="n"/>
      <c r="AE84" s="287" t="n"/>
    </row>
    <row r="85" ht="19.5" customHeight="1" s="412">
      <c r="A85" s="143" t="n">
        <v>184</v>
      </c>
      <c r="B85" s="106" t="n">
        <v>1</v>
      </c>
      <c r="C85" s="106" t="n">
        <v>7</v>
      </c>
      <c r="D85" s="106" t="n">
        <v>34</v>
      </c>
      <c r="E85" s="106" t="inlineStr">
        <is>
          <t>17.2628</t>
        </is>
      </c>
      <c r="F85" s="113" t="inlineStr">
        <is>
          <t>93.1849-3-1-1-1#2#1-1##1#1#1#1#1#1#1-1</t>
        </is>
      </c>
      <c r="G85" s="113" t="n"/>
      <c r="H85" s="139" t="n">
        <v>43523</v>
      </c>
      <c r="I85" s="295" t="n">
        <v>1198.75</v>
      </c>
      <c r="J85" s="139" t="n">
        <v>43523</v>
      </c>
      <c r="K85" s="295" t="n">
        <v>1198.75</v>
      </c>
      <c r="L85" s="111" t="n">
        <v>0</v>
      </c>
      <c r="M85" s="111">
        <f>'ENS TARDIO 201819'!$K85-'ENS TARDIO 201819'!$I85</f>
        <v/>
      </c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50" t="n"/>
      <c r="X85" s="149" t="n"/>
      <c r="Y85" s="287" t="n"/>
      <c r="Z85" s="287" t="n"/>
      <c r="AA85" s="287" t="n"/>
      <c r="AB85" s="287" t="n"/>
      <c r="AC85" s="287" t="n"/>
      <c r="AD85" s="287" t="n"/>
      <c r="AE85" s="287" t="n"/>
    </row>
    <row r="86" ht="19.5" customHeight="1" s="412">
      <c r="A86" s="143" t="n">
        <v>185</v>
      </c>
      <c r="B86" s="106" t="n">
        <v>1</v>
      </c>
      <c r="C86" s="106" t="n">
        <v>8</v>
      </c>
      <c r="D86" s="106" t="n">
        <v>31</v>
      </c>
      <c r="E86" s="106" t="inlineStr">
        <is>
          <t>17.2618</t>
        </is>
      </c>
      <c r="F86" s="113" t="inlineStr">
        <is>
          <t>04.2867-1#1-1</t>
        </is>
      </c>
      <c r="G86" s="113" t="n"/>
      <c r="H86" s="139" t="n">
        <v>43523</v>
      </c>
      <c r="I86" s="295" t="n">
        <v>1198.75</v>
      </c>
      <c r="J86" s="139" t="n">
        <v>43523</v>
      </c>
      <c r="K86" s="295" t="n">
        <v>1198.75</v>
      </c>
      <c r="L86" s="111" t="n">
        <v>0</v>
      </c>
      <c r="M86" s="111">
        <f>'ENS TARDIO 201819'!$K86-'ENS TARDIO 201819'!$I86</f>
        <v/>
      </c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50" t="n"/>
      <c r="X86" s="149" t="n"/>
      <c r="Y86" s="287" t="n"/>
      <c r="Z86" s="287" t="n"/>
      <c r="AA86" s="287" t="n"/>
      <c r="AB86" s="287" t="n"/>
      <c r="AC86" s="287" t="n"/>
      <c r="AD86" s="287" t="n"/>
      <c r="AE86" s="287" t="n"/>
    </row>
    <row r="87" ht="19.5" customHeight="1" s="412">
      <c r="A87" s="143" t="n">
        <v>186</v>
      </c>
      <c r="B87" s="106" t="n">
        <v>1</v>
      </c>
      <c r="C87" s="106" t="n">
        <v>8</v>
      </c>
      <c r="D87" s="106" t="n">
        <v>12</v>
      </c>
      <c r="E87" s="106" t="inlineStr">
        <is>
          <t>17.2578</t>
        </is>
      </c>
      <c r="F87" s="113" t="inlineStr">
        <is>
          <t>BKBS13idprov901947-1-192 -1-1-1-1#1</t>
        </is>
      </c>
      <c r="G87" s="113" t="n"/>
      <c r="H87" s="139" t="n">
        <v>43516</v>
      </c>
      <c r="I87" s="295" t="n">
        <v>1108.9</v>
      </c>
      <c r="J87" s="139" t="n">
        <v>43516</v>
      </c>
      <c r="K87" s="295" t="n">
        <v>1108.9</v>
      </c>
      <c r="L87" s="111" t="n">
        <v>0</v>
      </c>
      <c r="M87" s="111">
        <f>'ENS TARDIO 201819'!$K87-'ENS TARDIO 201819'!$I87</f>
        <v/>
      </c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50" t="n"/>
      <c r="X87" s="149" t="n"/>
      <c r="Y87" s="287" t="n"/>
      <c r="Z87" s="287" t="n"/>
      <c r="AA87" s="287" t="n"/>
      <c r="AB87" s="287" t="n"/>
      <c r="AC87" s="287" t="n"/>
      <c r="AD87" s="287" t="n"/>
      <c r="AE87" s="287" t="n"/>
    </row>
    <row r="88" ht="19.5" customHeight="1" s="412">
      <c r="A88" s="143" t="n">
        <v>187</v>
      </c>
      <c r="B88" s="106" t="n">
        <v>1</v>
      </c>
      <c r="C88" s="106" t="n">
        <v>8</v>
      </c>
      <c r="D88" s="106" t="n">
        <v>18</v>
      </c>
      <c r="E88" s="106" t="inlineStr">
        <is>
          <t>17.2592</t>
        </is>
      </c>
      <c r="F88" s="113" t="inlineStr">
        <is>
          <t>bulk 04.1973-80-1-1-1#1#1</t>
        </is>
      </c>
      <c r="G88" s="113" t="n"/>
      <c r="H88" s="139" t="n">
        <v>43526</v>
      </c>
      <c r="I88" s="295" t="n">
        <v>1238</v>
      </c>
      <c r="J88" s="139" t="n">
        <v>43526</v>
      </c>
      <c r="K88" s="295" t="n">
        <v>1238</v>
      </c>
      <c r="L88" s="111" t="n">
        <v>0</v>
      </c>
      <c r="M88" s="111">
        <f>'ENS TARDIO 201819'!$K88-'ENS TARDIO 201819'!$I88</f>
        <v/>
      </c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50" t="n"/>
      <c r="X88" s="149" t="n"/>
      <c r="Y88" s="287" t="n"/>
      <c r="Z88" s="287" t="n"/>
      <c r="AA88" s="287" t="n"/>
      <c r="AB88" s="287" t="n"/>
      <c r="AC88" s="287" t="n"/>
      <c r="AD88" s="287" t="n"/>
      <c r="AE88" s="287" t="n"/>
    </row>
    <row r="89" ht="19.5" customHeight="1" s="412">
      <c r="A89" s="143" t="n">
        <v>188</v>
      </c>
      <c r="B89" s="106" t="n">
        <v>1</v>
      </c>
      <c r="C89" s="106" t="n">
        <v>8</v>
      </c>
      <c r="D89" s="106" t="n">
        <v>15</v>
      </c>
      <c r="E89" s="106" t="inlineStr">
        <is>
          <t>17.2584</t>
        </is>
      </c>
      <c r="F89" s="113" t="inlineStr">
        <is>
          <t>BKBS13idprov901947-1-240-2-1-1-1#1</t>
        </is>
      </c>
      <c r="G89" s="113" t="n"/>
      <c r="H89" s="139" t="n">
        <v>43525</v>
      </c>
      <c r="I89" s="295" t="n">
        <v>1226.25</v>
      </c>
      <c r="J89" s="139" t="n">
        <v>43527</v>
      </c>
      <c r="K89" s="295" t="n">
        <v>1249.9</v>
      </c>
      <c r="L89" s="111" t="n">
        <v>23.65000000000009</v>
      </c>
      <c r="M89" s="111">
        <f>'ENS TARDIO 201819'!$K89-'ENS TARDIO 201819'!$I89</f>
        <v/>
      </c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50" t="n"/>
      <c r="X89" s="149" t="n"/>
      <c r="Y89" s="287" t="n"/>
      <c r="Z89" s="287" t="n"/>
      <c r="AA89" s="287" t="n"/>
      <c r="AB89" s="287" t="n"/>
      <c r="AC89" s="287" t="n"/>
      <c r="AD89" s="287" t="n"/>
      <c r="AE89" s="287" t="n"/>
    </row>
    <row r="90" ht="19.5" customHeight="1" s="412">
      <c r="A90" s="143" t="n">
        <v>189</v>
      </c>
      <c r="B90" s="106" t="n">
        <v>1</v>
      </c>
      <c r="C90" s="106" t="n">
        <v>8</v>
      </c>
      <c r="D90" s="106" t="n">
        <v>136</v>
      </c>
      <c r="E90" s="266" t="inlineStr">
        <is>
          <t>17.3020//BEBA</t>
        </is>
      </c>
      <c r="F90" s="134" t="inlineStr">
        <is>
          <t>LP 147</t>
        </is>
      </c>
      <c r="G90" s="113" t="n"/>
      <c r="H90" s="139" t="n">
        <v>43527</v>
      </c>
      <c r="I90" s="295" t="n">
        <v>1249.9</v>
      </c>
      <c r="J90" s="139" t="n">
        <v>43528</v>
      </c>
      <c r="K90" s="295" t="n">
        <v>1262.15</v>
      </c>
      <c r="L90" s="111" t="n">
        <v>12.25</v>
      </c>
      <c r="M90" s="111">
        <f>'ENS TARDIO 201819'!$K90-'ENS TARDIO 201819'!$I90</f>
        <v/>
      </c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50" t="n"/>
      <c r="X90" s="149" t="n"/>
      <c r="Y90" s="287" t="n"/>
      <c r="Z90" s="287" t="n"/>
      <c r="AA90" s="287" t="n"/>
      <c r="AB90" s="287" t="n"/>
      <c r="AC90" s="287" t="n"/>
      <c r="AD90" s="287" t="n"/>
      <c r="AE90" s="287" t="n"/>
    </row>
    <row r="91" ht="19.5" customHeight="1" s="412">
      <c r="A91" s="143" t="n">
        <v>190</v>
      </c>
      <c r="B91" s="106" t="n">
        <v>1</v>
      </c>
      <c r="C91" s="106" t="n">
        <v>8</v>
      </c>
      <c r="D91" s="106" t="n">
        <v>110</v>
      </c>
      <c r="E91" s="106" t="inlineStr">
        <is>
          <t>17.2910</t>
        </is>
      </c>
      <c r="F91" s="113" t="inlineStr">
        <is>
          <t>LP 220</t>
        </is>
      </c>
      <c r="G91" s="113" t="n"/>
      <c r="H91" s="139" t="n">
        <v>43517</v>
      </c>
      <c r="I91" s="295" t="n">
        <v>1128.65</v>
      </c>
      <c r="J91" s="139" t="n">
        <v>43516</v>
      </c>
      <c r="K91" s="295" t="n">
        <v>1108.9</v>
      </c>
      <c r="L91" s="111" t="n">
        <v>-19.75</v>
      </c>
      <c r="M91" s="111">
        <f>'ENS TARDIO 201819'!$K91-'ENS TARDIO 201819'!$I91</f>
        <v/>
      </c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50" t="n"/>
      <c r="X91" s="149" t="n"/>
      <c r="Y91" s="287" t="n"/>
      <c r="Z91" s="287" t="n"/>
      <c r="AA91" s="287" t="n"/>
      <c r="AB91" s="287" t="n"/>
      <c r="AC91" s="287" t="n"/>
      <c r="AD91" s="287" t="n"/>
      <c r="AE91" s="287" t="n"/>
    </row>
    <row r="92" ht="19.5" customHeight="1" s="412">
      <c r="A92" s="143" t="n">
        <v>191</v>
      </c>
      <c r="B92" s="106" t="n">
        <v>1</v>
      </c>
      <c r="C92" s="106" t="n">
        <v>8</v>
      </c>
      <c r="D92" s="106" t="n">
        <v>92</v>
      </c>
      <c r="E92" s="106" t="inlineStr">
        <is>
          <t>17.2874</t>
        </is>
      </c>
      <c r="F92" s="113" t="inlineStr">
        <is>
          <t>[DK664] 04.644-1.1.1.1.1.#</t>
        </is>
      </c>
      <c r="G92" s="113" t="n"/>
      <c r="H92" s="139" t="n">
        <v>43519</v>
      </c>
      <c r="I92" s="295" t="n">
        <v>1161.75</v>
      </c>
      <c r="J92" s="139" t="n">
        <v>43519</v>
      </c>
      <c r="K92" s="295" t="n">
        <v>1161.75</v>
      </c>
      <c r="L92" s="111" t="n">
        <v>0</v>
      </c>
      <c r="M92" s="111">
        <f>'ENS TARDIO 201819'!$K92-'ENS TARDIO 201819'!$I92</f>
        <v/>
      </c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50" t="n"/>
      <c r="X92" s="149" t="n"/>
      <c r="Y92" s="287" t="n"/>
      <c r="Z92" s="287" t="n"/>
      <c r="AA92" s="287" t="n"/>
      <c r="AB92" s="287" t="n"/>
      <c r="AC92" s="287" t="n"/>
      <c r="AD92" s="287" t="n"/>
      <c r="AE92" s="287" t="n"/>
    </row>
    <row r="93" ht="19.5" customHeight="1" s="412">
      <c r="A93" s="143" t="n">
        <v>192</v>
      </c>
      <c r="B93" s="106" t="n">
        <v>1</v>
      </c>
      <c r="C93" s="106" t="n">
        <v>8</v>
      </c>
      <c r="D93" s="106" t="n">
        <v>20</v>
      </c>
      <c r="E93" s="106" t="inlineStr">
        <is>
          <t>17.2596</t>
        </is>
      </c>
      <c r="F93" s="113" t="inlineStr">
        <is>
          <t>bulk 04.1973-88-1-1-1#1#1</t>
        </is>
      </c>
      <c r="G93" s="113" t="n"/>
      <c r="H93" s="139" t="n">
        <v>43525</v>
      </c>
      <c r="I93" s="295" t="n">
        <v>1226.25</v>
      </c>
      <c r="J93" s="139" t="n">
        <v>43525</v>
      </c>
      <c r="K93" s="295" t="n">
        <v>1226.25</v>
      </c>
      <c r="L93" s="111" t="n">
        <v>0</v>
      </c>
      <c r="M93" s="111">
        <f>'ENS TARDIO 201819'!$K93-'ENS TARDIO 201819'!$I93</f>
        <v/>
      </c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50" t="n"/>
      <c r="X93" s="149" t="n"/>
      <c r="Y93" s="287" t="n"/>
      <c r="Z93" s="287" t="n"/>
      <c r="AA93" s="287" t="n"/>
      <c r="AB93" s="287" t="n"/>
      <c r="AC93" s="287" t="n"/>
      <c r="AD93" s="287" t="n"/>
      <c r="AE93" s="287" t="n"/>
    </row>
    <row r="94" ht="19.5" customHeight="1" s="412">
      <c r="A94" s="143" t="n">
        <v>193</v>
      </c>
      <c r="B94" s="106" t="n">
        <v>1</v>
      </c>
      <c r="C94" s="106" t="n">
        <v>8</v>
      </c>
      <c r="D94" s="106" t="n">
        <v>44</v>
      </c>
      <c r="E94" s="106" t="inlineStr">
        <is>
          <t>17.2648</t>
        </is>
      </c>
      <c r="F94" s="113" t="inlineStr">
        <is>
          <t>00.6334-1#1#1#1#1#1#1#1#1-1</t>
        </is>
      </c>
      <c r="G94" s="113" t="n"/>
      <c r="H94" s="139" t="n">
        <v>43529</v>
      </c>
      <c r="I94" s="295" t="n">
        <v>1274.65</v>
      </c>
      <c r="J94" s="139" t="n">
        <v>43529</v>
      </c>
      <c r="K94" s="295" t="n">
        <v>1274.65</v>
      </c>
      <c r="L94" s="111" t="n">
        <v>0</v>
      </c>
      <c r="M94" s="111">
        <f>'ENS TARDIO 201819'!$K94-'ENS TARDIO 201819'!$I94</f>
        <v/>
      </c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50" t="n"/>
      <c r="X94" s="149" t="n"/>
      <c r="Y94" s="287" t="n"/>
      <c r="Z94" s="287" t="n"/>
      <c r="AA94" s="287" t="n"/>
      <c r="AB94" s="287" t="n"/>
      <c r="AC94" s="287" t="n"/>
      <c r="AD94" s="287" t="n"/>
      <c r="AE94" s="287" t="n"/>
    </row>
    <row r="95" ht="19.5" customHeight="1" s="412">
      <c r="A95" s="143" t="n">
        <v>194</v>
      </c>
      <c r="B95" s="106" t="n">
        <v>1</v>
      </c>
      <c r="C95" s="106" t="n">
        <v>8</v>
      </c>
      <c r="D95" s="106" t="n">
        <v>120</v>
      </c>
      <c r="E95" s="266" t="inlineStr">
        <is>
          <t>17.2930//BEBA</t>
        </is>
      </c>
      <c r="F95" s="134" t="inlineStr">
        <is>
          <t>LP 1512</t>
        </is>
      </c>
      <c r="G95" s="113" t="n"/>
      <c r="H95" s="139" t="n">
        <v>43523</v>
      </c>
      <c r="I95" s="295" t="n">
        <v>1198.75</v>
      </c>
      <c r="J95" s="139" t="n">
        <v>43525</v>
      </c>
      <c r="K95" s="295" t="n">
        <v>1226.25</v>
      </c>
      <c r="L95" s="111" t="n">
        <v>27.5</v>
      </c>
      <c r="M95" s="111">
        <f>'ENS TARDIO 201819'!$K95-'ENS TARDIO 201819'!$I95</f>
        <v/>
      </c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50" t="n"/>
      <c r="X95" s="149" t="n"/>
      <c r="Y95" s="287" t="n"/>
      <c r="Z95" s="287" t="n"/>
      <c r="AA95" s="287" t="n"/>
      <c r="AB95" s="287" t="n"/>
      <c r="AC95" s="287" t="n"/>
      <c r="AD95" s="287" t="n"/>
      <c r="AE95" s="287" t="n"/>
    </row>
    <row r="96" ht="19.5" customHeight="1" s="412">
      <c r="A96" s="143" t="n">
        <v>195</v>
      </c>
      <c r="B96" s="106" t="n">
        <v>1</v>
      </c>
      <c r="C96" s="106" t="n">
        <v>8</v>
      </c>
      <c r="D96" s="106" t="n">
        <v>55</v>
      </c>
      <c r="E96" s="106" t="inlineStr">
        <is>
          <t>17.2716</t>
        </is>
      </c>
      <c r="F96" s="113" t="inlineStr">
        <is>
          <t>(7310x7266)-1-55</t>
        </is>
      </c>
      <c r="G96" s="113" t="n"/>
      <c r="H96" s="139" t="n">
        <v>43520</v>
      </c>
      <c r="I96" s="295" t="n">
        <v>1173.8</v>
      </c>
      <c r="J96" s="139" t="n">
        <v>43523</v>
      </c>
      <c r="K96" s="295" t="n">
        <v>1198.75</v>
      </c>
      <c r="L96" s="111" t="n">
        <v>24.95000000000005</v>
      </c>
      <c r="M96" s="111">
        <f>'ENS TARDIO 201819'!$K96-'ENS TARDIO 201819'!$I96</f>
        <v/>
      </c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50" t="n"/>
      <c r="X96" s="149" t="n"/>
      <c r="Y96" s="287" t="n"/>
      <c r="Z96" s="287" t="n"/>
      <c r="AA96" s="287" t="n"/>
      <c r="AB96" s="287" t="n"/>
      <c r="AC96" s="287" t="n"/>
      <c r="AD96" s="287" t="n"/>
      <c r="AE96" s="287" t="n"/>
    </row>
    <row r="97" ht="19.5" customHeight="1" s="412">
      <c r="A97" s="143" t="n">
        <v>196</v>
      </c>
      <c r="B97" s="106" t="n">
        <v>1</v>
      </c>
      <c r="C97" s="106" t="n">
        <v>8</v>
      </c>
      <c r="D97" s="106" t="n">
        <v>115</v>
      </c>
      <c r="E97" s="106" t="inlineStr">
        <is>
          <t>17.2920</t>
        </is>
      </c>
      <c r="F97" s="113" t="inlineStr">
        <is>
          <t>LP 509</t>
        </is>
      </c>
      <c r="G97" s="113" t="n"/>
      <c r="H97" s="139" t="n">
        <v>43516</v>
      </c>
      <c r="I97" s="295" t="n">
        <v>1108.9</v>
      </c>
      <c r="J97" s="139" t="n">
        <v>43518</v>
      </c>
      <c r="K97" s="295" t="n">
        <v>1149.2</v>
      </c>
      <c r="L97" s="111" t="n">
        <v>40.29999999999995</v>
      </c>
      <c r="M97" s="111">
        <f>'ENS TARDIO 201819'!$K97-'ENS TARDIO 201819'!$I97</f>
        <v/>
      </c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50" t="n"/>
      <c r="X97" s="149" t="n"/>
      <c r="Y97" s="287" t="n"/>
      <c r="Z97" s="287" t="n"/>
      <c r="AA97" s="287" t="n"/>
      <c r="AB97" s="287" t="n"/>
      <c r="AC97" s="287" t="n"/>
      <c r="AD97" s="287" t="n"/>
      <c r="AE97" s="287" t="n"/>
    </row>
    <row r="98" ht="19.5" customHeight="1" s="412">
      <c r="A98" s="143" t="n">
        <v>197</v>
      </c>
      <c r="B98" s="106" t="n">
        <v>1</v>
      </c>
      <c r="C98" s="106" t="n">
        <v>9</v>
      </c>
      <c r="D98" s="106" t="n">
        <v>30</v>
      </c>
      <c r="E98" s="106" t="inlineStr">
        <is>
          <t>17.2616</t>
        </is>
      </c>
      <c r="F98" s="113" t="inlineStr">
        <is>
          <t>LP2542-1</t>
        </is>
      </c>
      <c r="G98" s="113" t="n"/>
      <c r="H98" s="139" t="n">
        <v>43520</v>
      </c>
      <c r="I98" s="295" t="n">
        <v>1173.8</v>
      </c>
      <c r="J98" s="139" t="n">
        <v>43521</v>
      </c>
      <c r="K98" s="295" t="n">
        <v>1182.6</v>
      </c>
      <c r="L98" s="111" t="n">
        <v>8.799999999999955</v>
      </c>
      <c r="M98" s="111">
        <f>'ENS TARDIO 201819'!$K98-'ENS TARDIO 201819'!$I98</f>
        <v/>
      </c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50" t="n"/>
      <c r="X98" s="149" t="n"/>
      <c r="Y98" s="287" t="n"/>
      <c r="Z98" s="287" t="n"/>
      <c r="AA98" s="287" t="n"/>
      <c r="AB98" s="287" t="n"/>
      <c r="AC98" s="287" t="n"/>
      <c r="AD98" s="287" t="n"/>
      <c r="AE98" s="287" t="n"/>
    </row>
    <row r="99" ht="19.5" customHeight="1" s="412">
      <c r="A99" s="143" t="n">
        <v>198</v>
      </c>
      <c r="B99" s="106" t="n">
        <v>1</v>
      </c>
      <c r="C99" s="106" t="n">
        <v>9</v>
      </c>
      <c r="D99" s="106" t="n">
        <v>93</v>
      </c>
      <c r="E99" s="106" t="inlineStr">
        <is>
          <t>17.2876</t>
        </is>
      </c>
      <c r="F99" s="113" t="inlineStr">
        <is>
          <t>[DK688] 04.799-1.1.1.1.1.#</t>
        </is>
      </c>
      <c r="G99" s="113" t="n"/>
      <c r="H99" s="139" t="n">
        <v>43516</v>
      </c>
      <c r="I99" s="295" t="n">
        <v>1108.9</v>
      </c>
      <c r="J99" s="139" t="n">
        <v>43516</v>
      </c>
      <c r="K99" s="295" t="n">
        <v>1108.9</v>
      </c>
      <c r="L99" s="111" t="n">
        <v>0</v>
      </c>
      <c r="M99" s="111">
        <f>'ENS TARDIO 201819'!$K99-'ENS TARDIO 201819'!$I99</f>
        <v/>
      </c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50" t="n"/>
      <c r="X99" s="149" t="n"/>
      <c r="Y99" s="287" t="n"/>
      <c r="Z99" s="287" t="n"/>
      <c r="AA99" s="287" t="n"/>
      <c r="AB99" s="287" t="n"/>
      <c r="AC99" s="287" t="n"/>
      <c r="AD99" s="287" t="n"/>
      <c r="AE99" s="287" t="n"/>
    </row>
    <row r="100" ht="19.5" customHeight="1" s="412">
      <c r="A100" s="143" t="n">
        <v>199</v>
      </c>
      <c r="B100" s="106" t="n">
        <v>1</v>
      </c>
      <c r="C100" s="106" t="n">
        <v>9</v>
      </c>
      <c r="D100" s="106" t="n">
        <v>21</v>
      </c>
      <c r="E100" s="106" t="inlineStr">
        <is>
          <t>17.2598</t>
        </is>
      </c>
      <c r="F100" s="113" t="inlineStr">
        <is>
          <t>bulk 04.1973-112-1-1-1#1#1</t>
        </is>
      </c>
      <c r="G100" s="113" t="n"/>
      <c r="H100" s="139" t="n">
        <v>43526</v>
      </c>
      <c r="I100" s="295" t="n">
        <v>1238</v>
      </c>
      <c r="J100" s="139" t="n">
        <v>43526</v>
      </c>
      <c r="K100" s="295" t="n">
        <v>1238</v>
      </c>
      <c r="L100" s="111" t="n">
        <v>0</v>
      </c>
      <c r="M100" s="111">
        <f>'ENS TARDIO 201819'!$K100-'ENS TARDIO 201819'!$I100</f>
        <v/>
      </c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50" t="n"/>
      <c r="X100" s="149" t="n"/>
      <c r="Y100" s="287" t="n"/>
      <c r="Z100" s="287" t="n"/>
      <c r="AA100" s="287" t="n"/>
      <c r="AB100" s="287" t="n"/>
      <c r="AC100" s="287" t="n"/>
      <c r="AD100" s="287" t="n"/>
      <c r="AE100" s="287" t="n"/>
    </row>
    <row r="101" ht="19.5" customHeight="1" s="412">
      <c r="A101" s="143" t="n">
        <v>200</v>
      </c>
      <c r="B101" s="106" t="n">
        <v>1</v>
      </c>
      <c r="C101" s="106" t="n">
        <v>9</v>
      </c>
      <c r="D101" s="106" t="n">
        <v>52</v>
      </c>
      <c r="E101" s="106" t="inlineStr">
        <is>
          <t>17.2686</t>
        </is>
      </c>
      <c r="F101" s="113" t="inlineStr">
        <is>
          <t>(7310x7266)-1-33</t>
        </is>
      </c>
      <c r="G101" s="113" t="n"/>
      <c r="H101" s="139" t="n">
        <v>43521</v>
      </c>
      <c r="I101" s="295" t="n">
        <v>1182.6</v>
      </c>
      <c r="J101" s="139" t="n">
        <v>43520</v>
      </c>
      <c r="K101" s="295" t="n">
        <v>1173.8</v>
      </c>
      <c r="L101" s="111" t="n">
        <v>-8.799999999999955</v>
      </c>
      <c r="M101" s="111">
        <f>'ENS TARDIO 201819'!$K101-'ENS TARDIO 201819'!$I101</f>
        <v/>
      </c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50" t="n"/>
      <c r="X101" s="149" t="n"/>
      <c r="Y101" s="287" t="n"/>
      <c r="Z101" s="287" t="n"/>
      <c r="AA101" s="287" t="n"/>
      <c r="AB101" s="287" t="n"/>
      <c r="AC101" s="287" t="n"/>
      <c r="AD101" s="287" t="n"/>
      <c r="AE101" s="287" t="n"/>
    </row>
    <row r="102" ht="19.5" customHeight="1" s="412">
      <c r="A102" s="143" t="n">
        <v>201</v>
      </c>
      <c r="B102" s="106" t="n">
        <v>1</v>
      </c>
      <c r="C102" s="106" t="n">
        <v>9</v>
      </c>
      <c r="D102" s="106" t="n">
        <v>54</v>
      </c>
      <c r="E102" s="106" t="inlineStr">
        <is>
          <t>17.2700</t>
        </is>
      </c>
      <c r="F102" s="113" t="inlineStr">
        <is>
          <t>(7310x7266)-1-46</t>
        </is>
      </c>
      <c r="G102" s="113" t="n"/>
      <c r="H102" s="139" t="n">
        <v>43517</v>
      </c>
      <c r="I102" s="295" t="n">
        <v>1128.65</v>
      </c>
      <c r="J102" s="139" t="n">
        <v>43518</v>
      </c>
      <c r="K102" s="295" t="n">
        <v>1149.2</v>
      </c>
      <c r="L102" s="111" t="n">
        <v>20.54999999999995</v>
      </c>
      <c r="M102" s="111">
        <f>'ENS TARDIO 201819'!$K102-'ENS TARDIO 201819'!$I102</f>
        <v/>
      </c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50" t="n"/>
      <c r="X102" s="149" t="n"/>
      <c r="Y102" s="287" t="n"/>
      <c r="Z102" s="287" t="n"/>
      <c r="AA102" s="287" t="n"/>
      <c r="AB102" s="287" t="n"/>
      <c r="AC102" s="287" t="n"/>
      <c r="AD102" s="287" t="n"/>
      <c r="AE102" s="287" t="n"/>
    </row>
    <row r="103" ht="19.5" customHeight="1" s="412">
      <c r="A103" s="143" t="n">
        <v>202</v>
      </c>
      <c r="B103" s="106" t="n">
        <v>1</v>
      </c>
      <c r="C103" s="106" t="n">
        <v>9</v>
      </c>
      <c r="D103" s="106" t="n">
        <v>79</v>
      </c>
      <c r="E103" s="106" t="inlineStr">
        <is>
          <t>17.2846</t>
        </is>
      </c>
      <c r="F103" s="113" t="inlineStr">
        <is>
          <t>[AX882] 04.755-1.1.1.1.1.#</t>
        </is>
      </c>
      <c r="G103" s="113" t="n"/>
      <c r="H103" s="139" t="n">
        <v>43520</v>
      </c>
      <c r="I103" s="295" t="n">
        <v>1173.8</v>
      </c>
      <c r="J103" s="139" t="n">
        <v>43520</v>
      </c>
      <c r="K103" s="295" t="n">
        <v>1173.8</v>
      </c>
      <c r="L103" s="111" t="n">
        <v>0</v>
      </c>
      <c r="M103" s="111">
        <f>'ENS TARDIO 201819'!$K103-'ENS TARDIO 201819'!$I103</f>
        <v/>
      </c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50" t="n"/>
      <c r="X103" s="149" t="n"/>
      <c r="Y103" s="287" t="n"/>
      <c r="Z103" s="287" t="n"/>
      <c r="AA103" s="287" t="n"/>
      <c r="AB103" s="287" t="n"/>
      <c r="AC103" s="287" t="n"/>
      <c r="AD103" s="287" t="n"/>
      <c r="AE103" s="287" t="n"/>
    </row>
    <row r="104" ht="19.5" customHeight="1" s="412">
      <c r="A104" s="143" t="n">
        <v>203</v>
      </c>
      <c r="B104" s="106" t="n">
        <v>1</v>
      </c>
      <c r="C104" s="106" t="n">
        <v>9</v>
      </c>
      <c r="D104" s="106" t="n">
        <v>19</v>
      </c>
      <c r="E104" s="106" t="inlineStr">
        <is>
          <t>17.2594</t>
        </is>
      </c>
      <c r="F104" s="113" t="inlineStr">
        <is>
          <t>bulk 04.1973-86-1-1-1#1#1</t>
        </is>
      </c>
      <c r="G104" s="113" t="n"/>
      <c r="H104" s="139" t="n">
        <v>43519</v>
      </c>
      <c r="I104" s="295" t="n">
        <v>1161.75</v>
      </c>
      <c r="J104" s="139" t="n">
        <v>43520</v>
      </c>
      <c r="K104" s="295" t="n">
        <v>1173.8</v>
      </c>
      <c r="L104" s="111" t="n">
        <v>12.04999999999995</v>
      </c>
      <c r="M104" s="111">
        <f>'ENS TARDIO 201819'!$K104-'ENS TARDIO 201819'!$I104</f>
        <v/>
      </c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50" t="n"/>
      <c r="X104" s="149" t="n"/>
      <c r="Y104" s="287" t="n"/>
      <c r="Z104" s="287" t="n"/>
      <c r="AA104" s="287" t="n"/>
      <c r="AB104" s="287" t="n"/>
      <c r="AC104" s="287" t="n"/>
      <c r="AD104" s="287" t="n"/>
      <c r="AE104" s="287" t="n"/>
    </row>
    <row r="105" ht="19.5" customHeight="1" s="412">
      <c r="A105" s="143" t="n">
        <v>204</v>
      </c>
      <c r="B105" s="106" t="n">
        <v>1</v>
      </c>
      <c r="C105" s="106" t="n">
        <v>9</v>
      </c>
      <c r="D105" s="106" t="n">
        <v>51</v>
      </c>
      <c r="E105" s="106" t="inlineStr">
        <is>
          <t>17.2676</t>
        </is>
      </c>
      <c r="F105" s="113" t="inlineStr">
        <is>
          <t>(7310x7266)-1-23</t>
        </is>
      </c>
      <c r="G105" s="113" t="n"/>
      <c r="H105" s="139" t="n">
        <v>43518</v>
      </c>
      <c r="I105" s="295" t="n">
        <v>1149.2</v>
      </c>
      <c r="J105" s="139" t="n">
        <v>43520</v>
      </c>
      <c r="K105" s="295" t="n">
        <v>1173.8</v>
      </c>
      <c r="L105" s="111" t="n">
        <v>24.59999999999991</v>
      </c>
      <c r="M105" s="111">
        <f>'ENS TARDIO 201819'!$K105-'ENS TARDIO 201819'!$I105</f>
        <v/>
      </c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50" t="n"/>
      <c r="X105" s="149" t="n"/>
      <c r="Y105" s="287" t="n"/>
      <c r="Z105" s="287" t="n"/>
      <c r="AA105" s="287" t="n"/>
      <c r="AB105" s="287" t="n"/>
      <c r="AC105" s="287" t="n"/>
      <c r="AD105" s="287" t="n"/>
      <c r="AE105" s="287" t="n"/>
    </row>
    <row r="106" ht="19.5" customHeight="1" s="412">
      <c r="A106" s="143" t="n">
        <v>205</v>
      </c>
      <c r="B106" s="106" t="n">
        <v>1</v>
      </c>
      <c r="C106" s="106" t="n">
        <v>9</v>
      </c>
      <c r="D106" s="106" t="n">
        <v>101</v>
      </c>
      <c r="E106" s="106" t="inlineStr">
        <is>
          <t>17.2892</t>
        </is>
      </c>
      <c r="F106" s="113" t="inlineStr">
        <is>
          <t>LP 818</t>
        </is>
      </c>
      <c r="G106" s="113" t="n"/>
      <c r="H106" s="139" t="n">
        <v>43515</v>
      </c>
      <c r="I106" s="295" t="n">
        <v>1088.8</v>
      </c>
      <c r="J106" s="139" t="n">
        <v>43516</v>
      </c>
      <c r="K106" s="295" t="n">
        <v>1108.9</v>
      </c>
      <c r="L106" s="111" t="n">
        <v>20.09999999999991</v>
      </c>
      <c r="M106" s="111">
        <f>'ENS TARDIO 201819'!$K106-'ENS TARDIO 201819'!$I106</f>
        <v/>
      </c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50" t="n"/>
      <c r="X106" s="149" t="n"/>
      <c r="Y106" s="287" t="n"/>
      <c r="Z106" s="287" t="n"/>
      <c r="AA106" s="287" t="n"/>
      <c r="AB106" s="287" t="n"/>
      <c r="AC106" s="287" t="n"/>
      <c r="AD106" s="287" t="n"/>
      <c r="AE106" s="287" t="n"/>
    </row>
    <row r="107" ht="19.5" customHeight="1" s="412">
      <c r="A107" s="143" t="n">
        <v>206</v>
      </c>
      <c r="B107" s="106" t="n">
        <v>1</v>
      </c>
      <c r="C107" s="106" t="n">
        <v>9</v>
      </c>
      <c r="D107" s="106" t="n">
        <v>80</v>
      </c>
      <c r="E107" s="106" t="inlineStr">
        <is>
          <t>17.2848</t>
        </is>
      </c>
      <c r="F107" s="113" t="inlineStr">
        <is>
          <t>[AX884] 04.762-1.1.1.1.1.#</t>
        </is>
      </c>
      <c r="G107" s="113" t="n"/>
      <c r="H107" s="139" t="n">
        <v>43525</v>
      </c>
      <c r="I107" s="295" t="n">
        <v>1226.25</v>
      </c>
      <c r="J107" s="139" t="n">
        <v>43525</v>
      </c>
      <c r="K107" s="295" t="n">
        <v>1226.25</v>
      </c>
      <c r="L107" s="111" t="n">
        <v>0</v>
      </c>
      <c r="M107" s="111">
        <f>'ENS TARDIO 201819'!$K107-'ENS TARDIO 201819'!$I107</f>
        <v/>
      </c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50" t="n"/>
      <c r="X107" s="149" t="n"/>
      <c r="Y107" s="287" t="n"/>
      <c r="Z107" s="287" t="n"/>
      <c r="AA107" s="287" t="n"/>
      <c r="AB107" s="287" t="n"/>
      <c r="AC107" s="287" t="n"/>
      <c r="AD107" s="287" t="n"/>
      <c r="AE107" s="287" t="n"/>
    </row>
    <row r="108" ht="19.5" customHeight="1" s="412">
      <c r="A108" s="143" t="n">
        <v>207</v>
      </c>
      <c r="B108" s="106" t="n">
        <v>1</v>
      </c>
      <c r="C108" s="106" t="n">
        <v>9</v>
      </c>
      <c r="D108" s="106" t="n">
        <v>166</v>
      </c>
      <c r="E108" s="262" t="inlineStr">
        <is>
          <t>17.1518</t>
        </is>
      </c>
      <c r="F108" s="113" t="inlineStr">
        <is>
          <t>LP453</t>
        </is>
      </c>
      <c r="G108" s="113" t="n"/>
      <c r="H108" s="139" t="n">
        <v>43516</v>
      </c>
      <c r="I108" s="295" t="n">
        <v>1108.9</v>
      </c>
      <c r="J108" s="139" t="n">
        <v>43517</v>
      </c>
      <c r="K108" s="295" t="n">
        <v>1128.65</v>
      </c>
      <c r="L108" s="111" t="n">
        <v>19.75</v>
      </c>
      <c r="M108" s="111">
        <f>'ENS TARDIO 201819'!$K108-'ENS TARDIO 201819'!$I108</f>
        <v/>
      </c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50" t="n"/>
      <c r="X108" s="149" t="n"/>
      <c r="Y108" s="287" t="n"/>
      <c r="Z108" s="287" t="n"/>
      <c r="AA108" s="287" t="n"/>
      <c r="AB108" s="287" t="n"/>
      <c r="AC108" s="287" t="n"/>
      <c r="AD108" s="287" t="n"/>
      <c r="AE108" s="287" t="n"/>
    </row>
    <row r="109" ht="19.5" customHeight="1" s="412">
      <c r="A109" s="143" t="n">
        <v>208</v>
      </c>
      <c r="B109" s="106" t="n">
        <v>1</v>
      </c>
      <c r="C109" s="106" t="n">
        <v>9</v>
      </c>
      <c r="D109" s="106" t="n">
        <v>40</v>
      </c>
      <c r="E109" s="266" t="n">
        <v>172640</v>
      </c>
      <c r="F109" s="134" t="inlineStr">
        <is>
          <t>94.1283-1-1#-1#1#1-3#1#1#1#1#1#1#1#1-1</t>
        </is>
      </c>
      <c r="G109" s="113" t="n"/>
      <c r="H109" s="139" t="n">
        <v>43530</v>
      </c>
      <c r="I109" s="295" t="n">
        <v>1290.7</v>
      </c>
      <c r="J109" s="139" t="n">
        <v>43530</v>
      </c>
      <c r="K109" s="295" t="n">
        <v>1290.7</v>
      </c>
      <c r="L109" s="111" t="n">
        <v>0</v>
      </c>
      <c r="M109" s="111">
        <f>'ENS TARDIO 201819'!$K109-'ENS TARDIO 201819'!$I109</f>
        <v/>
      </c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50" t="n"/>
      <c r="X109" s="149" t="n"/>
      <c r="Y109" s="287" t="n"/>
      <c r="Z109" s="287" t="n"/>
      <c r="AA109" s="287" t="n"/>
      <c r="AB109" s="287" t="n"/>
      <c r="AC109" s="287" t="n"/>
      <c r="AD109" s="287" t="n"/>
      <c r="AE109" s="287" t="n"/>
    </row>
    <row r="110" ht="19.5" customHeight="1" s="412">
      <c r="A110" s="143" t="n">
        <v>209</v>
      </c>
      <c r="B110" s="106" t="n">
        <v>1</v>
      </c>
      <c r="C110" s="106" t="n">
        <v>10</v>
      </c>
      <c r="D110" s="106" t="n">
        <v>159</v>
      </c>
      <c r="E110" s="106" t="inlineStr">
        <is>
          <t>17.3006</t>
        </is>
      </c>
      <c r="F110" s="113" t="inlineStr">
        <is>
          <t>4048 (Sint. Cuarentin x L 1571)</t>
        </is>
      </c>
      <c r="G110" s="113" t="n"/>
      <c r="H110" s="139" t="n">
        <v>43523</v>
      </c>
      <c r="I110" s="295" t="n">
        <v>1198.75</v>
      </c>
      <c r="J110" s="139" t="n">
        <v>43525</v>
      </c>
      <c r="K110" s="295" t="n">
        <v>1226.25</v>
      </c>
      <c r="L110" s="111" t="n">
        <v>27.5</v>
      </c>
      <c r="M110" s="111">
        <f>'ENS TARDIO 201819'!$K110-'ENS TARDIO 201819'!$I110</f>
        <v/>
      </c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50" t="n"/>
      <c r="X110" s="149" t="n"/>
      <c r="Y110" s="287" t="n"/>
      <c r="Z110" s="287" t="n"/>
      <c r="AA110" s="287" t="n"/>
      <c r="AB110" s="287" t="n"/>
      <c r="AC110" s="287" t="n"/>
      <c r="AD110" s="287" t="n"/>
      <c r="AE110" s="287" t="n"/>
    </row>
    <row r="111" ht="19.5" customHeight="1" s="412">
      <c r="A111" s="143" t="n">
        <v>210</v>
      </c>
      <c r="B111" s="106" t="n">
        <v>1</v>
      </c>
      <c r="C111" s="106" t="n">
        <v>10</v>
      </c>
      <c r="D111" s="106" t="n">
        <v>163</v>
      </c>
      <c r="E111" s="106" t="inlineStr">
        <is>
          <t>17.3014</t>
        </is>
      </c>
      <c r="F111" s="113" t="inlineStr">
        <is>
          <t>P1338</t>
        </is>
      </c>
      <c r="G111" s="113" t="n"/>
      <c r="H111" s="139" t="n">
        <v>43520</v>
      </c>
      <c r="I111" s="295" t="n">
        <v>1173.8</v>
      </c>
      <c r="J111" s="139" t="n">
        <v>43524</v>
      </c>
      <c r="K111" s="295" t="n">
        <v>1210.9</v>
      </c>
      <c r="L111" s="111" t="n">
        <v>37.10000000000014</v>
      </c>
      <c r="M111" s="111">
        <f>'ENS TARDIO 201819'!$K111-'ENS TARDIO 201819'!$I111</f>
        <v/>
      </c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50" t="n"/>
      <c r="X111" s="149" t="n"/>
      <c r="Y111" s="287" t="n"/>
      <c r="Z111" s="287" t="n"/>
      <c r="AA111" s="287" t="n"/>
      <c r="AB111" s="287" t="n"/>
      <c r="AC111" s="287" t="n"/>
      <c r="AD111" s="287" t="n"/>
      <c r="AE111" s="287" t="n"/>
    </row>
    <row r="112" ht="19.5" customHeight="1" s="412">
      <c r="A112" s="143" t="n">
        <v>211</v>
      </c>
      <c r="B112" s="106" t="n">
        <v>1</v>
      </c>
      <c r="C112" s="106" t="n">
        <v>10</v>
      </c>
      <c r="D112" s="106" t="n">
        <v>126</v>
      </c>
      <c r="E112" s="106" t="inlineStr">
        <is>
          <t>17.2942</t>
        </is>
      </c>
      <c r="F112" s="113" t="inlineStr">
        <is>
          <t>LP 122-2</t>
        </is>
      </c>
      <c r="G112" s="113" t="n"/>
      <c r="H112" s="139" t="n">
        <v>43525</v>
      </c>
      <c r="I112" s="295" t="n">
        <v>1226.25</v>
      </c>
      <c r="J112" s="139" t="n">
        <v>43527</v>
      </c>
      <c r="K112" s="295" t="n">
        <v>1249.9</v>
      </c>
      <c r="L112" s="111" t="n">
        <v>23.65000000000009</v>
      </c>
      <c r="M112" s="111">
        <f>'ENS TARDIO 201819'!$K112-'ENS TARDIO 201819'!$I112</f>
        <v/>
      </c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50" t="n"/>
      <c r="X112" s="149" t="n"/>
      <c r="Y112" s="287" t="n"/>
      <c r="Z112" s="287" t="n"/>
      <c r="AA112" s="287" t="n"/>
      <c r="AB112" s="287" t="n"/>
      <c r="AC112" s="287" t="n"/>
      <c r="AD112" s="287" t="n"/>
      <c r="AE112" s="287" t="n"/>
    </row>
    <row r="113" ht="19.5" customHeight="1" s="412">
      <c r="A113" s="143" t="n">
        <v>212</v>
      </c>
      <c r="B113" s="106" t="n">
        <v>1</v>
      </c>
      <c r="C113" s="106" t="n">
        <v>10</v>
      </c>
      <c r="D113" s="106" t="n">
        <v>99</v>
      </c>
      <c r="E113" s="106" t="inlineStr">
        <is>
          <t>17.2888</t>
        </is>
      </c>
      <c r="F113" s="113" t="inlineStr">
        <is>
          <t>LP 223</t>
        </is>
      </c>
      <c r="G113" s="113" t="n"/>
      <c r="H113" s="139" t="n">
        <v>43512</v>
      </c>
      <c r="I113" s="295" t="n">
        <v>1037.55</v>
      </c>
      <c r="J113" s="139" t="n">
        <v>43512</v>
      </c>
      <c r="K113" s="295" t="n">
        <v>1037.55</v>
      </c>
      <c r="L113" s="111" t="n">
        <v>0</v>
      </c>
      <c r="M113" s="111">
        <f>'ENS TARDIO 201819'!$K113-'ENS TARDIO 201819'!$I113</f>
        <v/>
      </c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50" t="n"/>
      <c r="X113" s="149" t="n"/>
      <c r="Y113" s="287" t="n"/>
      <c r="Z113" s="287" t="n"/>
      <c r="AA113" s="287" t="n"/>
      <c r="AB113" s="287" t="n"/>
      <c r="AC113" s="287" t="n"/>
      <c r="AD113" s="287" t="n"/>
      <c r="AE113" s="287" t="n"/>
    </row>
    <row r="114" ht="19.5" customHeight="1" s="412">
      <c r="A114" s="143" t="n">
        <v>213</v>
      </c>
      <c r="B114" s="106" t="n">
        <v>1</v>
      </c>
      <c r="C114" s="106" t="n">
        <v>10</v>
      </c>
      <c r="D114" s="106" t="n">
        <v>151</v>
      </c>
      <c r="E114" s="106" t="inlineStr">
        <is>
          <t>17.2990</t>
        </is>
      </c>
      <c r="F114" s="113" t="inlineStr">
        <is>
          <t>LP 598</t>
        </is>
      </c>
      <c r="G114" s="113" t="n"/>
      <c r="H114" s="139" t="n">
        <v>43519</v>
      </c>
      <c r="I114" s="295" t="n">
        <v>1161.75</v>
      </c>
      <c r="J114" s="139" t="n">
        <v>43523</v>
      </c>
      <c r="K114" s="295" t="n">
        <v>1198.75</v>
      </c>
      <c r="L114" s="111" t="n">
        <v>37</v>
      </c>
      <c r="M114" s="111">
        <f>'ENS TARDIO 201819'!$K114-'ENS TARDIO 201819'!$I114</f>
        <v/>
      </c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50" t="n"/>
      <c r="X114" s="149" t="n"/>
      <c r="Y114" s="287" t="n"/>
      <c r="Z114" s="287" t="n"/>
      <c r="AA114" s="287" t="n"/>
      <c r="AB114" s="287" t="n"/>
      <c r="AC114" s="287" t="n"/>
      <c r="AD114" s="287" t="n"/>
      <c r="AE114" s="287" t="n"/>
    </row>
    <row r="115" ht="19.5" customHeight="1" s="412">
      <c r="A115" s="143" t="n">
        <v>214</v>
      </c>
      <c r="B115" s="106" t="n">
        <v>1</v>
      </c>
      <c r="C115" s="106" t="n">
        <v>10</v>
      </c>
      <c r="D115" s="106" t="n">
        <v>61</v>
      </c>
      <c r="E115" s="106" t="inlineStr">
        <is>
          <t>17.2806</t>
        </is>
      </c>
      <c r="F115" s="113" t="inlineStr">
        <is>
          <t>[BSGA] 04.4062-1.1.1.1.1.#.#</t>
        </is>
      </c>
      <c r="G115" s="113" t="n"/>
      <c r="H115" s="139" t="n">
        <v>43519</v>
      </c>
      <c r="I115" s="295" t="n">
        <v>1161.75</v>
      </c>
      <c r="J115" s="139" t="n">
        <v>43552</v>
      </c>
      <c r="K115" s="295" t="n">
        <v>1504.75</v>
      </c>
      <c r="L115" s="111" t="n">
        <v>342.9999999999995</v>
      </c>
      <c r="M115" s="111">
        <f>'ENS TARDIO 201819'!$K115-'ENS TARDIO 201819'!$I115</f>
        <v/>
      </c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50" t="n"/>
      <c r="X115" s="149" t="n"/>
      <c r="Y115" s="287" t="n"/>
      <c r="Z115" s="287" t="n"/>
      <c r="AA115" s="287" t="n"/>
      <c r="AB115" s="287" t="n"/>
      <c r="AC115" s="287" t="n"/>
      <c r="AD115" s="287" t="n"/>
      <c r="AE115" s="287" t="n"/>
    </row>
    <row r="116" ht="19.5" customHeight="1" s="412">
      <c r="A116" s="143" t="n">
        <v>215</v>
      </c>
      <c r="B116" s="106" t="n">
        <v>1</v>
      </c>
      <c r="C116" s="106" t="n">
        <v>10</v>
      </c>
      <c r="D116" s="106" t="n">
        <v>39</v>
      </c>
      <c r="E116" s="106" t="inlineStr">
        <is>
          <t>17.2638</t>
        </is>
      </c>
      <c r="F116" s="113" t="inlineStr">
        <is>
          <t>94.1234-1-1#-1#1-2#1#3#1#1#1#1#1#1-1</t>
        </is>
      </c>
      <c r="G116" s="113" t="n"/>
      <c r="H116" s="139" t="n">
        <v>43520</v>
      </c>
      <c r="I116" s="295" t="n">
        <v>1173.8</v>
      </c>
      <c r="J116" s="139" t="n">
        <v>43520</v>
      </c>
      <c r="K116" s="295" t="n">
        <v>1173.8</v>
      </c>
      <c r="L116" s="111" t="n">
        <v>0</v>
      </c>
      <c r="M116" s="111">
        <f>'ENS TARDIO 201819'!$K116-'ENS TARDIO 201819'!$I116</f>
        <v/>
      </c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50" t="n"/>
      <c r="X116" s="149" t="n"/>
      <c r="Y116" s="287" t="n"/>
      <c r="Z116" s="287" t="n"/>
      <c r="AA116" s="287" t="n"/>
      <c r="AB116" s="287" t="n"/>
      <c r="AC116" s="287" t="n"/>
      <c r="AD116" s="287" t="n"/>
      <c r="AE116" s="287" t="n"/>
    </row>
    <row r="117" ht="19.5" customHeight="1" s="412">
      <c r="A117" s="143" t="n">
        <v>216</v>
      </c>
      <c r="B117" s="106" t="n">
        <v>1</v>
      </c>
      <c r="C117" s="106" t="n">
        <v>10</v>
      </c>
      <c r="D117" s="106" t="n">
        <v>84</v>
      </c>
      <c r="E117" s="106" t="inlineStr">
        <is>
          <t>17.2858</t>
        </is>
      </c>
      <c r="F117" s="113" t="inlineStr">
        <is>
          <t>[AX889] 04.731-1.1.1.1.1.#</t>
        </is>
      </c>
      <c r="G117" s="113" t="n"/>
      <c r="H117" s="139" t="n">
        <v>43522</v>
      </c>
      <c r="I117" s="295" t="n">
        <v>1188.8</v>
      </c>
      <c r="J117" s="139" t="n">
        <v>43522</v>
      </c>
      <c r="K117" s="295" t="n">
        <v>1188.8</v>
      </c>
      <c r="L117" s="111" t="n">
        <v>0</v>
      </c>
      <c r="M117" s="111">
        <f>'ENS TARDIO 201819'!$K117-'ENS TARDIO 201819'!$I117</f>
        <v/>
      </c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50" t="n"/>
      <c r="X117" s="149" t="n"/>
      <c r="Y117" s="287" t="n"/>
      <c r="Z117" s="287" t="n"/>
      <c r="AA117" s="287" t="n"/>
      <c r="AB117" s="287" t="n"/>
      <c r="AC117" s="287" t="n"/>
      <c r="AD117" s="287" t="n"/>
      <c r="AE117" s="287" t="n"/>
    </row>
    <row r="118" ht="19.5" customHeight="1" s="412">
      <c r="A118" s="143" t="n">
        <v>217</v>
      </c>
      <c r="B118" s="106" t="n">
        <v>1</v>
      </c>
      <c r="C118" s="106" t="n">
        <v>10</v>
      </c>
      <c r="D118" s="106" t="n">
        <v>104</v>
      </c>
      <c r="E118" s="106" t="inlineStr">
        <is>
          <t>17.2898</t>
        </is>
      </c>
      <c r="F118" s="113" t="inlineStr">
        <is>
          <t>LP 59</t>
        </is>
      </c>
      <c r="G118" s="113" t="n"/>
      <c r="H118" s="139" t="n">
        <v>43516</v>
      </c>
      <c r="I118" s="295" t="n">
        <v>1108.9</v>
      </c>
      <c r="J118" s="139" t="n">
        <v>43519</v>
      </c>
      <c r="K118" s="295" t="n">
        <v>1161.75</v>
      </c>
      <c r="L118" s="111" t="n">
        <v>52.84999999999991</v>
      </c>
      <c r="M118" s="111">
        <f>'ENS TARDIO 201819'!$K118-'ENS TARDIO 201819'!$I118</f>
        <v/>
      </c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50" t="n"/>
      <c r="X118" s="149" t="n"/>
      <c r="Y118" s="287" t="n"/>
      <c r="Z118" s="287" t="n"/>
      <c r="AA118" s="287" t="n"/>
      <c r="AB118" s="287" t="n"/>
      <c r="AC118" s="287" t="n"/>
      <c r="AD118" s="287" t="n"/>
      <c r="AE118" s="287" t="n"/>
    </row>
    <row r="119" ht="19.5" customHeight="1" s="412">
      <c r="A119" s="143" t="n">
        <v>218</v>
      </c>
      <c r="B119" s="106" t="n">
        <v>1</v>
      </c>
      <c r="C119" s="106" t="n">
        <v>10</v>
      </c>
      <c r="D119" s="106" t="n">
        <v>152</v>
      </c>
      <c r="E119" s="106" t="inlineStr">
        <is>
          <t>17.2992</t>
        </is>
      </c>
      <c r="F119" s="113" t="inlineStr">
        <is>
          <t>LP 2542</t>
        </is>
      </c>
      <c r="G119" s="113" t="n"/>
      <c r="H119" s="139" t="n">
        <v>43519</v>
      </c>
      <c r="I119" s="295" t="n">
        <v>1161.75</v>
      </c>
      <c r="J119" s="139" t="n">
        <v>43519</v>
      </c>
      <c r="K119" s="295" t="n">
        <v>1161.75</v>
      </c>
      <c r="L119" s="111" t="n">
        <v>0</v>
      </c>
      <c r="M119" s="111">
        <f>'ENS TARDIO 201819'!$K119-'ENS TARDIO 201819'!$I119</f>
        <v/>
      </c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50" t="n"/>
      <c r="X119" s="149" t="n"/>
      <c r="Y119" s="287" t="n"/>
      <c r="Z119" s="287" t="n"/>
      <c r="AA119" s="287" t="n"/>
      <c r="AB119" s="287" t="n"/>
      <c r="AC119" s="287" t="n"/>
      <c r="AD119" s="287" t="n"/>
      <c r="AE119" s="287" t="n"/>
    </row>
    <row r="120" ht="19.5" customHeight="1" s="412">
      <c r="A120" s="143" t="n">
        <v>219</v>
      </c>
      <c r="B120" s="106" t="n">
        <v>1</v>
      </c>
      <c r="C120" s="106" t="n">
        <v>10</v>
      </c>
      <c r="D120" s="106" t="n">
        <v>122</v>
      </c>
      <c r="E120" s="266" t="inlineStr">
        <is>
          <t>17.2934//FONT21</t>
        </is>
      </c>
      <c r="F120" s="134" t="inlineStr">
        <is>
          <t>LP 126</t>
        </is>
      </c>
      <c r="G120" s="113" t="n"/>
      <c r="H120" s="139" t="n">
        <v>43522</v>
      </c>
      <c r="I120" s="295" t="n">
        <v>1188.8</v>
      </c>
      <c r="J120" s="139" t="n">
        <v>43523</v>
      </c>
      <c r="K120" s="295" t="n">
        <v>1198.75</v>
      </c>
      <c r="L120" s="111" t="n">
        <v>9.950000000000045</v>
      </c>
      <c r="M120" s="111">
        <f>'ENS TARDIO 201819'!$K120-'ENS TARDIO 201819'!$I120</f>
        <v/>
      </c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50" t="n"/>
      <c r="X120" s="149" t="n"/>
      <c r="Y120" s="287" t="n"/>
      <c r="Z120" s="287" t="n"/>
      <c r="AA120" s="287" t="n"/>
      <c r="AB120" s="287" t="n"/>
      <c r="AC120" s="287" t="n"/>
      <c r="AD120" s="287" t="n"/>
      <c r="AE120" s="287" t="n"/>
    </row>
    <row r="121" ht="19.5" customHeight="1" s="412">
      <c r="A121" s="143" t="n">
        <v>220</v>
      </c>
      <c r="B121" s="106" t="n">
        <v>1</v>
      </c>
      <c r="C121" s="106" t="n">
        <v>10</v>
      </c>
      <c r="D121" s="106" t="n">
        <v>133</v>
      </c>
      <c r="E121" s="106" t="inlineStr">
        <is>
          <t>17.2956</t>
        </is>
      </c>
      <c r="F121" s="113" t="inlineStr">
        <is>
          <t>LP 1032</t>
        </is>
      </c>
      <c r="G121" s="113" t="n"/>
      <c r="H121" s="139" t="n">
        <v>43520</v>
      </c>
      <c r="I121" s="295" t="n">
        <v>1173.8</v>
      </c>
      <c r="J121" s="139" t="n">
        <v>43521</v>
      </c>
      <c r="K121" s="295" t="n">
        <v>1182.6</v>
      </c>
      <c r="L121" s="111" t="n">
        <v>8.799999999999955</v>
      </c>
      <c r="M121" s="111">
        <f>'ENS TARDIO 201819'!$K121-'ENS TARDIO 201819'!$I121</f>
        <v/>
      </c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50" t="n"/>
      <c r="X121" s="149" t="n"/>
      <c r="Y121" s="287" t="n"/>
      <c r="Z121" s="287" t="n"/>
      <c r="AA121" s="287" t="n"/>
      <c r="AB121" s="287" t="n"/>
      <c r="AC121" s="287" t="n"/>
      <c r="AD121" s="287" t="n"/>
      <c r="AE121" s="287" t="n"/>
    </row>
    <row r="122" ht="19.5" customHeight="1" s="412">
      <c r="A122" s="143" t="n">
        <v>221</v>
      </c>
      <c r="B122" s="106" t="n">
        <v>1</v>
      </c>
      <c r="C122" s="106" t="n">
        <v>11</v>
      </c>
      <c r="D122" s="106" t="n">
        <v>106</v>
      </c>
      <c r="E122" s="106" t="inlineStr">
        <is>
          <t>17.2902</t>
        </is>
      </c>
      <c r="F122" s="113" t="inlineStr">
        <is>
          <t>LP 29</t>
        </is>
      </c>
      <c r="G122" s="113" t="n"/>
      <c r="H122" s="139" t="n">
        <v>43515</v>
      </c>
      <c r="I122" s="295" t="n">
        <v>1088.8</v>
      </c>
      <c r="J122" s="139" t="n">
        <v>43519</v>
      </c>
      <c r="K122" s="295" t="n">
        <v>1161.75</v>
      </c>
      <c r="L122" s="111" t="n">
        <v>72.94999999999982</v>
      </c>
      <c r="M122" s="111">
        <f>'ENS TARDIO 201819'!$K122-'ENS TARDIO 201819'!$I122</f>
        <v/>
      </c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50" t="n"/>
      <c r="X122" s="149" t="n"/>
      <c r="Y122" s="287" t="n"/>
      <c r="Z122" s="287" t="n"/>
      <c r="AA122" s="287" t="n"/>
      <c r="AB122" s="287" t="n"/>
      <c r="AC122" s="287" t="n"/>
      <c r="AD122" s="287" t="n"/>
      <c r="AE122" s="287" t="n"/>
    </row>
    <row r="123" ht="19.5" customHeight="1" s="412">
      <c r="A123" s="143" t="n">
        <v>222</v>
      </c>
      <c r="B123" s="106" t="n">
        <v>1</v>
      </c>
      <c r="C123" s="106" t="n">
        <v>11</v>
      </c>
      <c r="D123" s="106" t="n">
        <v>121</v>
      </c>
      <c r="E123" s="266" t="inlineStr">
        <is>
          <t>17.2932//15.407</t>
        </is>
      </c>
      <c r="F123" s="134" t="inlineStr">
        <is>
          <t>LP 521</t>
        </is>
      </c>
      <c r="G123" s="113" t="n"/>
      <c r="H123" s="139" t="n">
        <v>43524</v>
      </c>
      <c r="I123" s="295" t="n">
        <v>1210.9</v>
      </c>
      <c r="J123" s="139" t="n">
        <v>43524</v>
      </c>
      <c r="K123" s="295" t="n">
        <v>1210.9</v>
      </c>
      <c r="L123" s="111" t="n">
        <v>0</v>
      </c>
      <c r="M123" s="111">
        <f>'ENS TARDIO 201819'!$K123-'ENS TARDIO 201819'!$I123</f>
        <v/>
      </c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50" t="n"/>
      <c r="X123" s="149" t="n"/>
      <c r="Y123" s="287" t="n"/>
      <c r="Z123" s="287" t="n"/>
      <c r="AA123" s="287" t="n"/>
      <c r="AB123" s="287" t="n"/>
      <c r="AC123" s="287" t="n"/>
      <c r="AD123" s="287" t="n"/>
      <c r="AE123" s="287" t="n"/>
    </row>
    <row r="124" ht="19.5" customHeight="1" s="412">
      <c r="A124" s="143" t="n">
        <v>223</v>
      </c>
      <c r="B124" s="106" t="n">
        <v>1</v>
      </c>
      <c r="C124" s="106" t="n">
        <v>11</v>
      </c>
      <c r="D124" s="106" t="n">
        <v>26</v>
      </c>
      <c r="E124" s="106" t="inlineStr">
        <is>
          <t>17.2608</t>
        </is>
      </c>
      <c r="F124" s="113" t="inlineStr">
        <is>
          <t>99.4793-1-1-1-1-1#1#1</t>
        </is>
      </c>
      <c r="G124" s="113" t="n"/>
      <c r="H124" s="139" t="n">
        <v>43532</v>
      </c>
      <c r="I124" s="295" t="n">
        <v>1316.95</v>
      </c>
      <c r="J124" s="139" t="n">
        <v>43532</v>
      </c>
      <c r="K124" s="295" t="n">
        <v>1316.95</v>
      </c>
      <c r="L124" s="111" t="n">
        <v>0</v>
      </c>
      <c r="M124" s="111">
        <f>'ENS TARDIO 201819'!$K124-'ENS TARDIO 201819'!$I124</f>
        <v/>
      </c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50" t="n"/>
      <c r="X124" s="149" t="n"/>
      <c r="Y124" s="287" t="n"/>
      <c r="Z124" s="287" t="n"/>
      <c r="AA124" s="287" t="n"/>
      <c r="AB124" s="287" t="n"/>
      <c r="AC124" s="287" t="n"/>
      <c r="AD124" s="287" t="n"/>
      <c r="AE124" s="287" t="n"/>
    </row>
    <row r="125" ht="19.5" customHeight="1" s="412">
      <c r="A125" s="143" t="n">
        <v>224</v>
      </c>
      <c r="B125" s="106" t="n">
        <v>1</v>
      </c>
      <c r="C125" s="106" t="n">
        <v>11</v>
      </c>
      <c r="D125" s="106" t="n">
        <v>41</v>
      </c>
      <c r="E125" s="106" t="inlineStr">
        <is>
          <t>17.2642</t>
        </is>
      </c>
      <c r="F125" s="113" t="inlineStr">
        <is>
          <t>94.1283-1-1#-1#2#1-1#1#1#1#1#1#1#1#4-1</t>
        </is>
      </c>
      <c r="G125" s="113" t="n"/>
      <c r="H125" s="139" t="n">
        <v>43516</v>
      </c>
      <c r="I125" s="295" t="n">
        <v>1108.9</v>
      </c>
      <c r="J125" s="139" t="n">
        <v>43516</v>
      </c>
      <c r="K125" s="295" t="n">
        <v>1108.9</v>
      </c>
      <c r="L125" s="111" t="n">
        <v>0</v>
      </c>
      <c r="M125" s="111">
        <f>'ENS TARDIO 201819'!$K125-'ENS TARDIO 201819'!$I125</f>
        <v/>
      </c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50" t="n"/>
      <c r="X125" s="149" t="n"/>
      <c r="Y125" s="287" t="n"/>
      <c r="Z125" s="287" t="n"/>
      <c r="AA125" s="287" t="n"/>
      <c r="AB125" s="287" t="n"/>
      <c r="AC125" s="287" t="n"/>
      <c r="AD125" s="287" t="n"/>
      <c r="AE125" s="287" t="n"/>
    </row>
    <row r="126" ht="19.5" customHeight="1" s="412">
      <c r="A126" s="143" t="n">
        <v>225</v>
      </c>
      <c r="B126" s="106" t="n">
        <v>1</v>
      </c>
      <c r="C126" s="106" t="n">
        <v>11</v>
      </c>
      <c r="D126" s="106" t="n">
        <v>62</v>
      </c>
      <c r="E126" s="106" t="inlineStr">
        <is>
          <t>17.2808</t>
        </is>
      </c>
      <c r="F126" s="113" t="inlineStr">
        <is>
          <t>[BSGA] 04.4071-1.1.1.1.1.#.#</t>
        </is>
      </c>
      <c r="G126" s="113" t="n"/>
      <c r="H126" s="139" t="n">
        <v>43525</v>
      </c>
      <c r="I126" s="295" t="n">
        <v>1226.25</v>
      </c>
      <c r="J126" s="139" t="n">
        <v>43527</v>
      </c>
      <c r="K126" s="295" t="n">
        <v>1249.9</v>
      </c>
      <c r="L126" s="111" t="n">
        <v>23.65000000000009</v>
      </c>
      <c r="M126" s="111">
        <f>'ENS TARDIO 201819'!$K126-'ENS TARDIO 201819'!$I126</f>
        <v/>
      </c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50" t="n"/>
      <c r="X126" s="149" t="n"/>
      <c r="Y126" s="287" t="n"/>
      <c r="Z126" s="287" t="n"/>
      <c r="AA126" s="287" t="n"/>
      <c r="AB126" s="287" t="n"/>
      <c r="AC126" s="287" t="n"/>
      <c r="AD126" s="287" t="n"/>
      <c r="AE126" s="287" t="n"/>
    </row>
    <row r="127" ht="19.5" customHeight="1" s="412">
      <c r="A127" s="143" t="n">
        <v>226</v>
      </c>
      <c r="B127" s="106" t="n">
        <v>1</v>
      </c>
      <c r="C127" s="106" t="n">
        <v>11</v>
      </c>
      <c r="D127" s="106" t="n">
        <v>3</v>
      </c>
      <c r="E127" s="106" t="inlineStr">
        <is>
          <t>17.2560</t>
        </is>
      </c>
      <c r="F127" s="113" t="inlineStr">
        <is>
          <t>BKBS13idprov901947-1-42 -1-1-1-1#1</t>
        </is>
      </c>
      <c r="G127" s="113" t="n"/>
      <c r="H127" s="139" t="n">
        <v>43518</v>
      </c>
      <c r="I127" s="295" t="n">
        <v>1149.2</v>
      </c>
      <c r="J127" s="139" t="n">
        <v>43521</v>
      </c>
      <c r="K127" s="295" t="n">
        <v>1182.6</v>
      </c>
      <c r="L127" s="111" t="n">
        <v>33.39999999999986</v>
      </c>
      <c r="M127" s="111">
        <f>'ENS TARDIO 201819'!$K127-'ENS TARDIO 201819'!$I127</f>
        <v/>
      </c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50" t="n"/>
      <c r="X127" s="149" t="n"/>
      <c r="Y127" s="287" t="n"/>
      <c r="Z127" s="287" t="n"/>
      <c r="AA127" s="287" t="n"/>
      <c r="AB127" s="287" t="n"/>
      <c r="AC127" s="287" t="n"/>
      <c r="AD127" s="287" t="n"/>
      <c r="AE127" s="287" t="n"/>
    </row>
    <row r="128" ht="19.5" customHeight="1" s="412">
      <c r="A128" s="143" t="n">
        <v>227</v>
      </c>
      <c r="B128" s="106" t="n">
        <v>1</v>
      </c>
      <c r="C128" s="106" t="n">
        <v>11</v>
      </c>
      <c r="D128" s="106" t="n">
        <v>118</v>
      </c>
      <c r="E128" s="106" t="inlineStr">
        <is>
          <t>17.2926</t>
        </is>
      </c>
      <c r="F128" s="113" t="inlineStr">
        <is>
          <t>LP 199</t>
        </is>
      </c>
      <c r="G128" s="113" t="n"/>
      <c r="H128" s="139" t="n">
        <v>43521</v>
      </c>
      <c r="I128" s="295" t="n">
        <v>1182.6</v>
      </c>
      <c r="J128" s="139" t="n">
        <v>43522</v>
      </c>
      <c r="K128" s="295" t="n">
        <v>1188.8</v>
      </c>
      <c r="L128" s="111" t="n">
        <v>6.200000000000045</v>
      </c>
      <c r="M128" s="111">
        <f>'ENS TARDIO 201819'!$K128-'ENS TARDIO 201819'!$I128</f>
        <v/>
      </c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50" t="n"/>
      <c r="X128" s="149" t="n"/>
      <c r="Y128" s="287" t="n"/>
      <c r="Z128" s="287" t="n"/>
      <c r="AA128" s="287" t="n"/>
      <c r="AB128" s="287" t="n"/>
      <c r="AC128" s="287" t="n"/>
      <c r="AD128" s="287" t="n"/>
      <c r="AE128" s="287" t="n"/>
    </row>
    <row r="129" ht="19.5" customHeight="1" s="412">
      <c r="A129" s="143" t="n">
        <v>228</v>
      </c>
      <c r="B129" s="106" t="n">
        <v>1</v>
      </c>
      <c r="C129" s="106" t="n">
        <v>11</v>
      </c>
      <c r="D129" s="106" t="n">
        <v>76</v>
      </c>
      <c r="E129" s="106" t="inlineStr">
        <is>
          <t>17.2838</t>
        </is>
      </c>
      <c r="F129" s="113" t="inlineStr">
        <is>
          <t>[M 11] 04.866-1.1.1.1.1.#</t>
        </is>
      </c>
      <c r="G129" s="113" t="n"/>
      <c r="H129" s="139" t="n">
        <v>43524</v>
      </c>
      <c r="I129" s="295" t="n">
        <v>1210.9</v>
      </c>
      <c r="J129" s="139" t="n">
        <v>43527</v>
      </c>
      <c r="K129" s="295" t="n">
        <v>1249.9</v>
      </c>
      <c r="L129" s="111" t="n">
        <v>39</v>
      </c>
      <c r="M129" s="111">
        <f>'ENS TARDIO 201819'!$K129-'ENS TARDIO 201819'!$I129</f>
        <v/>
      </c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50" t="n"/>
      <c r="X129" s="149" t="n"/>
      <c r="Y129" s="287" t="n"/>
      <c r="Z129" s="287" t="n"/>
      <c r="AA129" s="287" t="n"/>
      <c r="AB129" s="287" t="n"/>
      <c r="AC129" s="287" t="n"/>
      <c r="AD129" s="287" t="n"/>
      <c r="AE129" s="287" t="n"/>
    </row>
    <row r="130" ht="19.5" customHeight="1" s="412">
      <c r="A130" s="143" t="n">
        <v>229</v>
      </c>
      <c r="B130" s="106" t="n">
        <v>1</v>
      </c>
      <c r="C130" s="106" t="n">
        <v>11</v>
      </c>
      <c r="D130" s="106" t="n">
        <v>111</v>
      </c>
      <c r="E130" s="106" t="inlineStr">
        <is>
          <t>17.2912</t>
        </is>
      </c>
      <c r="F130" s="113" t="inlineStr">
        <is>
          <t>LP 221</t>
        </is>
      </c>
      <c r="G130" s="113" t="n"/>
      <c r="H130" s="139" t="n">
        <v>43521</v>
      </c>
      <c r="I130" s="295" t="n">
        <v>1182.6</v>
      </c>
      <c r="J130" s="139" t="n">
        <v>43523</v>
      </c>
      <c r="K130" s="295" t="n">
        <v>1198.75</v>
      </c>
      <c r="L130" s="111" t="n">
        <v>16.15000000000009</v>
      </c>
      <c r="M130" s="111">
        <f>'ENS TARDIO 201819'!$K130-'ENS TARDIO 201819'!$I130</f>
        <v/>
      </c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50" t="n"/>
      <c r="X130" s="149" t="n"/>
      <c r="Y130" s="287" t="n"/>
      <c r="Z130" s="287" t="n"/>
      <c r="AA130" s="287" t="n"/>
      <c r="AB130" s="287" t="n"/>
      <c r="AC130" s="287" t="n"/>
      <c r="AD130" s="287" t="n"/>
      <c r="AE130" s="287" t="n"/>
    </row>
    <row r="131" ht="19.5" customHeight="1" s="412">
      <c r="A131" s="143" t="n">
        <v>230</v>
      </c>
      <c r="B131" s="106" t="n">
        <v>1</v>
      </c>
      <c r="C131" s="106" t="n">
        <v>11</v>
      </c>
      <c r="D131" s="106" t="n">
        <v>36</v>
      </c>
      <c r="E131" s="106" t="inlineStr">
        <is>
          <t>17.2632</t>
        </is>
      </c>
      <c r="F131" s="113" t="inlineStr">
        <is>
          <t>99.5736-4  LP611V X LP613-2-1-1-1#1#1#1-1</t>
        </is>
      </c>
      <c r="G131" s="113" t="n"/>
      <c r="H131" s="139" t="n">
        <v>43518</v>
      </c>
      <c r="I131" s="295" t="n">
        <v>1149.2</v>
      </c>
      <c r="J131" s="139" t="n">
        <v>43519</v>
      </c>
      <c r="K131" s="295" t="n">
        <v>1161.75</v>
      </c>
      <c r="L131" s="111" t="n">
        <v>12.54999999999995</v>
      </c>
      <c r="M131" s="111">
        <f>'ENS TARDIO 201819'!$K131-'ENS TARDIO 201819'!$I131</f>
        <v/>
      </c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50" t="n"/>
      <c r="X131" s="149" t="n"/>
      <c r="Y131" s="287" t="n"/>
      <c r="Z131" s="287" t="n"/>
      <c r="AA131" s="287" t="n"/>
      <c r="AB131" s="287" t="n"/>
      <c r="AC131" s="287" t="n"/>
      <c r="AD131" s="287" t="n"/>
      <c r="AE131" s="287" t="n"/>
    </row>
    <row r="132" ht="19.5" customHeight="1" s="412">
      <c r="A132" s="143" t="n">
        <v>231</v>
      </c>
      <c r="B132" s="106" t="n">
        <v>1</v>
      </c>
      <c r="C132" s="106" t="n">
        <v>11</v>
      </c>
      <c r="D132" s="106" t="n">
        <v>138</v>
      </c>
      <c r="E132" s="106" t="inlineStr">
        <is>
          <t>17.2964</t>
        </is>
      </c>
      <c r="F132" s="113" t="inlineStr">
        <is>
          <t>LP 562</t>
        </is>
      </c>
      <c r="G132" s="113" t="n"/>
      <c r="H132" s="139" t="n">
        <v>43525</v>
      </c>
      <c r="I132" s="295" t="n">
        <v>1226.25</v>
      </c>
      <c r="J132" s="139" t="n">
        <v>43524</v>
      </c>
      <c r="K132" s="295" t="n">
        <v>1210.9</v>
      </c>
      <c r="L132" s="111" t="n">
        <v>-15.34999999999991</v>
      </c>
      <c r="M132" s="111">
        <f>'ENS TARDIO 201819'!$K132-'ENS TARDIO 201819'!$I132</f>
        <v/>
      </c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50" t="n"/>
      <c r="X132" s="149" t="n"/>
      <c r="Y132" s="287" t="n"/>
      <c r="Z132" s="287" t="n"/>
      <c r="AA132" s="287" t="n"/>
      <c r="AB132" s="287" t="n"/>
      <c r="AC132" s="287" t="n"/>
      <c r="AD132" s="287" t="n"/>
      <c r="AE132" s="287" t="n"/>
    </row>
    <row r="133" ht="19.5" customHeight="1" s="412">
      <c r="A133" s="143" t="n">
        <v>232</v>
      </c>
      <c r="B133" s="106" t="n">
        <v>1</v>
      </c>
      <c r="C133" s="106" t="n">
        <v>11</v>
      </c>
      <c r="D133" s="106" t="n">
        <v>66</v>
      </c>
      <c r="E133" s="106" t="inlineStr">
        <is>
          <t>17.2816</t>
        </is>
      </c>
      <c r="F133" s="113" t="inlineStr">
        <is>
          <t>[BSGA] 04.4119-1.1.1.1.1.#.#</t>
        </is>
      </c>
      <c r="G133" s="113" t="n"/>
      <c r="H133" s="139" t="n">
        <v>43519</v>
      </c>
      <c r="I133" s="295" t="n">
        <v>1161.75</v>
      </c>
      <c r="J133" s="139" t="n">
        <v>43520</v>
      </c>
      <c r="K133" s="295" t="n">
        <v>1173.8</v>
      </c>
      <c r="L133" s="111" t="n">
        <v>12.04999999999995</v>
      </c>
      <c r="M133" s="111">
        <f>'ENS TARDIO 201819'!$K133-'ENS TARDIO 201819'!$I133</f>
        <v/>
      </c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50" t="n"/>
      <c r="X133" s="149" t="n"/>
      <c r="Y133" s="287" t="n"/>
      <c r="Z133" s="287" t="n"/>
      <c r="AA133" s="287" t="n"/>
      <c r="AB133" s="287" t="n"/>
      <c r="AC133" s="287" t="n"/>
      <c r="AD133" s="287" t="n"/>
      <c r="AE133" s="287" t="n"/>
    </row>
    <row r="134" ht="19.5" customHeight="1" s="412">
      <c r="A134" s="143" t="n">
        <v>233</v>
      </c>
      <c r="B134" s="106" t="n">
        <v>1</v>
      </c>
      <c r="C134" s="106" t="n">
        <v>12</v>
      </c>
      <c r="D134" s="106" t="n">
        <v>117</v>
      </c>
      <c r="E134" s="106" t="inlineStr">
        <is>
          <t>17.2924</t>
        </is>
      </c>
      <c r="F134" s="113" t="inlineStr">
        <is>
          <t>LP 3830</t>
        </is>
      </c>
      <c r="G134" s="113" t="n"/>
      <c r="H134" s="139" t="n">
        <v>43521</v>
      </c>
      <c r="I134" s="295" t="n">
        <v>1182.6</v>
      </c>
      <c r="J134" s="139" t="n">
        <v>43522</v>
      </c>
      <c r="K134" s="295" t="n">
        <v>1188.8</v>
      </c>
      <c r="L134" s="111" t="n">
        <v>6.200000000000045</v>
      </c>
      <c r="M134" s="111">
        <f>'ENS TARDIO 201819'!$K134-'ENS TARDIO 201819'!$I134</f>
        <v/>
      </c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50" t="n"/>
      <c r="X134" s="149" t="n"/>
      <c r="Y134" s="287" t="n"/>
      <c r="Z134" s="287" t="n"/>
      <c r="AA134" s="287" t="n"/>
      <c r="AB134" s="287" t="n"/>
      <c r="AC134" s="287" t="n"/>
      <c r="AD134" s="287" t="n"/>
      <c r="AE134" s="287" t="n"/>
    </row>
    <row r="135" ht="19.5" customHeight="1" s="412">
      <c r="A135" s="143" t="n">
        <v>234</v>
      </c>
      <c r="B135" s="106" t="n">
        <v>1</v>
      </c>
      <c r="C135" s="106" t="n">
        <v>12</v>
      </c>
      <c r="D135" s="106" t="n">
        <v>131</v>
      </c>
      <c r="E135" s="106" t="inlineStr">
        <is>
          <t>17.2952</t>
        </is>
      </c>
      <c r="F135" s="113" t="inlineStr">
        <is>
          <t>LP 613</t>
        </is>
      </c>
      <c r="G135" s="113" t="n"/>
      <c r="H135" s="139" t="n">
        <v>43519</v>
      </c>
      <c r="I135" s="295" t="n">
        <v>1161.75</v>
      </c>
      <c r="J135" s="139" t="n">
        <v>43520</v>
      </c>
      <c r="K135" s="295" t="n">
        <v>1173.8</v>
      </c>
      <c r="L135" s="111" t="n">
        <v>12.04999999999995</v>
      </c>
      <c r="M135" s="111">
        <f>'ENS TARDIO 201819'!$K135-'ENS TARDIO 201819'!$I135</f>
        <v/>
      </c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50" t="n"/>
      <c r="X135" s="149" t="n"/>
      <c r="Y135" s="287" t="n"/>
      <c r="Z135" s="287" t="n"/>
      <c r="AA135" s="287" t="n"/>
      <c r="AB135" s="287" t="n"/>
      <c r="AC135" s="287" t="n"/>
      <c r="AD135" s="287" t="n"/>
      <c r="AE135" s="287" t="n"/>
    </row>
    <row r="136" ht="19.5" customHeight="1" s="412">
      <c r="A136" s="143" t="n">
        <v>235</v>
      </c>
      <c r="B136" s="106" t="n">
        <v>1</v>
      </c>
      <c r="C136" s="106" t="n">
        <v>12</v>
      </c>
      <c r="D136" s="106" t="n">
        <v>143</v>
      </c>
      <c r="E136" s="106" t="inlineStr">
        <is>
          <t>17.2974</t>
        </is>
      </c>
      <c r="F136" s="113" t="inlineStr">
        <is>
          <t>LP 918</t>
        </is>
      </c>
      <c r="G136" s="113" t="n"/>
      <c r="H136" s="139" t="n">
        <v>43527</v>
      </c>
      <c r="I136" s="295" t="n">
        <v>1249.9</v>
      </c>
      <c r="J136" s="139" t="n">
        <v>43525</v>
      </c>
      <c r="K136" s="295" t="n">
        <v>1226.25</v>
      </c>
      <c r="L136" s="111" t="n">
        <v>-23.65000000000009</v>
      </c>
      <c r="M136" s="111">
        <f>'ENS TARDIO 201819'!$K136-'ENS TARDIO 201819'!$I136</f>
        <v/>
      </c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50" t="n"/>
      <c r="X136" s="149" t="n"/>
      <c r="Y136" s="287" t="n"/>
      <c r="Z136" s="287" t="n"/>
      <c r="AA136" s="287" t="n"/>
      <c r="AB136" s="287" t="n"/>
      <c r="AC136" s="287" t="n"/>
      <c r="AD136" s="287" t="n"/>
      <c r="AE136" s="287" t="n"/>
    </row>
    <row r="137" ht="19.5" customHeight="1" s="412">
      <c r="A137" s="143" t="n">
        <v>236</v>
      </c>
      <c r="B137" s="106" t="n">
        <v>1</v>
      </c>
      <c r="C137" s="106" t="n">
        <v>12</v>
      </c>
      <c r="D137" s="106" t="n">
        <v>124</v>
      </c>
      <c r="E137" s="266" t="inlineStr">
        <is>
          <t>17.2938//BEBA</t>
        </is>
      </c>
      <c r="F137" s="134" t="inlineStr">
        <is>
          <t>LP 561</t>
        </is>
      </c>
      <c r="G137" s="113" t="n"/>
      <c r="H137" s="139" t="n">
        <v>43526</v>
      </c>
      <c r="I137" s="295" t="n">
        <v>1238</v>
      </c>
      <c r="J137" s="139" t="n">
        <v>43528</v>
      </c>
      <c r="K137" s="295" t="n">
        <v>1262.15</v>
      </c>
      <c r="L137" s="111" t="n">
        <v>24.15000000000009</v>
      </c>
      <c r="M137" s="111">
        <f>'ENS TARDIO 201819'!$K137-'ENS TARDIO 201819'!$I137</f>
        <v/>
      </c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50" t="n"/>
      <c r="X137" s="149" t="n"/>
      <c r="Y137" s="287" t="n"/>
      <c r="Z137" s="287" t="n"/>
      <c r="AA137" s="287" t="n"/>
      <c r="AB137" s="287" t="n"/>
      <c r="AC137" s="287" t="n"/>
      <c r="AD137" s="287" t="n"/>
      <c r="AE137" s="287" t="n"/>
    </row>
    <row r="138" ht="19.5" customHeight="1" s="412">
      <c r="A138" s="143" t="n">
        <v>237</v>
      </c>
      <c r="B138" s="106" t="n">
        <v>1</v>
      </c>
      <c r="C138" s="106" t="n">
        <v>12</v>
      </c>
      <c r="D138" s="106" t="n">
        <v>112</v>
      </c>
      <c r="E138" s="106" t="inlineStr">
        <is>
          <t>17.2914</t>
        </is>
      </c>
      <c r="F138" s="113" t="inlineStr">
        <is>
          <t>LP 5708</t>
        </is>
      </c>
      <c r="G138" s="113" t="n"/>
      <c r="H138" s="139" t="n">
        <v>43515</v>
      </c>
      <c r="I138" s="295" t="n">
        <v>1088.8</v>
      </c>
      <c r="J138" s="139" t="n">
        <v>43513</v>
      </c>
      <c r="K138" s="295" t="n">
        <v>1051.95</v>
      </c>
      <c r="L138" s="111" t="n">
        <v>-36.85000000000014</v>
      </c>
      <c r="M138" s="111">
        <f>'ENS TARDIO 201819'!$K138-'ENS TARDIO 201819'!$I138</f>
        <v/>
      </c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50" t="n"/>
      <c r="X138" s="149" t="n"/>
      <c r="Y138" s="287" t="n"/>
      <c r="Z138" s="287" t="n"/>
      <c r="AA138" s="287" t="n"/>
      <c r="AB138" s="287" t="n"/>
      <c r="AC138" s="287" t="n"/>
      <c r="AD138" s="287" t="n"/>
      <c r="AE138" s="287" t="n"/>
    </row>
    <row r="139" ht="19.5" customHeight="1" s="412">
      <c r="A139" s="143" t="n">
        <v>238</v>
      </c>
      <c r="B139" s="106" t="n">
        <v>1</v>
      </c>
      <c r="C139" s="106" t="n">
        <v>12</v>
      </c>
      <c r="D139" s="106" t="n">
        <v>160</v>
      </c>
      <c r="E139" s="266" t="inlineStr">
        <is>
          <t>17.3008//NN15.705</t>
        </is>
      </c>
      <c r="F139" s="134" t="inlineStr">
        <is>
          <t>4068 (Sint. Cuarentin x L 1571)</t>
        </is>
      </c>
      <c r="G139" s="113" t="n"/>
      <c r="H139" s="139" t="n">
        <v>43518</v>
      </c>
      <c r="I139" s="295" t="n">
        <v>1149.2</v>
      </c>
      <c r="J139" s="139" t="n">
        <v>43519</v>
      </c>
      <c r="K139" s="295" t="n">
        <v>1161.75</v>
      </c>
      <c r="L139" s="111" t="n">
        <v>12.54999999999995</v>
      </c>
      <c r="M139" s="111">
        <f>'ENS TARDIO 201819'!$K139-'ENS TARDIO 201819'!$I139</f>
        <v/>
      </c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50" t="n"/>
      <c r="X139" s="149" t="n"/>
      <c r="Y139" s="287" t="n"/>
      <c r="Z139" s="287" t="n"/>
      <c r="AA139" s="287" t="n"/>
      <c r="AB139" s="287" t="n"/>
      <c r="AC139" s="287" t="n"/>
      <c r="AD139" s="287" t="n"/>
      <c r="AE139" s="287" t="n"/>
    </row>
    <row r="140" ht="19.5" customHeight="1" s="412">
      <c r="A140" s="143" t="n">
        <v>239</v>
      </c>
      <c r="B140" s="106" t="n">
        <v>1</v>
      </c>
      <c r="C140" s="106" t="n">
        <v>12</v>
      </c>
      <c r="D140" s="106" t="n">
        <v>70</v>
      </c>
      <c r="E140" s="106" t="inlineStr">
        <is>
          <t>17.2824</t>
        </is>
      </c>
      <c r="F140" s="113" t="inlineStr">
        <is>
          <t>[SynSDSP] 04.3996-1.1.1.1.1.1.#</t>
        </is>
      </c>
      <c r="G140" s="113" t="n"/>
      <c r="H140" s="139" t="n">
        <v>43516</v>
      </c>
      <c r="I140" s="295" t="n">
        <v>1108.9</v>
      </c>
      <c r="J140" s="139" t="n">
        <v>43516</v>
      </c>
      <c r="K140" s="295" t="n">
        <v>1108.9</v>
      </c>
      <c r="L140" s="111" t="n">
        <v>0</v>
      </c>
      <c r="M140" s="111">
        <f>'ENS TARDIO 201819'!$K140-'ENS TARDIO 201819'!$I140</f>
        <v/>
      </c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50" t="n"/>
      <c r="X140" s="149" t="n"/>
      <c r="Y140" s="287" t="n"/>
      <c r="Z140" s="287" t="n"/>
      <c r="AA140" s="287" t="n"/>
      <c r="AB140" s="287" t="n"/>
      <c r="AC140" s="287" t="n"/>
      <c r="AD140" s="287" t="n"/>
      <c r="AE140" s="287" t="n"/>
    </row>
    <row r="141" ht="19.5" customHeight="1" s="412">
      <c r="A141" s="143" t="n">
        <v>240</v>
      </c>
      <c r="B141" s="106" t="n">
        <v>1</v>
      </c>
      <c r="C141" s="106" t="n">
        <v>12</v>
      </c>
      <c r="D141" s="106" t="n">
        <v>89</v>
      </c>
      <c r="E141" s="106" t="inlineStr">
        <is>
          <t>17.2868</t>
        </is>
      </c>
      <c r="F141" s="113" t="inlineStr">
        <is>
          <t>[DK638] 04.631-1.1.1.1.1.#</t>
        </is>
      </c>
      <c r="G141" s="113" t="n"/>
      <c r="H141" s="139" t="n">
        <v>43524</v>
      </c>
      <c r="I141" s="295" t="n">
        <v>1210.9</v>
      </c>
      <c r="J141" s="139" t="n">
        <v>43524</v>
      </c>
      <c r="K141" s="295" t="n">
        <v>1210.9</v>
      </c>
      <c r="L141" s="111" t="n">
        <v>0</v>
      </c>
      <c r="M141" s="111">
        <f>'ENS TARDIO 201819'!$K141-'ENS TARDIO 201819'!$I141</f>
        <v/>
      </c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50" t="n"/>
      <c r="X141" s="149" t="n"/>
      <c r="Y141" s="287" t="n"/>
      <c r="Z141" s="287" t="n"/>
      <c r="AA141" s="287" t="n"/>
      <c r="AB141" s="287" t="n"/>
      <c r="AC141" s="287" t="n"/>
      <c r="AD141" s="287" t="n"/>
      <c r="AE141" s="287" t="n"/>
    </row>
    <row r="142" ht="19.5" customHeight="1" s="412">
      <c r="A142" s="143" t="n">
        <v>241</v>
      </c>
      <c r="B142" s="106" t="n">
        <v>1</v>
      </c>
      <c r="C142" s="106" t="n">
        <v>12</v>
      </c>
      <c r="D142" s="106" t="n">
        <v>58</v>
      </c>
      <c r="E142" s="106" t="inlineStr">
        <is>
          <t>17.2800</t>
        </is>
      </c>
      <c r="F142" s="113" t="inlineStr">
        <is>
          <t>LP581xLP562-1-128-2-1</t>
        </is>
      </c>
      <c r="G142" s="113" t="n"/>
      <c r="H142" s="139" t="n">
        <v>43526</v>
      </c>
      <c r="I142" s="295" t="n">
        <v>1238</v>
      </c>
      <c r="J142" s="139" t="n">
        <v>43527</v>
      </c>
      <c r="K142" s="295" t="n">
        <v>1249.9</v>
      </c>
      <c r="L142" s="111" t="n">
        <v>11.90000000000009</v>
      </c>
      <c r="M142" s="111">
        <f>'ENS TARDIO 201819'!$K142-'ENS TARDIO 201819'!$I142</f>
        <v/>
      </c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50" t="n"/>
      <c r="X142" s="149" t="n"/>
      <c r="Y142" s="287" t="n"/>
      <c r="Z142" s="287" t="n"/>
      <c r="AA142" s="287" t="n"/>
      <c r="AB142" s="287" t="n"/>
      <c r="AC142" s="287" t="n"/>
      <c r="AD142" s="287" t="n"/>
      <c r="AE142" s="287" t="n"/>
    </row>
    <row r="143" ht="19.5" customHeight="1" s="412">
      <c r="A143" s="143" t="n">
        <v>242</v>
      </c>
      <c r="B143" s="106" t="n">
        <v>1</v>
      </c>
      <c r="C143" s="106" t="n">
        <v>12</v>
      </c>
      <c r="D143" s="106" t="n">
        <v>45</v>
      </c>
      <c r="E143" s="106" t="inlineStr">
        <is>
          <t>17.2650</t>
        </is>
      </c>
      <c r="F143" s="113" t="inlineStr">
        <is>
          <t>00.6340-4#1#1#1#1#1#1#1-2-1</t>
        </is>
      </c>
      <c r="G143" s="113" t="n"/>
      <c r="H143" s="139" t="n">
        <v>43519</v>
      </c>
      <c r="I143" s="295" t="n">
        <v>1161.75</v>
      </c>
      <c r="J143" s="139" t="n">
        <v>43519</v>
      </c>
      <c r="K143" s="295" t="n">
        <v>1161.75</v>
      </c>
      <c r="L143" s="111" t="n">
        <v>0</v>
      </c>
      <c r="M143" s="111">
        <f>'ENS TARDIO 201819'!$K143-'ENS TARDIO 201819'!$I143</f>
        <v/>
      </c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50" t="n"/>
      <c r="X143" s="149" t="n"/>
      <c r="Y143" s="287" t="n"/>
      <c r="Z143" s="287" t="n"/>
      <c r="AA143" s="287" t="n"/>
      <c r="AB143" s="287" t="n"/>
      <c r="AC143" s="287" t="n"/>
      <c r="AD143" s="287" t="n"/>
      <c r="AE143" s="287" t="n"/>
    </row>
    <row r="144" ht="19.5" customHeight="1" s="412">
      <c r="A144" s="143" t="n">
        <v>243</v>
      </c>
      <c r="B144" s="106" t="n">
        <v>1</v>
      </c>
      <c r="C144" s="106" t="n">
        <v>12</v>
      </c>
      <c r="D144" s="106" t="n">
        <v>167</v>
      </c>
      <c r="E144" s="262" t="inlineStr">
        <is>
          <t>17.1522</t>
        </is>
      </c>
      <c r="F144" s="113" t="inlineStr">
        <is>
          <t>L1037</t>
        </is>
      </c>
      <c r="G144" s="113" t="n"/>
      <c r="H144" s="139" t="n">
        <v>43511</v>
      </c>
      <c r="I144" s="295" t="n">
        <v>1025.45</v>
      </c>
      <c r="J144" s="139" t="n">
        <v>43511</v>
      </c>
      <c r="K144" s="295" t="n">
        <v>1025.45</v>
      </c>
      <c r="L144" s="111" t="n">
        <v>0</v>
      </c>
      <c r="M144" s="111">
        <f>'ENS TARDIO 201819'!$K144-'ENS TARDIO 201819'!$I144</f>
        <v/>
      </c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50" t="n"/>
      <c r="X144" s="149" t="n"/>
      <c r="Y144" s="287" t="n"/>
      <c r="Z144" s="287" t="n"/>
      <c r="AA144" s="287" t="n"/>
      <c r="AB144" s="287" t="n"/>
      <c r="AC144" s="287" t="n"/>
      <c r="AD144" s="287" t="n"/>
      <c r="AE144" s="287" t="n"/>
    </row>
    <row r="145" ht="19.5" customHeight="1" s="412">
      <c r="A145" s="143" t="n">
        <v>244</v>
      </c>
      <c r="B145" s="106" t="n">
        <v>1</v>
      </c>
      <c r="C145" s="106" t="n">
        <v>12</v>
      </c>
      <c r="D145" s="106" t="n">
        <v>1</v>
      </c>
      <c r="E145" s="106" t="inlineStr">
        <is>
          <t>17.2556</t>
        </is>
      </c>
      <c r="F145" s="113" t="inlineStr">
        <is>
          <t>BKBS13idprov901947-1-27 -1-1-1-1#1</t>
        </is>
      </c>
      <c r="G145" s="113" t="n"/>
      <c r="H145" s="139" t="n">
        <v>43519</v>
      </c>
      <c r="I145" s="295" t="n">
        <v>1161.75</v>
      </c>
      <c r="J145" s="139" t="n">
        <v>43520</v>
      </c>
      <c r="K145" s="295" t="n">
        <v>1173.8</v>
      </c>
      <c r="L145" s="111" t="n">
        <v>12.04999999999995</v>
      </c>
      <c r="M145" s="111">
        <f>'ENS TARDIO 201819'!$K145-'ENS TARDIO 201819'!$I145</f>
        <v/>
      </c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50" t="n"/>
      <c r="X145" s="149" t="n"/>
      <c r="Y145" s="287" t="n"/>
      <c r="Z145" s="287" t="n"/>
      <c r="AA145" s="287" t="n"/>
      <c r="AB145" s="287" t="n"/>
      <c r="AC145" s="287" t="n"/>
      <c r="AD145" s="287" t="n"/>
      <c r="AE145" s="287" t="n"/>
    </row>
    <row r="146" ht="19.5" customHeight="1" s="412">
      <c r="A146" s="143" t="n">
        <v>245</v>
      </c>
      <c r="B146" s="106" t="n">
        <v>1</v>
      </c>
      <c r="C146" s="106" t="n">
        <v>13</v>
      </c>
      <c r="D146" s="106" t="n">
        <v>83</v>
      </c>
      <c r="E146" s="106" t="inlineStr">
        <is>
          <t>17.2856</t>
        </is>
      </c>
      <c r="F146" s="113" t="inlineStr">
        <is>
          <t>[AX889] 04.725-1.1.1.1.1.#</t>
        </is>
      </c>
      <c r="G146" s="113" t="n"/>
      <c r="H146" s="139" t="n">
        <v>43515</v>
      </c>
      <c r="I146" s="295" t="n">
        <v>1088.8</v>
      </c>
      <c r="J146" s="139" t="n">
        <v>43516</v>
      </c>
      <c r="K146" s="295" t="n">
        <v>1108.9</v>
      </c>
      <c r="L146" s="111" t="n">
        <v>20.09999999999991</v>
      </c>
      <c r="M146" s="111">
        <f>'ENS TARDIO 201819'!$K146-'ENS TARDIO 201819'!$I146</f>
        <v/>
      </c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50" t="n"/>
      <c r="X146" s="149" t="n"/>
      <c r="Y146" s="287" t="n"/>
      <c r="Z146" s="287" t="n"/>
      <c r="AA146" s="287" t="n"/>
      <c r="AB146" s="287" t="n"/>
      <c r="AC146" s="287" t="n"/>
      <c r="AD146" s="287" t="n"/>
      <c r="AE146" s="287" t="n"/>
    </row>
    <row r="147" ht="19.5" customHeight="1" s="412">
      <c r="A147" s="143" t="n">
        <v>246</v>
      </c>
      <c r="B147" s="106" t="n">
        <v>1</v>
      </c>
      <c r="C147" s="106" t="n">
        <v>13</v>
      </c>
      <c r="D147" s="106" t="n">
        <v>10</v>
      </c>
      <c r="E147" s="106" t="inlineStr">
        <is>
          <t>17.2574</t>
        </is>
      </c>
      <c r="F147" s="113" t="inlineStr">
        <is>
          <t>BKBS13idprov901947-1-153 -1-1-1-1#1</t>
        </is>
      </c>
      <c r="G147" s="113" t="n"/>
      <c r="H147" s="139" t="n">
        <v>43518</v>
      </c>
      <c r="I147" s="295" t="n">
        <v>1149.2</v>
      </c>
      <c r="J147" s="139" t="n">
        <v>43519</v>
      </c>
      <c r="K147" s="295" t="n">
        <v>1161.75</v>
      </c>
      <c r="L147" s="111" t="n">
        <v>12.54999999999995</v>
      </c>
      <c r="M147" s="111">
        <f>'ENS TARDIO 201819'!$K147-'ENS TARDIO 201819'!$I147</f>
        <v/>
      </c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50" t="n"/>
      <c r="X147" s="149" t="n"/>
      <c r="Y147" s="287" t="n"/>
      <c r="Z147" s="287" t="n"/>
      <c r="AA147" s="287" t="n"/>
      <c r="AB147" s="287" t="n"/>
      <c r="AC147" s="287" t="n"/>
      <c r="AD147" s="287" t="n"/>
      <c r="AE147" s="287" t="n"/>
    </row>
    <row r="148" ht="19.5" customHeight="1" s="412">
      <c r="A148" s="143" t="n">
        <v>247</v>
      </c>
      <c r="B148" s="106" t="n">
        <v>1</v>
      </c>
      <c r="C148" s="106" t="n">
        <v>13</v>
      </c>
      <c r="D148" s="106" t="n">
        <v>7</v>
      </c>
      <c r="E148" s="106" t="inlineStr">
        <is>
          <t>17.2568</t>
        </is>
      </c>
      <c r="F148" s="113" t="inlineStr">
        <is>
          <t>BKBS13idprov901947-1-117 -1-1-1-1#1</t>
        </is>
      </c>
      <c r="G148" s="113" t="n"/>
      <c r="H148" s="139" t="n">
        <v>43520</v>
      </c>
      <c r="I148" s="295" t="n">
        <v>1173.8</v>
      </c>
      <c r="J148" s="139" t="n">
        <v>43520</v>
      </c>
      <c r="K148" s="295" t="n">
        <v>1173.8</v>
      </c>
      <c r="L148" s="111" t="n">
        <v>0</v>
      </c>
      <c r="M148" s="111">
        <f>'ENS TARDIO 201819'!$K148-'ENS TARDIO 201819'!$I148</f>
        <v/>
      </c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50" t="n"/>
      <c r="X148" s="149" t="n"/>
      <c r="Y148" s="287" t="n"/>
      <c r="Z148" s="287" t="n"/>
      <c r="AA148" s="287" t="n"/>
      <c r="AB148" s="287" t="n"/>
      <c r="AC148" s="287" t="n"/>
      <c r="AD148" s="287" t="n"/>
      <c r="AE148" s="287" t="n"/>
    </row>
    <row r="149" ht="19.5" customHeight="1" s="412">
      <c r="A149" s="143" t="n">
        <v>248</v>
      </c>
      <c r="B149" s="106" t="n">
        <v>1</v>
      </c>
      <c r="C149" s="106" t="n">
        <v>13</v>
      </c>
      <c r="D149" s="106" t="n">
        <v>27</v>
      </c>
      <c r="E149" s="106" t="inlineStr">
        <is>
          <t>17.2610</t>
        </is>
      </c>
      <c r="F149" s="113" t="inlineStr">
        <is>
          <t>LÑnea CFR#1#1#1#1</t>
        </is>
      </c>
      <c r="G149" s="113" t="n"/>
      <c r="H149" s="139" t="n">
        <v>43519</v>
      </c>
      <c r="I149" s="295" t="n">
        <v>1161.75</v>
      </c>
      <c r="J149" s="139" t="n">
        <v>43521</v>
      </c>
      <c r="K149" s="295" t="n">
        <v>1182.6</v>
      </c>
      <c r="L149" s="111" t="n">
        <v>20.84999999999991</v>
      </c>
      <c r="M149" s="111">
        <f>'ENS TARDIO 201819'!$K149-'ENS TARDIO 201819'!$I149</f>
        <v/>
      </c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50" t="n"/>
      <c r="X149" s="149" t="n"/>
      <c r="Y149" s="287" t="n"/>
      <c r="Z149" s="287" t="n"/>
      <c r="AA149" s="287" t="n"/>
      <c r="AB149" s="287" t="n"/>
      <c r="AC149" s="287" t="n"/>
      <c r="AD149" s="287" t="n"/>
      <c r="AE149" s="287" t="n"/>
    </row>
    <row r="150" ht="19.5" customHeight="1" s="412">
      <c r="A150" s="143" t="n">
        <v>249</v>
      </c>
      <c r="B150" s="106" t="n">
        <v>1</v>
      </c>
      <c r="C150" s="106" t="n">
        <v>13</v>
      </c>
      <c r="D150" s="106" t="n">
        <v>67</v>
      </c>
      <c r="E150" s="106" t="inlineStr">
        <is>
          <t>17.2818</t>
        </is>
      </c>
      <c r="F150" s="113" t="inlineStr">
        <is>
          <t>[BSGA] 04.4149-1.1.1.1.1.#.#</t>
        </is>
      </c>
      <c r="G150" s="113" t="n"/>
      <c r="H150" s="139" t="n">
        <v>43519</v>
      </c>
      <c r="I150" s="295" t="n">
        <v>1161.75</v>
      </c>
      <c r="J150" s="139" t="n">
        <v>43519</v>
      </c>
      <c r="K150" s="295" t="n">
        <v>1161.75</v>
      </c>
      <c r="L150" s="111" t="n">
        <v>0</v>
      </c>
      <c r="M150" s="111">
        <f>'ENS TARDIO 201819'!$K150-'ENS TARDIO 201819'!$I150</f>
        <v/>
      </c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50" t="n"/>
      <c r="X150" s="149" t="n"/>
      <c r="Y150" s="287" t="n"/>
      <c r="Z150" s="287" t="n"/>
      <c r="AA150" s="287" t="n"/>
      <c r="AB150" s="287" t="n"/>
      <c r="AC150" s="287" t="n"/>
      <c r="AD150" s="287" t="n"/>
      <c r="AE150" s="287" t="n"/>
    </row>
    <row r="151" ht="19.5" customHeight="1" s="412">
      <c r="A151" s="143" t="n">
        <v>250</v>
      </c>
      <c r="B151" s="106" t="n">
        <v>1</v>
      </c>
      <c r="C151" s="106" t="n">
        <v>13</v>
      </c>
      <c r="D151" s="106" t="n">
        <v>94</v>
      </c>
      <c r="E151" s="106" t="inlineStr">
        <is>
          <t>17.2878</t>
        </is>
      </c>
      <c r="F151" s="113" t="inlineStr">
        <is>
          <t>[DK688] 04.803-1.1.1.1.1.# // LP02001</t>
        </is>
      </c>
      <c r="G151" s="113" t="n"/>
      <c r="H151" s="139" t="n">
        <v>43519</v>
      </c>
      <c r="I151" s="295" t="n">
        <v>1161.75</v>
      </c>
      <c r="J151" s="139" t="n">
        <v>43520</v>
      </c>
      <c r="K151" s="295" t="n">
        <v>1173.8</v>
      </c>
      <c r="L151" s="111" t="n">
        <v>12.04999999999995</v>
      </c>
      <c r="M151" s="111">
        <f>'ENS TARDIO 201819'!$K151-'ENS TARDIO 201819'!$I151</f>
        <v/>
      </c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50" t="n"/>
      <c r="X151" s="149" t="n"/>
      <c r="Y151" s="287" t="n"/>
      <c r="Z151" s="287" t="n"/>
      <c r="AA151" s="287" t="n"/>
      <c r="AB151" s="287" t="n"/>
      <c r="AC151" s="287" t="n"/>
      <c r="AD151" s="287" t="n"/>
      <c r="AE151" s="287" t="n"/>
    </row>
    <row r="152" ht="19.5" customHeight="1" s="412">
      <c r="A152" s="143" t="n">
        <v>251</v>
      </c>
      <c r="B152" s="106" t="n">
        <v>1</v>
      </c>
      <c r="C152" s="106" t="n">
        <v>13</v>
      </c>
      <c r="D152" s="106" t="n">
        <v>140</v>
      </c>
      <c r="E152" s="106" t="inlineStr">
        <is>
          <t>17.2968</t>
        </is>
      </c>
      <c r="F152" s="113" t="inlineStr">
        <is>
          <t>LP 869</t>
        </is>
      </c>
      <c r="G152" s="113" t="n"/>
      <c r="H152" s="139" t="n">
        <v>43521</v>
      </c>
      <c r="I152" s="295" t="n">
        <v>1182.6</v>
      </c>
      <c r="J152" s="139" t="n">
        <v>43527</v>
      </c>
      <c r="K152" s="295" t="n">
        <v>1249.9</v>
      </c>
      <c r="L152" s="111" t="n">
        <v>67.30000000000018</v>
      </c>
      <c r="M152" s="111">
        <f>'ENS TARDIO 201819'!$K152-'ENS TARDIO 201819'!$I152</f>
        <v/>
      </c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50" t="n"/>
      <c r="X152" s="149" t="n"/>
      <c r="Y152" s="287" t="n"/>
      <c r="Z152" s="287" t="n"/>
      <c r="AA152" s="287" t="n"/>
      <c r="AB152" s="287" t="n"/>
      <c r="AC152" s="287" t="n"/>
      <c r="AD152" s="287" t="n"/>
      <c r="AE152" s="287" t="n"/>
    </row>
    <row r="153" ht="19.5" customHeight="1" s="412">
      <c r="A153" s="143" t="n">
        <v>252</v>
      </c>
      <c r="B153" s="106" t="n">
        <v>1</v>
      </c>
      <c r="C153" s="106" t="n">
        <v>13</v>
      </c>
      <c r="D153" s="106" t="n">
        <v>74</v>
      </c>
      <c r="E153" s="106" t="inlineStr">
        <is>
          <t>17.2834</t>
        </is>
      </c>
      <c r="F153" s="113" t="inlineStr">
        <is>
          <t>[SynSDSP] 04.4054-1.1.1.1.1.#</t>
        </is>
      </c>
      <c r="G153" s="113" t="n"/>
      <c r="H153" s="139" t="n">
        <v>43514</v>
      </c>
      <c r="I153" s="295" t="n">
        <v>1069.6</v>
      </c>
      <c r="J153" s="139" t="n">
        <v>43517</v>
      </c>
      <c r="K153" s="295" t="n">
        <v>1128.65</v>
      </c>
      <c r="L153" s="111" t="n">
        <v>59.04999999999995</v>
      </c>
      <c r="M153" s="111">
        <f>'ENS TARDIO 201819'!$K153-'ENS TARDIO 201819'!$I153</f>
        <v/>
      </c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50" t="n"/>
      <c r="X153" s="149" t="n"/>
      <c r="Y153" s="287" t="n"/>
      <c r="Z153" s="287" t="n"/>
      <c r="AA153" s="287" t="n"/>
      <c r="AB153" s="287" t="n"/>
      <c r="AC153" s="287" t="n"/>
      <c r="AD153" s="287" t="n"/>
      <c r="AE153" s="287" t="n"/>
    </row>
    <row r="154" ht="19.5" customHeight="1" s="412">
      <c r="A154" s="143" t="n">
        <v>253</v>
      </c>
      <c r="B154" s="106" t="n">
        <v>1</v>
      </c>
      <c r="C154" s="106" t="n">
        <v>13</v>
      </c>
      <c r="D154" s="106" t="n">
        <v>48</v>
      </c>
      <c r="E154" s="106" t="inlineStr">
        <is>
          <t>17.2656</t>
        </is>
      </c>
      <c r="F154" s="113" t="inlineStr">
        <is>
          <t>(7310x7266)-1-2</t>
        </is>
      </c>
      <c r="G154" s="113" t="n"/>
      <c r="H154" s="139" t="n">
        <v>43526</v>
      </c>
      <c r="I154" s="295" t="n">
        <v>1238</v>
      </c>
      <c r="J154" s="139" t="n">
        <v>43526</v>
      </c>
      <c r="K154" s="295" t="n">
        <v>1238</v>
      </c>
      <c r="L154" s="111" t="n">
        <v>0</v>
      </c>
      <c r="M154" s="111">
        <f>'ENS TARDIO 201819'!$K154-'ENS TARDIO 201819'!$I154</f>
        <v/>
      </c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50" t="n"/>
      <c r="X154" s="149" t="n"/>
      <c r="Y154" s="287" t="n"/>
      <c r="Z154" s="287" t="n"/>
      <c r="AA154" s="287" t="n"/>
      <c r="AB154" s="287" t="n"/>
      <c r="AC154" s="287" t="n"/>
      <c r="AD154" s="287" t="n"/>
      <c r="AE154" s="287" t="n"/>
    </row>
    <row r="155" ht="19.5" customHeight="1" s="412">
      <c r="A155" s="143" t="n">
        <v>254</v>
      </c>
      <c r="B155" s="106" t="n">
        <v>1</v>
      </c>
      <c r="C155" s="106" t="n">
        <v>13</v>
      </c>
      <c r="D155" s="106" t="n">
        <v>11</v>
      </c>
      <c r="E155" s="106" t="inlineStr">
        <is>
          <t>17.2576</t>
        </is>
      </c>
      <c r="F155" s="113" t="inlineStr">
        <is>
          <t>BKBS13idprov901947-1-174 -1-1-1-1#1</t>
        </is>
      </c>
      <c r="G155" s="113" t="n"/>
      <c r="H155" s="139" t="n">
        <v>43517</v>
      </c>
      <c r="I155" s="295" t="n">
        <v>1128.65</v>
      </c>
      <c r="J155" s="139" t="n">
        <v>43518</v>
      </c>
      <c r="K155" s="295" t="n">
        <v>1149.2</v>
      </c>
      <c r="L155" s="111" t="n">
        <v>20.54999999999995</v>
      </c>
      <c r="M155" s="111">
        <f>'ENS TARDIO 201819'!$K155-'ENS TARDIO 201819'!$I155</f>
        <v/>
      </c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50" t="n"/>
      <c r="X155" s="149" t="n"/>
      <c r="Y155" s="287" t="n"/>
      <c r="Z155" s="287" t="n"/>
      <c r="AA155" s="287" t="n"/>
      <c r="AB155" s="287" t="n"/>
      <c r="AC155" s="287" t="n"/>
      <c r="AD155" s="287" t="n"/>
      <c r="AE155" s="287" t="n"/>
    </row>
    <row r="156" ht="19.5" customHeight="1" s="412">
      <c r="A156" s="143" t="n">
        <v>255</v>
      </c>
      <c r="B156" s="106" t="n">
        <v>1</v>
      </c>
      <c r="C156" s="106" t="n">
        <v>13</v>
      </c>
      <c r="D156" s="106" t="n">
        <v>98</v>
      </c>
      <c r="E156" s="106" t="inlineStr">
        <is>
          <t>17.2886</t>
        </is>
      </c>
      <c r="F156" s="113" t="inlineStr">
        <is>
          <t>LP 197</t>
        </is>
      </c>
      <c r="G156" s="113" t="n"/>
      <c r="H156" s="139" t="n">
        <v>43516</v>
      </c>
      <c r="I156" s="295" t="n">
        <v>1108.9</v>
      </c>
      <c r="J156" s="139" t="n">
        <v>43518</v>
      </c>
      <c r="K156" s="295" t="n">
        <v>1149.2</v>
      </c>
      <c r="L156" s="111" t="n">
        <v>40.29999999999995</v>
      </c>
      <c r="M156" s="111">
        <f>'ENS TARDIO 201819'!$K156-'ENS TARDIO 201819'!$I156</f>
        <v/>
      </c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50" t="n"/>
      <c r="X156" s="149" t="n"/>
      <c r="Y156" s="287" t="n"/>
      <c r="Z156" s="287" t="n"/>
      <c r="AA156" s="287" t="n"/>
      <c r="AB156" s="287" t="n"/>
      <c r="AC156" s="287" t="n"/>
      <c r="AD156" s="287" t="n"/>
      <c r="AE156" s="287" t="n"/>
    </row>
    <row r="157" ht="19.5" customHeight="1" s="412">
      <c r="A157" s="143" t="n">
        <v>256</v>
      </c>
      <c r="B157" s="106" t="n">
        <v>1</v>
      </c>
      <c r="C157" s="106" t="n">
        <v>13</v>
      </c>
      <c r="D157" s="106" t="n">
        <v>107</v>
      </c>
      <c r="E157" s="106" t="inlineStr">
        <is>
          <t>17.2904</t>
        </is>
      </c>
      <c r="F157" s="113" t="inlineStr">
        <is>
          <t>LP 236</t>
        </is>
      </c>
      <c r="G157" s="113" t="n"/>
      <c r="H157" s="139" t="n">
        <v>43519</v>
      </c>
      <c r="I157" s="295" t="n">
        <v>1161.75</v>
      </c>
      <c r="J157" s="139" t="n">
        <v>43518</v>
      </c>
      <c r="K157" s="295" t="n">
        <v>1149.2</v>
      </c>
      <c r="L157" s="111" t="n">
        <v>-12.54999999999995</v>
      </c>
      <c r="M157" s="111">
        <f>'ENS TARDIO 201819'!$K157-'ENS TARDIO 201819'!$I157</f>
        <v/>
      </c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50" t="n"/>
      <c r="X157" s="149" t="n"/>
      <c r="Y157" s="287" t="n"/>
      <c r="Z157" s="287" t="n"/>
      <c r="AA157" s="287" t="n"/>
      <c r="AB157" s="287" t="n"/>
      <c r="AC157" s="287" t="n"/>
      <c r="AD157" s="287" t="n"/>
      <c r="AE157" s="287" t="n"/>
    </row>
    <row r="158" ht="19.5" customHeight="1" s="412">
      <c r="A158" s="143" t="n">
        <v>257</v>
      </c>
      <c r="B158" s="106" t="n">
        <v>1</v>
      </c>
      <c r="C158" s="106" t="n">
        <v>14</v>
      </c>
      <c r="D158" s="106" t="n">
        <v>130</v>
      </c>
      <c r="E158" s="106" t="inlineStr">
        <is>
          <t>17.2950</t>
        </is>
      </c>
      <c r="F158" s="113" t="inlineStr">
        <is>
          <t>LP 612</t>
        </is>
      </c>
      <c r="G158" s="113" t="n"/>
      <c r="H158" s="139" t="n">
        <v>43518</v>
      </c>
      <c r="I158" s="295" t="n">
        <v>1149.2</v>
      </c>
      <c r="J158" s="139" t="n">
        <v>43518</v>
      </c>
      <c r="K158" s="295" t="n">
        <v>1149.2</v>
      </c>
      <c r="L158" s="111" t="n">
        <v>0</v>
      </c>
      <c r="M158" s="111">
        <f>'ENS TARDIO 201819'!$K158-'ENS TARDIO 201819'!$I158</f>
        <v/>
      </c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50" t="n"/>
      <c r="X158" s="149" t="n"/>
      <c r="Y158" s="287" t="n"/>
      <c r="Z158" s="287" t="n"/>
      <c r="AA158" s="287" t="n"/>
      <c r="AB158" s="287" t="n"/>
      <c r="AC158" s="287" t="n"/>
      <c r="AD158" s="287" t="n"/>
      <c r="AE158" s="287" t="n"/>
    </row>
    <row r="159" ht="19.5" customHeight="1" s="412">
      <c r="A159" s="143" t="n">
        <v>258</v>
      </c>
      <c r="B159" s="106" t="n">
        <v>1</v>
      </c>
      <c r="C159" s="106" t="n">
        <v>14</v>
      </c>
      <c r="D159" s="106" t="n">
        <v>72</v>
      </c>
      <c r="E159" s="106" t="inlineStr">
        <is>
          <t>17.2830</t>
        </is>
      </c>
      <c r="F159" s="113" t="inlineStr">
        <is>
          <t>[SynSDSP] 04.4044-1.1.1.1.1.#</t>
        </is>
      </c>
      <c r="G159" s="113" t="n"/>
      <c r="H159" s="139" t="n">
        <v>43517</v>
      </c>
      <c r="I159" s="295" t="n">
        <v>1128.65</v>
      </c>
      <c r="J159" s="139" t="n">
        <v>43520</v>
      </c>
      <c r="K159" s="295" t="n">
        <v>1173.8</v>
      </c>
      <c r="L159" s="111" t="n">
        <v>45.14999999999986</v>
      </c>
      <c r="M159" s="111">
        <f>'ENS TARDIO 201819'!$K159-'ENS TARDIO 201819'!$I159</f>
        <v/>
      </c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50" t="n"/>
      <c r="X159" s="149" t="n"/>
      <c r="Y159" s="287" t="n"/>
      <c r="Z159" s="287" t="n"/>
      <c r="AA159" s="287" t="n"/>
      <c r="AB159" s="287" t="n"/>
      <c r="AC159" s="287" t="n"/>
      <c r="AD159" s="287" t="n"/>
      <c r="AE159" s="287" t="n"/>
    </row>
    <row r="160" ht="19.5" customHeight="1" s="412">
      <c r="A160" s="143" t="n">
        <v>259</v>
      </c>
      <c r="B160" s="106" t="n">
        <v>1</v>
      </c>
      <c r="C160" s="106" t="n">
        <v>14</v>
      </c>
      <c r="D160" s="106" t="n">
        <v>88</v>
      </c>
      <c r="E160" s="106" t="inlineStr">
        <is>
          <t>17.2866</t>
        </is>
      </c>
      <c r="F160" s="113" t="inlineStr">
        <is>
          <t>[CG271] 04.819-1.1.1.1.1.#</t>
        </is>
      </c>
      <c r="G160" s="113" t="n"/>
      <c r="H160" s="139" t="n">
        <v>43517</v>
      </c>
      <c r="I160" s="295" t="n">
        <v>1128.65</v>
      </c>
      <c r="J160" s="139" t="n">
        <v>43518</v>
      </c>
      <c r="K160" s="295" t="n">
        <v>1149.2</v>
      </c>
      <c r="L160" s="111" t="n">
        <v>20.54999999999995</v>
      </c>
      <c r="M160" s="111">
        <f>'ENS TARDIO 201819'!$K160-'ENS TARDIO 201819'!$I160</f>
        <v/>
      </c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50" t="n"/>
      <c r="X160" s="149" t="n"/>
      <c r="Y160" s="287" t="n"/>
      <c r="Z160" s="287" t="n"/>
      <c r="AA160" s="287" t="n"/>
      <c r="AB160" s="287" t="n"/>
      <c r="AC160" s="287" t="n"/>
      <c r="AD160" s="287" t="n"/>
      <c r="AE160" s="287" t="n"/>
    </row>
    <row r="161" ht="19.5" customHeight="1" s="412">
      <c r="A161" s="143" t="n">
        <v>260</v>
      </c>
      <c r="B161" s="106" t="n">
        <v>1</v>
      </c>
      <c r="C161" s="106" t="n">
        <v>14</v>
      </c>
      <c r="D161" s="106" t="n">
        <v>81</v>
      </c>
      <c r="E161" s="106" t="inlineStr">
        <is>
          <t>17.2852</t>
        </is>
      </c>
      <c r="F161" s="113" t="inlineStr">
        <is>
          <t>[AX889] 04.715-1.1.1.1.1.#</t>
        </is>
      </c>
      <c r="G161" s="113" t="n"/>
      <c r="H161" s="139" t="n">
        <v>43518</v>
      </c>
      <c r="I161" s="295" t="n">
        <v>1149.2</v>
      </c>
      <c r="J161" s="139" t="n">
        <v>43518</v>
      </c>
      <c r="K161" s="295" t="n">
        <v>1149.2</v>
      </c>
      <c r="L161" s="111" t="n">
        <v>0</v>
      </c>
      <c r="M161" s="111">
        <f>'ENS TARDIO 201819'!$K161-'ENS TARDIO 201819'!$I161</f>
        <v/>
      </c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50" t="n"/>
      <c r="X161" s="149" t="n"/>
      <c r="Y161" s="287" t="n"/>
      <c r="Z161" s="287" t="n"/>
      <c r="AA161" s="287" t="n"/>
      <c r="AB161" s="287" t="n"/>
      <c r="AC161" s="287" t="n"/>
      <c r="AD161" s="287" t="n"/>
      <c r="AE161" s="287" t="n"/>
    </row>
    <row r="162" ht="19.5" customHeight="1" s="412">
      <c r="A162" s="143" t="n">
        <v>261</v>
      </c>
      <c r="B162" s="106" t="n">
        <v>1</v>
      </c>
      <c r="C162" s="106" t="n">
        <v>14</v>
      </c>
      <c r="D162" s="106" t="n">
        <v>146</v>
      </c>
      <c r="E162" s="106" t="inlineStr">
        <is>
          <t>17.2980</t>
        </is>
      </c>
      <c r="F162" s="113" t="inlineStr">
        <is>
          <t>LP 580</t>
        </is>
      </c>
      <c r="G162" s="113" t="n"/>
      <c r="H162" s="139" t="n">
        <v>43522</v>
      </c>
      <c r="I162" s="295" t="n">
        <v>1188.8</v>
      </c>
      <c r="J162" s="139" t="n">
        <v>43523</v>
      </c>
      <c r="K162" s="295" t="n">
        <v>1198.75</v>
      </c>
      <c r="L162" s="111" t="n">
        <v>9.950000000000045</v>
      </c>
      <c r="M162" s="111">
        <f>'ENS TARDIO 201819'!$K162-'ENS TARDIO 201819'!$I162</f>
        <v/>
      </c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50" t="n"/>
      <c r="X162" s="149" t="n"/>
      <c r="Y162" s="287" t="n"/>
      <c r="Z162" s="287" t="n"/>
      <c r="AA162" s="287" t="n"/>
      <c r="AB162" s="287" t="n"/>
      <c r="AC162" s="287" t="n"/>
      <c r="AD162" s="287" t="n"/>
      <c r="AE162" s="287" t="n"/>
    </row>
    <row r="163" ht="19.5" customHeight="1" s="412">
      <c r="A163" s="143" t="n">
        <v>262</v>
      </c>
      <c r="B163" s="106" t="n">
        <v>1</v>
      </c>
      <c r="C163" s="106" t="n">
        <v>14</v>
      </c>
      <c r="D163" s="106" t="n">
        <v>46</v>
      </c>
      <c r="E163" s="106" t="inlineStr">
        <is>
          <t>17.2652</t>
        </is>
      </c>
      <c r="F163" s="113" t="inlineStr">
        <is>
          <t>98.5568#1#1#1#1#1#1#1-1</t>
        </is>
      </c>
      <c r="G163" s="113" t="n"/>
      <c r="H163" s="139" t="n">
        <v>43527</v>
      </c>
      <c r="I163" s="295" t="n">
        <v>1249.9</v>
      </c>
      <c r="J163" s="139" t="n">
        <v>43525</v>
      </c>
      <c r="K163" s="295" t="n">
        <v>1226.25</v>
      </c>
      <c r="L163" s="111" t="n">
        <v>-23.65000000000009</v>
      </c>
      <c r="M163" s="111">
        <f>'ENS TARDIO 201819'!$K163-'ENS TARDIO 201819'!$I163</f>
        <v/>
      </c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50" t="n"/>
      <c r="X163" s="149" t="n"/>
      <c r="Y163" s="287" t="n"/>
      <c r="Z163" s="287" t="n"/>
      <c r="AA163" s="287" t="n"/>
      <c r="AB163" s="287" t="n"/>
      <c r="AC163" s="287" t="n"/>
      <c r="AD163" s="287" t="n"/>
      <c r="AE163" s="287" t="n"/>
    </row>
    <row r="164" hidden="1" ht="19.5" customHeight="1" s="412">
      <c r="A164" s="143" t="n">
        <v>263</v>
      </c>
      <c r="B164" s="106" t="n">
        <v>1</v>
      </c>
      <c r="C164" s="106" t="n">
        <v>14</v>
      </c>
      <c r="D164" s="106" t="n">
        <v>153</v>
      </c>
      <c r="E164" s="106" t="inlineStr">
        <is>
          <t>17.2994</t>
        </is>
      </c>
      <c r="F164" s="113" t="inlineStr">
        <is>
          <t>LP 32</t>
        </is>
      </c>
      <c r="G164" s="113" t="n"/>
      <c r="H164" s="139" t="n">
        <v>43518</v>
      </c>
      <c r="I164" s="295" t="n">
        <v>1149.2</v>
      </c>
      <c r="J164" s="139" t="n">
        <v>43519</v>
      </c>
      <c r="K164" s="295" t="n">
        <v>1161.75</v>
      </c>
      <c r="L164" s="111" t="n">
        <v>12.54999999999995</v>
      </c>
      <c r="M164" s="111">
        <f>'ENS TARDIO 201819'!$K164-'ENS TARDIO 201819'!$I164</f>
        <v/>
      </c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50" t="n"/>
      <c r="X164" s="289" t="inlineStr">
        <is>
          <t>Decisión_y</t>
        </is>
      </c>
      <c r="Y164" s="287" t="n"/>
      <c r="Z164" s="287" t="n"/>
      <c r="AA164" s="287" t="n"/>
      <c r="AB164" s="287" t="n"/>
      <c r="AC164" s="287" t="n"/>
      <c r="AD164" s="287" t="n"/>
      <c r="AE164" s="287" t="n"/>
    </row>
    <row r="165" hidden="1" ht="19.5" customHeight="1" s="412">
      <c r="A165" s="143" t="n">
        <v>264</v>
      </c>
      <c r="B165" s="106" t="n">
        <v>1</v>
      </c>
      <c r="C165" s="106" t="n">
        <v>14</v>
      </c>
      <c r="D165" s="106" t="n">
        <v>59</v>
      </c>
      <c r="E165" s="106" t="inlineStr">
        <is>
          <t>17.2802</t>
        </is>
      </c>
      <c r="F165" s="113" t="inlineStr">
        <is>
          <t>LP581xLP562-1-195-1-1</t>
        </is>
      </c>
      <c r="G165" s="113" t="n"/>
      <c r="H165" s="139" t="n">
        <v>43522</v>
      </c>
      <c r="I165" s="295" t="n">
        <v>1188.8</v>
      </c>
      <c r="J165" s="139" t="n">
        <v>43522</v>
      </c>
      <c r="K165" s="295" t="n">
        <v>1188.8</v>
      </c>
      <c r="L165" s="111" t="n">
        <v>0</v>
      </c>
      <c r="M165" s="111">
        <f>'ENS TARDIO 201819'!$K165-'ENS TARDIO 201819'!$I165</f>
        <v/>
      </c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50" t="n"/>
      <c r="X165" s="290" t="inlineStr">
        <is>
          <t>Plot válido</t>
        </is>
      </c>
      <c r="Y165" s="287" t="n"/>
      <c r="Z165" s="287" t="n"/>
      <c r="AA165" s="287" t="n"/>
      <c r="AB165" s="287" t="n"/>
      <c r="AC165" s="287" t="n"/>
      <c r="AD165" s="287" t="n"/>
      <c r="AE165" s="287" t="n"/>
    </row>
    <row r="166" hidden="1" ht="19.5" customHeight="1" s="412">
      <c r="A166" s="143" t="n">
        <v>265</v>
      </c>
      <c r="B166" s="106" t="n">
        <v>1</v>
      </c>
      <c r="C166" s="106" t="n">
        <v>14</v>
      </c>
      <c r="D166" s="106" t="n">
        <v>91</v>
      </c>
      <c r="E166" s="106" t="inlineStr">
        <is>
          <t>17.2872</t>
        </is>
      </c>
      <c r="F166" s="113" t="inlineStr">
        <is>
          <t>[DK638] 04.651-1.1.1.1.1.#</t>
        </is>
      </c>
      <c r="G166" s="113" t="n"/>
      <c r="H166" s="139" t="n">
        <v>43520</v>
      </c>
      <c r="I166" s="295" t="n">
        <v>1173.8</v>
      </c>
      <c r="J166" s="139" t="n">
        <v>43520</v>
      </c>
      <c r="K166" s="295" t="n">
        <v>1173.8</v>
      </c>
      <c r="L166" s="111" t="n">
        <v>0</v>
      </c>
      <c r="M166" s="111">
        <f>'ENS TARDIO 201819'!$K166-'ENS TARDIO 201819'!$I166</f>
        <v/>
      </c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50" t="n"/>
      <c r="X166" s="290" t="inlineStr">
        <is>
          <t>Plot válido</t>
        </is>
      </c>
      <c r="Y166" s="287" t="n"/>
      <c r="Z166" s="287" t="n"/>
      <c r="AA166" s="287" t="n"/>
      <c r="AB166" s="287" t="n"/>
      <c r="AC166" s="287" t="n"/>
      <c r="AD166" s="287" t="n"/>
      <c r="AE166" s="287" t="n"/>
    </row>
    <row r="167" hidden="1" ht="19.5" customHeight="1" s="412">
      <c r="A167" s="143" t="n">
        <v>266</v>
      </c>
      <c r="B167" s="106" t="n">
        <v>1</v>
      </c>
      <c r="C167" s="106" t="n">
        <v>14</v>
      </c>
      <c r="D167" s="106" t="n">
        <v>116</v>
      </c>
      <c r="E167" s="106" t="inlineStr">
        <is>
          <t>17.2922</t>
        </is>
      </c>
      <c r="F167" s="113" t="inlineStr">
        <is>
          <t>LP 438</t>
        </is>
      </c>
      <c r="G167" s="113" t="n"/>
      <c r="H167" s="139" t="n">
        <v>43518</v>
      </c>
      <c r="I167" s="295" t="n">
        <v>1149.2</v>
      </c>
      <c r="J167" s="139" t="n">
        <v>43517</v>
      </c>
      <c r="K167" s="295" t="n">
        <v>1128.65</v>
      </c>
      <c r="L167" s="111" t="n">
        <v>-20.54999999999995</v>
      </c>
      <c r="M167" s="111">
        <f>'ENS TARDIO 201819'!$K167-'ENS TARDIO 201819'!$I167</f>
        <v/>
      </c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50" t="n"/>
      <c r="X167" s="290" t="inlineStr">
        <is>
          <t>Plot válido</t>
        </is>
      </c>
      <c r="Y167" s="287" t="n"/>
      <c r="Z167" s="287" t="n"/>
      <c r="AA167" s="287" t="n"/>
      <c r="AB167" s="287" t="n"/>
      <c r="AC167" s="287" t="n"/>
      <c r="AD167" s="287" t="n"/>
      <c r="AE167" s="287" t="n"/>
    </row>
    <row r="168" hidden="1" ht="19.5" customHeight="1" s="412">
      <c r="A168" s="143" t="n">
        <v>267</v>
      </c>
      <c r="B168" s="106" t="n">
        <v>1</v>
      </c>
      <c r="C168" s="106" t="n">
        <v>14</v>
      </c>
      <c r="D168" s="106" t="n">
        <v>33</v>
      </c>
      <c r="E168" s="106" t="inlineStr">
        <is>
          <t>17.2626</t>
        </is>
      </c>
      <c r="F168" s="113" t="inlineStr">
        <is>
          <t>00.5539-1-1-1#1@-1#1#1#1-1</t>
        </is>
      </c>
      <c r="G168" s="113" t="n"/>
      <c r="H168" s="139" t="n">
        <v>43519</v>
      </c>
      <c r="I168" s="295" t="n">
        <v>1161.75</v>
      </c>
      <c r="J168" s="139" t="n">
        <v>43519</v>
      </c>
      <c r="K168" s="295" t="n">
        <v>1161.75</v>
      </c>
      <c r="L168" s="111" t="n">
        <v>0</v>
      </c>
      <c r="M168" s="111">
        <f>'ENS TARDIO 201819'!$K168-'ENS TARDIO 201819'!$I168</f>
        <v/>
      </c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50" t="n"/>
      <c r="X168" s="290" t="inlineStr">
        <is>
          <t>Plot válido</t>
        </is>
      </c>
      <c r="Y168" s="287" t="n"/>
      <c r="Z168" s="287" t="n"/>
      <c r="AA168" s="287" t="n"/>
      <c r="AB168" s="287" t="n"/>
      <c r="AC168" s="287" t="n"/>
      <c r="AD168" s="287" t="n"/>
      <c r="AE168" s="287" t="n"/>
    </row>
    <row r="169" hidden="1" ht="19.5" customHeight="1" s="412">
      <c r="A169" s="143" t="n">
        <v>268</v>
      </c>
      <c r="B169" s="106" t="n">
        <v>1</v>
      </c>
      <c r="C169" s="106" t="n">
        <v>14</v>
      </c>
      <c r="D169" s="106" t="n">
        <v>56</v>
      </c>
      <c r="E169" s="106" t="inlineStr">
        <is>
          <t>17.2796</t>
        </is>
      </c>
      <c r="F169" s="113" t="inlineStr">
        <is>
          <t>LP581xLP562-1-42-1-1</t>
        </is>
      </c>
      <c r="G169" s="113" t="n"/>
      <c r="H169" s="139" t="n">
        <v>43521</v>
      </c>
      <c r="I169" s="295" t="n">
        <v>1182.6</v>
      </c>
      <c r="J169" s="139" t="n">
        <v>43522</v>
      </c>
      <c r="K169" s="295" t="n">
        <v>1188.8</v>
      </c>
      <c r="L169" s="111" t="n">
        <v>6.200000000000045</v>
      </c>
      <c r="M169" s="111">
        <f>'ENS TARDIO 201819'!$K169-'ENS TARDIO 201819'!$I169</f>
        <v/>
      </c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50" t="n"/>
      <c r="X169" s="290" t="inlineStr">
        <is>
          <t>Plot válido</t>
        </is>
      </c>
      <c r="Y169" s="287" t="n"/>
      <c r="Z169" s="287" t="n"/>
      <c r="AA169" s="287" t="n"/>
      <c r="AB169" s="287" t="n"/>
      <c r="AC169" s="287" t="n"/>
      <c r="AD169" s="287" t="n"/>
      <c r="AE169" s="287" t="n"/>
    </row>
    <row r="170" hidden="1" ht="19.5" customHeight="1" s="412">
      <c r="A170" s="143" t="n">
        <v>301</v>
      </c>
      <c r="B170" s="106" t="n">
        <v>2</v>
      </c>
      <c r="C170" s="106" t="n">
        <v>1</v>
      </c>
      <c r="D170" s="106" t="n">
        <v>3</v>
      </c>
      <c r="E170" s="106" t="inlineStr">
        <is>
          <t>17.2560</t>
        </is>
      </c>
      <c r="F170" s="113" t="inlineStr">
        <is>
          <t>BKBS13idprov901947-1-42 -1-1-1-1#1</t>
        </is>
      </c>
      <c r="G170" s="113" t="n"/>
      <c r="H170" s="139" t="n">
        <v>43520</v>
      </c>
      <c r="I170" s="295" t="n">
        <v>1173.8</v>
      </c>
      <c r="J170" s="139" t="n">
        <v>43522</v>
      </c>
      <c r="K170" s="295" t="n">
        <v>1188.8</v>
      </c>
      <c r="L170" s="111" t="n">
        <v>15</v>
      </c>
      <c r="M170" s="111">
        <f>'ENS TARDIO 201819'!$K170-'ENS TARDIO 201819'!$I170</f>
        <v/>
      </c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50" t="n"/>
      <c r="X170" s="290" t="inlineStr">
        <is>
          <t>Plot válido</t>
        </is>
      </c>
      <c r="Y170" s="287" t="n"/>
      <c r="Z170" s="287" t="n"/>
      <c r="AA170" s="287" t="n"/>
      <c r="AB170" s="287" t="n"/>
      <c r="AC170" s="287" t="n"/>
      <c r="AD170" s="287" t="n"/>
      <c r="AE170" s="287" t="n"/>
    </row>
    <row r="171" hidden="1" ht="19.5" customHeight="1" s="412">
      <c r="A171" s="143" t="n">
        <v>302</v>
      </c>
      <c r="B171" s="106" t="n">
        <v>2</v>
      </c>
      <c r="C171" s="106" t="n">
        <v>1</v>
      </c>
      <c r="D171" s="106" t="n">
        <v>37</v>
      </c>
      <c r="E171" s="106" t="inlineStr">
        <is>
          <t>17.2634</t>
        </is>
      </c>
      <c r="F171" s="113" t="inlineStr">
        <is>
          <t>-4-1#1#1#1-1#1#1#1-1</t>
        </is>
      </c>
      <c r="G171" s="113" t="n"/>
      <c r="H171" s="139" t="n">
        <v>43527</v>
      </c>
      <c r="I171" s="295" t="n">
        <v>1249.9</v>
      </c>
      <c r="J171" s="139" t="n">
        <v>43527</v>
      </c>
      <c r="K171" s="295" t="n">
        <v>1249.9</v>
      </c>
      <c r="L171" s="111" t="n">
        <v>0</v>
      </c>
      <c r="M171" s="111">
        <f>'ENS TARDIO 201819'!$K171-'ENS TARDIO 201819'!$I171</f>
        <v/>
      </c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50" t="n"/>
      <c r="X171" s="290" t="inlineStr">
        <is>
          <t>Plot válido</t>
        </is>
      </c>
      <c r="Y171" s="287" t="n"/>
      <c r="Z171" s="287" t="n"/>
      <c r="AA171" s="287" t="n"/>
      <c r="AB171" s="287" t="n"/>
      <c r="AC171" s="287" t="n"/>
      <c r="AD171" s="287" t="n"/>
      <c r="AE171" s="287" t="n"/>
    </row>
    <row r="172" hidden="1" ht="19.5" customHeight="1" s="412">
      <c r="A172" s="143" t="n">
        <v>303</v>
      </c>
      <c r="B172" s="106" t="n">
        <v>2</v>
      </c>
      <c r="C172" s="106" t="n">
        <v>1</v>
      </c>
      <c r="D172" s="106" t="n">
        <v>168</v>
      </c>
      <c r="E172" s="262" t="inlineStr">
        <is>
          <t>17.1536</t>
        </is>
      </c>
      <c r="F172" s="113" t="inlineStr">
        <is>
          <t>L2200</t>
        </is>
      </c>
      <c r="G172" s="113" t="n"/>
      <c r="H172" s="139" t="n">
        <v>43513</v>
      </c>
      <c r="I172" s="295" t="n">
        <v>1051.95</v>
      </c>
      <c r="J172" s="139" t="n">
        <v>43514</v>
      </c>
      <c r="K172" s="295" t="n">
        <v>1069.6</v>
      </c>
      <c r="L172" s="111" t="n">
        <v>17.65000000000009</v>
      </c>
      <c r="M172" s="111">
        <f>'ENS TARDIO 201819'!$K172-'ENS TARDIO 201819'!$I172</f>
        <v/>
      </c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50" t="n"/>
      <c r="X172" s="290" t="inlineStr">
        <is>
          <t>Plot válido</t>
        </is>
      </c>
      <c r="Y172" s="287" t="n"/>
      <c r="Z172" s="287" t="n"/>
      <c r="AA172" s="287" t="n"/>
      <c r="AB172" s="287" t="n"/>
      <c r="AC172" s="287" t="n"/>
      <c r="AD172" s="287" t="n"/>
      <c r="AE172" s="287" t="n"/>
    </row>
    <row r="173" hidden="1" ht="19.5" customHeight="1" s="412">
      <c r="A173" s="143" t="n">
        <v>304</v>
      </c>
      <c r="B173" s="106" t="n">
        <v>2</v>
      </c>
      <c r="C173" s="106" t="n">
        <v>1</v>
      </c>
      <c r="D173" s="106" t="n">
        <v>93</v>
      </c>
      <c r="E173" s="106" t="inlineStr">
        <is>
          <t>17.2876</t>
        </is>
      </c>
      <c r="F173" s="113" t="inlineStr">
        <is>
          <t>[DK688] 04.799-1.1.1.1.1.#</t>
        </is>
      </c>
      <c r="G173" s="113" t="n"/>
      <c r="H173" s="139" t="n">
        <v>43517</v>
      </c>
      <c r="I173" s="295" t="n">
        <v>1128.65</v>
      </c>
      <c r="J173" s="139" t="n">
        <v>43518</v>
      </c>
      <c r="K173" s="295" t="n">
        <v>1149.2</v>
      </c>
      <c r="L173" s="111" t="n">
        <v>20.54999999999995</v>
      </c>
      <c r="M173" s="111">
        <f>'ENS TARDIO 201819'!$K173-'ENS TARDIO 201819'!$I173</f>
        <v/>
      </c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50" t="n"/>
      <c r="X173" s="290" t="inlineStr">
        <is>
          <t>Plot válido</t>
        </is>
      </c>
      <c r="Y173" s="287" t="n"/>
      <c r="Z173" s="287" t="n"/>
      <c r="AA173" s="287" t="n"/>
      <c r="AB173" s="287" t="n"/>
      <c r="AC173" s="287" t="n"/>
      <c r="AD173" s="287" t="n"/>
      <c r="AE173" s="287" t="n"/>
    </row>
    <row r="174" hidden="1" ht="19.5" customHeight="1" s="412">
      <c r="A174" s="143" t="n">
        <v>305</v>
      </c>
      <c r="B174" s="106" t="n">
        <v>2</v>
      </c>
      <c r="C174" s="106" t="n">
        <v>1</v>
      </c>
      <c r="D174" s="106" t="n">
        <v>67</v>
      </c>
      <c r="E174" s="106" t="inlineStr">
        <is>
          <t>17.2818</t>
        </is>
      </c>
      <c r="F174" s="113" t="inlineStr">
        <is>
          <t>[BSGA] 04.4149-1.1.1.1.1.#.#</t>
        </is>
      </c>
      <c r="G174" s="113" t="n"/>
      <c r="H174" s="139" t="n">
        <v>43521</v>
      </c>
      <c r="I174" s="295" t="n">
        <v>1182.6</v>
      </c>
      <c r="J174" s="139" t="n">
        <v>43524</v>
      </c>
      <c r="K174" s="295" t="n">
        <v>1210.9</v>
      </c>
      <c r="L174" s="111" t="n">
        <v>28.30000000000018</v>
      </c>
      <c r="M174" s="111">
        <f>'ENS TARDIO 201819'!$K174-'ENS TARDIO 201819'!$I174</f>
        <v/>
      </c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50" t="n"/>
      <c r="X174" s="290" t="inlineStr">
        <is>
          <t>Plot válido</t>
        </is>
      </c>
      <c r="Y174" s="287" t="n"/>
      <c r="Z174" s="287" t="n"/>
      <c r="AA174" s="287" t="n"/>
      <c r="AB174" s="287" t="n"/>
      <c r="AC174" s="287" t="n"/>
      <c r="AD174" s="287" t="n"/>
      <c r="AE174" s="287" t="n"/>
    </row>
    <row r="175" hidden="1" ht="19.5" customHeight="1" s="412">
      <c r="A175" s="143" t="n">
        <v>306</v>
      </c>
      <c r="B175" s="106" t="n">
        <v>2</v>
      </c>
      <c r="C175" s="106" t="n">
        <v>1</v>
      </c>
      <c r="D175" s="106" t="n">
        <v>59</v>
      </c>
      <c r="E175" s="106" t="inlineStr">
        <is>
          <t>17.2802</t>
        </is>
      </c>
      <c r="F175" s="113" t="inlineStr">
        <is>
          <t>LP581xLP562-1-195-1-1</t>
        </is>
      </c>
      <c r="G175" s="113" t="n"/>
      <c r="H175" s="139" t="n">
        <v>43522</v>
      </c>
      <c r="I175" s="295" t="n">
        <v>1188.8</v>
      </c>
      <c r="J175" s="139" t="n">
        <v>43523</v>
      </c>
      <c r="K175" s="295" t="n">
        <v>1198.75</v>
      </c>
      <c r="L175" s="111" t="n">
        <v>9.950000000000045</v>
      </c>
      <c r="M175" s="111">
        <f>'ENS TARDIO 201819'!$K175-'ENS TARDIO 201819'!$I175</f>
        <v/>
      </c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50" t="n"/>
      <c r="X175" s="290" t="inlineStr">
        <is>
          <t>Plot válido</t>
        </is>
      </c>
      <c r="Y175" s="287" t="n"/>
      <c r="Z175" s="287" t="n"/>
      <c r="AA175" s="287" t="n"/>
      <c r="AB175" s="287" t="n"/>
      <c r="AC175" s="287" t="n"/>
      <c r="AD175" s="287" t="n"/>
      <c r="AE175" s="287" t="n"/>
    </row>
    <row r="176" hidden="1" ht="19.5" customHeight="1" s="412">
      <c r="A176" s="143" t="n">
        <v>307</v>
      </c>
      <c r="B176" s="106" t="n">
        <v>2</v>
      </c>
      <c r="C176" s="106" t="n">
        <v>1</v>
      </c>
      <c r="D176" s="106" t="n">
        <v>18</v>
      </c>
      <c r="E176" s="106" t="inlineStr">
        <is>
          <t>17.2592</t>
        </is>
      </c>
      <c r="F176" s="113" t="inlineStr">
        <is>
          <t>bulk 04.1973-80-1-1-1#1#1</t>
        </is>
      </c>
      <c r="G176" s="113" t="n"/>
      <c r="H176" s="139" t="n">
        <v>43528</v>
      </c>
      <c r="I176" s="295" t="n">
        <v>1262.15</v>
      </c>
      <c r="J176" s="139" t="n">
        <v>43528</v>
      </c>
      <c r="K176" s="295" t="n">
        <v>1262.15</v>
      </c>
      <c r="L176" s="111" t="n">
        <v>0</v>
      </c>
      <c r="M176" s="111">
        <f>'ENS TARDIO 201819'!$K176-'ENS TARDIO 201819'!$I176</f>
        <v/>
      </c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50" t="n"/>
      <c r="X176" s="290" t="inlineStr">
        <is>
          <t>Plot válido</t>
        </is>
      </c>
      <c r="Y176" s="287" t="n"/>
      <c r="Z176" s="287" t="n"/>
      <c r="AA176" s="287" t="n"/>
      <c r="AB176" s="287" t="n"/>
      <c r="AC176" s="287" t="n"/>
      <c r="AD176" s="287" t="n"/>
      <c r="AE176" s="287" t="n"/>
    </row>
    <row r="177" hidden="1" ht="19.5" customHeight="1" s="412">
      <c r="A177" s="143" t="n">
        <v>308</v>
      </c>
      <c r="B177" s="106" t="n">
        <v>2</v>
      </c>
      <c r="C177" s="106" t="n">
        <v>1</v>
      </c>
      <c r="D177" s="106" t="n">
        <v>97</v>
      </c>
      <c r="E177" s="106" t="inlineStr">
        <is>
          <t>17.2884</t>
        </is>
      </c>
      <c r="F177" s="113" t="inlineStr">
        <is>
          <t>LP 299-2</t>
        </is>
      </c>
      <c r="G177" s="113" t="n"/>
      <c r="H177" s="139" t="n">
        <v>43513</v>
      </c>
      <c r="I177" s="295" t="n">
        <v>1051.95</v>
      </c>
      <c r="J177" s="139" t="n">
        <v>43513</v>
      </c>
      <c r="K177" s="295" t="n">
        <v>1051.95</v>
      </c>
      <c r="L177" s="111" t="n">
        <v>0</v>
      </c>
      <c r="M177" s="111">
        <f>'ENS TARDIO 201819'!$K177-'ENS TARDIO 201819'!$I177</f>
        <v/>
      </c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50" t="n"/>
      <c r="X177" s="290" t="inlineStr">
        <is>
          <t>Plot válido</t>
        </is>
      </c>
      <c r="Y177" s="287" t="n"/>
      <c r="Z177" s="287" t="n"/>
      <c r="AA177" s="287" t="n"/>
      <c r="AB177" s="287" t="n"/>
      <c r="AC177" s="287" t="n"/>
      <c r="AD177" s="287" t="n"/>
      <c r="AE177" s="287" t="n"/>
    </row>
    <row r="178" hidden="1" ht="19.5" customHeight="1" s="412">
      <c r="A178" s="143" t="n">
        <v>309</v>
      </c>
      <c r="B178" s="106" t="n">
        <v>2</v>
      </c>
      <c r="C178" s="106" t="n">
        <v>1</v>
      </c>
      <c r="D178" s="106" t="n">
        <v>161</v>
      </c>
      <c r="E178" s="106" t="inlineStr">
        <is>
          <t>17.3010</t>
        </is>
      </c>
      <c r="F178" s="113" t="inlineStr">
        <is>
          <t>160 (Sint. Líneas Arg. X Líneas Canadá)</t>
        </is>
      </c>
      <c r="G178" s="113" t="n"/>
      <c r="H178" s="139" t="n">
        <v>43520</v>
      </c>
      <c r="I178" s="295" t="n">
        <v>1173.8</v>
      </c>
      <c r="J178" s="139" t="n">
        <v>43520</v>
      </c>
      <c r="K178" s="295" t="n">
        <v>1173.8</v>
      </c>
      <c r="L178" s="111" t="n">
        <v>0</v>
      </c>
      <c r="M178" s="111">
        <f>'ENS TARDIO 201819'!$K178-'ENS TARDIO 201819'!$I178</f>
        <v/>
      </c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50" t="n"/>
      <c r="X178" s="290" t="inlineStr">
        <is>
          <t>Plot válido</t>
        </is>
      </c>
      <c r="Y178" s="287" t="n"/>
      <c r="Z178" s="287" t="n"/>
      <c r="AA178" s="287" t="n"/>
      <c r="AB178" s="287" t="n"/>
      <c r="AC178" s="287" t="n"/>
      <c r="AD178" s="287" t="n"/>
      <c r="AE178" s="287" t="n"/>
    </row>
    <row r="179" hidden="1" ht="19.5" customHeight="1" s="412">
      <c r="A179" s="143" t="n">
        <v>310</v>
      </c>
      <c r="B179" s="106" t="n">
        <v>2</v>
      </c>
      <c r="C179" s="106" t="n">
        <v>1</v>
      </c>
      <c r="D179" s="106" t="n">
        <v>123</v>
      </c>
      <c r="E179" s="106" t="inlineStr">
        <is>
          <t>17.2936</t>
        </is>
      </c>
      <c r="F179" s="113" t="inlineStr">
        <is>
          <t>LP 116</t>
        </is>
      </c>
      <c r="G179" s="113" t="n"/>
      <c r="H179" s="139" t="n">
        <v>43525</v>
      </c>
      <c r="I179" s="295" t="n">
        <v>1226.25</v>
      </c>
      <c r="J179" s="139" t="n">
        <v>43525</v>
      </c>
      <c r="K179" s="295" t="n">
        <v>1226.25</v>
      </c>
      <c r="L179" s="111" t="n">
        <v>0</v>
      </c>
      <c r="M179" s="111">
        <f>'ENS TARDIO 201819'!$K179-'ENS TARDIO 201819'!$I179</f>
        <v/>
      </c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50" t="n"/>
      <c r="X179" s="290" t="inlineStr">
        <is>
          <t>Plot válido</t>
        </is>
      </c>
      <c r="Y179" s="287" t="n"/>
      <c r="Z179" s="287" t="n"/>
      <c r="AA179" s="287" t="n"/>
      <c r="AB179" s="287" t="n"/>
      <c r="AC179" s="287" t="n"/>
      <c r="AD179" s="287" t="n"/>
      <c r="AE179" s="287" t="n"/>
    </row>
    <row r="180" hidden="1" ht="19.5" customHeight="1" s="412">
      <c r="A180" s="143" t="n">
        <v>311</v>
      </c>
      <c r="B180" s="106" t="n">
        <v>2</v>
      </c>
      <c r="C180" s="106" t="n">
        <v>1</v>
      </c>
      <c r="D180" s="106" t="n">
        <v>164</v>
      </c>
      <c r="E180" s="106" t="inlineStr">
        <is>
          <t>17.3016</t>
        </is>
      </c>
      <c r="F180" s="113" t="inlineStr">
        <is>
          <t>P465</t>
        </is>
      </c>
      <c r="G180" s="113" t="n"/>
      <c r="H180" s="139" t="n">
        <v>43520</v>
      </c>
      <c r="I180" s="295" t="n">
        <v>1173.8</v>
      </c>
      <c r="J180" s="139" t="n">
        <v>43520</v>
      </c>
      <c r="K180" s="295" t="n">
        <v>1173.8</v>
      </c>
      <c r="L180" s="111" t="n">
        <v>0</v>
      </c>
      <c r="M180" s="111">
        <f>'ENS TARDIO 201819'!$K180-'ENS TARDIO 201819'!$I180</f>
        <v/>
      </c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50" t="n"/>
      <c r="X180" s="290" t="inlineStr">
        <is>
          <t>Plot válido</t>
        </is>
      </c>
      <c r="Y180" s="287" t="n"/>
      <c r="Z180" s="287" t="n"/>
      <c r="AA180" s="287" t="n"/>
      <c r="AB180" s="287" t="n"/>
      <c r="AC180" s="287" t="n"/>
      <c r="AD180" s="287" t="n"/>
      <c r="AE180" s="287" t="n"/>
    </row>
    <row r="181" hidden="1" ht="19.5" customHeight="1" s="412">
      <c r="A181" s="143" t="n">
        <v>312</v>
      </c>
      <c r="B181" s="106" t="n">
        <v>2</v>
      </c>
      <c r="C181" s="106" t="n">
        <v>1</v>
      </c>
      <c r="D181" s="106" t="n">
        <v>143</v>
      </c>
      <c r="E181" s="106" t="inlineStr">
        <is>
          <t>17.2974</t>
        </is>
      </c>
      <c r="F181" s="113" t="inlineStr">
        <is>
          <t>LP 918</t>
        </is>
      </c>
      <c r="G181" s="113" t="n"/>
      <c r="H181" s="139" t="n">
        <v>43530</v>
      </c>
      <c r="I181" s="295" t="n">
        <v>1290.7</v>
      </c>
      <c r="J181" s="139" t="n">
        <v>43529</v>
      </c>
      <c r="K181" s="295" t="n">
        <v>1274.65</v>
      </c>
      <c r="L181" s="111" t="n">
        <v>-16.04999999999995</v>
      </c>
      <c r="M181" s="111">
        <f>'ENS TARDIO 201819'!$K181-'ENS TARDIO 201819'!$I181</f>
        <v/>
      </c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50" t="n"/>
      <c r="X181" s="290" t="inlineStr">
        <is>
          <t>Plot válido</t>
        </is>
      </c>
      <c r="Y181" s="287" t="n"/>
      <c r="Z181" s="287" t="n"/>
      <c r="AA181" s="287" t="n"/>
      <c r="AB181" s="287" t="n"/>
      <c r="AC181" s="287" t="n"/>
      <c r="AD181" s="287" t="n"/>
      <c r="AE181" s="287" t="n"/>
    </row>
    <row r="182" hidden="1" ht="19.5" customHeight="1" s="412">
      <c r="A182" s="143" t="n">
        <v>313</v>
      </c>
      <c r="B182" s="106" t="n">
        <v>2</v>
      </c>
      <c r="C182" s="106" t="n">
        <v>2</v>
      </c>
      <c r="D182" s="106" t="n">
        <v>58</v>
      </c>
      <c r="E182" s="106" t="inlineStr">
        <is>
          <t>17.2800</t>
        </is>
      </c>
      <c r="F182" s="113" t="inlineStr">
        <is>
          <t>LP581xLP562-1-128-2-1</t>
        </is>
      </c>
      <c r="G182" s="113" t="n"/>
      <c r="H182" s="139" t="n">
        <v>43525</v>
      </c>
      <c r="I182" s="295" t="n">
        <v>1226.25</v>
      </c>
      <c r="J182" s="139" t="n">
        <v>43527</v>
      </c>
      <c r="K182" s="295" t="n">
        <v>1249.9</v>
      </c>
      <c r="L182" s="111" t="n">
        <v>23.65000000000009</v>
      </c>
      <c r="M182" s="111">
        <f>'ENS TARDIO 201819'!$K182-'ENS TARDIO 201819'!$I182</f>
        <v/>
      </c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50" t="n"/>
      <c r="X182" s="290" t="inlineStr">
        <is>
          <t>Plot válido</t>
        </is>
      </c>
      <c r="Y182" s="287" t="n"/>
      <c r="Z182" s="287" t="n"/>
      <c r="AA182" s="287" t="n"/>
      <c r="AB182" s="287" t="n"/>
      <c r="AC182" s="287" t="n"/>
      <c r="AD182" s="287" t="n"/>
      <c r="AE182" s="287" t="n"/>
    </row>
    <row r="183" hidden="1" ht="19.5" customHeight="1" s="412">
      <c r="A183" s="143" t="n">
        <v>314</v>
      </c>
      <c r="B183" s="106" t="n">
        <v>2</v>
      </c>
      <c r="C183" s="106" t="n">
        <v>2</v>
      </c>
      <c r="D183" s="106" t="n">
        <v>84</v>
      </c>
      <c r="E183" s="106" t="inlineStr">
        <is>
          <t>17.2858</t>
        </is>
      </c>
      <c r="F183" s="113" t="inlineStr">
        <is>
          <t>[AX889] 04.731-1.1.1.1.1.#</t>
        </is>
      </c>
      <c r="G183" s="113" t="n"/>
      <c r="H183" s="139" t="n">
        <v>43519</v>
      </c>
      <c r="I183" s="295" t="n">
        <v>1161.75</v>
      </c>
      <c r="J183" s="139" t="n">
        <v>43520</v>
      </c>
      <c r="K183" s="295" t="n">
        <v>1173.8</v>
      </c>
      <c r="L183" s="111" t="n">
        <v>12.04999999999995</v>
      </c>
      <c r="M183" s="111">
        <f>'ENS TARDIO 201819'!$K183-'ENS TARDIO 201819'!$I183</f>
        <v/>
      </c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50" t="n"/>
      <c r="X183" s="290" t="inlineStr">
        <is>
          <t>Plot válido</t>
        </is>
      </c>
      <c r="Y183" s="287" t="n"/>
      <c r="Z183" s="287" t="n"/>
      <c r="AA183" s="287" t="n"/>
      <c r="AB183" s="287" t="n"/>
      <c r="AC183" s="287" t="n"/>
      <c r="AD183" s="287" t="n"/>
      <c r="AE183" s="287" t="n"/>
    </row>
    <row r="184" hidden="1" ht="19.5" customHeight="1" s="412">
      <c r="A184" s="143" t="n">
        <v>315</v>
      </c>
      <c r="B184" s="106" t="n">
        <v>2</v>
      </c>
      <c r="C184" s="106" t="n">
        <v>2</v>
      </c>
      <c r="D184" s="106" t="n">
        <v>50</v>
      </c>
      <c r="E184" s="106" t="inlineStr">
        <is>
          <t>17.2668</t>
        </is>
      </c>
      <c r="F184" s="113" t="inlineStr">
        <is>
          <t>(7310x7266)-1-15</t>
        </is>
      </c>
      <c r="G184" s="113" t="n"/>
      <c r="H184" s="139" t="n">
        <v>43519</v>
      </c>
      <c r="I184" s="295" t="n">
        <v>1161.75</v>
      </c>
      <c r="J184" s="139" t="n">
        <v>43519</v>
      </c>
      <c r="K184" s="295" t="n">
        <v>1161.75</v>
      </c>
      <c r="L184" s="111" t="n">
        <v>0</v>
      </c>
      <c r="M184" s="111">
        <f>'ENS TARDIO 201819'!$K184-'ENS TARDIO 201819'!$I184</f>
        <v/>
      </c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50" t="n"/>
      <c r="X184" s="290" t="inlineStr">
        <is>
          <t>Plot válido</t>
        </is>
      </c>
      <c r="Y184" s="287" t="n"/>
      <c r="Z184" s="287" t="n"/>
      <c r="AA184" s="287" t="n"/>
      <c r="AB184" s="287" t="n"/>
      <c r="AC184" s="287" t="n"/>
      <c r="AD184" s="287" t="n"/>
      <c r="AE184" s="287" t="n"/>
    </row>
    <row r="185" hidden="1" ht="19.5" customHeight="1" s="412">
      <c r="A185" s="143" t="n">
        <v>316</v>
      </c>
      <c r="B185" s="106" t="n">
        <v>2</v>
      </c>
      <c r="C185" s="106" t="n">
        <v>2</v>
      </c>
      <c r="D185" s="106" t="n">
        <v>156</v>
      </c>
      <c r="E185" s="106" t="inlineStr">
        <is>
          <t>17.3000</t>
        </is>
      </c>
      <c r="F185" s="113" t="inlineStr">
        <is>
          <t>2189 (Sint. Semi Dentada)</t>
        </is>
      </c>
      <c r="G185" s="113" t="n"/>
      <c r="H185" s="139" t="n">
        <v>43517</v>
      </c>
      <c r="I185" s="295" t="n">
        <v>1128.65</v>
      </c>
      <c r="J185" s="139" t="n">
        <v>43518</v>
      </c>
      <c r="K185" s="295" t="n">
        <v>1149.2</v>
      </c>
      <c r="L185" s="111" t="n">
        <v>20.54999999999995</v>
      </c>
      <c r="M185" s="111">
        <f>'ENS TARDIO 201819'!$K185-'ENS TARDIO 201819'!$I185</f>
        <v/>
      </c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50" t="n"/>
      <c r="X185" s="290" t="inlineStr">
        <is>
          <t>Plot válido</t>
        </is>
      </c>
      <c r="Y185" s="287" t="n"/>
      <c r="Z185" s="287" t="n"/>
      <c r="AA185" s="287" t="n"/>
      <c r="AB185" s="287" t="n"/>
      <c r="AC185" s="287" t="n"/>
      <c r="AD185" s="287" t="n"/>
      <c r="AE185" s="287" t="n"/>
    </row>
    <row r="186" hidden="1" ht="19.5" customHeight="1" s="412">
      <c r="A186" s="143" t="n">
        <v>317</v>
      </c>
      <c r="B186" s="106" t="n">
        <v>2</v>
      </c>
      <c r="C186" s="106" t="n">
        <v>2</v>
      </c>
      <c r="D186" s="106" t="n">
        <v>36</v>
      </c>
      <c r="E186" s="106" t="inlineStr">
        <is>
          <t>17.2632</t>
        </is>
      </c>
      <c r="F186" s="113" t="inlineStr">
        <is>
          <t>99.5736-4  LP611V X LP613-2-1-1-1#1#1#1-1</t>
        </is>
      </c>
      <c r="G186" s="113" t="n"/>
      <c r="H186" s="139" t="n">
        <v>43517</v>
      </c>
      <c r="I186" s="295" t="n">
        <v>1128.65</v>
      </c>
      <c r="J186" s="139" t="n">
        <v>43519</v>
      </c>
      <c r="K186" s="295" t="n">
        <v>1161.75</v>
      </c>
      <c r="L186" s="111" t="n">
        <v>33.09999999999991</v>
      </c>
      <c r="M186" s="111">
        <f>'ENS TARDIO 201819'!$K186-'ENS TARDIO 201819'!$I186</f>
        <v/>
      </c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50" t="n"/>
      <c r="X186" s="290" t="inlineStr">
        <is>
          <t>Plot válido</t>
        </is>
      </c>
      <c r="Y186" s="287" t="n"/>
      <c r="Z186" s="287" t="n"/>
      <c r="AA186" s="287" t="n"/>
      <c r="AB186" s="287" t="n"/>
      <c r="AC186" s="287" t="n"/>
      <c r="AD186" s="287" t="n"/>
      <c r="AE186" s="287" t="n"/>
    </row>
    <row r="187" hidden="1" ht="19.5" customHeight="1" s="412">
      <c r="A187" s="143" t="n">
        <v>318</v>
      </c>
      <c r="B187" s="106" t="n">
        <v>2</v>
      </c>
      <c r="C187" s="106" t="n">
        <v>2</v>
      </c>
      <c r="D187" s="106" t="n">
        <v>25</v>
      </c>
      <c r="E187" s="106" t="inlineStr">
        <is>
          <t>17.2606</t>
        </is>
      </c>
      <c r="F187" s="113" t="inlineStr">
        <is>
          <t>99.6113x99.6112#1-36-1-1-1-1#1#1#1</t>
        </is>
      </c>
      <c r="G187" s="113" t="n"/>
      <c r="H187" s="139" t="n">
        <v>43519</v>
      </c>
      <c r="I187" s="295" t="n">
        <v>1161.75</v>
      </c>
      <c r="J187" s="139" t="n">
        <v>43519</v>
      </c>
      <c r="K187" s="295" t="n">
        <v>1161.75</v>
      </c>
      <c r="L187" s="111" t="n">
        <v>0</v>
      </c>
      <c r="M187" s="111">
        <f>'ENS TARDIO 201819'!$K187-'ENS TARDIO 201819'!$I187</f>
        <v/>
      </c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50" t="n"/>
      <c r="X187" s="290" t="inlineStr">
        <is>
          <t>Se descarta</t>
        </is>
      </c>
      <c r="Y187" s="287" t="n"/>
      <c r="Z187" s="287" t="n"/>
      <c r="AA187" s="287" t="n"/>
      <c r="AB187" s="287" t="n"/>
      <c r="AC187" s="287" t="n"/>
      <c r="AD187" s="287" t="n"/>
      <c r="AE187" s="287" t="n"/>
    </row>
    <row r="188" hidden="1" ht="19.5" customHeight="1" s="412">
      <c r="A188" s="143" t="n">
        <v>319</v>
      </c>
      <c r="B188" s="106" t="n">
        <v>2</v>
      </c>
      <c r="C188" s="106" t="n">
        <v>2</v>
      </c>
      <c r="D188" s="106" t="n">
        <v>81</v>
      </c>
      <c r="E188" s="106" t="inlineStr">
        <is>
          <t>17.2852</t>
        </is>
      </c>
      <c r="F188" s="113" t="inlineStr">
        <is>
          <t>[AX889] 04.715-1.1.1.1.1.#</t>
        </is>
      </c>
      <c r="G188" s="113" t="n"/>
      <c r="H188" s="139" t="n">
        <v>43519</v>
      </c>
      <c r="I188" s="295" t="n">
        <v>1161.75</v>
      </c>
      <c r="J188" s="139" t="n">
        <v>43519</v>
      </c>
      <c r="K188" s="295" t="n">
        <v>1161.75</v>
      </c>
      <c r="L188" s="111" t="n">
        <v>0</v>
      </c>
      <c r="M188" s="111">
        <f>'ENS TARDIO 201819'!$K188-'ENS TARDIO 201819'!$I188</f>
        <v/>
      </c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50" t="n"/>
      <c r="X188" s="290" t="inlineStr">
        <is>
          <t>Se descarta</t>
        </is>
      </c>
      <c r="Y188" s="287" t="n"/>
      <c r="Z188" s="287" t="n"/>
      <c r="AA188" s="287" t="n"/>
      <c r="AB188" s="287" t="n"/>
      <c r="AC188" s="287" t="n"/>
      <c r="AD188" s="287" t="n"/>
      <c r="AE188" s="287" t="n"/>
    </row>
    <row r="189" hidden="1" ht="19.5" customHeight="1" s="412">
      <c r="A189" s="143" t="n">
        <v>320</v>
      </c>
      <c r="B189" s="106" t="n">
        <v>2</v>
      </c>
      <c r="C189" s="106" t="n">
        <v>2</v>
      </c>
      <c r="D189" s="106" t="n">
        <v>51</v>
      </c>
      <c r="E189" s="106" t="inlineStr">
        <is>
          <t>17.2676</t>
        </is>
      </c>
      <c r="F189" s="113" t="inlineStr">
        <is>
          <t>(7310x7266)-1-23</t>
        </is>
      </c>
      <c r="G189" s="113" t="n"/>
      <c r="H189" s="139" t="n">
        <v>43520</v>
      </c>
      <c r="I189" s="295" t="n">
        <v>1173.8</v>
      </c>
      <c r="J189" s="139" t="n">
        <v>43520</v>
      </c>
      <c r="K189" s="295" t="n">
        <v>1173.8</v>
      </c>
      <c r="L189" s="111" t="n">
        <v>0</v>
      </c>
      <c r="M189" s="111">
        <f>'ENS TARDIO 201819'!$K189-'ENS TARDIO 201819'!$I189</f>
        <v/>
      </c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50" t="n"/>
      <c r="X189" s="290" t="inlineStr">
        <is>
          <t>Se descarta</t>
        </is>
      </c>
      <c r="Y189" s="287" t="n"/>
      <c r="Z189" s="287" t="n"/>
      <c r="AA189" s="287" t="n"/>
      <c r="AB189" s="287" t="n"/>
      <c r="AC189" s="287" t="n"/>
      <c r="AD189" s="287" t="n"/>
      <c r="AE189" s="287" t="n"/>
    </row>
    <row r="190" hidden="1" ht="19.5" customHeight="1" s="412">
      <c r="A190" s="143" t="n">
        <v>321</v>
      </c>
      <c r="B190" s="106" t="n">
        <v>2</v>
      </c>
      <c r="C190" s="106" t="n">
        <v>2</v>
      </c>
      <c r="D190" s="106" t="n">
        <v>69</v>
      </c>
      <c r="E190" s="106" t="inlineStr">
        <is>
          <t>17.2822</t>
        </is>
      </c>
      <c r="F190" s="113" t="inlineStr">
        <is>
          <t>[SynSDSP] 04.3990-1.1.1.1.1.1.#</t>
        </is>
      </c>
      <c r="G190" s="113" t="n"/>
      <c r="H190" s="139" t="n">
        <v>43518</v>
      </c>
      <c r="I190" s="295" t="n">
        <v>1149.2</v>
      </c>
      <c r="J190" s="139" t="n">
        <v>43519</v>
      </c>
      <c r="K190" s="295" t="n">
        <v>1161.75</v>
      </c>
      <c r="L190" s="111" t="n">
        <v>12.54999999999995</v>
      </c>
      <c r="M190" s="111">
        <f>'ENS TARDIO 201819'!$K190-'ENS TARDIO 201819'!$I190</f>
        <v/>
      </c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50" t="n"/>
      <c r="X190" s="290" t="inlineStr">
        <is>
          <t>Se descarta</t>
        </is>
      </c>
      <c r="Y190" s="287" t="n"/>
      <c r="Z190" s="287" t="n"/>
      <c r="AA190" s="287" t="n"/>
      <c r="AB190" s="287" t="n"/>
      <c r="AC190" s="287" t="n"/>
      <c r="AD190" s="287" t="n"/>
      <c r="AE190" s="287" t="n"/>
    </row>
    <row r="191" hidden="1" ht="19.5" customHeight="1" s="412">
      <c r="A191" s="143" t="n">
        <v>322</v>
      </c>
      <c r="B191" s="106" t="n">
        <v>2</v>
      </c>
      <c r="C191" s="106" t="n">
        <v>2</v>
      </c>
      <c r="D191" s="106" t="n">
        <v>158</v>
      </c>
      <c r="E191" s="106" t="inlineStr">
        <is>
          <t>17.3004</t>
        </is>
      </c>
      <c r="F191" s="113" t="inlineStr">
        <is>
          <t>2202 (Sint. Semi Dentada)</t>
        </is>
      </c>
      <c r="G191" s="113" t="n"/>
      <c r="H191" s="139" t="n">
        <v>43515</v>
      </c>
      <c r="I191" s="295" t="n">
        <v>1088.8</v>
      </c>
      <c r="J191" s="139" t="n">
        <v>43518</v>
      </c>
      <c r="K191" s="295" t="n">
        <v>1149.2</v>
      </c>
      <c r="L191" s="111" t="n">
        <v>60.39999999999986</v>
      </c>
      <c r="M191" s="111">
        <f>'ENS TARDIO 201819'!$K191-'ENS TARDIO 201819'!$I191</f>
        <v/>
      </c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50" t="n"/>
      <c r="X191" s="290" t="inlineStr">
        <is>
          <t>Se descarta</t>
        </is>
      </c>
      <c r="Y191" s="287" t="n"/>
      <c r="Z191" s="287" t="n"/>
      <c r="AA191" s="287" t="n"/>
      <c r="AB191" s="287" t="n"/>
      <c r="AC191" s="287" t="n"/>
      <c r="AD191" s="287" t="n"/>
      <c r="AE191" s="287" t="n"/>
    </row>
    <row r="192" hidden="1" ht="19.5" customHeight="1" s="412">
      <c r="A192" s="143" t="n">
        <v>323</v>
      </c>
      <c r="B192" s="106" t="n">
        <v>2</v>
      </c>
      <c r="C192" s="106" t="n">
        <v>2</v>
      </c>
      <c r="D192" s="106" t="n">
        <v>115</v>
      </c>
      <c r="E192" s="106" t="inlineStr">
        <is>
          <t>17.2920</t>
        </is>
      </c>
      <c r="F192" s="113" t="inlineStr">
        <is>
          <t>LP 509</t>
        </is>
      </c>
      <c r="G192" s="113" t="n"/>
      <c r="H192" s="139" t="n">
        <v>43515</v>
      </c>
      <c r="I192" s="295" t="n">
        <v>1088.8</v>
      </c>
      <c r="J192" s="139" t="n">
        <v>43516</v>
      </c>
      <c r="K192" s="295" t="n">
        <v>1108.9</v>
      </c>
      <c r="L192" s="111" t="n">
        <v>20.09999999999991</v>
      </c>
      <c r="M192" s="111">
        <f>'ENS TARDIO 201819'!$K192-'ENS TARDIO 201819'!$I192</f>
        <v/>
      </c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50" t="n"/>
      <c r="X192" s="290" t="inlineStr">
        <is>
          <t>Se descarta</t>
        </is>
      </c>
      <c r="Y192" s="287" t="n"/>
      <c r="Z192" s="287" t="n"/>
      <c r="AA192" s="287" t="n"/>
      <c r="AB192" s="287" t="n"/>
      <c r="AC192" s="287" t="n"/>
      <c r="AD192" s="287" t="n"/>
      <c r="AE192" s="287" t="n"/>
    </row>
    <row r="193" hidden="1" ht="19.5" customHeight="1" s="412">
      <c r="A193" s="143" t="n">
        <v>324</v>
      </c>
      <c r="B193" s="106" t="n">
        <v>2</v>
      </c>
      <c r="C193" s="106" t="n">
        <v>2</v>
      </c>
      <c r="D193" s="106" t="n">
        <v>10</v>
      </c>
      <c r="E193" s="106" t="inlineStr">
        <is>
          <t>17.2574</t>
        </is>
      </c>
      <c r="F193" s="113" t="inlineStr">
        <is>
          <t>BKBS13idprov901947-1-153 -1-1-1-1#1</t>
        </is>
      </c>
      <c r="G193" s="113" t="n"/>
      <c r="H193" s="139" t="n">
        <v>43519</v>
      </c>
      <c r="I193" s="295" t="n">
        <v>1161.75</v>
      </c>
      <c r="J193" s="139" t="n">
        <v>43520</v>
      </c>
      <c r="K193" s="295" t="n">
        <v>1173.8</v>
      </c>
      <c r="L193" s="111" t="n">
        <v>12.04999999999995</v>
      </c>
      <c r="M193" s="111">
        <f>'ENS TARDIO 201819'!$K193-'ENS TARDIO 201819'!$I193</f>
        <v/>
      </c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50" t="n"/>
      <c r="X193" s="290" t="inlineStr">
        <is>
          <t>Se descarta</t>
        </is>
      </c>
      <c r="Y193" s="287" t="n"/>
      <c r="Z193" s="287" t="n"/>
      <c r="AA193" s="287" t="n"/>
      <c r="AB193" s="287" t="n"/>
      <c r="AC193" s="287" t="n"/>
      <c r="AD193" s="287" t="n"/>
      <c r="AE193" s="287" t="n"/>
    </row>
    <row r="194" hidden="1" ht="19.5" customHeight="1" s="412">
      <c r="A194" s="143" t="n">
        <v>325</v>
      </c>
      <c r="B194" s="106" t="n">
        <v>2</v>
      </c>
      <c r="C194" s="106" t="n">
        <v>3</v>
      </c>
      <c r="D194" s="106" t="n">
        <v>130</v>
      </c>
      <c r="E194" s="106" t="inlineStr">
        <is>
          <t>17.2950</t>
        </is>
      </c>
      <c r="F194" s="113" t="inlineStr">
        <is>
          <t>LP 612</t>
        </is>
      </c>
      <c r="G194" s="113" t="n"/>
      <c r="H194" s="139" t="n">
        <v>43522</v>
      </c>
      <c r="I194" s="295" t="n">
        <v>1188.8</v>
      </c>
      <c r="J194" s="139" t="n">
        <v>43521</v>
      </c>
      <c r="K194" s="295" t="n">
        <v>1182.6</v>
      </c>
      <c r="L194" s="111" t="n">
        <v>-6.200000000000045</v>
      </c>
      <c r="M194" s="111">
        <f>'ENS TARDIO 201819'!$K194-'ENS TARDIO 201819'!$I194</f>
        <v/>
      </c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50" t="n"/>
      <c r="X194" s="290" t="inlineStr">
        <is>
          <t>Se descarta</t>
        </is>
      </c>
      <c r="Y194" s="287" t="n"/>
      <c r="Z194" s="287" t="n"/>
      <c r="AA194" s="287" t="n"/>
      <c r="AB194" s="287" t="n"/>
      <c r="AC194" s="287" t="n"/>
      <c r="AD194" s="287" t="n"/>
      <c r="AE194" s="287" t="n"/>
    </row>
    <row r="195" hidden="1" ht="19.5" customHeight="1" s="412">
      <c r="A195" s="143" t="n">
        <v>326</v>
      </c>
      <c r="B195" s="106" t="n">
        <v>2</v>
      </c>
      <c r="C195" s="106" t="n">
        <v>3</v>
      </c>
      <c r="D195" s="106" t="n">
        <v>82</v>
      </c>
      <c r="E195" s="266" t="inlineStr">
        <is>
          <t>13.2212//12.2977</t>
        </is>
      </c>
      <c r="F195" s="134" t="inlineStr">
        <is>
          <t>[AX889] 04.719-1.1.1.1.1.#</t>
        </is>
      </c>
      <c r="G195" s="113" t="n"/>
      <c r="H195" s="139" t="n">
        <v>43531</v>
      </c>
      <c r="I195" s="295" t="n">
        <v>1307.6</v>
      </c>
      <c r="J195" s="139" t="n">
        <v>43530</v>
      </c>
      <c r="K195" s="295" t="n">
        <v>1290.7</v>
      </c>
      <c r="L195" s="111" t="n">
        <v>-16.90000000000009</v>
      </c>
      <c r="M195" s="111">
        <f>'ENS TARDIO 201819'!$K195-'ENS TARDIO 201819'!$I195</f>
        <v/>
      </c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50" t="n"/>
      <c r="X195" s="290" t="inlineStr">
        <is>
          <t>Se descarta</t>
        </is>
      </c>
      <c r="Y195" s="287" t="n"/>
      <c r="Z195" s="287" t="n"/>
      <c r="AA195" s="287" t="n"/>
      <c r="AB195" s="287" t="n"/>
      <c r="AC195" s="287" t="n"/>
      <c r="AD195" s="287" t="n"/>
      <c r="AE195" s="287" t="n"/>
    </row>
    <row r="196" hidden="1" ht="19.5" customHeight="1" s="412">
      <c r="A196" s="143" t="n">
        <v>327</v>
      </c>
      <c r="B196" s="106" t="n">
        <v>2</v>
      </c>
      <c r="C196" s="106" t="n">
        <v>3</v>
      </c>
      <c r="D196" s="106" t="n">
        <v>5</v>
      </c>
      <c r="E196" s="106" t="inlineStr">
        <is>
          <t>17.2564</t>
        </is>
      </c>
      <c r="F196" s="113" t="inlineStr">
        <is>
          <t>BKBS13idprov901947-1-100 -1-1-1-1#1</t>
        </is>
      </c>
      <c r="G196" s="113" t="n"/>
      <c r="H196" s="139" t="n">
        <v>43520</v>
      </c>
      <c r="I196" s="295" t="n">
        <v>1173.8</v>
      </c>
      <c r="J196" s="139" t="n">
        <v>43521</v>
      </c>
      <c r="K196" s="295" t="n">
        <v>1182.6</v>
      </c>
      <c r="L196" s="111" t="n">
        <v>8.799999999999955</v>
      </c>
      <c r="M196" s="111">
        <f>'ENS TARDIO 201819'!$K196-'ENS TARDIO 201819'!$I196</f>
        <v/>
      </c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50" t="n"/>
      <c r="X196" s="290" t="inlineStr">
        <is>
          <t>Se descarta</t>
        </is>
      </c>
      <c r="Y196" s="287" t="n"/>
      <c r="Z196" s="287" t="n"/>
      <c r="AA196" s="287" t="n"/>
      <c r="AB196" s="287" t="n"/>
      <c r="AC196" s="287" t="n"/>
      <c r="AD196" s="287" t="n"/>
      <c r="AE196" s="287" t="n"/>
    </row>
    <row r="197" hidden="1" ht="19.5" customHeight="1" s="412">
      <c r="A197" s="143" t="n">
        <v>328</v>
      </c>
      <c r="B197" s="106" t="n">
        <v>2</v>
      </c>
      <c r="C197" s="106" t="n">
        <v>3</v>
      </c>
      <c r="D197" s="106" t="n">
        <v>148</v>
      </c>
      <c r="E197" s="106" t="inlineStr">
        <is>
          <t>17.2984</t>
        </is>
      </c>
      <c r="F197" s="113" t="inlineStr">
        <is>
          <t>LP 128</t>
        </is>
      </c>
      <c r="G197" s="113" t="n"/>
      <c r="H197" s="139" t="n">
        <v>43520</v>
      </c>
      <c r="I197" s="295" t="n">
        <v>1173.8</v>
      </c>
      <c r="J197" s="139" t="n">
        <v>43520</v>
      </c>
      <c r="K197" s="295" t="n">
        <v>1173.8</v>
      </c>
      <c r="L197" s="111" t="n">
        <v>0</v>
      </c>
      <c r="M197" s="111">
        <f>'ENS TARDIO 201819'!$K197-'ENS TARDIO 201819'!$I197</f>
        <v/>
      </c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50" t="n"/>
      <c r="X197" s="290" t="inlineStr">
        <is>
          <t>Se descarta</t>
        </is>
      </c>
      <c r="Y197" s="287" t="n"/>
      <c r="Z197" s="287" t="n"/>
      <c r="AA197" s="287" t="n"/>
      <c r="AB197" s="287" t="n"/>
      <c r="AC197" s="287" t="n"/>
      <c r="AD197" s="287" t="n"/>
      <c r="AE197" s="287" t="n"/>
    </row>
    <row r="198" hidden="1" ht="19.5" customHeight="1" s="412">
      <c r="A198" s="143" t="n">
        <v>329</v>
      </c>
      <c r="B198" s="106" t="n">
        <v>2</v>
      </c>
      <c r="C198" s="106" t="n">
        <v>3</v>
      </c>
      <c r="D198" s="106" t="n">
        <v>126</v>
      </c>
      <c r="E198" s="106" t="inlineStr">
        <is>
          <t>17.2942</t>
        </is>
      </c>
      <c r="F198" s="113" t="inlineStr">
        <is>
          <t>LP 122-2</t>
        </is>
      </c>
      <c r="G198" s="113" t="n"/>
      <c r="H198" s="139" t="n">
        <v>43526</v>
      </c>
      <c r="I198" s="295" t="n">
        <v>1238</v>
      </c>
      <c r="J198" s="139" t="n">
        <v>43528</v>
      </c>
      <c r="K198" s="295" t="n">
        <v>1262.15</v>
      </c>
      <c r="L198" s="111" t="n">
        <v>24.15000000000009</v>
      </c>
      <c r="M198" s="111">
        <f>'ENS TARDIO 201819'!$K198-'ENS TARDIO 201819'!$I198</f>
        <v/>
      </c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50" t="n"/>
      <c r="X198" s="290" t="inlineStr">
        <is>
          <t>Se descarta</t>
        </is>
      </c>
      <c r="Y198" s="287" t="n"/>
      <c r="Z198" s="287" t="n"/>
      <c r="AA198" s="287" t="n"/>
      <c r="AB198" s="287" t="n"/>
      <c r="AC198" s="287" t="n"/>
      <c r="AD198" s="287" t="n"/>
      <c r="AE198" s="287" t="n"/>
    </row>
    <row r="199" hidden="1" ht="19.5" customHeight="1" s="412">
      <c r="A199" s="143" t="n">
        <v>330</v>
      </c>
      <c r="B199" s="106" t="n">
        <v>2</v>
      </c>
      <c r="C199" s="106" t="n">
        <v>3</v>
      </c>
      <c r="D199" s="106" t="n">
        <v>90</v>
      </c>
      <c r="E199" s="106" t="inlineStr">
        <is>
          <t>17.2870</t>
        </is>
      </c>
      <c r="F199" s="113" t="inlineStr">
        <is>
          <t>[DK638] 04.650-1.1.1.1.1.#</t>
        </is>
      </c>
      <c r="G199" s="113" t="n"/>
      <c r="H199" s="139" t="n">
        <v>43519</v>
      </c>
      <c r="I199" s="295" t="n">
        <v>1161.75</v>
      </c>
      <c r="J199" s="139" t="n">
        <v>43519</v>
      </c>
      <c r="K199" s="295" t="n">
        <v>1161.75</v>
      </c>
      <c r="L199" s="111" t="n">
        <v>0</v>
      </c>
      <c r="M199" s="111">
        <f>'ENS TARDIO 201819'!$K199-'ENS TARDIO 201819'!$I199</f>
        <v/>
      </c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50" t="n"/>
      <c r="X199" s="290" t="inlineStr">
        <is>
          <t>Se descarta</t>
        </is>
      </c>
      <c r="Y199" s="287" t="n"/>
      <c r="Z199" s="287" t="n"/>
      <c r="AA199" s="287" t="n"/>
      <c r="AB199" s="287" t="n"/>
      <c r="AC199" s="287" t="n"/>
      <c r="AD199" s="287" t="n"/>
      <c r="AE199" s="287" t="n"/>
    </row>
    <row r="200" hidden="1" ht="19.5" customHeight="1" s="412">
      <c r="A200" s="143" t="n">
        <v>331</v>
      </c>
      <c r="B200" s="106" t="n">
        <v>2</v>
      </c>
      <c r="C200" s="106" t="n">
        <v>3</v>
      </c>
      <c r="D200" s="106" t="n">
        <v>85</v>
      </c>
      <c r="E200" s="106" t="inlineStr">
        <is>
          <t>17.2860</t>
        </is>
      </c>
      <c r="F200" s="113" t="inlineStr">
        <is>
          <t>[BS29 ] 04.696-1.1.1.1.1.#</t>
        </is>
      </c>
      <c r="G200" s="113" t="n"/>
      <c r="H200" s="139" t="n">
        <v>43546</v>
      </c>
      <c r="I200" s="295" t="n">
        <v>1455</v>
      </c>
      <c r="J200" s="139" t="n">
        <v>43519</v>
      </c>
      <c r="K200" s="295" t="n">
        <v>1161.75</v>
      </c>
      <c r="L200" s="111" t="n">
        <v>-293.2499999999998</v>
      </c>
      <c r="M200" s="111">
        <f>'ENS TARDIO 201819'!$K200-'ENS TARDIO 201819'!$I200</f>
        <v/>
      </c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50" t="n"/>
      <c r="X200" s="290" t="inlineStr">
        <is>
          <t>Se descarta</t>
        </is>
      </c>
      <c r="Y200" s="287" t="n"/>
      <c r="Z200" s="287" t="n"/>
      <c r="AA200" s="287" t="n"/>
      <c r="AB200" s="287" t="n"/>
      <c r="AC200" s="287" t="n"/>
      <c r="AD200" s="287" t="n"/>
      <c r="AE200" s="287" t="n"/>
    </row>
    <row r="201" hidden="1" ht="19.5" customHeight="1" s="412">
      <c r="A201" s="143" t="n">
        <v>332</v>
      </c>
      <c r="B201" s="106" t="n">
        <v>2</v>
      </c>
      <c r="C201" s="106" t="n">
        <v>3</v>
      </c>
      <c r="D201" s="106" t="n">
        <v>135</v>
      </c>
      <c r="E201" s="106" t="inlineStr">
        <is>
          <t>17.2960</t>
        </is>
      </c>
      <c r="F201" s="113" t="inlineStr">
        <is>
          <t>LP 4703</t>
        </is>
      </c>
      <c r="G201" s="113" t="n"/>
      <c r="H201" s="139" t="n">
        <v>43519</v>
      </c>
      <c r="I201" s="295" t="n">
        <v>1161.75</v>
      </c>
      <c r="J201" s="139" t="n">
        <v>43520</v>
      </c>
      <c r="K201" s="295" t="n">
        <v>1173.8</v>
      </c>
      <c r="L201" s="111" t="n">
        <v>12.04999999999995</v>
      </c>
      <c r="M201" s="111">
        <f>'ENS TARDIO 201819'!$K201-'ENS TARDIO 201819'!$I201</f>
        <v/>
      </c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50" t="n"/>
      <c r="X201" s="290" t="inlineStr">
        <is>
          <t>Se descarta</t>
        </is>
      </c>
      <c r="Y201" s="287" t="n"/>
      <c r="Z201" s="287" t="n"/>
      <c r="AA201" s="287" t="n"/>
      <c r="AB201" s="287" t="n"/>
      <c r="AC201" s="287" t="n"/>
      <c r="AD201" s="287" t="n"/>
      <c r="AE201" s="287" t="n"/>
    </row>
    <row r="202" hidden="1" ht="19.5" customHeight="1" s="412">
      <c r="A202" s="143" t="n">
        <v>333</v>
      </c>
      <c r="B202" s="106" t="n">
        <v>2</v>
      </c>
      <c r="C202" s="106" t="n">
        <v>3</v>
      </c>
      <c r="D202" s="106" t="n">
        <v>4</v>
      </c>
      <c r="E202" s="266" t="inlineStr">
        <is>
          <t>15.9//SYN7</t>
        </is>
      </c>
      <c r="F202" s="134" t="inlineStr">
        <is>
          <t>BKBS13idprov901947-1-75 -1-1@-1#1</t>
        </is>
      </c>
      <c r="G202" s="113" t="n"/>
      <c r="H202" s="139" t="n"/>
      <c r="I202" s="295" t="n"/>
      <c r="J202" s="139" t="n"/>
      <c r="K202" s="295" t="n"/>
      <c r="L202" s="111" t="n"/>
      <c r="M202" s="111">
        <f>'ENS TARDIO 201819'!$K202-'ENS TARDIO 201819'!$I202</f>
        <v/>
      </c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50" t="n"/>
      <c r="X202" s="290" t="inlineStr">
        <is>
          <t>Se descarta</t>
        </is>
      </c>
      <c r="Y202" s="287" t="n"/>
      <c r="Z202" s="287" t="n"/>
      <c r="AA202" s="287" t="n"/>
      <c r="AB202" s="287" t="n"/>
      <c r="AC202" s="287" t="n"/>
      <c r="AD202" s="287" t="n"/>
      <c r="AE202" s="287" t="n"/>
    </row>
    <row r="203" hidden="1" ht="19.5" customHeight="1" s="412">
      <c r="A203" s="143" t="n">
        <v>334</v>
      </c>
      <c r="B203" s="106" t="n">
        <v>2</v>
      </c>
      <c r="C203" s="106" t="n">
        <v>3</v>
      </c>
      <c r="D203" s="106" t="n">
        <v>138</v>
      </c>
      <c r="E203" s="106" t="inlineStr">
        <is>
          <t>17.2964</t>
        </is>
      </c>
      <c r="F203" s="113" t="inlineStr">
        <is>
          <t>LP 562</t>
        </is>
      </c>
      <c r="G203" s="113" t="n"/>
      <c r="H203" s="139" t="n">
        <v>43526</v>
      </c>
      <c r="I203" s="295" t="n">
        <v>1238</v>
      </c>
      <c r="J203" s="139" t="n">
        <v>43526</v>
      </c>
      <c r="K203" s="295" t="n">
        <v>1238</v>
      </c>
      <c r="L203" s="111" t="n">
        <v>0</v>
      </c>
      <c r="M203" s="111">
        <f>'ENS TARDIO 201819'!$K203-'ENS TARDIO 201819'!$I203</f>
        <v/>
      </c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50" t="n"/>
      <c r="X203" s="290" t="inlineStr">
        <is>
          <t>Se descarta</t>
        </is>
      </c>
      <c r="Y203" s="287" t="n"/>
      <c r="Z203" s="287" t="n"/>
      <c r="AA203" s="287" t="n"/>
      <c r="AB203" s="287" t="n"/>
      <c r="AC203" s="287" t="n"/>
      <c r="AD203" s="287" t="n"/>
      <c r="AE203" s="287" t="n"/>
    </row>
    <row r="204" hidden="1" ht="19.5" customHeight="1" s="412">
      <c r="A204" s="143" t="n">
        <v>335</v>
      </c>
      <c r="B204" s="106" t="n">
        <v>2</v>
      </c>
      <c r="C204" s="106" t="n">
        <v>3</v>
      </c>
      <c r="D204" s="106" t="n">
        <v>12</v>
      </c>
      <c r="E204" s="106" t="inlineStr">
        <is>
          <t>17.2578</t>
        </is>
      </c>
      <c r="F204" s="113" t="inlineStr">
        <is>
          <t>BKBS13idprov901947-1-192 -1-1-1-1#1</t>
        </is>
      </c>
      <c r="G204" s="113" t="n"/>
      <c r="H204" s="139" t="n">
        <v>43518</v>
      </c>
      <c r="I204" s="295" t="n">
        <v>1149.2</v>
      </c>
      <c r="J204" s="139" t="n">
        <v>43518</v>
      </c>
      <c r="K204" s="295" t="n">
        <v>1149.2</v>
      </c>
      <c r="L204" s="111" t="n">
        <v>0</v>
      </c>
      <c r="M204" s="111">
        <f>'ENS TARDIO 201819'!$K204-'ENS TARDIO 201819'!$I204</f>
        <v/>
      </c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50" t="n"/>
      <c r="X204" s="290" t="inlineStr">
        <is>
          <t>Se descarta</t>
        </is>
      </c>
      <c r="Y204" s="287" t="n"/>
      <c r="Z204" s="287" t="n"/>
      <c r="AA204" s="287" t="n"/>
      <c r="AB204" s="287" t="n"/>
      <c r="AC204" s="287" t="n"/>
      <c r="AD204" s="287" t="n"/>
      <c r="AE204" s="287" t="n"/>
    </row>
    <row r="205" hidden="1" ht="19.5" customHeight="1" s="412">
      <c r="A205" s="143" t="n">
        <v>336</v>
      </c>
      <c r="B205" s="106" t="n">
        <v>2</v>
      </c>
      <c r="C205" s="106" t="n">
        <v>3</v>
      </c>
      <c r="D205" s="106" t="n">
        <v>21</v>
      </c>
      <c r="E205" s="106" t="inlineStr">
        <is>
          <t>17.2598</t>
        </is>
      </c>
      <c r="F205" s="113" t="inlineStr">
        <is>
          <t>bulk 04.1973-112-1-1-1#1#1</t>
        </is>
      </c>
      <c r="G205" s="113" t="n"/>
      <c r="H205" s="139" t="n">
        <v>43525</v>
      </c>
      <c r="I205" s="295" t="n">
        <v>1226.25</v>
      </c>
      <c r="J205" s="139" t="n">
        <v>43525</v>
      </c>
      <c r="K205" s="295" t="n">
        <v>1226.25</v>
      </c>
      <c r="L205" s="111" t="n">
        <v>0</v>
      </c>
      <c r="M205" s="111">
        <f>'ENS TARDIO 201819'!$K205-'ENS TARDIO 201819'!$I205</f>
        <v/>
      </c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50" t="n"/>
      <c r="X205" s="290" t="inlineStr">
        <is>
          <t>Se descarta</t>
        </is>
      </c>
      <c r="Y205" s="287" t="n"/>
      <c r="Z205" s="287" t="n"/>
      <c r="AA205" s="287" t="n"/>
      <c r="AB205" s="287" t="n"/>
      <c r="AC205" s="287" t="n"/>
      <c r="AD205" s="287" t="n"/>
      <c r="AE205" s="287" t="n"/>
    </row>
    <row r="206" hidden="1" ht="19.5" customHeight="1" s="412">
      <c r="A206" s="143" t="n">
        <v>337</v>
      </c>
      <c r="B206" s="106" t="n">
        <v>2</v>
      </c>
      <c r="C206" s="106" t="n">
        <v>4</v>
      </c>
      <c r="D206" s="106" t="n">
        <v>13</v>
      </c>
      <c r="E206" s="106" t="inlineStr">
        <is>
          <t>17.2580</t>
        </is>
      </c>
      <c r="F206" s="113" t="inlineStr">
        <is>
          <t>BKBS13idprov901947-1-216 -1-1-1-1#1</t>
        </is>
      </c>
      <c r="G206" s="113" t="n"/>
      <c r="H206" s="139" t="n">
        <v>43520</v>
      </c>
      <c r="I206" s="295" t="n">
        <v>1173.8</v>
      </c>
      <c r="J206" s="139" t="n">
        <v>43522</v>
      </c>
      <c r="K206" s="295" t="n">
        <v>1188.8</v>
      </c>
      <c r="L206" s="111" t="n">
        <v>15</v>
      </c>
      <c r="M206" s="111">
        <f>'ENS TARDIO 201819'!$K206-'ENS TARDIO 201819'!$I206</f>
        <v/>
      </c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50" t="n"/>
      <c r="X206" s="290" t="inlineStr">
        <is>
          <t>Se descarta</t>
        </is>
      </c>
      <c r="Y206" s="287" t="n"/>
      <c r="Z206" s="287" t="n"/>
      <c r="AA206" s="287" t="n"/>
      <c r="AB206" s="287" t="n"/>
      <c r="AC206" s="287" t="n"/>
      <c r="AD206" s="287" t="n"/>
      <c r="AE206" s="287" t="n"/>
    </row>
    <row r="207" hidden="1" ht="19.5" customHeight="1" s="412">
      <c r="A207" s="143" t="n">
        <v>338</v>
      </c>
      <c r="B207" s="106" t="n">
        <v>2</v>
      </c>
      <c r="C207" s="106" t="n">
        <v>4</v>
      </c>
      <c r="D207" s="106" t="n">
        <v>94</v>
      </c>
      <c r="E207" s="106" t="inlineStr">
        <is>
          <t>17.2878</t>
        </is>
      </c>
      <c r="F207" s="113" t="inlineStr">
        <is>
          <t>[DK688] 04.803-1.1.1.1.1.# // LP02001</t>
        </is>
      </c>
      <c r="G207" s="113" t="n"/>
      <c r="H207" s="139" t="n">
        <v>43521</v>
      </c>
      <c r="I207" s="295" t="n">
        <v>1182.6</v>
      </c>
      <c r="J207" s="139" t="n">
        <v>43522</v>
      </c>
      <c r="K207" s="295" t="n">
        <v>1188.8</v>
      </c>
      <c r="L207" s="111" t="n">
        <v>6.200000000000045</v>
      </c>
      <c r="M207" s="111">
        <f>'ENS TARDIO 201819'!$K207-'ENS TARDIO 201819'!$I207</f>
        <v/>
      </c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50" t="n"/>
      <c r="X207" s="290" t="inlineStr">
        <is>
          <t>Plot válido</t>
        </is>
      </c>
      <c r="Y207" s="287" t="n"/>
      <c r="Z207" s="287" t="n"/>
      <c r="AA207" s="287" t="n"/>
      <c r="AB207" s="287" t="n"/>
      <c r="AC207" s="287" t="n"/>
      <c r="AD207" s="287" t="n"/>
      <c r="AE207" s="287" t="n"/>
    </row>
    <row r="208" hidden="1" ht="19.5" customHeight="1" s="412">
      <c r="A208" s="143" t="n">
        <v>339</v>
      </c>
      <c r="B208" s="106" t="n">
        <v>2</v>
      </c>
      <c r="C208" s="106" t="n">
        <v>4</v>
      </c>
      <c r="D208" s="106" t="n">
        <v>76</v>
      </c>
      <c r="E208" s="106" t="inlineStr">
        <is>
          <t>17.2838</t>
        </is>
      </c>
      <c r="F208" s="113" t="inlineStr">
        <is>
          <t>[M 11] 04.866-1.1.1.1.1.#</t>
        </is>
      </c>
      <c r="G208" s="113" t="n"/>
      <c r="H208" s="139" t="n">
        <v>43521</v>
      </c>
      <c r="I208" s="295" t="n">
        <v>1182.6</v>
      </c>
      <c r="J208" s="139" t="n">
        <v>43522</v>
      </c>
      <c r="K208" s="295" t="n">
        <v>1188.8</v>
      </c>
      <c r="L208" s="111" t="n">
        <v>6.200000000000045</v>
      </c>
      <c r="M208" s="111">
        <f>'ENS TARDIO 201819'!$K208-'ENS TARDIO 201819'!$I208</f>
        <v/>
      </c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50" t="n"/>
      <c r="X208" s="290" t="inlineStr">
        <is>
          <t>Plot válido</t>
        </is>
      </c>
      <c r="Y208" s="287" t="n"/>
      <c r="Z208" s="287" t="n"/>
      <c r="AA208" s="287" t="n"/>
      <c r="AB208" s="287" t="n"/>
      <c r="AC208" s="287" t="n"/>
      <c r="AD208" s="287" t="n"/>
      <c r="AE208" s="287" t="n"/>
    </row>
    <row r="209" hidden="1" ht="19.5" customHeight="1" s="412">
      <c r="A209" s="143" t="n">
        <v>340</v>
      </c>
      <c r="B209" s="106" t="n">
        <v>2</v>
      </c>
      <c r="C209" s="106" t="n">
        <v>4</v>
      </c>
      <c r="D209" s="106" t="n">
        <v>57</v>
      </c>
      <c r="E209" s="266" t="inlineStr">
        <is>
          <t>17.2798//15.253</t>
        </is>
      </c>
      <c r="F209" s="134" t="inlineStr">
        <is>
          <t>LP581xLP562-1-50-1-1</t>
        </is>
      </c>
      <c r="G209" s="113" t="n"/>
      <c r="H209" s="139" t="n"/>
      <c r="I209" s="295" t="n"/>
      <c r="J209" s="139" t="n"/>
      <c r="K209" s="295" t="n"/>
      <c r="L209" s="111" t="n"/>
      <c r="M209" s="111">
        <f>'ENS TARDIO 201819'!$K209-'ENS TARDIO 201819'!$I209</f>
        <v/>
      </c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50" t="n"/>
      <c r="X209" s="290" t="inlineStr">
        <is>
          <t>Plot válido</t>
        </is>
      </c>
      <c r="Y209" s="287" t="n"/>
      <c r="Z209" s="287" t="n"/>
      <c r="AA209" s="287" t="n"/>
      <c r="AB209" s="287" t="n"/>
      <c r="AC209" s="287" t="n"/>
      <c r="AD209" s="287" t="n"/>
      <c r="AE209" s="287" t="n"/>
    </row>
    <row r="210" hidden="1" ht="19.5" customHeight="1" s="412">
      <c r="A210" s="143" t="n">
        <v>341</v>
      </c>
      <c r="B210" s="106" t="n">
        <v>2</v>
      </c>
      <c r="C210" s="106" t="n">
        <v>4</v>
      </c>
      <c r="D210" s="106" t="n">
        <v>46</v>
      </c>
      <c r="E210" s="106" t="inlineStr">
        <is>
          <t>17.2652</t>
        </is>
      </c>
      <c r="F210" s="113" t="inlineStr">
        <is>
          <t>98.5568#1#1#1#1#1#1#1-1</t>
        </is>
      </c>
      <c r="G210" s="113" t="n"/>
      <c r="H210" s="139" t="n">
        <v>43527</v>
      </c>
      <c r="I210" s="295" t="n">
        <v>1249.9</v>
      </c>
      <c r="J210" s="139" t="n">
        <v>43525</v>
      </c>
      <c r="K210" s="295" t="n">
        <v>1226.25</v>
      </c>
      <c r="L210" s="111" t="n">
        <v>-23.65000000000009</v>
      </c>
      <c r="M210" s="111">
        <f>'ENS TARDIO 201819'!$K210-'ENS TARDIO 201819'!$I210</f>
        <v/>
      </c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50" t="n"/>
      <c r="X210" s="290" t="inlineStr">
        <is>
          <t>Plot válido</t>
        </is>
      </c>
      <c r="Y210" s="287" t="n"/>
      <c r="Z210" s="287" t="n"/>
      <c r="AA210" s="287" t="n"/>
      <c r="AB210" s="287" t="n"/>
      <c r="AC210" s="287" t="n"/>
      <c r="AD210" s="287" t="n"/>
      <c r="AE210" s="287" t="n"/>
    </row>
    <row r="211" hidden="1" ht="19.5" customHeight="1" s="412">
      <c r="A211" s="143" t="n">
        <v>342</v>
      </c>
      <c r="B211" s="106" t="n">
        <v>2</v>
      </c>
      <c r="C211" s="106" t="n">
        <v>4</v>
      </c>
      <c r="D211" s="106" t="n">
        <v>117</v>
      </c>
      <c r="E211" s="106" t="inlineStr">
        <is>
          <t>17.2924</t>
        </is>
      </c>
      <c r="F211" s="113" t="inlineStr">
        <is>
          <t>LP 3830</t>
        </is>
      </c>
      <c r="G211" s="113" t="n"/>
      <c r="H211" s="139" t="n">
        <v>43519</v>
      </c>
      <c r="I211" s="295" t="n">
        <v>1161.75</v>
      </c>
      <c r="J211" s="139" t="n">
        <v>43520</v>
      </c>
      <c r="K211" s="295" t="n">
        <v>1173.8</v>
      </c>
      <c r="L211" s="111" t="n">
        <v>12.04999999999995</v>
      </c>
      <c r="M211" s="111">
        <f>'ENS TARDIO 201819'!$K211-'ENS TARDIO 201819'!$I211</f>
        <v/>
      </c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50" t="n"/>
      <c r="X211" s="290" t="inlineStr">
        <is>
          <t>Plot válido</t>
        </is>
      </c>
      <c r="Y211" s="287" t="n"/>
      <c r="Z211" s="287" t="n"/>
      <c r="AA211" s="287" t="n"/>
      <c r="AB211" s="287" t="n"/>
      <c r="AC211" s="287" t="n"/>
      <c r="AD211" s="287" t="n"/>
      <c r="AE211" s="287" t="n"/>
    </row>
    <row r="212" hidden="1" ht="19.5" customHeight="1" s="412">
      <c r="A212" s="143" t="n">
        <v>343</v>
      </c>
      <c r="B212" s="106" t="n">
        <v>2</v>
      </c>
      <c r="C212" s="106" t="n">
        <v>4</v>
      </c>
      <c r="D212" s="106" t="n">
        <v>22</v>
      </c>
      <c r="E212" s="106" t="inlineStr">
        <is>
          <t>17.2600</t>
        </is>
      </c>
      <c r="F212" s="113" t="inlineStr">
        <is>
          <t>bulk 04.1973-119-1-1-1#1#1</t>
        </is>
      </c>
      <c r="G212" s="113" t="n"/>
      <c r="H212" s="139" t="n">
        <v>43520</v>
      </c>
      <c r="I212" s="295" t="n">
        <v>1173.8</v>
      </c>
      <c r="J212" s="139" t="n">
        <v>43520</v>
      </c>
      <c r="K212" s="295" t="n">
        <v>1173.8</v>
      </c>
      <c r="L212" s="111" t="n">
        <v>0</v>
      </c>
      <c r="M212" s="111">
        <f>'ENS TARDIO 201819'!$K212-'ENS TARDIO 201819'!$I212</f>
        <v/>
      </c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50" t="n"/>
      <c r="X212" s="290" t="inlineStr">
        <is>
          <t>Plot válido</t>
        </is>
      </c>
      <c r="Y212" s="287" t="n"/>
      <c r="Z212" s="287" t="n"/>
      <c r="AA212" s="287" t="n"/>
      <c r="AB212" s="287" t="n"/>
      <c r="AC212" s="287" t="n"/>
      <c r="AD212" s="287" t="n"/>
      <c r="AE212" s="287" t="n"/>
    </row>
    <row r="213" hidden="1" ht="19.5" customHeight="1" s="412">
      <c r="A213" s="143" t="n">
        <v>344</v>
      </c>
      <c r="B213" s="106" t="n">
        <v>2</v>
      </c>
      <c r="C213" s="106" t="n">
        <v>4</v>
      </c>
      <c r="D213" s="106" t="n">
        <v>110</v>
      </c>
      <c r="E213" s="106" t="inlineStr">
        <is>
          <t>17.2910</t>
        </is>
      </c>
      <c r="F213" s="113" t="inlineStr">
        <is>
          <t>LP 220</t>
        </is>
      </c>
      <c r="G213" s="113" t="n"/>
      <c r="H213" s="139" t="n">
        <v>43519</v>
      </c>
      <c r="I213" s="295" t="n">
        <v>1161.75</v>
      </c>
      <c r="J213" s="139" t="n">
        <v>43521</v>
      </c>
      <c r="K213" s="295" t="n">
        <v>1182.6</v>
      </c>
      <c r="L213" s="111" t="n">
        <v>20.84999999999991</v>
      </c>
      <c r="M213" s="111">
        <f>'ENS TARDIO 201819'!$K213-'ENS TARDIO 201819'!$I213</f>
        <v/>
      </c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50" t="n"/>
      <c r="X213" s="290" t="inlineStr">
        <is>
          <t>Plot válido</t>
        </is>
      </c>
      <c r="Y213" s="287" t="n"/>
      <c r="Z213" s="287" t="n"/>
      <c r="AA213" s="287" t="n"/>
      <c r="AB213" s="287" t="n"/>
      <c r="AC213" s="287" t="n"/>
      <c r="AD213" s="287" t="n"/>
      <c r="AE213" s="287" t="n"/>
    </row>
    <row r="214" hidden="1" ht="19.5" customHeight="1" s="412">
      <c r="A214" s="143" t="n">
        <v>345</v>
      </c>
      <c r="B214" s="106" t="n">
        <v>2</v>
      </c>
      <c r="C214" s="106" t="n">
        <v>4</v>
      </c>
      <c r="D214" s="106" t="n">
        <v>30</v>
      </c>
      <c r="E214" s="106" t="inlineStr">
        <is>
          <t>17.2616</t>
        </is>
      </c>
      <c r="F214" s="113" t="inlineStr">
        <is>
          <t>LP2542-1</t>
        </is>
      </c>
      <c r="G214" s="113" t="n"/>
      <c r="H214" s="139" t="n">
        <v>43525</v>
      </c>
      <c r="I214" s="295" t="n">
        <v>1226.25</v>
      </c>
      <c r="J214" s="139" t="n">
        <v>43525</v>
      </c>
      <c r="K214" s="295" t="n">
        <v>1226.25</v>
      </c>
      <c r="L214" s="111" t="n">
        <v>0</v>
      </c>
      <c r="M214" s="111">
        <f>'ENS TARDIO 201819'!$K214-'ENS TARDIO 201819'!$I214</f>
        <v/>
      </c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50" t="n"/>
      <c r="X214" s="290" t="inlineStr">
        <is>
          <t>Plot válido</t>
        </is>
      </c>
      <c r="Y214" s="287" t="n"/>
      <c r="Z214" s="287" t="n"/>
      <c r="AA214" s="287" t="n"/>
      <c r="AB214" s="287" t="n"/>
      <c r="AC214" s="287" t="n"/>
      <c r="AD214" s="287" t="n"/>
      <c r="AE214" s="287" t="n"/>
    </row>
    <row r="215" hidden="1" ht="19.5" customHeight="1" s="412">
      <c r="A215" s="143" t="n">
        <v>346</v>
      </c>
      <c r="B215" s="106" t="n">
        <v>2</v>
      </c>
      <c r="C215" s="106" t="n">
        <v>4</v>
      </c>
      <c r="D215" s="106" t="n">
        <v>127</v>
      </c>
      <c r="E215" s="106" t="inlineStr">
        <is>
          <t>17.2944</t>
        </is>
      </c>
      <c r="F215" s="113" t="inlineStr">
        <is>
          <t>LP 1411</t>
        </is>
      </c>
      <c r="G215" s="113" t="n"/>
      <c r="H215" s="139" t="n">
        <v>43525</v>
      </c>
      <c r="I215" s="295" t="n">
        <v>1226.25</v>
      </c>
      <c r="J215" s="139" t="n">
        <v>43526</v>
      </c>
      <c r="K215" s="295" t="n">
        <v>1238</v>
      </c>
      <c r="L215" s="111" t="n">
        <v>11.75</v>
      </c>
      <c r="M215" s="111">
        <f>'ENS TARDIO 201819'!$K215-'ENS TARDIO 201819'!$I215</f>
        <v/>
      </c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50" t="n"/>
      <c r="X215" s="290" t="inlineStr">
        <is>
          <t>Se descarta</t>
        </is>
      </c>
      <c r="Y215" s="287" t="n"/>
      <c r="Z215" s="287" t="n"/>
      <c r="AA215" s="287" t="n"/>
      <c r="AB215" s="287" t="n"/>
      <c r="AC215" s="287" t="n"/>
      <c r="AD215" s="287" t="n"/>
      <c r="AE215" s="287" t="n"/>
    </row>
    <row r="216" hidden="1" ht="19.5" customHeight="1" s="412">
      <c r="A216" s="143" t="n">
        <v>347</v>
      </c>
      <c r="B216" s="106" t="n">
        <v>2</v>
      </c>
      <c r="C216" s="106" t="n">
        <v>4</v>
      </c>
      <c r="D216" s="106" t="n">
        <v>65</v>
      </c>
      <c r="E216" s="106" t="inlineStr">
        <is>
          <t>17.2814</t>
        </is>
      </c>
      <c r="F216" s="113" t="inlineStr">
        <is>
          <t>[BSGA] 04.4114-1.1.1.1.1.#.#</t>
        </is>
      </c>
      <c r="G216" s="113" t="n"/>
      <c r="H216" s="139" t="n">
        <v>43519</v>
      </c>
      <c r="I216" s="295" t="n">
        <v>1161.75</v>
      </c>
      <c r="J216" s="139" t="n">
        <v>43521</v>
      </c>
      <c r="K216" s="295" t="n">
        <v>1182.6</v>
      </c>
      <c r="L216" s="111" t="n">
        <v>20.84999999999991</v>
      </c>
      <c r="M216" s="111">
        <f>'ENS TARDIO 201819'!$K216-'ENS TARDIO 201819'!$I216</f>
        <v/>
      </c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50" t="n"/>
      <c r="X216" s="290" t="inlineStr">
        <is>
          <t>Se descarta</t>
        </is>
      </c>
      <c r="Y216" s="287" t="n"/>
      <c r="Z216" s="287" t="n"/>
      <c r="AA216" s="287" t="n"/>
      <c r="AB216" s="287" t="n"/>
      <c r="AC216" s="287" t="n"/>
      <c r="AD216" s="287" t="n"/>
      <c r="AE216" s="287" t="n"/>
    </row>
    <row r="217" hidden="1" ht="19.5" customHeight="1" s="412">
      <c r="A217" s="143" t="n">
        <v>348</v>
      </c>
      <c r="B217" s="106" t="n">
        <v>2</v>
      </c>
      <c r="C217" s="106" t="n">
        <v>4</v>
      </c>
      <c r="D217" s="106" t="n">
        <v>125</v>
      </c>
      <c r="E217" s="106" t="inlineStr">
        <is>
          <t>17.2940</t>
        </is>
      </c>
      <c r="F217" s="113" t="inlineStr">
        <is>
          <t>LP 122</t>
        </is>
      </c>
      <c r="G217" s="113" t="n"/>
      <c r="H217" s="139" t="n">
        <v>43520</v>
      </c>
      <c r="I217" s="295" t="n">
        <v>1173.8</v>
      </c>
      <c r="J217" s="139" t="n">
        <v>43520</v>
      </c>
      <c r="K217" s="295" t="n">
        <v>1173.8</v>
      </c>
      <c r="L217" s="111" t="n">
        <v>0</v>
      </c>
      <c r="M217" s="111">
        <f>'ENS TARDIO 201819'!$K217-'ENS TARDIO 201819'!$I217</f>
        <v/>
      </c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50" t="n"/>
      <c r="X217" s="290" t="inlineStr">
        <is>
          <t>Se descarta</t>
        </is>
      </c>
      <c r="Y217" s="287" t="n"/>
      <c r="Z217" s="287" t="n"/>
      <c r="AA217" s="287" t="n"/>
      <c r="AB217" s="287" t="n"/>
      <c r="AC217" s="287" t="n"/>
      <c r="AD217" s="287" t="n"/>
      <c r="AE217" s="287" t="n"/>
    </row>
    <row r="218" hidden="1" ht="19.5" customHeight="1" s="412">
      <c r="A218" s="143" t="n">
        <v>349</v>
      </c>
      <c r="B218" s="106" t="n">
        <v>2</v>
      </c>
      <c r="C218" s="106" t="n">
        <v>5</v>
      </c>
      <c r="D218" s="106" t="n">
        <v>152</v>
      </c>
      <c r="E218" s="106" t="inlineStr">
        <is>
          <t>17.2992</t>
        </is>
      </c>
      <c r="F218" s="113" t="inlineStr">
        <is>
          <t>LP 2542</t>
        </is>
      </c>
      <c r="G218" s="113" t="n"/>
      <c r="H218" s="139" t="n">
        <v>43519</v>
      </c>
      <c r="I218" s="295" t="n">
        <v>1161.75</v>
      </c>
      <c r="J218" s="139" t="n">
        <v>43519</v>
      </c>
      <c r="K218" s="295" t="n">
        <v>1161.75</v>
      </c>
      <c r="L218" s="111" t="n">
        <v>0</v>
      </c>
      <c r="M218" s="111">
        <f>'ENS TARDIO 201819'!$K218-'ENS TARDIO 201819'!$I218</f>
        <v/>
      </c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50" t="n"/>
      <c r="X218" s="290" t="inlineStr">
        <is>
          <t>Se descarta</t>
        </is>
      </c>
      <c r="Y218" s="287" t="n"/>
      <c r="Z218" s="287" t="n"/>
      <c r="AA218" s="287" t="n"/>
      <c r="AB218" s="287" t="n"/>
      <c r="AC218" s="287" t="n"/>
      <c r="AD218" s="287" t="n"/>
      <c r="AE218" s="287" t="n"/>
    </row>
    <row r="219" hidden="1" ht="19.5" customHeight="1" s="412">
      <c r="A219" s="143" t="n">
        <v>350</v>
      </c>
      <c r="B219" s="106" t="n">
        <v>2</v>
      </c>
      <c r="C219" s="106" t="n">
        <v>5</v>
      </c>
      <c r="D219" s="106" t="n">
        <v>7</v>
      </c>
      <c r="E219" s="106" t="inlineStr">
        <is>
          <t>17.2568</t>
        </is>
      </c>
      <c r="F219" s="113" t="inlineStr">
        <is>
          <t>BKBS13idprov901947-1-117 -1-1-1-1#1</t>
        </is>
      </c>
      <c r="G219" s="113" t="n"/>
      <c r="H219" s="139" t="n">
        <v>43519</v>
      </c>
      <c r="I219" s="295" t="n">
        <v>1161.75</v>
      </c>
      <c r="J219" s="139" t="n">
        <v>43519</v>
      </c>
      <c r="K219" s="295" t="n">
        <v>1161.75</v>
      </c>
      <c r="L219" s="111" t="n">
        <v>0</v>
      </c>
      <c r="M219" s="111">
        <f>'ENS TARDIO 201819'!$K219-'ENS TARDIO 201819'!$I219</f>
        <v/>
      </c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50" t="n"/>
      <c r="X219" s="290" t="inlineStr">
        <is>
          <t>Se descarta</t>
        </is>
      </c>
      <c r="Y219" s="287" t="n"/>
      <c r="Z219" s="287" t="n"/>
      <c r="AA219" s="287" t="n"/>
      <c r="AB219" s="287" t="n"/>
      <c r="AC219" s="287" t="n"/>
      <c r="AD219" s="287" t="n"/>
      <c r="AE219" s="287" t="n"/>
    </row>
    <row r="220" hidden="1" ht="19.5" customHeight="1" s="412">
      <c r="A220" s="143" t="n">
        <v>351</v>
      </c>
      <c r="B220" s="106" t="n">
        <v>2</v>
      </c>
      <c r="C220" s="106" t="n">
        <v>5</v>
      </c>
      <c r="D220" s="106" t="n">
        <v>20</v>
      </c>
      <c r="E220" s="106" t="inlineStr">
        <is>
          <t>17.2596</t>
        </is>
      </c>
      <c r="F220" s="113" t="inlineStr">
        <is>
          <t>bulk 04.1973-88-1-1-1#1#1</t>
        </is>
      </c>
      <c r="G220" s="113" t="n"/>
      <c r="H220" s="139" t="n">
        <v>43521</v>
      </c>
      <c r="I220" s="295" t="n">
        <v>1182.6</v>
      </c>
      <c r="J220" s="139" t="n">
        <v>43520</v>
      </c>
      <c r="K220" s="295" t="n">
        <v>1173.8</v>
      </c>
      <c r="L220" s="111" t="n">
        <v>-8.799999999999955</v>
      </c>
      <c r="M220" s="111">
        <f>'ENS TARDIO 201819'!$K220-'ENS TARDIO 201819'!$I220</f>
        <v/>
      </c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50" t="n"/>
      <c r="X220" s="290" t="inlineStr">
        <is>
          <t>Se descarta</t>
        </is>
      </c>
      <c r="Y220" s="287" t="n"/>
      <c r="Z220" s="287" t="n"/>
      <c r="AA220" s="287" t="n"/>
      <c r="AB220" s="287" t="n"/>
      <c r="AC220" s="287" t="n"/>
      <c r="AD220" s="287" t="n"/>
      <c r="AE220" s="287" t="n"/>
    </row>
    <row r="221" hidden="1" ht="19.5" customHeight="1" s="412">
      <c r="A221" s="143" t="n">
        <v>352</v>
      </c>
      <c r="B221" s="106" t="n">
        <v>2</v>
      </c>
      <c r="C221" s="106" t="n">
        <v>5</v>
      </c>
      <c r="D221" s="106" t="n">
        <v>142</v>
      </c>
      <c r="E221" s="106" t="inlineStr">
        <is>
          <t>17.2972</t>
        </is>
      </c>
      <c r="F221" s="113" t="inlineStr">
        <is>
          <t>LP 179</t>
        </is>
      </c>
      <c r="G221" s="113" t="n"/>
      <c r="H221" s="139" t="n">
        <v>43527</v>
      </c>
      <c r="I221" s="295" t="n">
        <v>1249.9</v>
      </c>
      <c r="J221" s="139" t="n">
        <v>43526</v>
      </c>
      <c r="K221" s="295" t="n">
        <v>1238</v>
      </c>
      <c r="L221" s="111" t="n">
        <v>-11.90000000000009</v>
      </c>
      <c r="M221" s="111">
        <f>'ENS TARDIO 201819'!$K221-'ENS TARDIO 201819'!$I221</f>
        <v/>
      </c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50" t="n"/>
      <c r="X221" s="290" t="inlineStr">
        <is>
          <t>Se descarta</t>
        </is>
      </c>
      <c r="Y221" s="287" t="n"/>
      <c r="Z221" s="287" t="n"/>
      <c r="AA221" s="287" t="n"/>
      <c r="AB221" s="287" t="n"/>
      <c r="AC221" s="287" t="n"/>
      <c r="AD221" s="287" t="n"/>
      <c r="AE221" s="287" t="n"/>
    </row>
    <row r="222" hidden="1" ht="19.5" customHeight="1" s="412">
      <c r="A222" s="143" t="n">
        <v>353</v>
      </c>
      <c r="B222" s="106" t="n">
        <v>2</v>
      </c>
      <c r="C222" s="106" t="n">
        <v>5</v>
      </c>
      <c r="D222" s="106" t="n">
        <v>160</v>
      </c>
      <c r="E222" s="266" t="inlineStr">
        <is>
          <t>17.3008//NN15.705</t>
        </is>
      </c>
      <c r="F222" s="134" t="inlineStr">
        <is>
          <t>4068 (Sint. Cuarentin x L 1571)</t>
        </is>
      </c>
      <c r="G222" s="113" t="n"/>
      <c r="H222" s="139" t="n">
        <v>43519</v>
      </c>
      <c r="I222" s="295" t="n">
        <v>1161.75</v>
      </c>
      <c r="J222" s="139" t="n">
        <v>43520</v>
      </c>
      <c r="K222" s="295" t="n">
        <v>1173.8</v>
      </c>
      <c r="L222" s="111" t="n">
        <v>12.04999999999995</v>
      </c>
      <c r="M222" s="111">
        <f>'ENS TARDIO 201819'!$K222-'ENS TARDIO 201819'!$I222</f>
        <v/>
      </c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50" t="n"/>
      <c r="X222" s="290" t="inlineStr">
        <is>
          <t>Se descarta</t>
        </is>
      </c>
      <c r="Y222" s="287" t="n"/>
      <c r="Z222" s="287" t="n"/>
      <c r="AA222" s="287" t="n"/>
      <c r="AB222" s="287" t="n"/>
      <c r="AC222" s="287" t="n"/>
      <c r="AD222" s="287" t="n"/>
      <c r="AE222" s="287" t="n"/>
    </row>
    <row r="223" hidden="1" ht="19.5" customHeight="1" s="412">
      <c r="A223" s="143" t="n">
        <v>354</v>
      </c>
      <c r="B223" s="106" t="n">
        <v>2</v>
      </c>
      <c r="C223" s="106" t="n">
        <v>5</v>
      </c>
      <c r="D223" s="106" t="n">
        <v>6</v>
      </c>
      <c r="E223" s="106" t="inlineStr">
        <is>
          <t>17.2566</t>
        </is>
      </c>
      <c r="F223" s="113" t="inlineStr">
        <is>
          <t>BKBS13idprov901947-1-113 -1-1-1-1#1</t>
        </is>
      </c>
      <c r="G223" s="113" t="n"/>
      <c r="H223" s="139" t="n">
        <v>43521</v>
      </c>
      <c r="I223" s="295" t="n">
        <v>1182.6</v>
      </c>
      <c r="J223" s="139" t="n">
        <v>43525</v>
      </c>
      <c r="K223" s="295" t="n">
        <v>1226.25</v>
      </c>
      <c r="L223" s="111" t="n">
        <v>43.65000000000009</v>
      </c>
      <c r="M223" s="111">
        <f>'ENS TARDIO 201819'!$K223-'ENS TARDIO 201819'!$I223</f>
        <v/>
      </c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50" t="n"/>
      <c r="X223" s="290" t="inlineStr">
        <is>
          <t>Se descarta</t>
        </is>
      </c>
      <c r="Y223" s="287" t="n"/>
      <c r="Z223" s="287" t="n"/>
      <c r="AA223" s="287" t="n"/>
      <c r="AB223" s="287" t="n"/>
      <c r="AC223" s="287" t="n"/>
      <c r="AD223" s="287" t="n"/>
      <c r="AE223" s="287" t="n"/>
    </row>
    <row r="224" hidden="1" ht="19.5" customHeight="1" s="412">
      <c r="A224" s="143" t="n">
        <v>355</v>
      </c>
      <c r="B224" s="106" t="n">
        <v>2</v>
      </c>
      <c r="C224" s="106" t="n">
        <v>5</v>
      </c>
      <c r="D224" s="106" t="n">
        <v>113</v>
      </c>
      <c r="E224" s="106" t="inlineStr">
        <is>
          <t>17.2916</t>
        </is>
      </c>
      <c r="F224" s="113" t="inlineStr">
        <is>
          <t>LP 125-R</t>
        </is>
      </c>
      <c r="G224" s="113" t="n"/>
      <c r="H224" s="139" t="n">
        <v>43522</v>
      </c>
      <c r="I224" s="295" t="n">
        <v>1188.8</v>
      </c>
      <c r="J224" s="139" t="n">
        <v>43523</v>
      </c>
      <c r="K224" s="295" t="n">
        <v>1198.75</v>
      </c>
      <c r="L224" s="111" t="n">
        <v>9.950000000000045</v>
      </c>
      <c r="M224" s="111">
        <f>'ENS TARDIO 201819'!$K224-'ENS TARDIO 201819'!$I224</f>
        <v/>
      </c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50" t="n"/>
      <c r="X224" s="290" t="inlineStr">
        <is>
          <t>Se descarta</t>
        </is>
      </c>
      <c r="Y224" s="287" t="n"/>
      <c r="Z224" s="287" t="n"/>
      <c r="AA224" s="287" t="n"/>
      <c r="AB224" s="287" t="n"/>
      <c r="AC224" s="287" t="n"/>
      <c r="AD224" s="287" t="n"/>
      <c r="AE224" s="287" t="n"/>
    </row>
    <row r="225" hidden="1" ht="19.5" customHeight="1" s="412">
      <c r="A225" s="143" t="n">
        <v>356</v>
      </c>
      <c r="B225" s="106" t="n">
        <v>2</v>
      </c>
      <c r="C225" s="106" t="n">
        <v>5</v>
      </c>
      <c r="D225" s="106" t="n">
        <v>23</v>
      </c>
      <c r="E225" s="106" t="inlineStr">
        <is>
          <t>17.2602</t>
        </is>
      </c>
      <c r="F225" s="113" t="inlineStr">
        <is>
          <t>bulk 04.1973-123-2-1-1#1#1</t>
        </is>
      </c>
      <c r="G225" s="113" t="n"/>
      <c r="H225" s="139" t="n">
        <v>43521</v>
      </c>
      <c r="I225" s="295" t="n">
        <v>1182.6</v>
      </c>
      <c r="J225" s="139" t="n">
        <v>43521</v>
      </c>
      <c r="K225" s="295" t="n">
        <v>1182.6</v>
      </c>
      <c r="L225" s="111" t="n">
        <v>0</v>
      </c>
      <c r="M225" s="111">
        <f>'ENS TARDIO 201819'!$K225-'ENS TARDIO 201819'!$I225</f>
        <v/>
      </c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50" t="n"/>
      <c r="X225" s="290" t="inlineStr">
        <is>
          <t>Se descarta</t>
        </is>
      </c>
      <c r="Y225" s="287" t="n"/>
      <c r="Z225" s="287" t="n"/>
      <c r="AA225" s="287" t="n"/>
      <c r="AB225" s="287" t="n"/>
      <c r="AC225" s="287" t="n"/>
      <c r="AD225" s="287" t="n"/>
      <c r="AE225" s="287" t="n"/>
    </row>
    <row r="226" hidden="1" ht="19.5" customHeight="1" s="412">
      <c r="A226" s="143" t="n">
        <v>357</v>
      </c>
      <c r="B226" s="106" t="n">
        <v>2</v>
      </c>
      <c r="C226" s="106" t="n">
        <v>5</v>
      </c>
      <c r="D226" s="106" t="n">
        <v>80</v>
      </c>
      <c r="E226" s="106" t="inlineStr">
        <is>
          <t>17.2848</t>
        </is>
      </c>
      <c r="F226" s="113" t="inlineStr">
        <is>
          <t>[AX884] 04.762-1.1.1.1.1.#</t>
        </is>
      </c>
      <c r="G226" s="113" t="n"/>
      <c r="H226" s="139" t="n">
        <v>43523</v>
      </c>
      <c r="I226" s="295" t="n">
        <v>1198.75</v>
      </c>
      <c r="J226" s="139" t="n">
        <v>43522</v>
      </c>
      <c r="K226" s="295" t="n">
        <v>1188.8</v>
      </c>
      <c r="L226" s="111" t="n">
        <v>-9.950000000000045</v>
      </c>
      <c r="M226" s="111">
        <f>'ENS TARDIO 201819'!$K226-'ENS TARDIO 201819'!$I226</f>
        <v/>
      </c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50" t="n"/>
      <c r="X226" s="290" t="inlineStr">
        <is>
          <t>Se descarta</t>
        </is>
      </c>
      <c r="Y226" s="287" t="n"/>
      <c r="Z226" s="287" t="n"/>
      <c r="AA226" s="287" t="n"/>
      <c r="AB226" s="287" t="n"/>
      <c r="AC226" s="287" t="n"/>
      <c r="AD226" s="287" t="n"/>
      <c r="AE226" s="287" t="n"/>
    </row>
    <row r="227" hidden="1" ht="19.5" customHeight="1" s="412">
      <c r="A227" s="143" t="n">
        <v>358</v>
      </c>
      <c r="B227" s="106" t="n">
        <v>2</v>
      </c>
      <c r="C227" s="106" t="n">
        <v>5</v>
      </c>
      <c r="D227" s="106" t="n">
        <v>35</v>
      </c>
      <c r="E227" s="266" t="inlineStr">
        <is>
          <t>17.2630</t>
        </is>
      </c>
      <c r="F227" s="134" t="inlineStr">
        <is>
          <t>(95.6277/6278)F2-bk25eS1-9-1-1-1-1-1##1#1-1</t>
        </is>
      </c>
      <c r="G227" s="113" t="n"/>
      <c r="H227" s="139" t="n"/>
      <c r="I227" s="295" t="n"/>
      <c r="J227" s="139" t="n"/>
      <c r="K227" s="295" t="n"/>
      <c r="L227" s="111" t="n"/>
      <c r="M227" s="111">
        <f>'ENS TARDIO 201819'!$K227-'ENS TARDIO 201819'!$I227</f>
        <v/>
      </c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50" t="n"/>
      <c r="X227" s="290" t="inlineStr">
        <is>
          <t>Plot válido</t>
        </is>
      </c>
      <c r="Y227" s="287" t="n"/>
      <c r="Z227" s="287" t="n"/>
      <c r="AA227" s="287" t="n"/>
      <c r="AB227" s="287" t="n"/>
      <c r="AC227" s="287" t="n"/>
      <c r="AD227" s="287" t="n"/>
      <c r="AE227" s="287" t="n"/>
    </row>
    <row r="228" hidden="1" ht="19.5" customHeight="1" s="412">
      <c r="A228" s="143" t="n">
        <v>359</v>
      </c>
      <c r="B228" s="106" t="n">
        <v>2</v>
      </c>
      <c r="C228" s="106" t="n">
        <v>5</v>
      </c>
      <c r="D228" s="106" t="n">
        <v>60</v>
      </c>
      <c r="E228" s="106" t="inlineStr">
        <is>
          <t>17.2804</t>
        </is>
      </c>
      <c r="F228" s="113" t="inlineStr">
        <is>
          <t>[BSGA] 04.4060-1.1.1.1.1.#.#</t>
        </is>
      </c>
      <c r="G228" s="113" t="n"/>
      <c r="H228" s="139" t="n">
        <v>43520</v>
      </c>
      <c r="I228" s="295" t="n">
        <v>1173.8</v>
      </c>
      <c r="J228" s="139" t="n">
        <v>43521</v>
      </c>
      <c r="K228" s="295" t="n">
        <v>1182.6</v>
      </c>
      <c r="L228" s="111" t="n">
        <v>8.799999999999955</v>
      </c>
      <c r="M228" s="111">
        <f>'ENS TARDIO 201819'!$K228-'ENS TARDIO 201819'!$I228</f>
        <v/>
      </c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50" t="n"/>
      <c r="X228" s="290" t="inlineStr">
        <is>
          <t>Plot válido</t>
        </is>
      </c>
      <c r="Y228" s="287" t="n"/>
      <c r="Z228" s="287" t="n"/>
      <c r="AA228" s="287" t="n"/>
      <c r="AB228" s="287" t="n"/>
      <c r="AC228" s="287" t="n"/>
      <c r="AD228" s="287" t="n"/>
      <c r="AE228" s="287" t="n"/>
    </row>
    <row r="229" hidden="1" ht="19.5" customHeight="1" s="412">
      <c r="A229" s="143" t="n">
        <v>360</v>
      </c>
      <c r="B229" s="106" t="n">
        <v>2</v>
      </c>
      <c r="C229" s="106" t="n">
        <v>5</v>
      </c>
      <c r="D229" s="106" t="n">
        <v>62</v>
      </c>
      <c r="E229" s="106" t="inlineStr">
        <is>
          <t>17.2808</t>
        </is>
      </c>
      <c r="F229" s="113" t="inlineStr">
        <is>
          <t>[BSGA] 04.4071-1.1.1.1.1.#.#</t>
        </is>
      </c>
      <c r="G229" s="113" t="n"/>
      <c r="H229" s="139" t="n">
        <v>43525</v>
      </c>
      <c r="I229" s="295" t="n">
        <v>1226.25</v>
      </c>
      <c r="J229" s="139" t="n">
        <v>43527</v>
      </c>
      <c r="K229" s="295" t="n">
        <v>1249.9</v>
      </c>
      <c r="L229" s="111" t="n">
        <v>23.65000000000009</v>
      </c>
      <c r="M229" s="111">
        <f>'ENS TARDIO 201819'!$K229-'ENS TARDIO 201819'!$I229</f>
        <v/>
      </c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50" t="n"/>
      <c r="X229" s="290" t="inlineStr">
        <is>
          <t>Plot válido</t>
        </is>
      </c>
      <c r="Y229" s="287" t="n"/>
      <c r="Z229" s="287" t="n"/>
      <c r="AA229" s="287" t="n"/>
      <c r="AB229" s="287" t="n"/>
      <c r="AC229" s="287" t="n"/>
      <c r="AD229" s="287" t="n"/>
      <c r="AE229" s="287" t="n"/>
    </row>
    <row r="230" hidden="1" ht="19.5" customHeight="1" s="412">
      <c r="A230" s="143" t="n">
        <v>361</v>
      </c>
      <c r="B230" s="106" t="n">
        <v>2</v>
      </c>
      <c r="C230" s="106" t="n">
        <v>6</v>
      </c>
      <c r="D230" s="106" t="n">
        <v>132</v>
      </c>
      <c r="E230" s="266" t="inlineStr">
        <is>
          <t>17.2954//BEBA</t>
        </is>
      </c>
      <c r="F230" s="134" t="inlineStr">
        <is>
          <t>LP 605</t>
        </is>
      </c>
      <c r="G230" s="113" t="n"/>
      <c r="H230" s="139" t="n">
        <v>43530</v>
      </c>
      <c r="I230" s="295" t="n">
        <v>1290.7</v>
      </c>
      <c r="J230" s="139" t="n">
        <v>43530</v>
      </c>
      <c r="K230" s="295" t="n">
        <v>1290.7</v>
      </c>
      <c r="L230" s="111" t="n">
        <v>0</v>
      </c>
      <c r="M230" s="111">
        <f>'ENS TARDIO 201819'!$K230-'ENS TARDIO 201819'!$I230</f>
        <v/>
      </c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50" t="n"/>
      <c r="X230" s="290" t="inlineStr">
        <is>
          <t>Plot válido</t>
        </is>
      </c>
      <c r="Y230" s="287" t="n"/>
      <c r="Z230" s="287" t="n"/>
      <c r="AA230" s="287" t="n"/>
      <c r="AB230" s="287" t="n"/>
      <c r="AC230" s="287" t="n"/>
      <c r="AD230" s="287" t="n"/>
      <c r="AE230" s="287" t="n"/>
    </row>
    <row r="231" hidden="1" ht="19.5" customHeight="1" s="412">
      <c r="A231" s="143" t="n">
        <v>362</v>
      </c>
      <c r="B231" s="106" t="n">
        <v>2</v>
      </c>
      <c r="C231" s="106" t="n">
        <v>6</v>
      </c>
      <c r="D231" s="106" t="n">
        <v>116</v>
      </c>
      <c r="E231" s="106" t="inlineStr">
        <is>
          <t>17.2922</t>
        </is>
      </c>
      <c r="F231" s="113" t="inlineStr">
        <is>
          <t>LP 438</t>
        </is>
      </c>
      <c r="G231" s="113" t="n"/>
      <c r="H231" s="139" t="n">
        <v>43520</v>
      </c>
      <c r="I231" s="295" t="n">
        <v>1173.8</v>
      </c>
      <c r="J231" s="139" t="n">
        <v>43521</v>
      </c>
      <c r="K231" s="295" t="n">
        <v>1182.6</v>
      </c>
      <c r="L231" s="111" t="n">
        <v>8.799999999999955</v>
      </c>
      <c r="M231" s="111">
        <f>'ENS TARDIO 201819'!$K231-'ENS TARDIO 201819'!$I231</f>
        <v/>
      </c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50" t="n"/>
      <c r="X231" s="290" t="inlineStr">
        <is>
          <t>Plot válido</t>
        </is>
      </c>
      <c r="Y231" s="287" t="n"/>
      <c r="Z231" s="287" t="n"/>
      <c r="AA231" s="287" t="n"/>
      <c r="AB231" s="287" t="n"/>
      <c r="AC231" s="287" t="n"/>
      <c r="AD231" s="287" t="n"/>
      <c r="AE231" s="287" t="n"/>
    </row>
    <row r="232" hidden="1" ht="19.5" customHeight="1" s="412">
      <c r="A232" s="143" t="n">
        <v>363</v>
      </c>
      <c r="B232" s="106" t="n">
        <v>2</v>
      </c>
      <c r="C232" s="106" t="n">
        <v>6</v>
      </c>
      <c r="D232" s="106" t="n">
        <v>41</v>
      </c>
      <c r="E232" s="106" t="inlineStr">
        <is>
          <t>17.2642</t>
        </is>
      </c>
      <c r="F232" s="113" t="inlineStr">
        <is>
          <t>94.1283-1-1#-1#2#1-1#1#1#1#1#1#1#1#4-1</t>
        </is>
      </c>
      <c r="G232" s="113" t="n"/>
      <c r="H232" s="139" t="n">
        <v>43517</v>
      </c>
      <c r="I232" s="295" t="n">
        <v>1128.65</v>
      </c>
      <c r="J232" s="139" t="n">
        <v>43518</v>
      </c>
      <c r="K232" s="295" t="n">
        <v>1149.2</v>
      </c>
      <c r="L232" s="111" t="n">
        <v>20.54999999999995</v>
      </c>
      <c r="M232" s="111">
        <f>'ENS TARDIO 201819'!$K232-'ENS TARDIO 201819'!$I232</f>
        <v/>
      </c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50" t="n"/>
      <c r="X232" s="290" t="inlineStr">
        <is>
          <t>Plot válido</t>
        </is>
      </c>
      <c r="Y232" s="287" t="n"/>
      <c r="Z232" s="287" t="n"/>
      <c r="AA232" s="287" t="n"/>
      <c r="AB232" s="287" t="n"/>
      <c r="AC232" s="287" t="n"/>
      <c r="AD232" s="287" t="n"/>
      <c r="AE232" s="287" t="n"/>
    </row>
    <row r="233" hidden="1" ht="19.5" customHeight="1" s="412">
      <c r="A233" s="143" t="n">
        <v>364</v>
      </c>
      <c r="B233" s="106" t="n">
        <v>2</v>
      </c>
      <c r="C233" s="106" t="n">
        <v>6</v>
      </c>
      <c r="D233" s="106" t="n">
        <v>61</v>
      </c>
      <c r="E233" s="106" t="inlineStr">
        <is>
          <t>17.2806</t>
        </is>
      </c>
      <c r="F233" s="113" t="inlineStr">
        <is>
          <t>[BSGA] 04.4062-1.1.1.1.1.#.#</t>
        </is>
      </c>
      <c r="G233" s="113" t="n"/>
      <c r="H233" s="139" t="n">
        <v>43519</v>
      </c>
      <c r="I233" s="295" t="n">
        <v>1161.75</v>
      </c>
      <c r="J233" s="139" t="n">
        <v>43520</v>
      </c>
      <c r="K233" s="295" t="n">
        <v>1173.8</v>
      </c>
      <c r="L233" s="111" t="n">
        <v>12.04999999999995</v>
      </c>
      <c r="M233" s="111">
        <f>'ENS TARDIO 201819'!$K233-'ENS TARDIO 201819'!$I233</f>
        <v/>
      </c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50" t="n"/>
      <c r="X233" s="290" t="inlineStr">
        <is>
          <t>Plot válido</t>
        </is>
      </c>
      <c r="Y233" s="287" t="n"/>
      <c r="Z233" s="287" t="n"/>
      <c r="AA233" s="287" t="n"/>
      <c r="AB233" s="287" t="n"/>
      <c r="AC233" s="287" t="n"/>
      <c r="AD233" s="287" t="n"/>
      <c r="AE233" s="287" t="n"/>
    </row>
    <row r="234" hidden="1" ht="19.5" customHeight="1" s="412">
      <c r="A234" s="143" t="n">
        <v>365</v>
      </c>
      <c r="B234" s="106" t="n">
        <v>2</v>
      </c>
      <c r="C234" s="106" t="n">
        <v>6</v>
      </c>
      <c r="D234" s="106" t="n">
        <v>95</v>
      </c>
      <c r="E234" s="106" t="inlineStr">
        <is>
          <t>17.2880</t>
        </is>
      </c>
      <c r="F234" s="113" t="inlineStr">
        <is>
          <t>[FESTIVAL] 04.785-1.1.1.1.1.#</t>
        </is>
      </c>
      <c r="G234" s="113" t="n"/>
      <c r="H234" s="139" t="n">
        <v>43526</v>
      </c>
      <c r="I234" s="295" t="n">
        <v>1238</v>
      </c>
      <c r="J234" s="139" t="n">
        <v>43527</v>
      </c>
      <c r="K234" s="295" t="n">
        <v>1249.9</v>
      </c>
      <c r="L234" s="111" t="n">
        <v>11.90000000000009</v>
      </c>
      <c r="M234" s="111">
        <f>'ENS TARDIO 201819'!$K234-'ENS TARDIO 201819'!$I234</f>
        <v/>
      </c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50" t="n"/>
      <c r="X234" s="290" t="inlineStr">
        <is>
          <t>Plot válido</t>
        </is>
      </c>
      <c r="Y234" s="287" t="n"/>
      <c r="Z234" s="287" t="n"/>
      <c r="AA234" s="287" t="n"/>
      <c r="AB234" s="287" t="n"/>
      <c r="AC234" s="287" t="n"/>
      <c r="AD234" s="287" t="n"/>
      <c r="AE234" s="287" t="n"/>
    </row>
    <row r="235" hidden="1" ht="19.5" customHeight="1" s="412">
      <c r="A235" s="143" t="n">
        <v>366</v>
      </c>
      <c r="B235" s="106" t="n">
        <v>2</v>
      </c>
      <c r="C235" s="106" t="n">
        <v>6</v>
      </c>
      <c r="D235" s="106" t="n">
        <v>2</v>
      </c>
      <c r="E235" s="106" t="inlineStr">
        <is>
          <t>17.2558</t>
        </is>
      </c>
      <c r="F235" s="113" t="inlineStr">
        <is>
          <t>BKBS13idprov901947-1-30 -1-1@-1#1</t>
        </is>
      </c>
      <c r="G235" s="113" t="n"/>
      <c r="H235" s="139" t="n">
        <v>43519</v>
      </c>
      <c r="I235" s="295" t="n">
        <v>1161.75</v>
      </c>
      <c r="J235" s="139" t="n">
        <v>43519</v>
      </c>
      <c r="K235" s="295" t="n">
        <v>1161.75</v>
      </c>
      <c r="L235" s="111" t="n">
        <v>0</v>
      </c>
      <c r="M235" s="111">
        <f>'ENS TARDIO 201819'!$K235-'ENS TARDIO 201819'!$I235</f>
        <v/>
      </c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50" t="n"/>
      <c r="X235" s="290" t="inlineStr">
        <is>
          <t>Plot válido</t>
        </is>
      </c>
      <c r="Y235" s="287" t="n"/>
      <c r="Z235" s="287" t="n"/>
      <c r="AA235" s="287" t="n"/>
      <c r="AB235" s="287" t="n"/>
      <c r="AC235" s="287" t="n"/>
      <c r="AD235" s="287" t="n"/>
      <c r="AE235" s="287" t="n"/>
    </row>
    <row r="236" hidden="1" ht="19.5" customHeight="1" s="412">
      <c r="A236" s="143" t="n">
        <v>367</v>
      </c>
      <c r="B236" s="106" t="n">
        <v>2</v>
      </c>
      <c r="C236" s="106" t="n">
        <v>6</v>
      </c>
      <c r="D236" s="106" t="n">
        <v>96</v>
      </c>
      <c r="E236" s="106" t="inlineStr">
        <is>
          <t>17.2882</t>
        </is>
      </c>
      <c r="F236" s="113" t="inlineStr">
        <is>
          <t>[PIO3162] 04.629-1.1.1.1.1.# // LP03001</t>
        </is>
      </c>
      <c r="G236" s="113" t="n"/>
      <c r="H236" s="139" t="n">
        <v>43525</v>
      </c>
      <c r="I236" s="295" t="n">
        <v>1226.25</v>
      </c>
      <c r="J236" s="139" t="n">
        <v>43525</v>
      </c>
      <c r="K236" s="295" t="n">
        <v>1226.25</v>
      </c>
      <c r="L236" s="111" t="n">
        <v>0</v>
      </c>
      <c r="M236" s="111">
        <f>'ENS TARDIO 201819'!$K236-'ENS TARDIO 201819'!$I236</f>
        <v/>
      </c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50" t="n"/>
      <c r="X236" s="290" t="inlineStr">
        <is>
          <t>Plot válido</t>
        </is>
      </c>
      <c r="Y236" s="287" t="n"/>
      <c r="Z236" s="287" t="n"/>
      <c r="AA236" s="287" t="n"/>
      <c r="AB236" s="287" t="n"/>
      <c r="AC236" s="287" t="n"/>
      <c r="AD236" s="287" t="n"/>
      <c r="AE236" s="287" t="n"/>
    </row>
    <row r="237" hidden="1" ht="19.5" customHeight="1" s="412">
      <c r="A237" s="143" t="n">
        <v>368</v>
      </c>
      <c r="B237" s="106" t="n">
        <v>2</v>
      </c>
      <c r="C237" s="106" t="n">
        <v>6</v>
      </c>
      <c r="D237" s="106" t="n">
        <v>71</v>
      </c>
      <c r="E237" s="106" t="inlineStr">
        <is>
          <t>17.2828</t>
        </is>
      </c>
      <c r="F237" s="113" t="inlineStr">
        <is>
          <t>[SynSDSP] 04.4023-1.1.1.1.1.1.#</t>
        </is>
      </c>
      <c r="G237" s="113" t="n"/>
      <c r="H237" s="139" t="n">
        <v>43519</v>
      </c>
      <c r="I237" s="295" t="n">
        <v>1161.75</v>
      </c>
      <c r="J237" s="139" t="n">
        <v>43519</v>
      </c>
      <c r="K237" s="295" t="n">
        <v>1161.75</v>
      </c>
      <c r="L237" s="111" t="n">
        <v>0</v>
      </c>
      <c r="M237" s="111">
        <f>'ENS TARDIO 201819'!$K237-'ENS TARDIO 201819'!$I237</f>
        <v/>
      </c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50" t="n"/>
      <c r="X237" s="290" t="inlineStr">
        <is>
          <t>Plot válido</t>
        </is>
      </c>
      <c r="Y237" s="287" t="n"/>
      <c r="Z237" s="287" t="n"/>
      <c r="AA237" s="287" t="n"/>
      <c r="AB237" s="287" t="n"/>
      <c r="AC237" s="287" t="n"/>
      <c r="AD237" s="287" t="n"/>
      <c r="AE237" s="287" t="n"/>
    </row>
    <row r="238" hidden="1" ht="19.5" customHeight="1" s="412">
      <c r="A238" s="143" t="n">
        <v>369</v>
      </c>
      <c r="B238" s="106" t="n">
        <v>2</v>
      </c>
      <c r="C238" s="106" t="n">
        <v>6</v>
      </c>
      <c r="D238" s="106" t="n">
        <v>109</v>
      </c>
      <c r="E238" s="106" t="inlineStr">
        <is>
          <t>17.2908</t>
        </is>
      </c>
      <c r="F238" s="113" t="inlineStr">
        <is>
          <t>LP 214</t>
        </is>
      </c>
      <c r="G238" s="113" t="n"/>
      <c r="H238" s="139" t="n">
        <v>43525</v>
      </c>
      <c r="I238" s="295" t="n">
        <v>1226.25</v>
      </c>
      <c r="J238" s="139" t="n">
        <v>43525</v>
      </c>
      <c r="K238" s="295" t="n">
        <v>1226.25</v>
      </c>
      <c r="L238" s="111" t="n">
        <v>0</v>
      </c>
      <c r="M238" s="111">
        <f>'ENS TARDIO 201819'!$K238-'ENS TARDIO 201819'!$I238</f>
        <v/>
      </c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50" t="n"/>
      <c r="X238" s="290" t="inlineStr">
        <is>
          <t>Plot válido</t>
        </is>
      </c>
      <c r="Y238" s="287" t="n"/>
      <c r="Z238" s="287" t="n"/>
      <c r="AA238" s="287" t="n"/>
      <c r="AB238" s="287" t="n"/>
      <c r="AC238" s="287" t="n"/>
      <c r="AD238" s="287" t="n"/>
      <c r="AE238" s="287" t="n"/>
    </row>
    <row r="239" hidden="1" ht="19.5" customHeight="1" s="412">
      <c r="A239" s="143" t="n">
        <v>370</v>
      </c>
      <c r="B239" s="106" t="n">
        <v>2</v>
      </c>
      <c r="C239" s="106" t="n">
        <v>6</v>
      </c>
      <c r="D239" s="106" t="n">
        <v>1</v>
      </c>
      <c r="E239" s="106" t="inlineStr">
        <is>
          <t>17.2556</t>
        </is>
      </c>
      <c r="F239" s="113" t="inlineStr">
        <is>
          <t>BKBS13idprov901947-1-27 -1-1-1-1#1</t>
        </is>
      </c>
      <c r="G239" s="113" t="n"/>
      <c r="H239" s="139" t="n">
        <v>43521</v>
      </c>
      <c r="I239" s="295" t="n">
        <v>1182.6</v>
      </c>
      <c r="J239" s="139" t="n">
        <v>43521</v>
      </c>
      <c r="K239" s="295" t="n">
        <v>1182.6</v>
      </c>
      <c r="L239" s="111" t="n">
        <v>0</v>
      </c>
      <c r="M239" s="111">
        <f>'ENS TARDIO 201819'!$K239-'ENS TARDIO 201819'!$I239</f>
        <v/>
      </c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50" t="n"/>
      <c r="X239" s="290" t="inlineStr">
        <is>
          <t>Plot válido</t>
        </is>
      </c>
      <c r="Y239" s="287" t="n"/>
      <c r="Z239" s="287" t="n"/>
      <c r="AA239" s="287" t="n"/>
      <c r="AB239" s="287" t="n"/>
      <c r="AC239" s="287" t="n"/>
      <c r="AD239" s="287" t="n"/>
      <c r="AE239" s="287" t="n"/>
    </row>
    <row r="240" hidden="1" ht="19.5" customHeight="1" s="412">
      <c r="A240" s="143" t="n">
        <v>371</v>
      </c>
      <c r="B240" s="106" t="n">
        <v>2</v>
      </c>
      <c r="C240" s="106" t="n">
        <v>6</v>
      </c>
      <c r="D240" s="106" t="n">
        <v>92</v>
      </c>
      <c r="E240" s="106" t="inlineStr">
        <is>
          <t>17.2874</t>
        </is>
      </c>
      <c r="F240" s="113" t="inlineStr">
        <is>
          <t>[DK664] 04.644-1.1.1.1.1.#</t>
        </is>
      </c>
      <c r="G240" s="113" t="n"/>
      <c r="H240" s="139" t="n">
        <v>43519</v>
      </c>
      <c r="I240" s="295" t="n">
        <v>1161.75</v>
      </c>
      <c r="J240" s="139" t="n">
        <v>43518</v>
      </c>
      <c r="K240" s="295" t="n">
        <v>1149.2</v>
      </c>
      <c r="L240" s="111" t="n">
        <v>-12.54999999999995</v>
      </c>
      <c r="M240" s="111">
        <f>'ENS TARDIO 201819'!$K240-'ENS TARDIO 201819'!$I240</f>
        <v/>
      </c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50" t="n"/>
      <c r="X240" s="290" t="inlineStr">
        <is>
          <t>Plot válido</t>
        </is>
      </c>
      <c r="Y240" s="287" t="n"/>
      <c r="Z240" s="287" t="n"/>
      <c r="AA240" s="287" t="n"/>
      <c r="AB240" s="287" t="n"/>
      <c r="AC240" s="287" t="n"/>
      <c r="AD240" s="287" t="n"/>
      <c r="AE240" s="287" t="n"/>
    </row>
    <row r="241" hidden="1" ht="19.5" customHeight="1" s="412">
      <c r="A241" s="143" t="n">
        <v>372</v>
      </c>
      <c r="B241" s="106" t="n">
        <v>2</v>
      </c>
      <c r="C241" s="106" t="n">
        <v>6</v>
      </c>
      <c r="D241" s="106" t="n">
        <v>27</v>
      </c>
      <c r="E241" s="106" t="inlineStr">
        <is>
          <t>17.2610</t>
        </is>
      </c>
      <c r="F241" s="113" t="inlineStr">
        <is>
          <t>LÑnea CFR#1#1#1#1</t>
        </is>
      </c>
      <c r="G241" s="113" t="n"/>
      <c r="H241" s="139" t="n">
        <v>43519</v>
      </c>
      <c r="I241" s="295" t="n">
        <v>1161.75</v>
      </c>
      <c r="J241" s="139" t="n">
        <v>43520</v>
      </c>
      <c r="K241" s="295" t="n">
        <v>1173.8</v>
      </c>
      <c r="L241" s="111" t="n">
        <v>12.04999999999995</v>
      </c>
      <c r="M241" s="111">
        <f>'ENS TARDIO 201819'!$K241-'ENS TARDIO 201819'!$I241</f>
        <v/>
      </c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50" t="n"/>
      <c r="X241" s="290" t="inlineStr">
        <is>
          <t>Plot válido</t>
        </is>
      </c>
      <c r="Y241" s="287" t="n"/>
      <c r="Z241" s="287" t="n"/>
      <c r="AA241" s="287" t="n"/>
      <c r="AB241" s="287" t="n"/>
      <c r="AC241" s="287" t="n"/>
      <c r="AD241" s="287" t="n"/>
      <c r="AE241" s="287" t="n"/>
    </row>
    <row r="242" hidden="1" ht="19.5" customHeight="1" s="412">
      <c r="A242" s="143" t="n">
        <v>373</v>
      </c>
      <c r="B242" s="106" t="n">
        <v>2</v>
      </c>
      <c r="C242" s="106" t="n">
        <v>7</v>
      </c>
      <c r="D242" s="106" t="n">
        <v>129</v>
      </c>
      <c r="E242" s="266" t="inlineStr">
        <is>
          <t>17.2948//BEBA</t>
        </is>
      </c>
      <c r="F242" s="134" t="inlineStr">
        <is>
          <t>LP 611</t>
        </is>
      </c>
      <c r="G242" s="113" t="n"/>
      <c r="H242" s="139" t="n">
        <v>43521</v>
      </c>
      <c r="I242" s="295" t="n">
        <v>1182.6</v>
      </c>
      <c r="J242" s="139" t="n">
        <v>43523</v>
      </c>
      <c r="K242" s="295" t="n">
        <v>1198.75</v>
      </c>
      <c r="L242" s="111" t="n">
        <v>16.15000000000009</v>
      </c>
      <c r="M242" s="111">
        <f>'ENS TARDIO 201819'!$K242-'ENS TARDIO 201819'!$I242</f>
        <v/>
      </c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50" t="n"/>
      <c r="X242" s="290" t="inlineStr">
        <is>
          <t>Plot válido</t>
        </is>
      </c>
      <c r="Y242" s="287" t="n"/>
      <c r="Z242" s="287" t="n"/>
      <c r="AA242" s="287" t="n"/>
      <c r="AB242" s="287" t="n"/>
      <c r="AC242" s="287" t="n"/>
      <c r="AD242" s="287" t="n"/>
      <c r="AE242" s="287" t="n"/>
    </row>
    <row r="243" hidden="1" ht="19.5" customHeight="1" s="412">
      <c r="A243" s="143" t="n">
        <v>374</v>
      </c>
      <c r="B243" s="106" t="n">
        <v>2</v>
      </c>
      <c r="C243" s="106" t="n">
        <v>7</v>
      </c>
      <c r="D243" s="106" t="n">
        <v>162</v>
      </c>
      <c r="E243" s="106" t="inlineStr">
        <is>
          <t>17.3012</t>
        </is>
      </c>
      <c r="F243" s="113" t="inlineStr">
        <is>
          <t>ZN6</t>
        </is>
      </c>
      <c r="G243" s="113" t="n"/>
      <c r="H243" s="139" t="n">
        <v>43521</v>
      </c>
      <c r="I243" s="295" t="n">
        <v>1182.6</v>
      </c>
      <c r="J243" s="139" t="n">
        <v>43521</v>
      </c>
      <c r="K243" s="295" t="n">
        <v>1182.6</v>
      </c>
      <c r="L243" s="111" t="n">
        <v>0</v>
      </c>
      <c r="M243" s="111">
        <f>'ENS TARDIO 201819'!$K243-'ENS TARDIO 201819'!$I243</f>
        <v/>
      </c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50" t="n"/>
      <c r="X243" s="290" t="inlineStr">
        <is>
          <t>Plot válido</t>
        </is>
      </c>
      <c r="Y243" s="287" t="n"/>
      <c r="Z243" s="287" t="n"/>
      <c r="AA243" s="287" t="n"/>
      <c r="AB243" s="287" t="n"/>
      <c r="AC243" s="287" t="n"/>
      <c r="AD243" s="287" t="n"/>
      <c r="AE243" s="287" t="n"/>
    </row>
    <row r="244" hidden="1" ht="19.5" customHeight="1" s="412">
      <c r="A244" s="143" t="n">
        <v>375</v>
      </c>
      <c r="B244" s="106" t="n">
        <v>2</v>
      </c>
      <c r="C244" s="106" t="n">
        <v>7</v>
      </c>
      <c r="D244" s="106" t="n">
        <v>144</v>
      </c>
      <c r="E244" s="106" t="inlineStr">
        <is>
          <t>17.2976</t>
        </is>
      </c>
      <c r="F244" s="113" t="inlineStr">
        <is>
          <t>LP 917</t>
        </is>
      </c>
      <c r="G244" s="113" t="n"/>
      <c r="H244" s="139" t="n">
        <v>43528</v>
      </c>
      <c r="I244" s="295" t="n">
        <v>1262.15</v>
      </c>
      <c r="J244" s="139" t="n">
        <v>43526</v>
      </c>
      <c r="K244" s="295" t="n">
        <v>1238</v>
      </c>
      <c r="L244" s="111" t="n">
        <v>-24.15000000000009</v>
      </c>
      <c r="M244" s="111">
        <f>'ENS TARDIO 201819'!$K244-'ENS TARDIO 201819'!$I244</f>
        <v/>
      </c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50" t="n"/>
      <c r="X244" s="290" t="inlineStr">
        <is>
          <t>Plot válido</t>
        </is>
      </c>
      <c r="Y244" s="287" t="n"/>
      <c r="Z244" s="287" t="n"/>
      <c r="AA244" s="287" t="n"/>
      <c r="AB244" s="287" t="n"/>
      <c r="AC244" s="287" t="n"/>
      <c r="AD244" s="287" t="n"/>
      <c r="AE244" s="287" t="n"/>
    </row>
    <row r="245" hidden="1" ht="19.5" customHeight="1" s="412">
      <c r="A245" s="143" t="n">
        <v>376</v>
      </c>
      <c r="B245" s="106" t="n">
        <v>2</v>
      </c>
      <c r="C245" s="106" t="n">
        <v>7</v>
      </c>
      <c r="D245" s="106" t="n">
        <v>139</v>
      </c>
      <c r="E245" s="106" t="inlineStr">
        <is>
          <t>17.2966</t>
        </is>
      </c>
      <c r="F245" s="113" t="inlineStr">
        <is>
          <t>LP 2</t>
        </is>
      </c>
      <c r="G245" s="113" t="n"/>
      <c r="H245" s="139" t="n">
        <v>43521</v>
      </c>
      <c r="I245" s="295" t="n">
        <v>1182.6</v>
      </c>
      <c r="J245" s="139" t="n">
        <v>43521</v>
      </c>
      <c r="K245" s="295" t="n">
        <v>1182.6</v>
      </c>
      <c r="L245" s="111" t="n">
        <v>0</v>
      </c>
      <c r="M245" s="111">
        <f>'ENS TARDIO 201819'!$K245-'ENS TARDIO 201819'!$I245</f>
        <v/>
      </c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50" t="n"/>
      <c r="X245" s="290" t="inlineStr">
        <is>
          <t>Plot válido</t>
        </is>
      </c>
      <c r="Y245" s="287" t="n"/>
      <c r="Z245" s="287" t="n"/>
      <c r="AA245" s="287" t="n"/>
      <c r="AB245" s="287" t="n"/>
      <c r="AC245" s="287" t="n"/>
      <c r="AD245" s="287" t="n"/>
      <c r="AE245" s="287" t="n"/>
    </row>
    <row r="246" hidden="1" ht="19.5" customHeight="1" s="412">
      <c r="A246" s="143" t="n">
        <v>377</v>
      </c>
      <c r="B246" s="106" t="n">
        <v>2</v>
      </c>
      <c r="C246" s="106" t="n">
        <v>7</v>
      </c>
      <c r="D246" s="106" t="n">
        <v>11</v>
      </c>
      <c r="E246" s="106" t="inlineStr">
        <is>
          <t>17.2576</t>
        </is>
      </c>
      <c r="F246" s="113" t="inlineStr">
        <is>
          <t>BKBS13idprov901947-1-174 -1-1-1-1#1</t>
        </is>
      </c>
      <c r="G246" s="113" t="n"/>
      <c r="H246" s="139" t="n">
        <v>43518</v>
      </c>
      <c r="I246" s="295" t="n">
        <v>1149.2</v>
      </c>
      <c r="J246" s="139" t="n">
        <v>43519</v>
      </c>
      <c r="K246" s="295" t="n">
        <v>1161.75</v>
      </c>
      <c r="L246" s="111" t="n">
        <v>12.54999999999995</v>
      </c>
      <c r="M246" s="111">
        <f>'ENS TARDIO 201819'!$K246-'ENS TARDIO 201819'!$I246</f>
        <v/>
      </c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50" t="n"/>
      <c r="X246" s="290" t="inlineStr">
        <is>
          <t>Plot válido</t>
        </is>
      </c>
      <c r="Y246" s="287" t="n"/>
      <c r="Z246" s="287" t="n"/>
      <c r="AA246" s="287" t="n"/>
      <c r="AB246" s="287" t="n"/>
      <c r="AC246" s="287" t="n"/>
      <c r="AD246" s="287" t="n"/>
      <c r="AE246" s="287" t="n"/>
    </row>
    <row r="247" hidden="1" ht="19.5" customHeight="1" s="412">
      <c r="A247" s="143" t="n">
        <v>378</v>
      </c>
      <c r="B247" s="106" t="n">
        <v>2</v>
      </c>
      <c r="C247" s="106" t="n">
        <v>7</v>
      </c>
      <c r="D247" s="106" t="n">
        <v>9</v>
      </c>
      <c r="E247" s="106" t="inlineStr">
        <is>
          <t>17.2572</t>
        </is>
      </c>
      <c r="F247" s="113" t="inlineStr">
        <is>
          <t>BKBS13idprov901947-1-132 -1-1-1-1#1</t>
        </is>
      </c>
      <c r="G247" s="113" t="n"/>
      <c r="H247" s="139" t="n">
        <v>43520</v>
      </c>
      <c r="I247" s="295" t="n">
        <v>1173.8</v>
      </c>
      <c r="J247" s="139" t="n">
        <v>43521</v>
      </c>
      <c r="K247" s="295" t="n">
        <v>1182.6</v>
      </c>
      <c r="L247" s="111" t="n">
        <v>8.799999999999955</v>
      </c>
      <c r="M247" s="111">
        <f>'ENS TARDIO 201819'!$K247-'ENS TARDIO 201819'!$I247</f>
        <v/>
      </c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50" t="n"/>
      <c r="X247" s="290" t="inlineStr">
        <is>
          <t>Plot válido</t>
        </is>
      </c>
      <c r="Y247" s="287" t="n"/>
      <c r="Z247" s="287" t="n"/>
      <c r="AA247" s="287" t="n"/>
      <c r="AB247" s="287" t="n"/>
      <c r="AC247" s="287" t="n"/>
      <c r="AD247" s="287" t="n"/>
      <c r="AE247" s="287" t="n"/>
    </row>
    <row r="248" hidden="1" ht="19.5" customHeight="1" s="412">
      <c r="A248" s="143" t="n">
        <v>379</v>
      </c>
      <c r="B248" s="106" t="n">
        <v>2</v>
      </c>
      <c r="C248" s="106" t="n">
        <v>7</v>
      </c>
      <c r="D248" s="106" t="n">
        <v>88</v>
      </c>
      <c r="E248" s="106" t="inlineStr">
        <is>
          <t>17.2866</t>
        </is>
      </c>
      <c r="F248" s="113" t="inlineStr">
        <is>
          <t>[CG271] 04.819-1.1.1.1.1.#</t>
        </is>
      </c>
      <c r="G248" s="113" t="n"/>
      <c r="H248" s="139" t="n">
        <v>43517</v>
      </c>
      <c r="I248" s="295" t="n">
        <v>1128.65</v>
      </c>
      <c r="J248" s="139" t="n">
        <v>43521</v>
      </c>
      <c r="K248" s="295" t="n">
        <v>1182.6</v>
      </c>
      <c r="L248" s="111" t="n">
        <v>53.94999999999982</v>
      </c>
      <c r="M248" s="111">
        <f>'ENS TARDIO 201819'!$K248-'ENS TARDIO 201819'!$I248</f>
        <v/>
      </c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50" t="n"/>
      <c r="X248" s="290" t="inlineStr">
        <is>
          <t>Plot válido</t>
        </is>
      </c>
      <c r="Y248" s="287" t="n"/>
      <c r="Z248" s="287" t="n"/>
      <c r="AA248" s="287" t="n"/>
      <c r="AB248" s="287" t="n"/>
      <c r="AC248" s="287" t="n"/>
      <c r="AD248" s="287" t="n"/>
      <c r="AE248" s="287" t="n"/>
    </row>
    <row r="249" hidden="1" ht="19.5" customHeight="1" s="412">
      <c r="A249" s="143" t="n">
        <v>380</v>
      </c>
      <c r="B249" s="106" t="n">
        <v>2</v>
      </c>
      <c r="C249" s="106" t="n">
        <v>7</v>
      </c>
      <c r="D249" s="106" t="n">
        <v>70</v>
      </c>
      <c r="E249" s="106" t="inlineStr">
        <is>
          <t>17.2824</t>
        </is>
      </c>
      <c r="F249" s="113" t="inlineStr">
        <is>
          <t>[SynSDSP] 04.3996-1.1.1.1.1.1.#</t>
        </is>
      </c>
      <c r="G249" s="113" t="n"/>
      <c r="H249" s="139" t="n">
        <v>43516</v>
      </c>
      <c r="I249" s="295" t="n">
        <v>1108.9</v>
      </c>
      <c r="J249" s="139" t="n">
        <v>43516</v>
      </c>
      <c r="K249" s="295" t="n">
        <v>1108.9</v>
      </c>
      <c r="L249" s="111" t="n">
        <v>0</v>
      </c>
      <c r="M249" s="111">
        <f>'ENS TARDIO 201819'!$K249-'ENS TARDIO 201819'!$I249</f>
        <v/>
      </c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50" t="n"/>
      <c r="X249" s="290" t="inlineStr">
        <is>
          <t>Plot válido</t>
        </is>
      </c>
      <c r="Y249" s="287" t="n"/>
      <c r="Z249" s="287" t="n"/>
      <c r="AA249" s="287" t="n"/>
      <c r="AB249" s="287" t="n"/>
      <c r="AC249" s="287" t="n"/>
      <c r="AD249" s="287" t="n"/>
      <c r="AE249" s="287" t="n"/>
    </row>
    <row r="250" hidden="1" ht="19.5" customHeight="1" s="412">
      <c r="A250" s="143" t="n">
        <v>381</v>
      </c>
      <c r="B250" s="106" t="n">
        <v>2</v>
      </c>
      <c r="C250" s="106" t="n">
        <v>7</v>
      </c>
      <c r="D250" s="106" t="n">
        <v>159</v>
      </c>
      <c r="E250" s="106" t="inlineStr">
        <is>
          <t>17.3006</t>
        </is>
      </c>
      <c r="F250" s="113" t="inlineStr">
        <is>
          <t>4048 (Sint. Cuarentin x L 1571)</t>
        </is>
      </c>
      <c r="G250" s="113" t="n"/>
      <c r="H250" s="139" t="n">
        <v>43520</v>
      </c>
      <c r="I250" s="295" t="n">
        <v>1173.8</v>
      </c>
      <c r="J250" s="139" t="n">
        <v>43525</v>
      </c>
      <c r="K250" s="295" t="n">
        <v>1226.25</v>
      </c>
      <c r="L250" s="111" t="n">
        <v>52.45000000000005</v>
      </c>
      <c r="M250" s="111">
        <f>'ENS TARDIO 201819'!$K250-'ENS TARDIO 201819'!$I250</f>
        <v/>
      </c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50" t="n"/>
      <c r="X250" s="290" t="inlineStr">
        <is>
          <t>Plot válido</t>
        </is>
      </c>
      <c r="Y250" s="287" t="n"/>
      <c r="Z250" s="287" t="n"/>
      <c r="AA250" s="287" t="n"/>
      <c r="AB250" s="287" t="n"/>
      <c r="AC250" s="287" t="n"/>
      <c r="AD250" s="287" t="n"/>
      <c r="AE250" s="287" t="n"/>
    </row>
    <row r="251" hidden="1" ht="19.5" customHeight="1" s="412">
      <c r="A251" s="143" t="n">
        <v>382</v>
      </c>
      <c r="B251" s="106" t="n">
        <v>2</v>
      </c>
      <c r="C251" s="106" t="n">
        <v>7</v>
      </c>
      <c r="D251" s="106" t="n">
        <v>40</v>
      </c>
      <c r="E251" s="266" t="n">
        <v>172640</v>
      </c>
      <c r="F251" s="134" t="inlineStr">
        <is>
          <t>94.1283-1-1#-1#1#1-3#1#1#1#1#1#1#1#1-1</t>
        </is>
      </c>
      <c r="G251" s="113" t="n"/>
      <c r="H251" s="139" t="n">
        <v>43530</v>
      </c>
      <c r="I251" s="295" t="n">
        <v>1290.7</v>
      </c>
      <c r="J251" s="139" t="n">
        <v>43530</v>
      </c>
      <c r="K251" s="295" t="n">
        <v>1290.7</v>
      </c>
      <c r="L251" s="111" t="n">
        <v>0</v>
      </c>
      <c r="M251" s="111">
        <f>'ENS TARDIO 201819'!$K251-'ENS TARDIO 201819'!$I251</f>
        <v/>
      </c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50" t="n"/>
      <c r="X251" s="290" t="inlineStr">
        <is>
          <t>Plot válido</t>
        </is>
      </c>
      <c r="Y251" s="287" t="n"/>
      <c r="Z251" s="287" t="n"/>
      <c r="AA251" s="287" t="n"/>
      <c r="AB251" s="287" t="n"/>
      <c r="AC251" s="287" t="n"/>
      <c r="AD251" s="287" t="n"/>
      <c r="AE251" s="287" t="n"/>
    </row>
    <row r="252" hidden="1" ht="19.5" customHeight="1" s="412">
      <c r="A252" s="143" t="n">
        <v>383</v>
      </c>
      <c r="B252" s="106" t="n">
        <v>2</v>
      </c>
      <c r="C252" s="106" t="n">
        <v>7</v>
      </c>
      <c r="D252" s="106" t="n">
        <v>102</v>
      </c>
      <c r="E252" s="106" t="inlineStr">
        <is>
          <t>17.2894</t>
        </is>
      </c>
      <c r="F252" s="113" t="inlineStr">
        <is>
          <t>LP 317</t>
        </is>
      </c>
      <c r="G252" s="113" t="n"/>
      <c r="H252" s="139" t="n">
        <v>43513</v>
      </c>
      <c r="I252" s="295" t="n">
        <v>1051.95</v>
      </c>
      <c r="J252" s="139" t="n">
        <v>43512</v>
      </c>
      <c r="K252" s="295" t="n">
        <v>1037.55</v>
      </c>
      <c r="L252" s="111" t="n">
        <v>-14.40000000000009</v>
      </c>
      <c r="M252" s="111">
        <f>'ENS TARDIO 201819'!$K252-'ENS TARDIO 201819'!$I252</f>
        <v/>
      </c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50" t="n"/>
      <c r="X252" s="290" t="inlineStr">
        <is>
          <t>Plot válido</t>
        </is>
      </c>
      <c r="Y252" s="287" t="n"/>
      <c r="Z252" s="287" t="n"/>
      <c r="AA252" s="287" t="n"/>
      <c r="AB252" s="287" t="n"/>
      <c r="AC252" s="287" t="n"/>
      <c r="AD252" s="287" t="n"/>
      <c r="AE252" s="287" t="n"/>
    </row>
    <row r="253" hidden="1" ht="19.5" customHeight="1" s="412">
      <c r="A253" s="143" t="n">
        <v>384</v>
      </c>
      <c r="B253" s="106" t="n">
        <v>2</v>
      </c>
      <c r="C253" s="106" t="n">
        <v>7</v>
      </c>
      <c r="D253" s="106" t="n">
        <v>121</v>
      </c>
      <c r="E253" s="266" t="inlineStr">
        <is>
          <t>17.2932//15.407</t>
        </is>
      </c>
      <c r="F253" s="134" t="inlineStr">
        <is>
          <t>LP 521</t>
        </is>
      </c>
      <c r="G253" s="113" t="n"/>
      <c r="H253" s="139" t="n">
        <v>43523</v>
      </c>
      <c r="I253" s="295" t="n">
        <v>1198.75</v>
      </c>
      <c r="J253" s="139" t="n">
        <v>43523</v>
      </c>
      <c r="K253" s="295" t="n">
        <v>1198.75</v>
      </c>
      <c r="L253" s="111" t="n">
        <v>0</v>
      </c>
      <c r="M253" s="111">
        <f>'ENS TARDIO 201819'!$K253-'ENS TARDIO 201819'!$I253</f>
        <v/>
      </c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50" t="n"/>
      <c r="X253" s="290" t="inlineStr">
        <is>
          <t>Plot válido</t>
        </is>
      </c>
      <c r="Y253" s="287" t="n"/>
      <c r="Z253" s="287" t="n"/>
      <c r="AA253" s="287" t="n"/>
      <c r="AB253" s="287" t="n"/>
      <c r="AC253" s="287" t="n"/>
      <c r="AD253" s="287" t="n"/>
      <c r="AE253" s="287" t="n"/>
    </row>
    <row r="254" hidden="1" ht="19.5" customHeight="1" s="412">
      <c r="A254" s="143" t="n">
        <v>385</v>
      </c>
      <c r="B254" s="106" t="n">
        <v>2</v>
      </c>
      <c r="C254" s="106" t="n">
        <v>8</v>
      </c>
      <c r="D254" s="106" t="n">
        <v>49</v>
      </c>
      <c r="E254" s="106" t="inlineStr">
        <is>
          <t>17.2662</t>
        </is>
      </c>
      <c r="F254" s="113" t="inlineStr">
        <is>
          <t>(7310x7266)-1-11</t>
        </is>
      </c>
      <c r="G254" s="113" t="n"/>
      <c r="H254" s="139" t="n">
        <v>43522</v>
      </c>
      <c r="I254" s="295" t="n">
        <v>1188.8</v>
      </c>
      <c r="J254" s="139" t="n">
        <v>43525</v>
      </c>
      <c r="K254" s="295" t="n">
        <v>1226.25</v>
      </c>
      <c r="L254" s="111" t="n">
        <v>37.45000000000005</v>
      </c>
      <c r="M254" s="111">
        <f>'ENS TARDIO 201819'!$K254-'ENS TARDIO 201819'!$I254</f>
        <v/>
      </c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50" t="n"/>
      <c r="X254" s="290" t="inlineStr">
        <is>
          <t>Plot válido</t>
        </is>
      </c>
      <c r="Y254" s="287" t="n"/>
      <c r="Z254" s="287" t="n"/>
      <c r="AA254" s="287" t="n"/>
      <c r="AB254" s="287" t="n"/>
      <c r="AC254" s="287" t="n"/>
      <c r="AD254" s="287" t="n"/>
      <c r="AE254" s="287" t="n"/>
    </row>
    <row r="255" hidden="1" ht="19.5" customHeight="1" s="412">
      <c r="A255" s="143" t="n">
        <v>386</v>
      </c>
      <c r="B255" s="106" t="n">
        <v>2</v>
      </c>
      <c r="C255" s="106" t="n">
        <v>8</v>
      </c>
      <c r="D255" s="106" t="n">
        <v>56</v>
      </c>
      <c r="E255" s="106" t="inlineStr">
        <is>
          <t>17.2796</t>
        </is>
      </c>
      <c r="F255" s="113" t="inlineStr">
        <is>
          <t>LP581xLP562-1-42-1-1</t>
        </is>
      </c>
      <c r="G255" s="113" t="n"/>
      <c r="H255" s="139" t="n">
        <v>43520</v>
      </c>
      <c r="I255" s="295" t="n">
        <v>1173.8</v>
      </c>
      <c r="J255" s="139" t="n">
        <v>43522</v>
      </c>
      <c r="K255" s="295" t="n">
        <v>1188.8</v>
      </c>
      <c r="L255" s="111" t="n">
        <v>15</v>
      </c>
      <c r="M255" s="111">
        <f>'ENS TARDIO 201819'!$K255-'ENS TARDIO 201819'!$I255</f>
        <v/>
      </c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50" t="n"/>
      <c r="X255" s="290" t="inlineStr">
        <is>
          <t>Plot válido</t>
        </is>
      </c>
      <c r="Y255" s="287" t="n"/>
      <c r="Z255" s="287" t="n"/>
      <c r="AA255" s="287" t="n"/>
      <c r="AB255" s="287" t="n"/>
      <c r="AC255" s="287" t="n"/>
      <c r="AD255" s="287" t="n"/>
      <c r="AE255" s="287" t="n"/>
    </row>
    <row r="256" hidden="1" ht="19.5" customHeight="1" s="412">
      <c r="A256" s="143" t="n">
        <v>387</v>
      </c>
      <c r="B256" s="106" t="n">
        <v>2</v>
      </c>
      <c r="C256" s="106" t="n">
        <v>8</v>
      </c>
      <c r="D256" s="106" t="n">
        <v>89</v>
      </c>
      <c r="E256" s="106" t="inlineStr">
        <is>
          <t>17.2868</t>
        </is>
      </c>
      <c r="F256" s="113" t="inlineStr">
        <is>
          <t>[DK638] 04.631-1.1.1.1.1.#</t>
        </is>
      </c>
      <c r="G256" s="113" t="n"/>
      <c r="H256" s="139" t="n">
        <v>43525</v>
      </c>
      <c r="I256" s="295" t="n">
        <v>1226.25</v>
      </c>
      <c r="J256" s="139" t="n">
        <v>43525</v>
      </c>
      <c r="K256" s="295" t="n">
        <v>1226.25</v>
      </c>
      <c r="L256" s="111" t="n">
        <v>0</v>
      </c>
      <c r="M256" s="111">
        <f>'ENS TARDIO 201819'!$K256-'ENS TARDIO 201819'!$I256</f>
        <v/>
      </c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50" t="n"/>
      <c r="X256" s="290" t="inlineStr">
        <is>
          <t>Plot válido</t>
        </is>
      </c>
      <c r="Y256" s="287" t="n"/>
      <c r="Z256" s="287" t="n"/>
      <c r="AA256" s="287" t="n"/>
      <c r="AB256" s="287" t="n"/>
      <c r="AC256" s="287" t="n"/>
      <c r="AD256" s="287" t="n"/>
      <c r="AE256" s="287" t="n"/>
    </row>
    <row r="257" ht="19.5" customHeight="1" s="412">
      <c r="A257" s="143" t="n">
        <v>388</v>
      </c>
      <c r="B257" s="106" t="n">
        <v>2</v>
      </c>
      <c r="C257" s="106" t="n">
        <v>8</v>
      </c>
      <c r="D257" s="106" t="n">
        <v>42</v>
      </c>
      <c r="E257" s="106" t="inlineStr">
        <is>
          <t>17.2644</t>
        </is>
      </c>
      <c r="F257" s="113" t="inlineStr">
        <is>
          <t>94.1332-2#1-1#1-1#1#1#1#1#1#1#1#1-1</t>
        </is>
      </c>
      <c r="G257" s="113" t="n"/>
      <c r="H257" s="139" t="n">
        <v>43525</v>
      </c>
      <c r="I257" s="295" t="n">
        <v>1226.25</v>
      </c>
      <c r="J257" s="139" t="n">
        <v>43525</v>
      </c>
      <c r="K257" s="295" t="n">
        <v>1226.25</v>
      </c>
      <c r="L257" s="111" t="n">
        <v>0</v>
      </c>
      <c r="M257" s="111">
        <f>'ENS TARDIO 201819'!$K257-'ENS TARDIO 201819'!$I257</f>
        <v/>
      </c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50" t="n"/>
      <c r="X257" s="290" t="n"/>
      <c r="Y257" s="287" t="n"/>
      <c r="Z257" s="287" t="n"/>
      <c r="AA257" s="287" t="n"/>
      <c r="AB257" s="287" t="n"/>
      <c r="AC257" s="287" t="n"/>
      <c r="AD257" s="287" t="n"/>
      <c r="AE257" s="287" t="n"/>
    </row>
    <row r="258" hidden="1" ht="19.5" customHeight="1" s="412">
      <c r="A258" s="143" t="n">
        <v>389</v>
      </c>
      <c r="B258" s="106" t="n">
        <v>2</v>
      </c>
      <c r="C258" s="106" t="n">
        <v>8</v>
      </c>
      <c r="D258" s="106" t="n">
        <v>48</v>
      </c>
      <c r="E258" s="106" t="inlineStr">
        <is>
          <t>17.2656</t>
        </is>
      </c>
      <c r="F258" s="113" t="inlineStr">
        <is>
          <t>(7310x7266)-1-2</t>
        </is>
      </c>
      <c r="G258" s="113" t="n"/>
      <c r="H258" s="139" t="n">
        <v>43526</v>
      </c>
      <c r="I258" s="295" t="n">
        <v>1238</v>
      </c>
      <c r="J258" s="139" t="n">
        <v>43526</v>
      </c>
      <c r="K258" s="295" t="n">
        <v>1238</v>
      </c>
      <c r="L258" s="111" t="n">
        <v>0</v>
      </c>
      <c r="M258" s="111">
        <f>'ENS TARDIO 201819'!$K258-'ENS TARDIO 201819'!$I258</f>
        <v/>
      </c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50" t="n"/>
      <c r="X258" s="290" t="inlineStr">
        <is>
          <t>Se descarta</t>
        </is>
      </c>
      <c r="Y258" s="287" t="n"/>
      <c r="Z258" s="287" t="n"/>
      <c r="AA258" s="287" t="n"/>
      <c r="AB258" s="287" t="n"/>
      <c r="AC258" s="287" t="n"/>
      <c r="AD258" s="287" t="n"/>
      <c r="AE258" s="287" t="n"/>
    </row>
    <row r="259" hidden="1" ht="19.5" customHeight="1" s="412">
      <c r="A259" s="143" t="n">
        <v>390</v>
      </c>
      <c r="B259" s="106" t="n">
        <v>2</v>
      </c>
      <c r="C259" s="106" t="n">
        <v>8</v>
      </c>
      <c r="D259" s="106" t="n">
        <v>154</v>
      </c>
      <c r="E259" s="106" t="inlineStr">
        <is>
          <t>17.2996</t>
        </is>
      </c>
      <c r="F259" s="113" t="inlineStr">
        <is>
          <t>L 882 // LP 923</t>
        </is>
      </c>
      <c r="G259" s="113" t="n"/>
      <c r="H259" s="139" t="n">
        <v>43520</v>
      </c>
      <c r="I259" s="295" t="n">
        <v>1173.8</v>
      </c>
      <c r="J259" s="139" t="n">
        <v>43520</v>
      </c>
      <c r="K259" s="295" t="n">
        <v>1173.8</v>
      </c>
      <c r="L259" s="111" t="n">
        <v>0</v>
      </c>
      <c r="M259" s="111">
        <f>'ENS TARDIO 201819'!$K259-'ENS TARDIO 201819'!$I259</f>
        <v/>
      </c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50" t="n"/>
      <c r="X259" s="290" t="inlineStr">
        <is>
          <t>Se descarta</t>
        </is>
      </c>
      <c r="Y259" s="287" t="n"/>
      <c r="Z259" s="287" t="n"/>
      <c r="AA259" s="287" t="n"/>
      <c r="AB259" s="287" t="n"/>
      <c r="AC259" s="287" t="n"/>
      <c r="AD259" s="287" t="n"/>
      <c r="AE259" s="287" t="n"/>
    </row>
    <row r="260" hidden="1" ht="19.5" customHeight="1" s="412">
      <c r="A260" s="143" t="n">
        <v>391</v>
      </c>
      <c r="B260" s="106" t="n">
        <v>2</v>
      </c>
      <c r="C260" s="106" t="n">
        <v>8</v>
      </c>
      <c r="D260" s="106" t="n">
        <v>150</v>
      </c>
      <c r="E260" s="106" t="inlineStr">
        <is>
          <t>17.2988</t>
        </is>
      </c>
      <c r="F260" s="113" t="inlineStr">
        <is>
          <t>LP 178</t>
        </is>
      </c>
      <c r="G260" s="113" t="n"/>
      <c r="H260" s="139" t="n">
        <v>43519</v>
      </c>
      <c r="I260" s="295" t="n">
        <v>1161.75</v>
      </c>
      <c r="J260" s="139" t="n">
        <v>43520</v>
      </c>
      <c r="K260" s="295" t="n">
        <v>1173.8</v>
      </c>
      <c r="L260" s="111" t="n">
        <v>12.04999999999995</v>
      </c>
      <c r="M260" s="111">
        <f>'ENS TARDIO 201819'!$K260-'ENS TARDIO 201819'!$I260</f>
        <v/>
      </c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50" t="n"/>
      <c r="X260" s="290" t="inlineStr">
        <is>
          <t>Se descarta</t>
        </is>
      </c>
      <c r="Y260" s="287" t="n"/>
      <c r="Z260" s="287" t="n"/>
      <c r="AA260" s="287" t="n"/>
      <c r="AB260" s="287" t="n"/>
      <c r="AC260" s="287" t="n"/>
      <c r="AD260" s="287" t="n"/>
      <c r="AE260" s="287" t="n"/>
    </row>
    <row r="261" hidden="1" ht="19.5" customHeight="1" s="412">
      <c r="A261" s="143" t="n">
        <v>392</v>
      </c>
      <c r="B261" s="106" t="n">
        <v>2</v>
      </c>
      <c r="C261" s="106" t="n">
        <v>8</v>
      </c>
      <c r="D261" s="106" t="n">
        <v>133</v>
      </c>
      <c r="E261" s="106" t="inlineStr">
        <is>
          <t>17.2956</t>
        </is>
      </c>
      <c r="F261" s="113" t="inlineStr">
        <is>
          <t>LP 1032</t>
        </is>
      </c>
      <c r="G261" s="113" t="n"/>
      <c r="H261" s="139" t="n">
        <v>43525</v>
      </c>
      <c r="I261" s="295" t="n">
        <v>1226.25</v>
      </c>
      <c r="J261" s="139" t="n">
        <v>43526</v>
      </c>
      <c r="K261" s="295" t="n">
        <v>1238</v>
      </c>
      <c r="L261" s="111" t="n">
        <v>11.75</v>
      </c>
      <c r="M261" s="111">
        <f>'ENS TARDIO 201819'!$K261-'ENS TARDIO 201819'!$I261</f>
        <v/>
      </c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50" t="n"/>
      <c r="X261" s="290" t="inlineStr">
        <is>
          <t>Se descarta</t>
        </is>
      </c>
      <c r="Y261" s="287" t="n"/>
      <c r="Z261" s="287" t="n"/>
      <c r="AA261" s="287" t="n"/>
      <c r="AB261" s="287" t="n"/>
      <c r="AC261" s="287" t="n"/>
      <c r="AD261" s="287" t="n"/>
      <c r="AE261" s="287" t="n"/>
    </row>
    <row r="262" hidden="1" ht="19.5" customHeight="1" s="412">
      <c r="A262" s="143" t="n">
        <v>393</v>
      </c>
      <c r="B262" s="106" t="n">
        <v>2</v>
      </c>
      <c r="C262" s="106" t="n">
        <v>8</v>
      </c>
      <c r="D262" s="106" t="n">
        <v>47</v>
      </c>
      <c r="E262" s="106" t="inlineStr">
        <is>
          <t>17.2654</t>
        </is>
      </c>
      <c r="F262" s="113" t="inlineStr">
        <is>
          <t>(7310x7266)-1-1</t>
        </is>
      </c>
      <c r="G262" s="113" t="n"/>
      <c r="H262" s="139" t="n">
        <v>43526</v>
      </c>
      <c r="I262" s="295" t="n">
        <v>1238</v>
      </c>
      <c r="J262" s="139" t="n">
        <v>43526</v>
      </c>
      <c r="K262" s="295" t="n">
        <v>1238</v>
      </c>
      <c r="L262" s="111" t="n">
        <v>0</v>
      </c>
      <c r="M262" s="111">
        <f>'ENS TARDIO 201819'!$K262-'ENS TARDIO 201819'!$I262</f>
        <v/>
      </c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50" t="n"/>
      <c r="X262" s="290" t="inlineStr">
        <is>
          <t>Se descarta</t>
        </is>
      </c>
      <c r="Y262" s="287" t="n"/>
      <c r="Z262" s="287" t="n"/>
      <c r="AA262" s="287" t="n"/>
      <c r="AB262" s="287" t="n"/>
      <c r="AC262" s="287" t="n"/>
      <c r="AD262" s="287" t="n"/>
      <c r="AE262" s="287" t="n"/>
    </row>
    <row r="263" hidden="1" ht="19.5" customHeight="1" s="412">
      <c r="A263" s="143" t="n">
        <v>394</v>
      </c>
      <c r="B263" s="106" t="n">
        <v>2</v>
      </c>
      <c r="C263" s="106" t="n">
        <v>8</v>
      </c>
      <c r="D263" s="106" t="n">
        <v>55</v>
      </c>
      <c r="E263" s="106" t="inlineStr">
        <is>
          <t>17.2716</t>
        </is>
      </c>
      <c r="F263" s="113" t="inlineStr">
        <is>
          <t>(7310x7266)-1-55</t>
        </is>
      </c>
      <c r="G263" s="113" t="n"/>
      <c r="H263" s="139" t="n">
        <v>43522</v>
      </c>
      <c r="I263" s="295" t="n">
        <v>1188.8</v>
      </c>
      <c r="J263" s="139" t="n">
        <v>43525</v>
      </c>
      <c r="K263" s="295" t="n">
        <v>1226.25</v>
      </c>
      <c r="L263" s="111" t="n">
        <v>37.45000000000005</v>
      </c>
      <c r="M263" s="111">
        <f>'ENS TARDIO 201819'!$K263-'ENS TARDIO 201819'!$I263</f>
        <v/>
      </c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50" t="n"/>
      <c r="X263" s="290" t="inlineStr">
        <is>
          <t>Se descarta</t>
        </is>
      </c>
      <c r="Y263" s="287" t="n"/>
      <c r="Z263" s="287" t="n"/>
      <c r="AA263" s="287" t="n"/>
      <c r="AB263" s="287" t="n"/>
      <c r="AC263" s="287" t="n"/>
      <c r="AD263" s="287" t="n"/>
      <c r="AE263" s="287" t="n"/>
    </row>
    <row r="264" hidden="1" ht="19.5" customHeight="1" s="412">
      <c r="A264" s="143" t="n">
        <v>395</v>
      </c>
      <c r="B264" s="106" t="n">
        <v>2</v>
      </c>
      <c r="C264" s="106" t="n">
        <v>8</v>
      </c>
      <c r="D264" s="106" t="n">
        <v>166</v>
      </c>
      <c r="E264" s="262" t="inlineStr">
        <is>
          <t>17.1518</t>
        </is>
      </c>
      <c r="F264" s="113" t="inlineStr">
        <is>
          <t>LP453</t>
        </is>
      </c>
      <c r="G264" s="113" t="n"/>
      <c r="H264" s="139" t="n">
        <v>43515</v>
      </c>
      <c r="I264" s="295" t="n">
        <v>1088.8</v>
      </c>
      <c r="J264" s="139" t="n">
        <v>43514</v>
      </c>
      <c r="K264" s="295" t="n">
        <v>1069.6</v>
      </c>
      <c r="L264" s="111" t="n">
        <v>-19.20000000000005</v>
      </c>
      <c r="M264" s="111">
        <f>'ENS TARDIO 201819'!$K264-'ENS TARDIO 201819'!$I264</f>
        <v/>
      </c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50" t="n"/>
      <c r="X264" s="290" t="inlineStr">
        <is>
          <t>Se descarta</t>
        </is>
      </c>
      <c r="Y264" s="287" t="n"/>
      <c r="Z264" s="287" t="n"/>
      <c r="AA264" s="287" t="n"/>
      <c r="AB264" s="287" t="n"/>
      <c r="AC264" s="287" t="n"/>
      <c r="AD264" s="287" t="n"/>
      <c r="AE264" s="287" t="n"/>
    </row>
    <row r="265" hidden="1" ht="19.5" customHeight="1" s="412">
      <c r="A265" s="143" t="n">
        <v>396</v>
      </c>
      <c r="B265" s="106" t="n">
        <v>2</v>
      </c>
      <c r="C265" s="106" t="n">
        <v>8</v>
      </c>
      <c r="D265" s="106" t="n">
        <v>134</v>
      </c>
      <c r="E265" s="106" t="inlineStr">
        <is>
          <t>17.2958</t>
        </is>
      </c>
      <c r="F265" s="113" t="inlineStr">
        <is>
          <t>LP 153</t>
        </is>
      </c>
      <c r="G265" s="113" t="n"/>
      <c r="H265" s="139" t="n">
        <v>43517</v>
      </c>
      <c r="I265" s="295" t="n">
        <v>1128.65</v>
      </c>
      <c r="J265" s="139" t="n">
        <v>43516</v>
      </c>
      <c r="K265" s="295" t="n">
        <v>1108.9</v>
      </c>
      <c r="L265" s="111" t="n">
        <v>-19.75</v>
      </c>
      <c r="M265" s="111">
        <f>'ENS TARDIO 201819'!$K265-'ENS TARDIO 201819'!$I265</f>
        <v/>
      </c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50" t="n"/>
      <c r="X265" s="290" t="inlineStr">
        <is>
          <t>Se descarta</t>
        </is>
      </c>
      <c r="Y265" s="287" t="n"/>
      <c r="Z265" s="287" t="n"/>
      <c r="AA265" s="287" t="n"/>
      <c r="AB265" s="287" t="n"/>
      <c r="AC265" s="287" t="n"/>
      <c r="AD265" s="287" t="n"/>
      <c r="AE265" s="287" t="n"/>
    </row>
    <row r="266" hidden="1" ht="19.5" customHeight="1" s="412">
      <c r="A266" s="143" t="n">
        <v>397</v>
      </c>
      <c r="B266" s="106" t="n">
        <v>2</v>
      </c>
      <c r="C266" s="106" t="n">
        <v>9</v>
      </c>
      <c r="D266" s="106" t="n">
        <v>24</v>
      </c>
      <c r="E266" s="106" t="inlineStr">
        <is>
          <t>17.2604</t>
        </is>
      </c>
      <c r="F266" s="113" t="inlineStr">
        <is>
          <t>bulk 04.1973-143-1-1-1#1#1</t>
        </is>
      </c>
      <c r="G266" s="113" t="n"/>
      <c r="H266" s="139" t="n">
        <v>43526</v>
      </c>
      <c r="I266" s="295" t="n">
        <v>1238</v>
      </c>
      <c r="J266" s="139" t="n">
        <v>43526</v>
      </c>
      <c r="K266" s="295" t="n">
        <v>1238</v>
      </c>
      <c r="L266" s="111" t="n">
        <v>0</v>
      </c>
      <c r="M266" s="111">
        <f>'ENS TARDIO 201819'!$K266-'ENS TARDIO 201819'!$I266</f>
        <v/>
      </c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50" t="n"/>
      <c r="X266" s="290" t="inlineStr">
        <is>
          <t>Se descarta</t>
        </is>
      </c>
      <c r="Y266" s="287" t="n"/>
      <c r="Z266" s="287" t="n"/>
      <c r="AA266" s="287" t="n"/>
      <c r="AB266" s="287" t="n"/>
      <c r="AC266" s="287" t="n"/>
      <c r="AD266" s="287" t="n"/>
      <c r="AE266" s="287" t="n"/>
    </row>
    <row r="267" hidden="1" ht="19.5" customHeight="1" s="412">
      <c r="A267" s="143" t="n">
        <v>398</v>
      </c>
      <c r="B267" s="106" t="n">
        <v>2</v>
      </c>
      <c r="C267" s="106" t="n">
        <v>9</v>
      </c>
      <c r="D267" s="106" t="n">
        <v>98</v>
      </c>
      <c r="E267" s="106" t="inlineStr">
        <is>
          <t>17.2886</t>
        </is>
      </c>
      <c r="F267" s="113" t="inlineStr">
        <is>
          <t>LP 197</t>
        </is>
      </c>
      <c r="G267" s="113" t="n"/>
      <c r="H267" s="139" t="n">
        <v>43513</v>
      </c>
      <c r="I267" s="295" t="n">
        <v>1051.95</v>
      </c>
      <c r="J267" s="139" t="n">
        <v>43516</v>
      </c>
      <c r="K267" s="295" t="n">
        <v>1108.9</v>
      </c>
      <c r="L267" s="111" t="n">
        <v>56.95000000000005</v>
      </c>
      <c r="M267" s="111">
        <f>'ENS TARDIO 201819'!$K267-'ENS TARDIO 201819'!$I267</f>
        <v/>
      </c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50" t="n"/>
      <c r="X267" s="290" t="inlineStr">
        <is>
          <t>Se descarta</t>
        </is>
      </c>
      <c r="Y267" s="287" t="n"/>
      <c r="Z267" s="287" t="n"/>
      <c r="AA267" s="287" t="n"/>
      <c r="AB267" s="287" t="n"/>
      <c r="AC267" s="287" t="n"/>
      <c r="AD267" s="287" t="n"/>
      <c r="AE267" s="287" t="n"/>
    </row>
    <row r="268" hidden="1" ht="19.5" customHeight="1" s="412">
      <c r="A268" s="143" t="n">
        <v>399</v>
      </c>
      <c r="B268" s="106" t="n">
        <v>2</v>
      </c>
      <c r="C268" s="106" t="n">
        <v>9</v>
      </c>
      <c r="D268" s="106" t="n">
        <v>128</v>
      </c>
      <c r="E268" s="106" t="inlineStr">
        <is>
          <t>17.2946</t>
        </is>
      </c>
      <c r="F268" s="113" t="inlineStr">
        <is>
          <t>LP 662</t>
        </is>
      </c>
      <c r="G268" s="113" t="n"/>
      <c r="H268" s="139" t="n">
        <v>43520</v>
      </c>
      <c r="I268" s="295" t="n">
        <v>1173.8</v>
      </c>
      <c r="J268" s="139" t="n">
        <v>43521</v>
      </c>
      <c r="K268" s="295" t="n">
        <v>1182.6</v>
      </c>
      <c r="L268" s="111" t="n">
        <v>8.799999999999955</v>
      </c>
      <c r="M268" s="111">
        <f>'ENS TARDIO 201819'!$K268-'ENS TARDIO 201819'!$I268</f>
        <v/>
      </c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50" t="n"/>
      <c r="X268" s="290" t="inlineStr">
        <is>
          <t>Se descarta</t>
        </is>
      </c>
      <c r="Y268" s="287" t="n"/>
      <c r="Z268" s="287" t="n"/>
      <c r="AA268" s="287" t="n"/>
      <c r="AB268" s="287" t="n"/>
      <c r="AC268" s="287" t="n"/>
      <c r="AD268" s="287" t="n"/>
      <c r="AE268" s="287" t="n"/>
    </row>
    <row r="269" hidden="1" ht="19.5" customHeight="1" s="412">
      <c r="A269" s="143" t="n">
        <v>400</v>
      </c>
      <c r="B269" s="106" t="n">
        <v>2</v>
      </c>
      <c r="C269" s="106" t="n">
        <v>9</v>
      </c>
      <c r="D269" s="106" t="n">
        <v>99</v>
      </c>
      <c r="E269" s="106" t="inlineStr">
        <is>
          <t>17.2888</t>
        </is>
      </c>
      <c r="F269" s="113" t="inlineStr">
        <is>
          <t>LP 223</t>
        </is>
      </c>
      <c r="G269" s="113" t="n"/>
      <c r="H269" s="139" t="n">
        <v>43515</v>
      </c>
      <c r="I269" s="295" t="n">
        <v>1088.8</v>
      </c>
      <c r="J269" s="139" t="n">
        <v>43515</v>
      </c>
      <c r="K269" s="295" t="n">
        <v>1088.8</v>
      </c>
      <c r="L269" s="111" t="n">
        <v>0</v>
      </c>
      <c r="M269" s="111">
        <f>'ENS TARDIO 201819'!$K269-'ENS TARDIO 201819'!$I269</f>
        <v/>
      </c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50" t="n"/>
      <c r="X269" s="290" t="inlineStr">
        <is>
          <t>Se descarta</t>
        </is>
      </c>
      <c r="Y269" s="287" t="n"/>
      <c r="Z269" s="287" t="n"/>
      <c r="AA269" s="287" t="n"/>
      <c r="AB269" s="287" t="n"/>
      <c r="AC269" s="287" t="n"/>
      <c r="AD269" s="287" t="n"/>
      <c r="AE269" s="287" t="n"/>
    </row>
    <row r="270" hidden="1" ht="19.5" customHeight="1" s="412">
      <c r="A270" s="143" t="n">
        <v>401</v>
      </c>
      <c r="B270" s="106" t="n">
        <v>2</v>
      </c>
      <c r="C270" s="106" t="n">
        <v>9</v>
      </c>
      <c r="D270" s="106" t="n">
        <v>155</v>
      </c>
      <c r="E270" s="106" t="inlineStr">
        <is>
          <t>17.2998</t>
        </is>
      </c>
      <c r="F270" s="113" t="inlineStr">
        <is>
          <t>2188 (Sint. Semi Dentada)</t>
        </is>
      </c>
      <c r="G270" s="113" t="n"/>
      <c r="H270" s="139" t="n">
        <v>43516</v>
      </c>
      <c r="I270" s="295" t="n">
        <v>1108.9</v>
      </c>
      <c r="J270" s="139" t="n">
        <v>43516</v>
      </c>
      <c r="K270" s="295" t="n">
        <v>1108.9</v>
      </c>
      <c r="L270" s="111" t="n">
        <v>0</v>
      </c>
      <c r="M270" s="111">
        <f>'ENS TARDIO 201819'!$K270-'ENS TARDIO 201819'!$I270</f>
        <v/>
      </c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50" t="n"/>
      <c r="X270" s="290" t="inlineStr">
        <is>
          <t>Se descarta</t>
        </is>
      </c>
      <c r="Y270" s="287" t="n"/>
      <c r="Z270" s="287" t="n"/>
      <c r="AA270" s="287" t="n"/>
      <c r="AB270" s="287" t="n"/>
      <c r="AC270" s="287" t="n"/>
      <c r="AD270" s="287" t="n"/>
      <c r="AE270" s="287" t="n"/>
    </row>
    <row r="271" hidden="1" ht="19.5" customHeight="1" s="412">
      <c r="A271" s="143" t="n">
        <v>402</v>
      </c>
      <c r="B271" s="106" t="n">
        <v>2</v>
      </c>
      <c r="C271" s="106" t="n">
        <v>9</v>
      </c>
      <c r="D271" s="106" t="n">
        <v>28</v>
      </c>
      <c r="E271" s="106" t="inlineStr">
        <is>
          <t>17.2612</t>
        </is>
      </c>
      <c r="F271" s="113" t="inlineStr">
        <is>
          <t>BS13 BULCK-235-1-1-1-1-1#1-1</t>
        </is>
      </c>
      <c r="G271" s="113" t="n"/>
      <c r="H271" s="139" t="n">
        <v>43520</v>
      </c>
      <c r="I271" s="295" t="n">
        <v>1173.8</v>
      </c>
      <c r="J271" s="139" t="n">
        <v>43521</v>
      </c>
      <c r="K271" s="295" t="n">
        <v>1182.6</v>
      </c>
      <c r="L271" s="111" t="n">
        <v>8.799999999999955</v>
      </c>
      <c r="M271" s="111">
        <f>'ENS TARDIO 201819'!$K271-'ENS TARDIO 201819'!$I271</f>
        <v/>
      </c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50" t="n"/>
      <c r="X271" s="290" t="inlineStr">
        <is>
          <t>Se descarta</t>
        </is>
      </c>
      <c r="Y271" s="287" t="n"/>
      <c r="Z271" s="287" t="n"/>
      <c r="AA271" s="287" t="n"/>
      <c r="AB271" s="287" t="n"/>
      <c r="AC271" s="287" t="n"/>
      <c r="AD271" s="287" t="n"/>
      <c r="AE271" s="287" t="n"/>
    </row>
    <row r="272" hidden="1" ht="19.5" customHeight="1" s="412">
      <c r="A272" s="143" t="n">
        <v>403</v>
      </c>
      <c r="B272" s="106" t="n">
        <v>2</v>
      </c>
      <c r="C272" s="106" t="n">
        <v>9</v>
      </c>
      <c r="D272" s="106" t="n">
        <v>72</v>
      </c>
      <c r="E272" s="106" t="inlineStr">
        <is>
          <t>17.2830</t>
        </is>
      </c>
      <c r="F272" s="113" t="inlineStr">
        <is>
          <t>[SynSDSP] 04.4044-1.1.1.1.1.#</t>
        </is>
      </c>
      <c r="G272" s="113" t="n"/>
      <c r="H272" s="139" t="n">
        <v>43518</v>
      </c>
      <c r="I272" s="295" t="n">
        <v>1149.2</v>
      </c>
      <c r="J272" s="139" t="n">
        <v>43520</v>
      </c>
      <c r="K272" s="295" t="n">
        <v>1173.8</v>
      </c>
      <c r="L272" s="111" t="n">
        <v>24.59999999999991</v>
      </c>
      <c r="M272" s="111">
        <f>'ENS TARDIO 201819'!$K272-'ENS TARDIO 201819'!$I272</f>
        <v/>
      </c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50" t="n"/>
      <c r="X272" s="290" t="inlineStr">
        <is>
          <t>Se descarta</t>
        </is>
      </c>
      <c r="Y272" s="287" t="n"/>
      <c r="Z272" s="287" t="n"/>
      <c r="AA272" s="287" t="n"/>
      <c r="AB272" s="287" t="n"/>
      <c r="AC272" s="287" t="n"/>
      <c r="AD272" s="287" t="n"/>
      <c r="AE272" s="287" t="n"/>
    </row>
    <row r="273" hidden="1" ht="19.5" customHeight="1" s="412">
      <c r="A273" s="143" t="n">
        <v>404</v>
      </c>
      <c r="B273" s="106" t="n">
        <v>2</v>
      </c>
      <c r="C273" s="106" t="n">
        <v>9</v>
      </c>
      <c r="D273" s="106" t="n">
        <v>64</v>
      </c>
      <c r="E273" s="106" t="inlineStr">
        <is>
          <t>17.2812</t>
        </is>
      </c>
      <c r="F273" s="113" t="inlineStr">
        <is>
          <t>[BSGA] 04.4092-1.1.1.1.1.#.#</t>
        </is>
      </c>
      <c r="G273" s="113" t="n"/>
      <c r="H273" s="139" t="n">
        <v>43522</v>
      </c>
      <c r="I273" s="295" t="n">
        <v>1188.8</v>
      </c>
      <c r="J273" s="139" t="n">
        <v>43522</v>
      </c>
      <c r="K273" s="295" t="n">
        <v>1188.8</v>
      </c>
      <c r="L273" s="111" t="n">
        <v>0</v>
      </c>
      <c r="M273" s="111">
        <f>'ENS TARDIO 201819'!$K273-'ENS TARDIO 201819'!$I273</f>
        <v/>
      </c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50" t="n"/>
      <c r="X273" s="290" t="inlineStr">
        <is>
          <t>Se descarta</t>
        </is>
      </c>
      <c r="Y273" s="287" t="n"/>
      <c r="Z273" s="287" t="n"/>
      <c r="AA273" s="287" t="n"/>
      <c r="AB273" s="287" t="n"/>
      <c r="AC273" s="287" t="n"/>
      <c r="AD273" s="287" t="n"/>
      <c r="AE273" s="287" t="n"/>
    </row>
    <row r="274" hidden="1" ht="19.5" customHeight="1" s="412">
      <c r="A274" s="143" t="n">
        <v>405</v>
      </c>
      <c r="B274" s="106" t="n">
        <v>2</v>
      </c>
      <c r="C274" s="106" t="n">
        <v>9</v>
      </c>
      <c r="D274" s="106" t="n">
        <v>77</v>
      </c>
      <c r="E274" s="106" t="inlineStr">
        <is>
          <t>17.2842</t>
        </is>
      </c>
      <c r="F274" s="113" t="inlineStr">
        <is>
          <t>[AX828] 04.782-1.1.1.1.1.#</t>
        </is>
      </c>
      <c r="G274" s="113" t="n"/>
      <c r="H274" s="139" t="n">
        <v>43518</v>
      </c>
      <c r="I274" s="295" t="n">
        <v>1149.2</v>
      </c>
      <c r="J274" s="139" t="n">
        <v>43519</v>
      </c>
      <c r="K274" s="295" t="n">
        <v>1161.75</v>
      </c>
      <c r="L274" s="111" t="n">
        <v>12.54999999999995</v>
      </c>
      <c r="M274" s="111">
        <f>'ENS TARDIO 201819'!$K274-'ENS TARDIO 201819'!$I274</f>
        <v/>
      </c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50" t="n"/>
      <c r="X274" s="290" t="inlineStr">
        <is>
          <t>Se descarta</t>
        </is>
      </c>
      <c r="Y274" s="287" t="n"/>
      <c r="Z274" s="287" t="n"/>
      <c r="AA274" s="287" t="n"/>
      <c r="AB274" s="287" t="n"/>
      <c r="AC274" s="287" t="n"/>
      <c r="AD274" s="287" t="n"/>
      <c r="AE274" s="287" t="n"/>
    </row>
    <row r="275" hidden="1" ht="19.5" customHeight="1" s="412">
      <c r="A275" s="143" t="n">
        <v>406</v>
      </c>
      <c r="B275" s="106" t="n">
        <v>2</v>
      </c>
      <c r="C275" s="106" t="n">
        <v>9</v>
      </c>
      <c r="D275" s="106" t="n">
        <v>44</v>
      </c>
      <c r="E275" s="106" t="inlineStr">
        <is>
          <t>17.2648</t>
        </is>
      </c>
      <c r="F275" s="113" t="inlineStr">
        <is>
          <t>00.6334-1#1#1#1#1#1#1#1#1-1</t>
        </is>
      </c>
      <c r="G275" s="113" t="n"/>
      <c r="H275" s="139" t="n">
        <v>43528</v>
      </c>
      <c r="I275" s="295" t="n">
        <v>1262.15</v>
      </c>
      <c r="J275" s="139" t="n">
        <v>43529</v>
      </c>
      <c r="K275" s="295" t="n">
        <v>1274.65</v>
      </c>
      <c r="L275" s="111" t="n">
        <v>12.5</v>
      </c>
      <c r="M275" s="111">
        <f>'ENS TARDIO 201819'!$K275-'ENS TARDIO 201819'!$I275</f>
        <v/>
      </c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50" t="n"/>
      <c r="X275" s="290" t="inlineStr">
        <is>
          <t>Se descarta</t>
        </is>
      </c>
      <c r="Y275" s="287" t="n"/>
      <c r="Z275" s="287" t="n"/>
      <c r="AA275" s="287" t="n"/>
      <c r="AB275" s="287" t="n"/>
      <c r="AC275" s="287" t="n"/>
      <c r="AD275" s="287" t="n"/>
      <c r="AE275" s="287" t="n"/>
    </row>
    <row r="276" hidden="1" ht="19.5" customHeight="1" s="412">
      <c r="A276" s="143" t="n">
        <v>407</v>
      </c>
      <c r="B276" s="106" t="n">
        <v>2</v>
      </c>
      <c r="C276" s="106" t="n">
        <v>9</v>
      </c>
      <c r="D276" s="106" t="n">
        <v>111</v>
      </c>
      <c r="E276" s="106" t="inlineStr">
        <is>
          <t>17.2912</t>
        </is>
      </c>
      <c r="F276" s="113" t="inlineStr">
        <is>
          <t>LP 221</t>
        </is>
      </c>
      <c r="G276" s="113" t="n"/>
      <c r="H276" s="139" t="n">
        <v>43523</v>
      </c>
      <c r="I276" s="295" t="n">
        <v>1198.75</v>
      </c>
      <c r="J276" s="139" t="n">
        <v>43523</v>
      </c>
      <c r="K276" s="295" t="n">
        <v>1198.75</v>
      </c>
      <c r="L276" s="111" t="n">
        <v>0</v>
      </c>
      <c r="M276" s="111">
        <f>'ENS TARDIO 201819'!$K276-'ENS TARDIO 201819'!$I276</f>
        <v/>
      </c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50" t="n"/>
      <c r="X276" s="290" t="inlineStr">
        <is>
          <t>Se descarta</t>
        </is>
      </c>
      <c r="Y276" s="287" t="n"/>
      <c r="Z276" s="287" t="n"/>
      <c r="AA276" s="287" t="n"/>
      <c r="AB276" s="287" t="n"/>
      <c r="AC276" s="287" t="n"/>
      <c r="AD276" s="287" t="n"/>
      <c r="AE276" s="287" t="n"/>
    </row>
    <row r="277" hidden="1" ht="19.5" customHeight="1" s="412">
      <c r="A277" s="143" t="n">
        <v>408</v>
      </c>
      <c r="B277" s="106" t="n">
        <v>2</v>
      </c>
      <c r="C277" s="106" t="n">
        <v>9</v>
      </c>
      <c r="D277" s="106" t="n">
        <v>68</v>
      </c>
      <c r="E277" s="266" t="inlineStr">
        <is>
          <t>17.2820//NN15.667</t>
        </is>
      </c>
      <c r="F277" s="134" t="inlineStr">
        <is>
          <t>[BSGA] 04.4165-1.1.1.1.1.#.#</t>
        </is>
      </c>
      <c r="G277" s="113" t="n"/>
      <c r="H277" s="139" t="n">
        <v>43525</v>
      </c>
      <c r="I277" s="295" t="n">
        <v>1226.25</v>
      </c>
      <c r="J277" s="139" t="n">
        <v>43526</v>
      </c>
      <c r="K277" s="295" t="n">
        <v>1238</v>
      </c>
      <c r="L277" s="111" t="n">
        <v>11.75</v>
      </c>
      <c r="M277" s="111">
        <f>'ENS TARDIO 201819'!$K277-'ENS TARDIO 201819'!$I277</f>
        <v/>
      </c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50" t="n"/>
      <c r="X277" s="290" t="inlineStr">
        <is>
          <t>Se descarta</t>
        </is>
      </c>
      <c r="Y277" s="287" t="n"/>
      <c r="Z277" s="287" t="n"/>
      <c r="AA277" s="287" t="n"/>
      <c r="AB277" s="287" t="n"/>
      <c r="AC277" s="287" t="n"/>
      <c r="AD277" s="287" t="n"/>
      <c r="AE277" s="287" t="n"/>
    </row>
    <row r="278" hidden="1" ht="19.5" customHeight="1" s="412">
      <c r="A278" s="143" t="n">
        <v>409</v>
      </c>
      <c r="B278" s="106" t="n">
        <v>2</v>
      </c>
      <c r="C278" s="106" t="n">
        <v>10</v>
      </c>
      <c r="D278" s="106" t="n">
        <v>136</v>
      </c>
      <c r="E278" s="266" t="inlineStr">
        <is>
          <t>17.3020//BEBA</t>
        </is>
      </c>
      <c r="F278" s="134" t="inlineStr">
        <is>
          <t>LP 147</t>
        </is>
      </c>
      <c r="G278" s="113" t="n"/>
      <c r="H278" s="139" t="n">
        <v>43527</v>
      </c>
      <c r="I278" s="295" t="n">
        <v>1249.9</v>
      </c>
      <c r="J278" s="139" t="n">
        <v>43527</v>
      </c>
      <c r="K278" s="295" t="n">
        <v>1249.9</v>
      </c>
      <c r="L278" s="111" t="n">
        <v>0</v>
      </c>
      <c r="M278" s="111">
        <f>'ENS TARDIO 201819'!$K278-'ENS TARDIO 201819'!$I278</f>
        <v/>
      </c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50" t="n"/>
      <c r="X278" s="290" t="inlineStr">
        <is>
          <t>Se descarta</t>
        </is>
      </c>
      <c r="Y278" s="287" t="n"/>
      <c r="Z278" s="287" t="n"/>
      <c r="AA278" s="287" t="n"/>
      <c r="AB278" s="287" t="n"/>
      <c r="AC278" s="287" t="n"/>
      <c r="AD278" s="287" t="n"/>
      <c r="AE278" s="287" t="n"/>
    </row>
    <row r="279" hidden="1" ht="19.5" customHeight="1" s="412">
      <c r="A279" s="143" t="n">
        <v>410</v>
      </c>
      <c r="B279" s="106" t="n">
        <v>2</v>
      </c>
      <c r="C279" s="106" t="n">
        <v>10</v>
      </c>
      <c r="D279" s="106" t="n">
        <v>34</v>
      </c>
      <c r="E279" s="106" t="inlineStr">
        <is>
          <t>17.2628</t>
        </is>
      </c>
      <c r="F279" s="113" t="inlineStr">
        <is>
          <t>93.1849-3-1-1-1#2#1-1##1#1#1#1#1#1#1-1</t>
        </is>
      </c>
      <c r="G279" s="113" t="n"/>
      <c r="H279" s="139" t="n">
        <v>43522</v>
      </c>
      <c r="I279" s="295" t="n">
        <v>1188.8</v>
      </c>
      <c r="J279" s="139" t="n">
        <v>43521</v>
      </c>
      <c r="K279" s="295" t="n">
        <v>1182.6</v>
      </c>
      <c r="L279" s="111" t="n">
        <v>-6.200000000000045</v>
      </c>
      <c r="M279" s="111">
        <f>'ENS TARDIO 201819'!$K279-'ENS TARDIO 201819'!$I279</f>
        <v/>
      </c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50" t="n"/>
      <c r="X279" s="290" t="inlineStr">
        <is>
          <t>Se descarta</t>
        </is>
      </c>
      <c r="Y279" s="287" t="n"/>
      <c r="Z279" s="287" t="n"/>
      <c r="AA279" s="287" t="n"/>
      <c r="AB279" s="287" t="n"/>
      <c r="AC279" s="287" t="n"/>
      <c r="AD279" s="287" t="n"/>
      <c r="AE279" s="287" t="n"/>
    </row>
    <row r="280" hidden="1" ht="19.5" customHeight="1" s="412">
      <c r="A280" s="143" t="n">
        <v>411</v>
      </c>
      <c r="B280" s="106" t="n">
        <v>2</v>
      </c>
      <c r="C280" s="106" t="n">
        <v>10</v>
      </c>
      <c r="D280" s="106" t="n">
        <v>53</v>
      </c>
      <c r="E280" s="106" t="inlineStr">
        <is>
          <t>17.2694</t>
        </is>
      </c>
      <c r="F280" s="113" t="inlineStr">
        <is>
          <t>(7310x7266)-1-40</t>
        </is>
      </c>
      <c r="G280" s="113" t="n"/>
      <c r="H280" s="139" t="n">
        <v>43524</v>
      </c>
      <c r="I280" s="295" t="n">
        <v>1210.9</v>
      </c>
      <c r="J280" s="139" t="n">
        <v>43527</v>
      </c>
      <c r="K280" s="295" t="n">
        <v>1249.9</v>
      </c>
      <c r="L280" s="111" t="n">
        <v>39</v>
      </c>
      <c r="M280" s="111">
        <f>'ENS TARDIO 201819'!$K280-'ENS TARDIO 201819'!$I280</f>
        <v/>
      </c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50" t="n"/>
      <c r="X280" s="290" t="inlineStr">
        <is>
          <t>Plot válido</t>
        </is>
      </c>
      <c r="Y280" s="287" t="n"/>
      <c r="Z280" s="287" t="n"/>
      <c r="AA280" s="287" t="n"/>
      <c r="AB280" s="287" t="n"/>
      <c r="AC280" s="287" t="n"/>
      <c r="AD280" s="287" t="n"/>
      <c r="AE280" s="287" t="n"/>
    </row>
    <row r="281" hidden="1" ht="19.5" customHeight="1" s="412">
      <c r="A281" s="143" t="n">
        <v>412</v>
      </c>
      <c r="B281" s="106" t="n">
        <v>2</v>
      </c>
      <c r="C281" s="106" t="n">
        <v>10</v>
      </c>
      <c r="D281" s="106" t="n">
        <v>74</v>
      </c>
      <c r="E281" s="106" t="inlineStr">
        <is>
          <t>17.2834</t>
        </is>
      </c>
      <c r="F281" s="113" t="inlineStr">
        <is>
          <t>[SynSDSP] 04.4054-1.1.1.1.1.#</t>
        </is>
      </c>
      <c r="G281" s="113" t="n"/>
      <c r="H281" s="139" t="n">
        <v>43513</v>
      </c>
      <c r="I281" s="295" t="n">
        <v>1051.95</v>
      </c>
      <c r="J281" s="139" t="n">
        <v>43517</v>
      </c>
      <c r="K281" s="295" t="n">
        <v>1128.65</v>
      </c>
      <c r="L281" s="111" t="n">
        <v>76.70000000000005</v>
      </c>
      <c r="M281" s="111">
        <f>'ENS TARDIO 201819'!$K281-'ENS TARDIO 201819'!$I281</f>
        <v/>
      </c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50" t="n"/>
      <c r="X281" s="290" t="inlineStr">
        <is>
          <t>Plot válido</t>
        </is>
      </c>
      <c r="Y281" s="287" t="n"/>
      <c r="Z281" s="287" t="n"/>
      <c r="AA281" s="287" t="n"/>
      <c r="AB281" s="287" t="n"/>
      <c r="AC281" s="287" t="n"/>
      <c r="AD281" s="287" t="n"/>
      <c r="AE281" s="287" t="n"/>
    </row>
    <row r="282" hidden="1" ht="19.5" customHeight="1" s="412">
      <c r="A282" s="143" t="n">
        <v>413</v>
      </c>
      <c r="B282" s="106" t="n">
        <v>2</v>
      </c>
      <c r="C282" s="106" t="n">
        <v>10</v>
      </c>
      <c r="D282" s="106" t="n">
        <v>66</v>
      </c>
      <c r="E282" s="106" t="inlineStr">
        <is>
          <t>17.2816</t>
        </is>
      </c>
      <c r="F282" s="113" t="inlineStr">
        <is>
          <t>[BSGA] 04.4119-1.1.1.1.1.#.#</t>
        </is>
      </c>
      <c r="G282" s="113" t="n"/>
      <c r="H282" s="139" t="n">
        <v>43517</v>
      </c>
      <c r="I282" s="295" t="n">
        <v>1128.65</v>
      </c>
      <c r="J282" s="139" t="n">
        <v>43518</v>
      </c>
      <c r="K282" s="295" t="n">
        <v>1149.2</v>
      </c>
      <c r="L282" s="111" t="n">
        <v>20.54999999999995</v>
      </c>
      <c r="M282" s="111">
        <f>'ENS TARDIO 201819'!$K282-'ENS TARDIO 201819'!$I282</f>
        <v/>
      </c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50" t="n"/>
      <c r="X282" s="290" t="inlineStr">
        <is>
          <t>Plot válido</t>
        </is>
      </c>
      <c r="Y282" s="287" t="n"/>
      <c r="Z282" s="287" t="n"/>
      <c r="AA282" s="287" t="n"/>
      <c r="AB282" s="287" t="n"/>
      <c r="AC282" s="287" t="n"/>
      <c r="AD282" s="287" t="n"/>
      <c r="AE282" s="287" t="n"/>
    </row>
    <row r="283" hidden="1" ht="19.5" customHeight="1" s="412">
      <c r="A283" s="143" t="n">
        <v>414</v>
      </c>
      <c r="B283" s="106" t="n">
        <v>2</v>
      </c>
      <c r="C283" s="106" t="n">
        <v>10</v>
      </c>
      <c r="D283" s="106" t="n">
        <v>167</v>
      </c>
      <c r="E283" s="262" t="inlineStr">
        <is>
          <t>17.1522</t>
        </is>
      </c>
      <c r="F283" s="113" t="inlineStr">
        <is>
          <t>L1037</t>
        </is>
      </c>
      <c r="G283" s="113" t="n"/>
      <c r="H283" s="139" t="n">
        <v>43512</v>
      </c>
      <c r="I283" s="295" t="n">
        <v>1037.55</v>
      </c>
      <c r="J283" s="139" t="n">
        <v>43512</v>
      </c>
      <c r="K283" s="295" t="n">
        <v>1037.55</v>
      </c>
      <c r="L283" s="111" t="n">
        <v>0</v>
      </c>
      <c r="M283" s="111">
        <f>'ENS TARDIO 201819'!$K283-'ENS TARDIO 201819'!$I283</f>
        <v/>
      </c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50" t="n"/>
      <c r="X283" s="290" t="inlineStr">
        <is>
          <t>Plot válido</t>
        </is>
      </c>
      <c r="Y283" s="287" t="n"/>
      <c r="Z283" s="287" t="n"/>
      <c r="AA283" s="287" t="n"/>
      <c r="AB283" s="287" t="n"/>
      <c r="AC283" s="287" t="n"/>
      <c r="AD283" s="287" t="n"/>
      <c r="AE283" s="287" t="n"/>
    </row>
    <row r="284" hidden="1" ht="19.5" customHeight="1" s="412">
      <c r="A284" s="143" t="n">
        <v>415</v>
      </c>
      <c r="B284" s="106" t="n">
        <v>2</v>
      </c>
      <c r="C284" s="106" t="n">
        <v>10</v>
      </c>
      <c r="D284" s="106" t="n">
        <v>86</v>
      </c>
      <c r="E284" s="266" t="inlineStr">
        <is>
          <t>17.2862//15.331</t>
        </is>
      </c>
      <c r="F284" s="134" t="inlineStr">
        <is>
          <t>[BS29 ] 04.701-1.1.1.1.1.#</t>
        </is>
      </c>
      <c r="G284" s="113" t="n"/>
      <c r="H284" s="139" t="n">
        <v>43523</v>
      </c>
      <c r="I284" s="295" t="n">
        <v>1198.75</v>
      </c>
      <c r="J284" s="139" t="n">
        <v>43522</v>
      </c>
      <c r="K284" s="295" t="n">
        <v>1188.8</v>
      </c>
      <c r="L284" s="111" t="n">
        <v>-9.950000000000045</v>
      </c>
      <c r="M284" s="111">
        <f>'ENS TARDIO 201819'!$K284-'ENS TARDIO 201819'!$I284</f>
        <v/>
      </c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50" t="n"/>
      <c r="X284" s="290" t="inlineStr">
        <is>
          <t>Plot válido</t>
        </is>
      </c>
      <c r="Y284" s="287" t="n"/>
      <c r="Z284" s="287" t="n"/>
      <c r="AA284" s="287" t="n"/>
      <c r="AB284" s="287" t="n"/>
      <c r="AC284" s="287" t="n"/>
      <c r="AD284" s="287" t="n"/>
      <c r="AE284" s="287" t="n"/>
    </row>
    <row r="285" hidden="1" ht="19.5" customHeight="1" s="412">
      <c r="A285" s="143" t="n">
        <v>416</v>
      </c>
      <c r="B285" s="106" t="n">
        <v>2</v>
      </c>
      <c r="C285" s="106" t="n">
        <v>10</v>
      </c>
      <c r="D285" s="106" t="n">
        <v>146</v>
      </c>
      <c r="E285" s="106" t="inlineStr">
        <is>
          <t>17.2980</t>
        </is>
      </c>
      <c r="F285" s="113" t="inlineStr">
        <is>
          <t>LP 580</t>
        </is>
      </c>
      <c r="G285" s="113" t="n"/>
      <c r="H285" s="139" t="n">
        <v>43525</v>
      </c>
      <c r="I285" s="295" t="n">
        <v>1226.25</v>
      </c>
      <c r="J285" s="139" t="n">
        <v>43525</v>
      </c>
      <c r="K285" s="295" t="n">
        <v>1226.25</v>
      </c>
      <c r="L285" s="111" t="n">
        <v>0</v>
      </c>
      <c r="M285" s="111">
        <f>'ENS TARDIO 201819'!$K285-'ENS TARDIO 201819'!$I285</f>
        <v/>
      </c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50" t="n"/>
      <c r="X285" s="290" t="inlineStr">
        <is>
          <t>Plot válido</t>
        </is>
      </c>
      <c r="Y285" s="287" t="n"/>
      <c r="Z285" s="287" t="n"/>
      <c r="AA285" s="287" t="n"/>
      <c r="AB285" s="287" t="n"/>
      <c r="AC285" s="287" t="n"/>
      <c r="AD285" s="287" t="n"/>
      <c r="AE285" s="287" t="n"/>
    </row>
    <row r="286" hidden="1" ht="19.5" customHeight="1" s="412">
      <c r="A286" s="143" t="n">
        <v>417</v>
      </c>
      <c r="B286" s="106" t="n">
        <v>2</v>
      </c>
      <c r="C286" s="106" t="n">
        <v>10</v>
      </c>
      <c r="D286" s="106" t="n">
        <v>19</v>
      </c>
      <c r="E286" s="106" t="inlineStr">
        <is>
          <t>17.2594</t>
        </is>
      </c>
      <c r="F286" s="113" t="inlineStr">
        <is>
          <t>bulk 04.1973-86-1-1-1#1#1</t>
        </is>
      </c>
      <c r="G286" s="113" t="n"/>
      <c r="H286" s="139" t="n">
        <v>43522</v>
      </c>
      <c r="I286" s="295" t="n">
        <v>1188.8</v>
      </c>
      <c r="J286" s="139" t="n">
        <v>43525</v>
      </c>
      <c r="K286" s="295" t="n">
        <v>1226.25</v>
      </c>
      <c r="L286" s="111" t="n">
        <v>37.45000000000005</v>
      </c>
      <c r="M286" s="111">
        <f>'ENS TARDIO 201819'!$K286-'ENS TARDIO 201819'!$I286</f>
        <v/>
      </c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50" t="n"/>
      <c r="X286" s="290" t="inlineStr">
        <is>
          <t>Plot válido</t>
        </is>
      </c>
      <c r="Y286" s="287" t="n"/>
      <c r="Z286" s="287" t="n"/>
      <c r="AA286" s="287" t="n"/>
      <c r="AB286" s="287" t="n"/>
      <c r="AC286" s="287" t="n"/>
      <c r="AD286" s="287" t="n"/>
      <c r="AE286" s="287" t="n"/>
    </row>
    <row r="287" hidden="1" ht="19.5" customHeight="1" s="412">
      <c r="A287" s="143" t="n">
        <v>418</v>
      </c>
      <c r="B287" s="106" t="n">
        <v>2</v>
      </c>
      <c r="C287" s="106" t="n">
        <v>10</v>
      </c>
      <c r="D287" s="106" t="n">
        <v>39</v>
      </c>
      <c r="E287" s="106" t="inlineStr">
        <is>
          <t>17.2638</t>
        </is>
      </c>
      <c r="F287" s="113" t="inlineStr">
        <is>
          <t>94.1234-1-1#-1#1-2#1#3#1#1#1#1#1#1-1</t>
        </is>
      </c>
      <c r="G287" s="113" t="n"/>
      <c r="H287" s="139" t="n">
        <v>43518</v>
      </c>
      <c r="I287" s="295" t="n">
        <v>1149.2</v>
      </c>
      <c r="J287" s="139" t="n">
        <v>43520</v>
      </c>
      <c r="K287" s="295" t="n">
        <v>1173.8</v>
      </c>
      <c r="L287" s="111" t="n">
        <v>24.59999999999991</v>
      </c>
      <c r="M287" s="111">
        <f>'ENS TARDIO 201819'!$K287-'ENS TARDIO 201819'!$I287</f>
        <v/>
      </c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50" t="n"/>
      <c r="X287" s="290" t="inlineStr">
        <is>
          <t>Plot válido</t>
        </is>
      </c>
      <c r="Y287" s="287" t="n"/>
      <c r="Z287" s="287" t="n"/>
      <c r="AA287" s="287" t="n"/>
      <c r="AB287" s="287" t="n"/>
      <c r="AC287" s="287" t="n"/>
      <c r="AD287" s="287" t="n"/>
      <c r="AE287" s="287" t="n"/>
    </row>
    <row r="288" hidden="1" ht="19.5" customHeight="1" s="412">
      <c r="A288" s="143" t="n">
        <v>419</v>
      </c>
      <c r="B288" s="106" t="n">
        <v>2</v>
      </c>
      <c r="C288" s="106" t="n">
        <v>10</v>
      </c>
      <c r="D288" s="106" t="n">
        <v>78</v>
      </c>
      <c r="E288" s="106" t="inlineStr">
        <is>
          <t>17.2844</t>
        </is>
      </c>
      <c r="F288" s="113" t="inlineStr">
        <is>
          <t>[AX882] 04.746-1.1.1.1.1.#</t>
        </is>
      </c>
      <c r="G288" s="113" t="n"/>
      <c r="H288" s="139" t="n">
        <v>43519</v>
      </c>
      <c r="I288" s="295" t="n">
        <v>1161.75</v>
      </c>
      <c r="J288" s="139" t="n">
        <v>43519</v>
      </c>
      <c r="K288" s="295" t="n">
        <v>1161.75</v>
      </c>
      <c r="L288" s="111" t="n">
        <v>0</v>
      </c>
      <c r="M288" s="111">
        <f>'ENS TARDIO 201819'!$K288-'ENS TARDIO 201819'!$I288</f>
        <v/>
      </c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50" t="n"/>
      <c r="X288" s="290" t="inlineStr">
        <is>
          <t>Se descarta</t>
        </is>
      </c>
      <c r="Y288" s="287" t="n"/>
      <c r="Z288" s="287" t="n"/>
      <c r="AA288" s="287" t="n"/>
      <c r="AB288" s="287" t="n"/>
      <c r="AC288" s="287" t="n"/>
      <c r="AD288" s="287" t="n"/>
      <c r="AE288" s="287" t="n"/>
    </row>
    <row r="289" hidden="1" ht="19.5" customHeight="1" s="412">
      <c r="A289" s="143" t="n">
        <v>420</v>
      </c>
      <c r="B289" s="106" t="n">
        <v>2</v>
      </c>
      <c r="C289" s="106" t="n">
        <v>10</v>
      </c>
      <c r="D289" s="106" t="n">
        <v>114</v>
      </c>
      <c r="E289" s="106" t="inlineStr">
        <is>
          <t>17.2918</t>
        </is>
      </c>
      <c r="F289" s="113" t="inlineStr">
        <is>
          <t>LP 168</t>
        </is>
      </c>
      <c r="G289" s="113" t="n"/>
      <c r="H289" s="139" t="n">
        <v>43514</v>
      </c>
      <c r="I289" s="295" t="n">
        <v>1069.6</v>
      </c>
      <c r="J289" s="139" t="n">
        <v>43517</v>
      </c>
      <c r="K289" s="295" t="n">
        <v>1128.65</v>
      </c>
      <c r="L289" s="111" t="n">
        <v>59.04999999999995</v>
      </c>
      <c r="M289" s="111">
        <f>'ENS TARDIO 201819'!$K289-'ENS TARDIO 201819'!$I289</f>
        <v/>
      </c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50" t="n"/>
      <c r="X289" s="290" t="inlineStr">
        <is>
          <t>Se descarta</t>
        </is>
      </c>
      <c r="Y289" s="287" t="n"/>
      <c r="Z289" s="287" t="n"/>
      <c r="AA289" s="287" t="n"/>
      <c r="AB289" s="287" t="n"/>
      <c r="AC289" s="287" t="n"/>
      <c r="AD289" s="287" t="n"/>
      <c r="AE289" s="287" t="n"/>
    </row>
    <row r="290" hidden="1" ht="19.5" customHeight="1" s="412">
      <c r="A290" s="143" t="n">
        <v>421</v>
      </c>
      <c r="B290" s="106" t="n">
        <v>2</v>
      </c>
      <c r="C290" s="106" t="n">
        <v>11</v>
      </c>
      <c r="D290" s="106" t="n">
        <v>83</v>
      </c>
      <c r="E290" s="106" t="inlineStr">
        <is>
          <t>17.2856</t>
        </is>
      </c>
      <c r="F290" s="113" t="inlineStr">
        <is>
          <t>[AX889] 04.725-1.1.1.1.1.#</t>
        </is>
      </c>
      <c r="G290" s="113" t="n"/>
      <c r="H290" s="139" t="n">
        <v>43513</v>
      </c>
      <c r="I290" s="295" t="n">
        <v>1051.95</v>
      </c>
      <c r="J290" s="139" t="n">
        <v>43512</v>
      </c>
      <c r="K290" s="295" t="n">
        <v>1037.55</v>
      </c>
      <c r="L290" s="111" t="n">
        <v>-14.40000000000009</v>
      </c>
      <c r="M290" s="111">
        <f>'ENS TARDIO 201819'!$K290-'ENS TARDIO 201819'!$I290</f>
        <v/>
      </c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50" t="n"/>
      <c r="X290" s="290" t="inlineStr">
        <is>
          <t>Se descarta</t>
        </is>
      </c>
      <c r="Y290" s="287" t="n"/>
      <c r="Z290" s="287" t="n"/>
      <c r="AA290" s="287" t="n"/>
      <c r="AB290" s="287" t="n"/>
      <c r="AC290" s="287" t="n"/>
      <c r="AD290" s="287" t="n"/>
      <c r="AE290" s="287" t="n"/>
    </row>
    <row r="291" hidden="1" ht="19.5" customHeight="1" s="412">
      <c r="A291" s="143" t="n">
        <v>422</v>
      </c>
      <c r="B291" s="106" t="n">
        <v>2</v>
      </c>
      <c r="C291" s="106" t="n">
        <v>11</v>
      </c>
      <c r="D291" s="106" t="n">
        <v>8</v>
      </c>
      <c r="E291" s="106" t="inlineStr">
        <is>
          <t>17.2570</t>
        </is>
      </c>
      <c r="F291" s="113" t="inlineStr">
        <is>
          <t>BKBS13idprov901947-1-119 -1-1@-1#1</t>
        </is>
      </c>
      <c r="G291" s="113" t="n"/>
      <c r="H291" s="139" t="n">
        <v>43520</v>
      </c>
      <c r="I291" s="295" t="n">
        <v>1173.8</v>
      </c>
      <c r="J291" s="139" t="n">
        <v>43520</v>
      </c>
      <c r="K291" s="295" t="n">
        <v>1173.8</v>
      </c>
      <c r="L291" s="111" t="n">
        <v>0</v>
      </c>
      <c r="M291" s="111">
        <f>'ENS TARDIO 201819'!$K291-'ENS TARDIO 201819'!$I291</f>
        <v/>
      </c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50" t="n"/>
      <c r="X291" s="290" t="inlineStr">
        <is>
          <t>Se descarta</t>
        </is>
      </c>
      <c r="Y291" s="287" t="n"/>
      <c r="Z291" s="287" t="n"/>
      <c r="AA291" s="287" t="n"/>
      <c r="AB291" s="287" t="n"/>
      <c r="AC291" s="287" t="n"/>
      <c r="AD291" s="287" t="n"/>
      <c r="AE291" s="287" t="n"/>
    </row>
    <row r="292" hidden="1" ht="19.5" customHeight="1" s="412">
      <c r="A292" s="143" t="n">
        <v>423</v>
      </c>
      <c r="B292" s="106" t="n">
        <v>2</v>
      </c>
      <c r="C292" s="106" t="n">
        <v>11</v>
      </c>
      <c r="D292" s="106" t="n">
        <v>26</v>
      </c>
      <c r="E292" s="106" t="inlineStr">
        <is>
          <t>17.2608</t>
        </is>
      </c>
      <c r="F292" s="113" t="inlineStr">
        <is>
          <t>99.4793-1-1-1-1-1#1#1</t>
        </is>
      </c>
      <c r="G292" s="113" t="n"/>
      <c r="H292" s="139" t="n">
        <v>43530</v>
      </c>
      <c r="I292" s="295" t="n">
        <v>1290.7</v>
      </c>
      <c r="J292" s="139" t="n">
        <v>43530</v>
      </c>
      <c r="K292" s="295" t="n">
        <v>1290.7</v>
      </c>
      <c r="L292" s="111" t="n">
        <v>0</v>
      </c>
      <c r="M292" s="111">
        <f>'ENS TARDIO 201819'!$K292-'ENS TARDIO 201819'!$I292</f>
        <v/>
      </c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50" t="n"/>
      <c r="X292" s="290" t="inlineStr">
        <is>
          <t>Se descarta</t>
        </is>
      </c>
      <c r="Y292" s="287" t="n"/>
      <c r="Z292" s="287" t="n"/>
      <c r="AA292" s="287" t="n"/>
      <c r="AB292" s="287" t="n"/>
      <c r="AC292" s="287" t="n"/>
      <c r="AD292" s="287" t="n"/>
      <c r="AE292" s="287" t="n"/>
    </row>
    <row r="293" hidden="1" ht="19.5" customHeight="1" s="412">
      <c r="A293" s="143" t="n">
        <v>424</v>
      </c>
      <c r="B293" s="106" t="n">
        <v>2</v>
      </c>
      <c r="C293" s="106" t="n">
        <v>11</v>
      </c>
      <c r="D293" s="106" t="n">
        <v>29</v>
      </c>
      <c r="E293" s="266" t="inlineStr">
        <is>
          <t>17.2614</t>
        </is>
      </c>
      <c r="F293" s="134" t="inlineStr">
        <is>
          <t>99.5905-1-1-1-1-1#1-1#1#1#1-1</t>
        </is>
      </c>
      <c r="G293" s="113" t="n"/>
      <c r="H293" s="139" t="n">
        <v>43516</v>
      </c>
      <c r="I293" s="295" t="n">
        <v>1108.9</v>
      </c>
      <c r="J293" s="139" t="n">
        <v>43517</v>
      </c>
      <c r="K293" s="295" t="n">
        <v>1128.65</v>
      </c>
      <c r="L293" s="111" t="n">
        <v>19.75</v>
      </c>
      <c r="M293" s="111">
        <f>'ENS TARDIO 201819'!$K293-'ENS TARDIO 201819'!$I293</f>
        <v/>
      </c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50" t="n"/>
      <c r="X293" s="290" t="inlineStr">
        <is>
          <t>Se descarta</t>
        </is>
      </c>
      <c r="Y293" s="287" t="n"/>
      <c r="Z293" s="287" t="n"/>
      <c r="AA293" s="287" t="n"/>
      <c r="AB293" s="287" t="n"/>
      <c r="AC293" s="287" t="n"/>
      <c r="AD293" s="287" t="n"/>
      <c r="AE293" s="287" t="n"/>
    </row>
    <row r="294" hidden="1" ht="19.5" customHeight="1" s="412">
      <c r="A294" s="143" t="n">
        <v>425</v>
      </c>
      <c r="B294" s="106" t="n">
        <v>2</v>
      </c>
      <c r="C294" s="106" t="n">
        <v>11</v>
      </c>
      <c r="D294" s="106" t="n">
        <v>31</v>
      </c>
      <c r="E294" s="106" t="inlineStr">
        <is>
          <t>17.2618</t>
        </is>
      </c>
      <c r="F294" s="113" t="inlineStr">
        <is>
          <t>04.2867-1#1-1</t>
        </is>
      </c>
      <c r="G294" s="113" t="n"/>
      <c r="H294" s="139" t="n">
        <v>43521</v>
      </c>
      <c r="I294" s="295" t="n">
        <v>1182.6</v>
      </c>
      <c r="J294" s="139" t="n">
        <v>43521</v>
      </c>
      <c r="K294" s="295" t="n">
        <v>1182.6</v>
      </c>
      <c r="L294" s="111" t="n">
        <v>0</v>
      </c>
      <c r="M294" s="111">
        <f>'ENS TARDIO 201819'!$K294-'ENS TARDIO 201819'!$I294</f>
        <v/>
      </c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50" t="n"/>
      <c r="X294" s="290" t="inlineStr">
        <is>
          <t>Se descarta</t>
        </is>
      </c>
      <c r="Y294" s="287" t="n"/>
      <c r="Z294" s="287" t="n"/>
      <c r="AA294" s="287" t="n"/>
      <c r="AB294" s="287" t="n"/>
      <c r="AC294" s="287" t="n"/>
      <c r="AD294" s="287" t="n"/>
      <c r="AE294" s="287" t="n"/>
    </row>
    <row r="295" hidden="1" ht="19.5" customHeight="1" s="412">
      <c r="A295" s="143" t="n">
        <v>426</v>
      </c>
      <c r="B295" s="106" t="n">
        <v>2</v>
      </c>
      <c r="C295" s="106" t="n">
        <v>11</v>
      </c>
      <c r="D295" s="106" t="n">
        <v>147</v>
      </c>
      <c r="E295" s="106" t="inlineStr">
        <is>
          <t>17.2982</t>
        </is>
      </c>
      <c r="F295" s="113" t="inlineStr">
        <is>
          <t>LP 915</t>
        </is>
      </c>
      <c r="G295" s="113" t="n"/>
      <c r="H295" s="139" t="n">
        <v>43525</v>
      </c>
      <c r="I295" s="295" t="n">
        <v>1226.25</v>
      </c>
      <c r="J295" s="139" t="n">
        <v>43526</v>
      </c>
      <c r="K295" s="295" t="n">
        <v>1238</v>
      </c>
      <c r="L295" s="111" t="n">
        <v>11.75</v>
      </c>
      <c r="M295" s="111">
        <f>'ENS TARDIO 201819'!$K295-'ENS TARDIO 201819'!$I295</f>
        <v/>
      </c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50" t="n"/>
      <c r="X295" s="290" t="inlineStr">
        <is>
          <t>Se descarta</t>
        </is>
      </c>
      <c r="Y295" s="287" t="n"/>
      <c r="Z295" s="287" t="n"/>
      <c r="AA295" s="287" t="n"/>
      <c r="AB295" s="287" t="n"/>
      <c r="AC295" s="287" t="n"/>
      <c r="AD295" s="287" t="n"/>
      <c r="AE295" s="287" t="n"/>
    </row>
    <row r="296" hidden="1" ht="19.5" customHeight="1" s="412">
      <c r="A296" s="143" t="n">
        <v>427</v>
      </c>
      <c r="B296" s="106" t="n">
        <v>2</v>
      </c>
      <c r="C296" s="106" t="n">
        <v>11</v>
      </c>
      <c r="D296" s="106" t="n">
        <v>104</v>
      </c>
      <c r="E296" s="106" t="inlineStr">
        <is>
          <t>17.2898</t>
        </is>
      </c>
      <c r="F296" s="113" t="inlineStr">
        <is>
          <t>LP 59</t>
        </is>
      </c>
      <c r="G296" s="113" t="n"/>
      <c r="H296" s="139" t="n">
        <v>43516</v>
      </c>
      <c r="I296" s="295" t="n">
        <v>1108.9</v>
      </c>
      <c r="J296" s="139" t="n">
        <v>43518</v>
      </c>
      <c r="K296" s="295" t="n">
        <v>1149.2</v>
      </c>
      <c r="L296" s="111" t="n">
        <v>40.29999999999995</v>
      </c>
      <c r="M296" s="111">
        <f>'ENS TARDIO 201819'!$K296-'ENS TARDIO 201819'!$I296</f>
        <v/>
      </c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50" t="n"/>
      <c r="X296" s="290" t="inlineStr">
        <is>
          <t>Se descarta</t>
        </is>
      </c>
      <c r="Y296" s="287" t="n"/>
      <c r="Z296" s="287" t="n"/>
      <c r="AA296" s="287" t="n"/>
      <c r="AB296" s="287" t="n"/>
      <c r="AC296" s="287" t="n"/>
      <c r="AD296" s="287" t="n"/>
      <c r="AE296" s="287" t="n"/>
    </row>
    <row r="297" hidden="1" ht="19.5" customHeight="1" s="412">
      <c r="A297" s="143" t="n">
        <v>428</v>
      </c>
      <c r="B297" s="106" t="n">
        <v>2</v>
      </c>
      <c r="C297" s="106" t="n">
        <v>11</v>
      </c>
      <c r="D297" s="106" t="n">
        <v>100</v>
      </c>
      <c r="E297" s="106" t="inlineStr">
        <is>
          <t>17.2890</t>
        </is>
      </c>
      <c r="F297" s="113" t="inlineStr">
        <is>
          <t>LP 304</t>
        </is>
      </c>
      <c r="G297" s="113" t="n"/>
      <c r="H297" s="139" t="n">
        <v>43514</v>
      </c>
      <c r="I297" s="295" t="n">
        <v>1069.6</v>
      </c>
      <c r="J297" s="139" t="n">
        <v>43515</v>
      </c>
      <c r="K297" s="295" t="n">
        <v>1088.8</v>
      </c>
      <c r="L297" s="111" t="n">
        <v>19.20000000000005</v>
      </c>
      <c r="M297" s="111">
        <f>'ENS TARDIO 201819'!$K297-'ENS TARDIO 201819'!$I297</f>
        <v/>
      </c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50" t="n"/>
      <c r="X297" s="290" t="inlineStr">
        <is>
          <t>Se descarta</t>
        </is>
      </c>
      <c r="Y297" s="287" t="n"/>
      <c r="Z297" s="287" t="n"/>
      <c r="AA297" s="287" t="n"/>
      <c r="AB297" s="287" t="n"/>
      <c r="AC297" s="287" t="n"/>
      <c r="AD297" s="287" t="n"/>
      <c r="AE297" s="287" t="n"/>
    </row>
    <row r="298" hidden="1" ht="19.5" customHeight="1" s="412">
      <c r="A298" s="143" t="n">
        <v>429</v>
      </c>
      <c r="B298" s="106" t="n">
        <v>2</v>
      </c>
      <c r="C298" s="106" t="n">
        <v>11</v>
      </c>
      <c r="D298" s="106" t="n">
        <v>32</v>
      </c>
      <c r="E298" s="106" t="inlineStr">
        <is>
          <t>17.2620</t>
        </is>
      </c>
      <c r="F298" s="113" t="inlineStr">
        <is>
          <t>05.3607-1#1-1</t>
        </is>
      </c>
      <c r="G298" s="113" t="n"/>
      <c r="H298" s="139" t="n">
        <v>43525</v>
      </c>
      <c r="I298" s="295" t="n">
        <v>1226.25</v>
      </c>
      <c r="J298" s="139" t="n">
        <v>43525</v>
      </c>
      <c r="K298" s="295" t="n">
        <v>1226.25</v>
      </c>
      <c r="L298" s="111" t="n">
        <v>0</v>
      </c>
      <c r="M298" s="111">
        <f>'ENS TARDIO 201819'!$K298-'ENS TARDIO 201819'!$I298</f>
        <v/>
      </c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50" t="n"/>
      <c r="X298" s="290" t="inlineStr">
        <is>
          <t>Se descarta</t>
        </is>
      </c>
      <c r="Y298" s="287" t="n"/>
      <c r="Z298" s="287" t="n"/>
      <c r="AA298" s="287" t="n"/>
      <c r="AB298" s="287" t="n"/>
      <c r="AC298" s="287" t="n"/>
      <c r="AD298" s="287" t="n"/>
      <c r="AE298" s="287" t="n"/>
    </row>
    <row r="299" hidden="1" ht="19.5" customHeight="1" s="412">
      <c r="A299" s="143" t="n">
        <v>430</v>
      </c>
      <c r="B299" s="106" t="n">
        <v>2</v>
      </c>
      <c r="C299" s="106" t="n">
        <v>11</v>
      </c>
      <c r="D299" s="106" t="n">
        <v>112</v>
      </c>
      <c r="E299" s="106" t="inlineStr">
        <is>
          <t>17.2914</t>
        </is>
      </c>
      <c r="F299" s="113" t="inlineStr">
        <is>
          <t>LP 5708</t>
        </is>
      </c>
      <c r="G299" s="113" t="n"/>
      <c r="H299" s="139" t="n">
        <v>43516</v>
      </c>
      <c r="I299" s="295" t="n">
        <v>1108.9</v>
      </c>
      <c r="J299" s="139" t="n">
        <v>43515</v>
      </c>
      <c r="K299" s="295" t="n">
        <v>1088.8</v>
      </c>
      <c r="L299" s="111" t="n">
        <v>-20.09999999999991</v>
      </c>
      <c r="M299" s="111">
        <f>'ENS TARDIO 201819'!$K299-'ENS TARDIO 201819'!$I299</f>
        <v/>
      </c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50" t="n"/>
      <c r="X299" s="290" t="inlineStr">
        <is>
          <t>Se descarta</t>
        </is>
      </c>
      <c r="Y299" s="287" t="n"/>
      <c r="Z299" s="287" t="n"/>
      <c r="AA299" s="287" t="n"/>
      <c r="AB299" s="287" t="n"/>
      <c r="AC299" s="287" t="n"/>
      <c r="AD299" s="287" t="n"/>
      <c r="AE299" s="287" t="n"/>
    </row>
    <row r="300" hidden="1" ht="19.5" customHeight="1" s="412">
      <c r="A300" s="143" t="n">
        <v>431</v>
      </c>
      <c r="B300" s="106" t="n">
        <v>2</v>
      </c>
      <c r="C300" s="106" t="n">
        <v>11</v>
      </c>
      <c r="D300" s="106" t="n">
        <v>91</v>
      </c>
      <c r="E300" s="106" t="inlineStr">
        <is>
          <t>17.2872</t>
        </is>
      </c>
      <c r="F300" s="113" t="inlineStr">
        <is>
          <t>[DK638] 04.651-1.1.1.1.1.#</t>
        </is>
      </c>
      <c r="G300" s="113" t="n"/>
      <c r="H300" s="139" t="n">
        <v>43520</v>
      </c>
      <c r="I300" s="295" t="n">
        <v>1173.8</v>
      </c>
      <c r="J300" s="139" t="n">
        <v>43520</v>
      </c>
      <c r="K300" s="295" t="n">
        <v>1173.8</v>
      </c>
      <c r="L300" s="111" t="n">
        <v>0</v>
      </c>
      <c r="M300" s="111">
        <f>'ENS TARDIO 201819'!$K300-'ENS TARDIO 201819'!$I300</f>
        <v/>
      </c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50" t="n"/>
      <c r="X300" s="290" t="inlineStr">
        <is>
          <t>Se descarta</t>
        </is>
      </c>
      <c r="Y300" s="287" t="n"/>
      <c r="Z300" s="287" t="n"/>
      <c r="AA300" s="287" t="n"/>
      <c r="AB300" s="287" t="n"/>
      <c r="AC300" s="287" t="n"/>
      <c r="AD300" s="287" t="n"/>
      <c r="AE300" s="287" t="n"/>
    </row>
    <row r="301" hidden="1" ht="19.5" customHeight="1" s="412">
      <c r="A301" s="143" t="n">
        <v>432</v>
      </c>
      <c r="B301" s="106" t="n">
        <v>2</v>
      </c>
      <c r="C301" s="106" t="n">
        <v>11</v>
      </c>
      <c r="D301" s="106" t="n">
        <v>79</v>
      </c>
      <c r="E301" s="106" t="inlineStr">
        <is>
          <t>17.2846</t>
        </is>
      </c>
      <c r="F301" s="113" t="inlineStr">
        <is>
          <t>[AX882] 04.755-1.1.1.1.1.#</t>
        </is>
      </c>
      <c r="G301" s="113" t="n"/>
      <c r="H301" s="139" t="n">
        <v>43522</v>
      </c>
      <c r="I301" s="295" t="n">
        <v>1188.8</v>
      </c>
      <c r="J301" s="139" t="n">
        <v>43521</v>
      </c>
      <c r="K301" s="295" t="n">
        <v>1182.6</v>
      </c>
      <c r="L301" s="111" t="n">
        <v>-6.200000000000045</v>
      </c>
      <c r="M301" s="111">
        <f>'ENS TARDIO 201819'!$K301-'ENS TARDIO 201819'!$I301</f>
        <v/>
      </c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50" t="n"/>
      <c r="X301" s="290" t="inlineStr">
        <is>
          <t>Se descarta</t>
        </is>
      </c>
      <c r="Y301" s="287" t="n"/>
      <c r="Z301" s="287" t="n"/>
      <c r="AA301" s="287" t="n"/>
      <c r="AB301" s="287" t="n"/>
      <c r="AC301" s="287" t="n"/>
      <c r="AD301" s="287" t="n"/>
      <c r="AE301" s="287" t="n"/>
    </row>
    <row r="302" hidden="1" ht="19.5" customHeight="1" s="412">
      <c r="A302" s="143" t="n">
        <v>433</v>
      </c>
      <c r="B302" s="106" t="n">
        <v>2</v>
      </c>
      <c r="C302" s="106" t="n">
        <v>12</v>
      </c>
      <c r="D302" s="106" t="n">
        <v>45</v>
      </c>
      <c r="E302" s="106" t="inlineStr">
        <is>
          <t>17.2650</t>
        </is>
      </c>
      <c r="F302" s="113" t="inlineStr">
        <is>
          <t>00.6340-4#1#1#1#1#1#1#1-2-1</t>
        </is>
      </c>
      <c r="G302" s="113" t="n"/>
      <c r="H302" s="139" t="n">
        <v>43517</v>
      </c>
      <c r="I302" s="295" t="n">
        <v>1128.65</v>
      </c>
      <c r="J302" s="139" t="n">
        <v>43520</v>
      </c>
      <c r="K302" s="295" t="n">
        <v>1173.8</v>
      </c>
      <c r="L302" s="111" t="n">
        <v>45.14999999999986</v>
      </c>
      <c r="M302" s="111">
        <f>'ENS TARDIO 201819'!$K302-'ENS TARDIO 201819'!$I302</f>
        <v/>
      </c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50" t="n"/>
      <c r="X302" s="290" t="inlineStr">
        <is>
          <t>Se descarta</t>
        </is>
      </c>
      <c r="Y302" s="287" t="n"/>
      <c r="Z302" s="287" t="n"/>
      <c r="AA302" s="287" t="n"/>
      <c r="AB302" s="287" t="n"/>
      <c r="AC302" s="287" t="n"/>
      <c r="AD302" s="287" t="n"/>
      <c r="AE302" s="287" t="n"/>
    </row>
    <row r="303" hidden="1" ht="19.5" customHeight="1" s="412">
      <c r="A303" s="143" t="n">
        <v>434</v>
      </c>
      <c r="B303" s="106" t="n">
        <v>2</v>
      </c>
      <c r="C303" s="106" t="n">
        <v>12</v>
      </c>
      <c r="D303" s="106" t="n">
        <v>120</v>
      </c>
      <c r="E303" s="266" t="inlineStr">
        <is>
          <t>17.2930//BEBA</t>
        </is>
      </c>
      <c r="F303" s="134" t="inlineStr">
        <is>
          <t>LP 1512</t>
        </is>
      </c>
      <c r="G303" s="113" t="n"/>
      <c r="H303" s="139" t="n">
        <v>43523</v>
      </c>
      <c r="I303" s="295" t="n">
        <v>1198.75</v>
      </c>
      <c r="J303" s="139" t="n">
        <v>43525</v>
      </c>
      <c r="K303" s="295" t="n">
        <v>1226.25</v>
      </c>
      <c r="L303" s="111" t="n">
        <v>27.5</v>
      </c>
      <c r="M303" s="111">
        <f>'ENS TARDIO 201819'!$K303-'ENS TARDIO 201819'!$I303</f>
        <v/>
      </c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50" t="n"/>
      <c r="X303" s="290" t="inlineStr">
        <is>
          <t>Se descarta</t>
        </is>
      </c>
      <c r="Y303" s="287" t="n"/>
      <c r="Z303" s="287" t="n"/>
      <c r="AA303" s="287" t="n"/>
      <c r="AB303" s="287" t="n"/>
      <c r="AC303" s="287" t="n"/>
      <c r="AD303" s="287" t="n"/>
      <c r="AE303" s="287" t="n"/>
    </row>
    <row r="304" hidden="1" ht="19.5" customHeight="1" s="412">
      <c r="A304" s="143" t="n">
        <v>435</v>
      </c>
      <c r="B304" s="106" t="n">
        <v>2</v>
      </c>
      <c r="C304" s="106" t="n">
        <v>12</v>
      </c>
      <c r="D304" s="106" t="n">
        <v>101</v>
      </c>
      <c r="E304" s="106" t="inlineStr">
        <is>
          <t>17.2892</t>
        </is>
      </c>
      <c r="F304" s="113" t="inlineStr">
        <is>
          <t>LP 818</t>
        </is>
      </c>
      <c r="G304" s="113" t="n"/>
      <c r="H304" s="139" t="n">
        <v>43513</v>
      </c>
      <c r="I304" s="295" t="n">
        <v>1051.95</v>
      </c>
      <c r="J304" s="139" t="n">
        <v>43519</v>
      </c>
      <c r="K304" s="295" t="n">
        <v>1161.75</v>
      </c>
      <c r="L304" s="111" t="n">
        <v>109.8</v>
      </c>
      <c r="M304" s="111">
        <f>'ENS TARDIO 201819'!$K304-'ENS TARDIO 201819'!$I304</f>
        <v/>
      </c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50" t="n"/>
      <c r="X304" s="290" t="inlineStr">
        <is>
          <t>Se descarta</t>
        </is>
      </c>
      <c r="Y304" s="287" t="n"/>
      <c r="Z304" s="287" t="n"/>
      <c r="AA304" s="287" t="n"/>
      <c r="AB304" s="287" t="n"/>
      <c r="AC304" s="287" t="n"/>
      <c r="AD304" s="287" t="n"/>
      <c r="AE304" s="287" t="n"/>
    </row>
    <row r="305" hidden="1" ht="19.5" customHeight="1" s="412">
      <c r="A305" s="143" t="n">
        <v>436</v>
      </c>
      <c r="B305" s="106" t="n">
        <v>2</v>
      </c>
      <c r="C305" s="106" t="n">
        <v>12</v>
      </c>
      <c r="D305" s="106" t="n">
        <v>63</v>
      </c>
      <c r="E305" s="106" t="inlineStr">
        <is>
          <t>17.2810</t>
        </is>
      </c>
      <c r="F305" s="113" t="inlineStr">
        <is>
          <t>[BSGA] 04.4091-1.1.1.1.1.#.#</t>
        </is>
      </c>
      <c r="G305" s="113" t="n"/>
      <c r="H305" s="139" t="n">
        <v>43522</v>
      </c>
      <c r="I305" s="295" t="n">
        <v>1188.8</v>
      </c>
      <c r="J305" s="139" t="n">
        <v>43526</v>
      </c>
      <c r="K305" s="295" t="n">
        <v>1238</v>
      </c>
      <c r="L305" s="111" t="n">
        <v>49.20000000000005</v>
      </c>
      <c r="M305" s="111">
        <f>'ENS TARDIO 201819'!$K305-'ENS TARDIO 201819'!$I305</f>
        <v/>
      </c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50" t="n"/>
      <c r="X305" s="290" t="inlineStr">
        <is>
          <t>Se descarta</t>
        </is>
      </c>
      <c r="Y305" s="287" t="n"/>
      <c r="Z305" s="287" t="n"/>
      <c r="AA305" s="287" t="n"/>
      <c r="AB305" s="287" t="n"/>
      <c r="AC305" s="287" t="n"/>
      <c r="AD305" s="287" t="n"/>
      <c r="AE305" s="287" t="n"/>
    </row>
    <row r="306" hidden="1" ht="19.5" customHeight="1" s="412">
      <c r="A306" s="143" t="n">
        <v>437</v>
      </c>
      <c r="B306" s="106" t="n">
        <v>2</v>
      </c>
      <c r="C306" s="106" t="n">
        <v>12</v>
      </c>
      <c r="D306" s="106" t="n">
        <v>17</v>
      </c>
      <c r="E306" s="106" t="inlineStr">
        <is>
          <t>17.2588</t>
        </is>
      </c>
      <c r="F306" s="113" t="inlineStr">
        <is>
          <t>bulk 04.1973-54-1-1-1#1</t>
        </is>
      </c>
      <c r="G306" s="113" t="n"/>
      <c r="H306" s="139" t="n">
        <v>43525</v>
      </c>
      <c r="I306" s="295" t="n">
        <v>1226.25</v>
      </c>
      <c r="J306" s="139" t="n">
        <v>43527</v>
      </c>
      <c r="K306" s="295" t="n">
        <v>1249.9</v>
      </c>
      <c r="L306" s="111" t="n">
        <v>23.65000000000009</v>
      </c>
      <c r="M306" s="111">
        <f>'ENS TARDIO 201819'!$K306-'ENS TARDIO 201819'!$I306</f>
        <v/>
      </c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50" t="n"/>
      <c r="X306" s="290" t="inlineStr">
        <is>
          <t>Se descarta</t>
        </is>
      </c>
      <c r="Y306" s="287" t="n"/>
      <c r="Z306" s="287" t="n"/>
      <c r="AA306" s="287" t="n"/>
      <c r="AB306" s="287" t="n"/>
      <c r="AC306" s="287" t="n"/>
      <c r="AD306" s="287" t="n"/>
      <c r="AE306" s="287" t="n"/>
    </row>
    <row r="307" hidden="1" ht="19.5" customHeight="1" s="412">
      <c r="A307" s="143" t="n">
        <v>438</v>
      </c>
      <c r="B307" s="106" t="n">
        <v>2</v>
      </c>
      <c r="C307" s="106" t="n">
        <v>12</v>
      </c>
      <c r="D307" s="106" t="n">
        <v>73</v>
      </c>
      <c r="E307" s="106" t="inlineStr">
        <is>
          <t>17.2832</t>
        </is>
      </c>
      <c r="F307" s="113" t="inlineStr">
        <is>
          <t>[SynSDSP] 04.4045-1.1.1.1.1.#</t>
        </is>
      </c>
      <c r="G307" s="113" t="n"/>
      <c r="H307" s="139" t="n">
        <v>43520</v>
      </c>
      <c r="I307" s="295" t="n">
        <v>1173.8</v>
      </c>
      <c r="J307" s="139" t="n">
        <v>43520</v>
      </c>
      <c r="K307" s="295" t="n">
        <v>1173.8</v>
      </c>
      <c r="L307" s="111" t="n">
        <v>0</v>
      </c>
      <c r="M307" s="111">
        <f>'ENS TARDIO 201819'!$K307-'ENS TARDIO 201819'!$I307</f>
        <v/>
      </c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50" t="n"/>
      <c r="X307" s="290" t="inlineStr">
        <is>
          <t>Se descarta</t>
        </is>
      </c>
      <c r="Y307" s="287" t="n"/>
      <c r="Z307" s="287" t="n"/>
      <c r="AA307" s="287" t="n"/>
      <c r="AB307" s="287" t="n"/>
      <c r="AC307" s="287" t="n"/>
      <c r="AD307" s="287" t="n"/>
      <c r="AE307" s="287" t="n"/>
    </row>
    <row r="308" hidden="1" ht="19.5" customHeight="1" s="412">
      <c r="A308" s="143" t="n">
        <v>439</v>
      </c>
      <c r="B308" s="106" t="n">
        <v>2</v>
      </c>
      <c r="C308" s="106" t="n">
        <v>12</v>
      </c>
      <c r="D308" s="106" t="n">
        <v>43</v>
      </c>
      <c r="E308" s="106" t="inlineStr">
        <is>
          <t>17.2646</t>
        </is>
      </c>
      <c r="F308" s="113" t="inlineStr">
        <is>
          <t>00.6332-3#1#1#1#1#1#1#1#1-1</t>
        </is>
      </c>
      <c r="G308" s="113" t="n"/>
      <c r="H308" s="139" t="n">
        <v>43529</v>
      </c>
      <c r="I308" s="295" t="n">
        <v>1274.65</v>
      </c>
      <c r="J308" s="139" t="n">
        <v>43529</v>
      </c>
      <c r="K308" s="295" t="n">
        <v>1274.65</v>
      </c>
      <c r="L308" s="111" t="n">
        <v>0</v>
      </c>
      <c r="M308" s="111">
        <f>'ENS TARDIO 201819'!$K308-'ENS TARDIO 201819'!$I308</f>
        <v/>
      </c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50" t="n"/>
      <c r="X308" s="290" t="inlineStr">
        <is>
          <t>Plot válido</t>
        </is>
      </c>
      <c r="Y308" s="287" t="n"/>
      <c r="Z308" s="287" t="n"/>
      <c r="AA308" s="287" t="n"/>
      <c r="AB308" s="287" t="n"/>
      <c r="AC308" s="287" t="n"/>
      <c r="AD308" s="287" t="n"/>
      <c r="AE308" s="287" t="n"/>
    </row>
    <row r="309" hidden="1" ht="19.5" customHeight="1" s="412">
      <c r="A309" s="143" t="n">
        <v>440</v>
      </c>
      <c r="B309" s="106" t="n">
        <v>2</v>
      </c>
      <c r="C309" s="106" t="n">
        <v>12</v>
      </c>
      <c r="D309" s="106" t="n">
        <v>106</v>
      </c>
      <c r="E309" s="106" t="inlineStr">
        <is>
          <t>17.2902</t>
        </is>
      </c>
      <c r="F309" s="113" t="inlineStr">
        <is>
          <t>LP 29</t>
        </is>
      </c>
      <c r="G309" s="113" t="n"/>
      <c r="H309" s="139" t="n">
        <v>43515</v>
      </c>
      <c r="I309" s="295" t="n">
        <v>1088.8</v>
      </c>
      <c r="J309" s="139" t="n">
        <v>43518</v>
      </c>
      <c r="K309" s="295" t="n">
        <v>1149.2</v>
      </c>
      <c r="L309" s="111" t="n">
        <v>60.39999999999986</v>
      </c>
      <c r="M309" s="111">
        <f>'ENS TARDIO 201819'!$K309-'ENS TARDIO 201819'!$I309</f>
        <v/>
      </c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50" t="n"/>
      <c r="X309" s="290" t="inlineStr">
        <is>
          <t>Plot válido</t>
        </is>
      </c>
      <c r="Y309" s="287" t="n"/>
      <c r="Z309" s="287" t="n"/>
      <c r="AA309" s="287" t="n"/>
      <c r="AB309" s="287" t="n"/>
      <c r="AC309" s="287" t="n"/>
      <c r="AD309" s="287" t="n"/>
      <c r="AE309" s="287" t="n"/>
    </row>
    <row r="310" hidden="1" ht="19.5" customHeight="1" s="412">
      <c r="A310" s="143" t="n">
        <v>441</v>
      </c>
      <c r="B310" s="106" t="n">
        <v>2</v>
      </c>
      <c r="C310" s="106" t="n">
        <v>12</v>
      </c>
      <c r="D310" s="106" t="n">
        <v>140</v>
      </c>
      <c r="E310" s="106" t="inlineStr">
        <is>
          <t>17.2968</t>
        </is>
      </c>
      <c r="F310" s="113" t="inlineStr">
        <is>
          <t>LP 869</t>
        </is>
      </c>
      <c r="G310" s="113" t="n"/>
      <c r="H310" s="139" t="n">
        <v>43522</v>
      </c>
      <c r="I310" s="295" t="n">
        <v>1188.8</v>
      </c>
      <c r="J310" s="139" t="n">
        <v>43527</v>
      </c>
      <c r="K310" s="295" t="n">
        <v>1249.9</v>
      </c>
      <c r="L310" s="111" t="n">
        <v>61.10000000000014</v>
      </c>
      <c r="M310" s="111">
        <f>'ENS TARDIO 201819'!$K310-'ENS TARDIO 201819'!$I310</f>
        <v/>
      </c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50" t="n"/>
      <c r="X310" s="290" t="inlineStr">
        <is>
          <t>Plot válido</t>
        </is>
      </c>
      <c r="Y310" s="287" t="n"/>
      <c r="Z310" s="287" t="n"/>
      <c r="AA310" s="287" t="n"/>
      <c r="AB310" s="287" t="n"/>
      <c r="AC310" s="287" t="n"/>
      <c r="AD310" s="287" t="n"/>
      <c r="AE310" s="287" t="n"/>
    </row>
    <row r="311" hidden="1" ht="19.5" customHeight="1" s="412">
      <c r="A311" s="143" t="n">
        <v>442</v>
      </c>
      <c r="B311" s="106" t="n">
        <v>2</v>
      </c>
      <c r="C311" s="106" t="n">
        <v>12</v>
      </c>
      <c r="D311" s="106" t="n">
        <v>122</v>
      </c>
      <c r="E311" s="266" t="inlineStr">
        <is>
          <t>17.2934//FONT21</t>
        </is>
      </c>
      <c r="F311" s="134" t="inlineStr">
        <is>
          <t>LP 126</t>
        </is>
      </c>
      <c r="G311" s="113" t="n"/>
      <c r="H311" s="139" t="n">
        <v>43521</v>
      </c>
      <c r="I311" s="295" t="n">
        <v>1182.6</v>
      </c>
      <c r="J311" s="139" t="n">
        <v>43525</v>
      </c>
      <c r="K311" s="295" t="n">
        <v>1226.25</v>
      </c>
      <c r="L311" s="111" t="n">
        <v>43.65000000000009</v>
      </c>
      <c r="M311" s="111">
        <f>'ENS TARDIO 201819'!$K311-'ENS TARDIO 201819'!$I311</f>
        <v/>
      </c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50" t="n"/>
      <c r="X311" s="290" t="inlineStr">
        <is>
          <t>Plot válido</t>
        </is>
      </c>
      <c r="Y311" s="287" t="n"/>
      <c r="Z311" s="287" t="n"/>
      <c r="AA311" s="287" t="n"/>
      <c r="AB311" s="287" t="n"/>
      <c r="AC311" s="287" t="n"/>
      <c r="AD311" s="287" t="n"/>
      <c r="AE311" s="287" t="n"/>
    </row>
    <row r="312" hidden="1" ht="19.5" customHeight="1" s="412">
      <c r="A312" s="143" t="n">
        <v>443</v>
      </c>
      <c r="B312" s="106" t="n">
        <v>2</v>
      </c>
      <c r="C312" s="106" t="n">
        <v>12</v>
      </c>
      <c r="D312" s="106" t="n">
        <v>153</v>
      </c>
      <c r="E312" s="106" t="inlineStr">
        <is>
          <t>17.2994</t>
        </is>
      </c>
      <c r="F312" s="113" t="inlineStr">
        <is>
          <t>LP 32</t>
        </is>
      </c>
      <c r="G312" s="113" t="n"/>
      <c r="H312" s="139" t="n">
        <v>43518</v>
      </c>
      <c r="I312" s="295" t="n">
        <v>1149.2</v>
      </c>
      <c r="J312" s="139" t="n">
        <v>43519</v>
      </c>
      <c r="K312" s="295" t="n">
        <v>1161.75</v>
      </c>
      <c r="L312" s="111" t="n">
        <v>12.54999999999995</v>
      </c>
      <c r="M312" s="111">
        <f>'ENS TARDIO 201819'!$K312-'ENS TARDIO 201819'!$I312</f>
        <v/>
      </c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50" t="n"/>
      <c r="X312" s="290" t="inlineStr">
        <is>
          <t>Plot válido</t>
        </is>
      </c>
      <c r="Y312" s="287" t="n"/>
      <c r="Z312" s="287" t="n"/>
      <c r="AA312" s="287" t="n"/>
      <c r="AB312" s="287" t="n"/>
      <c r="AC312" s="287" t="n"/>
      <c r="AD312" s="287" t="n"/>
      <c r="AE312" s="287" t="n"/>
    </row>
    <row r="313" hidden="1" ht="19.5" customHeight="1" s="412">
      <c r="A313" s="143" t="n">
        <v>444</v>
      </c>
      <c r="B313" s="106" t="n">
        <v>2</v>
      </c>
      <c r="C313" s="106" t="n">
        <v>12</v>
      </c>
      <c r="D313" s="106" t="n">
        <v>108</v>
      </c>
      <c r="E313" s="106" t="inlineStr">
        <is>
          <t>17.2906</t>
        </is>
      </c>
      <c r="F313" s="113" t="inlineStr">
        <is>
          <t>LP 212</t>
        </is>
      </c>
      <c r="G313" s="113" t="n"/>
      <c r="H313" s="139" t="n">
        <v>43523</v>
      </c>
      <c r="I313" s="295" t="n">
        <v>1198.75</v>
      </c>
      <c r="J313" s="139" t="n">
        <v>43521</v>
      </c>
      <c r="K313" s="295" t="n">
        <v>1182.6</v>
      </c>
      <c r="L313" s="111" t="n">
        <v>-16.15000000000009</v>
      </c>
      <c r="M313" s="111">
        <f>'ENS TARDIO 201819'!$K313-'ENS TARDIO 201819'!$I313</f>
        <v/>
      </c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50" t="n"/>
      <c r="X313" s="290" t="inlineStr">
        <is>
          <t>Plot válido</t>
        </is>
      </c>
      <c r="Y313" s="287" t="n"/>
      <c r="Z313" s="287" t="n"/>
      <c r="AA313" s="287" t="n"/>
      <c r="AB313" s="287" t="n"/>
      <c r="AC313" s="287" t="n"/>
      <c r="AD313" s="287" t="n"/>
      <c r="AE313" s="287" t="n"/>
    </row>
    <row r="314" hidden="1" ht="19.5" customHeight="1" s="412">
      <c r="A314" s="143" t="n">
        <v>445</v>
      </c>
      <c r="B314" s="106" t="n">
        <v>2</v>
      </c>
      <c r="C314" s="106" t="n">
        <v>13</v>
      </c>
      <c r="D314" s="106" t="n">
        <v>157</v>
      </c>
      <c r="E314" s="106" t="inlineStr">
        <is>
          <t>17.3002</t>
        </is>
      </c>
      <c r="F314" s="113" t="inlineStr">
        <is>
          <t>2191 (Sint. Semi Dentada)</t>
        </is>
      </c>
      <c r="G314" s="113" t="n"/>
      <c r="H314" s="139" t="n">
        <v>43517</v>
      </c>
      <c r="I314" s="295" t="n">
        <v>1128.65</v>
      </c>
      <c r="J314" s="139" t="n">
        <v>43522</v>
      </c>
      <c r="K314" s="295" t="n">
        <v>1188.8</v>
      </c>
      <c r="L314" s="111" t="n">
        <v>60.14999999999986</v>
      </c>
      <c r="M314" s="111">
        <f>'ENS TARDIO 201819'!$K314-'ENS TARDIO 201819'!$I314</f>
        <v/>
      </c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50" t="n"/>
      <c r="X314" s="290" t="inlineStr">
        <is>
          <t>Plot válido</t>
        </is>
      </c>
      <c r="Y314" s="287" t="n"/>
      <c r="Z314" s="287" t="n"/>
      <c r="AA314" s="287" t="n"/>
      <c r="AB314" s="287" t="n"/>
      <c r="AC314" s="287" t="n"/>
      <c r="AD314" s="287" t="n"/>
      <c r="AE314" s="287" t="n"/>
    </row>
    <row r="315" hidden="1" ht="19.5" customHeight="1" s="412">
      <c r="A315" s="143" t="n">
        <v>446</v>
      </c>
      <c r="B315" s="106" t="n">
        <v>2</v>
      </c>
      <c r="C315" s="106" t="n">
        <v>13</v>
      </c>
      <c r="D315" s="106" t="n">
        <v>14</v>
      </c>
      <c r="E315" s="106" t="inlineStr">
        <is>
          <t>17.2582</t>
        </is>
      </c>
      <c r="F315" s="113" t="inlineStr">
        <is>
          <t>BKBS13idprov901947-1-238-1-1-1-1#1</t>
        </is>
      </c>
      <c r="G315" s="113" t="n"/>
      <c r="H315" s="139" t="n">
        <v>43519</v>
      </c>
      <c r="I315" s="295" t="n">
        <v>1161.75</v>
      </c>
      <c r="J315" s="139" t="n">
        <v>43519</v>
      </c>
      <c r="K315" s="295" t="n">
        <v>1161.75</v>
      </c>
      <c r="L315" s="111" t="n">
        <v>0</v>
      </c>
      <c r="M315" s="111">
        <f>'ENS TARDIO 201819'!$K315-'ENS TARDIO 201819'!$I315</f>
        <v/>
      </c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50" t="n"/>
      <c r="X315" s="290" t="inlineStr">
        <is>
          <t>Plot válido</t>
        </is>
      </c>
      <c r="Y315" s="287" t="n"/>
      <c r="Z315" s="287" t="n"/>
      <c r="AA315" s="287" t="n"/>
      <c r="AB315" s="287" t="n"/>
      <c r="AC315" s="287" t="n"/>
      <c r="AD315" s="287" t="n"/>
      <c r="AE315" s="287" t="n"/>
    </row>
    <row r="316" hidden="1" ht="19.5" customHeight="1" s="412">
      <c r="A316" s="143" t="n">
        <v>447</v>
      </c>
      <c r="B316" s="106" t="n">
        <v>2</v>
      </c>
      <c r="C316" s="106" t="n">
        <v>13</v>
      </c>
      <c r="D316" s="106" t="n">
        <v>119</v>
      </c>
      <c r="E316" s="106" t="inlineStr">
        <is>
          <t>17.2928</t>
        </is>
      </c>
      <c r="F316" s="113" t="inlineStr">
        <is>
          <t>LP 1996</t>
        </is>
      </c>
      <c r="G316" s="113" t="n"/>
      <c r="H316" s="139" t="n">
        <v>43528</v>
      </c>
      <c r="I316" s="295" t="n">
        <v>1262.15</v>
      </c>
      <c r="J316" s="139" t="n">
        <v>43528</v>
      </c>
      <c r="K316" s="295" t="n">
        <v>1262.15</v>
      </c>
      <c r="L316" s="111" t="n">
        <v>0</v>
      </c>
      <c r="M316" s="111">
        <f>'ENS TARDIO 201819'!$K316-'ENS TARDIO 201819'!$I316</f>
        <v/>
      </c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50" t="n"/>
      <c r="X316" s="290" t="inlineStr">
        <is>
          <t>Plot válido</t>
        </is>
      </c>
      <c r="Y316" s="287" t="n"/>
      <c r="Z316" s="287" t="n"/>
      <c r="AA316" s="287" t="n"/>
      <c r="AB316" s="287" t="n"/>
      <c r="AC316" s="287" t="n"/>
      <c r="AD316" s="287" t="n"/>
      <c r="AE316" s="287" t="n"/>
    </row>
    <row r="317" hidden="1" ht="19.5" customHeight="1" s="412">
      <c r="A317" s="143" t="n">
        <v>448</v>
      </c>
      <c r="B317" s="106" t="n">
        <v>2</v>
      </c>
      <c r="C317" s="106" t="n">
        <v>13</v>
      </c>
      <c r="D317" s="106" t="n">
        <v>38</v>
      </c>
      <c r="E317" s="106" t="inlineStr">
        <is>
          <t>17.2636</t>
        </is>
      </c>
      <c r="F317" s="113" t="inlineStr">
        <is>
          <t>93.1804-2-2-1#1#1-1#1#1#1-1#1#1#1-1</t>
        </is>
      </c>
      <c r="G317" s="113" t="n"/>
      <c r="H317" s="139" t="n">
        <v>43525</v>
      </c>
      <c r="I317" s="295" t="n">
        <v>1226.25</v>
      </c>
      <c r="J317" s="139" t="n">
        <v>43525</v>
      </c>
      <c r="K317" s="295" t="n">
        <v>1226.25</v>
      </c>
      <c r="L317" s="111" t="n">
        <v>0</v>
      </c>
      <c r="M317" s="111">
        <f>'ENS TARDIO 201819'!$K317-'ENS TARDIO 201819'!$I317</f>
        <v/>
      </c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50" t="n"/>
      <c r="X317" s="290" t="inlineStr">
        <is>
          <t>Plot válido</t>
        </is>
      </c>
      <c r="Y317" s="287" t="n"/>
      <c r="Z317" s="287" t="n"/>
      <c r="AA317" s="287" t="n"/>
      <c r="AB317" s="287" t="n"/>
      <c r="AC317" s="287" t="n"/>
      <c r="AD317" s="287" t="n"/>
      <c r="AE317" s="287" t="n"/>
    </row>
    <row r="318" hidden="1" ht="19.5" customHeight="1" s="412">
      <c r="A318" s="143" t="n">
        <v>449</v>
      </c>
      <c r="B318" s="106" t="n">
        <v>2</v>
      </c>
      <c r="C318" s="106" t="n">
        <v>13</v>
      </c>
      <c r="D318" s="106" t="n">
        <v>107</v>
      </c>
      <c r="E318" s="106" t="inlineStr">
        <is>
          <t>17.2904</t>
        </is>
      </c>
      <c r="F318" s="113" t="inlineStr">
        <is>
          <t>LP 236</t>
        </is>
      </c>
      <c r="G318" s="113" t="n"/>
      <c r="H318" s="139" t="n">
        <v>43517</v>
      </c>
      <c r="I318" s="295" t="n">
        <v>1128.65</v>
      </c>
      <c r="J318" s="139" t="n">
        <v>43515</v>
      </c>
      <c r="K318" s="295" t="n">
        <v>1088.8</v>
      </c>
      <c r="L318" s="111" t="n">
        <v>-39.84999999999991</v>
      </c>
      <c r="M318" s="111">
        <f>'ENS TARDIO 201819'!$K318-'ENS TARDIO 201819'!$I318</f>
        <v/>
      </c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50" t="n"/>
      <c r="X318" s="290" t="inlineStr">
        <is>
          <t>Plot válido</t>
        </is>
      </c>
      <c r="Y318" s="287" t="n"/>
      <c r="Z318" s="287" t="n"/>
      <c r="AA318" s="287" t="n"/>
      <c r="AB318" s="287" t="n"/>
      <c r="AC318" s="287" t="n"/>
      <c r="AD318" s="287" t="n"/>
      <c r="AE318" s="287" t="n"/>
    </row>
    <row r="319" hidden="1" ht="19.5" customHeight="1" s="412">
      <c r="A319" s="143" t="n">
        <v>450</v>
      </c>
      <c r="B319" s="106" t="n">
        <v>2</v>
      </c>
      <c r="C319" s="106" t="n">
        <v>13</v>
      </c>
      <c r="D319" s="106" t="n">
        <v>151</v>
      </c>
      <c r="E319" s="106" t="inlineStr">
        <is>
          <t>17.2990</t>
        </is>
      </c>
      <c r="F319" s="113" t="inlineStr">
        <is>
          <t>LP 598</t>
        </is>
      </c>
      <c r="G319" s="113" t="n"/>
      <c r="H319" s="139" t="n">
        <v>43520</v>
      </c>
      <c r="I319" s="295" t="n">
        <v>1173.8</v>
      </c>
      <c r="J319" s="139" t="n">
        <v>43520</v>
      </c>
      <c r="K319" s="295" t="n">
        <v>1173.8</v>
      </c>
      <c r="L319" s="111" t="n">
        <v>0</v>
      </c>
      <c r="M319" s="111">
        <f>'ENS TARDIO 201819'!$K319-'ENS TARDIO 201819'!$I319</f>
        <v/>
      </c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50" t="n"/>
      <c r="X319" s="290" t="inlineStr">
        <is>
          <t>Plot válido</t>
        </is>
      </c>
      <c r="Y319" s="287" t="n"/>
      <c r="Z319" s="287" t="n"/>
      <c r="AA319" s="287" t="n"/>
      <c r="AB319" s="287" t="n"/>
      <c r="AC319" s="287" t="n"/>
      <c r="AD319" s="287" t="n"/>
      <c r="AE319" s="287" t="n"/>
    </row>
    <row r="320" hidden="1" ht="19.5" customHeight="1" s="412">
      <c r="A320" s="143" t="n">
        <v>451</v>
      </c>
      <c r="B320" s="106" t="n">
        <v>2</v>
      </c>
      <c r="C320" s="106" t="n">
        <v>13</v>
      </c>
      <c r="D320" s="106" t="n">
        <v>33</v>
      </c>
      <c r="E320" s="106" t="inlineStr">
        <is>
          <t>17.2626</t>
        </is>
      </c>
      <c r="F320" s="113" t="inlineStr">
        <is>
          <t>00.5539-1-1-1#1@-1#1#1#1-1</t>
        </is>
      </c>
      <c r="G320" s="113" t="n"/>
      <c r="H320" s="139" t="n">
        <v>43517</v>
      </c>
      <c r="I320" s="295" t="n">
        <v>1128.65</v>
      </c>
      <c r="J320" s="139" t="n">
        <v>43517</v>
      </c>
      <c r="K320" s="295" t="n">
        <v>1128.65</v>
      </c>
      <c r="L320" s="111" t="n">
        <v>0</v>
      </c>
      <c r="M320" s="111">
        <f>'ENS TARDIO 201819'!$K320-'ENS TARDIO 201819'!$I320</f>
        <v/>
      </c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50" t="n"/>
      <c r="X320" s="290" t="inlineStr">
        <is>
          <t>Plot válido</t>
        </is>
      </c>
      <c r="Y320" s="287" t="n"/>
      <c r="Z320" s="287" t="n"/>
      <c r="AA320" s="287" t="n"/>
      <c r="AB320" s="287" t="n"/>
      <c r="AC320" s="287" t="n"/>
      <c r="AD320" s="287" t="n"/>
      <c r="AE320" s="287" t="n"/>
    </row>
    <row r="321" hidden="1" ht="19.5" customHeight="1" s="412">
      <c r="A321" s="143" t="n">
        <v>452</v>
      </c>
      <c r="B321" s="106" t="n">
        <v>2</v>
      </c>
      <c r="C321" s="106" t="n">
        <v>13</v>
      </c>
      <c r="D321" s="106" t="n">
        <v>137</v>
      </c>
      <c r="E321" s="106" t="inlineStr">
        <is>
          <t>17.2962</t>
        </is>
      </c>
      <c r="F321" s="113" t="inlineStr">
        <is>
          <t>LP 256-R</t>
        </is>
      </c>
      <c r="G321" s="113" t="n"/>
      <c r="H321" s="139" t="n">
        <v>43518</v>
      </c>
      <c r="I321" s="295" t="n">
        <v>1149.2</v>
      </c>
      <c r="J321" s="139" t="n">
        <v>43518</v>
      </c>
      <c r="K321" s="295" t="n">
        <v>1149.2</v>
      </c>
      <c r="L321" s="111" t="n">
        <v>0</v>
      </c>
      <c r="M321" s="111">
        <f>'ENS TARDIO 201819'!$K321-'ENS TARDIO 201819'!$I321</f>
        <v/>
      </c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50" t="n"/>
      <c r="X321" s="290" t="inlineStr">
        <is>
          <t>Plot válido</t>
        </is>
      </c>
      <c r="Y321" s="287" t="n"/>
      <c r="Z321" s="287" t="n"/>
      <c r="AA321" s="287" t="n"/>
      <c r="AB321" s="287" t="n"/>
      <c r="AC321" s="287" t="n"/>
      <c r="AD321" s="287" t="n"/>
      <c r="AE321" s="287" t="n"/>
    </row>
    <row r="322" hidden="1" ht="19.5" customHeight="1" s="412">
      <c r="A322" s="143" t="n">
        <v>453</v>
      </c>
      <c r="B322" s="106" t="n">
        <v>2</v>
      </c>
      <c r="C322" s="106" t="n">
        <v>13</v>
      </c>
      <c r="D322" s="106" t="n">
        <v>141</v>
      </c>
      <c r="E322" s="106" t="inlineStr">
        <is>
          <t>17.2970</t>
        </is>
      </c>
      <c r="F322" s="113" t="inlineStr">
        <is>
          <t>LPB2</t>
        </is>
      </c>
      <c r="G322" s="113" t="n"/>
      <c r="H322" s="139" t="n">
        <v>43523</v>
      </c>
      <c r="I322" s="295" t="n">
        <v>1198.75</v>
      </c>
      <c r="J322" s="139" t="n">
        <v>43525</v>
      </c>
      <c r="K322" s="295" t="n">
        <v>1226.25</v>
      </c>
      <c r="L322" s="111" t="n">
        <v>27.5</v>
      </c>
      <c r="M322" s="111">
        <f>'ENS TARDIO 201819'!$K322-'ENS TARDIO 201819'!$I322</f>
        <v/>
      </c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50" t="n"/>
      <c r="X322" s="290" t="inlineStr">
        <is>
          <t>Plot válido</t>
        </is>
      </c>
      <c r="Y322" s="287" t="n"/>
      <c r="Z322" s="287" t="n"/>
      <c r="AA322" s="287" t="n"/>
      <c r="AB322" s="287" t="n"/>
      <c r="AC322" s="287" t="n"/>
      <c r="AD322" s="287" t="n"/>
      <c r="AE322" s="287" t="n"/>
    </row>
    <row r="323" hidden="1" ht="19.5" customHeight="1" s="412">
      <c r="A323" s="143" t="n">
        <v>454</v>
      </c>
      <c r="B323" s="106" t="n">
        <v>2</v>
      </c>
      <c r="C323" s="106" t="n">
        <v>13</v>
      </c>
      <c r="D323" s="106" t="n">
        <v>131</v>
      </c>
      <c r="E323" s="106" t="inlineStr">
        <is>
          <t>17.2952</t>
        </is>
      </c>
      <c r="F323" s="113" t="inlineStr">
        <is>
          <t>LP 613</t>
        </is>
      </c>
      <c r="G323" s="113" t="n"/>
      <c r="H323" s="139" t="n">
        <v>43519</v>
      </c>
      <c r="I323" s="295" t="n">
        <v>1161.75</v>
      </c>
      <c r="J323" s="139" t="n">
        <v>43520</v>
      </c>
      <c r="K323" s="295" t="n">
        <v>1173.8</v>
      </c>
      <c r="L323" s="111" t="n">
        <v>12.04999999999995</v>
      </c>
      <c r="M323" s="111">
        <f>'ENS TARDIO 201819'!$K323-'ENS TARDIO 201819'!$I323</f>
        <v/>
      </c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50" t="n"/>
      <c r="X323" s="290" t="inlineStr">
        <is>
          <t>Plot válido</t>
        </is>
      </c>
      <c r="Y323" s="287" t="n"/>
      <c r="Z323" s="287" t="n"/>
      <c r="AA323" s="287" t="n"/>
      <c r="AB323" s="287" t="n"/>
      <c r="AC323" s="287" t="n"/>
      <c r="AD323" s="287" t="n"/>
      <c r="AE323" s="287" t="n"/>
    </row>
    <row r="324" hidden="1" ht="19.5" customHeight="1" s="412">
      <c r="A324" s="143" t="n">
        <v>455</v>
      </c>
      <c r="B324" s="106" t="n">
        <v>2</v>
      </c>
      <c r="C324" s="106" t="n">
        <v>13</v>
      </c>
      <c r="D324" s="106" t="n">
        <v>16</v>
      </c>
      <c r="E324" s="106" t="inlineStr">
        <is>
          <t>17.2586</t>
        </is>
      </c>
      <c r="F324" s="113" t="inlineStr">
        <is>
          <t>bulk 04.1973-46-1@-1#1</t>
        </is>
      </c>
      <c r="G324" s="113" t="n"/>
      <c r="H324" s="139" t="n">
        <v>43525</v>
      </c>
      <c r="I324" s="295" t="n">
        <v>1226.25</v>
      </c>
      <c r="J324" s="139" t="n">
        <v>43525</v>
      </c>
      <c r="K324" s="295" t="n">
        <v>1226.25</v>
      </c>
      <c r="L324" s="111" t="n">
        <v>0</v>
      </c>
      <c r="M324" s="111">
        <f>'ENS TARDIO 201819'!$K324-'ENS TARDIO 201819'!$I324</f>
        <v/>
      </c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50" t="n"/>
      <c r="X324" s="290" t="inlineStr">
        <is>
          <t>Plot válido</t>
        </is>
      </c>
      <c r="Y324" s="287" t="n"/>
      <c r="Z324" s="287" t="n"/>
      <c r="AA324" s="287" t="n"/>
      <c r="AB324" s="287" t="n"/>
      <c r="AC324" s="287" t="n"/>
      <c r="AD324" s="287" t="n"/>
      <c r="AE324" s="287" t="n"/>
    </row>
    <row r="325" hidden="1" ht="19.5" customHeight="1" s="412">
      <c r="A325" s="143" t="n">
        <v>456</v>
      </c>
      <c r="B325" s="106" t="n">
        <v>2</v>
      </c>
      <c r="C325" s="106" t="n">
        <v>13</v>
      </c>
      <c r="D325" s="106" t="n">
        <v>52</v>
      </c>
      <c r="E325" s="106" t="inlineStr">
        <is>
          <t>17.2686</t>
        </is>
      </c>
      <c r="F325" s="113" t="inlineStr">
        <is>
          <t>(7310x7266)-1-33</t>
        </is>
      </c>
      <c r="G325" s="113" t="n"/>
      <c r="H325" s="139" t="n">
        <v>43519</v>
      </c>
      <c r="I325" s="295" t="n">
        <v>1161.75</v>
      </c>
      <c r="J325" s="139" t="n">
        <v>43519</v>
      </c>
      <c r="K325" s="295" t="n">
        <v>1161.75</v>
      </c>
      <c r="L325" s="111" t="n">
        <v>0</v>
      </c>
      <c r="M325" s="111">
        <f>'ENS TARDIO 201819'!$K325-'ENS TARDIO 201819'!$I325</f>
        <v/>
      </c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50" t="n"/>
      <c r="X325" s="290" t="inlineStr">
        <is>
          <t>Plot válido</t>
        </is>
      </c>
      <c r="Y325" s="287" t="n"/>
      <c r="Z325" s="287" t="n"/>
      <c r="AA325" s="287" t="n"/>
      <c r="AB325" s="287" t="n"/>
      <c r="AC325" s="287" t="n"/>
      <c r="AD325" s="287" t="n"/>
      <c r="AE325" s="287" t="n"/>
    </row>
    <row r="326" hidden="1" ht="19.5" customHeight="1" s="412">
      <c r="A326" s="143" t="n">
        <v>457</v>
      </c>
      <c r="B326" s="106" t="n">
        <v>2</v>
      </c>
      <c r="C326" s="106" t="n">
        <v>14</v>
      </c>
      <c r="D326" s="106" t="n">
        <v>54</v>
      </c>
      <c r="E326" s="106" t="inlineStr">
        <is>
          <t>17.2700</t>
        </is>
      </c>
      <c r="F326" s="113" t="inlineStr">
        <is>
          <t>(7310x7266)-1-46</t>
        </is>
      </c>
      <c r="G326" s="113" t="n"/>
      <c r="H326" s="139" t="n">
        <v>43517</v>
      </c>
      <c r="I326" s="295" t="n">
        <v>1128.65</v>
      </c>
      <c r="J326" s="139" t="n">
        <v>43516</v>
      </c>
      <c r="K326" s="295" t="n">
        <v>1108.9</v>
      </c>
      <c r="L326" s="111" t="n">
        <v>-19.75</v>
      </c>
      <c r="M326" s="111">
        <f>'ENS TARDIO 201819'!$K326-'ENS TARDIO 201819'!$I326</f>
        <v/>
      </c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50" t="n"/>
      <c r="X326" s="290" t="inlineStr">
        <is>
          <t>Plot válido</t>
        </is>
      </c>
      <c r="Y326" s="287" t="n"/>
      <c r="Z326" s="287" t="n"/>
      <c r="AA326" s="287" t="n"/>
      <c r="AB326" s="287" t="n"/>
      <c r="AC326" s="287" t="n"/>
      <c r="AD326" s="287" t="n"/>
      <c r="AE326" s="287" t="n"/>
    </row>
    <row r="327" hidden="1" ht="19.5" customHeight="1" s="412">
      <c r="A327" s="143" t="n">
        <v>458</v>
      </c>
      <c r="B327" s="106" t="n">
        <v>2</v>
      </c>
      <c r="C327" s="106" t="n">
        <v>14</v>
      </c>
      <c r="D327" s="106" t="n">
        <v>103</v>
      </c>
      <c r="E327" s="106" t="inlineStr">
        <is>
          <t>17.2896</t>
        </is>
      </c>
      <c r="F327" s="113" t="inlineStr">
        <is>
          <t>LP 311</t>
        </is>
      </c>
      <c r="G327" s="113" t="n"/>
      <c r="H327" s="139" t="n">
        <v>43513</v>
      </c>
      <c r="I327" s="295" t="n">
        <v>1051.95</v>
      </c>
      <c r="J327" s="139" t="n">
        <v>43513</v>
      </c>
      <c r="K327" s="295" t="n">
        <v>1051.95</v>
      </c>
      <c r="L327" s="111" t="n">
        <v>0</v>
      </c>
      <c r="M327" s="111">
        <f>'ENS TARDIO 201819'!$K327-'ENS TARDIO 201819'!$I327</f>
        <v/>
      </c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50" t="n"/>
      <c r="X327" s="290" t="inlineStr">
        <is>
          <t>Plot válido</t>
        </is>
      </c>
      <c r="Y327" s="287" t="n"/>
      <c r="Z327" s="287" t="n"/>
      <c r="AA327" s="287" t="n"/>
      <c r="AB327" s="287" t="n"/>
      <c r="AC327" s="287" t="n"/>
      <c r="AD327" s="287" t="n"/>
      <c r="AE327" s="287" t="n"/>
    </row>
    <row r="328" hidden="1" ht="19.5" customHeight="1" s="412">
      <c r="A328" s="143" t="n">
        <v>459</v>
      </c>
      <c r="B328" s="106" t="n">
        <v>2</v>
      </c>
      <c r="C328" s="106" t="n">
        <v>14</v>
      </c>
      <c r="D328" s="106" t="n">
        <v>105</v>
      </c>
      <c r="E328" s="106" t="inlineStr">
        <is>
          <t>17.2900</t>
        </is>
      </c>
      <c r="F328" s="113" t="inlineStr">
        <is>
          <t>LP 124</t>
        </is>
      </c>
      <c r="G328" s="113" t="n"/>
      <c r="H328" s="139" t="n">
        <v>43513</v>
      </c>
      <c r="I328" s="295" t="n">
        <v>1051.95</v>
      </c>
      <c r="J328" s="139" t="n">
        <v>43513</v>
      </c>
      <c r="K328" s="295" t="n">
        <v>1051.95</v>
      </c>
      <c r="L328" s="111" t="n">
        <v>0</v>
      </c>
      <c r="M328" s="111">
        <f>'ENS TARDIO 201819'!$K328-'ENS TARDIO 201819'!$I328</f>
        <v/>
      </c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50" t="n"/>
      <c r="X328" s="290" t="inlineStr">
        <is>
          <t>Plot válido</t>
        </is>
      </c>
      <c r="Y328" s="287" t="n"/>
      <c r="Z328" s="287" t="n"/>
      <c r="AA328" s="287" t="n"/>
      <c r="AB328" s="287" t="n"/>
      <c r="AC328" s="287" t="n"/>
      <c r="AD328" s="287" t="n"/>
      <c r="AE328" s="287" t="n"/>
    </row>
    <row r="329" hidden="1" ht="19.5" customHeight="1" s="412">
      <c r="A329" s="143" t="n">
        <v>460</v>
      </c>
      <c r="B329" s="106" t="n">
        <v>2</v>
      </c>
      <c r="C329" s="106" t="n">
        <v>14</v>
      </c>
      <c r="D329" s="106" t="n">
        <v>75</v>
      </c>
      <c r="E329" s="106" t="inlineStr">
        <is>
          <t>17.2836</t>
        </is>
      </c>
      <c r="F329" s="113" t="inlineStr">
        <is>
          <t>[M 11] 04.665-1.1.1.1.1.#</t>
        </is>
      </c>
      <c r="G329" s="113" t="n"/>
      <c r="H329" s="139" t="n">
        <v>43519</v>
      </c>
      <c r="I329" s="295" t="n">
        <v>1161.75</v>
      </c>
      <c r="J329" s="139" t="n">
        <v>43518</v>
      </c>
      <c r="K329" s="295" t="n">
        <v>1149.2</v>
      </c>
      <c r="L329" s="111" t="n">
        <v>-12.54999999999995</v>
      </c>
      <c r="M329" s="111">
        <f>'ENS TARDIO 201819'!$K329-'ENS TARDIO 201819'!$I329</f>
        <v/>
      </c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50" t="n"/>
      <c r="X329" s="290" t="inlineStr">
        <is>
          <t>Plot válido</t>
        </is>
      </c>
      <c r="Y329" s="287" t="n"/>
      <c r="Z329" s="287" t="n"/>
      <c r="AA329" s="287" t="n"/>
      <c r="AB329" s="287" t="n"/>
      <c r="AC329" s="287" t="n"/>
      <c r="AD329" s="287" t="n"/>
      <c r="AE329" s="287" t="n"/>
    </row>
    <row r="330" hidden="1" ht="19.5" customHeight="1" s="412">
      <c r="A330" s="143" t="n">
        <v>461</v>
      </c>
      <c r="B330" s="106" t="n">
        <v>2</v>
      </c>
      <c r="C330" s="106" t="n">
        <v>14</v>
      </c>
      <c r="D330" s="106" t="n">
        <v>124</v>
      </c>
      <c r="E330" s="266" t="inlineStr">
        <is>
          <t>17.2938//BEBA</t>
        </is>
      </c>
      <c r="F330" s="134" t="inlineStr">
        <is>
          <t>LP 561</t>
        </is>
      </c>
      <c r="G330" s="113" t="n"/>
      <c r="H330" s="139" t="n"/>
      <c r="I330" s="295" t="n"/>
      <c r="J330" s="139" t="n"/>
      <c r="K330" s="295" t="n"/>
      <c r="L330" s="111" t="n"/>
      <c r="M330" s="111">
        <f>'ENS TARDIO 201819'!$K330-'ENS TARDIO 201819'!$I330</f>
        <v/>
      </c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50" t="n"/>
      <c r="X330" s="290" t="inlineStr">
        <is>
          <t>Plot válido</t>
        </is>
      </c>
      <c r="Y330" s="287" t="n"/>
      <c r="Z330" s="287" t="n"/>
      <c r="AA330" s="287" t="n"/>
      <c r="AB330" s="287" t="n"/>
      <c r="AC330" s="287" t="n"/>
      <c r="AD330" s="287" t="n"/>
      <c r="AE330" s="287" t="n"/>
    </row>
    <row r="331" hidden="1" ht="19.5" customHeight="1" s="412">
      <c r="A331" s="143" t="n">
        <v>462</v>
      </c>
      <c r="B331" s="106" t="n">
        <v>2</v>
      </c>
      <c r="C331" s="106" t="n">
        <v>14</v>
      </c>
      <c r="D331" s="106" t="n">
        <v>118</v>
      </c>
      <c r="E331" s="106" t="inlineStr">
        <is>
          <t>17.2926</t>
        </is>
      </c>
      <c r="F331" s="113" t="inlineStr">
        <is>
          <t>LP 199</t>
        </is>
      </c>
      <c r="G331" s="113" t="n"/>
      <c r="H331" s="139" t="n">
        <v>43521</v>
      </c>
      <c r="I331" s="295" t="n">
        <v>1182.6</v>
      </c>
      <c r="J331" s="139" t="n">
        <v>43525</v>
      </c>
      <c r="K331" s="295" t="n">
        <v>1226.25</v>
      </c>
      <c r="L331" s="111" t="n">
        <v>43.65000000000009</v>
      </c>
      <c r="M331" s="111">
        <f>'ENS TARDIO 201819'!$K331-'ENS TARDIO 201819'!$I331</f>
        <v/>
      </c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50" t="n"/>
      <c r="X331" s="290" t="inlineStr">
        <is>
          <t>Plot válido</t>
        </is>
      </c>
      <c r="Y331" s="287" t="n"/>
      <c r="Z331" s="287" t="n"/>
      <c r="AA331" s="287" t="n"/>
      <c r="AB331" s="287" t="n"/>
      <c r="AC331" s="287" t="n"/>
      <c r="AD331" s="287" t="n"/>
      <c r="AE331" s="287" t="n"/>
    </row>
    <row r="332" hidden="1" ht="19.5" customHeight="1" s="412">
      <c r="A332" s="143" t="n">
        <v>463</v>
      </c>
      <c r="B332" s="106" t="n">
        <v>2</v>
      </c>
      <c r="C332" s="106" t="n">
        <v>14</v>
      </c>
      <c r="D332" s="106" t="n">
        <v>87</v>
      </c>
      <c r="E332" s="106" t="inlineStr">
        <is>
          <t>17.2864</t>
        </is>
      </c>
      <c r="F332" s="113" t="inlineStr">
        <is>
          <t>[CDP] 04.649-1.1.1.1.1.#</t>
        </is>
      </c>
      <c r="G332" s="113" t="n"/>
      <c r="H332" s="139" t="n">
        <v>43520</v>
      </c>
      <c r="I332" s="295" t="n">
        <v>1173.8</v>
      </c>
      <c r="J332" s="139" t="n">
        <v>43523</v>
      </c>
      <c r="K332" s="295" t="n">
        <v>1198.75</v>
      </c>
      <c r="L332" s="111" t="n">
        <v>24.95000000000005</v>
      </c>
      <c r="M332" s="111">
        <f>'ENS TARDIO 201819'!$K332-'ENS TARDIO 201819'!$I332</f>
        <v/>
      </c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50" t="n"/>
      <c r="X332" s="290" t="inlineStr">
        <is>
          <t>Plot válido</t>
        </is>
      </c>
      <c r="Y332" s="287" t="n"/>
      <c r="Z332" s="287" t="n"/>
      <c r="AA332" s="287" t="n"/>
      <c r="AB332" s="287" t="n"/>
      <c r="AC332" s="287" t="n"/>
      <c r="AD332" s="287" t="n"/>
      <c r="AE332" s="287" t="n"/>
    </row>
    <row r="333" hidden="1" ht="19.5" customHeight="1" s="412">
      <c r="A333" s="143" t="n">
        <v>464</v>
      </c>
      <c r="B333" s="106" t="n">
        <v>2</v>
      </c>
      <c r="C333" s="106" t="n">
        <v>14</v>
      </c>
      <c r="D333" s="106" t="n">
        <v>149</v>
      </c>
      <c r="E333" s="106" t="inlineStr">
        <is>
          <t>17.2986</t>
        </is>
      </c>
      <c r="F333" s="113" t="inlineStr">
        <is>
          <t>LP 661</t>
        </is>
      </c>
      <c r="G333" s="113" t="n"/>
      <c r="H333" s="139" t="n">
        <v>43520</v>
      </c>
      <c r="I333" s="295" t="n">
        <v>1173.8</v>
      </c>
      <c r="J333" s="139" t="n">
        <v>43522</v>
      </c>
      <c r="K333" s="295" t="n">
        <v>1188.8</v>
      </c>
      <c r="L333" s="111" t="n">
        <v>15</v>
      </c>
      <c r="M333" s="111">
        <f>'ENS TARDIO 201819'!$K333-'ENS TARDIO 201819'!$I333</f>
        <v/>
      </c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50" t="n"/>
      <c r="X333" s="290" t="inlineStr">
        <is>
          <t>Plot válido</t>
        </is>
      </c>
      <c r="Y333" s="287" t="n"/>
      <c r="Z333" s="287" t="n"/>
      <c r="AA333" s="287" t="n"/>
      <c r="AB333" s="287" t="n"/>
      <c r="AC333" s="287" t="n"/>
      <c r="AD333" s="287" t="n"/>
      <c r="AE333" s="287" t="n"/>
    </row>
    <row r="334" hidden="1" ht="19.5" customHeight="1" s="412">
      <c r="A334" s="143" t="n">
        <v>465</v>
      </c>
      <c r="B334" s="106" t="n">
        <v>2</v>
      </c>
      <c r="C334" s="106" t="n">
        <v>14</v>
      </c>
      <c r="D334" s="106" t="n">
        <v>163</v>
      </c>
      <c r="E334" s="106" t="inlineStr">
        <is>
          <t>17.3014</t>
        </is>
      </c>
      <c r="F334" s="113" t="inlineStr">
        <is>
          <t>P1338</t>
        </is>
      </c>
      <c r="G334" s="113" t="n"/>
      <c r="H334" s="139" t="n">
        <v>43521</v>
      </c>
      <c r="I334" s="295" t="n">
        <v>1182.6</v>
      </c>
      <c r="J334" s="139" t="n">
        <v>43522</v>
      </c>
      <c r="K334" s="295" t="n">
        <v>1188.8</v>
      </c>
      <c r="L334" s="111" t="n">
        <v>6.200000000000045</v>
      </c>
      <c r="M334" s="111">
        <f>'ENS TARDIO 201819'!$K334-'ENS TARDIO 201819'!$I334</f>
        <v/>
      </c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50" t="n"/>
      <c r="X334" s="290" t="inlineStr">
        <is>
          <t>Plot válido</t>
        </is>
      </c>
      <c r="Y334" s="287" t="n"/>
      <c r="Z334" s="287" t="n"/>
      <c r="AA334" s="287" t="n"/>
      <c r="AB334" s="287" t="n"/>
      <c r="AC334" s="287" t="n"/>
      <c r="AD334" s="287" t="n"/>
      <c r="AE334" s="287" t="n"/>
    </row>
    <row r="335" hidden="1" ht="19.5" customHeight="1" s="412">
      <c r="A335" s="143" t="n">
        <v>466</v>
      </c>
      <c r="B335" s="106" t="n">
        <v>2</v>
      </c>
      <c r="C335" s="106" t="n">
        <v>14</v>
      </c>
      <c r="D335" s="106" t="n">
        <v>15</v>
      </c>
      <c r="E335" s="106" t="inlineStr">
        <is>
          <t>17.2584</t>
        </is>
      </c>
      <c r="F335" s="113" t="inlineStr">
        <is>
          <t>BKBS13idprov901947-1-240-2-1-1-1#1</t>
        </is>
      </c>
      <c r="G335" s="113" t="n"/>
      <c r="H335" s="139" t="n">
        <v>43529</v>
      </c>
      <c r="I335" s="295" t="n">
        <v>1274.65</v>
      </c>
      <c r="J335" s="139" t="n">
        <v>43529</v>
      </c>
      <c r="K335" s="295" t="n">
        <v>1274.65</v>
      </c>
      <c r="L335" s="111" t="n">
        <v>0</v>
      </c>
      <c r="M335" s="111">
        <f>'ENS TARDIO 201819'!$K335-'ENS TARDIO 201819'!$I335</f>
        <v/>
      </c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50" t="n"/>
      <c r="X335" s="290" t="inlineStr">
        <is>
          <t>Plot válido</t>
        </is>
      </c>
      <c r="Y335" s="287" t="n"/>
      <c r="Z335" s="287" t="n"/>
      <c r="AA335" s="287" t="n"/>
      <c r="AB335" s="287" t="n"/>
      <c r="AC335" s="287" t="n"/>
      <c r="AD335" s="287" t="n"/>
      <c r="AE335" s="287" t="n"/>
    </row>
    <row r="336" hidden="1" ht="19.5" customHeight="1" s="412">
      <c r="A336" s="143" t="n">
        <v>467</v>
      </c>
      <c r="B336" s="106" t="n">
        <v>2</v>
      </c>
      <c r="C336" s="106" t="n">
        <v>14</v>
      </c>
      <c r="D336" s="106" t="n">
        <v>165</v>
      </c>
      <c r="E336" s="262" t="inlineStr">
        <is>
          <t>17.3018</t>
        </is>
      </c>
      <c r="F336" s="113" t="inlineStr">
        <is>
          <t>P21</t>
        </is>
      </c>
      <c r="G336" s="113" t="n"/>
      <c r="H336" s="139" t="n">
        <v>43521</v>
      </c>
      <c r="I336" s="295" t="n">
        <v>1182.6</v>
      </c>
      <c r="J336" s="139" t="n">
        <v>43523</v>
      </c>
      <c r="K336" s="295" t="n">
        <v>1198.75</v>
      </c>
      <c r="L336" s="111" t="n">
        <v>16.15000000000009</v>
      </c>
      <c r="M336" s="111">
        <f>'ENS TARDIO 201819'!$K336-'ENS TARDIO 201819'!$I336</f>
        <v/>
      </c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50" t="n"/>
      <c r="X336" s="290" t="inlineStr">
        <is>
          <t>Plot válido</t>
        </is>
      </c>
      <c r="Y336" s="287" t="n"/>
      <c r="Z336" s="287" t="n"/>
      <c r="AA336" s="287" t="n"/>
      <c r="AB336" s="287" t="n"/>
      <c r="AC336" s="287" t="n"/>
      <c r="AD336" s="287" t="n"/>
      <c r="AE336" s="287" t="n"/>
    </row>
    <row r="337" hidden="1" ht="19.5" customHeight="1" s="412">
      <c r="A337" s="169" t="n">
        <v>468</v>
      </c>
      <c r="B337" s="291" t="n">
        <v>2</v>
      </c>
      <c r="C337" s="291" t="n">
        <v>14</v>
      </c>
      <c r="D337" s="291" t="n">
        <v>145</v>
      </c>
      <c r="E337" s="291" t="inlineStr">
        <is>
          <t>17.2978</t>
        </is>
      </c>
      <c r="F337" s="175" t="inlineStr">
        <is>
          <t>LP 916</t>
        </is>
      </c>
      <c r="G337" s="175" t="n"/>
      <c r="H337" s="174" t="n">
        <v>43527</v>
      </c>
      <c r="I337" s="295" t="n">
        <v>1249.9</v>
      </c>
      <c r="J337" s="174" t="n">
        <v>43525</v>
      </c>
      <c r="K337" s="295" t="n">
        <v>1226.25</v>
      </c>
      <c r="L337" s="177" t="n">
        <v>-23.65000000000009</v>
      </c>
      <c r="M337" s="177">
        <f>'ENS TARDIO 201819'!$K337-'ENS TARDIO 201819'!$I337</f>
        <v/>
      </c>
      <c r="N337" s="175" t="n"/>
      <c r="O337" s="175" t="n"/>
      <c r="P337" s="175" t="n"/>
      <c r="Q337" s="175" t="n"/>
      <c r="R337" s="175" t="n"/>
      <c r="S337" s="175" t="n"/>
      <c r="T337" s="175" t="n"/>
      <c r="U337" s="175" t="n"/>
      <c r="V337" s="175" t="n"/>
      <c r="W337" s="292" t="n"/>
      <c r="X337" s="290" t="inlineStr">
        <is>
          <t>Plot válido</t>
        </is>
      </c>
      <c r="Y337" s="287" t="n"/>
      <c r="Z337" s="287" t="n"/>
      <c r="AA337" s="287" t="n"/>
      <c r="AB337" s="287" t="n"/>
      <c r="AC337" s="287" t="n"/>
      <c r="AD337" s="287" t="n"/>
      <c r="AE337" s="287" t="n"/>
    </row>
    <row r="338" hidden="1" ht="15.75" customHeight="1" s="412">
      <c r="A338" s="294" t="n"/>
      <c r="B338" s="294" t="n"/>
      <c r="C338" s="294" t="n"/>
      <c r="D338" s="294" t="n"/>
      <c r="E338" s="294" t="n"/>
      <c r="F338" s="295" t="n"/>
      <c r="G338" s="295" t="n"/>
      <c r="H338" s="296" t="n"/>
      <c r="I338" s="295" t="n"/>
      <c r="J338" s="296" t="n"/>
      <c r="K338" s="295" t="n"/>
      <c r="L338" s="297" t="n"/>
      <c r="M338" s="297">
        <f>'ENS TARDIO 201819'!$K338-'ENS TARDIO 201819'!$I338</f>
        <v/>
      </c>
      <c r="N338" s="295" t="n"/>
      <c r="O338" s="295" t="n"/>
      <c r="P338" s="295" t="n"/>
      <c r="Q338" s="295" t="n"/>
      <c r="R338" s="295" t="n"/>
      <c r="S338" s="295" t="n"/>
      <c r="T338" s="295" t="n"/>
      <c r="U338" s="295" t="n"/>
      <c r="V338" s="295" t="n"/>
      <c r="W338" s="295" t="n"/>
      <c r="X338" s="290" t="inlineStr">
        <is>
          <t>Plot válido</t>
        </is>
      </c>
      <c r="Y338" s="287" t="n"/>
      <c r="Z338" s="287" t="n"/>
      <c r="AA338" s="287" t="n"/>
      <c r="AB338" s="287" t="n"/>
      <c r="AC338" s="287" t="n"/>
      <c r="AD338" s="287" t="n"/>
      <c r="AE338" s="287" t="n"/>
    </row>
    <row r="339" hidden="1" ht="15.75" customHeight="1" s="412">
      <c r="A339" s="294" t="n"/>
      <c r="B339" s="294" t="n"/>
      <c r="C339" s="294" t="n"/>
      <c r="D339" s="294" t="n"/>
      <c r="E339" s="294" t="n"/>
      <c r="F339" s="295" t="n"/>
      <c r="G339" s="295" t="n"/>
      <c r="H339" s="296" t="n"/>
      <c r="I339" s="295" t="n"/>
      <c r="J339" s="296" t="n"/>
      <c r="K339" s="295" t="n"/>
      <c r="L339" s="297" t="n"/>
      <c r="M339" s="297">
        <f>'ENS TARDIO 201819'!$K339-'ENS TARDIO 201819'!$I339</f>
        <v/>
      </c>
      <c r="N339" s="295" t="n"/>
      <c r="O339" s="295" t="n"/>
      <c r="P339" s="295" t="n"/>
      <c r="Q339" s="295" t="n"/>
      <c r="R339" s="295" t="n"/>
      <c r="S339" s="295" t="n"/>
      <c r="T339" s="295" t="n"/>
      <c r="U339" s="295" t="n"/>
      <c r="V339" s="295" t="n"/>
      <c r="W339" s="295" t="n"/>
      <c r="X339" s="290" t="inlineStr">
        <is>
          <t>Plot válido</t>
        </is>
      </c>
      <c r="Y339" s="287" t="n"/>
      <c r="Z339" s="287" t="n"/>
      <c r="AA339" s="287" t="n"/>
      <c r="AB339" s="287" t="n"/>
      <c r="AC339" s="287" t="n"/>
      <c r="AD339" s="287" t="n"/>
      <c r="AE339" s="287" t="n"/>
    </row>
    <row r="340" hidden="1" ht="15.75" customHeight="1" s="412">
      <c r="A340" s="294" t="n"/>
      <c r="B340" s="294" t="n"/>
      <c r="C340" s="294" t="n"/>
      <c r="D340" s="294" t="n"/>
      <c r="E340" s="294" t="n"/>
      <c r="F340" s="295" t="n"/>
      <c r="G340" s="295" t="n"/>
      <c r="H340" s="296" t="n"/>
      <c r="I340" s="295" t="n"/>
      <c r="J340" s="296" t="n"/>
      <c r="K340" s="295" t="n"/>
      <c r="L340" s="297" t="n"/>
      <c r="M340" s="297">
        <f>'ENS TARDIO 201819'!$K340-'ENS TARDIO 201819'!$I340</f>
        <v/>
      </c>
      <c r="N340" s="295" t="n"/>
      <c r="O340" s="295" t="n"/>
      <c r="P340" s="295" t="n"/>
      <c r="Q340" s="295" t="n"/>
      <c r="R340" s="295" t="n"/>
      <c r="S340" s="295" t="n"/>
      <c r="T340" s="295" t="n"/>
      <c r="U340" s="295" t="n"/>
      <c r="V340" s="295" t="n"/>
      <c r="W340" s="295" t="n"/>
      <c r="X340" s="290" t="inlineStr">
        <is>
          <t>Plot válido</t>
        </is>
      </c>
      <c r="Y340" s="287" t="n"/>
      <c r="Z340" s="287" t="n"/>
      <c r="AA340" s="287" t="n"/>
      <c r="AB340" s="287" t="n"/>
      <c r="AC340" s="287" t="n"/>
      <c r="AD340" s="287" t="n"/>
      <c r="AE340" s="287" t="n"/>
    </row>
    <row r="341" hidden="1" ht="15.75" customHeight="1" s="412">
      <c r="A341" s="294" t="n"/>
      <c r="B341" s="294" t="n"/>
      <c r="C341" s="294" t="n"/>
      <c r="D341" s="294" t="n"/>
      <c r="E341" s="294" t="n"/>
      <c r="F341" s="295" t="n"/>
      <c r="G341" s="295" t="n"/>
      <c r="H341" s="296" t="n"/>
      <c r="I341" s="295" t="n"/>
      <c r="J341" s="296" t="n"/>
      <c r="K341" s="295" t="n"/>
      <c r="L341" s="297" t="n"/>
      <c r="M341" s="297">
        <f>'ENS TARDIO 201819'!$K341-'ENS TARDIO 201819'!$I341</f>
        <v/>
      </c>
      <c r="N341" s="295" t="n"/>
      <c r="O341" s="295" t="n"/>
      <c r="P341" s="295" t="n"/>
      <c r="Q341" s="295" t="n"/>
      <c r="R341" s="295" t="n"/>
      <c r="S341" s="295" t="n"/>
      <c r="T341" s="295" t="n"/>
      <c r="U341" s="295" t="n"/>
      <c r="V341" s="295" t="n"/>
      <c r="W341" s="295" t="n"/>
      <c r="X341" s="290" t="inlineStr">
        <is>
          <t>Plot válido</t>
        </is>
      </c>
      <c r="Y341" s="287" t="n"/>
      <c r="Z341" s="287" t="n"/>
      <c r="AA341" s="287" t="n"/>
      <c r="AB341" s="287" t="n"/>
      <c r="AC341" s="287" t="n"/>
      <c r="AD341" s="287" t="n"/>
      <c r="AE341" s="287" t="n"/>
    </row>
    <row r="342" hidden="1" ht="15.75" customHeight="1" s="412">
      <c r="A342" s="294" t="n"/>
      <c r="B342" s="294" t="n"/>
      <c r="C342" s="294" t="n"/>
      <c r="D342" s="294" t="n"/>
      <c r="E342" s="294" t="n"/>
      <c r="F342" s="295" t="n"/>
      <c r="G342" s="295" t="n"/>
      <c r="H342" s="296" t="n"/>
      <c r="I342" s="295" t="n"/>
      <c r="J342" s="296" t="n"/>
      <c r="K342" s="295" t="n"/>
      <c r="L342" s="297" t="n"/>
      <c r="M342" s="297">
        <f>'ENS TARDIO 201819'!$K342-'ENS TARDIO 201819'!$I342</f>
        <v/>
      </c>
      <c r="N342" s="295" t="n"/>
      <c r="O342" s="295" t="n"/>
      <c r="P342" s="295" t="n"/>
      <c r="Q342" s="295" t="n"/>
      <c r="R342" s="295" t="n"/>
      <c r="S342" s="295" t="n"/>
      <c r="T342" s="295" t="n"/>
      <c r="U342" s="295" t="n"/>
      <c r="V342" s="295" t="n"/>
      <c r="W342" s="295" t="n"/>
      <c r="X342" s="290" t="inlineStr">
        <is>
          <t>Plot válido</t>
        </is>
      </c>
      <c r="Y342" s="287" t="n"/>
      <c r="Z342" s="287" t="n"/>
      <c r="AA342" s="287" t="n"/>
      <c r="AB342" s="287" t="n"/>
      <c r="AC342" s="287" t="n"/>
      <c r="AD342" s="287" t="n"/>
      <c r="AE342" s="287" t="n"/>
    </row>
    <row r="343" hidden="1" ht="15.75" customHeight="1" s="412">
      <c r="A343" s="294" t="n"/>
      <c r="B343" s="294" t="n"/>
      <c r="C343" s="294" t="n"/>
      <c r="D343" s="294" t="n"/>
      <c r="E343" s="294" t="n"/>
      <c r="F343" s="295" t="n"/>
      <c r="G343" s="295" t="n"/>
      <c r="H343" s="296" t="n"/>
      <c r="I343" s="295" t="n"/>
      <c r="J343" s="296" t="n"/>
      <c r="K343" s="295" t="n"/>
      <c r="L343" s="297" t="n"/>
      <c r="M343" s="297">
        <f>'ENS TARDIO 201819'!$K343-'ENS TARDIO 201819'!$I343</f>
        <v/>
      </c>
      <c r="N343" s="295" t="n"/>
      <c r="O343" s="295" t="n"/>
      <c r="P343" s="295" t="n"/>
      <c r="Q343" s="295" t="n"/>
      <c r="R343" s="295" t="n"/>
      <c r="S343" s="295" t="n"/>
      <c r="T343" s="295" t="n"/>
      <c r="U343" s="295" t="n"/>
      <c r="V343" s="295" t="n"/>
      <c r="W343" s="295" t="n"/>
      <c r="X343" s="290" t="inlineStr">
        <is>
          <t>Plot válido</t>
        </is>
      </c>
      <c r="Y343" s="287" t="n"/>
      <c r="Z343" s="287" t="n"/>
      <c r="AA343" s="287" t="n"/>
      <c r="AB343" s="287" t="n"/>
      <c r="AC343" s="287" t="n"/>
      <c r="AD343" s="287" t="n"/>
      <c r="AE343" s="287" t="n"/>
    </row>
    <row r="344" hidden="1" ht="15.75" customHeight="1" s="412">
      <c r="A344" s="294" t="n"/>
      <c r="B344" s="294" t="n"/>
      <c r="C344" s="294" t="n"/>
      <c r="D344" s="294" t="n"/>
      <c r="E344" s="294" t="n"/>
      <c r="F344" s="295" t="n"/>
      <c r="G344" s="295" t="n"/>
      <c r="H344" s="296" t="n"/>
      <c r="I344" s="295" t="n"/>
      <c r="J344" s="296" t="n"/>
      <c r="K344" s="295" t="n"/>
      <c r="L344" s="297" t="n"/>
      <c r="M344" s="297">
        <f>'ENS TARDIO 201819'!$K344-'ENS TARDIO 201819'!$I344</f>
        <v/>
      </c>
      <c r="N344" s="295" t="n"/>
      <c r="O344" s="295" t="n"/>
      <c r="P344" s="295" t="n"/>
      <c r="Q344" s="295" t="n"/>
      <c r="R344" s="295" t="n"/>
      <c r="S344" s="295" t="n"/>
      <c r="T344" s="295" t="n"/>
      <c r="U344" s="295" t="n"/>
      <c r="V344" s="295" t="n"/>
      <c r="W344" s="295" t="n"/>
      <c r="X344" s="290" t="inlineStr">
        <is>
          <t>Plot válido</t>
        </is>
      </c>
      <c r="Y344" s="287" t="n"/>
      <c r="Z344" s="287" t="n"/>
      <c r="AA344" s="287" t="n"/>
      <c r="AB344" s="287" t="n"/>
      <c r="AC344" s="287" t="n"/>
      <c r="AD344" s="287" t="n"/>
      <c r="AE344" s="287" t="n"/>
    </row>
    <row r="345" hidden="1" ht="15.75" customHeight="1" s="412">
      <c r="A345" s="294" t="n"/>
      <c r="B345" s="294" t="n"/>
      <c r="C345" s="294" t="n"/>
      <c r="D345" s="294" t="n"/>
      <c r="E345" s="294" t="n"/>
      <c r="F345" s="295" t="n"/>
      <c r="G345" s="295" t="n"/>
      <c r="H345" s="296" t="n"/>
      <c r="I345" s="295" t="n"/>
      <c r="J345" s="296" t="n"/>
      <c r="K345" s="295" t="n"/>
      <c r="L345" s="297" t="n"/>
      <c r="M345" s="297">
        <f>'ENS TARDIO 201819'!$K345-'ENS TARDIO 201819'!$I345</f>
        <v/>
      </c>
      <c r="N345" s="295" t="n"/>
      <c r="O345" s="295" t="n"/>
      <c r="P345" s="295" t="n"/>
      <c r="Q345" s="295" t="n"/>
      <c r="R345" s="295" t="n"/>
      <c r="S345" s="295" t="n"/>
      <c r="T345" s="295" t="n"/>
      <c r="U345" s="295" t="n"/>
      <c r="V345" s="295" t="n"/>
      <c r="W345" s="295" t="n"/>
      <c r="X345" s="290" t="inlineStr">
        <is>
          <t>Plot válido</t>
        </is>
      </c>
      <c r="Y345" s="287" t="n"/>
      <c r="Z345" s="287" t="n"/>
      <c r="AA345" s="287" t="n"/>
      <c r="AB345" s="287" t="n"/>
      <c r="AC345" s="287" t="n"/>
      <c r="AD345" s="287" t="n"/>
      <c r="AE345" s="287" t="n"/>
    </row>
    <row r="346" hidden="1" ht="15.75" customHeight="1" s="412">
      <c r="A346" s="294" t="n"/>
      <c r="B346" s="294" t="n"/>
      <c r="C346" s="294" t="n"/>
      <c r="D346" s="294" t="n"/>
      <c r="E346" s="294" t="n"/>
      <c r="F346" s="295" t="n"/>
      <c r="G346" s="295" t="n"/>
      <c r="H346" s="296" t="n"/>
      <c r="I346" s="295" t="n"/>
      <c r="J346" s="296" t="n"/>
      <c r="K346" s="295" t="n"/>
      <c r="L346" s="297" t="n"/>
      <c r="M346" s="297">
        <f>'ENS TARDIO 201819'!$K346-'ENS TARDIO 201819'!$I346</f>
        <v/>
      </c>
      <c r="N346" s="295" t="n"/>
      <c r="O346" s="295" t="n"/>
      <c r="P346" s="295" t="n"/>
      <c r="Q346" s="295" t="n"/>
      <c r="R346" s="295" t="n"/>
      <c r="S346" s="295" t="n"/>
      <c r="T346" s="295" t="n"/>
      <c r="U346" s="295" t="n"/>
      <c r="V346" s="295" t="n"/>
      <c r="W346" s="295" t="n"/>
      <c r="X346" s="290" t="inlineStr">
        <is>
          <t>Plot válido</t>
        </is>
      </c>
      <c r="Y346" s="287" t="n"/>
      <c r="Z346" s="287" t="n"/>
      <c r="AA346" s="287" t="n"/>
      <c r="AB346" s="287" t="n"/>
      <c r="AC346" s="287" t="n"/>
      <c r="AD346" s="287" t="n"/>
      <c r="AE346" s="287" t="n"/>
    </row>
    <row r="347" hidden="1" ht="15.75" customHeight="1" s="412">
      <c r="A347" s="294" t="n"/>
      <c r="B347" s="294" t="n"/>
      <c r="C347" s="294" t="n"/>
      <c r="D347" s="294" t="n"/>
      <c r="E347" s="294" t="n"/>
      <c r="F347" s="295" t="n"/>
      <c r="G347" s="295" t="n"/>
      <c r="H347" s="296" t="n"/>
      <c r="I347" s="295" t="n"/>
      <c r="J347" s="296" t="n"/>
      <c r="K347" s="295" t="n"/>
      <c r="L347" s="297" t="n"/>
      <c r="M347" s="297">
        <f>'ENS TARDIO 201819'!$K347-'ENS TARDIO 201819'!$I347</f>
        <v/>
      </c>
      <c r="N347" s="295" t="n"/>
      <c r="O347" s="295" t="n"/>
      <c r="P347" s="295" t="n"/>
      <c r="Q347" s="295" t="n"/>
      <c r="R347" s="295" t="n"/>
      <c r="S347" s="295" t="n"/>
      <c r="T347" s="295" t="n"/>
      <c r="U347" s="295" t="n"/>
      <c r="V347" s="295" t="n"/>
      <c r="W347" s="295" t="n"/>
      <c r="X347" s="290" t="inlineStr">
        <is>
          <t>Plot válido</t>
        </is>
      </c>
      <c r="Y347" s="287" t="n"/>
      <c r="Z347" s="287" t="n"/>
      <c r="AA347" s="287" t="n"/>
      <c r="AB347" s="287" t="n"/>
      <c r="AC347" s="287" t="n"/>
      <c r="AD347" s="287" t="n"/>
      <c r="AE347" s="287" t="n"/>
    </row>
    <row r="348" hidden="1" ht="15.75" customHeight="1" s="412">
      <c r="A348" s="294" t="n"/>
      <c r="B348" s="294" t="n"/>
      <c r="C348" s="294" t="n"/>
      <c r="D348" s="294" t="n"/>
      <c r="E348" s="294" t="n"/>
      <c r="F348" s="295" t="n"/>
      <c r="G348" s="295" t="n"/>
      <c r="H348" s="296" t="n"/>
      <c r="I348" s="295" t="n"/>
      <c r="J348" s="296" t="n"/>
      <c r="K348" s="295" t="n"/>
      <c r="L348" s="297" t="n"/>
      <c r="M348" s="297">
        <f>'ENS TARDIO 201819'!$K348-'ENS TARDIO 201819'!$I348</f>
        <v/>
      </c>
      <c r="N348" s="295" t="n"/>
      <c r="O348" s="295" t="n"/>
      <c r="P348" s="295" t="n"/>
      <c r="Q348" s="295" t="n"/>
      <c r="R348" s="295" t="n"/>
      <c r="S348" s="295" t="n"/>
      <c r="T348" s="295" t="n"/>
      <c r="U348" s="295" t="n"/>
      <c r="V348" s="295" t="n"/>
      <c r="W348" s="295" t="n"/>
      <c r="X348" s="290" t="inlineStr">
        <is>
          <t>Plot válido</t>
        </is>
      </c>
      <c r="Y348" s="287" t="n"/>
      <c r="Z348" s="287" t="n"/>
      <c r="AA348" s="287" t="n"/>
      <c r="AB348" s="287" t="n"/>
      <c r="AC348" s="287" t="n"/>
      <c r="AD348" s="287" t="n"/>
      <c r="AE348" s="287" t="n"/>
    </row>
    <row r="349" hidden="1" ht="15.75" customHeight="1" s="412">
      <c r="A349" s="294" t="n"/>
      <c r="B349" s="294" t="n"/>
      <c r="C349" s="294" t="n"/>
      <c r="D349" s="294" t="n"/>
      <c r="E349" s="294" t="n"/>
      <c r="F349" s="295" t="n"/>
      <c r="G349" s="295" t="n"/>
      <c r="H349" s="296" t="n"/>
      <c r="I349" s="295" t="n"/>
      <c r="J349" s="296" t="n"/>
      <c r="K349" s="295" t="n"/>
      <c r="L349" s="297" t="n"/>
      <c r="M349" s="297">
        <f>'ENS TARDIO 201819'!$K349-'ENS TARDIO 201819'!$I349</f>
        <v/>
      </c>
      <c r="N349" s="295" t="n"/>
      <c r="O349" s="295" t="n"/>
      <c r="P349" s="295" t="n"/>
      <c r="Q349" s="295" t="n"/>
      <c r="R349" s="295" t="n"/>
      <c r="S349" s="295" t="n"/>
      <c r="T349" s="295" t="n"/>
      <c r="U349" s="295" t="n"/>
      <c r="V349" s="295" t="n"/>
      <c r="W349" s="295" t="n"/>
      <c r="X349" s="290" t="inlineStr">
        <is>
          <t>Plot válido</t>
        </is>
      </c>
      <c r="Y349" s="287" t="n"/>
      <c r="Z349" s="287" t="n"/>
      <c r="AA349" s="287" t="n"/>
      <c r="AB349" s="287" t="n"/>
      <c r="AC349" s="287" t="n"/>
      <c r="AD349" s="287" t="n"/>
      <c r="AE349" s="287" t="n"/>
    </row>
    <row r="350" hidden="1" ht="15.75" customHeight="1" s="412">
      <c r="A350" s="294" t="n"/>
      <c r="B350" s="294" t="n"/>
      <c r="C350" s="294" t="n"/>
      <c r="D350" s="294" t="n"/>
      <c r="E350" s="294" t="n"/>
      <c r="F350" s="295" t="n"/>
      <c r="G350" s="295" t="n"/>
      <c r="H350" s="296" t="n"/>
      <c r="I350" s="295" t="n"/>
      <c r="J350" s="296" t="n"/>
      <c r="K350" s="295" t="n"/>
      <c r="L350" s="297" t="n"/>
      <c r="M350" s="297">
        <f>'ENS TARDIO 201819'!$K350-'ENS TARDIO 201819'!$I350</f>
        <v/>
      </c>
      <c r="N350" s="295" t="n"/>
      <c r="O350" s="295" t="n"/>
      <c r="P350" s="295" t="n"/>
      <c r="Q350" s="295" t="n"/>
      <c r="R350" s="295" t="n"/>
      <c r="S350" s="295" t="n"/>
      <c r="T350" s="295" t="n"/>
      <c r="U350" s="295" t="n"/>
      <c r="V350" s="295" t="n"/>
      <c r="W350" s="295" t="n"/>
      <c r="X350" s="290" t="inlineStr">
        <is>
          <t>Plot válido</t>
        </is>
      </c>
      <c r="Y350" s="287" t="n"/>
      <c r="Z350" s="287" t="n"/>
      <c r="AA350" s="287" t="n"/>
      <c r="AB350" s="287" t="n"/>
      <c r="AC350" s="287" t="n"/>
      <c r="AD350" s="287" t="n"/>
      <c r="AE350" s="287" t="n"/>
    </row>
    <row r="351" hidden="1" ht="15.75" customHeight="1" s="412">
      <c r="A351" s="294" t="n"/>
      <c r="B351" s="294" t="n"/>
      <c r="C351" s="294" t="n"/>
      <c r="D351" s="294" t="n"/>
      <c r="E351" s="294" t="n"/>
      <c r="F351" s="295" t="n"/>
      <c r="G351" s="295" t="n"/>
      <c r="H351" s="296" t="n"/>
      <c r="I351" s="295" t="n"/>
      <c r="J351" s="296" t="n"/>
      <c r="K351" s="295" t="n"/>
      <c r="L351" s="297" t="n"/>
      <c r="M351" s="297">
        <f>'ENS TARDIO 201819'!$K351-'ENS TARDIO 201819'!$I351</f>
        <v/>
      </c>
      <c r="N351" s="295" t="n"/>
      <c r="O351" s="295" t="n"/>
      <c r="P351" s="295" t="n"/>
      <c r="Q351" s="295" t="n"/>
      <c r="R351" s="295" t="n"/>
      <c r="S351" s="295" t="n"/>
      <c r="T351" s="295" t="n"/>
      <c r="U351" s="295" t="n"/>
      <c r="V351" s="295" t="n"/>
      <c r="W351" s="295" t="n"/>
      <c r="X351" s="290" t="inlineStr">
        <is>
          <t>Plot válido</t>
        </is>
      </c>
      <c r="Y351" s="287" t="n"/>
      <c r="Z351" s="287" t="n"/>
      <c r="AA351" s="287" t="n"/>
      <c r="AB351" s="287" t="n"/>
      <c r="AC351" s="287" t="n"/>
      <c r="AD351" s="287" t="n"/>
      <c r="AE351" s="287" t="n"/>
    </row>
    <row r="352" hidden="1" ht="15.75" customHeight="1" s="412">
      <c r="A352" s="294" t="n"/>
      <c r="B352" s="294" t="n"/>
      <c r="C352" s="294" t="n"/>
      <c r="D352" s="294" t="n"/>
      <c r="E352" s="294" t="n"/>
      <c r="F352" s="295" t="n"/>
      <c r="G352" s="295" t="n"/>
      <c r="H352" s="296" t="n"/>
      <c r="I352" s="295" t="n"/>
      <c r="J352" s="296" t="n"/>
      <c r="K352" s="295" t="n"/>
      <c r="L352" s="297" t="n"/>
      <c r="M352" s="297">
        <f>'ENS TARDIO 201819'!$K352-'ENS TARDIO 201819'!$I352</f>
        <v/>
      </c>
      <c r="N352" s="295" t="n"/>
      <c r="O352" s="295" t="n"/>
      <c r="P352" s="295" t="n"/>
      <c r="Q352" s="295" t="n"/>
      <c r="R352" s="295" t="n"/>
      <c r="S352" s="295" t="n"/>
      <c r="T352" s="295" t="n"/>
      <c r="U352" s="295" t="n"/>
      <c r="V352" s="295" t="n"/>
      <c r="W352" s="295" t="n"/>
      <c r="X352" s="290" t="inlineStr">
        <is>
          <t>Plot válido</t>
        </is>
      </c>
      <c r="Y352" s="287" t="n"/>
      <c r="Z352" s="287" t="n"/>
      <c r="AA352" s="287" t="n"/>
      <c r="AB352" s="287" t="n"/>
      <c r="AC352" s="287" t="n"/>
      <c r="AD352" s="287" t="n"/>
      <c r="AE352" s="287" t="n"/>
    </row>
    <row r="353" hidden="1" ht="15.75" customHeight="1" s="412">
      <c r="A353" s="294" t="n"/>
      <c r="B353" s="294" t="n"/>
      <c r="C353" s="294" t="n"/>
      <c r="D353" s="294" t="n"/>
      <c r="E353" s="294" t="n"/>
      <c r="F353" s="295" t="n"/>
      <c r="G353" s="295" t="n"/>
      <c r="H353" s="296" t="n"/>
      <c r="I353" s="295" t="n"/>
      <c r="J353" s="296" t="n"/>
      <c r="K353" s="295" t="n"/>
      <c r="L353" s="297" t="n"/>
      <c r="M353" s="297">
        <f>'ENS TARDIO 201819'!$K353-'ENS TARDIO 201819'!$I353</f>
        <v/>
      </c>
      <c r="N353" s="295" t="n"/>
      <c r="O353" s="295" t="n"/>
      <c r="P353" s="295" t="n"/>
      <c r="Q353" s="295" t="n"/>
      <c r="R353" s="295" t="n"/>
      <c r="S353" s="295" t="n"/>
      <c r="T353" s="295" t="n"/>
      <c r="U353" s="295" t="n"/>
      <c r="V353" s="295" t="n"/>
      <c r="W353" s="295" t="n"/>
      <c r="X353" s="290" t="inlineStr">
        <is>
          <t>Plot válido</t>
        </is>
      </c>
      <c r="Y353" s="287" t="n"/>
      <c r="Z353" s="287" t="n"/>
      <c r="AA353" s="287" t="n"/>
      <c r="AB353" s="287" t="n"/>
      <c r="AC353" s="287" t="n"/>
      <c r="AD353" s="287" t="n"/>
      <c r="AE353" s="287" t="n"/>
    </row>
    <row r="354" hidden="1" ht="15.75" customHeight="1" s="412">
      <c r="A354" s="294" t="n"/>
      <c r="B354" s="294" t="n"/>
      <c r="C354" s="294" t="n"/>
      <c r="D354" s="294" t="n"/>
      <c r="E354" s="294" t="n"/>
      <c r="F354" s="295" t="n"/>
      <c r="G354" s="295" t="n"/>
      <c r="H354" s="296" t="n"/>
      <c r="I354" s="295" t="n"/>
      <c r="J354" s="296" t="n"/>
      <c r="K354" s="295" t="n"/>
      <c r="L354" s="297" t="n"/>
      <c r="M354" s="297">
        <f>'ENS TARDIO 201819'!$K354-'ENS TARDIO 201819'!$I354</f>
        <v/>
      </c>
      <c r="N354" s="295" t="n"/>
      <c r="O354" s="295" t="n"/>
      <c r="P354" s="295" t="n"/>
      <c r="Q354" s="295" t="n"/>
      <c r="R354" s="295" t="n"/>
      <c r="S354" s="295" t="n"/>
      <c r="T354" s="295" t="n"/>
      <c r="U354" s="295" t="n"/>
      <c r="V354" s="295" t="n"/>
      <c r="W354" s="295" t="n"/>
      <c r="X354" s="290" t="inlineStr">
        <is>
          <t>Plot válido</t>
        </is>
      </c>
      <c r="Y354" s="287" t="n"/>
      <c r="Z354" s="287" t="n"/>
      <c r="AA354" s="287" t="n"/>
      <c r="AB354" s="287" t="n"/>
      <c r="AC354" s="287" t="n"/>
      <c r="AD354" s="287" t="n"/>
      <c r="AE354" s="287" t="n"/>
    </row>
    <row r="355" hidden="1" ht="15.75" customHeight="1" s="412">
      <c r="A355" s="294" t="n"/>
      <c r="B355" s="294" t="n"/>
      <c r="C355" s="294" t="n"/>
      <c r="D355" s="294" t="n"/>
      <c r="E355" s="294" t="n"/>
      <c r="F355" s="295" t="n"/>
      <c r="G355" s="295" t="n"/>
      <c r="H355" s="296" t="n"/>
      <c r="I355" s="295" t="n"/>
      <c r="J355" s="296" t="n"/>
      <c r="K355" s="295" t="n"/>
      <c r="L355" s="297" t="n"/>
      <c r="M355" s="297">
        <f>'ENS TARDIO 201819'!$K355-'ENS TARDIO 201819'!$I355</f>
        <v/>
      </c>
      <c r="N355" s="295" t="n"/>
      <c r="O355" s="295" t="n"/>
      <c r="P355" s="295" t="n"/>
      <c r="Q355" s="295" t="n"/>
      <c r="R355" s="295" t="n"/>
      <c r="S355" s="295" t="n"/>
      <c r="T355" s="295" t="n"/>
      <c r="U355" s="295" t="n"/>
      <c r="V355" s="295" t="n"/>
      <c r="W355" s="295" t="n"/>
      <c r="X355" s="290" t="inlineStr">
        <is>
          <t>Plot válido</t>
        </is>
      </c>
      <c r="Y355" s="287" t="n"/>
      <c r="Z355" s="287" t="n"/>
      <c r="AA355" s="287" t="n"/>
      <c r="AB355" s="287" t="n"/>
      <c r="AC355" s="287" t="n"/>
      <c r="AD355" s="287" t="n"/>
      <c r="AE355" s="287" t="n"/>
    </row>
    <row r="356" hidden="1" ht="15.75" customHeight="1" s="412">
      <c r="A356" s="294" t="n"/>
      <c r="B356" s="294" t="n"/>
      <c r="C356" s="294" t="n"/>
      <c r="D356" s="294" t="n"/>
      <c r="E356" s="294" t="n"/>
      <c r="F356" s="295" t="n"/>
      <c r="G356" s="295" t="n"/>
      <c r="H356" s="296" t="n"/>
      <c r="I356" s="295" t="n"/>
      <c r="J356" s="296" t="n"/>
      <c r="K356" s="295" t="n"/>
      <c r="L356" s="297" t="n"/>
      <c r="M356" s="297">
        <f>'ENS TARDIO 201819'!$K356-'ENS TARDIO 201819'!$I356</f>
        <v/>
      </c>
      <c r="N356" s="295" t="n"/>
      <c r="O356" s="295" t="n"/>
      <c r="P356" s="295" t="n"/>
      <c r="Q356" s="295" t="n"/>
      <c r="R356" s="295" t="n"/>
      <c r="S356" s="295" t="n"/>
      <c r="T356" s="295" t="n"/>
      <c r="U356" s="295" t="n"/>
      <c r="V356" s="295" t="n"/>
      <c r="W356" s="295" t="n"/>
      <c r="X356" s="290" t="inlineStr">
        <is>
          <t>Plot válido</t>
        </is>
      </c>
      <c r="Y356" s="287" t="n"/>
      <c r="Z356" s="287" t="n"/>
      <c r="AA356" s="287" t="n"/>
      <c r="AB356" s="287" t="n"/>
      <c r="AC356" s="287" t="n"/>
      <c r="AD356" s="287" t="n"/>
      <c r="AE356" s="287" t="n"/>
    </row>
    <row r="357" hidden="1" ht="15.75" customHeight="1" s="412">
      <c r="A357" s="294" t="n"/>
      <c r="B357" s="294" t="n"/>
      <c r="C357" s="294" t="n"/>
      <c r="D357" s="294" t="n"/>
      <c r="E357" s="294" t="n"/>
      <c r="F357" s="295" t="n"/>
      <c r="G357" s="295" t="n"/>
      <c r="H357" s="296" t="n"/>
      <c r="I357" s="295" t="n"/>
      <c r="J357" s="296" t="n"/>
      <c r="K357" s="295" t="n"/>
      <c r="L357" s="297" t="n"/>
      <c r="M357" s="297">
        <f>'ENS TARDIO 201819'!$K357-'ENS TARDIO 201819'!$I357</f>
        <v/>
      </c>
      <c r="N357" s="295" t="n"/>
      <c r="O357" s="295" t="n"/>
      <c r="P357" s="295" t="n"/>
      <c r="Q357" s="295" t="n"/>
      <c r="R357" s="295" t="n"/>
      <c r="S357" s="295" t="n"/>
      <c r="T357" s="295" t="n"/>
      <c r="U357" s="295" t="n"/>
      <c r="V357" s="295" t="n"/>
      <c r="W357" s="295" t="n"/>
      <c r="X357" s="290" t="inlineStr">
        <is>
          <t>Plot válido</t>
        </is>
      </c>
      <c r="Y357" s="287" t="n"/>
      <c r="Z357" s="287" t="n"/>
      <c r="AA357" s="287" t="n"/>
      <c r="AB357" s="287" t="n"/>
      <c r="AC357" s="287" t="n"/>
      <c r="AD357" s="287" t="n"/>
      <c r="AE357" s="287" t="n"/>
    </row>
    <row r="358" hidden="1" ht="15.75" customHeight="1" s="412">
      <c r="A358" s="294" t="n"/>
      <c r="B358" s="294" t="n"/>
      <c r="C358" s="294" t="n"/>
      <c r="D358" s="294" t="n"/>
      <c r="E358" s="294" t="n"/>
      <c r="F358" s="295" t="n"/>
      <c r="G358" s="295" t="n"/>
      <c r="H358" s="296" t="n"/>
      <c r="I358" s="295" t="n"/>
      <c r="J358" s="296" t="n"/>
      <c r="K358" s="295" t="n"/>
      <c r="L358" s="297" t="n"/>
      <c r="M358" s="297">
        <f>'ENS TARDIO 201819'!$K358-'ENS TARDIO 201819'!$I358</f>
        <v/>
      </c>
      <c r="N358" s="295" t="n"/>
      <c r="O358" s="295" t="n"/>
      <c r="P358" s="295" t="n"/>
      <c r="Q358" s="295" t="n"/>
      <c r="R358" s="295" t="n"/>
      <c r="S358" s="295" t="n"/>
      <c r="T358" s="295" t="n"/>
      <c r="U358" s="295" t="n"/>
      <c r="V358" s="295" t="n"/>
      <c r="W358" s="295" t="n"/>
      <c r="X358" s="290" t="inlineStr">
        <is>
          <t>Plot válido</t>
        </is>
      </c>
      <c r="Y358" s="287" t="n"/>
      <c r="Z358" s="287" t="n"/>
      <c r="AA358" s="287" t="n"/>
      <c r="AB358" s="287" t="n"/>
      <c r="AC358" s="287" t="n"/>
      <c r="AD358" s="287" t="n"/>
      <c r="AE358" s="287" t="n"/>
    </row>
    <row r="359" hidden="1" ht="15.75" customHeight="1" s="412">
      <c r="A359" s="294" t="n"/>
      <c r="B359" s="294" t="n"/>
      <c r="C359" s="294" t="n"/>
      <c r="D359" s="294" t="n"/>
      <c r="E359" s="294" t="n"/>
      <c r="F359" s="295" t="n"/>
      <c r="G359" s="295" t="n"/>
      <c r="H359" s="296" t="n"/>
      <c r="I359" s="295" t="n"/>
      <c r="J359" s="296" t="n"/>
      <c r="K359" s="295" t="n"/>
      <c r="L359" s="297" t="n"/>
      <c r="M359" s="297">
        <f>'ENS TARDIO 201819'!$K359-'ENS TARDIO 201819'!$I359</f>
        <v/>
      </c>
      <c r="N359" s="295" t="n"/>
      <c r="O359" s="295" t="n"/>
      <c r="P359" s="295" t="n"/>
      <c r="Q359" s="295" t="n"/>
      <c r="R359" s="295" t="n"/>
      <c r="S359" s="295" t="n"/>
      <c r="T359" s="295" t="n"/>
      <c r="U359" s="295" t="n"/>
      <c r="V359" s="295" t="n"/>
      <c r="W359" s="295" t="n"/>
      <c r="X359" s="290" t="inlineStr">
        <is>
          <t>Plot válido</t>
        </is>
      </c>
      <c r="Y359" s="287" t="n"/>
      <c r="Z359" s="287" t="n"/>
      <c r="AA359" s="287" t="n"/>
      <c r="AB359" s="287" t="n"/>
      <c r="AC359" s="287" t="n"/>
      <c r="AD359" s="287" t="n"/>
      <c r="AE359" s="287" t="n"/>
    </row>
    <row r="360" hidden="1" ht="15.75" customHeight="1" s="412">
      <c r="A360" s="294" t="n"/>
      <c r="B360" s="294" t="n"/>
      <c r="C360" s="294" t="n"/>
      <c r="D360" s="294" t="n"/>
      <c r="E360" s="294" t="n"/>
      <c r="F360" s="295" t="n"/>
      <c r="G360" s="295" t="n"/>
      <c r="H360" s="296" t="n"/>
      <c r="I360" s="295" t="n"/>
      <c r="J360" s="296" t="n"/>
      <c r="K360" s="295" t="n"/>
      <c r="L360" s="297" t="n"/>
      <c r="M360" s="297">
        <f>'ENS TARDIO 201819'!$K360-'ENS TARDIO 201819'!$I360</f>
        <v/>
      </c>
      <c r="N360" s="295" t="n"/>
      <c r="O360" s="295" t="n"/>
      <c r="P360" s="295" t="n"/>
      <c r="Q360" s="295" t="n"/>
      <c r="R360" s="295" t="n"/>
      <c r="S360" s="295" t="n"/>
      <c r="T360" s="295" t="n"/>
      <c r="U360" s="295" t="n"/>
      <c r="V360" s="295" t="n"/>
      <c r="W360" s="295" t="n"/>
      <c r="X360" s="290" t="inlineStr">
        <is>
          <t>Se descarta</t>
        </is>
      </c>
      <c r="Y360" s="287" t="n"/>
      <c r="Z360" s="287" t="n"/>
      <c r="AA360" s="287" t="n"/>
      <c r="AB360" s="287" t="n"/>
      <c r="AC360" s="287" t="n"/>
      <c r="AD360" s="287" t="n"/>
      <c r="AE360" s="287" t="n"/>
    </row>
    <row r="361" hidden="1" ht="15.75" customHeight="1" s="412">
      <c r="A361" s="294" t="n"/>
      <c r="B361" s="294" t="n"/>
      <c r="C361" s="294" t="n"/>
      <c r="D361" s="294" t="n"/>
      <c r="E361" s="294" t="n"/>
      <c r="F361" s="295" t="n"/>
      <c r="G361" s="295" t="n"/>
      <c r="H361" s="296" t="n"/>
      <c r="I361" s="295" t="n"/>
      <c r="J361" s="296" t="n"/>
      <c r="K361" s="295" t="n"/>
      <c r="L361" s="297" t="n"/>
      <c r="M361" s="297">
        <f>'ENS TARDIO 201819'!$K361-'ENS TARDIO 201819'!$I361</f>
        <v/>
      </c>
      <c r="N361" s="295" t="n"/>
      <c r="O361" s="295" t="n"/>
      <c r="P361" s="295" t="n"/>
      <c r="Q361" s="295" t="n"/>
      <c r="R361" s="295" t="n"/>
      <c r="S361" s="295" t="n"/>
      <c r="T361" s="295" t="n"/>
      <c r="U361" s="295" t="n"/>
      <c r="V361" s="295" t="n"/>
      <c r="W361" s="295" t="n"/>
      <c r="X361" s="290" t="inlineStr">
        <is>
          <t>Se descarta</t>
        </is>
      </c>
      <c r="Y361" s="287" t="n"/>
      <c r="Z361" s="287" t="n"/>
      <c r="AA361" s="287" t="n"/>
      <c r="AB361" s="287" t="n"/>
      <c r="AC361" s="287" t="n"/>
      <c r="AD361" s="287" t="n"/>
      <c r="AE361" s="287" t="n"/>
    </row>
    <row r="362" hidden="1" ht="15.75" customHeight="1" s="412">
      <c r="A362" s="294" t="n"/>
      <c r="B362" s="294" t="n"/>
      <c r="C362" s="294" t="n"/>
      <c r="D362" s="294" t="n"/>
      <c r="E362" s="294" t="n"/>
      <c r="F362" s="295" t="n"/>
      <c r="G362" s="295" t="n"/>
      <c r="H362" s="296" t="n"/>
      <c r="I362" s="295" t="n"/>
      <c r="J362" s="296" t="n"/>
      <c r="K362" s="295" t="n"/>
      <c r="L362" s="297" t="n"/>
      <c r="M362" s="297">
        <f>'ENS TARDIO 201819'!$K362-'ENS TARDIO 201819'!$I362</f>
        <v/>
      </c>
      <c r="N362" s="295" t="n"/>
      <c r="O362" s="295" t="n"/>
      <c r="P362" s="295" t="n"/>
      <c r="Q362" s="295" t="n"/>
      <c r="R362" s="295" t="n"/>
      <c r="S362" s="295" t="n"/>
      <c r="T362" s="295" t="n"/>
      <c r="U362" s="295" t="n"/>
      <c r="V362" s="295" t="n"/>
      <c r="W362" s="295" t="n"/>
      <c r="X362" s="290" t="inlineStr">
        <is>
          <t>Se descarta</t>
        </is>
      </c>
      <c r="Y362" s="287" t="n"/>
      <c r="Z362" s="287" t="n"/>
      <c r="AA362" s="287" t="n"/>
      <c r="AB362" s="287" t="n"/>
      <c r="AC362" s="287" t="n"/>
      <c r="AD362" s="287" t="n"/>
      <c r="AE362" s="287" t="n"/>
    </row>
    <row r="363" hidden="1" ht="15.75" customHeight="1" s="412">
      <c r="A363" s="294" t="n"/>
      <c r="B363" s="294" t="n"/>
      <c r="C363" s="294" t="n"/>
      <c r="D363" s="294" t="n"/>
      <c r="E363" s="294" t="n"/>
      <c r="F363" s="295" t="n"/>
      <c r="G363" s="295" t="n"/>
      <c r="H363" s="296" t="n"/>
      <c r="I363" s="295" t="n"/>
      <c r="J363" s="296" t="n"/>
      <c r="K363" s="295" t="n"/>
      <c r="L363" s="297" t="n"/>
      <c r="M363" s="297">
        <f>'ENS TARDIO 201819'!$K363-'ENS TARDIO 201819'!$I363</f>
        <v/>
      </c>
      <c r="N363" s="295" t="n"/>
      <c r="O363" s="295" t="n"/>
      <c r="P363" s="295" t="n"/>
      <c r="Q363" s="295" t="n"/>
      <c r="R363" s="295" t="n"/>
      <c r="S363" s="295" t="n"/>
      <c r="T363" s="295" t="n"/>
      <c r="U363" s="295" t="n"/>
      <c r="V363" s="295" t="n"/>
      <c r="W363" s="295" t="n"/>
      <c r="X363" s="290" t="inlineStr">
        <is>
          <t>Se descarta</t>
        </is>
      </c>
      <c r="Y363" s="287" t="n"/>
      <c r="Z363" s="287" t="n"/>
      <c r="AA363" s="287" t="n"/>
      <c r="AB363" s="287" t="n"/>
      <c r="AC363" s="287" t="n"/>
      <c r="AD363" s="287" t="n"/>
      <c r="AE363" s="287" t="n"/>
    </row>
    <row r="364" hidden="1" ht="15.75" customHeight="1" s="412">
      <c r="A364" s="294" t="n"/>
      <c r="B364" s="294" t="n"/>
      <c r="C364" s="294" t="n"/>
      <c r="D364" s="294" t="n"/>
      <c r="E364" s="294" t="n"/>
      <c r="F364" s="295" t="n"/>
      <c r="G364" s="295" t="n"/>
      <c r="H364" s="296" t="n"/>
      <c r="I364" s="295" t="n"/>
      <c r="J364" s="296" t="n"/>
      <c r="K364" s="295" t="n"/>
      <c r="L364" s="297" t="n"/>
      <c r="M364" s="297">
        <f>'ENS TARDIO 201819'!$K364-'ENS TARDIO 201819'!$I364</f>
        <v/>
      </c>
      <c r="N364" s="295" t="n"/>
      <c r="O364" s="295" t="n"/>
      <c r="P364" s="295" t="n"/>
      <c r="Q364" s="295" t="n"/>
      <c r="R364" s="295" t="n"/>
      <c r="S364" s="295" t="n"/>
      <c r="T364" s="295" t="n"/>
      <c r="U364" s="295" t="n"/>
      <c r="V364" s="295" t="n"/>
      <c r="W364" s="295" t="n"/>
      <c r="X364" s="290" t="inlineStr">
        <is>
          <t>Se descarta</t>
        </is>
      </c>
      <c r="Y364" s="287" t="n"/>
      <c r="Z364" s="287" t="n"/>
      <c r="AA364" s="287" t="n"/>
      <c r="AB364" s="287" t="n"/>
      <c r="AC364" s="287" t="n"/>
      <c r="AD364" s="287" t="n"/>
      <c r="AE364" s="287" t="n"/>
    </row>
    <row r="365" hidden="1" ht="15.75" customHeight="1" s="412">
      <c r="A365" s="294" t="n"/>
      <c r="B365" s="294" t="n"/>
      <c r="C365" s="294" t="n"/>
      <c r="D365" s="294" t="n"/>
      <c r="E365" s="294" t="n"/>
      <c r="F365" s="295" t="n"/>
      <c r="G365" s="295" t="n"/>
      <c r="H365" s="296" t="n"/>
      <c r="I365" s="295" t="n"/>
      <c r="J365" s="296" t="n"/>
      <c r="K365" s="295" t="n"/>
      <c r="L365" s="297" t="n"/>
      <c r="M365" s="297">
        <f>'ENS TARDIO 201819'!$K365-'ENS TARDIO 201819'!$I365</f>
        <v/>
      </c>
      <c r="N365" s="295" t="n"/>
      <c r="O365" s="295" t="n"/>
      <c r="P365" s="295" t="n"/>
      <c r="Q365" s="295" t="n"/>
      <c r="R365" s="295" t="n"/>
      <c r="S365" s="295" t="n"/>
      <c r="T365" s="295" t="n"/>
      <c r="U365" s="295" t="n"/>
      <c r="V365" s="295" t="n"/>
      <c r="W365" s="295" t="n"/>
      <c r="X365" s="290" t="inlineStr">
        <is>
          <t>Se descarta</t>
        </is>
      </c>
      <c r="Y365" s="287" t="n"/>
      <c r="Z365" s="287" t="n"/>
      <c r="AA365" s="287" t="n"/>
      <c r="AB365" s="287" t="n"/>
      <c r="AC365" s="287" t="n"/>
      <c r="AD365" s="287" t="n"/>
      <c r="AE365" s="287" t="n"/>
    </row>
    <row r="366" hidden="1" ht="15.75" customHeight="1" s="412">
      <c r="A366" s="294" t="n"/>
      <c r="B366" s="294" t="n"/>
      <c r="C366" s="294" t="n"/>
      <c r="D366" s="294" t="n"/>
      <c r="E366" s="294" t="n"/>
      <c r="F366" s="295" t="n"/>
      <c r="G366" s="295" t="n"/>
      <c r="H366" s="296" t="n"/>
      <c r="I366" s="295" t="n"/>
      <c r="J366" s="296" t="n"/>
      <c r="K366" s="295" t="n"/>
      <c r="L366" s="297" t="n"/>
      <c r="M366" s="297">
        <f>'ENS TARDIO 201819'!$K366-'ENS TARDIO 201819'!$I366</f>
        <v/>
      </c>
      <c r="N366" s="295" t="n"/>
      <c r="O366" s="295" t="n"/>
      <c r="P366" s="295" t="n"/>
      <c r="Q366" s="295" t="n"/>
      <c r="R366" s="295" t="n"/>
      <c r="S366" s="295" t="n"/>
      <c r="T366" s="295" t="n"/>
      <c r="U366" s="295" t="n"/>
      <c r="V366" s="295" t="n"/>
      <c r="W366" s="295" t="n"/>
      <c r="X366" s="290" t="inlineStr">
        <is>
          <t>Se descarta</t>
        </is>
      </c>
      <c r="Y366" s="287" t="n"/>
      <c r="Z366" s="287" t="n"/>
      <c r="AA366" s="287" t="n"/>
      <c r="AB366" s="287" t="n"/>
      <c r="AC366" s="287" t="n"/>
      <c r="AD366" s="287" t="n"/>
      <c r="AE366" s="287" t="n"/>
    </row>
    <row r="367" hidden="1" ht="15.75" customHeight="1" s="412">
      <c r="A367" s="294" t="n"/>
      <c r="B367" s="294" t="n"/>
      <c r="C367" s="294" t="n"/>
      <c r="D367" s="294" t="n"/>
      <c r="E367" s="294" t="n"/>
      <c r="F367" s="295" t="n"/>
      <c r="G367" s="295" t="n"/>
      <c r="H367" s="296" t="n"/>
      <c r="I367" s="295" t="n"/>
      <c r="J367" s="296" t="n"/>
      <c r="K367" s="295" t="n"/>
      <c r="L367" s="297" t="n"/>
      <c r="M367" s="297">
        <f>'ENS TARDIO 201819'!$K367-'ENS TARDIO 201819'!$I367</f>
        <v/>
      </c>
      <c r="N367" s="295" t="n"/>
      <c r="O367" s="295" t="n"/>
      <c r="P367" s="295" t="n"/>
      <c r="Q367" s="295" t="n"/>
      <c r="R367" s="295" t="n"/>
      <c r="S367" s="295" t="n"/>
      <c r="T367" s="295" t="n"/>
      <c r="U367" s="295" t="n"/>
      <c r="V367" s="295" t="n"/>
      <c r="W367" s="295" t="n"/>
      <c r="X367" s="290" t="inlineStr">
        <is>
          <t>Se descarta</t>
        </is>
      </c>
      <c r="Y367" s="287" t="n"/>
      <c r="Z367" s="287" t="n"/>
      <c r="AA367" s="287" t="n"/>
      <c r="AB367" s="287" t="n"/>
      <c r="AC367" s="287" t="n"/>
      <c r="AD367" s="287" t="n"/>
      <c r="AE367" s="287" t="n"/>
    </row>
    <row r="368" hidden="1" ht="15.75" customHeight="1" s="412">
      <c r="A368" s="294" t="n"/>
      <c r="B368" s="294" t="n"/>
      <c r="C368" s="294" t="n"/>
      <c r="D368" s="294" t="n"/>
      <c r="E368" s="294" t="n"/>
      <c r="F368" s="295" t="n"/>
      <c r="G368" s="295" t="n"/>
      <c r="H368" s="296" t="n"/>
      <c r="I368" s="295" t="n"/>
      <c r="J368" s="296" t="n"/>
      <c r="K368" s="295" t="n"/>
      <c r="L368" s="297" t="n"/>
      <c r="M368" s="297">
        <f>'ENS TARDIO 201819'!$K368-'ENS TARDIO 201819'!$I368</f>
        <v/>
      </c>
      <c r="N368" s="295" t="n"/>
      <c r="O368" s="295" t="n"/>
      <c r="P368" s="295" t="n"/>
      <c r="Q368" s="295" t="n"/>
      <c r="R368" s="295" t="n"/>
      <c r="S368" s="295" t="n"/>
      <c r="T368" s="295" t="n"/>
      <c r="U368" s="295" t="n"/>
      <c r="V368" s="295" t="n"/>
      <c r="W368" s="295" t="n"/>
      <c r="X368" s="290" t="inlineStr">
        <is>
          <t>Plot válido</t>
        </is>
      </c>
      <c r="Y368" s="287" t="n"/>
      <c r="Z368" s="287" t="n"/>
      <c r="AA368" s="287" t="n"/>
      <c r="AB368" s="287" t="n"/>
      <c r="AC368" s="287" t="n"/>
      <c r="AD368" s="287" t="n"/>
      <c r="AE368" s="287" t="n"/>
    </row>
    <row r="369" hidden="1" ht="15.75" customHeight="1" s="412">
      <c r="A369" s="294" t="n"/>
      <c r="B369" s="294" t="n"/>
      <c r="C369" s="294" t="n"/>
      <c r="D369" s="294" t="n"/>
      <c r="E369" s="294" t="n"/>
      <c r="F369" s="295" t="n"/>
      <c r="G369" s="295" t="n"/>
      <c r="H369" s="296" t="n"/>
      <c r="I369" s="295" t="n"/>
      <c r="J369" s="296" t="n"/>
      <c r="K369" s="295" t="n"/>
      <c r="L369" s="297" t="n"/>
      <c r="M369" s="297">
        <f>'ENS TARDIO 201819'!$K369-'ENS TARDIO 201819'!$I369</f>
        <v/>
      </c>
      <c r="N369" s="295" t="n"/>
      <c r="O369" s="295" t="n"/>
      <c r="P369" s="295" t="n"/>
      <c r="Q369" s="295" t="n"/>
      <c r="R369" s="295" t="n"/>
      <c r="S369" s="295" t="n"/>
      <c r="T369" s="295" t="n"/>
      <c r="U369" s="295" t="n"/>
      <c r="V369" s="295" t="n"/>
      <c r="W369" s="295" t="n"/>
      <c r="X369" s="290" t="inlineStr">
        <is>
          <t>Plot válido</t>
        </is>
      </c>
      <c r="Y369" s="287" t="n"/>
      <c r="Z369" s="287" t="n"/>
      <c r="AA369" s="287" t="n"/>
      <c r="AB369" s="287" t="n"/>
      <c r="AC369" s="287" t="n"/>
      <c r="AD369" s="287" t="n"/>
      <c r="AE369" s="287" t="n"/>
    </row>
    <row r="370" hidden="1" ht="15.75" customHeight="1" s="412">
      <c r="A370" s="294" t="n"/>
      <c r="B370" s="294" t="n"/>
      <c r="C370" s="294" t="n"/>
      <c r="D370" s="294" t="n"/>
      <c r="E370" s="294" t="n"/>
      <c r="F370" s="295" t="n"/>
      <c r="G370" s="295" t="n"/>
      <c r="H370" s="296" t="n"/>
      <c r="I370" s="295" t="n"/>
      <c r="J370" s="296" t="n"/>
      <c r="K370" s="295" t="n"/>
      <c r="L370" s="297" t="n"/>
      <c r="M370" s="297">
        <f>'ENS TARDIO 201819'!$K370-'ENS TARDIO 201819'!$I370</f>
        <v/>
      </c>
      <c r="N370" s="295" t="n"/>
      <c r="O370" s="295" t="n"/>
      <c r="P370" s="295" t="n"/>
      <c r="Q370" s="295" t="n"/>
      <c r="R370" s="295" t="n"/>
      <c r="S370" s="295" t="n"/>
      <c r="T370" s="295" t="n"/>
      <c r="U370" s="295" t="n"/>
      <c r="V370" s="295" t="n"/>
      <c r="W370" s="295" t="n"/>
      <c r="X370" s="290" t="inlineStr">
        <is>
          <t>Plot válido</t>
        </is>
      </c>
      <c r="Y370" s="287" t="n"/>
      <c r="Z370" s="287" t="n"/>
      <c r="AA370" s="287" t="n"/>
      <c r="AB370" s="287" t="n"/>
      <c r="AC370" s="287" t="n"/>
      <c r="AD370" s="287" t="n"/>
      <c r="AE370" s="287" t="n"/>
    </row>
    <row r="371" hidden="1" ht="15.75" customHeight="1" s="412">
      <c r="A371" s="294" t="n"/>
      <c r="B371" s="294" t="n"/>
      <c r="C371" s="294" t="n"/>
      <c r="D371" s="294" t="n"/>
      <c r="E371" s="294" t="n"/>
      <c r="F371" s="295" t="n"/>
      <c r="G371" s="295" t="n"/>
      <c r="H371" s="296" t="n"/>
      <c r="I371" s="295" t="n"/>
      <c r="J371" s="296" t="n"/>
      <c r="K371" s="295" t="n"/>
      <c r="L371" s="297" t="n"/>
      <c r="M371" s="297">
        <f>'ENS TARDIO 201819'!$K371-'ENS TARDIO 201819'!$I371</f>
        <v/>
      </c>
      <c r="N371" s="295" t="n"/>
      <c r="O371" s="295" t="n"/>
      <c r="P371" s="295" t="n"/>
      <c r="Q371" s="295" t="n"/>
      <c r="R371" s="295" t="n"/>
      <c r="S371" s="295" t="n"/>
      <c r="T371" s="295" t="n"/>
      <c r="U371" s="295" t="n"/>
      <c r="V371" s="295" t="n"/>
      <c r="W371" s="295" t="n"/>
      <c r="X371" s="290" t="inlineStr">
        <is>
          <t>Plot válido</t>
        </is>
      </c>
      <c r="Y371" s="287" t="n"/>
      <c r="Z371" s="287" t="n"/>
      <c r="AA371" s="287" t="n"/>
      <c r="AB371" s="287" t="n"/>
      <c r="AC371" s="287" t="n"/>
      <c r="AD371" s="287" t="n"/>
      <c r="AE371" s="287" t="n"/>
    </row>
    <row r="372" hidden="1" ht="15.75" customHeight="1" s="412">
      <c r="A372" s="294" t="n"/>
      <c r="B372" s="294" t="n"/>
      <c r="C372" s="294" t="n"/>
      <c r="D372" s="294" t="n"/>
      <c r="E372" s="294" t="n"/>
      <c r="F372" s="295" t="n"/>
      <c r="G372" s="295" t="n"/>
      <c r="H372" s="296" t="n"/>
      <c r="I372" s="295" t="n"/>
      <c r="J372" s="296" t="n"/>
      <c r="K372" s="295" t="n"/>
      <c r="L372" s="297" t="n"/>
      <c r="M372" s="297">
        <f>'ENS TARDIO 201819'!$K372-'ENS TARDIO 201819'!$I372</f>
        <v/>
      </c>
      <c r="N372" s="295" t="n"/>
      <c r="O372" s="295" t="n"/>
      <c r="P372" s="295" t="n"/>
      <c r="Q372" s="295" t="n"/>
      <c r="R372" s="295" t="n"/>
      <c r="S372" s="295" t="n"/>
      <c r="T372" s="295" t="n"/>
      <c r="U372" s="295" t="n"/>
      <c r="V372" s="295" t="n"/>
      <c r="W372" s="295" t="n"/>
      <c r="X372" s="290" t="inlineStr">
        <is>
          <t>Plot válido</t>
        </is>
      </c>
      <c r="Y372" s="287" t="n"/>
      <c r="Z372" s="287" t="n"/>
      <c r="AA372" s="287" t="n"/>
      <c r="AB372" s="287" t="n"/>
      <c r="AC372" s="287" t="n"/>
      <c r="AD372" s="287" t="n"/>
      <c r="AE372" s="287" t="n"/>
    </row>
    <row r="373" hidden="1" ht="15.75" customHeight="1" s="412">
      <c r="A373" s="294" t="n"/>
      <c r="B373" s="294" t="n"/>
      <c r="C373" s="294" t="n"/>
      <c r="D373" s="294" t="n"/>
      <c r="E373" s="294" t="n"/>
      <c r="F373" s="295" t="n"/>
      <c r="G373" s="295" t="n"/>
      <c r="H373" s="296" t="n"/>
      <c r="I373" s="295" t="n"/>
      <c r="J373" s="296" t="n"/>
      <c r="K373" s="295" t="n"/>
      <c r="L373" s="297" t="n"/>
      <c r="M373" s="297">
        <f>'ENS TARDIO 201819'!$K373-'ENS TARDIO 201819'!$I373</f>
        <v/>
      </c>
      <c r="N373" s="295" t="n"/>
      <c r="O373" s="295" t="n"/>
      <c r="P373" s="295" t="n"/>
      <c r="Q373" s="295" t="n"/>
      <c r="R373" s="295" t="n"/>
      <c r="S373" s="295" t="n"/>
      <c r="T373" s="295" t="n"/>
      <c r="U373" s="295" t="n"/>
      <c r="V373" s="295" t="n"/>
      <c r="W373" s="295" t="n"/>
      <c r="X373" s="290" t="inlineStr">
        <is>
          <t>Plot válido</t>
        </is>
      </c>
      <c r="Y373" s="287" t="n"/>
      <c r="Z373" s="287" t="n"/>
      <c r="AA373" s="287" t="n"/>
      <c r="AB373" s="287" t="n"/>
      <c r="AC373" s="287" t="n"/>
      <c r="AD373" s="287" t="n"/>
      <c r="AE373" s="287" t="n"/>
    </row>
    <row r="374" hidden="1" ht="15.75" customHeight="1" s="412">
      <c r="A374" s="294" t="n"/>
      <c r="B374" s="294" t="n"/>
      <c r="C374" s="294" t="n"/>
      <c r="D374" s="294" t="n"/>
      <c r="E374" s="294" t="n"/>
      <c r="F374" s="295" t="n"/>
      <c r="G374" s="295" t="n"/>
      <c r="H374" s="296" t="n"/>
      <c r="I374" s="295" t="n"/>
      <c r="J374" s="296" t="n"/>
      <c r="K374" s="295" t="n"/>
      <c r="L374" s="297" t="n"/>
      <c r="M374" s="297">
        <f>'ENS TARDIO 201819'!$K374-'ENS TARDIO 201819'!$I374</f>
        <v/>
      </c>
      <c r="N374" s="295" t="n"/>
      <c r="O374" s="295" t="n"/>
      <c r="P374" s="295" t="n"/>
      <c r="Q374" s="295" t="n"/>
      <c r="R374" s="295" t="n"/>
      <c r="S374" s="295" t="n"/>
      <c r="T374" s="295" t="n"/>
      <c r="U374" s="295" t="n"/>
      <c r="V374" s="295" t="n"/>
      <c r="W374" s="295" t="n"/>
      <c r="X374" s="290" t="inlineStr">
        <is>
          <t>Plot válido</t>
        </is>
      </c>
      <c r="Y374" s="287" t="n"/>
      <c r="Z374" s="287" t="n"/>
      <c r="AA374" s="287" t="n"/>
      <c r="AB374" s="287" t="n"/>
      <c r="AC374" s="287" t="n"/>
      <c r="AD374" s="287" t="n"/>
      <c r="AE374" s="287" t="n"/>
    </row>
    <row r="375" hidden="1" ht="15.75" customHeight="1" s="412">
      <c r="A375" s="294" t="n"/>
      <c r="B375" s="294" t="n"/>
      <c r="C375" s="294" t="n"/>
      <c r="D375" s="294" t="n"/>
      <c r="E375" s="294" t="n"/>
      <c r="F375" s="295" t="n"/>
      <c r="G375" s="295" t="n"/>
      <c r="H375" s="296" t="n"/>
      <c r="I375" s="295" t="n"/>
      <c r="J375" s="296" t="n"/>
      <c r="K375" s="295" t="n"/>
      <c r="L375" s="297" t="n"/>
      <c r="M375" s="297">
        <f>'ENS TARDIO 201819'!$K375-'ENS TARDIO 201819'!$I375</f>
        <v/>
      </c>
      <c r="N375" s="295" t="n"/>
      <c r="O375" s="295" t="n"/>
      <c r="P375" s="295" t="n"/>
      <c r="Q375" s="295" t="n"/>
      <c r="R375" s="295" t="n"/>
      <c r="S375" s="295" t="n"/>
      <c r="T375" s="295" t="n"/>
      <c r="U375" s="295" t="n"/>
      <c r="V375" s="295" t="n"/>
      <c r="W375" s="295" t="n"/>
      <c r="X375" s="290" t="inlineStr">
        <is>
          <t>Plot válido</t>
        </is>
      </c>
      <c r="Y375" s="287" t="n"/>
      <c r="Z375" s="287" t="n"/>
      <c r="AA375" s="287" t="n"/>
      <c r="AB375" s="287" t="n"/>
      <c r="AC375" s="287" t="n"/>
      <c r="AD375" s="287" t="n"/>
      <c r="AE375" s="287" t="n"/>
    </row>
    <row r="376" hidden="1" ht="15.75" customHeight="1" s="412">
      <c r="A376" s="294" t="n"/>
      <c r="B376" s="294" t="n"/>
      <c r="C376" s="294" t="n"/>
      <c r="D376" s="294" t="n"/>
      <c r="E376" s="294" t="n"/>
      <c r="F376" s="295" t="n"/>
      <c r="G376" s="295" t="n"/>
      <c r="H376" s="296" t="n"/>
      <c r="I376" s="295" t="n"/>
      <c r="J376" s="296" t="n"/>
      <c r="K376" s="295" t="n"/>
      <c r="L376" s="297" t="n"/>
      <c r="M376" s="297">
        <f>'ENS TARDIO 201819'!$K376-'ENS TARDIO 201819'!$I376</f>
        <v/>
      </c>
      <c r="N376" s="295" t="n"/>
      <c r="O376" s="295" t="n"/>
      <c r="P376" s="295" t="n"/>
      <c r="Q376" s="295" t="n"/>
      <c r="R376" s="295" t="n"/>
      <c r="S376" s="295" t="n"/>
      <c r="T376" s="295" t="n"/>
      <c r="U376" s="295" t="n"/>
      <c r="V376" s="295" t="n"/>
      <c r="W376" s="295" t="n"/>
      <c r="X376" s="290" t="inlineStr">
        <is>
          <t>Plot válido</t>
        </is>
      </c>
      <c r="Y376" s="287" t="n"/>
      <c r="Z376" s="287" t="n"/>
      <c r="AA376" s="287" t="n"/>
      <c r="AB376" s="287" t="n"/>
      <c r="AC376" s="287" t="n"/>
      <c r="AD376" s="287" t="n"/>
      <c r="AE376" s="287" t="n"/>
    </row>
    <row r="377" hidden="1" ht="15.75" customHeight="1" s="412">
      <c r="A377" s="294" t="n"/>
      <c r="B377" s="294" t="n"/>
      <c r="C377" s="294" t="n"/>
      <c r="D377" s="294" t="n"/>
      <c r="E377" s="294" t="n"/>
      <c r="F377" s="295" t="n"/>
      <c r="G377" s="295" t="n"/>
      <c r="H377" s="296" t="n"/>
      <c r="I377" s="295" t="n"/>
      <c r="J377" s="296" t="n"/>
      <c r="K377" s="295" t="n"/>
      <c r="L377" s="297" t="n"/>
      <c r="M377" s="297">
        <f>'ENS TARDIO 201819'!$K377-'ENS TARDIO 201819'!$I377</f>
        <v/>
      </c>
      <c r="N377" s="295" t="n"/>
      <c r="O377" s="295" t="n"/>
      <c r="P377" s="295" t="n"/>
      <c r="Q377" s="295" t="n"/>
      <c r="R377" s="295" t="n"/>
      <c r="S377" s="295" t="n"/>
      <c r="T377" s="295" t="n"/>
      <c r="U377" s="295" t="n"/>
      <c r="V377" s="295" t="n"/>
      <c r="W377" s="295" t="n"/>
      <c r="X377" s="290" t="inlineStr">
        <is>
          <t>Plot válido</t>
        </is>
      </c>
      <c r="Y377" s="287" t="n"/>
      <c r="Z377" s="287" t="n"/>
      <c r="AA377" s="287" t="n"/>
      <c r="AB377" s="287" t="n"/>
      <c r="AC377" s="287" t="n"/>
      <c r="AD377" s="287" t="n"/>
      <c r="AE377" s="287" t="n"/>
    </row>
    <row r="378" hidden="1" ht="15.75" customHeight="1" s="412">
      <c r="A378" s="294" t="n"/>
      <c r="B378" s="294" t="n"/>
      <c r="C378" s="294" t="n"/>
      <c r="D378" s="294" t="n"/>
      <c r="E378" s="294" t="n"/>
      <c r="F378" s="295" t="n"/>
      <c r="G378" s="295" t="n"/>
      <c r="H378" s="296" t="n"/>
      <c r="I378" s="295" t="n"/>
      <c r="J378" s="296" t="n"/>
      <c r="K378" s="295" t="n"/>
      <c r="L378" s="297" t="n"/>
      <c r="M378" s="297">
        <f>'ENS TARDIO 201819'!$K378-'ENS TARDIO 201819'!$I378</f>
        <v/>
      </c>
      <c r="N378" s="295" t="n"/>
      <c r="O378" s="295" t="n"/>
      <c r="P378" s="295" t="n"/>
      <c r="Q378" s="295" t="n"/>
      <c r="R378" s="295" t="n"/>
      <c r="S378" s="295" t="n"/>
      <c r="T378" s="295" t="n"/>
      <c r="U378" s="295" t="n"/>
      <c r="V378" s="295" t="n"/>
      <c r="W378" s="295" t="n"/>
      <c r="X378" s="290" t="inlineStr">
        <is>
          <t>Se descarta</t>
        </is>
      </c>
      <c r="Y378" s="287" t="n"/>
      <c r="Z378" s="287" t="n"/>
      <c r="AA378" s="287" t="n"/>
      <c r="AB378" s="287" t="n"/>
      <c r="AC378" s="287" t="n"/>
      <c r="AD378" s="287" t="n"/>
      <c r="AE378" s="287" t="n"/>
    </row>
    <row r="379" hidden="1" ht="15.75" customHeight="1" s="412">
      <c r="A379" s="294" t="n"/>
      <c r="B379" s="294" t="n"/>
      <c r="C379" s="294" t="n"/>
      <c r="D379" s="294" t="n"/>
      <c r="E379" s="294" t="n"/>
      <c r="F379" s="295" t="n"/>
      <c r="G379" s="295" t="n"/>
      <c r="H379" s="296" t="n"/>
      <c r="I379" s="295" t="n"/>
      <c r="J379" s="296" t="n"/>
      <c r="K379" s="295" t="n"/>
      <c r="L379" s="297" t="n"/>
      <c r="M379" s="297">
        <f>'ENS TARDIO 201819'!$K379-'ENS TARDIO 201819'!$I379</f>
        <v/>
      </c>
      <c r="N379" s="295" t="n"/>
      <c r="O379" s="295" t="n"/>
      <c r="P379" s="295" t="n"/>
      <c r="Q379" s="295" t="n"/>
      <c r="R379" s="295" t="n"/>
      <c r="S379" s="295" t="n"/>
      <c r="T379" s="295" t="n"/>
      <c r="U379" s="295" t="n"/>
      <c r="V379" s="295" t="n"/>
      <c r="W379" s="295" t="n"/>
      <c r="X379" s="290" t="inlineStr">
        <is>
          <t>Se descarta</t>
        </is>
      </c>
      <c r="Y379" s="287" t="n"/>
      <c r="Z379" s="287" t="n"/>
      <c r="AA379" s="287" t="n"/>
      <c r="AB379" s="287" t="n"/>
      <c r="AC379" s="287" t="n"/>
      <c r="AD379" s="287" t="n"/>
      <c r="AE379" s="287" t="n"/>
    </row>
    <row r="380" hidden="1" ht="15.75" customHeight="1" s="412">
      <c r="A380" s="294" t="n"/>
      <c r="B380" s="294" t="n"/>
      <c r="C380" s="294" t="n"/>
      <c r="D380" s="294" t="n"/>
      <c r="E380" s="294" t="n"/>
      <c r="F380" s="295" t="n"/>
      <c r="G380" s="295" t="n"/>
      <c r="H380" s="296" t="n"/>
      <c r="I380" s="295" t="n"/>
      <c r="J380" s="296" t="n"/>
      <c r="K380" s="295" t="n"/>
      <c r="L380" s="297" t="n"/>
      <c r="M380" s="297">
        <f>'ENS TARDIO 201819'!$K380-'ENS TARDIO 201819'!$I380</f>
        <v/>
      </c>
      <c r="N380" s="295" t="n"/>
      <c r="O380" s="295" t="n"/>
      <c r="P380" s="295" t="n"/>
      <c r="Q380" s="295" t="n"/>
      <c r="R380" s="295" t="n"/>
      <c r="S380" s="295" t="n"/>
      <c r="T380" s="295" t="n"/>
      <c r="U380" s="295" t="n"/>
      <c r="V380" s="295" t="n"/>
      <c r="W380" s="295" t="n"/>
      <c r="X380" s="290" t="inlineStr">
        <is>
          <t>Se descarta</t>
        </is>
      </c>
      <c r="Y380" s="287" t="n"/>
      <c r="Z380" s="287" t="n"/>
      <c r="AA380" s="287" t="n"/>
      <c r="AB380" s="287" t="n"/>
      <c r="AC380" s="287" t="n"/>
      <c r="AD380" s="287" t="n"/>
      <c r="AE380" s="287" t="n"/>
    </row>
    <row r="381" hidden="1" ht="15.75" customHeight="1" s="412">
      <c r="A381" s="294" t="n"/>
      <c r="B381" s="294" t="n"/>
      <c r="C381" s="294" t="n"/>
      <c r="D381" s="294" t="n"/>
      <c r="E381" s="294" t="n"/>
      <c r="F381" s="295" t="n"/>
      <c r="G381" s="295" t="n"/>
      <c r="H381" s="296" t="n"/>
      <c r="I381" s="295" t="n"/>
      <c r="J381" s="296" t="n"/>
      <c r="K381" s="295" t="n"/>
      <c r="L381" s="297" t="n"/>
      <c r="M381" s="297">
        <f>'ENS TARDIO 201819'!$K381-'ENS TARDIO 201819'!$I381</f>
        <v/>
      </c>
      <c r="N381" s="295" t="n"/>
      <c r="O381" s="295" t="n"/>
      <c r="P381" s="295" t="n"/>
      <c r="Q381" s="295" t="n"/>
      <c r="R381" s="295" t="n"/>
      <c r="S381" s="295" t="n"/>
      <c r="T381" s="295" t="n"/>
      <c r="U381" s="295" t="n"/>
      <c r="V381" s="295" t="n"/>
      <c r="W381" s="295" t="n"/>
      <c r="X381" s="290" t="inlineStr">
        <is>
          <t>Se descarta</t>
        </is>
      </c>
      <c r="Y381" s="287" t="n"/>
      <c r="Z381" s="287" t="n"/>
      <c r="AA381" s="287" t="n"/>
      <c r="AB381" s="287" t="n"/>
      <c r="AC381" s="287" t="n"/>
      <c r="AD381" s="287" t="n"/>
      <c r="AE381" s="287" t="n"/>
    </row>
    <row r="382" hidden="1" ht="15.75" customHeight="1" s="412">
      <c r="A382" s="294" t="n"/>
      <c r="B382" s="294" t="n"/>
      <c r="C382" s="294" t="n"/>
      <c r="D382" s="294" t="n"/>
      <c r="E382" s="294" t="n"/>
      <c r="F382" s="295" t="n"/>
      <c r="G382" s="295" t="n"/>
      <c r="H382" s="296" t="n"/>
      <c r="I382" s="295" t="n"/>
      <c r="J382" s="296" t="n"/>
      <c r="K382" s="295" t="n"/>
      <c r="L382" s="297" t="n"/>
      <c r="M382" s="297">
        <f>'ENS TARDIO 201819'!$K382-'ENS TARDIO 201819'!$I382</f>
        <v/>
      </c>
      <c r="N382" s="295" t="n"/>
      <c r="O382" s="295" t="n"/>
      <c r="P382" s="295" t="n"/>
      <c r="Q382" s="295" t="n"/>
      <c r="R382" s="295" t="n"/>
      <c r="S382" s="295" t="n"/>
      <c r="T382" s="295" t="n"/>
      <c r="U382" s="295" t="n"/>
      <c r="V382" s="295" t="n"/>
      <c r="W382" s="295" t="n"/>
      <c r="X382" s="290" t="inlineStr">
        <is>
          <t>Se descarta</t>
        </is>
      </c>
      <c r="Y382" s="287" t="n"/>
      <c r="Z382" s="287" t="n"/>
      <c r="AA382" s="287" t="n"/>
      <c r="AB382" s="287" t="n"/>
      <c r="AC382" s="287" t="n"/>
      <c r="AD382" s="287" t="n"/>
      <c r="AE382" s="287" t="n"/>
    </row>
    <row r="383" hidden="1" ht="15.75" customHeight="1" s="412">
      <c r="A383" s="294" t="n"/>
      <c r="B383" s="294" t="n"/>
      <c r="C383" s="294" t="n"/>
      <c r="D383" s="294" t="n"/>
      <c r="E383" s="294" t="n"/>
      <c r="F383" s="295" t="n"/>
      <c r="G383" s="295" t="n"/>
      <c r="H383" s="296" t="n"/>
      <c r="I383" s="295" t="n"/>
      <c r="J383" s="296" t="n"/>
      <c r="K383" s="295" t="n"/>
      <c r="L383" s="297" t="n"/>
      <c r="M383" s="297">
        <f>'ENS TARDIO 201819'!$K383-'ENS TARDIO 201819'!$I383</f>
        <v/>
      </c>
      <c r="N383" s="295" t="n"/>
      <c r="O383" s="295" t="n"/>
      <c r="P383" s="295" t="n"/>
      <c r="Q383" s="295" t="n"/>
      <c r="R383" s="295" t="n"/>
      <c r="S383" s="295" t="n"/>
      <c r="T383" s="295" t="n"/>
      <c r="U383" s="295" t="n"/>
      <c r="V383" s="295" t="n"/>
      <c r="W383" s="295" t="n"/>
      <c r="X383" s="290" t="inlineStr">
        <is>
          <t>Se descarta</t>
        </is>
      </c>
      <c r="Y383" s="287" t="n"/>
      <c r="Z383" s="287" t="n"/>
      <c r="AA383" s="287" t="n"/>
      <c r="AB383" s="287" t="n"/>
      <c r="AC383" s="287" t="n"/>
      <c r="AD383" s="287" t="n"/>
      <c r="AE383" s="287" t="n"/>
    </row>
    <row r="384" hidden="1" ht="15.75" customHeight="1" s="412">
      <c r="A384" s="294" t="n"/>
      <c r="B384" s="294" t="n"/>
      <c r="C384" s="294" t="n"/>
      <c r="D384" s="294" t="n"/>
      <c r="E384" s="294" t="n"/>
      <c r="F384" s="295" t="n"/>
      <c r="G384" s="295" t="n"/>
      <c r="H384" s="296" t="n"/>
      <c r="I384" s="295" t="n"/>
      <c r="J384" s="296" t="n"/>
      <c r="K384" s="295" t="n"/>
      <c r="L384" s="297" t="n"/>
      <c r="M384" s="297">
        <f>'ENS TARDIO 201819'!$K384-'ENS TARDIO 201819'!$I384</f>
        <v/>
      </c>
      <c r="N384" s="295" t="n"/>
      <c r="O384" s="295" t="n"/>
      <c r="P384" s="295" t="n"/>
      <c r="Q384" s="295" t="n"/>
      <c r="R384" s="295" t="n"/>
      <c r="S384" s="295" t="n"/>
      <c r="T384" s="295" t="n"/>
      <c r="U384" s="295" t="n"/>
      <c r="V384" s="295" t="n"/>
      <c r="W384" s="295" t="n"/>
      <c r="X384" s="290" t="inlineStr">
        <is>
          <t>Se descarta</t>
        </is>
      </c>
      <c r="Y384" s="287" t="n"/>
      <c r="Z384" s="287" t="n"/>
      <c r="AA384" s="287" t="n"/>
      <c r="AB384" s="287" t="n"/>
      <c r="AC384" s="287" t="n"/>
      <c r="AD384" s="287" t="n"/>
      <c r="AE384" s="287" t="n"/>
    </row>
    <row r="385" hidden="1" ht="15.75" customHeight="1" s="412">
      <c r="A385" s="294" t="n"/>
      <c r="B385" s="294" t="n"/>
      <c r="C385" s="294" t="n"/>
      <c r="D385" s="294" t="n"/>
      <c r="E385" s="294" t="n"/>
      <c r="F385" s="295" t="n"/>
      <c r="G385" s="295" t="n"/>
      <c r="H385" s="296" t="n"/>
      <c r="I385" s="295" t="n"/>
      <c r="J385" s="296" t="n"/>
      <c r="K385" s="295" t="n"/>
      <c r="L385" s="297" t="n"/>
      <c r="M385" s="297">
        <f>'ENS TARDIO 201819'!$K385-'ENS TARDIO 201819'!$I385</f>
        <v/>
      </c>
      <c r="N385" s="295" t="n"/>
      <c r="O385" s="295" t="n"/>
      <c r="P385" s="295" t="n"/>
      <c r="Q385" s="295" t="n"/>
      <c r="R385" s="295" t="n"/>
      <c r="S385" s="295" t="n"/>
      <c r="T385" s="295" t="n"/>
      <c r="U385" s="295" t="n"/>
      <c r="V385" s="295" t="n"/>
      <c r="W385" s="295" t="n"/>
      <c r="X385" s="290" t="inlineStr">
        <is>
          <t>Se descarta</t>
        </is>
      </c>
      <c r="Y385" s="287" t="n"/>
      <c r="Z385" s="287" t="n"/>
      <c r="AA385" s="287" t="n"/>
      <c r="AB385" s="287" t="n"/>
      <c r="AC385" s="287" t="n"/>
      <c r="AD385" s="287" t="n"/>
      <c r="AE385" s="287" t="n"/>
    </row>
    <row r="386" hidden="1" ht="15.75" customHeight="1" s="412">
      <c r="A386" s="294" t="n"/>
      <c r="B386" s="294" t="n"/>
      <c r="C386" s="294" t="n"/>
      <c r="D386" s="294" t="n"/>
      <c r="E386" s="294" t="n"/>
      <c r="F386" s="295" t="n"/>
      <c r="G386" s="295" t="n"/>
      <c r="H386" s="296" t="n"/>
      <c r="I386" s="295" t="n"/>
      <c r="J386" s="296" t="n"/>
      <c r="K386" s="295" t="n"/>
      <c r="L386" s="297" t="n"/>
      <c r="M386" s="297">
        <f>'ENS TARDIO 201819'!$K386-'ENS TARDIO 201819'!$I386</f>
        <v/>
      </c>
      <c r="N386" s="295" t="n"/>
      <c r="O386" s="295" t="n"/>
      <c r="P386" s="295" t="n"/>
      <c r="Q386" s="295" t="n"/>
      <c r="R386" s="295" t="n"/>
      <c r="S386" s="295" t="n"/>
      <c r="T386" s="295" t="n"/>
      <c r="U386" s="295" t="n"/>
      <c r="V386" s="295" t="n"/>
      <c r="W386" s="295" t="n"/>
      <c r="X386" s="290" t="inlineStr">
        <is>
          <t>Plot válido</t>
        </is>
      </c>
      <c r="Y386" s="287" t="n"/>
      <c r="Z386" s="287" t="n"/>
      <c r="AA386" s="287" t="n"/>
      <c r="AB386" s="287" t="n"/>
      <c r="AC386" s="287" t="n"/>
      <c r="AD386" s="287" t="n"/>
      <c r="AE386" s="287" t="n"/>
    </row>
    <row r="387" hidden="1" ht="15.75" customHeight="1" s="412">
      <c r="A387" s="294" t="n"/>
      <c r="B387" s="294" t="n"/>
      <c r="C387" s="294" t="n"/>
      <c r="D387" s="294" t="n"/>
      <c r="E387" s="294" t="n"/>
      <c r="F387" s="295" t="n"/>
      <c r="G387" s="295" t="n"/>
      <c r="H387" s="296" t="n"/>
      <c r="I387" s="295" t="n"/>
      <c r="J387" s="296" t="n"/>
      <c r="K387" s="295" t="n"/>
      <c r="L387" s="297" t="n"/>
      <c r="M387" s="297">
        <f>'ENS TARDIO 201819'!$K387-'ENS TARDIO 201819'!$I387</f>
        <v/>
      </c>
      <c r="N387" s="295" t="n"/>
      <c r="O387" s="295" t="n"/>
      <c r="P387" s="295" t="n"/>
      <c r="Q387" s="295" t="n"/>
      <c r="R387" s="295" t="n"/>
      <c r="S387" s="295" t="n"/>
      <c r="T387" s="295" t="n"/>
      <c r="U387" s="295" t="n"/>
      <c r="V387" s="295" t="n"/>
      <c r="W387" s="295" t="n"/>
      <c r="X387" s="290" t="inlineStr">
        <is>
          <t>Plot válido</t>
        </is>
      </c>
      <c r="Y387" s="287" t="n"/>
      <c r="Z387" s="287" t="n"/>
      <c r="AA387" s="287" t="n"/>
      <c r="AB387" s="287" t="n"/>
      <c r="AC387" s="287" t="n"/>
      <c r="AD387" s="287" t="n"/>
      <c r="AE387" s="287" t="n"/>
    </row>
    <row r="388" hidden="1" ht="15.75" customHeight="1" s="412">
      <c r="A388" s="294" t="n"/>
      <c r="B388" s="294" t="n"/>
      <c r="C388" s="294" t="n"/>
      <c r="D388" s="294" t="n"/>
      <c r="E388" s="294" t="n"/>
      <c r="F388" s="295" t="n"/>
      <c r="G388" s="295" t="n"/>
      <c r="H388" s="296" t="n"/>
      <c r="I388" s="295" t="n"/>
      <c r="J388" s="296" t="n"/>
      <c r="K388" s="295" t="n"/>
      <c r="L388" s="297" t="n"/>
      <c r="M388" s="297">
        <f>'ENS TARDIO 201819'!$K388-'ENS TARDIO 201819'!$I388</f>
        <v/>
      </c>
      <c r="N388" s="295" t="n"/>
      <c r="O388" s="295" t="n"/>
      <c r="P388" s="295" t="n"/>
      <c r="Q388" s="295" t="n"/>
      <c r="R388" s="295" t="n"/>
      <c r="S388" s="295" t="n"/>
      <c r="T388" s="295" t="n"/>
      <c r="U388" s="295" t="n"/>
      <c r="V388" s="295" t="n"/>
      <c r="W388" s="295" t="n"/>
      <c r="X388" s="290" t="inlineStr">
        <is>
          <t>Plot válido</t>
        </is>
      </c>
      <c r="Y388" s="287" t="n"/>
      <c r="Z388" s="287" t="n"/>
      <c r="AA388" s="287" t="n"/>
      <c r="AB388" s="287" t="n"/>
      <c r="AC388" s="287" t="n"/>
      <c r="AD388" s="287" t="n"/>
      <c r="AE388" s="287" t="n"/>
    </row>
    <row r="389" hidden="1" ht="15.75" customHeight="1" s="412">
      <c r="A389" s="294" t="n"/>
      <c r="B389" s="294" t="n"/>
      <c r="C389" s="294" t="n"/>
      <c r="D389" s="294" t="n"/>
      <c r="E389" s="294" t="n"/>
      <c r="F389" s="295" t="n"/>
      <c r="G389" s="295" t="n"/>
      <c r="H389" s="296" t="n"/>
      <c r="I389" s="295" t="n"/>
      <c r="J389" s="296" t="n"/>
      <c r="K389" s="295" t="n"/>
      <c r="L389" s="297" t="n"/>
      <c r="M389" s="297">
        <f>'ENS TARDIO 201819'!$K389-'ENS TARDIO 201819'!$I389</f>
        <v/>
      </c>
      <c r="N389" s="295" t="n"/>
      <c r="O389" s="295" t="n"/>
      <c r="P389" s="295" t="n"/>
      <c r="Q389" s="295" t="n"/>
      <c r="R389" s="295" t="n"/>
      <c r="S389" s="295" t="n"/>
      <c r="T389" s="295" t="n"/>
      <c r="U389" s="295" t="n"/>
      <c r="V389" s="295" t="n"/>
      <c r="W389" s="295" t="n"/>
      <c r="X389" s="290" t="inlineStr">
        <is>
          <t>Plot válido</t>
        </is>
      </c>
      <c r="Y389" s="287" t="n"/>
      <c r="Z389" s="287" t="n"/>
      <c r="AA389" s="287" t="n"/>
      <c r="AB389" s="287" t="n"/>
      <c r="AC389" s="287" t="n"/>
      <c r="AD389" s="287" t="n"/>
      <c r="AE389" s="287" t="n"/>
    </row>
    <row r="390" hidden="1" ht="15.75" customHeight="1" s="412">
      <c r="A390" s="294" t="n"/>
      <c r="B390" s="294" t="n"/>
      <c r="C390" s="294" t="n"/>
      <c r="D390" s="294" t="n"/>
      <c r="E390" s="294" t="n"/>
      <c r="F390" s="295" t="n"/>
      <c r="G390" s="295" t="n"/>
      <c r="H390" s="296" t="n"/>
      <c r="I390" s="295" t="n"/>
      <c r="J390" s="296" t="n"/>
      <c r="K390" s="295" t="n"/>
      <c r="L390" s="297" t="n"/>
      <c r="M390" s="297">
        <f>'ENS TARDIO 201819'!$K390-'ENS TARDIO 201819'!$I390</f>
        <v/>
      </c>
      <c r="N390" s="295" t="n"/>
      <c r="O390" s="295" t="n"/>
      <c r="P390" s="295" t="n"/>
      <c r="Q390" s="295" t="n"/>
      <c r="R390" s="295" t="n"/>
      <c r="S390" s="295" t="n"/>
      <c r="T390" s="295" t="n"/>
      <c r="U390" s="295" t="n"/>
      <c r="V390" s="295" t="n"/>
      <c r="W390" s="295" t="n"/>
      <c r="X390" s="290" t="inlineStr">
        <is>
          <t>Plot válido</t>
        </is>
      </c>
      <c r="Y390" s="287" t="n"/>
      <c r="Z390" s="287" t="n"/>
      <c r="AA390" s="287" t="n"/>
      <c r="AB390" s="287" t="n"/>
      <c r="AC390" s="287" t="n"/>
      <c r="AD390" s="287" t="n"/>
      <c r="AE390" s="287" t="n"/>
    </row>
    <row r="391" hidden="1" ht="15.75" customHeight="1" s="412">
      <c r="A391" s="294" t="n"/>
      <c r="B391" s="294" t="n"/>
      <c r="C391" s="294" t="n"/>
      <c r="D391" s="294" t="n"/>
      <c r="E391" s="294" t="n"/>
      <c r="F391" s="295" t="n"/>
      <c r="G391" s="295" t="n"/>
      <c r="H391" s="296" t="n"/>
      <c r="I391" s="295" t="n"/>
      <c r="J391" s="296" t="n"/>
      <c r="K391" s="295" t="n"/>
      <c r="L391" s="297" t="n"/>
      <c r="M391" s="297">
        <f>'ENS TARDIO 201819'!$K391-'ENS TARDIO 201819'!$I391</f>
        <v/>
      </c>
      <c r="N391" s="295" t="n"/>
      <c r="O391" s="295" t="n"/>
      <c r="P391" s="295" t="n"/>
      <c r="Q391" s="295" t="n"/>
      <c r="R391" s="295" t="n"/>
      <c r="S391" s="295" t="n"/>
      <c r="T391" s="295" t="n"/>
      <c r="U391" s="295" t="n"/>
      <c r="V391" s="295" t="n"/>
      <c r="W391" s="295" t="n"/>
      <c r="X391" s="290" t="inlineStr">
        <is>
          <t>Plot válido</t>
        </is>
      </c>
      <c r="Y391" s="287" t="n"/>
      <c r="Z391" s="287" t="n"/>
      <c r="AA391" s="287" t="n"/>
      <c r="AB391" s="287" t="n"/>
      <c r="AC391" s="287" t="n"/>
      <c r="AD391" s="287" t="n"/>
      <c r="AE391" s="287" t="n"/>
    </row>
    <row r="392" hidden="1" ht="15.75" customHeight="1" s="412">
      <c r="A392" s="294" t="n"/>
      <c r="B392" s="294" t="n"/>
      <c r="C392" s="294" t="n"/>
      <c r="D392" s="294" t="n"/>
      <c r="E392" s="294" t="n"/>
      <c r="F392" s="295" t="n"/>
      <c r="G392" s="295" t="n"/>
      <c r="H392" s="296" t="n"/>
      <c r="I392" s="295" t="n"/>
      <c r="J392" s="296" t="n"/>
      <c r="K392" s="295" t="n"/>
      <c r="L392" s="297" t="n"/>
      <c r="M392" s="297">
        <f>'ENS TARDIO 201819'!$K392-'ENS TARDIO 201819'!$I392</f>
        <v/>
      </c>
      <c r="N392" s="295" t="n"/>
      <c r="O392" s="295" t="n"/>
      <c r="P392" s="295" t="n"/>
      <c r="Q392" s="295" t="n"/>
      <c r="R392" s="295" t="n"/>
      <c r="S392" s="295" t="n"/>
      <c r="T392" s="295" t="n"/>
      <c r="U392" s="295" t="n"/>
      <c r="V392" s="295" t="n"/>
      <c r="W392" s="295" t="n"/>
      <c r="X392" s="290" t="inlineStr">
        <is>
          <t>Plot válido</t>
        </is>
      </c>
      <c r="Y392" s="287" t="n"/>
      <c r="Z392" s="287" t="n"/>
      <c r="AA392" s="287" t="n"/>
      <c r="AB392" s="287" t="n"/>
      <c r="AC392" s="287" t="n"/>
      <c r="AD392" s="287" t="n"/>
      <c r="AE392" s="287" t="n"/>
    </row>
    <row r="393" hidden="1" ht="15.75" customHeight="1" s="412">
      <c r="A393" s="294" t="n"/>
      <c r="B393" s="294" t="n"/>
      <c r="C393" s="294" t="n"/>
      <c r="D393" s="294" t="n"/>
      <c r="E393" s="294" t="n"/>
      <c r="F393" s="295" t="n"/>
      <c r="G393" s="295" t="n"/>
      <c r="H393" s="296" t="n"/>
      <c r="I393" s="295" t="n"/>
      <c r="J393" s="296" t="n"/>
      <c r="K393" s="295" t="n"/>
      <c r="L393" s="297" t="n"/>
      <c r="M393" s="297">
        <f>'ENS TARDIO 201819'!$K393-'ENS TARDIO 201819'!$I393</f>
        <v/>
      </c>
      <c r="N393" s="295" t="n"/>
      <c r="O393" s="295" t="n"/>
      <c r="P393" s="295" t="n"/>
      <c r="Q393" s="295" t="n"/>
      <c r="R393" s="295" t="n"/>
      <c r="S393" s="295" t="n"/>
      <c r="T393" s="295" t="n"/>
      <c r="U393" s="295" t="n"/>
      <c r="V393" s="295" t="n"/>
      <c r="W393" s="295" t="n"/>
      <c r="X393" s="290" t="inlineStr">
        <is>
          <t>Plot válido</t>
        </is>
      </c>
      <c r="Y393" s="287" t="n"/>
      <c r="Z393" s="287" t="n"/>
      <c r="AA393" s="287" t="n"/>
      <c r="AB393" s="287" t="n"/>
      <c r="AC393" s="287" t="n"/>
      <c r="AD393" s="287" t="n"/>
      <c r="AE393" s="287" t="n"/>
    </row>
    <row r="394" hidden="1" ht="15.75" customHeight="1" s="412">
      <c r="A394" s="294" t="n"/>
      <c r="B394" s="294" t="n"/>
      <c r="C394" s="294" t="n"/>
      <c r="D394" s="294" t="n"/>
      <c r="E394" s="294" t="n"/>
      <c r="F394" s="295" t="n"/>
      <c r="G394" s="295" t="n"/>
      <c r="H394" s="296" t="n"/>
      <c r="I394" s="295" t="n"/>
      <c r="J394" s="296" t="n"/>
      <c r="K394" s="295" t="n"/>
      <c r="L394" s="297" t="n"/>
      <c r="M394" s="297">
        <f>'ENS TARDIO 201819'!$K394-'ENS TARDIO 201819'!$I394</f>
        <v/>
      </c>
      <c r="N394" s="295" t="n"/>
      <c r="O394" s="295" t="n"/>
      <c r="P394" s="295" t="n"/>
      <c r="Q394" s="295" t="n"/>
      <c r="R394" s="295" t="n"/>
      <c r="S394" s="295" t="n"/>
      <c r="T394" s="295" t="n"/>
      <c r="U394" s="295" t="n"/>
      <c r="V394" s="295" t="n"/>
      <c r="W394" s="295" t="n"/>
      <c r="X394" s="290" t="inlineStr">
        <is>
          <t>Se descarta</t>
        </is>
      </c>
      <c r="Y394" s="287" t="n"/>
      <c r="Z394" s="287" t="n"/>
      <c r="AA394" s="287" t="n"/>
      <c r="AB394" s="287" t="n"/>
      <c r="AC394" s="287" t="n"/>
      <c r="AD394" s="287" t="n"/>
      <c r="AE394" s="287" t="n"/>
    </row>
    <row r="395" hidden="1" ht="15.75" customHeight="1" s="412">
      <c r="A395" s="294" t="n"/>
      <c r="B395" s="294" t="n"/>
      <c r="C395" s="294" t="n"/>
      <c r="D395" s="294" t="n"/>
      <c r="E395" s="294" t="n"/>
      <c r="F395" s="295" t="n"/>
      <c r="G395" s="295" t="n"/>
      <c r="H395" s="296" t="n"/>
      <c r="I395" s="295" t="n"/>
      <c r="J395" s="296" t="n"/>
      <c r="K395" s="295" t="n"/>
      <c r="L395" s="297" t="n"/>
      <c r="M395" s="297">
        <f>'ENS TARDIO 201819'!$K395-'ENS TARDIO 201819'!$I395</f>
        <v/>
      </c>
      <c r="N395" s="295" t="n"/>
      <c r="O395" s="295" t="n"/>
      <c r="P395" s="295" t="n"/>
      <c r="Q395" s="295" t="n"/>
      <c r="R395" s="295" t="n"/>
      <c r="S395" s="295" t="n"/>
      <c r="T395" s="295" t="n"/>
      <c r="U395" s="295" t="n"/>
      <c r="V395" s="295" t="n"/>
      <c r="W395" s="295" t="n"/>
      <c r="X395" s="290" t="inlineStr">
        <is>
          <t>Se descarta</t>
        </is>
      </c>
      <c r="Y395" s="287" t="n"/>
      <c r="Z395" s="287" t="n"/>
      <c r="AA395" s="287" t="n"/>
      <c r="AB395" s="287" t="n"/>
      <c r="AC395" s="287" t="n"/>
      <c r="AD395" s="287" t="n"/>
      <c r="AE395" s="287" t="n"/>
    </row>
    <row r="396" hidden="1" ht="15.75" customHeight="1" s="412">
      <c r="A396" s="294" t="n"/>
      <c r="B396" s="294" t="n"/>
      <c r="C396" s="294" t="n"/>
      <c r="D396" s="294" t="n"/>
      <c r="E396" s="294" t="n"/>
      <c r="F396" s="295" t="n"/>
      <c r="G396" s="295" t="n"/>
      <c r="H396" s="296" t="n"/>
      <c r="I396" s="295" t="n"/>
      <c r="J396" s="296" t="n"/>
      <c r="K396" s="295" t="n"/>
      <c r="L396" s="297" t="n"/>
      <c r="M396" s="297">
        <f>'ENS TARDIO 201819'!$K396-'ENS TARDIO 201819'!$I396</f>
        <v/>
      </c>
      <c r="N396" s="295" t="n"/>
      <c r="O396" s="295" t="n"/>
      <c r="P396" s="295" t="n"/>
      <c r="Q396" s="295" t="n"/>
      <c r="R396" s="295" t="n"/>
      <c r="S396" s="295" t="n"/>
      <c r="T396" s="295" t="n"/>
      <c r="U396" s="295" t="n"/>
      <c r="V396" s="295" t="n"/>
      <c r="W396" s="295" t="n"/>
      <c r="X396" s="290" t="inlineStr">
        <is>
          <t>Se descarta</t>
        </is>
      </c>
      <c r="Y396" s="287" t="n"/>
      <c r="Z396" s="287" t="n"/>
      <c r="AA396" s="287" t="n"/>
      <c r="AB396" s="287" t="n"/>
      <c r="AC396" s="287" t="n"/>
      <c r="AD396" s="287" t="n"/>
      <c r="AE396" s="287" t="n"/>
    </row>
    <row r="397" hidden="1" ht="15.75" customHeight="1" s="412">
      <c r="A397" s="294" t="n"/>
      <c r="B397" s="294" t="n"/>
      <c r="C397" s="294" t="n"/>
      <c r="D397" s="294" t="n"/>
      <c r="E397" s="294" t="n"/>
      <c r="F397" s="295" t="n"/>
      <c r="G397" s="295" t="n"/>
      <c r="H397" s="296" t="n"/>
      <c r="I397" s="295" t="n"/>
      <c r="J397" s="296" t="n"/>
      <c r="K397" s="295" t="n"/>
      <c r="L397" s="297" t="n"/>
      <c r="M397" s="297">
        <f>'ENS TARDIO 201819'!$K397-'ENS TARDIO 201819'!$I397</f>
        <v/>
      </c>
      <c r="N397" s="295" t="n"/>
      <c r="O397" s="295" t="n"/>
      <c r="P397" s="295" t="n"/>
      <c r="Q397" s="295" t="n"/>
      <c r="R397" s="295" t="n"/>
      <c r="S397" s="295" t="n"/>
      <c r="T397" s="295" t="n"/>
      <c r="U397" s="295" t="n"/>
      <c r="V397" s="295" t="n"/>
      <c r="W397" s="295" t="n"/>
      <c r="X397" s="290" t="inlineStr">
        <is>
          <t>Se descarta</t>
        </is>
      </c>
      <c r="Y397" s="287" t="n"/>
      <c r="Z397" s="287" t="n"/>
      <c r="AA397" s="287" t="n"/>
      <c r="AB397" s="287" t="n"/>
      <c r="AC397" s="287" t="n"/>
      <c r="AD397" s="287" t="n"/>
      <c r="AE397" s="287" t="n"/>
    </row>
    <row r="398" hidden="1" ht="15.75" customHeight="1" s="412">
      <c r="A398" s="294" t="n"/>
      <c r="B398" s="294" t="n"/>
      <c r="C398" s="294" t="n"/>
      <c r="D398" s="294" t="n"/>
      <c r="E398" s="294" t="n"/>
      <c r="F398" s="295" t="n"/>
      <c r="G398" s="295" t="n"/>
      <c r="H398" s="296" t="n"/>
      <c r="I398" s="295" t="n"/>
      <c r="J398" s="296" t="n"/>
      <c r="K398" s="295" t="n"/>
      <c r="L398" s="297" t="n"/>
      <c r="M398" s="297">
        <f>'ENS TARDIO 201819'!$K398-'ENS TARDIO 201819'!$I398</f>
        <v/>
      </c>
      <c r="N398" s="295" t="n"/>
      <c r="O398" s="295" t="n"/>
      <c r="P398" s="295" t="n"/>
      <c r="Q398" s="295" t="n"/>
      <c r="R398" s="295" t="n"/>
      <c r="S398" s="295" t="n"/>
      <c r="T398" s="295" t="n"/>
      <c r="U398" s="295" t="n"/>
      <c r="V398" s="295" t="n"/>
      <c r="W398" s="295" t="n"/>
      <c r="X398" s="290" t="inlineStr">
        <is>
          <t>Se descarta</t>
        </is>
      </c>
      <c r="Y398" s="287" t="n"/>
      <c r="Z398" s="287" t="n"/>
      <c r="AA398" s="287" t="n"/>
      <c r="AB398" s="287" t="n"/>
      <c r="AC398" s="287" t="n"/>
      <c r="AD398" s="287" t="n"/>
      <c r="AE398" s="287" t="n"/>
    </row>
    <row r="399" hidden="1" ht="15.75" customHeight="1" s="412">
      <c r="A399" s="294" t="n"/>
      <c r="B399" s="294" t="n"/>
      <c r="C399" s="294" t="n"/>
      <c r="D399" s="294" t="n"/>
      <c r="E399" s="294" t="n"/>
      <c r="F399" s="295" t="n"/>
      <c r="G399" s="295" t="n"/>
      <c r="H399" s="296" t="n"/>
      <c r="I399" s="295" t="n"/>
      <c r="J399" s="296" t="n"/>
      <c r="K399" s="295" t="n"/>
      <c r="L399" s="297" t="n"/>
      <c r="M399" s="297">
        <f>'ENS TARDIO 201819'!$K399-'ENS TARDIO 201819'!$I399</f>
        <v/>
      </c>
      <c r="N399" s="295" t="n"/>
      <c r="O399" s="295" t="n"/>
      <c r="P399" s="295" t="n"/>
      <c r="Q399" s="295" t="n"/>
      <c r="R399" s="295" t="n"/>
      <c r="S399" s="295" t="n"/>
      <c r="T399" s="295" t="n"/>
      <c r="U399" s="295" t="n"/>
      <c r="V399" s="295" t="n"/>
      <c r="W399" s="295" t="n"/>
      <c r="X399" s="290" t="inlineStr">
        <is>
          <t>Se descarta</t>
        </is>
      </c>
      <c r="Y399" s="287" t="n"/>
      <c r="Z399" s="287" t="n"/>
      <c r="AA399" s="287" t="n"/>
      <c r="AB399" s="287" t="n"/>
      <c r="AC399" s="287" t="n"/>
      <c r="AD399" s="287" t="n"/>
      <c r="AE399" s="287" t="n"/>
    </row>
    <row r="400" hidden="1" ht="15.75" customHeight="1" s="412">
      <c r="A400" s="294" t="n"/>
      <c r="B400" s="294" t="n"/>
      <c r="C400" s="294" t="n"/>
      <c r="D400" s="294" t="n"/>
      <c r="E400" s="294" t="n"/>
      <c r="F400" s="295" t="n"/>
      <c r="G400" s="295" t="n"/>
      <c r="H400" s="296" t="n"/>
      <c r="I400" s="295" t="n"/>
      <c r="J400" s="296" t="n"/>
      <c r="K400" s="295" t="n"/>
      <c r="L400" s="297" t="n"/>
      <c r="M400" s="297">
        <f>'ENS TARDIO 201819'!$K400-'ENS TARDIO 201819'!$I400</f>
        <v/>
      </c>
      <c r="N400" s="295" t="n"/>
      <c r="O400" s="295" t="n"/>
      <c r="P400" s="295" t="n"/>
      <c r="Q400" s="295" t="n"/>
      <c r="R400" s="295" t="n"/>
      <c r="S400" s="295" t="n"/>
      <c r="T400" s="295" t="n"/>
      <c r="U400" s="295" t="n"/>
      <c r="V400" s="295" t="n"/>
      <c r="W400" s="295" t="n"/>
      <c r="X400" s="290" t="inlineStr">
        <is>
          <t>Se descarta</t>
        </is>
      </c>
      <c r="Y400" s="287" t="n"/>
      <c r="Z400" s="287" t="n"/>
      <c r="AA400" s="287" t="n"/>
      <c r="AB400" s="287" t="n"/>
      <c r="AC400" s="287" t="n"/>
      <c r="AD400" s="287" t="n"/>
      <c r="AE400" s="287" t="n"/>
    </row>
    <row r="401" hidden="1" ht="15.75" customHeight="1" s="412">
      <c r="A401" s="294" t="n"/>
      <c r="B401" s="294" t="n"/>
      <c r="C401" s="294" t="n"/>
      <c r="D401" s="294" t="n"/>
      <c r="E401" s="294" t="n"/>
      <c r="F401" s="295" t="n"/>
      <c r="G401" s="295" t="n"/>
      <c r="H401" s="296" t="n"/>
      <c r="I401" s="295" t="n"/>
      <c r="J401" s="296" t="n"/>
      <c r="K401" s="295" t="n"/>
      <c r="L401" s="297" t="n"/>
      <c r="M401" s="297">
        <f>'ENS TARDIO 201819'!$K401-'ENS TARDIO 201819'!$I401</f>
        <v/>
      </c>
      <c r="N401" s="295" t="n"/>
      <c r="O401" s="295" t="n"/>
      <c r="P401" s="295" t="n"/>
      <c r="Q401" s="295" t="n"/>
      <c r="R401" s="295" t="n"/>
      <c r="S401" s="295" t="n"/>
      <c r="T401" s="295" t="n"/>
      <c r="U401" s="295" t="n"/>
      <c r="V401" s="295" t="n"/>
      <c r="W401" s="295" t="n"/>
      <c r="X401" s="290" t="inlineStr">
        <is>
          <t>Se descarta</t>
        </is>
      </c>
      <c r="Y401" s="287" t="n"/>
      <c r="Z401" s="287" t="n"/>
      <c r="AA401" s="287" t="n"/>
      <c r="AB401" s="287" t="n"/>
      <c r="AC401" s="287" t="n"/>
      <c r="AD401" s="287" t="n"/>
      <c r="AE401" s="287" t="n"/>
    </row>
    <row r="402" hidden="1" ht="15.75" customHeight="1" s="412">
      <c r="A402" s="294" t="n"/>
      <c r="B402" s="294" t="n"/>
      <c r="C402" s="294" t="n"/>
      <c r="D402" s="294" t="n"/>
      <c r="E402" s="294" t="n"/>
      <c r="F402" s="295" t="n"/>
      <c r="G402" s="295" t="n"/>
      <c r="H402" s="296" t="n"/>
      <c r="I402" s="295" t="n"/>
      <c r="J402" s="296" t="n"/>
      <c r="K402" s="295" t="n"/>
      <c r="L402" s="297" t="n"/>
      <c r="M402" s="297">
        <f>'ENS TARDIO 201819'!$K402-'ENS TARDIO 201819'!$I402</f>
        <v/>
      </c>
      <c r="N402" s="295" t="n"/>
      <c r="O402" s="295" t="n"/>
      <c r="P402" s="295" t="n"/>
      <c r="Q402" s="295" t="n"/>
      <c r="R402" s="295" t="n"/>
      <c r="S402" s="295" t="n"/>
      <c r="T402" s="295" t="n"/>
      <c r="U402" s="295" t="n"/>
      <c r="V402" s="295" t="n"/>
      <c r="W402" s="295" t="n"/>
      <c r="X402" s="290" t="inlineStr">
        <is>
          <t>Plot válido</t>
        </is>
      </c>
      <c r="Y402" s="287" t="n"/>
      <c r="Z402" s="287" t="n"/>
      <c r="AA402" s="287" t="n"/>
      <c r="AB402" s="287" t="n"/>
      <c r="AC402" s="287" t="n"/>
      <c r="AD402" s="287" t="n"/>
      <c r="AE402" s="287" t="n"/>
    </row>
    <row r="403" hidden="1" ht="15.75" customHeight="1" s="412">
      <c r="A403" s="294" t="n"/>
      <c r="B403" s="294" t="n"/>
      <c r="C403" s="294" t="n"/>
      <c r="D403" s="294" t="n"/>
      <c r="E403" s="294" t="n"/>
      <c r="F403" s="295" t="n"/>
      <c r="G403" s="295" t="n"/>
      <c r="H403" s="296" t="n"/>
      <c r="I403" s="295" t="n"/>
      <c r="J403" s="296" t="n"/>
      <c r="K403" s="295" t="n"/>
      <c r="L403" s="297" t="n"/>
      <c r="M403" s="297">
        <f>'ENS TARDIO 201819'!$K403-'ENS TARDIO 201819'!$I403</f>
        <v/>
      </c>
      <c r="N403" s="295" t="n"/>
      <c r="O403" s="295" t="n"/>
      <c r="P403" s="295" t="n"/>
      <c r="Q403" s="295" t="n"/>
      <c r="R403" s="295" t="n"/>
      <c r="S403" s="295" t="n"/>
      <c r="T403" s="295" t="n"/>
      <c r="U403" s="295" t="n"/>
      <c r="V403" s="295" t="n"/>
      <c r="W403" s="295" t="n"/>
      <c r="X403" s="290" t="inlineStr">
        <is>
          <t>Plot válido</t>
        </is>
      </c>
      <c r="Y403" s="287" t="n"/>
      <c r="Z403" s="287" t="n"/>
      <c r="AA403" s="287" t="n"/>
      <c r="AB403" s="287" t="n"/>
      <c r="AC403" s="287" t="n"/>
      <c r="AD403" s="287" t="n"/>
      <c r="AE403" s="287" t="n"/>
    </row>
    <row r="404" hidden="1" ht="15.75" customHeight="1" s="412">
      <c r="A404" s="294" t="n"/>
      <c r="B404" s="294" t="n"/>
      <c r="C404" s="294" t="n"/>
      <c r="D404" s="294" t="n"/>
      <c r="E404" s="294" t="n"/>
      <c r="F404" s="295" t="n"/>
      <c r="G404" s="295" t="n"/>
      <c r="H404" s="296" t="n"/>
      <c r="I404" s="295" t="n"/>
      <c r="J404" s="296" t="n"/>
      <c r="K404" s="295" t="n"/>
      <c r="L404" s="297" t="n"/>
      <c r="M404" s="297">
        <f>'ENS TARDIO 201819'!$K404-'ENS TARDIO 201819'!$I404</f>
        <v/>
      </c>
      <c r="N404" s="295" t="n"/>
      <c r="O404" s="295" t="n"/>
      <c r="P404" s="295" t="n"/>
      <c r="Q404" s="295" t="n"/>
      <c r="R404" s="295" t="n"/>
      <c r="S404" s="295" t="n"/>
      <c r="T404" s="295" t="n"/>
      <c r="U404" s="295" t="n"/>
      <c r="V404" s="295" t="n"/>
      <c r="W404" s="295" t="n"/>
      <c r="X404" s="290" t="inlineStr">
        <is>
          <t>Plot válido</t>
        </is>
      </c>
      <c r="Y404" s="287" t="n"/>
      <c r="Z404" s="287" t="n"/>
      <c r="AA404" s="287" t="n"/>
      <c r="AB404" s="287" t="n"/>
      <c r="AC404" s="287" t="n"/>
      <c r="AD404" s="287" t="n"/>
      <c r="AE404" s="287" t="n"/>
    </row>
    <row r="405" hidden="1" ht="15.75" customHeight="1" s="412">
      <c r="A405" s="294" t="n"/>
      <c r="B405" s="294" t="n"/>
      <c r="C405" s="294" t="n"/>
      <c r="D405" s="294" t="n"/>
      <c r="E405" s="294" t="n"/>
      <c r="F405" s="295" t="n"/>
      <c r="G405" s="295" t="n"/>
      <c r="H405" s="296" t="n"/>
      <c r="I405" s="295" t="n"/>
      <c r="J405" s="296" t="n"/>
      <c r="K405" s="295" t="n"/>
      <c r="L405" s="297" t="n"/>
      <c r="M405" s="297">
        <f>'ENS TARDIO 201819'!$K405-'ENS TARDIO 201819'!$I405</f>
        <v/>
      </c>
      <c r="N405" s="295" t="n"/>
      <c r="O405" s="295" t="n"/>
      <c r="P405" s="295" t="n"/>
      <c r="Q405" s="295" t="n"/>
      <c r="R405" s="295" t="n"/>
      <c r="S405" s="295" t="n"/>
      <c r="T405" s="295" t="n"/>
      <c r="U405" s="295" t="n"/>
      <c r="V405" s="295" t="n"/>
      <c r="W405" s="295" t="n"/>
      <c r="X405" s="290" t="inlineStr">
        <is>
          <t>Plot válido</t>
        </is>
      </c>
      <c r="Y405" s="287" t="n"/>
      <c r="Z405" s="287" t="n"/>
      <c r="AA405" s="287" t="n"/>
      <c r="AB405" s="287" t="n"/>
      <c r="AC405" s="287" t="n"/>
      <c r="AD405" s="287" t="n"/>
      <c r="AE405" s="287" t="n"/>
    </row>
    <row r="406" hidden="1" ht="15.75" customHeight="1" s="412">
      <c r="A406" s="294" t="n"/>
      <c r="B406" s="294" t="n"/>
      <c r="C406" s="294" t="n"/>
      <c r="D406" s="294" t="n"/>
      <c r="E406" s="294" t="n"/>
      <c r="F406" s="295" t="n"/>
      <c r="G406" s="295" t="n"/>
      <c r="H406" s="296" t="n"/>
      <c r="I406" s="295" t="n"/>
      <c r="J406" s="296" t="n"/>
      <c r="K406" s="295" t="n"/>
      <c r="L406" s="297" t="n"/>
      <c r="M406" s="297">
        <f>'ENS TARDIO 201819'!$K406-'ENS TARDIO 201819'!$I406</f>
        <v/>
      </c>
      <c r="N406" s="295" t="n"/>
      <c r="O406" s="295" t="n"/>
      <c r="P406" s="295" t="n"/>
      <c r="Q406" s="295" t="n"/>
      <c r="R406" s="295" t="n"/>
      <c r="S406" s="295" t="n"/>
      <c r="T406" s="295" t="n"/>
      <c r="U406" s="295" t="n"/>
      <c r="V406" s="295" t="n"/>
      <c r="W406" s="295" t="n"/>
      <c r="X406" s="290" t="inlineStr">
        <is>
          <t>Plot válido</t>
        </is>
      </c>
      <c r="Y406" s="287" t="n"/>
      <c r="Z406" s="287" t="n"/>
      <c r="AA406" s="287" t="n"/>
      <c r="AB406" s="287" t="n"/>
      <c r="AC406" s="287" t="n"/>
      <c r="AD406" s="287" t="n"/>
      <c r="AE406" s="287" t="n"/>
    </row>
    <row r="407" hidden="1" ht="15.75" customHeight="1" s="412">
      <c r="A407" s="294" t="n"/>
      <c r="B407" s="294" t="n"/>
      <c r="C407" s="294" t="n"/>
      <c r="D407" s="294" t="n"/>
      <c r="E407" s="294" t="n"/>
      <c r="F407" s="295" t="n"/>
      <c r="G407" s="295" t="n"/>
      <c r="H407" s="296" t="n"/>
      <c r="I407" s="295" t="n"/>
      <c r="J407" s="296" t="n"/>
      <c r="K407" s="295" t="n"/>
      <c r="L407" s="297" t="n"/>
      <c r="M407" s="297">
        <f>'ENS TARDIO 201819'!$K407-'ENS TARDIO 201819'!$I407</f>
        <v/>
      </c>
      <c r="N407" s="295" t="n"/>
      <c r="O407" s="295" t="n"/>
      <c r="P407" s="295" t="n"/>
      <c r="Q407" s="295" t="n"/>
      <c r="R407" s="295" t="n"/>
      <c r="S407" s="295" t="n"/>
      <c r="T407" s="295" t="n"/>
      <c r="U407" s="295" t="n"/>
      <c r="V407" s="295" t="n"/>
      <c r="W407" s="295" t="n"/>
      <c r="X407" s="290" t="inlineStr">
        <is>
          <t>Plot válido</t>
        </is>
      </c>
      <c r="Y407" s="287" t="n"/>
      <c r="Z407" s="287" t="n"/>
      <c r="AA407" s="287" t="n"/>
      <c r="AB407" s="287" t="n"/>
      <c r="AC407" s="287" t="n"/>
      <c r="AD407" s="287" t="n"/>
      <c r="AE407" s="287" t="n"/>
    </row>
    <row r="408" hidden="1" ht="15.75" customHeight="1" s="412">
      <c r="A408" s="294" t="n"/>
      <c r="B408" s="294" t="n"/>
      <c r="C408" s="294" t="n"/>
      <c r="D408" s="294" t="n"/>
      <c r="E408" s="294" t="n"/>
      <c r="F408" s="295" t="n"/>
      <c r="G408" s="295" t="n"/>
      <c r="H408" s="296" t="n"/>
      <c r="I408" s="295" t="n"/>
      <c r="J408" s="296" t="n"/>
      <c r="K408" s="295" t="n"/>
      <c r="L408" s="297" t="n"/>
      <c r="M408" s="297">
        <f>'ENS TARDIO 201819'!$K408-'ENS TARDIO 201819'!$I408</f>
        <v/>
      </c>
      <c r="N408" s="295" t="n"/>
      <c r="O408" s="295" t="n"/>
      <c r="P408" s="295" t="n"/>
      <c r="Q408" s="295" t="n"/>
      <c r="R408" s="295" t="n"/>
      <c r="S408" s="295" t="n"/>
      <c r="T408" s="295" t="n"/>
      <c r="U408" s="295" t="n"/>
      <c r="V408" s="295" t="n"/>
      <c r="W408" s="295" t="n"/>
      <c r="X408" s="290" t="inlineStr">
        <is>
          <t>Plot válido</t>
        </is>
      </c>
      <c r="Y408" s="287" t="n"/>
      <c r="Z408" s="287" t="n"/>
      <c r="AA408" s="287" t="n"/>
      <c r="AB408" s="287" t="n"/>
      <c r="AC408" s="287" t="n"/>
      <c r="AD408" s="287" t="n"/>
      <c r="AE408" s="287" t="n"/>
    </row>
    <row r="409" hidden="1" ht="15.75" customHeight="1" s="412">
      <c r="A409" s="294" t="n"/>
      <c r="B409" s="294" t="n"/>
      <c r="C409" s="294" t="n"/>
      <c r="D409" s="294" t="n"/>
      <c r="E409" s="294" t="n"/>
      <c r="F409" s="295" t="n"/>
      <c r="G409" s="295" t="n"/>
      <c r="H409" s="296" t="n"/>
      <c r="I409" s="295" t="n"/>
      <c r="J409" s="296" t="n"/>
      <c r="K409" s="295" t="n"/>
      <c r="L409" s="297" t="n"/>
      <c r="M409" s="297">
        <f>'ENS TARDIO 201819'!$K409-'ENS TARDIO 201819'!$I409</f>
        <v/>
      </c>
      <c r="N409" s="295" t="n"/>
      <c r="O409" s="295" t="n"/>
      <c r="P409" s="295" t="n"/>
      <c r="Q409" s="295" t="n"/>
      <c r="R409" s="295" t="n"/>
      <c r="S409" s="295" t="n"/>
      <c r="T409" s="295" t="n"/>
      <c r="U409" s="295" t="n"/>
      <c r="V409" s="295" t="n"/>
      <c r="W409" s="295" t="n"/>
      <c r="X409" s="290" t="inlineStr">
        <is>
          <t>Plot válido</t>
        </is>
      </c>
      <c r="Y409" s="287" t="n"/>
      <c r="Z409" s="287" t="n"/>
      <c r="AA409" s="287" t="n"/>
      <c r="AB409" s="287" t="n"/>
      <c r="AC409" s="287" t="n"/>
      <c r="AD409" s="287" t="n"/>
      <c r="AE409" s="287" t="n"/>
    </row>
    <row r="410" hidden="1" ht="15.75" customHeight="1" s="412">
      <c r="A410" s="294" t="n"/>
      <c r="B410" s="294" t="n"/>
      <c r="C410" s="294" t="n"/>
      <c r="D410" s="294" t="n"/>
      <c r="E410" s="294" t="n"/>
      <c r="F410" s="295" t="n"/>
      <c r="G410" s="295" t="n"/>
      <c r="H410" s="296" t="n"/>
      <c r="I410" s="295" t="n"/>
      <c r="J410" s="296" t="n"/>
      <c r="K410" s="295" t="n"/>
      <c r="L410" s="297" t="n"/>
      <c r="M410" s="297">
        <f>'ENS TARDIO 201819'!$K410-'ENS TARDIO 201819'!$I410</f>
        <v/>
      </c>
      <c r="N410" s="295" t="n"/>
      <c r="O410" s="295" t="n"/>
      <c r="P410" s="295" t="n"/>
      <c r="Q410" s="295" t="n"/>
      <c r="R410" s="295" t="n"/>
      <c r="S410" s="295" t="n"/>
      <c r="T410" s="295" t="n"/>
      <c r="U410" s="295" t="n"/>
      <c r="V410" s="295" t="n"/>
      <c r="W410" s="295" t="n"/>
      <c r="X410" s="290" t="inlineStr">
        <is>
          <t>Plot válido</t>
        </is>
      </c>
      <c r="Y410" s="287" t="n"/>
      <c r="Z410" s="287" t="n"/>
      <c r="AA410" s="287" t="n"/>
      <c r="AB410" s="287" t="n"/>
      <c r="AC410" s="287" t="n"/>
      <c r="AD410" s="287" t="n"/>
      <c r="AE410" s="287" t="n"/>
    </row>
    <row r="411" hidden="1" ht="15.75" customHeight="1" s="412">
      <c r="A411" s="294" t="n"/>
      <c r="B411" s="294" t="n"/>
      <c r="C411" s="294" t="n"/>
      <c r="D411" s="294" t="n"/>
      <c r="E411" s="294" t="n"/>
      <c r="F411" s="295" t="n"/>
      <c r="G411" s="295" t="n"/>
      <c r="H411" s="296" t="n"/>
      <c r="I411" s="295" t="n"/>
      <c r="J411" s="296" t="n"/>
      <c r="K411" s="295" t="n"/>
      <c r="L411" s="297" t="n"/>
      <c r="M411" s="297">
        <f>'ENS TARDIO 201819'!$K411-'ENS TARDIO 201819'!$I411</f>
        <v/>
      </c>
      <c r="N411" s="295" t="n"/>
      <c r="O411" s="295" t="n"/>
      <c r="P411" s="295" t="n"/>
      <c r="Q411" s="295" t="n"/>
      <c r="R411" s="295" t="n"/>
      <c r="S411" s="295" t="n"/>
      <c r="T411" s="295" t="n"/>
      <c r="U411" s="295" t="n"/>
      <c r="V411" s="295" t="n"/>
      <c r="W411" s="295" t="n"/>
      <c r="X411" s="290" t="inlineStr">
        <is>
          <t>Plot válido</t>
        </is>
      </c>
      <c r="Y411" s="287" t="n"/>
      <c r="Z411" s="287" t="n"/>
      <c r="AA411" s="287" t="n"/>
      <c r="AB411" s="287" t="n"/>
      <c r="AC411" s="287" t="n"/>
      <c r="AD411" s="287" t="n"/>
      <c r="AE411" s="287" t="n"/>
    </row>
    <row r="412" hidden="1" ht="15.75" customHeight="1" s="412">
      <c r="A412" s="294" t="n"/>
      <c r="B412" s="294" t="n"/>
      <c r="C412" s="294" t="n"/>
      <c r="D412" s="294" t="n"/>
      <c r="E412" s="294" t="n"/>
      <c r="F412" s="295" t="n"/>
      <c r="G412" s="295" t="n"/>
      <c r="H412" s="296" t="n"/>
      <c r="I412" s="295" t="n"/>
      <c r="J412" s="296" t="n"/>
      <c r="K412" s="295" t="n"/>
      <c r="L412" s="297" t="n"/>
      <c r="M412" s="297">
        <f>'ENS TARDIO 201819'!$K412-'ENS TARDIO 201819'!$I412</f>
        <v/>
      </c>
      <c r="N412" s="295" t="n"/>
      <c r="O412" s="295" t="n"/>
      <c r="P412" s="295" t="n"/>
      <c r="Q412" s="295" t="n"/>
      <c r="R412" s="295" t="n"/>
      <c r="S412" s="295" t="n"/>
      <c r="T412" s="295" t="n"/>
      <c r="U412" s="295" t="n"/>
      <c r="V412" s="295" t="n"/>
      <c r="W412" s="295" t="n"/>
      <c r="X412" s="290" t="inlineStr">
        <is>
          <t>Plot válido</t>
        </is>
      </c>
      <c r="Y412" s="287" t="n"/>
      <c r="Z412" s="287" t="n"/>
      <c r="AA412" s="287" t="n"/>
      <c r="AB412" s="287" t="n"/>
      <c r="AC412" s="287" t="n"/>
      <c r="AD412" s="287" t="n"/>
      <c r="AE412" s="287" t="n"/>
    </row>
    <row r="413" hidden="1" ht="15.75" customHeight="1" s="412">
      <c r="A413" s="294" t="n"/>
      <c r="B413" s="294" t="n"/>
      <c r="C413" s="294" t="n"/>
      <c r="D413" s="294" t="n"/>
      <c r="E413" s="294" t="n"/>
      <c r="F413" s="295" t="n"/>
      <c r="G413" s="295" t="n"/>
      <c r="H413" s="296" t="n"/>
      <c r="I413" s="295" t="n"/>
      <c r="J413" s="296" t="n"/>
      <c r="K413" s="295" t="n"/>
      <c r="L413" s="297" t="n"/>
      <c r="M413" s="297">
        <f>'ENS TARDIO 201819'!$K413-'ENS TARDIO 201819'!$I413</f>
        <v/>
      </c>
      <c r="N413" s="295" t="n"/>
      <c r="O413" s="295" t="n"/>
      <c r="P413" s="295" t="n"/>
      <c r="Q413" s="295" t="n"/>
      <c r="R413" s="295" t="n"/>
      <c r="S413" s="295" t="n"/>
      <c r="T413" s="295" t="n"/>
      <c r="U413" s="295" t="n"/>
      <c r="V413" s="295" t="n"/>
      <c r="W413" s="295" t="n"/>
      <c r="X413" s="290" t="inlineStr">
        <is>
          <t>Plot válido</t>
        </is>
      </c>
      <c r="Y413" s="287" t="n"/>
      <c r="Z413" s="287" t="n"/>
      <c r="AA413" s="287" t="n"/>
      <c r="AB413" s="287" t="n"/>
      <c r="AC413" s="287" t="n"/>
      <c r="AD413" s="287" t="n"/>
      <c r="AE413" s="287" t="n"/>
    </row>
    <row r="414" hidden="1" ht="15.75" customHeight="1" s="412">
      <c r="A414" s="294" t="n"/>
      <c r="B414" s="294" t="n"/>
      <c r="C414" s="294" t="n"/>
      <c r="D414" s="294" t="n"/>
      <c r="E414" s="294" t="n"/>
      <c r="F414" s="295" t="n"/>
      <c r="G414" s="295" t="n"/>
      <c r="H414" s="296" t="n"/>
      <c r="I414" s="295" t="n"/>
      <c r="J414" s="296" t="n"/>
      <c r="K414" s="295" t="n"/>
      <c r="L414" s="297" t="n"/>
      <c r="M414" s="297">
        <f>'ENS TARDIO 201819'!$K414-'ENS TARDIO 201819'!$I414</f>
        <v/>
      </c>
      <c r="N414" s="295" t="n"/>
      <c r="O414" s="295" t="n"/>
      <c r="P414" s="295" t="n"/>
      <c r="Q414" s="295" t="n"/>
      <c r="R414" s="295" t="n"/>
      <c r="S414" s="295" t="n"/>
      <c r="T414" s="295" t="n"/>
      <c r="U414" s="295" t="n"/>
      <c r="V414" s="295" t="n"/>
      <c r="W414" s="295" t="n"/>
      <c r="X414" s="290" t="inlineStr">
        <is>
          <t>Plot válido</t>
        </is>
      </c>
      <c r="Y414" s="287" t="n"/>
      <c r="Z414" s="287" t="n"/>
      <c r="AA414" s="287" t="n"/>
      <c r="AB414" s="287" t="n"/>
      <c r="AC414" s="287" t="n"/>
      <c r="AD414" s="287" t="n"/>
      <c r="AE414" s="287" t="n"/>
    </row>
    <row r="415" hidden="1" ht="15.75" customHeight="1" s="412">
      <c r="A415" s="294" t="n"/>
      <c r="B415" s="294" t="n"/>
      <c r="C415" s="294" t="n"/>
      <c r="D415" s="294" t="n"/>
      <c r="E415" s="294" t="n"/>
      <c r="F415" s="295" t="n"/>
      <c r="G415" s="295" t="n"/>
      <c r="H415" s="296" t="n"/>
      <c r="I415" s="295" t="n"/>
      <c r="J415" s="296" t="n"/>
      <c r="K415" s="295" t="n"/>
      <c r="L415" s="297" t="n"/>
      <c r="M415" s="297">
        <f>'ENS TARDIO 201819'!$K415-'ENS TARDIO 201819'!$I415</f>
        <v/>
      </c>
      <c r="N415" s="295" t="n"/>
      <c r="O415" s="295" t="n"/>
      <c r="P415" s="295" t="n"/>
      <c r="Q415" s="295" t="n"/>
      <c r="R415" s="295" t="n"/>
      <c r="S415" s="295" t="n"/>
      <c r="T415" s="295" t="n"/>
      <c r="U415" s="295" t="n"/>
      <c r="V415" s="295" t="n"/>
      <c r="W415" s="295" t="n"/>
      <c r="X415" s="290" t="inlineStr">
        <is>
          <t>Plot válido</t>
        </is>
      </c>
      <c r="Y415" s="287" t="n"/>
      <c r="Z415" s="287" t="n"/>
      <c r="AA415" s="287" t="n"/>
      <c r="AB415" s="287" t="n"/>
      <c r="AC415" s="287" t="n"/>
      <c r="AD415" s="287" t="n"/>
      <c r="AE415" s="287" t="n"/>
    </row>
    <row r="416" hidden="1" ht="15.75" customHeight="1" s="412">
      <c r="A416" s="294" t="n"/>
      <c r="B416" s="294" t="n"/>
      <c r="C416" s="294" t="n"/>
      <c r="D416" s="294" t="n"/>
      <c r="E416" s="294" t="n"/>
      <c r="F416" s="295" t="n"/>
      <c r="G416" s="295" t="n"/>
      <c r="H416" s="296" t="n"/>
      <c r="I416" s="295" t="n"/>
      <c r="J416" s="296" t="n"/>
      <c r="K416" s="295" t="n"/>
      <c r="L416" s="297" t="n"/>
      <c r="M416" s="297">
        <f>'ENS TARDIO 201819'!$K416-'ENS TARDIO 201819'!$I416</f>
        <v/>
      </c>
      <c r="N416" s="295" t="n"/>
      <c r="O416" s="295" t="n"/>
      <c r="P416" s="295" t="n"/>
      <c r="Q416" s="295" t="n"/>
      <c r="R416" s="295" t="n"/>
      <c r="S416" s="295" t="n"/>
      <c r="T416" s="295" t="n"/>
      <c r="U416" s="295" t="n"/>
      <c r="V416" s="295" t="n"/>
      <c r="W416" s="295" t="n"/>
      <c r="X416" s="290" t="inlineStr">
        <is>
          <t>Plot válido</t>
        </is>
      </c>
      <c r="Y416" s="287" t="n"/>
      <c r="Z416" s="287" t="n"/>
      <c r="AA416" s="287" t="n"/>
      <c r="AB416" s="287" t="n"/>
      <c r="AC416" s="287" t="n"/>
      <c r="AD416" s="287" t="n"/>
      <c r="AE416" s="287" t="n"/>
    </row>
    <row r="417" hidden="1" ht="15.75" customHeight="1" s="412">
      <c r="A417" s="294" t="n"/>
      <c r="B417" s="294" t="n"/>
      <c r="C417" s="294" t="n"/>
      <c r="D417" s="294" t="n"/>
      <c r="E417" s="294" t="n"/>
      <c r="F417" s="295" t="n"/>
      <c r="G417" s="295" t="n"/>
      <c r="H417" s="296" t="n"/>
      <c r="I417" s="295" t="n"/>
      <c r="J417" s="296" t="n"/>
      <c r="K417" s="295" t="n"/>
      <c r="L417" s="297" t="n"/>
      <c r="M417" s="297">
        <f>'ENS TARDIO 201819'!$K417-'ENS TARDIO 201819'!$I417</f>
        <v/>
      </c>
      <c r="N417" s="295" t="n"/>
      <c r="O417" s="295" t="n"/>
      <c r="P417" s="295" t="n"/>
      <c r="Q417" s="295" t="n"/>
      <c r="R417" s="295" t="n"/>
      <c r="S417" s="295" t="n"/>
      <c r="T417" s="295" t="n"/>
      <c r="U417" s="295" t="n"/>
      <c r="V417" s="295" t="n"/>
      <c r="W417" s="295" t="n"/>
      <c r="X417" s="290" t="inlineStr">
        <is>
          <t>Plot válido</t>
        </is>
      </c>
      <c r="Y417" s="287" t="n"/>
      <c r="Z417" s="287" t="n"/>
      <c r="AA417" s="287" t="n"/>
      <c r="AB417" s="287" t="n"/>
      <c r="AC417" s="287" t="n"/>
      <c r="AD417" s="287" t="n"/>
      <c r="AE417" s="287" t="n"/>
    </row>
    <row r="418" hidden="1" ht="15.75" customHeight="1" s="412">
      <c r="A418" s="294" t="n"/>
      <c r="B418" s="294" t="n"/>
      <c r="C418" s="294" t="n"/>
      <c r="D418" s="294" t="n"/>
      <c r="E418" s="294" t="n"/>
      <c r="F418" s="295" t="n"/>
      <c r="G418" s="295" t="n"/>
      <c r="H418" s="296" t="n"/>
      <c r="I418" s="295" t="n"/>
      <c r="J418" s="296" t="n"/>
      <c r="K418" s="295" t="n"/>
      <c r="L418" s="297" t="n"/>
      <c r="M418" s="297">
        <f>'ENS TARDIO 201819'!$K418-'ENS TARDIO 201819'!$I418</f>
        <v/>
      </c>
      <c r="N418" s="295" t="n"/>
      <c r="O418" s="295" t="n"/>
      <c r="P418" s="295" t="n"/>
      <c r="Q418" s="295" t="n"/>
      <c r="R418" s="295" t="n"/>
      <c r="S418" s="295" t="n"/>
      <c r="T418" s="295" t="n"/>
      <c r="U418" s="295" t="n"/>
      <c r="V418" s="295" t="n"/>
      <c r="W418" s="295" t="n"/>
      <c r="X418" s="290" t="inlineStr">
        <is>
          <t>Plot válido</t>
        </is>
      </c>
      <c r="Y418" s="287" t="n"/>
      <c r="Z418" s="287" t="n"/>
      <c r="AA418" s="287" t="n"/>
      <c r="AB418" s="287" t="n"/>
      <c r="AC418" s="287" t="n"/>
      <c r="AD418" s="287" t="n"/>
      <c r="AE418" s="287" t="n"/>
    </row>
    <row r="419" hidden="1" ht="15.75" customHeight="1" s="412">
      <c r="A419" s="294" t="n"/>
      <c r="B419" s="294" t="n"/>
      <c r="C419" s="294" t="n"/>
      <c r="D419" s="294" t="n"/>
      <c r="E419" s="294" t="n"/>
      <c r="F419" s="295" t="n"/>
      <c r="G419" s="295" t="n"/>
      <c r="H419" s="296" t="n"/>
      <c r="I419" s="295" t="n"/>
      <c r="J419" s="296" t="n"/>
      <c r="K419" s="295" t="n"/>
      <c r="L419" s="297" t="n"/>
      <c r="M419" s="297">
        <f>'ENS TARDIO 201819'!$K419-'ENS TARDIO 201819'!$I419</f>
        <v/>
      </c>
      <c r="N419" s="295" t="n"/>
      <c r="O419" s="295" t="n"/>
      <c r="P419" s="295" t="n"/>
      <c r="Q419" s="295" t="n"/>
      <c r="R419" s="295" t="n"/>
      <c r="S419" s="295" t="n"/>
      <c r="T419" s="295" t="n"/>
      <c r="U419" s="295" t="n"/>
      <c r="V419" s="295" t="n"/>
      <c r="W419" s="295" t="n"/>
      <c r="X419" s="290" t="inlineStr">
        <is>
          <t>Plot válido</t>
        </is>
      </c>
      <c r="Y419" s="287" t="n"/>
      <c r="Z419" s="287" t="n"/>
      <c r="AA419" s="287" t="n"/>
      <c r="AB419" s="287" t="n"/>
      <c r="AC419" s="287" t="n"/>
      <c r="AD419" s="287" t="n"/>
      <c r="AE419" s="287" t="n"/>
    </row>
    <row r="420" hidden="1" ht="15.75" customHeight="1" s="412">
      <c r="A420" s="294" t="n"/>
      <c r="B420" s="294" t="n"/>
      <c r="C420" s="294" t="n"/>
      <c r="D420" s="294" t="n"/>
      <c r="E420" s="294" t="n"/>
      <c r="F420" s="295" t="n"/>
      <c r="G420" s="295" t="n"/>
      <c r="H420" s="296" t="n"/>
      <c r="I420" s="295" t="n"/>
      <c r="J420" s="296" t="n"/>
      <c r="K420" s="295" t="n"/>
      <c r="L420" s="297" t="n"/>
      <c r="M420" s="297">
        <f>'ENS TARDIO 201819'!$K420-'ENS TARDIO 201819'!$I420</f>
        <v/>
      </c>
      <c r="N420" s="295" t="n"/>
      <c r="O420" s="295" t="n"/>
      <c r="P420" s="295" t="n"/>
      <c r="Q420" s="295" t="n"/>
      <c r="R420" s="295" t="n"/>
      <c r="S420" s="295" t="n"/>
      <c r="T420" s="295" t="n"/>
      <c r="U420" s="295" t="n"/>
      <c r="V420" s="295" t="n"/>
      <c r="W420" s="295" t="n"/>
      <c r="X420" s="290" t="inlineStr">
        <is>
          <t>Plot válido</t>
        </is>
      </c>
      <c r="Y420" s="287" t="n"/>
      <c r="Z420" s="287" t="n"/>
      <c r="AA420" s="287" t="n"/>
      <c r="AB420" s="287" t="n"/>
      <c r="AC420" s="287" t="n"/>
      <c r="AD420" s="287" t="n"/>
      <c r="AE420" s="287" t="n"/>
    </row>
    <row r="421" hidden="1" ht="15.75" customHeight="1" s="412">
      <c r="A421" s="294" t="n"/>
      <c r="B421" s="294" t="n"/>
      <c r="C421" s="294" t="n"/>
      <c r="D421" s="294" t="n"/>
      <c r="E421" s="294" t="n"/>
      <c r="F421" s="295" t="n"/>
      <c r="G421" s="295" t="n"/>
      <c r="H421" s="296" t="n"/>
      <c r="I421" s="295" t="n"/>
      <c r="J421" s="296" t="n"/>
      <c r="K421" s="295" t="n"/>
      <c r="L421" s="297" t="n"/>
      <c r="M421" s="297">
        <f>'ENS TARDIO 201819'!$K421-'ENS TARDIO 201819'!$I421</f>
        <v/>
      </c>
      <c r="N421" s="295" t="n"/>
      <c r="O421" s="295" t="n"/>
      <c r="P421" s="295" t="n"/>
      <c r="Q421" s="295" t="n"/>
      <c r="R421" s="295" t="n"/>
      <c r="S421" s="295" t="n"/>
      <c r="T421" s="295" t="n"/>
      <c r="U421" s="295" t="n"/>
      <c r="V421" s="295" t="n"/>
      <c r="W421" s="295" t="n"/>
      <c r="X421" s="290" t="inlineStr">
        <is>
          <t>Plot válido</t>
        </is>
      </c>
      <c r="Y421" s="287" t="n"/>
      <c r="Z421" s="287" t="n"/>
      <c r="AA421" s="287" t="n"/>
      <c r="AB421" s="287" t="n"/>
      <c r="AC421" s="287" t="n"/>
      <c r="AD421" s="287" t="n"/>
      <c r="AE421" s="287" t="n"/>
    </row>
    <row r="422" hidden="1" ht="15.75" customHeight="1" s="412">
      <c r="A422" s="294" t="n"/>
      <c r="B422" s="294" t="n"/>
      <c r="C422" s="294" t="n"/>
      <c r="D422" s="294" t="n"/>
      <c r="E422" s="294" t="n"/>
      <c r="F422" s="295" t="n"/>
      <c r="G422" s="295" t="n"/>
      <c r="H422" s="296" t="n"/>
      <c r="I422" s="295" t="n"/>
      <c r="J422" s="296" t="n"/>
      <c r="K422" s="295" t="n"/>
      <c r="L422" s="297" t="n"/>
      <c r="M422" s="297">
        <f>'ENS TARDIO 201819'!$K422-'ENS TARDIO 201819'!$I422</f>
        <v/>
      </c>
      <c r="N422" s="295" t="n"/>
      <c r="O422" s="295" t="n"/>
      <c r="P422" s="295" t="n"/>
      <c r="Q422" s="295" t="n"/>
      <c r="R422" s="295" t="n"/>
      <c r="S422" s="295" t="n"/>
      <c r="T422" s="295" t="n"/>
      <c r="U422" s="295" t="n"/>
      <c r="V422" s="295" t="n"/>
      <c r="W422" s="295" t="n"/>
      <c r="X422" s="290" t="inlineStr">
        <is>
          <t>Plot válido</t>
        </is>
      </c>
      <c r="Y422" s="287" t="n"/>
      <c r="Z422" s="287" t="n"/>
      <c r="AA422" s="287" t="n"/>
      <c r="AB422" s="287" t="n"/>
      <c r="AC422" s="287" t="n"/>
      <c r="AD422" s="287" t="n"/>
      <c r="AE422" s="287" t="n"/>
    </row>
    <row r="423" hidden="1" ht="15.75" customHeight="1" s="412">
      <c r="A423" s="294" t="n"/>
      <c r="B423" s="294" t="n"/>
      <c r="C423" s="294" t="n"/>
      <c r="D423" s="294" t="n"/>
      <c r="E423" s="294" t="n"/>
      <c r="F423" s="295" t="n"/>
      <c r="G423" s="295" t="n"/>
      <c r="H423" s="296" t="n"/>
      <c r="I423" s="295" t="n"/>
      <c r="J423" s="296" t="n"/>
      <c r="K423" s="295" t="n"/>
      <c r="L423" s="297" t="n"/>
      <c r="M423" s="297">
        <f>'ENS TARDIO 201819'!$K423-'ENS TARDIO 201819'!$I423</f>
        <v/>
      </c>
      <c r="N423" s="295" t="n"/>
      <c r="O423" s="295" t="n"/>
      <c r="P423" s="295" t="n"/>
      <c r="Q423" s="295" t="n"/>
      <c r="R423" s="295" t="n"/>
      <c r="S423" s="295" t="n"/>
      <c r="T423" s="295" t="n"/>
      <c r="U423" s="295" t="n"/>
      <c r="V423" s="295" t="n"/>
      <c r="W423" s="295" t="n"/>
      <c r="X423" s="290" t="inlineStr">
        <is>
          <t>Plot válido</t>
        </is>
      </c>
      <c r="Y423" s="287" t="n"/>
      <c r="Z423" s="287" t="n"/>
      <c r="AA423" s="287" t="n"/>
      <c r="AB423" s="287" t="n"/>
      <c r="AC423" s="287" t="n"/>
      <c r="AD423" s="287" t="n"/>
      <c r="AE423" s="287" t="n"/>
    </row>
    <row r="424" hidden="1" ht="15.75" customHeight="1" s="412">
      <c r="A424" s="294" t="n"/>
      <c r="B424" s="294" t="n"/>
      <c r="C424" s="294" t="n"/>
      <c r="D424" s="294" t="n"/>
      <c r="E424" s="294" t="n"/>
      <c r="F424" s="295" t="n"/>
      <c r="G424" s="295" t="n"/>
      <c r="H424" s="296" t="n"/>
      <c r="I424" s="295" t="n"/>
      <c r="J424" s="296" t="n"/>
      <c r="K424" s="295" t="n"/>
      <c r="L424" s="297" t="n"/>
      <c r="M424" s="297">
        <f>'ENS TARDIO 201819'!$K424-'ENS TARDIO 201819'!$I424</f>
        <v/>
      </c>
      <c r="N424" s="295" t="n"/>
      <c r="O424" s="295" t="n"/>
      <c r="P424" s="295" t="n"/>
      <c r="Q424" s="295" t="n"/>
      <c r="R424" s="295" t="n"/>
      <c r="S424" s="295" t="n"/>
      <c r="T424" s="295" t="n"/>
      <c r="U424" s="295" t="n"/>
      <c r="V424" s="295" t="n"/>
      <c r="W424" s="295" t="n"/>
      <c r="X424" s="290" t="inlineStr">
        <is>
          <t>Plot válido</t>
        </is>
      </c>
      <c r="Y424" s="287" t="n"/>
      <c r="Z424" s="287" t="n"/>
      <c r="AA424" s="287" t="n"/>
      <c r="AB424" s="287" t="n"/>
      <c r="AC424" s="287" t="n"/>
      <c r="AD424" s="287" t="n"/>
      <c r="AE424" s="287" t="n"/>
    </row>
    <row r="425" hidden="1" ht="15.75" customHeight="1" s="412">
      <c r="A425" s="294" t="n"/>
      <c r="B425" s="294" t="n"/>
      <c r="C425" s="294" t="n"/>
      <c r="D425" s="294" t="n"/>
      <c r="E425" s="294" t="n"/>
      <c r="F425" s="295" t="n"/>
      <c r="G425" s="295" t="n"/>
      <c r="H425" s="296" t="n"/>
      <c r="I425" s="295" t="n"/>
      <c r="J425" s="296" t="n"/>
      <c r="K425" s="295" t="n"/>
      <c r="L425" s="297" t="n"/>
      <c r="M425" s="297">
        <f>'ENS TARDIO 201819'!$K425-'ENS TARDIO 201819'!$I425</f>
        <v/>
      </c>
      <c r="N425" s="295" t="n"/>
      <c r="O425" s="295" t="n"/>
      <c r="P425" s="295" t="n"/>
      <c r="Q425" s="295" t="n"/>
      <c r="R425" s="295" t="n"/>
      <c r="S425" s="295" t="n"/>
      <c r="T425" s="295" t="n"/>
      <c r="U425" s="295" t="n"/>
      <c r="V425" s="295" t="n"/>
      <c r="W425" s="295" t="n"/>
      <c r="X425" s="290" t="inlineStr">
        <is>
          <t>Plot válido</t>
        </is>
      </c>
      <c r="Y425" s="287" t="n"/>
      <c r="Z425" s="287" t="n"/>
      <c r="AA425" s="287" t="n"/>
      <c r="AB425" s="287" t="n"/>
      <c r="AC425" s="287" t="n"/>
      <c r="AD425" s="287" t="n"/>
      <c r="AE425" s="287" t="n"/>
    </row>
    <row r="426" hidden="1" ht="15.75" customHeight="1" s="412">
      <c r="A426" s="294" t="n"/>
      <c r="B426" s="294" t="n"/>
      <c r="C426" s="294" t="n"/>
      <c r="D426" s="294" t="n"/>
      <c r="E426" s="294" t="n"/>
      <c r="F426" s="295" t="n"/>
      <c r="G426" s="295" t="n"/>
      <c r="H426" s="296" t="n"/>
      <c r="I426" s="295" t="n"/>
      <c r="J426" s="296" t="n"/>
      <c r="K426" s="295" t="n"/>
      <c r="L426" s="297" t="n"/>
      <c r="M426" s="297">
        <f>'ENS TARDIO 201819'!$K426-'ENS TARDIO 201819'!$I426</f>
        <v/>
      </c>
      <c r="N426" s="295" t="n"/>
      <c r="O426" s="295" t="n"/>
      <c r="P426" s="295" t="n"/>
      <c r="Q426" s="295" t="n"/>
      <c r="R426" s="295" t="n"/>
      <c r="S426" s="295" t="n"/>
      <c r="T426" s="295" t="n"/>
      <c r="U426" s="295" t="n"/>
      <c r="V426" s="295" t="n"/>
      <c r="W426" s="295" t="n"/>
      <c r="X426" s="290" t="inlineStr">
        <is>
          <t>Plot válido</t>
        </is>
      </c>
      <c r="Y426" s="287" t="n"/>
      <c r="Z426" s="287" t="n"/>
      <c r="AA426" s="287" t="n"/>
      <c r="AB426" s="287" t="n"/>
      <c r="AC426" s="287" t="n"/>
      <c r="AD426" s="287" t="n"/>
      <c r="AE426" s="287" t="n"/>
    </row>
    <row r="427" hidden="1" ht="15.75" customHeight="1" s="412">
      <c r="A427" s="294" t="n"/>
      <c r="B427" s="294" t="n"/>
      <c r="C427" s="294" t="n"/>
      <c r="D427" s="294" t="n"/>
      <c r="E427" s="294" t="n"/>
      <c r="F427" s="295" t="n"/>
      <c r="G427" s="295" t="n"/>
      <c r="H427" s="296" t="n"/>
      <c r="I427" s="295" t="n"/>
      <c r="J427" s="296" t="n"/>
      <c r="K427" s="295" t="n"/>
      <c r="L427" s="297" t="n"/>
      <c r="M427" s="297">
        <f>'ENS TARDIO 201819'!$K427-'ENS TARDIO 201819'!$I427</f>
        <v/>
      </c>
      <c r="N427" s="295" t="n"/>
      <c r="O427" s="295" t="n"/>
      <c r="P427" s="295" t="n"/>
      <c r="Q427" s="295" t="n"/>
      <c r="R427" s="295" t="n"/>
      <c r="S427" s="295" t="n"/>
      <c r="T427" s="295" t="n"/>
      <c r="U427" s="295" t="n"/>
      <c r="V427" s="295" t="n"/>
      <c r="W427" s="295" t="n"/>
      <c r="X427" s="290" t="inlineStr">
        <is>
          <t>Plot válido</t>
        </is>
      </c>
      <c r="Y427" s="287" t="n"/>
      <c r="Z427" s="287" t="n"/>
      <c r="AA427" s="287" t="n"/>
      <c r="AB427" s="287" t="n"/>
      <c r="AC427" s="287" t="n"/>
      <c r="AD427" s="287" t="n"/>
      <c r="AE427" s="287" t="n"/>
    </row>
    <row r="428" hidden="1" ht="15.75" customHeight="1" s="412">
      <c r="A428" s="294" t="n"/>
      <c r="B428" s="294" t="n"/>
      <c r="C428" s="294" t="n"/>
      <c r="D428" s="294" t="n"/>
      <c r="E428" s="294" t="n"/>
      <c r="F428" s="295" t="n"/>
      <c r="G428" s="295" t="n"/>
      <c r="H428" s="296" t="n"/>
      <c r="I428" s="295" t="n"/>
      <c r="J428" s="296" t="n"/>
      <c r="K428" s="295" t="n"/>
      <c r="L428" s="297" t="n"/>
      <c r="M428" s="297">
        <f>'ENS TARDIO 201819'!$K428-'ENS TARDIO 201819'!$I428</f>
        <v/>
      </c>
      <c r="N428" s="295" t="n"/>
      <c r="O428" s="295" t="n"/>
      <c r="P428" s="295" t="n"/>
      <c r="Q428" s="295" t="n"/>
      <c r="R428" s="295" t="n"/>
      <c r="S428" s="295" t="n"/>
      <c r="T428" s="295" t="n"/>
      <c r="U428" s="295" t="n"/>
      <c r="V428" s="295" t="n"/>
      <c r="W428" s="295" t="n"/>
      <c r="X428" s="290" t="inlineStr">
        <is>
          <t>Plot válido</t>
        </is>
      </c>
      <c r="Y428" s="287" t="n"/>
      <c r="Z428" s="287" t="n"/>
      <c r="AA428" s="287" t="n"/>
      <c r="AB428" s="287" t="n"/>
      <c r="AC428" s="287" t="n"/>
      <c r="AD428" s="287" t="n"/>
      <c r="AE428" s="287" t="n"/>
    </row>
    <row r="429" hidden="1" ht="15.75" customHeight="1" s="412">
      <c r="A429" s="294" t="n"/>
      <c r="B429" s="294" t="n"/>
      <c r="C429" s="294" t="n"/>
      <c r="D429" s="294" t="n"/>
      <c r="E429" s="294" t="n"/>
      <c r="F429" s="295" t="n"/>
      <c r="G429" s="295" t="n"/>
      <c r="H429" s="296" t="n"/>
      <c r="I429" s="295" t="n"/>
      <c r="J429" s="296" t="n"/>
      <c r="K429" s="295" t="n"/>
      <c r="L429" s="297" t="n"/>
      <c r="M429" s="297">
        <f>'ENS TARDIO 201819'!$K429-'ENS TARDIO 201819'!$I429</f>
        <v/>
      </c>
      <c r="N429" s="295" t="n"/>
      <c r="O429" s="295" t="n"/>
      <c r="P429" s="295" t="n"/>
      <c r="Q429" s="295" t="n"/>
      <c r="R429" s="295" t="n"/>
      <c r="S429" s="295" t="n"/>
      <c r="T429" s="295" t="n"/>
      <c r="U429" s="295" t="n"/>
      <c r="V429" s="295" t="n"/>
      <c r="W429" s="295" t="n"/>
      <c r="X429" s="290" t="inlineStr">
        <is>
          <t>Plot válido</t>
        </is>
      </c>
      <c r="Y429" s="287" t="n"/>
      <c r="Z429" s="287" t="n"/>
      <c r="AA429" s="287" t="n"/>
      <c r="AB429" s="287" t="n"/>
      <c r="AC429" s="287" t="n"/>
      <c r="AD429" s="287" t="n"/>
      <c r="AE429" s="287" t="n"/>
    </row>
    <row r="430" hidden="1" ht="15.75" customHeight="1" s="412">
      <c r="A430" s="294" t="n"/>
      <c r="B430" s="294" t="n"/>
      <c r="C430" s="294" t="n"/>
      <c r="D430" s="294" t="n"/>
      <c r="E430" s="294" t="n"/>
      <c r="F430" s="295" t="n"/>
      <c r="G430" s="295" t="n"/>
      <c r="H430" s="296" t="n"/>
      <c r="I430" s="295" t="n"/>
      <c r="J430" s="296" t="n"/>
      <c r="K430" s="295" t="n"/>
      <c r="L430" s="297" t="n"/>
      <c r="M430" s="297">
        <f>'ENS TARDIO 201819'!$K430-'ENS TARDIO 201819'!$I430</f>
        <v/>
      </c>
      <c r="N430" s="295" t="n"/>
      <c r="O430" s="295" t="n"/>
      <c r="P430" s="295" t="n"/>
      <c r="Q430" s="295" t="n"/>
      <c r="R430" s="295" t="n"/>
      <c r="S430" s="295" t="n"/>
      <c r="T430" s="295" t="n"/>
      <c r="U430" s="295" t="n"/>
      <c r="V430" s="295" t="n"/>
      <c r="W430" s="295" t="n"/>
      <c r="X430" s="290" t="inlineStr">
        <is>
          <t>Plot válido</t>
        </is>
      </c>
      <c r="Y430" s="287" t="n"/>
      <c r="Z430" s="287" t="n"/>
      <c r="AA430" s="287" t="n"/>
      <c r="AB430" s="287" t="n"/>
      <c r="AC430" s="287" t="n"/>
      <c r="AD430" s="287" t="n"/>
      <c r="AE430" s="287" t="n"/>
    </row>
    <row r="431" hidden="1" ht="15.75" customHeight="1" s="412">
      <c r="A431" s="294" t="n"/>
      <c r="B431" s="294" t="n"/>
      <c r="C431" s="294" t="n"/>
      <c r="D431" s="294" t="n"/>
      <c r="E431" s="294" t="n"/>
      <c r="F431" s="295" t="n"/>
      <c r="G431" s="295" t="n"/>
      <c r="H431" s="296" t="n"/>
      <c r="I431" s="295" t="n"/>
      <c r="J431" s="296" t="n"/>
      <c r="K431" s="295" t="n"/>
      <c r="L431" s="297" t="n"/>
      <c r="M431" s="297">
        <f>'ENS TARDIO 201819'!$K431-'ENS TARDIO 201819'!$I431</f>
        <v/>
      </c>
      <c r="N431" s="295" t="n"/>
      <c r="O431" s="295" t="n"/>
      <c r="P431" s="295" t="n"/>
      <c r="Q431" s="295" t="n"/>
      <c r="R431" s="295" t="n"/>
      <c r="S431" s="295" t="n"/>
      <c r="T431" s="295" t="n"/>
      <c r="U431" s="295" t="n"/>
      <c r="V431" s="295" t="n"/>
      <c r="W431" s="295" t="n"/>
      <c r="X431" s="290" t="inlineStr">
        <is>
          <t>Plot válido</t>
        </is>
      </c>
      <c r="Y431" s="287" t="n"/>
      <c r="Z431" s="287" t="n"/>
      <c r="AA431" s="287" t="n"/>
      <c r="AB431" s="287" t="n"/>
      <c r="AC431" s="287" t="n"/>
      <c r="AD431" s="287" t="n"/>
      <c r="AE431" s="287" t="n"/>
    </row>
    <row r="432" hidden="1" ht="15.75" customHeight="1" s="412">
      <c r="A432" s="294" t="n"/>
      <c r="B432" s="294" t="n"/>
      <c r="C432" s="294" t="n"/>
      <c r="D432" s="294" t="n"/>
      <c r="E432" s="294" t="n"/>
      <c r="F432" s="295" t="n"/>
      <c r="G432" s="295" t="n"/>
      <c r="H432" s="296" t="n"/>
      <c r="I432" s="295" t="n"/>
      <c r="J432" s="296" t="n"/>
      <c r="K432" s="295" t="n"/>
      <c r="L432" s="297" t="n"/>
      <c r="M432" s="297">
        <f>'ENS TARDIO 201819'!$K432-'ENS TARDIO 201819'!$I432</f>
        <v/>
      </c>
      <c r="N432" s="295" t="n"/>
      <c r="O432" s="295" t="n"/>
      <c r="P432" s="295" t="n"/>
      <c r="Q432" s="295" t="n"/>
      <c r="R432" s="295" t="n"/>
      <c r="S432" s="295" t="n"/>
      <c r="T432" s="295" t="n"/>
      <c r="U432" s="295" t="n"/>
      <c r="V432" s="295" t="n"/>
      <c r="W432" s="295" t="n"/>
      <c r="X432" s="290" t="inlineStr">
        <is>
          <t>Plot válido</t>
        </is>
      </c>
      <c r="Y432" s="287" t="n"/>
      <c r="Z432" s="287" t="n"/>
      <c r="AA432" s="287" t="n"/>
      <c r="AB432" s="287" t="n"/>
      <c r="AC432" s="287" t="n"/>
      <c r="AD432" s="287" t="n"/>
      <c r="AE432" s="287" t="n"/>
    </row>
    <row r="433" hidden="1" ht="15.75" customHeight="1" s="412">
      <c r="A433" s="294" t="n"/>
      <c r="B433" s="294" t="n"/>
      <c r="C433" s="294" t="n"/>
      <c r="D433" s="294" t="n"/>
      <c r="E433" s="294" t="n"/>
      <c r="F433" s="295" t="n"/>
      <c r="G433" s="295" t="n"/>
      <c r="H433" s="296" t="n"/>
      <c r="I433" s="295" t="n"/>
      <c r="J433" s="296" t="n"/>
      <c r="K433" s="295" t="n"/>
      <c r="L433" s="297" t="n"/>
      <c r="M433" s="297">
        <f>'ENS TARDIO 201819'!$K433-'ENS TARDIO 201819'!$I433</f>
        <v/>
      </c>
      <c r="N433" s="295" t="n"/>
      <c r="O433" s="295" t="n"/>
      <c r="P433" s="295" t="n"/>
      <c r="Q433" s="295" t="n"/>
      <c r="R433" s="295" t="n"/>
      <c r="S433" s="295" t="n"/>
      <c r="T433" s="295" t="n"/>
      <c r="U433" s="295" t="n"/>
      <c r="V433" s="295" t="n"/>
      <c r="W433" s="295" t="n"/>
      <c r="X433" s="290" t="inlineStr">
        <is>
          <t>Plot válido</t>
        </is>
      </c>
      <c r="Y433" s="287" t="n"/>
      <c r="Z433" s="287" t="n"/>
      <c r="AA433" s="287" t="n"/>
      <c r="AB433" s="287" t="n"/>
      <c r="AC433" s="287" t="n"/>
      <c r="AD433" s="287" t="n"/>
      <c r="AE433" s="287" t="n"/>
    </row>
    <row r="434" hidden="1" ht="15.75" customHeight="1" s="412">
      <c r="A434" s="294" t="n"/>
      <c r="B434" s="294" t="n"/>
      <c r="C434" s="294" t="n"/>
      <c r="D434" s="294" t="n"/>
      <c r="E434" s="294" t="n"/>
      <c r="F434" s="295" t="n"/>
      <c r="G434" s="295" t="n"/>
      <c r="H434" s="296" t="n"/>
      <c r="I434" s="295" t="n"/>
      <c r="J434" s="296" t="n"/>
      <c r="K434" s="295" t="n"/>
      <c r="L434" s="297" t="n"/>
      <c r="M434" s="297">
        <f>'ENS TARDIO 201819'!$K434-'ENS TARDIO 201819'!$I434</f>
        <v/>
      </c>
      <c r="N434" s="295" t="n"/>
      <c r="O434" s="295" t="n"/>
      <c r="P434" s="295" t="n"/>
      <c r="Q434" s="295" t="n"/>
      <c r="R434" s="295" t="n"/>
      <c r="S434" s="295" t="n"/>
      <c r="T434" s="295" t="n"/>
      <c r="U434" s="295" t="n"/>
      <c r="V434" s="295" t="n"/>
      <c r="W434" s="295" t="n"/>
      <c r="X434" s="290" t="inlineStr">
        <is>
          <t>Plot válido</t>
        </is>
      </c>
      <c r="Y434" s="287" t="n"/>
      <c r="Z434" s="287" t="n"/>
      <c r="AA434" s="287" t="n"/>
      <c r="AB434" s="287" t="n"/>
      <c r="AC434" s="287" t="n"/>
      <c r="AD434" s="287" t="n"/>
      <c r="AE434" s="287" t="n"/>
    </row>
    <row r="435" hidden="1" ht="15.75" customHeight="1" s="412">
      <c r="A435" s="294" t="n"/>
      <c r="B435" s="294" t="n"/>
      <c r="C435" s="294" t="n"/>
      <c r="D435" s="294" t="n"/>
      <c r="E435" s="294" t="n"/>
      <c r="F435" s="295" t="n"/>
      <c r="G435" s="295" t="n"/>
      <c r="H435" s="296" t="n"/>
      <c r="I435" s="295" t="n"/>
      <c r="J435" s="296" t="n"/>
      <c r="K435" s="295" t="n"/>
      <c r="L435" s="297" t="n"/>
      <c r="M435" s="297">
        <f>'ENS TARDIO 201819'!$K435-'ENS TARDIO 201819'!$I435</f>
        <v/>
      </c>
      <c r="N435" s="295" t="n"/>
      <c r="O435" s="295" t="n"/>
      <c r="P435" s="295" t="n"/>
      <c r="Q435" s="295" t="n"/>
      <c r="R435" s="295" t="n"/>
      <c r="S435" s="295" t="n"/>
      <c r="T435" s="295" t="n"/>
      <c r="U435" s="295" t="n"/>
      <c r="V435" s="295" t="n"/>
      <c r="W435" s="295" t="n"/>
      <c r="X435" s="290" t="inlineStr">
        <is>
          <t>Plot válido</t>
        </is>
      </c>
      <c r="Y435" s="287" t="n"/>
      <c r="Z435" s="287" t="n"/>
      <c r="AA435" s="287" t="n"/>
      <c r="AB435" s="287" t="n"/>
      <c r="AC435" s="287" t="n"/>
      <c r="AD435" s="287" t="n"/>
      <c r="AE435" s="287" t="n"/>
    </row>
    <row r="436" hidden="1" ht="15.75" customHeight="1" s="412">
      <c r="A436" s="294" t="n"/>
      <c r="B436" s="294" t="n"/>
      <c r="C436" s="294" t="n"/>
      <c r="D436" s="294" t="n"/>
      <c r="E436" s="294" t="n"/>
      <c r="F436" s="295" t="n"/>
      <c r="G436" s="295" t="n"/>
      <c r="H436" s="296" t="n"/>
      <c r="I436" s="295" t="n"/>
      <c r="J436" s="296" t="n"/>
      <c r="K436" s="295" t="n"/>
      <c r="L436" s="297" t="n"/>
      <c r="M436" s="297">
        <f>'ENS TARDIO 201819'!$K436-'ENS TARDIO 201819'!$I436</f>
        <v/>
      </c>
      <c r="N436" s="295" t="n"/>
      <c r="O436" s="295" t="n"/>
      <c r="P436" s="295" t="n"/>
      <c r="Q436" s="295" t="n"/>
      <c r="R436" s="295" t="n"/>
      <c r="S436" s="295" t="n"/>
      <c r="T436" s="295" t="n"/>
      <c r="U436" s="295" t="n"/>
      <c r="V436" s="295" t="n"/>
      <c r="W436" s="295" t="n"/>
      <c r="X436" s="290" t="inlineStr">
        <is>
          <t>Plot válido</t>
        </is>
      </c>
      <c r="Y436" s="287" t="n"/>
      <c r="Z436" s="287" t="n"/>
      <c r="AA436" s="287" t="n"/>
      <c r="AB436" s="287" t="n"/>
      <c r="AC436" s="287" t="n"/>
      <c r="AD436" s="287" t="n"/>
      <c r="AE436" s="287" t="n"/>
    </row>
    <row r="437" hidden="1" ht="15.75" customHeight="1" s="412">
      <c r="A437" s="294" t="n"/>
      <c r="B437" s="294" t="n"/>
      <c r="C437" s="294" t="n"/>
      <c r="D437" s="294" t="n"/>
      <c r="E437" s="294" t="n"/>
      <c r="F437" s="295" t="n"/>
      <c r="G437" s="295" t="n"/>
      <c r="H437" s="296" t="n"/>
      <c r="I437" s="295" t="n"/>
      <c r="J437" s="296" t="n"/>
      <c r="K437" s="295" t="n"/>
      <c r="L437" s="297" t="n"/>
      <c r="M437" s="297">
        <f>'ENS TARDIO 201819'!$K437-'ENS TARDIO 201819'!$I437</f>
        <v/>
      </c>
      <c r="N437" s="295" t="n"/>
      <c r="O437" s="295" t="n"/>
      <c r="P437" s="295" t="n"/>
      <c r="Q437" s="295" t="n"/>
      <c r="R437" s="295" t="n"/>
      <c r="S437" s="295" t="n"/>
      <c r="T437" s="295" t="n"/>
      <c r="U437" s="295" t="n"/>
      <c r="V437" s="295" t="n"/>
      <c r="W437" s="295" t="n"/>
      <c r="X437" s="290" t="inlineStr">
        <is>
          <t>Plot válido</t>
        </is>
      </c>
      <c r="Y437" s="287" t="n"/>
      <c r="Z437" s="287" t="n"/>
      <c r="AA437" s="287" t="n"/>
      <c r="AB437" s="287" t="n"/>
      <c r="AC437" s="287" t="n"/>
      <c r="AD437" s="287" t="n"/>
      <c r="AE437" s="287" t="n"/>
    </row>
    <row r="438" hidden="1" ht="15.75" customHeight="1" s="412">
      <c r="A438" s="294" t="n"/>
      <c r="B438" s="294" t="n"/>
      <c r="C438" s="294" t="n"/>
      <c r="D438" s="294" t="n"/>
      <c r="E438" s="294" t="n"/>
      <c r="F438" s="295" t="n"/>
      <c r="G438" s="295" t="n"/>
      <c r="H438" s="296" t="n"/>
      <c r="I438" s="295" t="n"/>
      <c r="J438" s="296" t="n"/>
      <c r="K438" s="295" t="n"/>
      <c r="L438" s="297" t="n"/>
      <c r="M438" s="297">
        <f>'ENS TARDIO 201819'!$K438-'ENS TARDIO 201819'!$I438</f>
        <v/>
      </c>
      <c r="N438" s="295" t="n"/>
      <c r="O438" s="295" t="n"/>
      <c r="P438" s="295" t="n"/>
      <c r="Q438" s="295" t="n"/>
      <c r="R438" s="295" t="n"/>
      <c r="S438" s="295" t="n"/>
      <c r="T438" s="295" t="n"/>
      <c r="U438" s="295" t="n"/>
      <c r="V438" s="295" t="n"/>
      <c r="W438" s="295" t="n"/>
      <c r="X438" s="290" t="inlineStr">
        <is>
          <t>Plot válido</t>
        </is>
      </c>
      <c r="Y438" s="287" t="n"/>
      <c r="Z438" s="287" t="n"/>
      <c r="AA438" s="287" t="n"/>
      <c r="AB438" s="287" t="n"/>
      <c r="AC438" s="287" t="n"/>
      <c r="AD438" s="287" t="n"/>
      <c r="AE438" s="287" t="n"/>
    </row>
    <row r="439" hidden="1" ht="15.75" customHeight="1" s="412">
      <c r="A439" s="294" t="n"/>
      <c r="B439" s="294" t="n"/>
      <c r="C439" s="294" t="n"/>
      <c r="D439" s="294" t="n"/>
      <c r="E439" s="294" t="n"/>
      <c r="F439" s="295" t="n"/>
      <c r="G439" s="295" t="n"/>
      <c r="H439" s="296" t="n"/>
      <c r="I439" s="295" t="n"/>
      <c r="J439" s="296" t="n"/>
      <c r="K439" s="295" t="n"/>
      <c r="L439" s="297" t="n"/>
      <c r="M439" s="297">
        <f>'ENS TARDIO 201819'!$K439-'ENS TARDIO 201819'!$I439</f>
        <v/>
      </c>
      <c r="N439" s="295" t="n"/>
      <c r="O439" s="295" t="n"/>
      <c r="P439" s="295" t="n"/>
      <c r="Q439" s="295" t="n"/>
      <c r="R439" s="295" t="n"/>
      <c r="S439" s="295" t="n"/>
      <c r="T439" s="295" t="n"/>
      <c r="U439" s="295" t="n"/>
      <c r="V439" s="295" t="n"/>
      <c r="W439" s="295" t="n"/>
      <c r="X439" s="290" t="inlineStr">
        <is>
          <t>Plot válido</t>
        </is>
      </c>
      <c r="Y439" s="287" t="n"/>
      <c r="Z439" s="287" t="n"/>
      <c r="AA439" s="287" t="n"/>
      <c r="AB439" s="287" t="n"/>
      <c r="AC439" s="287" t="n"/>
      <c r="AD439" s="287" t="n"/>
      <c r="AE439" s="287" t="n"/>
    </row>
    <row r="440" hidden="1" ht="15.75" customHeight="1" s="412">
      <c r="A440" s="294" t="n"/>
      <c r="B440" s="294" t="n"/>
      <c r="C440" s="294" t="n"/>
      <c r="D440" s="294" t="n"/>
      <c r="E440" s="294" t="n"/>
      <c r="F440" s="295" t="n"/>
      <c r="G440" s="295" t="n"/>
      <c r="H440" s="296" t="n"/>
      <c r="I440" s="295" t="n"/>
      <c r="J440" s="296" t="n"/>
      <c r="K440" s="295" t="n"/>
      <c r="L440" s="297" t="n"/>
      <c r="M440" s="297">
        <f>'ENS TARDIO 201819'!$K440-'ENS TARDIO 201819'!$I440</f>
        <v/>
      </c>
      <c r="N440" s="295" t="n"/>
      <c r="O440" s="295" t="n"/>
      <c r="P440" s="295" t="n"/>
      <c r="Q440" s="295" t="n"/>
      <c r="R440" s="295" t="n"/>
      <c r="S440" s="295" t="n"/>
      <c r="T440" s="295" t="n"/>
      <c r="U440" s="295" t="n"/>
      <c r="V440" s="295" t="n"/>
      <c r="W440" s="295" t="n"/>
      <c r="X440" s="290" t="inlineStr">
        <is>
          <t>Plot válido</t>
        </is>
      </c>
      <c r="Y440" s="287" t="n"/>
      <c r="Z440" s="287" t="n"/>
      <c r="AA440" s="287" t="n"/>
      <c r="AB440" s="287" t="n"/>
      <c r="AC440" s="287" t="n"/>
      <c r="AD440" s="287" t="n"/>
      <c r="AE440" s="287" t="n"/>
    </row>
    <row r="441" hidden="1" ht="15.75" customHeight="1" s="412">
      <c r="A441" s="294" t="n"/>
      <c r="B441" s="294" t="n"/>
      <c r="C441" s="294" t="n"/>
      <c r="D441" s="294" t="n"/>
      <c r="E441" s="294" t="n"/>
      <c r="F441" s="295" t="n"/>
      <c r="G441" s="295" t="n"/>
      <c r="H441" s="296" t="n"/>
      <c r="I441" s="295" t="n"/>
      <c r="J441" s="296" t="n"/>
      <c r="K441" s="295" t="n"/>
      <c r="L441" s="297" t="n"/>
      <c r="M441" s="297">
        <f>'ENS TARDIO 201819'!$K441-'ENS TARDIO 201819'!$I441</f>
        <v/>
      </c>
      <c r="N441" s="295" t="n"/>
      <c r="O441" s="295" t="n"/>
      <c r="P441" s="295" t="n"/>
      <c r="Q441" s="295" t="n"/>
      <c r="R441" s="295" t="n"/>
      <c r="S441" s="295" t="n"/>
      <c r="T441" s="295" t="n"/>
      <c r="U441" s="295" t="n"/>
      <c r="V441" s="295" t="n"/>
      <c r="W441" s="295" t="n"/>
      <c r="X441" s="290" t="inlineStr">
        <is>
          <t>Plot válido</t>
        </is>
      </c>
      <c r="Y441" s="287" t="n"/>
      <c r="Z441" s="287" t="n"/>
      <c r="AA441" s="287" t="n"/>
      <c r="AB441" s="287" t="n"/>
      <c r="AC441" s="287" t="n"/>
      <c r="AD441" s="287" t="n"/>
      <c r="AE441" s="287" t="n"/>
    </row>
    <row r="442" hidden="1" ht="15.75" customHeight="1" s="412">
      <c r="A442" s="294" t="n"/>
      <c r="B442" s="294" t="n"/>
      <c r="C442" s="294" t="n"/>
      <c r="D442" s="294" t="n"/>
      <c r="E442" s="294" t="n"/>
      <c r="F442" s="295" t="n"/>
      <c r="G442" s="295" t="n"/>
      <c r="H442" s="296" t="n"/>
      <c r="I442" s="295" t="n"/>
      <c r="J442" s="296" t="n"/>
      <c r="K442" s="295" t="n"/>
      <c r="L442" s="297" t="n"/>
      <c r="M442" s="297">
        <f>'ENS TARDIO 201819'!$K442-'ENS TARDIO 201819'!$I442</f>
        <v/>
      </c>
      <c r="N442" s="295" t="n"/>
      <c r="O442" s="295" t="n"/>
      <c r="P442" s="295" t="n"/>
      <c r="Q442" s="295" t="n"/>
      <c r="R442" s="295" t="n"/>
      <c r="S442" s="295" t="n"/>
      <c r="T442" s="295" t="n"/>
      <c r="U442" s="295" t="n"/>
      <c r="V442" s="295" t="n"/>
      <c r="W442" s="295" t="n"/>
      <c r="X442" s="290" t="inlineStr">
        <is>
          <t>Se descarta</t>
        </is>
      </c>
      <c r="Y442" s="287" t="n"/>
      <c r="Z442" s="287" t="n"/>
      <c r="AA442" s="287" t="n"/>
      <c r="AB442" s="287" t="n"/>
      <c r="AC442" s="287" t="n"/>
      <c r="AD442" s="287" t="n"/>
      <c r="AE442" s="287" t="n"/>
    </row>
    <row r="443" hidden="1" ht="15.75" customHeight="1" s="412">
      <c r="A443" s="294" t="n"/>
      <c r="B443" s="294" t="n"/>
      <c r="C443" s="294" t="n"/>
      <c r="D443" s="294" t="n"/>
      <c r="E443" s="294" t="n"/>
      <c r="F443" s="295" t="n"/>
      <c r="G443" s="295" t="n"/>
      <c r="H443" s="296" t="n"/>
      <c r="I443" s="295" t="n"/>
      <c r="J443" s="296" t="n"/>
      <c r="K443" s="295" t="n"/>
      <c r="L443" s="297" t="n"/>
      <c r="M443" s="297">
        <f>'ENS TARDIO 201819'!$K443-'ENS TARDIO 201819'!$I443</f>
        <v/>
      </c>
      <c r="N443" s="295" t="n"/>
      <c r="O443" s="295" t="n"/>
      <c r="P443" s="295" t="n"/>
      <c r="Q443" s="295" t="n"/>
      <c r="R443" s="295" t="n"/>
      <c r="S443" s="295" t="n"/>
      <c r="T443" s="295" t="n"/>
      <c r="U443" s="295" t="n"/>
      <c r="V443" s="295" t="n"/>
      <c r="W443" s="295" t="n"/>
      <c r="X443" s="290" t="inlineStr">
        <is>
          <t>Se descarta</t>
        </is>
      </c>
      <c r="Y443" s="287" t="n"/>
      <c r="Z443" s="287" t="n"/>
      <c r="AA443" s="287" t="n"/>
      <c r="AB443" s="287" t="n"/>
      <c r="AC443" s="287" t="n"/>
      <c r="AD443" s="287" t="n"/>
      <c r="AE443" s="287" t="n"/>
    </row>
    <row r="444" hidden="1" ht="15.75" customHeight="1" s="412">
      <c r="A444" s="294" t="n"/>
      <c r="B444" s="294" t="n"/>
      <c r="C444" s="294" t="n"/>
      <c r="D444" s="294" t="n"/>
      <c r="E444" s="294" t="n"/>
      <c r="F444" s="295" t="n"/>
      <c r="G444" s="295" t="n"/>
      <c r="H444" s="296" t="n"/>
      <c r="I444" s="295" t="n"/>
      <c r="J444" s="296" t="n"/>
      <c r="K444" s="295" t="n"/>
      <c r="L444" s="297" t="n"/>
      <c r="M444" s="297">
        <f>'ENS TARDIO 201819'!$K444-'ENS TARDIO 201819'!$I444</f>
        <v/>
      </c>
      <c r="N444" s="295" t="n"/>
      <c r="O444" s="295" t="n"/>
      <c r="P444" s="295" t="n"/>
      <c r="Q444" s="295" t="n"/>
      <c r="R444" s="295" t="n"/>
      <c r="S444" s="295" t="n"/>
      <c r="T444" s="295" t="n"/>
      <c r="U444" s="295" t="n"/>
      <c r="V444" s="295" t="n"/>
      <c r="W444" s="295" t="n"/>
      <c r="X444" s="290" t="inlineStr">
        <is>
          <t>Se descarta</t>
        </is>
      </c>
      <c r="Y444" s="287" t="n"/>
      <c r="Z444" s="287" t="n"/>
      <c r="AA444" s="287" t="n"/>
      <c r="AB444" s="287" t="n"/>
      <c r="AC444" s="287" t="n"/>
      <c r="AD444" s="287" t="n"/>
      <c r="AE444" s="287" t="n"/>
    </row>
    <row r="445" hidden="1" ht="15.75" customHeight="1" s="412">
      <c r="A445" s="294" t="n"/>
      <c r="B445" s="294" t="n"/>
      <c r="C445" s="294" t="n"/>
      <c r="D445" s="294" t="n"/>
      <c r="E445" s="294" t="n"/>
      <c r="F445" s="295" t="n"/>
      <c r="G445" s="295" t="n"/>
      <c r="H445" s="296" t="n"/>
      <c r="I445" s="295" t="n"/>
      <c r="J445" s="296" t="n"/>
      <c r="K445" s="295" t="n"/>
      <c r="L445" s="297" t="n"/>
      <c r="M445" s="297">
        <f>'ENS TARDIO 201819'!$K445-'ENS TARDIO 201819'!$I445</f>
        <v/>
      </c>
      <c r="N445" s="295" t="n"/>
      <c r="O445" s="295" t="n"/>
      <c r="P445" s="295" t="n"/>
      <c r="Q445" s="295" t="n"/>
      <c r="R445" s="295" t="n"/>
      <c r="S445" s="295" t="n"/>
      <c r="T445" s="295" t="n"/>
      <c r="U445" s="295" t="n"/>
      <c r="V445" s="295" t="n"/>
      <c r="W445" s="295" t="n"/>
      <c r="X445" s="290" t="inlineStr">
        <is>
          <t>Se descarta</t>
        </is>
      </c>
      <c r="Y445" s="287" t="n"/>
      <c r="Z445" s="287" t="n"/>
      <c r="AA445" s="287" t="n"/>
      <c r="AB445" s="287" t="n"/>
      <c r="AC445" s="287" t="n"/>
      <c r="AD445" s="287" t="n"/>
      <c r="AE445" s="287" t="n"/>
    </row>
    <row r="446" hidden="1" ht="15.75" customHeight="1" s="412">
      <c r="A446" s="294" t="n"/>
      <c r="B446" s="294" t="n"/>
      <c r="C446" s="294" t="n"/>
      <c r="D446" s="294" t="n"/>
      <c r="E446" s="294" t="n"/>
      <c r="F446" s="295" t="n"/>
      <c r="G446" s="295" t="n"/>
      <c r="H446" s="296" t="n"/>
      <c r="I446" s="295" t="n"/>
      <c r="J446" s="296" t="n"/>
      <c r="K446" s="295" t="n"/>
      <c r="L446" s="297" t="n"/>
      <c r="M446" s="297">
        <f>'ENS TARDIO 201819'!$K446-'ENS TARDIO 201819'!$I446</f>
        <v/>
      </c>
      <c r="N446" s="295" t="n"/>
      <c r="O446" s="295" t="n"/>
      <c r="P446" s="295" t="n"/>
      <c r="Q446" s="295" t="n"/>
      <c r="R446" s="295" t="n"/>
      <c r="S446" s="295" t="n"/>
      <c r="T446" s="295" t="n"/>
      <c r="U446" s="295" t="n"/>
      <c r="V446" s="295" t="n"/>
      <c r="W446" s="295" t="n"/>
      <c r="X446" s="290" t="inlineStr">
        <is>
          <t>Se descarta</t>
        </is>
      </c>
      <c r="Y446" s="287" t="n"/>
      <c r="Z446" s="287" t="n"/>
      <c r="AA446" s="287" t="n"/>
      <c r="AB446" s="287" t="n"/>
      <c r="AC446" s="287" t="n"/>
      <c r="AD446" s="287" t="n"/>
      <c r="AE446" s="287" t="n"/>
    </row>
    <row r="447" hidden="1" ht="15.75" customHeight="1" s="412">
      <c r="A447" s="294" t="n"/>
      <c r="B447" s="294" t="n"/>
      <c r="C447" s="294" t="n"/>
      <c r="D447" s="294" t="n"/>
      <c r="E447" s="294" t="n"/>
      <c r="F447" s="295" t="n"/>
      <c r="G447" s="295" t="n"/>
      <c r="H447" s="296" t="n"/>
      <c r="I447" s="295" t="n"/>
      <c r="J447" s="296" t="n"/>
      <c r="K447" s="295" t="n"/>
      <c r="L447" s="297" t="n"/>
      <c r="M447" s="297">
        <f>'ENS TARDIO 201819'!$K447-'ENS TARDIO 201819'!$I447</f>
        <v/>
      </c>
      <c r="N447" s="295" t="n"/>
      <c r="O447" s="295" t="n"/>
      <c r="P447" s="295" t="n"/>
      <c r="Q447" s="295" t="n"/>
      <c r="R447" s="295" t="n"/>
      <c r="S447" s="295" t="n"/>
      <c r="T447" s="295" t="n"/>
      <c r="U447" s="295" t="n"/>
      <c r="V447" s="295" t="n"/>
      <c r="W447" s="295" t="n"/>
      <c r="X447" s="290" t="inlineStr">
        <is>
          <t>Se descarta</t>
        </is>
      </c>
      <c r="Y447" s="287" t="n"/>
      <c r="Z447" s="287" t="n"/>
      <c r="AA447" s="287" t="n"/>
      <c r="AB447" s="287" t="n"/>
      <c r="AC447" s="287" t="n"/>
      <c r="AD447" s="287" t="n"/>
      <c r="AE447" s="287" t="n"/>
    </row>
    <row r="448" hidden="1" ht="15.75" customHeight="1" s="412">
      <c r="A448" s="294" t="n"/>
      <c r="B448" s="294" t="n"/>
      <c r="C448" s="294" t="n"/>
      <c r="D448" s="294" t="n"/>
      <c r="E448" s="294" t="n"/>
      <c r="F448" s="295" t="n"/>
      <c r="G448" s="295" t="n"/>
      <c r="H448" s="296" t="n"/>
      <c r="I448" s="295" t="n"/>
      <c r="J448" s="296" t="n"/>
      <c r="K448" s="295" t="n"/>
      <c r="L448" s="297" t="n"/>
      <c r="M448" s="297">
        <f>'ENS TARDIO 201819'!$K448-'ENS TARDIO 201819'!$I448</f>
        <v/>
      </c>
      <c r="N448" s="295" t="n"/>
      <c r="O448" s="295" t="n"/>
      <c r="P448" s="295" t="n"/>
      <c r="Q448" s="295" t="n"/>
      <c r="R448" s="295" t="n"/>
      <c r="S448" s="295" t="n"/>
      <c r="T448" s="295" t="n"/>
      <c r="U448" s="295" t="n"/>
      <c r="V448" s="295" t="n"/>
      <c r="W448" s="295" t="n"/>
      <c r="X448" s="290" t="inlineStr">
        <is>
          <t>Plot válido</t>
        </is>
      </c>
      <c r="Y448" s="287" t="n"/>
      <c r="Z448" s="287" t="n"/>
      <c r="AA448" s="287" t="n"/>
      <c r="AB448" s="287" t="n"/>
      <c r="AC448" s="287" t="n"/>
      <c r="AD448" s="287" t="n"/>
      <c r="AE448" s="287" t="n"/>
    </row>
    <row r="449" hidden="1" ht="15.75" customHeight="1" s="412">
      <c r="A449" s="294" t="n"/>
      <c r="B449" s="294" t="n"/>
      <c r="C449" s="294" t="n"/>
      <c r="D449" s="294" t="n"/>
      <c r="E449" s="294" t="n"/>
      <c r="F449" s="295" t="n"/>
      <c r="G449" s="295" t="n"/>
      <c r="H449" s="296" t="n"/>
      <c r="I449" s="295" t="n"/>
      <c r="J449" s="296" t="n"/>
      <c r="K449" s="295" t="n"/>
      <c r="L449" s="297" t="n"/>
      <c r="M449" s="297">
        <f>'ENS TARDIO 201819'!$K449-'ENS TARDIO 201819'!$I449</f>
        <v/>
      </c>
      <c r="N449" s="295" t="n"/>
      <c r="O449" s="295" t="n"/>
      <c r="P449" s="295" t="n"/>
      <c r="Q449" s="295" t="n"/>
      <c r="R449" s="295" t="n"/>
      <c r="S449" s="295" t="n"/>
      <c r="T449" s="295" t="n"/>
      <c r="U449" s="295" t="n"/>
      <c r="V449" s="295" t="n"/>
      <c r="W449" s="295" t="n"/>
      <c r="X449" s="290" t="inlineStr">
        <is>
          <t>Plot válido</t>
        </is>
      </c>
      <c r="Y449" s="287" t="n"/>
      <c r="Z449" s="287" t="n"/>
      <c r="AA449" s="287" t="n"/>
      <c r="AB449" s="287" t="n"/>
      <c r="AC449" s="287" t="n"/>
      <c r="AD449" s="287" t="n"/>
      <c r="AE449" s="287" t="n"/>
    </row>
    <row r="450" hidden="1" ht="15.75" customHeight="1" s="412">
      <c r="A450" s="294" t="n"/>
      <c r="B450" s="294" t="n"/>
      <c r="C450" s="294" t="n"/>
      <c r="D450" s="294" t="n"/>
      <c r="E450" s="294" t="n"/>
      <c r="F450" s="295" t="n"/>
      <c r="G450" s="295" t="n"/>
      <c r="H450" s="296" t="n"/>
      <c r="I450" s="295" t="n"/>
      <c r="J450" s="296" t="n"/>
      <c r="K450" s="295" t="n"/>
      <c r="L450" s="297" t="n"/>
      <c r="M450" s="297">
        <f>'ENS TARDIO 201819'!$K450-'ENS TARDIO 201819'!$I450</f>
        <v/>
      </c>
      <c r="N450" s="295" t="n"/>
      <c r="O450" s="295" t="n"/>
      <c r="P450" s="295" t="n"/>
      <c r="Q450" s="295" t="n"/>
      <c r="R450" s="295" t="n"/>
      <c r="S450" s="295" t="n"/>
      <c r="T450" s="295" t="n"/>
      <c r="U450" s="295" t="n"/>
      <c r="V450" s="295" t="n"/>
      <c r="W450" s="295" t="n"/>
      <c r="X450" s="290" t="inlineStr">
        <is>
          <t>Plot válido</t>
        </is>
      </c>
      <c r="Y450" s="287" t="n"/>
      <c r="Z450" s="287" t="n"/>
      <c r="AA450" s="287" t="n"/>
      <c r="AB450" s="287" t="n"/>
      <c r="AC450" s="287" t="n"/>
      <c r="AD450" s="287" t="n"/>
      <c r="AE450" s="287" t="n"/>
    </row>
    <row r="451" hidden="1" ht="15.75" customHeight="1" s="412">
      <c r="A451" s="294" t="n"/>
      <c r="B451" s="294" t="n"/>
      <c r="C451" s="294" t="n"/>
      <c r="D451" s="294" t="n"/>
      <c r="E451" s="294" t="n"/>
      <c r="F451" s="295" t="n"/>
      <c r="G451" s="295" t="n"/>
      <c r="H451" s="296" t="n"/>
      <c r="I451" s="295" t="n"/>
      <c r="J451" s="296" t="n"/>
      <c r="K451" s="295" t="n"/>
      <c r="L451" s="297" t="n"/>
      <c r="M451" s="297">
        <f>'ENS TARDIO 201819'!$K451-'ENS TARDIO 201819'!$I451</f>
        <v/>
      </c>
      <c r="N451" s="295" t="n"/>
      <c r="O451" s="295" t="n"/>
      <c r="P451" s="295" t="n"/>
      <c r="Q451" s="295" t="n"/>
      <c r="R451" s="295" t="n"/>
      <c r="S451" s="295" t="n"/>
      <c r="T451" s="295" t="n"/>
      <c r="U451" s="295" t="n"/>
      <c r="V451" s="295" t="n"/>
      <c r="W451" s="295" t="n"/>
      <c r="X451" s="290" t="inlineStr">
        <is>
          <t>Plot válido</t>
        </is>
      </c>
      <c r="Y451" s="287" t="n"/>
      <c r="Z451" s="287" t="n"/>
      <c r="AA451" s="287" t="n"/>
      <c r="AB451" s="287" t="n"/>
      <c r="AC451" s="287" t="n"/>
      <c r="AD451" s="287" t="n"/>
      <c r="AE451" s="287" t="n"/>
    </row>
    <row r="452" hidden="1" ht="15.75" customHeight="1" s="412">
      <c r="A452" s="294" t="n"/>
      <c r="B452" s="294" t="n"/>
      <c r="C452" s="294" t="n"/>
      <c r="D452" s="294" t="n"/>
      <c r="E452" s="294" t="n"/>
      <c r="F452" s="295" t="n"/>
      <c r="G452" s="295" t="n"/>
      <c r="H452" s="296" t="n"/>
      <c r="I452" s="295" t="n"/>
      <c r="J452" s="296" t="n"/>
      <c r="K452" s="295" t="n"/>
      <c r="L452" s="297" t="n"/>
      <c r="M452" s="297">
        <f>'ENS TARDIO 201819'!$K452-'ENS TARDIO 201819'!$I452</f>
        <v/>
      </c>
      <c r="N452" s="295" t="n"/>
      <c r="O452" s="295" t="n"/>
      <c r="P452" s="295" t="n"/>
      <c r="Q452" s="295" t="n"/>
      <c r="R452" s="295" t="n"/>
      <c r="S452" s="295" t="n"/>
      <c r="T452" s="295" t="n"/>
      <c r="U452" s="295" t="n"/>
      <c r="V452" s="295" t="n"/>
      <c r="W452" s="295" t="n"/>
      <c r="X452" s="290" t="inlineStr">
        <is>
          <t>Plot válido</t>
        </is>
      </c>
      <c r="Y452" s="287" t="n"/>
      <c r="Z452" s="287" t="n"/>
      <c r="AA452" s="287" t="n"/>
      <c r="AB452" s="287" t="n"/>
      <c r="AC452" s="287" t="n"/>
      <c r="AD452" s="287" t="n"/>
      <c r="AE452" s="287" t="n"/>
    </row>
    <row r="453" hidden="1" ht="15.75" customHeight="1" s="412">
      <c r="A453" s="294" t="n"/>
      <c r="B453" s="294" t="n"/>
      <c r="C453" s="294" t="n"/>
      <c r="D453" s="294" t="n"/>
      <c r="E453" s="294" t="n"/>
      <c r="F453" s="295" t="n"/>
      <c r="G453" s="295" t="n"/>
      <c r="H453" s="296" t="n"/>
      <c r="I453" s="295" t="n"/>
      <c r="J453" s="296" t="n"/>
      <c r="K453" s="295" t="n"/>
      <c r="L453" s="297" t="n"/>
      <c r="M453" s="297">
        <f>'ENS TARDIO 201819'!$K453-'ENS TARDIO 201819'!$I453</f>
        <v/>
      </c>
      <c r="N453" s="295" t="n"/>
      <c r="O453" s="295" t="n"/>
      <c r="P453" s="295" t="n"/>
      <c r="Q453" s="295" t="n"/>
      <c r="R453" s="295" t="n"/>
      <c r="S453" s="295" t="n"/>
      <c r="T453" s="295" t="n"/>
      <c r="U453" s="295" t="n"/>
      <c r="V453" s="295" t="n"/>
      <c r="W453" s="295" t="n"/>
      <c r="X453" s="290" t="inlineStr">
        <is>
          <t>Plot válido</t>
        </is>
      </c>
      <c r="Y453" s="287" t="n"/>
      <c r="Z453" s="287" t="n"/>
      <c r="AA453" s="287" t="n"/>
      <c r="AB453" s="287" t="n"/>
      <c r="AC453" s="287" t="n"/>
      <c r="AD453" s="287" t="n"/>
      <c r="AE453" s="287" t="n"/>
    </row>
    <row r="454" hidden="1" ht="15.75" customHeight="1" s="412">
      <c r="A454" s="294" t="n"/>
      <c r="B454" s="294" t="n"/>
      <c r="C454" s="294" t="n"/>
      <c r="D454" s="294" t="n"/>
      <c r="E454" s="294" t="n"/>
      <c r="F454" s="295" t="n"/>
      <c r="G454" s="295" t="n"/>
      <c r="H454" s="296" t="n"/>
      <c r="I454" s="295" t="n"/>
      <c r="J454" s="296" t="n"/>
      <c r="K454" s="295" t="n"/>
      <c r="L454" s="297" t="n"/>
      <c r="M454" s="297">
        <f>'ENS TARDIO 201819'!$K454-'ENS TARDIO 201819'!$I454</f>
        <v/>
      </c>
      <c r="N454" s="295" t="n"/>
      <c r="O454" s="295" t="n"/>
      <c r="P454" s="295" t="n"/>
      <c r="Q454" s="295" t="n"/>
      <c r="R454" s="295" t="n"/>
      <c r="S454" s="295" t="n"/>
      <c r="T454" s="295" t="n"/>
      <c r="U454" s="295" t="n"/>
      <c r="V454" s="295" t="n"/>
      <c r="W454" s="295" t="n"/>
      <c r="X454" s="290" t="inlineStr">
        <is>
          <t>Plot válido</t>
        </is>
      </c>
      <c r="Y454" s="287" t="n"/>
      <c r="Z454" s="287" t="n"/>
      <c r="AA454" s="287" t="n"/>
      <c r="AB454" s="287" t="n"/>
      <c r="AC454" s="287" t="n"/>
      <c r="AD454" s="287" t="n"/>
      <c r="AE454" s="287" t="n"/>
    </row>
    <row r="455" hidden="1" ht="15.75" customHeight="1" s="412">
      <c r="A455" s="294" t="n"/>
      <c r="B455" s="294" t="n"/>
      <c r="C455" s="294" t="n"/>
      <c r="D455" s="294" t="n"/>
      <c r="E455" s="294" t="n"/>
      <c r="F455" s="295" t="n"/>
      <c r="G455" s="295" t="n"/>
      <c r="H455" s="296" t="n"/>
      <c r="I455" s="295" t="n"/>
      <c r="J455" s="296" t="n"/>
      <c r="K455" s="295" t="n"/>
      <c r="L455" s="297" t="n"/>
      <c r="M455" s="297">
        <f>'ENS TARDIO 201819'!$K455-'ENS TARDIO 201819'!$I455</f>
        <v/>
      </c>
      <c r="N455" s="295" t="n"/>
      <c r="O455" s="295" t="n"/>
      <c r="P455" s="295" t="n"/>
      <c r="Q455" s="295" t="n"/>
      <c r="R455" s="295" t="n"/>
      <c r="S455" s="295" t="n"/>
      <c r="T455" s="295" t="n"/>
      <c r="U455" s="295" t="n"/>
      <c r="V455" s="295" t="n"/>
      <c r="W455" s="295" t="n"/>
      <c r="X455" s="290" t="inlineStr">
        <is>
          <t>Plot válido</t>
        </is>
      </c>
      <c r="Y455" s="287" t="n"/>
      <c r="Z455" s="287" t="n"/>
      <c r="AA455" s="287" t="n"/>
      <c r="AB455" s="287" t="n"/>
      <c r="AC455" s="287" t="n"/>
      <c r="AD455" s="287" t="n"/>
      <c r="AE455" s="287" t="n"/>
    </row>
    <row r="456" hidden="1" ht="15.75" customHeight="1" s="412">
      <c r="A456" s="294" t="n"/>
      <c r="B456" s="294" t="n"/>
      <c r="C456" s="294" t="n"/>
      <c r="D456" s="294" t="n"/>
      <c r="E456" s="294" t="n"/>
      <c r="F456" s="295" t="n"/>
      <c r="G456" s="295" t="n"/>
      <c r="H456" s="296" t="n"/>
      <c r="I456" s="295" t="n"/>
      <c r="J456" s="296" t="n"/>
      <c r="K456" s="295" t="n"/>
      <c r="L456" s="297" t="n"/>
      <c r="M456" s="297">
        <f>'ENS TARDIO 201819'!$K456-'ENS TARDIO 201819'!$I456</f>
        <v/>
      </c>
      <c r="N456" s="295" t="n"/>
      <c r="O456" s="295" t="n"/>
      <c r="P456" s="295" t="n"/>
      <c r="Q456" s="295" t="n"/>
      <c r="R456" s="295" t="n"/>
      <c r="S456" s="295" t="n"/>
      <c r="T456" s="295" t="n"/>
      <c r="U456" s="295" t="n"/>
      <c r="V456" s="295" t="n"/>
      <c r="W456" s="295" t="n"/>
      <c r="X456" s="290" t="inlineStr">
        <is>
          <t>Plot válido</t>
        </is>
      </c>
      <c r="Y456" s="287" t="n"/>
      <c r="Z456" s="287" t="n"/>
      <c r="AA456" s="287" t="n"/>
      <c r="AB456" s="287" t="n"/>
      <c r="AC456" s="287" t="n"/>
      <c r="AD456" s="287" t="n"/>
      <c r="AE456" s="287" t="n"/>
    </row>
    <row r="457" hidden="1" ht="15.75" customHeight="1" s="412">
      <c r="A457" s="294" t="n"/>
      <c r="B457" s="294" t="n"/>
      <c r="C457" s="294" t="n"/>
      <c r="D457" s="294" t="n"/>
      <c r="E457" s="294" t="n"/>
      <c r="F457" s="295" t="n"/>
      <c r="G457" s="295" t="n"/>
      <c r="H457" s="296" t="n"/>
      <c r="I457" s="295" t="n"/>
      <c r="J457" s="296" t="n"/>
      <c r="K457" s="295" t="n"/>
      <c r="L457" s="297" t="n"/>
      <c r="M457" s="297">
        <f>'ENS TARDIO 201819'!$K457-'ENS TARDIO 201819'!$I457</f>
        <v/>
      </c>
      <c r="N457" s="295" t="n"/>
      <c r="O457" s="295" t="n"/>
      <c r="P457" s="295" t="n"/>
      <c r="Q457" s="295" t="n"/>
      <c r="R457" s="295" t="n"/>
      <c r="S457" s="295" t="n"/>
      <c r="T457" s="295" t="n"/>
      <c r="U457" s="295" t="n"/>
      <c r="V457" s="295" t="n"/>
      <c r="W457" s="295" t="n"/>
      <c r="X457" s="290" t="inlineStr">
        <is>
          <t>Plot válido</t>
        </is>
      </c>
      <c r="Y457" s="287" t="n"/>
      <c r="Z457" s="287" t="n"/>
      <c r="AA457" s="287" t="n"/>
      <c r="AB457" s="287" t="n"/>
      <c r="AC457" s="287" t="n"/>
      <c r="AD457" s="287" t="n"/>
      <c r="AE457" s="287" t="n"/>
    </row>
    <row r="458" hidden="1" ht="15.75" customHeight="1" s="412">
      <c r="A458" s="294" t="n"/>
      <c r="B458" s="294" t="n"/>
      <c r="C458" s="294" t="n"/>
      <c r="D458" s="294" t="n"/>
      <c r="E458" s="294" t="n"/>
      <c r="F458" s="295" t="n"/>
      <c r="G458" s="295" t="n"/>
      <c r="H458" s="296" t="n"/>
      <c r="I458" s="295" t="n"/>
      <c r="J458" s="296" t="n"/>
      <c r="K458" s="295" t="n"/>
      <c r="L458" s="297" t="n"/>
      <c r="M458" s="297">
        <f>'ENS TARDIO 201819'!$K458-'ENS TARDIO 201819'!$I458</f>
        <v/>
      </c>
      <c r="N458" s="295" t="n"/>
      <c r="O458" s="295" t="n"/>
      <c r="P458" s="295" t="n"/>
      <c r="Q458" s="295" t="n"/>
      <c r="R458" s="295" t="n"/>
      <c r="S458" s="295" t="n"/>
      <c r="T458" s="295" t="n"/>
      <c r="U458" s="295" t="n"/>
      <c r="V458" s="295" t="n"/>
      <c r="W458" s="295" t="n"/>
      <c r="X458" s="290" t="inlineStr">
        <is>
          <t>Plot válido</t>
        </is>
      </c>
      <c r="Y458" s="287" t="n"/>
      <c r="Z458" s="287" t="n"/>
      <c r="AA458" s="287" t="n"/>
      <c r="AB458" s="287" t="n"/>
      <c r="AC458" s="287" t="n"/>
      <c r="AD458" s="287" t="n"/>
      <c r="AE458" s="287" t="n"/>
    </row>
    <row r="459" hidden="1" ht="15.75" customHeight="1" s="412">
      <c r="A459" s="294" t="n"/>
      <c r="B459" s="294" t="n"/>
      <c r="C459" s="294" t="n"/>
      <c r="D459" s="294" t="n"/>
      <c r="E459" s="294" t="n"/>
      <c r="F459" s="295" t="n"/>
      <c r="G459" s="295" t="n"/>
      <c r="H459" s="296" t="n"/>
      <c r="I459" s="295" t="n"/>
      <c r="J459" s="296" t="n"/>
      <c r="K459" s="295" t="n"/>
      <c r="L459" s="297" t="n"/>
      <c r="M459" s="297">
        <f>'ENS TARDIO 201819'!$K459-'ENS TARDIO 201819'!$I459</f>
        <v/>
      </c>
      <c r="N459" s="295" t="n"/>
      <c r="O459" s="295" t="n"/>
      <c r="P459" s="295" t="n"/>
      <c r="Q459" s="295" t="n"/>
      <c r="R459" s="295" t="n"/>
      <c r="S459" s="295" t="n"/>
      <c r="T459" s="295" t="n"/>
      <c r="U459" s="295" t="n"/>
      <c r="V459" s="295" t="n"/>
      <c r="W459" s="295" t="n"/>
      <c r="X459" s="290" t="inlineStr">
        <is>
          <t>Plot válido</t>
        </is>
      </c>
      <c r="Y459" s="287" t="n"/>
      <c r="Z459" s="287" t="n"/>
      <c r="AA459" s="287" t="n"/>
      <c r="AB459" s="287" t="n"/>
      <c r="AC459" s="287" t="n"/>
      <c r="AD459" s="287" t="n"/>
      <c r="AE459" s="287" t="n"/>
    </row>
    <row r="460" hidden="1" ht="15.75" customHeight="1" s="412">
      <c r="A460" s="294" t="n"/>
      <c r="B460" s="294" t="n"/>
      <c r="C460" s="294" t="n"/>
      <c r="D460" s="294" t="n"/>
      <c r="E460" s="294" t="n"/>
      <c r="F460" s="295" t="n"/>
      <c r="G460" s="295" t="n"/>
      <c r="H460" s="296" t="n"/>
      <c r="I460" s="295" t="n"/>
      <c r="J460" s="296" t="n"/>
      <c r="K460" s="295" t="n"/>
      <c r="L460" s="297" t="n"/>
      <c r="M460" s="297">
        <f>'ENS TARDIO 201819'!$K460-'ENS TARDIO 201819'!$I460</f>
        <v/>
      </c>
      <c r="N460" s="295" t="n"/>
      <c r="O460" s="295" t="n"/>
      <c r="P460" s="295" t="n"/>
      <c r="Q460" s="295" t="n"/>
      <c r="R460" s="295" t="n"/>
      <c r="S460" s="295" t="n"/>
      <c r="T460" s="295" t="n"/>
      <c r="U460" s="295" t="n"/>
      <c r="V460" s="295" t="n"/>
      <c r="W460" s="295" t="n"/>
      <c r="X460" s="290" t="inlineStr">
        <is>
          <t>Plot válido</t>
        </is>
      </c>
      <c r="Y460" s="287" t="n"/>
      <c r="Z460" s="287" t="n"/>
      <c r="AA460" s="287" t="n"/>
      <c r="AB460" s="287" t="n"/>
      <c r="AC460" s="287" t="n"/>
      <c r="AD460" s="287" t="n"/>
      <c r="AE460" s="287" t="n"/>
    </row>
    <row r="461" hidden="1" ht="15.75" customHeight="1" s="412">
      <c r="A461" s="294" t="n"/>
      <c r="B461" s="294" t="n"/>
      <c r="C461" s="294" t="n"/>
      <c r="D461" s="294" t="n"/>
      <c r="E461" s="294" t="n"/>
      <c r="F461" s="295" t="n"/>
      <c r="G461" s="295" t="n"/>
      <c r="H461" s="296" t="n"/>
      <c r="I461" s="295" t="n"/>
      <c r="J461" s="296" t="n"/>
      <c r="K461" s="295" t="n"/>
      <c r="L461" s="297" t="n"/>
      <c r="M461" s="297">
        <f>'ENS TARDIO 201819'!$K461-'ENS TARDIO 201819'!$I461</f>
        <v/>
      </c>
      <c r="N461" s="295" t="n"/>
      <c r="O461" s="295" t="n"/>
      <c r="P461" s="295" t="n"/>
      <c r="Q461" s="295" t="n"/>
      <c r="R461" s="295" t="n"/>
      <c r="S461" s="295" t="n"/>
      <c r="T461" s="295" t="n"/>
      <c r="U461" s="295" t="n"/>
      <c r="V461" s="295" t="n"/>
      <c r="W461" s="295" t="n"/>
      <c r="X461" s="290" t="inlineStr">
        <is>
          <t>Plot válido</t>
        </is>
      </c>
      <c r="Y461" s="287" t="n"/>
      <c r="Z461" s="287" t="n"/>
      <c r="AA461" s="287" t="n"/>
      <c r="AB461" s="287" t="n"/>
      <c r="AC461" s="287" t="n"/>
      <c r="AD461" s="287" t="n"/>
      <c r="AE461" s="287" t="n"/>
    </row>
    <row r="462" hidden="1" ht="15.75" customHeight="1" s="412">
      <c r="A462" s="294" t="n"/>
      <c r="B462" s="294" t="n"/>
      <c r="C462" s="294" t="n"/>
      <c r="D462" s="294" t="n"/>
      <c r="E462" s="294" t="n"/>
      <c r="F462" s="295" t="n"/>
      <c r="G462" s="295" t="n"/>
      <c r="H462" s="296" t="n"/>
      <c r="I462" s="295" t="n"/>
      <c r="J462" s="296" t="n"/>
      <c r="K462" s="295" t="n"/>
      <c r="L462" s="297" t="n"/>
      <c r="M462" s="297">
        <f>'ENS TARDIO 201819'!$K462-'ENS TARDIO 201819'!$I462</f>
        <v/>
      </c>
      <c r="N462" s="295" t="n"/>
      <c r="O462" s="295" t="n"/>
      <c r="P462" s="295" t="n"/>
      <c r="Q462" s="295" t="n"/>
      <c r="R462" s="295" t="n"/>
      <c r="S462" s="295" t="n"/>
      <c r="T462" s="295" t="n"/>
      <c r="U462" s="295" t="n"/>
      <c r="V462" s="295" t="n"/>
      <c r="W462" s="295" t="n"/>
      <c r="X462" s="290" t="inlineStr">
        <is>
          <t>Plot válido</t>
        </is>
      </c>
      <c r="Y462" s="287" t="n"/>
      <c r="Z462" s="287" t="n"/>
      <c r="AA462" s="287" t="n"/>
      <c r="AB462" s="287" t="n"/>
      <c r="AC462" s="287" t="n"/>
      <c r="AD462" s="287" t="n"/>
      <c r="AE462" s="287" t="n"/>
    </row>
    <row r="463" hidden="1" ht="15.75" customHeight="1" s="412">
      <c r="A463" s="294" t="n"/>
      <c r="B463" s="294" t="n"/>
      <c r="C463" s="294" t="n"/>
      <c r="D463" s="294" t="n"/>
      <c r="E463" s="294" t="n"/>
      <c r="F463" s="295" t="n"/>
      <c r="G463" s="295" t="n"/>
      <c r="H463" s="296" t="n"/>
      <c r="I463" s="295" t="n"/>
      <c r="J463" s="296" t="n"/>
      <c r="K463" s="295" t="n"/>
      <c r="L463" s="297" t="n"/>
      <c r="M463" s="297">
        <f>'ENS TARDIO 201819'!$K463-'ENS TARDIO 201819'!$I463</f>
        <v/>
      </c>
      <c r="N463" s="295" t="n"/>
      <c r="O463" s="295" t="n"/>
      <c r="P463" s="295" t="n"/>
      <c r="Q463" s="295" t="n"/>
      <c r="R463" s="295" t="n"/>
      <c r="S463" s="295" t="n"/>
      <c r="T463" s="295" t="n"/>
      <c r="U463" s="295" t="n"/>
      <c r="V463" s="295" t="n"/>
      <c r="W463" s="295" t="n"/>
      <c r="X463" s="290" t="inlineStr">
        <is>
          <t>Plot válido</t>
        </is>
      </c>
      <c r="Y463" s="287" t="n"/>
      <c r="Z463" s="287" t="n"/>
      <c r="AA463" s="287" t="n"/>
      <c r="AB463" s="287" t="n"/>
      <c r="AC463" s="287" t="n"/>
      <c r="AD463" s="287" t="n"/>
      <c r="AE463" s="287" t="n"/>
    </row>
    <row r="464" hidden="1" ht="15.75" customHeight="1" s="412">
      <c r="A464" s="294" t="n"/>
      <c r="B464" s="294" t="n"/>
      <c r="C464" s="294" t="n"/>
      <c r="D464" s="294" t="n"/>
      <c r="E464" s="294" t="n"/>
      <c r="F464" s="295" t="n"/>
      <c r="G464" s="295" t="n"/>
      <c r="H464" s="296" t="n"/>
      <c r="I464" s="295" t="n"/>
      <c r="J464" s="296" t="n"/>
      <c r="K464" s="295" t="n"/>
      <c r="L464" s="297" t="n"/>
      <c r="M464" s="297">
        <f>'ENS TARDIO 201819'!$K464-'ENS TARDIO 201819'!$I464</f>
        <v/>
      </c>
      <c r="N464" s="295" t="n"/>
      <c r="O464" s="295" t="n"/>
      <c r="P464" s="295" t="n"/>
      <c r="Q464" s="295" t="n"/>
      <c r="R464" s="295" t="n"/>
      <c r="S464" s="295" t="n"/>
      <c r="T464" s="295" t="n"/>
      <c r="U464" s="295" t="n"/>
      <c r="V464" s="295" t="n"/>
      <c r="W464" s="295" t="n"/>
      <c r="X464" s="290" t="inlineStr">
        <is>
          <t>Plot válido</t>
        </is>
      </c>
      <c r="Y464" s="287" t="n"/>
      <c r="Z464" s="287" t="n"/>
      <c r="AA464" s="287" t="n"/>
      <c r="AB464" s="287" t="n"/>
      <c r="AC464" s="287" t="n"/>
      <c r="AD464" s="287" t="n"/>
      <c r="AE464" s="287" t="n"/>
    </row>
    <row r="465" hidden="1" ht="15.75" customHeight="1" s="412">
      <c r="A465" s="294" t="n"/>
      <c r="B465" s="294" t="n"/>
      <c r="C465" s="294" t="n"/>
      <c r="D465" s="294" t="n"/>
      <c r="E465" s="294" t="n"/>
      <c r="F465" s="295" t="n"/>
      <c r="G465" s="295" t="n"/>
      <c r="H465" s="296" t="n"/>
      <c r="I465" s="295" t="n"/>
      <c r="J465" s="296" t="n"/>
      <c r="K465" s="295" t="n"/>
      <c r="L465" s="297" t="n"/>
      <c r="M465" s="297">
        <f>'ENS TARDIO 201819'!$K465-'ENS TARDIO 201819'!$I465</f>
        <v/>
      </c>
      <c r="N465" s="295" t="n"/>
      <c r="O465" s="295" t="n"/>
      <c r="P465" s="295" t="n"/>
      <c r="Q465" s="295" t="n"/>
      <c r="R465" s="295" t="n"/>
      <c r="S465" s="295" t="n"/>
      <c r="T465" s="295" t="n"/>
      <c r="U465" s="295" t="n"/>
      <c r="V465" s="295" t="n"/>
      <c r="W465" s="295" t="n"/>
      <c r="X465" s="290" t="inlineStr">
        <is>
          <t>Plot válido</t>
        </is>
      </c>
      <c r="Y465" s="287" t="n"/>
      <c r="Z465" s="287" t="n"/>
      <c r="AA465" s="287" t="n"/>
      <c r="AB465" s="287" t="n"/>
      <c r="AC465" s="287" t="n"/>
      <c r="AD465" s="287" t="n"/>
      <c r="AE465" s="287" t="n"/>
    </row>
    <row r="466" hidden="1" ht="15.75" customHeight="1" s="412">
      <c r="A466" s="294" t="n"/>
      <c r="B466" s="294" t="n"/>
      <c r="C466" s="294" t="n"/>
      <c r="D466" s="294" t="n"/>
      <c r="E466" s="294" t="n"/>
      <c r="F466" s="295" t="n"/>
      <c r="G466" s="295" t="n"/>
      <c r="H466" s="296" t="n"/>
      <c r="I466" s="295" t="n"/>
      <c r="J466" s="296" t="n"/>
      <c r="K466" s="295" t="n"/>
      <c r="L466" s="297" t="n"/>
      <c r="M466" s="297">
        <f>'ENS TARDIO 201819'!$K466-'ENS TARDIO 201819'!$I466</f>
        <v/>
      </c>
      <c r="N466" s="295" t="n"/>
      <c r="O466" s="295" t="n"/>
      <c r="P466" s="295" t="n"/>
      <c r="Q466" s="295" t="n"/>
      <c r="R466" s="295" t="n"/>
      <c r="S466" s="295" t="n"/>
      <c r="T466" s="295" t="n"/>
      <c r="U466" s="295" t="n"/>
      <c r="V466" s="295" t="n"/>
      <c r="W466" s="295" t="n"/>
      <c r="X466" s="290" t="inlineStr">
        <is>
          <t>Plot válido</t>
        </is>
      </c>
      <c r="Y466" s="287" t="n"/>
      <c r="Z466" s="287" t="n"/>
      <c r="AA466" s="287" t="n"/>
      <c r="AB466" s="287" t="n"/>
      <c r="AC466" s="287" t="n"/>
      <c r="AD466" s="287" t="n"/>
      <c r="AE466" s="287" t="n"/>
    </row>
    <row r="467" hidden="1" ht="15.75" customHeight="1" s="412">
      <c r="A467" s="294" t="n"/>
      <c r="B467" s="294" t="n"/>
      <c r="C467" s="294" t="n"/>
      <c r="D467" s="294" t="n"/>
      <c r="E467" s="294" t="n"/>
      <c r="F467" s="295" t="n"/>
      <c r="G467" s="295" t="n"/>
      <c r="H467" s="296" t="n"/>
      <c r="I467" s="295" t="n"/>
      <c r="J467" s="296" t="n"/>
      <c r="K467" s="295" t="n"/>
      <c r="L467" s="297" t="n"/>
      <c r="M467" s="297">
        <f>'ENS TARDIO 201819'!$K467-'ENS TARDIO 201819'!$I467</f>
        <v/>
      </c>
      <c r="N467" s="295" t="n"/>
      <c r="O467" s="295" t="n"/>
      <c r="P467" s="295" t="n"/>
      <c r="Q467" s="295" t="n"/>
      <c r="R467" s="295" t="n"/>
      <c r="S467" s="295" t="n"/>
      <c r="T467" s="295" t="n"/>
      <c r="U467" s="295" t="n"/>
      <c r="V467" s="295" t="n"/>
      <c r="W467" s="295" t="n"/>
      <c r="X467" s="290" t="inlineStr">
        <is>
          <t>Plot válido</t>
        </is>
      </c>
      <c r="Y467" s="287" t="n"/>
      <c r="Z467" s="287" t="n"/>
      <c r="AA467" s="287" t="n"/>
      <c r="AB467" s="287" t="n"/>
      <c r="AC467" s="287" t="n"/>
      <c r="AD467" s="287" t="n"/>
      <c r="AE467" s="287" t="n"/>
    </row>
    <row r="468" hidden="1" ht="15.75" customHeight="1" s="412">
      <c r="A468" s="294" t="n"/>
      <c r="B468" s="294" t="n"/>
      <c r="C468" s="294" t="n"/>
      <c r="D468" s="294" t="n"/>
      <c r="E468" s="294" t="n"/>
      <c r="F468" s="295" t="n"/>
      <c r="G468" s="295" t="n"/>
      <c r="H468" s="296" t="n"/>
      <c r="I468" s="295" t="n"/>
      <c r="J468" s="296" t="n"/>
      <c r="K468" s="295" t="n"/>
      <c r="L468" s="297" t="n"/>
      <c r="M468" s="297">
        <f>'ENS TARDIO 201819'!$K468-'ENS TARDIO 201819'!$I468</f>
        <v/>
      </c>
      <c r="N468" s="295" t="n"/>
      <c r="O468" s="295" t="n"/>
      <c r="P468" s="295" t="n"/>
      <c r="Q468" s="295" t="n"/>
      <c r="R468" s="295" t="n"/>
      <c r="S468" s="295" t="n"/>
      <c r="T468" s="295" t="n"/>
      <c r="U468" s="295" t="n"/>
      <c r="V468" s="295" t="n"/>
      <c r="W468" s="295" t="n"/>
      <c r="X468" s="290" t="inlineStr">
        <is>
          <t>Plot válido</t>
        </is>
      </c>
      <c r="Y468" s="287" t="n"/>
      <c r="Z468" s="287" t="n"/>
      <c r="AA468" s="287" t="n"/>
      <c r="AB468" s="287" t="n"/>
      <c r="AC468" s="287" t="n"/>
      <c r="AD468" s="287" t="n"/>
      <c r="AE468" s="287" t="n"/>
    </row>
    <row r="469" hidden="1" ht="15.75" customHeight="1" s="412">
      <c r="A469" s="294" t="n"/>
      <c r="B469" s="294" t="n"/>
      <c r="C469" s="294" t="n"/>
      <c r="D469" s="294" t="n"/>
      <c r="E469" s="294" t="n"/>
      <c r="F469" s="295" t="n"/>
      <c r="G469" s="295" t="n"/>
      <c r="H469" s="296" t="n"/>
      <c r="I469" s="295" t="n"/>
      <c r="J469" s="296" t="n"/>
      <c r="K469" s="295" t="n"/>
      <c r="L469" s="297" t="n"/>
      <c r="M469" s="297">
        <f>'ENS TARDIO 201819'!$K469-'ENS TARDIO 201819'!$I469</f>
        <v/>
      </c>
      <c r="N469" s="295" t="n"/>
      <c r="O469" s="295" t="n"/>
      <c r="P469" s="295" t="n"/>
      <c r="Q469" s="295" t="n"/>
      <c r="R469" s="295" t="n"/>
      <c r="S469" s="295" t="n"/>
      <c r="T469" s="295" t="n"/>
      <c r="U469" s="295" t="n"/>
      <c r="V469" s="295" t="n"/>
      <c r="W469" s="295" t="n"/>
      <c r="X469" s="290" t="inlineStr">
        <is>
          <t>Plot válido</t>
        </is>
      </c>
      <c r="Y469" s="287" t="n"/>
      <c r="Z469" s="287" t="n"/>
      <c r="AA469" s="287" t="n"/>
      <c r="AB469" s="287" t="n"/>
      <c r="AC469" s="287" t="n"/>
      <c r="AD469" s="287" t="n"/>
      <c r="AE469" s="287" t="n"/>
    </row>
    <row r="470" hidden="1" ht="15.75" customHeight="1" s="412">
      <c r="A470" s="294" t="n"/>
      <c r="B470" s="294" t="n"/>
      <c r="C470" s="294" t="n"/>
      <c r="D470" s="294" t="n"/>
      <c r="E470" s="294" t="n"/>
      <c r="F470" s="295" t="n"/>
      <c r="G470" s="295" t="n"/>
      <c r="H470" s="296" t="n"/>
      <c r="I470" s="295" t="n"/>
      <c r="J470" s="296" t="n"/>
      <c r="K470" s="295" t="n"/>
      <c r="L470" s="297" t="n"/>
      <c r="M470" s="297">
        <f>'ENS TARDIO 201819'!$K470-'ENS TARDIO 201819'!$I470</f>
        <v/>
      </c>
      <c r="N470" s="295" t="n"/>
      <c r="O470" s="295" t="n"/>
      <c r="P470" s="295" t="n"/>
      <c r="Q470" s="295" t="n"/>
      <c r="R470" s="295" t="n"/>
      <c r="S470" s="295" t="n"/>
      <c r="T470" s="295" t="n"/>
      <c r="U470" s="295" t="n"/>
      <c r="V470" s="295" t="n"/>
      <c r="W470" s="295" t="n"/>
      <c r="X470" s="290" t="inlineStr">
        <is>
          <t>Plot válido</t>
        </is>
      </c>
      <c r="Y470" s="287" t="n"/>
      <c r="Z470" s="287" t="n"/>
      <c r="AA470" s="287" t="n"/>
      <c r="AB470" s="287" t="n"/>
      <c r="AC470" s="287" t="n"/>
      <c r="AD470" s="287" t="n"/>
      <c r="AE470" s="287" t="n"/>
    </row>
    <row r="471" hidden="1" ht="15.75" customHeight="1" s="412">
      <c r="A471" s="294" t="n"/>
      <c r="B471" s="294" t="n"/>
      <c r="C471" s="294" t="n"/>
      <c r="D471" s="294" t="n"/>
      <c r="E471" s="294" t="n"/>
      <c r="F471" s="295" t="n"/>
      <c r="G471" s="295" t="n"/>
      <c r="H471" s="296" t="n"/>
      <c r="I471" s="295" t="n"/>
      <c r="J471" s="296" t="n"/>
      <c r="K471" s="295" t="n"/>
      <c r="L471" s="297" t="n"/>
      <c r="M471" s="297">
        <f>'ENS TARDIO 201819'!$K471-'ENS TARDIO 201819'!$I471</f>
        <v/>
      </c>
      <c r="N471" s="295" t="n"/>
      <c r="O471" s="295" t="n"/>
      <c r="P471" s="295" t="n"/>
      <c r="Q471" s="295" t="n"/>
      <c r="R471" s="295" t="n"/>
      <c r="S471" s="295" t="n"/>
      <c r="T471" s="295" t="n"/>
      <c r="U471" s="295" t="n"/>
      <c r="V471" s="295" t="n"/>
      <c r="W471" s="295" t="n"/>
      <c r="X471" s="290" t="inlineStr">
        <is>
          <t>Plot válido</t>
        </is>
      </c>
      <c r="Y471" s="287" t="n"/>
      <c r="Z471" s="287" t="n"/>
      <c r="AA471" s="287" t="n"/>
      <c r="AB471" s="287" t="n"/>
      <c r="AC471" s="287" t="n"/>
      <c r="AD471" s="287" t="n"/>
      <c r="AE471" s="287" t="n"/>
    </row>
    <row r="472" hidden="1" ht="15.75" customHeight="1" s="412">
      <c r="A472" s="294" t="n"/>
      <c r="B472" s="294" t="n"/>
      <c r="C472" s="294" t="n"/>
      <c r="D472" s="294" t="n"/>
      <c r="E472" s="294" t="n"/>
      <c r="F472" s="295" t="n"/>
      <c r="G472" s="295" t="n"/>
      <c r="H472" s="296" t="n"/>
      <c r="I472" s="295" t="n"/>
      <c r="J472" s="296" t="n"/>
      <c r="K472" s="295" t="n"/>
      <c r="L472" s="297" t="n"/>
      <c r="M472" s="297">
        <f>'ENS TARDIO 201819'!$K472-'ENS TARDIO 201819'!$I472</f>
        <v/>
      </c>
      <c r="N472" s="295" t="n"/>
      <c r="O472" s="295" t="n"/>
      <c r="P472" s="295" t="n"/>
      <c r="Q472" s="295" t="n"/>
      <c r="R472" s="295" t="n"/>
      <c r="S472" s="295" t="n"/>
      <c r="T472" s="295" t="n"/>
      <c r="U472" s="295" t="n"/>
      <c r="V472" s="295" t="n"/>
      <c r="W472" s="295" t="n"/>
      <c r="X472" s="290" t="inlineStr">
        <is>
          <t>Plot válido</t>
        </is>
      </c>
      <c r="Y472" s="287" t="n"/>
      <c r="Z472" s="287" t="n"/>
      <c r="AA472" s="287" t="n"/>
      <c r="AB472" s="287" t="n"/>
      <c r="AC472" s="287" t="n"/>
      <c r="AD472" s="287" t="n"/>
      <c r="AE472" s="287" t="n"/>
    </row>
    <row r="473" hidden="1" ht="15.75" customHeight="1" s="412">
      <c r="A473" s="294" t="n"/>
      <c r="B473" s="294" t="n"/>
      <c r="C473" s="294" t="n"/>
      <c r="D473" s="294" t="n"/>
      <c r="E473" s="294" t="n"/>
      <c r="F473" s="295" t="n"/>
      <c r="G473" s="295" t="n"/>
      <c r="H473" s="296" t="n"/>
      <c r="I473" s="295" t="n"/>
      <c r="J473" s="296" t="n"/>
      <c r="K473" s="295" t="n"/>
      <c r="L473" s="297" t="n"/>
      <c r="M473" s="297">
        <f>'ENS TARDIO 201819'!$K473-'ENS TARDIO 201819'!$I473</f>
        <v/>
      </c>
      <c r="N473" s="295" t="n"/>
      <c r="O473" s="295" t="n"/>
      <c r="P473" s="295" t="n"/>
      <c r="Q473" s="295" t="n"/>
      <c r="R473" s="295" t="n"/>
      <c r="S473" s="295" t="n"/>
      <c r="T473" s="295" t="n"/>
      <c r="U473" s="295" t="n"/>
      <c r="V473" s="295" t="n"/>
      <c r="W473" s="295" t="n"/>
      <c r="X473" s="290" t="inlineStr">
        <is>
          <t>Plot válido</t>
        </is>
      </c>
      <c r="Y473" s="287" t="n"/>
      <c r="Z473" s="287" t="n"/>
      <c r="AA473" s="287" t="n"/>
      <c r="AB473" s="287" t="n"/>
      <c r="AC473" s="287" t="n"/>
      <c r="AD473" s="287" t="n"/>
      <c r="AE473" s="287" t="n"/>
    </row>
    <row r="474" hidden="1" ht="15.75" customHeight="1" s="412">
      <c r="A474" s="294" t="n"/>
      <c r="B474" s="294" t="n"/>
      <c r="C474" s="294" t="n"/>
      <c r="D474" s="294" t="n"/>
      <c r="E474" s="294" t="n"/>
      <c r="F474" s="295" t="n"/>
      <c r="G474" s="295" t="n"/>
      <c r="H474" s="296" t="n"/>
      <c r="I474" s="295" t="n"/>
      <c r="J474" s="296" t="n"/>
      <c r="K474" s="295" t="n"/>
      <c r="L474" s="297" t="n"/>
      <c r="M474" s="297">
        <f>'ENS TARDIO 201819'!$K474-'ENS TARDIO 201819'!$I474</f>
        <v/>
      </c>
      <c r="N474" s="295" t="n"/>
      <c r="O474" s="295" t="n"/>
      <c r="P474" s="295" t="n"/>
      <c r="Q474" s="295" t="n"/>
      <c r="R474" s="295" t="n"/>
      <c r="S474" s="295" t="n"/>
      <c r="T474" s="295" t="n"/>
      <c r="U474" s="295" t="n"/>
      <c r="V474" s="295" t="n"/>
      <c r="W474" s="295" t="n"/>
      <c r="X474" s="290" t="inlineStr">
        <is>
          <t>Plot válido</t>
        </is>
      </c>
      <c r="Y474" s="287" t="n"/>
      <c r="Z474" s="287" t="n"/>
      <c r="AA474" s="287" t="n"/>
      <c r="AB474" s="287" t="n"/>
      <c r="AC474" s="287" t="n"/>
      <c r="AD474" s="287" t="n"/>
      <c r="AE474" s="287" t="n"/>
    </row>
    <row r="475" hidden="1" ht="15.75" customHeight="1" s="412">
      <c r="A475" s="294" t="n"/>
      <c r="B475" s="294" t="n"/>
      <c r="C475" s="294" t="n"/>
      <c r="D475" s="294" t="n"/>
      <c r="E475" s="294" t="n"/>
      <c r="F475" s="295" t="n"/>
      <c r="G475" s="295" t="n"/>
      <c r="H475" s="296" t="n"/>
      <c r="I475" s="295" t="n"/>
      <c r="J475" s="296" t="n"/>
      <c r="K475" s="295" t="n"/>
      <c r="L475" s="297" t="n"/>
      <c r="M475" s="297">
        <f>'ENS TARDIO 201819'!$K475-'ENS TARDIO 201819'!$I475</f>
        <v/>
      </c>
      <c r="N475" s="295" t="n"/>
      <c r="O475" s="295" t="n"/>
      <c r="P475" s="295" t="n"/>
      <c r="Q475" s="295" t="n"/>
      <c r="R475" s="295" t="n"/>
      <c r="S475" s="295" t="n"/>
      <c r="T475" s="295" t="n"/>
      <c r="U475" s="295" t="n"/>
      <c r="V475" s="295" t="n"/>
      <c r="W475" s="295" t="n"/>
      <c r="X475" s="290" t="inlineStr">
        <is>
          <t>Plot válido</t>
        </is>
      </c>
      <c r="Y475" s="287" t="n"/>
      <c r="Z475" s="287" t="n"/>
      <c r="AA475" s="287" t="n"/>
      <c r="AB475" s="287" t="n"/>
      <c r="AC475" s="287" t="n"/>
      <c r="AD475" s="287" t="n"/>
      <c r="AE475" s="287" t="n"/>
    </row>
    <row r="476" hidden="1" ht="15.75" customHeight="1" s="412">
      <c r="A476" s="294" t="n"/>
      <c r="B476" s="294" t="n"/>
      <c r="C476" s="294" t="n"/>
      <c r="D476" s="294" t="n"/>
      <c r="E476" s="294" t="n"/>
      <c r="F476" s="295" t="n"/>
      <c r="G476" s="295" t="n"/>
      <c r="H476" s="296" t="n"/>
      <c r="I476" s="295" t="n"/>
      <c r="J476" s="296" t="n"/>
      <c r="K476" s="295" t="n"/>
      <c r="L476" s="297" t="n"/>
      <c r="M476" s="297">
        <f>'ENS TARDIO 201819'!$K476-'ENS TARDIO 201819'!$I476</f>
        <v/>
      </c>
      <c r="N476" s="295" t="n"/>
      <c r="O476" s="295" t="n"/>
      <c r="P476" s="295" t="n"/>
      <c r="Q476" s="295" t="n"/>
      <c r="R476" s="295" t="n"/>
      <c r="S476" s="295" t="n"/>
      <c r="T476" s="295" t="n"/>
      <c r="U476" s="295" t="n"/>
      <c r="V476" s="295" t="n"/>
      <c r="W476" s="295" t="n"/>
      <c r="X476" s="290" t="inlineStr">
        <is>
          <t>Plot válido</t>
        </is>
      </c>
      <c r="Y476" s="287" t="n"/>
      <c r="Z476" s="287" t="n"/>
      <c r="AA476" s="287" t="n"/>
      <c r="AB476" s="287" t="n"/>
      <c r="AC476" s="287" t="n"/>
      <c r="AD476" s="287" t="n"/>
      <c r="AE476" s="287" t="n"/>
    </row>
    <row r="477" hidden="1" ht="15.75" customHeight="1" s="412">
      <c r="A477" s="294" t="n"/>
      <c r="B477" s="294" t="n"/>
      <c r="C477" s="294" t="n"/>
      <c r="D477" s="294" t="n"/>
      <c r="E477" s="294" t="n"/>
      <c r="F477" s="295" t="n"/>
      <c r="G477" s="295" t="n"/>
      <c r="H477" s="296" t="n"/>
      <c r="I477" s="295" t="n"/>
      <c r="J477" s="296" t="n"/>
      <c r="K477" s="295" t="n"/>
      <c r="L477" s="297" t="n"/>
      <c r="M477" s="297">
        <f>'ENS TARDIO 201819'!$K477-'ENS TARDIO 201819'!$I477</f>
        <v/>
      </c>
      <c r="N477" s="295" t="n"/>
      <c r="O477" s="295" t="n"/>
      <c r="P477" s="295" t="n"/>
      <c r="Q477" s="295" t="n"/>
      <c r="R477" s="295" t="n"/>
      <c r="S477" s="295" t="n"/>
      <c r="T477" s="295" t="n"/>
      <c r="U477" s="295" t="n"/>
      <c r="V477" s="295" t="n"/>
      <c r="W477" s="295" t="n"/>
      <c r="X477" s="290" t="inlineStr">
        <is>
          <t>Plot válido</t>
        </is>
      </c>
      <c r="Y477" s="287" t="n"/>
      <c r="Z477" s="287" t="n"/>
      <c r="AA477" s="287" t="n"/>
      <c r="AB477" s="287" t="n"/>
      <c r="AC477" s="287" t="n"/>
      <c r="AD477" s="287" t="n"/>
      <c r="AE477" s="287" t="n"/>
    </row>
    <row r="478" hidden="1" ht="15.75" customHeight="1" s="412">
      <c r="A478" s="294" t="n"/>
      <c r="B478" s="294" t="n"/>
      <c r="C478" s="294" t="n"/>
      <c r="D478" s="294" t="n"/>
      <c r="E478" s="294" t="n"/>
      <c r="F478" s="295" t="n"/>
      <c r="G478" s="295" t="n"/>
      <c r="H478" s="296" t="n"/>
      <c r="I478" s="295" t="n"/>
      <c r="J478" s="296" t="n"/>
      <c r="K478" s="295" t="n"/>
      <c r="L478" s="297" t="n"/>
      <c r="M478" s="297">
        <f>'ENS TARDIO 201819'!$K478-'ENS TARDIO 201819'!$I478</f>
        <v/>
      </c>
      <c r="N478" s="295" t="n"/>
      <c r="O478" s="295" t="n"/>
      <c r="P478" s="295" t="n"/>
      <c r="Q478" s="295" t="n"/>
      <c r="R478" s="295" t="n"/>
      <c r="S478" s="295" t="n"/>
      <c r="T478" s="295" t="n"/>
      <c r="U478" s="295" t="n"/>
      <c r="V478" s="295" t="n"/>
      <c r="W478" s="295" t="n"/>
      <c r="X478" s="290" t="inlineStr">
        <is>
          <t>Plot válido</t>
        </is>
      </c>
      <c r="Y478" s="287" t="n"/>
      <c r="Z478" s="287" t="n"/>
      <c r="AA478" s="287" t="n"/>
      <c r="AB478" s="287" t="n"/>
      <c r="AC478" s="287" t="n"/>
      <c r="AD478" s="287" t="n"/>
      <c r="AE478" s="287" t="n"/>
    </row>
    <row r="479" hidden="1" ht="15.75" customHeight="1" s="412">
      <c r="A479" s="294" t="n"/>
      <c r="B479" s="294" t="n"/>
      <c r="C479" s="294" t="n"/>
      <c r="D479" s="294" t="n"/>
      <c r="E479" s="294" t="n"/>
      <c r="F479" s="295" t="n"/>
      <c r="G479" s="295" t="n"/>
      <c r="H479" s="296" t="n"/>
      <c r="I479" s="295" t="n"/>
      <c r="J479" s="296" t="n"/>
      <c r="K479" s="295" t="n"/>
      <c r="L479" s="297" t="n"/>
      <c r="M479" s="297">
        <f>'ENS TARDIO 201819'!$K479-'ENS TARDIO 201819'!$I479</f>
        <v/>
      </c>
      <c r="N479" s="295" t="n"/>
      <c r="O479" s="295" t="n"/>
      <c r="P479" s="295" t="n"/>
      <c r="Q479" s="295" t="n"/>
      <c r="R479" s="295" t="n"/>
      <c r="S479" s="295" t="n"/>
      <c r="T479" s="295" t="n"/>
      <c r="U479" s="295" t="n"/>
      <c r="V479" s="295" t="n"/>
      <c r="W479" s="295" t="n"/>
      <c r="X479" s="290" t="inlineStr">
        <is>
          <t>Plot válido</t>
        </is>
      </c>
      <c r="Y479" s="287" t="n"/>
      <c r="Z479" s="287" t="n"/>
      <c r="AA479" s="287" t="n"/>
      <c r="AB479" s="287" t="n"/>
      <c r="AC479" s="287" t="n"/>
      <c r="AD479" s="287" t="n"/>
      <c r="AE479" s="287" t="n"/>
    </row>
    <row r="480" hidden="1" ht="15.75" customHeight="1" s="412">
      <c r="A480" s="294" t="n"/>
      <c r="B480" s="294" t="n"/>
      <c r="C480" s="294" t="n"/>
      <c r="D480" s="294" t="n"/>
      <c r="E480" s="294" t="n"/>
      <c r="F480" s="295" t="n"/>
      <c r="G480" s="295" t="n"/>
      <c r="H480" s="296" t="n"/>
      <c r="I480" s="295" t="n"/>
      <c r="J480" s="296" t="n"/>
      <c r="K480" s="295" t="n"/>
      <c r="L480" s="297" t="n"/>
      <c r="M480" s="297">
        <f>'ENS TARDIO 201819'!$K480-'ENS TARDIO 201819'!$I480</f>
        <v/>
      </c>
      <c r="N480" s="295" t="n"/>
      <c r="O480" s="295" t="n"/>
      <c r="P480" s="295" t="n"/>
      <c r="Q480" s="295" t="n"/>
      <c r="R480" s="295" t="n"/>
      <c r="S480" s="295" t="n"/>
      <c r="T480" s="295" t="n"/>
      <c r="U480" s="295" t="n"/>
      <c r="V480" s="295" t="n"/>
      <c r="W480" s="295" t="n"/>
      <c r="X480" s="290" t="inlineStr">
        <is>
          <t>Plot válido</t>
        </is>
      </c>
      <c r="Y480" s="287" t="n"/>
      <c r="Z480" s="287" t="n"/>
      <c r="AA480" s="287" t="n"/>
      <c r="AB480" s="287" t="n"/>
      <c r="AC480" s="287" t="n"/>
      <c r="AD480" s="287" t="n"/>
      <c r="AE480" s="287" t="n"/>
    </row>
    <row r="481" hidden="1" ht="15.75" customHeight="1" s="412">
      <c r="A481" s="294" t="n"/>
      <c r="B481" s="294" t="n"/>
      <c r="C481" s="294" t="n"/>
      <c r="D481" s="294" t="n"/>
      <c r="E481" s="294" t="n"/>
      <c r="F481" s="295" t="n"/>
      <c r="G481" s="295" t="n"/>
      <c r="H481" s="296" t="n"/>
      <c r="I481" s="295" t="n"/>
      <c r="J481" s="296" t="n"/>
      <c r="K481" s="295" t="n"/>
      <c r="L481" s="297" t="n"/>
      <c r="M481" s="297">
        <f>'ENS TARDIO 201819'!$K481-'ENS TARDIO 201819'!$I481</f>
        <v/>
      </c>
      <c r="N481" s="295" t="n"/>
      <c r="O481" s="295" t="n"/>
      <c r="P481" s="295" t="n"/>
      <c r="Q481" s="295" t="n"/>
      <c r="R481" s="295" t="n"/>
      <c r="S481" s="295" t="n"/>
      <c r="T481" s="295" t="n"/>
      <c r="U481" s="295" t="n"/>
      <c r="V481" s="295" t="n"/>
      <c r="W481" s="295" t="n"/>
      <c r="X481" s="290" t="inlineStr">
        <is>
          <t>Plot válido</t>
        </is>
      </c>
      <c r="Y481" s="287" t="n"/>
      <c r="Z481" s="287" t="n"/>
      <c r="AA481" s="287" t="n"/>
      <c r="AB481" s="287" t="n"/>
      <c r="AC481" s="287" t="n"/>
      <c r="AD481" s="287" t="n"/>
      <c r="AE481" s="287" t="n"/>
    </row>
    <row r="482" hidden="1" ht="15.75" customHeight="1" s="412">
      <c r="A482" s="294" t="n"/>
      <c r="B482" s="294" t="n"/>
      <c r="C482" s="294" t="n"/>
      <c r="D482" s="294" t="n"/>
      <c r="E482" s="294" t="n"/>
      <c r="F482" s="295" t="n"/>
      <c r="G482" s="295" t="n"/>
      <c r="H482" s="296" t="n"/>
      <c r="I482" s="295" t="n"/>
      <c r="J482" s="296" t="n"/>
      <c r="K482" s="295" t="n"/>
      <c r="L482" s="297" t="n"/>
      <c r="M482" s="297">
        <f>'ENS TARDIO 201819'!$K482-'ENS TARDIO 201819'!$I482</f>
        <v/>
      </c>
      <c r="N482" s="295" t="n"/>
      <c r="O482" s="295" t="n"/>
      <c r="P482" s="295" t="n"/>
      <c r="Q482" s="295" t="n"/>
      <c r="R482" s="295" t="n"/>
      <c r="S482" s="295" t="n"/>
      <c r="T482" s="295" t="n"/>
      <c r="U482" s="295" t="n"/>
      <c r="V482" s="295" t="n"/>
      <c r="W482" s="295" t="n"/>
      <c r="X482" s="290" t="inlineStr">
        <is>
          <t>Plot válido</t>
        </is>
      </c>
      <c r="Y482" s="287" t="n"/>
      <c r="Z482" s="287" t="n"/>
      <c r="AA482" s="287" t="n"/>
      <c r="AB482" s="287" t="n"/>
      <c r="AC482" s="287" t="n"/>
      <c r="AD482" s="287" t="n"/>
      <c r="AE482" s="287" t="n"/>
    </row>
    <row r="483" hidden="1" ht="15.75" customHeight="1" s="412">
      <c r="A483" s="294" t="n"/>
      <c r="B483" s="294" t="n"/>
      <c r="C483" s="294" t="n"/>
      <c r="D483" s="294" t="n"/>
      <c r="E483" s="294" t="n"/>
      <c r="F483" s="295" t="n"/>
      <c r="G483" s="295" t="n"/>
      <c r="H483" s="296" t="n"/>
      <c r="I483" s="295" t="n"/>
      <c r="J483" s="296" t="n"/>
      <c r="K483" s="295" t="n"/>
      <c r="L483" s="297" t="n"/>
      <c r="M483" s="297">
        <f>'ENS TARDIO 201819'!$K483-'ENS TARDIO 201819'!$I483</f>
        <v/>
      </c>
      <c r="N483" s="295" t="n"/>
      <c r="O483" s="295" t="n"/>
      <c r="P483" s="295" t="n"/>
      <c r="Q483" s="295" t="n"/>
      <c r="R483" s="295" t="n"/>
      <c r="S483" s="295" t="n"/>
      <c r="T483" s="295" t="n"/>
      <c r="U483" s="295" t="n"/>
      <c r="V483" s="295" t="n"/>
      <c r="W483" s="295" t="n"/>
      <c r="X483" s="290" t="inlineStr">
        <is>
          <t>Plot válido</t>
        </is>
      </c>
      <c r="Y483" s="287" t="n"/>
      <c r="Z483" s="287" t="n"/>
      <c r="AA483" s="287" t="n"/>
      <c r="AB483" s="287" t="n"/>
      <c r="AC483" s="287" t="n"/>
      <c r="AD483" s="287" t="n"/>
      <c r="AE483" s="287" t="n"/>
    </row>
    <row r="484" hidden="1" ht="15.75" customHeight="1" s="412">
      <c r="A484" s="294" t="n"/>
      <c r="B484" s="294" t="n"/>
      <c r="C484" s="294" t="n"/>
      <c r="D484" s="294" t="n"/>
      <c r="E484" s="294" t="n"/>
      <c r="F484" s="295" t="n"/>
      <c r="G484" s="295" t="n"/>
      <c r="H484" s="296" t="n"/>
      <c r="I484" s="295" t="n"/>
      <c r="J484" s="296" t="n"/>
      <c r="K484" s="295" t="n"/>
      <c r="L484" s="297" t="n"/>
      <c r="M484" s="297">
        <f>'ENS TARDIO 201819'!$K484-'ENS TARDIO 201819'!$I484</f>
        <v/>
      </c>
      <c r="N484" s="295" t="n"/>
      <c r="O484" s="295" t="n"/>
      <c r="P484" s="295" t="n"/>
      <c r="Q484" s="295" t="n"/>
      <c r="R484" s="295" t="n"/>
      <c r="S484" s="295" t="n"/>
      <c r="T484" s="295" t="n"/>
      <c r="U484" s="295" t="n"/>
      <c r="V484" s="295" t="n"/>
      <c r="W484" s="295" t="n"/>
      <c r="X484" s="290" t="inlineStr">
        <is>
          <t>Plot válido</t>
        </is>
      </c>
      <c r="Y484" s="287" t="n"/>
      <c r="Z484" s="287" t="n"/>
      <c r="AA484" s="287" t="n"/>
      <c r="AB484" s="287" t="n"/>
      <c r="AC484" s="287" t="n"/>
      <c r="AD484" s="287" t="n"/>
      <c r="AE484" s="287" t="n"/>
    </row>
    <row r="485" hidden="1" ht="15.75" customHeight="1" s="412">
      <c r="A485" s="294" t="n"/>
      <c r="B485" s="294" t="n"/>
      <c r="C485" s="294" t="n"/>
      <c r="D485" s="294" t="n"/>
      <c r="E485" s="294" t="n"/>
      <c r="F485" s="295" t="n"/>
      <c r="G485" s="295" t="n"/>
      <c r="H485" s="296" t="n"/>
      <c r="I485" s="295" t="n"/>
      <c r="J485" s="296" t="n"/>
      <c r="K485" s="295" t="n"/>
      <c r="L485" s="297" t="n"/>
      <c r="M485" s="297">
        <f>'ENS TARDIO 201819'!$K485-'ENS TARDIO 201819'!$I485</f>
        <v/>
      </c>
      <c r="N485" s="295" t="n"/>
      <c r="O485" s="295" t="n"/>
      <c r="P485" s="295" t="n"/>
      <c r="Q485" s="295" t="n"/>
      <c r="R485" s="295" t="n"/>
      <c r="S485" s="295" t="n"/>
      <c r="T485" s="295" t="n"/>
      <c r="U485" s="295" t="n"/>
      <c r="V485" s="295" t="n"/>
      <c r="W485" s="295" t="n"/>
      <c r="X485" s="290" t="inlineStr">
        <is>
          <t>Plot válido</t>
        </is>
      </c>
      <c r="Y485" s="287" t="n"/>
      <c r="Z485" s="287" t="n"/>
      <c r="AA485" s="287" t="n"/>
      <c r="AB485" s="287" t="n"/>
      <c r="AC485" s="287" t="n"/>
      <c r="AD485" s="287" t="n"/>
      <c r="AE485" s="287" t="n"/>
    </row>
    <row r="486" hidden="1" ht="15.75" customHeight="1" s="412">
      <c r="A486" s="294" t="n"/>
      <c r="B486" s="294" t="n"/>
      <c r="C486" s="294" t="n"/>
      <c r="D486" s="294" t="n"/>
      <c r="E486" s="294" t="n"/>
      <c r="F486" s="295" t="n"/>
      <c r="G486" s="295" t="n"/>
      <c r="H486" s="296" t="n"/>
      <c r="I486" s="295" t="n"/>
      <c r="J486" s="296" t="n"/>
      <c r="K486" s="295" t="n"/>
      <c r="L486" s="297" t="n"/>
      <c r="M486" s="297">
        <f>'ENS TARDIO 201819'!$K486-'ENS TARDIO 201819'!$I486</f>
        <v/>
      </c>
      <c r="N486" s="295" t="n"/>
      <c r="O486" s="295" t="n"/>
      <c r="P486" s="295" t="n"/>
      <c r="Q486" s="295" t="n"/>
      <c r="R486" s="295" t="n"/>
      <c r="S486" s="295" t="n"/>
      <c r="T486" s="295" t="n"/>
      <c r="U486" s="295" t="n"/>
      <c r="V486" s="295" t="n"/>
      <c r="W486" s="295" t="n"/>
      <c r="X486" s="290" t="inlineStr">
        <is>
          <t>Plot válido</t>
        </is>
      </c>
      <c r="Y486" s="287" t="n"/>
      <c r="Z486" s="287" t="n"/>
      <c r="AA486" s="287" t="n"/>
      <c r="AB486" s="287" t="n"/>
      <c r="AC486" s="287" t="n"/>
      <c r="AD486" s="287" t="n"/>
      <c r="AE486" s="287" t="n"/>
    </row>
    <row r="487" hidden="1" ht="15.75" customHeight="1" s="412">
      <c r="A487" s="294" t="n"/>
      <c r="B487" s="294" t="n"/>
      <c r="C487" s="294" t="n"/>
      <c r="D487" s="294" t="n"/>
      <c r="E487" s="294" t="n"/>
      <c r="F487" s="295" t="n"/>
      <c r="G487" s="295" t="n"/>
      <c r="H487" s="296" t="n"/>
      <c r="I487" s="295" t="n"/>
      <c r="J487" s="296" t="n"/>
      <c r="K487" s="295" t="n"/>
      <c r="L487" s="297" t="n"/>
      <c r="M487" s="297">
        <f>'ENS TARDIO 201819'!$K487-'ENS TARDIO 201819'!$I487</f>
        <v/>
      </c>
      <c r="N487" s="295" t="n"/>
      <c r="O487" s="295" t="n"/>
      <c r="P487" s="295" t="n"/>
      <c r="Q487" s="295" t="n"/>
      <c r="R487" s="295" t="n"/>
      <c r="S487" s="295" t="n"/>
      <c r="T487" s="295" t="n"/>
      <c r="U487" s="295" t="n"/>
      <c r="V487" s="295" t="n"/>
      <c r="W487" s="295" t="n"/>
      <c r="X487" s="290" t="inlineStr">
        <is>
          <t>Plot válido</t>
        </is>
      </c>
      <c r="Y487" s="287" t="n"/>
      <c r="Z487" s="287" t="n"/>
      <c r="AA487" s="287" t="n"/>
      <c r="AB487" s="287" t="n"/>
      <c r="AC487" s="287" t="n"/>
      <c r="AD487" s="287" t="n"/>
      <c r="AE487" s="287" t="n"/>
    </row>
    <row r="488" hidden="1" ht="15.75" customHeight="1" s="412">
      <c r="A488" s="294" t="n"/>
      <c r="B488" s="294" t="n"/>
      <c r="C488" s="294" t="n"/>
      <c r="D488" s="294" t="n"/>
      <c r="E488" s="294" t="n"/>
      <c r="F488" s="295" t="n"/>
      <c r="G488" s="295" t="n"/>
      <c r="H488" s="296" t="n"/>
      <c r="I488" s="295" t="n"/>
      <c r="J488" s="296" t="n"/>
      <c r="K488" s="295" t="n"/>
      <c r="L488" s="297" t="n"/>
      <c r="M488" s="297">
        <f>'ENS TARDIO 201819'!$K488-'ENS TARDIO 201819'!$I488</f>
        <v/>
      </c>
      <c r="N488" s="295" t="n"/>
      <c r="O488" s="295" t="n"/>
      <c r="P488" s="295" t="n"/>
      <c r="Q488" s="295" t="n"/>
      <c r="R488" s="295" t="n"/>
      <c r="S488" s="295" t="n"/>
      <c r="T488" s="295" t="n"/>
      <c r="U488" s="295" t="n"/>
      <c r="V488" s="295" t="n"/>
      <c r="W488" s="295" t="n"/>
      <c r="X488" s="290" t="inlineStr">
        <is>
          <t>Se descarta</t>
        </is>
      </c>
      <c r="Y488" s="287" t="n"/>
      <c r="Z488" s="287" t="n"/>
      <c r="AA488" s="287" t="n"/>
      <c r="AB488" s="287" t="n"/>
      <c r="AC488" s="287" t="n"/>
      <c r="AD488" s="287" t="n"/>
      <c r="AE488" s="287" t="n"/>
    </row>
    <row r="489" hidden="1" ht="15.75" customHeight="1" s="412">
      <c r="A489" s="294" t="n"/>
      <c r="B489" s="294" t="n"/>
      <c r="C489" s="294" t="n"/>
      <c r="D489" s="294" t="n"/>
      <c r="E489" s="294" t="n"/>
      <c r="F489" s="295" t="n"/>
      <c r="G489" s="295" t="n"/>
      <c r="H489" s="296" t="n"/>
      <c r="I489" s="295" t="n"/>
      <c r="J489" s="296" t="n"/>
      <c r="K489" s="295" t="n"/>
      <c r="L489" s="297" t="n"/>
      <c r="M489" s="297">
        <f>'ENS TARDIO 201819'!$K489-'ENS TARDIO 201819'!$I489</f>
        <v/>
      </c>
      <c r="N489" s="295" t="n"/>
      <c r="O489" s="295" t="n"/>
      <c r="P489" s="295" t="n"/>
      <c r="Q489" s="295" t="n"/>
      <c r="R489" s="295" t="n"/>
      <c r="S489" s="295" t="n"/>
      <c r="T489" s="295" t="n"/>
      <c r="U489" s="295" t="n"/>
      <c r="V489" s="295" t="n"/>
      <c r="W489" s="295" t="n"/>
      <c r="X489" s="290" t="inlineStr">
        <is>
          <t>Se descarta</t>
        </is>
      </c>
      <c r="Y489" s="287" t="n"/>
      <c r="Z489" s="287" t="n"/>
      <c r="AA489" s="287" t="n"/>
      <c r="AB489" s="287" t="n"/>
      <c r="AC489" s="287" t="n"/>
      <c r="AD489" s="287" t="n"/>
      <c r="AE489" s="287" t="n"/>
    </row>
    <row r="490" hidden="1" ht="15.75" customHeight="1" s="412">
      <c r="A490" s="294" t="n"/>
      <c r="B490" s="294" t="n"/>
      <c r="C490" s="294" t="n"/>
      <c r="D490" s="294" t="n"/>
      <c r="E490" s="294" t="n"/>
      <c r="F490" s="295" t="n"/>
      <c r="G490" s="295" t="n"/>
      <c r="H490" s="296" t="n"/>
      <c r="I490" s="295" t="n"/>
      <c r="J490" s="296" t="n"/>
      <c r="K490" s="295" t="n"/>
      <c r="L490" s="297" t="n"/>
      <c r="M490" s="297">
        <f>'ENS TARDIO 201819'!$K490-'ENS TARDIO 201819'!$I490</f>
        <v/>
      </c>
      <c r="N490" s="295" t="n"/>
      <c r="O490" s="295" t="n"/>
      <c r="P490" s="295" t="n"/>
      <c r="Q490" s="295" t="n"/>
      <c r="R490" s="295" t="n"/>
      <c r="S490" s="295" t="n"/>
      <c r="T490" s="295" t="n"/>
      <c r="U490" s="295" t="n"/>
      <c r="V490" s="295" t="n"/>
      <c r="W490" s="295" t="n"/>
      <c r="X490" s="290" t="inlineStr">
        <is>
          <t>Se descarta</t>
        </is>
      </c>
      <c r="Y490" s="287" t="n"/>
      <c r="Z490" s="287" t="n"/>
      <c r="AA490" s="287" t="n"/>
      <c r="AB490" s="287" t="n"/>
      <c r="AC490" s="287" t="n"/>
      <c r="AD490" s="287" t="n"/>
      <c r="AE490" s="287" t="n"/>
    </row>
    <row r="491" hidden="1" ht="15.75" customHeight="1" s="412">
      <c r="A491" s="294" t="n"/>
      <c r="B491" s="294" t="n"/>
      <c r="C491" s="294" t="n"/>
      <c r="D491" s="294" t="n"/>
      <c r="E491" s="294" t="n"/>
      <c r="F491" s="295" t="n"/>
      <c r="G491" s="295" t="n"/>
      <c r="H491" s="296" t="n"/>
      <c r="I491" s="295" t="n"/>
      <c r="J491" s="296" t="n"/>
      <c r="K491" s="295" t="n"/>
      <c r="L491" s="297" t="n"/>
      <c r="M491" s="297">
        <f>'ENS TARDIO 201819'!$K491-'ENS TARDIO 201819'!$I491</f>
        <v/>
      </c>
      <c r="N491" s="295" t="n"/>
      <c r="O491" s="295" t="n"/>
      <c r="P491" s="295" t="n"/>
      <c r="Q491" s="295" t="n"/>
      <c r="R491" s="295" t="n"/>
      <c r="S491" s="295" t="n"/>
      <c r="T491" s="295" t="n"/>
      <c r="U491" s="295" t="n"/>
      <c r="V491" s="295" t="n"/>
      <c r="W491" s="295" t="n"/>
      <c r="X491" s="290" t="inlineStr">
        <is>
          <t>Se descarta</t>
        </is>
      </c>
      <c r="Y491" s="287" t="n"/>
      <c r="Z491" s="287" t="n"/>
      <c r="AA491" s="287" t="n"/>
      <c r="AB491" s="287" t="n"/>
      <c r="AC491" s="287" t="n"/>
      <c r="AD491" s="287" t="n"/>
      <c r="AE491" s="287" t="n"/>
    </row>
    <row r="492" hidden="1" ht="15.75" customHeight="1" s="412">
      <c r="A492" s="294" t="n"/>
      <c r="B492" s="294" t="n"/>
      <c r="C492" s="294" t="n"/>
      <c r="D492" s="294" t="n"/>
      <c r="E492" s="294" t="n"/>
      <c r="F492" s="295" t="n"/>
      <c r="G492" s="295" t="n"/>
      <c r="H492" s="296" t="n"/>
      <c r="I492" s="295" t="n"/>
      <c r="J492" s="296" t="n"/>
      <c r="K492" s="295" t="n"/>
      <c r="L492" s="297" t="n"/>
      <c r="M492" s="297">
        <f>'ENS TARDIO 201819'!$K492-'ENS TARDIO 201819'!$I492</f>
        <v/>
      </c>
      <c r="N492" s="295" t="n"/>
      <c r="O492" s="295" t="n"/>
      <c r="P492" s="295" t="n"/>
      <c r="Q492" s="295" t="n"/>
      <c r="R492" s="295" t="n"/>
      <c r="S492" s="295" t="n"/>
      <c r="T492" s="295" t="n"/>
      <c r="U492" s="295" t="n"/>
      <c r="V492" s="295" t="n"/>
      <c r="W492" s="295" t="n"/>
      <c r="X492" s="290" t="inlineStr">
        <is>
          <t>Se descarta</t>
        </is>
      </c>
      <c r="Y492" s="287" t="n"/>
      <c r="Z492" s="287" t="n"/>
      <c r="AA492" s="287" t="n"/>
      <c r="AB492" s="287" t="n"/>
      <c r="AC492" s="287" t="n"/>
      <c r="AD492" s="287" t="n"/>
      <c r="AE492" s="287" t="n"/>
    </row>
    <row r="493" hidden="1" ht="15.75" customHeight="1" s="412">
      <c r="A493" s="294" t="n"/>
      <c r="B493" s="294" t="n"/>
      <c r="C493" s="294" t="n"/>
      <c r="D493" s="294" t="n"/>
      <c r="E493" s="294" t="n"/>
      <c r="F493" s="295" t="n"/>
      <c r="G493" s="295" t="n"/>
      <c r="H493" s="296" t="n"/>
      <c r="I493" s="295" t="n"/>
      <c r="J493" s="296" t="n"/>
      <c r="K493" s="295" t="n"/>
      <c r="L493" s="297" t="n"/>
      <c r="M493" s="297">
        <f>'ENS TARDIO 201819'!$K493-'ENS TARDIO 201819'!$I493</f>
        <v/>
      </c>
      <c r="N493" s="295" t="n"/>
      <c r="O493" s="295" t="n"/>
      <c r="P493" s="295" t="n"/>
      <c r="Q493" s="295" t="n"/>
      <c r="R493" s="295" t="n"/>
      <c r="S493" s="295" t="n"/>
      <c r="T493" s="295" t="n"/>
      <c r="U493" s="295" t="n"/>
      <c r="V493" s="295" t="n"/>
      <c r="W493" s="295" t="n"/>
      <c r="X493" s="290" t="inlineStr">
        <is>
          <t>Se descarta</t>
        </is>
      </c>
      <c r="Y493" s="287" t="n"/>
      <c r="Z493" s="287" t="n"/>
      <c r="AA493" s="287" t="n"/>
      <c r="AB493" s="287" t="n"/>
      <c r="AC493" s="287" t="n"/>
      <c r="AD493" s="287" t="n"/>
      <c r="AE493" s="287" t="n"/>
    </row>
    <row r="494" hidden="1" ht="15.75" customHeight="1" s="412">
      <c r="A494" s="294" t="n"/>
      <c r="B494" s="294" t="n"/>
      <c r="C494" s="294" t="n"/>
      <c r="D494" s="294" t="n"/>
      <c r="E494" s="294" t="n"/>
      <c r="F494" s="295" t="n"/>
      <c r="G494" s="295" t="n"/>
      <c r="H494" s="296" t="n"/>
      <c r="I494" s="295" t="n"/>
      <c r="J494" s="296" t="n"/>
      <c r="K494" s="295" t="n"/>
      <c r="L494" s="297" t="n"/>
      <c r="M494" s="297">
        <f>'ENS TARDIO 201819'!$K494-'ENS TARDIO 201819'!$I494</f>
        <v/>
      </c>
      <c r="N494" s="295" t="n"/>
      <c r="O494" s="295" t="n"/>
      <c r="P494" s="295" t="n"/>
      <c r="Q494" s="295" t="n"/>
      <c r="R494" s="295" t="n"/>
      <c r="S494" s="295" t="n"/>
      <c r="T494" s="295" t="n"/>
      <c r="U494" s="295" t="n"/>
      <c r="V494" s="295" t="n"/>
      <c r="W494" s="295" t="n"/>
      <c r="X494" s="290" t="inlineStr">
        <is>
          <t>Se descarta</t>
        </is>
      </c>
      <c r="Y494" s="287" t="n"/>
      <c r="Z494" s="287" t="n"/>
      <c r="AA494" s="287" t="n"/>
      <c r="AB494" s="287" t="n"/>
      <c r="AC494" s="287" t="n"/>
      <c r="AD494" s="287" t="n"/>
      <c r="AE494" s="287" t="n"/>
    </row>
    <row r="495" hidden="1" ht="15.75" customHeight="1" s="412">
      <c r="A495" s="294" t="n"/>
      <c r="B495" s="294" t="n"/>
      <c r="C495" s="294" t="n"/>
      <c r="D495" s="294" t="n"/>
      <c r="E495" s="294" t="n"/>
      <c r="F495" s="295" t="n"/>
      <c r="G495" s="295" t="n"/>
      <c r="H495" s="296" t="n"/>
      <c r="I495" s="295" t="n"/>
      <c r="J495" s="296" t="n"/>
      <c r="K495" s="295" t="n"/>
      <c r="L495" s="297" t="n"/>
      <c r="M495" s="297">
        <f>'ENS TARDIO 201819'!$K495-'ENS TARDIO 201819'!$I495</f>
        <v/>
      </c>
      <c r="N495" s="295" t="n"/>
      <c r="O495" s="295" t="n"/>
      <c r="P495" s="295" t="n"/>
      <c r="Q495" s="295" t="n"/>
      <c r="R495" s="295" t="n"/>
      <c r="S495" s="295" t="n"/>
      <c r="T495" s="295" t="n"/>
      <c r="U495" s="295" t="n"/>
      <c r="V495" s="295" t="n"/>
      <c r="W495" s="295" t="n"/>
      <c r="X495" s="290" t="inlineStr">
        <is>
          <t>Se descarta</t>
        </is>
      </c>
      <c r="Y495" s="287" t="n"/>
      <c r="Z495" s="287" t="n"/>
      <c r="AA495" s="287" t="n"/>
      <c r="AB495" s="287" t="n"/>
      <c r="AC495" s="287" t="n"/>
      <c r="AD495" s="287" t="n"/>
      <c r="AE495" s="287" t="n"/>
    </row>
    <row r="496" hidden="1" ht="15.75" customHeight="1" s="412">
      <c r="A496" s="294" t="n"/>
      <c r="B496" s="294" t="n"/>
      <c r="C496" s="294" t="n"/>
      <c r="D496" s="294" t="n"/>
      <c r="E496" s="294" t="n"/>
      <c r="F496" s="295" t="n"/>
      <c r="G496" s="295" t="n"/>
      <c r="H496" s="296" t="n"/>
      <c r="I496" s="295" t="n"/>
      <c r="J496" s="296" t="n"/>
      <c r="K496" s="295" t="n"/>
      <c r="L496" s="297" t="n"/>
      <c r="M496" s="297">
        <f>'ENS TARDIO 201819'!$K496-'ENS TARDIO 201819'!$I496</f>
        <v/>
      </c>
      <c r="N496" s="295" t="n"/>
      <c r="O496" s="295" t="n"/>
      <c r="P496" s="295" t="n"/>
      <c r="Q496" s="295" t="n"/>
      <c r="R496" s="295" t="n"/>
      <c r="S496" s="295" t="n"/>
      <c r="T496" s="295" t="n"/>
      <c r="U496" s="295" t="n"/>
      <c r="V496" s="295" t="n"/>
      <c r="W496" s="295" t="n"/>
      <c r="X496" s="290" t="inlineStr">
        <is>
          <t>Se descarta</t>
        </is>
      </c>
      <c r="Y496" s="287" t="n"/>
      <c r="Z496" s="287" t="n"/>
      <c r="AA496" s="287" t="n"/>
      <c r="AB496" s="287" t="n"/>
      <c r="AC496" s="287" t="n"/>
      <c r="AD496" s="287" t="n"/>
      <c r="AE496" s="287" t="n"/>
    </row>
    <row r="497" hidden="1" ht="15.75" customHeight="1" s="412">
      <c r="A497" s="294" t="n"/>
      <c r="B497" s="294" t="n"/>
      <c r="C497" s="294" t="n"/>
      <c r="D497" s="294" t="n"/>
      <c r="E497" s="294" t="n"/>
      <c r="F497" s="295" t="n"/>
      <c r="G497" s="295" t="n"/>
      <c r="H497" s="296" t="n"/>
      <c r="I497" s="295" t="n"/>
      <c r="J497" s="296" t="n"/>
      <c r="K497" s="295" t="n"/>
      <c r="L497" s="297" t="n"/>
      <c r="M497" s="297">
        <f>'ENS TARDIO 201819'!$K497-'ENS TARDIO 201819'!$I497</f>
        <v/>
      </c>
      <c r="N497" s="295" t="n"/>
      <c r="O497" s="295" t="n"/>
      <c r="P497" s="295" t="n"/>
      <c r="Q497" s="295" t="n"/>
      <c r="R497" s="295" t="n"/>
      <c r="S497" s="295" t="n"/>
      <c r="T497" s="295" t="n"/>
      <c r="U497" s="295" t="n"/>
      <c r="V497" s="295" t="n"/>
      <c r="W497" s="295" t="n"/>
      <c r="X497" s="290" t="inlineStr">
        <is>
          <t>Se descarta</t>
        </is>
      </c>
      <c r="Y497" s="287" t="n"/>
      <c r="Z497" s="287" t="n"/>
      <c r="AA497" s="287" t="n"/>
      <c r="AB497" s="287" t="n"/>
      <c r="AC497" s="287" t="n"/>
      <c r="AD497" s="287" t="n"/>
      <c r="AE497" s="287" t="n"/>
    </row>
    <row r="498" hidden="1" ht="15.75" customHeight="1" s="412">
      <c r="A498" s="294" t="n"/>
      <c r="B498" s="294" t="n"/>
      <c r="C498" s="294" t="n"/>
      <c r="D498" s="294" t="n"/>
      <c r="E498" s="294" t="n"/>
      <c r="F498" s="295" t="n"/>
      <c r="G498" s="295" t="n"/>
      <c r="H498" s="296" t="n"/>
      <c r="I498" s="295" t="n"/>
      <c r="J498" s="296" t="n"/>
      <c r="K498" s="295" t="n"/>
      <c r="L498" s="297" t="n"/>
      <c r="M498" s="297">
        <f>'ENS TARDIO 201819'!$K498-'ENS TARDIO 201819'!$I498</f>
        <v/>
      </c>
      <c r="N498" s="295" t="n"/>
      <c r="O498" s="295" t="n"/>
      <c r="P498" s="295" t="n"/>
      <c r="Q498" s="295" t="n"/>
      <c r="R498" s="295" t="n"/>
      <c r="S498" s="295" t="n"/>
      <c r="T498" s="295" t="n"/>
      <c r="U498" s="295" t="n"/>
      <c r="V498" s="295" t="n"/>
      <c r="W498" s="295" t="n"/>
      <c r="X498" s="290" t="inlineStr">
        <is>
          <t>Se descarta</t>
        </is>
      </c>
      <c r="Y498" s="287" t="n"/>
      <c r="Z498" s="287" t="n"/>
      <c r="AA498" s="287" t="n"/>
      <c r="AB498" s="287" t="n"/>
      <c r="AC498" s="287" t="n"/>
      <c r="AD498" s="287" t="n"/>
      <c r="AE498" s="287" t="n"/>
    </row>
    <row r="499" hidden="1" ht="15.75" customHeight="1" s="412">
      <c r="A499" s="294" t="n"/>
      <c r="B499" s="294" t="n"/>
      <c r="C499" s="294" t="n"/>
      <c r="D499" s="294" t="n"/>
      <c r="E499" s="294" t="n"/>
      <c r="F499" s="295" t="n"/>
      <c r="G499" s="295" t="n"/>
      <c r="H499" s="296" t="n"/>
      <c r="I499" s="295" t="n"/>
      <c r="J499" s="296" t="n"/>
      <c r="K499" s="295" t="n"/>
      <c r="L499" s="297" t="n"/>
      <c r="M499" s="297">
        <f>'ENS TARDIO 201819'!$K499-'ENS TARDIO 201819'!$I499</f>
        <v/>
      </c>
      <c r="N499" s="295" t="n"/>
      <c r="O499" s="295" t="n"/>
      <c r="P499" s="295" t="n"/>
      <c r="Q499" s="295" t="n"/>
      <c r="R499" s="295" t="n"/>
      <c r="S499" s="295" t="n"/>
      <c r="T499" s="295" t="n"/>
      <c r="U499" s="295" t="n"/>
      <c r="V499" s="295" t="n"/>
      <c r="W499" s="295" t="n"/>
      <c r="X499" s="290" t="inlineStr">
        <is>
          <t>Se descarta</t>
        </is>
      </c>
      <c r="Y499" s="287" t="n"/>
      <c r="Z499" s="287" t="n"/>
      <c r="AA499" s="287" t="n"/>
      <c r="AB499" s="287" t="n"/>
      <c r="AC499" s="287" t="n"/>
      <c r="AD499" s="287" t="n"/>
      <c r="AE499" s="287" t="n"/>
    </row>
    <row r="500" hidden="1" ht="15.75" customHeight="1" s="412">
      <c r="A500" s="294" t="n"/>
      <c r="B500" s="294" t="n"/>
      <c r="C500" s="294" t="n"/>
      <c r="D500" s="294" t="n"/>
      <c r="E500" s="294" t="n"/>
      <c r="F500" s="295" t="n"/>
      <c r="G500" s="295" t="n"/>
      <c r="H500" s="296" t="n"/>
      <c r="I500" s="295" t="n"/>
      <c r="J500" s="296" t="n"/>
      <c r="K500" s="295" t="n"/>
      <c r="L500" s="297" t="n"/>
      <c r="M500" s="297">
        <f>'ENS TARDIO 201819'!$K500-'ENS TARDIO 201819'!$I500</f>
        <v/>
      </c>
      <c r="N500" s="295" t="n"/>
      <c r="O500" s="295" t="n"/>
      <c r="P500" s="295" t="n"/>
      <c r="Q500" s="295" t="n"/>
      <c r="R500" s="295" t="n"/>
      <c r="S500" s="295" t="n"/>
      <c r="T500" s="295" t="n"/>
      <c r="U500" s="295" t="n"/>
      <c r="V500" s="295" t="n"/>
      <c r="W500" s="295" t="n"/>
      <c r="X500" s="290" t="inlineStr">
        <is>
          <t>Plot válido</t>
        </is>
      </c>
      <c r="Y500" s="287" t="n"/>
      <c r="Z500" s="287" t="n"/>
      <c r="AA500" s="287" t="n"/>
      <c r="AB500" s="287" t="n"/>
      <c r="AC500" s="287" t="n"/>
      <c r="AD500" s="287" t="n"/>
      <c r="AE500" s="287" t="n"/>
    </row>
    <row r="501" hidden="1" ht="15.75" customHeight="1" s="412">
      <c r="A501" s="294" t="n"/>
      <c r="B501" s="294" t="n"/>
      <c r="C501" s="294" t="n"/>
      <c r="D501" s="294" t="n"/>
      <c r="E501" s="294" t="n"/>
      <c r="F501" s="295" t="n"/>
      <c r="G501" s="295" t="n"/>
      <c r="H501" s="296" t="n"/>
      <c r="I501" s="295" t="n"/>
      <c r="J501" s="296" t="n"/>
      <c r="K501" s="295" t="n"/>
      <c r="L501" s="297" t="n"/>
      <c r="M501" s="297">
        <f>'ENS TARDIO 201819'!$K501-'ENS TARDIO 201819'!$I501</f>
        <v/>
      </c>
      <c r="N501" s="295" t="n"/>
      <c r="O501" s="295" t="n"/>
      <c r="P501" s="295" t="n"/>
      <c r="Q501" s="295" t="n"/>
      <c r="R501" s="295" t="n"/>
      <c r="S501" s="295" t="n"/>
      <c r="T501" s="295" t="n"/>
      <c r="U501" s="295" t="n"/>
      <c r="V501" s="295" t="n"/>
      <c r="W501" s="295" t="n"/>
      <c r="X501" s="290" t="inlineStr">
        <is>
          <t>Plot válido</t>
        </is>
      </c>
      <c r="Y501" s="287" t="n"/>
      <c r="Z501" s="287" t="n"/>
      <c r="AA501" s="287" t="n"/>
      <c r="AB501" s="287" t="n"/>
      <c r="AC501" s="287" t="n"/>
      <c r="AD501" s="287" t="n"/>
      <c r="AE501" s="287" t="n"/>
    </row>
    <row r="502" hidden="1" ht="15.75" customHeight="1" s="412">
      <c r="A502" s="294" t="n"/>
      <c r="B502" s="294" t="n"/>
      <c r="C502" s="294" t="n"/>
      <c r="D502" s="294" t="n"/>
      <c r="E502" s="294" t="n"/>
      <c r="F502" s="295" t="n"/>
      <c r="G502" s="295" t="n"/>
      <c r="H502" s="296" t="n"/>
      <c r="I502" s="295" t="n"/>
      <c r="J502" s="296" t="n"/>
      <c r="K502" s="295" t="n"/>
      <c r="L502" s="297" t="n"/>
      <c r="M502" s="297">
        <f>'ENS TARDIO 201819'!$K502-'ENS TARDIO 201819'!$I502</f>
        <v/>
      </c>
      <c r="N502" s="295" t="n"/>
      <c r="O502" s="295" t="n"/>
      <c r="P502" s="295" t="n"/>
      <c r="Q502" s="295" t="n"/>
      <c r="R502" s="295" t="n"/>
      <c r="S502" s="295" t="n"/>
      <c r="T502" s="295" t="n"/>
      <c r="U502" s="295" t="n"/>
      <c r="V502" s="295" t="n"/>
      <c r="W502" s="295" t="n"/>
      <c r="X502" s="290" t="inlineStr">
        <is>
          <t>Plot válido</t>
        </is>
      </c>
      <c r="Y502" s="287" t="n"/>
      <c r="Z502" s="287" t="n"/>
      <c r="AA502" s="287" t="n"/>
      <c r="AB502" s="287" t="n"/>
      <c r="AC502" s="287" t="n"/>
      <c r="AD502" s="287" t="n"/>
      <c r="AE502" s="287" t="n"/>
    </row>
    <row r="503" hidden="1" ht="15.75" customHeight="1" s="412">
      <c r="A503" s="294" t="n"/>
      <c r="B503" s="294" t="n"/>
      <c r="C503" s="294" t="n"/>
      <c r="D503" s="294" t="n"/>
      <c r="E503" s="294" t="n"/>
      <c r="F503" s="295" t="n"/>
      <c r="G503" s="295" t="n"/>
      <c r="H503" s="296" t="n"/>
      <c r="I503" s="295" t="n"/>
      <c r="J503" s="296" t="n"/>
      <c r="K503" s="295" t="n"/>
      <c r="L503" s="297" t="n"/>
      <c r="M503" s="297">
        <f>'ENS TARDIO 201819'!$K503-'ENS TARDIO 201819'!$I503</f>
        <v/>
      </c>
      <c r="N503" s="295" t="n"/>
      <c r="O503" s="295" t="n"/>
      <c r="P503" s="295" t="n"/>
      <c r="Q503" s="295" t="n"/>
      <c r="R503" s="295" t="n"/>
      <c r="S503" s="295" t="n"/>
      <c r="T503" s="295" t="n"/>
      <c r="U503" s="295" t="n"/>
      <c r="V503" s="295" t="n"/>
      <c r="W503" s="295" t="n"/>
      <c r="X503" s="290" t="inlineStr">
        <is>
          <t>Plot válido</t>
        </is>
      </c>
      <c r="Y503" s="287" t="n"/>
      <c r="Z503" s="287" t="n"/>
      <c r="AA503" s="287" t="n"/>
      <c r="AB503" s="287" t="n"/>
      <c r="AC503" s="287" t="n"/>
      <c r="AD503" s="287" t="n"/>
      <c r="AE503" s="287" t="n"/>
    </row>
    <row r="504" hidden="1" ht="15.75" customHeight="1" s="412">
      <c r="A504" s="294" t="n"/>
      <c r="B504" s="294" t="n"/>
      <c r="C504" s="294" t="n"/>
      <c r="D504" s="294" t="n"/>
      <c r="E504" s="294" t="n"/>
      <c r="F504" s="295" t="n"/>
      <c r="G504" s="295" t="n"/>
      <c r="H504" s="296" t="n"/>
      <c r="I504" s="295" t="n"/>
      <c r="J504" s="296" t="n"/>
      <c r="K504" s="295" t="n"/>
      <c r="L504" s="297" t="n"/>
      <c r="M504" s="297">
        <f>'ENS TARDIO 201819'!$K504-'ENS TARDIO 201819'!$I504</f>
        <v/>
      </c>
      <c r="N504" s="295" t="n"/>
      <c r="O504" s="295" t="n"/>
      <c r="P504" s="295" t="n"/>
      <c r="Q504" s="295" t="n"/>
      <c r="R504" s="295" t="n"/>
      <c r="S504" s="295" t="n"/>
      <c r="T504" s="295" t="n"/>
      <c r="U504" s="295" t="n"/>
      <c r="V504" s="295" t="n"/>
      <c r="W504" s="295" t="n"/>
      <c r="X504" s="290" t="inlineStr">
        <is>
          <t>Plot válido</t>
        </is>
      </c>
      <c r="Y504" s="287" t="n"/>
      <c r="Z504" s="287" t="n"/>
      <c r="AA504" s="287" t="n"/>
      <c r="AB504" s="287" t="n"/>
      <c r="AC504" s="287" t="n"/>
      <c r="AD504" s="287" t="n"/>
      <c r="AE504" s="287" t="n"/>
    </row>
    <row r="505" hidden="1" ht="15.75" customHeight="1" s="412">
      <c r="A505" s="294" t="n"/>
      <c r="B505" s="294" t="n"/>
      <c r="C505" s="294" t="n"/>
      <c r="D505" s="294" t="n"/>
      <c r="E505" s="294" t="n"/>
      <c r="F505" s="295" t="n"/>
      <c r="G505" s="295" t="n"/>
      <c r="H505" s="296" t="n"/>
      <c r="I505" s="295" t="n"/>
      <c r="J505" s="296" t="n"/>
      <c r="K505" s="295" t="n"/>
      <c r="L505" s="297" t="n"/>
      <c r="M505" s="297">
        <f>'ENS TARDIO 201819'!$K505-'ENS TARDIO 201819'!$I505</f>
        <v/>
      </c>
      <c r="N505" s="295" t="n"/>
      <c r="O505" s="295" t="n"/>
      <c r="P505" s="295" t="n"/>
      <c r="Q505" s="295" t="n"/>
      <c r="R505" s="295" t="n"/>
      <c r="S505" s="295" t="n"/>
      <c r="T505" s="295" t="n"/>
      <c r="U505" s="295" t="n"/>
      <c r="V505" s="295" t="n"/>
      <c r="W505" s="295" t="n"/>
      <c r="X505" s="290" t="inlineStr">
        <is>
          <t>Plot válido</t>
        </is>
      </c>
      <c r="Y505" s="287" t="n"/>
      <c r="Z505" s="287" t="n"/>
      <c r="AA505" s="287" t="n"/>
      <c r="AB505" s="287" t="n"/>
      <c r="AC505" s="287" t="n"/>
      <c r="AD505" s="287" t="n"/>
      <c r="AE505" s="287" t="n"/>
    </row>
    <row r="506" hidden="1" ht="15.75" customHeight="1" s="412">
      <c r="A506" s="294" t="n"/>
      <c r="B506" s="294" t="n"/>
      <c r="C506" s="294" t="n"/>
      <c r="D506" s="294" t="n"/>
      <c r="E506" s="294" t="n"/>
      <c r="F506" s="295" t="n"/>
      <c r="G506" s="295" t="n"/>
      <c r="H506" s="296" t="n"/>
      <c r="I506" s="295" t="n"/>
      <c r="J506" s="296" t="n"/>
      <c r="K506" s="295" t="n"/>
      <c r="L506" s="297" t="n"/>
      <c r="M506" s="297">
        <f>'ENS TARDIO 201819'!$K506-'ENS TARDIO 201819'!$I506</f>
        <v/>
      </c>
      <c r="N506" s="295" t="n"/>
      <c r="O506" s="295" t="n"/>
      <c r="P506" s="295" t="n"/>
      <c r="Q506" s="295" t="n"/>
      <c r="R506" s="295" t="n"/>
      <c r="S506" s="295" t="n"/>
      <c r="T506" s="295" t="n"/>
      <c r="U506" s="295" t="n"/>
      <c r="V506" s="295" t="n"/>
      <c r="W506" s="295" t="n"/>
      <c r="X506" s="290" t="inlineStr">
        <is>
          <t>Plot válido</t>
        </is>
      </c>
      <c r="Y506" s="287" t="n"/>
      <c r="Z506" s="287" t="n"/>
      <c r="AA506" s="287" t="n"/>
      <c r="AB506" s="287" t="n"/>
      <c r="AC506" s="287" t="n"/>
      <c r="AD506" s="287" t="n"/>
      <c r="AE506" s="287" t="n"/>
    </row>
    <row r="507" hidden="1" ht="15.75" customHeight="1" s="412">
      <c r="A507" s="294" t="n"/>
      <c r="B507" s="294" t="n"/>
      <c r="C507" s="294" t="n"/>
      <c r="D507" s="294" t="n"/>
      <c r="E507" s="294" t="n"/>
      <c r="F507" s="295" t="n"/>
      <c r="G507" s="295" t="n"/>
      <c r="H507" s="296" t="n"/>
      <c r="I507" s="295" t="n"/>
      <c r="J507" s="296" t="n"/>
      <c r="K507" s="295" t="n"/>
      <c r="L507" s="297" t="n"/>
      <c r="M507" s="297">
        <f>'ENS TARDIO 201819'!$K507-'ENS TARDIO 201819'!$I507</f>
        <v/>
      </c>
      <c r="N507" s="295" t="n"/>
      <c r="O507" s="295" t="n"/>
      <c r="P507" s="295" t="n"/>
      <c r="Q507" s="295" t="n"/>
      <c r="R507" s="295" t="n"/>
      <c r="S507" s="295" t="n"/>
      <c r="T507" s="295" t="n"/>
      <c r="U507" s="295" t="n"/>
      <c r="V507" s="295" t="n"/>
      <c r="W507" s="295" t="n"/>
      <c r="X507" s="290" t="inlineStr">
        <is>
          <t>Plot válido</t>
        </is>
      </c>
      <c r="Y507" s="287" t="n"/>
      <c r="Z507" s="287" t="n"/>
      <c r="AA507" s="287" t="n"/>
      <c r="AB507" s="287" t="n"/>
      <c r="AC507" s="287" t="n"/>
      <c r="AD507" s="287" t="n"/>
      <c r="AE507" s="287" t="n"/>
    </row>
    <row r="508" hidden="1" ht="15.75" customHeight="1" s="412">
      <c r="A508" s="294" t="n"/>
      <c r="B508" s="294" t="n"/>
      <c r="C508" s="294" t="n"/>
      <c r="D508" s="294" t="n"/>
      <c r="E508" s="294" t="n"/>
      <c r="F508" s="295" t="n"/>
      <c r="G508" s="295" t="n"/>
      <c r="H508" s="296" t="n"/>
      <c r="I508" s="295" t="n"/>
      <c r="J508" s="296" t="n"/>
      <c r="K508" s="295" t="n"/>
      <c r="L508" s="297" t="n"/>
      <c r="M508" s="297">
        <f>'ENS TARDIO 201819'!$K508-'ENS TARDIO 201819'!$I508</f>
        <v/>
      </c>
      <c r="N508" s="295" t="n"/>
      <c r="O508" s="295" t="n"/>
      <c r="P508" s="295" t="n"/>
      <c r="Q508" s="295" t="n"/>
      <c r="R508" s="295" t="n"/>
      <c r="S508" s="295" t="n"/>
      <c r="T508" s="295" t="n"/>
      <c r="U508" s="295" t="n"/>
      <c r="V508" s="295" t="n"/>
      <c r="W508" s="295" t="n"/>
      <c r="X508" s="290" t="inlineStr">
        <is>
          <t>Plot válido</t>
        </is>
      </c>
      <c r="Y508" s="287" t="n"/>
      <c r="Z508" s="287" t="n"/>
      <c r="AA508" s="287" t="n"/>
      <c r="AB508" s="287" t="n"/>
      <c r="AC508" s="287" t="n"/>
      <c r="AD508" s="287" t="n"/>
      <c r="AE508" s="287" t="n"/>
    </row>
    <row r="509" hidden="1" ht="15.75" customHeight="1" s="412">
      <c r="A509" s="294" t="n"/>
      <c r="B509" s="294" t="n"/>
      <c r="C509" s="294" t="n"/>
      <c r="D509" s="294" t="n"/>
      <c r="E509" s="294" t="n"/>
      <c r="F509" s="295" t="n"/>
      <c r="G509" s="295" t="n"/>
      <c r="H509" s="296" t="n"/>
      <c r="I509" s="295" t="n"/>
      <c r="J509" s="296" t="n"/>
      <c r="K509" s="295" t="n"/>
      <c r="L509" s="297" t="n"/>
      <c r="M509" s="297">
        <f>'ENS TARDIO 201819'!$K509-'ENS TARDIO 201819'!$I509</f>
        <v/>
      </c>
      <c r="N509" s="295" t="n"/>
      <c r="O509" s="295" t="n"/>
      <c r="P509" s="295" t="n"/>
      <c r="Q509" s="295" t="n"/>
      <c r="R509" s="295" t="n"/>
      <c r="S509" s="295" t="n"/>
      <c r="T509" s="295" t="n"/>
      <c r="U509" s="295" t="n"/>
      <c r="V509" s="295" t="n"/>
      <c r="W509" s="295" t="n"/>
      <c r="X509" s="290" t="inlineStr">
        <is>
          <t>Plot válido</t>
        </is>
      </c>
      <c r="Y509" s="287" t="n"/>
      <c r="Z509" s="287" t="n"/>
      <c r="AA509" s="287" t="n"/>
      <c r="AB509" s="287" t="n"/>
      <c r="AC509" s="287" t="n"/>
      <c r="AD509" s="287" t="n"/>
      <c r="AE509" s="287" t="n"/>
    </row>
    <row r="510" hidden="1" ht="15.75" customHeight="1" s="412">
      <c r="A510" s="294" t="n"/>
      <c r="B510" s="294" t="n"/>
      <c r="C510" s="294" t="n"/>
      <c r="D510" s="294" t="n"/>
      <c r="E510" s="294" t="n"/>
      <c r="F510" s="295" t="n"/>
      <c r="G510" s="295" t="n"/>
      <c r="H510" s="296" t="n"/>
      <c r="I510" s="295" t="n"/>
      <c r="J510" s="296" t="n"/>
      <c r="K510" s="295" t="n"/>
      <c r="L510" s="297" t="n"/>
      <c r="M510" s="297">
        <f>'ENS TARDIO 201819'!$K510-'ENS TARDIO 201819'!$I510</f>
        <v/>
      </c>
      <c r="N510" s="295" t="n"/>
      <c r="O510" s="295" t="n"/>
      <c r="P510" s="295" t="n"/>
      <c r="Q510" s="295" t="n"/>
      <c r="R510" s="295" t="n"/>
      <c r="S510" s="295" t="n"/>
      <c r="T510" s="295" t="n"/>
      <c r="U510" s="295" t="n"/>
      <c r="V510" s="295" t="n"/>
      <c r="W510" s="295" t="n"/>
      <c r="X510" s="290" t="inlineStr">
        <is>
          <t>Plot válido</t>
        </is>
      </c>
      <c r="Y510" s="287" t="n"/>
      <c r="Z510" s="287" t="n"/>
      <c r="AA510" s="287" t="n"/>
      <c r="AB510" s="287" t="n"/>
      <c r="AC510" s="287" t="n"/>
      <c r="AD510" s="287" t="n"/>
      <c r="AE510" s="287" t="n"/>
    </row>
    <row r="511" hidden="1" ht="15.75" customHeight="1" s="412">
      <c r="A511" s="294" t="n"/>
      <c r="B511" s="294" t="n"/>
      <c r="C511" s="294" t="n"/>
      <c r="D511" s="294" t="n"/>
      <c r="E511" s="294" t="n"/>
      <c r="F511" s="295" t="n"/>
      <c r="G511" s="295" t="n"/>
      <c r="H511" s="296" t="n"/>
      <c r="I511" s="295" t="n"/>
      <c r="J511" s="296" t="n"/>
      <c r="K511" s="295" t="n"/>
      <c r="L511" s="297" t="n"/>
      <c r="M511" s="297">
        <f>'ENS TARDIO 201819'!$K511-'ENS TARDIO 201819'!$I511</f>
        <v/>
      </c>
      <c r="N511" s="295" t="n"/>
      <c r="O511" s="295" t="n"/>
      <c r="P511" s="295" t="n"/>
      <c r="Q511" s="295" t="n"/>
      <c r="R511" s="295" t="n"/>
      <c r="S511" s="295" t="n"/>
      <c r="T511" s="295" t="n"/>
      <c r="U511" s="295" t="n"/>
      <c r="V511" s="295" t="n"/>
      <c r="W511" s="295" t="n"/>
      <c r="X511" s="290" t="inlineStr">
        <is>
          <t>Plot válido</t>
        </is>
      </c>
      <c r="Y511" s="287" t="n"/>
      <c r="Z511" s="287" t="n"/>
      <c r="AA511" s="287" t="n"/>
      <c r="AB511" s="287" t="n"/>
      <c r="AC511" s="287" t="n"/>
      <c r="AD511" s="287" t="n"/>
      <c r="AE511" s="287" t="n"/>
    </row>
    <row r="512" hidden="1" ht="15.75" customHeight="1" s="412">
      <c r="A512" s="294" t="n"/>
      <c r="B512" s="294" t="n"/>
      <c r="C512" s="294" t="n"/>
      <c r="D512" s="294" t="n"/>
      <c r="E512" s="294" t="n"/>
      <c r="F512" s="295" t="n"/>
      <c r="G512" s="295" t="n"/>
      <c r="H512" s="296" t="n"/>
      <c r="I512" s="295" t="n"/>
      <c r="J512" s="296" t="n"/>
      <c r="K512" s="295" t="n"/>
      <c r="L512" s="297" t="n"/>
      <c r="M512" s="297">
        <f>'ENS TARDIO 201819'!$K512-'ENS TARDIO 201819'!$I512</f>
        <v/>
      </c>
      <c r="N512" s="295" t="n"/>
      <c r="O512" s="295" t="n"/>
      <c r="P512" s="295" t="n"/>
      <c r="Q512" s="295" t="n"/>
      <c r="R512" s="295" t="n"/>
      <c r="S512" s="295" t="n"/>
      <c r="T512" s="295" t="n"/>
      <c r="U512" s="295" t="n"/>
      <c r="V512" s="295" t="n"/>
      <c r="W512" s="295" t="n"/>
      <c r="X512" s="290" t="inlineStr">
        <is>
          <t>Plot válido</t>
        </is>
      </c>
      <c r="Y512" s="287" t="n"/>
      <c r="Z512" s="287" t="n"/>
      <c r="AA512" s="287" t="n"/>
      <c r="AB512" s="287" t="n"/>
      <c r="AC512" s="287" t="n"/>
      <c r="AD512" s="287" t="n"/>
      <c r="AE512" s="287" t="n"/>
    </row>
    <row r="513" hidden="1" ht="15.75" customHeight="1" s="412">
      <c r="A513" s="294" t="n"/>
      <c r="B513" s="294" t="n"/>
      <c r="C513" s="294" t="n"/>
      <c r="D513" s="294" t="n"/>
      <c r="E513" s="294" t="n"/>
      <c r="F513" s="295" t="n"/>
      <c r="G513" s="295" t="n"/>
      <c r="H513" s="296" t="n"/>
      <c r="I513" s="295" t="n"/>
      <c r="J513" s="296" t="n"/>
      <c r="K513" s="295" t="n"/>
      <c r="L513" s="297" t="n"/>
      <c r="M513" s="297">
        <f>'ENS TARDIO 201819'!$K513-'ENS TARDIO 201819'!$I513</f>
        <v/>
      </c>
      <c r="N513" s="295" t="n"/>
      <c r="O513" s="295" t="n"/>
      <c r="P513" s="295" t="n"/>
      <c r="Q513" s="295" t="n"/>
      <c r="R513" s="295" t="n"/>
      <c r="S513" s="295" t="n"/>
      <c r="T513" s="295" t="n"/>
      <c r="U513" s="295" t="n"/>
      <c r="V513" s="295" t="n"/>
      <c r="W513" s="295" t="n"/>
      <c r="X513" s="290" t="inlineStr">
        <is>
          <t>Plot válido</t>
        </is>
      </c>
      <c r="Y513" s="287" t="n"/>
      <c r="Z513" s="287" t="n"/>
      <c r="AA513" s="287" t="n"/>
      <c r="AB513" s="287" t="n"/>
      <c r="AC513" s="287" t="n"/>
      <c r="AD513" s="287" t="n"/>
      <c r="AE513" s="287" t="n"/>
    </row>
    <row r="514" hidden="1" ht="15.75" customHeight="1" s="412">
      <c r="A514" s="294" t="n"/>
      <c r="B514" s="294" t="n"/>
      <c r="C514" s="294" t="n"/>
      <c r="D514" s="294" t="n"/>
      <c r="E514" s="294" t="n"/>
      <c r="F514" s="295" t="n"/>
      <c r="G514" s="295" t="n"/>
      <c r="H514" s="296" t="n"/>
      <c r="I514" s="295" t="n"/>
      <c r="J514" s="296" t="n"/>
      <c r="K514" s="295" t="n"/>
      <c r="L514" s="297" t="n"/>
      <c r="M514" s="297">
        <f>'ENS TARDIO 201819'!$K514-'ENS TARDIO 201819'!$I514</f>
        <v/>
      </c>
      <c r="N514" s="295" t="n"/>
      <c r="O514" s="295" t="n"/>
      <c r="P514" s="295" t="n"/>
      <c r="Q514" s="295" t="n"/>
      <c r="R514" s="295" t="n"/>
      <c r="S514" s="295" t="n"/>
      <c r="T514" s="295" t="n"/>
      <c r="U514" s="295" t="n"/>
      <c r="V514" s="295" t="n"/>
      <c r="W514" s="295" t="n"/>
      <c r="X514" s="290" t="inlineStr">
        <is>
          <t>Plot válido</t>
        </is>
      </c>
      <c r="Y514" s="287" t="n"/>
      <c r="Z514" s="287" t="n"/>
      <c r="AA514" s="287" t="n"/>
      <c r="AB514" s="287" t="n"/>
      <c r="AC514" s="287" t="n"/>
      <c r="AD514" s="287" t="n"/>
      <c r="AE514" s="287" t="n"/>
    </row>
    <row r="515" hidden="1" ht="15.75" customHeight="1" s="412">
      <c r="A515" s="294" t="n"/>
      <c r="B515" s="294" t="n"/>
      <c r="C515" s="294" t="n"/>
      <c r="D515" s="294" t="n"/>
      <c r="E515" s="294" t="n"/>
      <c r="F515" s="295" t="n"/>
      <c r="G515" s="295" t="n"/>
      <c r="H515" s="296" t="n"/>
      <c r="I515" s="295" t="n"/>
      <c r="J515" s="296" t="n"/>
      <c r="K515" s="295" t="n"/>
      <c r="L515" s="297" t="n"/>
      <c r="M515" s="297">
        <f>'ENS TARDIO 201819'!$K515-'ENS TARDIO 201819'!$I515</f>
        <v/>
      </c>
      <c r="N515" s="295" t="n"/>
      <c r="O515" s="295" t="n"/>
      <c r="P515" s="295" t="n"/>
      <c r="Q515" s="295" t="n"/>
      <c r="R515" s="295" t="n"/>
      <c r="S515" s="295" t="n"/>
      <c r="T515" s="295" t="n"/>
      <c r="U515" s="295" t="n"/>
      <c r="V515" s="295" t="n"/>
      <c r="W515" s="295" t="n"/>
      <c r="X515" s="290" t="inlineStr">
        <is>
          <t>Plot válido</t>
        </is>
      </c>
      <c r="Y515" s="287" t="n"/>
      <c r="Z515" s="287" t="n"/>
      <c r="AA515" s="287" t="n"/>
      <c r="AB515" s="287" t="n"/>
      <c r="AC515" s="287" t="n"/>
      <c r="AD515" s="287" t="n"/>
      <c r="AE515" s="287" t="n"/>
    </row>
    <row r="516" hidden="1" ht="15.75" customHeight="1" s="412">
      <c r="A516" s="294" t="n"/>
      <c r="B516" s="294" t="n"/>
      <c r="C516" s="294" t="n"/>
      <c r="D516" s="294" t="n"/>
      <c r="E516" s="294" t="n"/>
      <c r="F516" s="295" t="n"/>
      <c r="G516" s="295" t="n"/>
      <c r="H516" s="296" t="n"/>
      <c r="I516" s="295" t="n"/>
      <c r="J516" s="296" t="n"/>
      <c r="K516" s="295" t="n"/>
      <c r="L516" s="297" t="n"/>
      <c r="M516" s="297">
        <f>'ENS TARDIO 201819'!$K516-'ENS TARDIO 201819'!$I516</f>
        <v/>
      </c>
      <c r="N516" s="295" t="n"/>
      <c r="O516" s="295" t="n"/>
      <c r="P516" s="295" t="n"/>
      <c r="Q516" s="295" t="n"/>
      <c r="R516" s="295" t="n"/>
      <c r="S516" s="295" t="n"/>
      <c r="T516" s="295" t="n"/>
      <c r="U516" s="295" t="n"/>
      <c r="V516" s="295" t="n"/>
      <c r="W516" s="295" t="n"/>
      <c r="X516" s="290" t="inlineStr">
        <is>
          <t>Plot válido</t>
        </is>
      </c>
      <c r="Y516" s="287" t="n"/>
      <c r="Z516" s="287" t="n"/>
      <c r="AA516" s="287" t="n"/>
      <c r="AB516" s="287" t="n"/>
      <c r="AC516" s="287" t="n"/>
      <c r="AD516" s="287" t="n"/>
      <c r="AE516" s="287" t="n"/>
    </row>
    <row r="517" hidden="1" ht="15.75" customHeight="1" s="412">
      <c r="A517" s="294" t="n"/>
      <c r="B517" s="294" t="n"/>
      <c r="C517" s="294" t="n"/>
      <c r="D517" s="294" t="n"/>
      <c r="E517" s="294" t="n"/>
      <c r="F517" s="295" t="n"/>
      <c r="G517" s="295" t="n"/>
      <c r="H517" s="296" t="n"/>
      <c r="I517" s="295" t="n"/>
      <c r="J517" s="296" t="n"/>
      <c r="K517" s="295" t="n"/>
      <c r="L517" s="297" t="n"/>
      <c r="M517" s="297">
        <f>'ENS TARDIO 201819'!$K517-'ENS TARDIO 201819'!$I517</f>
        <v/>
      </c>
      <c r="N517" s="295" t="n"/>
      <c r="O517" s="295" t="n"/>
      <c r="P517" s="295" t="n"/>
      <c r="Q517" s="295" t="n"/>
      <c r="R517" s="295" t="n"/>
      <c r="S517" s="295" t="n"/>
      <c r="T517" s="295" t="n"/>
      <c r="U517" s="295" t="n"/>
      <c r="V517" s="295" t="n"/>
      <c r="W517" s="295" t="n"/>
      <c r="X517" s="290" t="inlineStr">
        <is>
          <t>Plot válido</t>
        </is>
      </c>
      <c r="Y517" s="287" t="n"/>
      <c r="Z517" s="287" t="n"/>
      <c r="AA517" s="287" t="n"/>
      <c r="AB517" s="287" t="n"/>
      <c r="AC517" s="287" t="n"/>
      <c r="AD517" s="287" t="n"/>
      <c r="AE517" s="287" t="n"/>
    </row>
    <row r="518" hidden="1" ht="15.75" customHeight="1" s="412">
      <c r="A518" s="294" t="n"/>
      <c r="B518" s="294" t="n"/>
      <c r="C518" s="294" t="n"/>
      <c r="D518" s="294" t="n"/>
      <c r="E518" s="294" t="n"/>
      <c r="F518" s="295" t="n"/>
      <c r="G518" s="295" t="n"/>
      <c r="H518" s="296" t="n"/>
      <c r="I518" s="295" t="n"/>
      <c r="J518" s="296" t="n"/>
      <c r="K518" s="295" t="n"/>
      <c r="L518" s="297" t="n"/>
      <c r="M518" s="297">
        <f>'ENS TARDIO 201819'!$K518-'ENS TARDIO 201819'!$I518</f>
        <v/>
      </c>
      <c r="N518" s="295" t="n"/>
      <c r="O518" s="295" t="n"/>
      <c r="P518" s="295" t="n"/>
      <c r="Q518" s="295" t="n"/>
      <c r="R518" s="295" t="n"/>
      <c r="S518" s="295" t="n"/>
      <c r="T518" s="295" t="n"/>
      <c r="U518" s="295" t="n"/>
      <c r="V518" s="295" t="n"/>
      <c r="W518" s="295" t="n"/>
      <c r="X518" s="290" t="inlineStr">
        <is>
          <t>Se descarta</t>
        </is>
      </c>
      <c r="Y518" s="287" t="n"/>
      <c r="Z518" s="287" t="n"/>
      <c r="AA518" s="287" t="n"/>
      <c r="AB518" s="287" t="n"/>
      <c r="AC518" s="287" t="n"/>
      <c r="AD518" s="287" t="n"/>
      <c r="AE518" s="287" t="n"/>
    </row>
    <row r="519" hidden="1" ht="15.75" customHeight="1" s="412">
      <c r="A519" s="294" t="n"/>
      <c r="B519" s="294" t="n"/>
      <c r="C519" s="294" t="n"/>
      <c r="D519" s="294" t="n"/>
      <c r="E519" s="294" t="n"/>
      <c r="F519" s="295" t="n"/>
      <c r="G519" s="295" t="n"/>
      <c r="H519" s="296" t="n"/>
      <c r="I519" s="295" t="n"/>
      <c r="J519" s="296" t="n"/>
      <c r="K519" s="295" t="n"/>
      <c r="L519" s="297" t="n"/>
      <c r="M519" s="297">
        <f>'ENS TARDIO 201819'!$K519-'ENS TARDIO 201819'!$I519</f>
        <v/>
      </c>
      <c r="N519" s="295" t="n"/>
      <c r="O519" s="295" t="n"/>
      <c r="P519" s="295" t="n"/>
      <c r="Q519" s="295" t="n"/>
      <c r="R519" s="295" t="n"/>
      <c r="S519" s="295" t="n"/>
      <c r="T519" s="295" t="n"/>
      <c r="U519" s="295" t="n"/>
      <c r="V519" s="295" t="n"/>
      <c r="W519" s="295" t="n"/>
      <c r="X519" s="290" t="inlineStr">
        <is>
          <t>Se descarta</t>
        </is>
      </c>
      <c r="Y519" s="287" t="n"/>
      <c r="Z519" s="287" t="n"/>
      <c r="AA519" s="287" t="n"/>
      <c r="AB519" s="287" t="n"/>
      <c r="AC519" s="287" t="n"/>
      <c r="AD519" s="287" t="n"/>
      <c r="AE519" s="287" t="n"/>
    </row>
    <row r="520" hidden="1" ht="15.75" customHeight="1" s="412">
      <c r="A520" s="294" t="n"/>
      <c r="B520" s="294" t="n"/>
      <c r="C520" s="294" t="n"/>
      <c r="D520" s="294" t="n"/>
      <c r="E520" s="294" t="n"/>
      <c r="F520" s="295" t="n"/>
      <c r="G520" s="295" t="n"/>
      <c r="H520" s="296" t="n"/>
      <c r="I520" s="295" t="n"/>
      <c r="J520" s="296" t="n"/>
      <c r="K520" s="295" t="n"/>
      <c r="L520" s="297" t="n"/>
      <c r="M520" s="297">
        <f>'ENS TARDIO 201819'!$K520-'ENS TARDIO 201819'!$I520</f>
        <v/>
      </c>
      <c r="N520" s="295" t="n"/>
      <c r="O520" s="295" t="n"/>
      <c r="P520" s="295" t="n"/>
      <c r="Q520" s="295" t="n"/>
      <c r="R520" s="295" t="n"/>
      <c r="S520" s="295" t="n"/>
      <c r="T520" s="295" t="n"/>
      <c r="U520" s="295" t="n"/>
      <c r="V520" s="295" t="n"/>
      <c r="W520" s="295" t="n"/>
      <c r="X520" s="290" t="inlineStr">
        <is>
          <t>Se descarta</t>
        </is>
      </c>
      <c r="Y520" s="287" t="n"/>
      <c r="Z520" s="287" t="n"/>
      <c r="AA520" s="287" t="n"/>
      <c r="AB520" s="287" t="n"/>
      <c r="AC520" s="287" t="n"/>
      <c r="AD520" s="287" t="n"/>
      <c r="AE520" s="287" t="n"/>
    </row>
    <row r="521" hidden="1" ht="15.75" customHeight="1" s="412">
      <c r="A521" s="294" t="n"/>
      <c r="B521" s="294" t="n"/>
      <c r="C521" s="294" t="n"/>
      <c r="D521" s="294" t="n"/>
      <c r="E521" s="294" t="n"/>
      <c r="F521" s="295" t="n"/>
      <c r="G521" s="295" t="n"/>
      <c r="H521" s="296" t="n"/>
      <c r="I521" s="295" t="n"/>
      <c r="J521" s="296" t="n"/>
      <c r="K521" s="295" t="n"/>
      <c r="L521" s="297" t="n"/>
      <c r="M521" s="297">
        <f>'ENS TARDIO 201819'!$K521-'ENS TARDIO 201819'!$I521</f>
        <v/>
      </c>
      <c r="N521" s="295" t="n"/>
      <c r="O521" s="295" t="n"/>
      <c r="P521" s="295" t="n"/>
      <c r="Q521" s="295" t="n"/>
      <c r="R521" s="295" t="n"/>
      <c r="S521" s="295" t="n"/>
      <c r="T521" s="295" t="n"/>
      <c r="U521" s="295" t="n"/>
      <c r="V521" s="295" t="n"/>
      <c r="W521" s="295" t="n"/>
      <c r="X521" s="290" t="inlineStr">
        <is>
          <t>Se descarta</t>
        </is>
      </c>
      <c r="Y521" s="287" t="n"/>
      <c r="Z521" s="287" t="n"/>
      <c r="AA521" s="287" t="n"/>
      <c r="AB521" s="287" t="n"/>
      <c r="AC521" s="287" t="n"/>
      <c r="AD521" s="287" t="n"/>
      <c r="AE521" s="287" t="n"/>
    </row>
    <row r="522" hidden="1" ht="15.75" customHeight="1" s="412">
      <c r="A522" s="294" t="n"/>
      <c r="B522" s="294" t="n"/>
      <c r="C522" s="294" t="n"/>
      <c r="D522" s="294" t="n"/>
      <c r="E522" s="294" t="n"/>
      <c r="F522" s="295" t="n"/>
      <c r="G522" s="295" t="n"/>
      <c r="H522" s="296" t="n"/>
      <c r="I522" s="295" t="n"/>
      <c r="J522" s="296" t="n"/>
      <c r="K522" s="295" t="n"/>
      <c r="L522" s="297" t="n"/>
      <c r="M522" s="297">
        <f>'ENS TARDIO 201819'!$K522-'ENS TARDIO 201819'!$I522</f>
        <v/>
      </c>
      <c r="N522" s="295" t="n"/>
      <c r="O522" s="295" t="n"/>
      <c r="P522" s="295" t="n"/>
      <c r="Q522" s="295" t="n"/>
      <c r="R522" s="295" t="n"/>
      <c r="S522" s="295" t="n"/>
      <c r="T522" s="295" t="n"/>
      <c r="U522" s="295" t="n"/>
      <c r="V522" s="295" t="n"/>
      <c r="W522" s="295" t="n"/>
      <c r="X522" s="290" t="inlineStr">
        <is>
          <t>Se descarta</t>
        </is>
      </c>
      <c r="Y522" s="287" t="n"/>
      <c r="Z522" s="287" t="n"/>
      <c r="AA522" s="287" t="n"/>
      <c r="AB522" s="287" t="n"/>
      <c r="AC522" s="287" t="n"/>
      <c r="AD522" s="287" t="n"/>
      <c r="AE522" s="287" t="n"/>
    </row>
    <row r="523" hidden="1" ht="15.75" customHeight="1" s="412">
      <c r="A523" s="294" t="n"/>
      <c r="B523" s="294" t="n"/>
      <c r="C523" s="294" t="n"/>
      <c r="D523" s="294" t="n"/>
      <c r="E523" s="294" t="n"/>
      <c r="F523" s="295" t="n"/>
      <c r="G523" s="295" t="n"/>
      <c r="H523" s="296" t="n"/>
      <c r="I523" s="295" t="n"/>
      <c r="J523" s="296" t="n"/>
      <c r="K523" s="295" t="n"/>
      <c r="L523" s="297" t="n"/>
      <c r="M523" s="297">
        <f>'ENS TARDIO 201819'!$K523-'ENS TARDIO 201819'!$I523</f>
        <v/>
      </c>
      <c r="N523" s="295" t="n"/>
      <c r="O523" s="295" t="n"/>
      <c r="P523" s="295" t="n"/>
      <c r="Q523" s="295" t="n"/>
      <c r="R523" s="295" t="n"/>
      <c r="S523" s="295" t="n"/>
      <c r="T523" s="295" t="n"/>
      <c r="U523" s="295" t="n"/>
      <c r="V523" s="295" t="n"/>
      <c r="W523" s="295" t="n"/>
      <c r="X523" s="290" t="inlineStr">
        <is>
          <t>Se descarta</t>
        </is>
      </c>
      <c r="Y523" s="287" t="n"/>
      <c r="Z523" s="287" t="n"/>
      <c r="AA523" s="287" t="n"/>
      <c r="AB523" s="287" t="n"/>
      <c r="AC523" s="287" t="n"/>
      <c r="AD523" s="287" t="n"/>
      <c r="AE523" s="287" t="n"/>
    </row>
    <row r="524" hidden="1" ht="15.75" customHeight="1" s="412">
      <c r="A524" s="294" t="n"/>
      <c r="B524" s="294" t="n"/>
      <c r="C524" s="294" t="n"/>
      <c r="D524" s="294" t="n"/>
      <c r="E524" s="294" t="n"/>
      <c r="F524" s="295" t="n"/>
      <c r="G524" s="295" t="n"/>
      <c r="H524" s="296" t="n"/>
      <c r="I524" s="295" t="n"/>
      <c r="J524" s="296" t="n"/>
      <c r="K524" s="295" t="n"/>
      <c r="L524" s="297" t="n"/>
      <c r="M524" s="297">
        <f>'ENS TARDIO 201819'!$K524-'ENS TARDIO 201819'!$I524</f>
        <v/>
      </c>
      <c r="N524" s="295" t="n"/>
      <c r="O524" s="295" t="n"/>
      <c r="P524" s="295" t="n"/>
      <c r="Q524" s="295" t="n"/>
      <c r="R524" s="295" t="n"/>
      <c r="S524" s="295" t="n"/>
      <c r="T524" s="295" t="n"/>
      <c r="U524" s="295" t="n"/>
      <c r="V524" s="295" t="n"/>
      <c r="W524" s="295" t="n"/>
      <c r="X524" s="290" t="inlineStr">
        <is>
          <t>Se descarta</t>
        </is>
      </c>
      <c r="Y524" s="287" t="n"/>
      <c r="Z524" s="287" t="n"/>
      <c r="AA524" s="287" t="n"/>
      <c r="AB524" s="287" t="n"/>
      <c r="AC524" s="287" t="n"/>
      <c r="AD524" s="287" t="n"/>
      <c r="AE524" s="287" t="n"/>
    </row>
    <row r="525" hidden="1" ht="15.75" customHeight="1" s="412">
      <c r="A525" s="294" t="n"/>
      <c r="B525" s="294" t="n"/>
      <c r="C525" s="294" t="n"/>
      <c r="D525" s="294" t="n"/>
      <c r="E525" s="294" t="n"/>
      <c r="F525" s="295" t="n"/>
      <c r="G525" s="295" t="n"/>
      <c r="H525" s="296" t="n"/>
      <c r="I525" s="295" t="n"/>
      <c r="J525" s="296" t="n"/>
      <c r="K525" s="295" t="n"/>
      <c r="L525" s="297" t="n"/>
      <c r="M525" s="297">
        <f>'ENS TARDIO 201819'!$K525-'ENS TARDIO 201819'!$I525</f>
        <v/>
      </c>
      <c r="N525" s="295" t="n"/>
      <c r="O525" s="295" t="n"/>
      <c r="P525" s="295" t="n"/>
      <c r="Q525" s="295" t="n"/>
      <c r="R525" s="295" t="n"/>
      <c r="S525" s="295" t="n"/>
      <c r="T525" s="295" t="n"/>
      <c r="U525" s="295" t="n"/>
      <c r="V525" s="295" t="n"/>
      <c r="W525" s="295" t="n"/>
      <c r="X525" s="290" t="inlineStr">
        <is>
          <t>Se descarta</t>
        </is>
      </c>
      <c r="Y525" s="287" t="n"/>
      <c r="Z525" s="287" t="n"/>
      <c r="AA525" s="287" t="n"/>
      <c r="AB525" s="287" t="n"/>
      <c r="AC525" s="287" t="n"/>
      <c r="AD525" s="287" t="n"/>
      <c r="AE525" s="287" t="n"/>
    </row>
    <row r="526" hidden="1" ht="15.75" customHeight="1" s="412">
      <c r="A526" s="294" t="n"/>
      <c r="B526" s="294" t="n"/>
      <c r="C526" s="294" t="n"/>
      <c r="D526" s="294" t="n"/>
      <c r="E526" s="294" t="n"/>
      <c r="F526" s="295" t="n"/>
      <c r="G526" s="295" t="n"/>
      <c r="H526" s="296" t="n"/>
      <c r="I526" s="295" t="n"/>
      <c r="J526" s="296" t="n"/>
      <c r="K526" s="295" t="n"/>
      <c r="L526" s="297" t="n"/>
      <c r="M526" s="297">
        <f>'ENS TARDIO 201819'!$K526-'ENS TARDIO 201819'!$I526</f>
        <v/>
      </c>
      <c r="N526" s="295" t="n"/>
      <c r="O526" s="295" t="n"/>
      <c r="P526" s="295" t="n"/>
      <c r="Q526" s="295" t="n"/>
      <c r="R526" s="295" t="n"/>
      <c r="S526" s="295" t="n"/>
      <c r="T526" s="295" t="n"/>
      <c r="U526" s="295" t="n"/>
      <c r="V526" s="295" t="n"/>
      <c r="W526" s="295" t="n"/>
      <c r="X526" s="290" t="inlineStr">
        <is>
          <t>Se descarta</t>
        </is>
      </c>
      <c r="Y526" s="287" t="n"/>
      <c r="Z526" s="287" t="n"/>
      <c r="AA526" s="287" t="n"/>
      <c r="AB526" s="287" t="n"/>
      <c r="AC526" s="287" t="n"/>
      <c r="AD526" s="287" t="n"/>
      <c r="AE526" s="287" t="n"/>
    </row>
    <row r="527" hidden="1" ht="15.75" customHeight="1" s="412">
      <c r="A527" s="294" t="n"/>
      <c r="B527" s="294" t="n"/>
      <c r="C527" s="294" t="n"/>
      <c r="D527" s="294" t="n"/>
      <c r="E527" s="294" t="n"/>
      <c r="F527" s="295" t="n"/>
      <c r="G527" s="295" t="n"/>
      <c r="H527" s="296" t="n"/>
      <c r="I527" s="295" t="n"/>
      <c r="J527" s="296" t="n"/>
      <c r="K527" s="295" t="n"/>
      <c r="L527" s="297" t="n"/>
      <c r="M527" s="297">
        <f>'ENS TARDIO 201819'!$K527-'ENS TARDIO 201819'!$I527</f>
        <v/>
      </c>
      <c r="N527" s="295" t="n"/>
      <c r="O527" s="295" t="n"/>
      <c r="P527" s="295" t="n"/>
      <c r="Q527" s="295" t="n"/>
      <c r="R527" s="295" t="n"/>
      <c r="S527" s="295" t="n"/>
      <c r="T527" s="295" t="n"/>
      <c r="U527" s="295" t="n"/>
      <c r="V527" s="295" t="n"/>
      <c r="W527" s="295" t="n"/>
      <c r="X527" s="290" t="inlineStr">
        <is>
          <t>Se descarta</t>
        </is>
      </c>
      <c r="Y527" s="287" t="n"/>
      <c r="Z527" s="287" t="n"/>
      <c r="AA527" s="287" t="n"/>
      <c r="AB527" s="287" t="n"/>
      <c r="AC527" s="287" t="n"/>
      <c r="AD527" s="287" t="n"/>
      <c r="AE527" s="287" t="n"/>
    </row>
    <row r="528" hidden="1" ht="15.75" customHeight="1" s="412">
      <c r="A528" s="294" t="n"/>
      <c r="B528" s="294" t="n"/>
      <c r="C528" s="294" t="n"/>
      <c r="D528" s="294" t="n"/>
      <c r="E528" s="294" t="n"/>
      <c r="F528" s="295" t="n"/>
      <c r="G528" s="295" t="n"/>
      <c r="H528" s="296" t="n"/>
      <c r="I528" s="295" t="n"/>
      <c r="J528" s="296" t="n"/>
      <c r="K528" s="295" t="n"/>
      <c r="L528" s="297" t="n"/>
      <c r="M528" s="297">
        <f>'ENS TARDIO 201819'!$K528-'ENS TARDIO 201819'!$I528</f>
        <v/>
      </c>
      <c r="N528" s="295" t="n"/>
      <c r="O528" s="295" t="n"/>
      <c r="P528" s="295" t="n"/>
      <c r="Q528" s="295" t="n"/>
      <c r="R528" s="295" t="n"/>
      <c r="S528" s="295" t="n"/>
      <c r="T528" s="295" t="n"/>
      <c r="U528" s="295" t="n"/>
      <c r="V528" s="295" t="n"/>
      <c r="W528" s="295" t="n"/>
      <c r="X528" s="290" t="inlineStr">
        <is>
          <t>Se descarta</t>
        </is>
      </c>
      <c r="Y528" s="287" t="n"/>
      <c r="Z528" s="287" t="n"/>
      <c r="AA528" s="287" t="n"/>
      <c r="AB528" s="287" t="n"/>
      <c r="AC528" s="287" t="n"/>
      <c r="AD528" s="287" t="n"/>
      <c r="AE528" s="287" t="n"/>
    </row>
    <row r="529" hidden="1" ht="15.75" customHeight="1" s="412">
      <c r="A529" s="294" t="n"/>
      <c r="B529" s="294" t="n"/>
      <c r="C529" s="294" t="n"/>
      <c r="D529" s="294" t="n"/>
      <c r="E529" s="294" t="n"/>
      <c r="F529" s="295" t="n"/>
      <c r="G529" s="295" t="n"/>
      <c r="H529" s="296" t="n"/>
      <c r="I529" s="295" t="n"/>
      <c r="J529" s="296" t="n"/>
      <c r="K529" s="295" t="n"/>
      <c r="L529" s="297" t="n"/>
      <c r="M529" s="297">
        <f>'ENS TARDIO 201819'!$K529-'ENS TARDIO 201819'!$I529</f>
        <v/>
      </c>
      <c r="N529" s="295" t="n"/>
      <c r="O529" s="295" t="n"/>
      <c r="P529" s="295" t="n"/>
      <c r="Q529" s="295" t="n"/>
      <c r="R529" s="295" t="n"/>
      <c r="S529" s="295" t="n"/>
      <c r="T529" s="295" t="n"/>
      <c r="U529" s="295" t="n"/>
      <c r="V529" s="295" t="n"/>
      <c r="W529" s="295" t="n"/>
      <c r="X529" s="290" t="inlineStr">
        <is>
          <t>Se descarta</t>
        </is>
      </c>
      <c r="Y529" s="287" t="n"/>
      <c r="Z529" s="287" t="n"/>
      <c r="AA529" s="287" t="n"/>
      <c r="AB529" s="287" t="n"/>
      <c r="AC529" s="287" t="n"/>
      <c r="AD529" s="287" t="n"/>
      <c r="AE529" s="287" t="n"/>
    </row>
    <row r="530" hidden="1" ht="15.75" customHeight="1" s="412">
      <c r="A530" s="294" t="n"/>
      <c r="B530" s="294" t="n"/>
      <c r="C530" s="294" t="n"/>
      <c r="D530" s="294" t="n"/>
      <c r="E530" s="294" t="n"/>
      <c r="F530" s="295" t="n"/>
      <c r="G530" s="295" t="n"/>
      <c r="H530" s="296" t="n"/>
      <c r="I530" s="295" t="n"/>
      <c r="J530" s="296" t="n"/>
      <c r="K530" s="295" t="n"/>
      <c r="L530" s="297" t="n"/>
      <c r="M530" s="297">
        <f>'ENS TARDIO 201819'!$K530-'ENS TARDIO 201819'!$I530</f>
        <v/>
      </c>
      <c r="N530" s="295" t="n"/>
      <c r="O530" s="295" t="n"/>
      <c r="P530" s="295" t="n"/>
      <c r="Q530" s="295" t="n"/>
      <c r="R530" s="295" t="n"/>
      <c r="S530" s="295" t="n"/>
      <c r="T530" s="295" t="n"/>
      <c r="U530" s="295" t="n"/>
      <c r="V530" s="295" t="n"/>
      <c r="W530" s="295" t="n"/>
      <c r="X530" s="290" t="inlineStr">
        <is>
          <t>Se descarta</t>
        </is>
      </c>
      <c r="Y530" s="287" t="n"/>
      <c r="Z530" s="287" t="n"/>
      <c r="AA530" s="287" t="n"/>
      <c r="AB530" s="287" t="n"/>
      <c r="AC530" s="287" t="n"/>
      <c r="AD530" s="287" t="n"/>
      <c r="AE530" s="287" t="n"/>
    </row>
    <row r="531" hidden="1" ht="15.75" customHeight="1" s="412">
      <c r="A531" s="294" t="n"/>
      <c r="B531" s="294" t="n"/>
      <c r="C531" s="294" t="n"/>
      <c r="D531" s="294" t="n"/>
      <c r="E531" s="294" t="n"/>
      <c r="F531" s="295" t="n"/>
      <c r="G531" s="295" t="n"/>
      <c r="H531" s="296" t="n"/>
      <c r="I531" s="295" t="n"/>
      <c r="J531" s="296" t="n"/>
      <c r="K531" s="295" t="n"/>
      <c r="L531" s="297" t="n"/>
      <c r="M531" s="297">
        <f>'ENS TARDIO 201819'!$K531-'ENS TARDIO 201819'!$I531</f>
        <v/>
      </c>
      <c r="N531" s="295" t="n"/>
      <c r="O531" s="295" t="n"/>
      <c r="P531" s="295" t="n"/>
      <c r="Q531" s="295" t="n"/>
      <c r="R531" s="295" t="n"/>
      <c r="S531" s="295" t="n"/>
      <c r="T531" s="295" t="n"/>
      <c r="U531" s="295" t="n"/>
      <c r="V531" s="295" t="n"/>
      <c r="W531" s="295" t="n"/>
      <c r="X531" s="290" t="inlineStr">
        <is>
          <t>Se descarta</t>
        </is>
      </c>
      <c r="Y531" s="287" t="n"/>
      <c r="Z531" s="287" t="n"/>
      <c r="AA531" s="287" t="n"/>
      <c r="AB531" s="287" t="n"/>
      <c r="AC531" s="287" t="n"/>
      <c r="AD531" s="287" t="n"/>
      <c r="AE531" s="287" t="n"/>
    </row>
    <row r="532" hidden="1" ht="15.75" customHeight="1" s="412">
      <c r="A532" s="294" t="n"/>
      <c r="B532" s="294" t="n"/>
      <c r="C532" s="294" t="n"/>
      <c r="D532" s="294" t="n"/>
      <c r="E532" s="294" t="n"/>
      <c r="F532" s="295" t="n"/>
      <c r="G532" s="295" t="n"/>
      <c r="H532" s="296" t="n"/>
      <c r="I532" s="295" t="n"/>
      <c r="J532" s="296" t="n"/>
      <c r="K532" s="295" t="n"/>
      <c r="L532" s="297" t="n"/>
      <c r="M532" s="297">
        <f>'ENS TARDIO 201819'!$K532-'ENS TARDIO 201819'!$I532</f>
        <v/>
      </c>
      <c r="N532" s="295" t="n"/>
      <c r="O532" s="295" t="n"/>
      <c r="P532" s="295" t="n"/>
      <c r="Q532" s="295" t="n"/>
      <c r="R532" s="295" t="n"/>
      <c r="S532" s="295" t="n"/>
      <c r="T532" s="295" t="n"/>
      <c r="U532" s="295" t="n"/>
      <c r="V532" s="295" t="n"/>
      <c r="W532" s="295" t="n"/>
      <c r="X532" s="290" t="inlineStr">
        <is>
          <t>Plot válido</t>
        </is>
      </c>
      <c r="Y532" s="287" t="n"/>
      <c r="Z532" s="287" t="n"/>
      <c r="AA532" s="287" t="n"/>
      <c r="AB532" s="287" t="n"/>
      <c r="AC532" s="287" t="n"/>
      <c r="AD532" s="287" t="n"/>
      <c r="AE532" s="287" t="n"/>
    </row>
    <row r="533" hidden="1" ht="15.75" customHeight="1" s="412">
      <c r="A533" s="294" t="n"/>
      <c r="B533" s="294" t="n"/>
      <c r="C533" s="294" t="n"/>
      <c r="D533" s="294" t="n"/>
      <c r="E533" s="294" t="n"/>
      <c r="F533" s="295" t="n"/>
      <c r="G533" s="295" t="n"/>
      <c r="H533" s="296" t="n"/>
      <c r="I533" s="295" t="n"/>
      <c r="J533" s="296" t="n"/>
      <c r="K533" s="295" t="n"/>
      <c r="L533" s="297" t="n"/>
      <c r="M533" s="297">
        <f>'ENS TARDIO 201819'!$K533-'ENS TARDIO 201819'!$I533</f>
        <v/>
      </c>
      <c r="N533" s="295" t="n"/>
      <c r="O533" s="295" t="n"/>
      <c r="P533" s="295" t="n"/>
      <c r="Q533" s="295" t="n"/>
      <c r="R533" s="295" t="n"/>
      <c r="S533" s="295" t="n"/>
      <c r="T533" s="295" t="n"/>
      <c r="U533" s="295" t="n"/>
      <c r="V533" s="295" t="n"/>
      <c r="W533" s="295" t="n"/>
      <c r="X533" s="290" t="inlineStr">
        <is>
          <t>Plot válido</t>
        </is>
      </c>
      <c r="Y533" s="287" t="n"/>
      <c r="Z533" s="287" t="n"/>
      <c r="AA533" s="287" t="n"/>
      <c r="AB533" s="287" t="n"/>
      <c r="AC533" s="287" t="n"/>
      <c r="AD533" s="287" t="n"/>
      <c r="AE533" s="287" t="n"/>
    </row>
    <row r="534" hidden="1" ht="15.75" customHeight="1" s="412">
      <c r="A534" s="294" t="n"/>
      <c r="B534" s="294" t="n"/>
      <c r="C534" s="294" t="n"/>
      <c r="D534" s="294" t="n"/>
      <c r="E534" s="294" t="n"/>
      <c r="F534" s="295" t="n"/>
      <c r="G534" s="295" t="n"/>
      <c r="H534" s="296" t="n"/>
      <c r="I534" s="295" t="n"/>
      <c r="J534" s="296" t="n"/>
      <c r="K534" s="295" t="n"/>
      <c r="L534" s="297" t="n"/>
      <c r="M534" s="297">
        <f>'ENS TARDIO 201819'!$K534-'ENS TARDIO 201819'!$I534</f>
        <v/>
      </c>
      <c r="N534" s="295" t="n"/>
      <c r="O534" s="295" t="n"/>
      <c r="P534" s="295" t="n"/>
      <c r="Q534" s="295" t="n"/>
      <c r="R534" s="295" t="n"/>
      <c r="S534" s="295" t="n"/>
      <c r="T534" s="295" t="n"/>
      <c r="U534" s="295" t="n"/>
      <c r="V534" s="295" t="n"/>
      <c r="W534" s="295" t="n"/>
      <c r="X534" s="290" t="inlineStr">
        <is>
          <t>Plot válido</t>
        </is>
      </c>
      <c r="Y534" s="287" t="n"/>
      <c r="Z534" s="287" t="n"/>
      <c r="AA534" s="287" t="n"/>
      <c r="AB534" s="287" t="n"/>
      <c r="AC534" s="287" t="n"/>
      <c r="AD534" s="287" t="n"/>
      <c r="AE534" s="287" t="n"/>
    </row>
    <row r="535" hidden="1" ht="15.75" customHeight="1" s="412">
      <c r="A535" s="294" t="n"/>
      <c r="B535" s="294" t="n"/>
      <c r="C535" s="294" t="n"/>
      <c r="D535" s="294" t="n"/>
      <c r="E535" s="294" t="n"/>
      <c r="F535" s="295" t="n"/>
      <c r="G535" s="295" t="n"/>
      <c r="H535" s="296" t="n"/>
      <c r="I535" s="295" t="n"/>
      <c r="J535" s="296" t="n"/>
      <c r="K535" s="295" t="n"/>
      <c r="L535" s="297" t="n"/>
      <c r="M535" s="297">
        <f>'ENS TARDIO 201819'!$K535-'ENS TARDIO 201819'!$I535</f>
        <v/>
      </c>
      <c r="N535" s="295" t="n"/>
      <c r="O535" s="295" t="n"/>
      <c r="P535" s="295" t="n"/>
      <c r="Q535" s="295" t="n"/>
      <c r="R535" s="295" t="n"/>
      <c r="S535" s="295" t="n"/>
      <c r="T535" s="295" t="n"/>
      <c r="U535" s="295" t="n"/>
      <c r="V535" s="295" t="n"/>
      <c r="W535" s="295" t="n"/>
      <c r="X535" s="290" t="inlineStr">
        <is>
          <t>Plot válido</t>
        </is>
      </c>
      <c r="Y535" s="287" t="n"/>
      <c r="Z535" s="287" t="n"/>
      <c r="AA535" s="287" t="n"/>
      <c r="AB535" s="287" t="n"/>
      <c r="AC535" s="287" t="n"/>
      <c r="AD535" s="287" t="n"/>
      <c r="AE535" s="287" t="n"/>
    </row>
    <row r="536" hidden="1" ht="15.75" customHeight="1" s="412">
      <c r="A536" s="294" t="n"/>
      <c r="B536" s="294" t="n"/>
      <c r="C536" s="294" t="n"/>
      <c r="D536" s="294" t="n"/>
      <c r="E536" s="294" t="n"/>
      <c r="F536" s="295" t="n"/>
      <c r="G536" s="295" t="n"/>
      <c r="H536" s="296" t="n"/>
      <c r="I536" s="295" t="n"/>
      <c r="J536" s="296" t="n"/>
      <c r="K536" s="295" t="n"/>
      <c r="L536" s="297" t="n"/>
      <c r="M536" s="297">
        <f>'ENS TARDIO 201819'!$K536-'ENS TARDIO 201819'!$I536</f>
        <v/>
      </c>
      <c r="N536" s="295" t="n"/>
      <c r="O536" s="295" t="n"/>
      <c r="P536" s="295" t="n"/>
      <c r="Q536" s="295" t="n"/>
      <c r="R536" s="295" t="n"/>
      <c r="S536" s="295" t="n"/>
      <c r="T536" s="295" t="n"/>
      <c r="U536" s="295" t="n"/>
      <c r="V536" s="295" t="n"/>
      <c r="W536" s="295" t="n"/>
      <c r="X536" s="290" t="inlineStr">
        <is>
          <t>Plot válido</t>
        </is>
      </c>
      <c r="Y536" s="287" t="n"/>
      <c r="Z536" s="287" t="n"/>
      <c r="AA536" s="287" t="n"/>
      <c r="AB536" s="287" t="n"/>
      <c r="AC536" s="287" t="n"/>
      <c r="AD536" s="287" t="n"/>
      <c r="AE536" s="287" t="n"/>
    </row>
    <row r="537" hidden="1" ht="15.75" customHeight="1" s="412">
      <c r="A537" s="294" t="n"/>
      <c r="B537" s="294" t="n"/>
      <c r="C537" s="294" t="n"/>
      <c r="D537" s="294" t="n"/>
      <c r="E537" s="294" t="n"/>
      <c r="F537" s="295" t="n"/>
      <c r="G537" s="295" t="n"/>
      <c r="H537" s="296" t="n"/>
      <c r="I537" s="295" t="n"/>
      <c r="J537" s="296" t="n"/>
      <c r="K537" s="295" t="n"/>
      <c r="L537" s="297" t="n"/>
      <c r="M537" s="297">
        <f>'ENS TARDIO 201819'!$K537-'ENS TARDIO 201819'!$I537</f>
        <v/>
      </c>
      <c r="N537" s="295" t="n"/>
      <c r="O537" s="295" t="n"/>
      <c r="P537" s="295" t="n"/>
      <c r="Q537" s="295" t="n"/>
      <c r="R537" s="295" t="n"/>
      <c r="S537" s="295" t="n"/>
      <c r="T537" s="295" t="n"/>
      <c r="U537" s="295" t="n"/>
      <c r="V537" s="295" t="n"/>
      <c r="W537" s="295" t="n"/>
      <c r="X537" s="290" t="inlineStr">
        <is>
          <t>Plot válido</t>
        </is>
      </c>
    </row>
    <row r="538" hidden="1" ht="15.75" customHeight="1" s="412">
      <c r="A538" s="294" t="n"/>
      <c r="B538" s="294" t="n"/>
      <c r="C538" s="294" t="n"/>
      <c r="D538" s="294" t="n"/>
      <c r="E538" s="294" t="n"/>
      <c r="F538" s="295" t="n"/>
      <c r="G538" s="295" t="n"/>
      <c r="H538" s="296" t="n"/>
      <c r="I538" s="295" t="n"/>
      <c r="J538" s="296" t="n"/>
      <c r="K538" s="295" t="n"/>
      <c r="L538" s="297" t="n"/>
      <c r="M538" s="297">
        <f>'ENS TARDIO 201819'!$K538-'ENS TARDIO 201819'!$I538</f>
        <v/>
      </c>
      <c r="N538" s="295" t="n"/>
      <c r="O538" s="295" t="n"/>
      <c r="P538" s="295" t="n"/>
      <c r="Q538" s="295" t="n"/>
      <c r="R538" s="295" t="n"/>
      <c r="S538" s="295" t="n"/>
      <c r="T538" s="295" t="n"/>
      <c r="U538" s="295" t="n"/>
      <c r="V538" s="295" t="n"/>
      <c r="W538" s="295" t="n"/>
      <c r="X538" s="290" t="inlineStr">
        <is>
          <t>Plot válido</t>
        </is>
      </c>
    </row>
    <row r="539" hidden="1" ht="15.75" customHeight="1" s="412">
      <c r="A539" s="294" t="n"/>
      <c r="B539" s="294" t="n"/>
      <c r="C539" s="294" t="n"/>
      <c r="D539" s="294" t="n"/>
      <c r="E539" s="294" t="n"/>
      <c r="F539" s="295" t="n"/>
      <c r="G539" s="295" t="n"/>
      <c r="H539" s="296" t="n"/>
      <c r="I539" s="295" t="n"/>
      <c r="J539" s="296" t="n"/>
      <c r="K539" s="295" t="n"/>
      <c r="L539" s="297" t="n"/>
      <c r="M539" s="297">
        <f>'ENS TARDIO 201819'!$K539-'ENS TARDIO 201819'!$I539</f>
        <v/>
      </c>
      <c r="N539" s="295" t="n"/>
      <c r="O539" s="295" t="n"/>
      <c r="P539" s="295" t="n"/>
      <c r="Q539" s="295" t="n"/>
      <c r="R539" s="295" t="n"/>
      <c r="S539" s="295" t="n"/>
      <c r="T539" s="295" t="n"/>
      <c r="U539" s="295" t="n"/>
      <c r="V539" s="295" t="n"/>
      <c r="W539" s="295" t="n"/>
      <c r="X539" s="290" t="inlineStr">
        <is>
          <t>Plot válido</t>
        </is>
      </c>
    </row>
    <row r="540" hidden="1" ht="15.75" customHeight="1" s="412">
      <c r="A540" s="294" t="n"/>
      <c r="B540" s="294" t="n"/>
      <c r="C540" s="294" t="n"/>
      <c r="D540" s="294" t="n"/>
      <c r="E540" s="294" t="n"/>
      <c r="F540" s="295" t="n"/>
      <c r="G540" s="295" t="n"/>
      <c r="H540" s="296" t="n"/>
      <c r="I540" s="295" t="n"/>
      <c r="J540" s="296" t="n"/>
      <c r="K540" s="295" t="n"/>
      <c r="L540" s="297" t="n"/>
      <c r="M540" s="297">
        <f>'ENS TARDIO 201819'!$K540-'ENS TARDIO 201819'!$I540</f>
        <v/>
      </c>
      <c r="N540" s="295" t="n"/>
      <c r="O540" s="295" t="n"/>
      <c r="P540" s="295" t="n"/>
      <c r="Q540" s="295" t="n"/>
      <c r="R540" s="295" t="n"/>
      <c r="S540" s="295" t="n"/>
      <c r="T540" s="295" t="n"/>
      <c r="U540" s="295" t="n"/>
      <c r="V540" s="295" t="n"/>
      <c r="W540" s="295" t="n"/>
      <c r="X540" s="290" t="inlineStr">
        <is>
          <t>Se descarta</t>
        </is>
      </c>
    </row>
    <row r="541" hidden="1" ht="15.75" customHeight="1" s="412">
      <c r="A541" s="294" t="n"/>
      <c r="B541" s="294" t="n"/>
      <c r="C541" s="294" t="n"/>
      <c r="D541" s="294" t="n"/>
      <c r="E541" s="294" t="n"/>
      <c r="F541" s="295" t="n"/>
      <c r="G541" s="295" t="n"/>
      <c r="H541" s="296" t="n"/>
      <c r="I541" s="295" t="n"/>
      <c r="J541" s="296" t="n"/>
      <c r="K541" s="295" t="n"/>
      <c r="L541" s="297" t="n"/>
      <c r="M541" s="297">
        <f>'ENS TARDIO 201819'!$K541-'ENS TARDIO 201819'!$I541</f>
        <v/>
      </c>
      <c r="N541" s="295" t="n"/>
      <c r="O541" s="295" t="n"/>
      <c r="P541" s="295" t="n"/>
      <c r="Q541" s="295" t="n"/>
      <c r="R541" s="295" t="n"/>
      <c r="S541" s="295" t="n"/>
      <c r="T541" s="295" t="n"/>
      <c r="U541" s="295" t="n"/>
      <c r="V541" s="295" t="n"/>
      <c r="W541" s="295" t="n"/>
      <c r="X541" s="290" t="inlineStr">
        <is>
          <t>Se descarta</t>
        </is>
      </c>
    </row>
    <row r="542" hidden="1" ht="15.75" customHeight="1" s="412">
      <c r="A542" s="294" t="n"/>
      <c r="B542" s="294" t="n"/>
      <c r="C542" s="294" t="n"/>
      <c r="D542" s="294" t="n"/>
      <c r="E542" s="294" t="n"/>
      <c r="F542" s="295" t="n"/>
      <c r="G542" s="295" t="n"/>
      <c r="H542" s="296" t="n"/>
      <c r="I542" s="295" t="n"/>
      <c r="J542" s="296" t="n"/>
      <c r="K542" s="295" t="n"/>
      <c r="L542" s="297" t="n"/>
      <c r="M542" s="297">
        <f>'ENS TARDIO 201819'!$K542-'ENS TARDIO 201819'!$I542</f>
        <v/>
      </c>
      <c r="N542" s="295" t="n"/>
      <c r="O542" s="295" t="n"/>
      <c r="P542" s="295" t="n"/>
      <c r="Q542" s="295" t="n"/>
      <c r="R542" s="295" t="n"/>
      <c r="S542" s="295" t="n"/>
      <c r="T542" s="295" t="n"/>
      <c r="U542" s="295" t="n"/>
      <c r="V542" s="295" t="n"/>
      <c r="W542" s="295" t="n"/>
      <c r="X542" s="290" t="inlineStr">
        <is>
          <t>Se descarta</t>
        </is>
      </c>
    </row>
    <row r="543" hidden="1" ht="15.75" customHeight="1" s="412">
      <c r="A543" s="294" t="n"/>
      <c r="B543" s="294" t="n"/>
      <c r="C543" s="294" t="n"/>
      <c r="D543" s="294" t="n"/>
      <c r="E543" s="294" t="n"/>
      <c r="F543" s="295" t="n"/>
      <c r="G543" s="295" t="n"/>
      <c r="H543" s="296" t="n"/>
      <c r="I543" s="295" t="n"/>
      <c r="J543" s="296" t="n"/>
      <c r="K543" s="295" t="n"/>
      <c r="L543" s="297" t="n"/>
      <c r="M543" s="297">
        <f>'ENS TARDIO 201819'!$K543-'ENS TARDIO 201819'!$I543</f>
        <v/>
      </c>
      <c r="N543" s="295" t="n"/>
      <c r="O543" s="295" t="n"/>
      <c r="P543" s="295" t="n"/>
      <c r="Q543" s="295" t="n"/>
      <c r="R543" s="295" t="n"/>
      <c r="S543" s="295" t="n"/>
      <c r="T543" s="295" t="n"/>
      <c r="U543" s="295" t="n"/>
      <c r="V543" s="295" t="n"/>
      <c r="W543" s="295" t="n"/>
      <c r="X543" s="290" t="inlineStr">
        <is>
          <t>Se descarta</t>
        </is>
      </c>
    </row>
    <row r="544" hidden="1" ht="15.75" customHeight="1" s="412">
      <c r="A544" s="294" t="n"/>
      <c r="B544" s="294" t="n"/>
      <c r="C544" s="294" t="n"/>
      <c r="D544" s="294" t="n"/>
      <c r="E544" s="294" t="n"/>
      <c r="F544" s="295" t="n"/>
      <c r="G544" s="295" t="n"/>
      <c r="H544" s="296" t="n"/>
      <c r="I544" s="295" t="n"/>
      <c r="J544" s="296" t="n"/>
      <c r="K544" s="295" t="n"/>
      <c r="L544" s="297" t="n"/>
      <c r="M544" s="297">
        <f>'ENS TARDIO 201819'!$K544-'ENS TARDIO 201819'!$I544</f>
        <v/>
      </c>
      <c r="N544" s="295" t="n"/>
      <c r="O544" s="295" t="n"/>
      <c r="P544" s="295" t="n"/>
      <c r="Q544" s="295" t="n"/>
      <c r="R544" s="295" t="n"/>
      <c r="S544" s="295" t="n"/>
      <c r="T544" s="295" t="n"/>
      <c r="U544" s="295" t="n"/>
      <c r="V544" s="295" t="n"/>
      <c r="W544" s="295" t="n"/>
      <c r="X544" s="290" t="inlineStr">
        <is>
          <t>Se descarta</t>
        </is>
      </c>
    </row>
    <row r="545" hidden="1" ht="15.75" customHeight="1" s="412">
      <c r="A545" s="294" t="n"/>
      <c r="B545" s="294" t="n"/>
      <c r="C545" s="294" t="n"/>
      <c r="D545" s="294" t="n"/>
      <c r="E545" s="294" t="n"/>
      <c r="F545" s="295" t="n"/>
      <c r="G545" s="295" t="n"/>
      <c r="H545" s="296" t="n"/>
      <c r="I545" s="295" t="n"/>
      <c r="J545" s="296" t="n"/>
      <c r="K545" s="295" t="n"/>
      <c r="L545" s="297" t="n"/>
      <c r="M545" s="297">
        <f>'ENS TARDIO 201819'!$K545-'ENS TARDIO 201819'!$I545</f>
        <v/>
      </c>
      <c r="N545" s="295" t="n"/>
      <c r="O545" s="295" t="n"/>
      <c r="P545" s="295" t="n"/>
      <c r="Q545" s="295" t="n"/>
      <c r="R545" s="295" t="n"/>
      <c r="S545" s="295" t="n"/>
      <c r="T545" s="295" t="n"/>
      <c r="U545" s="295" t="n"/>
      <c r="V545" s="295" t="n"/>
      <c r="W545" s="295" t="n"/>
      <c r="X545" s="290" t="inlineStr">
        <is>
          <t>Se descarta</t>
        </is>
      </c>
    </row>
    <row r="546" hidden="1" ht="15.75" customHeight="1" s="412">
      <c r="A546" s="294" t="n"/>
      <c r="B546" s="294" t="n"/>
      <c r="C546" s="294" t="n"/>
      <c r="D546" s="294" t="n"/>
      <c r="E546" s="294" t="n"/>
      <c r="F546" s="295" t="n"/>
      <c r="G546" s="295" t="n"/>
      <c r="H546" s="296" t="n"/>
      <c r="I546" s="295" t="n"/>
      <c r="J546" s="296" t="n"/>
      <c r="K546" s="295" t="n"/>
      <c r="L546" s="297" t="n"/>
      <c r="M546" s="297">
        <f>'ENS TARDIO 201819'!$K546-'ENS TARDIO 201819'!$I546</f>
        <v/>
      </c>
      <c r="N546" s="295" t="n"/>
      <c r="O546" s="295" t="n"/>
      <c r="P546" s="295" t="n"/>
      <c r="Q546" s="295" t="n"/>
      <c r="R546" s="295" t="n"/>
      <c r="S546" s="295" t="n"/>
      <c r="T546" s="295" t="n"/>
      <c r="U546" s="295" t="n"/>
      <c r="V546" s="295" t="n"/>
      <c r="W546" s="295" t="n"/>
      <c r="X546" s="290" t="inlineStr">
        <is>
          <t>Se descarta</t>
        </is>
      </c>
    </row>
    <row r="547" hidden="1" ht="15.75" customHeight="1" s="412">
      <c r="A547" s="294" t="n"/>
      <c r="B547" s="294" t="n"/>
      <c r="C547" s="294" t="n"/>
      <c r="D547" s="294" t="n"/>
      <c r="E547" s="294" t="n"/>
      <c r="F547" s="295" t="n"/>
      <c r="G547" s="295" t="n"/>
      <c r="H547" s="296" t="n"/>
      <c r="I547" s="295" t="n"/>
      <c r="J547" s="296" t="n"/>
      <c r="K547" s="295" t="n"/>
      <c r="L547" s="297" t="n"/>
      <c r="M547" s="297">
        <f>'ENS TARDIO 201819'!$K547-'ENS TARDIO 201819'!$I547</f>
        <v/>
      </c>
      <c r="N547" s="295" t="n"/>
      <c r="O547" s="295" t="n"/>
      <c r="P547" s="295" t="n"/>
      <c r="Q547" s="295" t="n"/>
      <c r="R547" s="295" t="n"/>
      <c r="S547" s="295" t="n"/>
      <c r="T547" s="295" t="n"/>
      <c r="U547" s="295" t="n"/>
      <c r="V547" s="295" t="n"/>
      <c r="W547" s="295" t="n"/>
      <c r="X547" s="290" t="inlineStr">
        <is>
          <t>Se descarta</t>
        </is>
      </c>
    </row>
    <row r="548" hidden="1" ht="15.75" customHeight="1" s="412">
      <c r="A548" s="294" t="n"/>
      <c r="B548" s="294" t="n"/>
      <c r="C548" s="294" t="n"/>
      <c r="D548" s="294" t="n"/>
      <c r="E548" s="294" t="n"/>
      <c r="F548" s="295" t="n"/>
      <c r="G548" s="295" t="n"/>
      <c r="H548" s="296" t="n"/>
      <c r="I548" s="295" t="n"/>
      <c r="J548" s="296" t="n"/>
      <c r="K548" s="295" t="n"/>
      <c r="L548" s="297" t="n"/>
      <c r="M548" s="297">
        <f>'ENS TARDIO 201819'!$K548-'ENS TARDIO 201819'!$I548</f>
        <v/>
      </c>
      <c r="N548" s="295" t="n"/>
      <c r="O548" s="295" t="n"/>
      <c r="P548" s="295" t="n"/>
      <c r="Q548" s="295" t="n"/>
      <c r="R548" s="295" t="n"/>
      <c r="S548" s="295" t="n"/>
      <c r="T548" s="295" t="n"/>
      <c r="U548" s="295" t="n"/>
      <c r="V548" s="295" t="n"/>
      <c r="W548" s="295" t="n"/>
      <c r="X548" s="290" t="inlineStr">
        <is>
          <t>Se descarta</t>
        </is>
      </c>
    </row>
    <row r="549" hidden="1" ht="15.75" customHeight="1" s="412">
      <c r="A549" s="294" t="n"/>
      <c r="B549" s="294" t="n"/>
      <c r="C549" s="294" t="n"/>
      <c r="D549" s="294" t="n"/>
      <c r="E549" s="294" t="n"/>
      <c r="F549" s="295" t="n"/>
      <c r="G549" s="295" t="n"/>
      <c r="H549" s="296" t="n"/>
      <c r="I549" s="295" t="n"/>
      <c r="J549" s="296" t="n"/>
      <c r="K549" s="295" t="n"/>
      <c r="L549" s="297" t="n"/>
      <c r="M549" s="297">
        <f>'ENS TARDIO 201819'!$K549-'ENS TARDIO 201819'!$I549</f>
        <v/>
      </c>
      <c r="N549" s="295" t="n"/>
      <c r="O549" s="295" t="n"/>
      <c r="P549" s="295" t="n"/>
      <c r="Q549" s="295" t="n"/>
      <c r="R549" s="295" t="n"/>
      <c r="S549" s="295" t="n"/>
      <c r="T549" s="295" t="n"/>
      <c r="U549" s="295" t="n"/>
      <c r="V549" s="295" t="n"/>
      <c r="W549" s="295" t="n"/>
      <c r="X549" s="290" t="inlineStr">
        <is>
          <t>Se descarta</t>
        </is>
      </c>
    </row>
    <row r="550" hidden="1" ht="15.75" customHeight="1" s="412">
      <c r="A550" s="294" t="n"/>
      <c r="B550" s="294" t="n"/>
      <c r="C550" s="294" t="n"/>
      <c r="D550" s="294" t="n"/>
      <c r="E550" s="294" t="n"/>
      <c r="F550" s="295" t="n"/>
      <c r="G550" s="295" t="n"/>
      <c r="H550" s="296" t="n"/>
      <c r="I550" s="295" t="n"/>
      <c r="J550" s="296" t="n"/>
      <c r="K550" s="295" t="n"/>
      <c r="L550" s="297" t="n"/>
      <c r="M550" s="297">
        <f>'ENS TARDIO 201819'!$K550-'ENS TARDIO 201819'!$I550</f>
        <v/>
      </c>
      <c r="N550" s="295" t="n"/>
      <c r="O550" s="295" t="n"/>
      <c r="P550" s="295" t="n"/>
      <c r="Q550" s="295" t="n"/>
      <c r="R550" s="295" t="n"/>
      <c r="S550" s="295" t="n"/>
      <c r="T550" s="295" t="n"/>
      <c r="U550" s="295" t="n"/>
      <c r="V550" s="295" t="n"/>
      <c r="W550" s="295" t="n"/>
      <c r="X550" s="290" t="inlineStr">
        <is>
          <t>Plot válido</t>
        </is>
      </c>
    </row>
    <row r="551" hidden="1" ht="15.75" customHeight="1" s="412">
      <c r="A551" s="294" t="n"/>
      <c r="B551" s="294" t="n"/>
      <c r="C551" s="294" t="n"/>
      <c r="D551" s="294" t="n"/>
      <c r="E551" s="294" t="n"/>
      <c r="F551" s="295" t="n"/>
      <c r="G551" s="295" t="n"/>
      <c r="H551" s="296" t="n"/>
      <c r="I551" s="295" t="n"/>
      <c r="J551" s="296" t="n"/>
      <c r="K551" s="295" t="n"/>
      <c r="L551" s="297" t="n"/>
      <c r="M551" s="297">
        <f>'ENS TARDIO 201819'!$K551-'ENS TARDIO 201819'!$I551</f>
        <v/>
      </c>
      <c r="N551" s="295" t="n"/>
      <c r="O551" s="295" t="n"/>
      <c r="P551" s="295" t="n"/>
      <c r="Q551" s="295" t="n"/>
      <c r="R551" s="295" t="n"/>
      <c r="S551" s="295" t="n"/>
      <c r="T551" s="295" t="n"/>
      <c r="U551" s="295" t="n"/>
      <c r="V551" s="295" t="n"/>
      <c r="W551" s="295" t="n"/>
      <c r="X551" s="290" t="inlineStr">
        <is>
          <t>Plot válido</t>
        </is>
      </c>
    </row>
    <row r="552" hidden="1" ht="15.75" customHeight="1" s="412">
      <c r="A552" s="294" t="n"/>
      <c r="B552" s="294" t="n"/>
      <c r="C552" s="294" t="n"/>
      <c r="D552" s="294" t="n"/>
      <c r="E552" s="294" t="n"/>
      <c r="F552" s="295" t="n"/>
      <c r="G552" s="295" t="n"/>
      <c r="H552" s="296" t="n"/>
      <c r="I552" s="295" t="n"/>
      <c r="J552" s="296" t="n"/>
      <c r="K552" s="295" t="n"/>
      <c r="L552" s="297" t="n"/>
      <c r="M552" s="297">
        <f>'ENS TARDIO 201819'!$K552-'ENS TARDIO 201819'!$I552</f>
        <v/>
      </c>
      <c r="N552" s="295" t="n"/>
      <c r="O552" s="295" t="n"/>
      <c r="P552" s="295" t="n"/>
      <c r="Q552" s="295" t="n"/>
      <c r="R552" s="295" t="n"/>
      <c r="S552" s="295" t="n"/>
      <c r="T552" s="295" t="n"/>
      <c r="U552" s="295" t="n"/>
      <c r="V552" s="295" t="n"/>
      <c r="W552" s="295" t="n"/>
      <c r="X552" s="290" t="inlineStr">
        <is>
          <t>Plot válido</t>
        </is>
      </c>
    </row>
    <row r="553" hidden="1" ht="15.75" customHeight="1" s="412">
      <c r="A553" s="294" t="n"/>
      <c r="B553" s="294" t="n"/>
      <c r="C553" s="294" t="n"/>
      <c r="D553" s="294" t="n"/>
      <c r="E553" s="294" t="n"/>
      <c r="F553" s="295" t="n"/>
      <c r="G553" s="295" t="n"/>
      <c r="H553" s="296" t="n"/>
      <c r="I553" s="295" t="n"/>
      <c r="J553" s="296" t="n"/>
      <c r="K553" s="295" t="n"/>
      <c r="L553" s="297" t="n"/>
      <c r="M553" s="297">
        <f>'ENS TARDIO 201819'!$K553-'ENS TARDIO 201819'!$I553</f>
        <v/>
      </c>
      <c r="N553" s="295" t="n"/>
      <c r="O553" s="295" t="n"/>
      <c r="P553" s="295" t="n"/>
      <c r="Q553" s="295" t="n"/>
      <c r="R553" s="295" t="n"/>
      <c r="S553" s="295" t="n"/>
      <c r="T553" s="295" t="n"/>
      <c r="U553" s="295" t="n"/>
      <c r="V553" s="295" t="n"/>
      <c r="W553" s="295" t="n"/>
      <c r="X553" s="290" t="inlineStr">
        <is>
          <t>Plot válido</t>
        </is>
      </c>
    </row>
    <row r="554" hidden="1" ht="15.75" customHeight="1" s="412">
      <c r="A554" s="294" t="n"/>
      <c r="B554" s="294" t="n"/>
      <c r="C554" s="294" t="n"/>
      <c r="D554" s="294" t="n"/>
      <c r="E554" s="294" t="n"/>
      <c r="F554" s="295" t="n"/>
      <c r="G554" s="295" t="n"/>
      <c r="H554" s="296" t="n"/>
      <c r="I554" s="295" t="n"/>
      <c r="J554" s="296" t="n"/>
      <c r="K554" s="295" t="n"/>
      <c r="L554" s="297" t="n"/>
      <c r="M554" s="297">
        <f>'ENS TARDIO 201819'!$K554-'ENS TARDIO 201819'!$I554</f>
        <v/>
      </c>
      <c r="N554" s="295" t="n"/>
      <c r="O554" s="295" t="n"/>
      <c r="P554" s="295" t="n"/>
      <c r="Q554" s="295" t="n"/>
      <c r="R554" s="295" t="n"/>
      <c r="S554" s="295" t="n"/>
      <c r="T554" s="295" t="n"/>
      <c r="U554" s="295" t="n"/>
      <c r="V554" s="295" t="n"/>
      <c r="W554" s="295" t="n"/>
      <c r="X554" s="290" t="inlineStr">
        <is>
          <t>Plot válido</t>
        </is>
      </c>
    </row>
    <row r="555" hidden="1" ht="15.75" customHeight="1" s="412">
      <c r="A555" s="294" t="n"/>
      <c r="B555" s="294" t="n"/>
      <c r="C555" s="294" t="n"/>
      <c r="D555" s="294" t="n"/>
      <c r="E555" s="294" t="n"/>
      <c r="F555" s="295" t="n"/>
      <c r="G555" s="295" t="n"/>
      <c r="H555" s="296" t="n"/>
      <c r="I555" s="295" t="n"/>
      <c r="J555" s="296" t="n"/>
      <c r="K555" s="295" t="n"/>
      <c r="L555" s="297" t="n"/>
      <c r="M555" s="297">
        <f>'ENS TARDIO 201819'!$K555-'ENS TARDIO 201819'!$I555</f>
        <v/>
      </c>
      <c r="N555" s="295" t="n"/>
      <c r="O555" s="295" t="n"/>
      <c r="P555" s="295" t="n"/>
      <c r="Q555" s="295" t="n"/>
      <c r="R555" s="295" t="n"/>
      <c r="S555" s="295" t="n"/>
      <c r="T555" s="295" t="n"/>
      <c r="U555" s="295" t="n"/>
      <c r="V555" s="295" t="n"/>
      <c r="W555" s="295" t="n"/>
      <c r="X555" s="290" t="inlineStr">
        <is>
          <t>Plot válido</t>
        </is>
      </c>
    </row>
    <row r="556" hidden="1" ht="15.75" customHeight="1" s="412">
      <c r="A556" s="294" t="n"/>
      <c r="B556" s="294" t="n"/>
      <c r="C556" s="294" t="n"/>
      <c r="D556" s="294" t="n"/>
      <c r="E556" s="294" t="n"/>
      <c r="F556" s="295" t="n"/>
      <c r="G556" s="295" t="n"/>
      <c r="H556" s="296" t="n"/>
      <c r="I556" s="295" t="n"/>
      <c r="J556" s="296" t="n"/>
      <c r="K556" s="295" t="n"/>
      <c r="L556" s="297" t="n"/>
      <c r="M556" s="297">
        <f>'ENS TARDIO 201819'!$K556-'ENS TARDIO 201819'!$I556</f>
        <v/>
      </c>
      <c r="N556" s="295" t="n"/>
      <c r="O556" s="295" t="n"/>
      <c r="P556" s="295" t="n"/>
      <c r="Q556" s="295" t="n"/>
      <c r="R556" s="295" t="n"/>
      <c r="S556" s="295" t="n"/>
      <c r="T556" s="295" t="n"/>
      <c r="U556" s="295" t="n"/>
      <c r="V556" s="295" t="n"/>
      <c r="W556" s="295" t="n"/>
      <c r="X556" s="290" t="inlineStr">
        <is>
          <t>Plot válido</t>
        </is>
      </c>
    </row>
    <row r="557" hidden="1" ht="15.75" customHeight="1" s="412">
      <c r="A557" s="294" t="n"/>
      <c r="B557" s="294" t="n"/>
      <c r="C557" s="294" t="n"/>
      <c r="D557" s="294" t="n"/>
      <c r="E557" s="294" t="n"/>
      <c r="F557" s="295" t="n"/>
      <c r="G557" s="295" t="n"/>
      <c r="H557" s="296" t="n"/>
      <c r="I557" s="295" t="n"/>
      <c r="J557" s="296" t="n"/>
      <c r="K557" s="295" t="n"/>
      <c r="L557" s="297" t="n"/>
      <c r="M557" s="297">
        <f>'ENS TARDIO 201819'!$K557-'ENS TARDIO 201819'!$I557</f>
        <v/>
      </c>
      <c r="N557" s="295" t="n"/>
      <c r="O557" s="295" t="n"/>
      <c r="P557" s="295" t="n"/>
      <c r="Q557" s="295" t="n"/>
      <c r="R557" s="295" t="n"/>
      <c r="S557" s="295" t="n"/>
      <c r="T557" s="295" t="n"/>
      <c r="U557" s="295" t="n"/>
      <c r="V557" s="295" t="n"/>
      <c r="W557" s="295" t="n"/>
      <c r="X557" s="290" t="inlineStr">
        <is>
          <t>Plot válido</t>
        </is>
      </c>
    </row>
    <row r="558" hidden="1" ht="15.75" customHeight="1" s="412">
      <c r="A558" s="294" t="n"/>
      <c r="B558" s="294" t="n"/>
      <c r="C558" s="294" t="n"/>
      <c r="D558" s="294" t="n"/>
      <c r="E558" s="294" t="n"/>
      <c r="F558" s="295" t="n"/>
      <c r="G558" s="295" t="n"/>
      <c r="H558" s="296" t="n"/>
      <c r="I558" s="295" t="n"/>
      <c r="J558" s="296" t="n"/>
      <c r="K558" s="295" t="n"/>
      <c r="L558" s="297" t="n"/>
      <c r="M558" s="297">
        <f>'ENS TARDIO 201819'!$K558-'ENS TARDIO 201819'!$I558</f>
        <v/>
      </c>
      <c r="N558" s="295" t="n"/>
      <c r="O558" s="295" t="n"/>
      <c r="P558" s="295" t="n"/>
      <c r="Q558" s="295" t="n"/>
      <c r="R558" s="295" t="n"/>
      <c r="S558" s="295" t="n"/>
      <c r="T558" s="295" t="n"/>
      <c r="U558" s="295" t="n"/>
      <c r="V558" s="295" t="n"/>
      <c r="W558" s="295" t="n"/>
      <c r="X558" s="290" t="inlineStr">
        <is>
          <t>Plot válido</t>
        </is>
      </c>
    </row>
    <row r="559" hidden="1" ht="15.75" customHeight="1" s="412">
      <c r="A559" s="294" t="n"/>
      <c r="B559" s="294" t="n"/>
      <c r="C559" s="294" t="n"/>
      <c r="D559" s="294" t="n"/>
      <c r="E559" s="294" t="n"/>
      <c r="F559" s="295" t="n"/>
      <c r="G559" s="295" t="n"/>
      <c r="H559" s="296" t="n"/>
      <c r="I559" s="295" t="n"/>
      <c r="J559" s="296" t="n"/>
      <c r="K559" s="295" t="n"/>
      <c r="L559" s="297" t="n"/>
      <c r="M559" s="297">
        <f>'ENS TARDIO 201819'!$K559-'ENS TARDIO 201819'!$I559</f>
        <v/>
      </c>
      <c r="N559" s="295" t="n"/>
      <c r="O559" s="295" t="n"/>
      <c r="P559" s="295" t="n"/>
      <c r="Q559" s="295" t="n"/>
      <c r="R559" s="295" t="n"/>
      <c r="S559" s="295" t="n"/>
      <c r="T559" s="295" t="n"/>
      <c r="U559" s="295" t="n"/>
      <c r="V559" s="295" t="n"/>
      <c r="W559" s="295" t="n"/>
      <c r="X559" s="290" t="inlineStr">
        <is>
          <t>Plot válido</t>
        </is>
      </c>
    </row>
    <row r="560" hidden="1" ht="15.75" customHeight="1" s="412">
      <c r="A560" s="294" t="n"/>
      <c r="B560" s="294" t="n"/>
      <c r="C560" s="294" t="n"/>
      <c r="D560" s="294" t="n"/>
      <c r="E560" s="294" t="n"/>
      <c r="F560" s="295" t="n"/>
      <c r="G560" s="295" t="n"/>
      <c r="H560" s="296" t="n"/>
      <c r="I560" s="295" t="n"/>
      <c r="J560" s="296" t="n"/>
      <c r="K560" s="295" t="n"/>
      <c r="L560" s="297" t="n"/>
      <c r="M560" s="297">
        <f>'ENS TARDIO 201819'!$K560-'ENS TARDIO 201819'!$I560</f>
        <v/>
      </c>
      <c r="N560" s="295" t="n"/>
      <c r="O560" s="295" t="n"/>
      <c r="P560" s="295" t="n"/>
      <c r="Q560" s="295" t="n"/>
      <c r="R560" s="295" t="n"/>
      <c r="S560" s="295" t="n"/>
      <c r="T560" s="295" t="n"/>
      <c r="U560" s="295" t="n"/>
      <c r="V560" s="295" t="n"/>
      <c r="W560" s="295" t="n"/>
      <c r="X560" s="290" t="inlineStr">
        <is>
          <t>Plot válido</t>
        </is>
      </c>
    </row>
    <row r="561" hidden="1" ht="15.75" customHeight="1" s="412">
      <c r="A561" s="294" t="n"/>
      <c r="B561" s="294" t="n"/>
      <c r="C561" s="294" t="n"/>
      <c r="D561" s="294" t="n"/>
      <c r="E561" s="294" t="n"/>
      <c r="F561" s="295" t="n"/>
      <c r="G561" s="295" t="n"/>
      <c r="H561" s="296" t="n"/>
      <c r="I561" s="295" t="n"/>
      <c r="J561" s="296" t="n"/>
      <c r="K561" s="295" t="n"/>
      <c r="L561" s="297" t="n"/>
      <c r="M561" s="297">
        <f>'ENS TARDIO 201819'!$K561-'ENS TARDIO 201819'!$I561</f>
        <v/>
      </c>
      <c r="N561" s="295" t="n"/>
      <c r="O561" s="295" t="n"/>
      <c r="P561" s="295" t="n"/>
      <c r="Q561" s="295" t="n"/>
      <c r="R561" s="295" t="n"/>
      <c r="S561" s="295" t="n"/>
      <c r="T561" s="295" t="n"/>
      <c r="U561" s="295" t="n"/>
      <c r="V561" s="295" t="n"/>
      <c r="W561" s="295" t="n"/>
      <c r="X561" s="290" t="inlineStr">
        <is>
          <t>Plot válido</t>
        </is>
      </c>
    </row>
    <row r="562" hidden="1" ht="15.75" customHeight="1" s="412">
      <c r="A562" s="294" t="n"/>
      <c r="B562" s="294" t="n"/>
      <c r="C562" s="294" t="n"/>
      <c r="D562" s="294" t="n"/>
      <c r="E562" s="294" t="n"/>
      <c r="F562" s="295" t="n"/>
      <c r="G562" s="295" t="n"/>
      <c r="H562" s="296" t="n"/>
      <c r="I562" s="295" t="n"/>
      <c r="J562" s="296" t="n"/>
      <c r="K562" s="295" t="n"/>
      <c r="L562" s="297" t="n"/>
      <c r="M562" s="297">
        <f>'ENS TARDIO 201819'!$K562-'ENS TARDIO 201819'!$I562</f>
        <v/>
      </c>
      <c r="N562" s="295" t="n"/>
      <c r="O562" s="295" t="n"/>
      <c r="P562" s="295" t="n"/>
      <c r="Q562" s="295" t="n"/>
      <c r="R562" s="295" t="n"/>
      <c r="S562" s="295" t="n"/>
      <c r="T562" s="295" t="n"/>
      <c r="U562" s="295" t="n"/>
      <c r="V562" s="295" t="n"/>
      <c r="W562" s="295" t="n"/>
      <c r="X562" s="290" t="inlineStr">
        <is>
          <t>Plot válido</t>
        </is>
      </c>
    </row>
    <row r="563" hidden="1" ht="15.75" customHeight="1" s="412">
      <c r="A563" s="294" t="n"/>
      <c r="B563" s="294" t="n"/>
      <c r="C563" s="294" t="n"/>
      <c r="D563" s="294" t="n"/>
      <c r="E563" s="294" t="n"/>
      <c r="F563" s="295" t="n"/>
      <c r="G563" s="295" t="n"/>
      <c r="H563" s="296" t="n"/>
      <c r="I563" s="295" t="n"/>
      <c r="J563" s="296" t="n"/>
      <c r="K563" s="295" t="n"/>
      <c r="L563" s="297" t="n"/>
      <c r="M563" s="297">
        <f>'ENS TARDIO 201819'!$K563-'ENS TARDIO 201819'!$I563</f>
        <v/>
      </c>
      <c r="N563" s="295" t="n"/>
      <c r="O563" s="295" t="n"/>
      <c r="P563" s="295" t="n"/>
      <c r="Q563" s="295" t="n"/>
      <c r="R563" s="295" t="n"/>
      <c r="S563" s="295" t="n"/>
      <c r="T563" s="295" t="n"/>
      <c r="U563" s="295" t="n"/>
      <c r="V563" s="295" t="n"/>
      <c r="W563" s="295" t="n"/>
      <c r="X563" s="290" t="inlineStr">
        <is>
          <t>Plot válido</t>
        </is>
      </c>
    </row>
    <row r="564" hidden="1" ht="15.75" customHeight="1" s="412">
      <c r="A564" s="294" t="n"/>
      <c r="B564" s="294" t="n"/>
      <c r="C564" s="294" t="n"/>
      <c r="D564" s="294" t="n"/>
      <c r="E564" s="294" t="n"/>
      <c r="F564" s="295" t="n"/>
      <c r="G564" s="295" t="n"/>
      <c r="H564" s="296" t="n"/>
      <c r="I564" s="295" t="n"/>
      <c r="J564" s="296" t="n"/>
      <c r="K564" s="295" t="n"/>
      <c r="L564" s="297" t="n"/>
      <c r="M564" s="297">
        <f>'ENS TARDIO 201819'!$K564-'ENS TARDIO 201819'!$I564</f>
        <v/>
      </c>
      <c r="N564" s="295" t="n"/>
      <c r="O564" s="295" t="n"/>
      <c r="P564" s="295" t="n"/>
      <c r="Q564" s="295" t="n"/>
      <c r="R564" s="295" t="n"/>
      <c r="S564" s="295" t="n"/>
      <c r="T564" s="295" t="n"/>
      <c r="U564" s="295" t="n"/>
      <c r="V564" s="295" t="n"/>
      <c r="W564" s="295" t="n"/>
      <c r="X564" s="290" t="inlineStr">
        <is>
          <t>Plot válido</t>
        </is>
      </c>
    </row>
    <row r="565" hidden="1" ht="15.75" customHeight="1" s="412">
      <c r="A565" s="294" t="n"/>
      <c r="B565" s="294" t="n"/>
      <c r="C565" s="294" t="n"/>
      <c r="D565" s="294" t="n"/>
      <c r="E565" s="294" t="n"/>
      <c r="F565" s="295" t="n"/>
      <c r="G565" s="295" t="n"/>
      <c r="H565" s="296" t="n"/>
      <c r="I565" s="295" t="n"/>
      <c r="J565" s="296" t="n"/>
      <c r="K565" s="295" t="n"/>
      <c r="L565" s="297" t="n"/>
      <c r="M565" s="297">
        <f>'ENS TARDIO 201819'!$K565-'ENS TARDIO 201819'!$I565</f>
        <v/>
      </c>
      <c r="N565" s="295" t="n"/>
      <c r="O565" s="295" t="n"/>
      <c r="P565" s="295" t="n"/>
      <c r="Q565" s="295" t="n"/>
      <c r="R565" s="295" t="n"/>
      <c r="S565" s="295" t="n"/>
      <c r="T565" s="295" t="n"/>
      <c r="U565" s="295" t="n"/>
      <c r="V565" s="295" t="n"/>
      <c r="W565" s="295" t="n"/>
      <c r="X565" s="290" t="inlineStr">
        <is>
          <t>Plot válido</t>
        </is>
      </c>
    </row>
    <row r="566" hidden="1" ht="15.75" customHeight="1" s="412">
      <c r="A566" s="294" t="n"/>
      <c r="B566" s="294" t="n"/>
      <c r="C566" s="294" t="n"/>
      <c r="D566" s="294" t="n"/>
      <c r="E566" s="294" t="n"/>
      <c r="F566" s="295" t="n"/>
      <c r="G566" s="295" t="n"/>
      <c r="H566" s="296" t="n"/>
      <c r="I566" s="295" t="n"/>
      <c r="J566" s="296" t="n"/>
      <c r="K566" s="295" t="n"/>
      <c r="L566" s="297" t="n"/>
      <c r="M566" s="297">
        <f>'ENS TARDIO 201819'!$K566-'ENS TARDIO 201819'!$I566</f>
        <v/>
      </c>
      <c r="N566" s="295" t="n"/>
      <c r="O566" s="295" t="n"/>
      <c r="P566" s="295" t="n"/>
      <c r="Q566" s="295" t="n"/>
      <c r="R566" s="295" t="n"/>
      <c r="S566" s="295" t="n"/>
      <c r="T566" s="295" t="n"/>
      <c r="U566" s="295" t="n"/>
      <c r="V566" s="295" t="n"/>
      <c r="W566" s="295" t="n"/>
      <c r="X566" s="290" t="inlineStr">
        <is>
          <t>Se descarta</t>
        </is>
      </c>
    </row>
    <row r="567" hidden="1" ht="15.75" customHeight="1" s="412">
      <c r="A567" s="294" t="n"/>
      <c r="B567" s="294" t="n"/>
      <c r="C567" s="294" t="n"/>
      <c r="D567" s="294" t="n"/>
      <c r="E567" s="294" t="n"/>
      <c r="F567" s="295" t="n"/>
      <c r="G567" s="295" t="n"/>
      <c r="H567" s="296" t="n"/>
      <c r="I567" s="295" t="n"/>
      <c r="J567" s="296" t="n"/>
      <c r="K567" s="295" t="n"/>
      <c r="L567" s="297" t="n"/>
      <c r="M567" s="297">
        <f>'ENS TARDIO 201819'!$K567-'ENS TARDIO 201819'!$I567</f>
        <v/>
      </c>
      <c r="N567" s="295" t="n"/>
      <c r="O567" s="295" t="n"/>
      <c r="P567" s="295" t="n"/>
      <c r="Q567" s="295" t="n"/>
      <c r="R567" s="295" t="n"/>
      <c r="S567" s="295" t="n"/>
      <c r="T567" s="295" t="n"/>
      <c r="U567" s="295" t="n"/>
      <c r="V567" s="295" t="n"/>
      <c r="W567" s="295" t="n"/>
      <c r="X567" s="290" t="inlineStr">
        <is>
          <t>Se descarta</t>
        </is>
      </c>
    </row>
    <row r="568" hidden="1" ht="15.75" customHeight="1" s="412">
      <c r="A568" s="294" t="n"/>
      <c r="B568" s="294" t="n"/>
      <c r="C568" s="294" t="n"/>
      <c r="D568" s="294" t="n"/>
      <c r="E568" s="294" t="n"/>
      <c r="F568" s="295" t="n"/>
      <c r="G568" s="295" t="n"/>
      <c r="H568" s="296" t="n"/>
      <c r="I568" s="295" t="n"/>
      <c r="J568" s="296" t="n"/>
      <c r="K568" s="295" t="n"/>
      <c r="L568" s="297" t="n"/>
      <c r="M568" s="297">
        <f>'ENS TARDIO 201819'!$K568-'ENS TARDIO 201819'!$I568</f>
        <v/>
      </c>
      <c r="N568" s="295" t="n"/>
      <c r="O568" s="295" t="n"/>
      <c r="P568" s="295" t="n"/>
      <c r="Q568" s="295" t="n"/>
      <c r="R568" s="295" t="n"/>
      <c r="S568" s="295" t="n"/>
      <c r="T568" s="295" t="n"/>
      <c r="U568" s="295" t="n"/>
      <c r="V568" s="295" t="n"/>
      <c r="W568" s="295" t="n"/>
      <c r="X568" s="290" t="inlineStr">
        <is>
          <t>Se descarta</t>
        </is>
      </c>
    </row>
    <row r="569" hidden="1" ht="15.75" customHeight="1" s="412">
      <c r="A569" s="294" t="n"/>
      <c r="B569" s="294" t="n"/>
      <c r="C569" s="294" t="n"/>
      <c r="D569" s="294" t="n"/>
      <c r="E569" s="294" t="n"/>
      <c r="F569" s="295" t="n"/>
      <c r="G569" s="295" t="n"/>
      <c r="H569" s="296" t="n"/>
      <c r="I569" s="295" t="n"/>
      <c r="J569" s="296" t="n"/>
      <c r="K569" s="295" t="n"/>
      <c r="L569" s="297" t="n"/>
      <c r="M569" s="297">
        <f>'ENS TARDIO 201819'!$K569-'ENS TARDIO 201819'!$I569</f>
        <v/>
      </c>
      <c r="N569" s="295" t="n"/>
      <c r="O569" s="295" t="n"/>
      <c r="P569" s="295" t="n"/>
      <c r="Q569" s="295" t="n"/>
      <c r="R569" s="295" t="n"/>
      <c r="S569" s="295" t="n"/>
      <c r="T569" s="295" t="n"/>
      <c r="U569" s="295" t="n"/>
      <c r="V569" s="295" t="n"/>
      <c r="W569" s="295" t="n"/>
      <c r="X569" s="290" t="inlineStr">
        <is>
          <t>Se descarta</t>
        </is>
      </c>
    </row>
    <row r="570" hidden="1" ht="15.75" customHeight="1" s="412">
      <c r="A570" s="294" t="n"/>
      <c r="B570" s="294" t="n"/>
      <c r="C570" s="294" t="n"/>
      <c r="D570" s="294" t="n"/>
      <c r="E570" s="294" t="n"/>
      <c r="F570" s="295" t="n"/>
      <c r="G570" s="295" t="n"/>
      <c r="H570" s="296" t="n"/>
      <c r="I570" s="295" t="n"/>
      <c r="J570" s="296" t="n"/>
      <c r="K570" s="295" t="n"/>
      <c r="L570" s="297" t="n"/>
      <c r="M570" s="297">
        <f>'ENS TARDIO 201819'!$K570-'ENS TARDIO 201819'!$I570</f>
        <v/>
      </c>
      <c r="N570" s="295" t="n"/>
      <c r="O570" s="295" t="n"/>
      <c r="P570" s="295" t="n"/>
      <c r="Q570" s="295" t="n"/>
      <c r="R570" s="295" t="n"/>
      <c r="S570" s="295" t="n"/>
      <c r="T570" s="295" t="n"/>
      <c r="U570" s="295" t="n"/>
      <c r="V570" s="295" t="n"/>
      <c r="W570" s="295" t="n"/>
      <c r="X570" s="290" t="inlineStr">
        <is>
          <t>Se descarta</t>
        </is>
      </c>
    </row>
    <row r="571" hidden="1" ht="15.75" customHeight="1" s="412">
      <c r="A571" s="294" t="n"/>
      <c r="B571" s="294" t="n"/>
      <c r="C571" s="294" t="n"/>
      <c r="D571" s="294" t="n"/>
      <c r="E571" s="294" t="n"/>
      <c r="F571" s="295" t="n"/>
      <c r="G571" s="295" t="n"/>
      <c r="H571" s="296" t="n"/>
      <c r="I571" s="295" t="n"/>
      <c r="J571" s="296" t="n"/>
      <c r="K571" s="295" t="n"/>
      <c r="L571" s="297" t="n"/>
      <c r="M571" s="297">
        <f>'ENS TARDIO 201819'!$K571-'ENS TARDIO 201819'!$I571</f>
        <v/>
      </c>
      <c r="N571" s="295" t="n"/>
      <c r="O571" s="295" t="n"/>
      <c r="P571" s="295" t="n"/>
      <c r="Q571" s="295" t="n"/>
      <c r="R571" s="295" t="n"/>
      <c r="S571" s="295" t="n"/>
      <c r="T571" s="295" t="n"/>
      <c r="U571" s="295" t="n"/>
      <c r="V571" s="295" t="n"/>
      <c r="W571" s="295" t="n"/>
      <c r="X571" s="290" t="inlineStr">
        <is>
          <t>Se descarta</t>
        </is>
      </c>
    </row>
    <row r="572" hidden="1" ht="15.75" customHeight="1" s="412">
      <c r="A572" s="294" t="n"/>
      <c r="B572" s="294" t="n"/>
      <c r="C572" s="294" t="n"/>
      <c r="D572" s="294" t="n"/>
      <c r="E572" s="294" t="n"/>
      <c r="F572" s="295" t="n"/>
      <c r="G572" s="295" t="n"/>
      <c r="H572" s="296" t="n"/>
      <c r="I572" s="295" t="n"/>
      <c r="J572" s="296" t="n"/>
      <c r="K572" s="295" t="n"/>
      <c r="L572" s="297" t="n"/>
      <c r="M572" s="297">
        <f>'ENS TARDIO 201819'!$K572-'ENS TARDIO 201819'!$I572</f>
        <v/>
      </c>
      <c r="N572" s="295" t="n"/>
      <c r="O572" s="295" t="n"/>
      <c r="P572" s="295" t="n"/>
      <c r="Q572" s="295" t="n"/>
      <c r="R572" s="295" t="n"/>
      <c r="S572" s="295" t="n"/>
      <c r="T572" s="295" t="n"/>
      <c r="U572" s="295" t="n"/>
      <c r="V572" s="295" t="n"/>
      <c r="W572" s="295" t="n"/>
      <c r="X572" s="290" t="inlineStr">
        <is>
          <t>Se descarta</t>
        </is>
      </c>
    </row>
    <row r="573" hidden="1" ht="15.75" customHeight="1" s="412">
      <c r="A573" s="294" t="n"/>
      <c r="B573" s="294" t="n"/>
      <c r="C573" s="294" t="n"/>
      <c r="D573" s="294" t="n"/>
      <c r="E573" s="294" t="n"/>
      <c r="F573" s="295" t="n"/>
      <c r="G573" s="295" t="n"/>
      <c r="H573" s="296" t="n"/>
      <c r="I573" s="295" t="n"/>
      <c r="J573" s="296" t="n"/>
      <c r="K573" s="295" t="n"/>
      <c r="L573" s="297" t="n"/>
      <c r="M573" s="297">
        <f>'ENS TARDIO 201819'!$K573-'ENS TARDIO 201819'!$I573</f>
        <v/>
      </c>
      <c r="N573" s="295" t="n"/>
      <c r="O573" s="295" t="n"/>
      <c r="P573" s="295" t="n"/>
      <c r="Q573" s="295" t="n"/>
      <c r="R573" s="295" t="n"/>
      <c r="S573" s="295" t="n"/>
      <c r="T573" s="295" t="n"/>
      <c r="U573" s="295" t="n"/>
      <c r="V573" s="295" t="n"/>
      <c r="W573" s="295" t="n"/>
      <c r="X573" s="290" t="inlineStr">
        <is>
          <t>Se descarta</t>
        </is>
      </c>
    </row>
    <row r="574" hidden="1" ht="15.75" customHeight="1" s="412">
      <c r="A574" s="294" t="n"/>
      <c r="B574" s="294" t="n"/>
      <c r="C574" s="294" t="n"/>
      <c r="D574" s="294" t="n"/>
      <c r="E574" s="294" t="n"/>
      <c r="F574" s="295" t="n"/>
      <c r="G574" s="295" t="n"/>
      <c r="H574" s="296" t="n"/>
      <c r="I574" s="295" t="n"/>
      <c r="J574" s="296" t="n"/>
      <c r="K574" s="295" t="n"/>
      <c r="L574" s="297" t="n"/>
      <c r="M574" s="297">
        <f>'ENS TARDIO 201819'!$K574-'ENS TARDIO 201819'!$I574</f>
        <v/>
      </c>
      <c r="N574" s="295" t="n"/>
      <c r="O574" s="295" t="n"/>
      <c r="P574" s="295" t="n"/>
      <c r="Q574" s="295" t="n"/>
      <c r="R574" s="295" t="n"/>
      <c r="S574" s="295" t="n"/>
      <c r="T574" s="295" t="n"/>
      <c r="U574" s="295" t="n"/>
      <c r="V574" s="295" t="n"/>
      <c r="W574" s="295" t="n"/>
      <c r="X574" s="290" t="inlineStr">
        <is>
          <t>Se descarta</t>
        </is>
      </c>
    </row>
    <row r="575" hidden="1" ht="15.75" customHeight="1" s="412">
      <c r="A575" s="294" t="n"/>
      <c r="B575" s="294" t="n"/>
      <c r="C575" s="294" t="n"/>
      <c r="D575" s="294" t="n"/>
      <c r="E575" s="294" t="n"/>
      <c r="F575" s="295" t="n"/>
      <c r="G575" s="295" t="n"/>
      <c r="H575" s="296" t="n"/>
      <c r="I575" s="295" t="n"/>
      <c r="J575" s="296" t="n"/>
      <c r="K575" s="295" t="n"/>
      <c r="L575" s="297" t="n"/>
      <c r="M575" s="297">
        <f>'ENS TARDIO 201819'!$K575-'ENS TARDIO 201819'!$I575</f>
        <v/>
      </c>
      <c r="N575" s="295" t="n"/>
      <c r="O575" s="295" t="n"/>
      <c r="P575" s="295" t="n"/>
      <c r="Q575" s="295" t="n"/>
      <c r="R575" s="295" t="n"/>
      <c r="S575" s="295" t="n"/>
      <c r="T575" s="295" t="n"/>
      <c r="U575" s="295" t="n"/>
      <c r="V575" s="295" t="n"/>
      <c r="W575" s="295" t="n"/>
      <c r="X575" s="290" t="inlineStr">
        <is>
          <t>Se descarta</t>
        </is>
      </c>
    </row>
    <row r="576" hidden="1" ht="15.75" customHeight="1" s="412">
      <c r="A576" s="294" t="n"/>
      <c r="B576" s="294" t="n"/>
      <c r="C576" s="294" t="n"/>
      <c r="D576" s="294" t="n"/>
      <c r="E576" s="294" t="n"/>
      <c r="F576" s="295" t="n"/>
      <c r="G576" s="295" t="n"/>
      <c r="H576" s="296" t="n"/>
      <c r="I576" s="295" t="n"/>
      <c r="J576" s="296" t="n"/>
      <c r="K576" s="295" t="n"/>
      <c r="L576" s="297" t="n"/>
      <c r="M576" s="297">
        <f>'ENS TARDIO 201819'!$K576-'ENS TARDIO 201819'!$I576</f>
        <v/>
      </c>
      <c r="N576" s="295" t="n"/>
      <c r="O576" s="295" t="n"/>
      <c r="P576" s="295" t="n"/>
      <c r="Q576" s="295" t="n"/>
      <c r="R576" s="295" t="n"/>
      <c r="S576" s="295" t="n"/>
      <c r="T576" s="295" t="n"/>
      <c r="U576" s="295" t="n"/>
      <c r="V576" s="295" t="n"/>
      <c r="W576" s="295" t="n"/>
      <c r="X576" s="290" t="inlineStr">
        <is>
          <t>Plot válido</t>
        </is>
      </c>
    </row>
    <row r="577" hidden="1" ht="15.75" customHeight="1" s="412">
      <c r="A577" s="294" t="n"/>
      <c r="B577" s="294" t="n"/>
      <c r="C577" s="294" t="n"/>
      <c r="D577" s="294" t="n"/>
      <c r="E577" s="294" t="n"/>
      <c r="F577" s="295" t="n"/>
      <c r="G577" s="295" t="n"/>
      <c r="H577" s="296" t="n"/>
      <c r="I577" s="295" t="n"/>
      <c r="J577" s="296" t="n"/>
      <c r="K577" s="295" t="n"/>
      <c r="L577" s="297" t="n"/>
      <c r="M577" s="297">
        <f>'ENS TARDIO 201819'!$K577-'ENS TARDIO 201819'!$I577</f>
        <v/>
      </c>
      <c r="N577" s="295" t="n"/>
      <c r="O577" s="295" t="n"/>
      <c r="P577" s="295" t="n"/>
      <c r="Q577" s="295" t="n"/>
      <c r="R577" s="295" t="n"/>
      <c r="S577" s="295" t="n"/>
      <c r="T577" s="295" t="n"/>
      <c r="U577" s="295" t="n"/>
      <c r="V577" s="295" t="n"/>
      <c r="W577" s="295" t="n"/>
      <c r="X577" s="290" t="inlineStr">
        <is>
          <t>Plot válido</t>
        </is>
      </c>
    </row>
    <row r="578" hidden="1" ht="15.75" customHeight="1" s="412">
      <c r="A578" s="294" t="n"/>
      <c r="B578" s="294" t="n"/>
      <c r="C578" s="294" t="n"/>
      <c r="D578" s="294" t="n"/>
      <c r="E578" s="294" t="n"/>
      <c r="F578" s="295" t="n"/>
      <c r="G578" s="295" t="n"/>
      <c r="H578" s="296" t="n"/>
      <c r="I578" s="295" t="n"/>
      <c r="J578" s="296" t="n"/>
      <c r="K578" s="295" t="n"/>
      <c r="L578" s="297" t="n"/>
      <c r="M578" s="297">
        <f>'ENS TARDIO 201819'!$K578-'ENS TARDIO 201819'!$I578</f>
        <v/>
      </c>
      <c r="N578" s="295" t="n"/>
      <c r="O578" s="295" t="n"/>
      <c r="P578" s="295" t="n"/>
      <c r="Q578" s="295" t="n"/>
      <c r="R578" s="295" t="n"/>
      <c r="S578" s="295" t="n"/>
      <c r="T578" s="295" t="n"/>
      <c r="U578" s="295" t="n"/>
      <c r="V578" s="295" t="n"/>
      <c r="W578" s="295" t="n"/>
      <c r="X578" s="290" t="inlineStr">
        <is>
          <t>Plot válido</t>
        </is>
      </c>
    </row>
    <row r="579" hidden="1" ht="15.75" customHeight="1" s="412">
      <c r="A579" s="294" t="n"/>
      <c r="B579" s="294" t="n"/>
      <c r="C579" s="294" t="n"/>
      <c r="D579" s="294" t="n"/>
      <c r="E579" s="294" t="n"/>
      <c r="F579" s="295" t="n"/>
      <c r="G579" s="295" t="n"/>
      <c r="H579" s="296" t="n"/>
      <c r="I579" s="295" t="n"/>
      <c r="J579" s="296" t="n"/>
      <c r="K579" s="295" t="n"/>
      <c r="L579" s="297" t="n"/>
      <c r="M579" s="297">
        <f>'ENS TARDIO 201819'!$K579-'ENS TARDIO 201819'!$I579</f>
        <v/>
      </c>
      <c r="N579" s="295" t="n"/>
      <c r="O579" s="295" t="n"/>
      <c r="P579" s="295" t="n"/>
      <c r="Q579" s="295" t="n"/>
      <c r="R579" s="295" t="n"/>
      <c r="S579" s="295" t="n"/>
      <c r="T579" s="295" t="n"/>
      <c r="U579" s="295" t="n"/>
      <c r="V579" s="295" t="n"/>
      <c r="W579" s="295" t="n"/>
      <c r="X579" s="290" t="inlineStr">
        <is>
          <t>Plot válido</t>
        </is>
      </c>
    </row>
    <row r="580" hidden="1" ht="15.75" customHeight="1" s="412">
      <c r="A580" s="294" t="n"/>
      <c r="B580" s="294" t="n"/>
      <c r="C580" s="294" t="n"/>
      <c r="D580" s="294" t="n"/>
      <c r="E580" s="294" t="n"/>
      <c r="F580" s="295" t="n"/>
      <c r="G580" s="295" t="n"/>
      <c r="H580" s="296" t="n"/>
      <c r="I580" s="295" t="n"/>
      <c r="J580" s="296" t="n"/>
      <c r="K580" s="295" t="n"/>
      <c r="L580" s="297" t="n"/>
      <c r="M580" s="297">
        <f>'ENS TARDIO 201819'!$K580-'ENS TARDIO 201819'!$I580</f>
        <v/>
      </c>
      <c r="N580" s="295" t="n"/>
      <c r="O580" s="295" t="n"/>
      <c r="P580" s="295" t="n"/>
      <c r="Q580" s="295" t="n"/>
      <c r="R580" s="295" t="n"/>
      <c r="S580" s="295" t="n"/>
      <c r="T580" s="295" t="n"/>
      <c r="U580" s="295" t="n"/>
      <c r="V580" s="295" t="n"/>
      <c r="W580" s="295" t="n"/>
      <c r="X580" s="290" t="inlineStr">
        <is>
          <t>Plot válido</t>
        </is>
      </c>
    </row>
    <row r="581" hidden="1" ht="15.75" customHeight="1" s="412">
      <c r="A581" s="294" t="n"/>
      <c r="B581" s="294" t="n"/>
      <c r="C581" s="294" t="n"/>
      <c r="D581" s="294" t="n"/>
      <c r="E581" s="294" t="n"/>
      <c r="F581" s="295" t="n"/>
      <c r="G581" s="295" t="n"/>
      <c r="H581" s="296" t="n"/>
      <c r="I581" s="295" t="n"/>
      <c r="J581" s="296" t="n"/>
      <c r="K581" s="295" t="n"/>
      <c r="L581" s="297" t="n"/>
      <c r="M581" s="297">
        <f>'ENS TARDIO 201819'!$K581-'ENS TARDIO 201819'!$I581</f>
        <v/>
      </c>
      <c r="N581" s="295" t="n"/>
      <c r="O581" s="295" t="n"/>
      <c r="P581" s="295" t="n"/>
      <c r="Q581" s="295" t="n"/>
      <c r="R581" s="295" t="n"/>
      <c r="S581" s="295" t="n"/>
      <c r="T581" s="295" t="n"/>
      <c r="U581" s="295" t="n"/>
      <c r="V581" s="295" t="n"/>
      <c r="W581" s="295" t="n"/>
      <c r="X581" s="290" t="inlineStr">
        <is>
          <t>Plot válido</t>
        </is>
      </c>
    </row>
    <row r="582" hidden="1" ht="15.75" customHeight="1" s="412">
      <c r="A582" s="294" t="n"/>
      <c r="B582" s="294" t="n"/>
      <c r="C582" s="294" t="n"/>
      <c r="D582" s="294" t="n"/>
      <c r="E582" s="294" t="n"/>
      <c r="F582" s="295" t="n"/>
      <c r="G582" s="295" t="n"/>
      <c r="H582" s="296" t="n"/>
      <c r="I582" s="295" t="n"/>
      <c r="J582" s="296" t="n"/>
      <c r="K582" s="295" t="n"/>
      <c r="L582" s="297" t="n"/>
      <c r="M582" s="297">
        <f>'ENS TARDIO 201819'!$K582-'ENS TARDIO 201819'!$I582</f>
        <v/>
      </c>
      <c r="N582" s="295" t="n"/>
      <c r="O582" s="295" t="n"/>
      <c r="P582" s="295" t="n"/>
      <c r="Q582" s="295" t="n"/>
      <c r="R582" s="295" t="n"/>
      <c r="S582" s="295" t="n"/>
      <c r="T582" s="295" t="n"/>
      <c r="U582" s="295" t="n"/>
      <c r="V582" s="295" t="n"/>
      <c r="W582" s="295" t="n"/>
      <c r="X582" s="290" t="inlineStr">
        <is>
          <t>Plot válido</t>
        </is>
      </c>
    </row>
    <row r="583" hidden="1" ht="15.75" customHeight="1" s="412">
      <c r="A583" s="294" t="n"/>
      <c r="B583" s="294" t="n"/>
      <c r="C583" s="294" t="n"/>
      <c r="D583" s="294" t="n"/>
      <c r="E583" s="294" t="n"/>
      <c r="F583" s="295" t="n"/>
      <c r="G583" s="295" t="n"/>
      <c r="H583" s="296" t="n"/>
      <c r="I583" s="295" t="n"/>
      <c r="J583" s="296" t="n"/>
      <c r="K583" s="295" t="n"/>
      <c r="L583" s="297" t="n"/>
      <c r="M583" s="297">
        <f>'ENS TARDIO 201819'!$K583-'ENS TARDIO 201819'!$I583</f>
        <v/>
      </c>
      <c r="N583" s="295" t="n"/>
      <c r="O583" s="295" t="n"/>
      <c r="P583" s="295" t="n"/>
      <c r="Q583" s="295" t="n"/>
      <c r="R583" s="295" t="n"/>
      <c r="S583" s="295" t="n"/>
      <c r="T583" s="295" t="n"/>
      <c r="U583" s="295" t="n"/>
      <c r="V583" s="295" t="n"/>
      <c r="W583" s="295" t="n"/>
      <c r="X583" s="290" t="inlineStr">
        <is>
          <t>Plot válido</t>
        </is>
      </c>
    </row>
    <row r="584" hidden="1" ht="15.75" customHeight="1" s="412">
      <c r="A584" s="294" t="n"/>
      <c r="B584" s="294" t="n"/>
      <c r="C584" s="294" t="n"/>
      <c r="D584" s="294" t="n"/>
      <c r="E584" s="294" t="n"/>
      <c r="F584" s="295" t="n"/>
      <c r="G584" s="295" t="n"/>
      <c r="H584" s="296" t="n"/>
      <c r="I584" s="295" t="n"/>
      <c r="J584" s="296" t="n"/>
      <c r="K584" s="295" t="n"/>
      <c r="L584" s="297" t="n"/>
      <c r="M584" s="297">
        <f>'ENS TARDIO 201819'!$K584-'ENS TARDIO 201819'!$I584</f>
        <v/>
      </c>
      <c r="N584" s="295" t="n"/>
      <c r="O584" s="295" t="n"/>
      <c r="P584" s="295" t="n"/>
      <c r="Q584" s="295" t="n"/>
      <c r="R584" s="295" t="n"/>
      <c r="S584" s="295" t="n"/>
      <c r="T584" s="295" t="n"/>
      <c r="U584" s="295" t="n"/>
      <c r="V584" s="295" t="n"/>
      <c r="W584" s="295" t="n"/>
      <c r="X584" s="290" t="inlineStr">
        <is>
          <t>Plot válido</t>
        </is>
      </c>
    </row>
    <row r="585" hidden="1" ht="15.75" customHeight="1" s="412">
      <c r="A585" s="294" t="n"/>
      <c r="B585" s="294" t="n"/>
      <c r="C585" s="294" t="n"/>
      <c r="D585" s="294" t="n"/>
      <c r="E585" s="294" t="n"/>
      <c r="F585" s="295" t="n"/>
      <c r="G585" s="295" t="n"/>
      <c r="H585" s="296" t="n"/>
      <c r="I585" s="295" t="n"/>
      <c r="J585" s="296" t="n"/>
      <c r="K585" s="295" t="n"/>
      <c r="L585" s="297" t="n"/>
      <c r="M585" s="297">
        <f>'ENS TARDIO 201819'!$K585-'ENS TARDIO 201819'!$I585</f>
        <v/>
      </c>
      <c r="N585" s="295" t="n"/>
      <c r="O585" s="295" t="n"/>
      <c r="P585" s="295" t="n"/>
      <c r="Q585" s="295" t="n"/>
      <c r="R585" s="295" t="n"/>
      <c r="S585" s="295" t="n"/>
      <c r="T585" s="295" t="n"/>
      <c r="U585" s="295" t="n"/>
      <c r="V585" s="295" t="n"/>
      <c r="W585" s="295" t="n"/>
      <c r="X585" s="290" t="inlineStr">
        <is>
          <t>Plot válido</t>
        </is>
      </c>
    </row>
    <row r="586" hidden="1" ht="15.75" customHeight="1" s="412">
      <c r="A586" s="294" t="n"/>
      <c r="B586" s="294" t="n"/>
      <c r="C586" s="294" t="n"/>
      <c r="D586" s="294" t="n"/>
      <c r="E586" s="294" t="n"/>
      <c r="F586" s="295" t="n"/>
      <c r="G586" s="295" t="n"/>
      <c r="H586" s="296" t="n"/>
      <c r="I586" s="295" t="n"/>
      <c r="J586" s="296" t="n"/>
      <c r="K586" s="295" t="n"/>
      <c r="L586" s="297" t="n"/>
      <c r="M586" s="297">
        <f>'ENS TARDIO 201819'!$K586-'ENS TARDIO 201819'!$I586</f>
        <v/>
      </c>
      <c r="N586" s="295" t="n"/>
      <c r="O586" s="295" t="n"/>
      <c r="P586" s="295" t="n"/>
      <c r="Q586" s="295" t="n"/>
      <c r="R586" s="295" t="n"/>
      <c r="S586" s="295" t="n"/>
      <c r="T586" s="295" t="n"/>
      <c r="U586" s="295" t="n"/>
      <c r="V586" s="295" t="n"/>
      <c r="W586" s="295" t="n"/>
      <c r="X586" s="290" t="inlineStr">
        <is>
          <t>Plot válido</t>
        </is>
      </c>
    </row>
    <row r="587" hidden="1" ht="15.75" customHeight="1" s="412">
      <c r="A587" s="294" t="n"/>
      <c r="B587" s="294" t="n"/>
      <c r="C587" s="294" t="n"/>
      <c r="D587" s="294" t="n"/>
      <c r="E587" s="294" t="n"/>
      <c r="F587" s="295" t="n"/>
      <c r="G587" s="295" t="n"/>
      <c r="H587" s="296" t="n"/>
      <c r="I587" s="295" t="n"/>
      <c r="J587" s="296" t="n"/>
      <c r="K587" s="295" t="n"/>
      <c r="L587" s="297" t="n"/>
      <c r="M587" s="297">
        <f>'ENS TARDIO 201819'!$K587-'ENS TARDIO 201819'!$I587</f>
        <v/>
      </c>
      <c r="N587" s="295" t="n"/>
      <c r="O587" s="295" t="n"/>
      <c r="P587" s="295" t="n"/>
      <c r="Q587" s="295" t="n"/>
      <c r="R587" s="295" t="n"/>
      <c r="S587" s="295" t="n"/>
      <c r="T587" s="295" t="n"/>
      <c r="U587" s="295" t="n"/>
      <c r="V587" s="295" t="n"/>
      <c r="W587" s="295" t="n"/>
      <c r="X587" s="290" t="inlineStr">
        <is>
          <t>Plot válido</t>
        </is>
      </c>
    </row>
    <row r="588" hidden="1" ht="15.75" customHeight="1" s="412">
      <c r="A588" s="294" t="n"/>
      <c r="B588" s="294" t="n"/>
      <c r="C588" s="294" t="n"/>
      <c r="D588" s="294" t="n"/>
      <c r="E588" s="294" t="n"/>
      <c r="F588" s="295" t="n"/>
      <c r="G588" s="295" t="n"/>
      <c r="H588" s="296" t="n"/>
      <c r="I588" s="295" t="n"/>
      <c r="J588" s="296" t="n"/>
      <c r="K588" s="295" t="n"/>
      <c r="L588" s="297" t="n"/>
      <c r="M588" s="297">
        <f>'ENS TARDIO 201819'!$K588-'ENS TARDIO 201819'!$I588</f>
        <v/>
      </c>
      <c r="N588" s="295" t="n"/>
      <c r="O588" s="295" t="n"/>
      <c r="P588" s="295" t="n"/>
      <c r="Q588" s="295" t="n"/>
      <c r="R588" s="295" t="n"/>
      <c r="S588" s="295" t="n"/>
      <c r="T588" s="295" t="n"/>
      <c r="U588" s="295" t="n"/>
      <c r="V588" s="295" t="n"/>
      <c r="W588" s="295" t="n"/>
      <c r="X588" s="290" t="inlineStr">
        <is>
          <t>Plot válido</t>
        </is>
      </c>
    </row>
    <row r="589" hidden="1" ht="15.75" customHeight="1" s="412">
      <c r="A589" s="294" t="n"/>
      <c r="B589" s="294" t="n"/>
      <c r="C589" s="294" t="n"/>
      <c r="D589" s="294" t="n"/>
      <c r="E589" s="294" t="n"/>
      <c r="F589" s="295" t="n"/>
      <c r="G589" s="295" t="n"/>
      <c r="H589" s="296" t="n"/>
      <c r="I589" s="295" t="n"/>
      <c r="J589" s="296" t="n"/>
      <c r="K589" s="295" t="n"/>
      <c r="L589" s="297" t="n"/>
      <c r="M589" s="297">
        <f>'ENS TARDIO 201819'!$K589-'ENS TARDIO 201819'!$I589</f>
        <v/>
      </c>
      <c r="N589" s="295" t="n"/>
      <c r="O589" s="295" t="n"/>
      <c r="P589" s="295" t="n"/>
      <c r="Q589" s="295" t="n"/>
      <c r="R589" s="295" t="n"/>
      <c r="S589" s="295" t="n"/>
      <c r="T589" s="295" t="n"/>
      <c r="U589" s="295" t="n"/>
      <c r="V589" s="295" t="n"/>
      <c r="W589" s="295" t="n"/>
      <c r="X589" s="290" t="inlineStr">
        <is>
          <t>Plot válido</t>
        </is>
      </c>
    </row>
    <row r="590" hidden="1" ht="15.75" customHeight="1" s="412">
      <c r="A590" s="294" t="n"/>
      <c r="B590" s="294" t="n"/>
      <c r="C590" s="294" t="n"/>
      <c r="D590" s="294" t="n"/>
      <c r="E590" s="294" t="n"/>
      <c r="F590" s="295" t="n"/>
      <c r="G590" s="295" t="n"/>
      <c r="H590" s="296" t="n"/>
      <c r="I590" s="295" t="n"/>
      <c r="J590" s="296" t="n"/>
      <c r="K590" s="295" t="n"/>
      <c r="L590" s="297" t="n"/>
      <c r="M590" s="297">
        <f>'ENS TARDIO 201819'!$K590-'ENS TARDIO 201819'!$I590</f>
        <v/>
      </c>
      <c r="N590" s="295" t="n"/>
      <c r="O590" s="295" t="n"/>
      <c r="P590" s="295" t="n"/>
      <c r="Q590" s="295" t="n"/>
      <c r="R590" s="295" t="n"/>
      <c r="S590" s="295" t="n"/>
      <c r="T590" s="295" t="n"/>
      <c r="U590" s="295" t="n"/>
      <c r="V590" s="295" t="n"/>
      <c r="W590" s="295" t="n"/>
      <c r="X590" s="290" t="inlineStr">
        <is>
          <t>Plot válido</t>
        </is>
      </c>
    </row>
    <row r="591" hidden="1" ht="15.75" customHeight="1" s="412">
      <c r="A591" s="294" t="n"/>
      <c r="B591" s="294" t="n"/>
      <c r="C591" s="294" t="n"/>
      <c r="D591" s="294" t="n"/>
      <c r="E591" s="294" t="n"/>
      <c r="F591" s="295" t="n"/>
      <c r="G591" s="295" t="n"/>
      <c r="H591" s="296" t="n"/>
      <c r="I591" s="295" t="n"/>
      <c r="J591" s="296" t="n"/>
      <c r="K591" s="295" t="n"/>
      <c r="L591" s="297" t="n"/>
      <c r="M591" s="297">
        <f>'ENS TARDIO 201819'!$K591-'ENS TARDIO 201819'!$I591</f>
        <v/>
      </c>
      <c r="N591" s="295" t="n"/>
      <c r="O591" s="295" t="n"/>
      <c r="P591" s="295" t="n"/>
      <c r="Q591" s="295" t="n"/>
      <c r="R591" s="295" t="n"/>
      <c r="S591" s="295" t="n"/>
      <c r="T591" s="295" t="n"/>
      <c r="U591" s="295" t="n"/>
      <c r="V591" s="295" t="n"/>
      <c r="W591" s="295" t="n"/>
      <c r="X591" s="290" t="inlineStr">
        <is>
          <t>Plot válido</t>
        </is>
      </c>
    </row>
    <row r="592" hidden="1" ht="15.75" customHeight="1" s="412">
      <c r="A592" s="294" t="n"/>
      <c r="B592" s="294" t="n"/>
      <c r="C592" s="294" t="n"/>
      <c r="D592" s="294" t="n"/>
      <c r="E592" s="294" t="n"/>
      <c r="F592" s="295" t="n"/>
      <c r="G592" s="295" t="n"/>
      <c r="H592" s="296" t="n"/>
      <c r="I592" s="295" t="n"/>
      <c r="J592" s="296" t="n"/>
      <c r="K592" s="295" t="n"/>
      <c r="L592" s="297" t="n"/>
      <c r="M592" s="297">
        <f>'ENS TARDIO 201819'!$K592-'ENS TARDIO 201819'!$I592</f>
        <v/>
      </c>
      <c r="N592" s="295" t="n"/>
      <c r="O592" s="295" t="n"/>
      <c r="P592" s="295" t="n"/>
      <c r="Q592" s="295" t="n"/>
      <c r="R592" s="295" t="n"/>
      <c r="S592" s="295" t="n"/>
      <c r="T592" s="295" t="n"/>
      <c r="U592" s="295" t="n"/>
      <c r="V592" s="295" t="n"/>
      <c r="W592" s="295" t="n"/>
      <c r="X592" s="290" t="inlineStr">
        <is>
          <t>Plot válido</t>
        </is>
      </c>
    </row>
    <row r="593" hidden="1" ht="15.75" customHeight="1" s="412">
      <c r="A593" s="294" t="n"/>
      <c r="B593" s="294" t="n"/>
      <c r="C593" s="294" t="n"/>
      <c r="D593" s="294" t="n"/>
      <c r="E593" s="294" t="n"/>
      <c r="F593" s="295" t="n"/>
      <c r="G593" s="295" t="n"/>
      <c r="H593" s="296" t="n"/>
      <c r="I593" s="295" t="n"/>
      <c r="J593" s="296" t="n"/>
      <c r="K593" s="295" t="n"/>
      <c r="L593" s="297" t="n"/>
      <c r="M593" s="297">
        <f>'ENS TARDIO 201819'!$K593-'ENS TARDIO 201819'!$I593</f>
        <v/>
      </c>
      <c r="N593" s="295" t="n"/>
      <c r="O593" s="295" t="n"/>
      <c r="P593" s="295" t="n"/>
      <c r="Q593" s="295" t="n"/>
      <c r="R593" s="295" t="n"/>
      <c r="S593" s="295" t="n"/>
      <c r="T593" s="295" t="n"/>
      <c r="U593" s="295" t="n"/>
      <c r="V593" s="295" t="n"/>
      <c r="W593" s="295" t="n"/>
      <c r="X593" s="290" t="inlineStr">
        <is>
          <t>Plot válido</t>
        </is>
      </c>
    </row>
    <row r="594" hidden="1" ht="15.75" customHeight="1" s="412">
      <c r="A594" s="294" t="n"/>
      <c r="B594" s="294" t="n"/>
      <c r="C594" s="294" t="n"/>
      <c r="D594" s="294" t="n"/>
      <c r="E594" s="294" t="n"/>
      <c r="F594" s="295" t="n"/>
      <c r="G594" s="295" t="n"/>
      <c r="H594" s="296" t="n"/>
      <c r="I594" s="295" t="n"/>
      <c r="J594" s="296" t="n"/>
      <c r="K594" s="295" t="n"/>
      <c r="L594" s="297" t="n"/>
      <c r="M594" s="297">
        <f>'ENS TARDIO 201819'!$K594-'ENS TARDIO 201819'!$I594</f>
        <v/>
      </c>
      <c r="N594" s="295" t="n"/>
      <c r="O594" s="295" t="n"/>
      <c r="P594" s="295" t="n"/>
      <c r="Q594" s="295" t="n"/>
      <c r="R594" s="295" t="n"/>
      <c r="S594" s="295" t="n"/>
      <c r="T594" s="295" t="n"/>
      <c r="U594" s="295" t="n"/>
      <c r="V594" s="295" t="n"/>
      <c r="W594" s="295" t="n"/>
      <c r="X594" s="290" t="inlineStr">
        <is>
          <t>Se descarta</t>
        </is>
      </c>
    </row>
    <row r="595" hidden="1" ht="15.75" customHeight="1" s="412">
      <c r="A595" s="294" t="n"/>
      <c r="B595" s="294" t="n"/>
      <c r="C595" s="294" t="n"/>
      <c r="D595" s="294" t="n"/>
      <c r="E595" s="294" t="n"/>
      <c r="F595" s="295" t="n"/>
      <c r="G595" s="295" t="n"/>
      <c r="H595" s="296" t="n"/>
      <c r="I595" s="295" t="n"/>
      <c r="J595" s="296" t="n"/>
      <c r="K595" s="295" t="n"/>
      <c r="L595" s="297" t="n"/>
      <c r="M595" s="297">
        <f>'ENS TARDIO 201819'!$K595-'ENS TARDIO 201819'!$I595</f>
        <v/>
      </c>
      <c r="N595" s="295" t="n"/>
      <c r="O595" s="295" t="n"/>
      <c r="P595" s="295" t="n"/>
      <c r="Q595" s="295" t="n"/>
      <c r="R595" s="295" t="n"/>
      <c r="S595" s="295" t="n"/>
      <c r="T595" s="295" t="n"/>
      <c r="U595" s="295" t="n"/>
      <c r="V595" s="295" t="n"/>
      <c r="W595" s="295" t="n"/>
      <c r="X595" s="290" t="inlineStr">
        <is>
          <t>Se descarta</t>
        </is>
      </c>
    </row>
    <row r="596" hidden="1" ht="15.75" customHeight="1" s="412">
      <c r="A596" s="294" t="n"/>
      <c r="B596" s="294" t="n"/>
      <c r="C596" s="294" t="n"/>
      <c r="D596" s="294" t="n"/>
      <c r="E596" s="294" t="n"/>
      <c r="F596" s="295" t="n"/>
      <c r="G596" s="295" t="n"/>
      <c r="H596" s="296" t="n"/>
      <c r="I596" s="295" t="n"/>
      <c r="J596" s="296" t="n"/>
      <c r="K596" s="295" t="n"/>
      <c r="L596" s="297" t="n"/>
      <c r="M596" s="297">
        <f>'ENS TARDIO 201819'!$K596-'ENS TARDIO 201819'!$I596</f>
        <v/>
      </c>
      <c r="N596" s="295" t="n"/>
      <c r="O596" s="295" t="n"/>
      <c r="P596" s="295" t="n"/>
      <c r="Q596" s="295" t="n"/>
      <c r="R596" s="295" t="n"/>
      <c r="S596" s="295" t="n"/>
      <c r="T596" s="295" t="n"/>
      <c r="U596" s="295" t="n"/>
      <c r="V596" s="295" t="n"/>
      <c r="W596" s="295" t="n"/>
      <c r="X596" s="290" t="inlineStr">
        <is>
          <t>Se descarta</t>
        </is>
      </c>
    </row>
    <row r="597" hidden="1" ht="15.75" customHeight="1" s="412">
      <c r="A597" s="294" t="n"/>
      <c r="B597" s="294" t="n"/>
      <c r="C597" s="294" t="n"/>
      <c r="D597" s="294" t="n"/>
      <c r="E597" s="294" t="n"/>
      <c r="F597" s="295" t="n"/>
      <c r="G597" s="295" t="n"/>
      <c r="H597" s="296" t="n"/>
      <c r="I597" s="295" t="n"/>
      <c r="J597" s="296" t="n"/>
      <c r="K597" s="295" t="n"/>
      <c r="L597" s="297" t="n"/>
      <c r="M597" s="297">
        <f>'ENS TARDIO 201819'!$K597-'ENS TARDIO 201819'!$I597</f>
        <v/>
      </c>
      <c r="N597" s="295" t="n"/>
      <c r="O597" s="295" t="n"/>
      <c r="P597" s="295" t="n"/>
      <c r="Q597" s="295" t="n"/>
      <c r="R597" s="295" t="n"/>
      <c r="S597" s="295" t="n"/>
      <c r="T597" s="295" t="n"/>
      <c r="U597" s="295" t="n"/>
      <c r="V597" s="295" t="n"/>
      <c r="W597" s="295" t="n"/>
      <c r="X597" s="290" t="inlineStr">
        <is>
          <t>Se descarta</t>
        </is>
      </c>
    </row>
    <row r="598" hidden="1" ht="15.75" customHeight="1" s="412">
      <c r="A598" s="294" t="n"/>
      <c r="B598" s="294" t="n"/>
      <c r="C598" s="294" t="n"/>
      <c r="D598" s="294" t="n"/>
      <c r="E598" s="294" t="n"/>
      <c r="F598" s="295" t="n"/>
      <c r="G598" s="295" t="n"/>
      <c r="H598" s="296" t="n"/>
      <c r="I598" s="295" t="n"/>
      <c r="J598" s="296" t="n"/>
      <c r="K598" s="295" t="n"/>
      <c r="L598" s="297" t="n"/>
      <c r="M598" s="297">
        <f>'ENS TARDIO 201819'!$K598-'ENS TARDIO 201819'!$I598</f>
        <v/>
      </c>
      <c r="N598" s="295" t="n"/>
      <c r="O598" s="295" t="n"/>
      <c r="P598" s="295" t="n"/>
      <c r="Q598" s="295" t="n"/>
      <c r="R598" s="295" t="n"/>
      <c r="S598" s="295" t="n"/>
      <c r="T598" s="295" t="n"/>
      <c r="U598" s="295" t="n"/>
      <c r="V598" s="295" t="n"/>
      <c r="W598" s="295" t="n"/>
      <c r="X598" s="290" t="inlineStr">
        <is>
          <t>Se descarta</t>
        </is>
      </c>
    </row>
    <row r="599" hidden="1" ht="15.75" customHeight="1" s="412">
      <c r="A599" s="294" t="n"/>
      <c r="B599" s="294" t="n"/>
      <c r="C599" s="294" t="n"/>
      <c r="D599" s="294" t="n"/>
      <c r="E599" s="294" t="n"/>
      <c r="F599" s="295" t="n"/>
      <c r="G599" s="295" t="n"/>
      <c r="H599" s="296" t="n"/>
      <c r="I599" s="295" t="n"/>
      <c r="J599" s="296" t="n"/>
      <c r="K599" s="295" t="n"/>
      <c r="L599" s="297" t="n"/>
      <c r="M599" s="297">
        <f>'ENS TARDIO 201819'!$K599-'ENS TARDIO 201819'!$I599</f>
        <v/>
      </c>
      <c r="N599" s="295" t="n"/>
      <c r="O599" s="295" t="n"/>
      <c r="P599" s="295" t="n"/>
      <c r="Q599" s="295" t="n"/>
      <c r="R599" s="295" t="n"/>
      <c r="S599" s="295" t="n"/>
      <c r="T599" s="295" t="n"/>
      <c r="U599" s="295" t="n"/>
      <c r="V599" s="295" t="n"/>
      <c r="W599" s="295" t="n"/>
      <c r="X599" s="290" t="inlineStr">
        <is>
          <t>Se descarta</t>
        </is>
      </c>
    </row>
    <row r="600" hidden="1" ht="15.75" customHeight="1" s="412">
      <c r="A600" s="294" t="n"/>
      <c r="B600" s="294" t="n"/>
      <c r="C600" s="294" t="n"/>
      <c r="D600" s="294" t="n"/>
      <c r="E600" s="294" t="n"/>
      <c r="F600" s="295" t="n"/>
      <c r="G600" s="295" t="n"/>
      <c r="H600" s="296" t="n"/>
      <c r="I600" s="295" t="n"/>
      <c r="J600" s="296" t="n"/>
      <c r="K600" s="295" t="n"/>
      <c r="L600" s="297" t="n"/>
      <c r="M600" s="297">
        <f>'ENS TARDIO 201819'!$K600-'ENS TARDIO 201819'!$I600</f>
        <v/>
      </c>
      <c r="N600" s="295" t="n"/>
      <c r="O600" s="295" t="n"/>
      <c r="P600" s="295" t="n"/>
      <c r="Q600" s="295" t="n"/>
      <c r="R600" s="295" t="n"/>
      <c r="S600" s="295" t="n"/>
      <c r="T600" s="295" t="n"/>
      <c r="U600" s="295" t="n"/>
      <c r="V600" s="295" t="n"/>
      <c r="W600" s="295" t="n"/>
      <c r="X600" s="290" t="inlineStr">
        <is>
          <t>Se descarta</t>
        </is>
      </c>
    </row>
    <row r="601" hidden="1" ht="15.75" customHeight="1" s="412">
      <c r="A601" s="294" t="n"/>
      <c r="B601" s="294" t="n"/>
      <c r="C601" s="294" t="n"/>
      <c r="D601" s="294" t="n"/>
      <c r="E601" s="294" t="n"/>
      <c r="F601" s="295" t="n"/>
      <c r="G601" s="295" t="n"/>
      <c r="H601" s="296" t="n"/>
      <c r="I601" s="295" t="n"/>
      <c r="J601" s="296" t="n"/>
      <c r="K601" s="295" t="n"/>
      <c r="L601" s="297" t="n"/>
      <c r="M601" s="297">
        <f>'ENS TARDIO 201819'!$K601-'ENS TARDIO 201819'!$I601</f>
        <v/>
      </c>
      <c r="N601" s="295" t="n"/>
      <c r="O601" s="295" t="n"/>
      <c r="P601" s="295" t="n"/>
      <c r="Q601" s="295" t="n"/>
      <c r="R601" s="295" t="n"/>
      <c r="S601" s="295" t="n"/>
      <c r="T601" s="295" t="n"/>
      <c r="U601" s="295" t="n"/>
      <c r="V601" s="295" t="n"/>
      <c r="W601" s="295" t="n"/>
      <c r="X601" s="290" t="inlineStr">
        <is>
          <t>Se descarta</t>
        </is>
      </c>
    </row>
    <row r="602" hidden="1" ht="15.75" customHeight="1" s="412">
      <c r="A602" s="294" t="n"/>
      <c r="B602" s="294" t="n"/>
      <c r="C602" s="294" t="n"/>
      <c r="D602" s="294" t="n"/>
      <c r="E602" s="294" t="n"/>
      <c r="F602" s="295" t="n"/>
      <c r="G602" s="295" t="n"/>
      <c r="H602" s="296" t="n"/>
      <c r="I602" s="295" t="n"/>
      <c r="J602" s="296" t="n"/>
      <c r="K602" s="295" t="n"/>
      <c r="L602" s="297" t="n"/>
      <c r="M602" s="297">
        <f>'ENS TARDIO 201819'!$K602-'ENS TARDIO 201819'!$I602</f>
        <v/>
      </c>
      <c r="N602" s="295" t="n"/>
      <c r="O602" s="295" t="n"/>
      <c r="P602" s="295" t="n"/>
      <c r="Q602" s="295" t="n"/>
      <c r="R602" s="295" t="n"/>
      <c r="S602" s="295" t="n"/>
      <c r="T602" s="295" t="n"/>
      <c r="U602" s="295" t="n"/>
      <c r="V602" s="295" t="n"/>
      <c r="W602" s="295" t="n"/>
      <c r="X602" s="290" t="inlineStr">
        <is>
          <t>Se descarta</t>
        </is>
      </c>
    </row>
    <row r="603" hidden="1" ht="15.75" customHeight="1" s="412">
      <c r="A603" s="294" t="n"/>
      <c r="B603" s="294" t="n"/>
      <c r="C603" s="294" t="n"/>
      <c r="D603" s="294" t="n"/>
      <c r="E603" s="294" t="n"/>
      <c r="F603" s="295" t="n"/>
      <c r="G603" s="295" t="n"/>
      <c r="H603" s="296" t="n"/>
      <c r="I603" s="295" t="n"/>
      <c r="J603" s="296" t="n"/>
      <c r="K603" s="295" t="n"/>
      <c r="L603" s="297" t="n"/>
      <c r="M603" s="297">
        <f>'ENS TARDIO 201819'!$K603-'ENS TARDIO 201819'!$I603</f>
        <v/>
      </c>
      <c r="N603" s="295" t="n"/>
      <c r="O603" s="295" t="n"/>
      <c r="P603" s="295" t="n"/>
      <c r="Q603" s="295" t="n"/>
      <c r="R603" s="295" t="n"/>
      <c r="S603" s="295" t="n"/>
      <c r="T603" s="295" t="n"/>
      <c r="U603" s="295" t="n"/>
      <c r="V603" s="295" t="n"/>
      <c r="W603" s="295" t="n"/>
      <c r="X603" s="290" t="inlineStr">
        <is>
          <t>Se descarta</t>
        </is>
      </c>
    </row>
    <row r="604" hidden="1" ht="15.75" customHeight="1" s="412">
      <c r="A604" s="294" t="n"/>
      <c r="B604" s="294" t="n"/>
      <c r="C604" s="294" t="n"/>
      <c r="D604" s="294" t="n"/>
      <c r="E604" s="294" t="n"/>
      <c r="F604" s="295" t="n"/>
      <c r="G604" s="295" t="n"/>
      <c r="H604" s="296" t="n"/>
      <c r="I604" s="295" t="n"/>
      <c r="J604" s="296" t="n"/>
      <c r="K604" s="295" t="n"/>
      <c r="L604" s="297" t="n"/>
      <c r="M604" s="297">
        <f>'ENS TARDIO 201819'!$K604-'ENS TARDIO 201819'!$I604</f>
        <v/>
      </c>
      <c r="N604" s="295" t="n"/>
      <c r="O604" s="295" t="n"/>
      <c r="P604" s="295" t="n"/>
      <c r="Q604" s="295" t="n"/>
      <c r="R604" s="295" t="n"/>
      <c r="S604" s="295" t="n"/>
      <c r="T604" s="295" t="n"/>
      <c r="U604" s="295" t="n"/>
      <c r="V604" s="295" t="n"/>
      <c r="W604" s="295" t="n"/>
      <c r="X604" s="290" t="inlineStr">
        <is>
          <t>Se descarta</t>
        </is>
      </c>
    </row>
    <row r="605" hidden="1" ht="15.75" customHeight="1" s="412">
      <c r="A605" s="294" t="n"/>
      <c r="B605" s="294" t="n"/>
      <c r="C605" s="294" t="n"/>
      <c r="D605" s="294" t="n"/>
      <c r="E605" s="294" t="n"/>
      <c r="F605" s="295" t="n"/>
      <c r="G605" s="295" t="n"/>
      <c r="H605" s="296" t="n"/>
      <c r="I605" s="295" t="n"/>
      <c r="J605" s="296" t="n"/>
      <c r="K605" s="295" t="n"/>
      <c r="L605" s="297" t="n"/>
      <c r="M605" s="297">
        <f>'ENS TARDIO 201819'!$K605-'ENS TARDIO 201819'!$I605</f>
        <v/>
      </c>
      <c r="N605" s="295" t="n"/>
      <c r="O605" s="295" t="n"/>
      <c r="P605" s="295" t="n"/>
      <c r="Q605" s="295" t="n"/>
      <c r="R605" s="295" t="n"/>
      <c r="S605" s="295" t="n"/>
      <c r="T605" s="295" t="n"/>
      <c r="U605" s="295" t="n"/>
      <c r="V605" s="295" t="n"/>
      <c r="W605" s="295" t="n"/>
      <c r="X605" s="290" t="inlineStr">
        <is>
          <t>Se descarta</t>
        </is>
      </c>
    </row>
    <row r="606" hidden="1" ht="15.75" customHeight="1" s="412">
      <c r="A606" s="294" t="n"/>
      <c r="B606" s="294" t="n"/>
      <c r="C606" s="294" t="n"/>
      <c r="D606" s="294" t="n"/>
      <c r="E606" s="294" t="n"/>
      <c r="F606" s="295" t="n"/>
      <c r="G606" s="295" t="n"/>
      <c r="H606" s="296" t="n"/>
      <c r="I606" s="295" t="n"/>
      <c r="J606" s="296" t="n"/>
      <c r="K606" s="295" t="n"/>
      <c r="L606" s="297" t="n"/>
      <c r="M606" s="297">
        <f>'ENS TARDIO 201819'!$K606-'ENS TARDIO 201819'!$I606</f>
        <v/>
      </c>
      <c r="N606" s="295" t="n"/>
      <c r="O606" s="295" t="n"/>
      <c r="P606" s="295" t="n"/>
      <c r="Q606" s="295" t="n"/>
      <c r="R606" s="295" t="n"/>
      <c r="S606" s="295" t="n"/>
      <c r="T606" s="295" t="n"/>
      <c r="U606" s="295" t="n"/>
      <c r="V606" s="295" t="n"/>
      <c r="W606" s="295" t="n"/>
      <c r="X606" s="290" t="inlineStr">
        <is>
          <t>Plot válido</t>
        </is>
      </c>
    </row>
    <row r="607" hidden="1" ht="15.75" customHeight="1" s="412">
      <c r="A607" s="294" t="n"/>
      <c r="B607" s="294" t="n"/>
      <c r="C607" s="294" t="n"/>
      <c r="D607" s="294" t="n"/>
      <c r="E607" s="294" t="n"/>
      <c r="F607" s="295" t="n"/>
      <c r="G607" s="295" t="n"/>
      <c r="H607" s="296" t="n"/>
      <c r="I607" s="295" t="n"/>
      <c r="J607" s="296" t="n"/>
      <c r="K607" s="295" t="n"/>
      <c r="L607" s="297" t="n"/>
      <c r="M607" s="297">
        <f>'ENS TARDIO 201819'!$K607-'ENS TARDIO 201819'!$I607</f>
        <v/>
      </c>
      <c r="N607" s="295" t="n"/>
      <c r="O607" s="295" t="n"/>
      <c r="P607" s="295" t="n"/>
      <c r="Q607" s="295" t="n"/>
      <c r="R607" s="295" t="n"/>
      <c r="S607" s="295" t="n"/>
      <c r="T607" s="295" t="n"/>
      <c r="U607" s="295" t="n"/>
      <c r="V607" s="295" t="n"/>
      <c r="W607" s="295" t="n"/>
      <c r="X607" s="290" t="inlineStr">
        <is>
          <t>Plot válido</t>
        </is>
      </c>
    </row>
    <row r="608" hidden="1" ht="15.75" customHeight="1" s="412">
      <c r="A608" s="294" t="n"/>
      <c r="B608" s="294" t="n"/>
      <c r="C608" s="294" t="n"/>
      <c r="D608" s="294" t="n"/>
      <c r="E608" s="294" t="n"/>
      <c r="F608" s="295" t="n"/>
      <c r="G608" s="295" t="n"/>
      <c r="H608" s="296" t="n"/>
      <c r="I608" s="295" t="n"/>
      <c r="J608" s="296" t="n"/>
      <c r="K608" s="295" t="n"/>
      <c r="L608" s="297" t="n"/>
      <c r="M608" s="297">
        <f>'ENS TARDIO 201819'!$K608-'ENS TARDIO 201819'!$I608</f>
        <v/>
      </c>
      <c r="N608" s="295" t="n"/>
      <c r="O608" s="295" t="n"/>
      <c r="P608" s="295" t="n"/>
      <c r="Q608" s="295" t="n"/>
      <c r="R608" s="295" t="n"/>
      <c r="S608" s="295" t="n"/>
      <c r="T608" s="295" t="n"/>
      <c r="U608" s="295" t="n"/>
      <c r="V608" s="295" t="n"/>
      <c r="W608" s="295" t="n"/>
      <c r="X608" s="290" t="inlineStr">
        <is>
          <t>Plot válido</t>
        </is>
      </c>
    </row>
    <row r="609" hidden="1" ht="15.75" customHeight="1" s="412">
      <c r="A609" s="294" t="n"/>
      <c r="B609" s="294" t="n"/>
      <c r="C609" s="294" t="n"/>
      <c r="D609" s="294" t="n"/>
      <c r="E609" s="294" t="n"/>
      <c r="F609" s="295" t="n"/>
      <c r="G609" s="295" t="n"/>
      <c r="H609" s="296" t="n"/>
      <c r="I609" s="295" t="n"/>
      <c r="J609" s="296" t="n"/>
      <c r="K609" s="295" t="n"/>
      <c r="L609" s="297" t="n"/>
      <c r="M609" s="297">
        <f>'ENS TARDIO 201819'!$K609-'ENS TARDIO 201819'!$I609</f>
        <v/>
      </c>
      <c r="N609" s="295" t="n"/>
      <c r="O609" s="295" t="n"/>
      <c r="P609" s="295" t="n"/>
      <c r="Q609" s="295" t="n"/>
      <c r="R609" s="295" t="n"/>
      <c r="S609" s="295" t="n"/>
      <c r="T609" s="295" t="n"/>
      <c r="U609" s="295" t="n"/>
      <c r="V609" s="295" t="n"/>
      <c r="W609" s="295" t="n"/>
      <c r="X609" s="290" t="inlineStr">
        <is>
          <t>Plot válido</t>
        </is>
      </c>
    </row>
    <row r="610" hidden="1" ht="15.75" customHeight="1" s="412">
      <c r="A610" s="294" t="n"/>
      <c r="B610" s="294" t="n"/>
      <c r="C610" s="294" t="n"/>
      <c r="D610" s="294" t="n"/>
      <c r="E610" s="294" t="n"/>
      <c r="F610" s="295" t="n"/>
      <c r="G610" s="295" t="n"/>
      <c r="H610" s="296" t="n"/>
      <c r="I610" s="295" t="n"/>
      <c r="J610" s="296" t="n"/>
      <c r="K610" s="295" t="n"/>
      <c r="L610" s="297" t="n"/>
      <c r="M610" s="297">
        <f>'ENS TARDIO 201819'!$K610-'ENS TARDIO 201819'!$I610</f>
        <v/>
      </c>
      <c r="N610" s="295" t="n"/>
      <c r="O610" s="295" t="n"/>
      <c r="P610" s="295" t="n"/>
      <c r="Q610" s="295" t="n"/>
      <c r="R610" s="295" t="n"/>
      <c r="S610" s="295" t="n"/>
      <c r="T610" s="295" t="n"/>
      <c r="U610" s="295" t="n"/>
      <c r="V610" s="295" t="n"/>
      <c r="W610" s="295" t="n"/>
      <c r="X610" s="290" t="inlineStr">
        <is>
          <t>Plot válido</t>
        </is>
      </c>
    </row>
    <row r="611" hidden="1" ht="15.75" customHeight="1" s="412">
      <c r="A611" s="294" t="n"/>
      <c r="B611" s="294" t="n"/>
      <c r="C611" s="294" t="n"/>
      <c r="D611" s="294" t="n"/>
      <c r="E611" s="294" t="n"/>
      <c r="F611" s="295" t="n"/>
      <c r="G611" s="295" t="n"/>
      <c r="H611" s="296" t="n"/>
      <c r="I611" s="295" t="n"/>
      <c r="J611" s="296" t="n"/>
      <c r="K611" s="295" t="n"/>
      <c r="L611" s="297" t="n"/>
      <c r="M611" s="297">
        <f>'ENS TARDIO 201819'!$K611-'ENS TARDIO 201819'!$I611</f>
        <v/>
      </c>
      <c r="N611" s="295" t="n"/>
      <c r="O611" s="295" t="n"/>
      <c r="P611" s="295" t="n"/>
      <c r="Q611" s="295" t="n"/>
      <c r="R611" s="295" t="n"/>
      <c r="S611" s="295" t="n"/>
      <c r="T611" s="295" t="n"/>
      <c r="U611" s="295" t="n"/>
      <c r="V611" s="295" t="n"/>
      <c r="W611" s="295" t="n"/>
      <c r="X611" s="290" t="inlineStr">
        <is>
          <t>Plot válido</t>
        </is>
      </c>
    </row>
    <row r="612" hidden="1" ht="15.75" customHeight="1" s="412">
      <c r="A612" s="294" t="n"/>
      <c r="B612" s="294" t="n"/>
      <c r="C612" s="294" t="n"/>
      <c r="D612" s="294" t="n"/>
      <c r="E612" s="294" t="n"/>
      <c r="F612" s="295" t="n"/>
      <c r="G612" s="295" t="n"/>
      <c r="H612" s="296" t="n"/>
      <c r="I612" s="295" t="n"/>
      <c r="J612" s="296" t="n"/>
      <c r="K612" s="295" t="n"/>
      <c r="L612" s="297" t="n"/>
      <c r="M612" s="297">
        <f>'ENS TARDIO 201819'!$K612-'ENS TARDIO 201819'!$I612</f>
        <v/>
      </c>
      <c r="N612" s="295" t="n"/>
      <c r="O612" s="295" t="n"/>
      <c r="P612" s="295" t="n"/>
      <c r="Q612" s="295" t="n"/>
      <c r="R612" s="295" t="n"/>
      <c r="S612" s="295" t="n"/>
      <c r="T612" s="295" t="n"/>
      <c r="U612" s="295" t="n"/>
      <c r="V612" s="295" t="n"/>
      <c r="W612" s="295" t="n"/>
      <c r="X612" s="290" t="inlineStr">
        <is>
          <t>Plot válido</t>
        </is>
      </c>
    </row>
    <row r="613" hidden="1" ht="15.75" customHeight="1" s="412">
      <c r="A613" s="294" t="n"/>
      <c r="B613" s="294" t="n"/>
      <c r="C613" s="294" t="n"/>
      <c r="D613" s="294" t="n"/>
      <c r="E613" s="294" t="n"/>
      <c r="F613" s="295" t="n"/>
      <c r="G613" s="295" t="n"/>
      <c r="H613" s="296" t="n"/>
      <c r="I613" s="295" t="n"/>
      <c r="J613" s="296" t="n"/>
      <c r="K613" s="295" t="n"/>
      <c r="L613" s="297" t="n"/>
      <c r="M613" s="297">
        <f>'ENS TARDIO 201819'!$K613-'ENS TARDIO 201819'!$I613</f>
        <v/>
      </c>
      <c r="N613" s="295" t="n"/>
      <c r="O613" s="295" t="n"/>
      <c r="P613" s="295" t="n"/>
      <c r="Q613" s="295" t="n"/>
      <c r="R613" s="295" t="n"/>
      <c r="S613" s="295" t="n"/>
      <c r="T613" s="295" t="n"/>
      <c r="U613" s="295" t="n"/>
      <c r="V613" s="295" t="n"/>
      <c r="W613" s="295" t="n"/>
      <c r="X613" s="290" t="inlineStr">
        <is>
          <t>Plot válido</t>
        </is>
      </c>
    </row>
    <row r="614" hidden="1" ht="15.75" customHeight="1" s="412">
      <c r="A614" s="294" t="n"/>
      <c r="B614" s="294" t="n"/>
      <c r="C614" s="294" t="n"/>
      <c r="D614" s="294" t="n"/>
      <c r="E614" s="294" t="n"/>
      <c r="F614" s="295" t="n"/>
      <c r="G614" s="295" t="n"/>
      <c r="H614" s="296" t="n"/>
      <c r="I614" s="295" t="n"/>
      <c r="J614" s="296" t="n"/>
      <c r="K614" s="295" t="n"/>
      <c r="L614" s="297" t="n"/>
      <c r="M614" s="297">
        <f>'ENS TARDIO 201819'!$K614-'ENS TARDIO 201819'!$I614</f>
        <v/>
      </c>
      <c r="N614" s="295" t="n"/>
      <c r="O614" s="295" t="n"/>
      <c r="P614" s="295" t="n"/>
      <c r="Q614" s="295" t="n"/>
      <c r="R614" s="295" t="n"/>
      <c r="S614" s="295" t="n"/>
      <c r="T614" s="295" t="n"/>
      <c r="U614" s="295" t="n"/>
      <c r="V614" s="295" t="n"/>
      <c r="W614" s="295" t="n"/>
      <c r="X614" s="290" t="inlineStr">
        <is>
          <t>Plot válido</t>
        </is>
      </c>
    </row>
    <row r="615" hidden="1" ht="15.75" customHeight="1" s="412">
      <c r="A615" s="294" t="n"/>
      <c r="B615" s="294" t="n"/>
      <c r="C615" s="294" t="n"/>
      <c r="D615" s="294" t="n"/>
      <c r="E615" s="294" t="n"/>
      <c r="F615" s="295" t="n"/>
      <c r="G615" s="295" t="n"/>
      <c r="H615" s="296" t="n"/>
      <c r="I615" s="295" t="n"/>
      <c r="J615" s="296" t="n"/>
      <c r="K615" s="295" t="n"/>
      <c r="L615" s="297" t="n"/>
      <c r="M615" s="297">
        <f>'ENS TARDIO 201819'!$K615-'ENS TARDIO 201819'!$I615</f>
        <v/>
      </c>
      <c r="N615" s="295" t="n"/>
      <c r="O615" s="295" t="n"/>
      <c r="P615" s="295" t="n"/>
      <c r="Q615" s="295" t="n"/>
      <c r="R615" s="295" t="n"/>
      <c r="S615" s="295" t="n"/>
      <c r="T615" s="295" t="n"/>
      <c r="U615" s="295" t="n"/>
      <c r="V615" s="295" t="n"/>
      <c r="W615" s="295" t="n"/>
      <c r="X615" s="290" t="inlineStr">
        <is>
          <t>Plot válido</t>
        </is>
      </c>
    </row>
    <row r="616" hidden="1" ht="15.75" customHeight="1" s="412">
      <c r="A616" s="294" t="n"/>
      <c r="B616" s="294" t="n"/>
      <c r="C616" s="294" t="n"/>
      <c r="D616" s="294" t="n"/>
      <c r="E616" s="294" t="n"/>
      <c r="F616" s="295" t="n"/>
      <c r="G616" s="295" t="n"/>
      <c r="H616" s="296" t="n"/>
      <c r="I616" s="295" t="n"/>
      <c r="J616" s="296" t="n"/>
      <c r="K616" s="295" t="n"/>
      <c r="L616" s="297" t="n"/>
      <c r="M616" s="297">
        <f>'ENS TARDIO 201819'!$K616-'ENS TARDIO 201819'!$I616</f>
        <v/>
      </c>
      <c r="N616" s="295" t="n"/>
      <c r="O616" s="295" t="n"/>
      <c r="P616" s="295" t="n"/>
      <c r="Q616" s="295" t="n"/>
      <c r="R616" s="295" t="n"/>
      <c r="S616" s="295" t="n"/>
      <c r="T616" s="295" t="n"/>
      <c r="U616" s="295" t="n"/>
      <c r="V616" s="295" t="n"/>
      <c r="W616" s="295" t="n"/>
      <c r="X616" s="290" t="inlineStr">
        <is>
          <t>Plot válido</t>
        </is>
      </c>
    </row>
    <row r="617" hidden="1" ht="15.75" customHeight="1" s="412">
      <c r="A617" s="294" t="n"/>
      <c r="B617" s="294" t="n"/>
      <c r="C617" s="294" t="n"/>
      <c r="D617" s="294" t="n"/>
      <c r="E617" s="294" t="n"/>
      <c r="F617" s="295" t="n"/>
      <c r="G617" s="295" t="n"/>
      <c r="H617" s="296" t="n"/>
      <c r="I617" s="295" t="n"/>
      <c r="J617" s="296" t="n"/>
      <c r="K617" s="295" t="n"/>
      <c r="L617" s="297" t="n"/>
      <c r="M617" s="297">
        <f>'ENS TARDIO 201819'!$K617-'ENS TARDIO 201819'!$I617</f>
        <v/>
      </c>
      <c r="N617" s="295" t="n"/>
      <c r="O617" s="295" t="n"/>
      <c r="P617" s="295" t="n"/>
      <c r="Q617" s="295" t="n"/>
      <c r="R617" s="295" t="n"/>
      <c r="S617" s="295" t="n"/>
      <c r="T617" s="295" t="n"/>
      <c r="U617" s="295" t="n"/>
      <c r="V617" s="295" t="n"/>
      <c r="W617" s="295" t="n"/>
      <c r="X617" s="290" t="inlineStr">
        <is>
          <t>Plot válido</t>
        </is>
      </c>
    </row>
    <row r="618" hidden="1" ht="15.75" customHeight="1" s="412">
      <c r="A618" s="294" t="n"/>
      <c r="B618" s="294" t="n"/>
      <c r="C618" s="294" t="n"/>
      <c r="D618" s="294" t="n"/>
      <c r="E618" s="294" t="n"/>
      <c r="F618" s="295" t="n"/>
      <c r="G618" s="295" t="n"/>
      <c r="H618" s="296" t="n"/>
      <c r="I618" s="295" t="n"/>
      <c r="J618" s="296" t="n"/>
      <c r="K618" s="295" t="n"/>
      <c r="L618" s="297" t="n"/>
      <c r="M618" s="297">
        <f>'ENS TARDIO 201819'!$K618-'ENS TARDIO 201819'!$I618</f>
        <v/>
      </c>
      <c r="N618" s="295" t="n"/>
      <c r="O618" s="295" t="n"/>
      <c r="P618" s="295" t="n"/>
      <c r="Q618" s="295" t="n"/>
      <c r="R618" s="295" t="n"/>
      <c r="S618" s="295" t="n"/>
      <c r="T618" s="295" t="n"/>
      <c r="U618" s="295" t="n"/>
      <c r="V618" s="295" t="n"/>
      <c r="W618" s="295" t="n"/>
      <c r="X618" s="290" t="inlineStr">
        <is>
          <t>Plot válido</t>
        </is>
      </c>
    </row>
    <row r="619" hidden="1" ht="15.75" customHeight="1" s="412">
      <c r="A619" s="294" t="n"/>
      <c r="B619" s="294" t="n"/>
      <c r="C619" s="294" t="n"/>
      <c r="D619" s="294" t="n"/>
      <c r="E619" s="294" t="n"/>
      <c r="F619" s="295" t="n"/>
      <c r="G619" s="295" t="n"/>
      <c r="H619" s="296" t="n"/>
      <c r="I619" s="295" t="n"/>
      <c r="J619" s="296" t="n"/>
      <c r="K619" s="295" t="n"/>
      <c r="L619" s="297" t="n"/>
      <c r="M619" s="297">
        <f>'ENS TARDIO 201819'!$K619-'ENS TARDIO 201819'!$I619</f>
        <v/>
      </c>
      <c r="N619" s="295" t="n"/>
      <c r="O619" s="295" t="n"/>
      <c r="P619" s="295" t="n"/>
      <c r="Q619" s="295" t="n"/>
      <c r="R619" s="295" t="n"/>
      <c r="S619" s="295" t="n"/>
      <c r="T619" s="295" t="n"/>
      <c r="U619" s="295" t="n"/>
      <c r="V619" s="295" t="n"/>
      <c r="W619" s="295" t="n"/>
      <c r="X619" s="290" t="inlineStr">
        <is>
          <t>Plot válido</t>
        </is>
      </c>
    </row>
    <row r="620" hidden="1" ht="15.75" customHeight="1" s="412">
      <c r="A620" s="294" t="n"/>
      <c r="B620" s="294" t="n"/>
      <c r="C620" s="294" t="n"/>
      <c r="D620" s="294" t="n"/>
      <c r="E620" s="294" t="n"/>
      <c r="F620" s="295" t="n"/>
      <c r="G620" s="295" t="n"/>
      <c r="H620" s="296" t="n"/>
      <c r="I620" s="295" t="n"/>
      <c r="J620" s="296" t="n"/>
      <c r="K620" s="295" t="n"/>
      <c r="L620" s="297" t="n"/>
      <c r="M620" s="297">
        <f>'ENS TARDIO 201819'!$K620-'ENS TARDIO 201819'!$I620</f>
        <v/>
      </c>
      <c r="N620" s="295" t="n"/>
      <c r="O620" s="295" t="n"/>
      <c r="P620" s="295" t="n"/>
      <c r="Q620" s="295" t="n"/>
      <c r="R620" s="295" t="n"/>
      <c r="S620" s="295" t="n"/>
      <c r="T620" s="295" t="n"/>
      <c r="U620" s="295" t="n"/>
      <c r="V620" s="295" t="n"/>
      <c r="W620" s="295" t="n"/>
      <c r="X620" s="290" t="inlineStr">
        <is>
          <t>Plot válido</t>
        </is>
      </c>
    </row>
    <row r="621" hidden="1" ht="15.75" customHeight="1" s="412">
      <c r="A621" s="294" t="n"/>
      <c r="B621" s="294" t="n"/>
      <c r="C621" s="294" t="n"/>
      <c r="D621" s="294" t="n"/>
      <c r="E621" s="294" t="n"/>
      <c r="F621" s="295" t="n"/>
      <c r="G621" s="295" t="n"/>
      <c r="H621" s="296" t="n"/>
      <c r="I621" s="295" t="n"/>
      <c r="J621" s="296" t="n"/>
      <c r="K621" s="295" t="n"/>
      <c r="L621" s="297" t="n"/>
      <c r="M621" s="297">
        <f>'ENS TARDIO 201819'!$K621-'ENS TARDIO 201819'!$I621</f>
        <v/>
      </c>
      <c r="N621" s="295" t="n"/>
      <c r="O621" s="295" t="n"/>
      <c r="P621" s="295" t="n"/>
      <c r="Q621" s="295" t="n"/>
      <c r="R621" s="295" t="n"/>
      <c r="S621" s="295" t="n"/>
      <c r="T621" s="295" t="n"/>
      <c r="U621" s="295" t="n"/>
      <c r="V621" s="295" t="n"/>
      <c r="W621" s="295" t="n"/>
      <c r="X621" s="290" t="inlineStr">
        <is>
          <t>Plot válido</t>
        </is>
      </c>
    </row>
    <row r="622" hidden="1" ht="15.75" customHeight="1" s="412">
      <c r="A622" s="294" t="n"/>
      <c r="B622" s="294" t="n"/>
      <c r="C622" s="294" t="n"/>
      <c r="D622" s="294" t="n"/>
      <c r="E622" s="294" t="n"/>
      <c r="F622" s="295" t="n"/>
      <c r="G622" s="295" t="n"/>
      <c r="H622" s="296" t="n"/>
      <c r="I622" s="295" t="n"/>
      <c r="J622" s="296" t="n"/>
      <c r="K622" s="295" t="n"/>
      <c r="L622" s="297" t="n"/>
      <c r="M622" s="297">
        <f>'ENS TARDIO 201819'!$K622-'ENS TARDIO 201819'!$I622</f>
        <v/>
      </c>
      <c r="N622" s="295" t="n"/>
      <c r="O622" s="295" t="n"/>
      <c r="P622" s="295" t="n"/>
      <c r="Q622" s="295" t="n"/>
      <c r="R622" s="295" t="n"/>
      <c r="S622" s="295" t="n"/>
      <c r="T622" s="295" t="n"/>
      <c r="U622" s="295" t="n"/>
      <c r="V622" s="295" t="n"/>
      <c r="W622" s="295" t="n"/>
      <c r="X622" s="290" t="inlineStr">
        <is>
          <t>Plot válido</t>
        </is>
      </c>
    </row>
    <row r="623" hidden="1" ht="15.75" customHeight="1" s="412">
      <c r="A623" s="294" t="n"/>
      <c r="B623" s="294" t="n"/>
      <c r="C623" s="294" t="n"/>
      <c r="D623" s="294" t="n"/>
      <c r="E623" s="294" t="n"/>
      <c r="F623" s="295" t="n"/>
      <c r="G623" s="295" t="n"/>
      <c r="H623" s="296" t="n"/>
      <c r="I623" s="295" t="n"/>
      <c r="J623" s="296" t="n"/>
      <c r="K623" s="295" t="n"/>
      <c r="L623" s="297" t="n"/>
      <c r="M623" s="297">
        <f>'ENS TARDIO 201819'!$K623-'ENS TARDIO 201819'!$I623</f>
        <v/>
      </c>
      <c r="N623" s="295" t="n"/>
      <c r="O623" s="295" t="n"/>
      <c r="P623" s="295" t="n"/>
      <c r="Q623" s="295" t="n"/>
      <c r="R623" s="295" t="n"/>
      <c r="S623" s="295" t="n"/>
      <c r="T623" s="295" t="n"/>
      <c r="U623" s="295" t="n"/>
      <c r="V623" s="295" t="n"/>
      <c r="W623" s="295" t="n"/>
      <c r="X623" s="290" t="inlineStr">
        <is>
          <t>Plot válido</t>
        </is>
      </c>
    </row>
    <row r="624" hidden="1" ht="15.75" customHeight="1" s="412">
      <c r="A624" s="294" t="n"/>
      <c r="B624" s="294" t="n"/>
      <c r="C624" s="294" t="n"/>
      <c r="D624" s="294" t="n"/>
      <c r="E624" s="294" t="n"/>
      <c r="F624" s="295" t="n"/>
      <c r="G624" s="295" t="n"/>
      <c r="H624" s="296" t="n"/>
      <c r="I624" s="295" t="n"/>
      <c r="J624" s="296" t="n"/>
      <c r="K624" s="295" t="n"/>
      <c r="L624" s="297" t="n"/>
      <c r="M624" s="297">
        <f>'ENS TARDIO 201819'!$K624-'ENS TARDIO 201819'!$I624</f>
        <v/>
      </c>
      <c r="N624" s="295" t="n"/>
      <c r="O624" s="295" t="n"/>
      <c r="P624" s="295" t="n"/>
      <c r="Q624" s="295" t="n"/>
      <c r="R624" s="295" t="n"/>
      <c r="S624" s="295" t="n"/>
      <c r="T624" s="295" t="n"/>
      <c r="U624" s="295" t="n"/>
      <c r="V624" s="295" t="n"/>
      <c r="W624" s="295" t="n"/>
      <c r="X624" s="290" t="inlineStr">
        <is>
          <t>Plot válido</t>
        </is>
      </c>
    </row>
    <row r="625" hidden="1" ht="15.75" customHeight="1" s="412">
      <c r="A625" s="294" t="n"/>
      <c r="B625" s="294" t="n"/>
      <c r="C625" s="294" t="n"/>
      <c r="D625" s="294" t="n"/>
      <c r="E625" s="294" t="n"/>
      <c r="F625" s="295" t="n"/>
      <c r="G625" s="295" t="n"/>
      <c r="H625" s="296" t="n"/>
      <c r="I625" s="295" t="n"/>
      <c r="J625" s="296" t="n"/>
      <c r="K625" s="295" t="n"/>
      <c r="L625" s="297" t="n"/>
      <c r="M625" s="297">
        <f>'ENS TARDIO 201819'!$K625-'ENS TARDIO 201819'!$I625</f>
        <v/>
      </c>
      <c r="N625" s="295" t="n"/>
      <c r="O625" s="295" t="n"/>
      <c r="P625" s="295" t="n"/>
      <c r="Q625" s="295" t="n"/>
      <c r="R625" s="295" t="n"/>
      <c r="S625" s="295" t="n"/>
      <c r="T625" s="295" t="n"/>
      <c r="U625" s="295" t="n"/>
      <c r="V625" s="295" t="n"/>
      <c r="W625" s="295" t="n"/>
      <c r="X625" s="290" t="inlineStr">
        <is>
          <t>Plot válido</t>
        </is>
      </c>
    </row>
    <row r="626" hidden="1" ht="15.75" customHeight="1" s="412">
      <c r="A626" s="294" t="n"/>
      <c r="B626" s="294" t="n"/>
      <c r="C626" s="294" t="n"/>
      <c r="D626" s="294" t="n"/>
      <c r="E626" s="294" t="n"/>
      <c r="F626" s="295" t="n"/>
      <c r="G626" s="295" t="n"/>
      <c r="H626" s="296" t="n"/>
      <c r="I626" s="295" t="n"/>
      <c r="J626" s="296" t="n"/>
      <c r="K626" s="295" t="n"/>
      <c r="L626" s="297" t="n"/>
      <c r="M626" s="297">
        <f>'ENS TARDIO 201819'!$K626-'ENS TARDIO 201819'!$I626</f>
        <v/>
      </c>
      <c r="N626" s="295" t="n"/>
      <c r="O626" s="295" t="n"/>
      <c r="P626" s="295" t="n"/>
      <c r="Q626" s="295" t="n"/>
      <c r="R626" s="295" t="n"/>
      <c r="S626" s="295" t="n"/>
      <c r="T626" s="295" t="n"/>
      <c r="U626" s="295" t="n"/>
      <c r="V626" s="295" t="n"/>
      <c r="W626" s="295" t="n"/>
      <c r="X626" s="290" t="inlineStr">
        <is>
          <t>Plot válido</t>
        </is>
      </c>
    </row>
    <row r="627" hidden="1" ht="15.75" customHeight="1" s="412">
      <c r="A627" s="294" t="n"/>
      <c r="B627" s="294" t="n"/>
      <c r="C627" s="294" t="n"/>
      <c r="D627" s="294" t="n"/>
      <c r="E627" s="294" t="n"/>
      <c r="F627" s="295" t="n"/>
      <c r="G627" s="295" t="n"/>
      <c r="H627" s="296" t="n"/>
      <c r="I627" s="295" t="n"/>
      <c r="J627" s="296" t="n"/>
      <c r="K627" s="295" t="n"/>
      <c r="L627" s="297" t="n"/>
      <c r="M627" s="297">
        <f>'ENS TARDIO 201819'!$K627-'ENS TARDIO 201819'!$I627</f>
        <v/>
      </c>
      <c r="N627" s="295" t="n"/>
      <c r="O627" s="295" t="n"/>
      <c r="P627" s="295" t="n"/>
      <c r="Q627" s="295" t="n"/>
      <c r="R627" s="295" t="n"/>
      <c r="S627" s="295" t="n"/>
      <c r="T627" s="295" t="n"/>
      <c r="U627" s="295" t="n"/>
      <c r="V627" s="295" t="n"/>
      <c r="W627" s="295" t="n"/>
      <c r="X627" s="290" t="inlineStr">
        <is>
          <t>Plot válido</t>
        </is>
      </c>
    </row>
    <row r="628" hidden="1" ht="15.75" customHeight="1" s="412">
      <c r="A628" s="294" t="n"/>
      <c r="B628" s="294" t="n"/>
      <c r="C628" s="294" t="n"/>
      <c r="D628" s="294" t="n"/>
      <c r="E628" s="294" t="n"/>
      <c r="F628" s="295" t="n"/>
      <c r="G628" s="295" t="n"/>
      <c r="H628" s="296" t="n"/>
      <c r="I628" s="295" t="n"/>
      <c r="J628" s="296" t="n"/>
      <c r="K628" s="295" t="n"/>
      <c r="L628" s="297" t="n"/>
      <c r="M628" s="297">
        <f>'ENS TARDIO 201819'!$K628-'ENS TARDIO 201819'!$I628</f>
        <v/>
      </c>
      <c r="N628" s="295" t="n"/>
      <c r="O628" s="295" t="n"/>
      <c r="P628" s="295" t="n"/>
      <c r="Q628" s="295" t="n"/>
      <c r="R628" s="295" t="n"/>
      <c r="S628" s="295" t="n"/>
      <c r="T628" s="295" t="n"/>
      <c r="U628" s="295" t="n"/>
      <c r="V628" s="295" t="n"/>
      <c r="W628" s="295" t="n"/>
      <c r="X628" s="290" t="inlineStr">
        <is>
          <t>Plot válido</t>
        </is>
      </c>
    </row>
    <row r="629" hidden="1" ht="15.75" customHeight="1" s="412">
      <c r="A629" s="294" t="n"/>
      <c r="B629" s="294" t="n"/>
      <c r="C629" s="294" t="n"/>
      <c r="D629" s="294" t="n"/>
      <c r="E629" s="294" t="n"/>
      <c r="F629" s="295" t="n"/>
      <c r="G629" s="295" t="n"/>
      <c r="H629" s="296" t="n"/>
      <c r="I629" s="295" t="n"/>
      <c r="J629" s="296" t="n"/>
      <c r="K629" s="295" t="n"/>
      <c r="L629" s="297" t="n"/>
      <c r="M629" s="297">
        <f>'ENS TARDIO 201819'!$K629-'ENS TARDIO 201819'!$I629</f>
        <v/>
      </c>
      <c r="N629" s="295" t="n"/>
      <c r="O629" s="295" t="n"/>
      <c r="P629" s="295" t="n"/>
      <c r="Q629" s="295" t="n"/>
      <c r="R629" s="295" t="n"/>
      <c r="S629" s="295" t="n"/>
      <c r="T629" s="295" t="n"/>
      <c r="U629" s="295" t="n"/>
      <c r="V629" s="295" t="n"/>
      <c r="W629" s="295" t="n"/>
      <c r="X629" s="290" t="inlineStr">
        <is>
          <t>Plot válido</t>
        </is>
      </c>
    </row>
    <row r="630" hidden="1" ht="15.75" customHeight="1" s="412">
      <c r="A630" s="294" t="n"/>
      <c r="B630" s="294" t="n"/>
      <c r="C630" s="294" t="n"/>
      <c r="D630" s="294" t="n"/>
      <c r="E630" s="294" t="n"/>
      <c r="F630" s="295" t="n"/>
      <c r="G630" s="295" t="n"/>
      <c r="H630" s="296" t="n"/>
      <c r="I630" s="295" t="n"/>
      <c r="J630" s="296" t="n"/>
      <c r="K630" s="295" t="n"/>
      <c r="L630" s="297" t="n"/>
      <c r="M630" s="297">
        <f>'ENS TARDIO 201819'!$K630-'ENS TARDIO 201819'!$I630</f>
        <v/>
      </c>
      <c r="N630" s="295" t="n"/>
      <c r="O630" s="295" t="n"/>
      <c r="P630" s="295" t="n"/>
      <c r="Q630" s="295" t="n"/>
      <c r="R630" s="295" t="n"/>
      <c r="S630" s="295" t="n"/>
      <c r="T630" s="295" t="n"/>
      <c r="U630" s="295" t="n"/>
      <c r="V630" s="295" t="n"/>
      <c r="W630" s="295" t="n"/>
      <c r="X630" s="290" t="inlineStr">
        <is>
          <t>Plot válido</t>
        </is>
      </c>
    </row>
    <row r="631" hidden="1" ht="15.75" customHeight="1" s="412">
      <c r="A631" s="294" t="n"/>
      <c r="B631" s="294" t="n"/>
      <c r="C631" s="294" t="n"/>
      <c r="D631" s="294" t="n"/>
      <c r="E631" s="294" t="n"/>
      <c r="F631" s="295" t="n"/>
      <c r="G631" s="295" t="n"/>
      <c r="H631" s="296" t="n"/>
      <c r="I631" s="295" t="n"/>
      <c r="J631" s="296" t="n"/>
      <c r="K631" s="295" t="n"/>
      <c r="L631" s="297" t="n"/>
      <c r="M631" s="297">
        <f>'ENS TARDIO 201819'!$K631-'ENS TARDIO 201819'!$I631</f>
        <v/>
      </c>
      <c r="N631" s="295" t="n"/>
      <c r="O631" s="295" t="n"/>
      <c r="P631" s="295" t="n"/>
      <c r="Q631" s="295" t="n"/>
      <c r="R631" s="295" t="n"/>
      <c r="S631" s="295" t="n"/>
      <c r="T631" s="295" t="n"/>
      <c r="U631" s="295" t="n"/>
      <c r="V631" s="295" t="n"/>
      <c r="W631" s="295" t="n"/>
      <c r="X631" s="290" t="inlineStr">
        <is>
          <t>Plot válido</t>
        </is>
      </c>
    </row>
    <row r="632" hidden="1" ht="15.75" customHeight="1" s="412">
      <c r="A632" s="294" t="n"/>
      <c r="B632" s="294" t="n"/>
      <c r="C632" s="294" t="n"/>
      <c r="D632" s="294" t="n"/>
      <c r="E632" s="294" t="n"/>
      <c r="F632" s="295" t="n"/>
      <c r="G632" s="295" t="n"/>
      <c r="H632" s="296" t="n"/>
      <c r="I632" s="295" t="n"/>
      <c r="J632" s="296" t="n"/>
      <c r="K632" s="295" t="n"/>
      <c r="L632" s="297" t="n"/>
      <c r="M632" s="297">
        <f>'ENS TARDIO 201819'!$K632-'ENS TARDIO 201819'!$I632</f>
        <v/>
      </c>
      <c r="N632" s="295" t="n"/>
      <c r="O632" s="295" t="n"/>
      <c r="P632" s="295" t="n"/>
      <c r="Q632" s="295" t="n"/>
      <c r="R632" s="295" t="n"/>
      <c r="S632" s="295" t="n"/>
      <c r="T632" s="295" t="n"/>
      <c r="U632" s="295" t="n"/>
      <c r="V632" s="295" t="n"/>
      <c r="W632" s="295" t="n"/>
      <c r="X632" s="290" t="inlineStr">
        <is>
          <t>Plot válido</t>
        </is>
      </c>
    </row>
    <row r="633" hidden="1" ht="15.75" customHeight="1" s="412">
      <c r="A633" s="294" t="n"/>
      <c r="B633" s="294" t="n"/>
      <c r="C633" s="294" t="n"/>
      <c r="D633" s="294" t="n"/>
      <c r="E633" s="294" t="n"/>
      <c r="F633" s="295" t="n"/>
      <c r="G633" s="295" t="n"/>
      <c r="H633" s="296" t="n"/>
      <c r="I633" s="295" t="n"/>
      <c r="J633" s="296" t="n"/>
      <c r="K633" s="295" t="n"/>
      <c r="L633" s="297" t="n"/>
      <c r="M633" s="297">
        <f>'ENS TARDIO 201819'!$K633-'ENS TARDIO 201819'!$I633</f>
        <v/>
      </c>
      <c r="N633" s="295" t="n"/>
      <c r="O633" s="295" t="n"/>
      <c r="P633" s="295" t="n"/>
      <c r="Q633" s="295" t="n"/>
      <c r="R633" s="295" t="n"/>
      <c r="S633" s="295" t="n"/>
      <c r="T633" s="295" t="n"/>
      <c r="U633" s="295" t="n"/>
      <c r="V633" s="295" t="n"/>
      <c r="W633" s="295" t="n"/>
      <c r="X633" s="290" t="inlineStr">
        <is>
          <t>Plot válido</t>
        </is>
      </c>
    </row>
    <row r="634" hidden="1" ht="15.75" customHeight="1" s="412">
      <c r="A634" s="294" t="n"/>
      <c r="B634" s="294" t="n"/>
      <c r="C634" s="294" t="n"/>
      <c r="D634" s="294" t="n"/>
      <c r="E634" s="294" t="n"/>
      <c r="F634" s="295" t="n"/>
      <c r="G634" s="295" t="n"/>
      <c r="H634" s="296" t="n"/>
      <c r="I634" s="295" t="n"/>
      <c r="J634" s="296" t="n"/>
      <c r="K634" s="295" t="n"/>
      <c r="L634" s="297" t="n"/>
      <c r="M634" s="297">
        <f>'ENS TARDIO 201819'!$K634-'ENS TARDIO 201819'!$I634</f>
        <v/>
      </c>
      <c r="N634" s="295" t="n"/>
      <c r="O634" s="295" t="n"/>
      <c r="P634" s="295" t="n"/>
      <c r="Q634" s="295" t="n"/>
      <c r="R634" s="295" t="n"/>
      <c r="S634" s="295" t="n"/>
      <c r="T634" s="295" t="n"/>
      <c r="U634" s="295" t="n"/>
      <c r="V634" s="295" t="n"/>
      <c r="W634" s="295" t="n"/>
      <c r="X634" s="290" t="inlineStr">
        <is>
          <t>Plot válido</t>
        </is>
      </c>
    </row>
    <row r="635" hidden="1" ht="15.75" customHeight="1" s="412">
      <c r="A635" s="294" t="n"/>
      <c r="B635" s="294" t="n"/>
      <c r="C635" s="294" t="n"/>
      <c r="D635" s="294" t="n"/>
      <c r="E635" s="294" t="n"/>
      <c r="F635" s="295" t="n"/>
      <c r="G635" s="295" t="n"/>
      <c r="H635" s="296" t="n"/>
      <c r="I635" s="295" t="n"/>
      <c r="J635" s="296" t="n"/>
      <c r="K635" s="295" t="n"/>
      <c r="L635" s="297" t="n"/>
      <c r="M635" s="297">
        <f>'ENS TARDIO 201819'!$K635-'ENS TARDIO 201819'!$I635</f>
        <v/>
      </c>
      <c r="N635" s="295" t="n"/>
      <c r="O635" s="295" t="n"/>
      <c r="P635" s="295" t="n"/>
      <c r="Q635" s="295" t="n"/>
      <c r="R635" s="295" t="n"/>
      <c r="S635" s="295" t="n"/>
      <c r="T635" s="295" t="n"/>
      <c r="U635" s="295" t="n"/>
      <c r="V635" s="295" t="n"/>
      <c r="W635" s="295" t="n"/>
      <c r="X635" s="290" t="inlineStr">
        <is>
          <t>Plot válido</t>
        </is>
      </c>
    </row>
    <row r="636" hidden="1" ht="15.75" customHeight="1" s="412">
      <c r="A636" s="294" t="n"/>
      <c r="B636" s="294" t="n"/>
      <c r="C636" s="294" t="n"/>
      <c r="D636" s="294" t="n"/>
      <c r="E636" s="294" t="n"/>
      <c r="F636" s="295" t="n"/>
      <c r="G636" s="295" t="n"/>
      <c r="H636" s="296" t="n"/>
      <c r="I636" s="295" t="n"/>
      <c r="J636" s="296" t="n"/>
      <c r="K636" s="295" t="n"/>
      <c r="L636" s="297" t="n"/>
      <c r="M636" s="297">
        <f>'ENS TARDIO 201819'!$K636-'ENS TARDIO 201819'!$I636</f>
        <v/>
      </c>
      <c r="N636" s="295" t="n"/>
      <c r="O636" s="295" t="n"/>
      <c r="P636" s="295" t="n"/>
      <c r="Q636" s="295" t="n"/>
      <c r="R636" s="295" t="n"/>
      <c r="S636" s="295" t="n"/>
      <c r="T636" s="295" t="n"/>
      <c r="U636" s="295" t="n"/>
      <c r="V636" s="295" t="n"/>
      <c r="W636" s="295" t="n"/>
      <c r="X636" s="290" t="inlineStr">
        <is>
          <t>Plot válido</t>
        </is>
      </c>
    </row>
    <row r="637" hidden="1" ht="15.75" customHeight="1" s="412">
      <c r="A637" s="294" t="n"/>
      <c r="B637" s="294" t="n"/>
      <c r="C637" s="294" t="n"/>
      <c r="D637" s="294" t="n"/>
      <c r="E637" s="294" t="n"/>
      <c r="F637" s="295" t="n"/>
      <c r="G637" s="295" t="n"/>
      <c r="H637" s="296" t="n"/>
      <c r="I637" s="295" t="n"/>
      <c r="J637" s="296" t="n"/>
      <c r="K637" s="295" t="n"/>
      <c r="L637" s="297" t="n"/>
      <c r="M637" s="297">
        <f>'ENS TARDIO 201819'!$K637-'ENS TARDIO 201819'!$I637</f>
        <v/>
      </c>
      <c r="N637" s="295" t="n"/>
      <c r="O637" s="295" t="n"/>
      <c r="P637" s="295" t="n"/>
      <c r="Q637" s="295" t="n"/>
      <c r="R637" s="295" t="n"/>
      <c r="S637" s="295" t="n"/>
      <c r="T637" s="295" t="n"/>
      <c r="U637" s="295" t="n"/>
      <c r="V637" s="295" t="n"/>
      <c r="W637" s="295" t="n"/>
      <c r="X637" s="290" t="inlineStr">
        <is>
          <t>Plot válido</t>
        </is>
      </c>
    </row>
    <row r="638" hidden="1" ht="15.75" customHeight="1" s="412">
      <c r="A638" s="294" t="n"/>
      <c r="B638" s="294" t="n"/>
      <c r="C638" s="294" t="n"/>
      <c r="D638" s="294" t="n"/>
      <c r="E638" s="294" t="n"/>
      <c r="F638" s="295" t="n"/>
      <c r="G638" s="295" t="n"/>
      <c r="H638" s="296" t="n"/>
      <c r="I638" s="295" t="n"/>
      <c r="J638" s="296" t="n"/>
      <c r="K638" s="295" t="n"/>
      <c r="L638" s="297" t="n"/>
      <c r="M638" s="297">
        <f>'ENS TARDIO 201819'!$K638-'ENS TARDIO 201819'!$I638</f>
        <v/>
      </c>
      <c r="N638" s="295" t="n"/>
      <c r="O638" s="295" t="n"/>
      <c r="P638" s="295" t="n"/>
      <c r="Q638" s="295" t="n"/>
      <c r="R638" s="295" t="n"/>
      <c r="S638" s="295" t="n"/>
      <c r="T638" s="295" t="n"/>
      <c r="U638" s="295" t="n"/>
      <c r="V638" s="295" t="n"/>
      <c r="W638" s="295" t="n"/>
      <c r="X638" s="290" t="inlineStr">
        <is>
          <t>Plot válido</t>
        </is>
      </c>
    </row>
    <row r="639" hidden="1" ht="15.75" customHeight="1" s="412">
      <c r="A639" s="294" t="n"/>
      <c r="B639" s="294" t="n"/>
      <c r="C639" s="294" t="n"/>
      <c r="D639" s="294" t="n"/>
      <c r="E639" s="294" t="n"/>
      <c r="F639" s="295" t="n"/>
      <c r="G639" s="295" t="n"/>
      <c r="H639" s="296" t="n"/>
      <c r="I639" s="295" t="n"/>
      <c r="J639" s="296" t="n"/>
      <c r="K639" s="295" t="n"/>
      <c r="L639" s="297" t="n"/>
      <c r="M639" s="297">
        <f>'ENS TARDIO 201819'!$K639-'ENS TARDIO 201819'!$I639</f>
        <v/>
      </c>
      <c r="N639" s="295" t="n"/>
      <c r="O639" s="295" t="n"/>
      <c r="P639" s="295" t="n"/>
      <c r="Q639" s="295" t="n"/>
      <c r="R639" s="295" t="n"/>
      <c r="S639" s="295" t="n"/>
      <c r="T639" s="295" t="n"/>
      <c r="U639" s="295" t="n"/>
      <c r="V639" s="295" t="n"/>
      <c r="W639" s="295" t="n"/>
      <c r="X639" s="290" t="inlineStr">
        <is>
          <t>Plot válido</t>
        </is>
      </c>
    </row>
    <row r="640" hidden="1" ht="15.75" customHeight="1" s="412">
      <c r="A640" s="294" t="n"/>
      <c r="B640" s="294" t="n"/>
      <c r="C640" s="294" t="n"/>
      <c r="D640" s="294" t="n"/>
      <c r="E640" s="294" t="n"/>
      <c r="F640" s="295" t="n"/>
      <c r="G640" s="295" t="n"/>
      <c r="H640" s="296" t="n"/>
      <c r="I640" s="295" t="n"/>
      <c r="J640" s="296" t="n"/>
      <c r="K640" s="295" t="n"/>
      <c r="L640" s="297" t="n"/>
      <c r="M640" s="297">
        <f>'ENS TARDIO 201819'!$K640-'ENS TARDIO 201819'!$I640</f>
        <v/>
      </c>
      <c r="N640" s="295" t="n"/>
      <c r="O640" s="295" t="n"/>
      <c r="P640" s="295" t="n"/>
      <c r="Q640" s="295" t="n"/>
      <c r="R640" s="295" t="n"/>
      <c r="S640" s="295" t="n"/>
      <c r="T640" s="295" t="n"/>
      <c r="U640" s="295" t="n"/>
      <c r="V640" s="295" t="n"/>
      <c r="W640" s="295" t="n"/>
      <c r="X640" s="290" t="inlineStr">
        <is>
          <t>Plot válido</t>
        </is>
      </c>
    </row>
    <row r="641" hidden="1" ht="15.75" customHeight="1" s="412">
      <c r="A641" s="294" t="n"/>
      <c r="B641" s="294" t="n"/>
      <c r="C641" s="294" t="n"/>
      <c r="D641" s="294" t="n"/>
      <c r="E641" s="294" t="n"/>
      <c r="F641" s="295" t="n"/>
      <c r="G641" s="295" t="n"/>
      <c r="H641" s="296" t="n"/>
      <c r="I641" s="295" t="n"/>
      <c r="J641" s="296" t="n"/>
      <c r="K641" s="295" t="n"/>
      <c r="L641" s="297" t="n"/>
      <c r="M641" s="297">
        <f>'ENS TARDIO 201819'!$K641-'ENS TARDIO 201819'!$I641</f>
        <v/>
      </c>
      <c r="N641" s="295" t="n"/>
      <c r="O641" s="295" t="n"/>
      <c r="P641" s="295" t="n"/>
      <c r="Q641" s="295" t="n"/>
      <c r="R641" s="295" t="n"/>
      <c r="S641" s="295" t="n"/>
      <c r="T641" s="295" t="n"/>
      <c r="U641" s="295" t="n"/>
      <c r="V641" s="295" t="n"/>
      <c r="W641" s="295" t="n"/>
      <c r="X641" s="290" t="inlineStr">
        <is>
          <t>Plot válido</t>
        </is>
      </c>
    </row>
    <row r="642" hidden="1" ht="15.75" customHeight="1" s="412">
      <c r="A642" s="294" t="n"/>
      <c r="B642" s="294" t="n"/>
      <c r="C642" s="294" t="n"/>
      <c r="D642" s="294" t="n"/>
      <c r="E642" s="294" t="n"/>
      <c r="F642" s="295" t="n"/>
      <c r="G642" s="295" t="n"/>
      <c r="H642" s="296" t="n"/>
      <c r="I642" s="295" t="n"/>
      <c r="J642" s="296" t="n"/>
      <c r="K642" s="295" t="n"/>
      <c r="L642" s="297" t="n"/>
      <c r="M642" s="297">
        <f>'ENS TARDIO 201819'!$K642-'ENS TARDIO 201819'!$I642</f>
        <v/>
      </c>
      <c r="N642" s="295" t="n"/>
      <c r="O642" s="295" t="n"/>
      <c r="P642" s="295" t="n"/>
      <c r="Q642" s="295" t="n"/>
      <c r="R642" s="295" t="n"/>
      <c r="S642" s="295" t="n"/>
      <c r="T642" s="295" t="n"/>
      <c r="U642" s="295" t="n"/>
      <c r="V642" s="295" t="n"/>
      <c r="W642" s="295" t="n"/>
      <c r="X642" s="290" t="inlineStr">
        <is>
          <t>Plot válido</t>
        </is>
      </c>
    </row>
    <row r="643" hidden="1" ht="15.75" customHeight="1" s="412">
      <c r="A643" s="294" t="n"/>
      <c r="B643" s="294" t="n"/>
      <c r="C643" s="294" t="n"/>
      <c r="D643" s="294" t="n"/>
      <c r="E643" s="294" t="n"/>
      <c r="F643" s="295" t="n"/>
      <c r="G643" s="295" t="n"/>
      <c r="H643" s="296" t="n"/>
      <c r="I643" s="295" t="n"/>
      <c r="J643" s="296" t="n"/>
      <c r="K643" s="295" t="n"/>
      <c r="L643" s="297" t="n"/>
      <c r="M643" s="297">
        <f>'ENS TARDIO 201819'!$K643-'ENS TARDIO 201819'!$I643</f>
        <v/>
      </c>
      <c r="N643" s="295" t="n"/>
      <c r="O643" s="295" t="n"/>
      <c r="P643" s="295" t="n"/>
      <c r="Q643" s="295" t="n"/>
      <c r="R643" s="295" t="n"/>
      <c r="S643" s="295" t="n"/>
      <c r="T643" s="295" t="n"/>
      <c r="U643" s="295" t="n"/>
      <c r="V643" s="295" t="n"/>
      <c r="W643" s="295" t="n"/>
      <c r="X643" s="290" t="inlineStr">
        <is>
          <t>Plot válido</t>
        </is>
      </c>
    </row>
    <row r="644" hidden="1" ht="15.75" customHeight="1" s="412">
      <c r="A644" s="294" t="n"/>
      <c r="B644" s="294" t="n"/>
      <c r="C644" s="294" t="n"/>
      <c r="D644" s="294" t="n"/>
      <c r="E644" s="294" t="n"/>
      <c r="F644" s="295" t="n"/>
      <c r="G644" s="295" t="n"/>
      <c r="H644" s="296" t="n"/>
      <c r="I644" s="295" t="n"/>
      <c r="J644" s="296" t="n"/>
      <c r="K644" s="295" t="n"/>
      <c r="L644" s="297" t="n"/>
      <c r="M644" s="297">
        <f>'ENS TARDIO 201819'!$K644-'ENS TARDIO 201819'!$I644</f>
        <v/>
      </c>
      <c r="N644" s="295" t="n"/>
      <c r="O644" s="295" t="n"/>
      <c r="P644" s="295" t="n"/>
      <c r="Q644" s="295" t="n"/>
      <c r="R644" s="295" t="n"/>
      <c r="S644" s="295" t="n"/>
      <c r="T644" s="295" t="n"/>
      <c r="U644" s="295" t="n"/>
      <c r="V644" s="295" t="n"/>
      <c r="W644" s="295" t="n"/>
      <c r="X644" s="290" t="inlineStr">
        <is>
          <t>Plot válido</t>
        </is>
      </c>
    </row>
    <row r="645" hidden="1" ht="15.75" customHeight="1" s="412">
      <c r="A645" s="294" t="n"/>
      <c r="B645" s="294" t="n"/>
      <c r="C645" s="294" t="n"/>
      <c r="D645" s="294" t="n"/>
      <c r="E645" s="294" t="n"/>
      <c r="F645" s="295" t="n"/>
      <c r="G645" s="295" t="n"/>
      <c r="H645" s="296" t="n"/>
      <c r="I645" s="295" t="n"/>
      <c r="J645" s="296" t="n"/>
      <c r="K645" s="295" t="n"/>
      <c r="L645" s="297" t="n"/>
      <c r="M645" s="297">
        <f>'ENS TARDIO 201819'!$K645-'ENS TARDIO 201819'!$I645</f>
        <v/>
      </c>
      <c r="N645" s="295" t="n"/>
      <c r="O645" s="295" t="n"/>
      <c r="P645" s="295" t="n"/>
      <c r="Q645" s="295" t="n"/>
      <c r="R645" s="295" t="n"/>
      <c r="S645" s="295" t="n"/>
      <c r="T645" s="295" t="n"/>
      <c r="U645" s="295" t="n"/>
      <c r="V645" s="295" t="n"/>
      <c r="W645" s="295" t="n"/>
      <c r="X645" s="290" t="inlineStr">
        <is>
          <t>Plot válido</t>
        </is>
      </c>
    </row>
    <row r="646" hidden="1" ht="15.75" customHeight="1" s="412">
      <c r="A646" s="294" t="n"/>
      <c r="B646" s="294" t="n"/>
      <c r="C646" s="294" t="n"/>
      <c r="D646" s="294" t="n"/>
      <c r="E646" s="294" t="n"/>
      <c r="F646" s="295" t="n"/>
      <c r="G646" s="295" t="n"/>
      <c r="H646" s="296" t="n"/>
      <c r="I646" s="295" t="n"/>
      <c r="J646" s="296" t="n"/>
      <c r="K646" s="295" t="n"/>
      <c r="L646" s="297" t="n"/>
      <c r="M646" s="297">
        <f>'ENS TARDIO 201819'!$K646-'ENS TARDIO 201819'!$I646</f>
        <v/>
      </c>
      <c r="N646" s="295" t="n"/>
      <c r="O646" s="295" t="n"/>
      <c r="P646" s="295" t="n"/>
      <c r="Q646" s="295" t="n"/>
      <c r="R646" s="295" t="n"/>
      <c r="S646" s="295" t="n"/>
      <c r="T646" s="295" t="n"/>
      <c r="U646" s="295" t="n"/>
      <c r="V646" s="295" t="n"/>
      <c r="W646" s="295" t="n"/>
      <c r="X646" s="290" t="inlineStr">
        <is>
          <t>Plot válido</t>
        </is>
      </c>
    </row>
    <row r="647" hidden="1" ht="15.75" customHeight="1" s="412">
      <c r="A647" s="294" t="n"/>
      <c r="B647" s="294" t="n"/>
      <c r="C647" s="294" t="n"/>
      <c r="D647" s="294" t="n"/>
      <c r="E647" s="294" t="n"/>
      <c r="F647" s="295" t="n"/>
      <c r="G647" s="295" t="n"/>
      <c r="H647" s="296" t="n"/>
      <c r="I647" s="295" t="n"/>
      <c r="J647" s="296" t="n"/>
      <c r="K647" s="295" t="n"/>
      <c r="L647" s="297" t="n"/>
      <c r="M647" s="297">
        <f>'ENS TARDIO 201819'!$K647-'ENS TARDIO 201819'!$I647</f>
        <v/>
      </c>
      <c r="N647" s="295" t="n"/>
      <c r="O647" s="295" t="n"/>
      <c r="P647" s="295" t="n"/>
      <c r="Q647" s="295" t="n"/>
      <c r="R647" s="295" t="n"/>
      <c r="S647" s="295" t="n"/>
      <c r="T647" s="295" t="n"/>
      <c r="U647" s="295" t="n"/>
      <c r="V647" s="295" t="n"/>
      <c r="W647" s="295" t="n"/>
      <c r="X647" s="290" t="inlineStr">
        <is>
          <t>Plot válido</t>
        </is>
      </c>
    </row>
    <row r="648" hidden="1" ht="15.75" customHeight="1" s="412">
      <c r="A648" s="294" t="n"/>
      <c r="B648" s="294" t="n"/>
      <c r="C648" s="294" t="n"/>
      <c r="D648" s="294" t="n"/>
      <c r="E648" s="294" t="n"/>
      <c r="F648" s="295" t="n"/>
      <c r="G648" s="295" t="n"/>
      <c r="H648" s="296" t="n"/>
      <c r="I648" s="295" t="n"/>
      <c r="J648" s="296" t="n"/>
      <c r="K648" s="295" t="n"/>
      <c r="L648" s="297" t="n"/>
      <c r="M648" s="297">
        <f>'ENS TARDIO 201819'!$K648-'ENS TARDIO 201819'!$I648</f>
        <v/>
      </c>
      <c r="N648" s="295" t="n"/>
      <c r="O648" s="295" t="n"/>
      <c r="P648" s="295" t="n"/>
      <c r="Q648" s="295" t="n"/>
      <c r="R648" s="295" t="n"/>
      <c r="S648" s="295" t="n"/>
      <c r="T648" s="295" t="n"/>
      <c r="U648" s="295" t="n"/>
      <c r="V648" s="295" t="n"/>
      <c r="W648" s="295" t="n"/>
      <c r="X648" s="290" t="inlineStr">
        <is>
          <t>Plot válido</t>
        </is>
      </c>
    </row>
    <row r="649" hidden="1" ht="15.75" customHeight="1" s="412">
      <c r="A649" s="294" t="n"/>
      <c r="B649" s="294" t="n"/>
      <c r="C649" s="294" t="n"/>
      <c r="D649" s="294" t="n"/>
      <c r="E649" s="294" t="n"/>
      <c r="F649" s="295" t="n"/>
      <c r="G649" s="295" t="n"/>
      <c r="H649" s="296" t="n"/>
      <c r="I649" s="295" t="n"/>
      <c r="J649" s="296" t="n"/>
      <c r="K649" s="295" t="n"/>
      <c r="L649" s="297" t="n"/>
      <c r="M649" s="297">
        <f>'ENS TARDIO 201819'!$K649-'ENS TARDIO 201819'!$I649</f>
        <v/>
      </c>
      <c r="N649" s="295" t="n"/>
      <c r="O649" s="295" t="n"/>
      <c r="P649" s="295" t="n"/>
      <c r="Q649" s="295" t="n"/>
      <c r="R649" s="295" t="n"/>
      <c r="S649" s="295" t="n"/>
      <c r="T649" s="295" t="n"/>
      <c r="U649" s="295" t="n"/>
      <c r="V649" s="295" t="n"/>
      <c r="W649" s="295" t="n"/>
      <c r="X649" s="290" t="inlineStr">
        <is>
          <t>Plot válido</t>
        </is>
      </c>
    </row>
    <row r="650" hidden="1" ht="15.75" customHeight="1" s="412">
      <c r="A650" s="294" t="n"/>
      <c r="B650" s="294" t="n"/>
      <c r="C650" s="294" t="n"/>
      <c r="D650" s="294" t="n"/>
      <c r="E650" s="294" t="n"/>
      <c r="F650" s="295" t="n"/>
      <c r="G650" s="295" t="n"/>
      <c r="H650" s="296" t="n"/>
      <c r="I650" s="295" t="n"/>
      <c r="J650" s="296" t="n"/>
      <c r="K650" s="295" t="n"/>
      <c r="L650" s="297" t="n"/>
      <c r="M650" s="297">
        <f>'ENS TARDIO 201819'!$K650-'ENS TARDIO 201819'!$I650</f>
        <v/>
      </c>
      <c r="N650" s="295" t="n"/>
      <c r="O650" s="295" t="n"/>
      <c r="P650" s="295" t="n"/>
      <c r="Q650" s="295" t="n"/>
      <c r="R650" s="295" t="n"/>
      <c r="S650" s="295" t="n"/>
      <c r="T650" s="295" t="n"/>
      <c r="U650" s="295" t="n"/>
      <c r="V650" s="295" t="n"/>
      <c r="W650" s="295" t="n"/>
      <c r="X650" s="290" t="inlineStr">
        <is>
          <t>Plot válido</t>
        </is>
      </c>
    </row>
    <row r="651" hidden="1" ht="15.75" customHeight="1" s="412">
      <c r="A651" s="294" t="n"/>
      <c r="B651" s="294" t="n"/>
      <c r="C651" s="294" t="n"/>
      <c r="D651" s="294" t="n"/>
      <c r="E651" s="294" t="n"/>
      <c r="F651" s="295" t="n"/>
      <c r="G651" s="295" t="n"/>
      <c r="H651" s="296" t="n"/>
      <c r="I651" s="295" t="n"/>
      <c r="J651" s="296" t="n"/>
      <c r="K651" s="295" t="n"/>
      <c r="L651" s="297" t="n"/>
      <c r="M651" s="297">
        <f>'ENS TARDIO 201819'!$K651-'ENS TARDIO 201819'!$I651</f>
        <v/>
      </c>
      <c r="N651" s="295" t="n"/>
      <c r="O651" s="295" t="n"/>
      <c r="P651" s="295" t="n"/>
      <c r="Q651" s="295" t="n"/>
      <c r="R651" s="295" t="n"/>
      <c r="S651" s="295" t="n"/>
      <c r="T651" s="295" t="n"/>
      <c r="U651" s="295" t="n"/>
      <c r="V651" s="295" t="n"/>
      <c r="W651" s="295" t="n"/>
      <c r="X651" s="290" t="inlineStr">
        <is>
          <t>Plot válido</t>
        </is>
      </c>
    </row>
    <row r="652" hidden="1" ht="15.75" customHeight="1" s="412">
      <c r="A652" s="294" t="n"/>
      <c r="B652" s="294" t="n"/>
      <c r="C652" s="294" t="n"/>
      <c r="D652" s="294" t="n"/>
      <c r="E652" s="294" t="n"/>
      <c r="F652" s="295" t="n"/>
      <c r="G652" s="295" t="n"/>
      <c r="H652" s="296" t="n"/>
      <c r="I652" s="295" t="n"/>
      <c r="J652" s="296" t="n"/>
      <c r="K652" s="295" t="n"/>
      <c r="L652" s="297" t="n"/>
      <c r="M652" s="297">
        <f>'ENS TARDIO 201819'!$K652-'ENS TARDIO 201819'!$I652</f>
        <v/>
      </c>
      <c r="N652" s="295" t="n"/>
      <c r="O652" s="295" t="n"/>
      <c r="P652" s="295" t="n"/>
      <c r="Q652" s="295" t="n"/>
      <c r="R652" s="295" t="n"/>
      <c r="S652" s="295" t="n"/>
      <c r="T652" s="295" t="n"/>
      <c r="U652" s="295" t="n"/>
      <c r="V652" s="295" t="n"/>
      <c r="W652" s="295" t="n"/>
      <c r="X652" s="290" t="inlineStr">
        <is>
          <t>Plot válido</t>
        </is>
      </c>
    </row>
    <row r="653" hidden="1" ht="15.75" customHeight="1" s="412">
      <c r="A653" s="294" t="n"/>
      <c r="B653" s="294" t="n"/>
      <c r="C653" s="294" t="n"/>
      <c r="D653" s="294" t="n"/>
      <c r="E653" s="294" t="n"/>
      <c r="F653" s="295" t="n"/>
      <c r="G653" s="295" t="n"/>
      <c r="H653" s="296" t="n"/>
      <c r="I653" s="295" t="n"/>
      <c r="J653" s="296" t="n"/>
      <c r="K653" s="295" t="n"/>
      <c r="L653" s="297" t="n"/>
      <c r="M653" s="297">
        <f>'ENS TARDIO 201819'!$K653-'ENS TARDIO 201819'!$I653</f>
        <v/>
      </c>
      <c r="N653" s="295" t="n"/>
      <c r="O653" s="295" t="n"/>
      <c r="P653" s="295" t="n"/>
      <c r="Q653" s="295" t="n"/>
      <c r="R653" s="295" t="n"/>
      <c r="S653" s="295" t="n"/>
      <c r="T653" s="295" t="n"/>
      <c r="U653" s="295" t="n"/>
      <c r="V653" s="295" t="n"/>
      <c r="W653" s="295" t="n"/>
      <c r="X653" s="290" t="inlineStr">
        <is>
          <t>Plot válido</t>
        </is>
      </c>
    </row>
    <row r="654" hidden="1" ht="15.75" customHeight="1" s="412">
      <c r="A654" s="294" t="n"/>
      <c r="B654" s="294" t="n"/>
      <c r="C654" s="294" t="n"/>
      <c r="D654" s="294" t="n"/>
      <c r="E654" s="294" t="n"/>
      <c r="F654" s="295" t="n"/>
      <c r="G654" s="295" t="n"/>
      <c r="H654" s="296" t="n"/>
      <c r="I654" s="295" t="n"/>
      <c r="J654" s="296" t="n"/>
      <c r="K654" s="295" t="n"/>
      <c r="L654" s="297" t="n"/>
      <c r="M654" s="297">
        <f>'ENS TARDIO 201819'!$K654-'ENS TARDIO 201819'!$I654</f>
        <v/>
      </c>
      <c r="N654" s="295" t="n"/>
      <c r="O654" s="295" t="n"/>
      <c r="P654" s="295" t="n"/>
      <c r="Q654" s="295" t="n"/>
      <c r="R654" s="295" t="n"/>
      <c r="S654" s="295" t="n"/>
      <c r="T654" s="295" t="n"/>
      <c r="U654" s="295" t="n"/>
      <c r="V654" s="295" t="n"/>
      <c r="W654" s="295" t="n"/>
      <c r="X654" s="290" t="inlineStr">
        <is>
          <t>Plot válido</t>
        </is>
      </c>
    </row>
    <row r="655" hidden="1" ht="15.75" customHeight="1" s="412">
      <c r="A655" s="294" t="n"/>
      <c r="B655" s="294" t="n"/>
      <c r="C655" s="294" t="n"/>
      <c r="D655" s="294" t="n"/>
      <c r="E655" s="294" t="n"/>
      <c r="F655" s="295" t="n"/>
      <c r="G655" s="295" t="n"/>
      <c r="H655" s="296" t="n"/>
      <c r="I655" s="295" t="n"/>
      <c r="J655" s="296" t="n"/>
      <c r="K655" s="295" t="n"/>
      <c r="L655" s="297" t="n"/>
      <c r="M655" s="297">
        <f>'ENS TARDIO 201819'!$K655-'ENS TARDIO 201819'!$I655</f>
        <v/>
      </c>
      <c r="N655" s="295" t="n"/>
      <c r="O655" s="295" t="n"/>
      <c r="P655" s="295" t="n"/>
      <c r="Q655" s="295" t="n"/>
      <c r="R655" s="295" t="n"/>
      <c r="S655" s="295" t="n"/>
      <c r="T655" s="295" t="n"/>
      <c r="U655" s="295" t="n"/>
      <c r="V655" s="295" t="n"/>
      <c r="W655" s="295" t="n"/>
      <c r="X655" s="290" t="inlineStr">
        <is>
          <t>Plot válido</t>
        </is>
      </c>
    </row>
    <row r="656" hidden="1" ht="15.75" customHeight="1" s="412">
      <c r="A656" s="294" t="n"/>
      <c r="B656" s="294" t="n"/>
      <c r="C656" s="294" t="n"/>
      <c r="D656" s="294" t="n"/>
      <c r="E656" s="294" t="n"/>
      <c r="F656" s="295" t="n"/>
      <c r="G656" s="295" t="n"/>
      <c r="H656" s="296" t="n"/>
      <c r="I656" s="295" t="n"/>
      <c r="J656" s="296" t="n"/>
      <c r="K656" s="295" t="n"/>
      <c r="L656" s="297" t="n"/>
      <c r="M656" s="297">
        <f>'ENS TARDIO 201819'!$K656-'ENS TARDIO 201819'!$I656</f>
        <v/>
      </c>
      <c r="N656" s="295" t="n"/>
      <c r="O656" s="295" t="n"/>
      <c r="P656" s="295" t="n"/>
      <c r="Q656" s="295" t="n"/>
      <c r="R656" s="295" t="n"/>
      <c r="S656" s="295" t="n"/>
      <c r="T656" s="295" t="n"/>
      <c r="U656" s="295" t="n"/>
      <c r="V656" s="295" t="n"/>
      <c r="W656" s="295" t="n"/>
      <c r="X656" s="290" t="inlineStr">
        <is>
          <t>Plot válido</t>
        </is>
      </c>
    </row>
    <row r="657" hidden="1" ht="15.75" customHeight="1" s="412">
      <c r="A657" s="294" t="n"/>
      <c r="B657" s="294" t="n"/>
      <c r="C657" s="294" t="n"/>
      <c r="D657" s="294" t="n"/>
      <c r="E657" s="294" t="n"/>
      <c r="F657" s="295" t="n"/>
      <c r="G657" s="295" t="n"/>
      <c r="H657" s="296" t="n"/>
      <c r="I657" s="295" t="n"/>
      <c r="J657" s="296" t="n"/>
      <c r="K657" s="295" t="n"/>
      <c r="L657" s="297" t="n"/>
      <c r="M657" s="297">
        <f>'ENS TARDIO 201819'!$K657-'ENS TARDIO 201819'!$I657</f>
        <v/>
      </c>
      <c r="N657" s="295" t="n"/>
      <c r="O657" s="295" t="n"/>
      <c r="P657" s="295" t="n"/>
      <c r="Q657" s="295" t="n"/>
      <c r="R657" s="295" t="n"/>
      <c r="S657" s="295" t="n"/>
      <c r="T657" s="295" t="n"/>
      <c r="U657" s="295" t="n"/>
      <c r="V657" s="295" t="n"/>
      <c r="W657" s="295" t="n"/>
      <c r="X657" s="290" t="inlineStr">
        <is>
          <t>Plot válido</t>
        </is>
      </c>
    </row>
    <row r="658" hidden="1" ht="15.75" customHeight="1" s="412">
      <c r="A658" s="294" t="n"/>
      <c r="B658" s="294" t="n"/>
      <c r="C658" s="294" t="n"/>
      <c r="D658" s="294" t="n"/>
      <c r="E658" s="294" t="n"/>
      <c r="F658" s="295" t="n"/>
      <c r="G658" s="295" t="n"/>
      <c r="H658" s="296" t="n"/>
      <c r="I658" s="295" t="n"/>
      <c r="J658" s="296" t="n"/>
      <c r="K658" s="295" t="n"/>
      <c r="L658" s="297" t="n"/>
      <c r="M658" s="297">
        <f>'ENS TARDIO 201819'!$K658-'ENS TARDIO 201819'!$I658</f>
        <v/>
      </c>
      <c r="N658" s="295" t="n"/>
      <c r="O658" s="295" t="n"/>
      <c r="P658" s="295" t="n"/>
      <c r="Q658" s="295" t="n"/>
      <c r="R658" s="295" t="n"/>
      <c r="S658" s="295" t="n"/>
      <c r="T658" s="295" t="n"/>
      <c r="U658" s="295" t="n"/>
      <c r="V658" s="295" t="n"/>
      <c r="W658" s="295" t="n"/>
      <c r="X658" s="290" t="inlineStr">
        <is>
          <t>Plot válido</t>
        </is>
      </c>
    </row>
    <row r="659" hidden="1" ht="15.75" customHeight="1" s="412">
      <c r="A659" s="294" t="n"/>
      <c r="B659" s="294" t="n"/>
      <c r="C659" s="294" t="n"/>
      <c r="D659" s="294" t="n"/>
      <c r="E659" s="294" t="n"/>
      <c r="F659" s="295" t="n"/>
      <c r="G659" s="295" t="n"/>
      <c r="H659" s="296" t="n"/>
      <c r="I659" s="295" t="n"/>
      <c r="J659" s="296" t="n"/>
      <c r="K659" s="295" t="n"/>
      <c r="L659" s="297" t="n"/>
      <c r="M659" s="297">
        <f>'ENS TARDIO 201819'!$K659-'ENS TARDIO 201819'!$I659</f>
        <v/>
      </c>
      <c r="N659" s="295" t="n"/>
      <c r="O659" s="295" t="n"/>
      <c r="P659" s="295" t="n"/>
      <c r="Q659" s="295" t="n"/>
      <c r="R659" s="295" t="n"/>
      <c r="S659" s="295" t="n"/>
      <c r="T659" s="295" t="n"/>
      <c r="U659" s="295" t="n"/>
      <c r="V659" s="295" t="n"/>
      <c r="W659" s="295" t="n"/>
      <c r="X659" s="290" t="inlineStr">
        <is>
          <t>Plot válido</t>
        </is>
      </c>
    </row>
    <row r="660" hidden="1" ht="15.75" customHeight="1" s="412">
      <c r="A660" s="294" t="n"/>
      <c r="B660" s="294" t="n"/>
      <c r="C660" s="294" t="n"/>
      <c r="D660" s="294" t="n"/>
      <c r="E660" s="294" t="n"/>
      <c r="F660" s="295" t="n"/>
      <c r="G660" s="295" t="n"/>
      <c r="H660" s="296" t="n"/>
      <c r="I660" s="295" t="n"/>
      <c r="J660" s="296" t="n"/>
      <c r="K660" s="295" t="n"/>
      <c r="L660" s="297" t="n"/>
      <c r="M660" s="297">
        <f>'ENS TARDIO 201819'!$K660-'ENS TARDIO 201819'!$I660</f>
        <v/>
      </c>
      <c r="N660" s="295" t="n"/>
      <c r="O660" s="295" t="n"/>
      <c r="P660" s="295" t="n"/>
      <c r="Q660" s="295" t="n"/>
      <c r="R660" s="295" t="n"/>
      <c r="S660" s="295" t="n"/>
      <c r="T660" s="295" t="n"/>
      <c r="U660" s="295" t="n"/>
      <c r="V660" s="295" t="n"/>
      <c r="W660" s="295" t="n"/>
      <c r="X660" s="290" t="inlineStr">
        <is>
          <t>Plot válido</t>
        </is>
      </c>
    </row>
    <row r="661" hidden="1" ht="15.75" customHeight="1" s="412">
      <c r="A661" s="294" t="n"/>
      <c r="B661" s="294" t="n"/>
      <c r="C661" s="294" t="n"/>
      <c r="D661" s="294" t="n"/>
      <c r="E661" s="294" t="n"/>
      <c r="F661" s="295" t="n"/>
      <c r="G661" s="295" t="n"/>
      <c r="H661" s="296" t="n"/>
      <c r="I661" s="295" t="n"/>
      <c r="J661" s="296" t="n"/>
      <c r="K661" s="295" t="n"/>
      <c r="L661" s="297" t="n"/>
      <c r="M661" s="297">
        <f>'ENS TARDIO 201819'!$K661-'ENS TARDIO 201819'!$I661</f>
        <v/>
      </c>
      <c r="N661" s="295" t="n"/>
      <c r="O661" s="295" t="n"/>
      <c r="P661" s="295" t="n"/>
      <c r="Q661" s="295" t="n"/>
      <c r="R661" s="295" t="n"/>
      <c r="S661" s="295" t="n"/>
      <c r="T661" s="295" t="n"/>
      <c r="U661" s="295" t="n"/>
      <c r="V661" s="295" t="n"/>
      <c r="W661" s="295" t="n"/>
      <c r="X661" s="290" t="inlineStr">
        <is>
          <t>Plot válido</t>
        </is>
      </c>
    </row>
    <row r="662" hidden="1" ht="15.75" customHeight="1" s="412">
      <c r="A662" s="294" t="n"/>
      <c r="B662" s="294" t="n"/>
      <c r="C662" s="294" t="n"/>
      <c r="D662" s="294" t="n"/>
      <c r="E662" s="294" t="n"/>
      <c r="F662" s="295" t="n"/>
      <c r="G662" s="295" t="n"/>
      <c r="H662" s="296" t="n"/>
      <c r="I662" s="295" t="n"/>
      <c r="J662" s="296" t="n"/>
      <c r="K662" s="295" t="n"/>
      <c r="L662" s="297" t="n"/>
      <c r="M662" s="297">
        <f>'ENS TARDIO 201819'!$K662-'ENS TARDIO 201819'!$I662</f>
        <v/>
      </c>
      <c r="N662" s="295" t="n"/>
      <c r="O662" s="295" t="n"/>
      <c r="P662" s="295" t="n"/>
      <c r="Q662" s="295" t="n"/>
      <c r="R662" s="295" t="n"/>
      <c r="S662" s="295" t="n"/>
      <c r="T662" s="295" t="n"/>
      <c r="U662" s="295" t="n"/>
      <c r="V662" s="295" t="n"/>
      <c r="W662" s="295" t="n"/>
      <c r="X662" s="290" t="inlineStr">
        <is>
          <t>Plot válido</t>
        </is>
      </c>
    </row>
    <row r="663" hidden="1" ht="15.75" customHeight="1" s="412">
      <c r="A663" s="294" t="n"/>
      <c r="B663" s="294" t="n"/>
      <c r="C663" s="294" t="n"/>
      <c r="D663" s="294" t="n"/>
      <c r="E663" s="294" t="n"/>
      <c r="F663" s="295" t="n"/>
      <c r="G663" s="295" t="n"/>
      <c r="H663" s="296" t="n"/>
      <c r="I663" s="295" t="n"/>
      <c r="J663" s="296" t="n"/>
      <c r="K663" s="295" t="n"/>
      <c r="L663" s="297" t="n"/>
      <c r="M663" s="297">
        <f>'ENS TARDIO 201819'!$K663-'ENS TARDIO 201819'!$I663</f>
        <v/>
      </c>
      <c r="N663" s="295" t="n"/>
      <c r="O663" s="295" t="n"/>
      <c r="P663" s="295" t="n"/>
      <c r="Q663" s="295" t="n"/>
      <c r="R663" s="295" t="n"/>
      <c r="S663" s="295" t="n"/>
      <c r="T663" s="295" t="n"/>
      <c r="U663" s="295" t="n"/>
      <c r="V663" s="295" t="n"/>
      <c r="W663" s="295" t="n"/>
      <c r="X663" s="290" t="inlineStr">
        <is>
          <t>Plot válido</t>
        </is>
      </c>
    </row>
    <row r="664" hidden="1" ht="15.75" customHeight="1" s="412">
      <c r="A664" s="294" t="n"/>
      <c r="B664" s="294" t="n"/>
      <c r="C664" s="294" t="n"/>
      <c r="D664" s="294" t="n"/>
      <c r="E664" s="294" t="n"/>
      <c r="F664" s="295" t="n"/>
      <c r="G664" s="295" t="n"/>
      <c r="H664" s="296" t="n"/>
      <c r="I664" s="295" t="n"/>
      <c r="J664" s="296" t="n"/>
      <c r="K664" s="295" t="n"/>
      <c r="L664" s="297" t="n"/>
      <c r="M664" s="297">
        <f>'ENS TARDIO 201819'!$K664-'ENS TARDIO 201819'!$I664</f>
        <v/>
      </c>
      <c r="N664" s="295" t="n"/>
      <c r="O664" s="295" t="n"/>
      <c r="P664" s="295" t="n"/>
      <c r="Q664" s="295" t="n"/>
      <c r="R664" s="295" t="n"/>
      <c r="S664" s="295" t="n"/>
      <c r="T664" s="295" t="n"/>
      <c r="U664" s="295" t="n"/>
      <c r="V664" s="295" t="n"/>
      <c r="W664" s="295" t="n"/>
      <c r="X664" s="290" t="inlineStr">
        <is>
          <t>Plot válido</t>
        </is>
      </c>
    </row>
    <row r="665" hidden="1" ht="15.75" customHeight="1" s="412">
      <c r="A665" s="294" t="n"/>
      <c r="B665" s="294" t="n"/>
      <c r="C665" s="294" t="n"/>
      <c r="D665" s="294" t="n"/>
      <c r="E665" s="294" t="n"/>
      <c r="F665" s="295" t="n"/>
      <c r="G665" s="295" t="n"/>
      <c r="H665" s="296" t="n"/>
      <c r="I665" s="295" t="n"/>
      <c r="J665" s="296" t="n"/>
      <c r="K665" s="295" t="n"/>
      <c r="L665" s="297" t="n"/>
      <c r="M665" s="297">
        <f>'ENS TARDIO 201819'!$K665-'ENS TARDIO 201819'!$I665</f>
        <v/>
      </c>
      <c r="N665" s="295" t="n"/>
      <c r="O665" s="295" t="n"/>
      <c r="P665" s="295" t="n"/>
      <c r="Q665" s="295" t="n"/>
      <c r="R665" s="295" t="n"/>
      <c r="S665" s="295" t="n"/>
      <c r="T665" s="295" t="n"/>
      <c r="U665" s="295" t="n"/>
      <c r="V665" s="295" t="n"/>
      <c r="W665" s="295" t="n"/>
      <c r="X665" s="290" t="inlineStr">
        <is>
          <t>Plot válido</t>
        </is>
      </c>
    </row>
    <row r="666" hidden="1" ht="15.75" customHeight="1" s="412">
      <c r="A666" s="294" t="n"/>
      <c r="B666" s="294" t="n"/>
      <c r="C666" s="294" t="n"/>
      <c r="D666" s="294" t="n"/>
      <c r="E666" s="294" t="n"/>
      <c r="F666" s="295" t="n"/>
      <c r="G666" s="295" t="n"/>
      <c r="H666" s="296" t="n"/>
      <c r="I666" s="295" t="n"/>
      <c r="J666" s="296" t="n"/>
      <c r="K666" s="295" t="n"/>
      <c r="L666" s="297" t="n"/>
      <c r="M666" s="297">
        <f>'ENS TARDIO 201819'!$K666-'ENS TARDIO 201819'!$I666</f>
        <v/>
      </c>
      <c r="N666" s="295" t="n"/>
      <c r="O666" s="295" t="n"/>
      <c r="P666" s="295" t="n"/>
      <c r="Q666" s="295" t="n"/>
      <c r="R666" s="295" t="n"/>
      <c r="S666" s="295" t="n"/>
      <c r="T666" s="295" t="n"/>
      <c r="U666" s="295" t="n"/>
      <c r="V666" s="295" t="n"/>
      <c r="W666" s="295" t="n"/>
      <c r="X666" s="290" t="inlineStr">
        <is>
          <t>Se descarta</t>
        </is>
      </c>
    </row>
    <row r="667" hidden="1" ht="15.75" customHeight="1" s="412">
      <c r="A667" s="294" t="n"/>
      <c r="B667" s="294" t="n"/>
      <c r="C667" s="294" t="n"/>
      <c r="D667" s="294" t="n"/>
      <c r="E667" s="294" t="n"/>
      <c r="F667" s="295" t="n"/>
      <c r="G667" s="295" t="n"/>
      <c r="H667" s="296" t="n"/>
      <c r="I667" s="295" t="n"/>
      <c r="J667" s="296" t="n"/>
      <c r="K667" s="295" t="n"/>
      <c r="L667" s="297" t="n"/>
      <c r="M667" s="297">
        <f>'ENS TARDIO 201819'!$K667-'ENS TARDIO 201819'!$I667</f>
        <v/>
      </c>
      <c r="N667" s="295" t="n"/>
      <c r="O667" s="295" t="n"/>
      <c r="P667" s="295" t="n"/>
      <c r="Q667" s="295" t="n"/>
      <c r="R667" s="295" t="n"/>
      <c r="S667" s="295" t="n"/>
      <c r="T667" s="295" t="n"/>
      <c r="U667" s="295" t="n"/>
      <c r="V667" s="295" t="n"/>
      <c r="W667" s="295" t="n"/>
      <c r="X667" s="290" t="inlineStr">
        <is>
          <t>Se descarta</t>
        </is>
      </c>
    </row>
    <row r="668" hidden="1" ht="15.75" customHeight="1" s="412">
      <c r="A668" s="294" t="n"/>
      <c r="B668" s="294" t="n"/>
      <c r="C668" s="294" t="n"/>
      <c r="D668" s="294" t="n"/>
      <c r="E668" s="294" t="n"/>
      <c r="F668" s="295" t="n"/>
      <c r="G668" s="295" t="n"/>
      <c r="H668" s="296" t="n"/>
      <c r="I668" s="295" t="n"/>
      <c r="J668" s="296" t="n"/>
      <c r="K668" s="295" t="n"/>
      <c r="L668" s="297" t="n"/>
      <c r="M668" s="297">
        <f>'ENS TARDIO 201819'!$K668-'ENS TARDIO 201819'!$I668</f>
        <v/>
      </c>
      <c r="N668" s="295" t="n"/>
      <c r="O668" s="295" t="n"/>
      <c r="P668" s="295" t="n"/>
      <c r="Q668" s="295" t="n"/>
      <c r="R668" s="295" t="n"/>
      <c r="S668" s="295" t="n"/>
      <c r="T668" s="295" t="n"/>
      <c r="U668" s="295" t="n"/>
      <c r="V668" s="295" t="n"/>
      <c r="W668" s="295" t="n"/>
      <c r="X668" s="290" t="inlineStr">
        <is>
          <t>Se descarta</t>
        </is>
      </c>
    </row>
    <row r="669" hidden="1" ht="15.75" customHeight="1" s="412">
      <c r="A669" s="294" t="n"/>
      <c r="B669" s="294" t="n"/>
      <c r="C669" s="294" t="n"/>
      <c r="D669" s="294" t="n"/>
      <c r="E669" s="294" t="n"/>
      <c r="F669" s="295" t="n"/>
      <c r="G669" s="295" t="n"/>
      <c r="H669" s="296" t="n"/>
      <c r="I669" s="295" t="n"/>
      <c r="J669" s="296" t="n"/>
      <c r="K669" s="295" t="n"/>
      <c r="L669" s="297" t="n"/>
      <c r="M669" s="297">
        <f>'ENS TARDIO 201819'!$K669-'ENS TARDIO 201819'!$I669</f>
        <v/>
      </c>
      <c r="N669" s="295" t="n"/>
      <c r="O669" s="295" t="n"/>
      <c r="P669" s="295" t="n"/>
      <c r="Q669" s="295" t="n"/>
      <c r="R669" s="295" t="n"/>
      <c r="S669" s="295" t="n"/>
      <c r="T669" s="295" t="n"/>
      <c r="U669" s="295" t="n"/>
      <c r="V669" s="295" t="n"/>
      <c r="W669" s="295" t="n"/>
      <c r="X669" s="290" t="inlineStr">
        <is>
          <t>Se descarta</t>
        </is>
      </c>
    </row>
    <row r="670" hidden="1" ht="15.75" customHeight="1" s="412">
      <c r="A670" s="294" t="n"/>
      <c r="B670" s="294" t="n"/>
      <c r="C670" s="294" t="n"/>
      <c r="D670" s="294" t="n"/>
      <c r="E670" s="294" t="n"/>
      <c r="F670" s="295" t="n"/>
      <c r="G670" s="295" t="n"/>
      <c r="H670" s="296" t="n"/>
      <c r="I670" s="295" t="n"/>
      <c r="J670" s="296" t="n"/>
      <c r="K670" s="295" t="n"/>
      <c r="L670" s="297" t="n"/>
      <c r="M670" s="297">
        <f>'ENS TARDIO 201819'!$K670-'ENS TARDIO 201819'!$I670</f>
        <v/>
      </c>
      <c r="N670" s="295" t="n"/>
      <c r="O670" s="295" t="n"/>
      <c r="P670" s="295" t="n"/>
      <c r="Q670" s="295" t="n"/>
      <c r="R670" s="295" t="n"/>
      <c r="S670" s="295" t="n"/>
      <c r="T670" s="295" t="n"/>
      <c r="U670" s="295" t="n"/>
      <c r="V670" s="295" t="n"/>
      <c r="W670" s="295" t="n"/>
      <c r="X670" s="290" t="inlineStr">
        <is>
          <t>Se descarta</t>
        </is>
      </c>
    </row>
    <row r="671" hidden="1" ht="15.75" customHeight="1" s="412">
      <c r="A671" s="294" t="n"/>
      <c r="B671" s="294" t="n"/>
      <c r="C671" s="294" t="n"/>
      <c r="D671" s="294" t="n"/>
      <c r="E671" s="294" t="n"/>
      <c r="F671" s="295" t="n"/>
      <c r="G671" s="295" t="n"/>
      <c r="H671" s="296" t="n"/>
      <c r="I671" s="295" t="n"/>
      <c r="J671" s="296" t="n"/>
      <c r="K671" s="295" t="n"/>
      <c r="L671" s="297" t="n"/>
      <c r="M671" s="297">
        <f>'ENS TARDIO 201819'!$K671-'ENS TARDIO 201819'!$I671</f>
        <v/>
      </c>
      <c r="N671" s="295" t="n"/>
      <c r="O671" s="295" t="n"/>
      <c r="P671" s="295" t="n"/>
      <c r="Q671" s="295" t="n"/>
      <c r="R671" s="295" t="n"/>
      <c r="S671" s="295" t="n"/>
      <c r="T671" s="295" t="n"/>
      <c r="U671" s="295" t="n"/>
      <c r="V671" s="295" t="n"/>
      <c r="W671" s="295" t="n"/>
      <c r="X671" s="290" t="inlineStr">
        <is>
          <t>Se descarta</t>
        </is>
      </c>
    </row>
    <row r="672" hidden="1" ht="15.75" customHeight="1" s="412">
      <c r="A672" s="294" t="n"/>
      <c r="B672" s="294" t="n"/>
      <c r="C672" s="294" t="n"/>
      <c r="D672" s="294" t="n"/>
      <c r="E672" s="294" t="n"/>
      <c r="F672" s="295" t="n"/>
      <c r="G672" s="295" t="n"/>
      <c r="H672" s="296" t="n"/>
      <c r="I672" s="295" t="n"/>
      <c r="J672" s="296" t="n"/>
      <c r="K672" s="295" t="n"/>
      <c r="L672" s="297" t="n"/>
      <c r="M672" s="297">
        <f>'ENS TARDIO 201819'!$K672-'ENS TARDIO 201819'!$I672</f>
        <v/>
      </c>
      <c r="N672" s="295" t="n"/>
      <c r="O672" s="295" t="n"/>
      <c r="P672" s="295" t="n"/>
      <c r="Q672" s="295" t="n"/>
      <c r="R672" s="295" t="n"/>
      <c r="S672" s="295" t="n"/>
      <c r="T672" s="295" t="n"/>
      <c r="U672" s="295" t="n"/>
      <c r="V672" s="295" t="n"/>
      <c r="W672" s="295" t="n"/>
      <c r="X672" s="290" t="inlineStr">
        <is>
          <t>Se descarta</t>
        </is>
      </c>
    </row>
    <row r="673" hidden="1" ht="15.75" customHeight="1" s="412">
      <c r="A673" s="294" t="n"/>
      <c r="B673" s="294" t="n"/>
      <c r="C673" s="294" t="n"/>
      <c r="D673" s="294" t="n"/>
      <c r="E673" s="294" t="n"/>
      <c r="F673" s="295" t="n"/>
      <c r="G673" s="295" t="n"/>
      <c r="H673" s="296" t="n"/>
      <c r="I673" s="295" t="n"/>
      <c r="J673" s="296" t="n"/>
      <c r="K673" s="295" t="n"/>
      <c r="L673" s="297" t="n"/>
      <c r="M673" s="297">
        <f>'ENS TARDIO 201819'!$K673-'ENS TARDIO 201819'!$I673</f>
        <v/>
      </c>
      <c r="N673" s="295" t="n"/>
      <c r="O673" s="295" t="n"/>
      <c r="P673" s="295" t="n"/>
      <c r="Q673" s="295" t="n"/>
      <c r="R673" s="295" t="n"/>
      <c r="S673" s="295" t="n"/>
      <c r="T673" s="295" t="n"/>
      <c r="U673" s="295" t="n"/>
      <c r="V673" s="295" t="n"/>
      <c r="W673" s="295" t="n"/>
      <c r="X673" s="290" t="inlineStr">
        <is>
          <t>Se descarta</t>
        </is>
      </c>
    </row>
    <row r="674" hidden="1" ht="15.75" customHeight="1" s="412">
      <c r="A674" s="294" t="n"/>
      <c r="B674" s="294" t="n"/>
      <c r="C674" s="294" t="n"/>
      <c r="D674" s="294" t="n"/>
      <c r="E674" s="294" t="n"/>
      <c r="F674" s="295" t="n"/>
      <c r="G674" s="295" t="n"/>
      <c r="H674" s="296" t="n"/>
      <c r="I674" s="295" t="n"/>
      <c r="J674" s="296" t="n"/>
      <c r="K674" s="295" t="n"/>
      <c r="L674" s="297" t="n"/>
      <c r="M674" s="297">
        <f>'ENS TARDIO 201819'!$K674-'ENS TARDIO 201819'!$I674</f>
        <v/>
      </c>
      <c r="N674" s="295" t="n"/>
      <c r="O674" s="295" t="n"/>
      <c r="P674" s="295" t="n"/>
      <c r="Q674" s="295" t="n"/>
      <c r="R674" s="295" t="n"/>
      <c r="S674" s="295" t="n"/>
      <c r="T674" s="295" t="n"/>
      <c r="U674" s="295" t="n"/>
      <c r="V674" s="295" t="n"/>
      <c r="W674" s="295" t="n"/>
      <c r="X674" s="290" t="inlineStr">
        <is>
          <t>Se descarta</t>
        </is>
      </c>
    </row>
    <row r="675" hidden="1" ht="15.75" customHeight="1" s="412">
      <c r="A675" s="294" t="n"/>
      <c r="B675" s="294" t="n"/>
      <c r="C675" s="294" t="n"/>
      <c r="D675" s="294" t="n"/>
      <c r="E675" s="294" t="n"/>
      <c r="F675" s="295" t="n"/>
      <c r="G675" s="295" t="n"/>
      <c r="H675" s="296" t="n"/>
      <c r="I675" s="295" t="n"/>
      <c r="J675" s="296" t="n"/>
      <c r="K675" s="295" t="n"/>
      <c r="L675" s="297" t="n"/>
      <c r="M675" s="297">
        <f>'ENS TARDIO 201819'!$K675-'ENS TARDIO 201819'!$I675</f>
        <v/>
      </c>
      <c r="N675" s="295" t="n"/>
      <c r="O675" s="295" t="n"/>
      <c r="P675" s="295" t="n"/>
      <c r="Q675" s="295" t="n"/>
      <c r="R675" s="295" t="n"/>
      <c r="S675" s="295" t="n"/>
      <c r="T675" s="295" t="n"/>
      <c r="U675" s="295" t="n"/>
      <c r="V675" s="295" t="n"/>
      <c r="W675" s="295" t="n"/>
      <c r="X675" s="290" t="inlineStr">
        <is>
          <t>Se descarta</t>
        </is>
      </c>
    </row>
    <row r="676" hidden="1" ht="15.75" customHeight="1" s="412">
      <c r="A676" s="294" t="n"/>
      <c r="B676" s="294" t="n"/>
      <c r="C676" s="294" t="n"/>
      <c r="D676" s="294" t="n"/>
      <c r="E676" s="294" t="n"/>
      <c r="F676" s="295" t="n"/>
      <c r="G676" s="295" t="n"/>
      <c r="H676" s="296" t="n"/>
      <c r="I676" s="295" t="n"/>
      <c r="J676" s="296" t="n"/>
      <c r="K676" s="295" t="n"/>
      <c r="L676" s="297" t="n"/>
      <c r="M676" s="297">
        <f>'ENS TARDIO 201819'!$K676-'ENS TARDIO 201819'!$I676</f>
        <v/>
      </c>
      <c r="N676" s="295" t="n"/>
      <c r="O676" s="295" t="n"/>
      <c r="P676" s="295" t="n"/>
      <c r="Q676" s="295" t="n"/>
      <c r="R676" s="295" t="n"/>
      <c r="S676" s="295" t="n"/>
      <c r="T676" s="295" t="n"/>
      <c r="U676" s="295" t="n"/>
      <c r="V676" s="295" t="n"/>
      <c r="W676" s="295" t="n"/>
      <c r="X676" s="290" t="inlineStr">
        <is>
          <t>Plot válido</t>
        </is>
      </c>
    </row>
    <row r="677" hidden="1" ht="15.75" customHeight="1" s="412">
      <c r="A677" s="294" t="n"/>
      <c r="B677" s="294" t="n"/>
      <c r="C677" s="294" t="n"/>
      <c r="D677" s="294" t="n"/>
      <c r="E677" s="294" t="n"/>
      <c r="F677" s="295" t="n"/>
      <c r="G677" s="295" t="n"/>
      <c r="H677" s="296" t="n"/>
      <c r="I677" s="295" t="n"/>
      <c r="J677" s="296" t="n"/>
      <c r="K677" s="295" t="n"/>
      <c r="L677" s="297" t="n"/>
      <c r="M677" s="297">
        <f>'ENS TARDIO 201819'!$K677-'ENS TARDIO 201819'!$I677</f>
        <v/>
      </c>
      <c r="N677" s="295" t="n"/>
      <c r="O677" s="295" t="n"/>
      <c r="P677" s="295" t="n"/>
      <c r="Q677" s="295" t="n"/>
      <c r="R677" s="295" t="n"/>
      <c r="S677" s="295" t="n"/>
      <c r="T677" s="295" t="n"/>
      <c r="U677" s="295" t="n"/>
      <c r="V677" s="295" t="n"/>
      <c r="W677" s="295" t="n"/>
      <c r="X677" s="290" t="inlineStr">
        <is>
          <t>Plot válido</t>
        </is>
      </c>
    </row>
    <row r="678" hidden="1" ht="15.75" customHeight="1" s="412">
      <c r="A678" s="294" t="n"/>
      <c r="B678" s="294" t="n"/>
      <c r="C678" s="294" t="n"/>
      <c r="D678" s="294" t="n"/>
      <c r="E678" s="294" t="n"/>
      <c r="F678" s="295" t="n"/>
      <c r="G678" s="295" t="n"/>
      <c r="H678" s="296" t="n"/>
      <c r="I678" s="295" t="n"/>
      <c r="J678" s="296" t="n"/>
      <c r="K678" s="295" t="n"/>
      <c r="L678" s="297" t="n"/>
      <c r="M678" s="297">
        <f>'ENS TARDIO 201819'!$K678-'ENS TARDIO 201819'!$I678</f>
        <v/>
      </c>
      <c r="N678" s="295" t="n"/>
      <c r="O678" s="295" t="n"/>
      <c r="P678" s="295" t="n"/>
      <c r="Q678" s="295" t="n"/>
      <c r="R678" s="295" t="n"/>
      <c r="S678" s="295" t="n"/>
      <c r="T678" s="295" t="n"/>
      <c r="U678" s="295" t="n"/>
      <c r="V678" s="295" t="n"/>
      <c r="W678" s="295" t="n"/>
      <c r="X678" s="290" t="inlineStr">
        <is>
          <t>Plot válido</t>
        </is>
      </c>
    </row>
    <row r="679" hidden="1" ht="15.75" customHeight="1" s="412">
      <c r="A679" s="294" t="n"/>
      <c r="B679" s="294" t="n"/>
      <c r="C679" s="294" t="n"/>
      <c r="D679" s="294" t="n"/>
      <c r="E679" s="294" t="n"/>
      <c r="F679" s="295" t="n"/>
      <c r="G679" s="295" t="n"/>
      <c r="H679" s="296" t="n"/>
      <c r="I679" s="295" t="n"/>
      <c r="J679" s="296" t="n"/>
      <c r="K679" s="295" t="n"/>
      <c r="L679" s="297" t="n"/>
      <c r="M679" s="297">
        <f>'ENS TARDIO 201819'!$K679-'ENS TARDIO 201819'!$I679</f>
        <v/>
      </c>
      <c r="N679" s="295" t="n"/>
      <c r="O679" s="295" t="n"/>
      <c r="P679" s="295" t="n"/>
      <c r="Q679" s="295" t="n"/>
      <c r="R679" s="295" t="n"/>
      <c r="S679" s="295" t="n"/>
      <c r="T679" s="295" t="n"/>
      <c r="U679" s="295" t="n"/>
      <c r="V679" s="295" t="n"/>
      <c r="W679" s="295" t="n"/>
      <c r="X679" s="290" t="inlineStr">
        <is>
          <t>Plot válido</t>
        </is>
      </c>
    </row>
    <row r="680" hidden="1" ht="15.75" customHeight="1" s="412">
      <c r="A680" s="294" t="n"/>
      <c r="B680" s="294" t="n"/>
      <c r="C680" s="294" t="n"/>
      <c r="D680" s="294" t="n"/>
      <c r="E680" s="294" t="n"/>
      <c r="F680" s="295" t="n"/>
      <c r="G680" s="295" t="n"/>
      <c r="H680" s="296" t="n"/>
      <c r="I680" s="295" t="n"/>
      <c r="J680" s="296" t="n"/>
      <c r="K680" s="295" t="n"/>
      <c r="L680" s="297" t="n"/>
      <c r="M680" s="297">
        <f>'ENS TARDIO 201819'!$K680-'ENS TARDIO 201819'!$I680</f>
        <v/>
      </c>
      <c r="N680" s="295" t="n"/>
      <c r="O680" s="295" t="n"/>
      <c r="P680" s="295" t="n"/>
      <c r="Q680" s="295" t="n"/>
      <c r="R680" s="295" t="n"/>
      <c r="S680" s="295" t="n"/>
      <c r="T680" s="295" t="n"/>
      <c r="U680" s="295" t="n"/>
      <c r="V680" s="295" t="n"/>
      <c r="W680" s="295" t="n"/>
      <c r="X680" s="290" t="inlineStr">
        <is>
          <t>Plot válido</t>
        </is>
      </c>
    </row>
    <row r="681" hidden="1" ht="15.75" customHeight="1" s="412">
      <c r="A681" s="294" t="n"/>
      <c r="B681" s="294" t="n"/>
      <c r="C681" s="294" t="n"/>
      <c r="D681" s="294" t="n"/>
      <c r="E681" s="294" t="n"/>
      <c r="F681" s="295" t="n"/>
      <c r="G681" s="295" t="n"/>
      <c r="H681" s="296" t="n"/>
      <c r="I681" s="295" t="n"/>
      <c r="J681" s="296" t="n"/>
      <c r="K681" s="295" t="n"/>
      <c r="L681" s="297" t="n"/>
      <c r="M681" s="297">
        <f>'ENS TARDIO 201819'!$K681-'ENS TARDIO 201819'!$I681</f>
        <v/>
      </c>
      <c r="N681" s="295" t="n"/>
      <c r="O681" s="295" t="n"/>
      <c r="P681" s="295" t="n"/>
      <c r="Q681" s="295" t="n"/>
      <c r="R681" s="295" t="n"/>
      <c r="S681" s="295" t="n"/>
      <c r="T681" s="295" t="n"/>
      <c r="U681" s="295" t="n"/>
      <c r="V681" s="295" t="n"/>
      <c r="W681" s="295" t="n"/>
      <c r="X681" s="290" t="inlineStr">
        <is>
          <t>Plot válido</t>
        </is>
      </c>
    </row>
    <row r="682" hidden="1" ht="15.75" customHeight="1" s="412">
      <c r="A682" s="294" t="n"/>
      <c r="B682" s="294" t="n"/>
      <c r="C682" s="294" t="n"/>
      <c r="D682" s="294" t="n"/>
      <c r="E682" s="294" t="n"/>
      <c r="F682" s="295" t="n"/>
      <c r="G682" s="295" t="n"/>
      <c r="H682" s="296" t="n"/>
      <c r="I682" s="295" t="n"/>
      <c r="J682" s="296" t="n"/>
      <c r="K682" s="295" t="n"/>
      <c r="L682" s="297" t="n"/>
      <c r="M682" s="297">
        <f>'ENS TARDIO 201819'!$K682-'ENS TARDIO 201819'!$I682</f>
        <v/>
      </c>
      <c r="N682" s="295" t="n"/>
      <c r="O682" s="295" t="n"/>
      <c r="P682" s="295" t="n"/>
      <c r="Q682" s="295" t="n"/>
      <c r="R682" s="295" t="n"/>
      <c r="S682" s="295" t="n"/>
      <c r="T682" s="295" t="n"/>
      <c r="U682" s="295" t="n"/>
      <c r="V682" s="295" t="n"/>
      <c r="W682" s="295" t="n"/>
      <c r="X682" s="290" t="inlineStr">
        <is>
          <t>Plot válido</t>
        </is>
      </c>
    </row>
    <row r="683" hidden="1" ht="15.75" customHeight="1" s="412">
      <c r="A683" s="294" t="n"/>
      <c r="B683" s="294" t="n"/>
      <c r="C683" s="294" t="n"/>
      <c r="D683" s="294" t="n"/>
      <c r="E683" s="294" t="n"/>
      <c r="F683" s="295" t="n"/>
      <c r="G683" s="295" t="n"/>
      <c r="H683" s="296" t="n"/>
      <c r="I683" s="295" t="n"/>
      <c r="J683" s="296" t="n"/>
      <c r="K683" s="295" t="n"/>
      <c r="L683" s="297" t="n"/>
      <c r="M683" s="297">
        <f>'ENS TARDIO 201819'!$K683-'ENS TARDIO 201819'!$I683</f>
        <v/>
      </c>
      <c r="N683" s="295" t="n"/>
      <c r="O683" s="295" t="n"/>
      <c r="P683" s="295" t="n"/>
      <c r="Q683" s="295" t="n"/>
      <c r="R683" s="295" t="n"/>
      <c r="S683" s="295" t="n"/>
      <c r="T683" s="295" t="n"/>
      <c r="U683" s="295" t="n"/>
      <c r="V683" s="295" t="n"/>
      <c r="W683" s="295" t="n"/>
      <c r="X683" s="290" t="inlineStr">
        <is>
          <t>Plot válido</t>
        </is>
      </c>
    </row>
    <row r="684" hidden="1" ht="15.75" customHeight="1" s="412">
      <c r="A684" s="294" t="n"/>
      <c r="B684" s="294" t="n"/>
      <c r="C684" s="294" t="n"/>
      <c r="D684" s="294" t="n"/>
      <c r="E684" s="294" t="n"/>
      <c r="F684" s="295" t="n"/>
      <c r="G684" s="295" t="n"/>
      <c r="H684" s="296" t="n"/>
      <c r="I684" s="295" t="n"/>
      <c r="J684" s="296" t="n"/>
      <c r="K684" s="295" t="n"/>
      <c r="L684" s="297" t="n"/>
      <c r="M684" s="297">
        <f>'ENS TARDIO 201819'!$K684-'ENS TARDIO 201819'!$I684</f>
        <v/>
      </c>
      <c r="N684" s="295" t="n"/>
      <c r="O684" s="295" t="n"/>
      <c r="P684" s="295" t="n"/>
      <c r="Q684" s="295" t="n"/>
      <c r="R684" s="295" t="n"/>
      <c r="S684" s="295" t="n"/>
      <c r="T684" s="295" t="n"/>
      <c r="U684" s="295" t="n"/>
      <c r="V684" s="295" t="n"/>
      <c r="W684" s="295" t="n"/>
      <c r="X684" s="290" t="inlineStr">
        <is>
          <t>Plot válido</t>
        </is>
      </c>
    </row>
    <row r="685" hidden="1" ht="15.75" customHeight="1" s="412">
      <c r="A685" s="294" t="n"/>
      <c r="B685" s="294" t="n"/>
      <c r="C685" s="294" t="n"/>
      <c r="D685" s="294" t="n"/>
      <c r="E685" s="294" t="n"/>
      <c r="F685" s="295" t="n"/>
      <c r="G685" s="295" t="n"/>
      <c r="H685" s="296" t="n"/>
      <c r="I685" s="295" t="n"/>
      <c r="J685" s="296" t="n"/>
      <c r="K685" s="295" t="n"/>
      <c r="L685" s="297" t="n"/>
      <c r="M685" s="297">
        <f>'ENS TARDIO 201819'!$K685-'ENS TARDIO 201819'!$I685</f>
        <v/>
      </c>
      <c r="N685" s="295" t="n"/>
      <c r="O685" s="295" t="n"/>
      <c r="P685" s="295" t="n"/>
      <c r="Q685" s="295" t="n"/>
      <c r="R685" s="295" t="n"/>
      <c r="S685" s="295" t="n"/>
      <c r="T685" s="295" t="n"/>
      <c r="U685" s="295" t="n"/>
      <c r="V685" s="295" t="n"/>
      <c r="W685" s="295" t="n"/>
      <c r="X685" s="290" t="inlineStr">
        <is>
          <t>Plot válido</t>
        </is>
      </c>
    </row>
    <row r="686" ht="15.75" customHeight="1" s="412">
      <c r="A686" s="294" t="n"/>
      <c r="B686" s="294" t="n"/>
      <c r="C686" s="294" t="n"/>
      <c r="D686" s="294" t="n"/>
      <c r="E686" s="294" t="n"/>
      <c r="F686" s="295" t="n"/>
      <c r="G686" s="295" t="n"/>
      <c r="H686" s="296" t="n"/>
      <c r="I686" s="295" t="n"/>
      <c r="J686" s="296" t="n"/>
      <c r="K686" s="295" t="n"/>
      <c r="L686" s="297" t="n"/>
      <c r="M686" s="297">
        <f>'ENS TARDIO 201819'!$K686-'ENS TARDIO 201819'!$I686</f>
        <v/>
      </c>
      <c r="N686" s="295" t="n"/>
      <c r="O686" s="295" t="n"/>
      <c r="P686" s="295" t="n"/>
      <c r="Q686" s="295" t="n"/>
      <c r="R686" s="295" t="n"/>
      <c r="S686" s="295" t="n"/>
      <c r="T686" s="295" t="n"/>
      <c r="U686" s="295" t="n"/>
      <c r="V686" s="295" t="n"/>
      <c r="W686" s="295" t="n"/>
      <c r="X686" s="290" t="n"/>
    </row>
    <row r="687" hidden="1" ht="15.75" customHeight="1" s="412">
      <c r="A687" s="294" t="n"/>
      <c r="B687" s="294" t="n"/>
      <c r="C687" s="294" t="n"/>
      <c r="D687" s="294" t="n"/>
      <c r="E687" s="294" t="n"/>
      <c r="F687" s="295" t="n"/>
      <c r="G687" s="295" t="n"/>
      <c r="H687" s="296" t="n"/>
      <c r="I687" s="295" t="n"/>
      <c r="J687" s="296" t="n"/>
      <c r="K687" s="295" t="n"/>
      <c r="L687" s="297" t="n"/>
      <c r="M687" s="297">
        <f>'ENS TARDIO 201819'!$K687-'ENS TARDIO 201819'!$I687</f>
        <v/>
      </c>
      <c r="N687" s="295" t="n"/>
      <c r="O687" s="295" t="n"/>
      <c r="P687" s="295" t="n"/>
      <c r="Q687" s="295" t="n"/>
      <c r="R687" s="295" t="n"/>
      <c r="S687" s="295" t="n"/>
      <c r="T687" s="295" t="n"/>
      <c r="U687" s="295" t="n"/>
      <c r="V687" s="295" t="n"/>
      <c r="W687" s="295" t="n"/>
      <c r="X687" s="290" t="inlineStr">
        <is>
          <t>Plot válido</t>
        </is>
      </c>
    </row>
    <row r="688" hidden="1" ht="15.75" customHeight="1" s="412">
      <c r="A688" s="294" t="n"/>
      <c r="B688" s="294" t="n"/>
      <c r="C688" s="294" t="n"/>
      <c r="D688" s="294" t="n"/>
      <c r="E688" s="294" t="n"/>
      <c r="F688" s="295" t="n"/>
      <c r="G688" s="295" t="n"/>
      <c r="H688" s="296" t="n"/>
      <c r="I688" s="295" t="n"/>
      <c r="J688" s="296" t="n"/>
      <c r="K688" s="295" t="n"/>
      <c r="L688" s="297" t="n"/>
      <c r="M688" s="297">
        <f>'ENS TARDIO 201819'!$K688-'ENS TARDIO 201819'!$I688</f>
        <v/>
      </c>
      <c r="N688" s="295" t="n"/>
      <c r="O688" s="295" t="n"/>
      <c r="P688" s="295" t="n"/>
      <c r="Q688" s="295" t="n"/>
      <c r="R688" s="295" t="n"/>
      <c r="S688" s="295" t="n"/>
      <c r="T688" s="295" t="n"/>
      <c r="U688" s="295" t="n"/>
      <c r="V688" s="295" t="n"/>
      <c r="W688" s="295" t="n"/>
      <c r="X688" s="290" t="inlineStr">
        <is>
          <t>Plot válido</t>
        </is>
      </c>
    </row>
    <row r="689" hidden="1" ht="15.75" customHeight="1" s="412">
      <c r="A689" s="294" t="n"/>
      <c r="B689" s="294" t="n"/>
      <c r="C689" s="294" t="n"/>
      <c r="D689" s="294" t="n"/>
      <c r="E689" s="294" t="n"/>
      <c r="F689" s="295" t="n"/>
      <c r="G689" s="295" t="n"/>
      <c r="H689" s="296" t="n"/>
      <c r="I689" s="295" t="n"/>
      <c r="J689" s="296" t="n"/>
      <c r="K689" s="295" t="n"/>
      <c r="L689" s="297" t="n"/>
      <c r="M689" s="297">
        <f>'ENS TARDIO 201819'!$K689-'ENS TARDIO 201819'!$I689</f>
        <v/>
      </c>
      <c r="N689" s="295" t="n"/>
      <c r="O689" s="295" t="n"/>
      <c r="P689" s="295" t="n"/>
      <c r="Q689" s="295" t="n"/>
      <c r="R689" s="295" t="n"/>
      <c r="S689" s="295" t="n"/>
      <c r="T689" s="295" t="n"/>
      <c r="U689" s="295" t="n"/>
      <c r="V689" s="295" t="n"/>
      <c r="W689" s="295" t="n"/>
      <c r="X689" s="290" t="inlineStr">
        <is>
          <t>Plot válido</t>
        </is>
      </c>
    </row>
    <row r="690" hidden="1" ht="15.75" customHeight="1" s="412">
      <c r="A690" s="294" t="n"/>
      <c r="B690" s="294" t="n"/>
      <c r="C690" s="294" t="n"/>
      <c r="D690" s="294" t="n"/>
      <c r="E690" s="294" t="n"/>
      <c r="F690" s="295" t="n"/>
      <c r="G690" s="295" t="n"/>
      <c r="H690" s="296" t="n"/>
      <c r="I690" s="295" t="n"/>
      <c r="J690" s="296" t="n"/>
      <c r="K690" s="295" t="n"/>
      <c r="L690" s="297" t="n"/>
      <c r="M690" s="297">
        <f>'ENS TARDIO 201819'!$K690-'ENS TARDIO 201819'!$I690</f>
        <v/>
      </c>
      <c r="N690" s="295" t="n"/>
      <c r="O690" s="295" t="n"/>
      <c r="P690" s="295" t="n"/>
      <c r="Q690" s="295" t="n"/>
      <c r="R690" s="295" t="n"/>
      <c r="S690" s="295" t="n"/>
      <c r="T690" s="295" t="n"/>
      <c r="U690" s="295" t="n"/>
      <c r="V690" s="295" t="n"/>
      <c r="W690" s="295" t="n"/>
      <c r="X690" s="290" t="inlineStr">
        <is>
          <t>Plot válido</t>
        </is>
      </c>
    </row>
    <row r="691" hidden="1" ht="15.75" customHeight="1" s="412">
      <c r="A691" s="294" t="n"/>
      <c r="B691" s="294" t="n"/>
      <c r="C691" s="294" t="n"/>
      <c r="D691" s="294" t="n"/>
      <c r="E691" s="294" t="n"/>
      <c r="F691" s="295" t="n"/>
      <c r="G691" s="295" t="n"/>
      <c r="H691" s="296" t="n"/>
      <c r="I691" s="295" t="n"/>
      <c r="J691" s="296" t="n"/>
      <c r="K691" s="295" t="n"/>
      <c r="L691" s="297" t="n"/>
      <c r="M691" s="297">
        <f>'ENS TARDIO 201819'!$K691-'ENS TARDIO 201819'!$I691</f>
        <v/>
      </c>
      <c r="N691" s="295" t="n"/>
      <c r="O691" s="295" t="n"/>
      <c r="P691" s="295" t="n"/>
      <c r="Q691" s="295" t="n"/>
      <c r="R691" s="295" t="n"/>
      <c r="S691" s="295" t="n"/>
      <c r="T691" s="295" t="n"/>
      <c r="U691" s="295" t="n"/>
      <c r="V691" s="295" t="n"/>
      <c r="W691" s="295" t="n"/>
      <c r="X691" s="290" t="inlineStr">
        <is>
          <t>Plot válido</t>
        </is>
      </c>
    </row>
    <row r="692" hidden="1" ht="15.75" customHeight="1" s="412">
      <c r="A692" s="294" t="n"/>
      <c r="B692" s="294" t="n"/>
      <c r="C692" s="294" t="n"/>
      <c r="D692" s="294" t="n"/>
      <c r="E692" s="294" t="n"/>
      <c r="F692" s="295" t="n"/>
      <c r="G692" s="295" t="n"/>
      <c r="H692" s="296" t="n"/>
      <c r="I692" s="295" t="n"/>
      <c r="J692" s="296" t="n"/>
      <c r="K692" s="295" t="n"/>
      <c r="L692" s="297" t="n"/>
      <c r="M692" s="297">
        <f>'ENS TARDIO 201819'!$K692-'ENS TARDIO 201819'!$I692</f>
        <v/>
      </c>
      <c r="N692" s="295" t="n"/>
      <c r="O692" s="295" t="n"/>
      <c r="P692" s="295" t="n"/>
      <c r="Q692" s="295" t="n"/>
      <c r="R692" s="295" t="n"/>
      <c r="S692" s="295" t="n"/>
      <c r="T692" s="295" t="n"/>
      <c r="U692" s="295" t="n"/>
      <c r="V692" s="295" t="n"/>
      <c r="W692" s="295" t="n"/>
      <c r="X692" s="290" t="inlineStr">
        <is>
          <t>Plot válido</t>
        </is>
      </c>
    </row>
    <row r="693" hidden="1" ht="15.75" customHeight="1" s="412">
      <c r="A693" s="294" t="n"/>
      <c r="B693" s="294" t="n"/>
      <c r="C693" s="294" t="n"/>
      <c r="D693" s="294" t="n"/>
      <c r="E693" s="294" t="n"/>
      <c r="F693" s="295" t="n"/>
      <c r="G693" s="295" t="n"/>
      <c r="H693" s="296" t="n"/>
      <c r="I693" s="295" t="n"/>
      <c r="J693" s="296" t="n"/>
      <c r="K693" s="295" t="n"/>
      <c r="L693" s="297" t="n"/>
      <c r="M693" s="297">
        <f>'ENS TARDIO 201819'!$K693-'ENS TARDIO 201819'!$I693</f>
        <v/>
      </c>
      <c r="N693" s="295" t="n"/>
      <c r="O693" s="295" t="n"/>
      <c r="P693" s="295" t="n"/>
      <c r="Q693" s="295" t="n"/>
      <c r="R693" s="295" t="n"/>
      <c r="S693" s="295" t="n"/>
      <c r="T693" s="295" t="n"/>
      <c r="U693" s="295" t="n"/>
      <c r="V693" s="295" t="n"/>
      <c r="W693" s="295" t="n"/>
      <c r="X693" s="290" t="inlineStr">
        <is>
          <t>Plot válido</t>
        </is>
      </c>
    </row>
    <row r="694" hidden="1" ht="15.75" customHeight="1" s="412">
      <c r="A694" s="294" t="n"/>
      <c r="B694" s="294" t="n"/>
      <c r="C694" s="294" t="n"/>
      <c r="D694" s="294" t="n"/>
      <c r="E694" s="294" t="n"/>
      <c r="F694" s="295" t="n"/>
      <c r="G694" s="295" t="n"/>
      <c r="H694" s="296" t="n"/>
      <c r="I694" s="295" t="n"/>
      <c r="J694" s="296" t="n"/>
      <c r="K694" s="295" t="n"/>
      <c r="L694" s="297" t="n"/>
      <c r="M694" s="297">
        <f>'ENS TARDIO 201819'!$K694-'ENS TARDIO 201819'!$I694</f>
        <v/>
      </c>
      <c r="N694" s="295" t="n"/>
      <c r="O694" s="295" t="n"/>
      <c r="P694" s="295" t="n"/>
      <c r="Q694" s="295" t="n"/>
      <c r="R694" s="295" t="n"/>
      <c r="S694" s="295" t="n"/>
      <c r="T694" s="295" t="n"/>
      <c r="U694" s="295" t="n"/>
      <c r="V694" s="295" t="n"/>
      <c r="W694" s="295" t="n"/>
      <c r="X694" s="290" t="inlineStr">
        <is>
          <t>Plot válido</t>
        </is>
      </c>
    </row>
    <row r="695" hidden="1" ht="15.75" customHeight="1" s="412">
      <c r="A695" s="294" t="n"/>
      <c r="B695" s="294" t="n"/>
      <c r="C695" s="294" t="n"/>
      <c r="D695" s="294" t="n"/>
      <c r="E695" s="294" t="n"/>
      <c r="F695" s="295" t="n"/>
      <c r="G695" s="295" t="n"/>
      <c r="H695" s="296" t="n"/>
      <c r="I695" s="295" t="n"/>
      <c r="J695" s="296" t="n"/>
      <c r="K695" s="295" t="n"/>
      <c r="L695" s="297" t="n"/>
      <c r="M695" s="297">
        <f>'ENS TARDIO 201819'!$K695-'ENS TARDIO 201819'!$I695</f>
        <v/>
      </c>
      <c r="N695" s="295" t="n"/>
      <c r="O695" s="295" t="n"/>
      <c r="P695" s="295" t="n"/>
      <c r="Q695" s="295" t="n"/>
      <c r="R695" s="295" t="n"/>
      <c r="S695" s="295" t="n"/>
      <c r="T695" s="295" t="n"/>
      <c r="U695" s="295" t="n"/>
      <c r="V695" s="295" t="n"/>
      <c r="W695" s="295" t="n"/>
      <c r="X695" s="290" t="inlineStr">
        <is>
          <t>Plot válido</t>
        </is>
      </c>
    </row>
    <row r="696" hidden="1" ht="15.75" customHeight="1" s="412">
      <c r="A696" s="294" t="n"/>
      <c r="B696" s="294" t="n"/>
      <c r="C696" s="294" t="n"/>
      <c r="D696" s="294" t="n"/>
      <c r="E696" s="294" t="n"/>
      <c r="F696" s="295" t="n"/>
      <c r="G696" s="295" t="n"/>
      <c r="H696" s="296" t="n"/>
      <c r="I696" s="295" t="n"/>
      <c r="J696" s="296" t="n"/>
      <c r="K696" s="295" t="n"/>
      <c r="L696" s="297" t="n"/>
      <c r="M696" s="297">
        <f>'ENS TARDIO 201819'!$K696-'ENS TARDIO 201819'!$I696</f>
        <v/>
      </c>
      <c r="N696" s="295" t="n"/>
      <c r="O696" s="295" t="n"/>
      <c r="P696" s="295" t="n"/>
      <c r="Q696" s="295" t="n"/>
      <c r="R696" s="295" t="n"/>
      <c r="S696" s="295" t="n"/>
      <c r="T696" s="295" t="n"/>
      <c r="U696" s="295" t="n"/>
      <c r="V696" s="295" t="n"/>
      <c r="W696" s="295" t="n"/>
      <c r="X696" s="290" t="inlineStr">
        <is>
          <t>Plot válido</t>
        </is>
      </c>
    </row>
    <row r="697" hidden="1" ht="15.75" customHeight="1" s="412">
      <c r="A697" s="294" t="n"/>
      <c r="B697" s="294" t="n"/>
      <c r="C697" s="294" t="n"/>
      <c r="D697" s="294" t="n"/>
      <c r="E697" s="294" t="n"/>
      <c r="F697" s="295" t="n"/>
      <c r="G697" s="295" t="n"/>
      <c r="H697" s="296" t="n"/>
      <c r="I697" s="295" t="n"/>
      <c r="J697" s="296" t="n"/>
      <c r="K697" s="295" t="n"/>
      <c r="L697" s="297" t="n"/>
      <c r="M697" s="297">
        <f>'ENS TARDIO 201819'!$K697-'ENS TARDIO 201819'!$I697</f>
        <v/>
      </c>
      <c r="N697" s="295" t="n"/>
      <c r="O697" s="295" t="n"/>
      <c r="P697" s="295" t="n"/>
      <c r="Q697" s="295" t="n"/>
      <c r="R697" s="295" t="n"/>
      <c r="S697" s="295" t="n"/>
      <c r="T697" s="295" t="n"/>
      <c r="U697" s="295" t="n"/>
      <c r="V697" s="295" t="n"/>
      <c r="W697" s="295" t="n"/>
      <c r="X697" s="290" t="inlineStr">
        <is>
          <t>Se descarta</t>
        </is>
      </c>
    </row>
    <row r="698" hidden="1" ht="15.75" customHeight="1" s="412">
      <c r="A698" s="294" t="n"/>
      <c r="B698" s="294" t="n"/>
      <c r="C698" s="294" t="n"/>
      <c r="D698" s="294" t="n"/>
      <c r="E698" s="294" t="n"/>
      <c r="F698" s="295" t="n"/>
      <c r="G698" s="295" t="n"/>
      <c r="H698" s="296" t="n"/>
      <c r="I698" s="295" t="n"/>
      <c r="J698" s="296" t="n"/>
      <c r="K698" s="295" t="n"/>
      <c r="L698" s="297" t="n"/>
      <c r="M698" s="297">
        <f>'ENS TARDIO 201819'!$K698-'ENS TARDIO 201819'!$I698</f>
        <v/>
      </c>
      <c r="N698" s="295" t="n"/>
      <c r="O698" s="295" t="n"/>
      <c r="P698" s="295" t="n"/>
      <c r="Q698" s="295" t="n"/>
      <c r="R698" s="295" t="n"/>
      <c r="S698" s="295" t="n"/>
      <c r="T698" s="295" t="n"/>
      <c r="U698" s="295" t="n"/>
      <c r="V698" s="295" t="n"/>
      <c r="W698" s="295" t="n"/>
      <c r="X698" s="290" t="inlineStr">
        <is>
          <t>Se descarta</t>
        </is>
      </c>
    </row>
    <row r="699" hidden="1" ht="15.75" customHeight="1" s="412">
      <c r="A699" s="294" t="n"/>
      <c r="B699" s="294" t="n"/>
      <c r="C699" s="294" t="n"/>
      <c r="D699" s="294" t="n"/>
      <c r="E699" s="294" t="n"/>
      <c r="F699" s="295" t="n"/>
      <c r="G699" s="295" t="n"/>
      <c r="H699" s="296" t="n"/>
      <c r="I699" s="295" t="n"/>
      <c r="J699" s="296" t="n"/>
      <c r="K699" s="295" t="n"/>
      <c r="L699" s="297" t="n"/>
      <c r="M699" s="297">
        <f>'ENS TARDIO 201819'!$K699-'ENS TARDIO 201819'!$I699</f>
        <v/>
      </c>
      <c r="N699" s="295" t="n"/>
      <c r="O699" s="295" t="n"/>
      <c r="P699" s="295" t="n"/>
      <c r="Q699" s="295" t="n"/>
      <c r="R699" s="295" t="n"/>
      <c r="S699" s="295" t="n"/>
      <c r="T699" s="295" t="n"/>
      <c r="U699" s="295" t="n"/>
      <c r="V699" s="295" t="n"/>
      <c r="W699" s="295" t="n"/>
      <c r="X699" s="290" t="inlineStr">
        <is>
          <t>Se descarta</t>
        </is>
      </c>
    </row>
    <row r="700" hidden="1" ht="15.75" customHeight="1" s="412">
      <c r="A700" s="294" t="n"/>
      <c r="B700" s="294" t="n"/>
      <c r="C700" s="294" t="n"/>
      <c r="D700" s="294" t="n"/>
      <c r="E700" s="294" t="n"/>
      <c r="F700" s="295" t="n"/>
      <c r="G700" s="295" t="n"/>
      <c r="H700" s="296" t="n"/>
      <c r="I700" s="295" t="n"/>
      <c r="J700" s="296" t="n"/>
      <c r="K700" s="295" t="n"/>
      <c r="L700" s="297" t="n"/>
      <c r="M700" s="297">
        <f>'ENS TARDIO 201819'!$K700-'ENS TARDIO 201819'!$I700</f>
        <v/>
      </c>
      <c r="N700" s="295" t="n"/>
      <c r="O700" s="295" t="n"/>
      <c r="P700" s="295" t="n"/>
      <c r="Q700" s="295" t="n"/>
      <c r="R700" s="295" t="n"/>
      <c r="S700" s="295" t="n"/>
      <c r="T700" s="295" t="n"/>
      <c r="U700" s="295" t="n"/>
      <c r="V700" s="295" t="n"/>
      <c r="W700" s="295" t="n"/>
      <c r="X700" s="290" t="inlineStr">
        <is>
          <t>Se descarta</t>
        </is>
      </c>
    </row>
    <row r="701" hidden="1" ht="15.75" customHeight="1" s="412">
      <c r="A701" s="294" t="n"/>
      <c r="B701" s="294" t="n"/>
      <c r="C701" s="294" t="n"/>
      <c r="D701" s="294" t="n"/>
      <c r="E701" s="294" t="n"/>
      <c r="F701" s="295" t="n"/>
      <c r="G701" s="295" t="n"/>
      <c r="H701" s="296" t="n"/>
      <c r="I701" s="295" t="n"/>
      <c r="J701" s="296" t="n"/>
      <c r="K701" s="295" t="n"/>
      <c r="L701" s="297" t="n"/>
      <c r="M701" s="297">
        <f>'ENS TARDIO 201819'!$K701-'ENS TARDIO 201819'!$I701</f>
        <v/>
      </c>
      <c r="N701" s="295" t="n"/>
      <c r="O701" s="295" t="n"/>
      <c r="P701" s="295" t="n"/>
      <c r="Q701" s="295" t="n"/>
      <c r="R701" s="295" t="n"/>
      <c r="S701" s="295" t="n"/>
      <c r="T701" s="295" t="n"/>
      <c r="U701" s="295" t="n"/>
      <c r="V701" s="295" t="n"/>
      <c r="W701" s="295" t="n"/>
      <c r="X701" s="290" t="inlineStr">
        <is>
          <t>Se descarta</t>
        </is>
      </c>
    </row>
    <row r="702" hidden="1" ht="15.75" customHeight="1" s="412">
      <c r="A702" s="294" t="n"/>
      <c r="B702" s="294" t="n"/>
      <c r="C702" s="294" t="n"/>
      <c r="D702" s="294" t="n"/>
      <c r="E702" s="294" t="n"/>
      <c r="F702" s="295" t="n"/>
      <c r="G702" s="295" t="n"/>
      <c r="H702" s="296" t="n"/>
      <c r="I702" s="295" t="n"/>
      <c r="J702" s="296" t="n"/>
      <c r="K702" s="295" t="n"/>
      <c r="L702" s="297" t="n"/>
      <c r="M702" s="297">
        <f>'ENS TARDIO 201819'!$K702-'ENS TARDIO 201819'!$I702</f>
        <v/>
      </c>
      <c r="N702" s="295" t="n"/>
      <c r="O702" s="295" t="n"/>
      <c r="P702" s="295" t="n"/>
      <c r="Q702" s="295" t="n"/>
      <c r="R702" s="295" t="n"/>
      <c r="S702" s="295" t="n"/>
      <c r="T702" s="295" t="n"/>
      <c r="U702" s="295" t="n"/>
      <c r="V702" s="295" t="n"/>
      <c r="W702" s="295" t="n"/>
      <c r="X702" s="290" t="inlineStr">
        <is>
          <t>Se descarta</t>
        </is>
      </c>
    </row>
    <row r="703" hidden="1" ht="15.75" customHeight="1" s="412">
      <c r="A703" s="294" t="n"/>
      <c r="B703" s="294" t="n"/>
      <c r="C703" s="294" t="n"/>
      <c r="D703" s="294" t="n"/>
      <c r="E703" s="294" t="n"/>
      <c r="F703" s="295" t="n"/>
      <c r="G703" s="295" t="n"/>
      <c r="H703" s="296" t="n"/>
      <c r="I703" s="295" t="n"/>
      <c r="J703" s="296" t="n"/>
      <c r="K703" s="295" t="n"/>
      <c r="L703" s="297" t="n"/>
      <c r="M703" s="297">
        <f>'ENS TARDIO 201819'!$K703-'ENS TARDIO 201819'!$I703</f>
        <v/>
      </c>
      <c r="N703" s="295" t="n"/>
      <c r="O703" s="295" t="n"/>
      <c r="P703" s="295" t="n"/>
      <c r="Q703" s="295" t="n"/>
      <c r="R703" s="295" t="n"/>
      <c r="S703" s="295" t="n"/>
      <c r="T703" s="295" t="n"/>
      <c r="U703" s="295" t="n"/>
      <c r="V703" s="295" t="n"/>
      <c r="W703" s="295" t="n"/>
      <c r="X703" s="290" t="inlineStr">
        <is>
          <t>Se descarta</t>
        </is>
      </c>
    </row>
    <row r="704" hidden="1" ht="15.75" customHeight="1" s="412">
      <c r="A704" s="294" t="n"/>
      <c r="B704" s="294" t="n"/>
      <c r="C704" s="294" t="n"/>
      <c r="D704" s="294" t="n"/>
      <c r="E704" s="294" t="n"/>
      <c r="F704" s="295" t="n"/>
      <c r="G704" s="295" t="n"/>
      <c r="H704" s="296" t="n"/>
      <c r="I704" s="295" t="n"/>
      <c r="J704" s="296" t="n"/>
      <c r="K704" s="295" t="n"/>
      <c r="L704" s="297" t="n"/>
      <c r="M704" s="297">
        <f>'ENS TARDIO 201819'!$K704-'ENS TARDIO 201819'!$I704</f>
        <v/>
      </c>
      <c r="N704" s="295" t="n"/>
      <c r="O704" s="295" t="n"/>
      <c r="P704" s="295" t="n"/>
      <c r="Q704" s="295" t="n"/>
      <c r="R704" s="295" t="n"/>
      <c r="S704" s="295" t="n"/>
      <c r="T704" s="295" t="n"/>
      <c r="U704" s="295" t="n"/>
      <c r="V704" s="295" t="n"/>
      <c r="W704" s="295" t="n"/>
      <c r="X704" s="290" t="inlineStr">
        <is>
          <t>Se descarta</t>
        </is>
      </c>
    </row>
    <row r="705" hidden="1" ht="15.75" customHeight="1" s="412">
      <c r="A705" s="294" t="n"/>
      <c r="B705" s="294" t="n"/>
      <c r="C705" s="294" t="n"/>
      <c r="D705" s="294" t="n"/>
      <c r="E705" s="294" t="n"/>
      <c r="F705" s="295" t="n"/>
      <c r="G705" s="295" t="n"/>
      <c r="H705" s="296" t="n"/>
      <c r="I705" s="295" t="n"/>
      <c r="J705" s="296" t="n"/>
      <c r="K705" s="295" t="n"/>
      <c r="L705" s="297" t="n"/>
      <c r="M705" s="297">
        <f>'ENS TARDIO 201819'!$K705-'ENS TARDIO 201819'!$I705</f>
        <v/>
      </c>
      <c r="N705" s="295" t="n"/>
      <c r="O705" s="295" t="n"/>
      <c r="P705" s="295" t="n"/>
      <c r="Q705" s="295" t="n"/>
      <c r="R705" s="295" t="n"/>
      <c r="S705" s="295" t="n"/>
      <c r="T705" s="295" t="n"/>
      <c r="U705" s="295" t="n"/>
      <c r="V705" s="295" t="n"/>
      <c r="W705" s="295" t="n"/>
      <c r="X705" s="290" t="inlineStr">
        <is>
          <t>Plot válido</t>
        </is>
      </c>
    </row>
    <row r="706" hidden="1" ht="15.75" customHeight="1" s="412">
      <c r="A706" s="294" t="n"/>
      <c r="B706" s="294" t="n"/>
      <c r="C706" s="294" t="n"/>
      <c r="D706" s="294" t="n"/>
      <c r="E706" s="294" t="n"/>
      <c r="F706" s="295" t="n"/>
      <c r="G706" s="295" t="n"/>
      <c r="H706" s="296" t="n"/>
      <c r="I706" s="295" t="n"/>
      <c r="J706" s="296" t="n"/>
      <c r="K706" s="295" t="n"/>
      <c r="L706" s="297" t="n"/>
      <c r="M706" s="297">
        <f>'ENS TARDIO 201819'!$K706-'ENS TARDIO 201819'!$I706</f>
        <v/>
      </c>
      <c r="N706" s="295" t="n"/>
      <c r="O706" s="295" t="n"/>
      <c r="P706" s="295" t="n"/>
      <c r="Q706" s="295" t="n"/>
      <c r="R706" s="295" t="n"/>
      <c r="S706" s="295" t="n"/>
      <c r="T706" s="295" t="n"/>
      <c r="U706" s="295" t="n"/>
      <c r="V706" s="295" t="n"/>
      <c r="W706" s="295" t="n"/>
      <c r="X706" s="290" t="inlineStr">
        <is>
          <t>Plot válido</t>
        </is>
      </c>
    </row>
    <row r="707" hidden="1" ht="15.75" customHeight="1" s="412">
      <c r="A707" s="294" t="n"/>
      <c r="B707" s="294" t="n"/>
      <c r="C707" s="294" t="n"/>
      <c r="D707" s="294" t="n"/>
      <c r="E707" s="294" t="n"/>
      <c r="F707" s="295" t="n"/>
      <c r="G707" s="295" t="n"/>
      <c r="H707" s="296" t="n"/>
      <c r="I707" s="295" t="n"/>
      <c r="J707" s="296" t="n"/>
      <c r="K707" s="295" t="n"/>
      <c r="L707" s="297" t="n"/>
      <c r="M707" s="297">
        <f>'ENS TARDIO 201819'!$K707-'ENS TARDIO 201819'!$I707</f>
        <v/>
      </c>
      <c r="N707" s="295" t="n"/>
      <c r="O707" s="295" t="n"/>
      <c r="P707" s="295" t="n"/>
      <c r="Q707" s="295" t="n"/>
      <c r="R707" s="295" t="n"/>
      <c r="S707" s="295" t="n"/>
      <c r="T707" s="295" t="n"/>
      <c r="U707" s="295" t="n"/>
      <c r="V707" s="295" t="n"/>
      <c r="W707" s="295" t="n"/>
      <c r="X707" s="290" t="inlineStr">
        <is>
          <t>Plot válido</t>
        </is>
      </c>
    </row>
    <row r="708" hidden="1" ht="15.75" customHeight="1" s="412">
      <c r="A708" s="294" t="n"/>
      <c r="B708" s="294" t="n"/>
      <c r="C708" s="294" t="n"/>
      <c r="D708" s="294" t="n"/>
      <c r="E708" s="294" t="n"/>
      <c r="F708" s="295" t="n"/>
      <c r="G708" s="295" t="n"/>
      <c r="H708" s="296" t="n"/>
      <c r="I708" s="295" t="n"/>
      <c r="J708" s="296" t="n"/>
      <c r="K708" s="295" t="n"/>
      <c r="L708" s="297" t="n"/>
      <c r="M708" s="297">
        <f>'ENS TARDIO 201819'!$K708-'ENS TARDIO 201819'!$I708</f>
        <v/>
      </c>
      <c r="N708" s="295" t="n"/>
      <c r="O708" s="295" t="n"/>
      <c r="P708" s="295" t="n"/>
      <c r="Q708" s="295" t="n"/>
      <c r="R708" s="295" t="n"/>
      <c r="S708" s="295" t="n"/>
      <c r="T708" s="295" t="n"/>
      <c r="U708" s="295" t="n"/>
      <c r="V708" s="295" t="n"/>
      <c r="W708" s="295" t="n"/>
      <c r="X708" s="290" t="inlineStr">
        <is>
          <t>Plot válido</t>
        </is>
      </c>
    </row>
    <row r="709" hidden="1" ht="15.75" customHeight="1" s="412">
      <c r="A709" s="294" t="n"/>
      <c r="B709" s="294" t="n"/>
      <c r="C709" s="294" t="n"/>
      <c r="D709" s="294" t="n"/>
      <c r="E709" s="294" t="n"/>
      <c r="F709" s="295" t="n"/>
      <c r="G709" s="295" t="n"/>
      <c r="H709" s="296" t="n"/>
      <c r="I709" s="295" t="n"/>
      <c r="J709" s="296" t="n"/>
      <c r="K709" s="295" t="n"/>
      <c r="L709" s="297" t="n"/>
      <c r="M709" s="297">
        <f>'ENS TARDIO 201819'!$K709-'ENS TARDIO 201819'!$I709</f>
        <v/>
      </c>
      <c r="N709" s="295" t="n"/>
      <c r="O709" s="295" t="n"/>
      <c r="P709" s="295" t="n"/>
      <c r="Q709" s="295" t="n"/>
      <c r="R709" s="295" t="n"/>
      <c r="S709" s="295" t="n"/>
      <c r="T709" s="295" t="n"/>
      <c r="U709" s="295" t="n"/>
      <c r="V709" s="295" t="n"/>
      <c r="W709" s="295" t="n"/>
      <c r="X709" s="290" t="inlineStr">
        <is>
          <t>Plot válido</t>
        </is>
      </c>
    </row>
    <row r="710" hidden="1" ht="15.75" customHeight="1" s="412">
      <c r="A710" s="294" t="n"/>
      <c r="B710" s="294" t="n"/>
      <c r="C710" s="294" t="n"/>
      <c r="D710" s="294" t="n"/>
      <c r="E710" s="294" t="n"/>
      <c r="F710" s="295" t="n"/>
      <c r="G710" s="295" t="n"/>
      <c r="H710" s="296" t="n"/>
      <c r="I710" s="295" t="n"/>
      <c r="J710" s="296" t="n"/>
      <c r="K710" s="295" t="n"/>
      <c r="L710" s="297" t="n"/>
      <c r="M710" s="297">
        <f>'ENS TARDIO 201819'!$K710-'ENS TARDIO 201819'!$I710</f>
        <v/>
      </c>
      <c r="N710" s="295" t="n"/>
      <c r="O710" s="295" t="n"/>
      <c r="P710" s="295" t="n"/>
      <c r="Q710" s="295" t="n"/>
      <c r="R710" s="295" t="n"/>
      <c r="S710" s="295" t="n"/>
      <c r="T710" s="295" t="n"/>
      <c r="U710" s="295" t="n"/>
      <c r="V710" s="295" t="n"/>
      <c r="W710" s="295" t="n"/>
      <c r="X710" s="290" t="inlineStr">
        <is>
          <t>Plot válido</t>
        </is>
      </c>
    </row>
    <row r="711" hidden="1" ht="15.75" customHeight="1" s="412">
      <c r="A711" s="294" t="n"/>
      <c r="B711" s="294" t="n"/>
      <c r="C711" s="294" t="n"/>
      <c r="D711" s="294" t="n"/>
      <c r="E711" s="294" t="n"/>
      <c r="F711" s="295" t="n"/>
      <c r="G711" s="295" t="n"/>
      <c r="H711" s="296" t="n"/>
      <c r="I711" s="295" t="n"/>
      <c r="J711" s="296" t="n"/>
      <c r="K711" s="295" t="n"/>
      <c r="L711" s="297" t="n"/>
      <c r="M711" s="297">
        <f>'ENS TARDIO 201819'!$K711-'ENS TARDIO 201819'!$I711</f>
        <v/>
      </c>
      <c r="N711" s="295" t="n"/>
      <c r="O711" s="295" t="n"/>
      <c r="P711" s="295" t="n"/>
      <c r="Q711" s="295" t="n"/>
      <c r="R711" s="295" t="n"/>
      <c r="S711" s="295" t="n"/>
      <c r="T711" s="295" t="n"/>
      <c r="U711" s="295" t="n"/>
      <c r="V711" s="295" t="n"/>
      <c r="W711" s="295" t="n"/>
      <c r="X711" s="290" t="inlineStr">
        <is>
          <t>Plot válido</t>
        </is>
      </c>
    </row>
    <row r="712" hidden="1" ht="15.75" customHeight="1" s="412">
      <c r="A712" s="294" t="n"/>
      <c r="B712" s="294" t="n"/>
      <c r="C712" s="294" t="n"/>
      <c r="D712" s="294" t="n"/>
      <c r="E712" s="294" t="n"/>
      <c r="F712" s="295" t="n"/>
      <c r="G712" s="295" t="n"/>
      <c r="H712" s="296" t="n"/>
      <c r="I712" s="295" t="n"/>
      <c r="J712" s="296" t="n"/>
      <c r="K712" s="295" t="n"/>
      <c r="L712" s="297" t="n"/>
      <c r="M712" s="297">
        <f>'ENS TARDIO 201819'!$K712-'ENS TARDIO 201819'!$I712</f>
        <v/>
      </c>
      <c r="N712" s="295" t="n"/>
      <c r="O712" s="295" t="n"/>
      <c r="P712" s="295" t="n"/>
      <c r="Q712" s="295" t="n"/>
      <c r="R712" s="295" t="n"/>
      <c r="S712" s="295" t="n"/>
      <c r="T712" s="295" t="n"/>
      <c r="U712" s="295" t="n"/>
      <c r="V712" s="295" t="n"/>
      <c r="W712" s="295" t="n"/>
      <c r="X712" s="290" t="inlineStr">
        <is>
          <t>Plot válido</t>
        </is>
      </c>
    </row>
    <row r="713" hidden="1" ht="15.75" customHeight="1" s="412">
      <c r="A713" s="294" t="n"/>
      <c r="B713" s="294" t="n"/>
      <c r="C713" s="294" t="n"/>
      <c r="D713" s="294" t="n"/>
      <c r="E713" s="294" t="n"/>
      <c r="F713" s="295" t="n"/>
      <c r="G713" s="295" t="n"/>
      <c r="H713" s="296" t="n"/>
      <c r="I713" s="295" t="n"/>
      <c r="J713" s="296" t="n"/>
      <c r="K713" s="295" t="n"/>
      <c r="L713" s="297" t="n"/>
      <c r="M713" s="297">
        <f>'ENS TARDIO 201819'!$K713-'ENS TARDIO 201819'!$I713</f>
        <v/>
      </c>
      <c r="N713" s="295" t="n"/>
      <c r="O713" s="295" t="n"/>
      <c r="P713" s="295" t="n"/>
      <c r="Q713" s="295" t="n"/>
      <c r="R713" s="295" t="n"/>
      <c r="S713" s="295" t="n"/>
      <c r="T713" s="295" t="n"/>
      <c r="U713" s="295" t="n"/>
      <c r="V713" s="295" t="n"/>
      <c r="W713" s="295" t="n"/>
      <c r="X713" s="290" t="inlineStr">
        <is>
          <t>Plot válido</t>
        </is>
      </c>
    </row>
    <row r="714" hidden="1" ht="15.75" customHeight="1" s="412">
      <c r="A714" s="294" t="n"/>
      <c r="B714" s="294" t="n"/>
      <c r="C714" s="294" t="n"/>
      <c r="D714" s="294" t="n"/>
      <c r="E714" s="294" t="n"/>
      <c r="F714" s="295" t="n"/>
      <c r="G714" s="295" t="n"/>
      <c r="H714" s="296" t="n"/>
      <c r="I714" s="295" t="n"/>
      <c r="J714" s="296" t="n"/>
      <c r="K714" s="295" t="n"/>
      <c r="L714" s="297" t="n"/>
      <c r="M714" s="297">
        <f>'ENS TARDIO 201819'!$K714-'ENS TARDIO 201819'!$I714</f>
        <v/>
      </c>
      <c r="N714" s="295" t="n"/>
      <c r="O714" s="295" t="n"/>
      <c r="P714" s="295" t="n"/>
      <c r="Q714" s="295" t="n"/>
      <c r="R714" s="295" t="n"/>
      <c r="S714" s="295" t="n"/>
      <c r="T714" s="295" t="n"/>
      <c r="U714" s="295" t="n"/>
      <c r="V714" s="295" t="n"/>
      <c r="W714" s="295" t="n"/>
      <c r="X714" s="290" t="inlineStr">
        <is>
          <t>Plot válido</t>
        </is>
      </c>
    </row>
    <row r="715" hidden="1" ht="15.75" customHeight="1" s="412">
      <c r="A715" s="294" t="n"/>
      <c r="B715" s="294" t="n"/>
      <c r="C715" s="294" t="n"/>
      <c r="D715" s="294" t="n"/>
      <c r="E715" s="294" t="n"/>
      <c r="F715" s="295" t="n"/>
      <c r="G715" s="295" t="n"/>
      <c r="H715" s="296" t="n"/>
      <c r="I715" s="295" t="n"/>
      <c r="J715" s="296" t="n"/>
      <c r="K715" s="295" t="n"/>
      <c r="L715" s="297" t="n"/>
      <c r="M715" s="297">
        <f>'ENS TARDIO 201819'!$K715-'ENS TARDIO 201819'!$I715</f>
        <v/>
      </c>
      <c r="N715" s="295" t="n"/>
      <c r="O715" s="295" t="n"/>
      <c r="P715" s="295" t="n"/>
      <c r="Q715" s="295" t="n"/>
      <c r="R715" s="295" t="n"/>
      <c r="S715" s="295" t="n"/>
      <c r="T715" s="295" t="n"/>
      <c r="U715" s="295" t="n"/>
      <c r="V715" s="295" t="n"/>
      <c r="W715" s="295" t="n"/>
      <c r="X715" s="290" t="inlineStr">
        <is>
          <t>Plot válido</t>
        </is>
      </c>
    </row>
    <row r="716" hidden="1" ht="15.75" customHeight="1" s="412">
      <c r="A716" s="294" t="n"/>
      <c r="B716" s="294" t="n"/>
      <c r="C716" s="294" t="n"/>
      <c r="D716" s="294" t="n"/>
      <c r="E716" s="294" t="n"/>
      <c r="F716" s="295" t="n"/>
      <c r="G716" s="295" t="n"/>
      <c r="H716" s="296" t="n"/>
      <c r="I716" s="295" t="n"/>
      <c r="J716" s="296" t="n"/>
      <c r="K716" s="295" t="n"/>
      <c r="L716" s="297" t="n"/>
      <c r="M716" s="297">
        <f>'ENS TARDIO 201819'!$K716-'ENS TARDIO 201819'!$I716</f>
        <v/>
      </c>
      <c r="N716" s="295" t="n"/>
      <c r="O716" s="295" t="n"/>
      <c r="P716" s="295" t="n"/>
      <c r="Q716" s="295" t="n"/>
      <c r="R716" s="295" t="n"/>
      <c r="S716" s="295" t="n"/>
      <c r="T716" s="295" t="n"/>
      <c r="U716" s="295" t="n"/>
      <c r="V716" s="295" t="n"/>
      <c r="W716" s="295" t="n"/>
      <c r="X716" s="290" t="inlineStr">
        <is>
          <t>Plot válido</t>
        </is>
      </c>
    </row>
    <row r="717" hidden="1" ht="15.75" customHeight="1" s="412">
      <c r="A717" s="294" t="n"/>
      <c r="B717" s="294" t="n"/>
      <c r="C717" s="294" t="n"/>
      <c r="D717" s="294" t="n"/>
      <c r="E717" s="294" t="n"/>
      <c r="F717" s="295" t="n"/>
      <c r="G717" s="295" t="n"/>
      <c r="H717" s="296" t="n"/>
      <c r="I717" s="295" t="n"/>
      <c r="J717" s="296" t="n"/>
      <c r="K717" s="295" t="n"/>
      <c r="L717" s="297" t="n"/>
      <c r="M717" s="297">
        <f>'ENS TARDIO 201819'!$K717-'ENS TARDIO 201819'!$I717</f>
        <v/>
      </c>
      <c r="N717" s="295" t="n"/>
      <c r="O717" s="295" t="n"/>
      <c r="P717" s="295" t="n"/>
      <c r="Q717" s="295" t="n"/>
      <c r="R717" s="295" t="n"/>
      <c r="S717" s="295" t="n"/>
      <c r="T717" s="295" t="n"/>
      <c r="U717" s="295" t="n"/>
      <c r="V717" s="295" t="n"/>
      <c r="W717" s="295" t="n"/>
      <c r="X717" s="290" t="inlineStr">
        <is>
          <t>Plot válido</t>
        </is>
      </c>
    </row>
    <row r="718" hidden="1" ht="15.75" customHeight="1" s="412">
      <c r="A718" s="294" t="n"/>
      <c r="B718" s="294" t="n"/>
      <c r="C718" s="294" t="n"/>
      <c r="D718" s="294" t="n"/>
      <c r="E718" s="294" t="n"/>
      <c r="F718" s="295" t="n"/>
      <c r="G718" s="295" t="n"/>
      <c r="H718" s="296" t="n"/>
      <c r="I718" s="295" t="n"/>
      <c r="J718" s="296" t="n"/>
      <c r="K718" s="295" t="n"/>
      <c r="L718" s="297" t="n"/>
      <c r="M718" s="297">
        <f>'ENS TARDIO 201819'!$K718-'ENS TARDIO 201819'!$I718</f>
        <v/>
      </c>
      <c r="N718" s="295" t="n"/>
      <c r="O718" s="295" t="n"/>
      <c r="P718" s="295" t="n"/>
      <c r="Q718" s="295" t="n"/>
      <c r="R718" s="295" t="n"/>
      <c r="S718" s="295" t="n"/>
      <c r="T718" s="295" t="n"/>
      <c r="U718" s="295" t="n"/>
      <c r="V718" s="295" t="n"/>
      <c r="W718" s="295" t="n"/>
      <c r="X718" s="290" t="inlineStr">
        <is>
          <t>Plot válido</t>
        </is>
      </c>
    </row>
    <row r="719" hidden="1" ht="15.75" customHeight="1" s="412">
      <c r="A719" s="294" t="n"/>
      <c r="B719" s="294" t="n"/>
      <c r="C719" s="294" t="n"/>
      <c r="D719" s="294" t="n"/>
      <c r="E719" s="294" t="n"/>
      <c r="F719" s="295" t="n"/>
      <c r="G719" s="295" t="n"/>
      <c r="H719" s="296" t="n"/>
      <c r="I719" s="295" t="n"/>
      <c r="J719" s="296" t="n"/>
      <c r="K719" s="295" t="n"/>
      <c r="L719" s="297" t="n"/>
      <c r="M719" s="297">
        <f>'ENS TARDIO 201819'!$K719-'ENS TARDIO 201819'!$I719</f>
        <v/>
      </c>
      <c r="N719" s="295" t="n"/>
      <c r="O719" s="295" t="n"/>
      <c r="P719" s="295" t="n"/>
      <c r="Q719" s="295" t="n"/>
      <c r="R719" s="295" t="n"/>
      <c r="S719" s="295" t="n"/>
      <c r="T719" s="295" t="n"/>
      <c r="U719" s="295" t="n"/>
      <c r="V719" s="295" t="n"/>
      <c r="W719" s="295" t="n"/>
      <c r="X719" s="290" t="inlineStr">
        <is>
          <t>Plot válido</t>
        </is>
      </c>
    </row>
    <row r="720" hidden="1" ht="15.75" customHeight="1" s="412">
      <c r="A720" s="294" t="n"/>
      <c r="B720" s="294" t="n"/>
      <c r="C720" s="294" t="n"/>
      <c r="D720" s="294" t="n"/>
      <c r="E720" s="294" t="n"/>
      <c r="F720" s="295" t="n"/>
      <c r="G720" s="295" t="n"/>
      <c r="H720" s="296" t="n"/>
      <c r="I720" s="295" t="n"/>
      <c r="J720" s="296" t="n"/>
      <c r="K720" s="295" t="n"/>
      <c r="L720" s="297" t="n"/>
      <c r="M720" s="297">
        <f>'ENS TARDIO 201819'!$K720-'ENS TARDIO 201819'!$I720</f>
        <v/>
      </c>
      <c r="N720" s="295" t="n"/>
      <c r="O720" s="295" t="n"/>
      <c r="P720" s="295" t="n"/>
      <c r="Q720" s="295" t="n"/>
      <c r="R720" s="295" t="n"/>
      <c r="S720" s="295" t="n"/>
      <c r="T720" s="295" t="n"/>
      <c r="U720" s="295" t="n"/>
      <c r="V720" s="295" t="n"/>
      <c r="W720" s="295" t="n"/>
      <c r="X720" s="290" t="inlineStr">
        <is>
          <t>Plot válido</t>
        </is>
      </c>
    </row>
    <row r="721" hidden="1" ht="15.75" customHeight="1" s="412">
      <c r="A721" s="294" t="n"/>
      <c r="B721" s="294" t="n"/>
      <c r="C721" s="294" t="n"/>
      <c r="D721" s="294" t="n"/>
      <c r="E721" s="294" t="n"/>
      <c r="F721" s="295" t="n"/>
      <c r="G721" s="295" t="n"/>
      <c r="H721" s="296" t="n"/>
      <c r="I721" s="295" t="n"/>
      <c r="J721" s="296" t="n"/>
      <c r="K721" s="295" t="n"/>
      <c r="L721" s="297" t="n"/>
      <c r="M721" s="297">
        <f>'ENS TARDIO 201819'!$K721-'ENS TARDIO 201819'!$I721</f>
        <v/>
      </c>
      <c r="N721" s="295" t="n"/>
      <c r="O721" s="295" t="n"/>
      <c r="P721" s="295" t="n"/>
      <c r="Q721" s="295" t="n"/>
      <c r="R721" s="295" t="n"/>
      <c r="S721" s="295" t="n"/>
      <c r="T721" s="295" t="n"/>
      <c r="U721" s="295" t="n"/>
      <c r="V721" s="295" t="n"/>
      <c r="W721" s="295" t="n"/>
      <c r="X721" s="290" t="inlineStr">
        <is>
          <t>Plot válido</t>
        </is>
      </c>
    </row>
    <row r="722" hidden="1" ht="15.75" customHeight="1" s="412">
      <c r="A722" s="294" t="n"/>
      <c r="B722" s="294" t="n"/>
      <c r="C722" s="294" t="n"/>
      <c r="D722" s="294" t="n"/>
      <c r="E722" s="294" t="n"/>
      <c r="F722" s="295" t="n"/>
      <c r="G722" s="295" t="n"/>
      <c r="H722" s="296" t="n"/>
      <c r="I722" s="295" t="n"/>
      <c r="J722" s="296" t="n"/>
      <c r="K722" s="295" t="n"/>
      <c r="L722" s="297" t="n"/>
      <c r="M722" s="297">
        <f>'ENS TARDIO 201819'!$K722-'ENS TARDIO 201819'!$I722</f>
        <v/>
      </c>
      <c r="N722" s="295" t="n"/>
      <c r="O722" s="295" t="n"/>
      <c r="P722" s="295" t="n"/>
      <c r="Q722" s="295" t="n"/>
      <c r="R722" s="295" t="n"/>
      <c r="S722" s="295" t="n"/>
      <c r="T722" s="295" t="n"/>
      <c r="U722" s="295" t="n"/>
      <c r="V722" s="295" t="n"/>
      <c r="W722" s="295" t="n"/>
      <c r="X722" s="290" t="inlineStr">
        <is>
          <t>Plot válido</t>
        </is>
      </c>
    </row>
    <row r="723" hidden="1" ht="15.75" customHeight="1" s="412">
      <c r="A723" s="294" t="n"/>
      <c r="B723" s="294" t="n"/>
      <c r="C723" s="294" t="n"/>
      <c r="D723" s="294" t="n"/>
      <c r="E723" s="294" t="n"/>
      <c r="F723" s="295" t="n"/>
      <c r="G723" s="295" t="n"/>
      <c r="H723" s="296" t="n"/>
      <c r="I723" s="295" t="n"/>
      <c r="J723" s="296" t="n"/>
      <c r="K723" s="295" t="n"/>
      <c r="L723" s="297" t="n"/>
      <c r="M723" s="297">
        <f>'ENS TARDIO 201819'!$K723-'ENS TARDIO 201819'!$I723</f>
        <v/>
      </c>
      <c r="N723" s="295" t="n"/>
      <c r="O723" s="295" t="n"/>
      <c r="P723" s="295" t="n"/>
      <c r="Q723" s="295" t="n"/>
      <c r="R723" s="295" t="n"/>
      <c r="S723" s="295" t="n"/>
      <c r="T723" s="295" t="n"/>
      <c r="U723" s="295" t="n"/>
      <c r="V723" s="295" t="n"/>
      <c r="W723" s="295" t="n"/>
      <c r="X723" s="290" t="inlineStr">
        <is>
          <t>Plot válido</t>
        </is>
      </c>
    </row>
    <row r="724" hidden="1" ht="15.75" customHeight="1" s="412">
      <c r="A724" s="294" t="n"/>
      <c r="B724" s="294" t="n"/>
      <c r="C724" s="294" t="n"/>
      <c r="D724" s="294" t="n"/>
      <c r="E724" s="294" t="n"/>
      <c r="F724" s="295" t="n"/>
      <c r="G724" s="295" t="n"/>
      <c r="H724" s="296" t="n"/>
      <c r="I724" s="295" t="n"/>
      <c r="J724" s="296" t="n"/>
      <c r="K724" s="295" t="n"/>
      <c r="L724" s="297" t="n"/>
      <c r="M724" s="297">
        <f>'ENS TARDIO 201819'!$K724-'ENS TARDIO 201819'!$I724</f>
        <v/>
      </c>
      <c r="N724" s="295" t="n"/>
      <c r="O724" s="295" t="n"/>
      <c r="P724" s="295" t="n"/>
      <c r="Q724" s="295" t="n"/>
      <c r="R724" s="295" t="n"/>
      <c r="S724" s="295" t="n"/>
      <c r="T724" s="295" t="n"/>
      <c r="U724" s="295" t="n"/>
      <c r="V724" s="295" t="n"/>
      <c r="W724" s="295" t="n"/>
      <c r="X724" s="290" t="inlineStr">
        <is>
          <t>Plot válido</t>
        </is>
      </c>
    </row>
    <row r="725" hidden="1" ht="15.75" customHeight="1" s="412">
      <c r="A725" s="294" t="n"/>
      <c r="B725" s="294" t="n"/>
      <c r="C725" s="294" t="n"/>
      <c r="D725" s="294" t="n"/>
      <c r="E725" s="294" t="n"/>
      <c r="F725" s="295" t="n"/>
      <c r="G725" s="295" t="n"/>
      <c r="H725" s="296" t="n"/>
      <c r="I725" s="295" t="n"/>
      <c r="J725" s="296" t="n"/>
      <c r="K725" s="295" t="n"/>
      <c r="L725" s="297" t="n"/>
      <c r="M725" s="297">
        <f>'ENS TARDIO 201819'!$K725-'ENS TARDIO 201819'!$I725</f>
        <v/>
      </c>
      <c r="N725" s="295" t="n"/>
      <c r="O725" s="295" t="n"/>
      <c r="P725" s="295" t="n"/>
      <c r="Q725" s="295" t="n"/>
      <c r="R725" s="295" t="n"/>
      <c r="S725" s="295" t="n"/>
      <c r="T725" s="295" t="n"/>
      <c r="U725" s="295" t="n"/>
      <c r="V725" s="295" t="n"/>
      <c r="W725" s="295" t="n"/>
      <c r="X725" s="290" t="inlineStr">
        <is>
          <t>Plot válido</t>
        </is>
      </c>
    </row>
    <row r="726" hidden="1" ht="15.75" customHeight="1" s="412">
      <c r="A726" s="294" t="n"/>
      <c r="B726" s="294" t="n"/>
      <c r="C726" s="294" t="n"/>
      <c r="D726" s="294" t="n"/>
      <c r="E726" s="294" t="n"/>
      <c r="F726" s="295" t="n"/>
      <c r="G726" s="295" t="n"/>
      <c r="H726" s="296" t="n"/>
      <c r="I726" s="295" t="n"/>
      <c r="J726" s="296" t="n"/>
      <c r="K726" s="295" t="n"/>
      <c r="L726" s="297" t="n"/>
      <c r="M726" s="297">
        <f>'ENS TARDIO 201819'!$K726-'ENS TARDIO 201819'!$I726</f>
        <v/>
      </c>
      <c r="N726" s="295" t="n"/>
      <c r="O726" s="295" t="n"/>
      <c r="P726" s="295" t="n"/>
      <c r="Q726" s="295" t="n"/>
      <c r="R726" s="295" t="n"/>
      <c r="S726" s="295" t="n"/>
      <c r="T726" s="295" t="n"/>
      <c r="U726" s="295" t="n"/>
      <c r="V726" s="295" t="n"/>
      <c r="W726" s="295" t="n"/>
      <c r="X726" s="290" t="inlineStr">
        <is>
          <t>Plot válido</t>
        </is>
      </c>
    </row>
    <row r="727" hidden="1" ht="15.75" customHeight="1" s="412">
      <c r="A727" s="294" t="n"/>
      <c r="B727" s="294" t="n"/>
      <c r="C727" s="294" t="n"/>
      <c r="D727" s="294" t="n"/>
      <c r="E727" s="294" t="n"/>
      <c r="F727" s="295" t="n"/>
      <c r="G727" s="295" t="n"/>
      <c r="H727" s="296" t="n"/>
      <c r="I727" s="295" t="n"/>
      <c r="J727" s="296" t="n"/>
      <c r="K727" s="295" t="n"/>
      <c r="L727" s="297" t="n"/>
      <c r="M727" s="297">
        <f>'ENS TARDIO 201819'!$K727-'ENS TARDIO 201819'!$I727</f>
        <v/>
      </c>
      <c r="N727" s="295" t="n"/>
      <c r="O727" s="295" t="n"/>
      <c r="P727" s="295" t="n"/>
      <c r="Q727" s="295" t="n"/>
      <c r="R727" s="295" t="n"/>
      <c r="S727" s="295" t="n"/>
      <c r="T727" s="295" t="n"/>
      <c r="U727" s="295" t="n"/>
      <c r="V727" s="295" t="n"/>
      <c r="W727" s="295" t="n"/>
      <c r="X727" s="290" t="inlineStr">
        <is>
          <t>Plot válido</t>
        </is>
      </c>
    </row>
    <row r="728" hidden="1" ht="15.75" customHeight="1" s="412">
      <c r="A728" s="294" t="n"/>
      <c r="B728" s="294" t="n"/>
      <c r="C728" s="294" t="n"/>
      <c r="D728" s="294" t="n"/>
      <c r="E728" s="294" t="n"/>
      <c r="F728" s="295" t="n"/>
      <c r="G728" s="295" t="n"/>
      <c r="H728" s="296" t="n"/>
      <c r="I728" s="295" t="n"/>
      <c r="J728" s="296" t="n"/>
      <c r="K728" s="295" t="n"/>
      <c r="L728" s="297" t="n"/>
      <c r="M728" s="297">
        <f>'ENS TARDIO 201819'!$K728-'ENS TARDIO 201819'!$I728</f>
        <v/>
      </c>
      <c r="N728" s="295" t="n"/>
      <c r="O728" s="295" t="n"/>
      <c r="P728" s="295" t="n"/>
      <c r="Q728" s="295" t="n"/>
      <c r="R728" s="295" t="n"/>
      <c r="S728" s="295" t="n"/>
      <c r="T728" s="295" t="n"/>
      <c r="U728" s="295" t="n"/>
      <c r="V728" s="295" t="n"/>
      <c r="W728" s="295" t="n"/>
      <c r="X728" s="290" t="inlineStr">
        <is>
          <t>Plot válido</t>
        </is>
      </c>
    </row>
    <row r="729" hidden="1" ht="15.75" customHeight="1" s="412">
      <c r="A729" s="294" t="n"/>
      <c r="B729" s="294" t="n"/>
      <c r="C729" s="294" t="n"/>
      <c r="D729" s="294" t="n"/>
      <c r="E729" s="294" t="n"/>
      <c r="F729" s="295" t="n"/>
      <c r="G729" s="295" t="n"/>
      <c r="H729" s="296" t="n"/>
      <c r="I729" s="295" t="n"/>
      <c r="J729" s="296" t="n"/>
      <c r="K729" s="295" t="n"/>
      <c r="L729" s="297" t="n"/>
      <c r="M729" s="297">
        <f>'ENS TARDIO 201819'!$K729-'ENS TARDIO 201819'!$I729</f>
        <v/>
      </c>
      <c r="N729" s="295" t="n"/>
      <c r="O729" s="295" t="n"/>
      <c r="P729" s="295" t="n"/>
      <c r="Q729" s="295" t="n"/>
      <c r="R729" s="295" t="n"/>
      <c r="S729" s="295" t="n"/>
      <c r="T729" s="295" t="n"/>
      <c r="U729" s="295" t="n"/>
      <c r="V729" s="295" t="n"/>
      <c r="W729" s="295" t="n"/>
      <c r="X729" s="290" t="inlineStr">
        <is>
          <t>Plot válido</t>
        </is>
      </c>
    </row>
    <row r="730" hidden="1" ht="15.75" customHeight="1" s="412">
      <c r="A730" s="294" t="n"/>
      <c r="B730" s="294" t="n"/>
      <c r="C730" s="294" t="n"/>
      <c r="D730" s="294" t="n"/>
      <c r="E730" s="294" t="n"/>
      <c r="F730" s="295" t="n"/>
      <c r="G730" s="295" t="n"/>
      <c r="H730" s="296" t="n"/>
      <c r="I730" s="295" t="n"/>
      <c r="J730" s="296" t="n"/>
      <c r="K730" s="295" t="n"/>
      <c r="L730" s="297" t="n"/>
      <c r="M730" s="297">
        <f>'ENS TARDIO 201819'!$K730-'ENS TARDIO 201819'!$I730</f>
        <v/>
      </c>
      <c r="N730" s="295" t="n"/>
      <c r="O730" s="295" t="n"/>
      <c r="P730" s="295" t="n"/>
      <c r="Q730" s="295" t="n"/>
      <c r="R730" s="295" t="n"/>
      <c r="S730" s="295" t="n"/>
      <c r="T730" s="295" t="n"/>
      <c r="U730" s="295" t="n"/>
      <c r="V730" s="295" t="n"/>
      <c r="W730" s="295" t="n"/>
      <c r="X730" s="290" t="inlineStr">
        <is>
          <t>Plot válido</t>
        </is>
      </c>
    </row>
    <row r="731" hidden="1" ht="15.75" customHeight="1" s="412">
      <c r="A731" s="294" t="n"/>
      <c r="B731" s="294" t="n"/>
      <c r="C731" s="294" t="n"/>
      <c r="D731" s="294" t="n"/>
      <c r="E731" s="294" t="n"/>
      <c r="F731" s="295" t="n"/>
      <c r="G731" s="295" t="n"/>
      <c r="H731" s="296" t="n"/>
      <c r="I731" s="295" t="n"/>
      <c r="J731" s="296" t="n"/>
      <c r="K731" s="295" t="n"/>
      <c r="L731" s="297" t="n"/>
      <c r="M731" s="297">
        <f>'ENS TARDIO 201819'!$K731-'ENS TARDIO 201819'!$I731</f>
        <v/>
      </c>
      <c r="N731" s="295" t="n"/>
      <c r="O731" s="295" t="n"/>
      <c r="P731" s="295" t="n"/>
      <c r="Q731" s="295" t="n"/>
      <c r="R731" s="295" t="n"/>
      <c r="S731" s="295" t="n"/>
      <c r="T731" s="295" t="n"/>
      <c r="U731" s="295" t="n"/>
      <c r="V731" s="295" t="n"/>
      <c r="W731" s="295" t="n"/>
      <c r="X731" s="290" t="inlineStr">
        <is>
          <t>Plot válido</t>
        </is>
      </c>
    </row>
    <row r="732" hidden="1" ht="15.75" customHeight="1" s="412">
      <c r="A732" s="294" t="n"/>
      <c r="B732" s="294" t="n"/>
      <c r="C732" s="294" t="n"/>
      <c r="D732" s="294" t="n"/>
      <c r="E732" s="294" t="n"/>
      <c r="F732" s="295" t="n"/>
      <c r="G732" s="295" t="n"/>
      <c r="H732" s="296" t="n"/>
      <c r="I732" s="295" t="n"/>
      <c r="J732" s="296" t="n"/>
      <c r="K732" s="295" t="n"/>
      <c r="L732" s="297" t="n"/>
      <c r="M732" s="297">
        <f>'ENS TARDIO 201819'!$K732-'ENS TARDIO 201819'!$I732</f>
        <v/>
      </c>
      <c r="N732" s="295" t="n"/>
      <c r="O732" s="295" t="n"/>
      <c r="P732" s="295" t="n"/>
      <c r="Q732" s="295" t="n"/>
      <c r="R732" s="295" t="n"/>
      <c r="S732" s="295" t="n"/>
      <c r="T732" s="295" t="n"/>
      <c r="U732" s="295" t="n"/>
      <c r="V732" s="295" t="n"/>
      <c r="W732" s="295" t="n"/>
      <c r="X732" s="290" t="inlineStr">
        <is>
          <t>Plot válido</t>
        </is>
      </c>
    </row>
    <row r="733" hidden="1" ht="15.75" customHeight="1" s="412">
      <c r="A733" s="294" t="n"/>
      <c r="B733" s="294" t="n"/>
      <c r="C733" s="294" t="n"/>
      <c r="D733" s="294" t="n"/>
      <c r="E733" s="294" t="n"/>
      <c r="F733" s="295" t="n"/>
      <c r="G733" s="295" t="n"/>
      <c r="H733" s="296" t="n"/>
      <c r="I733" s="295" t="n"/>
      <c r="J733" s="296" t="n"/>
      <c r="K733" s="295" t="n"/>
      <c r="L733" s="297" t="n"/>
      <c r="M733" s="297">
        <f>'ENS TARDIO 201819'!$K733-'ENS TARDIO 201819'!$I733</f>
        <v/>
      </c>
      <c r="N733" s="295" t="n"/>
      <c r="O733" s="295" t="n"/>
      <c r="P733" s="295" t="n"/>
      <c r="Q733" s="295" t="n"/>
      <c r="R733" s="295" t="n"/>
      <c r="S733" s="295" t="n"/>
      <c r="T733" s="295" t="n"/>
      <c r="U733" s="295" t="n"/>
      <c r="V733" s="295" t="n"/>
      <c r="W733" s="295" t="n"/>
      <c r="X733" s="290" t="inlineStr">
        <is>
          <t>Plot válido</t>
        </is>
      </c>
    </row>
    <row r="734" hidden="1" ht="15.75" customHeight="1" s="412">
      <c r="A734" s="294" t="n"/>
      <c r="B734" s="294" t="n"/>
      <c r="C734" s="294" t="n"/>
      <c r="D734" s="294" t="n"/>
      <c r="E734" s="294" t="n"/>
      <c r="F734" s="295" t="n"/>
      <c r="G734" s="295" t="n"/>
      <c r="H734" s="296" t="n"/>
      <c r="I734" s="295" t="n"/>
      <c r="J734" s="296" t="n"/>
      <c r="K734" s="295" t="n"/>
      <c r="L734" s="297" t="n"/>
      <c r="M734" s="297">
        <f>'ENS TARDIO 201819'!$K734-'ENS TARDIO 201819'!$I734</f>
        <v/>
      </c>
      <c r="N734" s="295" t="n"/>
      <c r="O734" s="295" t="n"/>
      <c r="P734" s="295" t="n"/>
      <c r="Q734" s="295" t="n"/>
      <c r="R734" s="295" t="n"/>
      <c r="S734" s="295" t="n"/>
      <c r="T734" s="295" t="n"/>
      <c r="U734" s="295" t="n"/>
      <c r="V734" s="295" t="n"/>
      <c r="W734" s="295" t="n"/>
      <c r="X734" s="290" t="inlineStr">
        <is>
          <t>Plot válido</t>
        </is>
      </c>
    </row>
    <row r="735" hidden="1" ht="15.75" customHeight="1" s="412">
      <c r="A735" s="294" t="n"/>
      <c r="B735" s="294" t="n"/>
      <c r="C735" s="294" t="n"/>
      <c r="D735" s="294" t="n"/>
      <c r="E735" s="294" t="n"/>
      <c r="F735" s="295" t="n"/>
      <c r="G735" s="295" t="n"/>
      <c r="H735" s="296" t="n"/>
      <c r="I735" s="295" t="n"/>
      <c r="J735" s="296" t="n"/>
      <c r="K735" s="295" t="n"/>
      <c r="L735" s="297" t="n"/>
      <c r="M735" s="297">
        <f>'ENS TARDIO 201819'!$K735-'ENS TARDIO 201819'!$I735</f>
        <v/>
      </c>
      <c r="N735" s="295" t="n"/>
      <c r="O735" s="295" t="n"/>
      <c r="P735" s="295" t="n"/>
      <c r="Q735" s="295" t="n"/>
      <c r="R735" s="295" t="n"/>
      <c r="S735" s="295" t="n"/>
      <c r="T735" s="295" t="n"/>
      <c r="U735" s="295" t="n"/>
      <c r="V735" s="295" t="n"/>
      <c r="W735" s="295" t="n"/>
      <c r="X735" s="290" t="inlineStr">
        <is>
          <t>Plot válido</t>
        </is>
      </c>
    </row>
    <row r="736" hidden="1" ht="15.75" customHeight="1" s="412">
      <c r="A736" s="294" t="n"/>
      <c r="B736" s="294" t="n"/>
      <c r="C736" s="294" t="n"/>
      <c r="D736" s="294" t="n"/>
      <c r="E736" s="294" t="n"/>
      <c r="F736" s="295" t="n"/>
      <c r="G736" s="295" t="n"/>
      <c r="H736" s="296" t="n"/>
      <c r="I736" s="295" t="n"/>
      <c r="J736" s="296" t="n"/>
      <c r="K736" s="295" t="n"/>
      <c r="L736" s="297" t="n"/>
      <c r="M736" s="297">
        <f>'ENS TARDIO 201819'!$K736-'ENS TARDIO 201819'!$I736</f>
        <v/>
      </c>
      <c r="N736" s="295" t="n"/>
      <c r="O736" s="295" t="n"/>
      <c r="P736" s="295" t="n"/>
      <c r="Q736" s="295" t="n"/>
      <c r="R736" s="295" t="n"/>
      <c r="S736" s="295" t="n"/>
      <c r="T736" s="295" t="n"/>
      <c r="U736" s="295" t="n"/>
      <c r="V736" s="295" t="n"/>
      <c r="W736" s="295" t="n"/>
      <c r="X736" s="290" t="inlineStr">
        <is>
          <t>Plot válido</t>
        </is>
      </c>
    </row>
    <row r="737" hidden="1" ht="15.75" customHeight="1" s="412">
      <c r="A737" s="294" t="n"/>
      <c r="B737" s="294" t="n"/>
      <c r="C737" s="294" t="n"/>
      <c r="D737" s="294" t="n"/>
      <c r="E737" s="294" t="n"/>
      <c r="F737" s="295" t="n"/>
      <c r="G737" s="295" t="n"/>
      <c r="H737" s="296" t="n"/>
      <c r="I737" s="295" t="n"/>
      <c r="J737" s="296" t="n"/>
      <c r="K737" s="295" t="n"/>
      <c r="L737" s="297" t="n"/>
      <c r="M737" s="297">
        <f>'ENS TARDIO 201819'!$K737-'ENS TARDIO 201819'!$I737</f>
        <v/>
      </c>
      <c r="N737" s="295" t="n"/>
      <c r="O737" s="295" t="n"/>
      <c r="P737" s="295" t="n"/>
      <c r="Q737" s="295" t="n"/>
      <c r="R737" s="295" t="n"/>
      <c r="S737" s="295" t="n"/>
      <c r="T737" s="295" t="n"/>
      <c r="U737" s="295" t="n"/>
      <c r="V737" s="295" t="n"/>
      <c r="W737" s="295" t="n"/>
      <c r="X737" s="290" t="inlineStr">
        <is>
          <t>Plot válido</t>
        </is>
      </c>
    </row>
    <row r="738" hidden="1" ht="15.75" customHeight="1" s="412">
      <c r="A738" s="294" t="n"/>
      <c r="B738" s="294" t="n"/>
      <c r="C738" s="294" t="n"/>
      <c r="D738" s="294" t="n"/>
      <c r="E738" s="294" t="n"/>
      <c r="F738" s="295" t="n"/>
      <c r="G738" s="295" t="n"/>
      <c r="H738" s="296" t="n"/>
      <c r="I738" s="295" t="n"/>
      <c r="J738" s="296" t="n"/>
      <c r="K738" s="295" t="n"/>
      <c r="L738" s="297" t="n"/>
      <c r="M738" s="297">
        <f>'ENS TARDIO 201819'!$K738-'ENS TARDIO 201819'!$I738</f>
        <v/>
      </c>
      <c r="N738" s="295" t="n"/>
      <c r="O738" s="295" t="n"/>
      <c r="P738" s="295" t="n"/>
      <c r="Q738" s="295" t="n"/>
      <c r="R738" s="295" t="n"/>
      <c r="S738" s="295" t="n"/>
      <c r="T738" s="295" t="n"/>
      <c r="U738" s="295" t="n"/>
      <c r="V738" s="295" t="n"/>
      <c r="W738" s="295" t="n"/>
      <c r="X738" s="290" t="inlineStr">
        <is>
          <t>Plot válido</t>
        </is>
      </c>
    </row>
    <row r="739" hidden="1" ht="15.75" customHeight="1" s="412">
      <c r="A739" s="294" t="n"/>
      <c r="B739" s="294" t="n"/>
      <c r="C739" s="294" t="n"/>
      <c r="D739" s="294" t="n"/>
      <c r="E739" s="294" t="n"/>
      <c r="F739" s="295" t="n"/>
      <c r="G739" s="295" t="n"/>
      <c r="H739" s="296" t="n"/>
      <c r="I739" s="295" t="n"/>
      <c r="J739" s="296" t="n"/>
      <c r="K739" s="295" t="n"/>
      <c r="L739" s="297" t="n"/>
      <c r="M739" s="297">
        <f>'ENS TARDIO 201819'!$K739-'ENS TARDIO 201819'!$I739</f>
        <v/>
      </c>
      <c r="N739" s="295" t="n"/>
      <c r="O739" s="295" t="n"/>
      <c r="P739" s="295" t="n"/>
      <c r="Q739" s="295" t="n"/>
      <c r="R739" s="295" t="n"/>
      <c r="S739" s="295" t="n"/>
      <c r="T739" s="295" t="n"/>
      <c r="U739" s="295" t="n"/>
      <c r="V739" s="295" t="n"/>
      <c r="W739" s="295" t="n"/>
      <c r="X739" s="290" t="inlineStr">
        <is>
          <t>Plot válido</t>
        </is>
      </c>
    </row>
    <row r="740" hidden="1" ht="15.75" customHeight="1" s="412">
      <c r="A740" s="294" t="n"/>
      <c r="B740" s="294" t="n"/>
      <c r="C740" s="294" t="n"/>
      <c r="D740" s="294" t="n"/>
      <c r="E740" s="294" t="n"/>
      <c r="F740" s="295" t="n"/>
      <c r="G740" s="295" t="n"/>
      <c r="H740" s="296" t="n"/>
      <c r="I740" s="295" t="n"/>
      <c r="J740" s="296" t="n"/>
      <c r="K740" s="295" t="n"/>
      <c r="L740" s="297" t="n"/>
      <c r="M740" s="297">
        <f>'ENS TARDIO 201819'!$K740-'ENS TARDIO 201819'!$I740</f>
        <v/>
      </c>
      <c r="N740" s="295" t="n"/>
      <c r="O740" s="295" t="n"/>
      <c r="P740" s="295" t="n"/>
      <c r="Q740" s="295" t="n"/>
      <c r="R740" s="295" t="n"/>
      <c r="S740" s="295" t="n"/>
      <c r="T740" s="295" t="n"/>
      <c r="U740" s="295" t="n"/>
      <c r="V740" s="295" t="n"/>
      <c r="W740" s="295" t="n"/>
      <c r="X740" s="290" t="inlineStr">
        <is>
          <t>Plot válido</t>
        </is>
      </c>
    </row>
    <row r="741" hidden="1" ht="15.75" customHeight="1" s="412">
      <c r="A741" s="294" t="n"/>
      <c r="B741" s="294" t="n"/>
      <c r="C741" s="294" t="n"/>
      <c r="D741" s="294" t="n"/>
      <c r="E741" s="294" t="n"/>
      <c r="F741" s="295" t="n"/>
      <c r="G741" s="295" t="n"/>
      <c r="H741" s="296" t="n"/>
      <c r="I741" s="295" t="n"/>
      <c r="J741" s="296" t="n"/>
      <c r="K741" s="295" t="n"/>
      <c r="L741" s="297" t="n"/>
      <c r="M741" s="297">
        <f>'ENS TARDIO 201819'!$K741-'ENS TARDIO 201819'!$I741</f>
        <v/>
      </c>
      <c r="N741" s="295" t="n"/>
      <c r="O741" s="295" t="n"/>
      <c r="P741" s="295" t="n"/>
      <c r="Q741" s="295" t="n"/>
      <c r="R741" s="295" t="n"/>
      <c r="S741" s="295" t="n"/>
      <c r="T741" s="295" t="n"/>
      <c r="U741" s="295" t="n"/>
      <c r="V741" s="295" t="n"/>
      <c r="W741" s="295" t="n"/>
      <c r="X741" s="290" t="inlineStr">
        <is>
          <t>Se descarta</t>
        </is>
      </c>
    </row>
    <row r="742" hidden="1" ht="15.75" customHeight="1" s="412">
      <c r="A742" s="294" t="n"/>
      <c r="B742" s="294" t="n"/>
      <c r="C742" s="294" t="n"/>
      <c r="D742" s="294" t="n"/>
      <c r="E742" s="294" t="n"/>
      <c r="F742" s="295" t="n"/>
      <c r="G742" s="295" t="n"/>
      <c r="H742" s="296" t="n"/>
      <c r="I742" s="295" t="n"/>
      <c r="J742" s="296" t="n"/>
      <c r="K742" s="295" t="n"/>
      <c r="L742" s="297" t="n"/>
      <c r="M742" s="297">
        <f>'ENS TARDIO 201819'!$K742-'ENS TARDIO 201819'!$I742</f>
        <v/>
      </c>
      <c r="N742" s="295" t="n"/>
      <c r="O742" s="295" t="n"/>
      <c r="P742" s="295" t="n"/>
      <c r="Q742" s="295" t="n"/>
      <c r="R742" s="295" t="n"/>
      <c r="S742" s="295" t="n"/>
      <c r="T742" s="295" t="n"/>
      <c r="U742" s="295" t="n"/>
      <c r="V742" s="295" t="n"/>
      <c r="W742" s="295" t="n"/>
      <c r="X742" s="290" t="inlineStr">
        <is>
          <t>Se descarta</t>
        </is>
      </c>
    </row>
    <row r="743" hidden="1" ht="15.75" customHeight="1" s="412">
      <c r="A743" s="294" t="n"/>
      <c r="B743" s="294" t="n"/>
      <c r="C743" s="294" t="n"/>
      <c r="D743" s="294" t="n"/>
      <c r="E743" s="294" t="n"/>
      <c r="F743" s="295" t="n"/>
      <c r="G743" s="295" t="n"/>
      <c r="H743" s="296" t="n"/>
      <c r="I743" s="295" t="n"/>
      <c r="J743" s="296" t="n"/>
      <c r="K743" s="295" t="n"/>
      <c r="L743" s="297" t="n"/>
      <c r="M743" s="297">
        <f>'ENS TARDIO 201819'!$K743-'ENS TARDIO 201819'!$I743</f>
        <v/>
      </c>
      <c r="N743" s="295" t="n"/>
      <c r="O743" s="295" t="n"/>
      <c r="P743" s="295" t="n"/>
      <c r="Q743" s="295" t="n"/>
      <c r="R743" s="295" t="n"/>
      <c r="S743" s="295" t="n"/>
      <c r="T743" s="295" t="n"/>
      <c r="U743" s="295" t="n"/>
      <c r="V743" s="295" t="n"/>
      <c r="W743" s="295" t="n"/>
      <c r="X743" s="290" t="inlineStr">
        <is>
          <t>Se descarta</t>
        </is>
      </c>
    </row>
    <row r="744" hidden="1" ht="15.75" customHeight="1" s="412">
      <c r="A744" s="294" t="n"/>
      <c r="B744" s="294" t="n"/>
      <c r="C744" s="294" t="n"/>
      <c r="D744" s="294" t="n"/>
      <c r="E744" s="294" t="n"/>
      <c r="F744" s="295" t="n"/>
      <c r="G744" s="295" t="n"/>
      <c r="H744" s="296" t="n"/>
      <c r="I744" s="295" t="n"/>
      <c r="J744" s="296" t="n"/>
      <c r="K744" s="295" t="n"/>
      <c r="L744" s="297" t="n"/>
      <c r="M744" s="297">
        <f>'ENS TARDIO 201819'!$K744-'ENS TARDIO 201819'!$I744</f>
        <v/>
      </c>
      <c r="N744" s="295" t="n"/>
      <c r="O744" s="295" t="n"/>
      <c r="P744" s="295" t="n"/>
      <c r="Q744" s="295" t="n"/>
      <c r="R744" s="295" t="n"/>
      <c r="S744" s="295" t="n"/>
      <c r="T744" s="295" t="n"/>
      <c r="U744" s="295" t="n"/>
      <c r="V744" s="295" t="n"/>
      <c r="W744" s="295" t="n"/>
      <c r="X744" s="290" t="inlineStr">
        <is>
          <t>Se descarta</t>
        </is>
      </c>
    </row>
    <row r="745" hidden="1" ht="15.75" customHeight="1" s="412">
      <c r="A745" s="294" t="n"/>
      <c r="B745" s="294" t="n"/>
      <c r="C745" s="294" t="n"/>
      <c r="D745" s="294" t="n"/>
      <c r="E745" s="294" t="n"/>
      <c r="F745" s="295" t="n"/>
      <c r="G745" s="295" t="n"/>
      <c r="H745" s="296" t="n"/>
      <c r="I745" s="295" t="n"/>
      <c r="J745" s="296" t="n"/>
      <c r="K745" s="295" t="n"/>
      <c r="L745" s="297" t="n"/>
      <c r="M745" s="297">
        <f>'ENS TARDIO 201819'!$K745-'ENS TARDIO 201819'!$I745</f>
        <v/>
      </c>
      <c r="N745" s="295" t="n"/>
      <c r="O745" s="295" t="n"/>
      <c r="P745" s="295" t="n"/>
      <c r="Q745" s="295" t="n"/>
      <c r="R745" s="295" t="n"/>
      <c r="S745" s="295" t="n"/>
      <c r="T745" s="295" t="n"/>
      <c r="U745" s="295" t="n"/>
      <c r="V745" s="295" t="n"/>
      <c r="W745" s="295" t="n"/>
      <c r="X745" s="290" t="inlineStr">
        <is>
          <t>Se descarta</t>
        </is>
      </c>
    </row>
    <row r="746" hidden="1" ht="15.75" customHeight="1" s="412">
      <c r="A746" s="294" t="n"/>
      <c r="B746" s="294" t="n"/>
      <c r="C746" s="294" t="n"/>
      <c r="D746" s="294" t="n"/>
      <c r="E746" s="294" t="n"/>
      <c r="F746" s="295" t="n"/>
      <c r="G746" s="295" t="n"/>
      <c r="H746" s="296" t="n"/>
      <c r="I746" s="295" t="n"/>
      <c r="J746" s="296" t="n"/>
      <c r="K746" s="295" t="n"/>
      <c r="L746" s="297" t="n"/>
      <c r="M746" s="297">
        <f>'ENS TARDIO 201819'!$K746-'ENS TARDIO 201819'!$I746</f>
        <v/>
      </c>
      <c r="N746" s="295" t="n"/>
      <c r="O746" s="295" t="n"/>
      <c r="P746" s="295" t="n"/>
      <c r="Q746" s="295" t="n"/>
      <c r="R746" s="295" t="n"/>
      <c r="S746" s="295" t="n"/>
      <c r="T746" s="295" t="n"/>
      <c r="U746" s="295" t="n"/>
      <c r="V746" s="295" t="n"/>
      <c r="W746" s="295" t="n"/>
      <c r="X746" s="290" t="inlineStr">
        <is>
          <t>Se descarta</t>
        </is>
      </c>
    </row>
    <row r="747" hidden="1" ht="15.75" customHeight="1" s="412">
      <c r="A747" s="294" t="n"/>
      <c r="B747" s="294" t="n"/>
      <c r="C747" s="294" t="n"/>
      <c r="D747" s="294" t="n"/>
      <c r="E747" s="294" t="n"/>
      <c r="F747" s="295" t="n"/>
      <c r="G747" s="295" t="n"/>
      <c r="H747" s="296" t="n"/>
      <c r="I747" s="295" t="n"/>
      <c r="J747" s="296" t="n"/>
      <c r="K747" s="295" t="n"/>
      <c r="L747" s="297" t="n"/>
      <c r="M747" s="297">
        <f>'ENS TARDIO 201819'!$K747-'ENS TARDIO 201819'!$I747</f>
        <v/>
      </c>
      <c r="N747" s="295" t="n"/>
      <c r="O747" s="295" t="n"/>
      <c r="P747" s="295" t="n"/>
      <c r="Q747" s="295" t="n"/>
      <c r="R747" s="295" t="n"/>
      <c r="S747" s="295" t="n"/>
      <c r="T747" s="295" t="n"/>
      <c r="U747" s="295" t="n"/>
      <c r="V747" s="295" t="n"/>
      <c r="W747" s="295" t="n"/>
      <c r="X747" s="290" t="inlineStr">
        <is>
          <t>Se descarta</t>
        </is>
      </c>
    </row>
    <row r="748" hidden="1" ht="15.75" customHeight="1" s="412">
      <c r="A748" s="294" t="n"/>
      <c r="B748" s="294" t="n"/>
      <c r="C748" s="294" t="n"/>
      <c r="D748" s="294" t="n"/>
      <c r="E748" s="294" t="n"/>
      <c r="F748" s="295" t="n"/>
      <c r="G748" s="295" t="n"/>
      <c r="H748" s="296" t="n"/>
      <c r="I748" s="295" t="n"/>
      <c r="J748" s="296" t="n"/>
      <c r="K748" s="295" t="n"/>
      <c r="L748" s="297" t="n"/>
      <c r="M748" s="297">
        <f>'ENS TARDIO 201819'!$K748-'ENS TARDIO 201819'!$I748</f>
        <v/>
      </c>
      <c r="N748" s="295" t="n"/>
      <c r="O748" s="295" t="n"/>
      <c r="P748" s="295" t="n"/>
      <c r="Q748" s="295" t="n"/>
      <c r="R748" s="295" t="n"/>
      <c r="S748" s="295" t="n"/>
      <c r="T748" s="295" t="n"/>
      <c r="U748" s="295" t="n"/>
      <c r="V748" s="295" t="n"/>
      <c r="W748" s="295" t="n"/>
      <c r="X748" s="290" t="inlineStr">
        <is>
          <t>Se descarta</t>
        </is>
      </c>
    </row>
    <row r="749" hidden="1" ht="15.75" customHeight="1" s="412">
      <c r="A749" s="294" t="n"/>
      <c r="B749" s="294" t="n"/>
      <c r="C749" s="294" t="n"/>
      <c r="D749" s="294" t="n"/>
      <c r="E749" s="294" t="n"/>
      <c r="F749" s="295" t="n"/>
      <c r="G749" s="295" t="n"/>
      <c r="H749" s="296" t="n"/>
      <c r="I749" s="295" t="n"/>
      <c r="J749" s="296" t="n"/>
      <c r="K749" s="295" t="n"/>
      <c r="L749" s="297" t="n"/>
      <c r="M749" s="297">
        <f>'ENS TARDIO 201819'!$K749-'ENS TARDIO 201819'!$I749</f>
        <v/>
      </c>
      <c r="N749" s="295" t="n"/>
      <c r="O749" s="295" t="n"/>
      <c r="P749" s="295" t="n"/>
      <c r="Q749" s="295" t="n"/>
      <c r="R749" s="295" t="n"/>
      <c r="S749" s="295" t="n"/>
      <c r="T749" s="295" t="n"/>
      <c r="U749" s="295" t="n"/>
      <c r="V749" s="295" t="n"/>
      <c r="W749" s="295" t="n"/>
      <c r="X749" s="290" t="inlineStr">
        <is>
          <t>Se descarta</t>
        </is>
      </c>
    </row>
    <row r="750" hidden="1" ht="15.75" customHeight="1" s="412">
      <c r="A750" s="294" t="n"/>
      <c r="B750" s="294" t="n"/>
      <c r="C750" s="294" t="n"/>
      <c r="D750" s="294" t="n"/>
      <c r="E750" s="294" t="n"/>
      <c r="F750" s="295" t="n"/>
      <c r="G750" s="295" t="n"/>
      <c r="H750" s="296" t="n"/>
      <c r="I750" s="295" t="n"/>
      <c r="J750" s="296" t="n"/>
      <c r="K750" s="295" t="n"/>
      <c r="L750" s="297" t="n"/>
      <c r="M750" s="297">
        <f>'ENS TARDIO 201819'!$K750-'ENS TARDIO 201819'!$I750</f>
        <v/>
      </c>
      <c r="N750" s="295" t="n"/>
      <c r="O750" s="295" t="n"/>
      <c r="P750" s="295" t="n"/>
      <c r="Q750" s="295" t="n"/>
      <c r="R750" s="295" t="n"/>
      <c r="S750" s="295" t="n"/>
      <c r="T750" s="295" t="n"/>
      <c r="U750" s="295" t="n"/>
      <c r="V750" s="295" t="n"/>
      <c r="W750" s="295" t="n"/>
      <c r="X750" s="290" t="inlineStr">
        <is>
          <t>Se descarta</t>
        </is>
      </c>
    </row>
    <row r="751" hidden="1" ht="15.75" customHeight="1" s="412">
      <c r="A751" s="294" t="n"/>
      <c r="B751" s="294" t="n"/>
      <c r="C751" s="294" t="n"/>
      <c r="D751" s="294" t="n"/>
      <c r="E751" s="294" t="n"/>
      <c r="F751" s="295" t="n"/>
      <c r="G751" s="295" t="n"/>
      <c r="H751" s="296" t="n"/>
      <c r="I751" s="295" t="n"/>
      <c r="J751" s="296" t="n"/>
      <c r="K751" s="295" t="n"/>
      <c r="L751" s="297" t="n"/>
      <c r="M751" s="297">
        <f>'ENS TARDIO 201819'!$K751-'ENS TARDIO 201819'!$I751</f>
        <v/>
      </c>
      <c r="N751" s="295" t="n"/>
      <c r="O751" s="295" t="n"/>
      <c r="P751" s="295" t="n"/>
      <c r="Q751" s="295" t="n"/>
      <c r="R751" s="295" t="n"/>
      <c r="S751" s="295" t="n"/>
      <c r="T751" s="295" t="n"/>
      <c r="U751" s="295" t="n"/>
      <c r="V751" s="295" t="n"/>
      <c r="W751" s="295" t="n"/>
      <c r="X751" s="290" t="inlineStr">
        <is>
          <t>Se descarta</t>
        </is>
      </c>
    </row>
    <row r="752" hidden="1" ht="15.75" customHeight="1" s="412">
      <c r="A752" s="294" t="n"/>
      <c r="B752" s="294" t="n"/>
      <c r="C752" s="294" t="n"/>
      <c r="D752" s="294" t="n"/>
      <c r="E752" s="294" t="n"/>
      <c r="F752" s="295" t="n"/>
      <c r="G752" s="295" t="n"/>
      <c r="H752" s="296" t="n"/>
      <c r="I752" s="295" t="n"/>
      <c r="J752" s="296" t="n"/>
      <c r="K752" s="295" t="n"/>
      <c r="L752" s="297" t="n"/>
      <c r="M752" s="297">
        <f>'ENS TARDIO 201819'!$K752-'ENS TARDIO 201819'!$I752</f>
        <v/>
      </c>
      <c r="N752" s="295" t="n"/>
      <c r="O752" s="295" t="n"/>
      <c r="P752" s="295" t="n"/>
      <c r="Q752" s="295" t="n"/>
      <c r="R752" s="295" t="n"/>
      <c r="S752" s="295" t="n"/>
      <c r="T752" s="295" t="n"/>
      <c r="U752" s="295" t="n"/>
      <c r="V752" s="295" t="n"/>
      <c r="W752" s="295" t="n"/>
      <c r="X752" s="290" t="inlineStr">
        <is>
          <t>Se descarta</t>
        </is>
      </c>
    </row>
    <row r="753" hidden="1" ht="15.75" customHeight="1" s="412">
      <c r="A753" s="294" t="n"/>
      <c r="B753" s="294" t="n"/>
      <c r="C753" s="294" t="n"/>
      <c r="D753" s="294" t="n"/>
      <c r="E753" s="294" t="n"/>
      <c r="F753" s="295" t="n"/>
      <c r="G753" s="295" t="n"/>
      <c r="H753" s="296" t="n"/>
      <c r="I753" s="295" t="n"/>
      <c r="J753" s="296" t="n"/>
      <c r="K753" s="295" t="n"/>
      <c r="L753" s="297" t="n"/>
      <c r="M753" s="297">
        <f>'ENS TARDIO 201819'!$K753-'ENS TARDIO 201819'!$I753</f>
        <v/>
      </c>
      <c r="N753" s="295" t="n"/>
      <c r="O753" s="295" t="n"/>
      <c r="P753" s="295" t="n"/>
      <c r="Q753" s="295" t="n"/>
      <c r="R753" s="295" t="n"/>
      <c r="S753" s="295" t="n"/>
      <c r="T753" s="295" t="n"/>
      <c r="U753" s="295" t="n"/>
      <c r="V753" s="295" t="n"/>
      <c r="W753" s="295" t="n"/>
      <c r="X753" s="290" t="inlineStr">
        <is>
          <t>Se descarta</t>
        </is>
      </c>
    </row>
    <row r="754" hidden="1" ht="15.75" customHeight="1" s="412">
      <c r="A754" s="294" t="n"/>
      <c r="B754" s="294" t="n"/>
      <c r="C754" s="294" t="n"/>
      <c r="D754" s="294" t="n"/>
      <c r="E754" s="294" t="n"/>
      <c r="F754" s="295" t="n"/>
      <c r="G754" s="295" t="n"/>
      <c r="H754" s="296" t="n"/>
      <c r="I754" s="295" t="n"/>
      <c r="J754" s="296" t="n"/>
      <c r="K754" s="295" t="n"/>
      <c r="L754" s="297" t="n"/>
      <c r="M754" s="297">
        <f>'ENS TARDIO 201819'!$K754-'ENS TARDIO 201819'!$I754</f>
        <v/>
      </c>
      <c r="N754" s="295" t="n"/>
      <c r="O754" s="295" t="n"/>
      <c r="P754" s="295" t="n"/>
      <c r="Q754" s="295" t="n"/>
      <c r="R754" s="295" t="n"/>
      <c r="S754" s="295" t="n"/>
      <c r="T754" s="295" t="n"/>
      <c r="U754" s="295" t="n"/>
      <c r="V754" s="295" t="n"/>
      <c r="W754" s="295" t="n"/>
      <c r="X754" s="290" t="inlineStr">
        <is>
          <t>Se descarta</t>
        </is>
      </c>
    </row>
    <row r="755" hidden="1" ht="15.75" customHeight="1" s="412">
      <c r="A755" s="294" t="n"/>
      <c r="B755" s="294" t="n"/>
      <c r="C755" s="294" t="n"/>
      <c r="D755" s="294" t="n"/>
      <c r="E755" s="294" t="n"/>
      <c r="F755" s="295" t="n"/>
      <c r="G755" s="295" t="n"/>
      <c r="H755" s="296" t="n"/>
      <c r="I755" s="295" t="n"/>
      <c r="J755" s="296" t="n"/>
      <c r="K755" s="295" t="n"/>
      <c r="L755" s="297" t="n"/>
      <c r="M755" s="297">
        <f>'ENS TARDIO 201819'!$K755-'ENS TARDIO 201819'!$I755</f>
        <v/>
      </c>
      <c r="N755" s="295" t="n"/>
      <c r="O755" s="295" t="n"/>
      <c r="P755" s="295" t="n"/>
      <c r="Q755" s="295" t="n"/>
      <c r="R755" s="295" t="n"/>
      <c r="S755" s="295" t="n"/>
      <c r="T755" s="295" t="n"/>
      <c r="U755" s="295" t="n"/>
      <c r="V755" s="295" t="n"/>
      <c r="W755" s="295" t="n"/>
      <c r="X755" s="290" t="inlineStr">
        <is>
          <t>Se descarta</t>
        </is>
      </c>
    </row>
    <row r="756" hidden="1" ht="15.75" customHeight="1" s="412">
      <c r="A756" s="294" t="n"/>
      <c r="B756" s="294" t="n"/>
      <c r="C756" s="294" t="n"/>
      <c r="D756" s="294" t="n"/>
      <c r="E756" s="294" t="n"/>
      <c r="F756" s="295" t="n"/>
      <c r="G756" s="295" t="n"/>
      <c r="H756" s="296" t="n"/>
      <c r="I756" s="295" t="n"/>
      <c r="J756" s="296" t="n"/>
      <c r="K756" s="295" t="n"/>
      <c r="L756" s="297" t="n"/>
      <c r="M756" s="297">
        <f>'ENS TARDIO 201819'!$K756-'ENS TARDIO 201819'!$I756</f>
        <v/>
      </c>
      <c r="N756" s="295" t="n"/>
      <c r="O756" s="295" t="n"/>
      <c r="P756" s="295" t="n"/>
      <c r="Q756" s="295" t="n"/>
      <c r="R756" s="295" t="n"/>
      <c r="S756" s="295" t="n"/>
      <c r="T756" s="295" t="n"/>
      <c r="U756" s="295" t="n"/>
      <c r="V756" s="295" t="n"/>
      <c r="W756" s="295" t="n"/>
      <c r="X756" s="290" t="inlineStr">
        <is>
          <t>Se descarta</t>
        </is>
      </c>
    </row>
    <row r="757" hidden="1" ht="15.75" customHeight="1" s="412">
      <c r="A757" s="294" t="n"/>
      <c r="B757" s="294" t="n"/>
      <c r="C757" s="294" t="n"/>
      <c r="D757" s="294" t="n"/>
      <c r="E757" s="294" t="n"/>
      <c r="F757" s="295" t="n"/>
      <c r="G757" s="295" t="n"/>
      <c r="H757" s="296" t="n"/>
      <c r="I757" s="295" t="n"/>
      <c r="J757" s="296" t="n"/>
      <c r="K757" s="295" t="n"/>
      <c r="L757" s="297" t="n"/>
      <c r="M757" s="297">
        <f>'ENS TARDIO 201819'!$K757-'ENS TARDIO 201819'!$I757</f>
        <v/>
      </c>
      <c r="N757" s="295" t="n"/>
      <c r="O757" s="295" t="n"/>
      <c r="P757" s="295" t="n"/>
      <c r="Q757" s="295" t="n"/>
      <c r="R757" s="295" t="n"/>
      <c r="S757" s="295" t="n"/>
      <c r="T757" s="295" t="n"/>
      <c r="U757" s="295" t="n"/>
      <c r="V757" s="295" t="n"/>
      <c r="W757" s="295" t="n"/>
      <c r="X757" s="290" t="inlineStr">
        <is>
          <t>Se descarta</t>
        </is>
      </c>
    </row>
    <row r="758" hidden="1" ht="15.75" customHeight="1" s="412">
      <c r="A758" s="294" t="n"/>
      <c r="B758" s="294" t="n"/>
      <c r="C758" s="294" t="n"/>
      <c r="D758" s="294" t="n"/>
      <c r="E758" s="294" t="n"/>
      <c r="F758" s="295" t="n"/>
      <c r="G758" s="295" t="n"/>
      <c r="H758" s="296" t="n"/>
      <c r="I758" s="295" t="n"/>
      <c r="J758" s="296" t="n"/>
      <c r="K758" s="295" t="n"/>
      <c r="L758" s="297" t="n"/>
      <c r="M758" s="297">
        <f>'ENS TARDIO 201819'!$K758-'ENS TARDIO 201819'!$I758</f>
        <v/>
      </c>
      <c r="N758" s="295" t="n"/>
      <c r="O758" s="295" t="n"/>
      <c r="P758" s="295" t="n"/>
      <c r="Q758" s="295" t="n"/>
      <c r="R758" s="295" t="n"/>
      <c r="S758" s="295" t="n"/>
      <c r="T758" s="295" t="n"/>
      <c r="U758" s="295" t="n"/>
      <c r="V758" s="295" t="n"/>
      <c r="W758" s="295" t="n"/>
      <c r="X758" s="290" t="inlineStr">
        <is>
          <t>Se descarta</t>
        </is>
      </c>
    </row>
    <row r="759" hidden="1" ht="15.75" customHeight="1" s="412">
      <c r="A759" s="294" t="n"/>
      <c r="B759" s="294" t="n"/>
      <c r="C759" s="294" t="n"/>
      <c r="D759" s="294" t="n"/>
      <c r="E759" s="294" t="n"/>
      <c r="F759" s="295" t="n"/>
      <c r="G759" s="295" t="n"/>
      <c r="H759" s="296" t="n"/>
      <c r="I759" s="295" t="n"/>
      <c r="J759" s="296" t="n"/>
      <c r="K759" s="295" t="n"/>
      <c r="L759" s="297" t="n"/>
      <c r="M759" s="297">
        <f>'ENS TARDIO 201819'!$K759-'ENS TARDIO 201819'!$I759</f>
        <v/>
      </c>
      <c r="N759" s="295" t="n"/>
      <c r="O759" s="295" t="n"/>
      <c r="P759" s="295" t="n"/>
      <c r="Q759" s="295" t="n"/>
      <c r="R759" s="295" t="n"/>
      <c r="S759" s="295" t="n"/>
      <c r="T759" s="295" t="n"/>
      <c r="U759" s="295" t="n"/>
      <c r="V759" s="295" t="n"/>
      <c r="W759" s="295" t="n"/>
      <c r="X759" s="290" t="inlineStr">
        <is>
          <t>Se descarta</t>
        </is>
      </c>
    </row>
    <row r="760" hidden="1" ht="15.75" customHeight="1" s="412">
      <c r="A760" s="294" t="n"/>
      <c r="B760" s="294" t="n"/>
      <c r="C760" s="294" t="n"/>
      <c r="D760" s="294" t="n"/>
      <c r="E760" s="294" t="n"/>
      <c r="F760" s="295" t="n"/>
      <c r="G760" s="295" t="n"/>
      <c r="H760" s="296" t="n"/>
      <c r="I760" s="295" t="n"/>
      <c r="J760" s="296" t="n"/>
      <c r="K760" s="295" t="n"/>
      <c r="L760" s="297" t="n"/>
      <c r="M760" s="297">
        <f>'ENS TARDIO 201819'!$K760-'ENS TARDIO 201819'!$I760</f>
        <v/>
      </c>
      <c r="N760" s="295" t="n"/>
      <c r="O760" s="295" t="n"/>
      <c r="P760" s="295" t="n"/>
      <c r="Q760" s="295" t="n"/>
      <c r="R760" s="295" t="n"/>
      <c r="S760" s="295" t="n"/>
      <c r="T760" s="295" t="n"/>
      <c r="U760" s="295" t="n"/>
      <c r="V760" s="295" t="n"/>
      <c r="W760" s="295" t="n"/>
      <c r="X760" s="290" t="inlineStr">
        <is>
          <t>Se descarta</t>
        </is>
      </c>
    </row>
    <row r="761" hidden="1" ht="15.75" customHeight="1" s="412">
      <c r="A761" s="294" t="n"/>
      <c r="B761" s="294" t="n"/>
      <c r="C761" s="294" t="n"/>
      <c r="D761" s="294" t="n"/>
      <c r="E761" s="294" t="n"/>
      <c r="F761" s="295" t="n"/>
      <c r="G761" s="295" t="n"/>
      <c r="H761" s="296" t="n"/>
      <c r="I761" s="295" t="n"/>
      <c r="J761" s="296" t="n"/>
      <c r="K761" s="295" t="n"/>
      <c r="L761" s="297" t="n"/>
      <c r="M761" s="297">
        <f>'ENS TARDIO 201819'!$K761-'ENS TARDIO 201819'!$I761</f>
        <v/>
      </c>
      <c r="N761" s="295" t="n"/>
      <c r="O761" s="295" t="n"/>
      <c r="P761" s="295" t="n"/>
      <c r="Q761" s="295" t="n"/>
      <c r="R761" s="295" t="n"/>
      <c r="S761" s="295" t="n"/>
      <c r="T761" s="295" t="n"/>
      <c r="U761" s="295" t="n"/>
      <c r="V761" s="295" t="n"/>
      <c r="W761" s="295" t="n"/>
      <c r="X761" s="290" t="inlineStr">
        <is>
          <t>Se descarta</t>
        </is>
      </c>
    </row>
    <row r="762" hidden="1" ht="15.75" customHeight="1" s="412">
      <c r="A762" s="294" t="n"/>
      <c r="B762" s="294" t="n"/>
      <c r="C762" s="294" t="n"/>
      <c r="D762" s="294" t="n"/>
      <c r="E762" s="294" t="n"/>
      <c r="F762" s="295" t="n"/>
      <c r="G762" s="295" t="n"/>
      <c r="H762" s="296" t="n"/>
      <c r="I762" s="295" t="n"/>
      <c r="J762" s="296" t="n"/>
      <c r="K762" s="295" t="n"/>
      <c r="L762" s="297" t="n"/>
      <c r="M762" s="297">
        <f>'ENS TARDIO 201819'!$K762-'ENS TARDIO 201819'!$I762</f>
        <v/>
      </c>
      <c r="N762" s="295" t="n"/>
      <c r="O762" s="295" t="n"/>
      <c r="P762" s="295" t="n"/>
      <c r="Q762" s="295" t="n"/>
      <c r="R762" s="295" t="n"/>
      <c r="S762" s="295" t="n"/>
      <c r="T762" s="295" t="n"/>
      <c r="U762" s="295" t="n"/>
      <c r="V762" s="295" t="n"/>
      <c r="W762" s="295" t="n"/>
      <c r="X762" s="290" t="inlineStr">
        <is>
          <t>Se descarta</t>
        </is>
      </c>
    </row>
    <row r="763" hidden="1" ht="15.75" customHeight="1" s="412">
      <c r="A763" s="294" t="n"/>
      <c r="B763" s="294" t="n"/>
      <c r="C763" s="294" t="n"/>
      <c r="D763" s="294" t="n"/>
      <c r="E763" s="294" t="n"/>
      <c r="F763" s="295" t="n"/>
      <c r="G763" s="295" t="n"/>
      <c r="H763" s="296" t="n"/>
      <c r="I763" s="295" t="n"/>
      <c r="J763" s="296" t="n"/>
      <c r="K763" s="295" t="n"/>
      <c r="L763" s="297" t="n"/>
      <c r="M763" s="297">
        <f>'ENS TARDIO 201819'!$K763-'ENS TARDIO 201819'!$I763</f>
        <v/>
      </c>
      <c r="N763" s="295" t="n"/>
      <c r="O763" s="295" t="n"/>
      <c r="P763" s="295" t="n"/>
      <c r="Q763" s="295" t="n"/>
      <c r="R763" s="295" t="n"/>
      <c r="S763" s="295" t="n"/>
      <c r="T763" s="295" t="n"/>
      <c r="U763" s="295" t="n"/>
      <c r="V763" s="295" t="n"/>
      <c r="W763" s="295" t="n"/>
      <c r="X763" s="290" t="inlineStr">
        <is>
          <t>Plot válido</t>
        </is>
      </c>
    </row>
    <row r="764" hidden="1" ht="15.75" customHeight="1" s="412">
      <c r="A764" s="294" t="n"/>
      <c r="B764" s="294" t="n"/>
      <c r="C764" s="294" t="n"/>
      <c r="D764" s="294" t="n"/>
      <c r="E764" s="294" t="n"/>
      <c r="F764" s="295" t="n"/>
      <c r="G764" s="295" t="n"/>
      <c r="H764" s="296" t="n"/>
      <c r="I764" s="295" t="n"/>
      <c r="J764" s="296" t="n"/>
      <c r="K764" s="295" t="n"/>
      <c r="L764" s="297" t="n"/>
      <c r="M764" s="297">
        <f>'ENS TARDIO 201819'!$K764-'ENS TARDIO 201819'!$I764</f>
        <v/>
      </c>
      <c r="N764" s="295" t="n"/>
      <c r="O764" s="295" t="n"/>
      <c r="P764" s="295" t="n"/>
      <c r="Q764" s="295" t="n"/>
      <c r="R764" s="295" t="n"/>
      <c r="S764" s="295" t="n"/>
      <c r="T764" s="295" t="n"/>
      <c r="U764" s="295" t="n"/>
      <c r="V764" s="295" t="n"/>
      <c r="W764" s="295" t="n"/>
      <c r="X764" s="290" t="inlineStr">
        <is>
          <t>Plot válido</t>
        </is>
      </c>
    </row>
    <row r="765" hidden="1" ht="15.75" customHeight="1" s="412">
      <c r="A765" s="294" t="n"/>
      <c r="B765" s="294" t="n"/>
      <c r="C765" s="294" t="n"/>
      <c r="D765" s="294" t="n"/>
      <c r="E765" s="294" t="n"/>
      <c r="F765" s="295" t="n"/>
      <c r="G765" s="295" t="n"/>
      <c r="H765" s="296" t="n"/>
      <c r="I765" s="295" t="n"/>
      <c r="J765" s="296" t="n"/>
      <c r="K765" s="295" t="n"/>
      <c r="L765" s="297" t="n"/>
      <c r="M765" s="297">
        <f>'ENS TARDIO 201819'!$K765-'ENS TARDIO 201819'!$I765</f>
        <v/>
      </c>
      <c r="N765" s="295" t="n"/>
      <c r="O765" s="295" t="n"/>
      <c r="P765" s="295" t="n"/>
      <c r="Q765" s="295" t="n"/>
      <c r="R765" s="295" t="n"/>
      <c r="S765" s="295" t="n"/>
      <c r="T765" s="295" t="n"/>
      <c r="U765" s="295" t="n"/>
      <c r="V765" s="295" t="n"/>
      <c r="W765" s="295" t="n"/>
      <c r="X765" s="290" t="inlineStr">
        <is>
          <t>Plot válido</t>
        </is>
      </c>
    </row>
    <row r="766" hidden="1" ht="15.75" customHeight="1" s="412">
      <c r="A766" s="294" t="n"/>
      <c r="B766" s="294" t="n"/>
      <c r="C766" s="294" t="n"/>
      <c r="D766" s="294" t="n"/>
      <c r="E766" s="294" t="n"/>
      <c r="F766" s="295" t="n"/>
      <c r="G766" s="295" t="n"/>
      <c r="H766" s="296" t="n"/>
      <c r="I766" s="295" t="n"/>
      <c r="J766" s="296" t="n"/>
      <c r="K766" s="295" t="n"/>
      <c r="L766" s="297" t="n"/>
      <c r="M766" s="297">
        <f>'ENS TARDIO 201819'!$K766-'ENS TARDIO 201819'!$I766</f>
        <v/>
      </c>
      <c r="N766" s="295" t="n"/>
      <c r="O766" s="295" t="n"/>
      <c r="P766" s="295" t="n"/>
      <c r="Q766" s="295" t="n"/>
      <c r="R766" s="295" t="n"/>
      <c r="S766" s="295" t="n"/>
      <c r="T766" s="295" t="n"/>
      <c r="U766" s="295" t="n"/>
      <c r="V766" s="295" t="n"/>
      <c r="W766" s="295" t="n"/>
      <c r="X766" s="290" t="inlineStr">
        <is>
          <t>Plot válido</t>
        </is>
      </c>
    </row>
    <row r="767" hidden="1" ht="15.75" customHeight="1" s="412">
      <c r="A767" s="294" t="n"/>
      <c r="B767" s="294" t="n"/>
      <c r="C767" s="294" t="n"/>
      <c r="D767" s="294" t="n"/>
      <c r="E767" s="294" t="n"/>
      <c r="F767" s="295" t="n"/>
      <c r="G767" s="295" t="n"/>
      <c r="H767" s="296" t="n"/>
      <c r="I767" s="295" t="n"/>
      <c r="J767" s="296" t="n"/>
      <c r="K767" s="295" t="n"/>
      <c r="L767" s="297" t="n"/>
      <c r="M767" s="297">
        <f>'ENS TARDIO 201819'!$K767-'ENS TARDIO 201819'!$I767</f>
        <v/>
      </c>
      <c r="N767" s="295" t="n"/>
      <c r="O767" s="295" t="n"/>
      <c r="P767" s="295" t="n"/>
      <c r="Q767" s="295" t="n"/>
      <c r="R767" s="295" t="n"/>
      <c r="S767" s="295" t="n"/>
      <c r="T767" s="295" t="n"/>
      <c r="U767" s="295" t="n"/>
      <c r="V767" s="295" t="n"/>
      <c r="W767" s="295" t="n"/>
      <c r="X767" s="290" t="inlineStr">
        <is>
          <t>Plot válido</t>
        </is>
      </c>
    </row>
    <row r="768" hidden="1" ht="15.75" customHeight="1" s="412">
      <c r="A768" s="294" t="n"/>
      <c r="B768" s="294" t="n"/>
      <c r="C768" s="294" t="n"/>
      <c r="D768" s="294" t="n"/>
      <c r="E768" s="294" t="n"/>
      <c r="F768" s="295" t="n"/>
      <c r="G768" s="295" t="n"/>
      <c r="H768" s="296" t="n"/>
      <c r="I768" s="295" t="n"/>
      <c r="J768" s="296" t="n"/>
      <c r="K768" s="295" t="n"/>
      <c r="L768" s="297" t="n"/>
      <c r="M768" s="297">
        <f>'ENS TARDIO 201819'!$K768-'ENS TARDIO 201819'!$I768</f>
        <v/>
      </c>
      <c r="N768" s="295" t="n"/>
      <c r="O768" s="295" t="n"/>
      <c r="P768" s="295" t="n"/>
      <c r="Q768" s="295" t="n"/>
      <c r="R768" s="295" t="n"/>
      <c r="S768" s="295" t="n"/>
      <c r="T768" s="295" t="n"/>
      <c r="U768" s="295" t="n"/>
      <c r="V768" s="295" t="n"/>
      <c r="W768" s="295" t="n"/>
      <c r="X768" s="290" t="inlineStr">
        <is>
          <t>Plot válido</t>
        </is>
      </c>
    </row>
    <row r="769" hidden="1" ht="15.75" customHeight="1" s="412">
      <c r="A769" s="294" t="n"/>
      <c r="B769" s="294" t="n"/>
      <c r="C769" s="294" t="n"/>
      <c r="D769" s="294" t="n"/>
      <c r="E769" s="294" t="n"/>
      <c r="F769" s="295" t="n"/>
      <c r="G769" s="295" t="n"/>
      <c r="H769" s="296" t="n"/>
      <c r="I769" s="295" t="n"/>
      <c r="J769" s="296" t="n"/>
      <c r="K769" s="295" t="n"/>
      <c r="L769" s="297" t="n"/>
      <c r="M769" s="297">
        <f>'ENS TARDIO 201819'!$K769-'ENS TARDIO 201819'!$I769</f>
        <v/>
      </c>
      <c r="N769" s="295" t="n"/>
      <c r="O769" s="295" t="n"/>
      <c r="P769" s="295" t="n"/>
      <c r="Q769" s="295" t="n"/>
      <c r="R769" s="295" t="n"/>
      <c r="S769" s="295" t="n"/>
      <c r="T769" s="295" t="n"/>
      <c r="U769" s="295" t="n"/>
      <c r="V769" s="295" t="n"/>
      <c r="W769" s="295" t="n"/>
      <c r="X769" s="290" t="inlineStr">
        <is>
          <t>Plot válido</t>
        </is>
      </c>
    </row>
    <row r="770" hidden="1" ht="15.75" customHeight="1" s="412">
      <c r="A770" s="294" t="n"/>
      <c r="B770" s="294" t="n"/>
      <c r="C770" s="294" t="n"/>
      <c r="D770" s="294" t="n"/>
      <c r="E770" s="294" t="n"/>
      <c r="F770" s="295" t="n"/>
      <c r="G770" s="295" t="n"/>
      <c r="H770" s="296" t="n"/>
      <c r="I770" s="295" t="n"/>
      <c r="J770" s="296" t="n"/>
      <c r="K770" s="295" t="n"/>
      <c r="L770" s="297" t="n"/>
      <c r="M770" s="297">
        <f>'ENS TARDIO 201819'!$K770-'ENS TARDIO 201819'!$I770</f>
        <v/>
      </c>
      <c r="N770" s="295" t="n"/>
      <c r="O770" s="295" t="n"/>
      <c r="P770" s="295" t="n"/>
      <c r="Q770" s="295" t="n"/>
      <c r="R770" s="295" t="n"/>
      <c r="S770" s="295" t="n"/>
      <c r="T770" s="295" t="n"/>
      <c r="U770" s="295" t="n"/>
      <c r="V770" s="295" t="n"/>
      <c r="W770" s="295" t="n"/>
      <c r="X770" s="290" t="inlineStr">
        <is>
          <t>Plot válido</t>
        </is>
      </c>
    </row>
    <row r="771" hidden="1" ht="15.75" customHeight="1" s="412">
      <c r="A771" s="294" t="n"/>
      <c r="B771" s="294" t="n"/>
      <c r="C771" s="294" t="n"/>
      <c r="D771" s="294" t="n"/>
      <c r="E771" s="294" t="n"/>
      <c r="F771" s="295" t="n"/>
      <c r="G771" s="295" t="n"/>
      <c r="H771" s="296" t="n"/>
      <c r="I771" s="295" t="n"/>
      <c r="J771" s="296" t="n"/>
      <c r="K771" s="295" t="n"/>
      <c r="L771" s="297" t="n"/>
      <c r="M771" s="297">
        <f>'ENS TARDIO 201819'!$K771-'ENS TARDIO 201819'!$I771</f>
        <v/>
      </c>
      <c r="N771" s="295" t="n"/>
      <c r="O771" s="295" t="n"/>
      <c r="P771" s="295" t="n"/>
      <c r="Q771" s="295" t="n"/>
      <c r="R771" s="295" t="n"/>
      <c r="S771" s="295" t="n"/>
      <c r="T771" s="295" t="n"/>
      <c r="U771" s="295" t="n"/>
      <c r="V771" s="295" t="n"/>
      <c r="W771" s="295" t="n"/>
      <c r="X771" s="290" t="inlineStr">
        <is>
          <t>Plot válido</t>
        </is>
      </c>
    </row>
    <row r="772" hidden="1" ht="15.75" customHeight="1" s="412">
      <c r="A772" s="294" t="n"/>
      <c r="B772" s="294" t="n"/>
      <c r="C772" s="294" t="n"/>
      <c r="D772" s="294" t="n"/>
      <c r="E772" s="294" t="n"/>
      <c r="F772" s="295" t="n"/>
      <c r="G772" s="295" t="n"/>
      <c r="H772" s="296" t="n"/>
      <c r="I772" s="295" t="n"/>
      <c r="J772" s="296" t="n"/>
      <c r="K772" s="295" t="n"/>
      <c r="L772" s="297" t="n"/>
      <c r="M772" s="297">
        <f>'ENS TARDIO 201819'!$K772-'ENS TARDIO 201819'!$I772</f>
        <v/>
      </c>
      <c r="N772" s="295" t="n"/>
      <c r="O772" s="295" t="n"/>
      <c r="P772" s="295" t="n"/>
      <c r="Q772" s="295" t="n"/>
      <c r="R772" s="295" t="n"/>
      <c r="S772" s="295" t="n"/>
      <c r="T772" s="295" t="n"/>
      <c r="U772" s="295" t="n"/>
      <c r="V772" s="295" t="n"/>
      <c r="W772" s="295" t="n"/>
      <c r="X772" s="290" t="inlineStr">
        <is>
          <t>Plot válido</t>
        </is>
      </c>
    </row>
    <row r="773" hidden="1" ht="15.75" customHeight="1" s="412">
      <c r="A773" s="294" t="n"/>
      <c r="B773" s="294" t="n"/>
      <c r="C773" s="294" t="n"/>
      <c r="D773" s="294" t="n"/>
      <c r="E773" s="294" t="n"/>
      <c r="F773" s="295" t="n"/>
      <c r="G773" s="295" t="n"/>
      <c r="H773" s="296" t="n"/>
      <c r="I773" s="295" t="n"/>
      <c r="J773" s="296" t="n"/>
      <c r="K773" s="295" t="n"/>
      <c r="L773" s="297" t="n"/>
      <c r="M773" s="297">
        <f>'ENS TARDIO 201819'!$K773-'ENS TARDIO 201819'!$I773</f>
        <v/>
      </c>
      <c r="N773" s="295" t="n"/>
      <c r="O773" s="295" t="n"/>
      <c r="P773" s="295" t="n"/>
      <c r="Q773" s="295" t="n"/>
      <c r="R773" s="295" t="n"/>
      <c r="S773" s="295" t="n"/>
      <c r="T773" s="295" t="n"/>
      <c r="U773" s="295" t="n"/>
      <c r="V773" s="295" t="n"/>
      <c r="W773" s="295" t="n"/>
      <c r="X773" s="290" t="inlineStr">
        <is>
          <t>Plot válido</t>
        </is>
      </c>
    </row>
    <row r="774" hidden="1" ht="15.75" customHeight="1" s="412">
      <c r="A774" s="294" t="n"/>
      <c r="B774" s="294" t="n"/>
      <c r="C774" s="294" t="n"/>
      <c r="D774" s="294" t="n"/>
      <c r="E774" s="294" t="n"/>
      <c r="F774" s="295" t="n"/>
      <c r="G774" s="295" t="n"/>
      <c r="H774" s="296" t="n"/>
      <c r="I774" s="295" t="n"/>
      <c r="J774" s="296" t="n"/>
      <c r="K774" s="295" t="n"/>
      <c r="L774" s="297" t="n"/>
      <c r="M774" s="297">
        <f>'ENS TARDIO 201819'!$K774-'ENS TARDIO 201819'!$I774</f>
        <v/>
      </c>
      <c r="N774" s="295" t="n"/>
      <c r="O774" s="295" t="n"/>
      <c r="P774" s="295" t="n"/>
      <c r="Q774" s="295" t="n"/>
      <c r="R774" s="295" t="n"/>
      <c r="S774" s="295" t="n"/>
      <c r="T774" s="295" t="n"/>
      <c r="U774" s="295" t="n"/>
      <c r="V774" s="295" t="n"/>
      <c r="W774" s="295" t="n"/>
      <c r="X774" s="290" t="inlineStr">
        <is>
          <t>Plot válido</t>
        </is>
      </c>
    </row>
    <row r="775" hidden="1" ht="15.75" customHeight="1" s="412">
      <c r="A775" s="294" t="n"/>
      <c r="B775" s="294" t="n"/>
      <c r="C775" s="294" t="n"/>
      <c r="D775" s="294" t="n"/>
      <c r="E775" s="294" t="n"/>
      <c r="F775" s="295" t="n"/>
      <c r="G775" s="295" t="n"/>
      <c r="H775" s="296" t="n"/>
      <c r="I775" s="295" t="n"/>
      <c r="J775" s="296" t="n"/>
      <c r="K775" s="295" t="n"/>
      <c r="L775" s="297" t="n"/>
      <c r="M775" s="297">
        <f>'ENS TARDIO 201819'!$K775-'ENS TARDIO 201819'!$I775</f>
        <v/>
      </c>
      <c r="N775" s="295" t="n"/>
      <c r="O775" s="295" t="n"/>
      <c r="P775" s="295" t="n"/>
      <c r="Q775" s="295" t="n"/>
      <c r="R775" s="295" t="n"/>
      <c r="S775" s="295" t="n"/>
      <c r="T775" s="295" t="n"/>
      <c r="U775" s="295" t="n"/>
      <c r="V775" s="295" t="n"/>
      <c r="W775" s="295" t="n"/>
      <c r="X775" s="290" t="inlineStr">
        <is>
          <t>Plot válido</t>
        </is>
      </c>
    </row>
    <row r="776" hidden="1" ht="15.75" customHeight="1" s="412">
      <c r="A776" s="294" t="n"/>
      <c r="B776" s="294" t="n"/>
      <c r="C776" s="294" t="n"/>
      <c r="D776" s="294" t="n"/>
      <c r="E776" s="294" t="n"/>
      <c r="F776" s="295" t="n"/>
      <c r="G776" s="295" t="n"/>
      <c r="H776" s="296" t="n"/>
      <c r="I776" s="295" t="n"/>
      <c r="J776" s="296" t="n"/>
      <c r="K776" s="295" t="n"/>
      <c r="L776" s="297" t="n"/>
      <c r="M776" s="297">
        <f>'ENS TARDIO 201819'!$K776-'ENS TARDIO 201819'!$I776</f>
        <v/>
      </c>
      <c r="N776" s="295" t="n"/>
      <c r="O776" s="295" t="n"/>
      <c r="P776" s="295" t="n"/>
      <c r="Q776" s="295" t="n"/>
      <c r="R776" s="295" t="n"/>
      <c r="S776" s="295" t="n"/>
      <c r="T776" s="295" t="n"/>
      <c r="U776" s="295" t="n"/>
      <c r="V776" s="295" t="n"/>
      <c r="W776" s="295" t="n"/>
      <c r="X776" s="290" t="inlineStr">
        <is>
          <t>Plot válido</t>
        </is>
      </c>
    </row>
    <row r="777" hidden="1" ht="15.75" customHeight="1" s="412">
      <c r="A777" s="294" t="n"/>
      <c r="B777" s="294" t="n"/>
      <c r="C777" s="294" t="n"/>
      <c r="D777" s="294" t="n"/>
      <c r="E777" s="294" t="n"/>
      <c r="F777" s="295" t="n"/>
      <c r="G777" s="295" t="n"/>
      <c r="H777" s="296" t="n"/>
      <c r="I777" s="295" t="n"/>
      <c r="J777" s="296" t="n"/>
      <c r="K777" s="295" t="n"/>
      <c r="L777" s="297" t="n"/>
      <c r="M777" s="297">
        <f>'ENS TARDIO 201819'!$K777-'ENS TARDIO 201819'!$I777</f>
        <v/>
      </c>
      <c r="N777" s="295" t="n"/>
      <c r="O777" s="295" t="n"/>
      <c r="P777" s="295" t="n"/>
      <c r="Q777" s="295" t="n"/>
      <c r="R777" s="295" t="n"/>
      <c r="S777" s="295" t="n"/>
      <c r="T777" s="295" t="n"/>
      <c r="U777" s="295" t="n"/>
      <c r="V777" s="295" t="n"/>
      <c r="W777" s="295" t="n"/>
      <c r="X777" s="290" t="inlineStr">
        <is>
          <t>Plot válido</t>
        </is>
      </c>
    </row>
    <row r="778" hidden="1" ht="15.75" customHeight="1" s="412">
      <c r="A778" s="294" t="n"/>
      <c r="B778" s="294" t="n"/>
      <c r="C778" s="294" t="n"/>
      <c r="D778" s="294" t="n"/>
      <c r="E778" s="294" t="n"/>
      <c r="F778" s="295" t="n"/>
      <c r="G778" s="295" t="n"/>
      <c r="H778" s="296" t="n"/>
      <c r="I778" s="295" t="n"/>
      <c r="J778" s="296" t="n"/>
      <c r="K778" s="295" t="n"/>
      <c r="L778" s="297" t="n"/>
      <c r="M778" s="297">
        <f>'ENS TARDIO 201819'!$K778-'ENS TARDIO 201819'!$I778</f>
        <v/>
      </c>
      <c r="N778" s="295" t="n"/>
      <c r="O778" s="295" t="n"/>
      <c r="P778" s="295" t="n"/>
      <c r="Q778" s="295" t="n"/>
      <c r="R778" s="295" t="n"/>
      <c r="S778" s="295" t="n"/>
      <c r="T778" s="295" t="n"/>
      <c r="U778" s="295" t="n"/>
      <c r="V778" s="295" t="n"/>
      <c r="W778" s="295" t="n"/>
      <c r="X778" s="290" t="inlineStr">
        <is>
          <t>Plot válido</t>
        </is>
      </c>
    </row>
    <row r="779" hidden="1" ht="15.75" customHeight="1" s="412">
      <c r="A779" s="294" t="n"/>
      <c r="B779" s="294" t="n"/>
      <c r="C779" s="294" t="n"/>
      <c r="D779" s="294" t="n"/>
      <c r="E779" s="294" t="n"/>
      <c r="F779" s="295" t="n"/>
      <c r="G779" s="295" t="n"/>
      <c r="H779" s="296" t="n"/>
      <c r="I779" s="295" t="n"/>
      <c r="J779" s="296" t="n"/>
      <c r="K779" s="295" t="n"/>
      <c r="L779" s="297" t="n"/>
      <c r="M779" s="297">
        <f>'ENS TARDIO 201819'!$K779-'ENS TARDIO 201819'!$I779</f>
        <v/>
      </c>
      <c r="N779" s="295" t="n"/>
      <c r="O779" s="295" t="n"/>
      <c r="P779" s="295" t="n"/>
      <c r="Q779" s="295" t="n"/>
      <c r="R779" s="295" t="n"/>
      <c r="S779" s="295" t="n"/>
      <c r="T779" s="295" t="n"/>
      <c r="U779" s="295" t="n"/>
      <c r="V779" s="295" t="n"/>
      <c r="W779" s="295" t="n"/>
      <c r="X779" s="290" t="inlineStr">
        <is>
          <t>Plot válido</t>
        </is>
      </c>
    </row>
    <row r="780" hidden="1" ht="15.75" customHeight="1" s="412">
      <c r="A780" s="294" t="n"/>
      <c r="B780" s="294" t="n"/>
      <c r="C780" s="294" t="n"/>
      <c r="D780" s="294" t="n"/>
      <c r="E780" s="294" t="n"/>
      <c r="F780" s="295" t="n"/>
      <c r="G780" s="295" t="n"/>
      <c r="H780" s="296" t="n"/>
      <c r="I780" s="295" t="n"/>
      <c r="J780" s="296" t="n"/>
      <c r="K780" s="295" t="n"/>
      <c r="L780" s="297" t="n"/>
      <c r="M780" s="297">
        <f>'ENS TARDIO 201819'!$K780-'ENS TARDIO 201819'!$I780</f>
        <v/>
      </c>
      <c r="N780" s="295" t="n"/>
      <c r="O780" s="295" t="n"/>
      <c r="P780" s="295" t="n"/>
      <c r="Q780" s="295" t="n"/>
      <c r="R780" s="295" t="n"/>
      <c r="S780" s="295" t="n"/>
      <c r="T780" s="295" t="n"/>
      <c r="U780" s="295" t="n"/>
      <c r="V780" s="295" t="n"/>
      <c r="W780" s="295" t="n"/>
      <c r="X780" s="290" t="inlineStr">
        <is>
          <t>Plot válido</t>
        </is>
      </c>
    </row>
    <row r="781" hidden="1" ht="15.75" customHeight="1" s="412">
      <c r="A781" s="294" t="n"/>
      <c r="B781" s="294" t="n"/>
      <c r="C781" s="294" t="n"/>
      <c r="D781" s="294" t="n"/>
      <c r="E781" s="294" t="n"/>
      <c r="F781" s="295" t="n"/>
      <c r="G781" s="295" t="n"/>
      <c r="H781" s="296" t="n"/>
      <c r="I781" s="295" t="n"/>
      <c r="J781" s="296" t="n"/>
      <c r="K781" s="295" t="n"/>
      <c r="L781" s="297" t="n"/>
      <c r="M781" s="297">
        <f>'ENS TARDIO 201819'!$K781-'ENS TARDIO 201819'!$I781</f>
        <v/>
      </c>
      <c r="N781" s="295" t="n"/>
      <c r="O781" s="295" t="n"/>
      <c r="P781" s="295" t="n"/>
      <c r="Q781" s="295" t="n"/>
      <c r="R781" s="295" t="n"/>
      <c r="S781" s="295" t="n"/>
      <c r="T781" s="295" t="n"/>
      <c r="U781" s="295" t="n"/>
      <c r="V781" s="295" t="n"/>
      <c r="W781" s="295" t="n"/>
      <c r="X781" s="290" t="inlineStr">
        <is>
          <t>Plot válido</t>
        </is>
      </c>
    </row>
    <row r="782" hidden="1" ht="15.75" customHeight="1" s="412">
      <c r="A782" s="294" t="n"/>
      <c r="B782" s="294" t="n"/>
      <c r="C782" s="294" t="n"/>
      <c r="D782" s="294" t="n"/>
      <c r="E782" s="294" t="n"/>
      <c r="F782" s="295" t="n"/>
      <c r="G782" s="295" t="n"/>
      <c r="H782" s="296" t="n"/>
      <c r="I782" s="295" t="n"/>
      <c r="J782" s="296" t="n"/>
      <c r="K782" s="295" t="n"/>
      <c r="L782" s="297" t="n"/>
      <c r="M782" s="297">
        <f>'ENS TARDIO 201819'!$K782-'ENS TARDIO 201819'!$I782</f>
        <v/>
      </c>
      <c r="N782" s="295" t="n"/>
      <c r="O782" s="295" t="n"/>
      <c r="P782" s="295" t="n"/>
      <c r="Q782" s="295" t="n"/>
      <c r="R782" s="295" t="n"/>
      <c r="S782" s="295" t="n"/>
      <c r="T782" s="295" t="n"/>
      <c r="U782" s="295" t="n"/>
      <c r="V782" s="295" t="n"/>
      <c r="W782" s="295" t="n"/>
      <c r="X782" s="290" t="inlineStr">
        <is>
          <t>Plot válido</t>
        </is>
      </c>
    </row>
    <row r="783" hidden="1" ht="15.75" customHeight="1" s="412">
      <c r="A783" s="294" t="n"/>
      <c r="B783" s="294" t="n"/>
      <c r="C783" s="294" t="n"/>
      <c r="D783" s="294" t="n"/>
      <c r="E783" s="294" t="n"/>
      <c r="F783" s="295" t="n"/>
      <c r="G783" s="295" t="n"/>
      <c r="H783" s="296" t="n"/>
      <c r="I783" s="295" t="n"/>
      <c r="J783" s="296" t="n"/>
      <c r="K783" s="295" t="n"/>
      <c r="L783" s="297" t="n"/>
      <c r="M783" s="297">
        <f>'ENS TARDIO 201819'!$K783-'ENS TARDIO 201819'!$I783</f>
        <v/>
      </c>
      <c r="N783" s="295" t="n"/>
      <c r="O783" s="295" t="n"/>
      <c r="P783" s="295" t="n"/>
      <c r="Q783" s="295" t="n"/>
      <c r="R783" s="295" t="n"/>
      <c r="S783" s="295" t="n"/>
      <c r="T783" s="295" t="n"/>
      <c r="U783" s="295" t="n"/>
      <c r="V783" s="295" t="n"/>
      <c r="W783" s="295" t="n"/>
      <c r="X783" s="290" t="inlineStr">
        <is>
          <t>Plot válido</t>
        </is>
      </c>
    </row>
    <row r="784" hidden="1" ht="15.75" customHeight="1" s="412">
      <c r="A784" s="294" t="n"/>
      <c r="B784" s="294" t="n"/>
      <c r="C784" s="294" t="n"/>
      <c r="D784" s="294" t="n"/>
      <c r="E784" s="294" t="n"/>
      <c r="F784" s="295" t="n"/>
      <c r="G784" s="295" t="n"/>
      <c r="H784" s="296" t="n"/>
      <c r="I784" s="295" t="n"/>
      <c r="J784" s="296" t="n"/>
      <c r="K784" s="295" t="n"/>
      <c r="L784" s="297" t="n"/>
      <c r="M784" s="297">
        <f>'ENS TARDIO 201819'!$K784-'ENS TARDIO 201819'!$I784</f>
        <v/>
      </c>
      <c r="N784" s="295" t="n"/>
      <c r="O784" s="295" t="n"/>
      <c r="P784" s="295" t="n"/>
      <c r="Q784" s="295" t="n"/>
      <c r="R784" s="295" t="n"/>
      <c r="S784" s="295" t="n"/>
      <c r="T784" s="295" t="n"/>
      <c r="U784" s="295" t="n"/>
      <c r="V784" s="295" t="n"/>
      <c r="W784" s="295" t="n"/>
      <c r="X784" s="290" t="inlineStr">
        <is>
          <t>Plot válido</t>
        </is>
      </c>
    </row>
    <row r="785" hidden="1" ht="15.75" customHeight="1" s="412">
      <c r="A785" s="294" t="n"/>
      <c r="B785" s="294" t="n"/>
      <c r="C785" s="294" t="n"/>
      <c r="D785" s="294" t="n"/>
      <c r="E785" s="294" t="n"/>
      <c r="F785" s="295" t="n"/>
      <c r="G785" s="295" t="n"/>
      <c r="H785" s="296" t="n"/>
      <c r="I785" s="295" t="n"/>
      <c r="J785" s="296" t="n"/>
      <c r="K785" s="295" t="n"/>
      <c r="L785" s="297" t="n"/>
      <c r="M785" s="297">
        <f>'ENS TARDIO 201819'!$K785-'ENS TARDIO 201819'!$I785</f>
        <v/>
      </c>
      <c r="N785" s="295" t="n"/>
      <c r="O785" s="295" t="n"/>
      <c r="P785" s="295" t="n"/>
      <c r="Q785" s="295" t="n"/>
      <c r="R785" s="295" t="n"/>
      <c r="S785" s="295" t="n"/>
      <c r="T785" s="295" t="n"/>
      <c r="U785" s="295" t="n"/>
      <c r="V785" s="295" t="n"/>
      <c r="W785" s="295" t="n"/>
      <c r="X785" s="290" t="inlineStr">
        <is>
          <t>Plot válido</t>
        </is>
      </c>
    </row>
    <row r="786" hidden="1" ht="15.75" customHeight="1" s="412">
      <c r="A786" s="294" t="n"/>
      <c r="B786" s="294" t="n"/>
      <c r="C786" s="294" t="n"/>
      <c r="D786" s="294" t="n"/>
      <c r="E786" s="294" t="n"/>
      <c r="F786" s="295" t="n"/>
      <c r="G786" s="295" t="n"/>
      <c r="H786" s="296" t="n"/>
      <c r="I786" s="295" t="n"/>
      <c r="J786" s="296" t="n"/>
      <c r="K786" s="295" t="n"/>
      <c r="L786" s="297" t="n"/>
      <c r="M786" s="297">
        <f>'ENS TARDIO 201819'!$K786-'ENS TARDIO 201819'!$I786</f>
        <v/>
      </c>
      <c r="N786" s="295" t="n"/>
      <c r="O786" s="295" t="n"/>
      <c r="P786" s="295" t="n"/>
      <c r="Q786" s="295" t="n"/>
      <c r="R786" s="295" t="n"/>
      <c r="S786" s="295" t="n"/>
      <c r="T786" s="295" t="n"/>
      <c r="U786" s="295" t="n"/>
      <c r="V786" s="295" t="n"/>
      <c r="W786" s="295" t="n"/>
      <c r="X786" s="290" t="inlineStr">
        <is>
          <t>Plot válido</t>
        </is>
      </c>
    </row>
    <row r="787" hidden="1" ht="15.75" customHeight="1" s="412">
      <c r="A787" s="294" t="n"/>
      <c r="B787" s="294" t="n"/>
      <c r="C787" s="294" t="n"/>
      <c r="D787" s="294" t="n"/>
      <c r="E787" s="294" t="n"/>
      <c r="F787" s="295" t="n"/>
      <c r="G787" s="295" t="n"/>
      <c r="H787" s="296" t="n"/>
      <c r="I787" s="295" t="n"/>
      <c r="J787" s="296" t="n"/>
      <c r="K787" s="295" t="n"/>
      <c r="L787" s="297" t="n"/>
      <c r="M787" s="297">
        <f>'ENS TARDIO 201819'!$K787-'ENS TARDIO 201819'!$I787</f>
        <v/>
      </c>
      <c r="N787" s="295" t="n"/>
      <c r="O787" s="295" t="n"/>
      <c r="P787" s="295" t="n"/>
      <c r="Q787" s="295" t="n"/>
      <c r="R787" s="295" t="n"/>
      <c r="S787" s="295" t="n"/>
      <c r="T787" s="295" t="n"/>
      <c r="U787" s="295" t="n"/>
      <c r="V787" s="295" t="n"/>
      <c r="W787" s="295" t="n"/>
      <c r="X787" s="290" t="inlineStr">
        <is>
          <t>Plot válido</t>
        </is>
      </c>
    </row>
    <row r="788" hidden="1" ht="15.75" customHeight="1" s="412">
      <c r="A788" s="294" t="n"/>
      <c r="B788" s="294" t="n"/>
      <c r="C788" s="294" t="n"/>
      <c r="D788" s="294" t="n"/>
      <c r="E788" s="294" t="n"/>
      <c r="F788" s="295" t="n"/>
      <c r="G788" s="295" t="n"/>
      <c r="H788" s="296" t="n"/>
      <c r="I788" s="295" t="n"/>
      <c r="J788" s="296" t="n"/>
      <c r="K788" s="295" t="n"/>
      <c r="L788" s="297" t="n"/>
      <c r="M788" s="297">
        <f>'ENS TARDIO 201819'!$K788-'ENS TARDIO 201819'!$I788</f>
        <v/>
      </c>
      <c r="N788" s="295" t="n"/>
      <c r="O788" s="295" t="n"/>
      <c r="P788" s="295" t="n"/>
      <c r="Q788" s="295" t="n"/>
      <c r="R788" s="295" t="n"/>
      <c r="S788" s="295" t="n"/>
      <c r="T788" s="295" t="n"/>
      <c r="U788" s="295" t="n"/>
      <c r="V788" s="295" t="n"/>
      <c r="W788" s="295" t="n"/>
      <c r="X788" s="290" t="inlineStr">
        <is>
          <t>Plot válido</t>
        </is>
      </c>
    </row>
    <row r="789" hidden="1" ht="15.75" customHeight="1" s="412">
      <c r="A789" s="294" t="n"/>
      <c r="B789" s="294" t="n"/>
      <c r="C789" s="294" t="n"/>
      <c r="D789" s="294" t="n"/>
      <c r="E789" s="294" t="n"/>
      <c r="F789" s="295" t="n"/>
      <c r="G789" s="295" t="n"/>
      <c r="H789" s="296" t="n"/>
      <c r="I789" s="295" t="n"/>
      <c r="J789" s="296" t="n"/>
      <c r="K789" s="295" t="n"/>
      <c r="L789" s="297" t="n"/>
      <c r="M789" s="297">
        <f>'ENS TARDIO 201819'!$K789-'ENS TARDIO 201819'!$I789</f>
        <v/>
      </c>
      <c r="N789" s="295" t="n"/>
      <c r="O789" s="295" t="n"/>
      <c r="P789" s="295" t="n"/>
      <c r="Q789" s="295" t="n"/>
      <c r="R789" s="295" t="n"/>
      <c r="S789" s="295" t="n"/>
      <c r="T789" s="295" t="n"/>
      <c r="U789" s="295" t="n"/>
      <c r="V789" s="295" t="n"/>
      <c r="W789" s="295" t="n"/>
      <c r="X789" s="290" t="inlineStr">
        <is>
          <t>Plot válido</t>
        </is>
      </c>
    </row>
    <row r="790" hidden="1" ht="15.75" customHeight="1" s="412">
      <c r="A790" s="294" t="n"/>
      <c r="B790" s="294" t="n"/>
      <c r="C790" s="294" t="n"/>
      <c r="D790" s="294" t="n"/>
      <c r="E790" s="294" t="n"/>
      <c r="F790" s="295" t="n"/>
      <c r="G790" s="295" t="n"/>
      <c r="H790" s="296" t="n"/>
      <c r="I790" s="295" t="n"/>
      <c r="J790" s="296" t="n"/>
      <c r="K790" s="295" t="n"/>
      <c r="L790" s="297" t="n"/>
      <c r="M790" s="297">
        <f>'ENS TARDIO 201819'!$K790-'ENS TARDIO 201819'!$I790</f>
        <v/>
      </c>
      <c r="N790" s="295" t="n"/>
      <c r="O790" s="295" t="n"/>
      <c r="P790" s="295" t="n"/>
      <c r="Q790" s="295" t="n"/>
      <c r="R790" s="295" t="n"/>
      <c r="S790" s="295" t="n"/>
      <c r="T790" s="295" t="n"/>
      <c r="U790" s="295" t="n"/>
      <c r="V790" s="295" t="n"/>
      <c r="W790" s="295" t="n"/>
      <c r="X790" s="290" t="inlineStr">
        <is>
          <t>Plot válido</t>
        </is>
      </c>
    </row>
    <row r="791" hidden="1" ht="15.75" customHeight="1" s="412">
      <c r="A791" s="294" t="n"/>
      <c r="B791" s="294" t="n"/>
      <c r="C791" s="294" t="n"/>
      <c r="D791" s="294" t="n"/>
      <c r="E791" s="294" t="n"/>
      <c r="F791" s="295" t="n"/>
      <c r="G791" s="295" t="n"/>
      <c r="H791" s="296" t="n"/>
      <c r="I791" s="295" t="n"/>
      <c r="J791" s="296" t="n"/>
      <c r="K791" s="295" t="n"/>
      <c r="L791" s="297" t="n"/>
      <c r="M791" s="297">
        <f>'ENS TARDIO 201819'!$K791-'ENS TARDIO 201819'!$I791</f>
        <v/>
      </c>
      <c r="N791" s="295" t="n"/>
      <c r="O791" s="295" t="n"/>
      <c r="P791" s="295" t="n"/>
      <c r="Q791" s="295" t="n"/>
      <c r="R791" s="295" t="n"/>
      <c r="S791" s="295" t="n"/>
      <c r="T791" s="295" t="n"/>
      <c r="U791" s="295" t="n"/>
      <c r="V791" s="295" t="n"/>
      <c r="W791" s="295" t="n"/>
      <c r="X791" s="290" t="inlineStr">
        <is>
          <t>Plot válido</t>
        </is>
      </c>
    </row>
    <row r="792" hidden="1" ht="15.75" customHeight="1" s="412">
      <c r="A792" s="294" t="n"/>
      <c r="B792" s="294" t="n"/>
      <c r="C792" s="294" t="n"/>
      <c r="D792" s="294" t="n"/>
      <c r="E792" s="294" t="n"/>
      <c r="F792" s="295" t="n"/>
      <c r="G792" s="295" t="n"/>
      <c r="H792" s="296" t="n"/>
      <c r="I792" s="295" t="n"/>
      <c r="J792" s="296" t="n"/>
      <c r="K792" s="295" t="n"/>
      <c r="L792" s="297" t="n"/>
      <c r="M792" s="297">
        <f>'ENS TARDIO 201819'!$K792-'ENS TARDIO 201819'!$I792</f>
        <v/>
      </c>
      <c r="N792" s="295" t="n"/>
      <c r="O792" s="295" t="n"/>
      <c r="P792" s="295" t="n"/>
      <c r="Q792" s="295" t="n"/>
      <c r="R792" s="295" t="n"/>
      <c r="S792" s="295" t="n"/>
      <c r="T792" s="295" t="n"/>
      <c r="U792" s="295" t="n"/>
      <c r="V792" s="295" t="n"/>
      <c r="W792" s="295" t="n"/>
      <c r="X792" s="290" t="inlineStr">
        <is>
          <t>Plot válido</t>
        </is>
      </c>
    </row>
    <row r="793" hidden="1" ht="15.75" customHeight="1" s="412">
      <c r="A793" s="294" t="n"/>
      <c r="B793" s="294" t="n"/>
      <c r="C793" s="294" t="n"/>
      <c r="D793" s="294" t="n"/>
      <c r="E793" s="294" t="n"/>
      <c r="F793" s="295" t="n"/>
      <c r="G793" s="295" t="n"/>
      <c r="H793" s="296" t="n"/>
      <c r="I793" s="295" t="n"/>
      <c r="J793" s="296" t="n"/>
      <c r="K793" s="295" t="n"/>
      <c r="L793" s="297" t="n"/>
      <c r="M793" s="297">
        <f>'ENS TARDIO 201819'!$K793-'ENS TARDIO 201819'!$I793</f>
        <v/>
      </c>
      <c r="N793" s="295" t="n"/>
      <c r="O793" s="295" t="n"/>
      <c r="P793" s="295" t="n"/>
      <c r="Q793" s="295" t="n"/>
      <c r="R793" s="295" t="n"/>
      <c r="S793" s="295" t="n"/>
      <c r="T793" s="295" t="n"/>
      <c r="U793" s="295" t="n"/>
      <c r="V793" s="295" t="n"/>
      <c r="W793" s="295" t="n"/>
      <c r="X793" s="290" t="inlineStr">
        <is>
          <t>Plot válido</t>
        </is>
      </c>
    </row>
    <row r="794" hidden="1" ht="15.75" customHeight="1" s="412">
      <c r="A794" s="294" t="n"/>
      <c r="B794" s="294" t="n"/>
      <c r="C794" s="294" t="n"/>
      <c r="D794" s="294" t="n"/>
      <c r="E794" s="294" t="n"/>
      <c r="F794" s="295" t="n"/>
      <c r="G794" s="295" t="n"/>
      <c r="H794" s="296" t="n"/>
      <c r="I794" s="295" t="n"/>
      <c r="J794" s="296" t="n"/>
      <c r="K794" s="295" t="n"/>
      <c r="L794" s="297" t="n"/>
      <c r="M794" s="297">
        <f>'ENS TARDIO 201819'!$K794-'ENS TARDIO 201819'!$I794</f>
        <v/>
      </c>
      <c r="N794" s="295" t="n"/>
      <c r="O794" s="295" t="n"/>
      <c r="P794" s="295" t="n"/>
      <c r="Q794" s="295" t="n"/>
      <c r="R794" s="295" t="n"/>
      <c r="S794" s="295" t="n"/>
      <c r="T794" s="295" t="n"/>
      <c r="U794" s="295" t="n"/>
      <c r="V794" s="295" t="n"/>
      <c r="W794" s="295" t="n"/>
      <c r="X794" s="290" t="inlineStr">
        <is>
          <t>Plot válido</t>
        </is>
      </c>
    </row>
    <row r="795" hidden="1" ht="15.75" customHeight="1" s="412">
      <c r="A795" s="294" t="n"/>
      <c r="B795" s="294" t="n"/>
      <c r="C795" s="294" t="n"/>
      <c r="D795" s="294" t="n"/>
      <c r="E795" s="294" t="n"/>
      <c r="F795" s="295" t="n"/>
      <c r="G795" s="295" t="n"/>
      <c r="H795" s="296" t="n"/>
      <c r="I795" s="295" t="n"/>
      <c r="J795" s="296" t="n"/>
      <c r="K795" s="295" t="n"/>
      <c r="L795" s="297" t="n"/>
      <c r="M795" s="297">
        <f>'ENS TARDIO 201819'!$K795-'ENS TARDIO 201819'!$I795</f>
        <v/>
      </c>
      <c r="N795" s="295" t="n"/>
      <c r="O795" s="295" t="n"/>
      <c r="P795" s="295" t="n"/>
      <c r="Q795" s="295" t="n"/>
      <c r="R795" s="295" t="n"/>
      <c r="S795" s="295" t="n"/>
      <c r="T795" s="295" t="n"/>
      <c r="U795" s="295" t="n"/>
      <c r="V795" s="295" t="n"/>
      <c r="W795" s="295" t="n"/>
      <c r="X795" s="290" t="inlineStr">
        <is>
          <t>Se descarta</t>
        </is>
      </c>
    </row>
    <row r="796" hidden="1" ht="15.75" customHeight="1" s="412">
      <c r="A796" s="294" t="n"/>
      <c r="B796" s="294" t="n"/>
      <c r="C796" s="294" t="n"/>
      <c r="D796" s="294" t="n"/>
      <c r="E796" s="294" t="n"/>
      <c r="F796" s="295" t="n"/>
      <c r="G796" s="295" t="n"/>
      <c r="H796" s="296" t="n"/>
      <c r="I796" s="295" t="n"/>
      <c r="J796" s="296" t="n"/>
      <c r="K796" s="295" t="n"/>
      <c r="L796" s="297" t="n"/>
      <c r="M796" s="297">
        <f>'ENS TARDIO 201819'!$K796-'ENS TARDIO 201819'!$I796</f>
        <v/>
      </c>
      <c r="N796" s="295" t="n"/>
      <c r="O796" s="295" t="n"/>
      <c r="P796" s="295" t="n"/>
      <c r="Q796" s="295" t="n"/>
      <c r="R796" s="295" t="n"/>
      <c r="S796" s="295" t="n"/>
      <c r="T796" s="295" t="n"/>
      <c r="U796" s="295" t="n"/>
      <c r="V796" s="295" t="n"/>
      <c r="W796" s="295" t="n"/>
      <c r="X796" s="290" t="inlineStr">
        <is>
          <t>Se descarta</t>
        </is>
      </c>
    </row>
    <row r="797" hidden="1" ht="15.75" customHeight="1" s="412">
      <c r="A797" s="294" t="n"/>
      <c r="B797" s="294" t="n"/>
      <c r="C797" s="294" t="n"/>
      <c r="D797" s="294" t="n"/>
      <c r="E797" s="294" t="n"/>
      <c r="F797" s="295" t="n"/>
      <c r="G797" s="295" t="n"/>
      <c r="H797" s="296" t="n"/>
      <c r="I797" s="295" t="n"/>
      <c r="J797" s="296" t="n"/>
      <c r="K797" s="295" t="n"/>
      <c r="L797" s="297" t="n"/>
      <c r="M797" s="297">
        <f>'ENS TARDIO 201819'!$K797-'ENS TARDIO 201819'!$I797</f>
        <v/>
      </c>
      <c r="N797" s="295" t="n"/>
      <c r="O797" s="295" t="n"/>
      <c r="P797" s="295" t="n"/>
      <c r="Q797" s="295" t="n"/>
      <c r="R797" s="295" t="n"/>
      <c r="S797" s="295" t="n"/>
      <c r="T797" s="295" t="n"/>
      <c r="U797" s="295" t="n"/>
      <c r="V797" s="295" t="n"/>
      <c r="W797" s="295" t="n"/>
      <c r="X797" s="290" t="inlineStr">
        <is>
          <t>Se descarta</t>
        </is>
      </c>
    </row>
    <row r="798" hidden="1" ht="15.75" customHeight="1" s="412">
      <c r="A798" s="294" t="n"/>
      <c r="B798" s="294" t="n"/>
      <c r="C798" s="294" t="n"/>
      <c r="D798" s="294" t="n"/>
      <c r="E798" s="294" t="n"/>
      <c r="F798" s="295" t="n"/>
      <c r="G798" s="295" t="n"/>
      <c r="H798" s="296" t="n"/>
      <c r="I798" s="295" t="n"/>
      <c r="J798" s="296" t="n"/>
      <c r="K798" s="295" t="n"/>
      <c r="L798" s="297" t="n"/>
      <c r="M798" s="297">
        <f>'ENS TARDIO 201819'!$K798-'ENS TARDIO 201819'!$I798</f>
        <v/>
      </c>
      <c r="N798" s="295" t="n"/>
      <c r="O798" s="295" t="n"/>
      <c r="P798" s="295" t="n"/>
      <c r="Q798" s="295" t="n"/>
      <c r="R798" s="295" t="n"/>
      <c r="S798" s="295" t="n"/>
      <c r="T798" s="295" t="n"/>
      <c r="U798" s="295" t="n"/>
      <c r="V798" s="295" t="n"/>
      <c r="W798" s="295" t="n"/>
      <c r="X798" s="290" t="inlineStr">
        <is>
          <t>Se descarta</t>
        </is>
      </c>
    </row>
    <row r="799" hidden="1" ht="15.75" customHeight="1" s="412">
      <c r="A799" s="294" t="n"/>
      <c r="B799" s="294" t="n"/>
      <c r="C799" s="294" t="n"/>
      <c r="D799" s="294" t="n"/>
      <c r="E799" s="294" t="n"/>
      <c r="F799" s="295" t="n"/>
      <c r="G799" s="295" t="n"/>
      <c r="H799" s="296" t="n"/>
      <c r="I799" s="295" t="n"/>
      <c r="J799" s="296" t="n"/>
      <c r="K799" s="295" t="n"/>
      <c r="L799" s="297" t="n"/>
      <c r="M799" s="297">
        <f>'ENS TARDIO 201819'!$K799-'ENS TARDIO 201819'!$I799</f>
        <v/>
      </c>
      <c r="N799" s="295" t="n"/>
      <c r="O799" s="295" t="n"/>
      <c r="P799" s="295" t="n"/>
      <c r="Q799" s="295" t="n"/>
      <c r="R799" s="295" t="n"/>
      <c r="S799" s="295" t="n"/>
      <c r="T799" s="295" t="n"/>
      <c r="U799" s="295" t="n"/>
      <c r="V799" s="295" t="n"/>
      <c r="W799" s="295" t="n"/>
      <c r="X799" s="290" t="inlineStr">
        <is>
          <t>Se descarta</t>
        </is>
      </c>
    </row>
    <row r="800" hidden="1" ht="15.75" customHeight="1" s="412">
      <c r="A800" s="294" t="n"/>
      <c r="B800" s="294" t="n"/>
      <c r="C800" s="294" t="n"/>
      <c r="D800" s="294" t="n"/>
      <c r="E800" s="294" t="n"/>
      <c r="F800" s="295" t="n"/>
      <c r="G800" s="295" t="n"/>
      <c r="H800" s="296" t="n"/>
      <c r="I800" s="295" t="n"/>
      <c r="J800" s="296" t="n"/>
      <c r="K800" s="295" t="n"/>
      <c r="L800" s="297" t="n"/>
      <c r="M800" s="297">
        <f>'ENS TARDIO 201819'!$K800-'ENS TARDIO 201819'!$I800</f>
        <v/>
      </c>
      <c r="N800" s="295" t="n"/>
      <c r="O800" s="295" t="n"/>
      <c r="P800" s="295" t="n"/>
      <c r="Q800" s="295" t="n"/>
      <c r="R800" s="295" t="n"/>
      <c r="S800" s="295" t="n"/>
      <c r="T800" s="295" t="n"/>
      <c r="U800" s="295" t="n"/>
      <c r="V800" s="295" t="n"/>
      <c r="W800" s="295" t="n"/>
      <c r="X800" s="290" t="inlineStr">
        <is>
          <t>Se descarta</t>
        </is>
      </c>
    </row>
    <row r="801" hidden="1" ht="15.75" customHeight="1" s="412">
      <c r="A801" s="294" t="n"/>
      <c r="B801" s="294" t="n"/>
      <c r="C801" s="294" t="n"/>
      <c r="D801" s="294" t="n"/>
      <c r="E801" s="294" t="n"/>
      <c r="F801" s="295" t="n"/>
      <c r="G801" s="295" t="n"/>
      <c r="H801" s="296" t="n"/>
      <c r="I801" s="295" t="n"/>
      <c r="J801" s="296" t="n"/>
      <c r="K801" s="295" t="n"/>
      <c r="L801" s="297" t="n"/>
      <c r="M801" s="297">
        <f>'ENS TARDIO 201819'!$K801-'ENS TARDIO 201819'!$I801</f>
        <v/>
      </c>
      <c r="N801" s="295" t="n"/>
      <c r="O801" s="295" t="n"/>
      <c r="P801" s="295" t="n"/>
      <c r="Q801" s="295" t="n"/>
      <c r="R801" s="295" t="n"/>
      <c r="S801" s="295" t="n"/>
      <c r="T801" s="295" t="n"/>
      <c r="U801" s="295" t="n"/>
      <c r="V801" s="295" t="n"/>
      <c r="W801" s="295" t="n"/>
      <c r="X801" s="290" t="inlineStr">
        <is>
          <t>Se descarta</t>
        </is>
      </c>
    </row>
    <row r="802" hidden="1" ht="15.75" customHeight="1" s="412">
      <c r="A802" s="294" t="n"/>
      <c r="B802" s="294" t="n"/>
      <c r="C802" s="294" t="n"/>
      <c r="D802" s="294" t="n"/>
      <c r="E802" s="294" t="n"/>
      <c r="F802" s="295" t="n"/>
      <c r="G802" s="295" t="n"/>
      <c r="H802" s="296" t="n"/>
      <c r="I802" s="295" t="n"/>
      <c r="J802" s="296" t="n"/>
      <c r="K802" s="295" t="n"/>
      <c r="L802" s="297" t="n"/>
      <c r="M802" s="297">
        <f>'ENS TARDIO 201819'!$K802-'ENS TARDIO 201819'!$I802</f>
        <v/>
      </c>
      <c r="N802" s="295" t="n"/>
      <c r="O802" s="295" t="n"/>
      <c r="P802" s="295" t="n"/>
      <c r="Q802" s="295" t="n"/>
      <c r="R802" s="295" t="n"/>
      <c r="S802" s="295" t="n"/>
      <c r="T802" s="295" t="n"/>
      <c r="U802" s="295" t="n"/>
      <c r="V802" s="295" t="n"/>
      <c r="W802" s="295" t="n"/>
      <c r="X802" s="290" t="inlineStr">
        <is>
          <t>Se descarta</t>
        </is>
      </c>
    </row>
    <row r="803" hidden="1" ht="15.75" customHeight="1" s="412">
      <c r="A803" s="294" t="n"/>
      <c r="B803" s="294" t="n"/>
      <c r="C803" s="294" t="n"/>
      <c r="D803" s="294" t="n"/>
      <c r="E803" s="294" t="n"/>
      <c r="F803" s="295" t="n"/>
      <c r="G803" s="295" t="n"/>
      <c r="H803" s="296" t="n"/>
      <c r="I803" s="295" t="n"/>
      <c r="J803" s="296" t="n"/>
      <c r="K803" s="295" t="n"/>
      <c r="L803" s="297" t="n"/>
      <c r="M803" s="297">
        <f>'ENS TARDIO 201819'!$K803-'ENS TARDIO 201819'!$I803</f>
        <v/>
      </c>
      <c r="N803" s="295" t="n"/>
      <c r="O803" s="295" t="n"/>
      <c r="P803" s="295" t="n"/>
      <c r="Q803" s="295" t="n"/>
      <c r="R803" s="295" t="n"/>
      <c r="S803" s="295" t="n"/>
      <c r="T803" s="295" t="n"/>
      <c r="U803" s="295" t="n"/>
      <c r="V803" s="295" t="n"/>
      <c r="W803" s="295" t="n"/>
      <c r="X803" s="290" t="inlineStr">
        <is>
          <t>Se descarta</t>
        </is>
      </c>
    </row>
    <row r="804" hidden="1" ht="15.75" customHeight="1" s="412">
      <c r="A804" s="294" t="n"/>
      <c r="B804" s="294" t="n"/>
      <c r="C804" s="294" t="n"/>
      <c r="D804" s="294" t="n"/>
      <c r="E804" s="294" t="n"/>
      <c r="F804" s="295" t="n"/>
      <c r="G804" s="295" t="n"/>
      <c r="H804" s="296" t="n"/>
      <c r="I804" s="295" t="n"/>
      <c r="J804" s="296" t="n"/>
      <c r="K804" s="295" t="n"/>
      <c r="L804" s="297" t="n"/>
      <c r="M804" s="297">
        <f>'ENS TARDIO 201819'!$K804-'ENS TARDIO 201819'!$I804</f>
        <v/>
      </c>
      <c r="N804" s="295" t="n"/>
      <c r="O804" s="295" t="n"/>
      <c r="P804" s="295" t="n"/>
      <c r="Q804" s="295" t="n"/>
      <c r="R804" s="295" t="n"/>
      <c r="S804" s="295" t="n"/>
      <c r="T804" s="295" t="n"/>
      <c r="U804" s="295" t="n"/>
      <c r="V804" s="295" t="n"/>
      <c r="W804" s="295" t="n"/>
      <c r="X804" s="290" t="inlineStr">
        <is>
          <t>Se descarta</t>
        </is>
      </c>
    </row>
    <row r="805" hidden="1" ht="15.75" customHeight="1" s="412">
      <c r="A805" s="294" t="n"/>
      <c r="B805" s="294" t="n"/>
      <c r="C805" s="294" t="n"/>
      <c r="D805" s="294" t="n"/>
      <c r="E805" s="294" t="n"/>
      <c r="F805" s="295" t="n"/>
      <c r="G805" s="295" t="n"/>
      <c r="H805" s="296" t="n"/>
      <c r="I805" s="295" t="n"/>
      <c r="J805" s="296" t="n"/>
      <c r="K805" s="295" t="n"/>
      <c r="L805" s="297" t="n"/>
      <c r="M805" s="297">
        <f>'ENS TARDIO 201819'!$K805-'ENS TARDIO 201819'!$I805</f>
        <v/>
      </c>
      <c r="N805" s="295" t="n"/>
      <c r="O805" s="295" t="n"/>
      <c r="P805" s="295" t="n"/>
      <c r="Q805" s="295" t="n"/>
      <c r="R805" s="295" t="n"/>
      <c r="S805" s="295" t="n"/>
      <c r="T805" s="295" t="n"/>
      <c r="U805" s="295" t="n"/>
      <c r="V805" s="295" t="n"/>
      <c r="W805" s="295" t="n"/>
      <c r="X805" s="290" t="inlineStr">
        <is>
          <t>Plot válido</t>
        </is>
      </c>
    </row>
    <row r="806" hidden="1" ht="15.75" customHeight="1" s="412">
      <c r="A806" s="294" t="n"/>
      <c r="B806" s="294" t="n"/>
      <c r="C806" s="294" t="n"/>
      <c r="D806" s="294" t="n"/>
      <c r="E806" s="294" t="n"/>
      <c r="F806" s="295" t="n"/>
      <c r="G806" s="295" t="n"/>
      <c r="H806" s="296" t="n"/>
      <c r="I806" s="295" t="n"/>
      <c r="J806" s="296" t="n"/>
      <c r="K806" s="295" t="n"/>
      <c r="L806" s="297" t="n"/>
      <c r="M806" s="297">
        <f>'ENS TARDIO 201819'!$K806-'ENS TARDIO 201819'!$I806</f>
        <v/>
      </c>
      <c r="N806" s="295" t="n"/>
      <c r="O806" s="295" t="n"/>
      <c r="P806" s="295" t="n"/>
      <c r="Q806" s="295" t="n"/>
      <c r="R806" s="295" t="n"/>
      <c r="S806" s="295" t="n"/>
      <c r="T806" s="295" t="n"/>
      <c r="U806" s="295" t="n"/>
      <c r="V806" s="295" t="n"/>
      <c r="W806" s="295" t="n"/>
      <c r="X806" s="290" t="inlineStr">
        <is>
          <t>Plot válido</t>
        </is>
      </c>
    </row>
    <row r="807" hidden="1" ht="15.75" customHeight="1" s="412">
      <c r="A807" s="294" t="n"/>
      <c r="B807" s="294" t="n"/>
      <c r="C807" s="294" t="n"/>
      <c r="D807" s="294" t="n"/>
      <c r="E807" s="294" t="n"/>
      <c r="F807" s="295" t="n"/>
      <c r="G807" s="295" t="n"/>
      <c r="H807" s="296" t="n"/>
      <c r="I807" s="295" t="n"/>
      <c r="J807" s="296" t="n"/>
      <c r="K807" s="295" t="n"/>
      <c r="L807" s="297" t="n"/>
      <c r="M807" s="297">
        <f>'ENS TARDIO 201819'!$K807-'ENS TARDIO 201819'!$I807</f>
        <v/>
      </c>
      <c r="N807" s="295" t="n"/>
      <c r="O807" s="295" t="n"/>
      <c r="P807" s="295" t="n"/>
      <c r="Q807" s="295" t="n"/>
      <c r="R807" s="295" t="n"/>
      <c r="S807" s="295" t="n"/>
      <c r="T807" s="295" t="n"/>
      <c r="U807" s="295" t="n"/>
      <c r="V807" s="295" t="n"/>
      <c r="W807" s="295" t="n"/>
      <c r="X807" s="290" t="inlineStr">
        <is>
          <t>Plot válido</t>
        </is>
      </c>
    </row>
    <row r="808" hidden="1" ht="15.75" customHeight="1" s="412">
      <c r="A808" s="294" t="n"/>
      <c r="B808" s="294" t="n"/>
      <c r="C808" s="294" t="n"/>
      <c r="D808" s="294" t="n"/>
      <c r="E808" s="294" t="n"/>
      <c r="F808" s="295" t="n"/>
      <c r="G808" s="295" t="n"/>
      <c r="H808" s="296" t="n"/>
      <c r="I808" s="295" t="n"/>
      <c r="J808" s="296" t="n"/>
      <c r="K808" s="295" t="n"/>
      <c r="L808" s="297" t="n"/>
      <c r="M808" s="297">
        <f>'ENS TARDIO 201819'!$K808-'ENS TARDIO 201819'!$I808</f>
        <v/>
      </c>
      <c r="N808" s="295" t="n"/>
      <c r="O808" s="295" t="n"/>
      <c r="P808" s="295" t="n"/>
      <c r="Q808" s="295" t="n"/>
      <c r="R808" s="295" t="n"/>
      <c r="S808" s="295" t="n"/>
      <c r="T808" s="295" t="n"/>
      <c r="U808" s="295" t="n"/>
      <c r="V808" s="295" t="n"/>
      <c r="W808" s="295" t="n"/>
      <c r="X808" s="290" t="inlineStr">
        <is>
          <t>Plot válido</t>
        </is>
      </c>
    </row>
    <row r="809" hidden="1" ht="15.75" customHeight="1" s="412">
      <c r="A809" s="294" t="n"/>
      <c r="B809" s="294" t="n"/>
      <c r="C809" s="294" t="n"/>
      <c r="D809" s="294" t="n"/>
      <c r="E809" s="294" t="n"/>
      <c r="F809" s="295" t="n"/>
      <c r="G809" s="295" t="n"/>
      <c r="H809" s="296" t="n"/>
      <c r="I809" s="295" t="n"/>
      <c r="J809" s="296" t="n"/>
      <c r="K809" s="295" t="n"/>
      <c r="L809" s="297" t="n"/>
      <c r="M809" s="297">
        <f>'ENS TARDIO 201819'!$K809-'ENS TARDIO 201819'!$I809</f>
        <v/>
      </c>
      <c r="N809" s="295" t="n"/>
      <c r="O809" s="295" t="n"/>
      <c r="P809" s="295" t="n"/>
      <c r="Q809" s="295" t="n"/>
      <c r="R809" s="295" t="n"/>
      <c r="S809" s="295" t="n"/>
      <c r="T809" s="295" t="n"/>
      <c r="U809" s="295" t="n"/>
      <c r="V809" s="295" t="n"/>
      <c r="W809" s="295" t="n"/>
      <c r="X809" s="290" t="inlineStr">
        <is>
          <t>Plot válido</t>
        </is>
      </c>
    </row>
    <row r="810" hidden="1" ht="15.75" customHeight="1" s="412">
      <c r="A810" s="294" t="n"/>
      <c r="B810" s="294" t="n"/>
      <c r="C810" s="294" t="n"/>
      <c r="D810" s="294" t="n"/>
      <c r="E810" s="294" t="n"/>
      <c r="F810" s="295" t="n"/>
      <c r="G810" s="295" t="n"/>
      <c r="H810" s="296" t="n"/>
      <c r="I810" s="295" t="n"/>
      <c r="J810" s="296" t="n"/>
      <c r="K810" s="295" t="n"/>
      <c r="L810" s="297" t="n"/>
      <c r="M810" s="297">
        <f>'ENS TARDIO 201819'!$K810-'ENS TARDIO 201819'!$I810</f>
        <v/>
      </c>
      <c r="N810" s="295" t="n"/>
      <c r="O810" s="295" t="n"/>
      <c r="P810" s="295" t="n"/>
      <c r="Q810" s="295" t="n"/>
      <c r="R810" s="295" t="n"/>
      <c r="S810" s="295" t="n"/>
      <c r="T810" s="295" t="n"/>
      <c r="U810" s="295" t="n"/>
      <c r="V810" s="295" t="n"/>
      <c r="W810" s="295" t="n"/>
      <c r="X810" s="290" t="inlineStr">
        <is>
          <t>Plot válido</t>
        </is>
      </c>
    </row>
    <row r="811" hidden="1" ht="15.75" customHeight="1" s="412">
      <c r="A811" s="294" t="n"/>
      <c r="B811" s="294" t="n"/>
      <c r="C811" s="294" t="n"/>
      <c r="D811" s="294" t="n"/>
      <c r="E811" s="294" t="n"/>
      <c r="F811" s="295" t="n"/>
      <c r="G811" s="295" t="n"/>
      <c r="H811" s="296" t="n"/>
      <c r="I811" s="295" t="n"/>
      <c r="J811" s="296" t="n"/>
      <c r="K811" s="295" t="n"/>
      <c r="L811" s="297" t="n"/>
      <c r="M811" s="297">
        <f>'ENS TARDIO 201819'!$K811-'ENS TARDIO 201819'!$I811</f>
        <v/>
      </c>
      <c r="N811" s="295" t="n"/>
      <c r="O811" s="295" t="n"/>
      <c r="P811" s="295" t="n"/>
      <c r="Q811" s="295" t="n"/>
      <c r="R811" s="295" t="n"/>
      <c r="S811" s="295" t="n"/>
      <c r="T811" s="295" t="n"/>
      <c r="U811" s="295" t="n"/>
      <c r="V811" s="295" t="n"/>
      <c r="W811" s="295" t="n"/>
      <c r="X811" s="290" t="inlineStr">
        <is>
          <t>Plot válido</t>
        </is>
      </c>
    </row>
    <row r="812" hidden="1" ht="15.75" customHeight="1" s="412">
      <c r="A812" s="294" t="n"/>
      <c r="B812" s="294" t="n"/>
      <c r="C812" s="294" t="n"/>
      <c r="D812" s="294" t="n"/>
      <c r="E812" s="294" t="n"/>
      <c r="F812" s="295" t="n"/>
      <c r="G812" s="295" t="n"/>
      <c r="H812" s="296" t="n"/>
      <c r="I812" s="295" t="n"/>
      <c r="J812" s="296" t="n"/>
      <c r="K812" s="295" t="n"/>
      <c r="L812" s="297" t="n"/>
      <c r="M812" s="297">
        <f>'ENS TARDIO 201819'!$K812-'ENS TARDIO 201819'!$I812</f>
        <v/>
      </c>
      <c r="N812" s="295" t="n"/>
      <c r="O812" s="295" t="n"/>
      <c r="P812" s="295" t="n"/>
      <c r="Q812" s="295" t="n"/>
      <c r="R812" s="295" t="n"/>
      <c r="S812" s="295" t="n"/>
      <c r="T812" s="295" t="n"/>
      <c r="U812" s="295" t="n"/>
      <c r="V812" s="295" t="n"/>
      <c r="W812" s="295" t="n"/>
      <c r="X812" s="290" t="inlineStr">
        <is>
          <t>Plot válido</t>
        </is>
      </c>
    </row>
    <row r="813" hidden="1" ht="15.75" customHeight="1" s="412">
      <c r="A813" s="294" t="n"/>
      <c r="B813" s="294" t="n"/>
      <c r="C813" s="294" t="n"/>
      <c r="D813" s="294" t="n"/>
      <c r="E813" s="294" t="n"/>
      <c r="F813" s="295" t="n"/>
      <c r="G813" s="295" t="n"/>
      <c r="H813" s="296" t="n"/>
      <c r="I813" s="295" t="n"/>
      <c r="J813" s="296" t="n"/>
      <c r="K813" s="295" t="n"/>
      <c r="L813" s="297" t="n"/>
      <c r="M813" s="297">
        <f>'ENS TARDIO 201819'!$K813-'ENS TARDIO 201819'!$I813</f>
        <v/>
      </c>
      <c r="N813" s="295" t="n"/>
      <c r="O813" s="295" t="n"/>
      <c r="P813" s="295" t="n"/>
      <c r="Q813" s="295" t="n"/>
      <c r="R813" s="295" t="n"/>
      <c r="S813" s="295" t="n"/>
      <c r="T813" s="295" t="n"/>
      <c r="U813" s="295" t="n"/>
      <c r="V813" s="295" t="n"/>
      <c r="W813" s="295" t="n"/>
      <c r="X813" s="290" t="inlineStr">
        <is>
          <t>Plot válido</t>
        </is>
      </c>
    </row>
    <row r="814" hidden="1" ht="15.75" customHeight="1" s="412">
      <c r="A814" s="294" t="n"/>
      <c r="B814" s="294" t="n"/>
      <c r="C814" s="294" t="n"/>
      <c r="D814" s="294" t="n"/>
      <c r="E814" s="294" t="n"/>
      <c r="F814" s="295" t="n"/>
      <c r="G814" s="295" t="n"/>
      <c r="H814" s="296" t="n"/>
      <c r="I814" s="295" t="n"/>
      <c r="J814" s="296" t="n"/>
      <c r="K814" s="295" t="n"/>
      <c r="L814" s="297" t="n"/>
      <c r="M814" s="297">
        <f>'ENS TARDIO 201819'!$K814-'ENS TARDIO 201819'!$I814</f>
        <v/>
      </c>
      <c r="N814" s="295" t="n"/>
      <c r="O814" s="295" t="n"/>
      <c r="P814" s="295" t="n"/>
      <c r="Q814" s="295" t="n"/>
      <c r="R814" s="295" t="n"/>
      <c r="S814" s="295" t="n"/>
      <c r="T814" s="295" t="n"/>
      <c r="U814" s="295" t="n"/>
      <c r="V814" s="295" t="n"/>
      <c r="W814" s="295" t="n"/>
      <c r="X814" s="290" t="inlineStr">
        <is>
          <t>Plot válido</t>
        </is>
      </c>
    </row>
    <row r="815" hidden="1" ht="15.75" customHeight="1" s="412">
      <c r="A815" s="294" t="n"/>
      <c r="B815" s="294" t="n"/>
      <c r="C815" s="294" t="n"/>
      <c r="D815" s="294" t="n"/>
      <c r="E815" s="294" t="n"/>
      <c r="F815" s="295" t="n"/>
      <c r="G815" s="295" t="n"/>
      <c r="H815" s="296" t="n"/>
      <c r="I815" s="295" t="n"/>
      <c r="J815" s="296" t="n"/>
      <c r="K815" s="295" t="n"/>
      <c r="L815" s="297" t="n"/>
      <c r="M815" s="297">
        <f>'ENS TARDIO 201819'!$K815-'ENS TARDIO 201819'!$I815</f>
        <v/>
      </c>
      <c r="N815" s="295" t="n"/>
      <c r="O815" s="295" t="n"/>
      <c r="P815" s="295" t="n"/>
      <c r="Q815" s="295" t="n"/>
      <c r="R815" s="295" t="n"/>
      <c r="S815" s="295" t="n"/>
      <c r="T815" s="295" t="n"/>
      <c r="U815" s="295" t="n"/>
      <c r="V815" s="295" t="n"/>
      <c r="W815" s="295" t="n"/>
      <c r="X815" s="290" t="inlineStr">
        <is>
          <t>Plot válido</t>
        </is>
      </c>
    </row>
    <row r="816" hidden="1" ht="15.75" customHeight="1" s="412">
      <c r="A816" s="294" t="n"/>
      <c r="B816" s="294" t="n"/>
      <c r="C816" s="294" t="n"/>
      <c r="D816" s="294" t="n"/>
      <c r="E816" s="294" t="n"/>
      <c r="F816" s="295" t="n"/>
      <c r="G816" s="295" t="n"/>
      <c r="H816" s="296" t="n"/>
      <c r="I816" s="295" t="n"/>
      <c r="J816" s="296" t="n"/>
      <c r="K816" s="295" t="n"/>
      <c r="L816" s="297" t="n"/>
      <c r="M816" s="297">
        <f>'ENS TARDIO 201819'!$K816-'ENS TARDIO 201819'!$I816</f>
        <v/>
      </c>
      <c r="N816" s="295" t="n"/>
      <c r="O816" s="295" t="n"/>
      <c r="P816" s="295" t="n"/>
      <c r="Q816" s="295" t="n"/>
      <c r="R816" s="295" t="n"/>
      <c r="S816" s="295" t="n"/>
      <c r="T816" s="295" t="n"/>
      <c r="U816" s="295" t="n"/>
      <c r="V816" s="295" t="n"/>
      <c r="W816" s="295" t="n"/>
      <c r="X816" s="290" t="inlineStr">
        <is>
          <t>Plot válido</t>
        </is>
      </c>
    </row>
    <row r="817" hidden="1" ht="15.75" customHeight="1" s="412">
      <c r="A817" s="294" t="n"/>
      <c r="B817" s="294" t="n"/>
      <c r="C817" s="294" t="n"/>
      <c r="D817" s="294" t="n"/>
      <c r="E817" s="294" t="n"/>
      <c r="F817" s="295" t="n"/>
      <c r="G817" s="295" t="n"/>
      <c r="H817" s="296" t="n"/>
      <c r="I817" s="295" t="n"/>
      <c r="J817" s="296" t="n"/>
      <c r="K817" s="295" t="n"/>
      <c r="L817" s="297" t="n"/>
      <c r="M817" s="297">
        <f>'ENS TARDIO 201819'!$K817-'ENS TARDIO 201819'!$I817</f>
        <v/>
      </c>
      <c r="N817" s="295" t="n"/>
      <c r="O817" s="295" t="n"/>
      <c r="P817" s="295" t="n"/>
      <c r="Q817" s="295" t="n"/>
      <c r="R817" s="295" t="n"/>
      <c r="S817" s="295" t="n"/>
      <c r="T817" s="295" t="n"/>
      <c r="U817" s="295" t="n"/>
      <c r="V817" s="295" t="n"/>
      <c r="W817" s="295" t="n"/>
      <c r="X817" s="290" t="inlineStr">
        <is>
          <t>Plot válido</t>
        </is>
      </c>
    </row>
    <row r="818" hidden="1" ht="15.75" customHeight="1" s="412">
      <c r="A818" s="294" t="n"/>
      <c r="B818" s="294" t="n"/>
      <c r="C818" s="294" t="n"/>
      <c r="D818" s="294" t="n"/>
      <c r="E818" s="294" t="n"/>
      <c r="F818" s="295" t="n"/>
      <c r="G818" s="295" t="n"/>
      <c r="H818" s="296" t="n"/>
      <c r="I818" s="295" t="n"/>
      <c r="J818" s="296" t="n"/>
      <c r="K818" s="295" t="n"/>
      <c r="L818" s="297" t="n"/>
      <c r="M818" s="297">
        <f>'ENS TARDIO 201819'!$K818-'ENS TARDIO 201819'!$I818</f>
        <v/>
      </c>
      <c r="N818" s="295" t="n"/>
      <c r="O818" s="295" t="n"/>
      <c r="P818" s="295" t="n"/>
      <c r="Q818" s="295" t="n"/>
      <c r="R818" s="295" t="n"/>
      <c r="S818" s="295" t="n"/>
      <c r="T818" s="295" t="n"/>
      <c r="U818" s="295" t="n"/>
      <c r="V818" s="295" t="n"/>
      <c r="W818" s="295" t="n"/>
      <c r="X818" s="290" t="inlineStr">
        <is>
          <t>Plot válido</t>
        </is>
      </c>
    </row>
    <row r="819" hidden="1" ht="15.75" customHeight="1" s="412">
      <c r="A819" s="294" t="n"/>
      <c r="B819" s="294" t="n"/>
      <c r="C819" s="294" t="n"/>
      <c r="D819" s="294" t="n"/>
      <c r="E819" s="294" t="n"/>
      <c r="F819" s="295" t="n"/>
      <c r="G819" s="295" t="n"/>
      <c r="H819" s="296" t="n"/>
      <c r="I819" s="295" t="n"/>
      <c r="J819" s="296" t="n"/>
      <c r="K819" s="295" t="n"/>
      <c r="L819" s="297" t="n"/>
      <c r="M819" s="297">
        <f>'ENS TARDIO 201819'!$K819-'ENS TARDIO 201819'!$I819</f>
        <v/>
      </c>
      <c r="N819" s="295" t="n"/>
      <c r="O819" s="295" t="n"/>
      <c r="P819" s="295" t="n"/>
      <c r="Q819" s="295" t="n"/>
      <c r="R819" s="295" t="n"/>
      <c r="S819" s="295" t="n"/>
      <c r="T819" s="295" t="n"/>
      <c r="U819" s="295" t="n"/>
      <c r="V819" s="295" t="n"/>
      <c r="W819" s="295" t="n"/>
      <c r="X819" s="290" t="inlineStr">
        <is>
          <t>Plot válido</t>
        </is>
      </c>
    </row>
    <row r="820" hidden="1" ht="15.75" customHeight="1" s="412">
      <c r="A820" s="294" t="n"/>
      <c r="B820" s="294" t="n"/>
      <c r="C820" s="294" t="n"/>
      <c r="D820" s="294" t="n"/>
      <c r="E820" s="294" t="n"/>
      <c r="F820" s="295" t="n"/>
      <c r="G820" s="295" t="n"/>
      <c r="H820" s="296" t="n"/>
      <c r="I820" s="295" t="n"/>
      <c r="J820" s="296" t="n"/>
      <c r="K820" s="295" t="n"/>
      <c r="L820" s="297" t="n"/>
      <c r="M820" s="297">
        <f>'ENS TARDIO 201819'!$K820-'ENS TARDIO 201819'!$I820</f>
        <v/>
      </c>
      <c r="N820" s="295" t="n"/>
      <c r="O820" s="295" t="n"/>
      <c r="P820" s="295" t="n"/>
      <c r="Q820" s="295" t="n"/>
      <c r="R820" s="295" t="n"/>
      <c r="S820" s="295" t="n"/>
      <c r="T820" s="295" t="n"/>
      <c r="U820" s="295" t="n"/>
      <c r="V820" s="295" t="n"/>
      <c r="W820" s="295" t="n"/>
      <c r="X820" s="290" t="inlineStr">
        <is>
          <t>Plot válido</t>
        </is>
      </c>
    </row>
    <row r="821" hidden="1" ht="15.75" customHeight="1" s="412">
      <c r="A821" s="294" t="n"/>
      <c r="B821" s="294" t="n"/>
      <c r="C821" s="294" t="n"/>
      <c r="D821" s="294" t="n"/>
      <c r="E821" s="294" t="n"/>
      <c r="F821" s="295" t="n"/>
      <c r="G821" s="295" t="n"/>
      <c r="H821" s="296" t="n"/>
      <c r="I821" s="295" t="n"/>
      <c r="J821" s="296" t="n"/>
      <c r="K821" s="295" t="n"/>
      <c r="L821" s="297" t="n"/>
      <c r="M821" s="297">
        <f>'ENS TARDIO 201819'!$K821-'ENS TARDIO 201819'!$I821</f>
        <v/>
      </c>
      <c r="N821" s="295" t="n"/>
      <c r="O821" s="295" t="n"/>
      <c r="P821" s="295" t="n"/>
      <c r="Q821" s="295" t="n"/>
      <c r="R821" s="295" t="n"/>
      <c r="S821" s="295" t="n"/>
      <c r="T821" s="295" t="n"/>
      <c r="U821" s="295" t="n"/>
      <c r="V821" s="295" t="n"/>
      <c r="W821" s="295" t="n"/>
      <c r="X821" s="290" t="inlineStr">
        <is>
          <t>Plot válido</t>
        </is>
      </c>
    </row>
    <row r="822" hidden="1" ht="15.75" customHeight="1" s="412">
      <c r="A822" s="294" t="n"/>
      <c r="B822" s="294" t="n"/>
      <c r="C822" s="294" t="n"/>
      <c r="D822" s="294" t="n"/>
      <c r="E822" s="294" t="n"/>
      <c r="F822" s="295" t="n"/>
      <c r="G822" s="295" t="n"/>
      <c r="H822" s="296" t="n"/>
      <c r="I822" s="295" t="n"/>
      <c r="J822" s="296" t="n"/>
      <c r="K822" s="295" t="n"/>
      <c r="L822" s="297" t="n"/>
      <c r="M822" s="297">
        <f>'ENS TARDIO 201819'!$K822-'ENS TARDIO 201819'!$I822</f>
        <v/>
      </c>
      <c r="N822" s="295" t="n"/>
      <c r="O822" s="295" t="n"/>
      <c r="P822" s="295" t="n"/>
      <c r="Q822" s="295" t="n"/>
      <c r="R822" s="295" t="n"/>
      <c r="S822" s="295" t="n"/>
      <c r="T822" s="295" t="n"/>
      <c r="U822" s="295" t="n"/>
      <c r="V822" s="295" t="n"/>
      <c r="W822" s="295" t="n"/>
      <c r="X822" s="290" t="inlineStr">
        <is>
          <t>Plot válido</t>
        </is>
      </c>
    </row>
    <row r="823" hidden="1" ht="15.75" customHeight="1" s="412">
      <c r="A823" s="294" t="n"/>
      <c r="B823" s="294" t="n"/>
      <c r="C823" s="294" t="n"/>
      <c r="D823" s="294" t="n"/>
      <c r="E823" s="294" t="n"/>
      <c r="F823" s="295" t="n"/>
      <c r="G823" s="295" t="n"/>
      <c r="H823" s="296" t="n"/>
      <c r="I823" s="295" t="n"/>
      <c r="J823" s="296" t="n"/>
      <c r="K823" s="295" t="n"/>
      <c r="L823" s="297" t="n"/>
      <c r="M823" s="297">
        <f>'ENS TARDIO 201819'!$K823-'ENS TARDIO 201819'!$I823</f>
        <v/>
      </c>
      <c r="N823" s="295" t="n"/>
      <c r="O823" s="295" t="n"/>
      <c r="P823" s="295" t="n"/>
      <c r="Q823" s="295" t="n"/>
      <c r="R823" s="295" t="n"/>
      <c r="S823" s="295" t="n"/>
      <c r="T823" s="295" t="n"/>
      <c r="U823" s="295" t="n"/>
      <c r="V823" s="295" t="n"/>
      <c r="W823" s="295" t="n"/>
      <c r="X823" s="290" t="inlineStr">
        <is>
          <t>Plot válido</t>
        </is>
      </c>
    </row>
    <row r="824" hidden="1" ht="15.75" customHeight="1" s="412">
      <c r="A824" s="294" t="n"/>
      <c r="B824" s="294" t="n"/>
      <c r="C824" s="294" t="n"/>
      <c r="D824" s="294" t="n"/>
      <c r="E824" s="294" t="n"/>
      <c r="F824" s="295" t="n"/>
      <c r="G824" s="295" t="n"/>
      <c r="H824" s="296" t="n"/>
      <c r="I824" s="295" t="n"/>
      <c r="J824" s="296" t="n"/>
      <c r="K824" s="295" t="n"/>
      <c r="L824" s="297" t="n"/>
      <c r="M824" s="297">
        <f>'ENS TARDIO 201819'!$K824-'ENS TARDIO 201819'!$I824</f>
        <v/>
      </c>
      <c r="N824" s="295" t="n"/>
      <c r="O824" s="295" t="n"/>
      <c r="P824" s="295" t="n"/>
      <c r="Q824" s="295" t="n"/>
      <c r="R824" s="295" t="n"/>
      <c r="S824" s="295" t="n"/>
      <c r="T824" s="295" t="n"/>
      <c r="U824" s="295" t="n"/>
      <c r="V824" s="295" t="n"/>
      <c r="W824" s="295" t="n"/>
      <c r="X824" s="290" t="inlineStr">
        <is>
          <t>Plot válido</t>
        </is>
      </c>
    </row>
    <row r="825" hidden="1" ht="15.75" customHeight="1" s="412">
      <c r="A825" s="294" t="n"/>
      <c r="B825" s="294" t="n"/>
      <c r="C825" s="294" t="n"/>
      <c r="D825" s="294" t="n"/>
      <c r="E825" s="294" t="n"/>
      <c r="F825" s="295" t="n"/>
      <c r="G825" s="295" t="n"/>
      <c r="H825" s="296" t="n"/>
      <c r="I825" s="295" t="n"/>
      <c r="J825" s="296" t="n"/>
      <c r="K825" s="295" t="n"/>
      <c r="L825" s="297" t="n"/>
      <c r="M825" s="297">
        <f>'ENS TARDIO 201819'!$K825-'ENS TARDIO 201819'!$I825</f>
        <v/>
      </c>
      <c r="N825" s="295" t="n"/>
      <c r="O825" s="295" t="n"/>
      <c r="P825" s="295" t="n"/>
      <c r="Q825" s="295" t="n"/>
      <c r="R825" s="295" t="n"/>
      <c r="S825" s="295" t="n"/>
      <c r="T825" s="295" t="n"/>
      <c r="U825" s="295" t="n"/>
      <c r="V825" s="295" t="n"/>
      <c r="W825" s="295" t="n"/>
      <c r="X825" s="290" t="inlineStr">
        <is>
          <t>Plot válido</t>
        </is>
      </c>
    </row>
    <row r="826" hidden="1" ht="15.75" customHeight="1" s="412">
      <c r="A826" s="294" t="n"/>
      <c r="B826" s="294" t="n"/>
      <c r="C826" s="294" t="n"/>
      <c r="D826" s="294" t="n"/>
      <c r="E826" s="294" t="n"/>
      <c r="F826" s="295" t="n"/>
      <c r="G826" s="295" t="n"/>
      <c r="H826" s="296" t="n"/>
      <c r="I826" s="295" t="n"/>
      <c r="J826" s="296" t="n"/>
      <c r="K826" s="295" t="n"/>
      <c r="L826" s="297" t="n"/>
      <c r="M826" s="297">
        <f>'ENS TARDIO 201819'!$K826-'ENS TARDIO 201819'!$I826</f>
        <v/>
      </c>
      <c r="N826" s="295" t="n"/>
      <c r="O826" s="295" t="n"/>
      <c r="P826" s="295" t="n"/>
      <c r="Q826" s="295" t="n"/>
      <c r="R826" s="295" t="n"/>
      <c r="S826" s="295" t="n"/>
      <c r="T826" s="295" t="n"/>
      <c r="U826" s="295" t="n"/>
      <c r="V826" s="295" t="n"/>
      <c r="W826" s="295" t="n"/>
      <c r="X826" s="290" t="inlineStr">
        <is>
          <t>Plot válido</t>
        </is>
      </c>
    </row>
    <row r="827" hidden="1" ht="15.75" customHeight="1" s="412">
      <c r="A827" s="294" t="n"/>
      <c r="B827" s="294" t="n"/>
      <c r="C827" s="294" t="n"/>
      <c r="D827" s="294" t="n"/>
      <c r="E827" s="294" t="n"/>
      <c r="F827" s="295" t="n"/>
      <c r="G827" s="295" t="n"/>
      <c r="H827" s="296" t="n"/>
      <c r="I827" s="295" t="n"/>
      <c r="J827" s="296" t="n"/>
      <c r="K827" s="295" t="n"/>
      <c r="L827" s="297" t="n"/>
      <c r="M827" s="297">
        <f>'ENS TARDIO 201819'!$K827-'ENS TARDIO 201819'!$I827</f>
        <v/>
      </c>
      <c r="N827" s="295" t="n"/>
      <c r="O827" s="295" t="n"/>
      <c r="P827" s="295" t="n"/>
      <c r="Q827" s="295" t="n"/>
      <c r="R827" s="295" t="n"/>
      <c r="S827" s="295" t="n"/>
      <c r="T827" s="295" t="n"/>
      <c r="U827" s="295" t="n"/>
      <c r="V827" s="295" t="n"/>
      <c r="W827" s="295" t="n"/>
      <c r="X827" s="290" t="inlineStr">
        <is>
          <t>Plot válido</t>
        </is>
      </c>
    </row>
    <row r="828" hidden="1" ht="15.75" customHeight="1" s="412">
      <c r="A828" s="294" t="n"/>
      <c r="B828" s="294" t="n"/>
      <c r="C828" s="294" t="n"/>
      <c r="D828" s="294" t="n"/>
      <c r="E828" s="294" t="n"/>
      <c r="F828" s="295" t="n"/>
      <c r="G828" s="295" t="n"/>
      <c r="H828" s="296" t="n"/>
      <c r="I828" s="295" t="n"/>
      <c r="J828" s="296" t="n"/>
      <c r="K828" s="295" t="n"/>
      <c r="L828" s="297" t="n"/>
      <c r="M828" s="297">
        <f>'ENS TARDIO 201819'!$K828-'ENS TARDIO 201819'!$I828</f>
        <v/>
      </c>
      <c r="N828" s="295" t="n"/>
      <c r="O828" s="295" t="n"/>
      <c r="P828" s="295" t="n"/>
      <c r="Q828" s="295" t="n"/>
      <c r="R828" s="295" t="n"/>
      <c r="S828" s="295" t="n"/>
      <c r="T828" s="295" t="n"/>
      <c r="U828" s="295" t="n"/>
      <c r="V828" s="295" t="n"/>
      <c r="W828" s="295" t="n"/>
      <c r="X828" s="290" t="inlineStr">
        <is>
          <t>Plot válido</t>
        </is>
      </c>
    </row>
    <row r="829" hidden="1" ht="15.75" customHeight="1" s="412">
      <c r="A829" s="294" t="n"/>
      <c r="B829" s="294" t="n"/>
      <c r="C829" s="294" t="n"/>
      <c r="D829" s="294" t="n"/>
      <c r="E829" s="294" t="n"/>
      <c r="F829" s="295" t="n"/>
      <c r="G829" s="295" t="n"/>
      <c r="H829" s="296" t="n"/>
      <c r="I829" s="295" t="n"/>
      <c r="J829" s="296" t="n"/>
      <c r="K829" s="295" t="n"/>
      <c r="L829" s="297" t="n"/>
      <c r="M829" s="297">
        <f>'ENS TARDIO 201819'!$K829-'ENS TARDIO 201819'!$I829</f>
        <v/>
      </c>
      <c r="N829" s="295" t="n"/>
      <c r="O829" s="295" t="n"/>
      <c r="P829" s="295" t="n"/>
      <c r="Q829" s="295" t="n"/>
      <c r="R829" s="295" t="n"/>
      <c r="S829" s="295" t="n"/>
      <c r="T829" s="295" t="n"/>
      <c r="U829" s="295" t="n"/>
      <c r="V829" s="295" t="n"/>
      <c r="W829" s="295" t="n"/>
      <c r="X829" s="290" t="inlineStr">
        <is>
          <t>Plot válido</t>
        </is>
      </c>
    </row>
    <row r="830" hidden="1" ht="15.75" customHeight="1" s="412">
      <c r="A830" s="294" t="n"/>
      <c r="B830" s="294" t="n"/>
      <c r="C830" s="294" t="n"/>
      <c r="D830" s="294" t="n"/>
      <c r="E830" s="294" t="n"/>
      <c r="F830" s="295" t="n"/>
      <c r="G830" s="295" t="n"/>
      <c r="H830" s="296" t="n"/>
      <c r="I830" s="295" t="n"/>
      <c r="J830" s="296" t="n"/>
      <c r="K830" s="295" t="n"/>
      <c r="L830" s="297" t="n"/>
      <c r="M830" s="297">
        <f>'ENS TARDIO 201819'!$K830-'ENS TARDIO 201819'!$I830</f>
        <v/>
      </c>
      <c r="N830" s="295" t="n"/>
      <c r="O830" s="295" t="n"/>
      <c r="P830" s="295" t="n"/>
      <c r="Q830" s="295" t="n"/>
      <c r="R830" s="295" t="n"/>
      <c r="S830" s="295" t="n"/>
      <c r="T830" s="295" t="n"/>
      <c r="U830" s="295" t="n"/>
      <c r="V830" s="295" t="n"/>
      <c r="W830" s="295" t="n"/>
      <c r="X830" s="290" t="inlineStr">
        <is>
          <t>Plot válido</t>
        </is>
      </c>
    </row>
    <row r="831" hidden="1" ht="15.75" customHeight="1" s="412">
      <c r="A831" s="294" t="n"/>
      <c r="B831" s="294" t="n"/>
      <c r="C831" s="294" t="n"/>
      <c r="D831" s="294" t="n"/>
      <c r="E831" s="294" t="n"/>
      <c r="F831" s="295" t="n"/>
      <c r="G831" s="295" t="n"/>
      <c r="H831" s="296" t="n"/>
      <c r="I831" s="295" t="n"/>
      <c r="J831" s="296" t="n"/>
      <c r="K831" s="295" t="n"/>
      <c r="L831" s="297" t="n"/>
      <c r="M831" s="297">
        <f>'ENS TARDIO 201819'!$K831-'ENS TARDIO 201819'!$I831</f>
        <v/>
      </c>
      <c r="N831" s="295" t="n"/>
      <c r="O831" s="295" t="n"/>
      <c r="P831" s="295" t="n"/>
      <c r="Q831" s="295" t="n"/>
      <c r="R831" s="295" t="n"/>
      <c r="S831" s="295" t="n"/>
      <c r="T831" s="295" t="n"/>
      <c r="U831" s="295" t="n"/>
      <c r="V831" s="295" t="n"/>
      <c r="W831" s="295" t="n"/>
      <c r="X831" s="290" t="inlineStr">
        <is>
          <t>Plot válido</t>
        </is>
      </c>
    </row>
    <row r="832" hidden="1" ht="15.75" customHeight="1" s="412">
      <c r="A832" s="294" t="n"/>
      <c r="B832" s="294" t="n"/>
      <c r="C832" s="294" t="n"/>
      <c r="D832" s="294" t="n"/>
      <c r="E832" s="294" t="n"/>
      <c r="F832" s="295" t="n"/>
      <c r="G832" s="295" t="n"/>
      <c r="H832" s="296" t="n"/>
      <c r="I832" s="295" t="n"/>
      <c r="J832" s="296" t="n"/>
      <c r="K832" s="295" t="n"/>
      <c r="L832" s="297" t="n"/>
      <c r="M832" s="297">
        <f>'ENS TARDIO 201819'!$K832-'ENS TARDIO 201819'!$I832</f>
        <v/>
      </c>
      <c r="N832" s="295" t="n"/>
      <c r="O832" s="295" t="n"/>
      <c r="P832" s="295" t="n"/>
      <c r="Q832" s="295" t="n"/>
      <c r="R832" s="295" t="n"/>
      <c r="S832" s="295" t="n"/>
      <c r="T832" s="295" t="n"/>
      <c r="U832" s="295" t="n"/>
      <c r="V832" s="295" t="n"/>
      <c r="W832" s="295" t="n"/>
      <c r="X832" s="290" t="inlineStr">
        <is>
          <t>Plot válido</t>
        </is>
      </c>
    </row>
    <row r="833" hidden="1" ht="15.75" customHeight="1" s="412">
      <c r="A833" s="294" t="n"/>
      <c r="B833" s="294" t="n"/>
      <c r="C833" s="294" t="n"/>
      <c r="D833" s="294" t="n"/>
      <c r="E833" s="294" t="n"/>
      <c r="F833" s="295" t="n"/>
      <c r="G833" s="295" t="n"/>
      <c r="H833" s="296" t="n"/>
      <c r="I833" s="295" t="n"/>
      <c r="J833" s="296" t="n"/>
      <c r="K833" s="295" t="n"/>
      <c r="L833" s="297" t="n"/>
      <c r="M833" s="297">
        <f>'ENS TARDIO 201819'!$K833-'ENS TARDIO 201819'!$I833</f>
        <v/>
      </c>
      <c r="N833" s="295" t="n"/>
      <c r="O833" s="295" t="n"/>
      <c r="P833" s="295" t="n"/>
      <c r="Q833" s="295" t="n"/>
      <c r="R833" s="295" t="n"/>
      <c r="S833" s="295" t="n"/>
      <c r="T833" s="295" t="n"/>
      <c r="U833" s="295" t="n"/>
      <c r="V833" s="295" t="n"/>
      <c r="W833" s="295" t="n"/>
      <c r="X833" s="290" t="inlineStr">
        <is>
          <t>Plot válido</t>
        </is>
      </c>
    </row>
    <row r="834" hidden="1" ht="15.75" customHeight="1" s="412">
      <c r="A834" s="294" t="n"/>
      <c r="B834" s="294" t="n"/>
      <c r="C834" s="294" t="n"/>
      <c r="D834" s="294" t="n"/>
      <c r="E834" s="294" t="n"/>
      <c r="F834" s="295" t="n"/>
      <c r="G834" s="295" t="n"/>
      <c r="H834" s="296" t="n"/>
      <c r="I834" s="295" t="n"/>
      <c r="J834" s="296" t="n"/>
      <c r="K834" s="295" t="n"/>
      <c r="L834" s="297" t="n"/>
      <c r="M834" s="297">
        <f>'ENS TARDIO 201819'!$K834-'ENS TARDIO 201819'!$I834</f>
        <v/>
      </c>
      <c r="N834" s="295" t="n"/>
      <c r="O834" s="295" t="n"/>
      <c r="P834" s="295" t="n"/>
      <c r="Q834" s="295" t="n"/>
      <c r="R834" s="295" t="n"/>
      <c r="S834" s="295" t="n"/>
      <c r="T834" s="295" t="n"/>
      <c r="U834" s="295" t="n"/>
      <c r="V834" s="295" t="n"/>
      <c r="W834" s="295" t="n"/>
      <c r="X834" s="290" t="inlineStr">
        <is>
          <t>Plot válido</t>
        </is>
      </c>
    </row>
    <row r="835" hidden="1" ht="15.75" customHeight="1" s="412">
      <c r="A835" s="294" t="n"/>
      <c r="B835" s="294" t="n"/>
      <c r="C835" s="294" t="n"/>
      <c r="D835" s="294" t="n"/>
      <c r="E835" s="294" t="n"/>
      <c r="F835" s="295" t="n"/>
      <c r="G835" s="295" t="n"/>
      <c r="H835" s="296" t="n"/>
      <c r="I835" s="295" t="n"/>
      <c r="J835" s="296" t="n"/>
      <c r="K835" s="295" t="n"/>
      <c r="L835" s="297" t="n"/>
      <c r="M835" s="297">
        <f>'ENS TARDIO 201819'!$K835-'ENS TARDIO 201819'!$I835</f>
        <v/>
      </c>
      <c r="N835" s="295" t="n"/>
      <c r="O835" s="295" t="n"/>
      <c r="P835" s="295" t="n"/>
      <c r="Q835" s="295" t="n"/>
      <c r="R835" s="295" t="n"/>
      <c r="S835" s="295" t="n"/>
      <c r="T835" s="295" t="n"/>
      <c r="U835" s="295" t="n"/>
      <c r="V835" s="295" t="n"/>
      <c r="W835" s="295" t="n"/>
      <c r="X835" s="290" t="inlineStr">
        <is>
          <t>Plot válido</t>
        </is>
      </c>
    </row>
    <row r="836" hidden="1" ht="15.75" customHeight="1" s="412">
      <c r="A836" s="294" t="n"/>
      <c r="B836" s="294" t="n"/>
      <c r="C836" s="294" t="n"/>
      <c r="D836" s="294" t="n"/>
      <c r="E836" s="294" t="n"/>
      <c r="F836" s="295" t="n"/>
      <c r="G836" s="295" t="n"/>
      <c r="H836" s="296" t="n"/>
      <c r="I836" s="295" t="n"/>
      <c r="J836" s="296" t="n"/>
      <c r="K836" s="295" t="n"/>
      <c r="L836" s="297" t="n"/>
      <c r="M836" s="297">
        <f>'ENS TARDIO 201819'!$K836-'ENS TARDIO 201819'!$I836</f>
        <v/>
      </c>
      <c r="N836" s="295" t="n"/>
      <c r="O836" s="295" t="n"/>
      <c r="P836" s="295" t="n"/>
      <c r="Q836" s="295" t="n"/>
      <c r="R836" s="295" t="n"/>
      <c r="S836" s="295" t="n"/>
      <c r="T836" s="295" t="n"/>
      <c r="U836" s="295" t="n"/>
      <c r="V836" s="295" t="n"/>
      <c r="W836" s="295" t="n"/>
      <c r="X836" s="290" t="inlineStr">
        <is>
          <t>Plot válido</t>
        </is>
      </c>
    </row>
    <row r="837" hidden="1" ht="15.75" customHeight="1" s="412">
      <c r="A837" s="294" t="n"/>
      <c r="B837" s="294" t="n"/>
      <c r="C837" s="294" t="n"/>
      <c r="D837" s="294" t="n"/>
      <c r="E837" s="294" t="n"/>
      <c r="F837" s="295" t="n"/>
      <c r="G837" s="295" t="n"/>
      <c r="H837" s="296" t="n"/>
      <c r="I837" s="295" t="n"/>
      <c r="J837" s="296" t="n"/>
      <c r="K837" s="295" t="n"/>
      <c r="L837" s="297" t="n"/>
      <c r="M837" s="297">
        <f>'ENS TARDIO 201819'!$K837-'ENS TARDIO 201819'!$I837</f>
        <v/>
      </c>
      <c r="N837" s="295" t="n"/>
      <c r="O837" s="295" t="n"/>
      <c r="P837" s="295" t="n"/>
      <c r="Q837" s="295" t="n"/>
      <c r="R837" s="295" t="n"/>
      <c r="S837" s="295" t="n"/>
      <c r="T837" s="295" t="n"/>
      <c r="U837" s="295" t="n"/>
      <c r="V837" s="295" t="n"/>
      <c r="W837" s="295" t="n"/>
      <c r="X837" s="290" t="inlineStr">
        <is>
          <t>Plot válido</t>
        </is>
      </c>
    </row>
    <row r="838" hidden="1" ht="15.75" customHeight="1" s="412">
      <c r="A838" s="294" t="n"/>
      <c r="B838" s="294" t="n"/>
      <c r="C838" s="294" t="n"/>
      <c r="D838" s="294" t="n"/>
      <c r="E838" s="294" t="n"/>
      <c r="F838" s="295" t="n"/>
      <c r="G838" s="295" t="n"/>
      <c r="H838" s="296" t="n"/>
      <c r="I838" s="295" t="n"/>
      <c r="J838" s="296" t="n"/>
      <c r="K838" s="295" t="n"/>
      <c r="L838" s="297" t="n"/>
      <c r="M838" s="297">
        <f>'ENS TARDIO 201819'!$K838-'ENS TARDIO 201819'!$I838</f>
        <v/>
      </c>
      <c r="N838" s="295" t="n"/>
      <c r="O838" s="295" t="n"/>
      <c r="P838" s="295" t="n"/>
      <c r="Q838" s="295" t="n"/>
      <c r="R838" s="295" t="n"/>
      <c r="S838" s="295" t="n"/>
      <c r="T838" s="295" t="n"/>
      <c r="U838" s="295" t="n"/>
      <c r="V838" s="295" t="n"/>
      <c r="W838" s="295" t="n"/>
      <c r="X838" s="290" t="inlineStr">
        <is>
          <t>Plot válido</t>
        </is>
      </c>
    </row>
    <row r="839" hidden="1" ht="15.75" customHeight="1" s="412">
      <c r="A839" s="294" t="n"/>
      <c r="B839" s="294" t="n"/>
      <c r="C839" s="294" t="n"/>
      <c r="D839" s="294" t="n"/>
      <c r="E839" s="294" t="n"/>
      <c r="F839" s="295" t="n"/>
      <c r="G839" s="295" t="n"/>
      <c r="H839" s="296" t="n"/>
      <c r="I839" s="295" t="n"/>
      <c r="J839" s="296" t="n"/>
      <c r="K839" s="295" t="n"/>
      <c r="L839" s="297" t="n"/>
      <c r="M839" s="297">
        <f>'ENS TARDIO 201819'!$K839-'ENS TARDIO 201819'!$I839</f>
        <v/>
      </c>
      <c r="N839" s="295" t="n"/>
      <c r="O839" s="295" t="n"/>
      <c r="P839" s="295" t="n"/>
      <c r="Q839" s="295" t="n"/>
      <c r="R839" s="295" t="n"/>
      <c r="S839" s="295" t="n"/>
      <c r="T839" s="295" t="n"/>
      <c r="U839" s="295" t="n"/>
      <c r="V839" s="295" t="n"/>
      <c r="W839" s="295" t="n"/>
      <c r="X839" s="290" t="inlineStr">
        <is>
          <t>Plot válido</t>
        </is>
      </c>
    </row>
    <row r="840" hidden="1" ht="15.75" customHeight="1" s="412">
      <c r="A840" s="294" t="n"/>
      <c r="B840" s="294" t="n"/>
      <c r="C840" s="294" t="n"/>
      <c r="D840" s="294" t="n"/>
      <c r="E840" s="294" t="n"/>
      <c r="F840" s="295" t="n"/>
      <c r="G840" s="295" t="n"/>
      <c r="H840" s="296" t="n"/>
      <c r="I840" s="295" t="n"/>
      <c r="J840" s="296" t="n"/>
      <c r="K840" s="295" t="n"/>
      <c r="L840" s="297" t="n"/>
      <c r="M840" s="297">
        <f>'ENS TARDIO 201819'!$K840-'ENS TARDIO 201819'!$I840</f>
        <v/>
      </c>
      <c r="N840" s="295" t="n"/>
      <c r="O840" s="295" t="n"/>
      <c r="P840" s="295" t="n"/>
      <c r="Q840" s="295" t="n"/>
      <c r="R840" s="295" t="n"/>
      <c r="S840" s="295" t="n"/>
      <c r="T840" s="295" t="n"/>
      <c r="U840" s="295" t="n"/>
      <c r="V840" s="295" t="n"/>
      <c r="W840" s="295" t="n"/>
      <c r="X840" s="290" t="inlineStr">
        <is>
          <t>Plot válido</t>
        </is>
      </c>
    </row>
    <row r="841" hidden="1" ht="15.75" customHeight="1" s="412">
      <c r="A841" s="294" t="n"/>
      <c r="B841" s="294" t="n"/>
      <c r="C841" s="294" t="n"/>
      <c r="D841" s="294" t="n"/>
      <c r="E841" s="294" t="n"/>
      <c r="F841" s="295" t="n"/>
      <c r="G841" s="295" t="n"/>
      <c r="H841" s="296" t="n"/>
      <c r="I841" s="295" t="n"/>
      <c r="J841" s="296" t="n"/>
      <c r="K841" s="295" t="n"/>
      <c r="L841" s="297" t="n"/>
      <c r="M841" s="297">
        <f>'ENS TARDIO 201819'!$K841-'ENS TARDIO 201819'!$I841</f>
        <v/>
      </c>
      <c r="N841" s="295" t="n"/>
      <c r="O841" s="295" t="n"/>
      <c r="P841" s="295" t="n"/>
      <c r="Q841" s="295" t="n"/>
      <c r="R841" s="295" t="n"/>
      <c r="S841" s="295" t="n"/>
      <c r="T841" s="295" t="n"/>
      <c r="U841" s="295" t="n"/>
      <c r="V841" s="295" t="n"/>
      <c r="W841" s="295" t="n"/>
      <c r="X841" s="290" t="inlineStr">
        <is>
          <t>Se descarta</t>
        </is>
      </c>
    </row>
    <row r="842" hidden="1" ht="15.75" customHeight="1" s="412">
      <c r="A842" s="294" t="n"/>
      <c r="B842" s="294" t="n"/>
      <c r="C842" s="294" t="n"/>
      <c r="D842" s="294" t="n"/>
      <c r="E842" s="294" t="n"/>
      <c r="F842" s="295" t="n"/>
      <c r="G842" s="295" t="n"/>
      <c r="H842" s="296" t="n"/>
      <c r="I842" s="295" t="n"/>
      <c r="J842" s="296" t="n"/>
      <c r="K842" s="295" t="n"/>
      <c r="L842" s="297" t="n"/>
      <c r="M842" s="297">
        <f>'ENS TARDIO 201819'!$K842-'ENS TARDIO 201819'!$I842</f>
        <v/>
      </c>
      <c r="N842" s="295" t="n"/>
      <c r="O842" s="295" t="n"/>
      <c r="P842" s="295" t="n"/>
      <c r="Q842" s="295" t="n"/>
      <c r="R842" s="295" t="n"/>
      <c r="S842" s="295" t="n"/>
      <c r="T842" s="295" t="n"/>
      <c r="U842" s="295" t="n"/>
      <c r="V842" s="295" t="n"/>
      <c r="W842" s="295" t="n"/>
      <c r="X842" s="290" t="inlineStr">
        <is>
          <t>Se descarta</t>
        </is>
      </c>
    </row>
    <row r="843" hidden="1" ht="15.75" customHeight="1" s="412">
      <c r="A843" s="294" t="n"/>
      <c r="B843" s="294" t="n"/>
      <c r="C843" s="294" t="n"/>
      <c r="D843" s="294" t="n"/>
      <c r="E843" s="294" t="n"/>
      <c r="F843" s="295" t="n"/>
      <c r="G843" s="295" t="n"/>
      <c r="H843" s="296" t="n"/>
      <c r="I843" s="295" t="n"/>
      <c r="J843" s="296" t="n"/>
      <c r="K843" s="295" t="n"/>
      <c r="L843" s="297" t="n"/>
      <c r="M843" s="297">
        <f>'ENS TARDIO 201819'!$K843-'ENS TARDIO 201819'!$I843</f>
        <v/>
      </c>
      <c r="N843" s="295" t="n"/>
      <c r="O843" s="295" t="n"/>
      <c r="P843" s="295" t="n"/>
      <c r="Q843" s="295" t="n"/>
      <c r="R843" s="295" t="n"/>
      <c r="S843" s="295" t="n"/>
      <c r="T843" s="295" t="n"/>
      <c r="U843" s="295" t="n"/>
      <c r="V843" s="295" t="n"/>
      <c r="W843" s="295" t="n"/>
      <c r="X843" s="290" t="inlineStr">
        <is>
          <t>Se descarta</t>
        </is>
      </c>
    </row>
    <row r="844" hidden="1" ht="15.75" customHeight="1" s="412">
      <c r="A844" s="294" t="n"/>
      <c r="B844" s="294" t="n"/>
      <c r="C844" s="294" t="n"/>
      <c r="D844" s="294" t="n"/>
      <c r="E844" s="294" t="n"/>
      <c r="F844" s="295" t="n"/>
      <c r="G844" s="295" t="n"/>
      <c r="H844" s="296" t="n"/>
      <c r="I844" s="295" t="n"/>
      <c r="J844" s="296" t="n"/>
      <c r="K844" s="295" t="n"/>
      <c r="L844" s="297" t="n"/>
      <c r="M844" s="297">
        <f>'ENS TARDIO 201819'!$K844-'ENS TARDIO 201819'!$I844</f>
        <v/>
      </c>
      <c r="N844" s="295" t="n"/>
      <c r="O844" s="295" t="n"/>
      <c r="P844" s="295" t="n"/>
      <c r="Q844" s="295" t="n"/>
      <c r="R844" s="295" t="n"/>
      <c r="S844" s="295" t="n"/>
      <c r="T844" s="295" t="n"/>
      <c r="U844" s="295" t="n"/>
      <c r="V844" s="295" t="n"/>
      <c r="W844" s="295" t="n"/>
      <c r="X844" s="290" t="inlineStr">
        <is>
          <t>Se descarta</t>
        </is>
      </c>
    </row>
    <row r="845" hidden="1" ht="15.75" customHeight="1" s="412">
      <c r="A845" s="294" t="n"/>
      <c r="B845" s="294" t="n"/>
      <c r="C845" s="294" t="n"/>
      <c r="D845" s="294" t="n"/>
      <c r="E845" s="294" t="n"/>
      <c r="F845" s="295" t="n"/>
      <c r="G845" s="295" t="n"/>
      <c r="H845" s="296" t="n"/>
      <c r="I845" s="295" t="n"/>
      <c r="J845" s="296" t="n"/>
      <c r="K845" s="295" t="n"/>
      <c r="L845" s="297" t="n"/>
      <c r="M845" s="297">
        <f>'ENS TARDIO 201819'!$K845-'ENS TARDIO 201819'!$I845</f>
        <v/>
      </c>
      <c r="N845" s="295" t="n"/>
      <c r="O845" s="295" t="n"/>
      <c r="P845" s="295" t="n"/>
      <c r="Q845" s="295" t="n"/>
      <c r="R845" s="295" t="n"/>
      <c r="S845" s="295" t="n"/>
      <c r="T845" s="295" t="n"/>
      <c r="U845" s="295" t="n"/>
      <c r="V845" s="295" t="n"/>
      <c r="W845" s="295" t="n"/>
      <c r="X845" s="290" t="inlineStr">
        <is>
          <t>Se descarta</t>
        </is>
      </c>
    </row>
    <row r="846" hidden="1" ht="15.75" customHeight="1" s="412">
      <c r="A846" s="294" t="n"/>
      <c r="B846" s="294" t="n"/>
      <c r="C846" s="294" t="n"/>
      <c r="D846" s="294" t="n"/>
      <c r="E846" s="294" t="n"/>
      <c r="F846" s="295" t="n"/>
      <c r="G846" s="295" t="n"/>
      <c r="H846" s="296" t="n"/>
      <c r="I846" s="295" t="n"/>
      <c r="J846" s="296" t="n"/>
      <c r="K846" s="295" t="n"/>
      <c r="L846" s="297" t="n"/>
      <c r="M846" s="297">
        <f>'ENS TARDIO 201819'!$K846-'ENS TARDIO 201819'!$I846</f>
        <v/>
      </c>
      <c r="N846" s="295" t="n"/>
      <c r="O846" s="295" t="n"/>
      <c r="P846" s="295" t="n"/>
      <c r="Q846" s="295" t="n"/>
      <c r="R846" s="295" t="n"/>
      <c r="S846" s="295" t="n"/>
      <c r="T846" s="295" t="n"/>
      <c r="U846" s="295" t="n"/>
      <c r="V846" s="295" t="n"/>
      <c r="W846" s="295" t="n"/>
      <c r="X846" s="290" t="inlineStr">
        <is>
          <t>Se descarta</t>
        </is>
      </c>
    </row>
    <row r="847" hidden="1" ht="15.75" customHeight="1" s="412">
      <c r="A847" s="294" t="n"/>
      <c r="B847" s="294" t="n"/>
      <c r="C847" s="294" t="n"/>
      <c r="D847" s="294" t="n"/>
      <c r="E847" s="294" t="n"/>
      <c r="F847" s="295" t="n"/>
      <c r="G847" s="295" t="n"/>
      <c r="H847" s="296" t="n"/>
      <c r="I847" s="295" t="n"/>
      <c r="J847" s="296" t="n"/>
      <c r="K847" s="295" t="n"/>
      <c r="L847" s="297" t="n"/>
      <c r="M847" s="297">
        <f>'ENS TARDIO 201819'!$K847-'ENS TARDIO 201819'!$I847</f>
        <v/>
      </c>
      <c r="N847" s="295" t="n"/>
      <c r="O847" s="295" t="n"/>
      <c r="P847" s="295" t="n"/>
      <c r="Q847" s="295" t="n"/>
      <c r="R847" s="295" t="n"/>
      <c r="S847" s="295" t="n"/>
      <c r="T847" s="295" t="n"/>
      <c r="U847" s="295" t="n"/>
      <c r="V847" s="295" t="n"/>
      <c r="W847" s="295" t="n"/>
      <c r="X847" s="290" t="inlineStr">
        <is>
          <t>Se descarta</t>
        </is>
      </c>
    </row>
    <row r="848" hidden="1" ht="15.75" customHeight="1" s="412">
      <c r="A848" s="294" t="n"/>
      <c r="B848" s="294" t="n"/>
      <c r="C848" s="294" t="n"/>
      <c r="D848" s="294" t="n"/>
      <c r="E848" s="294" t="n"/>
      <c r="F848" s="295" t="n"/>
      <c r="G848" s="295" t="n"/>
      <c r="H848" s="296" t="n"/>
      <c r="I848" s="295" t="n"/>
      <c r="J848" s="296" t="n"/>
      <c r="K848" s="295" t="n"/>
      <c r="L848" s="297" t="n"/>
      <c r="M848" s="297">
        <f>'ENS TARDIO 201819'!$K848-'ENS TARDIO 201819'!$I848</f>
        <v/>
      </c>
      <c r="N848" s="295" t="n"/>
      <c r="O848" s="295" t="n"/>
      <c r="P848" s="295" t="n"/>
      <c r="Q848" s="295" t="n"/>
      <c r="R848" s="295" t="n"/>
      <c r="S848" s="295" t="n"/>
      <c r="T848" s="295" t="n"/>
      <c r="U848" s="295" t="n"/>
      <c r="V848" s="295" t="n"/>
      <c r="W848" s="295" t="n"/>
      <c r="X848" s="290" t="inlineStr">
        <is>
          <t>Se descarta</t>
        </is>
      </c>
    </row>
    <row r="849" hidden="1" ht="15.75" customHeight="1" s="412">
      <c r="A849" s="294" t="n"/>
      <c r="B849" s="294" t="n"/>
      <c r="C849" s="294" t="n"/>
      <c r="D849" s="294" t="n"/>
      <c r="E849" s="294" t="n"/>
      <c r="F849" s="295" t="n"/>
      <c r="G849" s="295" t="n"/>
      <c r="H849" s="296" t="n"/>
      <c r="I849" s="295" t="n"/>
      <c r="J849" s="296" t="n"/>
      <c r="K849" s="295" t="n"/>
      <c r="L849" s="297" t="n"/>
      <c r="M849" s="297">
        <f>'ENS TARDIO 201819'!$K849-'ENS TARDIO 201819'!$I849</f>
        <v/>
      </c>
      <c r="N849" s="295" t="n"/>
      <c r="O849" s="295" t="n"/>
      <c r="P849" s="295" t="n"/>
      <c r="Q849" s="295" t="n"/>
      <c r="R849" s="295" t="n"/>
      <c r="S849" s="295" t="n"/>
      <c r="T849" s="295" t="n"/>
      <c r="U849" s="295" t="n"/>
      <c r="V849" s="295" t="n"/>
      <c r="W849" s="295" t="n"/>
      <c r="X849" s="290" t="inlineStr">
        <is>
          <t>Se descarta</t>
        </is>
      </c>
    </row>
    <row r="850" hidden="1" ht="15.75" customHeight="1" s="412">
      <c r="A850" s="294" t="n"/>
      <c r="B850" s="294" t="n"/>
      <c r="C850" s="294" t="n"/>
      <c r="D850" s="294" t="n"/>
      <c r="E850" s="294" t="n"/>
      <c r="F850" s="295" t="n"/>
      <c r="G850" s="295" t="n"/>
      <c r="H850" s="296" t="n"/>
      <c r="I850" s="295" t="n"/>
      <c r="J850" s="296" t="n"/>
      <c r="K850" s="295" t="n"/>
      <c r="L850" s="297" t="n"/>
      <c r="M850" s="297">
        <f>'ENS TARDIO 201819'!$K850-'ENS TARDIO 201819'!$I850</f>
        <v/>
      </c>
      <c r="N850" s="295" t="n"/>
      <c r="O850" s="295" t="n"/>
      <c r="P850" s="295" t="n"/>
      <c r="Q850" s="295" t="n"/>
      <c r="R850" s="295" t="n"/>
      <c r="S850" s="295" t="n"/>
      <c r="T850" s="295" t="n"/>
      <c r="U850" s="295" t="n"/>
      <c r="V850" s="295" t="n"/>
      <c r="W850" s="295" t="n"/>
      <c r="X850" s="290" t="inlineStr">
        <is>
          <t>Se descarta</t>
        </is>
      </c>
    </row>
    <row r="851" hidden="1" ht="15.75" customHeight="1" s="412">
      <c r="A851" s="294" t="n"/>
      <c r="B851" s="294" t="n"/>
      <c r="C851" s="294" t="n"/>
      <c r="D851" s="294" t="n"/>
      <c r="E851" s="294" t="n"/>
      <c r="F851" s="295" t="n"/>
      <c r="G851" s="295" t="n"/>
      <c r="H851" s="296" t="n"/>
      <c r="I851" s="295" t="n"/>
      <c r="J851" s="296" t="n"/>
      <c r="K851" s="295" t="n"/>
      <c r="L851" s="297" t="n"/>
      <c r="M851" s="297">
        <f>'ENS TARDIO 201819'!$K851-'ENS TARDIO 201819'!$I851</f>
        <v/>
      </c>
      <c r="N851" s="295" t="n"/>
      <c r="O851" s="295" t="n"/>
      <c r="P851" s="295" t="n"/>
      <c r="Q851" s="295" t="n"/>
      <c r="R851" s="295" t="n"/>
      <c r="S851" s="295" t="n"/>
      <c r="T851" s="295" t="n"/>
      <c r="U851" s="295" t="n"/>
      <c r="V851" s="295" t="n"/>
      <c r="W851" s="295" t="n"/>
      <c r="X851" s="290" t="inlineStr">
        <is>
          <t>Se descarta</t>
        </is>
      </c>
    </row>
    <row r="852" hidden="1" ht="15.75" customHeight="1" s="412">
      <c r="A852" s="294" t="n"/>
      <c r="B852" s="294" t="n"/>
      <c r="C852" s="294" t="n"/>
      <c r="D852" s="294" t="n"/>
      <c r="E852" s="294" t="n"/>
      <c r="F852" s="295" t="n"/>
      <c r="G852" s="295" t="n"/>
      <c r="H852" s="296" t="n"/>
      <c r="I852" s="295" t="n"/>
      <c r="J852" s="296" t="n"/>
      <c r="K852" s="295" t="n"/>
      <c r="L852" s="297" t="n"/>
      <c r="M852" s="297">
        <f>'ENS TARDIO 201819'!$K852-'ENS TARDIO 201819'!$I852</f>
        <v/>
      </c>
      <c r="N852" s="295" t="n"/>
      <c r="O852" s="295" t="n"/>
      <c r="P852" s="295" t="n"/>
      <c r="Q852" s="295" t="n"/>
      <c r="R852" s="295" t="n"/>
      <c r="S852" s="295" t="n"/>
      <c r="T852" s="295" t="n"/>
      <c r="U852" s="295" t="n"/>
      <c r="V852" s="295" t="n"/>
      <c r="W852" s="295" t="n"/>
      <c r="X852" s="290" t="inlineStr">
        <is>
          <t>Se descarta</t>
        </is>
      </c>
    </row>
    <row r="853" hidden="1" ht="15.75" customHeight="1" s="412">
      <c r="A853" s="294" t="n"/>
      <c r="B853" s="294" t="n"/>
      <c r="C853" s="294" t="n"/>
      <c r="D853" s="294" t="n"/>
      <c r="E853" s="294" t="n"/>
      <c r="F853" s="295" t="n"/>
      <c r="G853" s="295" t="n"/>
      <c r="H853" s="296" t="n"/>
      <c r="I853" s="295" t="n"/>
      <c r="J853" s="296" t="n"/>
      <c r="K853" s="295" t="n"/>
      <c r="L853" s="297" t="n"/>
      <c r="M853" s="297">
        <f>'ENS TARDIO 201819'!$K853-'ENS TARDIO 201819'!$I853</f>
        <v/>
      </c>
      <c r="N853" s="295" t="n"/>
      <c r="O853" s="295" t="n"/>
      <c r="P853" s="295" t="n"/>
      <c r="Q853" s="295" t="n"/>
      <c r="R853" s="295" t="n"/>
      <c r="S853" s="295" t="n"/>
      <c r="T853" s="295" t="n"/>
      <c r="U853" s="295" t="n"/>
      <c r="V853" s="295" t="n"/>
      <c r="W853" s="295" t="n"/>
      <c r="X853" s="290" t="inlineStr">
        <is>
          <t>Plot válido</t>
        </is>
      </c>
    </row>
    <row r="854" hidden="1" ht="15.75" customHeight="1" s="412">
      <c r="A854" s="294" t="n"/>
      <c r="B854" s="294" t="n"/>
      <c r="C854" s="294" t="n"/>
      <c r="D854" s="294" t="n"/>
      <c r="E854" s="294" t="n"/>
      <c r="F854" s="295" t="n"/>
      <c r="G854" s="295" t="n"/>
      <c r="H854" s="296" t="n"/>
      <c r="I854" s="295" t="n"/>
      <c r="J854" s="296" t="n"/>
      <c r="K854" s="295" t="n"/>
      <c r="L854" s="297" t="n"/>
      <c r="M854" s="297">
        <f>'ENS TARDIO 201819'!$K854-'ENS TARDIO 201819'!$I854</f>
        <v/>
      </c>
      <c r="N854" s="295" t="n"/>
      <c r="O854" s="295" t="n"/>
      <c r="P854" s="295" t="n"/>
      <c r="Q854" s="295" t="n"/>
      <c r="R854" s="295" t="n"/>
      <c r="S854" s="295" t="n"/>
      <c r="T854" s="295" t="n"/>
      <c r="U854" s="295" t="n"/>
      <c r="V854" s="295" t="n"/>
      <c r="W854" s="295" t="n"/>
      <c r="X854" s="290" t="inlineStr">
        <is>
          <t>Plot válido</t>
        </is>
      </c>
    </row>
    <row r="855" hidden="1" ht="15.75" customHeight="1" s="412">
      <c r="A855" s="294" t="n"/>
      <c r="B855" s="294" t="n"/>
      <c r="C855" s="294" t="n"/>
      <c r="D855" s="294" t="n"/>
      <c r="E855" s="294" t="n"/>
      <c r="F855" s="295" t="n"/>
      <c r="G855" s="295" t="n"/>
      <c r="H855" s="296" t="n"/>
      <c r="I855" s="295" t="n"/>
      <c r="J855" s="296" t="n"/>
      <c r="K855" s="295" t="n"/>
      <c r="L855" s="297" t="n"/>
      <c r="M855" s="297">
        <f>'ENS TARDIO 201819'!$K855-'ENS TARDIO 201819'!$I855</f>
        <v/>
      </c>
      <c r="N855" s="295" t="n"/>
      <c r="O855" s="295" t="n"/>
      <c r="P855" s="295" t="n"/>
      <c r="Q855" s="295" t="n"/>
      <c r="R855" s="295" t="n"/>
      <c r="S855" s="295" t="n"/>
      <c r="T855" s="295" t="n"/>
      <c r="U855" s="295" t="n"/>
      <c r="V855" s="295" t="n"/>
      <c r="W855" s="295" t="n"/>
      <c r="X855" s="290" t="inlineStr">
        <is>
          <t>Plot válido</t>
        </is>
      </c>
    </row>
    <row r="856" hidden="1" ht="15.75" customHeight="1" s="412">
      <c r="A856" s="294" t="n"/>
      <c r="B856" s="294" t="n"/>
      <c r="C856" s="294" t="n"/>
      <c r="D856" s="294" t="n"/>
      <c r="E856" s="294" t="n"/>
      <c r="F856" s="295" t="n"/>
      <c r="G856" s="295" t="n"/>
      <c r="H856" s="296" t="n"/>
      <c r="I856" s="295" t="n"/>
      <c r="J856" s="296" t="n"/>
      <c r="K856" s="295" t="n"/>
      <c r="L856" s="297" t="n"/>
      <c r="M856" s="297">
        <f>'ENS TARDIO 201819'!$K856-'ENS TARDIO 201819'!$I856</f>
        <v/>
      </c>
      <c r="N856" s="295" t="n"/>
      <c r="O856" s="295" t="n"/>
      <c r="P856" s="295" t="n"/>
      <c r="Q856" s="295" t="n"/>
      <c r="R856" s="295" t="n"/>
      <c r="S856" s="295" t="n"/>
      <c r="T856" s="295" t="n"/>
      <c r="U856" s="295" t="n"/>
      <c r="V856" s="295" t="n"/>
      <c r="W856" s="295" t="n"/>
      <c r="X856" s="290" t="inlineStr">
        <is>
          <t>Plot válido</t>
        </is>
      </c>
    </row>
    <row r="857" hidden="1" ht="15.75" customHeight="1" s="412">
      <c r="A857" s="294" t="n"/>
      <c r="B857" s="294" t="n"/>
      <c r="C857" s="294" t="n"/>
      <c r="D857" s="294" t="n"/>
      <c r="E857" s="294" t="n"/>
      <c r="F857" s="295" t="n"/>
      <c r="G857" s="295" t="n"/>
      <c r="H857" s="296" t="n"/>
      <c r="I857" s="295" t="n"/>
      <c r="J857" s="296" t="n"/>
      <c r="K857" s="295" t="n"/>
      <c r="L857" s="297" t="n"/>
      <c r="M857" s="297">
        <f>'ENS TARDIO 201819'!$K857-'ENS TARDIO 201819'!$I857</f>
        <v/>
      </c>
      <c r="N857" s="295" t="n"/>
      <c r="O857" s="295" t="n"/>
      <c r="P857" s="295" t="n"/>
      <c r="Q857" s="295" t="n"/>
      <c r="R857" s="295" t="n"/>
      <c r="S857" s="295" t="n"/>
      <c r="T857" s="295" t="n"/>
      <c r="U857" s="295" t="n"/>
      <c r="V857" s="295" t="n"/>
      <c r="W857" s="295" t="n"/>
      <c r="X857" s="290" t="inlineStr">
        <is>
          <t>Plot válido</t>
        </is>
      </c>
    </row>
    <row r="858" hidden="1" ht="15.75" customHeight="1" s="412">
      <c r="A858" s="294" t="n"/>
      <c r="B858" s="294" t="n"/>
      <c r="C858" s="294" t="n"/>
      <c r="D858" s="294" t="n"/>
      <c r="E858" s="294" t="n"/>
      <c r="F858" s="295" t="n"/>
      <c r="G858" s="295" t="n"/>
      <c r="H858" s="296" t="n"/>
      <c r="I858" s="295" t="n"/>
      <c r="J858" s="296" t="n"/>
      <c r="K858" s="295" t="n"/>
      <c r="L858" s="297" t="n"/>
      <c r="M858" s="297">
        <f>'ENS TARDIO 201819'!$K858-'ENS TARDIO 201819'!$I858</f>
        <v/>
      </c>
      <c r="N858" s="295" t="n"/>
      <c r="O858" s="295" t="n"/>
      <c r="P858" s="295" t="n"/>
      <c r="Q858" s="295" t="n"/>
      <c r="R858" s="295" t="n"/>
      <c r="S858" s="295" t="n"/>
      <c r="T858" s="295" t="n"/>
      <c r="U858" s="295" t="n"/>
      <c r="V858" s="295" t="n"/>
      <c r="W858" s="295" t="n"/>
      <c r="X858" s="290" t="inlineStr">
        <is>
          <t>Plot válido</t>
        </is>
      </c>
    </row>
    <row r="859" hidden="1" ht="15.75" customHeight="1" s="412">
      <c r="A859" s="294" t="n"/>
      <c r="B859" s="294" t="n"/>
      <c r="C859" s="294" t="n"/>
      <c r="D859" s="294" t="n"/>
      <c r="E859" s="294" t="n"/>
      <c r="F859" s="295" t="n"/>
      <c r="G859" s="295" t="n"/>
      <c r="H859" s="296" t="n"/>
      <c r="I859" s="295" t="n"/>
      <c r="J859" s="296" t="n"/>
      <c r="K859" s="295" t="n"/>
      <c r="L859" s="297" t="n"/>
      <c r="M859" s="297">
        <f>'ENS TARDIO 201819'!$K859-'ENS TARDIO 201819'!$I859</f>
        <v/>
      </c>
      <c r="N859" s="295" t="n"/>
      <c r="O859" s="295" t="n"/>
      <c r="P859" s="295" t="n"/>
      <c r="Q859" s="295" t="n"/>
      <c r="R859" s="295" t="n"/>
      <c r="S859" s="295" t="n"/>
      <c r="T859" s="295" t="n"/>
      <c r="U859" s="295" t="n"/>
      <c r="V859" s="295" t="n"/>
      <c r="W859" s="295" t="n"/>
      <c r="X859" s="290" t="inlineStr">
        <is>
          <t>Plot válido</t>
        </is>
      </c>
    </row>
    <row r="860" hidden="1" ht="15.75" customHeight="1" s="412">
      <c r="A860" s="294" t="n"/>
      <c r="B860" s="294" t="n"/>
      <c r="C860" s="294" t="n"/>
      <c r="D860" s="294" t="n"/>
      <c r="E860" s="294" t="n"/>
      <c r="F860" s="295" t="n"/>
      <c r="G860" s="295" t="n"/>
      <c r="H860" s="296" t="n"/>
      <c r="I860" s="295" t="n"/>
      <c r="J860" s="296" t="n"/>
      <c r="K860" s="295" t="n"/>
      <c r="L860" s="297" t="n"/>
      <c r="M860" s="297">
        <f>'ENS TARDIO 201819'!$K860-'ENS TARDIO 201819'!$I860</f>
        <v/>
      </c>
      <c r="N860" s="295" t="n"/>
      <c r="O860" s="295" t="n"/>
      <c r="P860" s="295" t="n"/>
      <c r="Q860" s="295" t="n"/>
      <c r="R860" s="295" t="n"/>
      <c r="S860" s="295" t="n"/>
      <c r="T860" s="295" t="n"/>
      <c r="U860" s="295" t="n"/>
      <c r="V860" s="295" t="n"/>
      <c r="W860" s="295" t="n"/>
      <c r="X860" s="290" t="inlineStr">
        <is>
          <t>Plot válido</t>
        </is>
      </c>
    </row>
    <row r="861" hidden="1" ht="15.75" customHeight="1" s="412">
      <c r="A861" s="294" t="n"/>
      <c r="B861" s="294" t="n"/>
      <c r="C861" s="294" t="n"/>
      <c r="D861" s="294" t="n"/>
      <c r="E861" s="294" t="n"/>
      <c r="F861" s="295" t="n"/>
      <c r="G861" s="295" t="n"/>
      <c r="H861" s="296" t="n"/>
      <c r="I861" s="295" t="n"/>
      <c r="J861" s="296" t="n"/>
      <c r="K861" s="295" t="n"/>
      <c r="L861" s="297" t="n"/>
      <c r="M861" s="297">
        <f>'ENS TARDIO 201819'!$K861-'ENS TARDIO 201819'!$I861</f>
        <v/>
      </c>
      <c r="N861" s="295" t="n"/>
      <c r="O861" s="295" t="n"/>
      <c r="P861" s="295" t="n"/>
      <c r="Q861" s="295" t="n"/>
      <c r="R861" s="295" t="n"/>
      <c r="S861" s="295" t="n"/>
      <c r="T861" s="295" t="n"/>
      <c r="U861" s="295" t="n"/>
      <c r="V861" s="295" t="n"/>
      <c r="W861" s="295" t="n"/>
      <c r="X861" s="290" t="inlineStr">
        <is>
          <t>Plot válido</t>
        </is>
      </c>
    </row>
    <row r="862" hidden="1" ht="15.75" customHeight="1" s="412">
      <c r="A862" s="294" t="n"/>
      <c r="B862" s="294" t="n"/>
      <c r="C862" s="294" t="n"/>
      <c r="D862" s="294" t="n"/>
      <c r="E862" s="294" t="n"/>
      <c r="F862" s="295" t="n"/>
      <c r="G862" s="295" t="n"/>
      <c r="H862" s="296" t="n"/>
      <c r="I862" s="295" t="n"/>
      <c r="J862" s="296" t="n"/>
      <c r="K862" s="295" t="n"/>
      <c r="L862" s="297" t="n"/>
      <c r="M862" s="297">
        <f>'ENS TARDIO 201819'!$K862-'ENS TARDIO 201819'!$I862</f>
        <v/>
      </c>
      <c r="N862" s="295" t="n"/>
      <c r="O862" s="295" t="n"/>
      <c r="P862" s="295" t="n"/>
      <c r="Q862" s="295" t="n"/>
      <c r="R862" s="295" t="n"/>
      <c r="S862" s="295" t="n"/>
      <c r="T862" s="295" t="n"/>
      <c r="U862" s="295" t="n"/>
      <c r="V862" s="295" t="n"/>
      <c r="W862" s="295" t="n"/>
      <c r="X862" s="290" t="inlineStr">
        <is>
          <t>Plot válido</t>
        </is>
      </c>
    </row>
    <row r="863" hidden="1" ht="15.75" customHeight="1" s="412">
      <c r="A863" s="294" t="n"/>
      <c r="B863" s="294" t="n"/>
      <c r="C863" s="294" t="n"/>
      <c r="D863" s="294" t="n"/>
      <c r="E863" s="294" t="n"/>
      <c r="F863" s="295" t="n"/>
      <c r="G863" s="295" t="n"/>
      <c r="H863" s="296" t="n"/>
      <c r="I863" s="295" t="n"/>
      <c r="J863" s="296" t="n"/>
      <c r="K863" s="295" t="n"/>
      <c r="L863" s="297" t="n"/>
      <c r="M863" s="297">
        <f>'ENS TARDIO 201819'!$K863-'ENS TARDIO 201819'!$I863</f>
        <v/>
      </c>
      <c r="N863" s="295" t="n"/>
      <c r="O863" s="295" t="n"/>
      <c r="P863" s="295" t="n"/>
      <c r="Q863" s="295" t="n"/>
      <c r="R863" s="295" t="n"/>
      <c r="S863" s="295" t="n"/>
      <c r="T863" s="295" t="n"/>
      <c r="U863" s="295" t="n"/>
      <c r="V863" s="295" t="n"/>
      <c r="W863" s="295" t="n"/>
      <c r="X863" s="290" t="inlineStr">
        <is>
          <t>Plot válido</t>
        </is>
      </c>
    </row>
    <row r="864" hidden="1" ht="15.75" customHeight="1" s="412">
      <c r="A864" s="294" t="n"/>
      <c r="B864" s="294" t="n"/>
      <c r="C864" s="294" t="n"/>
      <c r="D864" s="294" t="n"/>
      <c r="E864" s="294" t="n"/>
      <c r="F864" s="295" t="n"/>
      <c r="G864" s="295" t="n"/>
      <c r="H864" s="296" t="n"/>
      <c r="I864" s="295" t="n"/>
      <c r="J864" s="296" t="n"/>
      <c r="K864" s="295" t="n"/>
      <c r="L864" s="297" t="n"/>
      <c r="M864" s="297">
        <f>'ENS TARDIO 201819'!$K864-'ENS TARDIO 201819'!$I864</f>
        <v/>
      </c>
      <c r="N864" s="295" t="n"/>
      <c r="O864" s="295" t="n"/>
      <c r="P864" s="295" t="n"/>
      <c r="Q864" s="295" t="n"/>
      <c r="R864" s="295" t="n"/>
      <c r="S864" s="295" t="n"/>
      <c r="T864" s="295" t="n"/>
      <c r="U864" s="295" t="n"/>
      <c r="V864" s="295" t="n"/>
      <c r="W864" s="295" t="n"/>
      <c r="X864" s="290" t="inlineStr">
        <is>
          <t>Plot válido</t>
        </is>
      </c>
    </row>
    <row r="865" hidden="1" ht="15.75" customHeight="1" s="412">
      <c r="A865" s="294" t="n"/>
      <c r="B865" s="294" t="n"/>
      <c r="C865" s="294" t="n"/>
      <c r="D865" s="294" t="n"/>
      <c r="E865" s="294" t="n"/>
      <c r="F865" s="295" t="n"/>
      <c r="G865" s="295" t="n"/>
      <c r="H865" s="296" t="n"/>
      <c r="I865" s="295" t="n"/>
      <c r="J865" s="296" t="n"/>
      <c r="K865" s="295" t="n"/>
      <c r="L865" s="297" t="n"/>
      <c r="M865" s="297">
        <f>'ENS TARDIO 201819'!$K865-'ENS TARDIO 201819'!$I865</f>
        <v/>
      </c>
      <c r="N865" s="295" t="n"/>
      <c r="O865" s="295" t="n"/>
      <c r="P865" s="295" t="n"/>
      <c r="Q865" s="295" t="n"/>
      <c r="R865" s="295" t="n"/>
      <c r="S865" s="295" t="n"/>
      <c r="T865" s="295" t="n"/>
      <c r="U865" s="295" t="n"/>
      <c r="V865" s="295" t="n"/>
      <c r="W865" s="295" t="n"/>
      <c r="X865" s="290" t="inlineStr">
        <is>
          <t>Plot válido</t>
        </is>
      </c>
    </row>
    <row r="866" hidden="1" ht="15.75" customHeight="1" s="412">
      <c r="A866" s="294" t="n"/>
      <c r="B866" s="294" t="n"/>
      <c r="C866" s="294" t="n"/>
      <c r="D866" s="294" t="n"/>
      <c r="E866" s="294" t="n"/>
      <c r="F866" s="295" t="n"/>
      <c r="G866" s="295" t="n"/>
      <c r="H866" s="296" t="n"/>
      <c r="I866" s="295" t="n"/>
      <c r="J866" s="296" t="n"/>
      <c r="K866" s="295" t="n"/>
      <c r="L866" s="297" t="n"/>
      <c r="M866" s="297">
        <f>'ENS TARDIO 201819'!$K866-'ENS TARDIO 201819'!$I866</f>
        <v/>
      </c>
      <c r="N866" s="295" t="n"/>
      <c r="O866" s="295" t="n"/>
      <c r="P866" s="295" t="n"/>
      <c r="Q866" s="295" t="n"/>
      <c r="R866" s="295" t="n"/>
      <c r="S866" s="295" t="n"/>
      <c r="T866" s="295" t="n"/>
      <c r="U866" s="295" t="n"/>
      <c r="V866" s="295" t="n"/>
      <c r="W866" s="295" t="n"/>
      <c r="X866" s="290" t="inlineStr">
        <is>
          <t>Plot válido</t>
        </is>
      </c>
    </row>
    <row r="867" hidden="1" ht="15.75" customHeight="1" s="412">
      <c r="A867" s="294" t="n"/>
      <c r="B867" s="294" t="n"/>
      <c r="C867" s="294" t="n"/>
      <c r="D867" s="294" t="n"/>
      <c r="E867" s="294" t="n"/>
      <c r="F867" s="295" t="n"/>
      <c r="G867" s="295" t="n"/>
      <c r="H867" s="296" t="n"/>
      <c r="I867" s="295" t="n"/>
      <c r="J867" s="296" t="n"/>
      <c r="K867" s="295" t="n"/>
      <c r="L867" s="297" t="n"/>
      <c r="M867" s="297">
        <f>'ENS TARDIO 201819'!$K867-'ENS TARDIO 201819'!$I867</f>
        <v/>
      </c>
      <c r="N867" s="295" t="n"/>
      <c r="O867" s="295" t="n"/>
      <c r="P867" s="295" t="n"/>
      <c r="Q867" s="295" t="n"/>
      <c r="R867" s="295" t="n"/>
      <c r="S867" s="295" t="n"/>
      <c r="T867" s="295" t="n"/>
      <c r="U867" s="295" t="n"/>
      <c r="V867" s="295" t="n"/>
      <c r="W867" s="295" t="n"/>
      <c r="X867" s="290" t="inlineStr">
        <is>
          <t>Plot válido</t>
        </is>
      </c>
    </row>
    <row r="868" hidden="1" ht="15.75" customHeight="1" s="412">
      <c r="A868" s="294" t="n"/>
      <c r="B868" s="294" t="n"/>
      <c r="C868" s="294" t="n"/>
      <c r="D868" s="294" t="n"/>
      <c r="E868" s="294" t="n"/>
      <c r="F868" s="295" t="n"/>
      <c r="G868" s="295" t="n"/>
      <c r="H868" s="296" t="n"/>
      <c r="I868" s="295" t="n"/>
      <c r="J868" s="296" t="n"/>
      <c r="K868" s="295" t="n"/>
      <c r="L868" s="297" t="n"/>
      <c r="M868" s="297">
        <f>'ENS TARDIO 201819'!$K868-'ENS TARDIO 201819'!$I868</f>
        <v/>
      </c>
      <c r="N868" s="295" t="n"/>
      <c r="O868" s="295" t="n"/>
      <c r="P868" s="295" t="n"/>
      <c r="Q868" s="295" t="n"/>
      <c r="R868" s="295" t="n"/>
      <c r="S868" s="295" t="n"/>
      <c r="T868" s="295" t="n"/>
      <c r="U868" s="295" t="n"/>
      <c r="V868" s="295" t="n"/>
      <c r="W868" s="295" t="n"/>
      <c r="X868" s="290" t="inlineStr">
        <is>
          <t>Plot válido</t>
        </is>
      </c>
    </row>
    <row r="869" hidden="1" ht="15.75" customHeight="1" s="412">
      <c r="A869" s="294" t="n"/>
      <c r="B869" s="294" t="n"/>
      <c r="C869" s="294" t="n"/>
      <c r="D869" s="294" t="n"/>
      <c r="E869" s="294" t="n"/>
      <c r="F869" s="295" t="n"/>
      <c r="G869" s="295" t="n"/>
      <c r="H869" s="296" t="n"/>
      <c r="I869" s="295" t="n"/>
      <c r="J869" s="296" t="n"/>
      <c r="K869" s="295" t="n"/>
      <c r="L869" s="297" t="n"/>
      <c r="M869" s="297">
        <f>'ENS TARDIO 201819'!$K869-'ENS TARDIO 201819'!$I869</f>
        <v/>
      </c>
      <c r="N869" s="295" t="n"/>
      <c r="O869" s="295" t="n"/>
      <c r="P869" s="295" t="n"/>
      <c r="Q869" s="295" t="n"/>
      <c r="R869" s="295" t="n"/>
      <c r="S869" s="295" t="n"/>
      <c r="T869" s="295" t="n"/>
      <c r="U869" s="295" t="n"/>
      <c r="V869" s="295" t="n"/>
      <c r="W869" s="295" t="n"/>
      <c r="X869" s="290" t="inlineStr">
        <is>
          <t>Plot válido</t>
        </is>
      </c>
    </row>
    <row r="870" hidden="1" ht="15.75" customHeight="1" s="412">
      <c r="A870" s="294" t="n"/>
      <c r="B870" s="294" t="n"/>
      <c r="C870" s="294" t="n"/>
      <c r="D870" s="294" t="n"/>
      <c r="E870" s="294" t="n"/>
      <c r="F870" s="295" t="n"/>
      <c r="G870" s="295" t="n"/>
      <c r="H870" s="296" t="n"/>
      <c r="I870" s="295" t="n"/>
      <c r="J870" s="296" t="n"/>
      <c r="K870" s="295" t="n"/>
      <c r="L870" s="297" t="n"/>
      <c r="M870" s="297">
        <f>'ENS TARDIO 201819'!$K870-'ENS TARDIO 201819'!$I870</f>
        <v/>
      </c>
      <c r="N870" s="295" t="n"/>
      <c r="O870" s="295" t="n"/>
      <c r="P870" s="295" t="n"/>
      <c r="Q870" s="295" t="n"/>
      <c r="R870" s="295" t="n"/>
      <c r="S870" s="295" t="n"/>
      <c r="T870" s="295" t="n"/>
      <c r="U870" s="295" t="n"/>
      <c r="V870" s="295" t="n"/>
      <c r="W870" s="295" t="n"/>
      <c r="X870" s="290" t="inlineStr">
        <is>
          <t>Plot válido</t>
        </is>
      </c>
    </row>
    <row r="871" hidden="1" ht="15.75" customHeight="1" s="412">
      <c r="A871" s="294" t="n"/>
      <c r="B871" s="294" t="n"/>
      <c r="C871" s="294" t="n"/>
      <c r="D871" s="294" t="n"/>
      <c r="E871" s="294" t="n"/>
      <c r="F871" s="295" t="n"/>
      <c r="G871" s="295" t="n"/>
      <c r="H871" s="296" t="n"/>
      <c r="I871" s="295" t="n"/>
      <c r="J871" s="296" t="n"/>
      <c r="K871" s="295" t="n"/>
      <c r="L871" s="297" t="n"/>
      <c r="M871" s="297">
        <f>'ENS TARDIO 201819'!$K871-'ENS TARDIO 201819'!$I871</f>
        <v/>
      </c>
      <c r="N871" s="295" t="n"/>
      <c r="O871" s="295" t="n"/>
      <c r="P871" s="295" t="n"/>
      <c r="Q871" s="295" t="n"/>
      <c r="R871" s="295" t="n"/>
      <c r="S871" s="295" t="n"/>
      <c r="T871" s="295" t="n"/>
      <c r="U871" s="295" t="n"/>
      <c r="V871" s="295" t="n"/>
      <c r="W871" s="295" t="n"/>
      <c r="X871" s="290" t="inlineStr">
        <is>
          <t>Se descarta</t>
        </is>
      </c>
    </row>
    <row r="872" hidden="1" ht="15.75" customHeight="1" s="412">
      <c r="A872" s="294" t="n"/>
      <c r="B872" s="294" t="n"/>
      <c r="C872" s="294" t="n"/>
      <c r="D872" s="294" t="n"/>
      <c r="E872" s="294" t="n"/>
      <c r="F872" s="295" t="n"/>
      <c r="G872" s="295" t="n"/>
      <c r="H872" s="296" t="n"/>
      <c r="I872" s="295" t="n"/>
      <c r="J872" s="296" t="n"/>
      <c r="K872" s="295" t="n"/>
      <c r="L872" s="297" t="n"/>
      <c r="M872" s="297">
        <f>'ENS TARDIO 201819'!$K872-'ENS TARDIO 201819'!$I872</f>
        <v/>
      </c>
      <c r="N872" s="295" t="n"/>
      <c r="O872" s="295" t="n"/>
      <c r="P872" s="295" t="n"/>
      <c r="Q872" s="295" t="n"/>
      <c r="R872" s="295" t="n"/>
      <c r="S872" s="295" t="n"/>
      <c r="T872" s="295" t="n"/>
      <c r="U872" s="295" t="n"/>
      <c r="V872" s="295" t="n"/>
      <c r="W872" s="295" t="n"/>
      <c r="X872" s="290" t="inlineStr">
        <is>
          <t>Se descarta</t>
        </is>
      </c>
    </row>
    <row r="873" hidden="1" ht="15.75" customHeight="1" s="412">
      <c r="A873" s="294" t="n"/>
      <c r="B873" s="294" t="n"/>
      <c r="C873" s="294" t="n"/>
      <c r="D873" s="294" t="n"/>
      <c r="E873" s="294" t="n"/>
      <c r="F873" s="295" t="n"/>
      <c r="G873" s="295" t="n"/>
      <c r="H873" s="296" t="n"/>
      <c r="I873" s="295" t="n"/>
      <c r="J873" s="296" t="n"/>
      <c r="K873" s="295" t="n"/>
      <c r="L873" s="297" t="n"/>
      <c r="M873" s="297">
        <f>'ENS TARDIO 201819'!$K873-'ENS TARDIO 201819'!$I873</f>
        <v/>
      </c>
      <c r="N873" s="295" t="n"/>
      <c r="O873" s="295" t="n"/>
      <c r="P873" s="295" t="n"/>
      <c r="Q873" s="295" t="n"/>
      <c r="R873" s="295" t="n"/>
      <c r="S873" s="295" t="n"/>
      <c r="T873" s="295" t="n"/>
      <c r="U873" s="295" t="n"/>
      <c r="V873" s="295" t="n"/>
      <c r="W873" s="295" t="n"/>
      <c r="X873" s="290" t="inlineStr">
        <is>
          <t>Se descarta</t>
        </is>
      </c>
    </row>
    <row r="874" hidden="1" ht="15.75" customHeight="1" s="412">
      <c r="A874" s="294" t="n"/>
      <c r="B874" s="294" t="n"/>
      <c r="C874" s="294" t="n"/>
      <c r="D874" s="294" t="n"/>
      <c r="E874" s="294" t="n"/>
      <c r="F874" s="295" t="n"/>
      <c r="G874" s="295" t="n"/>
      <c r="H874" s="296" t="n"/>
      <c r="I874" s="295" t="n"/>
      <c r="J874" s="296" t="n"/>
      <c r="K874" s="295" t="n"/>
      <c r="L874" s="297" t="n"/>
      <c r="M874" s="297">
        <f>'ENS TARDIO 201819'!$K874-'ENS TARDIO 201819'!$I874</f>
        <v/>
      </c>
      <c r="N874" s="295" t="n"/>
      <c r="O874" s="295" t="n"/>
      <c r="P874" s="295" t="n"/>
      <c r="Q874" s="295" t="n"/>
      <c r="R874" s="295" t="n"/>
      <c r="S874" s="295" t="n"/>
      <c r="T874" s="295" t="n"/>
      <c r="U874" s="295" t="n"/>
      <c r="V874" s="295" t="n"/>
      <c r="W874" s="295" t="n"/>
      <c r="X874" s="290" t="inlineStr">
        <is>
          <t>Se descarta</t>
        </is>
      </c>
    </row>
    <row r="875" hidden="1" ht="15.75" customHeight="1" s="412">
      <c r="A875" s="294" t="n"/>
      <c r="B875" s="294" t="n"/>
      <c r="C875" s="294" t="n"/>
      <c r="D875" s="294" t="n"/>
      <c r="E875" s="294" t="n"/>
      <c r="F875" s="295" t="n"/>
      <c r="G875" s="295" t="n"/>
      <c r="H875" s="296" t="n"/>
      <c r="I875" s="295" t="n"/>
      <c r="J875" s="296" t="n"/>
      <c r="K875" s="295" t="n"/>
      <c r="L875" s="297" t="n"/>
      <c r="M875" s="297">
        <f>'ENS TARDIO 201819'!$K875-'ENS TARDIO 201819'!$I875</f>
        <v/>
      </c>
      <c r="N875" s="295" t="n"/>
      <c r="O875" s="295" t="n"/>
      <c r="P875" s="295" t="n"/>
      <c r="Q875" s="295" t="n"/>
      <c r="R875" s="295" t="n"/>
      <c r="S875" s="295" t="n"/>
      <c r="T875" s="295" t="n"/>
      <c r="U875" s="295" t="n"/>
      <c r="V875" s="295" t="n"/>
      <c r="W875" s="295" t="n"/>
      <c r="X875" s="290" t="inlineStr">
        <is>
          <t>Se descarta</t>
        </is>
      </c>
    </row>
    <row r="876" hidden="1" ht="15.75" customHeight="1" s="412">
      <c r="A876" s="294" t="n"/>
      <c r="B876" s="294" t="n"/>
      <c r="C876" s="294" t="n"/>
      <c r="D876" s="294" t="n"/>
      <c r="E876" s="294" t="n"/>
      <c r="F876" s="295" t="n"/>
      <c r="G876" s="295" t="n"/>
      <c r="H876" s="296" t="n"/>
      <c r="I876" s="295" t="n"/>
      <c r="J876" s="296" t="n"/>
      <c r="K876" s="295" t="n"/>
      <c r="L876" s="297" t="n"/>
      <c r="M876" s="297">
        <f>'ENS TARDIO 201819'!$K876-'ENS TARDIO 201819'!$I876</f>
        <v/>
      </c>
      <c r="N876" s="295" t="n"/>
      <c r="O876" s="295" t="n"/>
      <c r="P876" s="295" t="n"/>
      <c r="Q876" s="295" t="n"/>
      <c r="R876" s="295" t="n"/>
      <c r="S876" s="295" t="n"/>
      <c r="T876" s="295" t="n"/>
      <c r="U876" s="295" t="n"/>
      <c r="V876" s="295" t="n"/>
      <c r="W876" s="295" t="n"/>
      <c r="X876" s="290" t="inlineStr">
        <is>
          <t>Se descarta</t>
        </is>
      </c>
    </row>
    <row r="877" hidden="1" ht="15.75" customHeight="1" s="412">
      <c r="A877" s="294" t="n"/>
      <c r="B877" s="294" t="n"/>
      <c r="C877" s="294" t="n"/>
      <c r="D877" s="294" t="n"/>
      <c r="E877" s="294" t="n"/>
      <c r="F877" s="295" t="n"/>
      <c r="G877" s="295" t="n"/>
      <c r="H877" s="296" t="n"/>
      <c r="I877" s="295" t="n"/>
      <c r="J877" s="296" t="n"/>
      <c r="K877" s="295" t="n"/>
      <c r="L877" s="297" t="n"/>
      <c r="M877" s="297">
        <f>'ENS TARDIO 201819'!$K877-'ENS TARDIO 201819'!$I877</f>
        <v/>
      </c>
      <c r="N877" s="295" t="n"/>
      <c r="O877" s="295" t="n"/>
      <c r="P877" s="295" t="n"/>
      <c r="Q877" s="295" t="n"/>
      <c r="R877" s="295" t="n"/>
      <c r="S877" s="295" t="n"/>
      <c r="T877" s="295" t="n"/>
      <c r="U877" s="295" t="n"/>
      <c r="V877" s="295" t="n"/>
      <c r="W877" s="295" t="n"/>
      <c r="X877" s="290" t="inlineStr">
        <is>
          <t>Se descarta</t>
        </is>
      </c>
    </row>
    <row r="878" hidden="1" ht="15.75" customHeight="1" s="412">
      <c r="A878" s="294" t="n"/>
      <c r="B878" s="294" t="n"/>
      <c r="C878" s="294" t="n"/>
      <c r="D878" s="294" t="n"/>
      <c r="E878" s="294" t="n"/>
      <c r="F878" s="295" t="n"/>
      <c r="G878" s="295" t="n"/>
      <c r="H878" s="296" t="n"/>
      <c r="I878" s="295" t="n"/>
      <c r="J878" s="296" t="n"/>
      <c r="K878" s="295" t="n"/>
      <c r="L878" s="297" t="n"/>
      <c r="M878" s="297">
        <f>'ENS TARDIO 201819'!$K878-'ENS TARDIO 201819'!$I878</f>
        <v/>
      </c>
      <c r="N878" s="295" t="n"/>
      <c r="O878" s="295" t="n"/>
      <c r="P878" s="295" t="n"/>
      <c r="Q878" s="295" t="n"/>
      <c r="R878" s="295" t="n"/>
      <c r="S878" s="295" t="n"/>
      <c r="T878" s="295" t="n"/>
      <c r="U878" s="295" t="n"/>
      <c r="V878" s="295" t="n"/>
      <c r="W878" s="295" t="n"/>
      <c r="X878" s="290" t="inlineStr">
        <is>
          <t>Se descarta</t>
        </is>
      </c>
    </row>
    <row r="879" hidden="1" ht="15.75" customHeight="1" s="412">
      <c r="A879" s="294" t="n"/>
      <c r="B879" s="294" t="n"/>
      <c r="C879" s="294" t="n"/>
      <c r="D879" s="294" t="n"/>
      <c r="E879" s="294" t="n"/>
      <c r="F879" s="295" t="n"/>
      <c r="G879" s="295" t="n"/>
      <c r="H879" s="296" t="n"/>
      <c r="I879" s="295" t="n"/>
      <c r="J879" s="296" t="n"/>
      <c r="K879" s="295" t="n"/>
      <c r="L879" s="297" t="n"/>
      <c r="M879" s="297">
        <f>'ENS TARDIO 201819'!$K879-'ENS TARDIO 201819'!$I879</f>
        <v/>
      </c>
      <c r="N879" s="295" t="n"/>
      <c r="O879" s="295" t="n"/>
      <c r="P879" s="295" t="n"/>
      <c r="Q879" s="295" t="n"/>
      <c r="R879" s="295" t="n"/>
      <c r="S879" s="295" t="n"/>
      <c r="T879" s="295" t="n"/>
      <c r="U879" s="295" t="n"/>
      <c r="V879" s="295" t="n"/>
      <c r="W879" s="295" t="n"/>
      <c r="X879" s="290" t="inlineStr">
        <is>
          <t>Se descarta</t>
        </is>
      </c>
    </row>
    <row r="880" hidden="1" ht="15.75" customHeight="1" s="412">
      <c r="A880" s="294" t="n"/>
      <c r="B880" s="294" t="n"/>
      <c r="C880" s="294" t="n"/>
      <c r="D880" s="294" t="n"/>
      <c r="E880" s="294" t="n"/>
      <c r="F880" s="295" t="n"/>
      <c r="G880" s="295" t="n"/>
      <c r="H880" s="296" t="n"/>
      <c r="I880" s="295" t="n"/>
      <c r="J880" s="296" t="n"/>
      <c r="K880" s="295" t="n"/>
      <c r="L880" s="297" t="n"/>
      <c r="M880" s="297">
        <f>'ENS TARDIO 201819'!$K880-'ENS TARDIO 201819'!$I880</f>
        <v/>
      </c>
      <c r="N880" s="295" t="n"/>
      <c r="O880" s="295" t="n"/>
      <c r="P880" s="295" t="n"/>
      <c r="Q880" s="295" t="n"/>
      <c r="R880" s="295" t="n"/>
      <c r="S880" s="295" t="n"/>
      <c r="T880" s="295" t="n"/>
      <c r="U880" s="295" t="n"/>
      <c r="V880" s="295" t="n"/>
      <c r="W880" s="295" t="n"/>
      <c r="X880" s="290" t="inlineStr">
        <is>
          <t>Se descarta</t>
        </is>
      </c>
    </row>
    <row r="881" hidden="1" ht="15.75" customHeight="1" s="412">
      <c r="A881" s="294" t="n"/>
      <c r="B881" s="294" t="n"/>
      <c r="C881" s="294" t="n"/>
      <c r="D881" s="294" t="n"/>
      <c r="E881" s="294" t="n"/>
      <c r="F881" s="295" t="n"/>
      <c r="G881" s="295" t="n"/>
      <c r="H881" s="296" t="n"/>
      <c r="I881" s="295" t="n"/>
      <c r="J881" s="296" t="n"/>
      <c r="K881" s="295" t="n"/>
      <c r="L881" s="297" t="n"/>
      <c r="M881" s="297">
        <f>'ENS TARDIO 201819'!$K881-'ENS TARDIO 201819'!$I881</f>
        <v/>
      </c>
      <c r="N881" s="295" t="n"/>
      <c r="O881" s="295" t="n"/>
      <c r="P881" s="295" t="n"/>
      <c r="Q881" s="295" t="n"/>
      <c r="R881" s="295" t="n"/>
      <c r="S881" s="295" t="n"/>
      <c r="T881" s="295" t="n"/>
      <c r="U881" s="295" t="n"/>
      <c r="V881" s="295" t="n"/>
      <c r="W881" s="295" t="n"/>
      <c r="X881" s="290" t="inlineStr">
        <is>
          <t>Se descarta</t>
        </is>
      </c>
    </row>
    <row r="882" hidden="1" ht="15.75" customHeight="1" s="412">
      <c r="A882" s="294" t="n"/>
      <c r="B882" s="294" t="n"/>
      <c r="C882" s="294" t="n"/>
      <c r="D882" s="294" t="n"/>
      <c r="E882" s="294" t="n"/>
      <c r="F882" s="295" t="n"/>
      <c r="G882" s="295" t="n"/>
      <c r="H882" s="296" t="n"/>
      <c r="I882" s="295" t="n"/>
      <c r="J882" s="296" t="n"/>
      <c r="K882" s="295" t="n"/>
      <c r="L882" s="297" t="n"/>
      <c r="M882" s="297">
        <f>'ENS TARDIO 201819'!$K882-'ENS TARDIO 201819'!$I882</f>
        <v/>
      </c>
      <c r="N882" s="295" t="n"/>
      <c r="O882" s="295" t="n"/>
      <c r="P882" s="295" t="n"/>
      <c r="Q882" s="295" t="n"/>
      <c r="R882" s="295" t="n"/>
      <c r="S882" s="295" t="n"/>
      <c r="T882" s="295" t="n"/>
      <c r="U882" s="295" t="n"/>
      <c r="V882" s="295" t="n"/>
      <c r="W882" s="295" t="n"/>
      <c r="X882" s="290" t="inlineStr">
        <is>
          <t>Se descarta</t>
        </is>
      </c>
    </row>
    <row r="883" hidden="1" ht="15.75" customHeight="1" s="412">
      <c r="A883" s="294" t="n"/>
      <c r="B883" s="294" t="n"/>
      <c r="C883" s="294" t="n"/>
      <c r="D883" s="294" t="n"/>
      <c r="E883" s="294" t="n"/>
      <c r="F883" s="295" t="n"/>
      <c r="G883" s="295" t="n"/>
      <c r="H883" s="296" t="n"/>
      <c r="I883" s="295" t="n"/>
      <c r="J883" s="296" t="n"/>
      <c r="K883" s="295" t="n"/>
      <c r="L883" s="297" t="n"/>
      <c r="M883" s="297">
        <f>'ENS TARDIO 201819'!$K883-'ENS TARDIO 201819'!$I883</f>
        <v/>
      </c>
      <c r="N883" s="295" t="n"/>
      <c r="O883" s="295" t="n"/>
      <c r="P883" s="295" t="n"/>
      <c r="Q883" s="295" t="n"/>
      <c r="R883" s="295" t="n"/>
      <c r="S883" s="295" t="n"/>
      <c r="T883" s="295" t="n"/>
      <c r="U883" s="295" t="n"/>
      <c r="V883" s="295" t="n"/>
      <c r="W883" s="295" t="n"/>
      <c r="X883" s="290" t="inlineStr">
        <is>
          <t>Se descarta</t>
        </is>
      </c>
    </row>
    <row r="884" hidden="1" ht="15.75" customHeight="1" s="412">
      <c r="A884" s="294" t="n"/>
      <c r="B884" s="294" t="n"/>
      <c r="C884" s="294" t="n"/>
      <c r="D884" s="294" t="n"/>
      <c r="E884" s="294" t="n"/>
      <c r="F884" s="295" t="n"/>
      <c r="G884" s="295" t="n"/>
      <c r="H884" s="296" t="n"/>
      <c r="I884" s="295" t="n"/>
      <c r="J884" s="296" t="n"/>
      <c r="K884" s="295" t="n"/>
      <c r="L884" s="297" t="n"/>
      <c r="M884" s="297">
        <f>'ENS TARDIO 201819'!$K884-'ENS TARDIO 201819'!$I884</f>
        <v/>
      </c>
      <c r="N884" s="295" t="n"/>
      <c r="O884" s="295" t="n"/>
      <c r="P884" s="295" t="n"/>
      <c r="Q884" s="295" t="n"/>
      <c r="R884" s="295" t="n"/>
      <c r="S884" s="295" t="n"/>
      <c r="T884" s="295" t="n"/>
      <c r="U884" s="295" t="n"/>
      <c r="V884" s="295" t="n"/>
      <c r="W884" s="295" t="n"/>
      <c r="X884" s="290" t="inlineStr">
        <is>
          <t>Se descarta</t>
        </is>
      </c>
    </row>
    <row r="885" hidden="1" ht="15.75" customHeight="1" s="412">
      <c r="A885" s="294" t="n"/>
      <c r="B885" s="294" t="n"/>
      <c r="C885" s="294" t="n"/>
      <c r="D885" s="294" t="n"/>
      <c r="E885" s="294" t="n"/>
      <c r="F885" s="295" t="n"/>
      <c r="G885" s="295" t="n"/>
      <c r="H885" s="296" t="n"/>
      <c r="I885" s="295" t="n"/>
      <c r="J885" s="296" t="n"/>
      <c r="K885" s="295" t="n"/>
      <c r="L885" s="297" t="n"/>
      <c r="M885" s="297">
        <f>'ENS TARDIO 201819'!$K885-'ENS TARDIO 201819'!$I885</f>
        <v/>
      </c>
      <c r="N885" s="295" t="n"/>
      <c r="O885" s="295" t="n"/>
      <c r="P885" s="295" t="n"/>
      <c r="Q885" s="295" t="n"/>
      <c r="R885" s="295" t="n"/>
      <c r="S885" s="295" t="n"/>
      <c r="T885" s="295" t="n"/>
      <c r="U885" s="295" t="n"/>
      <c r="V885" s="295" t="n"/>
      <c r="W885" s="295" t="n"/>
      <c r="X885" s="290" t="inlineStr">
        <is>
          <t>Se descarta</t>
        </is>
      </c>
    </row>
    <row r="886" hidden="1" ht="15.75" customHeight="1" s="412">
      <c r="A886" s="294" t="n"/>
      <c r="B886" s="294" t="n"/>
      <c r="C886" s="294" t="n"/>
      <c r="D886" s="294" t="n"/>
      <c r="E886" s="294" t="n"/>
      <c r="F886" s="295" t="n"/>
      <c r="G886" s="295" t="n"/>
      <c r="H886" s="296" t="n"/>
      <c r="I886" s="295" t="n"/>
      <c r="J886" s="296" t="n"/>
      <c r="K886" s="295" t="n"/>
      <c r="L886" s="297" t="n"/>
      <c r="M886" s="297">
        <f>'ENS TARDIO 201819'!$K886-'ENS TARDIO 201819'!$I886</f>
        <v/>
      </c>
      <c r="N886" s="295" t="n"/>
      <c r="O886" s="295" t="n"/>
      <c r="P886" s="295" t="n"/>
      <c r="Q886" s="295" t="n"/>
      <c r="R886" s="295" t="n"/>
      <c r="S886" s="295" t="n"/>
      <c r="T886" s="295" t="n"/>
      <c r="U886" s="295" t="n"/>
      <c r="V886" s="295" t="n"/>
      <c r="W886" s="295" t="n"/>
      <c r="X886" s="290" t="inlineStr">
        <is>
          <t>Se descarta</t>
        </is>
      </c>
    </row>
    <row r="887" hidden="1" ht="15.75" customHeight="1" s="412">
      <c r="A887" s="294" t="n"/>
      <c r="B887" s="294" t="n"/>
      <c r="C887" s="294" t="n"/>
      <c r="D887" s="294" t="n"/>
      <c r="E887" s="294" t="n"/>
      <c r="F887" s="295" t="n"/>
      <c r="G887" s="295" t="n"/>
      <c r="H887" s="296" t="n"/>
      <c r="I887" s="295" t="n"/>
      <c r="J887" s="296" t="n"/>
      <c r="K887" s="295" t="n"/>
      <c r="L887" s="297" t="n"/>
      <c r="M887" s="297">
        <f>'ENS TARDIO 201819'!$K887-'ENS TARDIO 201819'!$I887</f>
        <v/>
      </c>
      <c r="N887" s="295" t="n"/>
      <c r="O887" s="295" t="n"/>
      <c r="P887" s="295" t="n"/>
      <c r="Q887" s="295" t="n"/>
      <c r="R887" s="295" t="n"/>
      <c r="S887" s="295" t="n"/>
      <c r="T887" s="295" t="n"/>
      <c r="U887" s="295" t="n"/>
      <c r="V887" s="295" t="n"/>
      <c r="W887" s="295" t="n"/>
      <c r="X887" s="290" t="inlineStr">
        <is>
          <t>Se descarta</t>
        </is>
      </c>
    </row>
    <row r="888" hidden="1" ht="15.75" customHeight="1" s="412">
      <c r="A888" s="294" t="n"/>
      <c r="B888" s="294" t="n"/>
      <c r="C888" s="294" t="n"/>
      <c r="D888" s="294" t="n"/>
      <c r="E888" s="294" t="n"/>
      <c r="F888" s="295" t="n"/>
      <c r="G888" s="295" t="n"/>
      <c r="H888" s="296" t="n"/>
      <c r="I888" s="295" t="n"/>
      <c r="J888" s="296" t="n"/>
      <c r="K888" s="295" t="n"/>
      <c r="L888" s="297" t="n"/>
      <c r="M888" s="297">
        <f>'ENS TARDIO 201819'!$K888-'ENS TARDIO 201819'!$I888</f>
        <v/>
      </c>
      <c r="N888" s="295" t="n"/>
      <c r="O888" s="295" t="n"/>
      <c r="P888" s="295" t="n"/>
      <c r="Q888" s="295" t="n"/>
      <c r="R888" s="295" t="n"/>
      <c r="S888" s="295" t="n"/>
      <c r="T888" s="295" t="n"/>
      <c r="U888" s="295" t="n"/>
      <c r="V888" s="295" t="n"/>
      <c r="W888" s="295" t="n"/>
      <c r="X888" s="290" t="inlineStr">
        <is>
          <t>Se descarta</t>
        </is>
      </c>
    </row>
    <row r="889" hidden="1" ht="15.75" customHeight="1" s="412">
      <c r="A889" s="294" t="n"/>
      <c r="B889" s="294" t="n"/>
      <c r="C889" s="294" t="n"/>
      <c r="D889" s="294" t="n"/>
      <c r="E889" s="294" t="n"/>
      <c r="F889" s="295" t="n"/>
      <c r="G889" s="295" t="n"/>
      <c r="H889" s="296" t="n"/>
      <c r="I889" s="295" t="n"/>
      <c r="J889" s="296" t="n"/>
      <c r="K889" s="295" t="n"/>
      <c r="L889" s="297" t="n"/>
      <c r="M889" s="297">
        <f>'ENS TARDIO 201819'!$K889-'ENS TARDIO 201819'!$I889</f>
        <v/>
      </c>
      <c r="N889" s="295" t="n"/>
      <c r="O889" s="295" t="n"/>
      <c r="P889" s="295" t="n"/>
      <c r="Q889" s="295" t="n"/>
      <c r="R889" s="295" t="n"/>
      <c r="S889" s="295" t="n"/>
      <c r="T889" s="295" t="n"/>
      <c r="U889" s="295" t="n"/>
      <c r="V889" s="295" t="n"/>
      <c r="W889" s="295" t="n"/>
      <c r="X889" s="290" t="inlineStr">
        <is>
          <t>Se descarta</t>
        </is>
      </c>
    </row>
    <row r="890" hidden="1" ht="15.75" customHeight="1" s="412">
      <c r="A890" s="294" t="n"/>
      <c r="B890" s="294" t="n"/>
      <c r="C890" s="294" t="n"/>
      <c r="D890" s="294" t="n"/>
      <c r="E890" s="294" t="n"/>
      <c r="F890" s="295" t="n"/>
      <c r="G890" s="295" t="n"/>
      <c r="H890" s="296" t="n"/>
      <c r="I890" s="295" t="n"/>
      <c r="J890" s="296" t="n"/>
      <c r="K890" s="295" t="n"/>
      <c r="L890" s="297" t="n"/>
      <c r="M890" s="297">
        <f>'ENS TARDIO 201819'!$K890-'ENS TARDIO 201819'!$I890</f>
        <v/>
      </c>
      <c r="N890" s="295" t="n"/>
      <c r="O890" s="295" t="n"/>
      <c r="P890" s="295" t="n"/>
      <c r="Q890" s="295" t="n"/>
      <c r="R890" s="295" t="n"/>
      <c r="S890" s="295" t="n"/>
      <c r="T890" s="295" t="n"/>
      <c r="U890" s="295" t="n"/>
      <c r="V890" s="295" t="n"/>
      <c r="W890" s="295" t="n"/>
      <c r="X890" s="290" t="inlineStr">
        <is>
          <t>Se descarta</t>
        </is>
      </c>
    </row>
    <row r="891" hidden="1" ht="15.75" customHeight="1" s="412">
      <c r="A891" s="294" t="n"/>
      <c r="B891" s="294" t="n"/>
      <c r="C891" s="294" t="n"/>
      <c r="D891" s="294" t="n"/>
      <c r="E891" s="294" t="n"/>
      <c r="F891" s="295" t="n"/>
      <c r="G891" s="295" t="n"/>
      <c r="H891" s="296" t="n"/>
      <c r="I891" s="295" t="n"/>
      <c r="J891" s="296" t="n"/>
      <c r="K891" s="295" t="n"/>
      <c r="L891" s="297" t="n"/>
      <c r="M891" s="297">
        <f>'ENS TARDIO 201819'!$K891-'ENS TARDIO 201819'!$I891</f>
        <v/>
      </c>
      <c r="N891" s="295" t="n"/>
      <c r="O891" s="295" t="n"/>
      <c r="P891" s="295" t="n"/>
      <c r="Q891" s="295" t="n"/>
      <c r="R891" s="295" t="n"/>
      <c r="S891" s="295" t="n"/>
      <c r="T891" s="295" t="n"/>
      <c r="U891" s="295" t="n"/>
      <c r="V891" s="295" t="n"/>
      <c r="W891" s="295" t="n"/>
      <c r="X891" s="290" t="inlineStr">
        <is>
          <t>Se descarta</t>
        </is>
      </c>
    </row>
    <row r="892" hidden="1" ht="15.75" customHeight="1" s="412">
      <c r="A892" s="294" t="n"/>
      <c r="B892" s="294" t="n"/>
      <c r="C892" s="294" t="n"/>
      <c r="D892" s="294" t="n"/>
      <c r="E892" s="294" t="n"/>
      <c r="F892" s="295" t="n"/>
      <c r="G892" s="295" t="n"/>
      <c r="H892" s="296" t="n"/>
      <c r="I892" s="295" t="n"/>
      <c r="J892" s="296" t="n"/>
      <c r="K892" s="295" t="n"/>
      <c r="L892" s="297" t="n"/>
      <c r="M892" s="297">
        <f>'ENS TARDIO 201819'!$K892-'ENS TARDIO 201819'!$I892</f>
        <v/>
      </c>
      <c r="N892" s="295" t="n"/>
      <c r="O892" s="295" t="n"/>
      <c r="P892" s="295" t="n"/>
      <c r="Q892" s="295" t="n"/>
      <c r="R892" s="295" t="n"/>
      <c r="S892" s="295" t="n"/>
      <c r="T892" s="295" t="n"/>
      <c r="U892" s="295" t="n"/>
      <c r="V892" s="295" t="n"/>
      <c r="W892" s="295" t="n"/>
      <c r="X892" s="290" t="inlineStr">
        <is>
          <t>Se descarta</t>
        </is>
      </c>
    </row>
    <row r="893" hidden="1" ht="15.75" customHeight="1" s="412">
      <c r="A893" s="294" t="n"/>
      <c r="B893" s="294" t="n"/>
      <c r="C893" s="294" t="n"/>
      <c r="D893" s="294" t="n"/>
      <c r="E893" s="294" t="n"/>
      <c r="F893" s="295" t="n"/>
      <c r="G893" s="295" t="n"/>
      <c r="H893" s="296" t="n"/>
      <c r="I893" s="295" t="n"/>
      <c r="J893" s="296" t="n"/>
      <c r="K893" s="295" t="n"/>
      <c r="L893" s="297" t="n"/>
      <c r="M893" s="297">
        <f>'ENS TARDIO 201819'!$K893-'ENS TARDIO 201819'!$I893</f>
        <v/>
      </c>
      <c r="N893" s="295" t="n"/>
      <c r="O893" s="295" t="n"/>
      <c r="P893" s="295" t="n"/>
      <c r="Q893" s="295" t="n"/>
      <c r="R893" s="295" t="n"/>
      <c r="S893" s="295" t="n"/>
      <c r="T893" s="295" t="n"/>
      <c r="U893" s="295" t="n"/>
      <c r="V893" s="295" t="n"/>
      <c r="W893" s="295" t="n"/>
      <c r="X893" s="290" t="inlineStr">
        <is>
          <t>Se descarta</t>
        </is>
      </c>
    </row>
    <row r="894" hidden="1" ht="15.75" customHeight="1" s="412">
      <c r="A894" s="294" t="n"/>
      <c r="B894" s="294" t="n"/>
      <c r="C894" s="294" t="n"/>
      <c r="D894" s="294" t="n"/>
      <c r="E894" s="294" t="n"/>
      <c r="F894" s="295" t="n"/>
      <c r="G894" s="295" t="n"/>
      <c r="H894" s="296" t="n"/>
      <c r="I894" s="295" t="n"/>
      <c r="J894" s="296" t="n"/>
      <c r="K894" s="295" t="n"/>
      <c r="L894" s="297" t="n"/>
      <c r="M894" s="297">
        <f>'ENS TARDIO 201819'!$K894-'ENS TARDIO 201819'!$I894</f>
        <v/>
      </c>
      <c r="N894" s="295" t="n"/>
      <c r="O894" s="295" t="n"/>
      <c r="P894" s="295" t="n"/>
      <c r="Q894" s="295" t="n"/>
      <c r="R894" s="295" t="n"/>
      <c r="S894" s="295" t="n"/>
      <c r="T894" s="295" t="n"/>
      <c r="U894" s="295" t="n"/>
      <c r="V894" s="295" t="n"/>
      <c r="W894" s="295" t="n"/>
      <c r="X894" s="290" t="inlineStr">
        <is>
          <t>Se descarta</t>
        </is>
      </c>
    </row>
    <row r="895" hidden="1" ht="15.75" customHeight="1" s="412">
      <c r="A895" s="294" t="n"/>
      <c r="B895" s="294" t="n"/>
      <c r="C895" s="294" t="n"/>
      <c r="D895" s="294" t="n"/>
      <c r="E895" s="294" t="n"/>
      <c r="F895" s="295" t="n"/>
      <c r="G895" s="295" t="n"/>
      <c r="H895" s="296" t="n"/>
      <c r="I895" s="295" t="n"/>
      <c r="J895" s="296" t="n"/>
      <c r="K895" s="295" t="n"/>
      <c r="L895" s="297" t="n"/>
      <c r="M895" s="297">
        <f>'ENS TARDIO 201819'!$K895-'ENS TARDIO 201819'!$I895</f>
        <v/>
      </c>
      <c r="N895" s="295" t="n"/>
      <c r="O895" s="295" t="n"/>
      <c r="P895" s="295" t="n"/>
      <c r="Q895" s="295" t="n"/>
      <c r="R895" s="295" t="n"/>
      <c r="S895" s="295" t="n"/>
      <c r="T895" s="295" t="n"/>
      <c r="U895" s="295" t="n"/>
      <c r="V895" s="295" t="n"/>
      <c r="W895" s="295" t="n"/>
      <c r="X895" s="290" t="inlineStr">
        <is>
          <t>Plot válido</t>
        </is>
      </c>
    </row>
    <row r="896" hidden="1" ht="15.75" customHeight="1" s="412">
      <c r="A896" s="294" t="n"/>
      <c r="B896" s="294" t="n"/>
      <c r="C896" s="294" t="n"/>
      <c r="D896" s="294" t="n"/>
      <c r="E896" s="294" t="n"/>
      <c r="F896" s="295" t="n"/>
      <c r="G896" s="295" t="n"/>
      <c r="H896" s="296" t="n"/>
      <c r="I896" s="295" t="n"/>
      <c r="J896" s="296" t="n"/>
      <c r="K896" s="295" t="n"/>
      <c r="L896" s="297" t="n"/>
      <c r="M896" s="297">
        <f>'ENS TARDIO 201819'!$K896-'ENS TARDIO 201819'!$I896</f>
        <v/>
      </c>
      <c r="N896" s="295" t="n"/>
      <c r="O896" s="295" t="n"/>
      <c r="P896" s="295" t="n"/>
      <c r="Q896" s="295" t="n"/>
      <c r="R896" s="295" t="n"/>
      <c r="S896" s="295" t="n"/>
      <c r="T896" s="295" t="n"/>
      <c r="U896" s="295" t="n"/>
      <c r="V896" s="295" t="n"/>
      <c r="W896" s="295" t="n"/>
      <c r="X896" s="290" t="inlineStr">
        <is>
          <t>Plot válido</t>
        </is>
      </c>
    </row>
    <row r="897" hidden="1" ht="15.75" customHeight="1" s="412">
      <c r="A897" s="294" t="n"/>
      <c r="B897" s="294" t="n"/>
      <c r="C897" s="294" t="n"/>
      <c r="D897" s="294" t="n"/>
      <c r="E897" s="294" t="n"/>
      <c r="F897" s="295" t="n"/>
      <c r="G897" s="295" t="n"/>
      <c r="H897" s="296" t="n"/>
      <c r="I897" s="295" t="n"/>
      <c r="J897" s="296" t="n"/>
      <c r="K897" s="295" t="n"/>
      <c r="L897" s="297" t="n"/>
      <c r="M897" s="297">
        <f>'ENS TARDIO 201819'!$K897-'ENS TARDIO 201819'!$I897</f>
        <v/>
      </c>
      <c r="N897" s="295" t="n"/>
      <c r="O897" s="295" t="n"/>
      <c r="P897" s="295" t="n"/>
      <c r="Q897" s="295" t="n"/>
      <c r="R897" s="295" t="n"/>
      <c r="S897" s="295" t="n"/>
      <c r="T897" s="295" t="n"/>
      <c r="U897" s="295" t="n"/>
      <c r="V897" s="295" t="n"/>
      <c r="W897" s="295" t="n"/>
      <c r="X897" s="290" t="inlineStr">
        <is>
          <t>Plot válido</t>
        </is>
      </c>
    </row>
    <row r="898" hidden="1" ht="15.75" customHeight="1" s="412">
      <c r="A898" s="294" t="n"/>
      <c r="B898" s="294" t="n"/>
      <c r="C898" s="294" t="n"/>
      <c r="D898" s="294" t="n"/>
      <c r="E898" s="294" t="n"/>
      <c r="F898" s="295" t="n"/>
      <c r="G898" s="295" t="n"/>
      <c r="H898" s="296" t="n"/>
      <c r="I898" s="295" t="n"/>
      <c r="J898" s="296" t="n"/>
      <c r="K898" s="295" t="n"/>
      <c r="L898" s="297" t="n"/>
      <c r="M898" s="297">
        <f>'ENS TARDIO 201819'!$K898-'ENS TARDIO 201819'!$I898</f>
        <v/>
      </c>
      <c r="N898" s="295" t="n"/>
      <c r="O898" s="295" t="n"/>
      <c r="P898" s="295" t="n"/>
      <c r="Q898" s="295" t="n"/>
      <c r="R898" s="295" t="n"/>
      <c r="S898" s="295" t="n"/>
      <c r="T898" s="295" t="n"/>
      <c r="U898" s="295" t="n"/>
      <c r="V898" s="295" t="n"/>
      <c r="W898" s="295" t="n"/>
      <c r="X898" s="290" t="inlineStr">
        <is>
          <t>Plot válido</t>
        </is>
      </c>
    </row>
    <row r="899" hidden="1" ht="15.75" customHeight="1" s="412">
      <c r="A899" s="294" t="n"/>
      <c r="B899" s="294" t="n"/>
      <c r="C899" s="294" t="n"/>
      <c r="D899" s="294" t="n"/>
      <c r="E899" s="294" t="n"/>
      <c r="F899" s="295" t="n"/>
      <c r="G899" s="295" t="n"/>
      <c r="H899" s="296" t="n"/>
      <c r="I899" s="295" t="n"/>
      <c r="J899" s="296" t="n"/>
      <c r="K899" s="295" t="n"/>
      <c r="L899" s="297" t="n"/>
      <c r="M899" s="297">
        <f>'ENS TARDIO 201819'!$K899-'ENS TARDIO 201819'!$I899</f>
        <v/>
      </c>
      <c r="N899" s="295" t="n"/>
      <c r="O899" s="295" t="n"/>
      <c r="P899" s="295" t="n"/>
      <c r="Q899" s="295" t="n"/>
      <c r="R899" s="295" t="n"/>
      <c r="S899" s="295" t="n"/>
      <c r="T899" s="295" t="n"/>
      <c r="U899" s="295" t="n"/>
      <c r="V899" s="295" t="n"/>
      <c r="W899" s="295" t="n"/>
      <c r="X899" s="290" t="inlineStr">
        <is>
          <t>Plot válido</t>
        </is>
      </c>
    </row>
    <row r="900" hidden="1" ht="15.75" customHeight="1" s="412">
      <c r="A900" s="294" t="n"/>
      <c r="B900" s="294" t="n"/>
      <c r="C900" s="294" t="n"/>
      <c r="D900" s="294" t="n"/>
      <c r="E900" s="294" t="n"/>
      <c r="F900" s="295" t="n"/>
      <c r="G900" s="295" t="n"/>
      <c r="H900" s="296" t="n"/>
      <c r="I900" s="295" t="n"/>
      <c r="J900" s="296" t="n"/>
      <c r="K900" s="295" t="n"/>
      <c r="L900" s="297" t="n"/>
      <c r="M900" s="297">
        <f>'ENS TARDIO 201819'!$K900-'ENS TARDIO 201819'!$I900</f>
        <v/>
      </c>
      <c r="N900" s="295" t="n"/>
      <c r="O900" s="295" t="n"/>
      <c r="P900" s="295" t="n"/>
      <c r="Q900" s="295" t="n"/>
      <c r="R900" s="295" t="n"/>
      <c r="S900" s="295" t="n"/>
      <c r="T900" s="295" t="n"/>
      <c r="U900" s="295" t="n"/>
      <c r="V900" s="295" t="n"/>
      <c r="W900" s="295" t="n"/>
      <c r="X900" s="290" t="inlineStr">
        <is>
          <t>Plot válido</t>
        </is>
      </c>
    </row>
    <row r="901" hidden="1" ht="15.75" customHeight="1" s="412">
      <c r="A901" s="294" t="n"/>
      <c r="B901" s="294" t="n"/>
      <c r="C901" s="294" t="n"/>
      <c r="D901" s="294" t="n"/>
      <c r="E901" s="294" t="n"/>
      <c r="F901" s="295" t="n"/>
      <c r="G901" s="295" t="n"/>
      <c r="H901" s="296" t="n"/>
      <c r="I901" s="295" t="n"/>
      <c r="J901" s="296" t="n"/>
      <c r="K901" s="295" t="n"/>
      <c r="L901" s="297" t="n"/>
      <c r="M901" s="297">
        <f>'ENS TARDIO 201819'!$K901-'ENS TARDIO 201819'!$I901</f>
        <v/>
      </c>
      <c r="N901" s="295" t="n"/>
      <c r="O901" s="295" t="n"/>
      <c r="P901" s="295" t="n"/>
      <c r="Q901" s="295" t="n"/>
      <c r="R901" s="295" t="n"/>
      <c r="S901" s="295" t="n"/>
      <c r="T901" s="295" t="n"/>
      <c r="U901" s="295" t="n"/>
      <c r="V901" s="295" t="n"/>
      <c r="W901" s="295" t="n"/>
      <c r="X901" s="290" t="inlineStr">
        <is>
          <t>Plot válido</t>
        </is>
      </c>
    </row>
    <row r="902" hidden="1" ht="15.75" customHeight="1" s="412">
      <c r="A902" s="294" t="n"/>
      <c r="B902" s="294" t="n"/>
      <c r="C902" s="294" t="n"/>
      <c r="D902" s="294" t="n"/>
      <c r="E902" s="294" t="n"/>
      <c r="F902" s="295" t="n"/>
      <c r="G902" s="295" t="n"/>
      <c r="H902" s="296" t="n"/>
      <c r="I902" s="295" t="n"/>
      <c r="J902" s="296" t="n"/>
      <c r="K902" s="295" t="n"/>
      <c r="L902" s="297" t="n"/>
      <c r="M902" s="297">
        <f>'ENS TARDIO 201819'!$K902-'ENS TARDIO 201819'!$I902</f>
        <v/>
      </c>
      <c r="N902" s="295" t="n"/>
      <c r="O902" s="295" t="n"/>
      <c r="P902" s="295" t="n"/>
      <c r="Q902" s="295" t="n"/>
      <c r="R902" s="295" t="n"/>
      <c r="S902" s="295" t="n"/>
      <c r="T902" s="295" t="n"/>
      <c r="U902" s="295" t="n"/>
      <c r="V902" s="295" t="n"/>
      <c r="W902" s="295" t="n"/>
      <c r="X902" s="290" t="inlineStr">
        <is>
          <t>Plot válido</t>
        </is>
      </c>
    </row>
    <row r="903" hidden="1" ht="15.75" customHeight="1" s="412">
      <c r="A903" s="294" t="n"/>
      <c r="B903" s="294" t="n"/>
      <c r="C903" s="294" t="n"/>
      <c r="D903" s="294" t="n"/>
      <c r="E903" s="294" t="n"/>
      <c r="F903" s="295" t="n"/>
      <c r="G903" s="295" t="n"/>
      <c r="H903" s="296" t="n"/>
      <c r="I903" s="295" t="n"/>
      <c r="J903" s="296" t="n"/>
      <c r="K903" s="295" t="n"/>
      <c r="L903" s="297" t="n"/>
      <c r="M903" s="297">
        <f>'ENS TARDIO 201819'!$K903-'ENS TARDIO 201819'!$I903</f>
        <v/>
      </c>
      <c r="N903" s="295" t="n"/>
      <c r="O903" s="295" t="n"/>
      <c r="P903" s="295" t="n"/>
      <c r="Q903" s="295" t="n"/>
      <c r="R903" s="295" t="n"/>
      <c r="S903" s="295" t="n"/>
      <c r="T903" s="295" t="n"/>
      <c r="U903" s="295" t="n"/>
      <c r="V903" s="295" t="n"/>
      <c r="W903" s="295" t="n"/>
      <c r="X903" s="290" t="inlineStr">
        <is>
          <t>Plot válido</t>
        </is>
      </c>
    </row>
    <row r="904" hidden="1" ht="15.75" customHeight="1" s="412">
      <c r="A904" s="294" t="n"/>
      <c r="B904" s="294" t="n"/>
      <c r="C904" s="294" t="n"/>
      <c r="D904" s="294" t="n"/>
      <c r="E904" s="294" t="n"/>
      <c r="F904" s="295" t="n"/>
      <c r="G904" s="295" t="n"/>
      <c r="H904" s="296" t="n"/>
      <c r="I904" s="295" t="n"/>
      <c r="J904" s="296" t="n"/>
      <c r="K904" s="295" t="n"/>
      <c r="L904" s="297" t="n"/>
      <c r="M904" s="297">
        <f>'ENS TARDIO 201819'!$K904-'ENS TARDIO 201819'!$I904</f>
        <v/>
      </c>
      <c r="N904" s="295" t="n"/>
      <c r="O904" s="295" t="n"/>
      <c r="P904" s="295" t="n"/>
      <c r="Q904" s="295" t="n"/>
      <c r="R904" s="295" t="n"/>
      <c r="S904" s="295" t="n"/>
      <c r="T904" s="295" t="n"/>
      <c r="U904" s="295" t="n"/>
      <c r="V904" s="295" t="n"/>
      <c r="W904" s="295" t="n"/>
      <c r="X904" s="290" t="inlineStr">
        <is>
          <t>Plot válido</t>
        </is>
      </c>
    </row>
    <row r="905" hidden="1" ht="15.75" customHeight="1" s="412">
      <c r="A905" s="294" t="n"/>
      <c r="B905" s="294" t="n"/>
      <c r="C905" s="294" t="n"/>
      <c r="D905" s="294" t="n"/>
      <c r="E905" s="294" t="n"/>
      <c r="F905" s="295" t="n"/>
      <c r="G905" s="295" t="n"/>
      <c r="H905" s="296" t="n"/>
      <c r="I905" s="295" t="n"/>
      <c r="J905" s="296" t="n"/>
      <c r="K905" s="295" t="n"/>
      <c r="L905" s="297" t="n"/>
      <c r="M905" s="297">
        <f>'ENS TARDIO 201819'!$K905-'ENS TARDIO 201819'!$I905</f>
        <v/>
      </c>
      <c r="N905" s="295" t="n"/>
      <c r="O905" s="295" t="n"/>
      <c r="P905" s="295" t="n"/>
      <c r="Q905" s="295" t="n"/>
      <c r="R905" s="295" t="n"/>
      <c r="S905" s="295" t="n"/>
      <c r="T905" s="295" t="n"/>
      <c r="U905" s="295" t="n"/>
      <c r="V905" s="295" t="n"/>
      <c r="W905" s="295" t="n"/>
      <c r="X905" s="290" t="inlineStr">
        <is>
          <t>Plot válido</t>
        </is>
      </c>
    </row>
    <row r="906" hidden="1" ht="15.75" customHeight="1" s="412">
      <c r="A906" s="294" t="n"/>
      <c r="B906" s="294" t="n"/>
      <c r="C906" s="294" t="n"/>
      <c r="D906" s="294" t="n"/>
      <c r="E906" s="294" t="n"/>
      <c r="F906" s="295" t="n"/>
      <c r="G906" s="295" t="n"/>
      <c r="H906" s="296" t="n"/>
      <c r="I906" s="295" t="n"/>
      <c r="J906" s="296" t="n"/>
      <c r="K906" s="295" t="n"/>
      <c r="L906" s="297" t="n"/>
      <c r="M906" s="297">
        <f>'ENS TARDIO 201819'!$K906-'ENS TARDIO 201819'!$I906</f>
        <v/>
      </c>
      <c r="N906" s="295" t="n"/>
      <c r="O906" s="295" t="n"/>
      <c r="P906" s="295" t="n"/>
      <c r="Q906" s="295" t="n"/>
      <c r="R906" s="295" t="n"/>
      <c r="S906" s="295" t="n"/>
      <c r="T906" s="295" t="n"/>
      <c r="U906" s="295" t="n"/>
      <c r="V906" s="295" t="n"/>
      <c r="W906" s="295" t="n"/>
      <c r="X906" s="290" t="inlineStr">
        <is>
          <t>Plot válido</t>
        </is>
      </c>
    </row>
    <row r="907" hidden="1" ht="15.75" customHeight="1" s="412">
      <c r="A907" s="294" t="n"/>
      <c r="B907" s="294" t="n"/>
      <c r="C907" s="294" t="n"/>
      <c r="D907" s="294" t="n"/>
      <c r="E907" s="294" t="n"/>
      <c r="F907" s="295" t="n"/>
      <c r="G907" s="295" t="n"/>
      <c r="H907" s="296" t="n"/>
      <c r="I907" s="295" t="n"/>
      <c r="J907" s="296" t="n"/>
      <c r="K907" s="295" t="n"/>
      <c r="L907" s="297" t="n"/>
      <c r="M907" s="297">
        <f>'ENS TARDIO 201819'!$K907-'ENS TARDIO 201819'!$I907</f>
        <v/>
      </c>
      <c r="N907" s="295" t="n"/>
      <c r="O907" s="295" t="n"/>
      <c r="P907" s="295" t="n"/>
      <c r="Q907" s="295" t="n"/>
      <c r="R907" s="295" t="n"/>
      <c r="S907" s="295" t="n"/>
      <c r="T907" s="295" t="n"/>
      <c r="U907" s="295" t="n"/>
      <c r="V907" s="295" t="n"/>
      <c r="W907" s="295" t="n"/>
      <c r="X907" s="290" t="inlineStr">
        <is>
          <t>Plot válido</t>
        </is>
      </c>
    </row>
    <row r="908" hidden="1" ht="15.75" customHeight="1" s="412">
      <c r="A908" s="294" t="n"/>
      <c r="B908" s="294" t="n"/>
      <c r="C908" s="294" t="n"/>
      <c r="D908" s="294" t="n"/>
      <c r="E908" s="294" t="n"/>
      <c r="F908" s="295" t="n"/>
      <c r="G908" s="295" t="n"/>
      <c r="H908" s="296" t="n"/>
      <c r="I908" s="295" t="n"/>
      <c r="J908" s="296" t="n"/>
      <c r="K908" s="295" t="n"/>
      <c r="L908" s="297" t="n"/>
      <c r="M908" s="297">
        <f>'ENS TARDIO 201819'!$K908-'ENS TARDIO 201819'!$I908</f>
        <v/>
      </c>
      <c r="N908" s="295" t="n"/>
      <c r="O908" s="295" t="n"/>
      <c r="P908" s="295" t="n"/>
      <c r="Q908" s="295" t="n"/>
      <c r="R908" s="295" t="n"/>
      <c r="S908" s="295" t="n"/>
      <c r="T908" s="295" t="n"/>
      <c r="U908" s="295" t="n"/>
      <c r="V908" s="295" t="n"/>
      <c r="W908" s="295" t="n"/>
      <c r="X908" s="290" t="inlineStr">
        <is>
          <t>Plot válido</t>
        </is>
      </c>
    </row>
    <row r="909" hidden="1" ht="15.75" customHeight="1" s="412">
      <c r="A909" s="294" t="n"/>
      <c r="B909" s="294" t="n"/>
      <c r="C909" s="294" t="n"/>
      <c r="D909" s="294" t="n"/>
      <c r="E909" s="294" t="n"/>
      <c r="F909" s="295" t="n"/>
      <c r="G909" s="295" t="n"/>
      <c r="H909" s="296" t="n"/>
      <c r="I909" s="295" t="n"/>
      <c r="J909" s="296" t="n"/>
      <c r="K909" s="295" t="n"/>
      <c r="L909" s="297" t="n"/>
      <c r="M909" s="297">
        <f>'ENS TARDIO 201819'!$K909-'ENS TARDIO 201819'!$I909</f>
        <v/>
      </c>
      <c r="N909" s="295" t="n"/>
      <c r="O909" s="295" t="n"/>
      <c r="P909" s="295" t="n"/>
      <c r="Q909" s="295" t="n"/>
      <c r="R909" s="295" t="n"/>
      <c r="S909" s="295" t="n"/>
      <c r="T909" s="295" t="n"/>
      <c r="U909" s="295" t="n"/>
      <c r="V909" s="295" t="n"/>
      <c r="W909" s="295" t="n"/>
      <c r="X909" s="290" t="inlineStr">
        <is>
          <t>Plot válido</t>
        </is>
      </c>
    </row>
    <row r="910" hidden="1" ht="15.75" customHeight="1" s="412">
      <c r="A910" s="294" t="n"/>
      <c r="B910" s="294" t="n"/>
      <c r="C910" s="294" t="n"/>
      <c r="D910" s="294" t="n"/>
      <c r="E910" s="294" t="n"/>
      <c r="F910" s="295" t="n"/>
      <c r="G910" s="295" t="n"/>
      <c r="H910" s="296" t="n"/>
      <c r="I910" s="295" t="n"/>
      <c r="J910" s="296" t="n"/>
      <c r="K910" s="295" t="n"/>
      <c r="L910" s="297" t="n"/>
      <c r="M910" s="297">
        <f>'ENS TARDIO 201819'!$K910-'ENS TARDIO 201819'!$I910</f>
        <v/>
      </c>
      <c r="N910" s="295" t="n"/>
      <c r="O910" s="295" t="n"/>
      <c r="P910" s="295" t="n"/>
      <c r="Q910" s="295" t="n"/>
      <c r="R910" s="295" t="n"/>
      <c r="S910" s="295" t="n"/>
      <c r="T910" s="295" t="n"/>
      <c r="U910" s="295" t="n"/>
      <c r="V910" s="295" t="n"/>
      <c r="W910" s="295" t="n"/>
      <c r="X910" s="290" t="inlineStr">
        <is>
          <t>Plot válido</t>
        </is>
      </c>
    </row>
    <row r="911" hidden="1" ht="15.75" customHeight="1" s="412">
      <c r="A911" s="294" t="n"/>
      <c r="B911" s="294" t="n"/>
      <c r="C911" s="294" t="n"/>
      <c r="D911" s="294" t="n"/>
      <c r="E911" s="294" t="n"/>
      <c r="F911" s="295" t="n"/>
      <c r="G911" s="295" t="n"/>
      <c r="H911" s="296" t="n"/>
      <c r="I911" s="295" t="n"/>
      <c r="J911" s="296" t="n"/>
      <c r="K911" s="295" t="n"/>
      <c r="L911" s="297" t="n"/>
      <c r="M911" s="297">
        <f>'ENS TARDIO 201819'!$K911-'ENS TARDIO 201819'!$I911</f>
        <v/>
      </c>
      <c r="N911" s="295" t="n"/>
      <c r="O911" s="295" t="n"/>
      <c r="P911" s="295" t="n"/>
      <c r="Q911" s="295" t="n"/>
      <c r="R911" s="295" t="n"/>
      <c r="S911" s="295" t="n"/>
      <c r="T911" s="295" t="n"/>
      <c r="U911" s="295" t="n"/>
      <c r="V911" s="295" t="n"/>
      <c r="W911" s="295" t="n"/>
      <c r="X911" s="290" t="inlineStr">
        <is>
          <t>Plot válido</t>
        </is>
      </c>
    </row>
    <row r="912" hidden="1" ht="15.75" customHeight="1" s="412">
      <c r="A912" s="294" t="n"/>
      <c r="B912" s="294" t="n"/>
      <c r="C912" s="294" t="n"/>
      <c r="D912" s="294" t="n"/>
      <c r="E912" s="294" t="n"/>
      <c r="F912" s="295" t="n"/>
      <c r="G912" s="295" t="n"/>
      <c r="H912" s="296" t="n"/>
      <c r="I912" s="295" t="n"/>
      <c r="J912" s="296" t="n"/>
      <c r="K912" s="295" t="n"/>
      <c r="L912" s="297" t="n"/>
      <c r="M912" s="297">
        <f>'ENS TARDIO 201819'!$K912-'ENS TARDIO 201819'!$I912</f>
        <v/>
      </c>
      <c r="N912" s="295" t="n"/>
      <c r="O912" s="295" t="n"/>
      <c r="P912" s="295" t="n"/>
      <c r="Q912" s="295" t="n"/>
      <c r="R912" s="295" t="n"/>
      <c r="S912" s="295" t="n"/>
      <c r="T912" s="295" t="n"/>
      <c r="U912" s="295" t="n"/>
      <c r="V912" s="295" t="n"/>
      <c r="W912" s="295" t="n"/>
      <c r="X912" s="290" t="inlineStr">
        <is>
          <t>Plot válido</t>
        </is>
      </c>
    </row>
    <row r="913" hidden="1" ht="15.75" customHeight="1" s="412">
      <c r="A913" s="294" t="n"/>
      <c r="B913" s="294" t="n"/>
      <c r="C913" s="294" t="n"/>
      <c r="D913" s="294" t="n"/>
      <c r="E913" s="294" t="n"/>
      <c r="F913" s="295" t="n"/>
      <c r="G913" s="295" t="n"/>
      <c r="H913" s="296" t="n"/>
      <c r="I913" s="295" t="n"/>
      <c r="J913" s="296" t="n"/>
      <c r="K913" s="295" t="n"/>
      <c r="L913" s="297" t="n"/>
      <c r="M913" s="297">
        <f>'ENS TARDIO 201819'!$K913-'ENS TARDIO 201819'!$I913</f>
        <v/>
      </c>
      <c r="N913" s="295" t="n"/>
      <c r="O913" s="295" t="n"/>
      <c r="P913" s="295" t="n"/>
      <c r="Q913" s="295" t="n"/>
      <c r="R913" s="295" t="n"/>
      <c r="S913" s="295" t="n"/>
      <c r="T913" s="295" t="n"/>
      <c r="U913" s="295" t="n"/>
      <c r="V913" s="295" t="n"/>
      <c r="W913" s="295" t="n"/>
      <c r="X913" s="290" t="inlineStr">
        <is>
          <t>Plot válido</t>
        </is>
      </c>
    </row>
    <row r="914" hidden="1" ht="15.75" customHeight="1" s="412">
      <c r="A914" s="294" t="n"/>
      <c r="B914" s="294" t="n"/>
      <c r="C914" s="294" t="n"/>
      <c r="D914" s="294" t="n"/>
      <c r="E914" s="294" t="n"/>
      <c r="F914" s="295" t="n"/>
      <c r="G914" s="295" t="n"/>
      <c r="H914" s="296" t="n"/>
      <c r="I914" s="295" t="n"/>
      <c r="J914" s="296" t="n"/>
      <c r="K914" s="295" t="n"/>
      <c r="L914" s="297" t="n"/>
      <c r="M914" s="297">
        <f>'ENS TARDIO 201819'!$K914-'ENS TARDIO 201819'!$I914</f>
        <v/>
      </c>
      <c r="N914" s="295" t="n"/>
      <c r="O914" s="295" t="n"/>
      <c r="P914" s="295" t="n"/>
      <c r="Q914" s="295" t="n"/>
      <c r="R914" s="295" t="n"/>
      <c r="S914" s="295" t="n"/>
      <c r="T914" s="295" t="n"/>
      <c r="U914" s="295" t="n"/>
      <c r="V914" s="295" t="n"/>
      <c r="W914" s="295" t="n"/>
      <c r="X914" s="290" t="inlineStr">
        <is>
          <t>Plot válido</t>
        </is>
      </c>
    </row>
    <row r="915" hidden="1" ht="15.75" customHeight="1" s="412">
      <c r="A915" s="294" t="n"/>
      <c r="B915" s="294" t="n"/>
      <c r="C915" s="294" t="n"/>
      <c r="D915" s="294" t="n"/>
      <c r="E915" s="294" t="n"/>
      <c r="F915" s="295" t="n"/>
      <c r="G915" s="295" t="n"/>
      <c r="H915" s="296" t="n"/>
      <c r="I915" s="295" t="n"/>
      <c r="J915" s="296" t="n"/>
      <c r="K915" s="295" t="n"/>
      <c r="L915" s="297" t="n"/>
      <c r="M915" s="297">
        <f>'ENS TARDIO 201819'!$K915-'ENS TARDIO 201819'!$I915</f>
        <v/>
      </c>
      <c r="N915" s="295" t="n"/>
      <c r="O915" s="295" t="n"/>
      <c r="P915" s="295" t="n"/>
      <c r="Q915" s="295" t="n"/>
      <c r="R915" s="295" t="n"/>
      <c r="S915" s="295" t="n"/>
      <c r="T915" s="295" t="n"/>
      <c r="U915" s="295" t="n"/>
      <c r="V915" s="295" t="n"/>
      <c r="W915" s="295" t="n"/>
      <c r="X915" s="290" t="inlineStr">
        <is>
          <t>Plot válido</t>
        </is>
      </c>
    </row>
    <row r="916" hidden="1" ht="15.75" customHeight="1" s="412">
      <c r="A916" s="294" t="n"/>
      <c r="B916" s="294" t="n"/>
      <c r="C916" s="294" t="n"/>
      <c r="D916" s="294" t="n"/>
      <c r="E916" s="294" t="n"/>
      <c r="F916" s="295" t="n"/>
      <c r="G916" s="295" t="n"/>
      <c r="H916" s="296" t="n"/>
      <c r="I916" s="295" t="n"/>
      <c r="J916" s="296" t="n"/>
      <c r="K916" s="295" t="n"/>
      <c r="L916" s="297" t="n"/>
      <c r="M916" s="297">
        <f>'ENS TARDIO 201819'!$K916-'ENS TARDIO 201819'!$I916</f>
        <v/>
      </c>
      <c r="N916" s="295" t="n"/>
      <c r="O916" s="295" t="n"/>
      <c r="P916" s="295" t="n"/>
      <c r="Q916" s="295" t="n"/>
      <c r="R916" s="295" t="n"/>
      <c r="S916" s="295" t="n"/>
      <c r="T916" s="295" t="n"/>
      <c r="U916" s="295" t="n"/>
      <c r="V916" s="295" t="n"/>
      <c r="W916" s="295" t="n"/>
      <c r="X916" s="290" t="inlineStr">
        <is>
          <t>Plot válido</t>
        </is>
      </c>
    </row>
    <row r="917" hidden="1" ht="15.75" customHeight="1" s="412">
      <c r="A917" s="294" t="n"/>
      <c r="B917" s="294" t="n"/>
      <c r="C917" s="294" t="n"/>
      <c r="D917" s="294" t="n"/>
      <c r="E917" s="294" t="n"/>
      <c r="F917" s="295" t="n"/>
      <c r="G917" s="295" t="n"/>
      <c r="H917" s="296" t="n"/>
      <c r="I917" s="295" t="n"/>
      <c r="J917" s="296" t="n"/>
      <c r="K917" s="295" t="n"/>
      <c r="L917" s="297" t="n"/>
      <c r="M917" s="297">
        <f>'ENS TARDIO 201819'!$K917-'ENS TARDIO 201819'!$I917</f>
        <v/>
      </c>
      <c r="N917" s="295" t="n"/>
      <c r="O917" s="295" t="n"/>
      <c r="P917" s="295" t="n"/>
      <c r="Q917" s="295" t="n"/>
      <c r="R917" s="295" t="n"/>
      <c r="S917" s="295" t="n"/>
      <c r="T917" s="295" t="n"/>
      <c r="U917" s="295" t="n"/>
      <c r="V917" s="295" t="n"/>
      <c r="W917" s="295" t="n"/>
      <c r="X917" s="290" t="inlineStr">
        <is>
          <t>Plot válido</t>
        </is>
      </c>
    </row>
    <row r="918" hidden="1" ht="15.75" customHeight="1" s="412">
      <c r="A918" s="294" t="n"/>
      <c r="B918" s="294" t="n"/>
      <c r="C918" s="294" t="n"/>
      <c r="D918" s="294" t="n"/>
      <c r="E918" s="294" t="n"/>
      <c r="F918" s="295" t="n"/>
      <c r="G918" s="295" t="n"/>
      <c r="H918" s="296" t="n"/>
      <c r="I918" s="295" t="n"/>
      <c r="J918" s="296" t="n"/>
      <c r="K918" s="295" t="n"/>
      <c r="L918" s="297" t="n"/>
      <c r="M918" s="297">
        <f>'ENS TARDIO 201819'!$K918-'ENS TARDIO 201819'!$I918</f>
        <v/>
      </c>
      <c r="N918" s="295" t="n"/>
      <c r="O918" s="295" t="n"/>
      <c r="P918" s="295" t="n"/>
      <c r="Q918" s="295" t="n"/>
      <c r="R918" s="295" t="n"/>
      <c r="S918" s="295" t="n"/>
      <c r="T918" s="295" t="n"/>
      <c r="U918" s="295" t="n"/>
      <c r="V918" s="295" t="n"/>
      <c r="W918" s="295" t="n"/>
      <c r="X918" s="290" t="inlineStr">
        <is>
          <t>Plot válido</t>
        </is>
      </c>
    </row>
    <row r="919" hidden="1" ht="15.75" customHeight="1" s="412">
      <c r="A919" s="294" t="n"/>
      <c r="B919" s="294" t="n"/>
      <c r="C919" s="294" t="n"/>
      <c r="D919" s="294" t="n"/>
      <c r="E919" s="294" t="n"/>
      <c r="F919" s="295" t="n"/>
      <c r="G919" s="295" t="n"/>
      <c r="H919" s="296" t="n"/>
      <c r="I919" s="295" t="n"/>
      <c r="J919" s="296" t="n"/>
      <c r="K919" s="295" t="n"/>
      <c r="L919" s="297" t="n"/>
      <c r="M919" s="297">
        <f>'ENS TARDIO 201819'!$K919-'ENS TARDIO 201819'!$I919</f>
        <v/>
      </c>
      <c r="N919" s="295" t="n"/>
      <c r="O919" s="295" t="n"/>
      <c r="P919" s="295" t="n"/>
      <c r="Q919" s="295" t="n"/>
      <c r="R919" s="295" t="n"/>
      <c r="S919" s="295" t="n"/>
      <c r="T919" s="295" t="n"/>
      <c r="U919" s="295" t="n"/>
      <c r="V919" s="295" t="n"/>
      <c r="W919" s="295" t="n"/>
      <c r="X919" s="290" t="inlineStr">
        <is>
          <t>Plot válido</t>
        </is>
      </c>
    </row>
    <row r="920" hidden="1" ht="15.75" customHeight="1" s="412">
      <c r="A920" s="294" t="n"/>
      <c r="B920" s="294" t="n"/>
      <c r="C920" s="294" t="n"/>
      <c r="D920" s="294" t="n"/>
      <c r="E920" s="294" t="n"/>
      <c r="F920" s="295" t="n"/>
      <c r="G920" s="295" t="n"/>
      <c r="H920" s="296" t="n"/>
      <c r="I920" s="295" t="n"/>
      <c r="J920" s="296" t="n"/>
      <c r="K920" s="295" t="n"/>
      <c r="L920" s="297" t="n"/>
      <c r="M920" s="297">
        <f>'ENS TARDIO 201819'!$K920-'ENS TARDIO 201819'!$I920</f>
        <v/>
      </c>
      <c r="N920" s="295" t="n"/>
      <c r="O920" s="295" t="n"/>
      <c r="P920" s="295" t="n"/>
      <c r="Q920" s="295" t="n"/>
      <c r="R920" s="295" t="n"/>
      <c r="S920" s="295" t="n"/>
      <c r="T920" s="295" t="n"/>
      <c r="U920" s="295" t="n"/>
      <c r="V920" s="295" t="n"/>
      <c r="W920" s="295" t="n"/>
      <c r="X920" s="290" t="inlineStr">
        <is>
          <t>Plot válido</t>
        </is>
      </c>
    </row>
    <row r="921" hidden="1" ht="15.75" customHeight="1" s="412">
      <c r="A921" s="294" t="n"/>
      <c r="B921" s="294" t="n"/>
      <c r="C921" s="294" t="n"/>
      <c r="D921" s="294" t="n"/>
      <c r="E921" s="294" t="n"/>
      <c r="F921" s="295" t="n"/>
      <c r="G921" s="295" t="n"/>
      <c r="H921" s="296" t="n"/>
      <c r="I921" s="295" t="n"/>
      <c r="J921" s="296" t="n"/>
      <c r="K921" s="295" t="n"/>
      <c r="L921" s="297" t="n"/>
      <c r="M921" s="297">
        <f>'ENS TARDIO 201819'!$K921-'ENS TARDIO 201819'!$I921</f>
        <v/>
      </c>
      <c r="N921" s="295" t="n"/>
      <c r="O921" s="295" t="n"/>
      <c r="P921" s="295" t="n"/>
      <c r="Q921" s="295" t="n"/>
      <c r="R921" s="295" t="n"/>
      <c r="S921" s="295" t="n"/>
      <c r="T921" s="295" t="n"/>
      <c r="U921" s="295" t="n"/>
      <c r="V921" s="295" t="n"/>
      <c r="W921" s="295" t="n"/>
      <c r="X921" s="290" t="inlineStr">
        <is>
          <t>Plot válido</t>
        </is>
      </c>
    </row>
    <row r="922" hidden="1" ht="15.75" customHeight="1" s="412">
      <c r="A922" s="294" t="n"/>
      <c r="B922" s="294" t="n"/>
      <c r="C922" s="294" t="n"/>
      <c r="D922" s="294" t="n"/>
      <c r="E922" s="294" t="n"/>
      <c r="F922" s="295" t="n"/>
      <c r="G922" s="295" t="n"/>
      <c r="H922" s="296" t="n"/>
      <c r="I922" s="295" t="n"/>
      <c r="J922" s="296" t="n"/>
      <c r="K922" s="295" t="n"/>
      <c r="L922" s="297" t="n"/>
      <c r="M922" s="297">
        <f>'ENS TARDIO 201819'!$K922-'ENS TARDIO 201819'!$I922</f>
        <v/>
      </c>
      <c r="N922" s="295" t="n"/>
      <c r="O922" s="295" t="n"/>
      <c r="P922" s="295" t="n"/>
      <c r="Q922" s="295" t="n"/>
      <c r="R922" s="295" t="n"/>
      <c r="S922" s="295" t="n"/>
      <c r="T922" s="295" t="n"/>
      <c r="U922" s="295" t="n"/>
      <c r="V922" s="295" t="n"/>
      <c r="W922" s="295" t="n"/>
      <c r="X922" s="290" t="inlineStr">
        <is>
          <t>Plot válido</t>
        </is>
      </c>
    </row>
    <row r="923" hidden="1" ht="15.75" customHeight="1" s="412">
      <c r="A923" s="294" t="n"/>
      <c r="B923" s="294" t="n"/>
      <c r="C923" s="294" t="n"/>
      <c r="D923" s="294" t="n"/>
      <c r="E923" s="294" t="n"/>
      <c r="F923" s="295" t="n"/>
      <c r="G923" s="295" t="n"/>
      <c r="H923" s="296" t="n"/>
      <c r="I923" s="295" t="n"/>
      <c r="J923" s="296" t="n"/>
      <c r="K923" s="295" t="n"/>
      <c r="L923" s="297" t="n"/>
      <c r="M923" s="297">
        <f>'ENS TARDIO 201819'!$K923-'ENS TARDIO 201819'!$I923</f>
        <v/>
      </c>
      <c r="N923" s="295" t="n"/>
      <c r="O923" s="295" t="n"/>
      <c r="P923" s="295" t="n"/>
      <c r="Q923" s="295" t="n"/>
      <c r="R923" s="295" t="n"/>
      <c r="S923" s="295" t="n"/>
      <c r="T923" s="295" t="n"/>
      <c r="U923" s="295" t="n"/>
      <c r="V923" s="295" t="n"/>
      <c r="W923" s="295" t="n"/>
      <c r="X923" s="290" t="inlineStr">
        <is>
          <t>Plot válido</t>
        </is>
      </c>
    </row>
    <row r="924" hidden="1" ht="15.75" customHeight="1" s="412">
      <c r="A924" s="294" t="n"/>
      <c r="B924" s="294" t="n"/>
      <c r="C924" s="294" t="n"/>
      <c r="D924" s="294" t="n"/>
      <c r="E924" s="294" t="n"/>
      <c r="F924" s="295" t="n"/>
      <c r="G924" s="295" t="n"/>
      <c r="H924" s="296" t="n"/>
      <c r="I924" s="295" t="n"/>
      <c r="J924" s="296" t="n"/>
      <c r="K924" s="295" t="n"/>
      <c r="L924" s="297" t="n"/>
      <c r="M924" s="297">
        <f>'ENS TARDIO 201819'!$K924-'ENS TARDIO 201819'!$I924</f>
        <v/>
      </c>
      <c r="N924" s="295" t="n"/>
      <c r="O924" s="295" t="n"/>
      <c r="P924" s="295" t="n"/>
      <c r="Q924" s="295" t="n"/>
      <c r="R924" s="295" t="n"/>
      <c r="S924" s="295" t="n"/>
      <c r="T924" s="295" t="n"/>
      <c r="U924" s="295" t="n"/>
      <c r="V924" s="295" t="n"/>
      <c r="W924" s="295" t="n"/>
      <c r="X924" s="290" t="inlineStr">
        <is>
          <t>Plot válido</t>
        </is>
      </c>
    </row>
    <row r="925" hidden="1" ht="15.75" customHeight="1" s="412">
      <c r="A925" s="294" t="n"/>
      <c r="B925" s="294" t="n"/>
      <c r="C925" s="294" t="n"/>
      <c r="D925" s="294" t="n"/>
      <c r="E925" s="294" t="n"/>
      <c r="F925" s="295" t="n"/>
      <c r="G925" s="295" t="n"/>
      <c r="H925" s="296" t="n"/>
      <c r="I925" s="295" t="n"/>
      <c r="J925" s="296" t="n"/>
      <c r="K925" s="295" t="n"/>
      <c r="L925" s="297" t="n"/>
      <c r="M925" s="297">
        <f>'ENS TARDIO 201819'!$K925-'ENS TARDIO 201819'!$I925</f>
        <v/>
      </c>
      <c r="N925" s="295" t="n"/>
      <c r="O925" s="295" t="n"/>
      <c r="P925" s="295" t="n"/>
      <c r="Q925" s="295" t="n"/>
      <c r="R925" s="295" t="n"/>
      <c r="S925" s="295" t="n"/>
      <c r="T925" s="295" t="n"/>
      <c r="U925" s="295" t="n"/>
      <c r="V925" s="295" t="n"/>
      <c r="W925" s="295" t="n"/>
      <c r="X925" s="290" t="inlineStr">
        <is>
          <t>Plot válido</t>
        </is>
      </c>
    </row>
    <row r="926" hidden="1" ht="15.75" customHeight="1" s="412">
      <c r="A926" s="294" t="n"/>
      <c r="B926" s="294" t="n"/>
      <c r="C926" s="294" t="n"/>
      <c r="D926" s="294" t="n"/>
      <c r="E926" s="294" t="n"/>
      <c r="F926" s="295" t="n"/>
      <c r="G926" s="295" t="n"/>
      <c r="H926" s="296" t="n"/>
      <c r="I926" s="295" t="n"/>
      <c r="J926" s="296" t="n"/>
      <c r="K926" s="295" t="n"/>
      <c r="L926" s="297" t="n"/>
      <c r="M926" s="297">
        <f>'ENS TARDIO 201819'!$K926-'ENS TARDIO 201819'!$I926</f>
        <v/>
      </c>
      <c r="N926" s="295" t="n"/>
      <c r="O926" s="295" t="n"/>
      <c r="P926" s="295" t="n"/>
      <c r="Q926" s="295" t="n"/>
      <c r="R926" s="295" t="n"/>
      <c r="S926" s="295" t="n"/>
      <c r="T926" s="295" t="n"/>
      <c r="U926" s="295" t="n"/>
      <c r="V926" s="295" t="n"/>
      <c r="W926" s="295" t="n"/>
      <c r="X926" s="290" t="inlineStr">
        <is>
          <t>Plot válido</t>
        </is>
      </c>
    </row>
    <row r="927" hidden="1" ht="15.75" customHeight="1" s="412">
      <c r="A927" s="294" t="n"/>
      <c r="B927" s="294" t="n"/>
      <c r="C927" s="294" t="n"/>
      <c r="D927" s="294" t="n"/>
      <c r="E927" s="294" t="n"/>
      <c r="F927" s="295" t="n"/>
      <c r="G927" s="295" t="n"/>
      <c r="H927" s="296" t="n"/>
      <c r="I927" s="295" t="n"/>
      <c r="J927" s="296" t="n"/>
      <c r="K927" s="295" t="n"/>
      <c r="L927" s="297" t="n"/>
      <c r="M927" s="297">
        <f>'ENS TARDIO 201819'!$K927-'ENS TARDIO 201819'!$I927</f>
        <v/>
      </c>
      <c r="N927" s="295" t="n"/>
      <c r="O927" s="295" t="n"/>
      <c r="P927" s="295" t="n"/>
      <c r="Q927" s="295" t="n"/>
      <c r="R927" s="295" t="n"/>
      <c r="S927" s="295" t="n"/>
      <c r="T927" s="295" t="n"/>
      <c r="U927" s="295" t="n"/>
      <c r="V927" s="295" t="n"/>
      <c r="W927" s="295" t="n"/>
      <c r="X927" s="290" t="inlineStr">
        <is>
          <t>Plot válido</t>
        </is>
      </c>
    </row>
    <row r="928" hidden="1" ht="15.75" customHeight="1" s="412">
      <c r="A928" s="294" t="n"/>
      <c r="B928" s="294" t="n"/>
      <c r="C928" s="294" t="n"/>
      <c r="D928" s="294" t="n"/>
      <c r="E928" s="294" t="n"/>
      <c r="F928" s="295" t="n"/>
      <c r="G928" s="295" t="n"/>
      <c r="H928" s="296" t="n"/>
      <c r="I928" s="295" t="n"/>
      <c r="J928" s="296" t="n"/>
      <c r="K928" s="295" t="n"/>
      <c r="L928" s="297" t="n"/>
      <c r="M928" s="297">
        <f>'ENS TARDIO 201819'!$K928-'ENS TARDIO 201819'!$I928</f>
        <v/>
      </c>
      <c r="N928" s="295" t="n"/>
      <c r="O928" s="295" t="n"/>
      <c r="P928" s="295" t="n"/>
      <c r="Q928" s="295" t="n"/>
      <c r="R928" s="295" t="n"/>
      <c r="S928" s="295" t="n"/>
      <c r="T928" s="295" t="n"/>
      <c r="U928" s="295" t="n"/>
      <c r="V928" s="295" t="n"/>
      <c r="W928" s="295" t="n"/>
      <c r="X928" s="290" t="inlineStr">
        <is>
          <t>Plot válido</t>
        </is>
      </c>
    </row>
    <row r="929" hidden="1" ht="15.75" customHeight="1" s="412">
      <c r="A929" s="294" t="n"/>
      <c r="B929" s="294" t="n"/>
      <c r="C929" s="294" t="n"/>
      <c r="D929" s="294" t="n"/>
      <c r="E929" s="294" t="n"/>
      <c r="F929" s="295" t="n"/>
      <c r="G929" s="295" t="n"/>
      <c r="H929" s="296" t="n"/>
      <c r="I929" s="295" t="n"/>
      <c r="J929" s="296" t="n"/>
      <c r="K929" s="295" t="n"/>
      <c r="L929" s="297" t="n"/>
      <c r="M929" s="297">
        <f>'ENS TARDIO 201819'!$K929-'ENS TARDIO 201819'!$I929</f>
        <v/>
      </c>
      <c r="N929" s="295" t="n"/>
      <c r="O929" s="295" t="n"/>
      <c r="P929" s="295" t="n"/>
      <c r="Q929" s="295" t="n"/>
      <c r="R929" s="295" t="n"/>
      <c r="S929" s="295" t="n"/>
      <c r="T929" s="295" t="n"/>
      <c r="U929" s="295" t="n"/>
      <c r="V929" s="295" t="n"/>
      <c r="W929" s="295" t="n"/>
      <c r="X929" s="290" t="inlineStr">
        <is>
          <t>Plot válido</t>
        </is>
      </c>
    </row>
    <row r="930" hidden="1" ht="15.75" customHeight="1" s="412">
      <c r="A930" s="294" t="n"/>
      <c r="B930" s="294" t="n"/>
      <c r="C930" s="294" t="n"/>
      <c r="D930" s="294" t="n"/>
      <c r="E930" s="294" t="n"/>
      <c r="F930" s="295" t="n"/>
      <c r="G930" s="295" t="n"/>
      <c r="H930" s="296" t="n"/>
      <c r="I930" s="295" t="n"/>
      <c r="J930" s="296" t="n"/>
      <c r="K930" s="295" t="n"/>
      <c r="L930" s="297" t="n"/>
      <c r="M930" s="297">
        <f>'ENS TARDIO 201819'!$K930-'ENS TARDIO 201819'!$I930</f>
        <v/>
      </c>
      <c r="N930" s="295" t="n"/>
      <c r="O930" s="295" t="n"/>
      <c r="P930" s="295" t="n"/>
      <c r="Q930" s="295" t="n"/>
      <c r="R930" s="295" t="n"/>
      <c r="S930" s="295" t="n"/>
      <c r="T930" s="295" t="n"/>
      <c r="U930" s="295" t="n"/>
      <c r="V930" s="295" t="n"/>
      <c r="W930" s="295" t="n"/>
      <c r="X930" s="290" t="inlineStr">
        <is>
          <t>Plot válido</t>
        </is>
      </c>
    </row>
    <row r="931" hidden="1" ht="15.75" customHeight="1" s="412">
      <c r="A931" s="294" t="n"/>
      <c r="B931" s="294" t="n"/>
      <c r="C931" s="294" t="n"/>
      <c r="D931" s="294" t="n"/>
      <c r="E931" s="294" t="n"/>
      <c r="F931" s="295" t="n"/>
      <c r="G931" s="295" t="n"/>
      <c r="H931" s="296" t="n"/>
      <c r="I931" s="295" t="n"/>
      <c r="J931" s="296" t="n"/>
      <c r="K931" s="295" t="n"/>
      <c r="L931" s="297" t="n"/>
      <c r="M931" s="297">
        <f>'ENS TARDIO 201819'!$K931-'ENS TARDIO 201819'!$I931</f>
        <v/>
      </c>
      <c r="N931" s="295" t="n"/>
      <c r="O931" s="295" t="n"/>
      <c r="P931" s="295" t="n"/>
      <c r="Q931" s="295" t="n"/>
      <c r="R931" s="295" t="n"/>
      <c r="S931" s="295" t="n"/>
      <c r="T931" s="295" t="n"/>
      <c r="U931" s="295" t="n"/>
      <c r="V931" s="295" t="n"/>
      <c r="W931" s="295" t="n"/>
      <c r="X931" s="290" t="inlineStr">
        <is>
          <t>Plot válido</t>
        </is>
      </c>
    </row>
    <row r="932" hidden="1" ht="15.75" customHeight="1" s="412">
      <c r="A932" s="294" t="n"/>
      <c r="B932" s="294" t="n"/>
      <c r="C932" s="294" t="n"/>
      <c r="D932" s="294" t="n"/>
      <c r="E932" s="294" t="n"/>
      <c r="F932" s="295" t="n"/>
      <c r="G932" s="295" t="n"/>
      <c r="H932" s="296" t="n"/>
      <c r="I932" s="295" t="n"/>
      <c r="J932" s="296" t="n"/>
      <c r="K932" s="295" t="n"/>
      <c r="L932" s="297" t="n"/>
      <c r="M932" s="297">
        <f>'ENS TARDIO 201819'!$K932-'ENS TARDIO 201819'!$I932</f>
        <v/>
      </c>
      <c r="N932" s="295" t="n"/>
      <c r="O932" s="295" t="n"/>
      <c r="P932" s="295" t="n"/>
      <c r="Q932" s="295" t="n"/>
      <c r="R932" s="295" t="n"/>
      <c r="S932" s="295" t="n"/>
      <c r="T932" s="295" t="n"/>
      <c r="U932" s="295" t="n"/>
      <c r="V932" s="295" t="n"/>
      <c r="W932" s="295" t="n"/>
      <c r="X932" s="290" t="inlineStr">
        <is>
          <t>Plot válido</t>
        </is>
      </c>
    </row>
    <row r="933" hidden="1" ht="15.75" customHeight="1" s="412">
      <c r="A933" s="294" t="n"/>
      <c r="B933" s="294" t="n"/>
      <c r="C933" s="294" t="n"/>
      <c r="D933" s="294" t="n"/>
      <c r="E933" s="294" t="n"/>
      <c r="F933" s="295" t="n"/>
      <c r="G933" s="295" t="n"/>
      <c r="H933" s="296" t="n"/>
      <c r="I933" s="295" t="n"/>
      <c r="J933" s="296" t="n"/>
      <c r="K933" s="295" t="n"/>
      <c r="L933" s="297" t="n"/>
      <c r="M933" s="297">
        <f>'ENS TARDIO 201819'!$K933-'ENS TARDIO 201819'!$I933</f>
        <v/>
      </c>
      <c r="N933" s="295" t="n"/>
      <c r="O933" s="295" t="n"/>
      <c r="P933" s="295" t="n"/>
      <c r="Q933" s="295" t="n"/>
      <c r="R933" s="295" t="n"/>
      <c r="S933" s="295" t="n"/>
      <c r="T933" s="295" t="n"/>
      <c r="U933" s="295" t="n"/>
      <c r="V933" s="295" t="n"/>
      <c r="W933" s="295" t="n"/>
      <c r="X933" s="290" t="inlineStr">
        <is>
          <t>Se descarta</t>
        </is>
      </c>
    </row>
    <row r="934" hidden="1" ht="15.75" customHeight="1" s="412">
      <c r="A934" s="294" t="n"/>
      <c r="B934" s="294" t="n"/>
      <c r="C934" s="294" t="n"/>
      <c r="D934" s="294" t="n"/>
      <c r="E934" s="294" t="n"/>
      <c r="F934" s="295" t="n"/>
      <c r="G934" s="295" t="n"/>
      <c r="H934" s="296" t="n"/>
      <c r="I934" s="295" t="n"/>
      <c r="J934" s="296" t="n"/>
      <c r="K934" s="295" t="n"/>
      <c r="L934" s="297" t="n"/>
      <c r="M934" s="297">
        <f>'ENS TARDIO 201819'!$K934-'ENS TARDIO 201819'!$I934</f>
        <v/>
      </c>
      <c r="N934" s="295" t="n"/>
      <c r="O934" s="295" t="n"/>
      <c r="P934" s="295" t="n"/>
      <c r="Q934" s="295" t="n"/>
      <c r="R934" s="295" t="n"/>
      <c r="S934" s="295" t="n"/>
      <c r="T934" s="295" t="n"/>
      <c r="U934" s="295" t="n"/>
      <c r="V934" s="295" t="n"/>
      <c r="W934" s="295" t="n"/>
      <c r="X934" s="290" t="inlineStr">
        <is>
          <t>Se descarta</t>
        </is>
      </c>
    </row>
    <row r="935" hidden="1" ht="15.75" customHeight="1" s="412">
      <c r="A935" s="294" t="n"/>
      <c r="B935" s="294" t="n"/>
      <c r="C935" s="294" t="n"/>
      <c r="D935" s="294" t="n"/>
      <c r="E935" s="294" t="n"/>
      <c r="F935" s="295" t="n"/>
      <c r="G935" s="295" t="n"/>
      <c r="H935" s="296" t="n"/>
      <c r="I935" s="295" t="n"/>
      <c r="J935" s="296" t="n"/>
      <c r="K935" s="295" t="n"/>
      <c r="L935" s="297" t="n"/>
      <c r="M935" s="297">
        <f>'ENS TARDIO 201819'!$K935-'ENS TARDIO 201819'!$I935</f>
        <v/>
      </c>
      <c r="N935" s="295" t="n"/>
      <c r="O935" s="295" t="n"/>
      <c r="P935" s="295" t="n"/>
      <c r="Q935" s="295" t="n"/>
      <c r="R935" s="295" t="n"/>
      <c r="S935" s="295" t="n"/>
      <c r="T935" s="295" t="n"/>
      <c r="U935" s="295" t="n"/>
      <c r="V935" s="295" t="n"/>
      <c r="W935" s="295" t="n"/>
      <c r="X935" s="290" t="inlineStr">
        <is>
          <t>Se descarta</t>
        </is>
      </c>
    </row>
    <row r="936" hidden="1" ht="15.75" customHeight="1" s="412">
      <c r="A936" s="294" t="n"/>
      <c r="B936" s="294" t="n"/>
      <c r="C936" s="294" t="n"/>
      <c r="D936" s="294" t="n"/>
      <c r="E936" s="294" t="n"/>
      <c r="F936" s="295" t="n"/>
      <c r="G936" s="295" t="n"/>
      <c r="H936" s="296" t="n"/>
      <c r="I936" s="295" t="n"/>
      <c r="J936" s="296" t="n"/>
      <c r="K936" s="295" t="n"/>
      <c r="L936" s="297" t="n"/>
      <c r="M936" s="297">
        <f>'ENS TARDIO 201819'!$K936-'ENS TARDIO 201819'!$I936</f>
        <v/>
      </c>
      <c r="N936" s="295" t="n"/>
      <c r="O936" s="295" t="n"/>
      <c r="P936" s="295" t="n"/>
      <c r="Q936" s="295" t="n"/>
      <c r="R936" s="295" t="n"/>
      <c r="S936" s="295" t="n"/>
      <c r="T936" s="295" t="n"/>
      <c r="U936" s="295" t="n"/>
      <c r="V936" s="295" t="n"/>
      <c r="W936" s="295" t="n"/>
      <c r="X936" s="290" t="inlineStr">
        <is>
          <t>Se descarta</t>
        </is>
      </c>
    </row>
    <row r="937" hidden="1" ht="15.75" customHeight="1" s="412">
      <c r="A937" s="294" t="n"/>
      <c r="B937" s="294" t="n"/>
      <c r="C937" s="294" t="n"/>
      <c r="D937" s="294" t="n"/>
      <c r="E937" s="294" t="n"/>
      <c r="F937" s="295" t="n"/>
      <c r="G937" s="295" t="n"/>
      <c r="H937" s="296" t="n"/>
      <c r="I937" s="295" t="n"/>
      <c r="J937" s="296" t="n"/>
      <c r="K937" s="295" t="n"/>
      <c r="L937" s="297" t="n"/>
      <c r="M937" s="297">
        <f>'ENS TARDIO 201819'!$K937-'ENS TARDIO 201819'!$I937</f>
        <v/>
      </c>
      <c r="N937" s="295" t="n"/>
      <c r="O937" s="295" t="n"/>
      <c r="P937" s="295" t="n"/>
      <c r="Q937" s="295" t="n"/>
      <c r="R937" s="295" t="n"/>
      <c r="S937" s="295" t="n"/>
      <c r="T937" s="295" t="n"/>
      <c r="U937" s="295" t="n"/>
      <c r="V937" s="295" t="n"/>
      <c r="W937" s="295" t="n"/>
      <c r="X937" s="290" t="inlineStr">
        <is>
          <t>Se descarta</t>
        </is>
      </c>
    </row>
    <row r="938" hidden="1" ht="15.75" customHeight="1" s="412">
      <c r="A938" s="294" t="n"/>
      <c r="B938" s="294" t="n"/>
      <c r="C938" s="294" t="n"/>
      <c r="D938" s="294" t="n"/>
      <c r="E938" s="294" t="n"/>
      <c r="F938" s="295" t="n"/>
      <c r="G938" s="295" t="n"/>
      <c r="H938" s="296" t="n"/>
      <c r="I938" s="295" t="n"/>
      <c r="J938" s="296" t="n"/>
      <c r="K938" s="295" t="n"/>
      <c r="L938" s="297" t="n"/>
      <c r="M938" s="297">
        <f>'ENS TARDIO 201819'!$K938-'ENS TARDIO 201819'!$I938</f>
        <v/>
      </c>
      <c r="N938" s="295" t="n"/>
      <c r="O938" s="295" t="n"/>
      <c r="P938" s="295" t="n"/>
      <c r="Q938" s="295" t="n"/>
      <c r="R938" s="295" t="n"/>
      <c r="S938" s="295" t="n"/>
      <c r="T938" s="295" t="n"/>
      <c r="U938" s="295" t="n"/>
      <c r="V938" s="295" t="n"/>
      <c r="W938" s="295" t="n"/>
      <c r="X938" s="290" t="inlineStr">
        <is>
          <t>Se descarta</t>
        </is>
      </c>
    </row>
    <row r="939" hidden="1" ht="15.75" customHeight="1" s="412">
      <c r="A939" s="294" t="n"/>
      <c r="B939" s="294" t="n"/>
      <c r="C939" s="294" t="n"/>
      <c r="D939" s="294" t="n"/>
      <c r="E939" s="294" t="n"/>
      <c r="F939" s="295" t="n"/>
      <c r="G939" s="295" t="n"/>
      <c r="H939" s="296" t="n"/>
      <c r="I939" s="295" t="n"/>
      <c r="J939" s="296" t="n"/>
      <c r="K939" s="295" t="n"/>
      <c r="L939" s="297" t="n"/>
      <c r="M939" s="297">
        <f>'ENS TARDIO 201819'!$K939-'ENS TARDIO 201819'!$I939</f>
        <v/>
      </c>
      <c r="N939" s="295" t="n"/>
      <c r="O939" s="295" t="n"/>
      <c r="P939" s="295" t="n"/>
      <c r="Q939" s="295" t="n"/>
      <c r="R939" s="295" t="n"/>
      <c r="S939" s="295" t="n"/>
      <c r="T939" s="295" t="n"/>
      <c r="U939" s="295" t="n"/>
      <c r="V939" s="295" t="n"/>
      <c r="W939" s="295" t="n"/>
      <c r="X939" s="290" t="inlineStr">
        <is>
          <t>Se descarta</t>
        </is>
      </c>
    </row>
    <row r="940" hidden="1" ht="15.75" customHeight="1" s="412">
      <c r="A940" s="294" t="n"/>
      <c r="B940" s="294" t="n"/>
      <c r="C940" s="294" t="n"/>
      <c r="D940" s="294" t="n"/>
      <c r="E940" s="294" t="n"/>
      <c r="F940" s="295" t="n"/>
      <c r="G940" s="295" t="n"/>
      <c r="H940" s="296" t="n"/>
      <c r="I940" s="295" t="n"/>
      <c r="J940" s="296" t="n"/>
      <c r="K940" s="295" t="n"/>
      <c r="L940" s="297" t="n"/>
      <c r="M940" s="297">
        <f>'ENS TARDIO 201819'!$K940-'ENS TARDIO 201819'!$I940</f>
        <v/>
      </c>
      <c r="N940" s="295" t="n"/>
      <c r="O940" s="295" t="n"/>
      <c r="P940" s="295" t="n"/>
      <c r="Q940" s="295" t="n"/>
      <c r="R940" s="295" t="n"/>
      <c r="S940" s="295" t="n"/>
      <c r="T940" s="295" t="n"/>
      <c r="U940" s="295" t="n"/>
      <c r="V940" s="295" t="n"/>
      <c r="W940" s="295" t="n"/>
      <c r="X940" s="290" t="inlineStr">
        <is>
          <t>Se descarta</t>
        </is>
      </c>
    </row>
    <row r="941" hidden="1" ht="15.75" customHeight="1" s="412">
      <c r="A941" s="294" t="n"/>
      <c r="B941" s="294" t="n"/>
      <c r="C941" s="294" t="n"/>
      <c r="D941" s="294" t="n"/>
      <c r="E941" s="294" t="n"/>
      <c r="F941" s="295" t="n"/>
      <c r="G941" s="295" t="n"/>
      <c r="H941" s="296" t="n"/>
      <c r="I941" s="295" t="n"/>
      <c r="J941" s="296" t="n"/>
      <c r="K941" s="295" t="n"/>
      <c r="L941" s="297" t="n"/>
      <c r="M941" s="297">
        <f>'ENS TARDIO 201819'!$K941-'ENS TARDIO 201819'!$I941</f>
        <v/>
      </c>
      <c r="N941" s="295" t="n"/>
      <c r="O941" s="295" t="n"/>
      <c r="P941" s="295" t="n"/>
      <c r="Q941" s="295" t="n"/>
      <c r="R941" s="295" t="n"/>
      <c r="S941" s="295" t="n"/>
      <c r="T941" s="295" t="n"/>
      <c r="U941" s="295" t="n"/>
      <c r="V941" s="295" t="n"/>
      <c r="W941" s="295" t="n"/>
      <c r="X941" s="290" t="inlineStr">
        <is>
          <t>Plot válido</t>
        </is>
      </c>
    </row>
    <row r="942" hidden="1" ht="15.75" customHeight="1" s="412">
      <c r="A942" s="294" t="n"/>
      <c r="B942" s="294" t="n"/>
      <c r="C942" s="294" t="n"/>
      <c r="D942" s="294" t="n"/>
      <c r="E942" s="294" t="n"/>
      <c r="F942" s="295" t="n"/>
      <c r="G942" s="295" t="n"/>
      <c r="H942" s="296" t="n"/>
      <c r="I942" s="295" t="n"/>
      <c r="J942" s="296" t="n"/>
      <c r="K942" s="295" t="n"/>
      <c r="L942" s="297" t="n"/>
      <c r="M942" s="297">
        <f>'ENS TARDIO 201819'!$K942-'ENS TARDIO 201819'!$I942</f>
        <v/>
      </c>
      <c r="N942" s="295" t="n"/>
      <c r="O942" s="295" t="n"/>
      <c r="P942" s="295" t="n"/>
      <c r="Q942" s="295" t="n"/>
      <c r="R942" s="295" t="n"/>
      <c r="S942" s="295" t="n"/>
      <c r="T942" s="295" t="n"/>
      <c r="U942" s="295" t="n"/>
      <c r="V942" s="295" t="n"/>
      <c r="W942" s="295" t="n"/>
      <c r="X942" s="290" t="inlineStr">
        <is>
          <t>Plot válido</t>
        </is>
      </c>
    </row>
    <row r="943" hidden="1" ht="15.75" customHeight="1" s="412">
      <c r="A943" s="294" t="n"/>
      <c r="B943" s="294" t="n"/>
      <c r="C943" s="294" t="n"/>
      <c r="D943" s="294" t="n"/>
      <c r="E943" s="294" t="n"/>
      <c r="F943" s="295" t="n"/>
      <c r="G943" s="295" t="n"/>
      <c r="H943" s="296" t="n"/>
      <c r="I943" s="295" t="n"/>
      <c r="J943" s="296" t="n"/>
      <c r="K943" s="295" t="n"/>
      <c r="L943" s="297" t="n"/>
      <c r="M943" s="297">
        <f>'ENS TARDIO 201819'!$K943-'ENS TARDIO 201819'!$I943</f>
        <v/>
      </c>
      <c r="N943" s="295" t="n"/>
      <c r="O943" s="295" t="n"/>
      <c r="P943" s="295" t="n"/>
      <c r="Q943" s="295" t="n"/>
      <c r="R943" s="295" t="n"/>
      <c r="S943" s="295" t="n"/>
      <c r="T943" s="295" t="n"/>
      <c r="U943" s="295" t="n"/>
      <c r="V943" s="295" t="n"/>
      <c r="W943" s="295" t="n"/>
      <c r="X943" s="290" t="inlineStr">
        <is>
          <t>Plot válido</t>
        </is>
      </c>
    </row>
    <row r="944" hidden="1" ht="15.75" customHeight="1" s="412">
      <c r="A944" s="294" t="n"/>
      <c r="B944" s="294" t="n"/>
      <c r="C944" s="294" t="n"/>
      <c r="D944" s="294" t="n"/>
      <c r="E944" s="294" t="n"/>
      <c r="F944" s="295" t="n"/>
      <c r="G944" s="295" t="n"/>
      <c r="H944" s="296" t="n"/>
      <c r="I944" s="295" t="n"/>
      <c r="J944" s="296" t="n"/>
      <c r="K944" s="295" t="n"/>
      <c r="L944" s="297" t="n"/>
      <c r="M944" s="297">
        <f>'ENS TARDIO 201819'!$K944-'ENS TARDIO 201819'!$I944</f>
        <v/>
      </c>
      <c r="N944" s="295" t="n"/>
      <c r="O944" s="295" t="n"/>
      <c r="P944" s="295" t="n"/>
      <c r="Q944" s="295" t="n"/>
      <c r="R944" s="295" t="n"/>
      <c r="S944" s="295" t="n"/>
      <c r="T944" s="295" t="n"/>
      <c r="U944" s="295" t="n"/>
      <c r="V944" s="295" t="n"/>
      <c r="W944" s="295" t="n"/>
      <c r="X944" s="290" t="inlineStr">
        <is>
          <t>Plot válido</t>
        </is>
      </c>
    </row>
    <row r="945" hidden="1" ht="15.75" customHeight="1" s="412">
      <c r="A945" s="294" t="n"/>
      <c r="B945" s="294" t="n"/>
      <c r="C945" s="294" t="n"/>
      <c r="D945" s="294" t="n"/>
      <c r="E945" s="294" t="n"/>
      <c r="F945" s="295" t="n"/>
      <c r="G945" s="295" t="n"/>
      <c r="H945" s="296" t="n"/>
      <c r="I945" s="295" t="n"/>
      <c r="J945" s="296" t="n"/>
      <c r="K945" s="295" t="n"/>
      <c r="L945" s="297" t="n"/>
      <c r="M945" s="297">
        <f>'ENS TARDIO 201819'!$K945-'ENS TARDIO 201819'!$I945</f>
        <v/>
      </c>
      <c r="N945" s="295" t="n"/>
      <c r="O945" s="295" t="n"/>
      <c r="P945" s="295" t="n"/>
      <c r="Q945" s="295" t="n"/>
      <c r="R945" s="295" t="n"/>
      <c r="S945" s="295" t="n"/>
      <c r="T945" s="295" t="n"/>
      <c r="U945" s="295" t="n"/>
      <c r="V945" s="295" t="n"/>
      <c r="W945" s="295" t="n"/>
      <c r="X945" s="290" t="inlineStr">
        <is>
          <t>Plot válido</t>
        </is>
      </c>
    </row>
    <row r="946" hidden="1" ht="15.75" customHeight="1" s="412">
      <c r="A946" s="294" t="n"/>
      <c r="B946" s="294" t="n"/>
      <c r="C946" s="294" t="n"/>
      <c r="D946" s="294" t="n"/>
      <c r="E946" s="294" t="n"/>
      <c r="F946" s="295" t="n"/>
      <c r="G946" s="295" t="n"/>
      <c r="H946" s="296" t="n"/>
      <c r="I946" s="295" t="n"/>
      <c r="J946" s="296" t="n"/>
      <c r="K946" s="295" t="n"/>
      <c r="L946" s="297" t="n"/>
      <c r="M946" s="297">
        <f>'ENS TARDIO 201819'!$K946-'ENS TARDIO 201819'!$I946</f>
        <v/>
      </c>
      <c r="N946" s="295" t="n"/>
      <c r="O946" s="295" t="n"/>
      <c r="P946" s="295" t="n"/>
      <c r="Q946" s="295" t="n"/>
      <c r="R946" s="295" t="n"/>
      <c r="S946" s="295" t="n"/>
      <c r="T946" s="295" t="n"/>
      <c r="U946" s="295" t="n"/>
      <c r="V946" s="295" t="n"/>
      <c r="W946" s="295" t="n"/>
      <c r="X946" s="290" t="inlineStr">
        <is>
          <t>Plot válido</t>
        </is>
      </c>
    </row>
    <row r="947" hidden="1" ht="15.75" customHeight="1" s="412">
      <c r="A947" s="294" t="n"/>
      <c r="B947" s="294" t="n"/>
      <c r="C947" s="294" t="n"/>
      <c r="D947" s="294" t="n"/>
      <c r="E947" s="294" t="n"/>
      <c r="F947" s="295" t="n"/>
      <c r="G947" s="295" t="n"/>
      <c r="H947" s="296" t="n"/>
      <c r="I947" s="295" t="n"/>
      <c r="J947" s="296" t="n"/>
      <c r="K947" s="295" t="n"/>
      <c r="L947" s="297" t="n"/>
      <c r="M947" s="297">
        <f>'ENS TARDIO 201819'!$K947-'ENS TARDIO 201819'!$I947</f>
        <v/>
      </c>
      <c r="N947" s="295" t="n"/>
      <c r="O947" s="295" t="n"/>
      <c r="P947" s="295" t="n"/>
      <c r="Q947" s="295" t="n"/>
      <c r="R947" s="295" t="n"/>
      <c r="S947" s="295" t="n"/>
      <c r="T947" s="295" t="n"/>
      <c r="U947" s="295" t="n"/>
      <c r="V947" s="295" t="n"/>
      <c r="W947" s="295" t="n"/>
      <c r="X947" s="290" t="inlineStr">
        <is>
          <t>Plot válido</t>
        </is>
      </c>
    </row>
    <row r="948" hidden="1" ht="15.75" customHeight="1" s="412">
      <c r="A948" s="294" t="n"/>
      <c r="B948" s="294" t="n"/>
      <c r="C948" s="294" t="n"/>
      <c r="D948" s="294" t="n"/>
      <c r="E948" s="294" t="n"/>
      <c r="F948" s="295" t="n"/>
      <c r="G948" s="295" t="n"/>
      <c r="H948" s="296" t="n"/>
      <c r="I948" s="295" t="n"/>
      <c r="J948" s="296" t="n"/>
      <c r="K948" s="295" t="n"/>
      <c r="L948" s="297" t="n"/>
      <c r="M948" s="297">
        <f>'ENS TARDIO 201819'!$K948-'ENS TARDIO 201819'!$I948</f>
        <v/>
      </c>
      <c r="N948" s="295" t="n"/>
      <c r="O948" s="295" t="n"/>
      <c r="P948" s="295" t="n"/>
      <c r="Q948" s="295" t="n"/>
      <c r="R948" s="295" t="n"/>
      <c r="S948" s="295" t="n"/>
      <c r="T948" s="295" t="n"/>
      <c r="U948" s="295" t="n"/>
      <c r="V948" s="295" t="n"/>
      <c r="W948" s="295" t="n"/>
      <c r="X948" s="290" t="inlineStr">
        <is>
          <t>Plot válido</t>
        </is>
      </c>
    </row>
    <row r="949" hidden="1" ht="15.75" customHeight="1" s="412">
      <c r="A949" s="294" t="n"/>
      <c r="B949" s="294" t="n"/>
      <c r="C949" s="294" t="n"/>
      <c r="D949" s="294" t="n"/>
      <c r="E949" s="294" t="n"/>
      <c r="F949" s="295" t="n"/>
      <c r="G949" s="295" t="n"/>
      <c r="H949" s="296" t="n"/>
      <c r="I949" s="295" t="n"/>
      <c r="J949" s="296" t="n"/>
      <c r="K949" s="295" t="n"/>
      <c r="L949" s="297" t="n"/>
      <c r="M949" s="297">
        <f>'ENS TARDIO 201819'!$K949-'ENS TARDIO 201819'!$I949</f>
        <v/>
      </c>
      <c r="N949" s="295" t="n"/>
      <c r="O949" s="295" t="n"/>
      <c r="P949" s="295" t="n"/>
      <c r="Q949" s="295" t="n"/>
      <c r="R949" s="295" t="n"/>
      <c r="S949" s="295" t="n"/>
      <c r="T949" s="295" t="n"/>
      <c r="U949" s="295" t="n"/>
      <c r="V949" s="295" t="n"/>
      <c r="W949" s="295" t="n"/>
      <c r="X949" s="290" t="inlineStr">
        <is>
          <t>Plot válido</t>
        </is>
      </c>
    </row>
    <row r="950" hidden="1" ht="15.75" customHeight="1" s="412">
      <c r="A950" s="294" t="n"/>
      <c r="B950" s="294" t="n"/>
      <c r="C950" s="294" t="n"/>
      <c r="D950" s="294" t="n"/>
      <c r="E950" s="294" t="n"/>
      <c r="F950" s="295" t="n"/>
      <c r="G950" s="295" t="n"/>
      <c r="H950" s="296" t="n"/>
      <c r="I950" s="295" t="n"/>
      <c r="J950" s="296" t="n"/>
      <c r="K950" s="295" t="n"/>
      <c r="L950" s="297" t="n"/>
      <c r="M950" s="297">
        <f>'ENS TARDIO 201819'!$K950-'ENS TARDIO 201819'!$I950</f>
        <v/>
      </c>
      <c r="N950" s="295" t="n"/>
      <c r="O950" s="295" t="n"/>
      <c r="P950" s="295" t="n"/>
      <c r="Q950" s="295" t="n"/>
      <c r="R950" s="295" t="n"/>
      <c r="S950" s="295" t="n"/>
      <c r="T950" s="295" t="n"/>
      <c r="U950" s="295" t="n"/>
      <c r="V950" s="295" t="n"/>
      <c r="W950" s="295" t="n"/>
      <c r="X950" s="290" t="inlineStr">
        <is>
          <t>Plot válido</t>
        </is>
      </c>
    </row>
    <row r="951" hidden="1" ht="15.75" customHeight="1" s="412">
      <c r="A951" s="294" t="n"/>
      <c r="B951" s="294" t="n"/>
      <c r="C951" s="294" t="n"/>
      <c r="D951" s="294" t="n"/>
      <c r="E951" s="294" t="n"/>
      <c r="F951" s="295" t="n"/>
      <c r="G951" s="295" t="n"/>
      <c r="H951" s="296" t="n"/>
      <c r="I951" s="295" t="n"/>
      <c r="J951" s="296" t="n"/>
      <c r="K951" s="295" t="n"/>
      <c r="L951" s="297" t="n"/>
      <c r="M951" s="297">
        <f>'ENS TARDIO 201819'!$K951-'ENS TARDIO 201819'!$I951</f>
        <v/>
      </c>
      <c r="N951" s="295" t="n"/>
      <c r="O951" s="295" t="n"/>
      <c r="P951" s="295" t="n"/>
      <c r="Q951" s="295" t="n"/>
      <c r="R951" s="295" t="n"/>
      <c r="S951" s="295" t="n"/>
      <c r="T951" s="295" t="n"/>
      <c r="U951" s="295" t="n"/>
      <c r="V951" s="295" t="n"/>
      <c r="W951" s="295" t="n"/>
      <c r="X951" s="290" t="inlineStr">
        <is>
          <t>Plot válido</t>
        </is>
      </c>
    </row>
    <row r="952" hidden="1" ht="15.75" customHeight="1" s="412">
      <c r="A952" s="294" t="n"/>
      <c r="B952" s="294" t="n"/>
      <c r="C952" s="294" t="n"/>
      <c r="D952" s="294" t="n"/>
      <c r="E952" s="294" t="n"/>
      <c r="F952" s="295" t="n"/>
      <c r="G952" s="295" t="n"/>
      <c r="H952" s="296" t="n"/>
      <c r="I952" s="295" t="n"/>
      <c r="J952" s="296" t="n"/>
      <c r="K952" s="295" t="n"/>
      <c r="L952" s="297" t="n"/>
      <c r="M952" s="297">
        <f>'ENS TARDIO 201819'!$K952-'ENS TARDIO 201819'!$I952</f>
        <v/>
      </c>
      <c r="N952" s="295" t="n"/>
      <c r="O952" s="295" t="n"/>
      <c r="P952" s="295" t="n"/>
      <c r="Q952" s="295" t="n"/>
      <c r="R952" s="295" t="n"/>
      <c r="S952" s="295" t="n"/>
      <c r="T952" s="295" t="n"/>
      <c r="U952" s="295" t="n"/>
      <c r="V952" s="295" t="n"/>
      <c r="W952" s="295" t="n"/>
      <c r="X952" s="290" t="inlineStr">
        <is>
          <t>Plot válido</t>
        </is>
      </c>
    </row>
    <row r="953" hidden="1" ht="15.75" customHeight="1" s="412">
      <c r="A953" s="294" t="n"/>
      <c r="B953" s="294" t="n"/>
      <c r="C953" s="294" t="n"/>
      <c r="D953" s="294" t="n"/>
      <c r="E953" s="294" t="n"/>
      <c r="F953" s="295" t="n"/>
      <c r="G953" s="295" t="n"/>
      <c r="H953" s="296" t="n"/>
      <c r="I953" s="295" t="n"/>
      <c r="J953" s="296" t="n"/>
      <c r="K953" s="295" t="n"/>
      <c r="L953" s="297" t="n"/>
      <c r="M953" s="297">
        <f>'ENS TARDIO 201819'!$K953-'ENS TARDIO 201819'!$I953</f>
        <v/>
      </c>
      <c r="N953" s="295" t="n"/>
      <c r="O953" s="295" t="n"/>
      <c r="P953" s="295" t="n"/>
      <c r="Q953" s="295" t="n"/>
      <c r="R953" s="295" t="n"/>
      <c r="S953" s="295" t="n"/>
      <c r="T953" s="295" t="n"/>
      <c r="U953" s="295" t="n"/>
      <c r="V953" s="295" t="n"/>
      <c r="W953" s="295" t="n"/>
      <c r="X953" s="290" t="inlineStr">
        <is>
          <t>Se descarta</t>
        </is>
      </c>
    </row>
    <row r="954" hidden="1" ht="15.75" customHeight="1" s="412">
      <c r="A954" s="294" t="n"/>
      <c r="B954" s="294" t="n"/>
      <c r="C954" s="294" t="n"/>
      <c r="D954" s="294" t="n"/>
      <c r="E954" s="294" t="n"/>
      <c r="F954" s="295" t="n"/>
      <c r="G954" s="295" t="n"/>
      <c r="H954" s="296" t="n"/>
      <c r="I954" s="295" t="n"/>
      <c r="J954" s="296" t="n"/>
      <c r="K954" s="295" t="n"/>
      <c r="L954" s="297" t="n"/>
      <c r="M954" s="297">
        <f>'ENS TARDIO 201819'!$K954-'ENS TARDIO 201819'!$I954</f>
        <v/>
      </c>
      <c r="N954" s="295" t="n"/>
      <c r="O954" s="295" t="n"/>
      <c r="P954" s="295" t="n"/>
      <c r="Q954" s="295" t="n"/>
      <c r="R954" s="295" t="n"/>
      <c r="S954" s="295" t="n"/>
      <c r="T954" s="295" t="n"/>
      <c r="U954" s="295" t="n"/>
      <c r="V954" s="295" t="n"/>
      <c r="W954" s="295" t="n"/>
      <c r="X954" s="290" t="inlineStr">
        <is>
          <t>Se descarta</t>
        </is>
      </c>
    </row>
    <row r="955" hidden="1" ht="15.75" customHeight="1" s="412">
      <c r="A955" s="294" t="n"/>
      <c r="B955" s="294" t="n"/>
      <c r="C955" s="294" t="n"/>
      <c r="D955" s="294" t="n"/>
      <c r="E955" s="294" t="n"/>
      <c r="F955" s="295" t="n"/>
      <c r="G955" s="295" t="n"/>
      <c r="H955" s="296" t="n"/>
      <c r="I955" s="295" t="n"/>
      <c r="J955" s="296" t="n"/>
      <c r="K955" s="295" t="n"/>
      <c r="L955" s="297" t="n"/>
      <c r="M955" s="297">
        <f>'ENS TARDIO 201819'!$K955-'ENS TARDIO 201819'!$I955</f>
        <v/>
      </c>
      <c r="N955" s="295" t="n"/>
      <c r="O955" s="295" t="n"/>
      <c r="P955" s="295" t="n"/>
      <c r="Q955" s="295" t="n"/>
      <c r="R955" s="295" t="n"/>
      <c r="S955" s="295" t="n"/>
      <c r="T955" s="295" t="n"/>
      <c r="U955" s="295" t="n"/>
      <c r="V955" s="295" t="n"/>
      <c r="W955" s="295" t="n"/>
      <c r="X955" s="290" t="inlineStr">
        <is>
          <t>Se descarta</t>
        </is>
      </c>
    </row>
    <row r="956" hidden="1" ht="15.75" customHeight="1" s="412">
      <c r="A956" s="294" t="n"/>
      <c r="B956" s="294" t="n"/>
      <c r="C956" s="294" t="n"/>
      <c r="D956" s="294" t="n"/>
      <c r="E956" s="294" t="n"/>
      <c r="F956" s="295" t="n"/>
      <c r="G956" s="295" t="n"/>
      <c r="H956" s="296" t="n"/>
      <c r="I956" s="295" t="n"/>
      <c r="J956" s="296" t="n"/>
      <c r="K956" s="295" t="n"/>
      <c r="L956" s="297" t="n"/>
      <c r="M956" s="297">
        <f>'ENS TARDIO 201819'!$K956-'ENS TARDIO 201819'!$I956</f>
        <v/>
      </c>
      <c r="N956" s="295" t="n"/>
      <c r="O956" s="295" t="n"/>
      <c r="P956" s="295" t="n"/>
      <c r="Q956" s="295" t="n"/>
      <c r="R956" s="295" t="n"/>
      <c r="S956" s="295" t="n"/>
      <c r="T956" s="295" t="n"/>
      <c r="U956" s="295" t="n"/>
      <c r="V956" s="295" t="n"/>
      <c r="W956" s="295" t="n"/>
      <c r="X956" s="290" t="inlineStr">
        <is>
          <t>Se descarta</t>
        </is>
      </c>
    </row>
    <row r="957" hidden="1" ht="15.75" customHeight="1" s="412">
      <c r="A957" s="294" t="n"/>
      <c r="B957" s="294" t="n"/>
      <c r="C957" s="294" t="n"/>
      <c r="D957" s="294" t="n"/>
      <c r="E957" s="294" t="n"/>
      <c r="F957" s="295" t="n"/>
      <c r="G957" s="295" t="n"/>
      <c r="H957" s="296" t="n"/>
      <c r="I957" s="295" t="n"/>
      <c r="J957" s="296" t="n"/>
      <c r="K957" s="295" t="n"/>
      <c r="L957" s="297" t="n"/>
      <c r="M957" s="297">
        <f>'ENS TARDIO 201819'!$K957-'ENS TARDIO 201819'!$I957</f>
        <v/>
      </c>
      <c r="N957" s="295" t="n"/>
      <c r="O957" s="295" t="n"/>
      <c r="P957" s="295" t="n"/>
      <c r="Q957" s="295" t="n"/>
      <c r="R957" s="295" t="n"/>
      <c r="S957" s="295" t="n"/>
      <c r="T957" s="295" t="n"/>
      <c r="U957" s="295" t="n"/>
      <c r="V957" s="295" t="n"/>
      <c r="W957" s="295" t="n"/>
      <c r="X957" s="290" t="inlineStr">
        <is>
          <t>Se descarta</t>
        </is>
      </c>
    </row>
    <row r="958" hidden="1" ht="15.75" customHeight="1" s="412">
      <c r="A958" s="294" t="n"/>
      <c r="B958" s="294" t="n"/>
      <c r="C958" s="294" t="n"/>
      <c r="D958" s="294" t="n"/>
      <c r="E958" s="294" t="n"/>
      <c r="F958" s="295" t="n"/>
      <c r="G958" s="295" t="n"/>
      <c r="H958" s="296" t="n"/>
      <c r="I958" s="295" t="n"/>
      <c r="J958" s="296" t="n"/>
      <c r="K958" s="295" t="n"/>
      <c r="L958" s="297" t="n"/>
      <c r="M958" s="297">
        <f>'ENS TARDIO 201819'!$K958-'ENS TARDIO 201819'!$I958</f>
        <v/>
      </c>
      <c r="N958" s="295" t="n"/>
      <c r="O958" s="295" t="n"/>
      <c r="P958" s="295" t="n"/>
      <c r="Q958" s="295" t="n"/>
      <c r="R958" s="295" t="n"/>
      <c r="S958" s="295" t="n"/>
      <c r="T958" s="295" t="n"/>
      <c r="U958" s="295" t="n"/>
      <c r="V958" s="295" t="n"/>
      <c r="W958" s="295" t="n"/>
      <c r="X958" s="290" t="inlineStr">
        <is>
          <t>Se descarta</t>
        </is>
      </c>
    </row>
    <row r="959" hidden="1" ht="15.75" customHeight="1" s="412">
      <c r="A959" s="294" t="n"/>
      <c r="B959" s="294" t="n"/>
      <c r="C959" s="294" t="n"/>
      <c r="D959" s="294" t="n"/>
      <c r="E959" s="294" t="n"/>
      <c r="F959" s="295" t="n"/>
      <c r="G959" s="295" t="n"/>
      <c r="H959" s="296" t="n"/>
      <c r="I959" s="295" t="n"/>
      <c r="J959" s="296" t="n"/>
      <c r="K959" s="295" t="n"/>
      <c r="L959" s="297" t="n"/>
      <c r="M959" s="297">
        <f>'ENS TARDIO 201819'!$K959-'ENS TARDIO 201819'!$I959</f>
        <v/>
      </c>
      <c r="N959" s="295" t="n"/>
      <c r="O959" s="295" t="n"/>
      <c r="P959" s="295" t="n"/>
      <c r="Q959" s="295" t="n"/>
      <c r="R959" s="295" t="n"/>
      <c r="S959" s="295" t="n"/>
      <c r="T959" s="295" t="n"/>
      <c r="U959" s="295" t="n"/>
      <c r="V959" s="295" t="n"/>
      <c r="W959" s="295" t="n"/>
      <c r="X959" s="290" t="inlineStr">
        <is>
          <t>Se descarta</t>
        </is>
      </c>
    </row>
    <row r="960" hidden="1" ht="15.75" customHeight="1" s="412">
      <c r="A960" s="294" t="n"/>
      <c r="B960" s="294" t="n"/>
      <c r="C960" s="294" t="n"/>
      <c r="D960" s="294" t="n"/>
      <c r="E960" s="294" t="n"/>
      <c r="F960" s="295" t="n"/>
      <c r="G960" s="295" t="n"/>
      <c r="H960" s="296" t="n"/>
      <c r="I960" s="295" t="n"/>
      <c r="J960" s="296" t="n"/>
      <c r="K960" s="295" t="n"/>
      <c r="L960" s="297" t="n"/>
      <c r="M960" s="297">
        <f>'ENS TARDIO 201819'!$K960-'ENS TARDIO 201819'!$I960</f>
        <v/>
      </c>
      <c r="N960" s="295" t="n"/>
      <c r="O960" s="295" t="n"/>
      <c r="P960" s="295" t="n"/>
      <c r="Q960" s="295" t="n"/>
      <c r="R960" s="295" t="n"/>
      <c r="S960" s="295" t="n"/>
      <c r="T960" s="295" t="n"/>
      <c r="U960" s="295" t="n"/>
      <c r="V960" s="295" t="n"/>
      <c r="W960" s="295" t="n"/>
      <c r="X960" s="290" t="inlineStr">
        <is>
          <t>Se descarta</t>
        </is>
      </c>
    </row>
    <row r="961" hidden="1" ht="15.75" customHeight="1" s="412">
      <c r="A961" s="294" t="n"/>
      <c r="B961" s="294" t="n"/>
      <c r="C961" s="294" t="n"/>
      <c r="D961" s="294" t="n"/>
      <c r="E961" s="294" t="n"/>
      <c r="F961" s="295" t="n"/>
      <c r="G961" s="295" t="n"/>
      <c r="H961" s="296" t="n"/>
      <c r="I961" s="295" t="n"/>
      <c r="J961" s="296" t="n"/>
      <c r="K961" s="295" t="n"/>
      <c r="L961" s="297" t="n"/>
      <c r="M961" s="297">
        <f>'ENS TARDIO 201819'!$K961-'ENS TARDIO 201819'!$I961</f>
        <v/>
      </c>
      <c r="N961" s="295" t="n"/>
      <c r="O961" s="295" t="n"/>
      <c r="P961" s="295" t="n"/>
      <c r="Q961" s="295" t="n"/>
      <c r="R961" s="295" t="n"/>
      <c r="S961" s="295" t="n"/>
      <c r="T961" s="295" t="n"/>
      <c r="U961" s="295" t="n"/>
      <c r="V961" s="295" t="n"/>
      <c r="W961" s="295" t="n"/>
      <c r="X961" s="290" t="inlineStr">
        <is>
          <t>Se descarta</t>
        </is>
      </c>
    </row>
    <row r="962" hidden="1" ht="15.75" customHeight="1" s="412">
      <c r="A962" s="294" t="n"/>
      <c r="B962" s="294" t="n"/>
      <c r="C962" s="294" t="n"/>
      <c r="D962" s="294" t="n"/>
      <c r="E962" s="294" t="n"/>
      <c r="F962" s="295" t="n"/>
      <c r="G962" s="295" t="n"/>
      <c r="H962" s="296" t="n"/>
      <c r="I962" s="295" t="n"/>
      <c r="J962" s="296" t="n"/>
      <c r="K962" s="295" t="n"/>
      <c r="L962" s="297" t="n"/>
      <c r="M962" s="297">
        <f>'ENS TARDIO 201819'!$K962-'ENS TARDIO 201819'!$I962</f>
        <v/>
      </c>
      <c r="N962" s="295" t="n"/>
      <c r="O962" s="295" t="n"/>
      <c r="P962" s="295" t="n"/>
      <c r="Q962" s="295" t="n"/>
      <c r="R962" s="295" t="n"/>
      <c r="S962" s="295" t="n"/>
      <c r="T962" s="295" t="n"/>
      <c r="U962" s="295" t="n"/>
      <c r="V962" s="295" t="n"/>
      <c r="W962" s="295" t="n"/>
      <c r="X962" s="290" t="inlineStr">
        <is>
          <t>Se descarta</t>
        </is>
      </c>
    </row>
    <row r="963" hidden="1" ht="15.75" customHeight="1" s="412">
      <c r="A963" s="294" t="n"/>
      <c r="B963" s="294" t="n"/>
      <c r="C963" s="294" t="n"/>
      <c r="D963" s="294" t="n"/>
      <c r="E963" s="294" t="n"/>
      <c r="F963" s="295" t="n"/>
      <c r="G963" s="295" t="n"/>
      <c r="H963" s="296" t="n"/>
      <c r="I963" s="295" t="n"/>
      <c r="J963" s="296" t="n"/>
      <c r="K963" s="295" t="n"/>
      <c r="L963" s="297" t="n"/>
      <c r="M963" s="297">
        <f>'ENS TARDIO 201819'!$K963-'ENS TARDIO 201819'!$I963</f>
        <v/>
      </c>
      <c r="N963" s="295" t="n"/>
      <c r="O963" s="295" t="n"/>
      <c r="P963" s="295" t="n"/>
      <c r="Q963" s="295" t="n"/>
      <c r="R963" s="295" t="n"/>
      <c r="S963" s="295" t="n"/>
      <c r="T963" s="295" t="n"/>
      <c r="U963" s="295" t="n"/>
      <c r="V963" s="295" t="n"/>
      <c r="W963" s="295" t="n"/>
      <c r="X963" s="290" t="inlineStr">
        <is>
          <t>Se descarta</t>
        </is>
      </c>
    </row>
    <row r="964" hidden="1" ht="15.75" customHeight="1" s="412">
      <c r="A964" s="294" t="n"/>
      <c r="B964" s="294" t="n"/>
      <c r="C964" s="294" t="n"/>
      <c r="D964" s="294" t="n"/>
      <c r="E964" s="294" t="n"/>
      <c r="F964" s="295" t="n"/>
      <c r="G964" s="295" t="n"/>
      <c r="H964" s="296" t="n"/>
      <c r="I964" s="295" t="n"/>
      <c r="J964" s="296" t="n"/>
      <c r="K964" s="295" t="n"/>
      <c r="L964" s="297" t="n"/>
      <c r="M964" s="297">
        <f>'ENS TARDIO 201819'!$K964-'ENS TARDIO 201819'!$I964</f>
        <v/>
      </c>
      <c r="N964" s="295" t="n"/>
      <c r="O964" s="295" t="n"/>
      <c r="P964" s="295" t="n"/>
      <c r="Q964" s="295" t="n"/>
      <c r="R964" s="295" t="n"/>
      <c r="S964" s="295" t="n"/>
      <c r="T964" s="295" t="n"/>
      <c r="U964" s="295" t="n"/>
      <c r="V964" s="295" t="n"/>
      <c r="W964" s="295" t="n"/>
      <c r="X964" s="290" t="inlineStr">
        <is>
          <t>Se descarta</t>
        </is>
      </c>
    </row>
    <row r="965" hidden="1" ht="15.75" customHeight="1" s="412">
      <c r="A965" s="294" t="n"/>
      <c r="B965" s="294" t="n"/>
      <c r="C965" s="294" t="n"/>
      <c r="D965" s="294" t="n"/>
      <c r="E965" s="294" t="n"/>
      <c r="F965" s="295" t="n"/>
      <c r="G965" s="295" t="n"/>
      <c r="H965" s="296" t="n"/>
      <c r="I965" s="295" t="n"/>
      <c r="J965" s="296" t="n"/>
      <c r="K965" s="295" t="n"/>
      <c r="L965" s="297" t="n"/>
      <c r="M965" s="297">
        <f>'ENS TARDIO 201819'!$K965-'ENS TARDIO 201819'!$I965</f>
        <v/>
      </c>
      <c r="N965" s="295" t="n"/>
      <c r="O965" s="295" t="n"/>
      <c r="P965" s="295" t="n"/>
      <c r="Q965" s="295" t="n"/>
      <c r="R965" s="295" t="n"/>
      <c r="S965" s="295" t="n"/>
      <c r="T965" s="295" t="n"/>
      <c r="U965" s="295" t="n"/>
      <c r="V965" s="295" t="n"/>
      <c r="W965" s="295" t="n"/>
      <c r="X965" s="290" t="inlineStr">
        <is>
          <t>Se descarta</t>
        </is>
      </c>
    </row>
    <row r="966" hidden="1" ht="15.75" customHeight="1" s="412">
      <c r="A966" s="294" t="n"/>
      <c r="B966" s="294" t="n"/>
      <c r="C966" s="294" t="n"/>
      <c r="D966" s="294" t="n"/>
      <c r="E966" s="294" t="n"/>
      <c r="F966" s="295" t="n"/>
      <c r="G966" s="295" t="n"/>
      <c r="H966" s="296" t="n"/>
      <c r="I966" s="295" t="n"/>
      <c r="J966" s="296" t="n"/>
      <c r="K966" s="295" t="n"/>
      <c r="L966" s="297" t="n"/>
      <c r="M966" s="297">
        <f>'ENS TARDIO 201819'!$K966-'ENS TARDIO 201819'!$I966</f>
        <v/>
      </c>
      <c r="N966" s="295" t="n"/>
      <c r="O966" s="295" t="n"/>
      <c r="P966" s="295" t="n"/>
      <c r="Q966" s="295" t="n"/>
      <c r="R966" s="295" t="n"/>
      <c r="S966" s="295" t="n"/>
      <c r="T966" s="295" t="n"/>
      <c r="U966" s="295" t="n"/>
      <c r="V966" s="295" t="n"/>
      <c r="W966" s="295" t="n"/>
      <c r="X966" s="290" t="inlineStr">
        <is>
          <t>Se descarta</t>
        </is>
      </c>
    </row>
    <row r="967" hidden="1" ht="15.75" customHeight="1" s="412">
      <c r="A967" s="294" t="n"/>
      <c r="B967" s="294" t="n"/>
      <c r="C967" s="294" t="n"/>
      <c r="D967" s="294" t="n"/>
      <c r="E967" s="294" t="n"/>
      <c r="F967" s="295" t="n"/>
      <c r="G967" s="295" t="n"/>
      <c r="H967" s="296" t="n"/>
      <c r="I967" s="295" t="n"/>
      <c r="J967" s="296" t="n"/>
      <c r="K967" s="295" t="n"/>
      <c r="L967" s="297" t="n"/>
      <c r="M967" s="297">
        <f>'ENS TARDIO 201819'!$K967-'ENS TARDIO 201819'!$I967</f>
        <v/>
      </c>
      <c r="N967" s="295" t="n"/>
      <c r="O967" s="295" t="n"/>
      <c r="P967" s="295" t="n"/>
      <c r="Q967" s="295" t="n"/>
      <c r="R967" s="295" t="n"/>
      <c r="S967" s="295" t="n"/>
      <c r="T967" s="295" t="n"/>
      <c r="U967" s="295" t="n"/>
      <c r="V967" s="295" t="n"/>
      <c r="W967" s="295" t="n"/>
      <c r="X967" s="290" t="inlineStr">
        <is>
          <t>Se descarta</t>
        </is>
      </c>
    </row>
    <row r="968" hidden="1" ht="15.75" customHeight="1" s="412">
      <c r="A968" s="294" t="n"/>
      <c r="B968" s="294" t="n"/>
      <c r="C968" s="294" t="n"/>
      <c r="D968" s="294" t="n"/>
      <c r="E968" s="294" t="n"/>
      <c r="F968" s="295" t="n"/>
      <c r="G968" s="295" t="n"/>
      <c r="H968" s="296" t="n"/>
      <c r="I968" s="295" t="n"/>
      <c r="J968" s="296" t="n"/>
      <c r="K968" s="295" t="n"/>
      <c r="L968" s="297" t="n"/>
      <c r="M968" s="297">
        <f>'ENS TARDIO 201819'!$K968-'ENS TARDIO 201819'!$I968</f>
        <v/>
      </c>
      <c r="N968" s="295" t="n"/>
      <c r="O968" s="295" t="n"/>
      <c r="P968" s="295" t="n"/>
      <c r="Q968" s="295" t="n"/>
      <c r="R968" s="295" t="n"/>
      <c r="S968" s="295" t="n"/>
      <c r="T968" s="295" t="n"/>
      <c r="U968" s="295" t="n"/>
      <c r="V968" s="295" t="n"/>
      <c r="W968" s="295" t="n"/>
      <c r="X968" s="290" t="inlineStr">
        <is>
          <t>Se descarta</t>
        </is>
      </c>
    </row>
    <row r="969" hidden="1" ht="15.75" customHeight="1" s="412">
      <c r="A969" s="294" t="n"/>
      <c r="B969" s="294" t="n"/>
      <c r="C969" s="294" t="n"/>
      <c r="D969" s="294" t="n"/>
      <c r="E969" s="294" t="n"/>
      <c r="F969" s="295" t="n"/>
      <c r="G969" s="295" t="n"/>
      <c r="H969" s="296" t="n"/>
      <c r="I969" s="295" t="n"/>
      <c r="J969" s="296" t="n"/>
      <c r="K969" s="295" t="n"/>
      <c r="L969" s="297" t="n"/>
      <c r="M969" s="297">
        <f>'ENS TARDIO 201819'!$K969-'ENS TARDIO 201819'!$I969</f>
        <v/>
      </c>
      <c r="N969" s="295" t="n"/>
      <c r="O969" s="295" t="n"/>
      <c r="P969" s="295" t="n"/>
      <c r="Q969" s="295" t="n"/>
      <c r="R969" s="295" t="n"/>
      <c r="S969" s="295" t="n"/>
      <c r="T969" s="295" t="n"/>
      <c r="U969" s="295" t="n"/>
      <c r="V969" s="295" t="n"/>
      <c r="W969" s="295" t="n"/>
      <c r="X969" s="290" t="inlineStr">
        <is>
          <t>Se descarta</t>
        </is>
      </c>
    </row>
    <row r="970" hidden="1" ht="15.75" customHeight="1" s="412">
      <c r="A970" s="294" t="n"/>
      <c r="B970" s="294" t="n"/>
      <c r="C970" s="294" t="n"/>
      <c r="D970" s="294" t="n"/>
      <c r="E970" s="294" t="n"/>
      <c r="F970" s="295" t="n"/>
      <c r="G970" s="295" t="n"/>
      <c r="H970" s="296" t="n"/>
      <c r="I970" s="295" t="n"/>
      <c r="J970" s="296" t="n"/>
      <c r="K970" s="295" t="n"/>
      <c r="L970" s="297" t="n"/>
      <c r="M970" s="297">
        <f>'ENS TARDIO 201819'!$K970-'ENS TARDIO 201819'!$I970</f>
        <v/>
      </c>
      <c r="N970" s="295" t="n"/>
      <c r="O970" s="295" t="n"/>
      <c r="P970" s="295" t="n"/>
      <c r="Q970" s="295" t="n"/>
      <c r="R970" s="295" t="n"/>
      <c r="S970" s="295" t="n"/>
      <c r="T970" s="295" t="n"/>
      <c r="U970" s="295" t="n"/>
      <c r="V970" s="295" t="n"/>
      <c r="W970" s="295" t="n"/>
      <c r="X970" s="290" t="inlineStr">
        <is>
          <t>Se descarta</t>
        </is>
      </c>
    </row>
    <row r="971" hidden="1" ht="15.75" customHeight="1" s="412">
      <c r="A971" s="294" t="n"/>
      <c r="B971" s="294" t="n"/>
      <c r="C971" s="294" t="n"/>
      <c r="D971" s="294" t="n"/>
      <c r="E971" s="294" t="n"/>
      <c r="F971" s="295" t="n"/>
      <c r="G971" s="295" t="n"/>
      <c r="H971" s="296" t="n"/>
      <c r="I971" s="295" t="n"/>
      <c r="J971" s="296" t="n"/>
      <c r="K971" s="295" t="n"/>
      <c r="L971" s="297" t="n"/>
      <c r="M971" s="297">
        <f>'ENS TARDIO 201819'!$K971-'ENS TARDIO 201819'!$I971</f>
        <v/>
      </c>
      <c r="N971" s="295" t="n"/>
      <c r="O971" s="295" t="n"/>
      <c r="P971" s="295" t="n"/>
      <c r="Q971" s="295" t="n"/>
      <c r="R971" s="295" t="n"/>
      <c r="S971" s="295" t="n"/>
      <c r="T971" s="295" t="n"/>
      <c r="U971" s="295" t="n"/>
      <c r="V971" s="295" t="n"/>
      <c r="W971" s="295" t="n"/>
      <c r="X971" s="290" t="inlineStr">
        <is>
          <t>Se descarta</t>
        </is>
      </c>
    </row>
    <row r="972" hidden="1" ht="15.75" customHeight="1" s="412">
      <c r="A972" s="294" t="n"/>
      <c r="B972" s="294" t="n"/>
      <c r="C972" s="294" t="n"/>
      <c r="D972" s="294" t="n"/>
      <c r="E972" s="294" t="n"/>
      <c r="F972" s="295" t="n"/>
      <c r="G972" s="295" t="n"/>
      <c r="H972" s="296" t="n"/>
      <c r="I972" s="295" t="n"/>
      <c r="J972" s="296" t="n"/>
      <c r="K972" s="295" t="n"/>
      <c r="L972" s="297" t="n"/>
      <c r="M972" s="297">
        <f>'ENS TARDIO 201819'!$K972-'ENS TARDIO 201819'!$I972</f>
        <v/>
      </c>
      <c r="N972" s="295" t="n"/>
      <c r="O972" s="295" t="n"/>
      <c r="P972" s="295" t="n"/>
      <c r="Q972" s="295" t="n"/>
      <c r="R972" s="295" t="n"/>
      <c r="S972" s="295" t="n"/>
      <c r="T972" s="295" t="n"/>
      <c r="U972" s="295" t="n"/>
      <c r="V972" s="295" t="n"/>
      <c r="W972" s="295" t="n"/>
      <c r="X972" s="290" t="inlineStr">
        <is>
          <t>Se descarta</t>
        </is>
      </c>
    </row>
    <row r="973" hidden="1" ht="15.75" customHeight="1" s="412">
      <c r="A973" s="294" t="n"/>
      <c r="B973" s="294" t="n"/>
      <c r="C973" s="294" t="n"/>
      <c r="D973" s="294" t="n"/>
      <c r="E973" s="294" t="n"/>
      <c r="F973" s="295" t="n"/>
      <c r="G973" s="295" t="n"/>
      <c r="H973" s="296" t="n"/>
      <c r="I973" s="295" t="n"/>
      <c r="J973" s="296" t="n"/>
      <c r="K973" s="295" t="n"/>
      <c r="L973" s="297" t="n"/>
      <c r="M973" s="297">
        <f>'ENS TARDIO 201819'!$K973-'ENS TARDIO 201819'!$I973</f>
        <v/>
      </c>
      <c r="N973" s="295" t="n"/>
      <c r="O973" s="295" t="n"/>
      <c r="P973" s="295" t="n"/>
      <c r="Q973" s="295" t="n"/>
      <c r="R973" s="295" t="n"/>
      <c r="S973" s="295" t="n"/>
      <c r="T973" s="295" t="n"/>
      <c r="U973" s="295" t="n"/>
      <c r="V973" s="295" t="n"/>
      <c r="W973" s="295" t="n"/>
      <c r="X973" s="290" t="inlineStr">
        <is>
          <t>Plot válido</t>
        </is>
      </c>
    </row>
    <row r="974" hidden="1" ht="15.75" customHeight="1" s="412">
      <c r="A974" s="294" t="n"/>
      <c r="B974" s="294" t="n"/>
      <c r="C974" s="294" t="n"/>
      <c r="D974" s="294" t="n"/>
      <c r="E974" s="294" t="n"/>
      <c r="F974" s="295" t="n"/>
      <c r="G974" s="295" t="n"/>
      <c r="H974" s="296" t="n"/>
      <c r="I974" s="295" t="n"/>
      <c r="J974" s="296" t="n"/>
      <c r="K974" s="295" t="n"/>
      <c r="L974" s="297" t="n"/>
      <c r="M974" s="297">
        <f>'ENS TARDIO 201819'!$K974-'ENS TARDIO 201819'!$I974</f>
        <v/>
      </c>
      <c r="N974" s="295" t="n"/>
      <c r="O974" s="295" t="n"/>
      <c r="P974" s="295" t="n"/>
      <c r="Q974" s="295" t="n"/>
      <c r="R974" s="295" t="n"/>
      <c r="S974" s="295" t="n"/>
      <c r="T974" s="295" t="n"/>
      <c r="U974" s="295" t="n"/>
      <c r="V974" s="295" t="n"/>
      <c r="W974" s="295" t="n"/>
      <c r="X974" s="290" t="inlineStr">
        <is>
          <t>Plot válido</t>
        </is>
      </c>
    </row>
    <row r="975" hidden="1" ht="15.75" customHeight="1" s="412">
      <c r="A975" s="294" t="n"/>
      <c r="B975" s="294" t="n"/>
      <c r="C975" s="294" t="n"/>
      <c r="D975" s="294" t="n"/>
      <c r="E975" s="294" t="n"/>
      <c r="F975" s="295" t="n"/>
      <c r="G975" s="295" t="n"/>
      <c r="H975" s="296" t="n"/>
      <c r="I975" s="295" t="n"/>
      <c r="J975" s="296" t="n"/>
      <c r="K975" s="295" t="n"/>
      <c r="L975" s="297" t="n"/>
      <c r="M975" s="297">
        <f>'ENS TARDIO 201819'!$K975-'ENS TARDIO 201819'!$I975</f>
        <v/>
      </c>
      <c r="N975" s="295" t="n"/>
      <c r="O975" s="295" t="n"/>
      <c r="P975" s="295" t="n"/>
      <c r="Q975" s="295" t="n"/>
      <c r="R975" s="295" t="n"/>
      <c r="S975" s="295" t="n"/>
      <c r="T975" s="295" t="n"/>
      <c r="U975" s="295" t="n"/>
      <c r="V975" s="295" t="n"/>
      <c r="W975" s="295" t="n"/>
      <c r="X975" s="290" t="inlineStr">
        <is>
          <t>Plot válido</t>
        </is>
      </c>
    </row>
    <row r="976" hidden="1" ht="15.75" customHeight="1" s="412">
      <c r="A976" s="294" t="n"/>
      <c r="B976" s="294" t="n"/>
      <c r="C976" s="294" t="n"/>
      <c r="D976" s="294" t="n"/>
      <c r="E976" s="294" t="n"/>
      <c r="F976" s="295" t="n"/>
      <c r="G976" s="295" t="n"/>
      <c r="H976" s="296" t="n"/>
      <c r="I976" s="295" t="n"/>
      <c r="J976" s="296" t="n"/>
      <c r="K976" s="295" t="n"/>
      <c r="L976" s="297" t="n"/>
      <c r="M976" s="297">
        <f>'ENS TARDIO 201819'!$K976-'ENS TARDIO 201819'!$I976</f>
        <v/>
      </c>
      <c r="N976" s="295" t="n"/>
      <c r="O976" s="295" t="n"/>
      <c r="P976" s="295" t="n"/>
      <c r="Q976" s="295" t="n"/>
      <c r="R976" s="295" t="n"/>
      <c r="S976" s="295" t="n"/>
      <c r="T976" s="295" t="n"/>
      <c r="U976" s="295" t="n"/>
      <c r="V976" s="295" t="n"/>
      <c r="W976" s="295" t="n"/>
      <c r="X976" s="290" t="inlineStr">
        <is>
          <t>Plot válido</t>
        </is>
      </c>
    </row>
    <row r="977" hidden="1" ht="15.75" customHeight="1" s="412">
      <c r="A977" s="294" t="n"/>
      <c r="B977" s="294" t="n"/>
      <c r="C977" s="294" t="n"/>
      <c r="D977" s="294" t="n"/>
      <c r="E977" s="294" t="n"/>
      <c r="F977" s="295" t="n"/>
      <c r="G977" s="295" t="n"/>
      <c r="H977" s="296" t="n"/>
      <c r="I977" s="295" t="n"/>
      <c r="J977" s="296" t="n"/>
      <c r="K977" s="295" t="n"/>
      <c r="L977" s="297" t="n"/>
      <c r="M977" s="297">
        <f>'ENS TARDIO 201819'!$K977-'ENS TARDIO 201819'!$I977</f>
        <v/>
      </c>
      <c r="N977" s="295" t="n"/>
      <c r="O977" s="295" t="n"/>
      <c r="P977" s="295" t="n"/>
      <c r="Q977" s="295" t="n"/>
      <c r="R977" s="295" t="n"/>
      <c r="S977" s="295" t="n"/>
      <c r="T977" s="295" t="n"/>
      <c r="U977" s="295" t="n"/>
      <c r="V977" s="295" t="n"/>
      <c r="W977" s="295" t="n"/>
      <c r="X977" s="290" t="inlineStr">
        <is>
          <t>Plot válido</t>
        </is>
      </c>
    </row>
    <row r="978" hidden="1" ht="15.75" customHeight="1" s="412">
      <c r="A978" s="294" t="n"/>
      <c r="B978" s="294" t="n"/>
      <c r="C978" s="294" t="n"/>
      <c r="D978" s="294" t="n"/>
      <c r="E978" s="294" t="n"/>
      <c r="F978" s="295" t="n"/>
      <c r="G978" s="295" t="n"/>
      <c r="H978" s="296" t="n"/>
      <c r="I978" s="295" t="n"/>
      <c r="J978" s="296" t="n"/>
      <c r="K978" s="295" t="n"/>
      <c r="L978" s="297" t="n"/>
      <c r="M978" s="297">
        <f>'ENS TARDIO 201819'!$K978-'ENS TARDIO 201819'!$I978</f>
        <v/>
      </c>
      <c r="N978" s="295" t="n"/>
      <c r="O978" s="295" t="n"/>
      <c r="P978" s="295" t="n"/>
      <c r="Q978" s="295" t="n"/>
      <c r="R978" s="295" t="n"/>
      <c r="S978" s="295" t="n"/>
      <c r="T978" s="295" t="n"/>
      <c r="U978" s="295" t="n"/>
      <c r="V978" s="295" t="n"/>
      <c r="W978" s="295" t="n"/>
      <c r="X978" s="290" t="inlineStr">
        <is>
          <t>Plot válido</t>
        </is>
      </c>
    </row>
    <row r="979" hidden="1" ht="15.75" customHeight="1" s="412">
      <c r="A979" s="294" t="n"/>
      <c r="B979" s="294" t="n"/>
      <c r="C979" s="294" t="n"/>
      <c r="D979" s="294" t="n"/>
      <c r="E979" s="294" t="n"/>
      <c r="F979" s="295" t="n"/>
      <c r="G979" s="295" t="n"/>
      <c r="H979" s="296" t="n"/>
      <c r="I979" s="295" t="n"/>
      <c r="J979" s="296" t="n"/>
      <c r="K979" s="295" t="n"/>
      <c r="L979" s="297" t="n"/>
      <c r="M979" s="297">
        <f>'ENS TARDIO 201819'!$K979-'ENS TARDIO 201819'!$I979</f>
        <v/>
      </c>
      <c r="N979" s="295" t="n"/>
      <c r="O979" s="295" t="n"/>
      <c r="P979" s="295" t="n"/>
      <c r="Q979" s="295" t="n"/>
      <c r="R979" s="295" t="n"/>
      <c r="S979" s="295" t="n"/>
      <c r="T979" s="295" t="n"/>
      <c r="U979" s="295" t="n"/>
      <c r="V979" s="295" t="n"/>
      <c r="W979" s="295" t="n"/>
      <c r="X979" s="290" t="inlineStr">
        <is>
          <t>Plot válido</t>
        </is>
      </c>
    </row>
    <row r="980" hidden="1" ht="15.75" customHeight="1" s="412">
      <c r="A980" s="294" t="n"/>
      <c r="B980" s="294" t="n"/>
      <c r="C980" s="294" t="n"/>
      <c r="D980" s="294" t="n"/>
      <c r="E980" s="294" t="n"/>
      <c r="F980" s="295" t="n"/>
      <c r="G980" s="295" t="n"/>
      <c r="H980" s="296" t="n"/>
      <c r="I980" s="295" t="n"/>
      <c r="J980" s="296" t="n"/>
      <c r="K980" s="295" t="n"/>
      <c r="L980" s="297" t="n"/>
      <c r="M980" s="297">
        <f>'ENS TARDIO 201819'!$K980-'ENS TARDIO 201819'!$I980</f>
        <v/>
      </c>
      <c r="N980" s="295" t="n"/>
      <c r="O980" s="295" t="n"/>
      <c r="P980" s="295" t="n"/>
      <c r="Q980" s="295" t="n"/>
      <c r="R980" s="295" t="n"/>
      <c r="S980" s="295" t="n"/>
      <c r="T980" s="295" t="n"/>
      <c r="U980" s="295" t="n"/>
      <c r="V980" s="295" t="n"/>
      <c r="W980" s="295" t="n"/>
      <c r="X980" s="290" t="inlineStr">
        <is>
          <t>Plot válido</t>
        </is>
      </c>
    </row>
    <row r="981" hidden="1" ht="15.75" customHeight="1" s="412">
      <c r="A981" s="294" t="n"/>
      <c r="B981" s="294" t="n"/>
      <c r="C981" s="294" t="n"/>
      <c r="D981" s="294" t="n"/>
      <c r="E981" s="294" t="n"/>
      <c r="F981" s="295" t="n"/>
      <c r="G981" s="295" t="n"/>
      <c r="H981" s="296" t="n"/>
      <c r="I981" s="295" t="n"/>
      <c r="J981" s="296" t="n"/>
      <c r="K981" s="295" t="n"/>
      <c r="L981" s="297" t="n"/>
      <c r="M981" s="297">
        <f>'ENS TARDIO 201819'!$K981-'ENS TARDIO 201819'!$I981</f>
        <v/>
      </c>
      <c r="N981" s="295" t="n"/>
      <c r="O981" s="295" t="n"/>
      <c r="P981" s="295" t="n"/>
      <c r="Q981" s="295" t="n"/>
      <c r="R981" s="295" t="n"/>
      <c r="S981" s="295" t="n"/>
      <c r="T981" s="295" t="n"/>
      <c r="U981" s="295" t="n"/>
      <c r="V981" s="295" t="n"/>
      <c r="W981" s="295" t="n"/>
      <c r="X981" s="290" t="inlineStr">
        <is>
          <t>Plot válido</t>
        </is>
      </c>
    </row>
    <row r="982" hidden="1" ht="15.75" customHeight="1" s="412">
      <c r="A982" s="294" t="n"/>
      <c r="B982" s="294" t="n"/>
      <c r="C982" s="294" t="n"/>
      <c r="D982" s="294" t="n"/>
      <c r="E982" s="294" t="n"/>
      <c r="F982" s="295" t="n"/>
      <c r="G982" s="295" t="n"/>
      <c r="H982" s="296" t="n"/>
      <c r="I982" s="295" t="n"/>
      <c r="J982" s="296" t="n"/>
      <c r="K982" s="295" t="n"/>
      <c r="L982" s="297" t="n"/>
      <c r="M982" s="297">
        <f>'ENS TARDIO 201819'!$K982-'ENS TARDIO 201819'!$I982</f>
        <v/>
      </c>
      <c r="N982" s="295" t="n"/>
      <c r="O982" s="295" t="n"/>
      <c r="P982" s="295" t="n"/>
      <c r="Q982" s="295" t="n"/>
      <c r="R982" s="295" t="n"/>
      <c r="S982" s="295" t="n"/>
      <c r="T982" s="295" t="n"/>
      <c r="U982" s="295" t="n"/>
      <c r="V982" s="295" t="n"/>
      <c r="W982" s="295" t="n"/>
      <c r="X982" s="290" t="inlineStr">
        <is>
          <t>Plot válido</t>
        </is>
      </c>
    </row>
    <row r="983" hidden="1" ht="15.75" customHeight="1" s="412">
      <c r="A983" s="294" t="n"/>
      <c r="B983" s="294" t="n"/>
      <c r="C983" s="294" t="n"/>
      <c r="D983" s="294" t="n"/>
      <c r="E983" s="294" t="n"/>
      <c r="F983" s="295" t="n"/>
      <c r="G983" s="295" t="n"/>
      <c r="H983" s="296" t="n"/>
      <c r="I983" s="295" t="n"/>
      <c r="J983" s="296" t="n"/>
      <c r="K983" s="295" t="n"/>
      <c r="L983" s="297" t="n"/>
      <c r="M983" s="297">
        <f>'ENS TARDIO 201819'!$K983-'ENS TARDIO 201819'!$I983</f>
        <v/>
      </c>
      <c r="N983" s="295" t="n"/>
      <c r="O983" s="295" t="n"/>
      <c r="P983" s="295" t="n"/>
      <c r="Q983" s="295" t="n"/>
      <c r="R983" s="295" t="n"/>
      <c r="S983" s="295" t="n"/>
      <c r="T983" s="295" t="n"/>
      <c r="U983" s="295" t="n"/>
      <c r="V983" s="295" t="n"/>
      <c r="W983" s="295" t="n"/>
      <c r="X983" s="290" t="inlineStr">
        <is>
          <t>Plot válido</t>
        </is>
      </c>
    </row>
    <row r="984" hidden="1" ht="15.75" customHeight="1" s="412">
      <c r="A984" s="294" t="n"/>
      <c r="B984" s="294" t="n"/>
      <c r="C984" s="294" t="n"/>
      <c r="D984" s="294" t="n"/>
      <c r="E984" s="294" t="n"/>
      <c r="F984" s="295" t="n"/>
      <c r="G984" s="295" t="n"/>
      <c r="H984" s="296" t="n"/>
      <c r="I984" s="295" t="n"/>
      <c r="J984" s="296" t="n"/>
      <c r="K984" s="295" t="n"/>
      <c r="L984" s="297" t="n"/>
      <c r="M984" s="297">
        <f>'ENS TARDIO 201819'!$K984-'ENS TARDIO 201819'!$I984</f>
        <v/>
      </c>
      <c r="N984" s="295" t="n"/>
      <c r="O984" s="295" t="n"/>
      <c r="P984" s="295" t="n"/>
      <c r="Q984" s="295" t="n"/>
      <c r="R984" s="295" t="n"/>
      <c r="S984" s="295" t="n"/>
      <c r="T984" s="295" t="n"/>
      <c r="U984" s="295" t="n"/>
      <c r="V984" s="295" t="n"/>
      <c r="W984" s="295" t="n"/>
      <c r="X984" s="290" t="inlineStr">
        <is>
          <t>Plot válido</t>
        </is>
      </c>
    </row>
    <row r="985" hidden="1" ht="15.75" customHeight="1" s="412">
      <c r="A985" s="294" t="n"/>
      <c r="B985" s="294" t="n"/>
      <c r="C985" s="294" t="n"/>
      <c r="D985" s="294" t="n"/>
      <c r="E985" s="294" t="n"/>
      <c r="F985" s="295" t="n"/>
      <c r="G985" s="295" t="n"/>
      <c r="H985" s="296" t="n"/>
      <c r="I985" s="295" t="n"/>
      <c r="J985" s="296" t="n"/>
      <c r="K985" s="295" t="n"/>
      <c r="L985" s="297" t="n"/>
      <c r="M985" s="297">
        <f>'ENS TARDIO 201819'!$K985-'ENS TARDIO 201819'!$I985</f>
        <v/>
      </c>
      <c r="N985" s="295" t="n"/>
      <c r="O985" s="295" t="n"/>
      <c r="P985" s="295" t="n"/>
      <c r="Q985" s="295" t="n"/>
      <c r="R985" s="295" t="n"/>
      <c r="S985" s="295" t="n"/>
      <c r="T985" s="295" t="n"/>
      <c r="U985" s="295" t="n"/>
      <c r="V985" s="295" t="n"/>
      <c r="W985" s="295" t="n"/>
      <c r="X985" s="290" t="inlineStr">
        <is>
          <t>Se descarta</t>
        </is>
      </c>
    </row>
    <row r="986" hidden="1" ht="15.75" customHeight="1" s="412">
      <c r="A986" s="294" t="n"/>
      <c r="B986" s="294" t="n"/>
      <c r="C986" s="294" t="n"/>
      <c r="D986" s="294" t="n"/>
      <c r="E986" s="294" t="n"/>
      <c r="F986" s="295" t="n"/>
      <c r="G986" s="295" t="n"/>
      <c r="H986" s="296" t="n"/>
      <c r="I986" s="295" t="n"/>
      <c r="J986" s="296" t="n"/>
      <c r="K986" s="295" t="n"/>
      <c r="L986" s="297" t="n"/>
      <c r="M986" s="297">
        <f>'ENS TARDIO 201819'!$K986-'ENS TARDIO 201819'!$I986</f>
        <v/>
      </c>
      <c r="N986" s="295" t="n"/>
      <c r="O986" s="295" t="n"/>
      <c r="P986" s="295" t="n"/>
      <c r="Q986" s="295" t="n"/>
      <c r="R986" s="295" t="n"/>
      <c r="S986" s="295" t="n"/>
      <c r="T986" s="295" t="n"/>
      <c r="U986" s="295" t="n"/>
      <c r="V986" s="295" t="n"/>
      <c r="W986" s="295" t="n"/>
      <c r="X986" s="290" t="inlineStr">
        <is>
          <t>Se descarta</t>
        </is>
      </c>
    </row>
    <row r="987" hidden="1" ht="15.75" customHeight="1" s="412">
      <c r="A987" s="294" t="n"/>
      <c r="B987" s="294" t="n"/>
      <c r="C987" s="294" t="n"/>
      <c r="D987" s="294" t="n"/>
      <c r="E987" s="294" t="n"/>
      <c r="F987" s="295" t="n"/>
      <c r="G987" s="295" t="n"/>
      <c r="H987" s="296" t="n"/>
      <c r="I987" s="295" t="n"/>
      <c r="J987" s="296" t="n"/>
      <c r="K987" s="295" t="n"/>
      <c r="L987" s="297" t="n"/>
      <c r="M987" s="297">
        <f>'ENS TARDIO 201819'!$K987-'ENS TARDIO 201819'!$I987</f>
        <v/>
      </c>
      <c r="N987" s="295" t="n"/>
      <c r="O987" s="295" t="n"/>
      <c r="P987" s="295" t="n"/>
      <c r="Q987" s="295" t="n"/>
      <c r="R987" s="295" t="n"/>
      <c r="S987" s="295" t="n"/>
      <c r="T987" s="295" t="n"/>
      <c r="U987" s="295" t="n"/>
      <c r="V987" s="295" t="n"/>
      <c r="W987" s="295" t="n"/>
      <c r="X987" s="290" t="inlineStr">
        <is>
          <t>Se descarta</t>
        </is>
      </c>
    </row>
    <row r="988" hidden="1" ht="15.75" customHeight="1" s="412">
      <c r="A988" s="294" t="n"/>
      <c r="B988" s="294" t="n"/>
      <c r="C988" s="294" t="n"/>
      <c r="D988" s="294" t="n"/>
      <c r="E988" s="294" t="n"/>
      <c r="F988" s="295" t="n"/>
      <c r="G988" s="295" t="n"/>
      <c r="H988" s="296" t="n"/>
      <c r="I988" s="295" t="n"/>
      <c r="J988" s="296" t="n"/>
      <c r="K988" s="295" t="n"/>
      <c r="L988" s="297" t="n"/>
      <c r="M988" s="297">
        <f>'ENS TARDIO 201819'!$K988-'ENS TARDIO 201819'!$I988</f>
        <v/>
      </c>
      <c r="N988" s="295" t="n"/>
      <c r="O988" s="295" t="n"/>
      <c r="P988" s="295" t="n"/>
      <c r="Q988" s="295" t="n"/>
      <c r="R988" s="295" t="n"/>
      <c r="S988" s="295" t="n"/>
      <c r="T988" s="295" t="n"/>
      <c r="U988" s="295" t="n"/>
      <c r="V988" s="295" t="n"/>
      <c r="W988" s="295" t="n"/>
      <c r="X988" s="290" t="inlineStr">
        <is>
          <t>Se descarta</t>
        </is>
      </c>
    </row>
    <row r="989" hidden="1" ht="15.75" customHeight="1" s="412">
      <c r="A989" s="294" t="n"/>
      <c r="B989" s="294" t="n"/>
      <c r="C989" s="294" t="n"/>
      <c r="D989" s="294" t="n"/>
      <c r="E989" s="294" t="n"/>
      <c r="F989" s="295" t="n"/>
      <c r="G989" s="295" t="n"/>
      <c r="H989" s="296" t="n"/>
      <c r="I989" s="295" t="n"/>
      <c r="J989" s="296" t="n"/>
      <c r="K989" s="295" t="n"/>
      <c r="L989" s="297" t="n"/>
      <c r="M989" s="297">
        <f>'ENS TARDIO 201819'!$K989-'ENS TARDIO 201819'!$I989</f>
        <v/>
      </c>
      <c r="N989" s="295" t="n"/>
      <c r="O989" s="295" t="n"/>
      <c r="P989" s="295" t="n"/>
      <c r="Q989" s="295" t="n"/>
      <c r="R989" s="295" t="n"/>
      <c r="S989" s="295" t="n"/>
      <c r="T989" s="295" t="n"/>
      <c r="U989" s="295" t="n"/>
      <c r="V989" s="295" t="n"/>
      <c r="W989" s="295" t="n"/>
      <c r="X989" s="290" t="inlineStr">
        <is>
          <t>Se descarta</t>
        </is>
      </c>
    </row>
    <row r="990" hidden="1" ht="15.75" customHeight="1" s="412">
      <c r="A990" s="294" t="n"/>
      <c r="B990" s="294" t="n"/>
      <c r="C990" s="294" t="n"/>
      <c r="D990" s="294" t="n"/>
      <c r="E990" s="294" t="n"/>
      <c r="F990" s="295" t="n"/>
      <c r="G990" s="295" t="n"/>
      <c r="H990" s="296" t="n"/>
      <c r="I990" s="295" t="n"/>
      <c r="J990" s="296" t="n"/>
      <c r="K990" s="295" t="n"/>
      <c r="L990" s="297" t="n"/>
      <c r="M990" s="297">
        <f>'ENS TARDIO 201819'!$K990-'ENS TARDIO 201819'!$I990</f>
        <v/>
      </c>
      <c r="N990" s="295" t="n"/>
      <c r="O990" s="295" t="n"/>
      <c r="P990" s="295" t="n"/>
      <c r="Q990" s="295" t="n"/>
      <c r="R990" s="295" t="n"/>
      <c r="S990" s="295" t="n"/>
      <c r="T990" s="295" t="n"/>
      <c r="U990" s="295" t="n"/>
      <c r="V990" s="295" t="n"/>
      <c r="W990" s="295" t="n"/>
      <c r="X990" s="290" t="inlineStr">
        <is>
          <t>Se descarta</t>
        </is>
      </c>
    </row>
    <row r="991" hidden="1" ht="15.75" customHeight="1" s="412">
      <c r="A991" s="294" t="n"/>
      <c r="B991" s="294" t="n"/>
      <c r="C991" s="294" t="n"/>
      <c r="D991" s="294" t="n"/>
      <c r="E991" s="294" t="n"/>
      <c r="F991" s="295" t="n"/>
      <c r="G991" s="295" t="n"/>
      <c r="H991" s="296" t="n"/>
      <c r="I991" s="295" t="n"/>
      <c r="J991" s="296" t="n"/>
      <c r="K991" s="295" t="n"/>
      <c r="L991" s="297" t="n"/>
      <c r="M991" s="297">
        <f>'ENS TARDIO 201819'!$K991-'ENS TARDIO 201819'!$I991</f>
        <v/>
      </c>
      <c r="N991" s="295" t="n"/>
      <c r="O991" s="295" t="n"/>
      <c r="P991" s="295" t="n"/>
      <c r="Q991" s="295" t="n"/>
      <c r="R991" s="295" t="n"/>
      <c r="S991" s="295" t="n"/>
      <c r="T991" s="295" t="n"/>
      <c r="U991" s="295" t="n"/>
      <c r="V991" s="295" t="n"/>
      <c r="W991" s="295" t="n"/>
      <c r="X991" s="290" t="inlineStr">
        <is>
          <t>Se descarta</t>
        </is>
      </c>
    </row>
    <row r="992" hidden="1" ht="15.75" customHeight="1" s="412">
      <c r="A992" s="294" t="n"/>
      <c r="B992" s="294" t="n"/>
      <c r="C992" s="294" t="n"/>
      <c r="D992" s="294" t="n"/>
      <c r="E992" s="294" t="n"/>
      <c r="F992" s="295" t="n"/>
      <c r="G992" s="295" t="n"/>
      <c r="H992" s="296" t="n"/>
      <c r="I992" s="295" t="n"/>
      <c r="J992" s="296" t="n"/>
      <c r="K992" s="295" t="n"/>
      <c r="L992" s="297" t="n"/>
      <c r="M992" s="297">
        <f>'ENS TARDIO 201819'!$K992-'ENS TARDIO 201819'!$I992</f>
        <v/>
      </c>
      <c r="N992" s="295" t="n"/>
      <c r="O992" s="295" t="n"/>
      <c r="P992" s="295" t="n"/>
      <c r="Q992" s="295" t="n"/>
      <c r="R992" s="295" t="n"/>
      <c r="S992" s="295" t="n"/>
      <c r="T992" s="295" t="n"/>
      <c r="U992" s="295" t="n"/>
      <c r="V992" s="295" t="n"/>
      <c r="W992" s="295" t="n"/>
      <c r="X992" s="290" t="inlineStr">
        <is>
          <t>Se descarta</t>
        </is>
      </c>
    </row>
    <row r="993" hidden="1" ht="15.75" customHeight="1" s="412">
      <c r="A993" s="294" t="n"/>
      <c r="B993" s="294" t="n"/>
      <c r="C993" s="294" t="n"/>
      <c r="D993" s="294" t="n"/>
      <c r="E993" s="294" t="n"/>
      <c r="F993" s="295" t="n"/>
      <c r="G993" s="295" t="n"/>
      <c r="H993" s="296" t="n"/>
      <c r="I993" s="295" t="n"/>
      <c r="J993" s="296" t="n"/>
      <c r="K993" s="295" t="n"/>
      <c r="L993" s="297" t="n"/>
      <c r="M993" s="297">
        <f>'ENS TARDIO 201819'!$K993-'ENS TARDIO 201819'!$I993</f>
        <v/>
      </c>
      <c r="N993" s="295" t="n"/>
      <c r="O993" s="295" t="n"/>
      <c r="P993" s="295" t="n"/>
      <c r="Q993" s="295" t="n"/>
      <c r="R993" s="295" t="n"/>
      <c r="S993" s="295" t="n"/>
      <c r="T993" s="295" t="n"/>
      <c r="U993" s="295" t="n"/>
      <c r="V993" s="295" t="n"/>
      <c r="W993" s="295" t="n"/>
      <c r="X993" s="290" t="inlineStr">
        <is>
          <t>Se descarta</t>
        </is>
      </c>
    </row>
    <row r="994" hidden="1" ht="15.75" customHeight="1" s="412">
      <c r="A994" s="294" t="n"/>
      <c r="B994" s="294" t="n"/>
      <c r="C994" s="294" t="n"/>
      <c r="D994" s="294" t="n"/>
      <c r="E994" s="294" t="n"/>
      <c r="F994" s="295" t="n"/>
      <c r="G994" s="295" t="n"/>
      <c r="H994" s="296" t="n"/>
      <c r="I994" s="295" t="n"/>
      <c r="J994" s="296" t="n"/>
      <c r="K994" s="295" t="n"/>
      <c r="L994" s="297" t="n"/>
      <c r="M994" s="297">
        <f>'ENS TARDIO 201819'!$K994-'ENS TARDIO 201819'!$I994</f>
        <v/>
      </c>
      <c r="N994" s="295" t="n"/>
      <c r="O994" s="295" t="n"/>
      <c r="P994" s="295" t="n"/>
      <c r="Q994" s="295" t="n"/>
      <c r="R994" s="295" t="n"/>
      <c r="S994" s="295" t="n"/>
      <c r="T994" s="295" t="n"/>
      <c r="U994" s="295" t="n"/>
      <c r="V994" s="295" t="n"/>
      <c r="W994" s="295" t="n"/>
      <c r="X994" s="290" t="inlineStr">
        <is>
          <t>Se descarta</t>
        </is>
      </c>
    </row>
    <row r="995" hidden="1" ht="15.75" customHeight="1" s="412">
      <c r="A995" s="294" t="n"/>
      <c r="B995" s="294" t="n"/>
      <c r="C995" s="294" t="n"/>
      <c r="D995" s="294" t="n"/>
      <c r="E995" s="294" t="n"/>
      <c r="F995" s="295" t="n"/>
      <c r="G995" s="295" t="n"/>
      <c r="H995" s="296" t="n"/>
      <c r="I995" s="295" t="n"/>
      <c r="J995" s="296" t="n"/>
      <c r="K995" s="295" t="n"/>
      <c r="L995" s="297" t="n"/>
      <c r="M995" s="297">
        <f>'ENS TARDIO 201819'!$K995-'ENS TARDIO 201819'!$I995</f>
        <v/>
      </c>
      <c r="N995" s="295" t="n"/>
      <c r="O995" s="295" t="n"/>
      <c r="P995" s="295" t="n"/>
      <c r="Q995" s="295" t="n"/>
      <c r="R995" s="295" t="n"/>
      <c r="S995" s="295" t="n"/>
      <c r="T995" s="295" t="n"/>
      <c r="U995" s="295" t="n"/>
      <c r="V995" s="295" t="n"/>
      <c r="W995" s="295" t="n"/>
      <c r="X995" s="290" t="inlineStr">
        <is>
          <t>Se descarta</t>
        </is>
      </c>
    </row>
    <row r="996" hidden="1" ht="15.75" customHeight="1" s="412">
      <c r="A996" s="294" t="n"/>
      <c r="B996" s="294" t="n"/>
      <c r="C996" s="294" t="n"/>
      <c r="D996" s="294" t="n"/>
      <c r="E996" s="294" t="n"/>
      <c r="F996" s="295" t="n"/>
      <c r="G996" s="295" t="n"/>
      <c r="H996" s="296" t="n"/>
      <c r="I996" s="295" t="n"/>
      <c r="J996" s="296" t="n"/>
      <c r="K996" s="295" t="n"/>
      <c r="L996" s="297" t="n"/>
      <c r="M996" s="297">
        <f>'ENS TARDIO 201819'!$K996-'ENS TARDIO 201819'!$I996</f>
        <v/>
      </c>
      <c r="N996" s="295" t="n"/>
      <c r="O996" s="295" t="n"/>
      <c r="P996" s="295" t="n"/>
      <c r="Q996" s="295" t="n"/>
      <c r="R996" s="295" t="n"/>
      <c r="S996" s="295" t="n"/>
      <c r="T996" s="295" t="n"/>
      <c r="U996" s="295" t="n"/>
      <c r="V996" s="295" t="n"/>
      <c r="W996" s="295" t="n"/>
      <c r="X996" s="290" t="inlineStr">
        <is>
          <t>Se descarta</t>
        </is>
      </c>
    </row>
    <row r="997" hidden="1" ht="15.75" customHeight="1" s="412">
      <c r="A997" s="294" t="n"/>
      <c r="B997" s="294" t="n"/>
      <c r="C997" s="294" t="n"/>
      <c r="D997" s="294" t="n"/>
      <c r="E997" s="294" t="n"/>
      <c r="F997" s="295" t="n"/>
      <c r="G997" s="295" t="n"/>
      <c r="H997" s="296" t="n"/>
      <c r="I997" s="295" t="n"/>
      <c r="J997" s="296" t="n"/>
      <c r="K997" s="295" t="n"/>
      <c r="L997" s="297" t="n"/>
      <c r="M997" s="297">
        <f>'ENS TARDIO 201819'!$K997-'ENS TARDIO 201819'!$I997</f>
        <v/>
      </c>
      <c r="N997" s="295" t="n"/>
      <c r="O997" s="295" t="n"/>
      <c r="P997" s="295" t="n"/>
      <c r="Q997" s="295" t="n"/>
      <c r="R997" s="295" t="n"/>
      <c r="S997" s="295" t="n"/>
      <c r="T997" s="295" t="n"/>
      <c r="U997" s="295" t="n"/>
      <c r="V997" s="295" t="n"/>
      <c r="W997" s="295" t="n"/>
      <c r="X997" s="290" t="inlineStr">
        <is>
          <t>Se descarta</t>
        </is>
      </c>
    </row>
    <row r="998" hidden="1" ht="15.75" customHeight="1" s="412">
      <c r="A998" s="294" t="n"/>
      <c r="B998" s="294" t="n"/>
      <c r="C998" s="294" t="n"/>
      <c r="D998" s="294" t="n"/>
      <c r="E998" s="294" t="n"/>
      <c r="F998" s="295" t="n"/>
      <c r="G998" s="295" t="n"/>
      <c r="H998" s="296" t="n"/>
      <c r="I998" s="295" t="n"/>
      <c r="J998" s="296" t="n"/>
      <c r="K998" s="295" t="n"/>
      <c r="L998" s="297" t="n"/>
      <c r="M998" s="297">
        <f>'ENS TARDIO 201819'!$K998-'ENS TARDIO 201819'!$I998</f>
        <v/>
      </c>
      <c r="N998" s="295" t="n"/>
      <c r="O998" s="295" t="n"/>
      <c r="P998" s="295" t="n"/>
      <c r="Q998" s="295" t="n"/>
      <c r="R998" s="295" t="n"/>
      <c r="S998" s="295" t="n"/>
      <c r="T998" s="295" t="n"/>
      <c r="U998" s="295" t="n"/>
      <c r="V998" s="295" t="n"/>
      <c r="W998" s="295" t="n"/>
      <c r="X998" s="290" t="inlineStr">
        <is>
          <t>Se descarta</t>
        </is>
      </c>
    </row>
    <row r="999" hidden="1" ht="15.75" customHeight="1" s="412">
      <c r="A999" s="294" t="n"/>
      <c r="B999" s="294" t="n"/>
      <c r="C999" s="294" t="n"/>
      <c r="D999" s="294" t="n"/>
      <c r="E999" s="294" t="n"/>
      <c r="F999" s="295" t="n"/>
      <c r="G999" s="295" t="n"/>
      <c r="H999" s="296" t="n"/>
      <c r="I999" s="295" t="n"/>
      <c r="J999" s="296" t="n"/>
      <c r="K999" s="295" t="n"/>
      <c r="L999" s="297" t="n"/>
      <c r="M999" s="297">
        <f>'ENS TARDIO 201819'!$K999-'ENS TARDIO 201819'!$I999</f>
        <v/>
      </c>
      <c r="N999" s="295" t="n"/>
      <c r="O999" s="295" t="n"/>
      <c r="P999" s="295" t="n"/>
      <c r="Q999" s="295" t="n"/>
      <c r="R999" s="295" t="n"/>
      <c r="S999" s="295" t="n"/>
      <c r="T999" s="295" t="n"/>
      <c r="U999" s="295" t="n"/>
      <c r="V999" s="295" t="n"/>
      <c r="W999" s="295" t="n"/>
      <c r="X999" s="290" t="inlineStr">
        <is>
          <t>Se descarta</t>
        </is>
      </c>
    </row>
    <row r="1000" hidden="1" ht="15.75" customHeight="1" s="412">
      <c r="A1000" s="294" t="n"/>
      <c r="B1000" s="294" t="n"/>
      <c r="C1000" s="294" t="n"/>
      <c r="D1000" s="294" t="n"/>
      <c r="E1000" s="294" t="n"/>
      <c r="F1000" s="295" t="n"/>
      <c r="G1000" s="295" t="n"/>
      <c r="H1000" s="296" t="n"/>
      <c r="I1000" s="295" t="n"/>
      <c r="J1000" s="296" t="n"/>
      <c r="K1000" s="295" t="n"/>
      <c r="L1000" s="297" t="n"/>
      <c r="M1000" s="297">
        <f>'ENS TARDIO 201819'!$K1000-'ENS TARDIO 201819'!$I1000</f>
        <v/>
      </c>
      <c r="N1000" s="295" t="n"/>
      <c r="O1000" s="295" t="n"/>
      <c r="P1000" s="295" t="n"/>
      <c r="Q1000" s="295" t="n"/>
      <c r="R1000" s="295" t="n"/>
      <c r="S1000" s="295" t="n"/>
      <c r="T1000" s="295" t="n"/>
      <c r="U1000" s="295" t="n"/>
      <c r="V1000" s="295" t="n"/>
      <c r="W1000" s="295" t="n"/>
      <c r="X1000" s="290" t="inlineStr">
        <is>
          <t>Se descarta</t>
        </is>
      </c>
    </row>
    <row r="1001" hidden="1" ht="15.75" customHeight="1" s="412">
      <c r="A1001" s="294" t="n"/>
      <c r="B1001" s="294" t="n"/>
      <c r="C1001" s="294" t="n"/>
      <c r="D1001" s="294" t="n"/>
      <c r="E1001" s="294" t="n"/>
      <c r="F1001" s="295" t="n"/>
      <c r="G1001" s="295" t="n"/>
      <c r="H1001" s="296" t="n"/>
      <c r="I1001" s="295" t="n"/>
      <c r="J1001" s="296" t="n"/>
      <c r="K1001" s="295" t="n"/>
      <c r="L1001" s="297" t="n"/>
      <c r="M1001" s="297">
        <f>'ENS TARDIO 201819'!$K1001-'ENS TARDIO 201819'!$I1001</f>
        <v/>
      </c>
      <c r="N1001" s="295" t="n"/>
      <c r="O1001" s="295" t="n"/>
      <c r="P1001" s="295" t="n"/>
      <c r="Q1001" s="295" t="n"/>
      <c r="R1001" s="295" t="n"/>
      <c r="S1001" s="295" t="n"/>
      <c r="T1001" s="295" t="n"/>
      <c r="U1001" s="295" t="n"/>
      <c r="V1001" s="295" t="n"/>
      <c r="W1001" s="295" t="n"/>
      <c r="X1001" s="290" t="inlineStr">
        <is>
          <t>Se descarta</t>
        </is>
      </c>
    </row>
    <row r="1002" hidden="1" ht="15.75" customHeight="1" s="412">
      <c r="A1002" s="294" t="n"/>
      <c r="B1002" s="294" t="n"/>
      <c r="C1002" s="294" t="n"/>
      <c r="D1002" s="294" t="n"/>
      <c r="E1002" s="294" t="n"/>
      <c r="F1002" s="295" t="n"/>
      <c r="G1002" s="295" t="n"/>
      <c r="H1002" s="296" t="n"/>
      <c r="I1002" s="295" t="n"/>
      <c r="J1002" s="296" t="n"/>
      <c r="K1002" s="295" t="n"/>
      <c r="L1002" s="297" t="n"/>
      <c r="M1002" s="297">
        <f>'ENS TARDIO 201819'!$K1002-'ENS TARDIO 201819'!$I1002</f>
        <v/>
      </c>
      <c r="N1002" s="295" t="n"/>
      <c r="O1002" s="295" t="n"/>
      <c r="P1002" s="295" t="n"/>
      <c r="Q1002" s="295" t="n"/>
      <c r="R1002" s="295" t="n"/>
      <c r="S1002" s="295" t="n"/>
      <c r="T1002" s="295" t="n"/>
      <c r="U1002" s="295" t="n"/>
      <c r="V1002" s="295" t="n"/>
      <c r="W1002" s="295" t="n"/>
      <c r="X1002" s="290" t="inlineStr">
        <is>
          <t>Se descarta</t>
        </is>
      </c>
    </row>
    <row r="1003" hidden="1" ht="15.75" customHeight="1" s="412">
      <c r="A1003" s="294" t="n"/>
      <c r="B1003" s="294" t="n"/>
      <c r="C1003" s="294" t="n"/>
      <c r="D1003" s="294" t="n"/>
      <c r="E1003" s="294" t="n"/>
      <c r="F1003" s="295" t="n"/>
      <c r="G1003" s="295" t="n"/>
      <c r="H1003" s="296" t="n"/>
      <c r="I1003" s="295" t="n"/>
      <c r="J1003" s="296" t="n"/>
      <c r="K1003" s="295" t="n"/>
      <c r="L1003" s="297" t="n"/>
      <c r="M1003" s="297">
        <f>'ENS TARDIO 201819'!$K1003-'ENS TARDIO 201819'!$I1003</f>
        <v/>
      </c>
      <c r="N1003" s="295" t="n"/>
      <c r="O1003" s="295" t="n"/>
      <c r="P1003" s="295" t="n"/>
      <c r="Q1003" s="295" t="n"/>
      <c r="R1003" s="295" t="n"/>
      <c r="S1003" s="295" t="n"/>
      <c r="T1003" s="295" t="n"/>
      <c r="U1003" s="295" t="n"/>
      <c r="V1003" s="295" t="n"/>
      <c r="W1003" s="295" t="n"/>
      <c r="X1003" s="290" t="inlineStr">
        <is>
          <t>Se descarta</t>
        </is>
      </c>
    </row>
    <row r="1004" hidden="1" ht="15.75" customHeight="1" s="412">
      <c r="A1004" s="294" t="n"/>
      <c r="B1004" s="294" t="n"/>
      <c r="C1004" s="294" t="n"/>
      <c r="D1004" s="294" t="n"/>
      <c r="E1004" s="294" t="n"/>
      <c r="F1004" s="295" t="n"/>
      <c r="G1004" s="295" t="n"/>
      <c r="H1004" s="296" t="n"/>
      <c r="I1004" s="295" t="n"/>
      <c r="J1004" s="296" t="n"/>
      <c r="K1004" s="295" t="n"/>
      <c r="L1004" s="297" t="n"/>
      <c r="M1004" s="297">
        <f>'ENS TARDIO 201819'!$K1004-'ENS TARDIO 201819'!$I1004</f>
        <v/>
      </c>
      <c r="N1004" s="295" t="n"/>
      <c r="O1004" s="295" t="n"/>
      <c r="P1004" s="295" t="n"/>
      <c r="Q1004" s="295" t="n"/>
      <c r="R1004" s="295" t="n"/>
      <c r="S1004" s="295" t="n"/>
      <c r="T1004" s="295" t="n"/>
      <c r="U1004" s="295" t="n"/>
      <c r="V1004" s="295" t="n"/>
      <c r="W1004" s="295" t="n"/>
      <c r="X1004" s="290" t="inlineStr">
        <is>
          <t>Se descarta</t>
        </is>
      </c>
    </row>
    <row r="1005" hidden="1" ht="15.75" customHeight="1" s="412">
      <c r="A1005" s="294" t="n"/>
      <c r="B1005" s="294" t="n"/>
      <c r="C1005" s="294" t="n"/>
      <c r="D1005" s="294" t="n"/>
      <c r="E1005" s="294" t="n"/>
      <c r="F1005" s="295" t="n"/>
      <c r="G1005" s="295" t="n"/>
      <c r="H1005" s="296" t="n"/>
      <c r="I1005" s="295" t="n"/>
      <c r="J1005" s="296" t="n"/>
      <c r="K1005" s="295" t="n"/>
      <c r="L1005" s="297" t="n"/>
      <c r="M1005" s="297">
        <f>'ENS TARDIO 201819'!$K1005-'ENS TARDIO 201819'!$I1005</f>
        <v/>
      </c>
      <c r="N1005" s="295" t="n"/>
      <c r="O1005" s="295" t="n"/>
      <c r="P1005" s="295" t="n"/>
      <c r="Q1005" s="295" t="n"/>
      <c r="R1005" s="295" t="n"/>
      <c r="S1005" s="295" t="n"/>
      <c r="T1005" s="295" t="n"/>
      <c r="U1005" s="295" t="n"/>
      <c r="V1005" s="295" t="n"/>
      <c r="W1005" s="295" t="n"/>
      <c r="X1005" s="290" t="inlineStr">
        <is>
          <t>Se descarta</t>
        </is>
      </c>
    </row>
    <row r="1006" hidden="1" ht="15.75" customHeight="1" s="412">
      <c r="A1006" s="294" t="n"/>
      <c r="B1006" s="294" t="n"/>
      <c r="C1006" s="294" t="n"/>
      <c r="D1006" s="294" t="n"/>
      <c r="E1006" s="294" t="n"/>
      <c r="F1006" s="295" t="n"/>
      <c r="G1006" s="295" t="n"/>
      <c r="H1006" s="296" t="n"/>
      <c r="I1006" s="295" t="n"/>
      <c r="J1006" s="296" t="n"/>
      <c r="K1006" s="295" t="n"/>
      <c r="L1006" s="297" t="n"/>
      <c r="M1006" s="297">
        <f>'ENS TARDIO 201819'!$K1006-'ENS TARDIO 201819'!$I1006</f>
        <v/>
      </c>
      <c r="N1006" s="295" t="n"/>
      <c r="O1006" s="295" t="n"/>
      <c r="P1006" s="295" t="n"/>
      <c r="Q1006" s="295" t="n"/>
      <c r="R1006" s="295" t="n"/>
      <c r="S1006" s="295" t="n"/>
      <c r="T1006" s="295" t="n"/>
      <c r="U1006" s="295" t="n"/>
      <c r="V1006" s="295" t="n"/>
      <c r="W1006" s="295" t="n"/>
      <c r="X1006" s="290" t="inlineStr">
        <is>
          <t>Se descarta</t>
        </is>
      </c>
    </row>
    <row r="1007" hidden="1" ht="15.75" customHeight="1" s="412">
      <c r="A1007" s="294" t="n"/>
      <c r="B1007" s="294" t="n"/>
      <c r="C1007" s="294" t="n"/>
      <c r="D1007" s="294" t="n"/>
      <c r="E1007" s="294" t="n"/>
      <c r="F1007" s="295" t="n"/>
      <c r="G1007" s="295" t="n"/>
      <c r="H1007" s="296" t="n"/>
      <c r="I1007" s="295" t="n"/>
      <c r="J1007" s="296" t="n"/>
      <c r="K1007" s="295" t="n"/>
      <c r="L1007" s="297" t="n"/>
      <c r="M1007" s="297">
        <f>'ENS TARDIO 201819'!$K1007-'ENS TARDIO 201819'!$I1007</f>
        <v/>
      </c>
      <c r="N1007" s="295" t="n"/>
      <c r="O1007" s="295" t="n"/>
      <c r="P1007" s="295" t="n"/>
      <c r="Q1007" s="295" t="n"/>
      <c r="R1007" s="295" t="n"/>
      <c r="S1007" s="295" t="n"/>
      <c r="T1007" s="295" t="n"/>
      <c r="U1007" s="295" t="n"/>
      <c r="V1007" s="295" t="n"/>
      <c r="W1007" s="295" t="n"/>
      <c r="X1007" s="290" t="inlineStr">
        <is>
          <t>Se descarta</t>
        </is>
      </c>
    </row>
    <row r="1008" hidden="1" ht="15.75" customHeight="1" s="412">
      <c r="A1008" s="294" t="n"/>
      <c r="B1008" s="294" t="n"/>
      <c r="C1008" s="294" t="n"/>
      <c r="D1008" s="294" t="n"/>
      <c r="E1008" s="294" t="n"/>
      <c r="F1008" s="295" t="n"/>
      <c r="G1008" s="295" t="n"/>
      <c r="H1008" s="296" t="n"/>
      <c r="I1008" s="295" t="n"/>
      <c r="J1008" s="296" t="n"/>
      <c r="K1008" s="295" t="n"/>
      <c r="L1008" s="297" t="n"/>
      <c r="M1008" s="297">
        <f>'ENS TARDIO 201819'!$K1008-'ENS TARDIO 201819'!$I1008</f>
        <v/>
      </c>
      <c r="N1008" s="295" t="n"/>
      <c r="O1008" s="295" t="n"/>
      <c r="P1008" s="295" t="n"/>
      <c r="Q1008" s="295" t="n"/>
      <c r="R1008" s="295" t="n"/>
      <c r="S1008" s="295" t="n"/>
      <c r="T1008" s="295" t="n"/>
      <c r="U1008" s="295" t="n"/>
      <c r="V1008" s="295" t="n"/>
      <c r="W1008" s="295" t="n"/>
      <c r="X1008" s="290" t="inlineStr">
        <is>
          <t>Se descarta</t>
        </is>
      </c>
    </row>
    <row r="1009" hidden="1" ht="15.75" customHeight="1" s="412">
      <c r="A1009" s="294" t="n"/>
      <c r="B1009" s="294" t="n"/>
      <c r="C1009" s="294" t="n"/>
      <c r="D1009" s="294" t="n"/>
      <c r="E1009" s="294" t="n"/>
      <c r="F1009" s="295" t="n"/>
      <c r="G1009" s="295" t="n"/>
      <c r="H1009" s="296" t="n"/>
      <c r="I1009" s="295" t="n"/>
      <c r="J1009" s="296" t="n"/>
      <c r="K1009" s="295" t="n"/>
      <c r="L1009" s="297" t="n"/>
      <c r="M1009" s="297">
        <f>'ENS TARDIO 201819'!$K1009-'ENS TARDIO 201819'!$I1009</f>
        <v/>
      </c>
      <c r="N1009" s="295" t="n"/>
      <c r="O1009" s="295" t="n"/>
      <c r="P1009" s="295" t="n"/>
      <c r="Q1009" s="295" t="n"/>
      <c r="R1009" s="295" t="n"/>
      <c r="S1009" s="295" t="n"/>
      <c r="T1009" s="295" t="n"/>
      <c r="U1009" s="295" t="n"/>
      <c r="V1009" s="295" t="n"/>
      <c r="W1009" s="295" t="n"/>
      <c r="X1009" s="290" t="inlineStr">
        <is>
          <t>Se descarta</t>
        </is>
      </c>
    </row>
    <row r="1010" hidden="1" ht="15.75" customHeight="1" s="412">
      <c r="A1010" s="294" t="n"/>
      <c r="B1010" s="294" t="n"/>
      <c r="C1010" s="294" t="n"/>
      <c r="D1010" s="294" t="n"/>
      <c r="E1010" s="294" t="n"/>
      <c r="F1010" s="295" t="n"/>
      <c r="G1010" s="295" t="n"/>
      <c r="H1010" s="296" t="n"/>
      <c r="I1010" s="295" t="n"/>
      <c r="J1010" s="296" t="n"/>
      <c r="K1010" s="295" t="n"/>
      <c r="L1010" s="297" t="n"/>
      <c r="M1010" s="297">
        <f>'ENS TARDIO 201819'!$K1010-'ENS TARDIO 201819'!$I1010</f>
        <v/>
      </c>
      <c r="N1010" s="295" t="n"/>
      <c r="O1010" s="295" t="n"/>
      <c r="P1010" s="295" t="n"/>
      <c r="Q1010" s="295" t="n"/>
      <c r="R1010" s="295" t="n"/>
      <c r="S1010" s="295" t="n"/>
      <c r="T1010" s="295" t="n"/>
      <c r="U1010" s="295" t="n"/>
      <c r="V1010" s="295" t="n"/>
      <c r="W1010" s="295" t="n"/>
      <c r="X1010" s="290" t="inlineStr">
        <is>
          <t>Se descarta</t>
        </is>
      </c>
    </row>
    <row r="1011" hidden="1" ht="15.75" customHeight="1" s="412">
      <c r="A1011" s="294" t="n"/>
      <c r="B1011" s="294" t="n"/>
      <c r="C1011" s="294" t="n"/>
      <c r="D1011" s="294" t="n"/>
      <c r="E1011" s="294" t="n"/>
      <c r="F1011" s="295" t="n"/>
      <c r="G1011" s="295" t="n"/>
      <c r="H1011" s="296" t="n"/>
      <c r="I1011" s="295" t="n"/>
      <c r="J1011" s="296" t="n"/>
      <c r="K1011" s="295" t="n"/>
      <c r="L1011" s="297" t="n"/>
      <c r="M1011" s="297">
        <f>'ENS TARDIO 201819'!$K1011-'ENS TARDIO 201819'!$I1011</f>
        <v/>
      </c>
      <c r="N1011" s="295" t="n"/>
      <c r="O1011" s="295" t="n"/>
      <c r="P1011" s="295" t="n"/>
      <c r="Q1011" s="295" t="n"/>
      <c r="R1011" s="295" t="n"/>
      <c r="S1011" s="295" t="n"/>
      <c r="T1011" s="295" t="n"/>
      <c r="U1011" s="295" t="n"/>
      <c r="V1011" s="295" t="n"/>
      <c r="W1011" s="295" t="n"/>
      <c r="X1011" s="290" t="inlineStr">
        <is>
          <t>Se descarta</t>
        </is>
      </c>
    </row>
    <row r="1012" hidden="1" ht="15.75" customHeight="1" s="412">
      <c r="A1012" s="294" t="n"/>
      <c r="B1012" s="294" t="n"/>
      <c r="C1012" s="294" t="n"/>
      <c r="D1012" s="294" t="n"/>
      <c r="E1012" s="294" t="n"/>
      <c r="F1012" s="295" t="n"/>
      <c r="G1012" s="295" t="n"/>
      <c r="H1012" s="296" t="n"/>
      <c r="I1012" s="295" t="n"/>
      <c r="J1012" s="296" t="n"/>
      <c r="K1012" s="295" t="n"/>
      <c r="L1012" s="297" t="n"/>
      <c r="M1012" s="297">
        <f>'ENS TARDIO 201819'!$K1012-'ENS TARDIO 201819'!$I1012</f>
        <v/>
      </c>
      <c r="N1012" s="295" t="n"/>
      <c r="O1012" s="295" t="n"/>
      <c r="P1012" s="295" t="n"/>
      <c r="Q1012" s="295" t="n"/>
      <c r="R1012" s="295" t="n"/>
      <c r="S1012" s="295" t="n"/>
      <c r="T1012" s="295" t="n"/>
      <c r="U1012" s="295" t="n"/>
      <c r="V1012" s="295" t="n"/>
      <c r="W1012" s="295" t="n"/>
      <c r="X1012" s="290" t="inlineStr">
        <is>
          <t>Se descarta</t>
        </is>
      </c>
    </row>
    <row r="1013" ht="15.75" customHeight="1" s="412">
      <c r="A1013" s="294" t="n"/>
      <c r="B1013" s="294" t="n"/>
      <c r="C1013" s="294" t="n"/>
      <c r="D1013" s="294" t="n"/>
      <c r="E1013" s="294" t="n"/>
      <c r="F1013" s="295" t="n"/>
      <c r="G1013" s="295" t="n"/>
      <c r="H1013" s="296" t="n"/>
      <c r="I1013" s="295" t="n"/>
      <c r="J1013" s="296" t="n"/>
      <c r="K1013" s="295" t="n"/>
      <c r="L1013" s="297" t="n"/>
      <c r="M1013" s="297">
        <f>'ENS TARDIO 201819'!$K1013-'ENS TARDIO 201819'!$I1013</f>
        <v/>
      </c>
      <c r="N1013" s="295" t="n"/>
      <c r="O1013" s="295" t="n"/>
      <c r="P1013" s="295" t="n"/>
      <c r="Q1013" s="295" t="n"/>
      <c r="R1013" s="295" t="n"/>
      <c r="S1013" s="295" t="n"/>
      <c r="T1013" s="295" t="n"/>
      <c r="U1013" s="295" t="n"/>
      <c r="V1013" s="295" t="n"/>
      <c r="W1013" s="295" t="n"/>
      <c r="X1013" s="290" t="n"/>
    </row>
    <row r="1014" hidden="1" ht="15.75" customHeight="1" s="412">
      <c r="A1014" s="294" t="n"/>
      <c r="B1014" s="294" t="n"/>
      <c r="C1014" s="294" t="n"/>
      <c r="D1014" s="294" t="n"/>
      <c r="E1014" s="294" t="n"/>
      <c r="F1014" s="295" t="n"/>
      <c r="G1014" s="295" t="n"/>
      <c r="H1014" s="296" t="n"/>
      <c r="I1014" s="295" t="n"/>
      <c r="J1014" s="296" t="n"/>
      <c r="K1014" s="295" t="n"/>
      <c r="L1014" s="297" t="n"/>
      <c r="M1014" s="297">
        <f>'ENS TARDIO 201819'!$K1014-'ENS TARDIO 201819'!$I1014</f>
        <v/>
      </c>
      <c r="N1014" s="295" t="n"/>
      <c r="O1014" s="295" t="n"/>
      <c r="P1014" s="295" t="n"/>
      <c r="Q1014" s="295" t="n"/>
      <c r="R1014" s="295" t="n"/>
      <c r="S1014" s="295" t="n"/>
      <c r="T1014" s="295" t="n"/>
      <c r="U1014" s="295" t="n"/>
      <c r="V1014" s="295" t="n"/>
      <c r="W1014" s="295" t="n"/>
      <c r="X1014" s="290" t="inlineStr">
        <is>
          <t>Se descarta</t>
        </is>
      </c>
    </row>
    <row r="1015" hidden="1" ht="15.75" customHeight="1" s="412">
      <c r="A1015" s="294" t="n"/>
      <c r="B1015" s="294" t="n"/>
      <c r="C1015" s="294" t="n"/>
      <c r="D1015" s="294" t="n"/>
      <c r="E1015" s="294" t="n"/>
      <c r="F1015" s="295" t="n"/>
      <c r="G1015" s="295" t="n"/>
      <c r="H1015" s="296" t="n"/>
      <c r="I1015" s="295" t="n"/>
      <c r="J1015" s="296" t="n"/>
      <c r="K1015" s="295" t="n"/>
      <c r="L1015" s="297" t="n"/>
      <c r="M1015" s="297">
        <f>'ENS TARDIO 201819'!$K1015-'ENS TARDIO 201819'!$I1015</f>
        <v/>
      </c>
      <c r="N1015" s="295" t="n"/>
      <c r="O1015" s="295" t="n"/>
      <c r="P1015" s="295" t="n"/>
      <c r="Q1015" s="295" t="n"/>
      <c r="R1015" s="295" t="n"/>
      <c r="S1015" s="295" t="n"/>
      <c r="T1015" s="295" t="n"/>
      <c r="U1015" s="295" t="n"/>
      <c r="V1015" s="295" t="n"/>
      <c r="W1015" s="295" t="n"/>
      <c r="X1015" s="290" t="inlineStr">
        <is>
          <t>Se descarta</t>
        </is>
      </c>
    </row>
    <row r="1016" hidden="1" ht="15.75" customHeight="1" s="412">
      <c r="A1016" s="294" t="n"/>
      <c r="B1016" s="294" t="n"/>
      <c r="C1016" s="294" t="n"/>
      <c r="D1016" s="294" t="n"/>
      <c r="E1016" s="294" t="n"/>
      <c r="F1016" s="295" t="n"/>
      <c r="G1016" s="295" t="n"/>
      <c r="H1016" s="296" t="n"/>
      <c r="I1016" s="295" t="n"/>
      <c r="J1016" s="296" t="n"/>
      <c r="K1016" s="295" t="n"/>
      <c r="L1016" s="297" t="n"/>
      <c r="M1016" s="297">
        <f>'ENS TARDIO 201819'!$K1016-'ENS TARDIO 201819'!$I1016</f>
        <v/>
      </c>
      <c r="N1016" s="295" t="n"/>
      <c r="O1016" s="295" t="n"/>
      <c r="P1016" s="295" t="n"/>
      <c r="Q1016" s="295" t="n"/>
      <c r="R1016" s="295" t="n"/>
      <c r="S1016" s="295" t="n"/>
      <c r="T1016" s="295" t="n"/>
      <c r="U1016" s="295" t="n"/>
      <c r="V1016" s="295" t="n"/>
      <c r="W1016" s="295" t="n"/>
      <c r="X1016" s="290" t="inlineStr">
        <is>
          <t>Se descarta</t>
        </is>
      </c>
    </row>
    <row r="1017" hidden="1" ht="15.75" customHeight="1" s="412">
      <c r="A1017" s="294" t="n"/>
      <c r="B1017" s="294" t="n"/>
      <c r="C1017" s="294" t="n"/>
      <c r="D1017" s="294" t="n"/>
      <c r="E1017" s="294" t="n"/>
      <c r="F1017" s="295" t="n"/>
      <c r="G1017" s="295" t="n"/>
      <c r="H1017" s="296" t="n"/>
      <c r="I1017" s="295" t="n"/>
      <c r="J1017" s="296" t="n"/>
      <c r="K1017" s="295" t="n"/>
      <c r="L1017" s="297" t="n"/>
      <c r="M1017" s="297">
        <f>'ENS TARDIO 201819'!$K1017-'ENS TARDIO 201819'!$I1017</f>
        <v/>
      </c>
      <c r="N1017" s="295" t="n"/>
      <c r="O1017" s="295" t="n"/>
      <c r="P1017" s="295" t="n"/>
      <c r="Q1017" s="295" t="n"/>
      <c r="R1017" s="295" t="n"/>
      <c r="S1017" s="295" t="n"/>
      <c r="T1017" s="295" t="n"/>
      <c r="U1017" s="295" t="n"/>
      <c r="V1017" s="295" t="n"/>
      <c r="W1017" s="295" t="n"/>
      <c r="X1017" s="290" t="inlineStr">
        <is>
          <t>Se descarta</t>
        </is>
      </c>
    </row>
    <row r="1018" hidden="1" ht="15.75" customHeight="1" s="412">
      <c r="A1018" s="294" t="n"/>
      <c r="B1018" s="294" t="n"/>
      <c r="C1018" s="294" t="n"/>
      <c r="D1018" s="294" t="n"/>
      <c r="E1018" s="294" t="n"/>
      <c r="F1018" s="295" t="n"/>
      <c r="G1018" s="295" t="n"/>
      <c r="H1018" s="296" t="n"/>
      <c r="I1018" s="295" t="n"/>
      <c r="J1018" s="296" t="n"/>
      <c r="K1018" s="295" t="n"/>
      <c r="L1018" s="297" t="n"/>
      <c r="M1018" s="297">
        <f>'ENS TARDIO 201819'!$K1018-'ENS TARDIO 201819'!$I1018</f>
        <v/>
      </c>
      <c r="N1018" s="295" t="n"/>
      <c r="O1018" s="295" t="n"/>
      <c r="P1018" s="295" t="n"/>
      <c r="Q1018" s="295" t="n"/>
      <c r="R1018" s="295" t="n"/>
      <c r="S1018" s="295" t="n"/>
      <c r="T1018" s="295" t="n"/>
      <c r="U1018" s="295" t="n"/>
      <c r="V1018" s="295" t="n"/>
      <c r="W1018" s="295" t="n"/>
      <c r="X1018" s="290" t="inlineStr">
        <is>
          <t>Se descarta</t>
        </is>
      </c>
    </row>
    <row r="1019" hidden="1" ht="15.75" customHeight="1" s="412">
      <c r="A1019" s="294" t="n"/>
      <c r="B1019" s="294" t="n"/>
      <c r="C1019" s="294" t="n"/>
      <c r="D1019" s="294" t="n"/>
      <c r="E1019" s="294" t="n"/>
      <c r="F1019" s="295" t="n"/>
      <c r="G1019" s="295" t="n"/>
      <c r="H1019" s="296" t="n"/>
      <c r="I1019" s="295" t="n"/>
      <c r="J1019" s="296" t="n"/>
      <c r="K1019" s="295" t="n"/>
      <c r="L1019" s="297" t="n"/>
      <c r="M1019" s="297">
        <f>'ENS TARDIO 201819'!$K1019-'ENS TARDIO 201819'!$I1019</f>
        <v/>
      </c>
      <c r="N1019" s="295" t="n"/>
      <c r="O1019" s="295" t="n"/>
      <c r="P1019" s="295" t="n"/>
      <c r="Q1019" s="295" t="n"/>
      <c r="R1019" s="295" t="n"/>
      <c r="S1019" s="295" t="n"/>
      <c r="T1019" s="295" t="n"/>
      <c r="U1019" s="295" t="n"/>
      <c r="V1019" s="295" t="n"/>
      <c r="W1019" s="295" t="n"/>
      <c r="X1019" s="290" t="inlineStr">
        <is>
          <t>Se descarta</t>
        </is>
      </c>
    </row>
    <row r="1020" hidden="1" ht="15.75" customHeight="1" s="412">
      <c r="A1020" s="294" t="n"/>
      <c r="B1020" s="294" t="n"/>
      <c r="C1020" s="294" t="n"/>
      <c r="D1020" s="294" t="n"/>
      <c r="E1020" s="294" t="n"/>
      <c r="F1020" s="295" t="n"/>
      <c r="G1020" s="295" t="n"/>
      <c r="H1020" s="296" t="n"/>
      <c r="I1020" s="295" t="n"/>
      <c r="J1020" s="296" t="n"/>
      <c r="K1020" s="295" t="n"/>
      <c r="L1020" s="297" t="n"/>
      <c r="M1020" s="297">
        <f>'ENS TARDIO 201819'!$K1020-'ENS TARDIO 201819'!$I1020</f>
        <v/>
      </c>
      <c r="N1020" s="295" t="n"/>
      <c r="O1020" s="295" t="n"/>
      <c r="P1020" s="295" t="n"/>
      <c r="Q1020" s="295" t="n"/>
      <c r="R1020" s="295" t="n"/>
      <c r="S1020" s="295" t="n"/>
      <c r="T1020" s="295" t="n"/>
      <c r="U1020" s="295" t="n"/>
      <c r="V1020" s="295" t="n"/>
      <c r="W1020" s="295" t="n"/>
      <c r="X1020" s="290" t="inlineStr">
        <is>
          <t>Se descarta</t>
        </is>
      </c>
    </row>
    <row r="1021" hidden="1" ht="15.75" customHeight="1" s="412">
      <c r="A1021" s="294" t="n"/>
      <c r="B1021" s="294" t="n"/>
      <c r="C1021" s="294" t="n"/>
      <c r="D1021" s="294" t="n"/>
      <c r="E1021" s="294" t="n"/>
      <c r="F1021" s="295" t="n"/>
      <c r="G1021" s="295" t="n"/>
      <c r="H1021" s="296" t="n"/>
      <c r="I1021" s="295" t="n"/>
      <c r="J1021" s="296" t="n"/>
      <c r="K1021" s="295" t="n"/>
      <c r="L1021" s="297" t="n"/>
      <c r="M1021" s="297">
        <f>'ENS TARDIO 201819'!$K1021-'ENS TARDIO 201819'!$I1021</f>
        <v/>
      </c>
      <c r="N1021" s="295" t="n"/>
      <c r="O1021" s="295" t="n"/>
      <c r="P1021" s="295" t="n"/>
      <c r="Q1021" s="295" t="n"/>
      <c r="R1021" s="295" t="n"/>
      <c r="S1021" s="295" t="n"/>
      <c r="T1021" s="295" t="n"/>
      <c r="U1021" s="295" t="n"/>
      <c r="V1021" s="295" t="n"/>
      <c r="W1021" s="295" t="n"/>
      <c r="X1021" s="290" t="inlineStr">
        <is>
          <t>Se descarta</t>
        </is>
      </c>
    </row>
    <row r="1022" hidden="1" ht="15.75" customHeight="1" s="412">
      <c r="A1022" s="294" t="n"/>
      <c r="B1022" s="294" t="n"/>
      <c r="C1022" s="294" t="n"/>
      <c r="D1022" s="294" t="n"/>
      <c r="E1022" s="294" t="n"/>
      <c r="F1022" s="295" t="n"/>
      <c r="G1022" s="295" t="n"/>
      <c r="H1022" s="296" t="n"/>
      <c r="I1022" s="295" t="n"/>
      <c r="J1022" s="296" t="n"/>
      <c r="K1022" s="295" t="n"/>
      <c r="L1022" s="297" t="n"/>
      <c r="M1022" s="297">
        <f>'ENS TARDIO 201819'!$K1022-'ENS TARDIO 201819'!$I1022</f>
        <v/>
      </c>
      <c r="N1022" s="295" t="n"/>
      <c r="O1022" s="295" t="n"/>
      <c r="P1022" s="295" t="n"/>
      <c r="Q1022" s="295" t="n"/>
      <c r="R1022" s="295" t="n"/>
      <c r="S1022" s="295" t="n"/>
      <c r="T1022" s="295" t="n"/>
      <c r="U1022" s="295" t="n"/>
      <c r="V1022" s="295" t="n"/>
      <c r="W1022" s="295" t="n"/>
      <c r="X1022" s="290" t="inlineStr">
        <is>
          <t>Se descarta</t>
        </is>
      </c>
    </row>
    <row r="1023" hidden="1" ht="15.75" customHeight="1" s="412">
      <c r="A1023" s="294" t="n"/>
      <c r="B1023" s="294" t="n"/>
      <c r="C1023" s="294" t="n"/>
      <c r="D1023" s="294" t="n"/>
      <c r="E1023" s="294" t="n"/>
      <c r="F1023" s="295" t="n"/>
      <c r="G1023" s="295" t="n"/>
      <c r="H1023" s="296" t="n"/>
      <c r="I1023" s="295" t="n"/>
      <c r="J1023" s="296" t="n"/>
      <c r="K1023" s="295" t="n"/>
      <c r="L1023" s="297" t="n"/>
      <c r="M1023" s="297">
        <f>'ENS TARDIO 201819'!$K1023-'ENS TARDIO 201819'!$I1023</f>
        <v/>
      </c>
      <c r="N1023" s="295" t="n"/>
      <c r="O1023" s="295" t="n"/>
      <c r="P1023" s="295" t="n"/>
      <c r="Q1023" s="295" t="n"/>
      <c r="R1023" s="295" t="n"/>
      <c r="S1023" s="295" t="n"/>
      <c r="T1023" s="295" t="n"/>
      <c r="U1023" s="295" t="n"/>
      <c r="V1023" s="295" t="n"/>
      <c r="W1023" s="295" t="n"/>
      <c r="X1023" s="290" t="inlineStr">
        <is>
          <t>Se descarta</t>
        </is>
      </c>
    </row>
    <row r="1024" hidden="1" ht="15.75" customHeight="1" s="412">
      <c r="A1024" s="294" t="n"/>
      <c r="B1024" s="294" t="n"/>
      <c r="C1024" s="294" t="n"/>
      <c r="D1024" s="294" t="n"/>
      <c r="E1024" s="294" t="n"/>
      <c r="F1024" s="295" t="n"/>
      <c r="G1024" s="295" t="n"/>
      <c r="H1024" s="296" t="n"/>
      <c r="I1024" s="295" t="n"/>
      <c r="J1024" s="296" t="n"/>
      <c r="K1024" s="295" t="n"/>
      <c r="L1024" s="297" t="n"/>
      <c r="M1024" s="297">
        <f>'ENS TARDIO 201819'!$K1024-'ENS TARDIO 201819'!$I1024</f>
        <v/>
      </c>
      <c r="N1024" s="295" t="n"/>
      <c r="O1024" s="295" t="n"/>
      <c r="P1024" s="295" t="n"/>
      <c r="Q1024" s="295" t="n"/>
      <c r="R1024" s="295" t="n"/>
      <c r="S1024" s="295" t="n"/>
      <c r="T1024" s="295" t="n"/>
      <c r="U1024" s="295" t="n"/>
      <c r="V1024" s="295" t="n"/>
      <c r="W1024" s="295" t="n"/>
      <c r="X1024" s="290" t="inlineStr">
        <is>
          <t>Se descarta</t>
        </is>
      </c>
    </row>
    <row r="1025" hidden="1" ht="15.75" customHeight="1" s="412">
      <c r="A1025" s="294" t="n"/>
      <c r="B1025" s="294" t="n"/>
      <c r="C1025" s="294" t="n"/>
      <c r="D1025" s="294" t="n"/>
      <c r="E1025" s="294" t="n"/>
      <c r="F1025" s="295" t="n"/>
      <c r="G1025" s="295" t="n"/>
      <c r="H1025" s="296" t="n"/>
      <c r="I1025" s="295" t="n"/>
      <c r="J1025" s="296" t="n"/>
      <c r="K1025" s="295" t="n"/>
      <c r="L1025" s="297" t="n"/>
      <c r="M1025" s="297">
        <f>'ENS TARDIO 201819'!$K1025-'ENS TARDIO 201819'!$I1025</f>
        <v/>
      </c>
      <c r="N1025" s="295" t="n"/>
      <c r="O1025" s="295" t="n"/>
      <c r="P1025" s="295" t="n"/>
      <c r="Q1025" s="295" t="n"/>
      <c r="R1025" s="295" t="n"/>
      <c r="S1025" s="295" t="n"/>
      <c r="T1025" s="295" t="n"/>
      <c r="U1025" s="295" t="n"/>
      <c r="V1025" s="295" t="n"/>
      <c r="W1025" s="295" t="n"/>
      <c r="X1025" s="290" t="inlineStr">
        <is>
          <t>Se descarta</t>
        </is>
      </c>
    </row>
    <row r="1026" hidden="1" ht="15.75" customHeight="1" s="412">
      <c r="A1026" s="294" t="n"/>
      <c r="B1026" s="294" t="n"/>
      <c r="C1026" s="294" t="n"/>
      <c r="D1026" s="294" t="n"/>
      <c r="E1026" s="294" t="n"/>
      <c r="F1026" s="295" t="n"/>
      <c r="G1026" s="295" t="n"/>
      <c r="H1026" s="296" t="n"/>
      <c r="I1026" s="295" t="n"/>
      <c r="J1026" s="296" t="n"/>
      <c r="K1026" s="295" t="n"/>
      <c r="L1026" s="297" t="n"/>
      <c r="M1026" s="297">
        <f>'ENS TARDIO 201819'!$K1026-'ENS TARDIO 201819'!$I1026</f>
        <v/>
      </c>
      <c r="N1026" s="295" t="n"/>
      <c r="O1026" s="295" t="n"/>
      <c r="P1026" s="295" t="n"/>
      <c r="Q1026" s="295" t="n"/>
      <c r="R1026" s="295" t="n"/>
      <c r="S1026" s="295" t="n"/>
      <c r="T1026" s="295" t="n"/>
      <c r="U1026" s="295" t="n"/>
      <c r="V1026" s="295" t="n"/>
      <c r="W1026" s="295" t="n"/>
      <c r="X1026" s="290" t="inlineStr">
        <is>
          <t>Se descarta</t>
        </is>
      </c>
    </row>
    <row r="1027" hidden="1" ht="15.75" customHeight="1" s="412">
      <c r="A1027" s="294" t="n"/>
      <c r="B1027" s="294" t="n"/>
      <c r="C1027" s="294" t="n"/>
      <c r="D1027" s="294" t="n"/>
      <c r="E1027" s="294" t="n"/>
      <c r="F1027" s="295" t="n"/>
      <c r="G1027" s="295" t="n"/>
      <c r="H1027" s="296" t="n"/>
      <c r="I1027" s="295" t="n"/>
      <c r="J1027" s="296" t="n"/>
      <c r="K1027" s="295" t="n"/>
      <c r="L1027" s="297" t="n"/>
      <c r="M1027" s="297">
        <f>'ENS TARDIO 201819'!$K1027-'ENS TARDIO 201819'!$I1027</f>
        <v/>
      </c>
      <c r="N1027" s="295" t="n"/>
      <c r="O1027" s="295" t="n"/>
      <c r="P1027" s="295" t="n"/>
      <c r="Q1027" s="295" t="n"/>
      <c r="R1027" s="295" t="n"/>
      <c r="S1027" s="295" t="n"/>
      <c r="T1027" s="295" t="n"/>
      <c r="U1027" s="295" t="n"/>
      <c r="V1027" s="295" t="n"/>
      <c r="W1027" s="295" t="n"/>
      <c r="X1027" s="290" t="inlineStr">
        <is>
          <t>Se descarta</t>
        </is>
      </c>
    </row>
    <row r="1028" hidden="1" ht="15.75" customHeight="1" s="412">
      <c r="A1028" s="294" t="n"/>
      <c r="B1028" s="294" t="n"/>
      <c r="C1028" s="294" t="n"/>
      <c r="D1028" s="294" t="n"/>
      <c r="E1028" s="294" t="n"/>
      <c r="F1028" s="295" t="n"/>
      <c r="G1028" s="295" t="n"/>
      <c r="H1028" s="296" t="n"/>
      <c r="I1028" s="295" t="n"/>
      <c r="J1028" s="296" t="n"/>
      <c r="K1028" s="295" t="n"/>
      <c r="L1028" s="297" t="n"/>
      <c r="M1028" s="297">
        <f>'ENS TARDIO 201819'!$K1028-'ENS TARDIO 201819'!$I1028</f>
        <v/>
      </c>
      <c r="N1028" s="295" t="n"/>
      <c r="O1028" s="295" t="n"/>
      <c r="P1028" s="295" t="n"/>
      <c r="Q1028" s="295" t="n"/>
      <c r="R1028" s="295" t="n"/>
      <c r="S1028" s="295" t="n"/>
      <c r="T1028" s="295" t="n"/>
      <c r="U1028" s="295" t="n"/>
      <c r="V1028" s="295" t="n"/>
      <c r="W1028" s="295" t="n"/>
      <c r="X1028" s="290" t="inlineStr">
        <is>
          <t>Se descarta</t>
        </is>
      </c>
    </row>
    <row r="1029" hidden="1" ht="15.75" customHeight="1" s="412">
      <c r="A1029" s="294" t="n"/>
      <c r="B1029" s="294" t="n"/>
      <c r="C1029" s="294" t="n"/>
      <c r="D1029" s="294" t="n"/>
      <c r="E1029" s="294" t="n"/>
      <c r="F1029" s="295" t="n"/>
      <c r="G1029" s="295" t="n"/>
      <c r="H1029" s="296" t="n"/>
      <c r="I1029" s="295" t="n"/>
      <c r="J1029" s="296" t="n"/>
      <c r="K1029" s="295" t="n"/>
      <c r="L1029" s="297" t="n"/>
      <c r="M1029" s="297">
        <f>'ENS TARDIO 201819'!$K1029-'ENS TARDIO 201819'!$I1029</f>
        <v/>
      </c>
      <c r="N1029" s="295" t="n"/>
      <c r="O1029" s="295" t="n"/>
      <c r="P1029" s="295" t="n"/>
      <c r="Q1029" s="295" t="n"/>
      <c r="R1029" s="295" t="n"/>
      <c r="S1029" s="295" t="n"/>
      <c r="T1029" s="295" t="n"/>
      <c r="U1029" s="295" t="n"/>
      <c r="V1029" s="295" t="n"/>
      <c r="W1029" s="295" t="n"/>
      <c r="X1029" s="290" t="inlineStr">
        <is>
          <t>Se descarta</t>
        </is>
      </c>
    </row>
    <row r="1030" hidden="1" ht="15.75" customHeight="1" s="412">
      <c r="A1030" s="294" t="n"/>
      <c r="B1030" s="294" t="n"/>
      <c r="C1030" s="294" t="n"/>
      <c r="D1030" s="294" t="n"/>
      <c r="E1030" s="294" t="n"/>
      <c r="F1030" s="295" t="n"/>
      <c r="G1030" s="295" t="n"/>
      <c r="H1030" s="296" t="n"/>
      <c r="I1030" s="295" t="n"/>
      <c r="J1030" s="296" t="n"/>
      <c r="K1030" s="295" t="n"/>
      <c r="L1030" s="297" t="n"/>
      <c r="M1030" s="297">
        <f>'ENS TARDIO 201819'!$K1030-'ENS TARDIO 201819'!$I1030</f>
        <v/>
      </c>
      <c r="N1030" s="295" t="n"/>
      <c r="O1030" s="295" t="n"/>
      <c r="P1030" s="295" t="n"/>
      <c r="Q1030" s="295" t="n"/>
      <c r="R1030" s="295" t="n"/>
      <c r="S1030" s="295" t="n"/>
      <c r="T1030" s="295" t="n"/>
      <c r="U1030" s="295" t="n"/>
      <c r="V1030" s="295" t="n"/>
      <c r="W1030" s="295" t="n"/>
      <c r="X1030" s="290" t="inlineStr">
        <is>
          <t>Se descarta</t>
        </is>
      </c>
    </row>
    <row r="1031" hidden="1" ht="15.75" customHeight="1" s="412">
      <c r="A1031" s="294" t="n"/>
      <c r="B1031" s="294" t="n"/>
      <c r="C1031" s="294" t="n"/>
      <c r="D1031" s="294" t="n"/>
      <c r="E1031" s="294" t="n"/>
      <c r="F1031" s="295" t="n"/>
      <c r="G1031" s="295" t="n"/>
      <c r="H1031" s="296" t="n"/>
      <c r="I1031" s="295" t="n"/>
      <c r="J1031" s="296" t="n"/>
      <c r="K1031" s="295" t="n"/>
      <c r="L1031" s="297" t="n"/>
      <c r="M1031" s="297">
        <f>'ENS TARDIO 201819'!$K1031-'ENS TARDIO 201819'!$I1031</f>
        <v/>
      </c>
      <c r="N1031" s="295" t="n"/>
      <c r="O1031" s="295" t="n"/>
      <c r="P1031" s="295" t="n"/>
      <c r="Q1031" s="295" t="n"/>
      <c r="R1031" s="295" t="n"/>
      <c r="S1031" s="295" t="n"/>
      <c r="T1031" s="295" t="n"/>
      <c r="U1031" s="295" t="n"/>
      <c r="V1031" s="295" t="n"/>
      <c r="W1031" s="295" t="n"/>
      <c r="X1031" s="290" t="inlineStr">
        <is>
          <t>Se descarta</t>
        </is>
      </c>
    </row>
    <row r="1032" hidden="1" ht="15.75" customHeight="1" s="412">
      <c r="A1032" s="294" t="n"/>
      <c r="B1032" s="294" t="n"/>
      <c r="C1032" s="294" t="n"/>
      <c r="D1032" s="294" t="n"/>
      <c r="E1032" s="294" t="n"/>
      <c r="F1032" s="295" t="n"/>
      <c r="G1032" s="295" t="n"/>
      <c r="H1032" s="296" t="n"/>
      <c r="I1032" s="295" t="n"/>
      <c r="J1032" s="296" t="n"/>
      <c r="K1032" s="295" t="n"/>
      <c r="L1032" s="297" t="n"/>
      <c r="M1032" s="297">
        <f>'ENS TARDIO 201819'!$K1032-'ENS TARDIO 201819'!$I1032</f>
        <v/>
      </c>
      <c r="N1032" s="295" t="n"/>
      <c r="O1032" s="295" t="n"/>
      <c r="P1032" s="295" t="n"/>
      <c r="Q1032" s="295" t="n"/>
      <c r="R1032" s="295" t="n"/>
      <c r="S1032" s="295" t="n"/>
      <c r="T1032" s="295" t="n"/>
      <c r="U1032" s="295" t="n"/>
      <c r="V1032" s="295" t="n"/>
      <c r="W1032" s="295" t="n"/>
      <c r="X1032" s="290" t="inlineStr">
        <is>
          <t>Se descarta</t>
        </is>
      </c>
    </row>
    <row r="1033" hidden="1" ht="15.75" customHeight="1" s="412">
      <c r="A1033" s="294" t="n"/>
      <c r="B1033" s="294" t="n"/>
      <c r="C1033" s="294" t="n"/>
      <c r="D1033" s="294" t="n"/>
      <c r="E1033" s="294" t="n"/>
      <c r="F1033" s="295" t="n"/>
      <c r="G1033" s="295" t="n"/>
      <c r="H1033" s="296" t="n"/>
      <c r="I1033" s="295" t="n"/>
      <c r="J1033" s="296" t="n"/>
      <c r="K1033" s="295" t="n"/>
      <c r="L1033" s="297" t="n"/>
      <c r="M1033" s="297">
        <f>'ENS TARDIO 201819'!$K1033-'ENS TARDIO 201819'!$I1033</f>
        <v/>
      </c>
      <c r="N1033" s="295" t="n"/>
      <c r="O1033" s="295" t="n"/>
      <c r="P1033" s="295" t="n"/>
      <c r="Q1033" s="295" t="n"/>
      <c r="R1033" s="295" t="n"/>
      <c r="S1033" s="295" t="n"/>
      <c r="T1033" s="295" t="n"/>
      <c r="U1033" s="295" t="n"/>
      <c r="V1033" s="295" t="n"/>
      <c r="W1033" s="295" t="n"/>
      <c r="X1033" s="290" t="inlineStr">
        <is>
          <t>Se descarta</t>
        </is>
      </c>
    </row>
    <row r="1034" hidden="1" ht="15.75" customHeight="1" s="412">
      <c r="A1034" s="294" t="n"/>
      <c r="B1034" s="294" t="n"/>
      <c r="C1034" s="294" t="n"/>
      <c r="D1034" s="294" t="n"/>
      <c r="E1034" s="294" t="n"/>
      <c r="F1034" s="295" t="n"/>
      <c r="G1034" s="295" t="n"/>
      <c r="H1034" s="296" t="n"/>
      <c r="I1034" s="295" t="n"/>
      <c r="J1034" s="296" t="n"/>
      <c r="K1034" s="295" t="n"/>
      <c r="L1034" s="297" t="n"/>
      <c r="M1034" s="297">
        <f>'ENS TARDIO 201819'!$K1034-'ENS TARDIO 201819'!$I1034</f>
        <v/>
      </c>
      <c r="N1034" s="295" t="n"/>
      <c r="O1034" s="295" t="n"/>
      <c r="P1034" s="295" t="n"/>
      <c r="Q1034" s="295" t="n"/>
      <c r="R1034" s="295" t="n"/>
      <c r="S1034" s="295" t="n"/>
      <c r="T1034" s="295" t="n"/>
      <c r="U1034" s="295" t="n"/>
      <c r="V1034" s="295" t="n"/>
      <c r="W1034" s="295" t="n"/>
      <c r="X1034" s="290" t="inlineStr">
        <is>
          <t>Se descarta</t>
        </is>
      </c>
    </row>
    <row r="1035" hidden="1" ht="15.75" customHeight="1" s="412">
      <c r="A1035" s="294" t="n"/>
      <c r="B1035" s="294" t="n"/>
      <c r="C1035" s="294" t="n"/>
      <c r="D1035" s="294" t="n"/>
      <c r="E1035" s="294" t="n"/>
      <c r="F1035" s="295" t="n"/>
      <c r="G1035" s="295" t="n"/>
      <c r="H1035" s="296" t="n"/>
      <c r="I1035" s="295" t="n"/>
      <c r="J1035" s="296" t="n"/>
      <c r="K1035" s="295" t="n"/>
      <c r="L1035" s="297" t="n"/>
      <c r="M1035" s="297">
        <f>'ENS TARDIO 201819'!$K1035-'ENS TARDIO 201819'!$I1035</f>
        <v/>
      </c>
      <c r="N1035" s="295" t="n"/>
      <c r="O1035" s="295" t="n"/>
      <c r="P1035" s="295" t="n"/>
      <c r="Q1035" s="295" t="n"/>
      <c r="R1035" s="295" t="n"/>
      <c r="S1035" s="295" t="n"/>
      <c r="T1035" s="295" t="n"/>
      <c r="U1035" s="295" t="n"/>
      <c r="V1035" s="295" t="n"/>
      <c r="W1035" s="295" t="n"/>
      <c r="X1035" s="290" t="inlineStr">
        <is>
          <t>Se descarta</t>
        </is>
      </c>
    </row>
    <row r="1036" hidden="1" ht="15.75" customHeight="1" s="412">
      <c r="A1036" s="294" t="n"/>
      <c r="B1036" s="294" t="n"/>
      <c r="C1036" s="294" t="n"/>
      <c r="D1036" s="294" t="n"/>
      <c r="E1036" s="294" t="n"/>
      <c r="F1036" s="295" t="n"/>
      <c r="G1036" s="295" t="n"/>
      <c r="H1036" s="296" t="n"/>
      <c r="I1036" s="295" t="n"/>
      <c r="J1036" s="296" t="n"/>
      <c r="K1036" s="295" t="n"/>
      <c r="L1036" s="297" t="n"/>
      <c r="M1036" s="297">
        <f>'ENS TARDIO 201819'!$K1036-'ENS TARDIO 201819'!$I1036</f>
        <v/>
      </c>
      <c r="N1036" s="295" t="n"/>
      <c r="O1036" s="295" t="n"/>
      <c r="P1036" s="295" t="n"/>
      <c r="Q1036" s="295" t="n"/>
      <c r="R1036" s="295" t="n"/>
      <c r="S1036" s="295" t="n"/>
      <c r="T1036" s="295" t="n"/>
      <c r="U1036" s="295" t="n"/>
      <c r="V1036" s="295" t="n"/>
      <c r="W1036" s="295" t="n"/>
      <c r="X1036" s="290" t="inlineStr">
        <is>
          <t>Se descarta</t>
        </is>
      </c>
    </row>
    <row r="1037" hidden="1" ht="15.75" customHeight="1" s="412">
      <c r="A1037" s="294" t="n"/>
      <c r="B1037" s="294" t="n"/>
      <c r="C1037" s="294" t="n"/>
      <c r="D1037" s="294" t="n"/>
      <c r="E1037" s="294" t="n"/>
      <c r="F1037" s="295" t="n"/>
      <c r="G1037" s="295" t="n"/>
      <c r="H1037" s="296" t="n"/>
      <c r="I1037" s="295" t="n"/>
      <c r="J1037" s="296" t="n"/>
      <c r="K1037" s="295" t="n"/>
      <c r="L1037" s="297" t="n"/>
      <c r="M1037" s="297">
        <f>'ENS TARDIO 201819'!$K1037-'ENS TARDIO 201819'!$I1037</f>
        <v/>
      </c>
      <c r="N1037" s="295" t="n"/>
      <c r="O1037" s="295" t="n"/>
      <c r="P1037" s="295" t="n"/>
      <c r="Q1037" s="295" t="n"/>
      <c r="R1037" s="295" t="n"/>
      <c r="S1037" s="295" t="n"/>
      <c r="T1037" s="295" t="n"/>
      <c r="U1037" s="295" t="n"/>
      <c r="V1037" s="295" t="n"/>
      <c r="W1037" s="295" t="n"/>
      <c r="X1037" s="290" t="inlineStr">
        <is>
          <t>Se descarta</t>
        </is>
      </c>
    </row>
    <row r="1038" hidden="1" ht="15.75" customHeight="1" s="412">
      <c r="A1038" s="294" t="n"/>
      <c r="B1038" s="294" t="n"/>
      <c r="C1038" s="294" t="n"/>
      <c r="D1038" s="294" t="n"/>
      <c r="E1038" s="294" t="n"/>
      <c r="F1038" s="295" t="n"/>
      <c r="G1038" s="295" t="n"/>
      <c r="H1038" s="296" t="n"/>
      <c r="I1038" s="295" t="n"/>
      <c r="J1038" s="296" t="n"/>
      <c r="K1038" s="295" t="n"/>
      <c r="L1038" s="297" t="n"/>
      <c r="M1038" s="297">
        <f>'ENS TARDIO 201819'!$K1038-'ENS TARDIO 201819'!$I1038</f>
        <v/>
      </c>
      <c r="N1038" s="295" t="n"/>
      <c r="O1038" s="295" t="n"/>
      <c r="P1038" s="295" t="n"/>
      <c r="Q1038" s="295" t="n"/>
      <c r="R1038" s="295" t="n"/>
      <c r="S1038" s="295" t="n"/>
      <c r="T1038" s="295" t="n"/>
      <c r="U1038" s="295" t="n"/>
      <c r="V1038" s="295" t="n"/>
      <c r="W1038" s="295" t="n"/>
      <c r="X1038" s="290" t="inlineStr">
        <is>
          <t>Se descarta</t>
        </is>
      </c>
    </row>
    <row r="1039" hidden="1" ht="15.75" customHeight="1" s="412">
      <c r="A1039" s="294" t="n"/>
      <c r="B1039" s="294" t="n"/>
      <c r="C1039" s="294" t="n"/>
      <c r="D1039" s="294" t="n"/>
      <c r="E1039" s="294" t="n"/>
      <c r="F1039" s="295" t="n"/>
      <c r="G1039" s="295" t="n"/>
      <c r="H1039" s="296" t="n"/>
      <c r="I1039" s="295" t="n"/>
      <c r="J1039" s="296" t="n"/>
      <c r="K1039" s="295" t="n"/>
      <c r="L1039" s="297" t="n"/>
      <c r="M1039" s="297">
        <f>'ENS TARDIO 201819'!$K1039-'ENS TARDIO 201819'!$I1039</f>
        <v/>
      </c>
      <c r="N1039" s="295" t="n"/>
      <c r="O1039" s="295" t="n"/>
      <c r="P1039" s="295" t="n"/>
      <c r="Q1039" s="295" t="n"/>
      <c r="R1039" s="295" t="n"/>
      <c r="S1039" s="295" t="n"/>
      <c r="T1039" s="295" t="n"/>
      <c r="U1039" s="295" t="n"/>
      <c r="V1039" s="295" t="n"/>
      <c r="W1039" s="295" t="n"/>
      <c r="X1039" s="290" t="inlineStr">
        <is>
          <t>Se descarta</t>
        </is>
      </c>
    </row>
    <row r="1040" hidden="1" ht="15.75" customHeight="1" s="412">
      <c r="A1040" s="294" t="n"/>
      <c r="B1040" s="294" t="n"/>
      <c r="C1040" s="294" t="n"/>
      <c r="D1040" s="294" t="n"/>
      <c r="E1040" s="294" t="n"/>
      <c r="F1040" s="295" t="n"/>
      <c r="G1040" s="295" t="n"/>
      <c r="H1040" s="296" t="n"/>
      <c r="I1040" s="295" t="n"/>
      <c r="J1040" s="296" t="n"/>
      <c r="K1040" s="295" t="n"/>
      <c r="L1040" s="297" t="n"/>
      <c r="M1040" s="297">
        <f>'ENS TARDIO 201819'!$K1040-'ENS TARDIO 201819'!$I1040</f>
        <v/>
      </c>
      <c r="N1040" s="295" t="n"/>
      <c r="O1040" s="295" t="n"/>
      <c r="P1040" s="295" t="n"/>
      <c r="Q1040" s="295" t="n"/>
      <c r="R1040" s="295" t="n"/>
      <c r="S1040" s="295" t="n"/>
      <c r="T1040" s="295" t="n"/>
      <c r="U1040" s="295" t="n"/>
      <c r="V1040" s="295" t="n"/>
      <c r="W1040" s="295" t="n"/>
      <c r="X1040" s="290" t="inlineStr">
        <is>
          <t>Se descarta</t>
        </is>
      </c>
    </row>
    <row r="1041" hidden="1" ht="15.75" customHeight="1" s="412">
      <c r="A1041" s="294" t="n"/>
      <c r="B1041" s="294" t="n"/>
      <c r="C1041" s="294" t="n"/>
      <c r="D1041" s="294" t="n"/>
      <c r="E1041" s="294" t="n"/>
      <c r="F1041" s="295" t="n"/>
      <c r="G1041" s="295" t="n"/>
      <c r="H1041" s="296" t="n"/>
      <c r="I1041" s="295" t="n"/>
      <c r="J1041" s="296" t="n"/>
      <c r="K1041" s="295" t="n"/>
      <c r="L1041" s="297" t="n"/>
      <c r="M1041" s="297">
        <f>'ENS TARDIO 201819'!$K1041-'ENS TARDIO 201819'!$I1041</f>
        <v/>
      </c>
      <c r="N1041" s="295" t="n"/>
      <c r="O1041" s="295" t="n"/>
      <c r="P1041" s="295" t="n"/>
      <c r="Q1041" s="295" t="n"/>
      <c r="R1041" s="295" t="n"/>
      <c r="S1041" s="295" t="n"/>
      <c r="T1041" s="295" t="n"/>
      <c r="U1041" s="295" t="n"/>
      <c r="V1041" s="295" t="n"/>
      <c r="W1041" s="295" t="n"/>
      <c r="X1041" s="290" t="inlineStr">
        <is>
          <t>Se descarta</t>
        </is>
      </c>
    </row>
    <row r="1042" hidden="1" ht="15.75" customHeight="1" s="412">
      <c r="A1042" s="294" t="n"/>
      <c r="B1042" s="294" t="n"/>
      <c r="C1042" s="294" t="n"/>
      <c r="D1042" s="294" t="n"/>
      <c r="E1042" s="294" t="n"/>
      <c r="F1042" s="295" t="n"/>
      <c r="G1042" s="295" t="n"/>
      <c r="H1042" s="296" t="n"/>
      <c r="I1042" s="295" t="n"/>
      <c r="J1042" s="296" t="n"/>
      <c r="K1042" s="295" t="n"/>
      <c r="L1042" s="297" t="n"/>
      <c r="M1042" s="297">
        <f>'ENS TARDIO 201819'!$K1042-'ENS TARDIO 201819'!$I1042</f>
        <v/>
      </c>
      <c r="N1042" s="295" t="n"/>
      <c r="O1042" s="295" t="n"/>
      <c r="P1042" s="295" t="n"/>
      <c r="Q1042" s="295" t="n"/>
      <c r="R1042" s="295" t="n"/>
      <c r="S1042" s="295" t="n"/>
      <c r="T1042" s="295" t="n"/>
      <c r="U1042" s="295" t="n"/>
      <c r="V1042" s="295" t="n"/>
      <c r="W1042" s="295" t="n"/>
      <c r="X1042" s="290" t="inlineStr">
        <is>
          <t>Se descarta</t>
        </is>
      </c>
    </row>
    <row r="1043" hidden="1" ht="15.75" customHeight="1" s="412">
      <c r="A1043" s="294" t="n"/>
      <c r="B1043" s="294" t="n"/>
      <c r="C1043" s="294" t="n"/>
      <c r="D1043" s="294" t="n"/>
      <c r="E1043" s="294" t="n"/>
      <c r="F1043" s="295" t="n"/>
      <c r="G1043" s="295" t="n"/>
      <c r="H1043" s="296" t="n"/>
      <c r="I1043" s="295" t="n"/>
      <c r="J1043" s="296" t="n"/>
      <c r="K1043" s="295" t="n"/>
      <c r="L1043" s="297" t="n"/>
      <c r="M1043" s="297">
        <f>'ENS TARDIO 201819'!$K1043-'ENS TARDIO 201819'!$I1043</f>
        <v/>
      </c>
      <c r="N1043" s="295" t="n"/>
      <c r="O1043" s="295" t="n"/>
      <c r="P1043" s="295" t="n"/>
      <c r="Q1043" s="295" t="n"/>
      <c r="R1043" s="295" t="n"/>
      <c r="S1043" s="295" t="n"/>
      <c r="T1043" s="295" t="n"/>
      <c r="U1043" s="295" t="n"/>
      <c r="V1043" s="295" t="n"/>
      <c r="W1043" s="295" t="n"/>
      <c r="X1043" s="290" t="inlineStr">
        <is>
          <t>Se descarta</t>
        </is>
      </c>
    </row>
    <row r="1044" hidden="1" ht="15.75" customHeight="1" s="412">
      <c r="A1044" s="294" t="n"/>
      <c r="B1044" s="294" t="n"/>
      <c r="C1044" s="294" t="n"/>
      <c r="D1044" s="294" t="n"/>
      <c r="E1044" s="294" t="n"/>
      <c r="F1044" s="295" t="n"/>
      <c r="G1044" s="295" t="n"/>
      <c r="H1044" s="296" t="n"/>
      <c r="I1044" s="295" t="n"/>
      <c r="J1044" s="296" t="n"/>
      <c r="K1044" s="295" t="n"/>
      <c r="L1044" s="297" t="n"/>
      <c r="M1044" s="297">
        <f>'ENS TARDIO 201819'!$K1044-'ENS TARDIO 201819'!$I1044</f>
        <v/>
      </c>
      <c r="N1044" s="295" t="n"/>
      <c r="O1044" s="295" t="n"/>
      <c r="P1044" s="295" t="n"/>
      <c r="Q1044" s="295" t="n"/>
      <c r="R1044" s="295" t="n"/>
      <c r="S1044" s="295" t="n"/>
      <c r="T1044" s="295" t="n"/>
      <c r="U1044" s="295" t="n"/>
      <c r="V1044" s="295" t="n"/>
      <c r="W1044" s="295" t="n"/>
      <c r="X1044" s="290" t="inlineStr">
        <is>
          <t>Se descarta</t>
        </is>
      </c>
    </row>
    <row r="1045" hidden="1" ht="15.75" customHeight="1" s="412">
      <c r="A1045" s="294" t="n"/>
      <c r="B1045" s="294" t="n"/>
      <c r="C1045" s="294" t="n"/>
      <c r="D1045" s="294" t="n"/>
      <c r="E1045" s="294" t="n"/>
      <c r="F1045" s="295" t="n"/>
      <c r="G1045" s="295" t="n"/>
      <c r="H1045" s="296" t="n"/>
      <c r="I1045" s="295" t="n"/>
      <c r="J1045" s="296" t="n"/>
      <c r="K1045" s="295" t="n"/>
      <c r="L1045" s="297" t="n"/>
      <c r="M1045" s="297">
        <f>'ENS TARDIO 201819'!$K1045-'ENS TARDIO 201819'!$I1045</f>
        <v/>
      </c>
      <c r="N1045" s="295" t="n"/>
      <c r="O1045" s="295" t="n"/>
      <c r="P1045" s="295" t="n"/>
      <c r="Q1045" s="295" t="n"/>
      <c r="R1045" s="295" t="n"/>
      <c r="S1045" s="295" t="n"/>
      <c r="T1045" s="295" t="n"/>
      <c r="U1045" s="295" t="n"/>
      <c r="V1045" s="295" t="n"/>
      <c r="W1045" s="295" t="n"/>
      <c r="X1045" s="290" t="inlineStr">
        <is>
          <t>Se descarta</t>
        </is>
      </c>
    </row>
    <row r="1046" hidden="1" ht="15.75" customHeight="1" s="412">
      <c r="A1046" s="294" t="n"/>
      <c r="B1046" s="294" t="n"/>
      <c r="C1046" s="294" t="n"/>
      <c r="D1046" s="294" t="n"/>
      <c r="E1046" s="294" t="n"/>
      <c r="F1046" s="295" t="n"/>
      <c r="G1046" s="295" t="n"/>
      <c r="H1046" s="296" t="n"/>
      <c r="I1046" s="295" t="n"/>
      <c r="J1046" s="296" t="n"/>
      <c r="K1046" s="295" t="n"/>
      <c r="L1046" s="297" t="n"/>
      <c r="M1046" s="297">
        <f>'ENS TARDIO 201819'!$K1046-'ENS TARDIO 201819'!$I1046</f>
        <v/>
      </c>
      <c r="N1046" s="295" t="n"/>
      <c r="O1046" s="295" t="n"/>
      <c r="P1046" s="295" t="n"/>
      <c r="Q1046" s="295" t="n"/>
      <c r="R1046" s="295" t="n"/>
      <c r="S1046" s="295" t="n"/>
      <c r="T1046" s="295" t="n"/>
      <c r="U1046" s="295" t="n"/>
      <c r="V1046" s="295" t="n"/>
      <c r="W1046" s="295" t="n"/>
      <c r="X1046" s="290" t="inlineStr">
        <is>
          <t>Se descarta</t>
        </is>
      </c>
    </row>
    <row r="1047" hidden="1" ht="15.75" customHeight="1" s="412">
      <c r="A1047" s="294" t="n"/>
      <c r="B1047" s="294" t="n"/>
      <c r="C1047" s="294" t="n"/>
      <c r="D1047" s="294" t="n"/>
      <c r="E1047" s="294" t="n"/>
      <c r="F1047" s="295" t="n"/>
      <c r="G1047" s="295" t="n"/>
      <c r="H1047" s="296" t="n"/>
      <c r="I1047" s="295" t="n"/>
      <c r="J1047" s="296" t="n"/>
      <c r="K1047" s="295" t="n"/>
      <c r="L1047" s="297" t="n"/>
      <c r="M1047" s="297">
        <f>'ENS TARDIO 201819'!$K1047-'ENS TARDIO 201819'!$I1047</f>
        <v/>
      </c>
      <c r="N1047" s="295" t="n"/>
      <c r="O1047" s="295" t="n"/>
      <c r="P1047" s="295" t="n"/>
      <c r="Q1047" s="295" t="n"/>
      <c r="R1047" s="295" t="n"/>
      <c r="S1047" s="295" t="n"/>
      <c r="T1047" s="295" t="n"/>
      <c r="U1047" s="295" t="n"/>
      <c r="V1047" s="295" t="n"/>
      <c r="W1047" s="295" t="n"/>
      <c r="X1047" s="290" t="inlineStr">
        <is>
          <t>Se descarta</t>
        </is>
      </c>
    </row>
    <row r="1048" hidden="1" ht="15.75" customHeight="1" s="412">
      <c r="A1048" s="294" t="n"/>
      <c r="B1048" s="294" t="n"/>
      <c r="C1048" s="294" t="n"/>
      <c r="D1048" s="294" t="n"/>
      <c r="E1048" s="294" t="n"/>
      <c r="F1048" s="295" t="n"/>
      <c r="G1048" s="295" t="n"/>
      <c r="H1048" s="296" t="n"/>
      <c r="I1048" s="295" t="n"/>
      <c r="J1048" s="296" t="n"/>
      <c r="K1048" s="295" t="n"/>
      <c r="L1048" s="297" t="n"/>
      <c r="M1048" s="297">
        <f>'ENS TARDIO 201819'!$K1048-'ENS TARDIO 201819'!$I1048</f>
        <v/>
      </c>
      <c r="N1048" s="295" t="n"/>
      <c r="O1048" s="295" t="n"/>
      <c r="P1048" s="295" t="n"/>
      <c r="Q1048" s="295" t="n"/>
      <c r="R1048" s="295" t="n"/>
      <c r="S1048" s="295" t="n"/>
      <c r="T1048" s="295" t="n"/>
      <c r="U1048" s="295" t="n"/>
      <c r="V1048" s="295" t="n"/>
      <c r="W1048" s="295" t="n"/>
      <c r="X1048" s="290" t="inlineStr">
        <is>
          <t>Plot válido</t>
        </is>
      </c>
    </row>
    <row r="1049" hidden="1" ht="15.75" customHeight="1" s="412">
      <c r="A1049" s="294" t="n"/>
      <c r="B1049" s="294" t="n"/>
      <c r="C1049" s="294" t="n"/>
      <c r="D1049" s="294" t="n"/>
      <c r="E1049" s="294" t="n"/>
      <c r="F1049" s="295" t="n"/>
      <c r="G1049" s="295" t="n"/>
      <c r="H1049" s="296" t="n"/>
      <c r="I1049" s="295" t="n"/>
      <c r="J1049" s="296" t="n"/>
      <c r="K1049" s="295" t="n"/>
      <c r="L1049" s="297" t="n"/>
      <c r="M1049" s="297">
        <f>'ENS TARDIO 201819'!$K1049-'ENS TARDIO 201819'!$I1049</f>
        <v/>
      </c>
      <c r="N1049" s="295" t="n"/>
      <c r="O1049" s="295" t="n"/>
      <c r="P1049" s="295" t="n"/>
      <c r="Q1049" s="295" t="n"/>
      <c r="R1049" s="295" t="n"/>
      <c r="S1049" s="295" t="n"/>
      <c r="T1049" s="295" t="n"/>
      <c r="U1049" s="295" t="n"/>
      <c r="V1049" s="295" t="n"/>
      <c r="W1049" s="295" t="n"/>
      <c r="X1049" s="290" t="inlineStr">
        <is>
          <t>Plot válido</t>
        </is>
      </c>
    </row>
    <row r="1050" hidden="1" ht="15.75" customHeight="1" s="412">
      <c r="A1050" s="294" t="n"/>
      <c r="B1050" s="294" t="n"/>
      <c r="C1050" s="294" t="n"/>
      <c r="D1050" s="294" t="n"/>
      <c r="E1050" s="294" t="n"/>
      <c r="F1050" s="295" t="n"/>
      <c r="G1050" s="295" t="n"/>
      <c r="H1050" s="296" t="n"/>
      <c r="I1050" s="295" t="n"/>
      <c r="J1050" s="296" t="n"/>
      <c r="K1050" s="295" t="n"/>
      <c r="L1050" s="297" t="n"/>
      <c r="M1050" s="297">
        <f>'ENS TARDIO 201819'!$K1050-'ENS TARDIO 201819'!$I1050</f>
        <v/>
      </c>
      <c r="N1050" s="295" t="n"/>
      <c r="O1050" s="295" t="n"/>
      <c r="P1050" s="295" t="n"/>
      <c r="Q1050" s="295" t="n"/>
      <c r="R1050" s="295" t="n"/>
      <c r="S1050" s="295" t="n"/>
      <c r="T1050" s="295" t="n"/>
      <c r="U1050" s="295" t="n"/>
      <c r="V1050" s="295" t="n"/>
      <c r="W1050" s="295" t="n"/>
      <c r="X1050" s="290" t="inlineStr">
        <is>
          <t>Plot válido</t>
        </is>
      </c>
    </row>
    <row r="1051" hidden="1" ht="15.75" customHeight="1" s="412">
      <c r="A1051" s="294" t="n"/>
      <c r="B1051" s="294" t="n"/>
      <c r="C1051" s="294" t="n"/>
      <c r="D1051" s="294" t="n"/>
      <c r="E1051" s="294" t="n"/>
      <c r="F1051" s="295" t="n"/>
      <c r="G1051" s="295" t="n"/>
      <c r="H1051" s="296" t="n"/>
      <c r="I1051" s="295" t="n"/>
      <c r="J1051" s="296" t="n"/>
      <c r="K1051" s="295" t="n"/>
      <c r="L1051" s="297" t="n"/>
      <c r="M1051" s="297">
        <f>'ENS TARDIO 201819'!$K1051-'ENS TARDIO 201819'!$I1051</f>
        <v/>
      </c>
      <c r="N1051" s="295" t="n"/>
      <c r="O1051" s="295" t="n"/>
      <c r="P1051" s="295" t="n"/>
      <c r="Q1051" s="295" t="n"/>
      <c r="R1051" s="295" t="n"/>
      <c r="S1051" s="295" t="n"/>
      <c r="T1051" s="295" t="n"/>
      <c r="U1051" s="295" t="n"/>
      <c r="V1051" s="295" t="n"/>
      <c r="W1051" s="295" t="n"/>
      <c r="X1051" s="290" t="inlineStr">
        <is>
          <t>Plot válido</t>
        </is>
      </c>
    </row>
    <row r="1052" hidden="1" ht="15.75" customHeight="1" s="412">
      <c r="A1052" s="294" t="n"/>
      <c r="B1052" s="294" t="n"/>
      <c r="C1052" s="294" t="n"/>
      <c r="D1052" s="294" t="n"/>
      <c r="E1052" s="294" t="n"/>
      <c r="F1052" s="295" t="n"/>
      <c r="G1052" s="295" t="n"/>
      <c r="H1052" s="296" t="n"/>
      <c r="I1052" s="295" t="n"/>
      <c r="J1052" s="296" t="n"/>
      <c r="K1052" s="295" t="n"/>
      <c r="L1052" s="297" t="n"/>
      <c r="M1052" s="297">
        <f>'ENS TARDIO 201819'!$K1052-'ENS TARDIO 201819'!$I1052</f>
        <v/>
      </c>
      <c r="N1052" s="295" t="n"/>
      <c r="O1052" s="295" t="n"/>
      <c r="P1052" s="295" t="n"/>
      <c r="Q1052" s="295" t="n"/>
      <c r="R1052" s="295" t="n"/>
      <c r="S1052" s="295" t="n"/>
      <c r="T1052" s="295" t="n"/>
      <c r="U1052" s="295" t="n"/>
      <c r="V1052" s="295" t="n"/>
      <c r="W1052" s="295" t="n"/>
      <c r="X1052" s="290" t="inlineStr">
        <is>
          <t>Plot válido</t>
        </is>
      </c>
    </row>
    <row r="1053" hidden="1" ht="15.75" customHeight="1" s="412">
      <c r="A1053" s="294" t="n"/>
      <c r="B1053" s="294" t="n"/>
      <c r="C1053" s="294" t="n"/>
      <c r="D1053" s="294" t="n"/>
      <c r="E1053" s="294" t="n"/>
      <c r="F1053" s="295" t="n"/>
      <c r="G1053" s="295" t="n"/>
      <c r="H1053" s="296" t="n"/>
      <c r="I1053" s="295" t="n"/>
      <c r="J1053" s="296" t="n"/>
      <c r="K1053" s="295" t="n"/>
      <c r="L1053" s="297" t="n"/>
      <c r="M1053" s="297">
        <f>'ENS TARDIO 201819'!$K1053-'ENS TARDIO 201819'!$I1053</f>
        <v/>
      </c>
      <c r="N1053" s="295" t="n"/>
      <c r="O1053" s="295" t="n"/>
      <c r="P1053" s="295" t="n"/>
      <c r="Q1053" s="295" t="n"/>
      <c r="R1053" s="295" t="n"/>
      <c r="S1053" s="295" t="n"/>
      <c r="T1053" s="295" t="n"/>
      <c r="U1053" s="295" t="n"/>
      <c r="V1053" s="295" t="n"/>
      <c r="W1053" s="295" t="n"/>
      <c r="X1053" s="290" t="inlineStr">
        <is>
          <t>Plot válido</t>
        </is>
      </c>
    </row>
    <row r="1054" hidden="1" ht="15.75" customHeight="1" s="412">
      <c r="A1054" s="294" t="n"/>
      <c r="B1054" s="294" t="n"/>
      <c r="C1054" s="294" t="n"/>
      <c r="D1054" s="294" t="n"/>
      <c r="E1054" s="294" t="n"/>
      <c r="F1054" s="295" t="n"/>
      <c r="G1054" s="295" t="n"/>
      <c r="H1054" s="296" t="n"/>
      <c r="I1054" s="295" t="n"/>
      <c r="J1054" s="296" t="n"/>
      <c r="K1054" s="295" t="n"/>
      <c r="L1054" s="297" t="n"/>
      <c r="M1054" s="297">
        <f>'ENS TARDIO 201819'!$K1054-'ENS TARDIO 201819'!$I1054</f>
        <v/>
      </c>
      <c r="N1054" s="295" t="n"/>
      <c r="O1054" s="295" t="n"/>
      <c r="P1054" s="295" t="n"/>
      <c r="Q1054" s="295" t="n"/>
      <c r="R1054" s="295" t="n"/>
      <c r="S1054" s="295" t="n"/>
      <c r="T1054" s="295" t="n"/>
      <c r="U1054" s="295" t="n"/>
      <c r="V1054" s="295" t="n"/>
      <c r="W1054" s="295" t="n"/>
      <c r="X1054" s="290" t="inlineStr">
        <is>
          <t>Plot válido</t>
        </is>
      </c>
    </row>
    <row r="1055" hidden="1" ht="15.75" customHeight="1" s="412">
      <c r="A1055" s="294" t="n"/>
      <c r="B1055" s="294" t="n"/>
      <c r="C1055" s="294" t="n"/>
      <c r="D1055" s="294" t="n"/>
      <c r="E1055" s="294" t="n"/>
      <c r="F1055" s="295" t="n"/>
      <c r="G1055" s="295" t="n"/>
      <c r="H1055" s="296" t="n"/>
      <c r="I1055" s="295" t="n"/>
      <c r="J1055" s="296" t="n"/>
      <c r="K1055" s="295" t="n"/>
      <c r="L1055" s="297" t="n"/>
      <c r="M1055" s="297">
        <f>'ENS TARDIO 201819'!$K1055-'ENS TARDIO 201819'!$I1055</f>
        <v/>
      </c>
      <c r="N1055" s="295" t="n"/>
      <c r="O1055" s="295" t="n"/>
      <c r="P1055" s="295" t="n"/>
      <c r="Q1055" s="295" t="n"/>
      <c r="R1055" s="295" t="n"/>
      <c r="S1055" s="295" t="n"/>
      <c r="T1055" s="295" t="n"/>
      <c r="U1055" s="295" t="n"/>
      <c r="V1055" s="295" t="n"/>
      <c r="W1055" s="295" t="n"/>
      <c r="X1055" s="290" t="inlineStr">
        <is>
          <t>Plot válido</t>
        </is>
      </c>
    </row>
    <row r="1056" hidden="1" ht="15.75" customHeight="1" s="412">
      <c r="A1056" s="294" t="n"/>
      <c r="B1056" s="294" t="n"/>
      <c r="C1056" s="294" t="n"/>
      <c r="D1056" s="294" t="n"/>
      <c r="E1056" s="294" t="n"/>
      <c r="F1056" s="295" t="n"/>
      <c r="G1056" s="295" t="n"/>
      <c r="H1056" s="296" t="n"/>
      <c r="I1056" s="295" t="n"/>
      <c r="J1056" s="296" t="n"/>
      <c r="K1056" s="295" t="n"/>
      <c r="L1056" s="297" t="n"/>
      <c r="M1056" s="297">
        <f>'ENS TARDIO 201819'!$K1056-'ENS TARDIO 201819'!$I1056</f>
        <v/>
      </c>
      <c r="N1056" s="295" t="n"/>
      <c r="O1056" s="295" t="n"/>
      <c r="P1056" s="295" t="n"/>
      <c r="Q1056" s="295" t="n"/>
      <c r="R1056" s="295" t="n"/>
      <c r="S1056" s="295" t="n"/>
      <c r="T1056" s="295" t="n"/>
      <c r="U1056" s="295" t="n"/>
      <c r="V1056" s="295" t="n"/>
      <c r="W1056" s="295" t="n"/>
      <c r="X1056" s="290" t="inlineStr">
        <is>
          <t>Plot válido</t>
        </is>
      </c>
    </row>
    <row r="1057" hidden="1" ht="15.75" customHeight="1" s="412">
      <c r="A1057" s="294" t="n"/>
      <c r="B1057" s="294" t="n"/>
      <c r="C1057" s="294" t="n"/>
      <c r="D1057" s="294" t="n"/>
      <c r="E1057" s="294" t="n"/>
      <c r="F1057" s="295" t="n"/>
      <c r="G1057" s="295" t="n"/>
      <c r="H1057" s="296" t="n"/>
      <c r="I1057" s="295" t="n"/>
      <c r="J1057" s="296" t="n"/>
      <c r="K1057" s="295" t="n"/>
      <c r="L1057" s="297" t="n"/>
      <c r="M1057" s="297">
        <f>'ENS TARDIO 201819'!$K1057-'ENS TARDIO 201819'!$I1057</f>
        <v/>
      </c>
      <c r="N1057" s="295" t="n"/>
      <c r="O1057" s="295" t="n"/>
      <c r="P1057" s="295" t="n"/>
      <c r="Q1057" s="295" t="n"/>
      <c r="R1057" s="295" t="n"/>
      <c r="S1057" s="295" t="n"/>
      <c r="T1057" s="295" t="n"/>
      <c r="U1057" s="295" t="n"/>
      <c r="V1057" s="295" t="n"/>
      <c r="W1057" s="295" t="n"/>
      <c r="X1057" s="290" t="inlineStr">
        <is>
          <t>Plot válido</t>
        </is>
      </c>
    </row>
    <row r="1058" hidden="1" ht="15.75" customHeight="1" s="412">
      <c r="A1058" s="294" t="n"/>
      <c r="B1058" s="294" t="n"/>
      <c r="C1058" s="294" t="n"/>
      <c r="D1058" s="294" t="n"/>
      <c r="E1058" s="294" t="n"/>
      <c r="F1058" s="295" t="n"/>
      <c r="G1058" s="295" t="n"/>
      <c r="H1058" s="296" t="n"/>
      <c r="I1058" s="295" t="n"/>
      <c r="J1058" s="296" t="n"/>
      <c r="K1058" s="295" t="n"/>
      <c r="L1058" s="297" t="n"/>
      <c r="M1058" s="297">
        <f>'ENS TARDIO 201819'!$K1058-'ENS TARDIO 201819'!$I1058</f>
        <v/>
      </c>
      <c r="N1058" s="295" t="n"/>
      <c r="O1058" s="295" t="n"/>
      <c r="P1058" s="295" t="n"/>
      <c r="Q1058" s="295" t="n"/>
      <c r="R1058" s="295" t="n"/>
      <c r="S1058" s="295" t="n"/>
      <c r="T1058" s="295" t="n"/>
      <c r="U1058" s="295" t="n"/>
      <c r="V1058" s="295" t="n"/>
      <c r="W1058" s="295" t="n"/>
      <c r="X1058" s="290" t="inlineStr">
        <is>
          <t>Se descarta</t>
        </is>
      </c>
    </row>
    <row r="1059" hidden="1" ht="15.75" customHeight="1" s="412">
      <c r="A1059" s="294" t="n"/>
      <c r="B1059" s="294" t="n"/>
      <c r="C1059" s="294" t="n"/>
      <c r="D1059" s="294" t="n"/>
      <c r="E1059" s="294" t="n"/>
      <c r="F1059" s="295" t="n"/>
      <c r="G1059" s="295" t="n"/>
      <c r="H1059" s="296" t="n"/>
      <c r="I1059" s="295" t="n"/>
      <c r="J1059" s="296" t="n"/>
      <c r="K1059" s="295" t="n"/>
      <c r="L1059" s="297" t="n"/>
      <c r="M1059" s="297">
        <f>'ENS TARDIO 201819'!$K1059-'ENS TARDIO 201819'!$I1059</f>
        <v/>
      </c>
      <c r="N1059" s="295" t="n"/>
      <c r="O1059" s="295" t="n"/>
      <c r="P1059" s="295" t="n"/>
      <c r="Q1059" s="295" t="n"/>
      <c r="R1059" s="295" t="n"/>
      <c r="S1059" s="295" t="n"/>
      <c r="T1059" s="295" t="n"/>
      <c r="U1059" s="295" t="n"/>
      <c r="V1059" s="295" t="n"/>
      <c r="W1059" s="295" t="n"/>
      <c r="X1059" s="290" t="inlineStr">
        <is>
          <t>Se descarta</t>
        </is>
      </c>
    </row>
    <row r="1060" hidden="1" ht="15.75" customHeight="1" s="412">
      <c r="A1060" s="294" t="n"/>
      <c r="B1060" s="294" t="n"/>
      <c r="C1060" s="294" t="n"/>
      <c r="D1060" s="294" t="n"/>
      <c r="E1060" s="294" t="n"/>
      <c r="F1060" s="295" t="n"/>
      <c r="G1060" s="295" t="n"/>
      <c r="H1060" s="296" t="n"/>
      <c r="I1060" s="295" t="n"/>
      <c r="J1060" s="296" t="n"/>
      <c r="K1060" s="295" t="n"/>
      <c r="L1060" s="297" t="n"/>
      <c r="M1060" s="297">
        <f>'ENS TARDIO 201819'!$K1060-'ENS TARDIO 201819'!$I1060</f>
        <v/>
      </c>
      <c r="N1060" s="295" t="n"/>
      <c r="O1060" s="295" t="n"/>
      <c r="P1060" s="295" t="n"/>
      <c r="Q1060" s="295" t="n"/>
      <c r="R1060" s="295" t="n"/>
      <c r="S1060" s="295" t="n"/>
      <c r="T1060" s="295" t="n"/>
      <c r="U1060" s="295" t="n"/>
      <c r="V1060" s="295" t="n"/>
      <c r="W1060" s="295" t="n"/>
      <c r="X1060" s="290" t="inlineStr">
        <is>
          <t>Se descarta</t>
        </is>
      </c>
    </row>
    <row r="1061" hidden="1" ht="15.75" customHeight="1" s="412">
      <c r="A1061" s="294" t="n"/>
      <c r="B1061" s="294" t="n"/>
      <c r="C1061" s="294" t="n"/>
      <c r="D1061" s="294" t="n"/>
      <c r="E1061" s="294" t="n"/>
      <c r="F1061" s="295" t="n"/>
      <c r="G1061" s="295" t="n"/>
      <c r="H1061" s="296" t="n"/>
      <c r="I1061" s="295" t="n"/>
      <c r="J1061" s="296" t="n"/>
      <c r="K1061" s="295" t="n"/>
      <c r="L1061" s="297" t="n"/>
      <c r="M1061" s="297">
        <f>'ENS TARDIO 201819'!$K1061-'ENS TARDIO 201819'!$I1061</f>
        <v/>
      </c>
      <c r="N1061" s="295" t="n"/>
      <c r="O1061" s="295" t="n"/>
      <c r="P1061" s="295" t="n"/>
      <c r="Q1061" s="295" t="n"/>
      <c r="R1061" s="295" t="n"/>
      <c r="S1061" s="295" t="n"/>
      <c r="T1061" s="295" t="n"/>
      <c r="U1061" s="295" t="n"/>
      <c r="V1061" s="295" t="n"/>
      <c r="W1061" s="295" t="n"/>
      <c r="X1061" s="290" t="inlineStr">
        <is>
          <t>Se descarta</t>
        </is>
      </c>
    </row>
    <row r="1062" hidden="1" ht="15.75" customHeight="1" s="412">
      <c r="A1062" s="294" t="n"/>
      <c r="B1062" s="294" t="n"/>
      <c r="C1062" s="294" t="n"/>
      <c r="D1062" s="294" t="n"/>
      <c r="E1062" s="294" t="n"/>
      <c r="F1062" s="295" t="n"/>
      <c r="G1062" s="295" t="n"/>
      <c r="H1062" s="296" t="n"/>
      <c r="I1062" s="295" t="n"/>
      <c r="J1062" s="296" t="n"/>
      <c r="K1062" s="295" t="n"/>
      <c r="L1062" s="297" t="n"/>
      <c r="M1062" s="297">
        <f>'ENS TARDIO 201819'!$K1062-'ENS TARDIO 201819'!$I1062</f>
        <v/>
      </c>
      <c r="N1062" s="295" t="n"/>
      <c r="O1062" s="295" t="n"/>
      <c r="P1062" s="295" t="n"/>
      <c r="Q1062" s="295" t="n"/>
      <c r="R1062" s="295" t="n"/>
      <c r="S1062" s="295" t="n"/>
      <c r="T1062" s="295" t="n"/>
      <c r="U1062" s="295" t="n"/>
      <c r="V1062" s="295" t="n"/>
      <c r="W1062" s="295" t="n"/>
      <c r="X1062" s="290" t="inlineStr">
        <is>
          <t>Se descarta</t>
        </is>
      </c>
    </row>
    <row r="1063" hidden="1" ht="15.75" customHeight="1" s="412">
      <c r="A1063" s="294" t="n"/>
      <c r="B1063" s="294" t="n"/>
      <c r="C1063" s="294" t="n"/>
      <c r="D1063" s="294" t="n"/>
      <c r="E1063" s="294" t="n"/>
      <c r="F1063" s="295" t="n"/>
      <c r="G1063" s="295" t="n"/>
      <c r="H1063" s="296" t="n"/>
      <c r="I1063" s="295" t="n"/>
      <c r="J1063" s="296" t="n"/>
      <c r="K1063" s="295" t="n"/>
      <c r="L1063" s="297" t="n"/>
      <c r="M1063" s="297">
        <f>'ENS TARDIO 201819'!$K1063-'ENS TARDIO 201819'!$I1063</f>
        <v/>
      </c>
      <c r="N1063" s="295" t="n"/>
      <c r="O1063" s="295" t="n"/>
      <c r="P1063" s="295" t="n"/>
      <c r="Q1063" s="295" t="n"/>
      <c r="R1063" s="295" t="n"/>
      <c r="S1063" s="295" t="n"/>
      <c r="T1063" s="295" t="n"/>
      <c r="U1063" s="295" t="n"/>
      <c r="V1063" s="295" t="n"/>
      <c r="W1063" s="295" t="n"/>
      <c r="X1063" s="290" t="inlineStr">
        <is>
          <t>Se descarta</t>
        </is>
      </c>
    </row>
    <row r="1064" hidden="1" ht="15.75" customHeight="1" s="412">
      <c r="A1064" s="294" t="n"/>
      <c r="B1064" s="294" t="n"/>
      <c r="C1064" s="294" t="n"/>
      <c r="D1064" s="294" t="n"/>
      <c r="E1064" s="294" t="n"/>
      <c r="F1064" s="295" t="n"/>
      <c r="G1064" s="295" t="n"/>
      <c r="H1064" s="296" t="n"/>
      <c r="I1064" s="295" t="n"/>
      <c r="J1064" s="296" t="n"/>
      <c r="K1064" s="295" t="n"/>
      <c r="L1064" s="297" t="n"/>
      <c r="M1064" s="297">
        <f>'ENS TARDIO 201819'!$K1064-'ENS TARDIO 201819'!$I1064</f>
        <v/>
      </c>
      <c r="N1064" s="295" t="n"/>
      <c r="O1064" s="295" t="n"/>
      <c r="P1064" s="295" t="n"/>
      <c r="Q1064" s="295" t="n"/>
      <c r="R1064" s="295" t="n"/>
      <c r="S1064" s="295" t="n"/>
      <c r="T1064" s="295" t="n"/>
      <c r="U1064" s="295" t="n"/>
      <c r="V1064" s="295" t="n"/>
      <c r="W1064" s="295" t="n"/>
      <c r="X1064" s="290" t="inlineStr">
        <is>
          <t>Plot válido</t>
        </is>
      </c>
    </row>
    <row r="1065" hidden="1" ht="15.75" customHeight="1" s="412">
      <c r="A1065" s="294" t="n"/>
      <c r="B1065" s="294" t="n"/>
      <c r="C1065" s="294" t="n"/>
      <c r="D1065" s="294" t="n"/>
      <c r="E1065" s="294" t="n"/>
      <c r="F1065" s="295" t="n"/>
      <c r="G1065" s="295" t="n"/>
      <c r="H1065" s="296" t="n"/>
      <c r="I1065" s="295" t="n"/>
      <c r="J1065" s="296" t="n"/>
      <c r="K1065" s="295" t="n"/>
      <c r="L1065" s="297" t="n"/>
      <c r="M1065" s="297">
        <f>'ENS TARDIO 201819'!$K1065-'ENS TARDIO 201819'!$I1065</f>
        <v/>
      </c>
      <c r="N1065" s="295" t="n"/>
      <c r="O1065" s="295" t="n"/>
      <c r="P1065" s="295" t="n"/>
      <c r="Q1065" s="295" t="n"/>
      <c r="R1065" s="295" t="n"/>
      <c r="S1065" s="295" t="n"/>
      <c r="T1065" s="295" t="n"/>
      <c r="U1065" s="295" t="n"/>
      <c r="V1065" s="295" t="n"/>
      <c r="W1065" s="295" t="n"/>
      <c r="X1065" s="290" t="inlineStr">
        <is>
          <t>Plot válido</t>
        </is>
      </c>
    </row>
    <row r="1066" hidden="1" ht="15.75" customHeight="1" s="412">
      <c r="A1066" s="294" t="n"/>
      <c r="B1066" s="294" t="n"/>
      <c r="C1066" s="294" t="n"/>
      <c r="D1066" s="294" t="n"/>
      <c r="E1066" s="294" t="n"/>
      <c r="F1066" s="295" t="n"/>
      <c r="G1066" s="295" t="n"/>
      <c r="H1066" s="296" t="n"/>
      <c r="I1066" s="295" t="n"/>
      <c r="J1066" s="296" t="n"/>
      <c r="K1066" s="295" t="n"/>
      <c r="L1066" s="297" t="n"/>
      <c r="M1066" s="297">
        <f>'ENS TARDIO 201819'!$K1066-'ENS TARDIO 201819'!$I1066</f>
        <v/>
      </c>
      <c r="N1066" s="295" t="n"/>
      <c r="O1066" s="295" t="n"/>
      <c r="P1066" s="295" t="n"/>
      <c r="Q1066" s="295" t="n"/>
      <c r="R1066" s="295" t="n"/>
      <c r="S1066" s="295" t="n"/>
      <c r="T1066" s="295" t="n"/>
      <c r="U1066" s="295" t="n"/>
      <c r="V1066" s="295" t="n"/>
      <c r="W1066" s="295" t="n"/>
      <c r="X1066" s="290" t="inlineStr">
        <is>
          <t>Plot válido</t>
        </is>
      </c>
    </row>
    <row r="1067" hidden="1" ht="15.75" customHeight="1" s="412">
      <c r="A1067" s="294" t="n"/>
      <c r="B1067" s="294" t="n"/>
      <c r="C1067" s="294" t="n"/>
      <c r="D1067" s="294" t="n"/>
      <c r="E1067" s="294" t="n"/>
      <c r="F1067" s="295" t="n"/>
      <c r="G1067" s="295" t="n"/>
      <c r="H1067" s="296" t="n"/>
      <c r="I1067" s="295" t="n"/>
      <c r="J1067" s="296" t="n"/>
      <c r="K1067" s="295" t="n"/>
      <c r="L1067" s="297" t="n"/>
      <c r="M1067" s="297">
        <f>'ENS TARDIO 201819'!$K1067-'ENS TARDIO 201819'!$I1067</f>
        <v/>
      </c>
      <c r="N1067" s="295" t="n"/>
      <c r="O1067" s="295" t="n"/>
      <c r="P1067" s="295" t="n"/>
      <c r="Q1067" s="295" t="n"/>
      <c r="R1067" s="295" t="n"/>
      <c r="S1067" s="295" t="n"/>
      <c r="T1067" s="295" t="n"/>
      <c r="U1067" s="295" t="n"/>
      <c r="V1067" s="295" t="n"/>
      <c r="W1067" s="295" t="n"/>
      <c r="X1067" s="290" t="inlineStr">
        <is>
          <t>Plot válido</t>
        </is>
      </c>
    </row>
    <row r="1068" hidden="1" ht="15.75" customHeight="1" s="412">
      <c r="A1068" s="294" t="n"/>
      <c r="B1068" s="294" t="n"/>
      <c r="C1068" s="294" t="n"/>
      <c r="D1068" s="294" t="n"/>
      <c r="E1068" s="294" t="n"/>
      <c r="F1068" s="295" t="n"/>
      <c r="G1068" s="295" t="n"/>
      <c r="H1068" s="296" t="n"/>
      <c r="I1068" s="295" t="n"/>
      <c r="J1068" s="296" t="n"/>
      <c r="K1068" s="295" t="n"/>
      <c r="L1068" s="297" t="n"/>
      <c r="M1068" s="297">
        <f>'ENS TARDIO 201819'!$K1068-'ENS TARDIO 201819'!$I1068</f>
        <v/>
      </c>
      <c r="N1068" s="295" t="n"/>
      <c r="O1068" s="295" t="n"/>
      <c r="P1068" s="295" t="n"/>
      <c r="Q1068" s="295" t="n"/>
      <c r="R1068" s="295" t="n"/>
      <c r="S1068" s="295" t="n"/>
      <c r="T1068" s="295" t="n"/>
      <c r="U1068" s="295" t="n"/>
      <c r="V1068" s="295" t="n"/>
      <c r="W1068" s="295" t="n"/>
      <c r="X1068" s="290" t="inlineStr">
        <is>
          <t>Plot válido</t>
        </is>
      </c>
    </row>
    <row r="1069" hidden="1" ht="15.75" customHeight="1" s="412">
      <c r="A1069" s="294" t="n"/>
      <c r="B1069" s="294" t="n"/>
      <c r="C1069" s="294" t="n"/>
      <c r="D1069" s="294" t="n"/>
      <c r="E1069" s="294" t="n"/>
      <c r="F1069" s="295" t="n"/>
      <c r="G1069" s="295" t="n"/>
      <c r="H1069" s="296" t="n"/>
      <c r="I1069" s="295" t="n"/>
      <c r="J1069" s="296" t="n"/>
      <c r="K1069" s="295" t="n"/>
      <c r="L1069" s="297" t="n"/>
      <c r="M1069" s="297">
        <f>'ENS TARDIO 201819'!$K1069-'ENS TARDIO 201819'!$I1069</f>
        <v/>
      </c>
      <c r="N1069" s="295" t="n"/>
      <c r="O1069" s="295" t="n"/>
      <c r="P1069" s="295" t="n"/>
      <c r="Q1069" s="295" t="n"/>
      <c r="R1069" s="295" t="n"/>
      <c r="S1069" s="295" t="n"/>
      <c r="T1069" s="295" t="n"/>
      <c r="U1069" s="295" t="n"/>
      <c r="V1069" s="295" t="n"/>
      <c r="W1069" s="295" t="n"/>
      <c r="X1069" s="290" t="inlineStr">
        <is>
          <t>Plot válido</t>
        </is>
      </c>
    </row>
    <row r="1070" hidden="1" ht="15.75" customHeight="1" s="412">
      <c r="A1070" s="294" t="n"/>
      <c r="B1070" s="294" t="n"/>
      <c r="C1070" s="294" t="n"/>
      <c r="D1070" s="294" t="n"/>
      <c r="E1070" s="294" t="n"/>
      <c r="F1070" s="295" t="n"/>
      <c r="G1070" s="295" t="n"/>
      <c r="H1070" s="296" t="n"/>
      <c r="I1070" s="295" t="n"/>
      <c r="J1070" s="296" t="n"/>
      <c r="K1070" s="295" t="n"/>
      <c r="L1070" s="297" t="n"/>
      <c r="M1070" s="297">
        <f>'ENS TARDIO 201819'!$K1070-'ENS TARDIO 201819'!$I1070</f>
        <v/>
      </c>
      <c r="N1070" s="295" t="n"/>
      <c r="O1070" s="295" t="n"/>
      <c r="P1070" s="295" t="n"/>
      <c r="Q1070" s="295" t="n"/>
      <c r="R1070" s="295" t="n"/>
      <c r="S1070" s="295" t="n"/>
      <c r="T1070" s="295" t="n"/>
      <c r="U1070" s="295" t="n"/>
      <c r="V1070" s="295" t="n"/>
      <c r="W1070" s="295" t="n"/>
      <c r="X1070" s="290" t="inlineStr">
        <is>
          <t>Plot válido</t>
        </is>
      </c>
    </row>
    <row r="1071" hidden="1" ht="15.75" customHeight="1" s="412">
      <c r="A1071" s="294" t="n"/>
      <c r="B1071" s="294" t="n"/>
      <c r="C1071" s="294" t="n"/>
      <c r="D1071" s="294" t="n"/>
      <c r="E1071" s="294" t="n"/>
      <c r="F1071" s="295" t="n"/>
      <c r="G1071" s="295" t="n"/>
      <c r="H1071" s="296" t="n"/>
      <c r="I1071" s="295" t="n"/>
      <c r="J1071" s="296" t="n"/>
      <c r="K1071" s="295" t="n"/>
      <c r="L1071" s="297" t="n"/>
      <c r="M1071" s="297">
        <f>'ENS TARDIO 201819'!$K1071-'ENS TARDIO 201819'!$I1071</f>
        <v/>
      </c>
      <c r="N1071" s="295" t="n"/>
      <c r="O1071" s="295" t="n"/>
      <c r="P1071" s="295" t="n"/>
      <c r="Q1071" s="295" t="n"/>
      <c r="R1071" s="295" t="n"/>
      <c r="S1071" s="295" t="n"/>
      <c r="T1071" s="295" t="n"/>
      <c r="U1071" s="295" t="n"/>
      <c r="V1071" s="295" t="n"/>
      <c r="W1071" s="295" t="n"/>
      <c r="X1071" s="290" t="inlineStr">
        <is>
          <t>Plot válido</t>
        </is>
      </c>
    </row>
    <row r="1072" hidden="1" ht="15.75" customHeight="1" s="412">
      <c r="A1072" s="294" t="n"/>
      <c r="B1072" s="294" t="n"/>
      <c r="C1072" s="294" t="n"/>
      <c r="D1072" s="294" t="n"/>
      <c r="E1072" s="294" t="n"/>
      <c r="F1072" s="295" t="n"/>
      <c r="G1072" s="295" t="n"/>
      <c r="H1072" s="296" t="n"/>
      <c r="I1072" s="295" t="n"/>
      <c r="J1072" s="296" t="n"/>
      <c r="K1072" s="295" t="n"/>
      <c r="L1072" s="297" t="n"/>
      <c r="M1072" s="297">
        <f>'ENS TARDIO 201819'!$K1072-'ENS TARDIO 201819'!$I1072</f>
        <v/>
      </c>
      <c r="N1072" s="295" t="n"/>
      <c r="O1072" s="295" t="n"/>
      <c r="P1072" s="295" t="n"/>
      <c r="Q1072" s="295" t="n"/>
      <c r="R1072" s="295" t="n"/>
      <c r="S1072" s="295" t="n"/>
      <c r="T1072" s="295" t="n"/>
      <c r="U1072" s="295" t="n"/>
      <c r="V1072" s="295" t="n"/>
      <c r="W1072" s="295" t="n"/>
      <c r="X1072" s="290" t="inlineStr">
        <is>
          <t>Plot válido</t>
        </is>
      </c>
    </row>
    <row r="1073" hidden="1" ht="15.75" customHeight="1" s="412">
      <c r="A1073" s="294" t="n"/>
      <c r="B1073" s="294" t="n"/>
      <c r="C1073" s="294" t="n"/>
      <c r="D1073" s="294" t="n"/>
      <c r="E1073" s="294" t="n"/>
      <c r="F1073" s="295" t="n"/>
      <c r="G1073" s="295" t="n"/>
      <c r="H1073" s="296" t="n"/>
      <c r="I1073" s="295" t="n"/>
      <c r="J1073" s="296" t="n"/>
      <c r="K1073" s="295" t="n"/>
      <c r="L1073" s="297" t="n"/>
      <c r="M1073" s="297">
        <f>'ENS TARDIO 201819'!$K1073-'ENS TARDIO 201819'!$I1073</f>
        <v/>
      </c>
      <c r="N1073" s="295" t="n"/>
      <c r="O1073" s="295" t="n"/>
      <c r="P1073" s="295" t="n"/>
      <c r="Q1073" s="295" t="n"/>
      <c r="R1073" s="295" t="n"/>
      <c r="S1073" s="295" t="n"/>
      <c r="T1073" s="295" t="n"/>
      <c r="U1073" s="295" t="n"/>
      <c r="V1073" s="295" t="n"/>
      <c r="W1073" s="295" t="n"/>
      <c r="X1073" s="290" t="inlineStr">
        <is>
          <t>Plot válido</t>
        </is>
      </c>
    </row>
    <row r="1074" hidden="1" ht="15.75" customHeight="1" s="412">
      <c r="A1074" s="294" t="n"/>
      <c r="B1074" s="294" t="n"/>
      <c r="C1074" s="294" t="n"/>
      <c r="D1074" s="294" t="n"/>
      <c r="E1074" s="294" t="n"/>
      <c r="F1074" s="295" t="n"/>
      <c r="G1074" s="295" t="n"/>
      <c r="H1074" s="296" t="n"/>
      <c r="I1074" s="295" t="n"/>
      <c r="J1074" s="296" t="n"/>
      <c r="K1074" s="295" t="n"/>
      <c r="L1074" s="297" t="n"/>
      <c r="M1074" s="297">
        <f>'ENS TARDIO 201819'!$K1074-'ENS TARDIO 201819'!$I1074</f>
        <v/>
      </c>
      <c r="N1074" s="295" t="n"/>
      <c r="O1074" s="295" t="n"/>
      <c r="P1074" s="295" t="n"/>
      <c r="Q1074" s="295" t="n"/>
      <c r="R1074" s="295" t="n"/>
      <c r="S1074" s="295" t="n"/>
      <c r="T1074" s="295" t="n"/>
      <c r="U1074" s="295" t="n"/>
      <c r="V1074" s="295" t="n"/>
      <c r="W1074" s="295" t="n"/>
      <c r="X1074" s="290" t="inlineStr">
        <is>
          <t>Plot válido</t>
        </is>
      </c>
    </row>
    <row r="1075" hidden="1" ht="15.75" customHeight="1" s="412">
      <c r="A1075" s="294" t="n"/>
      <c r="B1075" s="294" t="n"/>
      <c r="C1075" s="294" t="n"/>
      <c r="D1075" s="294" t="n"/>
      <c r="E1075" s="294" t="n"/>
      <c r="F1075" s="295" t="n"/>
      <c r="G1075" s="295" t="n"/>
      <c r="H1075" s="296" t="n"/>
      <c r="I1075" s="295" t="n"/>
      <c r="J1075" s="296" t="n"/>
      <c r="K1075" s="295" t="n"/>
      <c r="L1075" s="297" t="n"/>
      <c r="M1075" s="297">
        <f>'ENS TARDIO 201819'!$K1075-'ENS TARDIO 201819'!$I1075</f>
        <v/>
      </c>
      <c r="N1075" s="295" t="n"/>
      <c r="O1075" s="295" t="n"/>
      <c r="P1075" s="295" t="n"/>
      <c r="Q1075" s="295" t="n"/>
      <c r="R1075" s="295" t="n"/>
      <c r="S1075" s="295" t="n"/>
      <c r="T1075" s="295" t="n"/>
      <c r="U1075" s="295" t="n"/>
      <c r="V1075" s="295" t="n"/>
      <c r="W1075" s="295" t="n"/>
      <c r="X1075" s="290" t="inlineStr">
        <is>
          <t>Plot válido</t>
        </is>
      </c>
    </row>
    <row r="1076" hidden="1" ht="15.75" customHeight="1" s="412">
      <c r="A1076" s="294" t="n"/>
      <c r="B1076" s="294" t="n"/>
      <c r="C1076" s="294" t="n"/>
      <c r="D1076" s="294" t="n"/>
      <c r="E1076" s="294" t="n"/>
      <c r="F1076" s="295" t="n"/>
      <c r="G1076" s="295" t="n"/>
      <c r="H1076" s="296" t="n"/>
      <c r="I1076" s="295" t="n"/>
      <c r="J1076" s="296" t="n"/>
      <c r="K1076" s="295" t="n"/>
      <c r="L1076" s="297" t="n"/>
      <c r="M1076" s="297">
        <f>'ENS TARDIO 201819'!$K1076-'ENS TARDIO 201819'!$I1076</f>
        <v/>
      </c>
      <c r="N1076" s="295" t="n"/>
      <c r="O1076" s="295" t="n"/>
      <c r="P1076" s="295" t="n"/>
      <c r="Q1076" s="295" t="n"/>
      <c r="R1076" s="295" t="n"/>
      <c r="S1076" s="295" t="n"/>
      <c r="T1076" s="295" t="n"/>
      <c r="U1076" s="295" t="n"/>
      <c r="V1076" s="295" t="n"/>
      <c r="W1076" s="295" t="n"/>
      <c r="X1076" s="290" t="inlineStr">
        <is>
          <t>Plot válido</t>
        </is>
      </c>
    </row>
    <row r="1077" hidden="1" ht="15.75" customHeight="1" s="412">
      <c r="A1077" s="294" t="n"/>
      <c r="B1077" s="294" t="n"/>
      <c r="C1077" s="294" t="n"/>
      <c r="D1077" s="294" t="n"/>
      <c r="E1077" s="294" t="n"/>
      <c r="F1077" s="295" t="n"/>
      <c r="G1077" s="295" t="n"/>
      <c r="H1077" s="296" t="n"/>
      <c r="I1077" s="295" t="n"/>
      <c r="J1077" s="296" t="n"/>
      <c r="K1077" s="295" t="n"/>
      <c r="L1077" s="297" t="n"/>
      <c r="M1077" s="297">
        <f>'ENS TARDIO 201819'!$K1077-'ENS TARDIO 201819'!$I1077</f>
        <v/>
      </c>
      <c r="N1077" s="295" t="n"/>
      <c r="O1077" s="295" t="n"/>
      <c r="P1077" s="295" t="n"/>
      <c r="Q1077" s="295" t="n"/>
      <c r="R1077" s="295" t="n"/>
      <c r="S1077" s="295" t="n"/>
      <c r="T1077" s="295" t="n"/>
      <c r="U1077" s="295" t="n"/>
      <c r="V1077" s="295" t="n"/>
      <c r="W1077" s="295" t="n"/>
      <c r="X1077" s="290" t="inlineStr">
        <is>
          <t>Plot válido</t>
        </is>
      </c>
    </row>
    <row r="1078" hidden="1" ht="15.75" customHeight="1" s="412">
      <c r="A1078" s="294" t="n"/>
      <c r="B1078" s="294" t="n"/>
      <c r="C1078" s="294" t="n"/>
      <c r="D1078" s="294" t="n"/>
      <c r="E1078" s="294" t="n"/>
      <c r="F1078" s="295" t="n"/>
      <c r="G1078" s="295" t="n"/>
      <c r="H1078" s="296" t="n"/>
      <c r="I1078" s="295" t="n"/>
      <c r="J1078" s="296" t="n"/>
      <c r="K1078" s="295" t="n"/>
      <c r="L1078" s="297" t="n"/>
      <c r="M1078" s="297">
        <f>'ENS TARDIO 201819'!$K1078-'ENS TARDIO 201819'!$I1078</f>
        <v/>
      </c>
      <c r="N1078" s="295" t="n"/>
      <c r="O1078" s="295" t="n"/>
      <c r="P1078" s="295" t="n"/>
      <c r="Q1078" s="295" t="n"/>
      <c r="R1078" s="295" t="n"/>
      <c r="S1078" s="295" t="n"/>
      <c r="T1078" s="295" t="n"/>
      <c r="U1078" s="295" t="n"/>
      <c r="V1078" s="295" t="n"/>
      <c r="W1078" s="295" t="n"/>
      <c r="X1078" s="290" t="inlineStr">
        <is>
          <t>Se descarta</t>
        </is>
      </c>
    </row>
    <row r="1079" hidden="1" ht="15.75" customHeight="1" s="412">
      <c r="A1079" s="294" t="n"/>
      <c r="B1079" s="294" t="n"/>
      <c r="C1079" s="294" t="n"/>
      <c r="D1079" s="294" t="n"/>
      <c r="E1079" s="294" t="n"/>
      <c r="F1079" s="295" t="n"/>
      <c r="G1079" s="295" t="n"/>
      <c r="H1079" s="296" t="n"/>
      <c r="I1079" s="295" t="n"/>
      <c r="J1079" s="296" t="n"/>
      <c r="K1079" s="295" t="n"/>
      <c r="L1079" s="297" t="n"/>
      <c r="M1079" s="297">
        <f>'ENS TARDIO 201819'!$K1079-'ENS TARDIO 201819'!$I1079</f>
        <v/>
      </c>
      <c r="N1079" s="295" t="n"/>
      <c r="O1079" s="295" t="n"/>
      <c r="P1079" s="295" t="n"/>
      <c r="Q1079" s="295" t="n"/>
      <c r="R1079" s="295" t="n"/>
      <c r="S1079" s="295" t="n"/>
      <c r="T1079" s="295" t="n"/>
      <c r="U1079" s="295" t="n"/>
      <c r="V1079" s="295" t="n"/>
      <c r="W1079" s="295" t="n"/>
      <c r="X1079" s="290" t="inlineStr">
        <is>
          <t>Se descarta</t>
        </is>
      </c>
    </row>
    <row r="1080" hidden="1" ht="15.75" customHeight="1" s="412">
      <c r="A1080" s="294" t="n"/>
      <c r="B1080" s="294" t="n"/>
      <c r="C1080" s="294" t="n"/>
      <c r="D1080" s="294" t="n"/>
      <c r="E1080" s="294" t="n"/>
      <c r="F1080" s="295" t="n"/>
      <c r="G1080" s="295" t="n"/>
      <c r="H1080" s="296" t="n"/>
      <c r="I1080" s="295" t="n"/>
      <c r="J1080" s="296" t="n"/>
      <c r="K1080" s="295" t="n"/>
      <c r="L1080" s="297" t="n"/>
      <c r="M1080" s="297">
        <f>'ENS TARDIO 201819'!$K1080-'ENS TARDIO 201819'!$I1080</f>
        <v/>
      </c>
      <c r="N1080" s="295" t="n"/>
      <c r="O1080" s="295" t="n"/>
      <c r="P1080" s="295" t="n"/>
      <c r="Q1080" s="295" t="n"/>
      <c r="R1080" s="295" t="n"/>
      <c r="S1080" s="295" t="n"/>
      <c r="T1080" s="295" t="n"/>
      <c r="U1080" s="295" t="n"/>
      <c r="V1080" s="295" t="n"/>
      <c r="W1080" s="295" t="n"/>
      <c r="X1080" s="290" t="inlineStr">
        <is>
          <t>Se descarta</t>
        </is>
      </c>
    </row>
    <row r="1081" hidden="1" ht="15.75" customHeight="1" s="412">
      <c r="A1081" s="294" t="n"/>
      <c r="B1081" s="294" t="n"/>
      <c r="C1081" s="294" t="n"/>
      <c r="D1081" s="294" t="n"/>
      <c r="E1081" s="294" t="n"/>
      <c r="F1081" s="295" t="n"/>
      <c r="G1081" s="295" t="n"/>
      <c r="H1081" s="296" t="n"/>
      <c r="I1081" s="295" t="n"/>
      <c r="J1081" s="296" t="n"/>
      <c r="K1081" s="295" t="n"/>
      <c r="L1081" s="297" t="n"/>
      <c r="M1081" s="297">
        <f>'ENS TARDIO 201819'!$K1081-'ENS TARDIO 201819'!$I1081</f>
        <v/>
      </c>
      <c r="N1081" s="295" t="n"/>
      <c r="O1081" s="295" t="n"/>
      <c r="P1081" s="295" t="n"/>
      <c r="Q1081" s="295" t="n"/>
      <c r="R1081" s="295" t="n"/>
      <c r="S1081" s="295" t="n"/>
      <c r="T1081" s="295" t="n"/>
      <c r="U1081" s="295" t="n"/>
      <c r="V1081" s="295" t="n"/>
      <c r="W1081" s="295" t="n"/>
      <c r="X1081" s="290" t="inlineStr">
        <is>
          <t>Se descarta</t>
        </is>
      </c>
    </row>
    <row r="1082" hidden="1" ht="15.75" customHeight="1" s="412">
      <c r="A1082" s="294" t="n"/>
      <c r="B1082" s="294" t="n"/>
      <c r="C1082" s="294" t="n"/>
      <c r="D1082" s="294" t="n"/>
      <c r="E1082" s="294" t="n"/>
      <c r="F1082" s="295" t="n"/>
      <c r="G1082" s="295" t="n"/>
      <c r="H1082" s="296" t="n"/>
      <c r="I1082" s="295" t="n"/>
      <c r="J1082" s="296" t="n"/>
      <c r="K1082" s="295" t="n"/>
      <c r="L1082" s="297" t="n"/>
      <c r="M1082" s="297">
        <f>'ENS TARDIO 201819'!$K1082-'ENS TARDIO 201819'!$I1082</f>
        <v/>
      </c>
      <c r="N1082" s="295" t="n"/>
      <c r="O1082" s="295" t="n"/>
      <c r="P1082" s="295" t="n"/>
      <c r="Q1082" s="295" t="n"/>
      <c r="R1082" s="295" t="n"/>
      <c r="S1082" s="295" t="n"/>
      <c r="T1082" s="295" t="n"/>
      <c r="U1082" s="295" t="n"/>
      <c r="V1082" s="295" t="n"/>
      <c r="W1082" s="295" t="n"/>
      <c r="X1082" s="290" t="inlineStr">
        <is>
          <t>Se descarta</t>
        </is>
      </c>
    </row>
    <row r="1083" hidden="1" ht="15.75" customHeight="1" s="412">
      <c r="A1083" s="294" t="n"/>
      <c r="B1083" s="294" t="n"/>
      <c r="C1083" s="294" t="n"/>
      <c r="D1083" s="294" t="n"/>
      <c r="E1083" s="294" t="n"/>
      <c r="F1083" s="295" t="n"/>
      <c r="G1083" s="295" t="n"/>
      <c r="H1083" s="296" t="n"/>
      <c r="I1083" s="295" t="n"/>
      <c r="J1083" s="296" t="n"/>
      <c r="K1083" s="295" t="n"/>
      <c r="L1083" s="297" t="n"/>
      <c r="M1083" s="297">
        <f>'ENS TARDIO 201819'!$K1083-'ENS TARDIO 201819'!$I1083</f>
        <v/>
      </c>
      <c r="N1083" s="295" t="n"/>
      <c r="O1083" s="295" t="n"/>
      <c r="P1083" s="295" t="n"/>
      <c r="Q1083" s="295" t="n"/>
      <c r="R1083" s="295" t="n"/>
      <c r="S1083" s="295" t="n"/>
      <c r="T1083" s="295" t="n"/>
      <c r="U1083" s="295" t="n"/>
      <c r="V1083" s="295" t="n"/>
      <c r="W1083" s="295" t="n"/>
      <c r="X1083" s="290" t="inlineStr">
        <is>
          <t>Se descarta</t>
        </is>
      </c>
    </row>
    <row r="1084" hidden="1" ht="15.75" customHeight="1" s="412">
      <c r="A1084" s="294" t="n"/>
      <c r="B1084" s="294" t="n"/>
      <c r="C1084" s="294" t="n"/>
      <c r="D1084" s="294" t="n"/>
      <c r="E1084" s="294" t="n"/>
      <c r="F1084" s="295" t="n"/>
      <c r="G1084" s="295" t="n"/>
      <c r="H1084" s="296" t="n"/>
      <c r="I1084" s="295" t="n"/>
      <c r="J1084" s="296" t="n"/>
      <c r="K1084" s="295" t="n"/>
      <c r="L1084" s="297" t="n"/>
      <c r="M1084" s="297">
        <f>'ENS TARDIO 201819'!$K1084-'ENS TARDIO 201819'!$I1084</f>
        <v/>
      </c>
      <c r="N1084" s="295" t="n"/>
      <c r="O1084" s="295" t="n"/>
      <c r="P1084" s="295" t="n"/>
      <c r="Q1084" s="295" t="n"/>
      <c r="R1084" s="295" t="n"/>
      <c r="S1084" s="295" t="n"/>
      <c r="T1084" s="295" t="n"/>
      <c r="U1084" s="295" t="n"/>
      <c r="V1084" s="295" t="n"/>
      <c r="W1084" s="295" t="n"/>
      <c r="X1084" s="290" t="inlineStr">
        <is>
          <t>Se descarta</t>
        </is>
      </c>
    </row>
    <row r="1085" hidden="1" ht="15.75" customHeight="1" s="412">
      <c r="A1085" s="294" t="n"/>
      <c r="B1085" s="294" t="n"/>
      <c r="C1085" s="294" t="n"/>
      <c r="D1085" s="294" t="n"/>
      <c r="E1085" s="294" t="n"/>
      <c r="F1085" s="295" t="n"/>
      <c r="G1085" s="295" t="n"/>
      <c r="H1085" s="296" t="n"/>
      <c r="I1085" s="295" t="n"/>
      <c r="J1085" s="296" t="n"/>
      <c r="K1085" s="295" t="n"/>
      <c r="L1085" s="297" t="n"/>
      <c r="M1085" s="297">
        <f>'ENS TARDIO 201819'!$K1085-'ENS TARDIO 201819'!$I1085</f>
        <v/>
      </c>
      <c r="N1085" s="295" t="n"/>
      <c r="O1085" s="295" t="n"/>
      <c r="P1085" s="295" t="n"/>
      <c r="Q1085" s="295" t="n"/>
      <c r="R1085" s="295" t="n"/>
      <c r="S1085" s="295" t="n"/>
      <c r="T1085" s="295" t="n"/>
      <c r="U1085" s="295" t="n"/>
      <c r="V1085" s="295" t="n"/>
      <c r="W1085" s="295" t="n"/>
      <c r="X1085" s="290" t="inlineStr">
        <is>
          <t>Se descarta</t>
        </is>
      </c>
    </row>
    <row r="1086" hidden="1" ht="15.75" customHeight="1" s="412">
      <c r="A1086" s="294" t="n"/>
      <c r="B1086" s="294" t="n"/>
      <c r="C1086" s="294" t="n"/>
      <c r="D1086" s="294" t="n"/>
      <c r="E1086" s="294" t="n"/>
      <c r="F1086" s="295" t="n"/>
      <c r="G1086" s="295" t="n"/>
      <c r="H1086" s="296" t="n"/>
      <c r="I1086" s="295" t="n"/>
      <c r="J1086" s="296" t="n"/>
      <c r="K1086" s="295" t="n"/>
      <c r="L1086" s="297" t="n"/>
      <c r="M1086" s="297">
        <f>'ENS TARDIO 201819'!$K1086-'ENS TARDIO 201819'!$I1086</f>
        <v/>
      </c>
      <c r="N1086" s="295" t="n"/>
      <c r="O1086" s="295" t="n"/>
      <c r="P1086" s="295" t="n"/>
      <c r="Q1086" s="295" t="n"/>
      <c r="R1086" s="295" t="n"/>
      <c r="S1086" s="295" t="n"/>
      <c r="T1086" s="295" t="n"/>
      <c r="U1086" s="295" t="n"/>
      <c r="V1086" s="295" t="n"/>
      <c r="W1086" s="295" t="n"/>
      <c r="X1086" s="290" t="inlineStr">
        <is>
          <t>Se descarta</t>
        </is>
      </c>
    </row>
    <row r="1087" hidden="1" ht="15.75" customHeight="1" s="412">
      <c r="A1087" s="294" t="n"/>
      <c r="B1087" s="294" t="n"/>
      <c r="C1087" s="294" t="n"/>
      <c r="D1087" s="294" t="n"/>
      <c r="E1087" s="294" t="n"/>
      <c r="F1087" s="295" t="n"/>
      <c r="G1087" s="295" t="n"/>
      <c r="H1087" s="296" t="n"/>
      <c r="I1087" s="295" t="n"/>
      <c r="J1087" s="296" t="n"/>
      <c r="K1087" s="295" t="n"/>
      <c r="L1087" s="297" t="n"/>
      <c r="M1087" s="297">
        <f>'ENS TARDIO 201819'!$K1087-'ENS TARDIO 201819'!$I1087</f>
        <v/>
      </c>
      <c r="N1087" s="295" t="n"/>
      <c r="O1087" s="295" t="n"/>
      <c r="P1087" s="295" t="n"/>
      <c r="Q1087" s="295" t="n"/>
      <c r="R1087" s="295" t="n"/>
      <c r="S1087" s="295" t="n"/>
      <c r="T1087" s="295" t="n"/>
      <c r="U1087" s="295" t="n"/>
      <c r="V1087" s="295" t="n"/>
      <c r="W1087" s="295" t="n"/>
      <c r="X1087" s="290" t="inlineStr">
        <is>
          <t>Se descarta</t>
        </is>
      </c>
    </row>
    <row r="1088" hidden="1" ht="15.75" customHeight="1" s="412">
      <c r="A1088" s="294" t="n"/>
      <c r="B1088" s="294" t="n"/>
      <c r="C1088" s="294" t="n"/>
      <c r="D1088" s="294" t="n"/>
      <c r="E1088" s="294" t="n"/>
      <c r="F1088" s="295" t="n"/>
      <c r="G1088" s="295" t="n"/>
      <c r="H1088" s="296" t="n"/>
      <c r="I1088" s="295" t="n"/>
      <c r="J1088" s="296" t="n"/>
      <c r="K1088" s="295" t="n"/>
      <c r="L1088" s="297" t="n"/>
      <c r="M1088" s="297">
        <f>'ENS TARDIO 201819'!$K1088-'ENS TARDIO 201819'!$I1088</f>
        <v/>
      </c>
      <c r="N1088" s="295" t="n"/>
      <c r="O1088" s="295" t="n"/>
      <c r="P1088" s="295" t="n"/>
      <c r="Q1088" s="295" t="n"/>
      <c r="R1088" s="295" t="n"/>
      <c r="S1088" s="295" t="n"/>
      <c r="T1088" s="295" t="n"/>
      <c r="U1088" s="295" t="n"/>
      <c r="V1088" s="295" t="n"/>
      <c r="W1088" s="295" t="n"/>
      <c r="X1088" s="290" t="inlineStr">
        <is>
          <t>Se descarta</t>
        </is>
      </c>
    </row>
    <row r="1089" hidden="1" ht="15.75" customHeight="1" s="412">
      <c r="A1089" s="294" t="n"/>
      <c r="B1089" s="294" t="n"/>
      <c r="C1089" s="294" t="n"/>
      <c r="D1089" s="294" t="n"/>
      <c r="E1089" s="294" t="n"/>
      <c r="F1089" s="295" t="n"/>
      <c r="G1089" s="295" t="n"/>
      <c r="H1089" s="296" t="n"/>
      <c r="I1089" s="295" t="n"/>
      <c r="J1089" s="296" t="n"/>
      <c r="K1089" s="295" t="n"/>
      <c r="L1089" s="297" t="n"/>
      <c r="M1089" s="297">
        <f>'ENS TARDIO 201819'!$K1089-'ENS TARDIO 201819'!$I1089</f>
        <v/>
      </c>
      <c r="N1089" s="295" t="n"/>
      <c r="O1089" s="295" t="n"/>
      <c r="P1089" s="295" t="n"/>
      <c r="Q1089" s="295" t="n"/>
      <c r="R1089" s="295" t="n"/>
      <c r="S1089" s="295" t="n"/>
      <c r="T1089" s="295" t="n"/>
      <c r="U1089" s="295" t="n"/>
      <c r="V1089" s="295" t="n"/>
      <c r="W1089" s="295" t="n"/>
      <c r="X1089" s="290" t="inlineStr">
        <is>
          <t>Se descarta</t>
        </is>
      </c>
    </row>
    <row r="1090" hidden="1" ht="15.75" customHeight="1" s="412">
      <c r="A1090" s="294" t="n"/>
      <c r="B1090" s="294" t="n"/>
      <c r="C1090" s="294" t="n"/>
      <c r="D1090" s="294" t="n"/>
      <c r="E1090" s="294" t="n"/>
      <c r="F1090" s="295" t="n"/>
      <c r="G1090" s="295" t="n"/>
      <c r="H1090" s="296" t="n"/>
      <c r="I1090" s="295" t="n"/>
      <c r="J1090" s="296" t="n"/>
      <c r="K1090" s="295" t="n"/>
      <c r="L1090" s="297" t="n"/>
      <c r="M1090" s="297">
        <f>'ENS TARDIO 201819'!$K1090-'ENS TARDIO 201819'!$I1090</f>
        <v/>
      </c>
      <c r="N1090" s="295" t="n"/>
      <c r="O1090" s="295" t="n"/>
      <c r="P1090" s="295" t="n"/>
      <c r="Q1090" s="295" t="n"/>
      <c r="R1090" s="295" t="n"/>
      <c r="S1090" s="295" t="n"/>
      <c r="T1090" s="295" t="n"/>
      <c r="U1090" s="295" t="n"/>
      <c r="V1090" s="295" t="n"/>
      <c r="W1090" s="295" t="n"/>
      <c r="X1090" s="290" t="inlineStr">
        <is>
          <t>Se descarta</t>
        </is>
      </c>
    </row>
    <row r="1091" hidden="1" ht="15.75" customHeight="1" s="412">
      <c r="A1091" s="294" t="n"/>
      <c r="B1091" s="294" t="n"/>
      <c r="C1091" s="294" t="n"/>
      <c r="D1091" s="294" t="n"/>
      <c r="E1091" s="294" t="n"/>
      <c r="F1091" s="295" t="n"/>
      <c r="G1091" s="295" t="n"/>
      <c r="H1091" s="296" t="n"/>
      <c r="I1091" s="295" t="n"/>
      <c r="J1091" s="296" t="n"/>
      <c r="K1091" s="295" t="n"/>
      <c r="L1091" s="297" t="n"/>
      <c r="M1091" s="297">
        <f>'ENS TARDIO 201819'!$K1091-'ENS TARDIO 201819'!$I1091</f>
        <v/>
      </c>
      <c r="N1091" s="295" t="n"/>
      <c r="O1091" s="295" t="n"/>
      <c r="P1091" s="295" t="n"/>
      <c r="Q1091" s="295" t="n"/>
      <c r="R1091" s="295" t="n"/>
      <c r="S1091" s="295" t="n"/>
      <c r="T1091" s="295" t="n"/>
      <c r="U1091" s="295" t="n"/>
      <c r="V1091" s="295" t="n"/>
      <c r="W1091" s="295" t="n"/>
      <c r="X1091" s="290" t="inlineStr">
        <is>
          <t>Se descarta</t>
        </is>
      </c>
    </row>
    <row r="1092" hidden="1" ht="15.75" customHeight="1" s="412">
      <c r="A1092" s="294" t="n"/>
      <c r="B1092" s="294" t="n"/>
      <c r="C1092" s="294" t="n"/>
      <c r="D1092" s="294" t="n"/>
      <c r="E1092" s="294" t="n"/>
      <c r="F1092" s="295" t="n"/>
      <c r="G1092" s="295" t="n"/>
      <c r="H1092" s="296" t="n"/>
      <c r="I1092" s="295" t="n"/>
      <c r="J1092" s="296" t="n"/>
      <c r="K1092" s="295" t="n"/>
      <c r="L1092" s="297" t="n"/>
      <c r="M1092" s="297">
        <f>'ENS TARDIO 201819'!$K1092-'ENS TARDIO 201819'!$I1092</f>
        <v/>
      </c>
      <c r="N1092" s="295" t="n"/>
      <c r="O1092" s="295" t="n"/>
      <c r="P1092" s="295" t="n"/>
      <c r="Q1092" s="295" t="n"/>
      <c r="R1092" s="295" t="n"/>
      <c r="S1092" s="295" t="n"/>
      <c r="T1092" s="295" t="n"/>
      <c r="U1092" s="295" t="n"/>
      <c r="V1092" s="295" t="n"/>
      <c r="W1092" s="295" t="n"/>
      <c r="X1092" s="290" t="inlineStr">
        <is>
          <t>Se descarta</t>
        </is>
      </c>
    </row>
    <row r="1093" hidden="1" ht="15.75" customHeight="1" s="412">
      <c r="A1093" s="294" t="n"/>
      <c r="B1093" s="294" t="n"/>
      <c r="C1093" s="294" t="n"/>
      <c r="D1093" s="294" t="n"/>
      <c r="E1093" s="294" t="n"/>
      <c r="F1093" s="295" t="n"/>
      <c r="G1093" s="295" t="n"/>
      <c r="H1093" s="296" t="n"/>
      <c r="I1093" s="295" t="n"/>
      <c r="J1093" s="296" t="n"/>
      <c r="K1093" s="295" t="n"/>
      <c r="L1093" s="297" t="n"/>
      <c r="M1093" s="297">
        <f>'ENS TARDIO 201819'!$K1093-'ENS TARDIO 201819'!$I1093</f>
        <v/>
      </c>
      <c r="N1093" s="295" t="n"/>
      <c r="O1093" s="295" t="n"/>
      <c r="P1093" s="295" t="n"/>
      <c r="Q1093" s="295" t="n"/>
      <c r="R1093" s="295" t="n"/>
      <c r="S1093" s="295" t="n"/>
      <c r="T1093" s="295" t="n"/>
      <c r="U1093" s="295" t="n"/>
      <c r="V1093" s="295" t="n"/>
      <c r="W1093" s="295" t="n"/>
      <c r="X1093" s="290" t="inlineStr">
        <is>
          <t>Se descarta</t>
        </is>
      </c>
    </row>
    <row r="1094" hidden="1" ht="15.75" customHeight="1" s="412">
      <c r="A1094" s="294" t="n"/>
      <c r="B1094" s="294" t="n"/>
      <c r="C1094" s="294" t="n"/>
      <c r="D1094" s="294" t="n"/>
      <c r="E1094" s="294" t="n"/>
      <c r="F1094" s="295" t="n"/>
      <c r="G1094" s="295" t="n"/>
      <c r="H1094" s="296" t="n"/>
      <c r="I1094" s="295" t="n"/>
      <c r="J1094" s="296" t="n"/>
      <c r="K1094" s="295" t="n"/>
      <c r="L1094" s="297" t="n"/>
      <c r="M1094" s="297">
        <f>'ENS TARDIO 201819'!$K1094-'ENS TARDIO 201819'!$I1094</f>
        <v/>
      </c>
      <c r="N1094" s="295" t="n"/>
      <c r="O1094" s="295" t="n"/>
      <c r="P1094" s="295" t="n"/>
      <c r="Q1094" s="295" t="n"/>
      <c r="R1094" s="295" t="n"/>
      <c r="S1094" s="295" t="n"/>
      <c r="T1094" s="295" t="n"/>
      <c r="U1094" s="295" t="n"/>
      <c r="V1094" s="295" t="n"/>
      <c r="W1094" s="295" t="n"/>
      <c r="X1094" s="290" t="inlineStr">
        <is>
          <t>Se descarta</t>
        </is>
      </c>
    </row>
    <row r="1095" hidden="1" ht="15.75" customHeight="1" s="412">
      <c r="A1095" s="294" t="n"/>
      <c r="B1095" s="294" t="n"/>
      <c r="C1095" s="294" t="n"/>
      <c r="D1095" s="294" t="n"/>
      <c r="E1095" s="294" t="n"/>
      <c r="F1095" s="295" t="n"/>
      <c r="G1095" s="295" t="n"/>
      <c r="H1095" s="296" t="n"/>
      <c r="I1095" s="295" t="n"/>
      <c r="J1095" s="296" t="n"/>
      <c r="K1095" s="295" t="n"/>
      <c r="L1095" s="297" t="n"/>
      <c r="M1095" s="297">
        <f>'ENS TARDIO 201819'!$K1095-'ENS TARDIO 201819'!$I1095</f>
        <v/>
      </c>
      <c r="N1095" s="295" t="n"/>
      <c r="O1095" s="295" t="n"/>
      <c r="P1095" s="295" t="n"/>
      <c r="Q1095" s="295" t="n"/>
      <c r="R1095" s="295" t="n"/>
      <c r="S1095" s="295" t="n"/>
      <c r="T1095" s="295" t="n"/>
      <c r="U1095" s="295" t="n"/>
      <c r="V1095" s="295" t="n"/>
      <c r="W1095" s="295" t="n"/>
      <c r="X1095" s="290" t="inlineStr">
        <is>
          <t>Se descarta</t>
        </is>
      </c>
    </row>
    <row r="1096" hidden="1" ht="15.75" customHeight="1" s="412">
      <c r="A1096" s="294" t="n"/>
      <c r="B1096" s="294" t="n"/>
      <c r="C1096" s="294" t="n"/>
      <c r="D1096" s="294" t="n"/>
      <c r="E1096" s="294" t="n"/>
      <c r="F1096" s="295" t="n"/>
      <c r="G1096" s="295" t="n"/>
      <c r="H1096" s="296" t="n"/>
      <c r="I1096" s="295" t="n"/>
      <c r="J1096" s="296" t="n"/>
      <c r="K1096" s="295" t="n"/>
      <c r="L1096" s="297" t="n"/>
      <c r="M1096" s="297">
        <f>'ENS TARDIO 201819'!$K1096-'ENS TARDIO 201819'!$I1096</f>
        <v/>
      </c>
      <c r="N1096" s="295" t="n"/>
      <c r="O1096" s="295" t="n"/>
      <c r="P1096" s="295" t="n"/>
      <c r="Q1096" s="295" t="n"/>
      <c r="R1096" s="295" t="n"/>
      <c r="S1096" s="295" t="n"/>
      <c r="T1096" s="295" t="n"/>
      <c r="U1096" s="295" t="n"/>
      <c r="V1096" s="295" t="n"/>
      <c r="W1096" s="295" t="n"/>
      <c r="X1096" s="290" t="inlineStr">
        <is>
          <t>Se descarta</t>
        </is>
      </c>
    </row>
    <row r="1097" hidden="1" ht="15.75" customHeight="1" s="412">
      <c r="A1097" s="294" t="n"/>
      <c r="B1097" s="294" t="n"/>
      <c r="C1097" s="294" t="n"/>
      <c r="D1097" s="294" t="n"/>
      <c r="E1097" s="294" t="n"/>
      <c r="F1097" s="295" t="n"/>
      <c r="G1097" s="295" t="n"/>
      <c r="H1097" s="296" t="n"/>
      <c r="I1097" s="295" t="n"/>
      <c r="J1097" s="296" t="n"/>
      <c r="K1097" s="295" t="n"/>
      <c r="L1097" s="297" t="n"/>
      <c r="M1097" s="297">
        <f>'ENS TARDIO 201819'!$K1097-'ENS TARDIO 201819'!$I1097</f>
        <v/>
      </c>
      <c r="N1097" s="295" t="n"/>
      <c r="O1097" s="295" t="n"/>
      <c r="P1097" s="295" t="n"/>
      <c r="Q1097" s="295" t="n"/>
      <c r="R1097" s="295" t="n"/>
      <c r="S1097" s="295" t="n"/>
      <c r="T1097" s="295" t="n"/>
      <c r="U1097" s="295" t="n"/>
      <c r="V1097" s="295" t="n"/>
      <c r="W1097" s="295" t="n"/>
      <c r="X1097" s="290" t="inlineStr">
        <is>
          <t>Se descarta</t>
        </is>
      </c>
    </row>
    <row r="1098" hidden="1" ht="15.75" customHeight="1" s="412">
      <c r="A1098" s="294" t="n"/>
      <c r="B1098" s="294" t="n"/>
      <c r="C1098" s="294" t="n"/>
      <c r="D1098" s="294" t="n"/>
      <c r="E1098" s="294" t="n"/>
      <c r="F1098" s="295" t="n"/>
      <c r="G1098" s="295" t="n"/>
      <c r="H1098" s="296" t="n"/>
      <c r="I1098" s="295" t="n"/>
      <c r="J1098" s="296" t="n"/>
      <c r="K1098" s="295" t="n"/>
      <c r="L1098" s="297" t="n"/>
      <c r="M1098" s="297">
        <f>'ENS TARDIO 201819'!$K1098-'ENS TARDIO 201819'!$I1098</f>
        <v/>
      </c>
      <c r="N1098" s="295" t="n"/>
      <c r="O1098" s="295" t="n"/>
      <c r="P1098" s="295" t="n"/>
      <c r="Q1098" s="295" t="n"/>
      <c r="R1098" s="295" t="n"/>
      <c r="S1098" s="295" t="n"/>
      <c r="T1098" s="295" t="n"/>
      <c r="U1098" s="295" t="n"/>
      <c r="V1098" s="295" t="n"/>
      <c r="W1098" s="295" t="n"/>
      <c r="X1098" s="290" t="inlineStr">
        <is>
          <t>Se descarta</t>
        </is>
      </c>
    </row>
    <row r="1099" hidden="1" ht="15.75" customHeight="1" s="412">
      <c r="A1099" s="294" t="n"/>
      <c r="B1099" s="294" t="n"/>
      <c r="C1099" s="294" t="n"/>
      <c r="D1099" s="294" t="n"/>
      <c r="E1099" s="294" t="n"/>
      <c r="F1099" s="295" t="n"/>
      <c r="G1099" s="295" t="n"/>
      <c r="H1099" s="296" t="n"/>
      <c r="I1099" s="295" t="n"/>
      <c r="J1099" s="296" t="n"/>
      <c r="K1099" s="295" t="n"/>
      <c r="L1099" s="297" t="n"/>
      <c r="M1099" s="297">
        <f>'ENS TARDIO 201819'!$K1099-'ENS TARDIO 201819'!$I1099</f>
        <v/>
      </c>
      <c r="N1099" s="295" t="n"/>
      <c r="O1099" s="295" t="n"/>
      <c r="P1099" s="295" t="n"/>
      <c r="Q1099" s="295" t="n"/>
      <c r="R1099" s="295" t="n"/>
      <c r="S1099" s="295" t="n"/>
      <c r="T1099" s="295" t="n"/>
      <c r="U1099" s="295" t="n"/>
      <c r="V1099" s="295" t="n"/>
      <c r="W1099" s="295" t="n"/>
      <c r="X1099" s="290" t="inlineStr">
        <is>
          <t>Se descarta</t>
        </is>
      </c>
    </row>
    <row r="1100" hidden="1" ht="15.75" customHeight="1" s="412">
      <c r="A1100" s="294" t="n"/>
      <c r="B1100" s="294" t="n"/>
      <c r="C1100" s="294" t="n"/>
      <c r="D1100" s="294" t="n"/>
      <c r="E1100" s="294" t="n"/>
      <c r="F1100" s="295" t="n"/>
      <c r="G1100" s="295" t="n"/>
      <c r="H1100" s="296" t="n"/>
      <c r="I1100" s="295" t="n"/>
      <c r="J1100" s="296" t="n"/>
      <c r="K1100" s="295" t="n"/>
      <c r="L1100" s="297" t="n"/>
      <c r="M1100" s="297">
        <f>'ENS TARDIO 201819'!$K1100-'ENS TARDIO 201819'!$I1100</f>
        <v/>
      </c>
      <c r="N1100" s="295" t="n"/>
      <c r="O1100" s="295" t="n"/>
      <c r="P1100" s="295" t="n"/>
      <c r="Q1100" s="295" t="n"/>
      <c r="R1100" s="295" t="n"/>
      <c r="S1100" s="295" t="n"/>
      <c r="T1100" s="295" t="n"/>
      <c r="U1100" s="295" t="n"/>
      <c r="V1100" s="295" t="n"/>
      <c r="W1100" s="295" t="n"/>
      <c r="X1100" s="290" t="inlineStr">
        <is>
          <t>Plot válido</t>
        </is>
      </c>
    </row>
    <row r="1101" hidden="1" ht="15.75" customHeight="1" s="412">
      <c r="A1101" s="294" t="n"/>
      <c r="B1101" s="294" t="n"/>
      <c r="C1101" s="294" t="n"/>
      <c r="D1101" s="294" t="n"/>
      <c r="E1101" s="294" t="n"/>
      <c r="F1101" s="295" t="n"/>
      <c r="G1101" s="295" t="n"/>
      <c r="H1101" s="296" t="n"/>
      <c r="I1101" s="295" t="n"/>
      <c r="J1101" s="296" t="n"/>
      <c r="K1101" s="295" t="n"/>
      <c r="L1101" s="297" t="n"/>
      <c r="M1101" s="297">
        <f>'ENS TARDIO 201819'!$K1101-'ENS TARDIO 201819'!$I1101</f>
        <v/>
      </c>
      <c r="N1101" s="295" t="n"/>
      <c r="O1101" s="295" t="n"/>
      <c r="P1101" s="295" t="n"/>
      <c r="Q1101" s="295" t="n"/>
      <c r="R1101" s="295" t="n"/>
      <c r="S1101" s="295" t="n"/>
      <c r="T1101" s="295" t="n"/>
      <c r="U1101" s="295" t="n"/>
      <c r="V1101" s="295" t="n"/>
      <c r="W1101" s="295" t="n"/>
      <c r="X1101" s="290" t="inlineStr">
        <is>
          <t>Plot válido</t>
        </is>
      </c>
    </row>
    <row r="1102" hidden="1" ht="15.75" customHeight="1" s="412">
      <c r="A1102" s="294" t="n"/>
      <c r="B1102" s="294" t="n"/>
      <c r="C1102" s="294" t="n"/>
      <c r="D1102" s="294" t="n"/>
      <c r="E1102" s="294" t="n"/>
      <c r="F1102" s="295" t="n"/>
      <c r="G1102" s="295" t="n"/>
      <c r="H1102" s="296" t="n"/>
      <c r="I1102" s="295" t="n"/>
      <c r="J1102" s="296" t="n"/>
      <c r="K1102" s="295" t="n"/>
      <c r="L1102" s="297" t="n"/>
      <c r="M1102" s="297">
        <f>'ENS TARDIO 201819'!$K1102-'ENS TARDIO 201819'!$I1102</f>
        <v/>
      </c>
      <c r="N1102" s="295" t="n"/>
      <c r="O1102" s="295" t="n"/>
      <c r="P1102" s="295" t="n"/>
      <c r="Q1102" s="295" t="n"/>
      <c r="R1102" s="295" t="n"/>
      <c r="S1102" s="295" t="n"/>
      <c r="T1102" s="295" t="n"/>
      <c r="U1102" s="295" t="n"/>
      <c r="V1102" s="295" t="n"/>
      <c r="W1102" s="295" t="n"/>
      <c r="X1102" s="290" t="inlineStr">
        <is>
          <t>Plot válido</t>
        </is>
      </c>
    </row>
    <row r="1103" hidden="1" ht="15.75" customHeight="1" s="412">
      <c r="A1103" s="294" t="n"/>
      <c r="B1103" s="294" t="n"/>
      <c r="C1103" s="294" t="n"/>
      <c r="D1103" s="294" t="n"/>
      <c r="E1103" s="294" t="n"/>
      <c r="F1103" s="295" t="n"/>
      <c r="G1103" s="295" t="n"/>
      <c r="H1103" s="296" t="n"/>
      <c r="I1103" s="295" t="n"/>
      <c r="J1103" s="296" t="n"/>
      <c r="K1103" s="295" t="n"/>
      <c r="L1103" s="297" t="n"/>
      <c r="M1103" s="297">
        <f>'ENS TARDIO 201819'!$K1103-'ENS TARDIO 201819'!$I1103</f>
        <v/>
      </c>
      <c r="N1103" s="295" t="n"/>
      <c r="O1103" s="295" t="n"/>
      <c r="P1103" s="295" t="n"/>
      <c r="Q1103" s="295" t="n"/>
      <c r="R1103" s="295" t="n"/>
      <c r="S1103" s="295" t="n"/>
      <c r="T1103" s="295" t="n"/>
      <c r="U1103" s="295" t="n"/>
      <c r="V1103" s="295" t="n"/>
      <c r="W1103" s="295" t="n"/>
      <c r="X1103" s="290" t="inlineStr">
        <is>
          <t>Plot válido</t>
        </is>
      </c>
    </row>
    <row r="1104" hidden="1" ht="15.75" customHeight="1" s="412">
      <c r="A1104" s="294" t="n"/>
      <c r="B1104" s="294" t="n"/>
      <c r="C1104" s="294" t="n"/>
      <c r="D1104" s="294" t="n"/>
      <c r="E1104" s="294" t="n"/>
      <c r="F1104" s="295" t="n"/>
      <c r="G1104" s="295" t="n"/>
      <c r="H1104" s="296" t="n"/>
      <c r="I1104" s="295" t="n"/>
      <c r="J1104" s="296" t="n"/>
      <c r="K1104" s="295" t="n"/>
      <c r="L1104" s="297" t="n"/>
      <c r="M1104" s="297">
        <f>'ENS TARDIO 201819'!$K1104-'ENS TARDIO 201819'!$I1104</f>
        <v/>
      </c>
      <c r="N1104" s="295" t="n"/>
      <c r="O1104" s="295" t="n"/>
      <c r="P1104" s="295" t="n"/>
      <c r="Q1104" s="295" t="n"/>
      <c r="R1104" s="295" t="n"/>
      <c r="S1104" s="295" t="n"/>
      <c r="T1104" s="295" t="n"/>
      <c r="U1104" s="295" t="n"/>
      <c r="V1104" s="295" t="n"/>
      <c r="W1104" s="295" t="n"/>
      <c r="X1104" s="290" t="inlineStr">
        <is>
          <t>Plot válido</t>
        </is>
      </c>
    </row>
    <row r="1105" hidden="1" ht="15.75" customHeight="1" s="412">
      <c r="A1105" s="294" t="n"/>
      <c r="B1105" s="294" t="n"/>
      <c r="C1105" s="294" t="n"/>
      <c r="D1105" s="294" t="n"/>
      <c r="E1105" s="294" t="n"/>
      <c r="F1105" s="295" t="n"/>
      <c r="G1105" s="295" t="n"/>
      <c r="H1105" s="296" t="n"/>
      <c r="I1105" s="295" t="n"/>
      <c r="J1105" s="296" t="n"/>
      <c r="K1105" s="295" t="n"/>
      <c r="L1105" s="297" t="n"/>
      <c r="M1105" s="297">
        <f>'ENS TARDIO 201819'!$K1105-'ENS TARDIO 201819'!$I1105</f>
        <v/>
      </c>
      <c r="N1105" s="295" t="n"/>
      <c r="O1105" s="295" t="n"/>
      <c r="P1105" s="295" t="n"/>
      <c r="Q1105" s="295" t="n"/>
      <c r="R1105" s="295" t="n"/>
      <c r="S1105" s="295" t="n"/>
      <c r="T1105" s="295" t="n"/>
      <c r="U1105" s="295" t="n"/>
      <c r="V1105" s="295" t="n"/>
      <c r="W1105" s="295" t="n"/>
      <c r="X1105" s="290" t="inlineStr">
        <is>
          <t>Plot válido</t>
        </is>
      </c>
    </row>
    <row r="1106" hidden="1" ht="15.75" customHeight="1" s="412">
      <c r="A1106" s="294" t="n"/>
      <c r="B1106" s="294" t="n"/>
      <c r="C1106" s="294" t="n"/>
      <c r="D1106" s="294" t="n"/>
      <c r="E1106" s="294" t="n"/>
      <c r="F1106" s="295" t="n"/>
      <c r="G1106" s="295" t="n"/>
      <c r="H1106" s="296" t="n"/>
      <c r="I1106" s="295" t="n"/>
      <c r="J1106" s="296" t="n"/>
      <c r="K1106" s="295" t="n"/>
      <c r="L1106" s="297" t="n"/>
      <c r="M1106" s="297">
        <f>'ENS TARDIO 201819'!$K1106-'ENS TARDIO 201819'!$I1106</f>
        <v/>
      </c>
      <c r="N1106" s="295" t="n"/>
      <c r="O1106" s="295" t="n"/>
      <c r="P1106" s="295" t="n"/>
      <c r="Q1106" s="295" t="n"/>
      <c r="R1106" s="295" t="n"/>
      <c r="S1106" s="295" t="n"/>
      <c r="T1106" s="295" t="n"/>
      <c r="U1106" s="295" t="n"/>
      <c r="V1106" s="295" t="n"/>
      <c r="W1106" s="295" t="n"/>
      <c r="X1106" s="290" t="inlineStr">
        <is>
          <t>Plot válido</t>
        </is>
      </c>
    </row>
    <row r="1107" hidden="1" ht="15.75" customHeight="1" s="412">
      <c r="A1107" s="294" t="n"/>
      <c r="B1107" s="294" t="n"/>
      <c r="C1107" s="294" t="n"/>
      <c r="D1107" s="294" t="n"/>
      <c r="E1107" s="294" t="n"/>
      <c r="F1107" s="295" t="n"/>
      <c r="G1107" s="295" t="n"/>
      <c r="H1107" s="296" t="n"/>
      <c r="I1107" s="295" t="n"/>
      <c r="J1107" s="296" t="n"/>
      <c r="K1107" s="295" t="n"/>
      <c r="L1107" s="297" t="n"/>
      <c r="M1107" s="297">
        <f>'ENS TARDIO 201819'!$K1107-'ENS TARDIO 201819'!$I1107</f>
        <v/>
      </c>
      <c r="N1107" s="295" t="n"/>
      <c r="O1107" s="295" t="n"/>
      <c r="P1107" s="295" t="n"/>
      <c r="Q1107" s="295" t="n"/>
      <c r="R1107" s="295" t="n"/>
      <c r="S1107" s="295" t="n"/>
      <c r="T1107" s="295" t="n"/>
      <c r="U1107" s="295" t="n"/>
      <c r="V1107" s="295" t="n"/>
      <c r="W1107" s="295" t="n"/>
      <c r="X1107" s="290" t="inlineStr">
        <is>
          <t>Plot válido</t>
        </is>
      </c>
    </row>
    <row r="1108" hidden="1" ht="15.75" customHeight="1" s="412">
      <c r="A1108" s="294" t="n"/>
      <c r="B1108" s="294" t="n"/>
      <c r="C1108" s="294" t="n"/>
      <c r="D1108" s="294" t="n"/>
      <c r="E1108" s="294" t="n"/>
      <c r="F1108" s="295" t="n"/>
      <c r="G1108" s="295" t="n"/>
      <c r="H1108" s="296" t="n"/>
      <c r="I1108" s="295" t="n"/>
      <c r="J1108" s="296" t="n"/>
      <c r="K1108" s="295" t="n"/>
      <c r="L1108" s="297" t="n"/>
      <c r="M1108" s="297">
        <f>'ENS TARDIO 201819'!$K1108-'ENS TARDIO 201819'!$I1108</f>
        <v/>
      </c>
      <c r="N1108" s="295" t="n"/>
      <c r="O1108" s="295" t="n"/>
      <c r="P1108" s="295" t="n"/>
      <c r="Q1108" s="295" t="n"/>
      <c r="R1108" s="295" t="n"/>
      <c r="S1108" s="295" t="n"/>
      <c r="T1108" s="295" t="n"/>
      <c r="U1108" s="295" t="n"/>
      <c r="V1108" s="295" t="n"/>
      <c r="W1108" s="295" t="n"/>
      <c r="X1108" s="290" t="inlineStr">
        <is>
          <t>Plot válido</t>
        </is>
      </c>
    </row>
    <row r="1109" hidden="1" ht="15.75" customHeight="1" s="412">
      <c r="A1109" s="294" t="n"/>
      <c r="B1109" s="294" t="n"/>
      <c r="C1109" s="294" t="n"/>
      <c r="D1109" s="294" t="n"/>
      <c r="E1109" s="294" t="n"/>
      <c r="F1109" s="295" t="n"/>
      <c r="G1109" s="295" t="n"/>
      <c r="H1109" s="296" t="n"/>
      <c r="I1109" s="295" t="n"/>
      <c r="J1109" s="296" t="n"/>
      <c r="K1109" s="295" t="n"/>
      <c r="L1109" s="297" t="n"/>
      <c r="M1109" s="297">
        <f>'ENS TARDIO 201819'!$K1109-'ENS TARDIO 201819'!$I1109</f>
        <v/>
      </c>
      <c r="N1109" s="295" t="n"/>
      <c r="O1109" s="295" t="n"/>
      <c r="P1109" s="295" t="n"/>
      <c r="Q1109" s="295" t="n"/>
      <c r="R1109" s="295" t="n"/>
      <c r="S1109" s="295" t="n"/>
      <c r="T1109" s="295" t="n"/>
      <c r="U1109" s="295" t="n"/>
      <c r="V1109" s="295" t="n"/>
      <c r="W1109" s="295" t="n"/>
      <c r="X1109" s="290" t="inlineStr">
        <is>
          <t>Plot válido</t>
        </is>
      </c>
    </row>
    <row r="1110" hidden="1" ht="15.75" customHeight="1" s="412">
      <c r="A1110" s="294" t="n"/>
      <c r="B1110" s="294" t="n"/>
      <c r="C1110" s="294" t="n"/>
      <c r="D1110" s="294" t="n"/>
      <c r="E1110" s="294" t="n"/>
      <c r="F1110" s="295" t="n"/>
      <c r="G1110" s="295" t="n"/>
      <c r="H1110" s="296" t="n"/>
      <c r="I1110" s="295" t="n"/>
      <c r="J1110" s="296" t="n"/>
      <c r="K1110" s="295" t="n"/>
      <c r="L1110" s="297" t="n"/>
      <c r="M1110" s="297">
        <f>'ENS TARDIO 201819'!$K1110-'ENS TARDIO 201819'!$I1110</f>
        <v/>
      </c>
      <c r="N1110" s="295" t="n"/>
      <c r="O1110" s="295" t="n"/>
      <c r="P1110" s="295" t="n"/>
      <c r="Q1110" s="295" t="n"/>
      <c r="R1110" s="295" t="n"/>
      <c r="S1110" s="295" t="n"/>
      <c r="T1110" s="295" t="n"/>
      <c r="U1110" s="295" t="n"/>
      <c r="V1110" s="295" t="n"/>
      <c r="W1110" s="295" t="n"/>
      <c r="X1110" s="290" t="inlineStr">
        <is>
          <t>Plot válido</t>
        </is>
      </c>
    </row>
    <row r="1111" hidden="1" ht="15.75" customHeight="1" s="412">
      <c r="A1111" s="294" t="n"/>
      <c r="B1111" s="294" t="n"/>
      <c r="C1111" s="294" t="n"/>
      <c r="D1111" s="294" t="n"/>
      <c r="E1111" s="294" t="n"/>
      <c r="F1111" s="295" t="n"/>
      <c r="G1111" s="295" t="n"/>
      <c r="H1111" s="296" t="n"/>
      <c r="I1111" s="295" t="n"/>
      <c r="J1111" s="296" t="n"/>
      <c r="K1111" s="295" t="n"/>
      <c r="L1111" s="297" t="n"/>
      <c r="M1111" s="297">
        <f>'ENS TARDIO 201819'!$K1111-'ENS TARDIO 201819'!$I1111</f>
        <v/>
      </c>
      <c r="N1111" s="295" t="n"/>
      <c r="O1111" s="295" t="n"/>
      <c r="P1111" s="295" t="n"/>
      <c r="Q1111" s="295" t="n"/>
      <c r="R1111" s="295" t="n"/>
      <c r="S1111" s="295" t="n"/>
      <c r="T1111" s="295" t="n"/>
      <c r="U1111" s="295" t="n"/>
      <c r="V1111" s="295" t="n"/>
      <c r="W1111" s="295" t="n"/>
      <c r="X1111" s="290" t="inlineStr">
        <is>
          <t>Plot válido</t>
        </is>
      </c>
    </row>
    <row r="1112" hidden="1" ht="15.75" customHeight="1" s="412">
      <c r="A1112" s="294" t="n"/>
      <c r="B1112" s="294" t="n"/>
      <c r="C1112" s="294" t="n"/>
      <c r="D1112" s="294" t="n"/>
      <c r="E1112" s="294" t="n"/>
      <c r="F1112" s="295" t="n"/>
      <c r="G1112" s="295" t="n"/>
      <c r="H1112" s="296" t="n"/>
      <c r="I1112" s="295" t="n"/>
      <c r="J1112" s="296" t="n"/>
      <c r="K1112" s="295" t="n"/>
      <c r="L1112" s="297" t="n"/>
      <c r="M1112" s="297">
        <f>'ENS TARDIO 201819'!$K1112-'ENS TARDIO 201819'!$I1112</f>
        <v/>
      </c>
      <c r="N1112" s="295" t="n"/>
      <c r="O1112" s="295" t="n"/>
      <c r="P1112" s="295" t="n"/>
      <c r="Q1112" s="295" t="n"/>
      <c r="R1112" s="295" t="n"/>
      <c r="S1112" s="295" t="n"/>
      <c r="T1112" s="295" t="n"/>
      <c r="U1112" s="295" t="n"/>
      <c r="V1112" s="295" t="n"/>
      <c r="W1112" s="295" t="n"/>
      <c r="X1112" s="290" t="inlineStr">
        <is>
          <t>Plot válido</t>
        </is>
      </c>
    </row>
    <row r="1113" hidden="1" ht="15.75" customHeight="1" s="412">
      <c r="A1113" s="294" t="n"/>
      <c r="B1113" s="294" t="n"/>
      <c r="C1113" s="294" t="n"/>
      <c r="D1113" s="294" t="n"/>
      <c r="E1113" s="294" t="n"/>
      <c r="F1113" s="295" t="n"/>
      <c r="G1113" s="295" t="n"/>
      <c r="H1113" s="296" t="n"/>
      <c r="I1113" s="295" t="n"/>
      <c r="J1113" s="296" t="n"/>
      <c r="K1113" s="295" t="n"/>
      <c r="L1113" s="297" t="n"/>
      <c r="M1113" s="297">
        <f>'ENS TARDIO 201819'!$K1113-'ENS TARDIO 201819'!$I1113</f>
        <v/>
      </c>
      <c r="N1113" s="295" t="n"/>
      <c r="O1113" s="295" t="n"/>
      <c r="P1113" s="295" t="n"/>
      <c r="Q1113" s="295" t="n"/>
      <c r="R1113" s="295" t="n"/>
      <c r="S1113" s="295" t="n"/>
      <c r="T1113" s="295" t="n"/>
      <c r="U1113" s="295" t="n"/>
      <c r="V1113" s="295" t="n"/>
      <c r="W1113" s="295" t="n"/>
      <c r="X1113" s="290" t="inlineStr">
        <is>
          <t>Plot válido</t>
        </is>
      </c>
    </row>
    <row r="1114" hidden="1" ht="15.75" customHeight="1" s="412">
      <c r="A1114" s="294" t="n"/>
      <c r="B1114" s="294" t="n"/>
      <c r="C1114" s="294" t="n"/>
      <c r="D1114" s="294" t="n"/>
      <c r="E1114" s="294" t="n"/>
      <c r="F1114" s="295" t="n"/>
      <c r="G1114" s="295" t="n"/>
      <c r="H1114" s="296" t="n"/>
      <c r="I1114" s="295" t="n"/>
      <c r="J1114" s="296" t="n"/>
      <c r="K1114" s="295" t="n"/>
      <c r="L1114" s="297" t="n"/>
      <c r="M1114" s="297">
        <f>'ENS TARDIO 201819'!$K1114-'ENS TARDIO 201819'!$I1114</f>
        <v/>
      </c>
      <c r="N1114" s="295" t="n"/>
      <c r="O1114" s="295" t="n"/>
      <c r="P1114" s="295" t="n"/>
      <c r="Q1114" s="295" t="n"/>
      <c r="R1114" s="295" t="n"/>
      <c r="S1114" s="295" t="n"/>
      <c r="T1114" s="295" t="n"/>
      <c r="U1114" s="295" t="n"/>
      <c r="V1114" s="295" t="n"/>
      <c r="W1114" s="295" t="n"/>
      <c r="X1114" s="290" t="inlineStr">
        <is>
          <t>Plot válido</t>
        </is>
      </c>
    </row>
    <row r="1115" hidden="1" ht="15.75" customHeight="1" s="412">
      <c r="A1115" s="294" t="n"/>
      <c r="B1115" s="294" t="n"/>
      <c r="C1115" s="294" t="n"/>
      <c r="D1115" s="294" t="n"/>
      <c r="E1115" s="294" t="n"/>
      <c r="F1115" s="295" t="n"/>
      <c r="G1115" s="295" t="n"/>
      <c r="H1115" s="296" t="n"/>
      <c r="I1115" s="295" t="n"/>
      <c r="J1115" s="296" t="n"/>
      <c r="K1115" s="295" t="n"/>
      <c r="L1115" s="297" t="n"/>
      <c r="M1115" s="297">
        <f>'ENS TARDIO 201819'!$K1115-'ENS TARDIO 201819'!$I1115</f>
        <v/>
      </c>
      <c r="N1115" s="295" t="n"/>
      <c r="O1115" s="295" t="n"/>
      <c r="P1115" s="295" t="n"/>
      <c r="Q1115" s="295" t="n"/>
      <c r="R1115" s="295" t="n"/>
      <c r="S1115" s="295" t="n"/>
      <c r="T1115" s="295" t="n"/>
      <c r="U1115" s="295" t="n"/>
      <c r="V1115" s="295" t="n"/>
      <c r="W1115" s="295" t="n"/>
      <c r="X1115" s="290" t="inlineStr">
        <is>
          <t>Plot válido</t>
        </is>
      </c>
    </row>
    <row r="1116" hidden="1" ht="15.75" customHeight="1" s="412">
      <c r="A1116" s="294" t="n"/>
      <c r="B1116" s="294" t="n"/>
      <c r="C1116" s="294" t="n"/>
      <c r="D1116" s="294" t="n"/>
      <c r="E1116" s="294" t="n"/>
      <c r="F1116" s="295" t="n"/>
      <c r="G1116" s="295" t="n"/>
      <c r="H1116" s="296" t="n"/>
      <c r="I1116" s="295" t="n"/>
      <c r="J1116" s="296" t="n"/>
      <c r="K1116" s="295" t="n"/>
      <c r="L1116" s="297" t="n"/>
      <c r="M1116" s="297">
        <f>'ENS TARDIO 201819'!$K1116-'ENS TARDIO 201819'!$I1116</f>
        <v/>
      </c>
      <c r="N1116" s="295" t="n"/>
      <c r="O1116" s="295" t="n"/>
      <c r="P1116" s="295" t="n"/>
      <c r="Q1116" s="295" t="n"/>
      <c r="R1116" s="295" t="n"/>
      <c r="S1116" s="295" t="n"/>
      <c r="T1116" s="295" t="n"/>
      <c r="U1116" s="295" t="n"/>
      <c r="V1116" s="295" t="n"/>
      <c r="W1116" s="295" t="n"/>
      <c r="X1116" s="290" t="inlineStr">
        <is>
          <t>Plot válido</t>
        </is>
      </c>
    </row>
    <row r="1117" hidden="1" ht="15.75" customHeight="1" s="412">
      <c r="A1117" s="294" t="n"/>
      <c r="B1117" s="294" t="n"/>
      <c r="C1117" s="294" t="n"/>
      <c r="D1117" s="294" t="n"/>
      <c r="E1117" s="294" t="n"/>
      <c r="F1117" s="295" t="n"/>
      <c r="G1117" s="295" t="n"/>
      <c r="H1117" s="296" t="n"/>
      <c r="I1117" s="295" t="n"/>
      <c r="J1117" s="296" t="n"/>
      <c r="K1117" s="295" t="n"/>
      <c r="L1117" s="297" t="n"/>
      <c r="M1117" s="297">
        <f>'ENS TARDIO 201819'!$K1117-'ENS TARDIO 201819'!$I1117</f>
        <v/>
      </c>
      <c r="N1117" s="295" t="n"/>
      <c r="O1117" s="295" t="n"/>
      <c r="P1117" s="295" t="n"/>
      <c r="Q1117" s="295" t="n"/>
      <c r="R1117" s="295" t="n"/>
      <c r="S1117" s="295" t="n"/>
      <c r="T1117" s="295" t="n"/>
      <c r="U1117" s="295" t="n"/>
      <c r="V1117" s="295" t="n"/>
      <c r="W1117" s="295" t="n"/>
      <c r="X1117" s="290" t="inlineStr">
        <is>
          <t>Plot válido</t>
        </is>
      </c>
    </row>
    <row r="1118" hidden="1" ht="15.75" customHeight="1" s="412">
      <c r="A1118" s="294" t="n"/>
      <c r="B1118" s="294" t="n"/>
      <c r="C1118" s="294" t="n"/>
      <c r="D1118" s="294" t="n"/>
      <c r="E1118" s="294" t="n"/>
      <c r="F1118" s="295" t="n"/>
      <c r="G1118" s="295" t="n"/>
      <c r="H1118" s="296" t="n"/>
      <c r="I1118" s="295" t="n"/>
      <c r="J1118" s="296" t="n"/>
      <c r="K1118" s="295" t="n"/>
      <c r="L1118" s="297" t="n"/>
      <c r="M1118" s="297">
        <f>'ENS TARDIO 201819'!$K1118-'ENS TARDIO 201819'!$I1118</f>
        <v/>
      </c>
      <c r="N1118" s="295" t="n"/>
      <c r="O1118" s="295" t="n"/>
      <c r="P1118" s="295" t="n"/>
      <c r="Q1118" s="295" t="n"/>
      <c r="R1118" s="295" t="n"/>
      <c r="S1118" s="295" t="n"/>
      <c r="T1118" s="295" t="n"/>
      <c r="U1118" s="295" t="n"/>
      <c r="V1118" s="295" t="n"/>
      <c r="W1118" s="295" t="n"/>
      <c r="X1118" s="290" t="inlineStr">
        <is>
          <t>Plot válido</t>
        </is>
      </c>
    </row>
    <row r="1119" hidden="1" ht="15.75" customHeight="1" s="412">
      <c r="A1119" s="294" t="n"/>
      <c r="B1119" s="294" t="n"/>
      <c r="C1119" s="294" t="n"/>
      <c r="D1119" s="294" t="n"/>
      <c r="E1119" s="294" t="n"/>
      <c r="F1119" s="295" t="n"/>
      <c r="G1119" s="295" t="n"/>
      <c r="H1119" s="296" t="n"/>
      <c r="I1119" s="295" t="n"/>
      <c r="J1119" s="296" t="n"/>
      <c r="K1119" s="295" t="n"/>
      <c r="L1119" s="297" t="n"/>
      <c r="M1119" s="297">
        <f>'ENS TARDIO 201819'!$K1119-'ENS TARDIO 201819'!$I1119</f>
        <v/>
      </c>
      <c r="N1119" s="295" t="n"/>
      <c r="O1119" s="295" t="n"/>
      <c r="P1119" s="295" t="n"/>
      <c r="Q1119" s="295" t="n"/>
      <c r="R1119" s="295" t="n"/>
      <c r="S1119" s="295" t="n"/>
      <c r="T1119" s="295" t="n"/>
      <c r="U1119" s="295" t="n"/>
      <c r="V1119" s="295" t="n"/>
      <c r="W1119" s="295" t="n"/>
      <c r="X1119" s="290" t="inlineStr">
        <is>
          <t>Plot válido</t>
        </is>
      </c>
    </row>
    <row r="1120" hidden="1" ht="15.75" customHeight="1" s="412">
      <c r="A1120" s="294" t="n"/>
      <c r="B1120" s="294" t="n"/>
      <c r="C1120" s="294" t="n"/>
      <c r="D1120" s="294" t="n"/>
      <c r="E1120" s="294" t="n"/>
      <c r="F1120" s="295" t="n"/>
      <c r="G1120" s="295" t="n"/>
      <c r="H1120" s="296" t="n"/>
      <c r="I1120" s="295" t="n"/>
      <c r="J1120" s="296" t="n"/>
      <c r="K1120" s="295" t="n"/>
      <c r="L1120" s="297" t="n"/>
      <c r="M1120" s="297">
        <f>'ENS TARDIO 201819'!$K1120-'ENS TARDIO 201819'!$I1120</f>
        <v/>
      </c>
      <c r="N1120" s="295" t="n"/>
      <c r="O1120" s="295" t="n"/>
      <c r="P1120" s="295" t="n"/>
      <c r="Q1120" s="295" t="n"/>
      <c r="R1120" s="295" t="n"/>
      <c r="S1120" s="295" t="n"/>
      <c r="T1120" s="295" t="n"/>
      <c r="U1120" s="295" t="n"/>
      <c r="V1120" s="295" t="n"/>
      <c r="W1120" s="295" t="n"/>
      <c r="X1120" s="290" t="inlineStr">
        <is>
          <t>Plot válido</t>
        </is>
      </c>
    </row>
    <row r="1121" hidden="1" ht="15.75" customHeight="1" s="412">
      <c r="A1121" s="294" t="n"/>
      <c r="B1121" s="294" t="n"/>
      <c r="C1121" s="294" t="n"/>
      <c r="D1121" s="294" t="n"/>
      <c r="E1121" s="294" t="n"/>
      <c r="F1121" s="295" t="n"/>
      <c r="G1121" s="295" t="n"/>
      <c r="H1121" s="296" t="n"/>
      <c r="I1121" s="295" t="n"/>
      <c r="J1121" s="296" t="n"/>
      <c r="K1121" s="295" t="n"/>
      <c r="L1121" s="297" t="n"/>
      <c r="M1121" s="297">
        <f>'ENS TARDIO 201819'!$K1121-'ENS TARDIO 201819'!$I1121</f>
        <v/>
      </c>
      <c r="N1121" s="295" t="n"/>
      <c r="O1121" s="295" t="n"/>
      <c r="P1121" s="295" t="n"/>
      <c r="Q1121" s="295" t="n"/>
      <c r="R1121" s="295" t="n"/>
      <c r="S1121" s="295" t="n"/>
      <c r="T1121" s="295" t="n"/>
      <c r="U1121" s="295" t="n"/>
      <c r="V1121" s="295" t="n"/>
      <c r="W1121" s="295" t="n"/>
      <c r="X1121" s="290" t="inlineStr">
        <is>
          <t>Plot válido</t>
        </is>
      </c>
    </row>
    <row r="1122" hidden="1" ht="15.75" customHeight="1" s="412">
      <c r="A1122" s="294" t="n"/>
      <c r="B1122" s="294" t="n"/>
      <c r="C1122" s="294" t="n"/>
      <c r="D1122" s="294" t="n"/>
      <c r="E1122" s="294" t="n"/>
      <c r="F1122" s="295" t="n"/>
      <c r="G1122" s="295" t="n"/>
      <c r="H1122" s="296" t="n"/>
      <c r="I1122" s="295" t="n"/>
      <c r="J1122" s="296" t="n"/>
      <c r="K1122" s="295" t="n"/>
      <c r="L1122" s="297" t="n"/>
      <c r="M1122" s="297">
        <f>'ENS TARDIO 201819'!$K1122-'ENS TARDIO 201819'!$I1122</f>
        <v/>
      </c>
      <c r="N1122" s="295" t="n"/>
      <c r="O1122" s="295" t="n"/>
      <c r="P1122" s="295" t="n"/>
      <c r="Q1122" s="295" t="n"/>
      <c r="R1122" s="295" t="n"/>
      <c r="S1122" s="295" t="n"/>
      <c r="T1122" s="295" t="n"/>
      <c r="U1122" s="295" t="n"/>
      <c r="V1122" s="295" t="n"/>
      <c r="W1122" s="295" t="n"/>
      <c r="X1122" s="290" t="inlineStr">
        <is>
          <t>Plot válido</t>
        </is>
      </c>
    </row>
    <row r="1123" hidden="1" ht="15.75" customHeight="1" s="412">
      <c r="A1123" s="294" t="n"/>
      <c r="B1123" s="294" t="n"/>
      <c r="C1123" s="294" t="n"/>
      <c r="D1123" s="294" t="n"/>
      <c r="E1123" s="294" t="n"/>
      <c r="F1123" s="295" t="n"/>
      <c r="G1123" s="295" t="n"/>
      <c r="H1123" s="296" t="n"/>
      <c r="I1123" s="295" t="n"/>
      <c r="J1123" s="296" t="n"/>
      <c r="K1123" s="295" t="n"/>
      <c r="L1123" s="297" t="n"/>
      <c r="M1123" s="297">
        <f>'ENS TARDIO 201819'!$K1123-'ENS TARDIO 201819'!$I1123</f>
        <v/>
      </c>
      <c r="N1123" s="295" t="n"/>
      <c r="O1123" s="295" t="n"/>
      <c r="P1123" s="295" t="n"/>
      <c r="Q1123" s="295" t="n"/>
      <c r="R1123" s="295" t="n"/>
      <c r="S1123" s="295" t="n"/>
      <c r="T1123" s="295" t="n"/>
      <c r="U1123" s="295" t="n"/>
      <c r="V1123" s="295" t="n"/>
      <c r="W1123" s="295" t="n"/>
      <c r="X1123" s="290" t="inlineStr">
        <is>
          <t>Plot válido</t>
        </is>
      </c>
    </row>
    <row r="1124" hidden="1" ht="15.75" customHeight="1" s="412">
      <c r="A1124" s="294" t="n"/>
      <c r="B1124" s="294" t="n"/>
      <c r="C1124" s="294" t="n"/>
      <c r="D1124" s="294" t="n"/>
      <c r="E1124" s="294" t="n"/>
      <c r="F1124" s="295" t="n"/>
      <c r="G1124" s="295" t="n"/>
      <c r="H1124" s="296" t="n"/>
      <c r="I1124" s="295" t="n"/>
      <c r="J1124" s="296" t="n"/>
      <c r="K1124" s="295" t="n"/>
      <c r="L1124" s="297" t="n"/>
      <c r="M1124" s="297">
        <f>'ENS TARDIO 201819'!$K1124-'ENS TARDIO 201819'!$I1124</f>
        <v/>
      </c>
      <c r="N1124" s="295" t="n"/>
      <c r="O1124" s="295" t="n"/>
      <c r="P1124" s="295" t="n"/>
      <c r="Q1124" s="295" t="n"/>
      <c r="R1124" s="295" t="n"/>
      <c r="S1124" s="295" t="n"/>
      <c r="T1124" s="295" t="n"/>
      <c r="U1124" s="295" t="n"/>
      <c r="V1124" s="295" t="n"/>
      <c r="W1124" s="295" t="n"/>
      <c r="X1124" s="290" t="inlineStr">
        <is>
          <t>Plot válido</t>
        </is>
      </c>
    </row>
    <row r="1125" hidden="1" ht="15.75" customHeight="1" s="412">
      <c r="A1125" s="294" t="n"/>
      <c r="B1125" s="294" t="n"/>
      <c r="C1125" s="294" t="n"/>
      <c r="D1125" s="294" t="n"/>
      <c r="E1125" s="294" t="n"/>
      <c r="F1125" s="295" t="n"/>
      <c r="G1125" s="295" t="n"/>
      <c r="H1125" s="296" t="n"/>
      <c r="I1125" s="295" t="n"/>
      <c r="J1125" s="296" t="n"/>
      <c r="K1125" s="295" t="n"/>
      <c r="L1125" s="297" t="n"/>
      <c r="M1125" s="297">
        <f>'ENS TARDIO 201819'!$K1125-'ENS TARDIO 201819'!$I1125</f>
        <v/>
      </c>
      <c r="N1125" s="295" t="n"/>
      <c r="O1125" s="295" t="n"/>
      <c r="P1125" s="295" t="n"/>
      <c r="Q1125" s="295" t="n"/>
      <c r="R1125" s="295" t="n"/>
      <c r="S1125" s="295" t="n"/>
      <c r="T1125" s="295" t="n"/>
      <c r="U1125" s="295" t="n"/>
      <c r="V1125" s="295" t="n"/>
      <c r="W1125" s="295" t="n"/>
      <c r="X1125" s="290" t="inlineStr">
        <is>
          <t>Plot válido</t>
        </is>
      </c>
    </row>
    <row r="1126" hidden="1" ht="15.75" customHeight="1" s="412">
      <c r="A1126" s="294" t="n"/>
      <c r="B1126" s="294" t="n"/>
      <c r="C1126" s="294" t="n"/>
      <c r="D1126" s="294" t="n"/>
      <c r="E1126" s="294" t="n"/>
      <c r="F1126" s="295" t="n"/>
      <c r="G1126" s="295" t="n"/>
      <c r="H1126" s="296" t="n"/>
      <c r="I1126" s="295" t="n"/>
      <c r="J1126" s="296" t="n"/>
      <c r="K1126" s="295" t="n"/>
      <c r="L1126" s="297" t="n"/>
      <c r="M1126" s="297">
        <f>'ENS TARDIO 201819'!$K1126-'ENS TARDIO 201819'!$I1126</f>
        <v/>
      </c>
      <c r="N1126" s="295" t="n"/>
      <c r="O1126" s="295" t="n"/>
      <c r="P1126" s="295" t="n"/>
      <c r="Q1126" s="295" t="n"/>
      <c r="R1126" s="295" t="n"/>
      <c r="S1126" s="295" t="n"/>
      <c r="T1126" s="295" t="n"/>
      <c r="U1126" s="295" t="n"/>
      <c r="V1126" s="295" t="n"/>
      <c r="W1126" s="295" t="n"/>
      <c r="X1126" s="290" t="inlineStr">
        <is>
          <t>Plot válido</t>
        </is>
      </c>
    </row>
    <row r="1127" hidden="1" ht="15.75" customHeight="1" s="412">
      <c r="A1127" s="294" t="n"/>
      <c r="B1127" s="294" t="n"/>
      <c r="C1127" s="294" t="n"/>
      <c r="D1127" s="294" t="n"/>
      <c r="E1127" s="294" t="n"/>
      <c r="F1127" s="295" t="n"/>
      <c r="G1127" s="295" t="n"/>
      <c r="H1127" s="296" t="n"/>
      <c r="I1127" s="295" t="n"/>
      <c r="J1127" s="296" t="n"/>
      <c r="K1127" s="295" t="n"/>
      <c r="L1127" s="297" t="n"/>
      <c r="M1127" s="297">
        <f>'ENS TARDIO 201819'!$K1127-'ENS TARDIO 201819'!$I1127</f>
        <v/>
      </c>
      <c r="N1127" s="295" t="n"/>
      <c r="O1127" s="295" t="n"/>
      <c r="P1127" s="295" t="n"/>
      <c r="Q1127" s="295" t="n"/>
      <c r="R1127" s="295" t="n"/>
      <c r="S1127" s="295" t="n"/>
      <c r="T1127" s="295" t="n"/>
      <c r="U1127" s="295" t="n"/>
      <c r="V1127" s="295" t="n"/>
      <c r="W1127" s="295" t="n"/>
      <c r="X1127" s="290" t="inlineStr">
        <is>
          <t>Plot válido</t>
        </is>
      </c>
    </row>
    <row r="1128" hidden="1" ht="15.75" customHeight="1" s="412">
      <c r="A1128" s="294" t="n"/>
      <c r="B1128" s="294" t="n"/>
      <c r="C1128" s="294" t="n"/>
      <c r="D1128" s="294" t="n"/>
      <c r="E1128" s="294" t="n"/>
      <c r="F1128" s="295" t="n"/>
      <c r="G1128" s="295" t="n"/>
      <c r="H1128" s="296" t="n"/>
      <c r="I1128" s="295" t="n"/>
      <c r="J1128" s="296" t="n"/>
      <c r="K1128" s="295" t="n"/>
      <c r="L1128" s="297" t="n"/>
      <c r="M1128" s="297">
        <f>'ENS TARDIO 201819'!$K1128-'ENS TARDIO 201819'!$I1128</f>
        <v/>
      </c>
      <c r="N1128" s="295" t="n"/>
      <c r="O1128" s="295" t="n"/>
      <c r="P1128" s="295" t="n"/>
      <c r="Q1128" s="295" t="n"/>
      <c r="R1128" s="295" t="n"/>
      <c r="S1128" s="295" t="n"/>
      <c r="T1128" s="295" t="n"/>
      <c r="U1128" s="295" t="n"/>
      <c r="V1128" s="295" t="n"/>
      <c r="W1128" s="295" t="n"/>
      <c r="X1128" s="290" t="inlineStr">
        <is>
          <t>Plot válido</t>
        </is>
      </c>
    </row>
    <row r="1129" hidden="1" ht="15.75" customHeight="1" s="412">
      <c r="A1129" s="294" t="n"/>
      <c r="B1129" s="294" t="n"/>
      <c r="C1129" s="294" t="n"/>
      <c r="D1129" s="294" t="n"/>
      <c r="E1129" s="294" t="n"/>
      <c r="F1129" s="295" t="n"/>
      <c r="G1129" s="295" t="n"/>
      <c r="H1129" s="296" t="n"/>
      <c r="I1129" s="295" t="n"/>
      <c r="J1129" s="296" t="n"/>
      <c r="K1129" s="295" t="n"/>
      <c r="L1129" s="297" t="n"/>
      <c r="M1129" s="297">
        <f>'ENS TARDIO 201819'!$K1129-'ENS TARDIO 201819'!$I1129</f>
        <v/>
      </c>
      <c r="N1129" s="295" t="n"/>
      <c r="O1129" s="295" t="n"/>
      <c r="P1129" s="295" t="n"/>
      <c r="Q1129" s="295" t="n"/>
      <c r="R1129" s="295" t="n"/>
      <c r="S1129" s="295" t="n"/>
      <c r="T1129" s="295" t="n"/>
      <c r="U1129" s="295" t="n"/>
      <c r="V1129" s="295" t="n"/>
      <c r="W1129" s="295" t="n"/>
      <c r="X1129" s="290" t="inlineStr">
        <is>
          <t>Plot válido</t>
        </is>
      </c>
    </row>
    <row r="1130" hidden="1" ht="15.75" customHeight="1" s="412">
      <c r="A1130" s="294" t="n"/>
      <c r="B1130" s="294" t="n"/>
      <c r="C1130" s="294" t="n"/>
      <c r="D1130" s="294" t="n"/>
      <c r="E1130" s="294" t="n"/>
      <c r="F1130" s="295" t="n"/>
      <c r="G1130" s="295" t="n"/>
      <c r="H1130" s="296" t="n"/>
      <c r="I1130" s="295" t="n"/>
      <c r="J1130" s="296" t="n"/>
      <c r="K1130" s="295" t="n"/>
      <c r="L1130" s="297" t="n"/>
      <c r="M1130" s="297">
        <f>'ENS TARDIO 201819'!$K1130-'ENS TARDIO 201819'!$I1130</f>
        <v/>
      </c>
      <c r="N1130" s="295" t="n"/>
      <c r="O1130" s="295" t="n"/>
      <c r="P1130" s="295" t="n"/>
      <c r="Q1130" s="295" t="n"/>
      <c r="R1130" s="295" t="n"/>
      <c r="S1130" s="295" t="n"/>
      <c r="T1130" s="295" t="n"/>
      <c r="U1130" s="295" t="n"/>
      <c r="V1130" s="295" t="n"/>
      <c r="W1130" s="295" t="n"/>
      <c r="X1130" s="290" t="inlineStr">
        <is>
          <t>Plot válido</t>
        </is>
      </c>
    </row>
    <row r="1131" hidden="1" ht="15.75" customHeight="1" s="412">
      <c r="A1131" s="294" t="n"/>
      <c r="B1131" s="294" t="n"/>
      <c r="C1131" s="294" t="n"/>
      <c r="D1131" s="294" t="n"/>
      <c r="E1131" s="294" t="n"/>
      <c r="F1131" s="295" t="n"/>
      <c r="G1131" s="295" t="n"/>
      <c r="H1131" s="296" t="n"/>
      <c r="I1131" s="295" t="n"/>
      <c r="J1131" s="296" t="n"/>
      <c r="K1131" s="295" t="n"/>
      <c r="L1131" s="297" t="n"/>
      <c r="M1131" s="297">
        <f>'ENS TARDIO 201819'!$K1131-'ENS TARDIO 201819'!$I1131</f>
        <v/>
      </c>
      <c r="N1131" s="295" t="n"/>
      <c r="O1131" s="295" t="n"/>
      <c r="P1131" s="295" t="n"/>
      <c r="Q1131" s="295" t="n"/>
      <c r="R1131" s="295" t="n"/>
      <c r="S1131" s="295" t="n"/>
      <c r="T1131" s="295" t="n"/>
      <c r="U1131" s="295" t="n"/>
      <c r="V1131" s="295" t="n"/>
      <c r="W1131" s="295" t="n"/>
      <c r="X1131" s="290" t="inlineStr">
        <is>
          <t>Plot válido</t>
        </is>
      </c>
    </row>
    <row r="1132" hidden="1" ht="15.75" customHeight="1" s="412">
      <c r="A1132" s="294" t="n"/>
      <c r="B1132" s="294" t="n"/>
      <c r="C1132" s="294" t="n"/>
      <c r="D1132" s="294" t="n"/>
      <c r="E1132" s="294" t="n"/>
      <c r="F1132" s="295" t="n"/>
      <c r="G1132" s="295" t="n"/>
      <c r="H1132" s="296" t="n"/>
      <c r="I1132" s="295" t="n"/>
      <c r="J1132" s="296" t="n"/>
      <c r="K1132" s="295" t="n"/>
      <c r="L1132" s="297" t="n"/>
      <c r="M1132" s="297">
        <f>'ENS TARDIO 201819'!$K1132-'ENS TARDIO 201819'!$I1132</f>
        <v/>
      </c>
      <c r="N1132" s="295" t="n"/>
      <c r="O1132" s="295" t="n"/>
      <c r="P1132" s="295" t="n"/>
      <c r="Q1132" s="295" t="n"/>
      <c r="R1132" s="295" t="n"/>
      <c r="S1132" s="295" t="n"/>
      <c r="T1132" s="295" t="n"/>
      <c r="U1132" s="295" t="n"/>
      <c r="V1132" s="295" t="n"/>
      <c r="W1132" s="295" t="n"/>
      <c r="X1132" s="290" t="inlineStr">
        <is>
          <t>Plot válido</t>
        </is>
      </c>
    </row>
    <row r="1133" hidden="1" ht="15.75" customHeight="1" s="412">
      <c r="A1133" s="294" t="n"/>
      <c r="B1133" s="294" t="n"/>
      <c r="C1133" s="294" t="n"/>
      <c r="D1133" s="294" t="n"/>
      <c r="E1133" s="294" t="n"/>
      <c r="F1133" s="295" t="n"/>
      <c r="G1133" s="295" t="n"/>
      <c r="H1133" s="296" t="n"/>
      <c r="I1133" s="295" t="n"/>
      <c r="J1133" s="296" t="n"/>
      <c r="K1133" s="295" t="n"/>
      <c r="L1133" s="297" t="n"/>
      <c r="M1133" s="297">
        <f>'ENS TARDIO 201819'!$K1133-'ENS TARDIO 201819'!$I1133</f>
        <v/>
      </c>
      <c r="N1133" s="295" t="n"/>
      <c r="O1133" s="295" t="n"/>
      <c r="P1133" s="295" t="n"/>
      <c r="Q1133" s="295" t="n"/>
      <c r="R1133" s="295" t="n"/>
      <c r="S1133" s="295" t="n"/>
      <c r="T1133" s="295" t="n"/>
      <c r="U1133" s="295" t="n"/>
      <c r="V1133" s="295" t="n"/>
      <c r="W1133" s="295" t="n"/>
      <c r="X1133" s="290" t="inlineStr">
        <is>
          <t>Plot válido</t>
        </is>
      </c>
    </row>
    <row r="1134" hidden="1" ht="15.75" customHeight="1" s="412">
      <c r="A1134" s="294" t="n"/>
      <c r="B1134" s="294" t="n"/>
      <c r="C1134" s="294" t="n"/>
      <c r="D1134" s="294" t="n"/>
      <c r="E1134" s="294" t="n"/>
      <c r="F1134" s="295" t="n"/>
      <c r="G1134" s="295" t="n"/>
      <c r="H1134" s="296" t="n"/>
      <c r="I1134" s="295" t="n"/>
      <c r="J1134" s="296" t="n"/>
      <c r="K1134" s="295" t="n"/>
      <c r="L1134" s="297" t="n"/>
      <c r="M1134" s="297">
        <f>'ENS TARDIO 201819'!$K1134-'ENS TARDIO 201819'!$I1134</f>
        <v/>
      </c>
      <c r="N1134" s="295" t="n"/>
      <c r="O1134" s="295" t="n"/>
      <c r="P1134" s="295" t="n"/>
      <c r="Q1134" s="295" t="n"/>
      <c r="R1134" s="295" t="n"/>
      <c r="S1134" s="295" t="n"/>
      <c r="T1134" s="295" t="n"/>
      <c r="U1134" s="295" t="n"/>
      <c r="V1134" s="295" t="n"/>
      <c r="W1134" s="295" t="n"/>
      <c r="X1134" s="290" t="inlineStr">
        <is>
          <t>Plot válido</t>
        </is>
      </c>
    </row>
    <row r="1135" hidden="1" ht="15.75" customHeight="1" s="412">
      <c r="A1135" s="294" t="n"/>
      <c r="B1135" s="294" t="n"/>
      <c r="C1135" s="294" t="n"/>
      <c r="D1135" s="294" t="n"/>
      <c r="E1135" s="294" t="n"/>
      <c r="F1135" s="295" t="n"/>
      <c r="G1135" s="295" t="n"/>
      <c r="H1135" s="296" t="n"/>
      <c r="I1135" s="295" t="n"/>
      <c r="J1135" s="296" t="n"/>
      <c r="K1135" s="295" t="n"/>
      <c r="L1135" s="297" t="n"/>
      <c r="M1135" s="297">
        <f>'ENS TARDIO 201819'!$K1135-'ENS TARDIO 201819'!$I1135</f>
        <v/>
      </c>
      <c r="N1135" s="295" t="n"/>
      <c r="O1135" s="295" t="n"/>
      <c r="P1135" s="295" t="n"/>
      <c r="Q1135" s="295" t="n"/>
      <c r="R1135" s="295" t="n"/>
      <c r="S1135" s="295" t="n"/>
      <c r="T1135" s="295" t="n"/>
      <c r="U1135" s="295" t="n"/>
      <c r="V1135" s="295" t="n"/>
      <c r="W1135" s="295" t="n"/>
      <c r="X1135" s="290" t="inlineStr">
        <is>
          <t>Plot válido</t>
        </is>
      </c>
    </row>
    <row r="1136" hidden="1" ht="15.75" customHeight="1" s="412">
      <c r="A1136" s="294" t="n"/>
      <c r="B1136" s="294" t="n"/>
      <c r="C1136" s="294" t="n"/>
      <c r="D1136" s="294" t="n"/>
      <c r="E1136" s="294" t="n"/>
      <c r="F1136" s="295" t="n"/>
      <c r="G1136" s="295" t="n"/>
      <c r="H1136" s="296" t="n"/>
      <c r="I1136" s="295" t="n"/>
      <c r="J1136" s="296" t="n"/>
      <c r="K1136" s="295" t="n"/>
      <c r="L1136" s="297" t="n"/>
      <c r="M1136" s="297">
        <f>'ENS TARDIO 201819'!$K1136-'ENS TARDIO 201819'!$I1136</f>
        <v/>
      </c>
      <c r="N1136" s="295" t="n"/>
      <c r="O1136" s="295" t="n"/>
      <c r="P1136" s="295" t="n"/>
      <c r="Q1136" s="295" t="n"/>
      <c r="R1136" s="295" t="n"/>
      <c r="S1136" s="295" t="n"/>
      <c r="T1136" s="295" t="n"/>
      <c r="U1136" s="295" t="n"/>
      <c r="V1136" s="295" t="n"/>
      <c r="W1136" s="295" t="n"/>
      <c r="X1136" s="290" t="inlineStr">
        <is>
          <t>Plot válido</t>
        </is>
      </c>
    </row>
    <row r="1137" hidden="1" ht="15.75" customHeight="1" s="412">
      <c r="A1137" s="294" t="n"/>
      <c r="B1137" s="294" t="n"/>
      <c r="C1137" s="294" t="n"/>
      <c r="D1137" s="294" t="n"/>
      <c r="E1137" s="294" t="n"/>
      <c r="F1137" s="295" t="n"/>
      <c r="G1137" s="295" t="n"/>
      <c r="H1137" s="296" t="n"/>
      <c r="I1137" s="295" t="n"/>
      <c r="J1137" s="296" t="n"/>
      <c r="K1137" s="295" t="n"/>
      <c r="L1137" s="297" t="n"/>
      <c r="M1137" s="297">
        <f>'ENS TARDIO 201819'!$K1137-'ENS TARDIO 201819'!$I1137</f>
        <v/>
      </c>
      <c r="N1137" s="295" t="n"/>
      <c r="O1137" s="295" t="n"/>
      <c r="P1137" s="295" t="n"/>
      <c r="Q1137" s="295" t="n"/>
      <c r="R1137" s="295" t="n"/>
      <c r="S1137" s="295" t="n"/>
      <c r="T1137" s="295" t="n"/>
      <c r="U1137" s="295" t="n"/>
      <c r="V1137" s="295" t="n"/>
      <c r="W1137" s="295" t="n"/>
      <c r="X1137" s="290" t="inlineStr">
        <is>
          <t>Plot válido</t>
        </is>
      </c>
    </row>
    <row r="1138" hidden="1" ht="15.75" customHeight="1" s="412">
      <c r="A1138" s="294" t="n"/>
      <c r="B1138" s="294" t="n"/>
      <c r="C1138" s="294" t="n"/>
      <c r="D1138" s="294" t="n"/>
      <c r="E1138" s="294" t="n"/>
      <c r="F1138" s="295" t="n"/>
      <c r="G1138" s="295" t="n"/>
      <c r="H1138" s="296" t="n"/>
      <c r="I1138" s="295" t="n"/>
      <c r="J1138" s="296" t="n"/>
      <c r="K1138" s="295" t="n"/>
      <c r="L1138" s="297" t="n"/>
      <c r="M1138" s="297">
        <f>'ENS TARDIO 201819'!$K1138-'ENS TARDIO 201819'!$I1138</f>
        <v/>
      </c>
      <c r="N1138" s="295" t="n"/>
      <c r="O1138" s="295" t="n"/>
      <c r="P1138" s="295" t="n"/>
      <c r="Q1138" s="295" t="n"/>
      <c r="R1138" s="295" t="n"/>
      <c r="S1138" s="295" t="n"/>
      <c r="T1138" s="295" t="n"/>
      <c r="U1138" s="295" t="n"/>
      <c r="V1138" s="295" t="n"/>
      <c r="W1138" s="295" t="n"/>
      <c r="X1138" s="290" t="inlineStr">
        <is>
          <t>Plot válido</t>
        </is>
      </c>
    </row>
    <row r="1139" hidden="1" ht="15.75" customHeight="1" s="412">
      <c r="A1139" s="294" t="n"/>
      <c r="B1139" s="294" t="n"/>
      <c r="C1139" s="294" t="n"/>
      <c r="D1139" s="294" t="n"/>
      <c r="E1139" s="294" t="n"/>
      <c r="F1139" s="295" t="n"/>
      <c r="G1139" s="295" t="n"/>
      <c r="H1139" s="296" t="n"/>
      <c r="I1139" s="295" t="n"/>
      <c r="J1139" s="296" t="n"/>
      <c r="K1139" s="295" t="n"/>
      <c r="L1139" s="297" t="n"/>
      <c r="M1139" s="297">
        <f>'ENS TARDIO 201819'!$K1139-'ENS TARDIO 201819'!$I1139</f>
        <v/>
      </c>
      <c r="N1139" s="295" t="n"/>
      <c r="O1139" s="295" t="n"/>
      <c r="P1139" s="295" t="n"/>
      <c r="Q1139" s="295" t="n"/>
      <c r="R1139" s="295" t="n"/>
      <c r="S1139" s="295" t="n"/>
      <c r="T1139" s="295" t="n"/>
      <c r="U1139" s="295" t="n"/>
      <c r="V1139" s="295" t="n"/>
      <c r="W1139" s="295" t="n"/>
      <c r="X1139" s="290" t="inlineStr">
        <is>
          <t>Plot válido</t>
        </is>
      </c>
    </row>
    <row r="1140" hidden="1" ht="15.75" customHeight="1" s="412">
      <c r="A1140" s="294" t="n"/>
      <c r="B1140" s="294" t="n"/>
      <c r="C1140" s="294" t="n"/>
      <c r="D1140" s="294" t="n"/>
      <c r="E1140" s="294" t="n"/>
      <c r="F1140" s="295" t="n"/>
      <c r="G1140" s="295" t="n"/>
      <c r="H1140" s="296" t="n"/>
      <c r="I1140" s="295" t="n"/>
      <c r="J1140" s="296" t="n"/>
      <c r="K1140" s="295" t="n"/>
      <c r="L1140" s="297" t="n"/>
      <c r="M1140" s="297">
        <f>'ENS TARDIO 201819'!$K1140-'ENS TARDIO 201819'!$I1140</f>
        <v/>
      </c>
      <c r="N1140" s="295" t="n"/>
      <c r="O1140" s="295" t="n"/>
      <c r="P1140" s="295" t="n"/>
      <c r="Q1140" s="295" t="n"/>
      <c r="R1140" s="295" t="n"/>
      <c r="S1140" s="295" t="n"/>
      <c r="T1140" s="295" t="n"/>
      <c r="U1140" s="295" t="n"/>
      <c r="V1140" s="295" t="n"/>
      <c r="W1140" s="295" t="n"/>
      <c r="X1140" s="290" t="inlineStr">
        <is>
          <t>Plot válido</t>
        </is>
      </c>
    </row>
    <row r="1141" hidden="1" ht="15.75" customHeight="1" s="412">
      <c r="A1141" s="294" t="n"/>
      <c r="B1141" s="294" t="n"/>
      <c r="C1141" s="294" t="n"/>
      <c r="D1141" s="294" t="n"/>
      <c r="E1141" s="294" t="n"/>
      <c r="F1141" s="295" t="n"/>
      <c r="G1141" s="295" t="n"/>
      <c r="H1141" s="296" t="n"/>
      <c r="I1141" s="295" t="n"/>
      <c r="J1141" s="296" t="n"/>
      <c r="K1141" s="295" t="n"/>
      <c r="L1141" s="297" t="n"/>
      <c r="M1141" s="297">
        <f>'ENS TARDIO 201819'!$K1141-'ENS TARDIO 201819'!$I1141</f>
        <v/>
      </c>
      <c r="N1141" s="295" t="n"/>
      <c r="O1141" s="295" t="n"/>
      <c r="P1141" s="295" t="n"/>
      <c r="Q1141" s="295" t="n"/>
      <c r="R1141" s="295" t="n"/>
      <c r="S1141" s="295" t="n"/>
      <c r="T1141" s="295" t="n"/>
      <c r="U1141" s="295" t="n"/>
      <c r="V1141" s="295" t="n"/>
      <c r="W1141" s="295" t="n"/>
      <c r="X1141" s="290" t="inlineStr">
        <is>
          <t>Plot válido</t>
        </is>
      </c>
    </row>
    <row r="1142" hidden="1" ht="15.75" customHeight="1" s="412">
      <c r="A1142" s="294" t="n"/>
      <c r="B1142" s="294" t="n"/>
      <c r="C1142" s="294" t="n"/>
      <c r="D1142" s="294" t="n"/>
      <c r="E1142" s="294" t="n"/>
      <c r="F1142" s="295" t="n"/>
      <c r="G1142" s="295" t="n"/>
      <c r="H1142" s="296" t="n"/>
      <c r="I1142" s="295" t="n"/>
      <c r="J1142" s="296" t="n"/>
      <c r="K1142" s="295" t="n"/>
      <c r="L1142" s="297" t="n"/>
      <c r="M1142" s="297">
        <f>'ENS TARDIO 201819'!$K1142-'ENS TARDIO 201819'!$I1142</f>
        <v/>
      </c>
      <c r="N1142" s="295" t="n"/>
      <c r="O1142" s="295" t="n"/>
      <c r="P1142" s="295" t="n"/>
      <c r="Q1142" s="295" t="n"/>
      <c r="R1142" s="295" t="n"/>
      <c r="S1142" s="295" t="n"/>
      <c r="T1142" s="295" t="n"/>
      <c r="U1142" s="295" t="n"/>
      <c r="V1142" s="295" t="n"/>
      <c r="W1142" s="295" t="n"/>
      <c r="X1142" s="290" t="inlineStr">
        <is>
          <t>Plot válido</t>
        </is>
      </c>
    </row>
    <row r="1143" hidden="1" ht="15.75" customHeight="1" s="412">
      <c r="A1143" s="294" t="n"/>
      <c r="B1143" s="294" t="n"/>
      <c r="C1143" s="294" t="n"/>
      <c r="D1143" s="294" t="n"/>
      <c r="E1143" s="294" t="n"/>
      <c r="F1143" s="295" t="n"/>
      <c r="G1143" s="295" t="n"/>
      <c r="H1143" s="296" t="n"/>
      <c r="I1143" s="295" t="n"/>
      <c r="J1143" s="296" t="n"/>
      <c r="K1143" s="295" t="n"/>
      <c r="L1143" s="297" t="n"/>
      <c r="M1143" s="297">
        <f>'ENS TARDIO 201819'!$K1143-'ENS TARDIO 201819'!$I1143</f>
        <v/>
      </c>
      <c r="N1143" s="295" t="n"/>
      <c r="O1143" s="295" t="n"/>
      <c r="P1143" s="295" t="n"/>
      <c r="Q1143" s="295" t="n"/>
      <c r="R1143" s="295" t="n"/>
      <c r="S1143" s="295" t="n"/>
      <c r="T1143" s="295" t="n"/>
      <c r="U1143" s="295" t="n"/>
      <c r="V1143" s="295" t="n"/>
      <c r="W1143" s="295" t="n"/>
      <c r="X1143" s="290" t="inlineStr">
        <is>
          <t>Plot válido</t>
        </is>
      </c>
    </row>
    <row r="1144" hidden="1" ht="15.75" customHeight="1" s="412">
      <c r="A1144" s="294" t="n"/>
      <c r="B1144" s="294" t="n"/>
      <c r="C1144" s="294" t="n"/>
      <c r="D1144" s="294" t="n"/>
      <c r="E1144" s="294" t="n"/>
      <c r="F1144" s="295" t="n"/>
      <c r="G1144" s="295" t="n"/>
      <c r="H1144" s="296" t="n"/>
      <c r="I1144" s="295" t="n"/>
      <c r="J1144" s="296" t="n"/>
      <c r="K1144" s="295" t="n"/>
      <c r="L1144" s="297" t="n"/>
      <c r="M1144" s="297">
        <f>'ENS TARDIO 201819'!$K1144-'ENS TARDIO 201819'!$I1144</f>
        <v/>
      </c>
      <c r="N1144" s="295" t="n"/>
      <c r="O1144" s="295" t="n"/>
      <c r="P1144" s="295" t="n"/>
      <c r="Q1144" s="295" t="n"/>
      <c r="R1144" s="295" t="n"/>
      <c r="S1144" s="295" t="n"/>
      <c r="T1144" s="295" t="n"/>
      <c r="U1144" s="295" t="n"/>
      <c r="V1144" s="295" t="n"/>
      <c r="W1144" s="295" t="n"/>
      <c r="X1144" s="290" t="inlineStr">
        <is>
          <t>Plot válido</t>
        </is>
      </c>
    </row>
    <row r="1145" hidden="1" ht="15.75" customHeight="1" s="412">
      <c r="A1145" s="294" t="n"/>
      <c r="B1145" s="294" t="n"/>
      <c r="C1145" s="294" t="n"/>
      <c r="D1145" s="294" t="n"/>
      <c r="E1145" s="294" t="n"/>
      <c r="F1145" s="295" t="n"/>
      <c r="G1145" s="295" t="n"/>
      <c r="H1145" s="296" t="n"/>
      <c r="I1145" s="295" t="n"/>
      <c r="J1145" s="296" t="n"/>
      <c r="K1145" s="295" t="n"/>
      <c r="L1145" s="297" t="n"/>
      <c r="M1145" s="297">
        <f>'ENS TARDIO 201819'!$K1145-'ENS TARDIO 201819'!$I1145</f>
        <v/>
      </c>
      <c r="N1145" s="295" t="n"/>
      <c r="O1145" s="295" t="n"/>
      <c r="P1145" s="295" t="n"/>
      <c r="Q1145" s="295" t="n"/>
      <c r="R1145" s="295" t="n"/>
      <c r="S1145" s="295" t="n"/>
      <c r="T1145" s="295" t="n"/>
      <c r="U1145" s="295" t="n"/>
      <c r="V1145" s="295" t="n"/>
      <c r="W1145" s="295" t="n"/>
      <c r="X1145" s="290" t="inlineStr">
        <is>
          <t>Plot válido</t>
        </is>
      </c>
    </row>
    <row r="1146" hidden="1" ht="15.75" customHeight="1" s="412">
      <c r="A1146" s="294" t="n"/>
      <c r="B1146" s="294" t="n"/>
      <c r="C1146" s="294" t="n"/>
      <c r="D1146" s="294" t="n"/>
      <c r="E1146" s="294" t="n"/>
      <c r="F1146" s="295" t="n"/>
      <c r="G1146" s="295" t="n"/>
      <c r="H1146" s="296" t="n"/>
      <c r="I1146" s="295" t="n"/>
      <c r="J1146" s="296" t="n"/>
      <c r="K1146" s="295" t="n"/>
      <c r="L1146" s="297" t="n"/>
      <c r="M1146" s="297">
        <f>'ENS TARDIO 201819'!$K1146-'ENS TARDIO 201819'!$I1146</f>
        <v/>
      </c>
      <c r="N1146" s="295" t="n"/>
      <c r="O1146" s="295" t="n"/>
      <c r="P1146" s="295" t="n"/>
      <c r="Q1146" s="295" t="n"/>
      <c r="R1146" s="295" t="n"/>
      <c r="S1146" s="295" t="n"/>
      <c r="T1146" s="295" t="n"/>
      <c r="U1146" s="295" t="n"/>
      <c r="V1146" s="295" t="n"/>
      <c r="W1146" s="295" t="n"/>
      <c r="X1146" s="290" t="inlineStr">
        <is>
          <t>Plot válido</t>
        </is>
      </c>
    </row>
    <row r="1147" hidden="1" ht="15.75" customHeight="1" s="412">
      <c r="A1147" s="294" t="n"/>
      <c r="B1147" s="294" t="n"/>
      <c r="C1147" s="294" t="n"/>
      <c r="D1147" s="294" t="n"/>
      <c r="E1147" s="294" t="n"/>
      <c r="F1147" s="295" t="n"/>
      <c r="G1147" s="295" t="n"/>
      <c r="H1147" s="296" t="n"/>
      <c r="I1147" s="295" t="n"/>
      <c r="J1147" s="296" t="n"/>
      <c r="K1147" s="295" t="n"/>
      <c r="L1147" s="297" t="n"/>
      <c r="M1147" s="297">
        <f>'ENS TARDIO 201819'!$K1147-'ENS TARDIO 201819'!$I1147</f>
        <v/>
      </c>
      <c r="N1147" s="295" t="n"/>
      <c r="O1147" s="295" t="n"/>
      <c r="P1147" s="295" t="n"/>
      <c r="Q1147" s="295" t="n"/>
      <c r="R1147" s="295" t="n"/>
      <c r="S1147" s="295" t="n"/>
      <c r="T1147" s="295" t="n"/>
      <c r="U1147" s="295" t="n"/>
      <c r="V1147" s="295" t="n"/>
      <c r="W1147" s="295" t="n"/>
      <c r="X1147" s="290" t="inlineStr">
        <is>
          <t>Plot válido</t>
        </is>
      </c>
    </row>
    <row r="1148" hidden="1" ht="15.75" customHeight="1" s="412">
      <c r="A1148" s="294" t="n"/>
      <c r="B1148" s="294" t="n"/>
      <c r="C1148" s="294" t="n"/>
      <c r="D1148" s="294" t="n"/>
      <c r="E1148" s="294" t="n"/>
      <c r="F1148" s="295" t="n"/>
      <c r="G1148" s="295" t="n"/>
      <c r="H1148" s="296" t="n"/>
      <c r="I1148" s="295" t="n"/>
      <c r="J1148" s="296" t="n"/>
      <c r="K1148" s="295" t="n"/>
      <c r="L1148" s="297" t="n"/>
      <c r="M1148" s="297">
        <f>'ENS TARDIO 201819'!$K1148-'ENS TARDIO 201819'!$I1148</f>
        <v/>
      </c>
      <c r="N1148" s="295" t="n"/>
      <c r="O1148" s="295" t="n"/>
      <c r="P1148" s="295" t="n"/>
      <c r="Q1148" s="295" t="n"/>
      <c r="R1148" s="295" t="n"/>
      <c r="S1148" s="295" t="n"/>
      <c r="T1148" s="295" t="n"/>
      <c r="U1148" s="295" t="n"/>
      <c r="V1148" s="295" t="n"/>
      <c r="W1148" s="295" t="n"/>
      <c r="X1148" s="290" t="inlineStr">
        <is>
          <t>Plot válido</t>
        </is>
      </c>
    </row>
    <row r="1149" hidden="1" ht="15.75" customHeight="1" s="412">
      <c r="A1149" s="294" t="n"/>
      <c r="B1149" s="294" t="n"/>
      <c r="C1149" s="294" t="n"/>
      <c r="D1149" s="294" t="n"/>
      <c r="E1149" s="294" t="n"/>
      <c r="F1149" s="295" t="n"/>
      <c r="G1149" s="295" t="n"/>
      <c r="H1149" s="296" t="n"/>
      <c r="I1149" s="295" t="n"/>
      <c r="J1149" s="296" t="n"/>
      <c r="K1149" s="295" t="n"/>
      <c r="L1149" s="297" t="n"/>
      <c r="M1149" s="297">
        <f>'ENS TARDIO 201819'!$K1149-'ENS TARDIO 201819'!$I1149</f>
        <v/>
      </c>
      <c r="N1149" s="295" t="n"/>
      <c r="O1149" s="295" t="n"/>
      <c r="P1149" s="295" t="n"/>
      <c r="Q1149" s="295" t="n"/>
      <c r="R1149" s="295" t="n"/>
      <c r="S1149" s="295" t="n"/>
      <c r="T1149" s="295" t="n"/>
      <c r="U1149" s="295" t="n"/>
      <c r="V1149" s="295" t="n"/>
      <c r="W1149" s="295" t="n"/>
      <c r="X1149" s="290" t="inlineStr">
        <is>
          <t>Plot válido</t>
        </is>
      </c>
    </row>
    <row r="1150" hidden="1" ht="15.75" customHeight="1" s="412">
      <c r="A1150" s="294" t="n"/>
      <c r="B1150" s="294" t="n"/>
      <c r="C1150" s="294" t="n"/>
      <c r="D1150" s="294" t="n"/>
      <c r="E1150" s="294" t="n"/>
      <c r="F1150" s="295" t="n"/>
      <c r="G1150" s="295" t="n"/>
      <c r="H1150" s="296" t="n"/>
      <c r="I1150" s="295" t="n"/>
      <c r="J1150" s="296" t="n"/>
      <c r="K1150" s="295" t="n"/>
      <c r="L1150" s="297" t="n"/>
      <c r="M1150" s="297">
        <f>'ENS TARDIO 201819'!$K1150-'ENS TARDIO 201819'!$I1150</f>
        <v/>
      </c>
      <c r="N1150" s="295" t="n"/>
      <c r="O1150" s="295" t="n"/>
      <c r="P1150" s="295" t="n"/>
      <c r="Q1150" s="295" t="n"/>
      <c r="R1150" s="295" t="n"/>
      <c r="S1150" s="295" t="n"/>
      <c r="T1150" s="295" t="n"/>
      <c r="U1150" s="295" t="n"/>
      <c r="V1150" s="295" t="n"/>
      <c r="W1150" s="295" t="n"/>
      <c r="X1150" s="290" t="inlineStr">
        <is>
          <t>Plot válido</t>
        </is>
      </c>
    </row>
    <row r="1151" hidden="1" ht="15.75" customHeight="1" s="412">
      <c r="A1151" s="294" t="n"/>
      <c r="B1151" s="294" t="n"/>
      <c r="C1151" s="294" t="n"/>
      <c r="D1151" s="294" t="n"/>
      <c r="E1151" s="294" t="n"/>
      <c r="F1151" s="295" t="n"/>
      <c r="G1151" s="295" t="n"/>
      <c r="H1151" s="296" t="n"/>
      <c r="I1151" s="295" t="n"/>
      <c r="J1151" s="296" t="n"/>
      <c r="K1151" s="295" t="n"/>
      <c r="L1151" s="297" t="n"/>
      <c r="M1151" s="297">
        <f>'ENS TARDIO 201819'!$K1151-'ENS TARDIO 201819'!$I1151</f>
        <v/>
      </c>
      <c r="N1151" s="295" t="n"/>
      <c r="O1151" s="295" t="n"/>
      <c r="P1151" s="295" t="n"/>
      <c r="Q1151" s="295" t="n"/>
      <c r="R1151" s="295" t="n"/>
      <c r="S1151" s="295" t="n"/>
      <c r="T1151" s="295" t="n"/>
      <c r="U1151" s="295" t="n"/>
      <c r="V1151" s="295" t="n"/>
      <c r="W1151" s="295" t="n"/>
      <c r="X1151" s="290" t="inlineStr">
        <is>
          <t>Plot válido</t>
        </is>
      </c>
    </row>
    <row r="1152" hidden="1" ht="15.75" customHeight="1" s="412">
      <c r="A1152" s="294" t="n"/>
      <c r="B1152" s="294" t="n"/>
      <c r="C1152" s="294" t="n"/>
      <c r="D1152" s="294" t="n"/>
      <c r="E1152" s="294" t="n"/>
      <c r="F1152" s="295" t="n"/>
      <c r="G1152" s="295" t="n"/>
      <c r="H1152" s="296" t="n"/>
      <c r="I1152" s="295" t="n"/>
      <c r="J1152" s="296" t="n"/>
      <c r="K1152" s="295" t="n"/>
      <c r="L1152" s="297" t="n"/>
      <c r="M1152" s="297">
        <f>'ENS TARDIO 201819'!$K1152-'ENS TARDIO 201819'!$I1152</f>
        <v/>
      </c>
      <c r="N1152" s="295" t="n"/>
      <c r="O1152" s="295" t="n"/>
      <c r="P1152" s="295" t="n"/>
      <c r="Q1152" s="295" t="n"/>
      <c r="R1152" s="295" t="n"/>
      <c r="S1152" s="295" t="n"/>
      <c r="T1152" s="295" t="n"/>
      <c r="U1152" s="295" t="n"/>
      <c r="V1152" s="295" t="n"/>
      <c r="W1152" s="295" t="n"/>
      <c r="X1152" s="290" t="inlineStr">
        <is>
          <t>Plot válido</t>
        </is>
      </c>
    </row>
    <row r="1153" hidden="1" ht="15.75" customHeight="1" s="412">
      <c r="A1153" s="294" t="n"/>
      <c r="B1153" s="294" t="n"/>
      <c r="C1153" s="294" t="n"/>
      <c r="D1153" s="294" t="n"/>
      <c r="E1153" s="294" t="n"/>
      <c r="F1153" s="295" t="n"/>
      <c r="G1153" s="295" t="n"/>
      <c r="H1153" s="296" t="n"/>
      <c r="I1153" s="295" t="n"/>
      <c r="J1153" s="296" t="n"/>
      <c r="K1153" s="295" t="n"/>
      <c r="L1153" s="297" t="n"/>
      <c r="M1153" s="297">
        <f>'ENS TARDIO 201819'!$K1153-'ENS TARDIO 201819'!$I1153</f>
        <v/>
      </c>
      <c r="N1153" s="295" t="n"/>
      <c r="O1153" s="295" t="n"/>
      <c r="P1153" s="295" t="n"/>
      <c r="Q1153" s="295" t="n"/>
      <c r="R1153" s="295" t="n"/>
      <c r="S1153" s="295" t="n"/>
      <c r="T1153" s="295" t="n"/>
      <c r="U1153" s="295" t="n"/>
      <c r="V1153" s="295" t="n"/>
      <c r="W1153" s="295" t="n"/>
      <c r="X1153" s="290" t="inlineStr">
        <is>
          <t>Plot válido</t>
        </is>
      </c>
    </row>
    <row r="1154" ht="15.75" customHeight="1" s="412">
      <c r="A1154" s="294" t="n"/>
      <c r="B1154" s="294" t="n"/>
      <c r="C1154" s="294" t="n"/>
      <c r="D1154" s="294" t="n"/>
      <c r="E1154" s="294" t="n"/>
      <c r="F1154" s="295" t="n"/>
      <c r="G1154" s="295" t="n"/>
      <c r="H1154" s="296" t="n"/>
      <c r="I1154" s="295" t="n"/>
      <c r="J1154" s="296" t="n"/>
      <c r="K1154" s="295" t="n"/>
      <c r="L1154" s="297" t="n"/>
      <c r="M1154" s="297">
        <f>'ENS TARDIO 201819'!$K1154-'ENS TARDIO 201819'!$I1154</f>
        <v/>
      </c>
      <c r="N1154" s="295" t="n"/>
      <c r="O1154" s="295" t="n"/>
      <c r="P1154" s="295" t="n"/>
      <c r="Q1154" s="295" t="n"/>
      <c r="R1154" s="295" t="n"/>
      <c r="S1154" s="295" t="n"/>
      <c r="T1154" s="295" t="n"/>
      <c r="U1154" s="295" t="n"/>
      <c r="V1154" s="295" t="n"/>
      <c r="W1154" s="295" t="n"/>
      <c r="X1154" s="290" t="n"/>
    </row>
    <row r="1155" hidden="1" ht="15.75" customHeight="1" s="412">
      <c r="A1155" s="294" t="n"/>
      <c r="B1155" s="294" t="n"/>
      <c r="C1155" s="294" t="n"/>
      <c r="D1155" s="294" t="n"/>
      <c r="E1155" s="294" t="n"/>
      <c r="F1155" s="295" t="n"/>
      <c r="G1155" s="295" t="n"/>
      <c r="H1155" s="296" t="n"/>
      <c r="I1155" s="295" t="n"/>
      <c r="J1155" s="296" t="n"/>
      <c r="K1155" s="295" t="n"/>
      <c r="L1155" s="297" t="n"/>
      <c r="M1155" s="297">
        <f>'ENS TARDIO 201819'!$K1155-'ENS TARDIO 201819'!$I1155</f>
        <v/>
      </c>
      <c r="N1155" s="295" t="n"/>
      <c r="O1155" s="295" t="n"/>
      <c r="P1155" s="295" t="n"/>
      <c r="Q1155" s="295" t="n"/>
      <c r="R1155" s="295" t="n"/>
      <c r="S1155" s="295" t="n"/>
      <c r="T1155" s="295" t="n"/>
      <c r="U1155" s="295" t="n"/>
      <c r="V1155" s="295" t="n"/>
      <c r="W1155" s="295" t="n"/>
      <c r="X1155" s="290" t="inlineStr">
        <is>
          <t>Plot válido</t>
        </is>
      </c>
    </row>
    <row r="1156" hidden="1" ht="15.75" customHeight="1" s="412">
      <c r="A1156" s="294" t="n"/>
      <c r="B1156" s="294" t="n"/>
      <c r="C1156" s="294" t="n"/>
      <c r="D1156" s="294" t="n"/>
      <c r="E1156" s="294" t="n"/>
      <c r="F1156" s="295" t="n"/>
      <c r="G1156" s="295" t="n"/>
      <c r="H1156" s="296" t="n"/>
      <c r="I1156" s="295" t="n"/>
      <c r="J1156" s="296" t="n"/>
      <c r="K1156" s="295" t="n"/>
      <c r="L1156" s="297" t="n"/>
      <c r="M1156" s="297">
        <f>'ENS TARDIO 201819'!$K1156-'ENS TARDIO 201819'!$I1156</f>
        <v/>
      </c>
      <c r="N1156" s="295" t="n"/>
      <c r="O1156" s="295" t="n"/>
      <c r="P1156" s="295" t="n"/>
      <c r="Q1156" s="295" t="n"/>
      <c r="R1156" s="295" t="n"/>
      <c r="S1156" s="295" t="n"/>
      <c r="T1156" s="295" t="n"/>
      <c r="U1156" s="295" t="n"/>
      <c r="V1156" s="295" t="n"/>
      <c r="W1156" s="295" t="n"/>
      <c r="X1156" s="290" t="inlineStr">
        <is>
          <t>Plot válido</t>
        </is>
      </c>
    </row>
    <row r="1157" hidden="1" ht="15.75" customHeight="1" s="412">
      <c r="A1157" s="294" t="n"/>
      <c r="B1157" s="294" t="n"/>
      <c r="C1157" s="294" t="n"/>
      <c r="D1157" s="294" t="n"/>
      <c r="E1157" s="294" t="n"/>
      <c r="F1157" s="295" t="n"/>
      <c r="G1157" s="295" t="n"/>
      <c r="H1157" s="296" t="n"/>
      <c r="I1157" s="295" t="n"/>
      <c r="J1157" s="296" t="n"/>
      <c r="K1157" s="295" t="n"/>
      <c r="L1157" s="297" t="n"/>
      <c r="M1157" s="297">
        <f>'ENS TARDIO 201819'!$K1157-'ENS TARDIO 201819'!$I1157</f>
        <v/>
      </c>
      <c r="N1157" s="295" t="n"/>
      <c r="O1157" s="295" t="n"/>
      <c r="P1157" s="295" t="n"/>
      <c r="Q1157" s="295" t="n"/>
      <c r="R1157" s="295" t="n"/>
      <c r="S1157" s="295" t="n"/>
      <c r="T1157" s="295" t="n"/>
      <c r="U1157" s="295" t="n"/>
      <c r="V1157" s="295" t="n"/>
      <c r="W1157" s="295" t="n"/>
      <c r="X1157" s="290" t="inlineStr">
        <is>
          <t>Plot válido</t>
        </is>
      </c>
    </row>
    <row r="1158" hidden="1" ht="15.75" customHeight="1" s="412">
      <c r="A1158" s="294" t="n"/>
      <c r="B1158" s="294" t="n"/>
      <c r="C1158" s="294" t="n"/>
      <c r="D1158" s="294" t="n"/>
      <c r="E1158" s="294" t="n"/>
      <c r="F1158" s="295" t="n"/>
      <c r="G1158" s="295" t="n"/>
      <c r="H1158" s="296" t="n"/>
      <c r="I1158" s="295" t="n"/>
      <c r="J1158" s="296" t="n"/>
      <c r="K1158" s="295" t="n"/>
      <c r="L1158" s="297" t="n"/>
      <c r="M1158" s="297">
        <f>'ENS TARDIO 201819'!$K1158-'ENS TARDIO 201819'!$I1158</f>
        <v/>
      </c>
      <c r="N1158" s="295" t="n"/>
      <c r="O1158" s="295" t="n"/>
      <c r="P1158" s="295" t="n"/>
      <c r="Q1158" s="295" t="n"/>
      <c r="R1158" s="295" t="n"/>
      <c r="S1158" s="295" t="n"/>
      <c r="T1158" s="295" t="n"/>
      <c r="U1158" s="295" t="n"/>
      <c r="V1158" s="295" t="n"/>
      <c r="W1158" s="295" t="n"/>
      <c r="X1158" s="290" t="inlineStr">
        <is>
          <t>Plot válido</t>
        </is>
      </c>
    </row>
    <row r="1159" hidden="1" ht="15.75" customHeight="1" s="412">
      <c r="A1159" s="294" t="n"/>
      <c r="B1159" s="294" t="n"/>
      <c r="C1159" s="294" t="n"/>
      <c r="D1159" s="294" t="n"/>
      <c r="E1159" s="294" t="n"/>
      <c r="F1159" s="295" t="n"/>
      <c r="G1159" s="295" t="n"/>
      <c r="H1159" s="296" t="n"/>
      <c r="I1159" s="295" t="n"/>
      <c r="J1159" s="296" t="n"/>
      <c r="K1159" s="295" t="n"/>
      <c r="L1159" s="297" t="n"/>
      <c r="M1159" s="297">
        <f>'ENS TARDIO 201819'!$K1159-'ENS TARDIO 201819'!$I1159</f>
        <v/>
      </c>
      <c r="N1159" s="295" t="n"/>
      <c r="O1159" s="295" t="n"/>
      <c r="P1159" s="295" t="n"/>
      <c r="Q1159" s="295" t="n"/>
      <c r="R1159" s="295" t="n"/>
      <c r="S1159" s="295" t="n"/>
      <c r="T1159" s="295" t="n"/>
      <c r="U1159" s="295" t="n"/>
      <c r="V1159" s="295" t="n"/>
      <c r="W1159" s="295" t="n"/>
      <c r="X1159" s="290" t="inlineStr">
        <is>
          <t>Plot válido</t>
        </is>
      </c>
    </row>
    <row r="1160" hidden="1" ht="15.75" customHeight="1" s="412">
      <c r="A1160" s="294" t="n"/>
      <c r="B1160" s="294" t="n"/>
      <c r="C1160" s="294" t="n"/>
      <c r="D1160" s="294" t="n"/>
      <c r="E1160" s="294" t="n"/>
      <c r="F1160" s="295" t="n"/>
      <c r="G1160" s="295" t="n"/>
      <c r="H1160" s="296" t="n"/>
      <c r="I1160" s="295" t="n"/>
      <c r="J1160" s="296" t="n"/>
      <c r="K1160" s="295" t="n"/>
      <c r="L1160" s="297" t="n"/>
      <c r="M1160" s="297">
        <f>'ENS TARDIO 201819'!$K1160-'ENS TARDIO 201819'!$I1160</f>
        <v/>
      </c>
      <c r="N1160" s="295" t="n"/>
      <c r="O1160" s="295" t="n"/>
      <c r="P1160" s="295" t="n"/>
      <c r="Q1160" s="295" t="n"/>
      <c r="R1160" s="295" t="n"/>
      <c r="S1160" s="295" t="n"/>
      <c r="T1160" s="295" t="n"/>
      <c r="U1160" s="295" t="n"/>
      <c r="V1160" s="295" t="n"/>
      <c r="W1160" s="295" t="n"/>
      <c r="X1160" s="290" t="inlineStr">
        <is>
          <t>Plot válido</t>
        </is>
      </c>
    </row>
    <row r="1161" hidden="1" ht="15.75" customHeight="1" s="412">
      <c r="A1161" s="294" t="n"/>
      <c r="B1161" s="294" t="n"/>
      <c r="C1161" s="294" t="n"/>
      <c r="D1161" s="294" t="n"/>
      <c r="E1161" s="294" t="n"/>
      <c r="F1161" s="295" t="n"/>
      <c r="G1161" s="295" t="n"/>
      <c r="H1161" s="296" t="n"/>
      <c r="I1161" s="295" t="n"/>
      <c r="J1161" s="296" t="n"/>
      <c r="K1161" s="295" t="n"/>
      <c r="L1161" s="297" t="n"/>
      <c r="M1161" s="297">
        <f>'ENS TARDIO 201819'!$K1161-'ENS TARDIO 201819'!$I1161</f>
        <v/>
      </c>
      <c r="N1161" s="295" t="n"/>
      <c r="O1161" s="295" t="n"/>
      <c r="P1161" s="295" t="n"/>
      <c r="Q1161" s="295" t="n"/>
      <c r="R1161" s="295" t="n"/>
      <c r="S1161" s="295" t="n"/>
      <c r="T1161" s="295" t="n"/>
      <c r="U1161" s="295" t="n"/>
      <c r="V1161" s="295" t="n"/>
      <c r="W1161" s="295" t="n"/>
      <c r="X1161" s="290" t="inlineStr">
        <is>
          <t>Plot válido</t>
        </is>
      </c>
    </row>
    <row r="1162" hidden="1" ht="15.75" customHeight="1" s="412">
      <c r="A1162" s="294" t="n"/>
      <c r="B1162" s="294" t="n"/>
      <c r="C1162" s="294" t="n"/>
      <c r="D1162" s="294" t="n"/>
      <c r="E1162" s="294" t="n"/>
      <c r="F1162" s="295" t="n"/>
      <c r="G1162" s="295" t="n"/>
      <c r="H1162" s="296" t="n"/>
      <c r="I1162" s="295" t="n"/>
      <c r="J1162" s="296" t="n"/>
      <c r="K1162" s="295" t="n"/>
      <c r="L1162" s="297" t="n"/>
      <c r="M1162" s="297">
        <f>'ENS TARDIO 201819'!$K1162-'ENS TARDIO 201819'!$I1162</f>
        <v/>
      </c>
      <c r="N1162" s="295" t="n"/>
      <c r="O1162" s="295" t="n"/>
      <c r="P1162" s="295" t="n"/>
      <c r="Q1162" s="295" t="n"/>
      <c r="R1162" s="295" t="n"/>
      <c r="S1162" s="295" t="n"/>
      <c r="T1162" s="295" t="n"/>
      <c r="U1162" s="295" t="n"/>
      <c r="V1162" s="295" t="n"/>
      <c r="W1162" s="295" t="n"/>
      <c r="X1162" s="290" t="inlineStr">
        <is>
          <t>Plot válido</t>
        </is>
      </c>
    </row>
    <row r="1163" hidden="1" ht="15.75" customHeight="1" s="412">
      <c r="A1163" s="294" t="n"/>
      <c r="B1163" s="294" t="n"/>
      <c r="C1163" s="294" t="n"/>
      <c r="D1163" s="294" t="n"/>
      <c r="E1163" s="294" t="n"/>
      <c r="F1163" s="295" t="n"/>
      <c r="G1163" s="295" t="n"/>
      <c r="H1163" s="296" t="n"/>
      <c r="I1163" s="295" t="n"/>
      <c r="J1163" s="296" t="n"/>
      <c r="K1163" s="295" t="n"/>
      <c r="L1163" s="297" t="n"/>
      <c r="M1163" s="297">
        <f>'ENS TARDIO 201819'!$K1163-'ENS TARDIO 201819'!$I1163</f>
        <v/>
      </c>
      <c r="N1163" s="295" t="n"/>
      <c r="O1163" s="295" t="n"/>
      <c r="P1163" s="295" t="n"/>
      <c r="Q1163" s="295" t="n"/>
      <c r="R1163" s="295" t="n"/>
      <c r="S1163" s="295" t="n"/>
      <c r="T1163" s="295" t="n"/>
      <c r="U1163" s="295" t="n"/>
      <c r="V1163" s="295" t="n"/>
      <c r="W1163" s="295" t="n"/>
      <c r="X1163" s="290" t="inlineStr">
        <is>
          <t>Se descarta</t>
        </is>
      </c>
    </row>
    <row r="1164" hidden="1" ht="15.75" customHeight="1" s="412">
      <c r="A1164" s="294" t="n"/>
      <c r="B1164" s="294" t="n"/>
      <c r="C1164" s="294" t="n"/>
      <c r="D1164" s="294" t="n"/>
      <c r="E1164" s="294" t="n"/>
      <c r="F1164" s="295" t="n"/>
      <c r="G1164" s="295" t="n"/>
      <c r="H1164" s="296" t="n"/>
      <c r="I1164" s="295" t="n"/>
      <c r="J1164" s="296" t="n"/>
      <c r="K1164" s="295" t="n"/>
      <c r="L1164" s="297" t="n"/>
      <c r="M1164" s="297">
        <f>'ENS TARDIO 201819'!$K1164-'ENS TARDIO 201819'!$I1164</f>
        <v/>
      </c>
      <c r="N1164" s="295" t="n"/>
      <c r="O1164" s="295" t="n"/>
      <c r="P1164" s="295" t="n"/>
      <c r="Q1164" s="295" t="n"/>
      <c r="R1164" s="295" t="n"/>
      <c r="S1164" s="295" t="n"/>
      <c r="T1164" s="295" t="n"/>
      <c r="U1164" s="295" t="n"/>
      <c r="V1164" s="295" t="n"/>
      <c r="W1164" s="295" t="n"/>
      <c r="X1164" s="290" t="inlineStr">
        <is>
          <t>Se descarta</t>
        </is>
      </c>
    </row>
    <row r="1165" hidden="1" ht="15.75" customHeight="1" s="412">
      <c r="A1165" s="294" t="n"/>
      <c r="B1165" s="294" t="n"/>
      <c r="C1165" s="294" t="n"/>
      <c r="D1165" s="294" t="n"/>
      <c r="E1165" s="294" t="n"/>
      <c r="F1165" s="295" t="n"/>
      <c r="G1165" s="295" t="n"/>
      <c r="H1165" s="296" t="n"/>
      <c r="I1165" s="295" t="n"/>
      <c r="J1165" s="296" t="n"/>
      <c r="K1165" s="295" t="n"/>
      <c r="L1165" s="297" t="n"/>
      <c r="M1165" s="297">
        <f>'ENS TARDIO 201819'!$K1165-'ENS TARDIO 201819'!$I1165</f>
        <v/>
      </c>
      <c r="N1165" s="295" t="n"/>
      <c r="O1165" s="295" t="n"/>
      <c r="P1165" s="295" t="n"/>
      <c r="Q1165" s="295" t="n"/>
      <c r="R1165" s="295" t="n"/>
      <c r="S1165" s="295" t="n"/>
      <c r="T1165" s="295" t="n"/>
      <c r="U1165" s="295" t="n"/>
      <c r="V1165" s="295" t="n"/>
      <c r="W1165" s="295" t="n"/>
      <c r="X1165" s="290" t="inlineStr">
        <is>
          <t>Se descarta</t>
        </is>
      </c>
    </row>
    <row r="1166" hidden="1" ht="15.75" customHeight="1" s="412">
      <c r="A1166" s="294" t="n"/>
      <c r="B1166" s="294" t="n"/>
      <c r="C1166" s="294" t="n"/>
      <c r="D1166" s="294" t="n"/>
      <c r="E1166" s="294" t="n"/>
      <c r="F1166" s="295" t="n"/>
      <c r="G1166" s="295" t="n"/>
      <c r="H1166" s="296" t="n"/>
      <c r="I1166" s="295" t="n"/>
      <c r="J1166" s="296" t="n"/>
      <c r="K1166" s="295" t="n"/>
      <c r="L1166" s="297" t="n"/>
      <c r="M1166" s="297">
        <f>'ENS TARDIO 201819'!$K1166-'ENS TARDIO 201819'!$I1166</f>
        <v/>
      </c>
      <c r="N1166" s="295" t="n"/>
      <c r="O1166" s="295" t="n"/>
      <c r="P1166" s="295" t="n"/>
      <c r="Q1166" s="295" t="n"/>
      <c r="R1166" s="295" t="n"/>
      <c r="S1166" s="295" t="n"/>
      <c r="T1166" s="295" t="n"/>
      <c r="U1166" s="295" t="n"/>
      <c r="V1166" s="295" t="n"/>
      <c r="W1166" s="295" t="n"/>
      <c r="X1166" s="290" t="inlineStr">
        <is>
          <t>Se descarta</t>
        </is>
      </c>
    </row>
    <row r="1167" hidden="1" ht="15.75" customHeight="1" s="412">
      <c r="A1167" s="294" t="n"/>
      <c r="B1167" s="294" t="n"/>
      <c r="C1167" s="294" t="n"/>
      <c r="D1167" s="294" t="n"/>
      <c r="E1167" s="294" t="n"/>
      <c r="F1167" s="295" t="n"/>
      <c r="G1167" s="295" t="n"/>
      <c r="H1167" s="296" t="n"/>
      <c r="I1167" s="295" t="n"/>
      <c r="J1167" s="296" t="n"/>
      <c r="K1167" s="295" t="n"/>
      <c r="L1167" s="297" t="n"/>
      <c r="M1167" s="297">
        <f>'ENS TARDIO 201819'!$K1167-'ENS TARDIO 201819'!$I1167</f>
        <v/>
      </c>
      <c r="N1167" s="295" t="n"/>
      <c r="O1167" s="295" t="n"/>
      <c r="P1167" s="295" t="n"/>
      <c r="Q1167" s="295" t="n"/>
      <c r="R1167" s="295" t="n"/>
      <c r="S1167" s="295" t="n"/>
      <c r="T1167" s="295" t="n"/>
      <c r="U1167" s="295" t="n"/>
      <c r="V1167" s="295" t="n"/>
      <c r="W1167" s="295" t="n"/>
      <c r="X1167" s="290" t="inlineStr">
        <is>
          <t>Se descarta</t>
        </is>
      </c>
    </row>
    <row r="1168" hidden="1" ht="15.75" customHeight="1" s="412">
      <c r="A1168" s="294" t="n"/>
      <c r="B1168" s="294" t="n"/>
      <c r="C1168" s="294" t="n"/>
      <c r="D1168" s="294" t="n"/>
      <c r="E1168" s="294" t="n"/>
      <c r="F1168" s="295" t="n"/>
      <c r="G1168" s="295" t="n"/>
      <c r="H1168" s="296" t="n"/>
      <c r="I1168" s="295" t="n"/>
      <c r="J1168" s="296" t="n"/>
      <c r="K1168" s="295" t="n"/>
      <c r="L1168" s="297" t="n"/>
      <c r="M1168" s="297">
        <f>'ENS TARDIO 201819'!$K1168-'ENS TARDIO 201819'!$I1168</f>
        <v/>
      </c>
      <c r="N1168" s="295" t="n"/>
      <c r="O1168" s="295" t="n"/>
      <c r="P1168" s="295" t="n"/>
      <c r="Q1168" s="295" t="n"/>
      <c r="R1168" s="295" t="n"/>
      <c r="S1168" s="295" t="n"/>
      <c r="T1168" s="295" t="n"/>
      <c r="U1168" s="295" t="n"/>
      <c r="V1168" s="295" t="n"/>
      <c r="W1168" s="295" t="n"/>
      <c r="X1168" s="290" t="inlineStr">
        <is>
          <t>Se descarta</t>
        </is>
      </c>
    </row>
    <row r="1169" hidden="1" ht="15.75" customHeight="1" s="412">
      <c r="A1169" s="294" t="n"/>
      <c r="B1169" s="294" t="n"/>
      <c r="C1169" s="294" t="n"/>
      <c r="D1169" s="294" t="n"/>
      <c r="E1169" s="294" t="n"/>
      <c r="F1169" s="295" t="n"/>
      <c r="G1169" s="295" t="n"/>
      <c r="H1169" s="296" t="n"/>
      <c r="I1169" s="295" t="n"/>
      <c r="J1169" s="296" t="n"/>
      <c r="K1169" s="295" t="n"/>
      <c r="L1169" s="297" t="n"/>
      <c r="M1169" s="297">
        <f>'ENS TARDIO 201819'!$K1169-'ENS TARDIO 201819'!$I1169</f>
        <v/>
      </c>
      <c r="N1169" s="295" t="n"/>
      <c r="O1169" s="295" t="n"/>
      <c r="P1169" s="295" t="n"/>
      <c r="Q1169" s="295" t="n"/>
      <c r="R1169" s="295" t="n"/>
      <c r="S1169" s="295" t="n"/>
      <c r="T1169" s="295" t="n"/>
      <c r="U1169" s="295" t="n"/>
      <c r="V1169" s="295" t="n"/>
      <c r="W1169" s="295" t="n"/>
      <c r="X1169" s="290" t="inlineStr">
        <is>
          <t>Se descarta</t>
        </is>
      </c>
    </row>
    <row r="1170" hidden="1" ht="15.75" customHeight="1" s="412">
      <c r="A1170" s="294" t="n"/>
      <c r="B1170" s="294" t="n"/>
      <c r="C1170" s="294" t="n"/>
      <c r="D1170" s="294" t="n"/>
      <c r="E1170" s="294" t="n"/>
      <c r="F1170" s="295" t="n"/>
      <c r="G1170" s="295" t="n"/>
      <c r="H1170" s="296" t="n"/>
      <c r="I1170" s="295" t="n"/>
      <c r="J1170" s="296" t="n"/>
      <c r="K1170" s="295" t="n"/>
      <c r="L1170" s="297" t="n"/>
      <c r="M1170" s="297">
        <f>'ENS TARDIO 201819'!$K1170-'ENS TARDIO 201819'!$I1170</f>
        <v/>
      </c>
      <c r="N1170" s="295" t="n"/>
      <c r="O1170" s="295" t="n"/>
      <c r="P1170" s="295" t="n"/>
      <c r="Q1170" s="295" t="n"/>
      <c r="R1170" s="295" t="n"/>
      <c r="S1170" s="295" t="n"/>
      <c r="T1170" s="295" t="n"/>
      <c r="U1170" s="295" t="n"/>
      <c r="V1170" s="295" t="n"/>
      <c r="W1170" s="295" t="n"/>
      <c r="X1170" s="290" t="inlineStr">
        <is>
          <t>Se descarta</t>
        </is>
      </c>
    </row>
    <row r="1171" hidden="1" ht="15.75" customHeight="1" s="412">
      <c r="A1171" s="294" t="n"/>
      <c r="B1171" s="294" t="n"/>
      <c r="C1171" s="294" t="n"/>
      <c r="D1171" s="294" t="n"/>
      <c r="E1171" s="294" t="n"/>
      <c r="F1171" s="295" t="n"/>
      <c r="G1171" s="295" t="n"/>
      <c r="H1171" s="296" t="n"/>
      <c r="I1171" s="295" t="n"/>
      <c r="J1171" s="296" t="n"/>
      <c r="K1171" s="295" t="n"/>
      <c r="L1171" s="297" t="n"/>
      <c r="M1171" s="297">
        <f>'ENS TARDIO 201819'!$K1171-'ENS TARDIO 201819'!$I1171</f>
        <v/>
      </c>
      <c r="N1171" s="295" t="n"/>
      <c r="O1171" s="295" t="n"/>
      <c r="P1171" s="295" t="n"/>
      <c r="Q1171" s="295" t="n"/>
      <c r="R1171" s="295" t="n"/>
      <c r="S1171" s="295" t="n"/>
      <c r="T1171" s="295" t="n"/>
      <c r="U1171" s="295" t="n"/>
      <c r="V1171" s="295" t="n"/>
      <c r="W1171" s="295" t="n"/>
      <c r="X1171" s="290" t="inlineStr">
        <is>
          <t>Se descarta</t>
        </is>
      </c>
    </row>
    <row r="1172" hidden="1" ht="15.75" customHeight="1" s="412">
      <c r="A1172" s="294" t="n"/>
      <c r="B1172" s="294" t="n"/>
      <c r="C1172" s="294" t="n"/>
      <c r="D1172" s="294" t="n"/>
      <c r="E1172" s="294" t="n"/>
      <c r="F1172" s="295" t="n"/>
      <c r="G1172" s="295" t="n"/>
      <c r="H1172" s="296" t="n"/>
      <c r="I1172" s="295" t="n"/>
      <c r="J1172" s="296" t="n"/>
      <c r="K1172" s="295" t="n"/>
      <c r="L1172" s="297" t="n"/>
      <c r="M1172" s="297">
        <f>'ENS TARDIO 201819'!$K1172-'ENS TARDIO 201819'!$I1172</f>
        <v/>
      </c>
      <c r="N1172" s="295" t="n"/>
      <c r="O1172" s="295" t="n"/>
      <c r="P1172" s="295" t="n"/>
      <c r="Q1172" s="295" t="n"/>
      <c r="R1172" s="295" t="n"/>
      <c r="S1172" s="295" t="n"/>
      <c r="T1172" s="295" t="n"/>
      <c r="U1172" s="295" t="n"/>
      <c r="V1172" s="295" t="n"/>
      <c r="W1172" s="295" t="n"/>
      <c r="X1172" s="290" t="inlineStr">
        <is>
          <t>Se descarta</t>
        </is>
      </c>
    </row>
    <row r="1173" hidden="1" ht="15.75" customHeight="1" s="412">
      <c r="A1173" s="294" t="n"/>
      <c r="B1173" s="294" t="n"/>
      <c r="C1173" s="294" t="n"/>
      <c r="D1173" s="294" t="n"/>
      <c r="E1173" s="294" t="n"/>
      <c r="F1173" s="295" t="n"/>
      <c r="G1173" s="295" t="n"/>
      <c r="H1173" s="296" t="n"/>
      <c r="I1173" s="295" t="n"/>
      <c r="J1173" s="296" t="n"/>
      <c r="K1173" s="295" t="n"/>
      <c r="L1173" s="297" t="n"/>
      <c r="M1173" s="297">
        <f>'ENS TARDIO 201819'!$K1173-'ENS TARDIO 201819'!$I1173</f>
        <v/>
      </c>
      <c r="N1173" s="295" t="n"/>
      <c r="O1173" s="295" t="n"/>
      <c r="P1173" s="295" t="n"/>
      <c r="Q1173" s="295" t="n"/>
      <c r="R1173" s="295" t="n"/>
      <c r="S1173" s="295" t="n"/>
      <c r="T1173" s="295" t="n"/>
      <c r="U1173" s="295" t="n"/>
      <c r="V1173" s="295" t="n"/>
      <c r="W1173" s="295" t="n"/>
      <c r="X1173" s="290" t="inlineStr">
        <is>
          <t>Se descarta</t>
        </is>
      </c>
    </row>
    <row r="1174" hidden="1" ht="15.75" customHeight="1" s="412">
      <c r="A1174" s="294" t="n"/>
      <c r="B1174" s="294" t="n"/>
      <c r="C1174" s="294" t="n"/>
      <c r="D1174" s="294" t="n"/>
      <c r="E1174" s="294" t="n"/>
      <c r="F1174" s="295" t="n"/>
      <c r="G1174" s="295" t="n"/>
      <c r="H1174" s="296" t="n"/>
      <c r="I1174" s="295" t="n"/>
      <c r="J1174" s="296" t="n"/>
      <c r="K1174" s="295" t="n"/>
      <c r="L1174" s="297" t="n"/>
      <c r="M1174" s="297">
        <f>'ENS TARDIO 201819'!$K1174-'ENS TARDIO 201819'!$I1174</f>
        <v/>
      </c>
      <c r="N1174" s="295" t="n"/>
      <c r="O1174" s="295" t="n"/>
      <c r="P1174" s="295" t="n"/>
      <c r="Q1174" s="295" t="n"/>
      <c r="R1174" s="295" t="n"/>
      <c r="S1174" s="295" t="n"/>
      <c r="T1174" s="295" t="n"/>
      <c r="U1174" s="295" t="n"/>
      <c r="V1174" s="295" t="n"/>
      <c r="W1174" s="295" t="n"/>
      <c r="X1174" s="290" t="inlineStr">
        <is>
          <t>Se descarta</t>
        </is>
      </c>
    </row>
    <row r="1175" hidden="1" ht="15.75" customHeight="1" s="412">
      <c r="A1175" s="294" t="n"/>
      <c r="B1175" s="294" t="n"/>
      <c r="C1175" s="294" t="n"/>
      <c r="D1175" s="294" t="n"/>
      <c r="E1175" s="294" t="n"/>
      <c r="F1175" s="295" t="n"/>
      <c r="G1175" s="295" t="n"/>
      <c r="H1175" s="296" t="n"/>
      <c r="I1175" s="295" t="n"/>
      <c r="J1175" s="296" t="n"/>
      <c r="K1175" s="295" t="n"/>
      <c r="L1175" s="297" t="n"/>
      <c r="M1175" s="297">
        <f>'ENS TARDIO 201819'!$K1175-'ENS TARDIO 201819'!$I1175</f>
        <v/>
      </c>
      <c r="N1175" s="295" t="n"/>
      <c r="O1175" s="295" t="n"/>
      <c r="P1175" s="295" t="n"/>
      <c r="Q1175" s="295" t="n"/>
      <c r="R1175" s="295" t="n"/>
      <c r="S1175" s="295" t="n"/>
      <c r="T1175" s="295" t="n"/>
      <c r="U1175" s="295" t="n"/>
      <c r="V1175" s="295" t="n"/>
      <c r="W1175" s="295" t="n"/>
      <c r="X1175" s="290" t="inlineStr">
        <is>
          <t>Plot válido</t>
        </is>
      </c>
    </row>
    <row r="1176" hidden="1" ht="15.75" customHeight="1" s="412">
      <c r="A1176" s="294" t="n"/>
      <c r="B1176" s="294" t="n"/>
      <c r="C1176" s="294" t="n"/>
      <c r="D1176" s="294" t="n"/>
      <c r="E1176" s="294" t="n"/>
      <c r="F1176" s="295" t="n"/>
      <c r="G1176" s="295" t="n"/>
      <c r="H1176" s="296" t="n"/>
      <c r="I1176" s="295" t="n"/>
      <c r="J1176" s="296" t="n"/>
      <c r="K1176" s="295" t="n"/>
      <c r="L1176" s="297" t="n"/>
      <c r="M1176" s="297">
        <f>'ENS TARDIO 201819'!$K1176-'ENS TARDIO 201819'!$I1176</f>
        <v/>
      </c>
      <c r="N1176" s="295" t="n"/>
      <c r="O1176" s="295" t="n"/>
      <c r="P1176" s="295" t="n"/>
      <c r="Q1176" s="295" t="n"/>
      <c r="R1176" s="295" t="n"/>
      <c r="S1176" s="295" t="n"/>
      <c r="T1176" s="295" t="n"/>
      <c r="U1176" s="295" t="n"/>
      <c r="V1176" s="295" t="n"/>
      <c r="W1176" s="295" t="n"/>
      <c r="X1176" s="290" t="inlineStr">
        <is>
          <t>Plot válido</t>
        </is>
      </c>
    </row>
    <row r="1177" hidden="1" ht="15.75" customHeight="1" s="412">
      <c r="A1177" s="294" t="n"/>
      <c r="B1177" s="294" t="n"/>
      <c r="C1177" s="294" t="n"/>
      <c r="D1177" s="294" t="n"/>
      <c r="E1177" s="294" t="n"/>
      <c r="F1177" s="295" t="n"/>
      <c r="G1177" s="295" t="n"/>
      <c r="H1177" s="296" t="n"/>
      <c r="I1177" s="295" t="n"/>
      <c r="J1177" s="296" t="n"/>
      <c r="K1177" s="295" t="n"/>
      <c r="L1177" s="297" t="n"/>
      <c r="M1177" s="297">
        <f>'ENS TARDIO 201819'!$K1177-'ENS TARDIO 201819'!$I1177</f>
        <v/>
      </c>
      <c r="N1177" s="295" t="n"/>
      <c r="O1177" s="295" t="n"/>
      <c r="P1177" s="295" t="n"/>
      <c r="Q1177" s="295" t="n"/>
      <c r="R1177" s="295" t="n"/>
      <c r="S1177" s="295" t="n"/>
      <c r="T1177" s="295" t="n"/>
      <c r="U1177" s="295" t="n"/>
      <c r="V1177" s="295" t="n"/>
      <c r="W1177" s="295" t="n"/>
      <c r="X1177" s="290" t="inlineStr">
        <is>
          <t>Plot válido</t>
        </is>
      </c>
    </row>
    <row r="1178" hidden="1" ht="15.75" customHeight="1" s="412">
      <c r="A1178" s="294" t="n"/>
      <c r="B1178" s="294" t="n"/>
      <c r="C1178" s="294" t="n"/>
      <c r="D1178" s="294" t="n"/>
      <c r="E1178" s="294" t="n"/>
      <c r="F1178" s="295" t="n"/>
      <c r="G1178" s="295" t="n"/>
      <c r="H1178" s="296" t="n"/>
      <c r="I1178" s="295" t="n"/>
      <c r="J1178" s="296" t="n"/>
      <c r="K1178" s="295" t="n"/>
      <c r="L1178" s="297" t="n"/>
      <c r="M1178" s="297">
        <f>'ENS TARDIO 201819'!$K1178-'ENS TARDIO 201819'!$I1178</f>
        <v/>
      </c>
      <c r="N1178" s="295" t="n"/>
      <c r="O1178" s="295" t="n"/>
      <c r="P1178" s="295" t="n"/>
      <c r="Q1178" s="295" t="n"/>
      <c r="R1178" s="295" t="n"/>
      <c r="S1178" s="295" t="n"/>
      <c r="T1178" s="295" t="n"/>
      <c r="U1178" s="295" t="n"/>
      <c r="V1178" s="295" t="n"/>
      <c r="W1178" s="295" t="n"/>
      <c r="X1178" s="290" t="inlineStr">
        <is>
          <t>Plot válido</t>
        </is>
      </c>
    </row>
    <row r="1179" hidden="1" ht="15.75" customHeight="1" s="412">
      <c r="A1179" s="294" t="n"/>
      <c r="B1179" s="294" t="n"/>
      <c r="C1179" s="294" t="n"/>
      <c r="D1179" s="294" t="n"/>
      <c r="E1179" s="294" t="n"/>
      <c r="F1179" s="295" t="n"/>
      <c r="G1179" s="295" t="n"/>
      <c r="H1179" s="296" t="n"/>
      <c r="I1179" s="295" t="n"/>
      <c r="J1179" s="296" t="n"/>
      <c r="K1179" s="295" t="n"/>
      <c r="L1179" s="297" t="n"/>
      <c r="M1179" s="297">
        <f>'ENS TARDIO 201819'!$K1179-'ENS TARDIO 201819'!$I1179</f>
        <v/>
      </c>
      <c r="N1179" s="295" t="n"/>
      <c r="O1179" s="295" t="n"/>
      <c r="P1179" s="295" t="n"/>
      <c r="Q1179" s="295" t="n"/>
      <c r="R1179" s="295" t="n"/>
      <c r="S1179" s="295" t="n"/>
      <c r="T1179" s="295" t="n"/>
      <c r="U1179" s="295" t="n"/>
      <c r="V1179" s="295" t="n"/>
      <c r="W1179" s="295" t="n"/>
      <c r="X1179" s="290" t="inlineStr">
        <is>
          <t>Plot válido</t>
        </is>
      </c>
    </row>
    <row r="1180" hidden="1" ht="15.75" customHeight="1" s="412">
      <c r="A1180" s="294" t="n"/>
      <c r="B1180" s="294" t="n"/>
      <c r="C1180" s="294" t="n"/>
      <c r="D1180" s="294" t="n"/>
      <c r="E1180" s="294" t="n"/>
      <c r="F1180" s="295" t="n"/>
      <c r="G1180" s="295" t="n"/>
      <c r="H1180" s="296" t="n"/>
      <c r="I1180" s="295" t="n"/>
      <c r="J1180" s="296" t="n"/>
      <c r="K1180" s="295" t="n"/>
      <c r="L1180" s="297" t="n"/>
      <c r="M1180" s="297">
        <f>'ENS TARDIO 201819'!$K1180-'ENS TARDIO 201819'!$I1180</f>
        <v/>
      </c>
      <c r="N1180" s="295" t="n"/>
      <c r="O1180" s="295" t="n"/>
      <c r="P1180" s="295" t="n"/>
      <c r="Q1180" s="295" t="n"/>
      <c r="R1180" s="295" t="n"/>
      <c r="S1180" s="295" t="n"/>
      <c r="T1180" s="295" t="n"/>
      <c r="U1180" s="295" t="n"/>
      <c r="V1180" s="295" t="n"/>
      <c r="W1180" s="295" t="n"/>
      <c r="X1180" s="290" t="inlineStr">
        <is>
          <t>Plot válido</t>
        </is>
      </c>
    </row>
    <row r="1181" hidden="1" ht="15.75" customHeight="1" s="412">
      <c r="A1181" s="294" t="n"/>
      <c r="B1181" s="294" t="n"/>
      <c r="C1181" s="294" t="n"/>
      <c r="D1181" s="294" t="n"/>
      <c r="E1181" s="294" t="n"/>
      <c r="F1181" s="295" t="n"/>
      <c r="G1181" s="295" t="n"/>
      <c r="H1181" s="296" t="n"/>
      <c r="I1181" s="295" t="n"/>
      <c r="J1181" s="296" t="n"/>
      <c r="K1181" s="295" t="n"/>
      <c r="L1181" s="297" t="n"/>
      <c r="M1181" s="297">
        <f>'ENS TARDIO 201819'!$K1181-'ENS TARDIO 201819'!$I1181</f>
        <v/>
      </c>
      <c r="N1181" s="295" t="n"/>
      <c r="O1181" s="295" t="n"/>
      <c r="P1181" s="295" t="n"/>
      <c r="Q1181" s="295" t="n"/>
      <c r="R1181" s="295" t="n"/>
      <c r="S1181" s="295" t="n"/>
      <c r="T1181" s="295" t="n"/>
      <c r="U1181" s="295" t="n"/>
      <c r="V1181" s="295" t="n"/>
      <c r="W1181" s="295" t="n"/>
      <c r="X1181" s="290" t="inlineStr">
        <is>
          <t>Plot válido</t>
        </is>
      </c>
    </row>
    <row r="1182" hidden="1" ht="15.75" customHeight="1" s="412">
      <c r="A1182" s="294" t="n"/>
      <c r="B1182" s="294" t="n"/>
      <c r="C1182" s="294" t="n"/>
      <c r="D1182" s="294" t="n"/>
      <c r="E1182" s="294" t="n"/>
      <c r="F1182" s="295" t="n"/>
      <c r="G1182" s="295" t="n"/>
      <c r="H1182" s="296" t="n"/>
      <c r="I1182" s="295" t="n"/>
      <c r="J1182" s="296" t="n"/>
      <c r="K1182" s="295" t="n"/>
      <c r="L1182" s="297" t="n"/>
      <c r="M1182" s="297">
        <f>'ENS TARDIO 201819'!$K1182-'ENS TARDIO 201819'!$I1182</f>
        <v/>
      </c>
      <c r="N1182" s="295" t="n"/>
      <c r="O1182" s="295" t="n"/>
      <c r="P1182" s="295" t="n"/>
      <c r="Q1182" s="295" t="n"/>
      <c r="R1182" s="295" t="n"/>
      <c r="S1182" s="295" t="n"/>
      <c r="T1182" s="295" t="n"/>
      <c r="U1182" s="295" t="n"/>
      <c r="V1182" s="295" t="n"/>
      <c r="W1182" s="295" t="n"/>
      <c r="X1182" s="290" t="inlineStr">
        <is>
          <t>Plot válido</t>
        </is>
      </c>
    </row>
    <row r="1183" hidden="1" ht="15.75" customHeight="1" s="412">
      <c r="A1183" s="294" t="n"/>
      <c r="B1183" s="294" t="n"/>
      <c r="C1183" s="294" t="n"/>
      <c r="D1183" s="294" t="n"/>
      <c r="E1183" s="294" t="n"/>
      <c r="F1183" s="295" t="n"/>
      <c r="G1183" s="295" t="n"/>
      <c r="H1183" s="296" t="n"/>
      <c r="I1183" s="295" t="n"/>
      <c r="J1183" s="296" t="n"/>
      <c r="K1183" s="295" t="n"/>
      <c r="L1183" s="297" t="n"/>
      <c r="M1183" s="297">
        <f>'ENS TARDIO 201819'!$K1183-'ENS TARDIO 201819'!$I1183</f>
        <v/>
      </c>
      <c r="N1183" s="295" t="n"/>
      <c r="O1183" s="295" t="n"/>
      <c r="P1183" s="295" t="n"/>
      <c r="Q1183" s="295" t="n"/>
      <c r="R1183" s="295" t="n"/>
      <c r="S1183" s="295" t="n"/>
      <c r="T1183" s="295" t="n"/>
      <c r="U1183" s="295" t="n"/>
      <c r="V1183" s="295" t="n"/>
      <c r="W1183" s="295" t="n"/>
      <c r="X1183" s="290" t="inlineStr">
        <is>
          <t>Plot válido</t>
        </is>
      </c>
    </row>
    <row r="1184" hidden="1" ht="15.75" customHeight="1" s="412">
      <c r="A1184" s="294" t="n"/>
      <c r="B1184" s="294" t="n"/>
      <c r="C1184" s="294" t="n"/>
      <c r="D1184" s="294" t="n"/>
      <c r="E1184" s="294" t="n"/>
      <c r="F1184" s="295" t="n"/>
      <c r="G1184" s="295" t="n"/>
      <c r="H1184" s="296" t="n"/>
      <c r="I1184" s="295" t="n"/>
      <c r="J1184" s="296" t="n"/>
      <c r="K1184" s="295" t="n"/>
      <c r="L1184" s="297" t="n"/>
      <c r="M1184" s="297">
        <f>'ENS TARDIO 201819'!$K1184-'ENS TARDIO 201819'!$I1184</f>
        <v/>
      </c>
      <c r="N1184" s="295" t="n"/>
      <c r="O1184" s="295" t="n"/>
      <c r="P1184" s="295" t="n"/>
      <c r="Q1184" s="295" t="n"/>
      <c r="R1184" s="295" t="n"/>
      <c r="S1184" s="295" t="n"/>
      <c r="T1184" s="295" t="n"/>
      <c r="U1184" s="295" t="n"/>
      <c r="V1184" s="295" t="n"/>
      <c r="W1184" s="295" t="n"/>
      <c r="X1184" s="290" t="inlineStr">
        <is>
          <t>Plot válido</t>
        </is>
      </c>
    </row>
    <row r="1185" hidden="1" ht="15.75" customHeight="1" s="412">
      <c r="A1185" s="294" t="n"/>
      <c r="B1185" s="294" t="n"/>
      <c r="C1185" s="294" t="n"/>
      <c r="D1185" s="294" t="n"/>
      <c r="E1185" s="294" t="n"/>
      <c r="F1185" s="295" t="n"/>
      <c r="G1185" s="295" t="n"/>
      <c r="H1185" s="296" t="n"/>
      <c r="I1185" s="295" t="n"/>
      <c r="J1185" s="296" t="n"/>
      <c r="K1185" s="295" t="n"/>
      <c r="L1185" s="297" t="n"/>
      <c r="M1185" s="297">
        <f>'ENS TARDIO 201819'!$K1185-'ENS TARDIO 201819'!$I1185</f>
        <v/>
      </c>
      <c r="N1185" s="295" t="n"/>
      <c r="O1185" s="295" t="n"/>
      <c r="P1185" s="295" t="n"/>
      <c r="Q1185" s="295" t="n"/>
      <c r="R1185" s="295" t="n"/>
      <c r="S1185" s="295" t="n"/>
      <c r="T1185" s="295" t="n"/>
      <c r="U1185" s="295" t="n"/>
      <c r="V1185" s="295" t="n"/>
      <c r="W1185" s="295" t="n"/>
      <c r="X1185" s="290" t="inlineStr">
        <is>
          <t>Plot válido</t>
        </is>
      </c>
    </row>
    <row r="1186" hidden="1" ht="15.75" customHeight="1" s="412">
      <c r="A1186" s="294" t="n"/>
      <c r="B1186" s="294" t="n"/>
      <c r="C1186" s="294" t="n"/>
      <c r="D1186" s="294" t="n"/>
      <c r="E1186" s="294" t="n"/>
      <c r="F1186" s="295" t="n"/>
      <c r="G1186" s="295" t="n"/>
      <c r="H1186" s="296" t="n"/>
      <c r="I1186" s="295" t="n"/>
      <c r="J1186" s="296" t="n"/>
      <c r="K1186" s="295" t="n"/>
      <c r="L1186" s="297" t="n"/>
      <c r="M1186" s="297">
        <f>'ENS TARDIO 201819'!$K1186-'ENS TARDIO 201819'!$I1186</f>
        <v/>
      </c>
      <c r="N1186" s="295" t="n"/>
      <c r="O1186" s="295" t="n"/>
      <c r="P1186" s="295" t="n"/>
      <c r="Q1186" s="295" t="n"/>
      <c r="R1186" s="295" t="n"/>
      <c r="S1186" s="295" t="n"/>
      <c r="T1186" s="295" t="n"/>
      <c r="U1186" s="295" t="n"/>
      <c r="V1186" s="295" t="n"/>
      <c r="W1186" s="295" t="n"/>
      <c r="X1186" s="290" t="inlineStr">
        <is>
          <t>Plot válido</t>
        </is>
      </c>
    </row>
    <row r="1187" hidden="1" ht="15.75" customHeight="1" s="412">
      <c r="A1187" s="294" t="n"/>
      <c r="B1187" s="294" t="n"/>
      <c r="C1187" s="294" t="n"/>
      <c r="D1187" s="294" t="n"/>
      <c r="E1187" s="294" t="n"/>
      <c r="F1187" s="295" t="n"/>
      <c r="G1187" s="295" t="n"/>
      <c r="H1187" s="296" t="n"/>
      <c r="I1187" s="295" t="n"/>
      <c r="J1187" s="296" t="n"/>
      <c r="K1187" s="295" t="n"/>
      <c r="L1187" s="297" t="n"/>
      <c r="M1187" s="297">
        <f>'ENS TARDIO 201819'!$K1187-'ENS TARDIO 201819'!$I1187</f>
        <v/>
      </c>
      <c r="N1187" s="295" t="n"/>
      <c r="O1187" s="295" t="n"/>
      <c r="P1187" s="295" t="n"/>
      <c r="Q1187" s="295" t="n"/>
      <c r="R1187" s="295" t="n"/>
      <c r="S1187" s="295" t="n"/>
      <c r="T1187" s="295" t="n"/>
      <c r="U1187" s="295" t="n"/>
      <c r="V1187" s="295" t="n"/>
      <c r="W1187" s="295" t="n"/>
      <c r="X1187" s="290" t="inlineStr">
        <is>
          <t>Plot válido</t>
        </is>
      </c>
    </row>
    <row r="1188" hidden="1" ht="15.75" customHeight="1" s="412">
      <c r="A1188" s="294" t="n"/>
      <c r="B1188" s="294" t="n"/>
      <c r="C1188" s="294" t="n"/>
      <c r="D1188" s="294" t="n"/>
      <c r="E1188" s="294" t="n"/>
      <c r="F1188" s="295" t="n"/>
      <c r="G1188" s="295" t="n"/>
      <c r="H1188" s="296" t="n"/>
      <c r="I1188" s="295" t="n"/>
      <c r="J1188" s="296" t="n"/>
      <c r="K1188" s="295" t="n"/>
      <c r="L1188" s="297" t="n"/>
      <c r="M1188" s="297">
        <f>'ENS TARDIO 201819'!$K1188-'ENS TARDIO 201819'!$I1188</f>
        <v/>
      </c>
      <c r="N1188" s="295" t="n"/>
      <c r="O1188" s="295" t="n"/>
      <c r="P1188" s="295" t="n"/>
      <c r="Q1188" s="295" t="n"/>
      <c r="R1188" s="295" t="n"/>
      <c r="S1188" s="295" t="n"/>
      <c r="T1188" s="295" t="n"/>
      <c r="U1188" s="295" t="n"/>
      <c r="V1188" s="295" t="n"/>
      <c r="W1188" s="295" t="n"/>
      <c r="X1188" s="290" t="inlineStr">
        <is>
          <t>Plot válido</t>
        </is>
      </c>
    </row>
    <row r="1189" hidden="1" ht="15.75" customHeight="1" s="412">
      <c r="A1189" s="294" t="n"/>
      <c r="B1189" s="294" t="n"/>
      <c r="C1189" s="294" t="n"/>
      <c r="D1189" s="294" t="n"/>
      <c r="E1189" s="294" t="n"/>
      <c r="F1189" s="295" t="n"/>
      <c r="G1189" s="295" t="n"/>
      <c r="H1189" s="296" t="n"/>
      <c r="I1189" s="295" t="n"/>
      <c r="J1189" s="296" t="n"/>
      <c r="K1189" s="295" t="n"/>
      <c r="L1189" s="297" t="n"/>
      <c r="M1189" s="297">
        <f>'ENS TARDIO 201819'!$K1189-'ENS TARDIO 201819'!$I1189</f>
        <v/>
      </c>
      <c r="N1189" s="295" t="n"/>
      <c r="O1189" s="295" t="n"/>
      <c r="P1189" s="295" t="n"/>
      <c r="Q1189" s="295" t="n"/>
      <c r="R1189" s="295" t="n"/>
      <c r="S1189" s="295" t="n"/>
      <c r="T1189" s="295" t="n"/>
      <c r="U1189" s="295" t="n"/>
      <c r="V1189" s="295" t="n"/>
      <c r="W1189" s="295" t="n"/>
      <c r="X1189" s="290" t="inlineStr">
        <is>
          <t>Plot válido</t>
        </is>
      </c>
    </row>
    <row r="1190" hidden="1" ht="15.75" customHeight="1" s="412">
      <c r="A1190" s="294" t="n"/>
      <c r="B1190" s="294" t="n"/>
      <c r="C1190" s="294" t="n"/>
      <c r="D1190" s="294" t="n"/>
      <c r="E1190" s="294" t="n"/>
      <c r="F1190" s="295" t="n"/>
      <c r="G1190" s="295" t="n"/>
      <c r="H1190" s="296" t="n"/>
      <c r="I1190" s="295" t="n"/>
      <c r="J1190" s="296" t="n"/>
      <c r="K1190" s="295" t="n"/>
      <c r="L1190" s="297" t="n"/>
      <c r="M1190" s="297">
        <f>'ENS TARDIO 201819'!$K1190-'ENS TARDIO 201819'!$I1190</f>
        <v/>
      </c>
      <c r="N1190" s="295" t="n"/>
      <c r="O1190" s="295" t="n"/>
      <c r="P1190" s="295" t="n"/>
      <c r="Q1190" s="295" t="n"/>
      <c r="R1190" s="295" t="n"/>
      <c r="S1190" s="295" t="n"/>
      <c r="T1190" s="295" t="n"/>
      <c r="U1190" s="295" t="n"/>
      <c r="V1190" s="295" t="n"/>
      <c r="W1190" s="295" t="n"/>
      <c r="X1190" s="290" t="inlineStr">
        <is>
          <t>Plot válido</t>
        </is>
      </c>
    </row>
    <row r="1191" hidden="1" ht="15.75" customHeight="1" s="412">
      <c r="A1191" s="294" t="n"/>
      <c r="B1191" s="294" t="n"/>
      <c r="C1191" s="294" t="n"/>
      <c r="D1191" s="294" t="n"/>
      <c r="E1191" s="294" t="n"/>
      <c r="F1191" s="295" t="n"/>
      <c r="G1191" s="295" t="n"/>
      <c r="H1191" s="296" t="n"/>
      <c r="I1191" s="295" t="n"/>
      <c r="J1191" s="296" t="n"/>
      <c r="K1191" s="295" t="n"/>
      <c r="L1191" s="297" t="n"/>
      <c r="M1191" s="297">
        <f>'ENS TARDIO 201819'!$K1191-'ENS TARDIO 201819'!$I1191</f>
        <v/>
      </c>
      <c r="N1191" s="295" t="n"/>
      <c r="O1191" s="295" t="n"/>
      <c r="P1191" s="295" t="n"/>
      <c r="Q1191" s="295" t="n"/>
      <c r="R1191" s="295" t="n"/>
      <c r="S1191" s="295" t="n"/>
      <c r="T1191" s="295" t="n"/>
      <c r="U1191" s="295" t="n"/>
      <c r="V1191" s="295" t="n"/>
      <c r="W1191" s="295" t="n"/>
      <c r="X1191" s="290" t="inlineStr">
        <is>
          <t>Plot válido</t>
        </is>
      </c>
    </row>
    <row r="1192" hidden="1" ht="15.75" customHeight="1" s="412">
      <c r="A1192" s="294" t="n"/>
      <c r="B1192" s="294" t="n"/>
      <c r="C1192" s="294" t="n"/>
      <c r="D1192" s="294" t="n"/>
      <c r="E1192" s="294" t="n"/>
      <c r="F1192" s="295" t="n"/>
      <c r="G1192" s="295" t="n"/>
      <c r="H1192" s="296" t="n"/>
      <c r="I1192" s="295" t="n"/>
      <c r="J1192" s="296" t="n"/>
      <c r="K1192" s="295" t="n"/>
      <c r="L1192" s="297" t="n"/>
      <c r="M1192" s="297">
        <f>'ENS TARDIO 201819'!$K1192-'ENS TARDIO 201819'!$I1192</f>
        <v/>
      </c>
      <c r="N1192" s="295" t="n"/>
      <c r="O1192" s="295" t="n"/>
      <c r="P1192" s="295" t="n"/>
      <c r="Q1192" s="295" t="n"/>
      <c r="R1192" s="295" t="n"/>
      <c r="S1192" s="295" t="n"/>
      <c r="T1192" s="295" t="n"/>
      <c r="U1192" s="295" t="n"/>
      <c r="V1192" s="295" t="n"/>
      <c r="W1192" s="295" t="n"/>
      <c r="X1192" s="290" t="inlineStr">
        <is>
          <t>Plot válido</t>
        </is>
      </c>
    </row>
    <row r="1193" hidden="1" ht="15.75" customHeight="1" s="412">
      <c r="A1193" s="294" t="n"/>
      <c r="B1193" s="294" t="n"/>
      <c r="C1193" s="294" t="n"/>
      <c r="D1193" s="294" t="n"/>
      <c r="E1193" s="294" t="n"/>
      <c r="F1193" s="295" t="n"/>
      <c r="G1193" s="295" t="n"/>
      <c r="H1193" s="296" t="n"/>
      <c r="I1193" s="295" t="n"/>
      <c r="J1193" s="296" t="n"/>
      <c r="K1193" s="295" t="n"/>
      <c r="L1193" s="297" t="n"/>
      <c r="M1193" s="297">
        <f>'ENS TARDIO 201819'!$K1193-'ENS TARDIO 201819'!$I1193</f>
        <v/>
      </c>
      <c r="N1193" s="295" t="n"/>
      <c r="O1193" s="295" t="n"/>
      <c r="P1193" s="295" t="n"/>
      <c r="Q1193" s="295" t="n"/>
      <c r="R1193" s="295" t="n"/>
      <c r="S1193" s="295" t="n"/>
      <c r="T1193" s="295" t="n"/>
      <c r="U1193" s="295" t="n"/>
      <c r="V1193" s="295" t="n"/>
      <c r="W1193" s="295" t="n"/>
      <c r="X1193" s="290" t="inlineStr">
        <is>
          <t>Plot válido</t>
        </is>
      </c>
    </row>
    <row r="1194" hidden="1" ht="15.75" customHeight="1" s="412">
      <c r="A1194" s="294" t="n"/>
      <c r="B1194" s="294" t="n"/>
      <c r="C1194" s="294" t="n"/>
      <c r="D1194" s="294" t="n"/>
      <c r="E1194" s="294" t="n"/>
      <c r="F1194" s="295" t="n"/>
      <c r="G1194" s="295" t="n"/>
      <c r="H1194" s="296" t="n"/>
      <c r="I1194" s="295" t="n"/>
      <c r="J1194" s="296" t="n"/>
      <c r="K1194" s="295" t="n"/>
      <c r="L1194" s="297" t="n"/>
      <c r="M1194" s="297">
        <f>'ENS TARDIO 201819'!$K1194-'ENS TARDIO 201819'!$I1194</f>
        <v/>
      </c>
      <c r="N1194" s="295" t="n"/>
      <c r="O1194" s="295" t="n"/>
      <c r="P1194" s="295" t="n"/>
      <c r="Q1194" s="295" t="n"/>
      <c r="R1194" s="295" t="n"/>
      <c r="S1194" s="295" t="n"/>
      <c r="T1194" s="295" t="n"/>
      <c r="U1194" s="295" t="n"/>
      <c r="V1194" s="295" t="n"/>
      <c r="W1194" s="295" t="n"/>
      <c r="X1194" s="290" t="inlineStr">
        <is>
          <t>Plot válido</t>
        </is>
      </c>
    </row>
    <row r="1195" hidden="1" ht="15.75" customHeight="1" s="412">
      <c r="A1195" s="294" t="n"/>
      <c r="B1195" s="294" t="n"/>
      <c r="C1195" s="294" t="n"/>
      <c r="D1195" s="294" t="n"/>
      <c r="E1195" s="294" t="n"/>
      <c r="F1195" s="295" t="n"/>
      <c r="G1195" s="295" t="n"/>
      <c r="H1195" s="296" t="n"/>
      <c r="I1195" s="295" t="n"/>
      <c r="J1195" s="296" t="n"/>
      <c r="K1195" s="295" t="n"/>
      <c r="L1195" s="297" t="n"/>
      <c r="M1195" s="297">
        <f>'ENS TARDIO 201819'!$K1195-'ENS TARDIO 201819'!$I1195</f>
        <v/>
      </c>
      <c r="N1195" s="295" t="n"/>
      <c r="O1195" s="295" t="n"/>
      <c r="P1195" s="295" t="n"/>
      <c r="Q1195" s="295" t="n"/>
      <c r="R1195" s="295" t="n"/>
      <c r="S1195" s="295" t="n"/>
      <c r="T1195" s="295" t="n"/>
      <c r="U1195" s="295" t="n"/>
      <c r="V1195" s="295" t="n"/>
      <c r="W1195" s="295" t="n"/>
      <c r="X1195" s="290" t="inlineStr">
        <is>
          <t>Plot válido</t>
        </is>
      </c>
    </row>
    <row r="1196" hidden="1" ht="15.75" customHeight="1" s="412">
      <c r="A1196" s="294" t="n"/>
      <c r="B1196" s="294" t="n"/>
      <c r="C1196" s="294" t="n"/>
      <c r="D1196" s="294" t="n"/>
      <c r="E1196" s="294" t="n"/>
      <c r="F1196" s="295" t="n"/>
      <c r="G1196" s="295" t="n"/>
      <c r="H1196" s="296" t="n"/>
      <c r="I1196" s="295" t="n"/>
      <c r="J1196" s="296" t="n"/>
      <c r="K1196" s="295" t="n"/>
      <c r="L1196" s="297" t="n"/>
      <c r="M1196" s="297">
        <f>'ENS TARDIO 201819'!$K1196-'ENS TARDIO 201819'!$I1196</f>
        <v/>
      </c>
      <c r="N1196" s="295" t="n"/>
      <c r="O1196" s="295" t="n"/>
      <c r="P1196" s="295" t="n"/>
      <c r="Q1196" s="295" t="n"/>
      <c r="R1196" s="295" t="n"/>
      <c r="S1196" s="295" t="n"/>
      <c r="T1196" s="295" t="n"/>
      <c r="U1196" s="295" t="n"/>
      <c r="V1196" s="295" t="n"/>
      <c r="W1196" s="295" t="n"/>
      <c r="X1196" s="290" t="inlineStr">
        <is>
          <t>Plot válido</t>
        </is>
      </c>
    </row>
    <row r="1197" hidden="1" ht="15.75" customHeight="1" s="412">
      <c r="A1197" s="294" t="n"/>
      <c r="B1197" s="294" t="n"/>
      <c r="C1197" s="294" t="n"/>
      <c r="D1197" s="294" t="n"/>
      <c r="E1197" s="294" t="n"/>
      <c r="F1197" s="295" t="n"/>
      <c r="G1197" s="295" t="n"/>
      <c r="H1197" s="296" t="n"/>
      <c r="I1197" s="295" t="n"/>
      <c r="J1197" s="296" t="n"/>
      <c r="K1197" s="295" t="n"/>
      <c r="L1197" s="297" t="n"/>
      <c r="M1197" s="297">
        <f>'ENS TARDIO 201819'!$K1197-'ENS TARDIO 201819'!$I1197</f>
        <v/>
      </c>
      <c r="N1197" s="295" t="n"/>
      <c r="O1197" s="295" t="n"/>
      <c r="P1197" s="295" t="n"/>
      <c r="Q1197" s="295" t="n"/>
      <c r="R1197" s="295" t="n"/>
      <c r="S1197" s="295" t="n"/>
      <c r="T1197" s="295" t="n"/>
      <c r="U1197" s="295" t="n"/>
      <c r="V1197" s="295" t="n"/>
      <c r="W1197" s="295" t="n"/>
      <c r="X1197" s="290" t="inlineStr">
        <is>
          <t>Plot válido</t>
        </is>
      </c>
    </row>
    <row r="1198" hidden="1" ht="15.75" customHeight="1" s="412">
      <c r="A1198" s="294" t="n"/>
      <c r="B1198" s="294" t="n"/>
      <c r="C1198" s="294" t="n"/>
      <c r="D1198" s="294" t="n"/>
      <c r="E1198" s="294" t="n"/>
      <c r="F1198" s="295" t="n"/>
      <c r="G1198" s="295" t="n"/>
      <c r="H1198" s="296" t="n"/>
      <c r="I1198" s="295" t="n"/>
      <c r="J1198" s="296" t="n"/>
      <c r="K1198" s="295" t="n"/>
      <c r="L1198" s="297" t="n"/>
      <c r="M1198" s="297">
        <f>'ENS TARDIO 201819'!$K1198-'ENS TARDIO 201819'!$I1198</f>
        <v/>
      </c>
      <c r="N1198" s="295" t="n"/>
      <c r="O1198" s="295" t="n"/>
      <c r="P1198" s="295" t="n"/>
      <c r="Q1198" s="295" t="n"/>
      <c r="R1198" s="295" t="n"/>
      <c r="S1198" s="295" t="n"/>
      <c r="T1198" s="295" t="n"/>
      <c r="U1198" s="295" t="n"/>
      <c r="V1198" s="295" t="n"/>
      <c r="W1198" s="295" t="n"/>
      <c r="X1198" s="290" t="inlineStr">
        <is>
          <t>Plot válido</t>
        </is>
      </c>
    </row>
    <row r="1199" hidden="1" ht="15.75" customHeight="1" s="412">
      <c r="A1199" s="294" t="n"/>
      <c r="B1199" s="294" t="n"/>
      <c r="C1199" s="294" t="n"/>
      <c r="D1199" s="294" t="n"/>
      <c r="E1199" s="294" t="n"/>
      <c r="F1199" s="295" t="n"/>
      <c r="G1199" s="295" t="n"/>
      <c r="H1199" s="296" t="n"/>
      <c r="I1199" s="295" t="n"/>
      <c r="J1199" s="296" t="n"/>
      <c r="K1199" s="295" t="n"/>
      <c r="L1199" s="297" t="n"/>
      <c r="M1199" s="297">
        <f>'ENS TARDIO 201819'!$K1199-'ENS TARDIO 201819'!$I1199</f>
        <v/>
      </c>
      <c r="N1199" s="295" t="n"/>
      <c r="O1199" s="295" t="n"/>
      <c r="P1199" s="295" t="n"/>
      <c r="Q1199" s="295" t="n"/>
      <c r="R1199" s="295" t="n"/>
      <c r="S1199" s="295" t="n"/>
      <c r="T1199" s="295" t="n"/>
      <c r="U1199" s="295" t="n"/>
      <c r="V1199" s="295" t="n"/>
      <c r="W1199" s="295" t="n"/>
      <c r="X1199" s="290" t="inlineStr">
        <is>
          <t>Plot válido</t>
        </is>
      </c>
    </row>
    <row r="1200" hidden="1" ht="15.75" customHeight="1" s="412">
      <c r="A1200" s="294" t="n"/>
      <c r="B1200" s="294" t="n"/>
      <c r="C1200" s="294" t="n"/>
      <c r="D1200" s="294" t="n"/>
      <c r="E1200" s="294" t="n"/>
      <c r="F1200" s="295" t="n"/>
      <c r="G1200" s="295" t="n"/>
      <c r="H1200" s="296" t="n"/>
      <c r="I1200" s="295" t="n"/>
      <c r="J1200" s="296" t="n"/>
      <c r="K1200" s="295" t="n"/>
      <c r="L1200" s="297" t="n"/>
      <c r="M1200" s="297">
        <f>'ENS TARDIO 201819'!$K1200-'ENS TARDIO 201819'!$I1200</f>
        <v/>
      </c>
      <c r="N1200" s="295" t="n"/>
      <c r="O1200" s="295" t="n"/>
      <c r="P1200" s="295" t="n"/>
      <c r="Q1200" s="295" t="n"/>
      <c r="R1200" s="295" t="n"/>
      <c r="S1200" s="295" t="n"/>
      <c r="T1200" s="295" t="n"/>
      <c r="U1200" s="295" t="n"/>
      <c r="V1200" s="295" t="n"/>
      <c r="W1200" s="295" t="n"/>
      <c r="X1200" s="290" t="inlineStr">
        <is>
          <t>Plot válido</t>
        </is>
      </c>
    </row>
    <row r="1201" hidden="1" ht="15.75" customHeight="1" s="412">
      <c r="A1201" s="294" t="n"/>
      <c r="B1201" s="294" t="n"/>
      <c r="C1201" s="294" t="n"/>
      <c r="D1201" s="294" t="n"/>
      <c r="E1201" s="294" t="n"/>
      <c r="F1201" s="295" t="n"/>
      <c r="G1201" s="295" t="n"/>
      <c r="H1201" s="296" t="n"/>
      <c r="I1201" s="295" t="n"/>
      <c r="J1201" s="296" t="n"/>
      <c r="K1201" s="295" t="n"/>
      <c r="L1201" s="297" t="n"/>
      <c r="M1201" s="297">
        <f>'ENS TARDIO 201819'!$K1201-'ENS TARDIO 201819'!$I1201</f>
        <v/>
      </c>
      <c r="N1201" s="295" t="n"/>
      <c r="O1201" s="295" t="n"/>
      <c r="P1201" s="295" t="n"/>
      <c r="Q1201" s="295" t="n"/>
      <c r="R1201" s="295" t="n"/>
      <c r="S1201" s="295" t="n"/>
      <c r="T1201" s="295" t="n"/>
      <c r="U1201" s="295" t="n"/>
      <c r="V1201" s="295" t="n"/>
      <c r="W1201" s="295" t="n"/>
      <c r="X1201" s="290" t="inlineStr">
        <is>
          <t>Plot válido</t>
        </is>
      </c>
    </row>
    <row r="1202" hidden="1" ht="15.75" customHeight="1" s="412">
      <c r="A1202" s="294" t="n"/>
      <c r="B1202" s="294" t="n"/>
      <c r="C1202" s="294" t="n"/>
      <c r="D1202" s="294" t="n"/>
      <c r="E1202" s="294" t="n"/>
      <c r="F1202" s="295" t="n"/>
      <c r="G1202" s="295" t="n"/>
      <c r="H1202" s="296" t="n"/>
      <c r="I1202" s="295" t="n"/>
      <c r="J1202" s="296" t="n"/>
      <c r="K1202" s="295" t="n"/>
      <c r="L1202" s="297" t="n"/>
      <c r="M1202" s="297">
        <f>'ENS TARDIO 201819'!$K1202-'ENS TARDIO 201819'!$I1202</f>
        <v/>
      </c>
      <c r="N1202" s="295" t="n"/>
      <c r="O1202" s="295" t="n"/>
      <c r="P1202" s="295" t="n"/>
      <c r="Q1202" s="295" t="n"/>
      <c r="R1202" s="295" t="n"/>
      <c r="S1202" s="295" t="n"/>
      <c r="T1202" s="295" t="n"/>
      <c r="U1202" s="295" t="n"/>
      <c r="V1202" s="295" t="n"/>
      <c r="W1202" s="295" t="n"/>
      <c r="X1202" s="290" t="inlineStr">
        <is>
          <t>Plot válido</t>
        </is>
      </c>
    </row>
    <row r="1203" hidden="1" ht="15.75" customHeight="1" s="412">
      <c r="A1203" s="294" t="n"/>
      <c r="B1203" s="294" t="n"/>
      <c r="C1203" s="294" t="n"/>
      <c r="D1203" s="294" t="n"/>
      <c r="E1203" s="294" t="n"/>
      <c r="F1203" s="295" t="n"/>
      <c r="G1203" s="295" t="n"/>
      <c r="H1203" s="296" t="n"/>
      <c r="I1203" s="295" t="n"/>
      <c r="J1203" s="296" t="n"/>
      <c r="K1203" s="295" t="n"/>
      <c r="L1203" s="297" t="n"/>
      <c r="M1203" s="297">
        <f>'ENS TARDIO 201819'!$K1203-'ENS TARDIO 201819'!$I1203</f>
        <v/>
      </c>
      <c r="N1203" s="295" t="n"/>
      <c r="O1203" s="295" t="n"/>
      <c r="P1203" s="295" t="n"/>
      <c r="Q1203" s="295" t="n"/>
      <c r="R1203" s="295" t="n"/>
      <c r="S1203" s="295" t="n"/>
      <c r="T1203" s="295" t="n"/>
      <c r="U1203" s="295" t="n"/>
      <c r="V1203" s="295" t="n"/>
      <c r="W1203" s="295" t="n"/>
      <c r="X1203" s="290" t="inlineStr">
        <is>
          <t>Plot válido</t>
        </is>
      </c>
    </row>
    <row r="1204" hidden="1" ht="15.75" customHeight="1" s="412">
      <c r="A1204" s="294" t="n"/>
      <c r="B1204" s="294" t="n"/>
      <c r="C1204" s="294" t="n"/>
      <c r="D1204" s="294" t="n"/>
      <c r="E1204" s="294" t="n"/>
      <c r="F1204" s="295" t="n"/>
      <c r="G1204" s="295" t="n"/>
      <c r="H1204" s="296" t="n"/>
      <c r="I1204" s="295" t="n"/>
      <c r="J1204" s="296" t="n"/>
      <c r="K1204" s="295" t="n"/>
      <c r="L1204" s="297" t="n"/>
      <c r="M1204" s="297">
        <f>'ENS TARDIO 201819'!$K1204-'ENS TARDIO 201819'!$I1204</f>
        <v/>
      </c>
      <c r="N1204" s="295" t="n"/>
      <c r="O1204" s="295" t="n"/>
      <c r="P1204" s="295" t="n"/>
      <c r="Q1204" s="295" t="n"/>
      <c r="R1204" s="295" t="n"/>
      <c r="S1204" s="295" t="n"/>
      <c r="T1204" s="295" t="n"/>
      <c r="U1204" s="295" t="n"/>
      <c r="V1204" s="295" t="n"/>
      <c r="W1204" s="295" t="n"/>
      <c r="X1204" s="290" t="inlineStr">
        <is>
          <t>Plot válido</t>
        </is>
      </c>
    </row>
    <row r="1205" hidden="1" ht="15.75" customHeight="1" s="412">
      <c r="A1205" s="294" t="n"/>
      <c r="B1205" s="294" t="n"/>
      <c r="C1205" s="294" t="n"/>
      <c r="D1205" s="294" t="n"/>
      <c r="E1205" s="294" t="n"/>
      <c r="F1205" s="295" t="n"/>
      <c r="G1205" s="295" t="n"/>
      <c r="H1205" s="296" t="n"/>
      <c r="I1205" s="295" t="n"/>
      <c r="J1205" s="296" t="n"/>
      <c r="K1205" s="295" t="n"/>
      <c r="L1205" s="297" t="n"/>
      <c r="M1205" s="297">
        <f>'ENS TARDIO 201819'!$K1205-'ENS TARDIO 201819'!$I1205</f>
        <v/>
      </c>
      <c r="N1205" s="295" t="n"/>
      <c r="O1205" s="295" t="n"/>
      <c r="P1205" s="295" t="n"/>
      <c r="Q1205" s="295" t="n"/>
      <c r="R1205" s="295" t="n"/>
      <c r="S1205" s="295" t="n"/>
      <c r="T1205" s="295" t="n"/>
      <c r="U1205" s="295" t="n"/>
      <c r="V1205" s="295" t="n"/>
      <c r="W1205" s="295" t="n"/>
      <c r="X1205" s="290" t="inlineStr">
        <is>
          <t>Plot válido</t>
        </is>
      </c>
    </row>
    <row r="1206" hidden="1" ht="15.75" customHeight="1" s="412">
      <c r="A1206" s="294" t="n"/>
      <c r="B1206" s="294" t="n"/>
      <c r="C1206" s="294" t="n"/>
      <c r="D1206" s="294" t="n"/>
      <c r="E1206" s="294" t="n"/>
      <c r="F1206" s="295" t="n"/>
      <c r="G1206" s="295" t="n"/>
      <c r="H1206" s="296" t="n"/>
      <c r="I1206" s="295" t="n"/>
      <c r="J1206" s="296" t="n"/>
      <c r="K1206" s="295" t="n"/>
      <c r="L1206" s="297" t="n"/>
      <c r="M1206" s="297">
        <f>'ENS TARDIO 201819'!$K1206-'ENS TARDIO 201819'!$I1206</f>
        <v/>
      </c>
      <c r="N1206" s="295" t="n"/>
      <c r="O1206" s="295" t="n"/>
      <c r="P1206" s="295" t="n"/>
      <c r="Q1206" s="295" t="n"/>
      <c r="R1206" s="295" t="n"/>
      <c r="S1206" s="295" t="n"/>
      <c r="T1206" s="295" t="n"/>
      <c r="U1206" s="295" t="n"/>
      <c r="V1206" s="295" t="n"/>
      <c r="W1206" s="295" t="n"/>
      <c r="X1206" s="290" t="inlineStr">
        <is>
          <t>Plot válido</t>
        </is>
      </c>
    </row>
    <row r="1207" hidden="1" ht="15.75" customHeight="1" s="412">
      <c r="A1207" s="294" t="n"/>
      <c r="B1207" s="294" t="n"/>
      <c r="C1207" s="294" t="n"/>
      <c r="D1207" s="294" t="n"/>
      <c r="E1207" s="294" t="n"/>
      <c r="F1207" s="295" t="n"/>
      <c r="G1207" s="295" t="n"/>
      <c r="H1207" s="296" t="n"/>
      <c r="I1207" s="295" t="n"/>
      <c r="J1207" s="296" t="n"/>
      <c r="K1207" s="295" t="n"/>
      <c r="L1207" s="297" t="n"/>
      <c r="M1207" s="297">
        <f>'ENS TARDIO 201819'!$K1207-'ENS TARDIO 201819'!$I1207</f>
        <v/>
      </c>
      <c r="N1207" s="295" t="n"/>
      <c r="O1207" s="295" t="n"/>
      <c r="P1207" s="295" t="n"/>
      <c r="Q1207" s="295" t="n"/>
      <c r="R1207" s="295" t="n"/>
      <c r="S1207" s="295" t="n"/>
      <c r="T1207" s="295" t="n"/>
      <c r="U1207" s="295" t="n"/>
      <c r="V1207" s="295" t="n"/>
      <c r="W1207" s="295" t="n"/>
      <c r="X1207" s="290" t="inlineStr">
        <is>
          <t>Plot válido</t>
        </is>
      </c>
    </row>
    <row r="1208" hidden="1" ht="15.75" customHeight="1" s="412">
      <c r="A1208" s="294" t="n"/>
      <c r="B1208" s="294" t="n"/>
      <c r="C1208" s="294" t="n"/>
      <c r="D1208" s="294" t="n"/>
      <c r="E1208" s="294" t="n"/>
      <c r="F1208" s="295" t="n"/>
      <c r="G1208" s="295" t="n"/>
      <c r="H1208" s="296" t="n"/>
      <c r="I1208" s="295" t="n"/>
      <c r="J1208" s="296" t="n"/>
      <c r="K1208" s="295" t="n"/>
      <c r="L1208" s="297" t="n"/>
      <c r="M1208" s="297">
        <f>'ENS TARDIO 201819'!$K1208-'ENS TARDIO 201819'!$I1208</f>
        <v/>
      </c>
      <c r="N1208" s="295" t="n"/>
      <c r="O1208" s="295" t="n"/>
      <c r="P1208" s="295" t="n"/>
      <c r="Q1208" s="295" t="n"/>
      <c r="R1208" s="295" t="n"/>
      <c r="S1208" s="295" t="n"/>
      <c r="T1208" s="295" t="n"/>
      <c r="U1208" s="295" t="n"/>
      <c r="V1208" s="295" t="n"/>
      <c r="W1208" s="295" t="n"/>
      <c r="X1208" s="290" t="inlineStr">
        <is>
          <t>Plot válido</t>
        </is>
      </c>
    </row>
    <row r="1209" hidden="1" ht="15.75" customHeight="1" s="412">
      <c r="A1209" s="294" t="n"/>
      <c r="B1209" s="294" t="n"/>
      <c r="C1209" s="294" t="n"/>
      <c r="D1209" s="294" t="n"/>
      <c r="E1209" s="294" t="n"/>
      <c r="F1209" s="295" t="n"/>
      <c r="G1209" s="295" t="n"/>
      <c r="H1209" s="296" t="n"/>
      <c r="I1209" s="295" t="n"/>
      <c r="J1209" s="296" t="n"/>
      <c r="K1209" s="295" t="n"/>
      <c r="L1209" s="297" t="n"/>
      <c r="M1209" s="297">
        <f>'ENS TARDIO 201819'!$K1209-'ENS TARDIO 201819'!$I1209</f>
        <v/>
      </c>
      <c r="N1209" s="295" t="n"/>
      <c r="O1209" s="295" t="n"/>
      <c r="P1209" s="295" t="n"/>
      <c r="Q1209" s="295" t="n"/>
      <c r="R1209" s="295" t="n"/>
      <c r="S1209" s="295" t="n"/>
      <c r="T1209" s="295" t="n"/>
      <c r="U1209" s="295" t="n"/>
      <c r="V1209" s="295" t="n"/>
      <c r="W1209" s="295" t="n"/>
      <c r="X1209" s="290" t="inlineStr">
        <is>
          <t>Plot válido</t>
        </is>
      </c>
    </row>
    <row r="1210" hidden="1" ht="15.75" customHeight="1" s="412">
      <c r="A1210" s="294" t="n"/>
      <c r="B1210" s="294" t="n"/>
      <c r="C1210" s="294" t="n"/>
      <c r="D1210" s="294" t="n"/>
      <c r="E1210" s="294" t="n"/>
      <c r="F1210" s="295" t="n"/>
      <c r="G1210" s="295" t="n"/>
      <c r="H1210" s="296" t="n"/>
      <c r="I1210" s="295" t="n"/>
      <c r="J1210" s="296" t="n"/>
      <c r="K1210" s="295" t="n"/>
      <c r="L1210" s="297" t="n"/>
      <c r="M1210" s="297">
        <f>'ENS TARDIO 201819'!$K1210-'ENS TARDIO 201819'!$I1210</f>
        <v/>
      </c>
      <c r="N1210" s="295" t="n"/>
      <c r="O1210" s="295" t="n"/>
      <c r="P1210" s="295" t="n"/>
      <c r="Q1210" s="295" t="n"/>
      <c r="R1210" s="295" t="n"/>
      <c r="S1210" s="295" t="n"/>
      <c r="T1210" s="295" t="n"/>
      <c r="U1210" s="295" t="n"/>
      <c r="V1210" s="295" t="n"/>
      <c r="W1210" s="295" t="n"/>
      <c r="X1210" s="290" t="inlineStr">
        <is>
          <t>Plot válido</t>
        </is>
      </c>
    </row>
    <row r="1211" hidden="1" ht="15.75" customHeight="1" s="412">
      <c r="A1211" s="294" t="n"/>
      <c r="B1211" s="294" t="n"/>
      <c r="C1211" s="294" t="n"/>
      <c r="D1211" s="294" t="n"/>
      <c r="E1211" s="294" t="n"/>
      <c r="F1211" s="295" t="n"/>
      <c r="G1211" s="295" t="n"/>
      <c r="H1211" s="296" t="n"/>
      <c r="I1211" s="295" t="n"/>
      <c r="J1211" s="296" t="n"/>
      <c r="K1211" s="295" t="n"/>
      <c r="L1211" s="297" t="n"/>
      <c r="M1211" s="297">
        <f>'ENS TARDIO 201819'!$K1211-'ENS TARDIO 201819'!$I1211</f>
        <v/>
      </c>
      <c r="N1211" s="295" t="n"/>
      <c r="O1211" s="295" t="n"/>
      <c r="P1211" s="295" t="n"/>
      <c r="Q1211" s="295" t="n"/>
      <c r="R1211" s="295" t="n"/>
      <c r="S1211" s="295" t="n"/>
      <c r="T1211" s="295" t="n"/>
      <c r="U1211" s="295" t="n"/>
      <c r="V1211" s="295" t="n"/>
      <c r="W1211" s="295" t="n"/>
      <c r="X1211" s="290" t="inlineStr">
        <is>
          <t>Se descarta</t>
        </is>
      </c>
    </row>
    <row r="1212" hidden="1" ht="15.75" customHeight="1" s="412">
      <c r="A1212" s="294" t="n"/>
      <c r="B1212" s="294" t="n"/>
      <c r="C1212" s="294" t="n"/>
      <c r="D1212" s="294" t="n"/>
      <c r="E1212" s="294" t="n"/>
      <c r="F1212" s="295" t="n"/>
      <c r="G1212" s="295" t="n"/>
      <c r="H1212" s="296" t="n"/>
      <c r="I1212" s="295" t="n"/>
      <c r="J1212" s="296" t="n"/>
      <c r="K1212" s="295" t="n"/>
      <c r="L1212" s="297" t="n"/>
      <c r="M1212" s="297">
        <f>'ENS TARDIO 201819'!$K1212-'ENS TARDIO 201819'!$I1212</f>
        <v/>
      </c>
      <c r="N1212" s="295" t="n"/>
      <c r="O1212" s="295" t="n"/>
      <c r="P1212" s="295" t="n"/>
      <c r="Q1212" s="295" t="n"/>
      <c r="R1212" s="295" t="n"/>
      <c r="S1212" s="295" t="n"/>
      <c r="T1212" s="295" t="n"/>
      <c r="U1212" s="295" t="n"/>
      <c r="V1212" s="295" t="n"/>
      <c r="W1212" s="295" t="n"/>
      <c r="X1212" s="290" t="inlineStr">
        <is>
          <t>Se descarta</t>
        </is>
      </c>
    </row>
    <row r="1213" hidden="1" ht="15.75" customHeight="1" s="412">
      <c r="A1213" s="294" t="n"/>
      <c r="B1213" s="294" t="n"/>
      <c r="C1213" s="294" t="n"/>
      <c r="D1213" s="294" t="n"/>
      <c r="E1213" s="294" t="n"/>
      <c r="F1213" s="295" t="n"/>
      <c r="G1213" s="295" t="n"/>
      <c r="H1213" s="296" t="n"/>
      <c r="I1213" s="295" t="n"/>
      <c r="J1213" s="296" t="n"/>
      <c r="K1213" s="295" t="n"/>
      <c r="L1213" s="297" t="n"/>
      <c r="M1213" s="297">
        <f>'ENS TARDIO 201819'!$K1213-'ENS TARDIO 201819'!$I1213</f>
        <v/>
      </c>
      <c r="N1213" s="295" t="n"/>
      <c r="O1213" s="295" t="n"/>
      <c r="P1213" s="295" t="n"/>
      <c r="Q1213" s="295" t="n"/>
      <c r="R1213" s="295" t="n"/>
      <c r="S1213" s="295" t="n"/>
      <c r="T1213" s="295" t="n"/>
      <c r="U1213" s="295" t="n"/>
      <c r="V1213" s="295" t="n"/>
      <c r="W1213" s="295" t="n"/>
      <c r="X1213" s="290" t="inlineStr">
        <is>
          <t>Se descarta</t>
        </is>
      </c>
    </row>
    <row r="1214" hidden="1" ht="15.75" customHeight="1" s="412">
      <c r="A1214" s="294" t="n"/>
      <c r="B1214" s="294" t="n"/>
      <c r="C1214" s="294" t="n"/>
      <c r="D1214" s="294" t="n"/>
      <c r="E1214" s="294" t="n"/>
      <c r="F1214" s="295" t="n"/>
      <c r="G1214" s="295" t="n"/>
      <c r="H1214" s="296" t="n"/>
      <c r="I1214" s="295" t="n"/>
      <c r="J1214" s="296" t="n"/>
      <c r="K1214" s="295" t="n"/>
      <c r="L1214" s="297" t="n"/>
      <c r="M1214" s="297">
        <f>'ENS TARDIO 201819'!$K1214-'ENS TARDIO 201819'!$I1214</f>
        <v/>
      </c>
      <c r="N1214" s="295" t="n"/>
      <c r="O1214" s="295" t="n"/>
      <c r="P1214" s="295" t="n"/>
      <c r="Q1214" s="295" t="n"/>
      <c r="R1214" s="295" t="n"/>
      <c r="S1214" s="295" t="n"/>
      <c r="T1214" s="295" t="n"/>
      <c r="U1214" s="295" t="n"/>
      <c r="V1214" s="295" t="n"/>
      <c r="W1214" s="295" t="n"/>
      <c r="X1214" s="290" t="inlineStr">
        <is>
          <t>Se descarta</t>
        </is>
      </c>
    </row>
    <row r="1215" hidden="1" ht="15.75" customHeight="1" s="412">
      <c r="A1215" s="294" t="n"/>
      <c r="B1215" s="294" t="n"/>
      <c r="C1215" s="294" t="n"/>
      <c r="D1215" s="294" t="n"/>
      <c r="E1215" s="294" t="n"/>
      <c r="F1215" s="295" t="n"/>
      <c r="G1215" s="295" t="n"/>
      <c r="H1215" s="296" t="n"/>
      <c r="I1215" s="295" t="n"/>
      <c r="J1215" s="296" t="n"/>
      <c r="K1215" s="295" t="n"/>
      <c r="L1215" s="297" t="n"/>
      <c r="M1215" s="297">
        <f>'ENS TARDIO 201819'!$K1215-'ENS TARDIO 201819'!$I1215</f>
        <v/>
      </c>
      <c r="N1215" s="295" t="n"/>
      <c r="O1215" s="295" t="n"/>
      <c r="P1215" s="295" t="n"/>
      <c r="Q1215" s="295" t="n"/>
      <c r="R1215" s="295" t="n"/>
      <c r="S1215" s="295" t="n"/>
      <c r="T1215" s="295" t="n"/>
      <c r="U1215" s="295" t="n"/>
      <c r="V1215" s="295" t="n"/>
      <c r="W1215" s="295" t="n"/>
      <c r="X1215" s="290" t="inlineStr">
        <is>
          <t>Se descarta</t>
        </is>
      </c>
    </row>
    <row r="1216" hidden="1" ht="15.75" customHeight="1" s="412">
      <c r="A1216" s="294" t="n"/>
      <c r="B1216" s="294" t="n"/>
      <c r="C1216" s="294" t="n"/>
      <c r="D1216" s="294" t="n"/>
      <c r="E1216" s="294" t="n"/>
      <c r="F1216" s="295" t="n"/>
      <c r="G1216" s="295" t="n"/>
      <c r="H1216" s="296" t="n"/>
      <c r="I1216" s="295" t="n"/>
      <c r="J1216" s="296" t="n"/>
      <c r="K1216" s="295" t="n"/>
      <c r="L1216" s="297" t="n"/>
      <c r="M1216" s="297">
        <f>'ENS TARDIO 201819'!$K1216-'ENS TARDIO 201819'!$I1216</f>
        <v/>
      </c>
      <c r="N1216" s="295" t="n"/>
      <c r="O1216" s="295" t="n"/>
      <c r="P1216" s="295" t="n"/>
      <c r="Q1216" s="295" t="n"/>
      <c r="R1216" s="295" t="n"/>
      <c r="S1216" s="295" t="n"/>
      <c r="T1216" s="295" t="n"/>
      <c r="U1216" s="295" t="n"/>
      <c r="V1216" s="295" t="n"/>
      <c r="W1216" s="295" t="n"/>
      <c r="X1216" s="290" t="inlineStr">
        <is>
          <t>Se descarta</t>
        </is>
      </c>
    </row>
    <row r="1217" hidden="1" ht="15.75" customHeight="1" s="412">
      <c r="A1217" s="294" t="n"/>
      <c r="B1217" s="294" t="n"/>
      <c r="C1217" s="294" t="n"/>
      <c r="D1217" s="294" t="n"/>
      <c r="E1217" s="294" t="n"/>
      <c r="F1217" s="295" t="n"/>
      <c r="G1217" s="295" t="n"/>
      <c r="H1217" s="296" t="n"/>
      <c r="I1217" s="295" t="n"/>
      <c r="J1217" s="296" t="n"/>
      <c r="K1217" s="295" t="n"/>
      <c r="L1217" s="297" t="n"/>
      <c r="M1217" s="297">
        <f>'ENS TARDIO 201819'!$K1217-'ENS TARDIO 201819'!$I1217</f>
        <v/>
      </c>
      <c r="N1217" s="295" t="n"/>
      <c r="O1217" s="295" t="n"/>
      <c r="P1217" s="295" t="n"/>
      <c r="Q1217" s="295" t="n"/>
      <c r="R1217" s="295" t="n"/>
      <c r="S1217" s="295" t="n"/>
      <c r="T1217" s="295" t="n"/>
      <c r="U1217" s="295" t="n"/>
      <c r="V1217" s="295" t="n"/>
      <c r="W1217" s="295" t="n"/>
      <c r="X1217" s="290" t="inlineStr">
        <is>
          <t>Se descarta</t>
        </is>
      </c>
    </row>
    <row r="1218" hidden="1" ht="15.75" customHeight="1" s="412">
      <c r="A1218" s="294" t="n"/>
      <c r="B1218" s="294" t="n"/>
      <c r="C1218" s="294" t="n"/>
      <c r="D1218" s="294" t="n"/>
      <c r="E1218" s="294" t="n"/>
      <c r="F1218" s="295" t="n"/>
      <c r="G1218" s="295" t="n"/>
      <c r="H1218" s="296" t="n"/>
      <c r="I1218" s="295" t="n"/>
      <c r="J1218" s="296" t="n"/>
      <c r="K1218" s="295" t="n"/>
      <c r="L1218" s="297" t="n"/>
      <c r="M1218" s="297">
        <f>'ENS TARDIO 201819'!$K1218-'ENS TARDIO 201819'!$I1218</f>
        <v/>
      </c>
      <c r="N1218" s="295" t="n"/>
      <c r="O1218" s="295" t="n"/>
      <c r="P1218" s="295" t="n"/>
      <c r="Q1218" s="295" t="n"/>
      <c r="R1218" s="295" t="n"/>
      <c r="S1218" s="295" t="n"/>
      <c r="T1218" s="295" t="n"/>
      <c r="U1218" s="295" t="n"/>
      <c r="V1218" s="295" t="n"/>
      <c r="W1218" s="295" t="n"/>
      <c r="X1218" s="290" t="inlineStr">
        <is>
          <t>Se descarta</t>
        </is>
      </c>
    </row>
    <row r="1219" hidden="1" ht="15.75" customHeight="1" s="412">
      <c r="A1219" s="294" t="n"/>
      <c r="B1219" s="294" t="n"/>
      <c r="C1219" s="294" t="n"/>
      <c r="D1219" s="294" t="n"/>
      <c r="E1219" s="294" t="n"/>
      <c r="F1219" s="295" t="n"/>
      <c r="G1219" s="295" t="n"/>
      <c r="H1219" s="296" t="n"/>
      <c r="I1219" s="295" t="n"/>
      <c r="J1219" s="296" t="n"/>
      <c r="K1219" s="295" t="n"/>
      <c r="L1219" s="297" t="n"/>
      <c r="M1219" s="297">
        <f>'ENS TARDIO 201819'!$K1219-'ENS TARDIO 201819'!$I1219</f>
        <v/>
      </c>
      <c r="N1219" s="295" t="n"/>
      <c r="O1219" s="295" t="n"/>
      <c r="P1219" s="295" t="n"/>
      <c r="Q1219" s="295" t="n"/>
      <c r="R1219" s="295" t="n"/>
      <c r="S1219" s="295" t="n"/>
      <c r="T1219" s="295" t="n"/>
      <c r="U1219" s="295" t="n"/>
      <c r="V1219" s="295" t="n"/>
      <c r="W1219" s="295" t="n"/>
      <c r="X1219" s="290" t="inlineStr">
        <is>
          <t>Se descarta</t>
        </is>
      </c>
    </row>
    <row r="1220" hidden="1" ht="15.75" customHeight="1" s="412">
      <c r="A1220" s="294" t="n"/>
      <c r="B1220" s="294" t="n"/>
      <c r="C1220" s="294" t="n"/>
      <c r="D1220" s="294" t="n"/>
      <c r="E1220" s="294" t="n"/>
      <c r="F1220" s="295" t="n"/>
      <c r="G1220" s="295" t="n"/>
      <c r="H1220" s="296" t="n"/>
      <c r="I1220" s="295" t="n"/>
      <c r="J1220" s="296" t="n"/>
      <c r="K1220" s="295" t="n"/>
      <c r="L1220" s="297" t="n"/>
      <c r="M1220" s="297">
        <f>'ENS TARDIO 201819'!$K1220-'ENS TARDIO 201819'!$I1220</f>
        <v/>
      </c>
      <c r="N1220" s="295" t="n"/>
      <c r="O1220" s="295" t="n"/>
      <c r="P1220" s="295" t="n"/>
      <c r="Q1220" s="295" t="n"/>
      <c r="R1220" s="295" t="n"/>
      <c r="S1220" s="295" t="n"/>
      <c r="T1220" s="295" t="n"/>
      <c r="U1220" s="295" t="n"/>
      <c r="V1220" s="295" t="n"/>
      <c r="W1220" s="295" t="n"/>
      <c r="X1220" s="290" t="inlineStr">
        <is>
          <t>Se descarta</t>
        </is>
      </c>
    </row>
    <row r="1221" hidden="1" ht="15.75" customHeight="1" s="412">
      <c r="A1221" s="294" t="n"/>
      <c r="B1221" s="294" t="n"/>
      <c r="C1221" s="294" t="n"/>
      <c r="D1221" s="294" t="n"/>
      <c r="E1221" s="294" t="n"/>
      <c r="F1221" s="295" t="n"/>
      <c r="G1221" s="295" t="n"/>
      <c r="H1221" s="296" t="n"/>
      <c r="I1221" s="295" t="n"/>
      <c r="J1221" s="296" t="n"/>
      <c r="K1221" s="295" t="n"/>
      <c r="L1221" s="297" t="n"/>
      <c r="M1221" s="297">
        <f>'ENS TARDIO 201819'!$K1221-'ENS TARDIO 201819'!$I1221</f>
        <v/>
      </c>
      <c r="N1221" s="295" t="n"/>
      <c r="O1221" s="295" t="n"/>
      <c r="P1221" s="295" t="n"/>
      <c r="Q1221" s="295" t="n"/>
      <c r="R1221" s="295" t="n"/>
      <c r="S1221" s="295" t="n"/>
      <c r="T1221" s="295" t="n"/>
      <c r="U1221" s="295" t="n"/>
      <c r="V1221" s="295" t="n"/>
      <c r="W1221" s="295" t="n"/>
      <c r="X1221" s="290" t="inlineStr">
        <is>
          <t>Se descarta</t>
        </is>
      </c>
    </row>
    <row r="1222" hidden="1" ht="15.75" customHeight="1" s="412">
      <c r="A1222" s="294" t="n"/>
      <c r="B1222" s="294" t="n"/>
      <c r="C1222" s="294" t="n"/>
      <c r="D1222" s="294" t="n"/>
      <c r="E1222" s="294" t="n"/>
      <c r="F1222" s="295" t="n"/>
      <c r="G1222" s="295" t="n"/>
      <c r="H1222" s="296" t="n"/>
      <c r="I1222" s="295" t="n"/>
      <c r="J1222" s="296" t="n"/>
      <c r="K1222" s="295" t="n"/>
      <c r="L1222" s="297" t="n"/>
      <c r="M1222" s="297">
        <f>'ENS TARDIO 201819'!$K1222-'ENS TARDIO 201819'!$I1222</f>
        <v/>
      </c>
      <c r="N1222" s="295" t="n"/>
      <c r="O1222" s="295" t="n"/>
      <c r="P1222" s="295" t="n"/>
      <c r="Q1222" s="295" t="n"/>
      <c r="R1222" s="295" t="n"/>
      <c r="S1222" s="295" t="n"/>
      <c r="T1222" s="295" t="n"/>
      <c r="U1222" s="295" t="n"/>
      <c r="V1222" s="295" t="n"/>
      <c r="W1222" s="295" t="n"/>
      <c r="X1222" s="290" t="inlineStr">
        <is>
          <t>Se descarta</t>
        </is>
      </c>
    </row>
    <row r="1223" hidden="1" ht="15.75" customHeight="1" s="412">
      <c r="A1223" s="294" t="n"/>
      <c r="B1223" s="294" t="n"/>
      <c r="C1223" s="294" t="n"/>
      <c r="D1223" s="294" t="n"/>
      <c r="E1223" s="294" t="n"/>
      <c r="F1223" s="295" t="n"/>
      <c r="G1223" s="295" t="n"/>
      <c r="H1223" s="296" t="n"/>
      <c r="I1223" s="295" t="n"/>
      <c r="J1223" s="296" t="n"/>
      <c r="K1223" s="295" t="n"/>
      <c r="L1223" s="297" t="n"/>
      <c r="M1223" s="297">
        <f>'ENS TARDIO 201819'!$K1223-'ENS TARDIO 201819'!$I1223</f>
        <v/>
      </c>
      <c r="N1223" s="295" t="n"/>
      <c r="O1223" s="295" t="n"/>
      <c r="P1223" s="295" t="n"/>
      <c r="Q1223" s="295" t="n"/>
      <c r="R1223" s="295" t="n"/>
      <c r="S1223" s="295" t="n"/>
      <c r="T1223" s="295" t="n"/>
      <c r="U1223" s="295" t="n"/>
      <c r="V1223" s="295" t="n"/>
      <c r="W1223" s="295" t="n"/>
      <c r="X1223" s="290" t="inlineStr">
        <is>
          <t>Se descarta</t>
        </is>
      </c>
    </row>
    <row r="1224" hidden="1" ht="15.75" customHeight="1" s="412">
      <c r="A1224" s="294" t="n"/>
      <c r="B1224" s="294" t="n"/>
      <c r="C1224" s="294" t="n"/>
      <c r="D1224" s="294" t="n"/>
      <c r="E1224" s="294" t="n"/>
      <c r="F1224" s="295" t="n"/>
      <c r="G1224" s="295" t="n"/>
      <c r="H1224" s="296" t="n"/>
      <c r="I1224" s="295" t="n"/>
      <c r="J1224" s="296" t="n"/>
      <c r="K1224" s="295" t="n"/>
      <c r="L1224" s="297" t="n"/>
      <c r="M1224" s="297">
        <f>'ENS TARDIO 201819'!$K1224-'ENS TARDIO 201819'!$I1224</f>
        <v/>
      </c>
      <c r="N1224" s="295" t="n"/>
      <c r="O1224" s="295" t="n"/>
      <c r="P1224" s="295" t="n"/>
      <c r="Q1224" s="295" t="n"/>
      <c r="R1224" s="295" t="n"/>
      <c r="S1224" s="295" t="n"/>
      <c r="T1224" s="295" t="n"/>
      <c r="U1224" s="295" t="n"/>
      <c r="V1224" s="295" t="n"/>
      <c r="W1224" s="295" t="n"/>
      <c r="X1224" s="290" t="inlineStr">
        <is>
          <t>Se descarta</t>
        </is>
      </c>
    </row>
    <row r="1225" hidden="1" ht="15.75" customHeight="1" s="412">
      <c r="A1225" s="294" t="n"/>
      <c r="B1225" s="294" t="n"/>
      <c r="C1225" s="294" t="n"/>
      <c r="D1225" s="294" t="n"/>
      <c r="E1225" s="294" t="n"/>
      <c r="F1225" s="295" t="n"/>
      <c r="G1225" s="295" t="n"/>
      <c r="H1225" s="296" t="n"/>
      <c r="I1225" s="295" t="n"/>
      <c r="J1225" s="296" t="n"/>
      <c r="K1225" s="295" t="n"/>
      <c r="L1225" s="297" t="n"/>
      <c r="M1225" s="297">
        <f>'ENS TARDIO 201819'!$K1225-'ENS TARDIO 201819'!$I1225</f>
        <v/>
      </c>
      <c r="N1225" s="295" t="n"/>
      <c r="O1225" s="295" t="n"/>
      <c r="P1225" s="295" t="n"/>
      <c r="Q1225" s="295" t="n"/>
      <c r="R1225" s="295" t="n"/>
      <c r="S1225" s="295" t="n"/>
      <c r="T1225" s="295" t="n"/>
      <c r="U1225" s="295" t="n"/>
      <c r="V1225" s="295" t="n"/>
      <c r="W1225" s="295" t="n"/>
      <c r="X1225" s="290" t="inlineStr">
        <is>
          <t>Se descarta</t>
        </is>
      </c>
    </row>
    <row r="1226" hidden="1" ht="15.75" customHeight="1" s="412">
      <c r="A1226" s="294" t="n"/>
      <c r="B1226" s="294" t="n"/>
      <c r="C1226" s="294" t="n"/>
      <c r="D1226" s="294" t="n"/>
      <c r="E1226" s="294" t="n"/>
      <c r="F1226" s="295" t="n"/>
      <c r="G1226" s="295" t="n"/>
      <c r="H1226" s="296" t="n"/>
      <c r="I1226" s="295" t="n"/>
      <c r="J1226" s="296" t="n"/>
      <c r="K1226" s="295" t="n"/>
      <c r="L1226" s="297" t="n"/>
      <c r="M1226" s="297">
        <f>'ENS TARDIO 201819'!$K1226-'ENS TARDIO 201819'!$I1226</f>
        <v/>
      </c>
      <c r="N1226" s="295" t="n"/>
      <c r="O1226" s="295" t="n"/>
      <c r="P1226" s="295" t="n"/>
      <c r="Q1226" s="295" t="n"/>
      <c r="R1226" s="295" t="n"/>
      <c r="S1226" s="295" t="n"/>
      <c r="T1226" s="295" t="n"/>
      <c r="U1226" s="295" t="n"/>
      <c r="V1226" s="295" t="n"/>
      <c r="W1226" s="295" t="n"/>
      <c r="X1226" s="290" t="inlineStr">
        <is>
          <t>Se descarta</t>
        </is>
      </c>
    </row>
    <row r="1227" hidden="1" ht="15.75" customHeight="1" s="412">
      <c r="A1227" s="294" t="n"/>
      <c r="B1227" s="294" t="n"/>
      <c r="C1227" s="294" t="n"/>
      <c r="D1227" s="294" t="n"/>
      <c r="E1227" s="294" t="n"/>
      <c r="F1227" s="295" t="n"/>
      <c r="G1227" s="295" t="n"/>
      <c r="H1227" s="296" t="n"/>
      <c r="I1227" s="295" t="n"/>
      <c r="J1227" s="296" t="n"/>
      <c r="K1227" s="295" t="n"/>
      <c r="L1227" s="297" t="n"/>
      <c r="M1227" s="297">
        <f>'ENS TARDIO 201819'!$K1227-'ENS TARDIO 201819'!$I1227</f>
        <v/>
      </c>
      <c r="N1227" s="295" t="n"/>
      <c r="O1227" s="295" t="n"/>
      <c r="P1227" s="295" t="n"/>
      <c r="Q1227" s="295" t="n"/>
      <c r="R1227" s="295" t="n"/>
      <c r="S1227" s="295" t="n"/>
      <c r="T1227" s="295" t="n"/>
      <c r="U1227" s="295" t="n"/>
      <c r="V1227" s="295" t="n"/>
      <c r="W1227" s="295" t="n"/>
      <c r="X1227" s="290" t="inlineStr">
        <is>
          <t>Se descarta</t>
        </is>
      </c>
    </row>
    <row r="1228" hidden="1" ht="15.75" customHeight="1" s="412">
      <c r="A1228" s="294" t="n"/>
      <c r="B1228" s="294" t="n"/>
      <c r="C1228" s="294" t="n"/>
      <c r="D1228" s="294" t="n"/>
      <c r="E1228" s="294" t="n"/>
      <c r="F1228" s="295" t="n"/>
      <c r="G1228" s="295" t="n"/>
      <c r="H1228" s="296" t="n"/>
      <c r="I1228" s="295" t="n"/>
      <c r="J1228" s="296" t="n"/>
      <c r="K1228" s="295" t="n"/>
      <c r="L1228" s="297" t="n"/>
      <c r="M1228" s="297">
        <f>'ENS TARDIO 201819'!$K1228-'ENS TARDIO 201819'!$I1228</f>
        <v/>
      </c>
      <c r="N1228" s="295" t="n"/>
      <c r="O1228" s="295" t="n"/>
      <c r="P1228" s="295" t="n"/>
      <c r="Q1228" s="295" t="n"/>
      <c r="R1228" s="295" t="n"/>
      <c r="S1228" s="295" t="n"/>
      <c r="T1228" s="295" t="n"/>
      <c r="U1228" s="295" t="n"/>
      <c r="V1228" s="295" t="n"/>
      <c r="W1228" s="295" t="n"/>
      <c r="X1228" s="290" t="inlineStr">
        <is>
          <t>Se descarta</t>
        </is>
      </c>
    </row>
    <row r="1229" hidden="1" ht="15.75" customHeight="1" s="412">
      <c r="A1229" s="294" t="n"/>
      <c r="B1229" s="294" t="n"/>
      <c r="C1229" s="294" t="n"/>
      <c r="D1229" s="294" t="n"/>
      <c r="E1229" s="294" t="n"/>
      <c r="F1229" s="295" t="n"/>
      <c r="G1229" s="295" t="n"/>
      <c r="H1229" s="296" t="n"/>
      <c r="I1229" s="295" t="n"/>
      <c r="J1229" s="296" t="n"/>
      <c r="K1229" s="295" t="n"/>
      <c r="L1229" s="297" t="n"/>
      <c r="M1229" s="297">
        <f>'ENS TARDIO 201819'!$K1229-'ENS TARDIO 201819'!$I1229</f>
        <v/>
      </c>
      <c r="N1229" s="295" t="n"/>
      <c r="O1229" s="295" t="n"/>
      <c r="P1229" s="295" t="n"/>
      <c r="Q1229" s="295" t="n"/>
      <c r="R1229" s="295" t="n"/>
      <c r="S1229" s="295" t="n"/>
      <c r="T1229" s="295" t="n"/>
      <c r="U1229" s="295" t="n"/>
      <c r="V1229" s="295" t="n"/>
      <c r="W1229" s="295" t="n"/>
      <c r="X1229" s="290" t="inlineStr">
        <is>
          <t>Se descarta</t>
        </is>
      </c>
    </row>
    <row r="1230" hidden="1" ht="15.75" customHeight="1" s="412">
      <c r="A1230" s="294" t="n"/>
      <c r="B1230" s="294" t="n"/>
      <c r="C1230" s="294" t="n"/>
      <c r="D1230" s="294" t="n"/>
      <c r="E1230" s="294" t="n"/>
      <c r="F1230" s="295" t="n"/>
      <c r="G1230" s="295" t="n"/>
      <c r="H1230" s="296" t="n"/>
      <c r="I1230" s="295" t="n"/>
      <c r="J1230" s="296" t="n"/>
      <c r="K1230" s="295" t="n"/>
      <c r="L1230" s="297" t="n"/>
      <c r="M1230" s="297">
        <f>'ENS TARDIO 201819'!$K1230-'ENS TARDIO 201819'!$I1230</f>
        <v/>
      </c>
      <c r="N1230" s="295" t="n"/>
      <c r="O1230" s="295" t="n"/>
      <c r="P1230" s="295" t="n"/>
      <c r="Q1230" s="295" t="n"/>
      <c r="R1230" s="295" t="n"/>
      <c r="S1230" s="295" t="n"/>
      <c r="T1230" s="295" t="n"/>
      <c r="U1230" s="295" t="n"/>
      <c r="V1230" s="295" t="n"/>
      <c r="W1230" s="295" t="n"/>
      <c r="X1230" s="290" t="inlineStr">
        <is>
          <t>Se descarta</t>
        </is>
      </c>
    </row>
    <row r="1231" hidden="1" ht="15.75" customHeight="1" s="412">
      <c r="A1231" s="294" t="n"/>
      <c r="B1231" s="294" t="n"/>
      <c r="C1231" s="294" t="n"/>
      <c r="D1231" s="294" t="n"/>
      <c r="E1231" s="294" t="n"/>
      <c r="F1231" s="295" t="n"/>
      <c r="G1231" s="295" t="n"/>
      <c r="H1231" s="296" t="n"/>
      <c r="I1231" s="295" t="n"/>
      <c r="J1231" s="296" t="n"/>
      <c r="K1231" s="295" t="n"/>
      <c r="L1231" s="297" t="n"/>
      <c r="M1231" s="297">
        <f>'ENS TARDIO 201819'!$K1231-'ENS TARDIO 201819'!$I1231</f>
        <v/>
      </c>
      <c r="N1231" s="295" t="n"/>
      <c r="O1231" s="295" t="n"/>
      <c r="P1231" s="295" t="n"/>
      <c r="Q1231" s="295" t="n"/>
      <c r="R1231" s="295" t="n"/>
      <c r="S1231" s="295" t="n"/>
      <c r="T1231" s="295" t="n"/>
      <c r="U1231" s="295" t="n"/>
      <c r="V1231" s="295" t="n"/>
      <c r="W1231" s="295" t="n"/>
      <c r="X1231" s="290" t="inlineStr">
        <is>
          <t>Plot válido</t>
        </is>
      </c>
    </row>
    <row r="1232" hidden="1" ht="15.75" customHeight="1" s="412">
      <c r="A1232" s="294" t="n"/>
      <c r="B1232" s="294" t="n"/>
      <c r="C1232" s="294" t="n"/>
      <c r="D1232" s="294" t="n"/>
      <c r="E1232" s="294" t="n"/>
      <c r="F1232" s="295" t="n"/>
      <c r="G1232" s="295" t="n"/>
      <c r="H1232" s="296" t="n"/>
      <c r="I1232" s="295" t="n"/>
      <c r="J1232" s="296" t="n"/>
      <c r="K1232" s="295" t="n"/>
      <c r="L1232" s="297" t="n"/>
      <c r="M1232" s="297">
        <f>'ENS TARDIO 201819'!$K1232-'ENS TARDIO 201819'!$I1232</f>
        <v/>
      </c>
      <c r="N1232" s="295" t="n"/>
      <c r="O1232" s="295" t="n"/>
      <c r="P1232" s="295" t="n"/>
      <c r="Q1232" s="295" t="n"/>
      <c r="R1232" s="295" t="n"/>
      <c r="S1232" s="295" t="n"/>
      <c r="T1232" s="295" t="n"/>
      <c r="U1232" s="295" t="n"/>
      <c r="V1232" s="295" t="n"/>
      <c r="W1232" s="295" t="n"/>
      <c r="X1232" s="290" t="inlineStr">
        <is>
          <t>Plot válido</t>
        </is>
      </c>
    </row>
    <row r="1233" hidden="1" ht="15.75" customHeight="1" s="412">
      <c r="A1233" s="294" t="n"/>
      <c r="B1233" s="294" t="n"/>
      <c r="C1233" s="294" t="n"/>
      <c r="D1233" s="294" t="n"/>
      <c r="E1233" s="294" t="n"/>
      <c r="F1233" s="295" t="n"/>
      <c r="G1233" s="295" t="n"/>
      <c r="H1233" s="296" t="n"/>
      <c r="I1233" s="295" t="n"/>
      <c r="J1233" s="296" t="n"/>
      <c r="K1233" s="295" t="n"/>
      <c r="L1233" s="297" t="n"/>
      <c r="M1233" s="297">
        <f>'ENS TARDIO 201819'!$K1233-'ENS TARDIO 201819'!$I1233</f>
        <v/>
      </c>
      <c r="N1233" s="295" t="n"/>
      <c r="O1233" s="295" t="n"/>
      <c r="P1233" s="295" t="n"/>
      <c r="Q1233" s="295" t="n"/>
      <c r="R1233" s="295" t="n"/>
      <c r="S1233" s="295" t="n"/>
      <c r="T1233" s="295" t="n"/>
      <c r="U1233" s="295" t="n"/>
      <c r="V1233" s="295" t="n"/>
      <c r="W1233" s="295" t="n"/>
      <c r="X1233" s="290" t="inlineStr">
        <is>
          <t>Plot válido</t>
        </is>
      </c>
    </row>
    <row r="1234" hidden="1" ht="15.75" customHeight="1" s="412">
      <c r="A1234" s="294" t="n"/>
      <c r="B1234" s="294" t="n"/>
      <c r="C1234" s="294" t="n"/>
      <c r="D1234" s="294" t="n"/>
      <c r="E1234" s="294" t="n"/>
      <c r="F1234" s="295" t="n"/>
      <c r="G1234" s="295" t="n"/>
      <c r="H1234" s="296" t="n"/>
      <c r="I1234" s="295" t="n"/>
      <c r="J1234" s="296" t="n"/>
      <c r="K1234" s="295" t="n"/>
      <c r="L1234" s="297" t="n"/>
      <c r="M1234" s="297">
        <f>'ENS TARDIO 201819'!$K1234-'ENS TARDIO 201819'!$I1234</f>
        <v/>
      </c>
      <c r="N1234" s="295" t="n"/>
      <c r="O1234" s="295" t="n"/>
      <c r="P1234" s="295" t="n"/>
      <c r="Q1234" s="295" t="n"/>
      <c r="R1234" s="295" t="n"/>
      <c r="S1234" s="295" t="n"/>
      <c r="T1234" s="295" t="n"/>
      <c r="U1234" s="295" t="n"/>
      <c r="V1234" s="295" t="n"/>
      <c r="W1234" s="295" t="n"/>
      <c r="X1234" s="290" t="inlineStr">
        <is>
          <t>Plot válido</t>
        </is>
      </c>
    </row>
    <row r="1235" hidden="1" ht="15.75" customHeight="1" s="412">
      <c r="A1235" s="294" t="n"/>
      <c r="B1235" s="294" t="n"/>
      <c r="C1235" s="294" t="n"/>
      <c r="D1235" s="294" t="n"/>
      <c r="E1235" s="294" t="n"/>
      <c r="F1235" s="295" t="n"/>
      <c r="G1235" s="295" t="n"/>
      <c r="H1235" s="296" t="n"/>
      <c r="I1235" s="295" t="n"/>
      <c r="J1235" s="296" t="n"/>
      <c r="K1235" s="295" t="n"/>
      <c r="L1235" s="297" t="n"/>
      <c r="M1235" s="297">
        <f>'ENS TARDIO 201819'!$K1235-'ENS TARDIO 201819'!$I1235</f>
        <v/>
      </c>
      <c r="N1235" s="295" t="n"/>
      <c r="O1235" s="295" t="n"/>
      <c r="P1235" s="295" t="n"/>
      <c r="Q1235" s="295" t="n"/>
      <c r="R1235" s="295" t="n"/>
      <c r="S1235" s="295" t="n"/>
      <c r="T1235" s="295" t="n"/>
      <c r="U1235" s="295" t="n"/>
      <c r="V1235" s="295" t="n"/>
      <c r="W1235" s="295" t="n"/>
      <c r="X1235" s="290" t="inlineStr">
        <is>
          <t>Plot válido</t>
        </is>
      </c>
    </row>
    <row r="1236" hidden="1" ht="15.75" customHeight="1" s="412">
      <c r="A1236" s="294" t="n"/>
      <c r="B1236" s="294" t="n"/>
      <c r="C1236" s="294" t="n"/>
      <c r="D1236" s="294" t="n"/>
      <c r="E1236" s="294" t="n"/>
      <c r="F1236" s="295" t="n"/>
      <c r="G1236" s="295" t="n"/>
      <c r="H1236" s="296" t="n"/>
      <c r="I1236" s="295" t="n"/>
      <c r="J1236" s="296" t="n"/>
      <c r="K1236" s="295" t="n"/>
      <c r="L1236" s="297" t="n"/>
      <c r="M1236" s="297">
        <f>'ENS TARDIO 201819'!$K1236-'ENS TARDIO 201819'!$I1236</f>
        <v/>
      </c>
      <c r="N1236" s="295" t="n"/>
      <c r="O1236" s="295" t="n"/>
      <c r="P1236" s="295" t="n"/>
      <c r="Q1236" s="295" t="n"/>
      <c r="R1236" s="295" t="n"/>
      <c r="S1236" s="295" t="n"/>
      <c r="T1236" s="295" t="n"/>
      <c r="U1236" s="295" t="n"/>
      <c r="V1236" s="295" t="n"/>
      <c r="W1236" s="295" t="n"/>
      <c r="X1236" s="290" t="inlineStr">
        <is>
          <t>Plot válido</t>
        </is>
      </c>
    </row>
    <row r="1237" hidden="1" ht="15.75" customHeight="1" s="412">
      <c r="A1237" s="294" t="n"/>
      <c r="B1237" s="294" t="n"/>
      <c r="C1237" s="294" t="n"/>
      <c r="D1237" s="294" t="n"/>
      <c r="E1237" s="294" t="n"/>
      <c r="F1237" s="295" t="n"/>
      <c r="G1237" s="295" t="n"/>
      <c r="H1237" s="296" t="n"/>
      <c r="I1237" s="295" t="n"/>
      <c r="J1237" s="296" t="n"/>
      <c r="K1237" s="295" t="n"/>
      <c r="L1237" s="297" t="n"/>
      <c r="M1237" s="297">
        <f>'ENS TARDIO 201819'!$K1237-'ENS TARDIO 201819'!$I1237</f>
        <v/>
      </c>
      <c r="N1237" s="295" t="n"/>
      <c r="O1237" s="295" t="n"/>
      <c r="P1237" s="295" t="n"/>
      <c r="Q1237" s="295" t="n"/>
      <c r="R1237" s="295" t="n"/>
      <c r="S1237" s="295" t="n"/>
      <c r="T1237" s="295" t="n"/>
      <c r="U1237" s="295" t="n"/>
      <c r="V1237" s="295" t="n"/>
      <c r="W1237" s="295" t="n"/>
      <c r="X1237" s="290" t="inlineStr">
        <is>
          <t>Plot válido</t>
        </is>
      </c>
    </row>
    <row r="1238" hidden="1" ht="15.75" customHeight="1" s="412">
      <c r="A1238" s="294" t="n"/>
      <c r="B1238" s="294" t="n"/>
      <c r="C1238" s="294" t="n"/>
      <c r="D1238" s="294" t="n"/>
      <c r="E1238" s="294" t="n"/>
      <c r="F1238" s="295" t="n"/>
      <c r="G1238" s="295" t="n"/>
      <c r="H1238" s="296" t="n"/>
      <c r="I1238" s="295" t="n"/>
      <c r="J1238" s="296" t="n"/>
      <c r="K1238" s="295" t="n"/>
      <c r="L1238" s="297" t="n"/>
      <c r="M1238" s="297">
        <f>'ENS TARDIO 201819'!$K1238-'ENS TARDIO 201819'!$I1238</f>
        <v/>
      </c>
      <c r="N1238" s="295" t="n"/>
      <c r="O1238" s="295" t="n"/>
      <c r="P1238" s="295" t="n"/>
      <c r="Q1238" s="295" t="n"/>
      <c r="R1238" s="295" t="n"/>
      <c r="S1238" s="295" t="n"/>
      <c r="T1238" s="295" t="n"/>
      <c r="U1238" s="295" t="n"/>
      <c r="V1238" s="295" t="n"/>
      <c r="W1238" s="295" t="n"/>
      <c r="X1238" s="290" t="inlineStr">
        <is>
          <t>Plot válido</t>
        </is>
      </c>
    </row>
    <row r="1239" hidden="1" ht="15.75" customHeight="1" s="412">
      <c r="A1239" s="294" t="n"/>
      <c r="B1239" s="294" t="n"/>
      <c r="C1239" s="294" t="n"/>
      <c r="D1239" s="294" t="n"/>
      <c r="E1239" s="294" t="n"/>
      <c r="F1239" s="295" t="n"/>
      <c r="G1239" s="295" t="n"/>
      <c r="H1239" s="296" t="n"/>
      <c r="I1239" s="295" t="n"/>
      <c r="J1239" s="296" t="n"/>
      <c r="K1239" s="295" t="n"/>
      <c r="L1239" s="297" t="n"/>
      <c r="M1239" s="297">
        <f>'ENS TARDIO 201819'!$K1239-'ENS TARDIO 201819'!$I1239</f>
        <v/>
      </c>
      <c r="N1239" s="295" t="n"/>
      <c r="O1239" s="295" t="n"/>
      <c r="P1239" s="295" t="n"/>
      <c r="Q1239" s="295" t="n"/>
      <c r="R1239" s="295" t="n"/>
      <c r="S1239" s="295" t="n"/>
      <c r="T1239" s="295" t="n"/>
      <c r="U1239" s="295" t="n"/>
      <c r="V1239" s="295" t="n"/>
      <c r="W1239" s="295" t="n"/>
      <c r="X1239" s="290" t="inlineStr">
        <is>
          <t>Plot válido</t>
        </is>
      </c>
    </row>
    <row r="1240" hidden="1" ht="15.75" customHeight="1" s="412">
      <c r="A1240" s="294" t="n"/>
      <c r="B1240" s="294" t="n"/>
      <c r="C1240" s="294" t="n"/>
      <c r="D1240" s="294" t="n"/>
      <c r="E1240" s="294" t="n"/>
      <c r="F1240" s="295" t="n"/>
      <c r="G1240" s="295" t="n"/>
      <c r="H1240" s="296" t="n"/>
      <c r="I1240" s="295" t="n"/>
      <c r="J1240" s="296" t="n"/>
      <c r="K1240" s="295" t="n"/>
      <c r="L1240" s="297" t="n"/>
      <c r="M1240" s="297">
        <f>'ENS TARDIO 201819'!$K1240-'ENS TARDIO 201819'!$I1240</f>
        <v/>
      </c>
      <c r="N1240" s="295" t="n"/>
      <c r="O1240" s="295" t="n"/>
      <c r="P1240" s="295" t="n"/>
      <c r="Q1240" s="295" t="n"/>
      <c r="R1240" s="295" t="n"/>
      <c r="S1240" s="295" t="n"/>
      <c r="T1240" s="295" t="n"/>
      <c r="U1240" s="295" t="n"/>
      <c r="V1240" s="295" t="n"/>
      <c r="W1240" s="295" t="n"/>
      <c r="X1240" s="290" t="inlineStr">
        <is>
          <t>Plot válido</t>
        </is>
      </c>
    </row>
    <row r="1241" hidden="1" ht="15.75" customHeight="1" s="412">
      <c r="A1241" s="294" t="n"/>
      <c r="B1241" s="294" t="n"/>
      <c r="C1241" s="294" t="n"/>
      <c r="D1241" s="294" t="n"/>
      <c r="E1241" s="294" t="n"/>
      <c r="F1241" s="295" t="n"/>
      <c r="G1241" s="295" t="n"/>
      <c r="H1241" s="296" t="n"/>
      <c r="I1241" s="295" t="n"/>
      <c r="J1241" s="296" t="n"/>
      <c r="K1241" s="295" t="n"/>
      <c r="L1241" s="297" t="n"/>
      <c r="M1241" s="297">
        <f>'ENS TARDIO 201819'!$K1241-'ENS TARDIO 201819'!$I1241</f>
        <v/>
      </c>
      <c r="N1241" s="295" t="n"/>
      <c r="O1241" s="295" t="n"/>
      <c r="P1241" s="295" t="n"/>
      <c r="Q1241" s="295" t="n"/>
      <c r="R1241" s="295" t="n"/>
      <c r="S1241" s="295" t="n"/>
      <c r="T1241" s="295" t="n"/>
      <c r="U1241" s="295" t="n"/>
      <c r="V1241" s="295" t="n"/>
      <c r="W1241" s="295" t="n"/>
      <c r="X1241" s="290" t="inlineStr">
        <is>
          <t>Plot válido</t>
        </is>
      </c>
    </row>
    <row r="1242" hidden="1" ht="15.75" customHeight="1" s="412">
      <c r="A1242" s="294" t="n"/>
      <c r="B1242" s="294" t="n"/>
      <c r="C1242" s="294" t="n"/>
      <c r="D1242" s="294" t="n"/>
      <c r="E1242" s="294" t="n"/>
      <c r="F1242" s="295" t="n"/>
      <c r="G1242" s="295" t="n"/>
      <c r="H1242" s="296" t="n"/>
      <c r="I1242" s="295" t="n"/>
      <c r="J1242" s="296" t="n"/>
      <c r="K1242" s="295" t="n"/>
      <c r="L1242" s="297" t="n"/>
      <c r="M1242" s="297">
        <f>'ENS TARDIO 201819'!$K1242-'ENS TARDIO 201819'!$I1242</f>
        <v/>
      </c>
      <c r="N1242" s="295" t="n"/>
      <c r="O1242" s="295" t="n"/>
      <c r="P1242" s="295" t="n"/>
      <c r="Q1242" s="295" t="n"/>
      <c r="R1242" s="295" t="n"/>
      <c r="S1242" s="295" t="n"/>
      <c r="T1242" s="295" t="n"/>
      <c r="U1242" s="295" t="n"/>
      <c r="V1242" s="295" t="n"/>
      <c r="W1242" s="295" t="n"/>
      <c r="X1242" s="290" t="inlineStr">
        <is>
          <t>Plot válido</t>
        </is>
      </c>
    </row>
    <row r="1243" hidden="1" ht="15.75" customHeight="1" s="412">
      <c r="A1243" s="294" t="n"/>
      <c r="B1243" s="294" t="n"/>
      <c r="C1243" s="294" t="n"/>
      <c r="D1243" s="294" t="n"/>
      <c r="E1243" s="294" t="n"/>
      <c r="F1243" s="295" t="n"/>
      <c r="G1243" s="295" t="n"/>
      <c r="H1243" s="296" t="n"/>
      <c r="I1243" s="295" t="n"/>
      <c r="J1243" s="296" t="n"/>
      <c r="K1243" s="295" t="n"/>
      <c r="L1243" s="297" t="n"/>
      <c r="M1243" s="297">
        <f>'ENS TARDIO 201819'!$K1243-'ENS TARDIO 201819'!$I1243</f>
        <v/>
      </c>
      <c r="N1243" s="295" t="n"/>
      <c r="O1243" s="295" t="n"/>
      <c r="P1243" s="295" t="n"/>
      <c r="Q1243" s="295" t="n"/>
      <c r="R1243" s="295" t="n"/>
      <c r="S1243" s="295" t="n"/>
      <c r="T1243" s="295" t="n"/>
      <c r="U1243" s="295" t="n"/>
      <c r="V1243" s="295" t="n"/>
      <c r="W1243" s="295" t="n"/>
      <c r="X1243" s="290" t="inlineStr">
        <is>
          <t>Plot válido</t>
        </is>
      </c>
    </row>
    <row r="1244" hidden="1" ht="15.75" customHeight="1" s="412">
      <c r="A1244" s="294" t="n"/>
      <c r="B1244" s="294" t="n"/>
      <c r="C1244" s="294" t="n"/>
      <c r="D1244" s="294" t="n"/>
      <c r="E1244" s="294" t="n"/>
      <c r="F1244" s="295" t="n"/>
      <c r="G1244" s="295" t="n"/>
      <c r="H1244" s="296" t="n"/>
      <c r="I1244" s="295" t="n"/>
      <c r="J1244" s="296" t="n"/>
      <c r="K1244" s="295" t="n"/>
      <c r="L1244" s="297" t="n"/>
      <c r="M1244" s="297">
        <f>'ENS TARDIO 201819'!$K1244-'ENS TARDIO 201819'!$I1244</f>
        <v/>
      </c>
      <c r="N1244" s="295" t="n"/>
      <c r="O1244" s="295" t="n"/>
      <c r="P1244" s="295" t="n"/>
      <c r="Q1244" s="295" t="n"/>
      <c r="R1244" s="295" t="n"/>
      <c r="S1244" s="295" t="n"/>
      <c r="T1244" s="295" t="n"/>
      <c r="U1244" s="295" t="n"/>
      <c r="V1244" s="295" t="n"/>
      <c r="W1244" s="295" t="n"/>
      <c r="X1244" s="290" t="inlineStr">
        <is>
          <t>Plot válido</t>
        </is>
      </c>
    </row>
    <row r="1245" hidden="1" ht="15.75" customHeight="1" s="412">
      <c r="A1245" s="294" t="n"/>
      <c r="B1245" s="294" t="n"/>
      <c r="C1245" s="294" t="n"/>
      <c r="D1245" s="294" t="n"/>
      <c r="E1245" s="294" t="n"/>
      <c r="F1245" s="295" t="n"/>
      <c r="G1245" s="295" t="n"/>
      <c r="H1245" s="296" t="n"/>
      <c r="I1245" s="295" t="n"/>
      <c r="J1245" s="296" t="n"/>
      <c r="K1245" s="295" t="n"/>
      <c r="L1245" s="297" t="n"/>
      <c r="M1245" s="297">
        <f>'ENS TARDIO 201819'!$K1245-'ENS TARDIO 201819'!$I1245</f>
        <v/>
      </c>
      <c r="N1245" s="295" t="n"/>
      <c r="O1245" s="295" t="n"/>
      <c r="P1245" s="295" t="n"/>
      <c r="Q1245" s="295" t="n"/>
      <c r="R1245" s="295" t="n"/>
      <c r="S1245" s="295" t="n"/>
      <c r="T1245" s="295" t="n"/>
      <c r="U1245" s="295" t="n"/>
      <c r="V1245" s="295" t="n"/>
      <c r="W1245" s="295" t="n"/>
      <c r="X1245" s="290" t="inlineStr">
        <is>
          <t>Plot válido</t>
        </is>
      </c>
    </row>
    <row r="1246" hidden="1" ht="15.75" customHeight="1" s="412">
      <c r="A1246" s="294" t="n"/>
      <c r="B1246" s="294" t="n"/>
      <c r="C1246" s="294" t="n"/>
      <c r="D1246" s="294" t="n"/>
      <c r="E1246" s="294" t="n"/>
      <c r="F1246" s="295" t="n"/>
      <c r="G1246" s="295" t="n"/>
      <c r="H1246" s="296" t="n"/>
      <c r="I1246" s="295" t="n"/>
      <c r="J1246" s="296" t="n"/>
      <c r="K1246" s="295" t="n"/>
      <c r="L1246" s="297" t="n"/>
      <c r="M1246" s="297">
        <f>'ENS TARDIO 201819'!$K1246-'ENS TARDIO 201819'!$I1246</f>
        <v/>
      </c>
      <c r="N1246" s="295" t="n"/>
      <c r="O1246" s="295" t="n"/>
      <c r="P1246" s="295" t="n"/>
      <c r="Q1246" s="295" t="n"/>
      <c r="R1246" s="295" t="n"/>
      <c r="S1246" s="295" t="n"/>
      <c r="T1246" s="295" t="n"/>
      <c r="U1246" s="295" t="n"/>
      <c r="V1246" s="295" t="n"/>
      <c r="W1246" s="295" t="n"/>
      <c r="X1246" s="290" t="inlineStr">
        <is>
          <t>Plot válido</t>
        </is>
      </c>
    </row>
    <row r="1247" hidden="1" ht="15.75" customHeight="1" s="412">
      <c r="A1247" s="294" t="n"/>
      <c r="B1247" s="294" t="n"/>
      <c r="C1247" s="294" t="n"/>
      <c r="D1247" s="294" t="n"/>
      <c r="E1247" s="294" t="n"/>
      <c r="F1247" s="295" t="n"/>
      <c r="G1247" s="295" t="n"/>
      <c r="H1247" s="296" t="n"/>
      <c r="I1247" s="295" t="n"/>
      <c r="J1247" s="296" t="n"/>
      <c r="K1247" s="295" t="n"/>
      <c r="L1247" s="297" t="n"/>
      <c r="M1247" s="297">
        <f>'ENS TARDIO 201819'!$K1247-'ENS TARDIO 201819'!$I1247</f>
        <v/>
      </c>
      <c r="N1247" s="295" t="n"/>
      <c r="O1247" s="295" t="n"/>
      <c r="P1247" s="295" t="n"/>
      <c r="Q1247" s="295" t="n"/>
      <c r="R1247" s="295" t="n"/>
      <c r="S1247" s="295" t="n"/>
      <c r="T1247" s="295" t="n"/>
      <c r="U1247" s="295" t="n"/>
      <c r="V1247" s="295" t="n"/>
      <c r="W1247" s="295" t="n"/>
      <c r="X1247" s="290" t="inlineStr">
        <is>
          <t>Plot válido</t>
        </is>
      </c>
    </row>
    <row r="1248" hidden="1" ht="15.75" customHeight="1" s="412">
      <c r="A1248" s="294" t="n"/>
      <c r="B1248" s="294" t="n"/>
      <c r="C1248" s="294" t="n"/>
      <c r="D1248" s="294" t="n"/>
      <c r="E1248" s="294" t="n"/>
      <c r="F1248" s="295" t="n"/>
      <c r="G1248" s="295" t="n"/>
      <c r="H1248" s="296" t="n"/>
      <c r="I1248" s="295" t="n"/>
      <c r="J1248" s="296" t="n"/>
      <c r="K1248" s="295" t="n"/>
      <c r="L1248" s="297" t="n"/>
      <c r="M1248" s="297">
        <f>'ENS TARDIO 201819'!$K1248-'ENS TARDIO 201819'!$I1248</f>
        <v/>
      </c>
      <c r="N1248" s="295" t="n"/>
      <c r="O1248" s="295" t="n"/>
      <c r="P1248" s="295" t="n"/>
      <c r="Q1248" s="295" t="n"/>
      <c r="R1248" s="295" t="n"/>
      <c r="S1248" s="295" t="n"/>
      <c r="T1248" s="295" t="n"/>
      <c r="U1248" s="295" t="n"/>
      <c r="V1248" s="295" t="n"/>
      <c r="W1248" s="295" t="n"/>
      <c r="X1248" s="290" t="inlineStr">
        <is>
          <t>Plot válido</t>
        </is>
      </c>
    </row>
    <row r="1249" hidden="1" ht="15.75" customHeight="1" s="412">
      <c r="A1249" s="294" t="n"/>
      <c r="B1249" s="294" t="n"/>
      <c r="C1249" s="294" t="n"/>
      <c r="D1249" s="294" t="n"/>
      <c r="E1249" s="294" t="n"/>
      <c r="F1249" s="295" t="n"/>
      <c r="G1249" s="295" t="n"/>
      <c r="H1249" s="296" t="n"/>
      <c r="I1249" s="295" t="n"/>
      <c r="J1249" s="296" t="n"/>
      <c r="K1249" s="295" t="n"/>
      <c r="L1249" s="297" t="n"/>
      <c r="M1249" s="297">
        <f>'ENS TARDIO 201819'!$K1249-'ENS TARDIO 201819'!$I1249</f>
        <v/>
      </c>
      <c r="N1249" s="295" t="n"/>
      <c r="O1249" s="295" t="n"/>
      <c r="P1249" s="295" t="n"/>
      <c r="Q1249" s="295" t="n"/>
      <c r="R1249" s="295" t="n"/>
      <c r="S1249" s="295" t="n"/>
      <c r="T1249" s="295" t="n"/>
      <c r="U1249" s="295" t="n"/>
      <c r="V1249" s="295" t="n"/>
      <c r="W1249" s="295" t="n"/>
      <c r="X1249" s="290" t="inlineStr">
        <is>
          <t>Plot válido</t>
        </is>
      </c>
    </row>
    <row r="1250" hidden="1" ht="15.75" customHeight="1" s="412">
      <c r="A1250" s="294" t="n"/>
      <c r="B1250" s="294" t="n"/>
      <c r="C1250" s="294" t="n"/>
      <c r="D1250" s="294" t="n"/>
      <c r="E1250" s="294" t="n"/>
      <c r="F1250" s="295" t="n"/>
      <c r="G1250" s="295" t="n"/>
      <c r="H1250" s="296" t="n"/>
      <c r="I1250" s="295" t="n"/>
      <c r="J1250" s="296" t="n"/>
      <c r="K1250" s="295" t="n"/>
      <c r="L1250" s="297" t="n"/>
      <c r="M1250" s="297">
        <f>'ENS TARDIO 201819'!$K1250-'ENS TARDIO 201819'!$I1250</f>
        <v/>
      </c>
      <c r="N1250" s="295" t="n"/>
      <c r="O1250" s="295" t="n"/>
      <c r="P1250" s="295" t="n"/>
      <c r="Q1250" s="295" t="n"/>
      <c r="R1250" s="295" t="n"/>
      <c r="S1250" s="295" t="n"/>
      <c r="T1250" s="295" t="n"/>
      <c r="U1250" s="295" t="n"/>
      <c r="V1250" s="295" t="n"/>
      <c r="W1250" s="295" t="n"/>
      <c r="X1250" s="290" t="inlineStr">
        <is>
          <t>Plot válido</t>
        </is>
      </c>
    </row>
    <row r="1251" hidden="1" ht="15.75" customHeight="1" s="412">
      <c r="A1251" s="294" t="n"/>
      <c r="B1251" s="294" t="n"/>
      <c r="C1251" s="294" t="n"/>
      <c r="D1251" s="294" t="n"/>
      <c r="E1251" s="294" t="n"/>
      <c r="F1251" s="295" t="n"/>
      <c r="G1251" s="295" t="n"/>
      <c r="H1251" s="296" t="n"/>
      <c r="I1251" s="295" t="n"/>
      <c r="J1251" s="296" t="n"/>
      <c r="K1251" s="295" t="n"/>
      <c r="L1251" s="297" t="n"/>
      <c r="M1251" s="297">
        <f>'ENS TARDIO 201819'!$K1251-'ENS TARDIO 201819'!$I1251</f>
        <v/>
      </c>
      <c r="N1251" s="295" t="n"/>
      <c r="O1251" s="295" t="n"/>
      <c r="P1251" s="295" t="n"/>
      <c r="Q1251" s="295" t="n"/>
      <c r="R1251" s="295" t="n"/>
      <c r="S1251" s="295" t="n"/>
      <c r="T1251" s="295" t="n"/>
      <c r="U1251" s="295" t="n"/>
      <c r="V1251" s="295" t="n"/>
      <c r="W1251" s="295" t="n"/>
      <c r="X1251" s="290" t="inlineStr">
        <is>
          <t>Plot válido</t>
        </is>
      </c>
    </row>
    <row r="1252" hidden="1" ht="15.75" customHeight="1" s="412">
      <c r="A1252" s="294" t="n"/>
      <c r="B1252" s="294" t="n"/>
      <c r="C1252" s="294" t="n"/>
      <c r="D1252" s="294" t="n"/>
      <c r="E1252" s="294" t="n"/>
      <c r="F1252" s="295" t="n"/>
      <c r="G1252" s="295" t="n"/>
      <c r="H1252" s="296" t="n"/>
      <c r="I1252" s="295" t="n"/>
      <c r="J1252" s="296" t="n"/>
      <c r="K1252" s="295" t="n"/>
      <c r="L1252" s="297" t="n"/>
      <c r="M1252" s="297">
        <f>'ENS TARDIO 201819'!$K1252-'ENS TARDIO 201819'!$I1252</f>
        <v/>
      </c>
      <c r="N1252" s="295" t="n"/>
      <c r="O1252" s="295" t="n"/>
      <c r="P1252" s="295" t="n"/>
      <c r="Q1252" s="295" t="n"/>
      <c r="R1252" s="295" t="n"/>
      <c r="S1252" s="295" t="n"/>
      <c r="T1252" s="295" t="n"/>
      <c r="U1252" s="295" t="n"/>
      <c r="V1252" s="295" t="n"/>
      <c r="W1252" s="295" t="n"/>
      <c r="X1252" s="290" t="inlineStr">
        <is>
          <t>Plot válido</t>
        </is>
      </c>
    </row>
    <row r="1253" hidden="1" ht="15.75" customHeight="1" s="412">
      <c r="A1253" s="294" t="n"/>
      <c r="B1253" s="294" t="n"/>
      <c r="C1253" s="294" t="n"/>
      <c r="D1253" s="294" t="n"/>
      <c r="E1253" s="294" t="n"/>
      <c r="F1253" s="295" t="n"/>
      <c r="G1253" s="295" t="n"/>
      <c r="H1253" s="296" t="n"/>
      <c r="I1253" s="295" t="n"/>
      <c r="J1253" s="296" t="n"/>
      <c r="K1253" s="295" t="n"/>
      <c r="L1253" s="297" t="n"/>
      <c r="M1253" s="297">
        <f>'ENS TARDIO 201819'!$K1253-'ENS TARDIO 201819'!$I1253</f>
        <v/>
      </c>
      <c r="N1253" s="295" t="n"/>
      <c r="O1253" s="295" t="n"/>
      <c r="P1253" s="295" t="n"/>
      <c r="Q1253" s="295" t="n"/>
      <c r="R1253" s="295" t="n"/>
      <c r="S1253" s="295" t="n"/>
      <c r="T1253" s="295" t="n"/>
      <c r="U1253" s="295" t="n"/>
      <c r="V1253" s="295" t="n"/>
      <c r="W1253" s="295" t="n"/>
      <c r="X1253" s="290" t="inlineStr">
        <is>
          <t>Plot válido</t>
        </is>
      </c>
    </row>
    <row r="1254" hidden="1" ht="15.75" customHeight="1" s="412">
      <c r="A1254" s="294" t="n"/>
      <c r="B1254" s="294" t="n"/>
      <c r="C1254" s="294" t="n"/>
      <c r="D1254" s="294" t="n"/>
      <c r="E1254" s="294" t="n"/>
      <c r="F1254" s="295" t="n"/>
      <c r="G1254" s="295" t="n"/>
      <c r="H1254" s="296" t="n"/>
      <c r="I1254" s="295" t="n"/>
      <c r="J1254" s="296" t="n"/>
      <c r="K1254" s="295" t="n"/>
      <c r="L1254" s="297" t="n"/>
      <c r="M1254" s="297">
        <f>'ENS TARDIO 201819'!$K1254-'ENS TARDIO 201819'!$I1254</f>
        <v/>
      </c>
      <c r="N1254" s="295" t="n"/>
      <c r="O1254" s="295" t="n"/>
      <c r="P1254" s="295" t="n"/>
      <c r="Q1254" s="295" t="n"/>
      <c r="R1254" s="295" t="n"/>
      <c r="S1254" s="295" t="n"/>
      <c r="T1254" s="295" t="n"/>
      <c r="U1254" s="295" t="n"/>
      <c r="V1254" s="295" t="n"/>
      <c r="W1254" s="295" t="n"/>
      <c r="X1254" s="290" t="inlineStr">
        <is>
          <t>Plot válido</t>
        </is>
      </c>
    </row>
    <row r="1255" hidden="1" ht="15.75" customHeight="1" s="412">
      <c r="A1255" s="294" t="n"/>
      <c r="B1255" s="294" t="n"/>
      <c r="C1255" s="294" t="n"/>
      <c r="D1255" s="294" t="n"/>
      <c r="E1255" s="294" t="n"/>
      <c r="F1255" s="295" t="n"/>
      <c r="G1255" s="295" t="n"/>
      <c r="H1255" s="296" t="n"/>
      <c r="I1255" s="295" t="n"/>
      <c r="J1255" s="296" t="n"/>
      <c r="K1255" s="295" t="n"/>
      <c r="L1255" s="297" t="n"/>
      <c r="M1255" s="297">
        <f>'ENS TARDIO 201819'!$K1255-'ENS TARDIO 201819'!$I1255</f>
        <v/>
      </c>
      <c r="N1255" s="295" t="n"/>
      <c r="O1255" s="295" t="n"/>
      <c r="P1255" s="295" t="n"/>
      <c r="Q1255" s="295" t="n"/>
      <c r="R1255" s="295" t="n"/>
      <c r="S1255" s="295" t="n"/>
      <c r="T1255" s="295" t="n"/>
      <c r="U1255" s="295" t="n"/>
      <c r="V1255" s="295" t="n"/>
      <c r="W1255" s="295" t="n"/>
      <c r="X1255" s="290" t="inlineStr">
        <is>
          <t>Plot válido</t>
        </is>
      </c>
    </row>
    <row r="1256" hidden="1" ht="15.75" customHeight="1" s="412">
      <c r="A1256" s="294" t="n"/>
      <c r="B1256" s="294" t="n"/>
      <c r="C1256" s="294" t="n"/>
      <c r="D1256" s="294" t="n"/>
      <c r="E1256" s="294" t="n"/>
      <c r="F1256" s="295" t="n"/>
      <c r="G1256" s="295" t="n"/>
      <c r="H1256" s="296" t="n"/>
      <c r="I1256" s="295" t="n"/>
      <c r="J1256" s="296" t="n"/>
      <c r="K1256" s="295" t="n"/>
      <c r="L1256" s="297" t="n"/>
      <c r="M1256" s="297">
        <f>'ENS TARDIO 201819'!$K1256-'ENS TARDIO 201819'!$I1256</f>
        <v/>
      </c>
      <c r="N1256" s="295" t="n"/>
      <c r="O1256" s="295" t="n"/>
      <c r="P1256" s="295" t="n"/>
      <c r="Q1256" s="295" t="n"/>
      <c r="R1256" s="295" t="n"/>
      <c r="S1256" s="295" t="n"/>
      <c r="T1256" s="295" t="n"/>
      <c r="U1256" s="295" t="n"/>
      <c r="V1256" s="295" t="n"/>
      <c r="W1256" s="295" t="n"/>
      <c r="X1256" s="290" t="inlineStr">
        <is>
          <t>Plot válido</t>
        </is>
      </c>
    </row>
    <row r="1257" hidden="1" ht="15.75" customHeight="1" s="412">
      <c r="A1257" s="294" t="n"/>
      <c r="B1257" s="294" t="n"/>
      <c r="C1257" s="294" t="n"/>
      <c r="D1257" s="294" t="n"/>
      <c r="E1257" s="294" t="n"/>
      <c r="F1257" s="295" t="n"/>
      <c r="G1257" s="295" t="n"/>
      <c r="H1257" s="296" t="n"/>
      <c r="I1257" s="295" t="n"/>
      <c r="J1257" s="296" t="n"/>
      <c r="K1257" s="295" t="n"/>
      <c r="L1257" s="297" t="n"/>
      <c r="M1257" s="297">
        <f>'ENS TARDIO 201819'!$K1257-'ENS TARDIO 201819'!$I1257</f>
        <v/>
      </c>
      <c r="N1257" s="295" t="n"/>
      <c r="O1257" s="295" t="n"/>
      <c r="P1257" s="295" t="n"/>
      <c r="Q1257" s="295" t="n"/>
      <c r="R1257" s="295" t="n"/>
      <c r="S1257" s="295" t="n"/>
      <c r="T1257" s="295" t="n"/>
      <c r="U1257" s="295" t="n"/>
      <c r="V1257" s="295" t="n"/>
      <c r="W1257" s="295" t="n"/>
      <c r="X1257" s="290" t="inlineStr">
        <is>
          <t>Plot válido</t>
        </is>
      </c>
    </row>
    <row r="1258" hidden="1" ht="15.75" customHeight="1" s="412">
      <c r="A1258" s="294" t="n"/>
      <c r="B1258" s="294" t="n"/>
      <c r="C1258" s="294" t="n"/>
      <c r="D1258" s="294" t="n"/>
      <c r="E1258" s="294" t="n"/>
      <c r="F1258" s="295" t="n"/>
      <c r="G1258" s="295" t="n"/>
      <c r="H1258" s="296" t="n"/>
      <c r="I1258" s="295" t="n"/>
      <c r="J1258" s="296" t="n"/>
      <c r="K1258" s="295" t="n"/>
      <c r="L1258" s="297" t="n"/>
      <c r="M1258" s="297">
        <f>'ENS TARDIO 201819'!$K1258-'ENS TARDIO 201819'!$I1258</f>
        <v/>
      </c>
      <c r="N1258" s="295" t="n"/>
      <c r="O1258" s="295" t="n"/>
      <c r="P1258" s="295" t="n"/>
      <c r="Q1258" s="295" t="n"/>
      <c r="R1258" s="295" t="n"/>
      <c r="S1258" s="295" t="n"/>
      <c r="T1258" s="295" t="n"/>
      <c r="U1258" s="295" t="n"/>
      <c r="V1258" s="295" t="n"/>
      <c r="W1258" s="295" t="n"/>
      <c r="X1258" s="290" t="inlineStr">
        <is>
          <t>Plot válido</t>
        </is>
      </c>
    </row>
    <row r="1259" hidden="1" ht="15.75" customHeight="1" s="412">
      <c r="A1259" s="294" t="n"/>
      <c r="B1259" s="294" t="n"/>
      <c r="C1259" s="294" t="n"/>
      <c r="D1259" s="294" t="n"/>
      <c r="E1259" s="294" t="n"/>
      <c r="F1259" s="295" t="n"/>
      <c r="G1259" s="295" t="n"/>
      <c r="H1259" s="296" t="n"/>
      <c r="I1259" s="295" t="n"/>
      <c r="J1259" s="296" t="n"/>
      <c r="K1259" s="295" t="n"/>
      <c r="L1259" s="297" t="n"/>
      <c r="M1259" s="297">
        <f>'ENS TARDIO 201819'!$K1259-'ENS TARDIO 201819'!$I1259</f>
        <v/>
      </c>
      <c r="N1259" s="295" t="n"/>
      <c r="O1259" s="295" t="n"/>
      <c r="P1259" s="295" t="n"/>
      <c r="Q1259" s="295" t="n"/>
      <c r="R1259" s="295" t="n"/>
      <c r="S1259" s="295" t="n"/>
      <c r="T1259" s="295" t="n"/>
      <c r="U1259" s="295" t="n"/>
      <c r="V1259" s="295" t="n"/>
      <c r="W1259" s="295" t="n"/>
      <c r="X1259" s="290" t="inlineStr">
        <is>
          <t>Plot válido</t>
        </is>
      </c>
    </row>
    <row r="1260" hidden="1" ht="15.75" customHeight="1" s="412">
      <c r="A1260" s="294" t="n"/>
      <c r="B1260" s="294" t="n"/>
      <c r="C1260" s="294" t="n"/>
      <c r="D1260" s="294" t="n"/>
      <c r="E1260" s="294" t="n"/>
      <c r="F1260" s="295" t="n"/>
      <c r="G1260" s="295" t="n"/>
      <c r="H1260" s="296" t="n"/>
      <c r="I1260" s="295" t="n"/>
      <c r="J1260" s="296" t="n"/>
      <c r="K1260" s="295" t="n"/>
      <c r="L1260" s="297" t="n"/>
      <c r="M1260" s="297">
        <f>'ENS TARDIO 201819'!$K1260-'ENS TARDIO 201819'!$I1260</f>
        <v/>
      </c>
      <c r="N1260" s="295" t="n"/>
      <c r="O1260" s="295" t="n"/>
      <c r="P1260" s="295" t="n"/>
      <c r="Q1260" s="295" t="n"/>
      <c r="R1260" s="295" t="n"/>
      <c r="S1260" s="295" t="n"/>
      <c r="T1260" s="295" t="n"/>
      <c r="U1260" s="295" t="n"/>
      <c r="V1260" s="295" t="n"/>
      <c r="W1260" s="295" t="n"/>
      <c r="X1260" s="290" t="inlineStr">
        <is>
          <t>Plot válido</t>
        </is>
      </c>
    </row>
    <row r="1261" hidden="1" ht="15.75" customHeight="1" s="412">
      <c r="A1261" s="294" t="n"/>
      <c r="B1261" s="294" t="n"/>
      <c r="C1261" s="294" t="n"/>
      <c r="D1261" s="294" t="n"/>
      <c r="E1261" s="294" t="n"/>
      <c r="F1261" s="295" t="n"/>
      <c r="G1261" s="295" t="n"/>
      <c r="H1261" s="296" t="n"/>
      <c r="I1261" s="295" t="n"/>
      <c r="J1261" s="296" t="n"/>
      <c r="K1261" s="295" t="n"/>
      <c r="L1261" s="297" t="n"/>
      <c r="M1261" s="297">
        <f>'ENS TARDIO 201819'!$K1261-'ENS TARDIO 201819'!$I1261</f>
        <v/>
      </c>
      <c r="N1261" s="295" t="n"/>
      <c r="O1261" s="295" t="n"/>
      <c r="P1261" s="295" t="n"/>
      <c r="Q1261" s="295" t="n"/>
      <c r="R1261" s="295" t="n"/>
      <c r="S1261" s="295" t="n"/>
      <c r="T1261" s="295" t="n"/>
      <c r="U1261" s="295" t="n"/>
      <c r="V1261" s="295" t="n"/>
      <c r="W1261" s="295" t="n"/>
      <c r="X1261" s="290" t="inlineStr">
        <is>
          <t>Plot válido</t>
        </is>
      </c>
    </row>
    <row r="1262" hidden="1" ht="15.75" customHeight="1" s="412">
      <c r="A1262" s="294" t="n"/>
      <c r="B1262" s="294" t="n"/>
      <c r="C1262" s="294" t="n"/>
      <c r="D1262" s="294" t="n"/>
      <c r="E1262" s="294" t="n"/>
      <c r="F1262" s="295" t="n"/>
      <c r="G1262" s="295" t="n"/>
      <c r="H1262" s="296" t="n"/>
      <c r="I1262" s="295" t="n"/>
      <c r="J1262" s="296" t="n"/>
      <c r="K1262" s="295" t="n"/>
      <c r="L1262" s="297" t="n"/>
      <c r="M1262" s="297">
        <f>'ENS TARDIO 201819'!$K1262-'ENS TARDIO 201819'!$I1262</f>
        <v/>
      </c>
      <c r="N1262" s="295" t="n"/>
      <c r="O1262" s="295" t="n"/>
      <c r="P1262" s="295" t="n"/>
      <c r="Q1262" s="295" t="n"/>
      <c r="R1262" s="295" t="n"/>
      <c r="S1262" s="295" t="n"/>
      <c r="T1262" s="295" t="n"/>
      <c r="U1262" s="295" t="n"/>
      <c r="V1262" s="295" t="n"/>
      <c r="W1262" s="295" t="n"/>
      <c r="X1262" s="290" t="inlineStr">
        <is>
          <t>Plot válido</t>
        </is>
      </c>
    </row>
    <row r="1263" hidden="1" ht="15.75" customHeight="1" s="412">
      <c r="A1263" s="294" t="n"/>
      <c r="B1263" s="294" t="n"/>
      <c r="C1263" s="294" t="n"/>
      <c r="D1263" s="294" t="n"/>
      <c r="E1263" s="294" t="n"/>
      <c r="F1263" s="295" t="n"/>
      <c r="G1263" s="295" t="n"/>
      <c r="H1263" s="296" t="n"/>
      <c r="I1263" s="295" t="n"/>
      <c r="J1263" s="296" t="n"/>
      <c r="K1263" s="295" t="n"/>
      <c r="L1263" s="297" t="n"/>
      <c r="M1263" s="297">
        <f>'ENS TARDIO 201819'!$K1263-'ENS TARDIO 201819'!$I1263</f>
        <v/>
      </c>
      <c r="N1263" s="295" t="n"/>
      <c r="O1263" s="295" t="n"/>
      <c r="P1263" s="295" t="n"/>
      <c r="Q1263" s="295" t="n"/>
      <c r="R1263" s="295" t="n"/>
      <c r="S1263" s="295" t="n"/>
      <c r="T1263" s="295" t="n"/>
      <c r="U1263" s="295" t="n"/>
      <c r="V1263" s="295" t="n"/>
      <c r="W1263" s="295" t="n"/>
      <c r="X1263" s="290" t="inlineStr">
        <is>
          <t>Se descarta</t>
        </is>
      </c>
    </row>
    <row r="1264" hidden="1" ht="15.75" customHeight="1" s="412">
      <c r="A1264" s="294" t="n"/>
      <c r="B1264" s="294" t="n"/>
      <c r="C1264" s="294" t="n"/>
      <c r="D1264" s="294" t="n"/>
      <c r="E1264" s="294" t="n"/>
      <c r="F1264" s="295" t="n"/>
      <c r="G1264" s="295" t="n"/>
      <c r="H1264" s="296" t="n"/>
      <c r="I1264" s="295" t="n"/>
      <c r="J1264" s="296" t="n"/>
      <c r="K1264" s="295" t="n"/>
      <c r="L1264" s="297" t="n"/>
      <c r="M1264" s="297">
        <f>'ENS TARDIO 201819'!$K1264-'ENS TARDIO 201819'!$I1264</f>
        <v/>
      </c>
      <c r="N1264" s="295" t="n"/>
      <c r="O1264" s="295" t="n"/>
      <c r="P1264" s="295" t="n"/>
      <c r="Q1264" s="295" t="n"/>
      <c r="R1264" s="295" t="n"/>
      <c r="S1264" s="295" t="n"/>
      <c r="T1264" s="295" t="n"/>
      <c r="U1264" s="295" t="n"/>
      <c r="V1264" s="295" t="n"/>
      <c r="W1264" s="295" t="n"/>
      <c r="X1264" s="290" t="inlineStr">
        <is>
          <t>Se descarta</t>
        </is>
      </c>
    </row>
    <row r="1265" hidden="1" ht="15.75" customHeight="1" s="412">
      <c r="A1265" s="294" t="n"/>
      <c r="B1265" s="294" t="n"/>
      <c r="C1265" s="294" t="n"/>
      <c r="D1265" s="294" t="n"/>
      <c r="E1265" s="294" t="n"/>
      <c r="F1265" s="295" t="n"/>
      <c r="G1265" s="295" t="n"/>
      <c r="H1265" s="296" t="n"/>
      <c r="I1265" s="295" t="n"/>
      <c r="J1265" s="296" t="n"/>
      <c r="K1265" s="295" t="n"/>
      <c r="L1265" s="297" t="n"/>
      <c r="M1265" s="297">
        <f>'ENS TARDIO 201819'!$K1265-'ENS TARDIO 201819'!$I1265</f>
        <v/>
      </c>
      <c r="N1265" s="295" t="n"/>
      <c r="O1265" s="295" t="n"/>
      <c r="P1265" s="295" t="n"/>
      <c r="Q1265" s="295" t="n"/>
      <c r="R1265" s="295" t="n"/>
      <c r="S1265" s="295" t="n"/>
      <c r="T1265" s="295" t="n"/>
      <c r="U1265" s="295" t="n"/>
      <c r="V1265" s="295" t="n"/>
      <c r="W1265" s="295" t="n"/>
      <c r="X1265" s="290" t="inlineStr">
        <is>
          <t>Se descarta</t>
        </is>
      </c>
    </row>
    <row r="1266" hidden="1" ht="15.75" customHeight="1" s="412">
      <c r="A1266" s="294" t="n"/>
      <c r="B1266" s="294" t="n"/>
      <c r="C1266" s="294" t="n"/>
      <c r="D1266" s="294" t="n"/>
      <c r="E1266" s="294" t="n"/>
      <c r="F1266" s="295" t="n"/>
      <c r="G1266" s="295" t="n"/>
      <c r="H1266" s="296" t="n"/>
      <c r="I1266" s="295" t="n"/>
      <c r="J1266" s="296" t="n"/>
      <c r="K1266" s="295" t="n"/>
      <c r="L1266" s="297" t="n"/>
      <c r="M1266" s="297">
        <f>'ENS TARDIO 201819'!$K1266-'ENS TARDIO 201819'!$I1266</f>
        <v/>
      </c>
      <c r="N1266" s="295" t="n"/>
      <c r="O1266" s="295" t="n"/>
      <c r="P1266" s="295" t="n"/>
      <c r="Q1266" s="295" t="n"/>
      <c r="R1266" s="295" t="n"/>
      <c r="S1266" s="295" t="n"/>
      <c r="T1266" s="295" t="n"/>
      <c r="U1266" s="295" t="n"/>
      <c r="V1266" s="295" t="n"/>
      <c r="W1266" s="295" t="n"/>
      <c r="X1266" s="290" t="inlineStr">
        <is>
          <t>Se descarta</t>
        </is>
      </c>
    </row>
    <row r="1267" hidden="1" ht="15.75" customHeight="1" s="412">
      <c r="A1267" s="294" t="n"/>
      <c r="B1267" s="294" t="n"/>
      <c r="C1267" s="294" t="n"/>
      <c r="D1267" s="294" t="n"/>
      <c r="E1267" s="294" t="n"/>
      <c r="F1267" s="295" t="n"/>
      <c r="G1267" s="295" t="n"/>
      <c r="H1267" s="296" t="n"/>
      <c r="I1267" s="295" t="n"/>
      <c r="J1267" s="296" t="n"/>
      <c r="K1267" s="295" t="n"/>
      <c r="L1267" s="297" t="n"/>
      <c r="M1267" s="297">
        <f>'ENS TARDIO 201819'!$K1267-'ENS TARDIO 201819'!$I1267</f>
        <v/>
      </c>
      <c r="N1267" s="295" t="n"/>
      <c r="O1267" s="295" t="n"/>
      <c r="P1267" s="295" t="n"/>
      <c r="Q1267" s="295" t="n"/>
      <c r="R1267" s="295" t="n"/>
      <c r="S1267" s="295" t="n"/>
      <c r="T1267" s="295" t="n"/>
      <c r="U1267" s="295" t="n"/>
      <c r="V1267" s="295" t="n"/>
      <c r="W1267" s="295" t="n"/>
      <c r="X1267" s="290" t="inlineStr">
        <is>
          <t>Se descarta</t>
        </is>
      </c>
    </row>
    <row r="1268" hidden="1" ht="15.75" customHeight="1" s="412">
      <c r="A1268" s="294" t="n"/>
      <c r="B1268" s="294" t="n"/>
      <c r="C1268" s="294" t="n"/>
      <c r="D1268" s="294" t="n"/>
      <c r="E1268" s="294" t="n"/>
      <c r="F1268" s="295" t="n"/>
      <c r="G1268" s="295" t="n"/>
      <c r="H1268" s="296" t="n"/>
      <c r="I1268" s="295" t="n"/>
      <c r="J1268" s="296" t="n"/>
      <c r="K1268" s="295" t="n"/>
      <c r="L1268" s="297" t="n"/>
      <c r="M1268" s="297">
        <f>'ENS TARDIO 201819'!$K1268-'ENS TARDIO 201819'!$I1268</f>
        <v/>
      </c>
      <c r="N1268" s="295" t="n"/>
      <c r="O1268" s="295" t="n"/>
      <c r="P1268" s="295" t="n"/>
      <c r="Q1268" s="295" t="n"/>
      <c r="R1268" s="295" t="n"/>
      <c r="S1268" s="295" t="n"/>
      <c r="T1268" s="295" t="n"/>
      <c r="U1268" s="295" t="n"/>
      <c r="V1268" s="295" t="n"/>
      <c r="W1268" s="295" t="n"/>
      <c r="X1268" s="290" t="inlineStr">
        <is>
          <t>Se descarta</t>
        </is>
      </c>
    </row>
    <row r="1269" hidden="1" ht="15.75" customHeight="1" s="412">
      <c r="A1269" s="294" t="n"/>
      <c r="B1269" s="294" t="n"/>
      <c r="C1269" s="294" t="n"/>
      <c r="D1269" s="294" t="n"/>
      <c r="E1269" s="294" t="n"/>
      <c r="F1269" s="295" t="n"/>
      <c r="G1269" s="295" t="n"/>
      <c r="H1269" s="296" t="n"/>
      <c r="I1269" s="295" t="n"/>
      <c r="J1269" s="296" t="n"/>
      <c r="K1269" s="295" t="n"/>
      <c r="L1269" s="297" t="n"/>
      <c r="M1269" s="297">
        <f>'ENS TARDIO 201819'!$K1269-'ENS TARDIO 201819'!$I1269</f>
        <v/>
      </c>
      <c r="N1269" s="295" t="n"/>
      <c r="O1269" s="295" t="n"/>
      <c r="P1269" s="295" t="n"/>
      <c r="Q1269" s="295" t="n"/>
      <c r="R1269" s="295" t="n"/>
      <c r="S1269" s="295" t="n"/>
      <c r="T1269" s="295" t="n"/>
      <c r="U1269" s="295" t="n"/>
      <c r="V1269" s="295" t="n"/>
      <c r="W1269" s="295" t="n"/>
      <c r="X1269" s="290" t="inlineStr">
        <is>
          <t>Se descarta</t>
        </is>
      </c>
    </row>
    <row r="1270" hidden="1" ht="15.75" customHeight="1" s="412">
      <c r="A1270" s="294" t="n"/>
      <c r="B1270" s="294" t="n"/>
      <c r="C1270" s="294" t="n"/>
      <c r="D1270" s="294" t="n"/>
      <c r="E1270" s="294" t="n"/>
      <c r="F1270" s="295" t="n"/>
      <c r="G1270" s="295" t="n"/>
      <c r="H1270" s="296" t="n"/>
      <c r="I1270" s="295" t="n"/>
      <c r="J1270" s="296" t="n"/>
      <c r="K1270" s="295" t="n"/>
      <c r="L1270" s="297" t="n"/>
      <c r="M1270" s="297">
        <f>'ENS TARDIO 201819'!$K1270-'ENS TARDIO 201819'!$I1270</f>
        <v/>
      </c>
      <c r="N1270" s="295" t="n"/>
      <c r="O1270" s="295" t="n"/>
      <c r="P1270" s="295" t="n"/>
      <c r="Q1270" s="295" t="n"/>
      <c r="R1270" s="295" t="n"/>
      <c r="S1270" s="295" t="n"/>
      <c r="T1270" s="295" t="n"/>
      <c r="U1270" s="295" t="n"/>
      <c r="V1270" s="295" t="n"/>
      <c r="W1270" s="295" t="n"/>
      <c r="X1270" s="290" t="inlineStr">
        <is>
          <t>Se descarta</t>
        </is>
      </c>
    </row>
    <row r="1271" hidden="1" ht="15.75" customHeight="1" s="412">
      <c r="A1271" s="294" t="n"/>
      <c r="B1271" s="294" t="n"/>
      <c r="C1271" s="294" t="n"/>
      <c r="D1271" s="294" t="n"/>
      <c r="E1271" s="294" t="n"/>
      <c r="F1271" s="295" t="n"/>
      <c r="G1271" s="295" t="n"/>
      <c r="H1271" s="296" t="n"/>
      <c r="I1271" s="295" t="n"/>
      <c r="J1271" s="296" t="n"/>
      <c r="K1271" s="295" t="n"/>
      <c r="L1271" s="297" t="n"/>
      <c r="M1271" s="297">
        <f>'ENS TARDIO 201819'!$K1271-'ENS TARDIO 201819'!$I1271</f>
        <v/>
      </c>
      <c r="N1271" s="295" t="n"/>
      <c r="O1271" s="295" t="n"/>
      <c r="P1271" s="295" t="n"/>
      <c r="Q1271" s="295" t="n"/>
      <c r="R1271" s="295" t="n"/>
      <c r="S1271" s="295" t="n"/>
      <c r="T1271" s="295" t="n"/>
      <c r="U1271" s="295" t="n"/>
      <c r="V1271" s="295" t="n"/>
      <c r="W1271" s="295" t="n"/>
      <c r="X1271" s="290" t="inlineStr">
        <is>
          <t>Se descarta</t>
        </is>
      </c>
    </row>
    <row r="1272" hidden="1" ht="15.75" customHeight="1" s="412">
      <c r="A1272" s="294" t="n"/>
      <c r="B1272" s="294" t="n"/>
      <c r="C1272" s="294" t="n"/>
      <c r="D1272" s="294" t="n"/>
      <c r="E1272" s="294" t="n"/>
      <c r="F1272" s="295" t="n"/>
      <c r="G1272" s="295" t="n"/>
      <c r="H1272" s="296" t="n"/>
      <c r="I1272" s="295" t="n"/>
      <c r="J1272" s="296" t="n"/>
      <c r="K1272" s="295" t="n"/>
      <c r="L1272" s="297" t="n"/>
      <c r="M1272" s="297">
        <f>'ENS TARDIO 201819'!$K1272-'ENS TARDIO 201819'!$I1272</f>
        <v/>
      </c>
      <c r="N1272" s="295" t="n"/>
      <c r="O1272" s="295" t="n"/>
      <c r="P1272" s="295" t="n"/>
      <c r="Q1272" s="295" t="n"/>
      <c r="R1272" s="295" t="n"/>
      <c r="S1272" s="295" t="n"/>
      <c r="T1272" s="295" t="n"/>
      <c r="U1272" s="295" t="n"/>
      <c r="V1272" s="295" t="n"/>
      <c r="W1272" s="295" t="n"/>
      <c r="X1272" s="290" t="inlineStr">
        <is>
          <t>Se descarta</t>
        </is>
      </c>
    </row>
    <row r="1273" hidden="1" ht="15.75" customHeight="1" s="412">
      <c r="A1273" s="294" t="n"/>
      <c r="B1273" s="294" t="n"/>
      <c r="C1273" s="294" t="n"/>
      <c r="D1273" s="294" t="n"/>
      <c r="E1273" s="294" t="n"/>
      <c r="F1273" s="295" t="n"/>
      <c r="G1273" s="295" t="n"/>
      <c r="H1273" s="296" t="n"/>
      <c r="I1273" s="295" t="n"/>
      <c r="J1273" s="296" t="n"/>
      <c r="K1273" s="295" t="n"/>
      <c r="L1273" s="297" t="n"/>
      <c r="M1273" s="297">
        <f>'ENS TARDIO 201819'!$K1273-'ENS TARDIO 201819'!$I1273</f>
        <v/>
      </c>
      <c r="N1273" s="295" t="n"/>
      <c r="O1273" s="295" t="n"/>
      <c r="P1273" s="295" t="n"/>
      <c r="Q1273" s="295" t="n"/>
      <c r="R1273" s="295" t="n"/>
      <c r="S1273" s="295" t="n"/>
      <c r="T1273" s="295" t="n"/>
      <c r="U1273" s="295" t="n"/>
      <c r="V1273" s="295" t="n"/>
      <c r="W1273" s="295" t="n"/>
      <c r="X1273" s="290" t="inlineStr">
        <is>
          <t>Se descarta</t>
        </is>
      </c>
    </row>
    <row r="1274" hidden="1" ht="15.75" customHeight="1" s="412">
      <c r="A1274" s="294" t="n"/>
      <c r="B1274" s="294" t="n"/>
      <c r="C1274" s="294" t="n"/>
      <c r="D1274" s="294" t="n"/>
      <c r="E1274" s="294" t="n"/>
      <c r="F1274" s="295" t="n"/>
      <c r="G1274" s="295" t="n"/>
      <c r="H1274" s="296" t="n"/>
      <c r="I1274" s="295" t="n"/>
      <c r="J1274" s="296" t="n"/>
      <c r="K1274" s="295" t="n"/>
      <c r="L1274" s="297" t="n"/>
      <c r="M1274" s="297">
        <f>'ENS TARDIO 201819'!$K1274-'ENS TARDIO 201819'!$I1274</f>
        <v/>
      </c>
      <c r="N1274" s="295" t="n"/>
      <c r="O1274" s="295" t="n"/>
      <c r="P1274" s="295" t="n"/>
      <c r="Q1274" s="295" t="n"/>
      <c r="R1274" s="295" t="n"/>
      <c r="S1274" s="295" t="n"/>
      <c r="T1274" s="295" t="n"/>
      <c r="U1274" s="295" t="n"/>
      <c r="V1274" s="295" t="n"/>
      <c r="W1274" s="295" t="n"/>
      <c r="X1274" s="290" t="inlineStr">
        <is>
          <t>Se descarta</t>
        </is>
      </c>
    </row>
    <row r="1275" hidden="1" ht="15.75" customHeight="1" s="412">
      <c r="A1275" s="294" t="n"/>
      <c r="B1275" s="294" t="n"/>
      <c r="C1275" s="294" t="n"/>
      <c r="D1275" s="294" t="n"/>
      <c r="E1275" s="294" t="n"/>
      <c r="F1275" s="295" t="n"/>
      <c r="G1275" s="295" t="n"/>
      <c r="H1275" s="296" t="n"/>
      <c r="I1275" s="295" t="n"/>
      <c r="J1275" s="296" t="n"/>
      <c r="K1275" s="295" t="n"/>
      <c r="L1275" s="297" t="n"/>
      <c r="M1275" s="297">
        <f>'ENS TARDIO 201819'!$K1275-'ENS TARDIO 201819'!$I1275</f>
        <v/>
      </c>
      <c r="N1275" s="295" t="n"/>
      <c r="O1275" s="295" t="n"/>
      <c r="P1275" s="295" t="n"/>
      <c r="Q1275" s="295" t="n"/>
      <c r="R1275" s="295" t="n"/>
      <c r="S1275" s="295" t="n"/>
      <c r="T1275" s="295" t="n"/>
      <c r="U1275" s="295" t="n"/>
      <c r="V1275" s="295" t="n"/>
      <c r="W1275" s="295" t="n"/>
      <c r="X1275" s="290" t="inlineStr">
        <is>
          <t>Se descarta</t>
        </is>
      </c>
    </row>
    <row r="1276" hidden="1" ht="15.75" customHeight="1" s="412">
      <c r="A1276" s="294" t="n"/>
      <c r="B1276" s="294" t="n"/>
      <c r="C1276" s="294" t="n"/>
      <c r="D1276" s="294" t="n"/>
      <c r="E1276" s="294" t="n"/>
      <c r="F1276" s="295" t="n"/>
      <c r="G1276" s="295" t="n"/>
      <c r="H1276" s="296" t="n"/>
      <c r="I1276" s="295" t="n"/>
      <c r="J1276" s="296" t="n"/>
      <c r="K1276" s="295" t="n"/>
      <c r="L1276" s="297" t="n"/>
      <c r="M1276" s="297">
        <f>'ENS TARDIO 201819'!$K1276-'ENS TARDIO 201819'!$I1276</f>
        <v/>
      </c>
      <c r="N1276" s="295" t="n"/>
      <c r="O1276" s="295" t="n"/>
      <c r="P1276" s="295" t="n"/>
      <c r="Q1276" s="295" t="n"/>
      <c r="R1276" s="295" t="n"/>
      <c r="S1276" s="295" t="n"/>
      <c r="T1276" s="295" t="n"/>
      <c r="U1276" s="295" t="n"/>
      <c r="V1276" s="295" t="n"/>
      <c r="W1276" s="295" t="n"/>
      <c r="X1276" s="290" t="inlineStr">
        <is>
          <t>Se descarta</t>
        </is>
      </c>
    </row>
    <row r="1277" hidden="1" ht="15.75" customHeight="1" s="412">
      <c r="A1277" s="294" t="n"/>
      <c r="B1277" s="294" t="n"/>
      <c r="C1277" s="294" t="n"/>
      <c r="D1277" s="294" t="n"/>
      <c r="E1277" s="294" t="n"/>
      <c r="F1277" s="295" t="n"/>
      <c r="G1277" s="295" t="n"/>
      <c r="H1277" s="296" t="n"/>
      <c r="I1277" s="295" t="n"/>
      <c r="J1277" s="296" t="n"/>
      <c r="K1277" s="295" t="n"/>
      <c r="L1277" s="297" t="n"/>
      <c r="M1277" s="297">
        <f>'ENS TARDIO 201819'!$K1277-'ENS TARDIO 201819'!$I1277</f>
        <v/>
      </c>
      <c r="N1277" s="295" t="n"/>
      <c r="O1277" s="295" t="n"/>
      <c r="P1277" s="295" t="n"/>
      <c r="Q1277" s="295" t="n"/>
      <c r="R1277" s="295" t="n"/>
      <c r="S1277" s="295" t="n"/>
      <c r="T1277" s="295" t="n"/>
      <c r="U1277" s="295" t="n"/>
      <c r="V1277" s="295" t="n"/>
      <c r="W1277" s="295" t="n"/>
      <c r="X1277" s="290" t="inlineStr">
        <is>
          <t>Se descarta</t>
        </is>
      </c>
    </row>
    <row r="1278" hidden="1" ht="15.75" customHeight="1" s="412">
      <c r="A1278" s="294" t="n"/>
      <c r="B1278" s="294" t="n"/>
      <c r="C1278" s="294" t="n"/>
      <c r="D1278" s="294" t="n"/>
      <c r="E1278" s="294" t="n"/>
      <c r="F1278" s="295" t="n"/>
      <c r="G1278" s="295" t="n"/>
      <c r="H1278" s="296" t="n"/>
      <c r="I1278" s="295" t="n"/>
      <c r="J1278" s="296" t="n"/>
      <c r="K1278" s="295" t="n"/>
      <c r="L1278" s="297" t="n"/>
      <c r="M1278" s="297">
        <f>'ENS TARDIO 201819'!$K1278-'ENS TARDIO 201819'!$I1278</f>
        <v/>
      </c>
      <c r="N1278" s="295" t="n"/>
      <c r="O1278" s="295" t="n"/>
      <c r="P1278" s="295" t="n"/>
      <c r="Q1278" s="295" t="n"/>
      <c r="R1278" s="295" t="n"/>
      <c r="S1278" s="295" t="n"/>
      <c r="T1278" s="295" t="n"/>
      <c r="U1278" s="295" t="n"/>
      <c r="V1278" s="295" t="n"/>
      <c r="W1278" s="295" t="n"/>
      <c r="X1278" s="290" t="inlineStr">
        <is>
          <t>Se descarta</t>
        </is>
      </c>
    </row>
    <row r="1279" hidden="1" ht="15.75" customHeight="1" s="412">
      <c r="A1279" s="294" t="n"/>
      <c r="B1279" s="294" t="n"/>
      <c r="C1279" s="294" t="n"/>
      <c r="D1279" s="294" t="n"/>
      <c r="E1279" s="294" t="n"/>
      <c r="F1279" s="295" t="n"/>
      <c r="G1279" s="295" t="n"/>
      <c r="H1279" s="296" t="n"/>
      <c r="I1279" s="295" t="n"/>
      <c r="J1279" s="296" t="n"/>
      <c r="K1279" s="295" t="n"/>
      <c r="L1279" s="297" t="n"/>
      <c r="M1279" s="297">
        <f>'ENS TARDIO 201819'!$K1279-'ENS TARDIO 201819'!$I1279</f>
        <v/>
      </c>
      <c r="N1279" s="295" t="n"/>
      <c r="O1279" s="295" t="n"/>
      <c r="P1279" s="295" t="n"/>
      <c r="Q1279" s="295" t="n"/>
      <c r="R1279" s="295" t="n"/>
      <c r="S1279" s="295" t="n"/>
      <c r="T1279" s="295" t="n"/>
      <c r="U1279" s="295" t="n"/>
      <c r="V1279" s="295" t="n"/>
      <c r="W1279" s="295" t="n"/>
      <c r="X1279" s="290" t="inlineStr">
        <is>
          <t>Se descarta</t>
        </is>
      </c>
    </row>
    <row r="1280" hidden="1" ht="15.75" customHeight="1" s="412">
      <c r="A1280" s="294" t="n"/>
      <c r="B1280" s="294" t="n"/>
      <c r="C1280" s="294" t="n"/>
      <c r="D1280" s="294" t="n"/>
      <c r="E1280" s="294" t="n"/>
      <c r="F1280" s="295" t="n"/>
      <c r="G1280" s="295" t="n"/>
      <c r="H1280" s="296" t="n"/>
      <c r="I1280" s="295" t="n"/>
      <c r="J1280" s="296" t="n"/>
      <c r="K1280" s="295" t="n"/>
      <c r="L1280" s="297" t="n"/>
      <c r="M1280" s="297">
        <f>'ENS TARDIO 201819'!$K1280-'ENS TARDIO 201819'!$I1280</f>
        <v/>
      </c>
      <c r="N1280" s="295" t="n"/>
      <c r="O1280" s="295" t="n"/>
      <c r="P1280" s="295" t="n"/>
      <c r="Q1280" s="295" t="n"/>
      <c r="R1280" s="295" t="n"/>
      <c r="S1280" s="295" t="n"/>
      <c r="T1280" s="295" t="n"/>
      <c r="U1280" s="295" t="n"/>
      <c r="V1280" s="295" t="n"/>
      <c r="W1280" s="295" t="n"/>
      <c r="X1280" s="290" t="inlineStr">
        <is>
          <t>Se descarta</t>
        </is>
      </c>
    </row>
    <row r="1281" hidden="1" ht="15.75" customHeight="1" s="412">
      <c r="A1281" s="294" t="n"/>
      <c r="B1281" s="294" t="n"/>
      <c r="C1281" s="294" t="n"/>
      <c r="D1281" s="294" t="n"/>
      <c r="E1281" s="294" t="n"/>
      <c r="F1281" s="295" t="n"/>
      <c r="G1281" s="295" t="n"/>
      <c r="H1281" s="296" t="n"/>
      <c r="I1281" s="295" t="n"/>
      <c r="J1281" s="296" t="n"/>
      <c r="K1281" s="295" t="n"/>
      <c r="L1281" s="297" t="n"/>
      <c r="M1281" s="297">
        <f>'ENS TARDIO 201819'!$K1281-'ENS TARDIO 201819'!$I1281</f>
        <v/>
      </c>
      <c r="N1281" s="295" t="n"/>
      <c r="O1281" s="295" t="n"/>
      <c r="P1281" s="295" t="n"/>
      <c r="Q1281" s="295" t="n"/>
      <c r="R1281" s="295" t="n"/>
      <c r="S1281" s="295" t="n"/>
      <c r="T1281" s="295" t="n"/>
      <c r="U1281" s="295" t="n"/>
      <c r="V1281" s="295" t="n"/>
      <c r="W1281" s="295" t="n"/>
      <c r="X1281" s="290" t="inlineStr">
        <is>
          <t>Se descarta</t>
        </is>
      </c>
    </row>
    <row r="1282" hidden="1" ht="15.75" customHeight="1" s="412">
      <c r="A1282" s="294" t="n"/>
      <c r="B1282" s="294" t="n"/>
      <c r="C1282" s="294" t="n"/>
      <c r="D1282" s="294" t="n"/>
      <c r="E1282" s="294" t="n"/>
      <c r="F1282" s="295" t="n"/>
      <c r="G1282" s="295" t="n"/>
      <c r="H1282" s="296" t="n"/>
      <c r="I1282" s="295" t="n"/>
      <c r="J1282" s="296" t="n"/>
      <c r="K1282" s="295" t="n"/>
      <c r="L1282" s="297" t="n"/>
      <c r="M1282" s="297">
        <f>'ENS TARDIO 201819'!$K1282-'ENS TARDIO 201819'!$I1282</f>
        <v/>
      </c>
      <c r="N1282" s="295" t="n"/>
      <c r="O1282" s="295" t="n"/>
      <c r="P1282" s="295" t="n"/>
      <c r="Q1282" s="295" t="n"/>
      <c r="R1282" s="295" t="n"/>
      <c r="S1282" s="295" t="n"/>
      <c r="T1282" s="295" t="n"/>
      <c r="U1282" s="295" t="n"/>
      <c r="V1282" s="295" t="n"/>
      <c r="W1282" s="295" t="n"/>
      <c r="X1282" s="290" t="inlineStr">
        <is>
          <t>Se descarta</t>
        </is>
      </c>
    </row>
    <row r="1283" hidden="1" ht="15.75" customHeight="1" s="412">
      <c r="A1283" s="294" t="n"/>
      <c r="B1283" s="294" t="n"/>
      <c r="C1283" s="294" t="n"/>
      <c r="D1283" s="294" t="n"/>
      <c r="E1283" s="294" t="n"/>
      <c r="F1283" s="295" t="n"/>
      <c r="G1283" s="295" t="n"/>
      <c r="H1283" s="296" t="n"/>
      <c r="I1283" s="295" t="n"/>
      <c r="J1283" s="296" t="n"/>
      <c r="K1283" s="295" t="n"/>
      <c r="L1283" s="297" t="n"/>
      <c r="M1283" s="297">
        <f>'ENS TARDIO 201819'!$K1283-'ENS TARDIO 201819'!$I1283</f>
        <v/>
      </c>
      <c r="N1283" s="295" t="n"/>
      <c r="O1283" s="295" t="n"/>
      <c r="P1283" s="295" t="n"/>
      <c r="Q1283" s="295" t="n"/>
      <c r="R1283" s="295" t="n"/>
      <c r="S1283" s="295" t="n"/>
      <c r="T1283" s="295" t="n"/>
      <c r="U1283" s="295" t="n"/>
      <c r="V1283" s="295" t="n"/>
      <c r="W1283" s="295" t="n"/>
      <c r="X1283" s="290" t="inlineStr">
        <is>
          <t>Se descarta</t>
        </is>
      </c>
    </row>
    <row r="1284" hidden="1" ht="15.75" customHeight="1" s="412">
      <c r="A1284" s="294" t="n"/>
      <c r="B1284" s="294" t="n"/>
      <c r="C1284" s="294" t="n"/>
      <c r="D1284" s="294" t="n"/>
      <c r="E1284" s="294" t="n"/>
      <c r="F1284" s="295" t="n"/>
      <c r="G1284" s="295" t="n"/>
      <c r="H1284" s="296" t="n"/>
      <c r="I1284" s="295" t="n"/>
      <c r="J1284" s="296" t="n"/>
      <c r="K1284" s="295" t="n"/>
      <c r="L1284" s="297" t="n"/>
      <c r="M1284" s="297">
        <f>'ENS TARDIO 201819'!$K1284-'ENS TARDIO 201819'!$I1284</f>
        <v/>
      </c>
      <c r="N1284" s="295" t="n"/>
      <c r="O1284" s="295" t="n"/>
      <c r="P1284" s="295" t="n"/>
      <c r="Q1284" s="295" t="n"/>
      <c r="R1284" s="295" t="n"/>
      <c r="S1284" s="295" t="n"/>
      <c r="T1284" s="295" t="n"/>
      <c r="U1284" s="295" t="n"/>
      <c r="V1284" s="295" t="n"/>
      <c r="W1284" s="295" t="n"/>
      <c r="X1284" s="290" t="inlineStr">
        <is>
          <t>Se descarta</t>
        </is>
      </c>
    </row>
    <row r="1285" hidden="1" ht="15.75" customHeight="1" s="412">
      <c r="A1285" s="294" t="n"/>
      <c r="B1285" s="294" t="n"/>
      <c r="C1285" s="294" t="n"/>
      <c r="D1285" s="294" t="n"/>
      <c r="E1285" s="294" t="n"/>
      <c r="F1285" s="295" t="n"/>
      <c r="G1285" s="295" t="n"/>
      <c r="H1285" s="296" t="n"/>
      <c r="I1285" s="295" t="n"/>
      <c r="J1285" s="296" t="n"/>
      <c r="K1285" s="295" t="n"/>
      <c r="L1285" s="297" t="n"/>
      <c r="M1285" s="297">
        <f>'ENS TARDIO 201819'!$K1285-'ENS TARDIO 201819'!$I1285</f>
        <v/>
      </c>
      <c r="N1285" s="295" t="n"/>
      <c r="O1285" s="295" t="n"/>
      <c r="P1285" s="295" t="n"/>
      <c r="Q1285" s="295" t="n"/>
      <c r="R1285" s="295" t="n"/>
      <c r="S1285" s="295" t="n"/>
      <c r="T1285" s="295" t="n"/>
      <c r="U1285" s="295" t="n"/>
      <c r="V1285" s="295" t="n"/>
      <c r="W1285" s="295" t="n"/>
      <c r="X1285" s="290" t="inlineStr">
        <is>
          <t>Plot válido</t>
        </is>
      </c>
    </row>
    <row r="1286" hidden="1" ht="15.75" customHeight="1" s="412">
      <c r="A1286" s="294" t="n"/>
      <c r="B1286" s="294" t="n"/>
      <c r="C1286" s="294" t="n"/>
      <c r="D1286" s="294" t="n"/>
      <c r="E1286" s="294" t="n"/>
      <c r="F1286" s="295" t="n"/>
      <c r="G1286" s="295" t="n"/>
      <c r="H1286" s="296" t="n"/>
      <c r="I1286" s="295" t="n"/>
      <c r="J1286" s="296" t="n"/>
      <c r="K1286" s="295" t="n"/>
      <c r="L1286" s="297" t="n"/>
      <c r="M1286" s="297">
        <f>'ENS TARDIO 201819'!$K1286-'ENS TARDIO 201819'!$I1286</f>
        <v/>
      </c>
      <c r="N1286" s="295" t="n"/>
      <c r="O1286" s="295" t="n"/>
      <c r="P1286" s="295" t="n"/>
      <c r="Q1286" s="295" t="n"/>
      <c r="R1286" s="295" t="n"/>
      <c r="S1286" s="295" t="n"/>
      <c r="T1286" s="295" t="n"/>
      <c r="U1286" s="295" t="n"/>
      <c r="V1286" s="295" t="n"/>
      <c r="W1286" s="295" t="n"/>
      <c r="X1286" s="290" t="inlineStr">
        <is>
          <t>Plot válido</t>
        </is>
      </c>
    </row>
    <row r="1287" hidden="1" ht="15.75" customHeight="1" s="412">
      <c r="A1287" s="294" t="n"/>
      <c r="B1287" s="294" t="n"/>
      <c r="C1287" s="294" t="n"/>
      <c r="D1287" s="294" t="n"/>
      <c r="E1287" s="294" t="n"/>
      <c r="F1287" s="295" t="n"/>
      <c r="G1287" s="295" t="n"/>
      <c r="H1287" s="296" t="n"/>
      <c r="I1287" s="295" t="n"/>
      <c r="J1287" s="296" t="n"/>
      <c r="K1287" s="295" t="n"/>
      <c r="L1287" s="297" t="n"/>
      <c r="M1287" s="297">
        <f>'ENS TARDIO 201819'!$K1287-'ENS TARDIO 201819'!$I1287</f>
        <v/>
      </c>
      <c r="N1287" s="295" t="n"/>
      <c r="O1287" s="295" t="n"/>
      <c r="P1287" s="295" t="n"/>
      <c r="Q1287" s="295" t="n"/>
      <c r="R1287" s="295" t="n"/>
      <c r="S1287" s="295" t="n"/>
      <c r="T1287" s="295" t="n"/>
      <c r="U1287" s="295" t="n"/>
      <c r="V1287" s="295" t="n"/>
      <c r="W1287" s="295" t="n"/>
      <c r="X1287" s="290" t="inlineStr">
        <is>
          <t>Plot válido</t>
        </is>
      </c>
    </row>
    <row r="1288" hidden="1" ht="15.75" customHeight="1" s="412">
      <c r="A1288" s="294" t="n"/>
      <c r="B1288" s="294" t="n"/>
      <c r="C1288" s="294" t="n"/>
      <c r="D1288" s="294" t="n"/>
      <c r="E1288" s="294" t="n"/>
      <c r="F1288" s="295" t="n"/>
      <c r="G1288" s="295" t="n"/>
      <c r="H1288" s="296" t="n"/>
      <c r="I1288" s="295" t="n"/>
      <c r="J1288" s="296" t="n"/>
      <c r="K1288" s="295" t="n"/>
      <c r="L1288" s="297" t="n"/>
      <c r="M1288" s="297">
        <f>'ENS TARDIO 201819'!$K1288-'ENS TARDIO 201819'!$I1288</f>
        <v/>
      </c>
      <c r="N1288" s="295" t="n"/>
      <c r="O1288" s="295" t="n"/>
      <c r="P1288" s="295" t="n"/>
      <c r="Q1288" s="295" t="n"/>
      <c r="R1288" s="295" t="n"/>
      <c r="S1288" s="295" t="n"/>
      <c r="T1288" s="295" t="n"/>
      <c r="U1288" s="295" t="n"/>
      <c r="V1288" s="295" t="n"/>
      <c r="W1288" s="295" t="n"/>
      <c r="X1288" s="290" t="inlineStr">
        <is>
          <t>Plot válido</t>
        </is>
      </c>
    </row>
    <row r="1289" hidden="1" ht="15.75" customHeight="1" s="412">
      <c r="A1289" s="294" t="n"/>
      <c r="B1289" s="294" t="n"/>
      <c r="C1289" s="294" t="n"/>
      <c r="D1289" s="294" t="n"/>
      <c r="E1289" s="294" t="n"/>
      <c r="F1289" s="295" t="n"/>
      <c r="G1289" s="295" t="n"/>
      <c r="H1289" s="296" t="n"/>
      <c r="I1289" s="295" t="n"/>
      <c r="J1289" s="296" t="n"/>
      <c r="K1289" s="295" t="n"/>
      <c r="L1289" s="297" t="n"/>
      <c r="M1289" s="297">
        <f>'ENS TARDIO 201819'!$K1289-'ENS TARDIO 201819'!$I1289</f>
        <v/>
      </c>
      <c r="N1289" s="295" t="n"/>
      <c r="O1289" s="295" t="n"/>
      <c r="P1289" s="295" t="n"/>
      <c r="Q1289" s="295" t="n"/>
      <c r="R1289" s="295" t="n"/>
      <c r="S1289" s="295" t="n"/>
      <c r="T1289" s="295" t="n"/>
      <c r="U1289" s="295" t="n"/>
      <c r="V1289" s="295" t="n"/>
      <c r="W1289" s="295" t="n"/>
      <c r="X1289" s="290" t="inlineStr">
        <is>
          <t>Plot válido</t>
        </is>
      </c>
    </row>
    <row r="1290" hidden="1" ht="15.75" customHeight="1" s="412">
      <c r="A1290" s="294" t="n"/>
      <c r="B1290" s="294" t="n"/>
      <c r="C1290" s="294" t="n"/>
      <c r="D1290" s="294" t="n"/>
      <c r="E1290" s="294" t="n"/>
      <c r="F1290" s="295" t="n"/>
      <c r="G1290" s="295" t="n"/>
      <c r="H1290" s="296" t="n"/>
      <c r="I1290" s="295" t="n"/>
      <c r="J1290" s="296" t="n"/>
      <c r="K1290" s="295" t="n"/>
      <c r="L1290" s="297" t="n"/>
      <c r="M1290" s="297">
        <f>'ENS TARDIO 201819'!$K1290-'ENS TARDIO 201819'!$I1290</f>
        <v/>
      </c>
      <c r="N1290" s="295" t="n"/>
      <c r="O1290" s="295" t="n"/>
      <c r="P1290" s="295" t="n"/>
      <c r="Q1290" s="295" t="n"/>
      <c r="R1290" s="295" t="n"/>
      <c r="S1290" s="295" t="n"/>
      <c r="T1290" s="295" t="n"/>
      <c r="U1290" s="295" t="n"/>
      <c r="V1290" s="295" t="n"/>
      <c r="W1290" s="295" t="n"/>
      <c r="X1290" s="290" t="inlineStr">
        <is>
          <t>Plot válido</t>
        </is>
      </c>
    </row>
    <row r="1291" hidden="1" ht="15.75" customHeight="1" s="412">
      <c r="A1291" s="294" t="n"/>
      <c r="B1291" s="294" t="n"/>
      <c r="C1291" s="294" t="n"/>
      <c r="D1291" s="294" t="n"/>
      <c r="E1291" s="294" t="n"/>
      <c r="F1291" s="295" t="n"/>
      <c r="G1291" s="295" t="n"/>
      <c r="H1291" s="296" t="n"/>
      <c r="I1291" s="295" t="n"/>
      <c r="J1291" s="296" t="n"/>
      <c r="K1291" s="295" t="n"/>
      <c r="L1291" s="297" t="n"/>
      <c r="M1291" s="297">
        <f>'ENS TARDIO 201819'!$K1291-'ENS TARDIO 201819'!$I1291</f>
        <v/>
      </c>
      <c r="N1291" s="295" t="n"/>
      <c r="O1291" s="295" t="n"/>
      <c r="P1291" s="295" t="n"/>
      <c r="Q1291" s="295" t="n"/>
      <c r="R1291" s="295" t="n"/>
      <c r="S1291" s="295" t="n"/>
      <c r="T1291" s="295" t="n"/>
      <c r="U1291" s="295" t="n"/>
      <c r="V1291" s="295" t="n"/>
      <c r="W1291" s="295" t="n"/>
      <c r="X1291" s="290" t="inlineStr">
        <is>
          <t>Plot válido</t>
        </is>
      </c>
    </row>
    <row r="1292" hidden="1" ht="15.75" customHeight="1" s="412">
      <c r="A1292" s="294" t="n"/>
      <c r="B1292" s="294" t="n"/>
      <c r="C1292" s="294" t="n"/>
      <c r="D1292" s="294" t="n"/>
      <c r="E1292" s="294" t="n"/>
      <c r="F1292" s="295" t="n"/>
      <c r="G1292" s="295" t="n"/>
      <c r="H1292" s="296" t="n"/>
      <c r="I1292" s="295" t="n"/>
      <c r="J1292" s="296" t="n"/>
      <c r="K1292" s="295" t="n"/>
      <c r="L1292" s="297" t="n"/>
      <c r="M1292" s="297">
        <f>'ENS TARDIO 201819'!$K1292-'ENS TARDIO 201819'!$I1292</f>
        <v/>
      </c>
      <c r="N1292" s="295" t="n"/>
      <c r="O1292" s="295" t="n"/>
      <c r="P1292" s="295" t="n"/>
      <c r="Q1292" s="295" t="n"/>
      <c r="R1292" s="295" t="n"/>
      <c r="S1292" s="295" t="n"/>
      <c r="T1292" s="295" t="n"/>
      <c r="U1292" s="295" t="n"/>
      <c r="V1292" s="295" t="n"/>
      <c r="W1292" s="295" t="n"/>
      <c r="X1292" s="290" t="inlineStr">
        <is>
          <t>Plot válido</t>
        </is>
      </c>
    </row>
    <row r="1293" hidden="1" ht="15.75" customHeight="1" s="412">
      <c r="A1293" s="294" t="n"/>
      <c r="B1293" s="294" t="n"/>
      <c r="C1293" s="294" t="n"/>
      <c r="D1293" s="294" t="n"/>
      <c r="E1293" s="294" t="n"/>
      <c r="F1293" s="295" t="n"/>
      <c r="G1293" s="295" t="n"/>
      <c r="H1293" s="296" t="n"/>
      <c r="I1293" s="295" t="n"/>
      <c r="J1293" s="296" t="n"/>
      <c r="K1293" s="295" t="n"/>
      <c r="L1293" s="297" t="n"/>
      <c r="M1293" s="297">
        <f>'ENS TARDIO 201819'!$K1293-'ENS TARDIO 201819'!$I1293</f>
        <v/>
      </c>
      <c r="N1293" s="295" t="n"/>
      <c r="O1293" s="295" t="n"/>
      <c r="P1293" s="295" t="n"/>
      <c r="Q1293" s="295" t="n"/>
      <c r="R1293" s="295" t="n"/>
      <c r="S1293" s="295" t="n"/>
      <c r="T1293" s="295" t="n"/>
      <c r="U1293" s="295" t="n"/>
      <c r="V1293" s="295" t="n"/>
      <c r="W1293" s="295" t="n"/>
      <c r="X1293" s="290" t="inlineStr">
        <is>
          <t>Plot válido</t>
        </is>
      </c>
    </row>
    <row r="1294" hidden="1" ht="15.75" customHeight="1" s="412">
      <c r="A1294" s="294" t="n"/>
      <c r="B1294" s="294" t="n"/>
      <c r="C1294" s="294" t="n"/>
      <c r="D1294" s="294" t="n"/>
      <c r="E1294" s="294" t="n"/>
      <c r="F1294" s="295" t="n"/>
      <c r="G1294" s="295" t="n"/>
      <c r="H1294" s="296" t="n"/>
      <c r="I1294" s="295" t="n"/>
      <c r="J1294" s="296" t="n"/>
      <c r="K1294" s="295" t="n"/>
      <c r="L1294" s="297" t="n"/>
      <c r="M1294" s="297">
        <f>'ENS TARDIO 201819'!$K1294-'ENS TARDIO 201819'!$I1294</f>
        <v/>
      </c>
      <c r="N1294" s="295" t="n"/>
      <c r="O1294" s="295" t="n"/>
      <c r="P1294" s="295" t="n"/>
      <c r="Q1294" s="295" t="n"/>
      <c r="R1294" s="295" t="n"/>
      <c r="S1294" s="295" t="n"/>
      <c r="T1294" s="295" t="n"/>
      <c r="U1294" s="295" t="n"/>
      <c r="V1294" s="295" t="n"/>
      <c r="W1294" s="295" t="n"/>
      <c r="X1294" s="290" t="inlineStr">
        <is>
          <t>Plot válido</t>
        </is>
      </c>
    </row>
    <row r="1295" hidden="1" ht="15.75" customHeight="1" s="412">
      <c r="A1295" s="294" t="n"/>
      <c r="B1295" s="294" t="n"/>
      <c r="C1295" s="294" t="n"/>
      <c r="D1295" s="294" t="n"/>
      <c r="E1295" s="294" t="n"/>
      <c r="F1295" s="295" t="n"/>
      <c r="G1295" s="295" t="n"/>
      <c r="H1295" s="296" t="n"/>
      <c r="I1295" s="295" t="n"/>
      <c r="J1295" s="296" t="n"/>
      <c r="K1295" s="295" t="n"/>
      <c r="L1295" s="297" t="n"/>
      <c r="M1295" s="297">
        <f>'ENS TARDIO 201819'!$K1295-'ENS TARDIO 201819'!$I1295</f>
        <v/>
      </c>
      <c r="N1295" s="295" t="n"/>
      <c r="O1295" s="295" t="n"/>
      <c r="P1295" s="295" t="n"/>
      <c r="Q1295" s="295" t="n"/>
      <c r="R1295" s="295" t="n"/>
      <c r="S1295" s="295" t="n"/>
      <c r="T1295" s="295" t="n"/>
      <c r="U1295" s="295" t="n"/>
      <c r="V1295" s="295" t="n"/>
      <c r="W1295" s="295" t="n"/>
      <c r="X1295" s="290" t="inlineStr">
        <is>
          <t>Se descarta</t>
        </is>
      </c>
    </row>
    <row r="1296" hidden="1" ht="15.75" customHeight="1" s="412">
      <c r="A1296" s="294" t="n"/>
      <c r="B1296" s="294" t="n"/>
      <c r="C1296" s="294" t="n"/>
      <c r="D1296" s="294" t="n"/>
      <c r="E1296" s="294" t="n"/>
      <c r="F1296" s="295" t="n"/>
      <c r="G1296" s="295" t="n"/>
      <c r="H1296" s="296" t="n"/>
      <c r="I1296" s="295" t="n"/>
      <c r="J1296" s="296" t="n"/>
      <c r="K1296" s="295" t="n"/>
      <c r="L1296" s="297" t="n"/>
      <c r="M1296" s="297">
        <f>'ENS TARDIO 201819'!$K1296-'ENS TARDIO 201819'!$I1296</f>
        <v/>
      </c>
      <c r="N1296" s="295" t="n"/>
      <c r="O1296" s="295" t="n"/>
      <c r="P1296" s="295" t="n"/>
      <c r="Q1296" s="295" t="n"/>
      <c r="R1296" s="295" t="n"/>
      <c r="S1296" s="295" t="n"/>
      <c r="T1296" s="295" t="n"/>
      <c r="U1296" s="295" t="n"/>
      <c r="V1296" s="295" t="n"/>
      <c r="W1296" s="295" t="n"/>
      <c r="X1296" s="290" t="inlineStr">
        <is>
          <t>Se descarta</t>
        </is>
      </c>
    </row>
    <row r="1297" hidden="1" ht="15.75" customHeight="1" s="412">
      <c r="A1297" s="294" t="n"/>
      <c r="B1297" s="294" t="n"/>
      <c r="C1297" s="294" t="n"/>
      <c r="D1297" s="294" t="n"/>
      <c r="E1297" s="294" t="n"/>
      <c r="F1297" s="295" t="n"/>
      <c r="G1297" s="295" t="n"/>
      <c r="H1297" s="296" t="n"/>
      <c r="I1297" s="295" t="n"/>
      <c r="J1297" s="296" t="n"/>
      <c r="K1297" s="295" t="n"/>
      <c r="L1297" s="297" t="n"/>
      <c r="M1297" s="297">
        <f>'ENS TARDIO 201819'!$K1297-'ENS TARDIO 201819'!$I1297</f>
        <v/>
      </c>
      <c r="N1297" s="295" t="n"/>
      <c r="O1297" s="295" t="n"/>
      <c r="P1297" s="295" t="n"/>
      <c r="Q1297" s="295" t="n"/>
      <c r="R1297" s="295" t="n"/>
      <c r="S1297" s="295" t="n"/>
      <c r="T1297" s="295" t="n"/>
      <c r="U1297" s="295" t="n"/>
      <c r="V1297" s="295" t="n"/>
      <c r="W1297" s="295" t="n"/>
      <c r="X1297" s="290" t="inlineStr">
        <is>
          <t>Se descarta</t>
        </is>
      </c>
    </row>
    <row r="1298" hidden="1" ht="15.75" customHeight="1" s="412">
      <c r="A1298" s="294" t="n"/>
      <c r="B1298" s="294" t="n"/>
      <c r="C1298" s="294" t="n"/>
      <c r="D1298" s="294" t="n"/>
      <c r="E1298" s="294" t="n"/>
      <c r="F1298" s="295" t="n"/>
      <c r="G1298" s="295" t="n"/>
      <c r="H1298" s="296" t="n"/>
      <c r="I1298" s="295" t="n"/>
      <c r="J1298" s="296" t="n"/>
      <c r="K1298" s="295" t="n"/>
      <c r="L1298" s="297" t="n"/>
      <c r="M1298" s="297">
        <f>'ENS TARDIO 201819'!$K1298-'ENS TARDIO 201819'!$I1298</f>
        <v/>
      </c>
      <c r="N1298" s="295" t="n"/>
      <c r="O1298" s="295" t="n"/>
      <c r="P1298" s="295" t="n"/>
      <c r="Q1298" s="295" t="n"/>
      <c r="R1298" s="295" t="n"/>
      <c r="S1298" s="295" t="n"/>
      <c r="T1298" s="295" t="n"/>
      <c r="U1298" s="295" t="n"/>
      <c r="V1298" s="295" t="n"/>
      <c r="W1298" s="295" t="n"/>
      <c r="X1298" s="290" t="inlineStr">
        <is>
          <t>Se descarta</t>
        </is>
      </c>
    </row>
    <row r="1299" hidden="1" ht="15.75" customHeight="1" s="412">
      <c r="A1299" s="294" t="n"/>
      <c r="B1299" s="294" t="n"/>
      <c r="C1299" s="294" t="n"/>
      <c r="D1299" s="294" t="n"/>
      <c r="E1299" s="294" t="n"/>
      <c r="F1299" s="295" t="n"/>
      <c r="G1299" s="295" t="n"/>
      <c r="H1299" s="296" t="n"/>
      <c r="I1299" s="295" t="n"/>
      <c r="J1299" s="296" t="n"/>
      <c r="K1299" s="295" t="n"/>
      <c r="L1299" s="297" t="n"/>
      <c r="M1299" s="297">
        <f>'ENS TARDIO 201819'!$K1299-'ENS TARDIO 201819'!$I1299</f>
        <v/>
      </c>
      <c r="N1299" s="295" t="n"/>
      <c r="O1299" s="295" t="n"/>
      <c r="P1299" s="295" t="n"/>
      <c r="Q1299" s="295" t="n"/>
      <c r="R1299" s="295" t="n"/>
      <c r="S1299" s="295" t="n"/>
      <c r="T1299" s="295" t="n"/>
      <c r="U1299" s="295" t="n"/>
      <c r="V1299" s="295" t="n"/>
      <c r="W1299" s="295" t="n"/>
      <c r="X1299" s="290" t="inlineStr">
        <is>
          <t>Se descarta</t>
        </is>
      </c>
    </row>
    <row r="1300" hidden="1" ht="15.75" customHeight="1" s="412">
      <c r="A1300" s="294" t="n"/>
      <c r="B1300" s="294" t="n"/>
      <c r="C1300" s="294" t="n"/>
      <c r="D1300" s="294" t="n"/>
      <c r="E1300" s="294" t="n"/>
      <c r="F1300" s="295" t="n"/>
      <c r="G1300" s="295" t="n"/>
      <c r="H1300" s="296" t="n"/>
      <c r="I1300" s="295" t="n"/>
      <c r="J1300" s="296" t="n"/>
      <c r="K1300" s="295" t="n"/>
      <c r="L1300" s="297" t="n"/>
      <c r="M1300" s="297">
        <f>'ENS TARDIO 201819'!$K1300-'ENS TARDIO 201819'!$I1300</f>
        <v/>
      </c>
      <c r="N1300" s="295" t="n"/>
      <c r="O1300" s="295" t="n"/>
      <c r="P1300" s="295" t="n"/>
      <c r="Q1300" s="295" t="n"/>
      <c r="R1300" s="295" t="n"/>
      <c r="S1300" s="295" t="n"/>
      <c r="T1300" s="295" t="n"/>
      <c r="U1300" s="295" t="n"/>
      <c r="V1300" s="295" t="n"/>
      <c r="W1300" s="295" t="n"/>
      <c r="X1300" s="290" t="inlineStr">
        <is>
          <t>Se descarta</t>
        </is>
      </c>
    </row>
    <row r="1301" hidden="1" ht="15.75" customHeight="1" s="412">
      <c r="A1301" s="294" t="n"/>
      <c r="B1301" s="294" t="n"/>
      <c r="C1301" s="294" t="n"/>
      <c r="D1301" s="294" t="n"/>
      <c r="E1301" s="294" t="n"/>
      <c r="F1301" s="295" t="n"/>
      <c r="G1301" s="295" t="n"/>
      <c r="H1301" s="296" t="n"/>
      <c r="I1301" s="295" t="n"/>
      <c r="J1301" s="296" t="n"/>
      <c r="K1301" s="295" t="n"/>
      <c r="L1301" s="297" t="n"/>
      <c r="M1301" s="297">
        <f>'ENS TARDIO 201819'!$K1301-'ENS TARDIO 201819'!$I1301</f>
        <v/>
      </c>
      <c r="N1301" s="295" t="n"/>
      <c r="O1301" s="295" t="n"/>
      <c r="P1301" s="295" t="n"/>
      <c r="Q1301" s="295" t="n"/>
      <c r="R1301" s="295" t="n"/>
      <c r="S1301" s="295" t="n"/>
      <c r="T1301" s="295" t="n"/>
      <c r="U1301" s="295" t="n"/>
      <c r="V1301" s="295" t="n"/>
      <c r="W1301" s="295" t="n"/>
      <c r="X1301" s="290" t="inlineStr">
        <is>
          <t>Se descarta</t>
        </is>
      </c>
    </row>
    <row r="1302" hidden="1" ht="15.75" customHeight="1" s="412">
      <c r="A1302" s="294" t="n"/>
      <c r="B1302" s="294" t="n"/>
      <c r="C1302" s="294" t="n"/>
      <c r="D1302" s="294" t="n"/>
      <c r="E1302" s="294" t="n"/>
      <c r="F1302" s="295" t="n"/>
      <c r="G1302" s="295" t="n"/>
      <c r="H1302" s="296" t="n"/>
      <c r="I1302" s="295" t="n"/>
      <c r="J1302" s="296" t="n"/>
      <c r="K1302" s="295" t="n"/>
      <c r="L1302" s="297" t="n"/>
      <c r="M1302" s="297">
        <f>'ENS TARDIO 201819'!$K1302-'ENS TARDIO 201819'!$I1302</f>
        <v/>
      </c>
      <c r="N1302" s="295" t="n"/>
      <c r="O1302" s="295" t="n"/>
      <c r="P1302" s="295" t="n"/>
      <c r="Q1302" s="295" t="n"/>
      <c r="R1302" s="295" t="n"/>
      <c r="S1302" s="295" t="n"/>
      <c r="T1302" s="295" t="n"/>
      <c r="U1302" s="295" t="n"/>
      <c r="V1302" s="295" t="n"/>
      <c r="W1302" s="295" t="n"/>
      <c r="X1302" s="290" t="inlineStr">
        <is>
          <t>Se descarta</t>
        </is>
      </c>
    </row>
    <row r="1303" hidden="1" ht="15.75" customHeight="1" s="412">
      <c r="A1303" s="294" t="n"/>
      <c r="B1303" s="294" t="n"/>
      <c r="C1303" s="294" t="n"/>
      <c r="D1303" s="294" t="n"/>
      <c r="E1303" s="294" t="n"/>
      <c r="F1303" s="295" t="n"/>
      <c r="G1303" s="295" t="n"/>
      <c r="H1303" s="296" t="n"/>
      <c r="I1303" s="295" t="n"/>
      <c r="J1303" s="296" t="n"/>
      <c r="K1303" s="295" t="n"/>
      <c r="L1303" s="297" t="n"/>
      <c r="M1303" s="297">
        <f>'ENS TARDIO 201819'!$K1303-'ENS TARDIO 201819'!$I1303</f>
        <v/>
      </c>
      <c r="N1303" s="295" t="n"/>
      <c r="O1303" s="295" t="n"/>
      <c r="P1303" s="295" t="n"/>
      <c r="Q1303" s="295" t="n"/>
      <c r="R1303" s="295" t="n"/>
      <c r="S1303" s="295" t="n"/>
      <c r="T1303" s="295" t="n"/>
      <c r="U1303" s="295" t="n"/>
      <c r="V1303" s="295" t="n"/>
      <c r="W1303" s="295" t="n"/>
      <c r="X1303" s="290" t="inlineStr">
        <is>
          <t>Se descarta</t>
        </is>
      </c>
    </row>
    <row r="1304" hidden="1" ht="15.75" customHeight="1" s="412">
      <c r="A1304" s="294" t="n"/>
      <c r="B1304" s="294" t="n"/>
      <c r="C1304" s="294" t="n"/>
      <c r="D1304" s="294" t="n"/>
      <c r="E1304" s="294" t="n"/>
      <c r="F1304" s="295" t="n"/>
      <c r="G1304" s="295" t="n"/>
      <c r="H1304" s="296" t="n"/>
      <c r="I1304" s="295" t="n"/>
      <c r="J1304" s="296" t="n"/>
      <c r="K1304" s="295" t="n"/>
      <c r="L1304" s="297" t="n"/>
      <c r="M1304" s="297">
        <f>'ENS TARDIO 201819'!$K1304-'ENS TARDIO 201819'!$I1304</f>
        <v/>
      </c>
      <c r="N1304" s="295" t="n"/>
      <c r="O1304" s="295" t="n"/>
      <c r="P1304" s="295" t="n"/>
      <c r="Q1304" s="295" t="n"/>
      <c r="R1304" s="295" t="n"/>
      <c r="S1304" s="295" t="n"/>
      <c r="T1304" s="295" t="n"/>
      <c r="U1304" s="295" t="n"/>
      <c r="V1304" s="295" t="n"/>
      <c r="W1304" s="295" t="n"/>
      <c r="X1304" s="290" t="inlineStr">
        <is>
          <t>Se descarta</t>
        </is>
      </c>
    </row>
    <row r="1305" hidden="1" ht="15.75" customHeight="1" s="412">
      <c r="A1305" s="294" t="n"/>
      <c r="B1305" s="294" t="n"/>
      <c r="C1305" s="294" t="n"/>
      <c r="D1305" s="294" t="n"/>
      <c r="E1305" s="294" t="n"/>
      <c r="F1305" s="295" t="n"/>
      <c r="G1305" s="295" t="n"/>
      <c r="H1305" s="296" t="n"/>
      <c r="I1305" s="295" t="n"/>
      <c r="J1305" s="296" t="n"/>
      <c r="K1305" s="295" t="n"/>
      <c r="L1305" s="297" t="n"/>
      <c r="M1305" s="297">
        <f>'ENS TARDIO 201819'!$K1305-'ENS TARDIO 201819'!$I1305</f>
        <v/>
      </c>
      <c r="N1305" s="295" t="n"/>
      <c r="O1305" s="295" t="n"/>
      <c r="P1305" s="295" t="n"/>
      <c r="Q1305" s="295" t="n"/>
      <c r="R1305" s="295" t="n"/>
      <c r="S1305" s="295" t="n"/>
      <c r="T1305" s="295" t="n"/>
      <c r="U1305" s="295" t="n"/>
      <c r="V1305" s="295" t="n"/>
      <c r="W1305" s="295" t="n"/>
      <c r="X1305" s="290" t="inlineStr">
        <is>
          <t>Plot válido</t>
        </is>
      </c>
    </row>
    <row r="1306" hidden="1" ht="15.75" customHeight="1" s="412">
      <c r="A1306" s="294" t="n"/>
      <c r="B1306" s="294" t="n"/>
      <c r="C1306" s="294" t="n"/>
      <c r="D1306" s="294" t="n"/>
      <c r="E1306" s="294" t="n"/>
      <c r="F1306" s="295" t="n"/>
      <c r="G1306" s="295" t="n"/>
      <c r="H1306" s="296" t="n"/>
      <c r="I1306" s="295" t="n"/>
      <c r="J1306" s="296" t="n"/>
      <c r="K1306" s="295" t="n"/>
      <c r="L1306" s="297" t="n"/>
      <c r="M1306" s="297">
        <f>'ENS TARDIO 201819'!$K1306-'ENS TARDIO 201819'!$I1306</f>
        <v/>
      </c>
      <c r="N1306" s="295" t="n"/>
      <c r="O1306" s="295" t="n"/>
      <c r="P1306" s="295" t="n"/>
      <c r="Q1306" s="295" t="n"/>
      <c r="R1306" s="295" t="n"/>
      <c r="S1306" s="295" t="n"/>
      <c r="T1306" s="295" t="n"/>
      <c r="U1306" s="295" t="n"/>
      <c r="V1306" s="295" t="n"/>
      <c r="W1306" s="295" t="n"/>
      <c r="X1306" s="290" t="inlineStr">
        <is>
          <t>Plot válido</t>
        </is>
      </c>
    </row>
    <row r="1307" hidden="1" ht="15.75" customHeight="1" s="412">
      <c r="A1307" s="294" t="n"/>
      <c r="B1307" s="294" t="n"/>
      <c r="C1307" s="294" t="n"/>
      <c r="D1307" s="294" t="n"/>
      <c r="E1307" s="294" t="n"/>
      <c r="F1307" s="295" t="n"/>
      <c r="G1307" s="295" t="n"/>
      <c r="H1307" s="296" t="n"/>
      <c r="I1307" s="295" t="n"/>
      <c r="J1307" s="296" t="n"/>
      <c r="K1307" s="295" t="n"/>
      <c r="L1307" s="297" t="n"/>
      <c r="M1307" s="297">
        <f>'ENS TARDIO 201819'!$K1307-'ENS TARDIO 201819'!$I1307</f>
        <v/>
      </c>
      <c r="N1307" s="295" t="n"/>
      <c r="O1307" s="295" t="n"/>
      <c r="P1307" s="295" t="n"/>
      <c r="Q1307" s="295" t="n"/>
      <c r="R1307" s="295" t="n"/>
      <c r="S1307" s="295" t="n"/>
      <c r="T1307" s="295" t="n"/>
      <c r="U1307" s="295" t="n"/>
      <c r="V1307" s="295" t="n"/>
      <c r="W1307" s="295" t="n"/>
      <c r="X1307" s="290" t="inlineStr">
        <is>
          <t>Plot válido</t>
        </is>
      </c>
    </row>
    <row r="1308" hidden="1" ht="15.75" customHeight="1" s="412">
      <c r="A1308" s="294" t="n"/>
      <c r="B1308" s="294" t="n"/>
      <c r="C1308" s="294" t="n"/>
      <c r="D1308" s="294" t="n"/>
      <c r="E1308" s="294" t="n"/>
      <c r="F1308" s="295" t="n"/>
      <c r="G1308" s="295" t="n"/>
      <c r="H1308" s="296" t="n"/>
      <c r="I1308" s="295" t="n"/>
      <c r="J1308" s="296" t="n"/>
      <c r="K1308" s="295" t="n"/>
      <c r="L1308" s="297" t="n"/>
      <c r="M1308" s="297">
        <f>'ENS TARDIO 201819'!$K1308-'ENS TARDIO 201819'!$I1308</f>
        <v/>
      </c>
      <c r="N1308" s="295" t="n"/>
      <c r="O1308" s="295" t="n"/>
      <c r="P1308" s="295" t="n"/>
      <c r="Q1308" s="295" t="n"/>
      <c r="R1308" s="295" t="n"/>
      <c r="S1308" s="295" t="n"/>
      <c r="T1308" s="295" t="n"/>
      <c r="U1308" s="295" t="n"/>
      <c r="V1308" s="295" t="n"/>
      <c r="W1308" s="295" t="n"/>
      <c r="X1308" s="290" t="inlineStr">
        <is>
          <t>Plot válido</t>
        </is>
      </c>
    </row>
    <row r="1309" hidden="1" ht="15.75" customHeight="1" s="412">
      <c r="A1309" s="294" t="n"/>
      <c r="B1309" s="294" t="n"/>
      <c r="C1309" s="294" t="n"/>
      <c r="D1309" s="294" t="n"/>
      <c r="E1309" s="294" t="n"/>
      <c r="F1309" s="295" t="n"/>
      <c r="G1309" s="295" t="n"/>
      <c r="H1309" s="296" t="n"/>
      <c r="I1309" s="295" t="n"/>
      <c r="J1309" s="296" t="n"/>
      <c r="K1309" s="295" t="n"/>
      <c r="L1309" s="297" t="n"/>
      <c r="M1309" s="297">
        <f>'ENS TARDIO 201819'!$K1309-'ENS TARDIO 201819'!$I1309</f>
        <v/>
      </c>
      <c r="N1309" s="295" t="n"/>
      <c r="O1309" s="295" t="n"/>
      <c r="P1309" s="295" t="n"/>
      <c r="Q1309" s="295" t="n"/>
      <c r="R1309" s="295" t="n"/>
      <c r="S1309" s="295" t="n"/>
      <c r="T1309" s="295" t="n"/>
      <c r="U1309" s="295" t="n"/>
      <c r="V1309" s="295" t="n"/>
      <c r="W1309" s="295" t="n"/>
      <c r="X1309" s="290" t="inlineStr">
        <is>
          <t>Plot válido</t>
        </is>
      </c>
    </row>
    <row r="1310" hidden="1" ht="15.75" customHeight="1" s="412">
      <c r="A1310" s="294" t="n"/>
      <c r="B1310" s="294" t="n"/>
      <c r="C1310" s="294" t="n"/>
      <c r="D1310" s="294" t="n"/>
      <c r="E1310" s="294" t="n"/>
      <c r="F1310" s="295" t="n"/>
      <c r="G1310" s="295" t="n"/>
      <c r="H1310" s="296" t="n"/>
      <c r="I1310" s="295" t="n"/>
      <c r="J1310" s="296" t="n"/>
      <c r="K1310" s="295" t="n"/>
      <c r="L1310" s="297" t="n"/>
      <c r="M1310" s="297">
        <f>'ENS TARDIO 201819'!$K1310-'ENS TARDIO 201819'!$I1310</f>
        <v/>
      </c>
      <c r="N1310" s="295" t="n"/>
      <c r="O1310" s="295" t="n"/>
      <c r="P1310" s="295" t="n"/>
      <c r="Q1310" s="295" t="n"/>
      <c r="R1310" s="295" t="n"/>
      <c r="S1310" s="295" t="n"/>
      <c r="T1310" s="295" t="n"/>
      <c r="U1310" s="295" t="n"/>
      <c r="V1310" s="295" t="n"/>
      <c r="W1310" s="295" t="n"/>
      <c r="X1310" s="290" t="inlineStr">
        <is>
          <t>Plot válido</t>
        </is>
      </c>
    </row>
    <row r="1311" hidden="1" ht="15.75" customHeight="1" s="412">
      <c r="A1311" s="294" t="n"/>
      <c r="B1311" s="294" t="n"/>
      <c r="C1311" s="294" t="n"/>
      <c r="D1311" s="294" t="n"/>
      <c r="E1311" s="294" t="n"/>
      <c r="F1311" s="295" t="n"/>
      <c r="G1311" s="295" t="n"/>
      <c r="H1311" s="296" t="n"/>
      <c r="I1311" s="295" t="n"/>
      <c r="J1311" s="296" t="n"/>
      <c r="K1311" s="295" t="n"/>
      <c r="L1311" s="297" t="n"/>
      <c r="M1311" s="297">
        <f>'ENS TARDIO 201819'!$K1311-'ENS TARDIO 201819'!$I1311</f>
        <v/>
      </c>
      <c r="N1311" s="295" t="n"/>
      <c r="O1311" s="295" t="n"/>
      <c r="P1311" s="295" t="n"/>
      <c r="Q1311" s="295" t="n"/>
      <c r="R1311" s="295" t="n"/>
      <c r="S1311" s="295" t="n"/>
      <c r="T1311" s="295" t="n"/>
      <c r="U1311" s="295" t="n"/>
      <c r="V1311" s="295" t="n"/>
      <c r="W1311" s="295" t="n"/>
      <c r="X1311" s="290" t="inlineStr">
        <is>
          <t>Plot válido</t>
        </is>
      </c>
    </row>
    <row r="1312" hidden="1" ht="15.75" customHeight="1" s="412">
      <c r="A1312" s="294" t="n"/>
      <c r="B1312" s="294" t="n"/>
      <c r="C1312" s="294" t="n"/>
      <c r="D1312" s="294" t="n"/>
      <c r="E1312" s="294" t="n"/>
      <c r="F1312" s="295" t="n"/>
      <c r="G1312" s="295" t="n"/>
      <c r="H1312" s="296" t="n"/>
      <c r="I1312" s="295" t="n"/>
      <c r="J1312" s="296" t="n"/>
      <c r="K1312" s="295" t="n"/>
      <c r="L1312" s="297" t="n"/>
      <c r="M1312" s="297">
        <f>'ENS TARDIO 201819'!$K1312-'ENS TARDIO 201819'!$I1312</f>
        <v/>
      </c>
      <c r="N1312" s="295" t="n"/>
      <c r="O1312" s="295" t="n"/>
      <c r="P1312" s="295" t="n"/>
      <c r="Q1312" s="295" t="n"/>
      <c r="R1312" s="295" t="n"/>
      <c r="S1312" s="295" t="n"/>
      <c r="T1312" s="295" t="n"/>
      <c r="U1312" s="295" t="n"/>
      <c r="V1312" s="295" t="n"/>
      <c r="W1312" s="295" t="n"/>
      <c r="X1312" s="290" t="inlineStr">
        <is>
          <t>Plot válido</t>
        </is>
      </c>
    </row>
    <row r="1313" hidden="1" ht="15.75" customHeight="1" s="412">
      <c r="A1313" s="294" t="n"/>
      <c r="B1313" s="294" t="n"/>
      <c r="C1313" s="294" t="n"/>
      <c r="D1313" s="294" t="n"/>
      <c r="E1313" s="294" t="n"/>
      <c r="F1313" s="295" t="n"/>
      <c r="G1313" s="295" t="n"/>
      <c r="H1313" s="296" t="n"/>
      <c r="I1313" s="295" t="n"/>
      <c r="J1313" s="296" t="n"/>
      <c r="K1313" s="295" t="n"/>
      <c r="L1313" s="297" t="n"/>
      <c r="M1313" s="297">
        <f>'ENS TARDIO 201819'!$K1313-'ENS TARDIO 201819'!$I1313</f>
        <v/>
      </c>
      <c r="N1313" s="295" t="n"/>
      <c r="O1313" s="295" t="n"/>
      <c r="P1313" s="295" t="n"/>
      <c r="Q1313" s="295" t="n"/>
      <c r="R1313" s="295" t="n"/>
      <c r="S1313" s="295" t="n"/>
      <c r="T1313" s="295" t="n"/>
      <c r="U1313" s="295" t="n"/>
      <c r="V1313" s="295" t="n"/>
      <c r="W1313" s="295" t="n"/>
      <c r="X1313" s="290" t="inlineStr">
        <is>
          <t>Plot válido</t>
        </is>
      </c>
    </row>
    <row r="1314" hidden="1" ht="15.75" customHeight="1" s="412">
      <c r="A1314" s="294" t="n"/>
      <c r="B1314" s="294" t="n"/>
      <c r="C1314" s="294" t="n"/>
      <c r="D1314" s="294" t="n"/>
      <c r="E1314" s="294" t="n"/>
      <c r="F1314" s="295" t="n"/>
      <c r="G1314" s="295" t="n"/>
      <c r="H1314" s="296" t="n"/>
      <c r="I1314" s="295" t="n"/>
      <c r="J1314" s="296" t="n"/>
      <c r="K1314" s="295" t="n"/>
      <c r="L1314" s="297" t="n"/>
      <c r="M1314" s="297">
        <f>'ENS TARDIO 201819'!$K1314-'ENS TARDIO 201819'!$I1314</f>
        <v/>
      </c>
      <c r="N1314" s="295" t="n"/>
      <c r="O1314" s="295" t="n"/>
      <c r="P1314" s="295" t="n"/>
      <c r="Q1314" s="295" t="n"/>
      <c r="R1314" s="295" t="n"/>
      <c r="S1314" s="295" t="n"/>
      <c r="T1314" s="295" t="n"/>
      <c r="U1314" s="295" t="n"/>
      <c r="V1314" s="295" t="n"/>
      <c r="W1314" s="295" t="n"/>
      <c r="X1314" s="290" t="inlineStr">
        <is>
          <t>Plot válido</t>
        </is>
      </c>
    </row>
    <row r="1315" hidden="1" ht="15.75" customHeight="1" s="412">
      <c r="A1315" s="294" t="n"/>
      <c r="B1315" s="294" t="n"/>
      <c r="C1315" s="294" t="n"/>
      <c r="D1315" s="294" t="n"/>
      <c r="E1315" s="294" t="n"/>
      <c r="F1315" s="295" t="n"/>
      <c r="G1315" s="295" t="n"/>
      <c r="H1315" s="296" t="n"/>
      <c r="I1315" s="295" t="n"/>
      <c r="J1315" s="296" t="n"/>
      <c r="K1315" s="295" t="n"/>
      <c r="L1315" s="297" t="n"/>
      <c r="M1315" s="297">
        <f>'ENS TARDIO 201819'!$K1315-'ENS TARDIO 201819'!$I1315</f>
        <v/>
      </c>
      <c r="N1315" s="295" t="n"/>
      <c r="O1315" s="295" t="n"/>
      <c r="P1315" s="295" t="n"/>
      <c r="Q1315" s="295" t="n"/>
      <c r="R1315" s="295" t="n"/>
      <c r="S1315" s="295" t="n"/>
      <c r="T1315" s="295" t="n"/>
      <c r="U1315" s="295" t="n"/>
      <c r="V1315" s="295" t="n"/>
      <c r="W1315" s="295" t="n"/>
      <c r="X1315" s="290" t="inlineStr">
        <is>
          <t>Se descarta</t>
        </is>
      </c>
    </row>
    <row r="1316" hidden="1" ht="15.75" customHeight="1" s="412">
      <c r="A1316" s="294" t="n"/>
      <c r="B1316" s="294" t="n"/>
      <c r="C1316" s="294" t="n"/>
      <c r="D1316" s="294" t="n"/>
      <c r="E1316" s="294" t="n"/>
      <c r="F1316" s="295" t="n"/>
      <c r="G1316" s="295" t="n"/>
      <c r="H1316" s="296" t="n"/>
      <c r="I1316" s="295" t="n"/>
      <c r="J1316" s="296" t="n"/>
      <c r="K1316" s="295" t="n"/>
      <c r="L1316" s="297" t="n"/>
      <c r="M1316" s="297">
        <f>'ENS TARDIO 201819'!$K1316-'ENS TARDIO 201819'!$I1316</f>
        <v/>
      </c>
      <c r="N1316" s="295" t="n"/>
      <c r="O1316" s="295" t="n"/>
      <c r="P1316" s="295" t="n"/>
      <c r="Q1316" s="295" t="n"/>
      <c r="R1316" s="295" t="n"/>
      <c r="S1316" s="295" t="n"/>
      <c r="T1316" s="295" t="n"/>
      <c r="U1316" s="295" t="n"/>
      <c r="V1316" s="295" t="n"/>
      <c r="W1316" s="295" t="n"/>
      <c r="X1316" s="290" t="inlineStr">
        <is>
          <t>Se descarta</t>
        </is>
      </c>
    </row>
    <row r="1317" hidden="1" ht="15.75" customHeight="1" s="412">
      <c r="A1317" s="294" t="n"/>
      <c r="B1317" s="294" t="n"/>
      <c r="C1317" s="294" t="n"/>
      <c r="D1317" s="294" t="n"/>
      <c r="E1317" s="294" t="n"/>
      <c r="F1317" s="295" t="n"/>
      <c r="G1317" s="295" t="n"/>
      <c r="H1317" s="296" t="n"/>
      <c r="I1317" s="295" t="n"/>
      <c r="J1317" s="296" t="n"/>
      <c r="K1317" s="295" t="n"/>
      <c r="L1317" s="297" t="n"/>
      <c r="M1317" s="297">
        <f>'ENS TARDIO 201819'!$K1317-'ENS TARDIO 201819'!$I1317</f>
        <v/>
      </c>
      <c r="N1317" s="295" t="n"/>
      <c r="O1317" s="295" t="n"/>
      <c r="P1317" s="295" t="n"/>
      <c r="Q1317" s="295" t="n"/>
      <c r="R1317" s="295" t="n"/>
      <c r="S1317" s="295" t="n"/>
      <c r="T1317" s="295" t="n"/>
      <c r="U1317" s="295" t="n"/>
      <c r="V1317" s="295" t="n"/>
      <c r="W1317" s="295" t="n"/>
      <c r="X1317" s="290" t="inlineStr">
        <is>
          <t>Se descarta</t>
        </is>
      </c>
    </row>
    <row r="1318" hidden="1" ht="15.75" customHeight="1" s="412">
      <c r="A1318" s="294" t="n"/>
      <c r="B1318" s="294" t="n"/>
      <c r="C1318" s="294" t="n"/>
      <c r="D1318" s="294" t="n"/>
      <c r="E1318" s="294" t="n"/>
      <c r="F1318" s="295" t="n"/>
      <c r="G1318" s="295" t="n"/>
      <c r="H1318" s="296" t="n"/>
      <c r="I1318" s="295" t="n"/>
      <c r="J1318" s="296" t="n"/>
      <c r="K1318" s="295" t="n"/>
      <c r="L1318" s="297" t="n"/>
      <c r="M1318" s="297">
        <f>'ENS TARDIO 201819'!$K1318-'ENS TARDIO 201819'!$I1318</f>
        <v/>
      </c>
      <c r="N1318" s="295" t="n"/>
      <c r="O1318" s="295" t="n"/>
      <c r="P1318" s="295" t="n"/>
      <c r="Q1318" s="295" t="n"/>
      <c r="R1318" s="295" t="n"/>
      <c r="S1318" s="295" t="n"/>
      <c r="T1318" s="295" t="n"/>
      <c r="U1318" s="295" t="n"/>
      <c r="V1318" s="295" t="n"/>
      <c r="W1318" s="295" t="n"/>
      <c r="X1318" s="290" t="inlineStr">
        <is>
          <t>Se descarta</t>
        </is>
      </c>
    </row>
    <row r="1319" hidden="1" ht="15.75" customHeight="1" s="412">
      <c r="A1319" s="294" t="n"/>
      <c r="B1319" s="294" t="n"/>
      <c r="C1319" s="294" t="n"/>
      <c r="D1319" s="294" t="n"/>
      <c r="E1319" s="294" t="n"/>
      <c r="F1319" s="295" t="n"/>
      <c r="G1319" s="295" t="n"/>
      <c r="H1319" s="296" t="n"/>
      <c r="I1319" s="295" t="n"/>
      <c r="J1319" s="296" t="n"/>
      <c r="K1319" s="295" t="n"/>
      <c r="L1319" s="297" t="n"/>
      <c r="M1319" s="297">
        <f>'ENS TARDIO 201819'!$K1319-'ENS TARDIO 201819'!$I1319</f>
        <v/>
      </c>
      <c r="N1319" s="295" t="n"/>
      <c r="O1319" s="295" t="n"/>
      <c r="P1319" s="295" t="n"/>
      <c r="Q1319" s="295" t="n"/>
      <c r="R1319" s="295" t="n"/>
      <c r="S1319" s="295" t="n"/>
      <c r="T1319" s="295" t="n"/>
      <c r="U1319" s="295" t="n"/>
      <c r="V1319" s="295" t="n"/>
      <c r="W1319" s="295" t="n"/>
      <c r="X1319" s="290" t="inlineStr">
        <is>
          <t>Se descarta</t>
        </is>
      </c>
    </row>
    <row r="1320" hidden="1" ht="15.75" customHeight="1" s="412">
      <c r="A1320" s="294" t="n"/>
      <c r="B1320" s="294" t="n"/>
      <c r="C1320" s="294" t="n"/>
      <c r="D1320" s="294" t="n"/>
      <c r="E1320" s="294" t="n"/>
      <c r="F1320" s="295" t="n"/>
      <c r="G1320" s="295" t="n"/>
      <c r="H1320" s="296" t="n"/>
      <c r="I1320" s="295" t="n"/>
      <c r="J1320" s="296" t="n"/>
      <c r="K1320" s="295" t="n"/>
      <c r="L1320" s="297" t="n"/>
      <c r="M1320" s="297">
        <f>'ENS TARDIO 201819'!$K1320-'ENS TARDIO 201819'!$I1320</f>
        <v/>
      </c>
      <c r="N1320" s="295" t="n"/>
      <c r="O1320" s="295" t="n"/>
      <c r="P1320" s="295" t="n"/>
      <c r="Q1320" s="295" t="n"/>
      <c r="R1320" s="295" t="n"/>
      <c r="S1320" s="295" t="n"/>
      <c r="T1320" s="295" t="n"/>
      <c r="U1320" s="295" t="n"/>
      <c r="V1320" s="295" t="n"/>
      <c r="W1320" s="295" t="n"/>
      <c r="X1320" s="290" t="inlineStr">
        <is>
          <t>Se descarta</t>
        </is>
      </c>
    </row>
    <row r="1321" hidden="1" ht="15.75" customHeight="1" s="412">
      <c r="A1321" s="294" t="n"/>
      <c r="B1321" s="294" t="n"/>
      <c r="C1321" s="294" t="n"/>
      <c r="D1321" s="294" t="n"/>
      <c r="E1321" s="294" t="n"/>
      <c r="F1321" s="295" t="n"/>
      <c r="G1321" s="295" t="n"/>
      <c r="H1321" s="296" t="n"/>
      <c r="I1321" s="295" t="n"/>
      <c r="J1321" s="296" t="n"/>
      <c r="K1321" s="295" t="n"/>
      <c r="L1321" s="297" t="n"/>
      <c r="M1321" s="297">
        <f>'ENS TARDIO 201819'!$K1321-'ENS TARDIO 201819'!$I1321</f>
        <v/>
      </c>
      <c r="N1321" s="295" t="n"/>
      <c r="O1321" s="295" t="n"/>
      <c r="P1321" s="295" t="n"/>
      <c r="Q1321" s="295" t="n"/>
      <c r="R1321" s="295" t="n"/>
      <c r="S1321" s="295" t="n"/>
      <c r="T1321" s="295" t="n"/>
      <c r="U1321" s="295" t="n"/>
      <c r="V1321" s="295" t="n"/>
      <c r="W1321" s="295" t="n"/>
      <c r="X1321" s="290" t="inlineStr">
        <is>
          <t>Se descarta</t>
        </is>
      </c>
    </row>
    <row r="1322" hidden="1" ht="15.75" customHeight="1" s="412">
      <c r="A1322" s="294" t="n"/>
      <c r="B1322" s="294" t="n"/>
      <c r="C1322" s="294" t="n"/>
      <c r="D1322" s="294" t="n"/>
      <c r="E1322" s="294" t="n"/>
      <c r="F1322" s="295" t="n"/>
      <c r="G1322" s="295" t="n"/>
      <c r="H1322" s="296" t="n"/>
      <c r="I1322" s="295" t="n"/>
      <c r="J1322" s="296" t="n"/>
      <c r="K1322" s="295" t="n"/>
      <c r="L1322" s="297" t="n"/>
      <c r="M1322" s="297">
        <f>'ENS TARDIO 201819'!$K1322-'ENS TARDIO 201819'!$I1322</f>
        <v/>
      </c>
      <c r="N1322" s="295" t="n"/>
      <c r="O1322" s="295" t="n"/>
      <c r="P1322" s="295" t="n"/>
      <c r="Q1322" s="295" t="n"/>
      <c r="R1322" s="295" t="n"/>
      <c r="S1322" s="295" t="n"/>
      <c r="T1322" s="295" t="n"/>
      <c r="U1322" s="295" t="n"/>
      <c r="V1322" s="295" t="n"/>
      <c r="W1322" s="295" t="n"/>
      <c r="X1322" s="290" t="inlineStr">
        <is>
          <t>Se descarta</t>
        </is>
      </c>
    </row>
    <row r="1323" hidden="1" ht="15.75" customHeight="1" s="412">
      <c r="A1323" s="294" t="n"/>
      <c r="B1323" s="294" t="n"/>
      <c r="C1323" s="294" t="n"/>
      <c r="D1323" s="294" t="n"/>
      <c r="E1323" s="294" t="n"/>
      <c r="F1323" s="295" t="n"/>
      <c r="G1323" s="295" t="n"/>
      <c r="H1323" s="296" t="n"/>
      <c r="I1323" s="295" t="n"/>
      <c r="J1323" s="296" t="n"/>
      <c r="K1323" s="295" t="n"/>
      <c r="L1323" s="297" t="n"/>
      <c r="M1323" s="297">
        <f>'ENS TARDIO 201819'!$K1323-'ENS TARDIO 201819'!$I1323</f>
        <v/>
      </c>
      <c r="N1323" s="295" t="n"/>
      <c r="O1323" s="295" t="n"/>
      <c r="P1323" s="295" t="n"/>
      <c r="Q1323" s="295" t="n"/>
      <c r="R1323" s="295" t="n"/>
      <c r="S1323" s="295" t="n"/>
      <c r="T1323" s="295" t="n"/>
      <c r="U1323" s="295" t="n"/>
      <c r="V1323" s="295" t="n"/>
      <c r="W1323" s="295" t="n"/>
      <c r="X1323" s="290" t="inlineStr">
        <is>
          <t>Se descarta</t>
        </is>
      </c>
    </row>
    <row r="1324" hidden="1" ht="15.75" customHeight="1" s="412">
      <c r="A1324" s="294" t="n"/>
      <c r="B1324" s="294" t="n"/>
      <c r="C1324" s="294" t="n"/>
      <c r="D1324" s="294" t="n"/>
      <c r="E1324" s="294" t="n"/>
      <c r="F1324" s="295" t="n"/>
      <c r="G1324" s="295" t="n"/>
      <c r="H1324" s="296" t="n"/>
      <c r="I1324" s="295" t="n"/>
      <c r="J1324" s="296" t="n"/>
      <c r="K1324" s="295" t="n"/>
      <c r="L1324" s="297" t="n"/>
      <c r="M1324" s="297">
        <f>'ENS TARDIO 201819'!$K1324-'ENS TARDIO 201819'!$I1324</f>
        <v/>
      </c>
      <c r="N1324" s="295" t="n"/>
      <c r="O1324" s="295" t="n"/>
      <c r="P1324" s="295" t="n"/>
      <c r="Q1324" s="295" t="n"/>
      <c r="R1324" s="295" t="n"/>
      <c r="S1324" s="295" t="n"/>
      <c r="T1324" s="295" t="n"/>
      <c r="U1324" s="295" t="n"/>
      <c r="V1324" s="295" t="n"/>
      <c r="W1324" s="295" t="n"/>
      <c r="X1324" s="290" t="inlineStr">
        <is>
          <t>Se descarta</t>
        </is>
      </c>
    </row>
    <row r="1325" hidden="1" ht="15.75" customHeight="1" s="412">
      <c r="A1325" s="294" t="n"/>
      <c r="B1325" s="294" t="n"/>
      <c r="C1325" s="294" t="n"/>
      <c r="D1325" s="294" t="n"/>
      <c r="E1325" s="294" t="n"/>
      <c r="F1325" s="295" t="n"/>
      <c r="G1325" s="295" t="n"/>
      <c r="H1325" s="296" t="n"/>
      <c r="I1325" s="295" t="n"/>
      <c r="J1325" s="296" t="n"/>
      <c r="K1325" s="295" t="n"/>
      <c r="L1325" s="297" t="n"/>
      <c r="M1325" s="297">
        <f>'ENS TARDIO 201819'!$K1325-'ENS TARDIO 201819'!$I1325</f>
        <v/>
      </c>
      <c r="N1325" s="295" t="n"/>
      <c r="O1325" s="295" t="n"/>
      <c r="P1325" s="295" t="n"/>
      <c r="Q1325" s="295" t="n"/>
      <c r="R1325" s="295" t="n"/>
      <c r="S1325" s="295" t="n"/>
      <c r="T1325" s="295" t="n"/>
      <c r="U1325" s="295" t="n"/>
      <c r="V1325" s="295" t="n"/>
      <c r="W1325" s="295" t="n"/>
      <c r="X1325" s="290" t="inlineStr">
        <is>
          <t>Plot válido</t>
        </is>
      </c>
    </row>
    <row r="1326" hidden="1" ht="15.75" customHeight="1" s="412">
      <c r="A1326" s="294" t="n"/>
      <c r="B1326" s="294" t="n"/>
      <c r="C1326" s="294" t="n"/>
      <c r="D1326" s="294" t="n"/>
      <c r="E1326" s="294" t="n"/>
      <c r="F1326" s="295" t="n"/>
      <c r="G1326" s="295" t="n"/>
      <c r="H1326" s="296" t="n"/>
      <c r="I1326" s="295" t="n"/>
      <c r="J1326" s="296" t="n"/>
      <c r="K1326" s="295" t="n"/>
      <c r="L1326" s="297" t="n"/>
      <c r="M1326" s="297">
        <f>'ENS TARDIO 201819'!$K1326-'ENS TARDIO 201819'!$I1326</f>
        <v/>
      </c>
      <c r="N1326" s="295" t="n"/>
      <c r="O1326" s="295" t="n"/>
      <c r="P1326" s="295" t="n"/>
      <c r="Q1326" s="295" t="n"/>
      <c r="R1326" s="295" t="n"/>
      <c r="S1326" s="295" t="n"/>
      <c r="T1326" s="295" t="n"/>
      <c r="U1326" s="295" t="n"/>
      <c r="V1326" s="295" t="n"/>
      <c r="W1326" s="295" t="n"/>
      <c r="X1326" s="290" t="inlineStr">
        <is>
          <t>Plot válido</t>
        </is>
      </c>
    </row>
    <row r="1327" hidden="1" ht="15.75" customHeight="1" s="412">
      <c r="A1327" s="294" t="n"/>
      <c r="B1327" s="294" t="n"/>
      <c r="C1327" s="294" t="n"/>
      <c r="D1327" s="294" t="n"/>
      <c r="E1327" s="294" t="n"/>
      <c r="F1327" s="295" t="n"/>
      <c r="G1327" s="295" t="n"/>
      <c r="H1327" s="296" t="n"/>
      <c r="I1327" s="295" t="n"/>
      <c r="J1327" s="296" t="n"/>
      <c r="K1327" s="295" t="n"/>
      <c r="L1327" s="297" t="n"/>
      <c r="M1327" s="297">
        <f>'ENS TARDIO 201819'!$K1327-'ENS TARDIO 201819'!$I1327</f>
        <v/>
      </c>
      <c r="N1327" s="295" t="n"/>
      <c r="O1327" s="295" t="n"/>
      <c r="P1327" s="295" t="n"/>
      <c r="Q1327" s="295" t="n"/>
      <c r="R1327" s="295" t="n"/>
      <c r="S1327" s="295" t="n"/>
      <c r="T1327" s="295" t="n"/>
      <c r="U1327" s="295" t="n"/>
      <c r="V1327" s="295" t="n"/>
      <c r="W1327" s="295" t="n"/>
      <c r="X1327" s="290" t="inlineStr">
        <is>
          <t>Plot válido</t>
        </is>
      </c>
    </row>
    <row r="1328" hidden="1" ht="15.75" customHeight="1" s="412">
      <c r="A1328" s="294" t="n"/>
      <c r="B1328" s="294" t="n"/>
      <c r="C1328" s="294" t="n"/>
      <c r="D1328" s="294" t="n"/>
      <c r="E1328" s="294" t="n"/>
      <c r="F1328" s="295" t="n"/>
      <c r="G1328" s="295" t="n"/>
      <c r="H1328" s="296" t="n"/>
      <c r="I1328" s="295" t="n"/>
      <c r="J1328" s="296" t="n"/>
      <c r="K1328" s="295" t="n"/>
      <c r="L1328" s="297" t="n"/>
      <c r="M1328" s="297">
        <f>'ENS TARDIO 201819'!$K1328-'ENS TARDIO 201819'!$I1328</f>
        <v/>
      </c>
      <c r="N1328" s="295" t="n"/>
      <c r="O1328" s="295" t="n"/>
      <c r="P1328" s="295" t="n"/>
      <c r="Q1328" s="295" t="n"/>
      <c r="R1328" s="295" t="n"/>
      <c r="S1328" s="295" t="n"/>
      <c r="T1328" s="295" t="n"/>
      <c r="U1328" s="295" t="n"/>
      <c r="V1328" s="295" t="n"/>
      <c r="W1328" s="295" t="n"/>
      <c r="X1328" s="290" t="inlineStr">
        <is>
          <t>Plot válido</t>
        </is>
      </c>
    </row>
    <row r="1329" hidden="1" ht="15.75" customHeight="1" s="412">
      <c r="A1329" s="294" t="n"/>
      <c r="B1329" s="294" t="n"/>
      <c r="C1329" s="294" t="n"/>
      <c r="D1329" s="294" t="n"/>
      <c r="E1329" s="294" t="n"/>
      <c r="F1329" s="295" t="n"/>
      <c r="G1329" s="295" t="n"/>
      <c r="H1329" s="296" t="n"/>
      <c r="I1329" s="295" t="n"/>
      <c r="J1329" s="296" t="n"/>
      <c r="K1329" s="295" t="n"/>
      <c r="L1329" s="297" t="n"/>
      <c r="M1329" s="297">
        <f>'ENS TARDIO 201819'!$K1329-'ENS TARDIO 201819'!$I1329</f>
        <v/>
      </c>
      <c r="N1329" s="295" t="n"/>
      <c r="O1329" s="295" t="n"/>
      <c r="P1329" s="295" t="n"/>
      <c r="Q1329" s="295" t="n"/>
      <c r="R1329" s="295" t="n"/>
      <c r="S1329" s="295" t="n"/>
      <c r="T1329" s="295" t="n"/>
      <c r="U1329" s="295" t="n"/>
      <c r="V1329" s="295" t="n"/>
      <c r="W1329" s="295" t="n"/>
      <c r="X1329" s="290" t="inlineStr">
        <is>
          <t>Plot válido</t>
        </is>
      </c>
    </row>
    <row r="1330" hidden="1" ht="15.75" customHeight="1" s="412">
      <c r="A1330" s="294" t="n"/>
      <c r="B1330" s="294" t="n"/>
      <c r="C1330" s="294" t="n"/>
      <c r="D1330" s="294" t="n"/>
      <c r="E1330" s="294" t="n"/>
      <c r="F1330" s="295" t="n"/>
      <c r="G1330" s="295" t="n"/>
      <c r="H1330" s="296" t="n"/>
      <c r="I1330" s="295" t="n"/>
      <c r="J1330" s="296" t="n"/>
      <c r="K1330" s="295" t="n"/>
      <c r="L1330" s="297" t="n"/>
      <c r="M1330" s="297">
        <f>'ENS TARDIO 201819'!$K1330-'ENS TARDIO 201819'!$I1330</f>
        <v/>
      </c>
      <c r="N1330" s="295" t="n"/>
      <c r="O1330" s="295" t="n"/>
      <c r="P1330" s="295" t="n"/>
      <c r="Q1330" s="295" t="n"/>
      <c r="R1330" s="295" t="n"/>
      <c r="S1330" s="295" t="n"/>
      <c r="T1330" s="295" t="n"/>
      <c r="U1330" s="295" t="n"/>
      <c r="V1330" s="295" t="n"/>
      <c r="W1330" s="295" t="n"/>
      <c r="X1330" s="290" t="inlineStr">
        <is>
          <t>Plot válido</t>
        </is>
      </c>
    </row>
    <row r="1331" hidden="1" ht="15.75" customHeight="1" s="412">
      <c r="A1331" s="294" t="n"/>
      <c r="B1331" s="294" t="n"/>
      <c r="C1331" s="294" t="n"/>
      <c r="D1331" s="294" t="n"/>
      <c r="E1331" s="294" t="n"/>
      <c r="F1331" s="295" t="n"/>
      <c r="G1331" s="295" t="n"/>
      <c r="H1331" s="296" t="n"/>
      <c r="I1331" s="295" t="n"/>
      <c r="J1331" s="296" t="n"/>
      <c r="K1331" s="295" t="n"/>
      <c r="L1331" s="297" t="n"/>
      <c r="M1331" s="297">
        <f>'ENS TARDIO 201819'!$K1331-'ENS TARDIO 201819'!$I1331</f>
        <v/>
      </c>
      <c r="N1331" s="295" t="n"/>
      <c r="O1331" s="295" t="n"/>
      <c r="P1331" s="295" t="n"/>
      <c r="Q1331" s="295" t="n"/>
      <c r="R1331" s="295" t="n"/>
      <c r="S1331" s="295" t="n"/>
      <c r="T1331" s="295" t="n"/>
      <c r="U1331" s="295" t="n"/>
      <c r="V1331" s="295" t="n"/>
      <c r="W1331" s="295" t="n"/>
      <c r="X1331" s="290" t="inlineStr">
        <is>
          <t>Plot válido</t>
        </is>
      </c>
    </row>
    <row r="1332" hidden="1" ht="15.75" customHeight="1" s="412">
      <c r="A1332" s="294" t="n"/>
      <c r="B1332" s="294" t="n"/>
      <c r="C1332" s="294" t="n"/>
      <c r="D1332" s="294" t="n"/>
      <c r="E1332" s="294" t="n"/>
      <c r="F1332" s="295" t="n"/>
      <c r="G1332" s="295" t="n"/>
      <c r="H1332" s="296" t="n"/>
      <c r="I1332" s="295" t="n"/>
      <c r="J1332" s="296" t="n"/>
      <c r="K1332" s="295" t="n"/>
      <c r="L1332" s="297" t="n"/>
      <c r="M1332" s="297">
        <f>'ENS TARDIO 201819'!$K1332-'ENS TARDIO 201819'!$I1332</f>
        <v/>
      </c>
      <c r="N1332" s="295" t="n"/>
      <c r="O1332" s="295" t="n"/>
      <c r="P1332" s="295" t="n"/>
      <c r="Q1332" s="295" t="n"/>
      <c r="R1332" s="295" t="n"/>
      <c r="S1332" s="295" t="n"/>
      <c r="T1332" s="295" t="n"/>
      <c r="U1332" s="295" t="n"/>
      <c r="V1332" s="295" t="n"/>
      <c r="W1332" s="295" t="n"/>
      <c r="X1332" s="290" t="inlineStr">
        <is>
          <t>Plot válido</t>
        </is>
      </c>
    </row>
    <row r="1333" hidden="1" ht="15.75" customHeight="1" s="412">
      <c r="A1333" s="294" t="n"/>
      <c r="B1333" s="294" t="n"/>
      <c r="C1333" s="294" t="n"/>
      <c r="D1333" s="294" t="n"/>
      <c r="E1333" s="294" t="n"/>
      <c r="F1333" s="295" t="n"/>
      <c r="G1333" s="295" t="n"/>
      <c r="H1333" s="296" t="n"/>
      <c r="I1333" s="295" t="n"/>
      <c r="J1333" s="296" t="n"/>
      <c r="K1333" s="295" t="n"/>
      <c r="L1333" s="297" t="n"/>
      <c r="M1333" s="297">
        <f>'ENS TARDIO 201819'!$K1333-'ENS TARDIO 201819'!$I1333</f>
        <v/>
      </c>
      <c r="N1333" s="295" t="n"/>
      <c r="O1333" s="295" t="n"/>
      <c r="P1333" s="295" t="n"/>
      <c r="Q1333" s="295" t="n"/>
      <c r="R1333" s="295" t="n"/>
      <c r="S1333" s="295" t="n"/>
      <c r="T1333" s="295" t="n"/>
      <c r="U1333" s="295" t="n"/>
      <c r="V1333" s="295" t="n"/>
      <c r="W1333" s="295" t="n"/>
      <c r="X1333" s="290" t="inlineStr">
        <is>
          <t>Plot válido</t>
        </is>
      </c>
    </row>
    <row r="1334" hidden="1" ht="15.75" customHeight="1" s="412">
      <c r="A1334" s="294" t="n"/>
      <c r="B1334" s="294" t="n"/>
      <c r="C1334" s="294" t="n"/>
      <c r="D1334" s="294" t="n"/>
      <c r="E1334" s="294" t="n"/>
      <c r="F1334" s="295" t="n"/>
      <c r="G1334" s="295" t="n"/>
      <c r="H1334" s="296" t="n"/>
      <c r="I1334" s="295" t="n"/>
      <c r="J1334" s="296" t="n"/>
      <c r="K1334" s="295" t="n"/>
      <c r="L1334" s="297" t="n"/>
      <c r="M1334" s="297">
        <f>'ENS TARDIO 201819'!$K1334-'ENS TARDIO 201819'!$I1334</f>
        <v/>
      </c>
      <c r="N1334" s="295" t="n"/>
      <c r="O1334" s="295" t="n"/>
      <c r="P1334" s="295" t="n"/>
      <c r="Q1334" s="295" t="n"/>
      <c r="R1334" s="295" t="n"/>
      <c r="S1334" s="295" t="n"/>
      <c r="T1334" s="295" t="n"/>
      <c r="U1334" s="295" t="n"/>
      <c r="V1334" s="295" t="n"/>
      <c r="W1334" s="295" t="n"/>
      <c r="X1334" s="290" t="inlineStr">
        <is>
          <t>Plot válido</t>
        </is>
      </c>
    </row>
    <row r="1335" hidden="1" ht="15.75" customHeight="1" s="412">
      <c r="A1335" s="294" t="n"/>
      <c r="B1335" s="294" t="n"/>
      <c r="C1335" s="294" t="n"/>
      <c r="D1335" s="294" t="n"/>
      <c r="E1335" s="294" t="n"/>
      <c r="F1335" s="295" t="n"/>
      <c r="G1335" s="295" t="n"/>
      <c r="H1335" s="296" t="n"/>
      <c r="I1335" s="295" t="n"/>
      <c r="J1335" s="296" t="n"/>
      <c r="K1335" s="295" t="n"/>
      <c r="L1335" s="297" t="n"/>
      <c r="M1335" s="297">
        <f>'ENS TARDIO 201819'!$K1335-'ENS TARDIO 201819'!$I1335</f>
        <v/>
      </c>
      <c r="N1335" s="295" t="n"/>
      <c r="O1335" s="295" t="n"/>
      <c r="P1335" s="295" t="n"/>
      <c r="Q1335" s="295" t="n"/>
      <c r="R1335" s="295" t="n"/>
      <c r="S1335" s="295" t="n"/>
      <c r="T1335" s="295" t="n"/>
      <c r="U1335" s="295" t="n"/>
      <c r="V1335" s="295" t="n"/>
      <c r="W1335" s="295" t="n"/>
      <c r="X1335" s="290" t="inlineStr">
        <is>
          <t>Plot válido</t>
        </is>
      </c>
    </row>
    <row r="1336" hidden="1" ht="15.75" customHeight="1" s="412">
      <c r="A1336" s="294" t="n"/>
      <c r="B1336" s="294" t="n"/>
      <c r="C1336" s="294" t="n"/>
      <c r="D1336" s="294" t="n"/>
      <c r="E1336" s="294" t="n"/>
      <c r="F1336" s="295" t="n"/>
      <c r="G1336" s="295" t="n"/>
      <c r="H1336" s="296" t="n"/>
      <c r="I1336" s="295" t="n"/>
      <c r="J1336" s="296" t="n"/>
      <c r="K1336" s="295" t="n"/>
      <c r="L1336" s="297" t="n"/>
      <c r="M1336" s="297">
        <f>'ENS TARDIO 201819'!$K1336-'ENS TARDIO 201819'!$I1336</f>
        <v/>
      </c>
      <c r="N1336" s="295" t="n"/>
      <c r="O1336" s="295" t="n"/>
      <c r="P1336" s="295" t="n"/>
      <c r="Q1336" s="295" t="n"/>
      <c r="R1336" s="295" t="n"/>
      <c r="S1336" s="295" t="n"/>
      <c r="T1336" s="295" t="n"/>
      <c r="U1336" s="295" t="n"/>
      <c r="V1336" s="295" t="n"/>
      <c r="W1336" s="295" t="n"/>
      <c r="X1336" s="290" t="inlineStr">
        <is>
          <t>Plot válido</t>
        </is>
      </c>
    </row>
    <row r="1337" hidden="1" ht="15.75" customHeight="1" s="412">
      <c r="A1337" s="294" t="n"/>
      <c r="B1337" s="294" t="n"/>
      <c r="C1337" s="294" t="n"/>
      <c r="D1337" s="294" t="n"/>
      <c r="E1337" s="294" t="n"/>
      <c r="F1337" s="295" t="n"/>
      <c r="G1337" s="295" t="n"/>
      <c r="H1337" s="296" t="n"/>
      <c r="I1337" s="295" t="n"/>
      <c r="J1337" s="296" t="n"/>
      <c r="K1337" s="295" t="n"/>
      <c r="L1337" s="297" t="n"/>
      <c r="M1337" s="297">
        <f>'ENS TARDIO 201819'!$K1337-'ENS TARDIO 201819'!$I1337</f>
        <v/>
      </c>
      <c r="N1337" s="295" t="n"/>
      <c r="O1337" s="295" t="n"/>
      <c r="P1337" s="295" t="n"/>
      <c r="Q1337" s="295" t="n"/>
      <c r="R1337" s="295" t="n"/>
      <c r="S1337" s="295" t="n"/>
      <c r="T1337" s="295" t="n"/>
      <c r="U1337" s="295" t="n"/>
      <c r="V1337" s="295" t="n"/>
      <c r="W1337" s="295" t="n"/>
      <c r="X1337" s="290" t="inlineStr">
        <is>
          <t>Plot válido</t>
        </is>
      </c>
    </row>
    <row r="1338" hidden="1" ht="15.75" customHeight="1" s="412">
      <c r="A1338" s="294" t="n"/>
      <c r="B1338" s="294" t="n"/>
      <c r="C1338" s="294" t="n"/>
      <c r="D1338" s="294" t="n"/>
      <c r="E1338" s="294" t="n"/>
      <c r="F1338" s="295" t="n"/>
      <c r="G1338" s="295" t="n"/>
      <c r="H1338" s="296" t="n"/>
      <c r="I1338" s="295" t="n"/>
      <c r="J1338" s="296" t="n"/>
      <c r="K1338" s="295" t="n"/>
      <c r="L1338" s="297" t="n"/>
      <c r="M1338" s="297">
        <f>'ENS TARDIO 201819'!$K1338-'ENS TARDIO 201819'!$I1338</f>
        <v/>
      </c>
      <c r="N1338" s="295" t="n"/>
      <c r="O1338" s="295" t="n"/>
      <c r="P1338" s="295" t="n"/>
      <c r="Q1338" s="295" t="n"/>
      <c r="R1338" s="295" t="n"/>
      <c r="S1338" s="295" t="n"/>
      <c r="T1338" s="295" t="n"/>
      <c r="U1338" s="295" t="n"/>
      <c r="V1338" s="295" t="n"/>
      <c r="W1338" s="295" t="n"/>
      <c r="X1338" s="290" t="inlineStr">
        <is>
          <t>Plot válido</t>
        </is>
      </c>
    </row>
    <row r="1339" hidden="1" ht="15.75" customHeight="1" s="412">
      <c r="A1339" s="294" t="n"/>
      <c r="B1339" s="294" t="n"/>
      <c r="C1339" s="294" t="n"/>
      <c r="D1339" s="294" t="n"/>
      <c r="E1339" s="294" t="n"/>
      <c r="F1339" s="295" t="n"/>
      <c r="G1339" s="295" t="n"/>
      <c r="H1339" s="296" t="n"/>
      <c r="I1339" s="295" t="n"/>
      <c r="J1339" s="296" t="n"/>
      <c r="K1339" s="295" t="n"/>
      <c r="L1339" s="297" t="n"/>
      <c r="M1339" s="297">
        <f>'ENS TARDIO 201819'!$K1339-'ENS TARDIO 201819'!$I1339</f>
        <v/>
      </c>
      <c r="N1339" s="295" t="n"/>
      <c r="O1339" s="295" t="n"/>
      <c r="P1339" s="295" t="n"/>
      <c r="Q1339" s="295" t="n"/>
      <c r="R1339" s="295" t="n"/>
      <c r="S1339" s="295" t="n"/>
      <c r="T1339" s="295" t="n"/>
      <c r="U1339" s="295" t="n"/>
      <c r="V1339" s="295" t="n"/>
      <c r="W1339" s="295" t="n"/>
      <c r="X1339" s="290" t="inlineStr">
        <is>
          <t>Plot válido</t>
        </is>
      </c>
    </row>
    <row r="1340" hidden="1" ht="15.75" customHeight="1" s="412">
      <c r="A1340" s="294" t="n"/>
      <c r="B1340" s="294" t="n"/>
      <c r="C1340" s="294" t="n"/>
      <c r="D1340" s="294" t="n"/>
      <c r="E1340" s="294" t="n"/>
      <c r="F1340" s="295" t="n"/>
      <c r="G1340" s="295" t="n"/>
      <c r="H1340" s="296" t="n"/>
      <c r="I1340" s="295" t="n"/>
      <c r="J1340" s="296" t="n"/>
      <c r="K1340" s="295" t="n"/>
      <c r="L1340" s="297" t="n"/>
      <c r="M1340" s="297">
        <f>'ENS TARDIO 201819'!$K1340-'ENS TARDIO 201819'!$I1340</f>
        <v/>
      </c>
      <c r="N1340" s="295" t="n"/>
      <c r="O1340" s="295" t="n"/>
      <c r="P1340" s="295" t="n"/>
      <c r="Q1340" s="295" t="n"/>
      <c r="R1340" s="295" t="n"/>
      <c r="S1340" s="295" t="n"/>
      <c r="T1340" s="295" t="n"/>
      <c r="U1340" s="295" t="n"/>
      <c r="V1340" s="295" t="n"/>
      <c r="W1340" s="295" t="n"/>
      <c r="X1340" s="290" t="inlineStr">
        <is>
          <t>Plot válido</t>
        </is>
      </c>
    </row>
    <row r="1341" hidden="1" ht="15.75" customHeight="1" s="412">
      <c r="A1341" s="294" t="n"/>
      <c r="B1341" s="294" t="n"/>
      <c r="C1341" s="294" t="n"/>
      <c r="D1341" s="294" t="n"/>
      <c r="E1341" s="294" t="n"/>
      <c r="F1341" s="295" t="n"/>
      <c r="G1341" s="295" t="n"/>
      <c r="H1341" s="296" t="n"/>
      <c r="I1341" s="295" t="n"/>
      <c r="J1341" s="296" t="n"/>
      <c r="K1341" s="295" t="n"/>
      <c r="L1341" s="297" t="n"/>
      <c r="M1341" s="297">
        <f>'ENS TARDIO 201819'!$K1341-'ENS TARDIO 201819'!$I1341</f>
        <v/>
      </c>
      <c r="N1341" s="295" t="n"/>
      <c r="O1341" s="295" t="n"/>
      <c r="P1341" s="295" t="n"/>
      <c r="Q1341" s="295" t="n"/>
      <c r="R1341" s="295" t="n"/>
      <c r="S1341" s="295" t="n"/>
      <c r="T1341" s="295" t="n"/>
      <c r="U1341" s="295" t="n"/>
      <c r="V1341" s="295" t="n"/>
      <c r="W1341" s="295" t="n"/>
      <c r="X1341" s="290" t="inlineStr">
        <is>
          <t>Plot válido</t>
        </is>
      </c>
    </row>
    <row r="1342" hidden="1" ht="15.75" customHeight="1" s="412">
      <c r="A1342" s="294" t="n"/>
      <c r="B1342" s="294" t="n"/>
      <c r="C1342" s="294" t="n"/>
      <c r="D1342" s="294" t="n"/>
      <c r="E1342" s="294" t="n"/>
      <c r="F1342" s="295" t="n"/>
      <c r="G1342" s="295" t="n"/>
      <c r="H1342" s="296" t="n"/>
      <c r="I1342" s="295" t="n"/>
      <c r="J1342" s="296" t="n"/>
      <c r="K1342" s="295" t="n"/>
      <c r="L1342" s="297" t="n"/>
      <c r="M1342" s="297">
        <f>'ENS TARDIO 201819'!$K1342-'ENS TARDIO 201819'!$I1342</f>
        <v/>
      </c>
      <c r="N1342" s="295" t="n"/>
      <c r="O1342" s="295" t="n"/>
      <c r="P1342" s="295" t="n"/>
      <c r="Q1342" s="295" t="n"/>
      <c r="R1342" s="295" t="n"/>
      <c r="S1342" s="295" t="n"/>
      <c r="T1342" s="295" t="n"/>
      <c r="U1342" s="295" t="n"/>
      <c r="V1342" s="295" t="n"/>
      <c r="W1342" s="295" t="n"/>
      <c r="X1342" s="290" t="inlineStr">
        <is>
          <t>Plot válido</t>
        </is>
      </c>
    </row>
    <row r="1343" hidden="1" ht="15.75" customHeight="1" s="412">
      <c r="A1343" s="294" t="n"/>
      <c r="B1343" s="294" t="n"/>
      <c r="C1343" s="294" t="n"/>
      <c r="D1343" s="294" t="n"/>
      <c r="E1343" s="294" t="n"/>
      <c r="F1343" s="295" t="n"/>
      <c r="G1343" s="295" t="n"/>
      <c r="H1343" s="296" t="n"/>
      <c r="I1343" s="295" t="n"/>
      <c r="J1343" s="296" t="n"/>
      <c r="K1343" s="295" t="n"/>
      <c r="L1343" s="297" t="n"/>
      <c r="M1343" s="297">
        <f>'ENS TARDIO 201819'!$K1343-'ENS TARDIO 201819'!$I1343</f>
        <v/>
      </c>
      <c r="N1343" s="295" t="n"/>
      <c r="O1343" s="295" t="n"/>
      <c r="P1343" s="295" t="n"/>
      <c r="Q1343" s="295" t="n"/>
      <c r="R1343" s="295" t="n"/>
      <c r="S1343" s="295" t="n"/>
      <c r="T1343" s="295" t="n"/>
      <c r="U1343" s="295" t="n"/>
      <c r="V1343" s="295" t="n"/>
      <c r="W1343" s="295" t="n"/>
      <c r="X1343" s="290" t="inlineStr">
        <is>
          <t>Plot válido</t>
        </is>
      </c>
    </row>
    <row r="1344" hidden="1" ht="15.75" customHeight="1" s="412">
      <c r="A1344" s="294" t="n"/>
      <c r="B1344" s="294" t="n"/>
      <c r="C1344" s="294" t="n"/>
      <c r="D1344" s="294" t="n"/>
      <c r="E1344" s="294" t="n"/>
      <c r="F1344" s="295" t="n"/>
      <c r="G1344" s="295" t="n"/>
      <c r="H1344" s="296" t="n"/>
      <c r="I1344" s="295" t="n"/>
      <c r="J1344" s="296" t="n"/>
      <c r="K1344" s="295" t="n"/>
      <c r="L1344" s="297" t="n"/>
      <c r="M1344" s="297">
        <f>'ENS TARDIO 201819'!$K1344-'ENS TARDIO 201819'!$I1344</f>
        <v/>
      </c>
      <c r="N1344" s="295" t="n"/>
      <c r="O1344" s="295" t="n"/>
      <c r="P1344" s="295" t="n"/>
      <c r="Q1344" s="295" t="n"/>
      <c r="R1344" s="295" t="n"/>
      <c r="S1344" s="295" t="n"/>
      <c r="T1344" s="295" t="n"/>
      <c r="U1344" s="295" t="n"/>
      <c r="V1344" s="295" t="n"/>
      <c r="W1344" s="295" t="n"/>
      <c r="X1344" s="290" t="inlineStr">
        <is>
          <t>Plot válido</t>
        </is>
      </c>
    </row>
    <row r="1345" hidden="1" ht="15.75" customHeight="1" s="412">
      <c r="A1345" s="294" t="n"/>
      <c r="B1345" s="294" t="n"/>
      <c r="C1345" s="294" t="n"/>
      <c r="D1345" s="294" t="n"/>
      <c r="E1345" s="294" t="n"/>
      <c r="F1345" s="295" t="n"/>
      <c r="G1345" s="295" t="n"/>
      <c r="H1345" s="296" t="n"/>
      <c r="I1345" s="295" t="n"/>
      <c r="J1345" s="296" t="n"/>
      <c r="K1345" s="295" t="n"/>
      <c r="L1345" s="297" t="n"/>
      <c r="M1345" s="297">
        <f>'ENS TARDIO 201819'!$K1345-'ENS TARDIO 201819'!$I1345</f>
        <v/>
      </c>
      <c r="N1345" s="295" t="n"/>
      <c r="O1345" s="295" t="n"/>
      <c r="P1345" s="295" t="n"/>
      <c r="Q1345" s="295" t="n"/>
      <c r="R1345" s="295" t="n"/>
      <c r="S1345" s="295" t="n"/>
      <c r="T1345" s="295" t="n"/>
      <c r="U1345" s="295" t="n"/>
      <c r="V1345" s="295" t="n"/>
      <c r="W1345" s="295" t="n"/>
      <c r="X1345" s="290" t="inlineStr">
        <is>
          <t>Plot válido</t>
        </is>
      </c>
    </row>
    <row r="1346" hidden="1" ht="15.75" customHeight="1" s="412">
      <c r="A1346" s="294" t="n"/>
      <c r="B1346" s="294" t="n"/>
      <c r="C1346" s="294" t="n"/>
      <c r="D1346" s="294" t="n"/>
      <c r="E1346" s="294" t="n"/>
      <c r="F1346" s="295" t="n"/>
      <c r="G1346" s="295" t="n"/>
      <c r="H1346" s="296" t="n"/>
      <c r="I1346" s="295" t="n"/>
      <c r="J1346" s="296" t="n"/>
      <c r="K1346" s="295" t="n"/>
      <c r="L1346" s="297" t="n"/>
      <c r="M1346" s="297">
        <f>'ENS TARDIO 201819'!$K1346-'ENS TARDIO 201819'!$I1346</f>
        <v/>
      </c>
      <c r="N1346" s="295" t="n"/>
      <c r="O1346" s="295" t="n"/>
      <c r="P1346" s="295" t="n"/>
      <c r="Q1346" s="295" t="n"/>
      <c r="R1346" s="295" t="n"/>
      <c r="S1346" s="295" t="n"/>
      <c r="T1346" s="295" t="n"/>
      <c r="U1346" s="295" t="n"/>
      <c r="V1346" s="295" t="n"/>
      <c r="W1346" s="295" t="n"/>
      <c r="X1346" s="290" t="inlineStr">
        <is>
          <t>Plot válido</t>
        </is>
      </c>
    </row>
    <row r="1347" hidden="1" ht="15.75" customHeight="1" s="412">
      <c r="A1347" s="294" t="n"/>
      <c r="B1347" s="294" t="n"/>
      <c r="C1347" s="294" t="n"/>
      <c r="D1347" s="294" t="n"/>
      <c r="E1347" s="294" t="n"/>
      <c r="F1347" s="295" t="n"/>
      <c r="G1347" s="295" t="n"/>
      <c r="H1347" s="296" t="n"/>
      <c r="I1347" s="295" t="n"/>
      <c r="J1347" s="296" t="n"/>
      <c r="K1347" s="295" t="n"/>
      <c r="L1347" s="297" t="n"/>
      <c r="M1347" s="297">
        <f>'ENS TARDIO 201819'!$K1347-'ENS TARDIO 201819'!$I1347</f>
        <v/>
      </c>
      <c r="N1347" s="295" t="n"/>
      <c r="O1347" s="295" t="n"/>
      <c r="P1347" s="295" t="n"/>
      <c r="Q1347" s="295" t="n"/>
      <c r="R1347" s="295" t="n"/>
      <c r="S1347" s="295" t="n"/>
      <c r="T1347" s="295" t="n"/>
      <c r="U1347" s="295" t="n"/>
      <c r="V1347" s="295" t="n"/>
      <c r="W1347" s="295" t="n"/>
      <c r="X1347" s="290" t="inlineStr">
        <is>
          <t>Se descarta</t>
        </is>
      </c>
    </row>
    <row r="1348" hidden="1" ht="15.75" customHeight="1" s="412">
      <c r="A1348" s="294" t="n"/>
      <c r="B1348" s="294" t="n"/>
      <c r="C1348" s="294" t="n"/>
      <c r="D1348" s="294" t="n"/>
      <c r="E1348" s="294" t="n"/>
      <c r="F1348" s="295" t="n"/>
      <c r="G1348" s="295" t="n"/>
      <c r="H1348" s="296" t="n"/>
      <c r="I1348" s="295" t="n"/>
      <c r="J1348" s="296" t="n"/>
      <c r="K1348" s="295" t="n"/>
      <c r="L1348" s="297" t="n"/>
      <c r="M1348" s="297">
        <f>'ENS TARDIO 201819'!$K1348-'ENS TARDIO 201819'!$I1348</f>
        <v/>
      </c>
      <c r="N1348" s="295" t="n"/>
      <c r="O1348" s="295" t="n"/>
      <c r="P1348" s="295" t="n"/>
      <c r="Q1348" s="295" t="n"/>
      <c r="R1348" s="295" t="n"/>
      <c r="S1348" s="295" t="n"/>
      <c r="T1348" s="295" t="n"/>
      <c r="U1348" s="295" t="n"/>
      <c r="V1348" s="295" t="n"/>
      <c r="W1348" s="295" t="n"/>
      <c r="X1348" s="290" t="inlineStr">
        <is>
          <t>Se descarta</t>
        </is>
      </c>
    </row>
    <row r="1349" hidden="1" ht="15.75" customHeight="1" s="412">
      <c r="A1349" s="294" t="n"/>
      <c r="B1349" s="294" t="n"/>
      <c r="C1349" s="294" t="n"/>
      <c r="D1349" s="294" t="n"/>
      <c r="E1349" s="294" t="n"/>
      <c r="F1349" s="295" t="n"/>
      <c r="G1349" s="295" t="n"/>
      <c r="H1349" s="296" t="n"/>
      <c r="I1349" s="295" t="n"/>
      <c r="J1349" s="296" t="n"/>
      <c r="K1349" s="295" t="n"/>
      <c r="L1349" s="297" t="n"/>
      <c r="M1349" s="297">
        <f>'ENS TARDIO 201819'!$K1349-'ENS TARDIO 201819'!$I1349</f>
        <v/>
      </c>
      <c r="N1349" s="295" t="n"/>
      <c r="O1349" s="295" t="n"/>
      <c r="P1349" s="295" t="n"/>
      <c r="Q1349" s="295" t="n"/>
      <c r="R1349" s="295" t="n"/>
      <c r="S1349" s="295" t="n"/>
      <c r="T1349" s="295" t="n"/>
      <c r="U1349" s="295" t="n"/>
      <c r="V1349" s="295" t="n"/>
      <c r="W1349" s="295" t="n"/>
      <c r="X1349" s="290" t="inlineStr">
        <is>
          <t>Se descarta</t>
        </is>
      </c>
    </row>
    <row r="1350" hidden="1" ht="15.75" customHeight="1" s="412">
      <c r="A1350" s="294" t="n"/>
      <c r="B1350" s="294" t="n"/>
      <c r="C1350" s="294" t="n"/>
      <c r="D1350" s="294" t="n"/>
      <c r="E1350" s="294" t="n"/>
      <c r="F1350" s="295" t="n"/>
      <c r="G1350" s="295" t="n"/>
      <c r="H1350" s="296" t="n"/>
      <c r="I1350" s="295" t="n"/>
      <c r="J1350" s="296" t="n"/>
      <c r="K1350" s="295" t="n"/>
      <c r="L1350" s="297" t="n"/>
      <c r="M1350" s="297">
        <f>'ENS TARDIO 201819'!$K1350-'ENS TARDIO 201819'!$I1350</f>
        <v/>
      </c>
      <c r="N1350" s="295" t="n"/>
      <c r="O1350" s="295" t="n"/>
      <c r="P1350" s="295" t="n"/>
      <c r="Q1350" s="295" t="n"/>
      <c r="R1350" s="295" t="n"/>
      <c r="S1350" s="295" t="n"/>
      <c r="T1350" s="295" t="n"/>
      <c r="U1350" s="295" t="n"/>
      <c r="V1350" s="295" t="n"/>
      <c r="W1350" s="295" t="n"/>
      <c r="X1350" s="290" t="inlineStr">
        <is>
          <t>Se descarta</t>
        </is>
      </c>
    </row>
    <row r="1351" hidden="1" ht="15.75" customHeight="1" s="412">
      <c r="A1351" s="294" t="n"/>
      <c r="B1351" s="294" t="n"/>
      <c r="C1351" s="294" t="n"/>
      <c r="D1351" s="294" t="n"/>
      <c r="E1351" s="294" t="n"/>
      <c r="F1351" s="295" t="n"/>
      <c r="G1351" s="295" t="n"/>
      <c r="H1351" s="296" t="n"/>
      <c r="I1351" s="295" t="n"/>
      <c r="J1351" s="296" t="n"/>
      <c r="K1351" s="295" t="n"/>
      <c r="L1351" s="297" t="n"/>
      <c r="M1351" s="297">
        <f>'ENS TARDIO 201819'!$K1351-'ENS TARDIO 201819'!$I1351</f>
        <v/>
      </c>
      <c r="N1351" s="295" t="n"/>
      <c r="O1351" s="295" t="n"/>
      <c r="P1351" s="295" t="n"/>
      <c r="Q1351" s="295" t="n"/>
      <c r="R1351" s="295" t="n"/>
      <c r="S1351" s="295" t="n"/>
      <c r="T1351" s="295" t="n"/>
      <c r="U1351" s="295" t="n"/>
      <c r="V1351" s="295" t="n"/>
      <c r="W1351" s="295" t="n"/>
      <c r="X1351" s="290" t="inlineStr">
        <is>
          <t>Se descarta</t>
        </is>
      </c>
    </row>
    <row r="1352" hidden="1" ht="15.75" customHeight="1" s="412">
      <c r="A1352" s="294" t="n"/>
      <c r="B1352" s="294" t="n"/>
      <c r="C1352" s="294" t="n"/>
      <c r="D1352" s="294" t="n"/>
      <c r="E1352" s="294" t="n"/>
      <c r="F1352" s="295" t="n"/>
      <c r="G1352" s="295" t="n"/>
      <c r="H1352" s="296" t="n"/>
      <c r="I1352" s="295" t="n"/>
      <c r="J1352" s="296" t="n"/>
      <c r="K1352" s="295" t="n"/>
      <c r="L1352" s="297" t="n"/>
      <c r="M1352" s="297">
        <f>'ENS TARDIO 201819'!$K1352-'ENS TARDIO 201819'!$I1352</f>
        <v/>
      </c>
      <c r="N1352" s="295" t="n"/>
      <c r="O1352" s="295" t="n"/>
      <c r="P1352" s="295" t="n"/>
      <c r="Q1352" s="295" t="n"/>
      <c r="R1352" s="295" t="n"/>
      <c r="S1352" s="295" t="n"/>
      <c r="T1352" s="295" t="n"/>
      <c r="U1352" s="295" t="n"/>
      <c r="V1352" s="295" t="n"/>
      <c r="W1352" s="295" t="n"/>
      <c r="X1352" s="290" t="inlineStr">
        <is>
          <t>Se descarta</t>
        </is>
      </c>
    </row>
    <row r="1353" hidden="1" ht="15.75" customHeight="1" s="412">
      <c r="A1353" s="294" t="n"/>
      <c r="B1353" s="294" t="n"/>
      <c r="C1353" s="294" t="n"/>
      <c r="D1353" s="294" t="n"/>
      <c r="E1353" s="294" t="n"/>
      <c r="F1353" s="295" t="n"/>
      <c r="G1353" s="295" t="n"/>
      <c r="H1353" s="296" t="n"/>
      <c r="I1353" s="295" t="n"/>
      <c r="J1353" s="296" t="n"/>
      <c r="K1353" s="295" t="n"/>
      <c r="L1353" s="297" t="n"/>
      <c r="M1353" s="297">
        <f>'ENS TARDIO 201819'!$K1353-'ENS TARDIO 201819'!$I1353</f>
        <v/>
      </c>
      <c r="N1353" s="295" t="n"/>
      <c r="O1353" s="295" t="n"/>
      <c r="P1353" s="295" t="n"/>
      <c r="Q1353" s="295" t="n"/>
      <c r="R1353" s="295" t="n"/>
      <c r="S1353" s="295" t="n"/>
      <c r="T1353" s="295" t="n"/>
      <c r="U1353" s="295" t="n"/>
      <c r="V1353" s="295" t="n"/>
      <c r="W1353" s="295" t="n"/>
      <c r="X1353" s="290" t="inlineStr">
        <is>
          <t>Se descarta</t>
        </is>
      </c>
    </row>
    <row r="1354" hidden="1" ht="15.75" customHeight="1" s="412">
      <c r="A1354" s="294" t="n"/>
      <c r="B1354" s="294" t="n"/>
      <c r="C1354" s="294" t="n"/>
      <c r="D1354" s="294" t="n"/>
      <c r="E1354" s="294" t="n"/>
      <c r="F1354" s="295" t="n"/>
      <c r="G1354" s="295" t="n"/>
      <c r="H1354" s="296" t="n"/>
      <c r="I1354" s="295" t="n"/>
      <c r="J1354" s="296" t="n"/>
      <c r="K1354" s="295" t="n"/>
      <c r="L1354" s="297" t="n"/>
      <c r="M1354" s="297">
        <f>'ENS TARDIO 201819'!$K1354-'ENS TARDIO 201819'!$I1354</f>
        <v/>
      </c>
      <c r="N1354" s="295" t="n"/>
      <c r="O1354" s="295" t="n"/>
      <c r="P1354" s="295" t="n"/>
      <c r="Q1354" s="295" t="n"/>
      <c r="R1354" s="295" t="n"/>
      <c r="S1354" s="295" t="n"/>
      <c r="T1354" s="295" t="n"/>
      <c r="U1354" s="295" t="n"/>
      <c r="V1354" s="295" t="n"/>
      <c r="W1354" s="295" t="n"/>
      <c r="X1354" s="290" t="inlineStr">
        <is>
          <t>Se descarta</t>
        </is>
      </c>
    </row>
    <row r="1355" hidden="1" ht="15.75" customHeight="1" s="412">
      <c r="A1355" s="294" t="n"/>
      <c r="B1355" s="294" t="n"/>
      <c r="C1355" s="294" t="n"/>
      <c r="D1355" s="294" t="n"/>
      <c r="E1355" s="294" t="n"/>
      <c r="F1355" s="295" t="n"/>
      <c r="G1355" s="295" t="n"/>
      <c r="H1355" s="296" t="n"/>
      <c r="I1355" s="295" t="n"/>
      <c r="J1355" s="296" t="n"/>
      <c r="K1355" s="295" t="n"/>
      <c r="L1355" s="297" t="n"/>
      <c r="M1355" s="297">
        <f>'ENS TARDIO 201819'!$K1355-'ENS TARDIO 201819'!$I1355</f>
        <v/>
      </c>
      <c r="N1355" s="295" t="n"/>
      <c r="O1355" s="295" t="n"/>
      <c r="P1355" s="295" t="n"/>
      <c r="Q1355" s="295" t="n"/>
      <c r="R1355" s="295" t="n"/>
      <c r="S1355" s="295" t="n"/>
      <c r="T1355" s="295" t="n"/>
      <c r="U1355" s="295" t="n"/>
      <c r="V1355" s="295" t="n"/>
      <c r="W1355" s="295" t="n"/>
      <c r="X1355" s="290" t="inlineStr">
        <is>
          <t>Se descarta</t>
        </is>
      </c>
    </row>
    <row r="1356" hidden="1" ht="15.75" customHeight="1" s="412">
      <c r="A1356" s="294" t="n"/>
      <c r="B1356" s="294" t="n"/>
      <c r="C1356" s="294" t="n"/>
      <c r="D1356" s="294" t="n"/>
      <c r="E1356" s="294" t="n"/>
      <c r="F1356" s="295" t="n"/>
      <c r="G1356" s="295" t="n"/>
      <c r="H1356" s="296" t="n"/>
      <c r="I1356" s="295" t="n"/>
      <c r="J1356" s="296" t="n"/>
      <c r="K1356" s="295" t="n"/>
      <c r="L1356" s="297" t="n"/>
      <c r="M1356" s="297">
        <f>'ENS TARDIO 201819'!$K1356-'ENS TARDIO 201819'!$I1356</f>
        <v/>
      </c>
      <c r="N1356" s="295" t="n"/>
      <c r="O1356" s="295" t="n"/>
      <c r="P1356" s="295" t="n"/>
      <c r="Q1356" s="295" t="n"/>
      <c r="R1356" s="295" t="n"/>
      <c r="S1356" s="295" t="n"/>
      <c r="T1356" s="295" t="n"/>
      <c r="U1356" s="295" t="n"/>
      <c r="V1356" s="295" t="n"/>
      <c r="W1356" s="295" t="n"/>
      <c r="X1356" s="290" t="inlineStr">
        <is>
          <t>Se descarta</t>
        </is>
      </c>
    </row>
    <row r="1357" hidden="1" ht="15.75" customHeight="1" s="412">
      <c r="A1357" s="294" t="n"/>
      <c r="B1357" s="294" t="n"/>
      <c r="C1357" s="294" t="n"/>
      <c r="D1357" s="294" t="n"/>
      <c r="E1357" s="294" t="n"/>
      <c r="F1357" s="295" t="n"/>
      <c r="G1357" s="295" t="n"/>
      <c r="H1357" s="296" t="n"/>
      <c r="I1357" s="295" t="n"/>
      <c r="J1357" s="296" t="n"/>
      <c r="K1357" s="295" t="n"/>
      <c r="L1357" s="297" t="n"/>
      <c r="M1357" s="297">
        <f>'ENS TARDIO 201819'!$K1357-'ENS TARDIO 201819'!$I1357</f>
        <v/>
      </c>
      <c r="N1357" s="295" t="n"/>
      <c r="O1357" s="295" t="n"/>
      <c r="P1357" s="295" t="n"/>
      <c r="Q1357" s="295" t="n"/>
      <c r="R1357" s="295" t="n"/>
      <c r="S1357" s="295" t="n"/>
      <c r="T1357" s="295" t="n"/>
      <c r="U1357" s="295" t="n"/>
      <c r="V1357" s="295" t="n"/>
      <c r="W1357" s="295" t="n"/>
      <c r="X1357" s="290" t="inlineStr">
        <is>
          <t>Plot válido</t>
        </is>
      </c>
    </row>
    <row r="1358" hidden="1" ht="15.75" customHeight="1" s="412">
      <c r="A1358" s="294" t="n"/>
      <c r="B1358" s="294" t="n"/>
      <c r="C1358" s="294" t="n"/>
      <c r="D1358" s="294" t="n"/>
      <c r="E1358" s="294" t="n"/>
      <c r="F1358" s="295" t="n"/>
      <c r="G1358" s="295" t="n"/>
      <c r="H1358" s="296" t="n"/>
      <c r="I1358" s="295" t="n"/>
      <c r="J1358" s="296" t="n"/>
      <c r="K1358" s="295" t="n"/>
      <c r="L1358" s="297" t="n"/>
      <c r="M1358" s="297">
        <f>'ENS TARDIO 201819'!$K1358-'ENS TARDIO 201819'!$I1358</f>
        <v/>
      </c>
      <c r="N1358" s="295" t="n"/>
      <c r="O1358" s="295" t="n"/>
      <c r="P1358" s="295" t="n"/>
      <c r="Q1358" s="295" t="n"/>
      <c r="R1358" s="295" t="n"/>
      <c r="S1358" s="295" t="n"/>
      <c r="T1358" s="295" t="n"/>
      <c r="U1358" s="295" t="n"/>
      <c r="V1358" s="295" t="n"/>
      <c r="W1358" s="295" t="n"/>
      <c r="X1358" s="290" t="inlineStr">
        <is>
          <t>Plot válido</t>
        </is>
      </c>
    </row>
    <row r="1359" hidden="1" ht="15.75" customHeight="1" s="412">
      <c r="A1359" s="294" t="n"/>
      <c r="B1359" s="294" t="n"/>
      <c r="C1359" s="294" t="n"/>
      <c r="D1359" s="294" t="n"/>
      <c r="E1359" s="294" t="n"/>
      <c r="F1359" s="295" t="n"/>
      <c r="G1359" s="295" t="n"/>
      <c r="H1359" s="296" t="n"/>
      <c r="I1359" s="295" t="n"/>
      <c r="J1359" s="296" t="n"/>
      <c r="K1359" s="295" t="n"/>
      <c r="L1359" s="297" t="n"/>
      <c r="M1359" s="297">
        <f>'ENS TARDIO 201819'!$K1359-'ENS TARDIO 201819'!$I1359</f>
        <v/>
      </c>
      <c r="N1359" s="295" t="n"/>
      <c r="O1359" s="295" t="n"/>
      <c r="P1359" s="295" t="n"/>
      <c r="Q1359" s="295" t="n"/>
      <c r="R1359" s="295" t="n"/>
      <c r="S1359" s="295" t="n"/>
      <c r="T1359" s="295" t="n"/>
      <c r="U1359" s="295" t="n"/>
      <c r="V1359" s="295" t="n"/>
      <c r="W1359" s="295" t="n"/>
      <c r="X1359" s="290" t="inlineStr">
        <is>
          <t>Plot válido</t>
        </is>
      </c>
    </row>
    <row r="1360" hidden="1" ht="15.75" customHeight="1" s="412">
      <c r="A1360" s="294" t="n"/>
      <c r="B1360" s="294" t="n"/>
      <c r="C1360" s="294" t="n"/>
      <c r="D1360" s="294" t="n"/>
      <c r="E1360" s="294" t="n"/>
      <c r="F1360" s="295" t="n"/>
      <c r="G1360" s="295" t="n"/>
      <c r="H1360" s="296" t="n"/>
      <c r="I1360" s="295" t="n"/>
      <c r="J1360" s="296" t="n"/>
      <c r="K1360" s="295" t="n"/>
      <c r="L1360" s="297" t="n"/>
      <c r="M1360" s="297">
        <f>'ENS TARDIO 201819'!$K1360-'ENS TARDIO 201819'!$I1360</f>
        <v/>
      </c>
      <c r="N1360" s="295" t="n"/>
      <c r="O1360" s="295" t="n"/>
      <c r="P1360" s="295" t="n"/>
      <c r="Q1360" s="295" t="n"/>
      <c r="R1360" s="295" t="n"/>
      <c r="S1360" s="295" t="n"/>
      <c r="T1360" s="295" t="n"/>
      <c r="U1360" s="295" t="n"/>
      <c r="V1360" s="295" t="n"/>
      <c r="W1360" s="295" t="n"/>
      <c r="X1360" s="290" t="inlineStr">
        <is>
          <t>Plot válido</t>
        </is>
      </c>
    </row>
    <row r="1361" hidden="1" ht="15.75" customHeight="1" s="412">
      <c r="A1361" s="294" t="n"/>
      <c r="B1361" s="294" t="n"/>
      <c r="C1361" s="294" t="n"/>
      <c r="D1361" s="294" t="n"/>
      <c r="E1361" s="294" t="n"/>
      <c r="F1361" s="295" t="n"/>
      <c r="G1361" s="295" t="n"/>
      <c r="H1361" s="296" t="n"/>
      <c r="I1361" s="295" t="n"/>
      <c r="J1361" s="296" t="n"/>
      <c r="K1361" s="295" t="n"/>
      <c r="L1361" s="297" t="n"/>
      <c r="M1361" s="297">
        <f>'ENS TARDIO 201819'!$K1361-'ENS TARDIO 201819'!$I1361</f>
        <v/>
      </c>
      <c r="N1361" s="295" t="n"/>
      <c r="O1361" s="295" t="n"/>
      <c r="P1361" s="295" t="n"/>
      <c r="Q1361" s="295" t="n"/>
      <c r="R1361" s="295" t="n"/>
      <c r="S1361" s="295" t="n"/>
      <c r="T1361" s="295" t="n"/>
      <c r="U1361" s="295" t="n"/>
      <c r="V1361" s="295" t="n"/>
      <c r="W1361" s="295" t="n"/>
      <c r="X1361" s="290" t="inlineStr">
        <is>
          <t>Plot válido</t>
        </is>
      </c>
    </row>
    <row r="1362" hidden="1" ht="15.75" customHeight="1" s="412">
      <c r="A1362" s="294" t="n"/>
      <c r="B1362" s="294" t="n"/>
      <c r="C1362" s="294" t="n"/>
      <c r="D1362" s="294" t="n"/>
      <c r="E1362" s="294" t="n"/>
      <c r="F1362" s="295" t="n"/>
      <c r="G1362" s="295" t="n"/>
      <c r="H1362" s="296" t="n"/>
      <c r="I1362" s="295" t="n"/>
      <c r="J1362" s="296" t="n"/>
      <c r="K1362" s="295" t="n"/>
      <c r="L1362" s="297" t="n"/>
      <c r="M1362" s="297">
        <f>'ENS TARDIO 201819'!$K1362-'ENS TARDIO 201819'!$I1362</f>
        <v/>
      </c>
      <c r="N1362" s="295" t="n"/>
      <c r="O1362" s="295" t="n"/>
      <c r="P1362" s="295" t="n"/>
      <c r="Q1362" s="295" t="n"/>
      <c r="R1362" s="295" t="n"/>
      <c r="S1362" s="295" t="n"/>
      <c r="T1362" s="295" t="n"/>
      <c r="U1362" s="295" t="n"/>
      <c r="V1362" s="295" t="n"/>
      <c r="W1362" s="295" t="n"/>
      <c r="X1362" s="290" t="inlineStr">
        <is>
          <t>Plot válido</t>
        </is>
      </c>
    </row>
    <row r="1363" hidden="1" ht="15.75" customHeight="1" s="412">
      <c r="A1363" s="294" t="n"/>
      <c r="B1363" s="294" t="n"/>
      <c r="C1363" s="294" t="n"/>
      <c r="D1363" s="294" t="n"/>
      <c r="E1363" s="294" t="n"/>
      <c r="F1363" s="295" t="n"/>
      <c r="G1363" s="295" t="n"/>
      <c r="H1363" s="296" t="n"/>
      <c r="I1363" s="295" t="n"/>
      <c r="J1363" s="296" t="n"/>
      <c r="K1363" s="295" t="n"/>
      <c r="L1363" s="297" t="n"/>
      <c r="M1363" s="297">
        <f>'ENS TARDIO 201819'!$K1363-'ENS TARDIO 201819'!$I1363</f>
        <v/>
      </c>
      <c r="N1363" s="295" t="n"/>
      <c r="O1363" s="295" t="n"/>
      <c r="P1363" s="295" t="n"/>
      <c r="Q1363" s="295" t="n"/>
      <c r="R1363" s="295" t="n"/>
      <c r="S1363" s="295" t="n"/>
      <c r="T1363" s="295" t="n"/>
      <c r="U1363" s="295" t="n"/>
      <c r="V1363" s="295" t="n"/>
      <c r="W1363" s="295" t="n"/>
      <c r="X1363" s="290" t="inlineStr">
        <is>
          <t>Plot válido</t>
        </is>
      </c>
    </row>
    <row r="1364" hidden="1" ht="15.75" customHeight="1" s="412">
      <c r="A1364" s="294" t="n"/>
      <c r="B1364" s="294" t="n"/>
      <c r="C1364" s="294" t="n"/>
      <c r="D1364" s="294" t="n"/>
      <c r="E1364" s="294" t="n"/>
      <c r="F1364" s="295" t="n"/>
      <c r="G1364" s="295" t="n"/>
      <c r="H1364" s="296" t="n"/>
      <c r="I1364" s="295" t="n"/>
      <c r="J1364" s="296" t="n"/>
      <c r="K1364" s="295" t="n"/>
      <c r="L1364" s="297" t="n"/>
      <c r="M1364" s="297">
        <f>'ENS TARDIO 201819'!$K1364-'ENS TARDIO 201819'!$I1364</f>
        <v/>
      </c>
      <c r="N1364" s="295" t="n"/>
      <c r="O1364" s="295" t="n"/>
      <c r="P1364" s="295" t="n"/>
      <c r="Q1364" s="295" t="n"/>
      <c r="R1364" s="295" t="n"/>
      <c r="S1364" s="295" t="n"/>
      <c r="T1364" s="295" t="n"/>
      <c r="U1364" s="295" t="n"/>
      <c r="V1364" s="295" t="n"/>
      <c r="W1364" s="295" t="n"/>
      <c r="X1364" s="290" t="inlineStr">
        <is>
          <t>Plot válido</t>
        </is>
      </c>
    </row>
    <row r="1365" hidden="1" ht="15.75" customHeight="1" s="412">
      <c r="A1365" s="294" t="n"/>
      <c r="B1365" s="294" t="n"/>
      <c r="C1365" s="294" t="n"/>
      <c r="D1365" s="294" t="n"/>
      <c r="E1365" s="294" t="n"/>
      <c r="F1365" s="295" t="n"/>
      <c r="G1365" s="295" t="n"/>
      <c r="H1365" s="296" t="n"/>
      <c r="I1365" s="295" t="n"/>
      <c r="J1365" s="296" t="n"/>
      <c r="K1365" s="295" t="n"/>
      <c r="L1365" s="297" t="n"/>
      <c r="M1365" s="297">
        <f>'ENS TARDIO 201819'!$K1365-'ENS TARDIO 201819'!$I1365</f>
        <v/>
      </c>
      <c r="N1365" s="295" t="n"/>
      <c r="O1365" s="295" t="n"/>
      <c r="P1365" s="295" t="n"/>
      <c r="Q1365" s="295" t="n"/>
      <c r="R1365" s="295" t="n"/>
      <c r="S1365" s="295" t="n"/>
      <c r="T1365" s="295" t="n"/>
      <c r="U1365" s="295" t="n"/>
      <c r="V1365" s="295" t="n"/>
      <c r="W1365" s="295" t="n"/>
      <c r="X1365" s="290" t="inlineStr">
        <is>
          <t>Plot válido</t>
        </is>
      </c>
    </row>
    <row r="1366" hidden="1" ht="15.75" customHeight="1" s="412">
      <c r="A1366" s="294" t="n"/>
      <c r="B1366" s="294" t="n"/>
      <c r="C1366" s="294" t="n"/>
      <c r="D1366" s="294" t="n"/>
      <c r="E1366" s="294" t="n"/>
      <c r="F1366" s="295" t="n"/>
      <c r="G1366" s="295" t="n"/>
      <c r="H1366" s="296" t="n"/>
      <c r="I1366" s="295" t="n"/>
      <c r="J1366" s="296" t="n"/>
      <c r="K1366" s="295" t="n"/>
      <c r="L1366" s="297" t="n"/>
      <c r="M1366" s="297">
        <f>'ENS TARDIO 201819'!$K1366-'ENS TARDIO 201819'!$I1366</f>
        <v/>
      </c>
      <c r="N1366" s="295" t="n"/>
      <c r="O1366" s="295" t="n"/>
      <c r="P1366" s="295" t="n"/>
      <c r="Q1366" s="295" t="n"/>
      <c r="R1366" s="295" t="n"/>
      <c r="S1366" s="295" t="n"/>
      <c r="T1366" s="295" t="n"/>
      <c r="U1366" s="295" t="n"/>
      <c r="V1366" s="295" t="n"/>
      <c r="W1366" s="295" t="n"/>
      <c r="X1366" s="290" t="inlineStr">
        <is>
          <t>Plot válido</t>
        </is>
      </c>
    </row>
    <row r="1367" hidden="1" ht="15.75" customHeight="1" s="412">
      <c r="A1367" s="294" t="n"/>
      <c r="B1367" s="294" t="n"/>
      <c r="C1367" s="294" t="n"/>
      <c r="D1367" s="294" t="n"/>
      <c r="E1367" s="294" t="n"/>
      <c r="F1367" s="295" t="n"/>
      <c r="G1367" s="295" t="n"/>
      <c r="H1367" s="296" t="n"/>
      <c r="I1367" s="295" t="n"/>
      <c r="J1367" s="296" t="n"/>
      <c r="K1367" s="295" t="n"/>
      <c r="L1367" s="297" t="n"/>
      <c r="M1367" s="297">
        <f>'ENS TARDIO 201819'!$K1367-'ENS TARDIO 201819'!$I1367</f>
        <v/>
      </c>
      <c r="N1367" s="295" t="n"/>
      <c r="O1367" s="295" t="n"/>
      <c r="P1367" s="295" t="n"/>
      <c r="Q1367" s="295" t="n"/>
      <c r="R1367" s="295" t="n"/>
      <c r="S1367" s="295" t="n"/>
      <c r="T1367" s="295" t="n"/>
      <c r="U1367" s="295" t="n"/>
      <c r="V1367" s="295" t="n"/>
      <c r="W1367" s="295" t="n"/>
      <c r="X1367" s="290" t="inlineStr">
        <is>
          <t>Plot válido</t>
        </is>
      </c>
    </row>
    <row r="1368" hidden="1" ht="15.75" customHeight="1" s="412">
      <c r="A1368" s="294" t="n"/>
      <c r="B1368" s="294" t="n"/>
      <c r="C1368" s="294" t="n"/>
      <c r="D1368" s="294" t="n"/>
      <c r="E1368" s="294" t="n"/>
      <c r="F1368" s="295" t="n"/>
      <c r="G1368" s="295" t="n"/>
      <c r="H1368" s="296" t="n"/>
      <c r="I1368" s="295" t="n"/>
      <c r="J1368" s="296" t="n"/>
      <c r="K1368" s="295" t="n"/>
      <c r="L1368" s="297" t="n"/>
      <c r="M1368" s="297">
        <f>'ENS TARDIO 201819'!$K1368-'ENS TARDIO 201819'!$I1368</f>
        <v/>
      </c>
      <c r="N1368" s="295" t="n"/>
      <c r="O1368" s="295" t="n"/>
      <c r="P1368" s="295" t="n"/>
      <c r="Q1368" s="295" t="n"/>
      <c r="R1368" s="295" t="n"/>
      <c r="S1368" s="295" t="n"/>
      <c r="T1368" s="295" t="n"/>
      <c r="U1368" s="295" t="n"/>
      <c r="V1368" s="295" t="n"/>
      <c r="W1368" s="295" t="n"/>
      <c r="X1368" s="290" t="inlineStr">
        <is>
          <t>Plot válido</t>
        </is>
      </c>
    </row>
    <row r="1369" hidden="1" ht="15.75" customHeight="1" s="412">
      <c r="A1369" s="294" t="n"/>
      <c r="B1369" s="294" t="n"/>
      <c r="C1369" s="294" t="n"/>
      <c r="D1369" s="294" t="n"/>
      <c r="E1369" s="294" t="n"/>
      <c r="F1369" s="295" t="n"/>
      <c r="G1369" s="295" t="n"/>
      <c r="H1369" s="296" t="n"/>
      <c r="I1369" s="295" t="n"/>
      <c r="J1369" s="296" t="n"/>
      <c r="K1369" s="295" t="n"/>
      <c r="L1369" s="297" t="n"/>
      <c r="M1369" s="297">
        <f>'ENS TARDIO 201819'!$K1369-'ENS TARDIO 201819'!$I1369</f>
        <v/>
      </c>
      <c r="N1369" s="295" t="n"/>
      <c r="O1369" s="295" t="n"/>
      <c r="P1369" s="295" t="n"/>
      <c r="Q1369" s="295" t="n"/>
      <c r="R1369" s="295" t="n"/>
      <c r="S1369" s="295" t="n"/>
      <c r="T1369" s="295" t="n"/>
      <c r="U1369" s="295" t="n"/>
      <c r="V1369" s="295" t="n"/>
      <c r="W1369" s="295" t="n"/>
      <c r="X1369" s="290" t="inlineStr">
        <is>
          <t>Plot válido</t>
        </is>
      </c>
    </row>
    <row r="1370" hidden="1" ht="15.75" customHeight="1" s="412">
      <c r="A1370" s="294" t="n"/>
      <c r="B1370" s="294" t="n"/>
      <c r="C1370" s="294" t="n"/>
      <c r="D1370" s="294" t="n"/>
      <c r="E1370" s="294" t="n"/>
      <c r="F1370" s="295" t="n"/>
      <c r="G1370" s="295" t="n"/>
      <c r="H1370" s="296" t="n"/>
      <c r="I1370" s="295" t="n"/>
      <c r="J1370" s="296" t="n"/>
      <c r="K1370" s="295" t="n"/>
      <c r="L1370" s="297" t="n"/>
      <c r="M1370" s="297">
        <f>'ENS TARDIO 201819'!$K1370-'ENS TARDIO 201819'!$I1370</f>
        <v/>
      </c>
      <c r="N1370" s="295" t="n"/>
      <c r="O1370" s="295" t="n"/>
      <c r="P1370" s="295" t="n"/>
      <c r="Q1370" s="295" t="n"/>
      <c r="R1370" s="295" t="n"/>
      <c r="S1370" s="295" t="n"/>
      <c r="T1370" s="295" t="n"/>
      <c r="U1370" s="295" t="n"/>
      <c r="V1370" s="295" t="n"/>
      <c r="W1370" s="295" t="n"/>
      <c r="X1370" s="290" t="inlineStr">
        <is>
          <t>Plot válido</t>
        </is>
      </c>
    </row>
    <row r="1371" hidden="1" ht="15.75" customHeight="1" s="412">
      <c r="A1371" s="294" t="n"/>
      <c r="B1371" s="294" t="n"/>
      <c r="C1371" s="294" t="n"/>
      <c r="D1371" s="294" t="n"/>
      <c r="E1371" s="294" t="n"/>
      <c r="F1371" s="295" t="n"/>
      <c r="G1371" s="295" t="n"/>
      <c r="H1371" s="296" t="n"/>
      <c r="I1371" s="295" t="n"/>
      <c r="J1371" s="296" t="n"/>
      <c r="K1371" s="295" t="n"/>
      <c r="L1371" s="297" t="n"/>
      <c r="M1371" s="297">
        <f>'ENS TARDIO 201819'!$K1371-'ENS TARDIO 201819'!$I1371</f>
        <v/>
      </c>
      <c r="N1371" s="295" t="n"/>
      <c r="O1371" s="295" t="n"/>
      <c r="P1371" s="295" t="n"/>
      <c r="Q1371" s="295" t="n"/>
      <c r="R1371" s="295" t="n"/>
      <c r="S1371" s="295" t="n"/>
      <c r="T1371" s="295" t="n"/>
      <c r="U1371" s="295" t="n"/>
      <c r="V1371" s="295" t="n"/>
      <c r="W1371" s="295" t="n"/>
      <c r="X1371" s="290" t="inlineStr">
        <is>
          <t>Plot válido</t>
        </is>
      </c>
    </row>
    <row r="1372" hidden="1" ht="15.75" customHeight="1" s="412">
      <c r="A1372" s="294" t="n"/>
      <c r="B1372" s="294" t="n"/>
      <c r="C1372" s="294" t="n"/>
      <c r="D1372" s="294" t="n"/>
      <c r="E1372" s="294" t="n"/>
      <c r="F1372" s="295" t="n"/>
      <c r="G1372" s="295" t="n"/>
      <c r="H1372" s="296" t="n"/>
      <c r="I1372" s="295" t="n"/>
      <c r="J1372" s="296" t="n"/>
      <c r="K1372" s="295" t="n"/>
      <c r="L1372" s="297" t="n"/>
      <c r="M1372" s="297">
        <f>'ENS TARDIO 201819'!$K1372-'ENS TARDIO 201819'!$I1372</f>
        <v/>
      </c>
      <c r="N1372" s="295" t="n"/>
      <c r="O1372" s="295" t="n"/>
      <c r="P1372" s="295" t="n"/>
      <c r="Q1372" s="295" t="n"/>
      <c r="R1372" s="295" t="n"/>
      <c r="S1372" s="295" t="n"/>
      <c r="T1372" s="295" t="n"/>
      <c r="U1372" s="295" t="n"/>
      <c r="V1372" s="295" t="n"/>
      <c r="W1372" s="295" t="n"/>
      <c r="X1372" s="290" t="inlineStr">
        <is>
          <t>Plot válido</t>
        </is>
      </c>
    </row>
    <row r="1373" hidden="1" ht="15.75" customHeight="1" s="412">
      <c r="A1373" s="294" t="n"/>
      <c r="B1373" s="294" t="n"/>
      <c r="C1373" s="294" t="n"/>
      <c r="D1373" s="294" t="n"/>
      <c r="E1373" s="294" t="n"/>
      <c r="F1373" s="295" t="n"/>
      <c r="G1373" s="295" t="n"/>
      <c r="H1373" s="296" t="n"/>
      <c r="I1373" s="295" t="n"/>
      <c r="J1373" s="296" t="n"/>
      <c r="K1373" s="295" t="n"/>
      <c r="L1373" s="297" t="n"/>
      <c r="M1373" s="297">
        <f>'ENS TARDIO 201819'!$K1373-'ENS TARDIO 201819'!$I1373</f>
        <v/>
      </c>
      <c r="N1373" s="295" t="n"/>
      <c r="O1373" s="295" t="n"/>
      <c r="P1373" s="295" t="n"/>
      <c r="Q1373" s="295" t="n"/>
      <c r="R1373" s="295" t="n"/>
      <c r="S1373" s="295" t="n"/>
      <c r="T1373" s="295" t="n"/>
      <c r="U1373" s="295" t="n"/>
      <c r="V1373" s="295" t="n"/>
      <c r="W1373" s="295" t="n"/>
      <c r="X1373" s="290" t="inlineStr">
        <is>
          <t>Plot válido</t>
        </is>
      </c>
    </row>
    <row r="1374" hidden="1" ht="15.75" customHeight="1" s="412">
      <c r="A1374" s="294" t="n"/>
      <c r="B1374" s="294" t="n"/>
      <c r="C1374" s="294" t="n"/>
      <c r="D1374" s="294" t="n"/>
      <c r="E1374" s="294" t="n"/>
      <c r="F1374" s="295" t="n"/>
      <c r="G1374" s="295" t="n"/>
      <c r="H1374" s="296" t="n"/>
      <c r="I1374" s="295" t="n"/>
      <c r="J1374" s="296" t="n"/>
      <c r="K1374" s="295" t="n"/>
      <c r="L1374" s="297" t="n"/>
      <c r="M1374" s="297">
        <f>'ENS TARDIO 201819'!$K1374-'ENS TARDIO 201819'!$I1374</f>
        <v/>
      </c>
      <c r="N1374" s="295" t="n"/>
      <c r="O1374" s="295" t="n"/>
      <c r="P1374" s="295" t="n"/>
      <c r="Q1374" s="295" t="n"/>
      <c r="R1374" s="295" t="n"/>
      <c r="S1374" s="295" t="n"/>
      <c r="T1374" s="295" t="n"/>
      <c r="U1374" s="295" t="n"/>
      <c r="V1374" s="295" t="n"/>
      <c r="W1374" s="295" t="n"/>
      <c r="X1374" s="290" t="inlineStr">
        <is>
          <t>Plot válido</t>
        </is>
      </c>
    </row>
    <row r="1375" hidden="1" ht="15.75" customHeight="1" s="412">
      <c r="A1375" s="294" t="n"/>
      <c r="B1375" s="294" t="n"/>
      <c r="C1375" s="294" t="n"/>
      <c r="D1375" s="294" t="n"/>
      <c r="E1375" s="294" t="n"/>
      <c r="F1375" s="295" t="n"/>
      <c r="G1375" s="295" t="n"/>
      <c r="H1375" s="296" t="n"/>
      <c r="I1375" s="295" t="n"/>
      <c r="J1375" s="296" t="n"/>
      <c r="K1375" s="295" t="n"/>
      <c r="L1375" s="297" t="n"/>
      <c r="M1375" s="297">
        <f>'ENS TARDIO 201819'!$K1375-'ENS TARDIO 201819'!$I1375</f>
        <v/>
      </c>
      <c r="N1375" s="295" t="n"/>
      <c r="O1375" s="295" t="n"/>
      <c r="P1375" s="295" t="n"/>
      <c r="Q1375" s="295" t="n"/>
      <c r="R1375" s="295" t="n"/>
      <c r="S1375" s="295" t="n"/>
      <c r="T1375" s="295" t="n"/>
      <c r="U1375" s="295" t="n"/>
      <c r="V1375" s="295" t="n"/>
      <c r="W1375" s="295" t="n"/>
      <c r="X1375" s="290" t="inlineStr">
        <is>
          <t>Plot válido</t>
        </is>
      </c>
    </row>
    <row r="1376" hidden="1" ht="15.75" customHeight="1" s="412">
      <c r="A1376" s="294" t="n"/>
      <c r="B1376" s="294" t="n"/>
      <c r="C1376" s="294" t="n"/>
      <c r="D1376" s="294" t="n"/>
      <c r="E1376" s="294" t="n"/>
      <c r="F1376" s="295" t="n"/>
      <c r="G1376" s="295" t="n"/>
      <c r="H1376" s="296" t="n"/>
      <c r="I1376" s="295" t="n"/>
      <c r="J1376" s="296" t="n"/>
      <c r="K1376" s="295" t="n"/>
      <c r="L1376" s="297" t="n"/>
      <c r="M1376" s="297">
        <f>'ENS TARDIO 201819'!$K1376-'ENS TARDIO 201819'!$I1376</f>
        <v/>
      </c>
      <c r="N1376" s="295" t="n"/>
      <c r="O1376" s="295" t="n"/>
      <c r="P1376" s="295" t="n"/>
      <c r="Q1376" s="295" t="n"/>
      <c r="R1376" s="295" t="n"/>
      <c r="S1376" s="295" t="n"/>
      <c r="T1376" s="295" t="n"/>
      <c r="U1376" s="295" t="n"/>
      <c r="V1376" s="295" t="n"/>
      <c r="W1376" s="295" t="n"/>
      <c r="X1376" s="290" t="inlineStr">
        <is>
          <t>Plot válido</t>
        </is>
      </c>
    </row>
    <row r="1377" hidden="1" ht="15.75" customHeight="1" s="412">
      <c r="A1377" s="294" t="n"/>
      <c r="B1377" s="294" t="n"/>
      <c r="C1377" s="294" t="n"/>
      <c r="D1377" s="294" t="n"/>
      <c r="E1377" s="294" t="n"/>
      <c r="F1377" s="295" t="n"/>
      <c r="G1377" s="295" t="n"/>
      <c r="H1377" s="296" t="n"/>
      <c r="I1377" s="295" t="n"/>
      <c r="J1377" s="296" t="n"/>
      <c r="K1377" s="295" t="n"/>
      <c r="L1377" s="297" t="n"/>
      <c r="M1377" s="297">
        <f>'ENS TARDIO 201819'!$K1377-'ENS TARDIO 201819'!$I1377</f>
        <v/>
      </c>
      <c r="N1377" s="295" t="n"/>
      <c r="O1377" s="295" t="n"/>
      <c r="P1377" s="295" t="n"/>
      <c r="Q1377" s="295" t="n"/>
      <c r="R1377" s="295" t="n"/>
      <c r="S1377" s="295" t="n"/>
      <c r="T1377" s="295" t="n"/>
      <c r="U1377" s="295" t="n"/>
      <c r="V1377" s="295" t="n"/>
      <c r="W1377" s="295" t="n"/>
      <c r="X1377" s="290" t="inlineStr">
        <is>
          <t>Se descarta</t>
        </is>
      </c>
    </row>
    <row r="1378" hidden="1" ht="15.75" customHeight="1" s="412">
      <c r="A1378" s="294" t="n"/>
      <c r="B1378" s="294" t="n"/>
      <c r="C1378" s="294" t="n"/>
      <c r="D1378" s="294" t="n"/>
      <c r="E1378" s="294" t="n"/>
      <c r="F1378" s="295" t="n"/>
      <c r="G1378" s="295" t="n"/>
      <c r="H1378" s="296" t="n"/>
      <c r="I1378" s="295" t="n"/>
      <c r="J1378" s="296" t="n"/>
      <c r="K1378" s="295" t="n"/>
      <c r="L1378" s="297" t="n"/>
      <c r="M1378" s="297">
        <f>'ENS TARDIO 201819'!$K1378-'ENS TARDIO 201819'!$I1378</f>
        <v/>
      </c>
      <c r="N1378" s="295" t="n"/>
      <c r="O1378" s="295" t="n"/>
      <c r="P1378" s="295" t="n"/>
      <c r="Q1378" s="295" t="n"/>
      <c r="R1378" s="295" t="n"/>
      <c r="S1378" s="295" t="n"/>
      <c r="T1378" s="295" t="n"/>
      <c r="U1378" s="295" t="n"/>
      <c r="V1378" s="295" t="n"/>
      <c r="W1378" s="295" t="n"/>
      <c r="X1378" s="290" t="inlineStr">
        <is>
          <t>Se descarta</t>
        </is>
      </c>
    </row>
    <row r="1379" hidden="1" ht="15.75" customHeight="1" s="412">
      <c r="A1379" s="294" t="n"/>
      <c r="B1379" s="294" t="n"/>
      <c r="C1379" s="294" t="n"/>
      <c r="D1379" s="294" t="n"/>
      <c r="E1379" s="294" t="n"/>
      <c r="F1379" s="295" t="n"/>
      <c r="G1379" s="295" t="n"/>
      <c r="H1379" s="296" t="n"/>
      <c r="I1379" s="295" t="n"/>
      <c r="J1379" s="296" t="n"/>
      <c r="K1379" s="295" t="n"/>
      <c r="L1379" s="297" t="n"/>
      <c r="M1379" s="297">
        <f>'ENS TARDIO 201819'!$K1379-'ENS TARDIO 201819'!$I1379</f>
        <v/>
      </c>
      <c r="N1379" s="295" t="n"/>
      <c r="O1379" s="295" t="n"/>
      <c r="P1379" s="295" t="n"/>
      <c r="Q1379" s="295" t="n"/>
      <c r="R1379" s="295" t="n"/>
      <c r="S1379" s="295" t="n"/>
      <c r="T1379" s="295" t="n"/>
      <c r="U1379" s="295" t="n"/>
      <c r="V1379" s="295" t="n"/>
      <c r="W1379" s="295" t="n"/>
      <c r="X1379" s="290" t="inlineStr">
        <is>
          <t>Se descarta</t>
        </is>
      </c>
    </row>
    <row r="1380" hidden="1" ht="15.75" customHeight="1" s="412">
      <c r="A1380" s="294" t="n"/>
      <c r="B1380" s="294" t="n"/>
      <c r="C1380" s="294" t="n"/>
      <c r="D1380" s="294" t="n"/>
      <c r="E1380" s="294" t="n"/>
      <c r="F1380" s="295" t="n"/>
      <c r="G1380" s="295" t="n"/>
      <c r="H1380" s="296" t="n"/>
      <c r="I1380" s="295" t="n"/>
      <c r="J1380" s="296" t="n"/>
      <c r="K1380" s="295" t="n"/>
      <c r="L1380" s="297" t="n"/>
      <c r="M1380" s="297">
        <f>'ENS TARDIO 201819'!$K1380-'ENS TARDIO 201819'!$I1380</f>
        <v/>
      </c>
      <c r="N1380" s="295" t="n"/>
      <c r="O1380" s="295" t="n"/>
      <c r="P1380" s="295" t="n"/>
      <c r="Q1380" s="295" t="n"/>
      <c r="R1380" s="295" t="n"/>
      <c r="S1380" s="295" t="n"/>
      <c r="T1380" s="295" t="n"/>
      <c r="U1380" s="295" t="n"/>
      <c r="V1380" s="295" t="n"/>
      <c r="W1380" s="295" t="n"/>
      <c r="X1380" s="290" t="inlineStr">
        <is>
          <t>Se descarta</t>
        </is>
      </c>
    </row>
    <row r="1381" hidden="1" ht="15.75" customHeight="1" s="412">
      <c r="A1381" s="294" t="n"/>
      <c r="B1381" s="294" t="n"/>
      <c r="C1381" s="294" t="n"/>
      <c r="D1381" s="294" t="n"/>
      <c r="E1381" s="294" t="n"/>
      <c r="F1381" s="295" t="n"/>
      <c r="G1381" s="295" t="n"/>
      <c r="H1381" s="296" t="n"/>
      <c r="I1381" s="295" t="n"/>
      <c r="J1381" s="296" t="n"/>
      <c r="K1381" s="295" t="n"/>
      <c r="L1381" s="297" t="n"/>
      <c r="M1381" s="297">
        <f>'ENS TARDIO 201819'!$K1381-'ENS TARDIO 201819'!$I1381</f>
        <v/>
      </c>
      <c r="N1381" s="295" t="n"/>
      <c r="O1381" s="295" t="n"/>
      <c r="P1381" s="295" t="n"/>
      <c r="Q1381" s="295" t="n"/>
      <c r="R1381" s="295" t="n"/>
      <c r="S1381" s="295" t="n"/>
      <c r="T1381" s="295" t="n"/>
      <c r="U1381" s="295" t="n"/>
      <c r="V1381" s="295" t="n"/>
      <c r="W1381" s="295" t="n"/>
      <c r="X1381" s="290" t="inlineStr">
        <is>
          <t>Se descarta</t>
        </is>
      </c>
    </row>
    <row r="1382" hidden="1" ht="15.75" customHeight="1" s="412">
      <c r="A1382" s="294" t="n"/>
      <c r="B1382" s="294" t="n"/>
      <c r="C1382" s="294" t="n"/>
      <c r="D1382" s="294" t="n"/>
      <c r="E1382" s="294" t="n"/>
      <c r="F1382" s="295" t="n"/>
      <c r="G1382" s="295" t="n"/>
      <c r="H1382" s="296" t="n"/>
      <c r="I1382" s="295" t="n"/>
      <c r="J1382" s="296" t="n"/>
      <c r="K1382" s="295" t="n"/>
      <c r="L1382" s="297" t="n"/>
      <c r="M1382" s="297">
        <f>'ENS TARDIO 201819'!$K1382-'ENS TARDIO 201819'!$I1382</f>
        <v/>
      </c>
      <c r="N1382" s="295" t="n"/>
      <c r="O1382" s="295" t="n"/>
      <c r="P1382" s="295" t="n"/>
      <c r="Q1382" s="295" t="n"/>
      <c r="R1382" s="295" t="n"/>
      <c r="S1382" s="295" t="n"/>
      <c r="T1382" s="295" t="n"/>
      <c r="U1382" s="295" t="n"/>
      <c r="V1382" s="295" t="n"/>
      <c r="W1382" s="295" t="n"/>
      <c r="X1382" s="290" t="inlineStr">
        <is>
          <t>Se descarta</t>
        </is>
      </c>
    </row>
    <row r="1383" hidden="1" ht="15.75" customHeight="1" s="412">
      <c r="A1383" s="294" t="n"/>
      <c r="B1383" s="294" t="n"/>
      <c r="C1383" s="294" t="n"/>
      <c r="D1383" s="294" t="n"/>
      <c r="E1383" s="294" t="n"/>
      <c r="F1383" s="295" t="n"/>
      <c r="G1383" s="295" t="n"/>
      <c r="H1383" s="296" t="n"/>
      <c r="I1383" s="295" t="n"/>
      <c r="J1383" s="296" t="n"/>
      <c r="K1383" s="295" t="n"/>
      <c r="L1383" s="297" t="n"/>
      <c r="M1383" s="297">
        <f>'ENS TARDIO 201819'!$K1383-'ENS TARDIO 201819'!$I1383</f>
        <v/>
      </c>
      <c r="N1383" s="295" t="n"/>
      <c r="O1383" s="295" t="n"/>
      <c r="P1383" s="295" t="n"/>
      <c r="Q1383" s="295" t="n"/>
      <c r="R1383" s="295" t="n"/>
      <c r="S1383" s="295" t="n"/>
      <c r="T1383" s="295" t="n"/>
      <c r="U1383" s="295" t="n"/>
      <c r="V1383" s="295" t="n"/>
      <c r="W1383" s="295" t="n"/>
      <c r="X1383" s="290" t="inlineStr">
        <is>
          <t>Se descarta</t>
        </is>
      </c>
    </row>
    <row r="1384" hidden="1" ht="15.75" customHeight="1" s="412">
      <c r="A1384" s="294" t="n"/>
      <c r="B1384" s="294" t="n"/>
      <c r="C1384" s="294" t="n"/>
      <c r="D1384" s="294" t="n"/>
      <c r="E1384" s="294" t="n"/>
      <c r="F1384" s="295" t="n"/>
      <c r="G1384" s="295" t="n"/>
      <c r="H1384" s="296" t="n"/>
      <c r="I1384" s="295" t="n"/>
      <c r="J1384" s="296" t="n"/>
      <c r="K1384" s="295" t="n"/>
      <c r="L1384" s="297" t="n"/>
      <c r="M1384" s="297">
        <f>'ENS TARDIO 201819'!$K1384-'ENS TARDIO 201819'!$I1384</f>
        <v/>
      </c>
      <c r="N1384" s="295" t="n"/>
      <c r="O1384" s="295" t="n"/>
      <c r="P1384" s="295" t="n"/>
      <c r="Q1384" s="295" t="n"/>
      <c r="R1384" s="295" t="n"/>
      <c r="S1384" s="295" t="n"/>
      <c r="T1384" s="295" t="n"/>
      <c r="U1384" s="295" t="n"/>
      <c r="V1384" s="295" t="n"/>
      <c r="W1384" s="295" t="n"/>
      <c r="X1384" s="290" t="inlineStr">
        <is>
          <t>Se descarta</t>
        </is>
      </c>
    </row>
    <row r="1385" hidden="1" ht="15.75" customHeight="1" s="412">
      <c r="A1385" s="294" t="n"/>
      <c r="B1385" s="294" t="n"/>
      <c r="C1385" s="294" t="n"/>
      <c r="D1385" s="294" t="n"/>
      <c r="E1385" s="294" t="n"/>
      <c r="F1385" s="295" t="n"/>
      <c r="G1385" s="295" t="n"/>
      <c r="H1385" s="296" t="n"/>
      <c r="I1385" s="295" t="n"/>
      <c r="J1385" s="296" t="n"/>
      <c r="K1385" s="295" t="n"/>
      <c r="L1385" s="297" t="n"/>
      <c r="M1385" s="297">
        <f>'ENS TARDIO 201819'!$K1385-'ENS TARDIO 201819'!$I1385</f>
        <v/>
      </c>
      <c r="N1385" s="295" t="n"/>
      <c r="O1385" s="295" t="n"/>
      <c r="P1385" s="295" t="n"/>
      <c r="Q1385" s="295" t="n"/>
      <c r="R1385" s="295" t="n"/>
      <c r="S1385" s="295" t="n"/>
      <c r="T1385" s="295" t="n"/>
      <c r="U1385" s="295" t="n"/>
      <c r="V1385" s="295" t="n"/>
      <c r="W1385" s="295" t="n"/>
      <c r="X1385" s="290" t="inlineStr">
        <is>
          <t>Se descarta</t>
        </is>
      </c>
    </row>
    <row r="1386" hidden="1" ht="15.75" customHeight="1" s="412">
      <c r="A1386" s="294" t="n"/>
      <c r="B1386" s="294" t="n"/>
      <c r="C1386" s="294" t="n"/>
      <c r="D1386" s="294" t="n"/>
      <c r="E1386" s="294" t="n"/>
      <c r="F1386" s="295" t="n"/>
      <c r="G1386" s="295" t="n"/>
      <c r="H1386" s="296" t="n"/>
      <c r="I1386" s="295" t="n"/>
      <c r="J1386" s="296" t="n"/>
      <c r="K1386" s="295" t="n"/>
      <c r="L1386" s="297" t="n"/>
      <c r="M1386" s="297">
        <f>'ENS TARDIO 201819'!$K1386-'ENS TARDIO 201819'!$I1386</f>
        <v/>
      </c>
      <c r="N1386" s="295" t="n"/>
      <c r="O1386" s="295" t="n"/>
      <c r="P1386" s="295" t="n"/>
      <c r="Q1386" s="295" t="n"/>
      <c r="R1386" s="295" t="n"/>
      <c r="S1386" s="295" t="n"/>
      <c r="T1386" s="295" t="n"/>
      <c r="U1386" s="295" t="n"/>
      <c r="V1386" s="295" t="n"/>
      <c r="W1386" s="295" t="n"/>
      <c r="X1386" s="290" t="inlineStr">
        <is>
          <t>Se descarta</t>
        </is>
      </c>
    </row>
    <row r="1387" hidden="1" ht="15.75" customHeight="1" s="412">
      <c r="A1387" s="294" t="n"/>
      <c r="B1387" s="294" t="n"/>
      <c r="C1387" s="294" t="n"/>
      <c r="D1387" s="294" t="n"/>
      <c r="E1387" s="294" t="n"/>
      <c r="F1387" s="295" t="n"/>
      <c r="G1387" s="295" t="n"/>
      <c r="H1387" s="296" t="n"/>
      <c r="I1387" s="295" t="n"/>
      <c r="J1387" s="296" t="n"/>
      <c r="K1387" s="295" t="n"/>
      <c r="L1387" s="297" t="n"/>
      <c r="M1387" s="297">
        <f>'ENS TARDIO 201819'!$K1387-'ENS TARDIO 201819'!$I1387</f>
        <v/>
      </c>
      <c r="N1387" s="295" t="n"/>
      <c r="O1387" s="295" t="n"/>
      <c r="P1387" s="295" t="n"/>
      <c r="Q1387" s="295" t="n"/>
      <c r="R1387" s="295" t="n"/>
      <c r="S1387" s="295" t="n"/>
      <c r="T1387" s="295" t="n"/>
      <c r="U1387" s="295" t="n"/>
      <c r="V1387" s="295" t="n"/>
      <c r="W1387" s="295" t="n"/>
      <c r="X1387" s="290" t="inlineStr">
        <is>
          <t>Plot válido</t>
        </is>
      </c>
    </row>
    <row r="1388" hidden="1" ht="15.75" customHeight="1" s="412">
      <c r="A1388" s="294" t="n"/>
      <c r="B1388" s="294" t="n"/>
      <c r="C1388" s="294" t="n"/>
      <c r="D1388" s="294" t="n"/>
      <c r="E1388" s="294" t="n"/>
      <c r="F1388" s="295" t="n"/>
      <c r="G1388" s="295" t="n"/>
      <c r="H1388" s="296" t="n"/>
      <c r="I1388" s="295" t="n"/>
      <c r="J1388" s="296" t="n"/>
      <c r="K1388" s="295" t="n"/>
      <c r="L1388" s="297" t="n"/>
      <c r="M1388" s="297">
        <f>'ENS TARDIO 201819'!$K1388-'ENS TARDIO 201819'!$I1388</f>
        <v/>
      </c>
      <c r="N1388" s="295" t="n"/>
      <c r="O1388" s="295" t="n"/>
      <c r="P1388" s="295" t="n"/>
      <c r="Q1388" s="295" t="n"/>
      <c r="R1388" s="295" t="n"/>
      <c r="S1388" s="295" t="n"/>
      <c r="T1388" s="295" t="n"/>
      <c r="U1388" s="295" t="n"/>
      <c r="V1388" s="295" t="n"/>
      <c r="W1388" s="295" t="n"/>
      <c r="X1388" s="290" t="inlineStr">
        <is>
          <t>Plot válido</t>
        </is>
      </c>
    </row>
    <row r="1389" hidden="1" ht="15.75" customHeight="1" s="412">
      <c r="A1389" s="294" t="n"/>
      <c r="B1389" s="294" t="n"/>
      <c r="C1389" s="294" t="n"/>
      <c r="D1389" s="294" t="n"/>
      <c r="E1389" s="294" t="n"/>
      <c r="F1389" s="295" t="n"/>
      <c r="G1389" s="295" t="n"/>
      <c r="H1389" s="296" t="n"/>
      <c r="I1389" s="295" t="n"/>
      <c r="J1389" s="296" t="n"/>
      <c r="K1389" s="295" t="n"/>
      <c r="L1389" s="297" t="n"/>
      <c r="M1389" s="297">
        <f>'ENS TARDIO 201819'!$K1389-'ENS TARDIO 201819'!$I1389</f>
        <v/>
      </c>
      <c r="N1389" s="295" t="n"/>
      <c r="O1389" s="295" t="n"/>
      <c r="P1389" s="295" t="n"/>
      <c r="Q1389" s="295" t="n"/>
      <c r="R1389" s="295" t="n"/>
      <c r="S1389" s="295" t="n"/>
      <c r="T1389" s="295" t="n"/>
      <c r="U1389" s="295" t="n"/>
      <c r="V1389" s="295" t="n"/>
      <c r="W1389" s="295" t="n"/>
      <c r="X1389" s="290" t="inlineStr">
        <is>
          <t>Plot válido</t>
        </is>
      </c>
    </row>
    <row r="1390" hidden="1" ht="15.75" customHeight="1" s="412">
      <c r="A1390" s="294" t="n"/>
      <c r="B1390" s="294" t="n"/>
      <c r="C1390" s="294" t="n"/>
      <c r="D1390" s="294" t="n"/>
      <c r="E1390" s="294" t="n"/>
      <c r="F1390" s="295" t="n"/>
      <c r="G1390" s="295" t="n"/>
      <c r="H1390" s="296" t="n"/>
      <c r="I1390" s="295" t="n"/>
      <c r="J1390" s="296" t="n"/>
      <c r="K1390" s="295" t="n"/>
      <c r="L1390" s="297" t="n"/>
      <c r="M1390" s="297">
        <f>'ENS TARDIO 201819'!$K1390-'ENS TARDIO 201819'!$I1390</f>
        <v/>
      </c>
      <c r="N1390" s="295" t="n"/>
      <c r="O1390" s="295" t="n"/>
      <c r="P1390" s="295" t="n"/>
      <c r="Q1390" s="295" t="n"/>
      <c r="R1390" s="295" t="n"/>
      <c r="S1390" s="295" t="n"/>
      <c r="T1390" s="295" t="n"/>
      <c r="U1390" s="295" t="n"/>
      <c r="V1390" s="295" t="n"/>
      <c r="W1390" s="295" t="n"/>
      <c r="X1390" s="290" t="inlineStr">
        <is>
          <t>Plot válido</t>
        </is>
      </c>
    </row>
    <row r="1391" hidden="1" ht="15.75" customHeight="1" s="412">
      <c r="A1391" s="294" t="n"/>
      <c r="B1391" s="294" t="n"/>
      <c r="C1391" s="294" t="n"/>
      <c r="D1391" s="294" t="n"/>
      <c r="E1391" s="294" t="n"/>
      <c r="F1391" s="295" t="n"/>
      <c r="G1391" s="295" t="n"/>
      <c r="H1391" s="296" t="n"/>
      <c r="I1391" s="295" t="n"/>
      <c r="J1391" s="296" t="n"/>
      <c r="K1391" s="295" t="n"/>
      <c r="L1391" s="297" t="n"/>
      <c r="M1391" s="297">
        <f>'ENS TARDIO 201819'!$K1391-'ENS TARDIO 201819'!$I1391</f>
        <v/>
      </c>
      <c r="N1391" s="295" t="n"/>
      <c r="O1391" s="295" t="n"/>
      <c r="P1391" s="295" t="n"/>
      <c r="Q1391" s="295" t="n"/>
      <c r="R1391" s="295" t="n"/>
      <c r="S1391" s="295" t="n"/>
      <c r="T1391" s="295" t="n"/>
      <c r="U1391" s="295" t="n"/>
      <c r="V1391" s="295" t="n"/>
      <c r="W1391" s="295" t="n"/>
      <c r="X1391" s="290" t="inlineStr">
        <is>
          <t>Plot válido</t>
        </is>
      </c>
    </row>
    <row r="1392" hidden="1" ht="15.75" customHeight="1" s="412">
      <c r="A1392" s="294" t="n"/>
      <c r="B1392" s="294" t="n"/>
      <c r="C1392" s="294" t="n"/>
      <c r="D1392" s="294" t="n"/>
      <c r="E1392" s="294" t="n"/>
      <c r="F1392" s="295" t="n"/>
      <c r="G1392" s="295" t="n"/>
      <c r="H1392" s="296" t="n"/>
      <c r="I1392" s="295" t="n"/>
      <c r="J1392" s="296" t="n"/>
      <c r="K1392" s="295" t="n"/>
      <c r="L1392" s="297" t="n"/>
      <c r="M1392" s="297">
        <f>'ENS TARDIO 201819'!$K1392-'ENS TARDIO 201819'!$I1392</f>
        <v/>
      </c>
      <c r="N1392" s="295" t="n"/>
      <c r="O1392" s="295" t="n"/>
      <c r="P1392" s="295" t="n"/>
      <c r="Q1392" s="295" t="n"/>
      <c r="R1392" s="295" t="n"/>
      <c r="S1392" s="295" t="n"/>
      <c r="T1392" s="295" t="n"/>
      <c r="U1392" s="295" t="n"/>
      <c r="V1392" s="295" t="n"/>
      <c r="W1392" s="295" t="n"/>
      <c r="X1392" s="290" t="inlineStr">
        <is>
          <t>Plot válido</t>
        </is>
      </c>
    </row>
    <row r="1393" hidden="1" ht="15.75" customHeight="1" s="412">
      <c r="A1393" s="294" t="n"/>
      <c r="B1393" s="294" t="n"/>
      <c r="C1393" s="294" t="n"/>
      <c r="D1393" s="294" t="n"/>
      <c r="E1393" s="294" t="n"/>
      <c r="F1393" s="295" t="n"/>
      <c r="G1393" s="295" t="n"/>
      <c r="H1393" s="296" t="n"/>
      <c r="I1393" s="295" t="n"/>
      <c r="J1393" s="296" t="n"/>
      <c r="K1393" s="295" t="n"/>
      <c r="L1393" s="297" t="n"/>
      <c r="M1393" s="297">
        <f>'ENS TARDIO 201819'!$K1393-'ENS TARDIO 201819'!$I1393</f>
        <v/>
      </c>
      <c r="N1393" s="295" t="n"/>
      <c r="O1393" s="295" t="n"/>
      <c r="P1393" s="295" t="n"/>
      <c r="Q1393" s="295" t="n"/>
      <c r="R1393" s="295" t="n"/>
      <c r="S1393" s="295" t="n"/>
      <c r="T1393" s="295" t="n"/>
      <c r="U1393" s="295" t="n"/>
      <c r="V1393" s="295" t="n"/>
      <c r="W1393" s="295" t="n"/>
      <c r="X1393" s="290" t="inlineStr">
        <is>
          <t>Plot válido</t>
        </is>
      </c>
    </row>
    <row r="1394" hidden="1" ht="15.75" customHeight="1" s="412">
      <c r="A1394" s="294" t="n"/>
      <c r="B1394" s="294" t="n"/>
      <c r="C1394" s="294" t="n"/>
      <c r="D1394" s="294" t="n"/>
      <c r="E1394" s="294" t="n"/>
      <c r="F1394" s="295" t="n"/>
      <c r="G1394" s="295" t="n"/>
      <c r="H1394" s="296" t="n"/>
      <c r="I1394" s="295" t="n"/>
      <c r="J1394" s="296" t="n"/>
      <c r="K1394" s="295" t="n"/>
      <c r="L1394" s="297" t="n"/>
      <c r="M1394" s="297">
        <f>'ENS TARDIO 201819'!$K1394-'ENS TARDIO 201819'!$I1394</f>
        <v/>
      </c>
      <c r="N1394" s="295" t="n"/>
      <c r="O1394" s="295" t="n"/>
      <c r="P1394" s="295" t="n"/>
      <c r="Q1394" s="295" t="n"/>
      <c r="R1394" s="295" t="n"/>
      <c r="S1394" s="295" t="n"/>
      <c r="T1394" s="295" t="n"/>
      <c r="U1394" s="295" t="n"/>
      <c r="V1394" s="295" t="n"/>
      <c r="W1394" s="295" t="n"/>
      <c r="X1394" s="290" t="inlineStr">
        <is>
          <t>Plot válido</t>
        </is>
      </c>
    </row>
    <row r="1395" hidden="1" ht="15.75" customHeight="1" s="412">
      <c r="A1395" s="294" t="n"/>
      <c r="B1395" s="294" t="n"/>
      <c r="C1395" s="294" t="n"/>
      <c r="D1395" s="294" t="n"/>
      <c r="E1395" s="294" t="n"/>
      <c r="F1395" s="295" t="n"/>
      <c r="G1395" s="295" t="n"/>
      <c r="H1395" s="296" t="n"/>
      <c r="I1395" s="295" t="n"/>
      <c r="J1395" s="296" t="n"/>
      <c r="K1395" s="295" t="n"/>
      <c r="L1395" s="297" t="n"/>
      <c r="M1395" s="297">
        <f>'ENS TARDIO 201819'!$K1395-'ENS TARDIO 201819'!$I1395</f>
        <v/>
      </c>
      <c r="N1395" s="295" t="n"/>
      <c r="O1395" s="295" t="n"/>
      <c r="P1395" s="295" t="n"/>
      <c r="Q1395" s="295" t="n"/>
      <c r="R1395" s="295" t="n"/>
      <c r="S1395" s="295" t="n"/>
      <c r="T1395" s="295" t="n"/>
      <c r="U1395" s="295" t="n"/>
      <c r="V1395" s="295" t="n"/>
      <c r="W1395" s="295" t="n"/>
      <c r="X1395" s="290" t="inlineStr">
        <is>
          <t>Se descarta</t>
        </is>
      </c>
    </row>
    <row r="1396" hidden="1" ht="15.75" customHeight="1" s="412">
      <c r="A1396" s="294" t="n"/>
      <c r="B1396" s="294" t="n"/>
      <c r="C1396" s="294" t="n"/>
      <c r="D1396" s="294" t="n"/>
      <c r="E1396" s="294" t="n"/>
      <c r="F1396" s="295" t="n"/>
      <c r="G1396" s="295" t="n"/>
      <c r="H1396" s="296" t="n"/>
      <c r="I1396" s="295" t="n"/>
      <c r="J1396" s="296" t="n"/>
      <c r="K1396" s="295" t="n"/>
      <c r="L1396" s="297" t="n"/>
      <c r="M1396" s="297">
        <f>'ENS TARDIO 201819'!$K1396-'ENS TARDIO 201819'!$I1396</f>
        <v/>
      </c>
      <c r="N1396" s="295" t="n"/>
      <c r="O1396" s="295" t="n"/>
      <c r="P1396" s="295" t="n"/>
      <c r="Q1396" s="295" t="n"/>
      <c r="R1396" s="295" t="n"/>
      <c r="S1396" s="295" t="n"/>
      <c r="T1396" s="295" t="n"/>
      <c r="U1396" s="295" t="n"/>
      <c r="V1396" s="295" t="n"/>
      <c r="W1396" s="295" t="n"/>
      <c r="X1396" s="290" t="inlineStr">
        <is>
          <t>Se descarta</t>
        </is>
      </c>
    </row>
    <row r="1397" hidden="1" ht="15.75" customHeight="1" s="412">
      <c r="A1397" s="294" t="n"/>
      <c r="B1397" s="294" t="n"/>
      <c r="C1397" s="294" t="n"/>
      <c r="D1397" s="294" t="n"/>
      <c r="E1397" s="294" t="n"/>
      <c r="F1397" s="295" t="n"/>
      <c r="G1397" s="295" t="n"/>
      <c r="H1397" s="296" t="n"/>
      <c r="I1397" s="295" t="n"/>
      <c r="J1397" s="296" t="n"/>
      <c r="K1397" s="295" t="n"/>
      <c r="L1397" s="297" t="n"/>
      <c r="M1397" s="297">
        <f>'ENS TARDIO 201819'!$K1397-'ENS TARDIO 201819'!$I1397</f>
        <v/>
      </c>
      <c r="N1397" s="295" t="n"/>
      <c r="O1397" s="295" t="n"/>
      <c r="P1397" s="295" t="n"/>
      <c r="Q1397" s="295" t="n"/>
      <c r="R1397" s="295" t="n"/>
      <c r="S1397" s="295" t="n"/>
      <c r="T1397" s="295" t="n"/>
      <c r="U1397" s="295" t="n"/>
      <c r="V1397" s="295" t="n"/>
      <c r="W1397" s="295" t="n"/>
      <c r="X1397" s="290" t="inlineStr">
        <is>
          <t>Se descarta</t>
        </is>
      </c>
    </row>
    <row r="1398" hidden="1" ht="15.75" customHeight="1" s="412">
      <c r="A1398" s="294" t="n"/>
      <c r="B1398" s="294" t="n"/>
      <c r="C1398" s="294" t="n"/>
      <c r="D1398" s="294" t="n"/>
      <c r="E1398" s="294" t="n"/>
      <c r="F1398" s="295" t="n"/>
      <c r="G1398" s="295" t="n"/>
      <c r="H1398" s="296" t="n"/>
      <c r="I1398" s="295" t="n"/>
      <c r="J1398" s="296" t="n"/>
      <c r="K1398" s="295" t="n"/>
      <c r="L1398" s="297" t="n"/>
      <c r="M1398" s="297">
        <f>'ENS TARDIO 201819'!$K1398-'ENS TARDIO 201819'!$I1398</f>
        <v/>
      </c>
      <c r="N1398" s="295" t="n"/>
      <c r="O1398" s="295" t="n"/>
      <c r="P1398" s="295" t="n"/>
      <c r="Q1398" s="295" t="n"/>
      <c r="R1398" s="295" t="n"/>
      <c r="S1398" s="295" t="n"/>
      <c r="T1398" s="295" t="n"/>
      <c r="U1398" s="295" t="n"/>
      <c r="V1398" s="295" t="n"/>
      <c r="W1398" s="295" t="n"/>
      <c r="X1398" s="290" t="inlineStr">
        <is>
          <t>Se descarta</t>
        </is>
      </c>
    </row>
    <row r="1399" hidden="1" ht="15.75" customHeight="1" s="412">
      <c r="A1399" s="294" t="n"/>
      <c r="B1399" s="294" t="n"/>
      <c r="C1399" s="294" t="n"/>
      <c r="D1399" s="294" t="n"/>
      <c r="E1399" s="294" t="n"/>
      <c r="F1399" s="295" t="n"/>
      <c r="G1399" s="295" t="n"/>
      <c r="H1399" s="296" t="n"/>
      <c r="I1399" s="295" t="n"/>
      <c r="J1399" s="296" t="n"/>
      <c r="K1399" s="295" t="n"/>
      <c r="L1399" s="297" t="n"/>
      <c r="M1399" s="297">
        <f>'ENS TARDIO 201819'!$K1399-'ENS TARDIO 201819'!$I1399</f>
        <v/>
      </c>
      <c r="N1399" s="295" t="n"/>
      <c r="O1399" s="295" t="n"/>
      <c r="P1399" s="295" t="n"/>
      <c r="Q1399" s="295" t="n"/>
      <c r="R1399" s="295" t="n"/>
      <c r="S1399" s="295" t="n"/>
      <c r="T1399" s="295" t="n"/>
      <c r="U1399" s="295" t="n"/>
      <c r="V1399" s="295" t="n"/>
      <c r="W1399" s="295" t="n"/>
      <c r="X1399" s="290" t="inlineStr">
        <is>
          <t>Se descarta</t>
        </is>
      </c>
    </row>
    <row r="1400" hidden="1" ht="15.75" customHeight="1" s="412">
      <c r="A1400" s="294" t="n"/>
      <c r="B1400" s="294" t="n"/>
      <c r="C1400" s="294" t="n"/>
      <c r="D1400" s="294" t="n"/>
      <c r="E1400" s="294" t="n"/>
      <c r="F1400" s="295" t="n"/>
      <c r="G1400" s="295" t="n"/>
      <c r="H1400" s="296" t="n"/>
      <c r="I1400" s="295" t="n"/>
      <c r="J1400" s="296" t="n"/>
      <c r="K1400" s="295" t="n"/>
      <c r="L1400" s="297" t="n"/>
      <c r="M1400" s="297">
        <f>'ENS TARDIO 201819'!$K1400-'ENS TARDIO 201819'!$I1400</f>
        <v/>
      </c>
      <c r="N1400" s="295" t="n"/>
      <c r="O1400" s="295" t="n"/>
      <c r="P1400" s="295" t="n"/>
      <c r="Q1400" s="295" t="n"/>
      <c r="R1400" s="295" t="n"/>
      <c r="S1400" s="295" t="n"/>
      <c r="T1400" s="295" t="n"/>
      <c r="U1400" s="295" t="n"/>
      <c r="V1400" s="295" t="n"/>
      <c r="W1400" s="295" t="n"/>
      <c r="X1400" s="290" t="inlineStr">
        <is>
          <t>Se descarta</t>
        </is>
      </c>
    </row>
    <row r="1401" hidden="1" ht="15.75" customHeight="1" s="412">
      <c r="A1401" s="294" t="n"/>
      <c r="B1401" s="294" t="n"/>
      <c r="C1401" s="294" t="n"/>
      <c r="D1401" s="294" t="n"/>
      <c r="E1401" s="294" t="n"/>
      <c r="F1401" s="295" t="n"/>
      <c r="G1401" s="295" t="n"/>
      <c r="H1401" s="296" t="n"/>
      <c r="I1401" s="295" t="n"/>
      <c r="J1401" s="296" t="n"/>
      <c r="K1401" s="295" t="n"/>
      <c r="L1401" s="297" t="n"/>
      <c r="M1401" s="297">
        <f>'ENS TARDIO 201819'!$K1401-'ENS TARDIO 201819'!$I1401</f>
        <v/>
      </c>
      <c r="N1401" s="295" t="n"/>
      <c r="O1401" s="295" t="n"/>
      <c r="P1401" s="295" t="n"/>
      <c r="Q1401" s="295" t="n"/>
      <c r="R1401" s="295" t="n"/>
      <c r="S1401" s="295" t="n"/>
      <c r="T1401" s="295" t="n"/>
      <c r="U1401" s="295" t="n"/>
      <c r="V1401" s="295" t="n"/>
      <c r="W1401" s="295" t="n"/>
      <c r="X1401" s="290" t="inlineStr">
        <is>
          <t>Se descarta</t>
        </is>
      </c>
    </row>
    <row r="1402" hidden="1" ht="15.75" customHeight="1" s="412">
      <c r="A1402" s="294" t="n"/>
      <c r="B1402" s="294" t="n"/>
      <c r="C1402" s="294" t="n"/>
      <c r="D1402" s="294" t="n"/>
      <c r="E1402" s="294" t="n"/>
      <c r="F1402" s="295" t="n"/>
      <c r="G1402" s="295" t="n"/>
      <c r="H1402" s="296" t="n"/>
      <c r="I1402" s="295" t="n"/>
      <c r="J1402" s="296" t="n"/>
      <c r="K1402" s="295" t="n"/>
      <c r="L1402" s="297" t="n"/>
      <c r="M1402" s="297">
        <f>'ENS TARDIO 201819'!$K1402-'ENS TARDIO 201819'!$I1402</f>
        <v/>
      </c>
      <c r="N1402" s="295" t="n"/>
      <c r="O1402" s="295" t="n"/>
      <c r="P1402" s="295" t="n"/>
      <c r="Q1402" s="295" t="n"/>
      <c r="R1402" s="295" t="n"/>
      <c r="S1402" s="295" t="n"/>
      <c r="T1402" s="295" t="n"/>
      <c r="U1402" s="295" t="n"/>
      <c r="V1402" s="295" t="n"/>
      <c r="W1402" s="295" t="n"/>
      <c r="X1402" s="290" t="inlineStr">
        <is>
          <t>Se descarta</t>
        </is>
      </c>
    </row>
    <row r="1403" hidden="1" ht="15.75" customHeight="1" s="412">
      <c r="A1403" s="294" t="n"/>
      <c r="B1403" s="294" t="n"/>
      <c r="C1403" s="294" t="n"/>
      <c r="D1403" s="294" t="n"/>
      <c r="E1403" s="294" t="n"/>
      <c r="F1403" s="295" t="n"/>
      <c r="G1403" s="295" t="n"/>
      <c r="H1403" s="296" t="n"/>
      <c r="I1403" s="295" t="n"/>
      <c r="J1403" s="296" t="n"/>
      <c r="K1403" s="295" t="n"/>
      <c r="L1403" s="297" t="n"/>
      <c r="M1403" s="297">
        <f>'ENS TARDIO 201819'!$K1403-'ENS TARDIO 201819'!$I1403</f>
        <v/>
      </c>
      <c r="N1403" s="295" t="n"/>
      <c r="O1403" s="295" t="n"/>
      <c r="P1403" s="295" t="n"/>
      <c r="Q1403" s="295" t="n"/>
      <c r="R1403" s="295" t="n"/>
      <c r="S1403" s="295" t="n"/>
      <c r="T1403" s="295" t="n"/>
      <c r="U1403" s="295" t="n"/>
      <c r="V1403" s="295" t="n"/>
      <c r="W1403" s="295" t="n"/>
      <c r="X1403" s="290" t="inlineStr">
        <is>
          <t>Se descarta</t>
        </is>
      </c>
    </row>
    <row r="1404" hidden="1" ht="15.75" customHeight="1" s="412">
      <c r="A1404" s="294" t="n"/>
      <c r="B1404" s="294" t="n"/>
      <c r="C1404" s="294" t="n"/>
      <c r="D1404" s="294" t="n"/>
      <c r="E1404" s="294" t="n"/>
      <c r="F1404" s="295" t="n"/>
      <c r="G1404" s="295" t="n"/>
      <c r="H1404" s="296" t="n"/>
      <c r="I1404" s="295" t="n"/>
      <c r="J1404" s="296" t="n"/>
      <c r="K1404" s="295" t="n"/>
      <c r="L1404" s="297" t="n"/>
      <c r="M1404" s="297">
        <f>'ENS TARDIO 201819'!$K1404-'ENS TARDIO 201819'!$I1404</f>
        <v/>
      </c>
      <c r="N1404" s="295" t="n"/>
      <c r="O1404" s="295" t="n"/>
      <c r="P1404" s="295" t="n"/>
      <c r="Q1404" s="295" t="n"/>
      <c r="R1404" s="295" t="n"/>
      <c r="S1404" s="295" t="n"/>
      <c r="T1404" s="295" t="n"/>
      <c r="U1404" s="295" t="n"/>
      <c r="V1404" s="295" t="n"/>
      <c r="W1404" s="295" t="n"/>
      <c r="X1404" s="290" t="inlineStr">
        <is>
          <t>Se descarta</t>
        </is>
      </c>
    </row>
    <row r="1405" hidden="1" ht="15.75" customHeight="1" s="412">
      <c r="A1405" s="294" t="n"/>
      <c r="B1405" s="294" t="n"/>
      <c r="C1405" s="294" t="n"/>
      <c r="D1405" s="294" t="n"/>
      <c r="E1405" s="294" t="n"/>
      <c r="F1405" s="295" t="n"/>
      <c r="G1405" s="295" t="n"/>
      <c r="H1405" s="296" t="n"/>
      <c r="I1405" s="295" t="n"/>
      <c r="J1405" s="296" t="n"/>
      <c r="K1405" s="295" t="n"/>
      <c r="L1405" s="297" t="n"/>
      <c r="M1405" s="297">
        <f>'ENS TARDIO 201819'!$K1405-'ENS TARDIO 201819'!$I1405</f>
        <v/>
      </c>
      <c r="N1405" s="295" t="n"/>
      <c r="O1405" s="295" t="n"/>
      <c r="P1405" s="295" t="n"/>
      <c r="Q1405" s="295" t="n"/>
      <c r="R1405" s="295" t="n"/>
      <c r="S1405" s="295" t="n"/>
      <c r="T1405" s="295" t="n"/>
      <c r="U1405" s="295" t="n"/>
      <c r="V1405" s="295" t="n"/>
      <c r="W1405" s="295" t="n"/>
      <c r="X1405" s="290" t="inlineStr">
        <is>
          <t>Plot válido</t>
        </is>
      </c>
    </row>
    <row r="1406" hidden="1" ht="15.75" customHeight="1" s="412">
      <c r="A1406" s="294" t="n"/>
      <c r="B1406" s="294" t="n"/>
      <c r="C1406" s="294" t="n"/>
      <c r="D1406" s="294" t="n"/>
      <c r="E1406" s="294" t="n"/>
      <c r="F1406" s="295" t="n"/>
      <c r="G1406" s="295" t="n"/>
      <c r="H1406" s="296" t="n"/>
      <c r="I1406" s="295" t="n"/>
      <c r="J1406" s="296" t="n"/>
      <c r="K1406" s="295" t="n"/>
      <c r="L1406" s="297" t="n"/>
      <c r="M1406" s="297">
        <f>'ENS TARDIO 201819'!$K1406-'ENS TARDIO 201819'!$I1406</f>
        <v/>
      </c>
      <c r="N1406" s="295" t="n"/>
      <c r="O1406" s="295" t="n"/>
      <c r="P1406" s="295" t="n"/>
      <c r="Q1406" s="295" t="n"/>
      <c r="R1406" s="295" t="n"/>
      <c r="S1406" s="295" t="n"/>
      <c r="T1406" s="295" t="n"/>
      <c r="U1406" s="295" t="n"/>
      <c r="V1406" s="295" t="n"/>
      <c r="W1406" s="295" t="n"/>
      <c r="X1406" s="290" t="inlineStr">
        <is>
          <t>Plot válido</t>
        </is>
      </c>
    </row>
    <row r="1407" hidden="1" ht="15.75" customHeight="1" s="412">
      <c r="A1407" s="294" t="n"/>
      <c r="B1407" s="294" t="n"/>
      <c r="C1407" s="294" t="n"/>
      <c r="D1407" s="294" t="n"/>
      <c r="E1407" s="294" t="n"/>
      <c r="F1407" s="295" t="n"/>
      <c r="G1407" s="295" t="n"/>
      <c r="H1407" s="296" t="n"/>
      <c r="I1407" s="295" t="n"/>
      <c r="J1407" s="296" t="n"/>
      <c r="K1407" s="295" t="n"/>
      <c r="L1407" s="297" t="n"/>
      <c r="M1407" s="297">
        <f>'ENS TARDIO 201819'!$K1407-'ENS TARDIO 201819'!$I1407</f>
        <v/>
      </c>
      <c r="N1407" s="295" t="n"/>
      <c r="O1407" s="295" t="n"/>
      <c r="P1407" s="295" t="n"/>
      <c r="Q1407" s="295" t="n"/>
      <c r="R1407" s="295" t="n"/>
      <c r="S1407" s="295" t="n"/>
      <c r="T1407" s="295" t="n"/>
      <c r="U1407" s="295" t="n"/>
      <c r="V1407" s="295" t="n"/>
      <c r="W1407" s="295" t="n"/>
      <c r="X1407" s="290" t="inlineStr">
        <is>
          <t>Plot válido</t>
        </is>
      </c>
    </row>
    <row r="1408" hidden="1" ht="15.75" customHeight="1" s="412">
      <c r="A1408" s="294" t="n"/>
      <c r="B1408" s="294" t="n"/>
      <c r="C1408" s="294" t="n"/>
      <c r="D1408" s="294" t="n"/>
      <c r="E1408" s="294" t="n"/>
      <c r="F1408" s="295" t="n"/>
      <c r="G1408" s="295" t="n"/>
      <c r="H1408" s="296" t="n"/>
      <c r="I1408" s="295" t="n"/>
      <c r="J1408" s="296" t="n"/>
      <c r="K1408" s="295" t="n"/>
      <c r="L1408" s="297" t="n"/>
      <c r="M1408" s="297">
        <f>'ENS TARDIO 201819'!$K1408-'ENS TARDIO 201819'!$I1408</f>
        <v/>
      </c>
      <c r="N1408" s="295" t="n"/>
      <c r="O1408" s="295" t="n"/>
      <c r="P1408" s="295" t="n"/>
      <c r="Q1408" s="295" t="n"/>
      <c r="R1408" s="295" t="n"/>
      <c r="S1408" s="295" t="n"/>
      <c r="T1408" s="295" t="n"/>
      <c r="U1408" s="295" t="n"/>
      <c r="V1408" s="295" t="n"/>
      <c r="W1408" s="295" t="n"/>
      <c r="X1408" s="290" t="inlineStr">
        <is>
          <t>Plot válido</t>
        </is>
      </c>
    </row>
    <row r="1409" hidden="1" ht="15.75" customHeight="1" s="412">
      <c r="A1409" s="294" t="n"/>
      <c r="B1409" s="294" t="n"/>
      <c r="C1409" s="294" t="n"/>
      <c r="D1409" s="294" t="n"/>
      <c r="E1409" s="294" t="n"/>
      <c r="F1409" s="295" t="n"/>
      <c r="G1409" s="295" t="n"/>
      <c r="H1409" s="296" t="n"/>
      <c r="I1409" s="295" t="n"/>
      <c r="J1409" s="296" t="n"/>
      <c r="K1409" s="295" t="n"/>
      <c r="L1409" s="297" t="n"/>
      <c r="M1409" s="297">
        <f>'ENS TARDIO 201819'!$K1409-'ENS TARDIO 201819'!$I1409</f>
        <v/>
      </c>
      <c r="N1409" s="295" t="n"/>
      <c r="O1409" s="295" t="n"/>
      <c r="P1409" s="295" t="n"/>
      <c r="Q1409" s="295" t="n"/>
      <c r="R1409" s="295" t="n"/>
      <c r="S1409" s="295" t="n"/>
      <c r="T1409" s="295" t="n"/>
      <c r="U1409" s="295" t="n"/>
      <c r="V1409" s="295" t="n"/>
      <c r="W1409" s="295" t="n"/>
      <c r="X1409" s="290" t="inlineStr">
        <is>
          <t>Plot válido</t>
        </is>
      </c>
    </row>
    <row r="1410" hidden="1" ht="15.75" customHeight="1" s="412">
      <c r="A1410" s="294" t="n"/>
      <c r="B1410" s="294" t="n"/>
      <c r="C1410" s="294" t="n"/>
      <c r="D1410" s="294" t="n"/>
      <c r="E1410" s="294" t="n"/>
      <c r="F1410" s="295" t="n"/>
      <c r="G1410" s="295" t="n"/>
      <c r="H1410" s="296" t="n"/>
      <c r="I1410" s="295" t="n"/>
      <c r="J1410" s="296" t="n"/>
      <c r="K1410" s="295" t="n"/>
      <c r="L1410" s="297" t="n"/>
      <c r="M1410" s="297">
        <f>'ENS TARDIO 201819'!$K1410-'ENS TARDIO 201819'!$I1410</f>
        <v/>
      </c>
      <c r="N1410" s="295" t="n"/>
      <c r="O1410" s="295" t="n"/>
      <c r="P1410" s="295" t="n"/>
      <c r="Q1410" s="295" t="n"/>
      <c r="R1410" s="295" t="n"/>
      <c r="S1410" s="295" t="n"/>
      <c r="T1410" s="295" t="n"/>
      <c r="U1410" s="295" t="n"/>
      <c r="V1410" s="295" t="n"/>
      <c r="W1410" s="295" t="n"/>
      <c r="X1410" s="290" t="inlineStr">
        <is>
          <t>Plot válido</t>
        </is>
      </c>
    </row>
    <row r="1411" hidden="1" ht="15.75" customHeight="1" s="412">
      <c r="A1411" s="294" t="n"/>
      <c r="B1411" s="294" t="n"/>
      <c r="C1411" s="294" t="n"/>
      <c r="D1411" s="294" t="n"/>
      <c r="E1411" s="294" t="n"/>
      <c r="F1411" s="295" t="n"/>
      <c r="G1411" s="295" t="n"/>
      <c r="H1411" s="296" t="n"/>
      <c r="I1411" s="295" t="n"/>
      <c r="J1411" s="296" t="n"/>
      <c r="K1411" s="295" t="n"/>
      <c r="L1411" s="297" t="n"/>
      <c r="M1411" s="297">
        <f>'ENS TARDIO 201819'!$K1411-'ENS TARDIO 201819'!$I1411</f>
        <v/>
      </c>
      <c r="N1411" s="295" t="n"/>
      <c r="O1411" s="295" t="n"/>
      <c r="P1411" s="295" t="n"/>
      <c r="Q1411" s="295" t="n"/>
      <c r="R1411" s="295" t="n"/>
      <c r="S1411" s="295" t="n"/>
      <c r="T1411" s="295" t="n"/>
      <c r="U1411" s="295" t="n"/>
      <c r="V1411" s="295" t="n"/>
      <c r="W1411" s="295" t="n"/>
      <c r="X1411" s="290" t="inlineStr">
        <is>
          <t>Plot válido</t>
        </is>
      </c>
    </row>
    <row r="1412" hidden="1" ht="15.75" customHeight="1" s="412">
      <c r="A1412" s="294" t="n"/>
      <c r="B1412" s="294" t="n"/>
      <c r="C1412" s="294" t="n"/>
      <c r="D1412" s="294" t="n"/>
      <c r="E1412" s="294" t="n"/>
      <c r="F1412" s="295" t="n"/>
      <c r="G1412" s="295" t="n"/>
      <c r="H1412" s="296" t="n"/>
      <c r="I1412" s="295" t="n"/>
      <c r="J1412" s="296" t="n"/>
      <c r="K1412" s="295" t="n"/>
      <c r="L1412" s="297" t="n"/>
      <c r="M1412" s="297">
        <f>'ENS TARDIO 201819'!$K1412-'ENS TARDIO 201819'!$I1412</f>
        <v/>
      </c>
      <c r="N1412" s="295" t="n"/>
      <c r="O1412" s="295" t="n"/>
      <c r="P1412" s="295" t="n"/>
      <c r="Q1412" s="295" t="n"/>
      <c r="R1412" s="295" t="n"/>
      <c r="S1412" s="295" t="n"/>
      <c r="T1412" s="295" t="n"/>
      <c r="U1412" s="295" t="n"/>
      <c r="V1412" s="295" t="n"/>
      <c r="W1412" s="295" t="n"/>
      <c r="X1412" s="290" t="inlineStr">
        <is>
          <t>Plot válido</t>
        </is>
      </c>
    </row>
    <row r="1413" hidden="1" ht="15.75" customHeight="1" s="412">
      <c r="A1413" s="294" t="n"/>
      <c r="B1413" s="294" t="n"/>
      <c r="C1413" s="294" t="n"/>
      <c r="D1413" s="294" t="n"/>
      <c r="E1413" s="294" t="n"/>
      <c r="F1413" s="295" t="n"/>
      <c r="G1413" s="295" t="n"/>
      <c r="H1413" s="296" t="n"/>
      <c r="I1413" s="295" t="n"/>
      <c r="J1413" s="296" t="n"/>
      <c r="K1413" s="295" t="n"/>
      <c r="L1413" s="297" t="n"/>
      <c r="M1413" s="297">
        <f>'ENS TARDIO 201819'!$K1413-'ENS TARDIO 201819'!$I1413</f>
        <v/>
      </c>
      <c r="N1413" s="295" t="n"/>
      <c r="O1413" s="295" t="n"/>
      <c r="P1413" s="295" t="n"/>
      <c r="Q1413" s="295" t="n"/>
      <c r="R1413" s="295" t="n"/>
      <c r="S1413" s="295" t="n"/>
      <c r="T1413" s="295" t="n"/>
      <c r="U1413" s="295" t="n"/>
      <c r="V1413" s="295" t="n"/>
      <c r="W1413" s="295" t="n"/>
      <c r="X1413" s="290" t="inlineStr">
        <is>
          <t>Se descarta</t>
        </is>
      </c>
    </row>
    <row r="1414" hidden="1" ht="15.75" customHeight="1" s="412">
      <c r="A1414" s="294" t="n"/>
      <c r="B1414" s="294" t="n"/>
      <c r="C1414" s="294" t="n"/>
      <c r="D1414" s="294" t="n"/>
      <c r="E1414" s="294" t="n"/>
      <c r="F1414" s="295" t="n"/>
      <c r="G1414" s="295" t="n"/>
      <c r="H1414" s="296" t="n"/>
      <c r="I1414" s="295" t="n"/>
      <c r="J1414" s="296" t="n"/>
      <c r="K1414" s="295" t="n"/>
      <c r="L1414" s="297" t="n"/>
      <c r="M1414" s="297">
        <f>'ENS TARDIO 201819'!$K1414-'ENS TARDIO 201819'!$I1414</f>
        <v/>
      </c>
      <c r="N1414" s="295" t="n"/>
      <c r="O1414" s="295" t="n"/>
      <c r="P1414" s="295" t="n"/>
      <c r="Q1414" s="295" t="n"/>
      <c r="R1414" s="295" t="n"/>
      <c r="S1414" s="295" t="n"/>
      <c r="T1414" s="295" t="n"/>
      <c r="U1414" s="295" t="n"/>
      <c r="V1414" s="295" t="n"/>
      <c r="W1414" s="295" t="n"/>
      <c r="X1414" s="290" t="inlineStr">
        <is>
          <t>Se descarta</t>
        </is>
      </c>
    </row>
    <row r="1415" hidden="1" ht="15.75" customHeight="1" s="412">
      <c r="A1415" s="294" t="n"/>
      <c r="B1415" s="294" t="n"/>
      <c r="C1415" s="294" t="n"/>
      <c r="D1415" s="294" t="n"/>
      <c r="E1415" s="294" t="n"/>
      <c r="F1415" s="295" t="n"/>
      <c r="G1415" s="295" t="n"/>
      <c r="H1415" s="296" t="n"/>
      <c r="I1415" s="295" t="n"/>
      <c r="J1415" s="296" t="n"/>
      <c r="K1415" s="295" t="n"/>
      <c r="L1415" s="297" t="n"/>
      <c r="M1415" s="297">
        <f>'ENS TARDIO 201819'!$K1415-'ENS TARDIO 201819'!$I1415</f>
        <v/>
      </c>
      <c r="N1415" s="295" t="n"/>
      <c r="O1415" s="295" t="n"/>
      <c r="P1415" s="295" t="n"/>
      <c r="Q1415" s="295" t="n"/>
      <c r="R1415" s="295" t="n"/>
      <c r="S1415" s="295" t="n"/>
      <c r="T1415" s="295" t="n"/>
      <c r="U1415" s="295" t="n"/>
      <c r="V1415" s="295" t="n"/>
      <c r="W1415" s="295" t="n"/>
      <c r="X1415" s="290" t="inlineStr">
        <is>
          <t>Se descarta</t>
        </is>
      </c>
    </row>
    <row r="1416" hidden="1" ht="15.75" customHeight="1" s="412">
      <c r="A1416" s="294" t="n"/>
      <c r="B1416" s="294" t="n"/>
      <c r="C1416" s="294" t="n"/>
      <c r="D1416" s="294" t="n"/>
      <c r="E1416" s="294" t="n"/>
      <c r="F1416" s="295" t="n"/>
      <c r="G1416" s="295" t="n"/>
      <c r="H1416" s="296" t="n"/>
      <c r="I1416" s="295" t="n"/>
      <c r="J1416" s="296" t="n"/>
      <c r="K1416" s="295" t="n"/>
      <c r="L1416" s="297" t="n"/>
      <c r="M1416" s="297">
        <f>'ENS TARDIO 201819'!$K1416-'ENS TARDIO 201819'!$I1416</f>
        <v/>
      </c>
      <c r="N1416" s="295" t="n"/>
      <c r="O1416" s="295" t="n"/>
      <c r="P1416" s="295" t="n"/>
      <c r="Q1416" s="295" t="n"/>
      <c r="R1416" s="295" t="n"/>
      <c r="S1416" s="295" t="n"/>
      <c r="T1416" s="295" t="n"/>
      <c r="U1416" s="295" t="n"/>
      <c r="V1416" s="295" t="n"/>
      <c r="W1416" s="295" t="n"/>
      <c r="X1416" s="290" t="inlineStr">
        <is>
          <t>Se descarta</t>
        </is>
      </c>
    </row>
    <row r="1417" hidden="1" ht="15.75" customHeight="1" s="412">
      <c r="A1417" s="294" t="n"/>
      <c r="B1417" s="294" t="n"/>
      <c r="C1417" s="294" t="n"/>
      <c r="D1417" s="294" t="n"/>
      <c r="E1417" s="294" t="n"/>
      <c r="F1417" s="295" t="n"/>
      <c r="G1417" s="295" t="n"/>
      <c r="H1417" s="296" t="n"/>
      <c r="I1417" s="295" t="n"/>
      <c r="J1417" s="296" t="n"/>
      <c r="K1417" s="295" t="n"/>
      <c r="L1417" s="297" t="n"/>
      <c r="M1417" s="297">
        <f>'ENS TARDIO 201819'!$K1417-'ENS TARDIO 201819'!$I1417</f>
        <v/>
      </c>
      <c r="N1417" s="295" t="n"/>
      <c r="O1417" s="295" t="n"/>
      <c r="P1417" s="295" t="n"/>
      <c r="Q1417" s="295" t="n"/>
      <c r="R1417" s="295" t="n"/>
      <c r="S1417" s="295" t="n"/>
      <c r="T1417" s="295" t="n"/>
      <c r="U1417" s="295" t="n"/>
      <c r="V1417" s="295" t="n"/>
      <c r="W1417" s="295" t="n"/>
      <c r="X1417" s="290" t="inlineStr">
        <is>
          <t>Se descarta</t>
        </is>
      </c>
    </row>
    <row r="1418" hidden="1" ht="15.75" customHeight="1" s="412">
      <c r="A1418" s="294" t="n"/>
      <c r="B1418" s="294" t="n"/>
      <c r="C1418" s="294" t="n"/>
      <c r="D1418" s="294" t="n"/>
      <c r="E1418" s="294" t="n"/>
      <c r="F1418" s="295" t="n"/>
      <c r="G1418" s="295" t="n"/>
      <c r="H1418" s="296" t="n"/>
      <c r="I1418" s="295" t="n"/>
      <c r="J1418" s="296" t="n"/>
      <c r="K1418" s="295" t="n"/>
      <c r="L1418" s="297" t="n"/>
      <c r="M1418" s="297">
        <f>'ENS TARDIO 201819'!$K1418-'ENS TARDIO 201819'!$I1418</f>
        <v/>
      </c>
      <c r="N1418" s="295" t="n"/>
      <c r="O1418" s="295" t="n"/>
      <c r="P1418" s="295" t="n"/>
      <c r="Q1418" s="295" t="n"/>
      <c r="R1418" s="295" t="n"/>
      <c r="S1418" s="295" t="n"/>
      <c r="T1418" s="295" t="n"/>
      <c r="U1418" s="295" t="n"/>
      <c r="V1418" s="295" t="n"/>
      <c r="W1418" s="295" t="n"/>
      <c r="X1418" s="290" t="inlineStr">
        <is>
          <t>Se descarta</t>
        </is>
      </c>
    </row>
    <row r="1419" hidden="1" ht="15.75" customHeight="1" s="412">
      <c r="A1419" s="294" t="n"/>
      <c r="B1419" s="294" t="n"/>
      <c r="C1419" s="294" t="n"/>
      <c r="D1419" s="294" t="n"/>
      <c r="E1419" s="294" t="n"/>
      <c r="F1419" s="295" t="n"/>
      <c r="G1419" s="295" t="n"/>
      <c r="H1419" s="296" t="n"/>
      <c r="I1419" s="295" t="n"/>
      <c r="J1419" s="296" t="n"/>
      <c r="K1419" s="295" t="n"/>
      <c r="L1419" s="297" t="n"/>
      <c r="M1419" s="297">
        <f>'ENS TARDIO 201819'!$K1419-'ENS TARDIO 201819'!$I1419</f>
        <v/>
      </c>
      <c r="N1419" s="295" t="n"/>
      <c r="O1419" s="295" t="n"/>
      <c r="P1419" s="295" t="n"/>
      <c r="Q1419" s="295" t="n"/>
      <c r="R1419" s="295" t="n"/>
      <c r="S1419" s="295" t="n"/>
      <c r="T1419" s="295" t="n"/>
      <c r="U1419" s="295" t="n"/>
      <c r="V1419" s="295" t="n"/>
      <c r="W1419" s="295" t="n"/>
      <c r="X1419" s="290" t="inlineStr">
        <is>
          <t>Se descarta</t>
        </is>
      </c>
    </row>
    <row r="1420" hidden="1" ht="15.75" customHeight="1" s="412">
      <c r="A1420" s="294" t="n"/>
      <c r="B1420" s="294" t="n"/>
      <c r="C1420" s="294" t="n"/>
      <c r="D1420" s="294" t="n"/>
      <c r="E1420" s="294" t="n"/>
      <c r="F1420" s="295" t="n"/>
      <c r="G1420" s="295" t="n"/>
      <c r="H1420" s="296" t="n"/>
      <c r="I1420" s="295" t="n"/>
      <c r="J1420" s="296" t="n"/>
      <c r="K1420" s="295" t="n"/>
      <c r="L1420" s="297" t="n"/>
      <c r="M1420" s="297">
        <f>'ENS TARDIO 201819'!$K1420-'ENS TARDIO 201819'!$I1420</f>
        <v/>
      </c>
      <c r="N1420" s="295" t="n"/>
      <c r="O1420" s="295" t="n"/>
      <c r="P1420" s="295" t="n"/>
      <c r="Q1420" s="295" t="n"/>
      <c r="R1420" s="295" t="n"/>
      <c r="S1420" s="295" t="n"/>
      <c r="T1420" s="295" t="n"/>
      <c r="U1420" s="295" t="n"/>
      <c r="V1420" s="295" t="n"/>
      <c r="W1420" s="295" t="n"/>
      <c r="X1420" s="290" t="inlineStr">
        <is>
          <t>Se descarta</t>
        </is>
      </c>
    </row>
    <row r="1421" hidden="1" ht="15.75" customHeight="1" s="412">
      <c r="A1421" s="294" t="n"/>
      <c r="B1421" s="294" t="n"/>
      <c r="C1421" s="294" t="n"/>
      <c r="D1421" s="294" t="n"/>
      <c r="E1421" s="294" t="n"/>
      <c r="F1421" s="295" t="n"/>
      <c r="G1421" s="295" t="n"/>
      <c r="H1421" s="296" t="n"/>
      <c r="I1421" s="295" t="n"/>
      <c r="J1421" s="296" t="n"/>
      <c r="K1421" s="295" t="n"/>
      <c r="L1421" s="297" t="n"/>
      <c r="M1421" s="297">
        <f>'ENS TARDIO 201819'!$K1421-'ENS TARDIO 201819'!$I1421</f>
        <v/>
      </c>
      <c r="N1421" s="295" t="n"/>
      <c r="O1421" s="295" t="n"/>
      <c r="P1421" s="295" t="n"/>
      <c r="Q1421" s="295" t="n"/>
      <c r="R1421" s="295" t="n"/>
      <c r="S1421" s="295" t="n"/>
      <c r="T1421" s="295" t="n"/>
      <c r="U1421" s="295" t="n"/>
      <c r="V1421" s="295" t="n"/>
      <c r="W1421" s="295" t="n"/>
      <c r="X1421" s="290" t="inlineStr">
        <is>
          <t>Se descarta</t>
        </is>
      </c>
    </row>
    <row r="1422" hidden="1" ht="15.75" customHeight="1" s="412">
      <c r="A1422" s="294" t="n"/>
      <c r="B1422" s="294" t="n"/>
      <c r="C1422" s="294" t="n"/>
      <c r="D1422" s="294" t="n"/>
      <c r="E1422" s="294" t="n"/>
      <c r="F1422" s="295" t="n"/>
      <c r="G1422" s="295" t="n"/>
      <c r="H1422" s="296" t="n"/>
      <c r="I1422" s="295" t="n"/>
      <c r="J1422" s="296" t="n"/>
      <c r="K1422" s="295" t="n"/>
      <c r="L1422" s="297" t="n"/>
      <c r="M1422" s="297">
        <f>'ENS TARDIO 201819'!$K1422-'ENS TARDIO 201819'!$I1422</f>
        <v/>
      </c>
      <c r="N1422" s="295" t="n"/>
      <c r="O1422" s="295" t="n"/>
      <c r="P1422" s="295" t="n"/>
      <c r="Q1422" s="295" t="n"/>
      <c r="R1422" s="295" t="n"/>
      <c r="S1422" s="295" t="n"/>
      <c r="T1422" s="295" t="n"/>
      <c r="U1422" s="295" t="n"/>
      <c r="V1422" s="295" t="n"/>
      <c r="W1422" s="295" t="n"/>
      <c r="X1422" s="290" t="inlineStr">
        <is>
          <t>Se descarta</t>
        </is>
      </c>
    </row>
    <row r="1423" hidden="1" ht="15.75" customHeight="1" s="412">
      <c r="A1423" s="294" t="n"/>
      <c r="B1423" s="294" t="n"/>
      <c r="C1423" s="294" t="n"/>
      <c r="D1423" s="294" t="n"/>
      <c r="E1423" s="294" t="n"/>
      <c r="F1423" s="295" t="n"/>
      <c r="G1423" s="295" t="n"/>
      <c r="H1423" s="296" t="n"/>
      <c r="I1423" s="295" t="n"/>
      <c r="J1423" s="296" t="n"/>
      <c r="K1423" s="295" t="n"/>
      <c r="L1423" s="297" t="n"/>
      <c r="M1423" s="297">
        <f>'ENS TARDIO 201819'!$K1423-'ENS TARDIO 201819'!$I1423</f>
        <v/>
      </c>
      <c r="N1423" s="295" t="n"/>
      <c r="O1423" s="295" t="n"/>
      <c r="P1423" s="295" t="n"/>
      <c r="Q1423" s="295" t="n"/>
      <c r="R1423" s="295" t="n"/>
      <c r="S1423" s="295" t="n"/>
      <c r="T1423" s="295" t="n"/>
      <c r="U1423" s="295" t="n"/>
      <c r="V1423" s="295" t="n"/>
      <c r="W1423" s="295" t="n"/>
      <c r="X1423" s="290" t="inlineStr">
        <is>
          <t>Plot válido</t>
        </is>
      </c>
    </row>
    <row r="1424" hidden="1" ht="15.75" customHeight="1" s="412">
      <c r="A1424" s="294" t="n"/>
      <c r="B1424" s="294" t="n"/>
      <c r="C1424" s="294" t="n"/>
      <c r="D1424" s="294" t="n"/>
      <c r="E1424" s="294" t="n"/>
      <c r="F1424" s="295" t="n"/>
      <c r="G1424" s="295" t="n"/>
      <c r="H1424" s="296" t="n"/>
      <c r="I1424" s="295" t="n"/>
      <c r="J1424" s="296" t="n"/>
      <c r="K1424" s="295" t="n"/>
      <c r="L1424" s="297" t="n"/>
      <c r="M1424" s="297">
        <f>'ENS TARDIO 201819'!$K1424-'ENS TARDIO 201819'!$I1424</f>
        <v/>
      </c>
      <c r="N1424" s="295" t="n"/>
      <c r="O1424" s="295" t="n"/>
      <c r="P1424" s="295" t="n"/>
      <c r="Q1424" s="295" t="n"/>
      <c r="R1424" s="295" t="n"/>
      <c r="S1424" s="295" t="n"/>
      <c r="T1424" s="295" t="n"/>
      <c r="U1424" s="295" t="n"/>
      <c r="V1424" s="295" t="n"/>
      <c r="W1424" s="295" t="n"/>
      <c r="X1424" s="290" t="inlineStr">
        <is>
          <t>Plot válido</t>
        </is>
      </c>
    </row>
    <row r="1425" hidden="1" ht="15.75" customHeight="1" s="412">
      <c r="A1425" s="294" t="n"/>
      <c r="B1425" s="294" t="n"/>
      <c r="C1425" s="294" t="n"/>
      <c r="D1425" s="294" t="n"/>
      <c r="E1425" s="294" t="n"/>
      <c r="F1425" s="295" t="n"/>
      <c r="G1425" s="295" t="n"/>
      <c r="H1425" s="296" t="n"/>
      <c r="I1425" s="295" t="n"/>
      <c r="J1425" s="296" t="n"/>
      <c r="K1425" s="295" t="n"/>
      <c r="L1425" s="297" t="n"/>
      <c r="M1425" s="297">
        <f>'ENS TARDIO 201819'!$K1425-'ENS TARDIO 201819'!$I1425</f>
        <v/>
      </c>
      <c r="N1425" s="295" t="n"/>
      <c r="O1425" s="295" t="n"/>
      <c r="P1425" s="295" t="n"/>
      <c r="Q1425" s="295" t="n"/>
      <c r="R1425" s="295" t="n"/>
      <c r="S1425" s="295" t="n"/>
      <c r="T1425" s="295" t="n"/>
      <c r="U1425" s="295" t="n"/>
      <c r="V1425" s="295" t="n"/>
      <c r="W1425" s="295" t="n"/>
      <c r="X1425" s="290" t="inlineStr">
        <is>
          <t>Plot válido</t>
        </is>
      </c>
    </row>
    <row r="1426" hidden="1" ht="15.75" customHeight="1" s="412">
      <c r="A1426" s="294" t="n"/>
      <c r="B1426" s="294" t="n"/>
      <c r="C1426" s="294" t="n"/>
      <c r="D1426" s="294" t="n"/>
      <c r="E1426" s="294" t="n"/>
      <c r="F1426" s="295" t="n"/>
      <c r="G1426" s="295" t="n"/>
      <c r="H1426" s="296" t="n"/>
      <c r="I1426" s="295" t="n"/>
      <c r="J1426" s="296" t="n"/>
      <c r="K1426" s="295" t="n"/>
      <c r="L1426" s="297" t="n"/>
      <c r="M1426" s="297">
        <f>'ENS TARDIO 201819'!$K1426-'ENS TARDIO 201819'!$I1426</f>
        <v/>
      </c>
      <c r="N1426" s="295" t="n"/>
      <c r="O1426" s="295" t="n"/>
      <c r="P1426" s="295" t="n"/>
      <c r="Q1426" s="295" t="n"/>
      <c r="R1426" s="295" t="n"/>
      <c r="S1426" s="295" t="n"/>
      <c r="T1426" s="295" t="n"/>
      <c r="U1426" s="295" t="n"/>
      <c r="V1426" s="295" t="n"/>
      <c r="W1426" s="295" t="n"/>
      <c r="X1426" s="290" t="inlineStr">
        <is>
          <t>Plot válido</t>
        </is>
      </c>
    </row>
    <row r="1427" hidden="1" ht="15.75" customHeight="1" s="412">
      <c r="A1427" s="294" t="n"/>
      <c r="B1427" s="294" t="n"/>
      <c r="C1427" s="294" t="n"/>
      <c r="D1427" s="294" t="n"/>
      <c r="E1427" s="294" t="n"/>
      <c r="F1427" s="295" t="n"/>
      <c r="G1427" s="295" t="n"/>
      <c r="H1427" s="296" t="n"/>
      <c r="I1427" s="295" t="n"/>
      <c r="J1427" s="296" t="n"/>
      <c r="K1427" s="295" t="n"/>
      <c r="L1427" s="297" t="n"/>
      <c r="M1427" s="297">
        <f>'ENS TARDIO 201819'!$K1427-'ENS TARDIO 201819'!$I1427</f>
        <v/>
      </c>
      <c r="N1427" s="295" t="n"/>
      <c r="O1427" s="295" t="n"/>
      <c r="P1427" s="295" t="n"/>
      <c r="Q1427" s="295" t="n"/>
      <c r="R1427" s="295" t="n"/>
      <c r="S1427" s="295" t="n"/>
      <c r="T1427" s="295" t="n"/>
      <c r="U1427" s="295" t="n"/>
      <c r="V1427" s="295" t="n"/>
      <c r="W1427" s="295" t="n"/>
      <c r="X1427" s="290" t="inlineStr">
        <is>
          <t>Plot válido</t>
        </is>
      </c>
    </row>
    <row r="1428" hidden="1" ht="15.75" customHeight="1" s="412">
      <c r="A1428" s="294" t="n"/>
      <c r="B1428" s="294" t="n"/>
      <c r="C1428" s="294" t="n"/>
      <c r="D1428" s="294" t="n"/>
      <c r="E1428" s="294" t="n"/>
      <c r="F1428" s="295" t="n"/>
      <c r="G1428" s="295" t="n"/>
      <c r="H1428" s="296" t="n"/>
      <c r="I1428" s="295" t="n"/>
      <c r="J1428" s="296" t="n"/>
      <c r="K1428" s="295" t="n"/>
      <c r="L1428" s="297" t="n"/>
      <c r="M1428" s="297">
        <f>'ENS TARDIO 201819'!$K1428-'ENS TARDIO 201819'!$I1428</f>
        <v/>
      </c>
      <c r="N1428" s="295" t="n"/>
      <c r="O1428" s="295" t="n"/>
      <c r="P1428" s="295" t="n"/>
      <c r="Q1428" s="295" t="n"/>
      <c r="R1428" s="295" t="n"/>
      <c r="S1428" s="295" t="n"/>
      <c r="T1428" s="295" t="n"/>
      <c r="U1428" s="295" t="n"/>
      <c r="V1428" s="295" t="n"/>
      <c r="W1428" s="295" t="n"/>
      <c r="X1428" s="290" t="inlineStr">
        <is>
          <t>Plot válido</t>
        </is>
      </c>
    </row>
    <row r="1429" hidden="1" ht="15.75" customHeight="1" s="412">
      <c r="A1429" s="294" t="n"/>
      <c r="B1429" s="294" t="n"/>
      <c r="C1429" s="294" t="n"/>
      <c r="D1429" s="294" t="n"/>
      <c r="E1429" s="294" t="n"/>
      <c r="F1429" s="295" t="n"/>
      <c r="G1429" s="295" t="n"/>
      <c r="H1429" s="296" t="n"/>
      <c r="I1429" s="295" t="n"/>
      <c r="J1429" s="296" t="n"/>
      <c r="K1429" s="295" t="n"/>
      <c r="L1429" s="297" t="n"/>
      <c r="M1429" s="297">
        <f>'ENS TARDIO 201819'!$K1429-'ENS TARDIO 201819'!$I1429</f>
        <v/>
      </c>
      <c r="N1429" s="295" t="n"/>
      <c r="O1429" s="295" t="n"/>
      <c r="P1429" s="295" t="n"/>
      <c r="Q1429" s="295" t="n"/>
      <c r="R1429" s="295" t="n"/>
      <c r="S1429" s="295" t="n"/>
      <c r="T1429" s="295" t="n"/>
      <c r="U1429" s="295" t="n"/>
      <c r="V1429" s="295" t="n"/>
      <c r="W1429" s="295" t="n"/>
      <c r="X1429" s="290" t="inlineStr">
        <is>
          <t>Plot válido</t>
        </is>
      </c>
    </row>
    <row r="1430" hidden="1" ht="15.75" customHeight="1" s="412">
      <c r="A1430" s="294" t="n"/>
      <c r="B1430" s="294" t="n"/>
      <c r="C1430" s="294" t="n"/>
      <c r="D1430" s="294" t="n"/>
      <c r="E1430" s="294" t="n"/>
      <c r="F1430" s="295" t="n"/>
      <c r="G1430" s="295" t="n"/>
      <c r="H1430" s="296" t="n"/>
      <c r="I1430" s="295" t="n"/>
      <c r="J1430" s="296" t="n"/>
      <c r="K1430" s="295" t="n"/>
      <c r="L1430" s="297" t="n"/>
      <c r="M1430" s="297">
        <f>'ENS TARDIO 201819'!$K1430-'ENS TARDIO 201819'!$I1430</f>
        <v/>
      </c>
      <c r="N1430" s="295" t="n"/>
      <c r="O1430" s="295" t="n"/>
      <c r="P1430" s="295" t="n"/>
      <c r="Q1430" s="295" t="n"/>
      <c r="R1430" s="295" t="n"/>
      <c r="S1430" s="295" t="n"/>
      <c r="T1430" s="295" t="n"/>
      <c r="U1430" s="295" t="n"/>
      <c r="V1430" s="295" t="n"/>
      <c r="W1430" s="295" t="n"/>
      <c r="X1430" s="290" t="inlineStr">
        <is>
          <t>Plot válido</t>
        </is>
      </c>
    </row>
    <row r="1431" hidden="1" ht="15.75" customHeight="1" s="412">
      <c r="A1431" s="294" t="n"/>
      <c r="B1431" s="294" t="n"/>
      <c r="C1431" s="294" t="n"/>
      <c r="D1431" s="294" t="n"/>
      <c r="E1431" s="294" t="n"/>
      <c r="F1431" s="295" t="n"/>
      <c r="G1431" s="295" t="n"/>
      <c r="H1431" s="296" t="n"/>
      <c r="I1431" s="295" t="n"/>
      <c r="J1431" s="296" t="n"/>
      <c r="K1431" s="295" t="n"/>
      <c r="L1431" s="297" t="n"/>
      <c r="M1431" s="297">
        <f>'ENS TARDIO 201819'!$K1431-'ENS TARDIO 201819'!$I1431</f>
        <v/>
      </c>
      <c r="N1431" s="295" t="n"/>
      <c r="O1431" s="295" t="n"/>
      <c r="P1431" s="295" t="n"/>
      <c r="Q1431" s="295" t="n"/>
      <c r="R1431" s="295" t="n"/>
      <c r="S1431" s="295" t="n"/>
      <c r="T1431" s="295" t="n"/>
      <c r="U1431" s="295" t="n"/>
      <c r="V1431" s="295" t="n"/>
      <c r="W1431" s="295" t="n"/>
      <c r="X1431" s="290" t="inlineStr">
        <is>
          <t>Plot válido</t>
        </is>
      </c>
    </row>
    <row r="1432" hidden="1" ht="15.75" customHeight="1" s="412">
      <c r="A1432" s="294" t="n"/>
      <c r="B1432" s="294" t="n"/>
      <c r="C1432" s="294" t="n"/>
      <c r="D1432" s="294" t="n"/>
      <c r="E1432" s="294" t="n"/>
      <c r="F1432" s="295" t="n"/>
      <c r="G1432" s="295" t="n"/>
      <c r="H1432" s="296" t="n"/>
      <c r="I1432" s="295" t="n"/>
      <c r="J1432" s="296" t="n"/>
      <c r="K1432" s="295" t="n"/>
      <c r="L1432" s="297" t="n"/>
      <c r="M1432" s="297">
        <f>'ENS TARDIO 201819'!$K1432-'ENS TARDIO 201819'!$I1432</f>
        <v/>
      </c>
      <c r="N1432" s="295" t="n"/>
      <c r="O1432" s="295" t="n"/>
      <c r="P1432" s="295" t="n"/>
      <c r="Q1432" s="295" t="n"/>
      <c r="R1432" s="295" t="n"/>
      <c r="S1432" s="295" t="n"/>
      <c r="T1432" s="295" t="n"/>
      <c r="U1432" s="295" t="n"/>
      <c r="V1432" s="295" t="n"/>
      <c r="W1432" s="295" t="n"/>
      <c r="X1432" s="290" t="inlineStr">
        <is>
          <t>Plot válido</t>
        </is>
      </c>
    </row>
    <row r="1433" hidden="1" ht="15.75" customHeight="1" s="412">
      <c r="A1433" s="294" t="n"/>
      <c r="B1433" s="294" t="n"/>
      <c r="C1433" s="294" t="n"/>
      <c r="D1433" s="294" t="n"/>
      <c r="E1433" s="294" t="n"/>
      <c r="F1433" s="295" t="n"/>
      <c r="G1433" s="295" t="n"/>
      <c r="H1433" s="296" t="n"/>
      <c r="I1433" s="295" t="n"/>
      <c r="J1433" s="296" t="n"/>
      <c r="K1433" s="295" t="n"/>
      <c r="L1433" s="297" t="n"/>
      <c r="M1433" s="297">
        <f>'ENS TARDIO 201819'!$K1433-'ENS TARDIO 201819'!$I1433</f>
        <v/>
      </c>
      <c r="N1433" s="295" t="n"/>
      <c r="O1433" s="295" t="n"/>
      <c r="P1433" s="295" t="n"/>
      <c r="Q1433" s="295" t="n"/>
      <c r="R1433" s="295" t="n"/>
      <c r="S1433" s="295" t="n"/>
      <c r="T1433" s="295" t="n"/>
      <c r="U1433" s="295" t="n"/>
      <c r="V1433" s="295" t="n"/>
      <c r="W1433" s="295" t="n"/>
      <c r="X1433" s="290" t="inlineStr">
        <is>
          <t>Se descarta</t>
        </is>
      </c>
    </row>
    <row r="1434" hidden="1" ht="15.75" customHeight="1" s="412">
      <c r="A1434" s="294" t="n"/>
      <c r="B1434" s="294" t="n"/>
      <c r="C1434" s="294" t="n"/>
      <c r="D1434" s="294" t="n"/>
      <c r="E1434" s="294" t="n"/>
      <c r="F1434" s="295" t="n"/>
      <c r="G1434" s="295" t="n"/>
      <c r="H1434" s="296" t="n"/>
      <c r="I1434" s="295" t="n"/>
      <c r="J1434" s="296" t="n"/>
      <c r="K1434" s="295" t="n"/>
      <c r="L1434" s="297" t="n"/>
      <c r="M1434" s="297">
        <f>'ENS TARDIO 201819'!$K1434-'ENS TARDIO 201819'!$I1434</f>
        <v/>
      </c>
      <c r="N1434" s="295" t="n"/>
      <c r="O1434" s="295" t="n"/>
      <c r="P1434" s="295" t="n"/>
      <c r="Q1434" s="295" t="n"/>
      <c r="R1434" s="295" t="n"/>
      <c r="S1434" s="295" t="n"/>
      <c r="T1434" s="295" t="n"/>
      <c r="U1434" s="295" t="n"/>
      <c r="V1434" s="295" t="n"/>
      <c r="W1434" s="295" t="n"/>
      <c r="X1434" s="290" t="inlineStr">
        <is>
          <t>Se descarta</t>
        </is>
      </c>
    </row>
    <row r="1435" hidden="1" ht="15.75" customHeight="1" s="412">
      <c r="A1435" s="294" t="n"/>
      <c r="B1435" s="294" t="n"/>
      <c r="C1435" s="294" t="n"/>
      <c r="D1435" s="294" t="n"/>
      <c r="E1435" s="294" t="n"/>
      <c r="F1435" s="295" t="n"/>
      <c r="G1435" s="295" t="n"/>
      <c r="H1435" s="296" t="n"/>
      <c r="I1435" s="295" t="n"/>
      <c r="J1435" s="296" t="n"/>
      <c r="K1435" s="295" t="n"/>
      <c r="L1435" s="297" t="n"/>
      <c r="M1435" s="297">
        <f>'ENS TARDIO 201819'!$K1435-'ENS TARDIO 201819'!$I1435</f>
        <v/>
      </c>
      <c r="N1435" s="295" t="n"/>
      <c r="O1435" s="295" t="n"/>
      <c r="P1435" s="295" t="n"/>
      <c r="Q1435" s="295" t="n"/>
      <c r="R1435" s="295" t="n"/>
      <c r="S1435" s="295" t="n"/>
      <c r="T1435" s="295" t="n"/>
      <c r="U1435" s="295" t="n"/>
      <c r="V1435" s="295" t="n"/>
      <c r="W1435" s="295" t="n"/>
      <c r="X1435" s="290" t="inlineStr">
        <is>
          <t>Se descarta</t>
        </is>
      </c>
    </row>
    <row r="1436" hidden="1" ht="15.75" customHeight="1" s="412">
      <c r="A1436" s="294" t="n"/>
      <c r="B1436" s="294" t="n"/>
      <c r="C1436" s="294" t="n"/>
      <c r="D1436" s="294" t="n"/>
      <c r="E1436" s="294" t="n"/>
      <c r="F1436" s="295" t="n"/>
      <c r="G1436" s="295" t="n"/>
      <c r="H1436" s="296" t="n"/>
      <c r="I1436" s="295" t="n"/>
      <c r="J1436" s="296" t="n"/>
      <c r="K1436" s="295" t="n"/>
      <c r="L1436" s="297" t="n"/>
      <c r="M1436" s="297">
        <f>'ENS TARDIO 201819'!$K1436-'ENS TARDIO 201819'!$I1436</f>
        <v/>
      </c>
      <c r="N1436" s="295" t="n"/>
      <c r="O1436" s="295" t="n"/>
      <c r="P1436" s="295" t="n"/>
      <c r="Q1436" s="295" t="n"/>
      <c r="R1436" s="295" t="n"/>
      <c r="S1436" s="295" t="n"/>
      <c r="T1436" s="295" t="n"/>
      <c r="U1436" s="295" t="n"/>
      <c r="V1436" s="295" t="n"/>
      <c r="W1436" s="295" t="n"/>
      <c r="X1436" s="290" t="inlineStr">
        <is>
          <t>Se descarta</t>
        </is>
      </c>
    </row>
    <row r="1437" hidden="1" ht="15.75" customHeight="1" s="412">
      <c r="A1437" s="294" t="n"/>
      <c r="B1437" s="294" t="n"/>
      <c r="C1437" s="294" t="n"/>
      <c r="D1437" s="294" t="n"/>
      <c r="E1437" s="294" t="n"/>
      <c r="F1437" s="295" t="n"/>
      <c r="G1437" s="295" t="n"/>
      <c r="H1437" s="296" t="n"/>
      <c r="I1437" s="295" t="n"/>
      <c r="J1437" s="296" t="n"/>
      <c r="K1437" s="295" t="n"/>
      <c r="L1437" s="297" t="n"/>
      <c r="M1437" s="297">
        <f>'ENS TARDIO 201819'!$K1437-'ENS TARDIO 201819'!$I1437</f>
        <v/>
      </c>
      <c r="N1437" s="295" t="n"/>
      <c r="O1437" s="295" t="n"/>
      <c r="P1437" s="295" t="n"/>
      <c r="Q1437" s="295" t="n"/>
      <c r="R1437" s="295" t="n"/>
      <c r="S1437" s="295" t="n"/>
      <c r="T1437" s="295" t="n"/>
      <c r="U1437" s="295" t="n"/>
      <c r="V1437" s="295" t="n"/>
      <c r="W1437" s="295" t="n"/>
      <c r="X1437" s="290" t="inlineStr">
        <is>
          <t>Se descarta</t>
        </is>
      </c>
    </row>
    <row r="1438" hidden="1" ht="15.75" customHeight="1" s="412">
      <c r="A1438" s="294" t="n"/>
      <c r="B1438" s="294" t="n"/>
      <c r="C1438" s="294" t="n"/>
      <c r="D1438" s="294" t="n"/>
      <c r="E1438" s="294" t="n"/>
      <c r="F1438" s="295" t="n"/>
      <c r="G1438" s="295" t="n"/>
      <c r="H1438" s="296" t="n"/>
      <c r="I1438" s="295" t="n"/>
      <c r="J1438" s="296" t="n"/>
      <c r="K1438" s="295" t="n"/>
      <c r="L1438" s="297" t="n"/>
      <c r="M1438" s="297">
        <f>'ENS TARDIO 201819'!$K1438-'ENS TARDIO 201819'!$I1438</f>
        <v/>
      </c>
      <c r="N1438" s="295" t="n"/>
      <c r="O1438" s="295" t="n"/>
      <c r="P1438" s="295" t="n"/>
      <c r="Q1438" s="295" t="n"/>
      <c r="R1438" s="295" t="n"/>
      <c r="S1438" s="295" t="n"/>
      <c r="T1438" s="295" t="n"/>
      <c r="U1438" s="295" t="n"/>
      <c r="V1438" s="295" t="n"/>
      <c r="W1438" s="295" t="n"/>
      <c r="X1438" s="290" t="inlineStr">
        <is>
          <t>Se descarta</t>
        </is>
      </c>
    </row>
    <row r="1439" hidden="1" ht="15.75" customHeight="1" s="412">
      <c r="A1439" s="294" t="n"/>
      <c r="B1439" s="294" t="n"/>
      <c r="C1439" s="294" t="n"/>
      <c r="D1439" s="294" t="n"/>
      <c r="E1439" s="294" t="n"/>
      <c r="F1439" s="295" t="n"/>
      <c r="G1439" s="295" t="n"/>
      <c r="H1439" s="296" t="n"/>
      <c r="I1439" s="295" t="n"/>
      <c r="J1439" s="296" t="n"/>
      <c r="K1439" s="295" t="n"/>
      <c r="L1439" s="297" t="n"/>
      <c r="M1439" s="297">
        <f>'ENS TARDIO 201819'!$K1439-'ENS TARDIO 201819'!$I1439</f>
        <v/>
      </c>
      <c r="N1439" s="295" t="n"/>
      <c r="O1439" s="295" t="n"/>
      <c r="P1439" s="295" t="n"/>
      <c r="Q1439" s="295" t="n"/>
      <c r="R1439" s="295" t="n"/>
      <c r="S1439" s="295" t="n"/>
      <c r="T1439" s="295" t="n"/>
      <c r="U1439" s="295" t="n"/>
      <c r="V1439" s="295" t="n"/>
      <c r="W1439" s="295" t="n"/>
      <c r="X1439" s="290" t="inlineStr">
        <is>
          <t>Se descarta</t>
        </is>
      </c>
    </row>
    <row r="1440" hidden="1" ht="15.75" customHeight="1" s="412">
      <c r="A1440" s="294" t="n"/>
      <c r="B1440" s="294" t="n"/>
      <c r="C1440" s="294" t="n"/>
      <c r="D1440" s="294" t="n"/>
      <c r="E1440" s="294" t="n"/>
      <c r="F1440" s="295" t="n"/>
      <c r="G1440" s="295" t="n"/>
      <c r="H1440" s="296" t="n"/>
      <c r="I1440" s="295" t="n"/>
      <c r="J1440" s="296" t="n"/>
      <c r="K1440" s="295" t="n"/>
      <c r="L1440" s="297" t="n"/>
      <c r="M1440" s="297">
        <f>'ENS TARDIO 201819'!$K1440-'ENS TARDIO 201819'!$I1440</f>
        <v/>
      </c>
      <c r="N1440" s="295" t="n"/>
      <c r="O1440" s="295" t="n"/>
      <c r="P1440" s="295" t="n"/>
      <c r="Q1440" s="295" t="n"/>
      <c r="R1440" s="295" t="n"/>
      <c r="S1440" s="295" t="n"/>
      <c r="T1440" s="295" t="n"/>
      <c r="U1440" s="295" t="n"/>
      <c r="V1440" s="295" t="n"/>
      <c r="W1440" s="295" t="n"/>
      <c r="X1440" s="290" t="inlineStr">
        <is>
          <t>Se descarta</t>
        </is>
      </c>
    </row>
    <row r="1441" hidden="1" ht="15.75" customHeight="1" s="412">
      <c r="A1441" s="294" t="n"/>
      <c r="B1441" s="294" t="n"/>
      <c r="C1441" s="294" t="n"/>
      <c r="D1441" s="294" t="n"/>
      <c r="E1441" s="294" t="n"/>
      <c r="F1441" s="295" t="n"/>
      <c r="G1441" s="295" t="n"/>
      <c r="H1441" s="296" t="n"/>
      <c r="I1441" s="295" t="n"/>
      <c r="J1441" s="296" t="n"/>
      <c r="K1441" s="295" t="n"/>
      <c r="L1441" s="297" t="n"/>
      <c r="M1441" s="297">
        <f>'ENS TARDIO 201819'!$K1441-'ENS TARDIO 201819'!$I1441</f>
        <v/>
      </c>
      <c r="N1441" s="295" t="n"/>
      <c r="O1441" s="295" t="n"/>
      <c r="P1441" s="295" t="n"/>
      <c r="Q1441" s="295" t="n"/>
      <c r="R1441" s="295" t="n"/>
      <c r="S1441" s="295" t="n"/>
      <c r="T1441" s="295" t="n"/>
      <c r="U1441" s="295" t="n"/>
      <c r="V1441" s="295" t="n"/>
      <c r="W1441" s="295" t="n"/>
      <c r="X1441" s="290" t="inlineStr">
        <is>
          <t>Plot válido</t>
        </is>
      </c>
    </row>
    <row r="1442" hidden="1" ht="15.75" customHeight="1" s="412">
      <c r="A1442" s="294" t="n"/>
      <c r="B1442" s="294" t="n"/>
      <c r="C1442" s="294" t="n"/>
      <c r="D1442" s="294" t="n"/>
      <c r="E1442" s="294" t="n"/>
      <c r="F1442" s="295" t="n"/>
      <c r="G1442" s="295" t="n"/>
      <c r="H1442" s="296" t="n"/>
      <c r="I1442" s="295" t="n"/>
      <c r="J1442" s="296" t="n"/>
      <c r="K1442" s="295" t="n"/>
      <c r="L1442" s="297" t="n"/>
      <c r="M1442" s="297">
        <f>'ENS TARDIO 201819'!$K1442-'ENS TARDIO 201819'!$I1442</f>
        <v/>
      </c>
      <c r="N1442" s="295" t="n"/>
      <c r="O1442" s="295" t="n"/>
      <c r="P1442" s="295" t="n"/>
      <c r="Q1442" s="295" t="n"/>
      <c r="R1442" s="295" t="n"/>
      <c r="S1442" s="295" t="n"/>
      <c r="T1442" s="295" t="n"/>
      <c r="U1442" s="295" t="n"/>
      <c r="V1442" s="295" t="n"/>
      <c r="W1442" s="295" t="n"/>
      <c r="X1442" s="290" t="inlineStr">
        <is>
          <t>Plot válido</t>
        </is>
      </c>
    </row>
    <row r="1443" hidden="1" ht="15.75" customHeight="1" s="412">
      <c r="A1443" s="294" t="n"/>
      <c r="B1443" s="294" t="n"/>
      <c r="C1443" s="294" t="n"/>
      <c r="D1443" s="294" t="n"/>
      <c r="E1443" s="294" t="n"/>
      <c r="F1443" s="295" t="n"/>
      <c r="G1443" s="295" t="n"/>
      <c r="H1443" s="296" t="n"/>
      <c r="I1443" s="295" t="n"/>
      <c r="J1443" s="296" t="n"/>
      <c r="K1443" s="295" t="n"/>
      <c r="L1443" s="297" t="n"/>
      <c r="M1443" s="297">
        <f>'ENS TARDIO 201819'!$K1443-'ENS TARDIO 201819'!$I1443</f>
        <v/>
      </c>
      <c r="N1443" s="295" t="n"/>
      <c r="O1443" s="295" t="n"/>
      <c r="P1443" s="295" t="n"/>
      <c r="Q1443" s="295" t="n"/>
      <c r="R1443" s="295" t="n"/>
      <c r="S1443" s="295" t="n"/>
      <c r="T1443" s="295" t="n"/>
      <c r="U1443" s="295" t="n"/>
      <c r="V1443" s="295" t="n"/>
      <c r="W1443" s="295" t="n"/>
      <c r="X1443" s="290" t="inlineStr">
        <is>
          <t>Plot válido</t>
        </is>
      </c>
    </row>
    <row r="1444" hidden="1" ht="15.75" customHeight="1" s="412">
      <c r="A1444" s="294" t="n"/>
      <c r="B1444" s="294" t="n"/>
      <c r="C1444" s="294" t="n"/>
      <c r="D1444" s="294" t="n"/>
      <c r="E1444" s="294" t="n"/>
      <c r="F1444" s="295" t="n"/>
      <c r="G1444" s="295" t="n"/>
      <c r="H1444" s="296" t="n"/>
      <c r="I1444" s="295" t="n"/>
      <c r="J1444" s="296" t="n"/>
      <c r="K1444" s="295" t="n"/>
      <c r="L1444" s="297" t="n"/>
      <c r="M1444" s="297">
        <f>'ENS TARDIO 201819'!$K1444-'ENS TARDIO 201819'!$I1444</f>
        <v/>
      </c>
      <c r="N1444" s="295" t="n"/>
      <c r="O1444" s="295" t="n"/>
      <c r="P1444" s="295" t="n"/>
      <c r="Q1444" s="295" t="n"/>
      <c r="R1444" s="295" t="n"/>
      <c r="S1444" s="295" t="n"/>
      <c r="T1444" s="295" t="n"/>
      <c r="U1444" s="295" t="n"/>
      <c r="V1444" s="295" t="n"/>
      <c r="W1444" s="295" t="n"/>
      <c r="X1444" s="290" t="inlineStr">
        <is>
          <t>Plot válido</t>
        </is>
      </c>
    </row>
    <row r="1445" hidden="1" ht="15.75" customHeight="1" s="412">
      <c r="A1445" s="294" t="n"/>
      <c r="B1445" s="294" t="n"/>
      <c r="C1445" s="294" t="n"/>
      <c r="D1445" s="294" t="n"/>
      <c r="E1445" s="294" t="n"/>
      <c r="F1445" s="295" t="n"/>
      <c r="G1445" s="295" t="n"/>
      <c r="H1445" s="296" t="n"/>
      <c r="I1445" s="295" t="n"/>
      <c r="J1445" s="296" t="n"/>
      <c r="K1445" s="295" t="n"/>
      <c r="L1445" s="297" t="n"/>
      <c r="M1445" s="297">
        <f>'ENS TARDIO 201819'!$K1445-'ENS TARDIO 201819'!$I1445</f>
        <v/>
      </c>
      <c r="N1445" s="295" t="n"/>
      <c r="O1445" s="295" t="n"/>
      <c r="P1445" s="295" t="n"/>
      <c r="Q1445" s="295" t="n"/>
      <c r="R1445" s="295" t="n"/>
      <c r="S1445" s="295" t="n"/>
      <c r="T1445" s="295" t="n"/>
      <c r="U1445" s="295" t="n"/>
      <c r="V1445" s="295" t="n"/>
      <c r="W1445" s="295" t="n"/>
      <c r="X1445" s="290" t="inlineStr">
        <is>
          <t>Plot válido</t>
        </is>
      </c>
    </row>
    <row r="1446" hidden="1" ht="15.75" customHeight="1" s="412">
      <c r="A1446" s="294" t="n"/>
      <c r="B1446" s="294" t="n"/>
      <c r="C1446" s="294" t="n"/>
      <c r="D1446" s="294" t="n"/>
      <c r="E1446" s="294" t="n"/>
      <c r="F1446" s="295" t="n"/>
      <c r="G1446" s="295" t="n"/>
      <c r="H1446" s="296" t="n"/>
      <c r="I1446" s="295" t="n"/>
      <c r="J1446" s="296" t="n"/>
      <c r="K1446" s="295" t="n"/>
      <c r="L1446" s="297" t="n"/>
      <c r="M1446" s="297">
        <f>'ENS TARDIO 201819'!$K1446-'ENS TARDIO 201819'!$I1446</f>
        <v/>
      </c>
      <c r="N1446" s="295" t="n"/>
      <c r="O1446" s="295" t="n"/>
      <c r="P1446" s="295" t="n"/>
      <c r="Q1446" s="295" t="n"/>
      <c r="R1446" s="295" t="n"/>
      <c r="S1446" s="295" t="n"/>
      <c r="T1446" s="295" t="n"/>
      <c r="U1446" s="295" t="n"/>
      <c r="V1446" s="295" t="n"/>
      <c r="W1446" s="295" t="n"/>
      <c r="X1446" s="290" t="inlineStr">
        <is>
          <t>Plot válido</t>
        </is>
      </c>
    </row>
    <row r="1447" hidden="1" ht="15.75" customHeight="1" s="412">
      <c r="A1447" s="294" t="n"/>
      <c r="B1447" s="294" t="n"/>
      <c r="C1447" s="294" t="n"/>
      <c r="D1447" s="294" t="n"/>
      <c r="E1447" s="294" t="n"/>
      <c r="F1447" s="295" t="n"/>
      <c r="G1447" s="295" t="n"/>
      <c r="H1447" s="296" t="n"/>
      <c r="I1447" s="295" t="n"/>
      <c r="J1447" s="296" t="n"/>
      <c r="K1447" s="295" t="n"/>
      <c r="L1447" s="297" t="n"/>
      <c r="M1447" s="297">
        <f>'ENS TARDIO 201819'!$K1447-'ENS TARDIO 201819'!$I1447</f>
        <v/>
      </c>
      <c r="N1447" s="295" t="n"/>
      <c r="O1447" s="295" t="n"/>
      <c r="P1447" s="295" t="n"/>
      <c r="Q1447" s="295" t="n"/>
      <c r="R1447" s="295" t="n"/>
      <c r="S1447" s="295" t="n"/>
      <c r="T1447" s="295" t="n"/>
      <c r="U1447" s="295" t="n"/>
      <c r="V1447" s="295" t="n"/>
      <c r="W1447" s="295" t="n"/>
      <c r="X1447" s="290" t="inlineStr">
        <is>
          <t>Plot válido</t>
        </is>
      </c>
    </row>
    <row r="1448" hidden="1" ht="15.75" customHeight="1" s="412">
      <c r="A1448" s="294" t="n"/>
      <c r="B1448" s="294" t="n"/>
      <c r="C1448" s="294" t="n"/>
      <c r="D1448" s="294" t="n"/>
      <c r="E1448" s="294" t="n"/>
      <c r="F1448" s="295" t="n"/>
      <c r="G1448" s="295" t="n"/>
      <c r="H1448" s="296" t="n"/>
      <c r="I1448" s="295" t="n"/>
      <c r="J1448" s="296" t="n"/>
      <c r="K1448" s="295" t="n"/>
      <c r="L1448" s="297" t="n"/>
      <c r="M1448" s="297">
        <f>'ENS TARDIO 201819'!$K1448-'ENS TARDIO 201819'!$I1448</f>
        <v/>
      </c>
      <c r="N1448" s="295" t="n"/>
      <c r="O1448" s="295" t="n"/>
      <c r="P1448" s="295" t="n"/>
      <c r="Q1448" s="295" t="n"/>
      <c r="R1448" s="295" t="n"/>
      <c r="S1448" s="295" t="n"/>
      <c r="T1448" s="295" t="n"/>
      <c r="U1448" s="295" t="n"/>
      <c r="V1448" s="295" t="n"/>
      <c r="W1448" s="295" t="n"/>
      <c r="X1448" s="290" t="inlineStr">
        <is>
          <t>Plot válido</t>
        </is>
      </c>
    </row>
    <row r="1449" hidden="1" ht="15.75" customHeight="1" s="412">
      <c r="A1449" s="294" t="n"/>
      <c r="B1449" s="294" t="n"/>
      <c r="C1449" s="294" t="n"/>
      <c r="D1449" s="294" t="n"/>
      <c r="E1449" s="294" t="n"/>
      <c r="F1449" s="295" t="n"/>
      <c r="G1449" s="295" t="n"/>
      <c r="H1449" s="296" t="n"/>
      <c r="I1449" s="295" t="n"/>
      <c r="J1449" s="296" t="n"/>
      <c r="K1449" s="295" t="n"/>
      <c r="L1449" s="297" t="n"/>
      <c r="M1449" s="297">
        <f>'ENS TARDIO 201819'!$K1449-'ENS TARDIO 201819'!$I1449</f>
        <v/>
      </c>
      <c r="N1449" s="295" t="n"/>
      <c r="O1449" s="295" t="n"/>
      <c r="P1449" s="295" t="n"/>
      <c r="Q1449" s="295" t="n"/>
      <c r="R1449" s="295" t="n"/>
      <c r="S1449" s="295" t="n"/>
      <c r="T1449" s="295" t="n"/>
      <c r="U1449" s="295" t="n"/>
      <c r="V1449" s="295" t="n"/>
      <c r="W1449" s="295" t="n"/>
      <c r="X1449" s="290" t="inlineStr">
        <is>
          <t>Se descarta</t>
        </is>
      </c>
    </row>
    <row r="1450" hidden="1" ht="15.75" customHeight="1" s="412">
      <c r="A1450" s="294" t="n"/>
      <c r="B1450" s="294" t="n"/>
      <c r="C1450" s="294" t="n"/>
      <c r="D1450" s="294" t="n"/>
      <c r="E1450" s="294" t="n"/>
      <c r="F1450" s="295" t="n"/>
      <c r="G1450" s="295" t="n"/>
      <c r="H1450" s="296" t="n"/>
      <c r="I1450" s="295" t="n"/>
      <c r="J1450" s="296" t="n"/>
      <c r="K1450" s="295" t="n"/>
      <c r="L1450" s="297" t="n"/>
      <c r="M1450" s="297">
        <f>'ENS TARDIO 201819'!$K1450-'ENS TARDIO 201819'!$I1450</f>
        <v/>
      </c>
      <c r="N1450" s="295" t="n"/>
      <c r="O1450" s="295" t="n"/>
      <c r="P1450" s="295" t="n"/>
      <c r="Q1450" s="295" t="n"/>
      <c r="R1450" s="295" t="n"/>
      <c r="S1450" s="295" t="n"/>
      <c r="T1450" s="295" t="n"/>
      <c r="U1450" s="295" t="n"/>
      <c r="V1450" s="295" t="n"/>
      <c r="W1450" s="295" t="n"/>
      <c r="X1450" s="290" t="inlineStr">
        <is>
          <t>Se descarta</t>
        </is>
      </c>
    </row>
    <row r="1451" hidden="1" ht="15.75" customHeight="1" s="412">
      <c r="A1451" s="294" t="n"/>
      <c r="B1451" s="294" t="n"/>
      <c r="C1451" s="294" t="n"/>
      <c r="D1451" s="294" t="n"/>
      <c r="E1451" s="294" t="n"/>
      <c r="F1451" s="295" t="n"/>
      <c r="G1451" s="295" t="n"/>
      <c r="H1451" s="296" t="n"/>
      <c r="I1451" s="295" t="n"/>
      <c r="J1451" s="296" t="n"/>
      <c r="K1451" s="295" t="n"/>
      <c r="L1451" s="297" t="n"/>
      <c r="M1451" s="297">
        <f>'ENS TARDIO 201819'!$K1451-'ENS TARDIO 201819'!$I1451</f>
        <v/>
      </c>
      <c r="N1451" s="295" t="n"/>
      <c r="O1451" s="295" t="n"/>
      <c r="P1451" s="295" t="n"/>
      <c r="Q1451" s="295" t="n"/>
      <c r="R1451" s="295" t="n"/>
      <c r="S1451" s="295" t="n"/>
      <c r="T1451" s="295" t="n"/>
      <c r="U1451" s="295" t="n"/>
      <c r="V1451" s="295" t="n"/>
      <c r="W1451" s="295" t="n"/>
      <c r="X1451" s="290" t="inlineStr">
        <is>
          <t>Se descarta</t>
        </is>
      </c>
    </row>
    <row r="1452" hidden="1" ht="15.75" customHeight="1" s="412">
      <c r="A1452" s="294" t="n"/>
      <c r="B1452" s="294" t="n"/>
      <c r="C1452" s="294" t="n"/>
      <c r="D1452" s="294" t="n"/>
      <c r="E1452" s="294" t="n"/>
      <c r="F1452" s="295" t="n"/>
      <c r="G1452" s="295" t="n"/>
      <c r="H1452" s="296" t="n"/>
      <c r="I1452" s="295" t="n"/>
      <c r="J1452" s="296" t="n"/>
      <c r="K1452" s="295" t="n"/>
      <c r="L1452" s="297" t="n"/>
      <c r="M1452" s="297">
        <f>'ENS TARDIO 201819'!$K1452-'ENS TARDIO 201819'!$I1452</f>
        <v/>
      </c>
      <c r="N1452" s="295" t="n"/>
      <c r="O1452" s="295" t="n"/>
      <c r="P1452" s="295" t="n"/>
      <c r="Q1452" s="295" t="n"/>
      <c r="R1452" s="295" t="n"/>
      <c r="S1452" s="295" t="n"/>
      <c r="T1452" s="295" t="n"/>
      <c r="U1452" s="295" t="n"/>
      <c r="V1452" s="295" t="n"/>
      <c r="W1452" s="295" t="n"/>
      <c r="X1452" s="290" t="inlineStr">
        <is>
          <t>Se descarta</t>
        </is>
      </c>
    </row>
    <row r="1453" hidden="1" ht="15.75" customHeight="1" s="412">
      <c r="A1453" s="294" t="n"/>
      <c r="B1453" s="294" t="n"/>
      <c r="C1453" s="294" t="n"/>
      <c r="D1453" s="294" t="n"/>
      <c r="E1453" s="294" t="n"/>
      <c r="F1453" s="295" t="n"/>
      <c r="G1453" s="295" t="n"/>
      <c r="H1453" s="296" t="n"/>
      <c r="I1453" s="295" t="n"/>
      <c r="J1453" s="296" t="n"/>
      <c r="K1453" s="295" t="n"/>
      <c r="L1453" s="297" t="n"/>
      <c r="M1453" s="297">
        <f>'ENS TARDIO 201819'!$K1453-'ENS TARDIO 201819'!$I1453</f>
        <v/>
      </c>
      <c r="N1453" s="295" t="n"/>
      <c r="O1453" s="295" t="n"/>
      <c r="P1453" s="295" t="n"/>
      <c r="Q1453" s="295" t="n"/>
      <c r="R1453" s="295" t="n"/>
      <c r="S1453" s="295" t="n"/>
      <c r="T1453" s="295" t="n"/>
      <c r="U1453" s="295" t="n"/>
      <c r="V1453" s="295" t="n"/>
      <c r="W1453" s="295" t="n"/>
      <c r="X1453" s="290" t="inlineStr">
        <is>
          <t>Se descarta</t>
        </is>
      </c>
    </row>
    <row r="1454" hidden="1" ht="15.75" customHeight="1" s="412">
      <c r="A1454" s="294" t="n"/>
      <c r="B1454" s="294" t="n"/>
      <c r="C1454" s="294" t="n"/>
      <c r="D1454" s="294" t="n"/>
      <c r="E1454" s="294" t="n"/>
      <c r="F1454" s="295" t="n"/>
      <c r="G1454" s="295" t="n"/>
      <c r="H1454" s="296" t="n"/>
      <c r="I1454" s="295" t="n"/>
      <c r="J1454" s="296" t="n"/>
      <c r="K1454" s="295" t="n"/>
      <c r="L1454" s="297" t="n"/>
      <c r="M1454" s="297">
        <f>'ENS TARDIO 201819'!$K1454-'ENS TARDIO 201819'!$I1454</f>
        <v/>
      </c>
      <c r="N1454" s="295" t="n"/>
      <c r="O1454" s="295" t="n"/>
      <c r="P1454" s="295" t="n"/>
      <c r="Q1454" s="295" t="n"/>
      <c r="R1454" s="295" t="n"/>
      <c r="S1454" s="295" t="n"/>
      <c r="T1454" s="295" t="n"/>
      <c r="U1454" s="295" t="n"/>
      <c r="V1454" s="295" t="n"/>
      <c r="W1454" s="295" t="n"/>
      <c r="X1454" s="290" t="inlineStr">
        <is>
          <t>Se descarta</t>
        </is>
      </c>
    </row>
    <row r="1455" hidden="1" ht="15.75" customHeight="1" s="412">
      <c r="A1455" s="294" t="n"/>
      <c r="B1455" s="294" t="n"/>
      <c r="C1455" s="294" t="n"/>
      <c r="D1455" s="294" t="n"/>
      <c r="E1455" s="294" t="n"/>
      <c r="F1455" s="295" t="n"/>
      <c r="G1455" s="295" t="n"/>
      <c r="H1455" s="296" t="n"/>
      <c r="I1455" s="295" t="n"/>
      <c r="J1455" s="296" t="n"/>
      <c r="K1455" s="295" t="n"/>
      <c r="L1455" s="297" t="n"/>
      <c r="M1455" s="297">
        <f>'ENS TARDIO 201819'!$K1455-'ENS TARDIO 201819'!$I1455</f>
        <v/>
      </c>
      <c r="N1455" s="295" t="n"/>
      <c r="O1455" s="295" t="n"/>
      <c r="P1455" s="295" t="n"/>
      <c r="Q1455" s="295" t="n"/>
      <c r="R1455" s="295" t="n"/>
      <c r="S1455" s="295" t="n"/>
      <c r="T1455" s="295" t="n"/>
      <c r="U1455" s="295" t="n"/>
      <c r="V1455" s="295" t="n"/>
      <c r="W1455" s="295" t="n"/>
      <c r="X1455" s="290" t="inlineStr">
        <is>
          <t>Se descarta</t>
        </is>
      </c>
    </row>
    <row r="1456" hidden="1" ht="15.75" customHeight="1" s="412">
      <c r="A1456" s="294" t="n"/>
      <c r="B1456" s="294" t="n"/>
      <c r="C1456" s="294" t="n"/>
      <c r="D1456" s="294" t="n"/>
      <c r="E1456" s="294" t="n"/>
      <c r="F1456" s="295" t="n"/>
      <c r="G1456" s="295" t="n"/>
      <c r="H1456" s="296" t="n"/>
      <c r="I1456" s="295" t="n"/>
      <c r="J1456" s="296" t="n"/>
      <c r="K1456" s="295" t="n"/>
      <c r="L1456" s="297" t="n"/>
      <c r="M1456" s="297">
        <f>'ENS TARDIO 201819'!$K1456-'ENS TARDIO 201819'!$I1456</f>
        <v/>
      </c>
      <c r="N1456" s="295" t="n"/>
      <c r="O1456" s="295" t="n"/>
      <c r="P1456" s="295" t="n"/>
      <c r="Q1456" s="295" t="n"/>
      <c r="R1456" s="295" t="n"/>
      <c r="S1456" s="295" t="n"/>
      <c r="T1456" s="295" t="n"/>
      <c r="U1456" s="295" t="n"/>
      <c r="V1456" s="295" t="n"/>
      <c r="W1456" s="295" t="n"/>
      <c r="X1456" s="290" t="inlineStr">
        <is>
          <t>Se descarta</t>
        </is>
      </c>
    </row>
    <row r="1457" hidden="1" ht="15.75" customHeight="1" s="412">
      <c r="A1457" s="294" t="n"/>
      <c r="B1457" s="294" t="n"/>
      <c r="C1457" s="294" t="n"/>
      <c r="D1457" s="294" t="n"/>
      <c r="E1457" s="294" t="n"/>
      <c r="F1457" s="295" t="n"/>
      <c r="G1457" s="295" t="n"/>
      <c r="H1457" s="296" t="n"/>
      <c r="I1457" s="295" t="n"/>
      <c r="J1457" s="296" t="n"/>
      <c r="K1457" s="295" t="n"/>
      <c r="L1457" s="297" t="n"/>
      <c r="M1457" s="297">
        <f>'ENS TARDIO 201819'!$K1457-'ENS TARDIO 201819'!$I1457</f>
        <v/>
      </c>
      <c r="N1457" s="295" t="n"/>
      <c r="O1457" s="295" t="n"/>
      <c r="P1457" s="295" t="n"/>
      <c r="Q1457" s="295" t="n"/>
      <c r="R1457" s="295" t="n"/>
      <c r="S1457" s="295" t="n"/>
      <c r="T1457" s="295" t="n"/>
      <c r="U1457" s="295" t="n"/>
      <c r="V1457" s="295" t="n"/>
      <c r="W1457" s="295" t="n"/>
      <c r="X1457" s="290" t="inlineStr">
        <is>
          <t>Se descarta</t>
        </is>
      </c>
    </row>
    <row r="1458" hidden="1" ht="15.75" customHeight="1" s="412">
      <c r="A1458" s="294" t="n"/>
      <c r="B1458" s="294" t="n"/>
      <c r="C1458" s="294" t="n"/>
      <c r="D1458" s="294" t="n"/>
      <c r="E1458" s="294" t="n"/>
      <c r="F1458" s="295" t="n"/>
      <c r="G1458" s="295" t="n"/>
      <c r="H1458" s="296" t="n"/>
      <c r="I1458" s="295" t="n"/>
      <c r="J1458" s="296" t="n"/>
      <c r="K1458" s="295" t="n"/>
      <c r="L1458" s="297" t="n"/>
      <c r="M1458" s="297">
        <f>'ENS TARDIO 201819'!$K1458-'ENS TARDIO 201819'!$I1458</f>
        <v/>
      </c>
      <c r="N1458" s="295" t="n"/>
      <c r="O1458" s="295" t="n"/>
      <c r="P1458" s="295" t="n"/>
      <c r="Q1458" s="295" t="n"/>
      <c r="R1458" s="295" t="n"/>
      <c r="S1458" s="295" t="n"/>
      <c r="T1458" s="295" t="n"/>
      <c r="U1458" s="295" t="n"/>
      <c r="V1458" s="295" t="n"/>
      <c r="W1458" s="295" t="n"/>
      <c r="X1458" s="290" t="inlineStr">
        <is>
          <t>Se descarta</t>
        </is>
      </c>
    </row>
    <row r="1459" hidden="1" ht="15.75" customHeight="1" s="412">
      <c r="A1459" s="294" t="n"/>
      <c r="B1459" s="294" t="n"/>
      <c r="C1459" s="294" t="n"/>
      <c r="D1459" s="294" t="n"/>
      <c r="E1459" s="294" t="n"/>
      <c r="F1459" s="295" t="n"/>
      <c r="G1459" s="295" t="n"/>
      <c r="H1459" s="296" t="n"/>
      <c r="I1459" s="295" t="n"/>
      <c r="J1459" s="296" t="n"/>
      <c r="K1459" s="295" t="n"/>
      <c r="L1459" s="297" t="n"/>
      <c r="M1459" s="297">
        <f>'ENS TARDIO 201819'!$K1459-'ENS TARDIO 201819'!$I1459</f>
        <v/>
      </c>
      <c r="N1459" s="295" t="n"/>
      <c r="O1459" s="295" t="n"/>
      <c r="P1459" s="295" t="n"/>
      <c r="Q1459" s="295" t="n"/>
      <c r="R1459" s="295" t="n"/>
      <c r="S1459" s="295" t="n"/>
      <c r="T1459" s="295" t="n"/>
      <c r="U1459" s="295" t="n"/>
      <c r="V1459" s="295" t="n"/>
      <c r="W1459" s="295" t="n"/>
      <c r="X1459" s="290" t="inlineStr">
        <is>
          <t>Plot válido</t>
        </is>
      </c>
    </row>
    <row r="1460" hidden="1" ht="15.75" customHeight="1" s="412">
      <c r="A1460" s="294" t="n"/>
      <c r="B1460" s="294" t="n"/>
      <c r="C1460" s="294" t="n"/>
      <c r="D1460" s="294" t="n"/>
      <c r="E1460" s="294" t="n"/>
      <c r="F1460" s="295" t="n"/>
      <c r="G1460" s="295" t="n"/>
      <c r="H1460" s="296" t="n"/>
      <c r="I1460" s="295" t="n"/>
      <c r="J1460" s="296" t="n"/>
      <c r="K1460" s="295" t="n"/>
      <c r="L1460" s="297" t="n"/>
      <c r="M1460" s="297">
        <f>'ENS TARDIO 201819'!$K1460-'ENS TARDIO 201819'!$I1460</f>
        <v/>
      </c>
      <c r="N1460" s="295" t="n"/>
      <c r="O1460" s="295" t="n"/>
      <c r="P1460" s="295" t="n"/>
      <c r="Q1460" s="295" t="n"/>
      <c r="R1460" s="295" t="n"/>
      <c r="S1460" s="295" t="n"/>
      <c r="T1460" s="295" t="n"/>
      <c r="U1460" s="295" t="n"/>
      <c r="V1460" s="295" t="n"/>
      <c r="W1460" s="295" t="n"/>
      <c r="X1460" s="290" t="inlineStr">
        <is>
          <t>Plot válido</t>
        </is>
      </c>
    </row>
    <row r="1461" hidden="1" ht="15.75" customHeight="1" s="412">
      <c r="A1461" s="294" t="n"/>
      <c r="B1461" s="294" t="n"/>
      <c r="C1461" s="294" t="n"/>
      <c r="D1461" s="294" t="n"/>
      <c r="E1461" s="294" t="n"/>
      <c r="F1461" s="295" t="n"/>
      <c r="G1461" s="295" t="n"/>
      <c r="H1461" s="296" t="n"/>
      <c r="I1461" s="295" t="n"/>
      <c r="J1461" s="296" t="n"/>
      <c r="K1461" s="295" t="n"/>
      <c r="L1461" s="297" t="n"/>
      <c r="M1461" s="297">
        <f>'ENS TARDIO 201819'!$K1461-'ENS TARDIO 201819'!$I1461</f>
        <v/>
      </c>
      <c r="N1461" s="295" t="n"/>
      <c r="O1461" s="295" t="n"/>
      <c r="P1461" s="295" t="n"/>
      <c r="Q1461" s="295" t="n"/>
      <c r="R1461" s="295" t="n"/>
      <c r="S1461" s="295" t="n"/>
      <c r="T1461" s="295" t="n"/>
      <c r="U1461" s="295" t="n"/>
      <c r="V1461" s="295" t="n"/>
      <c r="W1461" s="295" t="n"/>
      <c r="X1461" s="290" t="inlineStr">
        <is>
          <t>Plot válido</t>
        </is>
      </c>
    </row>
    <row r="1462" hidden="1" ht="15.75" customHeight="1" s="412">
      <c r="A1462" s="294" t="n"/>
      <c r="B1462" s="294" t="n"/>
      <c r="C1462" s="294" t="n"/>
      <c r="D1462" s="294" t="n"/>
      <c r="E1462" s="294" t="n"/>
      <c r="F1462" s="295" t="n"/>
      <c r="G1462" s="295" t="n"/>
      <c r="H1462" s="296" t="n"/>
      <c r="I1462" s="295" t="n"/>
      <c r="J1462" s="296" t="n"/>
      <c r="K1462" s="295" t="n"/>
      <c r="L1462" s="297" t="n"/>
      <c r="M1462" s="297">
        <f>'ENS TARDIO 201819'!$K1462-'ENS TARDIO 201819'!$I1462</f>
        <v/>
      </c>
      <c r="N1462" s="295" t="n"/>
      <c r="O1462" s="295" t="n"/>
      <c r="P1462" s="295" t="n"/>
      <c r="Q1462" s="295" t="n"/>
      <c r="R1462" s="295" t="n"/>
      <c r="S1462" s="295" t="n"/>
      <c r="T1462" s="295" t="n"/>
      <c r="U1462" s="295" t="n"/>
      <c r="V1462" s="295" t="n"/>
      <c r="W1462" s="295" t="n"/>
      <c r="X1462" s="290" t="inlineStr">
        <is>
          <t>Plot válido</t>
        </is>
      </c>
    </row>
    <row r="1463" hidden="1" ht="15.75" customHeight="1" s="412">
      <c r="A1463" s="294" t="n"/>
      <c r="B1463" s="294" t="n"/>
      <c r="C1463" s="294" t="n"/>
      <c r="D1463" s="294" t="n"/>
      <c r="E1463" s="294" t="n"/>
      <c r="F1463" s="295" t="n"/>
      <c r="G1463" s="295" t="n"/>
      <c r="H1463" s="296" t="n"/>
      <c r="I1463" s="295" t="n"/>
      <c r="J1463" s="296" t="n"/>
      <c r="K1463" s="295" t="n"/>
      <c r="L1463" s="297" t="n"/>
      <c r="M1463" s="297">
        <f>'ENS TARDIO 201819'!$K1463-'ENS TARDIO 201819'!$I1463</f>
        <v/>
      </c>
      <c r="N1463" s="295" t="n"/>
      <c r="O1463" s="295" t="n"/>
      <c r="P1463" s="295" t="n"/>
      <c r="Q1463" s="295" t="n"/>
      <c r="R1463" s="295" t="n"/>
      <c r="S1463" s="295" t="n"/>
      <c r="T1463" s="295" t="n"/>
      <c r="U1463" s="295" t="n"/>
      <c r="V1463" s="295" t="n"/>
      <c r="W1463" s="295" t="n"/>
      <c r="X1463" s="290" t="inlineStr">
        <is>
          <t>Plot válido</t>
        </is>
      </c>
    </row>
    <row r="1464" hidden="1" ht="15.75" customHeight="1" s="412">
      <c r="A1464" s="294" t="n"/>
      <c r="B1464" s="294" t="n"/>
      <c r="C1464" s="294" t="n"/>
      <c r="D1464" s="294" t="n"/>
      <c r="E1464" s="294" t="n"/>
      <c r="F1464" s="295" t="n"/>
      <c r="G1464" s="295" t="n"/>
      <c r="H1464" s="296" t="n"/>
      <c r="I1464" s="295" t="n"/>
      <c r="J1464" s="296" t="n"/>
      <c r="K1464" s="295" t="n"/>
      <c r="L1464" s="297" t="n"/>
      <c r="M1464" s="297">
        <f>'ENS TARDIO 201819'!$K1464-'ENS TARDIO 201819'!$I1464</f>
        <v/>
      </c>
      <c r="N1464" s="295" t="n"/>
      <c r="O1464" s="295" t="n"/>
      <c r="P1464" s="295" t="n"/>
      <c r="Q1464" s="295" t="n"/>
      <c r="R1464" s="295" t="n"/>
      <c r="S1464" s="295" t="n"/>
      <c r="T1464" s="295" t="n"/>
      <c r="U1464" s="295" t="n"/>
      <c r="V1464" s="295" t="n"/>
      <c r="W1464" s="295" t="n"/>
      <c r="X1464" s="290" t="inlineStr">
        <is>
          <t>Plot válido</t>
        </is>
      </c>
    </row>
    <row r="1465" hidden="1" ht="15.75" customHeight="1" s="412">
      <c r="A1465" s="294" t="n"/>
      <c r="B1465" s="294" t="n"/>
      <c r="C1465" s="294" t="n"/>
      <c r="D1465" s="294" t="n"/>
      <c r="E1465" s="294" t="n"/>
      <c r="F1465" s="295" t="n"/>
      <c r="G1465" s="295" t="n"/>
      <c r="H1465" s="296" t="n"/>
      <c r="I1465" s="295" t="n"/>
      <c r="J1465" s="296" t="n"/>
      <c r="K1465" s="295" t="n"/>
      <c r="L1465" s="297" t="n"/>
      <c r="M1465" s="297">
        <f>'ENS TARDIO 201819'!$K1465-'ENS TARDIO 201819'!$I1465</f>
        <v/>
      </c>
      <c r="N1465" s="295" t="n"/>
      <c r="O1465" s="295" t="n"/>
      <c r="P1465" s="295" t="n"/>
      <c r="Q1465" s="295" t="n"/>
      <c r="R1465" s="295" t="n"/>
      <c r="S1465" s="295" t="n"/>
      <c r="T1465" s="295" t="n"/>
      <c r="U1465" s="295" t="n"/>
      <c r="V1465" s="295" t="n"/>
      <c r="W1465" s="295" t="n"/>
      <c r="X1465" s="290" t="inlineStr">
        <is>
          <t>Plot válido</t>
        </is>
      </c>
    </row>
    <row r="1466" hidden="1" ht="15.75" customHeight="1" s="412">
      <c r="A1466" s="294" t="n"/>
      <c r="B1466" s="294" t="n"/>
      <c r="C1466" s="294" t="n"/>
      <c r="D1466" s="294" t="n"/>
      <c r="E1466" s="294" t="n"/>
      <c r="F1466" s="295" t="n"/>
      <c r="G1466" s="295" t="n"/>
      <c r="H1466" s="296" t="n"/>
      <c r="I1466" s="295" t="n"/>
      <c r="J1466" s="296" t="n"/>
      <c r="K1466" s="295" t="n"/>
      <c r="L1466" s="297" t="n"/>
      <c r="M1466" s="297">
        <f>'ENS TARDIO 201819'!$K1466-'ENS TARDIO 201819'!$I1466</f>
        <v/>
      </c>
      <c r="N1466" s="295" t="n"/>
      <c r="O1466" s="295" t="n"/>
      <c r="P1466" s="295" t="n"/>
      <c r="Q1466" s="295" t="n"/>
      <c r="R1466" s="295" t="n"/>
      <c r="S1466" s="295" t="n"/>
      <c r="T1466" s="295" t="n"/>
      <c r="U1466" s="295" t="n"/>
      <c r="V1466" s="295" t="n"/>
      <c r="W1466" s="295" t="n"/>
      <c r="X1466" s="290" t="inlineStr">
        <is>
          <t>Plot válido</t>
        </is>
      </c>
    </row>
    <row r="1467" hidden="1" ht="15.75" customHeight="1" s="412">
      <c r="A1467" s="294" t="n"/>
      <c r="B1467" s="294" t="n"/>
      <c r="C1467" s="294" t="n"/>
      <c r="D1467" s="294" t="n"/>
      <c r="E1467" s="294" t="n"/>
      <c r="F1467" s="295" t="n"/>
      <c r="G1467" s="295" t="n"/>
      <c r="H1467" s="296" t="n"/>
      <c r="I1467" s="295" t="n"/>
      <c r="J1467" s="296" t="n"/>
      <c r="K1467" s="295" t="n"/>
      <c r="L1467" s="297" t="n"/>
      <c r="M1467" s="297">
        <f>'ENS TARDIO 201819'!$K1467-'ENS TARDIO 201819'!$I1467</f>
        <v/>
      </c>
      <c r="N1467" s="295" t="n"/>
      <c r="O1467" s="295" t="n"/>
      <c r="P1467" s="295" t="n"/>
      <c r="Q1467" s="295" t="n"/>
      <c r="R1467" s="295" t="n"/>
      <c r="S1467" s="295" t="n"/>
      <c r="T1467" s="295" t="n"/>
      <c r="U1467" s="295" t="n"/>
      <c r="V1467" s="295" t="n"/>
      <c r="W1467" s="295" t="n"/>
      <c r="X1467" s="290" t="inlineStr">
        <is>
          <t>Plot válido</t>
        </is>
      </c>
    </row>
    <row r="1468" hidden="1" ht="15.75" customHeight="1" s="412">
      <c r="A1468" s="294" t="n"/>
      <c r="B1468" s="294" t="n"/>
      <c r="C1468" s="294" t="n"/>
      <c r="D1468" s="294" t="n"/>
      <c r="E1468" s="294" t="n"/>
      <c r="F1468" s="295" t="n"/>
      <c r="G1468" s="295" t="n"/>
      <c r="H1468" s="296" t="n"/>
      <c r="I1468" s="295" t="n"/>
      <c r="J1468" s="296" t="n"/>
      <c r="K1468" s="295" t="n"/>
      <c r="L1468" s="297" t="n"/>
      <c r="M1468" s="297">
        <f>'ENS TARDIO 201819'!$K1468-'ENS TARDIO 201819'!$I1468</f>
        <v/>
      </c>
      <c r="N1468" s="295" t="n"/>
      <c r="O1468" s="295" t="n"/>
      <c r="P1468" s="295" t="n"/>
      <c r="Q1468" s="295" t="n"/>
      <c r="R1468" s="295" t="n"/>
      <c r="S1468" s="295" t="n"/>
      <c r="T1468" s="295" t="n"/>
      <c r="U1468" s="295" t="n"/>
      <c r="V1468" s="295" t="n"/>
      <c r="W1468" s="295" t="n"/>
      <c r="X1468" s="290" t="inlineStr">
        <is>
          <t>Plot válido</t>
        </is>
      </c>
    </row>
    <row r="1469" hidden="1" ht="15.75" customHeight="1" s="412">
      <c r="A1469" s="294" t="n"/>
      <c r="B1469" s="294" t="n"/>
      <c r="C1469" s="294" t="n"/>
      <c r="D1469" s="294" t="n"/>
      <c r="E1469" s="294" t="n"/>
      <c r="F1469" s="295" t="n"/>
      <c r="G1469" s="295" t="n"/>
      <c r="H1469" s="296" t="n"/>
      <c r="I1469" s="295" t="n"/>
      <c r="J1469" s="296" t="n"/>
      <c r="K1469" s="295" t="n"/>
      <c r="L1469" s="297" t="n"/>
      <c r="M1469" s="297">
        <f>'ENS TARDIO 201819'!$K1469-'ENS TARDIO 201819'!$I1469</f>
        <v/>
      </c>
      <c r="N1469" s="295" t="n"/>
      <c r="O1469" s="295" t="n"/>
      <c r="P1469" s="295" t="n"/>
      <c r="Q1469" s="295" t="n"/>
      <c r="R1469" s="295" t="n"/>
      <c r="S1469" s="295" t="n"/>
      <c r="T1469" s="295" t="n"/>
      <c r="U1469" s="295" t="n"/>
      <c r="V1469" s="295" t="n"/>
      <c r="W1469" s="295" t="n"/>
      <c r="X1469" s="290" t="inlineStr">
        <is>
          <t>Plot válido</t>
        </is>
      </c>
    </row>
    <row r="1470" hidden="1" ht="15.75" customHeight="1" s="412">
      <c r="A1470" s="294" t="n"/>
      <c r="B1470" s="294" t="n"/>
      <c r="C1470" s="294" t="n"/>
      <c r="D1470" s="294" t="n"/>
      <c r="E1470" s="294" t="n"/>
      <c r="F1470" s="295" t="n"/>
      <c r="G1470" s="295" t="n"/>
      <c r="H1470" s="296" t="n"/>
      <c r="I1470" s="295" t="n"/>
      <c r="J1470" s="296" t="n"/>
      <c r="K1470" s="295" t="n"/>
      <c r="L1470" s="297" t="n"/>
      <c r="M1470" s="297">
        <f>'ENS TARDIO 201819'!$K1470-'ENS TARDIO 201819'!$I1470</f>
        <v/>
      </c>
      <c r="N1470" s="295" t="n"/>
      <c r="O1470" s="295" t="n"/>
      <c r="P1470" s="295" t="n"/>
      <c r="Q1470" s="295" t="n"/>
      <c r="R1470" s="295" t="n"/>
      <c r="S1470" s="295" t="n"/>
      <c r="T1470" s="295" t="n"/>
      <c r="U1470" s="295" t="n"/>
      <c r="V1470" s="295" t="n"/>
      <c r="W1470" s="295" t="n"/>
      <c r="X1470" s="290" t="inlineStr">
        <is>
          <t>Plot válido</t>
        </is>
      </c>
    </row>
    <row r="1471" hidden="1" ht="15.75" customHeight="1" s="412">
      <c r="A1471" s="294" t="n"/>
      <c r="B1471" s="294" t="n"/>
      <c r="C1471" s="294" t="n"/>
      <c r="D1471" s="294" t="n"/>
      <c r="E1471" s="294" t="n"/>
      <c r="F1471" s="295" t="n"/>
      <c r="G1471" s="295" t="n"/>
      <c r="H1471" s="296" t="n"/>
      <c r="I1471" s="295" t="n"/>
      <c r="J1471" s="296" t="n"/>
      <c r="K1471" s="295" t="n"/>
      <c r="L1471" s="297" t="n"/>
      <c r="M1471" s="297">
        <f>'ENS TARDIO 201819'!$K1471-'ENS TARDIO 201819'!$I1471</f>
        <v/>
      </c>
      <c r="N1471" s="295" t="n"/>
      <c r="O1471" s="295" t="n"/>
      <c r="P1471" s="295" t="n"/>
      <c r="Q1471" s="295" t="n"/>
      <c r="R1471" s="295" t="n"/>
      <c r="S1471" s="295" t="n"/>
      <c r="T1471" s="295" t="n"/>
      <c r="U1471" s="295" t="n"/>
      <c r="V1471" s="295" t="n"/>
      <c r="W1471" s="295" t="n"/>
      <c r="X1471" s="290" t="inlineStr">
        <is>
          <t>Plot válido</t>
        </is>
      </c>
    </row>
    <row r="1472" hidden="1" ht="15.75" customHeight="1" s="412">
      <c r="A1472" s="294" t="n"/>
      <c r="B1472" s="294" t="n"/>
      <c r="C1472" s="294" t="n"/>
      <c r="D1472" s="294" t="n"/>
      <c r="E1472" s="294" t="n"/>
      <c r="F1472" s="295" t="n"/>
      <c r="G1472" s="295" t="n"/>
      <c r="H1472" s="296" t="n"/>
      <c r="I1472" s="295" t="n"/>
      <c r="J1472" s="296" t="n"/>
      <c r="K1472" s="295" t="n"/>
      <c r="L1472" s="297" t="n"/>
      <c r="M1472" s="297">
        <f>'ENS TARDIO 201819'!$K1472-'ENS TARDIO 201819'!$I1472</f>
        <v/>
      </c>
      <c r="N1472" s="295" t="n"/>
      <c r="O1472" s="295" t="n"/>
      <c r="P1472" s="295" t="n"/>
      <c r="Q1472" s="295" t="n"/>
      <c r="R1472" s="295" t="n"/>
      <c r="S1472" s="295" t="n"/>
      <c r="T1472" s="295" t="n"/>
      <c r="U1472" s="295" t="n"/>
      <c r="V1472" s="295" t="n"/>
      <c r="W1472" s="295" t="n"/>
      <c r="X1472" s="290" t="inlineStr">
        <is>
          <t>Plot válido</t>
        </is>
      </c>
    </row>
    <row r="1473" hidden="1" ht="15.75" customHeight="1" s="412">
      <c r="A1473" s="294" t="n"/>
      <c r="B1473" s="294" t="n"/>
      <c r="C1473" s="294" t="n"/>
      <c r="D1473" s="294" t="n"/>
      <c r="E1473" s="294" t="n"/>
      <c r="F1473" s="295" t="n"/>
      <c r="G1473" s="295" t="n"/>
      <c r="H1473" s="296" t="n"/>
      <c r="I1473" s="295" t="n"/>
      <c r="J1473" s="296" t="n"/>
      <c r="K1473" s="295" t="n"/>
      <c r="L1473" s="297" t="n"/>
      <c r="M1473" s="297">
        <f>'ENS TARDIO 201819'!$K1473-'ENS TARDIO 201819'!$I1473</f>
        <v/>
      </c>
      <c r="N1473" s="295" t="n"/>
      <c r="O1473" s="295" t="n"/>
      <c r="P1473" s="295" t="n"/>
      <c r="Q1473" s="295" t="n"/>
      <c r="R1473" s="295" t="n"/>
      <c r="S1473" s="295" t="n"/>
      <c r="T1473" s="295" t="n"/>
      <c r="U1473" s="295" t="n"/>
      <c r="V1473" s="295" t="n"/>
      <c r="W1473" s="295" t="n"/>
      <c r="X1473" s="290" t="inlineStr">
        <is>
          <t>Plot válido</t>
        </is>
      </c>
    </row>
    <row r="1474" hidden="1" ht="15.75" customHeight="1" s="412">
      <c r="A1474" s="294" t="n"/>
      <c r="B1474" s="294" t="n"/>
      <c r="C1474" s="294" t="n"/>
      <c r="D1474" s="294" t="n"/>
      <c r="E1474" s="294" t="n"/>
      <c r="F1474" s="295" t="n"/>
      <c r="G1474" s="295" t="n"/>
      <c r="H1474" s="296" t="n"/>
      <c r="I1474" s="295" t="n"/>
      <c r="J1474" s="296" t="n"/>
      <c r="K1474" s="295" t="n"/>
      <c r="L1474" s="297" t="n"/>
      <c r="M1474" s="297">
        <f>'ENS TARDIO 201819'!$K1474-'ENS TARDIO 201819'!$I1474</f>
        <v/>
      </c>
      <c r="N1474" s="295" t="n"/>
      <c r="O1474" s="295" t="n"/>
      <c r="P1474" s="295" t="n"/>
      <c r="Q1474" s="295" t="n"/>
      <c r="R1474" s="295" t="n"/>
      <c r="S1474" s="295" t="n"/>
      <c r="T1474" s="295" t="n"/>
      <c r="U1474" s="295" t="n"/>
      <c r="V1474" s="295" t="n"/>
      <c r="W1474" s="295" t="n"/>
      <c r="X1474" s="290" t="inlineStr">
        <is>
          <t>Plot válido</t>
        </is>
      </c>
    </row>
    <row r="1475" hidden="1" ht="15.75" customHeight="1" s="412">
      <c r="A1475" s="294" t="n"/>
      <c r="B1475" s="294" t="n"/>
      <c r="C1475" s="294" t="n"/>
      <c r="D1475" s="294" t="n"/>
      <c r="E1475" s="294" t="n"/>
      <c r="F1475" s="295" t="n"/>
      <c r="G1475" s="295" t="n"/>
      <c r="H1475" s="296" t="n"/>
      <c r="I1475" s="295" t="n"/>
      <c r="J1475" s="296" t="n"/>
      <c r="K1475" s="295" t="n"/>
      <c r="L1475" s="297" t="n"/>
      <c r="M1475" s="297">
        <f>'ENS TARDIO 201819'!$K1475-'ENS TARDIO 201819'!$I1475</f>
        <v/>
      </c>
      <c r="N1475" s="295" t="n"/>
      <c r="O1475" s="295" t="n"/>
      <c r="P1475" s="295" t="n"/>
      <c r="Q1475" s="295" t="n"/>
      <c r="R1475" s="295" t="n"/>
      <c r="S1475" s="295" t="n"/>
      <c r="T1475" s="295" t="n"/>
      <c r="U1475" s="295" t="n"/>
      <c r="V1475" s="295" t="n"/>
      <c r="W1475" s="295" t="n"/>
      <c r="X1475" s="290" t="inlineStr">
        <is>
          <t>Plot válido</t>
        </is>
      </c>
    </row>
    <row r="1476" hidden="1" ht="15.75" customHeight="1" s="412">
      <c r="A1476" s="294" t="n"/>
      <c r="B1476" s="294" t="n"/>
      <c r="C1476" s="294" t="n"/>
      <c r="D1476" s="294" t="n"/>
      <c r="E1476" s="294" t="n"/>
      <c r="F1476" s="295" t="n"/>
      <c r="G1476" s="295" t="n"/>
      <c r="H1476" s="296" t="n"/>
      <c r="I1476" s="295" t="n"/>
      <c r="J1476" s="296" t="n"/>
      <c r="K1476" s="295" t="n"/>
      <c r="L1476" s="297" t="n"/>
      <c r="M1476" s="297">
        <f>'ENS TARDIO 201819'!$K1476-'ENS TARDIO 201819'!$I1476</f>
        <v/>
      </c>
      <c r="N1476" s="295" t="n"/>
      <c r="O1476" s="295" t="n"/>
      <c r="P1476" s="295" t="n"/>
      <c r="Q1476" s="295" t="n"/>
      <c r="R1476" s="295" t="n"/>
      <c r="S1476" s="295" t="n"/>
      <c r="T1476" s="295" t="n"/>
      <c r="U1476" s="295" t="n"/>
      <c r="V1476" s="295" t="n"/>
      <c r="W1476" s="295" t="n"/>
      <c r="X1476" s="290" t="inlineStr">
        <is>
          <t>Plot válido</t>
        </is>
      </c>
    </row>
    <row r="1477" hidden="1" ht="15.75" customHeight="1" s="412">
      <c r="A1477" s="294" t="n"/>
      <c r="B1477" s="294" t="n"/>
      <c r="C1477" s="294" t="n"/>
      <c r="D1477" s="294" t="n"/>
      <c r="E1477" s="294" t="n"/>
      <c r="F1477" s="295" t="n"/>
      <c r="G1477" s="295" t="n"/>
      <c r="H1477" s="296" t="n"/>
      <c r="I1477" s="295" t="n"/>
      <c r="J1477" s="296" t="n"/>
      <c r="K1477" s="295" t="n"/>
      <c r="L1477" s="297" t="n"/>
      <c r="M1477" s="297">
        <f>'ENS TARDIO 201819'!$K1477-'ENS TARDIO 201819'!$I1477</f>
        <v/>
      </c>
      <c r="N1477" s="295" t="n"/>
      <c r="O1477" s="295" t="n"/>
      <c r="P1477" s="295" t="n"/>
      <c r="Q1477" s="295" t="n"/>
      <c r="R1477" s="295" t="n"/>
      <c r="S1477" s="295" t="n"/>
      <c r="T1477" s="295" t="n"/>
      <c r="U1477" s="295" t="n"/>
      <c r="V1477" s="295" t="n"/>
      <c r="W1477" s="295" t="n"/>
      <c r="X1477" s="290" t="inlineStr">
        <is>
          <t>Plot válido</t>
        </is>
      </c>
    </row>
    <row r="1478" hidden="1" ht="15.75" customHeight="1" s="412">
      <c r="A1478" s="294" t="n"/>
      <c r="B1478" s="294" t="n"/>
      <c r="C1478" s="294" t="n"/>
      <c r="D1478" s="294" t="n"/>
      <c r="E1478" s="294" t="n"/>
      <c r="F1478" s="295" t="n"/>
      <c r="G1478" s="295" t="n"/>
      <c r="H1478" s="296" t="n"/>
      <c r="I1478" s="295" t="n"/>
      <c r="J1478" s="296" t="n"/>
      <c r="K1478" s="295" t="n"/>
      <c r="L1478" s="297" t="n"/>
      <c r="M1478" s="297">
        <f>'ENS TARDIO 201819'!$K1478-'ENS TARDIO 201819'!$I1478</f>
        <v/>
      </c>
      <c r="N1478" s="295" t="n"/>
      <c r="O1478" s="295" t="n"/>
      <c r="P1478" s="295" t="n"/>
      <c r="Q1478" s="295" t="n"/>
      <c r="R1478" s="295" t="n"/>
      <c r="S1478" s="295" t="n"/>
      <c r="T1478" s="295" t="n"/>
      <c r="U1478" s="295" t="n"/>
      <c r="V1478" s="295" t="n"/>
      <c r="W1478" s="295" t="n"/>
      <c r="X1478" s="290" t="inlineStr">
        <is>
          <t>Plot válido</t>
        </is>
      </c>
    </row>
    <row r="1479" hidden="1" ht="15.75" customHeight="1" s="412">
      <c r="A1479" s="294" t="n"/>
      <c r="B1479" s="294" t="n"/>
      <c r="C1479" s="294" t="n"/>
      <c r="D1479" s="294" t="n"/>
      <c r="E1479" s="294" t="n"/>
      <c r="F1479" s="295" t="n"/>
      <c r="G1479" s="295" t="n"/>
      <c r="H1479" s="296" t="n"/>
      <c r="I1479" s="295" t="n"/>
      <c r="J1479" s="296" t="n"/>
      <c r="K1479" s="295" t="n"/>
      <c r="L1479" s="297" t="n"/>
      <c r="M1479" s="297">
        <f>'ENS TARDIO 201819'!$K1479-'ENS TARDIO 201819'!$I1479</f>
        <v/>
      </c>
      <c r="N1479" s="295" t="n"/>
      <c r="O1479" s="295" t="n"/>
      <c r="P1479" s="295" t="n"/>
      <c r="Q1479" s="295" t="n"/>
      <c r="R1479" s="295" t="n"/>
      <c r="S1479" s="295" t="n"/>
      <c r="T1479" s="295" t="n"/>
      <c r="U1479" s="295" t="n"/>
      <c r="V1479" s="295" t="n"/>
      <c r="W1479" s="295" t="n"/>
      <c r="X1479" s="290" t="inlineStr">
        <is>
          <t>Plot válido</t>
        </is>
      </c>
    </row>
    <row r="1480" hidden="1" ht="15.75" customHeight="1" s="412">
      <c r="A1480" s="294" t="n"/>
      <c r="B1480" s="294" t="n"/>
      <c r="C1480" s="294" t="n"/>
      <c r="D1480" s="294" t="n"/>
      <c r="E1480" s="294" t="n"/>
      <c r="F1480" s="295" t="n"/>
      <c r="G1480" s="295" t="n"/>
      <c r="H1480" s="296" t="n"/>
      <c r="I1480" s="295" t="n"/>
      <c r="J1480" s="296" t="n"/>
      <c r="K1480" s="295" t="n"/>
      <c r="L1480" s="297" t="n"/>
      <c r="M1480" s="297">
        <f>'ENS TARDIO 201819'!$K1480-'ENS TARDIO 201819'!$I1480</f>
        <v/>
      </c>
      <c r="N1480" s="295" t="n"/>
      <c r="O1480" s="295" t="n"/>
      <c r="P1480" s="295" t="n"/>
      <c r="Q1480" s="295" t="n"/>
      <c r="R1480" s="295" t="n"/>
      <c r="S1480" s="295" t="n"/>
      <c r="T1480" s="295" t="n"/>
      <c r="U1480" s="295" t="n"/>
      <c r="V1480" s="295" t="n"/>
      <c r="W1480" s="295" t="n"/>
      <c r="X1480" s="290" t="inlineStr">
        <is>
          <t>Plot válido</t>
        </is>
      </c>
    </row>
    <row r="1481" hidden="1" ht="15.75" customHeight="1" s="412">
      <c r="A1481" s="294" t="n"/>
      <c r="B1481" s="294" t="n"/>
      <c r="C1481" s="294" t="n"/>
      <c r="D1481" s="294" t="n"/>
      <c r="E1481" s="294" t="n"/>
      <c r="F1481" s="295" t="n"/>
      <c r="G1481" s="295" t="n"/>
      <c r="H1481" s="296" t="n"/>
      <c r="I1481" s="295" t="n"/>
      <c r="J1481" s="296" t="n"/>
      <c r="K1481" s="295" t="n"/>
      <c r="L1481" s="297" t="n"/>
      <c r="M1481" s="297">
        <f>'ENS TARDIO 201819'!$K1481-'ENS TARDIO 201819'!$I1481</f>
        <v/>
      </c>
      <c r="N1481" s="295" t="n"/>
      <c r="O1481" s="295" t="n"/>
      <c r="P1481" s="295" t="n"/>
      <c r="Q1481" s="295" t="n"/>
      <c r="R1481" s="295" t="n"/>
      <c r="S1481" s="295" t="n"/>
      <c r="T1481" s="295" t="n"/>
      <c r="U1481" s="295" t="n"/>
      <c r="V1481" s="295" t="n"/>
      <c r="W1481" s="295" t="n"/>
      <c r="X1481" s="290" t="inlineStr">
        <is>
          <t>Plot válido</t>
        </is>
      </c>
    </row>
    <row r="1482" hidden="1" ht="15.75" customHeight="1" s="412">
      <c r="A1482" s="294" t="n"/>
      <c r="B1482" s="294" t="n"/>
      <c r="C1482" s="294" t="n"/>
      <c r="D1482" s="294" t="n"/>
      <c r="E1482" s="294" t="n"/>
      <c r="F1482" s="295" t="n"/>
      <c r="G1482" s="295" t="n"/>
      <c r="H1482" s="296" t="n"/>
      <c r="I1482" s="295" t="n"/>
      <c r="J1482" s="296" t="n"/>
      <c r="K1482" s="295" t="n"/>
      <c r="L1482" s="297" t="n"/>
      <c r="M1482" s="297">
        <f>'ENS TARDIO 201819'!$K1482-'ENS TARDIO 201819'!$I1482</f>
        <v/>
      </c>
      <c r="N1482" s="295" t="n"/>
      <c r="O1482" s="295" t="n"/>
      <c r="P1482" s="295" t="n"/>
      <c r="Q1482" s="295" t="n"/>
      <c r="R1482" s="295" t="n"/>
      <c r="S1482" s="295" t="n"/>
      <c r="T1482" s="295" t="n"/>
      <c r="U1482" s="295" t="n"/>
      <c r="V1482" s="295" t="n"/>
      <c r="W1482" s="295" t="n"/>
      <c r="X1482" s="290" t="inlineStr">
        <is>
          <t>Plot válido</t>
        </is>
      </c>
    </row>
    <row r="1483" hidden="1" ht="15.75" customHeight="1" s="412">
      <c r="A1483" s="294" t="n"/>
      <c r="B1483" s="294" t="n"/>
      <c r="C1483" s="294" t="n"/>
      <c r="D1483" s="294" t="n"/>
      <c r="E1483" s="294" t="n"/>
      <c r="F1483" s="295" t="n"/>
      <c r="G1483" s="295" t="n"/>
      <c r="H1483" s="296" t="n"/>
      <c r="I1483" s="295" t="n"/>
      <c r="J1483" s="296" t="n"/>
      <c r="K1483" s="295" t="n"/>
      <c r="L1483" s="297" t="n"/>
      <c r="M1483" s="297">
        <f>'ENS TARDIO 201819'!$K1483-'ENS TARDIO 201819'!$I1483</f>
        <v/>
      </c>
      <c r="N1483" s="295" t="n"/>
      <c r="O1483" s="295" t="n"/>
      <c r="P1483" s="295" t="n"/>
      <c r="Q1483" s="295" t="n"/>
      <c r="R1483" s="295" t="n"/>
      <c r="S1483" s="295" t="n"/>
      <c r="T1483" s="295" t="n"/>
      <c r="U1483" s="295" t="n"/>
      <c r="V1483" s="295" t="n"/>
      <c r="W1483" s="295" t="n"/>
      <c r="X1483" s="290" t="inlineStr">
        <is>
          <t>Plot válido</t>
        </is>
      </c>
    </row>
    <row r="1484" hidden="1" ht="15.75" customHeight="1" s="412">
      <c r="A1484" s="294" t="n"/>
      <c r="B1484" s="294" t="n"/>
      <c r="C1484" s="294" t="n"/>
      <c r="D1484" s="294" t="n"/>
      <c r="E1484" s="294" t="n"/>
      <c r="F1484" s="295" t="n"/>
      <c r="G1484" s="295" t="n"/>
      <c r="H1484" s="296" t="n"/>
      <c r="I1484" s="295" t="n"/>
      <c r="J1484" s="296" t="n"/>
      <c r="K1484" s="295" t="n"/>
      <c r="L1484" s="297" t="n"/>
      <c r="M1484" s="297">
        <f>'ENS TARDIO 201819'!$K1484-'ENS TARDIO 201819'!$I1484</f>
        <v/>
      </c>
      <c r="N1484" s="295" t="n"/>
      <c r="O1484" s="295" t="n"/>
      <c r="P1484" s="295" t="n"/>
      <c r="Q1484" s="295" t="n"/>
      <c r="R1484" s="295" t="n"/>
      <c r="S1484" s="295" t="n"/>
      <c r="T1484" s="295" t="n"/>
      <c r="U1484" s="295" t="n"/>
      <c r="V1484" s="295" t="n"/>
      <c r="W1484" s="295" t="n"/>
      <c r="X1484" s="290" t="inlineStr">
        <is>
          <t>Plot válido</t>
        </is>
      </c>
    </row>
    <row r="1485" hidden="1" ht="15.75" customHeight="1" s="412">
      <c r="A1485" s="294" t="n"/>
      <c r="B1485" s="294" t="n"/>
      <c r="C1485" s="294" t="n"/>
      <c r="D1485" s="294" t="n"/>
      <c r="E1485" s="294" t="n"/>
      <c r="F1485" s="295" t="n"/>
      <c r="G1485" s="295" t="n"/>
      <c r="H1485" s="296" t="n"/>
      <c r="I1485" s="295" t="n"/>
      <c r="J1485" s="296" t="n"/>
      <c r="K1485" s="295" t="n"/>
      <c r="L1485" s="297" t="n"/>
      <c r="M1485" s="297">
        <f>'ENS TARDIO 201819'!$K1485-'ENS TARDIO 201819'!$I1485</f>
        <v/>
      </c>
      <c r="N1485" s="295" t="n"/>
      <c r="O1485" s="295" t="n"/>
      <c r="P1485" s="295" t="n"/>
      <c r="Q1485" s="295" t="n"/>
      <c r="R1485" s="295" t="n"/>
      <c r="S1485" s="295" t="n"/>
      <c r="T1485" s="295" t="n"/>
      <c r="U1485" s="295" t="n"/>
      <c r="V1485" s="295" t="n"/>
      <c r="W1485" s="295" t="n"/>
      <c r="X1485" s="290" t="inlineStr">
        <is>
          <t>Plot válido</t>
        </is>
      </c>
    </row>
    <row r="1486" hidden="1" ht="15.75" customHeight="1" s="412">
      <c r="A1486" s="294" t="n"/>
      <c r="B1486" s="294" t="n"/>
      <c r="C1486" s="294" t="n"/>
      <c r="D1486" s="294" t="n"/>
      <c r="E1486" s="294" t="n"/>
      <c r="F1486" s="295" t="n"/>
      <c r="G1486" s="295" t="n"/>
      <c r="H1486" s="296" t="n"/>
      <c r="I1486" s="295" t="n"/>
      <c r="J1486" s="296" t="n"/>
      <c r="K1486" s="295" t="n"/>
      <c r="L1486" s="297" t="n"/>
      <c r="M1486" s="297">
        <f>'ENS TARDIO 201819'!$K1486-'ENS TARDIO 201819'!$I1486</f>
        <v/>
      </c>
      <c r="N1486" s="295" t="n"/>
      <c r="O1486" s="295" t="n"/>
      <c r="P1486" s="295" t="n"/>
      <c r="Q1486" s="295" t="n"/>
      <c r="R1486" s="295" t="n"/>
      <c r="S1486" s="295" t="n"/>
      <c r="T1486" s="295" t="n"/>
      <c r="U1486" s="295" t="n"/>
      <c r="V1486" s="295" t="n"/>
      <c r="W1486" s="295" t="n"/>
      <c r="X1486" s="290" t="inlineStr">
        <is>
          <t>Plot válido</t>
        </is>
      </c>
    </row>
    <row r="1487" hidden="1" ht="15.75" customHeight="1" s="412">
      <c r="A1487" s="294" t="n"/>
      <c r="B1487" s="294" t="n"/>
      <c r="C1487" s="294" t="n"/>
      <c r="D1487" s="294" t="n"/>
      <c r="E1487" s="294" t="n"/>
      <c r="F1487" s="295" t="n"/>
      <c r="G1487" s="295" t="n"/>
      <c r="H1487" s="296" t="n"/>
      <c r="I1487" s="295" t="n"/>
      <c r="J1487" s="296" t="n"/>
      <c r="K1487" s="295" t="n"/>
      <c r="L1487" s="297" t="n"/>
      <c r="M1487" s="297">
        <f>'ENS TARDIO 201819'!$K1487-'ENS TARDIO 201819'!$I1487</f>
        <v/>
      </c>
      <c r="N1487" s="295" t="n"/>
      <c r="O1487" s="295" t="n"/>
      <c r="P1487" s="295" t="n"/>
      <c r="Q1487" s="295" t="n"/>
      <c r="R1487" s="295" t="n"/>
      <c r="S1487" s="295" t="n"/>
      <c r="T1487" s="295" t="n"/>
      <c r="U1487" s="295" t="n"/>
      <c r="V1487" s="295" t="n"/>
      <c r="W1487" s="295" t="n"/>
      <c r="X1487" s="290" t="inlineStr">
        <is>
          <t>Plot válido</t>
        </is>
      </c>
    </row>
    <row r="1488" hidden="1" ht="15.75" customHeight="1" s="412">
      <c r="A1488" s="294" t="n"/>
      <c r="B1488" s="294" t="n"/>
      <c r="C1488" s="294" t="n"/>
      <c r="D1488" s="294" t="n"/>
      <c r="E1488" s="294" t="n"/>
      <c r="F1488" s="295" t="n"/>
      <c r="G1488" s="295" t="n"/>
      <c r="H1488" s="296" t="n"/>
      <c r="I1488" s="295" t="n"/>
      <c r="J1488" s="296" t="n"/>
      <c r="K1488" s="295" t="n"/>
      <c r="L1488" s="297" t="n"/>
      <c r="M1488" s="297">
        <f>'ENS TARDIO 201819'!$K1488-'ENS TARDIO 201819'!$I1488</f>
        <v/>
      </c>
      <c r="N1488" s="295" t="n"/>
      <c r="O1488" s="295" t="n"/>
      <c r="P1488" s="295" t="n"/>
      <c r="Q1488" s="295" t="n"/>
      <c r="R1488" s="295" t="n"/>
      <c r="S1488" s="295" t="n"/>
      <c r="T1488" s="295" t="n"/>
      <c r="U1488" s="295" t="n"/>
      <c r="V1488" s="295" t="n"/>
      <c r="W1488" s="295" t="n"/>
      <c r="X1488" s="290" t="inlineStr">
        <is>
          <t>Plot válido</t>
        </is>
      </c>
    </row>
    <row r="1489" hidden="1" ht="15.75" customHeight="1" s="412">
      <c r="A1489" s="294" t="n"/>
      <c r="B1489" s="294" t="n"/>
      <c r="C1489" s="294" t="n"/>
      <c r="D1489" s="294" t="n"/>
      <c r="E1489" s="294" t="n"/>
      <c r="F1489" s="295" t="n"/>
      <c r="G1489" s="295" t="n"/>
      <c r="H1489" s="296" t="n"/>
      <c r="I1489" s="295" t="n"/>
      <c r="J1489" s="296" t="n"/>
      <c r="K1489" s="295" t="n"/>
      <c r="L1489" s="297" t="n"/>
      <c r="M1489" s="297">
        <f>'ENS TARDIO 201819'!$K1489-'ENS TARDIO 201819'!$I1489</f>
        <v/>
      </c>
      <c r="N1489" s="295" t="n"/>
      <c r="O1489" s="295" t="n"/>
      <c r="P1489" s="295" t="n"/>
      <c r="Q1489" s="295" t="n"/>
      <c r="R1489" s="295" t="n"/>
      <c r="S1489" s="295" t="n"/>
      <c r="T1489" s="295" t="n"/>
      <c r="U1489" s="295" t="n"/>
      <c r="V1489" s="295" t="n"/>
      <c r="W1489" s="295" t="n"/>
      <c r="X1489" s="290" t="inlineStr">
        <is>
          <t>Plot válido</t>
        </is>
      </c>
    </row>
    <row r="1490" hidden="1" ht="15.75" customHeight="1" s="412">
      <c r="A1490" s="294" t="n"/>
      <c r="B1490" s="294" t="n"/>
      <c r="C1490" s="294" t="n"/>
      <c r="D1490" s="294" t="n"/>
      <c r="E1490" s="294" t="n"/>
      <c r="F1490" s="295" t="n"/>
      <c r="G1490" s="295" t="n"/>
      <c r="H1490" s="296" t="n"/>
      <c r="I1490" s="295" t="n"/>
      <c r="J1490" s="296" t="n"/>
      <c r="K1490" s="295" t="n"/>
      <c r="L1490" s="297" t="n"/>
      <c r="M1490" s="297">
        <f>'ENS TARDIO 201819'!$K1490-'ENS TARDIO 201819'!$I1490</f>
        <v/>
      </c>
      <c r="N1490" s="295" t="n"/>
      <c r="O1490" s="295" t="n"/>
      <c r="P1490" s="295" t="n"/>
      <c r="Q1490" s="295" t="n"/>
      <c r="R1490" s="295" t="n"/>
      <c r="S1490" s="295" t="n"/>
      <c r="T1490" s="295" t="n"/>
      <c r="U1490" s="295" t="n"/>
      <c r="V1490" s="295" t="n"/>
      <c r="W1490" s="295" t="n"/>
      <c r="X1490" s="290" t="inlineStr">
        <is>
          <t>Plot válido</t>
        </is>
      </c>
    </row>
    <row r="1491" hidden="1" ht="15.75" customHeight="1" s="412">
      <c r="A1491" s="294" t="n"/>
      <c r="B1491" s="294" t="n"/>
      <c r="C1491" s="294" t="n"/>
      <c r="D1491" s="294" t="n"/>
      <c r="E1491" s="294" t="n"/>
      <c r="F1491" s="295" t="n"/>
      <c r="G1491" s="295" t="n"/>
      <c r="H1491" s="296" t="n"/>
      <c r="I1491" s="295" t="n"/>
      <c r="J1491" s="296" t="n"/>
      <c r="K1491" s="295" t="n"/>
      <c r="L1491" s="297" t="n"/>
      <c r="M1491" s="297">
        <f>'ENS TARDIO 201819'!$K1491-'ENS TARDIO 201819'!$I1491</f>
        <v/>
      </c>
      <c r="N1491" s="295" t="n"/>
      <c r="O1491" s="295" t="n"/>
      <c r="P1491" s="295" t="n"/>
      <c r="Q1491" s="295" t="n"/>
      <c r="R1491" s="295" t="n"/>
      <c r="S1491" s="295" t="n"/>
      <c r="T1491" s="295" t="n"/>
      <c r="U1491" s="295" t="n"/>
      <c r="V1491" s="295" t="n"/>
      <c r="W1491" s="295" t="n"/>
      <c r="X1491" s="290" t="inlineStr">
        <is>
          <t>Plot válido</t>
        </is>
      </c>
    </row>
    <row r="1492" hidden="1" ht="15.75" customHeight="1" s="412">
      <c r="A1492" s="294" t="n"/>
      <c r="B1492" s="294" t="n"/>
      <c r="C1492" s="294" t="n"/>
      <c r="D1492" s="294" t="n"/>
      <c r="E1492" s="294" t="n"/>
      <c r="F1492" s="295" t="n"/>
      <c r="G1492" s="295" t="n"/>
      <c r="H1492" s="296" t="n"/>
      <c r="I1492" s="295" t="n"/>
      <c r="J1492" s="296" t="n"/>
      <c r="K1492" s="295" t="n"/>
      <c r="L1492" s="297" t="n"/>
      <c r="M1492" s="297">
        <f>'ENS TARDIO 201819'!$K1492-'ENS TARDIO 201819'!$I1492</f>
        <v/>
      </c>
      <c r="N1492" s="295" t="n"/>
      <c r="O1492" s="295" t="n"/>
      <c r="P1492" s="295" t="n"/>
      <c r="Q1492" s="295" t="n"/>
      <c r="R1492" s="295" t="n"/>
      <c r="S1492" s="295" t="n"/>
      <c r="T1492" s="295" t="n"/>
      <c r="U1492" s="295" t="n"/>
      <c r="V1492" s="295" t="n"/>
      <c r="W1492" s="295" t="n"/>
      <c r="X1492" s="290" t="inlineStr">
        <is>
          <t>Plot válido</t>
        </is>
      </c>
    </row>
    <row r="1493" hidden="1" ht="15.75" customHeight="1" s="412">
      <c r="A1493" s="294" t="n"/>
      <c r="B1493" s="294" t="n"/>
      <c r="C1493" s="294" t="n"/>
      <c r="D1493" s="294" t="n"/>
      <c r="E1493" s="294" t="n"/>
      <c r="F1493" s="295" t="n"/>
      <c r="G1493" s="295" t="n"/>
      <c r="H1493" s="296" t="n"/>
      <c r="I1493" s="295" t="n"/>
      <c r="J1493" s="296" t="n"/>
      <c r="K1493" s="295" t="n"/>
      <c r="L1493" s="297" t="n"/>
      <c r="M1493" s="297">
        <f>'ENS TARDIO 201819'!$K1493-'ENS TARDIO 201819'!$I1493</f>
        <v/>
      </c>
      <c r="N1493" s="295" t="n"/>
      <c r="O1493" s="295" t="n"/>
      <c r="P1493" s="295" t="n"/>
      <c r="Q1493" s="295" t="n"/>
      <c r="R1493" s="295" t="n"/>
      <c r="S1493" s="295" t="n"/>
      <c r="T1493" s="295" t="n"/>
      <c r="U1493" s="295" t="n"/>
      <c r="V1493" s="295" t="n"/>
      <c r="W1493" s="295" t="n"/>
      <c r="X1493" s="290" t="inlineStr">
        <is>
          <t>Plot válido</t>
        </is>
      </c>
    </row>
    <row r="1494" hidden="1" ht="15.75" customHeight="1" s="412">
      <c r="A1494" s="294" t="n"/>
      <c r="B1494" s="294" t="n"/>
      <c r="C1494" s="294" t="n"/>
      <c r="D1494" s="294" t="n"/>
      <c r="E1494" s="294" t="n"/>
      <c r="F1494" s="295" t="n"/>
      <c r="G1494" s="295" t="n"/>
      <c r="H1494" s="296" t="n"/>
      <c r="I1494" s="295" t="n"/>
      <c r="J1494" s="296" t="n"/>
      <c r="K1494" s="295" t="n"/>
      <c r="L1494" s="297" t="n"/>
      <c r="M1494" s="297">
        <f>'ENS TARDIO 201819'!$K1494-'ENS TARDIO 201819'!$I1494</f>
        <v/>
      </c>
      <c r="N1494" s="295" t="n"/>
      <c r="O1494" s="295" t="n"/>
      <c r="P1494" s="295" t="n"/>
      <c r="Q1494" s="295" t="n"/>
      <c r="R1494" s="295" t="n"/>
      <c r="S1494" s="295" t="n"/>
      <c r="T1494" s="295" t="n"/>
      <c r="U1494" s="295" t="n"/>
      <c r="V1494" s="295" t="n"/>
      <c r="W1494" s="295" t="n"/>
      <c r="X1494" s="290" t="inlineStr">
        <is>
          <t>Plot válido</t>
        </is>
      </c>
    </row>
    <row r="1495" hidden="1" ht="15.75" customHeight="1" s="412">
      <c r="A1495" s="294" t="n"/>
      <c r="B1495" s="294" t="n"/>
      <c r="C1495" s="294" t="n"/>
      <c r="D1495" s="294" t="n"/>
      <c r="E1495" s="294" t="n"/>
      <c r="F1495" s="295" t="n"/>
      <c r="G1495" s="295" t="n"/>
      <c r="H1495" s="296" t="n"/>
      <c r="I1495" s="295" t="n"/>
      <c r="J1495" s="296" t="n"/>
      <c r="K1495" s="295" t="n"/>
      <c r="L1495" s="297" t="n"/>
      <c r="M1495" s="297">
        <f>'ENS TARDIO 201819'!$K1495-'ENS TARDIO 201819'!$I1495</f>
        <v/>
      </c>
      <c r="N1495" s="295" t="n"/>
      <c r="O1495" s="295" t="n"/>
      <c r="P1495" s="295" t="n"/>
      <c r="Q1495" s="295" t="n"/>
      <c r="R1495" s="295" t="n"/>
      <c r="S1495" s="295" t="n"/>
      <c r="T1495" s="295" t="n"/>
      <c r="U1495" s="295" t="n"/>
      <c r="V1495" s="295" t="n"/>
      <c r="W1495" s="295" t="n"/>
      <c r="X1495" s="290" t="inlineStr">
        <is>
          <t>Plot válido</t>
        </is>
      </c>
    </row>
    <row r="1496" hidden="1" ht="15.75" customHeight="1" s="412">
      <c r="A1496" s="294" t="n"/>
      <c r="B1496" s="294" t="n"/>
      <c r="C1496" s="294" t="n"/>
      <c r="D1496" s="294" t="n"/>
      <c r="E1496" s="294" t="n"/>
      <c r="F1496" s="295" t="n"/>
      <c r="G1496" s="295" t="n"/>
      <c r="H1496" s="296" t="n"/>
      <c r="I1496" s="295" t="n"/>
      <c r="J1496" s="296" t="n"/>
      <c r="K1496" s="295" t="n"/>
      <c r="L1496" s="297" t="n"/>
      <c r="M1496" s="297">
        <f>'ENS TARDIO 201819'!$K1496-'ENS TARDIO 201819'!$I1496</f>
        <v/>
      </c>
      <c r="N1496" s="295" t="n"/>
      <c r="O1496" s="295" t="n"/>
      <c r="P1496" s="295" t="n"/>
      <c r="Q1496" s="295" t="n"/>
      <c r="R1496" s="295" t="n"/>
      <c r="S1496" s="295" t="n"/>
      <c r="T1496" s="295" t="n"/>
      <c r="U1496" s="295" t="n"/>
      <c r="V1496" s="295" t="n"/>
      <c r="W1496" s="295" t="n"/>
      <c r="X1496" s="290" t="inlineStr">
        <is>
          <t>Plot válido</t>
        </is>
      </c>
    </row>
    <row r="1497" hidden="1" ht="15.75" customHeight="1" s="412">
      <c r="A1497" s="294" t="n"/>
      <c r="B1497" s="294" t="n"/>
      <c r="C1497" s="294" t="n"/>
      <c r="D1497" s="294" t="n"/>
      <c r="E1497" s="294" t="n"/>
      <c r="F1497" s="295" t="n"/>
      <c r="G1497" s="295" t="n"/>
      <c r="H1497" s="296" t="n"/>
      <c r="I1497" s="295" t="n"/>
      <c r="J1497" s="296" t="n"/>
      <c r="K1497" s="295" t="n"/>
      <c r="L1497" s="297" t="n"/>
      <c r="M1497" s="297">
        <f>'ENS TARDIO 201819'!$K1497-'ENS TARDIO 201819'!$I1497</f>
        <v/>
      </c>
      <c r="N1497" s="295" t="n"/>
      <c r="O1497" s="295" t="n"/>
      <c r="P1497" s="295" t="n"/>
      <c r="Q1497" s="295" t="n"/>
      <c r="R1497" s="295" t="n"/>
      <c r="S1497" s="295" t="n"/>
      <c r="T1497" s="295" t="n"/>
      <c r="U1497" s="295" t="n"/>
      <c r="V1497" s="295" t="n"/>
      <c r="W1497" s="295" t="n"/>
      <c r="X1497" s="290" t="inlineStr">
        <is>
          <t>Plot válido</t>
        </is>
      </c>
    </row>
    <row r="1498" hidden="1" ht="15.75" customHeight="1" s="412">
      <c r="A1498" s="294" t="n"/>
      <c r="B1498" s="294" t="n"/>
      <c r="C1498" s="294" t="n"/>
      <c r="D1498" s="294" t="n"/>
      <c r="E1498" s="294" t="n"/>
      <c r="F1498" s="295" t="n"/>
      <c r="G1498" s="295" t="n"/>
      <c r="H1498" s="296" t="n"/>
      <c r="I1498" s="295" t="n"/>
      <c r="J1498" s="296" t="n"/>
      <c r="K1498" s="295" t="n"/>
      <c r="L1498" s="297" t="n"/>
      <c r="M1498" s="297">
        <f>'ENS TARDIO 201819'!$K1498-'ENS TARDIO 201819'!$I1498</f>
        <v/>
      </c>
      <c r="N1498" s="295" t="n"/>
      <c r="O1498" s="295" t="n"/>
      <c r="P1498" s="295" t="n"/>
      <c r="Q1498" s="295" t="n"/>
      <c r="R1498" s="295" t="n"/>
      <c r="S1498" s="295" t="n"/>
      <c r="T1498" s="295" t="n"/>
      <c r="U1498" s="295" t="n"/>
      <c r="V1498" s="295" t="n"/>
      <c r="W1498" s="295" t="n"/>
      <c r="X1498" s="290" t="inlineStr">
        <is>
          <t>Plot válido</t>
        </is>
      </c>
    </row>
    <row r="1499" hidden="1" ht="15.75" customHeight="1" s="412">
      <c r="A1499" s="294" t="n"/>
      <c r="B1499" s="294" t="n"/>
      <c r="C1499" s="294" t="n"/>
      <c r="D1499" s="294" t="n"/>
      <c r="E1499" s="294" t="n"/>
      <c r="F1499" s="295" t="n"/>
      <c r="G1499" s="295" t="n"/>
      <c r="H1499" s="296" t="n"/>
      <c r="I1499" s="295" t="n"/>
      <c r="J1499" s="296" t="n"/>
      <c r="K1499" s="295" t="n"/>
      <c r="L1499" s="297" t="n"/>
      <c r="M1499" s="297">
        <f>'ENS TARDIO 201819'!$K1499-'ENS TARDIO 201819'!$I1499</f>
        <v/>
      </c>
      <c r="N1499" s="295" t="n"/>
      <c r="O1499" s="295" t="n"/>
      <c r="P1499" s="295" t="n"/>
      <c r="Q1499" s="295" t="n"/>
      <c r="R1499" s="295" t="n"/>
      <c r="S1499" s="295" t="n"/>
      <c r="T1499" s="295" t="n"/>
      <c r="U1499" s="295" t="n"/>
      <c r="V1499" s="295" t="n"/>
      <c r="W1499" s="295" t="n"/>
      <c r="X1499" s="290" t="inlineStr">
        <is>
          <t>Plot válido</t>
        </is>
      </c>
    </row>
    <row r="1500" hidden="1" ht="15.75" customHeight="1" s="412">
      <c r="A1500" s="294" t="n"/>
      <c r="B1500" s="294" t="n"/>
      <c r="C1500" s="294" t="n"/>
      <c r="D1500" s="294" t="n"/>
      <c r="E1500" s="294" t="n"/>
      <c r="F1500" s="295" t="n"/>
      <c r="G1500" s="295" t="n"/>
      <c r="H1500" s="296" t="n"/>
      <c r="I1500" s="295" t="n"/>
      <c r="J1500" s="296" t="n"/>
      <c r="K1500" s="295" t="n"/>
      <c r="L1500" s="297" t="n"/>
      <c r="M1500" s="297">
        <f>'ENS TARDIO 201819'!$K1500-'ENS TARDIO 201819'!$I1500</f>
        <v/>
      </c>
      <c r="N1500" s="295" t="n"/>
      <c r="O1500" s="295" t="n"/>
      <c r="P1500" s="295" t="n"/>
      <c r="Q1500" s="295" t="n"/>
      <c r="R1500" s="295" t="n"/>
      <c r="S1500" s="295" t="n"/>
      <c r="T1500" s="295" t="n"/>
      <c r="U1500" s="295" t="n"/>
      <c r="V1500" s="295" t="n"/>
      <c r="W1500" s="295" t="n"/>
      <c r="X1500" s="290" t="inlineStr">
        <is>
          <t>Plot válido</t>
        </is>
      </c>
    </row>
    <row r="1501" hidden="1" ht="15.75" customHeight="1" s="412">
      <c r="A1501" s="294" t="n"/>
      <c r="B1501" s="294" t="n"/>
      <c r="C1501" s="294" t="n"/>
      <c r="D1501" s="294" t="n"/>
      <c r="E1501" s="294" t="n"/>
      <c r="F1501" s="295" t="n"/>
      <c r="G1501" s="295" t="n"/>
      <c r="H1501" s="296" t="n"/>
      <c r="I1501" s="295" t="n"/>
      <c r="J1501" s="296" t="n"/>
      <c r="K1501" s="295" t="n"/>
      <c r="L1501" s="297" t="n"/>
      <c r="M1501" s="297">
        <f>'ENS TARDIO 201819'!$K1501-'ENS TARDIO 201819'!$I1501</f>
        <v/>
      </c>
      <c r="N1501" s="295" t="n"/>
      <c r="O1501" s="295" t="n"/>
      <c r="P1501" s="295" t="n"/>
      <c r="Q1501" s="295" t="n"/>
      <c r="R1501" s="295" t="n"/>
      <c r="S1501" s="295" t="n"/>
      <c r="T1501" s="295" t="n"/>
      <c r="U1501" s="295" t="n"/>
      <c r="V1501" s="295" t="n"/>
      <c r="W1501" s="295" t="n"/>
      <c r="X1501" s="290" t="inlineStr">
        <is>
          <t>Plot válido</t>
        </is>
      </c>
    </row>
    <row r="1502" hidden="1" ht="15.75" customHeight="1" s="412">
      <c r="A1502" s="294" t="n"/>
      <c r="B1502" s="294" t="n"/>
      <c r="C1502" s="294" t="n"/>
      <c r="D1502" s="294" t="n"/>
      <c r="E1502" s="294" t="n"/>
      <c r="F1502" s="295" t="n"/>
      <c r="G1502" s="295" t="n"/>
      <c r="H1502" s="296" t="n"/>
      <c r="I1502" s="295" t="n"/>
      <c r="J1502" s="296" t="n"/>
      <c r="K1502" s="295" t="n"/>
      <c r="L1502" s="297" t="n"/>
      <c r="M1502" s="297">
        <f>'ENS TARDIO 201819'!$K1502-'ENS TARDIO 201819'!$I1502</f>
        <v/>
      </c>
      <c r="N1502" s="295" t="n"/>
      <c r="O1502" s="295" t="n"/>
      <c r="P1502" s="295" t="n"/>
      <c r="Q1502" s="295" t="n"/>
      <c r="R1502" s="295" t="n"/>
      <c r="S1502" s="295" t="n"/>
      <c r="T1502" s="295" t="n"/>
      <c r="U1502" s="295" t="n"/>
      <c r="V1502" s="295" t="n"/>
      <c r="W1502" s="295" t="n"/>
      <c r="X1502" s="290" t="inlineStr">
        <is>
          <t>Plot válido</t>
        </is>
      </c>
    </row>
    <row r="1503" hidden="1" ht="15.75" customHeight="1" s="412">
      <c r="A1503" s="294" t="n"/>
      <c r="B1503" s="294" t="n"/>
      <c r="C1503" s="294" t="n"/>
      <c r="D1503" s="294" t="n"/>
      <c r="E1503" s="294" t="n"/>
      <c r="F1503" s="295" t="n"/>
      <c r="G1503" s="295" t="n"/>
      <c r="H1503" s="296" t="n"/>
      <c r="I1503" s="295" t="n"/>
      <c r="J1503" s="296" t="n"/>
      <c r="K1503" s="295" t="n"/>
      <c r="L1503" s="297" t="n"/>
      <c r="M1503" s="297">
        <f>'ENS TARDIO 201819'!$K1503-'ENS TARDIO 201819'!$I1503</f>
        <v/>
      </c>
      <c r="N1503" s="295" t="n"/>
      <c r="O1503" s="295" t="n"/>
      <c r="P1503" s="295" t="n"/>
      <c r="Q1503" s="295" t="n"/>
      <c r="R1503" s="295" t="n"/>
      <c r="S1503" s="295" t="n"/>
      <c r="T1503" s="295" t="n"/>
      <c r="U1503" s="295" t="n"/>
      <c r="V1503" s="295" t="n"/>
      <c r="W1503" s="295" t="n"/>
      <c r="X1503" s="290" t="inlineStr">
        <is>
          <t>Plot válido</t>
        </is>
      </c>
    </row>
    <row r="1504" hidden="1" ht="15.75" customHeight="1" s="412">
      <c r="A1504" s="294" t="n"/>
      <c r="B1504" s="294" t="n"/>
      <c r="C1504" s="294" t="n"/>
      <c r="D1504" s="294" t="n"/>
      <c r="E1504" s="294" t="n"/>
      <c r="F1504" s="295" t="n"/>
      <c r="G1504" s="295" t="n"/>
      <c r="H1504" s="296" t="n"/>
      <c r="I1504" s="295" t="n"/>
      <c r="J1504" s="296" t="n"/>
      <c r="K1504" s="295" t="n"/>
      <c r="L1504" s="297" t="n"/>
      <c r="M1504" s="297">
        <f>'ENS TARDIO 201819'!$K1504-'ENS TARDIO 201819'!$I1504</f>
        <v/>
      </c>
      <c r="N1504" s="295" t="n"/>
      <c r="O1504" s="295" t="n"/>
      <c r="P1504" s="295" t="n"/>
      <c r="Q1504" s="295" t="n"/>
      <c r="R1504" s="295" t="n"/>
      <c r="S1504" s="295" t="n"/>
      <c r="T1504" s="295" t="n"/>
      <c r="U1504" s="295" t="n"/>
      <c r="V1504" s="295" t="n"/>
      <c r="W1504" s="295" t="n"/>
      <c r="X1504" s="290" t="inlineStr">
        <is>
          <t>Plot válido</t>
        </is>
      </c>
    </row>
    <row r="1505" hidden="1" ht="15.75" customHeight="1" s="412">
      <c r="A1505" s="294" t="n"/>
      <c r="B1505" s="294" t="n"/>
      <c r="C1505" s="294" t="n"/>
      <c r="D1505" s="294" t="n"/>
      <c r="E1505" s="294" t="n"/>
      <c r="F1505" s="295" t="n"/>
      <c r="G1505" s="295" t="n"/>
      <c r="H1505" s="296" t="n"/>
      <c r="I1505" s="295" t="n"/>
      <c r="J1505" s="296" t="n"/>
      <c r="K1505" s="295" t="n"/>
      <c r="L1505" s="297" t="n"/>
      <c r="M1505" s="297">
        <f>'ENS TARDIO 201819'!$K1505-'ENS TARDIO 201819'!$I1505</f>
        <v/>
      </c>
      <c r="N1505" s="295" t="n"/>
      <c r="O1505" s="295" t="n"/>
      <c r="P1505" s="295" t="n"/>
      <c r="Q1505" s="295" t="n"/>
      <c r="R1505" s="295" t="n"/>
      <c r="S1505" s="295" t="n"/>
      <c r="T1505" s="295" t="n"/>
      <c r="U1505" s="295" t="n"/>
      <c r="V1505" s="295" t="n"/>
      <c r="W1505" s="295" t="n"/>
      <c r="X1505" s="290" t="inlineStr">
        <is>
          <t>Plot válido</t>
        </is>
      </c>
    </row>
    <row r="1506" hidden="1" ht="15.75" customHeight="1" s="412">
      <c r="A1506" s="294" t="n"/>
      <c r="B1506" s="294" t="n"/>
      <c r="C1506" s="294" t="n"/>
      <c r="D1506" s="294" t="n"/>
      <c r="E1506" s="294" t="n"/>
      <c r="F1506" s="295" t="n"/>
      <c r="G1506" s="295" t="n"/>
      <c r="H1506" s="296" t="n"/>
      <c r="I1506" s="295" t="n"/>
      <c r="J1506" s="296" t="n"/>
      <c r="K1506" s="295" t="n"/>
      <c r="L1506" s="297" t="n"/>
      <c r="M1506" s="297">
        <f>'ENS TARDIO 201819'!$K1506-'ENS TARDIO 201819'!$I1506</f>
        <v/>
      </c>
      <c r="N1506" s="295" t="n"/>
      <c r="O1506" s="295" t="n"/>
      <c r="P1506" s="295" t="n"/>
      <c r="Q1506" s="295" t="n"/>
      <c r="R1506" s="295" t="n"/>
      <c r="S1506" s="295" t="n"/>
      <c r="T1506" s="295" t="n"/>
      <c r="U1506" s="295" t="n"/>
      <c r="V1506" s="295" t="n"/>
      <c r="W1506" s="295" t="n"/>
      <c r="X1506" s="290" t="inlineStr">
        <is>
          <t>Plot válido</t>
        </is>
      </c>
    </row>
    <row r="1507" hidden="1" ht="15.75" customHeight="1" s="412">
      <c r="A1507" s="294" t="n"/>
      <c r="B1507" s="294" t="n"/>
      <c r="C1507" s="294" t="n"/>
      <c r="D1507" s="294" t="n"/>
      <c r="E1507" s="294" t="n"/>
      <c r="F1507" s="295" t="n"/>
      <c r="G1507" s="295" t="n"/>
      <c r="H1507" s="296" t="n"/>
      <c r="I1507" s="295" t="n"/>
      <c r="J1507" s="296" t="n"/>
      <c r="K1507" s="295" t="n"/>
      <c r="L1507" s="297" t="n"/>
      <c r="M1507" s="297">
        <f>'ENS TARDIO 201819'!$K1507-'ENS TARDIO 201819'!$I1507</f>
        <v/>
      </c>
      <c r="N1507" s="295" t="n"/>
      <c r="O1507" s="295" t="n"/>
      <c r="P1507" s="295" t="n"/>
      <c r="Q1507" s="295" t="n"/>
      <c r="R1507" s="295" t="n"/>
      <c r="S1507" s="295" t="n"/>
      <c r="T1507" s="295" t="n"/>
      <c r="U1507" s="295" t="n"/>
      <c r="V1507" s="295" t="n"/>
      <c r="W1507" s="295" t="n"/>
      <c r="X1507" s="290" t="inlineStr">
        <is>
          <t>Plot válido</t>
        </is>
      </c>
    </row>
    <row r="1508" hidden="1" ht="15.75" customHeight="1" s="412">
      <c r="A1508" s="294" t="n"/>
      <c r="B1508" s="294" t="n"/>
      <c r="C1508" s="294" t="n"/>
      <c r="D1508" s="294" t="n"/>
      <c r="E1508" s="294" t="n"/>
      <c r="F1508" s="295" t="n"/>
      <c r="G1508" s="295" t="n"/>
      <c r="H1508" s="296" t="n"/>
      <c r="I1508" s="295" t="n"/>
      <c r="J1508" s="296" t="n"/>
      <c r="K1508" s="295" t="n"/>
      <c r="L1508" s="297" t="n"/>
      <c r="M1508" s="297">
        <f>'ENS TARDIO 201819'!$K1508-'ENS TARDIO 201819'!$I1508</f>
        <v/>
      </c>
      <c r="N1508" s="295" t="n"/>
      <c r="O1508" s="295" t="n"/>
      <c r="P1508" s="295" t="n"/>
      <c r="Q1508" s="295" t="n"/>
      <c r="R1508" s="295" t="n"/>
      <c r="S1508" s="295" t="n"/>
      <c r="T1508" s="295" t="n"/>
      <c r="U1508" s="295" t="n"/>
      <c r="V1508" s="295" t="n"/>
      <c r="W1508" s="295" t="n"/>
      <c r="X1508" s="290" t="inlineStr">
        <is>
          <t>Plot válido</t>
        </is>
      </c>
    </row>
    <row r="1509" hidden="1" ht="15.75" customHeight="1" s="412">
      <c r="A1509" s="294" t="n"/>
      <c r="B1509" s="294" t="n"/>
      <c r="C1509" s="294" t="n"/>
      <c r="D1509" s="294" t="n"/>
      <c r="E1509" s="294" t="n"/>
      <c r="F1509" s="295" t="n"/>
      <c r="G1509" s="295" t="n"/>
      <c r="H1509" s="296" t="n"/>
      <c r="I1509" s="295" t="n"/>
      <c r="J1509" s="296" t="n"/>
      <c r="K1509" s="295" t="n"/>
      <c r="L1509" s="297" t="n"/>
      <c r="M1509" s="297">
        <f>'ENS TARDIO 201819'!$K1509-'ENS TARDIO 201819'!$I1509</f>
        <v/>
      </c>
      <c r="N1509" s="295" t="n"/>
      <c r="O1509" s="295" t="n"/>
      <c r="P1509" s="295" t="n"/>
      <c r="Q1509" s="295" t="n"/>
      <c r="R1509" s="295" t="n"/>
      <c r="S1509" s="295" t="n"/>
      <c r="T1509" s="295" t="n"/>
      <c r="U1509" s="295" t="n"/>
      <c r="V1509" s="295" t="n"/>
      <c r="W1509" s="295" t="n"/>
      <c r="X1509" s="290" t="inlineStr">
        <is>
          <t>Plot válido</t>
        </is>
      </c>
    </row>
    <row r="1510" hidden="1" ht="15.75" customHeight="1" s="412">
      <c r="A1510" s="294" t="n"/>
      <c r="B1510" s="294" t="n"/>
      <c r="C1510" s="294" t="n"/>
      <c r="D1510" s="294" t="n"/>
      <c r="E1510" s="294" t="n"/>
      <c r="F1510" s="295" t="n"/>
      <c r="G1510" s="295" t="n"/>
      <c r="H1510" s="296" t="n"/>
      <c r="I1510" s="295" t="n"/>
      <c r="J1510" s="296" t="n"/>
      <c r="K1510" s="295" t="n"/>
      <c r="L1510" s="297" t="n"/>
      <c r="M1510" s="297">
        <f>'ENS TARDIO 201819'!$K1510-'ENS TARDIO 201819'!$I1510</f>
        <v/>
      </c>
      <c r="N1510" s="295" t="n"/>
      <c r="O1510" s="295" t="n"/>
      <c r="P1510" s="295" t="n"/>
      <c r="Q1510" s="295" t="n"/>
      <c r="R1510" s="295" t="n"/>
      <c r="S1510" s="295" t="n"/>
      <c r="T1510" s="295" t="n"/>
      <c r="U1510" s="295" t="n"/>
      <c r="V1510" s="295" t="n"/>
      <c r="W1510" s="295" t="n"/>
      <c r="X1510" s="290" t="inlineStr">
        <is>
          <t>Plot válido</t>
        </is>
      </c>
    </row>
    <row r="1511" hidden="1" ht="15.75" customHeight="1" s="412">
      <c r="A1511" s="294" t="n"/>
      <c r="B1511" s="294" t="n"/>
      <c r="C1511" s="294" t="n"/>
      <c r="D1511" s="294" t="n"/>
      <c r="E1511" s="294" t="n"/>
      <c r="F1511" s="295" t="n"/>
      <c r="G1511" s="295" t="n"/>
      <c r="H1511" s="296" t="n"/>
      <c r="I1511" s="295" t="n"/>
      <c r="J1511" s="296" t="n"/>
      <c r="K1511" s="295" t="n"/>
      <c r="L1511" s="297" t="n"/>
      <c r="M1511" s="297">
        <f>'ENS TARDIO 201819'!$K1511-'ENS TARDIO 201819'!$I1511</f>
        <v/>
      </c>
      <c r="N1511" s="295" t="n"/>
      <c r="O1511" s="295" t="n"/>
      <c r="P1511" s="295" t="n"/>
      <c r="Q1511" s="295" t="n"/>
      <c r="R1511" s="295" t="n"/>
      <c r="S1511" s="295" t="n"/>
      <c r="T1511" s="295" t="n"/>
      <c r="U1511" s="295" t="n"/>
      <c r="V1511" s="295" t="n"/>
      <c r="W1511" s="295" t="n"/>
      <c r="X1511" s="290" t="inlineStr">
        <is>
          <t>Plot válido</t>
        </is>
      </c>
    </row>
    <row r="1512" hidden="1" ht="15.75" customHeight="1" s="412">
      <c r="A1512" s="294" t="n"/>
      <c r="B1512" s="294" t="n"/>
      <c r="C1512" s="294" t="n"/>
      <c r="D1512" s="294" t="n"/>
      <c r="E1512" s="294" t="n"/>
      <c r="F1512" s="295" t="n"/>
      <c r="G1512" s="295" t="n"/>
      <c r="H1512" s="296" t="n"/>
      <c r="I1512" s="295" t="n"/>
      <c r="J1512" s="296" t="n"/>
      <c r="K1512" s="295" t="n"/>
      <c r="L1512" s="297" t="n"/>
      <c r="M1512" s="297">
        <f>'ENS TARDIO 201819'!$K1512-'ENS TARDIO 201819'!$I1512</f>
        <v/>
      </c>
      <c r="N1512" s="295" t="n"/>
      <c r="O1512" s="295" t="n"/>
      <c r="P1512" s="295" t="n"/>
      <c r="Q1512" s="295" t="n"/>
      <c r="R1512" s="295" t="n"/>
      <c r="S1512" s="295" t="n"/>
      <c r="T1512" s="295" t="n"/>
      <c r="U1512" s="295" t="n"/>
      <c r="V1512" s="295" t="n"/>
      <c r="W1512" s="295" t="n"/>
      <c r="X1512" s="290" t="inlineStr">
        <is>
          <t>Plot válido</t>
        </is>
      </c>
    </row>
    <row r="1513" hidden="1" ht="15.75" customHeight="1" s="412">
      <c r="A1513" s="294" t="n"/>
      <c r="B1513" s="294" t="n"/>
      <c r="C1513" s="294" t="n"/>
      <c r="D1513" s="294" t="n"/>
      <c r="E1513" s="294" t="n"/>
      <c r="F1513" s="295" t="n"/>
      <c r="G1513" s="295" t="n"/>
      <c r="H1513" s="296" t="n"/>
      <c r="I1513" s="295" t="n"/>
      <c r="J1513" s="296" t="n"/>
      <c r="K1513" s="295" t="n"/>
      <c r="L1513" s="297" t="n"/>
      <c r="M1513" s="297">
        <f>'ENS TARDIO 201819'!$K1513-'ENS TARDIO 201819'!$I1513</f>
        <v/>
      </c>
      <c r="N1513" s="295" t="n"/>
      <c r="O1513" s="295" t="n"/>
      <c r="P1513" s="295" t="n"/>
      <c r="Q1513" s="295" t="n"/>
      <c r="R1513" s="295" t="n"/>
      <c r="S1513" s="295" t="n"/>
      <c r="T1513" s="295" t="n"/>
      <c r="U1513" s="295" t="n"/>
      <c r="V1513" s="295" t="n"/>
      <c r="W1513" s="295" t="n"/>
      <c r="X1513" s="290" t="inlineStr">
        <is>
          <t>Plot válido</t>
        </is>
      </c>
    </row>
    <row r="1514" hidden="1" ht="15.75" customHeight="1" s="412">
      <c r="A1514" s="294" t="n"/>
      <c r="B1514" s="294" t="n"/>
      <c r="C1514" s="294" t="n"/>
      <c r="D1514" s="294" t="n"/>
      <c r="E1514" s="294" t="n"/>
      <c r="F1514" s="295" t="n"/>
      <c r="G1514" s="295" t="n"/>
      <c r="H1514" s="296" t="n"/>
      <c r="I1514" s="295" t="n"/>
      <c r="J1514" s="296" t="n"/>
      <c r="K1514" s="295" t="n"/>
      <c r="L1514" s="297" t="n"/>
      <c r="M1514" s="297">
        <f>'ENS TARDIO 201819'!$K1514-'ENS TARDIO 201819'!$I1514</f>
        <v/>
      </c>
      <c r="N1514" s="295" t="n"/>
      <c r="O1514" s="295" t="n"/>
      <c r="P1514" s="295" t="n"/>
      <c r="Q1514" s="295" t="n"/>
      <c r="R1514" s="295" t="n"/>
      <c r="S1514" s="295" t="n"/>
      <c r="T1514" s="295" t="n"/>
      <c r="U1514" s="295" t="n"/>
      <c r="V1514" s="295" t="n"/>
      <c r="W1514" s="295" t="n"/>
      <c r="X1514" s="290" t="inlineStr">
        <is>
          <t>Plot válido</t>
        </is>
      </c>
    </row>
    <row r="1515" hidden="1" ht="15.75" customHeight="1" s="412">
      <c r="A1515" s="294" t="n"/>
      <c r="B1515" s="294" t="n"/>
      <c r="C1515" s="294" t="n"/>
      <c r="D1515" s="294" t="n"/>
      <c r="E1515" s="294" t="n"/>
      <c r="F1515" s="295" t="n"/>
      <c r="G1515" s="295" t="n"/>
      <c r="H1515" s="296" t="n"/>
      <c r="I1515" s="295" t="n"/>
      <c r="J1515" s="296" t="n"/>
      <c r="K1515" s="295" t="n"/>
      <c r="L1515" s="297" t="n"/>
      <c r="M1515" s="297">
        <f>'ENS TARDIO 201819'!$K1515-'ENS TARDIO 201819'!$I1515</f>
        <v/>
      </c>
      <c r="N1515" s="295" t="n"/>
      <c r="O1515" s="295" t="n"/>
      <c r="P1515" s="295" t="n"/>
      <c r="Q1515" s="295" t="n"/>
      <c r="R1515" s="295" t="n"/>
      <c r="S1515" s="295" t="n"/>
      <c r="T1515" s="295" t="n"/>
      <c r="U1515" s="295" t="n"/>
      <c r="V1515" s="295" t="n"/>
      <c r="W1515" s="295" t="n"/>
      <c r="X1515" s="290" t="inlineStr">
        <is>
          <t>Plot válido</t>
        </is>
      </c>
    </row>
    <row r="1516" hidden="1" ht="15.75" customHeight="1" s="412">
      <c r="A1516" s="294" t="n"/>
      <c r="B1516" s="294" t="n"/>
      <c r="C1516" s="294" t="n"/>
      <c r="D1516" s="294" t="n"/>
      <c r="E1516" s="294" t="n"/>
      <c r="F1516" s="295" t="n"/>
      <c r="G1516" s="295" t="n"/>
      <c r="H1516" s="296" t="n"/>
      <c r="I1516" s="295" t="n"/>
      <c r="J1516" s="296" t="n"/>
      <c r="K1516" s="295" t="n"/>
      <c r="L1516" s="297" t="n"/>
      <c r="M1516" s="297">
        <f>'ENS TARDIO 201819'!$K1516-'ENS TARDIO 201819'!$I1516</f>
        <v/>
      </c>
      <c r="N1516" s="295" t="n"/>
      <c r="O1516" s="295" t="n"/>
      <c r="P1516" s="295" t="n"/>
      <c r="Q1516" s="295" t="n"/>
      <c r="R1516" s="295" t="n"/>
      <c r="S1516" s="295" t="n"/>
      <c r="T1516" s="295" t="n"/>
      <c r="U1516" s="295" t="n"/>
      <c r="V1516" s="295" t="n"/>
      <c r="W1516" s="295" t="n"/>
      <c r="X1516" s="290" t="inlineStr">
        <is>
          <t>Plot válido</t>
        </is>
      </c>
    </row>
    <row r="1517" hidden="1" ht="15.75" customHeight="1" s="412">
      <c r="A1517" s="294" t="n"/>
      <c r="B1517" s="294" t="n"/>
      <c r="C1517" s="294" t="n"/>
      <c r="D1517" s="294" t="n"/>
      <c r="E1517" s="294" t="n"/>
      <c r="F1517" s="295" t="n"/>
      <c r="G1517" s="295" t="n"/>
      <c r="H1517" s="296" t="n"/>
      <c r="I1517" s="295" t="n"/>
      <c r="J1517" s="296" t="n"/>
      <c r="K1517" s="295" t="n"/>
      <c r="L1517" s="297" t="n"/>
      <c r="M1517" s="297">
        <f>'ENS TARDIO 201819'!$K1517-'ENS TARDIO 201819'!$I1517</f>
        <v/>
      </c>
      <c r="N1517" s="295" t="n"/>
      <c r="O1517" s="295" t="n"/>
      <c r="P1517" s="295" t="n"/>
      <c r="Q1517" s="295" t="n"/>
      <c r="R1517" s="295" t="n"/>
      <c r="S1517" s="295" t="n"/>
      <c r="T1517" s="295" t="n"/>
      <c r="U1517" s="295" t="n"/>
      <c r="V1517" s="295" t="n"/>
      <c r="W1517" s="295" t="n"/>
      <c r="X1517" s="290" t="inlineStr">
        <is>
          <t>Plot válido</t>
        </is>
      </c>
    </row>
    <row r="1518" hidden="1" ht="15.75" customHeight="1" s="412">
      <c r="A1518" s="294" t="n"/>
      <c r="B1518" s="294" t="n"/>
      <c r="C1518" s="294" t="n"/>
      <c r="D1518" s="294" t="n"/>
      <c r="E1518" s="294" t="n"/>
      <c r="F1518" s="295" t="n"/>
      <c r="G1518" s="295" t="n"/>
      <c r="H1518" s="296" t="n"/>
      <c r="I1518" s="295" t="n"/>
      <c r="J1518" s="296" t="n"/>
      <c r="K1518" s="295" t="n"/>
      <c r="L1518" s="297" t="n"/>
      <c r="M1518" s="297">
        <f>'ENS TARDIO 201819'!$K1518-'ENS TARDIO 201819'!$I1518</f>
        <v/>
      </c>
      <c r="N1518" s="295" t="n"/>
      <c r="O1518" s="295" t="n"/>
      <c r="P1518" s="295" t="n"/>
      <c r="Q1518" s="295" t="n"/>
      <c r="R1518" s="295" t="n"/>
      <c r="S1518" s="295" t="n"/>
      <c r="T1518" s="295" t="n"/>
      <c r="U1518" s="295" t="n"/>
      <c r="V1518" s="295" t="n"/>
      <c r="W1518" s="295" t="n"/>
      <c r="X1518" s="290" t="inlineStr">
        <is>
          <t>Plot válido</t>
        </is>
      </c>
    </row>
    <row r="1519" hidden="1" ht="15.75" customHeight="1" s="412">
      <c r="A1519" s="294" t="n"/>
      <c r="B1519" s="294" t="n"/>
      <c r="C1519" s="294" t="n"/>
      <c r="D1519" s="294" t="n"/>
      <c r="E1519" s="294" t="n"/>
      <c r="F1519" s="295" t="n"/>
      <c r="G1519" s="295" t="n"/>
      <c r="H1519" s="296" t="n"/>
      <c r="I1519" s="295" t="n"/>
      <c r="J1519" s="296" t="n"/>
      <c r="K1519" s="295" t="n"/>
      <c r="L1519" s="297" t="n"/>
      <c r="M1519" s="297">
        <f>'ENS TARDIO 201819'!$K1519-'ENS TARDIO 201819'!$I1519</f>
        <v/>
      </c>
      <c r="N1519" s="295" t="n"/>
      <c r="O1519" s="295" t="n"/>
      <c r="P1519" s="295" t="n"/>
      <c r="Q1519" s="295" t="n"/>
      <c r="R1519" s="295" t="n"/>
      <c r="S1519" s="295" t="n"/>
      <c r="T1519" s="295" t="n"/>
      <c r="U1519" s="295" t="n"/>
      <c r="V1519" s="295" t="n"/>
      <c r="W1519" s="295" t="n"/>
      <c r="X1519" s="290" t="inlineStr">
        <is>
          <t>Plot válido</t>
        </is>
      </c>
    </row>
    <row r="1520" hidden="1" ht="15.75" customHeight="1" s="412">
      <c r="A1520" s="294" t="n"/>
      <c r="B1520" s="294" t="n"/>
      <c r="C1520" s="294" t="n"/>
      <c r="D1520" s="294" t="n"/>
      <c r="E1520" s="294" t="n"/>
      <c r="F1520" s="295" t="n"/>
      <c r="G1520" s="295" t="n"/>
      <c r="H1520" s="296" t="n"/>
      <c r="I1520" s="295" t="n"/>
      <c r="J1520" s="296" t="n"/>
      <c r="K1520" s="295" t="n"/>
      <c r="L1520" s="297" t="n"/>
      <c r="M1520" s="297">
        <f>'ENS TARDIO 201819'!$K1520-'ENS TARDIO 201819'!$I1520</f>
        <v/>
      </c>
      <c r="N1520" s="295" t="n"/>
      <c r="O1520" s="295" t="n"/>
      <c r="P1520" s="295" t="n"/>
      <c r="Q1520" s="295" t="n"/>
      <c r="R1520" s="295" t="n"/>
      <c r="S1520" s="295" t="n"/>
      <c r="T1520" s="295" t="n"/>
      <c r="U1520" s="295" t="n"/>
      <c r="V1520" s="295" t="n"/>
      <c r="W1520" s="295" t="n"/>
      <c r="X1520" s="290" t="inlineStr">
        <is>
          <t>Plot válido</t>
        </is>
      </c>
    </row>
    <row r="1521" hidden="1" ht="15.75" customHeight="1" s="412">
      <c r="A1521" s="294" t="n"/>
      <c r="B1521" s="294" t="n"/>
      <c r="C1521" s="294" t="n"/>
      <c r="D1521" s="294" t="n"/>
      <c r="E1521" s="294" t="n"/>
      <c r="F1521" s="295" t="n"/>
      <c r="G1521" s="295" t="n"/>
      <c r="H1521" s="296" t="n"/>
      <c r="I1521" s="295" t="n"/>
      <c r="J1521" s="296" t="n"/>
      <c r="K1521" s="295" t="n"/>
      <c r="L1521" s="297" t="n"/>
      <c r="M1521" s="297">
        <f>'ENS TARDIO 201819'!$K1521-'ENS TARDIO 201819'!$I1521</f>
        <v/>
      </c>
      <c r="N1521" s="295" t="n"/>
      <c r="O1521" s="295" t="n"/>
      <c r="P1521" s="295" t="n"/>
      <c r="Q1521" s="295" t="n"/>
      <c r="R1521" s="295" t="n"/>
      <c r="S1521" s="295" t="n"/>
      <c r="T1521" s="295" t="n"/>
      <c r="U1521" s="295" t="n"/>
      <c r="V1521" s="295" t="n"/>
      <c r="W1521" s="295" t="n"/>
      <c r="X1521" s="290" t="inlineStr">
        <is>
          <t>Plot válido</t>
        </is>
      </c>
    </row>
    <row r="1522" hidden="1" ht="15.75" customHeight="1" s="412">
      <c r="A1522" s="294" t="n"/>
      <c r="B1522" s="294" t="n"/>
      <c r="C1522" s="294" t="n"/>
      <c r="D1522" s="294" t="n"/>
      <c r="E1522" s="294" t="n"/>
      <c r="F1522" s="295" t="n"/>
      <c r="G1522" s="295" t="n"/>
      <c r="H1522" s="296" t="n"/>
      <c r="I1522" s="295" t="n"/>
      <c r="J1522" s="296" t="n"/>
      <c r="K1522" s="295" t="n"/>
      <c r="L1522" s="297" t="n"/>
      <c r="M1522" s="297">
        <f>'ENS TARDIO 201819'!$K1522-'ENS TARDIO 201819'!$I1522</f>
        <v/>
      </c>
      <c r="N1522" s="295" t="n"/>
      <c r="O1522" s="295" t="n"/>
      <c r="P1522" s="295" t="n"/>
      <c r="Q1522" s="295" t="n"/>
      <c r="R1522" s="295" t="n"/>
      <c r="S1522" s="295" t="n"/>
      <c r="T1522" s="295" t="n"/>
      <c r="U1522" s="295" t="n"/>
      <c r="V1522" s="295" t="n"/>
      <c r="W1522" s="295" t="n"/>
      <c r="X1522" s="290" t="inlineStr">
        <is>
          <t>Plot válido</t>
        </is>
      </c>
    </row>
    <row r="1523" hidden="1" ht="15.75" customHeight="1" s="412">
      <c r="A1523" s="294" t="n"/>
      <c r="B1523" s="294" t="n"/>
      <c r="C1523" s="294" t="n"/>
      <c r="D1523" s="294" t="n"/>
      <c r="E1523" s="294" t="n"/>
      <c r="F1523" s="295" t="n"/>
      <c r="G1523" s="295" t="n"/>
      <c r="H1523" s="296" t="n"/>
      <c r="I1523" s="295" t="n"/>
      <c r="J1523" s="296" t="n"/>
      <c r="K1523" s="295" t="n"/>
      <c r="L1523" s="297" t="n"/>
      <c r="M1523" s="297">
        <f>'ENS TARDIO 201819'!$K1523-'ENS TARDIO 201819'!$I1523</f>
        <v/>
      </c>
      <c r="N1523" s="295" t="n"/>
      <c r="O1523" s="295" t="n"/>
      <c r="P1523" s="295" t="n"/>
      <c r="Q1523" s="295" t="n"/>
      <c r="R1523" s="295" t="n"/>
      <c r="S1523" s="295" t="n"/>
      <c r="T1523" s="295" t="n"/>
      <c r="U1523" s="295" t="n"/>
      <c r="V1523" s="295" t="n"/>
      <c r="W1523" s="295" t="n"/>
      <c r="X1523" s="290" t="inlineStr">
        <is>
          <t>Se descarta</t>
        </is>
      </c>
    </row>
    <row r="1524" hidden="1" ht="15.75" customHeight="1" s="412">
      <c r="A1524" s="294" t="n"/>
      <c r="B1524" s="294" t="n"/>
      <c r="C1524" s="294" t="n"/>
      <c r="D1524" s="294" t="n"/>
      <c r="E1524" s="294" t="n"/>
      <c r="F1524" s="295" t="n"/>
      <c r="G1524" s="295" t="n"/>
      <c r="H1524" s="296" t="n"/>
      <c r="I1524" s="295" t="n"/>
      <c r="J1524" s="296" t="n"/>
      <c r="K1524" s="295" t="n"/>
      <c r="L1524" s="297" t="n"/>
      <c r="M1524" s="297">
        <f>'ENS TARDIO 201819'!$K1524-'ENS TARDIO 201819'!$I1524</f>
        <v/>
      </c>
      <c r="N1524" s="295" t="n"/>
      <c r="O1524" s="295" t="n"/>
      <c r="P1524" s="295" t="n"/>
      <c r="Q1524" s="295" t="n"/>
      <c r="R1524" s="295" t="n"/>
      <c r="S1524" s="295" t="n"/>
      <c r="T1524" s="295" t="n"/>
      <c r="U1524" s="295" t="n"/>
      <c r="V1524" s="295" t="n"/>
      <c r="W1524" s="295" t="n"/>
      <c r="X1524" s="290" t="inlineStr">
        <is>
          <t>Se descarta</t>
        </is>
      </c>
    </row>
    <row r="1525" hidden="1" ht="15.75" customHeight="1" s="412">
      <c r="A1525" s="294" t="n"/>
      <c r="B1525" s="294" t="n"/>
      <c r="C1525" s="294" t="n"/>
      <c r="D1525" s="294" t="n"/>
      <c r="E1525" s="294" t="n"/>
      <c r="F1525" s="295" t="n"/>
      <c r="G1525" s="295" t="n"/>
      <c r="H1525" s="296" t="n"/>
      <c r="I1525" s="295" t="n"/>
      <c r="J1525" s="296" t="n"/>
      <c r="K1525" s="295" t="n"/>
      <c r="L1525" s="297" t="n"/>
      <c r="M1525" s="297">
        <f>'ENS TARDIO 201819'!$K1525-'ENS TARDIO 201819'!$I1525</f>
        <v/>
      </c>
      <c r="N1525" s="295" t="n"/>
      <c r="O1525" s="295" t="n"/>
      <c r="P1525" s="295" t="n"/>
      <c r="Q1525" s="295" t="n"/>
      <c r="R1525" s="295" t="n"/>
      <c r="S1525" s="295" t="n"/>
      <c r="T1525" s="295" t="n"/>
      <c r="U1525" s="295" t="n"/>
      <c r="V1525" s="295" t="n"/>
      <c r="W1525" s="295" t="n"/>
      <c r="X1525" s="290" t="inlineStr">
        <is>
          <t>Se descarta</t>
        </is>
      </c>
    </row>
    <row r="1526" hidden="1" ht="15.75" customHeight="1" s="412">
      <c r="A1526" s="294" t="n"/>
      <c r="B1526" s="294" t="n"/>
      <c r="C1526" s="294" t="n"/>
      <c r="D1526" s="294" t="n"/>
      <c r="E1526" s="294" t="n"/>
      <c r="F1526" s="295" t="n"/>
      <c r="G1526" s="295" t="n"/>
      <c r="H1526" s="296" t="n"/>
      <c r="I1526" s="295" t="n"/>
      <c r="J1526" s="296" t="n"/>
      <c r="K1526" s="295" t="n"/>
      <c r="L1526" s="297" t="n"/>
      <c r="M1526" s="297">
        <f>'ENS TARDIO 201819'!$K1526-'ENS TARDIO 201819'!$I1526</f>
        <v/>
      </c>
      <c r="N1526" s="295" t="n"/>
      <c r="O1526" s="295" t="n"/>
      <c r="P1526" s="295" t="n"/>
      <c r="Q1526" s="295" t="n"/>
      <c r="R1526" s="295" t="n"/>
      <c r="S1526" s="295" t="n"/>
      <c r="T1526" s="295" t="n"/>
      <c r="U1526" s="295" t="n"/>
      <c r="V1526" s="295" t="n"/>
      <c r="W1526" s="295" t="n"/>
      <c r="X1526" s="290" t="inlineStr">
        <is>
          <t>Se descarta</t>
        </is>
      </c>
    </row>
    <row r="1527" hidden="1" ht="15.75" customHeight="1" s="412">
      <c r="A1527" s="294" t="n"/>
      <c r="B1527" s="294" t="n"/>
      <c r="C1527" s="294" t="n"/>
      <c r="D1527" s="294" t="n"/>
      <c r="E1527" s="294" t="n"/>
      <c r="F1527" s="295" t="n"/>
      <c r="G1527" s="295" t="n"/>
      <c r="H1527" s="296" t="n"/>
      <c r="I1527" s="295" t="n"/>
      <c r="J1527" s="296" t="n"/>
      <c r="K1527" s="295" t="n"/>
      <c r="L1527" s="297" t="n"/>
      <c r="M1527" s="297">
        <f>'ENS TARDIO 201819'!$K1527-'ENS TARDIO 201819'!$I1527</f>
        <v/>
      </c>
      <c r="N1527" s="295" t="n"/>
      <c r="O1527" s="295" t="n"/>
      <c r="P1527" s="295" t="n"/>
      <c r="Q1527" s="295" t="n"/>
      <c r="R1527" s="295" t="n"/>
      <c r="S1527" s="295" t="n"/>
      <c r="T1527" s="295" t="n"/>
      <c r="U1527" s="295" t="n"/>
      <c r="V1527" s="295" t="n"/>
      <c r="W1527" s="295" t="n"/>
      <c r="X1527" s="290" t="inlineStr">
        <is>
          <t>Se descarta</t>
        </is>
      </c>
    </row>
    <row r="1528" hidden="1" ht="15.75" customHeight="1" s="412">
      <c r="A1528" s="294" t="n"/>
      <c r="B1528" s="294" t="n"/>
      <c r="C1528" s="294" t="n"/>
      <c r="D1528" s="294" t="n"/>
      <c r="E1528" s="294" t="n"/>
      <c r="F1528" s="295" t="n"/>
      <c r="G1528" s="295" t="n"/>
      <c r="H1528" s="296" t="n"/>
      <c r="I1528" s="295" t="n"/>
      <c r="J1528" s="296" t="n"/>
      <c r="K1528" s="295" t="n"/>
      <c r="L1528" s="297" t="n"/>
      <c r="M1528" s="297">
        <f>'ENS TARDIO 201819'!$K1528-'ENS TARDIO 201819'!$I1528</f>
        <v/>
      </c>
      <c r="N1528" s="295" t="n"/>
      <c r="O1528" s="295" t="n"/>
      <c r="P1528" s="295" t="n"/>
      <c r="Q1528" s="295" t="n"/>
      <c r="R1528" s="295" t="n"/>
      <c r="S1528" s="295" t="n"/>
      <c r="T1528" s="295" t="n"/>
      <c r="U1528" s="295" t="n"/>
      <c r="V1528" s="295" t="n"/>
      <c r="W1528" s="295" t="n"/>
      <c r="X1528" s="290" t="inlineStr">
        <is>
          <t>Se descarta</t>
        </is>
      </c>
    </row>
    <row r="1529" hidden="1" ht="15.75" customHeight="1" s="412">
      <c r="A1529" s="294" t="n"/>
      <c r="B1529" s="294" t="n"/>
      <c r="C1529" s="294" t="n"/>
      <c r="D1529" s="294" t="n"/>
      <c r="E1529" s="294" t="n"/>
      <c r="F1529" s="295" t="n"/>
      <c r="G1529" s="295" t="n"/>
      <c r="H1529" s="296" t="n"/>
      <c r="I1529" s="295" t="n"/>
      <c r="J1529" s="296" t="n"/>
      <c r="K1529" s="295" t="n"/>
      <c r="L1529" s="297" t="n"/>
      <c r="M1529" s="297">
        <f>'ENS TARDIO 201819'!$K1529-'ENS TARDIO 201819'!$I1529</f>
        <v/>
      </c>
      <c r="N1529" s="295" t="n"/>
      <c r="O1529" s="295" t="n"/>
      <c r="P1529" s="295" t="n"/>
      <c r="Q1529" s="295" t="n"/>
      <c r="R1529" s="295" t="n"/>
      <c r="S1529" s="295" t="n"/>
      <c r="T1529" s="295" t="n"/>
      <c r="U1529" s="295" t="n"/>
      <c r="V1529" s="295" t="n"/>
      <c r="W1529" s="295" t="n"/>
      <c r="X1529" s="290" t="inlineStr">
        <is>
          <t>Se descarta</t>
        </is>
      </c>
    </row>
    <row r="1530" hidden="1" ht="15.75" customHeight="1" s="412">
      <c r="A1530" s="294" t="n"/>
      <c r="B1530" s="294" t="n"/>
      <c r="C1530" s="294" t="n"/>
      <c r="D1530" s="294" t="n"/>
      <c r="E1530" s="294" t="n"/>
      <c r="F1530" s="295" t="n"/>
      <c r="G1530" s="295" t="n"/>
      <c r="H1530" s="296" t="n"/>
      <c r="I1530" s="295" t="n"/>
      <c r="J1530" s="296" t="n"/>
      <c r="K1530" s="295" t="n"/>
      <c r="L1530" s="297" t="n"/>
      <c r="M1530" s="297">
        <f>'ENS TARDIO 201819'!$K1530-'ENS TARDIO 201819'!$I1530</f>
        <v/>
      </c>
      <c r="N1530" s="295" t="n"/>
      <c r="O1530" s="295" t="n"/>
      <c r="P1530" s="295" t="n"/>
      <c r="Q1530" s="295" t="n"/>
      <c r="R1530" s="295" t="n"/>
      <c r="S1530" s="295" t="n"/>
      <c r="T1530" s="295" t="n"/>
      <c r="U1530" s="295" t="n"/>
      <c r="V1530" s="295" t="n"/>
      <c r="W1530" s="295" t="n"/>
      <c r="X1530" s="290" t="inlineStr">
        <is>
          <t>Se descarta</t>
        </is>
      </c>
    </row>
    <row r="1531" hidden="1" ht="15.75" customHeight="1" s="412">
      <c r="A1531" s="294" t="n"/>
      <c r="B1531" s="294" t="n"/>
      <c r="C1531" s="294" t="n"/>
      <c r="D1531" s="294" t="n"/>
      <c r="E1531" s="294" t="n"/>
      <c r="F1531" s="295" t="n"/>
      <c r="G1531" s="295" t="n"/>
      <c r="H1531" s="296" t="n"/>
      <c r="I1531" s="295" t="n"/>
      <c r="J1531" s="296" t="n"/>
      <c r="K1531" s="295" t="n"/>
      <c r="L1531" s="297" t="n"/>
      <c r="M1531" s="297">
        <f>'ENS TARDIO 201819'!$K1531-'ENS TARDIO 201819'!$I1531</f>
        <v/>
      </c>
      <c r="N1531" s="295" t="n"/>
      <c r="O1531" s="295" t="n"/>
      <c r="P1531" s="295" t="n"/>
      <c r="Q1531" s="295" t="n"/>
      <c r="R1531" s="295" t="n"/>
      <c r="S1531" s="295" t="n"/>
      <c r="T1531" s="295" t="n"/>
      <c r="U1531" s="295" t="n"/>
      <c r="V1531" s="295" t="n"/>
      <c r="W1531" s="295" t="n"/>
      <c r="X1531" s="290" t="inlineStr">
        <is>
          <t>Se descarta</t>
        </is>
      </c>
    </row>
    <row r="1532" hidden="1" ht="15.75" customHeight="1" s="412">
      <c r="A1532" s="294" t="n"/>
      <c r="B1532" s="294" t="n"/>
      <c r="C1532" s="294" t="n"/>
      <c r="D1532" s="294" t="n"/>
      <c r="E1532" s="294" t="n"/>
      <c r="F1532" s="295" t="n"/>
      <c r="G1532" s="295" t="n"/>
      <c r="H1532" s="296" t="n"/>
      <c r="I1532" s="295" t="n"/>
      <c r="J1532" s="296" t="n"/>
      <c r="K1532" s="295" t="n"/>
      <c r="L1532" s="297" t="n"/>
      <c r="M1532" s="297">
        <f>'ENS TARDIO 201819'!$K1532-'ENS TARDIO 201819'!$I1532</f>
        <v/>
      </c>
      <c r="N1532" s="295" t="n"/>
      <c r="O1532" s="295" t="n"/>
      <c r="P1532" s="295" t="n"/>
      <c r="Q1532" s="295" t="n"/>
      <c r="R1532" s="295" t="n"/>
      <c r="S1532" s="295" t="n"/>
      <c r="T1532" s="295" t="n"/>
      <c r="U1532" s="295" t="n"/>
      <c r="V1532" s="295" t="n"/>
      <c r="W1532" s="295" t="n"/>
      <c r="X1532" s="290" t="inlineStr">
        <is>
          <t>Se descarta</t>
        </is>
      </c>
    </row>
    <row r="1533" hidden="1" ht="15.75" customHeight="1" s="412">
      <c r="A1533" s="294" t="n"/>
      <c r="B1533" s="294" t="n"/>
      <c r="C1533" s="294" t="n"/>
      <c r="D1533" s="294" t="n"/>
      <c r="E1533" s="294" t="n"/>
      <c r="F1533" s="295" t="n"/>
      <c r="G1533" s="295" t="n"/>
      <c r="H1533" s="296" t="n"/>
      <c r="I1533" s="295" t="n"/>
      <c r="J1533" s="296" t="n"/>
      <c r="K1533" s="295" t="n"/>
      <c r="L1533" s="297" t="n"/>
      <c r="M1533" s="297">
        <f>'ENS TARDIO 201819'!$K1533-'ENS TARDIO 201819'!$I1533</f>
        <v/>
      </c>
      <c r="N1533" s="295" t="n"/>
      <c r="O1533" s="295" t="n"/>
      <c r="P1533" s="295" t="n"/>
      <c r="Q1533" s="295" t="n"/>
      <c r="R1533" s="295" t="n"/>
      <c r="S1533" s="295" t="n"/>
      <c r="T1533" s="295" t="n"/>
      <c r="U1533" s="295" t="n"/>
      <c r="V1533" s="295" t="n"/>
      <c r="W1533" s="295" t="n"/>
      <c r="X1533" s="290" t="inlineStr">
        <is>
          <t>Se descarta</t>
        </is>
      </c>
    </row>
    <row r="1534" hidden="1" ht="15.75" customHeight="1" s="412">
      <c r="A1534" s="294" t="n"/>
      <c r="B1534" s="294" t="n"/>
      <c r="C1534" s="294" t="n"/>
      <c r="D1534" s="294" t="n"/>
      <c r="E1534" s="294" t="n"/>
      <c r="F1534" s="295" t="n"/>
      <c r="G1534" s="295" t="n"/>
      <c r="H1534" s="296" t="n"/>
      <c r="I1534" s="295" t="n"/>
      <c r="J1534" s="296" t="n"/>
      <c r="K1534" s="295" t="n"/>
      <c r="L1534" s="297" t="n"/>
      <c r="M1534" s="297">
        <f>'ENS TARDIO 201819'!$K1534-'ENS TARDIO 201819'!$I1534</f>
        <v/>
      </c>
      <c r="N1534" s="295" t="n"/>
      <c r="O1534" s="295" t="n"/>
      <c r="P1534" s="295" t="n"/>
      <c r="Q1534" s="295" t="n"/>
      <c r="R1534" s="295" t="n"/>
      <c r="S1534" s="295" t="n"/>
      <c r="T1534" s="295" t="n"/>
      <c r="U1534" s="295" t="n"/>
      <c r="V1534" s="295" t="n"/>
      <c r="W1534" s="295" t="n"/>
      <c r="X1534" s="290" t="inlineStr">
        <is>
          <t>Se descarta</t>
        </is>
      </c>
    </row>
    <row r="1535" hidden="1" ht="15.75" customHeight="1" s="412">
      <c r="A1535" s="294" t="n"/>
      <c r="B1535" s="294" t="n"/>
      <c r="C1535" s="294" t="n"/>
      <c r="D1535" s="294" t="n"/>
      <c r="E1535" s="294" t="n"/>
      <c r="F1535" s="295" t="n"/>
      <c r="G1535" s="295" t="n"/>
      <c r="H1535" s="296" t="n"/>
      <c r="I1535" s="295" t="n"/>
      <c r="J1535" s="296" t="n"/>
      <c r="K1535" s="295" t="n"/>
      <c r="L1535" s="297" t="n"/>
      <c r="M1535" s="297">
        <f>'ENS TARDIO 201819'!$K1535-'ENS TARDIO 201819'!$I1535</f>
        <v/>
      </c>
      <c r="N1535" s="295" t="n"/>
      <c r="O1535" s="295" t="n"/>
      <c r="P1535" s="295" t="n"/>
      <c r="Q1535" s="295" t="n"/>
      <c r="R1535" s="295" t="n"/>
      <c r="S1535" s="295" t="n"/>
      <c r="T1535" s="295" t="n"/>
      <c r="U1535" s="295" t="n"/>
      <c r="V1535" s="295" t="n"/>
      <c r="W1535" s="295" t="n"/>
      <c r="X1535" s="290" t="inlineStr">
        <is>
          <t>Se descarta</t>
        </is>
      </c>
    </row>
    <row r="1536" hidden="1" ht="15.75" customHeight="1" s="412">
      <c r="A1536" s="294" t="n"/>
      <c r="B1536" s="294" t="n"/>
      <c r="C1536" s="294" t="n"/>
      <c r="D1536" s="294" t="n"/>
      <c r="E1536" s="294" t="n"/>
      <c r="F1536" s="295" t="n"/>
      <c r="G1536" s="295" t="n"/>
      <c r="H1536" s="296" t="n"/>
      <c r="I1536" s="295" t="n"/>
      <c r="J1536" s="296" t="n"/>
      <c r="K1536" s="295" t="n"/>
      <c r="L1536" s="297" t="n"/>
      <c r="M1536" s="297">
        <f>'ENS TARDIO 201819'!$K1536-'ENS TARDIO 201819'!$I1536</f>
        <v/>
      </c>
      <c r="N1536" s="295" t="n"/>
      <c r="O1536" s="295" t="n"/>
      <c r="P1536" s="295" t="n"/>
      <c r="Q1536" s="295" t="n"/>
      <c r="R1536" s="295" t="n"/>
      <c r="S1536" s="295" t="n"/>
      <c r="T1536" s="295" t="n"/>
      <c r="U1536" s="295" t="n"/>
      <c r="V1536" s="295" t="n"/>
      <c r="W1536" s="295" t="n"/>
      <c r="X1536" s="290" t="inlineStr">
        <is>
          <t>Se descarta</t>
        </is>
      </c>
    </row>
    <row r="1537" hidden="1" ht="15.75" customHeight="1" s="412">
      <c r="A1537" s="294" t="n"/>
      <c r="B1537" s="294" t="n"/>
      <c r="C1537" s="294" t="n"/>
      <c r="D1537" s="294" t="n"/>
      <c r="E1537" s="294" t="n"/>
      <c r="F1537" s="295" t="n"/>
      <c r="G1537" s="295" t="n"/>
      <c r="H1537" s="296" t="n"/>
      <c r="I1537" s="295" t="n"/>
      <c r="J1537" s="296" t="n"/>
      <c r="K1537" s="295" t="n"/>
      <c r="L1537" s="297" t="n"/>
      <c r="M1537" s="297">
        <f>'ENS TARDIO 201819'!$K1537-'ENS TARDIO 201819'!$I1537</f>
        <v/>
      </c>
      <c r="N1537" s="295" t="n"/>
      <c r="O1537" s="295" t="n"/>
      <c r="P1537" s="295" t="n"/>
      <c r="Q1537" s="295" t="n"/>
      <c r="R1537" s="295" t="n"/>
      <c r="S1537" s="295" t="n"/>
      <c r="T1537" s="295" t="n"/>
      <c r="U1537" s="295" t="n"/>
      <c r="V1537" s="295" t="n"/>
      <c r="W1537" s="295" t="n"/>
      <c r="X1537" s="290" t="inlineStr">
        <is>
          <t>Se descarta</t>
        </is>
      </c>
    </row>
    <row r="1538" hidden="1" ht="15.75" customHeight="1" s="412">
      <c r="A1538" s="294" t="n"/>
      <c r="B1538" s="294" t="n"/>
      <c r="C1538" s="294" t="n"/>
      <c r="D1538" s="294" t="n"/>
      <c r="E1538" s="294" t="n"/>
      <c r="F1538" s="295" t="n"/>
      <c r="G1538" s="295" t="n"/>
      <c r="H1538" s="296" t="n"/>
      <c r="I1538" s="295" t="n"/>
      <c r="J1538" s="296" t="n"/>
      <c r="K1538" s="295" t="n"/>
      <c r="L1538" s="297" t="n"/>
      <c r="M1538" s="297">
        <f>'ENS TARDIO 201819'!$K1538-'ENS TARDIO 201819'!$I1538</f>
        <v/>
      </c>
      <c r="N1538" s="295" t="n"/>
      <c r="O1538" s="295" t="n"/>
      <c r="P1538" s="295" t="n"/>
      <c r="Q1538" s="295" t="n"/>
      <c r="R1538" s="295" t="n"/>
      <c r="S1538" s="295" t="n"/>
      <c r="T1538" s="295" t="n"/>
      <c r="U1538" s="295" t="n"/>
      <c r="V1538" s="295" t="n"/>
      <c r="W1538" s="295" t="n"/>
      <c r="X1538" s="290" t="inlineStr">
        <is>
          <t>Se descarta</t>
        </is>
      </c>
    </row>
    <row r="1539" hidden="1" ht="15.75" customHeight="1" s="412">
      <c r="A1539" s="294" t="n"/>
      <c r="B1539" s="294" t="n"/>
      <c r="C1539" s="294" t="n"/>
      <c r="D1539" s="294" t="n"/>
      <c r="E1539" s="294" t="n"/>
      <c r="F1539" s="295" t="n"/>
      <c r="G1539" s="295" t="n"/>
      <c r="H1539" s="296" t="n"/>
      <c r="I1539" s="295" t="n"/>
      <c r="J1539" s="296" t="n"/>
      <c r="K1539" s="295" t="n"/>
      <c r="L1539" s="297" t="n"/>
      <c r="M1539" s="297">
        <f>'ENS TARDIO 201819'!$K1539-'ENS TARDIO 201819'!$I1539</f>
        <v/>
      </c>
      <c r="N1539" s="295" t="n"/>
      <c r="O1539" s="295" t="n"/>
      <c r="P1539" s="295" t="n"/>
      <c r="Q1539" s="295" t="n"/>
      <c r="R1539" s="295" t="n"/>
      <c r="S1539" s="295" t="n"/>
      <c r="T1539" s="295" t="n"/>
      <c r="U1539" s="295" t="n"/>
      <c r="V1539" s="295" t="n"/>
      <c r="W1539" s="295" t="n"/>
      <c r="X1539" s="290" t="inlineStr">
        <is>
          <t>Se descarta</t>
        </is>
      </c>
    </row>
    <row r="1540" hidden="1" ht="15.75" customHeight="1" s="412">
      <c r="A1540" s="294" t="n"/>
      <c r="B1540" s="294" t="n"/>
      <c r="C1540" s="294" t="n"/>
      <c r="D1540" s="294" t="n"/>
      <c r="E1540" s="294" t="n"/>
      <c r="F1540" s="295" t="n"/>
      <c r="G1540" s="295" t="n"/>
      <c r="H1540" s="296" t="n"/>
      <c r="I1540" s="295" t="n"/>
      <c r="J1540" s="296" t="n"/>
      <c r="K1540" s="295" t="n"/>
      <c r="L1540" s="297" t="n"/>
      <c r="M1540" s="297">
        <f>'ENS TARDIO 201819'!$K1540-'ENS TARDIO 201819'!$I1540</f>
        <v/>
      </c>
      <c r="N1540" s="295" t="n"/>
      <c r="O1540" s="295" t="n"/>
      <c r="P1540" s="295" t="n"/>
      <c r="Q1540" s="295" t="n"/>
      <c r="R1540" s="295" t="n"/>
      <c r="S1540" s="295" t="n"/>
      <c r="T1540" s="295" t="n"/>
      <c r="U1540" s="295" t="n"/>
      <c r="V1540" s="295" t="n"/>
      <c r="W1540" s="295" t="n"/>
      <c r="X1540" s="290" t="inlineStr">
        <is>
          <t>Se descarta</t>
        </is>
      </c>
    </row>
    <row r="1541" hidden="1" ht="15.75" customHeight="1" s="412">
      <c r="A1541" s="294" t="n"/>
      <c r="B1541" s="294" t="n"/>
      <c r="C1541" s="294" t="n"/>
      <c r="D1541" s="294" t="n"/>
      <c r="E1541" s="294" t="n"/>
      <c r="F1541" s="295" t="n"/>
      <c r="G1541" s="295" t="n"/>
      <c r="H1541" s="296" t="n"/>
      <c r="I1541" s="295" t="n"/>
      <c r="J1541" s="296" t="n"/>
      <c r="K1541" s="295" t="n"/>
      <c r="L1541" s="297" t="n"/>
      <c r="M1541" s="297">
        <f>'ENS TARDIO 201819'!$K1541-'ENS TARDIO 201819'!$I1541</f>
        <v/>
      </c>
      <c r="N1541" s="295" t="n"/>
      <c r="O1541" s="295" t="n"/>
      <c r="P1541" s="295" t="n"/>
      <c r="Q1541" s="295" t="n"/>
      <c r="R1541" s="295" t="n"/>
      <c r="S1541" s="295" t="n"/>
      <c r="T1541" s="295" t="n"/>
      <c r="U1541" s="295" t="n"/>
      <c r="V1541" s="295" t="n"/>
      <c r="W1541" s="295" t="n"/>
      <c r="X1541" s="290" t="inlineStr">
        <is>
          <t>Se descarta</t>
        </is>
      </c>
    </row>
    <row r="1542" hidden="1" ht="15.75" customHeight="1" s="412">
      <c r="A1542" s="294" t="n"/>
      <c r="B1542" s="294" t="n"/>
      <c r="C1542" s="294" t="n"/>
      <c r="D1542" s="294" t="n"/>
      <c r="E1542" s="294" t="n"/>
      <c r="F1542" s="295" t="n"/>
      <c r="G1542" s="295" t="n"/>
      <c r="H1542" s="296" t="n"/>
      <c r="I1542" s="295" t="n"/>
      <c r="J1542" s="296" t="n"/>
      <c r="K1542" s="295" t="n"/>
      <c r="L1542" s="297" t="n"/>
      <c r="M1542" s="297">
        <f>'ENS TARDIO 201819'!$K1542-'ENS TARDIO 201819'!$I1542</f>
        <v/>
      </c>
      <c r="N1542" s="295" t="n"/>
      <c r="O1542" s="295" t="n"/>
      <c r="P1542" s="295" t="n"/>
      <c r="Q1542" s="295" t="n"/>
      <c r="R1542" s="295" t="n"/>
      <c r="S1542" s="295" t="n"/>
      <c r="T1542" s="295" t="n"/>
      <c r="U1542" s="295" t="n"/>
      <c r="V1542" s="295" t="n"/>
      <c r="W1542" s="295" t="n"/>
      <c r="X1542" s="290" t="inlineStr">
        <is>
          <t>Se descarta</t>
        </is>
      </c>
    </row>
    <row r="1543" hidden="1" ht="15.75" customHeight="1" s="412">
      <c r="A1543" s="294" t="n"/>
      <c r="B1543" s="294" t="n"/>
      <c r="C1543" s="294" t="n"/>
      <c r="D1543" s="294" t="n"/>
      <c r="E1543" s="294" t="n"/>
      <c r="F1543" s="295" t="n"/>
      <c r="G1543" s="295" t="n"/>
      <c r="H1543" s="296" t="n"/>
      <c r="I1543" s="295" t="n"/>
      <c r="J1543" s="296" t="n"/>
      <c r="K1543" s="295" t="n"/>
      <c r="L1543" s="297" t="n"/>
      <c r="M1543" s="297">
        <f>'ENS TARDIO 201819'!$K1543-'ENS TARDIO 201819'!$I1543</f>
        <v/>
      </c>
      <c r="N1543" s="295" t="n"/>
      <c r="O1543" s="295" t="n"/>
      <c r="P1543" s="295" t="n"/>
      <c r="Q1543" s="295" t="n"/>
      <c r="R1543" s="295" t="n"/>
      <c r="S1543" s="295" t="n"/>
      <c r="T1543" s="295" t="n"/>
      <c r="U1543" s="295" t="n"/>
      <c r="V1543" s="295" t="n"/>
      <c r="W1543" s="295" t="n"/>
      <c r="X1543" s="290" t="inlineStr">
        <is>
          <t>Se descarta</t>
        </is>
      </c>
    </row>
    <row r="1544" hidden="1" ht="15.75" customHeight="1" s="412">
      <c r="A1544" s="294" t="n"/>
      <c r="B1544" s="294" t="n"/>
      <c r="C1544" s="294" t="n"/>
      <c r="D1544" s="294" t="n"/>
      <c r="E1544" s="294" t="n"/>
      <c r="F1544" s="295" t="n"/>
      <c r="G1544" s="295" t="n"/>
      <c r="H1544" s="296" t="n"/>
      <c r="I1544" s="295" t="n"/>
      <c r="J1544" s="296" t="n"/>
      <c r="K1544" s="295" t="n"/>
      <c r="L1544" s="297" t="n"/>
      <c r="M1544" s="297">
        <f>'ENS TARDIO 201819'!$K1544-'ENS TARDIO 201819'!$I1544</f>
        <v/>
      </c>
      <c r="N1544" s="295" t="n"/>
      <c r="O1544" s="295" t="n"/>
      <c r="P1544" s="295" t="n"/>
      <c r="Q1544" s="295" t="n"/>
      <c r="R1544" s="295" t="n"/>
      <c r="S1544" s="295" t="n"/>
      <c r="T1544" s="295" t="n"/>
      <c r="U1544" s="295" t="n"/>
      <c r="V1544" s="295" t="n"/>
      <c r="W1544" s="295" t="n"/>
      <c r="X1544" s="290" t="inlineStr">
        <is>
          <t>Se descarta</t>
        </is>
      </c>
    </row>
    <row r="1545" hidden="1" ht="15.75" customHeight="1" s="412">
      <c r="A1545" s="294" t="n"/>
      <c r="B1545" s="294" t="n"/>
      <c r="C1545" s="294" t="n"/>
      <c r="D1545" s="294" t="n"/>
      <c r="E1545" s="294" t="n"/>
      <c r="F1545" s="295" t="n"/>
      <c r="G1545" s="295" t="n"/>
      <c r="H1545" s="296" t="n"/>
      <c r="I1545" s="295" t="n"/>
      <c r="J1545" s="296" t="n"/>
      <c r="K1545" s="295" t="n"/>
      <c r="L1545" s="297" t="n"/>
      <c r="M1545" s="297">
        <f>'ENS TARDIO 201819'!$K1545-'ENS TARDIO 201819'!$I1545</f>
        <v/>
      </c>
      <c r="N1545" s="295" t="n"/>
      <c r="O1545" s="295" t="n"/>
      <c r="P1545" s="295" t="n"/>
      <c r="Q1545" s="295" t="n"/>
      <c r="R1545" s="295" t="n"/>
      <c r="S1545" s="295" t="n"/>
      <c r="T1545" s="295" t="n"/>
      <c r="U1545" s="295" t="n"/>
      <c r="V1545" s="295" t="n"/>
      <c r="W1545" s="295" t="n"/>
      <c r="X1545" s="290" t="inlineStr">
        <is>
          <t>Plot válido</t>
        </is>
      </c>
    </row>
    <row r="1546" hidden="1" ht="15.75" customHeight="1" s="412">
      <c r="A1546" s="294" t="n"/>
      <c r="B1546" s="294" t="n"/>
      <c r="C1546" s="294" t="n"/>
      <c r="D1546" s="294" t="n"/>
      <c r="E1546" s="294" t="n"/>
      <c r="F1546" s="295" t="n"/>
      <c r="G1546" s="295" t="n"/>
      <c r="H1546" s="296" t="n"/>
      <c r="I1546" s="295" t="n"/>
      <c r="J1546" s="296" t="n"/>
      <c r="K1546" s="295" t="n"/>
      <c r="L1546" s="297" t="n"/>
      <c r="M1546" s="297">
        <f>'ENS TARDIO 201819'!$K1546-'ENS TARDIO 201819'!$I1546</f>
        <v/>
      </c>
      <c r="N1546" s="295" t="n"/>
      <c r="O1546" s="295" t="n"/>
      <c r="P1546" s="295" t="n"/>
      <c r="Q1546" s="295" t="n"/>
      <c r="R1546" s="295" t="n"/>
      <c r="S1546" s="295" t="n"/>
      <c r="T1546" s="295" t="n"/>
      <c r="U1546" s="295" t="n"/>
      <c r="V1546" s="295" t="n"/>
      <c r="W1546" s="295" t="n"/>
      <c r="X1546" s="290" t="inlineStr">
        <is>
          <t>Plot válido</t>
        </is>
      </c>
    </row>
    <row r="1547" hidden="1" ht="15.75" customHeight="1" s="412">
      <c r="A1547" s="294" t="n"/>
      <c r="B1547" s="294" t="n"/>
      <c r="C1547" s="294" t="n"/>
      <c r="D1547" s="294" t="n"/>
      <c r="E1547" s="294" t="n"/>
      <c r="F1547" s="295" t="n"/>
      <c r="G1547" s="295" t="n"/>
      <c r="H1547" s="296" t="n"/>
      <c r="I1547" s="295" t="n"/>
      <c r="J1547" s="296" t="n"/>
      <c r="K1547" s="295" t="n"/>
      <c r="L1547" s="297" t="n"/>
      <c r="M1547" s="297">
        <f>'ENS TARDIO 201819'!$K1547-'ENS TARDIO 201819'!$I1547</f>
        <v/>
      </c>
      <c r="N1547" s="295" t="n"/>
      <c r="O1547" s="295" t="n"/>
      <c r="P1547" s="295" t="n"/>
      <c r="Q1547" s="295" t="n"/>
      <c r="R1547" s="295" t="n"/>
      <c r="S1547" s="295" t="n"/>
      <c r="T1547" s="295" t="n"/>
      <c r="U1547" s="295" t="n"/>
      <c r="V1547" s="295" t="n"/>
      <c r="W1547" s="295" t="n"/>
      <c r="X1547" s="290" t="inlineStr">
        <is>
          <t>Plot válido</t>
        </is>
      </c>
    </row>
    <row r="1548" hidden="1" ht="15.75" customHeight="1" s="412">
      <c r="A1548" s="294" t="n"/>
      <c r="B1548" s="294" t="n"/>
      <c r="C1548" s="294" t="n"/>
      <c r="D1548" s="294" t="n"/>
      <c r="E1548" s="294" t="n"/>
      <c r="F1548" s="295" t="n"/>
      <c r="G1548" s="295" t="n"/>
      <c r="H1548" s="296" t="n"/>
      <c r="I1548" s="295" t="n"/>
      <c r="J1548" s="296" t="n"/>
      <c r="K1548" s="295" t="n"/>
      <c r="L1548" s="297" t="n"/>
      <c r="M1548" s="297">
        <f>'ENS TARDIO 201819'!$K1548-'ENS TARDIO 201819'!$I1548</f>
        <v/>
      </c>
      <c r="N1548" s="295" t="n"/>
      <c r="O1548" s="295" t="n"/>
      <c r="P1548" s="295" t="n"/>
      <c r="Q1548" s="295" t="n"/>
      <c r="R1548" s="295" t="n"/>
      <c r="S1548" s="295" t="n"/>
      <c r="T1548" s="295" t="n"/>
      <c r="U1548" s="295" t="n"/>
      <c r="V1548" s="295" t="n"/>
      <c r="W1548" s="295" t="n"/>
      <c r="X1548" s="290" t="inlineStr">
        <is>
          <t>Plot válido</t>
        </is>
      </c>
    </row>
    <row r="1549" hidden="1" ht="15.75" customHeight="1" s="412">
      <c r="A1549" s="294" t="n"/>
      <c r="B1549" s="294" t="n"/>
      <c r="C1549" s="294" t="n"/>
      <c r="D1549" s="294" t="n"/>
      <c r="E1549" s="294" t="n"/>
      <c r="F1549" s="295" t="n"/>
      <c r="G1549" s="295" t="n"/>
      <c r="H1549" s="296" t="n"/>
      <c r="I1549" s="295" t="n"/>
      <c r="J1549" s="296" t="n"/>
      <c r="K1549" s="295" t="n"/>
      <c r="L1549" s="297" t="n"/>
      <c r="M1549" s="297">
        <f>'ENS TARDIO 201819'!$K1549-'ENS TARDIO 201819'!$I1549</f>
        <v/>
      </c>
      <c r="N1549" s="295" t="n"/>
      <c r="O1549" s="295" t="n"/>
      <c r="P1549" s="295" t="n"/>
      <c r="Q1549" s="295" t="n"/>
      <c r="R1549" s="295" t="n"/>
      <c r="S1549" s="295" t="n"/>
      <c r="T1549" s="295" t="n"/>
      <c r="U1549" s="295" t="n"/>
      <c r="V1549" s="295" t="n"/>
      <c r="W1549" s="295" t="n"/>
      <c r="X1549" s="290" t="inlineStr">
        <is>
          <t>Plot válido</t>
        </is>
      </c>
    </row>
    <row r="1550" hidden="1" ht="15.75" customHeight="1" s="412">
      <c r="A1550" s="294" t="n"/>
      <c r="B1550" s="294" t="n"/>
      <c r="C1550" s="294" t="n"/>
      <c r="D1550" s="294" t="n"/>
      <c r="E1550" s="294" t="n"/>
      <c r="F1550" s="295" t="n"/>
      <c r="G1550" s="295" t="n"/>
      <c r="H1550" s="296" t="n"/>
      <c r="I1550" s="295" t="n"/>
      <c r="J1550" s="296" t="n"/>
      <c r="K1550" s="295" t="n"/>
      <c r="L1550" s="297" t="n"/>
      <c r="M1550" s="297">
        <f>'ENS TARDIO 201819'!$K1550-'ENS TARDIO 201819'!$I1550</f>
        <v/>
      </c>
      <c r="N1550" s="295" t="n"/>
      <c r="O1550" s="295" t="n"/>
      <c r="P1550" s="295" t="n"/>
      <c r="Q1550" s="295" t="n"/>
      <c r="R1550" s="295" t="n"/>
      <c r="S1550" s="295" t="n"/>
      <c r="T1550" s="295" t="n"/>
      <c r="U1550" s="295" t="n"/>
      <c r="V1550" s="295" t="n"/>
      <c r="W1550" s="295" t="n"/>
      <c r="X1550" s="290" t="inlineStr">
        <is>
          <t>Plot válido</t>
        </is>
      </c>
    </row>
    <row r="1551" hidden="1" ht="15.75" customHeight="1" s="412">
      <c r="A1551" s="294" t="n"/>
      <c r="B1551" s="294" t="n"/>
      <c r="C1551" s="294" t="n"/>
      <c r="D1551" s="294" t="n"/>
      <c r="E1551" s="294" t="n"/>
      <c r="F1551" s="295" t="n"/>
      <c r="G1551" s="295" t="n"/>
      <c r="H1551" s="296" t="n"/>
      <c r="I1551" s="295" t="n"/>
      <c r="J1551" s="296" t="n"/>
      <c r="K1551" s="295" t="n"/>
      <c r="L1551" s="297" t="n"/>
      <c r="M1551" s="297">
        <f>'ENS TARDIO 201819'!$K1551-'ENS TARDIO 201819'!$I1551</f>
        <v/>
      </c>
      <c r="N1551" s="295" t="n"/>
      <c r="O1551" s="295" t="n"/>
      <c r="P1551" s="295" t="n"/>
      <c r="Q1551" s="295" t="n"/>
      <c r="R1551" s="295" t="n"/>
      <c r="S1551" s="295" t="n"/>
      <c r="T1551" s="295" t="n"/>
      <c r="U1551" s="295" t="n"/>
      <c r="V1551" s="295" t="n"/>
      <c r="W1551" s="295" t="n"/>
      <c r="X1551" s="290" t="inlineStr">
        <is>
          <t>Plot válido</t>
        </is>
      </c>
    </row>
    <row r="1552" hidden="1" ht="15.75" customHeight="1" s="412">
      <c r="A1552" s="294" t="n"/>
      <c r="B1552" s="294" t="n"/>
      <c r="C1552" s="294" t="n"/>
      <c r="D1552" s="294" t="n"/>
      <c r="E1552" s="294" t="n"/>
      <c r="F1552" s="295" t="n"/>
      <c r="G1552" s="295" t="n"/>
      <c r="H1552" s="296" t="n"/>
      <c r="I1552" s="295" t="n"/>
      <c r="J1552" s="296" t="n"/>
      <c r="K1552" s="295" t="n"/>
      <c r="L1552" s="297" t="n"/>
      <c r="M1552" s="297">
        <f>'ENS TARDIO 201819'!$K1552-'ENS TARDIO 201819'!$I1552</f>
        <v/>
      </c>
      <c r="N1552" s="295" t="n"/>
      <c r="O1552" s="295" t="n"/>
      <c r="P1552" s="295" t="n"/>
      <c r="Q1552" s="295" t="n"/>
      <c r="R1552" s="295" t="n"/>
      <c r="S1552" s="295" t="n"/>
      <c r="T1552" s="295" t="n"/>
      <c r="U1552" s="295" t="n"/>
      <c r="V1552" s="295" t="n"/>
      <c r="W1552" s="295" t="n"/>
      <c r="X1552" s="290" t="inlineStr">
        <is>
          <t>Plot válido</t>
        </is>
      </c>
    </row>
    <row r="1553" hidden="1" ht="15.75" customHeight="1" s="412">
      <c r="A1553" s="294" t="n"/>
      <c r="B1553" s="294" t="n"/>
      <c r="C1553" s="294" t="n"/>
      <c r="D1553" s="294" t="n"/>
      <c r="E1553" s="294" t="n"/>
      <c r="F1553" s="295" t="n"/>
      <c r="G1553" s="295" t="n"/>
      <c r="H1553" s="296" t="n"/>
      <c r="I1553" s="295" t="n"/>
      <c r="J1553" s="296" t="n"/>
      <c r="K1553" s="295" t="n"/>
      <c r="L1553" s="297" t="n"/>
      <c r="M1553" s="297">
        <f>'ENS TARDIO 201819'!$K1553-'ENS TARDIO 201819'!$I1553</f>
        <v/>
      </c>
      <c r="N1553" s="295" t="n"/>
      <c r="O1553" s="295" t="n"/>
      <c r="P1553" s="295" t="n"/>
      <c r="Q1553" s="295" t="n"/>
      <c r="R1553" s="295" t="n"/>
      <c r="S1553" s="295" t="n"/>
      <c r="T1553" s="295" t="n"/>
      <c r="U1553" s="295" t="n"/>
      <c r="V1553" s="295" t="n"/>
      <c r="W1553" s="295" t="n"/>
      <c r="X1553" s="290" t="inlineStr">
        <is>
          <t>Plot válido</t>
        </is>
      </c>
    </row>
    <row r="1554" hidden="1" ht="15.75" customHeight="1" s="412">
      <c r="A1554" s="294" t="n"/>
      <c r="B1554" s="294" t="n"/>
      <c r="C1554" s="294" t="n"/>
      <c r="D1554" s="294" t="n"/>
      <c r="E1554" s="294" t="n"/>
      <c r="F1554" s="295" t="n"/>
      <c r="G1554" s="295" t="n"/>
      <c r="H1554" s="296" t="n"/>
      <c r="I1554" s="295" t="n"/>
      <c r="J1554" s="296" t="n"/>
      <c r="K1554" s="295" t="n"/>
      <c r="L1554" s="297" t="n"/>
      <c r="M1554" s="297">
        <f>'ENS TARDIO 201819'!$K1554-'ENS TARDIO 201819'!$I1554</f>
        <v/>
      </c>
      <c r="N1554" s="295" t="n"/>
      <c r="O1554" s="295" t="n"/>
      <c r="P1554" s="295" t="n"/>
      <c r="Q1554" s="295" t="n"/>
      <c r="R1554" s="295" t="n"/>
      <c r="S1554" s="295" t="n"/>
      <c r="T1554" s="295" t="n"/>
      <c r="U1554" s="295" t="n"/>
      <c r="V1554" s="295" t="n"/>
      <c r="W1554" s="295" t="n"/>
      <c r="X1554" s="290" t="inlineStr">
        <is>
          <t>Plot válido</t>
        </is>
      </c>
    </row>
    <row r="1555" hidden="1" ht="15.75" customHeight="1" s="412">
      <c r="A1555" s="294" t="n"/>
      <c r="B1555" s="294" t="n"/>
      <c r="C1555" s="294" t="n"/>
      <c r="D1555" s="294" t="n"/>
      <c r="E1555" s="294" t="n"/>
      <c r="F1555" s="295" t="n"/>
      <c r="G1555" s="295" t="n"/>
      <c r="H1555" s="296" t="n"/>
      <c r="I1555" s="295" t="n"/>
      <c r="J1555" s="296" t="n"/>
      <c r="K1555" s="295" t="n"/>
      <c r="L1555" s="297" t="n"/>
      <c r="M1555" s="297">
        <f>'ENS TARDIO 201819'!$K1555-'ENS TARDIO 201819'!$I1555</f>
        <v/>
      </c>
      <c r="N1555" s="295" t="n"/>
      <c r="O1555" s="295" t="n"/>
      <c r="P1555" s="295" t="n"/>
      <c r="Q1555" s="295" t="n"/>
      <c r="R1555" s="295" t="n"/>
      <c r="S1555" s="295" t="n"/>
      <c r="T1555" s="295" t="n"/>
      <c r="U1555" s="295" t="n"/>
      <c r="V1555" s="295" t="n"/>
      <c r="W1555" s="295" t="n"/>
      <c r="X1555" s="290" t="inlineStr">
        <is>
          <t>Plot válido</t>
        </is>
      </c>
    </row>
    <row r="1556" hidden="1" ht="15.75" customHeight="1" s="412">
      <c r="A1556" s="294" t="n"/>
      <c r="B1556" s="294" t="n"/>
      <c r="C1556" s="294" t="n"/>
      <c r="D1556" s="294" t="n"/>
      <c r="E1556" s="294" t="n"/>
      <c r="F1556" s="295" t="n"/>
      <c r="G1556" s="295" t="n"/>
      <c r="H1556" s="296" t="n"/>
      <c r="I1556" s="295" t="n"/>
      <c r="J1556" s="296" t="n"/>
      <c r="K1556" s="295" t="n"/>
      <c r="L1556" s="297" t="n"/>
      <c r="M1556" s="297">
        <f>'ENS TARDIO 201819'!$K1556-'ENS TARDIO 201819'!$I1556</f>
        <v/>
      </c>
      <c r="N1556" s="295" t="n"/>
      <c r="O1556" s="295" t="n"/>
      <c r="P1556" s="295" t="n"/>
      <c r="Q1556" s="295" t="n"/>
      <c r="R1556" s="295" t="n"/>
      <c r="S1556" s="295" t="n"/>
      <c r="T1556" s="295" t="n"/>
      <c r="U1556" s="295" t="n"/>
      <c r="V1556" s="295" t="n"/>
      <c r="W1556" s="295" t="n"/>
      <c r="X1556" s="290" t="inlineStr">
        <is>
          <t>Plot válido</t>
        </is>
      </c>
    </row>
    <row r="1557" hidden="1" ht="15.75" customHeight="1" s="412">
      <c r="A1557" s="294" t="n"/>
      <c r="B1557" s="294" t="n"/>
      <c r="C1557" s="294" t="n"/>
      <c r="D1557" s="294" t="n"/>
      <c r="E1557" s="294" t="n"/>
      <c r="F1557" s="295" t="n"/>
      <c r="G1557" s="295" t="n"/>
      <c r="H1557" s="296" t="n"/>
      <c r="I1557" s="295" t="n"/>
      <c r="J1557" s="296" t="n"/>
      <c r="K1557" s="295" t="n"/>
      <c r="L1557" s="297" t="n"/>
      <c r="M1557" s="297">
        <f>'ENS TARDIO 201819'!$K1557-'ENS TARDIO 201819'!$I1557</f>
        <v/>
      </c>
      <c r="N1557" s="295" t="n"/>
      <c r="O1557" s="295" t="n"/>
      <c r="P1557" s="295" t="n"/>
      <c r="Q1557" s="295" t="n"/>
      <c r="R1557" s="295" t="n"/>
      <c r="S1557" s="295" t="n"/>
      <c r="T1557" s="295" t="n"/>
      <c r="U1557" s="295" t="n"/>
      <c r="V1557" s="295" t="n"/>
      <c r="W1557" s="295" t="n"/>
      <c r="X1557" s="290" t="inlineStr">
        <is>
          <t>Se descarta</t>
        </is>
      </c>
    </row>
    <row r="1558" hidden="1" ht="15.75" customHeight="1" s="412">
      <c r="A1558" s="294" t="n"/>
      <c r="B1558" s="294" t="n"/>
      <c r="C1558" s="294" t="n"/>
      <c r="D1558" s="294" t="n"/>
      <c r="E1558" s="294" t="n"/>
      <c r="F1558" s="295" t="n"/>
      <c r="G1558" s="295" t="n"/>
      <c r="H1558" s="296" t="n"/>
      <c r="I1558" s="295" t="n"/>
      <c r="J1558" s="296" t="n"/>
      <c r="K1558" s="295" t="n"/>
      <c r="L1558" s="297" t="n"/>
      <c r="M1558" s="297">
        <f>'ENS TARDIO 201819'!$K1558-'ENS TARDIO 201819'!$I1558</f>
        <v/>
      </c>
      <c r="N1558" s="295" t="n"/>
      <c r="O1558" s="295" t="n"/>
      <c r="P1558" s="295" t="n"/>
      <c r="Q1558" s="295" t="n"/>
      <c r="R1558" s="295" t="n"/>
      <c r="S1558" s="295" t="n"/>
      <c r="T1558" s="295" t="n"/>
      <c r="U1558" s="295" t="n"/>
      <c r="V1558" s="295" t="n"/>
      <c r="W1558" s="295" t="n"/>
      <c r="X1558" s="290" t="inlineStr">
        <is>
          <t>Se descarta</t>
        </is>
      </c>
    </row>
    <row r="1559" hidden="1" ht="15.75" customHeight="1" s="412">
      <c r="A1559" s="294" t="n"/>
      <c r="B1559" s="294" t="n"/>
      <c r="C1559" s="294" t="n"/>
      <c r="D1559" s="294" t="n"/>
      <c r="E1559" s="294" t="n"/>
      <c r="F1559" s="295" t="n"/>
      <c r="G1559" s="295" t="n"/>
      <c r="H1559" s="296" t="n"/>
      <c r="I1559" s="295" t="n"/>
      <c r="J1559" s="296" t="n"/>
      <c r="K1559" s="295" t="n"/>
      <c r="L1559" s="297" t="n"/>
      <c r="M1559" s="297">
        <f>'ENS TARDIO 201819'!$K1559-'ENS TARDIO 201819'!$I1559</f>
        <v/>
      </c>
      <c r="N1559" s="295" t="n"/>
      <c r="O1559" s="295" t="n"/>
      <c r="P1559" s="295" t="n"/>
      <c r="Q1559" s="295" t="n"/>
      <c r="R1559" s="295" t="n"/>
      <c r="S1559" s="295" t="n"/>
      <c r="T1559" s="295" t="n"/>
      <c r="U1559" s="295" t="n"/>
      <c r="V1559" s="295" t="n"/>
      <c r="W1559" s="295" t="n"/>
      <c r="X1559" s="290" t="inlineStr">
        <is>
          <t>Se descarta</t>
        </is>
      </c>
    </row>
    <row r="1560" hidden="1" ht="15.75" customHeight="1" s="412">
      <c r="A1560" s="294" t="n"/>
      <c r="B1560" s="294" t="n"/>
      <c r="C1560" s="294" t="n"/>
      <c r="D1560" s="294" t="n"/>
      <c r="E1560" s="294" t="n"/>
      <c r="F1560" s="295" t="n"/>
      <c r="G1560" s="295" t="n"/>
      <c r="H1560" s="296" t="n"/>
      <c r="I1560" s="295" t="n"/>
      <c r="J1560" s="296" t="n"/>
      <c r="K1560" s="295" t="n"/>
      <c r="L1560" s="297" t="n"/>
      <c r="M1560" s="297">
        <f>'ENS TARDIO 201819'!$K1560-'ENS TARDIO 201819'!$I1560</f>
        <v/>
      </c>
      <c r="N1560" s="295" t="n"/>
      <c r="O1560" s="295" t="n"/>
      <c r="P1560" s="295" t="n"/>
      <c r="Q1560" s="295" t="n"/>
      <c r="R1560" s="295" t="n"/>
      <c r="S1560" s="295" t="n"/>
      <c r="T1560" s="295" t="n"/>
      <c r="U1560" s="295" t="n"/>
      <c r="V1560" s="295" t="n"/>
      <c r="W1560" s="295" t="n"/>
      <c r="X1560" s="290" t="inlineStr">
        <is>
          <t>Se descarta</t>
        </is>
      </c>
    </row>
    <row r="1561" hidden="1" ht="15.75" customHeight="1" s="412">
      <c r="A1561" s="294" t="n"/>
      <c r="B1561" s="294" t="n"/>
      <c r="C1561" s="294" t="n"/>
      <c r="D1561" s="294" t="n"/>
      <c r="E1561" s="294" t="n"/>
      <c r="F1561" s="295" t="n"/>
      <c r="G1561" s="295" t="n"/>
      <c r="H1561" s="296" t="n"/>
      <c r="I1561" s="295" t="n"/>
      <c r="J1561" s="296" t="n"/>
      <c r="K1561" s="295" t="n"/>
      <c r="L1561" s="297" t="n"/>
      <c r="M1561" s="297">
        <f>'ENS TARDIO 201819'!$K1561-'ENS TARDIO 201819'!$I1561</f>
        <v/>
      </c>
      <c r="N1561" s="295" t="n"/>
      <c r="O1561" s="295" t="n"/>
      <c r="P1561" s="295" t="n"/>
      <c r="Q1561" s="295" t="n"/>
      <c r="R1561" s="295" t="n"/>
      <c r="S1561" s="295" t="n"/>
      <c r="T1561" s="295" t="n"/>
      <c r="U1561" s="295" t="n"/>
      <c r="V1561" s="295" t="n"/>
      <c r="W1561" s="295" t="n"/>
      <c r="X1561" s="290" t="inlineStr">
        <is>
          <t>Se descarta</t>
        </is>
      </c>
    </row>
    <row r="1562" hidden="1" ht="15.75" customHeight="1" s="412">
      <c r="A1562" s="294" t="n"/>
      <c r="B1562" s="294" t="n"/>
      <c r="C1562" s="294" t="n"/>
      <c r="D1562" s="294" t="n"/>
      <c r="E1562" s="294" t="n"/>
      <c r="F1562" s="295" t="n"/>
      <c r="G1562" s="295" t="n"/>
      <c r="H1562" s="296" t="n"/>
      <c r="I1562" s="295" t="n"/>
      <c r="J1562" s="296" t="n"/>
      <c r="K1562" s="295" t="n"/>
      <c r="L1562" s="297" t="n"/>
      <c r="M1562" s="297">
        <f>'ENS TARDIO 201819'!$K1562-'ENS TARDIO 201819'!$I1562</f>
        <v/>
      </c>
      <c r="N1562" s="295" t="n"/>
      <c r="O1562" s="295" t="n"/>
      <c r="P1562" s="295" t="n"/>
      <c r="Q1562" s="295" t="n"/>
      <c r="R1562" s="295" t="n"/>
      <c r="S1562" s="295" t="n"/>
      <c r="T1562" s="295" t="n"/>
      <c r="U1562" s="295" t="n"/>
      <c r="V1562" s="295" t="n"/>
      <c r="W1562" s="295" t="n"/>
      <c r="X1562" s="290" t="inlineStr">
        <is>
          <t>Se descarta</t>
        </is>
      </c>
    </row>
    <row r="1563" hidden="1" ht="15.75" customHeight="1" s="412">
      <c r="A1563" s="294" t="n"/>
      <c r="B1563" s="294" t="n"/>
      <c r="C1563" s="294" t="n"/>
      <c r="D1563" s="294" t="n"/>
      <c r="E1563" s="294" t="n"/>
      <c r="F1563" s="295" t="n"/>
      <c r="G1563" s="295" t="n"/>
      <c r="H1563" s="296" t="n"/>
      <c r="I1563" s="295" t="n"/>
      <c r="J1563" s="296" t="n"/>
      <c r="K1563" s="295" t="n"/>
      <c r="L1563" s="297" t="n"/>
      <c r="M1563" s="297">
        <f>'ENS TARDIO 201819'!$K1563-'ENS TARDIO 201819'!$I1563</f>
        <v/>
      </c>
      <c r="N1563" s="295" t="n"/>
      <c r="O1563" s="295" t="n"/>
      <c r="P1563" s="295" t="n"/>
      <c r="Q1563" s="295" t="n"/>
      <c r="R1563" s="295" t="n"/>
      <c r="S1563" s="295" t="n"/>
      <c r="T1563" s="295" t="n"/>
      <c r="U1563" s="295" t="n"/>
      <c r="V1563" s="295" t="n"/>
      <c r="W1563" s="295" t="n"/>
      <c r="X1563" s="290" t="inlineStr">
        <is>
          <t>Se descarta</t>
        </is>
      </c>
    </row>
    <row r="1564" hidden="1" ht="15.75" customHeight="1" s="412">
      <c r="A1564" s="294" t="n"/>
      <c r="B1564" s="294" t="n"/>
      <c r="C1564" s="294" t="n"/>
      <c r="D1564" s="294" t="n"/>
      <c r="E1564" s="294" t="n"/>
      <c r="F1564" s="295" t="n"/>
      <c r="G1564" s="295" t="n"/>
      <c r="H1564" s="296" t="n"/>
      <c r="I1564" s="295" t="n"/>
      <c r="J1564" s="296" t="n"/>
      <c r="K1564" s="295" t="n"/>
      <c r="L1564" s="297" t="n"/>
      <c r="M1564" s="297">
        <f>'ENS TARDIO 201819'!$K1564-'ENS TARDIO 201819'!$I1564</f>
        <v/>
      </c>
      <c r="N1564" s="295" t="n"/>
      <c r="O1564" s="295" t="n"/>
      <c r="P1564" s="295" t="n"/>
      <c r="Q1564" s="295" t="n"/>
      <c r="R1564" s="295" t="n"/>
      <c r="S1564" s="295" t="n"/>
      <c r="T1564" s="295" t="n"/>
      <c r="U1564" s="295" t="n"/>
      <c r="V1564" s="295" t="n"/>
      <c r="W1564" s="295" t="n"/>
      <c r="X1564" s="290" t="inlineStr">
        <is>
          <t>Se descarta</t>
        </is>
      </c>
    </row>
    <row r="1565" hidden="1" ht="15.75" customHeight="1" s="412">
      <c r="A1565" s="294" t="n"/>
      <c r="B1565" s="294" t="n"/>
      <c r="C1565" s="294" t="n"/>
      <c r="D1565" s="294" t="n"/>
      <c r="E1565" s="294" t="n"/>
      <c r="F1565" s="295" t="n"/>
      <c r="G1565" s="295" t="n"/>
      <c r="H1565" s="296" t="n"/>
      <c r="I1565" s="295" t="n"/>
      <c r="J1565" s="296" t="n"/>
      <c r="K1565" s="295" t="n"/>
      <c r="L1565" s="297" t="n"/>
      <c r="M1565" s="297">
        <f>'ENS TARDIO 201819'!$K1565-'ENS TARDIO 201819'!$I1565</f>
        <v/>
      </c>
      <c r="N1565" s="295" t="n"/>
      <c r="O1565" s="295" t="n"/>
      <c r="P1565" s="295" t="n"/>
      <c r="Q1565" s="295" t="n"/>
      <c r="R1565" s="295" t="n"/>
      <c r="S1565" s="295" t="n"/>
      <c r="T1565" s="295" t="n"/>
      <c r="U1565" s="295" t="n"/>
      <c r="V1565" s="295" t="n"/>
      <c r="W1565" s="295" t="n"/>
      <c r="X1565" s="290" t="inlineStr">
        <is>
          <t>Se descarta</t>
        </is>
      </c>
    </row>
    <row r="1566" hidden="1" ht="15.75" customHeight="1" s="412">
      <c r="A1566" s="294" t="n"/>
      <c r="B1566" s="294" t="n"/>
      <c r="C1566" s="294" t="n"/>
      <c r="D1566" s="294" t="n"/>
      <c r="E1566" s="294" t="n"/>
      <c r="F1566" s="295" t="n"/>
      <c r="G1566" s="295" t="n"/>
      <c r="H1566" s="296" t="n"/>
      <c r="I1566" s="295" t="n"/>
      <c r="J1566" s="296" t="n"/>
      <c r="K1566" s="295" t="n"/>
      <c r="L1566" s="297" t="n"/>
      <c r="M1566" s="297">
        <f>'ENS TARDIO 201819'!$K1566-'ENS TARDIO 201819'!$I1566</f>
        <v/>
      </c>
      <c r="N1566" s="295" t="n"/>
      <c r="O1566" s="295" t="n"/>
      <c r="P1566" s="295" t="n"/>
      <c r="Q1566" s="295" t="n"/>
      <c r="R1566" s="295" t="n"/>
      <c r="S1566" s="295" t="n"/>
      <c r="T1566" s="295" t="n"/>
      <c r="U1566" s="295" t="n"/>
      <c r="V1566" s="295" t="n"/>
      <c r="W1566" s="295" t="n"/>
      <c r="X1566" s="290" t="inlineStr">
        <is>
          <t>Se descarta</t>
        </is>
      </c>
    </row>
    <row r="1567" hidden="1" ht="15.75" customHeight="1" s="412">
      <c r="A1567" s="294" t="n"/>
      <c r="B1567" s="294" t="n"/>
      <c r="C1567" s="294" t="n"/>
      <c r="D1567" s="294" t="n"/>
      <c r="E1567" s="294" t="n"/>
      <c r="F1567" s="295" t="n"/>
      <c r="G1567" s="295" t="n"/>
      <c r="H1567" s="296" t="n"/>
      <c r="I1567" s="295" t="n"/>
      <c r="J1567" s="296" t="n"/>
      <c r="K1567" s="295" t="n"/>
      <c r="L1567" s="297" t="n"/>
      <c r="M1567" s="297">
        <f>'ENS TARDIO 201819'!$K1567-'ENS TARDIO 201819'!$I1567</f>
        <v/>
      </c>
      <c r="N1567" s="295" t="n"/>
      <c r="O1567" s="295" t="n"/>
      <c r="P1567" s="295" t="n"/>
      <c r="Q1567" s="295" t="n"/>
      <c r="R1567" s="295" t="n"/>
      <c r="S1567" s="295" t="n"/>
      <c r="T1567" s="295" t="n"/>
      <c r="U1567" s="295" t="n"/>
      <c r="V1567" s="295" t="n"/>
      <c r="W1567" s="295" t="n"/>
      <c r="X1567" s="290" t="inlineStr">
        <is>
          <t>Plot válido</t>
        </is>
      </c>
    </row>
    <row r="1568" hidden="1" ht="15.75" customHeight="1" s="412">
      <c r="A1568" s="294" t="n"/>
      <c r="B1568" s="294" t="n"/>
      <c r="C1568" s="294" t="n"/>
      <c r="D1568" s="294" t="n"/>
      <c r="E1568" s="294" t="n"/>
      <c r="F1568" s="295" t="n"/>
      <c r="G1568" s="295" t="n"/>
      <c r="H1568" s="296" t="n"/>
      <c r="I1568" s="295" t="n"/>
      <c r="J1568" s="296" t="n"/>
      <c r="K1568" s="295" t="n"/>
      <c r="L1568" s="297" t="n"/>
      <c r="M1568" s="297">
        <f>'ENS TARDIO 201819'!$K1568-'ENS TARDIO 201819'!$I1568</f>
        <v/>
      </c>
      <c r="N1568" s="295" t="n"/>
      <c r="O1568" s="295" t="n"/>
      <c r="P1568" s="295" t="n"/>
      <c r="Q1568" s="295" t="n"/>
      <c r="R1568" s="295" t="n"/>
      <c r="S1568" s="295" t="n"/>
      <c r="T1568" s="295" t="n"/>
      <c r="U1568" s="295" t="n"/>
      <c r="V1568" s="295" t="n"/>
      <c r="W1568" s="295" t="n"/>
      <c r="X1568" s="290" t="inlineStr">
        <is>
          <t>Plot válido</t>
        </is>
      </c>
    </row>
    <row r="1569" hidden="1" ht="15.75" customHeight="1" s="412">
      <c r="A1569" s="294" t="n"/>
      <c r="B1569" s="294" t="n"/>
      <c r="C1569" s="294" t="n"/>
      <c r="D1569" s="294" t="n"/>
      <c r="E1569" s="294" t="n"/>
      <c r="F1569" s="295" t="n"/>
      <c r="G1569" s="295" t="n"/>
      <c r="H1569" s="296" t="n"/>
      <c r="I1569" s="295" t="n"/>
      <c r="J1569" s="296" t="n"/>
      <c r="K1569" s="295" t="n"/>
      <c r="L1569" s="297" t="n"/>
      <c r="M1569" s="297">
        <f>'ENS TARDIO 201819'!$K1569-'ENS TARDIO 201819'!$I1569</f>
        <v/>
      </c>
      <c r="N1569" s="295" t="n"/>
      <c r="O1569" s="295" t="n"/>
      <c r="P1569" s="295" t="n"/>
      <c r="Q1569" s="295" t="n"/>
      <c r="R1569" s="295" t="n"/>
      <c r="S1569" s="295" t="n"/>
      <c r="T1569" s="295" t="n"/>
      <c r="U1569" s="295" t="n"/>
      <c r="V1569" s="295" t="n"/>
      <c r="W1569" s="295" t="n"/>
      <c r="X1569" s="290" t="inlineStr">
        <is>
          <t>Plot válido</t>
        </is>
      </c>
    </row>
    <row r="1570" hidden="1" ht="15.75" customHeight="1" s="412">
      <c r="A1570" s="294" t="n"/>
      <c r="B1570" s="294" t="n"/>
      <c r="C1570" s="294" t="n"/>
      <c r="D1570" s="294" t="n"/>
      <c r="E1570" s="294" t="n"/>
      <c r="F1570" s="295" t="n"/>
      <c r="G1570" s="295" t="n"/>
      <c r="H1570" s="296" t="n"/>
      <c r="I1570" s="295" t="n"/>
      <c r="J1570" s="296" t="n"/>
      <c r="K1570" s="295" t="n"/>
      <c r="L1570" s="297" t="n"/>
      <c r="M1570" s="297">
        <f>'ENS TARDIO 201819'!$K1570-'ENS TARDIO 201819'!$I1570</f>
        <v/>
      </c>
      <c r="N1570" s="295" t="n"/>
      <c r="O1570" s="295" t="n"/>
      <c r="P1570" s="295" t="n"/>
      <c r="Q1570" s="295" t="n"/>
      <c r="R1570" s="295" t="n"/>
      <c r="S1570" s="295" t="n"/>
      <c r="T1570" s="295" t="n"/>
      <c r="U1570" s="295" t="n"/>
      <c r="V1570" s="295" t="n"/>
      <c r="W1570" s="295" t="n"/>
      <c r="X1570" s="290" t="inlineStr">
        <is>
          <t>Plot válido</t>
        </is>
      </c>
    </row>
    <row r="1571" hidden="1" ht="15.75" customHeight="1" s="412">
      <c r="A1571" s="294" t="n"/>
      <c r="B1571" s="294" t="n"/>
      <c r="C1571" s="294" t="n"/>
      <c r="D1571" s="294" t="n"/>
      <c r="E1571" s="294" t="n"/>
      <c r="F1571" s="295" t="n"/>
      <c r="G1571" s="295" t="n"/>
      <c r="H1571" s="296" t="n"/>
      <c r="I1571" s="295" t="n"/>
      <c r="J1571" s="296" t="n"/>
      <c r="K1571" s="295" t="n"/>
      <c r="L1571" s="297" t="n"/>
      <c r="M1571" s="297">
        <f>'ENS TARDIO 201819'!$K1571-'ENS TARDIO 201819'!$I1571</f>
        <v/>
      </c>
      <c r="N1571" s="295" t="n"/>
      <c r="O1571" s="295" t="n"/>
      <c r="P1571" s="295" t="n"/>
      <c r="Q1571" s="295" t="n"/>
      <c r="R1571" s="295" t="n"/>
      <c r="S1571" s="295" t="n"/>
      <c r="T1571" s="295" t="n"/>
      <c r="U1571" s="295" t="n"/>
      <c r="V1571" s="295" t="n"/>
      <c r="W1571" s="295" t="n"/>
      <c r="X1571" s="290" t="inlineStr">
        <is>
          <t>Plot válido</t>
        </is>
      </c>
    </row>
    <row r="1572" hidden="1" ht="15.75" customHeight="1" s="412">
      <c r="A1572" s="294" t="n"/>
      <c r="B1572" s="294" t="n"/>
      <c r="C1572" s="294" t="n"/>
      <c r="D1572" s="294" t="n"/>
      <c r="E1572" s="294" t="n"/>
      <c r="F1572" s="295" t="n"/>
      <c r="G1572" s="295" t="n"/>
      <c r="H1572" s="296" t="n"/>
      <c r="I1572" s="295" t="n"/>
      <c r="J1572" s="296" t="n"/>
      <c r="K1572" s="295" t="n"/>
      <c r="L1572" s="297" t="n"/>
      <c r="M1572" s="297">
        <f>'ENS TARDIO 201819'!$K1572-'ENS TARDIO 201819'!$I1572</f>
        <v/>
      </c>
      <c r="N1572" s="295" t="n"/>
      <c r="O1572" s="295" t="n"/>
      <c r="P1572" s="295" t="n"/>
      <c r="Q1572" s="295" t="n"/>
      <c r="R1572" s="295" t="n"/>
      <c r="S1572" s="295" t="n"/>
      <c r="T1572" s="295" t="n"/>
      <c r="U1572" s="295" t="n"/>
      <c r="V1572" s="295" t="n"/>
      <c r="W1572" s="295" t="n"/>
      <c r="X1572" s="290" t="inlineStr">
        <is>
          <t>Plot válido</t>
        </is>
      </c>
    </row>
    <row r="1573" hidden="1" ht="15.75" customHeight="1" s="412">
      <c r="A1573" s="294" t="n"/>
      <c r="B1573" s="294" t="n"/>
      <c r="C1573" s="294" t="n"/>
      <c r="D1573" s="294" t="n"/>
      <c r="E1573" s="294" t="n"/>
      <c r="F1573" s="295" t="n"/>
      <c r="G1573" s="295" t="n"/>
      <c r="H1573" s="296" t="n"/>
      <c r="I1573" s="295" t="n"/>
      <c r="J1573" s="296" t="n"/>
      <c r="K1573" s="295" t="n"/>
      <c r="L1573" s="297" t="n"/>
      <c r="M1573" s="297">
        <f>'ENS TARDIO 201819'!$K1573-'ENS TARDIO 201819'!$I1573</f>
        <v/>
      </c>
      <c r="N1573" s="295" t="n"/>
      <c r="O1573" s="295" t="n"/>
      <c r="P1573" s="295" t="n"/>
      <c r="Q1573" s="295" t="n"/>
      <c r="R1573" s="295" t="n"/>
      <c r="S1573" s="295" t="n"/>
      <c r="T1573" s="295" t="n"/>
      <c r="U1573" s="295" t="n"/>
      <c r="V1573" s="295" t="n"/>
      <c r="W1573" s="295" t="n"/>
      <c r="X1573" s="290" t="inlineStr">
        <is>
          <t>Plot válido</t>
        </is>
      </c>
    </row>
    <row r="1574" hidden="1" ht="15.75" customHeight="1" s="412">
      <c r="A1574" s="294" t="n"/>
      <c r="B1574" s="294" t="n"/>
      <c r="C1574" s="294" t="n"/>
      <c r="D1574" s="294" t="n"/>
      <c r="E1574" s="294" t="n"/>
      <c r="F1574" s="295" t="n"/>
      <c r="G1574" s="295" t="n"/>
      <c r="H1574" s="296" t="n"/>
      <c r="I1574" s="295" t="n"/>
      <c r="J1574" s="296" t="n"/>
      <c r="K1574" s="295" t="n"/>
      <c r="L1574" s="297" t="n"/>
      <c r="M1574" s="297">
        <f>'ENS TARDIO 201819'!$K1574-'ENS TARDIO 201819'!$I1574</f>
        <v/>
      </c>
      <c r="N1574" s="295" t="n"/>
      <c r="O1574" s="295" t="n"/>
      <c r="P1574" s="295" t="n"/>
      <c r="Q1574" s="295" t="n"/>
      <c r="R1574" s="295" t="n"/>
      <c r="S1574" s="295" t="n"/>
      <c r="T1574" s="295" t="n"/>
      <c r="U1574" s="295" t="n"/>
      <c r="V1574" s="295" t="n"/>
      <c r="W1574" s="295" t="n"/>
      <c r="X1574" s="290" t="inlineStr">
        <is>
          <t>Plot válido</t>
        </is>
      </c>
    </row>
    <row r="1575" hidden="1" ht="15.75" customHeight="1" s="412">
      <c r="A1575" s="294" t="n"/>
      <c r="B1575" s="294" t="n"/>
      <c r="C1575" s="294" t="n"/>
      <c r="D1575" s="294" t="n"/>
      <c r="E1575" s="294" t="n"/>
      <c r="F1575" s="295" t="n"/>
      <c r="G1575" s="295" t="n"/>
      <c r="H1575" s="296" t="n"/>
      <c r="I1575" s="295" t="n"/>
      <c r="J1575" s="296" t="n"/>
      <c r="K1575" s="295" t="n"/>
      <c r="L1575" s="297" t="n"/>
      <c r="M1575" s="297">
        <f>'ENS TARDIO 201819'!$K1575-'ENS TARDIO 201819'!$I1575</f>
        <v/>
      </c>
      <c r="N1575" s="295" t="n"/>
      <c r="O1575" s="295" t="n"/>
      <c r="P1575" s="295" t="n"/>
      <c r="Q1575" s="295" t="n"/>
      <c r="R1575" s="295" t="n"/>
      <c r="S1575" s="295" t="n"/>
      <c r="T1575" s="295" t="n"/>
      <c r="U1575" s="295" t="n"/>
      <c r="V1575" s="295" t="n"/>
      <c r="W1575" s="295" t="n"/>
      <c r="X1575" s="290" t="inlineStr">
        <is>
          <t>Plot válido</t>
        </is>
      </c>
    </row>
    <row r="1576" hidden="1" ht="15.75" customHeight="1" s="412">
      <c r="A1576" s="294" t="n"/>
      <c r="B1576" s="294" t="n"/>
      <c r="C1576" s="294" t="n"/>
      <c r="D1576" s="294" t="n"/>
      <c r="E1576" s="294" t="n"/>
      <c r="F1576" s="295" t="n"/>
      <c r="G1576" s="295" t="n"/>
      <c r="H1576" s="296" t="n"/>
      <c r="I1576" s="295" t="n"/>
      <c r="J1576" s="296" t="n"/>
      <c r="K1576" s="295" t="n"/>
      <c r="L1576" s="297" t="n"/>
      <c r="M1576" s="297">
        <f>'ENS TARDIO 201819'!$K1576-'ENS TARDIO 201819'!$I1576</f>
        <v/>
      </c>
      <c r="N1576" s="295" t="n"/>
      <c r="O1576" s="295" t="n"/>
      <c r="P1576" s="295" t="n"/>
      <c r="Q1576" s="295" t="n"/>
      <c r="R1576" s="295" t="n"/>
      <c r="S1576" s="295" t="n"/>
      <c r="T1576" s="295" t="n"/>
      <c r="U1576" s="295" t="n"/>
      <c r="V1576" s="295" t="n"/>
      <c r="W1576" s="295" t="n"/>
      <c r="X1576" s="290" t="inlineStr">
        <is>
          <t>Plot válido</t>
        </is>
      </c>
    </row>
    <row r="1577" hidden="1" ht="15.75" customHeight="1" s="412">
      <c r="A1577" s="294" t="n"/>
      <c r="B1577" s="294" t="n"/>
      <c r="C1577" s="294" t="n"/>
      <c r="D1577" s="294" t="n"/>
      <c r="E1577" s="294" t="n"/>
      <c r="F1577" s="295" t="n"/>
      <c r="G1577" s="295" t="n"/>
      <c r="H1577" s="296" t="n"/>
      <c r="I1577" s="295" t="n"/>
      <c r="J1577" s="296" t="n"/>
      <c r="K1577" s="295" t="n"/>
      <c r="L1577" s="297" t="n"/>
      <c r="M1577" s="297">
        <f>'ENS TARDIO 201819'!$K1577-'ENS TARDIO 201819'!$I1577</f>
        <v/>
      </c>
      <c r="N1577" s="295" t="n"/>
      <c r="O1577" s="295" t="n"/>
      <c r="P1577" s="295" t="n"/>
      <c r="Q1577" s="295" t="n"/>
      <c r="R1577" s="295" t="n"/>
      <c r="S1577" s="295" t="n"/>
      <c r="T1577" s="295" t="n"/>
      <c r="U1577" s="295" t="n"/>
      <c r="V1577" s="295" t="n"/>
      <c r="W1577" s="295" t="n"/>
      <c r="X1577" s="290" t="inlineStr">
        <is>
          <t>Plot válido</t>
        </is>
      </c>
    </row>
    <row r="1578" hidden="1" ht="15.75" customHeight="1" s="412">
      <c r="A1578" s="294" t="n"/>
      <c r="B1578" s="294" t="n"/>
      <c r="C1578" s="294" t="n"/>
      <c r="D1578" s="294" t="n"/>
      <c r="E1578" s="294" t="n"/>
      <c r="F1578" s="295" t="n"/>
      <c r="G1578" s="295" t="n"/>
      <c r="H1578" s="296" t="n"/>
      <c r="I1578" s="295" t="n"/>
      <c r="J1578" s="296" t="n"/>
      <c r="K1578" s="295" t="n"/>
      <c r="L1578" s="297" t="n"/>
      <c r="M1578" s="297">
        <f>'ENS TARDIO 201819'!$K1578-'ENS TARDIO 201819'!$I1578</f>
        <v/>
      </c>
      <c r="N1578" s="295" t="n"/>
      <c r="O1578" s="295" t="n"/>
      <c r="P1578" s="295" t="n"/>
      <c r="Q1578" s="295" t="n"/>
      <c r="R1578" s="295" t="n"/>
      <c r="S1578" s="295" t="n"/>
      <c r="T1578" s="295" t="n"/>
      <c r="U1578" s="295" t="n"/>
      <c r="V1578" s="295" t="n"/>
      <c r="W1578" s="295" t="n"/>
      <c r="X1578" s="290" t="inlineStr">
        <is>
          <t>Plot válido</t>
        </is>
      </c>
    </row>
    <row r="1579" hidden="1" ht="15.75" customHeight="1" s="412">
      <c r="A1579" s="294" t="n"/>
      <c r="B1579" s="294" t="n"/>
      <c r="C1579" s="294" t="n"/>
      <c r="D1579" s="294" t="n"/>
      <c r="E1579" s="294" t="n"/>
      <c r="F1579" s="295" t="n"/>
      <c r="G1579" s="295" t="n"/>
      <c r="H1579" s="296" t="n"/>
      <c r="I1579" s="295" t="n"/>
      <c r="J1579" s="296" t="n"/>
      <c r="K1579" s="295" t="n"/>
      <c r="L1579" s="297" t="n"/>
      <c r="M1579" s="297">
        <f>'ENS TARDIO 201819'!$K1579-'ENS TARDIO 201819'!$I1579</f>
        <v/>
      </c>
      <c r="N1579" s="295" t="n"/>
      <c r="O1579" s="295" t="n"/>
      <c r="P1579" s="295" t="n"/>
      <c r="Q1579" s="295" t="n"/>
      <c r="R1579" s="295" t="n"/>
      <c r="S1579" s="295" t="n"/>
      <c r="T1579" s="295" t="n"/>
      <c r="U1579" s="295" t="n"/>
      <c r="V1579" s="295" t="n"/>
      <c r="W1579" s="295" t="n"/>
      <c r="X1579" s="290" t="inlineStr">
        <is>
          <t>Plot válido</t>
        </is>
      </c>
    </row>
    <row r="1580" hidden="1" ht="15.75" customHeight="1" s="412">
      <c r="A1580" s="294" t="n"/>
      <c r="B1580" s="294" t="n"/>
      <c r="C1580" s="294" t="n"/>
      <c r="D1580" s="294" t="n"/>
      <c r="E1580" s="294" t="n"/>
      <c r="F1580" s="295" t="n"/>
      <c r="G1580" s="295" t="n"/>
      <c r="H1580" s="296" t="n"/>
      <c r="I1580" s="295" t="n"/>
      <c r="J1580" s="296" t="n"/>
      <c r="K1580" s="295" t="n"/>
      <c r="L1580" s="297" t="n"/>
      <c r="M1580" s="297">
        <f>'ENS TARDIO 201819'!$K1580-'ENS TARDIO 201819'!$I1580</f>
        <v/>
      </c>
      <c r="N1580" s="295" t="n"/>
      <c r="O1580" s="295" t="n"/>
      <c r="P1580" s="295" t="n"/>
      <c r="Q1580" s="295" t="n"/>
      <c r="R1580" s="295" t="n"/>
      <c r="S1580" s="295" t="n"/>
      <c r="T1580" s="295" t="n"/>
      <c r="U1580" s="295" t="n"/>
      <c r="V1580" s="295" t="n"/>
      <c r="W1580" s="295" t="n"/>
      <c r="X1580" s="290" t="inlineStr">
        <is>
          <t>Plot válido</t>
        </is>
      </c>
    </row>
    <row r="1581" hidden="1" ht="15.75" customHeight="1" s="412">
      <c r="A1581" s="294" t="n"/>
      <c r="B1581" s="294" t="n"/>
      <c r="C1581" s="294" t="n"/>
      <c r="D1581" s="294" t="n"/>
      <c r="E1581" s="294" t="n"/>
      <c r="F1581" s="295" t="n"/>
      <c r="G1581" s="295" t="n"/>
      <c r="H1581" s="296" t="n"/>
      <c r="I1581" s="295" t="n"/>
      <c r="J1581" s="296" t="n"/>
      <c r="K1581" s="295" t="n"/>
      <c r="L1581" s="297" t="n"/>
      <c r="M1581" s="297">
        <f>'ENS TARDIO 201819'!$K1581-'ENS TARDIO 201819'!$I1581</f>
        <v/>
      </c>
      <c r="N1581" s="295" t="n"/>
      <c r="O1581" s="295" t="n"/>
      <c r="P1581" s="295" t="n"/>
      <c r="Q1581" s="295" t="n"/>
      <c r="R1581" s="295" t="n"/>
      <c r="S1581" s="295" t="n"/>
      <c r="T1581" s="295" t="n"/>
      <c r="U1581" s="295" t="n"/>
      <c r="V1581" s="295" t="n"/>
      <c r="W1581" s="295" t="n"/>
      <c r="X1581" s="290" t="inlineStr">
        <is>
          <t>Plot válido</t>
        </is>
      </c>
    </row>
    <row r="1582" hidden="1" ht="15.75" customHeight="1" s="412">
      <c r="A1582" s="294" t="n"/>
      <c r="B1582" s="294" t="n"/>
      <c r="C1582" s="294" t="n"/>
      <c r="D1582" s="294" t="n"/>
      <c r="E1582" s="294" t="n"/>
      <c r="F1582" s="295" t="n"/>
      <c r="G1582" s="295" t="n"/>
      <c r="H1582" s="296" t="n"/>
      <c r="I1582" s="295" t="n"/>
      <c r="J1582" s="296" t="n"/>
      <c r="K1582" s="295" t="n"/>
      <c r="L1582" s="297" t="n"/>
      <c r="M1582" s="297">
        <f>'ENS TARDIO 201819'!$K1582-'ENS TARDIO 201819'!$I1582</f>
        <v/>
      </c>
      <c r="N1582" s="295" t="n"/>
      <c r="O1582" s="295" t="n"/>
      <c r="P1582" s="295" t="n"/>
      <c r="Q1582" s="295" t="n"/>
      <c r="R1582" s="295" t="n"/>
      <c r="S1582" s="295" t="n"/>
      <c r="T1582" s="295" t="n"/>
      <c r="U1582" s="295" t="n"/>
      <c r="V1582" s="295" t="n"/>
      <c r="W1582" s="295" t="n"/>
      <c r="X1582" s="290" t="inlineStr">
        <is>
          <t>Plot válido</t>
        </is>
      </c>
    </row>
    <row r="1583" hidden="1" ht="15.75" customHeight="1" s="412">
      <c r="A1583" s="294" t="n"/>
      <c r="B1583" s="294" t="n"/>
      <c r="C1583" s="294" t="n"/>
      <c r="D1583" s="294" t="n"/>
      <c r="E1583" s="294" t="n"/>
      <c r="F1583" s="295" t="n"/>
      <c r="G1583" s="295" t="n"/>
      <c r="H1583" s="296" t="n"/>
      <c r="I1583" s="295" t="n"/>
      <c r="J1583" s="296" t="n"/>
      <c r="K1583" s="295" t="n"/>
      <c r="L1583" s="297" t="n"/>
      <c r="M1583" s="297">
        <f>'ENS TARDIO 201819'!$K1583-'ENS TARDIO 201819'!$I1583</f>
        <v/>
      </c>
      <c r="N1583" s="295" t="n"/>
      <c r="O1583" s="295" t="n"/>
      <c r="P1583" s="295" t="n"/>
      <c r="Q1583" s="295" t="n"/>
      <c r="R1583" s="295" t="n"/>
      <c r="S1583" s="295" t="n"/>
      <c r="T1583" s="295" t="n"/>
      <c r="U1583" s="295" t="n"/>
      <c r="V1583" s="295" t="n"/>
      <c r="W1583" s="295" t="n"/>
      <c r="X1583" s="290" t="inlineStr">
        <is>
          <t>Plot válido</t>
        </is>
      </c>
    </row>
    <row r="1584" hidden="1" ht="15.75" customHeight="1" s="412">
      <c r="A1584" s="294" t="n"/>
      <c r="B1584" s="294" t="n"/>
      <c r="C1584" s="294" t="n"/>
      <c r="D1584" s="294" t="n"/>
      <c r="E1584" s="294" t="n"/>
      <c r="F1584" s="295" t="n"/>
      <c r="G1584" s="295" t="n"/>
      <c r="H1584" s="296" t="n"/>
      <c r="I1584" s="295" t="n"/>
      <c r="J1584" s="296" t="n"/>
      <c r="K1584" s="295" t="n"/>
      <c r="L1584" s="297" t="n"/>
      <c r="M1584" s="297">
        <f>'ENS TARDIO 201819'!$K1584-'ENS TARDIO 201819'!$I1584</f>
        <v/>
      </c>
      <c r="N1584" s="295" t="n"/>
      <c r="O1584" s="295" t="n"/>
      <c r="P1584" s="295" t="n"/>
      <c r="Q1584" s="295" t="n"/>
      <c r="R1584" s="295" t="n"/>
      <c r="S1584" s="295" t="n"/>
      <c r="T1584" s="295" t="n"/>
      <c r="U1584" s="295" t="n"/>
      <c r="V1584" s="295" t="n"/>
      <c r="W1584" s="295" t="n"/>
      <c r="X1584" s="290" t="inlineStr">
        <is>
          <t>Plot válido</t>
        </is>
      </c>
    </row>
    <row r="1585" hidden="1" ht="15.75" customHeight="1" s="412">
      <c r="A1585" s="294" t="n"/>
      <c r="B1585" s="294" t="n"/>
      <c r="C1585" s="294" t="n"/>
      <c r="D1585" s="294" t="n"/>
      <c r="E1585" s="294" t="n"/>
      <c r="F1585" s="295" t="n"/>
      <c r="G1585" s="295" t="n"/>
      <c r="H1585" s="296" t="n"/>
      <c r="I1585" s="295" t="n"/>
      <c r="J1585" s="296" t="n"/>
      <c r="K1585" s="295" t="n"/>
      <c r="L1585" s="297" t="n"/>
      <c r="M1585" s="297">
        <f>'ENS TARDIO 201819'!$K1585-'ENS TARDIO 201819'!$I1585</f>
        <v/>
      </c>
      <c r="N1585" s="295" t="n"/>
      <c r="O1585" s="295" t="n"/>
      <c r="P1585" s="295" t="n"/>
      <c r="Q1585" s="295" t="n"/>
      <c r="R1585" s="295" t="n"/>
      <c r="S1585" s="295" t="n"/>
      <c r="T1585" s="295" t="n"/>
      <c r="U1585" s="295" t="n"/>
      <c r="V1585" s="295" t="n"/>
      <c r="W1585" s="295" t="n"/>
      <c r="X1585" s="290" t="inlineStr">
        <is>
          <t>Plot válido</t>
        </is>
      </c>
    </row>
    <row r="1586" hidden="1" ht="15.75" customHeight="1" s="412">
      <c r="A1586" s="294" t="n"/>
      <c r="B1586" s="294" t="n"/>
      <c r="C1586" s="294" t="n"/>
      <c r="D1586" s="294" t="n"/>
      <c r="E1586" s="294" t="n"/>
      <c r="F1586" s="295" t="n"/>
      <c r="G1586" s="295" t="n"/>
      <c r="H1586" s="296" t="n"/>
      <c r="I1586" s="295" t="n"/>
      <c r="J1586" s="296" t="n"/>
      <c r="K1586" s="295" t="n"/>
      <c r="L1586" s="297" t="n"/>
      <c r="M1586" s="297">
        <f>'ENS TARDIO 201819'!$K1586-'ENS TARDIO 201819'!$I1586</f>
        <v/>
      </c>
      <c r="N1586" s="295" t="n"/>
      <c r="O1586" s="295" t="n"/>
      <c r="P1586" s="295" t="n"/>
      <c r="Q1586" s="295" t="n"/>
      <c r="R1586" s="295" t="n"/>
      <c r="S1586" s="295" t="n"/>
      <c r="T1586" s="295" t="n"/>
      <c r="U1586" s="295" t="n"/>
      <c r="V1586" s="295" t="n"/>
      <c r="W1586" s="295" t="n"/>
      <c r="X1586" s="290" t="inlineStr">
        <is>
          <t>Plot válido</t>
        </is>
      </c>
    </row>
    <row r="1587" hidden="1" ht="15.75" customHeight="1" s="412">
      <c r="A1587" s="294" t="n"/>
      <c r="B1587" s="294" t="n"/>
      <c r="C1587" s="294" t="n"/>
      <c r="D1587" s="294" t="n"/>
      <c r="E1587" s="294" t="n"/>
      <c r="F1587" s="295" t="n"/>
      <c r="G1587" s="295" t="n"/>
      <c r="H1587" s="296" t="n"/>
      <c r="I1587" s="295" t="n"/>
      <c r="J1587" s="296" t="n"/>
      <c r="K1587" s="295" t="n"/>
      <c r="L1587" s="297" t="n"/>
      <c r="M1587" s="297">
        <f>'ENS TARDIO 201819'!$K1587-'ENS TARDIO 201819'!$I1587</f>
        <v/>
      </c>
      <c r="N1587" s="295" t="n"/>
      <c r="O1587" s="295" t="n"/>
      <c r="P1587" s="295" t="n"/>
      <c r="Q1587" s="295" t="n"/>
      <c r="R1587" s="295" t="n"/>
      <c r="S1587" s="295" t="n"/>
      <c r="T1587" s="295" t="n"/>
      <c r="U1587" s="295" t="n"/>
      <c r="V1587" s="295" t="n"/>
      <c r="W1587" s="295" t="n"/>
      <c r="X1587" s="290" t="inlineStr">
        <is>
          <t>Plot válido</t>
        </is>
      </c>
    </row>
    <row r="1588" hidden="1" ht="15.75" customHeight="1" s="412">
      <c r="A1588" s="294" t="n"/>
      <c r="B1588" s="294" t="n"/>
      <c r="C1588" s="294" t="n"/>
      <c r="D1588" s="294" t="n"/>
      <c r="E1588" s="294" t="n"/>
      <c r="F1588" s="295" t="n"/>
      <c r="G1588" s="295" t="n"/>
      <c r="H1588" s="296" t="n"/>
      <c r="I1588" s="295" t="n"/>
      <c r="J1588" s="296" t="n"/>
      <c r="K1588" s="295" t="n"/>
      <c r="L1588" s="297" t="n"/>
      <c r="M1588" s="297">
        <f>'ENS TARDIO 201819'!$K1588-'ENS TARDIO 201819'!$I1588</f>
        <v/>
      </c>
      <c r="N1588" s="295" t="n"/>
      <c r="O1588" s="295" t="n"/>
      <c r="P1588" s="295" t="n"/>
      <c r="Q1588" s="295" t="n"/>
      <c r="R1588" s="295" t="n"/>
      <c r="S1588" s="295" t="n"/>
      <c r="T1588" s="295" t="n"/>
      <c r="U1588" s="295" t="n"/>
      <c r="V1588" s="295" t="n"/>
      <c r="W1588" s="295" t="n"/>
      <c r="X1588" s="290" t="inlineStr">
        <is>
          <t>Plot válido</t>
        </is>
      </c>
    </row>
    <row r="1589" hidden="1" ht="15.75" customHeight="1" s="412">
      <c r="A1589" s="294" t="n"/>
      <c r="B1589" s="294" t="n"/>
      <c r="C1589" s="294" t="n"/>
      <c r="D1589" s="294" t="n"/>
      <c r="E1589" s="294" t="n"/>
      <c r="F1589" s="295" t="n"/>
      <c r="G1589" s="295" t="n"/>
      <c r="H1589" s="296" t="n"/>
      <c r="I1589" s="295" t="n"/>
      <c r="J1589" s="296" t="n"/>
      <c r="K1589" s="295" t="n"/>
      <c r="L1589" s="297" t="n"/>
      <c r="M1589" s="297">
        <f>'ENS TARDIO 201819'!$K1589-'ENS TARDIO 201819'!$I1589</f>
        <v/>
      </c>
      <c r="N1589" s="295" t="n"/>
      <c r="O1589" s="295" t="n"/>
      <c r="P1589" s="295" t="n"/>
      <c r="Q1589" s="295" t="n"/>
      <c r="R1589" s="295" t="n"/>
      <c r="S1589" s="295" t="n"/>
      <c r="T1589" s="295" t="n"/>
      <c r="U1589" s="295" t="n"/>
      <c r="V1589" s="295" t="n"/>
      <c r="W1589" s="295" t="n"/>
      <c r="X1589" s="290" t="inlineStr">
        <is>
          <t>Plot válido</t>
        </is>
      </c>
    </row>
    <row r="1590" hidden="1" ht="15.75" customHeight="1" s="412">
      <c r="A1590" s="294" t="n"/>
      <c r="B1590" s="294" t="n"/>
      <c r="C1590" s="294" t="n"/>
      <c r="D1590" s="294" t="n"/>
      <c r="E1590" s="294" t="n"/>
      <c r="F1590" s="295" t="n"/>
      <c r="G1590" s="295" t="n"/>
      <c r="H1590" s="296" t="n"/>
      <c r="I1590" s="295" t="n"/>
      <c r="J1590" s="296" t="n"/>
      <c r="K1590" s="295" t="n"/>
      <c r="L1590" s="297" t="n"/>
      <c r="M1590" s="297">
        <f>'ENS TARDIO 201819'!$K1590-'ENS TARDIO 201819'!$I1590</f>
        <v/>
      </c>
      <c r="N1590" s="295" t="n"/>
      <c r="O1590" s="295" t="n"/>
      <c r="P1590" s="295" t="n"/>
      <c r="Q1590" s="295" t="n"/>
      <c r="R1590" s="295" t="n"/>
      <c r="S1590" s="295" t="n"/>
      <c r="T1590" s="295" t="n"/>
      <c r="U1590" s="295" t="n"/>
      <c r="V1590" s="295" t="n"/>
      <c r="W1590" s="295" t="n"/>
      <c r="X1590" s="290" t="inlineStr">
        <is>
          <t>Plot válido</t>
        </is>
      </c>
    </row>
    <row r="1591" hidden="1" ht="15.75" customHeight="1" s="412">
      <c r="A1591" s="294" t="n"/>
      <c r="B1591" s="294" t="n"/>
      <c r="C1591" s="294" t="n"/>
      <c r="D1591" s="294" t="n"/>
      <c r="E1591" s="294" t="n"/>
      <c r="F1591" s="295" t="n"/>
      <c r="G1591" s="295" t="n"/>
      <c r="H1591" s="296" t="n"/>
      <c r="I1591" s="295" t="n"/>
      <c r="J1591" s="296" t="n"/>
      <c r="K1591" s="295" t="n"/>
      <c r="L1591" s="297" t="n"/>
      <c r="M1591" s="297">
        <f>'ENS TARDIO 201819'!$K1591-'ENS TARDIO 201819'!$I1591</f>
        <v/>
      </c>
      <c r="N1591" s="295" t="n"/>
      <c r="O1591" s="295" t="n"/>
      <c r="P1591" s="295" t="n"/>
      <c r="Q1591" s="295" t="n"/>
      <c r="R1591" s="295" t="n"/>
      <c r="S1591" s="295" t="n"/>
      <c r="T1591" s="295" t="n"/>
      <c r="U1591" s="295" t="n"/>
      <c r="V1591" s="295" t="n"/>
      <c r="W1591" s="295" t="n"/>
      <c r="X1591" s="290" t="inlineStr">
        <is>
          <t>Plot válido</t>
        </is>
      </c>
    </row>
    <row r="1592" hidden="1" ht="15.75" customHeight="1" s="412">
      <c r="A1592" s="294" t="n"/>
      <c r="B1592" s="294" t="n"/>
      <c r="C1592" s="294" t="n"/>
      <c r="D1592" s="294" t="n"/>
      <c r="E1592" s="294" t="n"/>
      <c r="F1592" s="295" t="n"/>
      <c r="G1592" s="295" t="n"/>
      <c r="H1592" s="296" t="n"/>
      <c r="I1592" s="295" t="n"/>
      <c r="J1592" s="296" t="n"/>
      <c r="K1592" s="295" t="n"/>
      <c r="L1592" s="297" t="n"/>
      <c r="M1592" s="297">
        <f>'ENS TARDIO 201819'!$K1592-'ENS TARDIO 201819'!$I1592</f>
        <v/>
      </c>
      <c r="N1592" s="295" t="n"/>
      <c r="O1592" s="295" t="n"/>
      <c r="P1592" s="295" t="n"/>
      <c r="Q1592" s="295" t="n"/>
      <c r="R1592" s="295" t="n"/>
      <c r="S1592" s="295" t="n"/>
      <c r="T1592" s="295" t="n"/>
      <c r="U1592" s="295" t="n"/>
      <c r="V1592" s="295" t="n"/>
      <c r="W1592" s="295" t="n"/>
      <c r="X1592" s="290" t="inlineStr">
        <is>
          <t>Plot válido</t>
        </is>
      </c>
    </row>
    <row r="1593" hidden="1" ht="15.75" customHeight="1" s="412">
      <c r="A1593" s="294" t="n"/>
      <c r="B1593" s="294" t="n"/>
      <c r="C1593" s="294" t="n"/>
      <c r="D1593" s="294" t="n"/>
      <c r="E1593" s="294" t="n"/>
      <c r="F1593" s="295" t="n"/>
      <c r="G1593" s="295" t="n"/>
      <c r="H1593" s="296" t="n"/>
      <c r="I1593" s="295" t="n"/>
      <c r="J1593" s="296" t="n"/>
      <c r="K1593" s="295" t="n"/>
      <c r="L1593" s="297" t="n"/>
      <c r="M1593" s="297">
        <f>'ENS TARDIO 201819'!$K1593-'ENS TARDIO 201819'!$I1593</f>
        <v/>
      </c>
      <c r="N1593" s="295" t="n"/>
      <c r="O1593" s="295" t="n"/>
      <c r="P1593" s="295" t="n"/>
      <c r="Q1593" s="295" t="n"/>
      <c r="R1593" s="295" t="n"/>
      <c r="S1593" s="295" t="n"/>
      <c r="T1593" s="295" t="n"/>
      <c r="U1593" s="295" t="n"/>
      <c r="V1593" s="295" t="n"/>
      <c r="W1593" s="295" t="n"/>
      <c r="X1593" s="290" t="inlineStr">
        <is>
          <t>Plot válido</t>
        </is>
      </c>
    </row>
    <row r="1594" hidden="1" ht="15.75" customHeight="1" s="412">
      <c r="A1594" s="294" t="n"/>
      <c r="B1594" s="294" t="n"/>
      <c r="C1594" s="294" t="n"/>
      <c r="D1594" s="294" t="n"/>
      <c r="E1594" s="294" t="n"/>
      <c r="F1594" s="295" t="n"/>
      <c r="G1594" s="295" t="n"/>
      <c r="H1594" s="296" t="n"/>
      <c r="I1594" s="295" t="n"/>
      <c r="J1594" s="296" t="n"/>
      <c r="K1594" s="295" t="n"/>
      <c r="L1594" s="297" t="n"/>
      <c r="M1594" s="297">
        <f>'ENS TARDIO 201819'!$K1594-'ENS TARDIO 201819'!$I1594</f>
        <v/>
      </c>
      <c r="N1594" s="295" t="n"/>
      <c r="O1594" s="295" t="n"/>
      <c r="P1594" s="295" t="n"/>
      <c r="Q1594" s="295" t="n"/>
      <c r="R1594" s="295" t="n"/>
      <c r="S1594" s="295" t="n"/>
      <c r="T1594" s="295" t="n"/>
      <c r="U1594" s="295" t="n"/>
      <c r="V1594" s="295" t="n"/>
      <c r="W1594" s="295" t="n"/>
      <c r="X1594" s="290" t="inlineStr">
        <is>
          <t>Plot válido</t>
        </is>
      </c>
    </row>
    <row r="1595" hidden="1" ht="15.75" customHeight="1" s="412">
      <c r="A1595" s="294" t="n"/>
      <c r="B1595" s="294" t="n"/>
      <c r="C1595" s="294" t="n"/>
      <c r="D1595" s="294" t="n"/>
      <c r="E1595" s="294" t="n"/>
      <c r="F1595" s="295" t="n"/>
      <c r="G1595" s="295" t="n"/>
      <c r="H1595" s="296" t="n"/>
      <c r="I1595" s="295" t="n"/>
      <c r="J1595" s="296" t="n"/>
      <c r="K1595" s="295" t="n"/>
      <c r="L1595" s="297" t="n"/>
      <c r="M1595" s="297">
        <f>'ENS TARDIO 201819'!$K1595-'ENS TARDIO 201819'!$I1595</f>
        <v/>
      </c>
      <c r="N1595" s="295" t="n"/>
      <c r="O1595" s="295" t="n"/>
      <c r="P1595" s="295" t="n"/>
      <c r="Q1595" s="295" t="n"/>
      <c r="R1595" s="295" t="n"/>
      <c r="S1595" s="295" t="n"/>
      <c r="T1595" s="295" t="n"/>
      <c r="U1595" s="295" t="n"/>
      <c r="V1595" s="295" t="n"/>
      <c r="W1595" s="295" t="n"/>
      <c r="X1595" s="290" t="inlineStr">
        <is>
          <t>Plot válido</t>
        </is>
      </c>
    </row>
    <row r="1596" hidden="1" ht="15.75" customHeight="1" s="412">
      <c r="A1596" s="294" t="n"/>
      <c r="B1596" s="294" t="n"/>
      <c r="C1596" s="294" t="n"/>
      <c r="D1596" s="294" t="n"/>
      <c r="E1596" s="294" t="n"/>
      <c r="F1596" s="295" t="n"/>
      <c r="G1596" s="295" t="n"/>
      <c r="H1596" s="296" t="n"/>
      <c r="I1596" s="295" t="n"/>
      <c r="J1596" s="296" t="n"/>
      <c r="K1596" s="295" t="n"/>
      <c r="L1596" s="297" t="n"/>
      <c r="M1596" s="297">
        <f>'ENS TARDIO 201819'!$K1596-'ENS TARDIO 201819'!$I1596</f>
        <v/>
      </c>
      <c r="N1596" s="295" t="n"/>
      <c r="O1596" s="295" t="n"/>
      <c r="P1596" s="295" t="n"/>
      <c r="Q1596" s="295" t="n"/>
      <c r="R1596" s="295" t="n"/>
      <c r="S1596" s="295" t="n"/>
      <c r="T1596" s="295" t="n"/>
      <c r="U1596" s="295" t="n"/>
      <c r="V1596" s="295" t="n"/>
      <c r="W1596" s="295" t="n"/>
      <c r="X1596" s="290" t="inlineStr">
        <is>
          <t>Plot válido</t>
        </is>
      </c>
    </row>
    <row r="1597" hidden="1" ht="15.75" customHeight="1" s="412">
      <c r="A1597" s="294" t="n"/>
      <c r="B1597" s="294" t="n"/>
      <c r="C1597" s="294" t="n"/>
      <c r="D1597" s="294" t="n"/>
      <c r="E1597" s="294" t="n"/>
      <c r="F1597" s="295" t="n"/>
      <c r="G1597" s="295" t="n"/>
      <c r="H1597" s="296" t="n"/>
      <c r="I1597" s="295" t="n"/>
      <c r="J1597" s="296" t="n"/>
      <c r="K1597" s="295" t="n"/>
      <c r="L1597" s="297" t="n"/>
      <c r="M1597" s="297">
        <f>'ENS TARDIO 201819'!$K1597-'ENS TARDIO 201819'!$I1597</f>
        <v/>
      </c>
      <c r="N1597" s="295" t="n"/>
      <c r="O1597" s="295" t="n"/>
      <c r="P1597" s="295" t="n"/>
      <c r="Q1597" s="295" t="n"/>
      <c r="R1597" s="295" t="n"/>
      <c r="S1597" s="295" t="n"/>
      <c r="T1597" s="295" t="n"/>
      <c r="U1597" s="295" t="n"/>
      <c r="V1597" s="295" t="n"/>
      <c r="W1597" s="295" t="n"/>
      <c r="X1597" s="290" t="inlineStr">
        <is>
          <t>Plot válido</t>
        </is>
      </c>
    </row>
    <row r="1598" hidden="1" ht="15.75" customHeight="1" s="412">
      <c r="A1598" s="294" t="n"/>
      <c r="B1598" s="294" t="n"/>
      <c r="C1598" s="294" t="n"/>
      <c r="D1598" s="294" t="n"/>
      <c r="E1598" s="294" t="n"/>
      <c r="F1598" s="295" t="n"/>
      <c r="G1598" s="295" t="n"/>
      <c r="H1598" s="296" t="n"/>
      <c r="I1598" s="295" t="n"/>
      <c r="J1598" s="296" t="n"/>
      <c r="K1598" s="295" t="n"/>
      <c r="L1598" s="297" t="n"/>
      <c r="M1598" s="297">
        <f>'ENS TARDIO 201819'!$K1598-'ENS TARDIO 201819'!$I1598</f>
        <v/>
      </c>
      <c r="N1598" s="295" t="n"/>
      <c r="O1598" s="295" t="n"/>
      <c r="P1598" s="295" t="n"/>
      <c r="Q1598" s="295" t="n"/>
      <c r="R1598" s="295" t="n"/>
      <c r="S1598" s="295" t="n"/>
      <c r="T1598" s="295" t="n"/>
      <c r="U1598" s="295" t="n"/>
      <c r="V1598" s="295" t="n"/>
      <c r="W1598" s="295" t="n"/>
      <c r="X1598" s="290" t="inlineStr">
        <is>
          <t>Plot válido</t>
        </is>
      </c>
    </row>
    <row r="1599" hidden="1" ht="15.75" customHeight="1" s="412">
      <c r="A1599" s="294" t="n"/>
      <c r="B1599" s="294" t="n"/>
      <c r="C1599" s="294" t="n"/>
      <c r="D1599" s="294" t="n"/>
      <c r="E1599" s="294" t="n"/>
      <c r="F1599" s="295" t="n"/>
      <c r="G1599" s="295" t="n"/>
      <c r="H1599" s="296" t="n"/>
      <c r="I1599" s="295" t="n"/>
      <c r="J1599" s="296" t="n"/>
      <c r="K1599" s="295" t="n"/>
      <c r="L1599" s="297" t="n"/>
      <c r="M1599" s="297">
        <f>'ENS TARDIO 201819'!$K1599-'ENS TARDIO 201819'!$I1599</f>
        <v/>
      </c>
      <c r="N1599" s="295" t="n"/>
      <c r="O1599" s="295" t="n"/>
      <c r="P1599" s="295" t="n"/>
      <c r="Q1599" s="295" t="n"/>
      <c r="R1599" s="295" t="n"/>
      <c r="S1599" s="295" t="n"/>
      <c r="T1599" s="295" t="n"/>
      <c r="U1599" s="295" t="n"/>
      <c r="V1599" s="295" t="n"/>
      <c r="W1599" s="295" t="n"/>
      <c r="X1599" s="290" t="inlineStr">
        <is>
          <t>Plot válido</t>
        </is>
      </c>
    </row>
    <row r="1600" hidden="1" ht="15.75" customHeight="1" s="412">
      <c r="A1600" s="294" t="n"/>
      <c r="B1600" s="294" t="n"/>
      <c r="C1600" s="294" t="n"/>
      <c r="D1600" s="294" t="n"/>
      <c r="E1600" s="294" t="n"/>
      <c r="F1600" s="295" t="n"/>
      <c r="G1600" s="295" t="n"/>
      <c r="H1600" s="296" t="n"/>
      <c r="I1600" s="295" t="n"/>
      <c r="J1600" s="296" t="n"/>
      <c r="K1600" s="295" t="n"/>
      <c r="L1600" s="297" t="n"/>
      <c r="M1600" s="297">
        <f>'ENS TARDIO 201819'!$K1600-'ENS TARDIO 201819'!$I1600</f>
        <v/>
      </c>
      <c r="N1600" s="295" t="n"/>
      <c r="O1600" s="295" t="n"/>
      <c r="P1600" s="295" t="n"/>
      <c r="Q1600" s="295" t="n"/>
      <c r="R1600" s="295" t="n"/>
      <c r="S1600" s="295" t="n"/>
      <c r="T1600" s="295" t="n"/>
      <c r="U1600" s="295" t="n"/>
      <c r="V1600" s="295" t="n"/>
      <c r="W1600" s="295" t="n"/>
      <c r="X1600" s="290" t="inlineStr">
        <is>
          <t>Plot válido</t>
        </is>
      </c>
    </row>
    <row r="1601" hidden="1" ht="15.75" customHeight="1" s="412">
      <c r="A1601" s="294" t="n"/>
      <c r="B1601" s="294" t="n"/>
      <c r="C1601" s="294" t="n"/>
      <c r="D1601" s="294" t="n"/>
      <c r="E1601" s="294" t="n"/>
      <c r="F1601" s="295" t="n"/>
      <c r="G1601" s="295" t="n"/>
      <c r="H1601" s="296" t="n"/>
      <c r="I1601" s="295" t="n"/>
      <c r="J1601" s="296" t="n"/>
      <c r="K1601" s="295" t="n"/>
      <c r="L1601" s="297" t="n"/>
      <c r="M1601" s="297">
        <f>'ENS TARDIO 201819'!$K1601-'ENS TARDIO 201819'!$I1601</f>
        <v/>
      </c>
      <c r="N1601" s="295" t="n"/>
      <c r="O1601" s="295" t="n"/>
      <c r="P1601" s="295" t="n"/>
      <c r="Q1601" s="295" t="n"/>
      <c r="R1601" s="295" t="n"/>
      <c r="S1601" s="295" t="n"/>
      <c r="T1601" s="295" t="n"/>
      <c r="U1601" s="295" t="n"/>
      <c r="V1601" s="295" t="n"/>
      <c r="W1601" s="295" t="n"/>
      <c r="X1601" s="290" t="inlineStr">
        <is>
          <t>Plot válido</t>
        </is>
      </c>
    </row>
    <row r="1602" hidden="1" ht="15.75" customHeight="1" s="412">
      <c r="A1602" s="294" t="n"/>
      <c r="B1602" s="294" t="n"/>
      <c r="C1602" s="294" t="n"/>
      <c r="D1602" s="294" t="n"/>
      <c r="E1602" s="294" t="n"/>
      <c r="F1602" s="295" t="n"/>
      <c r="G1602" s="295" t="n"/>
      <c r="H1602" s="296" t="n"/>
      <c r="I1602" s="295" t="n"/>
      <c r="J1602" s="296" t="n"/>
      <c r="K1602" s="295" t="n"/>
      <c r="L1602" s="297" t="n"/>
      <c r="M1602" s="297">
        <f>'ENS TARDIO 201819'!$K1602-'ENS TARDIO 201819'!$I1602</f>
        <v/>
      </c>
      <c r="N1602" s="295" t="n"/>
      <c r="O1602" s="295" t="n"/>
      <c r="P1602" s="295" t="n"/>
      <c r="Q1602" s="295" t="n"/>
      <c r="R1602" s="295" t="n"/>
      <c r="S1602" s="295" t="n"/>
      <c r="T1602" s="295" t="n"/>
      <c r="U1602" s="295" t="n"/>
      <c r="V1602" s="295" t="n"/>
      <c r="W1602" s="295" t="n"/>
      <c r="X1602" s="290" t="inlineStr">
        <is>
          <t>Plot válido</t>
        </is>
      </c>
    </row>
    <row r="1603" hidden="1" ht="15.75" customHeight="1" s="412">
      <c r="A1603" s="294" t="n"/>
      <c r="B1603" s="294" t="n"/>
      <c r="C1603" s="294" t="n"/>
      <c r="D1603" s="294" t="n"/>
      <c r="E1603" s="294" t="n"/>
      <c r="F1603" s="295" t="n"/>
      <c r="G1603" s="295" t="n"/>
      <c r="H1603" s="296" t="n"/>
      <c r="I1603" s="295" t="n"/>
      <c r="J1603" s="296" t="n"/>
      <c r="K1603" s="295" t="n"/>
      <c r="L1603" s="297" t="n"/>
      <c r="M1603" s="297">
        <f>'ENS TARDIO 201819'!$K1603-'ENS TARDIO 201819'!$I1603</f>
        <v/>
      </c>
      <c r="N1603" s="295" t="n"/>
      <c r="O1603" s="295" t="n"/>
      <c r="P1603" s="295" t="n"/>
      <c r="Q1603" s="295" t="n"/>
      <c r="R1603" s="295" t="n"/>
      <c r="S1603" s="295" t="n"/>
      <c r="T1603" s="295" t="n"/>
      <c r="U1603" s="295" t="n"/>
      <c r="V1603" s="295" t="n"/>
      <c r="W1603" s="295" t="n"/>
      <c r="X1603" s="290" t="inlineStr">
        <is>
          <t>Plot válido</t>
        </is>
      </c>
    </row>
    <row r="1604" hidden="1" ht="15.75" customHeight="1" s="412">
      <c r="A1604" s="294" t="n"/>
      <c r="B1604" s="294" t="n"/>
      <c r="C1604" s="294" t="n"/>
      <c r="D1604" s="294" t="n"/>
      <c r="E1604" s="294" t="n"/>
      <c r="F1604" s="295" t="n"/>
      <c r="G1604" s="295" t="n"/>
      <c r="H1604" s="296" t="n"/>
      <c r="I1604" s="295" t="n"/>
      <c r="J1604" s="296" t="n"/>
      <c r="K1604" s="295" t="n"/>
      <c r="L1604" s="297" t="n"/>
      <c r="M1604" s="297">
        <f>'ENS TARDIO 201819'!$K1604-'ENS TARDIO 201819'!$I1604</f>
        <v/>
      </c>
      <c r="N1604" s="295" t="n"/>
      <c r="O1604" s="295" t="n"/>
      <c r="P1604" s="295" t="n"/>
      <c r="Q1604" s="295" t="n"/>
      <c r="R1604" s="295" t="n"/>
      <c r="S1604" s="295" t="n"/>
      <c r="T1604" s="295" t="n"/>
      <c r="U1604" s="295" t="n"/>
      <c r="V1604" s="295" t="n"/>
      <c r="W1604" s="295" t="n"/>
      <c r="X1604" s="290" t="inlineStr">
        <is>
          <t>Plot válido</t>
        </is>
      </c>
    </row>
    <row r="1605" hidden="1" ht="15.75" customHeight="1" s="412">
      <c r="A1605" s="294" t="n"/>
      <c r="B1605" s="294" t="n"/>
      <c r="C1605" s="294" t="n"/>
      <c r="D1605" s="294" t="n"/>
      <c r="E1605" s="294" t="n"/>
      <c r="F1605" s="295" t="n"/>
      <c r="G1605" s="295" t="n"/>
      <c r="H1605" s="296" t="n"/>
      <c r="I1605" s="295" t="n"/>
      <c r="J1605" s="296" t="n"/>
      <c r="K1605" s="295" t="n"/>
      <c r="L1605" s="297" t="n"/>
      <c r="M1605" s="297">
        <f>'ENS TARDIO 201819'!$K1605-'ENS TARDIO 201819'!$I1605</f>
        <v/>
      </c>
      <c r="N1605" s="295" t="n"/>
      <c r="O1605" s="295" t="n"/>
      <c r="P1605" s="295" t="n"/>
      <c r="Q1605" s="295" t="n"/>
      <c r="R1605" s="295" t="n"/>
      <c r="S1605" s="295" t="n"/>
      <c r="T1605" s="295" t="n"/>
      <c r="U1605" s="295" t="n"/>
      <c r="V1605" s="295" t="n"/>
      <c r="W1605" s="295" t="n"/>
      <c r="X1605" s="290" t="inlineStr">
        <is>
          <t>Plot válido</t>
        </is>
      </c>
    </row>
    <row r="1606" hidden="1" ht="15.75" customHeight="1" s="412">
      <c r="A1606" s="294" t="n"/>
      <c r="B1606" s="294" t="n"/>
      <c r="C1606" s="294" t="n"/>
      <c r="D1606" s="294" t="n"/>
      <c r="E1606" s="294" t="n"/>
      <c r="F1606" s="295" t="n"/>
      <c r="G1606" s="295" t="n"/>
      <c r="H1606" s="296" t="n"/>
      <c r="I1606" s="295" t="n"/>
      <c r="J1606" s="296" t="n"/>
      <c r="K1606" s="295" t="n"/>
      <c r="L1606" s="297" t="n"/>
      <c r="M1606" s="297">
        <f>'ENS TARDIO 201819'!$K1606-'ENS TARDIO 201819'!$I1606</f>
        <v/>
      </c>
      <c r="N1606" s="295" t="n"/>
      <c r="O1606" s="295" t="n"/>
      <c r="P1606" s="295" t="n"/>
      <c r="Q1606" s="295" t="n"/>
      <c r="R1606" s="295" t="n"/>
      <c r="S1606" s="295" t="n"/>
      <c r="T1606" s="295" t="n"/>
      <c r="U1606" s="295" t="n"/>
      <c r="V1606" s="295" t="n"/>
      <c r="W1606" s="295" t="n"/>
      <c r="X1606" s="290" t="inlineStr">
        <is>
          <t>Plot válido</t>
        </is>
      </c>
    </row>
    <row r="1607" hidden="1" ht="15.75" customHeight="1" s="412">
      <c r="A1607" s="294" t="n"/>
      <c r="B1607" s="294" t="n"/>
      <c r="C1607" s="294" t="n"/>
      <c r="D1607" s="294" t="n"/>
      <c r="E1607" s="294" t="n"/>
      <c r="F1607" s="295" t="n"/>
      <c r="G1607" s="295" t="n"/>
      <c r="H1607" s="296" t="n"/>
      <c r="I1607" s="295" t="n"/>
      <c r="J1607" s="296" t="n"/>
      <c r="K1607" s="295" t="n"/>
      <c r="L1607" s="297" t="n"/>
      <c r="M1607" s="297">
        <f>'ENS TARDIO 201819'!$K1607-'ENS TARDIO 201819'!$I1607</f>
        <v/>
      </c>
      <c r="N1607" s="295" t="n"/>
      <c r="O1607" s="295" t="n"/>
      <c r="P1607" s="295" t="n"/>
      <c r="Q1607" s="295" t="n"/>
      <c r="R1607" s="295" t="n"/>
      <c r="S1607" s="295" t="n"/>
      <c r="T1607" s="295" t="n"/>
      <c r="U1607" s="295" t="n"/>
      <c r="V1607" s="295" t="n"/>
      <c r="W1607" s="295" t="n"/>
      <c r="X1607" s="290" t="inlineStr">
        <is>
          <t>Plot válido</t>
        </is>
      </c>
    </row>
    <row r="1608" hidden="1" ht="15.75" customHeight="1" s="412">
      <c r="A1608" s="294" t="n"/>
      <c r="B1608" s="294" t="n"/>
      <c r="C1608" s="294" t="n"/>
      <c r="D1608" s="294" t="n"/>
      <c r="E1608" s="294" t="n"/>
      <c r="F1608" s="295" t="n"/>
      <c r="G1608" s="295" t="n"/>
      <c r="H1608" s="296" t="n"/>
      <c r="I1608" s="295" t="n"/>
      <c r="J1608" s="296" t="n"/>
      <c r="K1608" s="295" t="n"/>
      <c r="L1608" s="297" t="n"/>
      <c r="M1608" s="297">
        <f>'ENS TARDIO 201819'!$K1608-'ENS TARDIO 201819'!$I1608</f>
        <v/>
      </c>
      <c r="N1608" s="295" t="n"/>
      <c r="O1608" s="295" t="n"/>
      <c r="P1608" s="295" t="n"/>
      <c r="Q1608" s="295" t="n"/>
      <c r="R1608" s="295" t="n"/>
      <c r="S1608" s="295" t="n"/>
      <c r="T1608" s="295" t="n"/>
      <c r="U1608" s="295" t="n"/>
      <c r="V1608" s="295" t="n"/>
      <c r="W1608" s="295" t="n"/>
      <c r="X1608" s="290" t="inlineStr">
        <is>
          <t>Plot válido</t>
        </is>
      </c>
    </row>
    <row r="1609" hidden="1" ht="15.75" customHeight="1" s="412">
      <c r="A1609" s="294" t="n"/>
      <c r="B1609" s="294" t="n"/>
      <c r="C1609" s="294" t="n"/>
      <c r="D1609" s="294" t="n"/>
      <c r="E1609" s="294" t="n"/>
      <c r="F1609" s="295" t="n"/>
      <c r="G1609" s="295" t="n"/>
      <c r="H1609" s="296" t="n"/>
      <c r="I1609" s="295" t="n"/>
      <c r="J1609" s="296" t="n"/>
      <c r="K1609" s="295" t="n"/>
      <c r="L1609" s="297" t="n"/>
      <c r="M1609" s="297">
        <f>'ENS TARDIO 201819'!$K1609-'ENS TARDIO 201819'!$I1609</f>
        <v/>
      </c>
      <c r="N1609" s="295" t="n"/>
      <c r="O1609" s="295" t="n"/>
      <c r="P1609" s="295" t="n"/>
      <c r="Q1609" s="295" t="n"/>
      <c r="R1609" s="295" t="n"/>
      <c r="S1609" s="295" t="n"/>
      <c r="T1609" s="295" t="n"/>
      <c r="U1609" s="295" t="n"/>
      <c r="V1609" s="295" t="n"/>
      <c r="W1609" s="295" t="n"/>
      <c r="X1609" s="290" t="inlineStr">
        <is>
          <t>Plot válido</t>
        </is>
      </c>
    </row>
    <row r="1610" hidden="1" ht="15.75" customHeight="1" s="412">
      <c r="A1610" s="294" t="n"/>
      <c r="B1610" s="294" t="n"/>
      <c r="C1610" s="294" t="n"/>
      <c r="D1610" s="294" t="n"/>
      <c r="E1610" s="294" t="n"/>
      <c r="F1610" s="295" t="n"/>
      <c r="G1610" s="295" t="n"/>
      <c r="H1610" s="296" t="n"/>
      <c r="I1610" s="295" t="n"/>
      <c r="J1610" s="296" t="n"/>
      <c r="K1610" s="295" t="n"/>
      <c r="L1610" s="297" t="n"/>
      <c r="M1610" s="297">
        <f>'ENS TARDIO 201819'!$K1610-'ENS TARDIO 201819'!$I1610</f>
        <v/>
      </c>
      <c r="N1610" s="295" t="n"/>
      <c r="O1610" s="295" t="n"/>
      <c r="P1610" s="295" t="n"/>
      <c r="Q1610" s="295" t="n"/>
      <c r="R1610" s="295" t="n"/>
      <c r="S1610" s="295" t="n"/>
      <c r="T1610" s="295" t="n"/>
      <c r="U1610" s="295" t="n"/>
      <c r="V1610" s="295" t="n"/>
      <c r="W1610" s="295" t="n"/>
      <c r="X1610" s="290" t="inlineStr">
        <is>
          <t>Plot válido</t>
        </is>
      </c>
    </row>
    <row r="1611" hidden="1" ht="15.75" customHeight="1" s="412">
      <c r="A1611" s="294" t="n"/>
      <c r="B1611" s="294" t="n"/>
      <c r="C1611" s="294" t="n"/>
      <c r="D1611" s="294" t="n"/>
      <c r="E1611" s="294" t="n"/>
      <c r="F1611" s="295" t="n"/>
      <c r="G1611" s="295" t="n"/>
      <c r="H1611" s="296" t="n"/>
      <c r="I1611" s="295" t="n"/>
      <c r="J1611" s="296" t="n"/>
      <c r="K1611" s="295" t="n"/>
      <c r="L1611" s="297" t="n"/>
      <c r="M1611" s="297">
        <f>'ENS TARDIO 201819'!$K1611-'ENS TARDIO 201819'!$I1611</f>
        <v/>
      </c>
      <c r="N1611" s="295" t="n"/>
      <c r="O1611" s="295" t="n"/>
      <c r="P1611" s="295" t="n"/>
      <c r="Q1611" s="295" t="n"/>
      <c r="R1611" s="295" t="n"/>
      <c r="S1611" s="295" t="n"/>
      <c r="T1611" s="295" t="n"/>
      <c r="U1611" s="295" t="n"/>
      <c r="V1611" s="295" t="n"/>
      <c r="W1611" s="295" t="n"/>
      <c r="X1611" s="290" t="inlineStr">
        <is>
          <t>Plot válido</t>
        </is>
      </c>
    </row>
    <row r="1612" hidden="1" ht="15.75" customHeight="1" s="412">
      <c r="A1612" s="294" t="n"/>
      <c r="B1612" s="294" t="n"/>
      <c r="C1612" s="294" t="n"/>
      <c r="D1612" s="294" t="n"/>
      <c r="E1612" s="294" t="n"/>
      <c r="F1612" s="295" t="n"/>
      <c r="G1612" s="295" t="n"/>
      <c r="H1612" s="296" t="n"/>
      <c r="I1612" s="295" t="n"/>
      <c r="J1612" s="296" t="n"/>
      <c r="K1612" s="295" t="n"/>
      <c r="L1612" s="297" t="n"/>
      <c r="M1612" s="297">
        <f>'ENS TARDIO 201819'!$K1612-'ENS TARDIO 201819'!$I1612</f>
        <v/>
      </c>
      <c r="N1612" s="295" t="n"/>
      <c r="O1612" s="295" t="n"/>
      <c r="P1612" s="295" t="n"/>
      <c r="Q1612" s="295" t="n"/>
      <c r="R1612" s="295" t="n"/>
      <c r="S1612" s="295" t="n"/>
      <c r="T1612" s="295" t="n"/>
      <c r="U1612" s="295" t="n"/>
      <c r="V1612" s="295" t="n"/>
      <c r="W1612" s="295" t="n"/>
      <c r="X1612" s="290" t="inlineStr">
        <is>
          <t>Plot válido</t>
        </is>
      </c>
    </row>
    <row r="1613" hidden="1" ht="15.75" customHeight="1" s="412">
      <c r="A1613" s="294" t="n"/>
      <c r="B1613" s="294" t="n"/>
      <c r="C1613" s="294" t="n"/>
      <c r="D1613" s="294" t="n"/>
      <c r="E1613" s="294" t="n"/>
      <c r="F1613" s="295" t="n"/>
      <c r="G1613" s="295" t="n"/>
      <c r="H1613" s="296" t="n"/>
      <c r="I1613" s="295" t="n"/>
      <c r="J1613" s="296" t="n"/>
      <c r="K1613" s="295" t="n"/>
      <c r="L1613" s="297" t="n"/>
      <c r="M1613" s="297">
        <f>'ENS TARDIO 201819'!$K1613-'ENS TARDIO 201819'!$I1613</f>
        <v/>
      </c>
      <c r="N1613" s="295" t="n"/>
      <c r="O1613" s="295" t="n"/>
      <c r="P1613" s="295" t="n"/>
      <c r="Q1613" s="295" t="n"/>
      <c r="R1613" s="295" t="n"/>
      <c r="S1613" s="295" t="n"/>
      <c r="T1613" s="295" t="n"/>
      <c r="U1613" s="295" t="n"/>
      <c r="V1613" s="295" t="n"/>
      <c r="W1613" s="295" t="n"/>
      <c r="X1613" s="290" t="inlineStr">
        <is>
          <t>Plot válido</t>
        </is>
      </c>
    </row>
    <row r="1614" hidden="1" ht="15.75" customHeight="1" s="412">
      <c r="A1614" s="294" t="n"/>
      <c r="B1614" s="294" t="n"/>
      <c r="C1614" s="294" t="n"/>
      <c r="D1614" s="294" t="n"/>
      <c r="E1614" s="294" t="n"/>
      <c r="F1614" s="295" t="n"/>
      <c r="G1614" s="295" t="n"/>
      <c r="H1614" s="296" t="n"/>
      <c r="I1614" s="295" t="n"/>
      <c r="J1614" s="296" t="n"/>
      <c r="K1614" s="295" t="n"/>
      <c r="L1614" s="297" t="n"/>
      <c r="M1614" s="297">
        <f>'ENS TARDIO 201819'!$K1614-'ENS TARDIO 201819'!$I1614</f>
        <v/>
      </c>
      <c r="N1614" s="295" t="n"/>
      <c r="O1614" s="295" t="n"/>
      <c r="P1614" s="295" t="n"/>
      <c r="Q1614" s="295" t="n"/>
      <c r="R1614" s="295" t="n"/>
      <c r="S1614" s="295" t="n"/>
      <c r="T1614" s="295" t="n"/>
      <c r="U1614" s="295" t="n"/>
      <c r="V1614" s="295" t="n"/>
      <c r="W1614" s="295" t="n"/>
      <c r="X1614" s="290" t="inlineStr">
        <is>
          <t>Plot válido</t>
        </is>
      </c>
    </row>
    <row r="1615" hidden="1" ht="15.75" customHeight="1" s="412">
      <c r="A1615" s="294" t="n"/>
      <c r="B1615" s="294" t="n"/>
      <c r="C1615" s="294" t="n"/>
      <c r="D1615" s="294" t="n"/>
      <c r="E1615" s="294" t="n"/>
      <c r="F1615" s="295" t="n"/>
      <c r="G1615" s="295" t="n"/>
      <c r="H1615" s="296" t="n"/>
      <c r="I1615" s="295" t="n"/>
      <c r="J1615" s="296" t="n"/>
      <c r="K1615" s="295" t="n"/>
      <c r="L1615" s="297" t="n"/>
      <c r="M1615" s="297">
        <f>'ENS TARDIO 201819'!$K1615-'ENS TARDIO 201819'!$I1615</f>
        <v/>
      </c>
      <c r="N1615" s="295" t="n"/>
      <c r="O1615" s="295" t="n"/>
      <c r="P1615" s="295" t="n"/>
      <c r="Q1615" s="295" t="n"/>
      <c r="R1615" s="295" t="n"/>
      <c r="S1615" s="295" t="n"/>
      <c r="T1615" s="295" t="n"/>
      <c r="U1615" s="295" t="n"/>
      <c r="V1615" s="295" t="n"/>
      <c r="W1615" s="295" t="n"/>
      <c r="X1615" s="290" t="inlineStr">
        <is>
          <t>Plot válido</t>
        </is>
      </c>
    </row>
    <row r="1616" hidden="1" ht="15.75" customHeight="1" s="412">
      <c r="A1616" s="294" t="n"/>
      <c r="B1616" s="294" t="n"/>
      <c r="C1616" s="294" t="n"/>
      <c r="D1616" s="294" t="n"/>
      <c r="E1616" s="294" t="n"/>
      <c r="F1616" s="295" t="n"/>
      <c r="G1616" s="295" t="n"/>
      <c r="H1616" s="296" t="n"/>
      <c r="I1616" s="295" t="n"/>
      <c r="J1616" s="296" t="n"/>
      <c r="K1616" s="295" t="n"/>
      <c r="L1616" s="297" t="n"/>
      <c r="M1616" s="297">
        <f>'ENS TARDIO 201819'!$K1616-'ENS TARDIO 201819'!$I1616</f>
        <v/>
      </c>
      <c r="N1616" s="295" t="n"/>
      <c r="O1616" s="295" t="n"/>
      <c r="P1616" s="295" t="n"/>
      <c r="Q1616" s="295" t="n"/>
      <c r="R1616" s="295" t="n"/>
      <c r="S1616" s="295" t="n"/>
      <c r="T1616" s="295" t="n"/>
      <c r="U1616" s="295" t="n"/>
      <c r="V1616" s="295" t="n"/>
      <c r="W1616" s="295" t="n"/>
      <c r="X1616" s="290" t="inlineStr">
        <is>
          <t>Plot válido</t>
        </is>
      </c>
    </row>
    <row r="1617" hidden="1" ht="15.75" customHeight="1" s="412">
      <c r="A1617" s="294" t="n"/>
      <c r="B1617" s="294" t="n"/>
      <c r="C1617" s="294" t="n"/>
      <c r="D1617" s="294" t="n"/>
      <c r="E1617" s="294" t="n"/>
      <c r="F1617" s="295" t="n"/>
      <c r="G1617" s="295" t="n"/>
      <c r="H1617" s="296" t="n"/>
      <c r="I1617" s="295" t="n"/>
      <c r="J1617" s="296" t="n"/>
      <c r="K1617" s="295" t="n"/>
      <c r="L1617" s="297" t="n"/>
      <c r="M1617" s="297">
        <f>'ENS TARDIO 201819'!$K1617-'ENS TARDIO 201819'!$I1617</f>
        <v/>
      </c>
      <c r="N1617" s="295" t="n"/>
      <c r="O1617" s="295" t="n"/>
      <c r="P1617" s="295" t="n"/>
      <c r="Q1617" s="295" t="n"/>
      <c r="R1617" s="295" t="n"/>
      <c r="S1617" s="295" t="n"/>
      <c r="T1617" s="295" t="n"/>
      <c r="U1617" s="295" t="n"/>
      <c r="V1617" s="295" t="n"/>
      <c r="W1617" s="295" t="n"/>
      <c r="X1617" s="290" t="inlineStr">
        <is>
          <t>Plot válido</t>
        </is>
      </c>
    </row>
    <row r="1618" hidden="1" ht="15.75" customHeight="1" s="412">
      <c r="A1618" s="294" t="n"/>
      <c r="B1618" s="294" t="n"/>
      <c r="C1618" s="294" t="n"/>
      <c r="D1618" s="294" t="n"/>
      <c r="E1618" s="294" t="n"/>
      <c r="F1618" s="295" t="n"/>
      <c r="G1618" s="295" t="n"/>
      <c r="H1618" s="296" t="n"/>
      <c r="I1618" s="295" t="n"/>
      <c r="J1618" s="296" t="n"/>
      <c r="K1618" s="295" t="n"/>
      <c r="L1618" s="297" t="n"/>
      <c r="M1618" s="297">
        <f>'ENS TARDIO 201819'!$K1618-'ENS TARDIO 201819'!$I1618</f>
        <v/>
      </c>
      <c r="N1618" s="295" t="n"/>
      <c r="O1618" s="295" t="n"/>
      <c r="P1618" s="295" t="n"/>
      <c r="Q1618" s="295" t="n"/>
      <c r="R1618" s="295" t="n"/>
      <c r="S1618" s="295" t="n"/>
      <c r="T1618" s="295" t="n"/>
      <c r="U1618" s="295" t="n"/>
      <c r="V1618" s="295" t="n"/>
      <c r="W1618" s="295" t="n"/>
      <c r="X1618" s="290" t="inlineStr">
        <is>
          <t>Plot válido</t>
        </is>
      </c>
    </row>
    <row r="1619" hidden="1" ht="15.75" customHeight="1" s="412">
      <c r="A1619" s="294" t="n"/>
      <c r="B1619" s="294" t="n"/>
      <c r="C1619" s="294" t="n"/>
      <c r="D1619" s="294" t="n"/>
      <c r="E1619" s="294" t="n"/>
      <c r="F1619" s="295" t="n"/>
      <c r="G1619" s="295" t="n"/>
      <c r="H1619" s="296" t="n"/>
      <c r="I1619" s="295" t="n"/>
      <c r="J1619" s="296" t="n"/>
      <c r="K1619" s="295" t="n"/>
      <c r="L1619" s="297" t="n"/>
      <c r="M1619" s="297">
        <f>'ENS TARDIO 201819'!$K1619-'ENS TARDIO 201819'!$I1619</f>
        <v/>
      </c>
      <c r="N1619" s="295" t="n"/>
      <c r="O1619" s="295" t="n"/>
      <c r="P1619" s="295" t="n"/>
      <c r="Q1619" s="295" t="n"/>
      <c r="R1619" s="295" t="n"/>
      <c r="S1619" s="295" t="n"/>
      <c r="T1619" s="295" t="n"/>
      <c r="U1619" s="295" t="n"/>
      <c r="V1619" s="295" t="n"/>
      <c r="W1619" s="295" t="n"/>
      <c r="X1619" s="290" t="inlineStr">
        <is>
          <t>Plot válido</t>
        </is>
      </c>
    </row>
    <row r="1620" hidden="1" ht="15.75" customHeight="1" s="412">
      <c r="A1620" s="294" t="n"/>
      <c r="B1620" s="294" t="n"/>
      <c r="C1620" s="294" t="n"/>
      <c r="D1620" s="294" t="n"/>
      <c r="E1620" s="294" t="n"/>
      <c r="F1620" s="295" t="n"/>
      <c r="G1620" s="295" t="n"/>
      <c r="H1620" s="296" t="n"/>
      <c r="I1620" s="295" t="n"/>
      <c r="J1620" s="296" t="n"/>
      <c r="K1620" s="295" t="n"/>
      <c r="L1620" s="297" t="n"/>
      <c r="M1620" s="297">
        <f>'ENS TARDIO 201819'!$K1620-'ENS TARDIO 201819'!$I1620</f>
        <v/>
      </c>
      <c r="N1620" s="295" t="n"/>
      <c r="O1620" s="295" t="n"/>
      <c r="P1620" s="295" t="n"/>
      <c r="Q1620" s="295" t="n"/>
      <c r="R1620" s="295" t="n"/>
      <c r="S1620" s="295" t="n"/>
      <c r="T1620" s="295" t="n"/>
      <c r="U1620" s="295" t="n"/>
      <c r="V1620" s="295" t="n"/>
      <c r="W1620" s="295" t="n"/>
      <c r="X1620" s="290" t="inlineStr">
        <is>
          <t>Plot válido</t>
        </is>
      </c>
    </row>
    <row r="1621" hidden="1" ht="15.75" customHeight="1" s="412">
      <c r="A1621" s="294" t="n"/>
      <c r="B1621" s="294" t="n"/>
      <c r="C1621" s="294" t="n"/>
      <c r="D1621" s="294" t="n"/>
      <c r="E1621" s="294" t="n"/>
      <c r="F1621" s="295" t="n"/>
      <c r="G1621" s="295" t="n"/>
      <c r="H1621" s="296" t="n"/>
      <c r="I1621" s="295" t="n"/>
      <c r="J1621" s="296" t="n"/>
      <c r="K1621" s="295" t="n"/>
      <c r="L1621" s="297" t="n"/>
      <c r="M1621" s="297">
        <f>'ENS TARDIO 201819'!$K1621-'ENS TARDIO 201819'!$I1621</f>
        <v/>
      </c>
      <c r="N1621" s="295" t="n"/>
      <c r="O1621" s="295" t="n"/>
      <c r="P1621" s="295" t="n"/>
      <c r="Q1621" s="295" t="n"/>
      <c r="R1621" s="295" t="n"/>
      <c r="S1621" s="295" t="n"/>
      <c r="T1621" s="295" t="n"/>
      <c r="U1621" s="295" t="n"/>
      <c r="V1621" s="295" t="n"/>
      <c r="W1621" s="295" t="n"/>
      <c r="X1621" s="290" t="inlineStr">
        <is>
          <t>Plot válido</t>
        </is>
      </c>
    </row>
    <row r="1622" hidden="1" ht="15.75" customHeight="1" s="412">
      <c r="A1622" s="294" t="n"/>
      <c r="B1622" s="294" t="n"/>
      <c r="C1622" s="294" t="n"/>
      <c r="D1622" s="294" t="n"/>
      <c r="E1622" s="294" t="n"/>
      <c r="F1622" s="295" t="n"/>
      <c r="G1622" s="295" t="n"/>
      <c r="H1622" s="296" t="n"/>
      <c r="I1622" s="295" t="n"/>
      <c r="J1622" s="296" t="n"/>
      <c r="K1622" s="295" t="n"/>
      <c r="L1622" s="297" t="n"/>
      <c r="M1622" s="297">
        <f>'ENS TARDIO 201819'!$K1622-'ENS TARDIO 201819'!$I1622</f>
        <v/>
      </c>
      <c r="N1622" s="295" t="n"/>
      <c r="O1622" s="295" t="n"/>
      <c r="P1622" s="295" t="n"/>
      <c r="Q1622" s="295" t="n"/>
      <c r="R1622" s="295" t="n"/>
      <c r="S1622" s="295" t="n"/>
      <c r="T1622" s="295" t="n"/>
      <c r="U1622" s="295" t="n"/>
      <c r="V1622" s="295" t="n"/>
      <c r="W1622" s="295" t="n"/>
      <c r="X1622" s="290" t="inlineStr">
        <is>
          <t>Plot válido</t>
        </is>
      </c>
    </row>
    <row r="1623" hidden="1" ht="15.75" customHeight="1" s="412">
      <c r="A1623" s="294" t="n"/>
      <c r="B1623" s="294" t="n"/>
      <c r="C1623" s="294" t="n"/>
      <c r="D1623" s="294" t="n"/>
      <c r="E1623" s="294" t="n"/>
      <c r="F1623" s="295" t="n"/>
      <c r="G1623" s="295" t="n"/>
      <c r="H1623" s="296" t="n"/>
      <c r="I1623" s="295" t="n"/>
      <c r="J1623" s="296" t="n"/>
      <c r="K1623" s="295" t="n"/>
      <c r="L1623" s="297" t="n"/>
      <c r="M1623" s="297">
        <f>'ENS TARDIO 201819'!$K1623-'ENS TARDIO 201819'!$I1623</f>
        <v/>
      </c>
      <c r="N1623" s="295" t="n"/>
      <c r="O1623" s="295" t="n"/>
      <c r="P1623" s="295" t="n"/>
      <c r="Q1623" s="295" t="n"/>
      <c r="R1623" s="295" t="n"/>
      <c r="S1623" s="295" t="n"/>
      <c r="T1623" s="295" t="n"/>
      <c r="U1623" s="295" t="n"/>
      <c r="V1623" s="295" t="n"/>
      <c r="W1623" s="295" t="n"/>
      <c r="X1623" s="290" t="inlineStr">
        <is>
          <t>Plot válido</t>
        </is>
      </c>
    </row>
    <row r="1624" hidden="1" ht="15.75" customHeight="1" s="412">
      <c r="A1624" s="294" t="n"/>
      <c r="B1624" s="294" t="n"/>
      <c r="C1624" s="294" t="n"/>
      <c r="D1624" s="294" t="n"/>
      <c r="E1624" s="294" t="n"/>
      <c r="F1624" s="295" t="n"/>
      <c r="G1624" s="295" t="n"/>
      <c r="H1624" s="296" t="n"/>
      <c r="I1624" s="295" t="n"/>
      <c r="J1624" s="296" t="n"/>
      <c r="K1624" s="295" t="n"/>
      <c r="L1624" s="297" t="n"/>
      <c r="M1624" s="297">
        <f>'ENS TARDIO 201819'!$K1624-'ENS TARDIO 201819'!$I1624</f>
        <v/>
      </c>
      <c r="N1624" s="295" t="n"/>
      <c r="O1624" s="295" t="n"/>
      <c r="P1624" s="295" t="n"/>
      <c r="Q1624" s="295" t="n"/>
      <c r="R1624" s="295" t="n"/>
      <c r="S1624" s="295" t="n"/>
      <c r="T1624" s="295" t="n"/>
      <c r="U1624" s="295" t="n"/>
      <c r="V1624" s="295" t="n"/>
      <c r="W1624" s="295" t="n"/>
      <c r="X1624" s="290" t="inlineStr">
        <is>
          <t>Plot válido</t>
        </is>
      </c>
    </row>
    <row r="1625" hidden="1" ht="15.75" customHeight="1" s="412">
      <c r="A1625" s="294" t="n"/>
      <c r="B1625" s="294" t="n"/>
      <c r="C1625" s="294" t="n"/>
      <c r="D1625" s="294" t="n"/>
      <c r="E1625" s="294" t="n"/>
      <c r="F1625" s="295" t="n"/>
      <c r="G1625" s="295" t="n"/>
      <c r="H1625" s="296" t="n"/>
      <c r="I1625" s="295" t="n"/>
      <c r="J1625" s="296" t="n"/>
      <c r="K1625" s="295" t="n"/>
      <c r="L1625" s="297" t="n"/>
      <c r="M1625" s="297">
        <f>'ENS TARDIO 201819'!$K1625-'ENS TARDIO 201819'!$I1625</f>
        <v/>
      </c>
      <c r="N1625" s="295" t="n"/>
      <c r="O1625" s="295" t="n"/>
      <c r="P1625" s="295" t="n"/>
      <c r="Q1625" s="295" t="n"/>
      <c r="R1625" s="295" t="n"/>
      <c r="S1625" s="295" t="n"/>
      <c r="T1625" s="295" t="n"/>
      <c r="U1625" s="295" t="n"/>
      <c r="V1625" s="295" t="n"/>
      <c r="W1625" s="295" t="n"/>
      <c r="X1625" s="290" t="inlineStr">
        <is>
          <t>Plot válido</t>
        </is>
      </c>
    </row>
    <row r="1626" hidden="1" ht="15.75" customHeight="1" s="412">
      <c r="A1626" s="294" t="n"/>
      <c r="B1626" s="294" t="n"/>
      <c r="C1626" s="294" t="n"/>
      <c r="D1626" s="294" t="n"/>
      <c r="E1626" s="294" t="n"/>
      <c r="F1626" s="295" t="n"/>
      <c r="G1626" s="295" t="n"/>
      <c r="H1626" s="296" t="n"/>
      <c r="I1626" s="295" t="n"/>
      <c r="J1626" s="296" t="n"/>
      <c r="K1626" s="295" t="n"/>
      <c r="L1626" s="297" t="n"/>
      <c r="M1626" s="297">
        <f>'ENS TARDIO 201819'!$K1626-'ENS TARDIO 201819'!$I1626</f>
        <v/>
      </c>
      <c r="N1626" s="295" t="n"/>
      <c r="O1626" s="295" t="n"/>
      <c r="P1626" s="295" t="n"/>
      <c r="Q1626" s="295" t="n"/>
      <c r="R1626" s="295" t="n"/>
      <c r="S1626" s="295" t="n"/>
      <c r="T1626" s="295" t="n"/>
      <c r="U1626" s="295" t="n"/>
      <c r="V1626" s="295" t="n"/>
      <c r="W1626" s="295" t="n"/>
      <c r="X1626" s="290" t="inlineStr">
        <is>
          <t>Plot válido</t>
        </is>
      </c>
    </row>
    <row r="1627" hidden="1" ht="15.75" customHeight="1" s="412">
      <c r="A1627" s="294" t="n"/>
      <c r="B1627" s="294" t="n"/>
      <c r="C1627" s="294" t="n"/>
      <c r="D1627" s="294" t="n"/>
      <c r="E1627" s="294" t="n"/>
      <c r="F1627" s="295" t="n"/>
      <c r="G1627" s="295" t="n"/>
      <c r="H1627" s="296" t="n"/>
      <c r="I1627" s="295" t="n"/>
      <c r="J1627" s="296" t="n"/>
      <c r="K1627" s="295" t="n"/>
      <c r="L1627" s="297" t="n"/>
      <c r="M1627" s="297">
        <f>'ENS TARDIO 201819'!$K1627-'ENS TARDIO 201819'!$I1627</f>
        <v/>
      </c>
      <c r="N1627" s="295" t="n"/>
      <c r="O1627" s="295" t="n"/>
      <c r="P1627" s="295" t="n"/>
      <c r="Q1627" s="295" t="n"/>
      <c r="R1627" s="295" t="n"/>
      <c r="S1627" s="295" t="n"/>
      <c r="T1627" s="295" t="n"/>
      <c r="U1627" s="295" t="n"/>
      <c r="V1627" s="295" t="n"/>
      <c r="W1627" s="295" t="n"/>
      <c r="X1627" s="290" t="inlineStr">
        <is>
          <t>Plot válido</t>
        </is>
      </c>
    </row>
    <row r="1628" hidden="1" ht="15.75" customHeight="1" s="412">
      <c r="A1628" s="294" t="n"/>
      <c r="B1628" s="294" t="n"/>
      <c r="C1628" s="294" t="n"/>
      <c r="D1628" s="294" t="n"/>
      <c r="E1628" s="294" t="n"/>
      <c r="F1628" s="295" t="n"/>
      <c r="G1628" s="295" t="n"/>
      <c r="H1628" s="296" t="n"/>
      <c r="I1628" s="295" t="n"/>
      <c r="J1628" s="296" t="n"/>
      <c r="K1628" s="295" t="n"/>
      <c r="L1628" s="297" t="n"/>
      <c r="M1628" s="297">
        <f>'ENS TARDIO 201819'!$K1628-'ENS TARDIO 201819'!$I1628</f>
        <v/>
      </c>
      <c r="N1628" s="295" t="n"/>
      <c r="O1628" s="295" t="n"/>
      <c r="P1628" s="295" t="n"/>
      <c r="Q1628" s="295" t="n"/>
      <c r="R1628" s="295" t="n"/>
      <c r="S1628" s="295" t="n"/>
      <c r="T1628" s="295" t="n"/>
      <c r="U1628" s="295" t="n"/>
      <c r="V1628" s="295" t="n"/>
      <c r="W1628" s="295" t="n"/>
      <c r="X1628" s="290" t="inlineStr">
        <is>
          <t>Plot válido</t>
        </is>
      </c>
    </row>
    <row r="1629" hidden="1" ht="15.75" customHeight="1" s="412">
      <c r="A1629" s="294" t="n"/>
      <c r="B1629" s="294" t="n"/>
      <c r="C1629" s="294" t="n"/>
      <c r="D1629" s="294" t="n"/>
      <c r="E1629" s="294" t="n"/>
      <c r="F1629" s="295" t="n"/>
      <c r="G1629" s="295" t="n"/>
      <c r="H1629" s="296" t="n"/>
      <c r="I1629" s="295" t="n"/>
      <c r="J1629" s="296" t="n"/>
      <c r="K1629" s="295" t="n"/>
      <c r="L1629" s="297" t="n"/>
      <c r="M1629" s="297">
        <f>'ENS TARDIO 201819'!$K1629-'ENS TARDIO 201819'!$I1629</f>
        <v/>
      </c>
      <c r="N1629" s="295" t="n"/>
      <c r="O1629" s="295" t="n"/>
      <c r="P1629" s="295" t="n"/>
      <c r="Q1629" s="295" t="n"/>
      <c r="R1629" s="295" t="n"/>
      <c r="S1629" s="295" t="n"/>
      <c r="T1629" s="295" t="n"/>
      <c r="U1629" s="295" t="n"/>
      <c r="V1629" s="295" t="n"/>
      <c r="W1629" s="295" t="n"/>
      <c r="X1629" s="290" t="inlineStr">
        <is>
          <t>Plot válido</t>
        </is>
      </c>
    </row>
    <row r="1630" hidden="1" ht="15.75" customHeight="1" s="412">
      <c r="A1630" s="294" t="n"/>
      <c r="B1630" s="294" t="n"/>
      <c r="C1630" s="294" t="n"/>
      <c r="D1630" s="294" t="n"/>
      <c r="E1630" s="294" t="n"/>
      <c r="F1630" s="295" t="n"/>
      <c r="G1630" s="295" t="n"/>
      <c r="H1630" s="296" t="n"/>
      <c r="I1630" s="295" t="n"/>
      <c r="J1630" s="296" t="n"/>
      <c r="K1630" s="295" t="n"/>
      <c r="L1630" s="297" t="n"/>
      <c r="M1630" s="297">
        <f>'ENS TARDIO 201819'!$K1630-'ENS TARDIO 201819'!$I1630</f>
        <v/>
      </c>
      <c r="N1630" s="295" t="n"/>
      <c r="O1630" s="295" t="n"/>
      <c r="P1630" s="295" t="n"/>
      <c r="Q1630" s="295" t="n"/>
      <c r="R1630" s="295" t="n"/>
      <c r="S1630" s="295" t="n"/>
      <c r="T1630" s="295" t="n"/>
      <c r="U1630" s="295" t="n"/>
      <c r="V1630" s="295" t="n"/>
      <c r="W1630" s="295" t="n"/>
      <c r="X1630" s="290" t="inlineStr">
        <is>
          <t>Plot válido</t>
        </is>
      </c>
    </row>
    <row r="1631" hidden="1" ht="15.75" customHeight="1" s="412">
      <c r="A1631" s="294" t="n"/>
      <c r="B1631" s="294" t="n"/>
      <c r="C1631" s="294" t="n"/>
      <c r="D1631" s="294" t="n"/>
      <c r="E1631" s="294" t="n"/>
      <c r="F1631" s="295" t="n"/>
      <c r="G1631" s="295" t="n"/>
      <c r="H1631" s="296" t="n"/>
      <c r="I1631" s="295" t="n"/>
      <c r="J1631" s="296" t="n"/>
      <c r="K1631" s="295" t="n"/>
      <c r="L1631" s="297" t="n"/>
      <c r="M1631" s="297">
        <f>'ENS TARDIO 201819'!$K1631-'ENS TARDIO 201819'!$I1631</f>
        <v/>
      </c>
      <c r="N1631" s="295" t="n"/>
      <c r="O1631" s="295" t="n"/>
      <c r="P1631" s="295" t="n"/>
      <c r="Q1631" s="295" t="n"/>
      <c r="R1631" s="295" t="n"/>
      <c r="S1631" s="295" t="n"/>
      <c r="T1631" s="295" t="n"/>
      <c r="U1631" s="295" t="n"/>
      <c r="V1631" s="295" t="n"/>
      <c r="W1631" s="295" t="n"/>
      <c r="X1631" s="290" t="inlineStr">
        <is>
          <t>Plot válido</t>
        </is>
      </c>
    </row>
    <row r="1632" hidden="1" ht="15.75" customHeight="1" s="412">
      <c r="A1632" s="294" t="n"/>
      <c r="B1632" s="294" t="n"/>
      <c r="C1632" s="294" t="n"/>
      <c r="D1632" s="294" t="n"/>
      <c r="E1632" s="294" t="n"/>
      <c r="F1632" s="295" t="n"/>
      <c r="G1632" s="295" t="n"/>
      <c r="H1632" s="296" t="n"/>
      <c r="I1632" s="295" t="n"/>
      <c r="J1632" s="296" t="n"/>
      <c r="K1632" s="295" t="n"/>
      <c r="L1632" s="297" t="n"/>
      <c r="M1632" s="297">
        <f>'ENS TARDIO 201819'!$K1632-'ENS TARDIO 201819'!$I1632</f>
        <v/>
      </c>
      <c r="N1632" s="295" t="n"/>
      <c r="O1632" s="295" t="n"/>
      <c r="P1632" s="295" t="n"/>
      <c r="Q1632" s="295" t="n"/>
      <c r="R1632" s="295" t="n"/>
      <c r="S1632" s="295" t="n"/>
      <c r="T1632" s="295" t="n"/>
      <c r="U1632" s="295" t="n"/>
      <c r="V1632" s="295" t="n"/>
      <c r="W1632" s="295" t="n"/>
      <c r="X1632" s="290" t="inlineStr">
        <is>
          <t>Plot válido</t>
        </is>
      </c>
    </row>
    <row r="1633" hidden="1" ht="15.75" customHeight="1" s="412">
      <c r="A1633" s="294" t="n"/>
      <c r="B1633" s="294" t="n"/>
      <c r="C1633" s="294" t="n"/>
      <c r="D1633" s="294" t="n"/>
      <c r="E1633" s="294" t="n"/>
      <c r="F1633" s="295" t="n"/>
      <c r="G1633" s="295" t="n"/>
      <c r="H1633" s="296" t="n"/>
      <c r="I1633" s="295" t="n"/>
      <c r="J1633" s="296" t="n"/>
      <c r="K1633" s="295" t="n"/>
      <c r="L1633" s="297" t="n"/>
      <c r="M1633" s="297">
        <f>'ENS TARDIO 201819'!$K1633-'ENS TARDIO 201819'!$I1633</f>
        <v/>
      </c>
      <c r="N1633" s="295" t="n"/>
      <c r="O1633" s="295" t="n"/>
      <c r="P1633" s="295" t="n"/>
      <c r="Q1633" s="295" t="n"/>
      <c r="R1633" s="295" t="n"/>
      <c r="S1633" s="295" t="n"/>
      <c r="T1633" s="295" t="n"/>
      <c r="U1633" s="295" t="n"/>
      <c r="V1633" s="295" t="n"/>
      <c r="W1633" s="295" t="n"/>
      <c r="X1633" s="290" t="inlineStr">
        <is>
          <t>Plot válido</t>
        </is>
      </c>
    </row>
    <row r="1634" hidden="1" ht="15.75" customHeight="1" s="412">
      <c r="A1634" s="294" t="n"/>
      <c r="B1634" s="294" t="n"/>
      <c r="C1634" s="294" t="n"/>
      <c r="D1634" s="294" t="n"/>
      <c r="E1634" s="294" t="n"/>
      <c r="F1634" s="295" t="n"/>
      <c r="G1634" s="295" t="n"/>
      <c r="H1634" s="296" t="n"/>
      <c r="I1634" s="295" t="n"/>
      <c r="J1634" s="296" t="n"/>
      <c r="K1634" s="295" t="n"/>
      <c r="L1634" s="297" t="n"/>
      <c r="M1634" s="297">
        <f>'ENS TARDIO 201819'!$K1634-'ENS TARDIO 201819'!$I1634</f>
        <v/>
      </c>
      <c r="N1634" s="295" t="n"/>
      <c r="O1634" s="295" t="n"/>
      <c r="P1634" s="295" t="n"/>
      <c r="Q1634" s="295" t="n"/>
      <c r="R1634" s="295" t="n"/>
      <c r="S1634" s="295" t="n"/>
      <c r="T1634" s="295" t="n"/>
      <c r="U1634" s="295" t="n"/>
      <c r="V1634" s="295" t="n"/>
      <c r="W1634" s="295" t="n"/>
      <c r="X1634" s="290" t="inlineStr">
        <is>
          <t>Plot válido</t>
        </is>
      </c>
    </row>
    <row r="1635" hidden="1" ht="15.75" customHeight="1" s="412">
      <c r="A1635" s="294" t="n"/>
      <c r="B1635" s="294" t="n"/>
      <c r="C1635" s="294" t="n"/>
      <c r="D1635" s="294" t="n"/>
      <c r="E1635" s="294" t="n"/>
      <c r="F1635" s="295" t="n"/>
      <c r="G1635" s="295" t="n"/>
      <c r="H1635" s="296" t="n"/>
      <c r="I1635" s="295" t="n"/>
      <c r="J1635" s="296" t="n"/>
      <c r="K1635" s="295" t="n"/>
      <c r="L1635" s="297" t="n"/>
      <c r="M1635" s="297">
        <f>'ENS TARDIO 201819'!$K1635-'ENS TARDIO 201819'!$I1635</f>
        <v/>
      </c>
      <c r="N1635" s="295" t="n"/>
      <c r="O1635" s="295" t="n"/>
      <c r="P1635" s="295" t="n"/>
      <c r="Q1635" s="295" t="n"/>
      <c r="R1635" s="295" t="n"/>
      <c r="S1635" s="295" t="n"/>
      <c r="T1635" s="295" t="n"/>
      <c r="U1635" s="295" t="n"/>
      <c r="V1635" s="295" t="n"/>
      <c r="W1635" s="295" t="n"/>
      <c r="X1635" s="290" t="inlineStr">
        <is>
          <t>Plot válido</t>
        </is>
      </c>
    </row>
    <row r="1636" hidden="1" ht="15.75" customHeight="1" s="412">
      <c r="A1636" s="294" t="n"/>
      <c r="B1636" s="294" t="n"/>
      <c r="C1636" s="294" t="n"/>
      <c r="D1636" s="294" t="n"/>
      <c r="E1636" s="294" t="n"/>
      <c r="F1636" s="295" t="n"/>
      <c r="G1636" s="295" t="n"/>
      <c r="H1636" s="296" t="n"/>
      <c r="I1636" s="295" t="n"/>
      <c r="J1636" s="296" t="n"/>
      <c r="K1636" s="295" t="n"/>
      <c r="L1636" s="297" t="n"/>
      <c r="M1636" s="297">
        <f>'ENS TARDIO 201819'!$K1636-'ENS TARDIO 201819'!$I1636</f>
        <v/>
      </c>
      <c r="N1636" s="295" t="n"/>
      <c r="O1636" s="295" t="n"/>
      <c r="P1636" s="295" t="n"/>
      <c r="Q1636" s="295" t="n"/>
      <c r="R1636" s="295" t="n"/>
      <c r="S1636" s="295" t="n"/>
      <c r="T1636" s="295" t="n"/>
      <c r="U1636" s="295" t="n"/>
      <c r="V1636" s="295" t="n"/>
      <c r="W1636" s="295" t="n"/>
      <c r="X1636" s="290" t="inlineStr">
        <is>
          <t>Plot válido</t>
        </is>
      </c>
    </row>
    <row r="1637" hidden="1" ht="15.75" customHeight="1" s="412">
      <c r="A1637" s="294" t="n"/>
      <c r="B1637" s="294" t="n"/>
      <c r="C1637" s="294" t="n"/>
      <c r="D1637" s="294" t="n"/>
      <c r="E1637" s="294" t="n"/>
      <c r="F1637" s="295" t="n"/>
      <c r="G1637" s="295" t="n"/>
      <c r="H1637" s="296" t="n"/>
      <c r="I1637" s="295" t="n"/>
      <c r="J1637" s="296" t="n"/>
      <c r="K1637" s="295" t="n"/>
      <c r="L1637" s="297" t="n"/>
      <c r="M1637" s="297">
        <f>'ENS TARDIO 201819'!$K1637-'ENS TARDIO 201819'!$I1637</f>
        <v/>
      </c>
      <c r="N1637" s="295" t="n"/>
      <c r="O1637" s="295" t="n"/>
      <c r="P1637" s="295" t="n"/>
      <c r="Q1637" s="295" t="n"/>
      <c r="R1637" s="295" t="n"/>
      <c r="S1637" s="295" t="n"/>
      <c r="T1637" s="295" t="n"/>
      <c r="U1637" s="295" t="n"/>
      <c r="V1637" s="295" t="n"/>
      <c r="W1637" s="295" t="n"/>
      <c r="X1637" s="290" t="inlineStr">
        <is>
          <t>Plot válido</t>
        </is>
      </c>
    </row>
    <row r="1638" hidden="1" ht="15.75" customHeight="1" s="412">
      <c r="A1638" s="294" t="n"/>
      <c r="B1638" s="294" t="n"/>
      <c r="C1638" s="294" t="n"/>
      <c r="D1638" s="294" t="n"/>
      <c r="E1638" s="294" t="n"/>
      <c r="F1638" s="295" t="n"/>
      <c r="G1638" s="295" t="n"/>
      <c r="H1638" s="296" t="n"/>
      <c r="I1638" s="295" t="n"/>
      <c r="J1638" s="296" t="n"/>
      <c r="K1638" s="295" t="n"/>
      <c r="L1638" s="297" t="n"/>
      <c r="M1638" s="297">
        <f>'ENS TARDIO 201819'!$K1638-'ENS TARDIO 201819'!$I1638</f>
        <v/>
      </c>
      <c r="N1638" s="295" t="n"/>
      <c r="O1638" s="295" t="n"/>
      <c r="P1638" s="295" t="n"/>
      <c r="Q1638" s="295" t="n"/>
      <c r="R1638" s="295" t="n"/>
      <c r="S1638" s="295" t="n"/>
      <c r="T1638" s="295" t="n"/>
      <c r="U1638" s="295" t="n"/>
      <c r="V1638" s="295" t="n"/>
      <c r="W1638" s="295" t="n"/>
      <c r="X1638" s="290" t="inlineStr">
        <is>
          <t>Plot válido</t>
        </is>
      </c>
    </row>
    <row r="1639" hidden="1" ht="15.75" customHeight="1" s="412">
      <c r="A1639" s="294" t="n"/>
      <c r="B1639" s="294" t="n"/>
      <c r="C1639" s="294" t="n"/>
      <c r="D1639" s="294" t="n"/>
      <c r="E1639" s="294" t="n"/>
      <c r="F1639" s="295" t="n"/>
      <c r="G1639" s="295" t="n"/>
      <c r="H1639" s="296" t="n"/>
      <c r="I1639" s="295" t="n"/>
      <c r="J1639" s="296" t="n"/>
      <c r="K1639" s="295" t="n"/>
      <c r="L1639" s="297" t="n"/>
      <c r="M1639" s="297">
        <f>'ENS TARDIO 201819'!$K1639-'ENS TARDIO 201819'!$I1639</f>
        <v/>
      </c>
      <c r="N1639" s="295" t="n"/>
      <c r="O1639" s="295" t="n"/>
      <c r="P1639" s="295" t="n"/>
      <c r="Q1639" s="295" t="n"/>
      <c r="R1639" s="295" t="n"/>
      <c r="S1639" s="295" t="n"/>
      <c r="T1639" s="295" t="n"/>
      <c r="U1639" s="295" t="n"/>
      <c r="V1639" s="295" t="n"/>
      <c r="W1639" s="295" t="n"/>
      <c r="X1639" s="290" t="inlineStr">
        <is>
          <t>Plot válido</t>
        </is>
      </c>
    </row>
    <row r="1640" hidden="1" ht="15.75" customHeight="1" s="412">
      <c r="A1640" s="294" t="n"/>
      <c r="B1640" s="294" t="n"/>
      <c r="C1640" s="294" t="n"/>
      <c r="D1640" s="294" t="n"/>
      <c r="E1640" s="294" t="n"/>
      <c r="F1640" s="295" t="n"/>
      <c r="G1640" s="295" t="n"/>
      <c r="H1640" s="296" t="n"/>
      <c r="I1640" s="295" t="n"/>
      <c r="J1640" s="296" t="n"/>
      <c r="K1640" s="295" t="n"/>
      <c r="L1640" s="297" t="n"/>
      <c r="M1640" s="297">
        <f>'ENS TARDIO 201819'!$K1640-'ENS TARDIO 201819'!$I1640</f>
        <v/>
      </c>
      <c r="N1640" s="295" t="n"/>
      <c r="O1640" s="295" t="n"/>
      <c r="P1640" s="295" t="n"/>
      <c r="Q1640" s="295" t="n"/>
      <c r="R1640" s="295" t="n"/>
      <c r="S1640" s="295" t="n"/>
      <c r="T1640" s="295" t="n"/>
      <c r="U1640" s="295" t="n"/>
      <c r="V1640" s="295" t="n"/>
      <c r="W1640" s="295" t="n"/>
      <c r="X1640" s="290" t="inlineStr">
        <is>
          <t>Plot válido</t>
        </is>
      </c>
    </row>
    <row r="1641" hidden="1" ht="15.75" customHeight="1" s="412">
      <c r="A1641" s="294" t="n"/>
      <c r="B1641" s="294" t="n"/>
      <c r="C1641" s="294" t="n"/>
      <c r="D1641" s="294" t="n"/>
      <c r="E1641" s="294" t="n"/>
      <c r="F1641" s="295" t="n"/>
      <c r="G1641" s="295" t="n"/>
      <c r="H1641" s="296" t="n"/>
      <c r="I1641" s="295" t="n"/>
      <c r="J1641" s="296" t="n"/>
      <c r="K1641" s="295" t="n"/>
      <c r="L1641" s="297" t="n"/>
      <c r="M1641" s="297">
        <f>'ENS TARDIO 201819'!$K1641-'ENS TARDIO 201819'!$I1641</f>
        <v/>
      </c>
      <c r="N1641" s="295" t="n"/>
      <c r="O1641" s="295" t="n"/>
      <c r="P1641" s="295" t="n"/>
      <c r="Q1641" s="295" t="n"/>
      <c r="R1641" s="295" t="n"/>
      <c r="S1641" s="295" t="n"/>
      <c r="T1641" s="295" t="n"/>
      <c r="U1641" s="295" t="n"/>
      <c r="V1641" s="295" t="n"/>
      <c r="W1641" s="295" t="n"/>
      <c r="X1641" s="290" t="inlineStr">
        <is>
          <t>Plot válido</t>
        </is>
      </c>
    </row>
    <row r="1642" hidden="1" ht="15.75" customHeight="1" s="412">
      <c r="A1642" s="294" t="n"/>
      <c r="B1642" s="294" t="n"/>
      <c r="C1642" s="294" t="n"/>
      <c r="D1642" s="294" t="n"/>
      <c r="E1642" s="294" t="n"/>
      <c r="F1642" s="295" t="n"/>
      <c r="G1642" s="295" t="n"/>
      <c r="H1642" s="296" t="n"/>
      <c r="I1642" s="295" t="n"/>
      <c r="J1642" s="296" t="n"/>
      <c r="K1642" s="295" t="n"/>
      <c r="L1642" s="297" t="n"/>
      <c r="M1642" s="297">
        <f>'ENS TARDIO 201819'!$K1642-'ENS TARDIO 201819'!$I1642</f>
        <v/>
      </c>
      <c r="N1642" s="295" t="n"/>
      <c r="O1642" s="295" t="n"/>
      <c r="P1642" s="295" t="n"/>
      <c r="Q1642" s="295" t="n"/>
      <c r="R1642" s="295" t="n"/>
      <c r="S1642" s="295" t="n"/>
      <c r="T1642" s="295" t="n"/>
      <c r="U1642" s="295" t="n"/>
      <c r="V1642" s="295" t="n"/>
      <c r="W1642" s="295" t="n"/>
      <c r="X1642" s="290" t="inlineStr">
        <is>
          <t>Plot válido</t>
        </is>
      </c>
    </row>
    <row r="1643" hidden="1" ht="15.75" customHeight="1" s="412">
      <c r="A1643" s="294" t="n"/>
      <c r="B1643" s="294" t="n"/>
      <c r="C1643" s="294" t="n"/>
      <c r="D1643" s="294" t="n"/>
      <c r="E1643" s="294" t="n"/>
      <c r="F1643" s="295" t="n"/>
      <c r="G1643" s="295" t="n"/>
      <c r="H1643" s="296" t="n"/>
      <c r="I1643" s="295" t="n"/>
      <c r="J1643" s="296" t="n"/>
      <c r="K1643" s="295" t="n"/>
      <c r="L1643" s="297" t="n"/>
      <c r="M1643" s="297">
        <f>'ENS TARDIO 201819'!$K1643-'ENS TARDIO 201819'!$I1643</f>
        <v/>
      </c>
      <c r="N1643" s="295" t="n"/>
      <c r="O1643" s="295" t="n"/>
      <c r="P1643" s="295" t="n"/>
      <c r="Q1643" s="295" t="n"/>
      <c r="R1643" s="295" t="n"/>
      <c r="S1643" s="295" t="n"/>
      <c r="T1643" s="295" t="n"/>
      <c r="U1643" s="295" t="n"/>
      <c r="V1643" s="295" t="n"/>
      <c r="W1643" s="295" t="n"/>
      <c r="X1643" s="290" t="inlineStr">
        <is>
          <t>Plot válido</t>
        </is>
      </c>
    </row>
    <row r="1644" hidden="1" ht="15.75" customHeight="1" s="412">
      <c r="A1644" s="294" t="n"/>
      <c r="B1644" s="294" t="n"/>
      <c r="C1644" s="294" t="n"/>
      <c r="D1644" s="294" t="n"/>
      <c r="E1644" s="294" t="n"/>
      <c r="F1644" s="295" t="n"/>
      <c r="G1644" s="295" t="n"/>
      <c r="H1644" s="296" t="n"/>
      <c r="I1644" s="295" t="n"/>
      <c r="J1644" s="296" t="n"/>
      <c r="K1644" s="295" t="n"/>
      <c r="L1644" s="297" t="n"/>
      <c r="M1644" s="297">
        <f>'ENS TARDIO 201819'!$K1644-'ENS TARDIO 201819'!$I1644</f>
        <v/>
      </c>
      <c r="N1644" s="295" t="n"/>
      <c r="O1644" s="295" t="n"/>
      <c r="P1644" s="295" t="n"/>
      <c r="Q1644" s="295" t="n"/>
      <c r="R1644" s="295" t="n"/>
      <c r="S1644" s="295" t="n"/>
      <c r="T1644" s="295" t="n"/>
      <c r="U1644" s="295" t="n"/>
      <c r="V1644" s="295" t="n"/>
      <c r="W1644" s="295" t="n"/>
      <c r="X1644" s="290" t="inlineStr">
        <is>
          <t>Plot válido</t>
        </is>
      </c>
    </row>
    <row r="1645" hidden="1" ht="15.75" customHeight="1" s="412">
      <c r="A1645" s="294" t="n"/>
      <c r="B1645" s="294" t="n"/>
      <c r="C1645" s="294" t="n"/>
      <c r="D1645" s="294" t="n"/>
      <c r="E1645" s="294" t="n"/>
      <c r="F1645" s="295" t="n"/>
      <c r="G1645" s="295" t="n"/>
      <c r="H1645" s="296" t="n"/>
      <c r="I1645" s="295" t="n"/>
      <c r="J1645" s="296" t="n"/>
      <c r="K1645" s="295" t="n"/>
      <c r="L1645" s="297" t="n"/>
      <c r="M1645" s="297">
        <f>'ENS TARDIO 201819'!$K1645-'ENS TARDIO 201819'!$I1645</f>
        <v/>
      </c>
      <c r="N1645" s="295" t="n"/>
      <c r="O1645" s="295" t="n"/>
      <c r="P1645" s="295" t="n"/>
      <c r="Q1645" s="295" t="n"/>
      <c r="R1645" s="295" t="n"/>
      <c r="S1645" s="295" t="n"/>
      <c r="T1645" s="295" t="n"/>
      <c r="U1645" s="295" t="n"/>
      <c r="V1645" s="295" t="n"/>
      <c r="W1645" s="295" t="n"/>
      <c r="X1645" s="290" t="inlineStr">
        <is>
          <t>Plot válido</t>
        </is>
      </c>
    </row>
    <row r="1646" hidden="1" ht="15.75" customHeight="1" s="412">
      <c r="A1646" s="294" t="n"/>
      <c r="B1646" s="294" t="n"/>
      <c r="C1646" s="294" t="n"/>
      <c r="D1646" s="294" t="n"/>
      <c r="E1646" s="294" t="n"/>
      <c r="F1646" s="295" t="n"/>
      <c r="G1646" s="295" t="n"/>
      <c r="H1646" s="296" t="n"/>
      <c r="I1646" s="295" t="n"/>
      <c r="J1646" s="296" t="n"/>
      <c r="K1646" s="295" t="n"/>
      <c r="L1646" s="297" t="n"/>
      <c r="M1646" s="297">
        <f>'ENS TARDIO 201819'!$K1646-'ENS TARDIO 201819'!$I1646</f>
        <v/>
      </c>
      <c r="N1646" s="295" t="n"/>
      <c r="O1646" s="295" t="n"/>
      <c r="P1646" s="295" t="n"/>
      <c r="Q1646" s="295" t="n"/>
      <c r="R1646" s="295" t="n"/>
      <c r="S1646" s="295" t="n"/>
      <c r="T1646" s="295" t="n"/>
      <c r="U1646" s="295" t="n"/>
      <c r="V1646" s="295" t="n"/>
      <c r="W1646" s="295" t="n"/>
      <c r="X1646" s="290" t="inlineStr">
        <is>
          <t>Plot válido</t>
        </is>
      </c>
    </row>
    <row r="1647" hidden="1" ht="15.75" customHeight="1" s="412">
      <c r="A1647" s="294" t="n"/>
      <c r="B1647" s="294" t="n"/>
      <c r="C1647" s="294" t="n"/>
      <c r="D1647" s="294" t="n"/>
      <c r="E1647" s="294" t="n"/>
      <c r="F1647" s="295" t="n"/>
      <c r="G1647" s="295" t="n"/>
      <c r="H1647" s="296" t="n"/>
      <c r="I1647" s="295" t="n"/>
      <c r="J1647" s="296" t="n"/>
      <c r="K1647" s="295" t="n"/>
      <c r="L1647" s="297" t="n"/>
      <c r="M1647" s="297">
        <f>'ENS TARDIO 201819'!$K1647-'ENS TARDIO 201819'!$I1647</f>
        <v/>
      </c>
      <c r="N1647" s="295" t="n"/>
      <c r="O1647" s="295" t="n"/>
      <c r="P1647" s="295" t="n"/>
      <c r="Q1647" s="295" t="n"/>
      <c r="R1647" s="295" t="n"/>
      <c r="S1647" s="295" t="n"/>
      <c r="T1647" s="295" t="n"/>
      <c r="U1647" s="295" t="n"/>
      <c r="V1647" s="295" t="n"/>
      <c r="W1647" s="295" t="n"/>
      <c r="X1647" s="290" t="inlineStr">
        <is>
          <t>Se descarta</t>
        </is>
      </c>
    </row>
    <row r="1648" hidden="1" ht="15.75" customHeight="1" s="412">
      <c r="A1648" s="294" t="n"/>
      <c r="B1648" s="294" t="n"/>
      <c r="C1648" s="294" t="n"/>
      <c r="D1648" s="294" t="n"/>
      <c r="E1648" s="294" t="n"/>
      <c r="F1648" s="295" t="n"/>
      <c r="G1648" s="295" t="n"/>
      <c r="H1648" s="296" t="n"/>
      <c r="I1648" s="295" t="n"/>
      <c r="J1648" s="296" t="n"/>
      <c r="K1648" s="295" t="n"/>
      <c r="L1648" s="297" t="n"/>
      <c r="M1648" s="297">
        <f>'ENS TARDIO 201819'!$K1648-'ENS TARDIO 201819'!$I1648</f>
        <v/>
      </c>
      <c r="N1648" s="295" t="n"/>
      <c r="O1648" s="295" t="n"/>
      <c r="P1648" s="295" t="n"/>
      <c r="Q1648" s="295" t="n"/>
      <c r="R1648" s="295" t="n"/>
      <c r="S1648" s="295" t="n"/>
      <c r="T1648" s="295" t="n"/>
      <c r="U1648" s="295" t="n"/>
      <c r="V1648" s="295" t="n"/>
      <c r="W1648" s="295" t="n"/>
      <c r="X1648" s="290" t="inlineStr">
        <is>
          <t>Se descarta</t>
        </is>
      </c>
    </row>
    <row r="1649" hidden="1" ht="15.75" customHeight="1" s="412">
      <c r="A1649" s="294" t="n"/>
      <c r="B1649" s="294" t="n"/>
      <c r="C1649" s="294" t="n"/>
      <c r="D1649" s="294" t="n"/>
      <c r="E1649" s="294" t="n"/>
      <c r="F1649" s="295" t="n"/>
      <c r="G1649" s="295" t="n"/>
      <c r="H1649" s="296" t="n"/>
      <c r="I1649" s="295" t="n"/>
      <c r="J1649" s="296" t="n"/>
      <c r="K1649" s="295" t="n"/>
      <c r="L1649" s="297" t="n"/>
      <c r="M1649" s="297">
        <f>'ENS TARDIO 201819'!$K1649-'ENS TARDIO 201819'!$I1649</f>
        <v/>
      </c>
      <c r="N1649" s="295" t="n"/>
      <c r="O1649" s="295" t="n"/>
      <c r="P1649" s="295" t="n"/>
      <c r="Q1649" s="295" t="n"/>
      <c r="R1649" s="295" t="n"/>
      <c r="S1649" s="295" t="n"/>
      <c r="T1649" s="295" t="n"/>
      <c r="U1649" s="295" t="n"/>
      <c r="V1649" s="295" t="n"/>
      <c r="W1649" s="295" t="n"/>
      <c r="X1649" s="290" t="inlineStr">
        <is>
          <t>Se descarta</t>
        </is>
      </c>
    </row>
    <row r="1650" hidden="1" ht="15.75" customHeight="1" s="412">
      <c r="A1650" s="294" t="n"/>
      <c r="B1650" s="294" t="n"/>
      <c r="C1650" s="294" t="n"/>
      <c r="D1650" s="294" t="n"/>
      <c r="E1650" s="294" t="n"/>
      <c r="F1650" s="295" t="n"/>
      <c r="G1650" s="295" t="n"/>
      <c r="H1650" s="296" t="n"/>
      <c r="I1650" s="295" t="n"/>
      <c r="J1650" s="296" t="n"/>
      <c r="K1650" s="295" t="n"/>
      <c r="L1650" s="297" t="n"/>
      <c r="M1650" s="297">
        <f>'ENS TARDIO 201819'!$K1650-'ENS TARDIO 201819'!$I1650</f>
        <v/>
      </c>
      <c r="N1650" s="295" t="n"/>
      <c r="O1650" s="295" t="n"/>
      <c r="P1650" s="295" t="n"/>
      <c r="Q1650" s="295" t="n"/>
      <c r="R1650" s="295" t="n"/>
      <c r="S1650" s="295" t="n"/>
      <c r="T1650" s="295" t="n"/>
      <c r="U1650" s="295" t="n"/>
      <c r="V1650" s="295" t="n"/>
      <c r="W1650" s="295" t="n"/>
      <c r="X1650" s="290" t="inlineStr">
        <is>
          <t>Se descarta</t>
        </is>
      </c>
    </row>
    <row r="1651" hidden="1" ht="15.75" customHeight="1" s="412">
      <c r="A1651" s="294" t="n"/>
      <c r="B1651" s="294" t="n"/>
      <c r="C1651" s="294" t="n"/>
      <c r="D1651" s="294" t="n"/>
      <c r="E1651" s="294" t="n"/>
      <c r="F1651" s="295" t="n"/>
      <c r="G1651" s="295" t="n"/>
      <c r="H1651" s="296" t="n"/>
      <c r="I1651" s="295" t="n"/>
      <c r="J1651" s="296" t="n"/>
      <c r="K1651" s="295" t="n"/>
      <c r="L1651" s="297" t="n"/>
      <c r="M1651" s="297">
        <f>'ENS TARDIO 201819'!$K1651-'ENS TARDIO 201819'!$I1651</f>
        <v/>
      </c>
      <c r="N1651" s="295" t="n"/>
      <c r="O1651" s="295" t="n"/>
      <c r="P1651" s="295" t="n"/>
      <c r="Q1651" s="295" t="n"/>
      <c r="R1651" s="295" t="n"/>
      <c r="S1651" s="295" t="n"/>
      <c r="T1651" s="295" t="n"/>
      <c r="U1651" s="295" t="n"/>
      <c r="V1651" s="295" t="n"/>
      <c r="W1651" s="295" t="n"/>
      <c r="X1651" s="290" t="inlineStr">
        <is>
          <t>Se descarta</t>
        </is>
      </c>
    </row>
    <row r="1652" hidden="1" ht="15.75" customHeight="1" s="412">
      <c r="A1652" s="294" t="n"/>
      <c r="B1652" s="294" t="n"/>
      <c r="C1652" s="294" t="n"/>
      <c r="D1652" s="294" t="n"/>
      <c r="E1652" s="294" t="n"/>
      <c r="F1652" s="295" t="n"/>
      <c r="G1652" s="295" t="n"/>
      <c r="H1652" s="296" t="n"/>
      <c r="I1652" s="295" t="n"/>
      <c r="J1652" s="296" t="n"/>
      <c r="K1652" s="295" t="n"/>
      <c r="L1652" s="297" t="n"/>
      <c r="M1652" s="297">
        <f>'ENS TARDIO 201819'!$K1652-'ENS TARDIO 201819'!$I1652</f>
        <v/>
      </c>
      <c r="N1652" s="295" t="n"/>
      <c r="O1652" s="295" t="n"/>
      <c r="P1652" s="295" t="n"/>
      <c r="Q1652" s="295" t="n"/>
      <c r="R1652" s="295" t="n"/>
      <c r="S1652" s="295" t="n"/>
      <c r="T1652" s="295" t="n"/>
      <c r="U1652" s="295" t="n"/>
      <c r="V1652" s="295" t="n"/>
      <c r="W1652" s="295" t="n"/>
      <c r="X1652" s="290" t="inlineStr">
        <is>
          <t>Se descarta</t>
        </is>
      </c>
    </row>
    <row r="1653" hidden="1" ht="15.75" customHeight="1" s="412">
      <c r="A1653" s="294" t="n"/>
      <c r="B1653" s="294" t="n"/>
      <c r="C1653" s="294" t="n"/>
      <c r="D1653" s="294" t="n"/>
      <c r="E1653" s="294" t="n"/>
      <c r="F1653" s="295" t="n"/>
      <c r="G1653" s="295" t="n"/>
      <c r="H1653" s="296" t="n"/>
      <c r="I1653" s="295" t="n"/>
      <c r="J1653" s="296" t="n"/>
      <c r="K1653" s="295" t="n"/>
      <c r="L1653" s="297" t="n"/>
      <c r="M1653" s="297">
        <f>'ENS TARDIO 201819'!$K1653-'ENS TARDIO 201819'!$I1653</f>
        <v/>
      </c>
      <c r="N1653" s="295" t="n"/>
      <c r="O1653" s="295" t="n"/>
      <c r="P1653" s="295" t="n"/>
      <c r="Q1653" s="295" t="n"/>
      <c r="R1653" s="295" t="n"/>
      <c r="S1653" s="295" t="n"/>
      <c r="T1653" s="295" t="n"/>
      <c r="U1653" s="295" t="n"/>
      <c r="V1653" s="295" t="n"/>
      <c r="W1653" s="295" t="n"/>
      <c r="X1653" s="290" t="inlineStr">
        <is>
          <t>Se descarta</t>
        </is>
      </c>
    </row>
    <row r="1654" hidden="1" ht="15.75" customHeight="1" s="412">
      <c r="A1654" s="294" t="n"/>
      <c r="B1654" s="294" t="n"/>
      <c r="C1654" s="294" t="n"/>
      <c r="D1654" s="294" t="n"/>
      <c r="E1654" s="294" t="n"/>
      <c r="F1654" s="295" t="n"/>
      <c r="G1654" s="295" t="n"/>
      <c r="H1654" s="296" t="n"/>
      <c r="I1654" s="295" t="n"/>
      <c r="J1654" s="296" t="n"/>
      <c r="K1654" s="295" t="n"/>
      <c r="L1654" s="297" t="n"/>
      <c r="M1654" s="297">
        <f>'ENS TARDIO 201819'!$K1654-'ENS TARDIO 201819'!$I1654</f>
        <v/>
      </c>
      <c r="N1654" s="295" t="n"/>
      <c r="O1654" s="295" t="n"/>
      <c r="P1654" s="295" t="n"/>
      <c r="Q1654" s="295" t="n"/>
      <c r="R1654" s="295" t="n"/>
      <c r="S1654" s="295" t="n"/>
      <c r="T1654" s="295" t="n"/>
      <c r="U1654" s="295" t="n"/>
      <c r="V1654" s="295" t="n"/>
      <c r="W1654" s="295" t="n"/>
      <c r="X1654" s="290" t="inlineStr">
        <is>
          <t>Se descarta</t>
        </is>
      </c>
    </row>
    <row r="1655" hidden="1" ht="15.75" customHeight="1" s="412">
      <c r="A1655" s="294" t="n"/>
      <c r="B1655" s="294" t="n"/>
      <c r="C1655" s="294" t="n"/>
      <c r="D1655" s="294" t="n"/>
      <c r="E1655" s="294" t="n"/>
      <c r="F1655" s="295" t="n"/>
      <c r="G1655" s="295" t="n"/>
      <c r="H1655" s="296" t="n"/>
      <c r="I1655" s="295" t="n"/>
      <c r="J1655" s="296" t="n"/>
      <c r="K1655" s="295" t="n"/>
      <c r="L1655" s="297" t="n"/>
      <c r="M1655" s="297">
        <f>'ENS TARDIO 201819'!$K1655-'ENS TARDIO 201819'!$I1655</f>
        <v/>
      </c>
      <c r="N1655" s="295" t="n"/>
      <c r="O1655" s="295" t="n"/>
      <c r="P1655" s="295" t="n"/>
      <c r="Q1655" s="295" t="n"/>
      <c r="R1655" s="295" t="n"/>
      <c r="S1655" s="295" t="n"/>
      <c r="T1655" s="295" t="n"/>
      <c r="U1655" s="295" t="n"/>
      <c r="V1655" s="295" t="n"/>
      <c r="W1655" s="295" t="n"/>
      <c r="X1655" s="290" t="inlineStr">
        <is>
          <t>Se descarta</t>
        </is>
      </c>
    </row>
    <row r="1656" hidden="1" ht="15.75" customHeight="1" s="412">
      <c r="A1656" s="294" t="n"/>
      <c r="B1656" s="294" t="n"/>
      <c r="C1656" s="294" t="n"/>
      <c r="D1656" s="294" t="n"/>
      <c r="E1656" s="294" t="n"/>
      <c r="F1656" s="295" t="n"/>
      <c r="G1656" s="295" t="n"/>
      <c r="H1656" s="296" t="n"/>
      <c r="I1656" s="295" t="n"/>
      <c r="J1656" s="296" t="n"/>
      <c r="K1656" s="295" t="n"/>
      <c r="L1656" s="297" t="n"/>
      <c r="M1656" s="297">
        <f>'ENS TARDIO 201819'!$K1656-'ENS TARDIO 201819'!$I1656</f>
        <v/>
      </c>
      <c r="N1656" s="295" t="n"/>
      <c r="O1656" s="295" t="n"/>
      <c r="P1656" s="295" t="n"/>
      <c r="Q1656" s="295" t="n"/>
      <c r="R1656" s="295" t="n"/>
      <c r="S1656" s="295" t="n"/>
      <c r="T1656" s="295" t="n"/>
      <c r="U1656" s="295" t="n"/>
      <c r="V1656" s="295" t="n"/>
      <c r="W1656" s="295" t="n"/>
      <c r="X1656" s="290" t="inlineStr">
        <is>
          <t>Se descarta</t>
        </is>
      </c>
    </row>
    <row r="1657" hidden="1" ht="15.75" customHeight="1" s="412">
      <c r="A1657" s="294" t="n"/>
      <c r="B1657" s="294" t="n"/>
      <c r="C1657" s="294" t="n"/>
      <c r="D1657" s="294" t="n"/>
      <c r="E1657" s="294" t="n"/>
      <c r="F1657" s="295" t="n"/>
      <c r="G1657" s="295" t="n"/>
      <c r="H1657" s="296" t="n"/>
      <c r="I1657" s="295" t="n"/>
      <c r="J1657" s="296" t="n"/>
      <c r="K1657" s="295" t="n"/>
      <c r="L1657" s="297" t="n"/>
      <c r="M1657" s="297">
        <f>'ENS TARDIO 201819'!$K1657-'ENS TARDIO 201819'!$I1657</f>
        <v/>
      </c>
      <c r="N1657" s="295" t="n"/>
      <c r="O1657" s="295" t="n"/>
      <c r="P1657" s="295" t="n"/>
      <c r="Q1657" s="295" t="n"/>
      <c r="R1657" s="295" t="n"/>
      <c r="S1657" s="295" t="n"/>
      <c r="T1657" s="295" t="n"/>
      <c r="U1657" s="295" t="n"/>
      <c r="V1657" s="295" t="n"/>
      <c r="W1657" s="295" t="n"/>
      <c r="X1657" s="290" t="inlineStr">
        <is>
          <t>Se descarta</t>
        </is>
      </c>
    </row>
    <row r="1658" hidden="1" ht="15.75" customHeight="1" s="412">
      <c r="A1658" s="294" t="n"/>
      <c r="B1658" s="294" t="n"/>
      <c r="C1658" s="294" t="n"/>
      <c r="D1658" s="294" t="n"/>
      <c r="E1658" s="294" t="n"/>
      <c r="F1658" s="295" t="n"/>
      <c r="G1658" s="295" t="n"/>
      <c r="H1658" s="296" t="n"/>
      <c r="I1658" s="295" t="n"/>
      <c r="J1658" s="296" t="n"/>
      <c r="K1658" s="295" t="n"/>
      <c r="L1658" s="297" t="n"/>
      <c r="M1658" s="297">
        <f>'ENS TARDIO 201819'!$K1658-'ENS TARDIO 201819'!$I1658</f>
        <v/>
      </c>
      <c r="N1658" s="295" t="n"/>
      <c r="O1658" s="295" t="n"/>
      <c r="P1658" s="295" t="n"/>
      <c r="Q1658" s="295" t="n"/>
      <c r="R1658" s="295" t="n"/>
      <c r="S1658" s="295" t="n"/>
      <c r="T1658" s="295" t="n"/>
      <c r="U1658" s="295" t="n"/>
      <c r="V1658" s="295" t="n"/>
      <c r="W1658" s="295" t="n"/>
      <c r="X1658" s="290" t="inlineStr">
        <is>
          <t>Se descarta</t>
        </is>
      </c>
    </row>
    <row r="1659" hidden="1" ht="15.75" customHeight="1" s="412">
      <c r="A1659" s="294" t="n"/>
      <c r="B1659" s="294" t="n"/>
      <c r="C1659" s="294" t="n"/>
      <c r="D1659" s="294" t="n"/>
      <c r="E1659" s="294" t="n"/>
      <c r="F1659" s="295" t="n"/>
      <c r="G1659" s="295" t="n"/>
      <c r="H1659" s="296" t="n"/>
      <c r="I1659" s="295" t="n"/>
      <c r="J1659" s="296" t="n"/>
      <c r="K1659" s="295" t="n"/>
      <c r="L1659" s="297" t="n"/>
      <c r="M1659" s="297">
        <f>'ENS TARDIO 201819'!$K1659-'ENS TARDIO 201819'!$I1659</f>
        <v/>
      </c>
      <c r="N1659" s="295" t="n"/>
      <c r="O1659" s="295" t="n"/>
      <c r="P1659" s="295" t="n"/>
      <c r="Q1659" s="295" t="n"/>
      <c r="R1659" s="295" t="n"/>
      <c r="S1659" s="295" t="n"/>
      <c r="T1659" s="295" t="n"/>
      <c r="U1659" s="295" t="n"/>
      <c r="V1659" s="295" t="n"/>
      <c r="W1659" s="295" t="n"/>
      <c r="X1659" s="290" t="inlineStr">
        <is>
          <t>Plot válido</t>
        </is>
      </c>
    </row>
    <row r="1660" hidden="1" ht="15.75" customHeight="1" s="412">
      <c r="A1660" s="294" t="n"/>
      <c r="B1660" s="294" t="n"/>
      <c r="C1660" s="294" t="n"/>
      <c r="D1660" s="294" t="n"/>
      <c r="E1660" s="294" t="n"/>
      <c r="F1660" s="295" t="n"/>
      <c r="G1660" s="295" t="n"/>
      <c r="H1660" s="296" t="n"/>
      <c r="I1660" s="295" t="n"/>
      <c r="J1660" s="296" t="n"/>
      <c r="K1660" s="295" t="n"/>
      <c r="L1660" s="297" t="n"/>
      <c r="M1660" s="297">
        <f>'ENS TARDIO 201819'!$K1660-'ENS TARDIO 201819'!$I1660</f>
        <v/>
      </c>
      <c r="N1660" s="295" t="n"/>
      <c r="O1660" s="295" t="n"/>
      <c r="P1660" s="295" t="n"/>
      <c r="Q1660" s="295" t="n"/>
      <c r="R1660" s="295" t="n"/>
      <c r="S1660" s="295" t="n"/>
      <c r="T1660" s="295" t="n"/>
      <c r="U1660" s="295" t="n"/>
      <c r="V1660" s="295" t="n"/>
      <c r="W1660" s="295" t="n"/>
      <c r="X1660" s="290" t="inlineStr">
        <is>
          <t>Plot válido</t>
        </is>
      </c>
    </row>
    <row r="1661" hidden="1" ht="15.75" customHeight="1" s="412">
      <c r="A1661" s="294" t="n"/>
      <c r="B1661" s="294" t="n"/>
      <c r="C1661" s="294" t="n"/>
      <c r="D1661" s="294" t="n"/>
      <c r="E1661" s="294" t="n"/>
      <c r="F1661" s="295" t="n"/>
      <c r="G1661" s="295" t="n"/>
      <c r="H1661" s="296" t="n"/>
      <c r="I1661" s="295" t="n"/>
      <c r="J1661" s="296" t="n"/>
      <c r="K1661" s="295" t="n"/>
      <c r="L1661" s="297" t="n"/>
      <c r="M1661" s="297">
        <f>'ENS TARDIO 201819'!$K1661-'ENS TARDIO 201819'!$I1661</f>
        <v/>
      </c>
      <c r="N1661" s="295" t="n"/>
      <c r="O1661" s="295" t="n"/>
      <c r="P1661" s="295" t="n"/>
      <c r="Q1661" s="295" t="n"/>
      <c r="R1661" s="295" t="n"/>
      <c r="S1661" s="295" t="n"/>
      <c r="T1661" s="295" t="n"/>
      <c r="U1661" s="295" t="n"/>
      <c r="V1661" s="295" t="n"/>
      <c r="W1661" s="295" t="n"/>
      <c r="X1661" s="290" t="inlineStr">
        <is>
          <t>Plot válido</t>
        </is>
      </c>
    </row>
    <row r="1662" hidden="1" ht="15.75" customHeight="1" s="412">
      <c r="A1662" s="294" t="n"/>
      <c r="B1662" s="294" t="n"/>
      <c r="C1662" s="294" t="n"/>
      <c r="D1662" s="294" t="n"/>
      <c r="E1662" s="294" t="n"/>
      <c r="F1662" s="295" t="n"/>
      <c r="G1662" s="295" t="n"/>
      <c r="H1662" s="296" t="n"/>
      <c r="I1662" s="295" t="n"/>
      <c r="J1662" s="296" t="n"/>
      <c r="K1662" s="295" t="n"/>
      <c r="L1662" s="297" t="n"/>
      <c r="M1662" s="297">
        <f>'ENS TARDIO 201819'!$K1662-'ENS TARDIO 201819'!$I1662</f>
        <v/>
      </c>
      <c r="N1662" s="295" t="n"/>
      <c r="O1662" s="295" t="n"/>
      <c r="P1662" s="295" t="n"/>
      <c r="Q1662" s="295" t="n"/>
      <c r="R1662" s="295" t="n"/>
      <c r="S1662" s="295" t="n"/>
      <c r="T1662" s="295" t="n"/>
      <c r="U1662" s="295" t="n"/>
      <c r="V1662" s="295" t="n"/>
      <c r="W1662" s="295" t="n"/>
      <c r="X1662" s="290" t="inlineStr">
        <is>
          <t>Plot válido</t>
        </is>
      </c>
    </row>
    <row r="1663" hidden="1" ht="15.75" customHeight="1" s="412">
      <c r="A1663" s="294" t="n"/>
      <c r="B1663" s="294" t="n"/>
      <c r="C1663" s="294" t="n"/>
      <c r="D1663" s="294" t="n"/>
      <c r="E1663" s="294" t="n"/>
      <c r="F1663" s="295" t="n"/>
      <c r="G1663" s="295" t="n"/>
      <c r="H1663" s="296" t="n"/>
      <c r="I1663" s="295" t="n"/>
      <c r="J1663" s="296" t="n"/>
      <c r="K1663" s="295" t="n"/>
      <c r="L1663" s="297" t="n"/>
      <c r="M1663" s="297">
        <f>'ENS TARDIO 201819'!$K1663-'ENS TARDIO 201819'!$I1663</f>
        <v/>
      </c>
      <c r="N1663" s="295" t="n"/>
      <c r="O1663" s="295" t="n"/>
      <c r="P1663" s="295" t="n"/>
      <c r="Q1663" s="295" t="n"/>
      <c r="R1663" s="295" t="n"/>
      <c r="S1663" s="295" t="n"/>
      <c r="T1663" s="295" t="n"/>
      <c r="U1663" s="295" t="n"/>
      <c r="V1663" s="295" t="n"/>
      <c r="W1663" s="295" t="n"/>
      <c r="X1663" s="290" t="inlineStr">
        <is>
          <t>Plot válido</t>
        </is>
      </c>
    </row>
    <row r="1664" hidden="1" ht="15.75" customHeight="1" s="412">
      <c r="A1664" s="294" t="n"/>
      <c r="B1664" s="294" t="n"/>
      <c r="C1664" s="294" t="n"/>
      <c r="D1664" s="294" t="n"/>
      <c r="E1664" s="294" t="n"/>
      <c r="F1664" s="295" t="n"/>
      <c r="G1664" s="295" t="n"/>
      <c r="H1664" s="296" t="n"/>
      <c r="I1664" s="295" t="n"/>
      <c r="J1664" s="296" t="n"/>
      <c r="K1664" s="295" t="n"/>
      <c r="L1664" s="297" t="n"/>
      <c r="M1664" s="297">
        <f>'ENS TARDIO 201819'!$K1664-'ENS TARDIO 201819'!$I1664</f>
        <v/>
      </c>
      <c r="N1664" s="295" t="n"/>
      <c r="O1664" s="295" t="n"/>
      <c r="P1664" s="295" t="n"/>
      <c r="Q1664" s="295" t="n"/>
      <c r="R1664" s="295" t="n"/>
      <c r="S1664" s="295" t="n"/>
      <c r="T1664" s="295" t="n"/>
      <c r="U1664" s="295" t="n"/>
      <c r="V1664" s="295" t="n"/>
      <c r="W1664" s="295" t="n"/>
      <c r="X1664" s="290" t="inlineStr">
        <is>
          <t>Plot válido</t>
        </is>
      </c>
    </row>
    <row r="1665" hidden="1" ht="15.75" customHeight="1" s="412">
      <c r="A1665" s="294" t="n"/>
      <c r="B1665" s="294" t="n"/>
      <c r="C1665" s="294" t="n"/>
      <c r="D1665" s="294" t="n"/>
      <c r="E1665" s="294" t="n"/>
      <c r="F1665" s="295" t="n"/>
      <c r="G1665" s="295" t="n"/>
      <c r="H1665" s="296" t="n"/>
      <c r="I1665" s="295" t="n"/>
      <c r="J1665" s="296" t="n"/>
      <c r="K1665" s="295" t="n"/>
      <c r="L1665" s="297" t="n"/>
      <c r="M1665" s="297">
        <f>'ENS TARDIO 201819'!$K1665-'ENS TARDIO 201819'!$I1665</f>
        <v/>
      </c>
      <c r="N1665" s="295" t="n"/>
      <c r="O1665" s="295" t="n"/>
      <c r="P1665" s="295" t="n"/>
      <c r="Q1665" s="295" t="n"/>
      <c r="R1665" s="295" t="n"/>
      <c r="S1665" s="295" t="n"/>
      <c r="T1665" s="295" t="n"/>
      <c r="U1665" s="295" t="n"/>
      <c r="V1665" s="295" t="n"/>
      <c r="W1665" s="295" t="n"/>
      <c r="X1665" s="290" t="inlineStr">
        <is>
          <t>Plot válido</t>
        </is>
      </c>
    </row>
    <row r="1666" hidden="1" ht="15.75" customHeight="1" s="412">
      <c r="A1666" s="294" t="n"/>
      <c r="B1666" s="294" t="n"/>
      <c r="C1666" s="294" t="n"/>
      <c r="D1666" s="294" t="n"/>
      <c r="E1666" s="294" t="n"/>
      <c r="F1666" s="295" t="n"/>
      <c r="G1666" s="295" t="n"/>
      <c r="H1666" s="296" t="n"/>
      <c r="I1666" s="295" t="n"/>
      <c r="J1666" s="296" t="n"/>
      <c r="K1666" s="295" t="n"/>
      <c r="L1666" s="297" t="n"/>
      <c r="M1666" s="297">
        <f>'ENS TARDIO 201819'!$K1666-'ENS TARDIO 201819'!$I1666</f>
        <v/>
      </c>
      <c r="N1666" s="295" t="n"/>
      <c r="O1666" s="295" t="n"/>
      <c r="P1666" s="295" t="n"/>
      <c r="Q1666" s="295" t="n"/>
      <c r="R1666" s="295" t="n"/>
      <c r="S1666" s="295" t="n"/>
      <c r="T1666" s="295" t="n"/>
      <c r="U1666" s="295" t="n"/>
      <c r="V1666" s="295" t="n"/>
      <c r="W1666" s="295" t="n"/>
      <c r="X1666" s="290" t="inlineStr">
        <is>
          <t>Plot válido</t>
        </is>
      </c>
    </row>
    <row r="1667" hidden="1" ht="15.75" customHeight="1" s="412">
      <c r="A1667" s="294" t="n"/>
      <c r="B1667" s="294" t="n"/>
      <c r="C1667" s="294" t="n"/>
      <c r="D1667" s="294" t="n"/>
      <c r="E1667" s="294" t="n"/>
      <c r="F1667" s="295" t="n"/>
      <c r="G1667" s="295" t="n"/>
      <c r="H1667" s="296" t="n"/>
      <c r="I1667" s="295" t="n"/>
      <c r="J1667" s="296" t="n"/>
      <c r="K1667" s="295" t="n"/>
      <c r="L1667" s="297" t="n"/>
      <c r="M1667" s="297">
        <f>'ENS TARDIO 201819'!$K1667-'ENS TARDIO 201819'!$I1667</f>
        <v/>
      </c>
      <c r="N1667" s="295" t="n"/>
      <c r="O1667" s="295" t="n"/>
      <c r="P1667" s="295" t="n"/>
      <c r="Q1667" s="295" t="n"/>
      <c r="R1667" s="295" t="n"/>
      <c r="S1667" s="295" t="n"/>
      <c r="T1667" s="295" t="n"/>
      <c r="U1667" s="295" t="n"/>
      <c r="V1667" s="295" t="n"/>
      <c r="W1667" s="295" t="n"/>
      <c r="X1667" s="290" t="inlineStr">
        <is>
          <t>Plot válido</t>
        </is>
      </c>
    </row>
    <row r="1668" hidden="1" ht="15.75" customHeight="1" s="412">
      <c r="A1668" s="294" t="n"/>
      <c r="B1668" s="294" t="n"/>
      <c r="C1668" s="294" t="n"/>
      <c r="D1668" s="294" t="n"/>
      <c r="E1668" s="294" t="n"/>
      <c r="F1668" s="295" t="n"/>
      <c r="G1668" s="295" t="n"/>
      <c r="H1668" s="296" t="n"/>
      <c r="I1668" s="295" t="n"/>
      <c r="J1668" s="296" t="n"/>
      <c r="K1668" s="295" t="n"/>
      <c r="L1668" s="297" t="n"/>
      <c r="M1668" s="297">
        <f>'ENS TARDIO 201819'!$K1668-'ENS TARDIO 201819'!$I1668</f>
        <v/>
      </c>
      <c r="N1668" s="295" t="n"/>
      <c r="O1668" s="295" t="n"/>
      <c r="P1668" s="295" t="n"/>
      <c r="Q1668" s="295" t="n"/>
      <c r="R1668" s="295" t="n"/>
      <c r="S1668" s="295" t="n"/>
      <c r="T1668" s="295" t="n"/>
      <c r="U1668" s="295" t="n"/>
      <c r="V1668" s="295" t="n"/>
      <c r="W1668" s="295" t="n"/>
      <c r="X1668" s="290" t="inlineStr">
        <is>
          <t>Plot válido</t>
        </is>
      </c>
    </row>
    <row r="1669" hidden="1" ht="15.75" customHeight="1" s="412">
      <c r="A1669" s="294" t="n"/>
      <c r="B1669" s="294" t="n"/>
      <c r="C1669" s="294" t="n"/>
      <c r="D1669" s="294" t="n"/>
      <c r="E1669" s="294" t="n"/>
      <c r="F1669" s="295" t="n"/>
      <c r="G1669" s="295" t="n"/>
      <c r="H1669" s="296" t="n"/>
      <c r="I1669" s="295" t="n"/>
      <c r="J1669" s="296" t="n"/>
      <c r="K1669" s="295" t="n"/>
      <c r="L1669" s="297" t="n"/>
      <c r="M1669" s="297">
        <f>'ENS TARDIO 201819'!$K1669-'ENS TARDIO 201819'!$I1669</f>
        <v/>
      </c>
      <c r="N1669" s="295" t="n"/>
      <c r="O1669" s="295" t="n"/>
      <c r="P1669" s="295" t="n"/>
      <c r="Q1669" s="295" t="n"/>
      <c r="R1669" s="295" t="n"/>
      <c r="S1669" s="295" t="n"/>
      <c r="T1669" s="295" t="n"/>
      <c r="U1669" s="295" t="n"/>
      <c r="V1669" s="295" t="n"/>
      <c r="W1669" s="295" t="n"/>
      <c r="X1669" s="290" t="inlineStr">
        <is>
          <t>Plot válido</t>
        </is>
      </c>
    </row>
    <row r="1670" hidden="1" ht="15.75" customHeight="1" s="412">
      <c r="A1670" s="294" t="n"/>
      <c r="B1670" s="294" t="n"/>
      <c r="C1670" s="294" t="n"/>
      <c r="D1670" s="294" t="n"/>
      <c r="E1670" s="294" t="n"/>
      <c r="F1670" s="295" t="n"/>
      <c r="G1670" s="295" t="n"/>
      <c r="H1670" s="296" t="n"/>
      <c r="I1670" s="295" t="n"/>
      <c r="J1670" s="296" t="n"/>
      <c r="K1670" s="295" t="n"/>
      <c r="L1670" s="297" t="n"/>
      <c r="M1670" s="297">
        <f>'ENS TARDIO 201819'!$K1670-'ENS TARDIO 201819'!$I1670</f>
        <v/>
      </c>
      <c r="N1670" s="295" t="n"/>
      <c r="O1670" s="295" t="n"/>
      <c r="P1670" s="295" t="n"/>
      <c r="Q1670" s="295" t="n"/>
      <c r="R1670" s="295" t="n"/>
      <c r="S1670" s="295" t="n"/>
      <c r="T1670" s="295" t="n"/>
      <c r="U1670" s="295" t="n"/>
      <c r="V1670" s="295" t="n"/>
      <c r="W1670" s="295" t="n"/>
      <c r="X1670" s="290" t="inlineStr">
        <is>
          <t>Plot válido</t>
        </is>
      </c>
    </row>
    <row r="1671" hidden="1" ht="15.75" customHeight="1" s="412">
      <c r="A1671" s="294" t="n"/>
      <c r="B1671" s="294" t="n"/>
      <c r="C1671" s="294" t="n"/>
      <c r="D1671" s="294" t="n"/>
      <c r="E1671" s="294" t="n"/>
      <c r="F1671" s="295" t="n"/>
      <c r="G1671" s="295" t="n"/>
      <c r="H1671" s="296" t="n"/>
      <c r="I1671" s="295" t="n"/>
      <c r="J1671" s="296" t="n"/>
      <c r="K1671" s="295" t="n"/>
      <c r="L1671" s="297" t="n"/>
      <c r="M1671" s="297">
        <f>'ENS TARDIO 201819'!$K1671-'ENS TARDIO 201819'!$I1671</f>
        <v/>
      </c>
      <c r="N1671" s="295" t="n"/>
      <c r="O1671" s="295" t="n"/>
      <c r="P1671" s="295" t="n"/>
      <c r="Q1671" s="295" t="n"/>
      <c r="R1671" s="295" t="n"/>
      <c r="S1671" s="295" t="n"/>
      <c r="T1671" s="295" t="n"/>
      <c r="U1671" s="295" t="n"/>
      <c r="V1671" s="295" t="n"/>
      <c r="W1671" s="295" t="n"/>
      <c r="X1671" s="290" t="inlineStr">
        <is>
          <t>Se descarta</t>
        </is>
      </c>
    </row>
    <row r="1672" hidden="1" ht="15.75" customHeight="1" s="412">
      <c r="A1672" s="294" t="n"/>
      <c r="B1672" s="294" t="n"/>
      <c r="C1672" s="294" t="n"/>
      <c r="D1672" s="294" t="n"/>
      <c r="E1672" s="294" t="n"/>
      <c r="F1672" s="295" t="n"/>
      <c r="G1672" s="295" t="n"/>
      <c r="H1672" s="296" t="n"/>
      <c r="I1672" s="295" t="n"/>
      <c r="J1672" s="296" t="n"/>
      <c r="K1672" s="295" t="n"/>
      <c r="L1672" s="297" t="n"/>
      <c r="M1672" s="297">
        <f>'ENS TARDIO 201819'!$K1672-'ENS TARDIO 201819'!$I1672</f>
        <v/>
      </c>
      <c r="N1672" s="295" t="n"/>
      <c r="O1672" s="295" t="n"/>
      <c r="P1672" s="295" t="n"/>
      <c r="Q1672" s="295" t="n"/>
      <c r="R1672" s="295" t="n"/>
      <c r="S1672" s="295" t="n"/>
      <c r="T1672" s="295" t="n"/>
      <c r="U1672" s="295" t="n"/>
      <c r="V1672" s="295" t="n"/>
      <c r="W1672" s="295" t="n"/>
      <c r="X1672" s="290" t="inlineStr">
        <is>
          <t>Se descarta</t>
        </is>
      </c>
    </row>
    <row r="1673" hidden="1" ht="15.75" customHeight="1" s="412">
      <c r="A1673" s="294" t="n"/>
      <c r="B1673" s="294" t="n"/>
      <c r="C1673" s="294" t="n"/>
      <c r="D1673" s="294" t="n"/>
      <c r="E1673" s="294" t="n"/>
      <c r="F1673" s="295" t="n"/>
      <c r="G1673" s="295" t="n"/>
      <c r="H1673" s="296" t="n"/>
      <c r="I1673" s="295" t="n"/>
      <c r="J1673" s="296" t="n"/>
      <c r="K1673" s="295" t="n"/>
      <c r="L1673" s="297" t="n"/>
      <c r="M1673" s="297">
        <f>'ENS TARDIO 201819'!$K1673-'ENS TARDIO 201819'!$I1673</f>
        <v/>
      </c>
      <c r="N1673" s="295" t="n"/>
      <c r="O1673" s="295" t="n"/>
      <c r="P1673" s="295" t="n"/>
      <c r="Q1673" s="295" t="n"/>
      <c r="R1673" s="295" t="n"/>
      <c r="S1673" s="295" t="n"/>
      <c r="T1673" s="295" t="n"/>
      <c r="U1673" s="295" t="n"/>
      <c r="V1673" s="295" t="n"/>
      <c r="W1673" s="295" t="n"/>
      <c r="X1673" s="290" t="inlineStr">
        <is>
          <t>Se descarta</t>
        </is>
      </c>
    </row>
    <row r="1674" hidden="1" ht="15.75" customHeight="1" s="412">
      <c r="A1674" s="294" t="n"/>
      <c r="B1674" s="294" t="n"/>
      <c r="C1674" s="294" t="n"/>
      <c r="D1674" s="294" t="n"/>
      <c r="E1674" s="294" t="n"/>
      <c r="F1674" s="295" t="n"/>
      <c r="G1674" s="295" t="n"/>
      <c r="H1674" s="296" t="n"/>
      <c r="I1674" s="295" t="n"/>
      <c r="J1674" s="296" t="n"/>
      <c r="K1674" s="295" t="n"/>
      <c r="L1674" s="297" t="n"/>
      <c r="M1674" s="297">
        <f>'ENS TARDIO 201819'!$K1674-'ENS TARDIO 201819'!$I1674</f>
        <v/>
      </c>
      <c r="N1674" s="295" t="n"/>
      <c r="O1674" s="295" t="n"/>
      <c r="P1674" s="295" t="n"/>
      <c r="Q1674" s="295" t="n"/>
      <c r="R1674" s="295" t="n"/>
      <c r="S1674" s="295" t="n"/>
      <c r="T1674" s="295" t="n"/>
      <c r="U1674" s="295" t="n"/>
      <c r="V1674" s="295" t="n"/>
      <c r="W1674" s="295" t="n"/>
      <c r="X1674" s="290" t="inlineStr">
        <is>
          <t>Se descarta</t>
        </is>
      </c>
    </row>
    <row r="1675" hidden="1" ht="15.75" customHeight="1" s="412">
      <c r="A1675" s="294" t="n"/>
      <c r="B1675" s="294" t="n"/>
      <c r="C1675" s="294" t="n"/>
      <c r="D1675" s="294" t="n"/>
      <c r="E1675" s="294" t="n"/>
      <c r="F1675" s="295" t="n"/>
      <c r="G1675" s="295" t="n"/>
      <c r="H1675" s="296" t="n"/>
      <c r="I1675" s="295" t="n"/>
      <c r="J1675" s="296" t="n"/>
      <c r="K1675" s="295" t="n"/>
      <c r="L1675" s="297" t="n"/>
      <c r="M1675" s="297">
        <f>'ENS TARDIO 201819'!$K1675-'ENS TARDIO 201819'!$I1675</f>
        <v/>
      </c>
      <c r="N1675" s="295" t="n"/>
      <c r="O1675" s="295" t="n"/>
      <c r="P1675" s="295" t="n"/>
      <c r="Q1675" s="295" t="n"/>
      <c r="R1675" s="295" t="n"/>
      <c r="S1675" s="295" t="n"/>
      <c r="T1675" s="295" t="n"/>
      <c r="U1675" s="295" t="n"/>
      <c r="V1675" s="295" t="n"/>
      <c r="W1675" s="295" t="n"/>
      <c r="X1675" s="290" t="inlineStr">
        <is>
          <t>Se descarta</t>
        </is>
      </c>
    </row>
    <row r="1676" hidden="1" ht="15.75" customHeight="1" s="412">
      <c r="A1676" s="294" t="n"/>
      <c r="B1676" s="294" t="n"/>
      <c r="C1676" s="294" t="n"/>
      <c r="D1676" s="294" t="n"/>
      <c r="E1676" s="294" t="n"/>
      <c r="F1676" s="295" t="n"/>
      <c r="G1676" s="295" t="n"/>
      <c r="H1676" s="296" t="n"/>
      <c r="I1676" s="295" t="n"/>
      <c r="J1676" s="296" t="n"/>
      <c r="K1676" s="295" t="n"/>
      <c r="L1676" s="297" t="n"/>
      <c r="M1676" s="297">
        <f>'ENS TARDIO 201819'!$K1676-'ENS TARDIO 201819'!$I1676</f>
        <v/>
      </c>
      <c r="N1676" s="295" t="n"/>
      <c r="O1676" s="295" t="n"/>
      <c r="P1676" s="295" t="n"/>
      <c r="Q1676" s="295" t="n"/>
      <c r="R1676" s="295" t="n"/>
      <c r="S1676" s="295" t="n"/>
      <c r="T1676" s="295" t="n"/>
      <c r="U1676" s="295" t="n"/>
      <c r="V1676" s="295" t="n"/>
      <c r="W1676" s="295" t="n"/>
      <c r="X1676" s="290" t="inlineStr">
        <is>
          <t>Se descarta</t>
        </is>
      </c>
    </row>
    <row r="1677" hidden="1" ht="15.75" customHeight="1" s="412">
      <c r="A1677" s="294" t="n"/>
      <c r="B1677" s="294" t="n"/>
      <c r="C1677" s="294" t="n"/>
      <c r="D1677" s="294" t="n"/>
      <c r="E1677" s="294" t="n"/>
      <c r="F1677" s="295" t="n"/>
      <c r="G1677" s="295" t="n"/>
      <c r="H1677" s="296" t="n"/>
      <c r="I1677" s="295" t="n"/>
      <c r="J1677" s="296" t="n"/>
      <c r="K1677" s="295" t="n"/>
      <c r="L1677" s="297" t="n"/>
      <c r="M1677" s="297">
        <f>'ENS TARDIO 201819'!$K1677-'ENS TARDIO 201819'!$I1677</f>
        <v/>
      </c>
      <c r="N1677" s="295" t="n"/>
      <c r="O1677" s="295" t="n"/>
      <c r="P1677" s="295" t="n"/>
      <c r="Q1677" s="295" t="n"/>
      <c r="R1677" s="295" t="n"/>
      <c r="S1677" s="295" t="n"/>
      <c r="T1677" s="295" t="n"/>
      <c r="U1677" s="295" t="n"/>
      <c r="V1677" s="295" t="n"/>
      <c r="W1677" s="295" t="n"/>
      <c r="X1677" s="290" t="inlineStr">
        <is>
          <t>Se descarta</t>
        </is>
      </c>
    </row>
    <row r="1678" hidden="1" ht="15.75" customHeight="1" s="412">
      <c r="A1678" s="294" t="n"/>
      <c r="B1678" s="294" t="n"/>
      <c r="C1678" s="294" t="n"/>
      <c r="D1678" s="294" t="n"/>
      <c r="E1678" s="294" t="n"/>
      <c r="F1678" s="295" t="n"/>
      <c r="G1678" s="295" t="n"/>
      <c r="H1678" s="296" t="n"/>
      <c r="I1678" s="295" t="n"/>
      <c r="J1678" s="296" t="n"/>
      <c r="K1678" s="295" t="n"/>
      <c r="L1678" s="297" t="n"/>
      <c r="M1678" s="297">
        <f>'ENS TARDIO 201819'!$K1678-'ENS TARDIO 201819'!$I1678</f>
        <v/>
      </c>
      <c r="N1678" s="295" t="n"/>
      <c r="O1678" s="295" t="n"/>
      <c r="P1678" s="295" t="n"/>
      <c r="Q1678" s="295" t="n"/>
      <c r="R1678" s="295" t="n"/>
      <c r="S1678" s="295" t="n"/>
      <c r="T1678" s="295" t="n"/>
      <c r="U1678" s="295" t="n"/>
      <c r="V1678" s="295" t="n"/>
      <c r="W1678" s="295" t="n"/>
      <c r="X1678" s="290" t="inlineStr">
        <is>
          <t>Se descarta</t>
        </is>
      </c>
    </row>
    <row r="1679" hidden="1" ht="15.75" customHeight="1" s="412">
      <c r="A1679" s="294" t="n"/>
      <c r="B1679" s="294" t="n"/>
      <c r="C1679" s="294" t="n"/>
      <c r="D1679" s="294" t="n"/>
      <c r="E1679" s="294" t="n"/>
      <c r="F1679" s="295" t="n"/>
      <c r="G1679" s="295" t="n"/>
      <c r="H1679" s="296" t="n"/>
      <c r="I1679" s="295" t="n"/>
      <c r="J1679" s="296" t="n"/>
      <c r="K1679" s="295" t="n"/>
      <c r="L1679" s="297" t="n"/>
      <c r="M1679" s="297">
        <f>'ENS TARDIO 201819'!$K1679-'ENS TARDIO 201819'!$I1679</f>
        <v/>
      </c>
      <c r="N1679" s="295" t="n"/>
      <c r="O1679" s="295" t="n"/>
      <c r="P1679" s="295" t="n"/>
      <c r="Q1679" s="295" t="n"/>
      <c r="R1679" s="295" t="n"/>
      <c r="S1679" s="295" t="n"/>
      <c r="T1679" s="295" t="n"/>
      <c r="U1679" s="295" t="n"/>
      <c r="V1679" s="295" t="n"/>
      <c r="W1679" s="295" t="n"/>
      <c r="X1679" s="290" t="inlineStr">
        <is>
          <t>Se descarta</t>
        </is>
      </c>
    </row>
    <row r="1680" hidden="1" ht="15.75" customHeight="1" s="412">
      <c r="A1680" s="294" t="n"/>
      <c r="B1680" s="294" t="n"/>
      <c r="C1680" s="294" t="n"/>
      <c r="D1680" s="294" t="n"/>
      <c r="E1680" s="294" t="n"/>
      <c r="F1680" s="295" t="n"/>
      <c r="G1680" s="295" t="n"/>
      <c r="H1680" s="296" t="n"/>
      <c r="I1680" s="295" t="n"/>
      <c r="J1680" s="296" t="n"/>
      <c r="K1680" s="295" t="n"/>
      <c r="L1680" s="297" t="n"/>
      <c r="M1680" s="297">
        <f>'ENS TARDIO 201819'!$K1680-'ENS TARDIO 201819'!$I1680</f>
        <v/>
      </c>
      <c r="N1680" s="295" t="n"/>
      <c r="O1680" s="295" t="n"/>
      <c r="P1680" s="295" t="n"/>
      <c r="Q1680" s="295" t="n"/>
      <c r="R1680" s="295" t="n"/>
      <c r="S1680" s="295" t="n"/>
      <c r="T1680" s="295" t="n"/>
      <c r="U1680" s="295" t="n"/>
      <c r="V1680" s="295" t="n"/>
      <c r="W1680" s="295" t="n"/>
      <c r="X1680" s="290" t="inlineStr">
        <is>
          <t>Se descarta</t>
        </is>
      </c>
    </row>
    <row r="1681" hidden="1" ht="15.75" customHeight="1" s="412">
      <c r="A1681" s="294" t="n"/>
      <c r="B1681" s="294" t="n"/>
      <c r="C1681" s="294" t="n"/>
      <c r="D1681" s="294" t="n"/>
      <c r="E1681" s="294" t="n"/>
      <c r="F1681" s="295" t="n"/>
      <c r="G1681" s="295" t="n"/>
      <c r="H1681" s="296" t="n"/>
      <c r="I1681" s="295" t="n"/>
      <c r="J1681" s="296" t="n"/>
      <c r="K1681" s="295" t="n"/>
      <c r="L1681" s="297" t="n"/>
      <c r="M1681" s="297">
        <f>'ENS TARDIO 201819'!$K1681-'ENS TARDIO 201819'!$I1681</f>
        <v/>
      </c>
      <c r="N1681" s="295" t="n"/>
      <c r="O1681" s="295" t="n"/>
      <c r="P1681" s="295" t="n"/>
      <c r="Q1681" s="295" t="n"/>
      <c r="R1681" s="295" t="n"/>
      <c r="S1681" s="295" t="n"/>
      <c r="T1681" s="295" t="n"/>
      <c r="U1681" s="295" t="n"/>
      <c r="V1681" s="295" t="n"/>
      <c r="W1681" s="295" t="n"/>
      <c r="X1681" s="290" t="inlineStr">
        <is>
          <t>Se descarta</t>
        </is>
      </c>
    </row>
    <row r="1682" hidden="1" ht="15.75" customHeight="1" s="412">
      <c r="A1682" s="294" t="n"/>
      <c r="B1682" s="294" t="n"/>
      <c r="C1682" s="294" t="n"/>
      <c r="D1682" s="294" t="n"/>
      <c r="E1682" s="294" t="n"/>
      <c r="F1682" s="295" t="n"/>
      <c r="G1682" s="295" t="n"/>
      <c r="H1682" s="296" t="n"/>
      <c r="I1682" s="295" t="n"/>
      <c r="J1682" s="296" t="n"/>
      <c r="K1682" s="295" t="n"/>
      <c r="L1682" s="297" t="n"/>
      <c r="M1682" s="297">
        <f>'ENS TARDIO 201819'!$K1682-'ENS TARDIO 201819'!$I1682</f>
        <v/>
      </c>
      <c r="N1682" s="295" t="n"/>
      <c r="O1682" s="295" t="n"/>
      <c r="P1682" s="295" t="n"/>
      <c r="Q1682" s="295" t="n"/>
      <c r="R1682" s="295" t="n"/>
      <c r="S1682" s="295" t="n"/>
      <c r="T1682" s="295" t="n"/>
      <c r="U1682" s="295" t="n"/>
      <c r="V1682" s="295" t="n"/>
      <c r="W1682" s="295" t="n"/>
      <c r="X1682" s="290" t="inlineStr">
        <is>
          <t>Se descarta</t>
        </is>
      </c>
    </row>
    <row r="1683" hidden="1" ht="15.75" customHeight="1" s="412">
      <c r="A1683" s="294" t="n"/>
      <c r="B1683" s="294" t="n"/>
      <c r="C1683" s="294" t="n"/>
      <c r="D1683" s="294" t="n"/>
      <c r="E1683" s="294" t="n"/>
      <c r="F1683" s="295" t="n"/>
      <c r="G1683" s="295" t="n"/>
      <c r="H1683" s="296" t="n"/>
      <c r="I1683" s="295" t="n"/>
      <c r="J1683" s="296" t="n"/>
      <c r="K1683" s="295" t="n"/>
      <c r="L1683" s="297" t="n"/>
      <c r="M1683" s="297">
        <f>'ENS TARDIO 201819'!$K1683-'ENS TARDIO 201819'!$I1683</f>
        <v/>
      </c>
      <c r="N1683" s="295" t="n"/>
      <c r="O1683" s="295" t="n"/>
      <c r="P1683" s="295" t="n"/>
      <c r="Q1683" s="295" t="n"/>
      <c r="R1683" s="295" t="n"/>
      <c r="S1683" s="295" t="n"/>
      <c r="T1683" s="295" t="n"/>
      <c r="U1683" s="295" t="n"/>
      <c r="V1683" s="295" t="n"/>
      <c r="W1683" s="295" t="n"/>
      <c r="X1683" s="290" t="inlineStr">
        <is>
          <t>Se descarta</t>
        </is>
      </c>
    </row>
    <row r="1684" hidden="1" ht="15.75" customHeight="1" s="412">
      <c r="A1684" s="294" t="n"/>
      <c r="B1684" s="294" t="n"/>
      <c r="C1684" s="294" t="n"/>
      <c r="D1684" s="294" t="n"/>
      <c r="E1684" s="294" t="n"/>
      <c r="F1684" s="295" t="n"/>
      <c r="G1684" s="295" t="n"/>
      <c r="H1684" s="296" t="n"/>
      <c r="I1684" s="295" t="n"/>
      <c r="J1684" s="296" t="n"/>
      <c r="K1684" s="295" t="n"/>
      <c r="L1684" s="297" t="n"/>
      <c r="M1684" s="297">
        <f>'ENS TARDIO 201819'!$K1684-'ENS TARDIO 201819'!$I1684</f>
        <v/>
      </c>
      <c r="N1684" s="295" t="n"/>
      <c r="O1684" s="295" t="n"/>
      <c r="P1684" s="295" t="n"/>
      <c r="Q1684" s="295" t="n"/>
      <c r="R1684" s="295" t="n"/>
      <c r="S1684" s="295" t="n"/>
      <c r="T1684" s="295" t="n"/>
      <c r="U1684" s="295" t="n"/>
      <c r="V1684" s="295" t="n"/>
      <c r="W1684" s="295" t="n"/>
      <c r="X1684" s="290" t="inlineStr">
        <is>
          <t>Se descarta</t>
        </is>
      </c>
    </row>
    <row r="1685" hidden="1" ht="15.75" customHeight="1" s="412">
      <c r="A1685" s="294" t="n"/>
      <c r="B1685" s="294" t="n"/>
      <c r="C1685" s="294" t="n"/>
      <c r="D1685" s="294" t="n"/>
      <c r="E1685" s="294" t="n"/>
      <c r="F1685" s="295" t="n"/>
      <c r="G1685" s="295" t="n"/>
      <c r="H1685" s="296" t="n"/>
      <c r="I1685" s="295" t="n"/>
      <c r="J1685" s="296" t="n"/>
      <c r="K1685" s="295" t="n"/>
      <c r="L1685" s="297" t="n"/>
      <c r="M1685" s="297">
        <f>'ENS TARDIO 201819'!$K1685-'ENS TARDIO 201819'!$I1685</f>
        <v/>
      </c>
      <c r="N1685" s="295" t="n"/>
      <c r="O1685" s="295" t="n"/>
      <c r="P1685" s="295" t="n"/>
      <c r="Q1685" s="295" t="n"/>
      <c r="R1685" s="295" t="n"/>
      <c r="S1685" s="295" t="n"/>
      <c r="T1685" s="295" t="n"/>
      <c r="U1685" s="295" t="n"/>
      <c r="V1685" s="295" t="n"/>
      <c r="W1685" s="295" t="n"/>
      <c r="X1685" s="290" t="inlineStr">
        <is>
          <t>Se descarta</t>
        </is>
      </c>
    </row>
    <row r="1686" hidden="1" ht="15.75" customHeight="1" s="412">
      <c r="A1686" s="294" t="n"/>
      <c r="B1686" s="294" t="n"/>
      <c r="C1686" s="294" t="n"/>
      <c r="D1686" s="294" t="n"/>
      <c r="E1686" s="294" t="n"/>
      <c r="F1686" s="295" t="n"/>
      <c r="G1686" s="295" t="n"/>
      <c r="H1686" s="296" t="n"/>
      <c r="I1686" s="295" t="n"/>
      <c r="J1686" s="296" t="n"/>
      <c r="K1686" s="295" t="n"/>
      <c r="L1686" s="297" t="n"/>
      <c r="M1686" s="297">
        <f>'ENS TARDIO 201819'!$K1686-'ENS TARDIO 201819'!$I1686</f>
        <v/>
      </c>
      <c r="N1686" s="295" t="n"/>
      <c r="O1686" s="295" t="n"/>
      <c r="P1686" s="295" t="n"/>
      <c r="Q1686" s="295" t="n"/>
      <c r="R1686" s="295" t="n"/>
      <c r="S1686" s="295" t="n"/>
      <c r="T1686" s="295" t="n"/>
      <c r="U1686" s="295" t="n"/>
      <c r="V1686" s="295" t="n"/>
      <c r="W1686" s="295" t="n"/>
      <c r="X1686" s="290" t="inlineStr">
        <is>
          <t>Se descarta</t>
        </is>
      </c>
    </row>
    <row r="1687" hidden="1" ht="15.75" customHeight="1" s="412">
      <c r="A1687" s="294" t="n"/>
      <c r="B1687" s="294" t="n"/>
      <c r="C1687" s="294" t="n"/>
      <c r="D1687" s="294" t="n"/>
      <c r="E1687" s="294" t="n"/>
      <c r="F1687" s="295" t="n"/>
      <c r="G1687" s="295" t="n"/>
      <c r="H1687" s="296" t="n"/>
      <c r="I1687" s="295" t="n"/>
      <c r="J1687" s="296" t="n"/>
      <c r="K1687" s="295" t="n"/>
      <c r="L1687" s="297" t="n"/>
      <c r="M1687" s="297">
        <f>'ENS TARDIO 201819'!$K1687-'ENS TARDIO 201819'!$I1687</f>
        <v/>
      </c>
      <c r="N1687" s="295" t="n"/>
      <c r="O1687" s="295" t="n"/>
      <c r="P1687" s="295" t="n"/>
      <c r="Q1687" s="295" t="n"/>
      <c r="R1687" s="295" t="n"/>
      <c r="S1687" s="295" t="n"/>
      <c r="T1687" s="295" t="n"/>
      <c r="U1687" s="295" t="n"/>
      <c r="V1687" s="295" t="n"/>
      <c r="W1687" s="295" t="n"/>
      <c r="X1687" s="290" t="inlineStr">
        <is>
          <t>Se descarta</t>
        </is>
      </c>
    </row>
    <row r="1688" hidden="1" ht="15.75" customHeight="1" s="412">
      <c r="A1688" s="294" t="n"/>
      <c r="B1688" s="294" t="n"/>
      <c r="C1688" s="294" t="n"/>
      <c r="D1688" s="294" t="n"/>
      <c r="E1688" s="294" t="n"/>
      <c r="F1688" s="295" t="n"/>
      <c r="G1688" s="295" t="n"/>
      <c r="H1688" s="296" t="n"/>
      <c r="I1688" s="295" t="n"/>
      <c r="J1688" s="296" t="n"/>
      <c r="K1688" s="295" t="n"/>
      <c r="L1688" s="297" t="n"/>
      <c r="M1688" s="297">
        <f>'ENS TARDIO 201819'!$K1688-'ENS TARDIO 201819'!$I1688</f>
        <v/>
      </c>
      <c r="N1688" s="295" t="n"/>
      <c r="O1688" s="295" t="n"/>
      <c r="P1688" s="295" t="n"/>
      <c r="Q1688" s="295" t="n"/>
      <c r="R1688" s="295" t="n"/>
      <c r="S1688" s="295" t="n"/>
      <c r="T1688" s="295" t="n"/>
      <c r="U1688" s="295" t="n"/>
      <c r="V1688" s="295" t="n"/>
      <c r="W1688" s="295" t="n"/>
      <c r="X1688" s="290" t="inlineStr">
        <is>
          <t>Se descarta</t>
        </is>
      </c>
    </row>
    <row r="1689" hidden="1" ht="15.75" customHeight="1" s="412">
      <c r="A1689" s="294" t="n"/>
      <c r="B1689" s="294" t="n"/>
      <c r="C1689" s="294" t="n"/>
      <c r="D1689" s="294" t="n"/>
      <c r="E1689" s="294" t="n"/>
      <c r="F1689" s="295" t="n"/>
      <c r="G1689" s="295" t="n"/>
      <c r="H1689" s="296" t="n"/>
      <c r="I1689" s="295" t="n"/>
      <c r="J1689" s="296" t="n"/>
      <c r="K1689" s="295" t="n"/>
      <c r="L1689" s="297" t="n"/>
      <c r="M1689" s="297">
        <f>'ENS TARDIO 201819'!$K1689-'ENS TARDIO 201819'!$I1689</f>
        <v/>
      </c>
      <c r="N1689" s="295" t="n"/>
      <c r="O1689" s="295" t="n"/>
      <c r="P1689" s="295" t="n"/>
      <c r="Q1689" s="295" t="n"/>
      <c r="R1689" s="295" t="n"/>
      <c r="S1689" s="295" t="n"/>
      <c r="T1689" s="295" t="n"/>
      <c r="U1689" s="295" t="n"/>
      <c r="V1689" s="295" t="n"/>
      <c r="W1689" s="295" t="n"/>
      <c r="X1689" s="290" t="inlineStr">
        <is>
          <t>Se descarta</t>
        </is>
      </c>
    </row>
    <row r="1690" hidden="1" ht="15.75" customHeight="1" s="412">
      <c r="A1690" s="294" t="n"/>
      <c r="B1690" s="294" t="n"/>
      <c r="C1690" s="294" t="n"/>
      <c r="D1690" s="294" t="n"/>
      <c r="E1690" s="294" t="n"/>
      <c r="F1690" s="295" t="n"/>
      <c r="G1690" s="295" t="n"/>
      <c r="H1690" s="296" t="n"/>
      <c r="I1690" s="295" t="n"/>
      <c r="J1690" s="296" t="n"/>
      <c r="K1690" s="295" t="n"/>
      <c r="L1690" s="297" t="n"/>
      <c r="M1690" s="297">
        <f>'ENS TARDIO 201819'!$K1690-'ENS TARDIO 201819'!$I1690</f>
        <v/>
      </c>
      <c r="N1690" s="295" t="n"/>
      <c r="O1690" s="295" t="n"/>
      <c r="P1690" s="295" t="n"/>
      <c r="Q1690" s="295" t="n"/>
      <c r="R1690" s="295" t="n"/>
      <c r="S1690" s="295" t="n"/>
      <c r="T1690" s="295" t="n"/>
      <c r="U1690" s="295" t="n"/>
      <c r="V1690" s="295" t="n"/>
      <c r="W1690" s="295" t="n"/>
      <c r="X1690" s="290" t="inlineStr">
        <is>
          <t>Se descarta</t>
        </is>
      </c>
    </row>
    <row r="1691" hidden="1" ht="15.75" customHeight="1" s="412">
      <c r="A1691" s="294" t="n"/>
      <c r="B1691" s="294" t="n"/>
      <c r="C1691" s="294" t="n"/>
      <c r="D1691" s="294" t="n"/>
      <c r="E1691" s="294" t="n"/>
      <c r="F1691" s="295" t="n"/>
      <c r="G1691" s="295" t="n"/>
      <c r="H1691" s="296" t="n"/>
      <c r="I1691" s="295" t="n"/>
      <c r="J1691" s="296" t="n"/>
      <c r="K1691" s="295" t="n"/>
      <c r="L1691" s="297" t="n"/>
      <c r="M1691" s="297">
        <f>'ENS TARDIO 201819'!$K1691-'ENS TARDIO 201819'!$I1691</f>
        <v/>
      </c>
      <c r="N1691" s="295" t="n"/>
      <c r="O1691" s="295" t="n"/>
      <c r="P1691" s="295" t="n"/>
      <c r="Q1691" s="295" t="n"/>
      <c r="R1691" s="295" t="n"/>
      <c r="S1691" s="295" t="n"/>
      <c r="T1691" s="295" t="n"/>
      <c r="U1691" s="295" t="n"/>
      <c r="V1691" s="295" t="n"/>
      <c r="W1691" s="295" t="n"/>
      <c r="X1691" s="290" t="inlineStr">
        <is>
          <t>Se descarta</t>
        </is>
      </c>
    </row>
    <row r="1692" hidden="1" ht="15.75" customHeight="1" s="412">
      <c r="A1692" s="294" t="n"/>
      <c r="B1692" s="294" t="n"/>
      <c r="C1692" s="294" t="n"/>
      <c r="D1692" s="294" t="n"/>
      <c r="E1692" s="294" t="n"/>
      <c r="F1692" s="295" t="n"/>
      <c r="G1692" s="295" t="n"/>
      <c r="H1692" s="296" t="n"/>
      <c r="I1692" s="295" t="n"/>
      <c r="J1692" s="296" t="n"/>
      <c r="K1692" s="295" t="n"/>
      <c r="L1692" s="297" t="n"/>
      <c r="M1692" s="297">
        <f>'ENS TARDIO 201819'!$K1692-'ENS TARDIO 201819'!$I1692</f>
        <v/>
      </c>
      <c r="N1692" s="295" t="n"/>
      <c r="O1692" s="295" t="n"/>
      <c r="P1692" s="295" t="n"/>
      <c r="Q1692" s="295" t="n"/>
      <c r="R1692" s="295" t="n"/>
      <c r="S1692" s="295" t="n"/>
      <c r="T1692" s="295" t="n"/>
      <c r="U1692" s="295" t="n"/>
      <c r="V1692" s="295" t="n"/>
      <c r="W1692" s="295" t="n"/>
      <c r="X1692" s="290" t="inlineStr">
        <is>
          <t>Se descarta</t>
        </is>
      </c>
    </row>
    <row r="1693" hidden="1" ht="15.75" customHeight="1" s="412">
      <c r="A1693" s="294" t="n"/>
      <c r="B1693" s="294" t="n"/>
      <c r="C1693" s="294" t="n"/>
      <c r="D1693" s="294" t="n"/>
      <c r="E1693" s="294" t="n"/>
      <c r="F1693" s="295" t="n"/>
      <c r="G1693" s="295" t="n"/>
      <c r="H1693" s="296" t="n"/>
      <c r="I1693" s="295" t="n"/>
      <c r="J1693" s="296" t="n"/>
      <c r="K1693" s="295" t="n"/>
      <c r="L1693" s="297" t="n"/>
      <c r="M1693" s="297">
        <f>'ENS TARDIO 201819'!$K1693-'ENS TARDIO 201819'!$I1693</f>
        <v/>
      </c>
      <c r="N1693" s="295" t="n"/>
      <c r="O1693" s="295" t="n"/>
      <c r="P1693" s="295" t="n"/>
      <c r="Q1693" s="295" t="n"/>
      <c r="R1693" s="295" t="n"/>
      <c r="S1693" s="295" t="n"/>
      <c r="T1693" s="295" t="n"/>
      <c r="U1693" s="295" t="n"/>
      <c r="V1693" s="295" t="n"/>
      <c r="W1693" s="295" t="n"/>
      <c r="X1693" s="290" t="inlineStr">
        <is>
          <t>Plot válido</t>
        </is>
      </c>
    </row>
    <row r="1694" hidden="1" ht="15.75" customHeight="1" s="412">
      <c r="A1694" s="294" t="n"/>
      <c r="B1694" s="294" t="n"/>
      <c r="C1694" s="294" t="n"/>
      <c r="D1694" s="294" t="n"/>
      <c r="E1694" s="294" t="n"/>
      <c r="F1694" s="295" t="n"/>
      <c r="G1694" s="295" t="n"/>
      <c r="H1694" s="296" t="n"/>
      <c r="I1694" s="295" t="n"/>
      <c r="J1694" s="296" t="n"/>
      <c r="K1694" s="295" t="n"/>
      <c r="L1694" s="297" t="n"/>
      <c r="M1694" s="297">
        <f>'ENS TARDIO 201819'!$K1694-'ENS TARDIO 201819'!$I1694</f>
        <v/>
      </c>
      <c r="N1694" s="295" t="n"/>
      <c r="O1694" s="295" t="n"/>
      <c r="P1694" s="295" t="n"/>
      <c r="Q1694" s="295" t="n"/>
      <c r="R1694" s="295" t="n"/>
      <c r="S1694" s="295" t="n"/>
      <c r="T1694" s="295" t="n"/>
      <c r="U1694" s="295" t="n"/>
      <c r="V1694" s="295" t="n"/>
      <c r="W1694" s="295" t="n"/>
      <c r="X1694" s="290" t="inlineStr">
        <is>
          <t>Plot válido</t>
        </is>
      </c>
    </row>
    <row r="1695" hidden="1" ht="15.75" customHeight="1" s="412">
      <c r="A1695" s="294" t="n"/>
      <c r="B1695" s="294" t="n"/>
      <c r="C1695" s="294" t="n"/>
      <c r="D1695" s="294" t="n"/>
      <c r="E1695" s="294" t="n"/>
      <c r="F1695" s="295" t="n"/>
      <c r="G1695" s="295" t="n"/>
      <c r="H1695" s="296" t="n"/>
      <c r="I1695" s="295" t="n"/>
      <c r="J1695" s="296" t="n"/>
      <c r="K1695" s="295" t="n"/>
      <c r="L1695" s="297" t="n"/>
      <c r="M1695" s="297">
        <f>'ENS TARDIO 201819'!$K1695-'ENS TARDIO 201819'!$I1695</f>
        <v/>
      </c>
      <c r="N1695" s="295" t="n"/>
      <c r="O1695" s="295" t="n"/>
      <c r="P1695" s="295" t="n"/>
      <c r="Q1695" s="295" t="n"/>
      <c r="R1695" s="295" t="n"/>
      <c r="S1695" s="295" t="n"/>
      <c r="T1695" s="295" t="n"/>
      <c r="U1695" s="295" t="n"/>
      <c r="V1695" s="295" t="n"/>
      <c r="W1695" s="295" t="n"/>
      <c r="X1695" s="290" t="inlineStr">
        <is>
          <t>Plot válido</t>
        </is>
      </c>
    </row>
    <row r="1696" hidden="1" ht="15.75" customHeight="1" s="412">
      <c r="A1696" s="294" t="n"/>
      <c r="B1696" s="294" t="n"/>
      <c r="C1696" s="294" t="n"/>
      <c r="D1696" s="294" t="n"/>
      <c r="E1696" s="294" t="n"/>
      <c r="F1696" s="295" t="n"/>
      <c r="G1696" s="295" t="n"/>
      <c r="H1696" s="296" t="n"/>
      <c r="I1696" s="295" t="n"/>
      <c r="J1696" s="296" t="n"/>
      <c r="K1696" s="295" t="n"/>
      <c r="L1696" s="297" t="n"/>
      <c r="M1696" s="297">
        <f>'ENS TARDIO 201819'!$K1696-'ENS TARDIO 201819'!$I1696</f>
        <v/>
      </c>
      <c r="N1696" s="295" t="n"/>
      <c r="O1696" s="295" t="n"/>
      <c r="P1696" s="295" t="n"/>
      <c r="Q1696" s="295" t="n"/>
      <c r="R1696" s="295" t="n"/>
      <c r="S1696" s="295" t="n"/>
      <c r="T1696" s="295" t="n"/>
      <c r="U1696" s="295" t="n"/>
      <c r="V1696" s="295" t="n"/>
      <c r="W1696" s="295" t="n"/>
      <c r="X1696" s="290" t="inlineStr">
        <is>
          <t>Plot válido</t>
        </is>
      </c>
    </row>
    <row r="1697" hidden="1" ht="15.75" customHeight="1" s="412">
      <c r="A1697" s="294" t="n"/>
      <c r="B1697" s="294" t="n"/>
      <c r="C1697" s="294" t="n"/>
      <c r="D1697" s="294" t="n"/>
      <c r="E1697" s="294" t="n"/>
      <c r="F1697" s="295" t="n"/>
      <c r="G1697" s="295" t="n"/>
      <c r="H1697" s="296" t="n"/>
      <c r="I1697" s="295" t="n"/>
      <c r="J1697" s="296" t="n"/>
      <c r="K1697" s="295" t="n"/>
      <c r="L1697" s="297" t="n"/>
      <c r="M1697" s="297">
        <f>'ENS TARDIO 201819'!$K1697-'ENS TARDIO 201819'!$I1697</f>
        <v/>
      </c>
      <c r="N1697" s="295" t="n"/>
      <c r="O1697" s="295" t="n"/>
      <c r="P1697" s="295" t="n"/>
      <c r="Q1697" s="295" t="n"/>
      <c r="R1697" s="295" t="n"/>
      <c r="S1697" s="295" t="n"/>
      <c r="T1697" s="295" t="n"/>
      <c r="U1697" s="295" t="n"/>
      <c r="V1697" s="295" t="n"/>
      <c r="W1697" s="295" t="n"/>
      <c r="X1697" s="290" t="inlineStr">
        <is>
          <t>Plot válido</t>
        </is>
      </c>
    </row>
    <row r="1698" hidden="1" ht="15.75" customHeight="1" s="412">
      <c r="A1698" s="294" t="n"/>
      <c r="B1698" s="294" t="n"/>
      <c r="C1698" s="294" t="n"/>
      <c r="D1698" s="294" t="n"/>
      <c r="E1698" s="294" t="n"/>
      <c r="F1698" s="295" t="n"/>
      <c r="G1698" s="295" t="n"/>
      <c r="H1698" s="296" t="n"/>
      <c r="I1698" s="295" t="n"/>
      <c r="J1698" s="296" t="n"/>
      <c r="K1698" s="295" t="n"/>
      <c r="L1698" s="297" t="n"/>
      <c r="M1698" s="297">
        <f>'ENS TARDIO 201819'!$K1698-'ENS TARDIO 201819'!$I1698</f>
        <v/>
      </c>
      <c r="N1698" s="295" t="n"/>
      <c r="O1698" s="295" t="n"/>
      <c r="P1698" s="295" t="n"/>
      <c r="Q1698" s="295" t="n"/>
      <c r="R1698" s="295" t="n"/>
      <c r="S1698" s="295" t="n"/>
      <c r="T1698" s="295" t="n"/>
      <c r="U1698" s="295" t="n"/>
      <c r="V1698" s="295" t="n"/>
      <c r="W1698" s="295" t="n"/>
      <c r="X1698" s="290" t="inlineStr">
        <is>
          <t>Plot válido</t>
        </is>
      </c>
    </row>
    <row r="1699" hidden="1" ht="15.75" customHeight="1" s="412">
      <c r="A1699" s="294" t="n"/>
      <c r="B1699" s="294" t="n"/>
      <c r="C1699" s="294" t="n"/>
      <c r="D1699" s="294" t="n"/>
      <c r="E1699" s="294" t="n"/>
      <c r="F1699" s="295" t="n"/>
      <c r="G1699" s="295" t="n"/>
      <c r="H1699" s="296" t="n"/>
      <c r="I1699" s="295" t="n"/>
      <c r="J1699" s="296" t="n"/>
      <c r="K1699" s="295" t="n"/>
      <c r="L1699" s="297" t="n"/>
      <c r="M1699" s="297">
        <f>'ENS TARDIO 201819'!$K1699-'ENS TARDIO 201819'!$I1699</f>
        <v/>
      </c>
      <c r="N1699" s="295" t="n"/>
      <c r="O1699" s="295" t="n"/>
      <c r="P1699" s="295" t="n"/>
      <c r="Q1699" s="295" t="n"/>
      <c r="R1699" s="295" t="n"/>
      <c r="S1699" s="295" t="n"/>
      <c r="T1699" s="295" t="n"/>
      <c r="U1699" s="295" t="n"/>
      <c r="V1699" s="295" t="n"/>
      <c r="W1699" s="295" t="n"/>
      <c r="X1699" s="290" t="inlineStr">
        <is>
          <t>Plot válido</t>
        </is>
      </c>
    </row>
    <row r="1700" hidden="1" ht="15.75" customHeight="1" s="412">
      <c r="A1700" s="294" t="n"/>
      <c r="B1700" s="294" t="n"/>
      <c r="C1700" s="294" t="n"/>
      <c r="D1700" s="294" t="n"/>
      <c r="E1700" s="294" t="n"/>
      <c r="F1700" s="295" t="n"/>
      <c r="G1700" s="295" t="n"/>
      <c r="H1700" s="296" t="n"/>
      <c r="I1700" s="295" t="n"/>
      <c r="J1700" s="296" t="n"/>
      <c r="K1700" s="295" t="n"/>
      <c r="L1700" s="297" t="n"/>
      <c r="M1700" s="297">
        <f>'ENS TARDIO 201819'!$K1700-'ENS TARDIO 201819'!$I1700</f>
        <v/>
      </c>
      <c r="N1700" s="295" t="n"/>
      <c r="O1700" s="295" t="n"/>
      <c r="P1700" s="295" t="n"/>
      <c r="Q1700" s="295" t="n"/>
      <c r="R1700" s="295" t="n"/>
      <c r="S1700" s="295" t="n"/>
      <c r="T1700" s="295" t="n"/>
      <c r="U1700" s="295" t="n"/>
      <c r="V1700" s="295" t="n"/>
      <c r="W1700" s="295" t="n"/>
      <c r="X1700" s="290" t="inlineStr">
        <is>
          <t>Plot válido</t>
        </is>
      </c>
    </row>
    <row r="1701" hidden="1" ht="15.75" customHeight="1" s="412">
      <c r="A1701" s="294" t="n"/>
      <c r="B1701" s="294" t="n"/>
      <c r="C1701" s="294" t="n"/>
      <c r="D1701" s="294" t="n"/>
      <c r="E1701" s="294" t="n"/>
      <c r="F1701" s="295" t="n"/>
      <c r="G1701" s="295" t="n"/>
      <c r="H1701" s="296" t="n"/>
      <c r="I1701" s="295" t="n"/>
      <c r="J1701" s="296" t="n"/>
      <c r="K1701" s="295" t="n"/>
      <c r="L1701" s="297" t="n"/>
      <c r="M1701" s="297">
        <f>'ENS TARDIO 201819'!$K1701-'ENS TARDIO 201819'!$I1701</f>
        <v/>
      </c>
      <c r="N1701" s="295" t="n"/>
      <c r="O1701" s="295" t="n"/>
      <c r="P1701" s="295" t="n"/>
      <c r="Q1701" s="295" t="n"/>
      <c r="R1701" s="295" t="n"/>
      <c r="S1701" s="295" t="n"/>
      <c r="T1701" s="295" t="n"/>
      <c r="U1701" s="295" t="n"/>
      <c r="V1701" s="295" t="n"/>
      <c r="W1701" s="295" t="n"/>
      <c r="X1701" s="290" t="inlineStr">
        <is>
          <t>Plot válido</t>
        </is>
      </c>
    </row>
    <row r="1702" hidden="1" ht="15.75" customHeight="1" s="412">
      <c r="A1702" s="294" t="n"/>
      <c r="B1702" s="294" t="n"/>
      <c r="C1702" s="294" t="n"/>
      <c r="D1702" s="294" t="n"/>
      <c r="E1702" s="294" t="n"/>
      <c r="F1702" s="295" t="n"/>
      <c r="G1702" s="295" t="n"/>
      <c r="H1702" s="296" t="n"/>
      <c r="I1702" s="295" t="n"/>
      <c r="J1702" s="296" t="n"/>
      <c r="K1702" s="295" t="n"/>
      <c r="L1702" s="297" t="n"/>
      <c r="M1702" s="297">
        <f>'ENS TARDIO 201819'!$K1702-'ENS TARDIO 201819'!$I1702</f>
        <v/>
      </c>
      <c r="N1702" s="295" t="n"/>
      <c r="O1702" s="295" t="n"/>
      <c r="P1702" s="295" t="n"/>
      <c r="Q1702" s="295" t="n"/>
      <c r="R1702" s="295" t="n"/>
      <c r="S1702" s="295" t="n"/>
      <c r="T1702" s="295" t="n"/>
      <c r="U1702" s="295" t="n"/>
      <c r="V1702" s="295" t="n"/>
      <c r="W1702" s="295" t="n"/>
      <c r="X1702" s="290" t="inlineStr">
        <is>
          <t>Plot válido</t>
        </is>
      </c>
    </row>
    <row r="1703" hidden="1" ht="15.75" customHeight="1" s="412">
      <c r="A1703" s="294" t="n"/>
      <c r="B1703" s="294" t="n"/>
      <c r="C1703" s="294" t="n"/>
      <c r="D1703" s="294" t="n"/>
      <c r="E1703" s="294" t="n"/>
      <c r="F1703" s="295" t="n"/>
      <c r="G1703" s="295" t="n"/>
      <c r="H1703" s="296" t="n"/>
      <c r="I1703" s="295" t="n"/>
      <c r="J1703" s="296" t="n"/>
      <c r="K1703" s="295" t="n"/>
      <c r="L1703" s="297" t="n"/>
      <c r="M1703" s="297">
        <f>'ENS TARDIO 201819'!$K1703-'ENS TARDIO 201819'!$I1703</f>
        <v/>
      </c>
      <c r="N1703" s="295" t="n"/>
      <c r="O1703" s="295" t="n"/>
      <c r="P1703" s="295" t="n"/>
      <c r="Q1703" s="295" t="n"/>
      <c r="R1703" s="295" t="n"/>
      <c r="S1703" s="295" t="n"/>
      <c r="T1703" s="295" t="n"/>
      <c r="U1703" s="295" t="n"/>
      <c r="V1703" s="295" t="n"/>
      <c r="W1703" s="295" t="n"/>
      <c r="X1703" s="290" t="inlineStr">
        <is>
          <t>Plot válido</t>
        </is>
      </c>
    </row>
    <row r="1704" hidden="1" ht="15.75" customHeight="1" s="412">
      <c r="A1704" s="294" t="n"/>
      <c r="B1704" s="294" t="n"/>
      <c r="C1704" s="294" t="n"/>
      <c r="D1704" s="294" t="n"/>
      <c r="E1704" s="294" t="n"/>
      <c r="F1704" s="295" t="n"/>
      <c r="G1704" s="295" t="n"/>
      <c r="H1704" s="296" t="n"/>
      <c r="I1704" s="295" t="n"/>
      <c r="J1704" s="296" t="n"/>
      <c r="K1704" s="295" t="n"/>
      <c r="L1704" s="297" t="n"/>
      <c r="M1704" s="297">
        <f>'ENS TARDIO 201819'!$K1704-'ENS TARDIO 201819'!$I1704</f>
        <v/>
      </c>
      <c r="N1704" s="295" t="n"/>
      <c r="O1704" s="295" t="n"/>
      <c r="P1704" s="295" t="n"/>
      <c r="Q1704" s="295" t="n"/>
      <c r="R1704" s="295" t="n"/>
      <c r="S1704" s="295" t="n"/>
      <c r="T1704" s="295" t="n"/>
      <c r="U1704" s="295" t="n"/>
      <c r="V1704" s="295" t="n"/>
      <c r="W1704" s="295" t="n"/>
      <c r="X1704" s="290" t="inlineStr">
        <is>
          <t>Plot válido</t>
        </is>
      </c>
    </row>
    <row r="1705" hidden="1" ht="15.75" customHeight="1" s="412">
      <c r="A1705" s="294" t="n"/>
      <c r="B1705" s="294" t="n"/>
      <c r="C1705" s="294" t="n"/>
      <c r="D1705" s="294" t="n"/>
      <c r="E1705" s="294" t="n"/>
      <c r="F1705" s="295" t="n"/>
      <c r="G1705" s="295" t="n"/>
      <c r="H1705" s="296" t="n"/>
      <c r="I1705" s="295" t="n"/>
      <c r="J1705" s="296" t="n"/>
      <c r="K1705" s="295" t="n"/>
      <c r="L1705" s="297" t="n"/>
      <c r="M1705" s="297">
        <f>'ENS TARDIO 201819'!$K1705-'ENS TARDIO 201819'!$I1705</f>
        <v/>
      </c>
      <c r="N1705" s="295" t="n"/>
      <c r="O1705" s="295" t="n"/>
      <c r="P1705" s="295" t="n"/>
      <c r="Q1705" s="295" t="n"/>
      <c r="R1705" s="295" t="n"/>
      <c r="S1705" s="295" t="n"/>
      <c r="T1705" s="295" t="n"/>
      <c r="U1705" s="295" t="n"/>
      <c r="V1705" s="295" t="n"/>
      <c r="W1705" s="295" t="n"/>
      <c r="X1705" s="290" t="inlineStr">
        <is>
          <t>Plot válido</t>
        </is>
      </c>
    </row>
    <row r="1706" hidden="1" ht="15.75" customHeight="1" s="412">
      <c r="A1706" s="294" t="n"/>
      <c r="B1706" s="294" t="n"/>
      <c r="C1706" s="294" t="n"/>
      <c r="D1706" s="294" t="n"/>
      <c r="E1706" s="294" t="n"/>
      <c r="F1706" s="295" t="n"/>
      <c r="G1706" s="295" t="n"/>
      <c r="H1706" s="296" t="n"/>
      <c r="I1706" s="295" t="n"/>
      <c r="J1706" s="296" t="n"/>
      <c r="K1706" s="295" t="n"/>
      <c r="L1706" s="297" t="n"/>
      <c r="M1706" s="297">
        <f>'ENS TARDIO 201819'!$K1706-'ENS TARDIO 201819'!$I1706</f>
        <v/>
      </c>
      <c r="N1706" s="295" t="n"/>
      <c r="O1706" s="295" t="n"/>
      <c r="P1706" s="295" t="n"/>
      <c r="Q1706" s="295" t="n"/>
      <c r="R1706" s="295" t="n"/>
      <c r="S1706" s="295" t="n"/>
      <c r="T1706" s="295" t="n"/>
      <c r="U1706" s="295" t="n"/>
      <c r="V1706" s="295" t="n"/>
      <c r="W1706" s="295" t="n"/>
      <c r="X1706" s="290" t="inlineStr">
        <is>
          <t>Plot válido</t>
        </is>
      </c>
    </row>
    <row r="1707" hidden="1" ht="15.75" customHeight="1" s="412">
      <c r="A1707" s="294" t="n"/>
      <c r="B1707" s="294" t="n"/>
      <c r="C1707" s="294" t="n"/>
      <c r="D1707" s="294" t="n"/>
      <c r="E1707" s="294" t="n"/>
      <c r="F1707" s="295" t="n"/>
      <c r="G1707" s="295" t="n"/>
      <c r="H1707" s="296" t="n"/>
      <c r="I1707" s="295" t="n"/>
      <c r="J1707" s="296" t="n"/>
      <c r="K1707" s="295" t="n"/>
      <c r="L1707" s="297" t="n"/>
      <c r="M1707" s="297">
        <f>'ENS TARDIO 201819'!$K1707-'ENS TARDIO 201819'!$I1707</f>
        <v/>
      </c>
      <c r="N1707" s="295" t="n"/>
      <c r="O1707" s="295" t="n"/>
      <c r="P1707" s="295" t="n"/>
      <c r="Q1707" s="295" t="n"/>
      <c r="R1707" s="295" t="n"/>
      <c r="S1707" s="295" t="n"/>
      <c r="T1707" s="295" t="n"/>
      <c r="U1707" s="295" t="n"/>
      <c r="V1707" s="295" t="n"/>
      <c r="W1707" s="295" t="n"/>
      <c r="X1707" s="290" t="inlineStr">
        <is>
          <t>Plot válido</t>
        </is>
      </c>
    </row>
    <row r="1708" hidden="1" ht="15.75" customHeight="1" s="412">
      <c r="A1708" s="294" t="n"/>
      <c r="B1708" s="294" t="n"/>
      <c r="C1708" s="294" t="n"/>
      <c r="D1708" s="294" t="n"/>
      <c r="E1708" s="294" t="n"/>
      <c r="F1708" s="295" t="n"/>
      <c r="G1708" s="295" t="n"/>
      <c r="H1708" s="296" t="n"/>
      <c r="I1708" s="295" t="n"/>
      <c r="J1708" s="296" t="n"/>
      <c r="K1708" s="295" t="n"/>
      <c r="L1708" s="297" t="n"/>
      <c r="M1708" s="297">
        <f>'ENS TARDIO 201819'!$K1708-'ENS TARDIO 201819'!$I1708</f>
        <v/>
      </c>
      <c r="N1708" s="295" t="n"/>
      <c r="O1708" s="295" t="n"/>
      <c r="P1708" s="295" t="n"/>
      <c r="Q1708" s="295" t="n"/>
      <c r="R1708" s="295" t="n"/>
      <c r="S1708" s="295" t="n"/>
      <c r="T1708" s="295" t="n"/>
      <c r="U1708" s="295" t="n"/>
      <c r="V1708" s="295" t="n"/>
      <c r="W1708" s="295" t="n"/>
      <c r="X1708" s="290" t="inlineStr">
        <is>
          <t>Plot válido</t>
        </is>
      </c>
    </row>
    <row r="1709" hidden="1" ht="15.75" customHeight="1" s="412">
      <c r="A1709" s="294" t="n"/>
      <c r="B1709" s="294" t="n"/>
      <c r="C1709" s="294" t="n"/>
      <c r="D1709" s="294" t="n"/>
      <c r="E1709" s="294" t="n"/>
      <c r="F1709" s="295" t="n"/>
      <c r="G1709" s="295" t="n"/>
      <c r="H1709" s="296" t="n"/>
      <c r="I1709" s="295" t="n"/>
      <c r="J1709" s="296" t="n"/>
      <c r="K1709" s="295" t="n"/>
      <c r="L1709" s="297" t="n"/>
      <c r="M1709" s="297">
        <f>'ENS TARDIO 201819'!$K1709-'ENS TARDIO 201819'!$I1709</f>
        <v/>
      </c>
      <c r="N1709" s="295" t="n"/>
      <c r="O1709" s="295" t="n"/>
      <c r="P1709" s="295" t="n"/>
      <c r="Q1709" s="295" t="n"/>
      <c r="R1709" s="295" t="n"/>
      <c r="S1709" s="295" t="n"/>
      <c r="T1709" s="295" t="n"/>
      <c r="U1709" s="295" t="n"/>
      <c r="V1709" s="295" t="n"/>
      <c r="W1709" s="295" t="n"/>
      <c r="X1709" s="290" t="inlineStr">
        <is>
          <t>Plot válido</t>
        </is>
      </c>
    </row>
    <row r="1710" hidden="1" ht="15.75" customHeight="1" s="412">
      <c r="A1710" s="294" t="n"/>
      <c r="B1710" s="294" t="n"/>
      <c r="C1710" s="294" t="n"/>
      <c r="D1710" s="294" t="n"/>
      <c r="E1710" s="294" t="n"/>
      <c r="F1710" s="295" t="n"/>
      <c r="G1710" s="295" t="n"/>
      <c r="H1710" s="296" t="n"/>
      <c r="I1710" s="295" t="n"/>
      <c r="J1710" s="296" t="n"/>
      <c r="K1710" s="295" t="n"/>
      <c r="L1710" s="297" t="n"/>
      <c r="M1710" s="297">
        <f>'ENS TARDIO 201819'!$K1710-'ENS TARDIO 201819'!$I1710</f>
        <v/>
      </c>
      <c r="N1710" s="295" t="n"/>
      <c r="O1710" s="295" t="n"/>
      <c r="P1710" s="295" t="n"/>
      <c r="Q1710" s="295" t="n"/>
      <c r="R1710" s="295" t="n"/>
      <c r="S1710" s="295" t="n"/>
      <c r="T1710" s="295" t="n"/>
      <c r="U1710" s="295" t="n"/>
      <c r="V1710" s="295" t="n"/>
      <c r="W1710" s="295" t="n"/>
      <c r="X1710" s="290" t="inlineStr">
        <is>
          <t>Plot válido</t>
        </is>
      </c>
    </row>
    <row r="1711" hidden="1" ht="15.75" customHeight="1" s="412">
      <c r="A1711" s="294" t="n"/>
      <c r="B1711" s="294" t="n"/>
      <c r="C1711" s="294" t="n"/>
      <c r="D1711" s="294" t="n"/>
      <c r="E1711" s="294" t="n"/>
      <c r="F1711" s="295" t="n"/>
      <c r="G1711" s="295" t="n"/>
      <c r="H1711" s="296" t="n"/>
      <c r="I1711" s="295" t="n"/>
      <c r="J1711" s="296" t="n"/>
      <c r="K1711" s="295" t="n"/>
      <c r="L1711" s="297" t="n"/>
      <c r="M1711" s="297">
        <f>'ENS TARDIO 201819'!$K1711-'ENS TARDIO 201819'!$I1711</f>
        <v/>
      </c>
      <c r="N1711" s="295" t="n"/>
      <c r="O1711" s="295" t="n"/>
      <c r="P1711" s="295" t="n"/>
      <c r="Q1711" s="295" t="n"/>
      <c r="R1711" s="295" t="n"/>
      <c r="S1711" s="295" t="n"/>
      <c r="T1711" s="295" t="n"/>
      <c r="U1711" s="295" t="n"/>
      <c r="V1711" s="295" t="n"/>
      <c r="W1711" s="295" t="n"/>
      <c r="X1711" s="290" t="inlineStr">
        <is>
          <t>Plot válido</t>
        </is>
      </c>
    </row>
    <row r="1712" hidden="1" ht="15.75" customHeight="1" s="412">
      <c r="A1712" s="294" t="n"/>
      <c r="B1712" s="294" t="n"/>
      <c r="C1712" s="294" t="n"/>
      <c r="D1712" s="294" t="n"/>
      <c r="E1712" s="294" t="n"/>
      <c r="F1712" s="295" t="n"/>
      <c r="G1712" s="295" t="n"/>
      <c r="H1712" s="296" t="n"/>
      <c r="I1712" s="295" t="n"/>
      <c r="J1712" s="296" t="n"/>
      <c r="K1712" s="295" t="n"/>
      <c r="L1712" s="297" t="n"/>
      <c r="M1712" s="297">
        <f>'ENS TARDIO 201819'!$K1712-'ENS TARDIO 201819'!$I1712</f>
        <v/>
      </c>
      <c r="N1712" s="295" t="n"/>
      <c r="O1712" s="295" t="n"/>
      <c r="P1712" s="295" t="n"/>
      <c r="Q1712" s="295" t="n"/>
      <c r="R1712" s="295" t="n"/>
      <c r="S1712" s="295" t="n"/>
      <c r="T1712" s="295" t="n"/>
      <c r="U1712" s="295" t="n"/>
      <c r="V1712" s="295" t="n"/>
      <c r="W1712" s="295" t="n"/>
      <c r="X1712" s="290" t="inlineStr">
        <is>
          <t>Plot válido</t>
        </is>
      </c>
    </row>
    <row r="1713" hidden="1" ht="15.75" customHeight="1" s="412">
      <c r="A1713" s="294" t="n"/>
      <c r="B1713" s="294" t="n"/>
      <c r="C1713" s="294" t="n"/>
      <c r="D1713" s="294" t="n"/>
      <c r="E1713" s="294" t="n"/>
      <c r="F1713" s="295" t="n"/>
      <c r="G1713" s="295" t="n"/>
      <c r="H1713" s="296" t="n"/>
      <c r="I1713" s="295" t="n"/>
      <c r="J1713" s="296" t="n"/>
      <c r="K1713" s="295" t="n"/>
      <c r="L1713" s="297" t="n"/>
      <c r="M1713" s="297">
        <f>'ENS TARDIO 201819'!$K1713-'ENS TARDIO 201819'!$I1713</f>
        <v/>
      </c>
      <c r="N1713" s="295" t="n"/>
      <c r="O1713" s="295" t="n"/>
      <c r="P1713" s="295" t="n"/>
      <c r="Q1713" s="295" t="n"/>
      <c r="R1713" s="295" t="n"/>
      <c r="S1713" s="295" t="n"/>
      <c r="T1713" s="295" t="n"/>
      <c r="U1713" s="295" t="n"/>
      <c r="V1713" s="295" t="n"/>
      <c r="W1713" s="295" t="n"/>
      <c r="X1713" s="290" t="inlineStr">
        <is>
          <t>Plot válido</t>
        </is>
      </c>
    </row>
    <row r="1714" hidden="1" ht="15.75" customHeight="1" s="412">
      <c r="A1714" s="294" t="n"/>
      <c r="B1714" s="294" t="n"/>
      <c r="C1714" s="294" t="n"/>
      <c r="D1714" s="294" t="n"/>
      <c r="E1714" s="294" t="n"/>
      <c r="F1714" s="295" t="n"/>
      <c r="G1714" s="295" t="n"/>
      <c r="H1714" s="296" t="n"/>
      <c r="I1714" s="295" t="n"/>
      <c r="J1714" s="296" t="n"/>
      <c r="K1714" s="295" t="n"/>
      <c r="L1714" s="297" t="n"/>
      <c r="M1714" s="297">
        <f>'ENS TARDIO 201819'!$K1714-'ENS TARDIO 201819'!$I1714</f>
        <v/>
      </c>
      <c r="N1714" s="295" t="n"/>
      <c r="O1714" s="295" t="n"/>
      <c r="P1714" s="295" t="n"/>
      <c r="Q1714" s="295" t="n"/>
      <c r="R1714" s="295" t="n"/>
      <c r="S1714" s="295" t="n"/>
      <c r="T1714" s="295" t="n"/>
      <c r="U1714" s="295" t="n"/>
      <c r="V1714" s="295" t="n"/>
      <c r="W1714" s="295" t="n"/>
      <c r="X1714" s="290" t="inlineStr">
        <is>
          <t>Plot válido</t>
        </is>
      </c>
    </row>
    <row r="1715" hidden="1" ht="15.75" customHeight="1" s="412">
      <c r="A1715" s="294" t="n"/>
      <c r="B1715" s="294" t="n"/>
      <c r="C1715" s="294" t="n"/>
      <c r="D1715" s="294" t="n"/>
      <c r="E1715" s="294" t="n"/>
      <c r="F1715" s="295" t="n"/>
      <c r="G1715" s="295" t="n"/>
      <c r="H1715" s="296" t="n"/>
      <c r="I1715" s="295" t="n"/>
      <c r="J1715" s="296" t="n"/>
      <c r="K1715" s="295" t="n"/>
      <c r="L1715" s="297" t="n"/>
      <c r="M1715" s="297">
        <f>'ENS TARDIO 201819'!$K1715-'ENS TARDIO 201819'!$I1715</f>
        <v/>
      </c>
      <c r="N1715" s="295" t="n"/>
      <c r="O1715" s="295" t="n"/>
      <c r="P1715" s="295" t="n"/>
      <c r="Q1715" s="295" t="n"/>
      <c r="R1715" s="295" t="n"/>
      <c r="S1715" s="295" t="n"/>
      <c r="T1715" s="295" t="n"/>
      <c r="U1715" s="295" t="n"/>
      <c r="V1715" s="295" t="n"/>
      <c r="W1715" s="295" t="n"/>
      <c r="X1715" s="290" t="inlineStr">
        <is>
          <t>Plot válido</t>
        </is>
      </c>
    </row>
    <row r="1716" hidden="1" ht="15.75" customHeight="1" s="412">
      <c r="A1716" s="294" t="n"/>
      <c r="B1716" s="294" t="n"/>
      <c r="C1716" s="294" t="n"/>
      <c r="D1716" s="294" t="n"/>
      <c r="E1716" s="294" t="n"/>
      <c r="F1716" s="295" t="n"/>
      <c r="G1716" s="295" t="n"/>
      <c r="H1716" s="296" t="n"/>
      <c r="I1716" s="295" t="n"/>
      <c r="J1716" s="296" t="n"/>
      <c r="K1716" s="295" t="n"/>
      <c r="L1716" s="297" t="n"/>
      <c r="M1716" s="297">
        <f>'ENS TARDIO 201819'!$K1716-'ENS TARDIO 201819'!$I1716</f>
        <v/>
      </c>
      <c r="N1716" s="295" t="n"/>
      <c r="O1716" s="295" t="n"/>
      <c r="P1716" s="295" t="n"/>
      <c r="Q1716" s="295" t="n"/>
      <c r="R1716" s="295" t="n"/>
      <c r="S1716" s="295" t="n"/>
      <c r="T1716" s="295" t="n"/>
      <c r="U1716" s="295" t="n"/>
      <c r="V1716" s="295" t="n"/>
      <c r="W1716" s="295" t="n"/>
      <c r="X1716" s="290" t="inlineStr">
        <is>
          <t>Plot válido</t>
        </is>
      </c>
    </row>
    <row r="1717" hidden="1" ht="15.75" customHeight="1" s="412">
      <c r="A1717" s="294" t="n"/>
      <c r="B1717" s="294" t="n"/>
      <c r="C1717" s="294" t="n"/>
      <c r="D1717" s="294" t="n"/>
      <c r="E1717" s="294" t="n"/>
      <c r="F1717" s="295" t="n"/>
      <c r="G1717" s="295" t="n"/>
      <c r="H1717" s="296" t="n"/>
      <c r="I1717" s="295" t="n"/>
      <c r="J1717" s="296" t="n"/>
      <c r="K1717" s="295" t="n"/>
      <c r="L1717" s="297" t="n"/>
      <c r="M1717" s="297">
        <f>'ENS TARDIO 201819'!$K1717-'ENS TARDIO 201819'!$I1717</f>
        <v/>
      </c>
      <c r="N1717" s="295" t="n"/>
      <c r="O1717" s="295" t="n"/>
      <c r="P1717" s="295" t="n"/>
      <c r="Q1717" s="295" t="n"/>
      <c r="R1717" s="295" t="n"/>
      <c r="S1717" s="295" t="n"/>
      <c r="T1717" s="295" t="n"/>
      <c r="U1717" s="295" t="n"/>
      <c r="V1717" s="295" t="n"/>
      <c r="W1717" s="295" t="n"/>
      <c r="X1717" s="290" t="inlineStr">
        <is>
          <t>Plot válido</t>
        </is>
      </c>
    </row>
    <row r="1718" hidden="1" ht="15.75" customHeight="1" s="412">
      <c r="A1718" s="294" t="n"/>
      <c r="B1718" s="294" t="n"/>
      <c r="C1718" s="294" t="n"/>
      <c r="D1718" s="294" t="n"/>
      <c r="E1718" s="294" t="n"/>
      <c r="F1718" s="295" t="n"/>
      <c r="G1718" s="295" t="n"/>
      <c r="H1718" s="296" t="n"/>
      <c r="I1718" s="295" t="n"/>
      <c r="J1718" s="296" t="n"/>
      <c r="K1718" s="295" t="n"/>
      <c r="L1718" s="297" t="n"/>
      <c r="M1718" s="297">
        <f>'ENS TARDIO 201819'!$K1718-'ENS TARDIO 201819'!$I1718</f>
        <v/>
      </c>
      <c r="N1718" s="295" t="n"/>
      <c r="O1718" s="295" t="n"/>
      <c r="P1718" s="295" t="n"/>
      <c r="Q1718" s="295" t="n"/>
      <c r="R1718" s="295" t="n"/>
      <c r="S1718" s="295" t="n"/>
      <c r="T1718" s="295" t="n"/>
      <c r="U1718" s="295" t="n"/>
      <c r="V1718" s="295" t="n"/>
      <c r="W1718" s="295" t="n"/>
      <c r="X1718" s="290" t="inlineStr">
        <is>
          <t>Plot válido</t>
        </is>
      </c>
    </row>
    <row r="1719" hidden="1" ht="15.75" customHeight="1" s="412">
      <c r="A1719" s="294" t="n"/>
      <c r="B1719" s="294" t="n"/>
      <c r="C1719" s="294" t="n"/>
      <c r="D1719" s="294" t="n"/>
      <c r="E1719" s="294" t="n"/>
      <c r="F1719" s="295" t="n"/>
      <c r="G1719" s="295" t="n"/>
      <c r="H1719" s="296" t="n"/>
      <c r="I1719" s="295" t="n"/>
      <c r="J1719" s="296" t="n"/>
      <c r="K1719" s="295" t="n"/>
      <c r="L1719" s="297" t="n"/>
      <c r="M1719" s="297">
        <f>'ENS TARDIO 201819'!$K1719-'ENS TARDIO 201819'!$I1719</f>
        <v/>
      </c>
      <c r="N1719" s="295" t="n"/>
      <c r="O1719" s="295" t="n"/>
      <c r="P1719" s="295" t="n"/>
      <c r="Q1719" s="295" t="n"/>
      <c r="R1719" s="295" t="n"/>
      <c r="S1719" s="295" t="n"/>
      <c r="T1719" s="295" t="n"/>
      <c r="U1719" s="295" t="n"/>
      <c r="V1719" s="295" t="n"/>
      <c r="W1719" s="295" t="n"/>
      <c r="X1719" s="290" t="inlineStr">
        <is>
          <t>Plot válido</t>
        </is>
      </c>
    </row>
    <row r="1720" hidden="1" ht="15.75" customHeight="1" s="412">
      <c r="A1720" s="294" t="n"/>
      <c r="B1720" s="294" t="n"/>
      <c r="C1720" s="294" t="n"/>
      <c r="D1720" s="294" t="n"/>
      <c r="E1720" s="294" t="n"/>
      <c r="F1720" s="295" t="n"/>
      <c r="G1720" s="295" t="n"/>
      <c r="H1720" s="296" t="n"/>
      <c r="I1720" s="295" t="n"/>
      <c r="J1720" s="296" t="n"/>
      <c r="K1720" s="295" t="n"/>
      <c r="L1720" s="297" t="n"/>
      <c r="M1720" s="297">
        <f>'ENS TARDIO 201819'!$K1720-'ENS TARDIO 201819'!$I1720</f>
        <v/>
      </c>
      <c r="N1720" s="295" t="n"/>
      <c r="O1720" s="295" t="n"/>
      <c r="P1720" s="295" t="n"/>
      <c r="Q1720" s="295" t="n"/>
      <c r="R1720" s="295" t="n"/>
      <c r="S1720" s="295" t="n"/>
      <c r="T1720" s="295" t="n"/>
      <c r="U1720" s="295" t="n"/>
      <c r="V1720" s="295" t="n"/>
      <c r="W1720" s="295" t="n"/>
      <c r="X1720" s="290" t="inlineStr">
        <is>
          <t>Plot válido</t>
        </is>
      </c>
    </row>
    <row r="1721" hidden="1" ht="15.75" customHeight="1" s="412">
      <c r="A1721" s="294" t="n"/>
      <c r="B1721" s="294" t="n"/>
      <c r="C1721" s="294" t="n"/>
      <c r="D1721" s="294" t="n"/>
      <c r="E1721" s="294" t="n"/>
      <c r="F1721" s="295" t="n"/>
      <c r="G1721" s="295" t="n"/>
      <c r="H1721" s="296" t="n"/>
      <c r="I1721" s="295" t="n"/>
      <c r="J1721" s="296" t="n"/>
      <c r="K1721" s="295" t="n"/>
      <c r="L1721" s="297" t="n"/>
      <c r="M1721" s="297">
        <f>'ENS TARDIO 201819'!$K1721-'ENS TARDIO 201819'!$I1721</f>
        <v/>
      </c>
      <c r="N1721" s="295" t="n"/>
      <c r="O1721" s="295" t="n"/>
      <c r="P1721" s="295" t="n"/>
      <c r="Q1721" s="295" t="n"/>
      <c r="R1721" s="295" t="n"/>
      <c r="S1721" s="295" t="n"/>
      <c r="T1721" s="295" t="n"/>
      <c r="U1721" s="295" t="n"/>
      <c r="V1721" s="295" t="n"/>
      <c r="W1721" s="295" t="n"/>
      <c r="X1721" s="290" t="inlineStr">
        <is>
          <t>Plot válido</t>
        </is>
      </c>
    </row>
    <row r="1722" hidden="1" ht="15.75" customHeight="1" s="412">
      <c r="A1722" s="294" t="n"/>
      <c r="B1722" s="294" t="n"/>
      <c r="C1722" s="294" t="n"/>
      <c r="D1722" s="294" t="n"/>
      <c r="E1722" s="294" t="n"/>
      <c r="F1722" s="295" t="n"/>
      <c r="G1722" s="295" t="n"/>
      <c r="H1722" s="296" t="n"/>
      <c r="I1722" s="295" t="n"/>
      <c r="J1722" s="296" t="n"/>
      <c r="K1722" s="295" t="n"/>
      <c r="L1722" s="297" t="n"/>
      <c r="M1722" s="297">
        <f>'ENS TARDIO 201819'!$K1722-'ENS TARDIO 201819'!$I1722</f>
        <v/>
      </c>
      <c r="N1722" s="295" t="n"/>
      <c r="O1722" s="295" t="n"/>
      <c r="P1722" s="295" t="n"/>
      <c r="Q1722" s="295" t="n"/>
      <c r="R1722" s="295" t="n"/>
      <c r="S1722" s="295" t="n"/>
      <c r="T1722" s="295" t="n"/>
      <c r="U1722" s="295" t="n"/>
      <c r="V1722" s="295" t="n"/>
      <c r="W1722" s="295" t="n"/>
      <c r="X1722" s="290" t="inlineStr">
        <is>
          <t>Plot válido</t>
        </is>
      </c>
    </row>
    <row r="1723" hidden="1" ht="15.75" customHeight="1" s="412">
      <c r="A1723" s="294" t="n"/>
      <c r="B1723" s="294" t="n"/>
      <c r="C1723" s="294" t="n"/>
      <c r="D1723" s="294" t="n"/>
      <c r="E1723" s="294" t="n"/>
      <c r="F1723" s="295" t="n"/>
      <c r="G1723" s="295" t="n"/>
      <c r="H1723" s="296" t="n"/>
      <c r="I1723" s="295" t="n"/>
      <c r="J1723" s="296" t="n"/>
      <c r="K1723" s="295" t="n"/>
      <c r="L1723" s="297" t="n"/>
      <c r="M1723" s="297">
        <f>'ENS TARDIO 201819'!$K1723-'ENS TARDIO 201819'!$I1723</f>
        <v/>
      </c>
      <c r="N1723" s="295" t="n"/>
      <c r="O1723" s="295" t="n"/>
      <c r="P1723" s="295" t="n"/>
      <c r="Q1723" s="295" t="n"/>
      <c r="R1723" s="295" t="n"/>
      <c r="S1723" s="295" t="n"/>
      <c r="T1723" s="295" t="n"/>
      <c r="U1723" s="295" t="n"/>
      <c r="V1723" s="295" t="n"/>
      <c r="W1723" s="295" t="n"/>
      <c r="X1723" s="290" t="inlineStr">
        <is>
          <t>Plot válido</t>
        </is>
      </c>
    </row>
    <row r="1724" hidden="1" ht="15.75" customHeight="1" s="412">
      <c r="A1724" s="294" t="n"/>
      <c r="B1724" s="294" t="n"/>
      <c r="C1724" s="294" t="n"/>
      <c r="D1724" s="294" t="n"/>
      <c r="E1724" s="294" t="n"/>
      <c r="F1724" s="295" t="n"/>
      <c r="G1724" s="295" t="n"/>
      <c r="H1724" s="296" t="n"/>
      <c r="I1724" s="295" t="n"/>
      <c r="J1724" s="296" t="n"/>
      <c r="K1724" s="295" t="n"/>
      <c r="L1724" s="297" t="n"/>
      <c r="M1724" s="297">
        <f>'ENS TARDIO 201819'!$K1724-'ENS TARDIO 201819'!$I1724</f>
        <v/>
      </c>
      <c r="N1724" s="295" t="n"/>
      <c r="O1724" s="295" t="n"/>
      <c r="P1724" s="295" t="n"/>
      <c r="Q1724" s="295" t="n"/>
      <c r="R1724" s="295" t="n"/>
      <c r="S1724" s="295" t="n"/>
      <c r="T1724" s="295" t="n"/>
      <c r="U1724" s="295" t="n"/>
      <c r="V1724" s="295" t="n"/>
      <c r="W1724" s="295" t="n"/>
      <c r="X1724" s="290" t="inlineStr">
        <is>
          <t>Plot válido</t>
        </is>
      </c>
    </row>
    <row r="1725" hidden="1" ht="15.75" customHeight="1" s="412">
      <c r="A1725" s="294" t="n"/>
      <c r="B1725" s="294" t="n"/>
      <c r="C1725" s="294" t="n"/>
      <c r="D1725" s="294" t="n"/>
      <c r="E1725" s="294" t="n"/>
      <c r="F1725" s="295" t="n"/>
      <c r="G1725" s="295" t="n"/>
      <c r="H1725" s="296" t="n"/>
      <c r="I1725" s="295" t="n"/>
      <c r="J1725" s="296" t="n"/>
      <c r="K1725" s="295" t="n"/>
      <c r="L1725" s="297" t="n"/>
      <c r="M1725" s="297">
        <f>'ENS TARDIO 201819'!$K1725-'ENS TARDIO 201819'!$I1725</f>
        <v/>
      </c>
      <c r="N1725" s="295" t="n"/>
      <c r="O1725" s="295" t="n"/>
      <c r="P1725" s="295" t="n"/>
      <c r="Q1725" s="295" t="n"/>
      <c r="R1725" s="295" t="n"/>
      <c r="S1725" s="295" t="n"/>
      <c r="T1725" s="295" t="n"/>
      <c r="U1725" s="295" t="n"/>
      <c r="V1725" s="295" t="n"/>
      <c r="W1725" s="295" t="n"/>
      <c r="X1725" s="290" t="inlineStr">
        <is>
          <t>Plot válido</t>
        </is>
      </c>
    </row>
    <row r="1726" hidden="1" ht="15.75" customHeight="1" s="412">
      <c r="A1726" s="294" t="n"/>
      <c r="B1726" s="294" t="n"/>
      <c r="C1726" s="294" t="n"/>
      <c r="D1726" s="294" t="n"/>
      <c r="E1726" s="294" t="n"/>
      <c r="F1726" s="295" t="n"/>
      <c r="G1726" s="295" t="n"/>
      <c r="H1726" s="296" t="n"/>
      <c r="I1726" s="295" t="n"/>
      <c r="J1726" s="296" t="n"/>
      <c r="K1726" s="295" t="n"/>
      <c r="L1726" s="297" t="n"/>
      <c r="M1726" s="297">
        <f>'ENS TARDIO 201819'!$K1726-'ENS TARDIO 201819'!$I1726</f>
        <v/>
      </c>
      <c r="N1726" s="295" t="n"/>
      <c r="O1726" s="295" t="n"/>
      <c r="P1726" s="295" t="n"/>
      <c r="Q1726" s="295" t="n"/>
      <c r="R1726" s="295" t="n"/>
      <c r="S1726" s="295" t="n"/>
      <c r="T1726" s="295" t="n"/>
      <c r="U1726" s="295" t="n"/>
      <c r="V1726" s="295" t="n"/>
      <c r="W1726" s="295" t="n"/>
      <c r="X1726" s="290" t="inlineStr">
        <is>
          <t>Plot válido</t>
        </is>
      </c>
    </row>
    <row r="1727" hidden="1" ht="15.75" customHeight="1" s="412">
      <c r="A1727" s="294" t="n"/>
      <c r="B1727" s="294" t="n"/>
      <c r="C1727" s="294" t="n"/>
      <c r="D1727" s="294" t="n"/>
      <c r="E1727" s="294" t="n"/>
      <c r="F1727" s="295" t="n"/>
      <c r="G1727" s="295" t="n"/>
      <c r="H1727" s="296" t="n"/>
      <c r="I1727" s="295" t="n"/>
      <c r="J1727" s="296" t="n"/>
      <c r="K1727" s="295" t="n"/>
      <c r="L1727" s="297" t="n"/>
      <c r="M1727" s="297">
        <f>'ENS TARDIO 201819'!$K1727-'ENS TARDIO 201819'!$I1727</f>
        <v/>
      </c>
      <c r="N1727" s="295" t="n"/>
      <c r="O1727" s="295" t="n"/>
      <c r="P1727" s="295" t="n"/>
      <c r="Q1727" s="295" t="n"/>
      <c r="R1727" s="295" t="n"/>
      <c r="S1727" s="295" t="n"/>
      <c r="T1727" s="295" t="n"/>
      <c r="U1727" s="295" t="n"/>
      <c r="V1727" s="295" t="n"/>
      <c r="W1727" s="295" t="n"/>
      <c r="X1727" s="290" t="inlineStr">
        <is>
          <t>Plot válido</t>
        </is>
      </c>
    </row>
    <row r="1728" hidden="1" ht="15.75" customHeight="1" s="412">
      <c r="A1728" s="294" t="n"/>
      <c r="B1728" s="294" t="n"/>
      <c r="C1728" s="294" t="n"/>
      <c r="D1728" s="294" t="n"/>
      <c r="E1728" s="294" t="n"/>
      <c r="F1728" s="295" t="n"/>
      <c r="G1728" s="295" t="n"/>
      <c r="H1728" s="296" t="n"/>
      <c r="I1728" s="295" t="n"/>
      <c r="J1728" s="296" t="n"/>
      <c r="K1728" s="295" t="n"/>
      <c r="L1728" s="297" t="n"/>
      <c r="M1728" s="297">
        <f>'ENS TARDIO 201819'!$K1728-'ENS TARDIO 201819'!$I1728</f>
        <v/>
      </c>
      <c r="N1728" s="295" t="n"/>
      <c r="O1728" s="295" t="n"/>
      <c r="P1728" s="295" t="n"/>
      <c r="Q1728" s="295" t="n"/>
      <c r="R1728" s="295" t="n"/>
      <c r="S1728" s="295" t="n"/>
      <c r="T1728" s="295" t="n"/>
      <c r="U1728" s="295" t="n"/>
      <c r="V1728" s="295" t="n"/>
      <c r="W1728" s="295" t="n"/>
      <c r="X1728" s="290" t="inlineStr">
        <is>
          <t>Plot válido</t>
        </is>
      </c>
    </row>
    <row r="1729" hidden="1" ht="15.75" customHeight="1" s="412">
      <c r="A1729" s="294" t="n"/>
      <c r="B1729" s="294" t="n"/>
      <c r="C1729" s="294" t="n"/>
      <c r="D1729" s="294" t="n"/>
      <c r="E1729" s="294" t="n"/>
      <c r="F1729" s="295" t="n"/>
      <c r="G1729" s="295" t="n"/>
      <c r="H1729" s="296" t="n"/>
      <c r="I1729" s="295" t="n"/>
      <c r="J1729" s="296" t="n"/>
      <c r="K1729" s="295" t="n"/>
      <c r="L1729" s="297" t="n"/>
      <c r="M1729" s="297">
        <f>'ENS TARDIO 201819'!$K1729-'ENS TARDIO 201819'!$I1729</f>
        <v/>
      </c>
      <c r="N1729" s="295" t="n"/>
      <c r="O1729" s="295" t="n"/>
      <c r="P1729" s="295" t="n"/>
      <c r="Q1729" s="295" t="n"/>
      <c r="R1729" s="295" t="n"/>
      <c r="S1729" s="295" t="n"/>
      <c r="T1729" s="295" t="n"/>
      <c r="U1729" s="295" t="n"/>
      <c r="V1729" s="295" t="n"/>
      <c r="W1729" s="295" t="n"/>
      <c r="X1729" s="290" t="inlineStr">
        <is>
          <t>Plot válido</t>
        </is>
      </c>
    </row>
    <row r="1730" hidden="1" ht="15.75" customHeight="1" s="412">
      <c r="A1730" s="294" t="n"/>
      <c r="B1730" s="294" t="n"/>
      <c r="C1730" s="294" t="n"/>
      <c r="D1730" s="294" t="n"/>
      <c r="E1730" s="294" t="n"/>
      <c r="F1730" s="295" t="n"/>
      <c r="G1730" s="295" t="n"/>
      <c r="H1730" s="296" t="n"/>
      <c r="I1730" s="295" t="n"/>
      <c r="J1730" s="296" t="n"/>
      <c r="K1730" s="295" t="n"/>
      <c r="L1730" s="297" t="n"/>
      <c r="M1730" s="297">
        <f>'ENS TARDIO 201819'!$K1730-'ENS TARDIO 201819'!$I1730</f>
        <v/>
      </c>
      <c r="N1730" s="295" t="n"/>
      <c r="O1730" s="295" t="n"/>
      <c r="P1730" s="295" t="n"/>
      <c r="Q1730" s="295" t="n"/>
      <c r="R1730" s="295" t="n"/>
      <c r="S1730" s="295" t="n"/>
      <c r="T1730" s="295" t="n"/>
      <c r="U1730" s="295" t="n"/>
      <c r="V1730" s="295" t="n"/>
      <c r="W1730" s="295" t="n"/>
      <c r="X1730" s="290" t="inlineStr">
        <is>
          <t>Plot válido</t>
        </is>
      </c>
    </row>
    <row r="1731" hidden="1" ht="15.75" customHeight="1" s="412">
      <c r="A1731" s="294" t="n"/>
      <c r="B1731" s="294" t="n"/>
      <c r="C1731" s="294" t="n"/>
      <c r="D1731" s="294" t="n"/>
      <c r="E1731" s="294" t="n"/>
      <c r="F1731" s="295" t="n"/>
      <c r="G1731" s="295" t="n"/>
      <c r="H1731" s="296" t="n"/>
      <c r="I1731" s="295" t="n"/>
      <c r="J1731" s="296" t="n"/>
      <c r="K1731" s="295" t="n"/>
      <c r="L1731" s="297" t="n"/>
      <c r="M1731" s="297">
        <f>'ENS TARDIO 201819'!$K1731-'ENS TARDIO 201819'!$I1731</f>
        <v/>
      </c>
      <c r="N1731" s="295" t="n"/>
      <c r="O1731" s="295" t="n"/>
      <c r="P1731" s="295" t="n"/>
      <c r="Q1731" s="295" t="n"/>
      <c r="R1731" s="295" t="n"/>
      <c r="S1731" s="295" t="n"/>
      <c r="T1731" s="295" t="n"/>
      <c r="U1731" s="295" t="n"/>
      <c r="V1731" s="295" t="n"/>
      <c r="W1731" s="295" t="n"/>
      <c r="X1731" s="290" t="inlineStr">
        <is>
          <t>Plot válido</t>
        </is>
      </c>
    </row>
    <row r="1732" hidden="1" ht="15.75" customHeight="1" s="412">
      <c r="A1732" s="294" t="n"/>
      <c r="B1732" s="294" t="n"/>
      <c r="C1732" s="294" t="n"/>
      <c r="D1732" s="294" t="n"/>
      <c r="E1732" s="294" t="n"/>
      <c r="F1732" s="295" t="n"/>
      <c r="G1732" s="295" t="n"/>
      <c r="H1732" s="296" t="n"/>
      <c r="I1732" s="295" t="n"/>
      <c r="J1732" s="296" t="n"/>
      <c r="K1732" s="295" t="n"/>
      <c r="L1732" s="297" t="n"/>
      <c r="M1732" s="297">
        <f>'ENS TARDIO 201819'!$K1732-'ENS TARDIO 201819'!$I1732</f>
        <v/>
      </c>
      <c r="N1732" s="295" t="n"/>
      <c r="O1732" s="295" t="n"/>
      <c r="P1732" s="295" t="n"/>
      <c r="Q1732" s="295" t="n"/>
      <c r="R1732" s="295" t="n"/>
      <c r="S1732" s="295" t="n"/>
      <c r="T1732" s="295" t="n"/>
      <c r="U1732" s="295" t="n"/>
      <c r="V1732" s="295" t="n"/>
      <c r="W1732" s="295" t="n"/>
      <c r="X1732" s="290" t="inlineStr">
        <is>
          <t>Plot válido</t>
        </is>
      </c>
    </row>
    <row r="1733" hidden="1" ht="15.75" customHeight="1" s="412">
      <c r="A1733" s="294" t="n"/>
      <c r="B1733" s="294" t="n"/>
      <c r="C1733" s="294" t="n"/>
      <c r="D1733" s="294" t="n"/>
      <c r="E1733" s="294" t="n"/>
      <c r="F1733" s="295" t="n"/>
      <c r="G1733" s="295" t="n"/>
      <c r="H1733" s="296" t="n"/>
      <c r="I1733" s="295" t="n"/>
      <c r="J1733" s="296" t="n"/>
      <c r="K1733" s="295" t="n"/>
      <c r="L1733" s="297" t="n"/>
      <c r="M1733" s="297">
        <f>'ENS TARDIO 201819'!$K1733-'ENS TARDIO 201819'!$I1733</f>
        <v/>
      </c>
      <c r="N1733" s="295" t="n"/>
      <c r="O1733" s="295" t="n"/>
      <c r="P1733" s="295" t="n"/>
      <c r="Q1733" s="295" t="n"/>
      <c r="R1733" s="295" t="n"/>
      <c r="S1733" s="295" t="n"/>
      <c r="T1733" s="295" t="n"/>
      <c r="U1733" s="295" t="n"/>
      <c r="V1733" s="295" t="n"/>
      <c r="W1733" s="295" t="n"/>
      <c r="X1733" s="290" t="inlineStr">
        <is>
          <t>Plot válido</t>
        </is>
      </c>
    </row>
    <row r="1734" hidden="1" ht="15.75" customHeight="1" s="412">
      <c r="A1734" s="294" t="n"/>
      <c r="B1734" s="294" t="n"/>
      <c r="C1734" s="294" t="n"/>
      <c r="D1734" s="294" t="n"/>
      <c r="E1734" s="294" t="n"/>
      <c r="F1734" s="295" t="n"/>
      <c r="G1734" s="295" t="n"/>
      <c r="H1734" s="296" t="n"/>
      <c r="I1734" s="295" t="n"/>
      <c r="J1734" s="296" t="n"/>
      <c r="K1734" s="295" t="n"/>
      <c r="L1734" s="297" t="n"/>
      <c r="M1734" s="297">
        <f>'ENS TARDIO 201819'!$K1734-'ENS TARDIO 201819'!$I1734</f>
        <v/>
      </c>
      <c r="N1734" s="295" t="n"/>
      <c r="O1734" s="295" t="n"/>
      <c r="P1734" s="295" t="n"/>
      <c r="Q1734" s="295" t="n"/>
      <c r="R1734" s="295" t="n"/>
      <c r="S1734" s="295" t="n"/>
      <c r="T1734" s="295" t="n"/>
      <c r="U1734" s="295" t="n"/>
      <c r="V1734" s="295" t="n"/>
      <c r="W1734" s="295" t="n"/>
      <c r="X1734" s="290" t="inlineStr">
        <is>
          <t>Plot válido</t>
        </is>
      </c>
    </row>
    <row r="1735" hidden="1" ht="15.75" customHeight="1" s="412">
      <c r="A1735" s="294" t="n"/>
      <c r="B1735" s="294" t="n"/>
      <c r="C1735" s="294" t="n"/>
      <c r="D1735" s="294" t="n"/>
      <c r="E1735" s="294" t="n"/>
      <c r="F1735" s="295" t="n"/>
      <c r="G1735" s="295" t="n"/>
      <c r="H1735" s="296" t="n"/>
      <c r="I1735" s="295" t="n"/>
      <c r="J1735" s="296" t="n"/>
      <c r="K1735" s="295" t="n"/>
      <c r="L1735" s="297" t="n"/>
      <c r="M1735" s="297">
        <f>'ENS TARDIO 201819'!$K1735-'ENS TARDIO 201819'!$I1735</f>
        <v/>
      </c>
      <c r="N1735" s="295" t="n"/>
      <c r="O1735" s="295" t="n"/>
      <c r="P1735" s="295" t="n"/>
      <c r="Q1735" s="295" t="n"/>
      <c r="R1735" s="295" t="n"/>
      <c r="S1735" s="295" t="n"/>
      <c r="T1735" s="295" t="n"/>
      <c r="U1735" s="295" t="n"/>
      <c r="V1735" s="295" t="n"/>
      <c r="W1735" s="295" t="n"/>
      <c r="X1735" s="290" t="inlineStr">
        <is>
          <t>Plot válido</t>
        </is>
      </c>
    </row>
    <row r="1736" hidden="1" ht="15.75" customHeight="1" s="412">
      <c r="A1736" s="294" t="n"/>
      <c r="B1736" s="294" t="n"/>
      <c r="C1736" s="294" t="n"/>
      <c r="D1736" s="294" t="n"/>
      <c r="E1736" s="294" t="n"/>
      <c r="F1736" s="295" t="n"/>
      <c r="G1736" s="295" t="n"/>
      <c r="H1736" s="296" t="n"/>
      <c r="I1736" s="295" t="n"/>
      <c r="J1736" s="296" t="n"/>
      <c r="K1736" s="295" t="n"/>
      <c r="L1736" s="297" t="n"/>
      <c r="M1736" s="297">
        <f>'ENS TARDIO 201819'!$K1736-'ENS TARDIO 201819'!$I1736</f>
        <v/>
      </c>
      <c r="N1736" s="295" t="n"/>
      <c r="O1736" s="295" t="n"/>
      <c r="P1736" s="295" t="n"/>
      <c r="Q1736" s="295" t="n"/>
      <c r="R1736" s="295" t="n"/>
      <c r="S1736" s="295" t="n"/>
      <c r="T1736" s="295" t="n"/>
      <c r="U1736" s="295" t="n"/>
      <c r="V1736" s="295" t="n"/>
      <c r="W1736" s="295" t="n"/>
      <c r="X1736" s="290" t="inlineStr">
        <is>
          <t>Plot válido</t>
        </is>
      </c>
    </row>
    <row r="1737" hidden="1" ht="15.75" customHeight="1" s="412">
      <c r="A1737" s="294" t="n"/>
      <c r="B1737" s="294" t="n"/>
      <c r="C1737" s="294" t="n"/>
      <c r="D1737" s="294" t="n"/>
      <c r="E1737" s="294" t="n"/>
      <c r="F1737" s="295" t="n"/>
      <c r="G1737" s="295" t="n"/>
      <c r="H1737" s="296" t="n"/>
      <c r="I1737" s="295" t="n"/>
      <c r="J1737" s="296" t="n"/>
      <c r="K1737" s="295" t="n"/>
      <c r="L1737" s="297" t="n"/>
      <c r="M1737" s="297">
        <f>'ENS TARDIO 201819'!$K1737-'ENS TARDIO 201819'!$I1737</f>
        <v/>
      </c>
      <c r="N1737" s="295" t="n"/>
      <c r="O1737" s="295" t="n"/>
      <c r="P1737" s="295" t="n"/>
      <c r="Q1737" s="295" t="n"/>
      <c r="R1737" s="295" t="n"/>
      <c r="S1737" s="295" t="n"/>
      <c r="T1737" s="295" t="n"/>
      <c r="U1737" s="295" t="n"/>
      <c r="V1737" s="295" t="n"/>
      <c r="W1737" s="295" t="n"/>
      <c r="X1737" s="290" t="inlineStr">
        <is>
          <t>Plot válido</t>
        </is>
      </c>
    </row>
    <row r="1738" hidden="1" ht="15.75" customHeight="1" s="412">
      <c r="A1738" s="294" t="n"/>
      <c r="B1738" s="294" t="n"/>
      <c r="C1738" s="294" t="n"/>
      <c r="D1738" s="294" t="n"/>
      <c r="E1738" s="294" t="n"/>
      <c r="F1738" s="295" t="n"/>
      <c r="G1738" s="295" t="n"/>
      <c r="H1738" s="296" t="n"/>
      <c r="I1738" s="295" t="n"/>
      <c r="J1738" s="296" t="n"/>
      <c r="K1738" s="295" t="n"/>
      <c r="L1738" s="297" t="n"/>
      <c r="M1738" s="297">
        <f>'ENS TARDIO 201819'!$K1738-'ENS TARDIO 201819'!$I1738</f>
        <v/>
      </c>
      <c r="N1738" s="295" t="n"/>
      <c r="O1738" s="295" t="n"/>
      <c r="P1738" s="295" t="n"/>
      <c r="Q1738" s="295" t="n"/>
      <c r="R1738" s="295" t="n"/>
      <c r="S1738" s="295" t="n"/>
      <c r="T1738" s="295" t="n"/>
      <c r="U1738" s="295" t="n"/>
      <c r="V1738" s="295" t="n"/>
      <c r="W1738" s="295" t="n"/>
      <c r="X1738" s="290" t="inlineStr">
        <is>
          <t>Plot válido</t>
        </is>
      </c>
    </row>
    <row r="1739" hidden="1" ht="15.75" customHeight="1" s="412">
      <c r="A1739" s="294" t="n"/>
      <c r="B1739" s="294" t="n"/>
      <c r="C1739" s="294" t="n"/>
      <c r="D1739" s="294" t="n"/>
      <c r="E1739" s="294" t="n"/>
      <c r="F1739" s="295" t="n"/>
      <c r="G1739" s="295" t="n"/>
      <c r="H1739" s="296" t="n"/>
      <c r="I1739" s="295" t="n"/>
      <c r="J1739" s="296" t="n"/>
      <c r="K1739" s="295" t="n"/>
      <c r="L1739" s="297" t="n"/>
      <c r="M1739" s="297">
        <f>'ENS TARDIO 201819'!$K1739-'ENS TARDIO 201819'!$I1739</f>
        <v/>
      </c>
      <c r="N1739" s="295" t="n"/>
      <c r="O1739" s="295" t="n"/>
      <c r="P1739" s="295" t="n"/>
      <c r="Q1739" s="295" t="n"/>
      <c r="R1739" s="295" t="n"/>
      <c r="S1739" s="295" t="n"/>
      <c r="T1739" s="295" t="n"/>
      <c r="U1739" s="295" t="n"/>
      <c r="V1739" s="295" t="n"/>
      <c r="W1739" s="295" t="n"/>
      <c r="X1739" s="290" t="inlineStr">
        <is>
          <t>Plot válido</t>
        </is>
      </c>
    </row>
    <row r="1740" hidden="1" ht="15.75" customHeight="1" s="412">
      <c r="A1740" s="294" t="n"/>
      <c r="B1740" s="294" t="n"/>
      <c r="C1740" s="294" t="n"/>
      <c r="D1740" s="294" t="n"/>
      <c r="E1740" s="294" t="n"/>
      <c r="F1740" s="295" t="n"/>
      <c r="G1740" s="295" t="n"/>
      <c r="H1740" s="296" t="n"/>
      <c r="I1740" s="295" t="n"/>
      <c r="J1740" s="296" t="n"/>
      <c r="K1740" s="295" t="n"/>
      <c r="L1740" s="297" t="n"/>
      <c r="M1740" s="297">
        <f>'ENS TARDIO 201819'!$K1740-'ENS TARDIO 201819'!$I1740</f>
        <v/>
      </c>
      <c r="N1740" s="295" t="n"/>
      <c r="O1740" s="295" t="n"/>
      <c r="P1740" s="295" t="n"/>
      <c r="Q1740" s="295" t="n"/>
      <c r="R1740" s="295" t="n"/>
      <c r="S1740" s="295" t="n"/>
      <c r="T1740" s="295" t="n"/>
      <c r="U1740" s="295" t="n"/>
      <c r="V1740" s="295" t="n"/>
      <c r="W1740" s="295" t="n"/>
      <c r="X1740" s="290" t="inlineStr">
        <is>
          <t>Plot válido</t>
        </is>
      </c>
    </row>
    <row r="1741" hidden="1" ht="15.75" customHeight="1" s="412">
      <c r="A1741" s="294" t="n"/>
      <c r="B1741" s="294" t="n"/>
      <c r="C1741" s="294" t="n"/>
      <c r="D1741" s="294" t="n"/>
      <c r="E1741" s="294" t="n"/>
      <c r="F1741" s="295" t="n"/>
      <c r="G1741" s="295" t="n"/>
      <c r="H1741" s="296" t="n"/>
      <c r="I1741" s="295" t="n"/>
      <c r="J1741" s="296" t="n"/>
      <c r="K1741" s="295" t="n"/>
      <c r="L1741" s="297" t="n"/>
      <c r="M1741" s="297">
        <f>'ENS TARDIO 201819'!$K1741-'ENS TARDIO 201819'!$I1741</f>
        <v/>
      </c>
      <c r="N1741" s="295" t="n"/>
      <c r="O1741" s="295" t="n"/>
      <c r="P1741" s="295" t="n"/>
      <c r="Q1741" s="295" t="n"/>
      <c r="R1741" s="295" t="n"/>
      <c r="S1741" s="295" t="n"/>
      <c r="T1741" s="295" t="n"/>
      <c r="U1741" s="295" t="n"/>
      <c r="V1741" s="295" t="n"/>
      <c r="W1741" s="295" t="n"/>
      <c r="X1741" s="290" t="inlineStr">
        <is>
          <t>Plot válido</t>
        </is>
      </c>
    </row>
    <row r="1742" hidden="1" ht="15.75" customHeight="1" s="412">
      <c r="A1742" s="294" t="n"/>
      <c r="B1742" s="294" t="n"/>
      <c r="C1742" s="294" t="n"/>
      <c r="D1742" s="294" t="n"/>
      <c r="E1742" s="294" t="n"/>
      <c r="F1742" s="295" t="n"/>
      <c r="G1742" s="295" t="n"/>
      <c r="H1742" s="296" t="n"/>
      <c r="I1742" s="295" t="n"/>
      <c r="J1742" s="296" t="n"/>
      <c r="K1742" s="295" t="n"/>
      <c r="L1742" s="297" t="n"/>
      <c r="M1742" s="297">
        <f>'ENS TARDIO 201819'!$K1742-'ENS TARDIO 201819'!$I1742</f>
        <v/>
      </c>
      <c r="N1742" s="295" t="n"/>
      <c r="O1742" s="295" t="n"/>
      <c r="P1742" s="295" t="n"/>
      <c r="Q1742" s="295" t="n"/>
      <c r="R1742" s="295" t="n"/>
      <c r="S1742" s="295" t="n"/>
      <c r="T1742" s="295" t="n"/>
      <c r="U1742" s="295" t="n"/>
      <c r="V1742" s="295" t="n"/>
      <c r="W1742" s="295" t="n"/>
      <c r="X1742" s="290" t="inlineStr">
        <is>
          <t>Plot válido</t>
        </is>
      </c>
    </row>
    <row r="1743" hidden="1" ht="15.75" customHeight="1" s="412">
      <c r="A1743" s="294" t="n"/>
      <c r="B1743" s="294" t="n"/>
      <c r="C1743" s="294" t="n"/>
      <c r="D1743" s="294" t="n"/>
      <c r="E1743" s="294" t="n"/>
      <c r="F1743" s="295" t="n"/>
      <c r="G1743" s="295" t="n"/>
      <c r="H1743" s="296" t="n"/>
      <c r="I1743" s="295" t="n"/>
      <c r="J1743" s="296" t="n"/>
      <c r="K1743" s="295" t="n"/>
      <c r="L1743" s="297" t="n"/>
      <c r="M1743" s="297">
        <f>'ENS TARDIO 201819'!$K1743-'ENS TARDIO 201819'!$I1743</f>
        <v/>
      </c>
      <c r="N1743" s="295" t="n"/>
      <c r="O1743" s="295" t="n"/>
      <c r="P1743" s="295" t="n"/>
      <c r="Q1743" s="295" t="n"/>
      <c r="R1743" s="295" t="n"/>
      <c r="S1743" s="295" t="n"/>
      <c r="T1743" s="295" t="n"/>
      <c r="U1743" s="295" t="n"/>
      <c r="V1743" s="295" t="n"/>
      <c r="W1743" s="295" t="n"/>
      <c r="X1743" s="290" t="inlineStr">
        <is>
          <t>Se descarta</t>
        </is>
      </c>
    </row>
    <row r="1744" hidden="1" ht="15.75" customHeight="1" s="412">
      <c r="A1744" s="294" t="n"/>
      <c r="B1744" s="294" t="n"/>
      <c r="C1744" s="294" t="n"/>
      <c r="D1744" s="294" t="n"/>
      <c r="E1744" s="294" t="n"/>
      <c r="F1744" s="295" t="n"/>
      <c r="G1744" s="295" t="n"/>
      <c r="H1744" s="296" t="n"/>
      <c r="I1744" s="295" t="n"/>
      <c r="J1744" s="296" t="n"/>
      <c r="K1744" s="295" t="n"/>
      <c r="L1744" s="297" t="n"/>
      <c r="M1744" s="297">
        <f>'ENS TARDIO 201819'!$K1744-'ENS TARDIO 201819'!$I1744</f>
        <v/>
      </c>
      <c r="N1744" s="295" t="n"/>
      <c r="O1744" s="295" t="n"/>
      <c r="P1744" s="295" t="n"/>
      <c r="Q1744" s="295" t="n"/>
      <c r="R1744" s="295" t="n"/>
      <c r="S1744" s="295" t="n"/>
      <c r="T1744" s="295" t="n"/>
      <c r="U1744" s="295" t="n"/>
      <c r="V1744" s="295" t="n"/>
      <c r="W1744" s="295" t="n"/>
      <c r="X1744" s="290" t="inlineStr">
        <is>
          <t>Se descarta</t>
        </is>
      </c>
    </row>
    <row r="1745" hidden="1" ht="15.75" customHeight="1" s="412">
      <c r="A1745" s="294" t="n"/>
      <c r="B1745" s="294" t="n"/>
      <c r="C1745" s="294" t="n"/>
      <c r="D1745" s="294" t="n"/>
      <c r="E1745" s="294" t="n"/>
      <c r="F1745" s="295" t="n"/>
      <c r="G1745" s="295" t="n"/>
      <c r="H1745" s="296" t="n"/>
      <c r="I1745" s="295" t="n"/>
      <c r="J1745" s="296" t="n"/>
      <c r="K1745" s="295" t="n"/>
      <c r="L1745" s="297" t="n"/>
      <c r="M1745" s="297">
        <f>'ENS TARDIO 201819'!$K1745-'ENS TARDIO 201819'!$I1745</f>
        <v/>
      </c>
      <c r="N1745" s="295" t="n"/>
      <c r="O1745" s="295" t="n"/>
      <c r="P1745" s="295" t="n"/>
      <c r="Q1745" s="295" t="n"/>
      <c r="R1745" s="295" t="n"/>
      <c r="S1745" s="295" t="n"/>
      <c r="T1745" s="295" t="n"/>
      <c r="U1745" s="295" t="n"/>
      <c r="V1745" s="295" t="n"/>
      <c r="W1745" s="295" t="n"/>
      <c r="X1745" s="290" t="inlineStr">
        <is>
          <t>Se descarta</t>
        </is>
      </c>
    </row>
    <row r="1746" hidden="1" ht="15.75" customHeight="1" s="412">
      <c r="A1746" s="294" t="n"/>
      <c r="B1746" s="294" t="n"/>
      <c r="C1746" s="294" t="n"/>
      <c r="D1746" s="294" t="n"/>
      <c r="E1746" s="294" t="n"/>
      <c r="F1746" s="295" t="n"/>
      <c r="G1746" s="295" t="n"/>
      <c r="H1746" s="296" t="n"/>
      <c r="I1746" s="295" t="n"/>
      <c r="J1746" s="296" t="n"/>
      <c r="K1746" s="295" t="n"/>
      <c r="L1746" s="297" t="n"/>
      <c r="M1746" s="297">
        <f>'ENS TARDIO 201819'!$K1746-'ENS TARDIO 201819'!$I1746</f>
        <v/>
      </c>
      <c r="N1746" s="295" t="n"/>
      <c r="O1746" s="295" t="n"/>
      <c r="P1746" s="295" t="n"/>
      <c r="Q1746" s="295" t="n"/>
      <c r="R1746" s="295" t="n"/>
      <c r="S1746" s="295" t="n"/>
      <c r="T1746" s="295" t="n"/>
      <c r="U1746" s="295" t="n"/>
      <c r="V1746" s="295" t="n"/>
      <c r="W1746" s="295" t="n"/>
      <c r="X1746" s="290" t="inlineStr">
        <is>
          <t>Se descarta</t>
        </is>
      </c>
    </row>
    <row r="1747" hidden="1" ht="15.75" customHeight="1" s="412">
      <c r="A1747" s="294" t="n"/>
      <c r="B1747" s="294" t="n"/>
      <c r="C1747" s="294" t="n"/>
      <c r="D1747" s="294" t="n"/>
      <c r="E1747" s="294" t="n"/>
      <c r="F1747" s="295" t="n"/>
      <c r="G1747" s="295" t="n"/>
      <c r="H1747" s="296" t="n"/>
      <c r="I1747" s="295" t="n"/>
      <c r="J1747" s="296" t="n"/>
      <c r="K1747" s="295" t="n"/>
      <c r="L1747" s="297" t="n"/>
      <c r="M1747" s="297">
        <f>'ENS TARDIO 201819'!$K1747-'ENS TARDIO 201819'!$I1747</f>
        <v/>
      </c>
      <c r="N1747" s="295" t="n"/>
      <c r="O1747" s="295" t="n"/>
      <c r="P1747" s="295" t="n"/>
      <c r="Q1747" s="295" t="n"/>
      <c r="R1747" s="295" t="n"/>
      <c r="S1747" s="295" t="n"/>
      <c r="T1747" s="295" t="n"/>
      <c r="U1747" s="295" t="n"/>
      <c r="V1747" s="295" t="n"/>
      <c r="W1747" s="295" t="n"/>
      <c r="X1747" s="290" t="inlineStr">
        <is>
          <t>Se descarta</t>
        </is>
      </c>
    </row>
    <row r="1748" hidden="1" ht="15.75" customHeight="1" s="412">
      <c r="A1748" s="294" t="n"/>
      <c r="B1748" s="294" t="n"/>
      <c r="C1748" s="294" t="n"/>
      <c r="D1748" s="294" t="n"/>
      <c r="E1748" s="294" t="n"/>
      <c r="F1748" s="295" t="n"/>
      <c r="G1748" s="295" t="n"/>
      <c r="H1748" s="296" t="n"/>
      <c r="I1748" s="295" t="n"/>
      <c r="J1748" s="296" t="n"/>
      <c r="K1748" s="295" t="n"/>
      <c r="L1748" s="297" t="n"/>
      <c r="M1748" s="297">
        <f>'ENS TARDIO 201819'!$K1748-'ENS TARDIO 201819'!$I1748</f>
        <v/>
      </c>
      <c r="N1748" s="295" t="n"/>
      <c r="O1748" s="295" t="n"/>
      <c r="P1748" s="295" t="n"/>
      <c r="Q1748" s="295" t="n"/>
      <c r="R1748" s="295" t="n"/>
      <c r="S1748" s="295" t="n"/>
      <c r="T1748" s="295" t="n"/>
      <c r="U1748" s="295" t="n"/>
      <c r="V1748" s="295" t="n"/>
      <c r="W1748" s="295" t="n"/>
      <c r="X1748" s="290" t="inlineStr">
        <is>
          <t>Se descarta</t>
        </is>
      </c>
    </row>
    <row r="1749" hidden="1" ht="15.75" customHeight="1" s="412">
      <c r="A1749" s="294" t="n"/>
      <c r="B1749" s="294" t="n"/>
      <c r="C1749" s="294" t="n"/>
      <c r="D1749" s="294" t="n"/>
      <c r="E1749" s="294" t="n"/>
      <c r="F1749" s="295" t="n"/>
      <c r="G1749" s="295" t="n"/>
      <c r="H1749" s="296" t="n"/>
      <c r="I1749" s="295" t="n"/>
      <c r="J1749" s="296" t="n"/>
      <c r="K1749" s="295" t="n"/>
      <c r="L1749" s="297" t="n"/>
      <c r="M1749" s="297">
        <f>'ENS TARDIO 201819'!$K1749-'ENS TARDIO 201819'!$I1749</f>
        <v/>
      </c>
      <c r="N1749" s="295" t="n"/>
      <c r="O1749" s="295" t="n"/>
      <c r="P1749" s="295" t="n"/>
      <c r="Q1749" s="295" t="n"/>
      <c r="R1749" s="295" t="n"/>
      <c r="S1749" s="295" t="n"/>
      <c r="T1749" s="295" t="n"/>
      <c r="U1749" s="295" t="n"/>
      <c r="V1749" s="295" t="n"/>
      <c r="W1749" s="295" t="n"/>
      <c r="X1749" s="290" t="inlineStr">
        <is>
          <t>Se descarta</t>
        </is>
      </c>
    </row>
    <row r="1750" hidden="1" ht="15.75" customHeight="1" s="412">
      <c r="A1750" s="294" t="n"/>
      <c r="B1750" s="294" t="n"/>
      <c r="C1750" s="294" t="n"/>
      <c r="D1750" s="294" t="n"/>
      <c r="E1750" s="294" t="n"/>
      <c r="F1750" s="295" t="n"/>
      <c r="G1750" s="295" t="n"/>
      <c r="H1750" s="296" t="n"/>
      <c r="I1750" s="295" t="n"/>
      <c r="J1750" s="296" t="n"/>
      <c r="K1750" s="295" t="n"/>
      <c r="L1750" s="297" t="n"/>
      <c r="M1750" s="297">
        <f>'ENS TARDIO 201819'!$K1750-'ENS TARDIO 201819'!$I1750</f>
        <v/>
      </c>
      <c r="N1750" s="295" t="n"/>
      <c r="O1750" s="295" t="n"/>
      <c r="P1750" s="295" t="n"/>
      <c r="Q1750" s="295" t="n"/>
      <c r="R1750" s="295" t="n"/>
      <c r="S1750" s="295" t="n"/>
      <c r="T1750" s="295" t="n"/>
      <c r="U1750" s="295" t="n"/>
      <c r="V1750" s="295" t="n"/>
      <c r="W1750" s="295" t="n"/>
      <c r="X1750" s="290" t="inlineStr">
        <is>
          <t>Se descarta</t>
        </is>
      </c>
    </row>
    <row r="1751" hidden="1" ht="15.75" customHeight="1" s="412">
      <c r="A1751" s="294" t="n"/>
      <c r="B1751" s="294" t="n"/>
      <c r="C1751" s="294" t="n"/>
      <c r="D1751" s="294" t="n"/>
      <c r="E1751" s="294" t="n"/>
      <c r="F1751" s="295" t="n"/>
      <c r="G1751" s="295" t="n"/>
      <c r="H1751" s="296" t="n"/>
      <c r="I1751" s="295" t="n"/>
      <c r="J1751" s="296" t="n"/>
      <c r="K1751" s="295" t="n"/>
      <c r="L1751" s="297" t="n"/>
      <c r="M1751" s="297">
        <f>'ENS TARDIO 201819'!$K1751-'ENS TARDIO 201819'!$I1751</f>
        <v/>
      </c>
      <c r="N1751" s="295" t="n"/>
      <c r="O1751" s="295" t="n"/>
      <c r="P1751" s="295" t="n"/>
      <c r="Q1751" s="295" t="n"/>
      <c r="R1751" s="295" t="n"/>
      <c r="S1751" s="295" t="n"/>
      <c r="T1751" s="295" t="n"/>
      <c r="U1751" s="295" t="n"/>
      <c r="V1751" s="295" t="n"/>
      <c r="W1751" s="295" t="n"/>
      <c r="X1751" s="290" t="inlineStr">
        <is>
          <t>Plot válido</t>
        </is>
      </c>
    </row>
    <row r="1752" hidden="1" ht="15.75" customHeight="1" s="412">
      <c r="A1752" s="294" t="n"/>
      <c r="B1752" s="294" t="n"/>
      <c r="C1752" s="294" t="n"/>
      <c r="D1752" s="294" t="n"/>
      <c r="E1752" s="294" t="n"/>
      <c r="F1752" s="295" t="n"/>
      <c r="G1752" s="295" t="n"/>
      <c r="H1752" s="296" t="n"/>
      <c r="I1752" s="295" t="n"/>
      <c r="J1752" s="296" t="n"/>
      <c r="K1752" s="295" t="n"/>
      <c r="L1752" s="297" t="n"/>
      <c r="M1752" s="297">
        <f>'ENS TARDIO 201819'!$K1752-'ENS TARDIO 201819'!$I1752</f>
        <v/>
      </c>
      <c r="N1752" s="295" t="n"/>
      <c r="O1752" s="295" t="n"/>
      <c r="P1752" s="295" t="n"/>
      <c r="Q1752" s="295" t="n"/>
      <c r="R1752" s="295" t="n"/>
      <c r="S1752" s="295" t="n"/>
      <c r="T1752" s="295" t="n"/>
      <c r="U1752" s="295" t="n"/>
      <c r="V1752" s="295" t="n"/>
      <c r="W1752" s="295" t="n"/>
      <c r="X1752" s="290" t="inlineStr">
        <is>
          <t>Plot válido</t>
        </is>
      </c>
    </row>
    <row r="1753" hidden="1" ht="15.75" customHeight="1" s="412">
      <c r="A1753" s="294" t="n"/>
      <c r="B1753" s="294" t="n"/>
      <c r="C1753" s="294" t="n"/>
      <c r="D1753" s="294" t="n"/>
      <c r="E1753" s="294" t="n"/>
      <c r="F1753" s="295" t="n"/>
      <c r="G1753" s="295" t="n"/>
      <c r="H1753" s="296" t="n"/>
      <c r="I1753" s="295" t="n"/>
      <c r="J1753" s="296" t="n"/>
      <c r="K1753" s="295" t="n"/>
      <c r="L1753" s="297" t="n"/>
      <c r="M1753" s="297">
        <f>'ENS TARDIO 201819'!$K1753-'ENS TARDIO 201819'!$I1753</f>
        <v/>
      </c>
      <c r="N1753" s="295" t="n"/>
      <c r="O1753" s="295" t="n"/>
      <c r="P1753" s="295" t="n"/>
      <c r="Q1753" s="295" t="n"/>
      <c r="R1753" s="295" t="n"/>
      <c r="S1753" s="295" t="n"/>
      <c r="T1753" s="295" t="n"/>
      <c r="U1753" s="295" t="n"/>
      <c r="V1753" s="295" t="n"/>
      <c r="W1753" s="295" t="n"/>
      <c r="X1753" s="290" t="inlineStr">
        <is>
          <t>Plot válido</t>
        </is>
      </c>
    </row>
    <row r="1754" hidden="1" ht="15.75" customHeight="1" s="412">
      <c r="A1754" s="294" t="n"/>
      <c r="B1754" s="294" t="n"/>
      <c r="C1754" s="294" t="n"/>
      <c r="D1754" s="294" t="n"/>
      <c r="E1754" s="294" t="n"/>
      <c r="F1754" s="295" t="n"/>
      <c r="G1754" s="295" t="n"/>
      <c r="H1754" s="296" t="n"/>
      <c r="I1754" s="295" t="n"/>
      <c r="J1754" s="296" t="n"/>
      <c r="K1754" s="295" t="n"/>
      <c r="L1754" s="297" t="n"/>
      <c r="M1754" s="297">
        <f>'ENS TARDIO 201819'!$K1754-'ENS TARDIO 201819'!$I1754</f>
        <v/>
      </c>
      <c r="N1754" s="295" t="n"/>
      <c r="O1754" s="295" t="n"/>
      <c r="P1754" s="295" t="n"/>
      <c r="Q1754" s="295" t="n"/>
      <c r="R1754" s="295" t="n"/>
      <c r="S1754" s="295" t="n"/>
      <c r="T1754" s="295" t="n"/>
      <c r="U1754" s="295" t="n"/>
      <c r="V1754" s="295" t="n"/>
      <c r="W1754" s="295" t="n"/>
      <c r="X1754" s="290" t="inlineStr">
        <is>
          <t>Plot válido</t>
        </is>
      </c>
    </row>
    <row r="1755" hidden="1" ht="15.75" customHeight="1" s="412">
      <c r="A1755" s="294" t="n"/>
      <c r="B1755" s="294" t="n"/>
      <c r="C1755" s="294" t="n"/>
      <c r="D1755" s="294" t="n"/>
      <c r="E1755" s="294" t="n"/>
      <c r="F1755" s="295" t="n"/>
      <c r="G1755" s="295" t="n"/>
      <c r="H1755" s="296" t="n"/>
      <c r="I1755" s="295" t="n"/>
      <c r="J1755" s="296" t="n"/>
      <c r="K1755" s="295" t="n"/>
      <c r="L1755" s="297" t="n"/>
      <c r="M1755" s="297">
        <f>'ENS TARDIO 201819'!$K1755-'ENS TARDIO 201819'!$I1755</f>
        <v/>
      </c>
      <c r="N1755" s="295" t="n"/>
      <c r="O1755" s="295" t="n"/>
      <c r="P1755" s="295" t="n"/>
      <c r="Q1755" s="295" t="n"/>
      <c r="R1755" s="295" t="n"/>
      <c r="S1755" s="295" t="n"/>
      <c r="T1755" s="295" t="n"/>
      <c r="U1755" s="295" t="n"/>
      <c r="V1755" s="295" t="n"/>
      <c r="W1755" s="295" t="n"/>
      <c r="X1755" s="290" t="inlineStr">
        <is>
          <t>Plot válido</t>
        </is>
      </c>
    </row>
    <row r="1756" hidden="1" ht="15.75" customHeight="1" s="412">
      <c r="A1756" s="294" t="n"/>
      <c r="B1756" s="294" t="n"/>
      <c r="C1756" s="294" t="n"/>
      <c r="D1756" s="294" t="n"/>
      <c r="E1756" s="294" t="n"/>
      <c r="F1756" s="295" t="n"/>
      <c r="G1756" s="295" t="n"/>
      <c r="H1756" s="296" t="n"/>
      <c r="I1756" s="295" t="n"/>
      <c r="J1756" s="296" t="n"/>
      <c r="K1756" s="295" t="n"/>
      <c r="L1756" s="297" t="n"/>
      <c r="M1756" s="297">
        <f>'ENS TARDIO 201819'!$K1756-'ENS TARDIO 201819'!$I1756</f>
        <v/>
      </c>
      <c r="N1756" s="295" t="n"/>
      <c r="O1756" s="295" t="n"/>
      <c r="P1756" s="295" t="n"/>
      <c r="Q1756" s="295" t="n"/>
      <c r="R1756" s="295" t="n"/>
      <c r="S1756" s="295" t="n"/>
      <c r="T1756" s="295" t="n"/>
      <c r="U1756" s="295" t="n"/>
      <c r="V1756" s="295" t="n"/>
      <c r="W1756" s="295" t="n"/>
      <c r="X1756" s="290" t="inlineStr">
        <is>
          <t>Plot válido</t>
        </is>
      </c>
    </row>
    <row r="1757" hidden="1" ht="15.75" customHeight="1" s="412">
      <c r="A1757" s="294" t="n"/>
      <c r="B1757" s="294" t="n"/>
      <c r="C1757" s="294" t="n"/>
      <c r="D1757" s="294" t="n"/>
      <c r="E1757" s="294" t="n"/>
      <c r="F1757" s="295" t="n"/>
      <c r="G1757" s="295" t="n"/>
      <c r="H1757" s="296" t="n"/>
      <c r="I1757" s="295" t="n"/>
      <c r="J1757" s="296" t="n"/>
      <c r="K1757" s="295" t="n"/>
      <c r="L1757" s="297" t="n"/>
      <c r="M1757" s="297">
        <f>'ENS TARDIO 201819'!$K1757-'ENS TARDIO 201819'!$I1757</f>
        <v/>
      </c>
      <c r="N1757" s="295" t="n"/>
      <c r="O1757" s="295" t="n"/>
      <c r="P1757" s="295" t="n"/>
      <c r="Q1757" s="295" t="n"/>
      <c r="R1757" s="295" t="n"/>
      <c r="S1757" s="295" t="n"/>
      <c r="T1757" s="295" t="n"/>
      <c r="U1757" s="295" t="n"/>
      <c r="V1757" s="295" t="n"/>
      <c r="W1757" s="295" t="n"/>
      <c r="X1757" s="290" t="inlineStr">
        <is>
          <t>Plot válido</t>
        </is>
      </c>
    </row>
    <row r="1758" hidden="1" ht="15.75" customHeight="1" s="412">
      <c r="A1758" s="294" t="n"/>
      <c r="B1758" s="294" t="n"/>
      <c r="C1758" s="294" t="n"/>
      <c r="D1758" s="294" t="n"/>
      <c r="E1758" s="294" t="n"/>
      <c r="F1758" s="295" t="n"/>
      <c r="G1758" s="295" t="n"/>
      <c r="H1758" s="296" t="n"/>
      <c r="I1758" s="295" t="n"/>
      <c r="J1758" s="296" t="n"/>
      <c r="K1758" s="295" t="n"/>
      <c r="L1758" s="297" t="n"/>
      <c r="M1758" s="297">
        <f>'ENS TARDIO 201819'!$K1758-'ENS TARDIO 201819'!$I1758</f>
        <v/>
      </c>
      <c r="N1758" s="295" t="n"/>
      <c r="O1758" s="295" t="n"/>
      <c r="P1758" s="295" t="n"/>
      <c r="Q1758" s="295" t="n"/>
      <c r="R1758" s="295" t="n"/>
      <c r="S1758" s="295" t="n"/>
      <c r="T1758" s="295" t="n"/>
      <c r="U1758" s="295" t="n"/>
      <c r="V1758" s="295" t="n"/>
      <c r="W1758" s="295" t="n"/>
      <c r="X1758" s="290" t="inlineStr">
        <is>
          <t>Plot válido</t>
        </is>
      </c>
    </row>
    <row r="1759" hidden="1" ht="15.75" customHeight="1" s="412">
      <c r="A1759" s="294" t="n"/>
      <c r="B1759" s="294" t="n"/>
      <c r="C1759" s="294" t="n"/>
      <c r="D1759" s="294" t="n"/>
      <c r="E1759" s="294" t="n"/>
      <c r="F1759" s="295" t="n"/>
      <c r="G1759" s="295" t="n"/>
      <c r="H1759" s="296" t="n"/>
      <c r="I1759" s="295" t="n"/>
      <c r="J1759" s="296" t="n"/>
      <c r="K1759" s="295" t="n"/>
      <c r="L1759" s="297" t="n"/>
      <c r="M1759" s="297">
        <f>'ENS TARDIO 201819'!$K1759-'ENS TARDIO 201819'!$I1759</f>
        <v/>
      </c>
      <c r="N1759" s="295" t="n"/>
      <c r="O1759" s="295" t="n"/>
      <c r="P1759" s="295" t="n"/>
      <c r="Q1759" s="295" t="n"/>
      <c r="R1759" s="295" t="n"/>
      <c r="S1759" s="295" t="n"/>
      <c r="T1759" s="295" t="n"/>
      <c r="U1759" s="295" t="n"/>
      <c r="V1759" s="295" t="n"/>
      <c r="W1759" s="295" t="n"/>
      <c r="X1759" s="290" t="inlineStr">
        <is>
          <t>Plot válido</t>
        </is>
      </c>
    </row>
    <row r="1760" hidden="1" ht="15.75" customHeight="1" s="412">
      <c r="A1760" s="294" t="n"/>
      <c r="B1760" s="294" t="n"/>
      <c r="C1760" s="294" t="n"/>
      <c r="D1760" s="294" t="n"/>
      <c r="E1760" s="294" t="n"/>
      <c r="F1760" s="295" t="n"/>
      <c r="G1760" s="295" t="n"/>
      <c r="H1760" s="296" t="n"/>
      <c r="I1760" s="295" t="n"/>
      <c r="J1760" s="296" t="n"/>
      <c r="K1760" s="295" t="n"/>
      <c r="L1760" s="297" t="n"/>
      <c r="M1760" s="297">
        <f>'ENS TARDIO 201819'!$K1760-'ENS TARDIO 201819'!$I1760</f>
        <v/>
      </c>
      <c r="N1760" s="295" t="n"/>
      <c r="O1760" s="295" t="n"/>
      <c r="P1760" s="295" t="n"/>
      <c r="Q1760" s="295" t="n"/>
      <c r="R1760" s="295" t="n"/>
      <c r="S1760" s="295" t="n"/>
      <c r="T1760" s="295" t="n"/>
      <c r="U1760" s="295" t="n"/>
      <c r="V1760" s="295" t="n"/>
      <c r="W1760" s="295" t="n"/>
      <c r="X1760" s="290" t="inlineStr">
        <is>
          <t>Plot válido</t>
        </is>
      </c>
    </row>
    <row r="1761" hidden="1" ht="15.75" customHeight="1" s="412">
      <c r="A1761" s="294" t="n"/>
      <c r="B1761" s="294" t="n"/>
      <c r="C1761" s="294" t="n"/>
      <c r="D1761" s="294" t="n"/>
      <c r="E1761" s="294" t="n"/>
      <c r="F1761" s="295" t="n"/>
      <c r="G1761" s="295" t="n"/>
      <c r="H1761" s="296" t="n"/>
      <c r="I1761" s="295" t="n"/>
      <c r="J1761" s="296" t="n"/>
      <c r="K1761" s="295" t="n"/>
      <c r="L1761" s="297" t="n"/>
      <c r="M1761" s="297">
        <f>'ENS TARDIO 201819'!$K1761-'ENS TARDIO 201819'!$I1761</f>
        <v/>
      </c>
      <c r="N1761" s="295" t="n"/>
      <c r="O1761" s="295" t="n"/>
      <c r="P1761" s="295" t="n"/>
      <c r="Q1761" s="295" t="n"/>
      <c r="R1761" s="295" t="n"/>
      <c r="S1761" s="295" t="n"/>
      <c r="T1761" s="295" t="n"/>
      <c r="U1761" s="295" t="n"/>
      <c r="V1761" s="295" t="n"/>
      <c r="W1761" s="295" t="n"/>
      <c r="X1761" s="290" t="inlineStr">
        <is>
          <t>Se descarta</t>
        </is>
      </c>
    </row>
    <row r="1762" hidden="1" ht="15.75" customHeight="1" s="412">
      <c r="A1762" s="294" t="n"/>
      <c r="B1762" s="294" t="n"/>
      <c r="C1762" s="294" t="n"/>
      <c r="D1762" s="294" t="n"/>
      <c r="E1762" s="294" t="n"/>
      <c r="F1762" s="295" t="n"/>
      <c r="G1762" s="295" t="n"/>
      <c r="H1762" s="296" t="n"/>
      <c r="I1762" s="295" t="n"/>
      <c r="J1762" s="296" t="n"/>
      <c r="K1762" s="295" t="n"/>
      <c r="L1762" s="297" t="n"/>
      <c r="M1762" s="297">
        <f>'ENS TARDIO 201819'!$K1762-'ENS TARDIO 201819'!$I1762</f>
        <v/>
      </c>
      <c r="N1762" s="295" t="n"/>
      <c r="O1762" s="295" t="n"/>
      <c r="P1762" s="295" t="n"/>
      <c r="Q1762" s="295" t="n"/>
      <c r="R1762" s="295" t="n"/>
      <c r="S1762" s="295" t="n"/>
      <c r="T1762" s="295" t="n"/>
      <c r="U1762" s="295" t="n"/>
      <c r="V1762" s="295" t="n"/>
      <c r="W1762" s="295" t="n"/>
      <c r="X1762" s="290" t="inlineStr">
        <is>
          <t>Se descarta</t>
        </is>
      </c>
    </row>
    <row r="1763" hidden="1" ht="15.75" customHeight="1" s="412">
      <c r="A1763" s="294" t="n"/>
      <c r="B1763" s="294" t="n"/>
      <c r="C1763" s="294" t="n"/>
      <c r="D1763" s="294" t="n"/>
      <c r="E1763" s="294" t="n"/>
      <c r="F1763" s="295" t="n"/>
      <c r="G1763" s="295" t="n"/>
      <c r="H1763" s="296" t="n"/>
      <c r="I1763" s="295" t="n"/>
      <c r="J1763" s="296" t="n"/>
      <c r="K1763" s="295" t="n"/>
      <c r="L1763" s="297" t="n"/>
      <c r="M1763" s="297">
        <f>'ENS TARDIO 201819'!$K1763-'ENS TARDIO 201819'!$I1763</f>
        <v/>
      </c>
      <c r="N1763" s="295" t="n"/>
      <c r="O1763" s="295" t="n"/>
      <c r="P1763" s="295" t="n"/>
      <c r="Q1763" s="295" t="n"/>
      <c r="R1763" s="295" t="n"/>
      <c r="S1763" s="295" t="n"/>
      <c r="T1763" s="295" t="n"/>
      <c r="U1763" s="295" t="n"/>
      <c r="V1763" s="295" t="n"/>
      <c r="W1763" s="295" t="n"/>
      <c r="X1763" s="290" t="inlineStr">
        <is>
          <t>Se descarta</t>
        </is>
      </c>
    </row>
    <row r="1764" hidden="1" ht="15.75" customHeight="1" s="412">
      <c r="A1764" s="294" t="n"/>
      <c r="B1764" s="294" t="n"/>
      <c r="C1764" s="294" t="n"/>
      <c r="D1764" s="294" t="n"/>
      <c r="E1764" s="294" t="n"/>
      <c r="F1764" s="295" t="n"/>
      <c r="G1764" s="295" t="n"/>
      <c r="H1764" s="296" t="n"/>
      <c r="I1764" s="295" t="n"/>
      <c r="J1764" s="296" t="n"/>
      <c r="K1764" s="295" t="n"/>
      <c r="L1764" s="297" t="n"/>
      <c r="M1764" s="297">
        <f>'ENS TARDIO 201819'!$K1764-'ENS TARDIO 201819'!$I1764</f>
        <v/>
      </c>
      <c r="N1764" s="295" t="n"/>
      <c r="O1764" s="295" t="n"/>
      <c r="P1764" s="295" t="n"/>
      <c r="Q1764" s="295" t="n"/>
      <c r="R1764" s="295" t="n"/>
      <c r="S1764" s="295" t="n"/>
      <c r="T1764" s="295" t="n"/>
      <c r="U1764" s="295" t="n"/>
      <c r="V1764" s="295" t="n"/>
      <c r="W1764" s="295" t="n"/>
      <c r="X1764" s="290" t="inlineStr">
        <is>
          <t>Se descarta</t>
        </is>
      </c>
    </row>
    <row r="1765" hidden="1" ht="15.75" customHeight="1" s="412">
      <c r="A1765" s="294" t="n"/>
      <c r="B1765" s="294" t="n"/>
      <c r="C1765" s="294" t="n"/>
      <c r="D1765" s="294" t="n"/>
      <c r="E1765" s="294" t="n"/>
      <c r="F1765" s="295" t="n"/>
      <c r="G1765" s="295" t="n"/>
      <c r="H1765" s="296" t="n"/>
      <c r="I1765" s="295" t="n"/>
      <c r="J1765" s="296" t="n"/>
      <c r="K1765" s="295" t="n"/>
      <c r="L1765" s="297" t="n"/>
      <c r="M1765" s="297">
        <f>'ENS TARDIO 201819'!$K1765-'ENS TARDIO 201819'!$I1765</f>
        <v/>
      </c>
      <c r="N1765" s="295" t="n"/>
      <c r="O1765" s="295" t="n"/>
      <c r="P1765" s="295" t="n"/>
      <c r="Q1765" s="295" t="n"/>
      <c r="R1765" s="295" t="n"/>
      <c r="S1765" s="295" t="n"/>
      <c r="T1765" s="295" t="n"/>
      <c r="U1765" s="295" t="n"/>
      <c r="V1765" s="295" t="n"/>
      <c r="W1765" s="295" t="n"/>
      <c r="X1765" s="290" t="inlineStr">
        <is>
          <t>Se descarta</t>
        </is>
      </c>
    </row>
    <row r="1766" hidden="1" ht="15.75" customHeight="1" s="412">
      <c r="A1766" s="294" t="n"/>
      <c r="B1766" s="294" t="n"/>
      <c r="C1766" s="294" t="n"/>
      <c r="D1766" s="294" t="n"/>
      <c r="E1766" s="294" t="n"/>
      <c r="F1766" s="295" t="n"/>
      <c r="G1766" s="295" t="n"/>
      <c r="H1766" s="296" t="n"/>
      <c r="I1766" s="295" t="n"/>
      <c r="J1766" s="296" t="n"/>
      <c r="K1766" s="295" t="n"/>
      <c r="L1766" s="297" t="n"/>
      <c r="M1766" s="297">
        <f>'ENS TARDIO 201819'!$K1766-'ENS TARDIO 201819'!$I1766</f>
        <v/>
      </c>
      <c r="N1766" s="295" t="n"/>
      <c r="O1766" s="295" t="n"/>
      <c r="P1766" s="295" t="n"/>
      <c r="Q1766" s="295" t="n"/>
      <c r="R1766" s="295" t="n"/>
      <c r="S1766" s="295" t="n"/>
      <c r="T1766" s="295" t="n"/>
      <c r="U1766" s="295" t="n"/>
      <c r="V1766" s="295" t="n"/>
      <c r="W1766" s="295" t="n"/>
      <c r="X1766" s="290" t="inlineStr">
        <is>
          <t>Se descarta</t>
        </is>
      </c>
    </row>
    <row r="1767" hidden="1" ht="15.75" customHeight="1" s="412">
      <c r="A1767" s="294" t="n"/>
      <c r="B1767" s="294" t="n"/>
      <c r="C1767" s="294" t="n"/>
      <c r="D1767" s="294" t="n"/>
      <c r="E1767" s="294" t="n"/>
      <c r="F1767" s="295" t="n"/>
      <c r="G1767" s="295" t="n"/>
      <c r="H1767" s="296" t="n"/>
      <c r="I1767" s="295" t="n"/>
      <c r="J1767" s="296" t="n"/>
      <c r="K1767" s="295" t="n"/>
      <c r="L1767" s="297" t="n"/>
      <c r="M1767" s="297">
        <f>'ENS TARDIO 201819'!$K1767-'ENS TARDIO 201819'!$I1767</f>
        <v/>
      </c>
      <c r="N1767" s="295" t="n"/>
      <c r="O1767" s="295" t="n"/>
      <c r="P1767" s="295" t="n"/>
      <c r="Q1767" s="295" t="n"/>
      <c r="R1767" s="295" t="n"/>
      <c r="S1767" s="295" t="n"/>
      <c r="T1767" s="295" t="n"/>
      <c r="U1767" s="295" t="n"/>
      <c r="V1767" s="295" t="n"/>
      <c r="W1767" s="295" t="n"/>
      <c r="X1767" s="290" t="inlineStr">
        <is>
          <t>Se descarta</t>
        </is>
      </c>
    </row>
    <row r="1768" hidden="1" ht="15.75" customHeight="1" s="412">
      <c r="A1768" s="294" t="n"/>
      <c r="B1768" s="294" t="n"/>
      <c r="C1768" s="294" t="n"/>
      <c r="D1768" s="294" t="n"/>
      <c r="E1768" s="294" t="n"/>
      <c r="F1768" s="295" t="n"/>
      <c r="G1768" s="295" t="n"/>
      <c r="H1768" s="296" t="n"/>
      <c r="I1768" s="295" t="n"/>
      <c r="J1768" s="296" t="n"/>
      <c r="K1768" s="295" t="n"/>
      <c r="L1768" s="297" t="n"/>
      <c r="M1768" s="297">
        <f>'ENS TARDIO 201819'!$K1768-'ENS TARDIO 201819'!$I1768</f>
        <v/>
      </c>
      <c r="N1768" s="295" t="n"/>
      <c r="O1768" s="295" t="n"/>
      <c r="P1768" s="295" t="n"/>
      <c r="Q1768" s="295" t="n"/>
      <c r="R1768" s="295" t="n"/>
      <c r="S1768" s="295" t="n"/>
      <c r="T1768" s="295" t="n"/>
      <c r="U1768" s="295" t="n"/>
      <c r="V1768" s="295" t="n"/>
      <c r="W1768" s="295" t="n"/>
      <c r="X1768" s="290" t="inlineStr">
        <is>
          <t>Se descarta</t>
        </is>
      </c>
    </row>
    <row r="1769" hidden="1" ht="15.75" customHeight="1" s="412">
      <c r="A1769" s="294" t="n"/>
      <c r="B1769" s="294" t="n"/>
      <c r="C1769" s="294" t="n"/>
      <c r="D1769" s="294" t="n"/>
      <c r="E1769" s="294" t="n"/>
      <c r="F1769" s="295" t="n"/>
      <c r="G1769" s="295" t="n"/>
      <c r="H1769" s="296" t="n"/>
      <c r="I1769" s="295" t="n"/>
      <c r="J1769" s="296" t="n"/>
      <c r="K1769" s="295" t="n"/>
      <c r="L1769" s="297" t="n"/>
      <c r="M1769" s="297">
        <f>'ENS TARDIO 201819'!$K1769-'ENS TARDIO 201819'!$I1769</f>
        <v/>
      </c>
      <c r="N1769" s="295" t="n"/>
      <c r="O1769" s="295" t="n"/>
      <c r="P1769" s="295" t="n"/>
      <c r="Q1769" s="295" t="n"/>
      <c r="R1769" s="295" t="n"/>
      <c r="S1769" s="295" t="n"/>
      <c r="T1769" s="295" t="n"/>
      <c r="U1769" s="295" t="n"/>
      <c r="V1769" s="295" t="n"/>
      <c r="W1769" s="295" t="n"/>
      <c r="X1769" s="290" t="inlineStr">
        <is>
          <t>Se descarta</t>
        </is>
      </c>
    </row>
    <row r="1770" hidden="1" ht="15.75" customHeight="1" s="412">
      <c r="A1770" s="294" t="n"/>
      <c r="B1770" s="294" t="n"/>
      <c r="C1770" s="294" t="n"/>
      <c r="D1770" s="294" t="n"/>
      <c r="E1770" s="294" t="n"/>
      <c r="F1770" s="295" t="n"/>
      <c r="G1770" s="295" t="n"/>
      <c r="H1770" s="296" t="n"/>
      <c r="I1770" s="295" t="n"/>
      <c r="J1770" s="296" t="n"/>
      <c r="K1770" s="295" t="n"/>
      <c r="L1770" s="297" t="n"/>
      <c r="M1770" s="297">
        <f>'ENS TARDIO 201819'!$K1770-'ENS TARDIO 201819'!$I1770</f>
        <v/>
      </c>
      <c r="N1770" s="295" t="n"/>
      <c r="O1770" s="295" t="n"/>
      <c r="P1770" s="295" t="n"/>
      <c r="Q1770" s="295" t="n"/>
      <c r="R1770" s="295" t="n"/>
      <c r="S1770" s="295" t="n"/>
      <c r="T1770" s="295" t="n"/>
      <c r="U1770" s="295" t="n"/>
      <c r="V1770" s="295" t="n"/>
      <c r="W1770" s="295" t="n"/>
      <c r="X1770" s="290" t="inlineStr">
        <is>
          <t>Se descarta</t>
        </is>
      </c>
    </row>
    <row r="1771" hidden="1" ht="15.75" customHeight="1" s="412">
      <c r="A1771" s="294" t="n"/>
      <c r="B1771" s="294" t="n"/>
      <c r="C1771" s="294" t="n"/>
      <c r="D1771" s="294" t="n"/>
      <c r="E1771" s="294" t="n"/>
      <c r="F1771" s="295" t="n"/>
      <c r="G1771" s="295" t="n"/>
      <c r="H1771" s="296" t="n"/>
      <c r="I1771" s="295" t="n"/>
      <c r="J1771" s="296" t="n"/>
      <c r="K1771" s="295" t="n"/>
      <c r="L1771" s="297" t="n"/>
      <c r="M1771" s="297">
        <f>'ENS TARDIO 201819'!$K1771-'ENS TARDIO 201819'!$I1771</f>
        <v/>
      </c>
      <c r="N1771" s="295" t="n"/>
      <c r="O1771" s="295" t="n"/>
      <c r="P1771" s="295" t="n"/>
      <c r="Q1771" s="295" t="n"/>
      <c r="R1771" s="295" t="n"/>
      <c r="S1771" s="295" t="n"/>
      <c r="T1771" s="295" t="n"/>
      <c r="U1771" s="295" t="n"/>
      <c r="V1771" s="295" t="n"/>
      <c r="W1771" s="295" t="n"/>
      <c r="X1771" s="290" t="inlineStr">
        <is>
          <t>Se descarta</t>
        </is>
      </c>
    </row>
    <row r="1772" hidden="1" ht="15.75" customHeight="1" s="412">
      <c r="A1772" s="294" t="n"/>
      <c r="B1772" s="294" t="n"/>
      <c r="C1772" s="294" t="n"/>
      <c r="D1772" s="294" t="n"/>
      <c r="E1772" s="294" t="n"/>
      <c r="F1772" s="295" t="n"/>
      <c r="G1772" s="295" t="n"/>
      <c r="H1772" s="296" t="n"/>
      <c r="I1772" s="295" t="n"/>
      <c r="J1772" s="296" t="n"/>
      <c r="K1772" s="295" t="n"/>
      <c r="L1772" s="297" t="n"/>
      <c r="M1772" s="297">
        <f>'ENS TARDIO 201819'!$K1772-'ENS TARDIO 201819'!$I1772</f>
        <v/>
      </c>
      <c r="N1772" s="295" t="n"/>
      <c r="O1772" s="295" t="n"/>
      <c r="P1772" s="295" t="n"/>
      <c r="Q1772" s="295" t="n"/>
      <c r="R1772" s="295" t="n"/>
      <c r="S1772" s="295" t="n"/>
      <c r="T1772" s="295" t="n"/>
      <c r="U1772" s="295" t="n"/>
      <c r="V1772" s="295" t="n"/>
      <c r="W1772" s="295" t="n"/>
      <c r="X1772" s="290" t="inlineStr">
        <is>
          <t>Se descarta</t>
        </is>
      </c>
    </row>
    <row r="1773" hidden="1" ht="15.75" customHeight="1" s="412">
      <c r="A1773" s="294" t="n"/>
      <c r="B1773" s="294" t="n"/>
      <c r="C1773" s="294" t="n"/>
      <c r="D1773" s="294" t="n"/>
      <c r="E1773" s="294" t="n"/>
      <c r="F1773" s="295" t="n"/>
      <c r="G1773" s="295" t="n"/>
      <c r="H1773" s="296" t="n"/>
      <c r="I1773" s="295" t="n"/>
      <c r="J1773" s="296" t="n"/>
      <c r="K1773" s="295" t="n"/>
      <c r="L1773" s="297" t="n"/>
      <c r="M1773" s="297">
        <f>'ENS TARDIO 201819'!$K1773-'ENS TARDIO 201819'!$I1773</f>
        <v/>
      </c>
      <c r="N1773" s="295" t="n"/>
      <c r="O1773" s="295" t="n"/>
      <c r="P1773" s="295" t="n"/>
      <c r="Q1773" s="295" t="n"/>
      <c r="R1773" s="295" t="n"/>
      <c r="S1773" s="295" t="n"/>
      <c r="T1773" s="295" t="n"/>
      <c r="U1773" s="295" t="n"/>
      <c r="V1773" s="295" t="n"/>
      <c r="W1773" s="295" t="n"/>
      <c r="X1773" s="290" t="inlineStr">
        <is>
          <t>Se descarta</t>
        </is>
      </c>
    </row>
    <row r="1774" hidden="1" ht="15.75" customHeight="1" s="412">
      <c r="A1774" s="294" t="n"/>
      <c r="B1774" s="294" t="n"/>
      <c r="C1774" s="294" t="n"/>
      <c r="D1774" s="294" t="n"/>
      <c r="E1774" s="294" t="n"/>
      <c r="F1774" s="295" t="n"/>
      <c r="G1774" s="295" t="n"/>
      <c r="H1774" s="296" t="n"/>
      <c r="I1774" s="295" t="n"/>
      <c r="J1774" s="296" t="n"/>
      <c r="K1774" s="295" t="n"/>
      <c r="L1774" s="297" t="n"/>
      <c r="M1774" s="297">
        <f>'ENS TARDIO 201819'!$K1774-'ENS TARDIO 201819'!$I1774</f>
        <v/>
      </c>
      <c r="N1774" s="295" t="n"/>
      <c r="O1774" s="295" t="n"/>
      <c r="P1774" s="295" t="n"/>
      <c r="Q1774" s="295" t="n"/>
      <c r="R1774" s="295" t="n"/>
      <c r="S1774" s="295" t="n"/>
      <c r="T1774" s="295" t="n"/>
      <c r="U1774" s="295" t="n"/>
      <c r="V1774" s="295" t="n"/>
      <c r="W1774" s="295" t="n"/>
      <c r="X1774" s="290" t="inlineStr">
        <is>
          <t>Se descarta</t>
        </is>
      </c>
    </row>
    <row r="1775" hidden="1" ht="15.75" customHeight="1" s="412">
      <c r="A1775" s="294" t="n"/>
      <c r="B1775" s="294" t="n"/>
      <c r="C1775" s="294" t="n"/>
      <c r="D1775" s="294" t="n"/>
      <c r="E1775" s="294" t="n"/>
      <c r="F1775" s="295" t="n"/>
      <c r="G1775" s="295" t="n"/>
      <c r="H1775" s="296" t="n"/>
      <c r="I1775" s="295" t="n"/>
      <c r="J1775" s="296" t="n"/>
      <c r="K1775" s="295" t="n"/>
      <c r="L1775" s="297" t="n"/>
      <c r="M1775" s="297">
        <f>'ENS TARDIO 201819'!$K1775-'ENS TARDIO 201819'!$I1775</f>
        <v/>
      </c>
      <c r="N1775" s="295" t="n"/>
      <c r="O1775" s="295" t="n"/>
      <c r="P1775" s="295" t="n"/>
      <c r="Q1775" s="295" t="n"/>
      <c r="R1775" s="295" t="n"/>
      <c r="S1775" s="295" t="n"/>
      <c r="T1775" s="295" t="n"/>
      <c r="U1775" s="295" t="n"/>
      <c r="V1775" s="295" t="n"/>
      <c r="W1775" s="295" t="n"/>
      <c r="X1775" s="290" t="inlineStr">
        <is>
          <t>Se descarta</t>
        </is>
      </c>
    </row>
    <row r="1776" hidden="1" ht="15.75" customHeight="1" s="412">
      <c r="A1776" s="294" t="n"/>
      <c r="B1776" s="294" t="n"/>
      <c r="C1776" s="294" t="n"/>
      <c r="D1776" s="294" t="n"/>
      <c r="E1776" s="294" t="n"/>
      <c r="F1776" s="295" t="n"/>
      <c r="G1776" s="295" t="n"/>
      <c r="H1776" s="296" t="n"/>
      <c r="I1776" s="295" t="n"/>
      <c r="J1776" s="296" t="n"/>
      <c r="K1776" s="295" t="n"/>
      <c r="L1776" s="297" t="n"/>
      <c r="M1776" s="297">
        <f>'ENS TARDIO 201819'!$K1776-'ENS TARDIO 201819'!$I1776</f>
        <v/>
      </c>
      <c r="N1776" s="295" t="n"/>
      <c r="O1776" s="295" t="n"/>
      <c r="P1776" s="295" t="n"/>
      <c r="Q1776" s="295" t="n"/>
      <c r="R1776" s="295" t="n"/>
      <c r="S1776" s="295" t="n"/>
      <c r="T1776" s="295" t="n"/>
      <c r="U1776" s="295" t="n"/>
      <c r="V1776" s="295" t="n"/>
      <c r="W1776" s="295" t="n"/>
      <c r="X1776" s="290" t="inlineStr">
        <is>
          <t>Se descarta</t>
        </is>
      </c>
    </row>
    <row r="1777" hidden="1" ht="15.75" customHeight="1" s="412">
      <c r="A1777" s="294" t="n"/>
      <c r="B1777" s="294" t="n"/>
      <c r="C1777" s="294" t="n"/>
      <c r="D1777" s="294" t="n"/>
      <c r="E1777" s="294" t="n"/>
      <c r="F1777" s="295" t="n"/>
      <c r="G1777" s="295" t="n"/>
      <c r="H1777" s="296" t="n"/>
      <c r="I1777" s="295" t="n"/>
      <c r="J1777" s="296" t="n"/>
      <c r="K1777" s="295" t="n"/>
      <c r="L1777" s="297" t="n"/>
      <c r="M1777" s="297">
        <f>'ENS TARDIO 201819'!$K1777-'ENS TARDIO 201819'!$I1777</f>
        <v/>
      </c>
      <c r="N1777" s="295" t="n"/>
      <c r="O1777" s="295" t="n"/>
      <c r="P1777" s="295" t="n"/>
      <c r="Q1777" s="295" t="n"/>
      <c r="R1777" s="295" t="n"/>
      <c r="S1777" s="295" t="n"/>
      <c r="T1777" s="295" t="n"/>
      <c r="U1777" s="295" t="n"/>
      <c r="V1777" s="295" t="n"/>
      <c r="W1777" s="295" t="n"/>
      <c r="X1777" s="290" t="inlineStr">
        <is>
          <t>Se descarta</t>
        </is>
      </c>
    </row>
    <row r="1778" hidden="1" ht="15.75" customHeight="1" s="412">
      <c r="A1778" s="294" t="n"/>
      <c r="B1778" s="294" t="n"/>
      <c r="C1778" s="294" t="n"/>
      <c r="D1778" s="294" t="n"/>
      <c r="E1778" s="294" t="n"/>
      <c r="F1778" s="295" t="n"/>
      <c r="G1778" s="295" t="n"/>
      <c r="H1778" s="296" t="n"/>
      <c r="I1778" s="295" t="n"/>
      <c r="J1778" s="296" t="n"/>
      <c r="K1778" s="295" t="n"/>
      <c r="L1778" s="297" t="n"/>
      <c r="M1778" s="297">
        <f>'ENS TARDIO 201819'!$K1778-'ENS TARDIO 201819'!$I1778</f>
        <v/>
      </c>
      <c r="N1778" s="295" t="n"/>
      <c r="O1778" s="295" t="n"/>
      <c r="P1778" s="295" t="n"/>
      <c r="Q1778" s="295" t="n"/>
      <c r="R1778" s="295" t="n"/>
      <c r="S1778" s="295" t="n"/>
      <c r="T1778" s="295" t="n"/>
      <c r="U1778" s="295" t="n"/>
      <c r="V1778" s="295" t="n"/>
      <c r="W1778" s="295" t="n"/>
      <c r="X1778" s="290" t="inlineStr">
        <is>
          <t>Se descarta</t>
        </is>
      </c>
    </row>
    <row r="1779" hidden="1" ht="15.75" customHeight="1" s="412">
      <c r="A1779" s="294" t="n"/>
      <c r="B1779" s="294" t="n"/>
      <c r="C1779" s="294" t="n"/>
      <c r="D1779" s="294" t="n"/>
      <c r="E1779" s="294" t="n"/>
      <c r="F1779" s="295" t="n"/>
      <c r="G1779" s="295" t="n"/>
      <c r="H1779" s="296" t="n"/>
      <c r="I1779" s="295" t="n"/>
      <c r="J1779" s="296" t="n"/>
      <c r="K1779" s="295" t="n"/>
      <c r="L1779" s="297" t="n"/>
      <c r="M1779" s="297">
        <f>'ENS TARDIO 201819'!$K1779-'ENS TARDIO 201819'!$I1779</f>
        <v/>
      </c>
      <c r="N1779" s="295" t="n"/>
      <c r="O1779" s="295" t="n"/>
      <c r="P1779" s="295" t="n"/>
      <c r="Q1779" s="295" t="n"/>
      <c r="R1779" s="295" t="n"/>
      <c r="S1779" s="295" t="n"/>
      <c r="T1779" s="295" t="n"/>
      <c r="U1779" s="295" t="n"/>
      <c r="V1779" s="295" t="n"/>
      <c r="W1779" s="295" t="n"/>
      <c r="X1779" s="290" t="inlineStr">
        <is>
          <t>Se descarta</t>
        </is>
      </c>
    </row>
    <row r="1780" hidden="1" ht="15.75" customHeight="1" s="412">
      <c r="A1780" s="294" t="n"/>
      <c r="B1780" s="294" t="n"/>
      <c r="C1780" s="294" t="n"/>
      <c r="D1780" s="294" t="n"/>
      <c r="E1780" s="294" t="n"/>
      <c r="F1780" s="295" t="n"/>
      <c r="G1780" s="295" t="n"/>
      <c r="H1780" s="296" t="n"/>
      <c r="I1780" s="295" t="n"/>
      <c r="J1780" s="296" t="n"/>
      <c r="K1780" s="295" t="n"/>
      <c r="L1780" s="297" t="n"/>
      <c r="M1780" s="297">
        <f>'ENS TARDIO 201819'!$K1780-'ENS TARDIO 201819'!$I1780</f>
        <v/>
      </c>
      <c r="N1780" s="295" t="n"/>
      <c r="O1780" s="295" t="n"/>
      <c r="P1780" s="295" t="n"/>
      <c r="Q1780" s="295" t="n"/>
      <c r="R1780" s="295" t="n"/>
      <c r="S1780" s="295" t="n"/>
      <c r="T1780" s="295" t="n"/>
      <c r="U1780" s="295" t="n"/>
      <c r="V1780" s="295" t="n"/>
      <c r="W1780" s="295" t="n"/>
      <c r="X1780" s="290" t="inlineStr">
        <is>
          <t>Se descarta</t>
        </is>
      </c>
    </row>
    <row r="1781" hidden="1" ht="15.75" customHeight="1" s="412">
      <c r="A1781" s="294" t="n"/>
      <c r="B1781" s="294" t="n"/>
      <c r="C1781" s="294" t="n"/>
      <c r="D1781" s="294" t="n"/>
      <c r="E1781" s="294" t="n"/>
      <c r="F1781" s="295" t="n"/>
      <c r="G1781" s="295" t="n"/>
      <c r="H1781" s="296" t="n"/>
      <c r="I1781" s="295" t="n"/>
      <c r="J1781" s="296" t="n"/>
      <c r="K1781" s="295" t="n"/>
      <c r="L1781" s="297" t="n"/>
      <c r="M1781" s="297">
        <f>'ENS TARDIO 201819'!$K1781-'ENS TARDIO 201819'!$I1781</f>
        <v/>
      </c>
      <c r="N1781" s="295" t="n"/>
      <c r="O1781" s="295" t="n"/>
      <c r="P1781" s="295" t="n"/>
      <c r="Q1781" s="295" t="n"/>
      <c r="R1781" s="295" t="n"/>
      <c r="S1781" s="295" t="n"/>
      <c r="T1781" s="295" t="n"/>
      <c r="U1781" s="295" t="n"/>
      <c r="V1781" s="295" t="n"/>
      <c r="W1781" s="295" t="n"/>
      <c r="X1781" s="290" t="inlineStr">
        <is>
          <t>Se descarta</t>
        </is>
      </c>
    </row>
    <row r="1782" hidden="1" ht="15.75" customHeight="1" s="412">
      <c r="A1782" s="294" t="n"/>
      <c r="B1782" s="294" t="n"/>
      <c r="C1782" s="294" t="n"/>
      <c r="D1782" s="294" t="n"/>
      <c r="E1782" s="294" t="n"/>
      <c r="F1782" s="295" t="n"/>
      <c r="G1782" s="295" t="n"/>
      <c r="H1782" s="296" t="n"/>
      <c r="I1782" s="295" t="n"/>
      <c r="J1782" s="296" t="n"/>
      <c r="K1782" s="295" t="n"/>
      <c r="L1782" s="297" t="n"/>
      <c r="M1782" s="297">
        <f>'ENS TARDIO 201819'!$K1782-'ENS TARDIO 201819'!$I1782</f>
        <v/>
      </c>
      <c r="N1782" s="295" t="n"/>
      <c r="O1782" s="295" t="n"/>
      <c r="P1782" s="295" t="n"/>
      <c r="Q1782" s="295" t="n"/>
      <c r="R1782" s="295" t="n"/>
      <c r="S1782" s="295" t="n"/>
      <c r="T1782" s="295" t="n"/>
      <c r="U1782" s="295" t="n"/>
      <c r="V1782" s="295" t="n"/>
      <c r="W1782" s="295" t="n"/>
      <c r="X1782" s="290" t="inlineStr">
        <is>
          <t>Se descarta</t>
        </is>
      </c>
    </row>
    <row r="1783" hidden="1" ht="15.75" customHeight="1" s="412">
      <c r="A1783" s="294" t="n"/>
      <c r="B1783" s="294" t="n"/>
      <c r="C1783" s="294" t="n"/>
      <c r="D1783" s="294" t="n"/>
      <c r="E1783" s="294" t="n"/>
      <c r="F1783" s="295" t="n"/>
      <c r="G1783" s="295" t="n"/>
      <c r="H1783" s="296" t="n"/>
      <c r="I1783" s="295" t="n"/>
      <c r="J1783" s="296" t="n"/>
      <c r="K1783" s="295" t="n"/>
      <c r="L1783" s="297" t="n"/>
      <c r="M1783" s="297">
        <f>'ENS TARDIO 201819'!$K1783-'ENS TARDIO 201819'!$I1783</f>
        <v/>
      </c>
      <c r="N1783" s="295" t="n"/>
      <c r="O1783" s="295" t="n"/>
      <c r="P1783" s="295" t="n"/>
      <c r="Q1783" s="295" t="n"/>
      <c r="R1783" s="295" t="n"/>
      <c r="S1783" s="295" t="n"/>
      <c r="T1783" s="295" t="n"/>
      <c r="U1783" s="295" t="n"/>
      <c r="V1783" s="295" t="n"/>
      <c r="W1783" s="295" t="n"/>
      <c r="X1783" s="290" t="inlineStr">
        <is>
          <t>Plot válido</t>
        </is>
      </c>
    </row>
    <row r="1784" hidden="1" ht="15.75" customHeight="1" s="412">
      <c r="A1784" s="294" t="n"/>
      <c r="B1784" s="294" t="n"/>
      <c r="C1784" s="294" t="n"/>
      <c r="D1784" s="294" t="n"/>
      <c r="E1784" s="294" t="n"/>
      <c r="F1784" s="295" t="n"/>
      <c r="G1784" s="295" t="n"/>
      <c r="H1784" s="296" t="n"/>
      <c r="I1784" s="295" t="n"/>
      <c r="J1784" s="296" t="n"/>
      <c r="K1784" s="295" t="n"/>
      <c r="L1784" s="297" t="n"/>
      <c r="M1784" s="297">
        <f>'ENS TARDIO 201819'!$K1784-'ENS TARDIO 201819'!$I1784</f>
        <v/>
      </c>
      <c r="N1784" s="295" t="n"/>
      <c r="O1784" s="295" t="n"/>
      <c r="P1784" s="295" t="n"/>
      <c r="Q1784" s="295" t="n"/>
      <c r="R1784" s="295" t="n"/>
      <c r="S1784" s="295" t="n"/>
      <c r="T1784" s="295" t="n"/>
      <c r="U1784" s="295" t="n"/>
      <c r="V1784" s="295" t="n"/>
      <c r="W1784" s="295" t="n"/>
      <c r="X1784" s="290" t="inlineStr">
        <is>
          <t>Plot válido</t>
        </is>
      </c>
    </row>
    <row r="1785" hidden="1" ht="15.75" customHeight="1" s="412">
      <c r="A1785" s="294" t="n"/>
      <c r="B1785" s="294" t="n"/>
      <c r="C1785" s="294" t="n"/>
      <c r="D1785" s="294" t="n"/>
      <c r="E1785" s="294" t="n"/>
      <c r="F1785" s="295" t="n"/>
      <c r="G1785" s="295" t="n"/>
      <c r="H1785" s="296" t="n"/>
      <c r="I1785" s="295" t="n"/>
      <c r="J1785" s="296" t="n"/>
      <c r="K1785" s="295" t="n"/>
      <c r="L1785" s="297" t="n"/>
      <c r="M1785" s="297">
        <f>'ENS TARDIO 201819'!$K1785-'ENS TARDIO 201819'!$I1785</f>
        <v/>
      </c>
      <c r="N1785" s="295" t="n"/>
      <c r="O1785" s="295" t="n"/>
      <c r="P1785" s="295" t="n"/>
      <c r="Q1785" s="295" t="n"/>
      <c r="R1785" s="295" t="n"/>
      <c r="S1785" s="295" t="n"/>
      <c r="T1785" s="295" t="n"/>
      <c r="U1785" s="295" t="n"/>
      <c r="V1785" s="295" t="n"/>
      <c r="W1785" s="295" t="n"/>
      <c r="X1785" s="290" t="inlineStr">
        <is>
          <t>Plot válido</t>
        </is>
      </c>
    </row>
    <row r="1786" hidden="1" ht="15.75" customHeight="1" s="412">
      <c r="A1786" s="294" t="n"/>
      <c r="B1786" s="294" t="n"/>
      <c r="C1786" s="294" t="n"/>
      <c r="D1786" s="294" t="n"/>
      <c r="E1786" s="294" t="n"/>
      <c r="F1786" s="295" t="n"/>
      <c r="G1786" s="295" t="n"/>
      <c r="H1786" s="296" t="n"/>
      <c r="I1786" s="295" t="n"/>
      <c r="J1786" s="296" t="n"/>
      <c r="K1786" s="295" t="n"/>
      <c r="L1786" s="297" t="n"/>
      <c r="M1786" s="297">
        <f>'ENS TARDIO 201819'!$K1786-'ENS TARDIO 201819'!$I1786</f>
        <v/>
      </c>
      <c r="N1786" s="295" t="n"/>
      <c r="O1786" s="295" t="n"/>
      <c r="P1786" s="295" t="n"/>
      <c r="Q1786" s="295" t="n"/>
      <c r="R1786" s="295" t="n"/>
      <c r="S1786" s="295" t="n"/>
      <c r="T1786" s="295" t="n"/>
      <c r="U1786" s="295" t="n"/>
      <c r="V1786" s="295" t="n"/>
      <c r="W1786" s="295" t="n"/>
      <c r="X1786" s="290" t="inlineStr">
        <is>
          <t>Plot válido</t>
        </is>
      </c>
    </row>
    <row r="1787" hidden="1" ht="15.75" customHeight="1" s="412">
      <c r="A1787" s="294" t="n"/>
      <c r="B1787" s="294" t="n"/>
      <c r="C1787" s="294" t="n"/>
      <c r="D1787" s="294" t="n"/>
      <c r="E1787" s="294" t="n"/>
      <c r="F1787" s="295" t="n"/>
      <c r="G1787" s="295" t="n"/>
      <c r="H1787" s="296" t="n"/>
      <c r="I1787" s="295" t="n"/>
      <c r="J1787" s="296" t="n"/>
      <c r="K1787" s="295" t="n"/>
      <c r="L1787" s="297" t="n"/>
      <c r="M1787" s="297">
        <f>'ENS TARDIO 201819'!$K1787-'ENS TARDIO 201819'!$I1787</f>
        <v/>
      </c>
      <c r="N1787" s="295" t="n"/>
      <c r="O1787" s="295" t="n"/>
      <c r="P1787" s="295" t="n"/>
      <c r="Q1787" s="295" t="n"/>
      <c r="R1787" s="295" t="n"/>
      <c r="S1787" s="295" t="n"/>
      <c r="T1787" s="295" t="n"/>
      <c r="U1787" s="295" t="n"/>
      <c r="V1787" s="295" t="n"/>
      <c r="W1787" s="295" t="n"/>
      <c r="X1787" s="290" t="inlineStr">
        <is>
          <t>Plot válido</t>
        </is>
      </c>
    </row>
    <row r="1788" hidden="1" ht="15.75" customHeight="1" s="412">
      <c r="A1788" s="294" t="n"/>
      <c r="B1788" s="294" t="n"/>
      <c r="C1788" s="294" t="n"/>
      <c r="D1788" s="294" t="n"/>
      <c r="E1788" s="294" t="n"/>
      <c r="F1788" s="295" t="n"/>
      <c r="G1788" s="295" t="n"/>
      <c r="H1788" s="296" t="n"/>
      <c r="I1788" s="295" t="n"/>
      <c r="J1788" s="296" t="n"/>
      <c r="K1788" s="295" t="n"/>
      <c r="L1788" s="297" t="n"/>
      <c r="M1788" s="297">
        <f>'ENS TARDIO 201819'!$K1788-'ENS TARDIO 201819'!$I1788</f>
        <v/>
      </c>
      <c r="N1788" s="295" t="n"/>
      <c r="O1788" s="295" t="n"/>
      <c r="P1788" s="295" t="n"/>
      <c r="Q1788" s="295" t="n"/>
      <c r="R1788" s="295" t="n"/>
      <c r="S1788" s="295" t="n"/>
      <c r="T1788" s="295" t="n"/>
      <c r="U1788" s="295" t="n"/>
      <c r="V1788" s="295" t="n"/>
      <c r="W1788" s="295" t="n"/>
      <c r="X1788" s="290" t="inlineStr">
        <is>
          <t>Plot válido</t>
        </is>
      </c>
    </row>
    <row r="1789" hidden="1" ht="15.75" customHeight="1" s="412">
      <c r="A1789" s="294" t="n"/>
      <c r="B1789" s="294" t="n"/>
      <c r="C1789" s="294" t="n"/>
      <c r="D1789" s="294" t="n"/>
      <c r="E1789" s="294" t="n"/>
      <c r="F1789" s="295" t="n"/>
      <c r="G1789" s="295" t="n"/>
      <c r="H1789" s="296" t="n"/>
      <c r="I1789" s="295" t="n"/>
      <c r="J1789" s="296" t="n"/>
      <c r="K1789" s="295" t="n"/>
      <c r="L1789" s="297" t="n"/>
      <c r="M1789" s="297">
        <f>'ENS TARDIO 201819'!$K1789-'ENS TARDIO 201819'!$I1789</f>
        <v/>
      </c>
      <c r="N1789" s="295" t="n"/>
      <c r="O1789" s="295" t="n"/>
      <c r="P1789" s="295" t="n"/>
      <c r="Q1789" s="295" t="n"/>
      <c r="R1789" s="295" t="n"/>
      <c r="S1789" s="295" t="n"/>
      <c r="T1789" s="295" t="n"/>
      <c r="U1789" s="295" t="n"/>
      <c r="V1789" s="295" t="n"/>
      <c r="W1789" s="295" t="n"/>
      <c r="X1789" s="290" t="inlineStr">
        <is>
          <t>Plot válido</t>
        </is>
      </c>
    </row>
    <row r="1790" hidden="1" ht="15.75" customHeight="1" s="412">
      <c r="A1790" s="294" t="n"/>
      <c r="B1790" s="294" t="n"/>
      <c r="C1790" s="294" t="n"/>
      <c r="D1790" s="294" t="n"/>
      <c r="E1790" s="294" t="n"/>
      <c r="F1790" s="295" t="n"/>
      <c r="G1790" s="295" t="n"/>
      <c r="H1790" s="296" t="n"/>
      <c r="I1790" s="295" t="n"/>
      <c r="J1790" s="296" t="n"/>
      <c r="K1790" s="295" t="n"/>
      <c r="L1790" s="297" t="n"/>
      <c r="M1790" s="297">
        <f>'ENS TARDIO 201819'!$K1790-'ENS TARDIO 201819'!$I1790</f>
        <v/>
      </c>
      <c r="N1790" s="295" t="n"/>
      <c r="O1790" s="295" t="n"/>
      <c r="P1790" s="295" t="n"/>
      <c r="Q1790" s="295" t="n"/>
      <c r="R1790" s="295" t="n"/>
      <c r="S1790" s="295" t="n"/>
      <c r="T1790" s="295" t="n"/>
      <c r="U1790" s="295" t="n"/>
      <c r="V1790" s="295" t="n"/>
      <c r="W1790" s="295" t="n"/>
      <c r="X1790" s="290" t="inlineStr">
        <is>
          <t>Plot válido</t>
        </is>
      </c>
    </row>
    <row r="1791" hidden="1" ht="15.75" customHeight="1" s="412">
      <c r="A1791" s="294" t="n"/>
      <c r="B1791" s="294" t="n"/>
      <c r="C1791" s="294" t="n"/>
      <c r="D1791" s="294" t="n"/>
      <c r="E1791" s="294" t="n"/>
      <c r="F1791" s="295" t="n"/>
      <c r="G1791" s="295" t="n"/>
      <c r="H1791" s="296" t="n"/>
      <c r="I1791" s="295" t="n"/>
      <c r="J1791" s="296" t="n"/>
      <c r="K1791" s="295" t="n"/>
      <c r="L1791" s="297" t="n"/>
      <c r="M1791" s="297">
        <f>'ENS TARDIO 201819'!$K1791-'ENS TARDIO 201819'!$I1791</f>
        <v/>
      </c>
      <c r="N1791" s="295" t="n"/>
      <c r="O1791" s="295" t="n"/>
      <c r="P1791" s="295" t="n"/>
      <c r="Q1791" s="295" t="n"/>
      <c r="R1791" s="295" t="n"/>
      <c r="S1791" s="295" t="n"/>
      <c r="T1791" s="295" t="n"/>
      <c r="U1791" s="295" t="n"/>
      <c r="V1791" s="295" t="n"/>
      <c r="W1791" s="295" t="n"/>
      <c r="X1791" s="290" t="inlineStr">
        <is>
          <t>Plot válido</t>
        </is>
      </c>
    </row>
    <row r="1792" hidden="1" ht="15.75" customHeight="1" s="412">
      <c r="A1792" s="294" t="n"/>
      <c r="B1792" s="294" t="n"/>
      <c r="C1792" s="294" t="n"/>
      <c r="D1792" s="294" t="n"/>
      <c r="E1792" s="294" t="n"/>
      <c r="F1792" s="295" t="n"/>
      <c r="G1792" s="295" t="n"/>
      <c r="H1792" s="296" t="n"/>
      <c r="I1792" s="295" t="n"/>
      <c r="J1792" s="296" t="n"/>
      <c r="K1792" s="295" t="n"/>
      <c r="L1792" s="297" t="n"/>
      <c r="M1792" s="297">
        <f>'ENS TARDIO 201819'!$K1792-'ENS TARDIO 201819'!$I1792</f>
        <v/>
      </c>
      <c r="N1792" s="295" t="n"/>
      <c r="O1792" s="295" t="n"/>
      <c r="P1792" s="295" t="n"/>
      <c r="Q1792" s="295" t="n"/>
      <c r="R1792" s="295" t="n"/>
      <c r="S1792" s="295" t="n"/>
      <c r="T1792" s="295" t="n"/>
      <c r="U1792" s="295" t="n"/>
      <c r="V1792" s="295" t="n"/>
      <c r="W1792" s="295" t="n"/>
      <c r="X1792" s="290" t="inlineStr">
        <is>
          <t>Plot válido</t>
        </is>
      </c>
    </row>
    <row r="1793" hidden="1" ht="15.75" customHeight="1" s="412">
      <c r="A1793" s="294" t="n"/>
      <c r="B1793" s="294" t="n"/>
      <c r="C1793" s="294" t="n"/>
      <c r="D1793" s="294" t="n"/>
      <c r="E1793" s="294" t="n"/>
      <c r="F1793" s="295" t="n"/>
      <c r="G1793" s="295" t="n"/>
      <c r="H1793" s="296" t="n"/>
      <c r="I1793" s="295" t="n"/>
      <c r="J1793" s="296" t="n"/>
      <c r="K1793" s="295" t="n"/>
      <c r="L1793" s="297" t="n"/>
      <c r="M1793" s="297">
        <f>'ENS TARDIO 201819'!$K1793-'ENS TARDIO 201819'!$I1793</f>
        <v/>
      </c>
      <c r="N1793" s="295" t="n"/>
      <c r="O1793" s="295" t="n"/>
      <c r="P1793" s="295" t="n"/>
      <c r="Q1793" s="295" t="n"/>
      <c r="R1793" s="295" t="n"/>
      <c r="S1793" s="295" t="n"/>
      <c r="T1793" s="295" t="n"/>
      <c r="U1793" s="295" t="n"/>
      <c r="V1793" s="295" t="n"/>
      <c r="W1793" s="295" t="n"/>
      <c r="X1793" s="290" t="inlineStr">
        <is>
          <t>Plot válido</t>
        </is>
      </c>
    </row>
    <row r="1794" hidden="1" ht="15.75" customHeight="1" s="412">
      <c r="A1794" s="294" t="n"/>
      <c r="B1794" s="294" t="n"/>
      <c r="C1794" s="294" t="n"/>
      <c r="D1794" s="294" t="n"/>
      <c r="E1794" s="294" t="n"/>
      <c r="F1794" s="295" t="n"/>
      <c r="G1794" s="295" t="n"/>
      <c r="H1794" s="296" t="n"/>
      <c r="I1794" s="295" t="n"/>
      <c r="J1794" s="296" t="n"/>
      <c r="K1794" s="295" t="n"/>
      <c r="L1794" s="297" t="n"/>
      <c r="M1794" s="297">
        <f>'ENS TARDIO 201819'!$K1794-'ENS TARDIO 201819'!$I1794</f>
        <v/>
      </c>
      <c r="N1794" s="295" t="n"/>
      <c r="O1794" s="295" t="n"/>
      <c r="P1794" s="295" t="n"/>
      <c r="Q1794" s="295" t="n"/>
      <c r="R1794" s="295" t="n"/>
      <c r="S1794" s="295" t="n"/>
      <c r="T1794" s="295" t="n"/>
      <c r="U1794" s="295" t="n"/>
      <c r="V1794" s="295" t="n"/>
      <c r="W1794" s="295" t="n"/>
      <c r="X1794" s="290" t="inlineStr">
        <is>
          <t>Plot válido</t>
        </is>
      </c>
    </row>
    <row r="1795" hidden="1" ht="15.75" customHeight="1" s="412">
      <c r="A1795" s="294" t="n"/>
      <c r="B1795" s="294" t="n"/>
      <c r="C1795" s="294" t="n"/>
      <c r="D1795" s="294" t="n"/>
      <c r="E1795" s="294" t="n"/>
      <c r="F1795" s="295" t="n"/>
      <c r="G1795" s="295" t="n"/>
      <c r="H1795" s="296" t="n"/>
      <c r="I1795" s="295" t="n"/>
      <c r="J1795" s="296" t="n"/>
      <c r="K1795" s="295" t="n"/>
      <c r="L1795" s="297" t="n"/>
      <c r="M1795" s="297">
        <f>'ENS TARDIO 201819'!$K1795-'ENS TARDIO 201819'!$I1795</f>
        <v/>
      </c>
      <c r="N1795" s="295" t="n"/>
      <c r="O1795" s="295" t="n"/>
      <c r="P1795" s="295" t="n"/>
      <c r="Q1795" s="295" t="n"/>
      <c r="R1795" s="295" t="n"/>
      <c r="S1795" s="295" t="n"/>
      <c r="T1795" s="295" t="n"/>
      <c r="U1795" s="295" t="n"/>
      <c r="V1795" s="295" t="n"/>
      <c r="W1795" s="295" t="n"/>
      <c r="X1795" s="290" t="inlineStr">
        <is>
          <t>Plot válido</t>
        </is>
      </c>
    </row>
    <row r="1796" hidden="1" ht="15.75" customHeight="1" s="412">
      <c r="A1796" s="294" t="n"/>
      <c r="B1796" s="294" t="n"/>
      <c r="C1796" s="294" t="n"/>
      <c r="D1796" s="294" t="n"/>
      <c r="E1796" s="294" t="n"/>
      <c r="F1796" s="295" t="n"/>
      <c r="G1796" s="295" t="n"/>
      <c r="H1796" s="296" t="n"/>
      <c r="I1796" s="295" t="n"/>
      <c r="J1796" s="296" t="n"/>
      <c r="K1796" s="295" t="n"/>
      <c r="L1796" s="297" t="n"/>
      <c r="M1796" s="297">
        <f>'ENS TARDIO 201819'!$K1796-'ENS TARDIO 201819'!$I1796</f>
        <v/>
      </c>
      <c r="N1796" s="295" t="n"/>
      <c r="O1796" s="295" t="n"/>
      <c r="P1796" s="295" t="n"/>
      <c r="Q1796" s="295" t="n"/>
      <c r="R1796" s="295" t="n"/>
      <c r="S1796" s="295" t="n"/>
      <c r="T1796" s="295" t="n"/>
      <c r="U1796" s="295" t="n"/>
      <c r="V1796" s="295" t="n"/>
      <c r="W1796" s="295" t="n"/>
      <c r="X1796" s="290" t="inlineStr">
        <is>
          <t>Plot válido</t>
        </is>
      </c>
    </row>
    <row r="1797" hidden="1" ht="15.75" customHeight="1" s="412">
      <c r="A1797" s="294" t="n"/>
      <c r="B1797" s="294" t="n"/>
      <c r="C1797" s="294" t="n"/>
      <c r="D1797" s="294" t="n"/>
      <c r="E1797" s="294" t="n"/>
      <c r="F1797" s="295" t="n"/>
      <c r="G1797" s="295" t="n"/>
      <c r="H1797" s="296" t="n"/>
      <c r="I1797" s="295" t="n"/>
      <c r="J1797" s="296" t="n"/>
      <c r="K1797" s="295" t="n"/>
      <c r="L1797" s="297" t="n"/>
      <c r="M1797" s="297">
        <f>'ENS TARDIO 201819'!$K1797-'ENS TARDIO 201819'!$I1797</f>
        <v/>
      </c>
      <c r="N1797" s="295" t="n"/>
      <c r="O1797" s="295" t="n"/>
      <c r="P1797" s="295" t="n"/>
      <c r="Q1797" s="295" t="n"/>
      <c r="R1797" s="295" t="n"/>
      <c r="S1797" s="295" t="n"/>
      <c r="T1797" s="295" t="n"/>
      <c r="U1797" s="295" t="n"/>
      <c r="V1797" s="295" t="n"/>
      <c r="W1797" s="295" t="n"/>
      <c r="X1797" s="290" t="inlineStr">
        <is>
          <t>Plot válido</t>
        </is>
      </c>
    </row>
    <row r="1798" hidden="1" ht="15.75" customHeight="1" s="412">
      <c r="A1798" s="294" t="n"/>
      <c r="B1798" s="294" t="n"/>
      <c r="C1798" s="294" t="n"/>
      <c r="D1798" s="294" t="n"/>
      <c r="E1798" s="294" t="n"/>
      <c r="F1798" s="295" t="n"/>
      <c r="G1798" s="295" t="n"/>
      <c r="H1798" s="296" t="n"/>
      <c r="I1798" s="295" t="n"/>
      <c r="J1798" s="296" t="n"/>
      <c r="K1798" s="295" t="n"/>
      <c r="L1798" s="297" t="n"/>
      <c r="M1798" s="297">
        <f>'ENS TARDIO 201819'!$K1798-'ENS TARDIO 201819'!$I1798</f>
        <v/>
      </c>
      <c r="N1798" s="295" t="n"/>
      <c r="O1798" s="295" t="n"/>
      <c r="P1798" s="295" t="n"/>
      <c r="Q1798" s="295" t="n"/>
      <c r="R1798" s="295" t="n"/>
      <c r="S1798" s="295" t="n"/>
      <c r="T1798" s="295" t="n"/>
      <c r="U1798" s="295" t="n"/>
      <c r="V1798" s="295" t="n"/>
      <c r="W1798" s="295" t="n"/>
      <c r="X1798" s="290" t="inlineStr">
        <is>
          <t>Plot válido</t>
        </is>
      </c>
    </row>
    <row r="1799" hidden="1" ht="15.75" customHeight="1" s="412">
      <c r="A1799" s="294" t="n"/>
      <c r="B1799" s="294" t="n"/>
      <c r="C1799" s="294" t="n"/>
      <c r="D1799" s="294" t="n"/>
      <c r="E1799" s="294" t="n"/>
      <c r="F1799" s="295" t="n"/>
      <c r="G1799" s="295" t="n"/>
      <c r="H1799" s="296" t="n"/>
      <c r="I1799" s="295" t="n"/>
      <c r="J1799" s="296" t="n"/>
      <c r="K1799" s="295" t="n"/>
      <c r="L1799" s="297" t="n"/>
      <c r="M1799" s="297">
        <f>'ENS TARDIO 201819'!$K1799-'ENS TARDIO 201819'!$I1799</f>
        <v/>
      </c>
      <c r="N1799" s="295" t="n"/>
      <c r="O1799" s="295" t="n"/>
      <c r="P1799" s="295" t="n"/>
      <c r="Q1799" s="295" t="n"/>
      <c r="R1799" s="295" t="n"/>
      <c r="S1799" s="295" t="n"/>
      <c r="T1799" s="295" t="n"/>
      <c r="U1799" s="295" t="n"/>
      <c r="V1799" s="295" t="n"/>
      <c r="W1799" s="295" t="n"/>
      <c r="X1799" s="290" t="inlineStr">
        <is>
          <t>Plot válido</t>
        </is>
      </c>
    </row>
    <row r="1800" hidden="1" ht="15.75" customHeight="1" s="412">
      <c r="A1800" s="294" t="n"/>
      <c r="B1800" s="294" t="n"/>
      <c r="C1800" s="294" t="n"/>
      <c r="D1800" s="294" t="n"/>
      <c r="E1800" s="294" t="n"/>
      <c r="F1800" s="295" t="n"/>
      <c r="G1800" s="295" t="n"/>
      <c r="H1800" s="296" t="n"/>
      <c r="I1800" s="295" t="n"/>
      <c r="J1800" s="296" t="n"/>
      <c r="K1800" s="295" t="n"/>
      <c r="L1800" s="297" t="n"/>
      <c r="M1800" s="297">
        <f>'ENS TARDIO 201819'!$K1800-'ENS TARDIO 201819'!$I1800</f>
        <v/>
      </c>
      <c r="N1800" s="295" t="n"/>
      <c r="O1800" s="295" t="n"/>
      <c r="P1800" s="295" t="n"/>
      <c r="Q1800" s="295" t="n"/>
      <c r="R1800" s="295" t="n"/>
      <c r="S1800" s="295" t="n"/>
      <c r="T1800" s="295" t="n"/>
      <c r="U1800" s="295" t="n"/>
      <c r="V1800" s="295" t="n"/>
      <c r="W1800" s="295" t="n"/>
      <c r="X1800" s="290" t="inlineStr">
        <is>
          <t>Plot válido</t>
        </is>
      </c>
    </row>
    <row r="1801" hidden="1" ht="15.75" customHeight="1" s="412">
      <c r="A1801" s="294" t="n"/>
      <c r="B1801" s="294" t="n"/>
      <c r="C1801" s="294" t="n"/>
      <c r="D1801" s="294" t="n"/>
      <c r="E1801" s="294" t="n"/>
      <c r="F1801" s="295" t="n"/>
      <c r="G1801" s="295" t="n"/>
      <c r="H1801" s="296" t="n"/>
      <c r="I1801" s="295" t="n"/>
      <c r="J1801" s="296" t="n"/>
      <c r="K1801" s="295" t="n"/>
      <c r="L1801" s="297" t="n"/>
      <c r="M1801" s="297">
        <f>'ENS TARDIO 201819'!$K1801-'ENS TARDIO 201819'!$I1801</f>
        <v/>
      </c>
      <c r="N1801" s="295" t="n"/>
      <c r="O1801" s="295" t="n"/>
      <c r="P1801" s="295" t="n"/>
      <c r="Q1801" s="295" t="n"/>
      <c r="R1801" s="295" t="n"/>
      <c r="S1801" s="295" t="n"/>
      <c r="T1801" s="295" t="n"/>
      <c r="U1801" s="295" t="n"/>
      <c r="V1801" s="295" t="n"/>
      <c r="W1801" s="295" t="n"/>
      <c r="X1801" s="290" t="inlineStr">
        <is>
          <t>Plot válido</t>
        </is>
      </c>
    </row>
    <row r="1802" hidden="1" ht="15.75" customHeight="1" s="412">
      <c r="A1802" s="294" t="n"/>
      <c r="B1802" s="294" t="n"/>
      <c r="C1802" s="294" t="n"/>
      <c r="D1802" s="294" t="n"/>
      <c r="E1802" s="294" t="n"/>
      <c r="F1802" s="295" t="n"/>
      <c r="G1802" s="295" t="n"/>
      <c r="H1802" s="296" t="n"/>
      <c r="I1802" s="295" t="n"/>
      <c r="J1802" s="296" t="n"/>
      <c r="K1802" s="295" t="n"/>
      <c r="L1802" s="297" t="n"/>
      <c r="M1802" s="297">
        <f>'ENS TARDIO 201819'!$K1802-'ENS TARDIO 201819'!$I1802</f>
        <v/>
      </c>
      <c r="N1802" s="295" t="n"/>
      <c r="O1802" s="295" t="n"/>
      <c r="P1802" s="295" t="n"/>
      <c r="Q1802" s="295" t="n"/>
      <c r="R1802" s="295" t="n"/>
      <c r="S1802" s="295" t="n"/>
      <c r="T1802" s="295" t="n"/>
      <c r="U1802" s="295" t="n"/>
      <c r="V1802" s="295" t="n"/>
      <c r="W1802" s="295" t="n"/>
      <c r="X1802" s="290" t="inlineStr">
        <is>
          <t>Plot válido</t>
        </is>
      </c>
    </row>
    <row r="1803" hidden="1" ht="15.75" customHeight="1" s="412">
      <c r="A1803" s="294" t="n"/>
      <c r="B1803" s="294" t="n"/>
      <c r="C1803" s="294" t="n"/>
      <c r="D1803" s="294" t="n"/>
      <c r="E1803" s="294" t="n"/>
      <c r="F1803" s="295" t="n"/>
      <c r="G1803" s="295" t="n"/>
      <c r="H1803" s="296" t="n"/>
      <c r="I1803" s="295" t="n"/>
      <c r="J1803" s="296" t="n"/>
      <c r="K1803" s="295" t="n"/>
      <c r="L1803" s="297" t="n"/>
      <c r="M1803" s="297">
        <f>'ENS TARDIO 201819'!$K1803-'ENS TARDIO 201819'!$I1803</f>
        <v/>
      </c>
      <c r="N1803" s="295" t="n"/>
      <c r="O1803" s="295" t="n"/>
      <c r="P1803" s="295" t="n"/>
      <c r="Q1803" s="295" t="n"/>
      <c r="R1803" s="295" t="n"/>
      <c r="S1803" s="295" t="n"/>
      <c r="T1803" s="295" t="n"/>
      <c r="U1803" s="295" t="n"/>
      <c r="V1803" s="295" t="n"/>
      <c r="W1803" s="295" t="n"/>
      <c r="X1803" s="290" t="inlineStr">
        <is>
          <t>Plot válido</t>
        </is>
      </c>
    </row>
    <row r="1804" hidden="1" ht="15.75" customHeight="1" s="412">
      <c r="A1804" s="294" t="n"/>
      <c r="B1804" s="294" t="n"/>
      <c r="C1804" s="294" t="n"/>
      <c r="D1804" s="294" t="n"/>
      <c r="E1804" s="294" t="n"/>
      <c r="F1804" s="295" t="n"/>
      <c r="G1804" s="295" t="n"/>
      <c r="H1804" s="296" t="n"/>
      <c r="I1804" s="295" t="n"/>
      <c r="J1804" s="296" t="n"/>
      <c r="K1804" s="295" t="n"/>
      <c r="L1804" s="297" t="n"/>
      <c r="M1804" s="297">
        <f>'ENS TARDIO 201819'!$K1804-'ENS TARDIO 201819'!$I1804</f>
        <v/>
      </c>
      <c r="N1804" s="295" t="n"/>
      <c r="O1804" s="295" t="n"/>
      <c r="P1804" s="295" t="n"/>
      <c r="Q1804" s="295" t="n"/>
      <c r="R1804" s="295" t="n"/>
      <c r="S1804" s="295" t="n"/>
      <c r="T1804" s="295" t="n"/>
      <c r="U1804" s="295" t="n"/>
      <c r="V1804" s="295" t="n"/>
      <c r="W1804" s="295" t="n"/>
      <c r="X1804" s="290" t="inlineStr">
        <is>
          <t>Plot válido</t>
        </is>
      </c>
    </row>
    <row r="1805" hidden="1" ht="15.75" customHeight="1" s="412">
      <c r="A1805" s="294" t="n"/>
      <c r="B1805" s="294" t="n"/>
      <c r="C1805" s="294" t="n"/>
      <c r="D1805" s="294" t="n"/>
      <c r="E1805" s="294" t="n"/>
      <c r="F1805" s="295" t="n"/>
      <c r="G1805" s="295" t="n"/>
      <c r="H1805" s="296" t="n"/>
      <c r="I1805" s="295" t="n"/>
      <c r="J1805" s="296" t="n"/>
      <c r="K1805" s="295" t="n"/>
      <c r="L1805" s="297" t="n"/>
      <c r="M1805" s="297">
        <f>'ENS TARDIO 201819'!$K1805-'ENS TARDIO 201819'!$I1805</f>
        <v/>
      </c>
      <c r="N1805" s="295" t="n"/>
      <c r="O1805" s="295" t="n"/>
      <c r="P1805" s="295" t="n"/>
      <c r="Q1805" s="295" t="n"/>
      <c r="R1805" s="295" t="n"/>
      <c r="S1805" s="295" t="n"/>
      <c r="T1805" s="295" t="n"/>
      <c r="U1805" s="295" t="n"/>
      <c r="V1805" s="295" t="n"/>
      <c r="W1805" s="295" t="n"/>
      <c r="X1805" s="290" t="inlineStr">
        <is>
          <t>Plot válido</t>
        </is>
      </c>
    </row>
    <row r="1806" hidden="1" ht="15.75" customHeight="1" s="412">
      <c r="A1806" s="294" t="n"/>
      <c r="B1806" s="294" t="n"/>
      <c r="C1806" s="294" t="n"/>
      <c r="D1806" s="294" t="n"/>
      <c r="E1806" s="294" t="n"/>
      <c r="F1806" s="295" t="n"/>
      <c r="G1806" s="295" t="n"/>
      <c r="H1806" s="296" t="n"/>
      <c r="I1806" s="295" t="n"/>
      <c r="J1806" s="296" t="n"/>
      <c r="K1806" s="295" t="n"/>
      <c r="L1806" s="297" t="n"/>
      <c r="M1806" s="297">
        <f>'ENS TARDIO 201819'!$K1806-'ENS TARDIO 201819'!$I1806</f>
        <v/>
      </c>
      <c r="N1806" s="295" t="n"/>
      <c r="O1806" s="295" t="n"/>
      <c r="P1806" s="295" t="n"/>
      <c r="Q1806" s="295" t="n"/>
      <c r="R1806" s="295" t="n"/>
      <c r="S1806" s="295" t="n"/>
      <c r="T1806" s="295" t="n"/>
      <c r="U1806" s="295" t="n"/>
      <c r="V1806" s="295" t="n"/>
      <c r="W1806" s="295" t="n"/>
      <c r="X1806" s="290" t="inlineStr">
        <is>
          <t>Plot válido</t>
        </is>
      </c>
    </row>
    <row r="1807" hidden="1" ht="15.75" customHeight="1" s="412">
      <c r="A1807" s="294" t="n"/>
      <c r="B1807" s="294" t="n"/>
      <c r="C1807" s="294" t="n"/>
      <c r="D1807" s="294" t="n"/>
      <c r="E1807" s="294" t="n"/>
      <c r="F1807" s="295" t="n"/>
      <c r="G1807" s="295" t="n"/>
      <c r="H1807" s="296" t="n"/>
      <c r="I1807" s="295" t="n"/>
      <c r="J1807" s="296" t="n"/>
      <c r="K1807" s="295" t="n"/>
      <c r="L1807" s="297" t="n"/>
      <c r="M1807" s="297">
        <f>'ENS TARDIO 201819'!$K1807-'ENS TARDIO 201819'!$I1807</f>
        <v/>
      </c>
      <c r="N1807" s="295" t="n"/>
      <c r="O1807" s="295" t="n"/>
      <c r="P1807" s="295" t="n"/>
      <c r="Q1807" s="295" t="n"/>
      <c r="R1807" s="295" t="n"/>
      <c r="S1807" s="295" t="n"/>
      <c r="T1807" s="295" t="n"/>
      <c r="U1807" s="295" t="n"/>
      <c r="V1807" s="295" t="n"/>
      <c r="W1807" s="295" t="n"/>
      <c r="X1807" s="290" t="inlineStr">
        <is>
          <t>Plot válido</t>
        </is>
      </c>
    </row>
    <row r="1808" hidden="1" ht="15.75" customHeight="1" s="412">
      <c r="A1808" s="294" t="n"/>
      <c r="B1808" s="294" t="n"/>
      <c r="C1808" s="294" t="n"/>
      <c r="D1808" s="294" t="n"/>
      <c r="E1808" s="294" t="n"/>
      <c r="F1808" s="295" t="n"/>
      <c r="G1808" s="295" t="n"/>
      <c r="H1808" s="296" t="n"/>
      <c r="I1808" s="295" t="n"/>
      <c r="J1808" s="296" t="n"/>
      <c r="K1808" s="295" t="n"/>
      <c r="L1808" s="297" t="n"/>
      <c r="M1808" s="297">
        <f>'ENS TARDIO 201819'!$K1808-'ENS TARDIO 201819'!$I1808</f>
        <v/>
      </c>
      <c r="N1808" s="295" t="n"/>
      <c r="O1808" s="295" t="n"/>
      <c r="P1808" s="295" t="n"/>
      <c r="Q1808" s="295" t="n"/>
      <c r="R1808" s="295" t="n"/>
      <c r="S1808" s="295" t="n"/>
      <c r="T1808" s="295" t="n"/>
      <c r="U1808" s="295" t="n"/>
      <c r="V1808" s="295" t="n"/>
      <c r="W1808" s="295" t="n"/>
      <c r="X1808" s="290" t="inlineStr">
        <is>
          <t>Plot válido</t>
        </is>
      </c>
    </row>
    <row r="1809" hidden="1" ht="15.75" customHeight="1" s="412">
      <c r="A1809" s="294" t="n"/>
      <c r="B1809" s="294" t="n"/>
      <c r="C1809" s="294" t="n"/>
      <c r="D1809" s="294" t="n"/>
      <c r="E1809" s="294" t="n"/>
      <c r="F1809" s="295" t="n"/>
      <c r="G1809" s="295" t="n"/>
      <c r="H1809" s="296" t="n"/>
      <c r="I1809" s="295" t="n"/>
      <c r="J1809" s="296" t="n"/>
      <c r="K1809" s="295" t="n"/>
      <c r="L1809" s="297" t="n"/>
      <c r="M1809" s="297">
        <f>'ENS TARDIO 201819'!$K1809-'ENS TARDIO 201819'!$I1809</f>
        <v/>
      </c>
      <c r="N1809" s="295" t="n"/>
      <c r="O1809" s="295" t="n"/>
      <c r="P1809" s="295" t="n"/>
      <c r="Q1809" s="295" t="n"/>
      <c r="R1809" s="295" t="n"/>
      <c r="S1809" s="295" t="n"/>
      <c r="T1809" s="295" t="n"/>
      <c r="U1809" s="295" t="n"/>
      <c r="V1809" s="295" t="n"/>
      <c r="W1809" s="295" t="n"/>
      <c r="X1809" s="290" t="inlineStr">
        <is>
          <t>Plot válido</t>
        </is>
      </c>
    </row>
    <row r="1810" hidden="1" ht="15.75" customHeight="1" s="412">
      <c r="A1810" s="294" t="n"/>
      <c r="B1810" s="294" t="n"/>
      <c r="C1810" s="294" t="n"/>
      <c r="D1810" s="294" t="n"/>
      <c r="E1810" s="294" t="n"/>
      <c r="F1810" s="295" t="n"/>
      <c r="G1810" s="295" t="n"/>
      <c r="H1810" s="296" t="n"/>
      <c r="I1810" s="295" t="n"/>
      <c r="J1810" s="296" t="n"/>
      <c r="K1810" s="295" t="n"/>
      <c r="L1810" s="297" t="n"/>
      <c r="M1810" s="297">
        <f>'ENS TARDIO 201819'!$K1810-'ENS TARDIO 201819'!$I1810</f>
        <v/>
      </c>
      <c r="N1810" s="295" t="n"/>
      <c r="O1810" s="295" t="n"/>
      <c r="P1810" s="295" t="n"/>
      <c r="Q1810" s="295" t="n"/>
      <c r="R1810" s="295" t="n"/>
      <c r="S1810" s="295" t="n"/>
      <c r="T1810" s="295" t="n"/>
      <c r="U1810" s="295" t="n"/>
      <c r="V1810" s="295" t="n"/>
      <c r="W1810" s="295" t="n"/>
      <c r="X1810" s="290" t="inlineStr">
        <is>
          <t>Plot válido</t>
        </is>
      </c>
    </row>
    <row r="1811" hidden="1" ht="15.75" customHeight="1" s="412">
      <c r="A1811" s="294" t="n"/>
      <c r="B1811" s="294" t="n"/>
      <c r="C1811" s="294" t="n"/>
      <c r="D1811" s="294" t="n"/>
      <c r="E1811" s="294" t="n"/>
      <c r="F1811" s="295" t="n"/>
      <c r="G1811" s="295" t="n"/>
      <c r="H1811" s="296" t="n"/>
      <c r="I1811" s="295" t="n"/>
      <c r="J1811" s="296" t="n"/>
      <c r="K1811" s="295" t="n"/>
      <c r="L1811" s="297" t="n"/>
      <c r="M1811" s="297">
        <f>'ENS TARDIO 201819'!$K1811-'ENS TARDIO 201819'!$I1811</f>
        <v/>
      </c>
      <c r="N1811" s="295" t="n"/>
      <c r="O1811" s="295" t="n"/>
      <c r="P1811" s="295" t="n"/>
      <c r="Q1811" s="295" t="n"/>
      <c r="R1811" s="295" t="n"/>
      <c r="S1811" s="295" t="n"/>
      <c r="T1811" s="295" t="n"/>
      <c r="U1811" s="295" t="n"/>
      <c r="V1811" s="295" t="n"/>
      <c r="W1811" s="295" t="n"/>
      <c r="X1811" s="290" t="inlineStr">
        <is>
          <t>Plot válido</t>
        </is>
      </c>
    </row>
    <row r="1812" hidden="1" ht="15.75" customHeight="1" s="412">
      <c r="A1812" s="294" t="n"/>
      <c r="B1812" s="294" t="n"/>
      <c r="C1812" s="294" t="n"/>
      <c r="D1812" s="294" t="n"/>
      <c r="E1812" s="294" t="n"/>
      <c r="F1812" s="295" t="n"/>
      <c r="G1812" s="295" t="n"/>
      <c r="H1812" s="296" t="n"/>
      <c r="I1812" s="295" t="n"/>
      <c r="J1812" s="296" t="n"/>
      <c r="K1812" s="295" t="n"/>
      <c r="L1812" s="297" t="n"/>
      <c r="M1812" s="297">
        <f>'ENS TARDIO 201819'!$K1812-'ENS TARDIO 201819'!$I1812</f>
        <v/>
      </c>
      <c r="N1812" s="295" t="n"/>
      <c r="O1812" s="295" t="n"/>
      <c r="P1812" s="295" t="n"/>
      <c r="Q1812" s="295" t="n"/>
      <c r="R1812" s="295" t="n"/>
      <c r="S1812" s="295" t="n"/>
      <c r="T1812" s="295" t="n"/>
      <c r="U1812" s="295" t="n"/>
      <c r="V1812" s="295" t="n"/>
      <c r="W1812" s="295" t="n"/>
      <c r="X1812" s="290" t="inlineStr">
        <is>
          <t>Plot válido</t>
        </is>
      </c>
    </row>
    <row r="1813" hidden="1" ht="15.75" customHeight="1" s="412">
      <c r="A1813" s="294" t="n"/>
      <c r="B1813" s="294" t="n"/>
      <c r="C1813" s="294" t="n"/>
      <c r="D1813" s="294" t="n"/>
      <c r="E1813" s="294" t="n"/>
      <c r="F1813" s="295" t="n"/>
      <c r="G1813" s="295" t="n"/>
      <c r="H1813" s="296" t="n"/>
      <c r="I1813" s="295" t="n"/>
      <c r="J1813" s="296" t="n"/>
      <c r="K1813" s="295" t="n"/>
      <c r="L1813" s="297" t="n"/>
      <c r="M1813" s="297">
        <f>'ENS TARDIO 201819'!$K1813-'ENS TARDIO 201819'!$I1813</f>
        <v/>
      </c>
      <c r="N1813" s="295" t="n"/>
      <c r="O1813" s="295" t="n"/>
      <c r="P1813" s="295" t="n"/>
      <c r="Q1813" s="295" t="n"/>
      <c r="R1813" s="295" t="n"/>
      <c r="S1813" s="295" t="n"/>
      <c r="T1813" s="295" t="n"/>
      <c r="U1813" s="295" t="n"/>
      <c r="V1813" s="295" t="n"/>
      <c r="W1813" s="295" t="n"/>
      <c r="X1813" s="290" t="inlineStr">
        <is>
          <t>Plot válido</t>
        </is>
      </c>
    </row>
    <row r="1814" hidden="1" ht="15.75" customHeight="1" s="412">
      <c r="A1814" s="294" t="n"/>
      <c r="B1814" s="294" t="n"/>
      <c r="C1814" s="294" t="n"/>
      <c r="D1814" s="294" t="n"/>
      <c r="E1814" s="294" t="n"/>
      <c r="F1814" s="295" t="n"/>
      <c r="G1814" s="295" t="n"/>
      <c r="H1814" s="296" t="n"/>
      <c r="I1814" s="295" t="n"/>
      <c r="J1814" s="296" t="n"/>
      <c r="K1814" s="295" t="n"/>
      <c r="L1814" s="297" t="n"/>
      <c r="M1814" s="297">
        <f>'ENS TARDIO 201819'!$K1814-'ENS TARDIO 201819'!$I1814</f>
        <v/>
      </c>
      <c r="N1814" s="295" t="n"/>
      <c r="O1814" s="295" t="n"/>
      <c r="P1814" s="295" t="n"/>
      <c r="Q1814" s="295" t="n"/>
      <c r="R1814" s="295" t="n"/>
      <c r="S1814" s="295" t="n"/>
      <c r="T1814" s="295" t="n"/>
      <c r="U1814" s="295" t="n"/>
      <c r="V1814" s="295" t="n"/>
      <c r="W1814" s="295" t="n"/>
      <c r="X1814" s="290" t="inlineStr">
        <is>
          <t>Plot válido</t>
        </is>
      </c>
    </row>
    <row r="1815" hidden="1" ht="15.75" customHeight="1" s="412">
      <c r="A1815" s="294" t="n"/>
      <c r="B1815" s="294" t="n"/>
      <c r="C1815" s="294" t="n"/>
      <c r="D1815" s="294" t="n"/>
      <c r="E1815" s="294" t="n"/>
      <c r="F1815" s="295" t="n"/>
      <c r="G1815" s="295" t="n"/>
      <c r="H1815" s="296" t="n"/>
      <c r="I1815" s="295" t="n"/>
      <c r="J1815" s="296" t="n"/>
      <c r="K1815" s="295" t="n"/>
      <c r="L1815" s="297" t="n"/>
      <c r="M1815" s="297">
        <f>'ENS TARDIO 201819'!$K1815-'ENS TARDIO 201819'!$I1815</f>
        <v/>
      </c>
      <c r="N1815" s="295" t="n"/>
      <c r="O1815" s="295" t="n"/>
      <c r="P1815" s="295" t="n"/>
      <c r="Q1815" s="295" t="n"/>
      <c r="R1815" s="295" t="n"/>
      <c r="S1815" s="295" t="n"/>
      <c r="T1815" s="295" t="n"/>
      <c r="U1815" s="295" t="n"/>
      <c r="V1815" s="295" t="n"/>
      <c r="W1815" s="295" t="n"/>
      <c r="X1815" s="290" t="inlineStr">
        <is>
          <t>Plot válido</t>
        </is>
      </c>
    </row>
    <row r="1816" hidden="1" ht="15.75" customHeight="1" s="412">
      <c r="A1816" s="294" t="n"/>
      <c r="B1816" s="294" t="n"/>
      <c r="C1816" s="294" t="n"/>
      <c r="D1816" s="294" t="n"/>
      <c r="E1816" s="294" t="n"/>
      <c r="F1816" s="295" t="n"/>
      <c r="G1816" s="295" t="n"/>
      <c r="H1816" s="296" t="n"/>
      <c r="I1816" s="295" t="n"/>
      <c r="J1816" s="296" t="n"/>
      <c r="K1816" s="295" t="n"/>
      <c r="L1816" s="297" t="n"/>
      <c r="M1816" s="297">
        <f>'ENS TARDIO 201819'!$K1816-'ENS TARDIO 201819'!$I1816</f>
        <v/>
      </c>
      <c r="N1816" s="295" t="n"/>
      <c r="O1816" s="295" t="n"/>
      <c r="P1816" s="295" t="n"/>
      <c r="Q1816" s="295" t="n"/>
      <c r="R1816" s="295" t="n"/>
      <c r="S1816" s="295" t="n"/>
      <c r="T1816" s="295" t="n"/>
      <c r="U1816" s="295" t="n"/>
      <c r="V1816" s="295" t="n"/>
      <c r="W1816" s="295" t="n"/>
      <c r="X1816" s="290" t="inlineStr">
        <is>
          <t>Plot válido</t>
        </is>
      </c>
    </row>
    <row r="1817" hidden="1" ht="15.75" customHeight="1" s="412">
      <c r="A1817" s="294" t="n"/>
      <c r="B1817" s="294" t="n"/>
      <c r="C1817" s="294" t="n"/>
      <c r="D1817" s="294" t="n"/>
      <c r="E1817" s="294" t="n"/>
      <c r="F1817" s="295" t="n"/>
      <c r="G1817" s="295" t="n"/>
      <c r="H1817" s="296" t="n"/>
      <c r="I1817" s="295" t="n"/>
      <c r="J1817" s="296" t="n"/>
      <c r="K1817" s="295" t="n"/>
      <c r="L1817" s="297" t="n"/>
      <c r="M1817" s="297">
        <f>'ENS TARDIO 201819'!$K1817-'ENS TARDIO 201819'!$I1817</f>
        <v/>
      </c>
      <c r="N1817" s="295" t="n"/>
      <c r="O1817" s="295" t="n"/>
      <c r="P1817" s="295" t="n"/>
      <c r="Q1817" s="295" t="n"/>
      <c r="R1817" s="295" t="n"/>
      <c r="S1817" s="295" t="n"/>
      <c r="T1817" s="295" t="n"/>
      <c r="U1817" s="295" t="n"/>
      <c r="V1817" s="295" t="n"/>
      <c r="W1817" s="295" t="n"/>
      <c r="X1817" s="290" t="inlineStr">
        <is>
          <t>Plot válido</t>
        </is>
      </c>
    </row>
    <row r="1818" hidden="1" ht="15.75" customHeight="1" s="412">
      <c r="A1818" s="294" t="n"/>
      <c r="B1818" s="294" t="n"/>
      <c r="C1818" s="294" t="n"/>
      <c r="D1818" s="294" t="n"/>
      <c r="E1818" s="294" t="n"/>
      <c r="F1818" s="295" t="n"/>
      <c r="G1818" s="295" t="n"/>
      <c r="H1818" s="296" t="n"/>
      <c r="I1818" s="295" t="n"/>
      <c r="J1818" s="296" t="n"/>
      <c r="K1818" s="295" t="n"/>
      <c r="L1818" s="297" t="n"/>
      <c r="M1818" s="297">
        <f>'ENS TARDIO 201819'!$K1818-'ENS TARDIO 201819'!$I1818</f>
        <v/>
      </c>
      <c r="N1818" s="295" t="n"/>
      <c r="O1818" s="295" t="n"/>
      <c r="P1818" s="295" t="n"/>
      <c r="Q1818" s="295" t="n"/>
      <c r="R1818" s="295" t="n"/>
      <c r="S1818" s="295" t="n"/>
      <c r="T1818" s="295" t="n"/>
      <c r="U1818" s="295" t="n"/>
      <c r="V1818" s="295" t="n"/>
      <c r="W1818" s="295" t="n"/>
      <c r="X1818" s="290" t="inlineStr">
        <is>
          <t>Plot válido</t>
        </is>
      </c>
    </row>
    <row r="1819" hidden="1" ht="15.75" customHeight="1" s="412">
      <c r="A1819" s="294" t="n"/>
      <c r="B1819" s="294" t="n"/>
      <c r="C1819" s="294" t="n"/>
      <c r="D1819" s="294" t="n"/>
      <c r="E1819" s="294" t="n"/>
      <c r="F1819" s="295" t="n"/>
      <c r="G1819" s="295" t="n"/>
      <c r="H1819" s="296" t="n"/>
      <c r="I1819" s="295" t="n"/>
      <c r="J1819" s="296" t="n"/>
      <c r="K1819" s="295" t="n"/>
      <c r="L1819" s="297" t="n"/>
      <c r="M1819" s="297">
        <f>'ENS TARDIO 201819'!$K1819-'ENS TARDIO 201819'!$I1819</f>
        <v/>
      </c>
      <c r="N1819" s="295" t="n"/>
      <c r="O1819" s="295" t="n"/>
      <c r="P1819" s="295" t="n"/>
      <c r="Q1819" s="295" t="n"/>
      <c r="R1819" s="295" t="n"/>
      <c r="S1819" s="295" t="n"/>
      <c r="T1819" s="295" t="n"/>
      <c r="U1819" s="295" t="n"/>
      <c r="V1819" s="295" t="n"/>
      <c r="W1819" s="295" t="n"/>
      <c r="X1819" s="290" t="inlineStr">
        <is>
          <t>Plot válido</t>
        </is>
      </c>
    </row>
    <row r="1820" hidden="1" ht="15.75" customHeight="1" s="412">
      <c r="A1820" s="294" t="n"/>
      <c r="B1820" s="294" t="n"/>
      <c r="C1820" s="294" t="n"/>
      <c r="D1820" s="294" t="n"/>
      <c r="E1820" s="294" t="n"/>
      <c r="F1820" s="295" t="n"/>
      <c r="G1820" s="295" t="n"/>
      <c r="H1820" s="296" t="n"/>
      <c r="I1820" s="295" t="n"/>
      <c r="J1820" s="296" t="n"/>
      <c r="K1820" s="295" t="n"/>
      <c r="L1820" s="297" t="n"/>
      <c r="M1820" s="297">
        <f>'ENS TARDIO 201819'!$K1820-'ENS TARDIO 201819'!$I1820</f>
        <v/>
      </c>
      <c r="N1820" s="295" t="n"/>
      <c r="O1820" s="295" t="n"/>
      <c r="P1820" s="295" t="n"/>
      <c r="Q1820" s="295" t="n"/>
      <c r="R1820" s="295" t="n"/>
      <c r="S1820" s="295" t="n"/>
      <c r="T1820" s="295" t="n"/>
      <c r="U1820" s="295" t="n"/>
      <c r="V1820" s="295" t="n"/>
      <c r="W1820" s="295" t="n"/>
      <c r="X1820" s="290" t="inlineStr">
        <is>
          <t>Plot válido</t>
        </is>
      </c>
    </row>
    <row r="1821" hidden="1" ht="15.75" customHeight="1" s="412">
      <c r="A1821" s="294" t="n"/>
      <c r="B1821" s="294" t="n"/>
      <c r="C1821" s="294" t="n"/>
      <c r="D1821" s="294" t="n"/>
      <c r="E1821" s="294" t="n"/>
      <c r="F1821" s="295" t="n"/>
      <c r="G1821" s="295" t="n"/>
      <c r="H1821" s="296" t="n"/>
      <c r="I1821" s="295" t="n"/>
      <c r="J1821" s="296" t="n"/>
      <c r="K1821" s="295" t="n"/>
      <c r="L1821" s="297" t="n"/>
      <c r="M1821" s="297">
        <f>'ENS TARDIO 201819'!$K1821-'ENS TARDIO 201819'!$I1821</f>
        <v/>
      </c>
      <c r="N1821" s="295" t="n"/>
      <c r="O1821" s="295" t="n"/>
      <c r="P1821" s="295" t="n"/>
      <c r="Q1821" s="295" t="n"/>
      <c r="R1821" s="295" t="n"/>
      <c r="S1821" s="295" t="n"/>
      <c r="T1821" s="295" t="n"/>
      <c r="U1821" s="295" t="n"/>
      <c r="V1821" s="295" t="n"/>
      <c r="W1821" s="295" t="n"/>
      <c r="X1821" s="290" t="inlineStr">
        <is>
          <t>Plot válido</t>
        </is>
      </c>
    </row>
    <row r="1822" hidden="1" ht="15.75" customHeight="1" s="412">
      <c r="A1822" s="294" t="n"/>
      <c r="B1822" s="294" t="n"/>
      <c r="C1822" s="294" t="n"/>
      <c r="D1822" s="294" t="n"/>
      <c r="E1822" s="294" t="n"/>
      <c r="F1822" s="295" t="n"/>
      <c r="G1822" s="295" t="n"/>
      <c r="H1822" s="296" t="n"/>
      <c r="I1822" s="295" t="n"/>
      <c r="J1822" s="296" t="n"/>
      <c r="K1822" s="295" t="n"/>
      <c r="L1822" s="297" t="n"/>
      <c r="M1822" s="297">
        <f>'ENS TARDIO 201819'!$K1822-'ENS TARDIO 201819'!$I1822</f>
        <v/>
      </c>
      <c r="N1822" s="295" t="n"/>
      <c r="O1822" s="295" t="n"/>
      <c r="P1822" s="295" t="n"/>
      <c r="Q1822" s="295" t="n"/>
      <c r="R1822" s="295" t="n"/>
      <c r="S1822" s="295" t="n"/>
      <c r="T1822" s="295" t="n"/>
      <c r="U1822" s="295" t="n"/>
      <c r="V1822" s="295" t="n"/>
      <c r="W1822" s="295" t="n"/>
      <c r="X1822" s="290" t="inlineStr">
        <is>
          <t>Plot válido</t>
        </is>
      </c>
    </row>
    <row r="1823" hidden="1" ht="15.75" customHeight="1" s="412">
      <c r="A1823" s="294" t="n"/>
      <c r="B1823" s="294" t="n"/>
      <c r="C1823" s="294" t="n"/>
      <c r="D1823" s="294" t="n"/>
      <c r="E1823" s="294" t="n"/>
      <c r="F1823" s="295" t="n"/>
      <c r="G1823" s="295" t="n"/>
      <c r="H1823" s="296" t="n"/>
      <c r="I1823" s="295" t="n"/>
      <c r="J1823" s="296" t="n"/>
      <c r="K1823" s="295" t="n"/>
      <c r="L1823" s="297" t="n"/>
      <c r="M1823" s="297">
        <f>'ENS TARDIO 201819'!$K1823-'ENS TARDIO 201819'!$I1823</f>
        <v/>
      </c>
      <c r="N1823" s="295" t="n"/>
      <c r="O1823" s="295" t="n"/>
      <c r="P1823" s="295" t="n"/>
      <c r="Q1823" s="295" t="n"/>
      <c r="R1823" s="295" t="n"/>
      <c r="S1823" s="295" t="n"/>
      <c r="T1823" s="295" t="n"/>
      <c r="U1823" s="295" t="n"/>
      <c r="V1823" s="295" t="n"/>
      <c r="W1823" s="295" t="n"/>
      <c r="X1823" s="290" t="inlineStr">
        <is>
          <t>Plot válido</t>
        </is>
      </c>
    </row>
    <row r="1824" hidden="1" ht="15.75" customHeight="1" s="412">
      <c r="A1824" s="294" t="n"/>
      <c r="B1824" s="294" t="n"/>
      <c r="C1824" s="294" t="n"/>
      <c r="D1824" s="294" t="n"/>
      <c r="E1824" s="294" t="n"/>
      <c r="F1824" s="295" t="n"/>
      <c r="G1824" s="295" t="n"/>
      <c r="H1824" s="296" t="n"/>
      <c r="I1824" s="295" t="n"/>
      <c r="J1824" s="296" t="n"/>
      <c r="K1824" s="295" t="n"/>
      <c r="L1824" s="297" t="n"/>
      <c r="M1824" s="297">
        <f>'ENS TARDIO 201819'!$K1824-'ENS TARDIO 201819'!$I1824</f>
        <v/>
      </c>
      <c r="N1824" s="295" t="n"/>
      <c r="O1824" s="295" t="n"/>
      <c r="P1824" s="295" t="n"/>
      <c r="Q1824" s="295" t="n"/>
      <c r="R1824" s="295" t="n"/>
      <c r="S1824" s="295" t="n"/>
      <c r="T1824" s="295" t="n"/>
      <c r="U1824" s="295" t="n"/>
      <c r="V1824" s="295" t="n"/>
      <c r="W1824" s="295" t="n"/>
      <c r="X1824" s="290" t="inlineStr">
        <is>
          <t>Plot válido</t>
        </is>
      </c>
    </row>
    <row r="1825" hidden="1" ht="15.75" customHeight="1" s="412">
      <c r="A1825" s="294" t="n"/>
      <c r="B1825" s="294" t="n"/>
      <c r="C1825" s="294" t="n"/>
      <c r="D1825" s="294" t="n"/>
      <c r="E1825" s="294" t="n"/>
      <c r="F1825" s="295" t="n"/>
      <c r="G1825" s="295" t="n"/>
      <c r="H1825" s="296" t="n"/>
      <c r="I1825" s="295" t="n"/>
      <c r="J1825" s="296" t="n"/>
      <c r="K1825" s="295" t="n"/>
      <c r="L1825" s="297" t="n"/>
      <c r="M1825" s="297">
        <f>'ENS TARDIO 201819'!$K1825-'ENS TARDIO 201819'!$I1825</f>
        <v/>
      </c>
      <c r="N1825" s="295" t="n"/>
      <c r="O1825" s="295" t="n"/>
      <c r="P1825" s="295" t="n"/>
      <c r="Q1825" s="295" t="n"/>
      <c r="R1825" s="295" t="n"/>
      <c r="S1825" s="295" t="n"/>
      <c r="T1825" s="295" t="n"/>
      <c r="U1825" s="295" t="n"/>
      <c r="V1825" s="295" t="n"/>
      <c r="W1825" s="295" t="n"/>
      <c r="X1825" s="290" t="inlineStr">
        <is>
          <t>Plot válido</t>
        </is>
      </c>
    </row>
    <row r="1826" hidden="1" ht="15.75" customHeight="1" s="412">
      <c r="A1826" s="294" t="n"/>
      <c r="B1826" s="294" t="n"/>
      <c r="C1826" s="294" t="n"/>
      <c r="D1826" s="294" t="n"/>
      <c r="E1826" s="294" t="n"/>
      <c r="F1826" s="295" t="n"/>
      <c r="G1826" s="295" t="n"/>
      <c r="H1826" s="296" t="n"/>
      <c r="I1826" s="295" t="n"/>
      <c r="J1826" s="296" t="n"/>
      <c r="K1826" s="295" t="n"/>
      <c r="L1826" s="297" t="n"/>
      <c r="M1826" s="297">
        <f>'ENS TARDIO 201819'!$K1826-'ENS TARDIO 201819'!$I1826</f>
        <v/>
      </c>
      <c r="N1826" s="295" t="n"/>
      <c r="O1826" s="295" t="n"/>
      <c r="P1826" s="295" t="n"/>
      <c r="Q1826" s="295" t="n"/>
      <c r="R1826" s="295" t="n"/>
      <c r="S1826" s="295" t="n"/>
      <c r="T1826" s="295" t="n"/>
      <c r="U1826" s="295" t="n"/>
      <c r="V1826" s="295" t="n"/>
      <c r="W1826" s="295" t="n"/>
      <c r="X1826" s="290" t="inlineStr">
        <is>
          <t>Plot válido</t>
        </is>
      </c>
    </row>
    <row r="1827" hidden="1" ht="15.75" customHeight="1" s="412">
      <c r="A1827" s="294" t="n"/>
      <c r="B1827" s="294" t="n"/>
      <c r="C1827" s="294" t="n"/>
      <c r="D1827" s="294" t="n"/>
      <c r="E1827" s="294" t="n"/>
      <c r="F1827" s="295" t="n"/>
      <c r="G1827" s="295" t="n"/>
      <c r="H1827" s="296" t="n"/>
      <c r="I1827" s="295" t="n"/>
      <c r="J1827" s="296" t="n"/>
      <c r="K1827" s="295" t="n"/>
      <c r="L1827" s="297" t="n"/>
      <c r="M1827" s="297">
        <f>'ENS TARDIO 201819'!$K1827-'ENS TARDIO 201819'!$I1827</f>
        <v/>
      </c>
      <c r="N1827" s="295" t="n"/>
      <c r="O1827" s="295" t="n"/>
      <c r="P1827" s="295" t="n"/>
      <c r="Q1827" s="295" t="n"/>
      <c r="R1827" s="295" t="n"/>
      <c r="S1827" s="295" t="n"/>
      <c r="T1827" s="295" t="n"/>
      <c r="U1827" s="295" t="n"/>
      <c r="V1827" s="295" t="n"/>
      <c r="W1827" s="295" t="n"/>
      <c r="X1827" s="290" t="inlineStr">
        <is>
          <t>Plot válido</t>
        </is>
      </c>
    </row>
    <row r="1828" hidden="1" ht="15.75" customHeight="1" s="412">
      <c r="A1828" s="294" t="n"/>
      <c r="B1828" s="294" t="n"/>
      <c r="C1828" s="294" t="n"/>
      <c r="D1828" s="294" t="n"/>
      <c r="E1828" s="294" t="n"/>
      <c r="F1828" s="295" t="n"/>
      <c r="G1828" s="295" t="n"/>
      <c r="H1828" s="296" t="n"/>
      <c r="I1828" s="295" t="n"/>
      <c r="J1828" s="296" t="n"/>
      <c r="K1828" s="295" t="n"/>
      <c r="L1828" s="297" t="n"/>
      <c r="M1828" s="297">
        <f>'ENS TARDIO 201819'!$K1828-'ENS TARDIO 201819'!$I1828</f>
        <v/>
      </c>
      <c r="N1828" s="295" t="n"/>
      <c r="O1828" s="295" t="n"/>
      <c r="P1828" s="295" t="n"/>
      <c r="Q1828" s="295" t="n"/>
      <c r="R1828" s="295" t="n"/>
      <c r="S1828" s="295" t="n"/>
      <c r="T1828" s="295" t="n"/>
      <c r="U1828" s="295" t="n"/>
      <c r="V1828" s="295" t="n"/>
      <c r="W1828" s="295" t="n"/>
      <c r="X1828" s="290" t="inlineStr">
        <is>
          <t>Plot válido</t>
        </is>
      </c>
    </row>
    <row r="1829" hidden="1" ht="15.75" customHeight="1" s="412">
      <c r="A1829" s="294" t="n"/>
      <c r="B1829" s="294" t="n"/>
      <c r="C1829" s="294" t="n"/>
      <c r="D1829" s="294" t="n"/>
      <c r="E1829" s="294" t="n"/>
      <c r="F1829" s="295" t="n"/>
      <c r="G1829" s="295" t="n"/>
      <c r="H1829" s="296" t="n"/>
      <c r="I1829" s="295" t="n"/>
      <c r="J1829" s="296" t="n"/>
      <c r="K1829" s="295" t="n"/>
      <c r="L1829" s="297" t="n"/>
      <c r="M1829" s="297">
        <f>'ENS TARDIO 201819'!$K1829-'ENS TARDIO 201819'!$I1829</f>
        <v/>
      </c>
      <c r="N1829" s="295" t="n"/>
      <c r="O1829" s="295" t="n"/>
      <c r="P1829" s="295" t="n"/>
      <c r="Q1829" s="295" t="n"/>
      <c r="R1829" s="295" t="n"/>
      <c r="S1829" s="295" t="n"/>
      <c r="T1829" s="295" t="n"/>
      <c r="U1829" s="295" t="n"/>
      <c r="V1829" s="295" t="n"/>
      <c r="W1829" s="295" t="n"/>
      <c r="X1829" s="290" t="inlineStr">
        <is>
          <t>Plot válido</t>
        </is>
      </c>
    </row>
    <row r="1830" hidden="1" ht="15.75" customHeight="1" s="412">
      <c r="A1830" s="294" t="n"/>
      <c r="B1830" s="294" t="n"/>
      <c r="C1830" s="294" t="n"/>
      <c r="D1830" s="294" t="n"/>
      <c r="E1830" s="294" t="n"/>
      <c r="F1830" s="295" t="n"/>
      <c r="G1830" s="295" t="n"/>
      <c r="H1830" s="296" t="n"/>
      <c r="I1830" s="295" t="n"/>
      <c r="J1830" s="296" t="n"/>
      <c r="K1830" s="295" t="n"/>
      <c r="L1830" s="297" t="n"/>
      <c r="M1830" s="297">
        <f>'ENS TARDIO 201819'!$K1830-'ENS TARDIO 201819'!$I1830</f>
        <v/>
      </c>
      <c r="N1830" s="295" t="n"/>
      <c r="O1830" s="295" t="n"/>
      <c r="P1830" s="295" t="n"/>
      <c r="Q1830" s="295" t="n"/>
      <c r="R1830" s="295" t="n"/>
      <c r="S1830" s="295" t="n"/>
      <c r="T1830" s="295" t="n"/>
      <c r="U1830" s="295" t="n"/>
      <c r="V1830" s="295" t="n"/>
      <c r="W1830" s="295" t="n"/>
      <c r="X1830" s="290" t="inlineStr">
        <is>
          <t>Plot válido</t>
        </is>
      </c>
    </row>
    <row r="1831" hidden="1" ht="15.75" customHeight="1" s="412">
      <c r="A1831" s="294" t="n"/>
      <c r="B1831" s="294" t="n"/>
      <c r="C1831" s="294" t="n"/>
      <c r="D1831" s="294" t="n"/>
      <c r="E1831" s="294" t="n"/>
      <c r="F1831" s="295" t="n"/>
      <c r="G1831" s="295" t="n"/>
      <c r="H1831" s="296" t="n"/>
      <c r="I1831" s="295" t="n"/>
      <c r="J1831" s="296" t="n"/>
      <c r="K1831" s="295" t="n"/>
      <c r="L1831" s="297" t="n"/>
      <c r="M1831" s="297">
        <f>'ENS TARDIO 201819'!$K1831-'ENS TARDIO 201819'!$I1831</f>
        <v/>
      </c>
      <c r="N1831" s="295" t="n"/>
      <c r="O1831" s="295" t="n"/>
      <c r="P1831" s="295" t="n"/>
      <c r="Q1831" s="295" t="n"/>
      <c r="R1831" s="295" t="n"/>
      <c r="S1831" s="295" t="n"/>
      <c r="T1831" s="295" t="n"/>
      <c r="U1831" s="295" t="n"/>
      <c r="V1831" s="295" t="n"/>
      <c r="W1831" s="295" t="n"/>
      <c r="X1831" s="290" t="inlineStr">
        <is>
          <t>Plot válido</t>
        </is>
      </c>
    </row>
    <row r="1832" hidden="1" ht="15.75" customHeight="1" s="412">
      <c r="A1832" s="294" t="n"/>
      <c r="B1832" s="294" t="n"/>
      <c r="C1832" s="294" t="n"/>
      <c r="D1832" s="294" t="n"/>
      <c r="E1832" s="294" t="n"/>
      <c r="F1832" s="295" t="n"/>
      <c r="G1832" s="295" t="n"/>
      <c r="H1832" s="296" t="n"/>
      <c r="I1832" s="295" t="n"/>
      <c r="J1832" s="296" t="n"/>
      <c r="K1832" s="295" t="n"/>
      <c r="L1832" s="297" t="n"/>
      <c r="M1832" s="297">
        <f>'ENS TARDIO 201819'!$K1832-'ENS TARDIO 201819'!$I1832</f>
        <v/>
      </c>
      <c r="N1832" s="295" t="n"/>
      <c r="O1832" s="295" t="n"/>
      <c r="P1832" s="295" t="n"/>
      <c r="Q1832" s="295" t="n"/>
      <c r="R1832" s="295" t="n"/>
      <c r="S1832" s="295" t="n"/>
      <c r="T1832" s="295" t="n"/>
      <c r="U1832" s="295" t="n"/>
      <c r="V1832" s="295" t="n"/>
      <c r="W1832" s="295" t="n"/>
      <c r="X1832" s="290" t="inlineStr">
        <is>
          <t>Plot válido</t>
        </is>
      </c>
    </row>
    <row r="1833" hidden="1" ht="15.75" customHeight="1" s="412">
      <c r="A1833" s="294" t="n"/>
      <c r="B1833" s="294" t="n"/>
      <c r="C1833" s="294" t="n"/>
      <c r="D1833" s="294" t="n"/>
      <c r="E1833" s="294" t="n"/>
      <c r="F1833" s="295" t="n"/>
      <c r="G1833" s="295" t="n"/>
      <c r="H1833" s="296" t="n"/>
      <c r="I1833" s="295" t="n"/>
      <c r="J1833" s="296" t="n"/>
      <c r="K1833" s="295" t="n"/>
      <c r="L1833" s="297" t="n"/>
      <c r="M1833" s="297">
        <f>'ENS TARDIO 201819'!$K1833-'ENS TARDIO 201819'!$I1833</f>
        <v/>
      </c>
      <c r="N1833" s="295" t="n"/>
      <c r="O1833" s="295" t="n"/>
      <c r="P1833" s="295" t="n"/>
      <c r="Q1833" s="295" t="n"/>
      <c r="R1833" s="295" t="n"/>
      <c r="S1833" s="295" t="n"/>
      <c r="T1833" s="295" t="n"/>
      <c r="U1833" s="295" t="n"/>
      <c r="V1833" s="295" t="n"/>
      <c r="W1833" s="295" t="n"/>
      <c r="X1833" s="290" t="inlineStr">
        <is>
          <t>Plot válido</t>
        </is>
      </c>
    </row>
    <row r="1834" hidden="1" ht="15.75" customHeight="1" s="412">
      <c r="A1834" s="294" t="n"/>
      <c r="B1834" s="294" t="n"/>
      <c r="C1834" s="294" t="n"/>
      <c r="D1834" s="294" t="n"/>
      <c r="E1834" s="294" t="n"/>
      <c r="F1834" s="295" t="n"/>
      <c r="G1834" s="295" t="n"/>
      <c r="H1834" s="296" t="n"/>
      <c r="I1834" s="295" t="n"/>
      <c r="J1834" s="296" t="n"/>
      <c r="K1834" s="295" t="n"/>
      <c r="L1834" s="297" t="n"/>
      <c r="M1834" s="297">
        <f>'ENS TARDIO 201819'!$K1834-'ENS TARDIO 201819'!$I1834</f>
        <v/>
      </c>
      <c r="N1834" s="295" t="n"/>
      <c r="O1834" s="295" t="n"/>
      <c r="P1834" s="295" t="n"/>
      <c r="Q1834" s="295" t="n"/>
      <c r="R1834" s="295" t="n"/>
      <c r="S1834" s="295" t="n"/>
      <c r="T1834" s="295" t="n"/>
      <c r="U1834" s="295" t="n"/>
      <c r="V1834" s="295" t="n"/>
      <c r="W1834" s="295" t="n"/>
      <c r="X1834" s="290" t="inlineStr">
        <is>
          <t>Plot válido</t>
        </is>
      </c>
    </row>
    <row r="1835" hidden="1" ht="15.75" customHeight="1" s="412">
      <c r="A1835" s="294" t="n"/>
      <c r="B1835" s="294" t="n"/>
      <c r="C1835" s="294" t="n"/>
      <c r="D1835" s="294" t="n"/>
      <c r="E1835" s="294" t="n"/>
      <c r="F1835" s="295" t="n"/>
      <c r="G1835" s="295" t="n"/>
      <c r="H1835" s="296" t="n"/>
      <c r="I1835" s="295" t="n"/>
      <c r="J1835" s="296" t="n"/>
      <c r="K1835" s="295" t="n"/>
      <c r="L1835" s="297" t="n"/>
      <c r="M1835" s="297">
        <f>'ENS TARDIO 201819'!$K1835-'ENS TARDIO 201819'!$I1835</f>
        <v/>
      </c>
      <c r="N1835" s="295" t="n"/>
      <c r="O1835" s="295" t="n"/>
      <c r="P1835" s="295" t="n"/>
      <c r="Q1835" s="295" t="n"/>
      <c r="R1835" s="295" t="n"/>
      <c r="S1835" s="295" t="n"/>
      <c r="T1835" s="295" t="n"/>
      <c r="U1835" s="295" t="n"/>
      <c r="V1835" s="295" t="n"/>
      <c r="W1835" s="295" t="n"/>
      <c r="X1835" s="290" t="inlineStr">
        <is>
          <t>Plot válido</t>
        </is>
      </c>
    </row>
    <row r="1836" hidden="1" ht="15.75" customHeight="1" s="412">
      <c r="A1836" s="294" t="n"/>
      <c r="B1836" s="294" t="n"/>
      <c r="C1836" s="294" t="n"/>
      <c r="D1836" s="294" t="n"/>
      <c r="E1836" s="294" t="n"/>
      <c r="F1836" s="295" t="n"/>
      <c r="G1836" s="295" t="n"/>
      <c r="H1836" s="296" t="n"/>
      <c r="I1836" s="295" t="n"/>
      <c r="J1836" s="296" t="n"/>
      <c r="K1836" s="295" t="n"/>
      <c r="L1836" s="297" t="n"/>
      <c r="M1836" s="297">
        <f>'ENS TARDIO 201819'!$K1836-'ENS TARDIO 201819'!$I1836</f>
        <v/>
      </c>
      <c r="N1836" s="295" t="n"/>
      <c r="O1836" s="295" t="n"/>
      <c r="P1836" s="295" t="n"/>
      <c r="Q1836" s="295" t="n"/>
      <c r="R1836" s="295" t="n"/>
      <c r="S1836" s="295" t="n"/>
      <c r="T1836" s="295" t="n"/>
      <c r="U1836" s="295" t="n"/>
      <c r="V1836" s="295" t="n"/>
      <c r="W1836" s="295" t="n"/>
      <c r="X1836" s="290" t="inlineStr">
        <is>
          <t>Plot válido</t>
        </is>
      </c>
    </row>
    <row r="1837" hidden="1" ht="15.75" customHeight="1" s="412">
      <c r="A1837" s="294" t="n"/>
      <c r="B1837" s="294" t="n"/>
      <c r="C1837" s="294" t="n"/>
      <c r="D1837" s="294" t="n"/>
      <c r="E1837" s="294" t="n"/>
      <c r="F1837" s="295" t="n"/>
      <c r="G1837" s="295" t="n"/>
      <c r="H1837" s="296" t="n"/>
      <c r="I1837" s="295" t="n"/>
      <c r="J1837" s="296" t="n"/>
      <c r="K1837" s="295" t="n"/>
      <c r="L1837" s="297" t="n"/>
      <c r="M1837" s="297">
        <f>'ENS TARDIO 201819'!$K1837-'ENS TARDIO 201819'!$I1837</f>
        <v/>
      </c>
      <c r="N1837" s="295" t="n"/>
      <c r="O1837" s="295" t="n"/>
      <c r="P1837" s="295" t="n"/>
      <c r="Q1837" s="295" t="n"/>
      <c r="R1837" s="295" t="n"/>
      <c r="S1837" s="295" t="n"/>
      <c r="T1837" s="295" t="n"/>
      <c r="U1837" s="295" t="n"/>
      <c r="V1837" s="295" t="n"/>
      <c r="W1837" s="295" t="n"/>
      <c r="X1837" s="290" t="inlineStr">
        <is>
          <t>Plot válido</t>
        </is>
      </c>
    </row>
    <row r="1838" hidden="1" ht="15.75" customHeight="1" s="412">
      <c r="A1838" s="294" t="n"/>
      <c r="B1838" s="294" t="n"/>
      <c r="C1838" s="294" t="n"/>
      <c r="D1838" s="294" t="n"/>
      <c r="E1838" s="294" t="n"/>
      <c r="F1838" s="295" t="n"/>
      <c r="G1838" s="295" t="n"/>
      <c r="H1838" s="296" t="n"/>
      <c r="I1838" s="295" t="n"/>
      <c r="J1838" s="296" t="n"/>
      <c r="K1838" s="295" t="n"/>
      <c r="L1838" s="297" t="n"/>
      <c r="M1838" s="297">
        <f>'ENS TARDIO 201819'!$K1838-'ENS TARDIO 201819'!$I1838</f>
        <v/>
      </c>
      <c r="N1838" s="295" t="n"/>
      <c r="O1838" s="295" t="n"/>
      <c r="P1838" s="295" t="n"/>
      <c r="Q1838" s="295" t="n"/>
      <c r="R1838" s="295" t="n"/>
      <c r="S1838" s="295" t="n"/>
      <c r="T1838" s="295" t="n"/>
      <c r="U1838" s="295" t="n"/>
      <c r="V1838" s="295" t="n"/>
      <c r="W1838" s="295" t="n"/>
      <c r="X1838" s="290" t="inlineStr">
        <is>
          <t>Plot válido</t>
        </is>
      </c>
    </row>
    <row r="1839" hidden="1" ht="15.75" customHeight="1" s="412">
      <c r="A1839" s="294" t="n"/>
      <c r="B1839" s="294" t="n"/>
      <c r="C1839" s="294" t="n"/>
      <c r="D1839" s="294" t="n"/>
      <c r="E1839" s="294" t="n"/>
      <c r="F1839" s="295" t="n"/>
      <c r="G1839" s="295" t="n"/>
      <c r="H1839" s="296" t="n"/>
      <c r="I1839" s="295" t="n"/>
      <c r="J1839" s="296" t="n"/>
      <c r="K1839" s="295" t="n"/>
      <c r="L1839" s="297" t="n"/>
      <c r="M1839" s="297">
        <f>'ENS TARDIO 201819'!$K1839-'ENS TARDIO 201819'!$I1839</f>
        <v/>
      </c>
      <c r="N1839" s="295" t="n"/>
      <c r="O1839" s="295" t="n"/>
      <c r="P1839" s="295" t="n"/>
      <c r="Q1839" s="295" t="n"/>
      <c r="R1839" s="295" t="n"/>
      <c r="S1839" s="295" t="n"/>
      <c r="T1839" s="295" t="n"/>
      <c r="U1839" s="295" t="n"/>
      <c r="V1839" s="295" t="n"/>
      <c r="W1839" s="295" t="n"/>
      <c r="X1839" s="290" t="inlineStr">
        <is>
          <t>Plot válido</t>
        </is>
      </c>
    </row>
    <row r="1840" hidden="1" ht="15.75" customHeight="1" s="412">
      <c r="A1840" s="294" t="n"/>
      <c r="B1840" s="294" t="n"/>
      <c r="C1840" s="294" t="n"/>
      <c r="D1840" s="294" t="n"/>
      <c r="E1840" s="294" t="n"/>
      <c r="F1840" s="295" t="n"/>
      <c r="G1840" s="295" t="n"/>
      <c r="H1840" s="296" t="n"/>
      <c r="I1840" s="295" t="n"/>
      <c r="J1840" s="296" t="n"/>
      <c r="K1840" s="295" t="n"/>
      <c r="L1840" s="297" t="n"/>
      <c r="M1840" s="297">
        <f>'ENS TARDIO 201819'!$K1840-'ENS TARDIO 201819'!$I1840</f>
        <v/>
      </c>
      <c r="N1840" s="295" t="n"/>
      <c r="O1840" s="295" t="n"/>
      <c r="P1840" s="295" t="n"/>
      <c r="Q1840" s="295" t="n"/>
      <c r="R1840" s="295" t="n"/>
      <c r="S1840" s="295" t="n"/>
      <c r="T1840" s="295" t="n"/>
      <c r="U1840" s="295" t="n"/>
      <c r="V1840" s="295" t="n"/>
      <c r="W1840" s="295" t="n"/>
      <c r="X1840" s="290" t="inlineStr">
        <is>
          <t>Plot válido</t>
        </is>
      </c>
    </row>
    <row r="1841" hidden="1" ht="15.75" customHeight="1" s="412">
      <c r="A1841" s="294" t="n"/>
      <c r="B1841" s="294" t="n"/>
      <c r="C1841" s="294" t="n"/>
      <c r="D1841" s="294" t="n"/>
      <c r="E1841" s="294" t="n"/>
      <c r="F1841" s="295" t="n"/>
      <c r="G1841" s="295" t="n"/>
      <c r="H1841" s="296" t="n"/>
      <c r="I1841" s="295" t="n"/>
      <c r="J1841" s="296" t="n"/>
      <c r="K1841" s="295" t="n"/>
      <c r="L1841" s="297" t="n"/>
      <c r="M1841" s="297">
        <f>'ENS TARDIO 201819'!$K1841-'ENS TARDIO 201819'!$I1841</f>
        <v/>
      </c>
      <c r="N1841" s="295" t="n"/>
      <c r="O1841" s="295" t="n"/>
      <c r="P1841" s="295" t="n"/>
      <c r="Q1841" s="295" t="n"/>
      <c r="R1841" s="295" t="n"/>
      <c r="S1841" s="295" t="n"/>
      <c r="T1841" s="295" t="n"/>
      <c r="U1841" s="295" t="n"/>
      <c r="V1841" s="295" t="n"/>
      <c r="W1841" s="295" t="n"/>
      <c r="X1841" s="290" t="inlineStr">
        <is>
          <t>Plot válido</t>
        </is>
      </c>
    </row>
    <row r="1842" hidden="1" ht="15.75" customHeight="1" s="412">
      <c r="A1842" s="294" t="n"/>
      <c r="B1842" s="294" t="n"/>
      <c r="C1842" s="294" t="n"/>
      <c r="D1842" s="294" t="n"/>
      <c r="E1842" s="294" t="n"/>
      <c r="F1842" s="295" t="n"/>
      <c r="G1842" s="295" t="n"/>
      <c r="H1842" s="296" t="n"/>
      <c r="I1842" s="295" t="n"/>
      <c r="J1842" s="296" t="n"/>
      <c r="K1842" s="295" t="n"/>
      <c r="L1842" s="297" t="n"/>
      <c r="M1842" s="297">
        <f>'ENS TARDIO 201819'!$K1842-'ENS TARDIO 201819'!$I1842</f>
        <v/>
      </c>
      <c r="N1842" s="295" t="n"/>
      <c r="O1842" s="295" t="n"/>
      <c r="P1842" s="295" t="n"/>
      <c r="Q1842" s="295" t="n"/>
      <c r="R1842" s="295" t="n"/>
      <c r="S1842" s="295" t="n"/>
      <c r="T1842" s="295" t="n"/>
      <c r="U1842" s="295" t="n"/>
      <c r="V1842" s="295" t="n"/>
      <c r="W1842" s="295" t="n"/>
      <c r="X1842" s="290" t="inlineStr">
        <is>
          <t>Plot válido</t>
        </is>
      </c>
    </row>
    <row r="1843" hidden="1" ht="15.75" customHeight="1" s="412">
      <c r="A1843" s="294" t="n"/>
      <c r="B1843" s="294" t="n"/>
      <c r="C1843" s="294" t="n"/>
      <c r="D1843" s="294" t="n"/>
      <c r="E1843" s="294" t="n"/>
      <c r="F1843" s="295" t="n"/>
      <c r="G1843" s="295" t="n"/>
      <c r="H1843" s="296" t="n"/>
      <c r="I1843" s="295" t="n"/>
      <c r="J1843" s="296" t="n"/>
      <c r="K1843" s="295" t="n"/>
      <c r="L1843" s="297" t="n"/>
      <c r="M1843" s="297">
        <f>'ENS TARDIO 201819'!$K1843-'ENS TARDIO 201819'!$I1843</f>
        <v/>
      </c>
      <c r="N1843" s="295" t="n"/>
      <c r="O1843" s="295" t="n"/>
      <c r="P1843" s="295" t="n"/>
      <c r="Q1843" s="295" t="n"/>
      <c r="R1843" s="295" t="n"/>
      <c r="S1843" s="295" t="n"/>
      <c r="T1843" s="295" t="n"/>
      <c r="U1843" s="295" t="n"/>
      <c r="V1843" s="295" t="n"/>
      <c r="W1843" s="295" t="n"/>
      <c r="X1843" s="290" t="inlineStr">
        <is>
          <t>Plot válido</t>
        </is>
      </c>
    </row>
    <row r="1844" hidden="1" ht="15.75" customHeight="1" s="412">
      <c r="A1844" s="294" t="n"/>
      <c r="B1844" s="294" t="n"/>
      <c r="C1844" s="294" t="n"/>
      <c r="D1844" s="294" t="n"/>
      <c r="E1844" s="294" t="n"/>
      <c r="F1844" s="295" t="n"/>
      <c r="G1844" s="295" t="n"/>
      <c r="H1844" s="296" t="n"/>
      <c r="I1844" s="295" t="n"/>
      <c r="J1844" s="296" t="n"/>
      <c r="K1844" s="295" t="n"/>
      <c r="L1844" s="297" t="n"/>
      <c r="M1844" s="297">
        <f>'ENS TARDIO 201819'!$K1844-'ENS TARDIO 201819'!$I1844</f>
        <v/>
      </c>
      <c r="N1844" s="295" t="n"/>
      <c r="O1844" s="295" t="n"/>
      <c r="P1844" s="295" t="n"/>
      <c r="Q1844" s="295" t="n"/>
      <c r="R1844" s="295" t="n"/>
      <c r="S1844" s="295" t="n"/>
      <c r="T1844" s="295" t="n"/>
      <c r="U1844" s="295" t="n"/>
      <c r="V1844" s="295" t="n"/>
      <c r="W1844" s="295" t="n"/>
      <c r="X1844" s="290" t="inlineStr">
        <is>
          <t>Plot válido</t>
        </is>
      </c>
    </row>
    <row r="1845" hidden="1" ht="15.75" customHeight="1" s="412">
      <c r="A1845" s="294" t="n"/>
      <c r="B1845" s="294" t="n"/>
      <c r="C1845" s="294" t="n"/>
      <c r="D1845" s="294" t="n"/>
      <c r="E1845" s="294" t="n"/>
      <c r="F1845" s="295" t="n"/>
      <c r="G1845" s="295" t="n"/>
      <c r="H1845" s="296" t="n"/>
      <c r="I1845" s="295" t="n"/>
      <c r="J1845" s="296" t="n"/>
      <c r="K1845" s="295" t="n"/>
      <c r="L1845" s="297" t="n"/>
      <c r="M1845" s="297">
        <f>'ENS TARDIO 201819'!$K1845-'ENS TARDIO 201819'!$I1845</f>
        <v/>
      </c>
      <c r="N1845" s="295" t="n"/>
      <c r="O1845" s="295" t="n"/>
      <c r="P1845" s="295" t="n"/>
      <c r="Q1845" s="295" t="n"/>
      <c r="R1845" s="295" t="n"/>
      <c r="S1845" s="295" t="n"/>
      <c r="T1845" s="295" t="n"/>
      <c r="U1845" s="295" t="n"/>
      <c r="V1845" s="295" t="n"/>
      <c r="W1845" s="295" t="n"/>
      <c r="X1845" s="290" t="inlineStr">
        <is>
          <t>Plot válido</t>
        </is>
      </c>
    </row>
    <row r="1846" hidden="1" ht="15.75" customHeight="1" s="412">
      <c r="A1846" s="294" t="n"/>
      <c r="B1846" s="294" t="n"/>
      <c r="C1846" s="294" t="n"/>
      <c r="D1846" s="294" t="n"/>
      <c r="E1846" s="294" t="n"/>
      <c r="F1846" s="295" t="n"/>
      <c r="G1846" s="295" t="n"/>
      <c r="H1846" s="296" t="n"/>
      <c r="I1846" s="295" t="n"/>
      <c r="J1846" s="296" t="n"/>
      <c r="K1846" s="295" t="n"/>
      <c r="L1846" s="297" t="n"/>
      <c r="M1846" s="297">
        <f>'ENS TARDIO 201819'!$K1846-'ENS TARDIO 201819'!$I1846</f>
        <v/>
      </c>
      <c r="N1846" s="295" t="n"/>
      <c r="O1846" s="295" t="n"/>
      <c r="P1846" s="295" t="n"/>
      <c r="Q1846" s="295" t="n"/>
      <c r="R1846" s="295" t="n"/>
      <c r="S1846" s="295" t="n"/>
      <c r="T1846" s="295" t="n"/>
      <c r="U1846" s="295" t="n"/>
      <c r="V1846" s="295" t="n"/>
      <c r="W1846" s="295" t="n"/>
      <c r="X1846" s="290" t="inlineStr">
        <is>
          <t>Plot válido</t>
        </is>
      </c>
    </row>
    <row r="1847" hidden="1" ht="15.75" customHeight="1" s="412">
      <c r="A1847" s="294" t="n"/>
      <c r="B1847" s="294" t="n"/>
      <c r="C1847" s="294" t="n"/>
      <c r="D1847" s="294" t="n"/>
      <c r="E1847" s="294" t="n"/>
      <c r="F1847" s="295" t="n"/>
      <c r="G1847" s="295" t="n"/>
      <c r="H1847" s="296" t="n"/>
      <c r="I1847" s="295" t="n"/>
      <c r="J1847" s="296" t="n"/>
      <c r="K1847" s="295" t="n"/>
      <c r="L1847" s="297" t="n"/>
      <c r="M1847" s="297">
        <f>'ENS TARDIO 201819'!$K1847-'ENS TARDIO 201819'!$I1847</f>
        <v/>
      </c>
      <c r="N1847" s="295" t="n"/>
      <c r="O1847" s="295" t="n"/>
      <c r="P1847" s="295" t="n"/>
      <c r="Q1847" s="295" t="n"/>
      <c r="R1847" s="295" t="n"/>
      <c r="S1847" s="295" t="n"/>
      <c r="T1847" s="295" t="n"/>
      <c r="U1847" s="295" t="n"/>
      <c r="V1847" s="295" t="n"/>
      <c r="W1847" s="295" t="n"/>
      <c r="X1847" s="290" t="inlineStr">
        <is>
          <t>Plot válido</t>
        </is>
      </c>
    </row>
    <row r="1848" hidden="1" ht="15.75" customHeight="1" s="412">
      <c r="A1848" s="294" t="n"/>
      <c r="B1848" s="294" t="n"/>
      <c r="C1848" s="294" t="n"/>
      <c r="D1848" s="294" t="n"/>
      <c r="E1848" s="294" t="n"/>
      <c r="F1848" s="295" t="n"/>
      <c r="G1848" s="295" t="n"/>
      <c r="H1848" s="296" t="n"/>
      <c r="I1848" s="295" t="n"/>
      <c r="J1848" s="296" t="n"/>
      <c r="K1848" s="295" t="n"/>
      <c r="L1848" s="297" t="n"/>
      <c r="M1848" s="297">
        <f>'ENS TARDIO 201819'!$K1848-'ENS TARDIO 201819'!$I1848</f>
        <v/>
      </c>
      <c r="N1848" s="295" t="n"/>
      <c r="O1848" s="295" t="n"/>
      <c r="P1848" s="295" t="n"/>
      <c r="Q1848" s="295" t="n"/>
      <c r="R1848" s="295" t="n"/>
      <c r="S1848" s="295" t="n"/>
      <c r="T1848" s="295" t="n"/>
      <c r="U1848" s="295" t="n"/>
      <c r="V1848" s="295" t="n"/>
      <c r="W1848" s="295" t="n"/>
      <c r="X1848" s="290" t="inlineStr">
        <is>
          <t>Plot válido</t>
        </is>
      </c>
    </row>
    <row r="1849" hidden="1" ht="15.75" customHeight="1" s="412">
      <c r="A1849" s="294" t="n"/>
      <c r="B1849" s="294" t="n"/>
      <c r="C1849" s="294" t="n"/>
      <c r="D1849" s="294" t="n"/>
      <c r="E1849" s="294" t="n"/>
      <c r="F1849" s="295" t="n"/>
      <c r="G1849" s="295" t="n"/>
      <c r="H1849" s="296" t="n"/>
      <c r="I1849" s="295" t="n"/>
      <c r="J1849" s="296" t="n"/>
      <c r="K1849" s="295" t="n"/>
      <c r="L1849" s="297" t="n"/>
      <c r="M1849" s="297">
        <f>'ENS TARDIO 201819'!$K1849-'ENS TARDIO 201819'!$I1849</f>
        <v/>
      </c>
      <c r="N1849" s="295" t="n"/>
      <c r="O1849" s="295" t="n"/>
      <c r="P1849" s="295" t="n"/>
      <c r="Q1849" s="295" t="n"/>
      <c r="R1849" s="295" t="n"/>
      <c r="S1849" s="295" t="n"/>
      <c r="T1849" s="295" t="n"/>
      <c r="U1849" s="295" t="n"/>
      <c r="V1849" s="295" t="n"/>
      <c r="W1849" s="295" t="n"/>
      <c r="X1849" s="290" t="inlineStr">
        <is>
          <t>Plot válido</t>
        </is>
      </c>
    </row>
    <row r="1850" hidden="1" ht="15.75" customHeight="1" s="412">
      <c r="A1850" s="294" t="n"/>
      <c r="B1850" s="294" t="n"/>
      <c r="C1850" s="294" t="n"/>
      <c r="D1850" s="294" t="n"/>
      <c r="E1850" s="294" t="n"/>
      <c r="F1850" s="295" t="n"/>
      <c r="G1850" s="295" t="n"/>
      <c r="H1850" s="296" t="n"/>
      <c r="I1850" s="295" t="n"/>
      <c r="J1850" s="296" t="n"/>
      <c r="K1850" s="295" t="n"/>
      <c r="L1850" s="297" t="n"/>
      <c r="M1850" s="297">
        <f>'ENS TARDIO 201819'!$K1850-'ENS TARDIO 201819'!$I1850</f>
        <v/>
      </c>
      <c r="N1850" s="295" t="n"/>
      <c r="O1850" s="295" t="n"/>
      <c r="P1850" s="295" t="n"/>
      <c r="Q1850" s="295" t="n"/>
      <c r="R1850" s="295" t="n"/>
      <c r="S1850" s="295" t="n"/>
      <c r="T1850" s="295" t="n"/>
      <c r="U1850" s="295" t="n"/>
      <c r="V1850" s="295" t="n"/>
      <c r="W1850" s="295" t="n"/>
      <c r="X1850" s="290" t="inlineStr">
        <is>
          <t>Plot válido</t>
        </is>
      </c>
    </row>
    <row r="1851" hidden="1" ht="15.75" customHeight="1" s="412">
      <c r="A1851" s="294" t="n"/>
      <c r="B1851" s="294" t="n"/>
      <c r="C1851" s="294" t="n"/>
      <c r="D1851" s="294" t="n"/>
      <c r="E1851" s="294" t="n"/>
      <c r="F1851" s="295" t="n"/>
      <c r="G1851" s="295" t="n"/>
      <c r="H1851" s="296" t="n"/>
      <c r="I1851" s="295" t="n"/>
      <c r="J1851" s="296" t="n"/>
      <c r="K1851" s="295" t="n"/>
      <c r="L1851" s="297" t="n"/>
      <c r="M1851" s="297">
        <f>'ENS TARDIO 201819'!$K1851-'ENS TARDIO 201819'!$I1851</f>
        <v/>
      </c>
      <c r="N1851" s="295" t="n"/>
      <c r="O1851" s="295" t="n"/>
      <c r="P1851" s="295" t="n"/>
      <c r="Q1851" s="295" t="n"/>
      <c r="R1851" s="295" t="n"/>
      <c r="S1851" s="295" t="n"/>
      <c r="T1851" s="295" t="n"/>
      <c r="U1851" s="295" t="n"/>
      <c r="V1851" s="295" t="n"/>
      <c r="W1851" s="295" t="n"/>
      <c r="X1851" s="290" t="inlineStr">
        <is>
          <t>Plot válido</t>
        </is>
      </c>
    </row>
    <row r="1852" hidden="1" ht="15.75" customHeight="1" s="412">
      <c r="A1852" s="294" t="n"/>
      <c r="B1852" s="294" t="n"/>
      <c r="C1852" s="294" t="n"/>
      <c r="D1852" s="294" t="n"/>
      <c r="E1852" s="294" t="n"/>
      <c r="F1852" s="295" t="n"/>
      <c r="G1852" s="295" t="n"/>
      <c r="H1852" s="296" t="n"/>
      <c r="I1852" s="295" t="n"/>
      <c r="J1852" s="296" t="n"/>
      <c r="K1852" s="295" t="n"/>
      <c r="L1852" s="297" t="n"/>
      <c r="M1852" s="297">
        <f>'ENS TARDIO 201819'!$K1852-'ENS TARDIO 201819'!$I1852</f>
        <v/>
      </c>
      <c r="N1852" s="295" t="n"/>
      <c r="O1852" s="295" t="n"/>
      <c r="P1852" s="295" t="n"/>
      <c r="Q1852" s="295" t="n"/>
      <c r="R1852" s="295" t="n"/>
      <c r="S1852" s="295" t="n"/>
      <c r="T1852" s="295" t="n"/>
      <c r="U1852" s="295" t="n"/>
      <c r="V1852" s="295" t="n"/>
      <c r="W1852" s="295" t="n"/>
      <c r="X1852" s="290" t="inlineStr">
        <is>
          <t>Plot válido</t>
        </is>
      </c>
    </row>
    <row r="1853" hidden="1" ht="15.75" customHeight="1" s="412">
      <c r="A1853" s="294" t="n"/>
      <c r="B1853" s="294" t="n"/>
      <c r="C1853" s="294" t="n"/>
      <c r="D1853" s="294" t="n"/>
      <c r="E1853" s="294" t="n"/>
      <c r="F1853" s="295" t="n"/>
      <c r="G1853" s="295" t="n"/>
      <c r="H1853" s="296" t="n"/>
      <c r="I1853" s="295" t="n"/>
      <c r="J1853" s="296" t="n"/>
      <c r="K1853" s="295" t="n"/>
      <c r="L1853" s="297" t="n"/>
      <c r="M1853" s="297">
        <f>'ENS TARDIO 201819'!$K1853-'ENS TARDIO 201819'!$I1853</f>
        <v/>
      </c>
      <c r="N1853" s="295" t="n"/>
      <c r="O1853" s="295" t="n"/>
      <c r="P1853" s="295" t="n"/>
      <c r="Q1853" s="295" t="n"/>
      <c r="R1853" s="295" t="n"/>
      <c r="S1853" s="295" t="n"/>
      <c r="T1853" s="295" t="n"/>
      <c r="U1853" s="295" t="n"/>
      <c r="V1853" s="295" t="n"/>
      <c r="W1853" s="295" t="n"/>
      <c r="X1853" s="290" t="inlineStr">
        <is>
          <t>Plot válido</t>
        </is>
      </c>
    </row>
    <row r="1854" hidden="1" ht="15.75" customHeight="1" s="412">
      <c r="A1854" s="294" t="n"/>
      <c r="B1854" s="294" t="n"/>
      <c r="C1854" s="294" t="n"/>
      <c r="D1854" s="294" t="n"/>
      <c r="E1854" s="294" t="n"/>
      <c r="F1854" s="295" t="n"/>
      <c r="G1854" s="295" t="n"/>
      <c r="H1854" s="296" t="n"/>
      <c r="I1854" s="295" t="n"/>
      <c r="J1854" s="296" t="n"/>
      <c r="K1854" s="295" t="n"/>
      <c r="L1854" s="297" t="n"/>
      <c r="M1854" s="297">
        <f>'ENS TARDIO 201819'!$K1854-'ENS TARDIO 201819'!$I1854</f>
        <v/>
      </c>
      <c r="N1854" s="295" t="n"/>
      <c r="O1854" s="295" t="n"/>
      <c r="P1854" s="295" t="n"/>
      <c r="Q1854" s="295" t="n"/>
      <c r="R1854" s="295" t="n"/>
      <c r="S1854" s="295" t="n"/>
      <c r="T1854" s="295" t="n"/>
      <c r="U1854" s="295" t="n"/>
      <c r="V1854" s="295" t="n"/>
      <c r="W1854" s="295" t="n"/>
      <c r="X1854" s="290" t="inlineStr">
        <is>
          <t>Plot válido</t>
        </is>
      </c>
    </row>
    <row r="1855" hidden="1" ht="15.75" customHeight="1" s="412">
      <c r="A1855" s="294" t="n"/>
      <c r="B1855" s="294" t="n"/>
      <c r="C1855" s="294" t="n"/>
      <c r="D1855" s="294" t="n"/>
      <c r="E1855" s="294" t="n"/>
      <c r="F1855" s="295" t="n"/>
      <c r="G1855" s="295" t="n"/>
      <c r="H1855" s="296" t="n"/>
      <c r="I1855" s="295" t="n"/>
      <c r="J1855" s="296" t="n"/>
      <c r="K1855" s="295" t="n"/>
      <c r="L1855" s="297" t="n"/>
      <c r="M1855" s="297">
        <f>'ENS TARDIO 201819'!$K1855-'ENS TARDIO 201819'!$I1855</f>
        <v/>
      </c>
      <c r="N1855" s="295" t="n"/>
      <c r="O1855" s="295" t="n"/>
      <c r="P1855" s="295" t="n"/>
      <c r="Q1855" s="295" t="n"/>
      <c r="R1855" s="295" t="n"/>
      <c r="S1855" s="295" t="n"/>
      <c r="T1855" s="295" t="n"/>
      <c r="U1855" s="295" t="n"/>
      <c r="V1855" s="295" t="n"/>
      <c r="W1855" s="295" t="n"/>
      <c r="X1855" s="290" t="inlineStr">
        <is>
          <t>Plot válido</t>
        </is>
      </c>
    </row>
    <row r="1856" hidden="1" ht="15.75" customHeight="1" s="412">
      <c r="A1856" s="294" t="n"/>
      <c r="B1856" s="294" t="n"/>
      <c r="C1856" s="294" t="n"/>
      <c r="D1856" s="294" t="n"/>
      <c r="E1856" s="294" t="n"/>
      <c r="F1856" s="295" t="n"/>
      <c r="G1856" s="295" t="n"/>
      <c r="H1856" s="296" t="n"/>
      <c r="I1856" s="295" t="n"/>
      <c r="J1856" s="296" t="n"/>
      <c r="K1856" s="295" t="n"/>
      <c r="L1856" s="297" t="n"/>
      <c r="M1856" s="297">
        <f>'ENS TARDIO 201819'!$K1856-'ENS TARDIO 201819'!$I1856</f>
        <v/>
      </c>
      <c r="N1856" s="295" t="n"/>
      <c r="O1856" s="295" t="n"/>
      <c r="P1856" s="295" t="n"/>
      <c r="Q1856" s="295" t="n"/>
      <c r="R1856" s="295" t="n"/>
      <c r="S1856" s="295" t="n"/>
      <c r="T1856" s="295" t="n"/>
      <c r="U1856" s="295" t="n"/>
      <c r="V1856" s="295" t="n"/>
      <c r="W1856" s="295" t="n"/>
      <c r="X1856" s="290" t="inlineStr">
        <is>
          <t>Plot válido</t>
        </is>
      </c>
    </row>
    <row r="1857" hidden="1" ht="15.75" customHeight="1" s="412">
      <c r="A1857" s="294" t="n"/>
      <c r="B1857" s="294" t="n"/>
      <c r="C1857" s="294" t="n"/>
      <c r="D1857" s="294" t="n"/>
      <c r="E1857" s="294" t="n"/>
      <c r="F1857" s="295" t="n"/>
      <c r="G1857" s="295" t="n"/>
      <c r="H1857" s="296" t="n"/>
      <c r="I1857" s="295" t="n"/>
      <c r="J1857" s="296" t="n"/>
      <c r="K1857" s="295" t="n"/>
      <c r="L1857" s="297" t="n"/>
      <c r="M1857" s="297">
        <f>'ENS TARDIO 201819'!$K1857-'ENS TARDIO 201819'!$I1857</f>
        <v/>
      </c>
      <c r="N1857" s="295" t="n"/>
      <c r="O1857" s="295" t="n"/>
      <c r="P1857" s="295" t="n"/>
      <c r="Q1857" s="295" t="n"/>
      <c r="R1857" s="295" t="n"/>
      <c r="S1857" s="295" t="n"/>
      <c r="T1857" s="295" t="n"/>
      <c r="U1857" s="295" t="n"/>
      <c r="V1857" s="295" t="n"/>
      <c r="W1857" s="295" t="n"/>
      <c r="X1857" s="290" t="inlineStr">
        <is>
          <t>Plot válido</t>
        </is>
      </c>
    </row>
    <row r="1858" hidden="1" ht="15.75" customHeight="1" s="412">
      <c r="A1858" s="294" t="n"/>
      <c r="B1858" s="294" t="n"/>
      <c r="C1858" s="294" t="n"/>
      <c r="D1858" s="294" t="n"/>
      <c r="E1858" s="294" t="n"/>
      <c r="F1858" s="295" t="n"/>
      <c r="G1858" s="295" t="n"/>
      <c r="H1858" s="296" t="n"/>
      <c r="I1858" s="295" t="n"/>
      <c r="J1858" s="296" t="n"/>
      <c r="K1858" s="295" t="n"/>
      <c r="L1858" s="297" t="n"/>
      <c r="M1858" s="297">
        <f>'ENS TARDIO 201819'!$K1858-'ENS TARDIO 201819'!$I1858</f>
        <v/>
      </c>
      <c r="N1858" s="295" t="n"/>
      <c r="O1858" s="295" t="n"/>
      <c r="P1858" s="295" t="n"/>
      <c r="Q1858" s="295" t="n"/>
      <c r="R1858" s="295" t="n"/>
      <c r="S1858" s="295" t="n"/>
      <c r="T1858" s="295" t="n"/>
      <c r="U1858" s="295" t="n"/>
      <c r="V1858" s="295" t="n"/>
      <c r="W1858" s="295" t="n"/>
      <c r="X1858" s="290" t="inlineStr">
        <is>
          <t>Plot válido</t>
        </is>
      </c>
    </row>
    <row r="1859" hidden="1" ht="15.75" customHeight="1" s="412">
      <c r="A1859" s="294" t="n"/>
      <c r="B1859" s="294" t="n"/>
      <c r="C1859" s="294" t="n"/>
      <c r="D1859" s="294" t="n"/>
      <c r="E1859" s="294" t="n"/>
      <c r="F1859" s="295" t="n"/>
      <c r="G1859" s="295" t="n"/>
      <c r="H1859" s="296" t="n"/>
      <c r="I1859" s="295" t="n"/>
      <c r="J1859" s="296" t="n"/>
      <c r="K1859" s="295" t="n"/>
      <c r="L1859" s="297" t="n"/>
      <c r="M1859" s="297">
        <f>'ENS TARDIO 201819'!$K1859-'ENS TARDIO 201819'!$I1859</f>
        <v/>
      </c>
      <c r="N1859" s="295" t="n"/>
      <c r="O1859" s="295" t="n"/>
      <c r="P1859" s="295" t="n"/>
      <c r="Q1859" s="295" t="n"/>
      <c r="R1859" s="295" t="n"/>
      <c r="S1859" s="295" t="n"/>
      <c r="T1859" s="295" t="n"/>
      <c r="U1859" s="295" t="n"/>
      <c r="V1859" s="295" t="n"/>
      <c r="W1859" s="295" t="n"/>
      <c r="X1859" s="290" t="inlineStr">
        <is>
          <t>Plot válido</t>
        </is>
      </c>
    </row>
    <row r="1860" hidden="1" ht="15.75" customHeight="1" s="412">
      <c r="A1860" s="294" t="n"/>
      <c r="B1860" s="294" t="n"/>
      <c r="C1860" s="294" t="n"/>
      <c r="D1860" s="294" t="n"/>
      <c r="E1860" s="294" t="n"/>
      <c r="F1860" s="295" t="n"/>
      <c r="G1860" s="295" t="n"/>
      <c r="H1860" s="296" t="n"/>
      <c r="I1860" s="295" t="n"/>
      <c r="J1860" s="296" t="n"/>
      <c r="K1860" s="295" t="n"/>
      <c r="L1860" s="297" t="n"/>
      <c r="M1860" s="297">
        <f>'ENS TARDIO 201819'!$K1860-'ENS TARDIO 201819'!$I1860</f>
        <v/>
      </c>
      <c r="N1860" s="295" t="n"/>
      <c r="O1860" s="295" t="n"/>
      <c r="P1860" s="295" t="n"/>
      <c r="Q1860" s="295" t="n"/>
      <c r="R1860" s="295" t="n"/>
      <c r="S1860" s="295" t="n"/>
      <c r="T1860" s="295" t="n"/>
      <c r="U1860" s="295" t="n"/>
      <c r="V1860" s="295" t="n"/>
      <c r="W1860" s="295" t="n"/>
      <c r="X1860" s="290" t="inlineStr">
        <is>
          <t>Plot válido</t>
        </is>
      </c>
    </row>
    <row r="1861" hidden="1" ht="15.75" customHeight="1" s="412">
      <c r="A1861" s="294" t="n"/>
      <c r="B1861" s="294" t="n"/>
      <c r="C1861" s="294" t="n"/>
      <c r="D1861" s="294" t="n"/>
      <c r="E1861" s="294" t="n"/>
      <c r="F1861" s="295" t="n"/>
      <c r="G1861" s="295" t="n"/>
      <c r="H1861" s="296" t="n"/>
      <c r="I1861" s="295" t="n"/>
      <c r="J1861" s="296" t="n"/>
      <c r="K1861" s="295" t="n"/>
      <c r="L1861" s="297" t="n"/>
      <c r="M1861" s="297">
        <f>'ENS TARDIO 201819'!$K1861-'ENS TARDIO 201819'!$I1861</f>
        <v/>
      </c>
      <c r="N1861" s="295" t="n"/>
      <c r="O1861" s="295" t="n"/>
      <c r="P1861" s="295" t="n"/>
      <c r="Q1861" s="295" t="n"/>
      <c r="R1861" s="295" t="n"/>
      <c r="S1861" s="295" t="n"/>
      <c r="T1861" s="295" t="n"/>
      <c r="U1861" s="295" t="n"/>
      <c r="V1861" s="295" t="n"/>
      <c r="W1861" s="295" t="n"/>
      <c r="X1861" s="290" t="inlineStr">
        <is>
          <t>Plot válido</t>
        </is>
      </c>
    </row>
    <row r="1862" hidden="1" ht="15.75" customHeight="1" s="412">
      <c r="A1862" s="294" t="n"/>
      <c r="B1862" s="294" t="n"/>
      <c r="C1862" s="294" t="n"/>
      <c r="D1862" s="294" t="n"/>
      <c r="E1862" s="294" t="n"/>
      <c r="F1862" s="295" t="n"/>
      <c r="G1862" s="295" t="n"/>
      <c r="H1862" s="296" t="n"/>
      <c r="I1862" s="295" t="n"/>
      <c r="J1862" s="296" t="n"/>
      <c r="K1862" s="295" t="n"/>
      <c r="L1862" s="297" t="n"/>
      <c r="M1862" s="297">
        <f>'ENS TARDIO 201819'!$K1862-'ENS TARDIO 201819'!$I1862</f>
        <v/>
      </c>
      <c r="N1862" s="295" t="n"/>
      <c r="O1862" s="295" t="n"/>
      <c r="P1862" s="295" t="n"/>
      <c r="Q1862" s="295" t="n"/>
      <c r="R1862" s="295" t="n"/>
      <c r="S1862" s="295" t="n"/>
      <c r="T1862" s="295" t="n"/>
      <c r="U1862" s="295" t="n"/>
      <c r="V1862" s="295" t="n"/>
      <c r="W1862" s="295" t="n"/>
      <c r="X1862" s="290" t="inlineStr">
        <is>
          <t>Plot válido</t>
        </is>
      </c>
    </row>
    <row r="1863" hidden="1" ht="15.75" customHeight="1" s="412">
      <c r="A1863" s="294" t="n"/>
      <c r="B1863" s="294" t="n"/>
      <c r="C1863" s="294" t="n"/>
      <c r="D1863" s="294" t="n"/>
      <c r="E1863" s="294" t="n"/>
      <c r="F1863" s="295" t="n"/>
      <c r="G1863" s="295" t="n"/>
      <c r="H1863" s="296" t="n"/>
      <c r="I1863" s="295" t="n"/>
      <c r="J1863" s="296" t="n"/>
      <c r="K1863" s="295" t="n"/>
      <c r="L1863" s="297" t="n"/>
      <c r="M1863" s="297">
        <f>'ENS TARDIO 201819'!$K1863-'ENS TARDIO 201819'!$I1863</f>
        <v/>
      </c>
      <c r="N1863" s="295" t="n"/>
      <c r="O1863" s="295" t="n"/>
      <c r="P1863" s="295" t="n"/>
      <c r="Q1863" s="295" t="n"/>
      <c r="R1863" s="295" t="n"/>
      <c r="S1863" s="295" t="n"/>
      <c r="T1863" s="295" t="n"/>
      <c r="U1863" s="295" t="n"/>
      <c r="V1863" s="295" t="n"/>
      <c r="W1863" s="295" t="n"/>
      <c r="X1863" s="290" t="inlineStr">
        <is>
          <t>Plot válido</t>
        </is>
      </c>
    </row>
    <row r="1864" hidden="1" ht="15.75" customHeight="1" s="412">
      <c r="A1864" s="294" t="n"/>
      <c r="B1864" s="294" t="n"/>
      <c r="C1864" s="294" t="n"/>
      <c r="D1864" s="294" t="n"/>
      <c r="E1864" s="294" t="n"/>
      <c r="F1864" s="295" t="n"/>
      <c r="G1864" s="295" t="n"/>
      <c r="H1864" s="296" t="n"/>
      <c r="I1864" s="295" t="n"/>
      <c r="J1864" s="296" t="n"/>
      <c r="K1864" s="295" t="n"/>
      <c r="L1864" s="297" t="n"/>
      <c r="M1864" s="297">
        <f>'ENS TARDIO 201819'!$K1864-'ENS TARDIO 201819'!$I1864</f>
        <v/>
      </c>
      <c r="N1864" s="295" t="n"/>
      <c r="O1864" s="295" t="n"/>
      <c r="P1864" s="295" t="n"/>
      <c r="Q1864" s="295" t="n"/>
      <c r="R1864" s="295" t="n"/>
      <c r="S1864" s="295" t="n"/>
      <c r="T1864" s="295" t="n"/>
      <c r="U1864" s="295" t="n"/>
      <c r="V1864" s="295" t="n"/>
      <c r="W1864" s="295" t="n"/>
      <c r="X1864" s="290" t="inlineStr">
        <is>
          <t>Plot válido</t>
        </is>
      </c>
    </row>
    <row r="1865" hidden="1" ht="15.75" customHeight="1" s="412">
      <c r="A1865" s="294" t="n"/>
      <c r="B1865" s="294" t="n"/>
      <c r="C1865" s="294" t="n"/>
      <c r="D1865" s="294" t="n"/>
      <c r="E1865" s="294" t="n"/>
      <c r="F1865" s="295" t="n"/>
      <c r="G1865" s="295" t="n"/>
      <c r="H1865" s="296" t="n"/>
      <c r="I1865" s="295" t="n"/>
      <c r="J1865" s="296" t="n"/>
      <c r="K1865" s="295" t="n"/>
      <c r="L1865" s="297" t="n"/>
      <c r="M1865" s="297">
        <f>'ENS TARDIO 201819'!$K1865-'ENS TARDIO 201819'!$I1865</f>
        <v/>
      </c>
      <c r="N1865" s="295" t="n"/>
      <c r="O1865" s="295" t="n"/>
      <c r="P1865" s="295" t="n"/>
      <c r="Q1865" s="295" t="n"/>
      <c r="R1865" s="295" t="n"/>
      <c r="S1865" s="295" t="n"/>
      <c r="T1865" s="295" t="n"/>
      <c r="U1865" s="295" t="n"/>
      <c r="V1865" s="295" t="n"/>
      <c r="W1865" s="295" t="n"/>
      <c r="X1865" s="290" t="inlineStr">
        <is>
          <t>Plot válido</t>
        </is>
      </c>
    </row>
    <row r="1866" hidden="1" ht="15.75" customHeight="1" s="412">
      <c r="A1866" s="294" t="n"/>
      <c r="B1866" s="294" t="n"/>
      <c r="C1866" s="294" t="n"/>
      <c r="D1866" s="294" t="n"/>
      <c r="E1866" s="294" t="n"/>
      <c r="F1866" s="295" t="n"/>
      <c r="G1866" s="295" t="n"/>
      <c r="H1866" s="296" t="n"/>
      <c r="I1866" s="295" t="n"/>
      <c r="J1866" s="296" t="n"/>
      <c r="K1866" s="295" t="n"/>
      <c r="L1866" s="297" t="n"/>
      <c r="M1866" s="297">
        <f>'ENS TARDIO 201819'!$K1866-'ENS TARDIO 201819'!$I1866</f>
        <v/>
      </c>
      <c r="N1866" s="295" t="n"/>
      <c r="O1866" s="295" t="n"/>
      <c r="P1866" s="295" t="n"/>
      <c r="Q1866" s="295" t="n"/>
      <c r="R1866" s="295" t="n"/>
      <c r="S1866" s="295" t="n"/>
      <c r="T1866" s="295" t="n"/>
      <c r="U1866" s="295" t="n"/>
      <c r="V1866" s="295" t="n"/>
      <c r="W1866" s="295" t="n"/>
      <c r="X1866" s="290" t="inlineStr">
        <is>
          <t>Plot válido</t>
        </is>
      </c>
    </row>
    <row r="1867" hidden="1" ht="15.75" customHeight="1" s="412">
      <c r="A1867" s="294" t="n"/>
      <c r="B1867" s="294" t="n"/>
      <c r="C1867" s="294" t="n"/>
      <c r="D1867" s="294" t="n"/>
      <c r="E1867" s="294" t="n"/>
      <c r="F1867" s="295" t="n"/>
      <c r="G1867" s="295" t="n"/>
      <c r="H1867" s="296" t="n"/>
      <c r="I1867" s="295" t="n"/>
      <c r="J1867" s="296" t="n"/>
      <c r="K1867" s="295" t="n"/>
      <c r="L1867" s="297" t="n"/>
      <c r="M1867" s="297">
        <f>'ENS TARDIO 201819'!$K1867-'ENS TARDIO 201819'!$I1867</f>
        <v/>
      </c>
      <c r="N1867" s="295" t="n"/>
      <c r="O1867" s="295" t="n"/>
      <c r="P1867" s="295" t="n"/>
      <c r="Q1867" s="295" t="n"/>
      <c r="R1867" s="295" t="n"/>
      <c r="S1867" s="295" t="n"/>
      <c r="T1867" s="295" t="n"/>
      <c r="U1867" s="295" t="n"/>
      <c r="V1867" s="295" t="n"/>
      <c r="W1867" s="295" t="n"/>
      <c r="X1867" s="290" t="inlineStr">
        <is>
          <t>Se descarta</t>
        </is>
      </c>
    </row>
    <row r="1868" hidden="1" ht="15.75" customHeight="1" s="412">
      <c r="A1868" s="294" t="n"/>
      <c r="B1868" s="294" t="n"/>
      <c r="C1868" s="294" t="n"/>
      <c r="D1868" s="294" t="n"/>
      <c r="E1868" s="294" t="n"/>
      <c r="F1868" s="295" t="n"/>
      <c r="G1868" s="295" t="n"/>
      <c r="H1868" s="296" t="n"/>
      <c r="I1868" s="295" t="n"/>
      <c r="J1868" s="296" t="n"/>
      <c r="K1868" s="295" t="n"/>
      <c r="L1868" s="297" t="n"/>
      <c r="M1868" s="297">
        <f>'ENS TARDIO 201819'!$K1868-'ENS TARDIO 201819'!$I1868</f>
        <v/>
      </c>
      <c r="N1868" s="295" t="n"/>
      <c r="O1868" s="295" t="n"/>
      <c r="P1868" s="295" t="n"/>
      <c r="Q1868" s="295" t="n"/>
      <c r="R1868" s="295" t="n"/>
      <c r="S1868" s="295" t="n"/>
      <c r="T1868" s="295" t="n"/>
      <c r="U1868" s="295" t="n"/>
      <c r="V1868" s="295" t="n"/>
      <c r="W1868" s="295" t="n"/>
      <c r="X1868" s="290" t="inlineStr">
        <is>
          <t>Se descarta</t>
        </is>
      </c>
    </row>
    <row r="1869" hidden="1" ht="15.75" customHeight="1" s="412">
      <c r="A1869" s="294" t="n"/>
      <c r="B1869" s="294" t="n"/>
      <c r="C1869" s="294" t="n"/>
      <c r="D1869" s="294" t="n"/>
      <c r="E1869" s="294" t="n"/>
      <c r="F1869" s="295" t="n"/>
      <c r="G1869" s="295" t="n"/>
      <c r="H1869" s="296" t="n"/>
      <c r="I1869" s="295" t="n"/>
      <c r="J1869" s="296" t="n"/>
      <c r="K1869" s="295" t="n"/>
      <c r="L1869" s="297" t="n"/>
      <c r="M1869" s="297">
        <f>'ENS TARDIO 201819'!$K1869-'ENS TARDIO 201819'!$I1869</f>
        <v/>
      </c>
      <c r="N1869" s="295" t="n"/>
      <c r="O1869" s="295" t="n"/>
      <c r="P1869" s="295" t="n"/>
      <c r="Q1869" s="295" t="n"/>
      <c r="R1869" s="295" t="n"/>
      <c r="S1869" s="295" t="n"/>
      <c r="T1869" s="295" t="n"/>
      <c r="U1869" s="295" t="n"/>
      <c r="V1869" s="295" t="n"/>
      <c r="W1869" s="295" t="n"/>
      <c r="X1869" s="290" t="inlineStr">
        <is>
          <t>Se descarta</t>
        </is>
      </c>
    </row>
    <row r="1870" hidden="1" ht="15.75" customHeight="1" s="412">
      <c r="A1870" s="294" t="n"/>
      <c r="B1870" s="294" t="n"/>
      <c r="C1870" s="294" t="n"/>
      <c r="D1870" s="294" t="n"/>
      <c r="E1870" s="294" t="n"/>
      <c r="F1870" s="295" t="n"/>
      <c r="G1870" s="295" t="n"/>
      <c r="H1870" s="296" t="n"/>
      <c r="I1870" s="295" t="n"/>
      <c r="J1870" s="296" t="n"/>
      <c r="K1870" s="295" t="n"/>
      <c r="L1870" s="297" t="n"/>
      <c r="M1870" s="297">
        <f>'ENS TARDIO 201819'!$K1870-'ENS TARDIO 201819'!$I1870</f>
        <v/>
      </c>
      <c r="N1870" s="295" t="n"/>
      <c r="O1870" s="295" t="n"/>
      <c r="P1870" s="295" t="n"/>
      <c r="Q1870" s="295" t="n"/>
      <c r="R1870" s="295" t="n"/>
      <c r="S1870" s="295" t="n"/>
      <c r="T1870" s="295" t="n"/>
      <c r="U1870" s="295" t="n"/>
      <c r="V1870" s="295" t="n"/>
      <c r="W1870" s="295" t="n"/>
      <c r="X1870" s="290" t="inlineStr">
        <is>
          <t>Se descarta</t>
        </is>
      </c>
    </row>
    <row r="1871" hidden="1" ht="15.75" customHeight="1" s="412">
      <c r="A1871" s="294" t="n"/>
      <c r="B1871" s="294" t="n"/>
      <c r="C1871" s="294" t="n"/>
      <c r="D1871" s="294" t="n"/>
      <c r="E1871" s="294" t="n"/>
      <c r="F1871" s="295" t="n"/>
      <c r="G1871" s="295" t="n"/>
      <c r="H1871" s="296" t="n"/>
      <c r="I1871" s="295" t="n"/>
      <c r="J1871" s="296" t="n"/>
      <c r="K1871" s="295" t="n"/>
      <c r="L1871" s="297" t="n"/>
      <c r="M1871" s="297">
        <f>'ENS TARDIO 201819'!$K1871-'ENS TARDIO 201819'!$I1871</f>
        <v/>
      </c>
      <c r="N1871" s="295" t="n"/>
      <c r="O1871" s="295" t="n"/>
      <c r="P1871" s="295" t="n"/>
      <c r="Q1871" s="295" t="n"/>
      <c r="R1871" s="295" t="n"/>
      <c r="S1871" s="295" t="n"/>
      <c r="T1871" s="295" t="n"/>
      <c r="U1871" s="295" t="n"/>
      <c r="V1871" s="295" t="n"/>
      <c r="W1871" s="295" t="n"/>
      <c r="X1871" s="290" t="inlineStr">
        <is>
          <t>Se descarta</t>
        </is>
      </c>
    </row>
    <row r="1872" hidden="1" ht="15.75" customHeight="1" s="412">
      <c r="A1872" s="294" t="n"/>
      <c r="B1872" s="294" t="n"/>
      <c r="C1872" s="294" t="n"/>
      <c r="D1872" s="294" t="n"/>
      <c r="E1872" s="294" t="n"/>
      <c r="F1872" s="295" t="n"/>
      <c r="G1872" s="295" t="n"/>
      <c r="H1872" s="296" t="n"/>
      <c r="I1872" s="295" t="n"/>
      <c r="J1872" s="296" t="n"/>
      <c r="K1872" s="295" t="n"/>
      <c r="L1872" s="297" t="n"/>
      <c r="M1872" s="297">
        <f>'ENS TARDIO 201819'!$K1872-'ENS TARDIO 201819'!$I1872</f>
        <v/>
      </c>
      <c r="N1872" s="295" t="n"/>
      <c r="O1872" s="295" t="n"/>
      <c r="P1872" s="295" t="n"/>
      <c r="Q1872" s="295" t="n"/>
      <c r="R1872" s="295" t="n"/>
      <c r="S1872" s="295" t="n"/>
      <c r="T1872" s="295" t="n"/>
      <c r="U1872" s="295" t="n"/>
      <c r="V1872" s="295" t="n"/>
      <c r="W1872" s="295" t="n"/>
      <c r="X1872" s="290" t="inlineStr">
        <is>
          <t>Se descarta</t>
        </is>
      </c>
    </row>
    <row r="1873" hidden="1" ht="15.75" customHeight="1" s="412">
      <c r="A1873" s="294" t="n"/>
      <c r="B1873" s="294" t="n"/>
      <c r="C1873" s="294" t="n"/>
      <c r="D1873" s="294" t="n"/>
      <c r="E1873" s="294" t="n"/>
      <c r="F1873" s="295" t="n"/>
      <c r="G1873" s="295" t="n"/>
      <c r="H1873" s="296" t="n"/>
      <c r="I1873" s="295" t="n"/>
      <c r="J1873" s="296" t="n"/>
      <c r="K1873" s="295" t="n"/>
      <c r="L1873" s="297" t="n"/>
      <c r="M1873" s="297">
        <f>'ENS TARDIO 201819'!$K1873-'ENS TARDIO 201819'!$I1873</f>
        <v/>
      </c>
      <c r="N1873" s="295" t="n"/>
      <c r="O1873" s="295" t="n"/>
      <c r="P1873" s="295" t="n"/>
      <c r="Q1873" s="295" t="n"/>
      <c r="R1873" s="295" t="n"/>
      <c r="S1873" s="295" t="n"/>
      <c r="T1873" s="295" t="n"/>
      <c r="U1873" s="295" t="n"/>
      <c r="V1873" s="295" t="n"/>
      <c r="W1873" s="295" t="n"/>
      <c r="X1873" s="290" t="inlineStr">
        <is>
          <t>Se descarta</t>
        </is>
      </c>
    </row>
    <row r="1874" hidden="1" ht="15.75" customHeight="1" s="412">
      <c r="A1874" s="294" t="n"/>
      <c r="B1874" s="294" t="n"/>
      <c r="C1874" s="294" t="n"/>
      <c r="D1874" s="294" t="n"/>
      <c r="E1874" s="294" t="n"/>
      <c r="F1874" s="295" t="n"/>
      <c r="G1874" s="295" t="n"/>
      <c r="H1874" s="296" t="n"/>
      <c r="I1874" s="295" t="n"/>
      <c r="J1874" s="296" t="n"/>
      <c r="K1874" s="295" t="n"/>
      <c r="L1874" s="297" t="n"/>
      <c r="M1874" s="297">
        <f>'ENS TARDIO 201819'!$K1874-'ENS TARDIO 201819'!$I1874</f>
        <v/>
      </c>
      <c r="N1874" s="295" t="n"/>
      <c r="O1874" s="295" t="n"/>
      <c r="P1874" s="295" t="n"/>
      <c r="Q1874" s="295" t="n"/>
      <c r="R1874" s="295" t="n"/>
      <c r="S1874" s="295" t="n"/>
      <c r="T1874" s="295" t="n"/>
      <c r="U1874" s="295" t="n"/>
      <c r="V1874" s="295" t="n"/>
      <c r="W1874" s="295" t="n"/>
      <c r="X1874" s="290" t="inlineStr">
        <is>
          <t>Se descarta</t>
        </is>
      </c>
    </row>
    <row r="1875" hidden="1" ht="15.75" customHeight="1" s="412">
      <c r="A1875" s="294" t="n"/>
      <c r="B1875" s="294" t="n"/>
      <c r="C1875" s="294" t="n"/>
      <c r="D1875" s="294" t="n"/>
      <c r="E1875" s="294" t="n"/>
      <c r="F1875" s="295" t="n"/>
      <c r="G1875" s="295" t="n"/>
      <c r="H1875" s="296" t="n"/>
      <c r="I1875" s="295" t="n"/>
      <c r="J1875" s="296" t="n"/>
      <c r="K1875" s="295" t="n"/>
      <c r="L1875" s="297" t="n"/>
      <c r="M1875" s="297">
        <f>'ENS TARDIO 201819'!$K1875-'ENS TARDIO 201819'!$I1875</f>
        <v/>
      </c>
      <c r="N1875" s="295" t="n"/>
      <c r="O1875" s="295" t="n"/>
      <c r="P1875" s="295" t="n"/>
      <c r="Q1875" s="295" t="n"/>
      <c r="R1875" s="295" t="n"/>
      <c r="S1875" s="295" t="n"/>
      <c r="T1875" s="295" t="n"/>
      <c r="U1875" s="295" t="n"/>
      <c r="V1875" s="295" t="n"/>
      <c r="W1875" s="295" t="n"/>
      <c r="X1875" s="290" t="inlineStr">
        <is>
          <t>Plot válido</t>
        </is>
      </c>
    </row>
    <row r="1876" hidden="1" ht="15.75" customHeight="1" s="412">
      <c r="A1876" s="294" t="n"/>
      <c r="B1876" s="294" t="n"/>
      <c r="C1876" s="294" t="n"/>
      <c r="D1876" s="294" t="n"/>
      <c r="E1876" s="294" t="n"/>
      <c r="F1876" s="295" t="n"/>
      <c r="G1876" s="295" t="n"/>
      <c r="H1876" s="296" t="n"/>
      <c r="I1876" s="295" t="n"/>
      <c r="J1876" s="296" t="n"/>
      <c r="K1876" s="295" t="n"/>
      <c r="L1876" s="297" t="n"/>
      <c r="M1876" s="297">
        <f>'ENS TARDIO 201819'!$K1876-'ENS TARDIO 201819'!$I1876</f>
        <v/>
      </c>
      <c r="N1876" s="295" t="n"/>
      <c r="O1876" s="295" t="n"/>
      <c r="P1876" s="295" t="n"/>
      <c r="Q1876" s="295" t="n"/>
      <c r="R1876" s="295" t="n"/>
      <c r="S1876" s="295" t="n"/>
      <c r="T1876" s="295" t="n"/>
      <c r="U1876" s="295" t="n"/>
      <c r="V1876" s="295" t="n"/>
      <c r="W1876" s="295" t="n"/>
      <c r="X1876" s="290" t="inlineStr">
        <is>
          <t>Plot válido</t>
        </is>
      </c>
    </row>
    <row r="1877" hidden="1" ht="15.75" customHeight="1" s="412">
      <c r="A1877" s="294" t="n"/>
      <c r="B1877" s="294" t="n"/>
      <c r="C1877" s="294" t="n"/>
      <c r="D1877" s="294" t="n"/>
      <c r="E1877" s="294" t="n"/>
      <c r="F1877" s="295" t="n"/>
      <c r="G1877" s="295" t="n"/>
      <c r="H1877" s="296" t="n"/>
      <c r="I1877" s="295" t="n"/>
      <c r="J1877" s="296" t="n"/>
      <c r="K1877" s="295" t="n"/>
      <c r="L1877" s="297" t="n"/>
      <c r="M1877" s="297">
        <f>'ENS TARDIO 201819'!$K1877-'ENS TARDIO 201819'!$I1877</f>
        <v/>
      </c>
      <c r="N1877" s="295" t="n"/>
      <c r="O1877" s="295" t="n"/>
      <c r="P1877" s="295" t="n"/>
      <c r="Q1877" s="295" t="n"/>
      <c r="R1877" s="295" t="n"/>
      <c r="S1877" s="295" t="n"/>
      <c r="T1877" s="295" t="n"/>
      <c r="U1877" s="295" t="n"/>
      <c r="V1877" s="295" t="n"/>
      <c r="W1877" s="295" t="n"/>
      <c r="X1877" s="290" t="inlineStr">
        <is>
          <t>Plot válido</t>
        </is>
      </c>
    </row>
    <row r="1878" hidden="1" ht="15.75" customHeight="1" s="412">
      <c r="A1878" s="294" t="n"/>
      <c r="B1878" s="294" t="n"/>
      <c r="C1878" s="294" t="n"/>
      <c r="D1878" s="294" t="n"/>
      <c r="E1878" s="294" t="n"/>
      <c r="F1878" s="295" t="n"/>
      <c r="G1878" s="295" t="n"/>
      <c r="H1878" s="296" t="n"/>
      <c r="I1878" s="295" t="n"/>
      <c r="J1878" s="296" t="n"/>
      <c r="K1878" s="295" t="n"/>
      <c r="L1878" s="297" t="n"/>
      <c r="M1878" s="297">
        <f>'ENS TARDIO 201819'!$K1878-'ENS TARDIO 201819'!$I1878</f>
        <v/>
      </c>
      <c r="N1878" s="295" t="n"/>
      <c r="O1878" s="295" t="n"/>
      <c r="P1878" s="295" t="n"/>
      <c r="Q1878" s="295" t="n"/>
      <c r="R1878" s="295" t="n"/>
      <c r="S1878" s="295" t="n"/>
      <c r="T1878" s="295" t="n"/>
      <c r="U1878" s="295" t="n"/>
      <c r="V1878" s="295" t="n"/>
      <c r="W1878" s="295" t="n"/>
      <c r="X1878" s="290" t="inlineStr">
        <is>
          <t>Plot válido</t>
        </is>
      </c>
    </row>
    <row r="1879" hidden="1" ht="15.75" customHeight="1" s="412">
      <c r="A1879" s="294" t="n"/>
      <c r="B1879" s="294" t="n"/>
      <c r="C1879" s="294" t="n"/>
      <c r="D1879" s="294" t="n"/>
      <c r="E1879" s="294" t="n"/>
      <c r="F1879" s="295" t="n"/>
      <c r="G1879" s="295" t="n"/>
      <c r="H1879" s="296" t="n"/>
      <c r="I1879" s="295" t="n"/>
      <c r="J1879" s="296" t="n"/>
      <c r="K1879" s="295" t="n"/>
      <c r="L1879" s="297" t="n"/>
      <c r="M1879" s="297">
        <f>'ENS TARDIO 201819'!$K1879-'ENS TARDIO 201819'!$I1879</f>
        <v/>
      </c>
      <c r="N1879" s="295" t="n"/>
      <c r="O1879" s="295" t="n"/>
      <c r="P1879" s="295" t="n"/>
      <c r="Q1879" s="295" t="n"/>
      <c r="R1879" s="295" t="n"/>
      <c r="S1879" s="295" t="n"/>
      <c r="T1879" s="295" t="n"/>
      <c r="U1879" s="295" t="n"/>
      <c r="V1879" s="295" t="n"/>
      <c r="W1879" s="295" t="n"/>
      <c r="X1879" s="290" t="inlineStr">
        <is>
          <t>Plot válido</t>
        </is>
      </c>
    </row>
    <row r="1880" hidden="1" ht="15.75" customHeight="1" s="412">
      <c r="A1880" s="294" t="n"/>
      <c r="B1880" s="294" t="n"/>
      <c r="C1880" s="294" t="n"/>
      <c r="D1880" s="294" t="n"/>
      <c r="E1880" s="294" t="n"/>
      <c r="F1880" s="295" t="n"/>
      <c r="G1880" s="295" t="n"/>
      <c r="H1880" s="296" t="n"/>
      <c r="I1880" s="295" t="n"/>
      <c r="J1880" s="296" t="n"/>
      <c r="K1880" s="295" t="n"/>
      <c r="L1880" s="297" t="n"/>
      <c r="M1880" s="297">
        <f>'ENS TARDIO 201819'!$K1880-'ENS TARDIO 201819'!$I1880</f>
        <v/>
      </c>
      <c r="N1880" s="295" t="n"/>
      <c r="O1880" s="295" t="n"/>
      <c r="P1880" s="295" t="n"/>
      <c r="Q1880" s="295" t="n"/>
      <c r="R1880" s="295" t="n"/>
      <c r="S1880" s="295" t="n"/>
      <c r="T1880" s="295" t="n"/>
      <c r="U1880" s="295" t="n"/>
      <c r="V1880" s="295" t="n"/>
      <c r="W1880" s="295" t="n"/>
      <c r="X1880" s="290" t="inlineStr">
        <is>
          <t>Plot válido</t>
        </is>
      </c>
    </row>
    <row r="1881" hidden="1" ht="15.75" customHeight="1" s="412">
      <c r="A1881" s="294" t="n"/>
      <c r="B1881" s="294" t="n"/>
      <c r="C1881" s="294" t="n"/>
      <c r="D1881" s="294" t="n"/>
      <c r="E1881" s="294" t="n"/>
      <c r="F1881" s="295" t="n"/>
      <c r="G1881" s="295" t="n"/>
      <c r="H1881" s="296" t="n"/>
      <c r="I1881" s="295" t="n"/>
      <c r="J1881" s="296" t="n"/>
      <c r="K1881" s="295" t="n"/>
      <c r="L1881" s="297" t="n"/>
      <c r="M1881" s="297">
        <f>'ENS TARDIO 201819'!$K1881-'ENS TARDIO 201819'!$I1881</f>
        <v/>
      </c>
      <c r="N1881" s="295" t="n"/>
      <c r="O1881" s="295" t="n"/>
      <c r="P1881" s="295" t="n"/>
      <c r="Q1881" s="295" t="n"/>
      <c r="R1881" s="295" t="n"/>
      <c r="S1881" s="295" t="n"/>
      <c r="T1881" s="295" t="n"/>
      <c r="U1881" s="295" t="n"/>
      <c r="V1881" s="295" t="n"/>
      <c r="W1881" s="295" t="n"/>
      <c r="X1881" s="290" t="inlineStr">
        <is>
          <t>Plot válido</t>
        </is>
      </c>
    </row>
    <row r="1882" hidden="1" ht="15.75" customHeight="1" s="412">
      <c r="A1882" s="294" t="n"/>
      <c r="B1882" s="294" t="n"/>
      <c r="C1882" s="294" t="n"/>
      <c r="D1882" s="294" t="n"/>
      <c r="E1882" s="294" t="n"/>
      <c r="F1882" s="295" t="n"/>
      <c r="G1882" s="295" t="n"/>
      <c r="H1882" s="296" t="n"/>
      <c r="I1882" s="295" t="n"/>
      <c r="J1882" s="296" t="n"/>
      <c r="K1882" s="295" t="n"/>
      <c r="L1882" s="297" t="n"/>
      <c r="M1882" s="297">
        <f>'ENS TARDIO 201819'!$K1882-'ENS TARDIO 201819'!$I1882</f>
        <v/>
      </c>
      <c r="N1882" s="295" t="n"/>
      <c r="O1882" s="295" t="n"/>
      <c r="P1882" s="295" t="n"/>
      <c r="Q1882" s="295" t="n"/>
      <c r="R1882" s="295" t="n"/>
      <c r="S1882" s="295" t="n"/>
      <c r="T1882" s="295" t="n"/>
      <c r="U1882" s="295" t="n"/>
      <c r="V1882" s="295" t="n"/>
      <c r="W1882" s="295" t="n"/>
      <c r="X1882" s="290" t="inlineStr">
        <is>
          <t>Plot válido</t>
        </is>
      </c>
    </row>
    <row r="1883" hidden="1" ht="15.75" customHeight="1" s="412">
      <c r="A1883" s="294" t="n"/>
      <c r="B1883" s="294" t="n"/>
      <c r="C1883" s="294" t="n"/>
      <c r="D1883" s="294" t="n"/>
      <c r="E1883" s="294" t="n"/>
      <c r="F1883" s="295" t="n"/>
      <c r="G1883" s="295" t="n"/>
      <c r="H1883" s="296" t="n"/>
      <c r="I1883" s="295" t="n"/>
      <c r="J1883" s="296" t="n"/>
      <c r="K1883" s="295" t="n"/>
      <c r="L1883" s="297" t="n"/>
      <c r="M1883" s="297">
        <f>'ENS TARDIO 201819'!$K1883-'ENS TARDIO 201819'!$I1883</f>
        <v/>
      </c>
      <c r="N1883" s="295" t="n"/>
      <c r="O1883" s="295" t="n"/>
      <c r="P1883" s="295" t="n"/>
      <c r="Q1883" s="295" t="n"/>
      <c r="R1883" s="295" t="n"/>
      <c r="S1883" s="295" t="n"/>
      <c r="T1883" s="295" t="n"/>
      <c r="U1883" s="295" t="n"/>
      <c r="V1883" s="295" t="n"/>
      <c r="W1883" s="295" t="n"/>
      <c r="X1883" s="290" t="inlineStr">
        <is>
          <t>Plot válido</t>
        </is>
      </c>
    </row>
    <row r="1884" hidden="1" ht="15.75" customHeight="1" s="412">
      <c r="A1884" s="294" t="n"/>
      <c r="B1884" s="294" t="n"/>
      <c r="C1884" s="294" t="n"/>
      <c r="D1884" s="294" t="n"/>
      <c r="E1884" s="294" t="n"/>
      <c r="F1884" s="295" t="n"/>
      <c r="G1884" s="295" t="n"/>
      <c r="H1884" s="296" t="n"/>
      <c r="I1884" s="295" t="n"/>
      <c r="J1884" s="296" t="n"/>
      <c r="K1884" s="295" t="n"/>
      <c r="L1884" s="297" t="n"/>
      <c r="M1884" s="297">
        <f>'ENS TARDIO 201819'!$K1884-'ENS TARDIO 201819'!$I1884</f>
        <v/>
      </c>
      <c r="N1884" s="295" t="n"/>
      <c r="O1884" s="295" t="n"/>
      <c r="P1884" s="295" t="n"/>
      <c r="Q1884" s="295" t="n"/>
      <c r="R1884" s="295" t="n"/>
      <c r="S1884" s="295" t="n"/>
      <c r="T1884" s="295" t="n"/>
      <c r="U1884" s="295" t="n"/>
      <c r="V1884" s="295" t="n"/>
      <c r="W1884" s="295" t="n"/>
      <c r="X1884" s="290" t="inlineStr">
        <is>
          <t>Plot válido</t>
        </is>
      </c>
    </row>
    <row r="1885" hidden="1" ht="15.75" customHeight="1" s="412">
      <c r="A1885" s="294" t="n"/>
      <c r="B1885" s="294" t="n"/>
      <c r="C1885" s="294" t="n"/>
      <c r="D1885" s="294" t="n"/>
      <c r="E1885" s="294" t="n"/>
      <c r="F1885" s="295" t="n"/>
      <c r="G1885" s="295" t="n"/>
      <c r="H1885" s="296" t="n"/>
      <c r="I1885" s="295" t="n"/>
      <c r="J1885" s="296" t="n"/>
      <c r="K1885" s="295" t="n"/>
      <c r="L1885" s="297" t="n"/>
      <c r="M1885" s="297">
        <f>'ENS TARDIO 201819'!$K1885-'ENS TARDIO 201819'!$I1885</f>
        <v/>
      </c>
      <c r="N1885" s="295" t="n"/>
      <c r="O1885" s="295" t="n"/>
      <c r="P1885" s="295" t="n"/>
      <c r="Q1885" s="295" t="n"/>
      <c r="R1885" s="295" t="n"/>
      <c r="S1885" s="295" t="n"/>
      <c r="T1885" s="295" t="n"/>
      <c r="U1885" s="295" t="n"/>
      <c r="V1885" s="295" t="n"/>
      <c r="W1885" s="295" t="n"/>
      <c r="X1885" s="290" t="inlineStr">
        <is>
          <t>Se descarta</t>
        </is>
      </c>
    </row>
    <row r="1886" hidden="1" ht="15.75" customHeight="1" s="412">
      <c r="A1886" s="294" t="n"/>
      <c r="B1886" s="294" t="n"/>
      <c r="C1886" s="294" t="n"/>
      <c r="D1886" s="294" t="n"/>
      <c r="E1886" s="294" t="n"/>
      <c r="F1886" s="295" t="n"/>
      <c r="G1886" s="295" t="n"/>
      <c r="H1886" s="296" t="n"/>
      <c r="I1886" s="295" t="n"/>
      <c r="J1886" s="296" t="n"/>
      <c r="K1886" s="295" t="n"/>
      <c r="L1886" s="297" t="n"/>
      <c r="M1886" s="297">
        <f>'ENS TARDIO 201819'!$K1886-'ENS TARDIO 201819'!$I1886</f>
        <v/>
      </c>
      <c r="N1886" s="295" t="n"/>
      <c r="O1886" s="295" t="n"/>
      <c r="P1886" s="295" t="n"/>
      <c r="Q1886" s="295" t="n"/>
      <c r="R1886" s="295" t="n"/>
      <c r="S1886" s="295" t="n"/>
      <c r="T1886" s="295" t="n"/>
      <c r="U1886" s="295" t="n"/>
      <c r="V1886" s="295" t="n"/>
      <c r="W1886" s="295" t="n"/>
      <c r="X1886" s="290" t="inlineStr">
        <is>
          <t>Se descarta</t>
        </is>
      </c>
    </row>
    <row r="1887" hidden="1" ht="15.75" customHeight="1" s="412">
      <c r="A1887" s="294" t="n"/>
      <c r="B1887" s="294" t="n"/>
      <c r="C1887" s="294" t="n"/>
      <c r="D1887" s="294" t="n"/>
      <c r="E1887" s="294" t="n"/>
      <c r="F1887" s="295" t="n"/>
      <c r="G1887" s="295" t="n"/>
      <c r="H1887" s="296" t="n"/>
      <c r="I1887" s="295" t="n"/>
      <c r="J1887" s="296" t="n"/>
      <c r="K1887" s="295" t="n"/>
      <c r="L1887" s="297" t="n"/>
      <c r="M1887" s="297">
        <f>'ENS TARDIO 201819'!$K1887-'ENS TARDIO 201819'!$I1887</f>
        <v/>
      </c>
      <c r="N1887" s="295" t="n"/>
      <c r="O1887" s="295" t="n"/>
      <c r="P1887" s="295" t="n"/>
      <c r="Q1887" s="295" t="n"/>
      <c r="R1887" s="295" t="n"/>
      <c r="S1887" s="295" t="n"/>
      <c r="T1887" s="295" t="n"/>
      <c r="U1887" s="295" t="n"/>
      <c r="V1887" s="295" t="n"/>
      <c r="W1887" s="295" t="n"/>
      <c r="X1887" s="290" t="inlineStr">
        <is>
          <t>Se descarta</t>
        </is>
      </c>
    </row>
    <row r="1888" hidden="1" ht="15.75" customHeight="1" s="412">
      <c r="A1888" s="294" t="n"/>
      <c r="B1888" s="294" t="n"/>
      <c r="C1888" s="294" t="n"/>
      <c r="D1888" s="294" t="n"/>
      <c r="E1888" s="294" t="n"/>
      <c r="F1888" s="295" t="n"/>
      <c r="G1888" s="295" t="n"/>
      <c r="H1888" s="296" t="n"/>
      <c r="I1888" s="295" t="n"/>
      <c r="J1888" s="296" t="n"/>
      <c r="K1888" s="295" t="n"/>
      <c r="L1888" s="297" t="n"/>
      <c r="M1888" s="297">
        <f>'ENS TARDIO 201819'!$K1888-'ENS TARDIO 201819'!$I1888</f>
        <v/>
      </c>
      <c r="N1888" s="295" t="n"/>
      <c r="O1888" s="295" t="n"/>
      <c r="P1888" s="295" t="n"/>
      <c r="Q1888" s="295" t="n"/>
      <c r="R1888" s="295" t="n"/>
      <c r="S1888" s="295" t="n"/>
      <c r="T1888" s="295" t="n"/>
      <c r="U1888" s="295" t="n"/>
      <c r="V1888" s="295" t="n"/>
      <c r="W1888" s="295" t="n"/>
      <c r="X1888" s="290" t="inlineStr">
        <is>
          <t>Se descarta</t>
        </is>
      </c>
    </row>
    <row r="1889" hidden="1" ht="15.75" customHeight="1" s="412">
      <c r="A1889" s="294" t="n"/>
      <c r="B1889" s="294" t="n"/>
      <c r="C1889" s="294" t="n"/>
      <c r="D1889" s="294" t="n"/>
      <c r="E1889" s="294" t="n"/>
      <c r="F1889" s="295" t="n"/>
      <c r="G1889" s="295" t="n"/>
      <c r="H1889" s="296" t="n"/>
      <c r="I1889" s="295" t="n"/>
      <c r="J1889" s="296" t="n"/>
      <c r="K1889" s="295" t="n"/>
      <c r="L1889" s="297" t="n"/>
      <c r="M1889" s="297">
        <f>'ENS TARDIO 201819'!$K1889-'ENS TARDIO 201819'!$I1889</f>
        <v/>
      </c>
      <c r="N1889" s="295" t="n"/>
      <c r="O1889" s="295" t="n"/>
      <c r="P1889" s="295" t="n"/>
      <c r="Q1889" s="295" t="n"/>
      <c r="R1889" s="295" t="n"/>
      <c r="S1889" s="295" t="n"/>
      <c r="T1889" s="295" t="n"/>
      <c r="U1889" s="295" t="n"/>
      <c r="V1889" s="295" t="n"/>
      <c r="W1889" s="295" t="n"/>
      <c r="X1889" s="290" t="inlineStr">
        <is>
          <t>Se descarta</t>
        </is>
      </c>
    </row>
    <row r="1890" hidden="1" ht="15.75" customHeight="1" s="412">
      <c r="A1890" s="294" t="n"/>
      <c r="B1890" s="294" t="n"/>
      <c r="C1890" s="294" t="n"/>
      <c r="D1890" s="294" t="n"/>
      <c r="E1890" s="294" t="n"/>
      <c r="F1890" s="295" t="n"/>
      <c r="G1890" s="295" t="n"/>
      <c r="H1890" s="296" t="n"/>
      <c r="I1890" s="295" t="n"/>
      <c r="J1890" s="296" t="n"/>
      <c r="K1890" s="295" t="n"/>
      <c r="L1890" s="297" t="n"/>
      <c r="M1890" s="297">
        <f>'ENS TARDIO 201819'!$K1890-'ENS TARDIO 201819'!$I1890</f>
        <v/>
      </c>
      <c r="N1890" s="295" t="n"/>
      <c r="O1890" s="295" t="n"/>
      <c r="P1890" s="295" t="n"/>
      <c r="Q1890" s="295" t="n"/>
      <c r="R1890" s="295" t="n"/>
      <c r="S1890" s="295" t="n"/>
      <c r="T1890" s="295" t="n"/>
      <c r="U1890" s="295" t="n"/>
      <c r="V1890" s="295" t="n"/>
      <c r="W1890" s="295" t="n"/>
      <c r="X1890" s="290" t="inlineStr">
        <is>
          <t>Se descarta</t>
        </is>
      </c>
    </row>
    <row r="1891" hidden="1" ht="15.75" customHeight="1" s="412">
      <c r="A1891" s="294" t="n"/>
      <c r="B1891" s="294" t="n"/>
      <c r="C1891" s="294" t="n"/>
      <c r="D1891" s="294" t="n"/>
      <c r="E1891" s="294" t="n"/>
      <c r="F1891" s="295" t="n"/>
      <c r="G1891" s="295" t="n"/>
      <c r="H1891" s="296" t="n"/>
      <c r="I1891" s="295" t="n"/>
      <c r="J1891" s="296" t="n"/>
      <c r="K1891" s="295" t="n"/>
      <c r="L1891" s="297" t="n"/>
      <c r="M1891" s="297">
        <f>'ENS TARDIO 201819'!$K1891-'ENS TARDIO 201819'!$I1891</f>
        <v/>
      </c>
      <c r="N1891" s="295" t="n"/>
      <c r="O1891" s="295" t="n"/>
      <c r="P1891" s="295" t="n"/>
      <c r="Q1891" s="295" t="n"/>
      <c r="R1891" s="295" t="n"/>
      <c r="S1891" s="295" t="n"/>
      <c r="T1891" s="295" t="n"/>
      <c r="U1891" s="295" t="n"/>
      <c r="V1891" s="295" t="n"/>
      <c r="W1891" s="295" t="n"/>
      <c r="X1891" s="290" t="inlineStr">
        <is>
          <t>Se descarta</t>
        </is>
      </c>
    </row>
    <row r="1892" hidden="1" ht="15.75" customHeight="1" s="412">
      <c r="A1892" s="294" t="n"/>
      <c r="B1892" s="294" t="n"/>
      <c r="C1892" s="294" t="n"/>
      <c r="D1892" s="294" t="n"/>
      <c r="E1892" s="294" t="n"/>
      <c r="F1892" s="295" t="n"/>
      <c r="G1892" s="295" t="n"/>
      <c r="H1892" s="296" t="n"/>
      <c r="I1892" s="295" t="n"/>
      <c r="J1892" s="296" t="n"/>
      <c r="K1892" s="295" t="n"/>
      <c r="L1892" s="297" t="n"/>
      <c r="M1892" s="297">
        <f>'ENS TARDIO 201819'!$K1892-'ENS TARDIO 201819'!$I1892</f>
        <v/>
      </c>
      <c r="N1892" s="295" t="n"/>
      <c r="O1892" s="295" t="n"/>
      <c r="P1892" s="295" t="n"/>
      <c r="Q1892" s="295" t="n"/>
      <c r="R1892" s="295" t="n"/>
      <c r="S1892" s="295" t="n"/>
      <c r="T1892" s="295" t="n"/>
      <c r="U1892" s="295" t="n"/>
      <c r="V1892" s="295" t="n"/>
      <c r="W1892" s="295" t="n"/>
      <c r="X1892" s="290" t="inlineStr">
        <is>
          <t>Se descarta</t>
        </is>
      </c>
    </row>
    <row r="1893" hidden="1" ht="15.75" customHeight="1" s="412">
      <c r="A1893" s="294" t="n"/>
      <c r="B1893" s="294" t="n"/>
      <c r="C1893" s="294" t="n"/>
      <c r="D1893" s="294" t="n"/>
      <c r="E1893" s="294" t="n"/>
      <c r="F1893" s="295" t="n"/>
      <c r="G1893" s="295" t="n"/>
      <c r="H1893" s="296" t="n"/>
      <c r="I1893" s="295" t="n"/>
      <c r="J1893" s="296" t="n"/>
      <c r="K1893" s="295" t="n"/>
      <c r="L1893" s="297" t="n"/>
      <c r="M1893" s="297">
        <f>'ENS TARDIO 201819'!$K1893-'ENS TARDIO 201819'!$I1893</f>
        <v/>
      </c>
      <c r="N1893" s="295" t="n"/>
      <c r="O1893" s="295" t="n"/>
      <c r="P1893" s="295" t="n"/>
      <c r="Q1893" s="295" t="n"/>
      <c r="R1893" s="295" t="n"/>
      <c r="S1893" s="295" t="n"/>
      <c r="T1893" s="295" t="n"/>
      <c r="U1893" s="295" t="n"/>
      <c r="V1893" s="295" t="n"/>
      <c r="W1893" s="295" t="n"/>
      <c r="X1893" s="290" t="inlineStr">
        <is>
          <t>Se descarta</t>
        </is>
      </c>
    </row>
    <row r="1894" hidden="1" ht="15.75" customHeight="1" s="412">
      <c r="A1894" s="294" t="n"/>
      <c r="B1894" s="294" t="n"/>
      <c r="C1894" s="294" t="n"/>
      <c r="D1894" s="294" t="n"/>
      <c r="E1894" s="294" t="n"/>
      <c r="F1894" s="295" t="n"/>
      <c r="G1894" s="295" t="n"/>
      <c r="H1894" s="296" t="n"/>
      <c r="I1894" s="295" t="n"/>
      <c r="J1894" s="296" t="n"/>
      <c r="K1894" s="295" t="n"/>
      <c r="L1894" s="297" t="n"/>
      <c r="M1894" s="297">
        <f>'ENS TARDIO 201819'!$K1894-'ENS TARDIO 201819'!$I1894</f>
        <v/>
      </c>
      <c r="N1894" s="295" t="n"/>
      <c r="O1894" s="295" t="n"/>
      <c r="P1894" s="295" t="n"/>
      <c r="Q1894" s="295" t="n"/>
      <c r="R1894" s="295" t="n"/>
      <c r="S1894" s="295" t="n"/>
      <c r="T1894" s="295" t="n"/>
      <c r="U1894" s="295" t="n"/>
      <c r="V1894" s="295" t="n"/>
      <c r="W1894" s="295" t="n"/>
      <c r="X1894" s="290" t="inlineStr">
        <is>
          <t>Se descarta</t>
        </is>
      </c>
    </row>
    <row r="1895" hidden="1" ht="15.75" customHeight="1" s="412">
      <c r="A1895" s="294" t="n"/>
      <c r="B1895" s="294" t="n"/>
      <c r="C1895" s="294" t="n"/>
      <c r="D1895" s="294" t="n"/>
      <c r="E1895" s="294" t="n"/>
      <c r="F1895" s="295" t="n"/>
      <c r="G1895" s="295" t="n"/>
      <c r="H1895" s="296" t="n"/>
      <c r="I1895" s="295" t="n"/>
      <c r="J1895" s="296" t="n"/>
      <c r="K1895" s="295" t="n"/>
      <c r="L1895" s="297" t="n"/>
      <c r="M1895" s="297">
        <f>'ENS TARDIO 201819'!$K1895-'ENS TARDIO 201819'!$I1895</f>
        <v/>
      </c>
      <c r="N1895" s="295" t="n"/>
      <c r="O1895" s="295" t="n"/>
      <c r="P1895" s="295" t="n"/>
      <c r="Q1895" s="295" t="n"/>
      <c r="R1895" s="295" t="n"/>
      <c r="S1895" s="295" t="n"/>
      <c r="T1895" s="295" t="n"/>
      <c r="U1895" s="295" t="n"/>
      <c r="V1895" s="295" t="n"/>
      <c r="W1895" s="295" t="n"/>
      <c r="X1895" s="290" t="inlineStr">
        <is>
          <t>Plot válido</t>
        </is>
      </c>
    </row>
    <row r="1896" hidden="1" ht="15.75" customHeight="1" s="412">
      <c r="A1896" s="294" t="n"/>
      <c r="B1896" s="294" t="n"/>
      <c r="C1896" s="294" t="n"/>
      <c r="D1896" s="294" t="n"/>
      <c r="E1896" s="294" t="n"/>
      <c r="F1896" s="295" t="n"/>
      <c r="G1896" s="295" t="n"/>
      <c r="H1896" s="296" t="n"/>
      <c r="I1896" s="295" t="n"/>
      <c r="J1896" s="296" t="n"/>
      <c r="K1896" s="295" t="n"/>
      <c r="L1896" s="297" t="n"/>
      <c r="M1896" s="297">
        <f>'ENS TARDIO 201819'!$K1896-'ENS TARDIO 201819'!$I1896</f>
        <v/>
      </c>
      <c r="N1896" s="295" t="n"/>
      <c r="O1896" s="295" t="n"/>
      <c r="P1896" s="295" t="n"/>
      <c r="Q1896" s="295" t="n"/>
      <c r="R1896" s="295" t="n"/>
      <c r="S1896" s="295" t="n"/>
      <c r="T1896" s="295" t="n"/>
      <c r="U1896" s="295" t="n"/>
      <c r="V1896" s="295" t="n"/>
      <c r="W1896" s="295" t="n"/>
      <c r="X1896" s="290" t="inlineStr">
        <is>
          <t>Plot válido</t>
        </is>
      </c>
    </row>
    <row r="1897" hidden="1" ht="15.75" customHeight="1" s="412">
      <c r="A1897" s="294" t="n"/>
      <c r="B1897" s="294" t="n"/>
      <c r="C1897" s="294" t="n"/>
      <c r="D1897" s="294" t="n"/>
      <c r="E1897" s="294" t="n"/>
      <c r="F1897" s="295" t="n"/>
      <c r="G1897" s="295" t="n"/>
      <c r="H1897" s="296" t="n"/>
      <c r="I1897" s="295" t="n"/>
      <c r="J1897" s="296" t="n"/>
      <c r="K1897" s="295" t="n"/>
      <c r="L1897" s="297" t="n"/>
      <c r="M1897" s="297">
        <f>'ENS TARDIO 201819'!$K1897-'ENS TARDIO 201819'!$I1897</f>
        <v/>
      </c>
      <c r="N1897" s="295" t="n"/>
      <c r="O1897" s="295" t="n"/>
      <c r="P1897" s="295" t="n"/>
      <c r="Q1897" s="295" t="n"/>
      <c r="R1897" s="295" t="n"/>
      <c r="S1897" s="295" t="n"/>
      <c r="T1897" s="295" t="n"/>
      <c r="U1897" s="295" t="n"/>
      <c r="V1897" s="295" t="n"/>
      <c r="W1897" s="295" t="n"/>
      <c r="X1897" s="290" t="inlineStr">
        <is>
          <t>Plot válido</t>
        </is>
      </c>
    </row>
    <row r="1898" hidden="1" ht="15.75" customHeight="1" s="412">
      <c r="A1898" s="294" t="n"/>
      <c r="B1898" s="294" t="n"/>
      <c r="C1898" s="294" t="n"/>
      <c r="D1898" s="294" t="n"/>
      <c r="E1898" s="294" t="n"/>
      <c r="F1898" s="295" t="n"/>
      <c r="G1898" s="295" t="n"/>
      <c r="H1898" s="296" t="n"/>
      <c r="I1898" s="295" t="n"/>
      <c r="J1898" s="296" t="n"/>
      <c r="K1898" s="295" t="n"/>
      <c r="L1898" s="297" t="n"/>
      <c r="M1898" s="297">
        <f>'ENS TARDIO 201819'!$K1898-'ENS TARDIO 201819'!$I1898</f>
        <v/>
      </c>
      <c r="N1898" s="295" t="n"/>
      <c r="O1898" s="295" t="n"/>
      <c r="P1898" s="295" t="n"/>
      <c r="Q1898" s="295" t="n"/>
      <c r="R1898" s="295" t="n"/>
      <c r="S1898" s="295" t="n"/>
      <c r="T1898" s="295" t="n"/>
      <c r="U1898" s="295" t="n"/>
      <c r="V1898" s="295" t="n"/>
      <c r="W1898" s="295" t="n"/>
      <c r="X1898" s="290" t="inlineStr">
        <is>
          <t>Plot válido</t>
        </is>
      </c>
    </row>
    <row r="1899" hidden="1" ht="15.75" customHeight="1" s="412">
      <c r="A1899" s="294" t="n"/>
      <c r="B1899" s="294" t="n"/>
      <c r="C1899" s="294" t="n"/>
      <c r="D1899" s="294" t="n"/>
      <c r="E1899" s="294" t="n"/>
      <c r="F1899" s="295" t="n"/>
      <c r="G1899" s="295" t="n"/>
      <c r="H1899" s="296" t="n"/>
      <c r="I1899" s="295" t="n"/>
      <c r="J1899" s="296" t="n"/>
      <c r="K1899" s="295" t="n"/>
      <c r="L1899" s="297" t="n"/>
      <c r="M1899" s="297">
        <f>'ENS TARDIO 201819'!$K1899-'ENS TARDIO 201819'!$I1899</f>
        <v/>
      </c>
      <c r="N1899" s="295" t="n"/>
      <c r="O1899" s="295" t="n"/>
      <c r="P1899" s="295" t="n"/>
      <c r="Q1899" s="295" t="n"/>
      <c r="R1899" s="295" t="n"/>
      <c r="S1899" s="295" t="n"/>
      <c r="T1899" s="295" t="n"/>
      <c r="U1899" s="295" t="n"/>
      <c r="V1899" s="295" t="n"/>
      <c r="W1899" s="295" t="n"/>
      <c r="X1899" s="290" t="inlineStr">
        <is>
          <t>Plot válido</t>
        </is>
      </c>
    </row>
    <row r="1900" hidden="1" ht="15.75" customHeight="1" s="412">
      <c r="A1900" s="294" t="n"/>
      <c r="B1900" s="294" t="n"/>
      <c r="C1900" s="294" t="n"/>
      <c r="D1900" s="294" t="n"/>
      <c r="E1900" s="294" t="n"/>
      <c r="F1900" s="295" t="n"/>
      <c r="G1900" s="295" t="n"/>
      <c r="H1900" s="296" t="n"/>
      <c r="I1900" s="295" t="n"/>
      <c r="J1900" s="296" t="n"/>
      <c r="K1900" s="295" t="n"/>
      <c r="L1900" s="297" t="n"/>
      <c r="M1900" s="297">
        <f>'ENS TARDIO 201819'!$K1900-'ENS TARDIO 201819'!$I1900</f>
        <v/>
      </c>
      <c r="N1900" s="295" t="n"/>
      <c r="O1900" s="295" t="n"/>
      <c r="P1900" s="295" t="n"/>
      <c r="Q1900" s="295" t="n"/>
      <c r="R1900" s="295" t="n"/>
      <c r="S1900" s="295" t="n"/>
      <c r="T1900" s="295" t="n"/>
      <c r="U1900" s="295" t="n"/>
      <c r="V1900" s="295" t="n"/>
      <c r="W1900" s="295" t="n"/>
      <c r="X1900" s="290" t="inlineStr">
        <is>
          <t>Plot válido</t>
        </is>
      </c>
    </row>
    <row r="1901" hidden="1" ht="15.75" customHeight="1" s="412">
      <c r="A1901" s="294" t="n"/>
      <c r="B1901" s="294" t="n"/>
      <c r="C1901" s="294" t="n"/>
      <c r="D1901" s="294" t="n"/>
      <c r="E1901" s="294" t="n"/>
      <c r="F1901" s="295" t="n"/>
      <c r="G1901" s="295" t="n"/>
      <c r="H1901" s="296" t="n"/>
      <c r="I1901" s="295" t="n"/>
      <c r="J1901" s="296" t="n"/>
      <c r="K1901" s="295" t="n"/>
      <c r="L1901" s="297" t="n"/>
      <c r="M1901" s="297">
        <f>'ENS TARDIO 201819'!$K1901-'ENS TARDIO 201819'!$I1901</f>
        <v/>
      </c>
      <c r="N1901" s="295" t="n"/>
      <c r="O1901" s="295" t="n"/>
      <c r="P1901" s="295" t="n"/>
      <c r="Q1901" s="295" t="n"/>
      <c r="R1901" s="295" t="n"/>
      <c r="S1901" s="295" t="n"/>
      <c r="T1901" s="295" t="n"/>
      <c r="U1901" s="295" t="n"/>
      <c r="V1901" s="295" t="n"/>
      <c r="W1901" s="295" t="n"/>
      <c r="X1901" s="290" t="inlineStr">
        <is>
          <t>Plot válido</t>
        </is>
      </c>
    </row>
    <row r="1902" hidden="1" ht="15.75" customHeight="1" s="412">
      <c r="A1902" s="294" t="n"/>
      <c r="B1902" s="294" t="n"/>
      <c r="C1902" s="294" t="n"/>
      <c r="D1902" s="294" t="n"/>
      <c r="E1902" s="294" t="n"/>
      <c r="F1902" s="295" t="n"/>
      <c r="G1902" s="295" t="n"/>
      <c r="H1902" s="296" t="n"/>
      <c r="I1902" s="295" t="n"/>
      <c r="J1902" s="296" t="n"/>
      <c r="K1902" s="295" t="n"/>
      <c r="L1902" s="297" t="n"/>
      <c r="M1902" s="297">
        <f>'ENS TARDIO 201819'!$K1902-'ENS TARDIO 201819'!$I1902</f>
        <v/>
      </c>
      <c r="N1902" s="295" t="n"/>
      <c r="O1902" s="295" t="n"/>
      <c r="P1902" s="295" t="n"/>
      <c r="Q1902" s="295" t="n"/>
      <c r="R1902" s="295" t="n"/>
      <c r="S1902" s="295" t="n"/>
      <c r="T1902" s="295" t="n"/>
      <c r="U1902" s="295" t="n"/>
      <c r="V1902" s="295" t="n"/>
      <c r="W1902" s="295" t="n"/>
      <c r="X1902" s="290" t="inlineStr">
        <is>
          <t>Plot válido</t>
        </is>
      </c>
    </row>
    <row r="1903" hidden="1" ht="15.75" customHeight="1" s="412">
      <c r="A1903" s="294" t="n"/>
      <c r="B1903" s="294" t="n"/>
      <c r="C1903" s="294" t="n"/>
      <c r="D1903" s="294" t="n"/>
      <c r="E1903" s="294" t="n"/>
      <c r="F1903" s="295" t="n"/>
      <c r="G1903" s="295" t="n"/>
      <c r="H1903" s="296" t="n"/>
      <c r="I1903" s="295" t="n"/>
      <c r="J1903" s="296" t="n"/>
      <c r="K1903" s="295" t="n"/>
      <c r="L1903" s="297" t="n"/>
      <c r="M1903" s="297">
        <f>'ENS TARDIO 201819'!$K1903-'ENS TARDIO 201819'!$I1903</f>
        <v/>
      </c>
      <c r="N1903" s="295" t="n"/>
      <c r="O1903" s="295" t="n"/>
      <c r="P1903" s="295" t="n"/>
      <c r="Q1903" s="295" t="n"/>
      <c r="R1903" s="295" t="n"/>
      <c r="S1903" s="295" t="n"/>
      <c r="T1903" s="295" t="n"/>
      <c r="U1903" s="295" t="n"/>
      <c r="V1903" s="295" t="n"/>
      <c r="W1903" s="295" t="n"/>
      <c r="X1903" s="290" t="inlineStr">
        <is>
          <t>Se descarta</t>
        </is>
      </c>
    </row>
    <row r="1904" hidden="1" ht="15.75" customHeight="1" s="412">
      <c r="A1904" s="294" t="n"/>
      <c r="B1904" s="294" t="n"/>
      <c r="C1904" s="294" t="n"/>
      <c r="D1904" s="294" t="n"/>
      <c r="E1904" s="294" t="n"/>
      <c r="F1904" s="295" t="n"/>
      <c r="G1904" s="295" t="n"/>
      <c r="H1904" s="296" t="n"/>
      <c r="I1904" s="295" t="n"/>
      <c r="J1904" s="296" t="n"/>
      <c r="K1904" s="295" t="n"/>
      <c r="L1904" s="297" t="n"/>
      <c r="M1904" s="297">
        <f>'ENS TARDIO 201819'!$K1904-'ENS TARDIO 201819'!$I1904</f>
        <v/>
      </c>
      <c r="N1904" s="295" t="n"/>
      <c r="O1904" s="295" t="n"/>
      <c r="P1904" s="295" t="n"/>
      <c r="Q1904" s="295" t="n"/>
      <c r="R1904" s="295" t="n"/>
      <c r="S1904" s="295" t="n"/>
      <c r="T1904" s="295" t="n"/>
      <c r="U1904" s="295" t="n"/>
      <c r="V1904" s="295" t="n"/>
      <c r="W1904" s="295" t="n"/>
      <c r="X1904" s="290" t="inlineStr">
        <is>
          <t>Se descarta</t>
        </is>
      </c>
    </row>
    <row r="1905" hidden="1" ht="15.75" customHeight="1" s="412">
      <c r="A1905" s="294" t="n"/>
      <c r="B1905" s="294" t="n"/>
      <c r="C1905" s="294" t="n"/>
      <c r="D1905" s="294" t="n"/>
      <c r="E1905" s="294" t="n"/>
      <c r="F1905" s="295" t="n"/>
      <c r="G1905" s="295" t="n"/>
      <c r="H1905" s="296" t="n"/>
      <c r="I1905" s="295" t="n"/>
      <c r="J1905" s="296" t="n"/>
      <c r="K1905" s="295" t="n"/>
      <c r="L1905" s="297" t="n"/>
      <c r="M1905" s="297">
        <f>'ENS TARDIO 201819'!$K1905-'ENS TARDIO 201819'!$I1905</f>
        <v/>
      </c>
      <c r="N1905" s="295" t="n"/>
      <c r="O1905" s="295" t="n"/>
      <c r="P1905" s="295" t="n"/>
      <c r="Q1905" s="295" t="n"/>
      <c r="R1905" s="295" t="n"/>
      <c r="S1905" s="295" t="n"/>
      <c r="T1905" s="295" t="n"/>
      <c r="U1905" s="295" t="n"/>
      <c r="V1905" s="295" t="n"/>
      <c r="W1905" s="295" t="n"/>
      <c r="X1905" s="290" t="inlineStr">
        <is>
          <t>Se descarta</t>
        </is>
      </c>
    </row>
    <row r="1906" hidden="1" ht="15.75" customHeight="1" s="412">
      <c r="A1906" s="294" t="n"/>
      <c r="B1906" s="294" t="n"/>
      <c r="C1906" s="294" t="n"/>
      <c r="D1906" s="294" t="n"/>
      <c r="E1906" s="294" t="n"/>
      <c r="F1906" s="295" t="n"/>
      <c r="G1906" s="295" t="n"/>
      <c r="H1906" s="296" t="n"/>
      <c r="I1906" s="295" t="n"/>
      <c r="J1906" s="296" t="n"/>
      <c r="K1906" s="295" t="n"/>
      <c r="L1906" s="297" t="n"/>
      <c r="M1906" s="297">
        <f>'ENS TARDIO 201819'!$K1906-'ENS TARDIO 201819'!$I1906</f>
        <v/>
      </c>
      <c r="N1906" s="295" t="n"/>
      <c r="O1906" s="295" t="n"/>
      <c r="P1906" s="295" t="n"/>
      <c r="Q1906" s="295" t="n"/>
      <c r="R1906" s="295" t="n"/>
      <c r="S1906" s="295" t="n"/>
      <c r="T1906" s="295" t="n"/>
      <c r="U1906" s="295" t="n"/>
      <c r="V1906" s="295" t="n"/>
      <c r="W1906" s="295" t="n"/>
      <c r="X1906" s="290" t="inlineStr">
        <is>
          <t>Se descarta</t>
        </is>
      </c>
    </row>
    <row r="1907" hidden="1" ht="15.75" customHeight="1" s="412">
      <c r="A1907" s="294" t="n"/>
      <c r="B1907" s="294" t="n"/>
      <c r="C1907" s="294" t="n"/>
      <c r="D1907" s="294" t="n"/>
      <c r="E1907" s="294" t="n"/>
      <c r="F1907" s="295" t="n"/>
      <c r="G1907" s="295" t="n"/>
      <c r="H1907" s="296" t="n"/>
      <c r="I1907" s="295" t="n"/>
      <c r="J1907" s="296" t="n"/>
      <c r="K1907" s="295" t="n"/>
      <c r="L1907" s="297" t="n"/>
      <c r="M1907" s="297">
        <f>'ENS TARDIO 201819'!$K1907-'ENS TARDIO 201819'!$I1907</f>
        <v/>
      </c>
      <c r="N1907" s="295" t="n"/>
      <c r="O1907" s="295" t="n"/>
      <c r="P1907" s="295" t="n"/>
      <c r="Q1907" s="295" t="n"/>
      <c r="R1907" s="295" t="n"/>
      <c r="S1907" s="295" t="n"/>
      <c r="T1907" s="295" t="n"/>
      <c r="U1907" s="295" t="n"/>
      <c r="V1907" s="295" t="n"/>
      <c r="W1907" s="295" t="n"/>
      <c r="X1907" s="290" t="inlineStr">
        <is>
          <t>Se descarta</t>
        </is>
      </c>
    </row>
    <row r="1908" hidden="1" ht="15.75" customHeight="1" s="412">
      <c r="A1908" s="294" t="n"/>
      <c r="B1908" s="294" t="n"/>
      <c r="C1908" s="294" t="n"/>
      <c r="D1908" s="294" t="n"/>
      <c r="E1908" s="294" t="n"/>
      <c r="F1908" s="295" t="n"/>
      <c r="G1908" s="295" t="n"/>
      <c r="H1908" s="296" t="n"/>
      <c r="I1908" s="295" t="n"/>
      <c r="J1908" s="296" t="n"/>
      <c r="K1908" s="295" t="n"/>
      <c r="L1908" s="297" t="n"/>
      <c r="M1908" s="297">
        <f>'ENS TARDIO 201819'!$K1908-'ENS TARDIO 201819'!$I1908</f>
        <v/>
      </c>
      <c r="N1908" s="295" t="n"/>
      <c r="O1908" s="295" t="n"/>
      <c r="P1908" s="295" t="n"/>
      <c r="Q1908" s="295" t="n"/>
      <c r="R1908" s="295" t="n"/>
      <c r="S1908" s="295" t="n"/>
      <c r="T1908" s="295" t="n"/>
      <c r="U1908" s="295" t="n"/>
      <c r="V1908" s="295" t="n"/>
      <c r="W1908" s="295" t="n"/>
      <c r="X1908" s="290" t="inlineStr">
        <is>
          <t>Se descarta</t>
        </is>
      </c>
    </row>
    <row r="1909" hidden="1" ht="15.75" customHeight="1" s="412">
      <c r="A1909" s="294" t="n"/>
      <c r="B1909" s="294" t="n"/>
      <c r="C1909" s="294" t="n"/>
      <c r="D1909" s="294" t="n"/>
      <c r="E1909" s="294" t="n"/>
      <c r="F1909" s="295" t="n"/>
      <c r="G1909" s="295" t="n"/>
      <c r="H1909" s="296" t="n"/>
      <c r="I1909" s="295" t="n"/>
      <c r="J1909" s="296" t="n"/>
      <c r="K1909" s="295" t="n"/>
      <c r="L1909" s="297" t="n"/>
      <c r="M1909" s="297">
        <f>'ENS TARDIO 201819'!$K1909-'ENS TARDIO 201819'!$I1909</f>
        <v/>
      </c>
      <c r="N1909" s="295" t="n"/>
      <c r="O1909" s="295" t="n"/>
      <c r="P1909" s="295" t="n"/>
      <c r="Q1909" s="295" t="n"/>
      <c r="R1909" s="295" t="n"/>
      <c r="S1909" s="295" t="n"/>
      <c r="T1909" s="295" t="n"/>
      <c r="U1909" s="295" t="n"/>
      <c r="V1909" s="295" t="n"/>
      <c r="W1909" s="295" t="n"/>
      <c r="X1909" s="290" t="inlineStr">
        <is>
          <t>Se descarta</t>
        </is>
      </c>
    </row>
    <row r="1910" hidden="1" ht="15.75" customHeight="1" s="412">
      <c r="A1910" s="294" t="n"/>
      <c r="B1910" s="294" t="n"/>
      <c r="C1910" s="294" t="n"/>
      <c r="D1910" s="294" t="n"/>
      <c r="E1910" s="294" t="n"/>
      <c r="F1910" s="295" t="n"/>
      <c r="G1910" s="295" t="n"/>
      <c r="H1910" s="296" t="n"/>
      <c r="I1910" s="295" t="n"/>
      <c r="J1910" s="296" t="n"/>
      <c r="K1910" s="295" t="n"/>
      <c r="L1910" s="297" t="n"/>
      <c r="M1910" s="297">
        <f>'ENS TARDIO 201819'!$K1910-'ENS TARDIO 201819'!$I1910</f>
        <v/>
      </c>
      <c r="N1910" s="295" t="n"/>
      <c r="O1910" s="295" t="n"/>
      <c r="P1910" s="295" t="n"/>
      <c r="Q1910" s="295" t="n"/>
      <c r="R1910" s="295" t="n"/>
      <c r="S1910" s="295" t="n"/>
      <c r="T1910" s="295" t="n"/>
      <c r="U1910" s="295" t="n"/>
      <c r="V1910" s="295" t="n"/>
      <c r="W1910" s="295" t="n"/>
      <c r="X1910" s="290" t="inlineStr">
        <is>
          <t>Se descarta</t>
        </is>
      </c>
    </row>
    <row r="1911" hidden="1" ht="15.75" customHeight="1" s="412">
      <c r="A1911" s="294" t="n"/>
      <c r="B1911" s="294" t="n"/>
      <c r="C1911" s="294" t="n"/>
      <c r="D1911" s="294" t="n"/>
      <c r="E1911" s="294" t="n"/>
      <c r="F1911" s="295" t="n"/>
      <c r="G1911" s="295" t="n"/>
      <c r="H1911" s="296" t="n"/>
      <c r="I1911" s="295" t="n"/>
      <c r="J1911" s="296" t="n"/>
      <c r="K1911" s="295" t="n"/>
      <c r="L1911" s="297" t="n"/>
      <c r="M1911" s="297">
        <f>'ENS TARDIO 201819'!$K1911-'ENS TARDIO 201819'!$I1911</f>
        <v/>
      </c>
      <c r="N1911" s="295" t="n"/>
      <c r="O1911" s="295" t="n"/>
      <c r="P1911" s="295" t="n"/>
      <c r="Q1911" s="295" t="n"/>
      <c r="R1911" s="295" t="n"/>
      <c r="S1911" s="295" t="n"/>
      <c r="T1911" s="295" t="n"/>
      <c r="U1911" s="295" t="n"/>
      <c r="V1911" s="295" t="n"/>
      <c r="W1911" s="295" t="n"/>
      <c r="X1911" s="290" t="inlineStr">
        <is>
          <t>Se descarta</t>
        </is>
      </c>
    </row>
    <row r="1912" hidden="1" ht="15.75" customHeight="1" s="412">
      <c r="A1912" s="294" t="n"/>
      <c r="B1912" s="294" t="n"/>
      <c r="C1912" s="294" t="n"/>
      <c r="D1912" s="294" t="n"/>
      <c r="E1912" s="294" t="n"/>
      <c r="F1912" s="295" t="n"/>
      <c r="G1912" s="295" t="n"/>
      <c r="H1912" s="296" t="n"/>
      <c r="I1912" s="295" t="n"/>
      <c r="J1912" s="296" t="n"/>
      <c r="K1912" s="295" t="n"/>
      <c r="L1912" s="297" t="n"/>
      <c r="M1912" s="297">
        <f>'ENS TARDIO 201819'!$K1912-'ENS TARDIO 201819'!$I1912</f>
        <v/>
      </c>
      <c r="N1912" s="295" t="n"/>
      <c r="O1912" s="295" t="n"/>
      <c r="P1912" s="295" t="n"/>
      <c r="Q1912" s="295" t="n"/>
      <c r="R1912" s="295" t="n"/>
      <c r="S1912" s="295" t="n"/>
      <c r="T1912" s="295" t="n"/>
      <c r="U1912" s="295" t="n"/>
      <c r="V1912" s="295" t="n"/>
      <c r="W1912" s="295" t="n"/>
      <c r="X1912" s="290" t="inlineStr">
        <is>
          <t>Se descarta</t>
        </is>
      </c>
    </row>
    <row r="1913" hidden="1" ht="15.75" customHeight="1" s="412">
      <c r="A1913" s="294" t="n"/>
      <c r="B1913" s="294" t="n"/>
      <c r="C1913" s="294" t="n"/>
      <c r="D1913" s="294" t="n"/>
      <c r="E1913" s="294" t="n"/>
      <c r="F1913" s="295" t="n"/>
      <c r="G1913" s="295" t="n"/>
      <c r="H1913" s="296" t="n"/>
      <c r="I1913" s="295" t="n"/>
      <c r="J1913" s="296" t="n"/>
      <c r="K1913" s="295" t="n"/>
      <c r="L1913" s="297" t="n"/>
      <c r="M1913" s="297">
        <f>'ENS TARDIO 201819'!$K1913-'ENS TARDIO 201819'!$I1913</f>
        <v/>
      </c>
      <c r="N1913" s="295" t="n"/>
      <c r="O1913" s="295" t="n"/>
      <c r="P1913" s="295" t="n"/>
      <c r="Q1913" s="295" t="n"/>
      <c r="R1913" s="295" t="n"/>
      <c r="S1913" s="295" t="n"/>
      <c r="T1913" s="295" t="n"/>
      <c r="U1913" s="295" t="n"/>
      <c r="V1913" s="295" t="n"/>
      <c r="W1913" s="295" t="n"/>
      <c r="X1913" s="290" t="inlineStr">
        <is>
          <t>Plot válido</t>
        </is>
      </c>
    </row>
    <row r="1914" hidden="1" ht="15.75" customHeight="1" s="412">
      <c r="A1914" s="294" t="n"/>
      <c r="B1914" s="294" t="n"/>
      <c r="C1914" s="294" t="n"/>
      <c r="D1914" s="294" t="n"/>
      <c r="E1914" s="294" t="n"/>
      <c r="F1914" s="295" t="n"/>
      <c r="G1914" s="295" t="n"/>
      <c r="H1914" s="296" t="n"/>
      <c r="I1914" s="295" t="n"/>
      <c r="J1914" s="296" t="n"/>
      <c r="K1914" s="295" t="n"/>
      <c r="L1914" s="297" t="n"/>
      <c r="M1914" s="297">
        <f>'ENS TARDIO 201819'!$K1914-'ENS TARDIO 201819'!$I1914</f>
        <v/>
      </c>
      <c r="N1914" s="295" t="n"/>
      <c r="O1914" s="295" t="n"/>
      <c r="P1914" s="295" t="n"/>
      <c r="Q1914" s="295" t="n"/>
      <c r="R1914" s="295" t="n"/>
      <c r="S1914" s="295" t="n"/>
      <c r="T1914" s="295" t="n"/>
      <c r="U1914" s="295" t="n"/>
      <c r="V1914" s="295" t="n"/>
      <c r="W1914" s="295" t="n"/>
      <c r="X1914" s="290" t="inlineStr">
        <is>
          <t>Plot válido</t>
        </is>
      </c>
    </row>
    <row r="1915" hidden="1" ht="15.75" customHeight="1" s="412">
      <c r="A1915" s="294" t="n"/>
      <c r="B1915" s="294" t="n"/>
      <c r="C1915" s="294" t="n"/>
      <c r="D1915" s="294" t="n"/>
      <c r="E1915" s="294" t="n"/>
      <c r="F1915" s="295" t="n"/>
      <c r="G1915" s="295" t="n"/>
      <c r="H1915" s="296" t="n"/>
      <c r="I1915" s="295" t="n"/>
      <c r="J1915" s="296" t="n"/>
      <c r="K1915" s="295" t="n"/>
      <c r="L1915" s="297" t="n"/>
      <c r="M1915" s="297">
        <f>'ENS TARDIO 201819'!$K1915-'ENS TARDIO 201819'!$I1915</f>
        <v/>
      </c>
      <c r="N1915" s="295" t="n"/>
      <c r="O1915" s="295" t="n"/>
      <c r="P1915" s="295" t="n"/>
      <c r="Q1915" s="295" t="n"/>
      <c r="R1915" s="295" t="n"/>
      <c r="S1915" s="295" t="n"/>
      <c r="T1915" s="295" t="n"/>
      <c r="U1915" s="295" t="n"/>
      <c r="V1915" s="295" t="n"/>
      <c r="W1915" s="295" t="n"/>
      <c r="X1915" s="290" t="inlineStr">
        <is>
          <t>Plot válido</t>
        </is>
      </c>
    </row>
    <row r="1916" hidden="1" ht="15.75" customHeight="1" s="412">
      <c r="A1916" s="294" t="n"/>
      <c r="B1916" s="294" t="n"/>
      <c r="C1916" s="294" t="n"/>
      <c r="D1916" s="294" t="n"/>
      <c r="E1916" s="294" t="n"/>
      <c r="F1916" s="295" t="n"/>
      <c r="G1916" s="295" t="n"/>
      <c r="H1916" s="296" t="n"/>
      <c r="I1916" s="295" t="n"/>
      <c r="J1916" s="296" t="n"/>
      <c r="K1916" s="295" t="n"/>
      <c r="L1916" s="297" t="n"/>
      <c r="M1916" s="297">
        <f>'ENS TARDIO 201819'!$K1916-'ENS TARDIO 201819'!$I1916</f>
        <v/>
      </c>
      <c r="N1916" s="295" t="n"/>
      <c r="O1916" s="295" t="n"/>
      <c r="P1916" s="295" t="n"/>
      <c r="Q1916" s="295" t="n"/>
      <c r="R1916" s="295" t="n"/>
      <c r="S1916" s="295" t="n"/>
      <c r="T1916" s="295" t="n"/>
      <c r="U1916" s="295" t="n"/>
      <c r="V1916" s="295" t="n"/>
      <c r="W1916" s="295" t="n"/>
      <c r="X1916" s="290" t="inlineStr">
        <is>
          <t>Plot válido</t>
        </is>
      </c>
    </row>
    <row r="1917" hidden="1" ht="15.75" customHeight="1" s="412">
      <c r="A1917" s="294" t="n"/>
      <c r="B1917" s="294" t="n"/>
      <c r="C1917" s="294" t="n"/>
      <c r="D1917" s="294" t="n"/>
      <c r="E1917" s="294" t="n"/>
      <c r="F1917" s="295" t="n"/>
      <c r="G1917" s="295" t="n"/>
      <c r="H1917" s="296" t="n"/>
      <c r="I1917" s="295" t="n"/>
      <c r="J1917" s="296" t="n"/>
      <c r="K1917" s="295" t="n"/>
      <c r="L1917" s="297" t="n"/>
      <c r="M1917" s="297">
        <f>'ENS TARDIO 201819'!$K1917-'ENS TARDIO 201819'!$I1917</f>
        <v/>
      </c>
      <c r="N1917" s="295" t="n"/>
      <c r="O1917" s="295" t="n"/>
      <c r="P1917" s="295" t="n"/>
      <c r="Q1917" s="295" t="n"/>
      <c r="R1917" s="295" t="n"/>
      <c r="S1917" s="295" t="n"/>
      <c r="T1917" s="295" t="n"/>
      <c r="U1917" s="295" t="n"/>
      <c r="V1917" s="295" t="n"/>
      <c r="W1917" s="295" t="n"/>
      <c r="X1917" s="290" t="inlineStr">
        <is>
          <t>Plot válido</t>
        </is>
      </c>
    </row>
    <row r="1918" hidden="1" ht="15.75" customHeight="1" s="412">
      <c r="A1918" s="294" t="n"/>
      <c r="B1918" s="294" t="n"/>
      <c r="C1918" s="294" t="n"/>
      <c r="D1918" s="294" t="n"/>
      <c r="E1918" s="294" t="n"/>
      <c r="F1918" s="295" t="n"/>
      <c r="G1918" s="295" t="n"/>
      <c r="H1918" s="296" t="n"/>
      <c r="I1918" s="295" t="n"/>
      <c r="J1918" s="296" t="n"/>
      <c r="K1918" s="295" t="n"/>
      <c r="L1918" s="297" t="n"/>
      <c r="M1918" s="297">
        <f>'ENS TARDIO 201819'!$K1918-'ENS TARDIO 201819'!$I1918</f>
        <v/>
      </c>
      <c r="N1918" s="295" t="n"/>
      <c r="O1918" s="295" t="n"/>
      <c r="P1918" s="295" t="n"/>
      <c r="Q1918" s="295" t="n"/>
      <c r="R1918" s="295" t="n"/>
      <c r="S1918" s="295" t="n"/>
      <c r="T1918" s="295" t="n"/>
      <c r="U1918" s="295" t="n"/>
      <c r="V1918" s="295" t="n"/>
      <c r="W1918" s="295" t="n"/>
      <c r="X1918" s="290" t="inlineStr">
        <is>
          <t>Plot válido</t>
        </is>
      </c>
    </row>
    <row r="1919" hidden="1" ht="15.75" customHeight="1" s="412">
      <c r="A1919" s="294" t="n"/>
      <c r="B1919" s="294" t="n"/>
      <c r="C1919" s="294" t="n"/>
      <c r="D1919" s="294" t="n"/>
      <c r="E1919" s="294" t="n"/>
      <c r="F1919" s="295" t="n"/>
      <c r="G1919" s="295" t="n"/>
      <c r="H1919" s="296" t="n"/>
      <c r="I1919" s="295" t="n"/>
      <c r="J1919" s="296" t="n"/>
      <c r="K1919" s="295" t="n"/>
      <c r="L1919" s="297" t="n"/>
      <c r="M1919" s="297">
        <f>'ENS TARDIO 201819'!$K1919-'ENS TARDIO 201819'!$I1919</f>
        <v/>
      </c>
      <c r="N1919" s="295" t="n"/>
      <c r="O1919" s="295" t="n"/>
      <c r="P1919" s="295" t="n"/>
      <c r="Q1919" s="295" t="n"/>
      <c r="R1919" s="295" t="n"/>
      <c r="S1919" s="295" t="n"/>
      <c r="T1919" s="295" t="n"/>
      <c r="U1919" s="295" t="n"/>
      <c r="V1919" s="295" t="n"/>
      <c r="W1919" s="295" t="n"/>
      <c r="X1919" s="290" t="inlineStr">
        <is>
          <t>Plot válido</t>
        </is>
      </c>
    </row>
    <row r="1920" hidden="1" ht="15.75" customHeight="1" s="412">
      <c r="A1920" s="294" t="n"/>
      <c r="B1920" s="294" t="n"/>
      <c r="C1920" s="294" t="n"/>
      <c r="D1920" s="294" t="n"/>
      <c r="E1920" s="294" t="n"/>
      <c r="F1920" s="295" t="n"/>
      <c r="G1920" s="295" t="n"/>
      <c r="H1920" s="296" t="n"/>
      <c r="I1920" s="295" t="n"/>
      <c r="J1920" s="296" t="n"/>
      <c r="K1920" s="295" t="n"/>
      <c r="L1920" s="297" t="n"/>
      <c r="M1920" s="297">
        <f>'ENS TARDIO 201819'!$K1920-'ENS TARDIO 201819'!$I1920</f>
        <v/>
      </c>
      <c r="N1920" s="295" t="n"/>
      <c r="O1920" s="295" t="n"/>
      <c r="P1920" s="295" t="n"/>
      <c r="Q1920" s="295" t="n"/>
      <c r="R1920" s="295" t="n"/>
      <c r="S1920" s="295" t="n"/>
      <c r="T1920" s="295" t="n"/>
      <c r="U1920" s="295" t="n"/>
      <c r="V1920" s="295" t="n"/>
      <c r="W1920" s="295" t="n"/>
      <c r="X1920" s="290" t="inlineStr">
        <is>
          <t>Plot válido</t>
        </is>
      </c>
    </row>
    <row r="1921" hidden="1" ht="15.75" customHeight="1" s="412">
      <c r="A1921" s="294" t="n"/>
      <c r="B1921" s="294" t="n"/>
      <c r="C1921" s="294" t="n"/>
      <c r="D1921" s="294" t="n"/>
      <c r="E1921" s="294" t="n"/>
      <c r="F1921" s="295" t="n"/>
      <c r="G1921" s="295" t="n"/>
      <c r="H1921" s="296" t="n"/>
      <c r="I1921" s="295" t="n"/>
      <c r="J1921" s="296" t="n"/>
      <c r="K1921" s="295" t="n"/>
      <c r="L1921" s="297" t="n"/>
      <c r="M1921" s="297">
        <f>'ENS TARDIO 201819'!$K1921-'ENS TARDIO 201819'!$I1921</f>
        <v/>
      </c>
      <c r="N1921" s="295" t="n"/>
      <c r="O1921" s="295" t="n"/>
      <c r="P1921" s="295" t="n"/>
      <c r="Q1921" s="295" t="n"/>
      <c r="R1921" s="295" t="n"/>
      <c r="S1921" s="295" t="n"/>
      <c r="T1921" s="295" t="n"/>
      <c r="U1921" s="295" t="n"/>
      <c r="V1921" s="295" t="n"/>
      <c r="W1921" s="295" t="n"/>
      <c r="X1921" s="290" t="inlineStr">
        <is>
          <t>Plot válido</t>
        </is>
      </c>
    </row>
    <row r="1922" hidden="1" ht="15.75" customHeight="1" s="412">
      <c r="A1922" s="294" t="n"/>
      <c r="B1922" s="294" t="n"/>
      <c r="C1922" s="294" t="n"/>
      <c r="D1922" s="294" t="n"/>
      <c r="E1922" s="294" t="n"/>
      <c r="F1922" s="295" t="n"/>
      <c r="G1922" s="295" t="n"/>
      <c r="H1922" s="296" t="n"/>
      <c r="I1922" s="295" t="n"/>
      <c r="J1922" s="296" t="n"/>
      <c r="K1922" s="295" t="n"/>
      <c r="L1922" s="297" t="n"/>
      <c r="M1922" s="297">
        <f>'ENS TARDIO 201819'!$K1922-'ENS TARDIO 201819'!$I1922</f>
        <v/>
      </c>
      <c r="N1922" s="295" t="n"/>
      <c r="O1922" s="295" t="n"/>
      <c r="P1922" s="295" t="n"/>
      <c r="Q1922" s="295" t="n"/>
      <c r="R1922" s="295" t="n"/>
      <c r="S1922" s="295" t="n"/>
      <c r="T1922" s="295" t="n"/>
      <c r="U1922" s="295" t="n"/>
      <c r="V1922" s="295" t="n"/>
      <c r="W1922" s="295" t="n"/>
      <c r="X1922" s="290" t="inlineStr">
        <is>
          <t>Plot válido</t>
        </is>
      </c>
    </row>
    <row r="1923" hidden="1" ht="15.75" customHeight="1" s="412">
      <c r="A1923" s="294" t="n"/>
      <c r="B1923" s="294" t="n"/>
      <c r="C1923" s="294" t="n"/>
      <c r="D1923" s="294" t="n"/>
      <c r="E1923" s="294" t="n"/>
      <c r="F1923" s="295" t="n"/>
      <c r="G1923" s="295" t="n"/>
      <c r="H1923" s="296" t="n"/>
      <c r="I1923" s="295" t="n"/>
      <c r="J1923" s="296" t="n"/>
      <c r="K1923" s="295" t="n"/>
      <c r="L1923" s="297" t="n"/>
      <c r="M1923" s="297">
        <f>'ENS TARDIO 201819'!$K1923-'ENS TARDIO 201819'!$I1923</f>
        <v/>
      </c>
      <c r="N1923" s="295" t="n"/>
      <c r="O1923" s="295" t="n"/>
      <c r="P1923" s="295" t="n"/>
      <c r="Q1923" s="295" t="n"/>
      <c r="R1923" s="295" t="n"/>
      <c r="S1923" s="295" t="n"/>
      <c r="T1923" s="295" t="n"/>
      <c r="U1923" s="295" t="n"/>
      <c r="V1923" s="295" t="n"/>
      <c r="W1923" s="295" t="n"/>
      <c r="X1923" s="290" t="inlineStr">
        <is>
          <t>Plot válido</t>
        </is>
      </c>
    </row>
    <row r="1924" hidden="1" ht="15.75" customHeight="1" s="412">
      <c r="A1924" s="294" t="n"/>
      <c r="B1924" s="294" t="n"/>
      <c r="C1924" s="294" t="n"/>
      <c r="D1924" s="294" t="n"/>
      <c r="E1924" s="294" t="n"/>
      <c r="F1924" s="295" t="n"/>
      <c r="G1924" s="295" t="n"/>
      <c r="H1924" s="296" t="n"/>
      <c r="I1924" s="295" t="n"/>
      <c r="J1924" s="296" t="n"/>
      <c r="K1924" s="295" t="n"/>
      <c r="L1924" s="297" t="n"/>
      <c r="M1924" s="297">
        <f>'ENS TARDIO 201819'!$K1924-'ENS TARDIO 201819'!$I1924</f>
        <v/>
      </c>
      <c r="N1924" s="295" t="n"/>
      <c r="O1924" s="295" t="n"/>
      <c r="P1924" s="295" t="n"/>
      <c r="Q1924" s="295" t="n"/>
      <c r="R1924" s="295" t="n"/>
      <c r="S1924" s="295" t="n"/>
      <c r="T1924" s="295" t="n"/>
      <c r="U1924" s="295" t="n"/>
      <c r="V1924" s="295" t="n"/>
      <c r="W1924" s="295" t="n"/>
      <c r="X1924" s="290" t="inlineStr">
        <is>
          <t>Plot válido</t>
        </is>
      </c>
    </row>
    <row r="1925" hidden="1" ht="15.75" customHeight="1" s="412">
      <c r="A1925" s="294" t="n"/>
      <c r="B1925" s="294" t="n"/>
      <c r="C1925" s="294" t="n"/>
      <c r="D1925" s="294" t="n"/>
      <c r="E1925" s="294" t="n"/>
      <c r="F1925" s="295" t="n"/>
      <c r="G1925" s="295" t="n"/>
      <c r="H1925" s="296" t="n"/>
      <c r="I1925" s="295" t="n"/>
      <c r="J1925" s="296" t="n"/>
      <c r="K1925" s="295" t="n"/>
      <c r="L1925" s="297" t="n"/>
      <c r="M1925" s="297">
        <f>'ENS TARDIO 201819'!$K1925-'ENS TARDIO 201819'!$I1925</f>
        <v/>
      </c>
      <c r="N1925" s="295" t="n"/>
      <c r="O1925" s="295" t="n"/>
      <c r="P1925" s="295" t="n"/>
      <c r="Q1925" s="295" t="n"/>
      <c r="R1925" s="295" t="n"/>
      <c r="S1925" s="295" t="n"/>
      <c r="T1925" s="295" t="n"/>
      <c r="U1925" s="295" t="n"/>
      <c r="V1925" s="295" t="n"/>
      <c r="W1925" s="295" t="n"/>
      <c r="X1925" s="290" t="inlineStr">
        <is>
          <t>Plot válido</t>
        </is>
      </c>
    </row>
    <row r="1926" hidden="1" ht="15.75" customHeight="1" s="412">
      <c r="A1926" s="294" t="n"/>
      <c r="B1926" s="294" t="n"/>
      <c r="C1926" s="294" t="n"/>
      <c r="D1926" s="294" t="n"/>
      <c r="E1926" s="294" t="n"/>
      <c r="F1926" s="295" t="n"/>
      <c r="G1926" s="295" t="n"/>
      <c r="H1926" s="296" t="n"/>
      <c r="I1926" s="295" t="n"/>
      <c r="J1926" s="296" t="n"/>
      <c r="K1926" s="295" t="n"/>
      <c r="L1926" s="297" t="n"/>
      <c r="M1926" s="297">
        <f>'ENS TARDIO 201819'!$K1926-'ENS TARDIO 201819'!$I1926</f>
        <v/>
      </c>
      <c r="N1926" s="295" t="n"/>
      <c r="O1926" s="295" t="n"/>
      <c r="P1926" s="295" t="n"/>
      <c r="Q1926" s="295" t="n"/>
      <c r="R1926" s="295" t="n"/>
      <c r="S1926" s="295" t="n"/>
      <c r="T1926" s="295" t="n"/>
      <c r="U1926" s="295" t="n"/>
      <c r="V1926" s="295" t="n"/>
      <c r="W1926" s="295" t="n"/>
      <c r="X1926" s="290" t="inlineStr">
        <is>
          <t>Plot válido</t>
        </is>
      </c>
    </row>
    <row r="1927" hidden="1" ht="15.75" customHeight="1" s="412">
      <c r="A1927" s="294" t="n"/>
      <c r="B1927" s="294" t="n"/>
      <c r="C1927" s="294" t="n"/>
      <c r="D1927" s="294" t="n"/>
      <c r="E1927" s="294" t="n"/>
      <c r="F1927" s="295" t="n"/>
      <c r="G1927" s="295" t="n"/>
      <c r="H1927" s="296" t="n"/>
      <c r="I1927" s="295" t="n"/>
      <c r="J1927" s="296" t="n"/>
      <c r="K1927" s="295" t="n"/>
      <c r="L1927" s="297" t="n"/>
      <c r="M1927" s="297">
        <f>'ENS TARDIO 201819'!$K1927-'ENS TARDIO 201819'!$I1927</f>
        <v/>
      </c>
      <c r="N1927" s="295" t="n"/>
      <c r="O1927" s="295" t="n"/>
      <c r="P1927" s="295" t="n"/>
      <c r="Q1927" s="295" t="n"/>
      <c r="R1927" s="295" t="n"/>
      <c r="S1927" s="295" t="n"/>
      <c r="T1927" s="295" t="n"/>
      <c r="U1927" s="295" t="n"/>
      <c r="V1927" s="295" t="n"/>
      <c r="W1927" s="295" t="n"/>
      <c r="X1927" s="290" t="inlineStr">
        <is>
          <t>Plot válido</t>
        </is>
      </c>
    </row>
    <row r="1928" hidden="1" ht="15.75" customHeight="1" s="412">
      <c r="A1928" s="294" t="n"/>
      <c r="B1928" s="294" t="n"/>
      <c r="C1928" s="294" t="n"/>
      <c r="D1928" s="294" t="n"/>
      <c r="E1928" s="294" t="n"/>
      <c r="F1928" s="295" t="n"/>
      <c r="G1928" s="295" t="n"/>
      <c r="H1928" s="296" t="n"/>
      <c r="I1928" s="295" t="n"/>
      <c r="J1928" s="296" t="n"/>
      <c r="K1928" s="295" t="n"/>
      <c r="L1928" s="297" t="n"/>
      <c r="M1928" s="297">
        <f>'ENS TARDIO 201819'!$K1928-'ENS TARDIO 201819'!$I1928</f>
        <v/>
      </c>
      <c r="N1928" s="295" t="n"/>
      <c r="O1928" s="295" t="n"/>
      <c r="P1928" s="295" t="n"/>
      <c r="Q1928" s="295" t="n"/>
      <c r="R1928" s="295" t="n"/>
      <c r="S1928" s="295" t="n"/>
      <c r="T1928" s="295" t="n"/>
      <c r="U1928" s="295" t="n"/>
      <c r="V1928" s="295" t="n"/>
      <c r="W1928" s="295" t="n"/>
      <c r="X1928" s="290" t="inlineStr">
        <is>
          <t>Plot válido</t>
        </is>
      </c>
    </row>
    <row r="1929" hidden="1" ht="15.75" customHeight="1" s="412">
      <c r="A1929" s="294" t="n"/>
      <c r="B1929" s="294" t="n"/>
      <c r="C1929" s="294" t="n"/>
      <c r="D1929" s="294" t="n"/>
      <c r="E1929" s="294" t="n"/>
      <c r="F1929" s="295" t="n"/>
      <c r="G1929" s="295" t="n"/>
      <c r="H1929" s="296" t="n"/>
      <c r="I1929" s="295" t="n"/>
      <c r="J1929" s="296" t="n"/>
      <c r="K1929" s="295" t="n"/>
      <c r="L1929" s="297" t="n"/>
      <c r="M1929" s="297">
        <f>'ENS TARDIO 201819'!$K1929-'ENS TARDIO 201819'!$I1929</f>
        <v/>
      </c>
      <c r="N1929" s="295" t="n"/>
      <c r="O1929" s="295" t="n"/>
      <c r="P1929" s="295" t="n"/>
      <c r="Q1929" s="295" t="n"/>
      <c r="R1929" s="295" t="n"/>
      <c r="S1929" s="295" t="n"/>
      <c r="T1929" s="295" t="n"/>
      <c r="U1929" s="295" t="n"/>
      <c r="V1929" s="295" t="n"/>
      <c r="W1929" s="295" t="n"/>
      <c r="X1929" s="290" t="inlineStr">
        <is>
          <t>Plot válido</t>
        </is>
      </c>
    </row>
    <row r="1930" hidden="1" ht="15.75" customHeight="1" s="412">
      <c r="A1930" s="294" t="n"/>
      <c r="B1930" s="294" t="n"/>
      <c r="C1930" s="294" t="n"/>
      <c r="D1930" s="294" t="n"/>
      <c r="E1930" s="294" t="n"/>
      <c r="F1930" s="295" t="n"/>
      <c r="G1930" s="295" t="n"/>
      <c r="H1930" s="296" t="n"/>
      <c r="I1930" s="295" t="n"/>
      <c r="J1930" s="296" t="n"/>
      <c r="K1930" s="295" t="n"/>
      <c r="L1930" s="297" t="n"/>
      <c r="M1930" s="297">
        <f>'ENS TARDIO 201819'!$K1930-'ENS TARDIO 201819'!$I1930</f>
        <v/>
      </c>
      <c r="N1930" s="295" t="n"/>
      <c r="O1930" s="295" t="n"/>
      <c r="P1930" s="295" t="n"/>
      <c r="Q1930" s="295" t="n"/>
      <c r="R1930" s="295" t="n"/>
      <c r="S1930" s="295" t="n"/>
      <c r="T1930" s="295" t="n"/>
      <c r="U1930" s="295" t="n"/>
      <c r="V1930" s="295" t="n"/>
      <c r="W1930" s="295" t="n"/>
      <c r="X1930" s="290" t="inlineStr">
        <is>
          <t>Plot válido</t>
        </is>
      </c>
    </row>
    <row r="1931" hidden="1" ht="15.75" customHeight="1" s="412">
      <c r="A1931" s="294" t="n"/>
      <c r="B1931" s="294" t="n"/>
      <c r="C1931" s="294" t="n"/>
      <c r="D1931" s="294" t="n"/>
      <c r="E1931" s="294" t="n"/>
      <c r="F1931" s="295" t="n"/>
      <c r="G1931" s="295" t="n"/>
      <c r="H1931" s="296" t="n"/>
      <c r="I1931" s="295" t="n"/>
      <c r="J1931" s="296" t="n"/>
      <c r="K1931" s="295" t="n"/>
      <c r="L1931" s="297" t="n"/>
      <c r="M1931" s="297">
        <f>'ENS TARDIO 201819'!$K1931-'ENS TARDIO 201819'!$I1931</f>
        <v/>
      </c>
      <c r="N1931" s="295" t="n"/>
      <c r="O1931" s="295" t="n"/>
      <c r="P1931" s="295" t="n"/>
      <c r="Q1931" s="295" t="n"/>
      <c r="R1931" s="295" t="n"/>
      <c r="S1931" s="295" t="n"/>
      <c r="T1931" s="295" t="n"/>
      <c r="U1931" s="295" t="n"/>
      <c r="V1931" s="295" t="n"/>
      <c r="W1931" s="295" t="n"/>
      <c r="X1931" s="290" t="inlineStr">
        <is>
          <t>Plot válido</t>
        </is>
      </c>
    </row>
    <row r="1932" hidden="1" ht="15.75" customHeight="1" s="412">
      <c r="A1932" s="294" t="n"/>
      <c r="B1932" s="294" t="n"/>
      <c r="C1932" s="294" t="n"/>
      <c r="D1932" s="294" t="n"/>
      <c r="E1932" s="294" t="n"/>
      <c r="F1932" s="295" t="n"/>
      <c r="G1932" s="295" t="n"/>
      <c r="H1932" s="296" t="n"/>
      <c r="I1932" s="295" t="n"/>
      <c r="J1932" s="296" t="n"/>
      <c r="K1932" s="295" t="n"/>
      <c r="L1932" s="297" t="n"/>
      <c r="M1932" s="297">
        <f>'ENS TARDIO 201819'!$K1932-'ENS TARDIO 201819'!$I1932</f>
        <v/>
      </c>
      <c r="N1932" s="295" t="n"/>
      <c r="O1932" s="295" t="n"/>
      <c r="P1932" s="295" t="n"/>
      <c r="Q1932" s="295" t="n"/>
      <c r="R1932" s="295" t="n"/>
      <c r="S1932" s="295" t="n"/>
      <c r="T1932" s="295" t="n"/>
      <c r="U1932" s="295" t="n"/>
      <c r="V1932" s="295" t="n"/>
      <c r="W1932" s="295" t="n"/>
      <c r="X1932" s="290" t="inlineStr">
        <is>
          <t>Plot válido</t>
        </is>
      </c>
    </row>
    <row r="1933" hidden="1" ht="15.75" customHeight="1" s="412">
      <c r="A1933" s="294" t="n"/>
      <c r="B1933" s="294" t="n"/>
      <c r="C1933" s="294" t="n"/>
      <c r="D1933" s="294" t="n"/>
      <c r="E1933" s="294" t="n"/>
      <c r="F1933" s="295" t="n"/>
      <c r="G1933" s="295" t="n"/>
      <c r="H1933" s="296" t="n"/>
      <c r="I1933" s="295" t="n"/>
      <c r="J1933" s="296" t="n"/>
      <c r="K1933" s="295" t="n"/>
      <c r="L1933" s="297" t="n"/>
      <c r="M1933" s="297">
        <f>'ENS TARDIO 201819'!$K1933-'ENS TARDIO 201819'!$I1933</f>
        <v/>
      </c>
      <c r="N1933" s="295" t="n"/>
      <c r="O1933" s="295" t="n"/>
      <c r="P1933" s="295" t="n"/>
      <c r="Q1933" s="295" t="n"/>
      <c r="R1933" s="295" t="n"/>
      <c r="S1933" s="295" t="n"/>
      <c r="T1933" s="295" t="n"/>
      <c r="U1933" s="295" t="n"/>
      <c r="V1933" s="295" t="n"/>
      <c r="W1933" s="295" t="n"/>
      <c r="X1933" s="290" t="inlineStr">
        <is>
          <t>Plot válido</t>
        </is>
      </c>
    </row>
    <row r="1934" hidden="1" ht="15.75" customHeight="1" s="412">
      <c r="A1934" s="294" t="n"/>
      <c r="B1934" s="294" t="n"/>
      <c r="C1934" s="294" t="n"/>
      <c r="D1934" s="294" t="n"/>
      <c r="E1934" s="294" t="n"/>
      <c r="F1934" s="295" t="n"/>
      <c r="G1934" s="295" t="n"/>
      <c r="H1934" s="296" t="n"/>
      <c r="I1934" s="295" t="n"/>
      <c r="J1934" s="296" t="n"/>
      <c r="K1934" s="295" t="n"/>
      <c r="L1934" s="297" t="n"/>
      <c r="M1934" s="297">
        <f>'ENS TARDIO 201819'!$K1934-'ENS TARDIO 201819'!$I1934</f>
        <v/>
      </c>
      <c r="N1934" s="295" t="n"/>
      <c r="O1934" s="295" t="n"/>
      <c r="P1934" s="295" t="n"/>
      <c r="Q1934" s="295" t="n"/>
      <c r="R1934" s="295" t="n"/>
      <c r="S1934" s="295" t="n"/>
      <c r="T1934" s="295" t="n"/>
      <c r="U1934" s="295" t="n"/>
      <c r="V1934" s="295" t="n"/>
      <c r="W1934" s="295" t="n"/>
      <c r="X1934" s="290" t="inlineStr">
        <is>
          <t>Plot válido</t>
        </is>
      </c>
    </row>
    <row r="1935" hidden="1" ht="15.75" customHeight="1" s="412">
      <c r="A1935" s="294" t="n"/>
      <c r="B1935" s="294" t="n"/>
      <c r="C1935" s="294" t="n"/>
      <c r="D1935" s="294" t="n"/>
      <c r="E1935" s="294" t="n"/>
      <c r="F1935" s="295" t="n"/>
      <c r="G1935" s="295" t="n"/>
      <c r="H1935" s="296" t="n"/>
      <c r="I1935" s="295" t="n"/>
      <c r="J1935" s="296" t="n"/>
      <c r="K1935" s="295" t="n"/>
      <c r="L1935" s="297" t="n"/>
      <c r="M1935" s="297">
        <f>'ENS TARDIO 201819'!$K1935-'ENS TARDIO 201819'!$I1935</f>
        <v/>
      </c>
      <c r="N1935" s="295" t="n"/>
      <c r="O1935" s="295" t="n"/>
      <c r="P1935" s="295" t="n"/>
      <c r="Q1935" s="295" t="n"/>
      <c r="R1935" s="295" t="n"/>
      <c r="S1935" s="295" t="n"/>
      <c r="T1935" s="295" t="n"/>
      <c r="U1935" s="295" t="n"/>
      <c r="V1935" s="295" t="n"/>
      <c r="W1935" s="295" t="n"/>
      <c r="X1935" s="290" t="inlineStr">
        <is>
          <t>Plot válido</t>
        </is>
      </c>
    </row>
    <row r="1936" hidden="1" ht="15.75" customHeight="1" s="412">
      <c r="A1936" s="294" t="n"/>
      <c r="B1936" s="294" t="n"/>
      <c r="C1936" s="294" t="n"/>
      <c r="D1936" s="294" t="n"/>
      <c r="E1936" s="294" t="n"/>
      <c r="F1936" s="295" t="n"/>
      <c r="G1936" s="295" t="n"/>
      <c r="H1936" s="296" t="n"/>
      <c r="I1936" s="295" t="n"/>
      <c r="J1936" s="296" t="n"/>
      <c r="K1936" s="295" t="n"/>
      <c r="L1936" s="297" t="n"/>
      <c r="M1936" s="297">
        <f>'ENS TARDIO 201819'!$K1936-'ENS TARDIO 201819'!$I1936</f>
        <v/>
      </c>
      <c r="N1936" s="295" t="n"/>
      <c r="O1936" s="295" t="n"/>
      <c r="P1936" s="295" t="n"/>
      <c r="Q1936" s="295" t="n"/>
      <c r="R1936" s="295" t="n"/>
      <c r="S1936" s="295" t="n"/>
      <c r="T1936" s="295" t="n"/>
      <c r="U1936" s="295" t="n"/>
      <c r="V1936" s="295" t="n"/>
      <c r="W1936" s="295" t="n"/>
      <c r="X1936" s="290" t="inlineStr">
        <is>
          <t>Plot válido</t>
        </is>
      </c>
    </row>
    <row r="1937" hidden="1" ht="15.75" customHeight="1" s="412">
      <c r="A1937" s="294" t="n"/>
      <c r="B1937" s="294" t="n"/>
      <c r="C1937" s="294" t="n"/>
      <c r="D1937" s="294" t="n"/>
      <c r="E1937" s="294" t="n"/>
      <c r="F1937" s="295" t="n"/>
      <c r="G1937" s="295" t="n"/>
      <c r="H1937" s="296" t="n"/>
      <c r="I1937" s="295" t="n"/>
      <c r="J1937" s="296" t="n"/>
      <c r="K1937" s="295" t="n"/>
      <c r="L1937" s="297" t="n"/>
      <c r="M1937" s="297">
        <f>'ENS TARDIO 201819'!$K1937-'ENS TARDIO 201819'!$I1937</f>
        <v/>
      </c>
      <c r="N1937" s="295" t="n"/>
      <c r="O1937" s="295" t="n"/>
      <c r="P1937" s="295" t="n"/>
      <c r="Q1937" s="295" t="n"/>
      <c r="R1937" s="295" t="n"/>
      <c r="S1937" s="295" t="n"/>
      <c r="T1937" s="295" t="n"/>
      <c r="U1937" s="295" t="n"/>
      <c r="V1937" s="295" t="n"/>
      <c r="W1937" s="295" t="n"/>
      <c r="X1937" s="290" t="inlineStr">
        <is>
          <t>Plot válido</t>
        </is>
      </c>
    </row>
    <row r="1938" hidden="1" ht="15.75" customHeight="1" s="412">
      <c r="A1938" s="294" t="n"/>
      <c r="B1938" s="294" t="n"/>
      <c r="C1938" s="294" t="n"/>
      <c r="D1938" s="294" t="n"/>
      <c r="E1938" s="294" t="n"/>
      <c r="F1938" s="295" t="n"/>
      <c r="G1938" s="295" t="n"/>
      <c r="H1938" s="296" t="n"/>
      <c r="I1938" s="295" t="n"/>
      <c r="J1938" s="296" t="n"/>
      <c r="K1938" s="295" t="n"/>
      <c r="L1938" s="297" t="n"/>
      <c r="M1938" s="297">
        <f>'ENS TARDIO 201819'!$K1938-'ENS TARDIO 201819'!$I1938</f>
        <v/>
      </c>
      <c r="N1938" s="295" t="n"/>
      <c r="O1938" s="295" t="n"/>
      <c r="P1938" s="295" t="n"/>
      <c r="Q1938" s="295" t="n"/>
      <c r="R1938" s="295" t="n"/>
      <c r="S1938" s="295" t="n"/>
      <c r="T1938" s="295" t="n"/>
      <c r="U1938" s="295" t="n"/>
      <c r="V1938" s="295" t="n"/>
      <c r="W1938" s="295" t="n"/>
      <c r="X1938" s="290" t="inlineStr">
        <is>
          <t>Plot válido</t>
        </is>
      </c>
    </row>
    <row r="1939" hidden="1" ht="15.75" customHeight="1" s="412">
      <c r="A1939" s="294" t="n"/>
      <c r="B1939" s="294" t="n"/>
      <c r="C1939" s="294" t="n"/>
      <c r="D1939" s="294" t="n"/>
      <c r="E1939" s="294" t="n"/>
      <c r="F1939" s="295" t="n"/>
      <c r="G1939" s="295" t="n"/>
      <c r="H1939" s="296" t="n"/>
      <c r="I1939" s="295" t="n"/>
      <c r="J1939" s="296" t="n"/>
      <c r="K1939" s="295" t="n"/>
      <c r="L1939" s="297" t="n"/>
      <c r="M1939" s="297">
        <f>'ENS TARDIO 201819'!$K1939-'ENS TARDIO 201819'!$I1939</f>
        <v/>
      </c>
      <c r="N1939" s="295" t="n"/>
      <c r="O1939" s="295" t="n"/>
      <c r="P1939" s="295" t="n"/>
      <c r="Q1939" s="295" t="n"/>
      <c r="R1939" s="295" t="n"/>
      <c r="S1939" s="295" t="n"/>
      <c r="T1939" s="295" t="n"/>
      <c r="U1939" s="295" t="n"/>
      <c r="V1939" s="295" t="n"/>
      <c r="W1939" s="295" t="n"/>
      <c r="X1939" s="290" t="inlineStr">
        <is>
          <t>Plot válido</t>
        </is>
      </c>
    </row>
    <row r="1940" hidden="1" ht="15.75" customHeight="1" s="412">
      <c r="A1940" s="294" t="n"/>
      <c r="B1940" s="294" t="n"/>
      <c r="C1940" s="294" t="n"/>
      <c r="D1940" s="294" t="n"/>
      <c r="E1940" s="294" t="n"/>
      <c r="F1940" s="295" t="n"/>
      <c r="G1940" s="295" t="n"/>
      <c r="H1940" s="296" t="n"/>
      <c r="I1940" s="295" t="n"/>
      <c r="J1940" s="296" t="n"/>
      <c r="K1940" s="295" t="n"/>
      <c r="L1940" s="297" t="n"/>
      <c r="M1940" s="297">
        <f>'ENS TARDIO 201819'!$K1940-'ENS TARDIO 201819'!$I1940</f>
        <v/>
      </c>
      <c r="N1940" s="295" t="n"/>
      <c r="O1940" s="295" t="n"/>
      <c r="P1940" s="295" t="n"/>
      <c r="Q1940" s="295" t="n"/>
      <c r="R1940" s="295" t="n"/>
      <c r="S1940" s="295" t="n"/>
      <c r="T1940" s="295" t="n"/>
      <c r="U1940" s="295" t="n"/>
      <c r="V1940" s="295" t="n"/>
      <c r="W1940" s="295" t="n"/>
      <c r="X1940" s="290" t="inlineStr">
        <is>
          <t>Plot válido</t>
        </is>
      </c>
    </row>
    <row r="1941" hidden="1" ht="15.75" customHeight="1" s="412">
      <c r="A1941" s="294" t="n"/>
      <c r="B1941" s="294" t="n"/>
      <c r="C1941" s="294" t="n"/>
      <c r="D1941" s="294" t="n"/>
      <c r="E1941" s="294" t="n"/>
      <c r="F1941" s="295" t="n"/>
      <c r="G1941" s="295" t="n"/>
      <c r="H1941" s="296" t="n"/>
      <c r="I1941" s="295" t="n"/>
      <c r="J1941" s="296" t="n"/>
      <c r="K1941" s="295" t="n"/>
      <c r="L1941" s="297" t="n"/>
      <c r="M1941" s="297">
        <f>'ENS TARDIO 201819'!$K1941-'ENS TARDIO 201819'!$I1941</f>
        <v/>
      </c>
      <c r="N1941" s="295" t="n"/>
      <c r="O1941" s="295" t="n"/>
      <c r="P1941" s="295" t="n"/>
      <c r="Q1941" s="295" t="n"/>
      <c r="R1941" s="295" t="n"/>
      <c r="S1941" s="295" t="n"/>
      <c r="T1941" s="295" t="n"/>
      <c r="U1941" s="295" t="n"/>
      <c r="V1941" s="295" t="n"/>
      <c r="W1941" s="295" t="n"/>
      <c r="X1941" s="290" t="inlineStr">
        <is>
          <t>Plot válido</t>
        </is>
      </c>
    </row>
    <row r="1942" hidden="1" ht="15.75" customHeight="1" s="412">
      <c r="A1942" s="294" t="n"/>
      <c r="B1942" s="294" t="n"/>
      <c r="C1942" s="294" t="n"/>
      <c r="D1942" s="294" t="n"/>
      <c r="E1942" s="294" t="n"/>
      <c r="F1942" s="295" t="n"/>
      <c r="G1942" s="295" t="n"/>
      <c r="H1942" s="296" t="n"/>
      <c r="I1942" s="295" t="n"/>
      <c r="J1942" s="296" t="n"/>
      <c r="K1942" s="295" t="n"/>
      <c r="L1942" s="297" t="n"/>
      <c r="M1942" s="297">
        <f>'ENS TARDIO 201819'!$K1942-'ENS TARDIO 201819'!$I1942</f>
        <v/>
      </c>
      <c r="N1942" s="295" t="n"/>
      <c r="O1942" s="295" t="n"/>
      <c r="P1942" s="295" t="n"/>
      <c r="Q1942" s="295" t="n"/>
      <c r="R1942" s="295" t="n"/>
      <c r="S1942" s="295" t="n"/>
      <c r="T1942" s="295" t="n"/>
      <c r="U1942" s="295" t="n"/>
      <c r="V1942" s="295" t="n"/>
      <c r="W1942" s="295" t="n"/>
      <c r="X1942" s="290" t="inlineStr">
        <is>
          <t>Plot válido</t>
        </is>
      </c>
    </row>
    <row r="1943" hidden="1" ht="15.75" customHeight="1" s="412">
      <c r="A1943" s="294" t="n"/>
      <c r="B1943" s="294" t="n"/>
      <c r="C1943" s="294" t="n"/>
      <c r="D1943" s="294" t="n"/>
      <c r="E1943" s="294" t="n"/>
      <c r="F1943" s="295" t="n"/>
      <c r="G1943" s="295" t="n"/>
      <c r="H1943" s="296" t="n"/>
      <c r="I1943" s="295" t="n"/>
      <c r="J1943" s="296" t="n"/>
      <c r="K1943" s="295" t="n"/>
      <c r="L1943" s="297" t="n"/>
      <c r="M1943" s="297">
        <f>'ENS TARDIO 201819'!$K1943-'ENS TARDIO 201819'!$I1943</f>
        <v/>
      </c>
      <c r="N1943" s="295" t="n"/>
      <c r="O1943" s="295" t="n"/>
      <c r="P1943" s="295" t="n"/>
      <c r="Q1943" s="295" t="n"/>
      <c r="R1943" s="295" t="n"/>
      <c r="S1943" s="295" t="n"/>
      <c r="T1943" s="295" t="n"/>
      <c r="U1943" s="295" t="n"/>
      <c r="V1943" s="295" t="n"/>
      <c r="W1943" s="295" t="n"/>
      <c r="X1943" s="290" t="inlineStr">
        <is>
          <t>Plot válido</t>
        </is>
      </c>
    </row>
    <row r="1944" hidden="1" ht="15.75" customHeight="1" s="412">
      <c r="A1944" s="294" t="n"/>
      <c r="B1944" s="294" t="n"/>
      <c r="C1944" s="294" t="n"/>
      <c r="D1944" s="294" t="n"/>
      <c r="E1944" s="294" t="n"/>
      <c r="F1944" s="295" t="n"/>
      <c r="G1944" s="295" t="n"/>
      <c r="H1944" s="296" t="n"/>
      <c r="I1944" s="295" t="n"/>
      <c r="J1944" s="296" t="n"/>
      <c r="K1944" s="295" t="n"/>
      <c r="L1944" s="297" t="n"/>
      <c r="M1944" s="297">
        <f>'ENS TARDIO 201819'!$K1944-'ENS TARDIO 201819'!$I1944</f>
        <v/>
      </c>
      <c r="N1944" s="295" t="n"/>
      <c r="O1944" s="295" t="n"/>
      <c r="P1944" s="295" t="n"/>
      <c r="Q1944" s="295" t="n"/>
      <c r="R1944" s="295" t="n"/>
      <c r="S1944" s="295" t="n"/>
      <c r="T1944" s="295" t="n"/>
      <c r="U1944" s="295" t="n"/>
      <c r="V1944" s="295" t="n"/>
      <c r="W1944" s="295" t="n"/>
      <c r="X1944" s="290" t="inlineStr">
        <is>
          <t>Plot válido</t>
        </is>
      </c>
    </row>
    <row r="1945" hidden="1" ht="15.75" customHeight="1" s="412">
      <c r="A1945" s="294" t="n"/>
      <c r="B1945" s="294" t="n"/>
      <c r="C1945" s="294" t="n"/>
      <c r="D1945" s="294" t="n"/>
      <c r="E1945" s="294" t="n"/>
      <c r="F1945" s="295" t="n"/>
      <c r="G1945" s="295" t="n"/>
      <c r="H1945" s="296" t="n"/>
      <c r="I1945" s="295" t="n"/>
      <c r="J1945" s="296" t="n"/>
      <c r="K1945" s="295" t="n"/>
      <c r="L1945" s="297" t="n"/>
      <c r="M1945" s="297">
        <f>'ENS TARDIO 201819'!$K1945-'ENS TARDIO 201819'!$I1945</f>
        <v/>
      </c>
      <c r="N1945" s="295" t="n"/>
      <c r="O1945" s="295" t="n"/>
      <c r="P1945" s="295" t="n"/>
      <c r="Q1945" s="295" t="n"/>
      <c r="R1945" s="295" t="n"/>
      <c r="S1945" s="295" t="n"/>
      <c r="T1945" s="295" t="n"/>
      <c r="U1945" s="295" t="n"/>
      <c r="V1945" s="295" t="n"/>
      <c r="W1945" s="295" t="n"/>
      <c r="X1945" s="290" t="inlineStr">
        <is>
          <t>Plot válido</t>
        </is>
      </c>
    </row>
    <row r="1946" hidden="1" ht="15.75" customHeight="1" s="412">
      <c r="A1946" s="294" t="n"/>
      <c r="B1946" s="294" t="n"/>
      <c r="C1946" s="294" t="n"/>
      <c r="D1946" s="294" t="n"/>
      <c r="E1946" s="294" t="n"/>
      <c r="F1946" s="295" t="n"/>
      <c r="G1946" s="295" t="n"/>
      <c r="H1946" s="296" t="n"/>
      <c r="I1946" s="295" t="n"/>
      <c r="J1946" s="296" t="n"/>
      <c r="K1946" s="295" t="n"/>
      <c r="L1946" s="297" t="n"/>
      <c r="M1946" s="297">
        <f>'ENS TARDIO 201819'!$K1946-'ENS TARDIO 201819'!$I1946</f>
        <v/>
      </c>
      <c r="N1946" s="295" t="n"/>
      <c r="O1946" s="295" t="n"/>
      <c r="P1946" s="295" t="n"/>
      <c r="Q1946" s="295" t="n"/>
      <c r="R1946" s="295" t="n"/>
      <c r="S1946" s="295" t="n"/>
      <c r="T1946" s="295" t="n"/>
      <c r="U1946" s="295" t="n"/>
      <c r="V1946" s="295" t="n"/>
      <c r="W1946" s="295" t="n"/>
      <c r="X1946" s="290" t="inlineStr">
        <is>
          <t>Plot válido</t>
        </is>
      </c>
    </row>
    <row r="1947" hidden="1" ht="15.75" customHeight="1" s="412">
      <c r="A1947" s="294" t="n"/>
      <c r="B1947" s="294" t="n"/>
      <c r="C1947" s="294" t="n"/>
      <c r="D1947" s="294" t="n"/>
      <c r="E1947" s="294" t="n"/>
      <c r="F1947" s="295" t="n"/>
      <c r="G1947" s="295" t="n"/>
      <c r="H1947" s="296" t="n"/>
      <c r="I1947" s="295" t="n"/>
      <c r="J1947" s="296" t="n"/>
      <c r="K1947" s="295" t="n"/>
      <c r="L1947" s="297" t="n"/>
      <c r="M1947" s="297">
        <f>'ENS TARDIO 201819'!$K1947-'ENS TARDIO 201819'!$I1947</f>
        <v/>
      </c>
      <c r="N1947" s="295" t="n"/>
      <c r="O1947" s="295" t="n"/>
      <c r="P1947" s="295" t="n"/>
      <c r="Q1947" s="295" t="n"/>
      <c r="R1947" s="295" t="n"/>
      <c r="S1947" s="295" t="n"/>
      <c r="T1947" s="295" t="n"/>
      <c r="U1947" s="295" t="n"/>
      <c r="V1947" s="295" t="n"/>
      <c r="W1947" s="295" t="n"/>
      <c r="X1947" s="290" t="inlineStr">
        <is>
          <t>Plot válido</t>
        </is>
      </c>
    </row>
    <row r="1948" hidden="1" ht="15.75" customHeight="1" s="412">
      <c r="A1948" s="294" t="n"/>
      <c r="B1948" s="294" t="n"/>
      <c r="C1948" s="294" t="n"/>
      <c r="D1948" s="294" t="n"/>
      <c r="E1948" s="294" t="n"/>
      <c r="F1948" s="295" t="n"/>
      <c r="G1948" s="295" t="n"/>
      <c r="H1948" s="296" t="n"/>
      <c r="I1948" s="295" t="n"/>
      <c r="J1948" s="296" t="n"/>
      <c r="K1948" s="295" t="n"/>
      <c r="L1948" s="297" t="n"/>
      <c r="M1948" s="297">
        <f>'ENS TARDIO 201819'!$K1948-'ENS TARDIO 201819'!$I1948</f>
        <v/>
      </c>
      <c r="N1948" s="295" t="n"/>
      <c r="O1948" s="295" t="n"/>
      <c r="P1948" s="295" t="n"/>
      <c r="Q1948" s="295" t="n"/>
      <c r="R1948" s="295" t="n"/>
      <c r="S1948" s="295" t="n"/>
      <c r="T1948" s="295" t="n"/>
      <c r="U1948" s="295" t="n"/>
      <c r="V1948" s="295" t="n"/>
      <c r="W1948" s="295" t="n"/>
      <c r="X1948" s="290" t="inlineStr">
        <is>
          <t>Plot válido</t>
        </is>
      </c>
    </row>
    <row r="1949" hidden="1" ht="15.75" customHeight="1" s="412">
      <c r="A1949" s="294" t="n"/>
      <c r="B1949" s="294" t="n"/>
      <c r="C1949" s="294" t="n"/>
      <c r="D1949" s="294" t="n"/>
      <c r="E1949" s="294" t="n"/>
      <c r="F1949" s="295" t="n"/>
      <c r="G1949" s="295" t="n"/>
      <c r="H1949" s="296" t="n"/>
      <c r="I1949" s="295" t="n"/>
      <c r="J1949" s="296" t="n"/>
      <c r="K1949" s="295" t="n"/>
      <c r="L1949" s="297" t="n"/>
      <c r="M1949" s="297">
        <f>'ENS TARDIO 201819'!$K1949-'ENS TARDIO 201819'!$I1949</f>
        <v/>
      </c>
      <c r="N1949" s="295" t="n"/>
      <c r="O1949" s="295" t="n"/>
      <c r="P1949" s="295" t="n"/>
      <c r="Q1949" s="295" t="n"/>
      <c r="R1949" s="295" t="n"/>
      <c r="S1949" s="295" t="n"/>
      <c r="T1949" s="295" t="n"/>
      <c r="U1949" s="295" t="n"/>
      <c r="V1949" s="295" t="n"/>
      <c r="W1949" s="295" t="n"/>
      <c r="X1949" s="290" t="inlineStr">
        <is>
          <t>Plot válido</t>
        </is>
      </c>
    </row>
    <row r="1950" hidden="1" ht="15.75" customHeight="1" s="412">
      <c r="A1950" s="294" t="n"/>
      <c r="B1950" s="294" t="n"/>
      <c r="C1950" s="294" t="n"/>
      <c r="D1950" s="294" t="n"/>
      <c r="E1950" s="294" t="n"/>
      <c r="F1950" s="295" t="n"/>
      <c r="G1950" s="295" t="n"/>
      <c r="H1950" s="296" t="n"/>
      <c r="I1950" s="295" t="n"/>
      <c r="J1950" s="296" t="n"/>
      <c r="K1950" s="295" t="n"/>
      <c r="L1950" s="297" t="n"/>
      <c r="M1950" s="297">
        <f>'ENS TARDIO 201819'!$K1950-'ENS TARDIO 201819'!$I1950</f>
        <v/>
      </c>
      <c r="N1950" s="295" t="n"/>
      <c r="O1950" s="295" t="n"/>
      <c r="P1950" s="295" t="n"/>
      <c r="Q1950" s="295" t="n"/>
      <c r="R1950" s="295" t="n"/>
      <c r="S1950" s="295" t="n"/>
      <c r="T1950" s="295" t="n"/>
      <c r="U1950" s="295" t="n"/>
      <c r="V1950" s="295" t="n"/>
      <c r="W1950" s="295" t="n"/>
      <c r="X1950" s="290" t="inlineStr">
        <is>
          <t>Plot válido</t>
        </is>
      </c>
    </row>
    <row r="1951" hidden="1" ht="15.75" customHeight="1" s="412">
      <c r="A1951" s="294" t="n"/>
      <c r="B1951" s="294" t="n"/>
      <c r="C1951" s="294" t="n"/>
      <c r="D1951" s="294" t="n"/>
      <c r="E1951" s="294" t="n"/>
      <c r="F1951" s="295" t="n"/>
      <c r="G1951" s="295" t="n"/>
      <c r="H1951" s="296" t="n"/>
      <c r="I1951" s="295" t="n"/>
      <c r="J1951" s="296" t="n"/>
      <c r="K1951" s="295" t="n"/>
      <c r="L1951" s="297" t="n"/>
      <c r="M1951" s="297">
        <f>'ENS TARDIO 201819'!$K1951-'ENS TARDIO 201819'!$I1951</f>
        <v/>
      </c>
      <c r="N1951" s="295" t="n"/>
      <c r="O1951" s="295" t="n"/>
      <c r="P1951" s="295" t="n"/>
      <c r="Q1951" s="295" t="n"/>
      <c r="R1951" s="295" t="n"/>
      <c r="S1951" s="295" t="n"/>
      <c r="T1951" s="295" t="n"/>
      <c r="U1951" s="295" t="n"/>
      <c r="V1951" s="295" t="n"/>
      <c r="W1951" s="295" t="n"/>
      <c r="X1951" s="290" t="inlineStr">
        <is>
          <t>Plot válido</t>
        </is>
      </c>
    </row>
    <row r="1952" hidden="1" ht="15.75" customHeight="1" s="412">
      <c r="A1952" s="294" t="n"/>
      <c r="B1952" s="294" t="n"/>
      <c r="C1952" s="294" t="n"/>
      <c r="D1952" s="294" t="n"/>
      <c r="E1952" s="294" t="n"/>
      <c r="F1952" s="295" t="n"/>
      <c r="G1952" s="295" t="n"/>
      <c r="H1952" s="296" t="n"/>
      <c r="I1952" s="295" t="n"/>
      <c r="J1952" s="296" t="n"/>
      <c r="K1952" s="295" t="n"/>
      <c r="L1952" s="297" t="n"/>
      <c r="M1952" s="297">
        <f>'ENS TARDIO 201819'!$K1952-'ENS TARDIO 201819'!$I1952</f>
        <v/>
      </c>
      <c r="N1952" s="295" t="n"/>
      <c r="O1952" s="295" t="n"/>
      <c r="P1952" s="295" t="n"/>
      <c r="Q1952" s="295" t="n"/>
      <c r="R1952" s="295" t="n"/>
      <c r="S1952" s="295" t="n"/>
      <c r="T1952" s="295" t="n"/>
      <c r="U1952" s="295" t="n"/>
      <c r="V1952" s="295" t="n"/>
      <c r="W1952" s="295" t="n"/>
      <c r="X1952" s="290" t="inlineStr">
        <is>
          <t>Plot válido</t>
        </is>
      </c>
    </row>
    <row r="1953" hidden="1" ht="15.75" customHeight="1" s="412">
      <c r="A1953" s="294" t="n"/>
      <c r="B1953" s="294" t="n"/>
      <c r="C1953" s="294" t="n"/>
      <c r="D1953" s="294" t="n"/>
      <c r="E1953" s="294" t="n"/>
      <c r="F1953" s="295" t="n"/>
      <c r="G1953" s="295" t="n"/>
      <c r="H1953" s="296" t="n"/>
      <c r="I1953" s="295" t="n"/>
      <c r="J1953" s="296" t="n"/>
      <c r="K1953" s="295" t="n"/>
      <c r="L1953" s="297" t="n"/>
      <c r="M1953" s="297">
        <f>'ENS TARDIO 201819'!$K1953-'ENS TARDIO 201819'!$I1953</f>
        <v/>
      </c>
      <c r="N1953" s="295" t="n"/>
      <c r="O1953" s="295" t="n"/>
      <c r="P1953" s="295" t="n"/>
      <c r="Q1953" s="295" t="n"/>
      <c r="R1953" s="295" t="n"/>
      <c r="S1953" s="295" t="n"/>
      <c r="T1953" s="295" t="n"/>
      <c r="U1953" s="295" t="n"/>
      <c r="V1953" s="295" t="n"/>
      <c r="W1953" s="295" t="n"/>
      <c r="X1953" s="290" t="inlineStr">
        <is>
          <t>Plot válido</t>
        </is>
      </c>
    </row>
    <row r="1954" hidden="1" ht="15.75" customHeight="1" s="412">
      <c r="A1954" s="294" t="n"/>
      <c r="B1954" s="294" t="n"/>
      <c r="C1954" s="294" t="n"/>
      <c r="D1954" s="294" t="n"/>
      <c r="E1954" s="294" t="n"/>
      <c r="F1954" s="295" t="n"/>
      <c r="G1954" s="295" t="n"/>
      <c r="H1954" s="296" t="n"/>
      <c r="I1954" s="295" t="n"/>
      <c r="J1954" s="296" t="n"/>
      <c r="K1954" s="295" t="n"/>
      <c r="L1954" s="297" t="n"/>
      <c r="M1954" s="297">
        <f>'ENS TARDIO 201819'!$K1954-'ENS TARDIO 201819'!$I1954</f>
        <v/>
      </c>
      <c r="N1954" s="295" t="n"/>
      <c r="O1954" s="295" t="n"/>
      <c r="P1954" s="295" t="n"/>
      <c r="Q1954" s="295" t="n"/>
      <c r="R1954" s="295" t="n"/>
      <c r="S1954" s="295" t="n"/>
      <c r="T1954" s="295" t="n"/>
      <c r="U1954" s="295" t="n"/>
      <c r="V1954" s="295" t="n"/>
      <c r="W1954" s="295" t="n"/>
      <c r="X1954" s="290" t="inlineStr">
        <is>
          <t>Plot válido</t>
        </is>
      </c>
    </row>
    <row r="1955" hidden="1" ht="15.75" customHeight="1" s="412">
      <c r="A1955" s="294" t="n"/>
      <c r="B1955" s="294" t="n"/>
      <c r="C1955" s="294" t="n"/>
      <c r="D1955" s="294" t="n"/>
      <c r="E1955" s="294" t="n"/>
      <c r="F1955" s="295" t="n"/>
      <c r="G1955" s="295" t="n"/>
      <c r="H1955" s="296" t="n"/>
      <c r="I1955" s="295" t="n"/>
      <c r="J1955" s="296" t="n"/>
      <c r="K1955" s="295" t="n"/>
      <c r="L1955" s="297" t="n"/>
      <c r="M1955" s="297">
        <f>'ENS TARDIO 201819'!$K1955-'ENS TARDIO 201819'!$I1955</f>
        <v/>
      </c>
      <c r="N1955" s="295" t="n"/>
      <c r="O1955" s="295" t="n"/>
      <c r="P1955" s="295" t="n"/>
      <c r="Q1955" s="295" t="n"/>
      <c r="R1955" s="295" t="n"/>
      <c r="S1955" s="295" t="n"/>
      <c r="T1955" s="295" t="n"/>
      <c r="U1955" s="295" t="n"/>
      <c r="V1955" s="295" t="n"/>
      <c r="W1955" s="295" t="n"/>
      <c r="X1955" s="290" t="inlineStr">
        <is>
          <t>Plot válido</t>
        </is>
      </c>
    </row>
    <row r="1956" hidden="1" ht="15.75" customHeight="1" s="412">
      <c r="A1956" s="294" t="n"/>
      <c r="B1956" s="294" t="n"/>
      <c r="C1956" s="294" t="n"/>
      <c r="D1956" s="294" t="n"/>
      <c r="E1956" s="294" t="n"/>
      <c r="F1956" s="295" t="n"/>
      <c r="G1956" s="295" t="n"/>
      <c r="H1956" s="296" t="n"/>
      <c r="I1956" s="295" t="n"/>
      <c r="J1956" s="296" t="n"/>
      <c r="K1956" s="295" t="n"/>
      <c r="L1956" s="297" t="n"/>
      <c r="M1956" s="297">
        <f>'ENS TARDIO 201819'!$K1956-'ENS TARDIO 201819'!$I1956</f>
        <v/>
      </c>
      <c r="N1956" s="295" t="n"/>
      <c r="O1956" s="295" t="n"/>
      <c r="P1956" s="295" t="n"/>
      <c r="Q1956" s="295" t="n"/>
      <c r="R1956" s="295" t="n"/>
      <c r="S1956" s="295" t="n"/>
      <c r="T1956" s="295" t="n"/>
      <c r="U1956" s="295" t="n"/>
      <c r="V1956" s="295" t="n"/>
      <c r="W1956" s="295" t="n"/>
      <c r="X1956" s="290" t="inlineStr">
        <is>
          <t>Plot válido</t>
        </is>
      </c>
    </row>
    <row r="1957" hidden="1" ht="15.75" customHeight="1" s="412">
      <c r="A1957" s="294" t="n"/>
      <c r="B1957" s="294" t="n"/>
      <c r="C1957" s="294" t="n"/>
      <c r="D1957" s="294" t="n"/>
      <c r="E1957" s="294" t="n"/>
      <c r="F1957" s="295" t="n"/>
      <c r="G1957" s="295" t="n"/>
      <c r="H1957" s="296" t="n"/>
      <c r="I1957" s="295" t="n"/>
      <c r="J1957" s="296" t="n"/>
      <c r="K1957" s="295" t="n"/>
      <c r="L1957" s="297" t="n"/>
      <c r="M1957" s="297">
        <f>'ENS TARDIO 201819'!$K1957-'ENS TARDIO 201819'!$I1957</f>
        <v/>
      </c>
      <c r="N1957" s="295" t="n"/>
      <c r="O1957" s="295" t="n"/>
      <c r="P1957" s="295" t="n"/>
      <c r="Q1957" s="295" t="n"/>
      <c r="R1957" s="295" t="n"/>
      <c r="S1957" s="295" t="n"/>
      <c r="T1957" s="295" t="n"/>
      <c r="U1957" s="295" t="n"/>
      <c r="V1957" s="295" t="n"/>
      <c r="W1957" s="295" t="n"/>
      <c r="X1957" s="290" t="inlineStr">
        <is>
          <t>Plot válido</t>
        </is>
      </c>
    </row>
    <row r="1958" hidden="1" ht="15.75" customHeight="1" s="412">
      <c r="A1958" s="294" t="n"/>
      <c r="B1958" s="294" t="n"/>
      <c r="C1958" s="294" t="n"/>
      <c r="D1958" s="294" t="n"/>
      <c r="E1958" s="294" t="n"/>
      <c r="F1958" s="295" t="n"/>
      <c r="G1958" s="295" t="n"/>
      <c r="H1958" s="296" t="n"/>
      <c r="I1958" s="295" t="n"/>
      <c r="J1958" s="296" t="n"/>
      <c r="K1958" s="295" t="n"/>
      <c r="L1958" s="297" t="n"/>
      <c r="M1958" s="297">
        <f>'ENS TARDIO 201819'!$K1958-'ENS TARDIO 201819'!$I1958</f>
        <v/>
      </c>
      <c r="N1958" s="295" t="n"/>
      <c r="O1958" s="295" t="n"/>
      <c r="P1958" s="295" t="n"/>
      <c r="Q1958" s="295" t="n"/>
      <c r="R1958" s="295" t="n"/>
      <c r="S1958" s="295" t="n"/>
      <c r="T1958" s="295" t="n"/>
      <c r="U1958" s="295" t="n"/>
      <c r="V1958" s="295" t="n"/>
      <c r="W1958" s="295" t="n"/>
      <c r="X1958" s="290" t="inlineStr">
        <is>
          <t>Plot válido</t>
        </is>
      </c>
    </row>
    <row r="1959" hidden="1" ht="15.75" customHeight="1" s="412">
      <c r="A1959" s="294" t="n"/>
      <c r="B1959" s="294" t="n"/>
      <c r="C1959" s="294" t="n"/>
      <c r="D1959" s="294" t="n"/>
      <c r="E1959" s="294" t="n"/>
      <c r="F1959" s="295" t="n"/>
      <c r="G1959" s="295" t="n"/>
      <c r="H1959" s="296" t="n"/>
      <c r="I1959" s="295" t="n"/>
      <c r="J1959" s="296" t="n"/>
      <c r="K1959" s="295" t="n"/>
      <c r="L1959" s="297" t="n"/>
      <c r="M1959" s="297">
        <f>'ENS TARDIO 201819'!$K1959-'ENS TARDIO 201819'!$I1959</f>
        <v/>
      </c>
      <c r="N1959" s="295" t="n"/>
      <c r="O1959" s="295" t="n"/>
      <c r="P1959" s="295" t="n"/>
      <c r="Q1959" s="295" t="n"/>
      <c r="R1959" s="295" t="n"/>
      <c r="S1959" s="295" t="n"/>
      <c r="T1959" s="295" t="n"/>
      <c r="U1959" s="295" t="n"/>
      <c r="V1959" s="295" t="n"/>
      <c r="W1959" s="295" t="n"/>
      <c r="X1959" s="290" t="inlineStr">
        <is>
          <t>Plot válido</t>
        </is>
      </c>
    </row>
    <row r="1960" hidden="1" ht="15.75" customHeight="1" s="412">
      <c r="A1960" s="294" t="n"/>
      <c r="B1960" s="294" t="n"/>
      <c r="C1960" s="294" t="n"/>
      <c r="D1960" s="294" t="n"/>
      <c r="E1960" s="294" t="n"/>
      <c r="F1960" s="295" t="n"/>
      <c r="G1960" s="295" t="n"/>
      <c r="H1960" s="296" t="n"/>
      <c r="I1960" s="295" t="n"/>
      <c r="J1960" s="296" t="n"/>
      <c r="K1960" s="295" t="n"/>
      <c r="L1960" s="297" t="n"/>
      <c r="M1960" s="297">
        <f>'ENS TARDIO 201819'!$K1960-'ENS TARDIO 201819'!$I1960</f>
        <v/>
      </c>
      <c r="N1960" s="295" t="n"/>
      <c r="O1960" s="295" t="n"/>
      <c r="P1960" s="295" t="n"/>
      <c r="Q1960" s="295" t="n"/>
      <c r="R1960" s="295" t="n"/>
      <c r="S1960" s="295" t="n"/>
      <c r="T1960" s="295" t="n"/>
      <c r="U1960" s="295" t="n"/>
      <c r="V1960" s="295" t="n"/>
      <c r="W1960" s="295" t="n"/>
      <c r="X1960" s="290" t="inlineStr">
        <is>
          <t>Plot válido</t>
        </is>
      </c>
    </row>
    <row r="1961" hidden="1" ht="15.75" customHeight="1" s="412">
      <c r="A1961" s="294" t="n"/>
      <c r="B1961" s="294" t="n"/>
      <c r="C1961" s="294" t="n"/>
      <c r="D1961" s="294" t="n"/>
      <c r="E1961" s="294" t="n"/>
      <c r="F1961" s="295" t="n"/>
      <c r="G1961" s="295" t="n"/>
      <c r="H1961" s="296" t="n"/>
      <c r="I1961" s="295" t="n"/>
      <c r="J1961" s="296" t="n"/>
      <c r="K1961" s="295" t="n"/>
      <c r="L1961" s="297" t="n"/>
      <c r="M1961" s="297">
        <f>'ENS TARDIO 201819'!$K1961-'ENS TARDIO 201819'!$I1961</f>
        <v/>
      </c>
      <c r="N1961" s="295" t="n"/>
      <c r="O1961" s="295" t="n"/>
      <c r="P1961" s="295" t="n"/>
      <c r="Q1961" s="295" t="n"/>
      <c r="R1961" s="295" t="n"/>
      <c r="S1961" s="295" t="n"/>
      <c r="T1961" s="295" t="n"/>
      <c r="U1961" s="295" t="n"/>
      <c r="V1961" s="295" t="n"/>
      <c r="W1961" s="295" t="n"/>
      <c r="X1961" s="290" t="inlineStr">
        <is>
          <t>Plot válido</t>
        </is>
      </c>
    </row>
    <row r="1962" hidden="1" ht="15.75" customHeight="1" s="412">
      <c r="A1962" s="294" t="n"/>
      <c r="B1962" s="294" t="n"/>
      <c r="C1962" s="294" t="n"/>
      <c r="D1962" s="294" t="n"/>
      <c r="E1962" s="294" t="n"/>
      <c r="F1962" s="295" t="n"/>
      <c r="G1962" s="295" t="n"/>
      <c r="H1962" s="296" t="n"/>
      <c r="I1962" s="295" t="n"/>
      <c r="J1962" s="296" t="n"/>
      <c r="K1962" s="295" t="n"/>
      <c r="L1962" s="297" t="n"/>
      <c r="M1962" s="297">
        <f>'ENS TARDIO 201819'!$K1962-'ENS TARDIO 201819'!$I1962</f>
        <v/>
      </c>
      <c r="N1962" s="295" t="n"/>
      <c r="O1962" s="295" t="n"/>
      <c r="P1962" s="295" t="n"/>
      <c r="Q1962" s="295" t="n"/>
      <c r="R1962" s="295" t="n"/>
      <c r="S1962" s="295" t="n"/>
      <c r="T1962" s="295" t="n"/>
      <c r="U1962" s="295" t="n"/>
      <c r="V1962" s="295" t="n"/>
      <c r="W1962" s="295" t="n"/>
      <c r="X1962" s="290" t="inlineStr">
        <is>
          <t>Plot válido</t>
        </is>
      </c>
    </row>
    <row r="1963" hidden="1" ht="15.75" customHeight="1" s="412">
      <c r="A1963" s="294" t="n"/>
      <c r="B1963" s="294" t="n"/>
      <c r="C1963" s="294" t="n"/>
      <c r="D1963" s="294" t="n"/>
      <c r="E1963" s="294" t="n"/>
      <c r="F1963" s="295" t="n"/>
      <c r="G1963" s="295" t="n"/>
      <c r="H1963" s="296" t="n"/>
      <c r="I1963" s="295" t="n"/>
      <c r="J1963" s="296" t="n"/>
      <c r="K1963" s="295" t="n"/>
      <c r="L1963" s="297" t="n"/>
      <c r="M1963" s="297">
        <f>'ENS TARDIO 201819'!$K1963-'ENS TARDIO 201819'!$I1963</f>
        <v/>
      </c>
      <c r="N1963" s="295" t="n"/>
      <c r="O1963" s="295" t="n"/>
      <c r="P1963" s="295" t="n"/>
      <c r="Q1963" s="295" t="n"/>
      <c r="R1963" s="295" t="n"/>
      <c r="S1963" s="295" t="n"/>
      <c r="T1963" s="295" t="n"/>
      <c r="U1963" s="295" t="n"/>
      <c r="V1963" s="295" t="n"/>
      <c r="W1963" s="295" t="n"/>
      <c r="X1963" s="290" t="inlineStr">
        <is>
          <t>Plot válido</t>
        </is>
      </c>
    </row>
    <row r="1964" hidden="1" ht="15.75" customHeight="1" s="412">
      <c r="A1964" s="294" t="n"/>
      <c r="B1964" s="294" t="n"/>
      <c r="C1964" s="294" t="n"/>
      <c r="D1964" s="294" t="n"/>
      <c r="E1964" s="294" t="n"/>
      <c r="F1964" s="295" t="n"/>
      <c r="G1964" s="295" t="n"/>
      <c r="H1964" s="296" t="n"/>
      <c r="I1964" s="295" t="n"/>
      <c r="J1964" s="296" t="n"/>
      <c r="K1964" s="295" t="n"/>
      <c r="L1964" s="297" t="n"/>
      <c r="M1964" s="297">
        <f>'ENS TARDIO 201819'!$K1964-'ENS TARDIO 201819'!$I1964</f>
        <v/>
      </c>
      <c r="N1964" s="295" t="n"/>
      <c r="O1964" s="295" t="n"/>
      <c r="P1964" s="295" t="n"/>
      <c r="Q1964" s="295" t="n"/>
      <c r="R1964" s="295" t="n"/>
      <c r="S1964" s="295" t="n"/>
      <c r="T1964" s="295" t="n"/>
      <c r="U1964" s="295" t="n"/>
      <c r="V1964" s="295" t="n"/>
      <c r="W1964" s="295" t="n"/>
      <c r="X1964" s="290" t="inlineStr">
        <is>
          <t>Plot válido</t>
        </is>
      </c>
    </row>
    <row r="1965" hidden="1" ht="15.75" customHeight="1" s="412">
      <c r="A1965" s="294" t="n"/>
      <c r="B1965" s="294" t="n"/>
      <c r="C1965" s="294" t="n"/>
      <c r="D1965" s="294" t="n"/>
      <c r="E1965" s="294" t="n"/>
      <c r="F1965" s="295" t="n"/>
      <c r="G1965" s="295" t="n"/>
      <c r="H1965" s="296" t="n"/>
      <c r="I1965" s="295" t="n"/>
      <c r="J1965" s="296" t="n"/>
      <c r="K1965" s="295" t="n"/>
      <c r="L1965" s="297" t="n"/>
      <c r="M1965" s="297">
        <f>'ENS TARDIO 201819'!$K1965-'ENS TARDIO 201819'!$I1965</f>
        <v/>
      </c>
      <c r="N1965" s="295" t="n"/>
      <c r="O1965" s="295" t="n"/>
      <c r="P1965" s="295" t="n"/>
      <c r="Q1965" s="295" t="n"/>
      <c r="R1965" s="295" t="n"/>
      <c r="S1965" s="295" t="n"/>
      <c r="T1965" s="295" t="n"/>
      <c r="U1965" s="295" t="n"/>
      <c r="V1965" s="295" t="n"/>
      <c r="W1965" s="295" t="n"/>
      <c r="X1965" s="290" t="inlineStr">
        <is>
          <t>Plot válido</t>
        </is>
      </c>
    </row>
    <row r="1966" hidden="1" ht="15.75" customHeight="1" s="412">
      <c r="A1966" s="294" t="n"/>
      <c r="B1966" s="294" t="n"/>
      <c r="C1966" s="294" t="n"/>
      <c r="D1966" s="294" t="n"/>
      <c r="E1966" s="294" t="n"/>
      <c r="F1966" s="295" t="n"/>
      <c r="G1966" s="295" t="n"/>
      <c r="H1966" s="296" t="n"/>
      <c r="I1966" s="295" t="n"/>
      <c r="J1966" s="296" t="n"/>
      <c r="K1966" s="295" t="n"/>
      <c r="L1966" s="297" t="n"/>
      <c r="M1966" s="297">
        <f>'ENS TARDIO 201819'!$K1966-'ENS TARDIO 201819'!$I1966</f>
        <v/>
      </c>
      <c r="N1966" s="295" t="n"/>
      <c r="O1966" s="295" t="n"/>
      <c r="P1966" s="295" t="n"/>
      <c r="Q1966" s="295" t="n"/>
      <c r="R1966" s="295" t="n"/>
      <c r="S1966" s="295" t="n"/>
      <c r="T1966" s="295" t="n"/>
      <c r="U1966" s="295" t="n"/>
      <c r="V1966" s="295" t="n"/>
      <c r="W1966" s="295" t="n"/>
      <c r="X1966" s="290" t="inlineStr">
        <is>
          <t>Plot válido</t>
        </is>
      </c>
    </row>
    <row r="1967" hidden="1" ht="15.75" customHeight="1" s="412">
      <c r="A1967" s="294" t="n"/>
      <c r="B1967" s="294" t="n"/>
      <c r="C1967" s="294" t="n"/>
      <c r="D1967" s="294" t="n"/>
      <c r="E1967" s="294" t="n"/>
      <c r="F1967" s="295" t="n"/>
      <c r="G1967" s="295" t="n"/>
      <c r="H1967" s="296" t="n"/>
      <c r="I1967" s="295" t="n"/>
      <c r="J1967" s="296" t="n"/>
      <c r="K1967" s="295" t="n"/>
      <c r="L1967" s="297" t="n"/>
      <c r="M1967" s="297">
        <f>'ENS TARDIO 201819'!$K1967-'ENS TARDIO 201819'!$I1967</f>
        <v/>
      </c>
      <c r="N1967" s="295" t="n"/>
      <c r="O1967" s="295" t="n"/>
      <c r="P1967" s="295" t="n"/>
      <c r="Q1967" s="295" t="n"/>
      <c r="R1967" s="295" t="n"/>
      <c r="S1967" s="295" t="n"/>
      <c r="T1967" s="295" t="n"/>
      <c r="U1967" s="295" t="n"/>
      <c r="V1967" s="295" t="n"/>
      <c r="W1967" s="295" t="n"/>
      <c r="X1967" s="290" t="inlineStr">
        <is>
          <t>Plot válido</t>
        </is>
      </c>
    </row>
    <row r="1968" hidden="1" ht="15.75" customHeight="1" s="412">
      <c r="A1968" s="294" t="n"/>
      <c r="B1968" s="294" t="n"/>
      <c r="C1968" s="294" t="n"/>
      <c r="D1968" s="294" t="n"/>
      <c r="E1968" s="294" t="n"/>
      <c r="F1968" s="295" t="n"/>
      <c r="G1968" s="295" t="n"/>
      <c r="H1968" s="296" t="n"/>
      <c r="I1968" s="295" t="n"/>
      <c r="J1968" s="296" t="n"/>
      <c r="K1968" s="295" t="n"/>
      <c r="L1968" s="297" t="n"/>
      <c r="M1968" s="297">
        <f>'ENS TARDIO 201819'!$K1968-'ENS TARDIO 201819'!$I1968</f>
        <v/>
      </c>
      <c r="N1968" s="295" t="n"/>
      <c r="O1968" s="295" t="n"/>
      <c r="P1968" s="295" t="n"/>
      <c r="Q1968" s="295" t="n"/>
      <c r="R1968" s="295" t="n"/>
      <c r="S1968" s="295" t="n"/>
      <c r="T1968" s="295" t="n"/>
      <c r="U1968" s="295" t="n"/>
      <c r="V1968" s="295" t="n"/>
      <c r="W1968" s="295" t="n"/>
      <c r="X1968" s="290" t="inlineStr">
        <is>
          <t>Plot válido</t>
        </is>
      </c>
    </row>
    <row r="1969" hidden="1" ht="15.75" customHeight="1" s="412">
      <c r="A1969" s="294" t="n"/>
      <c r="B1969" s="294" t="n"/>
      <c r="C1969" s="294" t="n"/>
      <c r="D1969" s="294" t="n"/>
      <c r="E1969" s="294" t="n"/>
      <c r="F1969" s="295" t="n"/>
      <c r="G1969" s="295" t="n"/>
      <c r="H1969" s="296" t="n"/>
      <c r="I1969" s="295" t="n"/>
      <c r="J1969" s="296" t="n"/>
      <c r="K1969" s="295" t="n"/>
      <c r="L1969" s="297" t="n"/>
      <c r="M1969" s="297">
        <f>'ENS TARDIO 201819'!$K1969-'ENS TARDIO 201819'!$I1969</f>
        <v/>
      </c>
      <c r="N1969" s="295" t="n"/>
      <c r="O1969" s="295" t="n"/>
      <c r="P1969" s="295" t="n"/>
      <c r="Q1969" s="295" t="n"/>
      <c r="R1969" s="295" t="n"/>
      <c r="S1969" s="295" t="n"/>
      <c r="T1969" s="295" t="n"/>
      <c r="U1969" s="295" t="n"/>
      <c r="V1969" s="295" t="n"/>
      <c r="W1969" s="295" t="n"/>
      <c r="X1969" s="290" t="inlineStr">
        <is>
          <t>Plot válido</t>
        </is>
      </c>
    </row>
    <row r="1970" hidden="1" ht="15.75" customHeight="1" s="412">
      <c r="A1970" s="294" t="n"/>
      <c r="B1970" s="294" t="n"/>
      <c r="C1970" s="294" t="n"/>
      <c r="D1970" s="294" t="n"/>
      <c r="E1970" s="294" t="n"/>
      <c r="F1970" s="295" t="n"/>
      <c r="G1970" s="295" t="n"/>
      <c r="H1970" s="296" t="n"/>
      <c r="I1970" s="295" t="n"/>
      <c r="J1970" s="296" t="n"/>
      <c r="K1970" s="295" t="n"/>
      <c r="L1970" s="297" t="n"/>
      <c r="M1970" s="297">
        <f>'ENS TARDIO 201819'!$K1970-'ENS TARDIO 201819'!$I1970</f>
        <v/>
      </c>
      <c r="N1970" s="295" t="n"/>
      <c r="O1970" s="295" t="n"/>
      <c r="P1970" s="295" t="n"/>
      <c r="Q1970" s="295" t="n"/>
      <c r="R1970" s="295" t="n"/>
      <c r="S1970" s="295" t="n"/>
      <c r="T1970" s="295" t="n"/>
      <c r="U1970" s="295" t="n"/>
      <c r="V1970" s="295" t="n"/>
      <c r="W1970" s="295" t="n"/>
      <c r="X1970" s="290" t="inlineStr">
        <is>
          <t>Plot válido</t>
        </is>
      </c>
    </row>
    <row r="1971" hidden="1" ht="15.75" customHeight="1" s="412">
      <c r="A1971" s="294" t="n"/>
      <c r="B1971" s="294" t="n"/>
      <c r="C1971" s="294" t="n"/>
      <c r="D1971" s="294" t="n"/>
      <c r="E1971" s="294" t="n"/>
      <c r="F1971" s="295" t="n"/>
      <c r="G1971" s="295" t="n"/>
      <c r="H1971" s="296" t="n"/>
      <c r="I1971" s="295" t="n"/>
      <c r="J1971" s="296" t="n"/>
      <c r="K1971" s="295" t="n"/>
      <c r="L1971" s="297" t="n"/>
      <c r="M1971" s="297">
        <f>'ENS TARDIO 201819'!$K1971-'ENS TARDIO 201819'!$I1971</f>
        <v/>
      </c>
      <c r="N1971" s="295" t="n"/>
      <c r="O1971" s="295" t="n"/>
      <c r="P1971" s="295" t="n"/>
      <c r="Q1971" s="295" t="n"/>
      <c r="R1971" s="295" t="n"/>
      <c r="S1971" s="295" t="n"/>
      <c r="T1971" s="295" t="n"/>
      <c r="U1971" s="295" t="n"/>
      <c r="V1971" s="295" t="n"/>
      <c r="W1971" s="295" t="n"/>
      <c r="X1971" s="290" t="inlineStr">
        <is>
          <t>Plot válido</t>
        </is>
      </c>
    </row>
    <row r="1972" hidden="1" ht="15.75" customHeight="1" s="412">
      <c r="A1972" s="294" t="n"/>
      <c r="B1972" s="294" t="n"/>
      <c r="C1972" s="294" t="n"/>
      <c r="D1972" s="294" t="n"/>
      <c r="E1972" s="294" t="n"/>
      <c r="F1972" s="295" t="n"/>
      <c r="G1972" s="295" t="n"/>
      <c r="H1972" s="296" t="n"/>
      <c r="I1972" s="295" t="n"/>
      <c r="J1972" s="296" t="n"/>
      <c r="K1972" s="295" t="n"/>
      <c r="L1972" s="297" t="n"/>
      <c r="M1972" s="297">
        <f>'ENS TARDIO 201819'!$K1972-'ENS TARDIO 201819'!$I1972</f>
        <v/>
      </c>
      <c r="N1972" s="295" t="n"/>
      <c r="O1972" s="295" t="n"/>
      <c r="P1972" s="295" t="n"/>
      <c r="Q1972" s="295" t="n"/>
      <c r="R1972" s="295" t="n"/>
      <c r="S1972" s="295" t="n"/>
      <c r="T1972" s="295" t="n"/>
      <c r="U1972" s="295" t="n"/>
      <c r="V1972" s="295" t="n"/>
      <c r="W1972" s="295" t="n"/>
      <c r="X1972" s="290" t="inlineStr">
        <is>
          <t>Plot válido</t>
        </is>
      </c>
    </row>
    <row r="1973" hidden="1" ht="15.75" customHeight="1" s="412">
      <c r="A1973" s="294" t="n"/>
      <c r="B1973" s="294" t="n"/>
      <c r="C1973" s="294" t="n"/>
      <c r="D1973" s="294" t="n"/>
      <c r="E1973" s="294" t="n"/>
      <c r="F1973" s="295" t="n"/>
      <c r="G1973" s="295" t="n"/>
      <c r="H1973" s="296" t="n"/>
      <c r="I1973" s="295" t="n"/>
      <c r="J1973" s="296" t="n"/>
      <c r="K1973" s="295" t="n"/>
      <c r="L1973" s="297" t="n"/>
      <c r="M1973" s="297">
        <f>'ENS TARDIO 201819'!$K1973-'ENS TARDIO 201819'!$I1973</f>
        <v/>
      </c>
      <c r="N1973" s="295" t="n"/>
      <c r="O1973" s="295" t="n"/>
      <c r="P1973" s="295" t="n"/>
      <c r="Q1973" s="295" t="n"/>
      <c r="R1973" s="295" t="n"/>
      <c r="S1973" s="295" t="n"/>
      <c r="T1973" s="295" t="n"/>
      <c r="U1973" s="295" t="n"/>
      <c r="V1973" s="295" t="n"/>
      <c r="W1973" s="295" t="n"/>
      <c r="X1973" s="290" t="inlineStr">
        <is>
          <t>Plot válido</t>
        </is>
      </c>
    </row>
    <row r="1974" hidden="1" ht="15.75" customHeight="1" s="412">
      <c r="A1974" s="294" t="n"/>
      <c r="B1974" s="294" t="n"/>
      <c r="C1974" s="294" t="n"/>
      <c r="D1974" s="294" t="n"/>
      <c r="E1974" s="294" t="n"/>
      <c r="F1974" s="295" t="n"/>
      <c r="G1974" s="295" t="n"/>
      <c r="H1974" s="296" t="n"/>
      <c r="I1974" s="295" t="n"/>
      <c r="J1974" s="296" t="n"/>
      <c r="K1974" s="295" t="n"/>
      <c r="L1974" s="297" t="n"/>
      <c r="M1974" s="297">
        <f>'ENS TARDIO 201819'!$K1974-'ENS TARDIO 201819'!$I1974</f>
        <v/>
      </c>
      <c r="N1974" s="295" t="n"/>
      <c r="O1974" s="295" t="n"/>
      <c r="P1974" s="295" t="n"/>
      <c r="Q1974" s="295" t="n"/>
      <c r="R1974" s="295" t="n"/>
      <c r="S1974" s="295" t="n"/>
      <c r="T1974" s="295" t="n"/>
      <c r="U1974" s="295" t="n"/>
      <c r="V1974" s="295" t="n"/>
      <c r="W1974" s="295" t="n"/>
      <c r="X1974" s="290" t="inlineStr">
        <is>
          <t>Plot válido</t>
        </is>
      </c>
    </row>
    <row r="1975" hidden="1" ht="15.75" customHeight="1" s="412">
      <c r="A1975" s="294" t="n"/>
      <c r="B1975" s="294" t="n"/>
      <c r="C1975" s="294" t="n"/>
      <c r="D1975" s="294" t="n"/>
      <c r="E1975" s="294" t="n"/>
      <c r="F1975" s="295" t="n"/>
      <c r="G1975" s="295" t="n"/>
      <c r="H1975" s="296" t="n"/>
      <c r="I1975" s="295" t="n"/>
      <c r="J1975" s="296" t="n"/>
      <c r="K1975" s="295" t="n"/>
      <c r="L1975" s="297" t="n"/>
      <c r="M1975" s="297">
        <f>'ENS TARDIO 201819'!$K1975-'ENS TARDIO 201819'!$I1975</f>
        <v/>
      </c>
      <c r="N1975" s="295" t="n"/>
      <c r="O1975" s="295" t="n"/>
      <c r="P1975" s="295" t="n"/>
      <c r="Q1975" s="295" t="n"/>
      <c r="R1975" s="295" t="n"/>
      <c r="S1975" s="295" t="n"/>
      <c r="T1975" s="295" t="n"/>
      <c r="U1975" s="295" t="n"/>
      <c r="V1975" s="295" t="n"/>
      <c r="W1975" s="295" t="n"/>
      <c r="X1975" s="290" t="inlineStr">
        <is>
          <t>Plot válido</t>
        </is>
      </c>
    </row>
    <row r="1976" hidden="1" ht="15.75" customHeight="1" s="412">
      <c r="A1976" s="294" t="n"/>
      <c r="B1976" s="294" t="n"/>
      <c r="C1976" s="294" t="n"/>
      <c r="D1976" s="294" t="n"/>
      <c r="E1976" s="294" t="n"/>
      <c r="F1976" s="295" t="n"/>
      <c r="G1976" s="295" t="n"/>
      <c r="H1976" s="296" t="n"/>
      <c r="I1976" s="295" t="n"/>
      <c r="J1976" s="296" t="n"/>
      <c r="K1976" s="295" t="n"/>
      <c r="L1976" s="297" t="n"/>
      <c r="M1976" s="297">
        <f>'ENS TARDIO 201819'!$K1976-'ENS TARDIO 201819'!$I1976</f>
        <v/>
      </c>
      <c r="N1976" s="295" t="n"/>
      <c r="O1976" s="295" t="n"/>
      <c r="P1976" s="295" t="n"/>
      <c r="Q1976" s="295" t="n"/>
      <c r="R1976" s="295" t="n"/>
      <c r="S1976" s="295" t="n"/>
      <c r="T1976" s="295" t="n"/>
      <c r="U1976" s="295" t="n"/>
      <c r="V1976" s="295" t="n"/>
      <c r="W1976" s="295" t="n"/>
      <c r="X1976" s="290" t="inlineStr">
        <is>
          <t>Plot válido</t>
        </is>
      </c>
    </row>
    <row r="1977" hidden="1" ht="15.75" customHeight="1" s="412">
      <c r="A1977" s="294" t="n"/>
      <c r="B1977" s="294" t="n"/>
      <c r="C1977" s="294" t="n"/>
      <c r="D1977" s="294" t="n"/>
      <c r="E1977" s="294" t="n"/>
      <c r="F1977" s="295" t="n"/>
      <c r="G1977" s="295" t="n"/>
      <c r="H1977" s="296" t="n"/>
      <c r="I1977" s="295" t="n"/>
      <c r="J1977" s="296" t="n"/>
      <c r="K1977" s="295" t="n"/>
      <c r="L1977" s="297" t="n"/>
      <c r="M1977" s="297">
        <f>'ENS TARDIO 201819'!$K1977-'ENS TARDIO 201819'!$I1977</f>
        <v/>
      </c>
      <c r="N1977" s="295" t="n"/>
      <c r="O1977" s="295" t="n"/>
      <c r="P1977" s="295" t="n"/>
      <c r="Q1977" s="295" t="n"/>
      <c r="R1977" s="295" t="n"/>
      <c r="S1977" s="295" t="n"/>
      <c r="T1977" s="295" t="n"/>
      <c r="U1977" s="295" t="n"/>
      <c r="V1977" s="295" t="n"/>
      <c r="W1977" s="295" t="n"/>
      <c r="X1977" s="290" t="inlineStr">
        <is>
          <t>Plot válido</t>
        </is>
      </c>
    </row>
    <row r="1978" hidden="1" ht="15.75" customHeight="1" s="412">
      <c r="A1978" s="294" t="n"/>
      <c r="B1978" s="294" t="n"/>
      <c r="C1978" s="294" t="n"/>
      <c r="D1978" s="294" t="n"/>
      <c r="E1978" s="294" t="n"/>
      <c r="F1978" s="295" t="n"/>
      <c r="G1978" s="295" t="n"/>
      <c r="H1978" s="296" t="n"/>
      <c r="I1978" s="295" t="n"/>
      <c r="J1978" s="296" t="n"/>
      <c r="K1978" s="295" t="n"/>
      <c r="L1978" s="297" t="n"/>
      <c r="M1978" s="297">
        <f>'ENS TARDIO 201819'!$K1978-'ENS TARDIO 201819'!$I1978</f>
        <v/>
      </c>
      <c r="N1978" s="295" t="n"/>
      <c r="O1978" s="295" t="n"/>
      <c r="P1978" s="295" t="n"/>
      <c r="Q1978" s="295" t="n"/>
      <c r="R1978" s="295" t="n"/>
      <c r="S1978" s="295" t="n"/>
      <c r="T1978" s="295" t="n"/>
      <c r="U1978" s="295" t="n"/>
      <c r="V1978" s="295" t="n"/>
      <c r="W1978" s="295" t="n"/>
      <c r="X1978" s="290" t="inlineStr">
        <is>
          <t>Plot válido</t>
        </is>
      </c>
    </row>
    <row r="1979" hidden="1" ht="15.75" customHeight="1" s="412">
      <c r="A1979" s="294" t="n"/>
      <c r="B1979" s="294" t="n"/>
      <c r="C1979" s="294" t="n"/>
      <c r="D1979" s="294" t="n"/>
      <c r="E1979" s="294" t="n"/>
      <c r="F1979" s="295" t="n"/>
      <c r="G1979" s="295" t="n"/>
      <c r="H1979" s="296" t="n"/>
      <c r="I1979" s="295" t="n"/>
      <c r="J1979" s="296" t="n"/>
      <c r="K1979" s="295" t="n"/>
      <c r="L1979" s="297" t="n"/>
      <c r="M1979" s="297">
        <f>'ENS TARDIO 201819'!$K1979-'ENS TARDIO 201819'!$I1979</f>
        <v/>
      </c>
      <c r="N1979" s="295" t="n"/>
      <c r="O1979" s="295" t="n"/>
      <c r="P1979" s="295" t="n"/>
      <c r="Q1979" s="295" t="n"/>
      <c r="R1979" s="295" t="n"/>
      <c r="S1979" s="295" t="n"/>
      <c r="T1979" s="295" t="n"/>
      <c r="U1979" s="295" t="n"/>
      <c r="V1979" s="295" t="n"/>
      <c r="W1979" s="295" t="n"/>
      <c r="X1979" s="290" t="inlineStr">
        <is>
          <t>Plot válido</t>
        </is>
      </c>
    </row>
    <row r="1980" hidden="1" ht="15.75" customHeight="1" s="412">
      <c r="A1980" s="294" t="n"/>
      <c r="B1980" s="294" t="n"/>
      <c r="C1980" s="294" t="n"/>
      <c r="D1980" s="294" t="n"/>
      <c r="E1980" s="294" t="n"/>
      <c r="F1980" s="295" t="n"/>
      <c r="G1980" s="295" t="n"/>
      <c r="H1980" s="296" t="n"/>
      <c r="I1980" s="295" t="n"/>
      <c r="J1980" s="296" t="n"/>
      <c r="K1980" s="295" t="n"/>
      <c r="L1980" s="297" t="n"/>
      <c r="M1980" s="297">
        <f>'ENS TARDIO 201819'!$K1980-'ENS TARDIO 201819'!$I1980</f>
        <v/>
      </c>
      <c r="N1980" s="295" t="n"/>
      <c r="O1980" s="295" t="n"/>
      <c r="P1980" s="295" t="n"/>
      <c r="Q1980" s="295" t="n"/>
      <c r="R1980" s="295" t="n"/>
      <c r="S1980" s="295" t="n"/>
      <c r="T1980" s="295" t="n"/>
      <c r="U1980" s="295" t="n"/>
      <c r="V1980" s="295" t="n"/>
      <c r="W1980" s="295" t="n"/>
      <c r="X1980" s="290" t="inlineStr">
        <is>
          <t>Plot válido</t>
        </is>
      </c>
    </row>
    <row r="1981" hidden="1" ht="15.75" customHeight="1" s="412">
      <c r="A1981" s="294" t="n"/>
      <c r="B1981" s="294" t="n"/>
      <c r="C1981" s="294" t="n"/>
      <c r="D1981" s="294" t="n"/>
      <c r="E1981" s="294" t="n"/>
      <c r="F1981" s="295" t="n"/>
      <c r="G1981" s="295" t="n"/>
      <c r="H1981" s="296" t="n"/>
      <c r="I1981" s="295" t="n"/>
      <c r="J1981" s="296" t="n"/>
      <c r="K1981" s="295" t="n"/>
      <c r="L1981" s="297" t="n"/>
      <c r="M1981" s="297">
        <f>'ENS TARDIO 201819'!$K1981-'ENS TARDIO 201819'!$I1981</f>
        <v/>
      </c>
      <c r="N1981" s="295" t="n"/>
      <c r="O1981" s="295" t="n"/>
      <c r="P1981" s="295" t="n"/>
      <c r="Q1981" s="295" t="n"/>
      <c r="R1981" s="295" t="n"/>
      <c r="S1981" s="295" t="n"/>
      <c r="T1981" s="295" t="n"/>
      <c r="U1981" s="295" t="n"/>
      <c r="V1981" s="295" t="n"/>
      <c r="W1981" s="295" t="n"/>
      <c r="X1981" s="290" t="inlineStr">
        <is>
          <t>Plot válido</t>
        </is>
      </c>
    </row>
    <row r="1982" hidden="1" ht="15.75" customHeight="1" s="412">
      <c r="A1982" s="294" t="n"/>
      <c r="B1982" s="294" t="n"/>
      <c r="C1982" s="294" t="n"/>
      <c r="D1982" s="294" t="n"/>
      <c r="E1982" s="294" t="n"/>
      <c r="F1982" s="295" t="n"/>
      <c r="G1982" s="295" t="n"/>
      <c r="H1982" s="296" t="n"/>
      <c r="I1982" s="295" t="n"/>
      <c r="J1982" s="296" t="n"/>
      <c r="K1982" s="295" t="n"/>
      <c r="L1982" s="297" t="n"/>
      <c r="M1982" s="297">
        <f>'ENS TARDIO 201819'!$K1982-'ENS TARDIO 201819'!$I1982</f>
        <v/>
      </c>
      <c r="N1982" s="295" t="n"/>
      <c r="O1982" s="295" t="n"/>
      <c r="P1982" s="295" t="n"/>
      <c r="Q1982" s="295" t="n"/>
      <c r="R1982" s="295" t="n"/>
      <c r="S1982" s="295" t="n"/>
      <c r="T1982" s="295" t="n"/>
      <c r="U1982" s="295" t="n"/>
      <c r="V1982" s="295" t="n"/>
      <c r="W1982" s="295" t="n"/>
      <c r="X1982" s="290" t="inlineStr">
        <is>
          <t>Plot válido</t>
        </is>
      </c>
    </row>
    <row r="1983" hidden="1" ht="15.75" customHeight="1" s="412">
      <c r="A1983" s="294" t="n"/>
      <c r="B1983" s="294" t="n"/>
      <c r="C1983" s="294" t="n"/>
      <c r="D1983" s="294" t="n"/>
      <c r="E1983" s="294" t="n"/>
      <c r="F1983" s="295" t="n"/>
      <c r="G1983" s="295" t="n"/>
      <c r="H1983" s="296" t="n"/>
      <c r="I1983" s="295" t="n"/>
      <c r="J1983" s="296" t="n"/>
      <c r="K1983" s="295" t="n"/>
      <c r="L1983" s="297" t="n"/>
      <c r="M1983" s="297">
        <f>'ENS TARDIO 201819'!$K1983-'ENS TARDIO 201819'!$I1983</f>
        <v/>
      </c>
      <c r="N1983" s="295" t="n"/>
      <c r="O1983" s="295" t="n"/>
      <c r="P1983" s="295" t="n"/>
      <c r="Q1983" s="295" t="n"/>
      <c r="R1983" s="295" t="n"/>
      <c r="S1983" s="295" t="n"/>
      <c r="T1983" s="295" t="n"/>
      <c r="U1983" s="295" t="n"/>
      <c r="V1983" s="295" t="n"/>
      <c r="W1983" s="295" t="n"/>
      <c r="X1983" s="290" t="inlineStr">
        <is>
          <t>Plot válido</t>
        </is>
      </c>
    </row>
    <row r="1984" hidden="1" ht="15.75" customHeight="1" s="412">
      <c r="A1984" s="294" t="n"/>
      <c r="B1984" s="294" t="n"/>
      <c r="C1984" s="294" t="n"/>
      <c r="D1984" s="294" t="n"/>
      <c r="E1984" s="294" t="n"/>
      <c r="F1984" s="295" t="n"/>
      <c r="G1984" s="295" t="n"/>
      <c r="H1984" s="296" t="n"/>
      <c r="I1984" s="295" t="n"/>
      <c r="J1984" s="296" t="n"/>
      <c r="K1984" s="295" t="n"/>
      <c r="L1984" s="297" t="n"/>
      <c r="M1984" s="297">
        <f>'ENS TARDIO 201819'!$K1984-'ENS TARDIO 201819'!$I1984</f>
        <v/>
      </c>
      <c r="N1984" s="295" t="n"/>
      <c r="O1984" s="295" t="n"/>
      <c r="P1984" s="295" t="n"/>
      <c r="Q1984" s="295" t="n"/>
      <c r="R1984" s="295" t="n"/>
      <c r="S1984" s="295" t="n"/>
      <c r="T1984" s="295" t="n"/>
      <c r="U1984" s="295" t="n"/>
      <c r="V1984" s="295" t="n"/>
      <c r="W1984" s="295" t="n"/>
      <c r="X1984" s="290" t="inlineStr">
        <is>
          <t>Plot válido</t>
        </is>
      </c>
    </row>
    <row r="1985" hidden="1" ht="15.75" customHeight="1" s="412">
      <c r="A1985" s="294" t="n"/>
      <c r="B1985" s="294" t="n"/>
      <c r="C1985" s="294" t="n"/>
      <c r="D1985" s="294" t="n"/>
      <c r="E1985" s="294" t="n"/>
      <c r="F1985" s="295" t="n"/>
      <c r="G1985" s="295" t="n"/>
      <c r="H1985" s="296" t="n"/>
      <c r="I1985" s="295" t="n"/>
      <c r="J1985" s="296" t="n"/>
      <c r="K1985" s="295" t="n"/>
      <c r="L1985" s="297" t="n"/>
      <c r="M1985" s="297">
        <f>'ENS TARDIO 201819'!$K1985-'ENS TARDIO 201819'!$I1985</f>
        <v/>
      </c>
      <c r="N1985" s="295" t="n"/>
      <c r="O1985" s="295" t="n"/>
      <c r="P1985" s="295" t="n"/>
      <c r="Q1985" s="295" t="n"/>
      <c r="R1985" s="295" t="n"/>
      <c r="S1985" s="295" t="n"/>
      <c r="T1985" s="295" t="n"/>
      <c r="U1985" s="295" t="n"/>
      <c r="V1985" s="295" t="n"/>
      <c r="W1985" s="295" t="n"/>
      <c r="X1985" s="290" t="inlineStr">
        <is>
          <t>Plot válido</t>
        </is>
      </c>
    </row>
    <row r="1986" hidden="1" ht="15.75" customHeight="1" s="412">
      <c r="A1986" s="294" t="n"/>
      <c r="B1986" s="294" t="n"/>
      <c r="C1986" s="294" t="n"/>
      <c r="D1986" s="294" t="n"/>
      <c r="E1986" s="294" t="n"/>
      <c r="F1986" s="295" t="n"/>
      <c r="G1986" s="295" t="n"/>
      <c r="H1986" s="296" t="n"/>
      <c r="I1986" s="295" t="n"/>
      <c r="J1986" s="296" t="n"/>
      <c r="K1986" s="295" t="n"/>
      <c r="L1986" s="297" t="n"/>
      <c r="M1986" s="297">
        <f>'ENS TARDIO 201819'!$K1986-'ENS TARDIO 201819'!$I1986</f>
        <v/>
      </c>
      <c r="N1986" s="295" t="n"/>
      <c r="O1986" s="295" t="n"/>
      <c r="P1986" s="295" t="n"/>
      <c r="Q1986" s="295" t="n"/>
      <c r="R1986" s="295" t="n"/>
      <c r="S1986" s="295" t="n"/>
      <c r="T1986" s="295" t="n"/>
      <c r="U1986" s="295" t="n"/>
      <c r="V1986" s="295" t="n"/>
      <c r="W1986" s="295" t="n"/>
      <c r="X1986" s="290" t="inlineStr">
        <is>
          <t>Plot válido</t>
        </is>
      </c>
    </row>
    <row r="1987" hidden="1" ht="15.75" customHeight="1" s="412">
      <c r="A1987" s="294" t="n"/>
      <c r="B1987" s="294" t="n"/>
      <c r="C1987" s="294" t="n"/>
      <c r="D1987" s="294" t="n"/>
      <c r="E1987" s="294" t="n"/>
      <c r="F1987" s="295" t="n"/>
      <c r="G1987" s="295" t="n"/>
      <c r="H1987" s="296" t="n"/>
      <c r="I1987" s="295" t="n"/>
      <c r="J1987" s="296" t="n"/>
      <c r="K1987" s="295" t="n"/>
      <c r="L1987" s="297" t="n"/>
      <c r="M1987" s="297">
        <f>'ENS TARDIO 201819'!$K1987-'ENS TARDIO 201819'!$I1987</f>
        <v/>
      </c>
      <c r="N1987" s="295" t="n"/>
      <c r="O1987" s="295" t="n"/>
      <c r="P1987" s="295" t="n"/>
      <c r="Q1987" s="295" t="n"/>
      <c r="R1987" s="295" t="n"/>
      <c r="S1987" s="295" t="n"/>
      <c r="T1987" s="295" t="n"/>
      <c r="U1987" s="295" t="n"/>
      <c r="V1987" s="295" t="n"/>
      <c r="W1987" s="295" t="n"/>
      <c r="X1987" s="290" t="inlineStr">
        <is>
          <t>Plot válido</t>
        </is>
      </c>
    </row>
    <row r="1988" hidden="1" ht="15.75" customHeight="1" s="412">
      <c r="A1988" s="294" t="n"/>
      <c r="B1988" s="294" t="n"/>
      <c r="C1988" s="294" t="n"/>
      <c r="D1988" s="294" t="n"/>
      <c r="E1988" s="294" t="n"/>
      <c r="F1988" s="295" t="n"/>
      <c r="G1988" s="295" t="n"/>
      <c r="H1988" s="296" t="n"/>
      <c r="I1988" s="295" t="n"/>
      <c r="J1988" s="296" t="n"/>
      <c r="K1988" s="295" t="n"/>
      <c r="L1988" s="297" t="n"/>
      <c r="M1988" s="297">
        <f>'ENS TARDIO 201819'!$K1988-'ENS TARDIO 201819'!$I1988</f>
        <v/>
      </c>
      <c r="N1988" s="295" t="n"/>
      <c r="O1988" s="295" t="n"/>
      <c r="P1988" s="295" t="n"/>
      <c r="Q1988" s="295" t="n"/>
      <c r="R1988" s="295" t="n"/>
      <c r="S1988" s="295" t="n"/>
      <c r="T1988" s="295" t="n"/>
      <c r="U1988" s="295" t="n"/>
      <c r="V1988" s="295" t="n"/>
      <c r="W1988" s="295" t="n"/>
      <c r="X1988" s="290" t="inlineStr">
        <is>
          <t>Plot válido</t>
        </is>
      </c>
    </row>
    <row r="1989" hidden="1" ht="15.75" customHeight="1" s="412">
      <c r="A1989" s="294" t="n"/>
      <c r="B1989" s="294" t="n"/>
      <c r="C1989" s="294" t="n"/>
      <c r="D1989" s="294" t="n"/>
      <c r="E1989" s="294" t="n"/>
      <c r="F1989" s="295" t="n"/>
      <c r="G1989" s="295" t="n"/>
      <c r="H1989" s="296" t="n"/>
      <c r="I1989" s="295" t="n"/>
      <c r="J1989" s="296" t="n"/>
      <c r="K1989" s="295" t="n"/>
      <c r="L1989" s="297" t="n"/>
      <c r="M1989" s="297">
        <f>'ENS TARDIO 201819'!$K1989-'ENS TARDIO 201819'!$I1989</f>
        <v/>
      </c>
      <c r="N1989" s="295" t="n"/>
      <c r="O1989" s="295" t="n"/>
      <c r="P1989" s="295" t="n"/>
      <c r="Q1989" s="295" t="n"/>
      <c r="R1989" s="295" t="n"/>
      <c r="S1989" s="295" t="n"/>
      <c r="T1989" s="295" t="n"/>
      <c r="U1989" s="295" t="n"/>
      <c r="V1989" s="295" t="n"/>
      <c r="W1989" s="295" t="n"/>
      <c r="X1989" s="290" t="inlineStr">
        <is>
          <t>Plot válido</t>
        </is>
      </c>
    </row>
    <row r="1990" hidden="1" ht="15.75" customHeight="1" s="412">
      <c r="A1990" s="294" t="n"/>
      <c r="B1990" s="294" t="n"/>
      <c r="C1990" s="294" t="n"/>
      <c r="D1990" s="294" t="n"/>
      <c r="E1990" s="294" t="n"/>
      <c r="F1990" s="295" t="n"/>
      <c r="G1990" s="295" t="n"/>
      <c r="H1990" s="296" t="n"/>
      <c r="I1990" s="295" t="n"/>
      <c r="J1990" s="296" t="n"/>
      <c r="K1990" s="295" t="n"/>
      <c r="L1990" s="297" t="n"/>
      <c r="M1990" s="297">
        <f>'ENS TARDIO 201819'!$K1990-'ENS TARDIO 201819'!$I1990</f>
        <v/>
      </c>
      <c r="N1990" s="295" t="n"/>
      <c r="O1990" s="295" t="n"/>
      <c r="P1990" s="295" t="n"/>
      <c r="Q1990" s="295" t="n"/>
      <c r="R1990" s="295" t="n"/>
      <c r="S1990" s="295" t="n"/>
      <c r="T1990" s="295" t="n"/>
      <c r="U1990" s="295" t="n"/>
      <c r="V1990" s="295" t="n"/>
      <c r="W1990" s="295" t="n"/>
      <c r="X1990" s="290" t="inlineStr">
        <is>
          <t>Plot válido</t>
        </is>
      </c>
    </row>
    <row r="1991" hidden="1" ht="15.75" customHeight="1" s="412">
      <c r="A1991" s="294" t="n"/>
      <c r="B1991" s="294" t="n"/>
      <c r="C1991" s="294" t="n"/>
      <c r="D1991" s="294" t="n"/>
      <c r="E1991" s="294" t="n"/>
      <c r="F1991" s="295" t="n"/>
      <c r="G1991" s="295" t="n"/>
      <c r="H1991" s="296" t="n"/>
      <c r="I1991" s="295" t="n"/>
      <c r="J1991" s="296" t="n"/>
      <c r="K1991" s="295" t="n"/>
      <c r="L1991" s="297" t="n"/>
      <c r="M1991" s="297">
        <f>'ENS TARDIO 201819'!$K1991-'ENS TARDIO 201819'!$I1991</f>
        <v/>
      </c>
      <c r="N1991" s="295" t="n"/>
      <c r="O1991" s="295" t="n"/>
      <c r="P1991" s="295" t="n"/>
      <c r="Q1991" s="295" t="n"/>
      <c r="R1991" s="295" t="n"/>
      <c r="S1991" s="295" t="n"/>
      <c r="T1991" s="295" t="n"/>
      <c r="U1991" s="295" t="n"/>
      <c r="V1991" s="295" t="n"/>
      <c r="W1991" s="295" t="n"/>
      <c r="X1991" s="290" t="inlineStr">
        <is>
          <t>Plot válido</t>
        </is>
      </c>
    </row>
    <row r="1992" hidden="1" ht="15.75" customHeight="1" s="412">
      <c r="A1992" s="294" t="n"/>
      <c r="B1992" s="294" t="n"/>
      <c r="C1992" s="294" t="n"/>
      <c r="D1992" s="294" t="n"/>
      <c r="E1992" s="294" t="n"/>
      <c r="F1992" s="295" t="n"/>
      <c r="G1992" s="295" t="n"/>
      <c r="H1992" s="296" t="n"/>
      <c r="I1992" s="295" t="n"/>
      <c r="J1992" s="296" t="n"/>
      <c r="K1992" s="295" t="n"/>
      <c r="L1992" s="297" t="n"/>
      <c r="M1992" s="297">
        <f>'ENS TARDIO 201819'!$K1992-'ENS TARDIO 201819'!$I1992</f>
        <v/>
      </c>
      <c r="N1992" s="295" t="n"/>
      <c r="O1992" s="295" t="n"/>
      <c r="P1992" s="295" t="n"/>
      <c r="Q1992" s="295" t="n"/>
      <c r="R1992" s="295" t="n"/>
      <c r="S1992" s="295" t="n"/>
      <c r="T1992" s="295" t="n"/>
      <c r="U1992" s="295" t="n"/>
      <c r="V1992" s="295" t="n"/>
      <c r="W1992" s="295" t="n"/>
      <c r="X1992" s="290" t="inlineStr">
        <is>
          <t>Plot válido</t>
        </is>
      </c>
    </row>
    <row r="1993" hidden="1" ht="15.75" customHeight="1" s="412">
      <c r="A1993" s="294" t="n"/>
      <c r="B1993" s="294" t="n"/>
      <c r="C1993" s="294" t="n"/>
      <c r="D1993" s="294" t="n"/>
      <c r="E1993" s="294" t="n"/>
      <c r="F1993" s="295" t="n"/>
      <c r="G1993" s="295" t="n"/>
      <c r="H1993" s="296" t="n"/>
      <c r="I1993" s="295" t="n"/>
      <c r="J1993" s="296" t="n"/>
      <c r="K1993" s="295" t="n"/>
      <c r="L1993" s="297" t="n"/>
      <c r="M1993" s="297">
        <f>'ENS TARDIO 201819'!$K1993-'ENS TARDIO 201819'!$I1993</f>
        <v/>
      </c>
      <c r="N1993" s="295" t="n"/>
      <c r="O1993" s="295" t="n"/>
      <c r="P1993" s="295" t="n"/>
      <c r="Q1993" s="295" t="n"/>
      <c r="R1993" s="295" t="n"/>
      <c r="S1993" s="295" t="n"/>
      <c r="T1993" s="295" t="n"/>
      <c r="U1993" s="295" t="n"/>
      <c r="V1993" s="295" t="n"/>
      <c r="W1993" s="295" t="n"/>
      <c r="X1993" s="290" t="inlineStr">
        <is>
          <t>Plot válido</t>
        </is>
      </c>
    </row>
    <row r="1994" hidden="1" ht="15.75" customHeight="1" s="412">
      <c r="A1994" s="294" t="n"/>
      <c r="B1994" s="294" t="n"/>
      <c r="C1994" s="294" t="n"/>
      <c r="D1994" s="294" t="n"/>
      <c r="E1994" s="294" t="n"/>
      <c r="F1994" s="295" t="n"/>
      <c r="G1994" s="295" t="n"/>
      <c r="H1994" s="296" t="n"/>
      <c r="I1994" s="295" t="n"/>
      <c r="J1994" s="296" t="n"/>
      <c r="K1994" s="295" t="n"/>
      <c r="L1994" s="297" t="n"/>
      <c r="M1994" s="297">
        <f>'ENS TARDIO 201819'!$K1994-'ENS TARDIO 201819'!$I1994</f>
        <v/>
      </c>
      <c r="N1994" s="295" t="n"/>
      <c r="O1994" s="295" t="n"/>
      <c r="P1994" s="295" t="n"/>
      <c r="Q1994" s="295" t="n"/>
      <c r="R1994" s="295" t="n"/>
      <c r="S1994" s="295" t="n"/>
      <c r="T1994" s="295" t="n"/>
      <c r="U1994" s="295" t="n"/>
      <c r="V1994" s="295" t="n"/>
      <c r="W1994" s="295" t="n"/>
      <c r="X1994" s="290" t="inlineStr">
        <is>
          <t>Plot válido</t>
        </is>
      </c>
    </row>
    <row r="1995" hidden="1" ht="15.75" customHeight="1" s="412">
      <c r="A1995" s="294" t="n"/>
      <c r="B1995" s="294" t="n"/>
      <c r="C1995" s="294" t="n"/>
      <c r="D1995" s="294" t="n"/>
      <c r="E1995" s="294" t="n"/>
      <c r="F1995" s="295" t="n"/>
      <c r="G1995" s="295" t="n"/>
      <c r="H1995" s="296" t="n"/>
      <c r="I1995" s="295" t="n"/>
      <c r="J1995" s="296" t="n"/>
      <c r="K1995" s="295" t="n"/>
      <c r="L1995" s="297" t="n"/>
      <c r="M1995" s="297">
        <f>'ENS TARDIO 201819'!$K1995-'ENS TARDIO 201819'!$I1995</f>
        <v/>
      </c>
      <c r="N1995" s="295" t="n"/>
      <c r="O1995" s="295" t="n"/>
      <c r="P1995" s="295" t="n"/>
      <c r="Q1995" s="295" t="n"/>
      <c r="R1995" s="295" t="n"/>
      <c r="S1995" s="295" t="n"/>
      <c r="T1995" s="295" t="n"/>
      <c r="U1995" s="295" t="n"/>
      <c r="V1995" s="295" t="n"/>
      <c r="W1995" s="295" t="n"/>
      <c r="X1995" s="290" t="inlineStr">
        <is>
          <t>Plot válido</t>
        </is>
      </c>
    </row>
    <row r="1996" hidden="1" ht="15.75" customHeight="1" s="412">
      <c r="A1996" s="294" t="n"/>
      <c r="B1996" s="294" t="n"/>
      <c r="C1996" s="294" t="n"/>
      <c r="D1996" s="294" t="n"/>
      <c r="E1996" s="294" t="n"/>
      <c r="F1996" s="295" t="n"/>
      <c r="G1996" s="295" t="n"/>
      <c r="H1996" s="296" t="n"/>
      <c r="I1996" s="295" t="n"/>
      <c r="J1996" s="296" t="n"/>
      <c r="K1996" s="295" t="n"/>
      <c r="L1996" s="297" t="n"/>
      <c r="M1996" s="297">
        <f>'ENS TARDIO 201819'!$K1996-'ENS TARDIO 201819'!$I1996</f>
        <v/>
      </c>
      <c r="N1996" s="295" t="n"/>
      <c r="O1996" s="295" t="n"/>
      <c r="P1996" s="295" t="n"/>
      <c r="Q1996" s="295" t="n"/>
      <c r="R1996" s="295" t="n"/>
      <c r="S1996" s="295" t="n"/>
      <c r="T1996" s="295" t="n"/>
      <c r="U1996" s="295" t="n"/>
      <c r="V1996" s="295" t="n"/>
      <c r="W1996" s="295" t="n"/>
      <c r="X1996" s="290" t="inlineStr">
        <is>
          <t>Plot válido</t>
        </is>
      </c>
    </row>
    <row r="1997" hidden="1" ht="15.75" customHeight="1" s="412">
      <c r="A1997" s="294" t="n"/>
      <c r="B1997" s="294" t="n"/>
      <c r="C1997" s="294" t="n"/>
      <c r="D1997" s="294" t="n"/>
      <c r="E1997" s="294" t="n"/>
      <c r="F1997" s="295" t="n"/>
      <c r="G1997" s="295" t="n"/>
      <c r="H1997" s="296" t="n"/>
      <c r="I1997" s="295" t="n"/>
      <c r="J1997" s="296" t="n"/>
      <c r="K1997" s="295" t="n"/>
      <c r="L1997" s="297" t="n"/>
      <c r="M1997" s="297">
        <f>'ENS TARDIO 201819'!$K1997-'ENS TARDIO 201819'!$I1997</f>
        <v/>
      </c>
      <c r="N1997" s="295" t="n"/>
      <c r="O1997" s="295" t="n"/>
      <c r="P1997" s="295" t="n"/>
      <c r="Q1997" s="295" t="n"/>
      <c r="R1997" s="295" t="n"/>
      <c r="S1997" s="295" t="n"/>
      <c r="T1997" s="295" t="n"/>
      <c r="U1997" s="295" t="n"/>
      <c r="V1997" s="295" t="n"/>
      <c r="W1997" s="295" t="n"/>
      <c r="X1997" s="290" t="inlineStr">
        <is>
          <t>Plot válido</t>
        </is>
      </c>
    </row>
    <row r="1998" hidden="1" ht="15.75" customHeight="1" s="412">
      <c r="A1998" s="294" t="n"/>
      <c r="B1998" s="294" t="n"/>
      <c r="C1998" s="294" t="n"/>
      <c r="D1998" s="294" t="n"/>
      <c r="E1998" s="294" t="n"/>
      <c r="F1998" s="295" t="n"/>
      <c r="G1998" s="295" t="n"/>
      <c r="H1998" s="296" t="n"/>
      <c r="I1998" s="295" t="n"/>
      <c r="J1998" s="296" t="n"/>
      <c r="K1998" s="295" t="n"/>
      <c r="L1998" s="297" t="n"/>
      <c r="M1998" s="297">
        <f>'ENS TARDIO 201819'!$K1998-'ENS TARDIO 201819'!$I1998</f>
        <v/>
      </c>
      <c r="N1998" s="295" t="n"/>
      <c r="O1998" s="295" t="n"/>
      <c r="P1998" s="295" t="n"/>
      <c r="Q1998" s="295" t="n"/>
      <c r="R1998" s="295" t="n"/>
      <c r="S1998" s="295" t="n"/>
      <c r="T1998" s="295" t="n"/>
      <c r="U1998" s="295" t="n"/>
      <c r="V1998" s="295" t="n"/>
      <c r="W1998" s="295" t="n"/>
      <c r="X1998" s="290" t="inlineStr">
        <is>
          <t>Plot válido</t>
        </is>
      </c>
    </row>
    <row r="1999" hidden="1" ht="15.75" customHeight="1" s="412">
      <c r="A1999" s="294" t="n"/>
      <c r="B1999" s="294" t="n"/>
      <c r="C1999" s="294" t="n"/>
      <c r="D1999" s="294" t="n"/>
      <c r="E1999" s="294" t="n"/>
      <c r="F1999" s="295" t="n"/>
      <c r="G1999" s="295" t="n"/>
      <c r="H1999" s="296" t="n"/>
      <c r="I1999" s="295" t="n"/>
      <c r="J1999" s="296" t="n"/>
      <c r="K1999" s="295" t="n"/>
      <c r="L1999" s="297" t="n"/>
      <c r="M1999" s="297">
        <f>'ENS TARDIO 201819'!$K1999-'ENS TARDIO 201819'!$I1999</f>
        <v/>
      </c>
      <c r="N1999" s="295" t="n"/>
      <c r="O1999" s="295" t="n"/>
      <c r="P1999" s="295" t="n"/>
      <c r="Q1999" s="295" t="n"/>
      <c r="R1999" s="295" t="n"/>
      <c r="S1999" s="295" t="n"/>
      <c r="T1999" s="295" t="n"/>
      <c r="U1999" s="295" t="n"/>
      <c r="V1999" s="295" t="n"/>
      <c r="W1999" s="295" t="n"/>
      <c r="X1999" s="290" t="inlineStr">
        <is>
          <t>Plot válido</t>
        </is>
      </c>
    </row>
    <row r="2000" hidden="1" ht="15.75" customHeight="1" s="412">
      <c r="A2000" s="294" t="n"/>
      <c r="B2000" s="294" t="n"/>
      <c r="C2000" s="294" t="n"/>
      <c r="D2000" s="294" t="n"/>
      <c r="E2000" s="294" t="n"/>
      <c r="F2000" s="295" t="n"/>
      <c r="G2000" s="295" t="n"/>
      <c r="H2000" s="296" t="n"/>
      <c r="I2000" s="295" t="n"/>
      <c r="J2000" s="296" t="n"/>
      <c r="K2000" s="295" t="n"/>
      <c r="L2000" s="297" t="n"/>
      <c r="M2000" s="297">
        <f>'ENS TARDIO 201819'!$K2000-'ENS TARDIO 201819'!$I2000</f>
        <v/>
      </c>
      <c r="N2000" s="295" t="n"/>
      <c r="O2000" s="295" t="n"/>
      <c r="P2000" s="295" t="n"/>
      <c r="Q2000" s="295" t="n"/>
      <c r="R2000" s="295" t="n"/>
      <c r="S2000" s="295" t="n"/>
      <c r="T2000" s="295" t="n"/>
      <c r="U2000" s="295" t="n"/>
      <c r="V2000" s="295" t="n"/>
      <c r="W2000" s="295" t="n"/>
      <c r="X2000" s="290" t="inlineStr">
        <is>
          <t>Plot válido</t>
        </is>
      </c>
    </row>
    <row r="2001" hidden="1" ht="15.75" customHeight="1" s="412">
      <c r="A2001" s="294" t="n"/>
      <c r="B2001" s="294" t="n"/>
      <c r="C2001" s="294" t="n"/>
      <c r="D2001" s="294" t="n"/>
      <c r="E2001" s="294" t="n"/>
      <c r="F2001" s="295" t="n"/>
      <c r="G2001" s="295" t="n"/>
      <c r="H2001" s="296" t="n"/>
      <c r="I2001" s="295" t="n"/>
      <c r="J2001" s="296" t="n"/>
      <c r="K2001" s="295" t="n"/>
      <c r="L2001" s="297" t="n"/>
      <c r="M2001" s="297">
        <f>'ENS TARDIO 201819'!$K2001-'ENS TARDIO 201819'!$I2001</f>
        <v/>
      </c>
      <c r="N2001" s="295" t="n"/>
      <c r="O2001" s="295" t="n"/>
      <c r="P2001" s="295" t="n"/>
      <c r="Q2001" s="295" t="n"/>
      <c r="R2001" s="295" t="n"/>
      <c r="S2001" s="295" t="n"/>
      <c r="T2001" s="295" t="n"/>
      <c r="U2001" s="295" t="n"/>
      <c r="V2001" s="295" t="n"/>
      <c r="W2001" s="295" t="n"/>
      <c r="X2001" s="290" t="inlineStr">
        <is>
          <t>Se descarta</t>
        </is>
      </c>
    </row>
    <row r="2002" hidden="1" ht="15.75" customHeight="1" s="412">
      <c r="A2002" s="294" t="n"/>
      <c r="B2002" s="294" t="n"/>
      <c r="C2002" s="294" t="n"/>
      <c r="D2002" s="294" t="n"/>
      <c r="E2002" s="294" t="n"/>
      <c r="F2002" s="295" t="n"/>
      <c r="G2002" s="295" t="n"/>
      <c r="H2002" s="296" t="n"/>
      <c r="I2002" s="295" t="n"/>
      <c r="J2002" s="296" t="n"/>
      <c r="K2002" s="295" t="n"/>
      <c r="L2002" s="297" t="n"/>
      <c r="M2002" s="297">
        <f>'ENS TARDIO 201819'!$K2002-'ENS TARDIO 201819'!$I2002</f>
        <v/>
      </c>
      <c r="N2002" s="295" t="n"/>
      <c r="O2002" s="295" t="n"/>
      <c r="P2002" s="295" t="n"/>
      <c r="Q2002" s="295" t="n"/>
      <c r="R2002" s="295" t="n"/>
      <c r="S2002" s="295" t="n"/>
      <c r="T2002" s="295" t="n"/>
      <c r="U2002" s="295" t="n"/>
      <c r="V2002" s="295" t="n"/>
      <c r="W2002" s="295" t="n"/>
      <c r="X2002" s="290" t="inlineStr">
        <is>
          <t>Se descarta</t>
        </is>
      </c>
    </row>
    <row r="2003" hidden="1" ht="15.75" customHeight="1" s="412">
      <c r="A2003" s="294" t="n"/>
      <c r="B2003" s="294" t="n"/>
      <c r="C2003" s="294" t="n"/>
      <c r="D2003" s="294" t="n"/>
      <c r="E2003" s="294" t="n"/>
      <c r="F2003" s="295" t="n"/>
      <c r="G2003" s="295" t="n"/>
      <c r="H2003" s="296" t="n"/>
      <c r="I2003" s="295" t="n"/>
      <c r="J2003" s="296" t="n"/>
      <c r="K2003" s="295" t="n"/>
      <c r="L2003" s="297" t="n"/>
      <c r="M2003" s="297">
        <f>'ENS TARDIO 201819'!$K2003-'ENS TARDIO 201819'!$I2003</f>
        <v/>
      </c>
      <c r="N2003" s="295" t="n"/>
      <c r="O2003" s="295" t="n"/>
      <c r="P2003" s="295" t="n"/>
      <c r="Q2003" s="295" t="n"/>
      <c r="R2003" s="295" t="n"/>
      <c r="S2003" s="295" t="n"/>
      <c r="T2003" s="295" t="n"/>
      <c r="U2003" s="295" t="n"/>
      <c r="V2003" s="295" t="n"/>
      <c r="W2003" s="295" t="n"/>
      <c r="X2003" s="290" t="inlineStr">
        <is>
          <t>Se descarta</t>
        </is>
      </c>
    </row>
    <row r="2004" hidden="1" ht="15.75" customHeight="1" s="412">
      <c r="A2004" s="294" t="n"/>
      <c r="B2004" s="294" t="n"/>
      <c r="C2004" s="294" t="n"/>
      <c r="D2004" s="294" t="n"/>
      <c r="E2004" s="294" t="n"/>
      <c r="F2004" s="295" t="n"/>
      <c r="G2004" s="295" t="n"/>
      <c r="H2004" s="296" t="n"/>
      <c r="I2004" s="295" t="n"/>
      <c r="J2004" s="296" t="n"/>
      <c r="K2004" s="295" t="n"/>
      <c r="L2004" s="297" t="n"/>
      <c r="M2004" s="297">
        <f>'ENS TARDIO 201819'!$K2004-'ENS TARDIO 201819'!$I2004</f>
        <v/>
      </c>
      <c r="N2004" s="295" t="n"/>
      <c r="O2004" s="295" t="n"/>
      <c r="P2004" s="295" t="n"/>
      <c r="Q2004" s="295" t="n"/>
      <c r="R2004" s="295" t="n"/>
      <c r="S2004" s="295" t="n"/>
      <c r="T2004" s="295" t="n"/>
      <c r="U2004" s="295" t="n"/>
      <c r="V2004" s="295" t="n"/>
      <c r="W2004" s="295" t="n"/>
      <c r="X2004" s="290" t="inlineStr">
        <is>
          <t>Se descarta</t>
        </is>
      </c>
    </row>
    <row r="2005" hidden="1" ht="15.75" customHeight="1" s="412">
      <c r="A2005" s="294" t="n"/>
      <c r="B2005" s="294" t="n"/>
      <c r="C2005" s="294" t="n"/>
      <c r="D2005" s="294" t="n"/>
      <c r="E2005" s="294" t="n"/>
      <c r="F2005" s="295" t="n"/>
      <c r="G2005" s="295" t="n"/>
      <c r="H2005" s="296" t="n"/>
      <c r="I2005" s="295" t="n"/>
      <c r="J2005" s="296" t="n"/>
      <c r="K2005" s="295" t="n"/>
      <c r="L2005" s="297" t="n"/>
      <c r="M2005" s="297">
        <f>'ENS TARDIO 201819'!$K2005-'ENS TARDIO 201819'!$I2005</f>
        <v/>
      </c>
      <c r="N2005" s="295" t="n"/>
      <c r="O2005" s="295" t="n"/>
      <c r="P2005" s="295" t="n"/>
      <c r="Q2005" s="295" t="n"/>
      <c r="R2005" s="295" t="n"/>
      <c r="S2005" s="295" t="n"/>
      <c r="T2005" s="295" t="n"/>
      <c r="U2005" s="295" t="n"/>
      <c r="V2005" s="295" t="n"/>
      <c r="W2005" s="295" t="n"/>
      <c r="X2005" s="290" t="inlineStr">
        <is>
          <t>Se descarta</t>
        </is>
      </c>
    </row>
    <row r="2006" hidden="1" ht="15.75" customHeight="1" s="412">
      <c r="A2006" s="294" t="n"/>
      <c r="B2006" s="294" t="n"/>
      <c r="C2006" s="294" t="n"/>
      <c r="D2006" s="294" t="n"/>
      <c r="E2006" s="294" t="n"/>
      <c r="F2006" s="295" t="n"/>
      <c r="G2006" s="295" t="n"/>
      <c r="H2006" s="296" t="n"/>
      <c r="I2006" s="295" t="n"/>
      <c r="J2006" s="296" t="n"/>
      <c r="K2006" s="295" t="n"/>
      <c r="L2006" s="297" t="n"/>
      <c r="M2006" s="297">
        <f>'ENS TARDIO 201819'!$K2006-'ENS TARDIO 201819'!$I2006</f>
        <v/>
      </c>
      <c r="N2006" s="295" t="n"/>
      <c r="O2006" s="295" t="n"/>
      <c r="P2006" s="295" t="n"/>
      <c r="Q2006" s="295" t="n"/>
      <c r="R2006" s="295" t="n"/>
      <c r="S2006" s="295" t="n"/>
      <c r="T2006" s="295" t="n"/>
      <c r="U2006" s="295" t="n"/>
      <c r="V2006" s="295" t="n"/>
      <c r="W2006" s="295" t="n"/>
      <c r="X2006" s="290" t="inlineStr">
        <is>
          <t>Se descarta</t>
        </is>
      </c>
    </row>
    <row r="2007" hidden="1" ht="15.75" customHeight="1" s="412">
      <c r="A2007" s="294" t="n"/>
      <c r="B2007" s="294" t="n"/>
      <c r="C2007" s="294" t="n"/>
      <c r="D2007" s="294" t="n"/>
      <c r="E2007" s="294" t="n"/>
      <c r="F2007" s="295" t="n"/>
      <c r="G2007" s="295" t="n"/>
      <c r="H2007" s="296" t="n"/>
      <c r="I2007" s="295" t="n"/>
      <c r="J2007" s="296" t="n"/>
      <c r="K2007" s="295" t="n"/>
      <c r="L2007" s="297" t="n"/>
      <c r="M2007" s="297">
        <f>'ENS TARDIO 201819'!$K2007-'ENS TARDIO 201819'!$I2007</f>
        <v/>
      </c>
      <c r="N2007" s="295" t="n"/>
      <c r="O2007" s="295" t="n"/>
      <c r="P2007" s="295" t="n"/>
      <c r="Q2007" s="295" t="n"/>
      <c r="R2007" s="295" t="n"/>
      <c r="S2007" s="295" t="n"/>
      <c r="T2007" s="295" t="n"/>
      <c r="U2007" s="295" t="n"/>
      <c r="V2007" s="295" t="n"/>
      <c r="W2007" s="295" t="n"/>
      <c r="X2007" s="290" t="inlineStr">
        <is>
          <t>Se descarta</t>
        </is>
      </c>
    </row>
    <row r="2008" hidden="1" ht="15.75" customHeight="1" s="412">
      <c r="A2008" s="294" t="n"/>
      <c r="B2008" s="294" t="n"/>
      <c r="C2008" s="294" t="n"/>
      <c r="D2008" s="294" t="n"/>
      <c r="E2008" s="294" t="n"/>
      <c r="F2008" s="295" t="n"/>
      <c r="G2008" s="295" t="n"/>
      <c r="H2008" s="296" t="n"/>
      <c r="I2008" s="295" t="n"/>
      <c r="J2008" s="296" t="n"/>
      <c r="K2008" s="295" t="n"/>
      <c r="L2008" s="297" t="n"/>
      <c r="M2008" s="297">
        <f>'ENS TARDIO 201819'!$K2008-'ENS TARDIO 201819'!$I2008</f>
        <v/>
      </c>
      <c r="N2008" s="295" t="n"/>
      <c r="O2008" s="295" t="n"/>
      <c r="P2008" s="295" t="n"/>
      <c r="Q2008" s="295" t="n"/>
      <c r="R2008" s="295" t="n"/>
      <c r="S2008" s="295" t="n"/>
      <c r="T2008" s="295" t="n"/>
      <c r="U2008" s="295" t="n"/>
      <c r="V2008" s="295" t="n"/>
      <c r="W2008" s="295" t="n"/>
      <c r="X2008" s="290" t="inlineStr">
        <is>
          <t>Se descarta</t>
        </is>
      </c>
    </row>
    <row r="2009" hidden="1" ht="15.75" customHeight="1" s="412">
      <c r="A2009" s="294" t="n"/>
      <c r="B2009" s="294" t="n"/>
      <c r="C2009" s="294" t="n"/>
      <c r="D2009" s="294" t="n"/>
      <c r="E2009" s="294" t="n"/>
      <c r="F2009" s="295" t="n"/>
      <c r="G2009" s="295" t="n"/>
      <c r="H2009" s="296" t="n"/>
      <c r="I2009" s="295" t="n"/>
      <c r="J2009" s="296" t="n"/>
      <c r="K2009" s="295" t="n"/>
      <c r="L2009" s="297" t="n"/>
      <c r="M2009" s="297">
        <f>'ENS TARDIO 201819'!$K2009-'ENS TARDIO 201819'!$I2009</f>
        <v/>
      </c>
      <c r="N2009" s="295" t="n"/>
      <c r="O2009" s="295" t="n"/>
      <c r="P2009" s="295" t="n"/>
      <c r="Q2009" s="295" t="n"/>
      <c r="R2009" s="295" t="n"/>
      <c r="S2009" s="295" t="n"/>
      <c r="T2009" s="295" t="n"/>
      <c r="U2009" s="295" t="n"/>
      <c r="V2009" s="295" t="n"/>
      <c r="W2009" s="295" t="n"/>
      <c r="X2009" s="290" t="inlineStr">
        <is>
          <t>Se descarta</t>
        </is>
      </c>
    </row>
    <row r="2010" hidden="1" ht="15.75" customHeight="1" s="412">
      <c r="A2010" s="294" t="n"/>
      <c r="B2010" s="294" t="n"/>
      <c r="C2010" s="294" t="n"/>
      <c r="D2010" s="294" t="n"/>
      <c r="E2010" s="294" t="n"/>
      <c r="F2010" s="295" t="n"/>
      <c r="G2010" s="295" t="n"/>
      <c r="H2010" s="296" t="n"/>
      <c r="I2010" s="295" t="n"/>
      <c r="J2010" s="296" t="n"/>
      <c r="K2010" s="295" t="n"/>
      <c r="L2010" s="297" t="n"/>
      <c r="M2010" s="297">
        <f>'ENS TARDIO 201819'!$K2010-'ENS TARDIO 201819'!$I2010</f>
        <v/>
      </c>
      <c r="N2010" s="295" t="n"/>
      <c r="O2010" s="295" t="n"/>
      <c r="P2010" s="295" t="n"/>
      <c r="Q2010" s="295" t="n"/>
      <c r="R2010" s="295" t="n"/>
      <c r="S2010" s="295" t="n"/>
      <c r="T2010" s="295" t="n"/>
      <c r="U2010" s="295" t="n"/>
      <c r="V2010" s="295" t="n"/>
      <c r="W2010" s="295" t="n"/>
      <c r="X2010" s="290" t="inlineStr">
        <is>
          <t>Se descarta</t>
        </is>
      </c>
    </row>
    <row r="2011" hidden="1" ht="15.75" customHeight="1" s="412">
      <c r="A2011" s="294" t="n"/>
      <c r="B2011" s="294" t="n"/>
      <c r="C2011" s="294" t="n"/>
      <c r="D2011" s="294" t="n"/>
      <c r="E2011" s="294" t="n"/>
      <c r="F2011" s="295" t="n"/>
      <c r="G2011" s="295" t="n"/>
      <c r="H2011" s="296" t="n"/>
      <c r="I2011" s="295" t="n"/>
      <c r="J2011" s="296" t="n"/>
      <c r="K2011" s="295" t="n"/>
      <c r="L2011" s="297" t="n"/>
      <c r="M2011" s="297">
        <f>'ENS TARDIO 201819'!$K2011-'ENS TARDIO 201819'!$I2011</f>
        <v/>
      </c>
      <c r="N2011" s="295" t="n"/>
      <c r="O2011" s="295" t="n"/>
      <c r="P2011" s="295" t="n"/>
      <c r="Q2011" s="295" t="n"/>
      <c r="R2011" s="295" t="n"/>
      <c r="S2011" s="295" t="n"/>
      <c r="T2011" s="295" t="n"/>
      <c r="U2011" s="295" t="n"/>
      <c r="V2011" s="295" t="n"/>
      <c r="W2011" s="295" t="n"/>
      <c r="X2011" s="290" t="inlineStr">
        <is>
          <t>Se descarta</t>
        </is>
      </c>
    </row>
    <row r="2012" hidden="1" ht="15.75" customHeight="1" s="412">
      <c r="A2012" s="294" t="n"/>
      <c r="B2012" s="294" t="n"/>
      <c r="C2012" s="294" t="n"/>
      <c r="D2012" s="294" t="n"/>
      <c r="E2012" s="294" t="n"/>
      <c r="F2012" s="295" t="n"/>
      <c r="G2012" s="295" t="n"/>
      <c r="H2012" s="296" t="n"/>
      <c r="I2012" s="295" t="n"/>
      <c r="J2012" s="296" t="n"/>
      <c r="K2012" s="295" t="n"/>
      <c r="L2012" s="297" t="n"/>
      <c r="M2012" s="297">
        <f>'ENS TARDIO 201819'!$K2012-'ENS TARDIO 201819'!$I2012</f>
        <v/>
      </c>
      <c r="N2012" s="295" t="n"/>
      <c r="O2012" s="295" t="n"/>
      <c r="P2012" s="295" t="n"/>
      <c r="Q2012" s="295" t="n"/>
      <c r="R2012" s="295" t="n"/>
      <c r="S2012" s="295" t="n"/>
      <c r="T2012" s="295" t="n"/>
      <c r="U2012" s="295" t="n"/>
      <c r="V2012" s="295" t="n"/>
      <c r="W2012" s="295" t="n"/>
      <c r="X2012" s="290" t="inlineStr">
        <is>
          <t>Se descarta</t>
        </is>
      </c>
    </row>
    <row r="2013" hidden="1" ht="15.75" customHeight="1" s="412">
      <c r="A2013" s="294" t="n"/>
      <c r="B2013" s="294" t="n"/>
      <c r="C2013" s="294" t="n"/>
      <c r="D2013" s="294" t="n"/>
      <c r="E2013" s="294" t="n"/>
      <c r="F2013" s="295" t="n"/>
      <c r="G2013" s="295" t="n"/>
      <c r="H2013" s="296" t="n"/>
      <c r="I2013" s="295" t="n"/>
      <c r="J2013" s="296" t="n"/>
      <c r="K2013" s="295" t="n"/>
      <c r="L2013" s="297" t="n"/>
      <c r="M2013" s="297">
        <f>'ENS TARDIO 201819'!$K2013-'ENS TARDIO 201819'!$I2013</f>
        <v/>
      </c>
      <c r="N2013" s="295" t="n"/>
      <c r="O2013" s="295" t="n"/>
      <c r="P2013" s="295" t="n"/>
      <c r="Q2013" s="295" t="n"/>
      <c r="R2013" s="295" t="n"/>
      <c r="S2013" s="295" t="n"/>
      <c r="T2013" s="295" t="n"/>
      <c r="U2013" s="295" t="n"/>
      <c r="V2013" s="295" t="n"/>
      <c r="W2013" s="295" t="n"/>
      <c r="X2013" s="290" t="inlineStr">
        <is>
          <t>Se descarta</t>
        </is>
      </c>
    </row>
    <row r="2014" hidden="1" ht="15.75" customHeight="1" s="412">
      <c r="A2014" s="294" t="n"/>
      <c r="B2014" s="294" t="n"/>
      <c r="C2014" s="294" t="n"/>
      <c r="D2014" s="294" t="n"/>
      <c r="E2014" s="294" t="n"/>
      <c r="F2014" s="295" t="n"/>
      <c r="G2014" s="295" t="n"/>
      <c r="H2014" s="296" t="n"/>
      <c r="I2014" s="295" t="n"/>
      <c r="J2014" s="296" t="n"/>
      <c r="K2014" s="295" t="n"/>
      <c r="L2014" s="297" t="n"/>
      <c r="M2014" s="297">
        <f>'ENS TARDIO 201819'!$K2014-'ENS TARDIO 201819'!$I2014</f>
        <v/>
      </c>
      <c r="N2014" s="295" t="n"/>
      <c r="O2014" s="295" t="n"/>
      <c r="P2014" s="295" t="n"/>
      <c r="Q2014" s="295" t="n"/>
      <c r="R2014" s="295" t="n"/>
      <c r="S2014" s="295" t="n"/>
      <c r="T2014" s="295" t="n"/>
      <c r="U2014" s="295" t="n"/>
      <c r="V2014" s="295" t="n"/>
      <c r="W2014" s="295" t="n"/>
      <c r="X2014" s="290" t="inlineStr">
        <is>
          <t>Se descarta</t>
        </is>
      </c>
    </row>
    <row r="2015" hidden="1" ht="15.75" customHeight="1" s="412">
      <c r="A2015" s="294" t="n"/>
      <c r="B2015" s="294" t="n"/>
      <c r="C2015" s="294" t="n"/>
      <c r="D2015" s="294" t="n"/>
      <c r="E2015" s="294" t="n"/>
      <c r="F2015" s="295" t="n"/>
      <c r="G2015" s="295" t="n"/>
      <c r="H2015" s="296" t="n"/>
      <c r="I2015" s="295" t="n"/>
      <c r="J2015" s="296" t="n"/>
      <c r="K2015" s="295" t="n"/>
      <c r="L2015" s="297" t="n"/>
      <c r="M2015" s="297">
        <f>'ENS TARDIO 201819'!$K2015-'ENS TARDIO 201819'!$I2015</f>
        <v/>
      </c>
      <c r="N2015" s="295" t="n"/>
      <c r="O2015" s="295" t="n"/>
      <c r="P2015" s="295" t="n"/>
      <c r="Q2015" s="295" t="n"/>
      <c r="R2015" s="295" t="n"/>
      <c r="S2015" s="295" t="n"/>
      <c r="T2015" s="295" t="n"/>
      <c r="U2015" s="295" t="n"/>
      <c r="V2015" s="295" t="n"/>
      <c r="W2015" s="295" t="n"/>
      <c r="X2015" s="290" t="inlineStr">
        <is>
          <t>Se descarta</t>
        </is>
      </c>
    </row>
    <row r="2016" hidden="1" ht="15.75" customHeight="1" s="412">
      <c r="A2016" s="294" t="n"/>
      <c r="B2016" s="294" t="n"/>
      <c r="C2016" s="294" t="n"/>
      <c r="D2016" s="294" t="n"/>
      <c r="E2016" s="294" t="n"/>
      <c r="F2016" s="295" t="n"/>
      <c r="G2016" s="295" t="n"/>
      <c r="H2016" s="296" t="n"/>
      <c r="I2016" s="295" t="n"/>
      <c r="J2016" s="296" t="n"/>
      <c r="K2016" s="295" t="n"/>
      <c r="L2016" s="297" t="n"/>
      <c r="M2016" s="297">
        <f>'ENS TARDIO 201819'!$K2016-'ENS TARDIO 201819'!$I2016</f>
        <v/>
      </c>
      <c r="N2016" s="295" t="n"/>
      <c r="O2016" s="295" t="n"/>
      <c r="P2016" s="295" t="n"/>
      <c r="Q2016" s="295" t="n"/>
      <c r="R2016" s="295" t="n"/>
      <c r="S2016" s="295" t="n"/>
      <c r="T2016" s="295" t="n"/>
      <c r="U2016" s="295" t="n"/>
      <c r="V2016" s="295" t="n"/>
      <c r="W2016" s="295" t="n"/>
      <c r="X2016" s="290" t="inlineStr">
        <is>
          <t>Se descarta</t>
        </is>
      </c>
    </row>
    <row r="2017" hidden="1" ht="15.75" customHeight="1" s="412">
      <c r="A2017" s="294" t="n"/>
      <c r="B2017" s="294" t="n"/>
      <c r="C2017" s="294" t="n"/>
      <c r="D2017" s="294" t="n"/>
      <c r="E2017" s="294" t="n"/>
      <c r="F2017" s="295" t="n"/>
      <c r="G2017" s="295" t="n"/>
      <c r="H2017" s="296" t="n"/>
      <c r="I2017" s="295" t="n"/>
      <c r="J2017" s="296" t="n"/>
      <c r="K2017" s="295" t="n"/>
      <c r="L2017" s="297" t="n"/>
      <c r="M2017" s="297">
        <f>'ENS TARDIO 201819'!$K2017-'ENS TARDIO 201819'!$I2017</f>
        <v/>
      </c>
      <c r="N2017" s="295" t="n"/>
      <c r="O2017" s="295" t="n"/>
      <c r="P2017" s="295" t="n"/>
      <c r="Q2017" s="295" t="n"/>
      <c r="R2017" s="295" t="n"/>
      <c r="S2017" s="295" t="n"/>
      <c r="T2017" s="295" t="n"/>
      <c r="U2017" s="295" t="n"/>
      <c r="V2017" s="295" t="n"/>
      <c r="W2017" s="295" t="n"/>
      <c r="X2017" s="290" t="inlineStr">
        <is>
          <t>Se descarta</t>
        </is>
      </c>
    </row>
    <row r="2018" hidden="1" ht="15.75" customHeight="1" s="412">
      <c r="A2018" s="294" t="n"/>
      <c r="B2018" s="294" t="n"/>
      <c r="C2018" s="294" t="n"/>
      <c r="D2018" s="294" t="n"/>
      <c r="E2018" s="294" t="n"/>
      <c r="F2018" s="295" t="n"/>
      <c r="G2018" s="295" t="n"/>
      <c r="H2018" s="296" t="n"/>
      <c r="I2018" s="295" t="n"/>
      <c r="J2018" s="296" t="n"/>
      <c r="K2018" s="295" t="n"/>
      <c r="L2018" s="297" t="n"/>
      <c r="M2018" s="297">
        <f>'ENS TARDIO 201819'!$K2018-'ENS TARDIO 201819'!$I2018</f>
        <v/>
      </c>
      <c r="N2018" s="295" t="n"/>
      <c r="O2018" s="295" t="n"/>
      <c r="P2018" s="295" t="n"/>
      <c r="Q2018" s="295" t="n"/>
      <c r="R2018" s="295" t="n"/>
      <c r="S2018" s="295" t="n"/>
      <c r="T2018" s="295" t="n"/>
      <c r="U2018" s="295" t="n"/>
      <c r="V2018" s="295" t="n"/>
      <c r="W2018" s="295" t="n"/>
      <c r="X2018" s="290" t="inlineStr">
        <is>
          <t>Se descarta</t>
        </is>
      </c>
    </row>
    <row r="2019" hidden="1" ht="15.75" customHeight="1" s="412">
      <c r="A2019" s="294" t="n"/>
      <c r="B2019" s="294" t="n"/>
      <c r="C2019" s="294" t="n"/>
      <c r="D2019" s="294" t="n"/>
      <c r="E2019" s="294" t="n"/>
      <c r="F2019" s="295" t="n"/>
      <c r="G2019" s="295" t="n"/>
      <c r="H2019" s="296" t="n"/>
      <c r="I2019" s="295" t="n"/>
      <c r="J2019" s="296" t="n"/>
      <c r="K2019" s="295" t="n"/>
      <c r="L2019" s="297" t="n"/>
      <c r="M2019" s="297">
        <f>'ENS TARDIO 201819'!$K2019-'ENS TARDIO 201819'!$I2019</f>
        <v/>
      </c>
      <c r="N2019" s="295" t="n"/>
      <c r="O2019" s="295" t="n"/>
      <c r="P2019" s="295" t="n"/>
      <c r="Q2019" s="295" t="n"/>
      <c r="R2019" s="295" t="n"/>
      <c r="S2019" s="295" t="n"/>
      <c r="T2019" s="295" t="n"/>
      <c r="U2019" s="295" t="n"/>
      <c r="V2019" s="295" t="n"/>
      <c r="W2019" s="295" t="n"/>
      <c r="X2019" s="290" t="inlineStr">
        <is>
          <t>Se descarta</t>
        </is>
      </c>
    </row>
    <row r="2020" hidden="1" ht="15.75" customHeight="1" s="412">
      <c r="A2020" s="294" t="n"/>
      <c r="B2020" s="294" t="n"/>
      <c r="C2020" s="294" t="n"/>
      <c r="D2020" s="294" t="n"/>
      <c r="E2020" s="294" t="n"/>
      <c r="F2020" s="295" t="n"/>
      <c r="G2020" s="295" t="n"/>
      <c r="H2020" s="296" t="n"/>
      <c r="I2020" s="295" t="n"/>
      <c r="J2020" s="296" t="n"/>
      <c r="K2020" s="295" t="n"/>
      <c r="L2020" s="297" t="n"/>
      <c r="M2020" s="297">
        <f>'ENS TARDIO 201819'!$K2020-'ENS TARDIO 201819'!$I2020</f>
        <v/>
      </c>
      <c r="N2020" s="295" t="n"/>
      <c r="O2020" s="295" t="n"/>
      <c r="P2020" s="295" t="n"/>
      <c r="Q2020" s="295" t="n"/>
      <c r="R2020" s="295" t="n"/>
      <c r="S2020" s="295" t="n"/>
      <c r="T2020" s="295" t="n"/>
      <c r="U2020" s="295" t="n"/>
      <c r="V2020" s="295" t="n"/>
      <c r="W2020" s="295" t="n"/>
      <c r="X2020" s="290" t="inlineStr">
        <is>
          <t>Se descarta</t>
        </is>
      </c>
    </row>
    <row r="2021" hidden="1" ht="15.75" customHeight="1" s="412">
      <c r="A2021" s="294" t="n"/>
      <c r="B2021" s="294" t="n"/>
      <c r="C2021" s="294" t="n"/>
      <c r="D2021" s="294" t="n"/>
      <c r="E2021" s="294" t="n"/>
      <c r="F2021" s="295" t="n"/>
      <c r="G2021" s="295" t="n"/>
      <c r="H2021" s="296" t="n"/>
      <c r="I2021" s="295" t="n"/>
      <c r="J2021" s="296" t="n"/>
      <c r="K2021" s="295" t="n"/>
      <c r="L2021" s="297" t="n"/>
      <c r="M2021" s="297">
        <f>'ENS TARDIO 201819'!$K2021-'ENS TARDIO 201819'!$I2021</f>
        <v/>
      </c>
      <c r="N2021" s="295" t="n"/>
      <c r="O2021" s="295" t="n"/>
      <c r="P2021" s="295" t="n"/>
      <c r="Q2021" s="295" t="n"/>
      <c r="R2021" s="295" t="n"/>
      <c r="S2021" s="295" t="n"/>
      <c r="T2021" s="295" t="n"/>
      <c r="U2021" s="295" t="n"/>
      <c r="V2021" s="295" t="n"/>
      <c r="W2021" s="295" t="n"/>
      <c r="X2021" s="290" t="inlineStr">
        <is>
          <t>Se descarta</t>
        </is>
      </c>
    </row>
    <row r="2022" hidden="1" ht="15.75" customHeight="1" s="412">
      <c r="A2022" s="294" t="n"/>
      <c r="B2022" s="294" t="n"/>
      <c r="C2022" s="294" t="n"/>
      <c r="D2022" s="294" t="n"/>
      <c r="E2022" s="294" t="n"/>
      <c r="F2022" s="295" t="n"/>
      <c r="G2022" s="295" t="n"/>
      <c r="H2022" s="296" t="n"/>
      <c r="I2022" s="295" t="n"/>
      <c r="J2022" s="296" t="n"/>
      <c r="K2022" s="295" t="n"/>
      <c r="L2022" s="297" t="n"/>
      <c r="M2022" s="297">
        <f>'ENS TARDIO 201819'!$K2022-'ENS TARDIO 201819'!$I2022</f>
        <v/>
      </c>
      <c r="N2022" s="295" t="n"/>
      <c r="O2022" s="295" t="n"/>
      <c r="P2022" s="295" t="n"/>
      <c r="Q2022" s="295" t="n"/>
      <c r="R2022" s="295" t="n"/>
      <c r="S2022" s="295" t="n"/>
      <c r="T2022" s="295" t="n"/>
      <c r="U2022" s="295" t="n"/>
      <c r="V2022" s="295" t="n"/>
      <c r="W2022" s="295" t="n"/>
      <c r="X2022" s="290" t="inlineStr">
        <is>
          <t>Se descarta</t>
        </is>
      </c>
    </row>
    <row r="2023" hidden="1" ht="15.75" customHeight="1" s="412">
      <c r="A2023" s="294" t="n"/>
      <c r="B2023" s="294" t="n"/>
      <c r="C2023" s="294" t="n"/>
      <c r="D2023" s="294" t="n"/>
      <c r="E2023" s="294" t="n"/>
      <c r="F2023" s="295" t="n"/>
      <c r="G2023" s="295" t="n"/>
      <c r="H2023" s="296" t="n"/>
      <c r="I2023" s="295" t="n"/>
      <c r="J2023" s="296" t="n"/>
      <c r="K2023" s="295" t="n"/>
      <c r="L2023" s="297" t="n"/>
      <c r="M2023" s="297">
        <f>'ENS TARDIO 201819'!$K2023-'ENS TARDIO 201819'!$I2023</f>
        <v/>
      </c>
      <c r="N2023" s="295" t="n"/>
      <c r="O2023" s="295" t="n"/>
      <c r="P2023" s="295" t="n"/>
      <c r="Q2023" s="295" t="n"/>
      <c r="R2023" s="295" t="n"/>
      <c r="S2023" s="295" t="n"/>
      <c r="T2023" s="295" t="n"/>
      <c r="U2023" s="295" t="n"/>
      <c r="V2023" s="295" t="n"/>
      <c r="W2023" s="295" t="n"/>
      <c r="X2023" s="290" t="inlineStr">
        <is>
          <t>Se descarta</t>
        </is>
      </c>
    </row>
    <row r="2024" hidden="1" ht="15.75" customHeight="1" s="412">
      <c r="A2024" s="294" t="n"/>
      <c r="B2024" s="294" t="n"/>
      <c r="C2024" s="294" t="n"/>
      <c r="D2024" s="294" t="n"/>
      <c r="E2024" s="294" t="n"/>
      <c r="F2024" s="295" t="n"/>
      <c r="G2024" s="295" t="n"/>
      <c r="H2024" s="296" t="n"/>
      <c r="I2024" s="295" t="n"/>
      <c r="J2024" s="296" t="n"/>
      <c r="K2024" s="295" t="n"/>
      <c r="L2024" s="297" t="n"/>
      <c r="M2024" s="297">
        <f>'ENS TARDIO 201819'!$K2024-'ENS TARDIO 201819'!$I2024</f>
        <v/>
      </c>
      <c r="N2024" s="295" t="n"/>
      <c r="O2024" s="295" t="n"/>
      <c r="P2024" s="295" t="n"/>
      <c r="Q2024" s="295" t="n"/>
      <c r="R2024" s="295" t="n"/>
      <c r="S2024" s="295" t="n"/>
      <c r="T2024" s="295" t="n"/>
      <c r="U2024" s="295" t="n"/>
      <c r="V2024" s="295" t="n"/>
      <c r="W2024" s="295" t="n"/>
      <c r="X2024" s="290" t="inlineStr">
        <is>
          <t>Se descarta</t>
        </is>
      </c>
    </row>
    <row r="2025" hidden="1" ht="15.75" customHeight="1" s="412">
      <c r="A2025" s="294" t="n"/>
      <c r="B2025" s="294" t="n"/>
      <c r="C2025" s="294" t="n"/>
      <c r="D2025" s="294" t="n"/>
      <c r="E2025" s="294" t="n"/>
      <c r="F2025" s="295" t="n"/>
      <c r="G2025" s="295" t="n"/>
      <c r="H2025" s="296" t="n"/>
      <c r="I2025" s="295" t="n"/>
      <c r="J2025" s="296" t="n"/>
      <c r="K2025" s="295" t="n"/>
      <c r="L2025" s="297" t="n"/>
      <c r="M2025" s="297">
        <f>'ENS TARDIO 201819'!$K2025-'ENS TARDIO 201819'!$I2025</f>
        <v/>
      </c>
      <c r="N2025" s="295" t="n"/>
      <c r="O2025" s="295" t="n"/>
      <c r="P2025" s="295" t="n"/>
      <c r="Q2025" s="295" t="n"/>
      <c r="R2025" s="295" t="n"/>
      <c r="S2025" s="295" t="n"/>
      <c r="T2025" s="295" t="n"/>
      <c r="U2025" s="295" t="n"/>
      <c r="V2025" s="295" t="n"/>
      <c r="W2025" s="295" t="n"/>
      <c r="X2025" s="290" t="inlineStr">
        <is>
          <t>Se descarta</t>
        </is>
      </c>
    </row>
    <row r="2026" hidden="1" ht="15.75" customHeight="1" s="412">
      <c r="A2026" s="294" t="n"/>
      <c r="B2026" s="294" t="n"/>
      <c r="C2026" s="294" t="n"/>
      <c r="D2026" s="294" t="n"/>
      <c r="E2026" s="294" t="n"/>
      <c r="F2026" s="295" t="n"/>
      <c r="G2026" s="295" t="n"/>
      <c r="H2026" s="296" t="n"/>
      <c r="I2026" s="295" t="n"/>
      <c r="J2026" s="296" t="n"/>
      <c r="K2026" s="295" t="n"/>
      <c r="L2026" s="297" t="n"/>
      <c r="M2026" s="297">
        <f>'ENS TARDIO 201819'!$K2026-'ENS TARDIO 201819'!$I2026</f>
        <v/>
      </c>
      <c r="N2026" s="295" t="n"/>
      <c r="O2026" s="295" t="n"/>
      <c r="P2026" s="295" t="n"/>
      <c r="Q2026" s="295" t="n"/>
      <c r="R2026" s="295" t="n"/>
      <c r="S2026" s="295" t="n"/>
      <c r="T2026" s="295" t="n"/>
      <c r="U2026" s="295" t="n"/>
      <c r="V2026" s="295" t="n"/>
      <c r="W2026" s="295" t="n"/>
      <c r="X2026" s="290" t="inlineStr">
        <is>
          <t>Se descarta</t>
        </is>
      </c>
    </row>
    <row r="2027" hidden="1" ht="15.75" customHeight="1" s="412">
      <c r="A2027" s="294" t="n"/>
      <c r="B2027" s="294" t="n"/>
      <c r="C2027" s="294" t="n"/>
      <c r="D2027" s="294" t="n"/>
      <c r="E2027" s="294" t="n"/>
      <c r="F2027" s="295" t="n"/>
      <c r="G2027" s="295" t="n"/>
      <c r="H2027" s="296" t="n"/>
      <c r="I2027" s="295" t="n"/>
      <c r="J2027" s="296" t="n"/>
      <c r="K2027" s="295" t="n"/>
      <c r="L2027" s="297" t="n"/>
      <c r="M2027" s="297">
        <f>'ENS TARDIO 201819'!$K2027-'ENS TARDIO 201819'!$I2027</f>
        <v/>
      </c>
      <c r="N2027" s="295" t="n"/>
      <c r="O2027" s="295" t="n"/>
      <c r="P2027" s="295" t="n"/>
      <c r="Q2027" s="295" t="n"/>
      <c r="R2027" s="295" t="n"/>
      <c r="S2027" s="295" t="n"/>
      <c r="T2027" s="295" t="n"/>
      <c r="U2027" s="295" t="n"/>
      <c r="V2027" s="295" t="n"/>
      <c r="W2027" s="295" t="n"/>
      <c r="X2027" s="290" t="inlineStr">
        <is>
          <t>Se descarta</t>
        </is>
      </c>
    </row>
    <row r="2028" hidden="1" ht="15.75" customHeight="1" s="412">
      <c r="A2028" s="294" t="n"/>
      <c r="B2028" s="294" t="n"/>
      <c r="C2028" s="294" t="n"/>
      <c r="D2028" s="294" t="n"/>
      <c r="E2028" s="294" t="n"/>
      <c r="F2028" s="295" t="n"/>
      <c r="G2028" s="295" t="n"/>
      <c r="H2028" s="296" t="n"/>
      <c r="I2028" s="295" t="n"/>
      <c r="J2028" s="296" t="n"/>
      <c r="K2028" s="295" t="n"/>
      <c r="L2028" s="297" t="n"/>
      <c r="M2028" s="297">
        <f>'ENS TARDIO 201819'!$K2028-'ENS TARDIO 201819'!$I2028</f>
        <v/>
      </c>
      <c r="N2028" s="295" t="n"/>
      <c r="O2028" s="295" t="n"/>
      <c r="P2028" s="295" t="n"/>
      <c r="Q2028" s="295" t="n"/>
      <c r="R2028" s="295" t="n"/>
      <c r="S2028" s="295" t="n"/>
      <c r="T2028" s="295" t="n"/>
      <c r="U2028" s="295" t="n"/>
      <c r="V2028" s="295" t="n"/>
      <c r="W2028" s="295" t="n"/>
      <c r="X2028" s="290" t="inlineStr">
        <is>
          <t>Se descarta</t>
        </is>
      </c>
    </row>
    <row r="2029" hidden="1" ht="15.75" customHeight="1" s="412">
      <c r="A2029" s="294" t="n"/>
      <c r="B2029" s="294" t="n"/>
      <c r="C2029" s="294" t="n"/>
      <c r="D2029" s="294" t="n"/>
      <c r="E2029" s="294" t="n"/>
      <c r="F2029" s="295" t="n"/>
      <c r="G2029" s="295" t="n"/>
      <c r="H2029" s="296" t="n"/>
      <c r="I2029" s="295" t="n"/>
      <c r="J2029" s="296" t="n"/>
      <c r="K2029" s="295" t="n"/>
      <c r="L2029" s="297" t="n"/>
      <c r="M2029" s="297">
        <f>'ENS TARDIO 201819'!$K2029-'ENS TARDIO 201819'!$I2029</f>
        <v/>
      </c>
      <c r="N2029" s="295" t="n"/>
      <c r="O2029" s="295" t="n"/>
      <c r="P2029" s="295" t="n"/>
      <c r="Q2029" s="295" t="n"/>
      <c r="R2029" s="295" t="n"/>
      <c r="S2029" s="295" t="n"/>
      <c r="T2029" s="295" t="n"/>
      <c r="U2029" s="295" t="n"/>
      <c r="V2029" s="295" t="n"/>
      <c r="W2029" s="295" t="n"/>
      <c r="X2029" s="290" t="inlineStr">
        <is>
          <t>Se descarta</t>
        </is>
      </c>
    </row>
    <row r="2030" hidden="1" ht="15.75" customHeight="1" s="412">
      <c r="A2030" s="294" t="n"/>
      <c r="B2030" s="294" t="n"/>
      <c r="C2030" s="294" t="n"/>
      <c r="D2030" s="294" t="n"/>
      <c r="E2030" s="294" t="n"/>
      <c r="F2030" s="295" t="n"/>
      <c r="G2030" s="295" t="n"/>
      <c r="H2030" s="296" t="n"/>
      <c r="I2030" s="295" t="n"/>
      <c r="J2030" s="296" t="n"/>
      <c r="K2030" s="295" t="n"/>
      <c r="L2030" s="297" t="n"/>
      <c r="M2030" s="297">
        <f>'ENS TARDIO 201819'!$K2030-'ENS TARDIO 201819'!$I2030</f>
        <v/>
      </c>
      <c r="N2030" s="295" t="n"/>
      <c r="O2030" s="295" t="n"/>
      <c r="P2030" s="295" t="n"/>
      <c r="Q2030" s="295" t="n"/>
      <c r="R2030" s="295" t="n"/>
      <c r="S2030" s="295" t="n"/>
      <c r="T2030" s="295" t="n"/>
      <c r="U2030" s="295" t="n"/>
      <c r="V2030" s="295" t="n"/>
      <c r="W2030" s="295" t="n"/>
      <c r="X2030" s="290" t="inlineStr">
        <is>
          <t>Se descarta</t>
        </is>
      </c>
    </row>
    <row r="2031" hidden="1" ht="15.75" customHeight="1" s="412">
      <c r="A2031" s="294" t="n"/>
      <c r="B2031" s="294" t="n"/>
      <c r="C2031" s="294" t="n"/>
      <c r="D2031" s="294" t="n"/>
      <c r="E2031" s="294" t="n"/>
      <c r="F2031" s="295" t="n"/>
      <c r="G2031" s="295" t="n"/>
      <c r="H2031" s="296" t="n"/>
      <c r="I2031" s="295" t="n"/>
      <c r="J2031" s="296" t="n"/>
      <c r="K2031" s="295" t="n"/>
      <c r="L2031" s="297" t="n"/>
      <c r="M2031" s="297">
        <f>'ENS TARDIO 201819'!$K2031-'ENS TARDIO 201819'!$I2031</f>
        <v/>
      </c>
      <c r="N2031" s="295" t="n"/>
      <c r="O2031" s="295" t="n"/>
      <c r="P2031" s="295" t="n"/>
      <c r="Q2031" s="295" t="n"/>
      <c r="R2031" s="295" t="n"/>
      <c r="S2031" s="295" t="n"/>
      <c r="T2031" s="295" t="n"/>
      <c r="U2031" s="295" t="n"/>
      <c r="V2031" s="295" t="n"/>
      <c r="W2031" s="295" t="n"/>
      <c r="X2031" s="290" t="inlineStr">
        <is>
          <t>Se descarta</t>
        </is>
      </c>
    </row>
    <row r="2032" hidden="1" ht="15.75" customHeight="1" s="412">
      <c r="A2032" s="294" t="n"/>
      <c r="B2032" s="294" t="n"/>
      <c r="C2032" s="294" t="n"/>
      <c r="D2032" s="294" t="n"/>
      <c r="E2032" s="294" t="n"/>
      <c r="F2032" s="295" t="n"/>
      <c r="G2032" s="295" t="n"/>
      <c r="H2032" s="296" t="n"/>
      <c r="I2032" s="295" t="n"/>
      <c r="J2032" s="296" t="n"/>
      <c r="K2032" s="295" t="n"/>
      <c r="L2032" s="297" t="n"/>
      <c r="M2032" s="297">
        <f>'ENS TARDIO 201819'!$K2032-'ENS TARDIO 201819'!$I2032</f>
        <v/>
      </c>
      <c r="N2032" s="295" t="n"/>
      <c r="O2032" s="295" t="n"/>
      <c r="P2032" s="295" t="n"/>
      <c r="Q2032" s="295" t="n"/>
      <c r="R2032" s="295" t="n"/>
      <c r="S2032" s="295" t="n"/>
      <c r="T2032" s="295" t="n"/>
      <c r="U2032" s="295" t="n"/>
      <c r="V2032" s="295" t="n"/>
      <c r="W2032" s="295" t="n"/>
      <c r="X2032" s="290" t="inlineStr">
        <is>
          <t>Se descarta</t>
        </is>
      </c>
    </row>
    <row r="2033" hidden="1" ht="15.75" customHeight="1" s="412">
      <c r="A2033" s="294" t="n"/>
      <c r="B2033" s="294" t="n"/>
      <c r="C2033" s="294" t="n"/>
      <c r="D2033" s="294" t="n"/>
      <c r="E2033" s="294" t="n"/>
      <c r="F2033" s="295" t="n"/>
      <c r="G2033" s="295" t="n"/>
      <c r="H2033" s="296" t="n"/>
      <c r="I2033" s="295" t="n"/>
      <c r="J2033" s="296" t="n"/>
      <c r="K2033" s="295" t="n"/>
      <c r="L2033" s="297" t="n"/>
      <c r="M2033" s="297">
        <f>'ENS TARDIO 201819'!$K2033-'ENS TARDIO 201819'!$I2033</f>
        <v/>
      </c>
      <c r="N2033" s="295" t="n"/>
      <c r="O2033" s="295" t="n"/>
      <c r="P2033" s="295" t="n"/>
      <c r="Q2033" s="295" t="n"/>
      <c r="R2033" s="295" t="n"/>
      <c r="S2033" s="295" t="n"/>
      <c r="T2033" s="295" t="n"/>
      <c r="U2033" s="295" t="n"/>
      <c r="V2033" s="295" t="n"/>
      <c r="W2033" s="295" t="n"/>
      <c r="X2033" s="290" t="inlineStr">
        <is>
          <t>Se descarta</t>
        </is>
      </c>
    </row>
    <row r="2034" hidden="1" ht="15.75" customHeight="1" s="412">
      <c r="A2034" s="294" t="n"/>
      <c r="B2034" s="294" t="n"/>
      <c r="C2034" s="294" t="n"/>
      <c r="D2034" s="294" t="n"/>
      <c r="E2034" s="294" t="n"/>
      <c r="F2034" s="295" t="n"/>
      <c r="G2034" s="295" t="n"/>
      <c r="H2034" s="296" t="n"/>
      <c r="I2034" s="295" t="n"/>
      <c r="J2034" s="296" t="n"/>
      <c r="K2034" s="295" t="n"/>
      <c r="L2034" s="297" t="n"/>
      <c r="M2034" s="297">
        <f>'ENS TARDIO 201819'!$K2034-'ENS TARDIO 201819'!$I2034</f>
        <v/>
      </c>
      <c r="N2034" s="295" t="n"/>
      <c r="O2034" s="295" t="n"/>
      <c r="P2034" s="295" t="n"/>
      <c r="Q2034" s="295" t="n"/>
      <c r="R2034" s="295" t="n"/>
      <c r="S2034" s="295" t="n"/>
      <c r="T2034" s="295" t="n"/>
      <c r="U2034" s="295" t="n"/>
      <c r="V2034" s="295" t="n"/>
      <c r="W2034" s="295" t="n"/>
      <c r="X2034" s="290" t="inlineStr">
        <is>
          <t>Se descarta</t>
        </is>
      </c>
    </row>
    <row r="2035" hidden="1" ht="15.75" customHeight="1" s="412">
      <c r="A2035" s="294" t="n"/>
      <c r="B2035" s="294" t="n"/>
      <c r="C2035" s="294" t="n"/>
      <c r="D2035" s="294" t="n"/>
      <c r="E2035" s="294" t="n"/>
      <c r="F2035" s="295" t="n"/>
      <c r="G2035" s="295" t="n"/>
      <c r="H2035" s="296" t="n"/>
      <c r="I2035" s="295" t="n"/>
      <c r="J2035" s="296" t="n"/>
      <c r="K2035" s="295" t="n"/>
      <c r="L2035" s="297" t="n"/>
      <c r="M2035" s="297">
        <f>'ENS TARDIO 201819'!$K2035-'ENS TARDIO 201819'!$I2035</f>
        <v/>
      </c>
      <c r="N2035" s="295" t="n"/>
      <c r="O2035" s="295" t="n"/>
      <c r="P2035" s="295" t="n"/>
      <c r="Q2035" s="295" t="n"/>
      <c r="R2035" s="295" t="n"/>
      <c r="S2035" s="295" t="n"/>
      <c r="T2035" s="295" t="n"/>
      <c r="U2035" s="295" t="n"/>
      <c r="V2035" s="295" t="n"/>
      <c r="W2035" s="295" t="n"/>
      <c r="X2035" s="290" t="inlineStr">
        <is>
          <t>Se descarta</t>
        </is>
      </c>
    </row>
    <row r="2036" hidden="1" ht="15.75" customHeight="1" s="412">
      <c r="A2036" s="294" t="n"/>
      <c r="B2036" s="294" t="n"/>
      <c r="C2036" s="294" t="n"/>
      <c r="D2036" s="294" t="n"/>
      <c r="E2036" s="294" t="n"/>
      <c r="F2036" s="295" t="n"/>
      <c r="G2036" s="295" t="n"/>
      <c r="H2036" s="296" t="n"/>
      <c r="I2036" s="295" t="n"/>
      <c r="J2036" s="296" t="n"/>
      <c r="K2036" s="295" t="n"/>
      <c r="L2036" s="297" t="n"/>
      <c r="M2036" s="297">
        <f>'ENS TARDIO 201819'!$K2036-'ENS TARDIO 201819'!$I2036</f>
        <v/>
      </c>
      <c r="N2036" s="295" t="n"/>
      <c r="O2036" s="295" t="n"/>
      <c r="P2036" s="295" t="n"/>
      <c r="Q2036" s="295" t="n"/>
      <c r="R2036" s="295" t="n"/>
      <c r="S2036" s="295" t="n"/>
      <c r="T2036" s="295" t="n"/>
      <c r="U2036" s="295" t="n"/>
      <c r="V2036" s="295" t="n"/>
      <c r="W2036" s="295" t="n"/>
      <c r="X2036" s="290" t="inlineStr">
        <is>
          <t>Se descarta</t>
        </is>
      </c>
    </row>
    <row r="2037" hidden="1" ht="15.75" customHeight="1" s="412">
      <c r="A2037" s="294" t="n"/>
      <c r="B2037" s="294" t="n"/>
      <c r="C2037" s="294" t="n"/>
      <c r="D2037" s="294" t="n"/>
      <c r="E2037" s="294" t="n"/>
      <c r="F2037" s="295" t="n"/>
      <c r="G2037" s="295" t="n"/>
      <c r="H2037" s="296" t="n"/>
      <c r="I2037" s="295" t="n"/>
      <c r="J2037" s="296" t="n"/>
      <c r="K2037" s="295" t="n"/>
      <c r="L2037" s="297" t="n"/>
      <c r="M2037" s="297">
        <f>'ENS TARDIO 201819'!$K2037-'ENS TARDIO 201819'!$I2037</f>
        <v/>
      </c>
      <c r="N2037" s="295" t="n"/>
      <c r="O2037" s="295" t="n"/>
      <c r="P2037" s="295" t="n"/>
      <c r="Q2037" s="295" t="n"/>
      <c r="R2037" s="295" t="n"/>
      <c r="S2037" s="295" t="n"/>
      <c r="T2037" s="295" t="n"/>
      <c r="U2037" s="295" t="n"/>
      <c r="V2037" s="295" t="n"/>
      <c r="W2037" s="295" t="n"/>
      <c r="X2037" s="290" t="inlineStr">
        <is>
          <t>Se descarta</t>
        </is>
      </c>
    </row>
    <row r="2038" hidden="1" ht="15.75" customHeight="1" s="412">
      <c r="A2038" s="294" t="n"/>
      <c r="B2038" s="294" t="n"/>
      <c r="C2038" s="294" t="n"/>
      <c r="D2038" s="294" t="n"/>
      <c r="E2038" s="294" t="n"/>
      <c r="F2038" s="295" t="n"/>
      <c r="G2038" s="295" t="n"/>
      <c r="H2038" s="296" t="n"/>
      <c r="I2038" s="295" t="n"/>
      <c r="J2038" s="296" t="n"/>
      <c r="K2038" s="295" t="n"/>
      <c r="L2038" s="297" t="n"/>
      <c r="M2038" s="297">
        <f>'ENS TARDIO 201819'!$K2038-'ENS TARDIO 201819'!$I2038</f>
        <v/>
      </c>
      <c r="N2038" s="295" t="n"/>
      <c r="O2038" s="295" t="n"/>
      <c r="P2038" s="295" t="n"/>
      <c r="Q2038" s="295" t="n"/>
      <c r="R2038" s="295" t="n"/>
      <c r="S2038" s="295" t="n"/>
      <c r="T2038" s="295" t="n"/>
      <c r="U2038" s="295" t="n"/>
      <c r="V2038" s="295" t="n"/>
      <c r="W2038" s="295" t="n"/>
      <c r="X2038" s="290" t="inlineStr">
        <is>
          <t>Se descarta</t>
        </is>
      </c>
    </row>
    <row r="2039" hidden="1" ht="15.75" customHeight="1" s="412">
      <c r="A2039" s="294" t="n"/>
      <c r="B2039" s="294" t="n"/>
      <c r="C2039" s="294" t="n"/>
      <c r="D2039" s="294" t="n"/>
      <c r="E2039" s="294" t="n"/>
      <c r="F2039" s="295" t="n"/>
      <c r="G2039" s="295" t="n"/>
      <c r="H2039" s="296" t="n"/>
      <c r="I2039" s="295" t="n"/>
      <c r="J2039" s="296" t="n"/>
      <c r="K2039" s="295" t="n"/>
      <c r="L2039" s="297" t="n"/>
      <c r="M2039" s="297">
        <f>'ENS TARDIO 201819'!$K2039-'ENS TARDIO 201819'!$I2039</f>
        <v/>
      </c>
      <c r="N2039" s="295" t="n"/>
      <c r="O2039" s="295" t="n"/>
      <c r="P2039" s="295" t="n"/>
      <c r="Q2039" s="295" t="n"/>
      <c r="R2039" s="295" t="n"/>
      <c r="S2039" s="295" t="n"/>
      <c r="T2039" s="295" t="n"/>
      <c r="U2039" s="295" t="n"/>
      <c r="V2039" s="295" t="n"/>
      <c r="W2039" s="295" t="n"/>
      <c r="X2039" s="290" t="inlineStr">
        <is>
          <t>Se descarta</t>
        </is>
      </c>
    </row>
    <row r="2040" hidden="1" ht="15.75" customHeight="1" s="412">
      <c r="A2040" s="294" t="n"/>
      <c r="B2040" s="294" t="n"/>
      <c r="C2040" s="294" t="n"/>
      <c r="D2040" s="294" t="n"/>
      <c r="E2040" s="294" t="n"/>
      <c r="F2040" s="295" t="n"/>
      <c r="G2040" s="295" t="n"/>
      <c r="H2040" s="296" t="n"/>
      <c r="I2040" s="295" t="n"/>
      <c r="J2040" s="296" t="n"/>
      <c r="K2040" s="295" t="n"/>
      <c r="L2040" s="297" t="n"/>
      <c r="M2040" s="297">
        <f>'ENS TARDIO 201819'!$K2040-'ENS TARDIO 201819'!$I2040</f>
        <v/>
      </c>
      <c r="N2040" s="295" t="n"/>
      <c r="O2040" s="295" t="n"/>
      <c r="P2040" s="295" t="n"/>
      <c r="Q2040" s="295" t="n"/>
      <c r="R2040" s="295" t="n"/>
      <c r="S2040" s="295" t="n"/>
      <c r="T2040" s="295" t="n"/>
      <c r="U2040" s="295" t="n"/>
      <c r="V2040" s="295" t="n"/>
      <c r="W2040" s="295" t="n"/>
      <c r="X2040" s="290" t="inlineStr">
        <is>
          <t>Se descarta</t>
        </is>
      </c>
    </row>
    <row r="2041" hidden="1" ht="15.75" customHeight="1" s="412">
      <c r="A2041" s="294" t="n"/>
      <c r="B2041" s="294" t="n"/>
      <c r="C2041" s="294" t="n"/>
      <c r="D2041" s="294" t="n"/>
      <c r="E2041" s="294" t="n"/>
      <c r="F2041" s="295" t="n"/>
      <c r="G2041" s="295" t="n"/>
      <c r="H2041" s="296" t="n"/>
      <c r="I2041" s="295" t="n"/>
      <c r="J2041" s="296" t="n"/>
      <c r="K2041" s="295" t="n"/>
      <c r="L2041" s="297" t="n"/>
      <c r="M2041" s="297">
        <f>'ENS TARDIO 201819'!$K2041-'ENS TARDIO 201819'!$I2041</f>
        <v/>
      </c>
      <c r="N2041" s="295" t="n"/>
      <c r="O2041" s="295" t="n"/>
      <c r="P2041" s="295" t="n"/>
      <c r="Q2041" s="295" t="n"/>
      <c r="R2041" s="295" t="n"/>
      <c r="S2041" s="295" t="n"/>
      <c r="T2041" s="295" t="n"/>
      <c r="U2041" s="295" t="n"/>
      <c r="V2041" s="295" t="n"/>
      <c r="W2041" s="295" t="n"/>
      <c r="X2041" s="290" t="inlineStr">
        <is>
          <t>Se descarta</t>
        </is>
      </c>
    </row>
    <row r="2042" hidden="1" ht="15.75" customHeight="1" s="412">
      <c r="A2042" s="294" t="n"/>
      <c r="B2042" s="294" t="n"/>
      <c r="C2042" s="294" t="n"/>
      <c r="D2042" s="294" t="n"/>
      <c r="E2042" s="294" t="n"/>
      <c r="F2042" s="295" t="n"/>
      <c r="G2042" s="295" t="n"/>
      <c r="H2042" s="296" t="n"/>
      <c r="I2042" s="295" t="n"/>
      <c r="J2042" s="296" t="n"/>
      <c r="K2042" s="295" t="n"/>
      <c r="L2042" s="297" t="n"/>
      <c r="M2042" s="297">
        <f>'ENS TARDIO 201819'!$K2042-'ENS TARDIO 201819'!$I2042</f>
        <v/>
      </c>
      <c r="N2042" s="295" t="n"/>
      <c r="O2042" s="295" t="n"/>
      <c r="P2042" s="295" t="n"/>
      <c r="Q2042" s="295" t="n"/>
      <c r="R2042" s="295" t="n"/>
      <c r="S2042" s="295" t="n"/>
      <c r="T2042" s="295" t="n"/>
      <c r="U2042" s="295" t="n"/>
      <c r="V2042" s="295" t="n"/>
      <c r="W2042" s="295" t="n"/>
      <c r="X2042" s="290" t="inlineStr">
        <is>
          <t>Se descarta</t>
        </is>
      </c>
    </row>
    <row r="2043" hidden="1" ht="15.75" customHeight="1" s="412">
      <c r="A2043" s="294" t="n"/>
      <c r="B2043" s="294" t="n"/>
      <c r="C2043" s="294" t="n"/>
      <c r="D2043" s="294" t="n"/>
      <c r="E2043" s="294" t="n"/>
      <c r="F2043" s="295" t="n"/>
      <c r="G2043" s="295" t="n"/>
      <c r="H2043" s="296" t="n"/>
      <c r="I2043" s="295" t="n"/>
      <c r="J2043" s="296" t="n"/>
      <c r="K2043" s="295" t="n"/>
      <c r="L2043" s="297" t="n"/>
      <c r="M2043" s="297">
        <f>'ENS TARDIO 201819'!$K2043-'ENS TARDIO 201819'!$I2043</f>
        <v/>
      </c>
      <c r="N2043" s="295" t="n"/>
      <c r="O2043" s="295" t="n"/>
      <c r="P2043" s="295" t="n"/>
      <c r="Q2043" s="295" t="n"/>
      <c r="R2043" s="295" t="n"/>
      <c r="S2043" s="295" t="n"/>
      <c r="T2043" s="295" t="n"/>
      <c r="U2043" s="295" t="n"/>
      <c r="V2043" s="295" t="n"/>
      <c r="W2043" s="295" t="n"/>
      <c r="X2043" s="290" t="inlineStr">
        <is>
          <t>Plot válido</t>
        </is>
      </c>
    </row>
    <row r="2044" hidden="1" ht="15.75" customHeight="1" s="412">
      <c r="A2044" s="294" t="n"/>
      <c r="B2044" s="294" t="n"/>
      <c r="C2044" s="294" t="n"/>
      <c r="D2044" s="294" t="n"/>
      <c r="E2044" s="294" t="n"/>
      <c r="F2044" s="295" t="n"/>
      <c r="G2044" s="295" t="n"/>
      <c r="H2044" s="296" t="n"/>
      <c r="I2044" s="295" t="n"/>
      <c r="J2044" s="296" t="n"/>
      <c r="K2044" s="295" t="n"/>
      <c r="L2044" s="297" t="n"/>
      <c r="M2044" s="297">
        <f>'ENS TARDIO 201819'!$K2044-'ENS TARDIO 201819'!$I2044</f>
        <v/>
      </c>
      <c r="N2044" s="295" t="n"/>
      <c r="O2044" s="295" t="n"/>
      <c r="P2044" s="295" t="n"/>
      <c r="Q2044" s="295" t="n"/>
      <c r="R2044" s="295" t="n"/>
      <c r="S2044" s="295" t="n"/>
      <c r="T2044" s="295" t="n"/>
      <c r="U2044" s="295" t="n"/>
      <c r="V2044" s="295" t="n"/>
      <c r="W2044" s="295" t="n"/>
      <c r="X2044" s="290" t="inlineStr">
        <is>
          <t>Plot válido</t>
        </is>
      </c>
    </row>
    <row r="2045" hidden="1" ht="15.75" customHeight="1" s="412">
      <c r="A2045" s="294" t="n"/>
      <c r="B2045" s="294" t="n"/>
      <c r="C2045" s="294" t="n"/>
      <c r="D2045" s="294" t="n"/>
      <c r="E2045" s="294" t="n"/>
      <c r="F2045" s="295" t="n"/>
      <c r="G2045" s="295" t="n"/>
      <c r="H2045" s="296" t="n"/>
      <c r="I2045" s="295" t="n"/>
      <c r="J2045" s="296" t="n"/>
      <c r="K2045" s="295" t="n"/>
      <c r="L2045" s="297" t="n"/>
      <c r="M2045" s="297">
        <f>'ENS TARDIO 201819'!$K2045-'ENS TARDIO 201819'!$I2045</f>
        <v/>
      </c>
      <c r="N2045" s="295" t="n"/>
      <c r="O2045" s="295" t="n"/>
      <c r="P2045" s="295" t="n"/>
      <c r="Q2045" s="295" t="n"/>
      <c r="R2045" s="295" t="n"/>
      <c r="S2045" s="295" t="n"/>
      <c r="T2045" s="295" t="n"/>
      <c r="U2045" s="295" t="n"/>
      <c r="V2045" s="295" t="n"/>
      <c r="W2045" s="295" t="n"/>
      <c r="X2045" s="290" t="inlineStr">
        <is>
          <t>Plot válido</t>
        </is>
      </c>
    </row>
    <row r="2046" hidden="1" ht="15.75" customHeight="1" s="412">
      <c r="A2046" s="294" t="n"/>
      <c r="B2046" s="294" t="n"/>
      <c r="C2046" s="294" t="n"/>
      <c r="D2046" s="294" t="n"/>
      <c r="E2046" s="294" t="n"/>
      <c r="F2046" s="295" t="n"/>
      <c r="G2046" s="295" t="n"/>
      <c r="H2046" s="296" t="n"/>
      <c r="I2046" s="295" t="n"/>
      <c r="J2046" s="296" t="n"/>
      <c r="K2046" s="295" t="n"/>
      <c r="L2046" s="297" t="n"/>
      <c r="M2046" s="297">
        <f>'ENS TARDIO 201819'!$K2046-'ENS TARDIO 201819'!$I2046</f>
        <v/>
      </c>
      <c r="N2046" s="295" t="n"/>
      <c r="O2046" s="295" t="n"/>
      <c r="P2046" s="295" t="n"/>
      <c r="Q2046" s="295" t="n"/>
      <c r="R2046" s="295" t="n"/>
      <c r="S2046" s="295" t="n"/>
      <c r="T2046" s="295" t="n"/>
      <c r="U2046" s="295" t="n"/>
      <c r="V2046" s="295" t="n"/>
      <c r="W2046" s="295" t="n"/>
      <c r="X2046" s="290" t="inlineStr">
        <is>
          <t>Plot válido</t>
        </is>
      </c>
    </row>
    <row r="2047" hidden="1" ht="15.75" customHeight="1" s="412">
      <c r="A2047" s="294" t="n"/>
      <c r="B2047" s="294" t="n"/>
      <c r="C2047" s="294" t="n"/>
      <c r="D2047" s="294" t="n"/>
      <c r="E2047" s="294" t="n"/>
      <c r="F2047" s="295" t="n"/>
      <c r="G2047" s="295" t="n"/>
      <c r="H2047" s="296" t="n"/>
      <c r="I2047" s="295" t="n"/>
      <c r="J2047" s="296" t="n"/>
      <c r="K2047" s="295" t="n"/>
      <c r="L2047" s="297" t="n"/>
      <c r="M2047" s="297">
        <f>'ENS TARDIO 201819'!$K2047-'ENS TARDIO 201819'!$I2047</f>
        <v/>
      </c>
      <c r="N2047" s="295" t="n"/>
      <c r="O2047" s="295" t="n"/>
      <c r="P2047" s="295" t="n"/>
      <c r="Q2047" s="295" t="n"/>
      <c r="R2047" s="295" t="n"/>
      <c r="S2047" s="295" t="n"/>
      <c r="T2047" s="295" t="n"/>
      <c r="U2047" s="295" t="n"/>
      <c r="V2047" s="295" t="n"/>
      <c r="W2047" s="295" t="n"/>
      <c r="X2047" s="290" t="inlineStr">
        <is>
          <t>Plot válido</t>
        </is>
      </c>
    </row>
    <row r="2048" hidden="1" ht="15.75" customHeight="1" s="412">
      <c r="A2048" s="294" t="n"/>
      <c r="B2048" s="294" t="n"/>
      <c r="C2048" s="294" t="n"/>
      <c r="D2048" s="294" t="n"/>
      <c r="E2048" s="294" t="n"/>
      <c r="F2048" s="295" t="n"/>
      <c r="G2048" s="295" t="n"/>
      <c r="H2048" s="296" t="n"/>
      <c r="I2048" s="295" t="n"/>
      <c r="J2048" s="296" t="n"/>
      <c r="K2048" s="295" t="n"/>
      <c r="L2048" s="297" t="n"/>
      <c r="M2048" s="297">
        <f>'ENS TARDIO 201819'!$K2048-'ENS TARDIO 201819'!$I2048</f>
        <v/>
      </c>
      <c r="N2048" s="295" t="n"/>
      <c r="O2048" s="295" t="n"/>
      <c r="P2048" s="295" t="n"/>
      <c r="Q2048" s="295" t="n"/>
      <c r="R2048" s="295" t="n"/>
      <c r="S2048" s="295" t="n"/>
      <c r="T2048" s="295" t="n"/>
      <c r="U2048" s="295" t="n"/>
      <c r="V2048" s="295" t="n"/>
      <c r="W2048" s="295" t="n"/>
      <c r="X2048" s="290" t="inlineStr">
        <is>
          <t>Plot válido</t>
        </is>
      </c>
    </row>
    <row r="2049" hidden="1" ht="15.75" customHeight="1" s="412">
      <c r="A2049" s="294" t="n"/>
      <c r="B2049" s="294" t="n"/>
      <c r="C2049" s="294" t="n"/>
      <c r="D2049" s="294" t="n"/>
      <c r="E2049" s="294" t="n"/>
      <c r="F2049" s="295" t="n"/>
      <c r="G2049" s="295" t="n"/>
      <c r="H2049" s="296" t="n"/>
      <c r="I2049" s="295" t="n"/>
      <c r="J2049" s="296" t="n"/>
      <c r="K2049" s="295" t="n"/>
      <c r="L2049" s="297" t="n"/>
      <c r="M2049" s="297">
        <f>'ENS TARDIO 201819'!$K2049-'ENS TARDIO 201819'!$I2049</f>
        <v/>
      </c>
      <c r="N2049" s="295" t="n"/>
      <c r="O2049" s="295" t="n"/>
      <c r="P2049" s="295" t="n"/>
      <c r="Q2049" s="295" t="n"/>
      <c r="R2049" s="295" t="n"/>
      <c r="S2049" s="295" t="n"/>
      <c r="T2049" s="295" t="n"/>
      <c r="U2049" s="295" t="n"/>
      <c r="V2049" s="295" t="n"/>
      <c r="W2049" s="295" t="n"/>
      <c r="X2049" s="290" t="inlineStr">
        <is>
          <t>Plot válido</t>
        </is>
      </c>
    </row>
    <row r="2050" hidden="1" ht="15.75" customHeight="1" s="412">
      <c r="A2050" s="294" t="n"/>
      <c r="B2050" s="294" t="n"/>
      <c r="C2050" s="294" t="n"/>
      <c r="D2050" s="294" t="n"/>
      <c r="E2050" s="294" t="n"/>
      <c r="F2050" s="295" t="n"/>
      <c r="G2050" s="295" t="n"/>
      <c r="H2050" s="296" t="n"/>
      <c r="I2050" s="295" t="n"/>
      <c r="J2050" s="296" t="n"/>
      <c r="K2050" s="295" t="n"/>
      <c r="L2050" s="297" t="n"/>
      <c r="M2050" s="297">
        <f>'ENS TARDIO 201819'!$K2050-'ENS TARDIO 201819'!$I2050</f>
        <v/>
      </c>
      <c r="N2050" s="295" t="n"/>
      <c r="O2050" s="295" t="n"/>
      <c r="P2050" s="295" t="n"/>
      <c r="Q2050" s="295" t="n"/>
      <c r="R2050" s="295" t="n"/>
      <c r="S2050" s="295" t="n"/>
      <c r="T2050" s="295" t="n"/>
      <c r="U2050" s="295" t="n"/>
      <c r="V2050" s="295" t="n"/>
      <c r="W2050" s="295" t="n"/>
      <c r="X2050" s="290" t="inlineStr">
        <is>
          <t>Plot válido</t>
        </is>
      </c>
    </row>
    <row r="2051" hidden="1" ht="15.75" customHeight="1" s="412">
      <c r="A2051" s="294" t="n"/>
      <c r="B2051" s="294" t="n"/>
      <c r="C2051" s="294" t="n"/>
      <c r="D2051" s="294" t="n"/>
      <c r="E2051" s="294" t="n"/>
      <c r="F2051" s="295" t="n"/>
      <c r="G2051" s="295" t="n"/>
      <c r="H2051" s="296" t="n"/>
      <c r="I2051" s="295" t="n"/>
      <c r="J2051" s="296" t="n"/>
      <c r="K2051" s="295" t="n"/>
      <c r="L2051" s="297" t="n"/>
      <c r="M2051" s="297">
        <f>'ENS TARDIO 201819'!$K2051-'ENS TARDIO 201819'!$I2051</f>
        <v/>
      </c>
      <c r="N2051" s="295" t="n"/>
      <c r="O2051" s="295" t="n"/>
      <c r="P2051" s="295" t="n"/>
      <c r="Q2051" s="295" t="n"/>
      <c r="R2051" s="295" t="n"/>
      <c r="S2051" s="295" t="n"/>
      <c r="T2051" s="295" t="n"/>
      <c r="U2051" s="295" t="n"/>
      <c r="V2051" s="295" t="n"/>
      <c r="W2051" s="295" t="n"/>
      <c r="X2051" s="290" t="inlineStr">
        <is>
          <t>Plot válido</t>
        </is>
      </c>
    </row>
    <row r="2052" hidden="1" ht="15.75" customHeight="1" s="412">
      <c r="A2052" s="294" t="n"/>
      <c r="B2052" s="294" t="n"/>
      <c r="C2052" s="294" t="n"/>
      <c r="D2052" s="294" t="n"/>
      <c r="E2052" s="294" t="n"/>
      <c r="F2052" s="295" t="n"/>
      <c r="G2052" s="295" t="n"/>
      <c r="H2052" s="296" t="n"/>
      <c r="I2052" s="295" t="n"/>
      <c r="J2052" s="296" t="n"/>
      <c r="K2052" s="295" t="n"/>
      <c r="L2052" s="297" t="n"/>
      <c r="M2052" s="297">
        <f>'ENS TARDIO 201819'!$K2052-'ENS TARDIO 201819'!$I2052</f>
        <v/>
      </c>
      <c r="N2052" s="295" t="n"/>
      <c r="O2052" s="295" t="n"/>
      <c r="P2052" s="295" t="n"/>
      <c r="Q2052" s="295" t="n"/>
      <c r="R2052" s="295" t="n"/>
      <c r="S2052" s="295" t="n"/>
      <c r="T2052" s="295" t="n"/>
      <c r="U2052" s="295" t="n"/>
      <c r="V2052" s="295" t="n"/>
      <c r="W2052" s="295" t="n"/>
      <c r="X2052" s="290" t="inlineStr">
        <is>
          <t>Plot válido</t>
        </is>
      </c>
    </row>
    <row r="2053" hidden="1" ht="15.75" customHeight="1" s="412">
      <c r="A2053" s="294" t="n"/>
      <c r="B2053" s="294" t="n"/>
      <c r="C2053" s="294" t="n"/>
      <c r="D2053" s="294" t="n"/>
      <c r="E2053" s="294" t="n"/>
      <c r="F2053" s="295" t="n"/>
      <c r="G2053" s="295" t="n"/>
      <c r="H2053" s="296" t="n"/>
      <c r="I2053" s="295" t="n"/>
      <c r="J2053" s="296" t="n"/>
      <c r="K2053" s="295" t="n"/>
      <c r="L2053" s="297" t="n"/>
      <c r="M2053" s="297">
        <f>'ENS TARDIO 201819'!$K2053-'ENS TARDIO 201819'!$I2053</f>
        <v/>
      </c>
      <c r="N2053" s="295" t="n"/>
      <c r="O2053" s="295" t="n"/>
      <c r="P2053" s="295" t="n"/>
      <c r="Q2053" s="295" t="n"/>
      <c r="R2053" s="295" t="n"/>
      <c r="S2053" s="295" t="n"/>
      <c r="T2053" s="295" t="n"/>
      <c r="U2053" s="295" t="n"/>
      <c r="V2053" s="295" t="n"/>
      <c r="W2053" s="295" t="n"/>
      <c r="X2053" s="290" t="inlineStr">
        <is>
          <t>Plot válido</t>
        </is>
      </c>
    </row>
    <row r="2054" hidden="1" ht="15.75" customHeight="1" s="412">
      <c r="A2054" s="294" t="n"/>
      <c r="B2054" s="294" t="n"/>
      <c r="C2054" s="294" t="n"/>
      <c r="D2054" s="294" t="n"/>
      <c r="E2054" s="294" t="n"/>
      <c r="F2054" s="295" t="n"/>
      <c r="G2054" s="295" t="n"/>
      <c r="H2054" s="296" t="n"/>
      <c r="I2054" s="295" t="n"/>
      <c r="J2054" s="296" t="n"/>
      <c r="K2054" s="295" t="n"/>
      <c r="L2054" s="297" t="n"/>
      <c r="M2054" s="297">
        <f>'ENS TARDIO 201819'!$K2054-'ENS TARDIO 201819'!$I2054</f>
        <v/>
      </c>
      <c r="N2054" s="295" t="n"/>
      <c r="O2054" s="295" t="n"/>
      <c r="P2054" s="295" t="n"/>
      <c r="Q2054" s="295" t="n"/>
      <c r="R2054" s="295" t="n"/>
      <c r="S2054" s="295" t="n"/>
      <c r="T2054" s="295" t="n"/>
      <c r="U2054" s="295" t="n"/>
      <c r="V2054" s="295" t="n"/>
      <c r="W2054" s="295" t="n"/>
      <c r="X2054" s="290" t="inlineStr">
        <is>
          <t>Plot válido</t>
        </is>
      </c>
    </row>
    <row r="2055" hidden="1" ht="15.75" customHeight="1" s="412">
      <c r="A2055" s="294" t="n"/>
      <c r="B2055" s="294" t="n"/>
      <c r="C2055" s="294" t="n"/>
      <c r="D2055" s="294" t="n"/>
      <c r="E2055" s="294" t="n"/>
      <c r="F2055" s="295" t="n"/>
      <c r="G2055" s="295" t="n"/>
      <c r="H2055" s="296" t="n"/>
      <c r="I2055" s="295" t="n"/>
      <c r="J2055" s="296" t="n"/>
      <c r="K2055" s="295" t="n"/>
      <c r="L2055" s="297" t="n"/>
      <c r="M2055" s="297">
        <f>'ENS TARDIO 201819'!$K2055-'ENS TARDIO 201819'!$I2055</f>
        <v/>
      </c>
      <c r="N2055" s="295" t="n"/>
      <c r="O2055" s="295" t="n"/>
      <c r="P2055" s="295" t="n"/>
      <c r="Q2055" s="295" t="n"/>
      <c r="R2055" s="295" t="n"/>
      <c r="S2055" s="295" t="n"/>
      <c r="T2055" s="295" t="n"/>
      <c r="U2055" s="295" t="n"/>
      <c r="V2055" s="295" t="n"/>
      <c r="W2055" s="295" t="n"/>
      <c r="X2055" s="290" t="inlineStr">
        <is>
          <t>Plot válido</t>
        </is>
      </c>
    </row>
    <row r="2056" hidden="1" ht="15.75" customHeight="1" s="412">
      <c r="A2056" s="294" t="n"/>
      <c r="B2056" s="294" t="n"/>
      <c r="C2056" s="294" t="n"/>
      <c r="D2056" s="294" t="n"/>
      <c r="E2056" s="294" t="n"/>
      <c r="F2056" s="295" t="n"/>
      <c r="G2056" s="295" t="n"/>
      <c r="H2056" s="296" t="n"/>
      <c r="I2056" s="295" t="n"/>
      <c r="J2056" s="296" t="n"/>
      <c r="K2056" s="295" t="n"/>
      <c r="L2056" s="297" t="n"/>
      <c r="M2056" s="297">
        <f>'ENS TARDIO 201819'!$K2056-'ENS TARDIO 201819'!$I2056</f>
        <v/>
      </c>
      <c r="N2056" s="295" t="n"/>
      <c r="O2056" s="295" t="n"/>
      <c r="P2056" s="295" t="n"/>
      <c r="Q2056" s="295" t="n"/>
      <c r="R2056" s="295" t="n"/>
      <c r="S2056" s="295" t="n"/>
      <c r="T2056" s="295" t="n"/>
      <c r="U2056" s="295" t="n"/>
      <c r="V2056" s="295" t="n"/>
      <c r="W2056" s="295" t="n"/>
      <c r="X2056" s="290" t="inlineStr">
        <is>
          <t>Plot válido</t>
        </is>
      </c>
    </row>
    <row r="2057" hidden="1" ht="15.75" customHeight="1" s="412">
      <c r="A2057" s="294" t="n"/>
      <c r="B2057" s="294" t="n"/>
      <c r="C2057" s="294" t="n"/>
      <c r="D2057" s="294" t="n"/>
      <c r="E2057" s="294" t="n"/>
      <c r="F2057" s="295" t="n"/>
      <c r="G2057" s="295" t="n"/>
      <c r="H2057" s="296" t="n"/>
      <c r="I2057" s="295" t="n"/>
      <c r="J2057" s="296" t="n"/>
      <c r="K2057" s="295" t="n"/>
      <c r="L2057" s="297" t="n"/>
      <c r="M2057" s="297">
        <f>'ENS TARDIO 201819'!$K2057-'ENS TARDIO 201819'!$I2057</f>
        <v/>
      </c>
      <c r="N2057" s="295" t="n"/>
      <c r="O2057" s="295" t="n"/>
      <c r="P2057" s="295" t="n"/>
      <c r="Q2057" s="295" t="n"/>
      <c r="R2057" s="295" t="n"/>
      <c r="S2057" s="295" t="n"/>
      <c r="T2057" s="295" t="n"/>
      <c r="U2057" s="295" t="n"/>
      <c r="V2057" s="295" t="n"/>
      <c r="W2057" s="295" t="n"/>
      <c r="X2057" s="290" t="inlineStr">
        <is>
          <t>Plot válido</t>
        </is>
      </c>
    </row>
    <row r="2058" hidden="1" ht="15.75" customHeight="1" s="412">
      <c r="A2058" s="294" t="n"/>
      <c r="B2058" s="294" t="n"/>
      <c r="C2058" s="294" t="n"/>
      <c r="D2058" s="294" t="n"/>
      <c r="E2058" s="294" t="n"/>
      <c r="F2058" s="295" t="n"/>
      <c r="G2058" s="295" t="n"/>
      <c r="H2058" s="296" t="n"/>
      <c r="I2058" s="295" t="n"/>
      <c r="J2058" s="296" t="n"/>
      <c r="K2058" s="295" t="n"/>
      <c r="L2058" s="297" t="n"/>
      <c r="M2058" s="297">
        <f>'ENS TARDIO 201819'!$K2058-'ENS TARDIO 201819'!$I2058</f>
        <v/>
      </c>
      <c r="N2058" s="295" t="n"/>
      <c r="O2058" s="295" t="n"/>
      <c r="P2058" s="295" t="n"/>
      <c r="Q2058" s="295" t="n"/>
      <c r="R2058" s="295" t="n"/>
      <c r="S2058" s="295" t="n"/>
      <c r="T2058" s="295" t="n"/>
      <c r="U2058" s="295" t="n"/>
      <c r="V2058" s="295" t="n"/>
      <c r="W2058" s="295" t="n"/>
      <c r="X2058" s="290" t="inlineStr">
        <is>
          <t>Plot válido</t>
        </is>
      </c>
    </row>
    <row r="2059" hidden="1" ht="15.75" customHeight="1" s="412">
      <c r="A2059" s="294" t="n"/>
      <c r="B2059" s="294" t="n"/>
      <c r="C2059" s="294" t="n"/>
      <c r="D2059" s="294" t="n"/>
      <c r="E2059" s="294" t="n"/>
      <c r="F2059" s="295" t="n"/>
      <c r="G2059" s="295" t="n"/>
      <c r="H2059" s="296" t="n"/>
      <c r="I2059" s="295" t="n"/>
      <c r="J2059" s="296" t="n"/>
      <c r="K2059" s="295" t="n"/>
      <c r="L2059" s="297" t="n"/>
      <c r="M2059" s="297">
        <f>'ENS TARDIO 201819'!$K2059-'ENS TARDIO 201819'!$I2059</f>
        <v/>
      </c>
      <c r="N2059" s="295" t="n"/>
      <c r="O2059" s="295" t="n"/>
      <c r="P2059" s="295" t="n"/>
      <c r="Q2059" s="295" t="n"/>
      <c r="R2059" s="295" t="n"/>
      <c r="S2059" s="295" t="n"/>
      <c r="T2059" s="295" t="n"/>
      <c r="U2059" s="295" t="n"/>
      <c r="V2059" s="295" t="n"/>
      <c r="W2059" s="295" t="n"/>
      <c r="X2059" s="290" t="inlineStr">
        <is>
          <t>Plot válido</t>
        </is>
      </c>
    </row>
    <row r="2060" hidden="1" ht="15.75" customHeight="1" s="412">
      <c r="A2060" s="294" t="n"/>
      <c r="B2060" s="294" t="n"/>
      <c r="C2060" s="294" t="n"/>
      <c r="D2060" s="294" t="n"/>
      <c r="E2060" s="294" t="n"/>
      <c r="F2060" s="295" t="n"/>
      <c r="G2060" s="295" t="n"/>
      <c r="H2060" s="296" t="n"/>
      <c r="I2060" s="295" t="n"/>
      <c r="J2060" s="296" t="n"/>
      <c r="K2060" s="295" t="n"/>
      <c r="L2060" s="297" t="n"/>
      <c r="M2060" s="297">
        <f>'ENS TARDIO 201819'!$K2060-'ENS TARDIO 201819'!$I2060</f>
        <v/>
      </c>
      <c r="N2060" s="295" t="n"/>
      <c r="O2060" s="295" t="n"/>
      <c r="P2060" s="295" t="n"/>
      <c r="Q2060" s="295" t="n"/>
      <c r="R2060" s="295" t="n"/>
      <c r="S2060" s="295" t="n"/>
      <c r="T2060" s="295" t="n"/>
      <c r="U2060" s="295" t="n"/>
      <c r="V2060" s="295" t="n"/>
      <c r="W2060" s="295" t="n"/>
      <c r="X2060" s="290" t="inlineStr">
        <is>
          <t>Plot válido</t>
        </is>
      </c>
    </row>
    <row r="2061" hidden="1" ht="15.75" customHeight="1" s="412">
      <c r="A2061" s="294" t="n"/>
      <c r="B2061" s="294" t="n"/>
      <c r="C2061" s="294" t="n"/>
      <c r="D2061" s="294" t="n"/>
      <c r="E2061" s="294" t="n"/>
      <c r="F2061" s="295" t="n"/>
      <c r="G2061" s="295" t="n"/>
      <c r="H2061" s="296" t="n"/>
      <c r="I2061" s="295" t="n"/>
      <c r="J2061" s="296" t="n"/>
      <c r="K2061" s="295" t="n"/>
      <c r="L2061" s="297" t="n"/>
      <c r="M2061" s="297">
        <f>'ENS TARDIO 201819'!$K2061-'ENS TARDIO 201819'!$I2061</f>
        <v/>
      </c>
      <c r="N2061" s="295" t="n"/>
      <c r="O2061" s="295" t="n"/>
      <c r="P2061" s="295" t="n"/>
      <c r="Q2061" s="295" t="n"/>
      <c r="R2061" s="295" t="n"/>
      <c r="S2061" s="295" t="n"/>
      <c r="T2061" s="295" t="n"/>
      <c r="U2061" s="295" t="n"/>
      <c r="V2061" s="295" t="n"/>
      <c r="W2061" s="295" t="n"/>
      <c r="X2061" s="290" t="inlineStr">
        <is>
          <t>Plot válido</t>
        </is>
      </c>
    </row>
    <row r="2062" hidden="1" ht="15.75" customHeight="1" s="412">
      <c r="A2062" s="294" t="n"/>
      <c r="B2062" s="294" t="n"/>
      <c r="C2062" s="294" t="n"/>
      <c r="D2062" s="294" t="n"/>
      <c r="E2062" s="294" t="n"/>
      <c r="F2062" s="295" t="n"/>
      <c r="G2062" s="295" t="n"/>
      <c r="H2062" s="296" t="n"/>
      <c r="I2062" s="295" t="n"/>
      <c r="J2062" s="296" t="n"/>
      <c r="K2062" s="295" t="n"/>
      <c r="L2062" s="297" t="n"/>
      <c r="M2062" s="297">
        <f>'ENS TARDIO 201819'!$K2062-'ENS TARDIO 201819'!$I2062</f>
        <v/>
      </c>
      <c r="N2062" s="295" t="n"/>
      <c r="O2062" s="295" t="n"/>
      <c r="P2062" s="295" t="n"/>
      <c r="Q2062" s="295" t="n"/>
      <c r="R2062" s="295" t="n"/>
      <c r="S2062" s="295" t="n"/>
      <c r="T2062" s="295" t="n"/>
      <c r="U2062" s="295" t="n"/>
      <c r="V2062" s="295" t="n"/>
      <c r="W2062" s="295" t="n"/>
      <c r="X2062" s="290" t="inlineStr">
        <is>
          <t>Plot válido</t>
        </is>
      </c>
    </row>
    <row r="2063" hidden="1" ht="15.75" customHeight="1" s="412">
      <c r="A2063" s="294" t="n"/>
      <c r="B2063" s="294" t="n"/>
      <c r="C2063" s="294" t="n"/>
      <c r="D2063" s="294" t="n"/>
      <c r="E2063" s="294" t="n"/>
      <c r="F2063" s="295" t="n"/>
      <c r="G2063" s="295" t="n"/>
      <c r="H2063" s="296" t="n"/>
      <c r="I2063" s="295" t="n"/>
      <c r="J2063" s="296" t="n"/>
      <c r="K2063" s="295" t="n"/>
      <c r="L2063" s="297" t="n"/>
      <c r="M2063" s="297">
        <f>'ENS TARDIO 201819'!$K2063-'ENS TARDIO 201819'!$I2063</f>
        <v/>
      </c>
      <c r="N2063" s="295" t="n"/>
      <c r="O2063" s="295" t="n"/>
      <c r="P2063" s="295" t="n"/>
      <c r="Q2063" s="295" t="n"/>
      <c r="R2063" s="295" t="n"/>
      <c r="S2063" s="295" t="n"/>
      <c r="T2063" s="295" t="n"/>
      <c r="U2063" s="295" t="n"/>
      <c r="V2063" s="295" t="n"/>
      <c r="W2063" s="295" t="n"/>
      <c r="X2063" s="290" t="inlineStr">
        <is>
          <t>Plot válido</t>
        </is>
      </c>
    </row>
    <row r="2064" hidden="1" ht="15.75" customHeight="1" s="412">
      <c r="A2064" s="294" t="n"/>
      <c r="B2064" s="294" t="n"/>
      <c r="C2064" s="294" t="n"/>
      <c r="D2064" s="294" t="n"/>
      <c r="E2064" s="294" t="n"/>
      <c r="F2064" s="295" t="n"/>
      <c r="G2064" s="295" t="n"/>
      <c r="H2064" s="296" t="n"/>
      <c r="I2064" s="295" t="n"/>
      <c r="J2064" s="296" t="n"/>
      <c r="K2064" s="295" t="n"/>
      <c r="L2064" s="297" t="n"/>
      <c r="M2064" s="297">
        <f>'ENS TARDIO 201819'!$K2064-'ENS TARDIO 201819'!$I2064</f>
        <v/>
      </c>
      <c r="N2064" s="295" t="n"/>
      <c r="O2064" s="295" t="n"/>
      <c r="P2064" s="295" t="n"/>
      <c r="Q2064" s="295" t="n"/>
      <c r="R2064" s="295" t="n"/>
      <c r="S2064" s="295" t="n"/>
      <c r="T2064" s="295" t="n"/>
      <c r="U2064" s="295" t="n"/>
      <c r="V2064" s="295" t="n"/>
      <c r="W2064" s="295" t="n"/>
      <c r="X2064" s="290" t="inlineStr">
        <is>
          <t>Plot válido</t>
        </is>
      </c>
    </row>
    <row r="2065" hidden="1" ht="15.75" customHeight="1" s="412">
      <c r="A2065" s="294" t="n"/>
      <c r="B2065" s="294" t="n"/>
      <c r="C2065" s="294" t="n"/>
      <c r="D2065" s="294" t="n"/>
      <c r="E2065" s="294" t="n"/>
      <c r="F2065" s="295" t="n"/>
      <c r="G2065" s="295" t="n"/>
      <c r="H2065" s="296" t="n"/>
      <c r="I2065" s="295" t="n"/>
      <c r="J2065" s="296" t="n"/>
      <c r="K2065" s="295" t="n"/>
      <c r="L2065" s="297" t="n"/>
      <c r="M2065" s="297">
        <f>'ENS TARDIO 201819'!$K2065-'ENS TARDIO 201819'!$I2065</f>
        <v/>
      </c>
      <c r="N2065" s="295" t="n"/>
      <c r="O2065" s="295" t="n"/>
      <c r="P2065" s="295" t="n"/>
      <c r="Q2065" s="295" t="n"/>
      <c r="R2065" s="295" t="n"/>
      <c r="S2065" s="295" t="n"/>
      <c r="T2065" s="295" t="n"/>
      <c r="U2065" s="295" t="n"/>
      <c r="V2065" s="295" t="n"/>
      <c r="W2065" s="295" t="n"/>
      <c r="X2065" s="290" t="inlineStr">
        <is>
          <t>Plot válido</t>
        </is>
      </c>
    </row>
    <row r="2066" hidden="1" ht="15.75" customHeight="1" s="412">
      <c r="A2066" s="294" t="n"/>
      <c r="B2066" s="294" t="n"/>
      <c r="C2066" s="294" t="n"/>
      <c r="D2066" s="294" t="n"/>
      <c r="E2066" s="294" t="n"/>
      <c r="F2066" s="295" t="n"/>
      <c r="G2066" s="295" t="n"/>
      <c r="H2066" s="296" t="n"/>
      <c r="I2066" s="295" t="n"/>
      <c r="J2066" s="296" t="n"/>
      <c r="K2066" s="295" t="n"/>
      <c r="L2066" s="297" t="n"/>
      <c r="M2066" s="297">
        <f>'ENS TARDIO 201819'!$K2066-'ENS TARDIO 201819'!$I2066</f>
        <v/>
      </c>
      <c r="N2066" s="295" t="n"/>
      <c r="O2066" s="295" t="n"/>
      <c r="P2066" s="295" t="n"/>
      <c r="Q2066" s="295" t="n"/>
      <c r="R2066" s="295" t="n"/>
      <c r="S2066" s="295" t="n"/>
      <c r="T2066" s="295" t="n"/>
      <c r="U2066" s="295" t="n"/>
      <c r="V2066" s="295" t="n"/>
      <c r="W2066" s="295" t="n"/>
      <c r="X2066" s="290" t="inlineStr">
        <is>
          <t>Plot válido</t>
        </is>
      </c>
    </row>
    <row r="2067" hidden="1" ht="15.75" customHeight="1" s="412">
      <c r="A2067" s="294" t="n"/>
      <c r="B2067" s="294" t="n"/>
      <c r="C2067" s="294" t="n"/>
      <c r="D2067" s="294" t="n"/>
      <c r="E2067" s="294" t="n"/>
      <c r="F2067" s="295" t="n"/>
      <c r="G2067" s="295" t="n"/>
      <c r="H2067" s="296" t="n"/>
      <c r="I2067" s="295" t="n"/>
      <c r="J2067" s="296" t="n"/>
      <c r="K2067" s="295" t="n"/>
      <c r="L2067" s="297" t="n"/>
      <c r="M2067" s="297">
        <f>'ENS TARDIO 201819'!$K2067-'ENS TARDIO 201819'!$I2067</f>
        <v/>
      </c>
      <c r="N2067" s="295" t="n"/>
      <c r="O2067" s="295" t="n"/>
      <c r="P2067" s="295" t="n"/>
      <c r="Q2067" s="295" t="n"/>
      <c r="R2067" s="295" t="n"/>
      <c r="S2067" s="295" t="n"/>
      <c r="T2067" s="295" t="n"/>
      <c r="U2067" s="295" t="n"/>
      <c r="V2067" s="295" t="n"/>
      <c r="W2067" s="295" t="n"/>
      <c r="X2067" s="290" t="inlineStr">
        <is>
          <t>Plot válido</t>
        </is>
      </c>
    </row>
    <row r="2068" hidden="1" ht="15.75" customHeight="1" s="412">
      <c r="A2068" s="294" t="n"/>
      <c r="B2068" s="294" t="n"/>
      <c r="C2068" s="294" t="n"/>
      <c r="D2068" s="294" t="n"/>
      <c r="E2068" s="294" t="n"/>
      <c r="F2068" s="295" t="n"/>
      <c r="G2068" s="295" t="n"/>
      <c r="H2068" s="296" t="n"/>
      <c r="I2068" s="295" t="n"/>
      <c r="J2068" s="296" t="n"/>
      <c r="K2068" s="295" t="n"/>
      <c r="L2068" s="297" t="n"/>
      <c r="M2068" s="297">
        <f>'ENS TARDIO 201819'!$K2068-'ENS TARDIO 201819'!$I2068</f>
        <v/>
      </c>
      <c r="N2068" s="295" t="n"/>
      <c r="O2068" s="295" t="n"/>
      <c r="P2068" s="295" t="n"/>
      <c r="Q2068" s="295" t="n"/>
      <c r="R2068" s="295" t="n"/>
      <c r="S2068" s="295" t="n"/>
      <c r="T2068" s="295" t="n"/>
      <c r="U2068" s="295" t="n"/>
      <c r="V2068" s="295" t="n"/>
      <c r="W2068" s="295" t="n"/>
      <c r="X2068" s="290" t="inlineStr">
        <is>
          <t>Plot válido</t>
        </is>
      </c>
    </row>
    <row r="2069" hidden="1" ht="15.75" customHeight="1" s="412">
      <c r="A2069" s="294" t="n"/>
      <c r="B2069" s="294" t="n"/>
      <c r="C2069" s="294" t="n"/>
      <c r="D2069" s="294" t="n"/>
      <c r="E2069" s="294" t="n"/>
      <c r="F2069" s="295" t="n"/>
      <c r="G2069" s="295" t="n"/>
      <c r="H2069" s="296" t="n"/>
      <c r="I2069" s="295" t="n"/>
      <c r="J2069" s="296" t="n"/>
      <c r="K2069" s="295" t="n"/>
      <c r="L2069" s="297" t="n"/>
      <c r="M2069" s="297">
        <f>'ENS TARDIO 201819'!$K2069-'ENS TARDIO 201819'!$I2069</f>
        <v/>
      </c>
      <c r="N2069" s="295" t="n"/>
      <c r="O2069" s="295" t="n"/>
      <c r="P2069" s="295" t="n"/>
      <c r="Q2069" s="295" t="n"/>
      <c r="R2069" s="295" t="n"/>
      <c r="S2069" s="295" t="n"/>
      <c r="T2069" s="295" t="n"/>
      <c r="U2069" s="295" t="n"/>
      <c r="V2069" s="295" t="n"/>
      <c r="W2069" s="295" t="n"/>
      <c r="X2069" s="290" t="inlineStr">
        <is>
          <t>Se descarta</t>
        </is>
      </c>
    </row>
    <row r="2070" hidden="1" ht="15.75" customHeight="1" s="412">
      <c r="A2070" s="294" t="n"/>
      <c r="B2070" s="294" t="n"/>
      <c r="C2070" s="294" t="n"/>
      <c r="D2070" s="294" t="n"/>
      <c r="E2070" s="294" t="n"/>
      <c r="F2070" s="295" t="n"/>
      <c r="G2070" s="295" t="n"/>
      <c r="H2070" s="296" t="n"/>
      <c r="I2070" s="295" t="n"/>
      <c r="J2070" s="296" t="n"/>
      <c r="K2070" s="295" t="n"/>
      <c r="L2070" s="297" t="n"/>
      <c r="M2070" s="297">
        <f>'ENS TARDIO 201819'!$K2070-'ENS TARDIO 201819'!$I2070</f>
        <v/>
      </c>
      <c r="N2070" s="295" t="n"/>
      <c r="O2070" s="295" t="n"/>
      <c r="P2070" s="295" t="n"/>
      <c r="Q2070" s="295" t="n"/>
      <c r="R2070" s="295" t="n"/>
      <c r="S2070" s="295" t="n"/>
      <c r="T2070" s="295" t="n"/>
      <c r="U2070" s="295" t="n"/>
      <c r="V2070" s="295" t="n"/>
      <c r="W2070" s="295" t="n"/>
      <c r="X2070" s="290" t="inlineStr">
        <is>
          <t>Se descarta</t>
        </is>
      </c>
    </row>
    <row r="2071" hidden="1" ht="15.75" customHeight="1" s="412">
      <c r="A2071" s="294" t="n"/>
      <c r="B2071" s="294" t="n"/>
      <c r="C2071" s="294" t="n"/>
      <c r="D2071" s="294" t="n"/>
      <c r="E2071" s="294" t="n"/>
      <c r="F2071" s="295" t="n"/>
      <c r="G2071" s="295" t="n"/>
      <c r="H2071" s="296" t="n"/>
      <c r="I2071" s="295" t="n"/>
      <c r="J2071" s="296" t="n"/>
      <c r="K2071" s="295" t="n"/>
      <c r="L2071" s="297" t="n"/>
      <c r="M2071" s="297">
        <f>'ENS TARDIO 201819'!$K2071-'ENS TARDIO 201819'!$I2071</f>
        <v/>
      </c>
      <c r="N2071" s="295" t="n"/>
      <c r="O2071" s="295" t="n"/>
      <c r="P2071" s="295" t="n"/>
      <c r="Q2071" s="295" t="n"/>
      <c r="R2071" s="295" t="n"/>
      <c r="S2071" s="295" t="n"/>
      <c r="T2071" s="295" t="n"/>
      <c r="U2071" s="295" t="n"/>
      <c r="V2071" s="295" t="n"/>
      <c r="W2071" s="295" t="n"/>
      <c r="X2071" s="290" t="inlineStr">
        <is>
          <t>Se descarta</t>
        </is>
      </c>
    </row>
    <row r="2072" hidden="1" ht="15.75" customHeight="1" s="412">
      <c r="A2072" s="294" t="n"/>
      <c r="B2072" s="294" t="n"/>
      <c r="C2072" s="294" t="n"/>
      <c r="D2072" s="294" t="n"/>
      <c r="E2072" s="294" t="n"/>
      <c r="F2072" s="295" t="n"/>
      <c r="G2072" s="295" t="n"/>
      <c r="H2072" s="296" t="n"/>
      <c r="I2072" s="295" t="n"/>
      <c r="J2072" s="296" t="n"/>
      <c r="K2072" s="295" t="n"/>
      <c r="L2072" s="297" t="n"/>
      <c r="M2072" s="297">
        <f>'ENS TARDIO 201819'!$K2072-'ENS TARDIO 201819'!$I2072</f>
        <v/>
      </c>
      <c r="N2072" s="295" t="n"/>
      <c r="O2072" s="295" t="n"/>
      <c r="P2072" s="295" t="n"/>
      <c r="Q2072" s="295" t="n"/>
      <c r="R2072" s="295" t="n"/>
      <c r="S2072" s="295" t="n"/>
      <c r="T2072" s="295" t="n"/>
      <c r="U2072" s="295" t="n"/>
      <c r="V2072" s="295" t="n"/>
      <c r="W2072" s="295" t="n"/>
      <c r="X2072" s="290" t="inlineStr">
        <is>
          <t>Se descarta</t>
        </is>
      </c>
    </row>
    <row r="2073" hidden="1" ht="15.75" customHeight="1" s="412">
      <c r="A2073" s="294" t="n"/>
      <c r="B2073" s="294" t="n"/>
      <c r="C2073" s="294" t="n"/>
      <c r="D2073" s="294" t="n"/>
      <c r="E2073" s="294" t="n"/>
      <c r="F2073" s="295" t="n"/>
      <c r="G2073" s="295" t="n"/>
      <c r="H2073" s="296" t="n"/>
      <c r="I2073" s="295" t="n"/>
      <c r="J2073" s="296" t="n"/>
      <c r="K2073" s="295" t="n"/>
      <c r="L2073" s="297" t="n"/>
      <c r="M2073" s="297">
        <f>'ENS TARDIO 201819'!$K2073-'ENS TARDIO 201819'!$I2073</f>
        <v/>
      </c>
      <c r="N2073" s="295" t="n"/>
      <c r="O2073" s="295" t="n"/>
      <c r="P2073" s="295" t="n"/>
      <c r="Q2073" s="295" t="n"/>
      <c r="R2073" s="295" t="n"/>
      <c r="S2073" s="295" t="n"/>
      <c r="T2073" s="295" t="n"/>
      <c r="U2073" s="295" t="n"/>
      <c r="V2073" s="295" t="n"/>
      <c r="W2073" s="295" t="n"/>
      <c r="X2073" s="290" t="inlineStr">
        <is>
          <t>Se descarta</t>
        </is>
      </c>
    </row>
    <row r="2074" hidden="1" ht="15.75" customHeight="1" s="412">
      <c r="A2074" s="294" t="n"/>
      <c r="B2074" s="294" t="n"/>
      <c r="C2074" s="294" t="n"/>
      <c r="D2074" s="294" t="n"/>
      <c r="E2074" s="294" t="n"/>
      <c r="F2074" s="295" t="n"/>
      <c r="G2074" s="295" t="n"/>
      <c r="H2074" s="296" t="n"/>
      <c r="I2074" s="295" t="n"/>
      <c r="J2074" s="296" t="n"/>
      <c r="K2074" s="295" t="n"/>
      <c r="L2074" s="297" t="n"/>
      <c r="M2074" s="297">
        <f>'ENS TARDIO 201819'!$K2074-'ENS TARDIO 201819'!$I2074</f>
        <v/>
      </c>
      <c r="N2074" s="295" t="n"/>
      <c r="O2074" s="295" t="n"/>
      <c r="P2074" s="295" t="n"/>
      <c r="Q2074" s="295" t="n"/>
      <c r="R2074" s="295" t="n"/>
      <c r="S2074" s="295" t="n"/>
      <c r="T2074" s="295" t="n"/>
      <c r="U2074" s="295" t="n"/>
      <c r="V2074" s="295" t="n"/>
      <c r="W2074" s="295" t="n"/>
      <c r="X2074" s="290" t="inlineStr">
        <is>
          <t>Se descarta</t>
        </is>
      </c>
    </row>
    <row r="2075" hidden="1" ht="15.75" customHeight="1" s="412">
      <c r="A2075" s="294" t="n"/>
      <c r="B2075" s="294" t="n"/>
      <c r="C2075" s="294" t="n"/>
      <c r="D2075" s="294" t="n"/>
      <c r="E2075" s="294" t="n"/>
      <c r="F2075" s="295" t="n"/>
      <c r="G2075" s="295" t="n"/>
      <c r="H2075" s="296" t="n"/>
      <c r="I2075" s="295" t="n"/>
      <c r="J2075" s="296" t="n"/>
      <c r="K2075" s="295" t="n"/>
      <c r="L2075" s="297" t="n"/>
      <c r="M2075" s="297">
        <f>'ENS TARDIO 201819'!$K2075-'ENS TARDIO 201819'!$I2075</f>
        <v/>
      </c>
      <c r="N2075" s="295" t="n"/>
      <c r="O2075" s="295" t="n"/>
      <c r="P2075" s="295" t="n"/>
      <c r="Q2075" s="295" t="n"/>
      <c r="R2075" s="295" t="n"/>
      <c r="S2075" s="295" t="n"/>
      <c r="T2075" s="295" t="n"/>
      <c r="U2075" s="295" t="n"/>
      <c r="V2075" s="295" t="n"/>
      <c r="W2075" s="295" t="n"/>
      <c r="X2075" s="290" t="inlineStr">
        <is>
          <t>Se descarta</t>
        </is>
      </c>
    </row>
    <row r="2076" hidden="1" ht="15.75" customHeight="1" s="412">
      <c r="A2076" s="294" t="n"/>
      <c r="B2076" s="294" t="n"/>
      <c r="C2076" s="294" t="n"/>
      <c r="D2076" s="294" t="n"/>
      <c r="E2076" s="294" t="n"/>
      <c r="F2076" s="295" t="n"/>
      <c r="G2076" s="295" t="n"/>
      <c r="H2076" s="296" t="n"/>
      <c r="I2076" s="295" t="n"/>
      <c r="J2076" s="296" t="n"/>
      <c r="K2076" s="295" t="n"/>
      <c r="L2076" s="297" t="n"/>
      <c r="M2076" s="297">
        <f>'ENS TARDIO 201819'!$K2076-'ENS TARDIO 201819'!$I2076</f>
        <v/>
      </c>
      <c r="N2076" s="295" t="n"/>
      <c r="O2076" s="295" t="n"/>
      <c r="P2076" s="295" t="n"/>
      <c r="Q2076" s="295" t="n"/>
      <c r="R2076" s="295" t="n"/>
      <c r="S2076" s="295" t="n"/>
      <c r="T2076" s="295" t="n"/>
      <c r="U2076" s="295" t="n"/>
      <c r="V2076" s="295" t="n"/>
      <c r="W2076" s="295" t="n"/>
      <c r="X2076" s="290" t="inlineStr">
        <is>
          <t>Se descarta</t>
        </is>
      </c>
    </row>
    <row r="2077" hidden="1" ht="15.75" customHeight="1" s="412">
      <c r="A2077" s="294" t="n"/>
      <c r="B2077" s="294" t="n"/>
      <c r="C2077" s="294" t="n"/>
      <c r="D2077" s="294" t="n"/>
      <c r="E2077" s="294" t="n"/>
      <c r="F2077" s="295" t="n"/>
      <c r="G2077" s="295" t="n"/>
      <c r="H2077" s="296" t="n"/>
      <c r="I2077" s="295" t="n"/>
      <c r="J2077" s="296" t="n"/>
      <c r="K2077" s="295" t="n"/>
      <c r="L2077" s="297" t="n"/>
      <c r="M2077" s="297">
        <f>'ENS TARDIO 201819'!$K2077-'ENS TARDIO 201819'!$I2077</f>
        <v/>
      </c>
      <c r="N2077" s="295" t="n"/>
      <c r="O2077" s="295" t="n"/>
      <c r="P2077" s="295" t="n"/>
      <c r="Q2077" s="295" t="n"/>
      <c r="R2077" s="295" t="n"/>
      <c r="S2077" s="295" t="n"/>
      <c r="T2077" s="295" t="n"/>
      <c r="U2077" s="295" t="n"/>
      <c r="V2077" s="295" t="n"/>
      <c r="W2077" s="295" t="n"/>
      <c r="X2077" s="290" t="inlineStr">
        <is>
          <t>Se descarta</t>
        </is>
      </c>
    </row>
    <row r="2078" hidden="1" ht="15.75" customHeight="1" s="412">
      <c r="A2078" s="294" t="n"/>
      <c r="B2078" s="294" t="n"/>
      <c r="C2078" s="294" t="n"/>
      <c r="D2078" s="294" t="n"/>
      <c r="E2078" s="294" t="n"/>
      <c r="F2078" s="295" t="n"/>
      <c r="G2078" s="295" t="n"/>
      <c r="H2078" s="296" t="n"/>
      <c r="I2078" s="295" t="n"/>
      <c r="J2078" s="296" t="n"/>
      <c r="K2078" s="295" t="n"/>
      <c r="L2078" s="297" t="n"/>
      <c r="M2078" s="297">
        <f>'ENS TARDIO 201819'!$K2078-'ENS TARDIO 201819'!$I2078</f>
        <v/>
      </c>
      <c r="N2078" s="295" t="n"/>
      <c r="O2078" s="295" t="n"/>
      <c r="P2078" s="295" t="n"/>
      <c r="Q2078" s="295" t="n"/>
      <c r="R2078" s="295" t="n"/>
      <c r="S2078" s="295" t="n"/>
      <c r="T2078" s="295" t="n"/>
      <c r="U2078" s="295" t="n"/>
      <c r="V2078" s="295" t="n"/>
      <c r="W2078" s="295" t="n"/>
      <c r="X2078" s="290" t="inlineStr">
        <is>
          <t>Se descarta</t>
        </is>
      </c>
    </row>
    <row r="2079" hidden="1" ht="15.75" customHeight="1" s="412">
      <c r="A2079" s="294" t="n"/>
      <c r="B2079" s="294" t="n"/>
      <c r="C2079" s="294" t="n"/>
      <c r="D2079" s="294" t="n"/>
      <c r="E2079" s="294" t="n"/>
      <c r="F2079" s="295" t="n"/>
      <c r="G2079" s="295" t="n"/>
      <c r="H2079" s="296" t="n"/>
      <c r="I2079" s="295" t="n"/>
      <c r="J2079" s="296" t="n"/>
      <c r="K2079" s="295" t="n"/>
      <c r="L2079" s="297" t="n"/>
      <c r="M2079" s="297">
        <f>'ENS TARDIO 201819'!$K2079-'ENS TARDIO 201819'!$I2079</f>
        <v/>
      </c>
      <c r="N2079" s="295" t="n"/>
      <c r="O2079" s="295" t="n"/>
      <c r="P2079" s="295" t="n"/>
      <c r="Q2079" s="295" t="n"/>
      <c r="R2079" s="295" t="n"/>
      <c r="S2079" s="295" t="n"/>
      <c r="T2079" s="295" t="n"/>
      <c r="U2079" s="295" t="n"/>
      <c r="V2079" s="295" t="n"/>
      <c r="W2079" s="295" t="n"/>
      <c r="X2079" s="290" t="inlineStr">
        <is>
          <t>Se descarta</t>
        </is>
      </c>
    </row>
    <row r="2080" hidden="1" ht="15.75" customHeight="1" s="412">
      <c r="A2080" s="294" t="n"/>
      <c r="B2080" s="294" t="n"/>
      <c r="C2080" s="294" t="n"/>
      <c r="D2080" s="294" t="n"/>
      <c r="E2080" s="294" t="n"/>
      <c r="F2080" s="295" t="n"/>
      <c r="G2080" s="295" t="n"/>
      <c r="H2080" s="296" t="n"/>
      <c r="I2080" s="295" t="n"/>
      <c r="J2080" s="296" t="n"/>
      <c r="K2080" s="295" t="n"/>
      <c r="L2080" s="297" t="n"/>
      <c r="M2080" s="297">
        <f>'ENS TARDIO 201819'!$K2080-'ENS TARDIO 201819'!$I2080</f>
        <v/>
      </c>
      <c r="N2080" s="295" t="n"/>
      <c r="O2080" s="295" t="n"/>
      <c r="P2080" s="295" t="n"/>
      <c r="Q2080" s="295" t="n"/>
      <c r="R2080" s="295" t="n"/>
      <c r="S2080" s="295" t="n"/>
      <c r="T2080" s="295" t="n"/>
      <c r="U2080" s="295" t="n"/>
      <c r="V2080" s="295" t="n"/>
      <c r="W2080" s="295" t="n"/>
      <c r="X2080" s="290" t="inlineStr">
        <is>
          <t>Se descarta</t>
        </is>
      </c>
    </row>
    <row r="2081" hidden="1" ht="15.75" customHeight="1" s="412">
      <c r="A2081" s="294" t="n"/>
      <c r="B2081" s="294" t="n"/>
      <c r="C2081" s="294" t="n"/>
      <c r="D2081" s="294" t="n"/>
      <c r="E2081" s="294" t="n"/>
      <c r="F2081" s="295" t="n"/>
      <c r="G2081" s="295" t="n"/>
      <c r="H2081" s="296" t="n"/>
      <c r="I2081" s="295" t="n"/>
      <c r="J2081" s="296" t="n"/>
      <c r="K2081" s="295" t="n"/>
      <c r="L2081" s="297" t="n"/>
      <c r="M2081" s="297">
        <f>'ENS TARDIO 201819'!$K2081-'ENS TARDIO 201819'!$I2081</f>
        <v/>
      </c>
      <c r="N2081" s="295" t="n"/>
      <c r="O2081" s="295" t="n"/>
      <c r="P2081" s="295" t="n"/>
      <c r="Q2081" s="295" t="n"/>
      <c r="R2081" s="295" t="n"/>
      <c r="S2081" s="295" t="n"/>
      <c r="T2081" s="295" t="n"/>
      <c r="U2081" s="295" t="n"/>
      <c r="V2081" s="295" t="n"/>
      <c r="W2081" s="295" t="n"/>
      <c r="X2081" s="290" t="inlineStr">
        <is>
          <t>Se descarta</t>
        </is>
      </c>
    </row>
    <row r="2082" hidden="1" ht="15.75" customHeight="1" s="412">
      <c r="A2082" s="294" t="n"/>
      <c r="B2082" s="294" t="n"/>
      <c r="C2082" s="294" t="n"/>
      <c r="D2082" s="294" t="n"/>
      <c r="E2082" s="294" t="n"/>
      <c r="F2082" s="295" t="n"/>
      <c r="G2082" s="295" t="n"/>
      <c r="H2082" s="296" t="n"/>
      <c r="I2082" s="295" t="n"/>
      <c r="J2082" s="296" t="n"/>
      <c r="K2082" s="295" t="n"/>
      <c r="L2082" s="297" t="n"/>
      <c r="M2082" s="297">
        <f>'ENS TARDIO 201819'!$K2082-'ENS TARDIO 201819'!$I2082</f>
        <v/>
      </c>
      <c r="N2082" s="295" t="n"/>
      <c r="O2082" s="295" t="n"/>
      <c r="P2082" s="295" t="n"/>
      <c r="Q2082" s="295" t="n"/>
      <c r="R2082" s="295" t="n"/>
      <c r="S2082" s="295" t="n"/>
      <c r="T2082" s="295" t="n"/>
      <c r="U2082" s="295" t="n"/>
      <c r="V2082" s="295" t="n"/>
      <c r="W2082" s="295" t="n"/>
      <c r="X2082" s="290" t="inlineStr">
        <is>
          <t>Se descarta</t>
        </is>
      </c>
    </row>
    <row r="2083" hidden="1" ht="15.75" customHeight="1" s="412">
      <c r="A2083" s="294" t="n"/>
      <c r="B2083" s="294" t="n"/>
      <c r="C2083" s="294" t="n"/>
      <c r="D2083" s="294" t="n"/>
      <c r="E2083" s="294" t="n"/>
      <c r="F2083" s="295" t="n"/>
      <c r="G2083" s="295" t="n"/>
      <c r="H2083" s="296" t="n"/>
      <c r="I2083" s="295" t="n"/>
      <c r="J2083" s="296" t="n"/>
      <c r="K2083" s="295" t="n"/>
      <c r="L2083" s="297" t="n"/>
      <c r="M2083" s="297">
        <f>'ENS TARDIO 201819'!$K2083-'ENS TARDIO 201819'!$I2083</f>
        <v/>
      </c>
      <c r="N2083" s="295" t="n"/>
      <c r="O2083" s="295" t="n"/>
      <c r="P2083" s="295" t="n"/>
      <c r="Q2083" s="295" t="n"/>
      <c r="R2083" s="295" t="n"/>
      <c r="S2083" s="295" t="n"/>
      <c r="T2083" s="295" t="n"/>
      <c r="U2083" s="295" t="n"/>
      <c r="V2083" s="295" t="n"/>
      <c r="W2083" s="295" t="n"/>
      <c r="X2083" s="290" t="inlineStr">
        <is>
          <t>Se descarta</t>
        </is>
      </c>
    </row>
    <row r="2084" hidden="1" ht="15.75" customHeight="1" s="412">
      <c r="A2084" s="294" t="n"/>
      <c r="B2084" s="294" t="n"/>
      <c r="C2084" s="294" t="n"/>
      <c r="D2084" s="294" t="n"/>
      <c r="E2084" s="294" t="n"/>
      <c r="F2084" s="295" t="n"/>
      <c r="G2084" s="295" t="n"/>
      <c r="H2084" s="296" t="n"/>
      <c r="I2084" s="295" t="n"/>
      <c r="J2084" s="296" t="n"/>
      <c r="K2084" s="295" t="n"/>
      <c r="L2084" s="297" t="n"/>
      <c r="M2084" s="297">
        <f>'ENS TARDIO 201819'!$K2084-'ENS TARDIO 201819'!$I2084</f>
        <v/>
      </c>
      <c r="N2084" s="295" t="n"/>
      <c r="O2084" s="295" t="n"/>
      <c r="P2084" s="295" t="n"/>
      <c r="Q2084" s="295" t="n"/>
      <c r="R2084" s="295" t="n"/>
      <c r="S2084" s="295" t="n"/>
      <c r="T2084" s="295" t="n"/>
      <c r="U2084" s="295" t="n"/>
      <c r="V2084" s="295" t="n"/>
      <c r="W2084" s="295" t="n"/>
      <c r="X2084" s="290" t="inlineStr">
        <is>
          <t>Se descarta</t>
        </is>
      </c>
    </row>
    <row r="2085" hidden="1" ht="15.75" customHeight="1" s="412">
      <c r="A2085" s="294" t="n"/>
      <c r="B2085" s="294" t="n"/>
      <c r="C2085" s="294" t="n"/>
      <c r="D2085" s="294" t="n"/>
      <c r="E2085" s="294" t="n"/>
      <c r="F2085" s="295" t="n"/>
      <c r="G2085" s="295" t="n"/>
      <c r="H2085" s="296" t="n"/>
      <c r="I2085" s="295" t="n"/>
      <c r="J2085" s="296" t="n"/>
      <c r="K2085" s="295" t="n"/>
      <c r="L2085" s="297" t="n"/>
      <c r="M2085" s="297">
        <f>'ENS TARDIO 201819'!$K2085-'ENS TARDIO 201819'!$I2085</f>
        <v/>
      </c>
      <c r="N2085" s="295" t="n"/>
      <c r="O2085" s="295" t="n"/>
      <c r="P2085" s="295" t="n"/>
      <c r="Q2085" s="295" t="n"/>
      <c r="R2085" s="295" t="n"/>
      <c r="S2085" s="295" t="n"/>
      <c r="T2085" s="295" t="n"/>
      <c r="U2085" s="295" t="n"/>
      <c r="V2085" s="295" t="n"/>
      <c r="W2085" s="295" t="n"/>
      <c r="X2085" s="290" t="inlineStr">
        <is>
          <t>Se descarta</t>
        </is>
      </c>
    </row>
    <row r="2086" hidden="1" ht="15.75" customHeight="1" s="412">
      <c r="A2086" s="294" t="n"/>
      <c r="B2086" s="294" t="n"/>
      <c r="C2086" s="294" t="n"/>
      <c r="D2086" s="294" t="n"/>
      <c r="E2086" s="294" t="n"/>
      <c r="F2086" s="295" t="n"/>
      <c r="G2086" s="295" t="n"/>
      <c r="H2086" s="296" t="n"/>
      <c r="I2086" s="295" t="n"/>
      <c r="J2086" s="296" t="n"/>
      <c r="K2086" s="295" t="n"/>
      <c r="L2086" s="297" t="n"/>
      <c r="M2086" s="297">
        <f>'ENS TARDIO 201819'!$K2086-'ENS TARDIO 201819'!$I2086</f>
        <v/>
      </c>
      <c r="N2086" s="295" t="n"/>
      <c r="O2086" s="295" t="n"/>
      <c r="P2086" s="295" t="n"/>
      <c r="Q2086" s="295" t="n"/>
      <c r="R2086" s="295" t="n"/>
      <c r="S2086" s="295" t="n"/>
      <c r="T2086" s="295" t="n"/>
      <c r="U2086" s="295" t="n"/>
      <c r="V2086" s="295" t="n"/>
      <c r="W2086" s="295" t="n"/>
      <c r="X2086" s="290" t="inlineStr">
        <is>
          <t>Se descarta</t>
        </is>
      </c>
    </row>
    <row r="2087" hidden="1" ht="15.75" customHeight="1" s="412">
      <c r="A2087" s="294" t="n"/>
      <c r="B2087" s="294" t="n"/>
      <c r="C2087" s="294" t="n"/>
      <c r="D2087" s="294" t="n"/>
      <c r="E2087" s="294" t="n"/>
      <c r="F2087" s="295" t="n"/>
      <c r="G2087" s="295" t="n"/>
      <c r="H2087" s="296" t="n"/>
      <c r="I2087" s="295" t="n"/>
      <c r="J2087" s="296" t="n"/>
      <c r="K2087" s="295" t="n"/>
      <c r="L2087" s="297" t="n"/>
      <c r="M2087" s="297">
        <f>'ENS TARDIO 201819'!$K2087-'ENS TARDIO 201819'!$I2087</f>
        <v/>
      </c>
      <c r="N2087" s="295" t="n"/>
      <c r="O2087" s="295" t="n"/>
      <c r="P2087" s="295" t="n"/>
      <c r="Q2087" s="295" t="n"/>
      <c r="R2087" s="295" t="n"/>
      <c r="S2087" s="295" t="n"/>
      <c r="T2087" s="295" t="n"/>
      <c r="U2087" s="295" t="n"/>
      <c r="V2087" s="295" t="n"/>
      <c r="W2087" s="295" t="n"/>
      <c r="X2087" s="290" t="inlineStr">
        <is>
          <t>Se descarta</t>
        </is>
      </c>
    </row>
    <row r="2088" hidden="1" ht="15.75" customHeight="1" s="412">
      <c r="A2088" s="294" t="n"/>
      <c r="B2088" s="294" t="n"/>
      <c r="C2088" s="294" t="n"/>
      <c r="D2088" s="294" t="n"/>
      <c r="E2088" s="294" t="n"/>
      <c r="F2088" s="295" t="n"/>
      <c r="G2088" s="295" t="n"/>
      <c r="H2088" s="296" t="n"/>
      <c r="I2088" s="295" t="n"/>
      <c r="J2088" s="296" t="n"/>
      <c r="K2088" s="295" t="n"/>
      <c r="L2088" s="297" t="n"/>
      <c r="M2088" s="297">
        <f>'ENS TARDIO 201819'!$K2088-'ENS TARDIO 201819'!$I2088</f>
        <v/>
      </c>
      <c r="N2088" s="295" t="n"/>
      <c r="O2088" s="295" t="n"/>
      <c r="P2088" s="295" t="n"/>
      <c r="Q2088" s="295" t="n"/>
      <c r="R2088" s="295" t="n"/>
      <c r="S2088" s="295" t="n"/>
      <c r="T2088" s="295" t="n"/>
      <c r="U2088" s="295" t="n"/>
      <c r="V2088" s="295" t="n"/>
      <c r="W2088" s="295" t="n"/>
      <c r="X2088" s="290" t="inlineStr">
        <is>
          <t>Se descarta</t>
        </is>
      </c>
    </row>
    <row r="2089" hidden="1" ht="15.75" customHeight="1" s="412">
      <c r="A2089" s="294" t="n"/>
      <c r="B2089" s="294" t="n"/>
      <c r="C2089" s="294" t="n"/>
      <c r="D2089" s="294" t="n"/>
      <c r="E2089" s="294" t="n"/>
      <c r="F2089" s="295" t="n"/>
      <c r="G2089" s="295" t="n"/>
      <c r="H2089" s="296" t="n"/>
      <c r="I2089" s="295" t="n"/>
      <c r="J2089" s="296" t="n"/>
      <c r="K2089" s="295" t="n"/>
      <c r="L2089" s="297" t="n"/>
      <c r="M2089" s="297">
        <f>'ENS TARDIO 201819'!$K2089-'ENS TARDIO 201819'!$I2089</f>
        <v/>
      </c>
      <c r="N2089" s="295" t="n"/>
      <c r="O2089" s="295" t="n"/>
      <c r="P2089" s="295" t="n"/>
      <c r="Q2089" s="295" t="n"/>
      <c r="R2089" s="295" t="n"/>
      <c r="S2089" s="295" t="n"/>
      <c r="T2089" s="295" t="n"/>
      <c r="U2089" s="295" t="n"/>
      <c r="V2089" s="295" t="n"/>
      <c r="W2089" s="295" t="n"/>
      <c r="X2089" s="290" t="inlineStr">
        <is>
          <t>Plot válido</t>
        </is>
      </c>
    </row>
    <row r="2090" hidden="1" ht="15.75" customHeight="1" s="412">
      <c r="A2090" s="294" t="n"/>
      <c r="B2090" s="294" t="n"/>
      <c r="C2090" s="294" t="n"/>
      <c r="D2090" s="294" t="n"/>
      <c r="E2090" s="294" t="n"/>
      <c r="F2090" s="295" t="n"/>
      <c r="G2090" s="295" t="n"/>
      <c r="H2090" s="296" t="n"/>
      <c r="I2090" s="295" t="n"/>
      <c r="J2090" s="296" t="n"/>
      <c r="K2090" s="295" t="n"/>
      <c r="L2090" s="297" t="n"/>
      <c r="M2090" s="297">
        <f>'ENS TARDIO 201819'!$K2090-'ENS TARDIO 201819'!$I2090</f>
        <v/>
      </c>
      <c r="N2090" s="295" t="n"/>
      <c r="O2090" s="295" t="n"/>
      <c r="P2090" s="295" t="n"/>
      <c r="Q2090" s="295" t="n"/>
      <c r="R2090" s="295" t="n"/>
      <c r="S2090" s="295" t="n"/>
      <c r="T2090" s="295" t="n"/>
      <c r="U2090" s="295" t="n"/>
      <c r="V2090" s="295" t="n"/>
      <c r="W2090" s="295" t="n"/>
      <c r="X2090" s="290" t="inlineStr">
        <is>
          <t>Plot válido</t>
        </is>
      </c>
    </row>
    <row r="2091" hidden="1" ht="15.75" customHeight="1" s="412">
      <c r="A2091" s="294" t="n"/>
      <c r="B2091" s="294" t="n"/>
      <c r="C2091" s="294" t="n"/>
      <c r="D2091" s="294" t="n"/>
      <c r="E2091" s="294" t="n"/>
      <c r="F2091" s="295" t="n"/>
      <c r="G2091" s="295" t="n"/>
      <c r="H2091" s="296" t="n"/>
      <c r="I2091" s="295" t="n"/>
      <c r="J2091" s="296" t="n"/>
      <c r="K2091" s="295" t="n"/>
      <c r="L2091" s="297" t="n"/>
      <c r="M2091" s="297">
        <f>'ENS TARDIO 201819'!$K2091-'ENS TARDIO 201819'!$I2091</f>
        <v/>
      </c>
      <c r="N2091" s="295" t="n"/>
      <c r="O2091" s="295" t="n"/>
      <c r="P2091" s="295" t="n"/>
      <c r="Q2091" s="295" t="n"/>
      <c r="R2091" s="295" t="n"/>
      <c r="S2091" s="295" t="n"/>
      <c r="T2091" s="295" t="n"/>
      <c r="U2091" s="295" t="n"/>
      <c r="V2091" s="295" t="n"/>
      <c r="W2091" s="295" t="n"/>
      <c r="X2091" s="290" t="inlineStr">
        <is>
          <t>Plot válido</t>
        </is>
      </c>
    </row>
    <row r="2092" hidden="1" ht="15.75" customHeight="1" s="412">
      <c r="A2092" s="294" t="n"/>
      <c r="B2092" s="294" t="n"/>
      <c r="C2092" s="294" t="n"/>
      <c r="D2092" s="294" t="n"/>
      <c r="E2092" s="294" t="n"/>
      <c r="F2092" s="295" t="n"/>
      <c r="G2092" s="295" t="n"/>
      <c r="H2092" s="296" t="n"/>
      <c r="I2092" s="295" t="n"/>
      <c r="J2092" s="296" t="n"/>
      <c r="K2092" s="295" t="n"/>
      <c r="L2092" s="297" t="n"/>
      <c r="M2092" s="297">
        <f>'ENS TARDIO 201819'!$K2092-'ENS TARDIO 201819'!$I2092</f>
        <v/>
      </c>
      <c r="N2092" s="295" t="n"/>
      <c r="O2092" s="295" t="n"/>
      <c r="P2092" s="295" t="n"/>
      <c r="Q2092" s="295" t="n"/>
      <c r="R2092" s="295" t="n"/>
      <c r="S2092" s="295" t="n"/>
      <c r="T2092" s="295" t="n"/>
      <c r="U2092" s="295" t="n"/>
      <c r="V2092" s="295" t="n"/>
      <c r="W2092" s="295" t="n"/>
      <c r="X2092" s="290" t="inlineStr">
        <is>
          <t>Plot válido</t>
        </is>
      </c>
    </row>
    <row r="2093" hidden="1" ht="15.75" customHeight="1" s="412">
      <c r="A2093" s="294" t="n"/>
      <c r="B2093" s="294" t="n"/>
      <c r="C2093" s="294" t="n"/>
      <c r="D2093" s="294" t="n"/>
      <c r="E2093" s="294" t="n"/>
      <c r="F2093" s="295" t="n"/>
      <c r="G2093" s="295" t="n"/>
      <c r="H2093" s="296" t="n"/>
      <c r="I2093" s="295" t="n"/>
      <c r="J2093" s="296" t="n"/>
      <c r="K2093" s="295" t="n"/>
      <c r="L2093" s="297" t="n"/>
      <c r="M2093" s="297">
        <f>'ENS TARDIO 201819'!$K2093-'ENS TARDIO 201819'!$I2093</f>
        <v/>
      </c>
      <c r="N2093" s="295" t="n"/>
      <c r="O2093" s="295" t="n"/>
      <c r="P2093" s="295" t="n"/>
      <c r="Q2093" s="295" t="n"/>
      <c r="R2093" s="295" t="n"/>
      <c r="S2093" s="295" t="n"/>
      <c r="T2093" s="295" t="n"/>
      <c r="U2093" s="295" t="n"/>
      <c r="V2093" s="295" t="n"/>
      <c r="W2093" s="295" t="n"/>
      <c r="X2093" s="290" t="inlineStr">
        <is>
          <t>Plot válido</t>
        </is>
      </c>
    </row>
    <row r="2094" hidden="1" ht="15.75" customHeight="1" s="412">
      <c r="A2094" s="294" t="n"/>
      <c r="B2094" s="294" t="n"/>
      <c r="C2094" s="294" t="n"/>
      <c r="D2094" s="294" t="n"/>
      <c r="E2094" s="294" t="n"/>
      <c r="F2094" s="295" t="n"/>
      <c r="G2094" s="295" t="n"/>
      <c r="H2094" s="296" t="n"/>
      <c r="I2094" s="295" t="n"/>
      <c r="J2094" s="296" t="n"/>
      <c r="K2094" s="295" t="n"/>
      <c r="L2094" s="297" t="n"/>
      <c r="M2094" s="297">
        <f>'ENS TARDIO 201819'!$K2094-'ENS TARDIO 201819'!$I2094</f>
        <v/>
      </c>
      <c r="N2094" s="295" t="n"/>
      <c r="O2094" s="295" t="n"/>
      <c r="P2094" s="295" t="n"/>
      <c r="Q2094" s="295" t="n"/>
      <c r="R2094" s="295" t="n"/>
      <c r="S2094" s="295" t="n"/>
      <c r="T2094" s="295" t="n"/>
      <c r="U2094" s="295" t="n"/>
      <c r="V2094" s="295" t="n"/>
      <c r="W2094" s="295" t="n"/>
      <c r="X2094" s="290" t="inlineStr">
        <is>
          <t>Plot válido</t>
        </is>
      </c>
    </row>
    <row r="2095" hidden="1" ht="15.75" customHeight="1" s="412">
      <c r="A2095" s="294" t="n"/>
      <c r="B2095" s="294" t="n"/>
      <c r="C2095" s="294" t="n"/>
      <c r="D2095" s="294" t="n"/>
      <c r="E2095" s="294" t="n"/>
      <c r="F2095" s="295" t="n"/>
      <c r="G2095" s="295" t="n"/>
      <c r="H2095" s="296" t="n"/>
      <c r="I2095" s="295" t="n"/>
      <c r="J2095" s="296" t="n"/>
      <c r="K2095" s="295" t="n"/>
      <c r="L2095" s="297" t="n"/>
      <c r="M2095" s="297">
        <f>'ENS TARDIO 201819'!$K2095-'ENS TARDIO 201819'!$I2095</f>
        <v/>
      </c>
      <c r="N2095" s="295" t="n"/>
      <c r="O2095" s="295" t="n"/>
      <c r="P2095" s="295" t="n"/>
      <c r="Q2095" s="295" t="n"/>
      <c r="R2095" s="295" t="n"/>
      <c r="S2095" s="295" t="n"/>
      <c r="T2095" s="295" t="n"/>
      <c r="U2095" s="295" t="n"/>
      <c r="V2095" s="295" t="n"/>
      <c r="W2095" s="295" t="n"/>
      <c r="X2095" s="290" t="inlineStr">
        <is>
          <t>Plot válido</t>
        </is>
      </c>
    </row>
    <row r="2096" hidden="1" ht="15.75" customHeight="1" s="412">
      <c r="A2096" s="294" t="n"/>
      <c r="B2096" s="294" t="n"/>
      <c r="C2096" s="294" t="n"/>
      <c r="D2096" s="294" t="n"/>
      <c r="E2096" s="294" t="n"/>
      <c r="F2096" s="295" t="n"/>
      <c r="G2096" s="295" t="n"/>
      <c r="H2096" s="296" t="n"/>
      <c r="I2096" s="295" t="n"/>
      <c r="J2096" s="296" t="n"/>
      <c r="K2096" s="295" t="n"/>
      <c r="L2096" s="297" t="n"/>
      <c r="M2096" s="297">
        <f>'ENS TARDIO 201819'!$K2096-'ENS TARDIO 201819'!$I2096</f>
        <v/>
      </c>
      <c r="N2096" s="295" t="n"/>
      <c r="O2096" s="295" t="n"/>
      <c r="P2096" s="295" t="n"/>
      <c r="Q2096" s="295" t="n"/>
      <c r="R2096" s="295" t="n"/>
      <c r="S2096" s="295" t="n"/>
      <c r="T2096" s="295" t="n"/>
      <c r="U2096" s="295" t="n"/>
      <c r="V2096" s="295" t="n"/>
      <c r="W2096" s="295" t="n"/>
      <c r="X2096" s="290" t="inlineStr">
        <is>
          <t>Plot válido</t>
        </is>
      </c>
    </row>
    <row r="2097" hidden="1" ht="15.75" customHeight="1" s="412">
      <c r="A2097" s="294" t="n"/>
      <c r="B2097" s="294" t="n"/>
      <c r="C2097" s="294" t="n"/>
      <c r="D2097" s="294" t="n"/>
      <c r="E2097" s="294" t="n"/>
      <c r="F2097" s="295" t="n"/>
      <c r="G2097" s="295" t="n"/>
      <c r="H2097" s="296" t="n"/>
      <c r="I2097" s="295" t="n"/>
      <c r="J2097" s="296" t="n"/>
      <c r="K2097" s="295" t="n"/>
      <c r="L2097" s="297" t="n"/>
      <c r="M2097" s="297">
        <f>'ENS TARDIO 201819'!$K2097-'ENS TARDIO 201819'!$I2097</f>
        <v/>
      </c>
      <c r="N2097" s="295" t="n"/>
      <c r="O2097" s="295" t="n"/>
      <c r="P2097" s="295" t="n"/>
      <c r="Q2097" s="295" t="n"/>
      <c r="R2097" s="295" t="n"/>
      <c r="S2097" s="295" t="n"/>
      <c r="T2097" s="295" t="n"/>
      <c r="U2097" s="295" t="n"/>
      <c r="V2097" s="295" t="n"/>
      <c r="W2097" s="295" t="n"/>
      <c r="X2097" s="290" t="inlineStr">
        <is>
          <t>Plot válido</t>
        </is>
      </c>
    </row>
    <row r="2098" hidden="1" ht="15.75" customHeight="1" s="412">
      <c r="A2098" s="294" t="n"/>
      <c r="B2098" s="294" t="n"/>
      <c r="C2098" s="294" t="n"/>
      <c r="D2098" s="294" t="n"/>
      <c r="E2098" s="294" t="n"/>
      <c r="F2098" s="295" t="n"/>
      <c r="G2098" s="295" t="n"/>
      <c r="H2098" s="296" t="n"/>
      <c r="I2098" s="295" t="n"/>
      <c r="J2098" s="296" t="n"/>
      <c r="K2098" s="295" t="n"/>
      <c r="L2098" s="297" t="n"/>
      <c r="M2098" s="297">
        <f>'ENS TARDIO 201819'!$K2098-'ENS TARDIO 201819'!$I2098</f>
        <v/>
      </c>
      <c r="N2098" s="295" t="n"/>
      <c r="O2098" s="295" t="n"/>
      <c r="P2098" s="295" t="n"/>
      <c r="Q2098" s="295" t="n"/>
      <c r="R2098" s="295" t="n"/>
      <c r="S2098" s="295" t="n"/>
      <c r="T2098" s="295" t="n"/>
      <c r="U2098" s="295" t="n"/>
      <c r="V2098" s="295" t="n"/>
      <c r="W2098" s="295" t="n"/>
      <c r="X2098" s="290" t="inlineStr">
        <is>
          <t>Plot válido</t>
        </is>
      </c>
    </row>
    <row r="2099" ht="15.75" customHeight="1" s="412">
      <c r="A2099" s="294" t="n"/>
      <c r="B2099" s="294" t="n"/>
      <c r="C2099" s="294" t="n"/>
      <c r="D2099" s="294" t="n"/>
      <c r="E2099" s="294" t="n"/>
      <c r="F2099" s="295" t="n"/>
      <c r="G2099" s="295" t="n"/>
      <c r="H2099" s="296" t="n"/>
      <c r="I2099" s="295" t="n"/>
      <c r="J2099" s="296" t="n"/>
      <c r="K2099" s="295" t="n"/>
      <c r="L2099" s="297" t="n"/>
      <c r="M2099" s="297">
        <f>'ENS TARDIO 201819'!$K2099-'ENS TARDIO 201819'!$I2099</f>
        <v/>
      </c>
      <c r="N2099" s="295" t="n"/>
      <c r="O2099" s="295" t="n"/>
      <c r="P2099" s="295" t="n"/>
      <c r="Q2099" s="295" t="n"/>
      <c r="R2099" s="295" t="n"/>
      <c r="S2099" s="295" t="n"/>
      <c r="T2099" s="295" t="n"/>
      <c r="U2099" s="295" t="n"/>
      <c r="V2099" s="295" t="n"/>
      <c r="W2099" s="295" t="n"/>
      <c r="X2099" s="290" t="n"/>
    </row>
    <row r="2100" hidden="1" ht="15.75" customHeight="1" s="412">
      <c r="A2100" s="294" t="n"/>
      <c r="B2100" s="294" t="n"/>
      <c r="C2100" s="294" t="n"/>
      <c r="D2100" s="294" t="n"/>
      <c r="E2100" s="294" t="n"/>
      <c r="F2100" s="295" t="n"/>
      <c r="G2100" s="295" t="n"/>
      <c r="H2100" s="296" t="n"/>
      <c r="I2100" s="295" t="n"/>
      <c r="J2100" s="296" t="n"/>
      <c r="K2100" s="295" t="n"/>
      <c r="L2100" s="297" t="n"/>
      <c r="M2100" s="297">
        <f>'ENS TARDIO 201819'!$K2100-'ENS TARDIO 201819'!$I2100</f>
        <v/>
      </c>
      <c r="N2100" s="295" t="n"/>
      <c r="O2100" s="295" t="n"/>
      <c r="P2100" s="295" t="n"/>
      <c r="Q2100" s="295" t="n"/>
      <c r="R2100" s="295" t="n"/>
      <c r="S2100" s="295" t="n"/>
      <c r="T2100" s="295" t="n"/>
      <c r="U2100" s="295" t="n"/>
      <c r="V2100" s="295" t="n"/>
      <c r="W2100" s="295" t="n"/>
      <c r="X2100" s="290" t="inlineStr">
        <is>
          <t>Plot válido</t>
        </is>
      </c>
    </row>
    <row r="2101" hidden="1" ht="15.75" customHeight="1" s="412">
      <c r="A2101" s="294" t="n"/>
      <c r="B2101" s="294" t="n"/>
      <c r="C2101" s="294" t="n"/>
      <c r="D2101" s="294" t="n"/>
      <c r="E2101" s="294" t="n"/>
      <c r="F2101" s="295" t="n"/>
      <c r="G2101" s="295" t="n"/>
      <c r="H2101" s="296" t="n"/>
      <c r="I2101" s="295" t="n"/>
      <c r="J2101" s="296" t="n"/>
      <c r="K2101" s="295" t="n"/>
      <c r="L2101" s="297" t="n"/>
      <c r="M2101" s="297">
        <f>'ENS TARDIO 201819'!$K2101-'ENS TARDIO 201819'!$I2101</f>
        <v/>
      </c>
      <c r="N2101" s="295" t="n"/>
      <c r="O2101" s="295" t="n"/>
      <c r="P2101" s="295" t="n"/>
      <c r="Q2101" s="295" t="n"/>
      <c r="R2101" s="295" t="n"/>
      <c r="S2101" s="295" t="n"/>
      <c r="T2101" s="295" t="n"/>
      <c r="U2101" s="295" t="n"/>
      <c r="V2101" s="295" t="n"/>
      <c r="W2101" s="295" t="n"/>
      <c r="X2101" s="290" t="inlineStr">
        <is>
          <t>Plot válido</t>
        </is>
      </c>
    </row>
    <row r="2102" hidden="1" ht="15.75" customHeight="1" s="412">
      <c r="A2102" s="294" t="n"/>
      <c r="B2102" s="294" t="n"/>
      <c r="C2102" s="294" t="n"/>
      <c r="D2102" s="294" t="n"/>
      <c r="E2102" s="294" t="n"/>
      <c r="F2102" s="295" t="n"/>
      <c r="G2102" s="295" t="n"/>
      <c r="H2102" s="296" t="n"/>
      <c r="I2102" s="295" t="n"/>
      <c r="J2102" s="296" t="n"/>
      <c r="K2102" s="295" t="n"/>
      <c r="L2102" s="297" t="n"/>
      <c r="M2102" s="297">
        <f>'ENS TARDIO 201819'!$K2102-'ENS TARDIO 201819'!$I2102</f>
        <v/>
      </c>
      <c r="N2102" s="295" t="n"/>
      <c r="O2102" s="295" t="n"/>
      <c r="P2102" s="295" t="n"/>
      <c r="Q2102" s="295" t="n"/>
      <c r="R2102" s="295" t="n"/>
      <c r="S2102" s="295" t="n"/>
      <c r="T2102" s="295" t="n"/>
      <c r="U2102" s="295" t="n"/>
      <c r="V2102" s="295" t="n"/>
      <c r="W2102" s="295" t="n"/>
      <c r="X2102" s="290" t="inlineStr">
        <is>
          <t>Plot válido</t>
        </is>
      </c>
    </row>
    <row r="2103" hidden="1" ht="15.75" customHeight="1" s="412">
      <c r="A2103" s="294" t="n"/>
      <c r="B2103" s="294" t="n"/>
      <c r="C2103" s="294" t="n"/>
      <c r="D2103" s="294" t="n"/>
      <c r="E2103" s="294" t="n"/>
      <c r="F2103" s="295" t="n"/>
      <c r="G2103" s="295" t="n"/>
      <c r="H2103" s="296" t="n"/>
      <c r="I2103" s="295" t="n"/>
      <c r="J2103" s="296" t="n"/>
      <c r="K2103" s="295" t="n"/>
      <c r="L2103" s="297" t="n"/>
      <c r="M2103" s="297">
        <f>'ENS TARDIO 201819'!$K2103-'ENS TARDIO 201819'!$I2103</f>
        <v/>
      </c>
      <c r="N2103" s="295" t="n"/>
      <c r="O2103" s="295" t="n"/>
      <c r="P2103" s="295" t="n"/>
      <c r="Q2103" s="295" t="n"/>
      <c r="R2103" s="295" t="n"/>
      <c r="S2103" s="295" t="n"/>
      <c r="T2103" s="295" t="n"/>
      <c r="U2103" s="295" t="n"/>
      <c r="V2103" s="295" t="n"/>
      <c r="W2103" s="295" t="n"/>
      <c r="X2103" s="290" t="inlineStr">
        <is>
          <t>Plot válido</t>
        </is>
      </c>
    </row>
    <row r="2104" hidden="1" ht="15.75" customHeight="1" s="412">
      <c r="A2104" s="294" t="n"/>
      <c r="B2104" s="294" t="n"/>
      <c r="C2104" s="294" t="n"/>
      <c r="D2104" s="294" t="n"/>
      <c r="E2104" s="294" t="n"/>
      <c r="F2104" s="295" t="n"/>
      <c r="G2104" s="295" t="n"/>
      <c r="H2104" s="296" t="n"/>
      <c r="I2104" s="295" t="n"/>
      <c r="J2104" s="296" t="n"/>
      <c r="K2104" s="295" t="n"/>
      <c r="L2104" s="297" t="n"/>
      <c r="M2104" s="297">
        <f>'ENS TARDIO 201819'!$K2104-'ENS TARDIO 201819'!$I2104</f>
        <v/>
      </c>
      <c r="N2104" s="295" t="n"/>
      <c r="O2104" s="295" t="n"/>
      <c r="P2104" s="295" t="n"/>
      <c r="Q2104" s="295" t="n"/>
      <c r="R2104" s="295" t="n"/>
      <c r="S2104" s="295" t="n"/>
      <c r="T2104" s="295" t="n"/>
      <c r="U2104" s="295" t="n"/>
      <c r="V2104" s="295" t="n"/>
      <c r="W2104" s="295" t="n"/>
      <c r="X2104" s="290" t="inlineStr">
        <is>
          <t>Plot válido</t>
        </is>
      </c>
    </row>
    <row r="2105" hidden="1" ht="15.75" customHeight="1" s="412">
      <c r="A2105" s="294" t="n"/>
      <c r="B2105" s="294" t="n"/>
      <c r="C2105" s="294" t="n"/>
      <c r="D2105" s="294" t="n"/>
      <c r="E2105" s="294" t="n"/>
      <c r="F2105" s="295" t="n"/>
      <c r="G2105" s="295" t="n"/>
      <c r="H2105" s="296" t="n"/>
      <c r="I2105" s="295" t="n"/>
      <c r="J2105" s="296" t="n"/>
      <c r="K2105" s="295" t="n"/>
      <c r="L2105" s="297" t="n"/>
      <c r="M2105" s="297">
        <f>'ENS TARDIO 201819'!$K2105-'ENS TARDIO 201819'!$I2105</f>
        <v/>
      </c>
      <c r="N2105" s="295" t="n"/>
      <c r="O2105" s="295" t="n"/>
      <c r="P2105" s="295" t="n"/>
      <c r="Q2105" s="295" t="n"/>
      <c r="R2105" s="295" t="n"/>
      <c r="S2105" s="295" t="n"/>
      <c r="T2105" s="295" t="n"/>
      <c r="U2105" s="295" t="n"/>
      <c r="V2105" s="295" t="n"/>
      <c r="W2105" s="295" t="n"/>
      <c r="X2105" s="290" t="inlineStr">
        <is>
          <t>Plot válido</t>
        </is>
      </c>
    </row>
    <row r="2106" hidden="1" ht="15.75" customHeight="1" s="412">
      <c r="A2106" s="294" t="n"/>
      <c r="B2106" s="294" t="n"/>
      <c r="C2106" s="294" t="n"/>
      <c r="D2106" s="294" t="n"/>
      <c r="E2106" s="294" t="n"/>
      <c r="F2106" s="295" t="n"/>
      <c r="G2106" s="295" t="n"/>
      <c r="H2106" s="296" t="n"/>
      <c r="I2106" s="295" t="n"/>
      <c r="J2106" s="296" t="n"/>
      <c r="K2106" s="295" t="n"/>
      <c r="L2106" s="297" t="n"/>
      <c r="M2106" s="297">
        <f>'ENS TARDIO 201819'!$K2106-'ENS TARDIO 201819'!$I2106</f>
        <v/>
      </c>
      <c r="N2106" s="295" t="n"/>
      <c r="O2106" s="295" t="n"/>
      <c r="P2106" s="295" t="n"/>
      <c r="Q2106" s="295" t="n"/>
      <c r="R2106" s="295" t="n"/>
      <c r="S2106" s="295" t="n"/>
      <c r="T2106" s="295" t="n"/>
      <c r="U2106" s="295" t="n"/>
      <c r="V2106" s="295" t="n"/>
      <c r="W2106" s="295" t="n"/>
      <c r="X2106" s="290" t="inlineStr">
        <is>
          <t>Plot válido</t>
        </is>
      </c>
    </row>
    <row r="2107" hidden="1" ht="15.75" customHeight="1" s="412">
      <c r="A2107" s="294" t="n"/>
      <c r="B2107" s="294" t="n"/>
      <c r="C2107" s="294" t="n"/>
      <c r="D2107" s="294" t="n"/>
      <c r="E2107" s="294" t="n"/>
      <c r="F2107" s="295" t="n"/>
      <c r="G2107" s="295" t="n"/>
      <c r="H2107" s="296" t="n"/>
      <c r="I2107" s="295" t="n"/>
      <c r="J2107" s="296" t="n"/>
      <c r="K2107" s="295" t="n"/>
      <c r="L2107" s="297" t="n"/>
      <c r="M2107" s="297">
        <f>'ENS TARDIO 201819'!$K2107-'ENS TARDIO 201819'!$I2107</f>
        <v/>
      </c>
      <c r="N2107" s="295" t="n"/>
      <c r="O2107" s="295" t="n"/>
      <c r="P2107" s="295" t="n"/>
      <c r="Q2107" s="295" t="n"/>
      <c r="R2107" s="295" t="n"/>
      <c r="S2107" s="295" t="n"/>
      <c r="T2107" s="295" t="n"/>
      <c r="U2107" s="295" t="n"/>
      <c r="V2107" s="295" t="n"/>
      <c r="W2107" s="295" t="n"/>
      <c r="X2107" s="290" t="inlineStr">
        <is>
          <t>Plot válido</t>
        </is>
      </c>
    </row>
    <row r="2108" hidden="1" ht="15.75" customHeight="1" s="412">
      <c r="A2108" s="294" t="n"/>
      <c r="B2108" s="294" t="n"/>
      <c r="C2108" s="294" t="n"/>
      <c r="D2108" s="294" t="n"/>
      <c r="E2108" s="294" t="n"/>
      <c r="F2108" s="295" t="n"/>
      <c r="G2108" s="295" t="n"/>
      <c r="H2108" s="296" t="n"/>
      <c r="I2108" s="295" t="n"/>
      <c r="J2108" s="296" t="n"/>
      <c r="K2108" s="295" t="n"/>
      <c r="L2108" s="297" t="n"/>
      <c r="M2108" s="297">
        <f>'ENS TARDIO 201819'!$K2108-'ENS TARDIO 201819'!$I2108</f>
        <v/>
      </c>
      <c r="N2108" s="295" t="n"/>
      <c r="O2108" s="295" t="n"/>
      <c r="P2108" s="295" t="n"/>
      <c r="Q2108" s="295" t="n"/>
      <c r="R2108" s="295" t="n"/>
      <c r="S2108" s="295" t="n"/>
      <c r="T2108" s="295" t="n"/>
      <c r="U2108" s="295" t="n"/>
      <c r="V2108" s="295" t="n"/>
      <c r="W2108" s="295" t="n"/>
      <c r="X2108" s="290" t="inlineStr">
        <is>
          <t>Se descarta</t>
        </is>
      </c>
    </row>
    <row r="2109" hidden="1" ht="15.75" customHeight="1" s="412">
      <c r="A2109" s="294" t="n"/>
      <c r="B2109" s="294" t="n"/>
      <c r="C2109" s="294" t="n"/>
      <c r="D2109" s="294" t="n"/>
      <c r="E2109" s="294" t="n"/>
      <c r="F2109" s="295" t="n"/>
      <c r="G2109" s="295" t="n"/>
      <c r="H2109" s="296" t="n"/>
      <c r="I2109" s="295" t="n"/>
      <c r="J2109" s="296" t="n"/>
      <c r="K2109" s="295" t="n"/>
      <c r="L2109" s="297" t="n"/>
      <c r="M2109" s="297">
        <f>'ENS TARDIO 201819'!$K2109-'ENS TARDIO 201819'!$I2109</f>
        <v/>
      </c>
      <c r="N2109" s="295" t="n"/>
      <c r="O2109" s="295" t="n"/>
      <c r="P2109" s="295" t="n"/>
      <c r="Q2109" s="295" t="n"/>
      <c r="R2109" s="295" t="n"/>
      <c r="S2109" s="295" t="n"/>
      <c r="T2109" s="295" t="n"/>
      <c r="U2109" s="295" t="n"/>
      <c r="V2109" s="295" t="n"/>
      <c r="W2109" s="295" t="n"/>
      <c r="X2109" s="290" t="inlineStr">
        <is>
          <t>Se descarta</t>
        </is>
      </c>
    </row>
    <row r="2110" hidden="1" ht="15.75" customHeight="1" s="412">
      <c r="A2110" s="294" t="n"/>
      <c r="B2110" s="294" t="n"/>
      <c r="C2110" s="294" t="n"/>
      <c r="D2110" s="294" t="n"/>
      <c r="E2110" s="294" t="n"/>
      <c r="F2110" s="295" t="n"/>
      <c r="G2110" s="295" t="n"/>
      <c r="H2110" s="296" t="n"/>
      <c r="I2110" s="295" t="n"/>
      <c r="J2110" s="296" t="n"/>
      <c r="K2110" s="295" t="n"/>
      <c r="L2110" s="297" t="n"/>
      <c r="M2110" s="297">
        <f>'ENS TARDIO 201819'!$K2110-'ENS TARDIO 201819'!$I2110</f>
        <v/>
      </c>
      <c r="N2110" s="295" t="n"/>
      <c r="O2110" s="295" t="n"/>
      <c r="P2110" s="295" t="n"/>
      <c r="Q2110" s="295" t="n"/>
      <c r="R2110" s="295" t="n"/>
      <c r="S2110" s="295" t="n"/>
      <c r="T2110" s="295" t="n"/>
      <c r="U2110" s="295" t="n"/>
      <c r="V2110" s="295" t="n"/>
      <c r="W2110" s="295" t="n"/>
      <c r="X2110" s="290" t="inlineStr">
        <is>
          <t>Se descarta</t>
        </is>
      </c>
    </row>
    <row r="2111" hidden="1" ht="15.75" customHeight="1" s="412">
      <c r="A2111" s="294" t="n"/>
      <c r="B2111" s="294" t="n"/>
      <c r="C2111" s="294" t="n"/>
      <c r="D2111" s="294" t="n"/>
      <c r="E2111" s="294" t="n"/>
      <c r="F2111" s="295" t="n"/>
      <c r="G2111" s="295" t="n"/>
      <c r="H2111" s="296" t="n"/>
      <c r="I2111" s="295" t="n"/>
      <c r="J2111" s="296" t="n"/>
      <c r="K2111" s="295" t="n"/>
      <c r="L2111" s="297" t="n"/>
      <c r="M2111" s="297">
        <f>'ENS TARDIO 201819'!$K2111-'ENS TARDIO 201819'!$I2111</f>
        <v/>
      </c>
      <c r="N2111" s="295" t="n"/>
      <c r="O2111" s="295" t="n"/>
      <c r="P2111" s="295" t="n"/>
      <c r="Q2111" s="295" t="n"/>
      <c r="R2111" s="295" t="n"/>
      <c r="S2111" s="295" t="n"/>
      <c r="T2111" s="295" t="n"/>
      <c r="U2111" s="295" t="n"/>
      <c r="V2111" s="295" t="n"/>
      <c r="W2111" s="295" t="n"/>
      <c r="X2111" s="290" t="inlineStr">
        <is>
          <t>Se descarta</t>
        </is>
      </c>
    </row>
    <row r="2112" hidden="1" ht="15.75" customHeight="1" s="412">
      <c r="A2112" s="294" t="n"/>
      <c r="B2112" s="294" t="n"/>
      <c r="C2112" s="294" t="n"/>
      <c r="D2112" s="294" t="n"/>
      <c r="E2112" s="294" t="n"/>
      <c r="F2112" s="295" t="n"/>
      <c r="G2112" s="295" t="n"/>
      <c r="H2112" s="296" t="n"/>
      <c r="I2112" s="295" t="n"/>
      <c r="J2112" s="296" t="n"/>
      <c r="K2112" s="295" t="n"/>
      <c r="L2112" s="297" t="n"/>
      <c r="M2112" s="297">
        <f>'ENS TARDIO 201819'!$K2112-'ENS TARDIO 201819'!$I2112</f>
        <v/>
      </c>
      <c r="N2112" s="295" t="n"/>
      <c r="O2112" s="295" t="n"/>
      <c r="P2112" s="295" t="n"/>
      <c r="Q2112" s="295" t="n"/>
      <c r="R2112" s="295" t="n"/>
      <c r="S2112" s="295" t="n"/>
      <c r="T2112" s="295" t="n"/>
      <c r="U2112" s="295" t="n"/>
      <c r="V2112" s="295" t="n"/>
      <c r="W2112" s="295" t="n"/>
      <c r="X2112" s="290" t="inlineStr">
        <is>
          <t>Se descarta</t>
        </is>
      </c>
    </row>
    <row r="2113" hidden="1" ht="15.75" customHeight="1" s="412">
      <c r="A2113" s="294" t="n"/>
      <c r="B2113" s="294" t="n"/>
      <c r="C2113" s="294" t="n"/>
      <c r="D2113" s="294" t="n"/>
      <c r="E2113" s="294" t="n"/>
      <c r="F2113" s="295" t="n"/>
      <c r="G2113" s="295" t="n"/>
      <c r="H2113" s="296" t="n"/>
      <c r="I2113" s="295" t="n"/>
      <c r="J2113" s="296" t="n"/>
      <c r="K2113" s="295" t="n"/>
      <c r="L2113" s="297" t="n"/>
      <c r="M2113" s="297">
        <f>'ENS TARDIO 201819'!$K2113-'ENS TARDIO 201819'!$I2113</f>
        <v/>
      </c>
      <c r="N2113" s="295" t="n"/>
      <c r="O2113" s="295" t="n"/>
      <c r="P2113" s="295" t="n"/>
      <c r="Q2113" s="295" t="n"/>
      <c r="R2113" s="295" t="n"/>
      <c r="S2113" s="295" t="n"/>
      <c r="T2113" s="295" t="n"/>
      <c r="U2113" s="295" t="n"/>
      <c r="V2113" s="295" t="n"/>
      <c r="W2113" s="295" t="n"/>
      <c r="X2113" s="290" t="inlineStr">
        <is>
          <t>Se descarta</t>
        </is>
      </c>
    </row>
    <row r="2114" hidden="1" ht="15.75" customHeight="1" s="412">
      <c r="A2114" s="294" t="n"/>
      <c r="B2114" s="294" t="n"/>
      <c r="C2114" s="294" t="n"/>
      <c r="D2114" s="294" t="n"/>
      <c r="E2114" s="294" t="n"/>
      <c r="F2114" s="295" t="n"/>
      <c r="G2114" s="295" t="n"/>
      <c r="H2114" s="296" t="n"/>
      <c r="I2114" s="295" t="n"/>
      <c r="J2114" s="296" t="n"/>
      <c r="K2114" s="295" t="n"/>
      <c r="L2114" s="297" t="n"/>
      <c r="M2114" s="297">
        <f>'ENS TARDIO 201819'!$K2114-'ENS TARDIO 201819'!$I2114</f>
        <v/>
      </c>
      <c r="N2114" s="295" t="n"/>
      <c r="O2114" s="295" t="n"/>
      <c r="P2114" s="295" t="n"/>
      <c r="Q2114" s="295" t="n"/>
      <c r="R2114" s="295" t="n"/>
      <c r="S2114" s="295" t="n"/>
      <c r="T2114" s="295" t="n"/>
      <c r="U2114" s="295" t="n"/>
      <c r="V2114" s="295" t="n"/>
      <c r="W2114" s="295" t="n"/>
      <c r="X2114" s="290" t="inlineStr">
        <is>
          <t>Se descarta</t>
        </is>
      </c>
    </row>
    <row r="2115" hidden="1" ht="15.75" customHeight="1" s="412">
      <c r="A2115" s="294" t="n"/>
      <c r="B2115" s="294" t="n"/>
      <c r="C2115" s="294" t="n"/>
      <c r="D2115" s="294" t="n"/>
      <c r="E2115" s="294" t="n"/>
      <c r="F2115" s="295" t="n"/>
      <c r="G2115" s="295" t="n"/>
      <c r="H2115" s="296" t="n"/>
      <c r="I2115" s="295" t="n"/>
      <c r="J2115" s="296" t="n"/>
      <c r="K2115" s="295" t="n"/>
      <c r="L2115" s="297" t="n"/>
      <c r="M2115" s="297">
        <f>'ENS TARDIO 201819'!$K2115-'ENS TARDIO 201819'!$I2115</f>
        <v/>
      </c>
      <c r="N2115" s="295" t="n"/>
      <c r="O2115" s="295" t="n"/>
      <c r="P2115" s="295" t="n"/>
      <c r="Q2115" s="295" t="n"/>
      <c r="R2115" s="295" t="n"/>
      <c r="S2115" s="295" t="n"/>
      <c r="T2115" s="295" t="n"/>
      <c r="U2115" s="295" t="n"/>
      <c r="V2115" s="295" t="n"/>
      <c r="W2115" s="295" t="n"/>
      <c r="X2115" s="290" t="inlineStr">
        <is>
          <t>Se descarta</t>
        </is>
      </c>
    </row>
    <row r="2116" hidden="1" ht="15.75" customHeight="1" s="412">
      <c r="A2116" s="294" t="n"/>
      <c r="B2116" s="294" t="n"/>
      <c r="C2116" s="294" t="n"/>
      <c r="D2116" s="294" t="n"/>
      <c r="E2116" s="294" t="n"/>
      <c r="F2116" s="295" t="n"/>
      <c r="G2116" s="295" t="n"/>
      <c r="H2116" s="296" t="n"/>
      <c r="I2116" s="295" t="n"/>
      <c r="J2116" s="296" t="n"/>
      <c r="K2116" s="295" t="n"/>
      <c r="L2116" s="297" t="n"/>
      <c r="M2116" s="297">
        <f>'ENS TARDIO 201819'!$K2116-'ENS TARDIO 201819'!$I2116</f>
        <v/>
      </c>
      <c r="N2116" s="295" t="n"/>
      <c r="O2116" s="295" t="n"/>
      <c r="P2116" s="295" t="n"/>
      <c r="Q2116" s="295" t="n"/>
      <c r="R2116" s="295" t="n"/>
      <c r="S2116" s="295" t="n"/>
      <c r="T2116" s="295" t="n"/>
      <c r="U2116" s="295" t="n"/>
      <c r="V2116" s="295" t="n"/>
      <c r="W2116" s="295" t="n"/>
      <c r="X2116" s="290" t="inlineStr">
        <is>
          <t>Se descarta</t>
        </is>
      </c>
    </row>
    <row r="2117" hidden="1" ht="15.75" customHeight="1" s="412">
      <c r="A2117" s="294" t="n"/>
      <c r="B2117" s="294" t="n"/>
      <c r="C2117" s="294" t="n"/>
      <c r="D2117" s="294" t="n"/>
      <c r="E2117" s="294" t="n"/>
      <c r="F2117" s="295" t="n"/>
      <c r="G2117" s="295" t="n"/>
      <c r="H2117" s="296" t="n"/>
      <c r="I2117" s="295" t="n"/>
      <c r="J2117" s="296" t="n"/>
      <c r="K2117" s="295" t="n"/>
      <c r="L2117" s="297" t="n"/>
      <c r="M2117" s="297">
        <f>'ENS TARDIO 201819'!$K2117-'ENS TARDIO 201819'!$I2117</f>
        <v/>
      </c>
      <c r="N2117" s="295" t="n"/>
      <c r="O2117" s="295" t="n"/>
      <c r="P2117" s="295" t="n"/>
      <c r="Q2117" s="295" t="n"/>
      <c r="R2117" s="295" t="n"/>
      <c r="S2117" s="295" t="n"/>
      <c r="T2117" s="295" t="n"/>
      <c r="U2117" s="295" t="n"/>
      <c r="V2117" s="295" t="n"/>
      <c r="W2117" s="295" t="n"/>
      <c r="X2117" s="290" t="inlineStr">
        <is>
          <t>Se descarta</t>
        </is>
      </c>
    </row>
    <row r="2118" hidden="1" ht="15.75" customHeight="1" s="412">
      <c r="A2118" s="294" t="n"/>
      <c r="B2118" s="294" t="n"/>
      <c r="C2118" s="294" t="n"/>
      <c r="D2118" s="294" t="n"/>
      <c r="E2118" s="294" t="n"/>
      <c r="F2118" s="295" t="n"/>
      <c r="G2118" s="295" t="n"/>
      <c r="H2118" s="296" t="n"/>
      <c r="I2118" s="295" t="n"/>
      <c r="J2118" s="296" t="n"/>
      <c r="K2118" s="295" t="n"/>
      <c r="L2118" s="297" t="n"/>
      <c r="M2118" s="297">
        <f>'ENS TARDIO 201819'!$K2118-'ENS TARDIO 201819'!$I2118</f>
        <v/>
      </c>
      <c r="N2118" s="295" t="n"/>
      <c r="O2118" s="295" t="n"/>
      <c r="P2118" s="295" t="n"/>
      <c r="Q2118" s="295" t="n"/>
      <c r="R2118" s="295" t="n"/>
      <c r="S2118" s="295" t="n"/>
      <c r="T2118" s="295" t="n"/>
      <c r="U2118" s="295" t="n"/>
      <c r="V2118" s="295" t="n"/>
      <c r="W2118" s="295" t="n"/>
      <c r="X2118" s="290" t="inlineStr">
        <is>
          <t>Se descarta</t>
        </is>
      </c>
    </row>
    <row r="2119" hidden="1" ht="15.75" customHeight="1" s="412">
      <c r="A2119" s="294" t="n"/>
      <c r="B2119" s="294" t="n"/>
      <c r="C2119" s="294" t="n"/>
      <c r="D2119" s="294" t="n"/>
      <c r="E2119" s="294" t="n"/>
      <c r="F2119" s="295" t="n"/>
      <c r="G2119" s="295" t="n"/>
      <c r="H2119" s="296" t="n"/>
      <c r="I2119" s="295" t="n"/>
      <c r="J2119" s="296" t="n"/>
      <c r="K2119" s="295" t="n"/>
      <c r="L2119" s="297" t="n"/>
      <c r="M2119" s="297">
        <f>'ENS TARDIO 201819'!$K2119-'ENS TARDIO 201819'!$I2119</f>
        <v/>
      </c>
      <c r="N2119" s="295" t="n"/>
      <c r="O2119" s="295" t="n"/>
      <c r="P2119" s="295" t="n"/>
      <c r="Q2119" s="295" t="n"/>
      <c r="R2119" s="295" t="n"/>
      <c r="S2119" s="295" t="n"/>
      <c r="T2119" s="295" t="n"/>
      <c r="U2119" s="295" t="n"/>
      <c r="V2119" s="295" t="n"/>
      <c r="W2119" s="295" t="n"/>
      <c r="X2119" s="290" t="inlineStr">
        <is>
          <t>Se descarta</t>
        </is>
      </c>
    </row>
    <row r="2120" hidden="1" ht="15.75" customHeight="1" s="412">
      <c r="A2120" s="294" t="n"/>
      <c r="B2120" s="294" t="n"/>
      <c r="C2120" s="294" t="n"/>
      <c r="D2120" s="294" t="n"/>
      <c r="E2120" s="294" t="n"/>
      <c r="F2120" s="295" t="n"/>
      <c r="G2120" s="295" t="n"/>
      <c r="H2120" s="296" t="n"/>
      <c r="I2120" s="295" t="n"/>
      <c r="J2120" s="296" t="n"/>
      <c r="K2120" s="295" t="n"/>
      <c r="L2120" s="297" t="n"/>
      <c r="M2120" s="297">
        <f>'ENS TARDIO 201819'!$K2120-'ENS TARDIO 201819'!$I2120</f>
        <v/>
      </c>
      <c r="N2120" s="295" t="n"/>
      <c r="O2120" s="295" t="n"/>
      <c r="P2120" s="295" t="n"/>
      <c r="Q2120" s="295" t="n"/>
      <c r="R2120" s="295" t="n"/>
      <c r="S2120" s="295" t="n"/>
      <c r="T2120" s="295" t="n"/>
      <c r="U2120" s="295" t="n"/>
      <c r="V2120" s="295" t="n"/>
      <c r="W2120" s="295" t="n"/>
      <c r="X2120" s="290" t="inlineStr">
        <is>
          <t>Plot válido</t>
        </is>
      </c>
    </row>
    <row r="2121" hidden="1" ht="15.75" customHeight="1" s="412">
      <c r="A2121" s="294" t="n"/>
      <c r="B2121" s="294" t="n"/>
      <c r="C2121" s="294" t="n"/>
      <c r="D2121" s="294" t="n"/>
      <c r="E2121" s="294" t="n"/>
      <c r="F2121" s="295" t="n"/>
      <c r="G2121" s="295" t="n"/>
      <c r="H2121" s="296" t="n"/>
      <c r="I2121" s="295" t="n"/>
      <c r="J2121" s="296" t="n"/>
      <c r="K2121" s="295" t="n"/>
      <c r="L2121" s="297" t="n"/>
      <c r="M2121" s="297">
        <f>'ENS TARDIO 201819'!$K2121-'ENS TARDIO 201819'!$I2121</f>
        <v/>
      </c>
      <c r="N2121" s="295" t="n"/>
      <c r="O2121" s="295" t="n"/>
      <c r="P2121" s="295" t="n"/>
      <c r="Q2121" s="295" t="n"/>
      <c r="R2121" s="295" t="n"/>
      <c r="S2121" s="295" t="n"/>
      <c r="T2121" s="295" t="n"/>
      <c r="U2121" s="295" t="n"/>
      <c r="V2121" s="295" t="n"/>
      <c r="W2121" s="295" t="n"/>
      <c r="X2121" s="290" t="inlineStr">
        <is>
          <t>Plot válido</t>
        </is>
      </c>
    </row>
    <row r="2122" hidden="1" ht="15.75" customHeight="1" s="412">
      <c r="A2122" s="294" t="n"/>
      <c r="B2122" s="294" t="n"/>
      <c r="C2122" s="294" t="n"/>
      <c r="D2122" s="294" t="n"/>
      <c r="E2122" s="294" t="n"/>
      <c r="F2122" s="295" t="n"/>
      <c r="G2122" s="295" t="n"/>
      <c r="H2122" s="296" t="n"/>
      <c r="I2122" s="295" t="n"/>
      <c r="J2122" s="296" t="n"/>
      <c r="K2122" s="295" t="n"/>
      <c r="L2122" s="297" t="n"/>
      <c r="M2122" s="297">
        <f>'ENS TARDIO 201819'!$K2122-'ENS TARDIO 201819'!$I2122</f>
        <v/>
      </c>
      <c r="N2122" s="295" t="n"/>
      <c r="O2122" s="295" t="n"/>
      <c r="P2122" s="295" t="n"/>
      <c r="Q2122" s="295" t="n"/>
      <c r="R2122" s="295" t="n"/>
      <c r="S2122" s="295" t="n"/>
      <c r="T2122" s="295" t="n"/>
      <c r="U2122" s="295" t="n"/>
      <c r="V2122" s="295" t="n"/>
      <c r="W2122" s="295" t="n"/>
      <c r="X2122" s="290" t="inlineStr">
        <is>
          <t>Plot válido</t>
        </is>
      </c>
    </row>
    <row r="2123" hidden="1" ht="15.75" customHeight="1" s="412">
      <c r="A2123" s="294" t="n"/>
      <c r="B2123" s="294" t="n"/>
      <c r="C2123" s="294" t="n"/>
      <c r="D2123" s="294" t="n"/>
      <c r="E2123" s="294" t="n"/>
      <c r="F2123" s="295" t="n"/>
      <c r="G2123" s="295" t="n"/>
      <c r="H2123" s="296" t="n"/>
      <c r="I2123" s="295" t="n"/>
      <c r="J2123" s="296" t="n"/>
      <c r="K2123" s="295" t="n"/>
      <c r="L2123" s="297" t="n"/>
      <c r="M2123" s="297">
        <f>'ENS TARDIO 201819'!$K2123-'ENS TARDIO 201819'!$I2123</f>
        <v/>
      </c>
      <c r="N2123" s="295" t="n"/>
      <c r="O2123" s="295" t="n"/>
      <c r="P2123" s="295" t="n"/>
      <c r="Q2123" s="295" t="n"/>
      <c r="R2123" s="295" t="n"/>
      <c r="S2123" s="295" t="n"/>
      <c r="T2123" s="295" t="n"/>
      <c r="U2123" s="295" t="n"/>
      <c r="V2123" s="295" t="n"/>
      <c r="W2123" s="295" t="n"/>
      <c r="X2123" s="290" t="inlineStr">
        <is>
          <t>Plot válido</t>
        </is>
      </c>
    </row>
    <row r="2124" hidden="1" ht="15.75" customHeight="1" s="412">
      <c r="A2124" s="294" t="n"/>
      <c r="B2124" s="294" t="n"/>
      <c r="C2124" s="294" t="n"/>
      <c r="D2124" s="294" t="n"/>
      <c r="E2124" s="294" t="n"/>
      <c r="F2124" s="295" t="n"/>
      <c r="G2124" s="295" t="n"/>
      <c r="H2124" s="296" t="n"/>
      <c r="I2124" s="295" t="n"/>
      <c r="J2124" s="296" t="n"/>
      <c r="K2124" s="295" t="n"/>
      <c r="L2124" s="297" t="n"/>
      <c r="M2124" s="297">
        <f>'ENS TARDIO 201819'!$K2124-'ENS TARDIO 201819'!$I2124</f>
        <v/>
      </c>
      <c r="N2124" s="295" t="n"/>
      <c r="O2124" s="295" t="n"/>
      <c r="P2124" s="295" t="n"/>
      <c r="Q2124" s="295" t="n"/>
      <c r="R2124" s="295" t="n"/>
      <c r="S2124" s="295" t="n"/>
      <c r="T2124" s="295" t="n"/>
      <c r="U2124" s="295" t="n"/>
      <c r="V2124" s="295" t="n"/>
      <c r="W2124" s="295" t="n"/>
      <c r="X2124" s="290" t="inlineStr">
        <is>
          <t>Plot válido</t>
        </is>
      </c>
    </row>
    <row r="2125" hidden="1" ht="15.75" customHeight="1" s="412">
      <c r="A2125" s="294" t="n"/>
      <c r="B2125" s="294" t="n"/>
      <c r="C2125" s="294" t="n"/>
      <c r="D2125" s="294" t="n"/>
      <c r="E2125" s="294" t="n"/>
      <c r="F2125" s="295" t="n"/>
      <c r="G2125" s="295" t="n"/>
      <c r="H2125" s="296" t="n"/>
      <c r="I2125" s="295" t="n"/>
      <c r="J2125" s="296" t="n"/>
      <c r="K2125" s="295" t="n"/>
      <c r="L2125" s="297" t="n"/>
      <c r="M2125" s="297">
        <f>'ENS TARDIO 201819'!$K2125-'ENS TARDIO 201819'!$I2125</f>
        <v/>
      </c>
      <c r="N2125" s="295" t="n"/>
      <c r="O2125" s="295" t="n"/>
      <c r="P2125" s="295" t="n"/>
      <c r="Q2125" s="295" t="n"/>
      <c r="R2125" s="295" t="n"/>
      <c r="S2125" s="295" t="n"/>
      <c r="T2125" s="295" t="n"/>
      <c r="U2125" s="295" t="n"/>
      <c r="V2125" s="295" t="n"/>
      <c r="W2125" s="295" t="n"/>
      <c r="X2125" s="290" t="inlineStr">
        <is>
          <t>Plot válido</t>
        </is>
      </c>
    </row>
    <row r="2126" hidden="1" ht="15.75" customHeight="1" s="412">
      <c r="A2126" s="294" t="n"/>
      <c r="B2126" s="294" t="n"/>
      <c r="C2126" s="294" t="n"/>
      <c r="D2126" s="294" t="n"/>
      <c r="E2126" s="294" t="n"/>
      <c r="F2126" s="295" t="n"/>
      <c r="G2126" s="295" t="n"/>
      <c r="H2126" s="296" t="n"/>
      <c r="I2126" s="295" t="n"/>
      <c r="J2126" s="296" t="n"/>
      <c r="K2126" s="295" t="n"/>
      <c r="L2126" s="297" t="n"/>
      <c r="M2126" s="297">
        <f>'ENS TARDIO 201819'!$K2126-'ENS TARDIO 201819'!$I2126</f>
        <v/>
      </c>
      <c r="N2126" s="295" t="n"/>
      <c r="O2126" s="295" t="n"/>
      <c r="P2126" s="295" t="n"/>
      <c r="Q2126" s="295" t="n"/>
      <c r="R2126" s="295" t="n"/>
      <c r="S2126" s="295" t="n"/>
      <c r="T2126" s="295" t="n"/>
      <c r="U2126" s="295" t="n"/>
      <c r="V2126" s="295" t="n"/>
      <c r="W2126" s="295" t="n"/>
      <c r="X2126" s="290" t="inlineStr">
        <is>
          <t>Plot válido</t>
        </is>
      </c>
    </row>
    <row r="2127" hidden="1" ht="15.75" customHeight="1" s="412">
      <c r="A2127" s="294" t="n"/>
      <c r="B2127" s="294" t="n"/>
      <c r="C2127" s="294" t="n"/>
      <c r="D2127" s="294" t="n"/>
      <c r="E2127" s="294" t="n"/>
      <c r="F2127" s="295" t="n"/>
      <c r="G2127" s="295" t="n"/>
      <c r="H2127" s="296" t="n"/>
      <c r="I2127" s="295" t="n"/>
      <c r="J2127" s="296" t="n"/>
      <c r="K2127" s="295" t="n"/>
      <c r="L2127" s="297" t="n"/>
      <c r="M2127" s="297">
        <f>'ENS TARDIO 201819'!$K2127-'ENS TARDIO 201819'!$I2127</f>
        <v/>
      </c>
      <c r="N2127" s="295" t="n"/>
      <c r="O2127" s="295" t="n"/>
      <c r="P2127" s="295" t="n"/>
      <c r="Q2127" s="295" t="n"/>
      <c r="R2127" s="295" t="n"/>
      <c r="S2127" s="295" t="n"/>
      <c r="T2127" s="295" t="n"/>
      <c r="U2127" s="295" t="n"/>
      <c r="V2127" s="295" t="n"/>
      <c r="W2127" s="295" t="n"/>
      <c r="X2127" s="290" t="inlineStr">
        <is>
          <t>Plot válido</t>
        </is>
      </c>
    </row>
    <row r="2128" hidden="1" ht="15.75" customHeight="1" s="412">
      <c r="A2128" s="294" t="n"/>
      <c r="B2128" s="294" t="n"/>
      <c r="C2128" s="294" t="n"/>
      <c r="D2128" s="294" t="n"/>
      <c r="E2128" s="294" t="n"/>
      <c r="F2128" s="295" t="n"/>
      <c r="G2128" s="295" t="n"/>
      <c r="H2128" s="296" t="n"/>
      <c r="I2128" s="295" t="n"/>
      <c r="J2128" s="296" t="n"/>
      <c r="K2128" s="295" t="n"/>
      <c r="L2128" s="297" t="n"/>
      <c r="M2128" s="297">
        <f>'ENS TARDIO 201819'!$K2128-'ENS TARDIO 201819'!$I2128</f>
        <v/>
      </c>
      <c r="N2128" s="295" t="n"/>
      <c r="O2128" s="295" t="n"/>
      <c r="P2128" s="295" t="n"/>
      <c r="Q2128" s="295" t="n"/>
      <c r="R2128" s="295" t="n"/>
      <c r="S2128" s="295" t="n"/>
      <c r="T2128" s="295" t="n"/>
      <c r="U2128" s="295" t="n"/>
      <c r="V2128" s="295" t="n"/>
      <c r="W2128" s="295" t="n"/>
      <c r="X2128" s="290" t="inlineStr">
        <is>
          <t>Plot válido</t>
        </is>
      </c>
    </row>
    <row r="2129" hidden="1" ht="15.75" customHeight="1" s="412">
      <c r="A2129" s="294" t="n"/>
      <c r="B2129" s="294" t="n"/>
      <c r="C2129" s="294" t="n"/>
      <c r="D2129" s="294" t="n"/>
      <c r="E2129" s="294" t="n"/>
      <c r="F2129" s="295" t="n"/>
      <c r="G2129" s="295" t="n"/>
      <c r="H2129" s="296" t="n"/>
      <c r="I2129" s="295" t="n"/>
      <c r="J2129" s="296" t="n"/>
      <c r="K2129" s="295" t="n"/>
      <c r="L2129" s="297" t="n"/>
      <c r="M2129" s="297">
        <f>'ENS TARDIO 201819'!$K2129-'ENS TARDIO 201819'!$I2129</f>
        <v/>
      </c>
      <c r="N2129" s="295" t="n"/>
      <c r="O2129" s="295" t="n"/>
      <c r="P2129" s="295" t="n"/>
      <c r="Q2129" s="295" t="n"/>
      <c r="R2129" s="295" t="n"/>
      <c r="S2129" s="295" t="n"/>
      <c r="T2129" s="295" t="n"/>
      <c r="U2129" s="295" t="n"/>
      <c r="V2129" s="295" t="n"/>
      <c r="W2129" s="295" t="n"/>
      <c r="X2129" s="290" t="inlineStr">
        <is>
          <t>Plot válido</t>
        </is>
      </c>
    </row>
    <row r="2130" hidden="1" ht="15.75" customHeight="1" s="412">
      <c r="A2130" s="294" t="n"/>
      <c r="B2130" s="294" t="n"/>
      <c r="C2130" s="294" t="n"/>
      <c r="D2130" s="294" t="n"/>
      <c r="E2130" s="294" t="n"/>
      <c r="F2130" s="295" t="n"/>
      <c r="G2130" s="295" t="n"/>
      <c r="H2130" s="296" t="n"/>
      <c r="I2130" s="295" t="n"/>
      <c r="J2130" s="296" t="n"/>
      <c r="K2130" s="295" t="n"/>
      <c r="L2130" s="297" t="n"/>
      <c r="M2130" s="297">
        <f>'ENS TARDIO 201819'!$K2130-'ENS TARDIO 201819'!$I2130</f>
        <v/>
      </c>
      <c r="N2130" s="295" t="n"/>
      <c r="O2130" s="295" t="n"/>
      <c r="P2130" s="295" t="n"/>
      <c r="Q2130" s="295" t="n"/>
      <c r="R2130" s="295" t="n"/>
      <c r="S2130" s="295" t="n"/>
      <c r="T2130" s="295" t="n"/>
      <c r="U2130" s="295" t="n"/>
      <c r="V2130" s="295" t="n"/>
      <c r="W2130" s="295" t="n"/>
      <c r="X2130" s="290" t="inlineStr">
        <is>
          <t>Plot válido</t>
        </is>
      </c>
    </row>
    <row r="2131" hidden="1" ht="15.75" customHeight="1" s="412">
      <c r="A2131" s="294" t="n"/>
      <c r="B2131" s="294" t="n"/>
      <c r="C2131" s="294" t="n"/>
      <c r="D2131" s="294" t="n"/>
      <c r="E2131" s="294" t="n"/>
      <c r="F2131" s="295" t="n"/>
      <c r="G2131" s="295" t="n"/>
      <c r="H2131" s="296" t="n"/>
      <c r="I2131" s="295" t="n"/>
      <c r="J2131" s="296" t="n"/>
      <c r="K2131" s="295" t="n"/>
      <c r="L2131" s="297" t="n"/>
      <c r="M2131" s="297">
        <f>'ENS TARDIO 201819'!$K2131-'ENS TARDIO 201819'!$I2131</f>
        <v/>
      </c>
      <c r="N2131" s="295" t="n"/>
      <c r="O2131" s="295" t="n"/>
      <c r="P2131" s="295" t="n"/>
      <c r="Q2131" s="295" t="n"/>
      <c r="R2131" s="295" t="n"/>
      <c r="S2131" s="295" t="n"/>
      <c r="T2131" s="295" t="n"/>
      <c r="U2131" s="295" t="n"/>
      <c r="V2131" s="295" t="n"/>
      <c r="W2131" s="295" t="n"/>
      <c r="X2131" s="290" t="inlineStr">
        <is>
          <t>Plot válido</t>
        </is>
      </c>
    </row>
    <row r="2132" hidden="1" ht="15.75" customHeight="1" s="412">
      <c r="A2132" s="294" t="n"/>
      <c r="B2132" s="294" t="n"/>
      <c r="C2132" s="294" t="n"/>
      <c r="D2132" s="294" t="n"/>
      <c r="E2132" s="294" t="n"/>
      <c r="F2132" s="295" t="n"/>
      <c r="G2132" s="295" t="n"/>
      <c r="H2132" s="296" t="n"/>
      <c r="I2132" s="295" t="n"/>
      <c r="J2132" s="296" t="n"/>
      <c r="K2132" s="295" t="n"/>
      <c r="L2132" s="297" t="n"/>
      <c r="M2132" s="297">
        <f>'ENS TARDIO 201819'!$K2132-'ENS TARDIO 201819'!$I2132</f>
        <v/>
      </c>
      <c r="N2132" s="295" t="n"/>
      <c r="O2132" s="295" t="n"/>
      <c r="P2132" s="295" t="n"/>
      <c r="Q2132" s="295" t="n"/>
      <c r="R2132" s="295" t="n"/>
      <c r="S2132" s="295" t="n"/>
      <c r="T2132" s="295" t="n"/>
      <c r="U2132" s="295" t="n"/>
      <c r="V2132" s="295" t="n"/>
      <c r="W2132" s="295" t="n"/>
      <c r="X2132" s="290" t="inlineStr">
        <is>
          <t>Plot válido</t>
        </is>
      </c>
    </row>
    <row r="2133" hidden="1" ht="15.75" customHeight="1" s="412">
      <c r="A2133" s="294" t="n"/>
      <c r="B2133" s="294" t="n"/>
      <c r="C2133" s="294" t="n"/>
      <c r="D2133" s="294" t="n"/>
      <c r="E2133" s="294" t="n"/>
      <c r="F2133" s="295" t="n"/>
      <c r="G2133" s="295" t="n"/>
      <c r="H2133" s="296" t="n"/>
      <c r="I2133" s="295" t="n"/>
      <c r="J2133" s="296" t="n"/>
      <c r="K2133" s="295" t="n"/>
      <c r="L2133" s="297" t="n"/>
      <c r="M2133" s="297">
        <f>'ENS TARDIO 201819'!$K2133-'ENS TARDIO 201819'!$I2133</f>
        <v/>
      </c>
      <c r="N2133" s="295" t="n"/>
      <c r="O2133" s="295" t="n"/>
      <c r="P2133" s="295" t="n"/>
      <c r="Q2133" s="295" t="n"/>
      <c r="R2133" s="295" t="n"/>
      <c r="S2133" s="295" t="n"/>
      <c r="T2133" s="295" t="n"/>
      <c r="U2133" s="295" t="n"/>
      <c r="V2133" s="295" t="n"/>
      <c r="W2133" s="295" t="n"/>
      <c r="X2133" s="290" t="inlineStr">
        <is>
          <t>Plot válido</t>
        </is>
      </c>
    </row>
    <row r="2134" hidden="1" ht="15.75" customHeight="1" s="412">
      <c r="A2134" s="294" t="n"/>
      <c r="B2134" s="294" t="n"/>
      <c r="C2134" s="294" t="n"/>
      <c r="D2134" s="294" t="n"/>
      <c r="E2134" s="294" t="n"/>
      <c r="F2134" s="295" t="n"/>
      <c r="G2134" s="295" t="n"/>
      <c r="H2134" s="296" t="n"/>
      <c r="I2134" s="295" t="n"/>
      <c r="J2134" s="296" t="n"/>
      <c r="K2134" s="295" t="n"/>
      <c r="L2134" s="297" t="n"/>
      <c r="M2134" s="297">
        <f>'ENS TARDIO 201819'!$K2134-'ENS TARDIO 201819'!$I2134</f>
        <v/>
      </c>
      <c r="N2134" s="295" t="n"/>
      <c r="O2134" s="295" t="n"/>
      <c r="P2134" s="295" t="n"/>
      <c r="Q2134" s="295" t="n"/>
      <c r="R2134" s="295" t="n"/>
      <c r="S2134" s="295" t="n"/>
      <c r="T2134" s="295" t="n"/>
      <c r="U2134" s="295" t="n"/>
      <c r="V2134" s="295" t="n"/>
      <c r="W2134" s="295" t="n"/>
      <c r="X2134" s="290" t="inlineStr">
        <is>
          <t>Plot válido</t>
        </is>
      </c>
    </row>
    <row r="2135" hidden="1" ht="15.75" customHeight="1" s="412">
      <c r="A2135" s="294" t="n"/>
      <c r="B2135" s="294" t="n"/>
      <c r="C2135" s="294" t="n"/>
      <c r="D2135" s="294" t="n"/>
      <c r="E2135" s="294" t="n"/>
      <c r="F2135" s="295" t="n"/>
      <c r="G2135" s="295" t="n"/>
      <c r="H2135" s="296" t="n"/>
      <c r="I2135" s="295" t="n"/>
      <c r="J2135" s="296" t="n"/>
      <c r="K2135" s="295" t="n"/>
      <c r="L2135" s="297" t="n"/>
      <c r="M2135" s="297">
        <f>'ENS TARDIO 201819'!$K2135-'ENS TARDIO 201819'!$I2135</f>
        <v/>
      </c>
      <c r="N2135" s="295" t="n"/>
      <c r="O2135" s="295" t="n"/>
      <c r="P2135" s="295" t="n"/>
      <c r="Q2135" s="295" t="n"/>
      <c r="R2135" s="295" t="n"/>
      <c r="S2135" s="295" t="n"/>
      <c r="T2135" s="295" t="n"/>
      <c r="U2135" s="295" t="n"/>
      <c r="V2135" s="295" t="n"/>
      <c r="W2135" s="295" t="n"/>
      <c r="X2135" s="290" t="inlineStr">
        <is>
          <t>Plot válido</t>
        </is>
      </c>
    </row>
    <row r="2136" hidden="1" ht="15.75" customHeight="1" s="412">
      <c r="A2136" s="294" t="n"/>
      <c r="B2136" s="294" t="n"/>
      <c r="C2136" s="294" t="n"/>
      <c r="D2136" s="294" t="n"/>
      <c r="E2136" s="294" t="n"/>
      <c r="F2136" s="295" t="n"/>
      <c r="G2136" s="295" t="n"/>
      <c r="H2136" s="296" t="n"/>
      <c r="I2136" s="295" t="n"/>
      <c r="J2136" s="296" t="n"/>
      <c r="K2136" s="295" t="n"/>
      <c r="L2136" s="297" t="n"/>
      <c r="M2136" s="297">
        <f>'ENS TARDIO 201819'!$K2136-'ENS TARDIO 201819'!$I2136</f>
        <v/>
      </c>
      <c r="N2136" s="295" t="n"/>
      <c r="O2136" s="295" t="n"/>
      <c r="P2136" s="295" t="n"/>
      <c r="Q2136" s="295" t="n"/>
      <c r="R2136" s="295" t="n"/>
      <c r="S2136" s="295" t="n"/>
      <c r="T2136" s="295" t="n"/>
      <c r="U2136" s="295" t="n"/>
      <c r="V2136" s="295" t="n"/>
      <c r="W2136" s="295" t="n"/>
      <c r="X2136" s="290" t="inlineStr">
        <is>
          <t>Plot válido</t>
        </is>
      </c>
    </row>
    <row r="2137" hidden="1" ht="15.75" customHeight="1" s="412">
      <c r="A2137" s="294" t="n"/>
      <c r="B2137" s="294" t="n"/>
      <c r="C2137" s="294" t="n"/>
      <c r="D2137" s="294" t="n"/>
      <c r="E2137" s="294" t="n"/>
      <c r="F2137" s="295" t="n"/>
      <c r="G2137" s="295" t="n"/>
      <c r="H2137" s="296" t="n"/>
      <c r="I2137" s="295" t="n"/>
      <c r="J2137" s="296" t="n"/>
      <c r="K2137" s="295" t="n"/>
      <c r="L2137" s="297" t="n"/>
      <c r="M2137" s="297">
        <f>'ENS TARDIO 201819'!$K2137-'ENS TARDIO 201819'!$I2137</f>
        <v/>
      </c>
      <c r="N2137" s="295" t="n"/>
      <c r="O2137" s="295" t="n"/>
      <c r="P2137" s="295" t="n"/>
      <c r="Q2137" s="295" t="n"/>
      <c r="R2137" s="295" t="n"/>
      <c r="S2137" s="295" t="n"/>
      <c r="T2137" s="295" t="n"/>
      <c r="U2137" s="295" t="n"/>
      <c r="V2137" s="295" t="n"/>
      <c r="W2137" s="295" t="n"/>
      <c r="X2137" s="290" t="inlineStr">
        <is>
          <t>Plot válido</t>
        </is>
      </c>
    </row>
    <row r="2138" hidden="1" ht="15.75" customHeight="1" s="412">
      <c r="A2138" s="294" t="n"/>
      <c r="B2138" s="294" t="n"/>
      <c r="C2138" s="294" t="n"/>
      <c r="D2138" s="294" t="n"/>
      <c r="E2138" s="294" t="n"/>
      <c r="F2138" s="295" t="n"/>
      <c r="G2138" s="295" t="n"/>
      <c r="H2138" s="296" t="n"/>
      <c r="I2138" s="295" t="n"/>
      <c r="J2138" s="296" t="n"/>
      <c r="K2138" s="295" t="n"/>
      <c r="L2138" s="297" t="n"/>
      <c r="M2138" s="297">
        <f>'ENS TARDIO 201819'!$K2138-'ENS TARDIO 201819'!$I2138</f>
        <v/>
      </c>
      <c r="N2138" s="295" t="n"/>
      <c r="O2138" s="295" t="n"/>
      <c r="P2138" s="295" t="n"/>
      <c r="Q2138" s="295" t="n"/>
      <c r="R2138" s="295" t="n"/>
      <c r="S2138" s="295" t="n"/>
      <c r="T2138" s="295" t="n"/>
      <c r="U2138" s="295" t="n"/>
      <c r="V2138" s="295" t="n"/>
      <c r="W2138" s="295" t="n"/>
      <c r="X2138" s="290" t="inlineStr">
        <is>
          <t>Plot válido</t>
        </is>
      </c>
    </row>
    <row r="2139" hidden="1" ht="15.75" customHeight="1" s="412">
      <c r="A2139" s="294" t="n"/>
      <c r="B2139" s="294" t="n"/>
      <c r="C2139" s="294" t="n"/>
      <c r="D2139" s="294" t="n"/>
      <c r="E2139" s="294" t="n"/>
      <c r="F2139" s="295" t="n"/>
      <c r="G2139" s="295" t="n"/>
      <c r="H2139" s="296" t="n"/>
      <c r="I2139" s="295" t="n"/>
      <c r="J2139" s="296" t="n"/>
      <c r="K2139" s="295" t="n"/>
      <c r="L2139" s="297" t="n"/>
      <c r="M2139" s="297">
        <f>'ENS TARDIO 201819'!$K2139-'ENS TARDIO 201819'!$I2139</f>
        <v/>
      </c>
      <c r="N2139" s="295" t="n"/>
      <c r="O2139" s="295" t="n"/>
      <c r="P2139" s="295" t="n"/>
      <c r="Q2139" s="295" t="n"/>
      <c r="R2139" s="295" t="n"/>
      <c r="S2139" s="295" t="n"/>
      <c r="T2139" s="295" t="n"/>
      <c r="U2139" s="295" t="n"/>
      <c r="V2139" s="295" t="n"/>
      <c r="W2139" s="295" t="n"/>
      <c r="X2139" s="290" t="inlineStr">
        <is>
          <t>Plot válido</t>
        </is>
      </c>
    </row>
    <row r="2140" hidden="1" ht="15.75" customHeight="1" s="412">
      <c r="A2140" s="294" t="n"/>
      <c r="B2140" s="294" t="n"/>
      <c r="C2140" s="294" t="n"/>
      <c r="D2140" s="294" t="n"/>
      <c r="E2140" s="294" t="n"/>
      <c r="F2140" s="295" t="n"/>
      <c r="G2140" s="295" t="n"/>
      <c r="H2140" s="296" t="n"/>
      <c r="I2140" s="295" t="n"/>
      <c r="J2140" s="296" t="n"/>
      <c r="K2140" s="295" t="n"/>
      <c r="L2140" s="297" t="n"/>
      <c r="M2140" s="297">
        <f>'ENS TARDIO 201819'!$K2140-'ENS TARDIO 201819'!$I2140</f>
        <v/>
      </c>
      <c r="N2140" s="295" t="n"/>
      <c r="O2140" s="295" t="n"/>
      <c r="P2140" s="295" t="n"/>
      <c r="Q2140" s="295" t="n"/>
      <c r="R2140" s="295" t="n"/>
      <c r="S2140" s="295" t="n"/>
      <c r="T2140" s="295" t="n"/>
      <c r="U2140" s="295" t="n"/>
      <c r="V2140" s="295" t="n"/>
      <c r="W2140" s="295" t="n"/>
      <c r="X2140" s="290" t="inlineStr">
        <is>
          <t>Se descarta</t>
        </is>
      </c>
    </row>
    <row r="2141" hidden="1" ht="15.75" customHeight="1" s="412">
      <c r="A2141" s="294" t="n"/>
      <c r="B2141" s="294" t="n"/>
      <c r="C2141" s="294" t="n"/>
      <c r="D2141" s="294" t="n"/>
      <c r="E2141" s="294" t="n"/>
      <c r="F2141" s="295" t="n"/>
      <c r="G2141" s="295" t="n"/>
      <c r="H2141" s="296" t="n"/>
      <c r="I2141" s="295" t="n"/>
      <c r="J2141" s="296" t="n"/>
      <c r="K2141" s="295" t="n"/>
      <c r="L2141" s="297" t="n"/>
      <c r="M2141" s="297">
        <f>'ENS TARDIO 201819'!$K2141-'ENS TARDIO 201819'!$I2141</f>
        <v/>
      </c>
      <c r="N2141" s="295" t="n"/>
      <c r="O2141" s="295" t="n"/>
      <c r="P2141" s="295" t="n"/>
      <c r="Q2141" s="295" t="n"/>
      <c r="R2141" s="295" t="n"/>
      <c r="S2141" s="295" t="n"/>
      <c r="T2141" s="295" t="n"/>
      <c r="U2141" s="295" t="n"/>
      <c r="V2141" s="295" t="n"/>
      <c r="W2141" s="295" t="n"/>
      <c r="X2141" s="290" t="inlineStr">
        <is>
          <t>Se descarta</t>
        </is>
      </c>
    </row>
    <row r="2142" hidden="1" ht="15.75" customHeight="1" s="412">
      <c r="A2142" s="294" t="n"/>
      <c r="B2142" s="294" t="n"/>
      <c r="C2142" s="294" t="n"/>
      <c r="D2142" s="294" t="n"/>
      <c r="E2142" s="294" t="n"/>
      <c r="F2142" s="295" t="n"/>
      <c r="G2142" s="295" t="n"/>
      <c r="H2142" s="296" t="n"/>
      <c r="I2142" s="295" t="n"/>
      <c r="J2142" s="296" t="n"/>
      <c r="K2142" s="295" t="n"/>
      <c r="L2142" s="297" t="n"/>
      <c r="M2142" s="297">
        <f>'ENS TARDIO 201819'!$K2142-'ENS TARDIO 201819'!$I2142</f>
        <v/>
      </c>
      <c r="N2142" s="295" t="n"/>
      <c r="O2142" s="295" t="n"/>
      <c r="P2142" s="295" t="n"/>
      <c r="Q2142" s="295" t="n"/>
      <c r="R2142" s="295" t="n"/>
      <c r="S2142" s="295" t="n"/>
      <c r="T2142" s="295" t="n"/>
      <c r="U2142" s="295" t="n"/>
      <c r="V2142" s="295" t="n"/>
      <c r="W2142" s="295" t="n"/>
      <c r="X2142" s="290" t="inlineStr">
        <is>
          <t>Se descarta</t>
        </is>
      </c>
    </row>
    <row r="2143" hidden="1" ht="15.75" customHeight="1" s="412">
      <c r="A2143" s="294" t="n"/>
      <c r="B2143" s="294" t="n"/>
      <c r="C2143" s="294" t="n"/>
      <c r="D2143" s="294" t="n"/>
      <c r="E2143" s="294" t="n"/>
      <c r="F2143" s="295" t="n"/>
      <c r="G2143" s="295" t="n"/>
      <c r="H2143" s="296" t="n"/>
      <c r="I2143" s="295" t="n"/>
      <c r="J2143" s="296" t="n"/>
      <c r="K2143" s="295" t="n"/>
      <c r="L2143" s="297" t="n"/>
      <c r="M2143" s="297">
        <f>'ENS TARDIO 201819'!$K2143-'ENS TARDIO 201819'!$I2143</f>
        <v/>
      </c>
      <c r="N2143" s="295" t="n"/>
      <c r="O2143" s="295" t="n"/>
      <c r="P2143" s="295" t="n"/>
      <c r="Q2143" s="295" t="n"/>
      <c r="R2143" s="295" t="n"/>
      <c r="S2143" s="295" t="n"/>
      <c r="T2143" s="295" t="n"/>
      <c r="U2143" s="295" t="n"/>
      <c r="V2143" s="295" t="n"/>
      <c r="W2143" s="295" t="n"/>
      <c r="X2143" s="290" t="inlineStr">
        <is>
          <t>Se descarta</t>
        </is>
      </c>
    </row>
    <row r="2144" hidden="1" ht="15.75" customHeight="1" s="412">
      <c r="A2144" s="294" t="n"/>
      <c r="B2144" s="294" t="n"/>
      <c r="C2144" s="294" t="n"/>
      <c r="D2144" s="294" t="n"/>
      <c r="E2144" s="294" t="n"/>
      <c r="F2144" s="295" t="n"/>
      <c r="G2144" s="295" t="n"/>
      <c r="H2144" s="296" t="n"/>
      <c r="I2144" s="295" t="n"/>
      <c r="J2144" s="296" t="n"/>
      <c r="K2144" s="295" t="n"/>
      <c r="L2144" s="297" t="n"/>
      <c r="M2144" s="297">
        <f>'ENS TARDIO 201819'!$K2144-'ENS TARDIO 201819'!$I2144</f>
        <v/>
      </c>
      <c r="N2144" s="295" t="n"/>
      <c r="O2144" s="295" t="n"/>
      <c r="P2144" s="295" t="n"/>
      <c r="Q2144" s="295" t="n"/>
      <c r="R2144" s="295" t="n"/>
      <c r="S2144" s="295" t="n"/>
      <c r="T2144" s="295" t="n"/>
      <c r="U2144" s="295" t="n"/>
      <c r="V2144" s="295" t="n"/>
      <c r="W2144" s="295" t="n"/>
      <c r="X2144" s="290" t="inlineStr">
        <is>
          <t>Se descarta</t>
        </is>
      </c>
    </row>
    <row r="2145" hidden="1" ht="15.75" customHeight="1" s="412">
      <c r="A2145" s="294" t="n"/>
      <c r="B2145" s="294" t="n"/>
      <c r="C2145" s="294" t="n"/>
      <c r="D2145" s="294" t="n"/>
      <c r="E2145" s="294" t="n"/>
      <c r="F2145" s="295" t="n"/>
      <c r="G2145" s="295" t="n"/>
      <c r="H2145" s="296" t="n"/>
      <c r="I2145" s="295" t="n"/>
      <c r="J2145" s="296" t="n"/>
      <c r="K2145" s="295" t="n"/>
      <c r="L2145" s="297" t="n"/>
      <c r="M2145" s="297">
        <f>'ENS TARDIO 201819'!$K2145-'ENS TARDIO 201819'!$I2145</f>
        <v/>
      </c>
      <c r="N2145" s="295" t="n"/>
      <c r="O2145" s="295" t="n"/>
      <c r="P2145" s="295" t="n"/>
      <c r="Q2145" s="295" t="n"/>
      <c r="R2145" s="295" t="n"/>
      <c r="S2145" s="295" t="n"/>
      <c r="T2145" s="295" t="n"/>
      <c r="U2145" s="295" t="n"/>
      <c r="V2145" s="295" t="n"/>
      <c r="W2145" s="295" t="n"/>
      <c r="X2145" s="290" t="inlineStr">
        <is>
          <t>Se descarta</t>
        </is>
      </c>
    </row>
    <row r="2146" hidden="1" ht="15.75" customHeight="1" s="412">
      <c r="A2146" s="294" t="n"/>
      <c r="B2146" s="294" t="n"/>
      <c r="C2146" s="294" t="n"/>
      <c r="D2146" s="294" t="n"/>
      <c r="E2146" s="294" t="n"/>
      <c r="F2146" s="295" t="n"/>
      <c r="G2146" s="295" t="n"/>
      <c r="H2146" s="296" t="n"/>
      <c r="I2146" s="295" t="n"/>
      <c r="J2146" s="296" t="n"/>
      <c r="K2146" s="295" t="n"/>
      <c r="L2146" s="297" t="n"/>
      <c r="M2146" s="297">
        <f>'ENS TARDIO 201819'!$K2146-'ENS TARDIO 201819'!$I2146</f>
        <v/>
      </c>
      <c r="N2146" s="295" t="n"/>
      <c r="O2146" s="295" t="n"/>
      <c r="P2146" s="295" t="n"/>
      <c r="Q2146" s="295" t="n"/>
      <c r="R2146" s="295" t="n"/>
      <c r="S2146" s="295" t="n"/>
      <c r="T2146" s="295" t="n"/>
      <c r="U2146" s="295" t="n"/>
      <c r="V2146" s="295" t="n"/>
      <c r="W2146" s="295" t="n"/>
      <c r="X2146" s="290" t="inlineStr">
        <is>
          <t>Se descarta</t>
        </is>
      </c>
    </row>
    <row r="2147" hidden="1" ht="15.75" customHeight="1" s="412">
      <c r="A2147" s="294" t="n"/>
      <c r="B2147" s="294" t="n"/>
      <c r="C2147" s="294" t="n"/>
      <c r="D2147" s="294" t="n"/>
      <c r="E2147" s="294" t="n"/>
      <c r="F2147" s="295" t="n"/>
      <c r="G2147" s="295" t="n"/>
      <c r="H2147" s="296" t="n"/>
      <c r="I2147" s="295" t="n"/>
      <c r="J2147" s="296" t="n"/>
      <c r="K2147" s="295" t="n"/>
      <c r="L2147" s="297" t="n"/>
      <c r="M2147" s="297">
        <f>'ENS TARDIO 201819'!$K2147-'ENS TARDIO 201819'!$I2147</f>
        <v/>
      </c>
      <c r="N2147" s="295" t="n"/>
      <c r="O2147" s="295" t="n"/>
      <c r="P2147" s="295" t="n"/>
      <c r="Q2147" s="295" t="n"/>
      <c r="R2147" s="295" t="n"/>
      <c r="S2147" s="295" t="n"/>
      <c r="T2147" s="295" t="n"/>
      <c r="U2147" s="295" t="n"/>
      <c r="V2147" s="295" t="n"/>
      <c r="W2147" s="295" t="n"/>
      <c r="X2147" s="290" t="inlineStr">
        <is>
          <t>Se descarta</t>
        </is>
      </c>
    </row>
    <row r="2148" hidden="1" ht="15.75" customHeight="1" s="412">
      <c r="A2148" s="294" t="n"/>
      <c r="B2148" s="294" t="n"/>
      <c r="C2148" s="294" t="n"/>
      <c r="D2148" s="294" t="n"/>
      <c r="E2148" s="294" t="n"/>
      <c r="F2148" s="295" t="n"/>
      <c r="G2148" s="295" t="n"/>
      <c r="H2148" s="296" t="n"/>
      <c r="I2148" s="295" t="n"/>
      <c r="J2148" s="296" t="n"/>
      <c r="K2148" s="295" t="n"/>
      <c r="L2148" s="297" t="n"/>
      <c r="M2148" s="297">
        <f>'ENS TARDIO 201819'!$K2148-'ENS TARDIO 201819'!$I2148</f>
        <v/>
      </c>
      <c r="N2148" s="295" t="n"/>
      <c r="O2148" s="295" t="n"/>
      <c r="P2148" s="295" t="n"/>
      <c r="Q2148" s="295" t="n"/>
      <c r="R2148" s="295" t="n"/>
      <c r="S2148" s="295" t="n"/>
      <c r="T2148" s="295" t="n"/>
      <c r="U2148" s="295" t="n"/>
      <c r="V2148" s="295" t="n"/>
      <c r="W2148" s="295" t="n"/>
      <c r="X2148" s="290" t="inlineStr">
        <is>
          <t>Se descarta</t>
        </is>
      </c>
    </row>
    <row r="2149" hidden="1" ht="15.75" customHeight="1" s="412">
      <c r="A2149" s="294" t="n"/>
      <c r="B2149" s="294" t="n"/>
      <c r="C2149" s="294" t="n"/>
      <c r="D2149" s="294" t="n"/>
      <c r="E2149" s="294" t="n"/>
      <c r="F2149" s="295" t="n"/>
      <c r="G2149" s="295" t="n"/>
      <c r="H2149" s="296" t="n"/>
      <c r="I2149" s="295" t="n"/>
      <c r="J2149" s="296" t="n"/>
      <c r="K2149" s="295" t="n"/>
      <c r="L2149" s="297" t="n"/>
      <c r="M2149" s="297">
        <f>'ENS TARDIO 201819'!$K2149-'ENS TARDIO 201819'!$I2149</f>
        <v/>
      </c>
      <c r="N2149" s="295" t="n"/>
      <c r="O2149" s="295" t="n"/>
      <c r="P2149" s="295" t="n"/>
      <c r="Q2149" s="295" t="n"/>
      <c r="R2149" s="295" t="n"/>
      <c r="S2149" s="295" t="n"/>
      <c r="T2149" s="295" t="n"/>
      <c r="U2149" s="295" t="n"/>
      <c r="V2149" s="295" t="n"/>
      <c r="W2149" s="295" t="n"/>
      <c r="X2149" s="290" t="inlineStr">
        <is>
          <t>Se descarta</t>
        </is>
      </c>
    </row>
    <row r="2150" hidden="1" ht="15.75" customHeight="1" s="412">
      <c r="A2150" s="294" t="n"/>
      <c r="B2150" s="294" t="n"/>
      <c r="C2150" s="294" t="n"/>
      <c r="D2150" s="294" t="n"/>
      <c r="E2150" s="294" t="n"/>
      <c r="F2150" s="295" t="n"/>
      <c r="G2150" s="295" t="n"/>
      <c r="H2150" s="296" t="n"/>
      <c r="I2150" s="295" t="n"/>
      <c r="J2150" s="296" t="n"/>
      <c r="K2150" s="295" t="n"/>
      <c r="L2150" s="297" t="n"/>
      <c r="M2150" s="297">
        <f>'ENS TARDIO 201819'!$K2150-'ENS TARDIO 201819'!$I2150</f>
        <v/>
      </c>
      <c r="N2150" s="295" t="n"/>
      <c r="O2150" s="295" t="n"/>
      <c r="P2150" s="295" t="n"/>
      <c r="Q2150" s="295" t="n"/>
      <c r="R2150" s="295" t="n"/>
      <c r="S2150" s="295" t="n"/>
      <c r="T2150" s="295" t="n"/>
      <c r="U2150" s="295" t="n"/>
      <c r="V2150" s="295" t="n"/>
      <c r="W2150" s="295" t="n"/>
      <c r="X2150" s="290" t="inlineStr">
        <is>
          <t>Plot válido</t>
        </is>
      </c>
    </row>
    <row r="2151" hidden="1" ht="15.75" customHeight="1" s="412">
      <c r="A2151" s="294" t="n"/>
      <c r="B2151" s="294" t="n"/>
      <c r="C2151" s="294" t="n"/>
      <c r="D2151" s="294" t="n"/>
      <c r="E2151" s="294" t="n"/>
      <c r="F2151" s="295" t="n"/>
      <c r="G2151" s="295" t="n"/>
      <c r="H2151" s="296" t="n"/>
      <c r="I2151" s="295" t="n"/>
      <c r="J2151" s="296" t="n"/>
      <c r="K2151" s="295" t="n"/>
      <c r="L2151" s="297" t="n"/>
      <c r="M2151" s="297">
        <f>'ENS TARDIO 201819'!$K2151-'ENS TARDIO 201819'!$I2151</f>
        <v/>
      </c>
      <c r="N2151" s="295" t="n"/>
      <c r="O2151" s="295" t="n"/>
      <c r="P2151" s="295" t="n"/>
      <c r="Q2151" s="295" t="n"/>
      <c r="R2151" s="295" t="n"/>
      <c r="S2151" s="295" t="n"/>
      <c r="T2151" s="295" t="n"/>
      <c r="U2151" s="295" t="n"/>
      <c r="V2151" s="295" t="n"/>
      <c r="W2151" s="295" t="n"/>
      <c r="X2151" s="290" t="inlineStr">
        <is>
          <t>Plot válido</t>
        </is>
      </c>
    </row>
    <row r="2152" hidden="1" ht="15.75" customHeight="1" s="412">
      <c r="A2152" s="294" t="n"/>
      <c r="B2152" s="294" t="n"/>
      <c r="C2152" s="294" t="n"/>
      <c r="D2152" s="294" t="n"/>
      <c r="E2152" s="294" t="n"/>
      <c r="F2152" s="295" t="n"/>
      <c r="G2152" s="295" t="n"/>
      <c r="H2152" s="296" t="n"/>
      <c r="I2152" s="295" t="n"/>
      <c r="J2152" s="296" t="n"/>
      <c r="K2152" s="295" t="n"/>
      <c r="L2152" s="297" t="n"/>
      <c r="M2152" s="297">
        <f>'ENS TARDIO 201819'!$K2152-'ENS TARDIO 201819'!$I2152</f>
        <v/>
      </c>
      <c r="N2152" s="295" t="n"/>
      <c r="O2152" s="295" t="n"/>
      <c r="P2152" s="295" t="n"/>
      <c r="Q2152" s="295" t="n"/>
      <c r="R2152" s="295" t="n"/>
      <c r="S2152" s="295" t="n"/>
      <c r="T2152" s="295" t="n"/>
      <c r="U2152" s="295" t="n"/>
      <c r="V2152" s="295" t="n"/>
      <c r="W2152" s="295" t="n"/>
      <c r="X2152" s="290" t="inlineStr">
        <is>
          <t>Plot válido</t>
        </is>
      </c>
    </row>
    <row r="2153" hidden="1" ht="15.75" customHeight="1" s="412">
      <c r="A2153" s="294" t="n"/>
      <c r="B2153" s="294" t="n"/>
      <c r="C2153" s="294" t="n"/>
      <c r="D2153" s="294" t="n"/>
      <c r="E2153" s="294" t="n"/>
      <c r="F2153" s="295" t="n"/>
      <c r="G2153" s="295" t="n"/>
      <c r="H2153" s="296" t="n"/>
      <c r="I2153" s="295" t="n"/>
      <c r="J2153" s="296" t="n"/>
      <c r="K2153" s="295" t="n"/>
      <c r="L2153" s="297" t="n"/>
      <c r="M2153" s="297">
        <f>'ENS TARDIO 201819'!$K2153-'ENS TARDIO 201819'!$I2153</f>
        <v/>
      </c>
      <c r="N2153" s="295" t="n"/>
      <c r="O2153" s="295" t="n"/>
      <c r="P2153" s="295" t="n"/>
      <c r="Q2153" s="295" t="n"/>
      <c r="R2153" s="295" t="n"/>
      <c r="S2153" s="295" t="n"/>
      <c r="T2153" s="295" t="n"/>
      <c r="U2153" s="295" t="n"/>
      <c r="V2153" s="295" t="n"/>
      <c r="W2153" s="295" t="n"/>
      <c r="X2153" s="290" t="inlineStr">
        <is>
          <t>Plot válido</t>
        </is>
      </c>
    </row>
    <row r="2154" hidden="1" ht="15.75" customHeight="1" s="412">
      <c r="A2154" s="294" t="n"/>
      <c r="B2154" s="294" t="n"/>
      <c r="C2154" s="294" t="n"/>
      <c r="D2154" s="294" t="n"/>
      <c r="E2154" s="294" t="n"/>
      <c r="F2154" s="295" t="n"/>
      <c r="G2154" s="295" t="n"/>
      <c r="H2154" s="296" t="n"/>
      <c r="I2154" s="295" t="n"/>
      <c r="J2154" s="296" t="n"/>
      <c r="K2154" s="295" t="n"/>
      <c r="L2154" s="297" t="n"/>
      <c r="M2154" s="297">
        <f>'ENS TARDIO 201819'!$K2154-'ENS TARDIO 201819'!$I2154</f>
        <v/>
      </c>
      <c r="N2154" s="295" t="n"/>
      <c r="O2154" s="295" t="n"/>
      <c r="P2154" s="295" t="n"/>
      <c r="Q2154" s="295" t="n"/>
      <c r="R2154" s="295" t="n"/>
      <c r="S2154" s="295" t="n"/>
      <c r="T2154" s="295" t="n"/>
      <c r="U2154" s="295" t="n"/>
      <c r="V2154" s="295" t="n"/>
      <c r="W2154" s="295" t="n"/>
      <c r="X2154" s="290" t="inlineStr">
        <is>
          <t>Plot válido</t>
        </is>
      </c>
    </row>
    <row r="2155" hidden="1" ht="15.75" customHeight="1" s="412">
      <c r="A2155" s="294" t="n"/>
      <c r="B2155" s="294" t="n"/>
      <c r="C2155" s="294" t="n"/>
      <c r="D2155" s="294" t="n"/>
      <c r="E2155" s="294" t="n"/>
      <c r="F2155" s="295" t="n"/>
      <c r="G2155" s="295" t="n"/>
      <c r="H2155" s="296" t="n"/>
      <c r="I2155" s="295" t="n"/>
      <c r="J2155" s="296" t="n"/>
      <c r="K2155" s="295" t="n"/>
      <c r="L2155" s="297" t="n"/>
      <c r="M2155" s="297">
        <f>'ENS TARDIO 201819'!$K2155-'ENS TARDIO 201819'!$I2155</f>
        <v/>
      </c>
      <c r="N2155" s="295" t="n"/>
      <c r="O2155" s="295" t="n"/>
      <c r="P2155" s="295" t="n"/>
      <c r="Q2155" s="295" t="n"/>
      <c r="R2155" s="295" t="n"/>
      <c r="S2155" s="295" t="n"/>
      <c r="T2155" s="295" t="n"/>
      <c r="U2155" s="295" t="n"/>
      <c r="V2155" s="295" t="n"/>
      <c r="W2155" s="295" t="n"/>
      <c r="X2155" s="290" t="inlineStr">
        <is>
          <t>Plot válido</t>
        </is>
      </c>
    </row>
    <row r="2156" hidden="1" ht="15.75" customHeight="1" s="412">
      <c r="A2156" s="294" t="n"/>
      <c r="B2156" s="294" t="n"/>
      <c r="C2156" s="294" t="n"/>
      <c r="D2156" s="294" t="n"/>
      <c r="E2156" s="294" t="n"/>
      <c r="F2156" s="295" t="n"/>
      <c r="G2156" s="295" t="n"/>
      <c r="H2156" s="296" t="n"/>
      <c r="I2156" s="295" t="n"/>
      <c r="J2156" s="296" t="n"/>
      <c r="K2156" s="295" t="n"/>
      <c r="L2156" s="297" t="n"/>
      <c r="M2156" s="297">
        <f>'ENS TARDIO 201819'!$K2156-'ENS TARDIO 201819'!$I2156</f>
        <v/>
      </c>
      <c r="N2156" s="295" t="n"/>
      <c r="O2156" s="295" t="n"/>
      <c r="P2156" s="295" t="n"/>
      <c r="Q2156" s="295" t="n"/>
      <c r="R2156" s="295" t="n"/>
      <c r="S2156" s="295" t="n"/>
      <c r="T2156" s="295" t="n"/>
      <c r="U2156" s="295" t="n"/>
      <c r="V2156" s="295" t="n"/>
      <c r="W2156" s="295" t="n"/>
      <c r="X2156" s="290" t="inlineStr">
        <is>
          <t>Plot válido</t>
        </is>
      </c>
    </row>
    <row r="2157" hidden="1" ht="15.75" customHeight="1" s="412">
      <c r="A2157" s="294" t="n"/>
      <c r="B2157" s="294" t="n"/>
      <c r="C2157" s="294" t="n"/>
      <c r="D2157" s="294" t="n"/>
      <c r="E2157" s="294" t="n"/>
      <c r="F2157" s="295" t="n"/>
      <c r="G2157" s="295" t="n"/>
      <c r="H2157" s="296" t="n"/>
      <c r="I2157" s="295" t="n"/>
      <c r="J2157" s="296" t="n"/>
      <c r="K2157" s="295" t="n"/>
      <c r="L2157" s="297" t="n"/>
      <c r="M2157" s="297">
        <f>'ENS TARDIO 201819'!$K2157-'ENS TARDIO 201819'!$I2157</f>
        <v/>
      </c>
      <c r="N2157" s="295" t="n"/>
      <c r="O2157" s="295" t="n"/>
      <c r="P2157" s="295" t="n"/>
      <c r="Q2157" s="295" t="n"/>
      <c r="R2157" s="295" t="n"/>
      <c r="S2157" s="295" t="n"/>
      <c r="T2157" s="295" t="n"/>
      <c r="U2157" s="295" t="n"/>
      <c r="V2157" s="295" t="n"/>
      <c r="W2157" s="295" t="n"/>
      <c r="X2157" s="290" t="inlineStr">
        <is>
          <t>Plot válido</t>
        </is>
      </c>
    </row>
    <row r="2158" hidden="1" ht="15.75" customHeight="1" s="412">
      <c r="A2158" s="294" t="n"/>
      <c r="B2158" s="294" t="n"/>
      <c r="C2158" s="294" t="n"/>
      <c r="D2158" s="294" t="n"/>
      <c r="E2158" s="294" t="n"/>
      <c r="F2158" s="295" t="n"/>
      <c r="G2158" s="295" t="n"/>
      <c r="H2158" s="296" t="n"/>
      <c r="I2158" s="295" t="n"/>
      <c r="J2158" s="296" t="n"/>
      <c r="K2158" s="295" t="n"/>
      <c r="L2158" s="297" t="n"/>
      <c r="M2158" s="297">
        <f>'ENS TARDIO 201819'!$K2158-'ENS TARDIO 201819'!$I2158</f>
        <v/>
      </c>
      <c r="N2158" s="295" t="n"/>
      <c r="O2158" s="295" t="n"/>
      <c r="P2158" s="295" t="n"/>
      <c r="Q2158" s="295" t="n"/>
      <c r="R2158" s="295" t="n"/>
      <c r="S2158" s="295" t="n"/>
      <c r="T2158" s="295" t="n"/>
      <c r="U2158" s="295" t="n"/>
      <c r="V2158" s="295" t="n"/>
      <c r="W2158" s="295" t="n"/>
      <c r="X2158" s="290" t="inlineStr">
        <is>
          <t>Plot válido</t>
        </is>
      </c>
    </row>
    <row r="2159" hidden="1" ht="15.75" customHeight="1" s="412">
      <c r="A2159" s="294" t="n"/>
      <c r="B2159" s="294" t="n"/>
      <c r="C2159" s="294" t="n"/>
      <c r="D2159" s="294" t="n"/>
      <c r="E2159" s="294" t="n"/>
      <c r="F2159" s="295" t="n"/>
      <c r="G2159" s="295" t="n"/>
      <c r="H2159" s="296" t="n"/>
      <c r="I2159" s="295" t="n"/>
      <c r="J2159" s="296" t="n"/>
      <c r="K2159" s="295" t="n"/>
      <c r="L2159" s="297" t="n"/>
      <c r="M2159" s="297">
        <f>'ENS TARDIO 201819'!$K2159-'ENS TARDIO 201819'!$I2159</f>
        <v/>
      </c>
      <c r="N2159" s="295" t="n"/>
      <c r="O2159" s="295" t="n"/>
      <c r="P2159" s="295" t="n"/>
      <c r="Q2159" s="295" t="n"/>
      <c r="R2159" s="295" t="n"/>
      <c r="S2159" s="295" t="n"/>
      <c r="T2159" s="295" t="n"/>
      <c r="U2159" s="295" t="n"/>
      <c r="V2159" s="295" t="n"/>
      <c r="W2159" s="295" t="n"/>
      <c r="X2159" s="290" t="inlineStr">
        <is>
          <t>Plot válido</t>
        </is>
      </c>
    </row>
    <row r="2160" hidden="1" ht="15.75" customHeight="1" s="412">
      <c r="A2160" s="294" t="n"/>
      <c r="B2160" s="294" t="n"/>
      <c r="C2160" s="294" t="n"/>
      <c r="D2160" s="294" t="n"/>
      <c r="E2160" s="294" t="n"/>
      <c r="F2160" s="295" t="n"/>
      <c r="G2160" s="295" t="n"/>
      <c r="H2160" s="296" t="n"/>
      <c r="I2160" s="295" t="n"/>
      <c r="J2160" s="296" t="n"/>
      <c r="K2160" s="295" t="n"/>
      <c r="L2160" s="297" t="n"/>
      <c r="M2160" s="297">
        <f>'ENS TARDIO 201819'!$K2160-'ENS TARDIO 201819'!$I2160</f>
        <v/>
      </c>
      <c r="N2160" s="295" t="n"/>
      <c r="O2160" s="295" t="n"/>
      <c r="P2160" s="295" t="n"/>
      <c r="Q2160" s="295" t="n"/>
      <c r="R2160" s="295" t="n"/>
      <c r="S2160" s="295" t="n"/>
      <c r="T2160" s="295" t="n"/>
      <c r="U2160" s="295" t="n"/>
      <c r="V2160" s="295" t="n"/>
      <c r="W2160" s="295" t="n"/>
      <c r="X2160" s="290" t="inlineStr">
        <is>
          <t>Plot válido</t>
        </is>
      </c>
    </row>
    <row r="2161" hidden="1" ht="15.75" customHeight="1" s="412">
      <c r="A2161" s="294" t="n"/>
      <c r="B2161" s="294" t="n"/>
      <c r="C2161" s="294" t="n"/>
      <c r="D2161" s="294" t="n"/>
      <c r="E2161" s="294" t="n"/>
      <c r="F2161" s="295" t="n"/>
      <c r="G2161" s="295" t="n"/>
      <c r="H2161" s="296" t="n"/>
      <c r="I2161" s="295" t="n"/>
      <c r="J2161" s="296" t="n"/>
      <c r="K2161" s="295" t="n"/>
      <c r="L2161" s="297" t="n"/>
      <c r="M2161" s="297">
        <f>'ENS TARDIO 201819'!$K2161-'ENS TARDIO 201819'!$I2161</f>
        <v/>
      </c>
      <c r="N2161" s="295" t="n"/>
      <c r="O2161" s="295" t="n"/>
      <c r="P2161" s="295" t="n"/>
      <c r="Q2161" s="295" t="n"/>
      <c r="R2161" s="295" t="n"/>
      <c r="S2161" s="295" t="n"/>
      <c r="T2161" s="295" t="n"/>
      <c r="U2161" s="295" t="n"/>
      <c r="V2161" s="295" t="n"/>
      <c r="W2161" s="295" t="n"/>
      <c r="X2161" s="290" t="inlineStr">
        <is>
          <t>Plot válido</t>
        </is>
      </c>
    </row>
    <row r="2162" ht="15.75" customHeight="1" s="412">
      <c r="A2162" s="294" t="n"/>
      <c r="B2162" s="294" t="n"/>
      <c r="C2162" s="294" t="n"/>
      <c r="D2162" s="294" t="n"/>
      <c r="E2162" s="294" t="n"/>
      <c r="F2162" s="295" t="n"/>
      <c r="G2162" s="295" t="n"/>
      <c r="H2162" s="296" t="n"/>
      <c r="I2162" s="295" t="n"/>
      <c r="J2162" s="296" t="n"/>
      <c r="K2162" s="295" t="n"/>
      <c r="L2162" s="297" t="n"/>
      <c r="M2162" s="297">
        <f>'ENS TARDIO 201819'!$K2162-'ENS TARDIO 201819'!$I2162</f>
        <v/>
      </c>
      <c r="N2162" s="295" t="n"/>
      <c r="O2162" s="295" t="n"/>
      <c r="P2162" s="295" t="n"/>
      <c r="Q2162" s="295" t="n"/>
      <c r="R2162" s="295" t="n"/>
      <c r="S2162" s="295" t="n"/>
      <c r="T2162" s="295" t="n"/>
      <c r="U2162" s="295" t="n"/>
      <c r="V2162" s="295" t="n"/>
      <c r="W2162" s="295" t="n"/>
      <c r="X2162" s="290" t="n"/>
    </row>
    <row r="2163" hidden="1" ht="15.75" customHeight="1" s="412">
      <c r="A2163" s="294" t="n"/>
      <c r="B2163" s="294" t="n"/>
      <c r="C2163" s="294" t="n"/>
      <c r="D2163" s="294" t="n"/>
      <c r="E2163" s="294" t="n"/>
      <c r="F2163" s="295" t="n"/>
      <c r="G2163" s="295" t="n"/>
      <c r="H2163" s="296" t="n"/>
      <c r="I2163" s="295" t="n"/>
      <c r="J2163" s="296" t="n"/>
      <c r="K2163" s="295" t="n"/>
      <c r="L2163" s="297" t="n"/>
      <c r="M2163" s="297">
        <f>'ENS TARDIO 201819'!$K2163-'ENS TARDIO 201819'!$I2163</f>
        <v/>
      </c>
      <c r="N2163" s="295" t="n"/>
      <c r="O2163" s="295" t="n"/>
      <c r="P2163" s="295" t="n"/>
      <c r="Q2163" s="295" t="n"/>
      <c r="R2163" s="295" t="n"/>
      <c r="S2163" s="295" t="n"/>
      <c r="T2163" s="295" t="n"/>
      <c r="U2163" s="295" t="n"/>
      <c r="V2163" s="295" t="n"/>
      <c r="W2163" s="295" t="n"/>
      <c r="X2163" s="290" t="inlineStr">
        <is>
          <t>Se descarta</t>
        </is>
      </c>
    </row>
    <row r="2164" hidden="1" ht="15.75" customHeight="1" s="412">
      <c r="A2164" s="294" t="n"/>
      <c r="B2164" s="294" t="n"/>
      <c r="C2164" s="294" t="n"/>
      <c r="D2164" s="294" t="n"/>
      <c r="E2164" s="294" t="n"/>
      <c r="F2164" s="295" t="n"/>
      <c r="G2164" s="295" t="n"/>
      <c r="H2164" s="296" t="n"/>
      <c r="I2164" s="295" t="n"/>
      <c r="J2164" s="296" t="n"/>
      <c r="K2164" s="295" t="n"/>
      <c r="L2164" s="297" t="n"/>
      <c r="M2164" s="297">
        <f>'ENS TARDIO 201819'!$K2164-'ENS TARDIO 201819'!$I2164</f>
        <v/>
      </c>
      <c r="N2164" s="295" t="n"/>
      <c r="O2164" s="295" t="n"/>
      <c r="P2164" s="295" t="n"/>
      <c r="Q2164" s="295" t="n"/>
      <c r="R2164" s="295" t="n"/>
      <c r="S2164" s="295" t="n"/>
      <c r="T2164" s="295" t="n"/>
      <c r="U2164" s="295" t="n"/>
      <c r="V2164" s="295" t="n"/>
      <c r="W2164" s="295" t="n"/>
      <c r="X2164" s="290" t="inlineStr">
        <is>
          <t>Se descarta</t>
        </is>
      </c>
    </row>
    <row r="2165" hidden="1" ht="15.75" customHeight="1" s="412">
      <c r="A2165" s="294" t="n"/>
      <c r="B2165" s="294" t="n"/>
      <c r="C2165" s="294" t="n"/>
      <c r="D2165" s="294" t="n"/>
      <c r="E2165" s="294" t="n"/>
      <c r="F2165" s="295" t="n"/>
      <c r="G2165" s="295" t="n"/>
      <c r="H2165" s="296" t="n"/>
      <c r="I2165" s="295" t="n"/>
      <c r="J2165" s="296" t="n"/>
      <c r="K2165" s="295" t="n"/>
      <c r="L2165" s="297" t="n"/>
      <c r="M2165" s="297">
        <f>'ENS TARDIO 201819'!$K2165-'ENS TARDIO 201819'!$I2165</f>
        <v/>
      </c>
      <c r="N2165" s="295" t="n"/>
      <c r="O2165" s="295" t="n"/>
      <c r="P2165" s="295" t="n"/>
      <c r="Q2165" s="295" t="n"/>
      <c r="R2165" s="295" t="n"/>
      <c r="S2165" s="295" t="n"/>
      <c r="T2165" s="295" t="n"/>
      <c r="U2165" s="295" t="n"/>
      <c r="V2165" s="295" t="n"/>
      <c r="W2165" s="295" t="n"/>
      <c r="X2165" s="290" t="inlineStr">
        <is>
          <t>Se descarta</t>
        </is>
      </c>
    </row>
    <row r="2166" hidden="1" ht="15.75" customHeight="1" s="412">
      <c r="A2166" s="294" t="n"/>
      <c r="B2166" s="294" t="n"/>
      <c r="C2166" s="294" t="n"/>
      <c r="D2166" s="294" t="n"/>
      <c r="E2166" s="294" t="n"/>
      <c r="F2166" s="295" t="n"/>
      <c r="G2166" s="295" t="n"/>
      <c r="H2166" s="296" t="n"/>
      <c r="I2166" s="295" t="n"/>
      <c r="J2166" s="296" t="n"/>
      <c r="K2166" s="295" t="n"/>
      <c r="L2166" s="297" t="n"/>
      <c r="M2166" s="297">
        <f>'ENS TARDIO 201819'!$K2166-'ENS TARDIO 201819'!$I2166</f>
        <v/>
      </c>
      <c r="N2166" s="295" t="n"/>
      <c r="O2166" s="295" t="n"/>
      <c r="P2166" s="295" t="n"/>
      <c r="Q2166" s="295" t="n"/>
      <c r="R2166" s="295" t="n"/>
      <c r="S2166" s="295" t="n"/>
      <c r="T2166" s="295" t="n"/>
      <c r="U2166" s="295" t="n"/>
      <c r="V2166" s="295" t="n"/>
      <c r="W2166" s="295" t="n"/>
      <c r="X2166" s="290" t="inlineStr">
        <is>
          <t>Se descarta</t>
        </is>
      </c>
    </row>
    <row r="2167" hidden="1" ht="15.75" customHeight="1" s="412">
      <c r="A2167" s="294" t="n"/>
      <c r="B2167" s="294" t="n"/>
      <c r="C2167" s="294" t="n"/>
      <c r="D2167" s="294" t="n"/>
      <c r="E2167" s="294" t="n"/>
      <c r="F2167" s="295" t="n"/>
      <c r="G2167" s="295" t="n"/>
      <c r="H2167" s="296" t="n"/>
      <c r="I2167" s="295" t="n"/>
      <c r="J2167" s="296" t="n"/>
      <c r="K2167" s="295" t="n"/>
      <c r="L2167" s="297" t="n"/>
      <c r="M2167" s="297">
        <f>'ENS TARDIO 201819'!$K2167-'ENS TARDIO 201819'!$I2167</f>
        <v/>
      </c>
      <c r="N2167" s="295" t="n"/>
      <c r="O2167" s="295" t="n"/>
      <c r="P2167" s="295" t="n"/>
      <c r="Q2167" s="295" t="n"/>
      <c r="R2167" s="295" t="n"/>
      <c r="S2167" s="295" t="n"/>
      <c r="T2167" s="295" t="n"/>
      <c r="U2167" s="295" t="n"/>
      <c r="V2167" s="295" t="n"/>
      <c r="W2167" s="295" t="n"/>
      <c r="X2167" s="290" t="inlineStr">
        <is>
          <t>Se descarta</t>
        </is>
      </c>
    </row>
    <row r="2168" hidden="1" ht="15.75" customHeight="1" s="412">
      <c r="A2168" s="294" t="n"/>
      <c r="B2168" s="294" t="n"/>
      <c r="C2168" s="294" t="n"/>
      <c r="D2168" s="294" t="n"/>
      <c r="E2168" s="294" t="n"/>
      <c r="F2168" s="295" t="n"/>
      <c r="G2168" s="295" t="n"/>
      <c r="H2168" s="296" t="n"/>
      <c r="I2168" s="295" t="n"/>
      <c r="J2168" s="296" t="n"/>
      <c r="K2168" s="295" t="n"/>
      <c r="L2168" s="297" t="n"/>
      <c r="M2168" s="297">
        <f>'ENS TARDIO 201819'!$K2168-'ENS TARDIO 201819'!$I2168</f>
        <v/>
      </c>
      <c r="N2168" s="295" t="n"/>
      <c r="O2168" s="295" t="n"/>
      <c r="P2168" s="295" t="n"/>
      <c r="Q2168" s="295" t="n"/>
      <c r="R2168" s="295" t="n"/>
      <c r="S2168" s="295" t="n"/>
      <c r="T2168" s="295" t="n"/>
      <c r="U2168" s="295" t="n"/>
      <c r="V2168" s="295" t="n"/>
      <c r="W2168" s="295" t="n"/>
      <c r="X2168" s="290" t="inlineStr">
        <is>
          <t>Se descarta</t>
        </is>
      </c>
    </row>
    <row r="2169" hidden="1" ht="15.75" customHeight="1" s="412">
      <c r="A2169" s="294" t="n"/>
      <c r="B2169" s="294" t="n"/>
      <c r="C2169" s="294" t="n"/>
      <c r="D2169" s="294" t="n"/>
      <c r="E2169" s="294" t="n"/>
      <c r="F2169" s="295" t="n"/>
      <c r="G2169" s="295" t="n"/>
      <c r="H2169" s="296" t="n"/>
      <c r="I2169" s="295" t="n"/>
      <c r="J2169" s="296" t="n"/>
      <c r="K2169" s="295" t="n"/>
      <c r="L2169" s="297" t="n"/>
      <c r="M2169" s="297">
        <f>'ENS TARDIO 201819'!$K2169-'ENS TARDIO 201819'!$I2169</f>
        <v/>
      </c>
      <c r="N2169" s="295" t="n"/>
      <c r="O2169" s="295" t="n"/>
      <c r="P2169" s="295" t="n"/>
      <c r="Q2169" s="295" t="n"/>
      <c r="R2169" s="295" t="n"/>
      <c r="S2169" s="295" t="n"/>
      <c r="T2169" s="295" t="n"/>
      <c r="U2169" s="295" t="n"/>
      <c r="V2169" s="295" t="n"/>
      <c r="W2169" s="295" t="n"/>
      <c r="X2169" s="290" t="inlineStr">
        <is>
          <t>Se descarta</t>
        </is>
      </c>
    </row>
    <row r="2170" hidden="1" ht="15.75" customHeight="1" s="412">
      <c r="A2170" s="294" t="n"/>
      <c r="B2170" s="294" t="n"/>
      <c r="C2170" s="294" t="n"/>
      <c r="D2170" s="294" t="n"/>
      <c r="E2170" s="294" t="n"/>
      <c r="F2170" s="295" t="n"/>
      <c r="G2170" s="295" t="n"/>
      <c r="H2170" s="296" t="n"/>
      <c r="I2170" s="295" t="n"/>
      <c r="J2170" s="296" t="n"/>
      <c r="K2170" s="295" t="n"/>
      <c r="L2170" s="297" t="n"/>
      <c r="M2170" s="297">
        <f>'ENS TARDIO 201819'!$K2170-'ENS TARDIO 201819'!$I2170</f>
        <v/>
      </c>
      <c r="N2170" s="295" t="n"/>
      <c r="O2170" s="295" t="n"/>
      <c r="P2170" s="295" t="n"/>
      <c r="Q2170" s="295" t="n"/>
      <c r="R2170" s="295" t="n"/>
      <c r="S2170" s="295" t="n"/>
      <c r="T2170" s="295" t="n"/>
      <c r="U2170" s="295" t="n"/>
      <c r="V2170" s="295" t="n"/>
      <c r="W2170" s="295" t="n"/>
      <c r="X2170" s="290" t="inlineStr">
        <is>
          <t>Se descarta</t>
        </is>
      </c>
    </row>
    <row r="2171" hidden="1" ht="15.75" customHeight="1" s="412">
      <c r="A2171" s="294" t="n"/>
      <c r="B2171" s="294" t="n"/>
      <c r="C2171" s="294" t="n"/>
      <c r="D2171" s="294" t="n"/>
      <c r="E2171" s="294" t="n"/>
      <c r="F2171" s="295" t="n"/>
      <c r="G2171" s="295" t="n"/>
      <c r="H2171" s="296" t="n"/>
      <c r="I2171" s="295" t="n"/>
      <c r="J2171" s="296" t="n"/>
      <c r="K2171" s="295" t="n"/>
      <c r="L2171" s="297" t="n"/>
      <c r="M2171" s="297">
        <f>'ENS TARDIO 201819'!$K2171-'ENS TARDIO 201819'!$I2171</f>
        <v/>
      </c>
      <c r="N2171" s="295" t="n"/>
      <c r="O2171" s="295" t="n"/>
      <c r="P2171" s="295" t="n"/>
      <c r="Q2171" s="295" t="n"/>
      <c r="R2171" s="295" t="n"/>
      <c r="S2171" s="295" t="n"/>
      <c r="T2171" s="295" t="n"/>
      <c r="U2171" s="295" t="n"/>
      <c r="V2171" s="295" t="n"/>
      <c r="W2171" s="295" t="n"/>
      <c r="X2171" s="290" t="inlineStr">
        <is>
          <t>Se descarta</t>
        </is>
      </c>
    </row>
    <row r="2172" hidden="1" ht="15.75" customHeight="1" s="412">
      <c r="A2172" s="294" t="n"/>
      <c r="B2172" s="294" t="n"/>
      <c r="C2172" s="294" t="n"/>
      <c r="D2172" s="294" t="n"/>
      <c r="E2172" s="294" t="n"/>
      <c r="F2172" s="295" t="n"/>
      <c r="G2172" s="295" t="n"/>
      <c r="H2172" s="296" t="n"/>
      <c r="I2172" s="295" t="n"/>
      <c r="J2172" s="296" t="n"/>
      <c r="K2172" s="295" t="n"/>
      <c r="L2172" s="297" t="n"/>
      <c r="M2172" s="297">
        <f>'ENS TARDIO 201819'!$K2172-'ENS TARDIO 201819'!$I2172</f>
        <v/>
      </c>
      <c r="N2172" s="295" t="n"/>
      <c r="O2172" s="295" t="n"/>
      <c r="P2172" s="295" t="n"/>
      <c r="Q2172" s="295" t="n"/>
      <c r="R2172" s="295" t="n"/>
      <c r="S2172" s="295" t="n"/>
      <c r="T2172" s="295" t="n"/>
      <c r="U2172" s="295" t="n"/>
      <c r="V2172" s="295" t="n"/>
      <c r="W2172" s="295" t="n"/>
      <c r="X2172" s="290" t="inlineStr">
        <is>
          <t>Se descarta</t>
        </is>
      </c>
    </row>
    <row r="2173" hidden="1" ht="15.75" customHeight="1" s="412">
      <c r="A2173" s="294" t="n"/>
      <c r="B2173" s="294" t="n"/>
      <c r="C2173" s="294" t="n"/>
      <c r="D2173" s="294" t="n"/>
      <c r="E2173" s="294" t="n"/>
      <c r="F2173" s="295" t="n"/>
      <c r="G2173" s="295" t="n"/>
      <c r="H2173" s="296" t="n"/>
      <c r="I2173" s="295" t="n"/>
      <c r="J2173" s="296" t="n"/>
      <c r="K2173" s="295" t="n"/>
      <c r="L2173" s="297" t="n"/>
      <c r="M2173" s="297">
        <f>'ENS TARDIO 201819'!$K2173-'ENS TARDIO 201819'!$I2173</f>
        <v/>
      </c>
      <c r="N2173" s="295" t="n"/>
      <c r="O2173" s="295" t="n"/>
      <c r="P2173" s="295" t="n"/>
      <c r="Q2173" s="295" t="n"/>
      <c r="R2173" s="295" t="n"/>
      <c r="S2173" s="295" t="n"/>
      <c r="T2173" s="295" t="n"/>
      <c r="U2173" s="295" t="n"/>
      <c r="V2173" s="295" t="n"/>
      <c r="W2173" s="295" t="n"/>
      <c r="X2173" s="290" t="inlineStr">
        <is>
          <t>Se descarta</t>
        </is>
      </c>
    </row>
    <row r="2174" hidden="1" ht="15.75" customHeight="1" s="412">
      <c r="A2174" s="294" t="n"/>
      <c r="B2174" s="294" t="n"/>
      <c r="C2174" s="294" t="n"/>
      <c r="D2174" s="294" t="n"/>
      <c r="E2174" s="294" t="n"/>
      <c r="F2174" s="295" t="n"/>
      <c r="G2174" s="295" t="n"/>
      <c r="H2174" s="296" t="n"/>
      <c r="I2174" s="295" t="n"/>
      <c r="J2174" s="296" t="n"/>
      <c r="K2174" s="295" t="n"/>
      <c r="L2174" s="297" t="n"/>
      <c r="M2174" s="297">
        <f>'ENS TARDIO 201819'!$K2174-'ENS TARDIO 201819'!$I2174</f>
        <v/>
      </c>
      <c r="N2174" s="295" t="n"/>
      <c r="O2174" s="295" t="n"/>
      <c r="P2174" s="295" t="n"/>
      <c r="Q2174" s="295" t="n"/>
      <c r="R2174" s="295" t="n"/>
      <c r="S2174" s="295" t="n"/>
      <c r="T2174" s="295" t="n"/>
      <c r="U2174" s="295" t="n"/>
      <c r="V2174" s="295" t="n"/>
      <c r="W2174" s="295" t="n"/>
      <c r="X2174" s="290" t="inlineStr">
        <is>
          <t>Se descarta</t>
        </is>
      </c>
    </row>
    <row r="2175" hidden="1" ht="15.75" customHeight="1" s="412">
      <c r="A2175" s="294" t="n"/>
      <c r="B2175" s="294" t="n"/>
      <c r="C2175" s="294" t="n"/>
      <c r="D2175" s="294" t="n"/>
      <c r="E2175" s="294" t="n"/>
      <c r="F2175" s="295" t="n"/>
      <c r="G2175" s="295" t="n"/>
      <c r="H2175" s="296" t="n"/>
      <c r="I2175" s="295" t="n"/>
      <c r="J2175" s="296" t="n"/>
      <c r="K2175" s="295" t="n"/>
      <c r="L2175" s="297" t="n"/>
      <c r="M2175" s="297">
        <f>'ENS TARDIO 201819'!$K2175-'ENS TARDIO 201819'!$I2175</f>
        <v/>
      </c>
      <c r="N2175" s="295" t="n"/>
      <c r="O2175" s="295" t="n"/>
      <c r="P2175" s="295" t="n"/>
      <c r="Q2175" s="295" t="n"/>
      <c r="R2175" s="295" t="n"/>
      <c r="S2175" s="295" t="n"/>
      <c r="T2175" s="295" t="n"/>
      <c r="U2175" s="295" t="n"/>
      <c r="V2175" s="295" t="n"/>
      <c r="W2175" s="295" t="n"/>
      <c r="X2175" s="290" t="inlineStr">
        <is>
          <t>Se descarta</t>
        </is>
      </c>
    </row>
    <row r="2176" hidden="1" ht="15.75" customHeight="1" s="412">
      <c r="A2176" s="294" t="n"/>
      <c r="B2176" s="294" t="n"/>
      <c r="C2176" s="294" t="n"/>
      <c r="D2176" s="294" t="n"/>
      <c r="E2176" s="294" t="n"/>
      <c r="F2176" s="295" t="n"/>
      <c r="G2176" s="295" t="n"/>
      <c r="H2176" s="296" t="n"/>
      <c r="I2176" s="295" t="n"/>
      <c r="J2176" s="296" t="n"/>
      <c r="K2176" s="295" t="n"/>
      <c r="L2176" s="297" t="n"/>
      <c r="M2176" s="297">
        <f>'ENS TARDIO 201819'!$K2176-'ENS TARDIO 201819'!$I2176</f>
        <v/>
      </c>
      <c r="N2176" s="295" t="n"/>
      <c r="O2176" s="295" t="n"/>
      <c r="P2176" s="295" t="n"/>
      <c r="Q2176" s="295" t="n"/>
      <c r="R2176" s="295" t="n"/>
      <c r="S2176" s="295" t="n"/>
      <c r="T2176" s="295" t="n"/>
      <c r="U2176" s="295" t="n"/>
      <c r="V2176" s="295" t="n"/>
      <c r="W2176" s="295" t="n"/>
      <c r="X2176" s="290" t="inlineStr">
        <is>
          <t>Se descarta</t>
        </is>
      </c>
    </row>
    <row r="2177" hidden="1" ht="15.75" customHeight="1" s="412">
      <c r="A2177" s="294" t="n"/>
      <c r="B2177" s="294" t="n"/>
      <c r="C2177" s="294" t="n"/>
      <c r="D2177" s="294" t="n"/>
      <c r="E2177" s="294" t="n"/>
      <c r="F2177" s="295" t="n"/>
      <c r="G2177" s="295" t="n"/>
      <c r="H2177" s="296" t="n"/>
      <c r="I2177" s="295" t="n"/>
      <c r="J2177" s="296" t="n"/>
      <c r="K2177" s="295" t="n"/>
      <c r="L2177" s="297" t="n"/>
      <c r="M2177" s="297">
        <f>'ENS TARDIO 201819'!$K2177-'ENS TARDIO 201819'!$I2177</f>
        <v/>
      </c>
      <c r="N2177" s="295" t="n"/>
      <c r="O2177" s="295" t="n"/>
      <c r="P2177" s="295" t="n"/>
      <c r="Q2177" s="295" t="n"/>
      <c r="R2177" s="295" t="n"/>
      <c r="S2177" s="295" t="n"/>
      <c r="T2177" s="295" t="n"/>
      <c r="U2177" s="295" t="n"/>
      <c r="V2177" s="295" t="n"/>
      <c r="W2177" s="295" t="n"/>
      <c r="X2177" s="290" t="inlineStr">
        <is>
          <t>Se descarta</t>
        </is>
      </c>
    </row>
    <row r="2178" hidden="1" ht="15.75" customHeight="1" s="412">
      <c r="A2178" s="294" t="n"/>
      <c r="B2178" s="294" t="n"/>
      <c r="C2178" s="294" t="n"/>
      <c r="D2178" s="294" t="n"/>
      <c r="E2178" s="294" t="n"/>
      <c r="F2178" s="295" t="n"/>
      <c r="G2178" s="295" t="n"/>
      <c r="H2178" s="296" t="n"/>
      <c r="I2178" s="295" t="n"/>
      <c r="J2178" s="296" t="n"/>
      <c r="K2178" s="295" t="n"/>
      <c r="L2178" s="297" t="n"/>
      <c r="M2178" s="297">
        <f>'ENS TARDIO 201819'!$K2178-'ENS TARDIO 201819'!$I2178</f>
        <v/>
      </c>
      <c r="N2178" s="295" t="n"/>
      <c r="O2178" s="295" t="n"/>
      <c r="P2178" s="295" t="n"/>
      <c r="Q2178" s="295" t="n"/>
      <c r="R2178" s="295" t="n"/>
      <c r="S2178" s="295" t="n"/>
      <c r="T2178" s="295" t="n"/>
      <c r="U2178" s="295" t="n"/>
      <c r="V2178" s="295" t="n"/>
      <c r="W2178" s="295" t="n"/>
      <c r="X2178" s="290" t="inlineStr">
        <is>
          <t>Se descarta</t>
        </is>
      </c>
    </row>
    <row r="2179" hidden="1" ht="15.75" customHeight="1" s="412">
      <c r="A2179" s="294" t="n"/>
      <c r="B2179" s="294" t="n"/>
      <c r="C2179" s="294" t="n"/>
      <c r="D2179" s="294" t="n"/>
      <c r="E2179" s="294" t="n"/>
      <c r="F2179" s="295" t="n"/>
      <c r="G2179" s="295" t="n"/>
      <c r="H2179" s="296" t="n"/>
      <c r="I2179" s="295" t="n"/>
      <c r="J2179" s="296" t="n"/>
      <c r="K2179" s="295" t="n"/>
      <c r="L2179" s="297" t="n"/>
      <c r="M2179" s="297">
        <f>'ENS TARDIO 201819'!$K2179-'ENS TARDIO 201819'!$I2179</f>
        <v/>
      </c>
      <c r="N2179" s="295" t="n"/>
      <c r="O2179" s="295" t="n"/>
      <c r="P2179" s="295" t="n"/>
      <c r="Q2179" s="295" t="n"/>
      <c r="R2179" s="295" t="n"/>
      <c r="S2179" s="295" t="n"/>
      <c r="T2179" s="295" t="n"/>
      <c r="U2179" s="295" t="n"/>
      <c r="V2179" s="295" t="n"/>
      <c r="W2179" s="295" t="n"/>
      <c r="X2179" s="290" t="inlineStr">
        <is>
          <t>Se descarta</t>
        </is>
      </c>
    </row>
    <row r="2180" hidden="1" ht="15.75" customHeight="1" s="412">
      <c r="A2180" s="294" t="n"/>
      <c r="B2180" s="294" t="n"/>
      <c r="C2180" s="294" t="n"/>
      <c r="D2180" s="294" t="n"/>
      <c r="E2180" s="294" t="n"/>
      <c r="F2180" s="295" t="n"/>
      <c r="G2180" s="295" t="n"/>
      <c r="H2180" s="296" t="n"/>
      <c r="I2180" s="295" t="n"/>
      <c r="J2180" s="296" t="n"/>
      <c r="K2180" s="295" t="n"/>
      <c r="L2180" s="297" t="n"/>
      <c r="M2180" s="297">
        <f>'ENS TARDIO 201819'!$K2180-'ENS TARDIO 201819'!$I2180</f>
        <v/>
      </c>
      <c r="N2180" s="295" t="n"/>
      <c r="O2180" s="295" t="n"/>
      <c r="P2180" s="295" t="n"/>
      <c r="Q2180" s="295" t="n"/>
      <c r="R2180" s="295" t="n"/>
      <c r="S2180" s="295" t="n"/>
      <c r="T2180" s="295" t="n"/>
      <c r="U2180" s="295" t="n"/>
      <c r="V2180" s="295" t="n"/>
      <c r="W2180" s="295" t="n"/>
      <c r="X2180" s="290" t="inlineStr">
        <is>
          <t>Se descarta</t>
        </is>
      </c>
    </row>
    <row r="2181" hidden="1" ht="15.75" customHeight="1" s="412">
      <c r="A2181" s="294" t="n"/>
      <c r="B2181" s="294" t="n"/>
      <c r="C2181" s="294" t="n"/>
      <c r="D2181" s="294" t="n"/>
      <c r="E2181" s="294" t="n"/>
      <c r="F2181" s="295" t="n"/>
      <c r="G2181" s="295" t="n"/>
      <c r="H2181" s="296" t="n"/>
      <c r="I2181" s="295" t="n"/>
      <c r="J2181" s="296" t="n"/>
      <c r="K2181" s="295" t="n"/>
      <c r="L2181" s="297" t="n"/>
      <c r="M2181" s="297">
        <f>'ENS TARDIO 201819'!$K2181-'ENS TARDIO 201819'!$I2181</f>
        <v/>
      </c>
      <c r="N2181" s="295" t="n"/>
      <c r="O2181" s="295" t="n"/>
      <c r="P2181" s="295" t="n"/>
      <c r="Q2181" s="295" t="n"/>
      <c r="R2181" s="295" t="n"/>
      <c r="S2181" s="295" t="n"/>
      <c r="T2181" s="295" t="n"/>
      <c r="U2181" s="295" t="n"/>
      <c r="V2181" s="295" t="n"/>
      <c r="W2181" s="295" t="n"/>
      <c r="X2181" s="290" t="inlineStr">
        <is>
          <t>Se descarta</t>
        </is>
      </c>
    </row>
    <row r="2182" hidden="1" ht="15.75" customHeight="1" s="412">
      <c r="A2182" s="294" t="n"/>
      <c r="B2182" s="294" t="n"/>
      <c r="C2182" s="294" t="n"/>
      <c r="D2182" s="294" t="n"/>
      <c r="E2182" s="294" t="n"/>
      <c r="F2182" s="295" t="n"/>
      <c r="G2182" s="295" t="n"/>
      <c r="H2182" s="296" t="n"/>
      <c r="I2182" s="295" t="n"/>
      <c r="J2182" s="296" t="n"/>
      <c r="K2182" s="295" t="n"/>
      <c r="L2182" s="297" t="n"/>
      <c r="M2182" s="297">
        <f>'ENS TARDIO 201819'!$K2182-'ENS TARDIO 201819'!$I2182</f>
        <v/>
      </c>
      <c r="N2182" s="295" t="n"/>
      <c r="O2182" s="295" t="n"/>
      <c r="P2182" s="295" t="n"/>
      <c r="Q2182" s="295" t="n"/>
      <c r="R2182" s="295" t="n"/>
      <c r="S2182" s="295" t="n"/>
      <c r="T2182" s="295" t="n"/>
      <c r="U2182" s="295" t="n"/>
      <c r="V2182" s="295" t="n"/>
      <c r="W2182" s="295" t="n"/>
      <c r="X2182" s="290" t="inlineStr">
        <is>
          <t>Se descarta</t>
        </is>
      </c>
    </row>
    <row r="2183" hidden="1" ht="15.75" customHeight="1" s="412">
      <c r="A2183" s="294" t="n"/>
      <c r="B2183" s="294" t="n"/>
      <c r="C2183" s="294" t="n"/>
      <c r="D2183" s="294" t="n"/>
      <c r="E2183" s="294" t="n"/>
      <c r="F2183" s="295" t="n"/>
      <c r="G2183" s="295" t="n"/>
      <c r="H2183" s="296" t="n"/>
      <c r="I2183" s="295" t="n"/>
      <c r="J2183" s="296" t="n"/>
      <c r="K2183" s="295" t="n"/>
      <c r="L2183" s="297" t="n"/>
      <c r="M2183" s="297">
        <f>'ENS TARDIO 201819'!$K2183-'ENS TARDIO 201819'!$I2183</f>
        <v/>
      </c>
      <c r="N2183" s="295" t="n"/>
      <c r="O2183" s="295" t="n"/>
      <c r="P2183" s="295" t="n"/>
      <c r="Q2183" s="295" t="n"/>
      <c r="R2183" s="295" t="n"/>
      <c r="S2183" s="295" t="n"/>
      <c r="T2183" s="295" t="n"/>
      <c r="U2183" s="295" t="n"/>
      <c r="V2183" s="295" t="n"/>
      <c r="W2183" s="295" t="n"/>
      <c r="X2183" s="290" t="inlineStr">
        <is>
          <t>Plot válido</t>
        </is>
      </c>
    </row>
    <row r="2184" hidden="1" ht="15.75" customHeight="1" s="412">
      <c r="A2184" s="294" t="n"/>
      <c r="B2184" s="294" t="n"/>
      <c r="C2184" s="294" t="n"/>
      <c r="D2184" s="294" t="n"/>
      <c r="E2184" s="294" t="n"/>
      <c r="F2184" s="295" t="n"/>
      <c r="G2184" s="295" t="n"/>
      <c r="H2184" s="296" t="n"/>
      <c r="I2184" s="295" t="n"/>
      <c r="J2184" s="296" t="n"/>
      <c r="K2184" s="295" t="n"/>
      <c r="L2184" s="297" t="n"/>
      <c r="M2184" s="297">
        <f>'ENS TARDIO 201819'!$K2184-'ENS TARDIO 201819'!$I2184</f>
        <v/>
      </c>
      <c r="N2184" s="295" t="n"/>
      <c r="O2184" s="295" t="n"/>
      <c r="P2184" s="295" t="n"/>
      <c r="Q2184" s="295" t="n"/>
      <c r="R2184" s="295" t="n"/>
      <c r="S2184" s="295" t="n"/>
      <c r="T2184" s="295" t="n"/>
      <c r="U2184" s="295" t="n"/>
      <c r="V2184" s="295" t="n"/>
      <c r="W2184" s="295" t="n"/>
      <c r="X2184" s="290" t="inlineStr">
        <is>
          <t>Plot válido</t>
        </is>
      </c>
    </row>
    <row r="2185" hidden="1" ht="15.75" customHeight="1" s="412">
      <c r="A2185" s="294" t="n"/>
      <c r="B2185" s="294" t="n"/>
      <c r="C2185" s="294" t="n"/>
      <c r="D2185" s="294" t="n"/>
      <c r="E2185" s="294" t="n"/>
      <c r="F2185" s="295" t="n"/>
      <c r="G2185" s="295" t="n"/>
      <c r="H2185" s="296" t="n"/>
      <c r="I2185" s="295" t="n"/>
      <c r="J2185" s="296" t="n"/>
      <c r="K2185" s="295" t="n"/>
      <c r="L2185" s="297" t="n"/>
      <c r="M2185" s="297">
        <f>'ENS TARDIO 201819'!$K2185-'ENS TARDIO 201819'!$I2185</f>
        <v/>
      </c>
      <c r="N2185" s="295" t="n"/>
      <c r="O2185" s="295" t="n"/>
      <c r="P2185" s="295" t="n"/>
      <c r="Q2185" s="295" t="n"/>
      <c r="R2185" s="295" t="n"/>
      <c r="S2185" s="295" t="n"/>
      <c r="T2185" s="295" t="n"/>
      <c r="U2185" s="295" t="n"/>
      <c r="V2185" s="295" t="n"/>
      <c r="W2185" s="295" t="n"/>
      <c r="X2185" s="290" t="inlineStr">
        <is>
          <t>Plot válido</t>
        </is>
      </c>
    </row>
    <row r="2186" hidden="1" ht="15.75" customHeight="1" s="412">
      <c r="A2186" s="294" t="n"/>
      <c r="B2186" s="294" t="n"/>
      <c r="C2186" s="294" t="n"/>
      <c r="D2186" s="294" t="n"/>
      <c r="E2186" s="294" t="n"/>
      <c r="F2186" s="295" t="n"/>
      <c r="G2186" s="295" t="n"/>
      <c r="H2186" s="296" t="n"/>
      <c r="I2186" s="295" t="n"/>
      <c r="J2186" s="296" t="n"/>
      <c r="K2186" s="295" t="n"/>
      <c r="L2186" s="297" t="n"/>
      <c r="M2186" s="297">
        <f>'ENS TARDIO 201819'!$K2186-'ENS TARDIO 201819'!$I2186</f>
        <v/>
      </c>
      <c r="N2186" s="295" t="n"/>
      <c r="O2186" s="295" t="n"/>
      <c r="P2186" s="295" t="n"/>
      <c r="Q2186" s="295" t="n"/>
      <c r="R2186" s="295" t="n"/>
      <c r="S2186" s="295" t="n"/>
      <c r="T2186" s="295" t="n"/>
      <c r="U2186" s="295" t="n"/>
      <c r="V2186" s="295" t="n"/>
      <c r="W2186" s="295" t="n"/>
      <c r="X2186" s="290" t="inlineStr">
        <is>
          <t>Plot válido</t>
        </is>
      </c>
    </row>
    <row r="2187" hidden="1" ht="15.75" customHeight="1" s="412">
      <c r="A2187" s="294" t="n"/>
      <c r="B2187" s="294" t="n"/>
      <c r="C2187" s="294" t="n"/>
      <c r="D2187" s="294" t="n"/>
      <c r="E2187" s="294" t="n"/>
      <c r="F2187" s="295" t="n"/>
      <c r="G2187" s="295" t="n"/>
      <c r="H2187" s="296" t="n"/>
      <c r="I2187" s="295" t="n"/>
      <c r="J2187" s="296" t="n"/>
      <c r="K2187" s="295" t="n"/>
      <c r="L2187" s="297" t="n"/>
      <c r="M2187" s="297">
        <f>'ENS TARDIO 201819'!$K2187-'ENS TARDIO 201819'!$I2187</f>
        <v/>
      </c>
      <c r="N2187" s="295" t="n"/>
      <c r="O2187" s="295" t="n"/>
      <c r="P2187" s="295" t="n"/>
      <c r="Q2187" s="295" t="n"/>
      <c r="R2187" s="295" t="n"/>
      <c r="S2187" s="295" t="n"/>
      <c r="T2187" s="295" t="n"/>
      <c r="U2187" s="295" t="n"/>
      <c r="V2187" s="295" t="n"/>
      <c r="W2187" s="295" t="n"/>
      <c r="X2187" s="290" t="inlineStr">
        <is>
          <t>Plot válido</t>
        </is>
      </c>
    </row>
    <row r="2188" hidden="1" ht="15.75" customHeight="1" s="412">
      <c r="A2188" s="294" t="n"/>
      <c r="B2188" s="294" t="n"/>
      <c r="C2188" s="294" t="n"/>
      <c r="D2188" s="294" t="n"/>
      <c r="E2188" s="294" t="n"/>
      <c r="F2188" s="295" t="n"/>
      <c r="G2188" s="295" t="n"/>
      <c r="H2188" s="296" t="n"/>
      <c r="I2188" s="295" t="n"/>
      <c r="J2188" s="296" t="n"/>
      <c r="K2188" s="295" t="n"/>
      <c r="L2188" s="297" t="n"/>
      <c r="M2188" s="297">
        <f>'ENS TARDIO 201819'!$K2188-'ENS TARDIO 201819'!$I2188</f>
        <v/>
      </c>
      <c r="N2188" s="295" t="n"/>
      <c r="O2188" s="295" t="n"/>
      <c r="P2188" s="295" t="n"/>
      <c r="Q2188" s="295" t="n"/>
      <c r="R2188" s="295" t="n"/>
      <c r="S2188" s="295" t="n"/>
      <c r="T2188" s="295" t="n"/>
      <c r="U2188" s="295" t="n"/>
      <c r="V2188" s="295" t="n"/>
      <c r="W2188" s="295" t="n"/>
      <c r="X2188" s="290" t="inlineStr">
        <is>
          <t>Plot válido</t>
        </is>
      </c>
    </row>
    <row r="2189" hidden="1" ht="15.75" customHeight="1" s="412">
      <c r="A2189" s="294" t="n"/>
      <c r="B2189" s="294" t="n"/>
      <c r="C2189" s="294" t="n"/>
      <c r="D2189" s="294" t="n"/>
      <c r="E2189" s="294" t="n"/>
      <c r="F2189" s="295" t="n"/>
      <c r="G2189" s="295" t="n"/>
      <c r="H2189" s="296" t="n"/>
      <c r="I2189" s="295" t="n"/>
      <c r="J2189" s="296" t="n"/>
      <c r="K2189" s="295" t="n"/>
      <c r="L2189" s="297" t="n"/>
      <c r="M2189" s="297">
        <f>'ENS TARDIO 201819'!$K2189-'ENS TARDIO 201819'!$I2189</f>
        <v/>
      </c>
      <c r="N2189" s="295" t="n"/>
      <c r="O2189" s="295" t="n"/>
      <c r="P2189" s="295" t="n"/>
      <c r="Q2189" s="295" t="n"/>
      <c r="R2189" s="295" t="n"/>
      <c r="S2189" s="295" t="n"/>
      <c r="T2189" s="295" t="n"/>
      <c r="U2189" s="295" t="n"/>
      <c r="V2189" s="295" t="n"/>
      <c r="W2189" s="295" t="n"/>
      <c r="X2189" s="290" t="inlineStr">
        <is>
          <t>Plot válido</t>
        </is>
      </c>
    </row>
    <row r="2190" hidden="1" ht="15.75" customHeight="1" s="412">
      <c r="A2190" s="294" t="n"/>
      <c r="B2190" s="294" t="n"/>
      <c r="C2190" s="294" t="n"/>
      <c r="D2190" s="294" t="n"/>
      <c r="E2190" s="294" t="n"/>
      <c r="F2190" s="295" t="n"/>
      <c r="G2190" s="295" t="n"/>
      <c r="H2190" s="296" t="n"/>
      <c r="I2190" s="295" t="n"/>
      <c r="J2190" s="296" t="n"/>
      <c r="K2190" s="295" t="n"/>
      <c r="L2190" s="297" t="n"/>
      <c r="M2190" s="297">
        <f>'ENS TARDIO 201819'!$K2190-'ENS TARDIO 201819'!$I2190</f>
        <v/>
      </c>
      <c r="N2190" s="295" t="n"/>
      <c r="O2190" s="295" t="n"/>
      <c r="P2190" s="295" t="n"/>
      <c r="Q2190" s="295" t="n"/>
      <c r="R2190" s="295" t="n"/>
      <c r="S2190" s="295" t="n"/>
      <c r="T2190" s="295" t="n"/>
      <c r="U2190" s="295" t="n"/>
      <c r="V2190" s="295" t="n"/>
      <c r="W2190" s="295" t="n"/>
      <c r="X2190" s="290" t="inlineStr">
        <is>
          <t>Plot válido</t>
        </is>
      </c>
    </row>
    <row r="2191" hidden="1" ht="15.75" customHeight="1" s="412">
      <c r="A2191" s="294" t="n"/>
      <c r="B2191" s="294" t="n"/>
      <c r="C2191" s="294" t="n"/>
      <c r="D2191" s="294" t="n"/>
      <c r="E2191" s="294" t="n"/>
      <c r="F2191" s="295" t="n"/>
      <c r="G2191" s="295" t="n"/>
      <c r="H2191" s="296" t="n"/>
      <c r="I2191" s="295" t="n"/>
      <c r="J2191" s="296" t="n"/>
      <c r="K2191" s="295" t="n"/>
      <c r="L2191" s="297" t="n"/>
      <c r="M2191" s="297">
        <f>'ENS TARDIO 201819'!$K2191-'ENS TARDIO 201819'!$I2191</f>
        <v/>
      </c>
      <c r="N2191" s="295" t="n"/>
      <c r="O2191" s="295" t="n"/>
      <c r="P2191" s="295" t="n"/>
      <c r="Q2191" s="295" t="n"/>
      <c r="R2191" s="295" t="n"/>
      <c r="S2191" s="295" t="n"/>
      <c r="T2191" s="295" t="n"/>
      <c r="U2191" s="295" t="n"/>
      <c r="V2191" s="295" t="n"/>
      <c r="W2191" s="295" t="n"/>
      <c r="X2191" s="290" t="inlineStr">
        <is>
          <t>Se descarta</t>
        </is>
      </c>
    </row>
    <row r="2192" hidden="1" ht="15.75" customHeight="1" s="412">
      <c r="A2192" s="294" t="n"/>
      <c r="B2192" s="294" t="n"/>
      <c r="C2192" s="294" t="n"/>
      <c r="D2192" s="294" t="n"/>
      <c r="E2192" s="294" t="n"/>
      <c r="F2192" s="295" t="n"/>
      <c r="G2192" s="295" t="n"/>
      <c r="H2192" s="296" t="n"/>
      <c r="I2192" s="295" t="n"/>
      <c r="J2192" s="296" t="n"/>
      <c r="K2192" s="295" t="n"/>
      <c r="L2192" s="297" t="n"/>
      <c r="M2192" s="297">
        <f>'ENS TARDIO 201819'!$K2192-'ENS TARDIO 201819'!$I2192</f>
        <v/>
      </c>
      <c r="N2192" s="295" t="n"/>
      <c r="O2192" s="295" t="n"/>
      <c r="P2192" s="295" t="n"/>
      <c r="Q2192" s="295" t="n"/>
      <c r="R2192" s="295" t="n"/>
      <c r="S2192" s="295" t="n"/>
      <c r="T2192" s="295" t="n"/>
      <c r="U2192" s="295" t="n"/>
      <c r="V2192" s="295" t="n"/>
      <c r="W2192" s="295" t="n"/>
      <c r="X2192" s="290" t="inlineStr">
        <is>
          <t>Se descarta</t>
        </is>
      </c>
    </row>
    <row r="2193" hidden="1" ht="15.75" customHeight="1" s="412">
      <c r="A2193" s="294" t="n"/>
      <c r="B2193" s="294" t="n"/>
      <c r="C2193" s="294" t="n"/>
      <c r="D2193" s="294" t="n"/>
      <c r="E2193" s="294" t="n"/>
      <c r="F2193" s="295" t="n"/>
      <c r="G2193" s="295" t="n"/>
      <c r="H2193" s="296" t="n"/>
      <c r="I2193" s="295" t="n"/>
      <c r="J2193" s="296" t="n"/>
      <c r="K2193" s="295" t="n"/>
      <c r="L2193" s="297" t="n"/>
      <c r="M2193" s="297">
        <f>'ENS TARDIO 201819'!$K2193-'ENS TARDIO 201819'!$I2193</f>
        <v/>
      </c>
      <c r="N2193" s="295" t="n"/>
      <c r="O2193" s="295" t="n"/>
      <c r="P2193" s="295" t="n"/>
      <c r="Q2193" s="295" t="n"/>
      <c r="R2193" s="295" t="n"/>
      <c r="S2193" s="295" t="n"/>
      <c r="T2193" s="295" t="n"/>
      <c r="U2193" s="295" t="n"/>
      <c r="V2193" s="295" t="n"/>
      <c r="W2193" s="295" t="n"/>
      <c r="X2193" s="290" t="inlineStr">
        <is>
          <t>Se descarta</t>
        </is>
      </c>
    </row>
    <row r="2194" hidden="1" ht="15.75" customHeight="1" s="412">
      <c r="A2194" s="294" t="n"/>
      <c r="B2194" s="294" t="n"/>
      <c r="C2194" s="294" t="n"/>
      <c r="D2194" s="294" t="n"/>
      <c r="E2194" s="294" t="n"/>
      <c r="F2194" s="295" t="n"/>
      <c r="G2194" s="295" t="n"/>
      <c r="H2194" s="296" t="n"/>
      <c r="I2194" s="295" t="n"/>
      <c r="J2194" s="296" t="n"/>
      <c r="K2194" s="295" t="n"/>
      <c r="L2194" s="297" t="n"/>
      <c r="M2194" s="297">
        <f>'ENS TARDIO 201819'!$K2194-'ENS TARDIO 201819'!$I2194</f>
        <v/>
      </c>
      <c r="N2194" s="295" t="n"/>
      <c r="O2194" s="295" t="n"/>
      <c r="P2194" s="295" t="n"/>
      <c r="Q2194" s="295" t="n"/>
      <c r="R2194" s="295" t="n"/>
      <c r="S2194" s="295" t="n"/>
      <c r="T2194" s="295" t="n"/>
      <c r="U2194" s="295" t="n"/>
      <c r="V2194" s="295" t="n"/>
      <c r="W2194" s="295" t="n"/>
      <c r="X2194" s="290" t="inlineStr">
        <is>
          <t>Se descarta</t>
        </is>
      </c>
    </row>
    <row r="2195" hidden="1" ht="15.75" customHeight="1" s="412">
      <c r="A2195" s="294" t="n"/>
      <c r="B2195" s="294" t="n"/>
      <c r="C2195" s="294" t="n"/>
      <c r="D2195" s="294" t="n"/>
      <c r="E2195" s="294" t="n"/>
      <c r="F2195" s="295" t="n"/>
      <c r="G2195" s="295" t="n"/>
      <c r="H2195" s="296" t="n"/>
      <c r="I2195" s="295" t="n"/>
      <c r="J2195" s="296" t="n"/>
      <c r="K2195" s="295" t="n"/>
      <c r="L2195" s="297" t="n"/>
      <c r="M2195" s="297">
        <f>'ENS TARDIO 201819'!$K2195-'ENS TARDIO 201819'!$I2195</f>
        <v/>
      </c>
      <c r="N2195" s="295" t="n"/>
      <c r="O2195" s="295" t="n"/>
      <c r="P2195" s="295" t="n"/>
      <c r="Q2195" s="295" t="n"/>
      <c r="R2195" s="295" t="n"/>
      <c r="S2195" s="295" t="n"/>
      <c r="T2195" s="295" t="n"/>
      <c r="U2195" s="295" t="n"/>
      <c r="V2195" s="295" t="n"/>
      <c r="W2195" s="295" t="n"/>
      <c r="X2195" s="290" t="inlineStr">
        <is>
          <t>Se descarta</t>
        </is>
      </c>
    </row>
    <row r="2196" hidden="1" ht="15.75" customHeight="1" s="412">
      <c r="A2196" s="294" t="n"/>
      <c r="B2196" s="294" t="n"/>
      <c r="C2196" s="294" t="n"/>
      <c r="D2196" s="294" t="n"/>
      <c r="E2196" s="294" t="n"/>
      <c r="F2196" s="295" t="n"/>
      <c r="G2196" s="295" t="n"/>
      <c r="H2196" s="296" t="n"/>
      <c r="I2196" s="295" t="n"/>
      <c r="J2196" s="296" t="n"/>
      <c r="K2196" s="295" t="n"/>
      <c r="L2196" s="297" t="n"/>
      <c r="M2196" s="297">
        <f>'ENS TARDIO 201819'!$K2196-'ENS TARDIO 201819'!$I2196</f>
        <v/>
      </c>
      <c r="N2196" s="295" t="n"/>
      <c r="O2196" s="295" t="n"/>
      <c r="P2196" s="295" t="n"/>
      <c r="Q2196" s="295" t="n"/>
      <c r="R2196" s="295" t="n"/>
      <c r="S2196" s="295" t="n"/>
      <c r="T2196" s="295" t="n"/>
      <c r="U2196" s="295" t="n"/>
      <c r="V2196" s="295" t="n"/>
      <c r="W2196" s="295" t="n"/>
      <c r="X2196" s="290" t="inlineStr">
        <is>
          <t>Se descarta</t>
        </is>
      </c>
    </row>
    <row r="2197" hidden="1" ht="15.75" customHeight="1" s="412">
      <c r="A2197" s="294" t="n"/>
      <c r="B2197" s="294" t="n"/>
      <c r="C2197" s="294" t="n"/>
      <c r="D2197" s="294" t="n"/>
      <c r="E2197" s="294" t="n"/>
      <c r="F2197" s="295" t="n"/>
      <c r="G2197" s="295" t="n"/>
      <c r="H2197" s="296" t="n"/>
      <c r="I2197" s="295" t="n"/>
      <c r="J2197" s="296" t="n"/>
      <c r="K2197" s="295" t="n"/>
      <c r="L2197" s="297" t="n"/>
      <c r="M2197" s="297">
        <f>'ENS TARDIO 201819'!$K2197-'ENS TARDIO 201819'!$I2197</f>
        <v/>
      </c>
      <c r="N2197" s="295" t="n"/>
      <c r="O2197" s="295" t="n"/>
      <c r="P2197" s="295" t="n"/>
      <c r="Q2197" s="295" t="n"/>
      <c r="R2197" s="295" t="n"/>
      <c r="S2197" s="295" t="n"/>
      <c r="T2197" s="295" t="n"/>
      <c r="U2197" s="295" t="n"/>
      <c r="V2197" s="295" t="n"/>
      <c r="W2197" s="295" t="n"/>
      <c r="X2197" s="290" t="inlineStr">
        <is>
          <t>Se descarta</t>
        </is>
      </c>
    </row>
    <row r="2198" hidden="1" ht="15.75" customHeight="1" s="412">
      <c r="A2198" s="294" t="n"/>
      <c r="B2198" s="294" t="n"/>
      <c r="C2198" s="294" t="n"/>
      <c r="D2198" s="294" t="n"/>
      <c r="E2198" s="294" t="n"/>
      <c r="F2198" s="295" t="n"/>
      <c r="G2198" s="295" t="n"/>
      <c r="H2198" s="296" t="n"/>
      <c r="I2198" s="295" t="n"/>
      <c r="J2198" s="296" t="n"/>
      <c r="K2198" s="295" t="n"/>
      <c r="L2198" s="297" t="n"/>
      <c r="M2198" s="297">
        <f>'ENS TARDIO 201819'!$K2198-'ENS TARDIO 201819'!$I2198</f>
        <v/>
      </c>
      <c r="N2198" s="295" t="n"/>
      <c r="O2198" s="295" t="n"/>
      <c r="P2198" s="295" t="n"/>
      <c r="Q2198" s="295" t="n"/>
      <c r="R2198" s="295" t="n"/>
      <c r="S2198" s="295" t="n"/>
      <c r="T2198" s="295" t="n"/>
      <c r="U2198" s="295" t="n"/>
      <c r="V2198" s="295" t="n"/>
      <c r="W2198" s="295" t="n"/>
      <c r="X2198" s="290" t="inlineStr">
        <is>
          <t>Se descarta</t>
        </is>
      </c>
    </row>
    <row r="2199" hidden="1" ht="15.75" customHeight="1" s="412">
      <c r="A2199" s="294" t="n"/>
      <c r="B2199" s="294" t="n"/>
      <c r="C2199" s="294" t="n"/>
      <c r="D2199" s="294" t="n"/>
      <c r="E2199" s="294" t="n"/>
      <c r="F2199" s="295" t="n"/>
      <c r="G2199" s="295" t="n"/>
      <c r="H2199" s="296" t="n"/>
      <c r="I2199" s="295" t="n"/>
      <c r="J2199" s="296" t="n"/>
      <c r="K2199" s="295" t="n"/>
      <c r="L2199" s="297" t="n"/>
      <c r="M2199" s="297">
        <f>'ENS TARDIO 201819'!$K2199-'ENS TARDIO 201819'!$I2199</f>
        <v/>
      </c>
      <c r="N2199" s="295" t="n"/>
      <c r="O2199" s="295" t="n"/>
      <c r="P2199" s="295" t="n"/>
      <c r="Q2199" s="295" t="n"/>
      <c r="R2199" s="295" t="n"/>
      <c r="S2199" s="295" t="n"/>
      <c r="T2199" s="295" t="n"/>
      <c r="U2199" s="295" t="n"/>
      <c r="V2199" s="295" t="n"/>
      <c r="W2199" s="295" t="n"/>
      <c r="X2199" s="290" t="inlineStr">
        <is>
          <t>Se descarta</t>
        </is>
      </c>
    </row>
    <row r="2200" hidden="1" ht="15.75" customHeight="1" s="412">
      <c r="A2200" s="294" t="n"/>
      <c r="B2200" s="294" t="n"/>
      <c r="C2200" s="294" t="n"/>
      <c r="D2200" s="294" t="n"/>
      <c r="E2200" s="294" t="n"/>
      <c r="F2200" s="295" t="n"/>
      <c r="G2200" s="295" t="n"/>
      <c r="H2200" s="296" t="n"/>
      <c r="I2200" s="295" t="n"/>
      <c r="J2200" s="296" t="n"/>
      <c r="K2200" s="295" t="n"/>
      <c r="L2200" s="297" t="n"/>
      <c r="M2200" s="297">
        <f>'ENS TARDIO 201819'!$K2200-'ENS TARDIO 201819'!$I2200</f>
        <v/>
      </c>
      <c r="N2200" s="295" t="n"/>
      <c r="O2200" s="295" t="n"/>
      <c r="P2200" s="295" t="n"/>
      <c r="Q2200" s="295" t="n"/>
      <c r="R2200" s="295" t="n"/>
      <c r="S2200" s="295" t="n"/>
      <c r="T2200" s="295" t="n"/>
      <c r="U2200" s="295" t="n"/>
      <c r="V2200" s="295" t="n"/>
      <c r="W2200" s="295" t="n"/>
      <c r="X2200" s="290" t="inlineStr">
        <is>
          <t>Se descarta</t>
        </is>
      </c>
    </row>
    <row r="2201" hidden="1" ht="15.75" customHeight="1" s="412">
      <c r="A2201" s="294" t="n"/>
      <c r="B2201" s="294" t="n"/>
      <c r="C2201" s="294" t="n"/>
      <c r="D2201" s="294" t="n"/>
      <c r="E2201" s="294" t="n"/>
      <c r="F2201" s="295" t="n"/>
      <c r="G2201" s="295" t="n"/>
      <c r="H2201" s="296" t="n"/>
      <c r="I2201" s="295" t="n"/>
      <c r="J2201" s="296" t="n"/>
      <c r="K2201" s="295" t="n"/>
      <c r="L2201" s="297" t="n"/>
      <c r="M2201" s="297">
        <f>'ENS TARDIO 201819'!$K2201-'ENS TARDIO 201819'!$I2201</f>
        <v/>
      </c>
      <c r="N2201" s="295" t="n"/>
      <c r="O2201" s="295" t="n"/>
      <c r="P2201" s="295" t="n"/>
      <c r="Q2201" s="295" t="n"/>
      <c r="R2201" s="295" t="n"/>
      <c r="S2201" s="295" t="n"/>
      <c r="T2201" s="295" t="n"/>
      <c r="U2201" s="295" t="n"/>
      <c r="V2201" s="295" t="n"/>
      <c r="W2201" s="295" t="n"/>
      <c r="X2201" s="290" t="inlineStr">
        <is>
          <t>Se descarta</t>
        </is>
      </c>
    </row>
    <row r="2202" hidden="1" ht="15.75" customHeight="1" s="412">
      <c r="A2202" s="294" t="n"/>
      <c r="B2202" s="294" t="n"/>
      <c r="C2202" s="294" t="n"/>
      <c r="D2202" s="294" t="n"/>
      <c r="E2202" s="294" t="n"/>
      <c r="F2202" s="295" t="n"/>
      <c r="G2202" s="295" t="n"/>
      <c r="H2202" s="296" t="n"/>
      <c r="I2202" s="295" t="n"/>
      <c r="J2202" s="296" t="n"/>
      <c r="K2202" s="295" t="n"/>
      <c r="L2202" s="297" t="n"/>
      <c r="M2202" s="297">
        <f>'ENS TARDIO 201819'!$K2202-'ENS TARDIO 201819'!$I2202</f>
        <v/>
      </c>
      <c r="N2202" s="295" t="n"/>
      <c r="O2202" s="295" t="n"/>
      <c r="P2202" s="295" t="n"/>
      <c r="Q2202" s="295" t="n"/>
      <c r="R2202" s="295" t="n"/>
      <c r="S2202" s="295" t="n"/>
      <c r="T2202" s="295" t="n"/>
      <c r="U2202" s="295" t="n"/>
      <c r="V2202" s="295" t="n"/>
      <c r="W2202" s="295" t="n"/>
      <c r="X2202" s="290" t="inlineStr">
        <is>
          <t>Se descarta</t>
        </is>
      </c>
    </row>
    <row r="2203" hidden="1" ht="15.75" customHeight="1" s="412">
      <c r="A2203" s="294" t="n"/>
      <c r="B2203" s="294" t="n"/>
      <c r="C2203" s="294" t="n"/>
      <c r="D2203" s="294" t="n"/>
      <c r="E2203" s="294" t="n"/>
      <c r="F2203" s="295" t="n"/>
      <c r="G2203" s="295" t="n"/>
      <c r="H2203" s="296" t="n"/>
      <c r="I2203" s="295" t="n"/>
      <c r="J2203" s="296" t="n"/>
      <c r="K2203" s="295" t="n"/>
      <c r="L2203" s="297" t="n"/>
      <c r="M2203" s="297">
        <f>'ENS TARDIO 201819'!$K2203-'ENS TARDIO 201819'!$I2203</f>
        <v/>
      </c>
      <c r="N2203" s="295" t="n"/>
      <c r="O2203" s="295" t="n"/>
      <c r="P2203" s="295" t="n"/>
      <c r="Q2203" s="295" t="n"/>
      <c r="R2203" s="295" t="n"/>
      <c r="S2203" s="295" t="n"/>
      <c r="T2203" s="295" t="n"/>
      <c r="U2203" s="295" t="n"/>
      <c r="V2203" s="295" t="n"/>
      <c r="W2203" s="295" t="n"/>
      <c r="X2203" s="290" t="inlineStr">
        <is>
          <t>Se descarta</t>
        </is>
      </c>
    </row>
    <row r="2204" hidden="1" ht="15.75" customHeight="1" s="412">
      <c r="A2204" s="294" t="n"/>
      <c r="B2204" s="294" t="n"/>
      <c r="C2204" s="294" t="n"/>
      <c r="D2204" s="294" t="n"/>
      <c r="E2204" s="294" t="n"/>
      <c r="F2204" s="295" t="n"/>
      <c r="G2204" s="295" t="n"/>
      <c r="H2204" s="296" t="n"/>
      <c r="I2204" s="295" t="n"/>
      <c r="J2204" s="296" t="n"/>
      <c r="K2204" s="295" t="n"/>
      <c r="L2204" s="297" t="n"/>
      <c r="M2204" s="297">
        <f>'ENS TARDIO 201819'!$K2204-'ENS TARDIO 201819'!$I2204</f>
        <v/>
      </c>
      <c r="N2204" s="295" t="n"/>
      <c r="O2204" s="295" t="n"/>
      <c r="P2204" s="295" t="n"/>
      <c r="Q2204" s="295" t="n"/>
      <c r="R2204" s="295" t="n"/>
      <c r="S2204" s="295" t="n"/>
      <c r="T2204" s="295" t="n"/>
      <c r="U2204" s="295" t="n"/>
      <c r="V2204" s="295" t="n"/>
      <c r="W2204" s="295" t="n"/>
      <c r="X2204" s="290" t="inlineStr">
        <is>
          <t>Se descarta</t>
        </is>
      </c>
    </row>
    <row r="2205" hidden="1" ht="15.75" customHeight="1" s="412">
      <c r="A2205" s="294" t="n"/>
      <c r="B2205" s="294" t="n"/>
      <c r="C2205" s="294" t="n"/>
      <c r="D2205" s="294" t="n"/>
      <c r="E2205" s="294" t="n"/>
      <c r="F2205" s="295" t="n"/>
      <c r="G2205" s="295" t="n"/>
      <c r="H2205" s="296" t="n"/>
      <c r="I2205" s="295" t="n"/>
      <c r="J2205" s="296" t="n"/>
      <c r="K2205" s="295" t="n"/>
      <c r="L2205" s="297" t="n"/>
      <c r="M2205" s="297">
        <f>'ENS TARDIO 201819'!$K2205-'ENS TARDIO 201819'!$I2205</f>
        <v/>
      </c>
      <c r="N2205" s="295" t="n"/>
      <c r="O2205" s="295" t="n"/>
      <c r="P2205" s="295" t="n"/>
      <c r="Q2205" s="295" t="n"/>
      <c r="R2205" s="295" t="n"/>
      <c r="S2205" s="295" t="n"/>
      <c r="T2205" s="295" t="n"/>
      <c r="U2205" s="295" t="n"/>
      <c r="V2205" s="295" t="n"/>
      <c r="W2205" s="295" t="n"/>
      <c r="X2205" s="290" t="inlineStr">
        <is>
          <t>Se descarta</t>
        </is>
      </c>
    </row>
    <row r="2206" hidden="1" ht="15.75" customHeight="1" s="412">
      <c r="A2206" s="294" t="n"/>
      <c r="B2206" s="294" t="n"/>
      <c r="C2206" s="294" t="n"/>
      <c r="D2206" s="294" t="n"/>
      <c r="E2206" s="294" t="n"/>
      <c r="F2206" s="295" t="n"/>
      <c r="G2206" s="295" t="n"/>
      <c r="H2206" s="296" t="n"/>
      <c r="I2206" s="295" t="n"/>
      <c r="J2206" s="296" t="n"/>
      <c r="K2206" s="295" t="n"/>
      <c r="L2206" s="297" t="n"/>
      <c r="M2206" s="297">
        <f>'ENS TARDIO 201819'!$K2206-'ENS TARDIO 201819'!$I2206</f>
        <v/>
      </c>
      <c r="N2206" s="295" t="n"/>
      <c r="O2206" s="295" t="n"/>
      <c r="P2206" s="295" t="n"/>
      <c r="Q2206" s="295" t="n"/>
      <c r="R2206" s="295" t="n"/>
      <c r="S2206" s="295" t="n"/>
      <c r="T2206" s="295" t="n"/>
      <c r="U2206" s="295" t="n"/>
      <c r="V2206" s="295" t="n"/>
      <c r="W2206" s="295" t="n"/>
      <c r="X2206" s="290" t="inlineStr">
        <is>
          <t>Se descarta</t>
        </is>
      </c>
    </row>
    <row r="2207" hidden="1" ht="15.75" customHeight="1" s="412">
      <c r="A2207" s="294" t="n"/>
      <c r="B2207" s="294" t="n"/>
      <c r="C2207" s="294" t="n"/>
      <c r="D2207" s="294" t="n"/>
      <c r="E2207" s="294" t="n"/>
      <c r="F2207" s="295" t="n"/>
      <c r="G2207" s="295" t="n"/>
      <c r="H2207" s="296" t="n"/>
      <c r="I2207" s="295" t="n"/>
      <c r="J2207" s="296" t="n"/>
      <c r="K2207" s="295" t="n"/>
      <c r="L2207" s="297" t="n"/>
      <c r="M2207" s="297">
        <f>'ENS TARDIO 201819'!$K2207-'ENS TARDIO 201819'!$I2207</f>
        <v/>
      </c>
      <c r="N2207" s="295" t="n"/>
      <c r="O2207" s="295" t="n"/>
      <c r="P2207" s="295" t="n"/>
      <c r="Q2207" s="295" t="n"/>
      <c r="R2207" s="295" t="n"/>
      <c r="S2207" s="295" t="n"/>
      <c r="T2207" s="295" t="n"/>
      <c r="U2207" s="295" t="n"/>
      <c r="V2207" s="295" t="n"/>
      <c r="W2207" s="295" t="n"/>
      <c r="X2207" s="290" t="inlineStr">
        <is>
          <t>Se descarta</t>
        </is>
      </c>
    </row>
    <row r="2208" hidden="1" ht="15.75" customHeight="1" s="412">
      <c r="A2208" s="294" t="n"/>
      <c r="B2208" s="294" t="n"/>
      <c r="C2208" s="294" t="n"/>
      <c r="D2208" s="294" t="n"/>
      <c r="E2208" s="294" t="n"/>
      <c r="F2208" s="295" t="n"/>
      <c r="G2208" s="295" t="n"/>
      <c r="H2208" s="296" t="n"/>
      <c r="I2208" s="295" t="n"/>
      <c r="J2208" s="296" t="n"/>
      <c r="K2208" s="295" t="n"/>
      <c r="L2208" s="297" t="n"/>
      <c r="M2208" s="297">
        <f>'ENS TARDIO 201819'!$K2208-'ENS TARDIO 201819'!$I2208</f>
        <v/>
      </c>
      <c r="N2208" s="295" t="n"/>
      <c r="O2208" s="295" t="n"/>
      <c r="P2208" s="295" t="n"/>
      <c r="Q2208" s="295" t="n"/>
      <c r="R2208" s="295" t="n"/>
      <c r="S2208" s="295" t="n"/>
      <c r="T2208" s="295" t="n"/>
      <c r="U2208" s="295" t="n"/>
      <c r="V2208" s="295" t="n"/>
      <c r="W2208" s="295" t="n"/>
      <c r="X2208" s="290" t="inlineStr">
        <is>
          <t>Se descarta</t>
        </is>
      </c>
    </row>
    <row r="2209" hidden="1" ht="15.75" customHeight="1" s="412">
      <c r="A2209" s="294" t="n"/>
      <c r="B2209" s="294" t="n"/>
      <c r="C2209" s="294" t="n"/>
      <c r="D2209" s="294" t="n"/>
      <c r="E2209" s="294" t="n"/>
      <c r="F2209" s="295" t="n"/>
      <c r="G2209" s="295" t="n"/>
      <c r="H2209" s="296" t="n"/>
      <c r="I2209" s="295" t="n"/>
      <c r="J2209" s="296" t="n"/>
      <c r="K2209" s="295" t="n"/>
      <c r="L2209" s="297" t="n"/>
      <c r="M2209" s="297">
        <f>'ENS TARDIO 201819'!$K2209-'ENS TARDIO 201819'!$I2209</f>
        <v/>
      </c>
      <c r="N2209" s="295" t="n"/>
      <c r="O2209" s="295" t="n"/>
      <c r="P2209" s="295" t="n"/>
      <c r="Q2209" s="295" t="n"/>
      <c r="R2209" s="295" t="n"/>
      <c r="S2209" s="295" t="n"/>
      <c r="T2209" s="295" t="n"/>
      <c r="U2209" s="295" t="n"/>
      <c r="V2209" s="295" t="n"/>
      <c r="W2209" s="295" t="n"/>
      <c r="X2209" s="290" t="inlineStr">
        <is>
          <t>Se descarta</t>
        </is>
      </c>
    </row>
    <row r="2210" hidden="1" ht="15.75" customHeight="1" s="412">
      <c r="A2210" s="294" t="n"/>
      <c r="B2210" s="294" t="n"/>
      <c r="C2210" s="294" t="n"/>
      <c r="D2210" s="294" t="n"/>
      <c r="E2210" s="294" t="n"/>
      <c r="F2210" s="295" t="n"/>
      <c r="G2210" s="295" t="n"/>
      <c r="H2210" s="296" t="n"/>
      <c r="I2210" s="295" t="n"/>
      <c r="J2210" s="296" t="n"/>
      <c r="K2210" s="295" t="n"/>
      <c r="L2210" s="297" t="n"/>
      <c r="M2210" s="297">
        <f>'ENS TARDIO 201819'!$K2210-'ENS TARDIO 201819'!$I2210</f>
        <v/>
      </c>
      <c r="N2210" s="295" t="n"/>
      <c r="O2210" s="295" t="n"/>
      <c r="P2210" s="295" t="n"/>
      <c r="Q2210" s="295" t="n"/>
      <c r="R2210" s="295" t="n"/>
      <c r="S2210" s="295" t="n"/>
      <c r="T2210" s="295" t="n"/>
      <c r="U2210" s="295" t="n"/>
      <c r="V2210" s="295" t="n"/>
      <c r="W2210" s="295" t="n"/>
      <c r="X2210" s="290" t="inlineStr">
        <is>
          <t>Se descarta</t>
        </is>
      </c>
    </row>
    <row r="2211" hidden="1" ht="15.75" customHeight="1" s="412">
      <c r="A2211" s="294" t="n"/>
      <c r="B2211" s="294" t="n"/>
      <c r="C2211" s="294" t="n"/>
      <c r="D2211" s="294" t="n"/>
      <c r="E2211" s="294" t="n"/>
      <c r="F2211" s="295" t="n"/>
      <c r="G2211" s="295" t="n"/>
      <c r="H2211" s="296" t="n"/>
      <c r="I2211" s="295" t="n"/>
      <c r="J2211" s="296" t="n"/>
      <c r="K2211" s="295" t="n"/>
      <c r="L2211" s="297" t="n"/>
      <c r="M2211" s="297">
        <f>'ENS TARDIO 201819'!$K2211-'ENS TARDIO 201819'!$I2211</f>
        <v/>
      </c>
      <c r="N2211" s="295" t="n"/>
      <c r="O2211" s="295" t="n"/>
      <c r="P2211" s="295" t="n"/>
      <c r="Q2211" s="295" t="n"/>
      <c r="R2211" s="295" t="n"/>
      <c r="S2211" s="295" t="n"/>
      <c r="T2211" s="295" t="n"/>
      <c r="U2211" s="295" t="n"/>
      <c r="V2211" s="295" t="n"/>
      <c r="W2211" s="295" t="n"/>
      <c r="X2211" s="290" t="inlineStr">
        <is>
          <t>Se descarta</t>
        </is>
      </c>
    </row>
    <row r="2212" hidden="1" ht="15.75" customHeight="1" s="412">
      <c r="A2212" s="294" t="n"/>
      <c r="B2212" s="294" t="n"/>
      <c r="C2212" s="294" t="n"/>
      <c r="D2212" s="294" t="n"/>
      <c r="E2212" s="294" t="n"/>
      <c r="F2212" s="295" t="n"/>
      <c r="G2212" s="295" t="n"/>
      <c r="H2212" s="296" t="n"/>
      <c r="I2212" s="295" t="n"/>
      <c r="J2212" s="296" t="n"/>
      <c r="K2212" s="295" t="n"/>
      <c r="L2212" s="297" t="n"/>
      <c r="M2212" s="297">
        <f>'ENS TARDIO 201819'!$K2212-'ENS TARDIO 201819'!$I2212</f>
        <v/>
      </c>
      <c r="N2212" s="295" t="n"/>
      <c r="O2212" s="295" t="n"/>
      <c r="P2212" s="295" t="n"/>
      <c r="Q2212" s="295" t="n"/>
      <c r="R2212" s="295" t="n"/>
      <c r="S2212" s="295" t="n"/>
      <c r="T2212" s="295" t="n"/>
      <c r="U2212" s="295" t="n"/>
      <c r="V2212" s="295" t="n"/>
      <c r="W2212" s="295" t="n"/>
      <c r="X2212" s="290" t="inlineStr">
        <is>
          <t>Se descarta</t>
        </is>
      </c>
    </row>
    <row r="2213" hidden="1" ht="15.75" customHeight="1" s="412">
      <c r="A2213" s="294" t="n"/>
      <c r="B2213" s="294" t="n"/>
      <c r="C2213" s="294" t="n"/>
      <c r="D2213" s="294" t="n"/>
      <c r="E2213" s="294" t="n"/>
      <c r="F2213" s="295" t="n"/>
      <c r="G2213" s="295" t="n"/>
      <c r="H2213" s="296" t="n"/>
      <c r="I2213" s="295" t="n"/>
      <c r="J2213" s="296" t="n"/>
      <c r="K2213" s="295" t="n"/>
      <c r="L2213" s="297" t="n"/>
      <c r="M2213" s="297">
        <f>'ENS TARDIO 201819'!$K2213-'ENS TARDIO 201819'!$I2213</f>
        <v/>
      </c>
      <c r="N2213" s="295" t="n"/>
      <c r="O2213" s="295" t="n"/>
      <c r="P2213" s="295" t="n"/>
      <c r="Q2213" s="295" t="n"/>
      <c r="R2213" s="295" t="n"/>
      <c r="S2213" s="295" t="n"/>
      <c r="T2213" s="295" t="n"/>
      <c r="U2213" s="295" t="n"/>
      <c r="V2213" s="295" t="n"/>
      <c r="W2213" s="295" t="n"/>
      <c r="X2213" s="290" t="inlineStr">
        <is>
          <t>Se descarta</t>
        </is>
      </c>
    </row>
    <row r="2214" hidden="1" ht="15.75" customHeight="1" s="412">
      <c r="A2214" s="294" t="n"/>
      <c r="B2214" s="294" t="n"/>
      <c r="C2214" s="294" t="n"/>
      <c r="D2214" s="294" t="n"/>
      <c r="E2214" s="294" t="n"/>
      <c r="F2214" s="295" t="n"/>
      <c r="G2214" s="295" t="n"/>
      <c r="H2214" s="296" t="n"/>
      <c r="I2214" s="295" t="n"/>
      <c r="J2214" s="296" t="n"/>
      <c r="K2214" s="295" t="n"/>
      <c r="L2214" s="297" t="n"/>
      <c r="M2214" s="297">
        <f>'ENS TARDIO 201819'!$K2214-'ENS TARDIO 201819'!$I2214</f>
        <v/>
      </c>
      <c r="N2214" s="295" t="n"/>
      <c r="O2214" s="295" t="n"/>
      <c r="P2214" s="295" t="n"/>
      <c r="Q2214" s="295" t="n"/>
      <c r="R2214" s="295" t="n"/>
      <c r="S2214" s="295" t="n"/>
      <c r="T2214" s="295" t="n"/>
      <c r="U2214" s="295" t="n"/>
      <c r="V2214" s="295" t="n"/>
      <c r="W2214" s="295" t="n"/>
      <c r="X2214" s="290" t="inlineStr">
        <is>
          <t>Se descarta</t>
        </is>
      </c>
    </row>
    <row r="2215" hidden="1" ht="15.75" customHeight="1" s="412">
      <c r="A2215" s="294" t="n"/>
      <c r="B2215" s="294" t="n"/>
      <c r="C2215" s="294" t="n"/>
      <c r="D2215" s="294" t="n"/>
      <c r="E2215" s="294" t="n"/>
      <c r="F2215" s="295" t="n"/>
      <c r="G2215" s="295" t="n"/>
      <c r="H2215" s="296" t="n"/>
      <c r="I2215" s="295" t="n"/>
      <c r="J2215" s="296" t="n"/>
      <c r="K2215" s="295" t="n"/>
      <c r="L2215" s="297" t="n"/>
      <c r="M2215" s="297">
        <f>'ENS TARDIO 201819'!$K2215-'ENS TARDIO 201819'!$I2215</f>
        <v/>
      </c>
      <c r="N2215" s="295" t="n"/>
      <c r="O2215" s="295" t="n"/>
      <c r="P2215" s="295" t="n"/>
      <c r="Q2215" s="295" t="n"/>
      <c r="R2215" s="295" t="n"/>
      <c r="S2215" s="295" t="n"/>
      <c r="T2215" s="295" t="n"/>
      <c r="U2215" s="295" t="n"/>
      <c r="V2215" s="295" t="n"/>
      <c r="W2215" s="295" t="n"/>
      <c r="X2215" s="290" t="inlineStr">
        <is>
          <t>Se descarta</t>
        </is>
      </c>
    </row>
    <row r="2216" hidden="1" ht="15.75" customHeight="1" s="412">
      <c r="A2216" s="294" t="n"/>
      <c r="B2216" s="294" t="n"/>
      <c r="C2216" s="294" t="n"/>
      <c r="D2216" s="294" t="n"/>
      <c r="E2216" s="294" t="n"/>
      <c r="F2216" s="295" t="n"/>
      <c r="G2216" s="295" t="n"/>
      <c r="H2216" s="296" t="n"/>
      <c r="I2216" s="295" t="n"/>
      <c r="J2216" s="296" t="n"/>
      <c r="K2216" s="295" t="n"/>
      <c r="L2216" s="297" t="n"/>
      <c r="M2216" s="297">
        <f>'ENS TARDIO 201819'!$K2216-'ENS TARDIO 201819'!$I2216</f>
        <v/>
      </c>
      <c r="N2216" s="295" t="n"/>
      <c r="O2216" s="295" t="n"/>
      <c r="P2216" s="295" t="n"/>
      <c r="Q2216" s="295" t="n"/>
      <c r="R2216" s="295" t="n"/>
      <c r="S2216" s="295" t="n"/>
      <c r="T2216" s="295" t="n"/>
      <c r="U2216" s="295" t="n"/>
      <c r="V2216" s="295" t="n"/>
      <c r="W2216" s="295" t="n"/>
      <c r="X2216" s="290" t="inlineStr">
        <is>
          <t>Se descarta</t>
        </is>
      </c>
    </row>
    <row r="2217" hidden="1" ht="15.75" customHeight="1" s="412">
      <c r="A2217" s="294" t="n"/>
      <c r="B2217" s="294" t="n"/>
      <c r="C2217" s="294" t="n"/>
      <c r="D2217" s="294" t="n"/>
      <c r="E2217" s="294" t="n"/>
      <c r="F2217" s="295" t="n"/>
      <c r="G2217" s="295" t="n"/>
      <c r="H2217" s="296" t="n"/>
      <c r="I2217" s="295" t="n"/>
      <c r="J2217" s="296" t="n"/>
      <c r="K2217" s="295" t="n"/>
      <c r="L2217" s="297" t="n"/>
      <c r="M2217" s="297">
        <f>'ENS TARDIO 201819'!$K2217-'ENS TARDIO 201819'!$I2217</f>
        <v/>
      </c>
      <c r="N2217" s="295" t="n"/>
      <c r="O2217" s="295" t="n"/>
      <c r="P2217" s="295" t="n"/>
      <c r="Q2217" s="295" t="n"/>
      <c r="R2217" s="295" t="n"/>
      <c r="S2217" s="295" t="n"/>
      <c r="T2217" s="295" t="n"/>
      <c r="U2217" s="295" t="n"/>
      <c r="V2217" s="295" t="n"/>
      <c r="W2217" s="295" t="n"/>
      <c r="X2217" s="290" t="inlineStr">
        <is>
          <t>Se descarta</t>
        </is>
      </c>
    </row>
    <row r="2218" hidden="1" ht="15.75" customHeight="1" s="412">
      <c r="A2218" s="294" t="n"/>
      <c r="B2218" s="294" t="n"/>
      <c r="C2218" s="294" t="n"/>
      <c r="D2218" s="294" t="n"/>
      <c r="E2218" s="294" t="n"/>
      <c r="F2218" s="295" t="n"/>
      <c r="G2218" s="295" t="n"/>
      <c r="H2218" s="296" t="n"/>
      <c r="I2218" s="295" t="n"/>
      <c r="J2218" s="296" t="n"/>
      <c r="K2218" s="295" t="n"/>
      <c r="L2218" s="297" t="n"/>
      <c r="M2218" s="297">
        <f>'ENS TARDIO 201819'!$K2218-'ENS TARDIO 201819'!$I2218</f>
        <v/>
      </c>
      <c r="N2218" s="295" t="n"/>
      <c r="O2218" s="295" t="n"/>
      <c r="P2218" s="295" t="n"/>
      <c r="Q2218" s="295" t="n"/>
      <c r="R2218" s="295" t="n"/>
      <c r="S2218" s="295" t="n"/>
      <c r="T2218" s="295" t="n"/>
      <c r="U2218" s="295" t="n"/>
      <c r="V2218" s="295" t="n"/>
      <c r="W2218" s="295" t="n"/>
      <c r="X2218" s="290" t="inlineStr">
        <is>
          <t>Se descarta</t>
        </is>
      </c>
    </row>
    <row r="2219" hidden="1" ht="15.75" customHeight="1" s="412">
      <c r="A2219" s="294" t="n"/>
      <c r="B2219" s="294" t="n"/>
      <c r="C2219" s="294" t="n"/>
      <c r="D2219" s="294" t="n"/>
      <c r="E2219" s="294" t="n"/>
      <c r="F2219" s="295" t="n"/>
      <c r="G2219" s="295" t="n"/>
      <c r="H2219" s="296" t="n"/>
      <c r="I2219" s="295" t="n"/>
      <c r="J2219" s="296" t="n"/>
      <c r="K2219" s="295" t="n"/>
      <c r="L2219" s="297" t="n"/>
      <c r="M2219" s="297">
        <f>'ENS TARDIO 201819'!$K2219-'ENS TARDIO 201819'!$I2219</f>
        <v/>
      </c>
      <c r="N2219" s="295" t="n"/>
      <c r="O2219" s="295" t="n"/>
      <c r="P2219" s="295" t="n"/>
      <c r="Q2219" s="295" t="n"/>
      <c r="R2219" s="295" t="n"/>
      <c r="S2219" s="295" t="n"/>
      <c r="T2219" s="295" t="n"/>
      <c r="U2219" s="295" t="n"/>
      <c r="V2219" s="295" t="n"/>
      <c r="W2219" s="295" t="n"/>
      <c r="X2219" s="290" t="inlineStr">
        <is>
          <t>Se descarta</t>
        </is>
      </c>
    </row>
    <row r="2220" hidden="1" ht="15.75" customHeight="1" s="412">
      <c r="A2220" s="294" t="n"/>
      <c r="B2220" s="294" t="n"/>
      <c r="C2220" s="294" t="n"/>
      <c r="D2220" s="294" t="n"/>
      <c r="E2220" s="294" t="n"/>
      <c r="F2220" s="295" t="n"/>
      <c r="G2220" s="295" t="n"/>
      <c r="H2220" s="296" t="n"/>
      <c r="I2220" s="295" t="n"/>
      <c r="J2220" s="296" t="n"/>
      <c r="K2220" s="295" t="n"/>
      <c r="L2220" s="297" t="n"/>
      <c r="M2220" s="297">
        <f>'ENS TARDIO 201819'!$K2220-'ENS TARDIO 201819'!$I2220</f>
        <v/>
      </c>
      <c r="N2220" s="295" t="n"/>
      <c r="O2220" s="295" t="n"/>
      <c r="P2220" s="295" t="n"/>
      <c r="Q2220" s="295" t="n"/>
      <c r="R2220" s="295" t="n"/>
      <c r="S2220" s="295" t="n"/>
      <c r="T2220" s="295" t="n"/>
      <c r="U2220" s="295" t="n"/>
      <c r="V2220" s="295" t="n"/>
      <c r="W2220" s="295" t="n"/>
      <c r="X2220" s="290" t="inlineStr">
        <is>
          <t>Se descarta</t>
        </is>
      </c>
    </row>
    <row r="2221" hidden="1" ht="15.75" customHeight="1" s="412">
      <c r="A2221" s="294" t="n"/>
      <c r="B2221" s="294" t="n"/>
      <c r="C2221" s="294" t="n"/>
      <c r="D2221" s="294" t="n"/>
      <c r="E2221" s="294" t="n"/>
      <c r="F2221" s="295" t="n"/>
      <c r="G2221" s="295" t="n"/>
      <c r="H2221" s="296" t="n"/>
      <c r="I2221" s="295" t="n"/>
      <c r="J2221" s="296" t="n"/>
      <c r="K2221" s="295" t="n"/>
      <c r="L2221" s="297" t="n"/>
      <c r="M2221" s="297">
        <f>'ENS TARDIO 201819'!$K2221-'ENS TARDIO 201819'!$I2221</f>
        <v/>
      </c>
      <c r="N2221" s="295" t="n"/>
      <c r="O2221" s="295" t="n"/>
      <c r="P2221" s="295" t="n"/>
      <c r="Q2221" s="295" t="n"/>
      <c r="R2221" s="295" t="n"/>
      <c r="S2221" s="295" t="n"/>
      <c r="T2221" s="295" t="n"/>
      <c r="U2221" s="295" t="n"/>
      <c r="V2221" s="295" t="n"/>
      <c r="W2221" s="295" t="n"/>
      <c r="X2221" s="290" t="inlineStr">
        <is>
          <t>Se descarta</t>
        </is>
      </c>
    </row>
    <row r="2222" hidden="1" ht="15.75" customHeight="1" s="412">
      <c r="A2222" s="294" t="n"/>
      <c r="B2222" s="294" t="n"/>
      <c r="C2222" s="294" t="n"/>
      <c r="D2222" s="294" t="n"/>
      <c r="E2222" s="294" t="n"/>
      <c r="F2222" s="295" t="n"/>
      <c r="G2222" s="295" t="n"/>
      <c r="H2222" s="296" t="n"/>
      <c r="I2222" s="295" t="n"/>
      <c r="J2222" s="296" t="n"/>
      <c r="K2222" s="295" t="n"/>
      <c r="L2222" s="297" t="n"/>
      <c r="M2222" s="297">
        <f>'ENS TARDIO 201819'!$K2222-'ENS TARDIO 201819'!$I2222</f>
        <v/>
      </c>
      <c r="N2222" s="295" t="n"/>
      <c r="O2222" s="295" t="n"/>
      <c r="P2222" s="295" t="n"/>
      <c r="Q2222" s="295" t="n"/>
      <c r="R2222" s="295" t="n"/>
      <c r="S2222" s="295" t="n"/>
      <c r="T2222" s="295" t="n"/>
      <c r="U2222" s="295" t="n"/>
      <c r="V2222" s="295" t="n"/>
      <c r="W2222" s="295" t="n"/>
      <c r="X2222" s="290" t="inlineStr">
        <is>
          <t>Se descarta</t>
        </is>
      </c>
    </row>
    <row r="2223" hidden="1" ht="15.75" customHeight="1" s="412">
      <c r="A2223" s="294" t="n"/>
      <c r="B2223" s="294" t="n"/>
      <c r="C2223" s="294" t="n"/>
      <c r="D2223" s="294" t="n"/>
      <c r="E2223" s="294" t="n"/>
      <c r="F2223" s="295" t="n"/>
      <c r="G2223" s="295" t="n"/>
      <c r="H2223" s="296" t="n"/>
      <c r="I2223" s="295" t="n"/>
      <c r="J2223" s="296" t="n"/>
      <c r="K2223" s="295" t="n"/>
      <c r="L2223" s="297" t="n"/>
      <c r="M2223" s="297">
        <f>'ENS TARDIO 201819'!$K2223-'ENS TARDIO 201819'!$I2223</f>
        <v/>
      </c>
      <c r="N2223" s="295" t="n"/>
      <c r="O2223" s="295" t="n"/>
      <c r="P2223" s="295" t="n"/>
      <c r="Q2223" s="295" t="n"/>
      <c r="R2223" s="295" t="n"/>
      <c r="S2223" s="295" t="n"/>
      <c r="T2223" s="295" t="n"/>
      <c r="U2223" s="295" t="n"/>
      <c r="V2223" s="295" t="n"/>
      <c r="W2223" s="295" t="n"/>
      <c r="X2223" s="290" t="inlineStr">
        <is>
          <t>Se descarta</t>
        </is>
      </c>
    </row>
    <row r="2224" hidden="1" ht="15.75" customHeight="1" s="412">
      <c r="A2224" s="294" t="n"/>
      <c r="B2224" s="294" t="n"/>
      <c r="C2224" s="294" t="n"/>
      <c r="D2224" s="294" t="n"/>
      <c r="E2224" s="294" t="n"/>
      <c r="F2224" s="295" t="n"/>
      <c r="G2224" s="295" t="n"/>
      <c r="H2224" s="296" t="n"/>
      <c r="I2224" s="295" t="n"/>
      <c r="J2224" s="296" t="n"/>
      <c r="K2224" s="295" t="n"/>
      <c r="L2224" s="297" t="n"/>
      <c r="M2224" s="297">
        <f>'ENS TARDIO 201819'!$K2224-'ENS TARDIO 201819'!$I2224</f>
        <v/>
      </c>
      <c r="N2224" s="295" t="n"/>
      <c r="O2224" s="295" t="n"/>
      <c r="P2224" s="295" t="n"/>
      <c r="Q2224" s="295" t="n"/>
      <c r="R2224" s="295" t="n"/>
      <c r="S2224" s="295" t="n"/>
      <c r="T2224" s="295" t="n"/>
      <c r="U2224" s="295" t="n"/>
      <c r="V2224" s="295" t="n"/>
      <c r="W2224" s="295" t="n"/>
      <c r="X2224" s="290" t="inlineStr">
        <is>
          <t>Se descarta</t>
        </is>
      </c>
    </row>
    <row r="2225" hidden="1" ht="15.75" customHeight="1" s="412">
      <c r="A2225" s="294" t="n"/>
      <c r="B2225" s="294" t="n"/>
      <c r="C2225" s="294" t="n"/>
      <c r="D2225" s="294" t="n"/>
      <c r="E2225" s="294" t="n"/>
      <c r="F2225" s="295" t="n"/>
      <c r="G2225" s="295" t="n"/>
      <c r="H2225" s="296" t="n"/>
      <c r="I2225" s="295" t="n"/>
      <c r="J2225" s="296" t="n"/>
      <c r="K2225" s="295" t="n"/>
      <c r="L2225" s="297" t="n"/>
      <c r="M2225" s="297">
        <f>'ENS TARDIO 201819'!$K2225-'ENS TARDIO 201819'!$I2225</f>
        <v/>
      </c>
      <c r="N2225" s="295" t="n"/>
      <c r="O2225" s="295" t="n"/>
      <c r="P2225" s="295" t="n"/>
      <c r="Q2225" s="295" t="n"/>
      <c r="R2225" s="295" t="n"/>
      <c r="S2225" s="295" t="n"/>
      <c r="T2225" s="295" t="n"/>
      <c r="U2225" s="295" t="n"/>
      <c r="V2225" s="295" t="n"/>
      <c r="W2225" s="295" t="n"/>
      <c r="X2225" s="290" t="inlineStr">
        <is>
          <t>Se descarta</t>
        </is>
      </c>
    </row>
    <row r="2226" hidden="1" ht="15.75" customHeight="1" s="412">
      <c r="A2226" s="294" t="n"/>
      <c r="B2226" s="294" t="n"/>
      <c r="C2226" s="294" t="n"/>
      <c r="D2226" s="294" t="n"/>
      <c r="E2226" s="294" t="n"/>
      <c r="F2226" s="295" t="n"/>
      <c r="G2226" s="295" t="n"/>
      <c r="H2226" s="296" t="n"/>
      <c r="I2226" s="295" t="n"/>
      <c r="J2226" s="296" t="n"/>
      <c r="K2226" s="295" t="n"/>
      <c r="L2226" s="297" t="n"/>
      <c r="M2226" s="297">
        <f>'ENS TARDIO 201819'!$K2226-'ENS TARDIO 201819'!$I2226</f>
        <v/>
      </c>
      <c r="N2226" s="295" t="n"/>
      <c r="O2226" s="295" t="n"/>
      <c r="P2226" s="295" t="n"/>
      <c r="Q2226" s="295" t="n"/>
      <c r="R2226" s="295" t="n"/>
      <c r="S2226" s="295" t="n"/>
      <c r="T2226" s="295" t="n"/>
      <c r="U2226" s="295" t="n"/>
      <c r="V2226" s="295" t="n"/>
      <c r="W2226" s="295" t="n"/>
      <c r="X2226" s="290" t="inlineStr">
        <is>
          <t>Se descarta</t>
        </is>
      </c>
    </row>
    <row r="2227" hidden="1" ht="15.75" customHeight="1" s="412">
      <c r="A2227" s="294" t="n"/>
      <c r="B2227" s="294" t="n"/>
      <c r="C2227" s="294" t="n"/>
      <c r="D2227" s="294" t="n"/>
      <c r="E2227" s="294" t="n"/>
      <c r="F2227" s="295" t="n"/>
      <c r="G2227" s="295" t="n"/>
      <c r="H2227" s="296" t="n"/>
      <c r="I2227" s="295" t="n"/>
      <c r="J2227" s="296" t="n"/>
      <c r="K2227" s="295" t="n"/>
      <c r="L2227" s="297" t="n"/>
      <c r="M2227" s="297">
        <f>'ENS TARDIO 201819'!$K2227-'ENS TARDIO 201819'!$I2227</f>
        <v/>
      </c>
      <c r="N2227" s="295" t="n"/>
      <c r="O2227" s="295" t="n"/>
      <c r="P2227" s="295" t="n"/>
      <c r="Q2227" s="295" t="n"/>
      <c r="R2227" s="295" t="n"/>
      <c r="S2227" s="295" t="n"/>
      <c r="T2227" s="295" t="n"/>
      <c r="U2227" s="295" t="n"/>
      <c r="V2227" s="295" t="n"/>
      <c r="W2227" s="295" t="n"/>
      <c r="X2227" s="290" t="inlineStr">
        <is>
          <t>Se descarta</t>
        </is>
      </c>
    </row>
    <row r="2228" hidden="1" ht="15.75" customHeight="1" s="412">
      <c r="A2228" s="294" t="n"/>
      <c r="B2228" s="294" t="n"/>
      <c r="C2228" s="294" t="n"/>
      <c r="D2228" s="294" t="n"/>
      <c r="E2228" s="294" t="n"/>
      <c r="F2228" s="295" t="n"/>
      <c r="G2228" s="295" t="n"/>
      <c r="H2228" s="296" t="n"/>
      <c r="I2228" s="295" t="n"/>
      <c r="J2228" s="296" t="n"/>
      <c r="K2228" s="295" t="n"/>
      <c r="L2228" s="297" t="n"/>
      <c r="M2228" s="297">
        <f>'ENS TARDIO 201819'!$K2228-'ENS TARDIO 201819'!$I2228</f>
        <v/>
      </c>
      <c r="N2228" s="295" t="n"/>
      <c r="O2228" s="295" t="n"/>
      <c r="P2228" s="295" t="n"/>
      <c r="Q2228" s="295" t="n"/>
      <c r="R2228" s="295" t="n"/>
      <c r="S2228" s="295" t="n"/>
      <c r="T2228" s="295" t="n"/>
      <c r="U2228" s="295" t="n"/>
      <c r="V2228" s="295" t="n"/>
      <c r="W2228" s="295" t="n"/>
      <c r="X2228" s="290" t="inlineStr">
        <is>
          <t>Se descarta</t>
        </is>
      </c>
    </row>
    <row r="2229" hidden="1" ht="15.75" customHeight="1" s="412">
      <c r="A2229" s="294" t="n"/>
      <c r="B2229" s="294" t="n"/>
      <c r="C2229" s="294" t="n"/>
      <c r="D2229" s="294" t="n"/>
      <c r="E2229" s="294" t="n"/>
      <c r="F2229" s="295" t="n"/>
      <c r="G2229" s="295" t="n"/>
      <c r="H2229" s="296" t="n"/>
      <c r="I2229" s="295" t="n"/>
      <c r="J2229" s="296" t="n"/>
      <c r="K2229" s="295" t="n"/>
      <c r="L2229" s="297" t="n"/>
      <c r="M2229" s="297">
        <f>'ENS TARDIO 201819'!$K2229-'ENS TARDIO 201819'!$I2229</f>
        <v/>
      </c>
      <c r="N2229" s="295" t="n"/>
      <c r="O2229" s="295" t="n"/>
      <c r="P2229" s="295" t="n"/>
      <c r="Q2229" s="295" t="n"/>
      <c r="R2229" s="295" t="n"/>
      <c r="S2229" s="295" t="n"/>
      <c r="T2229" s="295" t="n"/>
      <c r="U2229" s="295" t="n"/>
      <c r="V2229" s="295" t="n"/>
      <c r="W2229" s="295" t="n"/>
      <c r="X2229" s="290" t="inlineStr">
        <is>
          <t>Se descarta</t>
        </is>
      </c>
    </row>
    <row r="2230" hidden="1" ht="15.75" customHeight="1" s="412">
      <c r="A2230" s="294" t="n"/>
      <c r="B2230" s="294" t="n"/>
      <c r="C2230" s="294" t="n"/>
      <c r="D2230" s="294" t="n"/>
      <c r="E2230" s="294" t="n"/>
      <c r="F2230" s="295" t="n"/>
      <c r="G2230" s="295" t="n"/>
      <c r="H2230" s="296" t="n"/>
      <c r="I2230" s="295" t="n"/>
      <c r="J2230" s="296" t="n"/>
      <c r="K2230" s="295" t="n"/>
      <c r="L2230" s="297" t="n"/>
      <c r="M2230" s="297">
        <f>'ENS TARDIO 201819'!$K2230-'ENS TARDIO 201819'!$I2230</f>
        <v/>
      </c>
      <c r="N2230" s="295" t="n"/>
      <c r="O2230" s="295" t="n"/>
      <c r="P2230" s="295" t="n"/>
      <c r="Q2230" s="295" t="n"/>
      <c r="R2230" s="295" t="n"/>
      <c r="S2230" s="295" t="n"/>
      <c r="T2230" s="295" t="n"/>
      <c r="U2230" s="295" t="n"/>
      <c r="V2230" s="295" t="n"/>
      <c r="W2230" s="295" t="n"/>
      <c r="X2230" s="290" t="inlineStr">
        <is>
          <t>Se descarta</t>
        </is>
      </c>
    </row>
    <row r="2231" hidden="1" ht="15.75" customHeight="1" s="412">
      <c r="A2231" s="294" t="n"/>
      <c r="B2231" s="294" t="n"/>
      <c r="C2231" s="294" t="n"/>
      <c r="D2231" s="294" t="n"/>
      <c r="E2231" s="294" t="n"/>
      <c r="F2231" s="295" t="n"/>
      <c r="G2231" s="295" t="n"/>
      <c r="H2231" s="296" t="n"/>
      <c r="I2231" s="295" t="n"/>
      <c r="J2231" s="296" t="n"/>
      <c r="K2231" s="295" t="n"/>
      <c r="L2231" s="297" t="n"/>
      <c r="M2231" s="297">
        <f>'ENS TARDIO 201819'!$K2231-'ENS TARDIO 201819'!$I2231</f>
        <v/>
      </c>
      <c r="N2231" s="295" t="n"/>
      <c r="O2231" s="295" t="n"/>
      <c r="P2231" s="295" t="n"/>
      <c r="Q2231" s="295" t="n"/>
      <c r="R2231" s="295" t="n"/>
      <c r="S2231" s="295" t="n"/>
      <c r="T2231" s="295" t="n"/>
      <c r="U2231" s="295" t="n"/>
      <c r="V2231" s="295" t="n"/>
      <c r="W2231" s="295" t="n"/>
      <c r="X2231" s="290" t="inlineStr">
        <is>
          <t>Se descarta</t>
        </is>
      </c>
    </row>
    <row r="2232" hidden="1" ht="15.75" customHeight="1" s="412">
      <c r="A2232" s="294" t="n"/>
      <c r="B2232" s="294" t="n"/>
      <c r="C2232" s="294" t="n"/>
      <c r="D2232" s="294" t="n"/>
      <c r="E2232" s="294" t="n"/>
      <c r="F2232" s="295" t="n"/>
      <c r="G2232" s="295" t="n"/>
      <c r="H2232" s="296" t="n"/>
      <c r="I2232" s="295" t="n"/>
      <c r="J2232" s="296" t="n"/>
      <c r="K2232" s="295" t="n"/>
      <c r="L2232" s="297" t="n"/>
      <c r="M2232" s="297">
        <f>'ENS TARDIO 201819'!$K2232-'ENS TARDIO 201819'!$I2232</f>
        <v/>
      </c>
      <c r="N2232" s="295" t="n"/>
      <c r="O2232" s="295" t="n"/>
      <c r="P2232" s="295" t="n"/>
      <c r="Q2232" s="295" t="n"/>
      <c r="R2232" s="295" t="n"/>
      <c r="S2232" s="295" t="n"/>
      <c r="T2232" s="295" t="n"/>
      <c r="U2232" s="295" t="n"/>
      <c r="V2232" s="295" t="n"/>
      <c r="W2232" s="295" t="n"/>
      <c r="X2232" s="290" t="inlineStr">
        <is>
          <t>Se descarta</t>
        </is>
      </c>
    </row>
    <row r="2233" hidden="1" ht="15.75" customHeight="1" s="412">
      <c r="A2233" s="294" t="n"/>
      <c r="B2233" s="294" t="n"/>
      <c r="C2233" s="294" t="n"/>
      <c r="D2233" s="294" t="n"/>
      <c r="E2233" s="294" t="n"/>
      <c r="F2233" s="295" t="n"/>
      <c r="G2233" s="295" t="n"/>
      <c r="H2233" s="296" t="n"/>
      <c r="I2233" s="295" t="n"/>
      <c r="J2233" s="296" t="n"/>
      <c r="K2233" s="295" t="n"/>
      <c r="L2233" s="297" t="n"/>
      <c r="M2233" s="297">
        <f>'ENS TARDIO 201819'!$K2233-'ENS TARDIO 201819'!$I2233</f>
        <v/>
      </c>
      <c r="N2233" s="295" t="n"/>
      <c r="O2233" s="295" t="n"/>
      <c r="P2233" s="295" t="n"/>
      <c r="Q2233" s="295" t="n"/>
      <c r="R2233" s="295" t="n"/>
      <c r="S2233" s="295" t="n"/>
      <c r="T2233" s="295" t="n"/>
      <c r="U2233" s="295" t="n"/>
      <c r="V2233" s="295" t="n"/>
      <c r="W2233" s="295" t="n"/>
      <c r="X2233" s="290" t="inlineStr">
        <is>
          <t>Se descarta</t>
        </is>
      </c>
    </row>
    <row r="2234" hidden="1" ht="15.75" customHeight="1" s="412">
      <c r="A2234" s="294" t="n"/>
      <c r="B2234" s="294" t="n"/>
      <c r="C2234" s="294" t="n"/>
      <c r="D2234" s="294" t="n"/>
      <c r="E2234" s="294" t="n"/>
      <c r="F2234" s="295" t="n"/>
      <c r="G2234" s="295" t="n"/>
      <c r="H2234" s="296" t="n"/>
      <c r="I2234" s="295" t="n"/>
      <c r="J2234" s="296" t="n"/>
      <c r="K2234" s="295" t="n"/>
      <c r="L2234" s="297" t="n"/>
      <c r="M2234" s="297">
        <f>'ENS TARDIO 201819'!$K2234-'ENS TARDIO 201819'!$I2234</f>
        <v/>
      </c>
      <c r="N2234" s="295" t="n"/>
      <c r="O2234" s="295" t="n"/>
      <c r="P2234" s="295" t="n"/>
      <c r="Q2234" s="295" t="n"/>
      <c r="R2234" s="295" t="n"/>
      <c r="S2234" s="295" t="n"/>
      <c r="T2234" s="295" t="n"/>
      <c r="U2234" s="295" t="n"/>
      <c r="V2234" s="295" t="n"/>
      <c r="W2234" s="295" t="n"/>
      <c r="X2234" s="290" t="inlineStr">
        <is>
          <t>Se descarta</t>
        </is>
      </c>
    </row>
    <row r="2235" hidden="1" ht="15.75" customHeight="1" s="412">
      <c r="A2235" s="294" t="n"/>
      <c r="B2235" s="294" t="n"/>
      <c r="C2235" s="294" t="n"/>
      <c r="D2235" s="294" t="n"/>
      <c r="E2235" s="294" t="n"/>
      <c r="F2235" s="295" t="n"/>
      <c r="G2235" s="295" t="n"/>
      <c r="H2235" s="296" t="n"/>
      <c r="I2235" s="295" t="n"/>
      <c r="J2235" s="296" t="n"/>
      <c r="K2235" s="295" t="n"/>
      <c r="L2235" s="297" t="n"/>
      <c r="M2235" s="297">
        <f>'ENS TARDIO 201819'!$K2235-'ENS TARDIO 201819'!$I2235</f>
        <v/>
      </c>
      <c r="N2235" s="295" t="n"/>
      <c r="O2235" s="295" t="n"/>
      <c r="P2235" s="295" t="n"/>
      <c r="Q2235" s="295" t="n"/>
      <c r="R2235" s="295" t="n"/>
      <c r="S2235" s="295" t="n"/>
      <c r="T2235" s="295" t="n"/>
      <c r="U2235" s="295" t="n"/>
      <c r="V2235" s="295" t="n"/>
      <c r="W2235" s="295" t="n"/>
      <c r="X2235" s="290" t="inlineStr">
        <is>
          <t>Se descarta</t>
        </is>
      </c>
    </row>
    <row r="2236" hidden="1" ht="15.75" customHeight="1" s="412">
      <c r="A2236" s="294" t="n"/>
      <c r="B2236" s="294" t="n"/>
      <c r="C2236" s="294" t="n"/>
      <c r="D2236" s="294" t="n"/>
      <c r="E2236" s="294" t="n"/>
      <c r="F2236" s="295" t="n"/>
      <c r="G2236" s="295" t="n"/>
      <c r="H2236" s="296" t="n"/>
      <c r="I2236" s="295" t="n"/>
      <c r="J2236" s="296" t="n"/>
      <c r="K2236" s="295" t="n"/>
      <c r="L2236" s="297" t="n"/>
      <c r="M2236" s="297">
        <f>'ENS TARDIO 201819'!$K2236-'ENS TARDIO 201819'!$I2236</f>
        <v/>
      </c>
      <c r="N2236" s="295" t="n"/>
      <c r="O2236" s="295" t="n"/>
      <c r="P2236" s="295" t="n"/>
      <c r="Q2236" s="295" t="n"/>
      <c r="R2236" s="295" t="n"/>
      <c r="S2236" s="295" t="n"/>
      <c r="T2236" s="295" t="n"/>
      <c r="U2236" s="295" t="n"/>
      <c r="V2236" s="295" t="n"/>
      <c r="W2236" s="295" t="n"/>
      <c r="X2236" s="290" t="inlineStr">
        <is>
          <t>Se descarta</t>
        </is>
      </c>
    </row>
    <row r="2237" hidden="1" ht="15.75" customHeight="1" s="412">
      <c r="A2237" s="294" t="n"/>
      <c r="B2237" s="294" t="n"/>
      <c r="C2237" s="294" t="n"/>
      <c r="D2237" s="294" t="n"/>
      <c r="E2237" s="294" t="n"/>
      <c r="F2237" s="295" t="n"/>
      <c r="G2237" s="295" t="n"/>
      <c r="H2237" s="296" t="n"/>
      <c r="I2237" s="295" t="n"/>
      <c r="J2237" s="296" t="n"/>
      <c r="K2237" s="295" t="n"/>
      <c r="L2237" s="297" t="n"/>
      <c r="M2237" s="297">
        <f>'ENS TARDIO 201819'!$K2237-'ENS TARDIO 201819'!$I2237</f>
        <v/>
      </c>
      <c r="N2237" s="295" t="n"/>
      <c r="O2237" s="295" t="n"/>
      <c r="P2237" s="295" t="n"/>
      <c r="Q2237" s="295" t="n"/>
      <c r="R2237" s="295" t="n"/>
      <c r="S2237" s="295" t="n"/>
      <c r="T2237" s="295" t="n"/>
      <c r="U2237" s="295" t="n"/>
      <c r="V2237" s="295" t="n"/>
      <c r="W2237" s="295" t="n"/>
      <c r="X2237" s="290" t="inlineStr">
        <is>
          <t>Plot válido</t>
        </is>
      </c>
    </row>
    <row r="2238" hidden="1" ht="15.75" customHeight="1" s="412">
      <c r="A2238" s="294" t="n"/>
      <c r="B2238" s="294" t="n"/>
      <c r="C2238" s="294" t="n"/>
      <c r="D2238" s="294" t="n"/>
      <c r="E2238" s="294" t="n"/>
      <c r="F2238" s="295" t="n"/>
      <c r="G2238" s="295" t="n"/>
      <c r="H2238" s="296" t="n"/>
      <c r="I2238" s="295" t="n"/>
      <c r="J2238" s="296" t="n"/>
      <c r="K2238" s="295" t="n"/>
      <c r="L2238" s="297" t="n"/>
      <c r="M2238" s="297">
        <f>'ENS TARDIO 201819'!$K2238-'ENS TARDIO 201819'!$I2238</f>
        <v/>
      </c>
      <c r="N2238" s="295" t="n"/>
      <c r="O2238" s="295" t="n"/>
      <c r="P2238" s="295" t="n"/>
      <c r="Q2238" s="295" t="n"/>
      <c r="R2238" s="295" t="n"/>
      <c r="S2238" s="295" t="n"/>
      <c r="T2238" s="295" t="n"/>
      <c r="U2238" s="295" t="n"/>
      <c r="V2238" s="295" t="n"/>
      <c r="W2238" s="295" t="n"/>
      <c r="X2238" s="290" t="inlineStr">
        <is>
          <t>Plot válido</t>
        </is>
      </c>
    </row>
    <row r="2239" hidden="1" ht="15.75" customHeight="1" s="412">
      <c r="A2239" s="294" t="n"/>
      <c r="B2239" s="294" t="n"/>
      <c r="C2239" s="294" t="n"/>
      <c r="D2239" s="294" t="n"/>
      <c r="E2239" s="294" t="n"/>
      <c r="F2239" s="295" t="n"/>
      <c r="G2239" s="295" t="n"/>
      <c r="H2239" s="296" t="n"/>
      <c r="I2239" s="295" t="n"/>
      <c r="J2239" s="296" t="n"/>
      <c r="K2239" s="295" t="n"/>
      <c r="L2239" s="297" t="n"/>
      <c r="M2239" s="297">
        <f>'ENS TARDIO 201819'!$K2239-'ENS TARDIO 201819'!$I2239</f>
        <v/>
      </c>
      <c r="N2239" s="295" t="n"/>
      <c r="O2239" s="295" t="n"/>
      <c r="P2239" s="295" t="n"/>
      <c r="Q2239" s="295" t="n"/>
      <c r="R2239" s="295" t="n"/>
      <c r="S2239" s="295" t="n"/>
      <c r="T2239" s="295" t="n"/>
      <c r="U2239" s="295" t="n"/>
      <c r="V2239" s="295" t="n"/>
      <c r="W2239" s="295" t="n"/>
      <c r="X2239" s="290" t="inlineStr">
        <is>
          <t>Plot válido</t>
        </is>
      </c>
    </row>
    <row r="2240" hidden="1" ht="15.75" customHeight="1" s="412">
      <c r="A2240" s="294" t="n"/>
      <c r="B2240" s="294" t="n"/>
      <c r="C2240" s="294" t="n"/>
      <c r="D2240" s="294" t="n"/>
      <c r="E2240" s="294" t="n"/>
      <c r="F2240" s="295" t="n"/>
      <c r="G2240" s="295" t="n"/>
      <c r="H2240" s="296" t="n"/>
      <c r="I2240" s="295" t="n"/>
      <c r="J2240" s="296" t="n"/>
      <c r="K2240" s="295" t="n"/>
      <c r="L2240" s="297" t="n"/>
      <c r="M2240" s="297">
        <f>'ENS TARDIO 201819'!$K2240-'ENS TARDIO 201819'!$I2240</f>
        <v/>
      </c>
      <c r="N2240" s="295" t="n"/>
      <c r="O2240" s="295" t="n"/>
      <c r="P2240" s="295" t="n"/>
      <c r="Q2240" s="295" t="n"/>
      <c r="R2240" s="295" t="n"/>
      <c r="S2240" s="295" t="n"/>
      <c r="T2240" s="295" t="n"/>
      <c r="U2240" s="295" t="n"/>
      <c r="V2240" s="295" t="n"/>
      <c r="W2240" s="295" t="n"/>
      <c r="X2240" s="290" t="inlineStr">
        <is>
          <t>Plot válido</t>
        </is>
      </c>
    </row>
    <row r="2241" hidden="1" ht="15.75" customHeight="1" s="412">
      <c r="A2241" s="294" t="n"/>
      <c r="B2241" s="294" t="n"/>
      <c r="C2241" s="294" t="n"/>
      <c r="D2241" s="294" t="n"/>
      <c r="E2241" s="294" t="n"/>
      <c r="F2241" s="295" t="n"/>
      <c r="G2241" s="295" t="n"/>
      <c r="H2241" s="296" t="n"/>
      <c r="I2241" s="295" t="n"/>
      <c r="J2241" s="296" t="n"/>
      <c r="K2241" s="295" t="n"/>
      <c r="L2241" s="297" t="n"/>
      <c r="M2241" s="297">
        <f>'ENS TARDIO 201819'!$K2241-'ENS TARDIO 201819'!$I2241</f>
        <v/>
      </c>
      <c r="N2241" s="295" t="n"/>
      <c r="O2241" s="295" t="n"/>
      <c r="P2241" s="295" t="n"/>
      <c r="Q2241" s="295" t="n"/>
      <c r="R2241" s="295" t="n"/>
      <c r="S2241" s="295" t="n"/>
      <c r="T2241" s="295" t="n"/>
      <c r="U2241" s="295" t="n"/>
      <c r="V2241" s="295" t="n"/>
      <c r="W2241" s="295" t="n"/>
      <c r="X2241" s="290" t="inlineStr">
        <is>
          <t>Plot válido</t>
        </is>
      </c>
    </row>
    <row r="2242" hidden="1" ht="15.75" customHeight="1" s="412">
      <c r="A2242" s="294" t="n"/>
      <c r="B2242" s="294" t="n"/>
      <c r="C2242" s="294" t="n"/>
      <c r="D2242" s="294" t="n"/>
      <c r="E2242" s="294" t="n"/>
      <c r="F2242" s="295" t="n"/>
      <c r="G2242" s="295" t="n"/>
      <c r="H2242" s="296" t="n"/>
      <c r="I2242" s="295" t="n"/>
      <c r="J2242" s="296" t="n"/>
      <c r="K2242" s="295" t="n"/>
      <c r="L2242" s="297" t="n"/>
      <c r="M2242" s="297">
        <f>'ENS TARDIO 201819'!$K2242-'ENS TARDIO 201819'!$I2242</f>
        <v/>
      </c>
      <c r="N2242" s="295" t="n"/>
      <c r="O2242" s="295" t="n"/>
      <c r="P2242" s="295" t="n"/>
      <c r="Q2242" s="295" t="n"/>
      <c r="R2242" s="295" t="n"/>
      <c r="S2242" s="295" t="n"/>
      <c r="T2242" s="295" t="n"/>
      <c r="U2242" s="295" t="n"/>
      <c r="V2242" s="295" t="n"/>
      <c r="W2242" s="295" t="n"/>
      <c r="X2242" s="290" t="inlineStr">
        <is>
          <t>Plot válido</t>
        </is>
      </c>
    </row>
    <row r="2243" hidden="1" ht="15.75" customHeight="1" s="412">
      <c r="A2243" s="294" t="n"/>
      <c r="B2243" s="294" t="n"/>
      <c r="C2243" s="294" t="n"/>
      <c r="D2243" s="294" t="n"/>
      <c r="E2243" s="294" t="n"/>
      <c r="F2243" s="295" t="n"/>
      <c r="G2243" s="295" t="n"/>
      <c r="H2243" s="296" t="n"/>
      <c r="I2243" s="295" t="n"/>
      <c r="J2243" s="296" t="n"/>
      <c r="K2243" s="295" t="n"/>
      <c r="L2243" s="297" t="n"/>
      <c r="M2243" s="297">
        <f>'ENS TARDIO 201819'!$K2243-'ENS TARDIO 201819'!$I2243</f>
        <v/>
      </c>
      <c r="N2243" s="295" t="n"/>
      <c r="O2243" s="295" t="n"/>
      <c r="P2243" s="295" t="n"/>
      <c r="Q2243" s="295" t="n"/>
      <c r="R2243" s="295" t="n"/>
      <c r="S2243" s="295" t="n"/>
      <c r="T2243" s="295" t="n"/>
      <c r="U2243" s="295" t="n"/>
      <c r="V2243" s="295" t="n"/>
      <c r="W2243" s="295" t="n"/>
      <c r="X2243" s="290" t="inlineStr">
        <is>
          <t>Plot válido</t>
        </is>
      </c>
    </row>
    <row r="2244" hidden="1" ht="15.75" customHeight="1" s="412">
      <c r="A2244" s="294" t="n"/>
      <c r="B2244" s="294" t="n"/>
      <c r="C2244" s="294" t="n"/>
      <c r="D2244" s="294" t="n"/>
      <c r="E2244" s="294" t="n"/>
      <c r="F2244" s="295" t="n"/>
      <c r="G2244" s="295" t="n"/>
      <c r="H2244" s="296" t="n"/>
      <c r="I2244" s="295" t="n"/>
      <c r="J2244" s="296" t="n"/>
      <c r="K2244" s="295" t="n"/>
      <c r="L2244" s="297" t="n"/>
      <c r="M2244" s="297">
        <f>'ENS TARDIO 201819'!$K2244-'ENS TARDIO 201819'!$I2244</f>
        <v/>
      </c>
      <c r="N2244" s="295" t="n"/>
      <c r="O2244" s="295" t="n"/>
      <c r="P2244" s="295" t="n"/>
      <c r="Q2244" s="295" t="n"/>
      <c r="R2244" s="295" t="n"/>
      <c r="S2244" s="295" t="n"/>
      <c r="T2244" s="295" t="n"/>
      <c r="U2244" s="295" t="n"/>
      <c r="V2244" s="295" t="n"/>
      <c r="W2244" s="295" t="n"/>
      <c r="X2244" s="290" t="inlineStr">
        <is>
          <t>Plot válido</t>
        </is>
      </c>
    </row>
    <row r="2245" hidden="1" ht="15.75" customHeight="1" s="412">
      <c r="A2245" s="294" t="n"/>
      <c r="B2245" s="294" t="n"/>
      <c r="C2245" s="294" t="n"/>
      <c r="D2245" s="294" t="n"/>
      <c r="E2245" s="294" t="n"/>
      <c r="F2245" s="295" t="n"/>
      <c r="G2245" s="295" t="n"/>
      <c r="H2245" s="296" t="n"/>
      <c r="I2245" s="295" t="n"/>
      <c r="J2245" s="296" t="n"/>
      <c r="K2245" s="295" t="n"/>
      <c r="L2245" s="297" t="n"/>
      <c r="M2245" s="297">
        <f>'ENS TARDIO 201819'!$K2245-'ENS TARDIO 201819'!$I2245</f>
        <v/>
      </c>
      <c r="N2245" s="295" t="n"/>
      <c r="O2245" s="295" t="n"/>
      <c r="P2245" s="295" t="n"/>
      <c r="Q2245" s="295" t="n"/>
      <c r="R2245" s="295" t="n"/>
      <c r="S2245" s="295" t="n"/>
      <c r="T2245" s="295" t="n"/>
      <c r="U2245" s="295" t="n"/>
      <c r="V2245" s="295" t="n"/>
      <c r="W2245" s="295" t="n"/>
      <c r="X2245" s="290" t="inlineStr">
        <is>
          <t>Plot válido</t>
        </is>
      </c>
    </row>
    <row r="2246" hidden="1" ht="15.75" customHeight="1" s="412">
      <c r="A2246" s="294" t="n"/>
      <c r="B2246" s="294" t="n"/>
      <c r="C2246" s="294" t="n"/>
      <c r="D2246" s="294" t="n"/>
      <c r="E2246" s="294" t="n"/>
      <c r="F2246" s="295" t="n"/>
      <c r="G2246" s="295" t="n"/>
      <c r="H2246" s="296" t="n"/>
      <c r="I2246" s="295" t="n"/>
      <c r="J2246" s="296" t="n"/>
      <c r="K2246" s="295" t="n"/>
      <c r="L2246" s="297" t="n"/>
      <c r="M2246" s="297">
        <f>'ENS TARDIO 201819'!$K2246-'ENS TARDIO 201819'!$I2246</f>
        <v/>
      </c>
      <c r="N2246" s="295" t="n"/>
      <c r="O2246" s="295" t="n"/>
      <c r="P2246" s="295" t="n"/>
      <c r="Q2246" s="295" t="n"/>
      <c r="R2246" s="295" t="n"/>
      <c r="S2246" s="295" t="n"/>
      <c r="T2246" s="295" t="n"/>
      <c r="U2246" s="295" t="n"/>
      <c r="V2246" s="295" t="n"/>
      <c r="W2246" s="295" t="n"/>
      <c r="X2246" s="290" t="inlineStr">
        <is>
          <t>Plot válido</t>
        </is>
      </c>
    </row>
    <row r="2247" hidden="1" ht="15.75" customHeight="1" s="412">
      <c r="A2247" s="294" t="n"/>
      <c r="B2247" s="294" t="n"/>
      <c r="C2247" s="294" t="n"/>
      <c r="D2247" s="294" t="n"/>
      <c r="E2247" s="294" t="n"/>
      <c r="F2247" s="295" t="n"/>
      <c r="G2247" s="295" t="n"/>
      <c r="H2247" s="296" t="n"/>
      <c r="I2247" s="295" t="n"/>
      <c r="J2247" s="296" t="n"/>
      <c r="K2247" s="295" t="n"/>
      <c r="L2247" s="297" t="n"/>
      <c r="M2247" s="297">
        <f>'ENS TARDIO 201819'!$K2247-'ENS TARDIO 201819'!$I2247</f>
        <v/>
      </c>
      <c r="N2247" s="295" t="n"/>
      <c r="O2247" s="295" t="n"/>
      <c r="P2247" s="295" t="n"/>
      <c r="Q2247" s="295" t="n"/>
      <c r="R2247" s="295" t="n"/>
      <c r="S2247" s="295" t="n"/>
      <c r="T2247" s="295" t="n"/>
      <c r="U2247" s="295" t="n"/>
      <c r="V2247" s="295" t="n"/>
      <c r="W2247" s="295" t="n"/>
      <c r="X2247" s="290" t="inlineStr">
        <is>
          <t>Plot válido</t>
        </is>
      </c>
    </row>
    <row r="2248" hidden="1" ht="15.75" customHeight="1" s="412">
      <c r="A2248" s="294" t="n"/>
      <c r="B2248" s="294" t="n"/>
      <c r="C2248" s="294" t="n"/>
      <c r="D2248" s="294" t="n"/>
      <c r="E2248" s="294" t="n"/>
      <c r="F2248" s="295" t="n"/>
      <c r="G2248" s="295" t="n"/>
      <c r="H2248" s="296" t="n"/>
      <c r="I2248" s="295" t="n"/>
      <c r="J2248" s="296" t="n"/>
      <c r="K2248" s="295" t="n"/>
      <c r="L2248" s="297" t="n"/>
      <c r="M2248" s="297">
        <f>'ENS TARDIO 201819'!$K2248-'ENS TARDIO 201819'!$I2248</f>
        <v/>
      </c>
      <c r="N2248" s="295" t="n"/>
      <c r="O2248" s="295" t="n"/>
      <c r="P2248" s="295" t="n"/>
      <c r="Q2248" s="295" t="n"/>
      <c r="R2248" s="295" t="n"/>
      <c r="S2248" s="295" t="n"/>
      <c r="T2248" s="295" t="n"/>
      <c r="U2248" s="295" t="n"/>
      <c r="V2248" s="295" t="n"/>
      <c r="W2248" s="295" t="n"/>
      <c r="X2248" s="290" t="inlineStr">
        <is>
          <t>Plot válido</t>
        </is>
      </c>
    </row>
    <row r="2249" hidden="1" ht="15.75" customHeight="1" s="412">
      <c r="A2249" s="294" t="n"/>
      <c r="B2249" s="294" t="n"/>
      <c r="C2249" s="294" t="n"/>
      <c r="D2249" s="294" t="n"/>
      <c r="E2249" s="294" t="n"/>
      <c r="F2249" s="295" t="n"/>
      <c r="G2249" s="295" t="n"/>
      <c r="H2249" s="296" t="n"/>
      <c r="I2249" s="295" t="n"/>
      <c r="J2249" s="296" t="n"/>
      <c r="K2249" s="295" t="n"/>
      <c r="L2249" s="297" t="n"/>
      <c r="M2249" s="297">
        <f>'ENS TARDIO 201819'!$K2249-'ENS TARDIO 201819'!$I2249</f>
        <v/>
      </c>
      <c r="N2249" s="295" t="n"/>
      <c r="O2249" s="295" t="n"/>
      <c r="P2249" s="295" t="n"/>
      <c r="Q2249" s="295" t="n"/>
      <c r="R2249" s="295" t="n"/>
      <c r="S2249" s="295" t="n"/>
      <c r="T2249" s="295" t="n"/>
      <c r="U2249" s="295" t="n"/>
      <c r="V2249" s="295" t="n"/>
      <c r="W2249" s="295" t="n"/>
      <c r="X2249" s="290" t="inlineStr">
        <is>
          <t>Plot válido</t>
        </is>
      </c>
    </row>
    <row r="2250" hidden="1" ht="15.75" customHeight="1" s="412">
      <c r="A2250" s="294" t="n"/>
      <c r="B2250" s="294" t="n"/>
      <c r="C2250" s="294" t="n"/>
      <c r="D2250" s="294" t="n"/>
      <c r="E2250" s="294" t="n"/>
      <c r="F2250" s="295" t="n"/>
      <c r="G2250" s="295" t="n"/>
      <c r="H2250" s="296" t="n"/>
      <c r="I2250" s="295" t="n"/>
      <c r="J2250" s="296" t="n"/>
      <c r="K2250" s="295" t="n"/>
      <c r="L2250" s="297" t="n"/>
      <c r="M2250" s="297">
        <f>'ENS TARDIO 201819'!$K2250-'ENS TARDIO 201819'!$I2250</f>
        <v/>
      </c>
      <c r="N2250" s="295" t="n"/>
      <c r="O2250" s="295" t="n"/>
      <c r="P2250" s="295" t="n"/>
      <c r="Q2250" s="295" t="n"/>
      <c r="R2250" s="295" t="n"/>
      <c r="S2250" s="295" t="n"/>
      <c r="T2250" s="295" t="n"/>
      <c r="U2250" s="295" t="n"/>
      <c r="V2250" s="295" t="n"/>
      <c r="W2250" s="295" t="n"/>
      <c r="X2250" s="290" t="inlineStr">
        <is>
          <t>Plot válido</t>
        </is>
      </c>
    </row>
    <row r="2251" hidden="1" ht="15.75" customHeight="1" s="412">
      <c r="A2251" s="294" t="n"/>
      <c r="B2251" s="294" t="n"/>
      <c r="C2251" s="294" t="n"/>
      <c r="D2251" s="294" t="n"/>
      <c r="E2251" s="294" t="n"/>
      <c r="F2251" s="295" t="n"/>
      <c r="G2251" s="295" t="n"/>
      <c r="H2251" s="296" t="n"/>
      <c r="I2251" s="295" t="n"/>
      <c r="J2251" s="296" t="n"/>
      <c r="K2251" s="295" t="n"/>
      <c r="L2251" s="297" t="n"/>
      <c r="M2251" s="297">
        <f>'ENS TARDIO 201819'!$K2251-'ENS TARDIO 201819'!$I2251</f>
        <v/>
      </c>
      <c r="N2251" s="295" t="n"/>
      <c r="O2251" s="295" t="n"/>
      <c r="P2251" s="295" t="n"/>
      <c r="Q2251" s="295" t="n"/>
      <c r="R2251" s="295" t="n"/>
      <c r="S2251" s="295" t="n"/>
      <c r="T2251" s="295" t="n"/>
      <c r="U2251" s="295" t="n"/>
      <c r="V2251" s="295" t="n"/>
      <c r="W2251" s="295" t="n"/>
      <c r="X2251" s="290" t="inlineStr">
        <is>
          <t>Plot válido</t>
        </is>
      </c>
    </row>
    <row r="2252" hidden="1" ht="15.75" customHeight="1" s="412">
      <c r="A2252" s="294" t="n"/>
      <c r="B2252" s="294" t="n"/>
      <c r="C2252" s="294" t="n"/>
      <c r="D2252" s="294" t="n"/>
      <c r="E2252" s="294" t="n"/>
      <c r="F2252" s="295" t="n"/>
      <c r="G2252" s="295" t="n"/>
      <c r="H2252" s="296" t="n"/>
      <c r="I2252" s="295" t="n"/>
      <c r="J2252" s="296" t="n"/>
      <c r="K2252" s="295" t="n"/>
      <c r="L2252" s="297" t="n"/>
      <c r="M2252" s="297">
        <f>'ENS TARDIO 201819'!$K2252-'ENS TARDIO 201819'!$I2252</f>
        <v/>
      </c>
      <c r="N2252" s="295" t="n"/>
      <c r="O2252" s="295" t="n"/>
      <c r="P2252" s="295" t="n"/>
      <c r="Q2252" s="295" t="n"/>
      <c r="R2252" s="295" t="n"/>
      <c r="S2252" s="295" t="n"/>
      <c r="T2252" s="295" t="n"/>
      <c r="U2252" s="295" t="n"/>
      <c r="V2252" s="295" t="n"/>
      <c r="W2252" s="295" t="n"/>
      <c r="X2252" s="290" t="inlineStr">
        <is>
          <t>Plot válido</t>
        </is>
      </c>
    </row>
    <row r="2253" hidden="1" ht="15.75" customHeight="1" s="412">
      <c r="A2253" s="294" t="n"/>
      <c r="B2253" s="294" t="n"/>
      <c r="C2253" s="294" t="n"/>
      <c r="D2253" s="294" t="n"/>
      <c r="E2253" s="294" t="n"/>
      <c r="F2253" s="295" t="n"/>
      <c r="G2253" s="295" t="n"/>
      <c r="H2253" s="296" t="n"/>
      <c r="I2253" s="295" t="n"/>
      <c r="J2253" s="296" t="n"/>
      <c r="K2253" s="295" t="n"/>
      <c r="L2253" s="297" t="n"/>
      <c r="M2253" s="297">
        <f>'ENS TARDIO 201819'!$K2253-'ENS TARDIO 201819'!$I2253</f>
        <v/>
      </c>
      <c r="N2253" s="295" t="n"/>
      <c r="O2253" s="295" t="n"/>
      <c r="P2253" s="295" t="n"/>
      <c r="Q2253" s="295" t="n"/>
      <c r="R2253" s="295" t="n"/>
      <c r="S2253" s="295" t="n"/>
      <c r="T2253" s="295" t="n"/>
      <c r="U2253" s="295" t="n"/>
      <c r="V2253" s="295" t="n"/>
      <c r="W2253" s="295" t="n"/>
      <c r="X2253" s="290" t="inlineStr">
        <is>
          <t>Plot válido</t>
        </is>
      </c>
    </row>
    <row r="2254" hidden="1" ht="15.75" customHeight="1" s="412">
      <c r="A2254" s="294" t="n"/>
      <c r="B2254" s="294" t="n"/>
      <c r="C2254" s="294" t="n"/>
      <c r="D2254" s="294" t="n"/>
      <c r="E2254" s="294" t="n"/>
      <c r="F2254" s="295" t="n"/>
      <c r="G2254" s="295" t="n"/>
      <c r="H2254" s="296" t="n"/>
      <c r="I2254" s="295" t="n"/>
      <c r="J2254" s="296" t="n"/>
      <c r="K2254" s="295" t="n"/>
      <c r="L2254" s="297" t="n"/>
      <c r="M2254" s="297">
        <f>'ENS TARDIO 201819'!$K2254-'ENS TARDIO 201819'!$I2254</f>
        <v/>
      </c>
      <c r="N2254" s="295" t="n"/>
      <c r="O2254" s="295" t="n"/>
      <c r="P2254" s="295" t="n"/>
      <c r="Q2254" s="295" t="n"/>
      <c r="R2254" s="295" t="n"/>
      <c r="S2254" s="295" t="n"/>
      <c r="T2254" s="295" t="n"/>
      <c r="U2254" s="295" t="n"/>
      <c r="V2254" s="295" t="n"/>
      <c r="W2254" s="295" t="n"/>
      <c r="X2254" s="290" t="inlineStr">
        <is>
          <t>Plot válido</t>
        </is>
      </c>
    </row>
    <row r="2255" hidden="1" ht="15.75" customHeight="1" s="412">
      <c r="A2255" s="294" t="n"/>
      <c r="B2255" s="294" t="n"/>
      <c r="C2255" s="294" t="n"/>
      <c r="D2255" s="294" t="n"/>
      <c r="E2255" s="294" t="n"/>
      <c r="F2255" s="295" t="n"/>
      <c r="G2255" s="295" t="n"/>
      <c r="H2255" s="296" t="n"/>
      <c r="I2255" s="295" t="n"/>
      <c r="J2255" s="296" t="n"/>
      <c r="K2255" s="295" t="n"/>
      <c r="L2255" s="297" t="n"/>
      <c r="M2255" s="297">
        <f>'ENS TARDIO 201819'!$K2255-'ENS TARDIO 201819'!$I2255</f>
        <v/>
      </c>
      <c r="N2255" s="295" t="n"/>
      <c r="O2255" s="295" t="n"/>
      <c r="P2255" s="295" t="n"/>
      <c r="Q2255" s="295" t="n"/>
      <c r="R2255" s="295" t="n"/>
      <c r="S2255" s="295" t="n"/>
      <c r="T2255" s="295" t="n"/>
      <c r="U2255" s="295" t="n"/>
      <c r="V2255" s="295" t="n"/>
      <c r="W2255" s="295" t="n"/>
      <c r="X2255" s="290" t="inlineStr">
        <is>
          <t>Plot válido</t>
        </is>
      </c>
    </row>
    <row r="2256" hidden="1" ht="15.75" customHeight="1" s="412">
      <c r="A2256" s="294" t="n"/>
      <c r="B2256" s="294" t="n"/>
      <c r="C2256" s="294" t="n"/>
      <c r="D2256" s="294" t="n"/>
      <c r="E2256" s="294" t="n"/>
      <c r="F2256" s="295" t="n"/>
      <c r="G2256" s="295" t="n"/>
      <c r="H2256" s="296" t="n"/>
      <c r="I2256" s="295" t="n"/>
      <c r="J2256" s="296" t="n"/>
      <c r="K2256" s="295" t="n"/>
      <c r="L2256" s="297" t="n"/>
      <c r="M2256" s="297">
        <f>'ENS TARDIO 201819'!$K2256-'ENS TARDIO 201819'!$I2256</f>
        <v/>
      </c>
      <c r="N2256" s="295" t="n"/>
      <c r="O2256" s="295" t="n"/>
      <c r="P2256" s="295" t="n"/>
      <c r="Q2256" s="295" t="n"/>
      <c r="R2256" s="295" t="n"/>
      <c r="S2256" s="295" t="n"/>
      <c r="T2256" s="295" t="n"/>
      <c r="U2256" s="295" t="n"/>
      <c r="V2256" s="295" t="n"/>
      <c r="W2256" s="295" t="n"/>
      <c r="X2256" s="290" t="inlineStr">
        <is>
          <t>Plot válido</t>
        </is>
      </c>
    </row>
    <row r="2257" hidden="1" ht="15.75" customHeight="1" s="412">
      <c r="A2257" s="294" t="n"/>
      <c r="B2257" s="294" t="n"/>
      <c r="C2257" s="294" t="n"/>
      <c r="D2257" s="294" t="n"/>
      <c r="E2257" s="294" t="n"/>
      <c r="F2257" s="295" t="n"/>
      <c r="G2257" s="295" t="n"/>
      <c r="H2257" s="296" t="n"/>
      <c r="I2257" s="295" t="n"/>
      <c r="J2257" s="296" t="n"/>
      <c r="K2257" s="295" t="n"/>
      <c r="L2257" s="297" t="n"/>
      <c r="M2257" s="297">
        <f>'ENS TARDIO 201819'!$K2257-'ENS TARDIO 201819'!$I2257</f>
        <v/>
      </c>
      <c r="N2257" s="295" t="n"/>
      <c r="O2257" s="295" t="n"/>
      <c r="P2257" s="295" t="n"/>
      <c r="Q2257" s="295" t="n"/>
      <c r="R2257" s="295" t="n"/>
      <c r="S2257" s="295" t="n"/>
      <c r="T2257" s="295" t="n"/>
      <c r="U2257" s="295" t="n"/>
      <c r="V2257" s="295" t="n"/>
      <c r="W2257" s="295" t="n"/>
      <c r="X2257" s="290" t="inlineStr">
        <is>
          <t>Plot válido</t>
        </is>
      </c>
    </row>
    <row r="2258" hidden="1" ht="15.75" customHeight="1" s="412">
      <c r="A2258" s="294" t="n"/>
      <c r="B2258" s="294" t="n"/>
      <c r="C2258" s="294" t="n"/>
      <c r="D2258" s="294" t="n"/>
      <c r="E2258" s="294" t="n"/>
      <c r="F2258" s="295" t="n"/>
      <c r="G2258" s="295" t="n"/>
      <c r="H2258" s="296" t="n"/>
      <c r="I2258" s="295" t="n"/>
      <c r="J2258" s="296" t="n"/>
      <c r="K2258" s="295" t="n"/>
      <c r="L2258" s="297" t="n"/>
      <c r="M2258" s="297">
        <f>'ENS TARDIO 201819'!$K2258-'ENS TARDIO 201819'!$I2258</f>
        <v/>
      </c>
      <c r="N2258" s="295" t="n"/>
      <c r="O2258" s="295" t="n"/>
      <c r="P2258" s="295" t="n"/>
      <c r="Q2258" s="295" t="n"/>
      <c r="R2258" s="295" t="n"/>
      <c r="S2258" s="295" t="n"/>
      <c r="T2258" s="295" t="n"/>
      <c r="U2258" s="295" t="n"/>
      <c r="V2258" s="295" t="n"/>
      <c r="W2258" s="295" t="n"/>
      <c r="X2258" s="290" t="inlineStr">
        <is>
          <t>Plot válido</t>
        </is>
      </c>
    </row>
    <row r="2259" hidden="1" ht="15.75" customHeight="1" s="412">
      <c r="A2259" s="294" t="n"/>
      <c r="B2259" s="294" t="n"/>
      <c r="C2259" s="294" t="n"/>
      <c r="D2259" s="294" t="n"/>
      <c r="E2259" s="294" t="n"/>
      <c r="F2259" s="295" t="n"/>
      <c r="G2259" s="295" t="n"/>
      <c r="H2259" s="296" t="n"/>
      <c r="I2259" s="295" t="n"/>
      <c r="J2259" s="296" t="n"/>
      <c r="K2259" s="295" t="n"/>
      <c r="L2259" s="297" t="n"/>
      <c r="M2259" s="297">
        <f>'ENS TARDIO 201819'!$K2259-'ENS TARDIO 201819'!$I2259</f>
        <v/>
      </c>
      <c r="N2259" s="295" t="n"/>
      <c r="O2259" s="295" t="n"/>
      <c r="P2259" s="295" t="n"/>
      <c r="Q2259" s="295" t="n"/>
      <c r="R2259" s="295" t="n"/>
      <c r="S2259" s="295" t="n"/>
      <c r="T2259" s="295" t="n"/>
      <c r="U2259" s="295" t="n"/>
      <c r="V2259" s="295" t="n"/>
      <c r="W2259" s="295" t="n"/>
      <c r="X2259" s="290" t="inlineStr">
        <is>
          <t>Plot válido</t>
        </is>
      </c>
    </row>
    <row r="2260" hidden="1" ht="15.75" customHeight="1" s="412">
      <c r="A2260" s="294" t="n"/>
      <c r="B2260" s="294" t="n"/>
      <c r="C2260" s="294" t="n"/>
      <c r="D2260" s="294" t="n"/>
      <c r="E2260" s="294" t="n"/>
      <c r="F2260" s="295" t="n"/>
      <c r="G2260" s="295" t="n"/>
      <c r="H2260" s="296" t="n"/>
      <c r="I2260" s="295" t="n"/>
      <c r="J2260" s="296" t="n"/>
      <c r="K2260" s="295" t="n"/>
      <c r="L2260" s="297" t="n"/>
      <c r="M2260" s="297">
        <f>'ENS TARDIO 201819'!$K2260-'ENS TARDIO 201819'!$I2260</f>
        <v/>
      </c>
      <c r="N2260" s="295" t="n"/>
      <c r="O2260" s="295" t="n"/>
      <c r="P2260" s="295" t="n"/>
      <c r="Q2260" s="295" t="n"/>
      <c r="R2260" s="295" t="n"/>
      <c r="S2260" s="295" t="n"/>
      <c r="T2260" s="295" t="n"/>
      <c r="U2260" s="295" t="n"/>
      <c r="V2260" s="295" t="n"/>
      <c r="W2260" s="295" t="n"/>
      <c r="X2260" s="290" t="inlineStr">
        <is>
          <t>Plot válido</t>
        </is>
      </c>
    </row>
    <row r="2261" hidden="1" ht="15.75" customHeight="1" s="412">
      <c r="A2261" s="294" t="n"/>
      <c r="B2261" s="294" t="n"/>
      <c r="C2261" s="294" t="n"/>
      <c r="D2261" s="294" t="n"/>
      <c r="E2261" s="294" t="n"/>
      <c r="F2261" s="295" t="n"/>
      <c r="G2261" s="295" t="n"/>
      <c r="H2261" s="296" t="n"/>
      <c r="I2261" s="295" t="n"/>
      <c r="J2261" s="296" t="n"/>
      <c r="K2261" s="295" t="n"/>
      <c r="L2261" s="297" t="n"/>
      <c r="M2261" s="297">
        <f>'ENS TARDIO 201819'!$K2261-'ENS TARDIO 201819'!$I2261</f>
        <v/>
      </c>
      <c r="N2261" s="295" t="n"/>
      <c r="O2261" s="295" t="n"/>
      <c r="P2261" s="295" t="n"/>
      <c r="Q2261" s="295" t="n"/>
      <c r="R2261" s="295" t="n"/>
      <c r="S2261" s="295" t="n"/>
      <c r="T2261" s="295" t="n"/>
      <c r="U2261" s="295" t="n"/>
      <c r="V2261" s="295" t="n"/>
      <c r="W2261" s="295" t="n"/>
      <c r="X2261" s="290" t="inlineStr">
        <is>
          <t>Plot válido</t>
        </is>
      </c>
    </row>
    <row r="2262" hidden="1" ht="15.75" customHeight="1" s="412">
      <c r="A2262" s="294" t="n"/>
      <c r="B2262" s="294" t="n"/>
      <c r="C2262" s="294" t="n"/>
      <c r="D2262" s="294" t="n"/>
      <c r="E2262" s="294" t="n"/>
      <c r="F2262" s="295" t="n"/>
      <c r="G2262" s="295" t="n"/>
      <c r="H2262" s="296" t="n"/>
      <c r="I2262" s="295" t="n"/>
      <c r="J2262" s="296" t="n"/>
      <c r="K2262" s="295" t="n"/>
      <c r="L2262" s="297" t="n"/>
      <c r="M2262" s="297">
        <f>'ENS TARDIO 201819'!$K2262-'ENS TARDIO 201819'!$I2262</f>
        <v/>
      </c>
      <c r="N2262" s="295" t="n"/>
      <c r="O2262" s="295" t="n"/>
      <c r="P2262" s="295" t="n"/>
      <c r="Q2262" s="295" t="n"/>
      <c r="R2262" s="295" t="n"/>
      <c r="S2262" s="295" t="n"/>
      <c r="T2262" s="295" t="n"/>
      <c r="U2262" s="295" t="n"/>
      <c r="V2262" s="295" t="n"/>
      <c r="W2262" s="295" t="n"/>
      <c r="X2262" s="290" t="inlineStr">
        <is>
          <t>Plot válido</t>
        </is>
      </c>
    </row>
    <row r="2263" hidden="1" ht="15.75" customHeight="1" s="412">
      <c r="A2263" s="294" t="n"/>
      <c r="B2263" s="294" t="n"/>
      <c r="C2263" s="294" t="n"/>
      <c r="D2263" s="294" t="n"/>
      <c r="E2263" s="294" t="n"/>
      <c r="F2263" s="295" t="n"/>
      <c r="G2263" s="295" t="n"/>
      <c r="H2263" s="296" t="n"/>
      <c r="I2263" s="295" t="n"/>
      <c r="J2263" s="296" t="n"/>
      <c r="K2263" s="295" t="n"/>
      <c r="L2263" s="297" t="n"/>
      <c r="M2263" s="297">
        <f>'ENS TARDIO 201819'!$K2263-'ENS TARDIO 201819'!$I2263</f>
        <v/>
      </c>
      <c r="N2263" s="295" t="n"/>
      <c r="O2263" s="295" t="n"/>
      <c r="P2263" s="295" t="n"/>
      <c r="Q2263" s="295" t="n"/>
      <c r="R2263" s="295" t="n"/>
      <c r="S2263" s="295" t="n"/>
      <c r="T2263" s="295" t="n"/>
      <c r="U2263" s="295" t="n"/>
      <c r="V2263" s="295" t="n"/>
      <c r="W2263" s="295" t="n"/>
      <c r="X2263" s="290" t="inlineStr">
        <is>
          <t>Plot válido</t>
        </is>
      </c>
    </row>
    <row r="2264" hidden="1" ht="15.75" customHeight="1" s="412">
      <c r="A2264" s="294" t="n"/>
      <c r="B2264" s="294" t="n"/>
      <c r="C2264" s="294" t="n"/>
      <c r="D2264" s="294" t="n"/>
      <c r="E2264" s="294" t="n"/>
      <c r="F2264" s="295" t="n"/>
      <c r="G2264" s="295" t="n"/>
      <c r="H2264" s="296" t="n"/>
      <c r="I2264" s="295" t="n"/>
      <c r="J2264" s="296" t="n"/>
      <c r="K2264" s="295" t="n"/>
      <c r="L2264" s="297" t="n"/>
      <c r="M2264" s="297">
        <f>'ENS TARDIO 201819'!$K2264-'ENS TARDIO 201819'!$I2264</f>
        <v/>
      </c>
      <c r="N2264" s="295" t="n"/>
      <c r="O2264" s="295" t="n"/>
      <c r="P2264" s="295" t="n"/>
      <c r="Q2264" s="295" t="n"/>
      <c r="R2264" s="295" t="n"/>
      <c r="S2264" s="295" t="n"/>
      <c r="T2264" s="295" t="n"/>
      <c r="U2264" s="295" t="n"/>
      <c r="V2264" s="295" t="n"/>
      <c r="W2264" s="295" t="n"/>
      <c r="X2264" s="290" t="inlineStr">
        <is>
          <t>Plot válido</t>
        </is>
      </c>
    </row>
    <row r="2265" hidden="1" ht="15.75" customHeight="1" s="412">
      <c r="A2265" s="294" t="n"/>
      <c r="B2265" s="294" t="n"/>
      <c r="C2265" s="294" t="n"/>
      <c r="D2265" s="294" t="n"/>
      <c r="E2265" s="294" t="n"/>
      <c r="F2265" s="295" t="n"/>
      <c r="G2265" s="295" t="n"/>
      <c r="H2265" s="296" t="n"/>
      <c r="I2265" s="295" t="n"/>
      <c r="J2265" s="296" t="n"/>
      <c r="K2265" s="295" t="n"/>
      <c r="L2265" s="297" t="n"/>
      <c r="M2265" s="297">
        <f>'ENS TARDIO 201819'!$K2265-'ENS TARDIO 201819'!$I2265</f>
        <v/>
      </c>
      <c r="N2265" s="295" t="n"/>
      <c r="O2265" s="295" t="n"/>
      <c r="P2265" s="295" t="n"/>
      <c r="Q2265" s="295" t="n"/>
      <c r="R2265" s="295" t="n"/>
      <c r="S2265" s="295" t="n"/>
      <c r="T2265" s="295" t="n"/>
      <c r="U2265" s="295" t="n"/>
      <c r="V2265" s="295" t="n"/>
      <c r="W2265" s="295" t="n"/>
      <c r="X2265" s="290" t="inlineStr">
        <is>
          <t>Plot válido</t>
        </is>
      </c>
    </row>
    <row r="2266" hidden="1" ht="15.75" customHeight="1" s="412">
      <c r="A2266" s="294" t="n"/>
      <c r="B2266" s="294" t="n"/>
      <c r="C2266" s="294" t="n"/>
      <c r="D2266" s="294" t="n"/>
      <c r="E2266" s="294" t="n"/>
      <c r="F2266" s="295" t="n"/>
      <c r="G2266" s="295" t="n"/>
      <c r="H2266" s="296" t="n"/>
      <c r="I2266" s="295" t="n"/>
      <c r="J2266" s="296" t="n"/>
      <c r="K2266" s="295" t="n"/>
      <c r="L2266" s="297" t="n"/>
      <c r="M2266" s="297">
        <f>'ENS TARDIO 201819'!$K2266-'ENS TARDIO 201819'!$I2266</f>
        <v/>
      </c>
      <c r="N2266" s="295" t="n"/>
      <c r="O2266" s="295" t="n"/>
      <c r="P2266" s="295" t="n"/>
      <c r="Q2266" s="295" t="n"/>
      <c r="R2266" s="295" t="n"/>
      <c r="S2266" s="295" t="n"/>
      <c r="T2266" s="295" t="n"/>
      <c r="U2266" s="295" t="n"/>
      <c r="V2266" s="295" t="n"/>
      <c r="W2266" s="295" t="n"/>
      <c r="X2266" s="290" t="inlineStr">
        <is>
          <t>Plot válido</t>
        </is>
      </c>
    </row>
    <row r="2267" hidden="1" ht="15.75" customHeight="1" s="412">
      <c r="A2267" s="294" t="n"/>
      <c r="B2267" s="294" t="n"/>
      <c r="C2267" s="294" t="n"/>
      <c r="D2267" s="294" t="n"/>
      <c r="E2267" s="294" t="n"/>
      <c r="F2267" s="295" t="n"/>
      <c r="G2267" s="295" t="n"/>
      <c r="H2267" s="296" t="n"/>
      <c r="I2267" s="295" t="n"/>
      <c r="J2267" s="296" t="n"/>
      <c r="K2267" s="295" t="n"/>
      <c r="L2267" s="297" t="n"/>
      <c r="M2267" s="297">
        <f>'ENS TARDIO 201819'!$K2267-'ENS TARDIO 201819'!$I2267</f>
        <v/>
      </c>
      <c r="N2267" s="295" t="n"/>
      <c r="O2267" s="295" t="n"/>
      <c r="P2267" s="295" t="n"/>
      <c r="Q2267" s="295" t="n"/>
      <c r="R2267" s="295" t="n"/>
      <c r="S2267" s="295" t="n"/>
      <c r="T2267" s="295" t="n"/>
      <c r="U2267" s="295" t="n"/>
      <c r="V2267" s="295" t="n"/>
      <c r="W2267" s="295" t="n"/>
      <c r="X2267" s="290" t="inlineStr">
        <is>
          <t>Plot válido</t>
        </is>
      </c>
    </row>
    <row r="2268" hidden="1" ht="15.75" customHeight="1" s="412">
      <c r="A2268" s="294" t="n"/>
      <c r="B2268" s="294" t="n"/>
      <c r="C2268" s="294" t="n"/>
      <c r="D2268" s="294" t="n"/>
      <c r="E2268" s="294" t="n"/>
      <c r="F2268" s="295" t="n"/>
      <c r="G2268" s="295" t="n"/>
      <c r="H2268" s="296" t="n"/>
      <c r="I2268" s="295" t="n"/>
      <c r="J2268" s="296" t="n"/>
      <c r="K2268" s="295" t="n"/>
      <c r="L2268" s="297" t="n"/>
      <c r="M2268" s="297">
        <f>'ENS TARDIO 201819'!$K2268-'ENS TARDIO 201819'!$I2268</f>
        <v/>
      </c>
      <c r="N2268" s="295" t="n"/>
      <c r="O2268" s="295" t="n"/>
      <c r="P2268" s="295" t="n"/>
      <c r="Q2268" s="295" t="n"/>
      <c r="R2268" s="295" t="n"/>
      <c r="S2268" s="295" t="n"/>
      <c r="T2268" s="295" t="n"/>
      <c r="U2268" s="295" t="n"/>
      <c r="V2268" s="295" t="n"/>
      <c r="W2268" s="295" t="n"/>
      <c r="X2268" s="290" t="inlineStr">
        <is>
          <t>Plot válido</t>
        </is>
      </c>
    </row>
    <row r="2269" hidden="1" ht="15.75" customHeight="1" s="412">
      <c r="A2269" s="294" t="n"/>
      <c r="B2269" s="294" t="n"/>
      <c r="C2269" s="294" t="n"/>
      <c r="D2269" s="294" t="n"/>
      <c r="E2269" s="294" t="n"/>
      <c r="F2269" s="295" t="n"/>
      <c r="G2269" s="295" t="n"/>
      <c r="H2269" s="296" t="n"/>
      <c r="I2269" s="295" t="n"/>
      <c r="J2269" s="296" t="n"/>
      <c r="K2269" s="295" t="n"/>
      <c r="L2269" s="297" t="n"/>
      <c r="M2269" s="297">
        <f>'ENS TARDIO 201819'!$K2269-'ENS TARDIO 201819'!$I2269</f>
        <v/>
      </c>
      <c r="N2269" s="295" t="n"/>
      <c r="O2269" s="295" t="n"/>
      <c r="P2269" s="295" t="n"/>
      <c r="Q2269" s="295" t="n"/>
      <c r="R2269" s="295" t="n"/>
      <c r="S2269" s="295" t="n"/>
      <c r="T2269" s="295" t="n"/>
      <c r="U2269" s="295" t="n"/>
      <c r="V2269" s="295" t="n"/>
      <c r="W2269" s="295" t="n"/>
      <c r="X2269" s="290" t="inlineStr">
        <is>
          <t>Plot válido</t>
        </is>
      </c>
    </row>
    <row r="2270" hidden="1" ht="15.75" customHeight="1" s="412">
      <c r="A2270" s="294" t="n"/>
      <c r="B2270" s="294" t="n"/>
      <c r="C2270" s="294" t="n"/>
      <c r="D2270" s="294" t="n"/>
      <c r="E2270" s="294" t="n"/>
      <c r="F2270" s="295" t="n"/>
      <c r="G2270" s="295" t="n"/>
      <c r="H2270" s="296" t="n"/>
      <c r="I2270" s="295" t="n"/>
      <c r="J2270" s="296" t="n"/>
      <c r="K2270" s="295" t="n"/>
      <c r="L2270" s="297" t="n"/>
      <c r="M2270" s="297">
        <f>'ENS TARDIO 201819'!$K2270-'ENS TARDIO 201819'!$I2270</f>
        <v/>
      </c>
      <c r="N2270" s="295" t="n"/>
      <c r="O2270" s="295" t="n"/>
      <c r="P2270" s="295" t="n"/>
      <c r="Q2270" s="295" t="n"/>
      <c r="R2270" s="295" t="n"/>
      <c r="S2270" s="295" t="n"/>
      <c r="T2270" s="295" t="n"/>
      <c r="U2270" s="295" t="n"/>
      <c r="V2270" s="295" t="n"/>
      <c r="W2270" s="295" t="n"/>
      <c r="X2270" s="290" t="inlineStr">
        <is>
          <t>Plot válido</t>
        </is>
      </c>
    </row>
    <row r="2271" hidden="1" ht="15.75" customHeight="1" s="412">
      <c r="A2271" s="294" t="n"/>
      <c r="B2271" s="294" t="n"/>
      <c r="C2271" s="294" t="n"/>
      <c r="D2271" s="294" t="n"/>
      <c r="E2271" s="294" t="n"/>
      <c r="F2271" s="295" t="n"/>
      <c r="G2271" s="295" t="n"/>
      <c r="H2271" s="296" t="n"/>
      <c r="I2271" s="295" t="n"/>
      <c r="J2271" s="296" t="n"/>
      <c r="K2271" s="295" t="n"/>
      <c r="L2271" s="297" t="n"/>
      <c r="M2271" s="297">
        <f>'ENS TARDIO 201819'!$K2271-'ENS TARDIO 201819'!$I2271</f>
        <v/>
      </c>
      <c r="N2271" s="295" t="n"/>
      <c r="O2271" s="295" t="n"/>
      <c r="P2271" s="295" t="n"/>
      <c r="Q2271" s="295" t="n"/>
      <c r="R2271" s="295" t="n"/>
      <c r="S2271" s="295" t="n"/>
      <c r="T2271" s="295" t="n"/>
      <c r="U2271" s="295" t="n"/>
      <c r="V2271" s="295" t="n"/>
      <c r="W2271" s="295" t="n"/>
      <c r="X2271" s="290" t="inlineStr">
        <is>
          <t>Plot válido</t>
        </is>
      </c>
    </row>
    <row r="2272" hidden="1" ht="15.75" customHeight="1" s="412">
      <c r="A2272" s="294" t="n"/>
      <c r="B2272" s="294" t="n"/>
      <c r="C2272" s="294" t="n"/>
      <c r="D2272" s="294" t="n"/>
      <c r="E2272" s="294" t="n"/>
      <c r="F2272" s="295" t="n"/>
      <c r="G2272" s="295" t="n"/>
      <c r="H2272" s="296" t="n"/>
      <c r="I2272" s="295" t="n"/>
      <c r="J2272" s="296" t="n"/>
      <c r="K2272" s="295" t="n"/>
      <c r="L2272" s="297" t="n"/>
      <c r="M2272" s="297">
        <f>'ENS TARDIO 201819'!$K2272-'ENS TARDIO 201819'!$I2272</f>
        <v/>
      </c>
      <c r="N2272" s="295" t="n"/>
      <c r="O2272" s="295" t="n"/>
      <c r="P2272" s="295" t="n"/>
      <c r="Q2272" s="295" t="n"/>
      <c r="R2272" s="295" t="n"/>
      <c r="S2272" s="295" t="n"/>
      <c r="T2272" s="295" t="n"/>
      <c r="U2272" s="295" t="n"/>
      <c r="V2272" s="295" t="n"/>
      <c r="W2272" s="295" t="n"/>
      <c r="X2272" s="290" t="inlineStr">
        <is>
          <t>Plot válido</t>
        </is>
      </c>
    </row>
    <row r="2273" hidden="1" ht="15.75" customHeight="1" s="412">
      <c r="A2273" s="294" t="n"/>
      <c r="B2273" s="294" t="n"/>
      <c r="C2273" s="294" t="n"/>
      <c r="D2273" s="294" t="n"/>
      <c r="E2273" s="294" t="n"/>
      <c r="F2273" s="295" t="n"/>
      <c r="G2273" s="295" t="n"/>
      <c r="H2273" s="296" t="n"/>
      <c r="I2273" s="295" t="n"/>
      <c r="J2273" s="296" t="n"/>
      <c r="K2273" s="295" t="n"/>
      <c r="L2273" s="297" t="n"/>
      <c r="M2273" s="297">
        <f>'ENS TARDIO 201819'!$K2273-'ENS TARDIO 201819'!$I2273</f>
        <v/>
      </c>
      <c r="N2273" s="295" t="n"/>
      <c r="O2273" s="295" t="n"/>
      <c r="P2273" s="295" t="n"/>
      <c r="Q2273" s="295" t="n"/>
      <c r="R2273" s="295" t="n"/>
      <c r="S2273" s="295" t="n"/>
      <c r="T2273" s="295" t="n"/>
      <c r="U2273" s="295" t="n"/>
      <c r="V2273" s="295" t="n"/>
      <c r="W2273" s="295" t="n"/>
      <c r="X2273" s="290" t="inlineStr">
        <is>
          <t>Plot válido</t>
        </is>
      </c>
    </row>
    <row r="2274" hidden="1" ht="15.75" customHeight="1" s="412">
      <c r="A2274" s="294" t="n"/>
      <c r="B2274" s="294" t="n"/>
      <c r="C2274" s="294" t="n"/>
      <c r="D2274" s="294" t="n"/>
      <c r="E2274" s="294" t="n"/>
      <c r="F2274" s="295" t="n"/>
      <c r="G2274" s="295" t="n"/>
      <c r="H2274" s="296" t="n"/>
      <c r="I2274" s="295" t="n"/>
      <c r="J2274" s="296" t="n"/>
      <c r="K2274" s="295" t="n"/>
      <c r="L2274" s="297" t="n"/>
      <c r="M2274" s="297">
        <f>'ENS TARDIO 201819'!$K2274-'ENS TARDIO 201819'!$I2274</f>
        <v/>
      </c>
      <c r="N2274" s="295" t="n"/>
      <c r="O2274" s="295" t="n"/>
      <c r="P2274" s="295" t="n"/>
      <c r="Q2274" s="295" t="n"/>
      <c r="R2274" s="295" t="n"/>
      <c r="S2274" s="295" t="n"/>
      <c r="T2274" s="295" t="n"/>
      <c r="U2274" s="295" t="n"/>
      <c r="V2274" s="295" t="n"/>
      <c r="W2274" s="295" t="n"/>
      <c r="X2274" s="290" t="inlineStr">
        <is>
          <t>Plot válido</t>
        </is>
      </c>
    </row>
    <row r="2275" hidden="1" ht="15.75" customHeight="1" s="412">
      <c r="A2275" s="294" t="n"/>
      <c r="B2275" s="294" t="n"/>
      <c r="C2275" s="294" t="n"/>
      <c r="D2275" s="294" t="n"/>
      <c r="E2275" s="294" t="n"/>
      <c r="F2275" s="295" t="n"/>
      <c r="G2275" s="295" t="n"/>
      <c r="H2275" s="296" t="n"/>
      <c r="I2275" s="295" t="n"/>
      <c r="J2275" s="296" t="n"/>
      <c r="K2275" s="295" t="n"/>
      <c r="L2275" s="297" t="n"/>
      <c r="M2275" s="297">
        <f>'ENS TARDIO 201819'!$K2275-'ENS TARDIO 201819'!$I2275</f>
        <v/>
      </c>
      <c r="N2275" s="295" t="n"/>
      <c r="O2275" s="295" t="n"/>
      <c r="P2275" s="295" t="n"/>
      <c r="Q2275" s="295" t="n"/>
      <c r="R2275" s="295" t="n"/>
      <c r="S2275" s="295" t="n"/>
      <c r="T2275" s="295" t="n"/>
      <c r="U2275" s="295" t="n"/>
      <c r="V2275" s="295" t="n"/>
      <c r="W2275" s="295" t="n"/>
      <c r="X2275" s="290" t="inlineStr">
        <is>
          <t>Plot válido</t>
        </is>
      </c>
    </row>
    <row r="2276" hidden="1" ht="15.75" customHeight="1" s="412">
      <c r="A2276" s="294" t="n"/>
      <c r="B2276" s="294" t="n"/>
      <c r="C2276" s="294" t="n"/>
      <c r="D2276" s="294" t="n"/>
      <c r="E2276" s="294" t="n"/>
      <c r="F2276" s="295" t="n"/>
      <c r="G2276" s="295" t="n"/>
      <c r="H2276" s="296" t="n"/>
      <c r="I2276" s="295" t="n"/>
      <c r="J2276" s="296" t="n"/>
      <c r="K2276" s="295" t="n"/>
      <c r="L2276" s="297" t="n"/>
      <c r="M2276" s="297">
        <f>'ENS TARDIO 201819'!$K2276-'ENS TARDIO 201819'!$I2276</f>
        <v/>
      </c>
      <c r="N2276" s="295" t="n"/>
      <c r="O2276" s="295" t="n"/>
      <c r="P2276" s="295" t="n"/>
      <c r="Q2276" s="295" t="n"/>
      <c r="R2276" s="295" t="n"/>
      <c r="S2276" s="295" t="n"/>
      <c r="T2276" s="295" t="n"/>
      <c r="U2276" s="295" t="n"/>
      <c r="V2276" s="295" t="n"/>
      <c r="W2276" s="295" t="n"/>
      <c r="X2276" s="290" t="inlineStr">
        <is>
          <t>Plot válido</t>
        </is>
      </c>
    </row>
    <row r="2277" hidden="1" ht="15.75" customHeight="1" s="412">
      <c r="A2277" s="294" t="n"/>
      <c r="B2277" s="294" t="n"/>
      <c r="C2277" s="294" t="n"/>
      <c r="D2277" s="294" t="n"/>
      <c r="E2277" s="294" t="n"/>
      <c r="F2277" s="295" t="n"/>
      <c r="G2277" s="295" t="n"/>
      <c r="H2277" s="296" t="n"/>
      <c r="I2277" s="295" t="n"/>
      <c r="J2277" s="296" t="n"/>
      <c r="K2277" s="295" t="n"/>
      <c r="L2277" s="297" t="n"/>
      <c r="M2277" s="297">
        <f>'ENS TARDIO 201819'!$K2277-'ENS TARDIO 201819'!$I2277</f>
        <v/>
      </c>
      <c r="N2277" s="295" t="n"/>
      <c r="O2277" s="295" t="n"/>
      <c r="P2277" s="295" t="n"/>
      <c r="Q2277" s="295" t="n"/>
      <c r="R2277" s="295" t="n"/>
      <c r="S2277" s="295" t="n"/>
      <c r="T2277" s="295" t="n"/>
      <c r="U2277" s="295" t="n"/>
      <c r="V2277" s="295" t="n"/>
      <c r="W2277" s="295" t="n"/>
      <c r="X2277" s="290" t="inlineStr">
        <is>
          <t>Plot válido</t>
        </is>
      </c>
    </row>
    <row r="2278" hidden="1" ht="15.75" customHeight="1" s="412">
      <c r="A2278" s="294" t="n"/>
      <c r="B2278" s="294" t="n"/>
      <c r="C2278" s="294" t="n"/>
      <c r="D2278" s="294" t="n"/>
      <c r="E2278" s="294" t="n"/>
      <c r="F2278" s="295" t="n"/>
      <c r="G2278" s="295" t="n"/>
      <c r="H2278" s="296" t="n"/>
      <c r="I2278" s="295" t="n"/>
      <c r="J2278" s="296" t="n"/>
      <c r="K2278" s="295" t="n"/>
      <c r="L2278" s="297" t="n"/>
      <c r="M2278" s="297">
        <f>'ENS TARDIO 201819'!$K2278-'ENS TARDIO 201819'!$I2278</f>
        <v/>
      </c>
      <c r="N2278" s="295" t="n"/>
      <c r="O2278" s="295" t="n"/>
      <c r="P2278" s="295" t="n"/>
      <c r="Q2278" s="295" t="n"/>
      <c r="R2278" s="295" t="n"/>
      <c r="S2278" s="295" t="n"/>
      <c r="T2278" s="295" t="n"/>
      <c r="U2278" s="295" t="n"/>
      <c r="V2278" s="295" t="n"/>
      <c r="W2278" s="295" t="n"/>
      <c r="X2278" s="290" t="inlineStr">
        <is>
          <t>Plot válido</t>
        </is>
      </c>
    </row>
    <row r="2279" hidden="1" ht="15.75" customHeight="1" s="412">
      <c r="A2279" s="294" t="n"/>
      <c r="B2279" s="294" t="n"/>
      <c r="C2279" s="294" t="n"/>
      <c r="D2279" s="294" t="n"/>
      <c r="E2279" s="294" t="n"/>
      <c r="F2279" s="295" t="n"/>
      <c r="G2279" s="295" t="n"/>
      <c r="H2279" s="296" t="n"/>
      <c r="I2279" s="295" t="n"/>
      <c r="J2279" s="296" t="n"/>
      <c r="K2279" s="295" t="n"/>
      <c r="L2279" s="297" t="n"/>
      <c r="M2279" s="297">
        <f>'ENS TARDIO 201819'!$K2279-'ENS TARDIO 201819'!$I2279</f>
        <v/>
      </c>
      <c r="N2279" s="295" t="n"/>
      <c r="O2279" s="295" t="n"/>
      <c r="P2279" s="295" t="n"/>
      <c r="Q2279" s="295" t="n"/>
      <c r="R2279" s="295" t="n"/>
      <c r="S2279" s="295" t="n"/>
      <c r="T2279" s="295" t="n"/>
      <c r="U2279" s="295" t="n"/>
      <c r="V2279" s="295" t="n"/>
      <c r="W2279" s="295" t="n"/>
      <c r="X2279" s="290" t="inlineStr">
        <is>
          <t>Plot válido</t>
        </is>
      </c>
    </row>
    <row r="2280" hidden="1" ht="15.75" customHeight="1" s="412">
      <c r="A2280" s="294" t="n"/>
      <c r="B2280" s="294" t="n"/>
      <c r="C2280" s="294" t="n"/>
      <c r="D2280" s="294" t="n"/>
      <c r="E2280" s="294" t="n"/>
      <c r="F2280" s="295" t="n"/>
      <c r="G2280" s="295" t="n"/>
      <c r="H2280" s="296" t="n"/>
      <c r="I2280" s="295" t="n"/>
      <c r="J2280" s="296" t="n"/>
      <c r="K2280" s="295" t="n"/>
      <c r="L2280" s="297" t="n"/>
      <c r="M2280" s="297">
        <f>'ENS TARDIO 201819'!$K2280-'ENS TARDIO 201819'!$I2280</f>
        <v/>
      </c>
      <c r="N2280" s="295" t="n"/>
      <c r="O2280" s="295" t="n"/>
      <c r="P2280" s="295" t="n"/>
      <c r="Q2280" s="295" t="n"/>
      <c r="R2280" s="295" t="n"/>
      <c r="S2280" s="295" t="n"/>
      <c r="T2280" s="295" t="n"/>
      <c r="U2280" s="295" t="n"/>
      <c r="V2280" s="295" t="n"/>
      <c r="W2280" s="295" t="n"/>
      <c r="X2280" s="290" t="inlineStr">
        <is>
          <t>Plot válido</t>
        </is>
      </c>
    </row>
    <row r="2281" hidden="1" ht="15.75" customHeight="1" s="412">
      <c r="A2281" s="294" t="n"/>
      <c r="B2281" s="294" t="n"/>
      <c r="C2281" s="294" t="n"/>
      <c r="D2281" s="294" t="n"/>
      <c r="E2281" s="294" t="n"/>
      <c r="F2281" s="295" t="n"/>
      <c r="G2281" s="295" t="n"/>
      <c r="H2281" s="296" t="n"/>
      <c r="I2281" s="295" t="n"/>
      <c r="J2281" s="296" t="n"/>
      <c r="K2281" s="295" t="n"/>
      <c r="L2281" s="297" t="n"/>
      <c r="M2281" s="297">
        <f>'ENS TARDIO 201819'!$K2281-'ENS TARDIO 201819'!$I2281</f>
        <v/>
      </c>
      <c r="N2281" s="295" t="n"/>
      <c r="O2281" s="295" t="n"/>
      <c r="P2281" s="295" t="n"/>
      <c r="Q2281" s="295" t="n"/>
      <c r="R2281" s="295" t="n"/>
      <c r="S2281" s="295" t="n"/>
      <c r="T2281" s="295" t="n"/>
      <c r="U2281" s="295" t="n"/>
      <c r="V2281" s="295" t="n"/>
      <c r="W2281" s="295" t="n"/>
      <c r="X2281" s="290" t="inlineStr">
        <is>
          <t>Plot válido</t>
        </is>
      </c>
    </row>
    <row r="2282" hidden="1" ht="15.75" customHeight="1" s="412">
      <c r="A2282" s="294" t="n"/>
      <c r="B2282" s="294" t="n"/>
      <c r="C2282" s="294" t="n"/>
      <c r="D2282" s="294" t="n"/>
      <c r="E2282" s="294" t="n"/>
      <c r="F2282" s="295" t="n"/>
      <c r="G2282" s="295" t="n"/>
      <c r="H2282" s="296" t="n"/>
      <c r="I2282" s="295" t="n"/>
      <c r="J2282" s="296" t="n"/>
      <c r="K2282" s="295" t="n"/>
      <c r="L2282" s="297" t="n"/>
      <c r="M2282" s="297">
        <f>'ENS TARDIO 201819'!$K2282-'ENS TARDIO 201819'!$I2282</f>
        <v/>
      </c>
      <c r="N2282" s="295" t="n"/>
      <c r="O2282" s="295" t="n"/>
      <c r="P2282" s="295" t="n"/>
      <c r="Q2282" s="295" t="n"/>
      <c r="R2282" s="295" t="n"/>
      <c r="S2282" s="295" t="n"/>
      <c r="T2282" s="295" t="n"/>
      <c r="U2282" s="295" t="n"/>
      <c r="V2282" s="295" t="n"/>
      <c r="W2282" s="295" t="n"/>
      <c r="X2282" s="290" t="inlineStr">
        <is>
          <t>Plot válido</t>
        </is>
      </c>
    </row>
    <row r="2283" hidden="1" ht="15.75" customHeight="1" s="412">
      <c r="A2283" s="294" t="n"/>
      <c r="B2283" s="294" t="n"/>
      <c r="C2283" s="294" t="n"/>
      <c r="D2283" s="294" t="n"/>
      <c r="E2283" s="294" t="n"/>
      <c r="F2283" s="295" t="n"/>
      <c r="G2283" s="295" t="n"/>
      <c r="H2283" s="296" t="n"/>
      <c r="I2283" s="295" t="n"/>
      <c r="J2283" s="296" t="n"/>
      <c r="K2283" s="295" t="n"/>
      <c r="L2283" s="297" t="n"/>
      <c r="M2283" s="297">
        <f>'ENS TARDIO 201819'!$K2283-'ENS TARDIO 201819'!$I2283</f>
        <v/>
      </c>
      <c r="N2283" s="295" t="n"/>
      <c r="O2283" s="295" t="n"/>
      <c r="P2283" s="295" t="n"/>
      <c r="Q2283" s="295" t="n"/>
      <c r="R2283" s="295" t="n"/>
      <c r="S2283" s="295" t="n"/>
      <c r="T2283" s="295" t="n"/>
      <c r="U2283" s="295" t="n"/>
      <c r="V2283" s="295" t="n"/>
      <c r="W2283" s="295" t="n"/>
      <c r="X2283" s="290" t="inlineStr">
        <is>
          <t>Plot válido</t>
        </is>
      </c>
    </row>
    <row r="2284" hidden="1" ht="15.75" customHeight="1" s="412">
      <c r="A2284" s="294" t="n"/>
      <c r="B2284" s="294" t="n"/>
      <c r="C2284" s="294" t="n"/>
      <c r="D2284" s="294" t="n"/>
      <c r="E2284" s="294" t="n"/>
      <c r="F2284" s="295" t="n"/>
      <c r="G2284" s="295" t="n"/>
      <c r="H2284" s="296" t="n"/>
      <c r="I2284" s="295" t="n"/>
      <c r="J2284" s="296" t="n"/>
      <c r="K2284" s="295" t="n"/>
      <c r="L2284" s="297" t="n"/>
      <c r="M2284" s="297">
        <f>'ENS TARDIO 201819'!$K2284-'ENS TARDIO 201819'!$I2284</f>
        <v/>
      </c>
      <c r="N2284" s="295" t="n"/>
      <c r="O2284" s="295" t="n"/>
      <c r="P2284" s="295" t="n"/>
      <c r="Q2284" s="295" t="n"/>
      <c r="R2284" s="295" t="n"/>
      <c r="S2284" s="295" t="n"/>
      <c r="T2284" s="295" t="n"/>
      <c r="U2284" s="295" t="n"/>
      <c r="V2284" s="295" t="n"/>
      <c r="W2284" s="295" t="n"/>
      <c r="X2284" s="290" t="inlineStr">
        <is>
          <t>Plot válido</t>
        </is>
      </c>
    </row>
    <row r="2285" hidden="1" ht="15.75" customHeight="1" s="412">
      <c r="A2285" s="294" t="n"/>
      <c r="B2285" s="294" t="n"/>
      <c r="C2285" s="294" t="n"/>
      <c r="D2285" s="294" t="n"/>
      <c r="E2285" s="294" t="n"/>
      <c r="F2285" s="295" t="n"/>
      <c r="G2285" s="295" t="n"/>
      <c r="H2285" s="296" t="n"/>
      <c r="I2285" s="295" t="n"/>
      <c r="J2285" s="296" t="n"/>
      <c r="K2285" s="295" t="n"/>
      <c r="L2285" s="297" t="n"/>
      <c r="M2285" s="297">
        <f>'ENS TARDIO 201819'!$K2285-'ENS TARDIO 201819'!$I2285</f>
        <v/>
      </c>
      <c r="N2285" s="295" t="n"/>
      <c r="O2285" s="295" t="n"/>
      <c r="P2285" s="295" t="n"/>
      <c r="Q2285" s="295" t="n"/>
      <c r="R2285" s="295" t="n"/>
      <c r="S2285" s="295" t="n"/>
      <c r="T2285" s="295" t="n"/>
      <c r="U2285" s="295" t="n"/>
      <c r="V2285" s="295" t="n"/>
      <c r="W2285" s="295" t="n"/>
      <c r="X2285" s="290" t="inlineStr">
        <is>
          <t>Se descarta</t>
        </is>
      </c>
    </row>
    <row r="2286" hidden="1" ht="15.75" customHeight="1" s="412">
      <c r="A2286" s="294" t="n"/>
      <c r="B2286" s="294" t="n"/>
      <c r="C2286" s="294" t="n"/>
      <c r="D2286" s="294" t="n"/>
      <c r="E2286" s="294" t="n"/>
      <c r="F2286" s="295" t="n"/>
      <c r="G2286" s="295" t="n"/>
      <c r="H2286" s="296" t="n"/>
      <c r="I2286" s="295" t="n"/>
      <c r="J2286" s="296" t="n"/>
      <c r="K2286" s="295" t="n"/>
      <c r="L2286" s="297" t="n"/>
      <c r="M2286" s="297">
        <f>'ENS TARDIO 201819'!$K2286-'ENS TARDIO 201819'!$I2286</f>
        <v/>
      </c>
      <c r="N2286" s="295" t="n"/>
      <c r="O2286" s="295" t="n"/>
      <c r="P2286" s="295" t="n"/>
      <c r="Q2286" s="295" t="n"/>
      <c r="R2286" s="295" t="n"/>
      <c r="S2286" s="295" t="n"/>
      <c r="T2286" s="295" t="n"/>
      <c r="U2286" s="295" t="n"/>
      <c r="V2286" s="295" t="n"/>
      <c r="W2286" s="295" t="n"/>
      <c r="X2286" s="290" t="inlineStr">
        <is>
          <t>Se descarta</t>
        </is>
      </c>
    </row>
    <row r="2287" hidden="1" ht="15.75" customHeight="1" s="412">
      <c r="A2287" s="294" t="n"/>
      <c r="B2287" s="294" t="n"/>
      <c r="C2287" s="294" t="n"/>
      <c r="D2287" s="294" t="n"/>
      <c r="E2287" s="294" t="n"/>
      <c r="F2287" s="295" t="n"/>
      <c r="G2287" s="295" t="n"/>
      <c r="H2287" s="296" t="n"/>
      <c r="I2287" s="295" t="n"/>
      <c r="J2287" s="296" t="n"/>
      <c r="K2287" s="295" t="n"/>
      <c r="L2287" s="297" t="n"/>
      <c r="M2287" s="297">
        <f>'ENS TARDIO 201819'!$K2287-'ENS TARDIO 201819'!$I2287</f>
        <v/>
      </c>
      <c r="N2287" s="295" t="n"/>
      <c r="O2287" s="295" t="n"/>
      <c r="P2287" s="295" t="n"/>
      <c r="Q2287" s="295" t="n"/>
      <c r="R2287" s="295" t="n"/>
      <c r="S2287" s="295" t="n"/>
      <c r="T2287" s="295" t="n"/>
      <c r="U2287" s="295" t="n"/>
      <c r="V2287" s="295" t="n"/>
      <c r="W2287" s="295" t="n"/>
      <c r="X2287" s="290" t="inlineStr">
        <is>
          <t>Se descarta</t>
        </is>
      </c>
    </row>
    <row r="2288" hidden="1" ht="15.75" customHeight="1" s="412">
      <c r="A2288" s="294" t="n"/>
      <c r="B2288" s="294" t="n"/>
      <c r="C2288" s="294" t="n"/>
      <c r="D2288" s="294" t="n"/>
      <c r="E2288" s="294" t="n"/>
      <c r="F2288" s="295" t="n"/>
      <c r="G2288" s="295" t="n"/>
      <c r="H2288" s="296" t="n"/>
      <c r="I2288" s="295" t="n"/>
      <c r="J2288" s="296" t="n"/>
      <c r="K2288" s="295" t="n"/>
      <c r="L2288" s="297" t="n"/>
      <c r="M2288" s="297">
        <f>'ENS TARDIO 201819'!$K2288-'ENS TARDIO 201819'!$I2288</f>
        <v/>
      </c>
      <c r="N2288" s="295" t="n"/>
      <c r="O2288" s="295" t="n"/>
      <c r="P2288" s="295" t="n"/>
      <c r="Q2288" s="295" t="n"/>
      <c r="R2288" s="295" t="n"/>
      <c r="S2288" s="295" t="n"/>
      <c r="T2288" s="295" t="n"/>
      <c r="U2288" s="295" t="n"/>
      <c r="V2288" s="295" t="n"/>
      <c r="W2288" s="295" t="n"/>
      <c r="X2288" s="290" t="inlineStr">
        <is>
          <t>Se descarta</t>
        </is>
      </c>
    </row>
    <row r="2289" hidden="1" ht="15.75" customHeight="1" s="412">
      <c r="A2289" s="294" t="n"/>
      <c r="B2289" s="294" t="n"/>
      <c r="C2289" s="294" t="n"/>
      <c r="D2289" s="294" t="n"/>
      <c r="E2289" s="294" t="n"/>
      <c r="F2289" s="295" t="n"/>
      <c r="G2289" s="295" t="n"/>
      <c r="H2289" s="296" t="n"/>
      <c r="I2289" s="295" t="n"/>
      <c r="J2289" s="296" t="n"/>
      <c r="K2289" s="295" t="n"/>
      <c r="L2289" s="297" t="n"/>
      <c r="M2289" s="297">
        <f>'ENS TARDIO 201819'!$K2289-'ENS TARDIO 201819'!$I2289</f>
        <v/>
      </c>
      <c r="N2289" s="295" t="n"/>
      <c r="O2289" s="295" t="n"/>
      <c r="P2289" s="295" t="n"/>
      <c r="Q2289" s="295" t="n"/>
      <c r="R2289" s="295" t="n"/>
      <c r="S2289" s="295" t="n"/>
      <c r="T2289" s="295" t="n"/>
      <c r="U2289" s="295" t="n"/>
      <c r="V2289" s="295" t="n"/>
      <c r="W2289" s="295" t="n"/>
      <c r="X2289" s="290" t="inlineStr">
        <is>
          <t>Se descarta</t>
        </is>
      </c>
    </row>
    <row r="2290" hidden="1" ht="15.75" customHeight="1" s="412">
      <c r="A2290" s="294" t="n"/>
      <c r="B2290" s="294" t="n"/>
      <c r="C2290" s="294" t="n"/>
      <c r="D2290" s="294" t="n"/>
      <c r="E2290" s="294" t="n"/>
      <c r="F2290" s="295" t="n"/>
      <c r="G2290" s="295" t="n"/>
      <c r="H2290" s="296" t="n"/>
      <c r="I2290" s="295" t="n"/>
      <c r="J2290" s="296" t="n"/>
      <c r="K2290" s="295" t="n"/>
      <c r="L2290" s="297" t="n"/>
      <c r="M2290" s="297">
        <f>'ENS TARDIO 201819'!$K2290-'ENS TARDIO 201819'!$I2290</f>
        <v/>
      </c>
      <c r="N2290" s="295" t="n"/>
      <c r="O2290" s="295" t="n"/>
      <c r="P2290" s="295" t="n"/>
      <c r="Q2290" s="295" t="n"/>
      <c r="R2290" s="295" t="n"/>
      <c r="S2290" s="295" t="n"/>
      <c r="T2290" s="295" t="n"/>
      <c r="U2290" s="295" t="n"/>
      <c r="V2290" s="295" t="n"/>
      <c r="W2290" s="295" t="n"/>
      <c r="X2290" s="290" t="inlineStr">
        <is>
          <t>Se descarta</t>
        </is>
      </c>
    </row>
    <row r="2291" hidden="1" ht="15.75" customHeight="1" s="412">
      <c r="A2291" s="294" t="n"/>
      <c r="B2291" s="294" t="n"/>
      <c r="C2291" s="294" t="n"/>
      <c r="D2291" s="294" t="n"/>
      <c r="E2291" s="294" t="n"/>
      <c r="F2291" s="295" t="n"/>
      <c r="G2291" s="295" t="n"/>
      <c r="H2291" s="296" t="n"/>
      <c r="I2291" s="295" t="n"/>
      <c r="J2291" s="296" t="n"/>
      <c r="K2291" s="295" t="n"/>
      <c r="L2291" s="297" t="n"/>
      <c r="M2291" s="297">
        <f>'ENS TARDIO 201819'!$K2291-'ENS TARDIO 201819'!$I2291</f>
        <v/>
      </c>
      <c r="N2291" s="295" t="n"/>
      <c r="O2291" s="295" t="n"/>
      <c r="P2291" s="295" t="n"/>
      <c r="Q2291" s="295" t="n"/>
      <c r="R2291" s="295" t="n"/>
      <c r="S2291" s="295" t="n"/>
      <c r="T2291" s="295" t="n"/>
      <c r="U2291" s="295" t="n"/>
      <c r="V2291" s="295" t="n"/>
      <c r="W2291" s="295" t="n"/>
      <c r="X2291" s="290" t="inlineStr">
        <is>
          <t>Se descarta</t>
        </is>
      </c>
    </row>
    <row r="2292" hidden="1" ht="15.75" customHeight="1" s="412">
      <c r="A2292" s="294" t="n"/>
      <c r="B2292" s="294" t="n"/>
      <c r="C2292" s="294" t="n"/>
      <c r="D2292" s="294" t="n"/>
      <c r="E2292" s="294" t="n"/>
      <c r="F2292" s="295" t="n"/>
      <c r="G2292" s="295" t="n"/>
      <c r="H2292" s="296" t="n"/>
      <c r="I2292" s="295" t="n"/>
      <c r="J2292" s="296" t="n"/>
      <c r="K2292" s="295" t="n"/>
      <c r="L2292" s="297" t="n"/>
      <c r="M2292" s="297">
        <f>'ENS TARDIO 201819'!$K2292-'ENS TARDIO 201819'!$I2292</f>
        <v/>
      </c>
      <c r="N2292" s="295" t="n"/>
      <c r="O2292" s="295" t="n"/>
      <c r="P2292" s="295" t="n"/>
      <c r="Q2292" s="295" t="n"/>
      <c r="R2292" s="295" t="n"/>
      <c r="S2292" s="295" t="n"/>
      <c r="T2292" s="295" t="n"/>
      <c r="U2292" s="295" t="n"/>
      <c r="V2292" s="295" t="n"/>
      <c r="W2292" s="295" t="n"/>
      <c r="X2292" s="290" t="inlineStr">
        <is>
          <t>Se descarta</t>
        </is>
      </c>
    </row>
    <row r="2293" hidden="1" ht="15.75" customHeight="1" s="412">
      <c r="A2293" s="294" t="n"/>
      <c r="B2293" s="294" t="n"/>
      <c r="C2293" s="294" t="n"/>
      <c r="D2293" s="294" t="n"/>
      <c r="E2293" s="294" t="n"/>
      <c r="F2293" s="295" t="n"/>
      <c r="G2293" s="295" t="n"/>
      <c r="H2293" s="296" t="n"/>
      <c r="I2293" s="295" t="n"/>
      <c r="J2293" s="296" t="n"/>
      <c r="K2293" s="295" t="n"/>
      <c r="L2293" s="297" t="n"/>
      <c r="M2293" s="297">
        <f>'ENS TARDIO 201819'!$K2293-'ENS TARDIO 201819'!$I2293</f>
        <v/>
      </c>
      <c r="N2293" s="295" t="n"/>
      <c r="O2293" s="295" t="n"/>
      <c r="P2293" s="295" t="n"/>
      <c r="Q2293" s="295" t="n"/>
      <c r="R2293" s="295" t="n"/>
      <c r="S2293" s="295" t="n"/>
      <c r="T2293" s="295" t="n"/>
      <c r="U2293" s="295" t="n"/>
      <c r="V2293" s="295" t="n"/>
      <c r="W2293" s="295" t="n"/>
      <c r="X2293" s="290" t="inlineStr">
        <is>
          <t>Se descarta</t>
        </is>
      </c>
    </row>
    <row r="2294" hidden="1" ht="15.75" customHeight="1" s="412">
      <c r="A2294" s="294" t="n"/>
      <c r="B2294" s="294" t="n"/>
      <c r="C2294" s="294" t="n"/>
      <c r="D2294" s="294" t="n"/>
      <c r="E2294" s="294" t="n"/>
      <c r="F2294" s="295" t="n"/>
      <c r="G2294" s="295" t="n"/>
      <c r="H2294" s="296" t="n"/>
      <c r="I2294" s="295" t="n"/>
      <c r="J2294" s="296" t="n"/>
      <c r="K2294" s="295" t="n"/>
      <c r="L2294" s="297" t="n"/>
      <c r="M2294" s="297">
        <f>'ENS TARDIO 201819'!$K2294-'ENS TARDIO 201819'!$I2294</f>
        <v/>
      </c>
      <c r="N2294" s="295" t="n"/>
      <c r="O2294" s="295" t="n"/>
      <c r="P2294" s="295" t="n"/>
      <c r="Q2294" s="295" t="n"/>
      <c r="R2294" s="295" t="n"/>
      <c r="S2294" s="295" t="n"/>
      <c r="T2294" s="295" t="n"/>
      <c r="U2294" s="295" t="n"/>
      <c r="V2294" s="295" t="n"/>
      <c r="W2294" s="295" t="n"/>
      <c r="X2294" s="290" t="inlineStr">
        <is>
          <t>Se descarta</t>
        </is>
      </c>
    </row>
    <row r="2295" hidden="1" ht="15.75" customHeight="1" s="412">
      <c r="A2295" s="294" t="n"/>
      <c r="B2295" s="294" t="n"/>
      <c r="C2295" s="294" t="n"/>
      <c r="D2295" s="294" t="n"/>
      <c r="E2295" s="294" t="n"/>
      <c r="F2295" s="295" t="n"/>
      <c r="G2295" s="295" t="n"/>
      <c r="H2295" s="296" t="n"/>
      <c r="I2295" s="295" t="n"/>
      <c r="J2295" s="296" t="n"/>
      <c r="K2295" s="295" t="n"/>
      <c r="L2295" s="297" t="n"/>
      <c r="M2295" s="297">
        <f>'ENS TARDIO 201819'!$K2295-'ENS TARDIO 201819'!$I2295</f>
        <v/>
      </c>
      <c r="N2295" s="295" t="n"/>
      <c r="O2295" s="295" t="n"/>
      <c r="P2295" s="295" t="n"/>
      <c r="Q2295" s="295" t="n"/>
      <c r="R2295" s="295" t="n"/>
      <c r="S2295" s="295" t="n"/>
      <c r="T2295" s="295" t="n"/>
      <c r="U2295" s="295" t="n"/>
      <c r="V2295" s="295" t="n"/>
      <c r="W2295" s="295" t="n"/>
      <c r="X2295" s="290" t="inlineStr">
        <is>
          <t>Se descarta</t>
        </is>
      </c>
    </row>
    <row r="2296" hidden="1" ht="15.75" customHeight="1" s="412">
      <c r="A2296" s="294" t="n"/>
      <c r="B2296" s="294" t="n"/>
      <c r="C2296" s="294" t="n"/>
      <c r="D2296" s="294" t="n"/>
      <c r="E2296" s="294" t="n"/>
      <c r="F2296" s="295" t="n"/>
      <c r="G2296" s="295" t="n"/>
      <c r="H2296" s="296" t="n"/>
      <c r="I2296" s="295" t="n"/>
      <c r="J2296" s="296" t="n"/>
      <c r="K2296" s="295" t="n"/>
      <c r="L2296" s="297" t="n"/>
      <c r="M2296" s="297">
        <f>'ENS TARDIO 201819'!$K2296-'ENS TARDIO 201819'!$I2296</f>
        <v/>
      </c>
      <c r="N2296" s="295" t="n"/>
      <c r="O2296" s="295" t="n"/>
      <c r="P2296" s="295" t="n"/>
      <c r="Q2296" s="295" t="n"/>
      <c r="R2296" s="295" t="n"/>
      <c r="S2296" s="295" t="n"/>
      <c r="T2296" s="295" t="n"/>
      <c r="U2296" s="295" t="n"/>
      <c r="V2296" s="295" t="n"/>
      <c r="W2296" s="295" t="n"/>
      <c r="X2296" s="290" t="inlineStr">
        <is>
          <t>Se descarta</t>
        </is>
      </c>
    </row>
    <row r="2297" hidden="1" ht="15.75" customHeight="1" s="412">
      <c r="A2297" s="294" t="n"/>
      <c r="B2297" s="294" t="n"/>
      <c r="C2297" s="294" t="n"/>
      <c r="D2297" s="294" t="n"/>
      <c r="E2297" s="294" t="n"/>
      <c r="F2297" s="295" t="n"/>
      <c r="G2297" s="295" t="n"/>
      <c r="H2297" s="296" t="n"/>
      <c r="I2297" s="295" t="n"/>
      <c r="J2297" s="296" t="n"/>
      <c r="K2297" s="295" t="n"/>
      <c r="L2297" s="297" t="n"/>
      <c r="M2297" s="297">
        <f>'ENS TARDIO 201819'!$K2297-'ENS TARDIO 201819'!$I2297</f>
        <v/>
      </c>
      <c r="N2297" s="295" t="n"/>
      <c r="O2297" s="295" t="n"/>
      <c r="P2297" s="295" t="n"/>
      <c r="Q2297" s="295" t="n"/>
      <c r="R2297" s="295" t="n"/>
      <c r="S2297" s="295" t="n"/>
      <c r="T2297" s="295" t="n"/>
      <c r="U2297" s="295" t="n"/>
      <c r="V2297" s="295" t="n"/>
      <c r="W2297" s="295" t="n"/>
      <c r="X2297" s="290" t="inlineStr">
        <is>
          <t>Se descarta</t>
        </is>
      </c>
    </row>
    <row r="2298" hidden="1" ht="15.75" customHeight="1" s="412">
      <c r="A2298" s="294" t="n"/>
      <c r="B2298" s="294" t="n"/>
      <c r="C2298" s="294" t="n"/>
      <c r="D2298" s="294" t="n"/>
      <c r="E2298" s="294" t="n"/>
      <c r="F2298" s="295" t="n"/>
      <c r="G2298" s="295" t="n"/>
      <c r="H2298" s="296" t="n"/>
      <c r="I2298" s="295" t="n"/>
      <c r="J2298" s="296" t="n"/>
      <c r="K2298" s="295" t="n"/>
      <c r="L2298" s="297" t="n"/>
      <c r="M2298" s="297">
        <f>'ENS TARDIO 201819'!$K2298-'ENS TARDIO 201819'!$I2298</f>
        <v/>
      </c>
      <c r="N2298" s="295" t="n"/>
      <c r="O2298" s="295" t="n"/>
      <c r="P2298" s="295" t="n"/>
      <c r="Q2298" s="295" t="n"/>
      <c r="R2298" s="295" t="n"/>
      <c r="S2298" s="295" t="n"/>
      <c r="T2298" s="295" t="n"/>
      <c r="U2298" s="295" t="n"/>
      <c r="V2298" s="295" t="n"/>
      <c r="W2298" s="295" t="n"/>
      <c r="X2298" s="290" t="inlineStr">
        <is>
          <t>Se descarta</t>
        </is>
      </c>
    </row>
    <row r="2299" hidden="1" ht="15.75" customHeight="1" s="412">
      <c r="A2299" s="294" t="n"/>
      <c r="B2299" s="294" t="n"/>
      <c r="C2299" s="294" t="n"/>
      <c r="D2299" s="294" t="n"/>
      <c r="E2299" s="294" t="n"/>
      <c r="F2299" s="295" t="n"/>
      <c r="G2299" s="295" t="n"/>
      <c r="H2299" s="296" t="n"/>
      <c r="I2299" s="295" t="n"/>
      <c r="J2299" s="296" t="n"/>
      <c r="K2299" s="295" t="n"/>
      <c r="L2299" s="297" t="n"/>
      <c r="M2299" s="297">
        <f>'ENS TARDIO 201819'!$K2299-'ENS TARDIO 201819'!$I2299</f>
        <v/>
      </c>
      <c r="N2299" s="295" t="n"/>
      <c r="O2299" s="295" t="n"/>
      <c r="P2299" s="295" t="n"/>
      <c r="Q2299" s="295" t="n"/>
      <c r="R2299" s="295" t="n"/>
      <c r="S2299" s="295" t="n"/>
      <c r="T2299" s="295" t="n"/>
      <c r="U2299" s="295" t="n"/>
      <c r="V2299" s="295" t="n"/>
      <c r="W2299" s="295" t="n"/>
      <c r="X2299" s="290" t="inlineStr">
        <is>
          <t>Se descarta</t>
        </is>
      </c>
    </row>
    <row r="2300" hidden="1" ht="15.75" customHeight="1" s="412">
      <c r="A2300" s="294" t="n"/>
      <c r="B2300" s="294" t="n"/>
      <c r="C2300" s="294" t="n"/>
      <c r="D2300" s="294" t="n"/>
      <c r="E2300" s="294" t="n"/>
      <c r="F2300" s="295" t="n"/>
      <c r="G2300" s="295" t="n"/>
      <c r="H2300" s="296" t="n"/>
      <c r="I2300" s="295" t="n"/>
      <c r="J2300" s="296" t="n"/>
      <c r="K2300" s="295" t="n"/>
      <c r="L2300" s="297" t="n"/>
      <c r="M2300" s="297">
        <f>'ENS TARDIO 201819'!$K2300-'ENS TARDIO 201819'!$I2300</f>
        <v/>
      </c>
      <c r="N2300" s="295" t="n"/>
      <c r="O2300" s="295" t="n"/>
      <c r="P2300" s="295" t="n"/>
      <c r="Q2300" s="295" t="n"/>
      <c r="R2300" s="295" t="n"/>
      <c r="S2300" s="295" t="n"/>
      <c r="T2300" s="295" t="n"/>
      <c r="U2300" s="295" t="n"/>
      <c r="V2300" s="295" t="n"/>
      <c r="W2300" s="295" t="n"/>
      <c r="X2300" s="290" t="inlineStr">
        <is>
          <t>Se descarta</t>
        </is>
      </c>
    </row>
    <row r="2301" hidden="1" ht="15.75" customHeight="1" s="412">
      <c r="A2301" s="294" t="n"/>
      <c r="B2301" s="294" t="n"/>
      <c r="C2301" s="294" t="n"/>
      <c r="D2301" s="294" t="n"/>
      <c r="E2301" s="294" t="n"/>
      <c r="F2301" s="295" t="n"/>
      <c r="G2301" s="295" t="n"/>
      <c r="H2301" s="296" t="n"/>
      <c r="I2301" s="295" t="n"/>
      <c r="J2301" s="296" t="n"/>
      <c r="K2301" s="295" t="n"/>
      <c r="L2301" s="297" t="n"/>
      <c r="M2301" s="297">
        <f>'ENS TARDIO 201819'!$K2301-'ENS TARDIO 201819'!$I2301</f>
        <v/>
      </c>
      <c r="N2301" s="295" t="n"/>
      <c r="O2301" s="295" t="n"/>
      <c r="P2301" s="295" t="n"/>
      <c r="Q2301" s="295" t="n"/>
      <c r="R2301" s="295" t="n"/>
      <c r="S2301" s="295" t="n"/>
      <c r="T2301" s="295" t="n"/>
      <c r="U2301" s="295" t="n"/>
      <c r="V2301" s="295" t="n"/>
      <c r="W2301" s="295" t="n"/>
      <c r="X2301" s="290" t="inlineStr">
        <is>
          <t>Se descarta</t>
        </is>
      </c>
    </row>
    <row r="2302" hidden="1" ht="15.75" customHeight="1" s="412">
      <c r="A2302" s="294" t="n"/>
      <c r="B2302" s="294" t="n"/>
      <c r="C2302" s="294" t="n"/>
      <c r="D2302" s="294" t="n"/>
      <c r="E2302" s="294" t="n"/>
      <c r="F2302" s="295" t="n"/>
      <c r="G2302" s="295" t="n"/>
      <c r="H2302" s="296" t="n"/>
      <c r="I2302" s="295" t="n"/>
      <c r="J2302" s="296" t="n"/>
      <c r="K2302" s="295" t="n"/>
      <c r="L2302" s="297" t="n"/>
      <c r="M2302" s="297">
        <f>'ENS TARDIO 201819'!$K2302-'ENS TARDIO 201819'!$I2302</f>
        <v/>
      </c>
      <c r="N2302" s="295" t="n"/>
      <c r="O2302" s="295" t="n"/>
      <c r="P2302" s="295" t="n"/>
      <c r="Q2302" s="295" t="n"/>
      <c r="R2302" s="295" t="n"/>
      <c r="S2302" s="295" t="n"/>
      <c r="T2302" s="295" t="n"/>
      <c r="U2302" s="295" t="n"/>
      <c r="V2302" s="295" t="n"/>
      <c r="W2302" s="295" t="n"/>
      <c r="X2302" s="290" t="inlineStr">
        <is>
          <t>Se descarta</t>
        </is>
      </c>
    </row>
    <row r="2303" hidden="1" ht="15.75" customHeight="1" s="412">
      <c r="A2303" s="294" t="n"/>
      <c r="B2303" s="294" t="n"/>
      <c r="C2303" s="294" t="n"/>
      <c r="D2303" s="294" t="n"/>
      <c r="E2303" s="294" t="n"/>
      <c r="F2303" s="295" t="n"/>
      <c r="G2303" s="295" t="n"/>
      <c r="H2303" s="296" t="n"/>
      <c r="I2303" s="295" t="n"/>
      <c r="J2303" s="296" t="n"/>
      <c r="K2303" s="295" t="n"/>
      <c r="L2303" s="297" t="n"/>
      <c r="M2303" s="297">
        <f>'ENS TARDIO 201819'!$K2303-'ENS TARDIO 201819'!$I2303</f>
        <v/>
      </c>
      <c r="N2303" s="295" t="n"/>
      <c r="O2303" s="295" t="n"/>
      <c r="P2303" s="295" t="n"/>
      <c r="Q2303" s="295" t="n"/>
      <c r="R2303" s="295" t="n"/>
      <c r="S2303" s="295" t="n"/>
      <c r="T2303" s="295" t="n"/>
      <c r="U2303" s="295" t="n"/>
      <c r="V2303" s="295" t="n"/>
      <c r="W2303" s="295" t="n"/>
      <c r="X2303" s="290" t="inlineStr">
        <is>
          <t>Se descarta</t>
        </is>
      </c>
    </row>
    <row r="2304" hidden="1" ht="15.75" customHeight="1" s="412">
      <c r="A2304" s="294" t="n"/>
      <c r="B2304" s="294" t="n"/>
      <c r="C2304" s="294" t="n"/>
      <c r="D2304" s="294" t="n"/>
      <c r="E2304" s="294" t="n"/>
      <c r="F2304" s="295" t="n"/>
      <c r="G2304" s="295" t="n"/>
      <c r="H2304" s="296" t="n"/>
      <c r="I2304" s="295" t="n"/>
      <c r="J2304" s="296" t="n"/>
      <c r="K2304" s="295" t="n"/>
      <c r="L2304" s="297" t="n"/>
      <c r="M2304" s="297">
        <f>'ENS TARDIO 201819'!$K2304-'ENS TARDIO 201819'!$I2304</f>
        <v/>
      </c>
      <c r="N2304" s="295" t="n"/>
      <c r="O2304" s="295" t="n"/>
      <c r="P2304" s="295" t="n"/>
      <c r="Q2304" s="295" t="n"/>
      <c r="R2304" s="295" t="n"/>
      <c r="S2304" s="295" t="n"/>
      <c r="T2304" s="295" t="n"/>
      <c r="U2304" s="295" t="n"/>
      <c r="V2304" s="295" t="n"/>
      <c r="W2304" s="295" t="n"/>
      <c r="X2304" s="290" t="inlineStr">
        <is>
          <t>Se descarta</t>
        </is>
      </c>
    </row>
    <row r="2305" hidden="1" ht="15.75" customHeight="1" s="412">
      <c r="A2305" s="294" t="n"/>
      <c r="B2305" s="294" t="n"/>
      <c r="C2305" s="294" t="n"/>
      <c r="D2305" s="294" t="n"/>
      <c r="E2305" s="294" t="n"/>
      <c r="F2305" s="295" t="n"/>
      <c r="G2305" s="295" t="n"/>
      <c r="H2305" s="296" t="n"/>
      <c r="I2305" s="295" t="n"/>
      <c r="J2305" s="296" t="n"/>
      <c r="K2305" s="295" t="n"/>
      <c r="L2305" s="297" t="n"/>
      <c r="M2305" s="297">
        <f>'ENS TARDIO 201819'!$K2305-'ENS TARDIO 201819'!$I2305</f>
        <v/>
      </c>
      <c r="N2305" s="295" t="n"/>
      <c r="O2305" s="295" t="n"/>
      <c r="P2305" s="295" t="n"/>
      <c r="Q2305" s="295" t="n"/>
      <c r="R2305" s="295" t="n"/>
      <c r="S2305" s="295" t="n"/>
      <c r="T2305" s="295" t="n"/>
      <c r="U2305" s="295" t="n"/>
      <c r="V2305" s="295" t="n"/>
      <c r="W2305" s="295" t="n"/>
      <c r="X2305" s="290" t="inlineStr">
        <is>
          <t>Se descarta</t>
        </is>
      </c>
    </row>
    <row r="2306" hidden="1" ht="15.75" customHeight="1" s="412">
      <c r="A2306" s="294" t="n"/>
      <c r="B2306" s="294" t="n"/>
      <c r="C2306" s="294" t="n"/>
      <c r="D2306" s="294" t="n"/>
      <c r="E2306" s="294" t="n"/>
      <c r="F2306" s="295" t="n"/>
      <c r="G2306" s="295" t="n"/>
      <c r="H2306" s="296" t="n"/>
      <c r="I2306" s="295" t="n"/>
      <c r="J2306" s="296" t="n"/>
      <c r="K2306" s="295" t="n"/>
      <c r="L2306" s="297" t="n"/>
      <c r="M2306" s="297">
        <f>'ENS TARDIO 201819'!$K2306-'ENS TARDIO 201819'!$I2306</f>
        <v/>
      </c>
      <c r="N2306" s="295" t="n"/>
      <c r="O2306" s="295" t="n"/>
      <c r="P2306" s="295" t="n"/>
      <c r="Q2306" s="295" t="n"/>
      <c r="R2306" s="295" t="n"/>
      <c r="S2306" s="295" t="n"/>
      <c r="T2306" s="295" t="n"/>
      <c r="U2306" s="295" t="n"/>
      <c r="V2306" s="295" t="n"/>
      <c r="W2306" s="295" t="n"/>
      <c r="X2306" s="290" t="inlineStr">
        <is>
          <t>Se descarta</t>
        </is>
      </c>
    </row>
    <row r="2307" hidden="1" ht="15.75" customHeight="1" s="412">
      <c r="A2307" s="294" t="n"/>
      <c r="B2307" s="294" t="n"/>
      <c r="C2307" s="294" t="n"/>
      <c r="D2307" s="294" t="n"/>
      <c r="E2307" s="294" t="n"/>
      <c r="F2307" s="295" t="n"/>
      <c r="G2307" s="295" t="n"/>
      <c r="H2307" s="296" t="n"/>
      <c r="I2307" s="295" t="n"/>
      <c r="J2307" s="296" t="n"/>
      <c r="K2307" s="295" t="n"/>
      <c r="L2307" s="297" t="n"/>
      <c r="M2307" s="297">
        <f>'ENS TARDIO 201819'!$K2307-'ENS TARDIO 201819'!$I2307</f>
        <v/>
      </c>
      <c r="N2307" s="295" t="n"/>
      <c r="O2307" s="295" t="n"/>
      <c r="P2307" s="295" t="n"/>
      <c r="Q2307" s="295" t="n"/>
      <c r="R2307" s="295" t="n"/>
      <c r="S2307" s="295" t="n"/>
      <c r="T2307" s="295" t="n"/>
      <c r="U2307" s="295" t="n"/>
      <c r="V2307" s="295" t="n"/>
      <c r="W2307" s="295" t="n"/>
      <c r="X2307" s="290" t="inlineStr">
        <is>
          <t>Se descarta</t>
        </is>
      </c>
    </row>
    <row r="2308" hidden="1" ht="15.75" customHeight="1" s="412">
      <c r="A2308" s="294" t="n"/>
      <c r="B2308" s="294" t="n"/>
      <c r="C2308" s="294" t="n"/>
      <c r="D2308" s="294" t="n"/>
      <c r="E2308" s="294" t="n"/>
      <c r="F2308" s="295" t="n"/>
      <c r="G2308" s="295" t="n"/>
      <c r="H2308" s="296" t="n"/>
      <c r="I2308" s="295" t="n"/>
      <c r="J2308" s="296" t="n"/>
      <c r="K2308" s="295" t="n"/>
      <c r="L2308" s="297" t="n"/>
      <c r="M2308" s="297">
        <f>'ENS TARDIO 201819'!$K2308-'ENS TARDIO 201819'!$I2308</f>
        <v/>
      </c>
      <c r="N2308" s="295" t="n"/>
      <c r="O2308" s="295" t="n"/>
      <c r="P2308" s="295" t="n"/>
      <c r="Q2308" s="295" t="n"/>
      <c r="R2308" s="295" t="n"/>
      <c r="S2308" s="295" t="n"/>
      <c r="T2308" s="295" t="n"/>
      <c r="U2308" s="295" t="n"/>
      <c r="V2308" s="295" t="n"/>
      <c r="W2308" s="295" t="n"/>
      <c r="X2308" s="290" t="inlineStr">
        <is>
          <t>Se descarta</t>
        </is>
      </c>
    </row>
    <row r="2309" hidden="1" ht="15.75" customHeight="1" s="412">
      <c r="A2309" s="294" t="n"/>
      <c r="B2309" s="294" t="n"/>
      <c r="C2309" s="294" t="n"/>
      <c r="D2309" s="294" t="n"/>
      <c r="E2309" s="294" t="n"/>
      <c r="F2309" s="295" t="n"/>
      <c r="G2309" s="295" t="n"/>
      <c r="H2309" s="296" t="n"/>
      <c r="I2309" s="295" t="n"/>
      <c r="J2309" s="296" t="n"/>
      <c r="K2309" s="295" t="n"/>
      <c r="L2309" s="297" t="n"/>
      <c r="M2309" s="297">
        <f>'ENS TARDIO 201819'!$K2309-'ENS TARDIO 201819'!$I2309</f>
        <v/>
      </c>
      <c r="N2309" s="295" t="n"/>
      <c r="O2309" s="295" t="n"/>
      <c r="P2309" s="295" t="n"/>
      <c r="Q2309" s="295" t="n"/>
      <c r="R2309" s="295" t="n"/>
      <c r="S2309" s="295" t="n"/>
      <c r="T2309" s="295" t="n"/>
      <c r="U2309" s="295" t="n"/>
      <c r="V2309" s="295" t="n"/>
      <c r="W2309" s="295" t="n"/>
      <c r="X2309" s="290" t="inlineStr">
        <is>
          <t>Se descarta</t>
        </is>
      </c>
    </row>
    <row r="2310" hidden="1" ht="15.75" customHeight="1" s="412">
      <c r="A2310" s="294" t="n"/>
      <c r="B2310" s="294" t="n"/>
      <c r="C2310" s="294" t="n"/>
      <c r="D2310" s="294" t="n"/>
      <c r="E2310" s="294" t="n"/>
      <c r="F2310" s="295" t="n"/>
      <c r="G2310" s="295" t="n"/>
      <c r="H2310" s="296" t="n"/>
      <c r="I2310" s="295" t="n"/>
      <c r="J2310" s="296" t="n"/>
      <c r="K2310" s="295" t="n"/>
      <c r="L2310" s="297" t="n"/>
      <c r="M2310" s="297">
        <f>'ENS TARDIO 201819'!$K2310-'ENS TARDIO 201819'!$I2310</f>
        <v/>
      </c>
      <c r="N2310" s="295" t="n"/>
      <c r="O2310" s="295" t="n"/>
      <c r="P2310" s="295" t="n"/>
      <c r="Q2310" s="295" t="n"/>
      <c r="R2310" s="295" t="n"/>
      <c r="S2310" s="295" t="n"/>
      <c r="T2310" s="295" t="n"/>
      <c r="U2310" s="295" t="n"/>
      <c r="V2310" s="295" t="n"/>
      <c r="W2310" s="295" t="n"/>
      <c r="X2310" s="290" t="inlineStr">
        <is>
          <t>Se descarta</t>
        </is>
      </c>
    </row>
    <row r="2311" hidden="1" ht="15.75" customHeight="1" s="412">
      <c r="A2311" s="294" t="n"/>
      <c r="B2311" s="294" t="n"/>
      <c r="C2311" s="294" t="n"/>
      <c r="D2311" s="294" t="n"/>
      <c r="E2311" s="294" t="n"/>
      <c r="F2311" s="295" t="n"/>
      <c r="G2311" s="295" t="n"/>
      <c r="H2311" s="296" t="n"/>
      <c r="I2311" s="295" t="n"/>
      <c r="J2311" s="296" t="n"/>
      <c r="K2311" s="295" t="n"/>
      <c r="L2311" s="297" t="n"/>
      <c r="M2311" s="297">
        <f>'ENS TARDIO 201819'!$K2311-'ENS TARDIO 201819'!$I2311</f>
        <v/>
      </c>
      <c r="N2311" s="295" t="n"/>
      <c r="O2311" s="295" t="n"/>
      <c r="P2311" s="295" t="n"/>
      <c r="Q2311" s="295" t="n"/>
      <c r="R2311" s="295" t="n"/>
      <c r="S2311" s="295" t="n"/>
      <c r="T2311" s="295" t="n"/>
      <c r="U2311" s="295" t="n"/>
      <c r="V2311" s="295" t="n"/>
      <c r="W2311" s="295" t="n"/>
      <c r="X2311" s="290" t="inlineStr">
        <is>
          <t>Plot válido</t>
        </is>
      </c>
    </row>
    <row r="2312" hidden="1" ht="15.75" customHeight="1" s="412">
      <c r="A2312" s="294" t="n"/>
      <c r="B2312" s="294" t="n"/>
      <c r="C2312" s="294" t="n"/>
      <c r="D2312" s="294" t="n"/>
      <c r="E2312" s="294" t="n"/>
      <c r="F2312" s="295" t="n"/>
      <c r="G2312" s="295" t="n"/>
      <c r="H2312" s="296" t="n"/>
      <c r="I2312" s="295" t="n"/>
      <c r="J2312" s="296" t="n"/>
      <c r="K2312" s="295" t="n"/>
      <c r="L2312" s="297" t="n"/>
      <c r="M2312" s="297">
        <f>'ENS TARDIO 201819'!$K2312-'ENS TARDIO 201819'!$I2312</f>
        <v/>
      </c>
      <c r="N2312" s="295" t="n"/>
      <c r="O2312" s="295" t="n"/>
      <c r="P2312" s="295" t="n"/>
      <c r="Q2312" s="295" t="n"/>
      <c r="R2312" s="295" t="n"/>
      <c r="S2312" s="295" t="n"/>
      <c r="T2312" s="295" t="n"/>
      <c r="U2312" s="295" t="n"/>
      <c r="V2312" s="295" t="n"/>
      <c r="W2312" s="295" t="n"/>
      <c r="X2312" s="290" t="inlineStr">
        <is>
          <t>Plot válido</t>
        </is>
      </c>
    </row>
    <row r="2313" hidden="1" ht="15.75" customHeight="1" s="412">
      <c r="A2313" s="294" t="n"/>
      <c r="B2313" s="294" t="n"/>
      <c r="C2313" s="294" t="n"/>
      <c r="D2313" s="294" t="n"/>
      <c r="E2313" s="294" t="n"/>
      <c r="F2313" s="295" t="n"/>
      <c r="G2313" s="295" t="n"/>
      <c r="H2313" s="296" t="n"/>
      <c r="I2313" s="295" t="n"/>
      <c r="J2313" s="296" t="n"/>
      <c r="K2313" s="295" t="n"/>
      <c r="L2313" s="297" t="n"/>
      <c r="M2313" s="297">
        <f>'ENS TARDIO 201819'!$K2313-'ENS TARDIO 201819'!$I2313</f>
        <v/>
      </c>
      <c r="N2313" s="295" t="n"/>
      <c r="O2313" s="295" t="n"/>
      <c r="P2313" s="295" t="n"/>
      <c r="Q2313" s="295" t="n"/>
      <c r="R2313" s="295" t="n"/>
      <c r="S2313" s="295" t="n"/>
      <c r="T2313" s="295" t="n"/>
      <c r="U2313" s="295" t="n"/>
      <c r="V2313" s="295" t="n"/>
      <c r="W2313" s="295" t="n"/>
      <c r="X2313" s="290" t="inlineStr">
        <is>
          <t>Plot válido</t>
        </is>
      </c>
    </row>
    <row r="2314" hidden="1" ht="15.75" customHeight="1" s="412">
      <c r="A2314" s="294" t="n"/>
      <c r="B2314" s="294" t="n"/>
      <c r="C2314" s="294" t="n"/>
      <c r="D2314" s="294" t="n"/>
      <c r="E2314" s="294" t="n"/>
      <c r="F2314" s="295" t="n"/>
      <c r="G2314" s="295" t="n"/>
      <c r="H2314" s="296" t="n"/>
      <c r="I2314" s="295" t="n"/>
      <c r="J2314" s="296" t="n"/>
      <c r="K2314" s="295" t="n"/>
      <c r="L2314" s="297" t="n"/>
      <c r="M2314" s="297">
        <f>'ENS TARDIO 201819'!$K2314-'ENS TARDIO 201819'!$I2314</f>
        <v/>
      </c>
      <c r="N2314" s="295" t="n"/>
      <c r="O2314" s="295" t="n"/>
      <c r="P2314" s="295" t="n"/>
      <c r="Q2314" s="295" t="n"/>
      <c r="R2314" s="295" t="n"/>
      <c r="S2314" s="295" t="n"/>
      <c r="T2314" s="295" t="n"/>
      <c r="U2314" s="295" t="n"/>
      <c r="V2314" s="295" t="n"/>
      <c r="W2314" s="295" t="n"/>
      <c r="X2314" s="290" t="inlineStr">
        <is>
          <t>Plot válido</t>
        </is>
      </c>
    </row>
    <row r="2315" hidden="1" ht="15.75" customHeight="1" s="412">
      <c r="A2315" s="294" t="n"/>
      <c r="B2315" s="294" t="n"/>
      <c r="C2315" s="294" t="n"/>
      <c r="D2315" s="294" t="n"/>
      <c r="E2315" s="294" t="n"/>
      <c r="F2315" s="295" t="n"/>
      <c r="G2315" s="295" t="n"/>
      <c r="H2315" s="296" t="n"/>
      <c r="I2315" s="295" t="n"/>
      <c r="J2315" s="296" t="n"/>
      <c r="K2315" s="295" t="n"/>
      <c r="L2315" s="297" t="n"/>
      <c r="M2315" s="297">
        <f>'ENS TARDIO 201819'!$K2315-'ENS TARDIO 201819'!$I2315</f>
        <v/>
      </c>
      <c r="N2315" s="295" t="n"/>
      <c r="O2315" s="295" t="n"/>
      <c r="P2315" s="295" t="n"/>
      <c r="Q2315" s="295" t="n"/>
      <c r="R2315" s="295" t="n"/>
      <c r="S2315" s="295" t="n"/>
      <c r="T2315" s="295" t="n"/>
      <c r="U2315" s="295" t="n"/>
      <c r="V2315" s="295" t="n"/>
      <c r="W2315" s="295" t="n"/>
      <c r="X2315" s="290" t="inlineStr">
        <is>
          <t>Plot válido</t>
        </is>
      </c>
    </row>
    <row r="2316" hidden="1" ht="15.75" customHeight="1" s="412">
      <c r="A2316" s="294" t="n"/>
      <c r="B2316" s="294" t="n"/>
      <c r="C2316" s="294" t="n"/>
      <c r="D2316" s="294" t="n"/>
      <c r="E2316" s="294" t="n"/>
      <c r="F2316" s="295" t="n"/>
      <c r="G2316" s="295" t="n"/>
      <c r="H2316" s="296" t="n"/>
      <c r="I2316" s="295" t="n"/>
      <c r="J2316" s="296" t="n"/>
      <c r="K2316" s="295" t="n"/>
      <c r="L2316" s="297" t="n"/>
      <c r="M2316" s="297">
        <f>'ENS TARDIO 201819'!$K2316-'ENS TARDIO 201819'!$I2316</f>
        <v/>
      </c>
      <c r="N2316" s="295" t="n"/>
      <c r="O2316" s="295" t="n"/>
      <c r="P2316" s="295" t="n"/>
      <c r="Q2316" s="295" t="n"/>
      <c r="R2316" s="295" t="n"/>
      <c r="S2316" s="295" t="n"/>
      <c r="T2316" s="295" t="n"/>
      <c r="U2316" s="295" t="n"/>
      <c r="V2316" s="295" t="n"/>
      <c r="W2316" s="295" t="n"/>
      <c r="X2316" s="290" t="inlineStr">
        <is>
          <t>Plot válido</t>
        </is>
      </c>
    </row>
    <row r="2317" hidden="1" ht="15.75" customHeight="1" s="412">
      <c r="A2317" s="294" t="n"/>
      <c r="B2317" s="294" t="n"/>
      <c r="C2317" s="294" t="n"/>
      <c r="D2317" s="294" t="n"/>
      <c r="E2317" s="294" t="n"/>
      <c r="F2317" s="295" t="n"/>
      <c r="G2317" s="295" t="n"/>
      <c r="H2317" s="296" t="n"/>
      <c r="I2317" s="295" t="n"/>
      <c r="J2317" s="296" t="n"/>
      <c r="K2317" s="295" t="n"/>
      <c r="L2317" s="297" t="n"/>
      <c r="M2317" s="297">
        <f>'ENS TARDIO 201819'!$K2317-'ENS TARDIO 201819'!$I2317</f>
        <v/>
      </c>
      <c r="N2317" s="295" t="n"/>
      <c r="O2317" s="295" t="n"/>
      <c r="P2317" s="295" t="n"/>
      <c r="Q2317" s="295" t="n"/>
      <c r="R2317" s="295" t="n"/>
      <c r="S2317" s="295" t="n"/>
      <c r="T2317" s="295" t="n"/>
      <c r="U2317" s="295" t="n"/>
      <c r="V2317" s="295" t="n"/>
      <c r="W2317" s="295" t="n"/>
      <c r="X2317" s="290" t="inlineStr">
        <is>
          <t>Plot válido</t>
        </is>
      </c>
    </row>
    <row r="2318" hidden="1" ht="15.75" customHeight="1" s="412">
      <c r="A2318" s="294" t="n"/>
      <c r="B2318" s="294" t="n"/>
      <c r="C2318" s="294" t="n"/>
      <c r="D2318" s="294" t="n"/>
      <c r="E2318" s="294" t="n"/>
      <c r="F2318" s="295" t="n"/>
      <c r="G2318" s="295" t="n"/>
      <c r="H2318" s="296" t="n"/>
      <c r="I2318" s="295" t="n"/>
      <c r="J2318" s="296" t="n"/>
      <c r="K2318" s="295" t="n"/>
      <c r="L2318" s="297" t="n"/>
      <c r="M2318" s="297">
        <f>'ENS TARDIO 201819'!$K2318-'ENS TARDIO 201819'!$I2318</f>
        <v/>
      </c>
      <c r="N2318" s="295" t="n"/>
      <c r="O2318" s="295" t="n"/>
      <c r="P2318" s="295" t="n"/>
      <c r="Q2318" s="295" t="n"/>
      <c r="R2318" s="295" t="n"/>
      <c r="S2318" s="295" t="n"/>
      <c r="T2318" s="295" t="n"/>
      <c r="U2318" s="295" t="n"/>
      <c r="V2318" s="295" t="n"/>
      <c r="W2318" s="295" t="n"/>
      <c r="X2318" s="290" t="inlineStr">
        <is>
          <t>Plot válido</t>
        </is>
      </c>
    </row>
    <row r="2319" hidden="1" ht="15.75" customHeight="1" s="412">
      <c r="A2319" s="294" t="n"/>
      <c r="B2319" s="294" t="n"/>
      <c r="C2319" s="294" t="n"/>
      <c r="D2319" s="294" t="n"/>
      <c r="E2319" s="294" t="n"/>
      <c r="F2319" s="295" t="n"/>
      <c r="G2319" s="295" t="n"/>
      <c r="H2319" s="296" t="n"/>
      <c r="I2319" s="295" t="n"/>
      <c r="J2319" s="296" t="n"/>
      <c r="K2319" s="295" t="n"/>
      <c r="L2319" s="297" t="n"/>
      <c r="M2319" s="297">
        <f>'ENS TARDIO 201819'!$K2319-'ENS TARDIO 201819'!$I2319</f>
        <v/>
      </c>
      <c r="N2319" s="295" t="n"/>
      <c r="O2319" s="295" t="n"/>
      <c r="P2319" s="295" t="n"/>
      <c r="Q2319" s="295" t="n"/>
      <c r="R2319" s="295" t="n"/>
      <c r="S2319" s="295" t="n"/>
      <c r="T2319" s="295" t="n"/>
      <c r="U2319" s="295" t="n"/>
      <c r="V2319" s="295" t="n"/>
      <c r="W2319" s="295" t="n"/>
      <c r="X2319" s="290" t="inlineStr">
        <is>
          <t>Se descarta</t>
        </is>
      </c>
    </row>
    <row r="2320" hidden="1" ht="15.75" customHeight="1" s="412">
      <c r="A2320" s="294" t="n"/>
      <c r="B2320" s="294" t="n"/>
      <c r="C2320" s="294" t="n"/>
      <c r="D2320" s="294" t="n"/>
      <c r="E2320" s="294" t="n"/>
      <c r="F2320" s="295" t="n"/>
      <c r="G2320" s="295" t="n"/>
      <c r="H2320" s="296" t="n"/>
      <c r="I2320" s="295" t="n"/>
      <c r="J2320" s="296" t="n"/>
      <c r="K2320" s="295" t="n"/>
      <c r="L2320" s="297" t="n"/>
      <c r="M2320" s="297">
        <f>'ENS TARDIO 201819'!$K2320-'ENS TARDIO 201819'!$I2320</f>
        <v/>
      </c>
      <c r="N2320" s="295" t="n"/>
      <c r="O2320" s="295" t="n"/>
      <c r="P2320" s="295" t="n"/>
      <c r="Q2320" s="295" t="n"/>
      <c r="R2320" s="295" t="n"/>
      <c r="S2320" s="295" t="n"/>
      <c r="T2320" s="295" t="n"/>
      <c r="U2320" s="295" t="n"/>
      <c r="V2320" s="295" t="n"/>
      <c r="W2320" s="295" t="n"/>
      <c r="X2320" s="290" t="inlineStr">
        <is>
          <t>Se descarta</t>
        </is>
      </c>
    </row>
    <row r="2321" hidden="1" ht="15.75" customHeight="1" s="412">
      <c r="A2321" s="294" t="n"/>
      <c r="B2321" s="294" t="n"/>
      <c r="C2321" s="294" t="n"/>
      <c r="D2321" s="294" t="n"/>
      <c r="E2321" s="294" t="n"/>
      <c r="F2321" s="295" t="n"/>
      <c r="G2321" s="295" t="n"/>
      <c r="H2321" s="296" t="n"/>
      <c r="I2321" s="295" t="n"/>
      <c r="J2321" s="296" t="n"/>
      <c r="K2321" s="295" t="n"/>
      <c r="L2321" s="297" t="n"/>
      <c r="M2321" s="297">
        <f>'ENS TARDIO 201819'!$K2321-'ENS TARDIO 201819'!$I2321</f>
        <v/>
      </c>
      <c r="N2321" s="295" t="n"/>
      <c r="O2321" s="295" t="n"/>
      <c r="P2321" s="295" t="n"/>
      <c r="Q2321" s="295" t="n"/>
      <c r="R2321" s="295" t="n"/>
      <c r="S2321" s="295" t="n"/>
      <c r="T2321" s="295" t="n"/>
      <c r="U2321" s="295" t="n"/>
      <c r="V2321" s="295" t="n"/>
      <c r="W2321" s="295" t="n"/>
      <c r="X2321" s="290" t="inlineStr">
        <is>
          <t>Se descarta</t>
        </is>
      </c>
    </row>
    <row r="2322" hidden="1" ht="15.75" customHeight="1" s="412">
      <c r="A2322" s="294" t="n"/>
      <c r="B2322" s="294" t="n"/>
      <c r="C2322" s="294" t="n"/>
      <c r="D2322" s="294" t="n"/>
      <c r="E2322" s="294" t="n"/>
      <c r="F2322" s="295" t="n"/>
      <c r="G2322" s="295" t="n"/>
      <c r="H2322" s="296" t="n"/>
      <c r="I2322" s="295" t="n"/>
      <c r="J2322" s="296" t="n"/>
      <c r="K2322" s="295" t="n"/>
      <c r="L2322" s="297" t="n"/>
      <c r="M2322" s="297">
        <f>'ENS TARDIO 201819'!$K2322-'ENS TARDIO 201819'!$I2322</f>
        <v/>
      </c>
      <c r="N2322" s="295" t="n"/>
      <c r="O2322" s="295" t="n"/>
      <c r="P2322" s="295" t="n"/>
      <c r="Q2322" s="295" t="n"/>
      <c r="R2322" s="295" t="n"/>
      <c r="S2322" s="295" t="n"/>
      <c r="T2322" s="295" t="n"/>
      <c r="U2322" s="295" t="n"/>
      <c r="V2322" s="295" t="n"/>
      <c r="W2322" s="295" t="n"/>
      <c r="X2322" s="290" t="inlineStr">
        <is>
          <t>Se descarta</t>
        </is>
      </c>
    </row>
    <row r="2323" ht="15.75" customHeight="1" s="412">
      <c r="A2323" s="294" t="n"/>
      <c r="B2323" s="294" t="n"/>
      <c r="C2323" s="294" t="n"/>
      <c r="D2323" s="294" t="n"/>
      <c r="E2323" s="294" t="n"/>
      <c r="F2323" s="295" t="n"/>
      <c r="G2323" s="295" t="n"/>
      <c r="H2323" s="296" t="n"/>
      <c r="I2323" s="295" t="n"/>
      <c r="J2323" s="296" t="n"/>
      <c r="K2323" s="295" t="n"/>
      <c r="L2323" s="297" t="n"/>
      <c r="M2323" s="297">
        <f>'ENS TARDIO 201819'!$K2323-'ENS TARDIO 201819'!$I2323</f>
        <v/>
      </c>
      <c r="N2323" s="295" t="n"/>
      <c r="O2323" s="295" t="n"/>
      <c r="P2323" s="295" t="n"/>
      <c r="Q2323" s="295" t="n"/>
      <c r="R2323" s="295" t="n"/>
      <c r="S2323" s="295" t="n"/>
      <c r="T2323" s="295" t="n"/>
      <c r="U2323" s="295" t="n"/>
      <c r="V2323" s="295" t="n"/>
      <c r="W2323" s="295" t="n"/>
      <c r="X2323" s="290" t="n"/>
    </row>
    <row r="2324" hidden="1" ht="15.75" customHeight="1" s="412">
      <c r="A2324" s="294" t="n"/>
      <c r="B2324" s="294" t="n"/>
      <c r="C2324" s="294" t="n"/>
      <c r="D2324" s="294" t="n"/>
      <c r="E2324" s="294" t="n"/>
      <c r="F2324" s="295" t="n"/>
      <c r="G2324" s="295" t="n"/>
      <c r="H2324" s="296" t="n"/>
      <c r="I2324" s="295" t="n"/>
      <c r="J2324" s="296" t="n"/>
      <c r="K2324" s="295" t="n"/>
      <c r="L2324" s="297" t="n"/>
      <c r="M2324" s="297">
        <f>'ENS TARDIO 201819'!$K2324-'ENS TARDIO 201819'!$I2324</f>
        <v/>
      </c>
      <c r="N2324" s="295" t="n"/>
      <c r="O2324" s="295" t="n"/>
      <c r="P2324" s="295" t="n"/>
      <c r="Q2324" s="295" t="n"/>
      <c r="R2324" s="295" t="n"/>
      <c r="S2324" s="295" t="n"/>
      <c r="T2324" s="295" t="n"/>
      <c r="U2324" s="295" t="n"/>
      <c r="V2324" s="295" t="n"/>
      <c r="W2324" s="295" t="n"/>
      <c r="X2324" s="290" t="inlineStr">
        <is>
          <t>Se descarta</t>
        </is>
      </c>
    </row>
    <row r="2325" hidden="1" ht="15.75" customHeight="1" s="412">
      <c r="A2325" s="294" t="n"/>
      <c r="B2325" s="294" t="n"/>
      <c r="C2325" s="294" t="n"/>
      <c r="D2325" s="294" t="n"/>
      <c r="E2325" s="294" t="n"/>
      <c r="F2325" s="295" t="n"/>
      <c r="G2325" s="295" t="n"/>
      <c r="H2325" s="296" t="n"/>
      <c r="I2325" s="295" t="n"/>
      <c r="J2325" s="296" t="n"/>
      <c r="K2325" s="295" t="n"/>
      <c r="L2325" s="297" t="n"/>
      <c r="M2325" s="297">
        <f>'ENS TARDIO 201819'!$K2325-'ENS TARDIO 201819'!$I2325</f>
        <v/>
      </c>
      <c r="N2325" s="295" t="n"/>
      <c r="O2325" s="295" t="n"/>
      <c r="P2325" s="295" t="n"/>
      <c r="Q2325" s="295" t="n"/>
      <c r="R2325" s="295" t="n"/>
      <c r="S2325" s="295" t="n"/>
      <c r="T2325" s="295" t="n"/>
      <c r="U2325" s="295" t="n"/>
      <c r="V2325" s="295" t="n"/>
      <c r="W2325" s="295" t="n"/>
      <c r="X2325" s="290" t="inlineStr">
        <is>
          <t>Se descarta</t>
        </is>
      </c>
    </row>
    <row r="2326" hidden="1" ht="15.75" customHeight="1" s="412">
      <c r="A2326" s="294" t="n"/>
      <c r="B2326" s="294" t="n"/>
      <c r="C2326" s="294" t="n"/>
      <c r="D2326" s="294" t="n"/>
      <c r="E2326" s="294" t="n"/>
      <c r="F2326" s="295" t="n"/>
      <c r="G2326" s="295" t="n"/>
      <c r="H2326" s="296" t="n"/>
      <c r="I2326" s="295" t="n"/>
      <c r="J2326" s="296" t="n"/>
      <c r="K2326" s="295" t="n"/>
      <c r="L2326" s="297" t="n"/>
      <c r="M2326" s="297">
        <f>'ENS TARDIO 201819'!$K2326-'ENS TARDIO 201819'!$I2326</f>
        <v/>
      </c>
      <c r="N2326" s="295" t="n"/>
      <c r="O2326" s="295" t="n"/>
      <c r="P2326" s="295" t="n"/>
      <c r="Q2326" s="295" t="n"/>
      <c r="R2326" s="295" t="n"/>
      <c r="S2326" s="295" t="n"/>
      <c r="T2326" s="295" t="n"/>
      <c r="U2326" s="295" t="n"/>
      <c r="V2326" s="295" t="n"/>
      <c r="W2326" s="295" t="n"/>
      <c r="X2326" s="290" t="inlineStr">
        <is>
          <t>Se descarta</t>
        </is>
      </c>
    </row>
    <row r="2327" hidden="1" ht="15.75" customHeight="1" s="412">
      <c r="A2327" s="294" t="n"/>
      <c r="B2327" s="294" t="n"/>
      <c r="C2327" s="294" t="n"/>
      <c r="D2327" s="294" t="n"/>
      <c r="E2327" s="294" t="n"/>
      <c r="F2327" s="295" t="n"/>
      <c r="G2327" s="295" t="n"/>
      <c r="H2327" s="296" t="n"/>
      <c r="I2327" s="295" t="n"/>
      <c r="J2327" s="296" t="n"/>
      <c r="K2327" s="295" t="n"/>
      <c r="L2327" s="297" t="n"/>
      <c r="M2327" s="297">
        <f>'ENS TARDIO 201819'!$K2327-'ENS TARDIO 201819'!$I2327</f>
        <v/>
      </c>
      <c r="N2327" s="295" t="n"/>
      <c r="O2327" s="295" t="n"/>
      <c r="P2327" s="295" t="n"/>
      <c r="Q2327" s="295" t="n"/>
      <c r="R2327" s="295" t="n"/>
      <c r="S2327" s="295" t="n"/>
      <c r="T2327" s="295" t="n"/>
      <c r="U2327" s="295" t="n"/>
      <c r="V2327" s="295" t="n"/>
      <c r="W2327" s="295" t="n"/>
      <c r="X2327" s="290" t="inlineStr">
        <is>
          <t>Se descarta</t>
        </is>
      </c>
    </row>
    <row r="2328" hidden="1" ht="15.75" customHeight="1" s="412">
      <c r="A2328" s="294" t="n"/>
      <c r="B2328" s="294" t="n"/>
      <c r="C2328" s="294" t="n"/>
      <c r="D2328" s="294" t="n"/>
      <c r="E2328" s="294" t="n"/>
      <c r="F2328" s="295" t="n"/>
      <c r="G2328" s="295" t="n"/>
      <c r="H2328" s="296" t="n"/>
      <c r="I2328" s="295" t="n"/>
      <c r="J2328" s="296" t="n"/>
      <c r="K2328" s="295" t="n"/>
      <c r="L2328" s="297" t="n"/>
      <c r="M2328" s="297">
        <f>'ENS TARDIO 201819'!$K2328-'ENS TARDIO 201819'!$I2328</f>
        <v/>
      </c>
      <c r="N2328" s="295" t="n"/>
      <c r="O2328" s="295" t="n"/>
      <c r="P2328" s="295" t="n"/>
      <c r="Q2328" s="295" t="n"/>
      <c r="R2328" s="295" t="n"/>
      <c r="S2328" s="295" t="n"/>
      <c r="T2328" s="295" t="n"/>
      <c r="U2328" s="295" t="n"/>
      <c r="V2328" s="295" t="n"/>
      <c r="W2328" s="295" t="n"/>
      <c r="X2328" s="290" t="inlineStr">
        <is>
          <t>Se descarta</t>
        </is>
      </c>
    </row>
    <row r="2329" hidden="1" ht="15.75" customHeight="1" s="412">
      <c r="A2329" s="294" t="n"/>
      <c r="B2329" s="294" t="n"/>
      <c r="C2329" s="294" t="n"/>
      <c r="D2329" s="294" t="n"/>
      <c r="E2329" s="294" t="n"/>
      <c r="F2329" s="295" t="n"/>
      <c r="G2329" s="295" t="n"/>
      <c r="H2329" s="296" t="n"/>
      <c r="I2329" s="295" t="n"/>
      <c r="J2329" s="296" t="n"/>
      <c r="K2329" s="295" t="n"/>
      <c r="L2329" s="297" t="n"/>
      <c r="M2329" s="297">
        <f>'ENS TARDIO 201819'!$K2329-'ENS TARDIO 201819'!$I2329</f>
        <v/>
      </c>
      <c r="N2329" s="295" t="n"/>
      <c r="O2329" s="295" t="n"/>
      <c r="P2329" s="295" t="n"/>
      <c r="Q2329" s="295" t="n"/>
      <c r="R2329" s="295" t="n"/>
      <c r="S2329" s="295" t="n"/>
      <c r="T2329" s="295" t="n"/>
      <c r="U2329" s="295" t="n"/>
      <c r="V2329" s="295" t="n"/>
      <c r="W2329" s="295" t="n"/>
      <c r="X2329" s="290" t="inlineStr">
        <is>
          <t>Se descarta</t>
        </is>
      </c>
    </row>
    <row r="2330" hidden="1" ht="15.75" customHeight="1" s="412">
      <c r="A2330" s="294" t="n"/>
      <c r="B2330" s="294" t="n"/>
      <c r="C2330" s="294" t="n"/>
      <c r="D2330" s="294" t="n"/>
      <c r="E2330" s="294" t="n"/>
      <c r="F2330" s="295" t="n"/>
      <c r="G2330" s="295" t="n"/>
      <c r="H2330" s="296" t="n"/>
      <c r="I2330" s="295" t="n"/>
      <c r="J2330" s="296" t="n"/>
      <c r="K2330" s="295" t="n"/>
      <c r="L2330" s="297" t="n"/>
      <c r="M2330" s="297">
        <f>'ENS TARDIO 201819'!$K2330-'ENS TARDIO 201819'!$I2330</f>
        <v/>
      </c>
      <c r="N2330" s="295" t="n"/>
      <c r="O2330" s="295" t="n"/>
      <c r="P2330" s="295" t="n"/>
      <c r="Q2330" s="295" t="n"/>
      <c r="R2330" s="295" t="n"/>
      <c r="S2330" s="295" t="n"/>
      <c r="T2330" s="295" t="n"/>
      <c r="U2330" s="295" t="n"/>
      <c r="V2330" s="295" t="n"/>
      <c r="W2330" s="295" t="n"/>
      <c r="X2330" s="290" t="inlineStr">
        <is>
          <t>Se descarta</t>
        </is>
      </c>
    </row>
    <row r="2331" hidden="1" ht="15.75" customHeight="1" s="412">
      <c r="A2331" s="294" t="n"/>
      <c r="B2331" s="294" t="n"/>
      <c r="C2331" s="294" t="n"/>
      <c r="D2331" s="294" t="n"/>
      <c r="E2331" s="294" t="n"/>
      <c r="F2331" s="295" t="n"/>
      <c r="G2331" s="295" t="n"/>
      <c r="H2331" s="296" t="n"/>
      <c r="I2331" s="295" t="n"/>
      <c r="J2331" s="296" t="n"/>
      <c r="K2331" s="295" t="n"/>
      <c r="L2331" s="297" t="n"/>
      <c r="M2331" s="297">
        <f>'ENS TARDIO 201819'!$K2331-'ENS TARDIO 201819'!$I2331</f>
        <v/>
      </c>
      <c r="N2331" s="295" t="n"/>
      <c r="O2331" s="295" t="n"/>
      <c r="P2331" s="295" t="n"/>
      <c r="Q2331" s="295" t="n"/>
      <c r="R2331" s="295" t="n"/>
      <c r="S2331" s="295" t="n"/>
      <c r="T2331" s="295" t="n"/>
      <c r="U2331" s="295" t="n"/>
      <c r="V2331" s="295" t="n"/>
      <c r="W2331" s="295" t="n"/>
      <c r="X2331" s="290" t="inlineStr">
        <is>
          <t>Se descarta</t>
        </is>
      </c>
    </row>
    <row r="2332" hidden="1" ht="15.75" customHeight="1" s="412">
      <c r="A2332" s="294" t="n"/>
      <c r="B2332" s="294" t="n"/>
      <c r="C2332" s="294" t="n"/>
      <c r="D2332" s="294" t="n"/>
      <c r="E2332" s="294" t="n"/>
      <c r="F2332" s="295" t="n"/>
      <c r="G2332" s="295" t="n"/>
      <c r="H2332" s="296" t="n"/>
      <c r="I2332" s="295" t="n"/>
      <c r="J2332" s="296" t="n"/>
      <c r="K2332" s="295" t="n"/>
      <c r="L2332" s="297" t="n"/>
      <c r="M2332" s="297">
        <f>'ENS TARDIO 201819'!$K2332-'ENS TARDIO 201819'!$I2332</f>
        <v/>
      </c>
      <c r="N2332" s="295" t="n"/>
      <c r="O2332" s="295" t="n"/>
      <c r="P2332" s="295" t="n"/>
      <c r="Q2332" s="295" t="n"/>
      <c r="R2332" s="295" t="n"/>
      <c r="S2332" s="295" t="n"/>
      <c r="T2332" s="295" t="n"/>
      <c r="U2332" s="295" t="n"/>
      <c r="V2332" s="295" t="n"/>
      <c r="W2332" s="295" t="n"/>
      <c r="X2332" s="290" t="inlineStr">
        <is>
          <t>Plot válido</t>
        </is>
      </c>
    </row>
    <row r="2333" hidden="1" ht="15.75" customHeight="1" s="412">
      <c r="A2333" s="294" t="n"/>
      <c r="B2333" s="294" t="n"/>
      <c r="C2333" s="294" t="n"/>
      <c r="D2333" s="294" t="n"/>
      <c r="E2333" s="294" t="n"/>
      <c r="F2333" s="295" t="n"/>
      <c r="G2333" s="295" t="n"/>
      <c r="H2333" s="296" t="n"/>
      <c r="I2333" s="295" t="n"/>
      <c r="J2333" s="296" t="n"/>
      <c r="K2333" s="295" t="n"/>
      <c r="L2333" s="297" t="n"/>
      <c r="M2333" s="297">
        <f>'ENS TARDIO 201819'!$K2333-'ENS TARDIO 201819'!$I2333</f>
        <v/>
      </c>
      <c r="N2333" s="295" t="n"/>
      <c r="O2333" s="295" t="n"/>
      <c r="P2333" s="295" t="n"/>
      <c r="Q2333" s="295" t="n"/>
      <c r="R2333" s="295" t="n"/>
      <c r="S2333" s="295" t="n"/>
      <c r="T2333" s="295" t="n"/>
      <c r="U2333" s="295" t="n"/>
      <c r="V2333" s="295" t="n"/>
      <c r="W2333" s="295" t="n"/>
      <c r="X2333" s="290" t="inlineStr">
        <is>
          <t>Plot válido</t>
        </is>
      </c>
    </row>
    <row r="2334" hidden="1" ht="15.75" customHeight="1" s="412">
      <c r="A2334" s="294" t="n"/>
      <c r="B2334" s="294" t="n"/>
      <c r="C2334" s="294" t="n"/>
      <c r="D2334" s="294" t="n"/>
      <c r="E2334" s="294" t="n"/>
      <c r="F2334" s="295" t="n"/>
      <c r="G2334" s="295" t="n"/>
      <c r="H2334" s="296" t="n"/>
      <c r="I2334" s="295" t="n"/>
      <c r="J2334" s="296" t="n"/>
      <c r="K2334" s="295" t="n"/>
      <c r="L2334" s="297" t="n"/>
      <c r="M2334" s="297">
        <f>'ENS TARDIO 201819'!$K2334-'ENS TARDIO 201819'!$I2334</f>
        <v/>
      </c>
      <c r="N2334" s="295" t="n"/>
      <c r="O2334" s="295" t="n"/>
      <c r="P2334" s="295" t="n"/>
      <c r="Q2334" s="295" t="n"/>
      <c r="R2334" s="295" t="n"/>
      <c r="S2334" s="295" t="n"/>
      <c r="T2334" s="295" t="n"/>
      <c r="U2334" s="295" t="n"/>
      <c r="V2334" s="295" t="n"/>
      <c r="W2334" s="295" t="n"/>
      <c r="X2334" s="290" t="inlineStr">
        <is>
          <t>Plot válido</t>
        </is>
      </c>
    </row>
    <row r="2335" hidden="1" ht="15.75" customHeight="1" s="412">
      <c r="A2335" s="294" t="n"/>
      <c r="B2335" s="294" t="n"/>
      <c r="C2335" s="294" t="n"/>
      <c r="D2335" s="294" t="n"/>
      <c r="E2335" s="294" t="n"/>
      <c r="F2335" s="295" t="n"/>
      <c r="G2335" s="295" t="n"/>
      <c r="H2335" s="296" t="n"/>
      <c r="I2335" s="295" t="n"/>
      <c r="J2335" s="296" t="n"/>
      <c r="K2335" s="295" t="n"/>
      <c r="L2335" s="297" t="n"/>
      <c r="M2335" s="297">
        <f>'ENS TARDIO 201819'!$K2335-'ENS TARDIO 201819'!$I2335</f>
        <v/>
      </c>
      <c r="N2335" s="295" t="n"/>
      <c r="O2335" s="295" t="n"/>
      <c r="P2335" s="295" t="n"/>
      <c r="Q2335" s="295" t="n"/>
      <c r="R2335" s="295" t="n"/>
      <c r="S2335" s="295" t="n"/>
      <c r="T2335" s="295" t="n"/>
      <c r="U2335" s="295" t="n"/>
      <c r="V2335" s="295" t="n"/>
      <c r="W2335" s="295" t="n"/>
      <c r="X2335" s="290" t="inlineStr">
        <is>
          <t>Plot válido</t>
        </is>
      </c>
    </row>
    <row r="2336" hidden="1" ht="15.75" customHeight="1" s="412">
      <c r="A2336" s="294" t="n"/>
      <c r="B2336" s="294" t="n"/>
      <c r="C2336" s="294" t="n"/>
      <c r="D2336" s="294" t="n"/>
      <c r="E2336" s="294" t="n"/>
      <c r="F2336" s="295" t="n"/>
      <c r="G2336" s="295" t="n"/>
      <c r="H2336" s="296" t="n"/>
      <c r="I2336" s="295" t="n"/>
      <c r="J2336" s="296" t="n"/>
      <c r="K2336" s="295" t="n"/>
      <c r="L2336" s="297" t="n"/>
      <c r="M2336" s="297">
        <f>'ENS TARDIO 201819'!$K2336-'ENS TARDIO 201819'!$I2336</f>
        <v/>
      </c>
      <c r="N2336" s="295" t="n"/>
      <c r="O2336" s="295" t="n"/>
      <c r="P2336" s="295" t="n"/>
      <c r="Q2336" s="295" t="n"/>
      <c r="R2336" s="295" t="n"/>
      <c r="S2336" s="295" t="n"/>
      <c r="T2336" s="295" t="n"/>
      <c r="U2336" s="295" t="n"/>
      <c r="V2336" s="295" t="n"/>
      <c r="W2336" s="295" t="n"/>
      <c r="X2336" s="290" t="inlineStr">
        <is>
          <t>Plot válido</t>
        </is>
      </c>
    </row>
    <row r="2337" hidden="1" ht="15.75" customHeight="1" s="412">
      <c r="A2337" s="294" t="n"/>
      <c r="B2337" s="294" t="n"/>
      <c r="C2337" s="294" t="n"/>
      <c r="D2337" s="294" t="n"/>
      <c r="E2337" s="294" t="n"/>
      <c r="F2337" s="295" t="n"/>
      <c r="G2337" s="295" t="n"/>
      <c r="H2337" s="296" t="n"/>
      <c r="I2337" s="295" t="n"/>
      <c r="J2337" s="296" t="n"/>
      <c r="K2337" s="295" t="n"/>
      <c r="L2337" s="297" t="n"/>
      <c r="M2337" s="297">
        <f>'ENS TARDIO 201819'!$K2337-'ENS TARDIO 201819'!$I2337</f>
        <v/>
      </c>
      <c r="N2337" s="295" t="n"/>
      <c r="O2337" s="295" t="n"/>
      <c r="P2337" s="295" t="n"/>
      <c r="Q2337" s="295" t="n"/>
      <c r="R2337" s="295" t="n"/>
      <c r="S2337" s="295" t="n"/>
      <c r="T2337" s="295" t="n"/>
      <c r="U2337" s="295" t="n"/>
      <c r="V2337" s="295" t="n"/>
      <c r="W2337" s="295" t="n"/>
      <c r="X2337" s="290" t="inlineStr">
        <is>
          <t>Plot válido</t>
        </is>
      </c>
    </row>
    <row r="2338" hidden="1" ht="15.75" customHeight="1" s="412">
      <c r="A2338" s="294" t="n"/>
      <c r="B2338" s="294" t="n"/>
      <c r="C2338" s="294" t="n"/>
      <c r="D2338" s="294" t="n"/>
      <c r="E2338" s="294" t="n"/>
      <c r="F2338" s="295" t="n"/>
      <c r="G2338" s="295" t="n"/>
      <c r="H2338" s="296" t="n"/>
      <c r="I2338" s="295" t="n"/>
      <c r="J2338" s="296" t="n"/>
      <c r="K2338" s="295" t="n"/>
      <c r="L2338" s="297" t="n"/>
      <c r="M2338" s="297">
        <f>'ENS TARDIO 201819'!$K2338-'ENS TARDIO 201819'!$I2338</f>
        <v/>
      </c>
      <c r="N2338" s="295" t="n"/>
      <c r="O2338" s="295" t="n"/>
      <c r="P2338" s="295" t="n"/>
      <c r="Q2338" s="295" t="n"/>
      <c r="R2338" s="295" t="n"/>
      <c r="S2338" s="295" t="n"/>
      <c r="T2338" s="295" t="n"/>
      <c r="U2338" s="295" t="n"/>
      <c r="V2338" s="295" t="n"/>
      <c r="W2338" s="295" t="n"/>
      <c r="X2338" s="290" t="inlineStr">
        <is>
          <t>Plot válido</t>
        </is>
      </c>
    </row>
    <row r="2339" hidden="1" ht="15.75" customHeight="1" s="412">
      <c r="A2339" s="294" t="n"/>
      <c r="B2339" s="294" t="n"/>
      <c r="C2339" s="294" t="n"/>
      <c r="D2339" s="294" t="n"/>
      <c r="E2339" s="294" t="n"/>
      <c r="F2339" s="295" t="n"/>
      <c r="G2339" s="295" t="n"/>
      <c r="H2339" s="296" t="n"/>
      <c r="I2339" s="295" t="n"/>
      <c r="J2339" s="296" t="n"/>
      <c r="K2339" s="295" t="n"/>
      <c r="L2339" s="297" t="n"/>
      <c r="M2339" s="297">
        <f>'ENS TARDIO 201819'!$K2339-'ENS TARDIO 201819'!$I2339</f>
        <v/>
      </c>
      <c r="N2339" s="295" t="n"/>
      <c r="O2339" s="295" t="n"/>
      <c r="P2339" s="295" t="n"/>
      <c r="Q2339" s="295" t="n"/>
      <c r="R2339" s="295" t="n"/>
      <c r="S2339" s="295" t="n"/>
      <c r="T2339" s="295" t="n"/>
      <c r="U2339" s="295" t="n"/>
      <c r="V2339" s="295" t="n"/>
      <c r="W2339" s="295" t="n"/>
      <c r="X2339" s="290" t="inlineStr">
        <is>
          <t>Plot válido</t>
        </is>
      </c>
    </row>
    <row r="2340" hidden="1" ht="15.75" customHeight="1" s="412">
      <c r="A2340" s="294" t="n"/>
      <c r="B2340" s="294" t="n"/>
      <c r="C2340" s="294" t="n"/>
      <c r="D2340" s="294" t="n"/>
      <c r="E2340" s="294" t="n"/>
      <c r="F2340" s="295" t="n"/>
      <c r="G2340" s="295" t="n"/>
      <c r="H2340" s="296" t="n"/>
      <c r="I2340" s="295" t="n"/>
      <c r="J2340" s="296" t="n"/>
      <c r="K2340" s="295" t="n"/>
      <c r="L2340" s="297" t="n"/>
      <c r="M2340" s="297">
        <f>'ENS TARDIO 201819'!$K2340-'ENS TARDIO 201819'!$I2340</f>
        <v/>
      </c>
      <c r="N2340" s="295" t="n"/>
      <c r="O2340" s="295" t="n"/>
      <c r="P2340" s="295" t="n"/>
      <c r="Q2340" s="295" t="n"/>
      <c r="R2340" s="295" t="n"/>
      <c r="S2340" s="295" t="n"/>
      <c r="T2340" s="295" t="n"/>
      <c r="U2340" s="295" t="n"/>
      <c r="V2340" s="295" t="n"/>
      <c r="W2340" s="295" t="n"/>
      <c r="X2340" s="290" t="inlineStr">
        <is>
          <t>Plot válido</t>
        </is>
      </c>
    </row>
    <row r="2341" hidden="1" ht="15.75" customHeight="1" s="412">
      <c r="A2341" s="294" t="n"/>
      <c r="B2341" s="294" t="n"/>
      <c r="C2341" s="294" t="n"/>
      <c r="D2341" s="294" t="n"/>
      <c r="E2341" s="294" t="n"/>
      <c r="F2341" s="295" t="n"/>
      <c r="G2341" s="295" t="n"/>
      <c r="H2341" s="296" t="n"/>
      <c r="I2341" s="295" t="n"/>
      <c r="J2341" s="296" t="n"/>
      <c r="K2341" s="295" t="n"/>
      <c r="L2341" s="297" t="n"/>
      <c r="M2341" s="297">
        <f>'ENS TARDIO 201819'!$K2341-'ENS TARDIO 201819'!$I2341</f>
        <v/>
      </c>
      <c r="N2341" s="295" t="n"/>
      <c r="O2341" s="295" t="n"/>
      <c r="P2341" s="295" t="n"/>
      <c r="Q2341" s="295" t="n"/>
      <c r="R2341" s="295" t="n"/>
      <c r="S2341" s="295" t="n"/>
      <c r="T2341" s="295" t="n"/>
      <c r="U2341" s="295" t="n"/>
      <c r="V2341" s="295" t="n"/>
      <c r="W2341" s="295" t="n"/>
      <c r="X2341" s="290" t="inlineStr">
        <is>
          <t>Plot válido</t>
        </is>
      </c>
    </row>
    <row r="2342" hidden="1" ht="15.75" customHeight="1" s="412">
      <c r="A2342" s="294" t="n"/>
      <c r="B2342" s="294" t="n"/>
      <c r="C2342" s="294" t="n"/>
      <c r="D2342" s="294" t="n"/>
      <c r="E2342" s="294" t="n"/>
      <c r="F2342" s="295" t="n"/>
      <c r="G2342" s="295" t="n"/>
      <c r="H2342" s="296" t="n"/>
      <c r="I2342" s="295" t="n"/>
      <c r="J2342" s="296" t="n"/>
      <c r="K2342" s="295" t="n"/>
      <c r="L2342" s="297" t="n"/>
      <c r="M2342" s="297">
        <f>'ENS TARDIO 201819'!$K2342-'ENS TARDIO 201819'!$I2342</f>
        <v/>
      </c>
      <c r="N2342" s="295" t="n"/>
      <c r="O2342" s="295" t="n"/>
      <c r="P2342" s="295" t="n"/>
      <c r="Q2342" s="295" t="n"/>
      <c r="R2342" s="295" t="n"/>
      <c r="S2342" s="295" t="n"/>
      <c r="T2342" s="295" t="n"/>
      <c r="U2342" s="295" t="n"/>
      <c r="V2342" s="295" t="n"/>
      <c r="W2342" s="295" t="n"/>
      <c r="X2342" s="290" t="inlineStr">
        <is>
          <t>Plot válido</t>
        </is>
      </c>
    </row>
    <row r="2343" hidden="1" ht="15.75" customHeight="1" s="412">
      <c r="A2343" s="294" t="n"/>
      <c r="B2343" s="294" t="n"/>
      <c r="C2343" s="294" t="n"/>
      <c r="D2343" s="294" t="n"/>
      <c r="E2343" s="294" t="n"/>
      <c r="F2343" s="295" t="n"/>
      <c r="G2343" s="295" t="n"/>
      <c r="H2343" s="296" t="n"/>
      <c r="I2343" s="295" t="n"/>
      <c r="J2343" s="296" t="n"/>
      <c r="K2343" s="295" t="n"/>
      <c r="L2343" s="297" t="n"/>
      <c r="M2343" s="297">
        <f>'ENS TARDIO 201819'!$K2343-'ENS TARDIO 201819'!$I2343</f>
        <v/>
      </c>
      <c r="N2343" s="295" t="n"/>
      <c r="O2343" s="295" t="n"/>
      <c r="P2343" s="295" t="n"/>
      <c r="Q2343" s="295" t="n"/>
      <c r="R2343" s="295" t="n"/>
      <c r="S2343" s="295" t="n"/>
      <c r="T2343" s="295" t="n"/>
      <c r="U2343" s="295" t="n"/>
      <c r="V2343" s="295" t="n"/>
      <c r="W2343" s="295" t="n"/>
      <c r="X2343" s="290" t="inlineStr">
        <is>
          <t>Plot válido</t>
        </is>
      </c>
    </row>
    <row r="2344" hidden="1" ht="15.75" customHeight="1" s="412">
      <c r="A2344" s="294" t="n"/>
      <c r="B2344" s="294" t="n"/>
      <c r="C2344" s="294" t="n"/>
      <c r="D2344" s="294" t="n"/>
      <c r="E2344" s="294" t="n"/>
      <c r="F2344" s="295" t="n"/>
      <c r="G2344" s="295" t="n"/>
      <c r="H2344" s="296" t="n"/>
      <c r="I2344" s="295" t="n"/>
      <c r="J2344" s="296" t="n"/>
      <c r="K2344" s="295" t="n"/>
      <c r="L2344" s="297" t="n"/>
      <c r="M2344" s="297">
        <f>'ENS TARDIO 201819'!$K2344-'ENS TARDIO 201819'!$I2344</f>
        <v/>
      </c>
      <c r="N2344" s="295" t="n"/>
      <c r="O2344" s="295" t="n"/>
      <c r="P2344" s="295" t="n"/>
      <c r="Q2344" s="295" t="n"/>
      <c r="R2344" s="295" t="n"/>
      <c r="S2344" s="295" t="n"/>
      <c r="T2344" s="295" t="n"/>
      <c r="U2344" s="295" t="n"/>
      <c r="V2344" s="295" t="n"/>
      <c r="W2344" s="295" t="n"/>
      <c r="X2344" s="290" t="inlineStr">
        <is>
          <t>Plot válido</t>
        </is>
      </c>
    </row>
    <row r="2345" hidden="1" ht="15.75" customHeight="1" s="412">
      <c r="A2345" s="294" t="n"/>
      <c r="B2345" s="294" t="n"/>
      <c r="C2345" s="294" t="n"/>
      <c r="D2345" s="294" t="n"/>
      <c r="E2345" s="294" t="n"/>
      <c r="F2345" s="295" t="n"/>
      <c r="G2345" s="295" t="n"/>
      <c r="H2345" s="296" t="n"/>
      <c r="I2345" s="295" t="n"/>
      <c r="J2345" s="296" t="n"/>
      <c r="K2345" s="295" t="n"/>
      <c r="L2345" s="297" t="n"/>
      <c r="M2345" s="297">
        <f>'ENS TARDIO 201819'!$K2345-'ENS TARDIO 201819'!$I2345</f>
        <v/>
      </c>
      <c r="N2345" s="295" t="n"/>
      <c r="O2345" s="295" t="n"/>
      <c r="P2345" s="295" t="n"/>
      <c r="Q2345" s="295" t="n"/>
      <c r="R2345" s="295" t="n"/>
      <c r="S2345" s="295" t="n"/>
      <c r="T2345" s="295" t="n"/>
      <c r="U2345" s="295" t="n"/>
      <c r="V2345" s="295" t="n"/>
      <c r="W2345" s="295" t="n"/>
      <c r="X2345" s="290" t="inlineStr">
        <is>
          <t>Plot válido</t>
        </is>
      </c>
    </row>
    <row r="2346" hidden="1" ht="15.75" customHeight="1" s="412">
      <c r="A2346" s="294" t="n"/>
      <c r="B2346" s="294" t="n"/>
      <c r="C2346" s="294" t="n"/>
      <c r="D2346" s="294" t="n"/>
      <c r="E2346" s="294" t="n"/>
      <c r="F2346" s="295" t="n"/>
      <c r="G2346" s="295" t="n"/>
      <c r="H2346" s="296" t="n"/>
      <c r="I2346" s="295" t="n"/>
      <c r="J2346" s="296" t="n"/>
      <c r="K2346" s="295" t="n"/>
      <c r="L2346" s="297" t="n"/>
      <c r="M2346" s="297">
        <f>'ENS TARDIO 201819'!$K2346-'ENS TARDIO 201819'!$I2346</f>
        <v/>
      </c>
      <c r="N2346" s="295" t="n"/>
      <c r="O2346" s="295" t="n"/>
      <c r="P2346" s="295" t="n"/>
      <c r="Q2346" s="295" t="n"/>
      <c r="R2346" s="295" t="n"/>
      <c r="S2346" s="295" t="n"/>
      <c r="T2346" s="295" t="n"/>
      <c r="U2346" s="295" t="n"/>
      <c r="V2346" s="295" t="n"/>
      <c r="W2346" s="295" t="n"/>
      <c r="X2346" s="290" t="inlineStr">
        <is>
          <t>Plot válido</t>
        </is>
      </c>
    </row>
    <row r="2347" hidden="1" ht="15.75" customHeight="1" s="412">
      <c r="A2347" s="294" t="n"/>
      <c r="B2347" s="294" t="n"/>
      <c r="C2347" s="294" t="n"/>
      <c r="D2347" s="294" t="n"/>
      <c r="E2347" s="294" t="n"/>
      <c r="F2347" s="295" t="n"/>
      <c r="G2347" s="295" t="n"/>
      <c r="H2347" s="296" t="n"/>
      <c r="I2347" s="295" t="n"/>
      <c r="J2347" s="296" t="n"/>
      <c r="K2347" s="295" t="n"/>
      <c r="L2347" s="297" t="n"/>
      <c r="M2347" s="297">
        <f>'ENS TARDIO 201819'!$K2347-'ENS TARDIO 201819'!$I2347</f>
        <v/>
      </c>
      <c r="N2347" s="295" t="n"/>
      <c r="O2347" s="295" t="n"/>
      <c r="P2347" s="295" t="n"/>
      <c r="Q2347" s="295" t="n"/>
      <c r="R2347" s="295" t="n"/>
      <c r="S2347" s="295" t="n"/>
      <c r="T2347" s="295" t="n"/>
      <c r="U2347" s="295" t="n"/>
      <c r="V2347" s="295" t="n"/>
      <c r="W2347" s="295" t="n"/>
      <c r="X2347" s="290" t="inlineStr">
        <is>
          <t>Plot válido</t>
        </is>
      </c>
    </row>
    <row r="2348" hidden="1" ht="15.75" customHeight="1" s="412">
      <c r="A2348" s="294" t="n"/>
      <c r="B2348" s="294" t="n"/>
      <c r="C2348" s="294" t="n"/>
      <c r="D2348" s="294" t="n"/>
      <c r="E2348" s="294" t="n"/>
      <c r="F2348" s="295" t="n"/>
      <c r="G2348" s="295" t="n"/>
      <c r="H2348" s="296" t="n"/>
      <c r="I2348" s="295" t="n"/>
      <c r="J2348" s="296" t="n"/>
      <c r="K2348" s="295" t="n"/>
      <c r="L2348" s="297" t="n"/>
      <c r="M2348" s="297">
        <f>'ENS TARDIO 201819'!$K2348-'ENS TARDIO 201819'!$I2348</f>
        <v/>
      </c>
      <c r="N2348" s="295" t="n"/>
      <c r="O2348" s="295" t="n"/>
      <c r="P2348" s="295" t="n"/>
      <c r="Q2348" s="295" t="n"/>
      <c r="R2348" s="295" t="n"/>
      <c r="S2348" s="295" t="n"/>
      <c r="T2348" s="295" t="n"/>
      <c r="U2348" s="295" t="n"/>
      <c r="V2348" s="295" t="n"/>
      <c r="W2348" s="295" t="n"/>
      <c r="X2348" s="290" t="inlineStr">
        <is>
          <t>Plot válido</t>
        </is>
      </c>
    </row>
    <row r="2349" hidden="1" ht="15.75" customHeight="1" s="412">
      <c r="A2349" s="294" t="n"/>
      <c r="B2349" s="294" t="n"/>
      <c r="C2349" s="294" t="n"/>
      <c r="D2349" s="294" t="n"/>
      <c r="E2349" s="294" t="n"/>
      <c r="F2349" s="295" t="n"/>
      <c r="G2349" s="295" t="n"/>
      <c r="H2349" s="296" t="n"/>
      <c r="I2349" s="295" t="n"/>
      <c r="J2349" s="296" t="n"/>
      <c r="K2349" s="295" t="n"/>
      <c r="L2349" s="297" t="n"/>
      <c r="M2349" s="297">
        <f>'ENS TARDIO 201819'!$K2349-'ENS TARDIO 201819'!$I2349</f>
        <v/>
      </c>
      <c r="N2349" s="295" t="n"/>
      <c r="O2349" s="295" t="n"/>
      <c r="P2349" s="295" t="n"/>
      <c r="Q2349" s="295" t="n"/>
      <c r="R2349" s="295" t="n"/>
      <c r="S2349" s="295" t="n"/>
      <c r="T2349" s="295" t="n"/>
      <c r="U2349" s="295" t="n"/>
      <c r="V2349" s="295" t="n"/>
      <c r="W2349" s="295" t="n"/>
      <c r="X2349" s="290" t="inlineStr">
        <is>
          <t>Plot válido</t>
        </is>
      </c>
    </row>
    <row r="2350" hidden="1" ht="15.75" customHeight="1" s="412">
      <c r="A2350" s="294" t="n"/>
      <c r="B2350" s="294" t="n"/>
      <c r="C2350" s="294" t="n"/>
      <c r="D2350" s="294" t="n"/>
      <c r="E2350" s="294" t="n"/>
      <c r="F2350" s="295" t="n"/>
      <c r="G2350" s="295" t="n"/>
      <c r="H2350" s="296" t="n"/>
      <c r="I2350" s="295" t="n"/>
      <c r="J2350" s="296" t="n"/>
      <c r="K2350" s="295" t="n"/>
      <c r="L2350" s="297" t="n"/>
      <c r="M2350" s="297">
        <f>'ENS TARDIO 201819'!$K2350-'ENS TARDIO 201819'!$I2350</f>
        <v/>
      </c>
      <c r="N2350" s="295" t="n"/>
      <c r="O2350" s="295" t="n"/>
      <c r="P2350" s="295" t="n"/>
      <c r="Q2350" s="295" t="n"/>
      <c r="R2350" s="295" t="n"/>
      <c r="S2350" s="295" t="n"/>
      <c r="T2350" s="295" t="n"/>
      <c r="U2350" s="295" t="n"/>
      <c r="V2350" s="295" t="n"/>
      <c r="W2350" s="295" t="n"/>
      <c r="X2350" s="290" t="inlineStr">
        <is>
          <t>Plot válido</t>
        </is>
      </c>
    </row>
    <row r="2351" hidden="1" ht="15.75" customHeight="1" s="412">
      <c r="A2351" s="294" t="n"/>
      <c r="B2351" s="294" t="n"/>
      <c r="C2351" s="294" t="n"/>
      <c r="D2351" s="294" t="n"/>
      <c r="E2351" s="294" t="n"/>
      <c r="F2351" s="295" t="n"/>
      <c r="G2351" s="295" t="n"/>
      <c r="H2351" s="296" t="n"/>
      <c r="I2351" s="295" t="n"/>
      <c r="J2351" s="296" t="n"/>
      <c r="K2351" s="295" t="n"/>
      <c r="L2351" s="297" t="n"/>
      <c r="M2351" s="297">
        <f>'ENS TARDIO 201819'!$K2351-'ENS TARDIO 201819'!$I2351</f>
        <v/>
      </c>
      <c r="N2351" s="295" t="n"/>
      <c r="O2351" s="295" t="n"/>
      <c r="P2351" s="295" t="n"/>
      <c r="Q2351" s="295" t="n"/>
      <c r="R2351" s="295" t="n"/>
      <c r="S2351" s="295" t="n"/>
      <c r="T2351" s="295" t="n"/>
      <c r="U2351" s="295" t="n"/>
      <c r="V2351" s="295" t="n"/>
      <c r="W2351" s="295" t="n"/>
      <c r="X2351" s="290" t="inlineStr">
        <is>
          <t>Plot válido</t>
        </is>
      </c>
    </row>
    <row r="2352" hidden="1" ht="15.75" customHeight="1" s="412">
      <c r="A2352" s="294" t="n"/>
      <c r="B2352" s="294" t="n"/>
      <c r="C2352" s="294" t="n"/>
      <c r="D2352" s="294" t="n"/>
      <c r="E2352" s="294" t="n"/>
      <c r="F2352" s="295" t="n"/>
      <c r="G2352" s="295" t="n"/>
      <c r="H2352" s="296" t="n"/>
      <c r="I2352" s="295" t="n"/>
      <c r="J2352" s="296" t="n"/>
      <c r="K2352" s="295" t="n"/>
      <c r="L2352" s="297" t="n"/>
      <c r="M2352" s="297">
        <f>'ENS TARDIO 201819'!$K2352-'ENS TARDIO 201819'!$I2352</f>
        <v/>
      </c>
      <c r="N2352" s="295" t="n"/>
      <c r="O2352" s="295" t="n"/>
      <c r="P2352" s="295" t="n"/>
      <c r="Q2352" s="295" t="n"/>
      <c r="R2352" s="295" t="n"/>
      <c r="S2352" s="295" t="n"/>
      <c r="T2352" s="295" t="n"/>
      <c r="U2352" s="295" t="n"/>
      <c r="V2352" s="295" t="n"/>
      <c r="W2352" s="295" t="n"/>
      <c r="X2352" s="290" t="inlineStr">
        <is>
          <t>Plot válido</t>
        </is>
      </c>
    </row>
    <row r="2353" hidden="1" ht="15.75" customHeight="1" s="412">
      <c r="A2353" s="294" t="n"/>
      <c r="B2353" s="294" t="n"/>
      <c r="C2353" s="294" t="n"/>
      <c r="D2353" s="294" t="n"/>
      <c r="E2353" s="294" t="n"/>
      <c r="F2353" s="295" t="n"/>
      <c r="G2353" s="295" t="n"/>
      <c r="H2353" s="296" t="n"/>
      <c r="I2353" s="295" t="n"/>
      <c r="J2353" s="296" t="n"/>
      <c r="K2353" s="295" t="n"/>
      <c r="L2353" s="297" t="n"/>
      <c r="M2353" s="297">
        <f>'ENS TARDIO 201819'!$K2353-'ENS TARDIO 201819'!$I2353</f>
        <v/>
      </c>
      <c r="N2353" s="295" t="n"/>
      <c r="O2353" s="295" t="n"/>
      <c r="P2353" s="295" t="n"/>
      <c r="Q2353" s="295" t="n"/>
      <c r="R2353" s="295" t="n"/>
      <c r="S2353" s="295" t="n"/>
      <c r="T2353" s="295" t="n"/>
      <c r="U2353" s="295" t="n"/>
      <c r="V2353" s="295" t="n"/>
      <c r="W2353" s="295" t="n"/>
      <c r="X2353" s="290" t="inlineStr">
        <is>
          <t>Plot válido</t>
        </is>
      </c>
    </row>
    <row r="2354" hidden="1" ht="15.75" customHeight="1" s="412">
      <c r="A2354" s="294" t="n"/>
      <c r="B2354" s="294" t="n"/>
      <c r="C2354" s="294" t="n"/>
      <c r="D2354" s="294" t="n"/>
      <c r="E2354" s="294" t="n"/>
      <c r="F2354" s="295" t="n"/>
      <c r="G2354" s="295" t="n"/>
      <c r="H2354" s="296" t="n"/>
      <c r="I2354" s="295" t="n"/>
      <c r="J2354" s="296" t="n"/>
      <c r="K2354" s="295" t="n"/>
      <c r="L2354" s="297" t="n"/>
      <c r="M2354" s="297">
        <f>'ENS TARDIO 201819'!$K2354-'ENS TARDIO 201819'!$I2354</f>
        <v/>
      </c>
      <c r="N2354" s="295" t="n"/>
      <c r="O2354" s="295" t="n"/>
      <c r="P2354" s="295" t="n"/>
      <c r="Q2354" s="295" t="n"/>
      <c r="R2354" s="295" t="n"/>
      <c r="S2354" s="295" t="n"/>
      <c r="T2354" s="295" t="n"/>
      <c r="U2354" s="295" t="n"/>
      <c r="V2354" s="295" t="n"/>
      <c r="W2354" s="295" t="n"/>
      <c r="X2354" s="290" t="inlineStr">
        <is>
          <t>Plot válido</t>
        </is>
      </c>
    </row>
    <row r="2355" hidden="1" ht="15.75" customHeight="1" s="412">
      <c r="A2355" s="294" t="n"/>
      <c r="B2355" s="294" t="n"/>
      <c r="C2355" s="294" t="n"/>
      <c r="D2355" s="294" t="n"/>
      <c r="E2355" s="294" t="n"/>
      <c r="F2355" s="295" t="n"/>
      <c r="G2355" s="295" t="n"/>
      <c r="H2355" s="296" t="n"/>
      <c r="I2355" s="295" t="n"/>
      <c r="J2355" s="296" t="n"/>
      <c r="K2355" s="295" t="n"/>
      <c r="L2355" s="297" t="n"/>
      <c r="M2355" s="297">
        <f>'ENS TARDIO 201819'!$K2355-'ENS TARDIO 201819'!$I2355</f>
        <v/>
      </c>
      <c r="N2355" s="295" t="n"/>
      <c r="O2355" s="295" t="n"/>
      <c r="P2355" s="295" t="n"/>
      <c r="Q2355" s="295" t="n"/>
      <c r="R2355" s="295" t="n"/>
      <c r="S2355" s="295" t="n"/>
      <c r="T2355" s="295" t="n"/>
      <c r="U2355" s="295" t="n"/>
      <c r="V2355" s="295" t="n"/>
      <c r="W2355" s="295" t="n"/>
      <c r="X2355" s="290" t="inlineStr">
        <is>
          <t>Plot válido</t>
        </is>
      </c>
    </row>
    <row r="2356" hidden="1" ht="15.75" customHeight="1" s="412">
      <c r="A2356" s="294" t="n"/>
      <c r="B2356" s="294" t="n"/>
      <c r="C2356" s="294" t="n"/>
      <c r="D2356" s="294" t="n"/>
      <c r="E2356" s="294" t="n"/>
      <c r="F2356" s="295" t="n"/>
      <c r="G2356" s="295" t="n"/>
      <c r="H2356" s="296" t="n"/>
      <c r="I2356" s="295" t="n"/>
      <c r="J2356" s="296" t="n"/>
      <c r="K2356" s="295" t="n"/>
      <c r="L2356" s="297" t="n"/>
      <c r="M2356" s="297">
        <f>'ENS TARDIO 201819'!$K2356-'ENS TARDIO 201819'!$I2356</f>
        <v/>
      </c>
      <c r="N2356" s="295" t="n"/>
      <c r="O2356" s="295" t="n"/>
      <c r="P2356" s="295" t="n"/>
      <c r="Q2356" s="295" t="n"/>
      <c r="R2356" s="295" t="n"/>
      <c r="S2356" s="295" t="n"/>
      <c r="T2356" s="295" t="n"/>
      <c r="U2356" s="295" t="n"/>
      <c r="V2356" s="295" t="n"/>
      <c r="W2356" s="295" t="n"/>
      <c r="X2356" s="290" t="inlineStr">
        <is>
          <t>Plot válido</t>
        </is>
      </c>
    </row>
    <row r="2357" hidden="1" ht="15.75" customHeight="1" s="412">
      <c r="A2357" s="294" t="n"/>
      <c r="B2357" s="294" t="n"/>
      <c r="C2357" s="294" t="n"/>
      <c r="D2357" s="294" t="n"/>
      <c r="E2357" s="294" t="n"/>
      <c r="F2357" s="295" t="n"/>
      <c r="G2357" s="295" t="n"/>
      <c r="H2357" s="296" t="n"/>
      <c r="I2357" s="295" t="n"/>
      <c r="J2357" s="296" t="n"/>
      <c r="K2357" s="295" t="n"/>
      <c r="L2357" s="297" t="n"/>
      <c r="M2357" s="297">
        <f>'ENS TARDIO 201819'!$K2357-'ENS TARDIO 201819'!$I2357</f>
        <v/>
      </c>
      <c r="N2357" s="295" t="n"/>
      <c r="O2357" s="295" t="n"/>
      <c r="P2357" s="295" t="n"/>
      <c r="Q2357" s="295" t="n"/>
      <c r="R2357" s="295" t="n"/>
      <c r="S2357" s="295" t="n"/>
      <c r="T2357" s="295" t="n"/>
      <c r="U2357" s="295" t="n"/>
      <c r="V2357" s="295" t="n"/>
      <c r="W2357" s="295" t="n"/>
      <c r="X2357" s="290" t="inlineStr">
        <is>
          <t>Plot válido</t>
        </is>
      </c>
    </row>
    <row r="2358" hidden="1" ht="15.75" customHeight="1" s="412">
      <c r="A2358" s="294" t="n"/>
      <c r="B2358" s="294" t="n"/>
      <c r="C2358" s="294" t="n"/>
      <c r="D2358" s="294" t="n"/>
      <c r="E2358" s="294" t="n"/>
      <c r="F2358" s="295" t="n"/>
      <c r="G2358" s="295" t="n"/>
      <c r="H2358" s="296" t="n"/>
      <c r="I2358" s="295" t="n"/>
      <c r="J2358" s="296" t="n"/>
      <c r="K2358" s="295" t="n"/>
      <c r="L2358" s="297" t="n"/>
      <c r="M2358" s="297">
        <f>'ENS TARDIO 201819'!$K2358-'ENS TARDIO 201819'!$I2358</f>
        <v/>
      </c>
      <c r="N2358" s="295" t="n"/>
      <c r="O2358" s="295" t="n"/>
      <c r="P2358" s="295" t="n"/>
      <c r="Q2358" s="295" t="n"/>
      <c r="R2358" s="295" t="n"/>
      <c r="S2358" s="295" t="n"/>
      <c r="T2358" s="295" t="n"/>
      <c r="U2358" s="295" t="n"/>
      <c r="V2358" s="295" t="n"/>
      <c r="W2358" s="295" t="n"/>
      <c r="X2358" s="290" t="inlineStr">
        <is>
          <t>Plot válido</t>
        </is>
      </c>
    </row>
    <row r="2359" hidden="1" ht="15.75" customHeight="1" s="412">
      <c r="A2359" s="294" t="n"/>
      <c r="B2359" s="294" t="n"/>
      <c r="C2359" s="294" t="n"/>
      <c r="D2359" s="294" t="n"/>
      <c r="E2359" s="294" t="n"/>
      <c r="F2359" s="295" t="n"/>
      <c r="G2359" s="295" t="n"/>
      <c r="H2359" s="296" t="n"/>
      <c r="I2359" s="295" t="n"/>
      <c r="J2359" s="296" t="n"/>
      <c r="K2359" s="295" t="n"/>
      <c r="L2359" s="297" t="n"/>
      <c r="M2359" s="297">
        <f>'ENS TARDIO 201819'!$K2359-'ENS TARDIO 201819'!$I2359</f>
        <v/>
      </c>
      <c r="N2359" s="295" t="n"/>
      <c r="O2359" s="295" t="n"/>
      <c r="P2359" s="295" t="n"/>
      <c r="Q2359" s="295" t="n"/>
      <c r="R2359" s="295" t="n"/>
      <c r="S2359" s="295" t="n"/>
      <c r="T2359" s="295" t="n"/>
      <c r="U2359" s="295" t="n"/>
      <c r="V2359" s="295" t="n"/>
      <c r="W2359" s="295" t="n"/>
      <c r="X2359" s="290" t="inlineStr">
        <is>
          <t>Plot válido</t>
        </is>
      </c>
    </row>
    <row r="2360" hidden="1" ht="15.75" customHeight="1" s="412">
      <c r="A2360" s="294" t="n"/>
      <c r="B2360" s="294" t="n"/>
      <c r="C2360" s="294" t="n"/>
      <c r="D2360" s="294" t="n"/>
      <c r="E2360" s="294" t="n"/>
      <c r="F2360" s="295" t="n"/>
      <c r="G2360" s="295" t="n"/>
      <c r="H2360" s="296" t="n"/>
      <c r="I2360" s="295" t="n"/>
      <c r="J2360" s="296" t="n"/>
      <c r="K2360" s="295" t="n"/>
      <c r="L2360" s="297" t="n"/>
      <c r="M2360" s="297">
        <f>'ENS TARDIO 201819'!$K2360-'ENS TARDIO 201819'!$I2360</f>
        <v/>
      </c>
      <c r="N2360" s="295" t="n"/>
      <c r="O2360" s="295" t="n"/>
      <c r="P2360" s="295" t="n"/>
      <c r="Q2360" s="295" t="n"/>
      <c r="R2360" s="295" t="n"/>
      <c r="S2360" s="295" t="n"/>
      <c r="T2360" s="295" t="n"/>
      <c r="U2360" s="295" t="n"/>
      <c r="V2360" s="295" t="n"/>
      <c r="W2360" s="295" t="n"/>
      <c r="X2360" s="290" t="inlineStr">
        <is>
          <t>Plot válido</t>
        </is>
      </c>
    </row>
    <row r="2361" hidden="1" ht="15.75" customHeight="1" s="412">
      <c r="A2361" s="294" t="n"/>
      <c r="B2361" s="294" t="n"/>
      <c r="C2361" s="294" t="n"/>
      <c r="D2361" s="294" t="n"/>
      <c r="E2361" s="294" t="n"/>
      <c r="F2361" s="295" t="n"/>
      <c r="G2361" s="295" t="n"/>
      <c r="H2361" s="296" t="n"/>
      <c r="I2361" s="295" t="n"/>
      <c r="J2361" s="296" t="n"/>
      <c r="K2361" s="295" t="n"/>
      <c r="L2361" s="297" t="n"/>
      <c r="M2361" s="297">
        <f>'ENS TARDIO 201819'!$K2361-'ENS TARDIO 201819'!$I2361</f>
        <v/>
      </c>
      <c r="N2361" s="295" t="n"/>
      <c r="O2361" s="295" t="n"/>
      <c r="P2361" s="295" t="n"/>
      <c r="Q2361" s="295" t="n"/>
      <c r="R2361" s="295" t="n"/>
      <c r="S2361" s="295" t="n"/>
      <c r="T2361" s="295" t="n"/>
      <c r="U2361" s="295" t="n"/>
      <c r="V2361" s="295" t="n"/>
      <c r="W2361" s="295" t="n"/>
      <c r="X2361" s="290" t="inlineStr">
        <is>
          <t>Plot válido</t>
        </is>
      </c>
    </row>
    <row r="2362" hidden="1" ht="15.75" customHeight="1" s="412">
      <c r="A2362" s="294" t="n"/>
      <c r="B2362" s="294" t="n"/>
      <c r="C2362" s="294" t="n"/>
      <c r="D2362" s="294" t="n"/>
      <c r="E2362" s="294" t="n"/>
      <c r="F2362" s="295" t="n"/>
      <c r="G2362" s="295" t="n"/>
      <c r="H2362" s="296" t="n"/>
      <c r="I2362" s="295" t="n"/>
      <c r="J2362" s="296" t="n"/>
      <c r="K2362" s="295" t="n"/>
      <c r="L2362" s="297" t="n"/>
      <c r="M2362" s="297">
        <f>'ENS TARDIO 201819'!$K2362-'ENS TARDIO 201819'!$I2362</f>
        <v/>
      </c>
      <c r="N2362" s="295" t="n"/>
      <c r="O2362" s="295" t="n"/>
      <c r="P2362" s="295" t="n"/>
      <c r="Q2362" s="295" t="n"/>
      <c r="R2362" s="295" t="n"/>
      <c r="S2362" s="295" t="n"/>
      <c r="T2362" s="295" t="n"/>
      <c r="U2362" s="295" t="n"/>
      <c r="V2362" s="295" t="n"/>
      <c r="W2362" s="295" t="n"/>
      <c r="X2362" s="290" t="inlineStr">
        <is>
          <t>Plot válido</t>
        </is>
      </c>
    </row>
    <row r="2363" hidden="1" ht="15.75" customHeight="1" s="412">
      <c r="A2363" s="294" t="n"/>
      <c r="B2363" s="294" t="n"/>
      <c r="C2363" s="294" t="n"/>
      <c r="D2363" s="294" t="n"/>
      <c r="E2363" s="294" t="n"/>
      <c r="F2363" s="295" t="n"/>
      <c r="G2363" s="295" t="n"/>
      <c r="H2363" s="296" t="n"/>
      <c r="I2363" s="295" t="n"/>
      <c r="J2363" s="296" t="n"/>
      <c r="K2363" s="295" t="n"/>
      <c r="L2363" s="297" t="n"/>
      <c r="M2363" s="297">
        <f>'ENS TARDIO 201819'!$K2363-'ENS TARDIO 201819'!$I2363</f>
        <v/>
      </c>
      <c r="N2363" s="295" t="n"/>
      <c r="O2363" s="295" t="n"/>
      <c r="P2363" s="295" t="n"/>
      <c r="Q2363" s="295" t="n"/>
      <c r="R2363" s="295" t="n"/>
      <c r="S2363" s="295" t="n"/>
      <c r="T2363" s="295" t="n"/>
      <c r="U2363" s="295" t="n"/>
      <c r="V2363" s="295" t="n"/>
      <c r="W2363" s="295" t="n"/>
      <c r="X2363" s="290" t="inlineStr">
        <is>
          <t>Plot válido</t>
        </is>
      </c>
    </row>
    <row r="2364" hidden="1" ht="15.75" customHeight="1" s="412">
      <c r="A2364" s="294" t="n"/>
      <c r="B2364" s="294" t="n"/>
      <c r="C2364" s="294" t="n"/>
      <c r="D2364" s="294" t="n"/>
      <c r="E2364" s="294" t="n"/>
      <c r="F2364" s="295" t="n"/>
      <c r="G2364" s="295" t="n"/>
      <c r="H2364" s="296" t="n"/>
      <c r="I2364" s="295" t="n"/>
      <c r="J2364" s="296" t="n"/>
      <c r="K2364" s="295" t="n"/>
      <c r="L2364" s="297" t="n"/>
      <c r="M2364" s="297">
        <f>'ENS TARDIO 201819'!$K2364-'ENS TARDIO 201819'!$I2364</f>
        <v/>
      </c>
      <c r="N2364" s="295" t="n"/>
      <c r="O2364" s="295" t="n"/>
      <c r="P2364" s="295" t="n"/>
      <c r="Q2364" s="295" t="n"/>
      <c r="R2364" s="295" t="n"/>
      <c r="S2364" s="295" t="n"/>
      <c r="T2364" s="295" t="n"/>
      <c r="U2364" s="295" t="n"/>
      <c r="V2364" s="295" t="n"/>
      <c r="W2364" s="295" t="n"/>
      <c r="X2364" s="290" t="inlineStr">
        <is>
          <t>Plot válido</t>
        </is>
      </c>
    </row>
    <row r="2365" hidden="1" ht="15.75" customHeight="1" s="412">
      <c r="A2365" s="294" t="n"/>
      <c r="B2365" s="294" t="n"/>
      <c r="C2365" s="294" t="n"/>
      <c r="D2365" s="294" t="n"/>
      <c r="E2365" s="294" t="n"/>
      <c r="F2365" s="295" t="n"/>
      <c r="G2365" s="295" t="n"/>
      <c r="H2365" s="296" t="n"/>
      <c r="I2365" s="295" t="n"/>
      <c r="J2365" s="296" t="n"/>
      <c r="K2365" s="295" t="n"/>
      <c r="L2365" s="297" t="n"/>
      <c r="M2365" s="297">
        <f>'ENS TARDIO 201819'!$K2365-'ENS TARDIO 201819'!$I2365</f>
        <v/>
      </c>
      <c r="N2365" s="295" t="n"/>
      <c r="O2365" s="295" t="n"/>
      <c r="P2365" s="295" t="n"/>
      <c r="Q2365" s="295" t="n"/>
      <c r="R2365" s="295" t="n"/>
      <c r="S2365" s="295" t="n"/>
      <c r="T2365" s="295" t="n"/>
      <c r="U2365" s="295" t="n"/>
      <c r="V2365" s="295" t="n"/>
      <c r="W2365" s="295" t="n"/>
      <c r="X2365" s="290" t="inlineStr">
        <is>
          <t>Plot válido</t>
        </is>
      </c>
    </row>
    <row r="2366" hidden="1" ht="15.75" customHeight="1" s="412">
      <c r="A2366" s="294" t="n"/>
      <c r="B2366" s="294" t="n"/>
      <c r="C2366" s="294" t="n"/>
      <c r="D2366" s="294" t="n"/>
      <c r="E2366" s="294" t="n"/>
      <c r="F2366" s="295" t="n"/>
      <c r="G2366" s="295" t="n"/>
      <c r="H2366" s="296" t="n"/>
      <c r="I2366" s="295" t="n"/>
      <c r="J2366" s="296" t="n"/>
      <c r="K2366" s="295" t="n"/>
      <c r="L2366" s="297" t="n"/>
      <c r="M2366" s="297">
        <f>'ENS TARDIO 201819'!$K2366-'ENS TARDIO 201819'!$I2366</f>
        <v/>
      </c>
      <c r="N2366" s="295" t="n"/>
      <c r="O2366" s="295" t="n"/>
      <c r="P2366" s="295" t="n"/>
      <c r="Q2366" s="295" t="n"/>
      <c r="R2366" s="295" t="n"/>
      <c r="S2366" s="295" t="n"/>
      <c r="T2366" s="295" t="n"/>
      <c r="U2366" s="295" t="n"/>
      <c r="V2366" s="295" t="n"/>
      <c r="W2366" s="295" t="n"/>
      <c r="X2366" s="290" t="inlineStr">
        <is>
          <t>Plot válido</t>
        </is>
      </c>
    </row>
    <row r="2367" hidden="1" ht="15.75" customHeight="1" s="412">
      <c r="A2367" s="294" t="n"/>
      <c r="B2367" s="294" t="n"/>
      <c r="C2367" s="294" t="n"/>
      <c r="D2367" s="294" t="n"/>
      <c r="E2367" s="294" t="n"/>
      <c r="F2367" s="295" t="n"/>
      <c r="G2367" s="295" t="n"/>
      <c r="H2367" s="296" t="n"/>
      <c r="I2367" s="295" t="n"/>
      <c r="J2367" s="296" t="n"/>
      <c r="K2367" s="295" t="n"/>
      <c r="L2367" s="297" t="n"/>
      <c r="M2367" s="297">
        <f>'ENS TARDIO 201819'!$K2367-'ENS TARDIO 201819'!$I2367</f>
        <v/>
      </c>
      <c r="N2367" s="295" t="n"/>
      <c r="O2367" s="295" t="n"/>
      <c r="P2367" s="295" t="n"/>
      <c r="Q2367" s="295" t="n"/>
      <c r="R2367" s="295" t="n"/>
      <c r="S2367" s="295" t="n"/>
      <c r="T2367" s="295" t="n"/>
      <c r="U2367" s="295" t="n"/>
      <c r="V2367" s="295" t="n"/>
      <c r="W2367" s="295" t="n"/>
      <c r="X2367" s="290" t="inlineStr">
        <is>
          <t>Plot válido</t>
        </is>
      </c>
    </row>
    <row r="2368" hidden="1" ht="15.75" customHeight="1" s="412">
      <c r="A2368" s="294" t="n"/>
      <c r="B2368" s="294" t="n"/>
      <c r="C2368" s="294" t="n"/>
      <c r="D2368" s="294" t="n"/>
      <c r="E2368" s="294" t="n"/>
      <c r="F2368" s="295" t="n"/>
      <c r="G2368" s="295" t="n"/>
      <c r="H2368" s="296" t="n"/>
      <c r="I2368" s="295" t="n"/>
      <c r="J2368" s="296" t="n"/>
      <c r="K2368" s="295" t="n"/>
      <c r="L2368" s="297" t="n"/>
      <c r="M2368" s="297">
        <f>'ENS TARDIO 201819'!$K2368-'ENS TARDIO 201819'!$I2368</f>
        <v/>
      </c>
      <c r="N2368" s="295" t="n"/>
      <c r="O2368" s="295" t="n"/>
      <c r="P2368" s="295" t="n"/>
      <c r="Q2368" s="295" t="n"/>
      <c r="R2368" s="295" t="n"/>
      <c r="S2368" s="295" t="n"/>
      <c r="T2368" s="295" t="n"/>
      <c r="U2368" s="295" t="n"/>
      <c r="V2368" s="295" t="n"/>
      <c r="W2368" s="295" t="n"/>
      <c r="X2368" s="290" t="inlineStr">
        <is>
          <t>Plot válido</t>
        </is>
      </c>
    </row>
    <row r="2369" hidden="1" ht="15.75" customHeight="1" s="412">
      <c r="A2369" s="294" t="n"/>
      <c r="B2369" s="294" t="n"/>
      <c r="C2369" s="294" t="n"/>
      <c r="D2369" s="294" t="n"/>
      <c r="E2369" s="294" t="n"/>
      <c r="F2369" s="295" t="n"/>
      <c r="G2369" s="295" t="n"/>
      <c r="H2369" s="296" t="n"/>
      <c r="I2369" s="295" t="n"/>
      <c r="J2369" s="296" t="n"/>
      <c r="K2369" s="295" t="n"/>
      <c r="L2369" s="297" t="n"/>
      <c r="M2369" s="297">
        <f>'ENS TARDIO 201819'!$K2369-'ENS TARDIO 201819'!$I2369</f>
        <v/>
      </c>
      <c r="N2369" s="295" t="n"/>
      <c r="O2369" s="295" t="n"/>
      <c r="P2369" s="295" t="n"/>
      <c r="Q2369" s="295" t="n"/>
      <c r="R2369" s="295" t="n"/>
      <c r="S2369" s="295" t="n"/>
      <c r="T2369" s="295" t="n"/>
      <c r="U2369" s="295" t="n"/>
      <c r="V2369" s="295" t="n"/>
      <c r="W2369" s="295" t="n"/>
      <c r="X2369" s="290" t="inlineStr">
        <is>
          <t>Plot válido</t>
        </is>
      </c>
    </row>
    <row r="2370" hidden="1" ht="15.75" customHeight="1" s="412">
      <c r="A2370" s="294" t="n"/>
      <c r="B2370" s="294" t="n"/>
      <c r="C2370" s="294" t="n"/>
      <c r="D2370" s="294" t="n"/>
      <c r="E2370" s="294" t="n"/>
      <c r="F2370" s="295" t="n"/>
      <c r="G2370" s="295" t="n"/>
      <c r="H2370" s="296" t="n"/>
      <c r="I2370" s="295" t="n"/>
      <c r="J2370" s="296" t="n"/>
      <c r="K2370" s="295" t="n"/>
      <c r="L2370" s="297" t="n"/>
      <c r="M2370" s="297">
        <f>'ENS TARDIO 201819'!$K2370-'ENS TARDIO 201819'!$I2370</f>
        <v/>
      </c>
      <c r="N2370" s="295" t="n"/>
      <c r="O2370" s="295" t="n"/>
      <c r="P2370" s="295" t="n"/>
      <c r="Q2370" s="295" t="n"/>
      <c r="R2370" s="295" t="n"/>
      <c r="S2370" s="295" t="n"/>
      <c r="T2370" s="295" t="n"/>
      <c r="U2370" s="295" t="n"/>
      <c r="V2370" s="295" t="n"/>
      <c r="W2370" s="295" t="n"/>
      <c r="X2370" s="290" t="inlineStr">
        <is>
          <t>Plot válido</t>
        </is>
      </c>
    </row>
    <row r="2371" hidden="1" ht="15.75" customHeight="1" s="412">
      <c r="A2371" s="294" t="n"/>
      <c r="B2371" s="294" t="n"/>
      <c r="C2371" s="294" t="n"/>
      <c r="D2371" s="294" t="n"/>
      <c r="E2371" s="294" t="n"/>
      <c r="F2371" s="295" t="n"/>
      <c r="G2371" s="295" t="n"/>
      <c r="H2371" s="296" t="n"/>
      <c r="I2371" s="295" t="n"/>
      <c r="J2371" s="296" t="n"/>
      <c r="K2371" s="295" t="n"/>
      <c r="L2371" s="297" t="n"/>
      <c r="M2371" s="297">
        <f>'ENS TARDIO 201819'!$K2371-'ENS TARDIO 201819'!$I2371</f>
        <v/>
      </c>
      <c r="N2371" s="295" t="n"/>
      <c r="O2371" s="295" t="n"/>
      <c r="P2371" s="295" t="n"/>
      <c r="Q2371" s="295" t="n"/>
      <c r="R2371" s="295" t="n"/>
      <c r="S2371" s="295" t="n"/>
      <c r="T2371" s="295" t="n"/>
      <c r="U2371" s="295" t="n"/>
      <c r="V2371" s="295" t="n"/>
      <c r="W2371" s="295" t="n"/>
      <c r="X2371" s="290" t="inlineStr">
        <is>
          <t>Plot válido</t>
        </is>
      </c>
    </row>
    <row r="2372" hidden="1" ht="15.75" customHeight="1" s="412">
      <c r="A2372" s="294" t="n"/>
      <c r="B2372" s="294" t="n"/>
      <c r="C2372" s="294" t="n"/>
      <c r="D2372" s="294" t="n"/>
      <c r="E2372" s="294" t="n"/>
      <c r="F2372" s="295" t="n"/>
      <c r="G2372" s="295" t="n"/>
      <c r="H2372" s="296" t="n"/>
      <c r="I2372" s="295" t="n"/>
      <c r="J2372" s="296" t="n"/>
      <c r="K2372" s="295" t="n"/>
      <c r="L2372" s="297" t="n"/>
      <c r="M2372" s="297">
        <f>'ENS TARDIO 201819'!$K2372-'ENS TARDIO 201819'!$I2372</f>
        <v/>
      </c>
      <c r="N2372" s="295" t="n"/>
      <c r="O2372" s="295" t="n"/>
      <c r="P2372" s="295" t="n"/>
      <c r="Q2372" s="295" t="n"/>
      <c r="R2372" s="295" t="n"/>
      <c r="S2372" s="295" t="n"/>
      <c r="T2372" s="295" t="n"/>
      <c r="U2372" s="295" t="n"/>
      <c r="V2372" s="295" t="n"/>
      <c r="W2372" s="295" t="n"/>
      <c r="X2372" s="290" t="inlineStr">
        <is>
          <t>Plot válido</t>
        </is>
      </c>
    </row>
    <row r="2373" hidden="1" ht="15.75" customHeight="1" s="412">
      <c r="A2373" s="294" t="n"/>
      <c r="B2373" s="294" t="n"/>
      <c r="C2373" s="294" t="n"/>
      <c r="D2373" s="294" t="n"/>
      <c r="E2373" s="294" t="n"/>
      <c r="F2373" s="295" t="n"/>
      <c r="G2373" s="295" t="n"/>
      <c r="H2373" s="296" t="n"/>
      <c r="I2373" s="295" t="n"/>
      <c r="J2373" s="296" t="n"/>
      <c r="K2373" s="295" t="n"/>
      <c r="L2373" s="297" t="n"/>
      <c r="M2373" s="297">
        <f>'ENS TARDIO 201819'!$K2373-'ENS TARDIO 201819'!$I2373</f>
        <v/>
      </c>
      <c r="N2373" s="295" t="n"/>
      <c r="O2373" s="295" t="n"/>
      <c r="P2373" s="295" t="n"/>
      <c r="Q2373" s="295" t="n"/>
      <c r="R2373" s="295" t="n"/>
      <c r="S2373" s="295" t="n"/>
      <c r="T2373" s="295" t="n"/>
      <c r="U2373" s="295" t="n"/>
      <c r="V2373" s="295" t="n"/>
      <c r="W2373" s="295" t="n"/>
      <c r="X2373" s="290" t="inlineStr">
        <is>
          <t>Plot válido</t>
        </is>
      </c>
    </row>
    <row r="2374" hidden="1" ht="15.75" customHeight="1" s="412">
      <c r="A2374" s="294" t="n"/>
      <c r="B2374" s="294" t="n"/>
      <c r="C2374" s="294" t="n"/>
      <c r="D2374" s="294" t="n"/>
      <c r="E2374" s="294" t="n"/>
      <c r="F2374" s="295" t="n"/>
      <c r="G2374" s="295" t="n"/>
      <c r="H2374" s="296" t="n"/>
      <c r="I2374" s="295" t="n"/>
      <c r="J2374" s="296" t="n"/>
      <c r="K2374" s="295" t="n"/>
      <c r="L2374" s="297" t="n"/>
      <c r="M2374" s="297">
        <f>'ENS TARDIO 201819'!$K2374-'ENS TARDIO 201819'!$I2374</f>
        <v/>
      </c>
      <c r="N2374" s="295" t="n"/>
      <c r="O2374" s="295" t="n"/>
      <c r="P2374" s="295" t="n"/>
      <c r="Q2374" s="295" t="n"/>
      <c r="R2374" s="295" t="n"/>
      <c r="S2374" s="295" t="n"/>
      <c r="T2374" s="295" t="n"/>
      <c r="U2374" s="295" t="n"/>
      <c r="V2374" s="295" t="n"/>
      <c r="W2374" s="295" t="n"/>
      <c r="X2374" s="290" t="inlineStr">
        <is>
          <t>Plot válido</t>
        </is>
      </c>
    </row>
    <row r="2375" hidden="1" ht="15.75" customHeight="1" s="412">
      <c r="A2375" s="294" t="n"/>
      <c r="B2375" s="294" t="n"/>
      <c r="C2375" s="294" t="n"/>
      <c r="D2375" s="294" t="n"/>
      <c r="E2375" s="294" t="n"/>
      <c r="F2375" s="295" t="n"/>
      <c r="G2375" s="295" t="n"/>
      <c r="H2375" s="296" t="n"/>
      <c r="I2375" s="295" t="n"/>
      <c r="J2375" s="296" t="n"/>
      <c r="K2375" s="295" t="n"/>
      <c r="L2375" s="297" t="n"/>
      <c r="M2375" s="297">
        <f>'ENS TARDIO 201819'!$K2375-'ENS TARDIO 201819'!$I2375</f>
        <v/>
      </c>
      <c r="N2375" s="295" t="n"/>
      <c r="O2375" s="295" t="n"/>
      <c r="P2375" s="295" t="n"/>
      <c r="Q2375" s="295" t="n"/>
      <c r="R2375" s="295" t="n"/>
      <c r="S2375" s="295" t="n"/>
      <c r="T2375" s="295" t="n"/>
      <c r="U2375" s="295" t="n"/>
      <c r="V2375" s="295" t="n"/>
      <c r="W2375" s="295" t="n"/>
      <c r="X2375" s="290" t="inlineStr">
        <is>
          <t>Plot válido</t>
        </is>
      </c>
    </row>
    <row r="2376" hidden="1" ht="15.75" customHeight="1" s="412">
      <c r="A2376" s="294" t="n"/>
      <c r="B2376" s="294" t="n"/>
      <c r="C2376" s="294" t="n"/>
      <c r="D2376" s="294" t="n"/>
      <c r="E2376" s="294" t="n"/>
      <c r="F2376" s="295" t="n"/>
      <c r="G2376" s="295" t="n"/>
      <c r="H2376" s="296" t="n"/>
      <c r="I2376" s="295" t="n"/>
      <c r="J2376" s="296" t="n"/>
      <c r="K2376" s="295" t="n"/>
      <c r="L2376" s="297" t="n"/>
      <c r="M2376" s="297">
        <f>'ENS TARDIO 201819'!$K2376-'ENS TARDIO 201819'!$I2376</f>
        <v/>
      </c>
      <c r="N2376" s="295" t="n"/>
      <c r="O2376" s="295" t="n"/>
      <c r="P2376" s="295" t="n"/>
      <c r="Q2376" s="295" t="n"/>
      <c r="R2376" s="295" t="n"/>
      <c r="S2376" s="295" t="n"/>
      <c r="T2376" s="295" t="n"/>
      <c r="U2376" s="295" t="n"/>
      <c r="V2376" s="295" t="n"/>
      <c r="W2376" s="295" t="n"/>
      <c r="X2376" s="290" t="inlineStr">
        <is>
          <t>Plot válido</t>
        </is>
      </c>
    </row>
    <row r="2377" hidden="1" ht="15.75" customHeight="1" s="412">
      <c r="A2377" s="294" t="n"/>
      <c r="B2377" s="294" t="n"/>
      <c r="C2377" s="294" t="n"/>
      <c r="D2377" s="294" t="n"/>
      <c r="E2377" s="294" t="n"/>
      <c r="F2377" s="295" t="n"/>
      <c r="G2377" s="295" t="n"/>
      <c r="H2377" s="296" t="n"/>
      <c r="I2377" s="295" t="n"/>
      <c r="J2377" s="296" t="n"/>
      <c r="K2377" s="295" t="n"/>
      <c r="L2377" s="297" t="n"/>
      <c r="M2377" s="297">
        <f>'ENS TARDIO 201819'!$K2377-'ENS TARDIO 201819'!$I2377</f>
        <v/>
      </c>
      <c r="N2377" s="295" t="n"/>
      <c r="O2377" s="295" t="n"/>
      <c r="P2377" s="295" t="n"/>
      <c r="Q2377" s="295" t="n"/>
      <c r="R2377" s="295" t="n"/>
      <c r="S2377" s="295" t="n"/>
      <c r="T2377" s="295" t="n"/>
      <c r="U2377" s="295" t="n"/>
      <c r="V2377" s="295" t="n"/>
      <c r="W2377" s="295" t="n"/>
      <c r="X2377" s="290" t="inlineStr">
        <is>
          <t>Plot válido</t>
        </is>
      </c>
    </row>
    <row r="2378" hidden="1" ht="15.75" customHeight="1" s="412">
      <c r="A2378" s="294" t="n"/>
      <c r="B2378" s="294" t="n"/>
      <c r="C2378" s="294" t="n"/>
      <c r="D2378" s="294" t="n"/>
      <c r="E2378" s="294" t="n"/>
      <c r="F2378" s="295" t="n"/>
      <c r="G2378" s="295" t="n"/>
      <c r="H2378" s="296" t="n"/>
      <c r="I2378" s="295" t="n"/>
      <c r="J2378" s="296" t="n"/>
      <c r="K2378" s="295" t="n"/>
      <c r="L2378" s="297" t="n"/>
      <c r="M2378" s="297">
        <f>'ENS TARDIO 201819'!$K2378-'ENS TARDIO 201819'!$I2378</f>
        <v/>
      </c>
      <c r="N2378" s="295" t="n"/>
      <c r="O2378" s="295" t="n"/>
      <c r="P2378" s="295" t="n"/>
      <c r="Q2378" s="295" t="n"/>
      <c r="R2378" s="295" t="n"/>
      <c r="S2378" s="295" t="n"/>
      <c r="T2378" s="295" t="n"/>
      <c r="U2378" s="295" t="n"/>
      <c r="V2378" s="295" t="n"/>
      <c r="W2378" s="295" t="n"/>
      <c r="X2378" s="290" t="inlineStr">
        <is>
          <t>Plot válido</t>
        </is>
      </c>
    </row>
    <row r="2379" hidden="1" ht="15.75" customHeight="1" s="412">
      <c r="A2379" s="294" t="n"/>
      <c r="B2379" s="294" t="n"/>
      <c r="C2379" s="294" t="n"/>
      <c r="D2379" s="294" t="n"/>
      <c r="E2379" s="294" t="n"/>
      <c r="F2379" s="295" t="n"/>
      <c r="G2379" s="295" t="n"/>
      <c r="H2379" s="296" t="n"/>
      <c r="I2379" s="295" t="n"/>
      <c r="J2379" s="296" t="n"/>
      <c r="K2379" s="295" t="n"/>
      <c r="L2379" s="297" t="n"/>
      <c r="M2379" s="297">
        <f>'ENS TARDIO 201819'!$K2379-'ENS TARDIO 201819'!$I2379</f>
        <v/>
      </c>
      <c r="N2379" s="295" t="n"/>
      <c r="O2379" s="295" t="n"/>
      <c r="P2379" s="295" t="n"/>
      <c r="Q2379" s="295" t="n"/>
      <c r="R2379" s="295" t="n"/>
      <c r="S2379" s="295" t="n"/>
      <c r="T2379" s="295" t="n"/>
      <c r="U2379" s="295" t="n"/>
      <c r="V2379" s="295" t="n"/>
      <c r="W2379" s="295" t="n"/>
      <c r="X2379" s="290" t="inlineStr">
        <is>
          <t>Plot válido</t>
        </is>
      </c>
    </row>
    <row r="2380" hidden="1" ht="15.75" customHeight="1" s="412">
      <c r="A2380" s="294" t="n"/>
      <c r="B2380" s="294" t="n"/>
      <c r="C2380" s="294" t="n"/>
      <c r="D2380" s="294" t="n"/>
      <c r="E2380" s="294" t="n"/>
      <c r="F2380" s="295" t="n"/>
      <c r="G2380" s="295" t="n"/>
      <c r="H2380" s="296" t="n"/>
      <c r="I2380" s="295" t="n"/>
      <c r="J2380" s="296" t="n"/>
      <c r="K2380" s="295" t="n"/>
      <c r="L2380" s="297" t="n"/>
      <c r="M2380" s="297">
        <f>'ENS TARDIO 201819'!$K2380-'ENS TARDIO 201819'!$I2380</f>
        <v/>
      </c>
      <c r="N2380" s="295" t="n"/>
      <c r="O2380" s="295" t="n"/>
      <c r="P2380" s="295" t="n"/>
      <c r="Q2380" s="295" t="n"/>
      <c r="R2380" s="295" t="n"/>
      <c r="S2380" s="295" t="n"/>
      <c r="T2380" s="295" t="n"/>
      <c r="U2380" s="295" t="n"/>
      <c r="V2380" s="295" t="n"/>
      <c r="W2380" s="295" t="n"/>
      <c r="X2380" s="290" t="inlineStr">
        <is>
          <t>Plot válido</t>
        </is>
      </c>
    </row>
    <row r="2381" hidden="1" ht="15.75" customHeight="1" s="412">
      <c r="A2381" s="294" t="n"/>
      <c r="B2381" s="294" t="n"/>
      <c r="C2381" s="294" t="n"/>
      <c r="D2381" s="294" t="n"/>
      <c r="E2381" s="294" t="n"/>
      <c r="F2381" s="295" t="n"/>
      <c r="G2381" s="295" t="n"/>
      <c r="H2381" s="296" t="n"/>
      <c r="I2381" s="295" t="n"/>
      <c r="J2381" s="296" t="n"/>
      <c r="K2381" s="295" t="n"/>
      <c r="L2381" s="297" t="n"/>
      <c r="M2381" s="297">
        <f>'ENS TARDIO 201819'!$K2381-'ENS TARDIO 201819'!$I2381</f>
        <v/>
      </c>
      <c r="N2381" s="295" t="n"/>
      <c r="O2381" s="295" t="n"/>
      <c r="P2381" s="295" t="n"/>
      <c r="Q2381" s="295" t="n"/>
      <c r="R2381" s="295" t="n"/>
      <c r="S2381" s="295" t="n"/>
      <c r="T2381" s="295" t="n"/>
      <c r="U2381" s="295" t="n"/>
      <c r="V2381" s="295" t="n"/>
      <c r="W2381" s="295" t="n"/>
      <c r="X2381" s="290" t="inlineStr">
        <is>
          <t>Plot válido</t>
        </is>
      </c>
    </row>
    <row r="2382" hidden="1" ht="15.75" customHeight="1" s="412">
      <c r="A2382" s="294" t="n"/>
      <c r="B2382" s="294" t="n"/>
      <c r="C2382" s="294" t="n"/>
      <c r="D2382" s="294" t="n"/>
      <c r="E2382" s="294" t="n"/>
      <c r="F2382" s="295" t="n"/>
      <c r="G2382" s="295" t="n"/>
      <c r="H2382" s="296" t="n"/>
      <c r="I2382" s="295" t="n"/>
      <c r="J2382" s="296" t="n"/>
      <c r="K2382" s="295" t="n"/>
      <c r="L2382" s="297" t="n"/>
      <c r="M2382" s="297">
        <f>'ENS TARDIO 201819'!$K2382-'ENS TARDIO 201819'!$I2382</f>
        <v/>
      </c>
      <c r="N2382" s="295" t="n"/>
      <c r="O2382" s="295" t="n"/>
      <c r="P2382" s="295" t="n"/>
      <c r="Q2382" s="295" t="n"/>
      <c r="R2382" s="295" t="n"/>
      <c r="S2382" s="295" t="n"/>
      <c r="T2382" s="295" t="n"/>
      <c r="U2382" s="295" t="n"/>
      <c r="V2382" s="295" t="n"/>
      <c r="W2382" s="295" t="n"/>
      <c r="X2382" s="290" t="inlineStr">
        <is>
          <t>Plot válido</t>
        </is>
      </c>
    </row>
    <row r="2383" hidden="1" ht="15.75" customHeight="1" s="412">
      <c r="A2383" s="294" t="n"/>
      <c r="B2383" s="294" t="n"/>
      <c r="C2383" s="294" t="n"/>
      <c r="D2383" s="294" t="n"/>
      <c r="E2383" s="294" t="n"/>
      <c r="F2383" s="295" t="n"/>
      <c r="G2383" s="295" t="n"/>
      <c r="H2383" s="296" t="n"/>
      <c r="I2383" s="295" t="n"/>
      <c r="J2383" s="296" t="n"/>
      <c r="K2383" s="295" t="n"/>
      <c r="L2383" s="297" t="n"/>
      <c r="M2383" s="297">
        <f>'ENS TARDIO 201819'!$K2383-'ENS TARDIO 201819'!$I2383</f>
        <v/>
      </c>
      <c r="N2383" s="295" t="n"/>
      <c r="O2383" s="295" t="n"/>
      <c r="P2383" s="295" t="n"/>
      <c r="Q2383" s="295" t="n"/>
      <c r="R2383" s="295" t="n"/>
      <c r="S2383" s="295" t="n"/>
      <c r="T2383" s="295" t="n"/>
      <c r="U2383" s="295" t="n"/>
      <c r="V2383" s="295" t="n"/>
      <c r="W2383" s="295" t="n"/>
      <c r="X2383" s="290" t="inlineStr">
        <is>
          <t>Plot válido</t>
        </is>
      </c>
    </row>
    <row r="2384" hidden="1" ht="15.75" customHeight="1" s="412">
      <c r="A2384" s="294" t="n"/>
      <c r="B2384" s="294" t="n"/>
      <c r="C2384" s="294" t="n"/>
      <c r="D2384" s="294" t="n"/>
      <c r="E2384" s="294" t="n"/>
      <c r="F2384" s="295" t="n"/>
      <c r="G2384" s="295" t="n"/>
      <c r="H2384" s="296" t="n"/>
      <c r="I2384" s="295" t="n"/>
      <c r="J2384" s="296" t="n"/>
      <c r="K2384" s="295" t="n"/>
      <c r="L2384" s="297" t="n"/>
      <c r="M2384" s="297">
        <f>'ENS TARDIO 201819'!$K2384-'ENS TARDIO 201819'!$I2384</f>
        <v/>
      </c>
      <c r="N2384" s="295" t="n"/>
      <c r="O2384" s="295" t="n"/>
      <c r="P2384" s="295" t="n"/>
      <c r="Q2384" s="295" t="n"/>
      <c r="R2384" s="295" t="n"/>
      <c r="S2384" s="295" t="n"/>
      <c r="T2384" s="295" t="n"/>
      <c r="U2384" s="295" t="n"/>
      <c r="V2384" s="295" t="n"/>
      <c r="W2384" s="295" t="n"/>
      <c r="X2384" s="290" t="inlineStr">
        <is>
          <t>Plot válido</t>
        </is>
      </c>
    </row>
    <row r="2385" hidden="1" ht="15.75" customHeight="1" s="412">
      <c r="A2385" s="294" t="n"/>
      <c r="B2385" s="294" t="n"/>
      <c r="C2385" s="294" t="n"/>
      <c r="D2385" s="294" t="n"/>
      <c r="E2385" s="294" t="n"/>
      <c r="F2385" s="295" t="n"/>
      <c r="G2385" s="295" t="n"/>
      <c r="H2385" s="296" t="n"/>
      <c r="I2385" s="295" t="n"/>
      <c r="J2385" s="296" t="n"/>
      <c r="K2385" s="295" t="n"/>
      <c r="L2385" s="297" t="n"/>
      <c r="M2385" s="297">
        <f>'ENS TARDIO 201819'!$K2385-'ENS TARDIO 201819'!$I2385</f>
        <v/>
      </c>
      <c r="N2385" s="295" t="n"/>
      <c r="O2385" s="295" t="n"/>
      <c r="P2385" s="295" t="n"/>
      <c r="Q2385" s="295" t="n"/>
      <c r="R2385" s="295" t="n"/>
      <c r="S2385" s="295" t="n"/>
      <c r="T2385" s="295" t="n"/>
      <c r="U2385" s="295" t="n"/>
      <c r="V2385" s="295" t="n"/>
      <c r="W2385" s="295" t="n"/>
      <c r="X2385" s="290" t="inlineStr">
        <is>
          <t>Plot válido</t>
        </is>
      </c>
    </row>
    <row r="2386" hidden="1" ht="15.75" customHeight="1" s="412">
      <c r="A2386" s="294" t="n"/>
      <c r="B2386" s="294" t="n"/>
      <c r="C2386" s="294" t="n"/>
      <c r="D2386" s="294" t="n"/>
      <c r="E2386" s="294" t="n"/>
      <c r="F2386" s="295" t="n"/>
      <c r="G2386" s="295" t="n"/>
      <c r="H2386" s="296" t="n"/>
      <c r="I2386" s="295" t="n"/>
      <c r="J2386" s="296" t="n"/>
      <c r="K2386" s="295" t="n"/>
      <c r="L2386" s="297" t="n"/>
      <c r="M2386" s="297">
        <f>'ENS TARDIO 201819'!$K2386-'ENS TARDIO 201819'!$I2386</f>
        <v/>
      </c>
      <c r="N2386" s="295" t="n"/>
      <c r="O2386" s="295" t="n"/>
      <c r="P2386" s="295" t="n"/>
      <c r="Q2386" s="295" t="n"/>
      <c r="R2386" s="295" t="n"/>
      <c r="S2386" s="295" t="n"/>
      <c r="T2386" s="295" t="n"/>
      <c r="U2386" s="295" t="n"/>
      <c r="V2386" s="295" t="n"/>
      <c r="W2386" s="295" t="n"/>
      <c r="X2386" s="290" t="inlineStr">
        <is>
          <t>Plot válido</t>
        </is>
      </c>
    </row>
    <row r="2387" hidden="1" ht="15.75" customHeight="1" s="412">
      <c r="A2387" s="294" t="n"/>
      <c r="B2387" s="294" t="n"/>
      <c r="C2387" s="294" t="n"/>
      <c r="D2387" s="294" t="n"/>
      <c r="E2387" s="294" t="n"/>
      <c r="F2387" s="295" t="n"/>
      <c r="G2387" s="295" t="n"/>
      <c r="H2387" s="296" t="n"/>
      <c r="I2387" s="295" t="n"/>
      <c r="J2387" s="296" t="n"/>
      <c r="K2387" s="295" t="n"/>
      <c r="L2387" s="297" t="n"/>
      <c r="M2387" s="297">
        <f>'ENS TARDIO 201819'!$K2387-'ENS TARDIO 201819'!$I2387</f>
        <v/>
      </c>
      <c r="N2387" s="295" t="n"/>
      <c r="O2387" s="295" t="n"/>
      <c r="P2387" s="295" t="n"/>
      <c r="Q2387" s="295" t="n"/>
      <c r="R2387" s="295" t="n"/>
      <c r="S2387" s="295" t="n"/>
      <c r="T2387" s="295" t="n"/>
      <c r="U2387" s="295" t="n"/>
      <c r="V2387" s="295" t="n"/>
      <c r="W2387" s="295" t="n"/>
      <c r="X2387" s="290" t="inlineStr">
        <is>
          <t>Plot válido</t>
        </is>
      </c>
    </row>
    <row r="2388" hidden="1" ht="15.75" customHeight="1" s="412">
      <c r="A2388" s="294" t="n"/>
      <c r="B2388" s="294" t="n"/>
      <c r="C2388" s="294" t="n"/>
      <c r="D2388" s="294" t="n"/>
      <c r="E2388" s="294" t="n"/>
      <c r="F2388" s="295" t="n"/>
      <c r="G2388" s="295" t="n"/>
      <c r="H2388" s="296" t="n"/>
      <c r="I2388" s="295" t="n"/>
      <c r="J2388" s="296" t="n"/>
      <c r="K2388" s="295" t="n"/>
      <c r="L2388" s="297" t="n"/>
      <c r="M2388" s="297">
        <f>'ENS TARDIO 201819'!$K2388-'ENS TARDIO 201819'!$I2388</f>
        <v/>
      </c>
      <c r="N2388" s="295" t="n"/>
      <c r="O2388" s="295" t="n"/>
      <c r="P2388" s="295" t="n"/>
      <c r="Q2388" s="295" t="n"/>
      <c r="R2388" s="295" t="n"/>
      <c r="S2388" s="295" t="n"/>
      <c r="T2388" s="295" t="n"/>
      <c r="U2388" s="295" t="n"/>
      <c r="V2388" s="295" t="n"/>
      <c r="W2388" s="295" t="n"/>
      <c r="X2388" s="290" t="inlineStr">
        <is>
          <t>Plot válido</t>
        </is>
      </c>
    </row>
    <row r="2389" hidden="1" ht="15.75" customHeight="1" s="412">
      <c r="A2389" s="294" t="n"/>
      <c r="B2389" s="294" t="n"/>
      <c r="C2389" s="294" t="n"/>
      <c r="D2389" s="294" t="n"/>
      <c r="E2389" s="294" t="n"/>
      <c r="F2389" s="295" t="n"/>
      <c r="G2389" s="295" t="n"/>
      <c r="H2389" s="296" t="n"/>
      <c r="I2389" s="295" t="n"/>
      <c r="J2389" s="296" t="n"/>
      <c r="K2389" s="295" t="n"/>
      <c r="L2389" s="297" t="n"/>
      <c r="M2389" s="297">
        <f>'ENS TARDIO 201819'!$K2389-'ENS TARDIO 201819'!$I2389</f>
        <v/>
      </c>
      <c r="N2389" s="295" t="n"/>
      <c r="O2389" s="295" t="n"/>
      <c r="P2389" s="295" t="n"/>
      <c r="Q2389" s="295" t="n"/>
      <c r="R2389" s="295" t="n"/>
      <c r="S2389" s="295" t="n"/>
      <c r="T2389" s="295" t="n"/>
      <c r="U2389" s="295" t="n"/>
      <c r="V2389" s="295" t="n"/>
      <c r="W2389" s="295" t="n"/>
      <c r="X2389" s="290" t="inlineStr">
        <is>
          <t>Plot válido</t>
        </is>
      </c>
    </row>
    <row r="2390" hidden="1" ht="15.75" customHeight="1" s="412">
      <c r="A2390" s="294" t="n"/>
      <c r="B2390" s="294" t="n"/>
      <c r="C2390" s="294" t="n"/>
      <c r="D2390" s="294" t="n"/>
      <c r="E2390" s="294" t="n"/>
      <c r="F2390" s="295" t="n"/>
      <c r="G2390" s="295" t="n"/>
      <c r="H2390" s="296" t="n"/>
      <c r="I2390" s="295" t="n"/>
      <c r="J2390" s="296" t="n"/>
      <c r="K2390" s="295" t="n"/>
      <c r="L2390" s="297" t="n"/>
      <c r="M2390" s="297">
        <f>'ENS TARDIO 201819'!$K2390-'ENS TARDIO 201819'!$I2390</f>
        <v/>
      </c>
      <c r="N2390" s="295" t="n"/>
      <c r="O2390" s="295" t="n"/>
      <c r="P2390" s="295" t="n"/>
      <c r="Q2390" s="295" t="n"/>
      <c r="R2390" s="295" t="n"/>
      <c r="S2390" s="295" t="n"/>
      <c r="T2390" s="295" t="n"/>
      <c r="U2390" s="295" t="n"/>
      <c r="V2390" s="295" t="n"/>
      <c r="W2390" s="295" t="n"/>
      <c r="X2390" s="290" t="inlineStr">
        <is>
          <t>Plot válido</t>
        </is>
      </c>
    </row>
    <row r="2391" hidden="1" ht="15.75" customHeight="1" s="412">
      <c r="A2391" s="294" t="n"/>
      <c r="B2391" s="294" t="n"/>
      <c r="C2391" s="294" t="n"/>
      <c r="D2391" s="294" t="n"/>
      <c r="E2391" s="294" t="n"/>
      <c r="F2391" s="295" t="n"/>
      <c r="G2391" s="295" t="n"/>
      <c r="H2391" s="296" t="n"/>
      <c r="I2391" s="295" t="n"/>
      <c r="J2391" s="296" t="n"/>
      <c r="K2391" s="295" t="n"/>
      <c r="L2391" s="297" t="n"/>
      <c r="M2391" s="297">
        <f>'ENS TARDIO 201819'!$K2391-'ENS TARDIO 201819'!$I2391</f>
        <v/>
      </c>
      <c r="N2391" s="295" t="n"/>
      <c r="O2391" s="295" t="n"/>
      <c r="P2391" s="295" t="n"/>
      <c r="Q2391" s="295" t="n"/>
      <c r="R2391" s="295" t="n"/>
      <c r="S2391" s="295" t="n"/>
      <c r="T2391" s="295" t="n"/>
      <c r="U2391" s="295" t="n"/>
      <c r="V2391" s="295" t="n"/>
      <c r="W2391" s="295" t="n"/>
      <c r="X2391" s="290" t="inlineStr">
        <is>
          <t>Plot válido</t>
        </is>
      </c>
    </row>
    <row r="2392" hidden="1" ht="15.75" customHeight="1" s="412">
      <c r="A2392" s="294" t="n"/>
      <c r="B2392" s="294" t="n"/>
      <c r="C2392" s="294" t="n"/>
      <c r="D2392" s="294" t="n"/>
      <c r="E2392" s="294" t="n"/>
      <c r="F2392" s="295" t="n"/>
      <c r="G2392" s="295" t="n"/>
      <c r="H2392" s="296" t="n"/>
      <c r="I2392" s="295" t="n"/>
      <c r="J2392" s="296" t="n"/>
      <c r="K2392" s="295" t="n"/>
      <c r="L2392" s="297" t="n"/>
      <c r="M2392" s="297">
        <f>'ENS TARDIO 201819'!$K2392-'ENS TARDIO 201819'!$I2392</f>
        <v/>
      </c>
      <c r="N2392" s="295" t="n"/>
      <c r="O2392" s="295" t="n"/>
      <c r="P2392" s="295" t="n"/>
      <c r="Q2392" s="295" t="n"/>
      <c r="R2392" s="295" t="n"/>
      <c r="S2392" s="295" t="n"/>
      <c r="T2392" s="295" t="n"/>
      <c r="U2392" s="295" t="n"/>
      <c r="V2392" s="295" t="n"/>
      <c r="W2392" s="295" t="n"/>
      <c r="X2392" s="290" t="inlineStr">
        <is>
          <t>Plot válido</t>
        </is>
      </c>
    </row>
    <row r="2393" hidden="1" ht="15.75" customHeight="1" s="412">
      <c r="A2393" s="294" t="n"/>
      <c r="B2393" s="294" t="n"/>
      <c r="C2393" s="294" t="n"/>
      <c r="D2393" s="294" t="n"/>
      <c r="E2393" s="294" t="n"/>
      <c r="F2393" s="295" t="n"/>
      <c r="G2393" s="295" t="n"/>
      <c r="H2393" s="296" t="n"/>
      <c r="I2393" s="295" t="n"/>
      <c r="J2393" s="296" t="n"/>
      <c r="K2393" s="295" t="n"/>
      <c r="L2393" s="297" t="n"/>
      <c r="M2393" s="297">
        <f>'ENS TARDIO 201819'!$K2393-'ENS TARDIO 201819'!$I2393</f>
        <v/>
      </c>
      <c r="N2393" s="295" t="n"/>
      <c r="O2393" s="295" t="n"/>
      <c r="P2393" s="295" t="n"/>
      <c r="Q2393" s="295" t="n"/>
      <c r="R2393" s="295" t="n"/>
      <c r="S2393" s="295" t="n"/>
      <c r="T2393" s="295" t="n"/>
      <c r="U2393" s="295" t="n"/>
      <c r="V2393" s="295" t="n"/>
      <c r="W2393" s="295" t="n"/>
      <c r="X2393" s="290" t="inlineStr">
        <is>
          <t>Plot válido</t>
        </is>
      </c>
    </row>
    <row r="2394" hidden="1" ht="15.75" customHeight="1" s="412">
      <c r="A2394" s="294" t="n"/>
      <c r="B2394" s="294" t="n"/>
      <c r="C2394" s="294" t="n"/>
      <c r="D2394" s="294" t="n"/>
      <c r="E2394" s="294" t="n"/>
      <c r="F2394" s="295" t="n"/>
      <c r="G2394" s="295" t="n"/>
      <c r="H2394" s="296" t="n"/>
      <c r="I2394" s="295" t="n"/>
      <c r="J2394" s="296" t="n"/>
      <c r="K2394" s="295" t="n"/>
      <c r="L2394" s="297" t="n"/>
      <c r="M2394" s="297">
        <f>'ENS TARDIO 201819'!$K2394-'ENS TARDIO 201819'!$I2394</f>
        <v/>
      </c>
      <c r="N2394" s="295" t="n"/>
      <c r="O2394" s="295" t="n"/>
      <c r="P2394" s="295" t="n"/>
      <c r="Q2394" s="295" t="n"/>
      <c r="R2394" s="295" t="n"/>
      <c r="S2394" s="295" t="n"/>
      <c r="T2394" s="295" t="n"/>
      <c r="U2394" s="295" t="n"/>
      <c r="V2394" s="295" t="n"/>
      <c r="W2394" s="295" t="n"/>
      <c r="X2394" s="290" t="inlineStr">
        <is>
          <t>Plot válido</t>
        </is>
      </c>
    </row>
    <row r="2395" hidden="1" ht="15.75" customHeight="1" s="412">
      <c r="A2395" s="294" t="n"/>
      <c r="B2395" s="294" t="n"/>
      <c r="C2395" s="294" t="n"/>
      <c r="D2395" s="294" t="n"/>
      <c r="E2395" s="294" t="n"/>
      <c r="F2395" s="295" t="n"/>
      <c r="G2395" s="295" t="n"/>
      <c r="H2395" s="296" t="n"/>
      <c r="I2395" s="295" t="n"/>
      <c r="J2395" s="296" t="n"/>
      <c r="K2395" s="295" t="n"/>
      <c r="L2395" s="297" t="n"/>
      <c r="M2395" s="297">
        <f>'ENS TARDIO 201819'!$K2395-'ENS TARDIO 201819'!$I2395</f>
        <v/>
      </c>
      <c r="N2395" s="295" t="n"/>
      <c r="O2395" s="295" t="n"/>
      <c r="P2395" s="295" t="n"/>
      <c r="Q2395" s="295" t="n"/>
      <c r="R2395" s="295" t="n"/>
      <c r="S2395" s="295" t="n"/>
      <c r="T2395" s="295" t="n"/>
      <c r="U2395" s="295" t="n"/>
      <c r="V2395" s="295" t="n"/>
      <c r="W2395" s="295" t="n"/>
      <c r="X2395" s="290" t="inlineStr">
        <is>
          <t>Plot válido</t>
        </is>
      </c>
    </row>
    <row r="2396" hidden="1" ht="15.75" customHeight="1" s="412">
      <c r="A2396" s="294" t="n"/>
      <c r="B2396" s="294" t="n"/>
      <c r="C2396" s="294" t="n"/>
      <c r="D2396" s="294" t="n"/>
      <c r="E2396" s="294" t="n"/>
      <c r="F2396" s="295" t="n"/>
      <c r="G2396" s="295" t="n"/>
      <c r="H2396" s="296" t="n"/>
      <c r="I2396" s="295" t="n"/>
      <c r="J2396" s="296" t="n"/>
      <c r="K2396" s="295" t="n"/>
      <c r="L2396" s="297" t="n"/>
      <c r="M2396" s="297">
        <f>'ENS TARDIO 201819'!$K2396-'ENS TARDIO 201819'!$I2396</f>
        <v/>
      </c>
      <c r="N2396" s="295" t="n"/>
      <c r="O2396" s="295" t="n"/>
      <c r="P2396" s="295" t="n"/>
      <c r="Q2396" s="295" t="n"/>
      <c r="R2396" s="295" t="n"/>
      <c r="S2396" s="295" t="n"/>
      <c r="T2396" s="295" t="n"/>
      <c r="U2396" s="295" t="n"/>
      <c r="V2396" s="295" t="n"/>
      <c r="W2396" s="295" t="n"/>
      <c r="X2396" s="290" t="inlineStr">
        <is>
          <t>Plot válido</t>
        </is>
      </c>
    </row>
    <row r="2397" hidden="1" ht="15.75" customHeight="1" s="412">
      <c r="A2397" s="294" t="n"/>
      <c r="B2397" s="294" t="n"/>
      <c r="C2397" s="294" t="n"/>
      <c r="D2397" s="294" t="n"/>
      <c r="E2397" s="294" t="n"/>
      <c r="F2397" s="295" t="n"/>
      <c r="G2397" s="295" t="n"/>
      <c r="H2397" s="296" t="n"/>
      <c r="I2397" s="295" t="n"/>
      <c r="J2397" s="296" t="n"/>
      <c r="K2397" s="295" t="n"/>
      <c r="L2397" s="297" t="n"/>
      <c r="M2397" s="297">
        <f>'ENS TARDIO 201819'!$K2397-'ENS TARDIO 201819'!$I2397</f>
        <v/>
      </c>
      <c r="N2397" s="295" t="n"/>
      <c r="O2397" s="295" t="n"/>
      <c r="P2397" s="295" t="n"/>
      <c r="Q2397" s="295" t="n"/>
      <c r="R2397" s="295" t="n"/>
      <c r="S2397" s="295" t="n"/>
      <c r="T2397" s="295" t="n"/>
      <c r="U2397" s="295" t="n"/>
      <c r="V2397" s="295" t="n"/>
      <c r="W2397" s="295" t="n"/>
      <c r="X2397" s="290" t="inlineStr">
        <is>
          <t>Plot válido</t>
        </is>
      </c>
    </row>
    <row r="2398" hidden="1" ht="15.75" customHeight="1" s="412">
      <c r="A2398" s="294" t="n"/>
      <c r="B2398" s="294" t="n"/>
      <c r="C2398" s="294" t="n"/>
      <c r="D2398" s="294" t="n"/>
      <c r="E2398" s="294" t="n"/>
      <c r="F2398" s="295" t="n"/>
      <c r="G2398" s="295" t="n"/>
      <c r="H2398" s="296" t="n"/>
      <c r="I2398" s="295" t="n"/>
      <c r="J2398" s="296" t="n"/>
      <c r="K2398" s="295" t="n"/>
      <c r="L2398" s="297" t="n"/>
      <c r="M2398" s="297">
        <f>'ENS TARDIO 201819'!$K2398-'ENS TARDIO 201819'!$I2398</f>
        <v/>
      </c>
      <c r="N2398" s="295" t="n"/>
      <c r="O2398" s="295" t="n"/>
      <c r="P2398" s="295" t="n"/>
      <c r="Q2398" s="295" t="n"/>
      <c r="R2398" s="295" t="n"/>
      <c r="S2398" s="295" t="n"/>
      <c r="T2398" s="295" t="n"/>
      <c r="U2398" s="295" t="n"/>
      <c r="V2398" s="295" t="n"/>
      <c r="W2398" s="295" t="n"/>
      <c r="X2398" s="290" t="inlineStr">
        <is>
          <t>Plot válido</t>
        </is>
      </c>
    </row>
    <row r="2399" hidden="1" ht="15.75" customHeight="1" s="412">
      <c r="A2399" s="294" t="n"/>
      <c r="B2399" s="294" t="n"/>
      <c r="C2399" s="294" t="n"/>
      <c r="D2399" s="294" t="n"/>
      <c r="E2399" s="294" t="n"/>
      <c r="F2399" s="295" t="n"/>
      <c r="G2399" s="295" t="n"/>
      <c r="H2399" s="296" t="n"/>
      <c r="I2399" s="295" t="n"/>
      <c r="J2399" s="296" t="n"/>
      <c r="K2399" s="295" t="n"/>
      <c r="L2399" s="297" t="n"/>
      <c r="M2399" s="297">
        <f>'ENS TARDIO 201819'!$K2399-'ENS TARDIO 201819'!$I2399</f>
        <v/>
      </c>
      <c r="N2399" s="295" t="n"/>
      <c r="O2399" s="295" t="n"/>
      <c r="P2399" s="295" t="n"/>
      <c r="Q2399" s="295" t="n"/>
      <c r="R2399" s="295" t="n"/>
      <c r="S2399" s="295" t="n"/>
      <c r="T2399" s="295" t="n"/>
      <c r="U2399" s="295" t="n"/>
      <c r="V2399" s="295" t="n"/>
      <c r="W2399" s="295" t="n"/>
      <c r="X2399" s="290" t="inlineStr">
        <is>
          <t>Plot válido</t>
        </is>
      </c>
    </row>
    <row r="2400" hidden="1" ht="15.75" customHeight="1" s="412">
      <c r="A2400" s="294" t="n"/>
      <c r="B2400" s="294" t="n"/>
      <c r="C2400" s="294" t="n"/>
      <c r="D2400" s="294" t="n"/>
      <c r="E2400" s="294" t="n"/>
      <c r="F2400" s="295" t="n"/>
      <c r="G2400" s="295" t="n"/>
      <c r="H2400" s="296" t="n"/>
      <c r="I2400" s="295" t="n"/>
      <c r="J2400" s="296" t="n"/>
      <c r="K2400" s="295" t="n"/>
      <c r="L2400" s="297" t="n"/>
      <c r="M2400" s="297">
        <f>'ENS TARDIO 201819'!$K2400-'ENS TARDIO 201819'!$I2400</f>
        <v/>
      </c>
      <c r="N2400" s="295" t="n"/>
      <c r="O2400" s="295" t="n"/>
      <c r="P2400" s="295" t="n"/>
      <c r="Q2400" s="295" t="n"/>
      <c r="R2400" s="295" t="n"/>
      <c r="S2400" s="295" t="n"/>
      <c r="T2400" s="295" t="n"/>
      <c r="U2400" s="295" t="n"/>
      <c r="V2400" s="295" t="n"/>
      <c r="W2400" s="295" t="n"/>
      <c r="X2400" s="290" t="inlineStr">
        <is>
          <t>Plot válido</t>
        </is>
      </c>
    </row>
    <row r="2401" hidden="1" ht="15.75" customHeight="1" s="412">
      <c r="A2401" s="294" t="n"/>
      <c r="B2401" s="294" t="n"/>
      <c r="C2401" s="294" t="n"/>
      <c r="D2401" s="294" t="n"/>
      <c r="E2401" s="294" t="n"/>
      <c r="F2401" s="295" t="n"/>
      <c r="G2401" s="295" t="n"/>
      <c r="H2401" s="296" t="n"/>
      <c r="I2401" s="295" t="n"/>
      <c r="J2401" s="296" t="n"/>
      <c r="K2401" s="295" t="n"/>
      <c r="L2401" s="297" t="n"/>
      <c r="M2401" s="297">
        <f>'ENS TARDIO 201819'!$K2401-'ENS TARDIO 201819'!$I2401</f>
        <v/>
      </c>
      <c r="N2401" s="295" t="n"/>
      <c r="O2401" s="295" t="n"/>
      <c r="P2401" s="295" t="n"/>
      <c r="Q2401" s="295" t="n"/>
      <c r="R2401" s="295" t="n"/>
      <c r="S2401" s="295" t="n"/>
      <c r="T2401" s="295" t="n"/>
      <c r="U2401" s="295" t="n"/>
      <c r="V2401" s="295" t="n"/>
      <c r="W2401" s="295" t="n"/>
      <c r="X2401" s="290" t="inlineStr">
        <is>
          <t>Plot válido</t>
        </is>
      </c>
    </row>
    <row r="2402" hidden="1" ht="15.75" customHeight="1" s="412">
      <c r="A2402" s="294" t="n"/>
      <c r="B2402" s="294" t="n"/>
      <c r="C2402" s="294" t="n"/>
      <c r="D2402" s="294" t="n"/>
      <c r="E2402" s="294" t="n"/>
      <c r="F2402" s="295" t="n"/>
      <c r="G2402" s="295" t="n"/>
      <c r="H2402" s="296" t="n"/>
      <c r="I2402" s="295" t="n"/>
      <c r="J2402" s="296" t="n"/>
      <c r="K2402" s="295" t="n"/>
      <c r="L2402" s="297" t="n"/>
      <c r="M2402" s="297">
        <f>'ENS TARDIO 201819'!$K2402-'ENS TARDIO 201819'!$I2402</f>
        <v/>
      </c>
      <c r="N2402" s="295" t="n"/>
      <c r="O2402" s="295" t="n"/>
      <c r="P2402" s="295" t="n"/>
      <c r="Q2402" s="295" t="n"/>
      <c r="R2402" s="295" t="n"/>
      <c r="S2402" s="295" t="n"/>
      <c r="T2402" s="295" t="n"/>
      <c r="U2402" s="295" t="n"/>
      <c r="V2402" s="295" t="n"/>
      <c r="W2402" s="295" t="n"/>
      <c r="X2402" s="290" t="inlineStr">
        <is>
          <t>Plot válido</t>
        </is>
      </c>
    </row>
    <row r="2403" hidden="1" ht="15.75" customHeight="1" s="412">
      <c r="A2403" s="294" t="n"/>
      <c r="B2403" s="294" t="n"/>
      <c r="C2403" s="294" t="n"/>
      <c r="D2403" s="294" t="n"/>
      <c r="E2403" s="294" t="n"/>
      <c r="F2403" s="295" t="n"/>
      <c r="G2403" s="295" t="n"/>
      <c r="H2403" s="296" t="n"/>
      <c r="I2403" s="295" t="n"/>
      <c r="J2403" s="296" t="n"/>
      <c r="K2403" s="295" t="n"/>
      <c r="L2403" s="297" t="n"/>
      <c r="M2403" s="297">
        <f>'ENS TARDIO 201819'!$K2403-'ENS TARDIO 201819'!$I2403</f>
        <v/>
      </c>
      <c r="N2403" s="295" t="n"/>
      <c r="O2403" s="295" t="n"/>
      <c r="P2403" s="295" t="n"/>
      <c r="Q2403" s="295" t="n"/>
      <c r="R2403" s="295" t="n"/>
      <c r="S2403" s="295" t="n"/>
      <c r="T2403" s="295" t="n"/>
      <c r="U2403" s="295" t="n"/>
      <c r="V2403" s="295" t="n"/>
      <c r="W2403" s="295" t="n"/>
      <c r="X2403" s="290" t="inlineStr">
        <is>
          <t>Plot válido</t>
        </is>
      </c>
    </row>
    <row r="2404" hidden="1" ht="15.75" customHeight="1" s="412">
      <c r="A2404" s="294" t="n"/>
      <c r="B2404" s="294" t="n"/>
      <c r="C2404" s="294" t="n"/>
      <c r="D2404" s="294" t="n"/>
      <c r="E2404" s="294" t="n"/>
      <c r="F2404" s="295" t="n"/>
      <c r="G2404" s="295" t="n"/>
      <c r="H2404" s="296" t="n"/>
      <c r="I2404" s="295" t="n"/>
      <c r="J2404" s="296" t="n"/>
      <c r="K2404" s="295" t="n"/>
      <c r="L2404" s="297" t="n"/>
      <c r="M2404" s="297">
        <f>'ENS TARDIO 201819'!$K2404-'ENS TARDIO 201819'!$I2404</f>
        <v/>
      </c>
      <c r="N2404" s="295" t="n"/>
      <c r="O2404" s="295" t="n"/>
      <c r="P2404" s="295" t="n"/>
      <c r="Q2404" s="295" t="n"/>
      <c r="R2404" s="295" t="n"/>
      <c r="S2404" s="295" t="n"/>
      <c r="T2404" s="295" t="n"/>
      <c r="U2404" s="295" t="n"/>
      <c r="V2404" s="295" t="n"/>
      <c r="W2404" s="295" t="n"/>
      <c r="X2404" s="290" t="inlineStr">
        <is>
          <t>Plot válido</t>
        </is>
      </c>
    </row>
    <row r="2405" hidden="1" ht="15.75" customHeight="1" s="412">
      <c r="A2405" s="294" t="n"/>
      <c r="B2405" s="294" t="n"/>
      <c r="C2405" s="294" t="n"/>
      <c r="D2405" s="294" t="n"/>
      <c r="E2405" s="294" t="n"/>
      <c r="F2405" s="295" t="n"/>
      <c r="G2405" s="295" t="n"/>
      <c r="H2405" s="296" t="n"/>
      <c r="I2405" s="295" t="n"/>
      <c r="J2405" s="296" t="n"/>
      <c r="K2405" s="295" t="n"/>
      <c r="L2405" s="297" t="n"/>
      <c r="M2405" s="297">
        <f>'ENS TARDIO 201819'!$K2405-'ENS TARDIO 201819'!$I2405</f>
        <v/>
      </c>
      <c r="N2405" s="295" t="n"/>
      <c r="O2405" s="295" t="n"/>
      <c r="P2405" s="295" t="n"/>
      <c r="Q2405" s="295" t="n"/>
      <c r="R2405" s="295" t="n"/>
      <c r="S2405" s="295" t="n"/>
      <c r="T2405" s="295" t="n"/>
      <c r="U2405" s="295" t="n"/>
      <c r="V2405" s="295" t="n"/>
      <c r="W2405" s="295" t="n"/>
      <c r="X2405" s="290" t="inlineStr">
        <is>
          <t>Plot válido</t>
        </is>
      </c>
    </row>
    <row r="2406" hidden="1" ht="15.75" customHeight="1" s="412">
      <c r="A2406" s="294" t="n"/>
      <c r="B2406" s="294" t="n"/>
      <c r="C2406" s="294" t="n"/>
      <c r="D2406" s="294" t="n"/>
      <c r="E2406" s="294" t="n"/>
      <c r="F2406" s="295" t="n"/>
      <c r="G2406" s="295" t="n"/>
      <c r="H2406" s="296" t="n"/>
      <c r="I2406" s="295" t="n"/>
      <c r="J2406" s="296" t="n"/>
      <c r="K2406" s="295" t="n"/>
      <c r="L2406" s="297" t="n"/>
      <c r="M2406" s="297">
        <f>'ENS TARDIO 201819'!$K2406-'ENS TARDIO 201819'!$I2406</f>
        <v/>
      </c>
      <c r="N2406" s="295" t="n"/>
      <c r="O2406" s="295" t="n"/>
      <c r="P2406" s="295" t="n"/>
      <c r="Q2406" s="295" t="n"/>
      <c r="R2406" s="295" t="n"/>
      <c r="S2406" s="295" t="n"/>
      <c r="T2406" s="295" t="n"/>
      <c r="U2406" s="295" t="n"/>
      <c r="V2406" s="295" t="n"/>
      <c r="W2406" s="295" t="n"/>
      <c r="X2406" s="290" t="inlineStr">
        <is>
          <t>Plot válido</t>
        </is>
      </c>
    </row>
    <row r="2407" hidden="1" ht="15.75" customHeight="1" s="412">
      <c r="A2407" s="294" t="n"/>
      <c r="B2407" s="294" t="n"/>
      <c r="C2407" s="294" t="n"/>
      <c r="D2407" s="294" t="n"/>
      <c r="E2407" s="294" t="n"/>
      <c r="F2407" s="295" t="n"/>
      <c r="G2407" s="295" t="n"/>
      <c r="H2407" s="296" t="n"/>
      <c r="I2407" s="295" t="n"/>
      <c r="J2407" s="296" t="n"/>
      <c r="K2407" s="295" t="n"/>
      <c r="L2407" s="297" t="n"/>
      <c r="M2407" s="297">
        <f>'ENS TARDIO 201819'!$K2407-'ENS TARDIO 201819'!$I2407</f>
        <v/>
      </c>
      <c r="N2407" s="295" t="n"/>
      <c r="O2407" s="295" t="n"/>
      <c r="P2407" s="295" t="n"/>
      <c r="Q2407" s="295" t="n"/>
      <c r="R2407" s="295" t="n"/>
      <c r="S2407" s="295" t="n"/>
      <c r="T2407" s="295" t="n"/>
      <c r="U2407" s="295" t="n"/>
      <c r="V2407" s="295" t="n"/>
      <c r="W2407" s="295" t="n"/>
      <c r="X2407" s="290" t="inlineStr">
        <is>
          <t>Plot válido</t>
        </is>
      </c>
    </row>
    <row r="2408" hidden="1" ht="15.75" customHeight="1" s="412">
      <c r="A2408" s="294" t="n"/>
      <c r="B2408" s="294" t="n"/>
      <c r="C2408" s="294" t="n"/>
      <c r="D2408" s="294" t="n"/>
      <c r="E2408" s="294" t="n"/>
      <c r="F2408" s="295" t="n"/>
      <c r="G2408" s="295" t="n"/>
      <c r="H2408" s="296" t="n"/>
      <c r="I2408" s="295" t="n"/>
      <c r="J2408" s="296" t="n"/>
      <c r="K2408" s="295" t="n"/>
      <c r="L2408" s="297" t="n"/>
      <c r="M2408" s="297">
        <f>'ENS TARDIO 201819'!$K2408-'ENS TARDIO 201819'!$I2408</f>
        <v/>
      </c>
      <c r="N2408" s="295" t="n"/>
      <c r="O2408" s="295" t="n"/>
      <c r="P2408" s="295" t="n"/>
      <c r="Q2408" s="295" t="n"/>
      <c r="R2408" s="295" t="n"/>
      <c r="S2408" s="295" t="n"/>
      <c r="T2408" s="295" t="n"/>
      <c r="U2408" s="295" t="n"/>
      <c r="V2408" s="295" t="n"/>
      <c r="W2408" s="295" t="n"/>
      <c r="X2408" s="290" t="inlineStr">
        <is>
          <t>Se descarta</t>
        </is>
      </c>
    </row>
    <row r="2409" hidden="1" ht="15.75" customHeight="1" s="412">
      <c r="A2409" s="294" t="n"/>
      <c r="B2409" s="294" t="n"/>
      <c r="C2409" s="294" t="n"/>
      <c r="D2409" s="294" t="n"/>
      <c r="E2409" s="294" t="n"/>
      <c r="F2409" s="295" t="n"/>
      <c r="G2409" s="295" t="n"/>
      <c r="H2409" s="296" t="n"/>
      <c r="I2409" s="295" t="n"/>
      <c r="J2409" s="296" t="n"/>
      <c r="K2409" s="295" t="n"/>
      <c r="L2409" s="297" t="n"/>
      <c r="M2409" s="297">
        <f>'ENS TARDIO 201819'!$K2409-'ENS TARDIO 201819'!$I2409</f>
        <v/>
      </c>
      <c r="N2409" s="295" t="n"/>
      <c r="O2409" s="295" t="n"/>
      <c r="P2409" s="295" t="n"/>
      <c r="Q2409" s="295" t="n"/>
      <c r="R2409" s="295" t="n"/>
      <c r="S2409" s="295" t="n"/>
      <c r="T2409" s="295" t="n"/>
      <c r="U2409" s="295" t="n"/>
      <c r="V2409" s="295" t="n"/>
      <c r="W2409" s="295" t="n"/>
      <c r="X2409" s="290" t="inlineStr">
        <is>
          <t>Se descarta</t>
        </is>
      </c>
    </row>
    <row r="2410" hidden="1" ht="15.75" customHeight="1" s="412">
      <c r="A2410" s="294" t="n"/>
      <c r="B2410" s="294" t="n"/>
      <c r="C2410" s="294" t="n"/>
      <c r="D2410" s="294" t="n"/>
      <c r="E2410" s="294" t="n"/>
      <c r="F2410" s="295" t="n"/>
      <c r="G2410" s="295" t="n"/>
      <c r="H2410" s="296" t="n"/>
      <c r="I2410" s="295" t="n"/>
      <c r="J2410" s="296" t="n"/>
      <c r="K2410" s="295" t="n"/>
      <c r="L2410" s="297" t="n"/>
      <c r="M2410" s="297">
        <f>'ENS TARDIO 201819'!$K2410-'ENS TARDIO 201819'!$I2410</f>
        <v/>
      </c>
      <c r="N2410" s="295" t="n"/>
      <c r="O2410" s="295" t="n"/>
      <c r="P2410" s="295" t="n"/>
      <c r="Q2410" s="295" t="n"/>
      <c r="R2410" s="295" t="n"/>
      <c r="S2410" s="295" t="n"/>
      <c r="T2410" s="295" t="n"/>
      <c r="U2410" s="295" t="n"/>
      <c r="V2410" s="295" t="n"/>
      <c r="W2410" s="295" t="n"/>
      <c r="X2410" s="290" t="inlineStr">
        <is>
          <t>Se descarta</t>
        </is>
      </c>
    </row>
    <row r="2411" hidden="1" ht="15.75" customHeight="1" s="412">
      <c r="A2411" s="294" t="n"/>
      <c r="B2411" s="294" t="n"/>
      <c r="C2411" s="294" t="n"/>
      <c r="D2411" s="294" t="n"/>
      <c r="E2411" s="294" t="n"/>
      <c r="F2411" s="295" t="n"/>
      <c r="G2411" s="295" t="n"/>
      <c r="H2411" s="296" t="n"/>
      <c r="I2411" s="295" t="n"/>
      <c r="J2411" s="296" t="n"/>
      <c r="K2411" s="295" t="n"/>
      <c r="L2411" s="297" t="n"/>
      <c r="M2411" s="297">
        <f>'ENS TARDIO 201819'!$K2411-'ENS TARDIO 201819'!$I2411</f>
        <v/>
      </c>
      <c r="N2411" s="295" t="n"/>
      <c r="O2411" s="295" t="n"/>
      <c r="P2411" s="295" t="n"/>
      <c r="Q2411" s="295" t="n"/>
      <c r="R2411" s="295" t="n"/>
      <c r="S2411" s="295" t="n"/>
      <c r="T2411" s="295" t="n"/>
      <c r="U2411" s="295" t="n"/>
      <c r="V2411" s="295" t="n"/>
      <c r="W2411" s="295" t="n"/>
      <c r="X2411" s="290" t="inlineStr">
        <is>
          <t>Se descarta</t>
        </is>
      </c>
    </row>
    <row r="2412" hidden="1" ht="15.75" customHeight="1" s="412">
      <c r="A2412" s="294" t="n"/>
      <c r="B2412" s="294" t="n"/>
      <c r="C2412" s="294" t="n"/>
      <c r="D2412" s="294" t="n"/>
      <c r="E2412" s="294" t="n"/>
      <c r="F2412" s="295" t="n"/>
      <c r="G2412" s="295" t="n"/>
      <c r="H2412" s="296" t="n"/>
      <c r="I2412" s="295" t="n"/>
      <c r="J2412" s="296" t="n"/>
      <c r="K2412" s="295" t="n"/>
      <c r="L2412" s="297" t="n"/>
      <c r="M2412" s="297">
        <f>'ENS TARDIO 201819'!$K2412-'ENS TARDIO 201819'!$I2412</f>
        <v/>
      </c>
      <c r="N2412" s="295" t="n"/>
      <c r="O2412" s="295" t="n"/>
      <c r="P2412" s="295" t="n"/>
      <c r="Q2412" s="295" t="n"/>
      <c r="R2412" s="295" t="n"/>
      <c r="S2412" s="295" t="n"/>
      <c r="T2412" s="295" t="n"/>
      <c r="U2412" s="295" t="n"/>
      <c r="V2412" s="295" t="n"/>
      <c r="W2412" s="295" t="n"/>
      <c r="X2412" s="290" t="inlineStr">
        <is>
          <t>Se descarta</t>
        </is>
      </c>
    </row>
    <row r="2413" hidden="1" ht="15.75" customHeight="1" s="412">
      <c r="A2413" s="294" t="n"/>
      <c r="B2413" s="294" t="n"/>
      <c r="C2413" s="294" t="n"/>
      <c r="D2413" s="294" t="n"/>
      <c r="E2413" s="294" t="n"/>
      <c r="F2413" s="295" t="n"/>
      <c r="G2413" s="295" t="n"/>
      <c r="H2413" s="296" t="n"/>
      <c r="I2413" s="295" t="n"/>
      <c r="J2413" s="296" t="n"/>
      <c r="K2413" s="295" t="n"/>
      <c r="L2413" s="297" t="n"/>
      <c r="M2413" s="297">
        <f>'ENS TARDIO 201819'!$K2413-'ENS TARDIO 201819'!$I2413</f>
        <v/>
      </c>
      <c r="N2413" s="295" t="n"/>
      <c r="O2413" s="295" t="n"/>
      <c r="P2413" s="295" t="n"/>
      <c r="Q2413" s="295" t="n"/>
      <c r="R2413" s="295" t="n"/>
      <c r="S2413" s="295" t="n"/>
      <c r="T2413" s="295" t="n"/>
      <c r="U2413" s="295" t="n"/>
      <c r="V2413" s="295" t="n"/>
      <c r="W2413" s="295" t="n"/>
      <c r="X2413" s="290" t="inlineStr">
        <is>
          <t>Se descarta</t>
        </is>
      </c>
    </row>
    <row r="2414" hidden="1" ht="15.75" customHeight="1" s="412">
      <c r="A2414" s="294" t="n"/>
      <c r="B2414" s="294" t="n"/>
      <c r="C2414" s="294" t="n"/>
      <c r="D2414" s="294" t="n"/>
      <c r="E2414" s="294" t="n"/>
      <c r="F2414" s="295" t="n"/>
      <c r="G2414" s="295" t="n"/>
      <c r="H2414" s="296" t="n"/>
      <c r="I2414" s="295" t="n"/>
      <c r="J2414" s="296" t="n"/>
      <c r="K2414" s="295" t="n"/>
      <c r="L2414" s="297" t="n"/>
      <c r="M2414" s="297">
        <f>'ENS TARDIO 201819'!$K2414-'ENS TARDIO 201819'!$I2414</f>
        <v/>
      </c>
      <c r="N2414" s="295" t="n"/>
      <c r="O2414" s="295" t="n"/>
      <c r="P2414" s="295" t="n"/>
      <c r="Q2414" s="295" t="n"/>
      <c r="R2414" s="295" t="n"/>
      <c r="S2414" s="295" t="n"/>
      <c r="T2414" s="295" t="n"/>
      <c r="U2414" s="295" t="n"/>
      <c r="V2414" s="295" t="n"/>
      <c r="W2414" s="295" t="n"/>
      <c r="X2414" s="290" t="inlineStr">
        <is>
          <t>Se descarta</t>
        </is>
      </c>
    </row>
    <row r="2415" hidden="1" ht="15.75" customHeight="1" s="412">
      <c r="A2415" s="294" t="n"/>
      <c r="B2415" s="294" t="n"/>
      <c r="C2415" s="294" t="n"/>
      <c r="D2415" s="294" t="n"/>
      <c r="E2415" s="294" t="n"/>
      <c r="F2415" s="295" t="n"/>
      <c r="G2415" s="295" t="n"/>
      <c r="H2415" s="296" t="n"/>
      <c r="I2415" s="295" t="n"/>
      <c r="J2415" s="296" t="n"/>
      <c r="K2415" s="295" t="n"/>
      <c r="L2415" s="297" t="n"/>
      <c r="M2415" s="297">
        <f>'ENS TARDIO 201819'!$K2415-'ENS TARDIO 201819'!$I2415</f>
        <v/>
      </c>
      <c r="N2415" s="295" t="n"/>
      <c r="O2415" s="295" t="n"/>
      <c r="P2415" s="295" t="n"/>
      <c r="Q2415" s="295" t="n"/>
      <c r="R2415" s="295" t="n"/>
      <c r="S2415" s="295" t="n"/>
      <c r="T2415" s="295" t="n"/>
      <c r="U2415" s="295" t="n"/>
      <c r="V2415" s="295" t="n"/>
      <c r="W2415" s="295" t="n"/>
      <c r="X2415" s="290" t="inlineStr">
        <is>
          <t>Se descarta</t>
        </is>
      </c>
    </row>
    <row r="2416" hidden="1" ht="15.75" customHeight="1" s="412">
      <c r="A2416" s="294" t="n"/>
      <c r="B2416" s="294" t="n"/>
      <c r="C2416" s="294" t="n"/>
      <c r="D2416" s="294" t="n"/>
      <c r="E2416" s="294" t="n"/>
      <c r="F2416" s="295" t="n"/>
      <c r="G2416" s="295" t="n"/>
      <c r="H2416" s="296" t="n"/>
      <c r="I2416" s="295" t="n"/>
      <c r="J2416" s="296" t="n"/>
      <c r="K2416" s="295" t="n"/>
      <c r="L2416" s="297" t="n"/>
      <c r="M2416" s="297">
        <f>'ENS TARDIO 201819'!$K2416-'ENS TARDIO 201819'!$I2416</f>
        <v/>
      </c>
      <c r="N2416" s="295" t="n"/>
      <c r="O2416" s="295" t="n"/>
      <c r="P2416" s="295" t="n"/>
      <c r="Q2416" s="295" t="n"/>
      <c r="R2416" s="295" t="n"/>
      <c r="S2416" s="295" t="n"/>
      <c r="T2416" s="295" t="n"/>
      <c r="U2416" s="295" t="n"/>
      <c r="V2416" s="295" t="n"/>
      <c r="W2416" s="295" t="n"/>
      <c r="X2416" s="290" t="inlineStr">
        <is>
          <t>Se descarta</t>
        </is>
      </c>
    </row>
    <row r="2417" hidden="1" ht="15.75" customHeight="1" s="412">
      <c r="A2417" s="294" t="n"/>
      <c r="B2417" s="294" t="n"/>
      <c r="C2417" s="294" t="n"/>
      <c r="D2417" s="294" t="n"/>
      <c r="E2417" s="294" t="n"/>
      <c r="F2417" s="295" t="n"/>
      <c r="G2417" s="295" t="n"/>
      <c r="H2417" s="296" t="n"/>
      <c r="I2417" s="295" t="n"/>
      <c r="J2417" s="296" t="n"/>
      <c r="K2417" s="295" t="n"/>
      <c r="L2417" s="297" t="n"/>
      <c r="M2417" s="297">
        <f>'ENS TARDIO 201819'!$K2417-'ENS TARDIO 201819'!$I2417</f>
        <v/>
      </c>
      <c r="N2417" s="295" t="n"/>
      <c r="O2417" s="295" t="n"/>
      <c r="P2417" s="295" t="n"/>
      <c r="Q2417" s="295" t="n"/>
      <c r="R2417" s="295" t="n"/>
      <c r="S2417" s="295" t="n"/>
      <c r="T2417" s="295" t="n"/>
      <c r="U2417" s="295" t="n"/>
      <c r="V2417" s="295" t="n"/>
      <c r="W2417" s="295" t="n"/>
      <c r="X2417" s="290" t="inlineStr">
        <is>
          <t>Se descarta</t>
        </is>
      </c>
    </row>
    <row r="2418" hidden="1" ht="15.75" customHeight="1" s="412">
      <c r="A2418" s="294" t="n"/>
      <c r="B2418" s="294" t="n"/>
      <c r="C2418" s="294" t="n"/>
      <c r="D2418" s="294" t="n"/>
      <c r="E2418" s="294" t="n"/>
      <c r="F2418" s="295" t="n"/>
      <c r="G2418" s="295" t="n"/>
      <c r="H2418" s="296" t="n"/>
      <c r="I2418" s="295" t="n"/>
      <c r="J2418" s="296" t="n"/>
      <c r="K2418" s="295" t="n"/>
      <c r="L2418" s="297" t="n"/>
      <c r="M2418" s="297">
        <f>'ENS TARDIO 201819'!$K2418-'ENS TARDIO 201819'!$I2418</f>
        <v/>
      </c>
      <c r="N2418" s="295" t="n"/>
      <c r="O2418" s="295" t="n"/>
      <c r="P2418" s="295" t="n"/>
      <c r="Q2418" s="295" t="n"/>
      <c r="R2418" s="295" t="n"/>
      <c r="S2418" s="295" t="n"/>
      <c r="T2418" s="295" t="n"/>
      <c r="U2418" s="295" t="n"/>
      <c r="V2418" s="295" t="n"/>
      <c r="W2418" s="295" t="n"/>
      <c r="X2418" s="290" t="inlineStr">
        <is>
          <t>Se descarta</t>
        </is>
      </c>
    </row>
    <row r="2419" hidden="1" ht="15.75" customHeight="1" s="412">
      <c r="A2419" s="294" t="n"/>
      <c r="B2419" s="294" t="n"/>
      <c r="C2419" s="294" t="n"/>
      <c r="D2419" s="294" t="n"/>
      <c r="E2419" s="294" t="n"/>
      <c r="F2419" s="295" t="n"/>
      <c r="G2419" s="295" t="n"/>
      <c r="H2419" s="296" t="n"/>
      <c r="I2419" s="295" t="n"/>
      <c r="J2419" s="296" t="n"/>
      <c r="K2419" s="295" t="n"/>
      <c r="L2419" s="297" t="n"/>
      <c r="M2419" s="297">
        <f>'ENS TARDIO 201819'!$K2419-'ENS TARDIO 201819'!$I2419</f>
        <v/>
      </c>
      <c r="N2419" s="295" t="n"/>
      <c r="O2419" s="295" t="n"/>
      <c r="P2419" s="295" t="n"/>
      <c r="Q2419" s="295" t="n"/>
      <c r="R2419" s="295" t="n"/>
      <c r="S2419" s="295" t="n"/>
      <c r="T2419" s="295" t="n"/>
      <c r="U2419" s="295" t="n"/>
      <c r="V2419" s="295" t="n"/>
      <c r="W2419" s="295" t="n"/>
      <c r="X2419" s="290" t="inlineStr">
        <is>
          <t>Se descarta</t>
        </is>
      </c>
    </row>
    <row r="2420" hidden="1" ht="15.75" customHeight="1" s="412">
      <c r="A2420" s="294" t="n"/>
      <c r="B2420" s="294" t="n"/>
      <c r="C2420" s="294" t="n"/>
      <c r="D2420" s="294" t="n"/>
      <c r="E2420" s="294" t="n"/>
      <c r="F2420" s="295" t="n"/>
      <c r="G2420" s="295" t="n"/>
      <c r="H2420" s="296" t="n"/>
      <c r="I2420" s="295" t="n"/>
      <c r="J2420" s="296" t="n"/>
      <c r="K2420" s="295" t="n"/>
      <c r="L2420" s="297" t="n"/>
      <c r="M2420" s="297">
        <f>'ENS TARDIO 201819'!$K2420-'ENS TARDIO 201819'!$I2420</f>
        <v/>
      </c>
      <c r="N2420" s="295" t="n"/>
      <c r="O2420" s="295" t="n"/>
      <c r="P2420" s="295" t="n"/>
      <c r="Q2420" s="295" t="n"/>
      <c r="R2420" s="295" t="n"/>
      <c r="S2420" s="295" t="n"/>
      <c r="T2420" s="295" t="n"/>
      <c r="U2420" s="295" t="n"/>
      <c r="V2420" s="295" t="n"/>
      <c r="W2420" s="295" t="n"/>
      <c r="X2420" s="290" t="inlineStr">
        <is>
          <t>Se descarta</t>
        </is>
      </c>
    </row>
    <row r="2421" hidden="1" ht="15.75" customHeight="1" s="412">
      <c r="A2421" s="294" t="n"/>
      <c r="B2421" s="294" t="n"/>
      <c r="C2421" s="294" t="n"/>
      <c r="D2421" s="294" t="n"/>
      <c r="E2421" s="294" t="n"/>
      <c r="F2421" s="295" t="n"/>
      <c r="G2421" s="295" t="n"/>
      <c r="H2421" s="296" t="n"/>
      <c r="I2421" s="295" t="n"/>
      <c r="J2421" s="296" t="n"/>
      <c r="K2421" s="295" t="n"/>
      <c r="L2421" s="297" t="n"/>
      <c r="M2421" s="297">
        <f>'ENS TARDIO 201819'!$K2421-'ENS TARDIO 201819'!$I2421</f>
        <v/>
      </c>
      <c r="N2421" s="295" t="n"/>
      <c r="O2421" s="295" t="n"/>
      <c r="P2421" s="295" t="n"/>
      <c r="Q2421" s="295" t="n"/>
      <c r="R2421" s="295" t="n"/>
      <c r="S2421" s="295" t="n"/>
      <c r="T2421" s="295" t="n"/>
      <c r="U2421" s="295" t="n"/>
      <c r="V2421" s="295" t="n"/>
      <c r="W2421" s="295" t="n"/>
      <c r="X2421" s="290" t="inlineStr">
        <is>
          <t>Se descarta</t>
        </is>
      </c>
    </row>
    <row r="2422" hidden="1" ht="15.75" customHeight="1" s="412">
      <c r="A2422" s="294" t="n"/>
      <c r="B2422" s="294" t="n"/>
      <c r="C2422" s="294" t="n"/>
      <c r="D2422" s="294" t="n"/>
      <c r="E2422" s="294" t="n"/>
      <c r="F2422" s="295" t="n"/>
      <c r="G2422" s="295" t="n"/>
      <c r="H2422" s="296" t="n"/>
      <c r="I2422" s="295" t="n"/>
      <c r="J2422" s="296" t="n"/>
      <c r="K2422" s="295" t="n"/>
      <c r="L2422" s="297" t="n"/>
      <c r="M2422" s="297">
        <f>'ENS TARDIO 201819'!$K2422-'ENS TARDIO 201819'!$I2422</f>
        <v/>
      </c>
      <c r="N2422" s="295" t="n"/>
      <c r="O2422" s="295" t="n"/>
      <c r="P2422" s="295" t="n"/>
      <c r="Q2422" s="295" t="n"/>
      <c r="R2422" s="295" t="n"/>
      <c r="S2422" s="295" t="n"/>
      <c r="T2422" s="295" t="n"/>
      <c r="U2422" s="295" t="n"/>
      <c r="V2422" s="295" t="n"/>
      <c r="W2422" s="295" t="n"/>
      <c r="X2422" s="290" t="inlineStr">
        <is>
          <t>Se descarta</t>
        </is>
      </c>
    </row>
    <row r="2423" hidden="1" ht="15.75" customHeight="1" s="412">
      <c r="A2423" s="294" t="n"/>
      <c r="B2423" s="294" t="n"/>
      <c r="C2423" s="294" t="n"/>
      <c r="D2423" s="294" t="n"/>
      <c r="E2423" s="294" t="n"/>
      <c r="F2423" s="295" t="n"/>
      <c r="G2423" s="295" t="n"/>
      <c r="H2423" s="296" t="n"/>
      <c r="I2423" s="295" t="n"/>
      <c r="J2423" s="296" t="n"/>
      <c r="K2423" s="295" t="n"/>
      <c r="L2423" s="297" t="n"/>
      <c r="M2423" s="297">
        <f>'ENS TARDIO 201819'!$K2423-'ENS TARDIO 201819'!$I2423</f>
        <v/>
      </c>
      <c r="N2423" s="295" t="n"/>
      <c r="O2423" s="295" t="n"/>
      <c r="P2423" s="295" t="n"/>
      <c r="Q2423" s="295" t="n"/>
      <c r="R2423" s="295" t="n"/>
      <c r="S2423" s="295" t="n"/>
      <c r="T2423" s="295" t="n"/>
      <c r="U2423" s="295" t="n"/>
      <c r="V2423" s="295" t="n"/>
      <c r="W2423" s="295" t="n"/>
      <c r="X2423" s="290" t="inlineStr">
        <is>
          <t>Se descarta</t>
        </is>
      </c>
    </row>
    <row r="2424" hidden="1" ht="15.75" customHeight="1" s="412">
      <c r="A2424" s="294" t="n"/>
      <c r="B2424" s="294" t="n"/>
      <c r="C2424" s="294" t="n"/>
      <c r="D2424" s="294" t="n"/>
      <c r="E2424" s="294" t="n"/>
      <c r="F2424" s="295" t="n"/>
      <c r="G2424" s="295" t="n"/>
      <c r="H2424" s="296" t="n"/>
      <c r="I2424" s="295" t="n"/>
      <c r="J2424" s="296" t="n"/>
      <c r="K2424" s="295" t="n"/>
      <c r="L2424" s="297" t="n"/>
      <c r="M2424" s="297">
        <f>'ENS TARDIO 201819'!$K2424-'ENS TARDIO 201819'!$I2424</f>
        <v/>
      </c>
      <c r="N2424" s="295" t="n"/>
      <c r="O2424" s="295" t="n"/>
      <c r="P2424" s="295" t="n"/>
      <c r="Q2424" s="295" t="n"/>
      <c r="R2424" s="295" t="n"/>
      <c r="S2424" s="295" t="n"/>
      <c r="T2424" s="295" t="n"/>
      <c r="U2424" s="295" t="n"/>
      <c r="V2424" s="295" t="n"/>
      <c r="W2424" s="295" t="n"/>
      <c r="X2424" s="290" t="inlineStr">
        <is>
          <t>Se descarta</t>
        </is>
      </c>
    </row>
    <row r="2425" hidden="1" ht="15.75" customHeight="1" s="412">
      <c r="A2425" s="294" t="n"/>
      <c r="B2425" s="294" t="n"/>
      <c r="C2425" s="294" t="n"/>
      <c r="D2425" s="294" t="n"/>
      <c r="E2425" s="294" t="n"/>
      <c r="F2425" s="295" t="n"/>
      <c r="G2425" s="295" t="n"/>
      <c r="H2425" s="296" t="n"/>
      <c r="I2425" s="295" t="n"/>
      <c r="J2425" s="296" t="n"/>
      <c r="K2425" s="295" t="n"/>
      <c r="L2425" s="297" t="n"/>
      <c r="M2425" s="297">
        <f>'ENS TARDIO 201819'!$K2425-'ENS TARDIO 201819'!$I2425</f>
        <v/>
      </c>
      <c r="N2425" s="295" t="n"/>
      <c r="O2425" s="295" t="n"/>
      <c r="P2425" s="295" t="n"/>
      <c r="Q2425" s="295" t="n"/>
      <c r="R2425" s="295" t="n"/>
      <c r="S2425" s="295" t="n"/>
      <c r="T2425" s="295" t="n"/>
      <c r="U2425" s="295" t="n"/>
      <c r="V2425" s="295" t="n"/>
      <c r="W2425" s="295" t="n"/>
      <c r="X2425" s="290" t="inlineStr">
        <is>
          <t>Se descarta</t>
        </is>
      </c>
    </row>
    <row r="2426" hidden="1" ht="15.75" customHeight="1" s="412">
      <c r="A2426" s="294" t="n"/>
      <c r="B2426" s="294" t="n"/>
      <c r="C2426" s="294" t="n"/>
      <c r="D2426" s="294" t="n"/>
      <c r="E2426" s="294" t="n"/>
      <c r="F2426" s="295" t="n"/>
      <c r="G2426" s="295" t="n"/>
      <c r="H2426" s="296" t="n"/>
      <c r="I2426" s="295" t="n"/>
      <c r="J2426" s="296" t="n"/>
      <c r="K2426" s="295" t="n"/>
      <c r="L2426" s="297" t="n"/>
      <c r="M2426" s="297">
        <f>'ENS TARDIO 201819'!$K2426-'ENS TARDIO 201819'!$I2426</f>
        <v/>
      </c>
      <c r="N2426" s="295" t="n"/>
      <c r="O2426" s="295" t="n"/>
      <c r="P2426" s="295" t="n"/>
      <c r="Q2426" s="295" t="n"/>
      <c r="R2426" s="295" t="n"/>
      <c r="S2426" s="295" t="n"/>
      <c r="T2426" s="295" t="n"/>
      <c r="U2426" s="295" t="n"/>
      <c r="V2426" s="295" t="n"/>
      <c r="W2426" s="295" t="n"/>
      <c r="X2426" s="290" t="inlineStr">
        <is>
          <t>Se descarta</t>
        </is>
      </c>
    </row>
    <row r="2427" hidden="1" ht="15.75" customHeight="1" s="412">
      <c r="A2427" s="294" t="n"/>
      <c r="B2427" s="294" t="n"/>
      <c r="C2427" s="294" t="n"/>
      <c r="D2427" s="294" t="n"/>
      <c r="E2427" s="294" t="n"/>
      <c r="F2427" s="295" t="n"/>
      <c r="G2427" s="295" t="n"/>
      <c r="H2427" s="296" t="n"/>
      <c r="I2427" s="295" t="n"/>
      <c r="J2427" s="296" t="n"/>
      <c r="K2427" s="295" t="n"/>
      <c r="L2427" s="297" t="n"/>
      <c r="M2427" s="297">
        <f>'ENS TARDIO 201819'!$K2427-'ENS TARDIO 201819'!$I2427</f>
        <v/>
      </c>
      <c r="N2427" s="295" t="n"/>
      <c r="O2427" s="295" t="n"/>
      <c r="P2427" s="295" t="n"/>
      <c r="Q2427" s="295" t="n"/>
      <c r="R2427" s="295" t="n"/>
      <c r="S2427" s="295" t="n"/>
      <c r="T2427" s="295" t="n"/>
      <c r="U2427" s="295" t="n"/>
      <c r="V2427" s="295" t="n"/>
      <c r="W2427" s="295" t="n"/>
      <c r="X2427" s="290" t="inlineStr">
        <is>
          <t>Se descarta</t>
        </is>
      </c>
    </row>
    <row r="2428" hidden="1" ht="15.75" customHeight="1" s="412">
      <c r="A2428" s="294" t="n"/>
      <c r="B2428" s="294" t="n"/>
      <c r="C2428" s="294" t="n"/>
      <c r="D2428" s="294" t="n"/>
      <c r="E2428" s="294" t="n"/>
      <c r="F2428" s="295" t="n"/>
      <c r="G2428" s="295" t="n"/>
      <c r="H2428" s="296" t="n"/>
      <c r="I2428" s="295" t="n"/>
      <c r="J2428" s="296" t="n"/>
      <c r="K2428" s="295" t="n"/>
      <c r="L2428" s="297" t="n"/>
      <c r="M2428" s="297">
        <f>'ENS TARDIO 201819'!$K2428-'ENS TARDIO 201819'!$I2428</f>
        <v/>
      </c>
      <c r="N2428" s="295" t="n"/>
      <c r="O2428" s="295" t="n"/>
      <c r="P2428" s="295" t="n"/>
      <c r="Q2428" s="295" t="n"/>
      <c r="R2428" s="295" t="n"/>
      <c r="S2428" s="295" t="n"/>
      <c r="T2428" s="295" t="n"/>
      <c r="U2428" s="295" t="n"/>
      <c r="V2428" s="295" t="n"/>
      <c r="W2428" s="295" t="n"/>
      <c r="X2428" s="290" t="inlineStr">
        <is>
          <t>Se descarta</t>
        </is>
      </c>
    </row>
    <row r="2429" hidden="1" ht="15.75" customHeight="1" s="412">
      <c r="A2429" s="294" t="n"/>
      <c r="B2429" s="294" t="n"/>
      <c r="C2429" s="294" t="n"/>
      <c r="D2429" s="294" t="n"/>
      <c r="E2429" s="294" t="n"/>
      <c r="F2429" s="295" t="n"/>
      <c r="G2429" s="295" t="n"/>
      <c r="H2429" s="296" t="n"/>
      <c r="I2429" s="295" t="n"/>
      <c r="J2429" s="296" t="n"/>
      <c r="K2429" s="295" t="n"/>
      <c r="L2429" s="297" t="n"/>
      <c r="M2429" s="297">
        <f>'ENS TARDIO 201819'!$K2429-'ENS TARDIO 201819'!$I2429</f>
        <v/>
      </c>
      <c r="N2429" s="295" t="n"/>
      <c r="O2429" s="295" t="n"/>
      <c r="P2429" s="295" t="n"/>
      <c r="Q2429" s="295" t="n"/>
      <c r="R2429" s="295" t="n"/>
      <c r="S2429" s="295" t="n"/>
      <c r="T2429" s="295" t="n"/>
      <c r="U2429" s="295" t="n"/>
      <c r="V2429" s="295" t="n"/>
      <c r="W2429" s="295" t="n"/>
      <c r="X2429" s="290" t="inlineStr">
        <is>
          <t>Se descarta</t>
        </is>
      </c>
    </row>
    <row r="2430" hidden="1" ht="15.75" customHeight="1" s="412">
      <c r="A2430" s="294" t="n"/>
      <c r="B2430" s="294" t="n"/>
      <c r="C2430" s="294" t="n"/>
      <c r="D2430" s="294" t="n"/>
      <c r="E2430" s="294" t="n"/>
      <c r="F2430" s="295" t="n"/>
      <c r="G2430" s="295" t="n"/>
      <c r="H2430" s="296" t="n"/>
      <c r="I2430" s="295" t="n"/>
      <c r="J2430" s="296" t="n"/>
      <c r="K2430" s="295" t="n"/>
      <c r="L2430" s="297" t="n"/>
      <c r="M2430" s="297">
        <f>'ENS TARDIO 201819'!$K2430-'ENS TARDIO 201819'!$I2430</f>
        <v/>
      </c>
      <c r="N2430" s="295" t="n"/>
      <c r="O2430" s="295" t="n"/>
      <c r="P2430" s="295" t="n"/>
      <c r="Q2430" s="295" t="n"/>
      <c r="R2430" s="295" t="n"/>
      <c r="S2430" s="295" t="n"/>
      <c r="T2430" s="295" t="n"/>
      <c r="U2430" s="295" t="n"/>
      <c r="V2430" s="295" t="n"/>
      <c r="W2430" s="295" t="n"/>
      <c r="X2430" s="290" t="inlineStr">
        <is>
          <t>Se descarta</t>
        </is>
      </c>
    </row>
    <row r="2431" hidden="1" ht="15.75" customHeight="1" s="412">
      <c r="A2431" s="294" t="n"/>
      <c r="B2431" s="294" t="n"/>
      <c r="C2431" s="294" t="n"/>
      <c r="D2431" s="294" t="n"/>
      <c r="E2431" s="294" t="n"/>
      <c r="F2431" s="295" t="n"/>
      <c r="G2431" s="295" t="n"/>
      <c r="H2431" s="296" t="n"/>
      <c r="I2431" s="295" t="n"/>
      <c r="J2431" s="296" t="n"/>
      <c r="K2431" s="295" t="n"/>
      <c r="L2431" s="297" t="n"/>
      <c r="M2431" s="297">
        <f>'ENS TARDIO 201819'!$K2431-'ENS TARDIO 201819'!$I2431</f>
        <v/>
      </c>
      <c r="N2431" s="295" t="n"/>
      <c r="O2431" s="295" t="n"/>
      <c r="P2431" s="295" t="n"/>
      <c r="Q2431" s="295" t="n"/>
      <c r="R2431" s="295" t="n"/>
      <c r="S2431" s="295" t="n"/>
      <c r="T2431" s="295" t="n"/>
      <c r="U2431" s="295" t="n"/>
      <c r="V2431" s="295" t="n"/>
      <c r="W2431" s="295" t="n"/>
      <c r="X2431" s="290" t="inlineStr">
        <is>
          <t>Se descarta</t>
        </is>
      </c>
    </row>
    <row r="2432" hidden="1" ht="15.75" customHeight="1" s="412">
      <c r="A2432" s="294" t="n"/>
      <c r="B2432" s="294" t="n"/>
      <c r="C2432" s="294" t="n"/>
      <c r="D2432" s="294" t="n"/>
      <c r="E2432" s="294" t="n"/>
      <c r="F2432" s="295" t="n"/>
      <c r="G2432" s="295" t="n"/>
      <c r="H2432" s="296" t="n"/>
      <c r="I2432" s="295" t="n"/>
      <c r="J2432" s="296" t="n"/>
      <c r="K2432" s="295" t="n"/>
      <c r="L2432" s="297" t="n"/>
      <c r="M2432" s="297">
        <f>'ENS TARDIO 201819'!$K2432-'ENS TARDIO 201819'!$I2432</f>
        <v/>
      </c>
      <c r="N2432" s="295" t="n"/>
      <c r="O2432" s="295" t="n"/>
      <c r="P2432" s="295" t="n"/>
      <c r="Q2432" s="295" t="n"/>
      <c r="R2432" s="295" t="n"/>
      <c r="S2432" s="295" t="n"/>
      <c r="T2432" s="295" t="n"/>
      <c r="U2432" s="295" t="n"/>
      <c r="V2432" s="295" t="n"/>
      <c r="W2432" s="295" t="n"/>
      <c r="X2432" s="290" t="inlineStr">
        <is>
          <t>Se descarta</t>
        </is>
      </c>
    </row>
    <row r="2433" hidden="1" ht="15.75" customHeight="1" s="412">
      <c r="A2433" s="294" t="n"/>
      <c r="B2433" s="294" t="n"/>
      <c r="C2433" s="294" t="n"/>
      <c r="D2433" s="294" t="n"/>
      <c r="E2433" s="294" t="n"/>
      <c r="F2433" s="295" t="n"/>
      <c r="G2433" s="295" t="n"/>
      <c r="H2433" s="296" t="n"/>
      <c r="I2433" s="295" t="n"/>
      <c r="J2433" s="296" t="n"/>
      <c r="K2433" s="295" t="n"/>
      <c r="L2433" s="297" t="n"/>
      <c r="M2433" s="297">
        <f>'ENS TARDIO 201819'!$K2433-'ENS TARDIO 201819'!$I2433</f>
        <v/>
      </c>
      <c r="N2433" s="295" t="n"/>
      <c r="O2433" s="295" t="n"/>
      <c r="P2433" s="295" t="n"/>
      <c r="Q2433" s="295" t="n"/>
      <c r="R2433" s="295" t="n"/>
      <c r="S2433" s="295" t="n"/>
      <c r="T2433" s="295" t="n"/>
      <c r="U2433" s="295" t="n"/>
      <c r="V2433" s="295" t="n"/>
      <c r="W2433" s="295" t="n"/>
      <c r="X2433" s="290" t="inlineStr">
        <is>
          <t>Se descarta</t>
        </is>
      </c>
    </row>
    <row r="2434" hidden="1" ht="15.75" customHeight="1" s="412">
      <c r="A2434" s="294" t="n"/>
      <c r="B2434" s="294" t="n"/>
      <c r="C2434" s="294" t="n"/>
      <c r="D2434" s="294" t="n"/>
      <c r="E2434" s="294" t="n"/>
      <c r="F2434" s="295" t="n"/>
      <c r="G2434" s="295" t="n"/>
      <c r="H2434" s="296" t="n"/>
      <c r="I2434" s="295" t="n"/>
      <c r="J2434" s="296" t="n"/>
      <c r="K2434" s="295" t="n"/>
      <c r="L2434" s="297" t="n"/>
      <c r="M2434" s="297">
        <f>'ENS TARDIO 201819'!$K2434-'ENS TARDIO 201819'!$I2434</f>
        <v/>
      </c>
      <c r="N2434" s="295" t="n"/>
      <c r="O2434" s="295" t="n"/>
      <c r="P2434" s="295" t="n"/>
      <c r="Q2434" s="295" t="n"/>
      <c r="R2434" s="295" t="n"/>
      <c r="S2434" s="295" t="n"/>
      <c r="T2434" s="295" t="n"/>
      <c r="U2434" s="295" t="n"/>
      <c r="V2434" s="295" t="n"/>
      <c r="W2434" s="295" t="n"/>
      <c r="X2434" s="290" t="inlineStr">
        <is>
          <t>Se descarta</t>
        </is>
      </c>
    </row>
    <row r="2435" hidden="1" ht="15.75" customHeight="1" s="412">
      <c r="A2435" s="294" t="n"/>
      <c r="B2435" s="294" t="n"/>
      <c r="C2435" s="294" t="n"/>
      <c r="D2435" s="294" t="n"/>
      <c r="E2435" s="294" t="n"/>
      <c r="F2435" s="295" t="n"/>
      <c r="G2435" s="295" t="n"/>
      <c r="H2435" s="296" t="n"/>
      <c r="I2435" s="295" t="n"/>
      <c r="J2435" s="296" t="n"/>
      <c r="K2435" s="295" t="n"/>
      <c r="L2435" s="297" t="n"/>
      <c r="M2435" s="297">
        <f>'ENS TARDIO 201819'!$K2435-'ENS TARDIO 201819'!$I2435</f>
        <v/>
      </c>
      <c r="N2435" s="295" t="n"/>
      <c r="O2435" s="295" t="n"/>
      <c r="P2435" s="295" t="n"/>
      <c r="Q2435" s="295" t="n"/>
      <c r="R2435" s="295" t="n"/>
      <c r="S2435" s="295" t="n"/>
      <c r="T2435" s="295" t="n"/>
      <c r="U2435" s="295" t="n"/>
      <c r="V2435" s="295" t="n"/>
      <c r="W2435" s="295" t="n"/>
      <c r="X2435" s="290" t="inlineStr">
        <is>
          <t>Se descarta</t>
        </is>
      </c>
    </row>
    <row r="2436" hidden="1" ht="15.75" customHeight="1" s="412">
      <c r="A2436" s="294" t="n"/>
      <c r="B2436" s="294" t="n"/>
      <c r="C2436" s="294" t="n"/>
      <c r="D2436" s="294" t="n"/>
      <c r="E2436" s="294" t="n"/>
      <c r="F2436" s="295" t="n"/>
      <c r="G2436" s="295" t="n"/>
      <c r="H2436" s="296" t="n"/>
      <c r="I2436" s="295" t="n"/>
      <c r="J2436" s="296" t="n"/>
      <c r="K2436" s="295" t="n"/>
      <c r="L2436" s="297" t="n"/>
      <c r="M2436" s="297">
        <f>'ENS TARDIO 201819'!$K2436-'ENS TARDIO 201819'!$I2436</f>
        <v/>
      </c>
      <c r="N2436" s="295" t="n"/>
      <c r="O2436" s="295" t="n"/>
      <c r="P2436" s="295" t="n"/>
      <c r="Q2436" s="295" t="n"/>
      <c r="R2436" s="295" t="n"/>
      <c r="S2436" s="295" t="n"/>
      <c r="T2436" s="295" t="n"/>
      <c r="U2436" s="295" t="n"/>
      <c r="V2436" s="295" t="n"/>
      <c r="W2436" s="295" t="n"/>
      <c r="X2436" s="290" t="inlineStr">
        <is>
          <t>Se descarta</t>
        </is>
      </c>
    </row>
    <row r="2437" hidden="1" ht="15.75" customHeight="1" s="412">
      <c r="A2437" s="294" t="n"/>
      <c r="B2437" s="294" t="n"/>
      <c r="C2437" s="294" t="n"/>
      <c r="D2437" s="294" t="n"/>
      <c r="E2437" s="294" t="n"/>
      <c r="F2437" s="295" t="n"/>
      <c r="G2437" s="295" t="n"/>
      <c r="H2437" s="296" t="n"/>
      <c r="I2437" s="295" t="n"/>
      <c r="J2437" s="296" t="n"/>
      <c r="K2437" s="295" t="n"/>
      <c r="L2437" s="297" t="n"/>
      <c r="M2437" s="297">
        <f>'ENS TARDIO 201819'!$K2437-'ENS TARDIO 201819'!$I2437</f>
        <v/>
      </c>
      <c r="N2437" s="295" t="n"/>
      <c r="O2437" s="295" t="n"/>
      <c r="P2437" s="295" t="n"/>
      <c r="Q2437" s="295" t="n"/>
      <c r="R2437" s="295" t="n"/>
      <c r="S2437" s="295" t="n"/>
      <c r="T2437" s="295" t="n"/>
      <c r="U2437" s="295" t="n"/>
      <c r="V2437" s="295" t="n"/>
      <c r="W2437" s="295" t="n"/>
      <c r="X2437" s="290" t="inlineStr">
        <is>
          <t>Se descarta</t>
        </is>
      </c>
    </row>
    <row r="2438" hidden="1" ht="15.75" customHeight="1" s="412">
      <c r="A2438" s="294" t="n"/>
      <c r="B2438" s="294" t="n"/>
      <c r="C2438" s="294" t="n"/>
      <c r="D2438" s="294" t="n"/>
      <c r="E2438" s="294" t="n"/>
      <c r="F2438" s="295" t="n"/>
      <c r="G2438" s="295" t="n"/>
      <c r="H2438" s="296" t="n"/>
      <c r="I2438" s="295" t="n"/>
      <c r="J2438" s="296" t="n"/>
      <c r="K2438" s="295" t="n"/>
      <c r="L2438" s="297" t="n"/>
      <c r="M2438" s="297">
        <f>'ENS TARDIO 201819'!$K2438-'ENS TARDIO 201819'!$I2438</f>
        <v/>
      </c>
      <c r="N2438" s="295" t="n"/>
      <c r="O2438" s="295" t="n"/>
      <c r="P2438" s="295" t="n"/>
      <c r="Q2438" s="295" t="n"/>
      <c r="R2438" s="295" t="n"/>
      <c r="S2438" s="295" t="n"/>
      <c r="T2438" s="295" t="n"/>
      <c r="U2438" s="295" t="n"/>
      <c r="V2438" s="295" t="n"/>
      <c r="W2438" s="295" t="n"/>
      <c r="X2438" s="290" t="inlineStr">
        <is>
          <t>Se descarta</t>
        </is>
      </c>
    </row>
    <row r="2439" hidden="1" ht="15.75" customHeight="1" s="412">
      <c r="A2439" s="294" t="n"/>
      <c r="B2439" s="294" t="n"/>
      <c r="C2439" s="294" t="n"/>
      <c r="D2439" s="294" t="n"/>
      <c r="E2439" s="294" t="n"/>
      <c r="F2439" s="295" t="n"/>
      <c r="G2439" s="295" t="n"/>
      <c r="H2439" s="296" t="n"/>
      <c r="I2439" s="295" t="n"/>
      <c r="J2439" s="296" t="n"/>
      <c r="K2439" s="295" t="n"/>
      <c r="L2439" s="297" t="n"/>
      <c r="M2439" s="297">
        <f>'ENS TARDIO 201819'!$K2439-'ENS TARDIO 201819'!$I2439</f>
        <v/>
      </c>
      <c r="N2439" s="295" t="n"/>
      <c r="O2439" s="295" t="n"/>
      <c r="P2439" s="295" t="n"/>
      <c r="Q2439" s="295" t="n"/>
      <c r="R2439" s="295" t="n"/>
      <c r="S2439" s="295" t="n"/>
      <c r="T2439" s="295" t="n"/>
      <c r="U2439" s="295" t="n"/>
      <c r="V2439" s="295" t="n"/>
      <c r="W2439" s="295" t="n"/>
      <c r="X2439" s="290" t="inlineStr">
        <is>
          <t>Se descarta</t>
        </is>
      </c>
    </row>
    <row r="2440" hidden="1" ht="15.75" customHeight="1" s="412">
      <c r="A2440" s="294" t="n"/>
      <c r="B2440" s="294" t="n"/>
      <c r="C2440" s="294" t="n"/>
      <c r="D2440" s="294" t="n"/>
      <c r="E2440" s="294" t="n"/>
      <c r="F2440" s="295" t="n"/>
      <c r="G2440" s="295" t="n"/>
      <c r="H2440" s="296" t="n"/>
      <c r="I2440" s="295" t="n"/>
      <c r="J2440" s="296" t="n"/>
      <c r="K2440" s="295" t="n"/>
      <c r="L2440" s="297" t="n"/>
      <c r="M2440" s="297">
        <f>'ENS TARDIO 201819'!$K2440-'ENS TARDIO 201819'!$I2440</f>
        <v/>
      </c>
      <c r="N2440" s="295" t="n"/>
      <c r="O2440" s="295" t="n"/>
      <c r="P2440" s="295" t="n"/>
      <c r="Q2440" s="295" t="n"/>
      <c r="R2440" s="295" t="n"/>
      <c r="S2440" s="295" t="n"/>
      <c r="T2440" s="295" t="n"/>
      <c r="U2440" s="295" t="n"/>
      <c r="V2440" s="295" t="n"/>
      <c r="W2440" s="295" t="n"/>
      <c r="X2440" s="290" t="inlineStr">
        <is>
          <t>Se descarta</t>
        </is>
      </c>
    </row>
    <row r="2441" hidden="1" ht="15.75" customHeight="1" s="412">
      <c r="A2441" s="294" t="n"/>
      <c r="B2441" s="294" t="n"/>
      <c r="C2441" s="294" t="n"/>
      <c r="D2441" s="294" t="n"/>
      <c r="E2441" s="294" t="n"/>
      <c r="F2441" s="295" t="n"/>
      <c r="G2441" s="295" t="n"/>
      <c r="H2441" s="296" t="n"/>
      <c r="I2441" s="295" t="n"/>
      <c r="J2441" s="296" t="n"/>
      <c r="K2441" s="295" t="n"/>
      <c r="L2441" s="297" t="n"/>
      <c r="M2441" s="297">
        <f>'ENS TARDIO 201819'!$K2441-'ENS TARDIO 201819'!$I2441</f>
        <v/>
      </c>
      <c r="N2441" s="295" t="n"/>
      <c r="O2441" s="295" t="n"/>
      <c r="P2441" s="295" t="n"/>
      <c r="Q2441" s="295" t="n"/>
      <c r="R2441" s="295" t="n"/>
      <c r="S2441" s="295" t="n"/>
      <c r="T2441" s="295" t="n"/>
      <c r="U2441" s="295" t="n"/>
      <c r="V2441" s="295" t="n"/>
      <c r="W2441" s="295" t="n"/>
      <c r="X2441" s="290" t="inlineStr">
        <is>
          <t>Se descarta</t>
        </is>
      </c>
    </row>
    <row r="2442" hidden="1" ht="15.75" customHeight="1" s="412">
      <c r="A2442" s="294" t="n"/>
      <c r="B2442" s="294" t="n"/>
      <c r="C2442" s="294" t="n"/>
      <c r="D2442" s="294" t="n"/>
      <c r="E2442" s="294" t="n"/>
      <c r="F2442" s="295" t="n"/>
      <c r="G2442" s="295" t="n"/>
      <c r="H2442" s="296" t="n"/>
      <c r="I2442" s="295" t="n"/>
      <c r="J2442" s="296" t="n"/>
      <c r="K2442" s="295" t="n"/>
      <c r="L2442" s="297" t="n"/>
      <c r="M2442" s="297">
        <f>'ENS TARDIO 201819'!$K2442-'ENS TARDIO 201819'!$I2442</f>
        <v/>
      </c>
      <c r="N2442" s="295" t="n"/>
      <c r="O2442" s="295" t="n"/>
      <c r="P2442" s="295" t="n"/>
      <c r="Q2442" s="295" t="n"/>
      <c r="R2442" s="295" t="n"/>
      <c r="S2442" s="295" t="n"/>
      <c r="T2442" s="295" t="n"/>
      <c r="U2442" s="295" t="n"/>
      <c r="V2442" s="295" t="n"/>
      <c r="W2442" s="295" t="n"/>
      <c r="X2442" s="290" t="inlineStr">
        <is>
          <t>Se descarta</t>
        </is>
      </c>
    </row>
    <row r="2443" hidden="1" ht="15.75" customHeight="1" s="412">
      <c r="A2443" s="294" t="n"/>
      <c r="B2443" s="294" t="n"/>
      <c r="C2443" s="294" t="n"/>
      <c r="D2443" s="294" t="n"/>
      <c r="E2443" s="294" t="n"/>
      <c r="F2443" s="295" t="n"/>
      <c r="G2443" s="295" t="n"/>
      <c r="H2443" s="296" t="n"/>
      <c r="I2443" s="295" t="n"/>
      <c r="J2443" s="296" t="n"/>
      <c r="K2443" s="295" t="n"/>
      <c r="L2443" s="297" t="n"/>
      <c r="M2443" s="297">
        <f>'ENS TARDIO 201819'!$K2443-'ENS TARDIO 201819'!$I2443</f>
        <v/>
      </c>
      <c r="N2443" s="295" t="n"/>
      <c r="O2443" s="295" t="n"/>
      <c r="P2443" s="295" t="n"/>
      <c r="Q2443" s="295" t="n"/>
      <c r="R2443" s="295" t="n"/>
      <c r="S2443" s="295" t="n"/>
      <c r="T2443" s="295" t="n"/>
      <c r="U2443" s="295" t="n"/>
      <c r="V2443" s="295" t="n"/>
      <c r="W2443" s="295" t="n"/>
      <c r="X2443" s="290" t="inlineStr">
        <is>
          <t>Se descarta</t>
        </is>
      </c>
    </row>
    <row r="2444" hidden="1" ht="15.75" customHeight="1" s="412">
      <c r="A2444" s="294" t="n"/>
      <c r="B2444" s="294" t="n"/>
      <c r="C2444" s="294" t="n"/>
      <c r="D2444" s="294" t="n"/>
      <c r="E2444" s="294" t="n"/>
      <c r="F2444" s="295" t="n"/>
      <c r="G2444" s="295" t="n"/>
      <c r="H2444" s="296" t="n"/>
      <c r="I2444" s="295" t="n"/>
      <c r="J2444" s="296" t="n"/>
      <c r="K2444" s="295" t="n"/>
      <c r="L2444" s="297" t="n"/>
      <c r="M2444" s="297">
        <f>'ENS TARDIO 201819'!$K2444-'ENS TARDIO 201819'!$I2444</f>
        <v/>
      </c>
      <c r="N2444" s="295" t="n"/>
      <c r="O2444" s="295" t="n"/>
      <c r="P2444" s="295" t="n"/>
      <c r="Q2444" s="295" t="n"/>
      <c r="R2444" s="295" t="n"/>
      <c r="S2444" s="295" t="n"/>
      <c r="T2444" s="295" t="n"/>
      <c r="U2444" s="295" t="n"/>
      <c r="V2444" s="295" t="n"/>
      <c r="W2444" s="295" t="n"/>
      <c r="X2444" s="290" t="inlineStr">
        <is>
          <t>Se descarta</t>
        </is>
      </c>
    </row>
    <row r="2445" hidden="1" ht="15.75" customHeight="1" s="412">
      <c r="A2445" s="294" t="n"/>
      <c r="B2445" s="294" t="n"/>
      <c r="C2445" s="294" t="n"/>
      <c r="D2445" s="294" t="n"/>
      <c r="E2445" s="294" t="n"/>
      <c r="F2445" s="295" t="n"/>
      <c r="G2445" s="295" t="n"/>
      <c r="H2445" s="296" t="n"/>
      <c r="I2445" s="295" t="n"/>
      <c r="J2445" s="296" t="n"/>
      <c r="K2445" s="295" t="n"/>
      <c r="L2445" s="297" t="n"/>
      <c r="M2445" s="297">
        <f>'ENS TARDIO 201819'!$K2445-'ENS TARDIO 201819'!$I2445</f>
        <v/>
      </c>
      <c r="N2445" s="295" t="n"/>
      <c r="O2445" s="295" t="n"/>
      <c r="P2445" s="295" t="n"/>
      <c r="Q2445" s="295" t="n"/>
      <c r="R2445" s="295" t="n"/>
      <c r="S2445" s="295" t="n"/>
      <c r="T2445" s="295" t="n"/>
      <c r="U2445" s="295" t="n"/>
      <c r="V2445" s="295" t="n"/>
      <c r="W2445" s="295" t="n"/>
      <c r="X2445" s="290" t="inlineStr">
        <is>
          <t>Se descarta</t>
        </is>
      </c>
    </row>
    <row r="2446" hidden="1" ht="15.75" customHeight="1" s="412">
      <c r="A2446" s="294" t="n"/>
      <c r="B2446" s="294" t="n"/>
      <c r="C2446" s="294" t="n"/>
      <c r="D2446" s="294" t="n"/>
      <c r="E2446" s="294" t="n"/>
      <c r="F2446" s="295" t="n"/>
      <c r="G2446" s="295" t="n"/>
      <c r="H2446" s="296" t="n"/>
      <c r="I2446" s="295" t="n"/>
      <c r="J2446" s="296" t="n"/>
      <c r="K2446" s="295" t="n"/>
      <c r="L2446" s="297" t="n"/>
      <c r="M2446" s="297">
        <f>'ENS TARDIO 201819'!$K2446-'ENS TARDIO 201819'!$I2446</f>
        <v/>
      </c>
      <c r="N2446" s="295" t="n"/>
      <c r="O2446" s="295" t="n"/>
      <c r="P2446" s="295" t="n"/>
      <c r="Q2446" s="295" t="n"/>
      <c r="R2446" s="295" t="n"/>
      <c r="S2446" s="295" t="n"/>
      <c r="T2446" s="295" t="n"/>
      <c r="U2446" s="295" t="n"/>
      <c r="V2446" s="295" t="n"/>
      <c r="W2446" s="295" t="n"/>
      <c r="X2446" s="290" t="inlineStr">
        <is>
          <t>Se descarta</t>
        </is>
      </c>
    </row>
    <row r="2447" hidden="1" ht="15.75" customHeight="1" s="412">
      <c r="A2447" s="294" t="n"/>
      <c r="B2447" s="294" t="n"/>
      <c r="C2447" s="294" t="n"/>
      <c r="D2447" s="294" t="n"/>
      <c r="E2447" s="294" t="n"/>
      <c r="F2447" s="295" t="n"/>
      <c r="G2447" s="295" t="n"/>
      <c r="H2447" s="296" t="n"/>
      <c r="I2447" s="295" t="n"/>
      <c r="J2447" s="296" t="n"/>
      <c r="K2447" s="295" t="n"/>
      <c r="L2447" s="297" t="n"/>
      <c r="M2447" s="297">
        <f>'ENS TARDIO 201819'!$K2447-'ENS TARDIO 201819'!$I2447</f>
        <v/>
      </c>
      <c r="N2447" s="295" t="n"/>
      <c r="O2447" s="295" t="n"/>
      <c r="P2447" s="295" t="n"/>
      <c r="Q2447" s="295" t="n"/>
      <c r="R2447" s="295" t="n"/>
      <c r="S2447" s="295" t="n"/>
      <c r="T2447" s="295" t="n"/>
      <c r="U2447" s="295" t="n"/>
      <c r="V2447" s="295" t="n"/>
      <c r="W2447" s="295" t="n"/>
      <c r="X2447" s="290" t="inlineStr">
        <is>
          <t>Se descarta</t>
        </is>
      </c>
    </row>
    <row r="2448" hidden="1" ht="15.75" customHeight="1" s="412">
      <c r="A2448" s="294" t="n"/>
      <c r="B2448" s="294" t="n"/>
      <c r="C2448" s="294" t="n"/>
      <c r="D2448" s="294" t="n"/>
      <c r="E2448" s="294" t="n"/>
      <c r="F2448" s="295" t="n"/>
      <c r="G2448" s="295" t="n"/>
      <c r="H2448" s="296" t="n"/>
      <c r="I2448" s="295" t="n"/>
      <c r="J2448" s="296" t="n"/>
      <c r="K2448" s="295" t="n"/>
      <c r="L2448" s="297" t="n"/>
      <c r="M2448" s="297">
        <f>'ENS TARDIO 201819'!$K2448-'ENS TARDIO 201819'!$I2448</f>
        <v/>
      </c>
      <c r="N2448" s="295" t="n"/>
      <c r="O2448" s="295" t="n"/>
      <c r="P2448" s="295" t="n"/>
      <c r="Q2448" s="295" t="n"/>
      <c r="R2448" s="295" t="n"/>
      <c r="S2448" s="295" t="n"/>
      <c r="T2448" s="295" t="n"/>
      <c r="U2448" s="295" t="n"/>
      <c r="V2448" s="295" t="n"/>
      <c r="W2448" s="295" t="n"/>
      <c r="X2448" s="290" t="inlineStr">
        <is>
          <t>Se descarta</t>
        </is>
      </c>
    </row>
    <row r="2449" hidden="1" ht="15.75" customHeight="1" s="412">
      <c r="A2449" s="294" t="n"/>
      <c r="B2449" s="294" t="n"/>
      <c r="C2449" s="294" t="n"/>
      <c r="D2449" s="294" t="n"/>
      <c r="E2449" s="294" t="n"/>
      <c r="F2449" s="295" t="n"/>
      <c r="G2449" s="295" t="n"/>
      <c r="H2449" s="296" t="n"/>
      <c r="I2449" s="295" t="n"/>
      <c r="J2449" s="296" t="n"/>
      <c r="K2449" s="295" t="n"/>
      <c r="L2449" s="297" t="n"/>
      <c r="M2449" s="297">
        <f>'ENS TARDIO 201819'!$K2449-'ENS TARDIO 201819'!$I2449</f>
        <v/>
      </c>
      <c r="N2449" s="295" t="n"/>
      <c r="O2449" s="295" t="n"/>
      <c r="P2449" s="295" t="n"/>
      <c r="Q2449" s="295" t="n"/>
      <c r="R2449" s="295" t="n"/>
      <c r="S2449" s="295" t="n"/>
      <c r="T2449" s="295" t="n"/>
      <c r="U2449" s="295" t="n"/>
      <c r="V2449" s="295" t="n"/>
      <c r="W2449" s="295" t="n"/>
      <c r="X2449" s="290" t="inlineStr">
        <is>
          <t>Se descarta</t>
        </is>
      </c>
    </row>
    <row r="2450" hidden="1" ht="15.75" customHeight="1" s="412">
      <c r="A2450" s="294" t="n"/>
      <c r="B2450" s="294" t="n"/>
      <c r="C2450" s="294" t="n"/>
      <c r="D2450" s="294" t="n"/>
      <c r="E2450" s="294" t="n"/>
      <c r="F2450" s="295" t="n"/>
      <c r="G2450" s="295" t="n"/>
      <c r="H2450" s="296" t="n"/>
      <c r="I2450" s="295" t="n"/>
      <c r="J2450" s="296" t="n"/>
      <c r="K2450" s="295" t="n"/>
      <c r="L2450" s="297" t="n"/>
      <c r="M2450" s="297">
        <f>'ENS TARDIO 201819'!$K2450-'ENS TARDIO 201819'!$I2450</f>
        <v/>
      </c>
      <c r="N2450" s="295" t="n"/>
      <c r="O2450" s="295" t="n"/>
      <c r="P2450" s="295" t="n"/>
      <c r="Q2450" s="295" t="n"/>
      <c r="R2450" s="295" t="n"/>
      <c r="S2450" s="295" t="n"/>
      <c r="T2450" s="295" t="n"/>
      <c r="U2450" s="295" t="n"/>
      <c r="V2450" s="295" t="n"/>
      <c r="W2450" s="295" t="n"/>
      <c r="X2450" s="290" t="inlineStr">
        <is>
          <t>Plot válido</t>
        </is>
      </c>
    </row>
    <row r="2451" hidden="1" ht="15.75" customHeight="1" s="412">
      <c r="A2451" s="294" t="n"/>
      <c r="B2451" s="294" t="n"/>
      <c r="C2451" s="294" t="n"/>
      <c r="D2451" s="294" t="n"/>
      <c r="E2451" s="294" t="n"/>
      <c r="F2451" s="295" t="n"/>
      <c r="G2451" s="295" t="n"/>
      <c r="H2451" s="296" t="n"/>
      <c r="I2451" s="295" t="n"/>
      <c r="J2451" s="296" t="n"/>
      <c r="K2451" s="295" t="n"/>
      <c r="L2451" s="297" t="n"/>
      <c r="M2451" s="297">
        <f>'ENS TARDIO 201819'!$K2451-'ENS TARDIO 201819'!$I2451</f>
        <v/>
      </c>
      <c r="N2451" s="295" t="n"/>
      <c r="O2451" s="295" t="n"/>
      <c r="P2451" s="295" t="n"/>
      <c r="Q2451" s="295" t="n"/>
      <c r="R2451" s="295" t="n"/>
      <c r="S2451" s="295" t="n"/>
      <c r="T2451" s="295" t="n"/>
      <c r="U2451" s="295" t="n"/>
      <c r="V2451" s="295" t="n"/>
      <c r="W2451" s="295" t="n"/>
      <c r="X2451" s="290" t="inlineStr">
        <is>
          <t>Plot válido</t>
        </is>
      </c>
    </row>
    <row r="2452" hidden="1" ht="15.75" customHeight="1" s="412">
      <c r="A2452" s="294" t="n"/>
      <c r="B2452" s="294" t="n"/>
      <c r="C2452" s="294" t="n"/>
      <c r="D2452" s="294" t="n"/>
      <c r="E2452" s="294" t="n"/>
      <c r="F2452" s="295" t="n"/>
      <c r="G2452" s="295" t="n"/>
      <c r="H2452" s="296" t="n"/>
      <c r="I2452" s="295" t="n"/>
      <c r="J2452" s="296" t="n"/>
      <c r="K2452" s="295" t="n"/>
      <c r="L2452" s="297" t="n"/>
      <c r="M2452" s="297">
        <f>'ENS TARDIO 201819'!$K2452-'ENS TARDIO 201819'!$I2452</f>
        <v/>
      </c>
      <c r="N2452" s="295" t="n"/>
      <c r="O2452" s="295" t="n"/>
      <c r="P2452" s="295" t="n"/>
      <c r="Q2452" s="295" t="n"/>
      <c r="R2452" s="295" t="n"/>
      <c r="S2452" s="295" t="n"/>
      <c r="T2452" s="295" t="n"/>
      <c r="U2452" s="295" t="n"/>
      <c r="V2452" s="295" t="n"/>
      <c r="W2452" s="295" t="n"/>
      <c r="X2452" s="290" t="inlineStr">
        <is>
          <t>Plot válido</t>
        </is>
      </c>
    </row>
    <row r="2453" hidden="1" ht="15.75" customHeight="1" s="412">
      <c r="A2453" s="294" t="n"/>
      <c r="B2453" s="294" t="n"/>
      <c r="C2453" s="294" t="n"/>
      <c r="D2453" s="294" t="n"/>
      <c r="E2453" s="294" t="n"/>
      <c r="F2453" s="295" t="n"/>
      <c r="G2453" s="295" t="n"/>
      <c r="H2453" s="296" t="n"/>
      <c r="I2453" s="295" t="n"/>
      <c r="J2453" s="296" t="n"/>
      <c r="K2453" s="295" t="n"/>
      <c r="L2453" s="297" t="n"/>
      <c r="M2453" s="297">
        <f>'ENS TARDIO 201819'!$K2453-'ENS TARDIO 201819'!$I2453</f>
        <v/>
      </c>
      <c r="N2453" s="295" t="n"/>
      <c r="O2453" s="295" t="n"/>
      <c r="P2453" s="295" t="n"/>
      <c r="Q2453" s="295" t="n"/>
      <c r="R2453" s="295" t="n"/>
      <c r="S2453" s="295" t="n"/>
      <c r="T2453" s="295" t="n"/>
      <c r="U2453" s="295" t="n"/>
      <c r="V2453" s="295" t="n"/>
      <c r="W2453" s="295" t="n"/>
      <c r="X2453" s="290" t="inlineStr">
        <is>
          <t>Plot válido</t>
        </is>
      </c>
    </row>
    <row r="2454" hidden="1" ht="15.75" customHeight="1" s="412">
      <c r="A2454" s="294" t="n"/>
      <c r="B2454" s="294" t="n"/>
      <c r="C2454" s="294" t="n"/>
      <c r="D2454" s="294" t="n"/>
      <c r="E2454" s="294" t="n"/>
      <c r="F2454" s="295" t="n"/>
      <c r="G2454" s="295" t="n"/>
      <c r="H2454" s="296" t="n"/>
      <c r="I2454" s="295" t="n"/>
      <c r="J2454" s="296" t="n"/>
      <c r="K2454" s="295" t="n"/>
      <c r="L2454" s="297" t="n"/>
      <c r="M2454" s="297">
        <f>'ENS TARDIO 201819'!$K2454-'ENS TARDIO 201819'!$I2454</f>
        <v/>
      </c>
      <c r="N2454" s="295" t="n"/>
      <c r="O2454" s="295" t="n"/>
      <c r="P2454" s="295" t="n"/>
      <c r="Q2454" s="295" t="n"/>
      <c r="R2454" s="295" t="n"/>
      <c r="S2454" s="295" t="n"/>
      <c r="T2454" s="295" t="n"/>
      <c r="U2454" s="295" t="n"/>
      <c r="V2454" s="295" t="n"/>
      <c r="W2454" s="295" t="n"/>
      <c r="X2454" s="290" t="inlineStr">
        <is>
          <t>Plot válido</t>
        </is>
      </c>
    </row>
    <row r="2455" hidden="1" ht="15.75" customHeight="1" s="412">
      <c r="A2455" s="294" t="n"/>
      <c r="B2455" s="294" t="n"/>
      <c r="C2455" s="294" t="n"/>
      <c r="D2455" s="294" t="n"/>
      <c r="E2455" s="294" t="n"/>
      <c r="F2455" s="295" t="n"/>
      <c r="G2455" s="295" t="n"/>
      <c r="H2455" s="296" t="n"/>
      <c r="I2455" s="295" t="n"/>
      <c r="J2455" s="296" t="n"/>
      <c r="K2455" s="295" t="n"/>
      <c r="L2455" s="297" t="n"/>
      <c r="M2455" s="297">
        <f>'ENS TARDIO 201819'!$K2455-'ENS TARDIO 201819'!$I2455</f>
        <v/>
      </c>
      <c r="N2455" s="295" t="n"/>
      <c r="O2455" s="295" t="n"/>
      <c r="P2455" s="295" t="n"/>
      <c r="Q2455" s="295" t="n"/>
      <c r="R2455" s="295" t="n"/>
      <c r="S2455" s="295" t="n"/>
      <c r="T2455" s="295" t="n"/>
      <c r="U2455" s="295" t="n"/>
      <c r="V2455" s="295" t="n"/>
      <c r="W2455" s="295" t="n"/>
      <c r="X2455" s="290" t="inlineStr">
        <is>
          <t>Plot válido</t>
        </is>
      </c>
    </row>
    <row r="2456" hidden="1" ht="15.75" customHeight="1" s="412">
      <c r="A2456" s="294" t="n"/>
      <c r="B2456" s="294" t="n"/>
      <c r="C2456" s="294" t="n"/>
      <c r="D2456" s="294" t="n"/>
      <c r="E2456" s="294" t="n"/>
      <c r="F2456" s="295" t="n"/>
      <c r="G2456" s="295" t="n"/>
      <c r="H2456" s="296" t="n"/>
      <c r="I2456" s="295" t="n"/>
      <c r="J2456" s="296" t="n"/>
      <c r="K2456" s="295" t="n"/>
      <c r="L2456" s="297" t="n"/>
      <c r="M2456" s="297">
        <f>'ENS TARDIO 201819'!$K2456-'ENS TARDIO 201819'!$I2456</f>
        <v/>
      </c>
      <c r="N2456" s="295" t="n"/>
      <c r="O2456" s="295" t="n"/>
      <c r="P2456" s="295" t="n"/>
      <c r="Q2456" s="295" t="n"/>
      <c r="R2456" s="295" t="n"/>
      <c r="S2456" s="295" t="n"/>
      <c r="T2456" s="295" t="n"/>
      <c r="U2456" s="295" t="n"/>
      <c r="V2456" s="295" t="n"/>
      <c r="W2456" s="295" t="n"/>
      <c r="X2456" s="290" t="inlineStr">
        <is>
          <t>Plot válido</t>
        </is>
      </c>
    </row>
    <row r="2457" hidden="1" ht="15.75" customHeight="1" s="412">
      <c r="A2457" s="294" t="n"/>
      <c r="B2457" s="294" t="n"/>
      <c r="C2457" s="294" t="n"/>
      <c r="D2457" s="294" t="n"/>
      <c r="E2457" s="294" t="n"/>
      <c r="F2457" s="295" t="n"/>
      <c r="G2457" s="295" t="n"/>
      <c r="H2457" s="296" t="n"/>
      <c r="I2457" s="295" t="n"/>
      <c r="J2457" s="296" t="n"/>
      <c r="K2457" s="295" t="n"/>
      <c r="L2457" s="297" t="n"/>
      <c r="M2457" s="297">
        <f>'ENS TARDIO 201819'!$K2457-'ENS TARDIO 201819'!$I2457</f>
        <v/>
      </c>
      <c r="N2457" s="295" t="n"/>
      <c r="O2457" s="295" t="n"/>
      <c r="P2457" s="295" t="n"/>
      <c r="Q2457" s="295" t="n"/>
      <c r="R2457" s="295" t="n"/>
      <c r="S2457" s="295" t="n"/>
      <c r="T2457" s="295" t="n"/>
      <c r="U2457" s="295" t="n"/>
      <c r="V2457" s="295" t="n"/>
      <c r="W2457" s="295" t="n"/>
      <c r="X2457" s="290" t="inlineStr">
        <is>
          <t>Plot válido</t>
        </is>
      </c>
    </row>
    <row r="2458" hidden="1" ht="15.75" customHeight="1" s="412">
      <c r="A2458" s="294" t="n"/>
      <c r="B2458" s="294" t="n"/>
      <c r="C2458" s="294" t="n"/>
      <c r="D2458" s="294" t="n"/>
      <c r="E2458" s="294" t="n"/>
      <c r="F2458" s="295" t="n"/>
      <c r="G2458" s="295" t="n"/>
      <c r="H2458" s="296" t="n"/>
      <c r="I2458" s="295" t="n"/>
      <c r="J2458" s="296" t="n"/>
      <c r="K2458" s="295" t="n"/>
      <c r="L2458" s="297" t="n"/>
      <c r="M2458" s="297">
        <f>'ENS TARDIO 201819'!$K2458-'ENS TARDIO 201819'!$I2458</f>
        <v/>
      </c>
      <c r="N2458" s="295" t="n"/>
      <c r="O2458" s="295" t="n"/>
      <c r="P2458" s="295" t="n"/>
      <c r="Q2458" s="295" t="n"/>
      <c r="R2458" s="295" t="n"/>
      <c r="S2458" s="295" t="n"/>
      <c r="T2458" s="295" t="n"/>
      <c r="U2458" s="295" t="n"/>
      <c r="V2458" s="295" t="n"/>
      <c r="W2458" s="295" t="n"/>
      <c r="X2458" s="290" t="inlineStr">
        <is>
          <t>Plot válido</t>
        </is>
      </c>
    </row>
    <row r="2459" hidden="1" ht="15.75" customHeight="1" s="412">
      <c r="A2459" s="294" t="n"/>
      <c r="B2459" s="294" t="n"/>
      <c r="C2459" s="294" t="n"/>
      <c r="D2459" s="294" t="n"/>
      <c r="E2459" s="294" t="n"/>
      <c r="F2459" s="295" t="n"/>
      <c r="G2459" s="295" t="n"/>
      <c r="H2459" s="296" t="n"/>
      <c r="I2459" s="295" t="n"/>
      <c r="J2459" s="296" t="n"/>
      <c r="K2459" s="295" t="n"/>
      <c r="L2459" s="297" t="n"/>
      <c r="M2459" s="297">
        <f>'ENS TARDIO 201819'!$K2459-'ENS TARDIO 201819'!$I2459</f>
        <v/>
      </c>
      <c r="N2459" s="295" t="n"/>
      <c r="O2459" s="295" t="n"/>
      <c r="P2459" s="295" t="n"/>
      <c r="Q2459" s="295" t="n"/>
      <c r="R2459" s="295" t="n"/>
      <c r="S2459" s="295" t="n"/>
      <c r="T2459" s="295" t="n"/>
      <c r="U2459" s="295" t="n"/>
      <c r="V2459" s="295" t="n"/>
      <c r="W2459" s="295" t="n"/>
      <c r="X2459" s="290" t="inlineStr">
        <is>
          <t>Plot válido</t>
        </is>
      </c>
    </row>
    <row r="2460" hidden="1" ht="15.75" customHeight="1" s="412">
      <c r="A2460" s="294" t="n"/>
      <c r="B2460" s="294" t="n"/>
      <c r="C2460" s="294" t="n"/>
      <c r="D2460" s="294" t="n"/>
      <c r="E2460" s="294" t="n"/>
      <c r="F2460" s="295" t="n"/>
      <c r="G2460" s="295" t="n"/>
      <c r="H2460" s="296" t="n"/>
      <c r="I2460" s="295" t="n"/>
      <c r="J2460" s="296" t="n"/>
      <c r="K2460" s="295" t="n"/>
      <c r="L2460" s="297" t="n"/>
      <c r="M2460" s="297">
        <f>'ENS TARDIO 201819'!$K2460-'ENS TARDIO 201819'!$I2460</f>
        <v/>
      </c>
      <c r="N2460" s="295" t="n"/>
      <c r="O2460" s="295" t="n"/>
      <c r="P2460" s="295" t="n"/>
      <c r="Q2460" s="295" t="n"/>
      <c r="R2460" s="295" t="n"/>
      <c r="S2460" s="295" t="n"/>
      <c r="T2460" s="295" t="n"/>
      <c r="U2460" s="295" t="n"/>
      <c r="V2460" s="295" t="n"/>
      <c r="W2460" s="295" t="n"/>
      <c r="X2460" s="290" t="inlineStr">
        <is>
          <t>Plot válido</t>
        </is>
      </c>
    </row>
    <row r="2461" hidden="1" ht="15.75" customHeight="1" s="412">
      <c r="A2461" s="294" t="n"/>
      <c r="B2461" s="294" t="n"/>
      <c r="C2461" s="294" t="n"/>
      <c r="D2461" s="294" t="n"/>
      <c r="E2461" s="294" t="n"/>
      <c r="F2461" s="295" t="n"/>
      <c r="G2461" s="295" t="n"/>
      <c r="H2461" s="296" t="n"/>
      <c r="I2461" s="295" t="n"/>
      <c r="J2461" s="296" t="n"/>
      <c r="K2461" s="295" t="n"/>
      <c r="L2461" s="297" t="n"/>
      <c r="M2461" s="297">
        <f>'ENS TARDIO 201819'!$K2461-'ENS TARDIO 201819'!$I2461</f>
        <v/>
      </c>
      <c r="N2461" s="295" t="n"/>
      <c r="O2461" s="295" t="n"/>
      <c r="P2461" s="295" t="n"/>
      <c r="Q2461" s="295" t="n"/>
      <c r="R2461" s="295" t="n"/>
      <c r="S2461" s="295" t="n"/>
      <c r="T2461" s="295" t="n"/>
      <c r="U2461" s="295" t="n"/>
      <c r="V2461" s="295" t="n"/>
      <c r="W2461" s="295" t="n"/>
      <c r="X2461" s="290" t="inlineStr">
        <is>
          <t>Plot válido</t>
        </is>
      </c>
    </row>
    <row r="2462" hidden="1" ht="15.75" customHeight="1" s="412">
      <c r="A2462" s="294" t="n"/>
      <c r="B2462" s="294" t="n"/>
      <c r="C2462" s="294" t="n"/>
      <c r="D2462" s="294" t="n"/>
      <c r="E2462" s="294" t="n"/>
      <c r="F2462" s="295" t="n"/>
      <c r="G2462" s="295" t="n"/>
      <c r="H2462" s="296" t="n"/>
      <c r="I2462" s="295" t="n"/>
      <c r="J2462" s="296" t="n"/>
      <c r="K2462" s="295" t="n"/>
      <c r="L2462" s="297" t="n"/>
      <c r="M2462" s="297">
        <f>'ENS TARDIO 201819'!$K2462-'ENS TARDIO 201819'!$I2462</f>
        <v/>
      </c>
      <c r="N2462" s="295" t="n"/>
      <c r="O2462" s="295" t="n"/>
      <c r="P2462" s="295" t="n"/>
      <c r="Q2462" s="295" t="n"/>
      <c r="R2462" s="295" t="n"/>
      <c r="S2462" s="295" t="n"/>
      <c r="T2462" s="295" t="n"/>
      <c r="U2462" s="295" t="n"/>
      <c r="V2462" s="295" t="n"/>
      <c r="W2462" s="295" t="n"/>
      <c r="X2462" s="290" t="inlineStr">
        <is>
          <t>Plot válido</t>
        </is>
      </c>
    </row>
    <row r="2463" hidden="1" ht="15.75" customHeight="1" s="412">
      <c r="A2463" s="294" t="n"/>
      <c r="B2463" s="294" t="n"/>
      <c r="C2463" s="294" t="n"/>
      <c r="D2463" s="294" t="n"/>
      <c r="E2463" s="294" t="n"/>
      <c r="F2463" s="295" t="n"/>
      <c r="G2463" s="295" t="n"/>
      <c r="H2463" s="296" t="n"/>
      <c r="I2463" s="295" t="n"/>
      <c r="J2463" s="296" t="n"/>
      <c r="K2463" s="295" t="n"/>
      <c r="L2463" s="297" t="n"/>
      <c r="M2463" s="297">
        <f>'ENS TARDIO 201819'!$K2463-'ENS TARDIO 201819'!$I2463</f>
        <v/>
      </c>
      <c r="N2463" s="295" t="n"/>
      <c r="O2463" s="295" t="n"/>
      <c r="P2463" s="295" t="n"/>
      <c r="Q2463" s="295" t="n"/>
      <c r="R2463" s="295" t="n"/>
      <c r="S2463" s="295" t="n"/>
      <c r="T2463" s="295" t="n"/>
      <c r="U2463" s="295" t="n"/>
      <c r="V2463" s="295" t="n"/>
      <c r="W2463" s="295" t="n"/>
      <c r="X2463" s="290" t="inlineStr">
        <is>
          <t>Plot válido</t>
        </is>
      </c>
    </row>
    <row r="2464" hidden="1" ht="15.75" customHeight="1" s="412">
      <c r="A2464" s="294" t="n"/>
      <c r="B2464" s="294" t="n"/>
      <c r="C2464" s="294" t="n"/>
      <c r="D2464" s="294" t="n"/>
      <c r="E2464" s="294" t="n"/>
      <c r="F2464" s="295" t="n"/>
      <c r="G2464" s="295" t="n"/>
      <c r="H2464" s="296" t="n"/>
      <c r="I2464" s="295" t="n"/>
      <c r="J2464" s="296" t="n"/>
      <c r="K2464" s="295" t="n"/>
      <c r="L2464" s="297" t="n"/>
      <c r="M2464" s="297">
        <f>'ENS TARDIO 201819'!$K2464-'ENS TARDIO 201819'!$I2464</f>
        <v/>
      </c>
      <c r="N2464" s="295" t="n"/>
      <c r="O2464" s="295" t="n"/>
      <c r="P2464" s="295" t="n"/>
      <c r="Q2464" s="295" t="n"/>
      <c r="R2464" s="295" t="n"/>
      <c r="S2464" s="295" t="n"/>
      <c r="T2464" s="295" t="n"/>
      <c r="U2464" s="295" t="n"/>
      <c r="V2464" s="295" t="n"/>
      <c r="W2464" s="295" t="n"/>
      <c r="X2464" s="290" t="inlineStr">
        <is>
          <t>Plot válido</t>
        </is>
      </c>
    </row>
    <row r="2465" hidden="1" ht="15.75" customHeight="1" s="412">
      <c r="A2465" s="294" t="n"/>
      <c r="B2465" s="294" t="n"/>
      <c r="C2465" s="294" t="n"/>
      <c r="D2465" s="294" t="n"/>
      <c r="E2465" s="294" t="n"/>
      <c r="F2465" s="295" t="n"/>
      <c r="G2465" s="295" t="n"/>
      <c r="H2465" s="296" t="n"/>
      <c r="I2465" s="295" t="n"/>
      <c r="J2465" s="296" t="n"/>
      <c r="K2465" s="295" t="n"/>
      <c r="L2465" s="297" t="n"/>
      <c r="M2465" s="297">
        <f>'ENS TARDIO 201819'!$K2465-'ENS TARDIO 201819'!$I2465</f>
        <v/>
      </c>
      <c r="N2465" s="295" t="n"/>
      <c r="O2465" s="295" t="n"/>
      <c r="P2465" s="295" t="n"/>
      <c r="Q2465" s="295" t="n"/>
      <c r="R2465" s="295" t="n"/>
      <c r="S2465" s="295" t="n"/>
      <c r="T2465" s="295" t="n"/>
      <c r="U2465" s="295" t="n"/>
      <c r="V2465" s="295" t="n"/>
      <c r="W2465" s="295" t="n"/>
      <c r="X2465" s="290" t="inlineStr">
        <is>
          <t>Plot válido</t>
        </is>
      </c>
    </row>
    <row r="2466" hidden="1" ht="15.75" customHeight="1" s="412">
      <c r="A2466" s="294" t="n"/>
      <c r="B2466" s="294" t="n"/>
      <c r="C2466" s="294" t="n"/>
      <c r="D2466" s="294" t="n"/>
      <c r="E2466" s="294" t="n"/>
      <c r="F2466" s="295" t="n"/>
      <c r="G2466" s="295" t="n"/>
      <c r="H2466" s="296" t="n"/>
      <c r="I2466" s="295" t="n"/>
      <c r="J2466" s="296" t="n"/>
      <c r="K2466" s="295" t="n"/>
      <c r="L2466" s="297" t="n"/>
      <c r="M2466" s="297">
        <f>'ENS TARDIO 201819'!$K2466-'ENS TARDIO 201819'!$I2466</f>
        <v/>
      </c>
      <c r="N2466" s="295" t="n"/>
      <c r="O2466" s="295" t="n"/>
      <c r="P2466" s="295" t="n"/>
      <c r="Q2466" s="295" t="n"/>
      <c r="R2466" s="295" t="n"/>
      <c r="S2466" s="295" t="n"/>
      <c r="T2466" s="295" t="n"/>
      <c r="U2466" s="295" t="n"/>
      <c r="V2466" s="295" t="n"/>
      <c r="W2466" s="295" t="n"/>
      <c r="X2466" s="290" t="inlineStr">
        <is>
          <t>Plot válido</t>
        </is>
      </c>
    </row>
    <row r="2467" hidden="1" ht="15.75" customHeight="1" s="412">
      <c r="A2467" s="294" t="n"/>
      <c r="B2467" s="294" t="n"/>
      <c r="C2467" s="294" t="n"/>
      <c r="D2467" s="294" t="n"/>
      <c r="E2467" s="294" t="n"/>
      <c r="F2467" s="295" t="n"/>
      <c r="G2467" s="295" t="n"/>
      <c r="H2467" s="296" t="n"/>
      <c r="I2467" s="295" t="n"/>
      <c r="J2467" s="296" t="n"/>
      <c r="K2467" s="295" t="n"/>
      <c r="L2467" s="297" t="n"/>
      <c r="M2467" s="297">
        <f>'ENS TARDIO 201819'!$K2467-'ENS TARDIO 201819'!$I2467</f>
        <v/>
      </c>
      <c r="N2467" s="295" t="n"/>
      <c r="O2467" s="295" t="n"/>
      <c r="P2467" s="295" t="n"/>
      <c r="Q2467" s="295" t="n"/>
      <c r="R2467" s="295" t="n"/>
      <c r="S2467" s="295" t="n"/>
      <c r="T2467" s="295" t="n"/>
      <c r="U2467" s="295" t="n"/>
      <c r="V2467" s="295" t="n"/>
      <c r="W2467" s="295" t="n"/>
      <c r="X2467" s="290" t="inlineStr">
        <is>
          <t>Plot válido</t>
        </is>
      </c>
    </row>
    <row r="2468" hidden="1" ht="15.75" customHeight="1" s="412">
      <c r="A2468" s="294" t="n"/>
      <c r="B2468" s="294" t="n"/>
      <c r="C2468" s="294" t="n"/>
      <c r="D2468" s="294" t="n"/>
      <c r="E2468" s="294" t="n"/>
      <c r="F2468" s="295" t="n"/>
      <c r="G2468" s="295" t="n"/>
      <c r="H2468" s="296" t="n"/>
      <c r="I2468" s="295" t="n"/>
      <c r="J2468" s="296" t="n"/>
      <c r="K2468" s="295" t="n"/>
      <c r="L2468" s="297" t="n"/>
      <c r="M2468" s="297">
        <f>'ENS TARDIO 201819'!$K2468-'ENS TARDIO 201819'!$I2468</f>
        <v/>
      </c>
      <c r="N2468" s="295" t="n"/>
      <c r="O2468" s="295" t="n"/>
      <c r="P2468" s="295" t="n"/>
      <c r="Q2468" s="295" t="n"/>
      <c r="R2468" s="295" t="n"/>
      <c r="S2468" s="295" t="n"/>
      <c r="T2468" s="295" t="n"/>
      <c r="U2468" s="295" t="n"/>
      <c r="V2468" s="295" t="n"/>
      <c r="W2468" s="295" t="n"/>
      <c r="X2468" s="290" t="inlineStr">
        <is>
          <t>Plot válido</t>
        </is>
      </c>
    </row>
    <row r="2469" hidden="1" ht="15.75" customHeight="1" s="412">
      <c r="A2469" s="294" t="n"/>
      <c r="B2469" s="294" t="n"/>
      <c r="C2469" s="294" t="n"/>
      <c r="D2469" s="294" t="n"/>
      <c r="E2469" s="294" t="n"/>
      <c r="F2469" s="295" t="n"/>
      <c r="G2469" s="295" t="n"/>
      <c r="H2469" s="296" t="n"/>
      <c r="I2469" s="295" t="n"/>
      <c r="J2469" s="296" t="n"/>
      <c r="K2469" s="295" t="n"/>
      <c r="L2469" s="297" t="n"/>
      <c r="M2469" s="297">
        <f>'ENS TARDIO 201819'!$K2469-'ENS TARDIO 201819'!$I2469</f>
        <v/>
      </c>
      <c r="N2469" s="295" t="n"/>
      <c r="O2469" s="295" t="n"/>
      <c r="P2469" s="295" t="n"/>
      <c r="Q2469" s="295" t="n"/>
      <c r="R2469" s="295" t="n"/>
      <c r="S2469" s="295" t="n"/>
      <c r="T2469" s="295" t="n"/>
      <c r="U2469" s="295" t="n"/>
      <c r="V2469" s="295" t="n"/>
      <c r="W2469" s="295" t="n"/>
      <c r="X2469" s="290" t="inlineStr">
        <is>
          <t>Plot válido</t>
        </is>
      </c>
    </row>
    <row r="2470" hidden="1" ht="15.75" customHeight="1" s="412">
      <c r="A2470" s="294" t="n"/>
      <c r="B2470" s="294" t="n"/>
      <c r="C2470" s="294" t="n"/>
      <c r="D2470" s="294" t="n"/>
      <c r="E2470" s="294" t="n"/>
      <c r="F2470" s="295" t="n"/>
      <c r="G2470" s="295" t="n"/>
      <c r="H2470" s="296" t="n"/>
      <c r="I2470" s="295" t="n"/>
      <c r="J2470" s="296" t="n"/>
      <c r="K2470" s="295" t="n"/>
      <c r="L2470" s="297" t="n"/>
      <c r="M2470" s="297">
        <f>'ENS TARDIO 201819'!$K2470-'ENS TARDIO 201819'!$I2470</f>
        <v/>
      </c>
      <c r="N2470" s="295" t="n"/>
      <c r="O2470" s="295" t="n"/>
      <c r="P2470" s="295" t="n"/>
      <c r="Q2470" s="295" t="n"/>
      <c r="R2470" s="295" t="n"/>
      <c r="S2470" s="295" t="n"/>
      <c r="T2470" s="295" t="n"/>
      <c r="U2470" s="295" t="n"/>
      <c r="V2470" s="295" t="n"/>
      <c r="W2470" s="295" t="n"/>
      <c r="X2470" s="290" t="inlineStr">
        <is>
          <t>Plot válido</t>
        </is>
      </c>
    </row>
    <row r="2471" hidden="1" ht="15.75" customHeight="1" s="412">
      <c r="A2471" s="294" t="n"/>
      <c r="B2471" s="294" t="n"/>
      <c r="C2471" s="294" t="n"/>
      <c r="D2471" s="294" t="n"/>
      <c r="E2471" s="294" t="n"/>
      <c r="F2471" s="295" t="n"/>
      <c r="G2471" s="295" t="n"/>
      <c r="H2471" s="296" t="n"/>
      <c r="I2471" s="295" t="n"/>
      <c r="J2471" s="296" t="n"/>
      <c r="K2471" s="295" t="n"/>
      <c r="L2471" s="297" t="n"/>
      <c r="M2471" s="297">
        <f>'ENS TARDIO 201819'!$K2471-'ENS TARDIO 201819'!$I2471</f>
        <v/>
      </c>
      <c r="N2471" s="295" t="n"/>
      <c r="O2471" s="295" t="n"/>
      <c r="P2471" s="295" t="n"/>
      <c r="Q2471" s="295" t="n"/>
      <c r="R2471" s="295" t="n"/>
      <c r="S2471" s="295" t="n"/>
      <c r="T2471" s="295" t="n"/>
      <c r="U2471" s="295" t="n"/>
      <c r="V2471" s="295" t="n"/>
      <c r="W2471" s="295" t="n"/>
      <c r="X2471" s="290" t="inlineStr">
        <is>
          <t>Plot válido</t>
        </is>
      </c>
    </row>
    <row r="2472" hidden="1" ht="15.75" customHeight="1" s="412">
      <c r="A2472" s="294" t="n"/>
      <c r="B2472" s="294" t="n"/>
      <c r="C2472" s="294" t="n"/>
      <c r="D2472" s="294" t="n"/>
      <c r="E2472" s="294" t="n"/>
      <c r="F2472" s="295" t="n"/>
      <c r="G2472" s="295" t="n"/>
      <c r="H2472" s="296" t="n"/>
      <c r="I2472" s="295" t="n"/>
      <c r="J2472" s="296" t="n"/>
      <c r="K2472" s="295" t="n"/>
      <c r="L2472" s="297" t="n"/>
      <c r="M2472" s="297">
        <f>'ENS TARDIO 201819'!$K2472-'ENS TARDIO 201819'!$I2472</f>
        <v/>
      </c>
      <c r="N2472" s="295" t="n"/>
      <c r="O2472" s="295" t="n"/>
      <c r="P2472" s="295" t="n"/>
      <c r="Q2472" s="295" t="n"/>
      <c r="R2472" s="295" t="n"/>
      <c r="S2472" s="295" t="n"/>
      <c r="T2472" s="295" t="n"/>
      <c r="U2472" s="295" t="n"/>
      <c r="V2472" s="295" t="n"/>
      <c r="W2472" s="295" t="n"/>
      <c r="X2472" s="290" t="inlineStr">
        <is>
          <t>Plot válido</t>
        </is>
      </c>
    </row>
    <row r="2473" hidden="1" ht="15.75" customHeight="1" s="412">
      <c r="A2473" s="294" t="n"/>
      <c r="B2473" s="294" t="n"/>
      <c r="C2473" s="294" t="n"/>
      <c r="D2473" s="294" t="n"/>
      <c r="E2473" s="294" t="n"/>
      <c r="F2473" s="295" t="n"/>
      <c r="G2473" s="295" t="n"/>
      <c r="H2473" s="296" t="n"/>
      <c r="I2473" s="295" t="n"/>
      <c r="J2473" s="296" t="n"/>
      <c r="K2473" s="295" t="n"/>
      <c r="L2473" s="297" t="n"/>
      <c r="M2473" s="297">
        <f>'ENS TARDIO 201819'!$K2473-'ENS TARDIO 201819'!$I2473</f>
        <v/>
      </c>
      <c r="N2473" s="295" t="n"/>
      <c r="O2473" s="295" t="n"/>
      <c r="P2473" s="295" t="n"/>
      <c r="Q2473" s="295" t="n"/>
      <c r="R2473" s="295" t="n"/>
      <c r="S2473" s="295" t="n"/>
      <c r="T2473" s="295" t="n"/>
      <c r="U2473" s="295" t="n"/>
      <c r="V2473" s="295" t="n"/>
      <c r="W2473" s="295" t="n"/>
      <c r="X2473" s="290" t="inlineStr">
        <is>
          <t>Plot válido</t>
        </is>
      </c>
    </row>
    <row r="2474" hidden="1" ht="15.75" customHeight="1" s="412">
      <c r="A2474" s="294" t="n"/>
      <c r="B2474" s="294" t="n"/>
      <c r="C2474" s="294" t="n"/>
      <c r="D2474" s="294" t="n"/>
      <c r="E2474" s="294" t="n"/>
      <c r="F2474" s="295" t="n"/>
      <c r="G2474" s="295" t="n"/>
      <c r="H2474" s="296" t="n"/>
      <c r="I2474" s="295" t="n"/>
      <c r="J2474" s="296" t="n"/>
      <c r="K2474" s="295" t="n"/>
      <c r="L2474" s="297" t="n"/>
      <c r="M2474" s="297">
        <f>'ENS TARDIO 201819'!$K2474-'ENS TARDIO 201819'!$I2474</f>
        <v/>
      </c>
      <c r="N2474" s="295" t="n"/>
      <c r="O2474" s="295" t="n"/>
      <c r="P2474" s="295" t="n"/>
      <c r="Q2474" s="295" t="n"/>
      <c r="R2474" s="295" t="n"/>
      <c r="S2474" s="295" t="n"/>
      <c r="T2474" s="295" t="n"/>
      <c r="U2474" s="295" t="n"/>
      <c r="V2474" s="295" t="n"/>
      <c r="W2474" s="295" t="n"/>
      <c r="X2474" s="290" t="inlineStr">
        <is>
          <t>Plot válido</t>
        </is>
      </c>
    </row>
    <row r="2475" hidden="1" ht="15.75" customHeight="1" s="412">
      <c r="A2475" s="294" t="n"/>
      <c r="B2475" s="294" t="n"/>
      <c r="C2475" s="294" t="n"/>
      <c r="D2475" s="294" t="n"/>
      <c r="E2475" s="294" t="n"/>
      <c r="F2475" s="295" t="n"/>
      <c r="G2475" s="295" t="n"/>
      <c r="H2475" s="296" t="n"/>
      <c r="I2475" s="295" t="n"/>
      <c r="J2475" s="296" t="n"/>
      <c r="K2475" s="295" t="n"/>
      <c r="L2475" s="297" t="n"/>
      <c r="M2475" s="297">
        <f>'ENS TARDIO 201819'!$K2475-'ENS TARDIO 201819'!$I2475</f>
        <v/>
      </c>
      <c r="N2475" s="295" t="n"/>
      <c r="O2475" s="295" t="n"/>
      <c r="P2475" s="295" t="n"/>
      <c r="Q2475" s="295" t="n"/>
      <c r="R2475" s="295" t="n"/>
      <c r="S2475" s="295" t="n"/>
      <c r="T2475" s="295" t="n"/>
      <c r="U2475" s="295" t="n"/>
      <c r="V2475" s="295" t="n"/>
      <c r="W2475" s="295" t="n"/>
      <c r="X2475" s="290" t="inlineStr">
        <is>
          <t>Plot válido</t>
        </is>
      </c>
    </row>
    <row r="2476" hidden="1" ht="15.75" customHeight="1" s="412">
      <c r="A2476" s="294" t="n"/>
      <c r="B2476" s="294" t="n"/>
      <c r="C2476" s="294" t="n"/>
      <c r="D2476" s="294" t="n"/>
      <c r="E2476" s="294" t="n"/>
      <c r="F2476" s="295" t="n"/>
      <c r="G2476" s="295" t="n"/>
      <c r="H2476" s="296" t="n"/>
      <c r="I2476" s="295" t="n"/>
      <c r="J2476" s="296" t="n"/>
      <c r="K2476" s="295" t="n"/>
      <c r="L2476" s="297" t="n"/>
      <c r="M2476" s="297">
        <f>'ENS TARDIO 201819'!$K2476-'ENS TARDIO 201819'!$I2476</f>
        <v/>
      </c>
      <c r="N2476" s="295" t="n"/>
      <c r="O2476" s="295" t="n"/>
      <c r="P2476" s="295" t="n"/>
      <c r="Q2476" s="295" t="n"/>
      <c r="R2476" s="295" t="n"/>
      <c r="S2476" s="295" t="n"/>
      <c r="T2476" s="295" t="n"/>
      <c r="U2476" s="295" t="n"/>
      <c r="V2476" s="295" t="n"/>
      <c r="W2476" s="295" t="n"/>
      <c r="X2476" s="290" t="inlineStr">
        <is>
          <t>Plot válido</t>
        </is>
      </c>
    </row>
    <row r="2477" hidden="1" ht="15.75" customHeight="1" s="412">
      <c r="A2477" s="294" t="n"/>
      <c r="B2477" s="294" t="n"/>
      <c r="C2477" s="294" t="n"/>
      <c r="D2477" s="294" t="n"/>
      <c r="E2477" s="294" t="n"/>
      <c r="F2477" s="295" t="n"/>
      <c r="G2477" s="295" t="n"/>
      <c r="H2477" s="296" t="n"/>
      <c r="I2477" s="295" t="n"/>
      <c r="J2477" s="296" t="n"/>
      <c r="K2477" s="295" t="n"/>
      <c r="L2477" s="297" t="n"/>
      <c r="M2477" s="297">
        <f>'ENS TARDIO 201819'!$K2477-'ENS TARDIO 201819'!$I2477</f>
        <v/>
      </c>
      <c r="N2477" s="295" t="n"/>
      <c r="O2477" s="295" t="n"/>
      <c r="P2477" s="295" t="n"/>
      <c r="Q2477" s="295" t="n"/>
      <c r="R2477" s="295" t="n"/>
      <c r="S2477" s="295" t="n"/>
      <c r="T2477" s="295" t="n"/>
      <c r="U2477" s="295" t="n"/>
      <c r="V2477" s="295" t="n"/>
      <c r="W2477" s="295" t="n"/>
      <c r="X2477" s="290" t="inlineStr">
        <is>
          <t>Plot válido</t>
        </is>
      </c>
    </row>
    <row r="2478" hidden="1" ht="15.75" customHeight="1" s="412">
      <c r="A2478" s="294" t="n"/>
      <c r="B2478" s="294" t="n"/>
      <c r="C2478" s="294" t="n"/>
      <c r="D2478" s="294" t="n"/>
      <c r="E2478" s="294" t="n"/>
      <c r="F2478" s="295" t="n"/>
      <c r="G2478" s="295" t="n"/>
      <c r="H2478" s="296" t="n"/>
      <c r="I2478" s="295" t="n"/>
      <c r="J2478" s="296" t="n"/>
      <c r="K2478" s="295" t="n"/>
      <c r="L2478" s="297" t="n"/>
      <c r="M2478" s="297">
        <f>'ENS TARDIO 201819'!$K2478-'ENS TARDIO 201819'!$I2478</f>
        <v/>
      </c>
      <c r="N2478" s="295" t="n"/>
      <c r="O2478" s="295" t="n"/>
      <c r="P2478" s="295" t="n"/>
      <c r="Q2478" s="295" t="n"/>
      <c r="R2478" s="295" t="n"/>
      <c r="S2478" s="295" t="n"/>
      <c r="T2478" s="295" t="n"/>
      <c r="U2478" s="295" t="n"/>
      <c r="V2478" s="295" t="n"/>
      <c r="W2478" s="295" t="n"/>
      <c r="X2478" s="290" t="inlineStr">
        <is>
          <t>Plot válido</t>
        </is>
      </c>
    </row>
    <row r="2479" hidden="1" ht="15.75" customHeight="1" s="412">
      <c r="A2479" s="294" t="n"/>
      <c r="B2479" s="294" t="n"/>
      <c r="C2479" s="294" t="n"/>
      <c r="D2479" s="294" t="n"/>
      <c r="E2479" s="294" t="n"/>
      <c r="F2479" s="295" t="n"/>
      <c r="G2479" s="295" t="n"/>
      <c r="H2479" s="296" t="n"/>
      <c r="I2479" s="295" t="n"/>
      <c r="J2479" s="296" t="n"/>
      <c r="K2479" s="295" t="n"/>
      <c r="L2479" s="297" t="n"/>
      <c r="M2479" s="297">
        <f>'ENS TARDIO 201819'!$K2479-'ENS TARDIO 201819'!$I2479</f>
        <v/>
      </c>
      <c r="N2479" s="295" t="n"/>
      <c r="O2479" s="295" t="n"/>
      <c r="P2479" s="295" t="n"/>
      <c r="Q2479" s="295" t="n"/>
      <c r="R2479" s="295" t="n"/>
      <c r="S2479" s="295" t="n"/>
      <c r="T2479" s="295" t="n"/>
      <c r="U2479" s="295" t="n"/>
      <c r="V2479" s="295" t="n"/>
      <c r="W2479" s="295" t="n"/>
      <c r="X2479" s="290" t="inlineStr">
        <is>
          <t>Plot válido</t>
        </is>
      </c>
    </row>
    <row r="2480" hidden="1" ht="15.75" customHeight="1" s="412">
      <c r="A2480" s="294" t="n"/>
      <c r="B2480" s="294" t="n"/>
      <c r="C2480" s="294" t="n"/>
      <c r="D2480" s="294" t="n"/>
      <c r="E2480" s="294" t="n"/>
      <c r="F2480" s="295" t="n"/>
      <c r="G2480" s="295" t="n"/>
      <c r="H2480" s="296" t="n"/>
      <c r="I2480" s="295" t="n"/>
      <c r="J2480" s="296" t="n"/>
      <c r="K2480" s="295" t="n"/>
      <c r="L2480" s="297" t="n"/>
      <c r="M2480" s="297">
        <f>'ENS TARDIO 201819'!$K2480-'ENS TARDIO 201819'!$I2480</f>
        <v/>
      </c>
      <c r="N2480" s="295" t="n"/>
      <c r="O2480" s="295" t="n"/>
      <c r="P2480" s="295" t="n"/>
      <c r="Q2480" s="295" t="n"/>
      <c r="R2480" s="295" t="n"/>
      <c r="S2480" s="295" t="n"/>
      <c r="T2480" s="295" t="n"/>
      <c r="U2480" s="295" t="n"/>
      <c r="V2480" s="295" t="n"/>
      <c r="W2480" s="295" t="n"/>
      <c r="X2480" s="290" t="inlineStr">
        <is>
          <t>Se descarta</t>
        </is>
      </c>
    </row>
    <row r="2481" hidden="1" ht="15.75" customHeight="1" s="412">
      <c r="A2481" s="294" t="n"/>
      <c r="B2481" s="294" t="n"/>
      <c r="C2481" s="294" t="n"/>
      <c r="D2481" s="294" t="n"/>
      <c r="E2481" s="294" t="n"/>
      <c r="F2481" s="295" t="n"/>
      <c r="G2481" s="295" t="n"/>
      <c r="H2481" s="296" t="n"/>
      <c r="I2481" s="295" t="n"/>
      <c r="J2481" s="296" t="n"/>
      <c r="K2481" s="295" t="n"/>
      <c r="L2481" s="297" t="n"/>
      <c r="M2481" s="297">
        <f>'ENS TARDIO 201819'!$K2481-'ENS TARDIO 201819'!$I2481</f>
        <v/>
      </c>
      <c r="N2481" s="295" t="n"/>
      <c r="O2481" s="295" t="n"/>
      <c r="P2481" s="295" t="n"/>
      <c r="Q2481" s="295" t="n"/>
      <c r="R2481" s="295" t="n"/>
      <c r="S2481" s="295" t="n"/>
      <c r="T2481" s="295" t="n"/>
      <c r="U2481" s="295" t="n"/>
      <c r="V2481" s="295" t="n"/>
      <c r="W2481" s="295" t="n"/>
      <c r="X2481" s="290" t="inlineStr">
        <is>
          <t>Se descarta</t>
        </is>
      </c>
    </row>
    <row r="2482" hidden="1" ht="15.75" customHeight="1" s="412">
      <c r="A2482" s="294" t="n"/>
      <c r="B2482" s="294" t="n"/>
      <c r="C2482" s="294" t="n"/>
      <c r="D2482" s="294" t="n"/>
      <c r="E2482" s="294" t="n"/>
      <c r="F2482" s="295" t="n"/>
      <c r="G2482" s="295" t="n"/>
      <c r="H2482" s="296" t="n"/>
      <c r="I2482" s="295" t="n"/>
      <c r="J2482" s="296" t="n"/>
      <c r="K2482" s="295" t="n"/>
      <c r="L2482" s="297" t="n"/>
      <c r="M2482" s="297">
        <f>'ENS TARDIO 201819'!$K2482-'ENS TARDIO 201819'!$I2482</f>
        <v/>
      </c>
      <c r="N2482" s="295" t="n"/>
      <c r="O2482" s="295" t="n"/>
      <c r="P2482" s="295" t="n"/>
      <c r="Q2482" s="295" t="n"/>
      <c r="R2482" s="295" t="n"/>
      <c r="S2482" s="295" t="n"/>
      <c r="T2482" s="295" t="n"/>
      <c r="U2482" s="295" t="n"/>
      <c r="V2482" s="295" t="n"/>
      <c r="W2482" s="295" t="n"/>
      <c r="X2482" s="290" t="inlineStr">
        <is>
          <t>Se descarta</t>
        </is>
      </c>
    </row>
    <row r="2483" hidden="1" ht="15.75" customHeight="1" s="412">
      <c r="A2483" s="294" t="n"/>
      <c r="B2483" s="294" t="n"/>
      <c r="C2483" s="294" t="n"/>
      <c r="D2483" s="294" t="n"/>
      <c r="E2483" s="294" t="n"/>
      <c r="F2483" s="295" t="n"/>
      <c r="G2483" s="295" t="n"/>
      <c r="H2483" s="296" t="n"/>
      <c r="I2483" s="295" t="n"/>
      <c r="J2483" s="296" t="n"/>
      <c r="K2483" s="295" t="n"/>
      <c r="L2483" s="297" t="n"/>
      <c r="M2483" s="297">
        <f>'ENS TARDIO 201819'!$K2483-'ENS TARDIO 201819'!$I2483</f>
        <v/>
      </c>
      <c r="N2483" s="295" t="n"/>
      <c r="O2483" s="295" t="n"/>
      <c r="P2483" s="295" t="n"/>
      <c r="Q2483" s="295" t="n"/>
      <c r="R2483" s="295" t="n"/>
      <c r="S2483" s="295" t="n"/>
      <c r="T2483" s="295" t="n"/>
      <c r="U2483" s="295" t="n"/>
      <c r="V2483" s="295" t="n"/>
      <c r="W2483" s="295" t="n"/>
      <c r="X2483" s="290" t="inlineStr">
        <is>
          <t>Se descarta</t>
        </is>
      </c>
    </row>
    <row r="2484" hidden="1" ht="15.75" customHeight="1" s="412">
      <c r="A2484" s="294" t="n"/>
      <c r="B2484" s="294" t="n"/>
      <c r="C2484" s="294" t="n"/>
      <c r="D2484" s="294" t="n"/>
      <c r="E2484" s="294" t="n"/>
      <c r="F2484" s="295" t="n"/>
      <c r="G2484" s="295" t="n"/>
      <c r="H2484" s="296" t="n"/>
      <c r="I2484" s="295" t="n"/>
      <c r="J2484" s="296" t="n"/>
      <c r="K2484" s="295" t="n"/>
      <c r="L2484" s="297" t="n"/>
      <c r="M2484" s="297">
        <f>'ENS TARDIO 201819'!$K2484-'ENS TARDIO 201819'!$I2484</f>
        <v/>
      </c>
      <c r="N2484" s="295" t="n"/>
      <c r="O2484" s="295" t="n"/>
      <c r="P2484" s="295" t="n"/>
      <c r="Q2484" s="295" t="n"/>
      <c r="R2484" s="295" t="n"/>
      <c r="S2484" s="295" t="n"/>
      <c r="T2484" s="295" t="n"/>
      <c r="U2484" s="295" t="n"/>
      <c r="V2484" s="295" t="n"/>
      <c r="W2484" s="295" t="n"/>
      <c r="X2484" s="290" t="inlineStr">
        <is>
          <t>Se descarta</t>
        </is>
      </c>
    </row>
    <row r="2485" hidden="1" ht="15.75" customHeight="1" s="412">
      <c r="A2485" s="294" t="n"/>
      <c r="B2485" s="294" t="n"/>
      <c r="C2485" s="294" t="n"/>
      <c r="D2485" s="294" t="n"/>
      <c r="E2485" s="294" t="n"/>
      <c r="F2485" s="295" t="n"/>
      <c r="G2485" s="295" t="n"/>
      <c r="H2485" s="296" t="n"/>
      <c r="I2485" s="295" t="n"/>
      <c r="J2485" s="296" t="n"/>
      <c r="K2485" s="295" t="n"/>
      <c r="L2485" s="297" t="n"/>
      <c r="M2485" s="297">
        <f>'ENS TARDIO 201819'!$K2485-'ENS TARDIO 201819'!$I2485</f>
        <v/>
      </c>
      <c r="N2485" s="295" t="n"/>
      <c r="O2485" s="295" t="n"/>
      <c r="P2485" s="295" t="n"/>
      <c r="Q2485" s="295" t="n"/>
      <c r="R2485" s="295" t="n"/>
      <c r="S2485" s="295" t="n"/>
      <c r="T2485" s="295" t="n"/>
      <c r="U2485" s="295" t="n"/>
      <c r="V2485" s="295" t="n"/>
      <c r="W2485" s="295" t="n"/>
      <c r="X2485" s="290" t="inlineStr">
        <is>
          <t>Se descarta</t>
        </is>
      </c>
    </row>
    <row r="2486" hidden="1" ht="15.75" customHeight="1" s="412">
      <c r="A2486" s="294" t="n"/>
      <c r="B2486" s="294" t="n"/>
      <c r="C2486" s="294" t="n"/>
      <c r="D2486" s="294" t="n"/>
      <c r="E2486" s="294" t="n"/>
      <c r="F2486" s="295" t="n"/>
      <c r="G2486" s="295" t="n"/>
      <c r="H2486" s="296" t="n"/>
      <c r="I2486" s="295" t="n"/>
      <c r="J2486" s="296" t="n"/>
      <c r="K2486" s="295" t="n"/>
      <c r="L2486" s="297" t="n"/>
      <c r="M2486" s="297">
        <f>'ENS TARDIO 201819'!$K2486-'ENS TARDIO 201819'!$I2486</f>
        <v/>
      </c>
      <c r="N2486" s="295" t="n"/>
      <c r="O2486" s="295" t="n"/>
      <c r="P2486" s="295" t="n"/>
      <c r="Q2486" s="295" t="n"/>
      <c r="R2486" s="295" t="n"/>
      <c r="S2486" s="295" t="n"/>
      <c r="T2486" s="295" t="n"/>
      <c r="U2486" s="295" t="n"/>
      <c r="V2486" s="295" t="n"/>
      <c r="W2486" s="295" t="n"/>
      <c r="X2486" s="290" t="inlineStr">
        <is>
          <t>Se descarta</t>
        </is>
      </c>
    </row>
    <row r="2487" hidden="1" ht="15.75" customHeight="1" s="412">
      <c r="A2487" s="294" t="n"/>
      <c r="B2487" s="294" t="n"/>
      <c r="C2487" s="294" t="n"/>
      <c r="D2487" s="294" t="n"/>
      <c r="E2487" s="294" t="n"/>
      <c r="F2487" s="295" t="n"/>
      <c r="G2487" s="295" t="n"/>
      <c r="H2487" s="296" t="n"/>
      <c r="I2487" s="295" t="n"/>
      <c r="J2487" s="296" t="n"/>
      <c r="K2487" s="295" t="n"/>
      <c r="L2487" s="297" t="n"/>
      <c r="M2487" s="297">
        <f>'ENS TARDIO 201819'!$K2487-'ENS TARDIO 201819'!$I2487</f>
        <v/>
      </c>
      <c r="N2487" s="295" t="n"/>
      <c r="O2487" s="295" t="n"/>
      <c r="P2487" s="295" t="n"/>
      <c r="Q2487" s="295" t="n"/>
      <c r="R2487" s="295" t="n"/>
      <c r="S2487" s="295" t="n"/>
      <c r="T2487" s="295" t="n"/>
      <c r="U2487" s="295" t="n"/>
      <c r="V2487" s="295" t="n"/>
      <c r="W2487" s="295" t="n"/>
      <c r="X2487" s="290" t="inlineStr">
        <is>
          <t>Se descarta</t>
        </is>
      </c>
    </row>
    <row r="2488" hidden="1" ht="15.75" customHeight="1" s="412">
      <c r="A2488" s="294" t="n"/>
      <c r="B2488" s="294" t="n"/>
      <c r="C2488" s="294" t="n"/>
      <c r="D2488" s="294" t="n"/>
      <c r="E2488" s="294" t="n"/>
      <c r="F2488" s="295" t="n"/>
      <c r="G2488" s="295" t="n"/>
      <c r="H2488" s="296" t="n"/>
      <c r="I2488" s="295" t="n"/>
      <c r="J2488" s="296" t="n"/>
      <c r="K2488" s="295" t="n"/>
      <c r="L2488" s="297" t="n"/>
      <c r="M2488" s="297">
        <f>'ENS TARDIO 201819'!$K2488-'ENS TARDIO 201819'!$I2488</f>
        <v/>
      </c>
      <c r="N2488" s="295" t="n"/>
      <c r="O2488" s="295" t="n"/>
      <c r="P2488" s="295" t="n"/>
      <c r="Q2488" s="295" t="n"/>
      <c r="R2488" s="295" t="n"/>
      <c r="S2488" s="295" t="n"/>
      <c r="T2488" s="295" t="n"/>
      <c r="U2488" s="295" t="n"/>
      <c r="V2488" s="295" t="n"/>
      <c r="W2488" s="295" t="n"/>
      <c r="X2488" s="290" t="inlineStr">
        <is>
          <t>Se descarta</t>
        </is>
      </c>
    </row>
    <row r="2489" hidden="1" ht="15.75" customHeight="1" s="412">
      <c r="A2489" s="294" t="n"/>
      <c r="B2489" s="294" t="n"/>
      <c r="C2489" s="294" t="n"/>
      <c r="D2489" s="294" t="n"/>
      <c r="E2489" s="294" t="n"/>
      <c r="F2489" s="295" t="n"/>
      <c r="G2489" s="295" t="n"/>
      <c r="H2489" s="296" t="n"/>
      <c r="I2489" s="295" t="n"/>
      <c r="J2489" s="296" t="n"/>
      <c r="K2489" s="295" t="n"/>
      <c r="L2489" s="297" t="n"/>
      <c r="M2489" s="297">
        <f>'ENS TARDIO 201819'!$K2489-'ENS TARDIO 201819'!$I2489</f>
        <v/>
      </c>
      <c r="N2489" s="295" t="n"/>
      <c r="O2489" s="295" t="n"/>
      <c r="P2489" s="295" t="n"/>
      <c r="Q2489" s="295" t="n"/>
      <c r="R2489" s="295" t="n"/>
      <c r="S2489" s="295" t="n"/>
      <c r="T2489" s="295" t="n"/>
      <c r="U2489" s="295" t="n"/>
      <c r="V2489" s="295" t="n"/>
      <c r="W2489" s="295" t="n"/>
      <c r="X2489" s="290" t="inlineStr">
        <is>
          <t>Se descarta</t>
        </is>
      </c>
    </row>
    <row r="2490" hidden="1" ht="15.75" customHeight="1" s="412">
      <c r="A2490" s="294" t="n"/>
      <c r="B2490" s="294" t="n"/>
      <c r="C2490" s="294" t="n"/>
      <c r="D2490" s="294" t="n"/>
      <c r="E2490" s="294" t="n"/>
      <c r="F2490" s="295" t="n"/>
      <c r="G2490" s="295" t="n"/>
      <c r="H2490" s="296" t="n"/>
      <c r="I2490" s="295" t="n"/>
      <c r="J2490" s="296" t="n"/>
      <c r="K2490" s="295" t="n"/>
      <c r="L2490" s="297" t="n"/>
      <c r="M2490" s="297">
        <f>'ENS TARDIO 201819'!$K2490-'ENS TARDIO 201819'!$I2490</f>
        <v/>
      </c>
      <c r="N2490" s="295" t="n"/>
      <c r="O2490" s="295" t="n"/>
      <c r="P2490" s="295" t="n"/>
      <c r="Q2490" s="295" t="n"/>
      <c r="R2490" s="295" t="n"/>
      <c r="S2490" s="295" t="n"/>
      <c r="T2490" s="295" t="n"/>
      <c r="U2490" s="295" t="n"/>
      <c r="V2490" s="295" t="n"/>
      <c r="W2490" s="295" t="n"/>
      <c r="X2490" s="290" t="inlineStr">
        <is>
          <t>Se descarta</t>
        </is>
      </c>
    </row>
    <row r="2491" hidden="1" ht="15.75" customHeight="1" s="412">
      <c r="A2491" s="294" t="n"/>
      <c r="B2491" s="294" t="n"/>
      <c r="C2491" s="294" t="n"/>
      <c r="D2491" s="294" t="n"/>
      <c r="E2491" s="294" t="n"/>
      <c r="F2491" s="295" t="n"/>
      <c r="G2491" s="295" t="n"/>
      <c r="H2491" s="296" t="n"/>
      <c r="I2491" s="295" t="n"/>
      <c r="J2491" s="296" t="n"/>
      <c r="K2491" s="295" t="n"/>
      <c r="L2491" s="297" t="n"/>
      <c r="M2491" s="297">
        <f>'ENS TARDIO 201819'!$K2491-'ENS TARDIO 201819'!$I2491</f>
        <v/>
      </c>
      <c r="N2491" s="295" t="n"/>
      <c r="O2491" s="295" t="n"/>
      <c r="P2491" s="295" t="n"/>
      <c r="Q2491" s="295" t="n"/>
      <c r="R2491" s="295" t="n"/>
      <c r="S2491" s="295" t="n"/>
      <c r="T2491" s="295" t="n"/>
      <c r="U2491" s="295" t="n"/>
      <c r="V2491" s="295" t="n"/>
      <c r="W2491" s="295" t="n"/>
      <c r="X2491" s="290" t="inlineStr">
        <is>
          <t>Se descarta</t>
        </is>
      </c>
    </row>
    <row r="2492" hidden="1" ht="15.75" customHeight="1" s="412">
      <c r="A2492" s="294" t="n"/>
      <c r="B2492" s="294" t="n"/>
      <c r="C2492" s="294" t="n"/>
      <c r="D2492" s="294" t="n"/>
      <c r="E2492" s="294" t="n"/>
      <c r="F2492" s="295" t="n"/>
      <c r="G2492" s="295" t="n"/>
      <c r="H2492" s="296" t="n"/>
      <c r="I2492" s="295" t="n"/>
      <c r="J2492" s="296" t="n"/>
      <c r="K2492" s="295" t="n"/>
      <c r="L2492" s="297" t="n"/>
      <c r="M2492" s="297">
        <f>'ENS TARDIO 201819'!$K2492-'ENS TARDIO 201819'!$I2492</f>
        <v/>
      </c>
      <c r="N2492" s="295" t="n"/>
      <c r="O2492" s="295" t="n"/>
      <c r="P2492" s="295" t="n"/>
      <c r="Q2492" s="295" t="n"/>
      <c r="R2492" s="295" t="n"/>
      <c r="S2492" s="295" t="n"/>
      <c r="T2492" s="295" t="n"/>
      <c r="U2492" s="295" t="n"/>
      <c r="V2492" s="295" t="n"/>
      <c r="W2492" s="295" t="n"/>
      <c r="X2492" s="290" t="inlineStr">
        <is>
          <t>Se descarta</t>
        </is>
      </c>
    </row>
    <row r="2493" hidden="1" ht="15.75" customHeight="1" s="412">
      <c r="A2493" s="294" t="n"/>
      <c r="B2493" s="294" t="n"/>
      <c r="C2493" s="294" t="n"/>
      <c r="D2493" s="294" t="n"/>
      <c r="E2493" s="294" t="n"/>
      <c r="F2493" s="295" t="n"/>
      <c r="G2493" s="295" t="n"/>
      <c r="H2493" s="296" t="n"/>
      <c r="I2493" s="295" t="n"/>
      <c r="J2493" s="296" t="n"/>
      <c r="K2493" s="295" t="n"/>
      <c r="L2493" s="297" t="n"/>
      <c r="M2493" s="297">
        <f>'ENS TARDIO 201819'!$K2493-'ENS TARDIO 201819'!$I2493</f>
        <v/>
      </c>
      <c r="N2493" s="295" t="n"/>
      <c r="O2493" s="295" t="n"/>
      <c r="P2493" s="295" t="n"/>
      <c r="Q2493" s="295" t="n"/>
      <c r="R2493" s="295" t="n"/>
      <c r="S2493" s="295" t="n"/>
      <c r="T2493" s="295" t="n"/>
      <c r="U2493" s="295" t="n"/>
      <c r="V2493" s="295" t="n"/>
      <c r="W2493" s="295" t="n"/>
      <c r="X2493" s="290" t="inlineStr">
        <is>
          <t>Se descarta</t>
        </is>
      </c>
    </row>
    <row r="2494" hidden="1" ht="15.75" customHeight="1" s="412">
      <c r="A2494" s="294" t="n"/>
      <c r="B2494" s="294" t="n"/>
      <c r="C2494" s="294" t="n"/>
      <c r="D2494" s="294" t="n"/>
      <c r="E2494" s="294" t="n"/>
      <c r="F2494" s="295" t="n"/>
      <c r="G2494" s="295" t="n"/>
      <c r="H2494" s="296" t="n"/>
      <c r="I2494" s="295" t="n"/>
      <c r="J2494" s="296" t="n"/>
      <c r="K2494" s="295" t="n"/>
      <c r="L2494" s="297" t="n"/>
      <c r="M2494" s="297">
        <f>'ENS TARDIO 201819'!$K2494-'ENS TARDIO 201819'!$I2494</f>
        <v/>
      </c>
      <c r="N2494" s="295" t="n"/>
      <c r="O2494" s="295" t="n"/>
      <c r="P2494" s="295" t="n"/>
      <c r="Q2494" s="295" t="n"/>
      <c r="R2494" s="295" t="n"/>
      <c r="S2494" s="295" t="n"/>
      <c r="T2494" s="295" t="n"/>
      <c r="U2494" s="295" t="n"/>
      <c r="V2494" s="295" t="n"/>
      <c r="W2494" s="295" t="n"/>
      <c r="X2494" s="290" t="inlineStr">
        <is>
          <t>Se descarta</t>
        </is>
      </c>
    </row>
    <row r="2495" hidden="1" ht="15.75" customHeight="1" s="412">
      <c r="A2495" s="294" t="n"/>
      <c r="B2495" s="294" t="n"/>
      <c r="C2495" s="294" t="n"/>
      <c r="D2495" s="294" t="n"/>
      <c r="E2495" s="294" t="n"/>
      <c r="F2495" s="295" t="n"/>
      <c r="G2495" s="295" t="n"/>
      <c r="H2495" s="296" t="n"/>
      <c r="I2495" s="295" t="n"/>
      <c r="J2495" s="296" t="n"/>
      <c r="K2495" s="295" t="n"/>
      <c r="L2495" s="297" t="n"/>
      <c r="M2495" s="297">
        <f>'ENS TARDIO 201819'!$K2495-'ENS TARDIO 201819'!$I2495</f>
        <v/>
      </c>
      <c r="N2495" s="295" t="n"/>
      <c r="O2495" s="295" t="n"/>
      <c r="P2495" s="295" t="n"/>
      <c r="Q2495" s="295" t="n"/>
      <c r="R2495" s="295" t="n"/>
      <c r="S2495" s="295" t="n"/>
      <c r="T2495" s="295" t="n"/>
      <c r="U2495" s="295" t="n"/>
      <c r="V2495" s="295" t="n"/>
      <c r="W2495" s="295" t="n"/>
      <c r="X2495" s="290" t="inlineStr">
        <is>
          <t>Se descarta</t>
        </is>
      </c>
    </row>
    <row r="2496" hidden="1" ht="15.75" customHeight="1" s="412">
      <c r="A2496" s="294" t="n"/>
      <c r="B2496" s="294" t="n"/>
      <c r="C2496" s="294" t="n"/>
      <c r="D2496" s="294" t="n"/>
      <c r="E2496" s="294" t="n"/>
      <c r="F2496" s="295" t="n"/>
      <c r="G2496" s="295" t="n"/>
      <c r="H2496" s="296" t="n"/>
      <c r="I2496" s="295" t="n"/>
      <c r="J2496" s="296" t="n"/>
      <c r="K2496" s="295" t="n"/>
      <c r="L2496" s="297" t="n"/>
      <c r="M2496" s="297">
        <f>'ENS TARDIO 201819'!$K2496-'ENS TARDIO 201819'!$I2496</f>
        <v/>
      </c>
      <c r="N2496" s="295" t="n"/>
      <c r="O2496" s="295" t="n"/>
      <c r="P2496" s="295" t="n"/>
      <c r="Q2496" s="295" t="n"/>
      <c r="R2496" s="295" t="n"/>
      <c r="S2496" s="295" t="n"/>
      <c r="T2496" s="295" t="n"/>
      <c r="U2496" s="295" t="n"/>
      <c r="V2496" s="295" t="n"/>
      <c r="W2496" s="295" t="n"/>
      <c r="X2496" s="290" t="inlineStr">
        <is>
          <t>Se descarta</t>
        </is>
      </c>
    </row>
    <row r="2497" hidden="1" ht="15.75" customHeight="1" s="412">
      <c r="A2497" s="294" t="n"/>
      <c r="B2497" s="294" t="n"/>
      <c r="C2497" s="294" t="n"/>
      <c r="D2497" s="294" t="n"/>
      <c r="E2497" s="294" t="n"/>
      <c r="F2497" s="295" t="n"/>
      <c r="G2497" s="295" t="n"/>
      <c r="H2497" s="296" t="n"/>
      <c r="I2497" s="295" t="n"/>
      <c r="J2497" s="296" t="n"/>
      <c r="K2497" s="295" t="n"/>
      <c r="L2497" s="297" t="n"/>
      <c r="M2497" s="297">
        <f>'ENS TARDIO 201819'!$K2497-'ENS TARDIO 201819'!$I2497</f>
        <v/>
      </c>
      <c r="N2497" s="295" t="n"/>
      <c r="O2497" s="295" t="n"/>
      <c r="P2497" s="295" t="n"/>
      <c r="Q2497" s="295" t="n"/>
      <c r="R2497" s="295" t="n"/>
      <c r="S2497" s="295" t="n"/>
      <c r="T2497" s="295" t="n"/>
      <c r="U2497" s="295" t="n"/>
      <c r="V2497" s="295" t="n"/>
      <c r="W2497" s="295" t="n"/>
      <c r="X2497" s="290" t="inlineStr">
        <is>
          <t>Se descarta</t>
        </is>
      </c>
    </row>
    <row r="2498" hidden="1" ht="15.75" customHeight="1" s="412">
      <c r="A2498" s="294" t="n"/>
      <c r="B2498" s="294" t="n"/>
      <c r="C2498" s="294" t="n"/>
      <c r="D2498" s="294" t="n"/>
      <c r="E2498" s="294" t="n"/>
      <c r="F2498" s="295" t="n"/>
      <c r="G2498" s="295" t="n"/>
      <c r="H2498" s="296" t="n"/>
      <c r="I2498" s="295" t="n"/>
      <c r="J2498" s="296" t="n"/>
      <c r="K2498" s="295" t="n"/>
      <c r="L2498" s="297" t="n"/>
      <c r="M2498" s="297">
        <f>'ENS TARDIO 201819'!$K2498-'ENS TARDIO 201819'!$I2498</f>
        <v/>
      </c>
      <c r="N2498" s="295" t="n"/>
      <c r="O2498" s="295" t="n"/>
      <c r="P2498" s="295" t="n"/>
      <c r="Q2498" s="295" t="n"/>
      <c r="R2498" s="295" t="n"/>
      <c r="S2498" s="295" t="n"/>
      <c r="T2498" s="295" t="n"/>
      <c r="U2498" s="295" t="n"/>
      <c r="V2498" s="295" t="n"/>
      <c r="W2498" s="295" t="n"/>
      <c r="X2498" s="290" t="inlineStr">
        <is>
          <t>Se descarta</t>
        </is>
      </c>
    </row>
    <row r="2499" hidden="1" ht="15.75" customHeight="1" s="412">
      <c r="A2499" s="294" t="n"/>
      <c r="B2499" s="294" t="n"/>
      <c r="C2499" s="294" t="n"/>
      <c r="D2499" s="294" t="n"/>
      <c r="E2499" s="294" t="n"/>
      <c r="F2499" s="295" t="n"/>
      <c r="G2499" s="295" t="n"/>
      <c r="H2499" s="296" t="n"/>
      <c r="I2499" s="295" t="n"/>
      <c r="J2499" s="296" t="n"/>
      <c r="K2499" s="295" t="n"/>
      <c r="L2499" s="297" t="n"/>
      <c r="M2499" s="297">
        <f>'ENS TARDIO 201819'!$K2499-'ENS TARDIO 201819'!$I2499</f>
        <v/>
      </c>
      <c r="N2499" s="295" t="n"/>
      <c r="O2499" s="295" t="n"/>
      <c r="P2499" s="295" t="n"/>
      <c r="Q2499" s="295" t="n"/>
      <c r="R2499" s="295" t="n"/>
      <c r="S2499" s="295" t="n"/>
      <c r="T2499" s="295" t="n"/>
      <c r="U2499" s="295" t="n"/>
      <c r="V2499" s="295" t="n"/>
      <c r="W2499" s="295" t="n"/>
      <c r="X2499" s="290" t="inlineStr">
        <is>
          <t>Se descarta</t>
        </is>
      </c>
    </row>
    <row r="2500" hidden="1" ht="15.75" customHeight="1" s="412">
      <c r="A2500" s="294" t="n"/>
      <c r="B2500" s="294" t="n"/>
      <c r="C2500" s="294" t="n"/>
      <c r="D2500" s="294" t="n"/>
      <c r="E2500" s="294" t="n"/>
      <c r="F2500" s="295" t="n"/>
      <c r="G2500" s="295" t="n"/>
      <c r="H2500" s="296" t="n"/>
      <c r="I2500" s="295" t="n"/>
      <c r="J2500" s="296" t="n"/>
      <c r="K2500" s="295" t="n"/>
      <c r="L2500" s="297" t="n"/>
      <c r="M2500" s="297">
        <f>'ENS TARDIO 201819'!$K2500-'ENS TARDIO 201819'!$I2500</f>
        <v/>
      </c>
      <c r="N2500" s="295" t="n"/>
      <c r="O2500" s="295" t="n"/>
      <c r="P2500" s="295" t="n"/>
      <c r="Q2500" s="295" t="n"/>
      <c r="R2500" s="295" t="n"/>
      <c r="S2500" s="295" t="n"/>
      <c r="T2500" s="295" t="n"/>
      <c r="U2500" s="295" t="n"/>
      <c r="V2500" s="295" t="n"/>
      <c r="W2500" s="295" t="n"/>
      <c r="X2500" s="290" t="inlineStr">
        <is>
          <t>Se descarta</t>
        </is>
      </c>
    </row>
    <row r="2501" hidden="1" ht="15.75" customHeight="1" s="412">
      <c r="A2501" s="294" t="n"/>
      <c r="B2501" s="294" t="n"/>
      <c r="C2501" s="294" t="n"/>
      <c r="D2501" s="294" t="n"/>
      <c r="E2501" s="294" t="n"/>
      <c r="F2501" s="295" t="n"/>
      <c r="G2501" s="295" t="n"/>
      <c r="H2501" s="296" t="n"/>
      <c r="I2501" s="295" t="n"/>
      <c r="J2501" s="296" t="n"/>
      <c r="K2501" s="295" t="n"/>
      <c r="L2501" s="297" t="n"/>
      <c r="M2501" s="297">
        <f>'ENS TARDIO 201819'!$K2501-'ENS TARDIO 201819'!$I2501</f>
        <v/>
      </c>
      <c r="N2501" s="295" t="n"/>
      <c r="O2501" s="295" t="n"/>
      <c r="P2501" s="295" t="n"/>
      <c r="Q2501" s="295" t="n"/>
      <c r="R2501" s="295" t="n"/>
      <c r="S2501" s="295" t="n"/>
      <c r="T2501" s="295" t="n"/>
      <c r="U2501" s="295" t="n"/>
      <c r="V2501" s="295" t="n"/>
      <c r="W2501" s="295" t="n"/>
      <c r="X2501" s="290" t="inlineStr">
        <is>
          <t>Se descarta</t>
        </is>
      </c>
    </row>
    <row r="2502" hidden="1" ht="15.75" customHeight="1" s="412">
      <c r="A2502" s="294" t="n"/>
      <c r="B2502" s="294" t="n"/>
      <c r="C2502" s="294" t="n"/>
      <c r="D2502" s="294" t="n"/>
      <c r="E2502" s="294" t="n"/>
      <c r="F2502" s="295" t="n"/>
      <c r="G2502" s="295" t="n"/>
      <c r="H2502" s="296" t="n"/>
      <c r="I2502" s="295" t="n"/>
      <c r="J2502" s="296" t="n"/>
      <c r="K2502" s="295" t="n"/>
      <c r="L2502" s="297" t="n"/>
      <c r="M2502" s="297">
        <f>'ENS TARDIO 201819'!$K2502-'ENS TARDIO 201819'!$I2502</f>
        <v/>
      </c>
      <c r="N2502" s="295" t="n"/>
      <c r="O2502" s="295" t="n"/>
      <c r="P2502" s="295" t="n"/>
      <c r="Q2502" s="295" t="n"/>
      <c r="R2502" s="295" t="n"/>
      <c r="S2502" s="295" t="n"/>
      <c r="T2502" s="295" t="n"/>
      <c r="U2502" s="295" t="n"/>
      <c r="V2502" s="295" t="n"/>
      <c r="W2502" s="295" t="n"/>
      <c r="X2502" s="290" t="inlineStr">
        <is>
          <t>Se descarta</t>
        </is>
      </c>
    </row>
    <row r="2503" hidden="1" ht="15.75" customHeight="1" s="412">
      <c r="A2503" s="294" t="n"/>
      <c r="B2503" s="294" t="n"/>
      <c r="C2503" s="294" t="n"/>
      <c r="D2503" s="294" t="n"/>
      <c r="E2503" s="294" t="n"/>
      <c r="F2503" s="295" t="n"/>
      <c r="G2503" s="295" t="n"/>
      <c r="H2503" s="296" t="n"/>
      <c r="I2503" s="295" t="n"/>
      <c r="J2503" s="296" t="n"/>
      <c r="K2503" s="295" t="n"/>
      <c r="L2503" s="297" t="n"/>
      <c r="M2503" s="297">
        <f>'ENS TARDIO 201819'!$K2503-'ENS TARDIO 201819'!$I2503</f>
        <v/>
      </c>
      <c r="N2503" s="295" t="n"/>
      <c r="O2503" s="295" t="n"/>
      <c r="P2503" s="295" t="n"/>
      <c r="Q2503" s="295" t="n"/>
      <c r="R2503" s="295" t="n"/>
      <c r="S2503" s="295" t="n"/>
      <c r="T2503" s="295" t="n"/>
      <c r="U2503" s="295" t="n"/>
      <c r="V2503" s="295" t="n"/>
      <c r="W2503" s="295" t="n"/>
      <c r="X2503" s="290" t="inlineStr">
        <is>
          <t>Se descarta</t>
        </is>
      </c>
    </row>
    <row r="2504" hidden="1" ht="15.75" customHeight="1" s="412">
      <c r="A2504" s="294" t="n"/>
      <c r="B2504" s="294" t="n"/>
      <c r="C2504" s="294" t="n"/>
      <c r="D2504" s="294" t="n"/>
      <c r="E2504" s="294" t="n"/>
      <c r="F2504" s="295" t="n"/>
      <c r="G2504" s="295" t="n"/>
      <c r="H2504" s="296" t="n"/>
      <c r="I2504" s="295" t="n"/>
      <c r="J2504" s="296" t="n"/>
      <c r="K2504" s="295" t="n"/>
      <c r="L2504" s="297" t="n"/>
      <c r="M2504" s="297">
        <f>'ENS TARDIO 201819'!$K2504-'ENS TARDIO 201819'!$I2504</f>
        <v/>
      </c>
      <c r="N2504" s="295" t="n"/>
      <c r="O2504" s="295" t="n"/>
      <c r="P2504" s="295" t="n"/>
      <c r="Q2504" s="295" t="n"/>
      <c r="R2504" s="295" t="n"/>
      <c r="S2504" s="295" t="n"/>
      <c r="T2504" s="295" t="n"/>
      <c r="U2504" s="295" t="n"/>
      <c r="V2504" s="295" t="n"/>
      <c r="W2504" s="295" t="n"/>
      <c r="X2504" s="290" t="inlineStr">
        <is>
          <t>Se descarta</t>
        </is>
      </c>
    </row>
    <row r="2505" hidden="1" ht="15.75" customHeight="1" s="412">
      <c r="A2505" s="294" t="n"/>
      <c r="B2505" s="294" t="n"/>
      <c r="C2505" s="294" t="n"/>
      <c r="D2505" s="294" t="n"/>
      <c r="E2505" s="294" t="n"/>
      <c r="F2505" s="295" t="n"/>
      <c r="G2505" s="295" t="n"/>
      <c r="H2505" s="296" t="n"/>
      <c r="I2505" s="295" t="n"/>
      <c r="J2505" s="296" t="n"/>
      <c r="K2505" s="295" t="n"/>
      <c r="L2505" s="297" t="n"/>
      <c r="M2505" s="297">
        <f>'ENS TARDIO 201819'!$K2505-'ENS TARDIO 201819'!$I2505</f>
        <v/>
      </c>
      <c r="N2505" s="295" t="n"/>
      <c r="O2505" s="295" t="n"/>
      <c r="P2505" s="295" t="n"/>
      <c r="Q2505" s="295" t="n"/>
      <c r="R2505" s="295" t="n"/>
      <c r="S2505" s="295" t="n"/>
      <c r="T2505" s="295" t="n"/>
      <c r="U2505" s="295" t="n"/>
      <c r="V2505" s="295" t="n"/>
      <c r="W2505" s="295" t="n"/>
      <c r="X2505" s="290" t="inlineStr">
        <is>
          <t>Se descarta</t>
        </is>
      </c>
    </row>
    <row r="2506" hidden="1" ht="15.75" customHeight="1" s="412">
      <c r="A2506" s="294" t="n"/>
      <c r="B2506" s="294" t="n"/>
      <c r="C2506" s="294" t="n"/>
      <c r="D2506" s="294" t="n"/>
      <c r="E2506" s="294" t="n"/>
      <c r="F2506" s="295" t="n"/>
      <c r="G2506" s="295" t="n"/>
      <c r="H2506" s="296" t="n"/>
      <c r="I2506" s="295" t="n"/>
      <c r="J2506" s="296" t="n"/>
      <c r="K2506" s="295" t="n"/>
      <c r="L2506" s="297" t="n"/>
      <c r="M2506" s="297">
        <f>'ENS TARDIO 201819'!$K2506-'ENS TARDIO 201819'!$I2506</f>
        <v/>
      </c>
      <c r="N2506" s="295" t="n"/>
      <c r="O2506" s="295" t="n"/>
      <c r="P2506" s="295" t="n"/>
      <c r="Q2506" s="295" t="n"/>
      <c r="R2506" s="295" t="n"/>
      <c r="S2506" s="295" t="n"/>
      <c r="T2506" s="295" t="n"/>
      <c r="U2506" s="295" t="n"/>
      <c r="V2506" s="295" t="n"/>
      <c r="W2506" s="295" t="n"/>
      <c r="X2506" s="290" t="inlineStr">
        <is>
          <t>Se descarta</t>
        </is>
      </c>
    </row>
    <row r="2507" hidden="1" ht="15.75" customHeight="1" s="412">
      <c r="A2507" s="294" t="n"/>
      <c r="B2507" s="294" t="n"/>
      <c r="C2507" s="294" t="n"/>
      <c r="D2507" s="294" t="n"/>
      <c r="E2507" s="294" t="n"/>
      <c r="F2507" s="295" t="n"/>
      <c r="G2507" s="295" t="n"/>
      <c r="H2507" s="296" t="n"/>
      <c r="I2507" s="295" t="n"/>
      <c r="J2507" s="296" t="n"/>
      <c r="K2507" s="295" t="n"/>
      <c r="L2507" s="297" t="n"/>
      <c r="M2507" s="297">
        <f>'ENS TARDIO 201819'!$K2507-'ENS TARDIO 201819'!$I2507</f>
        <v/>
      </c>
      <c r="N2507" s="295" t="n"/>
      <c r="O2507" s="295" t="n"/>
      <c r="P2507" s="295" t="n"/>
      <c r="Q2507" s="295" t="n"/>
      <c r="R2507" s="295" t="n"/>
      <c r="S2507" s="295" t="n"/>
      <c r="T2507" s="295" t="n"/>
      <c r="U2507" s="295" t="n"/>
      <c r="V2507" s="295" t="n"/>
      <c r="W2507" s="295" t="n"/>
      <c r="X2507" s="290" t="inlineStr">
        <is>
          <t>Se descarta</t>
        </is>
      </c>
    </row>
    <row r="2508" hidden="1" ht="15.75" customHeight="1" s="412">
      <c r="A2508" s="294" t="n"/>
      <c r="B2508" s="294" t="n"/>
      <c r="C2508" s="294" t="n"/>
      <c r="D2508" s="294" t="n"/>
      <c r="E2508" s="294" t="n"/>
      <c r="F2508" s="295" t="n"/>
      <c r="G2508" s="295" t="n"/>
      <c r="H2508" s="296" t="n"/>
      <c r="I2508" s="295" t="n"/>
      <c r="J2508" s="296" t="n"/>
      <c r="K2508" s="295" t="n"/>
      <c r="L2508" s="297" t="n"/>
      <c r="M2508" s="297">
        <f>'ENS TARDIO 201819'!$K2508-'ENS TARDIO 201819'!$I2508</f>
        <v/>
      </c>
      <c r="N2508" s="295" t="n"/>
      <c r="O2508" s="295" t="n"/>
      <c r="P2508" s="295" t="n"/>
      <c r="Q2508" s="295" t="n"/>
      <c r="R2508" s="295" t="n"/>
      <c r="S2508" s="295" t="n"/>
      <c r="T2508" s="295" t="n"/>
      <c r="U2508" s="295" t="n"/>
      <c r="V2508" s="295" t="n"/>
      <c r="W2508" s="295" t="n"/>
      <c r="X2508" s="290" t="inlineStr">
        <is>
          <t>Plot válido</t>
        </is>
      </c>
    </row>
    <row r="2509" hidden="1" ht="15.75" customHeight="1" s="412">
      <c r="A2509" s="294" t="n"/>
      <c r="B2509" s="294" t="n"/>
      <c r="C2509" s="294" t="n"/>
      <c r="D2509" s="294" t="n"/>
      <c r="E2509" s="294" t="n"/>
      <c r="F2509" s="295" t="n"/>
      <c r="G2509" s="295" t="n"/>
      <c r="H2509" s="296" t="n"/>
      <c r="I2509" s="295" t="n"/>
      <c r="J2509" s="296" t="n"/>
      <c r="K2509" s="295" t="n"/>
      <c r="L2509" s="297" t="n"/>
      <c r="M2509" s="297">
        <f>'ENS TARDIO 201819'!$K2509-'ENS TARDIO 201819'!$I2509</f>
        <v/>
      </c>
      <c r="N2509" s="295" t="n"/>
      <c r="O2509" s="295" t="n"/>
      <c r="P2509" s="295" t="n"/>
      <c r="Q2509" s="295" t="n"/>
      <c r="R2509" s="295" t="n"/>
      <c r="S2509" s="295" t="n"/>
      <c r="T2509" s="295" t="n"/>
      <c r="U2509" s="295" t="n"/>
      <c r="V2509" s="295" t="n"/>
      <c r="W2509" s="295" t="n"/>
      <c r="X2509" s="290" t="inlineStr">
        <is>
          <t>Plot válido</t>
        </is>
      </c>
    </row>
    <row r="2510" hidden="1" ht="15.75" customHeight="1" s="412">
      <c r="A2510" s="294" t="n"/>
      <c r="B2510" s="294" t="n"/>
      <c r="C2510" s="294" t="n"/>
      <c r="D2510" s="294" t="n"/>
      <c r="E2510" s="294" t="n"/>
      <c r="F2510" s="295" t="n"/>
      <c r="G2510" s="295" t="n"/>
      <c r="H2510" s="296" t="n"/>
      <c r="I2510" s="295" t="n"/>
      <c r="J2510" s="296" t="n"/>
      <c r="K2510" s="295" t="n"/>
      <c r="L2510" s="297" t="n"/>
      <c r="M2510" s="297">
        <f>'ENS TARDIO 201819'!$K2510-'ENS TARDIO 201819'!$I2510</f>
        <v/>
      </c>
      <c r="N2510" s="295" t="n"/>
      <c r="O2510" s="295" t="n"/>
      <c r="P2510" s="295" t="n"/>
      <c r="Q2510" s="295" t="n"/>
      <c r="R2510" s="295" t="n"/>
      <c r="S2510" s="295" t="n"/>
      <c r="T2510" s="295" t="n"/>
      <c r="U2510" s="295" t="n"/>
      <c r="V2510" s="295" t="n"/>
      <c r="W2510" s="295" t="n"/>
      <c r="X2510" s="290" t="inlineStr">
        <is>
          <t>Plot válido</t>
        </is>
      </c>
    </row>
    <row r="2511" hidden="1" ht="15.75" customHeight="1" s="412">
      <c r="A2511" s="294" t="n"/>
      <c r="B2511" s="294" t="n"/>
      <c r="C2511" s="294" t="n"/>
      <c r="D2511" s="294" t="n"/>
      <c r="E2511" s="294" t="n"/>
      <c r="F2511" s="295" t="n"/>
      <c r="G2511" s="295" t="n"/>
      <c r="H2511" s="296" t="n"/>
      <c r="I2511" s="295" t="n"/>
      <c r="J2511" s="296" t="n"/>
      <c r="K2511" s="295" t="n"/>
      <c r="L2511" s="297" t="n"/>
      <c r="M2511" s="297">
        <f>'ENS TARDIO 201819'!$K2511-'ENS TARDIO 201819'!$I2511</f>
        <v/>
      </c>
      <c r="N2511" s="295" t="n"/>
      <c r="O2511" s="295" t="n"/>
      <c r="P2511" s="295" t="n"/>
      <c r="Q2511" s="295" t="n"/>
      <c r="R2511" s="295" t="n"/>
      <c r="S2511" s="295" t="n"/>
      <c r="T2511" s="295" t="n"/>
      <c r="U2511" s="295" t="n"/>
      <c r="V2511" s="295" t="n"/>
      <c r="W2511" s="295" t="n"/>
      <c r="X2511" s="290" t="inlineStr">
        <is>
          <t>Plot válido</t>
        </is>
      </c>
    </row>
    <row r="2512" hidden="1" ht="15.75" customHeight="1" s="412">
      <c r="A2512" s="294" t="n"/>
      <c r="B2512" s="294" t="n"/>
      <c r="C2512" s="294" t="n"/>
      <c r="D2512" s="294" t="n"/>
      <c r="E2512" s="294" t="n"/>
      <c r="F2512" s="295" t="n"/>
      <c r="G2512" s="295" t="n"/>
      <c r="H2512" s="296" t="n"/>
      <c r="I2512" s="295" t="n"/>
      <c r="J2512" s="296" t="n"/>
      <c r="K2512" s="295" t="n"/>
      <c r="L2512" s="297" t="n"/>
      <c r="M2512" s="297">
        <f>'ENS TARDIO 201819'!$K2512-'ENS TARDIO 201819'!$I2512</f>
        <v/>
      </c>
      <c r="N2512" s="295" t="n"/>
      <c r="O2512" s="295" t="n"/>
      <c r="P2512" s="295" t="n"/>
      <c r="Q2512" s="295" t="n"/>
      <c r="R2512" s="295" t="n"/>
      <c r="S2512" s="295" t="n"/>
      <c r="T2512" s="295" t="n"/>
      <c r="U2512" s="295" t="n"/>
      <c r="V2512" s="295" t="n"/>
      <c r="W2512" s="295" t="n"/>
      <c r="X2512" s="290" t="inlineStr">
        <is>
          <t>Plot válido</t>
        </is>
      </c>
    </row>
    <row r="2513" hidden="1" ht="15.75" customHeight="1" s="412">
      <c r="A2513" s="294" t="n"/>
      <c r="B2513" s="294" t="n"/>
      <c r="C2513" s="294" t="n"/>
      <c r="D2513" s="294" t="n"/>
      <c r="E2513" s="294" t="n"/>
      <c r="F2513" s="295" t="n"/>
      <c r="G2513" s="295" t="n"/>
      <c r="H2513" s="296" t="n"/>
      <c r="I2513" s="295" t="n"/>
      <c r="J2513" s="296" t="n"/>
      <c r="K2513" s="295" t="n"/>
      <c r="L2513" s="297" t="n"/>
      <c r="M2513" s="297">
        <f>'ENS TARDIO 201819'!$K2513-'ENS TARDIO 201819'!$I2513</f>
        <v/>
      </c>
      <c r="N2513" s="295" t="n"/>
      <c r="O2513" s="295" t="n"/>
      <c r="P2513" s="295" t="n"/>
      <c r="Q2513" s="295" t="n"/>
      <c r="R2513" s="295" t="n"/>
      <c r="S2513" s="295" t="n"/>
      <c r="T2513" s="295" t="n"/>
      <c r="U2513" s="295" t="n"/>
      <c r="V2513" s="295" t="n"/>
      <c r="W2513" s="295" t="n"/>
      <c r="X2513" s="290" t="inlineStr">
        <is>
          <t>Plot válido</t>
        </is>
      </c>
    </row>
    <row r="2514" hidden="1" ht="15.75" customHeight="1" s="412">
      <c r="A2514" s="294" t="n"/>
      <c r="B2514" s="294" t="n"/>
      <c r="C2514" s="294" t="n"/>
      <c r="D2514" s="294" t="n"/>
      <c r="E2514" s="294" t="n"/>
      <c r="F2514" s="295" t="n"/>
      <c r="G2514" s="295" t="n"/>
      <c r="H2514" s="296" t="n"/>
      <c r="I2514" s="295" t="n"/>
      <c r="J2514" s="296" t="n"/>
      <c r="K2514" s="295" t="n"/>
      <c r="L2514" s="297" t="n"/>
      <c r="M2514" s="297">
        <f>'ENS TARDIO 201819'!$K2514-'ENS TARDIO 201819'!$I2514</f>
        <v/>
      </c>
      <c r="N2514" s="295" t="n"/>
      <c r="O2514" s="295" t="n"/>
      <c r="P2514" s="295" t="n"/>
      <c r="Q2514" s="295" t="n"/>
      <c r="R2514" s="295" t="n"/>
      <c r="S2514" s="295" t="n"/>
      <c r="T2514" s="295" t="n"/>
      <c r="U2514" s="295" t="n"/>
      <c r="V2514" s="295" t="n"/>
      <c r="W2514" s="295" t="n"/>
      <c r="X2514" s="290" t="inlineStr">
        <is>
          <t>Plot válido</t>
        </is>
      </c>
    </row>
    <row r="2515" hidden="1" ht="15.75" customHeight="1" s="412">
      <c r="A2515" s="294" t="n"/>
      <c r="B2515" s="294" t="n"/>
      <c r="C2515" s="294" t="n"/>
      <c r="D2515" s="294" t="n"/>
      <c r="E2515" s="294" t="n"/>
      <c r="F2515" s="295" t="n"/>
      <c r="G2515" s="295" t="n"/>
      <c r="H2515" s="296" t="n"/>
      <c r="I2515" s="295" t="n"/>
      <c r="J2515" s="296" t="n"/>
      <c r="K2515" s="295" t="n"/>
      <c r="L2515" s="297" t="n"/>
      <c r="M2515" s="297">
        <f>'ENS TARDIO 201819'!$K2515-'ENS TARDIO 201819'!$I2515</f>
        <v/>
      </c>
      <c r="N2515" s="295" t="n"/>
      <c r="O2515" s="295" t="n"/>
      <c r="P2515" s="295" t="n"/>
      <c r="Q2515" s="295" t="n"/>
      <c r="R2515" s="295" t="n"/>
      <c r="S2515" s="295" t="n"/>
      <c r="T2515" s="295" t="n"/>
      <c r="U2515" s="295" t="n"/>
      <c r="V2515" s="295" t="n"/>
      <c r="W2515" s="295" t="n"/>
      <c r="X2515" s="290" t="inlineStr">
        <is>
          <t>Plot válido</t>
        </is>
      </c>
    </row>
    <row r="2516" hidden="1" ht="15.75" customHeight="1" s="412">
      <c r="A2516" s="294" t="n"/>
      <c r="B2516" s="294" t="n"/>
      <c r="C2516" s="294" t="n"/>
      <c r="D2516" s="294" t="n"/>
      <c r="E2516" s="294" t="n"/>
      <c r="F2516" s="295" t="n"/>
      <c r="G2516" s="295" t="n"/>
      <c r="H2516" s="296" t="n"/>
      <c r="I2516" s="295" t="n"/>
      <c r="J2516" s="296" t="n"/>
      <c r="K2516" s="295" t="n"/>
      <c r="L2516" s="297" t="n"/>
      <c r="M2516" s="297">
        <f>'ENS TARDIO 201819'!$K2516-'ENS TARDIO 201819'!$I2516</f>
        <v/>
      </c>
      <c r="N2516" s="295" t="n"/>
      <c r="O2516" s="295" t="n"/>
      <c r="P2516" s="295" t="n"/>
      <c r="Q2516" s="295" t="n"/>
      <c r="R2516" s="295" t="n"/>
      <c r="S2516" s="295" t="n"/>
      <c r="T2516" s="295" t="n"/>
      <c r="U2516" s="295" t="n"/>
      <c r="V2516" s="295" t="n"/>
      <c r="W2516" s="295" t="n"/>
      <c r="X2516" s="290" t="inlineStr">
        <is>
          <t>Plot válido</t>
        </is>
      </c>
    </row>
    <row r="2517" hidden="1" ht="15.75" customHeight="1" s="412">
      <c r="A2517" s="294" t="n"/>
      <c r="B2517" s="294" t="n"/>
      <c r="C2517" s="294" t="n"/>
      <c r="D2517" s="294" t="n"/>
      <c r="E2517" s="294" t="n"/>
      <c r="F2517" s="295" t="n"/>
      <c r="G2517" s="295" t="n"/>
      <c r="H2517" s="296" t="n"/>
      <c r="I2517" s="295" t="n"/>
      <c r="J2517" s="296" t="n"/>
      <c r="K2517" s="295" t="n"/>
      <c r="L2517" s="297" t="n"/>
      <c r="M2517" s="297">
        <f>'ENS TARDIO 201819'!$K2517-'ENS TARDIO 201819'!$I2517</f>
        <v/>
      </c>
      <c r="N2517" s="295" t="n"/>
      <c r="O2517" s="295" t="n"/>
      <c r="P2517" s="295" t="n"/>
      <c r="Q2517" s="295" t="n"/>
      <c r="R2517" s="295" t="n"/>
      <c r="S2517" s="295" t="n"/>
      <c r="T2517" s="295" t="n"/>
      <c r="U2517" s="295" t="n"/>
      <c r="V2517" s="295" t="n"/>
      <c r="W2517" s="295" t="n"/>
      <c r="X2517" s="290" t="inlineStr">
        <is>
          <t>Plot válido</t>
        </is>
      </c>
    </row>
    <row r="2518" hidden="1" ht="15.75" customHeight="1" s="412">
      <c r="A2518" s="294" t="n"/>
      <c r="B2518" s="294" t="n"/>
      <c r="C2518" s="294" t="n"/>
      <c r="D2518" s="294" t="n"/>
      <c r="E2518" s="294" t="n"/>
      <c r="F2518" s="295" t="n"/>
      <c r="G2518" s="295" t="n"/>
      <c r="H2518" s="296" t="n"/>
      <c r="I2518" s="295" t="n"/>
      <c r="J2518" s="296" t="n"/>
      <c r="K2518" s="295" t="n"/>
      <c r="L2518" s="297" t="n"/>
      <c r="M2518" s="297">
        <f>'ENS TARDIO 201819'!$K2518-'ENS TARDIO 201819'!$I2518</f>
        <v/>
      </c>
      <c r="N2518" s="295" t="n"/>
      <c r="O2518" s="295" t="n"/>
      <c r="P2518" s="295" t="n"/>
      <c r="Q2518" s="295" t="n"/>
      <c r="R2518" s="295" t="n"/>
      <c r="S2518" s="295" t="n"/>
      <c r="T2518" s="295" t="n"/>
      <c r="U2518" s="295" t="n"/>
      <c r="V2518" s="295" t="n"/>
      <c r="W2518" s="295" t="n"/>
      <c r="X2518" s="290" t="inlineStr">
        <is>
          <t>Plot válido</t>
        </is>
      </c>
    </row>
    <row r="2519" hidden="1" ht="15.75" customHeight="1" s="412">
      <c r="A2519" s="294" t="n"/>
      <c r="B2519" s="294" t="n"/>
      <c r="C2519" s="294" t="n"/>
      <c r="D2519" s="294" t="n"/>
      <c r="E2519" s="294" t="n"/>
      <c r="F2519" s="295" t="n"/>
      <c r="G2519" s="295" t="n"/>
      <c r="H2519" s="296" t="n"/>
      <c r="I2519" s="295" t="n"/>
      <c r="J2519" s="296" t="n"/>
      <c r="K2519" s="295" t="n"/>
      <c r="L2519" s="297" t="n"/>
      <c r="M2519" s="297">
        <f>'ENS TARDIO 201819'!$K2519-'ENS TARDIO 201819'!$I2519</f>
        <v/>
      </c>
      <c r="N2519" s="295" t="n"/>
      <c r="O2519" s="295" t="n"/>
      <c r="P2519" s="295" t="n"/>
      <c r="Q2519" s="295" t="n"/>
      <c r="R2519" s="295" t="n"/>
      <c r="S2519" s="295" t="n"/>
      <c r="T2519" s="295" t="n"/>
      <c r="U2519" s="295" t="n"/>
      <c r="V2519" s="295" t="n"/>
      <c r="W2519" s="295" t="n"/>
      <c r="X2519" s="290" t="inlineStr">
        <is>
          <t>Plot válido</t>
        </is>
      </c>
    </row>
    <row r="2520" hidden="1" ht="15.75" customHeight="1" s="412">
      <c r="A2520" s="294" t="n"/>
      <c r="B2520" s="294" t="n"/>
      <c r="C2520" s="294" t="n"/>
      <c r="D2520" s="294" t="n"/>
      <c r="E2520" s="294" t="n"/>
      <c r="F2520" s="295" t="n"/>
      <c r="G2520" s="295" t="n"/>
      <c r="H2520" s="296" t="n"/>
      <c r="I2520" s="295" t="n"/>
      <c r="J2520" s="296" t="n"/>
      <c r="K2520" s="295" t="n"/>
      <c r="L2520" s="297" t="n"/>
      <c r="M2520" s="297">
        <f>'ENS TARDIO 201819'!$K2520-'ENS TARDIO 201819'!$I2520</f>
        <v/>
      </c>
      <c r="N2520" s="295" t="n"/>
      <c r="O2520" s="295" t="n"/>
      <c r="P2520" s="295" t="n"/>
      <c r="Q2520" s="295" t="n"/>
      <c r="R2520" s="295" t="n"/>
      <c r="S2520" s="295" t="n"/>
      <c r="T2520" s="295" t="n"/>
      <c r="U2520" s="295" t="n"/>
      <c r="V2520" s="295" t="n"/>
      <c r="W2520" s="295" t="n"/>
      <c r="X2520" s="290" t="inlineStr">
        <is>
          <t>Plot válido</t>
        </is>
      </c>
    </row>
    <row r="2521" hidden="1" ht="15.75" customHeight="1" s="412">
      <c r="A2521" s="294" t="n"/>
      <c r="B2521" s="294" t="n"/>
      <c r="C2521" s="294" t="n"/>
      <c r="D2521" s="294" t="n"/>
      <c r="E2521" s="294" t="n"/>
      <c r="F2521" s="295" t="n"/>
      <c r="G2521" s="295" t="n"/>
      <c r="H2521" s="296" t="n"/>
      <c r="I2521" s="295" t="n"/>
      <c r="J2521" s="296" t="n"/>
      <c r="K2521" s="295" t="n"/>
      <c r="L2521" s="297" t="n"/>
      <c r="M2521" s="297">
        <f>'ENS TARDIO 201819'!$K2521-'ENS TARDIO 201819'!$I2521</f>
        <v/>
      </c>
      <c r="N2521" s="295" t="n"/>
      <c r="O2521" s="295" t="n"/>
      <c r="P2521" s="295" t="n"/>
      <c r="Q2521" s="295" t="n"/>
      <c r="R2521" s="295" t="n"/>
      <c r="S2521" s="295" t="n"/>
      <c r="T2521" s="295" t="n"/>
      <c r="U2521" s="295" t="n"/>
      <c r="V2521" s="295" t="n"/>
      <c r="W2521" s="295" t="n"/>
      <c r="X2521" s="290" t="inlineStr">
        <is>
          <t>Plot válido</t>
        </is>
      </c>
    </row>
    <row r="2522" hidden="1" ht="15.75" customHeight="1" s="412">
      <c r="A2522" s="294" t="n"/>
      <c r="B2522" s="294" t="n"/>
      <c r="C2522" s="294" t="n"/>
      <c r="D2522" s="294" t="n"/>
      <c r="E2522" s="294" t="n"/>
      <c r="F2522" s="295" t="n"/>
      <c r="G2522" s="295" t="n"/>
      <c r="H2522" s="296" t="n"/>
      <c r="I2522" s="295" t="n"/>
      <c r="J2522" s="296" t="n"/>
      <c r="K2522" s="295" t="n"/>
      <c r="L2522" s="297" t="n"/>
      <c r="M2522" s="297">
        <f>'ENS TARDIO 201819'!$K2522-'ENS TARDIO 201819'!$I2522</f>
        <v/>
      </c>
      <c r="N2522" s="295" t="n"/>
      <c r="O2522" s="295" t="n"/>
      <c r="P2522" s="295" t="n"/>
      <c r="Q2522" s="295" t="n"/>
      <c r="R2522" s="295" t="n"/>
      <c r="S2522" s="295" t="n"/>
      <c r="T2522" s="295" t="n"/>
      <c r="U2522" s="295" t="n"/>
      <c r="V2522" s="295" t="n"/>
      <c r="W2522" s="295" t="n"/>
      <c r="X2522" s="290" t="inlineStr">
        <is>
          <t>Plot válido</t>
        </is>
      </c>
    </row>
    <row r="2523" hidden="1" ht="15.75" customHeight="1" s="412">
      <c r="A2523" s="294" t="n"/>
      <c r="B2523" s="294" t="n"/>
      <c r="C2523" s="294" t="n"/>
      <c r="D2523" s="294" t="n"/>
      <c r="E2523" s="294" t="n"/>
      <c r="F2523" s="295" t="n"/>
      <c r="G2523" s="295" t="n"/>
      <c r="H2523" s="296" t="n"/>
      <c r="I2523" s="295" t="n"/>
      <c r="J2523" s="296" t="n"/>
      <c r="K2523" s="295" t="n"/>
      <c r="L2523" s="297" t="n"/>
      <c r="M2523" s="297">
        <f>'ENS TARDIO 201819'!$K2523-'ENS TARDIO 201819'!$I2523</f>
        <v/>
      </c>
      <c r="N2523" s="295" t="n"/>
      <c r="O2523" s="295" t="n"/>
      <c r="P2523" s="295" t="n"/>
      <c r="Q2523" s="295" t="n"/>
      <c r="R2523" s="295" t="n"/>
      <c r="S2523" s="295" t="n"/>
      <c r="T2523" s="295" t="n"/>
      <c r="U2523" s="295" t="n"/>
      <c r="V2523" s="295" t="n"/>
      <c r="W2523" s="295" t="n"/>
      <c r="X2523" s="290" t="inlineStr">
        <is>
          <t>Plot válido</t>
        </is>
      </c>
    </row>
    <row r="2524" hidden="1" ht="15.75" customHeight="1" s="412">
      <c r="A2524" s="294" t="n"/>
      <c r="B2524" s="294" t="n"/>
      <c r="C2524" s="294" t="n"/>
      <c r="D2524" s="294" t="n"/>
      <c r="E2524" s="294" t="n"/>
      <c r="F2524" s="295" t="n"/>
      <c r="G2524" s="295" t="n"/>
      <c r="H2524" s="296" t="n"/>
      <c r="I2524" s="295" t="n"/>
      <c r="J2524" s="296" t="n"/>
      <c r="K2524" s="295" t="n"/>
      <c r="L2524" s="297" t="n"/>
      <c r="M2524" s="297">
        <f>'ENS TARDIO 201819'!$K2524-'ENS TARDIO 201819'!$I2524</f>
        <v/>
      </c>
      <c r="N2524" s="295" t="n"/>
      <c r="O2524" s="295" t="n"/>
      <c r="P2524" s="295" t="n"/>
      <c r="Q2524" s="295" t="n"/>
      <c r="R2524" s="295" t="n"/>
      <c r="S2524" s="295" t="n"/>
      <c r="T2524" s="295" t="n"/>
      <c r="U2524" s="295" t="n"/>
      <c r="V2524" s="295" t="n"/>
      <c r="W2524" s="295" t="n"/>
      <c r="X2524" s="290" t="inlineStr">
        <is>
          <t>Plot válido</t>
        </is>
      </c>
    </row>
    <row r="2525" hidden="1" ht="15.75" customHeight="1" s="412">
      <c r="A2525" s="294" t="n"/>
      <c r="B2525" s="294" t="n"/>
      <c r="C2525" s="294" t="n"/>
      <c r="D2525" s="294" t="n"/>
      <c r="E2525" s="294" t="n"/>
      <c r="F2525" s="295" t="n"/>
      <c r="G2525" s="295" t="n"/>
      <c r="H2525" s="296" t="n"/>
      <c r="I2525" s="295" t="n"/>
      <c r="J2525" s="296" t="n"/>
      <c r="K2525" s="295" t="n"/>
      <c r="L2525" s="297" t="n"/>
      <c r="M2525" s="297">
        <f>'ENS TARDIO 201819'!$K2525-'ENS TARDIO 201819'!$I2525</f>
        <v/>
      </c>
      <c r="N2525" s="295" t="n"/>
      <c r="O2525" s="295" t="n"/>
      <c r="P2525" s="295" t="n"/>
      <c r="Q2525" s="295" t="n"/>
      <c r="R2525" s="295" t="n"/>
      <c r="S2525" s="295" t="n"/>
      <c r="T2525" s="295" t="n"/>
      <c r="U2525" s="295" t="n"/>
      <c r="V2525" s="295" t="n"/>
      <c r="W2525" s="295" t="n"/>
      <c r="X2525" s="290" t="inlineStr">
        <is>
          <t>Plot válido</t>
        </is>
      </c>
    </row>
    <row r="2526" hidden="1" ht="15.75" customHeight="1" s="412">
      <c r="A2526" s="294" t="n"/>
      <c r="B2526" s="294" t="n"/>
      <c r="C2526" s="294" t="n"/>
      <c r="D2526" s="294" t="n"/>
      <c r="E2526" s="294" t="n"/>
      <c r="F2526" s="295" t="n"/>
      <c r="G2526" s="295" t="n"/>
      <c r="H2526" s="296" t="n"/>
      <c r="I2526" s="295" t="n"/>
      <c r="J2526" s="296" t="n"/>
      <c r="K2526" s="295" t="n"/>
      <c r="L2526" s="297" t="n"/>
      <c r="M2526" s="297">
        <f>'ENS TARDIO 201819'!$K2526-'ENS TARDIO 201819'!$I2526</f>
        <v/>
      </c>
      <c r="N2526" s="295" t="n"/>
      <c r="O2526" s="295" t="n"/>
      <c r="P2526" s="295" t="n"/>
      <c r="Q2526" s="295" t="n"/>
      <c r="R2526" s="295" t="n"/>
      <c r="S2526" s="295" t="n"/>
      <c r="T2526" s="295" t="n"/>
      <c r="U2526" s="295" t="n"/>
      <c r="V2526" s="295" t="n"/>
      <c r="W2526" s="295" t="n"/>
      <c r="X2526" s="290" t="inlineStr">
        <is>
          <t>Se descarta</t>
        </is>
      </c>
    </row>
    <row r="2527" hidden="1" ht="15.75" customHeight="1" s="412">
      <c r="A2527" s="294" t="n"/>
      <c r="B2527" s="294" t="n"/>
      <c r="C2527" s="294" t="n"/>
      <c r="D2527" s="294" t="n"/>
      <c r="E2527" s="294" t="n"/>
      <c r="F2527" s="295" t="n"/>
      <c r="G2527" s="295" t="n"/>
      <c r="H2527" s="296" t="n"/>
      <c r="I2527" s="295" t="n"/>
      <c r="J2527" s="296" t="n"/>
      <c r="K2527" s="295" t="n"/>
      <c r="L2527" s="297" t="n"/>
      <c r="M2527" s="297">
        <f>'ENS TARDIO 201819'!$K2527-'ENS TARDIO 201819'!$I2527</f>
        <v/>
      </c>
      <c r="N2527" s="295" t="n"/>
      <c r="O2527" s="295" t="n"/>
      <c r="P2527" s="295" t="n"/>
      <c r="Q2527" s="295" t="n"/>
      <c r="R2527" s="295" t="n"/>
      <c r="S2527" s="295" t="n"/>
      <c r="T2527" s="295" t="n"/>
      <c r="U2527" s="295" t="n"/>
      <c r="V2527" s="295" t="n"/>
      <c r="W2527" s="295" t="n"/>
      <c r="X2527" s="290" t="inlineStr">
        <is>
          <t>Se descarta</t>
        </is>
      </c>
    </row>
    <row r="2528" hidden="1" ht="15.75" customHeight="1" s="412">
      <c r="A2528" s="294" t="n"/>
      <c r="B2528" s="294" t="n"/>
      <c r="C2528" s="294" t="n"/>
      <c r="D2528" s="294" t="n"/>
      <c r="E2528" s="294" t="n"/>
      <c r="F2528" s="295" t="n"/>
      <c r="G2528" s="295" t="n"/>
      <c r="H2528" s="296" t="n"/>
      <c r="I2528" s="295" t="n"/>
      <c r="J2528" s="296" t="n"/>
      <c r="K2528" s="295" t="n"/>
      <c r="L2528" s="297" t="n"/>
      <c r="M2528" s="297">
        <f>'ENS TARDIO 201819'!$K2528-'ENS TARDIO 201819'!$I2528</f>
        <v/>
      </c>
      <c r="N2528" s="295" t="n"/>
      <c r="O2528" s="295" t="n"/>
      <c r="P2528" s="295" t="n"/>
      <c r="Q2528" s="295" t="n"/>
      <c r="R2528" s="295" t="n"/>
      <c r="S2528" s="295" t="n"/>
      <c r="T2528" s="295" t="n"/>
      <c r="U2528" s="295" t="n"/>
      <c r="V2528" s="295" t="n"/>
      <c r="W2528" s="295" t="n"/>
      <c r="X2528" s="290" t="inlineStr">
        <is>
          <t>Se descarta</t>
        </is>
      </c>
    </row>
    <row r="2529" hidden="1" ht="15.75" customHeight="1" s="412">
      <c r="A2529" s="294" t="n"/>
      <c r="B2529" s="294" t="n"/>
      <c r="C2529" s="294" t="n"/>
      <c r="D2529" s="294" t="n"/>
      <c r="E2529" s="294" t="n"/>
      <c r="F2529" s="295" t="n"/>
      <c r="G2529" s="295" t="n"/>
      <c r="H2529" s="296" t="n"/>
      <c r="I2529" s="295" t="n"/>
      <c r="J2529" s="296" t="n"/>
      <c r="K2529" s="295" t="n"/>
      <c r="L2529" s="297" t="n"/>
      <c r="M2529" s="297">
        <f>'ENS TARDIO 201819'!$K2529-'ENS TARDIO 201819'!$I2529</f>
        <v/>
      </c>
      <c r="N2529" s="295" t="n"/>
      <c r="O2529" s="295" t="n"/>
      <c r="P2529" s="295" t="n"/>
      <c r="Q2529" s="295" t="n"/>
      <c r="R2529" s="295" t="n"/>
      <c r="S2529" s="295" t="n"/>
      <c r="T2529" s="295" t="n"/>
      <c r="U2529" s="295" t="n"/>
      <c r="V2529" s="295" t="n"/>
      <c r="W2529" s="295" t="n"/>
      <c r="X2529" s="290" t="inlineStr">
        <is>
          <t>Se descarta</t>
        </is>
      </c>
    </row>
    <row r="2530" hidden="1" ht="15.75" customHeight="1" s="412">
      <c r="A2530" s="294" t="n"/>
      <c r="B2530" s="294" t="n"/>
      <c r="C2530" s="294" t="n"/>
      <c r="D2530" s="294" t="n"/>
      <c r="E2530" s="294" t="n"/>
      <c r="F2530" s="295" t="n"/>
      <c r="G2530" s="295" t="n"/>
      <c r="H2530" s="296" t="n"/>
      <c r="I2530" s="295" t="n"/>
      <c r="J2530" s="296" t="n"/>
      <c r="K2530" s="295" t="n"/>
      <c r="L2530" s="297" t="n"/>
      <c r="M2530" s="297">
        <f>'ENS TARDIO 201819'!$K2530-'ENS TARDIO 201819'!$I2530</f>
        <v/>
      </c>
      <c r="N2530" s="295" t="n"/>
      <c r="O2530" s="295" t="n"/>
      <c r="P2530" s="295" t="n"/>
      <c r="Q2530" s="295" t="n"/>
      <c r="R2530" s="295" t="n"/>
      <c r="S2530" s="295" t="n"/>
      <c r="T2530" s="295" t="n"/>
      <c r="U2530" s="295" t="n"/>
      <c r="V2530" s="295" t="n"/>
      <c r="W2530" s="295" t="n"/>
      <c r="X2530" s="290" t="inlineStr">
        <is>
          <t>Se descarta</t>
        </is>
      </c>
    </row>
    <row r="2531" hidden="1" ht="15.75" customHeight="1" s="412">
      <c r="A2531" s="294" t="n"/>
      <c r="B2531" s="294" t="n"/>
      <c r="C2531" s="294" t="n"/>
      <c r="D2531" s="294" t="n"/>
      <c r="E2531" s="294" t="n"/>
      <c r="F2531" s="295" t="n"/>
      <c r="G2531" s="295" t="n"/>
      <c r="H2531" s="296" t="n"/>
      <c r="I2531" s="295" t="n"/>
      <c r="J2531" s="296" t="n"/>
      <c r="K2531" s="295" t="n"/>
      <c r="L2531" s="297" t="n"/>
      <c r="M2531" s="297">
        <f>'ENS TARDIO 201819'!$K2531-'ENS TARDIO 201819'!$I2531</f>
        <v/>
      </c>
      <c r="N2531" s="295" t="n"/>
      <c r="O2531" s="295" t="n"/>
      <c r="P2531" s="295" t="n"/>
      <c r="Q2531" s="295" t="n"/>
      <c r="R2531" s="295" t="n"/>
      <c r="S2531" s="295" t="n"/>
      <c r="T2531" s="295" t="n"/>
      <c r="U2531" s="295" t="n"/>
      <c r="V2531" s="295" t="n"/>
      <c r="W2531" s="295" t="n"/>
      <c r="X2531" s="290" t="inlineStr">
        <is>
          <t>Se descarta</t>
        </is>
      </c>
    </row>
    <row r="2532" hidden="1" ht="15.75" customHeight="1" s="412">
      <c r="A2532" s="294" t="n"/>
      <c r="B2532" s="294" t="n"/>
      <c r="C2532" s="294" t="n"/>
      <c r="D2532" s="294" t="n"/>
      <c r="E2532" s="294" t="n"/>
      <c r="F2532" s="295" t="n"/>
      <c r="G2532" s="295" t="n"/>
      <c r="H2532" s="296" t="n"/>
      <c r="I2532" s="295" t="n"/>
      <c r="J2532" s="296" t="n"/>
      <c r="K2532" s="295" t="n"/>
      <c r="L2532" s="297" t="n"/>
      <c r="M2532" s="297">
        <f>'ENS TARDIO 201819'!$K2532-'ENS TARDIO 201819'!$I2532</f>
        <v/>
      </c>
      <c r="N2532" s="295" t="n"/>
      <c r="O2532" s="295" t="n"/>
      <c r="P2532" s="295" t="n"/>
      <c r="Q2532" s="295" t="n"/>
      <c r="R2532" s="295" t="n"/>
      <c r="S2532" s="295" t="n"/>
      <c r="T2532" s="295" t="n"/>
      <c r="U2532" s="295" t="n"/>
      <c r="V2532" s="295" t="n"/>
      <c r="W2532" s="295" t="n"/>
      <c r="X2532" s="290" t="inlineStr">
        <is>
          <t>Se descarta</t>
        </is>
      </c>
    </row>
    <row r="2533" hidden="1" ht="15.75" customHeight="1" s="412">
      <c r="A2533" s="294" t="n"/>
      <c r="B2533" s="294" t="n"/>
      <c r="C2533" s="294" t="n"/>
      <c r="D2533" s="294" t="n"/>
      <c r="E2533" s="294" t="n"/>
      <c r="F2533" s="295" t="n"/>
      <c r="G2533" s="295" t="n"/>
      <c r="H2533" s="296" t="n"/>
      <c r="I2533" s="295" t="n"/>
      <c r="J2533" s="296" t="n"/>
      <c r="K2533" s="295" t="n"/>
      <c r="L2533" s="297" t="n"/>
      <c r="M2533" s="297">
        <f>'ENS TARDIO 201819'!$K2533-'ENS TARDIO 201819'!$I2533</f>
        <v/>
      </c>
      <c r="N2533" s="295" t="n"/>
      <c r="O2533" s="295" t="n"/>
      <c r="P2533" s="295" t="n"/>
      <c r="Q2533" s="295" t="n"/>
      <c r="R2533" s="295" t="n"/>
      <c r="S2533" s="295" t="n"/>
      <c r="T2533" s="295" t="n"/>
      <c r="U2533" s="295" t="n"/>
      <c r="V2533" s="295" t="n"/>
      <c r="W2533" s="295" t="n"/>
      <c r="X2533" s="290" t="inlineStr">
        <is>
          <t>Se descarta</t>
        </is>
      </c>
    </row>
    <row r="2534" hidden="1" ht="15.75" customHeight="1" s="412">
      <c r="A2534" s="294" t="n"/>
      <c r="B2534" s="294" t="n"/>
      <c r="C2534" s="294" t="n"/>
      <c r="D2534" s="294" t="n"/>
      <c r="E2534" s="294" t="n"/>
      <c r="F2534" s="295" t="n"/>
      <c r="G2534" s="295" t="n"/>
      <c r="H2534" s="296" t="n"/>
      <c r="I2534" s="295" t="n"/>
      <c r="J2534" s="296" t="n"/>
      <c r="K2534" s="295" t="n"/>
      <c r="L2534" s="297" t="n"/>
      <c r="M2534" s="297">
        <f>'ENS TARDIO 201819'!$K2534-'ENS TARDIO 201819'!$I2534</f>
        <v/>
      </c>
      <c r="N2534" s="295" t="n"/>
      <c r="O2534" s="295" t="n"/>
      <c r="P2534" s="295" t="n"/>
      <c r="Q2534" s="295" t="n"/>
      <c r="R2534" s="295" t="n"/>
      <c r="S2534" s="295" t="n"/>
      <c r="T2534" s="295" t="n"/>
      <c r="U2534" s="295" t="n"/>
      <c r="V2534" s="295" t="n"/>
      <c r="W2534" s="295" t="n"/>
      <c r="X2534" s="290" t="inlineStr">
        <is>
          <t>Se descarta</t>
        </is>
      </c>
    </row>
    <row r="2535" hidden="1" ht="15.75" customHeight="1" s="412">
      <c r="A2535" s="294" t="n"/>
      <c r="B2535" s="294" t="n"/>
      <c r="C2535" s="294" t="n"/>
      <c r="D2535" s="294" t="n"/>
      <c r="E2535" s="294" t="n"/>
      <c r="F2535" s="295" t="n"/>
      <c r="G2535" s="295" t="n"/>
      <c r="H2535" s="296" t="n"/>
      <c r="I2535" s="295" t="n"/>
      <c r="J2535" s="296" t="n"/>
      <c r="K2535" s="295" t="n"/>
      <c r="L2535" s="297" t="n"/>
      <c r="M2535" s="297">
        <f>'ENS TARDIO 201819'!$K2535-'ENS TARDIO 201819'!$I2535</f>
        <v/>
      </c>
      <c r="N2535" s="295" t="n"/>
      <c r="O2535" s="295" t="n"/>
      <c r="P2535" s="295" t="n"/>
      <c r="Q2535" s="295" t="n"/>
      <c r="R2535" s="295" t="n"/>
      <c r="S2535" s="295" t="n"/>
      <c r="T2535" s="295" t="n"/>
      <c r="U2535" s="295" t="n"/>
      <c r="V2535" s="295" t="n"/>
      <c r="W2535" s="295" t="n"/>
      <c r="X2535" s="290" t="inlineStr">
        <is>
          <t>Se descarta</t>
        </is>
      </c>
    </row>
    <row r="2536" hidden="1" ht="15.75" customHeight="1" s="412">
      <c r="A2536" s="294" t="n"/>
      <c r="B2536" s="294" t="n"/>
      <c r="C2536" s="294" t="n"/>
      <c r="D2536" s="294" t="n"/>
      <c r="E2536" s="294" t="n"/>
      <c r="F2536" s="295" t="n"/>
      <c r="G2536" s="295" t="n"/>
      <c r="H2536" s="296" t="n"/>
      <c r="I2536" s="295" t="n"/>
      <c r="J2536" s="296" t="n"/>
      <c r="K2536" s="295" t="n"/>
      <c r="L2536" s="297" t="n"/>
      <c r="M2536" s="297">
        <f>'ENS TARDIO 201819'!$K2536-'ENS TARDIO 201819'!$I2536</f>
        <v/>
      </c>
      <c r="N2536" s="295" t="n"/>
      <c r="O2536" s="295" t="n"/>
      <c r="P2536" s="295" t="n"/>
      <c r="Q2536" s="295" t="n"/>
      <c r="R2536" s="295" t="n"/>
      <c r="S2536" s="295" t="n"/>
      <c r="T2536" s="295" t="n"/>
      <c r="U2536" s="295" t="n"/>
      <c r="V2536" s="295" t="n"/>
      <c r="W2536" s="295" t="n"/>
      <c r="X2536" s="290" t="inlineStr">
        <is>
          <t>Se descarta</t>
        </is>
      </c>
    </row>
    <row r="2537" hidden="1" ht="15.75" customHeight="1" s="412">
      <c r="A2537" s="294" t="n"/>
      <c r="B2537" s="294" t="n"/>
      <c r="C2537" s="294" t="n"/>
      <c r="D2537" s="294" t="n"/>
      <c r="E2537" s="294" t="n"/>
      <c r="F2537" s="295" t="n"/>
      <c r="G2537" s="295" t="n"/>
      <c r="H2537" s="296" t="n"/>
      <c r="I2537" s="295" t="n"/>
      <c r="J2537" s="296" t="n"/>
      <c r="K2537" s="295" t="n"/>
      <c r="L2537" s="297" t="n"/>
      <c r="M2537" s="297">
        <f>'ENS TARDIO 201819'!$K2537-'ENS TARDIO 201819'!$I2537</f>
        <v/>
      </c>
      <c r="N2537" s="295" t="n"/>
      <c r="O2537" s="295" t="n"/>
      <c r="P2537" s="295" t="n"/>
      <c r="Q2537" s="295" t="n"/>
      <c r="R2537" s="295" t="n"/>
      <c r="S2537" s="295" t="n"/>
      <c r="T2537" s="295" t="n"/>
      <c r="U2537" s="295" t="n"/>
      <c r="V2537" s="295" t="n"/>
      <c r="W2537" s="295" t="n"/>
      <c r="X2537" s="290" t="inlineStr">
        <is>
          <t>Se descarta</t>
        </is>
      </c>
    </row>
    <row r="2538" hidden="1" ht="15.75" customHeight="1" s="412">
      <c r="A2538" s="294" t="n"/>
      <c r="B2538" s="294" t="n"/>
      <c r="C2538" s="294" t="n"/>
      <c r="D2538" s="294" t="n"/>
      <c r="E2538" s="294" t="n"/>
      <c r="F2538" s="295" t="n"/>
      <c r="G2538" s="295" t="n"/>
      <c r="H2538" s="296" t="n"/>
      <c r="I2538" s="295" t="n"/>
      <c r="J2538" s="296" t="n"/>
      <c r="K2538" s="295" t="n"/>
      <c r="L2538" s="297" t="n"/>
      <c r="M2538" s="297">
        <f>'ENS TARDIO 201819'!$K2538-'ENS TARDIO 201819'!$I2538</f>
        <v/>
      </c>
      <c r="N2538" s="295" t="n"/>
      <c r="O2538" s="295" t="n"/>
      <c r="P2538" s="295" t="n"/>
      <c r="Q2538" s="295" t="n"/>
      <c r="R2538" s="295" t="n"/>
      <c r="S2538" s="295" t="n"/>
      <c r="T2538" s="295" t="n"/>
      <c r="U2538" s="295" t="n"/>
      <c r="V2538" s="295" t="n"/>
      <c r="W2538" s="295" t="n"/>
      <c r="X2538" s="290" t="inlineStr">
        <is>
          <t>Se descarta</t>
        </is>
      </c>
    </row>
    <row r="2539" hidden="1" ht="15.75" customHeight="1" s="412">
      <c r="A2539" s="294" t="n"/>
      <c r="B2539" s="294" t="n"/>
      <c r="C2539" s="294" t="n"/>
      <c r="D2539" s="294" t="n"/>
      <c r="E2539" s="294" t="n"/>
      <c r="F2539" s="295" t="n"/>
      <c r="G2539" s="295" t="n"/>
      <c r="H2539" s="296" t="n"/>
      <c r="I2539" s="295" t="n"/>
      <c r="J2539" s="296" t="n"/>
      <c r="K2539" s="295" t="n"/>
      <c r="L2539" s="297" t="n"/>
      <c r="M2539" s="297">
        <f>'ENS TARDIO 201819'!$K2539-'ENS TARDIO 201819'!$I2539</f>
        <v/>
      </c>
      <c r="N2539" s="295" t="n"/>
      <c r="O2539" s="295" t="n"/>
      <c r="P2539" s="295" t="n"/>
      <c r="Q2539" s="295" t="n"/>
      <c r="R2539" s="295" t="n"/>
      <c r="S2539" s="295" t="n"/>
      <c r="T2539" s="295" t="n"/>
      <c r="U2539" s="295" t="n"/>
      <c r="V2539" s="295" t="n"/>
      <c r="W2539" s="295" t="n"/>
      <c r="X2539" s="290" t="inlineStr">
        <is>
          <t>Se descarta</t>
        </is>
      </c>
    </row>
    <row r="2540" hidden="1" ht="15.75" customHeight="1" s="412">
      <c r="A2540" s="294" t="n"/>
      <c r="B2540" s="294" t="n"/>
      <c r="C2540" s="294" t="n"/>
      <c r="D2540" s="294" t="n"/>
      <c r="E2540" s="294" t="n"/>
      <c r="F2540" s="295" t="n"/>
      <c r="G2540" s="295" t="n"/>
      <c r="H2540" s="296" t="n"/>
      <c r="I2540" s="295" t="n"/>
      <c r="J2540" s="296" t="n"/>
      <c r="K2540" s="295" t="n"/>
      <c r="L2540" s="297" t="n"/>
      <c r="M2540" s="297">
        <f>'ENS TARDIO 201819'!$K2540-'ENS TARDIO 201819'!$I2540</f>
        <v/>
      </c>
      <c r="N2540" s="295" t="n"/>
      <c r="O2540" s="295" t="n"/>
      <c r="P2540" s="295" t="n"/>
      <c r="Q2540" s="295" t="n"/>
      <c r="R2540" s="295" t="n"/>
      <c r="S2540" s="295" t="n"/>
      <c r="T2540" s="295" t="n"/>
      <c r="U2540" s="295" t="n"/>
      <c r="V2540" s="295" t="n"/>
      <c r="W2540" s="295" t="n"/>
      <c r="X2540" s="290" t="inlineStr">
        <is>
          <t>Se descarta</t>
        </is>
      </c>
    </row>
    <row r="2541" hidden="1" ht="15.75" customHeight="1" s="412">
      <c r="A2541" s="294" t="n"/>
      <c r="B2541" s="294" t="n"/>
      <c r="C2541" s="294" t="n"/>
      <c r="D2541" s="294" t="n"/>
      <c r="E2541" s="294" t="n"/>
      <c r="F2541" s="295" t="n"/>
      <c r="G2541" s="295" t="n"/>
      <c r="H2541" s="296" t="n"/>
      <c r="I2541" s="295" t="n"/>
      <c r="J2541" s="296" t="n"/>
      <c r="K2541" s="295" t="n"/>
      <c r="L2541" s="297" t="n"/>
      <c r="M2541" s="297">
        <f>'ENS TARDIO 201819'!$K2541-'ENS TARDIO 201819'!$I2541</f>
        <v/>
      </c>
      <c r="N2541" s="295" t="n"/>
      <c r="O2541" s="295" t="n"/>
      <c r="P2541" s="295" t="n"/>
      <c r="Q2541" s="295" t="n"/>
      <c r="R2541" s="295" t="n"/>
      <c r="S2541" s="295" t="n"/>
      <c r="T2541" s="295" t="n"/>
      <c r="U2541" s="295" t="n"/>
      <c r="V2541" s="295" t="n"/>
      <c r="W2541" s="295" t="n"/>
      <c r="X2541" s="290" t="inlineStr">
        <is>
          <t>Se descarta</t>
        </is>
      </c>
    </row>
    <row r="2542" hidden="1" ht="15.75" customHeight="1" s="412">
      <c r="A2542" s="294" t="n"/>
      <c r="B2542" s="294" t="n"/>
      <c r="C2542" s="294" t="n"/>
      <c r="D2542" s="294" t="n"/>
      <c r="E2542" s="294" t="n"/>
      <c r="F2542" s="295" t="n"/>
      <c r="G2542" s="295" t="n"/>
      <c r="H2542" s="296" t="n"/>
      <c r="I2542" s="295" t="n"/>
      <c r="J2542" s="296" t="n"/>
      <c r="K2542" s="295" t="n"/>
      <c r="L2542" s="297" t="n"/>
      <c r="M2542" s="297">
        <f>'ENS TARDIO 201819'!$K2542-'ENS TARDIO 201819'!$I2542</f>
        <v/>
      </c>
      <c r="N2542" s="295" t="n"/>
      <c r="O2542" s="295" t="n"/>
      <c r="P2542" s="295" t="n"/>
      <c r="Q2542" s="295" t="n"/>
      <c r="R2542" s="295" t="n"/>
      <c r="S2542" s="295" t="n"/>
      <c r="T2542" s="295" t="n"/>
      <c r="U2542" s="295" t="n"/>
      <c r="V2542" s="295" t="n"/>
      <c r="W2542" s="295" t="n"/>
      <c r="X2542" s="290" t="inlineStr">
        <is>
          <t>Se descarta</t>
        </is>
      </c>
    </row>
    <row r="2543" hidden="1" ht="15.75" customHeight="1" s="412">
      <c r="A2543" s="294" t="n"/>
      <c r="B2543" s="294" t="n"/>
      <c r="C2543" s="294" t="n"/>
      <c r="D2543" s="294" t="n"/>
      <c r="E2543" s="294" t="n"/>
      <c r="F2543" s="295" t="n"/>
      <c r="G2543" s="295" t="n"/>
      <c r="H2543" s="296" t="n"/>
      <c r="I2543" s="295" t="n"/>
      <c r="J2543" s="296" t="n"/>
      <c r="K2543" s="295" t="n"/>
      <c r="L2543" s="297" t="n"/>
      <c r="M2543" s="297">
        <f>'ENS TARDIO 201819'!$K2543-'ENS TARDIO 201819'!$I2543</f>
        <v/>
      </c>
      <c r="N2543" s="295" t="n"/>
      <c r="O2543" s="295" t="n"/>
      <c r="P2543" s="295" t="n"/>
      <c r="Q2543" s="295" t="n"/>
      <c r="R2543" s="295" t="n"/>
      <c r="S2543" s="295" t="n"/>
      <c r="T2543" s="295" t="n"/>
      <c r="U2543" s="295" t="n"/>
      <c r="V2543" s="295" t="n"/>
      <c r="W2543" s="295" t="n"/>
      <c r="X2543" s="290" t="inlineStr">
        <is>
          <t>Se descarta</t>
        </is>
      </c>
    </row>
    <row r="2544" hidden="1" ht="15.75" customHeight="1" s="412">
      <c r="A2544" s="294" t="n"/>
      <c r="B2544" s="294" t="n"/>
      <c r="C2544" s="294" t="n"/>
      <c r="D2544" s="294" t="n"/>
      <c r="E2544" s="294" t="n"/>
      <c r="F2544" s="295" t="n"/>
      <c r="G2544" s="295" t="n"/>
      <c r="H2544" s="296" t="n"/>
      <c r="I2544" s="295" t="n"/>
      <c r="J2544" s="296" t="n"/>
      <c r="K2544" s="295" t="n"/>
      <c r="L2544" s="297" t="n"/>
      <c r="M2544" s="297">
        <f>'ENS TARDIO 201819'!$K2544-'ENS TARDIO 201819'!$I2544</f>
        <v/>
      </c>
      <c r="N2544" s="295" t="n"/>
      <c r="O2544" s="295" t="n"/>
      <c r="P2544" s="295" t="n"/>
      <c r="Q2544" s="295" t="n"/>
      <c r="R2544" s="295" t="n"/>
      <c r="S2544" s="295" t="n"/>
      <c r="T2544" s="295" t="n"/>
      <c r="U2544" s="295" t="n"/>
      <c r="V2544" s="295" t="n"/>
      <c r="W2544" s="295" t="n"/>
      <c r="X2544" s="290" t="inlineStr">
        <is>
          <t>Se descarta</t>
        </is>
      </c>
    </row>
    <row r="2545" hidden="1" ht="15.75" customHeight="1" s="412">
      <c r="A2545" s="294" t="n"/>
      <c r="B2545" s="294" t="n"/>
      <c r="C2545" s="294" t="n"/>
      <c r="D2545" s="294" t="n"/>
      <c r="E2545" s="294" t="n"/>
      <c r="F2545" s="295" t="n"/>
      <c r="G2545" s="295" t="n"/>
      <c r="H2545" s="296" t="n"/>
      <c r="I2545" s="295" t="n"/>
      <c r="J2545" s="296" t="n"/>
      <c r="K2545" s="295" t="n"/>
      <c r="L2545" s="297" t="n"/>
      <c r="M2545" s="297">
        <f>'ENS TARDIO 201819'!$K2545-'ENS TARDIO 201819'!$I2545</f>
        <v/>
      </c>
      <c r="N2545" s="295" t="n"/>
      <c r="O2545" s="295" t="n"/>
      <c r="P2545" s="295" t="n"/>
      <c r="Q2545" s="295" t="n"/>
      <c r="R2545" s="295" t="n"/>
      <c r="S2545" s="295" t="n"/>
      <c r="T2545" s="295" t="n"/>
      <c r="U2545" s="295" t="n"/>
      <c r="V2545" s="295" t="n"/>
      <c r="W2545" s="295" t="n"/>
      <c r="X2545" s="290" t="inlineStr">
        <is>
          <t>Se descarta</t>
        </is>
      </c>
    </row>
    <row r="2546" hidden="1" ht="15.75" customHeight="1" s="412">
      <c r="A2546" s="294" t="n"/>
      <c r="B2546" s="294" t="n"/>
      <c r="C2546" s="294" t="n"/>
      <c r="D2546" s="294" t="n"/>
      <c r="E2546" s="294" t="n"/>
      <c r="F2546" s="295" t="n"/>
      <c r="G2546" s="295" t="n"/>
      <c r="H2546" s="296" t="n"/>
      <c r="I2546" s="295" t="n"/>
      <c r="J2546" s="296" t="n"/>
      <c r="K2546" s="295" t="n"/>
      <c r="L2546" s="297" t="n"/>
      <c r="M2546" s="297">
        <f>'ENS TARDIO 201819'!$K2546-'ENS TARDIO 201819'!$I2546</f>
        <v/>
      </c>
      <c r="N2546" s="295" t="n"/>
      <c r="O2546" s="295" t="n"/>
      <c r="P2546" s="295" t="n"/>
      <c r="Q2546" s="295" t="n"/>
      <c r="R2546" s="295" t="n"/>
      <c r="S2546" s="295" t="n"/>
      <c r="T2546" s="295" t="n"/>
      <c r="U2546" s="295" t="n"/>
      <c r="V2546" s="295" t="n"/>
      <c r="W2546" s="295" t="n"/>
      <c r="X2546" s="290" t="inlineStr">
        <is>
          <t>Se descarta</t>
        </is>
      </c>
    </row>
    <row r="2547" hidden="1" ht="15.75" customHeight="1" s="412">
      <c r="A2547" s="294" t="n"/>
      <c r="B2547" s="294" t="n"/>
      <c r="C2547" s="294" t="n"/>
      <c r="D2547" s="294" t="n"/>
      <c r="E2547" s="294" t="n"/>
      <c r="F2547" s="295" t="n"/>
      <c r="G2547" s="295" t="n"/>
      <c r="H2547" s="296" t="n"/>
      <c r="I2547" s="295" t="n"/>
      <c r="J2547" s="296" t="n"/>
      <c r="K2547" s="295" t="n"/>
      <c r="L2547" s="297" t="n"/>
      <c r="M2547" s="297">
        <f>'ENS TARDIO 201819'!$K2547-'ENS TARDIO 201819'!$I2547</f>
        <v/>
      </c>
      <c r="N2547" s="295" t="n"/>
      <c r="O2547" s="295" t="n"/>
      <c r="P2547" s="295" t="n"/>
      <c r="Q2547" s="295" t="n"/>
      <c r="R2547" s="295" t="n"/>
      <c r="S2547" s="295" t="n"/>
      <c r="T2547" s="295" t="n"/>
      <c r="U2547" s="295" t="n"/>
      <c r="V2547" s="295" t="n"/>
      <c r="W2547" s="295" t="n"/>
      <c r="X2547" s="290" t="inlineStr">
        <is>
          <t>Se descarta</t>
        </is>
      </c>
    </row>
    <row r="2548" hidden="1" ht="15.75" customHeight="1" s="412">
      <c r="A2548" s="294" t="n"/>
      <c r="B2548" s="294" t="n"/>
      <c r="C2548" s="294" t="n"/>
      <c r="D2548" s="294" t="n"/>
      <c r="E2548" s="294" t="n"/>
      <c r="F2548" s="295" t="n"/>
      <c r="G2548" s="295" t="n"/>
      <c r="H2548" s="296" t="n"/>
      <c r="I2548" s="295" t="n"/>
      <c r="J2548" s="296" t="n"/>
      <c r="K2548" s="295" t="n"/>
      <c r="L2548" s="297" t="n"/>
      <c r="M2548" s="297">
        <f>'ENS TARDIO 201819'!$K2548-'ENS TARDIO 201819'!$I2548</f>
        <v/>
      </c>
      <c r="N2548" s="295" t="n"/>
      <c r="O2548" s="295" t="n"/>
      <c r="P2548" s="295" t="n"/>
      <c r="Q2548" s="295" t="n"/>
      <c r="R2548" s="295" t="n"/>
      <c r="S2548" s="295" t="n"/>
      <c r="T2548" s="295" t="n"/>
      <c r="U2548" s="295" t="n"/>
      <c r="V2548" s="295" t="n"/>
      <c r="W2548" s="295" t="n"/>
      <c r="X2548" s="290" t="inlineStr">
        <is>
          <t>Plot válido</t>
        </is>
      </c>
    </row>
    <row r="2549" hidden="1" ht="15.75" customHeight="1" s="412">
      <c r="A2549" s="294" t="n"/>
      <c r="B2549" s="294" t="n"/>
      <c r="C2549" s="294" t="n"/>
      <c r="D2549" s="294" t="n"/>
      <c r="E2549" s="294" t="n"/>
      <c r="F2549" s="295" t="n"/>
      <c r="G2549" s="295" t="n"/>
      <c r="H2549" s="296" t="n"/>
      <c r="I2549" s="295" t="n"/>
      <c r="J2549" s="296" t="n"/>
      <c r="K2549" s="295" t="n"/>
      <c r="L2549" s="297" t="n"/>
      <c r="M2549" s="297">
        <f>'ENS TARDIO 201819'!$K2549-'ENS TARDIO 201819'!$I2549</f>
        <v/>
      </c>
      <c r="N2549" s="295" t="n"/>
      <c r="O2549" s="295" t="n"/>
      <c r="P2549" s="295" t="n"/>
      <c r="Q2549" s="295" t="n"/>
      <c r="R2549" s="295" t="n"/>
      <c r="S2549" s="295" t="n"/>
      <c r="T2549" s="295" t="n"/>
      <c r="U2549" s="295" t="n"/>
      <c r="V2549" s="295" t="n"/>
      <c r="W2549" s="295" t="n"/>
      <c r="X2549" s="290" t="inlineStr">
        <is>
          <t>Plot válido</t>
        </is>
      </c>
    </row>
    <row r="2550" hidden="1" ht="15.75" customHeight="1" s="412">
      <c r="A2550" s="294" t="n"/>
      <c r="B2550" s="294" t="n"/>
      <c r="C2550" s="294" t="n"/>
      <c r="D2550" s="294" t="n"/>
      <c r="E2550" s="294" t="n"/>
      <c r="F2550" s="295" t="n"/>
      <c r="G2550" s="295" t="n"/>
      <c r="H2550" s="296" t="n"/>
      <c r="I2550" s="295" t="n"/>
      <c r="J2550" s="296" t="n"/>
      <c r="K2550" s="295" t="n"/>
      <c r="L2550" s="297" t="n"/>
      <c r="M2550" s="297">
        <f>'ENS TARDIO 201819'!$K2550-'ENS TARDIO 201819'!$I2550</f>
        <v/>
      </c>
      <c r="N2550" s="295" t="n"/>
      <c r="O2550" s="295" t="n"/>
      <c r="P2550" s="295" t="n"/>
      <c r="Q2550" s="295" t="n"/>
      <c r="R2550" s="295" t="n"/>
      <c r="S2550" s="295" t="n"/>
      <c r="T2550" s="295" t="n"/>
      <c r="U2550" s="295" t="n"/>
      <c r="V2550" s="295" t="n"/>
      <c r="W2550" s="295" t="n"/>
      <c r="X2550" s="290" t="inlineStr">
        <is>
          <t>Plot válido</t>
        </is>
      </c>
    </row>
    <row r="2551" hidden="1" ht="15.75" customHeight="1" s="412">
      <c r="A2551" s="294" t="n"/>
      <c r="B2551" s="294" t="n"/>
      <c r="C2551" s="294" t="n"/>
      <c r="D2551" s="294" t="n"/>
      <c r="E2551" s="294" t="n"/>
      <c r="F2551" s="295" t="n"/>
      <c r="G2551" s="295" t="n"/>
      <c r="H2551" s="296" t="n"/>
      <c r="I2551" s="295" t="n"/>
      <c r="J2551" s="296" t="n"/>
      <c r="K2551" s="295" t="n"/>
      <c r="L2551" s="297" t="n"/>
      <c r="M2551" s="297">
        <f>'ENS TARDIO 201819'!$K2551-'ENS TARDIO 201819'!$I2551</f>
        <v/>
      </c>
      <c r="N2551" s="295" t="n"/>
      <c r="O2551" s="295" t="n"/>
      <c r="P2551" s="295" t="n"/>
      <c r="Q2551" s="295" t="n"/>
      <c r="R2551" s="295" t="n"/>
      <c r="S2551" s="295" t="n"/>
      <c r="T2551" s="295" t="n"/>
      <c r="U2551" s="295" t="n"/>
      <c r="V2551" s="295" t="n"/>
      <c r="W2551" s="295" t="n"/>
      <c r="X2551" s="290" t="inlineStr">
        <is>
          <t>Plot válido</t>
        </is>
      </c>
    </row>
    <row r="2552" hidden="1" ht="15.75" customHeight="1" s="412">
      <c r="A2552" s="294" t="n"/>
      <c r="B2552" s="294" t="n"/>
      <c r="C2552" s="294" t="n"/>
      <c r="D2552" s="294" t="n"/>
      <c r="E2552" s="294" t="n"/>
      <c r="F2552" s="295" t="n"/>
      <c r="G2552" s="295" t="n"/>
      <c r="H2552" s="296" t="n"/>
      <c r="I2552" s="295" t="n"/>
      <c r="J2552" s="296" t="n"/>
      <c r="K2552" s="295" t="n"/>
      <c r="L2552" s="297" t="n"/>
      <c r="M2552" s="297">
        <f>'ENS TARDIO 201819'!$K2552-'ENS TARDIO 201819'!$I2552</f>
        <v/>
      </c>
      <c r="N2552" s="295" t="n"/>
      <c r="O2552" s="295" t="n"/>
      <c r="P2552" s="295" t="n"/>
      <c r="Q2552" s="295" t="n"/>
      <c r="R2552" s="295" t="n"/>
      <c r="S2552" s="295" t="n"/>
      <c r="T2552" s="295" t="n"/>
      <c r="U2552" s="295" t="n"/>
      <c r="V2552" s="295" t="n"/>
      <c r="W2552" s="295" t="n"/>
      <c r="X2552" s="290" t="inlineStr">
        <is>
          <t>Plot válido</t>
        </is>
      </c>
    </row>
    <row r="2553" hidden="1" ht="15.75" customHeight="1" s="412">
      <c r="A2553" s="294" t="n"/>
      <c r="B2553" s="294" t="n"/>
      <c r="C2553" s="294" t="n"/>
      <c r="D2553" s="294" t="n"/>
      <c r="E2553" s="294" t="n"/>
      <c r="F2553" s="295" t="n"/>
      <c r="G2553" s="295" t="n"/>
      <c r="H2553" s="296" t="n"/>
      <c r="I2553" s="295" t="n"/>
      <c r="J2553" s="296" t="n"/>
      <c r="K2553" s="295" t="n"/>
      <c r="L2553" s="297" t="n"/>
      <c r="M2553" s="297">
        <f>'ENS TARDIO 201819'!$K2553-'ENS TARDIO 201819'!$I2553</f>
        <v/>
      </c>
      <c r="N2553" s="295" t="n"/>
      <c r="O2553" s="295" t="n"/>
      <c r="P2553" s="295" t="n"/>
      <c r="Q2553" s="295" t="n"/>
      <c r="R2553" s="295" t="n"/>
      <c r="S2553" s="295" t="n"/>
      <c r="T2553" s="295" t="n"/>
      <c r="U2553" s="295" t="n"/>
      <c r="V2553" s="295" t="n"/>
      <c r="W2553" s="295" t="n"/>
      <c r="X2553" s="290" t="inlineStr">
        <is>
          <t>Plot válido</t>
        </is>
      </c>
    </row>
    <row r="2554" hidden="1" ht="15.75" customHeight="1" s="412">
      <c r="A2554" s="294" t="n"/>
      <c r="B2554" s="294" t="n"/>
      <c r="C2554" s="294" t="n"/>
      <c r="D2554" s="294" t="n"/>
      <c r="E2554" s="294" t="n"/>
      <c r="F2554" s="295" t="n"/>
      <c r="G2554" s="295" t="n"/>
      <c r="H2554" s="296" t="n"/>
      <c r="I2554" s="295" t="n"/>
      <c r="J2554" s="296" t="n"/>
      <c r="K2554" s="295" t="n"/>
      <c r="L2554" s="297" t="n"/>
      <c r="M2554" s="297">
        <f>'ENS TARDIO 201819'!$K2554-'ENS TARDIO 201819'!$I2554</f>
        <v/>
      </c>
      <c r="N2554" s="295" t="n"/>
      <c r="O2554" s="295" t="n"/>
      <c r="P2554" s="295" t="n"/>
      <c r="Q2554" s="295" t="n"/>
      <c r="R2554" s="295" t="n"/>
      <c r="S2554" s="295" t="n"/>
      <c r="T2554" s="295" t="n"/>
      <c r="U2554" s="295" t="n"/>
      <c r="V2554" s="295" t="n"/>
      <c r="W2554" s="295" t="n"/>
      <c r="X2554" s="290" t="inlineStr">
        <is>
          <t>Plot válido</t>
        </is>
      </c>
    </row>
    <row r="2555" hidden="1" ht="15.75" customHeight="1" s="412">
      <c r="A2555" s="294" t="n"/>
      <c r="B2555" s="294" t="n"/>
      <c r="C2555" s="294" t="n"/>
      <c r="D2555" s="294" t="n"/>
      <c r="E2555" s="294" t="n"/>
      <c r="F2555" s="295" t="n"/>
      <c r="G2555" s="295" t="n"/>
      <c r="H2555" s="296" t="n"/>
      <c r="I2555" s="295" t="n"/>
      <c r="J2555" s="296" t="n"/>
      <c r="K2555" s="295" t="n"/>
      <c r="L2555" s="297" t="n"/>
      <c r="M2555" s="297">
        <f>'ENS TARDIO 201819'!$K2555-'ENS TARDIO 201819'!$I2555</f>
        <v/>
      </c>
      <c r="N2555" s="295" t="n"/>
      <c r="O2555" s="295" t="n"/>
      <c r="P2555" s="295" t="n"/>
      <c r="Q2555" s="295" t="n"/>
      <c r="R2555" s="295" t="n"/>
      <c r="S2555" s="295" t="n"/>
      <c r="T2555" s="295" t="n"/>
      <c r="U2555" s="295" t="n"/>
      <c r="V2555" s="295" t="n"/>
      <c r="W2555" s="295" t="n"/>
      <c r="X2555" s="290" t="inlineStr">
        <is>
          <t>Plot válido</t>
        </is>
      </c>
    </row>
    <row r="2556" hidden="1" ht="15.75" customHeight="1" s="412">
      <c r="A2556" s="294" t="n"/>
      <c r="B2556" s="294" t="n"/>
      <c r="C2556" s="294" t="n"/>
      <c r="D2556" s="294" t="n"/>
      <c r="E2556" s="294" t="n"/>
      <c r="F2556" s="295" t="n"/>
      <c r="G2556" s="295" t="n"/>
      <c r="H2556" s="296" t="n"/>
      <c r="I2556" s="295" t="n"/>
      <c r="J2556" s="296" t="n"/>
      <c r="K2556" s="295" t="n"/>
      <c r="L2556" s="297" t="n"/>
      <c r="M2556" s="297">
        <f>'ENS TARDIO 201819'!$K2556-'ENS TARDIO 201819'!$I2556</f>
        <v/>
      </c>
      <c r="N2556" s="295" t="n"/>
      <c r="O2556" s="295" t="n"/>
      <c r="P2556" s="295" t="n"/>
      <c r="Q2556" s="295" t="n"/>
      <c r="R2556" s="295" t="n"/>
      <c r="S2556" s="295" t="n"/>
      <c r="T2556" s="295" t="n"/>
      <c r="U2556" s="295" t="n"/>
      <c r="V2556" s="295" t="n"/>
      <c r="W2556" s="295" t="n"/>
      <c r="X2556" s="290" t="inlineStr">
        <is>
          <t>Plot válido</t>
        </is>
      </c>
    </row>
    <row r="2557" hidden="1" ht="15.75" customHeight="1" s="412">
      <c r="A2557" s="294" t="n"/>
      <c r="B2557" s="294" t="n"/>
      <c r="C2557" s="294" t="n"/>
      <c r="D2557" s="294" t="n"/>
      <c r="E2557" s="294" t="n"/>
      <c r="F2557" s="295" t="n"/>
      <c r="G2557" s="295" t="n"/>
      <c r="H2557" s="296" t="n"/>
      <c r="I2557" s="295" t="n"/>
      <c r="J2557" s="296" t="n"/>
      <c r="K2557" s="295" t="n"/>
      <c r="L2557" s="297" t="n"/>
      <c r="M2557" s="297">
        <f>'ENS TARDIO 201819'!$K2557-'ENS TARDIO 201819'!$I2557</f>
        <v/>
      </c>
      <c r="N2557" s="295" t="n"/>
      <c r="O2557" s="295" t="n"/>
      <c r="P2557" s="295" t="n"/>
      <c r="Q2557" s="295" t="n"/>
      <c r="R2557" s="295" t="n"/>
      <c r="S2557" s="295" t="n"/>
      <c r="T2557" s="295" t="n"/>
      <c r="U2557" s="295" t="n"/>
      <c r="V2557" s="295" t="n"/>
      <c r="W2557" s="295" t="n"/>
      <c r="X2557" s="290" t="inlineStr">
        <is>
          <t>Plot válido</t>
        </is>
      </c>
    </row>
    <row r="2558" hidden="1" ht="15.75" customHeight="1" s="412">
      <c r="A2558" s="294" t="n"/>
      <c r="B2558" s="294" t="n"/>
      <c r="C2558" s="294" t="n"/>
      <c r="D2558" s="294" t="n"/>
      <c r="E2558" s="294" t="n"/>
      <c r="F2558" s="295" t="n"/>
      <c r="G2558" s="295" t="n"/>
      <c r="H2558" s="296" t="n"/>
      <c r="I2558" s="295" t="n"/>
      <c r="J2558" s="296" t="n"/>
      <c r="K2558" s="295" t="n"/>
      <c r="L2558" s="297" t="n"/>
      <c r="M2558" s="297">
        <f>'ENS TARDIO 201819'!$K2558-'ENS TARDIO 201819'!$I2558</f>
        <v/>
      </c>
      <c r="N2558" s="295" t="n"/>
      <c r="O2558" s="295" t="n"/>
      <c r="P2558" s="295" t="n"/>
      <c r="Q2558" s="295" t="n"/>
      <c r="R2558" s="295" t="n"/>
      <c r="S2558" s="295" t="n"/>
      <c r="T2558" s="295" t="n"/>
      <c r="U2558" s="295" t="n"/>
      <c r="V2558" s="295" t="n"/>
      <c r="W2558" s="295" t="n"/>
      <c r="X2558" s="290" t="inlineStr">
        <is>
          <t>Plot válido</t>
        </is>
      </c>
    </row>
    <row r="2559" hidden="1" ht="15.75" customHeight="1" s="412">
      <c r="A2559" s="294" t="n"/>
      <c r="B2559" s="294" t="n"/>
      <c r="C2559" s="294" t="n"/>
      <c r="D2559" s="294" t="n"/>
      <c r="E2559" s="294" t="n"/>
      <c r="F2559" s="295" t="n"/>
      <c r="G2559" s="295" t="n"/>
      <c r="H2559" s="296" t="n"/>
      <c r="I2559" s="295" t="n"/>
      <c r="J2559" s="296" t="n"/>
      <c r="K2559" s="295" t="n"/>
      <c r="L2559" s="297" t="n"/>
      <c r="M2559" s="297">
        <f>'ENS TARDIO 201819'!$K2559-'ENS TARDIO 201819'!$I2559</f>
        <v/>
      </c>
      <c r="N2559" s="295" t="n"/>
      <c r="O2559" s="295" t="n"/>
      <c r="P2559" s="295" t="n"/>
      <c r="Q2559" s="295" t="n"/>
      <c r="R2559" s="295" t="n"/>
      <c r="S2559" s="295" t="n"/>
      <c r="T2559" s="295" t="n"/>
      <c r="U2559" s="295" t="n"/>
      <c r="V2559" s="295" t="n"/>
      <c r="W2559" s="295" t="n"/>
      <c r="X2559" s="290" t="inlineStr">
        <is>
          <t>Plot válido</t>
        </is>
      </c>
    </row>
    <row r="2560" hidden="1" ht="15.75" customHeight="1" s="412">
      <c r="A2560" s="294" t="n"/>
      <c r="B2560" s="294" t="n"/>
      <c r="C2560" s="294" t="n"/>
      <c r="D2560" s="294" t="n"/>
      <c r="E2560" s="294" t="n"/>
      <c r="F2560" s="295" t="n"/>
      <c r="G2560" s="295" t="n"/>
      <c r="H2560" s="296" t="n"/>
      <c r="I2560" s="295" t="n"/>
      <c r="J2560" s="296" t="n"/>
      <c r="K2560" s="295" t="n"/>
      <c r="L2560" s="297" t="n"/>
      <c r="M2560" s="297">
        <f>'ENS TARDIO 201819'!$K2560-'ENS TARDIO 201819'!$I2560</f>
        <v/>
      </c>
      <c r="N2560" s="295" t="n"/>
      <c r="O2560" s="295" t="n"/>
      <c r="P2560" s="295" t="n"/>
      <c r="Q2560" s="295" t="n"/>
      <c r="R2560" s="295" t="n"/>
      <c r="S2560" s="295" t="n"/>
      <c r="T2560" s="295" t="n"/>
      <c r="U2560" s="295" t="n"/>
      <c r="V2560" s="295" t="n"/>
      <c r="W2560" s="295" t="n"/>
      <c r="X2560" s="290" t="inlineStr">
        <is>
          <t>Plot válido</t>
        </is>
      </c>
    </row>
    <row r="2561" hidden="1" ht="15.75" customHeight="1" s="412">
      <c r="A2561" s="294" t="n"/>
      <c r="B2561" s="294" t="n"/>
      <c r="C2561" s="294" t="n"/>
      <c r="D2561" s="294" t="n"/>
      <c r="E2561" s="294" t="n"/>
      <c r="F2561" s="295" t="n"/>
      <c r="G2561" s="295" t="n"/>
      <c r="H2561" s="296" t="n"/>
      <c r="I2561" s="295" t="n"/>
      <c r="J2561" s="296" t="n"/>
      <c r="K2561" s="295" t="n"/>
      <c r="L2561" s="297" t="n"/>
      <c r="M2561" s="297">
        <f>'ENS TARDIO 201819'!$K2561-'ENS TARDIO 201819'!$I2561</f>
        <v/>
      </c>
      <c r="N2561" s="295" t="n"/>
      <c r="O2561" s="295" t="n"/>
      <c r="P2561" s="295" t="n"/>
      <c r="Q2561" s="295" t="n"/>
      <c r="R2561" s="295" t="n"/>
      <c r="S2561" s="295" t="n"/>
      <c r="T2561" s="295" t="n"/>
      <c r="U2561" s="295" t="n"/>
      <c r="V2561" s="295" t="n"/>
      <c r="W2561" s="295" t="n"/>
      <c r="X2561" s="290" t="inlineStr">
        <is>
          <t>Plot válido</t>
        </is>
      </c>
    </row>
    <row r="2562" hidden="1" ht="15.75" customHeight="1" s="412">
      <c r="A2562" s="294" t="n"/>
      <c r="B2562" s="294" t="n"/>
      <c r="C2562" s="294" t="n"/>
      <c r="D2562" s="294" t="n"/>
      <c r="E2562" s="294" t="n"/>
      <c r="F2562" s="295" t="n"/>
      <c r="G2562" s="295" t="n"/>
      <c r="H2562" s="296" t="n"/>
      <c r="I2562" s="295" t="n"/>
      <c r="J2562" s="296" t="n"/>
      <c r="K2562" s="295" t="n"/>
      <c r="L2562" s="297" t="n"/>
      <c r="M2562" s="297">
        <f>'ENS TARDIO 201819'!$K2562-'ENS TARDIO 201819'!$I2562</f>
        <v/>
      </c>
      <c r="N2562" s="295" t="n"/>
      <c r="O2562" s="295" t="n"/>
      <c r="P2562" s="295" t="n"/>
      <c r="Q2562" s="295" t="n"/>
      <c r="R2562" s="295" t="n"/>
      <c r="S2562" s="295" t="n"/>
      <c r="T2562" s="295" t="n"/>
      <c r="U2562" s="295" t="n"/>
      <c r="V2562" s="295" t="n"/>
      <c r="W2562" s="295" t="n"/>
      <c r="X2562" s="290" t="inlineStr">
        <is>
          <t>Plot válido</t>
        </is>
      </c>
    </row>
    <row r="2563" hidden="1" ht="15.75" customHeight="1" s="412">
      <c r="A2563" s="294" t="n"/>
      <c r="B2563" s="294" t="n"/>
      <c r="C2563" s="294" t="n"/>
      <c r="D2563" s="294" t="n"/>
      <c r="E2563" s="294" t="n"/>
      <c r="F2563" s="295" t="n"/>
      <c r="G2563" s="295" t="n"/>
      <c r="H2563" s="296" t="n"/>
      <c r="I2563" s="295" t="n"/>
      <c r="J2563" s="296" t="n"/>
      <c r="K2563" s="295" t="n"/>
      <c r="L2563" s="297" t="n"/>
      <c r="M2563" s="297">
        <f>'ENS TARDIO 201819'!$K2563-'ENS TARDIO 201819'!$I2563</f>
        <v/>
      </c>
      <c r="N2563" s="295" t="n"/>
      <c r="O2563" s="295" t="n"/>
      <c r="P2563" s="295" t="n"/>
      <c r="Q2563" s="295" t="n"/>
      <c r="R2563" s="295" t="n"/>
      <c r="S2563" s="295" t="n"/>
      <c r="T2563" s="295" t="n"/>
      <c r="U2563" s="295" t="n"/>
      <c r="V2563" s="295" t="n"/>
      <c r="W2563" s="295" t="n"/>
      <c r="X2563" s="290" t="inlineStr">
        <is>
          <t>Plot válido</t>
        </is>
      </c>
    </row>
    <row r="2564" hidden="1" ht="15.75" customHeight="1" s="412">
      <c r="A2564" s="294" t="n"/>
      <c r="B2564" s="294" t="n"/>
      <c r="C2564" s="294" t="n"/>
      <c r="D2564" s="294" t="n"/>
      <c r="E2564" s="294" t="n"/>
      <c r="F2564" s="295" t="n"/>
      <c r="G2564" s="295" t="n"/>
      <c r="H2564" s="296" t="n"/>
      <c r="I2564" s="295" t="n"/>
      <c r="J2564" s="296" t="n"/>
      <c r="K2564" s="295" t="n"/>
      <c r="L2564" s="297" t="n"/>
      <c r="M2564" s="297">
        <f>'ENS TARDIO 201819'!$K2564-'ENS TARDIO 201819'!$I2564</f>
        <v/>
      </c>
      <c r="N2564" s="295" t="n"/>
      <c r="O2564" s="295" t="n"/>
      <c r="P2564" s="295" t="n"/>
      <c r="Q2564" s="295" t="n"/>
      <c r="R2564" s="295" t="n"/>
      <c r="S2564" s="295" t="n"/>
      <c r="T2564" s="295" t="n"/>
      <c r="U2564" s="295" t="n"/>
      <c r="V2564" s="295" t="n"/>
      <c r="W2564" s="295" t="n"/>
      <c r="X2564" s="290" t="inlineStr">
        <is>
          <t>Plot válido</t>
        </is>
      </c>
    </row>
    <row r="2565" hidden="1" ht="15.75" customHeight="1" s="412">
      <c r="A2565" s="294" t="n"/>
      <c r="B2565" s="294" t="n"/>
      <c r="C2565" s="294" t="n"/>
      <c r="D2565" s="294" t="n"/>
      <c r="E2565" s="294" t="n"/>
      <c r="F2565" s="295" t="n"/>
      <c r="G2565" s="295" t="n"/>
      <c r="H2565" s="296" t="n"/>
      <c r="I2565" s="295" t="n"/>
      <c r="J2565" s="296" t="n"/>
      <c r="K2565" s="295" t="n"/>
      <c r="L2565" s="297" t="n"/>
      <c r="M2565" s="297">
        <f>'ENS TARDIO 201819'!$K2565-'ENS TARDIO 201819'!$I2565</f>
        <v/>
      </c>
      <c r="N2565" s="295" t="n"/>
      <c r="O2565" s="295" t="n"/>
      <c r="P2565" s="295" t="n"/>
      <c r="Q2565" s="295" t="n"/>
      <c r="R2565" s="295" t="n"/>
      <c r="S2565" s="295" t="n"/>
      <c r="T2565" s="295" t="n"/>
      <c r="U2565" s="295" t="n"/>
      <c r="V2565" s="295" t="n"/>
      <c r="W2565" s="295" t="n"/>
      <c r="X2565" s="290" t="inlineStr">
        <is>
          <t>Plot válido</t>
        </is>
      </c>
    </row>
    <row r="2566" hidden="1" ht="15.75" customHeight="1" s="412">
      <c r="A2566" s="294" t="n"/>
      <c r="B2566" s="294" t="n"/>
      <c r="C2566" s="294" t="n"/>
      <c r="D2566" s="294" t="n"/>
      <c r="E2566" s="294" t="n"/>
      <c r="F2566" s="295" t="n"/>
      <c r="G2566" s="295" t="n"/>
      <c r="H2566" s="296" t="n"/>
      <c r="I2566" s="295" t="n"/>
      <c r="J2566" s="296" t="n"/>
      <c r="K2566" s="295" t="n"/>
      <c r="L2566" s="297" t="n"/>
      <c r="M2566" s="297">
        <f>'ENS TARDIO 201819'!$K2566-'ENS TARDIO 201819'!$I2566</f>
        <v/>
      </c>
      <c r="N2566" s="295" t="n"/>
      <c r="O2566" s="295" t="n"/>
      <c r="P2566" s="295" t="n"/>
      <c r="Q2566" s="295" t="n"/>
      <c r="R2566" s="295" t="n"/>
      <c r="S2566" s="295" t="n"/>
      <c r="T2566" s="295" t="n"/>
      <c r="U2566" s="295" t="n"/>
      <c r="V2566" s="295" t="n"/>
      <c r="W2566" s="295" t="n"/>
      <c r="X2566" s="290" t="inlineStr">
        <is>
          <t>Plot válido</t>
        </is>
      </c>
    </row>
    <row r="2567" hidden="1" ht="15.75" customHeight="1" s="412">
      <c r="A2567" s="294" t="n"/>
      <c r="B2567" s="294" t="n"/>
      <c r="C2567" s="294" t="n"/>
      <c r="D2567" s="294" t="n"/>
      <c r="E2567" s="294" t="n"/>
      <c r="F2567" s="295" t="n"/>
      <c r="G2567" s="295" t="n"/>
      <c r="H2567" s="296" t="n"/>
      <c r="I2567" s="295" t="n"/>
      <c r="J2567" s="296" t="n"/>
      <c r="K2567" s="295" t="n"/>
      <c r="L2567" s="297" t="n"/>
      <c r="M2567" s="297">
        <f>'ENS TARDIO 201819'!$K2567-'ENS TARDIO 201819'!$I2567</f>
        <v/>
      </c>
      <c r="N2567" s="295" t="n"/>
      <c r="O2567" s="295" t="n"/>
      <c r="P2567" s="295" t="n"/>
      <c r="Q2567" s="295" t="n"/>
      <c r="R2567" s="295" t="n"/>
      <c r="S2567" s="295" t="n"/>
      <c r="T2567" s="295" t="n"/>
      <c r="U2567" s="295" t="n"/>
      <c r="V2567" s="295" t="n"/>
      <c r="W2567" s="295" t="n"/>
      <c r="X2567" s="290" t="inlineStr">
        <is>
          <t>Plot válido</t>
        </is>
      </c>
    </row>
    <row r="2568" hidden="1" ht="15.75" customHeight="1" s="412">
      <c r="A2568" s="294" t="n"/>
      <c r="B2568" s="294" t="n"/>
      <c r="C2568" s="294" t="n"/>
      <c r="D2568" s="294" t="n"/>
      <c r="E2568" s="294" t="n"/>
      <c r="F2568" s="295" t="n"/>
      <c r="G2568" s="295" t="n"/>
      <c r="H2568" s="296" t="n"/>
      <c r="I2568" s="295" t="n"/>
      <c r="J2568" s="296" t="n"/>
      <c r="K2568" s="295" t="n"/>
      <c r="L2568" s="297" t="n"/>
      <c r="M2568" s="297">
        <f>'ENS TARDIO 201819'!$K2568-'ENS TARDIO 201819'!$I2568</f>
        <v/>
      </c>
      <c r="N2568" s="295" t="n"/>
      <c r="O2568" s="295" t="n"/>
      <c r="P2568" s="295" t="n"/>
      <c r="Q2568" s="295" t="n"/>
      <c r="R2568" s="295" t="n"/>
      <c r="S2568" s="295" t="n"/>
      <c r="T2568" s="295" t="n"/>
      <c r="U2568" s="295" t="n"/>
      <c r="V2568" s="295" t="n"/>
      <c r="W2568" s="295" t="n"/>
      <c r="X2568" s="290" t="inlineStr">
        <is>
          <t>Se descarta</t>
        </is>
      </c>
    </row>
    <row r="2569" hidden="1" ht="15.75" customHeight="1" s="412">
      <c r="A2569" s="294" t="n"/>
      <c r="B2569" s="294" t="n"/>
      <c r="C2569" s="294" t="n"/>
      <c r="D2569" s="294" t="n"/>
      <c r="E2569" s="294" t="n"/>
      <c r="F2569" s="295" t="n"/>
      <c r="G2569" s="295" t="n"/>
      <c r="H2569" s="296" t="n"/>
      <c r="I2569" s="295" t="n"/>
      <c r="J2569" s="296" t="n"/>
      <c r="K2569" s="295" t="n"/>
      <c r="L2569" s="297" t="n"/>
      <c r="M2569" s="297">
        <f>'ENS TARDIO 201819'!$K2569-'ENS TARDIO 201819'!$I2569</f>
        <v/>
      </c>
      <c r="N2569" s="295" t="n"/>
      <c r="O2569" s="295" t="n"/>
      <c r="P2569" s="295" t="n"/>
      <c r="Q2569" s="295" t="n"/>
      <c r="R2569" s="295" t="n"/>
      <c r="S2569" s="295" t="n"/>
      <c r="T2569" s="295" t="n"/>
      <c r="U2569" s="295" t="n"/>
      <c r="V2569" s="295" t="n"/>
      <c r="W2569" s="295" t="n"/>
      <c r="X2569" s="290" t="inlineStr">
        <is>
          <t>Se descarta</t>
        </is>
      </c>
    </row>
    <row r="2570" hidden="1" ht="15.75" customHeight="1" s="412">
      <c r="A2570" s="294" t="n"/>
      <c r="B2570" s="294" t="n"/>
      <c r="C2570" s="294" t="n"/>
      <c r="D2570" s="294" t="n"/>
      <c r="E2570" s="294" t="n"/>
      <c r="F2570" s="295" t="n"/>
      <c r="G2570" s="295" t="n"/>
      <c r="H2570" s="296" t="n"/>
      <c r="I2570" s="295" t="n"/>
      <c r="J2570" s="296" t="n"/>
      <c r="K2570" s="295" t="n"/>
      <c r="L2570" s="297" t="n"/>
      <c r="M2570" s="297">
        <f>'ENS TARDIO 201819'!$K2570-'ENS TARDIO 201819'!$I2570</f>
        <v/>
      </c>
      <c r="N2570" s="295" t="n"/>
      <c r="O2570" s="295" t="n"/>
      <c r="P2570" s="295" t="n"/>
      <c r="Q2570" s="295" t="n"/>
      <c r="R2570" s="295" t="n"/>
      <c r="S2570" s="295" t="n"/>
      <c r="T2570" s="295" t="n"/>
      <c r="U2570" s="295" t="n"/>
      <c r="V2570" s="295" t="n"/>
      <c r="W2570" s="295" t="n"/>
      <c r="X2570" s="290" t="inlineStr">
        <is>
          <t>Se descarta</t>
        </is>
      </c>
    </row>
    <row r="2571" hidden="1" ht="15.75" customHeight="1" s="412">
      <c r="A2571" s="294" t="n"/>
      <c r="B2571" s="294" t="n"/>
      <c r="C2571" s="294" t="n"/>
      <c r="D2571" s="294" t="n"/>
      <c r="E2571" s="294" t="n"/>
      <c r="F2571" s="295" t="n"/>
      <c r="G2571" s="295" t="n"/>
      <c r="H2571" s="296" t="n"/>
      <c r="I2571" s="295" t="n"/>
      <c r="J2571" s="296" t="n"/>
      <c r="K2571" s="295" t="n"/>
      <c r="L2571" s="297" t="n"/>
      <c r="M2571" s="297">
        <f>'ENS TARDIO 201819'!$K2571-'ENS TARDIO 201819'!$I2571</f>
        <v/>
      </c>
      <c r="N2571" s="295" t="n"/>
      <c r="O2571" s="295" t="n"/>
      <c r="P2571" s="295" t="n"/>
      <c r="Q2571" s="295" t="n"/>
      <c r="R2571" s="295" t="n"/>
      <c r="S2571" s="295" t="n"/>
      <c r="T2571" s="295" t="n"/>
      <c r="U2571" s="295" t="n"/>
      <c r="V2571" s="295" t="n"/>
      <c r="W2571" s="295" t="n"/>
      <c r="X2571" s="290" t="inlineStr">
        <is>
          <t>Se descarta</t>
        </is>
      </c>
    </row>
    <row r="2572" hidden="1" ht="15.75" customHeight="1" s="412">
      <c r="A2572" s="294" t="n"/>
      <c r="B2572" s="294" t="n"/>
      <c r="C2572" s="294" t="n"/>
      <c r="D2572" s="294" t="n"/>
      <c r="E2572" s="294" t="n"/>
      <c r="F2572" s="295" t="n"/>
      <c r="G2572" s="295" t="n"/>
      <c r="H2572" s="296" t="n"/>
      <c r="I2572" s="295" t="n"/>
      <c r="J2572" s="296" t="n"/>
      <c r="K2572" s="295" t="n"/>
      <c r="L2572" s="297" t="n"/>
      <c r="M2572" s="297">
        <f>'ENS TARDIO 201819'!$K2572-'ENS TARDIO 201819'!$I2572</f>
        <v/>
      </c>
      <c r="N2572" s="295" t="n"/>
      <c r="O2572" s="295" t="n"/>
      <c r="P2572" s="295" t="n"/>
      <c r="Q2572" s="295" t="n"/>
      <c r="R2572" s="295" t="n"/>
      <c r="S2572" s="295" t="n"/>
      <c r="T2572" s="295" t="n"/>
      <c r="U2572" s="295" t="n"/>
      <c r="V2572" s="295" t="n"/>
      <c r="W2572" s="295" t="n"/>
      <c r="X2572" s="290" t="inlineStr">
        <is>
          <t>Se descarta</t>
        </is>
      </c>
    </row>
    <row r="2573" hidden="1" ht="15.75" customHeight="1" s="412">
      <c r="A2573" s="294" t="n"/>
      <c r="B2573" s="294" t="n"/>
      <c r="C2573" s="294" t="n"/>
      <c r="D2573" s="294" t="n"/>
      <c r="E2573" s="294" t="n"/>
      <c r="F2573" s="295" t="n"/>
      <c r="G2573" s="295" t="n"/>
      <c r="H2573" s="296" t="n"/>
      <c r="I2573" s="295" t="n"/>
      <c r="J2573" s="296" t="n"/>
      <c r="K2573" s="295" t="n"/>
      <c r="L2573" s="297" t="n"/>
      <c r="M2573" s="297">
        <f>'ENS TARDIO 201819'!$K2573-'ENS TARDIO 201819'!$I2573</f>
        <v/>
      </c>
      <c r="N2573" s="295" t="n"/>
      <c r="O2573" s="295" t="n"/>
      <c r="P2573" s="295" t="n"/>
      <c r="Q2573" s="295" t="n"/>
      <c r="R2573" s="295" t="n"/>
      <c r="S2573" s="295" t="n"/>
      <c r="T2573" s="295" t="n"/>
      <c r="U2573" s="295" t="n"/>
      <c r="V2573" s="295" t="n"/>
      <c r="W2573" s="295" t="n"/>
      <c r="X2573" s="290" t="inlineStr">
        <is>
          <t>Se descarta</t>
        </is>
      </c>
    </row>
    <row r="2574" hidden="1" ht="15.75" customHeight="1" s="412">
      <c r="A2574" s="294" t="n"/>
      <c r="B2574" s="294" t="n"/>
      <c r="C2574" s="294" t="n"/>
      <c r="D2574" s="294" t="n"/>
      <c r="E2574" s="294" t="n"/>
      <c r="F2574" s="295" t="n"/>
      <c r="G2574" s="295" t="n"/>
      <c r="H2574" s="296" t="n"/>
      <c r="I2574" s="295" t="n"/>
      <c r="J2574" s="296" t="n"/>
      <c r="K2574" s="295" t="n"/>
      <c r="L2574" s="297" t="n"/>
      <c r="M2574" s="297">
        <f>'ENS TARDIO 201819'!$K2574-'ENS TARDIO 201819'!$I2574</f>
        <v/>
      </c>
      <c r="N2574" s="295" t="n"/>
      <c r="O2574" s="295" t="n"/>
      <c r="P2574" s="295" t="n"/>
      <c r="Q2574" s="295" t="n"/>
      <c r="R2574" s="295" t="n"/>
      <c r="S2574" s="295" t="n"/>
      <c r="T2574" s="295" t="n"/>
      <c r="U2574" s="295" t="n"/>
      <c r="V2574" s="295" t="n"/>
      <c r="W2574" s="295" t="n"/>
      <c r="X2574" s="290" t="inlineStr">
        <is>
          <t>Se descarta</t>
        </is>
      </c>
    </row>
    <row r="2575" hidden="1" ht="15.75" customHeight="1" s="412">
      <c r="A2575" s="294" t="n"/>
      <c r="B2575" s="294" t="n"/>
      <c r="C2575" s="294" t="n"/>
      <c r="D2575" s="294" t="n"/>
      <c r="E2575" s="294" t="n"/>
      <c r="F2575" s="295" t="n"/>
      <c r="G2575" s="295" t="n"/>
      <c r="H2575" s="296" t="n"/>
      <c r="I2575" s="295" t="n"/>
      <c r="J2575" s="296" t="n"/>
      <c r="K2575" s="295" t="n"/>
      <c r="L2575" s="297" t="n"/>
      <c r="M2575" s="297">
        <f>'ENS TARDIO 201819'!$K2575-'ENS TARDIO 201819'!$I2575</f>
        <v/>
      </c>
      <c r="N2575" s="295" t="n"/>
      <c r="O2575" s="295" t="n"/>
      <c r="P2575" s="295" t="n"/>
      <c r="Q2575" s="295" t="n"/>
      <c r="R2575" s="295" t="n"/>
      <c r="S2575" s="295" t="n"/>
      <c r="T2575" s="295" t="n"/>
      <c r="U2575" s="295" t="n"/>
      <c r="V2575" s="295" t="n"/>
      <c r="W2575" s="295" t="n"/>
      <c r="X2575" s="290" t="inlineStr">
        <is>
          <t>Se descarta</t>
        </is>
      </c>
    </row>
    <row r="2576" hidden="1" ht="15.75" customHeight="1" s="412">
      <c r="A2576" s="294" t="n"/>
      <c r="B2576" s="294" t="n"/>
      <c r="C2576" s="294" t="n"/>
      <c r="D2576" s="294" t="n"/>
      <c r="E2576" s="294" t="n"/>
      <c r="F2576" s="295" t="n"/>
      <c r="G2576" s="295" t="n"/>
      <c r="H2576" s="296" t="n"/>
      <c r="I2576" s="295" t="n"/>
      <c r="J2576" s="296" t="n"/>
      <c r="K2576" s="295" t="n"/>
      <c r="L2576" s="297" t="n"/>
      <c r="M2576" s="297">
        <f>'ENS TARDIO 201819'!$K2576-'ENS TARDIO 201819'!$I2576</f>
        <v/>
      </c>
      <c r="N2576" s="295" t="n"/>
      <c r="O2576" s="295" t="n"/>
      <c r="P2576" s="295" t="n"/>
      <c r="Q2576" s="295" t="n"/>
      <c r="R2576" s="295" t="n"/>
      <c r="S2576" s="295" t="n"/>
      <c r="T2576" s="295" t="n"/>
      <c r="U2576" s="295" t="n"/>
      <c r="V2576" s="295" t="n"/>
      <c r="W2576" s="295" t="n"/>
      <c r="X2576" s="290" t="inlineStr">
        <is>
          <t>Se descarta</t>
        </is>
      </c>
    </row>
    <row r="2577" hidden="1" ht="15.75" customHeight="1" s="412">
      <c r="A2577" s="294" t="n"/>
      <c r="B2577" s="294" t="n"/>
      <c r="C2577" s="294" t="n"/>
      <c r="D2577" s="294" t="n"/>
      <c r="E2577" s="294" t="n"/>
      <c r="F2577" s="295" t="n"/>
      <c r="G2577" s="295" t="n"/>
      <c r="H2577" s="296" t="n"/>
      <c r="I2577" s="295" t="n"/>
      <c r="J2577" s="296" t="n"/>
      <c r="K2577" s="295" t="n"/>
      <c r="L2577" s="297" t="n"/>
      <c r="M2577" s="297">
        <f>'ENS TARDIO 201819'!$K2577-'ENS TARDIO 201819'!$I2577</f>
        <v/>
      </c>
      <c r="N2577" s="295" t="n"/>
      <c r="O2577" s="295" t="n"/>
      <c r="P2577" s="295" t="n"/>
      <c r="Q2577" s="295" t="n"/>
      <c r="R2577" s="295" t="n"/>
      <c r="S2577" s="295" t="n"/>
      <c r="T2577" s="295" t="n"/>
      <c r="U2577" s="295" t="n"/>
      <c r="V2577" s="295" t="n"/>
      <c r="W2577" s="295" t="n"/>
      <c r="X2577" s="290" t="inlineStr">
        <is>
          <t>Se descarta</t>
        </is>
      </c>
    </row>
    <row r="2578" hidden="1" ht="15.75" customHeight="1" s="412">
      <c r="A2578" s="294" t="n"/>
      <c r="B2578" s="294" t="n"/>
      <c r="C2578" s="294" t="n"/>
      <c r="D2578" s="294" t="n"/>
      <c r="E2578" s="294" t="n"/>
      <c r="F2578" s="295" t="n"/>
      <c r="G2578" s="295" t="n"/>
      <c r="H2578" s="296" t="n"/>
      <c r="I2578" s="295" t="n"/>
      <c r="J2578" s="296" t="n"/>
      <c r="K2578" s="295" t="n"/>
      <c r="L2578" s="297" t="n"/>
      <c r="M2578" s="297">
        <f>'ENS TARDIO 201819'!$K2578-'ENS TARDIO 201819'!$I2578</f>
        <v/>
      </c>
      <c r="N2578" s="295" t="n"/>
      <c r="O2578" s="295" t="n"/>
      <c r="P2578" s="295" t="n"/>
      <c r="Q2578" s="295" t="n"/>
      <c r="R2578" s="295" t="n"/>
      <c r="S2578" s="295" t="n"/>
      <c r="T2578" s="295" t="n"/>
      <c r="U2578" s="295" t="n"/>
      <c r="V2578" s="295" t="n"/>
      <c r="W2578" s="295" t="n"/>
      <c r="X2578" s="290" t="inlineStr">
        <is>
          <t>Plot válido</t>
        </is>
      </c>
    </row>
    <row r="2579" hidden="1" ht="15.75" customHeight="1" s="412">
      <c r="A2579" s="294" t="n"/>
      <c r="B2579" s="294" t="n"/>
      <c r="C2579" s="294" t="n"/>
      <c r="D2579" s="294" t="n"/>
      <c r="E2579" s="294" t="n"/>
      <c r="F2579" s="295" t="n"/>
      <c r="G2579" s="295" t="n"/>
      <c r="H2579" s="296" t="n"/>
      <c r="I2579" s="295" t="n"/>
      <c r="J2579" s="296" t="n"/>
      <c r="K2579" s="295" t="n"/>
      <c r="L2579" s="297" t="n"/>
      <c r="M2579" s="297">
        <f>'ENS TARDIO 201819'!$K2579-'ENS TARDIO 201819'!$I2579</f>
        <v/>
      </c>
      <c r="N2579" s="295" t="n"/>
      <c r="O2579" s="295" t="n"/>
      <c r="P2579" s="295" t="n"/>
      <c r="Q2579" s="295" t="n"/>
      <c r="R2579" s="295" t="n"/>
      <c r="S2579" s="295" t="n"/>
      <c r="T2579" s="295" t="n"/>
      <c r="U2579" s="295" t="n"/>
      <c r="V2579" s="295" t="n"/>
      <c r="W2579" s="295" t="n"/>
      <c r="X2579" s="290" t="inlineStr">
        <is>
          <t>Plot válido</t>
        </is>
      </c>
    </row>
    <row r="2580" hidden="1" ht="15.75" customHeight="1" s="412">
      <c r="A2580" s="294" t="n"/>
      <c r="B2580" s="294" t="n"/>
      <c r="C2580" s="294" t="n"/>
      <c r="D2580" s="294" t="n"/>
      <c r="E2580" s="294" t="n"/>
      <c r="F2580" s="295" t="n"/>
      <c r="G2580" s="295" t="n"/>
      <c r="H2580" s="296" t="n"/>
      <c r="I2580" s="295" t="n"/>
      <c r="J2580" s="296" t="n"/>
      <c r="K2580" s="295" t="n"/>
      <c r="L2580" s="297" t="n"/>
      <c r="M2580" s="297">
        <f>'ENS TARDIO 201819'!$K2580-'ENS TARDIO 201819'!$I2580</f>
        <v/>
      </c>
      <c r="N2580" s="295" t="n"/>
      <c r="O2580" s="295" t="n"/>
      <c r="P2580" s="295" t="n"/>
      <c r="Q2580" s="295" t="n"/>
      <c r="R2580" s="295" t="n"/>
      <c r="S2580" s="295" t="n"/>
      <c r="T2580" s="295" t="n"/>
      <c r="U2580" s="295" t="n"/>
      <c r="V2580" s="295" t="n"/>
      <c r="W2580" s="295" t="n"/>
      <c r="X2580" s="290" t="inlineStr">
        <is>
          <t>Plot válido</t>
        </is>
      </c>
    </row>
    <row r="2581" hidden="1" ht="15.75" customHeight="1" s="412">
      <c r="A2581" s="294" t="n"/>
      <c r="B2581" s="294" t="n"/>
      <c r="C2581" s="294" t="n"/>
      <c r="D2581" s="294" t="n"/>
      <c r="E2581" s="294" t="n"/>
      <c r="F2581" s="295" t="n"/>
      <c r="G2581" s="295" t="n"/>
      <c r="H2581" s="296" t="n"/>
      <c r="I2581" s="295" t="n"/>
      <c r="J2581" s="296" t="n"/>
      <c r="K2581" s="295" t="n"/>
      <c r="L2581" s="297" t="n"/>
      <c r="M2581" s="297">
        <f>'ENS TARDIO 201819'!$K2581-'ENS TARDIO 201819'!$I2581</f>
        <v/>
      </c>
      <c r="N2581" s="295" t="n"/>
      <c r="O2581" s="295" t="n"/>
      <c r="P2581" s="295" t="n"/>
      <c r="Q2581" s="295" t="n"/>
      <c r="R2581" s="295" t="n"/>
      <c r="S2581" s="295" t="n"/>
      <c r="T2581" s="295" t="n"/>
      <c r="U2581" s="295" t="n"/>
      <c r="V2581" s="295" t="n"/>
      <c r="W2581" s="295" t="n"/>
      <c r="X2581" s="290" t="inlineStr">
        <is>
          <t>Plot válido</t>
        </is>
      </c>
    </row>
    <row r="2582" hidden="1" ht="15.75" customHeight="1" s="412">
      <c r="A2582" s="294" t="n"/>
      <c r="B2582" s="294" t="n"/>
      <c r="C2582" s="294" t="n"/>
      <c r="D2582" s="294" t="n"/>
      <c r="E2582" s="294" t="n"/>
      <c r="F2582" s="295" t="n"/>
      <c r="G2582" s="295" t="n"/>
      <c r="H2582" s="296" t="n"/>
      <c r="I2582" s="295" t="n"/>
      <c r="J2582" s="296" t="n"/>
      <c r="K2582" s="295" t="n"/>
      <c r="L2582" s="297" t="n"/>
      <c r="M2582" s="297">
        <f>'ENS TARDIO 201819'!$K2582-'ENS TARDIO 201819'!$I2582</f>
        <v/>
      </c>
      <c r="N2582" s="295" t="n"/>
      <c r="O2582" s="295" t="n"/>
      <c r="P2582" s="295" t="n"/>
      <c r="Q2582" s="295" t="n"/>
      <c r="R2582" s="295" t="n"/>
      <c r="S2582" s="295" t="n"/>
      <c r="T2582" s="295" t="n"/>
      <c r="U2582" s="295" t="n"/>
      <c r="V2582" s="295" t="n"/>
      <c r="W2582" s="295" t="n"/>
      <c r="X2582" s="290" t="inlineStr">
        <is>
          <t>Plot válido</t>
        </is>
      </c>
    </row>
    <row r="2583" hidden="1" ht="15.75" customHeight="1" s="412">
      <c r="A2583" s="294" t="n"/>
      <c r="B2583" s="294" t="n"/>
      <c r="C2583" s="294" t="n"/>
      <c r="D2583" s="294" t="n"/>
      <c r="E2583" s="294" t="n"/>
      <c r="F2583" s="295" t="n"/>
      <c r="G2583" s="295" t="n"/>
      <c r="H2583" s="296" t="n"/>
      <c r="I2583" s="295" t="n"/>
      <c r="J2583" s="296" t="n"/>
      <c r="K2583" s="295" t="n"/>
      <c r="L2583" s="297" t="n"/>
      <c r="M2583" s="297">
        <f>'ENS TARDIO 201819'!$K2583-'ENS TARDIO 201819'!$I2583</f>
        <v/>
      </c>
      <c r="N2583" s="295" t="n"/>
      <c r="O2583" s="295" t="n"/>
      <c r="P2583" s="295" t="n"/>
      <c r="Q2583" s="295" t="n"/>
      <c r="R2583" s="295" t="n"/>
      <c r="S2583" s="295" t="n"/>
      <c r="T2583" s="295" t="n"/>
      <c r="U2583" s="295" t="n"/>
      <c r="V2583" s="295" t="n"/>
      <c r="W2583" s="295" t="n"/>
      <c r="X2583" s="290" t="inlineStr">
        <is>
          <t>Plot válido</t>
        </is>
      </c>
    </row>
    <row r="2584" hidden="1" ht="15.75" customHeight="1" s="412">
      <c r="A2584" s="294" t="n"/>
      <c r="B2584" s="294" t="n"/>
      <c r="C2584" s="294" t="n"/>
      <c r="D2584" s="294" t="n"/>
      <c r="E2584" s="294" t="n"/>
      <c r="F2584" s="295" t="n"/>
      <c r="G2584" s="295" t="n"/>
      <c r="H2584" s="296" t="n"/>
      <c r="I2584" s="295" t="n"/>
      <c r="J2584" s="296" t="n"/>
      <c r="K2584" s="295" t="n"/>
      <c r="L2584" s="297" t="n"/>
      <c r="M2584" s="297">
        <f>'ENS TARDIO 201819'!$K2584-'ENS TARDIO 201819'!$I2584</f>
        <v/>
      </c>
      <c r="N2584" s="295" t="n"/>
      <c r="O2584" s="295" t="n"/>
      <c r="P2584" s="295" t="n"/>
      <c r="Q2584" s="295" t="n"/>
      <c r="R2584" s="295" t="n"/>
      <c r="S2584" s="295" t="n"/>
      <c r="T2584" s="295" t="n"/>
      <c r="U2584" s="295" t="n"/>
      <c r="V2584" s="295" t="n"/>
      <c r="W2584" s="295" t="n"/>
      <c r="X2584" s="290" t="inlineStr">
        <is>
          <t>Plot válido</t>
        </is>
      </c>
    </row>
    <row r="2585" hidden="1" ht="15.75" customHeight="1" s="412">
      <c r="A2585" s="294" t="n"/>
      <c r="B2585" s="294" t="n"/>
      <c r="C2585" s="294" t="n"/>
      <c r="D2585" s="294" t="n"/>
      <c r="E2585" s="294" t="n"/>
      <c r="F2585" s="295" t="n"/>
      <c r="G2585" s="295" t="n"/>
      <c r="H2585" s="296" t="n"/>
      <c r="I2585" s="295" t="n"/>
      <c r="J2585" s="296" t="n"/>
      <c r="K2585" s="295" t="n"/>
      <c r="L2585" s="297" t="n"/>
      <c r="M2585" s="297">
        <f>'ENS TARDIO 201819'!$K2585-'ENS TARDIO 201819'!$I2585</f>
        <v/>
      </c>
      <c r="N2585" s="295" t="n"/>
      <c r="O2585" s="295" t="n"/>
      <c r="P2585" s="295" t="n"/>
      <c r="Q2585" s="295" t="n"/>
      <c r="R2585" s="295" t="n"/>
      <c r="S2585" s="295" t="n"/>
      <c r="T2585" s="295" t="n"/>
      <c r="U2585" s="295" t="n"/>
      <c r="V2585" s="295" t="n"/>
      <c r="W2585" s="295" t="n"/>
      <c r="X2585" s="290" t="inlineStr">
        <is>
          <t>Plot válido</t>
        </is>
      </c>
    </row>
    <row r="2586" hidden="1" ht="15.75" customHeight="1" s="412">
      <c r="A2586" s="294" t="n"/>
      <c r="B2586" s="294" t="n"/>
      <c r="C2586" s="294" t="n"/>
      <c r="D2586" s="294" t="n"/>
      <c r="E2586" s="294" t="n"/>
      <c r="F2586" s="295" t="n"/>
      <c r="G2586" s="295" t="n"/>
      <c r="H2586" s="296" t="n"/>
      <c r="I2586" s="295" t="n"/>
      <c r="J2586" s="296" t="n"/>
      <c r="K2586" s="295" t="n"/>
      <c r="L2586" s="297" t="n"/>
      <c r="M2586" s="297">
        <f>'ENS TARDIO 201819'!$K2586-'ENS TARDIO 201819'!$I2586</f>
        <v/>
      </c>
      <c r="N2586" s="295" t="n"/>
      <c r="O2586" s="295" t="n"/>
      <c r="P2586" s="295" t="n"/>
      <c r="Q2586" s="295" t="n"/>
      <c r="R2586" s="295" t="n"/>
      <c r="S2586" s="295" t="n"/>
      <c r="T2586" s="295" t="n"/>
      <c r="U2586" s="295" t="n"/>
      <c r="V2586" s="295" t="n"/>
      <c r="W2586" s="295" t="n"/>
      <c r="X2586" s="290" t="inlineStr">
        <is>
          <t>Plot válido</t>
        </is>
      </c>
    </row>
    <row r="2587" hidden="1" ht="15.75" customHeight="1" s="412">
      <c r="A2587" s="294" t="n"/>
      <c r="B2587" s="294" t="n"/>
      <c r="C2587" s="294" t="n"/>
      <c r="D2587" s="294" t="n"/>
      <c r="E2587" s="294" t="n"/>
      <c r="F2587" s="295" t="n"/>
      <c r="G2587" s="295" t="n"/>
      <c r="H2587" s="296" t="n"/>
      <c r="I2587" s="295" t="n"/>
      <c r="J2587" s="296" t="n"/>
      <c r="K2587" s="295" t="n"/>
      <c r="L2587" s="297" t="n"/>
      <c r="M2587" s="297">
        <f>'ENS TARDIO 201819'!$K2587-'ENS TARDIO 201819'!$I2587</f>
        <v/>
      </c>
      <c r="N2587" s="295" t="n"/>
      <c r="O2587" s="295" t="n"/>
      <c r="P2587" s="295" t="n"/>
      <c r="Q2587" s="295" t="n"/>
      <c r="R2587" s="295" t="n"/>
      <c r="S2587" s="295" t="n"/>
      <c r="T2587" s="295" t="n"/>
      <c r="U2587" s="295" t="n"/>
      <c r="V2587" s="295" t="n"/>
      <c r="W2587" s="295" t="n"/>
      <c r="X2587" s="290" t="inlineStr">
        <is>
          <t>Plot válido</t>
        </is>
      </c>
    </row>
    <row r="2588" hidden="1" ht="15.75" customHeight="1" s="412">
      <c r="A2588" s="294" t="n"/>
      <c r="B2588" s="294" t="n"/>
      <c r="C2588" s="294" t="n"/>
      <c r="D2588" s="294" t="n"/>
      <c r="E2588" s="294" t="n"/>
      <c r="F2588" s="295" t="n"/>
      <c r="G2588" s="295" t="n"/>
      <c r="H2588" s="296" t="n"/>
      <c r="I2588" s="295" t="n"/>
      <c r="J2588" s="296" t="n"/>
      <c r="K2588" s="295" t="n"/>
      <c r="L2588" s="297" t="n"/>
      <c r="M2588" s="297">
        <f>'ENS TARDIO 201819'!$K2588-'ENS TARDIO 201819'!$I2588</f>
        <v/>
      </c>
      <c r="N2588" s="295" t="n"/>
      <c r="O2588" s="295" t="n"/>
      <c r="P2588" s="295" t="n"/>
      <c r="Q2588" s="295" t="n"/>
      <c r="R2588" s="295" t="n"/>
      <c r="S2588" s="295" t="n"/>
      <c r="T2588" s="295" t="n"/>
      <c r="U2588" s="295" t="n"/>
      <c r="V2588" s="295" t="n"/>
      <c r="W2588" s="295" t="n"/>
      <c r="X2588" s="290" t="inlineStr">
        <is>
          <t>Plot válido</t>
        </is>
      </c>
    </row>
    <row r="2589" hidden="1" ht="15.75" customHeight="1" s="412">
      <c r="A2589" s="294" t="n"/>
      <c r="B2589" s="294" t="n"/>
      <c r="C2589" s="294" t="n"/>
      <c r="D2589" s="294" t="n"/>
      <c r="E2589" s="294" t="n"/>
      <c r="F2589" s="295" t="n"/>
      <c r="G2589" s="295" t="n"/>
      <c r="H2589" s="296" t="n"/>
      <c r="I2589" s="295" t="n"/>
      <c r="J2589" s="296" t="n"/>
      <c r="K2589" s="295" t="n"/>
      <c r="L2589" s="297" t="n"/>
      <c r="M2589" s="297">
        <f>'ENS TARDIO 201819'!$K2589-'ENS TARDIO 201819'!$I2589</f>
        <v/>
      </c>
      <c r="N2589" s="295" t="n"/>
      <c r="O2589" s="295" t="n"/>
      <c r="P2589" s="295" t="n"/>
      <c r="Q2589" s="295" t="n"/>
      <c r="R2589" s="295" t="n"/>
      <c r="S2589" s="295" t="n"/>
      <c r="T2589" s="295" t="n"/>
      <c r="U2589" s="295" t="n"/>
      <c r="V2589" s="295" t="n"/>
      <c r="W2589" s="295" t="n"/>
      <c r="X2589" s="290" t="inlineStr">
        <is>
          <t>Plot válido</t>
        </is>
      </c>
    </row>
    <row r="2590" hidden="1" ht="15.75" customHeight="1" s="412">
      <c r="A2590" s="294" t="n"/>
      <c r="B2590" s="294" t="n"/>
      <c r="C2590" s="294" t="n"/>
      <c r="D2590" s="294" t="n"/>
      <c r="E2590" s="294" t="n"/>
      <c r="F2590" s="295" t="n"/>
      <c r="G2590" s="295" t="n"/>
      <c r="H2590" s="296" t="n"/>
      <c r="I2590" s="295" t="n"/>
      <c r="J2590" s="296" t="n"/>
      <c r="K2590" s="295" t="n"/>
      <c r="L2590" s="297" t="n"/>
      <c r="M2590" s="297">
        <f>'ENS TARDIO 201819'!$K2590-'ENS TARDIO 201819'!$I2590</f>
        <v/>
      </c>
      <c r="N2590" s="295" t="n"/>
      <c r="O2590" s="295" t="n"/>
      <c r="P2590" s="295" t="n"/>
      <c r="Q2590" s="295" t="n"/>
      <c r="R2590" s="295" t="n"/>
      <c r="S2590" s="295" t="n"/>
      <c r="T2590" s="295" t="n"/>
      <c r="U2590" s="295" t="n"/>
      <c r="V2590" s="295" t="n"/>
      <c r="W2590" s="295" t="n"/>
      <c r="X2590" s="290" t="inlineStr">
        <is>
          <t>Plot válido</t>
        </is>
      </c>
    </row>
    <row r="2591" hidden="1" ht="15.75" customHeight="1" s="412">
      <c r="A2591" s="294" t="n"/>
      <c r="B2591" s="294" t="n"/>
      <c r="C2591" s="294" t="n"/>
      <c r="D2591" s="294" t="n"/>
      <c r="E2591" s="294" t="n"/>
      <c r="F2591" s="295" t="n"/>
      <c r="G2591" s="295" t="n"/>
      <c r="H2591" s="296" t="n"/>
      <c r="I2591" s="295" t="n"/>
      <c r="J2591" s="296" t="n"/>
      <c r="K2591" s="295" t="n"/>
      <c r="L2591" s="297" t="n"/>
      <c r="M2591" s="297">
        <f>'ENS TARDIO 201819'!$K2591-'ENS TARDIO 201819'!$I2591</f>
        <v/>
      </c>
      <c r="N2591" s="295" t="n"/>
      <c r="O2591" s="295" t="n"/>
      <c r="P2591" s="295" t="n"/>
      <c r="Q2591" s="295" t="n"/>
      <c r="R2591" s="295" t="n"/>
      <c r="S2591" s="295" t="n"/>
      <c r="T2591" s="295" t="n"/>
      <c r="U2591" s="295" t="n"/>
      <c r="V2591" s="295" t="n"/>
      <c r="W2591" s="295" t="n"/>
      <c r="X2591" s="290" t="inlineStr">
        <is>
          <t>Plot válido</t>
        </is>
      </c>
    </row>
    <row r="2592" hidden="1" ht="15.75" customHeight="1" s="412">
      <c r="A2592" s="294" t="n"/>
      <c r="B2592" s="294" t="n"/>
      <c r="C2592" s="294" t="n"/>
      <c r="D2592" s="294" t="n"/>
      <c r="E2592" s="294" t="n"/>
      <c r="F2592" s="295" t="n"/>
      <c r="G2592" s="295" t="n"/>
      <c r="H2592" s="296" t="n"/>
      <c r="I2592" s="295" t="n"/>
      <c r="J2592" s="296" t="n"/>
      <c r="K2592" s="295" t="n"/>
      <c r="L2592" s="297" t="n"/>
      <c r="M2592" s="297">
        <f>'ENS TARDIO 201819'!$K2592-'ENS TARDIO 201819'!$I2592</f>
        <v/>
      </c>
      <c r="N2592" s="295" t="n"/>
      <c r="O2592" s="295" t="n"/>
      <c r="P2592" s="295" t="n"/>
      <c r="Q2592" s="295" t="n"/>
      <c r="R2592" s="295" t="n"/>
      <c r="S2592" s="295" t="n"/>
      <c r="T2592" s="295" t="n"/>
      <c r="U2592" s="295" t="n"/>
      <c r="V2592" s="295" t="n"/>
      <c r="W2592" s="295" t="n"/>
      <c r="X2592" s="290" t="inlineStr">
        <is>
          <t>Plot válido</t>
        </is>
      </c>
    </row>
    <row r="2593" hidden="1" ht="15.75" customHeight="1" s="412">
      <c r="A2593" s="294" t="n"/>
      <c r="B2593" s="294" t="n"/>
      <c r="C2593" s="294" t="n"/>
      <c r="D2593" s="294" t="n"/>
      <c r="E2593" s="294" t="n"/>
      <c r="F2593" s="295" t="n"/>
      <c r="G2593" s="295" t="n"/>
      <c r="H2593" s="296" t="n"/>
      <c r="I2593" s="295" t="n"/>
      <c r="J2593" s="296" t="n"/>
      <c r="K2593" s="295" t="n"/>
      <c r="L2593" s="297" t="n"/>
      <c r="M2593" s="297">
        <f>'ENS TARDIO 201819'!$K2593-'ENS TARDIO 201819'!$I2593</f>
        <v/>
      </c>
      <c r="N2593" s="295" t="n"/>
      <c r="O2593" s="295" t="n"/>
      <c r="P2593" s="295" t="n"/>
      <c r="Q2593" s="295" t="n"/>
      <c r="R2593" s="295" t="n"/>
      <c r="S2593" s="295" t="n"/>
      <c r="T2593" s="295" t="n"/>
      <c r="U2593" s="295" t="n"/>
      <c r="V2593" s="295" t="n"/>
      <c r="W2593" s="295" t="n"/>
      <c r="X2593" s="290" t="inlineStr">
        <is>
          <t>Plot válido</t>
        </is>
      </c>
    </row>
    <row r="2594" hidden="1" ht="15.75" customHeight="1" s="412">
      <c r="A2594" s="294" t="n"/>
      <c r="B2594" s="294" t="n"/>
      <c r="C2594" s="294" t="n"/>
      <c r="D2594" s="294" t="n"/>
      <c r="E2594" s="294" t="n"/>
      <c r="F2594" s="295" t="n"/>
      <c r="G2594" s="295" t="n"/>
      <c r="H2594" s="296" t="n"/>
      <c r="I2594" s="295" t="n"/>
      <c r="J2594" s="296" t="n"/>
      <c r="K2594" s="295" t="n"/>
      <c r="L2594" s="297" t="n"/>
      <c r="M2594" s="297">
        <f>'ENS TARDIO 201819'!$K2594-'ENS TARDIO 201819'!$I2594</f>
        <v/>
      </c>
      <c r="N2594" s="295" t="n"/>
      <c r="O2594" s="295" t="n"/>
      <c r="P2594" s="295" t="n"/>
      <c r="Q2594" s="295" t="n"/>
      <c r="R2594" s="295" t="n"/>
      <c r="S2594" s="295" t="n"/>
      <c r="T2594" s="295" t="n"/>
      <c r="U2594" s="295" t="n"/>
      <c r="V2594" s="295" t="n"/>
      <c r="W2594" s="295" t="n"/>
      <c r="X2594" s="290" t="inlineStr">
        <is>
          <t>Plot válido</t>
        </is>
      </c>
    </row>
    <row r="2595" hidden="1" ht="15.75" customHeight="1" s="412">
      <c r="A2595" s="294" t="n"/>
      <c r="B2595" s="294" t="n"/>
      <c r="C2595" s="294" t="n"/>
      <c r="D2595" s="294" t="n"/>
      <c r="E2595" s="294" t="n"/>
      <c r="F2595" s="295" t="n"/>
      <c r="G2595" s="295" t="n"/>
      <c r="H2595" s="296" t="n"/>
      <c r="I2595" s="295" t="n"/>
      <c r="J2595" s="296" t="n"/>
      <c r="K2595" s="295" t="n"/>
      <c r="L2595" s="297" t="n"/>
      <c r="M2595" s="297">
        <f>'ENS TARDIO 201819'!$K2595-'ENS TARDIO 201819'!$I2595</f>
        <v/>
      </c>
      <c r="N2595" s="295" t="n"/>
      <c r="O2595" s="295" t="n"/>
      <c r="P2595" s="295" t="n"/>
      <c r="Q2595" s="295" t="n"/>
      <c r="R2595" s="295" t="n"/>
      <c r="S2595" s="295" t="n"/>
      <c r="T2595" s="295" t="n"/>
      <c r="U2595" s="295" t="n"/>
      <c r="V2595" s="295" t="n"/>
      <c r="W2595" s="295" t="n"/>
      <c r="X2595" s="290" t="inlineStr">
        <is>
          <t>Plot válido</t>
        </is>
      </c>
    </row>
    <row r="2596" hidden="1" ht="15.75" customHeight="1" s="412">
      <c r="A2596" s="294" t="n"/>
      <c r="B2596" s="294" t="n"/>
      <c r="C2596" s="294" t="n"/>
      <c r="D2596" s="294" t="n"/>
      <c r="E2596" s="294" t="n"/>
      <c r="F2596" s="295" t="n"/>
      <c r="G2596" s="295" t="n"/>
      <c r="H2596" s="296" t="n"/>
      <c r="I2596" s="295" t="n"/>
      <c r="J2596" s="296" t="n"/>
      <c r="K2596" s="295" t="n"/>
      <c r="L2596" s="297" t="n"/>
      <c r="M2596" s="297">
        <f>'ENS TARDIO 201819'!$K2596-'ENS TARDIO 201819'!$I2596</f>
        <v/>
      </c>
      <c r="N2596" s="295" t="n"/>
      <c r="O2596" s="295" t="n"/>
      <c r="P2596" s="295" t="n"/>
      <c r="Q2596" s="295" t="n"/>
      <c r="R2596" s="295" t="n"/>
      <c r="S2596" s="295" t="n"/>
      <c r="T2596" s="295" t="n"/>
      <c r="U2596" s="295" t="n"/>
      <c r="V2596" s="295" t="n"/>
      <c r="W2596" s="295" t="n"/>
      <c r="X2596" s="290" t="inlineStr">
        <is>
          <t>Plot válido</t>
        </is>
      </c>
    </row>
    <row r="2597" hidden="1" ht="15.75" customHeight="1" s="412">
      <c r="A2597" s="294" t="n"/>
      <c r="B2597" s="294" t="n"/>
      <c r="C2597" s="294" t="n"/>
      <c r="D2597" s="294" t="n"/>
      <c r="E2597" s="294" t="n"/>
      <c r="F2597" s="295" t="n"/>
      <c r="G2597" s="295" t="n"/>
      <c r="H2597" s="296" t="n"/>
      <c r="I2597" s="295" t="n"/>
      <c r="J2597" s="296" t="n"/>
      <c r="K2597" s="295" t="n"/>
      <c r="L2597" s="297" t="n"/>
      <c r="M2597" s="297">
        <f>'ENS TARDIO 201819'!$K2597-'ENS TARDIO 201819'!$I2597</f>
        <v/>
      </c>
      <c r="N2597" s="295" t="n"/>
      <c r="O2597" s="295" t="n"/>
      <c r="P2597" s="295" t="n"/>
      <c r="Q2597" s="295" t="n"/>
      <c r="R2597" s="295" t="n"/>
      <c r="S2597" s="295" t="n"/>
      <c r="T2597" s="295" t="n"/>
      <c r="U2597" s="295" t="n"/>
      <c r="V2597" s="295" t="n"/>
      <c r="W2597" s="295" t="n"/>
      <c r="X2597" s="290" t="inlineStr">
        <is>
          <t>Plot válido</t>
        </is>
      </c>
    </row>
    <row r="2598" hidden="1" ht="15.75" customHeight="1" s="412">
      <c r="A2598" s="294" t="n"/>
      <c r="B2598" s="294" t="n"/>
      <c r="C2598" s="294" t="n"/>
      <c r="D2598" s="294" t="n"/>
      <c r="E2598" s="294" t="n"/>
      <c r="F2598" s="295" t="n"/>
      <c r="G2598" s="295" t="n"/>
      <c r="H2598" s="296" t="n"/>
      <c r="I2598" s="295" t="n"/>
      <c r="J2598" s="296" t="n"/>
      <c r="K2598" s="295" t="n"/>
      <c r="L2598" s="297" t="n"/>
      <c r="M2598" s="297">
        <f>'ENS TARDIO 201819'!$K2598-'ENS TARDIO 201819'!$I2598</f>
        <v/>
      </c>
      <c r="N2598" s="295" t="n"/>
      <c r="O2598" s="295" t="n"/>
      <c r="P2598" s="295" t="n"/>
      <c r="Q2598" s="295" t="n"/>
      <c r="R2598" s="295" t="n"/>
      <c r="S2598" s="295" t="n"/>
      <c r="T2598" s="295" t="n"/>
      <c r="U2598" s="295" t="n"/>
      <c r="V2598" s="295" t="n"/>
      <c r="W2598" s="295" t="n"/>
      <c r="X2598" s="290" t="inlineStr">
        <is>
          <t>Plot válido</t>
        </is>
      </c>
    </row>
    <row r="2599" hidden="1" ht="15.75" customHeight="1" s="412">
      <c r="A2599" s="294" t="n"/>
      <c r="B2599" s="294" t="n"/>
      <c r="C2599" s="294" t="n"/>
      <c r="D2599" s="294" t="n"/>
      <c r="E2599" s="294" t="n"/>
      <c r="F2599" s="295" t="n"/>
      <c r="G2599" s="295" t="n"/>
      <c r="H2599" s="296" t="n"/>
      <c r="I2599" s="295" t="n"/>
      <c r="J2599" s="296" t="n"/>
      <c r="K2599" s="295" t="n"/>
      <c r="L2599" s="297" t="n"/>
      <c r="M2599" s="297">
        <f>'ENS TARDIO 201819'!$K2599-'ENS TARDIO 201819'!$I2599</f>
        <v/>
      </c>
      <c r="N2599" s="295" t="n"/>
      <c r="O2599" s="295" t="n"/>
      <c r="P2599" s="295" t="n"/>
      <c r="Q2599" s="295" t="n"/>
      <c r="R2599" s="295" t="n"/>
      <c r="S2599" s="295" t="n"/>
      <c r="T2599" s="295" t="n"/>
      <c r="U2599" s="295" t="n"/>
      <c r="V2599" s="295" t="n"/>
      <c r="W2599" s="295" t="n"/>
      <c r="X2599" s="290" t="inlineStr">
        <is>
          <t>Plot válido</t>
        </is>
      </c>
    </row>
    <row r="2600" hidden="1" ht="15.75" customHeight="1" s="412">
      <c r="A2600" s="294" t="n"/>
      <c r="B2600" s="294" t="n"/>
      <c r="C2600" s="294" t="n"/>
      <c r="D2600" s="294" t="n"/>
      <c r="E2600" s="294" t="n"/>
      <c r="F2600" s="295" t="n"/>
      <c r="G2600" s="295" t="n"/>
      <c r="H2600" s="296" t="n"/>
      <c r="I2600" s="295" t="n"/>
      <c r="J2600" s="296" t="n"/>
      <c r="K2600" s="295" t="n"/>
      <c r="L2600" s="297" t="n"/>
      <c r="M2600" s="297">
        <f>'ENS TARDIO 201819'!$K2600-'ENS TARDIO 201819'!$I2600</f>
        <v/>
      </c>
      <c r="N2600" s="295" t="n"/>
      <c r="O2600" s="295" t="n"/>
      <c r="P2600" s="295" t="n"/>
      <c r="Q2600" s="295" t="n"/>
      <c r="R2600" s="295" t="n"/>
      <c r="S2600" s="295" t="n"/>
      <c r="T2600" s="295" t="n"/>
      <c r="U2600" s="295" t="n"/>
      <c r="V2600" s="295" t="n"/>
      <c r="W2600" s="295" t="n"/>
      <c r="X2600" s="290" t="inlineStr">
        <is>
          <t>Plot válido</t>
        </is>
      </c>
    </row>
    <row r="2601" hidden="1" ht="15.75" customHeight="1" s="412">
      <c r="A2601" s="294" t="n"/>
      <c r="B2601" s="294" t="n"/>
      <c r="C2601" s="294" t="n"/>
      <c r="D2601" s="294" t="n"/>
      <c r="E2601" s="294" t="n"/>
      <c r="F2601" s="295" t="n"/>
      <c r="G2601" s="295" t="n"/>
      <c r="H2601" s="296" t="n"/>
      <c r="I2601" s="295" t="n"/>
      <c r="J2601" s="296" t="n"/>
      <c r="K2601" s="295" t="n"/>
      <c r="L2601" s="297" t="n"/>
      <c r="M2601" s="297">
        <f>'ENS TARDIO 201819'!$K2601-'ENS TARDIO 201819'!$I2601</f>
        <v/>
      </c>
      <c r="N2601" s="295" t="n"/>
      <c r="O2601" s="295" t="n"/>
      <c r="P2601" s="295" t="n"/>
      <c r="Q2601" s="295" t="n"/>
      <c r="R2601" s="295" t="n"/>
      <c r="S2601" s="295" t="n"/>
      <c r="T2601" s="295" t="n"/>
      <c r="U2601" s="295" t="n"/>
      <c r="V2601" s="295" t="n"/>
      <c r="W2601" s="295" t="n"/>
      <c r="X2601" s="290" t="inlineStr">
        <is>
          <t>Plot válido</t>
        </is>
      </c>
    </row>
    <row r="2602" hidden="1" ht="15.75" customHeight="1" s="412">
      <c r="A2602" s="294" t="n"/>
      <c r="B2602" s="294" t="n"/>
      <c r="C2602" s="294" t="n"/>
      <c r="D2602" s="294" t="n"/>
      <c r="E2602" s="294" t="n"/>
      <c r="F2602" s="295" t="n"/>
      <c r="G2602" s="295" t="n"/>
      <c r="H2602" s="296" t="n"/>
      <c r="I2602" s="295" t="n"/>
      <c r="J2602" s="296" t="n"/>
      <c r="K2602" s="295" t="n"/>
      <c r="L2602" s="297" t="n"/>
      <c r="M2602" s="297">
        <f>'ENS TARDIO 201819'!$K2602-'ENS TARDIO 201819'!$I2602</f>
        <v/>
      </c>
      <c r="N2602" s="295" t="n"/>
      <c r="O2602" s="295" t="n"/>
      <c r="P2602" s="295" t="n"/>
      <c r="Q2602" s="295" t="n"/>
      <c r="R2602" s="295" t="n"/>
      <c r="S2602" s="295" t="n"/>
      <c r="T2602" s="295" t="n"/>
      <c r="U2602" s="295" t="n"/>
      <c r="V2602" s="295" t="n"/>
      <c r="W2602" s="295" t="n"/>
      <c r="X2602" s="290" t="inlineStr">
        <is>
          <t>Plot válido</t>
        </is>
      </c>
    </row>
    <row r="2603" hidden="1" ht="15.75" customHeight="1" s="412">
      <c r="A2603" s="294" t="n"/>
      <c r="B2603" s="294" t="n"/>
      <c r="C2603" s="294" t="n"/>
      <c r="D2603" s="294" t="n"/>
      <c r="E2603" s="294" t="n"/>
      <c r="F2603" s="295" t="n"/>
      <c r="G2603" s="295" t="n"/>
      <c r="H2603" s="296" t="n"/>
      <c r="I2603" s="295" t="n"/>
      <c r="J2603" s="296" t="n"/>
      <c r="K2603" s="295" t="n"/>
      <c r="L2603" s="297" t="n"/>
      <c r="M2603" s="297">
        <f>'ENS TARDIO 201819'!$K2603-'ENS TARDIO 201819'!$I2603</f>
        <v/>
      </c>
      <c r="N2603" s="295" t="n"/>
      <c r="O2603" s="295" t="n"/>
      <c r="P2603" s="295" t="n"/>
      <c r="Q2603" s="295" t="n"/>
      <c r="R2603" s="295" t="n"/>
      <c r="S2603" s="295" t="n"/>
      <c r="T2603" s="295" t="n"/>
      <c r="U2603" s="295" t="n"/>
      <c r="V2603" s="295" t="n"/>
      <c r="W2603" s="295" t="n"/>
      <c r="X2603" s="290" t="inlineStr">
        <is>
          <t>Plot válido</t>
        </is>
      </c>
    </row>
    <row r="2604" hidden="1" ht="15.75" customHeight="1" s="412">
      <c r="A2604" s="294" t="n"/>
      <c r="B2604" s="294" t="n"/>
      <c r="C2604" s="294" t="n"/>
      <c r="D2604" s="294" t="n"/>
      <c r="E2604" s="294" t="n"/>
      <c r="F2604" s="295" t="n"/>
      <c r="G2604" s="295" t="n"/>
      <c r="H2604" s="296" t="n"/>
      <c r="I2604" s="295" t="n"/>
      <c r="J2604" s="296" t="n"/>
      <c r="K2604" s="295" t="n"/>
      <c r="L2604" s="297" t="n"/>
      <c r="M2604" s="297">
        <f>'ENS TARDIO 201819'!$K2604-'ENS TARDIO 201819'!$I2604</f>
        <v/>
      </c>
      <c r="N2604" s="295" t="n"/>
      <c r="O2604" s="295" t="n"/>
      <c r="P2604" s="295" t="n"/>
      <c r="Q2604" s="295" t="n"/>
      <c r="R2604" s="295" t="n"/>
      <c r="S2604" s="295" t="n"/>
      <c r="T2604" s="295" t="n"/>
      <c r="U2604" s="295" t="n"/>
      <c r="V2604" s="295" t="n"/>
      <c r="W2604" s="295" t="n"/>
      <c r="X2604" s="290" t="inlineStr">
        <is>
          <t>Plot válido</t>
        </is>
      </c>
    </row>
    <row r="2605" hidden="1" ht="15.75" customHeight="1" s="412">
      <c r="A2605" s="294" t="n"/>
      <c r="B2605" s="294" t="n"/>
      <c r="C2605" s="294" t="n"/>
      <c r="D2605" s="294" t="n"/>
      <c r="E2605" s="294" t="n"/>
      <c r="F2605" s="295" t="n"/>
      <c r="G2605" s="295" t="n"/>
      <c r="H2605" s="296" t="n"/>
      <c r="I2605" s="295" t="n"/>
      <c r="J2605" s="296" t="n"/>
      <c r="K2605" s="295" t="n"/>
      <c r="L2605" s="297" t="n"/>
      <c r="M2605" s="297">
        <f>'ENS TARDIO 201819'!$K2605-'ENS TARDIO 201819'!$I2605</f>
        <v/>
      </c>
      <c r="N2605" s="295" t="n"/>
      <c r="O2605" s="295" t="n"/>
      <c r="P2605" s="295" t="n"/>
      <c r="Q2605" s="295" t="n"/>
      <c r="R2605" s="295" t="n"/>
      <c r="S2605" s="295" t="n"/>
      <c r="T2605" s="295" t="n"/>
      <c r="U2605" s="295" t="n"/>
      <c r="V2605" s="295" t="n"/>
      <c r="W2605" s="295" t="n"/>
      <c r="X2605" s="290" t="inlineStr">
        <is>
          <t>Plot válido</t>
        </is>
      </c>
    </row>
    <row r="2606" hidden="1" ht="15.75" customHeight="1" s="412">
      <c r="A2606" s="294" t="n"/>
      <c r="B2606" s="294" t="n"/>
      <c r="C2606" s="294" t="n"/>
      <c r="D2606" s="294" t="n"/>
      <c r="E2606" s="294" t="n"/>
      <c r="F2606" s="295" t="n"/>
      <c r="G2606" s="295" t="n"/>
      <c r="H2606" s="296" t="n"/>
      <c r="I2606" s="295" t="n"/>
      <c r="J2606" s="296" t="n"/>
      <c r="K2606" s="295" t="n"/>
      <c r="L2606" s="297" t="n"/>
      <c r="M2606" s="297">
        <f>'ENS TARDIO 201819'!$K2606-'ENS TARDIO 201819'!$I2606</f>
        <v/>
      </c>
      <c r="N2606" s="295" t="n"/>
      <c r="O2606" s="295" t="n"/>
      <c r="P2606" s="295" t="n"/>
      <c r="Q2606" s="295" t="n"/>
      <c r="R2606" s="295" t="n"/>
      <c r="S2606" s="295" t="n"/>
      <c r="T2606" s="295" t="n"/>
      <c r="U2606" s="295" t="n"/>
      <c r="V2606" s="295" t="n"/>
      <c r="W2606" s="295" t="n"/>
      <c r="X2606" s="290" t="inlineStr">
        <is>
          <t>Plot válido</t>
        </is>
      </c>
    </row>
    <row r="2607" hidden="1" ht="15.75" customHeight="1" s="412">
      <c r="A2607" s="294" t="n"/>
      <c r="B2607" s="294" t="n"/>
      <c r="C2607" s="294" t="n"/>
      <c r="D2607" s="294" t="n"/>
      <c r="E2607" s="294" t="n"/>
      <c r="F2607" s="295" t="n"/>
      <c r="G2607" s="295" t="n"/>
      <c r="H2607" s="296" t="n"/>
      <c r="I2607" s="295" t="n"/>
      <c r="J2607" s="296" t="n"/>
      <c r="K2607" s="295" t="n"/>
      <c r="L2607" s="297" t="n"/>
      <c r="M2607" s="297">
        <f>'ENS TARDIO 201819'!$K2607-'ENS TARDIO 201819'!$I2607</f>
        <v/>
      </c>
      <c r="N2607" s="295" t="n"/>
      <c r="O2607" s="295" t="n"/>
      <c r="P2607" s="295" t="n"/>
      <c r="Q2607" s="295" t="n"/>
      <c r="R2607" s="295" t="n"/>
      <c r="S2607" s="295" t="n"/>
      <c r="T2607" s="295" t="n"/>
      <c r="U2607" s="295" t="n"/>
      <c r="V2607" s="295" t="n"/>
      <c r="W2607" s="295" t="n"/>
      <c r="X2607" s="290" t="inlineStr">
        <is>
          <t>Plot válido</t>
        </is>
      </c>
    </row>
    <row r="2608" hidden="1" ht="15.75" customHeight="1" s="412">
      <c r="A2608" s="294" t="n"/>
      <c r="B2608" s="294" t="n"/>
      <c r="C2608" s="294" t="n"/>
      <c r="D2608" s="294" t="n"/>
      <c r="E2608" s="294" t="n"/>
      <c r="F2608" s="295" t="n"/>
      <c r="G2608" s="295" t="n"/>
      <c r="H2608" s="296" t="n"/>
      <c r="I2608" s="295" t="n"/>
      <c r="J2608" s="296" t="n"/>
      <c r="K2608" s="295" t="n"/>
      <c r="L2608" s="297" t="n"/>
      <c r="M2608" s="297">
        <f>'ENS TARDIO 201819'!$K2608-'ENS TARDIO 201819'!$I2608</f>
        <v/>
      </c>
      <c r="N2608" s="295" t="n"/>
      <c r="O2608" s="295" t="n"/>
      <c r="P2608" s="295" t="n"/>
      <c r="Q2608" s="295" t="n"/>
      <c r="R2608" s="295" t="n"/>
      <c r="S2608" s="295" t="n"/>
      <c r="T2608" s="295" t="n"/>
      <c r="U2608" s="295" t="n"/>
      <c r="V2608" s="295" t="n"/>
      <c r="W2608" s="295" t="n"/>
      <c r="X2608" s="290" t="inlineStr">
        <is>
          <t>Plot válido</t>
        </is>
      </c>
    </row>
    <row r="2609" hidden="1" ht="15.75" customHeight="1" s="412">
      <c r="A2609" s="294" t="n"/>
      <c r="B2609" s="294" t="n"/>
      <c r="C2609" s="294" t="n"/>
      <c r="D2609" s="294" t="n"/>
      <c r="E2609" s="294" t="n"/>
      <c r="F2609" s="295" t="n"/>
      <c r="G2609" s="295" t="n"/>
      <c r="H2609" s="296" t="n"/>
      <c r="I2609" s="295" t="n"/>
      <c r="J2609" s="296" t="n"/>
      <c r="K2609" s="295" t="n"/>
      <c r="L2609" s="297" t="n"/>
      <c r="M2609" s="297">
        <f>'ENS TARDIO 201819'!$K2609-'ENS TARDIO 201819'!$I2609</f>
        <v/>
      </c>
      <c r="N2609" s="295" t="n"/>
      <c r="O2609" s="295" t="n"/>
      <c r="P2609" s="295" t="n"/>
      <c r="Q2609" s="295" t="n"/>
      <c r="R2609" s="295" t="n"/>
      <c r="S2609" s="295" t="n"/>
      <c r="T2609" s="295" t="n"/>
      <c r="U2609" s="295" t="n"/>
      <c r="V2609" s="295" t="n"/>
      <c r="W2609" s="295" t="n"/>
      <c r="X2609" s="290" t="inlineStr">
        <is>
          <t>Plot válido</t>
        </is>
      </c>
    </row>
    <row r="2610" hidden="1" ht="15.75" customHeight="1" s="412">
      <c r="A2610" s="294" t="n"/>
      <c r="B2610" s="294" t="n"/>
      <c r="C2610" s="294" t="n"/>
      <c r="D2610" s="294" t="n"/>
      <c r="E2610" s="294" t="n"/>
      <c r="F2610" s="295" t="n"/>
      <c r="G2610" s="295" t="n"/>
      <c r="H2610" s="296" t="n"/>
      <c r="I2610" s="295" t="n"/>
      <c r="J2610" s="296" t="n"/>
      <c r="K2610" s="295" t="n"/>
      <c r="L2610" s="297" t="n"/>
      <c r="M2610" s="297">
        <f>'ENS TARDIO 201819'!$K2610-'ENS TARDIO 201819'!$I2610</f>
        <v/>
      </c>
      <c r="N2610" s="295" t="n"/>
      <c r="O2610" s="295" t="n"/>
      <c r="P2610" s="295" t="n"/>
      <c r="Q2610" s="295" t="n"/>
      <c r="R2610" s="295" t="n"/>
      <c r="S2610" s="295" t="n"/>
      <c r="T2610" s="295" t="n"/>
      <c r="U2610" s="295" t="n"/>
      <c r="V2610" s="295" t="n"/>
      <c r="W2610" s="295" t="n"/>
      <c r="X2610" s="290" t="inlineStr">
        <is>
          <t>Plot válido</t>
        </is>
      </c>
    </row>
    <row r="2611" hidden="1" ht="15.75" customHeight="1" s="412">
      <c r="A2611" s="294" t="n"/>
      <c r="B2611" s="294" t="n"/>
      <c r="C2611" s="294" t="n"/>
      <c r="D2611" s="294" t="n"/>
      <c r="E2611" s="294" t="n"/>
      <c r="F2611" s="295" t="n"/>
      <c r="G2611" s="295" t="n"/>
      <c r="H2611" s="296" t="n"/>
      <c r="I2611" s="295" t="n"/>
      <c r="J2611" s="296" t="n"/>
      <c r="K2611" s="295" t="n"/>
      <c r="L2611" s="297" t="n"/>
      <c r="M2611" s="297">
        <f>'ENS TARDIO 201819'!$K2611-'ENS TARDIO 201819'!$I2611</f>
        <v/>
      </c>
      <c r="N2611" s="295" t="n"/>
      <c r="O2611" s="295" t="n"/>
      <c r="P2611" s="295" t="n"/>
      <c r="Q2611" s="295" t="n"/>
      <c r="R2611" s="295" t="n"/>
      <c r="S2611" s="295" t="n"/>
      <c r="T2611" s="295" t="n"/>
      <c r="U2611" s="295" t="n"/>
      <c r="V2611" s="295" t="n"/>
      <c r="W2611" s="295" t="n"/>
      <c r="X2611" s="290" t="inlineStr">
        <is>
          <t>Plot válido</t>
        </is>
      </c>
    </row>
    <row r="2612" hidden="1" ht="15.75" customHeight="1" s="412">
      <c r="A2612" s="294" t="n"/>
      <c r="B2612" s="294" t="n"/>
      <c r="C2612" s="294" t="n"/>
      <c r="D2612" s="294" t="n"/>
      <c r="E2612" s="294" t="n"/>
      <c r="F2612" s="295" t="n"/>
      <c r="G2612" s="295" t="n"/>
      <c r="H2612" s="296" t="n"/>
      <c r="I2612" s="295" t="n"/>
      <c r="J2612" s="296" t="n"/>
      <c r="K2612" s="295" t="n"/>
      <c r="L2612" s="297" t="n"/>
      <c r="M2612" s="297">
        <f>'ENS TARDIO 201819'!$K2612-'ENS TARDIO 201819'!$I2612</f>
        <v/>
      </c>
      <c r="N2612" s="295" t="n"/>
      <c r="O2612" s="295" t="n"/>
      <c r="P2612" s="295" t="n"/>
      <c r="Q2612" s="295" t="n"/>
      <c r="R2612" s="295" t="n"/>
      <c r="S2612" s="295" t="n"/>
      <c r="T2612" s="295" t="n"/>
      <c r="U2612" s="295" t="n"/>
      <c r="V2612" s="295" t="n"/>
      <c r="W2612" s="295" t="n"/>
      <c r="X2612" s="290" t="inlineStr">
        <is>
          <t>Plot válido</t>
        </is>
      </c>
    </row>
    <row r="2613" hidden="1" ht="15.75" customHeight="1" s="412">
      <c r="A2613" s="294" t="n"/>
      <c r="B2613" s="294" t="n"/>
      <c r="C2613" s="294" t="n"/>
      <c r="D2613" s="294" t="n"/>
      <c r="E2613" s="294" t="n"/>
      <c r="F2613" s="295" t="n"/>
      <c r="G2613" s="295" t="n"/>
      <c r="H2613" s="296" t="n"/>
      <c r="I2613" s="295" t="n"/>
      <c r="J2613" s="296" t="n"/>
      <c r="K2613" s="295" t="n"/>
      <c r="L2613" s="297" t="n"/>
      <c r="M2613" s="297">
        <f>'ENS TARDIO 201819'!$K2613-'ENS TARDIO 201819'!$I2613</f>
        <v/>
      </c>
      <c r="N2613" s="295" t="n"/>
      <c r="O2613" s="295" t="n"/>
      <c r="P2613" s="295" t="n"/>
      <c r="Q2613" s="295" t="n"/>
      <c r="R2613" s="295" t="n"/>
      <c r="S2613" s="295" t="n"/>
      <c r="T2613" s="295" t="n"/>
      <c r="U2613" s="295" t="n"/>
      <c r="V2613" s="295" t="n"/>
      <c r="W2613" s="295" t="n"/>
      <c r="X2613" s="290" t="inlineStr">
        <is>
          <t>Plot válido</t>
        </is>
      </c>
    </row>
    <row r="2614" hidden="1" ht="15.75" customHeight="1" s="412">
      <c r="A2614" s="294" t="n"/>
      <c r="B2614" s="294" t="n"/>
      <c r="C2614" s="294" t="n"/>
      <c r="D2614" s="294" t="n"/>
      <c r="E2614" s="294" t="n"/>
      <c r="F2614" s="295" t="n"/>
      <c r="G2614" s="295" t="n"/>
      <c r="H2614" s="296" t="n"/>
      <c r="I2614" s="295" t="n"/>
      <c r="J2614" s="296" t="n"/>
      <c r="K2614" s="295" t="n"/>
      <c r="L2614" s="297" t="n"/>
      <c r="M2614" s="297">
        <f>'ENS TARDIO 201819'!$K2614-'ENS TARDIO 201819'!$I2614</f>
        <v/>
      </c>
      <c r="N2614" s="295" t="n"/>
      <c r="O2614" s="295" t="n"/>
      <c r="P2614" s="295" t="n"/>
      <c r="Q2614" s="295" t="n"/>
      <c r="R2614" s="295" t="n"/>
      <c r="S2614" s="295" t="n"/>
      <c r="T2614" s="295" t="n"/>
      <c r="U2614" s="295" t="n"/>
      <c r="V2614" s="295" t="n"/>
      <c r="W2614" s="295" t="n"/>
      <c r="X2614" s="290" t="inlineStr">
        <is>
          <t>Plot válido</t>
        </is>
      </c>
    </row>
    <row r="2615" hidden="1" ht="15.75" customHeight="1" s="412">
      <c r="A2615" s="294" t="n"/>
      <c r="B2615" s="294" t="n"/>
      <c r="C2615" s="294" t="n"/>
      <c r="D2615" s="294" t="n"/>
      <c r="E2615" s="294" t="n"/>
      <c r="F2615" s="295" t="n"/>
      <c r="G2615" s="295" t="n"/>
      <c r="H2615" s="296" t="n"/>
      <c r="I2615" s="295" t="n"/>
      <c r="J2615" s="296" t="n"/>
      <c r="K2615" s="295" t="n"/>
      <c r="L2615" s="297" t="n"/>
      <c r="M2615" s="297">
        <f>'ENS TARDIO 201819'!$K2615-'ENS TARDIO 201819'!$I2615</f>
        <v/>
      </c>
      <c r="N2615" s="295" t="n"/>
      <c r="O2615" s="295" t="n"/>
      <c r="P2615" s="295" t="n"/>
      <c r="Q2615" s="295" t="n"/>
      <c r="R2615" s="295" t="n"/>
      <c r="S2615" s="295" t="n"/>
      <c r="T2615" s="295" t="n"/>
      <c r="U2615" s="295" t="n"/>
      <c r="V2615" s="295" t="n"/>
      <c r="W2615" s="295" t="n"/>
      <c r="X2615" s="290" t="inlineStr">
        <is>
          <t>Plot válido</t>
        </is>
      </c>
    </row>
    <row r="2616" hidden="1" ht="15.75" customHeight="1" s="412">
      <c r="A2616" s="294" t="n"/>
      <c r="B2616" s="294" t="n"/>
      <c r="C2616" s="294" t="n"/>
      <c r="D2616" s="294" t="n"/>
      <c r="E2616" s="294" t="n"/>
      <c r="F2616" s="295" t="n"/>
      <c r="G2616" s="295" t="n"/>
      <c r="H2616" s="296" t="n"/>
      <c r="I2616" s="295" t="n"/>
      <c r="J2616" s="296" t="n"/>
      <c r="K2616" s="295" t="n"/>
      <c r="L2616" s="297" t="n"/>
      <c r="M2616" s="297">
        <f>'ENS TARDIO 201819'!$K2616-'ENS TARDIO 201819'!$I2616</f>
        <v/>
      </c>
      <c r="N2616" s="295" t="n"/>
      <c r="O2616" s="295" t="n"/>
      <c r="P2616" s="295" t="n"/>
      <c r="Q2616" s="295" t="n"/>
      <c r="R2616" s="295" t="n"/>
      <c r="S2616" s="295" t="n"/>
      <c r="T2616" s="295" t="n"/>
      <c r="U2616" s="295" t="n"/>
      <c r="V2616" s="295" t="n"/>
      <c r="W2616" s="295" t="n"/>
      <c r="X2616" s="290" t="inlineStr">
        <is>
          <t>Plot válido</t>
        </is>
      </c>
    </row>
    <row r="2617" hidden="1" ht="15.75" customHeight="1" s="412">
      <c r="A2617" s="294" t="n"/>
      <c r="B2617" s="294" t="n"/>
      <c r="C2617" s="294" t="n"/>
      <c r="D2617" s="294" t="n"/>
      <c r="E2617" s="294" t="n"/>
      <c r="F2617" s="295" t="n"/>
      <c r="G2617" s="295" t="n"/>
      <c r="H2617" s="296" t="n"/>
      <c r="I2617" s="295" t="n"/>
      <c r="J2617" s="296" t="n"/>
      <c r="K2617" s="295" t="n"/>
      <c r="L2617" s="297" t="n"/>
      <c r="M2617" s="297">
        <f>'ENS TARDIO 201819'!$K2617-'ENS TARDIO 201819'!$I2617</f>
        <v/>
      </c>
      <c r="N2617" s="295" t="n"/>
      <c r="O2617" s="295" t="n"/>
      <c r="P2617" s="295" t="n"/>
      <c r="Q2617" s="295" t="n"/>
      <c r="R2617" s="295" t="n"/>
      <c r="S2617" s="295" t="n"/>
      <c r="T2617" s="295" t="n"/>
      <c r="U2617" s="295" t="n"/>
      <c r="V2617" s="295" t="n"/>
      <c r="W2617" s="295" t="n"/>
      <c r="X2617" s="290" t="inlineStr">
        <is>
          <t>Plot válido</t>
        </is>
      </c>
    </row>
    <row r="2618" hidden="1" ht="15.75" customHeight="1" s="412">
      <c r="A2618" s="294" t="n"/>
      <c r="B2618" s="294" t="n"/>
      <c r="C2618" s="294" t="n"/>
      <c r="D2618" s="294" t="n"/>
      <c r="E2618" s="294" t="n"/>
      <c r="F2618" s="295" t="n"/>
      <c r="G2618" s="295" t="n"/>
      <c r="H2618" s="296" t="n"/>
      <c r="I2618" s="295" t="n"/>
      <c r="J2618" s="296" t="n"/>
      <c r="K2618" s="295" t="n"/>
      <c r="L2618" s="297" t="n"/>
      <c r="M2618" s="297">
        <f>'ENS TARDIO 201819'!$K2618-'ENS TARDIO 201819'!$I2618</f>
        <v/>
      </c>
      <c r="N2618" s="295" t="n"/>
      <c r="O2618" s="295" t="n"/>
      <c r="P2618" s="295" t="n"/>
      <c r="Q2618" s="295" t="n"/>
      <c r="R2618" s="295" t="n"/>
      <c r="S2618" s="295" t="n"/>
      <c r="T2618" s="295" t="n"/>
      <c r="U2618" s="295" t="n"/>
      <c r="V2618" s="295" t="n"/>
      <c r="W2618" s="295" t="n"/>
      <c r="X2618" s="290" t="inlineStr">
        <is>
          <t>Plot válido</t>
        </is>
      </c>
    </row>
    <row r="2619" hidden="1" ht="15.75" customHeight="1" s="412">
      <c r="A2619" s="294" t="n"/>
      <c r="B2619" s="294" t="n"/>
      <c r="C2619" s="294" t="n"/>
      <c r="D2619" s="294" t="n"/>
      <c r="E2619" s="294" t="n"/>
      <c r="F2619" s="295" t="n"/>
      <c r="G2619" s="295" t="n"/>
      <c r="H2619" s="296" t="n"/>
      <c r="I2619" s="295" t="n"/>
      <c r="J2619" s="296" t="n"/>
      <c r="K2619" s="295" t="n"/>
      <c r="L2619" s="297" t="n"/>
      <c r="M2619" s="297">
        <f>'ENS TARDIO 201819'!$K2619-'ENS TARDIO 201819'!$I2619</f>
        <v/>
      </c>
      <c r="N2619" s="295" t="n"/>
      <c r="O2619" s="295" t="n"/>
      <c r="P2619" s="295" t="n"/>
      <c r="Q2619" s="295" t="n"/>
      <c r="R2619" s="295" t="n"/>
      <c r="S2619" s="295" t="n"/>
      <c r="T2619" s="295" t="n"/>
      <c r="U2619" s="295" t="n"/>
      <c r="V2619" s="295" t="n"/>
      <c r="W2619" s="295" t="n"/>
      <c r="X2619" s="290" t="inlineStr">
        <is>
          <t>Plot válido</t>
        </is>
      </c>
    </row>
    <row r="2620" hidden="1" ht="15.75" customHeight="1" s="412">
      <c r="A2620" s="294" t="n"/>
      <c r="B2620" s="294" t="n"/>
      <c r="C2620" s="294" t="n"/>
      <c r="D2620" s="294" t="n"/>
      <c r="E2620" s="294" t="n"/>
      <c r="F2620" s="295" t="n"/>
      <c r="G2620" s="295" t="n"/>
      <c r="H2620" s="296" t="n"/>
      <c r="I2620" s="295" t="n"/>
      <c r="J2620" s="296" t="n"/>
      <c r="K2620" s="295" t="n"/>
      <c r="L2620" s="297" t="n"/>
      <c r="M2620" s="297">
        <f>'ENS TARDIO 201819'!$K2620-'ENS TARDIO 201819'!$I2620</f>
        <v/>
      </c>
      <c r="N2620" s="295" t="n"/>
      <c r="O2620" s="295" t="n"/>
      <c r="P2620" s="295" t="n"/>
      <c r="Q2620" s="295" t="n"/>
      <c r="R2620" s="295" t="n"/>
      <c r="S2620" s="295" t="n"/>
      <c r="T2620" s="295" t="n"/>
      <c r="U2620" s="295" t="n"/>
      <c r="V2620" s="295" t="n"/>
      <c r="W2620" s="295" t="n"/>
      <c r="X2620" s="290" t="inlineStr">
        <is>
          <t>Plot válido</t>
        </is>
      </c>
    </row>
    <row r="2621" hidden="1" ht="15.75" customHeight="1" s="412">
      <c r="A2621" s="294" t="n"/>
      <c r="B2621" s="294" t="n"/>
      <c r="C2621" s="294" t="n"/>
      <c r="D2621" s="294" t="n"/>
      <c r="E2621" s="294" t="n"/>
      <c r="F2621" s="295" t="n"/>
      <c r="G2621" s="295" t="n"/>
      <c r="H2621" s="296" t="n"/>
      <c r="I2621" s="295" t="n"/>
      <c r="J2621" s="296" t="n"/>
      <c r="K2621" s="295" t="n"/>
      <c r="L2621" s="297" t="n"/>
      <c r="M2621" s="297">
        <f>'ENS TARDIO 201819'!$K2621-'ENS TARDIO 201819'!$I2621</f>
        <v/>
      </c>
      <c r="N2621" s="295" t="n"/>
      <c r="O2621" s="295" t="n"/>
      <c r="P2621" s="295" t="n"/>
      <c r="Q2621" s="295" t="n"/>
      <c r="R2621" s="295" t="n"/>
      <c r="S2621" s="295" t="n"/>
      <c r="T2621" s="295" t="n"/>
      <c r="U2621" s="295" t="n"/>
      <c r="V2621" s="295" t="n"/>
      <c r="W2621" s="295" t="n"/>
      <c r="X2621" s="290" t="inlineStr">
        <is>
          <t>Plot válido</t>
        </is>
      </c>
    </row>
    <row r="2622" hidden="1" ht="15.75" customHeight="1" s="412">
      <c r="A2622" s="294" t="n"/>
      <c r="B2622" s="294" t="n"/>
      <c r="C2622" s="294" t="n"/>
      <c r="D2622" s="294" t="n"/>
      <c r="E2622" s="294" t="n"/>
      <c r="F2622" s="295" t="n"/>
      <c r="G2622" s="295" t="n"/>
      <c r="H2622" s="296" t="n"/>
      <c r="I2622" s="295" t="n"/>
      <c r="J2622" s="296" t="n"/>
      <c r="K2622" s="295" t="n"/>
      <c r="L2622" s="297" t="n"/>
      <c r="M2622" s="297">
        <f>'ENS TARDIO 201819'!$K2622-'ENS TARDIO 201819'!$I2622</f>
        <v/>
      </c>
      <c r="N2622" s="295" t="n"/>
      <c r="O2622" s="295" t="n"/>
      <c r="P2622" s="295" t="n"/>
      <c r="Q2622" s="295" t="n"/>
      <c r="R2622" s="295" t="n"/>
      <c r="S2622" s="295" t="n"/>
      <c r="T2622" s="295" t="n"/>
      <c r="U2622" s="295" t="n"/>
      <c r="V2622" s="295" t="n"/>
      <c r="W2622" s="295" t="n"/>
      <c r="X2622" s="290" t="inlineStr">
        <is>
          <t>Plot válido</t>
        </is>
      </c>
    </row>
    <row r="2623" hidden="1" ht="15.75" customHeight="1" s="412">
      <c r="A2623" s="294" t="n"/>
      <c r="B2623" s="294" t="n"/>
      <c r="C2623" s="294" t="n"/>
      <c r="D2623" s="294" t="n"/>
      <c r="E2623" s="294" t="n"/>
      <c r="F2623" s="295" t="n"/>
      <c r="G2623" s="295" t="n"/>
      <c r="H2623" s="296" t="n"/>
      <c r="I2623" s="295" t="n"/>
      <c r="J2623" s="296" t="n"/>
      <c r="K2623" s="295" t="n"/>
      <c r="L2623" s="297" t="n"/>
      <c r="M2623" s="297">
        <f>'ENS TARDIO 201819'!$K2623-'ENS TARDIO 201819'!$I2623</f>
        <v/>
      </c>
      <c r="N2623" s="295" t="n"/>
      <c r="O2623" s="295" t="n"/>
      <c r="P2623" s="295" t="n"/>
      <c r="Q2623" s="295" t="n"/>
      <c r="R2623" s="295" t="n"/>
      <c r="S2623" s="295" t="n"/>
      <c r="T2623" s="295" t="n"/>
      <c r="U2623" s="295" t="n"/>
      <c r="V2623" s="295" t="n"/>
      <c r="W2623" s="295" t="n"/>
      <c r="X2623" s="290" t="inlineStr">
        <is>
          <t>Plot válido</t>
        </is>
      </c>
    </row>
    <row r="2624" hidden="1" ht="15.75" customHeight="1" s="412">
      <c r="A2624" s="294" t="n"/>
      <c r="B2624" s="294" t="n"/>
      <c r="C2624" s="294" t="n"/>
      <c r="D2624" s="294" t="n"/>
      <c r="E2624" s="294" t="n"/>
      <c r="F2624" s="295" t="n"/>
      <c r="G2624" s="295" t="n"/>
      <c r="H2624" s="296" t="n"/>
      <c r="I2624" s="295" t="n"/>
      <c r="J2624" s="296" t="n"/>
      <c r="K2624" s="295" t="n"/>
      <c r="L2624" s="297" t="n"/>
      <c r="M2624" s="297">
        <f>'ENS TARDIO 201819'!$K2624-'ENS TARDIO 201819'!$I2624</f>
        <v/>
      </c>
      <c r="N2624" s="295" t="n"/>
      <c r="O2624" s="295" t="n"/>
      <c r="P2624" s="295" t="n"/>
      <c r="Q2624" s="295" t="n"/>
      <c r="R2624" s="295" t="n"/>
      <c r="S2624" s="295" t="n"/>
      <c r="T2624" s="295" t="n"/>
      <c r="U2624" s="295" t="n"/>
      <c r="V2624" s="295" t="n"/>
      <c r="W2624" s="295" t="n"/>
      <c r="X2624" s="290" t="inlineStr">
        <is>
          <t>Plot válido</t>
        </is>
      </c>
    </row>
    <row r="2625" hidden="1" ht="15.75" customHeight="1" s="412">
      <c r="A2625" s="294" t="n"/>
      <c r="B2625" s="294" t="n"/>
      <c r="C2625" s="294" t="n"/>
      <c r="D2625" s="294" t="n"/>
      <c r="E2625" s="294" t="n"/>
      <c r="F2625" s="295" t="n"/>
      <c r="G2625" s="295" t="n"/>
      <c r="H2625" s="296" t="n"/>
      <c r="I2625" s="295" t="n"/>
      <c r="J2625" s="296" t="n"/>
      <c r="K2625" s="295" t="n"/>
      <c r="L2625" s="297" t="n"/>
      <c r="M2625" s="297">
        <f>'ENS TARDIO 201819'!$K2625-'ENS TARDIO 201819'!$I2625</f>
        <v/>
      </c>
      <c r="N2625" s="295" t="n"/>
      <c r="O2625" s="295" t="n"/>
      <c r="P2625" s="295" t="n"/>
      <c r="Q2625" s="295" t="n"/>
      <c r="R2625" s="295" t="n"/>
      <c r="S2625" s="295" t="n"/>
      <c r="T2625" s="295" t="n"/>
      <c r="U2625" s="295" t="n"/>
      <c r="V2625" s="295" t="n"/>
      <c r="W2625" s="295" t="n"/>
      <c r="X2625" s="290" t="inlineStr">
        <is>
          <t>Plot válido</t>
        </is>
      </c>
    </row>
    <row r="2626" hidden="1" ht="15.75" customHeight="1" s="412">
      <c r="A2626" s="294" t="n"/>
      <c r="B2626" s="294" t="n"/>
      <c r="C2626" s="294" t="n"/>
      <c r="D2626" s="294" t="n"/>
      <c r="E2626" s="294" t="n"/>
      <c r="F2626" s="295" t="n"/>
      <c r="G2626" s="295" t="n"/>
      <c r="H2626" s="296" t="n"/>
      <c r="I2626" s="295" t="n"/>
      <c r="J2626" s="296" t="n"/>
      <c r="K2626" s="295" t="n"/>
      <c r="L2626" s="297" t="n"/>
      <c r="M2626" s="297">
        <f>'ENS TARDIO 201819'!$K2626-'ENS TARDIO 201819'!$I2626</f>
        <v/>
      </c>
      <c r="N2626" s="295" t="n"/>
      <c r="O2626" s="295" t="n"/>
      <c r="P2626" s="295" t="n"/>
      <c r="Q2626" s="295" t="n"/>
      <c r="R2626" s="295" t="n"/>
      <c r="S2626" s="295" t="n"/>
      <c r="T2626" s="295" t="n"/>
      <c r="U2626" s="295" t="n"/>
      <c r="V2626" s="295" t="n"/>
      <c r="W2626" s="295" t="n"/>
      <c r="X2626" s="290" t="inlineStr">
        <is>
          <t>Plot válido</t>
        </is>
      </c>
    </row>
    <row r="2627" hidden="1" ht="15.75" customHeight="1" s="412">
      <c r="A2627" s="294" t="n"/>
      <c r="B2627" s="294" t="n"/>
      <c r="C2627" s="294" t="n"/>
      <c r="D2627" s="294" t="n"/>
      <c r="E2627" s="294" t="n"/>
      <c r="F2627" s="295" t="n"/>
      <c r="G2627" s="295" t="n"/>
      <c r="H2627" s="296" t="n"/>
      <c r="I2627" s="295" t="n"/>
      <c r="J2627" s="296" t="n"/>
      <c r="K2627" s="295" t="n"/>
      <c r="L2627" s="297" t="n"/>
      <c r="M2627" s="297">
        <f>'ENS TARDIO 201819'!$K2627-'ENS TARDIO 201819'!$I2627</f>
        <v/>
      </c>
      <c r="N2627" s="295" t="n"/>
      <c r="O2627" s="295" t="n"/>
      <c r="P2627" s="295" t="n"/>
      <c r="Q2627" s="295" t="n"/>
      <c r="R2627" s="295" t="n"/>
      <c r="S2627" s="295" t="n"/>
      <c r="T2627" s="295" t="n"/>
      <c r="U2627" s="295" t="n"/>
      <c r="V2627" s="295" t="n"/>
      <c r="W2627" s="295" t="n"/>
      <c r="X2627" s="290" t="inlineStr">
        <is>
          <t>Plot válido</t>
        </is>
      </c>
    </row>
    <row r="2628" hidden="1" ht="15.75" customHeight="1" s="412">
      <c r="A2628" s="294" t="n"/>
      <c r="B2628" s="294" t="n"/>
      <c r="C2628" s="294" t="n"/>
      <c r="D2628" s="294" t="n"/>
      <c r="E2628" s="294" t="n"/>
      <c r="F2628" s="295" t="n"/>
      <c r="G2628" s="295" t="n"/>
      <c r="H2628" s="296" t="n"/>
      <c r="I2628" s="295" t="n"/>
      <c r="J2628" s="296" t="n"/>
      <c r="K2628" s="295" t="n"/>
      <c r="L2628" s="297" t="n"/>
      <c r="M2628" s="297">
        <f>'ENS TARDIO 201819'!$K2628-'ENS TARDIO 201819'!$I2628</f>
        <v/>
      </c>
      <c r="N2628" s="295" t="n"/>
      <c r="O2628" s="295" t="n"/>
      <c r="P2628" s="295" t="n"/>
      <c r="Q2628" s="295" t="n"/>
      <c r="R2628" s="295" t="n"/>
      <c r="S2628" s="295" t="n"/>
      <c r="T2628" s="295" t="n"/>
      <c r="U2628" s="295" t="n"/>
      <c r="V2628" s="295" t="n"/>
      <c r="W2628" s="295" t="n"/>
      <c r="X2628" s="290" t="inlineStr">
        <is>
          <t>Plot válido</t>
        </is>
      </c>
    </row>
    <row r="2629" hidden="1" ht="15.75" customHeight="1" s="412">
      <c r="A2629" s="294" t="n"/>
      <c r="B2629" s="294" t="n"/>
      <c r="C2629" s="294" t="n"/>
      <c r="D2629" s="294" t="n"/>
      <c r="E2629" s="294" t="n"/>
      <c r="F2629" s="295" t="n"/>
      <c r="G2629" s="295" t="n"/>
      <c r="H2629" s="296" t="n"/>
      <c r="I2629" s="295" t="n"/>
      <c r="J2629" s="296" t="n"/>
      <c r="K2629" s="295" t="n"/>
      <c r="L2629" s="297" t="n"/>
      <c r="M2629" s="297">
        <f>'ENS TARDIO 201819'!$K2629-'ENS TARDIO 201819'!$I2629</f>
        <v/>
      </c>
      <c r="N2629" s="295" t="n"/>
      <c r="O2629" s="295" t="n"/>
      <c r="P2629" s="295" t="n"/>
      <c r="Q2629" s="295" t="n"/>
      <c r="R2629" s="295" t="n"/>
      <c r="S2629" s="295" t="n"/>
      <c r="T2629" s="295" t="n"/>
      <c r="U2629" s="295" t="n"/>
      <c r="V2629" s="295" t="n"/>
      <c r="W2629" s="295" t="n"/>
      <c r="X2629" s="290" t="inlineStr">
        <is>
          <t>Plot válido</t>
        </is>
      </c>
    </row>
    <row r="2630" hidden="1" ht="15.75" customHeight="1" s="412">
      <c r="A2630" s="294" t="n"/>
      <c r="B2630" s="294" t="n"/>
      <c r="C2630" s="294" t="n"/>
      <c r="D2630" s="294" t="n"/>
      <c r="E2630" s="294" t="n"/>
      <c r="F2630" s="295" t="n"/>
      <c r="G2630" s="295" t="n"/>
      <c r="H2630" s="296" t="n"/>
      <c r="I2630" s="295" t="n"/>
      <c r="J2630" s="296" t="n"/>
      <c r="K2630" s="295" t="n"/>
      <c r="L2630" s="297" t="n"/>
      <c r="M2630" s="297">
        <f>'ENS TARDIO 201819'!$K2630-'ENS TARDIO 201819'!$I2630</f>
        <v/>
      </c>
      <c r="N2630" s="295" t="n"/>
      <c r="O2630" s="295" t="n"/>
      <c r="P2630" s="295" t="n"/>
      <c r="Q2630" s="295" t="n"/>
      <c r="R2630" s="295" t="n"/>
      <c r="S2630" s="295" t="n"/>
      <c r="T2630" s="295" t="n"/>
      <c r="U2630" s="295" t="n"/>
      <c r="V2630" s="295" t="n"/>
      <c r="W2630" s="295" t="n"/>
      <c r="X2630" s="290" t="inlineStr">
        <is>
          <t>Plot válido</t>
        </is>
      </c>
    </row>
    <row r="2631" hidden="1" ht="15.75" customHeight="1" s="412">
      <c r="A2631" s="294" t="n"/>
      <c r="B2631" s="294" t="n"/>
      <c r="C2631" s="294" t="n"/>
      <c r="D2631" s="294" t="n"/>
      <c r="E2631" s="294" t="n"/>
      <c r="F2631" s="295" t="n"/>
      <c r="G2631" s="295" t="n"/>
      <c r="H2631" s="296" t="n"/>
      <c r="I2631" s="295" t="n"/>
      <c r="J2631" s="296" t="n"/>
      <c r="K2631" s="295" t="n"/>
      <c r="L2631" s="297" t="n"/>
      <c r="M2631" s="297">
        <f>'ENS TARDIO 201819'!$K2631-'ENS TARDIO 201819'!$I2631</f>
        <v/>
      </c>
      <c r="N2631" s="295" t="n"/>
      <c r="O2631" s="295" t="n"/>
      <c r="P2631" s="295" t="n"/>
      <c r="Q2631" s="295" t="n"/>
      <c r="R2631" s="295" t="n"/>
      <c r="S2631" s="295" t="n"/>
      <c r="T2631" s="295" t="n"/>
      <c r="U2631" s="295" t="n"/>
      <c r="V2631" s="295" t="n"/>
      <c r="W2631" s="295" t="n"/>
      <c r="X2631" s="290" t="inlineStr">
        <is>
          <t>Plot válido</t>
        </is>
      </c>
    </row>
    <row r="2632" hidden="1" ht="15.75" customHeight="1" s="412">
      <c r="A2632" s="294" t="n"/>
      <c r="B2632" s="294" t="n"/>
      <c r="C2632" s="294" t="n"/>
      <c r="D2632" s="294" t="n"/>
      <c r="E2632" s="294" t="n"/>
      <c r="F2632" s="295" t="n"/>
      <c r="G2632" s="295" t="n"/>
      <c r="H2632" s="296" t="n"/>
      <c r="I2632" s="295" t="n"/>
      <c r="J2632" s="296" t="n"/>
      <c r="K2632" s="295" t="n"/>
      <c r="L2632" s="297" t="n"/>
      <c r="M2632" s="297">
        <f>'ENS TARDIO 201819'!$K2632-'ENS TARDIO 201819'!$I2632</f>
        <v/>
      </c>
      <c r="N2632" s="295" t="n"/>
      <c r="O2632" s="295" t="n"/>
      <c r="P2632" s="295" t="n"/>
      <c r="Q2632" s="295" t="n"/>
      <c r="R2632" s="295" t="n"/>
      <c r="S2632" s="295" t="n"/>
      <c r="T2632" s="295" t="n"/>
      <c r="U2632" s="295" t="n"/>
      <c r="V2632" s="295" t="n"/>
      <c r="W2632" s="295" t="n"/>
      <c r="X2632" s="290" t="inlineStr">
        <is>
          <t>Plot válido</t>
        </is>
      </c>
    </row>
    <row r="2633" hidden="1" ht="15.75" customHeight="1" s="412">
      <c r="A2633" s="294" t="n"/>
      <c r="B2633" s="294" t="n"/>
      <c r="C2633" s="294" t="n"/>
      <c r="D2633" s="294" t="n"/>
      <c r="E2633" s="294" t="n"/>
      <c r="F2633" s="295" t="n"/>
      <c r="G2633" s="295" t="n"/>
      <c r="H2633" s="296" t="n"/>
      <c r="I2633" s="295" t="n"/>
      <c r="J2633" s="296" t="n"/>
      <c r="K2633" s="295" t="n"/>
      <c r="L2633" s="297" t="n"/>
      <c r="M2633" s="297">
        <f>'ENS TARDIO 201819'!$K2633-'ENS TARDIO 201819'!$I2633</f>
        <v/>
      </c>
      <c r="N2633" s="295" t="n"/>
      <c r="O2633" s="295" t="n"/>
      <c r="P2633" s="295" t="n"/>
      <c r="Q2633" s="295" t="n"/>
      <c r="R2633" s="295" t="n"/>
      <c r="S2633" s="295" t="n"/>
      <c r="T2633" s="295" t="n"/>
      <c r="U2633" s="295" t="n"/>
      <c r="V2633" s="295" t="n"/>
      <c r="W2633" s="295" t="n"/>
      <c r="X2633" s="290" t="inlineStr">
        <is>
          <t>Plot válido</t>
        </is>
      </c>
    </row>
    <row r="2634" hidden="1" ht="15.75" customHeight="1" s="412">
      <c r="A2634" s="294" t="n"/>
      <c r="B2634" s="294" t="n"/>
      <c r="C2634" s="294" t="n"/>
      <c r="D2634" s="294" t="n"/>
      <c r="E2634" s="294" t="n"/>
      <c r="F2634" s="295" t="n"/>
      <c r="G2634" s="295" t="n"/>
      <c r="H2634" s="296" t="n"/>
      <c r="I2634" s="295" t="n"/>
      <c r="J2634" s="296" t="n"/>
      <c r="K2634" s="295" t="n"/>
      <c r="L2634" s="297" t="n"/>
      <c r="M2634" s="297">
        <f>'ENS TARDIO 201819'!$K2634-'ENS TARDIO 201819'!$I2634</f>
        <v/>
      </c>
      <c r="N2634" s="295" t="n"/>
      <c r="O2634" s="295" t="n"/>
      <c r="P2634" s="295" t="n"/>
      <c r="Q2634" s="295" t="n"/>
      <c r="R2634" s="295" t="n"/>
      <c r="S2634" s="295" t="n"/>
      <c r="T2634" s="295" t="n"/>
      <c r="U2634" s="295" t="n"/>
      <c r="V2634" s="295" t="n"/>
      <c r="W2634" s="295" t="n"/>
      <c r="X2634" s="290" t="inlineStr">
        <is>
          <t>Plot válido</t>
        </is>
      </c>
    </row>
    <row r="2635" hidden="1" ht="15.75" customHeight="1" s="412">
      <c r="A2635" s="294" t="n"/>
      <c r="B2635" s="294" t="n"/>
      <c r="C2635" s="294" t="n"/>
      <c r="D2635" s="294" t="n"/>
      <c r="E2635" s="294" t="n"/>
      <c r="F2635" s="295" t="n"/>
      <c r="G2635" s="295" t="n"/>
      <c r="H2635" s="296" t="n"/>
      <c r="I2635" s="295" t="n"/>
      <c r="J2635" s="296" t="n"/>
      <c r="K2635" s="295" t="n"/>
      <c r="L2635" s="297" t="n"/>
      <c r="M2635" s="297">
        <f>'ENS TARDIO 201819'!$K2635-'ENS TARDIO 201819'!$I2635</f>
        <v/>
      </c>
      <c r="N2635" s="295" t="n"/>
      <c r="O2635" s="295" t="n"/>
      <c r="P2635" s="295" t="n"/>
      <c r="Q2635" s="295" t="n"/>
      <c r="R2635" s="295" t="n"/>
      <c r="S2635" s="295" t="n"/>
      <c r="T2635" s="295" t="n"/>
      <c r="U2635" s="295" t="n"/>
      <c r="V2635" s="295" t="n"/>
      <c r="W2635" s="295" t="n"/>
      <c r="X2635" s="290" t="inlineStr">
        <is>
          <t>Plot válido</t>
        </is>
      </c>
    </row>
    <row r="2636" hidden="1" ht="15.75" customHeight="1" s="412">
      <c r="A2636" s="294" t="n"/>
      <c r="B2636" s="294" t="n"/>
      <c r="C2636" s="294" t="n"/>
      <c r="D2636" s="294" t="n"/>
      <c r="E2636" s="294" t="n"/>
      <c r="F2636" s="295" t="n"/>
      <c r="G2636" s="295" t="n"/>
      <c r="H2636" s="296" t="n"/>
      <c r="I2636" s="295" t="n"/>
      <c r="J2636" s="296" t="n"/>
      <c r="K2636" s="295" t="n"/>
      <c r="L2636" s="297" t="n"/>
      <c r="M2636" s="297">
        <f>'ENS TARDIO 201819'!$K2636-'ENS TARDIO 201819'!$I2636</f>
        <v/>
      </c>
      <c r="N2636" s="295" t="n"/>
      <c r="O2636" s="295" t="n"/>
      <c r="P2636" s="295" t="n"/>
      <c r="Q2636" s="295" t="n"/>
      <c r="R2636" s="295" t="n"/>
      <c r="S2636" s="295" t="n"/>
      <c r="T2636" s="295" t="n"/>
      <c r="U2636" s="295" t="n"/>
      <c r="V2636" s="295" t="n"/>
      <c r="W2636" s="295" t="n"/>
      <c r="X2636" s="290" t="inlineStr">
        <is>
          <t>Plot válido</t>
        </is>
      </c>
    </row>
    <row r="2637" hidden="1" ht="15.75" customHeight="1" s="412">
      <c r="A2637" s="294" t="n"/>
      <c r="B2637" s="294" t="n"/>
      <c r="C2637" s="294" t="n"/>
      <c r="D2637" s="294" t="n"/>
      <c r="E2637" s="294" t="n"/>
      <c r="F2637" s="295" t="n"/>
      <c r="G2637" s="295" t="n"/>
      <c r="H2637" s="296" t="n"/>
      <c r="I2637" s="295" t="n"/>
      <c r="J2637" s="296" t="n"/>
      <c r="K2637" s="295" t="n"/>
      <c r="L2637" s="297" t="n"/>
      <c r="M2637" s="297">
        <f>'ENS TARDIO 201819'!$K2637-'ENS TARDIO 201819'!$I2637</f>
        <v/>
      </c>
      <c r="N2637" s="295" t="n"/>
      <c r="O2637" s="295" t="n"/>
      <c r="P2637" s="295" t="n"/>
      <c r="Q2637" s="295" t="n"/>
      <c r="R2637" s="295" t="n"/>
      <c r="S2637" s="295" t="n"/>
      <c r="T2637" s="295" t="n"/>
      <c r="U2637" s="295" t="n"/>
      <c r="V2637" s="295" t="n"/>
      <c r="W2637" s="295" t="n"/>
      <c r="X2637" s="290" t="inlineStr">
        <is>
          <t>Plot válido</t>
        </is>
      </c>
    </row>
    <row r="2638" hidden="1" ht="15.75" customHeight="1" s="412">
      <c r="A2638" s="294" t="n"/>
      <c r="B2638" s="294" t="n"/>
      <c r="C2638" s="294" t="n"/>
      <c r="D2638" s="294" t="n"/>
      <c r="E2638" s="294" t="n"/>
      <c r="F2638" s="295" t="n"/>
      <c r="G2638" s="295" t="n"/>
      <c r="H2638" s="296" t="n"/>
      <c r="I2638" s="295" t="n"/>
      <c r="J2638" s="296" t="n"/>
      <c r="K2638" s="295" t="n"/>
      <c r="L2638" s="297" t="n"/>
      <c r="M2638" s="297">
        <f>'ENS TARDIO 201819'!$K2638-'ENS TARDIO 201819'!$I2638</f>
        <v/>
      </c>
      <c r="N2638" s="295" t="n"/>
      <c r="O2638" s="295" t="n"/>
      <c r="P2638" s="295" t="n"/>
      <c r="Q2638" s="295" t="n"/>
      <c r="R2638" s="295" t="n"/>
      <c r="S2638" s="295" t="n"/>
      <c r="T2638" s="295" t="n"/>
      <c r="U2638" s="295" t="n"/>
      <c r="V2638" s="295" t="n"/>
      <c r="W2638" s="295" t="n"/>
      <c r="X2638" s="290" t="inlineStr">
        <is>
          <t>Plot válido</t>
        </is>
      </c>
    </row>
    <row r="2639" hidden="1" ht="15.75" customHeight="1" s="412">
      <c r="A2639" s="294" t="n"/>
      <c r="B2639" s="294" t="n"/>
      <c r="C2639" s="294" t="n"/>
      <c r="D2639" s="294" t="n"/>
      <c r="E2639" s="294" t="n"/>
      <c r="F2639" s="295" t="n"/>
      <c r="G2639" s="295" t="n"/>
      <c r="H2639" s="296" t="n"/>
      <c r="I2639" s="295" t="n"/>
      <c r="J2639" s="296" t="n"/>
      <c r="K2639" s="295" t="n"/>
      <c r="L2639" s="297" t="n"/>
      <c r="M2639" s="297">
        <f>'ENS TARDIO 201819'!$K2639-'ENS TARDIO 201819'!$I2639</f>
        <v/>
      </c>
      <c r="N2639" s="295" t="n"/>
      <c r="O2639" s="295" t="n"/>
      <c r="P2639" s="295" t="n"/>
      <c r="Q2639" s="295" t="n"/>
      <c r="R2639" s="295" t="n"/>
      <c r="S2639" s="295" t="n"/>
      <c r="T2639" s="295" t="n"/>
      <c r="U2639" s="295" t="n"/>
      <c r="V2639" s="295" t="n"/>
      <c r="W2639" s="295" t="n"/>
      <c r="X2639" s="290" t="inlineStr">
        <is>
          <t>Plot válido</t>
        </is>
      </c>
    </row>
    <row r="2640" hidden="1" ht="15.75" customHeight="1" s="412">
      <c r="A2640" s="294" t="n"/>
      <c r="B2640" s="294" t="n"/>
      <c r="C2640" s="294" t="n"/>
      <c r="D2640" s="294" t="n"/>
      <c r="E2640" s="294" t="n"/>
      <c r="F2640" s="295" t="n"/>
      <c r="G2640" s="295" t="n"/>
      <c r="H2640" s="296" t="n"/>
      <c r="I2640" s="295" t="n"/>
      <c r="J2640" s="296" t="n"/>
      <c r="K2640" s="295" t="n"/>
      <c r="L2640" s="297" t="n"/>
      <c r="M2640" s="297">
        <f>'ENS TARDIO 201819'!$K2640-'ENS TARDIO 201819'!$I2640</f>
        <v/>
      </c>
      <c r="N2640" s="295" t="n"/>
      <c r="O2640" s="295" t="n"/>
      <c r="P2640" s="295" t="n"/>
      <c r="Q2640" s="295" t="n"/>
      <c r="R2640" s="295" t="n"/>
      <c r="S2640" s="295" t="n"/>
      <c r="T2640" s="295" t="n"/>
      <c r="U2640" s="295" t="n"/>
      <c r="V2640" s="295" t="n"/>
      <c r="W2640" s="295" t="n"/>
      <c r="X2640" s="290" t="inlineStr">
        <is>
          <t>Plot válido</t>
        </is>
      </c>
    </row>
    <row r="2641" hidden="1" ht="15.75" customHeight="1" s="412">
      <c r="A2641" s="294" t="n"/>
      <c r="B2641" s="294" t="n"/>
      <c r="C2641" s="294" t="n"/>
      <c r="D2641" s="294" t="n"/>
      <c r="E2641" s="294" t="n"/>
      <c r="F2641" s="295" t="n"/>
      <c r="G2641" s="295" t="n"/>
      <c r="H2641" s="296" t="n"/>
      <c r="I2641" s="295" t="n"/>
      <c r="J2641" s="296" t="n"/>
      <c r="K2641" s="295" t="n"/>
      <c r="L2641" s="297" t="n"/>
      <c r="M2641" s="297">
        <f>'ENS TARDIO 201819'!$K2641-'ENS TARDIO 201819'!$I2641</f>
        <v/>
      </c>
      <c r="N2641" s="295" t="n"/>
      <c r="O2641" s="295" t="n"/>
      <c r="P2641" s="295" t="n"/>
      <c r="Q2641" s="295" t="n"/>
      <c r="R2641" s="295" t="n"/>
      <c r="S2641" s="295" t="n"/>
      <c r="T2641" s="295" t="n"/>
      <c r="U2641" s="295" t="n"/>
      <c r="V2641" s="295" t="n"/>
      <c r="W2641" s="295" t="n"/>
      <c r="X2641" s="290" t="inlineStr">
        <is>
          <t>Plot válido</t>
        </is>
      </c>
    </row>
    <row r="2642" hidden="1" ht="15.75" customHeight="1" s="412">
      <c r="A2642" s="294" t="n"/>
      <c r="B2642" s="294" t="n"/>
      <c r="C2642" s="294" t="n"/>
      <c r="D2642" s="294" t="n"/>
      <c r="E2642" s="294" t="n"/>
      <c r="F2642" s="295" t="n"/>
      <c r="G2642" s="295" t="n"/>
      <c r="H2642" s="296" t="n"/>
      <c r="I2642" s="295" t="n"/>
      <c r="J2642" s="296" t="n"/>
      <c r="K2642" s="295" t="n"/>
      <c r="L2642" s="297" t="n"/>
      <c r="M2642" s="297">
        <f>'ENS TARDIO 201819'!$K2642-'ENS TARDIO 201819'!$I2642</f>
        <v/>
      </c>
      <c r="N2642" s="295" t="n"/>
      <c r="O2642" s="295" t="n"/>
      <c r="P2642" s="295" t="n"/>
      <c r="Q2642" s="295" t="n"/>
      <c r="R2642" s="295" t="n"/>
      <c r="S2642" s="295" t="n"/>
      <c r="T2642" s="295" t="n"/>
      <c r="U2642" s="295" t="n"/>
      <c r="V2642" s="295" t="n"/>
      <c r="W2642" s="295" t="n"/>
      <c r="X2642" s="290" t="inlineStr">
        <is>
          <t>Plot válido</t>
        </is>
      </c>
    </row>
    <row r="2643" hidden="1" ht="15.75" customHeight="1" s="412">
      <c r="A2643" s="294" t="n"/>
      <c r="B2643" s="294" t="n"/>
      <c r="C2643" s="294" t="n"/>
      <c r="D2643" s="294" t="n"/>
      <c r="E2643" s="294" t="n"/>
      <c r="F2643" s="295" t="n"/>
      <c r="G2643" s="295" t="n"/>
      <c r="H2643" s="296" t="n"/>
      <c r="I2643" s="295" t="n"/>
      <c r="J2643" s="296" t="n"/>
      <c r="K2643" s="295" t="n"/>
      <c r="L2643" s="297" t="n"/>
      <c r="M2643" s="297">
        <f>'ENS TARDIO 201819'!$K2643-'ENS TARDIO 201819'!$I2643</f>
        <v/>
      </c>
      <c r="N2643" s="295" t="n"/>
      <c r="O2643" s="295" t="n"/>
      <c r="P2643" s="295" t="n"/>
      <c r="Q2643" s="295" t="n"/>
      <c r="R2643" s="295" t="n"/>
      <c r="S2643" s="295" t="n"/>
      <c r="T2643" s="295" t="n"/>
      <c r="U2643" s="295" t="n"/>
      <c r="V2643" s="295" t="n"/>
      <c r="W2643" s="295" t="n"/>
      <c r="X2643" s="290" t="inlineStr">
        <is>
          <t>Plot válido</t>
        </is>
      </c>
    </row>
    <row r="2644" hidden="1" ht="15.75" customHeight="1" s="412">
      <c r="A2644" s="294" t="n"/>
      <c r="B2644" s="294" t="n"/>
      <c r="C2644" s="294" t="n"/>
      <c r="D2644" s="294" t="n"/>
      <c r="E2644" s="294" t="n"/>
      <c r="F2644" s="295" t="n"/>
      <c r="G2644" s="295" t="n"/>
      <c r="H2644" s="296" t="n"/>
      <c r="I2644" s="295" t="n"/>
      <c r="J2644" s="296" t="n"/>
      <c r="K2644" s="295" t="n"/>
      <c r="L2644" s="297" t="n"/>
      <c r="M2644" s="297">
        <f>'ENS TARDIO 201819'!$K2644-'ENS TARDIO 201819'!$I2644</f>
        <v/>
      </c>
      <c r="N2644" s="295" t="n"/>
      <c r="O2644" s="295" t="n"/>
      <c r="P2644" s="295" t="n"/>
      <c r="Q2644" s="295" t="n"/>
      <c r="R2644" s="295" t="n"/>
      <c r="S2644" s="295" t="n"/>
      <c r="T2644" s="295" t="n"/>
      <c r="U2644" s="295" t="n"/>
      <c r="V2644" s="295" t="n"/>
      <c r="W2644" s="295" t="n"/>
      <c r="X2644" s="290" t="inlineStr">
        <is>
          <t>Plot válido</t>
        </is>
      </c>
    </row>
    <row r="2645" hidden="1" ht="15.75" customHeight="1" s="412">
      <c r="A2645" s="294" t="n"/>
      <c r="B2645" s="294" t="n"/>
      <c r="C2645" s="294" t="n"/>
      <c r="D2645" s="294" t="n"/>
      <c r="E2645" s="294" t="n"/>
      <c r="F2645" s="295" t="n"/>
      <c r="G2645" s="295" t="n"/>
      <c r="H2645" s="296" t="n"/>
      <c r="I2645" s="295" t="n"/>
      <c r="J2645" s="296" t="n"/>
      <c r="K2645" s="295" t="n"/>
      <c r="L2645" s="297" t="n"/>
      <c r="M2645" s="297">
        <f>'ENS TARDIO 201819'!$K2645-'ENS TARDIO 201819'!$I2645</f>
        <v/>
      </c>
      <c r="N2645" s="295" t="n"/>
      <c r="O2645" s="295" t="n"/>
      <c r="P2645" s="295" t="n"/>
      <c r="Q2645" s="295" t="n"/>
      <c r="R2645" s="295" t="n"/>
      <c r="S2645" s="295" t="n"/>
      <c r="T2645" s="295" t="n"/>
      <c r="U2645" s="295" t="n"/>
      <c r="V2645" s="295" t="n"/>
      <c r="W2645" s="295" t="n"/>
      <c r="X2645" s="290" t="inlineStr">
        <is>
          <t>Plot válido</t>
        </is>
      </c>
    </row>
    <row r="2646" hidden="1" ht="15.75" customHeight="1" s="412">
      <c r="A2646" s="294" t="n"/>
      <c r="B2646" s="294" t="n"/>
      <c r="C2646" s="294" t="n"/>
      <c r="D2646" s="294" t="n"/>
      <c r="E2646" s="294" t="n"/>
      <c r="F2646" s="295" t="n"/>
      <c r="G2646" s="295" t="n"/>
      <c r="H2646" s="296" t="n"/>
      <c r="I2646" s="295" t="n"/>
      <c r="J2646" s="296" t="n"/>
      <c r="K2646" s="295" t="n"/>
      <c r="L2646" s="297" t="n"/>
      <c r="M2646" s="297">
        <f>'ENS TARDIO 201819'!$K2646-'ENS TARDIO 201819'!$I2646</f>
        <v/>
      </c>
      <c r="N2646" s="295" t="n"/>
      <c r="O2646" s="295" t="n"/>
      <c r="P2646" s="295" t="n"/>
      <c r="Q2646" s="295" t="n"/>
      <c r="R2646" s="295" t="n"/>
      <c r="S2646" s="295" t="n"/>
      <c r="T2646" s="295" t="n"/>
      <c r="U2646" s="295" t="n"/>
      <c r="V2646" s="295" t="n"/>
      <c r="W2646" s="295" t="n"/>
      <c r="X2646" s="290" t="inlineStr">
        <is>
          <t>Plot válido</t>
        </is>
      </c>
    </row>
    <row r="2647" hidden="1" ht="15.75" customHeight="1" s="412">
      <c r="A2647" s="294" t="n"/>
      <c r="B2647" s="294" t="n"/>
      <c r="C2647" s="294" t="n"/>
      <c r="D2647" s="294" t="n"/>
      <c r="E2647" s="294" t="n"/>
      <c r="F2647" s="295" t="n"/>
      <c r="G2647" s="295" t="n"/>
      <c r="H2647" s="296" t="n"/>
      <c r="I2647" s="295" t="n"/>
      <c r="J2647" s="296" t="n"/>
      <c r="K2647" s="295" t="n"/>
      <c r="L2647" s="297" t="n"/>
      <c r="M2647" s="297">
        <f>'ENS TARDIO 201819'!$K2647-'ENS TARDIO 201819'!$I2647</f>
        <v/>
      </c>
      <c r="N2647" s="295" t="n"/>
      <c r="O2647" s="295" t="n"/>
      <c r="P2647" s="295" t="n"/>
      <c r="Q2647" s="295" t="n"/>
      <c r="R2647" s="295" t="n"/>
      <c r="S2647" s="295" t="n"/>
      <c r="T2647" s="295" t="n"/>
      <c r="U2647" s="295" t="n"/>
      <c r="V2647" s="295" t="n"/>
      <c r="W2647" s="295" t="n"/>
      <c r="X2647" s="290" t="inlineStr">
        <is>
          <t>Plot válido</t>
        </is>
      </c>
    </row>
    <row r="2648" hidden="1" ht="15.75" customHeight="1" s="412">
      <c r="A2648" s="294" t="n"/>
      <c r="B2648" s="294" t="n"/>
      <c r="C2648" s="294" t="n"/>
      <c r="D2648" s="294" t="n"/>
      <c r="E2648" s="294" t="n"/>
      <c r="F2648" s="295" t="n"/>
      <c r="G2648" s="295" t="n"/>
      <c r="H2648" s="296" t="n"/>
      <c r="I2648" s="295" t="n"/>
      <c r="J2648" s="296" t="n"/>
      <c r="K2648" s="295" t="n"/>
      <c r="L2648" s="297" t="n"/>
      <c r="M2648" s="297">
        <f>'ENS TARDIO 201819'!$K2648-'ENS TARDIO 201819'!$I2648</f>
        <v/>
      </c>
      <c r="N2648" s="295" t="n"/>
      <c r="O2648" s="295" t="n"/>
      <c r="P2648" s="295" t="n"/>
      <c r="Q2648" s="295" t="n"/>
      <c r="R2648" s="295" t="n"/>
      <c r="S2648" s="295" t="n"/>
      <c r="T2648" s="295" t="n"/>
      <c r="U2648" s="295" t="n"/>
      <c r="V2648" s="295" t="n"/>
      <c r="W2648" s="295" t="n"/>
      <c r="X2648" s="290" t="inlineStr">
        <is>
          <t>Plot válido</t>
        </is>
      </c>
    </row>
    <row r="2649" hidden="1" ht="15.75" customHeight="1" s="412">
      <c r="A2649" s="294" t="n"/>
      <c r="B2649" s="294" t="n"/>
      <c r="C2649" s="294" t="n"/>
      <c r="D2649" s="294" t="n"/>
      <c r="E2649" s="294" t="n"/>
      <c r="F2649" s="295" t="n"/>
      <c r="G2649" s="295" t="n"/>
      <c r="H2649" s="296" t="n"/>
      <c r="I2649" s="295" t="n"/>
      <c r="J2649" s="296" t="n"/>
      <c r="K2649" s="295" t="n"/>
      <c r="L2649" s="297" t="n"/>
      <c r="M2649" s="297">
        <f>'ENS TARDIO 201819'!$K2649-'ENS TARDIO 201819'!$I2649</f>
        <v/>
      </c>
      <c r="N2649" s="295" t="n"/>
      <c r="O2649" s="295" t="n"/>
      <c r="P2649" s="295" t="n"/>
      <c r="Q2649" s="295" t="n"/>
      <c r="R2649" s="295" t="n"/>
      <c r="S2649" s="295" t="n"/>
      <c r="T2649" s="295" t="n"/>
      <c r="U2649" s="295" t="n"/>
      <c r="V2649" s="295" t="n"/>
      <c r="W2649" s="295" t="n"/>
      <c r="X2649" s="290" t="inlineStr">
        <is>
          <t>Plot válido</t>
        </is>
      </c>
    </row>
    <row r="2650" hidden="1" ht="15.75" customHeight="1" s="412">
      <c r="A2650" s="294" t="n"/>
      <c r="B2650" s="294" t="n"/>
      <c r="C2650" s="294" t="n"/>
      <c r="D2650" s="294" t="n"/>
      <c r="E2650" s="294" t="n"/>
      <c r="F2650" s="295" t="n"/>
      <c r="G2650" s="295" t="n"/>
      <c r="H2650" s="296" t="n"/>
      <c r="I2650" s="295" t="n"/>
      <c r="J2650" s="296" t="n"/>
      <c r="K2650" s="295" t="n"/>
      <c r="L2650" s="297" t="n"/>
      <c r="M2650" s="297">
        <f>'ENS TARDIO 201819'!$K2650-'ENS TARDIO 201819'!$I2650</f>
        <v/>
      </c>
      <c r="N2650" s="295" t="n"/>
      <c r="O2650" s="295" t="n"/>
      <c r="P2650" s="295" t="n"/>
      <c r="Q2650" s="295" t="n"/>
      <c r="R2650" s="295" t="n"/>
      <c r="S2650" s="295" t="n"/>
      <c r="T2650" s="295" t="n"/>
      <c r="U2650" s="295" t="n"/>
      <c r="V2650" s="295" t="n"/>
      <c r="W2650" s="295" t="n"/>
      <c r="X2650" s="290" t="inlineStr">
        <is>
          <t>Plot válido</t>
        </is>
      </c>
    </row>
    <row r="2651" hidden="1" ht="15.75" customHeight="1" s="412">
      <c r="A2651" s="294" t="n"/>
      <c r="B2651" s="294" t="n"/>
      <c r="C2651" s="294" t="n"/>
      <c r="D2651" s="294" t="n"/>
      <c r="E2651" s="294" t="n"/>
      <c r="F2651" s="295" t="n"/>
      <c r="G2651" s="295" t="n"/>
      <c r="H2651" s="296" t="n"/>
      <c r="I2651" s="295" t="n"/>
      <c r="J2651" s="296" t="n"/>
      <c r="K2651" s="295" t="n"/>
      <c r="L2651" s="297" t="n"/>
      <c r="M2651" s="297">
        <f>'ENS TARDIO 201819'!$K2651-'ENS TARDIO 201819'!$I2651</f>
        <v/>
      </c>
      <c r="N2651" s="295" t="n"/>
      <c r="O2651" s="295" t="n"/>
      <c r="P2651" s="295" t="n"/>
      <c r="Q2651" s="295" t="n"/>
      <c r="R2651" s="295" t="n"/>
      <c r="S2651" s="295" t="n"/>
      <c r="T2651" s="295" t="n"/>
      <c r="U2651" s="295" t="n"/>
      <c r="V2651" s="295" t="n"/>
      <c r="W2651" s="295" t="n"/>
      <c r="X2651" s="290" t="inlineStr">
        <is>
          <t>Plot válido</t>
        </is>
      </c>
    </row>
    <row r="2652" hidden="1" ht="15.75" customHeight="1" s="412">
      <c r="A2652" s="294" t="n"/>
      <c r="B2652" s="294" t="n"/>
      <c r="C2652" s="294" t="n"/>
      <c r="D2652" s="294" t="n"/>
      <c r="E2652" s="294" t="n"/>
      <c r="F2652" s="295" t="n"/>
      <c r="G2652" s="295" t="n"/>
      <c r="H2652" s="296" t="n"/>
      <c r="I2652" s="295" t="n"/>
      <c r="J2652" s="296" t="n"/>
      <c r="K2652" s="295" t="n"/>
      <c r="L2652" s="297" t="n"/>
      <c r="M2652" s="297">
        <f>'ENS TARDIO 201819'!$K2652-'ENS TARDIO 201819'!$I2652</f>
        <v/>
      </c>
      <c r="N2652" s="295" t="n"/>
      <c r="O2652" s="295" t="n"/>
      <c r="P2652" s="295" t="n"/>
      <c r="Q2652" s="295" t="n"/>
      <c r="R2652" s="295" t="n"/>
      <c r="S2652" s="295" t="n"/>
      <c r="T2652" s="295" t="n"/>
      <c r="U2652" s="295" t="n"/>
      <c r="V2652" s="295" t="n"/>
      <c r="W2652" s="295" t="n"/>
      <c r="X2652" s="290" t="inlineStr">
        <is>
          <t>Plot válido</t>
        </is>
      </c>
    </row>
    <row r="2653" hidden="1" ht="15.75" customHeight="1" s="412">
      <c r="A2653" s="294" t="n"/>
      <c r="B2653" s="294" t="n"/>
      <c r="C2653" s="294" t="n"/>
      <c r="D2653" s="294" t="n"/>
      <c r="E2653" s="294" t="n"/>
      <c r="F2653" s="295" t="n"/>
      <c r="G2653" s="295" t="n"/>
      <c r="H2653" s="296" t="n"/>
      <c r="I2653" s="295" t="n"/>
      <c r="J2653" s="296" t="n"/>
      <c r="K2653" s="295" t="n"/>
      <c r="L2653" s="297" t="n"/>
      <c r="M2653" s="297">
        <f>'ENS TARDIO 201819'!$K2653-'ENS TARDIO 201819'!$I2653</f>
        <v/>
      </c>
      <c r="N2653" s="295" t="n"/>
      <c r="O2653" s="295" t="n"/>
      <c r="P2653" s="295" t="n"/>
      <c r="Q2653" s="295" t="n"/>
      <c r="R2653" s="295" t="n"/>
      <c r="S2653" s="295" t="n"/>
      <c r="T2653" s="295" t="n"/>
      <c r="U2653" s="295" t="n"/>
      <c r="V2653" s="295" t="n"/>
      <c r="W2653" s="295" t="n"/>
      <c r="X2653" s="290" t="inlineStr">
        <is>
          <t>Plot válido</t>
        </is>
      </c>
    </row>
    <row r="2654" hidden="1" ht="15.75" customHeight="1" s="412">
      <c r="A2654" s="294" t="n"/>
      <c r="B2654" s="294" t="n"/>
      <c r="C2654" s="294" t="n"/>
      <c r="D2654" s="294" t="n"/>
      <c r="E2654" s="294" t="n"/>
      <c r="F2654" s="295" t="n"/>
      <c r="G2654" s="295" t="n"/>
      <c r="H2654" s="296" t="n"/>
      <c r="I2654" s="295" t="n"/>
      <c r="J2654" s="296" t="n"/>
      <c r="K2654" s="295" t="n"/>
      <c r="L2654" s="297" t="n"/>
      <c r="M2654" s="297">
        <f>'ENS TARDIO 201819'!$K2654-'ENS TARDIO 201819'!$I2654</f>
        <v/>
      </c>
      <c r="N2654" s="295" t="n"/>
      <c r="O2654" s="295" t="n"/>
      <c r="P2654" s="295" t="n"/>
      <c r="Q2654" s="295" t="n"/>
      <c r="R2654" s="295" t="n"/>
      <c r="S2654" s="295" t="n"/>
      <c r="T2654" s="295" t="n"/>
      <c r="U2654" s="295" t="n"/>
      <c r="V2654" s="295" t="n"/>
      <c r="W2654" s="295" t="n"/>
      <c r="X2654" s="290" t="inlineStr">
        <is>
          <t>Plot válido</t>
        </is>
      </c>
    </row>
    <row r="2655" hidden="1" ht="15.75" customHeight="1" s="412">
      <c r="A2655" s="294" t="n"/>
      <c r="B2655" s="294" t="n"/>
      <c r="C2655" s="294" t="n"/>
      <c r="D2655" s="294" t="n"/>
      <c r="E2655" s="294" t="n"/>
      <c r="F2655" s="295" t="n"/>
      <c r="G2655" s="295" t="n"/>
      <c r="H2655" s="296" t="n"/>
      <c r="I2655" s="295" t="n"/>
      <c r="J2655" s="296" t="n"/>
      <c r="K2655" s="295" t="n"/>
      <c r="L2655" s="297" t="n"/>
      <c r="M2655" s="297">
        <f>'ENS TARDIO 201819'!$K2655-'ENS TARDIO 201819'!$I2655</f>
        <v/>
      </c>
      <c r="N2655" s="295" t="n"/>
      <c r="O2655" s="295" t="n"/>
      <c r="P2655" s="295" t="n"/>
      <c r="Q2655" s="295" t="n"/>
      <c r="R2655" s="295" t="n"/>
      <c r="S2655" s="295" t="n"/>
      <c r="T2655" s="295" t="n"/>
      <c r="U2655" s="295" t="n"/>
      <c r="V2655" s="295" t="n"/>
      <c r="W2655" s="295" t="n"/>
      <c r="X2655" s="290" t="inlineStr">
        <is>
          <t>Plot válido</t>
        </is>
      </c>
    </row>
    <row r="2656" hidden="1" ht="15.75" customHeight="1" s="412">
      <c r="A2656" s="294" t="n"/>
      <c r="B2656" s="294" t="n"/>
      <c r="C2656" s="294" t="n"/>
      <c r="D2656" s="294" t="n"/>
      <c r="E2656" s="294" t="n"/>
      <c r="F2656" s="295" t="n"/>
      <c r="G2656" s="295" t="n"/>
      <c r="H2656" s="296" t="n"/>
      <c r="I2656" s="295" t="n"/>
      <c r="J2656" s="296" t="n"/>
      <c r="K2656" s="295" t="n"/>
      <c r="L2656" s="297" t="n"/>
      <c r="M2656" s="297">
        <f>'ENS TARDIO 201819'!$K2656-'ENS TARDIO 201819'!$I2656</f>
        <v/>
      </c>
      <c r="N2656" s="295" t="n"/>
      <c r="O2656" s="295" t="n"/>
      <c r="P2656" s="295" t="n"/>
      <c r="Q2656" s="295" t="n"/>
      <c r="R2656" s="295" t="n"/>
      <c r="S2656" s="295" t="n"/>
      <c r="T2656" s="295" t="n"/>
      <c r="U2656" s="295" t="n"/>
      <c r="V2656" s="295" t="n"/>
      <c r="W2656" s="295" t="n"/>
      <c r="X2656" s="290" t="inlineStr">
        <is>
          <t>Plot válido</t>
        </is>
      </c>
    </row>
    <row r="2657" hidden="1" ht="15.75" customHeight="1" s="412">
      <c r="A2657" s="294" t="n"/>
      <c r="B2657" s="294" t="n"/>
      <c r="C2657" s="294" t="n"/>
      <c r="D2657" s="294" t="n"/>
      <c r="E2657" s="294" t="n"/>
      <c r="F2657" s="295" t="n"/>
      <c r="G2657" s="295" t="n"/>
      <c r="H2657" s="296" t="n"/>
      <c r="I2657" s="295" t="n"/>
      <c r="J2657" s="296" t="n"/>
      <c r="K2657" s="295" t="n"/>
      <c r="L2657" s="297" t="n"/>
      <c r="M2657" s="297">
        <f>'ENS TARDIO 201819'!$K2657-'ENS TARDIO 201819'!$I2657</f>
        <v/>
      </c>
      <c r="N2657" s="295" t="n"/>
      <c r="O2657" s="295" t="n"/>
      <c r="P2657" s="295" t="n"/>
      <c r="Q2657" s="295" t="n"/>
      <c r="R2657" s="295" t="n"/>
      <c r="S2657" s="295" t="n"/>
      <c r="T2657" s="295" t="n"/>
      <c r="U2657" s="295" t="n"/>
      <c r="V2657" s="295" t="n"/>
      <c r="W2657" s="295" t="n"/>
      <c r="X2657" s="290" t="inlineStr">
        <is>
          <t>Plot válido</t>
        </is>
      </c>
    </row>
    <row r="2658" hidden="1" ht="15.75" customHeight="1" s="412">
      <c r="A2658" s="294" t="n"/>
      <c r="B2658" s="294" t="n"/>
      <c r="C2658" s="294" t="n"/>
      <c r="D2658" s="294" t="n"/>
      <c r="E2658" s="294" t="n"/>
      <c r="F2658" s="295" t="n"/>
      <c r="G2658" s="295" t="n"/>
      <c r="H2658" s="296" t="n"/>
      <c r="I2658" s="295" t="n"/>
      <c r="J2658" s="296" t="n"/>
      <c r="K2658" s="295" t="n"/>
      <c r="L2658" s="297" t="n"/>
      <c r="M2658" s="297">
        <f>'ENS TARDIO 201819'!$K2658-'ENS TARDIO 201819'!$I2658</f>
        <v/>
      </c>
      <c r="N2658" s="295" t="n"/>
      <c r="O2658" s="295" t="n"/>
      <c r="P2658" s="295" t="n"/>
      <c r="Q2658" s="295" t="n"/>
      <c r="R2658" s="295" t="n"/>
      <c r="S2658" s="295" t="n"/>
      <c r="T2658" s="295" t="n"/>
      <c r="U2658" s="295" t="n"/>
      <c r="V2658" s="295" t="n"/>
      <c r="W2658" s="295" t="n"/>
      <c r="X2658" s="290" t="inlineStr">
        <is>
          <t>Plot válido</t>
        </is>
      </c>
    </row>
    <row r="2659" hidden="1" ht="15.75" customHeight="1" s="412">
      <c r="A2659" s="294" t="n"/>
      <c r="B2659" s="294" t="n"/>
      <c r="C2659" s="294" t="n"/>
      <c r="D2659" s="294" t="n"/>
      <c r="E2659" s="294" t="n"/>
      <c r="F2659" s="295" t="n"/>
      <c r="G2659" s="295" t="n"/>
      <c r="H2659" s="296" t="n"/>
      <c r="I2659" s="295" t="n"/>
      <c r="J2659" s="296" t="n"/>
      <c r="K2659" s="295" t="n"/>
      <c r="L2659" s="297" t="n"/>
      <c r="M2659" s="297">
        <f>'ENS TARDIO 201819'!$K2659-'ENS TARDIO 201819'!$I2659</f>
        <v/>
      </c>
      <c r="N2659" s="295" t="n"/>
      <c r="O2659" s="295" t="n"/>
      <c r="P2659" s="295" t="n"/>
      <c r="Q2659" s="295" t="n"/>
      <c r="R2659" s="295" t="n"/>
      <c r="S2659" s="295" t="n"/>
      <c r="T2659" s="295" t="n"/>
      <c r="U2659" s="295" t="n"/>
      <c r="V2659" s="295" t="n"/>
      <c r="W2659" s="295" t="n"/>
      <c r="X2659" s="290" t="inlineStr">
        <is>
          <t>Plot válido</t>
        </is>
      </c>
    </row>
    <row r="2660" hidden="1" ht="15.75" customHeight="1" s="412">
      <c r="A2660" s="294" t="n"/>
      <c r="B2660" s="294" t="n"/>
      <c r="C2660" s="294" t="n"/>
      <c r="D2660" s="294" t="n"/>
      <c r="E2660" s="294" t="n"/>
      <c r="F2660" s="295" t="n"/>
      <c r="G2660" s="295" t="n"/>
      <c r="H2660" s="296" t="n"/>
      <c r="I2660" s="295" t="n"/>
      <c r="J2660" s="296" t="n"/>
      <c r="K2660" s="295" t="n"/>
      <c r="L2660" s="297" t="n"/>
      <c r="M2660" s="297">
        <f>'ENS TARDIO 201819'!$K2660-'ENS TARDIO 201819'!$I2660</f>
        <v/>
      </c>
      <c r="N2660" s="295" t="n"/>
      <c r="O2660" s="295" t="n"/>
      <c r="P2660" s="295" t="n"/>
      <c r="Q2660" s="295" t="n"/>
      <c r="R2660" s="295" t="n"/>
      <c r="S2660" s="295" t="n"/>
      <c r="T2660" s="295" t="n"/>
      <c r="U2660" s="295" t="n"/>
      <c r="V2660" s="295" t="n"/>
      <c r="W2660" s="295" t="n"/>
      <c r="X2660" s="290" t="inlineStr">
        <is>
          <t>Se descarta</t>
        </is>
      </c>
    </row>
    <row r="2661" hidden="1" ht="15.75" customHeight="1" s="412">
      <c r="A2661" s="294" t="n"/>
      <c r="B2661" s="294" t="n"/>
      <c r="C2661" s="294" t="n"/>
      <c r="D2661" s="294" t="n"/>
      <c r="E2661" s="294" t="n"/>
      <c r="F2661" s="295" t="n"/>
      <c r="G2661" s="295" t="n"/>
      <c r="H2661" s="296" t="n"/>
      <c r="I2661" s="295" t="n"/>
      <c r="J2661" s="296" t="n"/>
      <c r="K2661" s="295" t="n"/>
      <c r="L2661" s="297" t="n"/>
      <c r="M2661" s="297">
        <f>'ENS TARDIO 201819'!$K2661-'ENS TARDIO 201819'!$I2661</f>
        <v/>
      </c>
      <c r="N2661" s="295" t="n"/>
      <c r="O2661" s="295" t="n"/>
      <c r="P2661" s="295" t="n"/>
      <c r="Q2661" s="295" t="n"/>
      <c r="R2661" s="295" t="n"/>
      <c r="S2661" s="295" t="n"/>
      <c r="T2661" s="295" t="n"/>
      <c r="U2661" s="295" t="n"/>
      <c r="V2661" s="295" t="n"/>
      <c r="W2661" s="295" t="n"/>
      <c r="X2661" s="290" t="inlineStr">
        <is>
          <t>Se descarta</t>
        </is>
      </c>
    </row>
    <row r="2662" hidden="1" ht="15.75" customHeight="1" s="412">
      <c r="A2662" s="294" t="n"/>
      <c r="B2662" s="294" t="n"/>
      <c r="C2662" s="294" t="n"/>
      <c r="D2662" s="294" t="n"/>
      <c r="E2662" s="294" t="n"/>
      <c r="F2662" s="295" t="n"/>
      <c r="G2662" s="295" t="n"/>
      <c r="H2662" s="296" t="n"/>
      <c r="I2662" s="295" t="n"/>
      <c r="J2662" s="296" t="n"/>
      <c r="K2662" s="295" t="n"/>
      <c r="L2662" s="297" t="n"/>
      <c r="M2662" s="297">
        <f>'ENS TARDIO 201819'!$K2662-'ENS TARDIO 201819'!$I2662</f>
        <v/>
      </c>
      <c r="N2662" s="295" t="n"/>
      <c r="O2662" s="295" t="n"/>
      <c r="P2662" s="295" t="n"/>
      <c r="Q2662" s="295" t="n"/>
      <c r="R2662" s="295" t="n"/>
      <c r="S2662" s="295" t="n"/>
      <c r="T2662" s="295" t="n"/>
      <c r="U2662" s="295" t="n"/>
      <c r="V2662" s="295" t="n"/>
      <c r="W2662" s="295" t="n"/>
      <c r="X2662" s="290" t="inlineStr">
        <is>
          <t>Se descarta</t>
        </is>
      </c>
    </row>
    <row r="2663" hidden="1" ht="15.75" customHeight="1" s="412">
      <c r="A2663" s="294" t="n"/>
      <c r="B2663" s="294" t="n"/>
      <c r="C2663" s="294" t="n"/>
      <c r="D2663" s="294" t="n"/>
      <c r="E2663" s="294" t="n"/>
      <c r="F2663" s="295" t="n"/>
      <c r="G2663" s="295" t="n"/>
      <c r="H2663" s="296" t="n"/>
      <c r="I2663" s="295" t="n"/>
      <c r="J2663" s="296" t="n"/>
      <c r="K2663" s="295" t="n"/>
      <c r="L2663" s="297" t="n"/>
      <c r="M2663" s="297">
        <f>'ENS TARDIO 201819'!$K2663-'ENS TARDIO 201819'!$I2663</f>
        <v/>
      </c>
      <c r="N2663" s="295" t="n"/>
      <c r="O2663" s="295" t="n"/>
      <c r="P2663" s="295" t="n"/>
      <c r="Q2663" s="295" t="n"/>
      <c r="R2663" s="295" t="n"/>
      <c r="S2663" s="295" t="n"/>
      <c r="T2663" s="295" t="n"/>
      <c r="U2663" s="295" t="n"/>
      <c r="V2663" s="295" t="n"/>
      <c r="W2663" s="295" t="n"/>
      <c r="X2663" s="290" t="inlineStr">
        <is>
          <t>Se descarta</t>
        </is>
      </c>
    </row>
    <row r="2664" hidden="1" ht="15.75" customHeight="1" s="412">
      <c r="A2664" s="294" t="n"/>
      <c r="B2664" s="294" t="n"/>
      <c r="C2664" s="294" t="n"/>
      <c r="D2664" s="294" t="n"/>
      <c r="E2664" s="294" t="n"/>
      <c r="F2664" s="295" t="n"/>
      <c r="G2664" s="295" t="n"/>
      <c r="H2664" s="296" t="n"/>
      <c r="I2664" s="295" t="n"/>
      <c r="J2664" s="296" t="n"/>
      <c r="K2664" s="295" t="n"/>
      <c r="L2664" s="297" t="n"/>
      <c r="M2664" s="297">
        <f>'ENS TARDIO 201819'!$K2664-'ENS TARDIO 201819'!$I2664</f>
        <v/>
      </c>
      <c r="N2664" s="295" t="n"/>
      <c r="O2664" s="295" t="n"/>
      <c r="P2664" s="295" t="n"/>
      <c r="Q2664" s="295" t="n"/>
      <c r="R2664" s="295" t="n"/>
      <c r="S2664" s="295" t="n"/>
      <c r="T2664" s="295" t="n"/>
      <c r="U2664" s="295" t="n"/>
      <c r="V2664" s="295" t="n"/>
      <c r="W2664" s="295" t="n"/>
      <c r="X2664" s="290" t="inlineStr">
        <is>
          <t>Se descarta</t>
        </is>
      </c>
    </row>
    <row r="2665" hidden="1" ht="15.75" customHeight="1" s="412">
      <c r="A2665" s="294" t="n"/>
      <c r="B2665" s="294" t="n"/>
      <c r="C2665" s="294" t="n"/>
      <c r="D2665" s="294" t="n"/>
      <c r="E2665" s="294" t="n"/>
      <c r="F2665" s="295" t="n"/>
      <c r="G2665" s="295" t="n"/>
      <c r="H2665" s="296" t="n"/>
      <c r="I2665" s="295" t="n"/>
      <c r="J2665" s="296" t="n"/>
      <c r="K2665" s="295" t="n"/>
      <c r="L2665" s="297" t="n"/>
      <c r="M2665" s="297">
        <f>'ENS TARDIO 201819'!$K2665-'ENS TARDIO 201819'!$I2665</f>
        <v/>
      </c>
      <c r="N2665" s="295" t="n"/>
      <c r="O2665" s="295" t="n"/>
      <c r="P2665" s="295" t="n"/>
      <c r="Q2665" s="295" t="n"/>
      <c r="R2665" s="295" t="n"/>
      <c r="S2665" s="295" t="n"/>
      <c r="T2665" s="295" t="n"/>
      <c r="U2665" s="295" t="n"/>
      <c r="V2665" s="295" t="n"/>
      <c r="W2665" s="295" t="n"/>
      <c r="X2665" s="290" t="inlineStr">
        <is>
          <t>Se descarta</t>
        </is>
      </c>
    </row>
    <row r="2666" hidden="1" ht="15.75" customHeight="1" s="412">
      <c r="A2666" s="294" t="n"/>
      <c r="B2666" s="294" t="n"/>
      <c r="C2666" s="294" t="n"/>
      <c r="D2666" s="294" t="n"/>
      <c r="E2666" s="294" t="n"/>
      <c r="F2666" s="295" t="n"/>
      <c r="G2666" s="295" t="n"/>
      <c r="H2666" s="296" t="n"/>
      <c r="I2666" s="295" t="n"/>
      <c r="J2666" s="296" t="n"/>
      <c r="K2666" s="295" t="n"/>
      <c r="L2666" s="297" t="n"/>
      <c r="M2666" s="297">
        <f>'ENS TARDIO 201819'!$K2666-'ENS TARDIO 201819'!$I2666</f>
        <v/>
      </c>
      <c r="N2666" s="295" t="n"/>
      <c r="O2666" s="295" t="n"/>
      <c r="P2666" s="295" t="n"/>
      <c r="Q2666" s="295" t="n"/>
      <c r="R2666" s="295" t="n"/>
      <c r="S2666" s="295" t="n"/>
      <c r="T2666" s="295" t="n"/>
      <c r="U2666" s="295" t="n"/>
      <c r="V2666" s="295" t="n"/>
      <c r="W2666" s="295" t="n"/>
      <c r="X2666" s="290" t="inlineStr">
        <is>
          <t>Se descarta</t>
        </is>
      </c>
    </row>
    <row r="2667" hidden="1" ht="15.75" customHeight="1" s="412">
      <c r="A2667" s="294" t="n"/>
      <c r="B2667" s="294" t="n"/>
      <c r="C2667" s="294" t="n"/>
      <c r="D2667" s="294" t="n"/>
      <c r="E2667" s="294" t="n"/>
      <c r="F2667" s="295" t="n"/>
      <c r="G2667" s="295" t="n"/>
      <c r="H2667" s="296" t="n"/>
      <c r="I2667" s="295" t="n"/>
      <c r="J2667" s="296" t="n"/>
      <c r="K2667" s="295" t="n"/>
      <c r="L2667" s="297" t="n"/>
      <c r="M2667" s="297">
        <f>'ENS TARDIO 201819'!$K2667-'ENS TARDIO 201819'!$I2667</f>
        <v/>
      </c>
      <c r="N2667" s="295" t="n"/>
      <c r="O2667" s="295" t="n"/>
      <c r="P2667" s="295" t="n"/>
      <c r="Q2667" s="295" t="n"/>
      <c r="R2667" s="295" t="n"/>
      <c r="S2667" s="295" t="n"/>
      <c r="T2667" s="295" t="n"/>
      <c r="U2667" s="295" t="n"/>
      <c r="V2667" s="295" t="n"/>
      <c r="W2667" s="295" t="n"/>
      <c r="X2667" s="290" t="inlineStr">
        <is>
          <t>Se descarta</t>
        </is>
      </c>
    </row>
    <row r="2668" hidden="1" ht="15.75" customHeight="1" s="412">
      <c r="A2668" s="294" t="n"/>
      <c r="B2668" s="294" t="n"/>
      <c r="C2668" s="294" t="n"/>
      <c r="D2668" s="294" t="n"/>
      <c r="E2668" s="294" t="n"/>
      <c r="F2668" s="295" t="n"/>
      <c r="G2668" s="295" t="n"/>
      <c r="H2668" s="296" t="n"/>
      <c r="I2668" s="295" t="n"/>
      <c r="J2668" s="296" t="n"/>
      <c r="K2668" s="295" t="n"/>
      <c r="L2668" s="297" t="n"/>
      <c r="M2668" s="297">
        <f>'ENS TARDIO 201819'!$K2668-'ENS TARDIO 201819'!$I2668</f>
        <v/>
      </c>
      <c r="N2668" s="295" t="n"/>
      <c r="O2668" s="295" t="n"/>
      <c r="P2668" s="295" t="n"/>
      <c r="Q2668" s="295" t="n"/>
      <c r="R2668" s="295" t="n"/>
      <c r="S2668" s="295" t="n"/>
      <c r="T2668" s="295" t="n"/>
      <c r="U2668" s="295" t="n"/>
      <c r="V2668" s="295" t="n"/>
      <c r="W2668" s="295" t="n"/>
      <c r="X2668" s="290" t="inlineStr">
        <is>
          <t>Se descarta</t>
        </is>
      </c>
    </row>
    <row r="2669" hidden="1" ht="15.75" customHeight="1" s="412">
      <c r="A2669" s="294" t="n"/>
      <c r="B2669" s="294" t="n"/>
      <c r="C2669" s="294" t="n"/>
      <c r="D2669" s="294" t="n"/>
      <c r="E2669" s="294" t="n"/>
      <c r="F2669" s="295" t="n"/>
      <c r="G2669" s="295" t="n"/>
      <c r="H2669" s="296" t="n"/>
      <c r="I2669" s="295" t="n"/>
      <c r="J2669" s="296" t="n"/>
      <c r="K2669" s="295" t="n"/>
      <c r="L2669" s="297" t="n"/>
      <c r="M2669" s="297">
        <f>'ENS TARDIO 201819'!$K2669-'ENS TARDIO 201819'!$I2669</f>
        <v/>
      </c>
      <c r="N2669" s="295" t="n"/>
      <c r="O2669" s="295" t="n"/>
      <c r="P2669" s="295" t="n"/>
      <c r="Q2669" s="295" t="n"/>
      <c r="R2669" s="295" t="n"/>
      <c r="S2669" s="295" t="n"/>
      <c r="T2669" s="295" t="n"/>
      <c r="U2669" s="295" t="n"/>
      <c r="V2669" s="295" t="n"/>
      <c r="W2669" s="295" t="n"/>
      <c r="X2669" s="290" t="inlineStr">
        <is>
          <t>Se descarta</t>
        </is>
      </c>
    </row>
    <row r="2670" hidden="1" ht="15.75" customHeight="1" s="412">
      <c r="A2670" s="294" t="n"/>
      <c r="B2670" s="294" t="n"/>
      <c r="C2670" s="294" t="n"/>
      <c r="D2670" s="294" t="n"/>
      <c r="E2670" s="294" t="n"/>
      <c r="F2670" s="295" t="n"/>
      <c r="G2670" s="295" t="n"/>
      <c r="H2670" s="296" t="n"/>
      <c r="I2670" s="295" t="n"/>
      <c r="J2670" s="296" t="n"/>
      <c r="K2670" s="295" t="n"/>
      <c r="L2670" s="297" t="n"/>
      <c r="M2670" s="297">
        <f>'ENS TARDIO 201819'!$K2670-'ENS TARDIO 201819'!$I2670</f>
        <v/>
      </c>
      <c r="N2670" s="295" t="n"/>
      <c r="O2670" s="295" t="n"/>
      <c r="P2670" s="295" t="n"/>
      <c r="Q2670" s="295" t="n"/>
      <c r="R2670" s="295" t="n"/>
      <c r="S2670" s="295" t="n"/>
      <c r="T2670" s="295" t="n"/>
      <c r="U2670" s="295" t="n"/>
      <c r="V2670" s="295" t="n"/>
      <c r="W2670" s="295" t="n"/>
      <c r="X2670" s="290" t="inlineStr">
        <is>
          <t>Se descarta</t>
        </is>
      </c>
    </row>
    <row r="2671" hidden="1" ht="15.75" customHeight="1" s="412">
      <c r="A2671" s="294" t="n"/>
      <c r="B2671" s="294" t="n"/>
      <c r="C2671" s="294" t="n"/>
      <c r="D2671" s="294" t="n"/>
      <c r="E2671" s="294" t="n"/>
      <c r="F2671" s="295" t="n"/>
      <c r="G2671" s="295" t="n"/>
      <c r="H2671" s="296" t="n"/>
      <c r="I2671" s="295" t="n"/>
      <c r="J2671" s="296" t="n"/>
      <c r="K2671" s="295" t="n"/>
      <c r="L2671" s="297" t="n"/>
      <c r="M2671" s="297">
        <f>'ENS TARDIO 201819'!$K2671-'ENS TARDIO 201819'!$I2671</f>
        <v/>
      </c>
      <c r="N2671" s="295" t="n"/>
      <c r="O2671" s="295" t="n"/>
      <c r="P2671" s="295" t="n"/>
      <c r="Q2671" s="295" t="n"/>
      <c r="R2671" s="295" t="n"/>
      <c r="S2671" s="295" t="n"/>
      <c r="T2671" s="295" t="n"/>
      <c r="U2671" s="295" t="n"/>
      <c r="V2671" s="295" t="n"/>
      <c r="W2671" s="295" t="n"/>
      <c r="X2671" s="290" t="inlineStr">
        <is>
          <t>Se descarta</t>
        </is>
      </c>
    </row>
    <row r="2672" hidden="1" ht="15.75" customHeight="1" s="412">
      <c r="A2672" s="294" t="n"/>
      <c r="B2672" s="294" t="n"/>
      <c r="C2672" s="294" t="n"/>
      <c r="D2672" s="294" t="n"/>
      <c r="E2672" s="294" t="n"/>
      <c r="F2672" s="295" t="n"/>
      <c r="G2672" s="295" t="n"/>
      <c r="H2672" s="296" t="n"/>
      <c r="I2672" s="295" t="n"/>
      <c r="J2672" s="296" t="n"/>
      <c r="K2672" s="295" t="n"/>
      <c r="L2672" s="297" t="n"/>
      <c r="M2672" s="297">
        <f>'ENS TARDIO 201819'!$K2672-'ENS TARDIO 201819'!$I2672</f>
        <v/>
      </c>
      <c r="N2672" s="295" t="n"/>
      <c r="O2672" s="295" t="n"/>
      <c r="P2672" s="295" t="n"/>
      <c r="Q2672" s="295" t="n"/>
      <c r="R2672" s="295" t="n"/>
      <c r="S2672" s="295" t="n"/>
      <c r="T2672" s="295" t="n"/>
      <c r="U2672" s="295" t="n"/>
      <c r="V2672" s="295" t="n"/>
      <c r="W2672" s="295" t="n"/>
      <c r="X2672" s="290" t="inlineStr">
        <is>
          <t>Se descarta</t>
        </is>
      </c>
    </row>
    <row r="2673" hidden="1" ht="15.75" customHeight="1" s="412">
      <c r="A2673" s="294" t="n"/>
      <c r="B2673" s="294" t="n"/>
      <c r="C2673" s="294" t="n"/>
      <c r="D2673" s="294" t="n"/>
      <c r="E2673" s="294" t="n"/>
      <c r="F2673" s="295" t="n"/>
      <c r="G2673" s="295" t="n"/>
      <c r="H2673" s="296" t="n"/>
      <c r="I2673" s="295" t="n"/>
      <c r="J2673" s="296" t="n"/>
      <c r="K2673" s="295" t="n"/>
      <c r="L2673" s="297" t="n"/>
      <c r="M2673" s="297">
        <f>'ENS TARDIO 201819'!$K2673-'ENS TARDIO 201819'!$I2673</f>
        <v/>
      </c>
      <c r="N2673" s="295" t="n"/>
      <c r="O2673" s="295" t="n"/>
      <c r="P2673" s="295" t="n"/>
      <c r="Q2673" s="295" t="n"/>
      <c r="R2673" s="295" t="n"/>
      <c r="S2673" s="295" t="n"/>
      <c r="T2673" s="295" t="n"/>
      <c r="U2673" s="295" t="n"/>
      <c r="V2673" s="295" t="n"/>
      <c r="W2673" s="295" t="n"/>
      <c r="X2673" s="290" t="inlineStr">
        <is>
          <t>Se descarta</t>
        </is>
      </c>
    </row>
    <row r="2674" hidden="1" ht="15.75" customHeight="1" s="412">
      <c r="A2674" s="294" t="n"/>
      <c r="B2674" s="294" t="n"/>
      <c r="C2674" s="294" t="n"/>
      <c r="D2674" s="294" t="n"/>
      <c r="E2674" s="294" t="n"/>
      <c r="F2674" s="295" t="n"/>
      <c r="G2674" s="295" t="n"/>
      <c r="H2674" s="296" t="n"/>
      <c r="I2674" s="295" t="n"/>
      <c r="J2674" s="296" t="n"/>
      <c r="K2674" s="295" t="n"/>
      <c r="L2674" s="297" t="n"/>
      <c r="M2674" s="297">
        <f>'ENS TARDIO 201819'!$K2674-'ENS TARDIO 201819'!$I2674</f>
        <v/>
      </c>
      <c r="N2674" s="295" t="n"/>
      <c r="O2674" s="295" t="n"/>
      <c r="P2674" s="295" t="n"/>
      <c r="Q2674" s="295" t="n"/>
      <c r="R2674" s="295" t="n"/>
      <c r="S2674" s="295" t="n"/>
      <c r="T2674" s="295" t="n"/>
      <c r="U2674" s="295" t="n"/>
      <c r="V2674" s="295" t="n"/>
      <c r="W2674" s="295" t="n"/>
      <c r="X2674" s="290" t="inlineStr">
        <is>
          <t>Se descarta</t>
        </is>
      </c>
    </row>
    <row r="2675" hidden="1" ht="15.75" customHeight="1" s="412">
      <c r="A2675" s="294" t="n"/>
      <c r="B2675" s="294" t="n"/>
      <c r="C2675" s="294" t="n"/>
      <c r="D2675" s="294" t="n"/>
      <c r="E2675" s="294" t="n"/>
      <c r="F2675" s="295" t="n"/>
      <c r="G2675" s="295" t="n"/>
      <c r="H2675" s="296" t="n"/>
      <c r="I2675" s="295" t="n"/>
      <c r="J2675" s="296" t="n"/>
      <c r="K2675" s="295" t="n"/>
      <c r="L2675" s="297" t="n"/>
      <c r="M2675" s="297">
        <f>'ENS TARDIO 201819'!$K2675-'ENS TARDIO 201819'!$I2675</f>
        <v/>
      </c>
      <c r="N2675" s="295" t="n"/>
      <c r="O2675" s="295" t="n"/>
      <c r="P2675" s="295" t="n"/>
      <c r="Q2675" s="295" t="n"/>
      <c r="R2675" s="295" t="n"/>
      <c r="S2675" s="295" t="n"/>
      <c r="T2675" s="295" t="n"/>
      <c r="U2675" s="295" t="n"/>
      <c r="V2675" s="295" t="n"/>
      <c r="W2675" s="295" t="n"/>
      <c r="X2675" s="290" t="inlineStr">
        <is>
          <t>Se descarta</t>
        </is>
      </c>
    </row>
    <row r="2676" hidden="1" ht="15.75" customHeight="1" s="412">
      <c r="A2676" s="294" t="n"/>
      <c r="B2676" s="294" t="n"/>
      <c r="C2676" s="294" t="n"/>
      <c r="D2676" s="294" t="n"/>
      <c r="E2676" s="294" t="n"/>
      <c r="F2676" s="295" t="n"/>
      <c r="G2676" s="295" t="n"/>
      <c r="H2676" s="296" t="n"/>
      <c r="I2676" s="295" t="n"/>
      <c r="J2676" s="296" t="n"/>
      <c r="K2676" s="295" t="n"/>
      <c r="L2676" s="297" t="n"/>
      <c r="M2676" s="297">
        <f>'ENS TARDIO 201819'!$K2676-'ENS TARDIO 201819'!$I2676</f>
        <v/>
      </c>
      <c r="N2676" s="295" t="n"/>
      <c r="O2676" s="295" t="n"/>
      <c r="P2676" s="295" t="n"/>
      <c r="Q2676" s="295" t="n"/>
      <c r="R2676" s="295" t="n"/>
      <c r="S2676" s="295" t="n"/>
      <c r="T2676" s="295" t="n"/>
      <c r="U2676" s="295" t="n"/>
      <c r="V2676" s="295" t="n"/>
      <c r="W2676" s="295" t="n"/>
      <c r="X2676" s="290" t="inlineStr">
        <is>
          <t>Se descarta</t>
        </is>
      </c>
    </row>
    <row r="2677" hidden="1" ht="15.75" customHeight="1" s="412">
      <c r="A2677" s="294" t="n"/>
      <c r="B2677" s="294" t="n"/>
      <c r="C2677" s="294" t="n"/>
      <c r="D2677" s="294" t="n"/>
      <c r="E2677" s="294" t="n"/>
      <c r="F2677" s="295" t="n"/>
      <c r="G2677" s="295" t="n"/>
      <c r="H2677" s="296" t="n"/>
      <c r="I2677" s="295" t="n"/>
      <c r="J2677" s="296" t="n"/>
      <c r="K2677" s="295" t="n"/>
      <c r="L2677" s="297" t="n"/>
      <c r="M2677" s="297">
        <f>'ENS TARDIO 201819'!$K2677-'ENS TARDIO 201819'!$I2677</f>
        <v/>
      </c>
      <c r="N2677" s="295" t="n"/>
      <c r="O2677" s="295" t="n"/>
      <c r="P2677" s="295" t="n"/>
      <c r="Q2677" s="295" t="n"/>
      <c r="R2677" s="295" t="n"/>
      <c r="S2677" s="295" t="n"/>
      <c r="T2677" s="295" t="n"/>
      <c r="U2677" s="295" t="n"/>
      <c r="V2677" s="295" t="n"/>
      <c r="W2677" s="295" t="n"/>
      <c r="X2677" s="290" t="inlineStr">
        <is>
          <t>Se descarta</t>
        </is>
      </c>
    </row>
    <row r="2678" hidden="1" ht="15.75" customHeight="1" s="412">
      <c r="A2678" s="294" t="n"/>
      <c r="B2678" s="294" t="n"/>
      <c r="C2678" s="294" t="n"/>
      <c r="D2678" s="294" t="n"/>
      <c r="E2678" s="294" t="n"/>
      <c r="F2678" s="295" t="n"/>
      <c r="G2678" s="295" t="n"/>
      <c r="H2678" s="296" t="n"/>
      <c r="I2678" s="295" t="n"/>
      <c r="J2678" s="296" t="n"/>
      <c r="K2678" s="295" t="n"/>
      <c r="L2678" s="297" t="n"/>
      <c r="M2678" s="297">
        <f>'ENS TARDIO 201819'!$K2678-'ENS TARDIO 201819'!$I2678</f>
        <v/>
      </c>
      <c r="N2678" s="295" t="n"/>
      <c r="O2678" s="295" t="n"/>
      <c r="P2678" s="295" t="n"/>
      <c r="Q2678" s="295" t="n"/>
      <c r="R2678" s="295" t="n"/>
      <c r="S2678" s="295" t="n"/>
      <c r="T2678" s="295" t="n"/>
      <c r="U2678" s="295" t="n"/>
      <c r="V2678" s="295" t="n"/>
      <c r="W2678" s="295" t="n"/>
      <c r="X2678" s="290" t="inlineStr">
        <is>
          <t>Se descarta</t>
        </is>
      </c>
    </row>
    <row r="2679" hidden="1" ht="15.75" customHeight="1" s="412">
      <c r="A2679" s="294" t="n"/>
      <c r="B2679" s="294" t="n"/>
      <c r="C2679" s="294" t="n"/>
      <c r="D2679" s="294" t="n"/>
      <c r="E2679" s="294" t="n"/>
      <c r="F2679" s="295" t="n"/>
      <c r="G2679" s="295" t="n"/>
      <c r="H2679" s="296" t="n"/>
      <c r="I2679" s="295" t="n"/>
      <c r="J2679" s="296" t="n"/>
      <c r="K2679" s="295" t="n"/>
      <c r="L2679" s="297" t="n"/>
      <c r="M2679" s="297">
        <f>'ENS TARDIO 201819'!$K2679-'ENS TARDIO 201819'!$I2679</f>
        <v/>
      </c>
      <c r="N2679" s="295" t="n"/>
      <c r="O2679" s="295" t="n"/>
      <c r="P2679" s="295" t="n"/>
      <c r="Q2679" s="295" t="n"/>
      <c r="R2679" s="295" t="n"/>
      <c r="S2679" s="295" t="n"/>
      <c r="T2679" s="295" t="n"/>
      <c r="U2679" s="295" t="n"/>
      <c r="V2679" s="295" t="n"/>
      <c r="W2679" s="295" t="n"/>
      <c r="X2679" s="290" t="inlineStr">
        <is>
          <t>Se descarta</t>
        </is>
      </c>
    </row>
    <row r="2680" hidden="1" ht="15.75" customHeight="1" s="412">
      <c r="A2680" s="294" t="n"/>
      <c r="B2680" s="294" t="n"/>
      <c r="C2680" s="294" t="n"/>
      <c r="D2680" s="294" t="n"/>
      <c r="E2680" s="294" t="n"/>
      <c r="F2680" s="295" t="n"/>
      <c r="G2680" s="295" t="n"/>
      <c r="H2680" s="296" t="n"/>
      <c r="I2680" s="295" t="n"/>
      <c r="J2680" s="296" t="n"/>
      <c r="K2680" s="295" t="n"/>
      <c r="L2680" s="297" t="n"/>
      <c r="M2680" s="297">
        <f>'ENS TARDIO 201819'!$K2680-'ENS TARDIO 201819'!$I2680</f>
        <v/>
      </c>
      <c r="N2680" s="295" t="n"/>
      <c r="O2680" s="295" t="n"/>
      <c r="P2680" s="295" t="n"/>
      <c r="Q2680" s="295" t="n"/>
      <c r="R2680" s="295" t="n"/>
      <c r="S2680" s="295" t="n"/>
      <c r="T2680" s="295" t="n"/>
      <c r="U2680" s="295" t="n"/>
      <c r="V2680" s="295" t="n"/>
      <c r="W2680" s="295" t="n"/>
      <c r="X2680" s="290" t="inlineStr">
        <is>
          <t>Se descarta</t>
        </is>
      </c>
    </row>
    <row r="2681" hidden="1" ht="15.75" customHeight="1" s="412">
      <c r="A2681" s="294" t="n"/>
      <c r="B2681" s="294" t="n"/>
      <c r="C2681" s="294" t="n"/>
      <c r="D2681" s="294" t="n"/>
      <c r="E2681" s="294" t="n"/>
      <c r="F2681" s="295" t="n"/>
      <c r="G2681" s="295" t="n"/>
      <c r="H2681" s="296" t="n"/>
      <c r="I2681" s="295" t="n"/>
      <c r="J2681" s="296" t="n"/>
      <c r="K2681" s="295" t="n"/>
      <c r="L2681" s="297" t="n"/>
      <c r="M2681" s="297">
        <f>'ENS TARDIO 201819'!$K2681-'ENS TARDIO 201819'!$I2681</f>
        <v/>
      </c>
      <c r="N2681" s="295" t="n"/>
      <c r="O2681" s="295" t="n"/>
      <c r="P2681" s="295" t="n"/>
      <c r="Q2681" s="295" t="n"/>
      <c r="R2681" s="295" t="n"/>
      <c r="S2681" s="295" t="n"/>
      <c r="T2681" s="295" t="n"/>
      <c r="U2681" s="295" t="n"/>
      <c r="V2681" s="295" t="n"/>
      <c r="W2681" s="295" t="n"/>
      <c r="X2681" s="290" t="inlineStr">
        <is>
          <t>Se descarta</t>
        </is>
      </c>
    </row>
    <row r="2682" hidden="1" ht="15.75" customHeight="1" s="412">
      <c r="A2682" s="294" t="n"/>
      <c r="B2682" s="294" t="n"/>
      <c r="C2682" s="294" t="n"/>
      <c r="D2682" s="294" t="n"/>
      <c r="E2682" s="294" t="n"/>
      <c r="F2682" s="295" t="n"/>
      <c r="G2682" s="295" t="n"/>
      <c r="H2682" s="296" t="n"/>
      <c r="I2682" s="295" t="n"/>
      <c r="J2682" s="296" t="n"/>
      <c r="K2682" s="295" t="n"/>
      <c r="L2682" s="297" t="n"/>
      <c r="M2682" s="297">
        <f>'ENS TARDIO 201819'!$K2682-'ENS TARDIO 201819'!$I2682</f>
        <v/>
      </c>
      <c r="N2682" s="295" t="n"/>
      <c r="O2682" s="295" t="n"/>
      <c r="P2682" s="295" t="n"/>
      <c r="Q2682" s="295" t="n"/>
      <c r="R2682" s="295" t="n"/>
      <c r="S2682" s="295" t="n"/>
      <c r="T2682" s="295" t="n"/>
      <c r="U2682" s="295" t="n"/>
      <c r="V2682" s="295" t="n"/>
      <c r="W2682" s="295" t="n"/>
      <c r="X2682" s="290" t="inlineStr">
        <is>
          <t>Plot válido</t>
        </is>
      </c>
    </row>
    <row r="2683" hidden="1" ht="15.75" customHeight="1" s="412">
      <c r="A2683" s="294" t="n"/>
      <c r="B2683" s="294" t="n"/>
      <c r="C2683" s="294" t="n"/>
      <c r="D2683" s="294" t="n"/>
      <c r="E2683" s="294" t="n"/>
      <c r="F2683" s="295" t="n"/>
      <c r="G2683" s="295" t="n"/>
      <c r="H2683" s="296" t="n"/>
      <c r="I2683" s="295" t="n"/>
      <c r="J2683" s="296" t="n"/>
      <c r="K2683" s="295" t="n"/>
      <c r="L2683" s="297" t="n"/>
      <c r="M2683" s="297">
        <f>'ENS TARDIO 201819'!$K2683-'ENS TARDIO 201819'!$I2683</f>
        <v/>
      </c>
      <c r="N2683" s="295" t="n"/>
      <c r="O2683" s="295" t="n"/>
      <c r="P2683" s="295" t="n"/>
      <c r="Q2683" s="295" t="n"/>
      <c r="R2683" s="295" t="n"/>
      <c r="S2683" s="295" t="n"/>
      <c r="T2683" s="295" t="n"/>
      <c r="U2683" s="295" t="n"/>
      <c r="V2683" s="295" t="n"/>
      <c r="W2683" s="295" t="n"/>
      <c r="X2683" s="290" t="inlineStr">
        <is>
          <t>Plot válido</t>
        </is>
      </c>
    </row>
    <row r="2684" hidden="1" ht="15.75" customHeight="1" s="412">
      <c r="A2684" s="294" t="n"/>
      <c r="B2684" s="294" t="n"/>
      <c r="C2684" s="294" t="n"/>
      <c r="D2684" s="294" t="n"/>
      <c r="E2684" s="294" t="n"/>
      <c r="F2684" s="295" t="n"/>
      <c r="G2684" s="295" t="n"/>
      <c r="H2684" s="296" t="n"/>
      <c r="I2684" s="295" t="n"/>
      <c r="J2684" s="296" t="n"/>
      <c r="K2684" s="295" t="n"/>
      <c r="L2684" s="297" t="n"/>
      <c r="M2684" s="297">
        <f>'ENS TARDIO 201819'!$K2684-'ENS TARDIO 201819'!$I2684</f>
        <v/>
      </c>
      <c r="N2684" s="295" t="n"/>
      <c r="O2684" s="295" t="n"/>
      <c r="P2684" s="295" t="n"/>
      <c r="Q2684" s="295" t="n"/>
      <c r="R2684" s="295" t="n"/>
      <c r="S2684" s="295" t="n"/>
      <c r="T2684" s="295" t="n"/>
      <c r="U2684" s="295" t="n"/>
      <c r="V2684" s="295" t="n"/>
      <c r="W2684" s="295" t="n"/>
      <c r="X2684" s="290" t="inlineStr">
        <is>
          <t>Plot válido</t>
        </is>
      </c>
    </row>
    <row r="2685" hidden="1" ht="15.75" customHeight="1" s="412">
      <c r="A2685" s="294" t="n"/>
      <c r="B2685" s="294" t="n"/>
      <c r="C2685" s="294" t="n"/>
      <c r="D2685" s="294" t="n"/>
      <c r="E2685" s="294" t="n"/>
      <c r="F2685" s="295" t="n"/>
      <c r="G2685" s="295" t="n"/>
      <c r="H2685" s="296" t="n"/>
      <c r="I2685" s="295" t="n"/>
      <c r="J2685" s="296" t="n"/>
      <c r="K2685" s="295" t="n"/>
      <c r="L2685" s="297" t="n"/>
      <c r="M2685" s="297">
        <f>'ENS TARDIO 201819'!$K2685-'ENS TARDIO 201819'!$I2685</f>
        <v/>
      </c>
      <c r="N2685" s="295" t="n"/>
      <c r="O2685" s="295" t="n"/>
      <c r="P2685" s="295" t="n"/>
      <c r="Q2685" s="295" t="n"/>
      <c r="R2685" s="295" t="n"/>
      <c r="S2685" s="295" t="n"/>
      <c r="T2685" s="295" t="n"/>
      <c r="U2685" s="295" t="n"/>
      <c r="V2685" s="295" t="n"/>
      <c r="W2685" s="295" t="n"/>
      <c r="X2685" s="290" t="inlineStr">
        <is>
          <t>Plot válido</t>
        </is>
      </c>
    </row>
    <row r="2686" hidden="1" ht="15.75" customHeight="1" s="412">
      <c r="A2686" s="294" t="n"/>
      <c r="B2686" s="294" t="n"/>
      <c r="C2686" s="294" t="n"/>
      <c r="D2686" s="294" t="n"/>
      <c r="E2686" s="294" t="n"/>
      <c r="F2686" s="295" t="n"/>
      <c r="G2686" s="295" t="n"/>
      <c r="H2686" s="296" t="n"/>
      <c r="I2686" s="295" t="n"/>
      <c r="J2686" s="296" t="n"/>
      <c r="K2686" s="295" t="n"/>
      <c r="L2686" s="297" t="n"/>
      <c r="M2686" s="297">
        <f>'ENS TARDIO 201819'!$K2686-'ENS TARDIO 201819'!$I2686</f>
        <v/>
      </c>
      <c r="N2686" s="295" t="n"/>
      <c r="O2686" s="295" t="n"/>
      <c r="P2686" s="295" t="n"/>
      <c r="Q2686" s="295" t="n"/>
      <c r="R2686" s="295" t="n"/>
      <c r="S2686" s="295" t="n"/>
      <c r="T2686" s="295" t="n"/>
      <c r="U2686" s="295" t="n"/>
      <c r="V2686" s="295" t="n"/>
      <c r="W2686" s="295" t="n"/>
      <c r="X2686" s="290" t="inlineStr">
        <is>
          <t>Plot válido</t>
        </is>
      </c>
    </row>
    <row r="2687" hidden="1" ht="15.75" customHeight="1" s="412">
      <c r="A2687" s="294" t="n"/>
      <c r="B2687" s="294" t="n"/>
      <c r="C2687" s="294" t="n"/>
      <c r="D2687" s="294" t="n"/>
      <c r="E2687" s="294" t="n"/>
      <c r="F2687" s="295" t="n"/>
      <c r="G2687" s="295" t="n"/>
      <c r="H2687" s="296" t="n"/>
      <c r="I2687" s="295" t="n"/>
      <c r="J2687" s="296" t="n"/>
      <c r="K2687" s="295" t="n"/>
      <c r="L2687" s="297" t="n"/>
      <c r="M2687" s="297">
        <f>'ENS TARDIO 201819'!$K2687-'ENS TARDIO 201819'!$I2687</f>
        <v/>
      </c>
      <c r="N2687" s="295" t="n"/>
      <c r="O2687" s="295" t="n"/>
      <c r="P2687" s="295" t="n"/>
      <c r="Q2687" s="295" t="n"/>
      <c r="R2687" s="295" t="n"/>
      <c r="S2687" s="295" t="n"/>
      <c r="T2687" s="295" t="n"/>
      <c r="U2687" s="295" t="n"/>
      <c r="V2687" s="295" t="n"/>
      <c r="W2687" s="295" t="n"/>
      <c r="X2687" s="290" t="inlineStr">
        <is>
          <t>Plot válido</t>
        </is>
      </c>
    </row>
    <row r="2688" hidden="1" ht="15.75" customHeight="1" s="412">
      <c r="A2688" s="294" t="n"/>
      <c r="B2688" s="294" t="n"/>
      <c r="C2688" s="294" t="n"/>
      <c r="D2688" s="294" t="n"/>
      <c r="E2688" s="294" t="n"/>
      <c r="F2688" s="295" t="n"/>
      <c r="G2688" s="295" t="n"/>
      <c r="H2688" s="296" t="n"/>
      <c r="I2688" s="295" t="n"/>
      <c r="J2688" s="296" t="n"/>
      <c r="K2688" s="295" t="n"/>
      <c r="L2688" s="297" t="n"/>
      <c r="M2688" s="297">
        <f>'ENS TARDIO 201819'!$K2688-'ENS TARDIO 201819'!$I2688</f>
        <v/>
      </c>
      <c r="N2688" s="295" t="n"/>
      <c r="O2688" s="295" t="n"/>
      <c r="P2688" s="295" t="n"/>
      <c r="Q2688" s="295" t="n"/>
      <c r="R2688" s="295" t="n"/>
      <c r="S2688" s="295" t="n"/>
      <c r="T2688" s="295" t="n"/>
      <c r="U2688" s="295" t="n"/>
      <c r="V2688" s="295" t="n"/>
      <c r="W2688" s="295" t="n"/>
      <c r="X2688" s="290" t="inlineStr">
        <is>
          <t>Plot válido</t>
        </is>
      </c>
    </row>
    <row r="2689" hidden="1" ht="15.75" customHeight="1" s="412">
      <c r="A2689" s="294" t="n"/>
      <c r="B2689" s="294" t="n"/>
      <c r="C2689" s="294" t="n"/>
      <c r="D2689" s="294" t="n"/>
      <c r="E2689" s="294" t="n"/>
      <c r="F2689" s="295" t="n"/>
      <c r="G2689" s="295" t="n"/>
      <c r="H2689" s="296" t="n"/>
      <c r="I2689" s="295" t="n"/>
      <c r="J2689" s="296" t="n"/>
      <c r="K2689" s="295" t="n"/>
      <c r="L2689" s="297" t="n"/>
      <c r="M2689" s="297">
        <f>'ENS TARDIO 201819'!$K2689-'ENS TARDIO 201819'!$I2689</f>
        <v/>
      </c>
      <c r="N2689" s="295" t="n"/>
      <c r="O2689" s="295" t="n"/>
      <c r="P2689" s="295" t="n"/>
      <c r="Q2689" s="295" t="n"/>
      <c r="R2689" s="295" t="n"/>
      <c r="S2689" s="295" t="n"/>
      <c r="T2689" s="295" t="n"/>
      <c r="U2689" s="295" t="n"/>
      <c r="V2689" s="295" t="n"/>
      <c r="W2689" s="295" t="n"/>
      <c r="X2689" s="290" t="inlineStr">
        <is>
          <t>Plot válido</t>
        </is>
      </c>
    </row>
    <row r="2690" hidden="1" ht="15.75" customHeight="1" s="412">
      <c r="A2690" s="294" t="n"/>
      <c r="B2690" s="294" t="n"/>
      <c r="C2690" s="294" t="n"/>
      <c r="D2690" s="294" t="n"/>
      <c r="E2690" s="294" t="n"/>
      <c r="F2690" s="295" t="n"/>
      <c r="G2690" s="295" t="n"/>
      <c r="H2690" s="296" t="n"/>
      <c r="I2690" s="295" t="n"/>
      <c r="J2690" s="296" t="n"/>
      <c r="K2690" s="295" t="n"/>
      <c r="L2690" s="297" t="n"/>
      <c r="M2690" s="297">
        <f>'ENS TARDIO 201819'!$K2690-'ENS TARDIO 201819'!$I2690</f>
        <v/>
      </c>
      <c r="N2690" s="295" t="n"/>
      <c r="O2690" s="295" t="n"/>
      <c r="P2690" s="295" t="n"/>
      <c r="Q2690" s="295" t="n"/>
      <c r="R2690" s="295" t="n"/>
      <c r="S2690" s="295" t="n"/>
      <c r="T2690" s="295" t="n"/>
      <c r="U2690" s="295" t="n"/>
      <c r="V2690" s="295" t="n"/>
      <c r="W2690" s="295" t="n"/>
      <c r="X2690" s="290" t="inlineStr">
        <is>
          <t>Plot válido</t>
        </is>
      </c>
    </row>
    <row r="2691" hidden="1" ht="15.75" customHeight="1" s="412">
      <c r="A2691" s="294" t="n"/>
      <c r="B2691" s="294" t="n"/>
      <c r="C2691" s="294" t="n"/>
      <c r="D2691" s="294" t="n"/>
      <c r="E2691" s="294" t="n"/>
      <c r="F2691" s="295" t="n"/>
      <c r="G2691" s="295" t="n"/>
      <c r="H2691" s="296" t="n"/>
      <c r="I2691" s="295" t="n"/>
      <c r="J2691" s="296" t="n"/>
      <c r="K2691" s="295" t="n"/>
      <c r="L2691" s="297" t="n"/>
      <c r="M2691" s="297">
        <f>'ENS TARDIO 201819'!$K2691-'ENS TARDIO 201819'!$I2691</f>
        <v/>
      </c>
      <c r="N2691" s="295" t="n"/>
      <c r="O2691" s="295" t="n"/>
      <c r="P2691" s="295" t="n"/>
      <c r="Q2691" s="295" t="n"/>
      <c r="R2691" s="295" t="n"/>
      <c r="S2691" s="295" t="n"/>
      <c r="T2691" s="295" t="n"/>
      <c r="U2691" s="295" t="n"/>
      <c r="V2691" s="295" t="n"/>
      <c r="W2691" s="295" t="n"/>
      <c r="X2691" s="290" t="inlineStr">
        <is>
          <t>Plot válido</t>
        </is>
      </c>
    </row>
    <row r="2692" hidden="1" ht="15.75" customHeight="1" s="412">
      <c r="A2692" s="294" t="n"/>
      <c r="B2692" s="294" t="n"/>
      <c r="C2692" s="294" t="n"/>
      <c r="D2692" s="294" t="n"/>
      <c r="E2692" s="294" t="n"/>
      <c r="F2692" s="295" t="n"/>
      <c r="G2692" s="295" t="n"/>
      <c r="H2692" s="296" t="n"/>
      <c r="I2692" s="295" t="n"/>
      <c r="J2692" s="296" t="n"/>
      <c r="K2692" s="295" t="n"/>
      <c r="L2692" s="297" t="n"/>
      <c r="M2692" s="297">
        <f>'ENS TARDIO 201819'!$K2692-'ENS TARDIO 201819'!$I2692</f>
        <v/>
      </c>
      <c r="N2692" s="295" t="n"/>
      <c r="O2692" s="295" t="n"/>
      <c r="P2692" s="295" t="n"/>
      <c r="Q2692" s="295" t="n"/>
      <c r="R2692" s="295" t="n"/>
      <c r="S2692" s="295" t="n"/>
      <c r="T2692" s="295" t="n"/>
      <c r="U2692" s="295" t="n"/>
      <c r="V2692" s="295" t="n"/>
      <c r="W2692" s="295" t="n"/>
      <c r="X2692" s="290" t="inlineStr">
        <is>
          <t>Plot válido</t>
        </is>
      </c>
    </row>
    <row r="2693" hidden="1" ht="15.75" customHeight="1" s="412">
      <c r="A2693" s="294" t="n"/>
      <c r="B2693" s="294" t="n"/>
      <c r="C2693" s="294" t="n"/>
      <c r="D2693" s="294" t="n"/>
      <c r="E2693" s="294" t="n"/>
      <c r="F2693" s="295" t="n"/>
      <c r="G2693" s="295" t="n"/>
      <c r="H2693" s="296" t="n"/>
      <c r="I2693" s="295" t="n"/>
      <c r="J2693" s="296" t="n"/>
      <c r="K2693" s="295" t="n"/>
      <c r="L2693" s="297" t="n"/>
      <c r="M2693" s="297">
        <f>'ENS TARDIO 201819'!$K2693-'ENS TARDIO 201819'!$I2693</f>
        <v/>
      </c>
      <c r="N2693" s="295" t="n"/>
      <c r="O2693" s="295" t="n"/>
      <c r="P2693" s="295" t="n"/>
      <c r="Q2693" s="295" t="n"/>
      <c r="R2693" s="295" t="n"/>
      <c r="S2693" s="295" t="n"/>
      <c r="T2693" s="295" t="n"/>
      <c r="U2693" s="295" t="n"/>
      <c r="V2693" s="295" t="n"/>
      <c r="W2693" s="295" t="n"/>
      <c r="X2693" s="290" t="inlineStr">
        <is>
          <t>Plot válido</t>
        </is>
      </c>
    </row>
    <row r="2694" hidden="1" ht="15.75" customHeight="1" s="412">
      <c r="A2694" s="294" t="n"/>
      <c r="B2694" s="294" t="n"/>
      <c r="C2694" s="294" t="n"/>
      <c r="D2694" s="294" t="n"/>
      <c r="E2694" s="294" t="n"/>
      <c r="F2694" s="295" t="n"/>
      <c r="G2694" s="295" t="n"/>
      <c r="H2694" s="296" t="n"/>
      <c r="I2694" s="295" t="n"/>
      <c r="J2694" s="296" t="n"/>
      <c r="K2694" s="295" t="n"/>
      <c r="L2694" s="297" t="n"/>
      <c r="M2694" s="297">
        <f>'ENS TARDIO 201819'!$K2694-'ENS TARDIO 201819'!$I2694</f>
        <v/>
      </c>
      <c r="N2694" s="295" t="n"/>
      <c r="O2694" s="295" t="n"/>
      <c r="P2694" s="295" t="n"/>
      <c r="Q2694" s="295" t="n"/>
      <c r="R2694" s="295" t="n"/>
      <c r="S2694" s="295" t="n"/>
      <c r="T2694" s="295" t="n"/>
      <c r="U2694" s="295" t="n"/>
      <c r="V2694" s="295" t="n"/>
      <c r="W2694" s="295" t="n"/>
      <c r="X2694" s="290" t="inlineStr">
        <is>
          <t>Plot válido</t>
        </is>
      </c>
    </row>
    <row r="2695" hidden="1" ht="15.75" customHeight="1" s="412">
      <c r="A2695" s="294" t="n"/>
      <c r="B2695" s="294" t="n"/>
      <c r="C2695" s="294" t="n"/>
      <c r="D2695" s="294" t="n"/>
      <c r="E2695" s="294" t="n"/>
      <c r="F2695" s="295" t="n"/>
      <c r="G2695" s="295" t="n"/>
      <c r="H2695" s="296" t="n"/>
      <c r="I2695" s="295" t="n"/>
      <c r="J2695" s="296" t="n"/>
      <c r="K2695" s="295" t="n"/>
      <c r="L2695" s="297" t="n"/>
      <c r="M2695" s="297">
        <f>'ENS TARDIO 201819'!$K2695-'ENS TARDIO 201819'!$I2695</f>
        <v/>
      </c>
      <c r="N2695" s="295" t="n"/>
      <c r="O2695" s="295" t="n"/>
      <c r="P2695" s="295" t="n"/>
      <c r="Q2695" s="295" t="n"/>
      <c r="R2695" s="295" t="n"/>
      <c r="S2695" s="295" t="n"/>
      <c r="T2695" s="295" t="n"/>
      <c r="U2695" s="295" t="n"/>
      <c r="V2695" s="295" t="n"/>
      <c r="W2695" s="295" t="n"/>
      <c r="X2695" s="290" t="inlineStr">
        <is>
          <t>Plot válido</t>
        </is>
      </c>
    </row>
    <row r="2696" hidden="1" ht="15.75" customHeight="1" s="412">
      <c r="A2696" s="294" t="n"/>
      <c r="B2696" s="294" t="n"/>
      <c r="C2696" s="294" t="n"/>
      <c r="D2696" s="294" t="n"/>
      <c r="E2696" s="294" t="n"/>
      <c r="F2696" s="295" t="n"/>
      <c r="G2696" s="295" t="n"/>
      <c r="H2696" s="296" t="n"/>
      <c r="I2696" s="295" t="n"/>
      <c r="J2696" s="296" t="n"/>
      <c r="K2696" s="295" t="n"/>
      <c r="L2696" s="297" t="n"/>
      <c r="M2696" s="297">
        <f>'ENS TARDIO 201819'!$K2696-'ENS TARDIO 201819'!$I2696</f>
        <v/>
      </c>
      <c r="N2696" s="295" t="n"/>
      <c r="O2696" s="295" t="n"/>
      <c r="P2696" s="295" t="n"/>
      <c r="Q2696" s="295" t="n"/>
      <c r="R2696" s="295" t="n"/>
      <c r="S2696" s="295" t="n"/>
      <c r="T2696" s="295" t="n"/>
      <c r="U2696" s="295" t="n"/>
      <c r="V2696" s="295" t="n"/>
      <c r="W2696" s="295" t="n"/>
      <c r="X2696" s="290" t="inlineStr">
        <is>
          <t>Plot válido</t>
        </is>
      </c>
    </row>
    <row r="2697" hidden="1" ht="15.75" customHeight="1" s="412">
      <c r="A2697" s="294" t="n"/>
      <c r="B2697" s="294" t="n"/>
      <c r="C2697" s="294" t="n"/>
      <c r="D2697" s="294" t="n"/>
      <c r="E2697" s="294" t="n"/>
      <c r="F2697" s="295" t="n"/>
      <c r="G2697" s="295" t="n"/>
      <c r="H2697" s="296" t="n"/>
      <c r="I2697" s="295" t="n"/>
      <c r="J2697" s="296" t="n"/>
      <c r="K2697" s="295" t="n"/>
      <c r="L2697" s="297" t="n"/>
      <c r="M2697" s="297">
        <f>'ENS TARDIO 201819'!$K2697-'ENS TARDIO 201819'!$I2697</f>
        <v/>
      </c>
      <c r="N2697" s="295" t="n"/>
      <c r="O2697" s="295" t="n"/>
      <c r="P2697" s="295" t="n"/>
      <c r="Q2697" s="295" t="n"/>
      <c r="R2697" s="295" t="n"/>
      <c r="S2697" s="295" t="n"/>
      <c r="T2697" s="295" t="n"/>
      <c r="U2697" s="295" t="n"/>
      <c r="V2697" s="295" t="n"/>
      <c r="W2697" s="295" t="n"/>
      <c r="X2697" s="290" t="inlineStr">
        <is>
          <t>Plot válido</t>
        </is>
      </c>
    </row>
    <row r="2698" hidden="1" ht="15.75" customHeight="1" s="412">
      <c r="A2698" s="294" t="n"/>
      <c r="B2698" s="294" t="n"/>
      <c r="C2698" s="294" t="n"/>
      <c r="D2698" s="294" t="n"/>
      <c r="E2698" s="294" t="n"/>
      <c r="F2698" s="295" t="n"/>
      <c r="G2698" s="295" t="n"/>
      <c r="H2698" s="296" t="n"/>
      <c r="I2698" s="295" t="n"/>
      <c r="J2698" s="296" t="n"/>
      <c r="K2698" s="295" t="n"/>
      <c r="L2698" s="297" t="n"/>
      <c r="M2698" s="297">
        <f>'ENS TARDIO 201819'!$K2698-'ENS TARDIO 201819'!$I2698</f>
        <v/>
      </c>
      <c r="N2698" s="295" t="n"/>
      <c r="O2698" s="295" t="n"/>
      <c r="P2698" s="295" t="n"/>
      <c r="Q2698" s="295" t="n"/>
      <c r="R2698" s="295" t="n"/>
      <c r="S2698" s="295" t="n"/>
      <c r="T2698" s="295" t="n"/>
      <c r="U2698" s="295" t="n"/>
      <c r="V2698" s="295" t="n"/>
      <c r="W2698" s="295" t="n"/>
      <c r="X2698" s="290" t="inlineStr">
        <is>
          <t>Plot válido</t>
        </is>
      </c>
    </row>
    <row r="2699" hidden="1" ht="15.75" customHeight="1" s="412">
      <c r="A2699" s="294" t="n"/>
      <c r="B2699" s="294" t="n"/>
      <c r="C2699" s="294" t="n"/>
      <c r="D2699" s="294" t="n"/>
      <c r="E2699" s="294" t="n"/>
      <c r="F2699" s="295" t="n"/>
      <c r="G2699" s="295" t="n"/>
      <c r="H2699" s="296" t="n"/>
      <c r="I2699" s="295" t="n"/>
      <c r="J2699" s="296" t="n"/>
      <c r="K2699" s="295" t="n"/>
      <c r="L2699" s="297" t="n"/>
      <c r="M2699" s="297">
        <f>'ENS TARDIO 201819'!$K2699-'ENS TARDIO 201819'!$I2699</f>
        <v/>
      </c>
      <c r="N2699" s="295" t="n"/>
      <c r="O2699" s="295" t="n"/>
      <c r="P2699" s="295" t="n"/>
      <c r="Q2699" s="295" t="n"/>
      <c r="R2699" s="295" t="n"/>
      <c r="S2699" s="295" t="n"/>
      <c r="T2699" s="295" t="n"/>
      <c r="U2699" s="295" t="n"/>
      <c r="V2699" s="295" t="n"/>
      <c r="W2699" s="295" t="n"/>
      <c r="X2699" s="290" t="inlineStr">
        <is>
          <t>Plot válido</t>
        </is>
      </c>
    </row>
    <row r="2700" hidden="1" ht="15.75" customHeight="1" s="412">
      <c r="A2700" s="294" t="n"/>
      <c r="B2700" s="294" t="n"/>
      <c r="C2700" s="294" t="n"/>
      <c r="D2700" s="294" t="n"/>
      <c r="E2700" s="294" t="n"/>
      <c r="F2700" s="295" t="n"/>
      <c r="G2700" s="295" t="n"/>
      <c r="H2700" s="296" t="n"/>
      <c r="I2700" s="295" t="n"/>
      <c r="J2700" s="296" t="n"/>
      <c r="K2700" s="295" t="n"/>
      <c r="L2700" s="297" t="n"/>
      <c r="M2700" s="297">
        <f>'ENS TARDIO 201819'!$K2700-'ENS TARDIO 201819'!$I2700</f>
        <v/>
      </c>
      <c r="N2700" s="295" t="n"/>
      <c r="O2700" s="295" t="n"/>
      <c r="P2700" s="295" t="n"/>
      <c r="Q2700" s="295" t="n"/>
      <c r="R2700" s="295" t="n"/>
      <c r="S2700" s="295" t="n"/>
      <c r="T2700" s="295" t="n"/>
      <c r="U2700" s="295" t="n"/>
      <c r="V2700" s="295" t="n"/>
      <c r="W2700" s="295" t="n"/>
      <c r="X2700" s="290" t="inlineStr">
        <is>
          <t>Plot válido</t>
        </is>
      </c>
    </row>
    <row r="2701" hidden="1" ht="15.75" customHeight="1" s="412">
      <c r="A2701" s="294" t="n"/>
      <c r="B2701" s="294" t="n"/>
      <c r="C2701" s="294" t="n"/>
      <c r="D2701" s="294" t="n"/>
      <c r="E2701" s="294" t="n"/>
      <c r="F2701" s="295" t="n"/>
      <c r="G2701" s="295" t="n"/>
      <c r="H2701" s="296" t="n"/>
      <c r="I2701" s="295" t="n"/>
      <c r="J2701" s="296" t="n"/>
      <c r="K2701" s="295" t="n"/>
      <c r="L2701" s="297" t="n"/>
      <c r="M2701" s="297">
        <f>'ENS TARDIO 201819'!$K2701-'ENS TARDIO 201819'!$I2701</f>
        <v/>
      </c>
      <c r="N2701" s="295" t="n"/>
      <c r="O2701" s="295" t="n"/>
      <c r="P2701" s="295" t="n"/>
      <c r="Q2701" s="295" t="n"/>
      <c r="R2701" s="295" t="n"/>
      <c r="S2701" s="295" t="n"/>
      <c r="T2701" s="295" t="n"/>
      <c r="U2701" s="295" t="n"/>
      <c r="V2701" s="295" t="n"/>
      <c r="W2701" s="295" t="n"/>
      <c r="X2701" s="290" t="inlineStr">
        <is>
          <t>Plot válido</t>
        </is>
      </c>
    </row>
    <row r="2702" hidden="1" ht="15.75" customHeight="1" s="412">
      <c r="A2702" s="294" t="n"/>
      <c r="B2702" s="294" t="n"/>
      <c r="C2702" s="294" t="n"/>
      <c r="D2702" s="294" t="n"/>
      <c r="E2702" s="294" t="n"/>
      <c r="F2702" s="295" t="n"/>
      <c r="G2702" s="295" t="n"/>
      <c r="H2702" s="296" t="n"/>
      <c r="I2702" s="295" t="n"/>
      <c r="J2702" s="296" t="n"/>
      <c r="K2702" s="295" t="n"/>
      <c r="L2702" s="297" t="n"/>
      <c r="M2702" s="297">
        <f>'ENS TARDIO 201819'!$K2702-'ENS TARDIO 201819'!$I2702</f>
        <v/>
      </c>
      <c r="N2702" s="295" t="n"/>
      <c r="O2702" s="295" t="n"/>
      <c r="P2702" s="295" t="n"/>
      <c r="Q2702" s="295" t="n"/>
      <c r="R2702" s="295" t="n"/>
      <c r="S2702" s="295" t="n"/>
      <c r="T2702" s="295" t="n"/>
      <c r="U2702" s="295" t="n"/>
      <c r="V2702" s="295" t="n"/>
      <c r="W2702" s="295" t="n"/>
      <c r="X2702" s="290" t="inlineStr">
        <is>
          <t>Se descarta</t>
        </is>
      </c>
    </row>
    <row r="2703" hidden="1" ht="15.75" customHeight="1" s="412">
      <c r="A2703" s="294" t="n"/>
      <c r="B2703" s="294" t="n"/>
      <c r="C2703" s="294" t="n"/>
      <c r="D2703" s="294" t="n"/>
      <c r="E2703" s="294" t="n"/>
      <c r="F2703" s="295" t="n"/>
      <c r="G2703" s="295" t="n"/>
      <c r="H2703" s="296" t="n"/>
      <c r="I2703" s="295" t="n"/>
      <c r="J2703" s="296" t="n"/>
      <c r="K2703" s="295" t="n"/>
      <c r="L2703" s="297" t="n"/>
      <c r="M2703" s="297">
        <f>'ENS TARDIO 201819'!$K2703-'ENS TARDIO 201819'!$I2703</f>
        <v/>
      </c>
      <c r="N2703" s="295" t="n"/>
      <c r="O2703" s="295" t="n"/>
      <c r="P2703" s="295" t="n"/>
      <c r="Q2703" s="295" t="n"/>
      <c r="R2703" s="295" t="n"/>
      <c r="S2703" s="295" t="n"/>
      <c r="T2703" s="295" t="n"/>
      <c r="U2703" s="295" t="n"/>
      <c r="V2703" s="295" t="n"/>
      <c r="W2703" s="295" t="n"/>
      <c r="X2703" s="290" t="inlineStr">
        <is>
          <t>Se descarta</t>
        </is>
      </c>
    </row>
    <row r="2704" hidden="1" ht="15.75" customHeight="1" s="412">
      <c r="A2704" s="294" t="n"/>
      <c r="B2704" s="294" t="n"/>
      <c r="C2704" s="294" t="n"/>
      <c r="D2704" s="294" t="n"/>
      <c r="E2704" s="294" t="n"/>
      <c r="F2704" s="295" t="n"/>
      <c r="G2704" s="295" t="n"/>
      <c r="H2704" s="296" t="n"/>
      <c r="I2704" s="295" t="n"/>
      <c r="J2704" s="296" t="n"/>
      <c r="K2704" s="295" t="n"/>
      <c r="L2704" s="297" t="n"/>
      <c r="M2704" s="297">
        <f>'ENS TARDIO 201819'!$K2704-'ENS TARDIO 201819'!$I2704</f>
        <v/>
      </c>
      <c r="N2704" s="295" t="n"/>
      <c r="O2704" s="295" t="n"/>
      <c r="P2704" s="295" t="n"/>
      <c r="Q2704" s="295" t="n"/>
      <c r="R2704" s="295" t="n"/>
      <c r="S2704" s="295" t="n"/>
      <c r="T2704" s="295" t="n"/>
      <c r="U2704" s="295" t="n"/>
      <c r="V2704" s="295" t="n"/>
      <c r="W2704" s="295" t="n"/>
      <c r="X2704" s="290" t="inlineStr">
        <is>
          <t>Se descarta</t>
        </is>
      </c>
    </row>
    <row r="2705" hidden="1" ht="15.75" customHeight="1" s="412">
      <c r="A2705" s="294" t="n"/>
      <c r="B2705" s="294" t="n"/>
      <c r="C2705" s="294" t="n"/>
      <c r="D2705" s="294" t="n"/>
      <c r="E2705" s="294" t="n"/>
      <c r="F2705" s="295" t="n"/>
      <c r="G2705" s="295" t="n"/>
      <c r="H2705" s="296" t="n"/>
      <c r="I2705" s="295" t="n"/>
      <c r="J2705" s="296" t="n"/>
      <c r="K2705" s="295" t="n"/>
      <c r="L2705" s="297" t="n"/>
      <c r="M2705" s="297">
        <f>'ENS TARDIO 201819'!$K2705-'ENS TARDIO 201819'!$I2705</f>
        <v/>
      </c>
      <c r="N2705" s="295" t="n"/>
      <c r="O2705" s="295" t="n"/>
      <c r="P2705" s="295" t="n"/>
      <c r="Q2705" s="295" t="n"/>
      <c r="R2705" s="295" t="n"/>
      <c r="S2705" s="295" t="n"/>
      <c r="T2705" s="295" t="n"/>
      <c r="U2705" s="295" t="n"/>
      <c r="V2705" s="295" t="n"/>
      <c r="W2705" s="295" t="n"/>
      <c r="X2705" s="290" t="inlineStr">
        <is>
          <t>Se descarta</t>
        </is>
      </c>
    </row>
    <row r="2706" hidden="1" ht="15.75" customHeight="1" s="412">
      <c r="A2706" s="294" t="n"/>
      <c r="B2706" s="294" t="n"/>
      <c r="C2706" s="294" t="n"/>
      <c r="D2706" s="294" t="n"/>
      <c r="E2706" s="294" t="n"/>
      <c r="F2706" s="295" t="n"/>
      <c r="G2706" s="295" t="n"/>
      <c r="H2706" s="296" t="n"/>
      <c r="I2706" s="295" t="n"/>
      <c r="J2706" s="296" t="n"/>
      <c r="K2706" s="295" t="n"/>
      <c r="L2706" s="297" t="n"/>
      <c r="M2706" s="297">
        <f>'ENS TARDIO 201819'!$K2706-'ENS TARDIO 201819'!$I2706</f>
        <v/>
      </c>
      <c r="N2706" s="295" t="n"/>
      <c r="O2706" s="295" t="n"/>
      <c r="P2706" s="295" t="n"/>
      <c r="Q2706" s="295" t="n"/>
      <c r="R2706" s="295" t="n"/>
      <c r="S2706" s="295" t="n"/>
      <c r="T2706" s="295" t="n"/>
      <c r="U2706" s="295" t="n"/>
      <c r="V2706" s="295" t="n"/>
      <c r="W2706" s="295" t="n"/>
      <c r="X2706" s="290" t="inlineStr">
        <is>
          <t>Se descarta</t>
        </is>
      </c>
    </row>
    <row r="2707" hidden="1" ht="15.75" customHeight="1" s="412">
      <c r="A2707" s="294" t="n"/>
      <c r="B2707" s="294" t="n"/>
      <c r="C2707" s="294" t="n"/>
      <c r="D2707" s="294" t="n"/>
      <c r="E2707" s="294" t="n"/>
      <c r="F2707" s="295" t="n"/>
      <c r="G2707" s="295" t="n"/>
      <c r="H2707" s="296" t="n"/>
      <c r="I2707" s="295" t="n"/>
      <c r="J2707" s="296" t="n"/>
      <c r="K2707" s="295" t="n"/>
      <c r="L2707" s="297" t="n"/>
      <c r="M2707" s="297">
        <f>'ENS TARDIO 201819'!$K2707-'ENS TARDIO 201819'!$I2707</f>
        <v/>
      </c>
      <c r="N2707" s="295" t="n"/>
      <c r="O2707" s="295" t="n"/>
      <c r="P2707" s="295" t="n"/>
      <c r="Q2707" s="295" t="n"/>
      <c r="R2707" s="295" t="n"/>
      <c r="S2707" s="295" t="n"/>
      <c r="T2707" s="295" t="n"/>
      <c r="U2707" s="295" t="n"/>
      <c r="V2707" s="295" t="n"/>
      <c r="W2707" s="295" t="n"/>
      <c r="X2707" s="290" t="inlineStr">
        <is>
          <t>Se descarta</t>
        </is>
      </c>
    </row>
    <row r="2708" hidden="1" ht="15.75" customHeight="1" s="412">
      <c r="A2708" s="294" t="n"/>
      <c r="B2708" s="294" t="n"/>
      <c r="C2708" s="294" t="n"/>
      <c r="D2708" s="294" t="n"/>
      <c r="E2708" s="294" t="n"/>
      <c r="F2708" s="295" t="n"/>
      <c r="G2708" s="295" t="n"/>
      <c r="H2708" s="296" t="n"/>
      <c r="I2708" s="295" t="n"/>
      <c r="J2708" s="296" t="n"/>
      <c r="K2708" s="295" t="n"/>
      <c r="L2708" s="297" t="n"/>
      <c r="M2708" s="297">
        <f>'ENS TARDIO 201819'!$K2708-'ENS TARDIO 201819'!$I2708</f>
        <v/>
      </c>
      <c r="N2708" s="295" t="n"/>
      <c r="O2708" s="295" t="n"/>
      <c r="P2708" s="295" t="n"/>
      <c r="Q2708" s="295" t="n"/>
      <c r="R2708" s="295" t="n"/>
      <c r="S2708" s="295" t="n"/>
      <c r="T2708" s="295" t="n"/>
      <c r="U2708" s="295" t="n"/>
      <c r="V2708" s="295" t="n"/>
      <c r="W2708" s="295" t="n"/>
      <c r="X2708" s="290" t="inlineStr">
        <is>
          <t>Se descarta</t>
        </is>
      </c>
    </row>
    <row r="2709" hidden="1" ht="15.75" customHeight="1" s="412">
      <c r="A2709" s="294" t="n"/>
      <c r="B2709" s="294" t="n"/>
      <c r="C2709" s="294" t="n"/>
      <c r="D2709" s="294" t="n"/>
      <c r="E2709" s="294" t="n"/>
      <c r="F2709" s="295" t="n"/>
      <c r="G2709" s="295" t="n"/>
      <c r="H2709" s="296" t="n"/>
      <c r="I2709" s="295" t="n"/>
      <c r="J2709" s="296" t="n"/>
      <c r="K2709" s="295" t="n"/>
      <c r="L2709" s="297" t="n"/>
      <c r="M2709" s="297">
        <f>'ENS TARDIO 201819'!$K2709-'ENS TARDIO 201819'!$I2709</f>
        <v/>
      </c>
      <c r="N2709" s="295" t="n"/>
      <c r="O2709" s="295" t="n"/>
      <c r="P2709" s="295" t="n"/>
      <c r="Q2709" s="295" t="n"/>
      <c r="R2709" s="295" t="n"/>
      <c r="S2709" s="295" t="n"/>
      <c r="T2709" s="295" t="n"/>
      <c r="U2709" s="295" t="n"/>
      <c r="V2709" s="295" t="n"/>
      <c r="W2709" s="295" t="n"/>
      <c r="X2709" s="290" t="inlineStr">
        <is>
          <t>Se descarta</t>
        </is>
      </c>
    </row>
    <row r="2710" hidden="1" ht="15.75" customHeight="1" s="412">
      <c r="A2710" s="294" t="n"/>
      <c r="B2710" s="294" t="n"/>
      <c r="C2710" s="294" t="n"/>
      <c r="D2710" s="294" t="n"/>
      <c r="E2710" s="294" t="n"/>
      <c r="F2710" s="295" t="n"/>
      <c r="G2710" s="295" t="n"/>
      <c r="H2710" s="296" t="n"/>
      <c r="I2710" s="295" t="n"/>
      <c r="J2710" s="296" t="n"/>
      <c r="K2710" s="295" t="n"/>
      <c r="L2710" s="297" t="n"/>
      <c r="M2710" s="297">
        <f>'ENS TARDIO 201819'!$K2710-'ENS TARDIO 201819'!$I2710</f>
        <v/>
      </c>
      <c r="N2710" s="295" t="n"/>
      <c r="O2710" s="295" t="n"/>
      <c r="P2710" s="295" t="n"/>
      <c r="Q2710" s="295" t="n"/>
      <c r="R2710" s="295" t="n"/>
      <c r="S2710" s="295" t="n"/>
      <c r="T2710" s="295" t="n"/>
      <c r="U2710" s="295" t="n"/>
      <c r="V2710" s="295" t="n"/>
      <c r="W2710" s="295" t="n"/>
      <c r="X2710" s="290" t="inlineStr">
        <is>
          <t>Se descarta</t>
        </is>
      </c>
    </row>
    <row r="2711" hidden="1" ht="15.75" customHeight="1" s="412">
      <c r="A2711" s="294" t="n"/>
      <c r="B2711" s="294" t="n"/>
      <c r="C2711" s="294" t="n"/>
      <c r="D2711" s="294" t="n"/>
      <c r="E2711" s="294" t="n"/>
      <c r="F2711" s="295" t="n"/>
      <c r="G2711" s="295" t="n"/>
      <c r="H2711" s="296" t="n"/>
      <c r="I2711" s="295" t="n"/>
      <c r="J2711" s="296" t="n"/>
      <c r="K2711" s="295" t="n"/>
      <c r="L2711" s="297" t="n"/>
      <c r="M2711" s="297">
        <f>'ENS TARDIO 201819'!$K2711-'ENS TARDIO 201819'!$I2711</f>
        <v/>
      </c>
      <c r="N2711" s="295" t="n"/>
      <c r="O2711" s="295" t="n"/>
      <c r="P2711" s="295" t="n"/>
      <c r="Q2711" s="295" t="n"/>
      <c r="R2711" s="295" t="n"/>
      <c r="S2711" s="295" t="n"/>
      <c r="T2711" s="295" t="n"/>
      <c r="U2711" s="295" t="n"/>
      <c r="V2711" s="295" t="n"/>
      <c r="W2711" s="295" t="n"/>
      <c r="X2711" s="290" t="inlineStr">
        <is>
          <t>Se descarta</t>
        </is>
      </c>
    </row>
    <row r="2712" hidden="1" ht="15.75" customHeight="1" s="412">
      <c r="A2712" s="294" t="n"/>
      <c r="B2712" s="294" t="n"/>
      <c r="C2712" s="294" t="n"/>
      <c r="D2712" s="294" t="n"/>
      <c r="E2712" s="294" t="n"/>
      <c r="F2712" s="295" t="n"/>
      <c r="G2712" s="295" t="n"/>
      <c r="H2712" s="296" t="n"/>
      <c r="I2712" s="295" t="n"/>
      <c r="J2712" s="296" t="n"/>
      <c r="K2712" s="295" t="n"/>
      <c r="L2712" s="297" t="n"/>
      <c r="M2712" s="297">
        <f>'ENS TARDIO 201819'!$K2712-'ENS TARDIO 201819'!$I2712</f>
        <v/>
      </c>
      <c r="N2712" s="295" t="n"/>
      <c r="O2712" s="295" t="n"/>
      <c r="P2712" s="295" t="n"/>
      <c r="Q2712" s="295" t="n"/>
      <c r="R2712" s="295" t="n"/>
      <c r="S2712" s="295" t="n"/>
      <c r="T2712" s="295" t="n"/>
      <c r="U2712" s="295" t="n"/>
      <c r="V2712" s="295" t="n"/>
      <c r="W2712" s="295" t="n"/>
      <c r="X2712" s="290" t="inlineStr">
        <is>
          <t>Se descarta</t>
        </is>
      </c>
    </row>
    <row r="2713" hidden="1" ht="15.75" customHeight="1" s="412">
      <c r="A2713" s="294" t="n"/>
      <c r="B2713" s="294" t="n"/>
      <c r="C2713" s="294" t="n"/>
      <c r="D2713" s="294" t="n"/>
      <c r="E2713" s="294" t="n"/>
      <c r="F2713" s="295" t="n"/>
      <c r="G2713" s="295" t="n"/>
      <c r="H2713" s="296" t="n"/>
      <c r="I2713" s="295" t="n"/>
      <c r="J2713" s="296" t="n"/>
      <c r="K2713" s="295" t="n"/>
      <c r="L2713" s="297" t="n"/>
      <c r="M2713" s="297">
        <f>'ENS TARDIO 201819'!$K2713-'ENS TARDIO 201819'!$I2713</f>
        <v/>
      </c>
      <c r="N2713" s="295" t="n"/>
      <c r="O2713" s="295" t="n"/>
      <c r="P2713" s="295" t="n"/>
      <c r="Q2713" s="295" t="n"/>
      <c r="R2713" s="295" t="n"/>
      <c r="S2713" s="295" t="n"/>
      <c r="T2713" s="295" t="n"/>
      <c r="U2713" s="295" t="n"/>
      <c r="V2713" s="295" t="n"/>
      <c r="W2713" s="295" t="n"/>
      <c r="X2713" s="290" t="inlineStr">
        <is>
          <t>Se descarta</t>
        </is>
      </c>
    </row>
    <row r="2714" hidden="1" ht="15.75" customHeight="1" s="412">
      <c r="A2714" s="294" t="n"/>
      <c r="B2714" s="294" t="n"/>
      <c r="C2714" s="294" t="n"/>
      <c r="D2714" s="294" t="n"/>
      <c r="E2714" s="294" t="n"/>
      <c r="F2714" s="295" t="n"/>
      <c r="G2714" s="295" t="n"/>
      <c r="H2714" s="296" t="n"/>
      <c r="I2714" s="295" t="n"/>
      <c r="J2714" s="296" t="n"/>
      <c r="K2714" s="295" t="n"/>
      <c r="L2714" s="297" t="n"/>
      <c r="M2714" s="297">
        <f>'ENS TARDIO 201819'!$K2714-'ENS TARDIO 201819'!$I2714</f>
        <v/>
      </c>
      <c r="N2714" s="295" t="n"/>
      <c r="O2714" s="295" t="n"/>
      <c r="P2714" s="295" t="n"/>
      <c r="Q2714" s="295" t="n"/>
      <c r="R2714" s="295" t="n"/>
      <c r="S2714" s="295" t="n"/>
      <c r="T2714" s="295" t="n"/>
      <c r="U2714" s="295" t="n"/>
      <c r="V2714" s="295" t="n"/>
      <c r="W2714" s="295" t="n"/>
      <c r="X2714" s="290" t="inlineStr">
        <is>
          <t>Plot válido</t>
        </is>
      </c>
    </row>
    <row r="2715" hidden="1" ht="15.75" customHeight="1" s="412">
      <c r="A2715" s="294" t="n"/>
      <c r="B2715" s="294" t="n"/>
      <c r="C2715" s="294" t="n"/>
      <c r="D2715" s="294" t="n"/>
      <c r="E2715" s="294" t="n"/>
      <c r="F2715" s="295" t="n"/>
      <c r="G2715" s="295" t="n"/>
      <c r="H2715" s="296" t="n"/>
      <c r="I2715" s="295" t="n"/>
      <c r="J2715" s="296" t="n"/>
      <c r="K2715" s="295" t="n"/>
      <c r="L2715" s="297" t="n"/>
      <c r="M2715" s="297">
        <f>'ENS TARDIO 201819'!$K2715-'ENS TARDIO 201819'!$I2715</f>
        <v/>
      </c>
      <c r="N2715" s="295" t="n"/>
      <c r="O2715" s="295" t="n"/>
      <c r="P2715" s="295" t="n"/>
      <c r="Q2715" s="295" t="n"/>
      <c r="R2715" s="295" t="n"/>
      <c r="S2715" s="295" t="n"/>
      <c r="T2715" s="295" t="n"/>
      <c r="U2715" s="295" t="n"/>
      <c r="V2715" s="295" t="n"/>
      <c r="W2715" s="295" t="n"/>
      <c r="X2715" s="290" t="inlineStr">
        <is>
          <t>Plot válido</t>
        </is>
      </c>
    </row>
    <row r="2716" hidden="1" ht="15.75" customHeight="1" s="412">
      <c r="A2716" s="294" t="n"/>
      <c r="B2716" s="294" t="n"/>
      <c r="C2716" s="294" t="n"/>
      <c r="D2716" s="294" t="n"/>
      <c r="E2716" s="294" t="n"/>
      <c r="F2716" s="295" t="n"/>
      <c r="G2716" s="295" t="n"/>
      <c r="H2716" s="296" t="n"/>
      <c r="I2716" s="295" t="n"/>
      <c r="J2716" s="296" t="n"/>
      <c r="K2716" s="295" t="n"/>
      <c r="L2716" s="297" t="n"/>
      <c r="M2716" s="297">
        <f>'ENS TARDIO 201819'!$K2716-'ENS TARDIO 201819'!$I2716</f>
        <v/>
      </c>
      <c r="N2716" s="295" t="n"/>
      <c r="O2716" s="295" t="n"/>
      <c r="P2716" s="295" t="n"/>
      <c r="Q2716" s="295" t="n"/>
      <c r="R2716" s="295" t="n"/>
      <c r="S2716" s="295" t="n"/>
      <c r="T2716" s="295" t="n"/>
      <c r="U2716" s="295" t="n"/>
      <c r="V2716" s="295" t="n"/>
      <c r="W2716" s="295" t="n"/>
      <c r="X2716" s="290" t="inlineStr">
        <is>
          <t>Plot válido</t>
        </is>
      </c>
    </row>
    <row r="2717" hidden="1" ht="15.75" customHeight="1" s="412">
      <c r="A2717" s="294" t="n"/>
      <c r="B2717" s="294" t="n"/>
      <c r="C2717" s="294" t="n"/>
      <c r="D2717" s="294" t="n"/>
      <c r="E2717" s="294" t="n"/>
      <c r="F2717" s="295" t="n"/>
      <c r="G2717" s="295" t="n"/>
      <c r="H2717" s="296" t="n"/>
      <c r="I2717" s="295" t="n"/>
      <c r="J2717" s="296" t="n"/>
      <c r="K2717" s="295" t="n"/>
      <c r="L2717" s="297" t="n"/>
      <c r="M2717" s="297">
        <f>'ENS TARDIO 201819'!$K2717-'ENS TARDIO 201819'!$I2717</f>
        <v/>
      </c>
      <c r="N2717" s="295" t="n"/>
      <c r="O2717" s="295" t="n"/>
      <c r="P2717" s="295" t="n"/>
      <c r="Q2717" s="295" t="n"/>
      <c r="R2717" s="295" t="n"/>
      <c r="S2717" s="295" t="n"/>
      <c r="T2717" s="295" t="n"/>
      <c r="U2717" s="295" t="n"/>
      <c r="V2717" s="295" t="n"/>
      <c r="W2717" s="295" t="n"/>
      <c r="X2717" s="290" t="inlineStr">
        <is>
          <t>Plot válido</t>
        </is>
      </c>
    </row>
    <row r="2718" hidden="1" ht="15.75" customHeight="1" s="412">
      <c r="A2718" s="294" t="n"/>
      <c r="B2718" s="294" t="n"/>
      <c r="C2718" s="294" t="n"/>
      <c r="D2718" s="294" t="n"/>
      <c r="E2718" s="294" t="n"/>
      <c r="F2718" s="295" t="n"/>
      <c r="G2718" s="295" t="n"/>
      <c r="H2718" s="296" t="n"/>
      <c r="I2718" s="295" t="n"/>
      <c r="J2718" s="296" t="n"/>
      <c r="K2718" s="295" t="n"/>
      <c r="L2718" s="297" t="n"/>
      <c r="M2718" s="297">
        <f>'ENS TARDIO 201819'!$K2718-'ENS TARDIO 201819'!$I2718</f>
        <v/>
      </c>
      <c r="N2718" s="295" t="n"/>
      <c r="O2718" s="295" t="n"/>
      <c r="P2718" s="295" t="n"/>
      <c r="Q2718" s="295" t="n"/>
      <c r="R2718" s="295" t="n"/>
      <c r="S2718" s="295" t="n"/>
      <c r="T2718" s="295" t="n"/>
      <c r="U2718" s="295" t="n"/>
      <c r="V2718" s="295" t="n"/>
      <c r="W2718" s="295" t="n"/>
      <c r="X2718" s="290" t="inlineStr">
        <is>
          <t>Plot válido</t>
        </is>
      </c>
    </row>
    <row r="2719" hidden="1" ht="15.75" customHeight="1" s="412">
      <c r="A2719" s="294" t="n"/>
      <c r="B2719" s="294" t="n"/>
      <c r="C2719" s="294" t="n"/>
      <c r="D2719" s="294" t="n"/>
      <c r="E2719" s="294" t="n"/>
      <c r="F2719" s="295" t="n"/>
      <c r="G2719" s="295" t="n"/>
      <c r="H2719" s="296" t="n"/>
      <c r="I2719" s="295" t="n"/>
      <c r="J2719" s="296" t="n"/>
      <c r="K2719" s="295" t="n"/>
      <c r="L2719" s="297" t="n"/>
      <c r="M2719" s="297">
        <f>'ENS TARDIO 201819'!$K2719-'ENS TARDIO 201819'!$I2719</f>
        <v/>
      </c>
      <c r="N2719" s="295" t="n"/>
      <c r="O2719" s="295" t="n"/>
      <c r="P2719" s="295" t="n"/>
      <c r="Q2719" s="295" t="n"/>
      <c r="R2719" s="295" t="n"/>
      <c r="S2719" s="295" t="n"/>
      <c r="T2719" s="295" t="n"/>
      <c r="U2719" s="295" t="n"/>
      <c r="V2719" s="295" t="n"/>
      <c r="W2719" s="295" t="n"/>
      <c r="X2719" s="290" t="inlineStr">
        <is>
          <t>Plot válido</t>
        </is>
      </c>
    </row>
    <row r="2720" hidden="1" ht="15.75" customHeight="1" s="412">
      <c r="A2720" s="294" t="n"/>
      <c r="B2720" s="294" t="n"/>
      <c r="C2720" s="294" t="n"/>
      <c r="D2720" s="294" t="n"/>
      <c r="E2720" s="294" t="n"/>
      <c r="F2720" s="295" t="n"/>
      <c r="G2720" s="295" t="n"/>
      <c r="H2720" s="296" t="n"/>
      <c r="I2720" s="295" t="n"/>
      <c r="J2720" s="296" t="n"/>
      <c r="K2720" s="295" t="n"/>
      <c r="L2720" s="297" t="n"/>
      <c r="M2720" s="297">
        <f>'ENS TARDIO 201819'!$K2720-'ENS TARDIO 201819'!$I2720</f>
        <v/>
      </c>
      <c r="N2720" s="295" t="n"/>
      <c r="O2720" s="295" t="n"/>
      <c r="P2720" s="295" t="n"/>
      <c r="Q2720" s="295" t="n"/>
      <c r="R2720" s="295" t="n"/>
      <c r="S2720" s="295" t="n"/>
      <c r="T2720" s="295" t="n"/>
      <c r="U2720" s="295" t="n"/>
      <c r="V2720" s="295" t="n"/>
      <c r="W2720" s="295" t="n"/>
      <c r="X2720" s="290" t="inlineStr">
        <is>
          <t>Plot válido</t>
        </is>
      </c>
    </row>
    <row r="2721" hidden="1" ht="15.75" customHeight="1" s="412">
      <c r="A2721" s="294" t="n"/>
      <c r="B2721" s="294" t="n"/>
      <c r="C2721" s="294" t="n"/>
      <c r="D2721" s="294" t="n"/>
      <c r="E2721" s="294" t="n"/>
      <c r="F2721" s="295" t="n"/>
      <c r="G2721" s="295" t="n"/>
      <c r="H2721" s="296" t="n"/>
      <c r="I2721" s="295" t="n"/>
      <c r="J2721" s="296" t="n"/>
      <c r="K2721" s="295" t="n"/>
      <c r="L2721" s="297" t="n"/>
      <c r="M2721" s="297">
        <f>'ENS TARDIO 201819'!$K2721-'ENS TARDIO 201819'!$I2721</f>
        <v/>
      </c>
      <c r="N2721" s="295" t="n"/>
      <c r="O2721" s="295" t="n"/>
      <c r="P2721" s="295" t="n"/>
      <c r="Q2721" s="295" t="n"/>
      <c r="R2721" s="295" t="n"/>
      <c r="S2721" s="295" t="n"/>
      <c r="T2721" s="295" t="n"/>
      <c r="U2721" s="295" t="n"/>
      <c r="V2721" s="295" t="n"/>
      <c r="W2721" s="295" t="n"/>
      <c r="X2721" s="290" t="inlineStr">
        <is>
          <t>Plot válido</t>
        </is>
      </c>
    </row>
    <row r="2722" hidden="1" ht="15.75" customHeight="1" s="412">
      <c r="A2722" s="294" t="n"/>
      <c r="B2722" s="294" t="n"/>
      <c r="C2722" s="294" t="n"/>
      <c r="D2722" s="294" t="n"/>
      <c r="E2722" s="294" t="n"/>
      <c r="F2722" s="295" t="n"/>
      <c r="G2722" s="295" t="n"/>
      <c r="H2722" s="296" t="n"/>
      <c r="I2722" s="295" t="n"/>
      <c r="J2722" s="296" t="n"/>
      <c r="K2722" s="295" t="n"/>
      <c r="L2722" s="297" t="n"/>
      <c r="M2722" s="297">
        <f>'ENS TARDIO 201819'!$K2722-'ENS TARDIO 201819'!$I2722</f>
        <v/>
      </c>
      <c r="N2722" s="295" t="n"/>
      <c r="O2722" s="295" t="n"/>
      <c r="P2722" s="295" t="n"/>
      <c r="Q2722" s="295" t="n"/>
      <c r="R2722" s="295" t="n"/>
      <c r="S2722" s="295" t="n"/>
      <c r="T2722" s="295" t="n"/>
      <c r="U2722" s="295" t="n"/>
      <c r="V2722" s="295" t="n"/>
      <c r="W2722" s="295" t="n"/>
      <c r="X2722" s="290" t="inlineStr">
        <is>
          <t>Plot válido</t>
        </is>
      </c>
    </row>
    <row r="2723" hidden="1" ht="15.75" customHeight="1" s="412">
      <c r="A2723" s="294" t="n"/>
      <c r="B2723" s="294" t="n"/>
      <c r="C2723" s="294" t="n"/>
      <c r="D2723" s="294" t="n"/>
      <c r="E2723" s="294" t="n"/>
      <c r="F2723" s="295" t="n"/>
      <c r="G2723" s="295" t="n"/>
      <c r="H2723" s="296" t="n"/>
      <c r="I2723" s="295" t="n"/>
      <c r="J2723" s="296" t="n"/>
      <c r="K2723" s="295" t="n"/>
      <c r="L2723" s="297" t="n"/>
      <c r="M2723" s="297">
        <f>'ENS TARDIO 201819'!$K2723-'ENS TARDIO 201819'!$I2723</f>
        <v/>
      </c>
      <c r="N2723" s="295" t="n"/>
      <c r="O2723" s="295" t="n"/>
      <c r="P2723" s="295" t="n"/>
      <c r="Q2723" s="295" t="n"/>
      <c r="R2723" s="295" t="n"/>
      <c r="S2723" s="295" t="n"/>
      <c r="T2723" s="295" t="n"/>
      <c r="U2723" s="295" t="n"/>
      <c r="V2723" s="295" t="n"/>
      <c r="W2723" s="295" t="n"/>
      <c r="X2723" s="290" t="inlineStr">
        <is>
          <t>Plot válido</t>
        </is>
      </c>
    </row>
    <row r="2724" hidden="1" ht="15.75" customHeight="1" s="412">
      <c r="A2724" s="294" t="n"/>
      <c r="B2724" s="294" t="n"/>
      <c r="C2724" s="294" t="n"/>
      <c r="D2724" s="294" t="n"/>
      <c r="E2724" s="294" t="n"/>
      <c r="F2724" s="295" t="n"/>
      <c r="G2724" s="295" t="n"/>
      <c r="H2724" s="296" t="n"/>
      <c r="I2724" s="295" t="n"/>
      <c r="J2724" s="296" t="n"/>
      <c r="K2724" s="295" t="n"/>
      <c r="L2724" s="297" t="n"/>
      <c r="M2724" s="297">
        <f>'ENS TARDIO 201819'!$K2724-'ENS TARDIO 201819'!$I2724</f>
        <v/>
      </c>
      <c r="N2724" s="295" t="n"/>
      <c r="O2724" s="295" t="n"/>
      <c r="P2724" s="295" t="n"/>
      <c r="Q2724" s="295" t="n"/>
      <c r="R2724" s="295" t="n"/>
      <c r="S2724" s="295" t="n"/>
      <c r="T2724" s="295" t="n"/>
      <c r="U2724" s="295" t="n"/>
      <c r="V2724" s="295" t="n"/>
      <c r="W2724" s="295" t="n"/>
      <c r="X2724" s="290" t="inlineStr">
        <is>
          <t>Se descarta</t>
        </is>
      </c>
    </row>
    <row r="2725" hidden="1" ht="15.75" customHeight="1" s="412">
      <c r="A2725" s="294" t="n"/>
      <c r="B2725" s="294" t="n"/>
      <c r="C2725" s="294" t="n"/>
      <c r="D2725" s="294" t="n"/>
      <c r="E2725" s="294" t="n"/>
      <c r="F2725" s="295" t="n"/>
      <c r="G2725" s="295" t="n"/>
      <c r="H2725" s="296" t="n"/>
      <c r="I2725" s="295" t="n"/>
      <c r="J2725" s="296" t="n"/>
      <c r="K2725" s="295" t="n"/>
      <c r="L2725" s="297" t="n"/>
      <c r="M2725" s="297">
        <f>'ENS TARDIO 201819'!$K2725-'ENS TARDIO 201819'!$I2725</f>
        <v/>
      </c>
      <c r="N2725" s="295" t="n"/>
      <c r="O2725" s="295" t="n"/>
      <c r="P2725" s="295" t="n"/>
      <c r="Q2725" s="295" t="n"/>
      <c r="R2725" s="295" t="n"/>
      <c r="S2725" s="295" t="n"/>
      <c r="T2725" s="295" t="n"/>
      <c r="U2725" s="295" t="n"/>
      <c r="V2725" s="295" t="n"/>
      <c r="W2725" s="295" t="n"/>
      <c r="X2725" s="290" t="inlineStr">
        <is>
          <t>Se descarta</t>
        </is>
      </c>
    </row>
    <row r="2726" hidden="1" ht="15.75" customHeight="1" s="412">
      <c r="A2726" s="294" t="n"/>
      <c r="B2726" s="294" t="n"/>
      <c r="C2726" s="294" t="n"/>
      <c r="D2726" s="294" t="n"/>
      <c r="E2726" s="294" t="n"/>
      <c r="F2726" s="295" t="n"/>
      <c r="G2726" s="295" t="n"/>
      <c r="H2726" s="296" t="n"/>
      <c r="I2726" s="295" t="n"/>
      <c r="J2726" s="296" t="n"/>
      <c r="K2726" s="295" t="n"/>
      <c r="L2726" s="297" t="n"/>
      <c r="M2726" s="297">
        <f>'ENS TARDIO 201819'!$K2726-'ENS TARDIO 201819'!$I2726</f>
        <v/>
      </c>
      <c r="N2726" s="295" t="n"/>
      <c r="O2726" s="295" t="n"/>
      <c r="P2726" s="295" t="n"/>
      <c r="Q2726" s="295" t="n"/>
      <c r="R2726" s="295" t="n"/>
      <c r="S2726" s="295" t="n"/>
      <c r="T2726" s="295" t="n"/>
      <c r="U2726" s="295" t="n"/>
      <c r="V2726" s="295" t="n"/>
      <c r="W2726" s="295" t="n"/>
      <c r="X2726" s="290" t="inlineStr">
        <is>
          <t>Se descarta</t>
        </is>
      </c>
    </row>
    <row r="2727" hidden="1" ht="15.75" customHeight="1" s="412">
      <c r="A2727" s="294" t="n"/>
      <c r="B2727" s="294" t="n"/>
      <c r="C2727" s="294" t="n"/>
      <c r="D2727" s="294" t="n"/>
      <c r="E2727" s="294" t="n"/>
      <c r="F2727" s="295" t="n"/>
      <c r="G2727" s="295" t="n"/>
      <c r="H2727" s="296" t="n"/>
      <c r="I2727" s="295" t="n"/>
      <c r="J2727" s="296" t="n"/>
      <c r="K2727" s="295" t="n"/>
      <c r="L2727" s="297" t="n"/>
      <c r="M2727" s="297">
        <f>'ENS TARDIO 201819'!$K2727-'ENS TARDIO 201819'!$I2727</f>
        <v/>
      </c>
      <c r="N2727" s="295" t="n"/>
      <c r="O2727" s="295" t="n"/>
      <c r="P2727" s="295" t="n"/>
      <c r="Q2727" s="295" t="n"/>
      <c r="R2727" s="295" t="n"/>
      <c r="S2727" s="295" t="n"/>
      <c r="T2727" s="295" t="n"/>
      <c r="U2727" s="295" t="n"/>
      <c r="V2727" s="295" t="n"/>
      <c r="W2727" s="295" t="n"/>
      <c r="X2727" s="290" t="inlineStr">
        <is>
          <t>Se descarta</t>
        </is>
      </c>
    </row>
    <row r="2728" hidden="1" ht="15.75" customHeight="1" s="412">
      <c r="A2728" s="294" t="n"/>
      <c r="B2728" s="294" t="n"/>
      <c r="C2728" s="294" t="n"/>
      <c r="D2728" s="294" t="n"/>
      <c r="E2728" s="294" t="n"/>
      <c r="F2728" s="295" t="n"/>
      <c r="G2728" s="295" t="n"/>
      <c r="H2728" s="296" t="n"/>
      <c r="I2728" s="295" t="n"/>
      <c r="J2728" s="296" t="n"/>
      <c r="K2728" s="295" t="n"/>
      <c r="L2728" s="297" t="n"/>
      <c r="M2728" s="297">
        <f>'ENS TARDIO 201819'!$K2728-'ENS TARDIO 201819'!$I2728</f>
        <v/>
      </c>
      <c r="N2728" s="295" t="n"/>
      <c r="O2728" s="295" t="n"/>
      <c r="P2728" s="295" t="n"/>
      <c r="Q2728" s="295" t="n"/>
      <c r="R2728" s="295" t="n"/>
      <c r="S2728" s="295" t="n"/>
      <c r="T2728" s="295" t="n"/>
      <c r="U2728" s="295" t="n"/>
      <c r="V2728" s="295" t="n"/>
      <c r="W2728" s="295" t="n"/>
      <c r="X2728" s="290" t="inlineStr">
        <is>
          <t>Se descarta</t>
        </is>
      </c>
    </row>
    <row r="2729" hidden="1" ht="15.75" customHeight="1" s="412">
      <c r="A2729" s="294" t="n"/>
      <c r="B2729" s="294" t="n"/>
      <c r="C2729" s="294" t="n"/>
      <c r="D2729" s="294" t="n"/>
      <c r="E2729" s="294" t="n"/>
      <c r="F2729" s="295" t="n"/>
      <c r="G2729" s="295" t="n"/>
      <c r="H2729" s="296" t="n"/>
      <c r="I2729" s="295" t="n"/>
      <c r="J2729" s="296" t="n"/>
      <c r="K2729" s="295" t="n"/>
      <c r="L2729" s="297" t="n"/>
      <c r="M2729" s="297">
        <f>'ENS TARDIO 201819'!$K2729-'ENS TARDIO 201819'!$I2729</f>
        <v/>
      </c>
      <c r="N2729" s="295" t="n"/>
      <c r="O2729" s="295" t="n"/>
      <c r="P2729" s="295" t="n"/>
      <c r="Q2729" s="295" t="n"/>
      <c r="R2729" s="295" t="n"/>
      <c r="S2729" s="295" t="n"/>
      <c r="T2729" s="295" t="n"/>
      <c r="U2729" s="295" t="n"/>
      <c r="V2729" s="295" t="n"/>
      <c r="W2729" s="295" t="n"/>
      <c r="X2729" s="290" t="inlineStr">
        <is>
          <t>Se descarta</t>
        </is>
      </c>
    </row>
    <row r="2730" hidden="1" ht="15.75" customHeight="1" s="412">
      <c r="A2730" s="294" t="n"/>
      <c r="B2730" s="294" t="n"/>
      <c r="C2730" s="294" t="n"/>
      <c r="D2730" s="294" t="n"/>
      <c r="E2730" s="294" t="n"/>
      <c r="F2730" s="295" t="n"/>
      <c r="G2730" s="295" t="n"/>
      <c r="H2730" s="296" t="n"/>
      <c r="I2730" s="295" t="n"/>
      <c r="J2730" s="296" t="n"/>
      <c r="K2730" s="295" t="n"/>
      <c r="L2730" s="297" t="n"/>
      <c r="M2730" s="297">
        <f>'ENS TARDIO 201819'!$K2730-'ENS TARDIO 201819'!$I2730</f>
        <v/>
      </c>
      <c r="N2730" s="295" t="n"/>
      <c r="O2730" s="295" t="n"/>
      <c r="P2730" s="295" t="n"/>
      <c r="Q2730" s="295" t="n"/>
      <c r="R2730" s="295" t="n"/>
      <c r="S2730" s="295" t="n"/>
      <c r="T2730" s="295" t="n"/>
      <c r="U2730" s="295" t="n"/>
      <c r="V2730" s="295" t="n"/>
      <c r="W2730" s="295" t="n"/>
      <c r="X2730" s="290" t="inlineStr">
        <is>
          <t>Se descarta</t>
        </is>
      </c>
    </row>
    <row r="2731" hidden="1" ht="15.75" customHeight="1" s="412">
      <c r="A2731" s="294" t="n"/>
      <c r="B2731" s="294" t="n"/>
      <c r="C2731" s="294" t="n"/>
      <c r="D2731" s="294" t="n"/>
      <c r="E2731" s="294" t="n"/>
      <c r="F2731" s="295" t="n"/>
      <c r="G2731" s="295" t="n"/>
      <c r="H2731" s="296" t="n"/>
      <c r="I2731" s="295" t="n"/>
      <c r="J2731" s="296" t="n"/>
      <c r="K2731" s="295" t="n"/>
      <c r="L2731" s="297" t="n"/>
      <c r="M2731" s="297">
        <f>'ENS TARDIO 201819'!$K2731-'ENS TARDIO 201819'!$I2731</f>
        <v/>
      </c>
      <c r="N2731" s="295" t="n"/>
      <c r="O2731" s="295" t="n"/>
      <c r="P2731" s="295" t="n"/>
      <c r="Q2731" s="295" t="n"/>
      <c r="R2731" s="295" t="n"/>
      <c r="S2731" s="295" t="n"/>
      <c r="T2731" s="295" t="n"/>
      <c r="U2731" s="295" t="n"/>
      <c r="V2731" s="295" t="n"/>
      <c r="W2731" s="295" t="n"/>
      <c r="X2731" s="290" t="inlineStr">
        <is>
          <t>Se descarta</t>
        </is>
      </c>
    </row>
    <row r="2732" hidden="1" ht="15.75" customHeight="1" s="412">
      <c r="A2732" s="294" t="n"/>
      <c r="B2732" s="294" t="n"/>
      <c r="C2732" s="294" t="n"/>
      <c r="D2732" s="294" t="n"/>
      <c r="E2732" s="294" t="n"/>
      <c r="F2732" s="295" t="n"/>
      <c r="G2732" s="295" t="n"/>
      <c r="H2732" s="296" t="n"/>
      <c r="I2732" s="295" t="n"/>
      <c r="J2732" s="296" t="n"/>
      <c r="K2732" s="295" t="n"/>
      <c r="L2732" s="297" t="n"/>
      <c r="M2732" s="297">
        <f>'ENS TARDIO 201819'!$K2732-'ENS TARDIO 201819'!$I2732</f>
        <v/>
      </c>
      <c r="N2732" s="295" t="n"/>
      <c r="O2732" s="295" t="n"/>
      <c r="P2732" s="295" t="n"/>
      <c r="Q2732" s="295" t="n"/>
      <c r="R2732" s="295" t="n"/>
      <c r="S2732" s="295" t="n"/>
      <c r="T2732" s="295" t="n"/>
      <c r="U2732" s="295" t="n"/>
      <c r="V2732" s="295" t="n"/>
      <c r="W2732" s="295" t="n"/>
      <c r="X2732" s="290" t="inlineStr">
        <is>
          <t>Se descarta</t>
        </is>
      </c>
    </row>
    <row r="2733" hidden="1" ht="15.75" customHeight="1" s="412">
      <c r="A2733" s="294" t="n"/>
      <c r="B2733" s="294" t="n"/>
      <c r="C2733" s="294" t="n"/>
      <c r="D2733" s="294" t="n"/>
      <c r="E2733" s="294" t="n"/>
      <c r="F2733" s="295" t="n"/>
      <c r="G2733" s="295" t="n"/>
      <c r="H2733" s="296" t="n"/>
      <c r="I2733" s="295" t="n"/>
      <c r="J2733" s="296" t="n"/>
      <c r="K2733" s="295" t="n"/>
      <c r="L2733" s="297" t="n"/>
      <c r="M2733" s="297">
        <f>'ENS TARDIO 201819'!$K2733-'ENS TARDIO 201819'!$I2733</f>
        <v/>
      </c>
      <c r="N2733" s="295" t="n"/>
      <c r="O2733" s="295" t="n"/>
      <c r="P2733" s="295" t="n"/>
      <c r="Q2733" s="295" t="n"/>
      <c r="R2733" s="295" t="n"/>
      <c r="S2733" s="295" t="n"/>
      <c r="T2733" s="295" t="n"/>
      <c r="U2733" s="295" t="n"/>
      <c r="V2733" s="295" t="n"/>
      <c r="W2733" s="295" t="n"/>
      <c r="X2733" s="290" t="inlineStr">
        <is>
          <t>Se descarta</t>
        </is>
      </c>
    </row>
    <row r="2734" hidden="1" ht="15.75" customHeight="1" s="412">
      <c r="A2734" s="294" t="n"/>
      <c r="B2734" s="294" t="n"/>
      <c r="C2734" s="294" t="n"/>
      <c r="D2734" s="294" t="n"/>
      <c r="E2734" s="294" t="n"/>
      <c r="F2734" s="295" t="n"/>
      <c r="G2734" s="295" t="n"/>
      <c r="H2734" s="296" t="n"/>
      <c r="I2734" s="295" t="n"/>
      <c r="J2734" s="296" t="n"/>
      <c r="K2734" s="295" t="n"/>
      <c r="L2734" s="297" t="n"/>
      <c r="M2734" s="297">
        <f>'ENS TARDIO 201819'!$K2734-'ENS TARDIO 201819'!$I2734</f>
        <v/>
      </c>
      <c r="N2734" s="295" t="n"/>
      <c r="O2734" s="295" t="n"/>
      <c r="P2734" s="295" t="n"/>
      <c r="Q2734" s="295" t="n"/>
      <c r="R2734" s="295" t="n"/>
      <c r="S2734" s="295" t="n"/>
      <c r="T2734" s="295" t="n"/>
      <c r="U2734" s="295" t="n"/>
      <c r="V2734" s="295" t="n"/>
      <c r="W2734" s="295" t="n"/>
      <c r="X2734" s="290" t="inlineStr">
        <is>
          <t>Se descarta</t>
        </is>
      </c>
    </row>
    <row r="2735" hidden="1" ht="15.75" customHeight="1" s="412">
      <c r="A2735" s="294" t="n"/>
      <c r="B2735" s="294" t="n"/>
      <c r="C2735" s="294" t="n"/>
      <c r="D2735" s="294" t="n"/>
      <c r="E2735" s="294" t="n"/>
      <c r="F2735" s="295" t="n"/>
      <c r="G2735" s="295" t="n"/>
      <c r="H2735" s="296" t="n"/>
      <c r="I2735" s="295" t="n"/>
      <c r="J2735" s="296" t="n"/>
      <c r="K2735" s="295" t="n"/>
      <c r="L2735" s="297" t="n"/>
      <c r="M2735" s="297">
        <f>'ENS TARDIO 201819'!$K2735-'ENS TARDIO 201819'!$I2735</f>
        <v/>
      </c>
      <c r="N2735" s="295" t="n"/>
      <c r="O2735" s="295" t="n"/>
      <c r="P2735" s="295" t="n"/>
      <c r="Q2735" s="295" t="n"/>
      <c r="R2735" s="295" t="n"/>
      <c r="S2735" s="295" t="n"/>
      <c r="T2735" s="295" t="n"/>
      <c r="U2735" s="295" t="n"/>
      <c r="V2735" s="295" t="n"/>
      <c r="W2735" s="295" t="n"/>
      <c r="X2735" s="290" t="inlineStr">
        <is>
          <t>Se descarta</t>
        </is>
      </c>
    </row>
    <row r="2736" hidden="1" ht="15.75" customHeight="1" s="412">
      <c r="A2736" s="294" t="n"/>
      <c r="B2736" s="294" t="n"/>
      <c r="C2736" s="294" t="n"/>
      <c r="D2736" s="294" t="n"/>
      <c r="E2736" s="294" t="n"/>
      <c r="F2736" s="295" t="n"/>
      <c r="G2736" s="295" t="n"/>
      <c r="H2736" s="296" t="n"/>
      <c r="I2736" s="295" t="n"/>
      <c r="J2736" s="296" t="n"/>
      <c r="K2736" s="295" t="n"/>
      <c r="L2736" s="297" t="n"/>
      <c r="M2736" s="297">
        <f>'ENS TARDIO 201819'!$K2736-'ENS TARDIO 201819'!$I2736</f>
        <v/>
      </c>
      <c r="N2736" s="295" t="n"/>
      <c r="O2736" s="295" t="n"/>
      <c r="P2736" s="295" t="n"/>
      <c r="Q2736" s="295" t="n"/>
      <c r="R2736" s="295" t="n"/>
      <c r="S2736" s="295" t="n"/>
      <c r="T2736" s="295" t="n"/>
      <c r="U2736" s="295" t="n"/>
      <c r="V2736" s="295" t="n"/>
      <c r="W2736" s="295" t="n"/>
      <c r="X2736" s="290" t="inlineStr">
        <is>
          <t>Plot válido</t>
        </is>
      </c>
    </row>
    <row r="2737" hidden="1" ht="15.75" customHeight="1" s="412">
      <c r="A2737" s="294" t="n"/>
      <c r="B2737" s="294" t="n"/>
      <c r="C2737" s="294" t="n"/>
      <c r="D2737" s="294" t="n"/>
      <c r="E2737" s="294" t="n"/>
      <c r="F2737" s="295" t="n"/>
      <c r="G2737" s="295" t="n"/>
      <c r="H2737" s="296" t="n"/>
      <c r="I2737" s="295" t="n"/>
      <c r="J2737" s="296" t="n"/>
      <c r="K2737" s="295" t="n"/>
      <c r="L2737" s="297" t="n"/>
      <c r="M2737" s="297">
        <f>'ENS TARDIO 201819'!$K2737-'ENS TARDIO 201819'!$I2737</f>
        <v/>
      </c>
      <c r="N2737" s="295" t="n"/>
      <c r="O2737" s="295" t="n"/>
      <c r="P2737" s="295" t="n"/>
      <c r="Q2737" s="295" t="n"/>
      <c r="R2737" s="295" t="n"/>
      <c r="S2737" s="295" t="n"/>
      <c r="T2737" s="295" t="n"/>
      <c r="U2737" s="295" t="n"/>
      <c r="V2737" s="295" t="n"/>
      <c r="W2737" s="295" t="n"/>
      <c r="X2737" s="290" t="inlineStr">
        <is>
          <t>Plot válido</t>
        </is>
      </c>
    </row>
    <row r="2738" hidden="1" ht="15.75" customHeight="1" s="412">
      <c r="A2738" s="294" t="n"/>
      <c r="B2738" s="294" t="n"/>
      <c r="C2738" s="294" t="n"/>
      <c r="D2738" s="294" t="n"/>
      <c r="E2738" s="294" t="n"/>
      <c r="F2738" s="295" t="n"/>
      <c r="G2738" s="295" t="n"/>
      <c r="H2738" s="296" t="n"/>
      <c r="I2738" s="295" t="n"/>
      <c r="J2738" s="296" t="n"/>
      <c r="K2738" s="295" t="n"/>
      <c r="L2738" s="297" t="n"/>
      <c r="M2738" s="297">
        <f>'ENS TARDIO 201819'!$K2738-'ENS TARDIO 201819'!$I2738</f>
        <v/>
      </c>
      <c r="N2738" s="295" t="n"/>
      <c r="O2738" s="295" t="n"/>
      <c r="P2738" s="295" t="n"/>
      <c r="Q2738" s="295" t="n"/>
      <c r="R2738" s="295" t="n"/>
      <c r="S2738" s="295" t="n"/>
      <c r="T2738" s="295" t="n"/>
      <c r="U2738" s="295" t="n"/>
      <c r="V2738" s="295" t="n"/>
      <c r="W2738" s="295" t="n"/>
      <c r="X2738" s="290" t="inlineStr">
        <is>
          <t>Plot válido</t>
        </is>
      </c>
    </row>
    <row r="2739" hidden="1" ht="15.75" customHeight="1" s="412">
      <c r="A2739" s="294" t="n"/>
      <c r="B2739" s="294" t="n"/>
      <c r="C2739" s="294" t="n"/>
      <c r="D2739" s="294" t="n"/>
      <c r="E2739" s="294" t="n"/>
      <c r="F2739" s="295" t="n"/>
      <c r="G2739" s="295" t="n"/>
      <c r="H2739" s="296" t="n"/>
      <c r="I2739" s="295" t="n"/>
      <c r="J2739" s="296" t="n"/>
      <c r="K2739" s="295" t="n"/>
      <c r="L2739" s="297" t="n"/>
      <c r="M2739" s="297">
        <f>'ENS TARDIO 201819'!$K2739-'ENS TARDIO 201819'!$I2739</f>
        <v/>
      </c>
      <c r="N2739" s="295" t="n"/>
      <c r="O2739" s="295" t="n"/>
      <c r="P2739" s="295" t="n"/>
      <c r="Q2739" s="295" t="n"/>
      <c r="R2739" s="295" t="n"/>
      <c r="S2739" s="295" t="n"/>
      <c r="T2739" s="295" t="n"/>
      <c r="U2739" s="295" t="n"/>
      <c r="V2739" s="295" t="n"/>
      <c r="W2739" s="295" t="n"/>
      <c r="X2739" s="290" t="inlineStr">
        <is>
          <t>Plot válido</t>
        </is>
      </c>
    </row>
    <row r="2740" hidden="1" ht="15.75" customHeight="1" s="412">
      <c r="A2740" s="294" t="n"/>
      <c r="B2740" s="294" t="n"/>
      <c r="C2740" s="294" t="n"/>
      <c r="D2740" s="294" t="n"/>
      <c r="E2740" s="294" t="n"/>
      <c r="F2740" s="295" t="n"/>
      <c r="G2740" s="295" t="n"/>
      <c r="H2740" s="296" t="n"/>
      <c r="I2740" s="295" t="n"/>
      <c r="J2740" s="296" t="n"/>
      <c r="K2740" s="295" t="n"/>
      <c r="L2740" s="297" t="n"/>
      <c r="M2740" s="297">
        <f>'ENS TARDIO 201819'!$K2740-'ENS TARDIO 201819'!$I2740</f>
        <v/>
      </c>
      <c r="N2740" s="295" t="n"/>
      <c r="O2740" s="295" t="n"/>
      <c r="P2740" s="295" t="n"/>
      <c r="Q2740" s="295" t="n"/>
      <c r="R2740" s="295" t="n"/>
      <c r="S2740" s="295" t="n"/>
      <c r="T2740" s="295" t="n"/>
      <c r="U2740" s="295" t="n"/>
      <c r="V2740" s="295" t="n"/>
      <c r="W2740" s="295" t="n"/>
      <c r="X2740" s="290" t="inlineStr">
        <is>
          <t>Plot válido</t>
        </is>
      </c>
    </row>
    <row r="2741" hidden="1" ht="15.75" customHeight="1" s="412">
      <c r="A2741" s="294" t="n"/>
      <c r="B2741" s="294" t="n"/>
      <c r="C2741" s="294" t="n"/>
      <c r="D2741" s="294" t="n"/>
      <c r="E2741" s="294" t="n"/>
      <c r="F2741" s="295" t="n"/>
      <c r="G2741" s="295" t="n"/>
      <c r="H2741" s="296" t="n"/>
      <c r="I2741" s="295" t="n"/>
      <c r="J2741" s="296" t="n"/>
      <c r="K2741" s="295" t="n"/>
      <c r="L2741" s="297" t="n"/>
      <c r="M2741" s="297">
        <f>'ENS TARDIO 201819'!$K2741-'ENS TARDIO 201819'!$I2741</f>
        <v/>
      </c>
      <c r="N2741" s="295" t="n"/>
      <c r="O2741" s="295" t="n"/>
      <c r="P2741" s="295" t="n"/>
      <c r="Q2741" s="295" t="n"/>
      <c r="R2741" s="295" t="n"/>
      <c r="S2741" s="295" t="n"/>
      <c r="T2741" s="295" t="n"/>
      <c r="U2741" s="295" t="n"/>
      <c r="V2741" s="295" t="n"/>
      <c r="W2741" s="295" t="n"/>
      <c r="X2741" s="290" t="inlineStr">
        <is>
          <t>Plot válido</t>
        </is>
      </c>
    </row>
    <row r="2742" hidden="1" ht="15.75" customHeight="1" s="412">
      <c r="A2742" s="294" t="n"/>
      <c r="B2742" s="294" t="n"/>
      <c r="C2742" s="294" t="n"/>
      <c r="D2742" s="294" t="n"/>
      <c r="E2742" s="294" t="n"/>
      <c r="F2742" s="295" t="n"/>
      <c r="G2742" s="295" t="n"/>
      <c r="H2742" s="296" t="n"/>
      <c r="I2742" s="295" t="n"/>
      <c r="J2742" s="296" t="n"/>
      <c r="K2742" s="295" t="n"/>
      <c r="L2742" s="297" t="n"/>
      <c r="M2742" s="297">
        <f>'ENS TARDIO 201819'!$K2742-'ENS TARDIO 201819'!$I2742</f>
        <v/>
      </c>
      <c r="N2742" s="295" t="n"/>
      <c r="O2742" s="295" t="n"/>
      <c r="P2742" s="295" t="n"/>
      <c r="Q2742" s="295" t="n"/>
      <c r="R2742" s="295" t="n"/>
      <c r="S2742" s="295" t="n"/>
      <c r="T2742" s="295" t="n"/>
      <c r="U2742" s="295" t="n"/>
      <c r="V2742" s="295" t="n"/>
      <c r="W2742" s="295" t="n"/>
      <c r="X2742" s="290" t="inlineStr">
        <is>
          <t>Plot válido</t>
        </is>
      </c>
    </row>
    <row r="2743" hidden="1" ht="15.75" customHeight="1" s="412">
      <c r="A2743" s="294" t="n"/>
      <c r="B2743" s="294" t="n"/>
      <c r="C2743" s="294" t="n"/>
      <c r="D2743" s="294" t="n"/>
      <c r="E2743" s="294" t="n"/>
      <c r="F2743" s="295" t="n"/>
      <c r="G2743" s="295" t="n"/>
      <c r="H2743" s="296" t="n"/>
      <c r="I2743" s="295" t="n"/>
      <c r="J2743" s="296" t="n"/>
      <c r="K2743" s="295" t="n"/>
      <c r="L2743" s="297" t="n"/>
      <c r="M2743" s="297">
        <f>'ENS TARDIO 201819'!$K2743-'ENS TARDIO 201819'!$I2743</f>
        <v/>
      </c>
      <c r="N2743" s="295" t="n"/>
      <c r="O2743" s="295" t="n"/>
      <c r="P2743" s="295" t="n"/>
      <c r="Q2743" s="295" t="n"/>
      <c r="R2743" s="295" t="n"/>
      <c r="S2743" s="295" t="n"/>
      <c r="T2743" s="295" t="n"/>
      <c r="U2743" s="295" t="n"/>
      <c r="V2743" s="295" t="n"/>
      <c r="W2743" s="295" t="n"/>
      <c r="X2743" s="290" t="inlineStr">
        <is>
          <t>Plot válido</t>
        </is>
      </c>
    </row>
    <row r="2744" hidden="1" ht="15.75" customHeight="1" s="412">
      <c r="A2744" s="294" t="n"/>
      <c r="B2744" s="294" t="n"/>
      <c r="C2744" s="294" t="n"/>
      <c r="D2744" s="294" t="n"/>
      <c r="E2744" s="294" t="n"/>
      <c r="F2744" s="295" t="n"/>
      <c r="G2744" s="295" t="n"/>
      <c r="H2744" s="296" t="n"/>
      <c r="I2744" s="295" t="n"/>
      <c r="J2744" s="296" t="n"/>
      <c r="K2744" s="295" t="n"/>
      <c r="L2744" s="297" t="n"/>
      <c r="M2744" s="297">
        <f>'ENS TARDIO 201819'!$K2744-'ENS TARDIO 201819'!$I2744</f>
        <v/>
      </c>
      <c r="N2744" s="295" t="n"/>
      <c r="O2744" s="295" t="n"/>
      <c r="P2744" s="295" t="n"/>
      <c r="Q2744" s="295" t="n"/>
      <c r="R2744" s="295" t="n"/>
      <c r="S2744" s="295" t="n"/>
      <c r="T2744" s="295" t="n"/>
      <c r="U2744" s="295" t="n"/>
      <c r="V2744" s="295" t="n"/>
      <c r="W2744" s="295" t="n"/>
      <c r="X2744" s="290" t="inlineStr">
        <is>
          <t>Plot válido</t>
        </is>
      </c>
    </row>
    <row r="2745" hidden="1" ht="15.75" customHeight="1" s="412">
      <c r="A2745" s="294" t="n"/>
      <c r="B2745" s="294" t="n"/>
      <c r="C2745" s="294" t="n"/>
      <c r="D2745" s="294" t="n"/>
      <c r="E2745" s="294" t="n"/>
      <c r="F2745" s="295" t="n"/>
      <c r="G2745" s="295" t="n"/>
      <c r="H2745" s="296" t="n"/>
      <c r="I2745" s="295" t="n"/>
      <c r="J2745" s="296" t="n"/>
      <c r="K2745" s="295" t="n"/>
      <c r="L2745" s="297" t="n"/>
      <c r="M2745" s="297">
        <f>'ENS TARDIO 201819'!$K2745-'ENS TARDIO 201819'!$I2745</f>
        <v/>
      </c>
      <c r="N2745" s="295" t="n"/>
      <c r="O2745" s="295" t="n"/>
      <c r="P2745" s="295" t="n"/>
      <c r="Q2745" s="295" t="n"/>
      <c r="R2745" s="295" t="n"/>
      <c r="S2745" s="295" t="n"/>
      <c r="T2745" s="295" t="n"/>
      <c r="U2745" s="295" t="n"/>
      <c r="V2745" s="295" t="n"/>
      <c r="W2745" s="295" t="n"/>
      <c r="X2745" s="290" t="inlineStr">
        <is>
          <t>Plot válido</t>
        </is>
      </c>
    </row>
    <row r="2746" hidden="1" ht="15.75" customHeight="1" s="412">
      <c r="A2746" s="294" t="n"/>
      <c r="B2746" s="294" t="n"/>
      <c r="C2746" s="294" t="n"/>
      <c r="D2746" s="294" t="n"/>
      <c r="E2746" s="294" t="n"/>
      <c r="F2746" s="295" t="n"/>
      <c r="G2746" s="295" t="n"/>
      <c r="H2746" s="296" t="n"/>
      <c r="I2746" s="295" t="n"/>
      <c r="J2746" s="296" t="n"/>
      <c r="K2746" s="295" t="n"/>
      <c r="L2746" s="297" t="n"/>
      <c r="M2746" s="297">
        <f>'ENS TARDIO 201819'!$K2746-'ENS TARDIO 201819'!$I2746</f>
        <v/>
      </c>
      <c r="N2746" s="295" t="n"/>
      <c r="O2746" s="295" t="n"/>
      <c r="P2746" s="295" t="n"/>
      <c r="Q2746" s="295" t="n"/>
      <c r="R2746" s="295" t="n"/>
      <c r="S2746" s="295" t="n"/>
      <c r="T2746" s="295" t="n"/>
      <c r="U2746" s="295" t="n"/>
      <c r="V2746" s="295" t="n"/>
      <c r="W2746" s="295" t="n"/>
      <c r="X2746" s="290" t="inlineStr">
        <is>
          <t>Plot válido</t>
        </is>
      </c>
    </row>
    <row r="2747" hidden="1" ht="15.75" customHeight="1" s="412">
      <c r="A2747" s="294" t="n"/>
      <c r="B2747" s="294" t="n"/>
      <c r="C2747" s="294" t="n"/>
      <c r="D2747" s="294" t="n"/>
      <c r="E2747" s="294" t="n"/>
      <c r="F2747" s="295" t="n"/>
      <c r="G2747" s="295" t="n"/>
      <c r="H2747" s="296" t="n"/>
      <c r="I2747" s="295" t="n"/>
      <c r="J2747" s="296" t="n"/>
      <c r="K2747" s="295" t="n"/>
      <c r="L2747" s="297" t="n"/>
      <c r="M2747" s="297">
        <f>'ENS TARDIO 201819'!$K2747-'ENS TARDIO 201819'!$I2747</f>
        <v/>
      </c>
      <c r="N2747" s="295" t="n"/>
      <c r="O2747" s="295" t="n"/>
      <c r="P2747" s="295" t="n"/>
      <c r="Q2747" s="295" t="n"/>
      <c r="R2747" s="295" t="n"/>
      <c r="S2747" s="295" t="n"/>
      <c r="T2747" s="295" t="n"/>
      <c r="U2747" s="295" t="n"/>
      <c r="V2747" s="295" t="n"/>
      <c r="W2747" s="295" t="n"/>
      <c r="X2747" s="290" t="inlineStr">
        <is>
          <t>Plot válido</t>
        </is>
      </c>
    </row>
    <row r="2748" hidden="1" ht="15.75" customHeight="1" s="412">
      <c r="A2748" s="294" t="n"/>
      <c r="B2748" s="294" t="n"/>
      <c r="C2748" s="294" t="n"/>
      <c r="D2748" s="294" t="n"/>
      <c r="E2748" s="294" t="n"/>
      <c r="F2748" s="295" t="n"/>
      <c r="G2748" s="295" t="n"/>
      <c r="H2748" s="296" t="n"/>
      <c r="I2748" s="295" t="n"/>
      <c r="J2748" s="296" t="n"/>
      <c r="K2748" s="295" t="n"/>
      <c r="L2748" s="297" t="n"/>
      <c r="M2748" s="297">
        <f>'ENS TARDIO 201819'!$K2748-'ENS TARDIO 201819'!$I2748</f>
        <v/>
      </c>
      <c r="N2748" s="295" t="n"/>
      <c r="O2748" s="295" t="n"/>
      <c r="P2748" s="295" t="n"/>
      <c r="Q2748" s="295" t="n"/>
      <c r="R2748" s="295" t="n"/>
      <c r="S2748" s="295" t="n"/>
      <c r="T2748" s="295" t="n"/>
      <c r="U2748" s="295" t="n"/>
      <c r="V2748" s="295" t="n"/>
      <c r="W2748" s="295" t="n"/>
      <c r="X2748" s="290" t="inlineStr">
        <is>
          <t>Se descarta</t>
        </is>
      </c>
    </row>
    <row r="2749" hidden="1" ht="15.75" customHeight="1" s="412">
      <c r="A2749" s="294" t="n"/>
      <c r="B2749" s="294" t="n"/>
      <c r="C2749" s="294" t="n"/>
      <c r="D2749" s="294" t="n"/>
      <c r="E2749" s="294" t="n"/>
      <c r="F2749" s="295" t="n"/>
      <c r="G2749" s="295" t="n"/>
      <c r="H2749" s="296" t="n"/>
      <c r="I2749" s="295" t="n"/>
      <c r="J2749" s="296" t="n"/>
      <c r="K2749" s="295" t="n"/>
      <c r="L2749" s="297" t="n"/>
      <c r="M2749" s="297">
        <f>'ENS TARDIO 201819'!$K2749-'ENS TARDIO 201819'!$I2749</f>
        <v/>
      </c>
      <c r="N2749" s="295" t="n"/>
      <c r="O2749" s="295" t="n"/>
      <c r="P2749" s="295" t="n"/>
      <c r="Q2749" s="295" t="n"/>
      <c r="R2749" s="295" t="n"/>
      <c r="S2749" s="295" t="n"/>
      <c r="T2749" s="295" t="n"/>
      <c r="U2749" s="295" t="n"/>
      <c r="V2749" s="295" t="n"/>
      <c r="W2749" s="295" t="n"/>
      <c r="X2749" s="290" t="inlineStr">
        <is>
          <t>Se descarta</t>
        </is>
      </c>
    </row>
    <row r="2750" hidden="1" ht="15.75" customHeight="1" s="412">
      <c r="A2750" s="294" t="n"/>
      <c r="B2750" s="294" t="n"/>
      <c r="C2750" s="294" t="n"/>
      <c r="D2750" s="294" t="n"/>
      <c r="E2750" s="294" t="n"/>
      <c r="F2750" s="295" t="n"/>
      <c r="G2750" s="295" t="n"/>
      <c r="H2750" s="296" t="n"/>
      <c r="I2750" s="295" t="n"/>
      <c r="J2750" s="296" t="n"/>
      <c r="K2750" s="295" t="n"/>
      <c r="L2750" s="297" t="n"/>
      <c r="M2750" s="297">
        <f>'ENS TARDIO 201819'!$K2750-'ENS TARDIO 201819'!$I2750</f>
        <v/>
      </c>
      <c r="N2750" s="295" t="n"/>
      <c r="O2750" s="295" t="n"/>
      <c r="P2750" s="295" t="n"/>
      <c r="Q2750" s="295" t="n"/>
      <c r="R2750" s="295" t="n"/>
      <c r="S2750" s="295" t="n"/>
      <c r="T2750" s="295" t="n"/>
      <c r="U2750" s="295" t="n"/>
      <c r="V2750" s="295" t="n"/>
      <c r="W2750" s="295" t="n"/>
      <c r="X2750" s="290" t="inlineStr">
        <is>
          <t>Se descarta</t>
        </is>
      </c>
    </row>
    <row r="2751" hidden="1" ht="15.75" customHeight="1" s="412">
      <c r="A2751" s="294" t="n"/>
      <c r="B2751" s="294" t="n"/>
      <c r="C2751" s="294" t="n"/>
      <c r="D2751" s="294" t="n"/>
      <c r="E2751" s="294" t="n"/>
      <c r="F2751" s="295" t="n"/>
      <c r="G2751" s="295" t="n"/>
      <c r="H2751" s="296" t="n"/>
      <c r="I2751" s="295" t="n"/>
      <c r="J2751" s="296" t="n"/>
      <c r="K2751" s="295" t="n"/>
      <c r="L2751" s="297" t="n"/>
      <c r="M2751" s="297">
        <f>'ENS TARDIO 201819'!$K2751-'ENS TARDIO 201819'!$I2751</f>
        <v/>
      </c>
      <c r="N2751" s="295" t="n"/>
      <c r="O2751" s="295" t="n"/>
      <c r="P2751" s="295" t="n"/>
      <c r="Q2751" s="295" t="n"/>
      <c r="R2751" s="295" t="n"/>
      <c r="S2751" s="295" t="n"/>
      <c r="T2751" s="295" t="n"/>
      <c r="U2751" s="295" t="n"/>
      <c r="V2751" s="295" t="n"/>
      <c r="W2751" s="295" t="n"/>
      <c r="X2751" s="290" t="inlineStr">
        <is>
          <t>Se descarta</t>
        </is>
      </c>
    </row>
    <row r="2752" hidden="1" ht="15.75" customHeight="1" s="412">
      <c r="A2752" s="294" t="n"/>
      <c r="B2752" s="294" t="n"/>
      <c r="C2752" s="294" t="n"/>
      <c r="D2752" s="294" t="n"/>
      <c r="E2752" s="294" t="n"/>
      <c r="F2752" s="295" t="n"/>
      <c r="G2752" s="295" t="n"/>
      <c r="H2752" s="296" t="n"/>
      <c r="I2752" s="295" t="n"/>
      <c r="J2752" s="296" t="n"/>
      <c r="K2752" s="295" t="n"/>
      <c r="L2752" s="297" t="n"/>
      <c r="M2752" s="297">
        <f>'ENS TARDIO 201819'!$K2752-'ENS TARDIO 201819'!$I2752</f>
        <v/>
      </c>
      <c r="N2752" s="295" t="n"/>
      <c r="O2752" s="295" t="n"/>
      <c r="P2752" s="295" t="n"/>
      <c r="Q2752" s="295" t="n"/>
      <c r="R2752" s="295" t="n"/>
      <c r="S2752" s="295" t="n"/>
      <c r="T2752" s="295" t="n"/>
      <c r="U2752" s="295" t="n"/>
      <c r="V2752" s="295" t="n"/>
      <c r="W2752" s="295" t="n"/>
      <c r="X2752" s="290" t="inlineStr">
        <is>
          <t>Se descarta</t>
        </is>
      </c>
    </row>
    <row r="2753" hidden="1" ht="15.75" customHeight="1" s="412">
      <c r="A2753" s="294" t="n"/>
      <c r="B2753" s="294" t="n"/>
      <c r="C2753" s="294" t="n"/>
      <c r="D2753" s="294" t="n"/>
      <c r="E2753" s="294" t="n"/>
      <c r="F2753" s="295" t="n"/>
      <c r="G2753" s="295" t="n"/>
      <c r="H2753" s="296" t="n"/>
      <c r="I2753" s="295" t="n"/>
      <c r="J2753" s="296" t="n"/>
      <c r="K2753" s="295" t="n"/>
      <c r="L2753" s="297" t="n"/>
      <c r="M2753" s="297">
        <f>'ENS TARDIO 201819'!$K2753-'ENS TARDIO 201819'!$I2753</f>
        <v/>
      </c>
      <c r="N2753" s="295" t="n"/>
      <c r="O2753" s="295" t="n"/>
      <c r="P2753" s="295" t="n"/>
      <c r="Q2753" s="295" t="n"/>
      <c r="R2753" s="295" t="n"/>
      <c r="S2753" s="295" t="n"/>
      <c r="T2753" s="295" t="n"/>
      <c r="U2753" s="295" t="n"/>
      <c r="V2753" s="295" t="n"/>
      <c r="W2753" s="295" t="n"/>
      <c r="X2753" s="290" t="inlineStr">
        <is>
          <t>Se descarta</t>
        </is>
      </c>
    </row>
    <row r="2754" hidden="1" ht="15.75" customHeight="1" s="412">
      <c r="A2754" s="294" t="n"/>
      <c r="B2754" s="294" t="n"/>
      <c r="C2754" s="294" t="n"/>
      <c r="D2754" s="294" t="n"/>
      <c r="E2754" s="294" t="n"/>
      <c r="F2754" s="295" t="n"/>
      <c r="G2754" s="295" t="n"/>
      <c r="H2754" s="296" t="n"/>
      <c r="I2754" s="295" t="n"/>
      <c r="J2754" s="296" t="n"/>
      <c r="K2754" s="295" t="n"/>
      <c r="L2754" s="297" t="n"/>
      <c r="M2754" s="297">
        <f>'ENS TARDIO 201819'!$K2754-'ENS TARDIO 201819'!$I2754</f>
        <v/>
      </c>
      <c r="N2754" s="295" t="n"/>
      <c r="O2754" s="295" t="n"/>
      <c r="P2754" s="295" t="n"/>
      <c r="Q2754" s="295" t="n"/>
      <c r="R2754" s="295" t="n"/>
      <c r="S2754" s="295" t="n"/>
      <c r="T2754" s="295" t="n"/>
      <c r="U2754" s="295" t="n"/>
      <c r="V2754" s="295" t="n"/>
      <c r="W2754" s="295" t="n"/>
      <c r="X2754" s="290" t="inlineStr">
        <is>
          <t>Se descarta</t>
        </is>
      </c>
    </row>
    <row r="2755" hidden="1" ht="15.75" customHeight="1" s="412">
      <c r="A2755" s="294" t="n"/>
      <c r="B2755" s="294" t="n"/>
      <c r="C2755" s="294" t="n"/>
      <c r="D2755" s="294" t="n"/>
      <c r="E2755" s="294" t="n"/>
      <c r="F2755" s="295" t="n"/>
      <c r="G2755" s="295" t="n"/>
      <c r="H2755" s="296" t="n"/>
      <c r="I2755" s="295" t="n"/>
      <c r="J2755" s="296" t="n"/>
      <c r="K2755" s="295" t="n"/>
      <c r="L2755" s="297" t="n"/>
      <c r="M2755" s="297">
        <f>'ENS TARDIO 201819'!$K2755-'ENS TARDIO 201819'!$I2755</f>
        <v/>
      </c>
      <c r="N2755" s="295" t="n"/>
      <c r="O2755" s="295" t="n"/>
      <c r="P2755" s="295" t="n"/>
      <c r="Q2755" s="295" t="n"/>
      <c r="R2755" s="295" t="n"/>
      <c r="S2755" s="295" t="n"/>
      <c r="T2755" s="295" t="n"/>
      <c r="U2755" s="295" t="n"/>
      <c r="V2755" s="295" t="n"/>
      <c r="W2755" s="295" t="n"/>
      <c r="X2755" s="290" t="inlineStr">
        <is>
          <t>Se descarta</t>
        </is>
      </c>
    </row>
    <row r="2756" hidden="1" ht="15.75" customHeight="1" s="412">
      <c r="A2756" s="294" t="n"/>
      <c r="B2756" s="294" t="n"/>
      <c r="C2756" s="294" t="n"/>
      <c r="D2756" s="294" t="n"/>
      <c r="E2756" s="294" t="n"/>
      <c r="F2756" s="295" t="n"/>
      <c r="G2756" s="295" t="n"/>
      <c r="H2756" s="296" t="n"/>
      <c r="I2756" s="295" t="n"/>
      <c r="J2756" s="296" t="n"/>
      <c r="K2756" s="295" t="n"/>
      <c r="L2756" s="297" t="n"/>
      <c r="M2756" s="297">
        <f>'ENS TARDIO 201819'!$K2756-'ENS TARDIO 201819'!$I2756</f>
        <v/>
      </c>
      <c r="N2756" s="295" t="n"/>
      <c r="O2756" s="295" t="n"/>
      <c r="P2756" s="295" t="n"/>
      <c r="Q2756" s="295" t="n"/>
      <c r="R2756" s="295" t="n"/>
      <c r="S2756" s="295" t="n"/>
      <c r="T2756" s="295" t="n"/>
      <c r="U2756" s="295" t="n"/>
      <c r="V2756" s="295" t="n"/>
      <c r="W2756" s="295" t="n"/>
      <c r="X2756" s="290" t="inlineStr">
        <is>
          <t>Se descarta</t>
        </is>
      </c>
    </row>
    <row r="2757" hidden="1" ht="15.75" customHeight="1" s="412">
      <c r="A2757" s="294" t="n"/>
      <c r="B2757" s="294" t="n"/>
      <c r="C2757" s="294" t="n"/>
      <c r="D2757" s="294" t="n"/>
      <c r="E2757" s="294" t="n"/>
      <c r="F2757" s="295" t="n"/>
      <c r="G2757" s="295" t="n"/>
      <c r="H2757" s="296" t="n"/>
      <c r="I2757" s="295" t="n"/>
      <c r="J2757" s="296" t="n"/>
      <c r="K2757" s="295" t="n"/>
      <c r="L2757" s="297" t="n"/>
      <c r="M2757" s="297">
        <f>'ENS TARDIO 201819'!$K2757-'ENS TARDIO 201819'!$I2757</f>
        <v/>
      </c>
      <c r="N2757" s="295" t="n"/>
      <c r="O2757" s="295" t="n"/>
      <c r="P2757" s="295" t="n"/>
      <c r="Q2757" s="295" t="n"/>
      <c r="R2757" s="295" t="n"/>
      <c r="S2757" s="295" t="n"/>
      <c r="T2757" s="295" t="n"/>
      <c r="U2757" s="295" t="n"/>
      <c r="V2757" s="295" t="n"/>
      <c r="W2757" s="295" t="n"/>
      <c r="X2757" s="290" t="inlineStr">
        <is>
          <t>Se descarta</t>
        </is>
      </c>
    </row>
    <row r="2758" hidden="1" ht="15.75" customHeight="1" s="412">
      <c r="A2758" s="294" t="n"/>
      <c r="B2758" s="294" t="n"/>
      <c r="C2758" s="294" t="n"/>
      <c r="D2758" s="294" t="n"/>
      <c r="E2758" s="294" t="n"/>
      <c r="F2758" s="295" t="n"/>
      <c r="G2758" s="295" t="n"/>
      <c r="H2758" s="296" t="n"/>
      <c r="I2758" s="295" t="n"/>
      <c r="J2758" s="296" t="n"/>
      <c r="K2758" s="295" t="n"/>
      <c r="L2758" s="297" t="n"/>
      <c r="M2758" s="297">
        <f>'ENS TARDIO 201819'!$K2758-'ENS TARDIO 201819'!$I2758</f>
        <v/>
      </c>
      <c r="N2758" s="295" t="n"/>
      <c r="O2758" s="295" t="n"/>
      <c r="P2758" s="295" t="n"/>
      <c r="Q2758" s="295" t="n"/>
      <c r="R2758" s="295" t="n"/>
      <c r="S2758" s="295" t="n"/>
      <c r="T2758" s="295" t="n"/>
      <c r="U2758" s="295" t="n"/>
      <c r="V2758" s="295" t="n"/>
      <c r="W2758" s="295" t="n"/>
      <c r="X2758" s="290" t="inlineStr">
        <is>
          <t>Se descarta</t>
        </is>
      </c>
    </row>
    <row r="2759" hidden="1" ht="15.75" customHeight="1" s="412">
      <c r="A2759" s="294" t="n"/>
      <c r="B2759" s="294" t="n"/>
      <c r="C2759" s="294" t="n"/>
      <c r="D2759" s="294" t="n"/>
      <c r="E2759" s="294" t="n"/>
      <c r="F2759" s="295" t="n"/>
      <c r="G2759" s="295" t="n"/>
      <c r="H2759" s="296" t="n"/>
      <c r="I2759" s="295" t="n"/>
      <c r="J2759" s="296" t="n"/>
      <c r="K2759" s="295" t="n"/>
      <c r="L2759" s="297" t="n"/>
      <c r="M2759" s="297">
        <f>'ENS TARDIO 201819'!$K2759-'ENS TARDIO 201819'!$I2759</f>
        <v/>
      </c>
      <c r="N2759" s="295" t="n"/>
      <c r="O2759" s="295" t="n"/>
      <c r="P2759" s="295" t="n"/>
      <c r="Q2759" s="295" t="n"/>
      <c r="R2759" s="295" t="n"/>
      <c r="S2759" s="295" t="n"/>
      <c r="T2759" s="295" t="n"/>
      <c r="U2759" s="295" t="n"/>
      <c r="V2759" s="295" t="n"/>
      <c r="W2759" s="295" t="n"/>
      <c r="X2759" s="290" t="inlineStr">
        <is>
          <t>Se descarta</t>
        </is>
      </c>
    </row>
    <row r="2760" hidden="1" ht="15.75" customHeight="1" s="412">
      <c r="A2760" s="294" t="n"/>
      <c r="B2760" s="294" t="n"/>
      <c r="C2760" s="294" t="n"/>
      <c r="D2760" s="294" t="n"/>
      <c r="E2760" s="294" t="n"/>
      <c r="F2760" s="295" t="n"/>
      <c r="G2760" s="295" t="n"/>
      <c r="H2760" s="296" t="n"/>
      <c r="I2760" s="295" t="n"/>
      <c r="J2760" s="296" t="n"/>
      <c r="K2760" s="295" t="n"/>
      <c r="L2760" s="297" t="n"/>
      <c r="M2760" s="297">
        <f>'ENS TARDIO 201819'!$K2760-'ENS TARDIO 201819'!$I2760</f>
        <v/>
      </c>
      <c r="N2760" s="295" t="n"/>
      <c r="O2760" s="295" t="n"/>
      <c r="P2760" s="295" t="n"/>
      <c r="Q2760" s="295" t="n"/>
      <c r="R2760" s="295" t="n"/>
      <c r="S2760" s="295" t="n"/>
      <c r="T2760" s="295" t="n"/>
      <c r="U2760" s="295" t="n"/>
      <c r="V2760" s="295" t="n"/>
      <c r="W2760" s="295" t="n"/>
      <c r="X2760" s="290" t="inlineStr">
        <is>
          <t>Se descarta</t>
        </is>
      </c>
    </row>
    <row r="2761" hidden="1" ht="15.75" customHeight="1" s="412">
      <c r="A2761" s="294" t="n"/>
      <c r="B2761" s="294" t="n"/>
      <c r="C2761" s="294" t="n"/>
      <c r="D2761" s="294" t="n"/>
      <c r="E2761" s="294" t="n"/>
      <c r="F2761" s="295" t="n"/>
      <c r="G2761" s="295" t="n"/>
      <c r="H2761" s="296" t="n"/>
      <c r="I2761" s="295" t="n"/>
      <c r="J2761" s="296" t="n"/>
      <c r="K2761" s="295" t="n"/>
      <c r="L2761" s="297" t="n"/>
      <c r="M2761" s="297">
        <f>'ENS TARDIO 201819'!$K2761-'ENS TARDIO 201819'!$I2761</f>
        <v/>
      </c>
      <c r="N2761" s="295" t="n"/>
      <c r="O2761" s="295" t="n"/>
      <c r="P2761" s="295" t="n"/>
      <c r="Q2761" s="295" t="n"/>
      <c r="R2761" s="295" t="n"/>
      <c r="S2761" s="295" t="n"/>
      <c r="T2761" s="295" t="n"/>
      <c r="U2761" s="295" t="n"/>
      <c r="V2761" s="295" t="n"/>
      <c r="W2761" s="295" t="n"/>
      <c r="X2761" s="290" t="inlineStr">
        <is>
          <t>Se descarta</t>
        </is>
      </c>
    </row>
    <row r="2762" hidden="1" ht="15.75" customHeight="1" s="412">
      <c r="A2762" s="294" t="n"/>
      <c r="B2762" s="294" t="n"/>
      <c r="C2762" s="294" t="n"/>
      <c r="D2762" s="294" t="n"/>
      <c r="E2762" s="294" t="n"/>
      <c r="F2762" s="295" t="n"/>
      <c r="G2762" s="295" t="n"/>
      <c r="H2762" s="296" t="n"/>
      <c r="I2762" s="295" t="n"/>
      <c r="J2762" s="296" t="n"/>
      <c r="K2762" s="295" t="n"/>
      <c r="L2762" s="297" t="n"/>
      <c r="M2762" s="297">
        <f>'ENS TARDIO 201819'!$K2762-'ENS TARDIO 201819'!$I2762</f>
        <v/>
      </c>
      <c r="N2762" s="295" t="n"/>
      <c r="O2762" s="295" t="n"/>
      <c r="P2762" s="295" t="n"/>
      <c r="Q2762" s="295" t="n"/>
      <c r="R2762" s="295" t="n"/>
      <c r="S2762" s="295" t="n"/>
      <c r="T2762" s="295" t="n"/>
      <c r="U2762" s="295" t="n"/>
      <c r="V2762" s="295" t="n"/>
      <c r="W2762" s="295" t="n"/>
      <c r="X2762" s="290" t="inlineStr">
        <is>
          <t>Se descarta</t>
        </is>
      </c>
    </row>
    <row r="2763" hidden="1" ht="15.75" customHeight="1" s="412">
      <c r="A2763" s="294" t="n"/>
      <c r="B2763" s="294" t="n"/>
      <c r="C2763" s="294" t="n"/>
      <c r="D2763" s="294" t="n"/>
      <c r="E2763" s="294" t="n"/>
      <c r="F2763" s="295" t="n"/>
      <c r="G2763" s="295" t="n"/>
      <c r="H2763" s="296" t="n"/>
      <c r="I2763" s="295" t="n"/>
      <c r="J2763" s="296" t="n"/>
      <c r="K2763" s="295" t="n"/>
      <c r="L2763" s="297" t="n"/>
      <c r="M2763" s="297">
        <f>'ENS TARDIO 201819'!$K2763-'ENS TARDIO 201819'!$I2763</f>
        <v/>
      </c>
      <c r="N2763" s="295" t="n"/>
      <c r="O2763" s="295" t="n"/>
      <c r="P2763" s="295" t="n"/>
      <c r="Q2763" s="295" t="n"/>
      <c r="R2763" s="295" t="n"/>
      <c r="S2763" s="295" t="n"/>
      <c r="T2763" s="295" t="n"/>
      <c r="U2763" s="295" t="n"/>
      <c r="V2763" s="295" t="n"/>
      <c r="W2763" s="295" t="n"/>
      <c r="X2763" s="290" t="inlineStr">
        <is>
          <t>Se descarta</t>
        </is>
      </c>
    </row>
    <row r="2764" hidden="1" ht="15.75" customHeight="1" s="412">
      <c r="A2764" s="294" t="n"/>
      <c r="B2764" s="294" t="n"/>
      <c r="C2764" s="294" t="n"/>
      <c r="D2764" s="294" t="n"/>
      <c r="E2764" s="294" t="n"/>
      <c r="F2764" s="295" t="n"/>
      <c r="G2764" s="295" t="n"/>
      <c r="H2764" s="296" t="n"/>
      <c r="I2764" s="295" t="n"/>
      <c r="J2764" s="296" t="n"/>
      <c r="K2764" s="295" t="n"/>
      <c r="L2764" s="297" t="n"/>
      <c r="M2764" s="297">
        <f>'ENS TARDIO 201819'!$K2764-'ENS TARDIO 201819'!$I2764</f>
        <v/>
      </c>
      <c r="N2764" s="295" t="n"/>
      <c r="O2764" s="295" t="n"/>
      <c r="P2764" s="295" t="n"/>
      <c r="Q2764" s="295" t="n"/>
      <c r="R2764" s="295" t="n"/>
      <c r="S2764" s="295" t="n"/>
      <c r="T2764" s="295" t="n"/>
      <c r="U2764" s="295" t="n"/>
      <c r="V2764" s="295" t="n"/>
      <c r="W2764" s="295" t="n"/>
      <c r="X2764" s="290" t="inlineStr">
        <is>
          <t>Se descarta</t>
        </is>
      </c>
    </row>
    <row r="2765" hidden="1" ht="15.75" customHeight="1" s="412">
      <c r="A2765" s="294" t="n"/>
      <c r="B2765" s="294" t="n"/>
      <c r="C2765" s="294" t="n"/>
      <c r="D2765" s="294" t="n"/>
      <c r="E2765" s="294" t="n"/>
      <c r="F2765" s="295" t="n"/>
      <c r="G2765" s="295" t="n"/>
      <c r="H2765" s="296" t="n"/>
      <c r="I2765" s="295" t="n"/>
      <c r="J2765" s="296" t="n"/>
      <c r="K2765" s="295" t="n"/>
      <c r="L2765" s="297" t="n"/>
      <c r="M2765" s="297">
        <f>'ENS TARDIO 201819'!$K2765-'ENS TARDIO 201819'!$I2765</f>
        <v/>
      </c>
      <c r="N2765" s="295" t="n"/>
      <c r="O2765" s="295" t="n"/>
      <c r="P2765" s="295" t="n"/>
      <c r="Q2765" s="295" t="n"/>
      <c r="R2765" s="295" t="n"/>
      <c r="S2765" s="295" t="n"/>
      <c r="T2765" s="295" t="n"/>
      <c r="U2765" s="295" t="n"/>
      <c r="V2765" s="295" t="n"/>
      <c r="W2765" s="295" t="n"/>
      <c r="X2765" s="290" t="inlineStr">
        <is>
          <t>Se descarta</t>
        </is>
      </c>
    </row>
    <row r="2766" hidden="1" ht="15.75" customHeight="1" s="412">
      <c r="A2766" s="294" t="n"/>
      <c r="B2766" s="294" t="n"/>
      <c r="C2766" s="294" t="n"/>
      <c r="D2766" s="294" t="n"/>
      <c r="E2766" s="294" t="n"/>
      <c r="F2766" s="295" t="n"/>
      <c r="G2766" s="295" t="n"/>
      <c r="H2766" s="296" t="n"/>
      <c r="I2766" s="295" t="n"/>
      <c r="J2766" s="296" t="n"/>
      <c r="K2766" s="295" t="n"/>
      <c r="L2766" s="297" t="n"/>
      <c r="M2766" s="297">
        <f>'ENS TARDIO 201819'!$K2766-'ENS TARDIO 201819'!$I2766</f>
        <v/>
      </c>
      <c r="N2766" s="295" t="n"/>
      <c r="O2766" s="295" t="n"/>
      <c r="P2766" s="295" t="n"/>
      <c r="Q2766" s="295" t="n"/>
      <c r="R2766" s="295" t="n"/>
      <c r="S2766" s="295" t="n"/>
      <c r="T2766" s="295" t="n"/>
      <c r="U2766" s="295" t="n"/>
      <c r="V2766" s="295" t="n"/>
      <c r="W2766" s="295" t="n"/>
      <c r="X2766" s="290" t="inlineStr">
        <is>
          <t>Se descarta</t>
        </is>
      </c>
    </row>
    <row r="2767" hidden="1" ht="15.75" customHeight="1" s="412">
      <c r="A2767" s="294" t="n"/>
      <c r="B2767" s="294" t="n"/>
      <c r="C2767" s="294" t="n"/>
      <c r="D2767" s="294" t="n"/>
      <c r="E2767" s="294" t="n"/>
      <c r="F2767" s="295" t="n"/>
      <c r="G2767" s="295" t="n"/>
      <c r="H2767" s="296" t="n"/>
      <c r="I2767" s="295" t="n"/>
      <c r="J2767" s="296" t="n"/>
      <c r="K2767" s="295" t="n"/>
      <c r="L2767" s="297" t="n"/>
      <c r="M2767" s="297">
        <f>'ENS TARDIO 201819'!$K2767-'ENS TARDIO 201819'!$I2767</f>
        <v/>
      </c>
      <c r="N2767" s="295" t="n"/>
      <c r="O2767" s="295" t="n"/>
      <c r="P2767" s="295" t="n"/>
      <c r="Q2767" s="295" t="n"/>
      <c r="R2767" s="295" t="n"/>
      <c r="S2767" s="295" t="n"/>
      <c r="T2767" s="295" t="n"/>
      <c r="U2767" s="295" t="n"/>
      <c r="V2767" s="295" t="n"/>
      <c r="W2767" s="295" t="n"/>
      <c r="X2767" s="290" t="inlineStr">
        <is>
          <t>Se descarta</t>
        </is>
      </c>
    </row>
    <row r="2768" hidden="1" ht="15.75" customHeight="1" s="412">
      <c r="A2768" s="294" t="n"/>
      <c r="B2768" s="294" t="n"/>
      <c r="C2768" s="294" t="n"/>
      <c r="D2768" s="294" t="n"/>
      <c r="E2768" s="294" t="n"/>
      <c r="F2768" s="295" t="n"/>
      <c r="G2768" s="295" t="n"/>
      <c r="H2768" s="296" t="n"/>
      <c r="I2768" s="295" t="n"/>
      <c r="J2768" s="296" t="n"/>
      <c r="K2768" s="295" t="n"/>
      <c r="L2768" s="297" t="n"/>
      <c r="M2768" s="297">
        <f>'ENS TARDIO 201819'!$K2768-'ENS TARDIO 201819'!$I2768</f>
        <v/>
      </c>
      <c r="N2768" s="295" t="n"/>
      <c r="O2768" s="295" t="n"/>
      <c r="P2768" s="295" t="n"/>
      <c r="Q2768" s="295" t="n"/>
      <c r="R2768" s="295" t="n"/>
      <c r="S2768" s="295" t="n"/>
      <c r="T2768" s="295" t="n"/>
      <c r="U2768" s="295" t="n"/>
      <c r="V2768" s="295" t="n"/>
      <c r="W2768" s="295" t="n"/>
      <c r="X2768" s="290" t="inlineStr">
        <is>
          <t>Plot válido</t>
        </is>
      </c>
    </row>
    <row r="2769" hidden="1" ht="15.75" customHeight="1" s="412">
      <c r="A2769" s="294" t="n"/>
      <c r="B2769" s="294" t="n"/>
      <c r="C2769" s="294" t="n"/>
      <c r="D2769" s="294" t="n"/>
      <c r="E2769" s="294" t="n"/>
      <c r="F2769" s="295" t="n"/>
      <c r="G2769" s="295" t="n"/>
      <c r="H2769" s="296" t="n"/>
      <c r="I2769" s="295" t="n"/>
      <c r="J2769" s="296" t="n"/>
      <c r="K2769" s="295" t="n"/>
      <c r="L2769" s="297" t="n"/>
      <c r="M2769" s="297">
        <f>'ENS TARDIO 201819'!$K2769-'ENS TARDIO 201819'!$I2769</f>
        <v/>
      </c>
      <c r="N2769" s="295" t="n"/>
      <c r="O2769" s="295" t="n"/>
      <c r="P2769" s="295" t="n"/>
      <c r="Q2769" s="295" t="n"/>
      <c r="R2769" s="295" t="n"/>
      <c r="S2769" s="295" t="n"/>
      <c r="T2769" s="295" t="n"/>
      <c r="U2769" s="295" t="n"/>
      <c r="V2769" s="295" t="n"/>
      <c r="W2769" s="295" t="n"/>
      <c r="X2769" s="290" t="inlineStr">
        <is>
          <t>Plot válido</t>
        </is>
      </c>
    </row>
    <row r="2770" hidden="1" ht="15.75" customHeight="1" s="412">
      <c r="A2770" s="294" t="n"/>
      <c r="B2770" s="294" t="n"/>
      <c r="C2770" s="294" t="n"/>
      <c r="D2770" s="294" t="n"/>
      <c r="E2770" s="294" t="n"/>
      <c r="F2770" s="295" t="n"/>
      <c r="G2770" s="295" t="n"/>
      <c r="H2770" s="296" t="n"/>
      <c r="I2770" s="295" t="n"/>
      <c r="J2770" s="296" t="n"/>
      <c r="K2770" s="295" t="n"/>
      <c r="L2770" s="297" t="n"/>
      <c r="M2770" s="297">
        <f>'ENS TARDIO 201819'!$K2770-'ENS TARDIO 201819'!$I2770</f>
        <v/>
      </c>
      <c r="N2770" s="295" t="n"/>
      <c r="O2770" s="295" t="n"/>
      <c r="P2770" s="295" t="n"/>
      <c r="Q2770" s="295" t="n"/>
      <c r="R2770" s="295" t="n"/>
      <c r="S2770" s="295" t="n"/>
      <c r="T2770" s="295" t="n"/>
      <c r="U2770" s="295" t="n"/>
      <c r="V2770" s="295" t="n"/>
      <c r="W2770" s="295" t="n"/>
      <c r="X2770" s="290" t="inlineStr">
        <is>
          <t>Plot válido</t>
        </is>
      </c>
    </row>
    <row r="2771" hidden="1" ht="15.75" customHeight="1" s="412">
      <c r="A2771" s="294" t="n"/>
      <c r="B2771" s="294" t="n"/>
      <c r="C2771" s="294" t="n"/>
      <c r="D2771" s="294" t="n"/>
      <c r="E2771" s="294" t="n"/>
      <c r="F2771" s="295" t="n"/>
      <c r="G2771" s="295" t="n"/>
      <c r="H2771" s="296" t="n"/>
      <c r="I2771" s="295" t="n"/>
      <c r="J2771" s="296" t="n"/>
      <c r="K2771" s="295" t="n"/>
      <c r="L2771" s="297" t="n"/>
      <c r="M2771" s="297">
        <f>'ENS TARDIO 201819'!$K2771-'ENS TARDIO 201819'!$I2771</f>
        <v/>
      </c>
      <c r="N2771" s="295" t="n"/>
      <c r="O2771" s="295" t="n"/>
      <c r="P2771" s="295" t="n"/>
      <c r="Q2771" s="295" t="n"/>
      <c r="R2771" s="295" t="n"/>
      <c r="S2771" s="295" t="n"/>
      <c r="T2771" s="295" t="n"/>
      <c r="U2771" s="295" t="n"/>
      <c r="V2771" s="295" t="n"/>
      <c r="W2771" s="295" t="n"/>
      <c r="X2771" s="290" t="inlineStr">
        <is>
          <t>Plot válido</t>
        </is>
      </c>
    </row>
    <row r="2772" hidden="1" ht="15.75" customHeight="1" s="412">
      <c r="A2772" s="294" t="n"/>
      <c r="B2772" s="294" t="n"/>
      <c r="C2772" s="294" t="n"/>
      <c r="D2772" s="294" t="n"/>
      <c r="E2772" s="294" t="n"/>
      <c r="F2772" s="295" t="n"/>
      <c r="G2772" s="295" t="n"/>
      <c r="H2772" s="296" t="n"/>
      <c r="I2772" s="295" t="n"/>
      <c r="J2772" s="296" t="n"/>
      <c r="K2772" s="295" t="n"/>
      <c r="L2772" s="297" t="n"/>
      <c r="M2772" s="297">
        <f>'ENS TARDIO 201819'!$K2772-'ENS TARDIO 201819'!$I2772</f>
        <v/>
      </c>
      <c r="N2772" s="295" t="n"/>
      <c r="O2772" s="295" t="n"/>
      <c r="P2772" s="295" t="n"/>
      <c r="Q2772" s="295" t="n"/>
      <c r="R2772" s="295" t="n"/>
      <c r="S2772" s="295" t="n"/>
      <c r="T2772" s="295" t="n"/>
      <c r="U2772" s="295" t="n"/>
      <c r="V2772" s="295" t="n"/>
      <c r="W2772" s="295" t="n"/>
      <c r="X2772" s="290" t="inlineStr">
        <is>
          <t>Plot válido</t>
        </is>
      </c>
    </row>
    <row r="2773" hidden="1" ht="15.75" customHeight="1" s="412">
      <c r="A2773" s="294" t="n"/>
      <c r="B2773" s="294" t="n"/>
      <c r="C2773" s="294" t="n"/>
      <c r="D2773" s="294" t="n"/>
      <c r="E2773" s="294" t="n"/>
      <c r="F2773" s="295" t="n"/>
      <c r="G2773" s="295" t="n"/>
      <c r="H2773" s="296" t="n"/>
      <c r="I2773" s="295" t="n"/>
      <c r="J2773" s="296" t="n"/>
      <c r="K2773" s="295" t="n"/>
      <c r="L2773" s="297" t="n"/>
      <c r="M2773" s="297">
        <f>'ENS TARDIO 201819'!$K2773-'ENS TARDIO 201819'!$I2773</f>
        <v/>
      </c>
      <c r="N2773" s="295" t="n"/>
      <c r="O2773" s="295" t="n"/>
      <c r="P2773" s="295" t="n"/>
      <c r="Q2773" s="295" t="n"/>
      <c r="R2773" s="295" t="n"/>
      <c r="S2773" s="295" t="n"/>
      <c r="T2773" s="295" t="n"/>
      <c r="U2773" s="295" t="n"/>
      <c r="V2773" s="295" t="n"/>
      <c r="W2773" s="295" t="n"/>
      <c r="X2773" s="290" t="inlineStr">
        <is>
          <t>Plot válido</t>
        </is>
      </c>
    </row>
    <row r="2774" hidden="1" ht="15.75" customHeight="1" s="412">
      <c r="A2774" s="294" t="n"/>
      <c r="B2774" s="294" t="n"/>
      <c r="C2774" s="294" t="n"/>
      <c r="D2774" s="294" t="n"/>
      <c r="E2774" s="294" t="n"/>
      <c r="F2774" s="295" t="n"/>
      <c r="G2774" s="295" t="n"/>
      <c r="H2774" s="296" t="n"/>
      <c r="I2774" s="295" t="n"/>
      <c r="J2774" s="296" t="n"/>
      <c r="K2774" s="295" t="n"/>
      <c r="L2774" s="297" t="n"/>
      <c r="M2774" s="297">
        <f>'ENS TARDIO 201819'!$K2774-'ENS TARDIO 201819'!$I2774</f>
        <v/>
      </c>
      <c r="N2774" s="295" t="n"/>
      <c r="O2774" s="295" t="n"/>
      <c r="P2774" s="295" t="n"/>
      <c r="Q2774" s="295" t="n"/>
      <c r="R2774" s="295" t="n"/>
      <c r="S2774" s="295" t="n"/>
      <c r="T2774" s="295" t="n"/>
      <c r="U2774" s="295" t="n"/>
      <c r="V2774" s="295" t="n"/>
      <c r="W2774" s="295" t="n"/>
      <c r="X2774" s="290" t="inlineStr">
        <is>
          <t>Plot válido</t>
        </is>
      </c>
    </row>
    <row r="2775" hidden="1" ht="15.75" customHeight="1" s="412">
      <c r="A2775" s="294" t="n"/>
      <c r="B2775" s="294" t="n"/>
      <c r="C2775" s="294" t="n"/>
      <c r="D2775" s="294" t="n"/>
      <c r="E2775" s="294" t="n"/>
      <c r="F2775" s="295" t="n"/>
      <c r="G2775" s="295" t="n"/>
      <c r="H2775" s="296" t="n"/>
      <c r="I2775" s="295" t="n"/>
      <c r="J2775" s="296" t="n"/>
      <c r="K2775" s="295" t="n"/>
      <c r="L2775" s="297" t="n"/>
      <c r="M2775" s="297">
        <f>'ENS TARDIO 201819'!$K2775-'ENS TARDIO 201819'!$I2775</f>
        <v/>
      </c>
      <c r="N2775" s="295" t="n"/>
      <c r="O2775" s="295" t="n"/>
      <c r="P2775" s="295" t="n"/>
      <c r="Q2775" s="295" t="n"/>
      <c r="R2775" s="295" t="n"/>
      <c r="S2775" s="295" t="n"/>
      <c r="T2775" s="295" t="n"/>
      <c r="U2775" s="295" t="n"/>
      <c r="V2775" s="295" t="n"/>
      <c r="W2775" s="295" t="n"/>
      <c r="X2775" s="290" t="inlineStr">
        <is>
          <t>Plot válido</t>
        </is>
      </c>
    </row>
    <row r="2776" hidden="1" ht="15.75" customHeight="1" s="412">
      <c r="A2776" s="294" t="n"/>
      <c r="B2776" s="294" t="n"/>
      <c r="C2776" s="294" t="n"/>
      <c r="D2776" s="294" t="n"/>
      <c r="E2776" s="294" t="n"/>
      <c r="F2776" s="295" t="n"/>
      <c r="G2776" s="295" t="n"/>
      <c r="H2776" s="296" t="n"/>
      <c r="I2776" s="295" t="n"/>
      <c r="J2776" s="296" t="n"/>
      <c r="K2776" s="295" t="n"/>
      <c r="L2776" s="297" t="n"/>
      <c r="M2776" s="297">
        <f>'ENS TARDIO 201819'!$K2776-'ENS TARDIO 201819'!$I2776</f>
        <v/>
      </c>
      <c r="N2776" s="295" t="n"/>
      <c r="O2776" s="295" t="n"/>
      <c r="P2776" s="295" t="n"/>
      <c r="Q2776" s="295" t="n"/>
      <c r="R2776" s="295" t="n"/>
      <c r="S2776" s="295" t="n"/>
      <c r="T2776" s="295" t="n"/>
      <c r="U2776" s="295" t="n"/>
      <c r="V2776" s="295" t="n"/>
      <c r="W2776" s="295" t="n"/>
      <c r="X2776" s="290" t="inlineStr">
        <is>
          <t>Plot válido</t>
        </is>
      </c>
    </row>
    <row r="2777" hidden="1" ht="15.75" customHeight="1" s="412">
      <c r="A2777" s="294" t="n"/>
      <c r="B2777" s="294" t="n"/>
      <c r="C2777" s="294" t="n"/>
      <c r="D2777" s="294" t="n"/>
      <c r="E2777" s="294" t="n"/>
      <c r="F2777" s="295" t="n"/>
      <c r="G2777" s="295" t="n"/>
      <c r="H2777" s="296" t="n"/>
      <c r="I2777" s="295" t="n"/>
      <c r="J2777" s="296" t="n"/>
      <c r="K2777" s="295" t="n"/>
      <c r="L2777" s="297" t="n"/>
      <c r="M2777" s="297">
        <f>'ENS TARDIO 201819'!$K2777-'ENS TARDIO 201819'!$I2777</f>
        <v/>
      </c>
      <c r="N2777" s="295" t="n"/>
      <c r="O2777" s="295" t="n"/>
      <c r="P2777" s="295" t="n"/>
      <c r="Q2777" s="295" t="n"/>
      <c r="R2777" s="295" t="n"/>
      <c r="S2777" s="295" t="n"/>
      <c r="T2777" s="295" t="n"/>
      <c r="U2777" s="295" t="n"/>
      <c r="V2777" s="295" t="n"/>
      <c r="W2777" s="295" t="n"/>
      <c r="X2777" s="290" t="inlineStr">
        <is>
          <t>Plot válido</t>
        </is>
      </c>
    </row>
    <row r="2778" hidden="1" ht="15.75" customHeight="1" s="412">
      <c r="A2778" s="294" t="n"/>
      <c r="B2778" s="294" t="n"/>
      <c r="C2778" s="294" t="n"/>
      <c r="D2778" s="294" t="n"/>
      <c r="E2778" s="294" t="n"/>
      <c r="F2778" s="295" t="n"/>
      <c r="G2778" s="295" t="n"/>
      <c r="H2778" s="296" t="n"/>
      <c r="I2778" s="295" t="n"/>
      <c r="J2778" s="296" t="n"/>
      <c r="K2778" s="295" t="n"/>
      <c r="L2778" s="297" t="n"/>
      <c r="M2778" s="297">
        <f>'ENS TARDIO 201819'!$K2778-'ENS TARDIO 201819'!$I2778</f>
        <v/>
      </c>
      <c r="N2778" s="295" t="n"/>
      <c r="O2778" s="295" t="n"/>
      <c r="P2778" s="295" t="n"/>
      <c r="Q2778" s="295" t="n"/>
      <c r="R2778" s="295" t="n"/>
      <c r="S2778" s="295" t="n"/>
      <c r="T2778" s="295" t="n"/>
      <c r="U2778" s="295" t="n"/>
      <c r="V2778" s="295" t="n"/>
      <c r="W2778" s="295" t="n"/>
      <c r="X2778" s="290" t="inlineStr">
        <is>
          <t>Se descarta</t>
        </is>
      </c>
    </row>
    <row r="2779" hidden="1" ht="15.75" customHeight="1" s="412">
      <c r="A2779" s="294" t="n"/>
      <c r="B2779" s="294" t="n"/>
      <c r="C2779" s="294" t="n"/>
      <c r="D2779" s="294" t="n"/>
      <c r="E2779" s="294" t="n"/>
      <c r="F2779" s="295" t="n"/>
      <c r="G2779" s="295" t="n"/>
      <c r="H2779" s="296" t="n"/>
      <c r="I2779" s="295" t="n"/>
      <c r="J2779" s="296" t="n"/>
      <c r="K2779" s="295" t="n"/>
      <c r="L2779" s="297" t="n"/>
      <c r="M2779" s="297">
        <f>'ENS TARDIO 201819'!$K2779-'ENS TARDIO 201819'!$I2779</f>
        <v/>
      </c>
      <c r="N2779" s="295" t="n"/>
      <c r="O2779" s="295" t="n"/>
      <c r="P2779" s="295" t="n"/>
      <c r="Q2779" s="295" t="n"/>
      <c r="R2779" s="295" t="n"/>
      <c r="S2779" s="295" t="n"/>
      <c r="T2779" s="295" t="n"/>
      <c r="U2779" s="295" t="n"/>
      <c r="V2779" s="295" t="n"/>
      <c r="W2779" s="295" t="n"/>
      <c r="X2779" s="290" t="inlineStr">
        <is>
          <t>Se descarta</t>
        </is>
      </c>
    </row>
    <row r="2780" hidden="1" ht="15.75" customHeight="1" s="412">
      <c r="A2780" s="294" t="n"/>
      <c r="B2780" s="294" t="n"/>
      <c r="C2780" s="294" t="n"/>
      <c r="D2780" s="294" t="n"/>
      <c r="E2780" s="294" t="n"/>
      <c r="F2780" s="295" t="n"/>
      <c r="G2780" s="295" t="n"/>
      <c r="H2780" s="296" t="n"/>
      <c r="I2780" s="295" t="n"/>
      <c r="J2780" s="296" t="n"/>
      <c r="K2780" s="295" t="n"/>
      <c r="L2780" s="297" t="n"/>
      <c r="M2780" s="297">
        <f>'ENS TARDIO 201819'!$K2780-'ENS TARDIO 201819'!$I2780</f>
        <v/>
      </c>
      <c r="N2780" s="295" t="n"/>
      <c r="O2780" s="295" t="n"/>
      <c r="P2780" s="295" t="n"/>
      <c r="Q2780" s="295" t="n"/>
      <c r="R2780" s="295" t="n"/>
      <c r="S2780" s="295" t="n"/>
      <c r="T2780" s="295" t="n"/>
      <c r="U2780" s="295" t="n"/>
      <c r="V2780" s="295" t="n"/>
      <c r="W2780" s="295" t="n"/>
      <c r="X2780" s="290" t="inlineStr">
        <is>
          <t>Se descarta</t>
        </is>
      </c>
    </row>
    <row r="2781" hidden="1" ht="15.75" customHeight="1" s="412">
      <c r="A2781" s="294" t="n"/>
      <c r="B2781" s="294" t="n"/>
      <c r="C2781" s="294" t="n"/>
      <c r="D2781" s="294" t="n"/>
      <c r="E2781" s="294" t="n"/>
      <c r="F2781" s="295" t="n"/>
      <c r="G2781" s="295" t="n"/>
      <c r="H2781" s="296" t="n"/>
      <c r="I2781" s="295" t="n"/>
      <c r="J2781" s="296" t="n"/>
      <c r="K2781" s="295" t="n"/>
      <c r="L2781" s="297" t="n"/>
      <c r="M2781" s="297">
        <f>'ENS TARDIO 201819'!$K2781-'ENS TARDIO 201819'!$I2781</f>
        <v/>
      </c>
      <c r="N2781" s="295" t="n"/>
      <c r="O2781" s="295" t="n"/>
      <c r="P2781" s="295" t="n"/>
      <c r="Q2781" s="295" t="n"/>
      <c r="R2781" s="295" t="n"/>
      <c r="S2781" s="295" t="n"/>
      <c r="T2781" s="295" t="n"/>
      <c r="U2781" s="295" t="n"/>
      <c r="V2781" s="295" t="n"/>
      <c r="W2781" s="295" t="n"/>
      <c r="X2781" s="290" t="inlineStr">
        <is>
          <t>Se descarta</t>
        </is>
      </c>
    </row>
    <row r="2782" hidden="1" ht="15.75" customHeight="1" s="412">
      <c r="A2782" s="294" t="n"/>
      <c r="B2782" s="294" t="n"/>
      <c r="C2782" s="294" t="n"/>
      <c r="D2782" s="294" t="n"/>
      <c r="E2782" s="294" t="n"/>
      <c r="F2782" s="295" t="n"/>
      <c r="G2782" s="295" t="n"/>
      <c r="H2782" s="296" t="n"/>
      <c r="I2782" s="295" t="n"/>
      <c r="J2782" s="296" t="n"/>
      <c r="K2782" s="295" t="n"/>
      <c r="L2782" s="297" t="n"/>
      <c r="M2782" s="297">
        <f>'ENS TARDIO 201819'!$K2782-'ENS TARDIO 201819'!$I2782</f>
        <v/>
      </c>
      <c r="N2782" s="295" t="n"/>
      <c r="O2782" s="295" t="n"/>
      <c r="P2782" s="295" t="n"/>
      <c r="Q2782" s="295" t="n"/>
      <c r="R2782" s="295" t="n"/>
      <c r="S2782" s="295" t="n"/>
      <c r="T2782" s="295" t="n"/>
      <c r="U2782" s="295" t="n"/>
      <c r="V2782" s="295" t="n"/>
      <c r="W2782" s="295" t="n"/>
      <c r="X2782" s="290" t="inlineStr">
        <is>
          <t>Se descarta</t>
        </is>
      </c>
    </row>
    <row r="2783" hidden="1" ht="15.75" customHeight="1" s="412">
      <c r="A2783" s="294" t="n"/>
      <c r="B2783" s="294" t="n"/>
      <c r="C2783" s="294" t="n"/>
      <c r="D2783" s="294" t="n"/>
      <c r="E2783" s="294" t="n"/>
      <c r="F2783" s="295" t="n"/>
      <c r="G2783" s="295" t="n"/>
      <c r="H2783" s="296" t="n"/>
      <c r="I2783" s="295" t="n"/>
      <c r="J2783" s="296" t="n"/>
      <c r="K2783" s="295" t="n"/>
      <c r="L2783" s="297" t="n"/>
      <c r="M2783" s="297">
        <f>'ENS TARDIO 201819'!$K2783-'ENS TARDIO 201819'!$I2783</f>
        <v/>
      </c>
      <c r="N2783" s="295" t="n"/>
      <c r="O2783" s="295" t="n"/>
      <c r="P2783" s="295" t="n"/>
      <c r="Q2783" s="295" t="n"/>
      <c r="R2783" s="295" t="n"/>
      <c r="S2783" s="295" t="n"/>
      <c r="T2783" s="295" t="n"/>
      <c r="U2783" s="295" t="n"/>
      <c r="V2783" s="295" t="n"/>
      <c r="W2783" s="295" t="n"/>
      <c r="X2783" s="290" t="inlineStr">
        <is>
          <t>Se descarta</t>
        </is>
      </c>
    </row>
    <row r="2784" hidden="1" ht="15.75" customHeight="1" s="412">
      <c r="A2784" s="294" t="n"/>
      <c r="B2784" s="294" t="n"/>
      <c r="C2784" s="294" t="n"/>
      <c r="D2784" s="294" t="n"/>
      <c r="E2784" s="294" t="n"/>
      <c r="F2784" s="295" t="n"/>
      <c r="G2784" s="295" t="n"/>
      <c r="H2784" s="296" t="n"/>
      <c r="I2784" s="295" t="n"/>
      <c r="J2784" s="296" t="n"/>
      <c r="K2784" s="295" t="n"/>
      <c r="L2784" s="297" t="n"/>
      <c r="M2784" s="297">
        <f>'ENS TARDIO 201819'!$K2784-'ENS TARDIO 201819'!$I2784</f>
        <v/>
      </c>
      <c r="N2784" s="295" t="n"/>
      <c r="O2784" s="295" t="n"/>
      <c r="P2784" s="295" t="n"/>
      <c r="Q2784" s="295" t="n"/>
      <c r="R2784" s="295" t="n"/>
      <c r="S2784" s="295" t="n"/>
      <c r="T2784" s="295" t="n"/>
      <c r="U2784" s="295" t="n"/>
      <c r="V2784" s="295" t="n"/>
      <c r="W2784" s="295" t="n"/>
      <c r="X2784" s="290" t="inlineStr">
        <is>
          <t>Se descarta</t>
        </is>
      </c>
    </row>
    <row r="2785" hidden="1" ht="15.75" customHeight="1" s="412">
      <c r="A2785" s="294" t="n"/>
      <c r="B2785" s="294" t="n"/>
      <c r="C2785" s="294" t="n"/>
      <c r="D2785" s="294" t="n"/>
      <c r="E2785" s="294" t="n"/>
      <c r="F2785" s="295" t="n"/>
      <c r="G2785" s="295" t="n"/>
      <c r="H2785" s="296" t="n"/>
      <c r="I2785" s="295" t="n"/>
      <c r="J2785" s="296" t="n"/>
      <c r="K2785" s="295" t="n"/>
      <c r="L2785" s="297" t="n"/>
      <c r="M2785" s="297">
        <f>'ENS TARDIO 201819'!$K2785-'ENS TARDIO 201819'!$I2785</f>
        <v/>
      </c>
      <c r="N2785" s="295" t="n"/>
      <c r="O2785" s="295" t="n"/>
      <c r="P2785" s="295" t="n"/>
      <c r="Q2785" s="295" t="n"/>
      <c r="R2785" s="295" t="n"/>
      <c r="S2785" s="295" t="n"/>
      <c r="T2785" s="295" t="n"/>
      <c r="U2785" s="295" t="n"/>
      <c r="V2785" s="295" t="n"/>
      <c r="W2785" s="295" t="n"/>
      <c r="X2785" s="290" t="inlineStr">
        <is>
          <t>Se descarta</t>
        </is>
      </c>
    </row>
    <row r="2786" hidden="1" ht="15.75" customHeight="1" s="412">
      <c r="A2786" s="294" t="n"/>
      <c r="B2786" s="294" t="n"/>
      <c r="C2786" s="294" t="n"/>
      <c r="D2786" s="294" t="n"/>
      <c r="E2786" s="294" t="n"/>
      <c r="F2786" s="295" t="n"/>
      <c r="G2786" s="295" t="n"/>
      <c r="H2786" s="296" t="n"/>
      <c r="I2786" s="295" t="n"/>
      <c r="J2786" s="296" t="n"/>
      <c r="K2786" s="295" t="n"/>
      <c r="L2786" s="297" t="n"/>
      <c r="M2786" s="297">
        <f>'ENS TARDIO 201819'!$K2786-'ENS TARDIO 201819'!$I2786</f>
        <v/>
      </c>
      <c r="N2786" s="295" t="n"/>
      <c r="O2786" s="295" t="n"/>
      <c r="P2786" s="295" t="n"/>
      <c r="Q2786" s="295" t="n"/>
      <c r="R2786" s="295" t="n"/>
      <c r="S2786" s="295" t="n"/>
      <c r="T2786" s="295" t="n"/>
      <c r="U2786" s="295" t="n"/>
      <c r="V2786" s="295" t="n"/>
      <c r="W2786" s="295" t="n"/>
      <c r="X2786" s="290" t="inlineStr">
        <is>
          <t>Se descarta</t>
        </is>
      </c>
    </row>
    <row r="2787" hidden="1" ht="15.75" customHeight="1" s="412">
      <c r="A2787" s="294" t="n"/>
      <c r="B2787" s="294" t="n"/>
      <c r="C2787" s="294" t="n"/>
      <c r="D2787" s="294" t="n"/>
      <c r="E2787" s="294" t="n"/>
      <c r="F2787" s="295" t="n"/>
      <c r="G2787" s="295" t="n"/>
      <c r="H2787" s="296" t="n"/>
      <c r="I2787" s="295" t="n"/>
      <c r="J2787" s="296" t="n"/>
      <c r="K2787" s="295" t="n"/>
      <c r="L2787" s="297" t="n"/>
      <c r="M2787" s="297">
        <f>'ENS TARDIO 201819'!$K2787-'ENS TARDIO 201819'!$I2787</f>
        <v/>
      </c>
      <c r="N2787" s="295" t="n"/>
      <c r="O2787" s="295" t="n"/>
      <c r="P2787" s="295" t="n"/>
      <c r="Q2787" s="295" t="n"/>
      <c r="R2787" s="295" t="n"/>
      <c r="S2787" s="295" t="n"/>
      <c r="T2787" s="295" t="n"/>
      <c r="U2787" s="295" t="n"/>
      <c r="V2787" s="295" t="n"/>
      <c r="W2787" s="295" t="n"/>
      <c r="X2787" s="290" t="inlineStr">
        <is>
          <t>Se descarta</t>
        </is>
      </c>
    </row>
    <row r="2788" hidden="1" ht="15.75" customHeight="1" s="412">
      <c r="A2788" s="294" t="n"/>
      <c r="B2788" s="294" t="n"/>
      <c r="C2788" s="294" t="n"/>
      <c r="D2788" s="294" t="n"/>
      <c r="E2788" s="294" t="n"/>
      <c r="F2788" s="295" t="n"/>
      <c r="G2788" s="295" t="n"/>
      <c r="H2788" s="296" t="n"/>
      <c r="I2788" s="295" t="n"/>
      <c r="J2788" s="296" t="n"/>
      <c r="K2788" s="295" t="n"/>
      <c r="L2788" s="297" t="n"/>
      <c r="M2788" s="297">
        <f>'ENS TARDIO 201819'!$K2788-'ENS TARDIO 201819'!$I2788</f>
        <v/>
      </c>
      <c r="N2788" s="295" t="n"/>
      <c r="O2788" s="295" t="n"/>
      <c r="P2788" s="295" t="n"/>
      <c r="Q2788" s="295" t="n"/>
      <c r="R2788" s="295" t="n"/>
      <c r="S2788" s="295" t="n"/>
      <c r="T2788" s="295" t="n"/>
      <c r="U2788" s="295" t="n"/>
      <c r="V2788" s="295" t="n"/>
      <c r="W2788" s="295" t="n"/>
      <c r="X2788" s="290" t="inlineStr">
        <is>
          <t>Plot válido</t>
        </is>
      </c>
    </row>
    <row r="2789" hidden="1" ht="15.75" customHeight="1" s="412">
      <c r="A2789" s="294" t="n"/>
      <c r="B2789" s="294" t="n"/>
      <c r="C2789" s="294" t="n"/>
      <c r="D2789" s="294" t="n"/>
      <c r="E2789" s="294" t="n"/>
      <c r="F2789" s="295" t="n"/>
      <c r="G2789" s="295" t="n"/>
      <c r="H2789" s="296" t="n"/>
      <c r="I2789" s="295" t="n"/>
      <c r="J2789" s="296" t="n"/>
      <c r="K2789" s="295" t="n"/>
      <c r="L2789" s="297" t="n"/>
      <c r="M2789" s="297">
        <f>'ENS TARDIO 201819'!$K2789-'ENS TARDIO 201819'!$I2789</f>
        <v/>
      </c>
      <c r="N2789" s="295" t="n"/>
      <c r="O2789" s="295" t="n"/>
      <c r="P2789" s="295" t="n"/>
      <c r="Q2789" s="295" t="n"/>
      <c r="R2789" s="295" t="n"/>
      <c r="S2789" s="295" t="n"/>
      <c r="T2789" s="295" t="n"/>
      <c r="U2789" s="295" t="n"/>
      <c r="V2789" s="295" t="n"/>
      <c r="W2789" s="295" t="n"/>
      <c r="X2789" s="290" t="inlineStr">
        <is>
          <t>Plot válido</t>
        </is>
      </c>
    </row>
    <row r="2790" hidden="1" ht="15.75" customHeight="1" s="412">
      <c r="A2790" s="294" t="n"/>
      <c r="B2790" s="294" t="n"/>
      <c r="C2790" s="294" t="n"/>
      <c r="D2790" s="294" t="n"/>
      <c r="E2790" s="294" t="n"/>
      <c r="F2790" s="295" t="n"/>
      <c r="G2790" s="295" t="n"/>
      <c r="H2790" s="296" t="n"/>
      <c r="I2790" s="295" t="n"/>
      <c r="J2790" s="296" t="n"/>
      <c r="K2790" s="295" t="n"/>
      <c r="L2790" s="297" t="n"/>
      <c r="M2790" s="297">
        <f>'ENS TARDIO 201819'!$K2790-'ENS TARDIO 201819'!$I2790</f>
        <v/>
      </c>
      <c r="N2790" s="295" t="n"/>
      <c r="O2790" s="295" t="n"/>
      <c r="P2790" s="295" t="n"/>
      <c r="Q2790" s="295" t="n"/>
      <c r="R2790" s="295" t="n"/>
      <c r="S2790" s="295" t="n"/>
      <c r="T2790" s="295" t="n"/>
      <c r="U2790" s="295" t="n"/>
      <c r="V2790" s="295" t="n"/>
      <c r="W2790" s="295" t="n"/>
      <c r="X2790" s="290" t="inlineStr">
        <is>
          <t>Plot válido</t>
        </is>
      </c>
    </row>
    <row r="2791" hidden="1" ht="15.75" customHeight="1" s="412">
      <c r="A2791" s="294" t="n"/>
      <c r="B2791" s="294" t="n"/>
      <c r="C2791" s="294" t="n"/>
      <c r="D2791" s="294" t="n"/>
      <c r="E2791" s="294" t="n"/>
      <c r="F2791" s="295" t="n"/>
      <c r="G2791" s="295" t="n"/>
      <c r="H2791" s="296" t="n"/>
      <c r="I2791" s="295" t="n"/>
      <c r="J2791" s="296" t="n"/>
      <c r="K2791" s="295" t="n"/>
      <c r="L2791" s="297" t="n"/>
      <c r="M2791" s="297">
        <f>'ENS TARDIO 201819'!$K2791-'ENS TARDIO 201819'!$I2791</f>
        <v/>
      </c>
      <c r="N2791" s="295" t="n"/>
      <c r="O2791" s="295" t="n"/>
      <c r="P2791" s="295" t="n"/>
      <c r="Q2791" s="295" t="n"/>
      <c r="R2791" s="295" t="n"/>
      <c r="S2791" s="295" t="n"/>
      <c r="T2791" s="295" t="n"/>
      <c r="U2791" s="295" t="n"/>
      <c r="V2791" s="295" t="n"/>
      <c r="W2791" s="295" t="n"/>
      <c r="X2791" s="290" t="inlineStr">
        <is>
          <t>Plot válido</t>
        </is>
      </c>
    </row>
    <row r="2792" hidden="1" ht="15.75" customHeight="1" s="412">
      <c r="A2792" s="294" t="n"/>
      <c r="B2792" s="294" t="n"/>
      <c r="C2792" s="294" t="n"/>
      <c r="D2792" s="294" t="n"/>
      <c r="E2792" s="294" t="n"/>
      <c r="F2792" s="295" t="n"/>
      <c r="G2792" s="295" t="n"/>
      <c r="H2792" s="296" t="n"/>
      <c r="I2792" s="295" t="n"/>
      <c r="J2792" s="296" t="n"/>
      <c r="K2792" s="295" t="n"/>
      <c r="L2792" s="297" t="n"/>
      <c r="M2792" s="297">
        <f>'ENS TARDIO 201819'!$K2792-'ENS TARDIO 201819'!$I2792</f>
        <v/>
      </c>
      <c r="N2792" s="295" t="n"/>
      <c r="O2792" s="295" t="n"/>
      <c r="P2792" s="295" t="n"/>
      <c r="Q2792" s="295" t="n"/>
      <c r="R2792" s="295" t="n"/>
      <c r="S2792" s="295" t="n"/>
      <c r="T2792" s="295" t="n"/>
      <c r="U2792" s="295" t="n"/>
      <c r="V2792" s="295" t="n"/>
      <c r="W2792" s="295" t="n"/>
      <c r="X2792" s="290" t="inlineStr">
        <is>
          <t>Plot válido</t>
        </is>
      </c>
    </row>
    <row r="2793" hidden="1" ht="15.75" customHeight="1" s="412">
      <c r="A2793" s="294" t="n"/>
      <c r="B2793" s="294" t="n"/>
      <c r="C2793" s="294" t="n"/>
      <c r="D2793" s="294" t="n"/>
      <c r="E2793" s="294" t="n"/>
      <c r="F2793" s="295" t="n"/>
      <c r="G2793" s="295" t="n"/>
      <c r="H2793" s="296" t="n"/>
      <c r="I2793" s="295" t="n"/>
      <c r="J2793" s="296" t="n"/>
      <c r="K2793" s="295" t="n"/>
      <c r="L2793" s="297" t="n"/>
      <c r="M2793" s="297">
        <f>'ENS TARDIO 201819'!$K2793-'ENS TARDIO 201819'!$I2793</f>
        <v/>
      </c>
      <c r="N2793" s="295" t="n"/>
      <c r="O2793" s="295" t="n"/>
      <c r="P2793" s="295" t="n"/>
      <c r="Q2793" s="295" t="n"/>
      <c r="R2793" s="295" t="n"/>
      <c r="S2793" s="295" t="n"/>
      <c r="T2793" s="295" t="n"/>
      <c r="U2793" s="295" t="n"/>
      <c r="V2793" s="295" t="n"/>
      <c r="W2793" s="295" t="n"/>
      <c r="X2793" s="290" t="inlineStr">
        <is>
          <t>Plot válido</t>
        </is>
      </c>
    </row>
    <row r="2794" hidden="1" ht="15.75" customHeight="1" s="412">
      <c r="A2794" s="294" t="n"/>
      <c r="B2794" s="294" t="n"/>
      <c r="C2794" s="294" t="n"/>
      <c r="D2794" s="294" t="n"/>
      <c r="E2794" s="294" t="n"/>
      <c r="F2794" s="295" t="n"/>
      <c r="G2794" s="295" t="n"/>
      <c r="H2794" s="296" t="n"/>
      <c r="I2794" s="295" t="n"/>
      <c r="J2794" s="296" t="n"/>
      <c r="K2794" s="295" t="n"/>
      <c r="L2794" s="297" t="n"/>
      <c r="M2794" s="297">
        <f>'ENS TARDIO 201819'!$K2794-'ENS TARDIO 201819'!$I2794</f>
        <v/>
      </c>
      <c r="N2794" s="295" t="n"/>
      <c r="O2794" s="295" t="n"/>
      <c r="P2794" s="295" t="n"/>
      <c r="Q2794" s="295" t="n"/>
      <c r="R2794" s="295" t="n"/>
      <c r="S2794" s="295" t="n"/>
      <c r="T2794" s="295" t="n"/>
      <c r="U2794" s="295" t="n"/>
      <c r="V2794" s="295" t="n"/>
      <c r="W2794" s="295" t="n"/>
      <c r="X2794" s="290" t="inlineStr">
        <is>
          <t>Plot válido</t>
        </is>
      </c>
    </row>
    <row r="2795" hidden="1" ht="15.75" customHeight="1" s="412">
      <c r="A2795" s="294" t="n"/>
      <c r="B2795" s="294" t="n"/>
      <c r="C2795" s="294" t="n"/>
      <c r="D2795" s="294" t="n"/>
      <c r="E2795" s="294" t="n"/>
      <c r="F2795" s="295" t="n"/>
      <c r="G2795" s="295" t="n"/>
      <c r="H2795" s="296" t="n"/>
      <c r="I2795" s="295" t="n"/>
      <c r="J2795" s="296" t="n"/>
      <c r="K2795" s="295" t="n"/>
      <c r="L2795" s="297" t="n"/>
      <c r="M2795" s="297">
        <f>'ENS TARDIO 201819'!$K2795-'ENS TARDIO 201819'!$I2795</f>
        <v/>
      </c>
      <c r="N2795" s="295" t="n"/>
      <c r="O2795" s="295" t="n"/>
      <c r="P2795" s="295" t="n"/>
      <c r="Q2795" s="295" t="n"/>
      <c r="R2795" s="295" t="n"/>
      <c r="S2795" s="295" t="n"/>
      <c r="T2795" s="295" t="n"/>
      <c r="U2795" s="295" t="n"/>
      <c r="V2795" s="295" t="n"/>
      <c r="W2795" s="295" t="n"/>
      <c r="X2795" s="290" t="inlineStr">
        <is>
          <t>Plot válido</t>
        </is>
      </c>
    </row>
    <row r="2796" hidden="1" ht="15.75" customHeight="1" s="412">
      <c r="A2796" s="294" t="n"/>
      <c r="B2796" s="294" t="n"/>
      <c r="C2796" s="294" t="n"/>
      <c r="D2796" s="294" t="n"/>
      <c r="E2796" s="294" t="n"/>
      <c r="F2796" s="295" t="n"/>
      <c r="G2796" s="295" t="n"/>
      <c r="H2796" s="296" t="n"/>
      <c r="I2796" s="295" t="n"/>
      <c r="J2796" s="296" t="n"/>
      <c r="K2796" s="295" t="n"/>
      <c r="L2796" s="297" t="n"/>
      <c r="M2796" s="297">
        <f>'ENS TARDIO 201819'!$K2796-'ENS TARDIO 201819'!$I2796</f>
        <v/>
      </c>
      <c r="N2796" s="295" t="n"/>
      <c r="O2796" s="295" t="n"/>
      <c r="P2796" s="295" t="n"/>
      <c r="Q2796" s="295" t="n"/>
      <c r="R2796" s="295" t="n"/>
      <c r="S2796" s="295" t="n"/>
      <c r="T2796" s="295" t="n"/>
      <c r="U2796" s="295" t="n"/>
      <c r="V2796" s="295" t="n"/>
      <c r="W2796" s="295" t="n"/>
      <c r="X2796" s="290" t="inlineStr">
        <is>
          <t>Plot válido</t>
        </is>
      </c>
    </row>
    <row r="2797" hidden="1" ht="15.75" customHeight="1" s="412">
      <c r="A2797" s="294" t="n"/>
      <c r="B2797" s="294" t="n"/>
      <c r="C2797" s="294" t="n"/>
      <c r="D2797" s="294" t="n"/>
      <c r="E2797" s="294" t="n"/>
      <c r="F2797" s="295" t="n"/>
      <c r="G2797" s="295" t="n"/>
      <c r="H2797" s="296" t="n"/>
      <c r="I2797" s="295" t="n"/>
      <c r="J2797" s="296" t="n"/>
      <c r="K2797" s="295" t="n"/>
      <c r="L2797" s="297" t="n"/>
      <c r="M2797" s="297">
        <f>'ENS TARDIO 201819'!$K2797-'ENS TARDIO 201819'!$I2797</f>
        <v/>
      </c>
      <c r="N2797" s="295" t="n"/>
      <c r="O2797" s="295" t="n"/>
      <c r="P2797" s="295" t="n"/>
      <c r="Q2797" s="295" t="n"/>
      <c r="R2797" s="295" t="n"/>
      <c r="S2797" s="295" t="n"/>
      <c r="T2797" s="295" t="n"/>
      <c r="U2797" s="295" t="n"/>
      <c r="V2797" s="295" t="n"/>
      <c r="W2797" s="295" t="n"/>
      <c r="X2797" s="290" t="inlineStr">
        <is>
          <t>Plot válido</t>
        </is>
      </c>
    </row>
    <row r="2798" hidden="1" ht="15.75" customHeight="1" s="412">
      <c r="A2798" s="294" t="n"/>
      <c r="B2798" s="294" t="n"/>
      <c r="C2798" s="294" t="n"/>
      <c r="D2798" s="294" t="n"/>
      <c r="E2798" s="294" t="n"/>
      <c r="F2798" s="295" t="n"/>
      <c r="G2798" s="295" t="n"/>
      <c r="H2798" s="296" t="n"/>
      <c r="I2798" s="295" t="n"/>
      <c r="J2798" s="296" t="n"/>
      <c r="K2798" s="295" t="n"/>
      <c r="L2798" s="297" t="n"/>
      <c r="M2798" s="297">
        <f>'ENS TARDIO 201819'!$K2798-'ENS TARDIO 201819'!$I2798</f>
        <v/>
      </c>
      <c r="N2798" s="295" t="n"/>
      <c r="O2798" s="295" t="n"/>
      <c r="P2798" s="295" t="n"/>
      <c r="Q2798" s="295" t="n"/>
      <c r="R2798" s="295" t="n"/>
      <c r="S2798" s="295" t="n"/>
      <c r="T2798" s="295" t="n"/>
      <c r="U2798" s="295" t="n"/>
      <c r="V2798" s="295" t="n"/>
      <c r="W2798" s="295" t="n"/>
      <c r="X2798" s="290" t="inlineStr">
        <is>
          <t>Plot válido</t>
        </is>
      </c>
    </row>
    <row r="2799" hidden="1" ht="15.75" customHeight="1" s="412">
      <c r="A2799" s="294" t="n"/>
      <c r="B2799" s="294" t="n"/>
      <c r="C2799" s="294" t="n"/>
      <c r="D2799" s="294" t="n"/>
      <c r="E2799" s="294" t="n"/>
      <c r="F2799" s="295" t="n"/>
      <c r="G2799" s="295" t="n"/>
      <c r="H2799" s="296" t="n"/>
      <c r="I2799" s="295" t="n"/>
      <c r="J2799" s="296" t="n"/>
      <c r="K2799" s="295" t="n"/>
      <c r="L2799" s="297" t="n"/>
      <c r="M2799" s="297">
        <f>'ENS TARDIO 201819'!$K2799-'ENS TARDIO 201819'!$I2799</f>
        <v/>
      </c>
      <c r="N2799" s="295" t="n"/>
      <c r="O2799" s="295" t="n"/>
      <c r="P2799" s="295" t="n"/>
      <c r="Q2799" s="295" t="n"/>
      <c r="R2799" s="295" t="n"/>
      <c r="S2799" s="295" t="n"/>
      <c r="T2799" s="295" t="n"/>
      <c r="U2799" s="295" t="n"/>
      <c r="V2799" s="295" t="n"/>
      <c r="W2799" s="295" t="n"/>
      <c r="X2799" s="290" t="inlineStr">
        <is>
          <t>Plot válido</t>
        </is>
      </c>
    </row>
    <row r="2800" hidden="1" ht="15.75" customHeight="1" s="412">
      <c r="A2800" s="294" t="n"/>
      <c r="B2800" s="294" t="n"/>
      <c r="C2800" s="294" t="n"/>
      <c r="D2800" s="294" t="n"/>
      <c r="E2800" s="294" t="n"/>
      <c r="F2800" s="295" t="n"/>
      <c r="G2800" s="295" t="n"/>
      <c r="H2800" s="296" t="n"/>
      <c r="I2800" s="295" t="n"/>
      <c r="J2800" s="296" t="n"/>
      <c r="K2800" s="295" t="n"/>
      <c r="L2800" s="297" t="n"/>
      <c r="M2800" s="297">
        <f>'ENS TARDIO 201819'!$K2800-'ENS TARDIO 201819'!$I2800</f>
        <v/>
      </c>
      <c r="N2800" s="295" t="n"/>
      <c r="O2800" s="295" t="n"/>
      <c r="P2800" s="295" t="n"/>
      <c r="Q2800" s="295" t="n"/>
      <c r="R2800" s="295" t="n"/>
      <c r="S2800" s="295" t="n"/>
      <c r="T2800" s="295" t="n"/>
      <c r="U2800" s="295" t="n"/>
      <c r="V2800" s="295" t="n"/>
      <c r="W2800" s="295" t="n"/>
      <c r="X2800" s="290" t="inlineStr">
        <is>
          <t>Plot válido</t>
        </is>
      </c>
    </row>
    <row r="2801" hidden="1" ht="15.75" customHeight="1" s="412">
      <c r="A2801" s="294" t="n"/>
      <c r="B2801" s="294" t="n"/>
      <c r="C2801" s="294" t="n"/>
      <c r="D2801" s="294" t="n"/>
      <c r="E2801" s="294" t="n"/>
      <c r="F2801" s="295" t="n"/>
      <c r="G2801" s="295" t="n"/>
      <c r="H2801" s="296" t="n"/>
      <c r="I2801" s="295" t="n"/>
      <c r="J2801" s="296" t="n"/>
      <c r="K2801" s="295" t="n"/>
      <c r="L2801" s="297" t="n"/>
      <c r="M2801" s="297">
        <f>'ENS TARDIO 201819'!$K2801-'ENS TARDIO 201819'!$I2801</f>
        <v/>
      </c>
      <c r="N2801" s="295" t="n"/>
      <c r="O2801" s="295" t="n"/>
      <c r="P2801" s="295" t="n"/>
      <c r="Q2801" s="295" t="n"/>
      <c r="R2801" s="295" t="n"/>
      <c r="S2801" s="295" t="n"/>
      <c r="T2801" s="295" t="n"/>
      <c r="U2801" s="295" t="n"/>
      <c r="V2801" s="295" t="n"/>
      <c r="W2801" s="295" t="n"/>
      <c r="X2801" s="290" t="inlineStr">
        <is>
          <t>Plot válido</t>
        </is>
      </c>
    </row>
    <row r="2802" hidden="1" ht="15.75" customHeight="1" s="412">
      <c r="A2802" s="294" t="n"/>
      <c r="B2802" s="294" t="n"/>
      <c r="C2802" s="294" t="n"/>
      <c r="D2802" s="294" t="n"/>
      <c r="E2802" s="294" t="n"/>
      <c r="F2802" s="295" t="n"/>
      <c r="G2802" s="295" t="n"/>
      <c r="H2802" s="296" t="n"/>
      <c r="I2802" s="295" t="n"/>
      <c r="J2802" s="296" t="n"/>
      <c r="K2802" s="295" t="n"/>
      <c r="L2802" s="297" t="n"/>
      <c r="M2802" s="297">
        <f>'ENS TARDIO 201819'!$K2802-'ENS TARDIO 201819'!$I2802</f>
        <v/>
      </c>
      <c r="N2802" s="295" t="n"/>
      <c r="O2802" s="295" t="n"/>
      <c r="P2802" s="295" t="n"/>
      <c r="Q2802" s="295" t="n"/>
      <c r="R2802" s="295" t="n"/>
      <c r="S2802" s="295" t="n"/>
      <c r="T2802" s="295" t="n"/>
      <c r="U2802" s="295" t="n"/>
      <c r="V2802" s="295" t="n"/>
      <c r="W2802" s="295" t="n"/>
      <c r="X2802" s="290" t="inlineStr">
        <is>
          <t>Plot válido</t>
        </is>
      </c>
    </row>
    <row r="2803" hidden="1" ht="15.75" customHeight="1" s="412">
      <c r="A2803" s="294" t="n"/>
      <c r="B2803" s="294" t="n"/>
      <c r="C2803" s="294" t="n"/>
      <c r="D2803" s="294" t="n"/>
      <c r="E2803" s="294" t="n"/>
      <c r="F2803" s="295" t="n"/>
      <c r="G2803" s="295" t="n"/>
      <c r="H2803" s="296" t="n"/>
      <c r="I2803" s="295" t="n"/>
      <c r="J2803" s="296" t="n"/>
      <c r="K2803" s="295" t="n"/>
      <c r="L2803" s="297" t="n"/>
      <c r="M2803" s="297">
        <f>'ENS TARDIO 201819'!$K2803-'ENS TARDIO 201819'!$I2803</f>
        <v/>
      </c>
      <c r="N2803" s="295" t="n"/>
      <c r="O2803" s="295" t="n"/>
      <c r="P2803" s="295" t="n"/>
      <c r="Q2803" s="295" t="n"/>
      <c r="R2803" s="295" t="n"/>
      <c r="S2803" s="295" t="n"/>
      <c r="T2803" s="295" t="n"/>
      <c r="U2803" s="295" t="n"/>
      <c r="V2803" s="295" t="n"/>
      <c r="W2803" s="295" t="n"/>
      <c r="X2803" s="290" t="inlineStr">
        <is>
          <t>Plot válido</t>
        </is>
      </c>
    </row>
    <row r="2804" hidden="1" ht="15.75" customHeight="1" s="412">
      <c r="A2804" s="294" t="n"/>
      <c r="B2804" s="294" t="n"/>
      <c r="C2804" s="294" t="n"/>
      <c r="D2804" s="294" t="n"/>
      <c r="E2804" s="294" t="n"/>
      <c r="F2804" s="295" t="n"/>
      <c r="G2804" s="295" t="n"/>
      <c r="H2804" s="296" t="n"/>
      <c r="I2804" s="295" t="n"/>
      <c r="J2804" s="296" t="n"/>
      <c r="K2804" s="295" t="n"/>
      <c r="L2804" s="297" t="n"/>
      <c r="M2804" s="297">
        <f>'ENS TARDIO 201819'!$K2804-'ENS TARDIO 201819'!$I2804</f>
        <v/>
      </c>
      <c r="N2804" s="295" t="n"/>
      <c r="O2804" s="295" t="n"/>
      <c r="P2804" s="295" t="n"/>
      <c r="Q2804" s="295" t="n"/>
      <c r="R2804" s="295" t="n"/>
      <c r="S2804" s="295" t="n"/>
      <c r="T2804" s="295" t="n"/>
      <c r="U2804" s="295" t="n"/>
      <c r="V2804" s="295" t="n"/>
      <c r="W2804" s="295" t="n"/>
      <c r="X2804" s="290" t="inlineStr">
        <is>
          <t>Plot válido</t>
        </is>
      </c>
    </row>
    <row r="2805" hidden="1" ht="15.75" customHeight="1" s="412">
      <c r="A2805" s="294" t="n"/>
      <c r="B2805" s="294" t="n"/>
      <c r="C2805" s="294" t="n"/>
      <c r="D2805" s="294" t="n"/>
      <c r="E2805" s="294" t="n"/>
      <c r="F2805" s="295" t="n"/>
      <c r="G2805" s="295" t="n"/>
      <c r="H2805" s="296" t="n"/>
      <c r="I2805" s="295" t="n"/>
      <c r="J2805" s="296" t="n"/>
      <c r="K2805" s="295" t="n"/>
      <c r="L2805" s="297" t="n"/>
      <c r="M2805" s="297">
        <f>'ENS TARDIO 201819'!$K2805-'ENS TARDIO 201819'!$I2805</f>
        <v/>
      </c>
      <c r="N2805" s="295" t="n"/>
      <c r="O2805" s="295" t="n"/>
      <c r="P2805" s="295" t="n"/>
      <c r="Q2805" s="295" t="n"/>
      <c r="R2805" s="295" t="n"/>
      <c r="S2805" s="295" t="n"/>
      <c r="T2805" s="295" t="n"/>
      <c r="U2805" s="295" t="n"/>
      <c r="V2805" s="295" t="n"/>
      <c r="W2805" s="295" t="n"/>
      <c r="X2805" s="290" t="inlineStr">
        <is>
          <t>Plot válido</t>
        </is>
      </c>
    </row>
    <row r="2806" hidden="1" ht="15.75" customHeight="1" s="412">
      <c r="A2806" s="294" t="n"/>
      <c r="B2806" s="294" t="n"/>
      <c r="C2806" s="294" t="n"/>
      <c r="D2806" s="294" t="n"/>
      <c r="E2806" s="294" t="n"/>
      <c r="F2806" s="295" t="n"/>
      <c r="G2806" s="295" t="n"/>
      <c r="H2806" s="296" t="n"/>
      <c r="I2806" s="295" t="n"/>
      <c r="J2806" s="296" t="n"/>
      <c r="K2806" s="295" t="n"/>
      <c r="L2806" s="297" t="n"/>
      <c r="M2806" s="297">
        <f>'ENS TARDIO 201819'!$K2806-'ENS TARDIO 201819'!$I2806</f>
        <v/>
      </c>
      <c r="N2806" s="295" t="n"/>
      <c r="O2806" s="295" t="n"/>
      <c r="P2806" s="295" t="n"/>
      <c r="Q2806" s="295" t="n"/>
      <c r="R2806" s="295" t="n"/>
      <c r="S2806" s="295" t="n"/>
      <c r="T2806" s="295" t="n"/>
      <c r="U2806" s="295" t="n"/>
      <c r="V2806" s="295" t="n"/>
      <c r="W2806" s="295" t="n"/>
      <c r="X2806" s="290" t="inlineStr">
        <is>
          <t>Se descarta</t>
        </is>
      </c>
    </row>
    <row r="2807" hidden="1" ht="15.75" customHeight="1" s="412">
      <c r="A2807" s="294" t="n"/>
      <c r="B2807" s="294" t="n"/>
      <c r="C2807" s="294" t="n"/>
      <c r="D2807" s="294" t="n"/>
      <c r="E2807" s="294" t="n"/>
      <c r="F2807" s="295" t="n"/>
      <c r="G2807" s="295" t="n"/>
      <c r="H2807" s="296" t="n"/>
      <c r="I2807" s="295" t="n"/>
      <c r="J2807" s="296" t="n"/>
      <c r="K2807" s="295" t="n"/>
      <c r="L2807" s="297" t="n"/>
      <c r="M2807" s="297">
        <f>'ENS TARDIO 201819'!$K2807-'ENS TARDIO 201819'!$I2807</f>
        <v/>
      </c>
      <c r="N2807" s="295" t="n"/>
      <c r="O2807" s="295" t="n"/>
      <c r="P2807" s="295" t="n"/>
      <c r="Q2807" s="295" t="n"/>
      <c r="R2807" s="295" t="n"/>
      <c r="S2807" s="295" t="n"/>
      <c r="T2807" s="295" t="n"/>
      <c r="U2807" s="295" t="n"/>
      <c r="V2807" s="295" t="n"/>
      <c r="W2807" s="295" t="n"/>
      <c r="X2807" s="290" t="inlineStr">
        <is>
          <t>Se descarta</t>
        </is>
      </c>
    </row>
    <row r="2808" hidden="1" ht="15.75" customHeight="1" s="412">
      <c r="A2808" s="294" t="n"/>
      <c r="B2808" s="294" t="n"/>
      <c r="C2808" s="294" t="n"/>
      <c r="D2808" s="294" t="n"/>
      <c r="E2808" s="294" t="n"/>
      <c r="F2808" s="295" t="n"/>
      <c r="G2808" s="295" t="n"/>
      <c r="H2808" s="296" t="n"/>
      <c r="I2808" s="295" t="n"/>
      <c r="J2808" s="296" t="n"/>
      <c r="K2808" s="295" t="n"/>
      <c r="L2808" s="297" t="n"/>
      <c r="M2808" s="297">
        <f>'ENS TARDIO 201819'!$K2808-'ENS TARDIO 201819'!$I2808</f>
        <v/>
      </c>
      <c r="N2808" s="295" t="n"/>
      <c r="O2808" s="295" t="n"/>
      <c r="P2808" s="295" t="n"/>
      <c r="Q2808" s="295" t="n"/>
      <c r="R2808" s="295" t="n"/>
      <c r="S2808" s="295" t="n"/>
      <c r="T2808" s="295" t="n"/>
      <c r="U2808" s="295" t="n"/>
      <c r="V2808" s="295" t="n"/>
      <c r="W2808" s="295" t="n"/>
      <c r="X2808" s="290" t="inlineStr">
        <is>
          <t>Se descarta</t>
        </is>
      </c>
    </row>
    <row r="2809" hidden="1" ht="15.75" customHeight="1" s="412">
      <c r="A2809" s="294" t="n"/>
      <c r="B2809" s="294" t="n"/>
      <c r="C2809" s="294" t="n"/>
      <c r="D2809" s="294" t="n"/>
      <c r="E2809" s="294" t="n"/>
      <c r="F2809" s="295" t="n"/>
      <c r="G2809" s="295" t="n"/>
      <c r="H2809" s="296" t="n"/>
      <c r="I2809" s="295" t="n"/>
      <c r="J2809" s="296" t="n"/>
      <c r="K2809" s="295" t="n"/>
      <c r="L2809" s="297" t="n"/>
      <c r="M2809" s="297">
        <f>'ENS TARDIO 201819'!$K2809-'ENS TARDIO 201819'!$I2809</f>
        <v/>
      </c>
      <c r="N2809" s="295" t="n"/>
      <c r="O2809" s="295" t="n"/>
      <c r="P2809" s="295" t="n"/>
      <c r="Q2809" s="295" t="n"/>
      <c r="R2809" s="295" t="n"/>
      <c r="S2809" s="295" t="n"/>
      <c r="T2809" s="295" t="n"/>
      <c r="U2809" s="295" t="n"/>
      <c r="V2809" s="295" t="n"/>
      <c r="W2809" s="295" t="n"/>
      <c r="X2809" s="290" t="inlineStr">
        <is>
          <t>Se descarta</t>
        </is>
      </c>
    </row>
    <row r="2810" hidden="1" ht="15.75" customHeight="1" s="412">
      <c r="A2810" s="294" t="n"/>
      <c r="B2810" s="294" t="n"/>
      <c r="C2810" s="294" t="n"/>
      <c r="D2810" s="294" t="n"/>
      <c r="E2810" s="294" t="n"/>
      <c r="F2810" s="295" t="n"/>
      <c r="G2810" s="295" t="n"/>
      <c r="H2810" s="296" t="n"/>
      <c r="I2810" s="295" t="n"/>
      <c r="J2810" s="296" t="n"/>
      <c r="K2810" s="295" t="n"/>
      <c r="L2810" s="297" t="n"/>
      <c r="M2810" s="297">
        <f>'ENS TARDIO 201819'!$K2810-'ENS TARDIO 201819'!$I2810</f>
        <v/>
      </c>
      <c r="N2810" s="295" t="n"/>
      <c r="O2810" s="295" t="n"/>
      <c r="P2810" s="295" t="n"/>
      <c r="Q2810" s="295" t="n"/>
      <c r="R2810" s="295" t="n"/>
      <c r="S2810" s="295" t="n"/>
      <c r="T2810" s="295" t="n"/>
      <c r="U2810" s="295" t="n"/>
      <c r="V2810" s="295" t="n"/>
      <c r="W2810" s="295" t="n"/>
      <c r="X2810" s="290" t="inlineStr">
        <is>
          <t>Se descarta</t>
        </is>
      </c>
    </row>
    <row r="2811" hidden="1" ht="15.75" customHeight="1" s="412">
      <c r="A2811" s="294" t="n"/>
      <c r="B2811" s="294" t="n"/>
      <c r="C2811" s="294" t="n"/>
      <c r="D2811" s="294" t="n"/>
      <c r="E2811" s="294" t="n"/>
      <c r="F2811" s="295" t="n"/>
      <c r="G2811" s="295" t="n"/>
      <c r="H2811" s="296" t="n"/>
      <c r="I2811" s="295" t="n"/>
      <c r="J2811" s="296" t="n"/>
      <c r="K2811" s="295" t="n"/>
      <c r="L2811" s="297" t="n"/>
      <c r="M2811" s="297">
        <f>'ENS TARDIO 201819'!$K2811-'ENS TARDIO 201819'!$I2811</f>
        <v/>
      </c>
      <c r="N2811" s="295" t="n"/>
      <c r="O2811" s="295" t="n"/>
      <c r="P2811" s="295" t="n"/>
      <c r="Q2811" s="295" t="n"/>
      <c r="R2811" s="295" t="n"/>
      <c r="S2811" s="295" t="n"/>
      <c r="T2811" s="295" t="n"/>
      <c r="U2811" s="295" t="n"/>
      <c r="V2811" s="295" t="n"/>
      <c r="W2811" s="295" t="n"/>
      <c r="X2811" s="290" t="inlineStr">
        <is>
          <t>Se descarta</t>
        </is>
      </c>
    </row>
    <row r="2812" hidden="1" ht="15.75" customHeight="1" s="412">
      <c r="A2812" s="294" t="n"/>
      <c r="B2812" s="294" t="n"/>
      <c r="C2812" s="294" t="n"/>
      <c r="D2812" s="294" t="n"/>
      <c r="E2812" s="294" t="n"/>
      <c r="F2812" s="295" t="n"/>
      <c r="G2812" s="295" t="n"/>
      <c r="H2812" s="296" t="n"/>
      <c r="I2812" s="295" t="n"/>
      <c r="J2812" s="296" t="n"/>
      <c r="K2812" s="295" t="n"/>
      <c r="L2812" s="297" t="n"/>
      <c r="M2812" s="297">
        <f>'ENS TARDIO 201819'!$K2812-'ENS TARDIO 201819'!$I2812</f>
        <v/>
      </c>
      <c r="N2812" s="295" t="n"/>
      <c r="O2812" s="295" t="n"/>
      <c r="P2812" s="295" t="n"/>
      <c r="Q2812" s="295" t="n"/>
      <c r="R2812" s="295" t="n"/>
      <c r="S2812" s="295" t="n"/>
      <c r="T2812" s="295" t="n"/>
      <c r="U2812" s="295" t="n"/>
      <c r="V2812" s="295" t="n"/>
      <c r="W2812" s="295" t="n"/>
      <c r="X2812" s="290" t="inlineStr">
        <is>
          <t>Se descarta</t>
        </is>
      </c>
    </row>
    <row r="2813" hidden="1" ht="15.75" customHeight="1" s="412">
      <c r="A2813" s="294" t="n"/>
      <c r="B2813" s="294" t="n"/>
      <c r="C2813" s="294" t="n"/>
      <c r="D2813" s="294" t="n"/>
      <c r="E2813" s="294" t="n"/>
      <c r="F2813" s="295" t="n"/>
      <c r="G2813" s="295" t="n"/>
      <c r="H2813" s="296" t="n"/>
      <c r="I2813" s="295" t="n"/>
      <c r="J2813" s="296" t="n"/>
      <c r="K2813" s="295" t="n"/>
      <c r="L2813" s="297" t="n"/>
      <c r="M2813" s="297">
        <f>'ENS TARDIO 201819'!$K2813-'ENS TARDIO 201819'!$I2813</f>
        <v/>
      </c>
      <c r="N2813" s="295" t="n"/>
      <c r="O2813" s="295" t="n"/>
      <c r="P2813" s="295" t="n"/>
      <c r="Q2813" s="295" t="n"/>
      <c r="R2813" s="295" t="n"/>
      <c r="S2813" s="295" t="n"/>
      <c r="T2813" s="295" t="n"/>
      <c r="U2813" s="295" t="n"/>
      <c r="V2813" s="295" t="n"/>
      <c r="W2813" s="295" t="n"/>
      <c r="X2813" s="290" t="inlineStr">
        <is>
          <t>Se descarta</t>
        </is>
      </c>
    </row>
    <row r="2814" hidden="1" ht="15.75" customHeight="1" s="412">
      <c r="A2814" s="294" t="n"/>
      <c r="B2814" s="294" t="n"/>
      <c r="C2814" s="294" t="n"/>
      <c r="D2814" s="294" t="n"/>
      <c r="E2814" s="294" t="n"/>
      <c r="F2814" s="295" t="n"/>
      <c r="G2814" s="295" t="n"/>
      <c r="H2814" s="296" t="n"/>
      <c r="I2814" s="295" t="n"/>
      <c r="J2814" s="296" t="n"/>
      <c r="K2814" s="295" t="n"/>
      <c r="L2814" s="297" t="n"/>
      <c r="M2814" s="297">
        <f>'ENS TARDIO 201819'!$K2814-'ENS TARDIO 201819'!$I2814</f>
        <v/>
      </c>
      <c r="N2814" s="295" t="n"/>
      <c r="O2814" s="295" t="n"/>
      <c r="P2814" s="295" t="n"/>
      <c r="Q2814" s="295" t="n"/>
      <c r="R2814" s="295" t="n"/>
      <c r="S2814" s="295" t="n"/>
      <c r="T2814" s="295" t="n"/>
      <c r="U2814" s="295" t="n"/>
      <c r="V2814" s="295" t="n"/>
      <c r="W2814" s="295" t="n"/>
      <c r="X2814" s="290" t="inlineStr">
        <is>
          <t>Se descarta</t>
        </is>
      </c>
    </row>
    <row r="2815" hidden="1" ht="15.75" customHeight="1" s="412">
      <c r="A2815" s="294" t="n"/>
      <c r="B2815" s="294" t="n"/>
      <c r="C2815" s="294" t="n"/>
      <c r="D2815" s="294" t="n"/>
      <c r="E2815" s="294" t="n"/>
      <c r="F2815" s="295" t="n"/>
      <c r="G2815" s="295" t="n"/>
      <c r="H2815" s="296" t="n"/>
      <c r="I2815" s="295" t="n"/>
      <c r="J2815" s="296" t="n"/>
      <c r="K2815" s="295" t="n"/>
      <c r="L2815" s="297" t="n"/>
      <c r="M2815" s="297">
        <f>'ENS TARDIO 201819'!$K2815-'ENS TARDIO 201819'!$I2815</f>
        <v/>
      </c>
      <c r="N2815" s="295" t="n"/>
      <c r="O2815" s="295" t="n"/>
      <c r="P2815" s="295" t="n"/>
      <c r="Q2815" s="295" t="n"/>
      <c r="R2815" s="295" t="n"/>
      <c r="S2815" s="295" t="n"/>
      <c r="T2815" s="295" t="n"/>
      <c r="U2815" s="295" t="n"/>
      <c r="V2815" s="295" t="n"/>
      <c r="W2815" s="295" t="n"/>
      <c r="X2815" s="290" t="inlineStr">
        <is>
          <t>Se descarta</t>
        </is>
      </c>
    </row>
    <row r="2816" hidden="1" ht="15.75" customHeight="1" s="412">
      <c r="A2816" s="294" t="n"/>
      <c r="B2816" s="294" t="n"/>
      <c r="C2816" s="294" t="n"/>
      <c r="D2816" s="294" t="n"/>
      <c r="E2816" s="294" t="n"/>
      <c r="F2816" s="295" t="n"/>
      <c r="G2816" s="295" t="n"/>
      <c r="H2816" s="296" t="n"/>
      <c r="I2816" s="295" t="n"/>
      <c r="J2816" s="296" t="n"/>
      <c r="K2816" s="295" t="n"/>
      <c r="L2816" s="297" t="n"/>
      <c r="M2816" s="297">
        <f>'ENS TARDIO 201819'!$K2816-'ENS TARDIO 201819'!$I2816</f>
        <v/>
      </c>
      <c r="N2816" s="295" t="n"/>
      <c r="O2816" s="295" t="n"/>
      <c r="P2816" s="295" t="n"/>
      <c r="Q2816" s="295" t="n"/>
      <c r="R2816" s="295" t="n"/>
      <c r="S2816" s="295" t="n"/>
      <c r="T2816" s="295" t="n"/>
      <c r="U2816" s="295" t="n"/>
      <c r="V2816" s="295" t="n"/>
      <c r="W2816" s="295" t="n"/>
      <c r="X2816" s="290" t="inlineStr">
        <is>
          <t>Plot válido</t>
        </is>
      </c>
    </row>
    <row r="2817" hidden="1" ht="15.75" customHeight="1" s="412">
      <c r="A2817" s="294" t="n"/>
      <c r="B2817" s="294" t="n"/>
      <c r="C2817" s="294" t="n"/>
      <c r="D2817" s="294" t="n"/>
      <c r="E2817" s="294" t="n"/>
      <c r="F2817" s="295" t="n"/>
      <c r="G2817" s="295" t="n"/>
      <c r="H2817" s="296" t="n"/>
      <c r="I2817" s="295" t="n"/>
      <c r="J2817" s="296" t="n"/>
      <c r="K2817" s="295" t="n"/>
      <c r="L2817" s="297" t="n"/>
      <c r="M2817" s="297">
        <f>'ENS TARDIO 201819'!$K2817-'ENS TARDIO 201819'!$I2817</f>
        <v/>
      </c>
      <c r="N2817" s="295" t="n"/>
      <c r="O2817" s="295" t="n"/>
      <c r="P2817" s="295" t="n"/>
      <c r="Q2817" s="295" t="n"/>
      <c r="R2817" s="295" t="n"/>
      <c r="S2817" s="295" t="n"/>
      <c r="T2817" s="295" t="n"/>
      <c r="U2817" s="295" t="n"/>
      <c r="V2817" s="295" t="n"/>
      <c r="W2817" s="295" t="n"/>
      <c r="X2817" s="290" t="inlineStr">
        <is>
          <t>Plot válido</t>
        </is>
      </c>
    </row>
    <row r="2818" hidden="1" ht="15.75" customHeight="1" s="412">
      <c r="A2818" s="294" t="n"/>
      <c r="B2818" s="294" t="n"/>
      <c r="C2818" s="294" t="n"/>
      <c r="D2818" s="294" t="n"/>
      <c r="E2818" s="294" t="n"/>
      <c r="F2818" s="295" t="n"/>
      <c r="G2818" s="295" t="n"/>
      <c r="H2818" s="296" t="n"/>
      <c r="I2818" s="295" t="n"/>
      <c r="J2818" s="296" t="n"/>
      <c r="K2818" s="295" t="n"/>
      <c r="L2818" s="297" t="n"/>
      <c r="M2818" s="297">
        <f>'ENS TARDIO 201819'!$K2818-'ENS TARDIO 201819'!$I2818</f>
        <v/>
      </c>
      <c r="N2818" s="295" t="n"/>
      <c r="O2818" s="295" t="n"/>
      <c r="P2818" s="295" t="n"/>
      <c r="Q2818" s="295" t="n"/>
      <c r="R2818" s="295" t="n"/>
      <c r="S2818" s="295" t="n"/>
      <c r="T2818" s="295" t="n"/>
      <c r="U2818" s="295" t="n"/>
      <c r="V2818" s="295" t="n"/>
      <c r="W2818" s="295" t="n"/>
      <c r="X2818" s="290" t="inlineStr">
        <is>
          <t>Plot válido</t>
        </is>
      </c>
    </row>
    <row r="2819" hidden="1" ht="15.75" customHeight="1" s="412">
      <c r="A2819" s="294" t="n"/>
      <c r="B2819" s="294" t="n"/>
      <c r="C2819" s="294" t="n"/>
      <c r="D2819" s="294" t="n"/>
      <c r="E2819" s="294" t="n"/>
      <c r="F2819" s="295" t="n"/>
      <c r="G2819" s="295" t="n"/>
      <c r="H2819" s="296" t="n"/>
      <c r="I2819" s="295" t="n"/>
      <c r="J2819" s="296" t="n"/>
      <c r="K2819" s="295" t="n"/>
      <c r="L2819" s="297" t="n"/>
      <c r="M2819" s="297">
        <f>'ENS TARDIO 201819'!$K2819-'ENS TARDIO 201819'!$I2819</f>
        <v/>
      </c>
      <c r="N2819" s="295" t="n"/>
      <c r="O2819" s="295" t="n"/>
      <c r="P2819" s="295" t="n"/>
      <c r="Q2819" s="295" t="n"/>
      <c r="R2819" s="295" t="n"/>
      <c r="S2819" s="295" t="n"/>
      <c r="T2819" s="295" t="n"/>
      <c r="U2819" s="295" t="n"/>
      <c r="V2819" s="295" t="n"/>
      <c r="W2819" s="295" t="n"/>
      <c r="X2819" s="290" t="inlineStr">
        <is>
          <t>Plot válido</t>
        </is>
      </c>
    </row>
    <row r="2820" hidden="1" ht="15.75" customHeight="1" s="412">
      <c r="A2820" s="294" t="n"/>
      <c r="B2820" s="294" t="n"/>
      <c r="C2820" s="294" t="n"/>
      <c r="D2820" s="294" t="n"/>
      <c r="E2820" s="294" t="n"/>
      <c r="F2820" s="295" t="n"/>
      <c r="G2820" s="295" t="n"/>
      <c r="H2820" s="296" t="n"/>
      <c r="I2820" s="295" t="n"/>
      <c r="J2820" s="296" t="n"/>
      <c r="K2820" s="295" t="n"/>
      <c r="L2820" s="297" t="n"/>
      <c r="M2820" s="297">
        <f>'ENS TARDIO 201819'!$K2820-'ENS TARDIO 201819'!$I2820</f>
        <v/>
      </c>
      <c r="N2820" s="295" t="n"/>
      <c r="O2820" s="295" t="n"/>
      <c r="P2820" s="295" t="n"/>
      <c r="Q2820" s="295" t="n"/>
      <c r="R2820" s="295" t="n"/>
      <c r="S2820" s="295" t="n"/>
      <c r="T2820" s="295" t="n"/>
      <c r="U2820" s="295" t="n"/>
      <c r="V2820" s="295" t="n"/>
      <c r="W2820" s="295" t="n"/>
      <c r="X2820" s="290" t="inlineStr">
        <is>
          <t>Plot válido</t>
        </is>
      </c>
    </row>
    <row r="2821" hidden="1" ht="15.75" customHeight="1" s="412">
      <c r="A2821" s="294" t="n"/>
      <c r="B2821" s="294" t="n"/>
      <c r="C2821" s="294" t="n"/>
      <c r="D2821" s="294" t="n"/>
      <c r="E2821" s="294" t="n"/>
      <c r="F2821" s="295" t="n"/>
      <c r="G2821" s="295" t="n"/>
      <c r="H2821" s="296" t="n"/>
      <c r="I2821" s="295" t="n"/>
      <c r="J2821" s="296" t="n"/>
      <c r="K2821" s="295" t="n"/>
      <c r="L2821" s="297" t="n"/>
      <c r="M2821" s="297">
        <f>'ENS TARDIO 201819'!$K2821-'ENS TARDIO 201819'!$I2821</f>
        <v/>
      </c>
      <c r="N2821" s="295" t="n"/>
      <c r="O2821" s="295" t="n"/>
      <c r="P2821" s="295" t="n"/>
      <c r="Q2821" s="295" t="n"/>
      <c r="R2821" s="295" t="n"/>
      <c r="S2821" s="295" t="n"/>
      <c r="T2821" s="295" t="n"/>
      <c r="U2821" s="295" t="n"/>
      <c r="V2821" s="295" t="n"/>
      <c r="W2821" s="295" t="n"/>
      <c r="X2821" s="290" t="inlineStr">
        <is>
          <t>Plot válido</t>
        </is>
      </c>
    </row>
    <row r="2822" hidden="1" ht="15.75" customHeight="1" s="412">
      <c r="A2822" s="294" t="n"/>
      <c r="B2822" s="294" t="n"/>
      <c r="C2822" s="294" t="n"/>
      <c r="D2822" s="294" t="n"/>
      <c r="E2822" s="294" t="n"/>
      <c r="F2822" s="295" t="n"/>
      <c r="G2822" s="295" t="n"/>
      <c r="H2822" s="296" t="n"/>
      <c r="I2822" s="295" t="n"/>
      <c r="J2822" s="296" t="n"/>
      <c r="K2822" s="295" t="n"/>
      <c r="L2822" s="297" t="n"/>
      <c r="M2822" s="297">
        <f>'ENS TARDIO 201819'!$K2822-'ENS TARDIO 201819'!$I2822</f>
        <v/>
      </c>
      <c r="N2822" s="295" t="n"/>
      <c r="O2822" s="295" t="n"/>
      <c r="P2822" s="295" t="n"/>
      <c r="Q2822" s="295" t="n"/>
      <c r="R2822" s="295" t="n"/>
      <c r="S2822" s="295" t="n"/>
      <c r="T2822" s="295" t="n"/>
      <c r="U2822" s="295" t="n"/>
      <c r="V2822" s="295" t="n"/>
      <c r="W2822" s="295" t="n"/>
      <c r="X2822" s="290" t="inlineStr">
        <is>
          <t>Plot válido</t>
        </is>
      </c>
    </row>
    <row r="2823" hidden="1" ht="15.75" customHeight="1" s="412">
      <c r="A2823" s="294" t="n"/>
      <c r="B2823" s="294" t="n"/>
      <c r="C2823" s="294" t="n"/>
      <c r="D2823" s="294" t="n"/>
      <c r="E2823" s="294" t="n"/>
      <c r="F2823" s="295" t="n"/>
      <c r="G2823" s="295" t="n"/>
      <c r="H2823" s="296" t="n"/>
      <c r="I2823" s="295" t="n"/>
      <c r="J2823" s="296" t="n"/>
      <c r="K2823" s="295" t="n"/>
      <c r="L2823" s="297" t="n"/>
      <c r="M2823" s="297">
        <f>'ENS TARDIO 201819'!$K2823-'ENS TARDIO 201819'!$I2823</f>
        <v/>
      </c>
      <c r="N2823" s="295" t="n"/>
      <c r="O2823" s="295" t="n"/>
      <c r="P2823" s="295" t="n"/>
      <c r="Q2823" s="295" t="n"/>
      <c r="R2823" s="295" t="n"/>
      <c r="S2823" s="295" t="n"/>
      <c r="T2823" s="295" t="n"/>
      <c r="U2823" s="295" t="n"/>
      <c r="V2823" s="295" t="n"/>
      <c r="W2823" s="295" t="n"/>
      <c r="X2823" s="290" t="inlineStr">
        <is>
          <t>Plot válido</t>
        </is>
      </c>
    </row>
    <row r="2824" hidden="1" ht="15.75" customHeight="1" s="412">
      <c r="A2824" s="294" t="n"/>
      <c r="B2824" s="294" t="n"/>
      <c r="C2824" s="294" t="n"/>
      <c r="D2824" s="294" t="n"/>
      <c r="E2824" s="294" t="n"/>
      <c r="F2824" s="295" t="n"/>
      <c r="G2824" s="295" t="n"/>
      <c r="H2824" s="296" t="n"/>
      <c r="I2824" s="295" t="n"/>
      <c r="J2824" s="296" t="n"/>
      <c r="K2824" s="295" t="n"/>
      <c r="L2824" s="297" t="n"/>
      <c r="M2824" s="297">
        <f>'ENS TARDIO 201819'!$K2824-'ENS TARDIO 201819'!$I2824</f>
        <v/>
      </c>
      <c r="N2824" s="295" t="n"/>
      <c r="O2824" s="295" t="n"/>
      <c r="P2824" s="295" t="n"/>
      <c r="Q2824" s="295" t="n"/>
      <c r="R2824" s="295" t="n"/>
      <c r="S2824" s="295" t="n"/>
      <c r="T2824" s="295" t="n"/>
      <c r="U2824" s="295" t="n"/>
      <c r="V2824" s="295" t="n"/>
      <c r="W2824" s="295" t="n"/>
      <c r="X2824" s="290" t="inlineStr">
        <is>
          <t>Se descarta</t>
        </is>
      </c>
    </row>
    <row r="2825" hidden="1" ht="15.75" customHeight="1" s="412">
      <c r="A2825" s="294" t="n"/>
      <c r="B2825" s="294" t="n"/>
      <c r="C2825" s="294" t="n"/>
      <c r="D2825" s="294" t="n"/>
      <c r="E2825" s="294" t="n"/>
      <c r="F2825" s="295" t="n"/>
      <c r="G2825" s="295" t="n"/>
      <c r="H2825" s="296" t="n"/>
      <c r="I2825" s="295" t="n"/>
      <c r="J2825" s="296" t="n"/>
      <c r="K2825" s="295" t="n"/>
      <c r="L2825" s="297" t="n"/>
      <c r="M2825" s="297">
        <f>'ENS TARDIO 201819'!$K2825-'ENS TARDIO 201819'!$I2825</f>
        <v/>
      </c>
      <c r="N2825" s="295" t="n"/>
      <c r="O2825" s="295" t="n"/>
      <c r="P2825" s="295" t="n"/>
      <c r="Q2825" s="295" t="n"/>
      <c r="R2825" s="295" t="n"/>
      <c r="S2825" s="295" t="n"/>
      <c r="T2825" s="295" t="n"/>
      <c r="U2825" s="295" t="n"/>
      <c r="V2825" s="295" t="n"/>
      <c r="W2825" s="295" t="n"/>
      <c r="X2825" s="290" t="inlineStr">
        <is>
          <t>Se descarta</t>
        </is>
      </c>
    </row>
    <row r="2826" hidden="1" ht="15.75" customHeight="1" s="412">
      <c r="A2826" s="294" t="n"/>
      <c r="B2826" s="294" t="n"/>
      <c r="C2826" s="294" t="n"/>
      <c r="D2826" s="294" t="n"/>
      <c r="E2826" s="294" t="n"/>
      <c r="F2826" s="295" t="n"/>
      <c r="G2826" s="295" t="n"/>
      <c r="H2826" s="296" t="n"/>
      <c r="I2826" s="295" t="n"/>
      <c r="J2826" s="296" t="n"/>
      <c r="K2826" s="295" t="n"/>
      <c r="L2826" s="297" t="n"/>
      <c r="M2826" s="297">
        <f>'ENS TARDIO 201819'!$K2826-'ENS TARDIO 201819'!$I2826</f>
        <v/>
      </c>
      <c r="N2826" s="295" t="n"/>
      <c r="O2826" s="295" t="n"/>
      <c r="P2826" s="295" t="n"/>
      <c r="Q2826" s="295" t="n"/>
      <c r="R2826" s="295" t="n"/>
      <c r="S2826" s="295" t="n"/>
      <c r="T2826" s="295" t="n"/>
      <c r="U2826" s="295" t="n"/>
      <c r="V2826" s="295" t="n"/>
      <c r="W2826" s="295" t="n"/>
      <c r="X2826" s="290" t="inlineStr">
        <is>
          <t>Se descarta</t>
        </is>
      </c>
    </row>
    <row r="2827" hidden="1" ht="15.75" customHeight="1" s="412">
      <c r="A2827" s="294" t="n"/>
      <c r="B2827" s="294" t="n"/>
      <c r="C2827" s="294" t="n"/>
      <c r="D2827" s="294" t="n"/>
      <c r="E2827" s="294" t="n"/>
      <c r="F2827" s="295" t="n"/>
      <c r="G2827" s="295" t="n"/>
      <c r="H2827" s="296" t="n"/>
      <c r="I2827" s="295" t="n"/>
      <c r="J2827" s="296" t="n"/>
      <c r="K2827" s="295" t="n"/>
      <c r="L2827" s="297" t="n"/>
      <c r="M2827" s="297">
        <f>'ENS TARDIO 201819'!$K2827-'ENS TARDIO 201819'!$I2827</f>
        <v/>
      </c>
      <c r="N2827" s="295" t="n"/>
      <c r="O2827" s="295" t="n"/>
      <c r="P2827" s="295" t="n"/>
      <c r="Q2827" s="295" t="n"/>
      <c r="R2827" s="295" t="n"/>
      <c r="S2827" s="295" t="n"/>
      <c r="T2827" s="295" t="n"/>
      <c r="U2827" s="295" t="n"/>
      <c r="V2827" s="295" t="n"/>
      <c r="W2827" s="295" t="n"/>
      <c r="X2827" s="290" t="inlineStr">
        <is>
          <t>Se descarta</t>
        </is>
      </c>
    </row>
    <row r="2828" hidden="1" ht="15.75" customHeight="1" s="412">
      <c r="A2828" s="294" t="n"/>
      <c r="B2828" s="294" t="n"/>
      <c r="C2828" s="294" t="n"/>
      <c r="D2828" s="294" t="n"/>
      <c r="E2828" s="294" t="n"/>
      <c r="F2828" s="295" t="n"/>
      <c r="G2828" s="295" t="n"/>
      <c r="H2828" s="296" t="n"/>
      <c r="I2828" s="295" t="n"/>
      <c r="J2828" s="296" t="n"/>
      <c r="K2828" s="295" t="n"/>
      <c r="L2828" s="297" t="n"/>
      <c r="M2828" s="297">
        <f>'ENS TARDIO 201819'!$K2828-'ENS TARDIO 201819'!$I2828</f>
        <v/>
      </c>
      <c r="N2828" s="295" t="n"/>
      <c r="O2828" s="295" t="n"/>
      <c r="P2828" s="295" t="n"/>
      <c r="Q2828" s="295" t="n"/>
      <c r="R2828" s="295" t="n"/>
      <c r="S2828" s="295" t="n"/>
      <c r="T2828" s="295" t="n"/>
      <c r="U2828" s="295" t="n"/>
      <c r="V2828" s="295" t="n"/>
      <c r="W2828" s="295" t="n"/>
      <c r="X2828" s="290" t="inlineStr">
        <is>
          <t>Se descarta</t>
        </is>
      </c>
    </row>
    <row r="2829" hidden="1" ht="15.75" customHeight="1" s="412">
      <c r="A2829" s="294" t="n"/>
      <c r="B2829" s="294" t="n"/>
      <c r="C2829" s="294" t="n"/>
      <c r="D2829" s="294" t="n"/>
      <c r="E2829" s="294" t="n"/>
      <c r="F2829" s="295" t="n"/>
      <c r="G2829" s="295" t="n"/>
      <c r="H2829" s="296" t="n"/>
      <c r="I2829" s="295" t="n"/>
      <c r="J2829" s="296" t="n"/>
      <c r="K2829" s="295" t="n"/>
      <c r="L2829" s="297" t="n"/>
      <c r="M2829" s="297">
        <f>'ENS TARDIO 201819'!$K2829-'ENS TARDIO 201819'!$I2829</f>
        <v/>
      </c>
      <c r="N2829" s="295" t="n"/>
      <c r="O2829" s="295" t="n"/>
      <c r="P2829" s="295" t="n"/>
      <c r="Q2829" s="295" t="n"/>
      <c r="R2829" s="295" t="n"/>
      <c r="S2829" s="295" t="n"/>
      <c r="T2829" s="295" t="n"/>
      <c r="U2829" s="295" t="n"/>
      <c r="V2829" s="295" t="n"/>
      <c r="W2829" s="295" t="n"/>
      <c r="X2829" s="290" t="inlineStr">
        <is>
          <t>Se descarta</t>
        </is>
      </c>
    </row>
    <row r="2830" hidden="1" ht="15.75" customHeight="1" s="412">
      <c r="A2830" s="294" t="n"/>
      <c r="B2830" s="294" t="n"/>
      <c r="C2830" s="294" t="n"/>
      <c r="D2830" s="294" t="n"/>
      <c r="E2830" s="294" t="n"/>
      <c r="F2830" s="295" t="n"/>
      <c r="G2830" s="295" t="n"/>
      <c r="H2830" s="296" t="n"/>
      <c r="I2830" s="295" t="n"/>
      <c r="J2830" s="296" t="n"/>
      <c r="K2830" s="295" t="n"/>
      <c r="L2830" s="297" t="n"/>
      <c r="M2830" s="297">
        <f>'ENS TARDIO 201819'!$K2830-'ENS TARDIO 201819'!$I2830</f>
        <v/>
      </c>
      <c r="N2830" s="295" t="n"/>
      <c r="O2830" s="295" t="n"/>
      <c r="P2830" s="295" t="n"/>
      <c r="Q2830" s="295" t="n"/>
      <c r="R2830" s="295" t="n"/>
      <c r="S2830" s="295" t="n"/>
      <c r="T2830" s="295" t="n"/>
      <c r="U2830" s="295" t="n"/>
      <c r="V2830" s="295" t="n"/>
      <c r="W2830" s="295" t="n"/>
      <c r="X2830" s="290" t="inlineStr">
        <is>
          <t>Se descarta</t>
        </is>
      </c>
    </row>
    <row r="2831" hidden="1" ht="15.75" customHeight="1" s="412">
      <c r="A2831" s="294" t="n"/>
      <c r="B2831" s="294" t="n"/>
      <c r="C2831" s="294" t="n"/>
      <c r="D2831" s="294" t="n"/>
      <c r="E2831" s="294" t="n"/>
      <c r="F2831" s="295" t="n"/>
      <c r="G2831" s="295" t="n"/>
      <c r="H2831" s="296" t="n"/>
      <c r="I2831" s="295" t="n"/>
      <c r="J2831" s="296" t="n"/>
      <c r="K2831" s="295" t="n"/>
      <c r="L2831" s="297" t="n"/>
      <c r="M2831" s="297">
        <f>'ENS TARDIO 201819'!$K2831-'ENS TARDIO 201819'!$I2831</f>
        <v/>
      </c>
      <c r="N2831" s="295" t="n"/>
      <c r="O2831" s="295" t="n"/>
      <c r="P2831" s="295" t="n"/>
      <c r="Q2831" s="295" t="n"/>
      <c r="R2831" s="295" t="n"/>
      <c r="S2831" s="295" t="n"/>
      <c r="T2831" s="295" t="n"/>
      <c r="U2831" s="295" t="n"/>
      <c r="V2831" s="295" t="n"/>
      <c r="W2831" s="295" t="n"/>
      <c r="X2831" s="290" t="inlineStr">
        <is>
          <t>Se descarta</t>
        </is>
      </c>
    </row>
    <row r="2832" hidden="1" ht="15.75" customHeight="1" s="412">
      <c r="A2832" s="294" t="n"/>
      <c r="B2832" s="294" t="n"/>
      <c r="C2832" s="294" t="n"/>
      <c r="D2832" s="294" t="n"/>
      <c r="E2832" s="294" t="n"/>
      <c r="F2832" s="295" t="n"/>
      <c r="G2832" s="295" t="n"/>
      <c r="H2832" s="296" t="n"/>
      <c r="I2832" s="295" t="n"/>
      <c r="J2832" s="296" t="n"/>
      <c r="K2832" s="295" t="n"/>
      <c r="L2832" s="297" t="n"/>
      <c r="M2832" s="297">
        <f>'ENS TARDIO 201819'!$K2832-'ENS TARDIO 201819'!$I2832</f>
        <v/>
      </c>
      <c r="N2832" s="295" t="n"/>
      <c r="O2832" s="295" t="n"/>
      <c r="P2832" s="295" t="n"/>
      <c r="Q2832" s="295" t="n"/>
      <c r="R2832" s="295" t="n"/>
      <c r="S2832" s="295" t="n"/>
      <c r="T2832" s="295" t="n"/>
      <c r="U2832" s="295" t="n"/>
      <c r="V2832" s="295" t="n"/>
      <c r="W2832" s="295" t="n"/>
      <c r="X2832" s="290" t="inlineStr">
        <is>
          <t>Se descarta</t>
        </is>
      </c>
    </row>
    <row r="2833" hidden="1" ht="15.75" customHeight="1" s="412">
      <c r="A2833" s="294" t="n"/>
      <c r="B2833" s="294" t="n"/>
      <c r="C2833" s="294" t="n"/>
      <c r="D2833" s="294" t="n"/>
      <c r="E2833" s="294" t="n"/>
      <c r="F2833" s="295" t="n"/>
      <c r="G2833" s="295" t="n"/>
      <c r="H2833" s="296" t="n"/>
      <c r="I2833" s="295" t="n"/>
      <c r="J2833" s="296" t="n"/>
      <c r="K2833" s="295" t="n"/>
      <c r="L2833" s="297" t="n"/>
      <c r="M2833" s="297">
        <f>'ENS TARDIO 201819'!$K2833-'ENS TARDIO 201819'!$I2833</f>
        <v/>
      </c>
      <c r="N2833" s="295" t="n"/>
      <c r="O2833" s="295" t="n"/>
      <c r="P2833" s="295" t="n"/>
      <c r="Q2833" s="295" t="n"/>
      <c r="R2833" s="295" t="n"/>
      <c r="S2833" s="295" t="n"/>
      <c r="T2833" s="295" t="n"/>
      <c r="U2833" s="295" t="n"/>
      <c r="V2833" s="295" t="n"/>
      <c r="W2833" s="295" t="n"/>
      <c r="X2833" s="290" t="inlineStr">
        <is>
          <t>Se descarta</t>
        </is>
      </c>
    </row>
    <row r="2834" hidden="1" ht="15.75" customHeight="1" s="412">
      <c r="A2834" s="294" t="n"/>
      <c r="B2834" s="294" t="n"/>
      <c r="C2834" s="294" t="n"/>
      <c r="D2834" s="294" t="n"/>
      <c r="E2834" s="294" t="n"/>
      <c r="F2834" s="295" t="n"/>
      <c r="G2834" s="295" t="n"/>
      <c r="H2834" s="296" t="n"/>
      <c r="I2834" s="295" t="n"/>
      <c r="J2834" s="296" t="n"/>
      <c r="K2834" s="295" t="n"/>
      <c r="L2834" s="297" t="n"/>
      <c r="M2834" s="297">
        <f>'ENS TARDIO 201819'!$K2834-'ENS TARDIO 201819'!$I2834</f>
        <v/>
      </c>
      <c r="N2834" s="295" t="n"/>
      <c r="O2834" s="295" t="n"/>
      <c r="P2834" s="295" t="n"/>
      <c r="Q2834" s="295" t="n"/>
      <c r="R2834" s="295" t="n"/>
      <c r="S2834" s="295" t="n"/>
      <c r="T2834" s="295" t="n"/>
      <c r="U2834" s="295" t="n"/>
      <c r="V2834" s="295" t="n"/>
      <c r="W2834" s="295" t="n"/>
      <c r="X2834" s="290" t="inlineStr">
        <is>
          <t>Se descarta</t>
        </is>
      </c>
    </row>
    <row r="2835" hidden="1" ht="15.75" customHeight="1" s="412">
      <c r="A2835" s="294" t="n"/>
      <c r="B2835" s="294" t="n"/>
      <c r="C2835" s="294" t="n"/>
      <c r="D2835" s="294" t="n"/>
      <c r="E2835" s="294" t="n"/>
      <c r="F2835" s="295" t="n"/>
      <c r="G2835" s="295" t="n"/>
      <c r="H2835" s="296" t="n"/>
      <c r="I2835" s="295" t="n"/>
      <c r="J2835" s="296" t="n"/>
      <c r="K2835" s="295" t="n"/>
      <c r="L2835" s="297" t="n"/>
      <c r="M2835" s="297">
        <f>'ENS TARDIO 201819'!$K2835-'ENS TARDIO 201819'!$I2835</f>
        <v/>
      </c>
      <c r="N2835" s="295" t="n"/>
      <c r="O2835" s="295" t="n"/>
      <c r="P2835" s="295" t="n"/>
      <c r="Q2835" s="295" t="n"/>
      <c r="R2835" s="295" t="n"/>
      <c r="S2835" s="295" t="n"/>
      <c r="T2835" s="295" t="n"/>
      <c r="U2835" s="295" t="n"/>
      <c r="V2835" s="295" t="n"/>
      <c r="W2835" s="295" t="n"/>
      <c r="X2835" s="290" t="inlineStr">
        <is>
          <t>Se descarta</t>
        </is>
      </c>
    </row>
    <row r="2836" hidden="1" ht="15.75" customHeight="1" s="412">
      <c r="A2836" s="294" t="n"/>
      <c r="B2836" s="294" t="n"/>
      <c r="C2836" s="294" t="n"/>
      <c r="D2836" s="294" t="n"/>
      <c r="E2836" s="294" t="n"/>
      <c r="F2836" s="295" t="n"/>
      <c r="G2836" s="295" t="n"/>
      <c r="H2836" s="296" t="n"/>
      <c r="I2836" s="295" t="n"/>
      <c r="J2836" s="296" t="n"/>
      <c r="K2836" s="295" t="n"/>
      <c r="L2836" s="297" t="n"/>
      <c r="M2836" s="297">
        <f>'ENS TARDIO 201819'!$K2836-'ENS TARDIO 201819'!$I2836</f>
        <v/>
      </c>
      <c r="N2836" s="295" t="n"/>
      <c r="O2836" s="295" t="n"/>
      <c r="P2836" s="295" t="n"/>
      <c r="Q2836" s="295" t="n"/>
      <c r="R2836" s="295" t="n"/>
      <c r="S2836" s="295" t="n"/>
      <c r="T2836" s="295" t="n"/>
      <c r="U2836" s="295" t="n"/>
      <c r="V2836" s="295" t="n"/>
      <c r="W2836" s="295" t="n"/>
      <c r="X2836" s="290" t="inlineStr">
        <is>
          <t>Plot válido</t>
        </is>
      </c>
    </row>
    <row r="2837" hidden="1" ht="15.75" customHeight="1" s="412">
      <c r="A2837" s="294" t="n"/>
      <c r="B2837" s="294" t="n"/>
      <c r="C2837" s="294" t="n"/>
      <c r="D2837" s="294" t="n"/>
      <c r="E2837" s="294" t="n"/>
      <c r="F2837" s="295" t="n"/>
      <c r="G2837" s="295" t="n"/>
      <c r="H2837" s="296" t="n"/>
      <c r="I2837" s="295" t="n"/>
      <c r="J2837" s="296" t="n"/>
      <c r="K2837" s="295" t="n"/>
      <c r="L2837" s="297" t="n"/>
      <c r="M2837" s="297">
        <f>'ENS TARDIO 201819'!$K2837-'ENS TARDIO 201819'!$I2837</f>
        <v/>
      </c>
      <c r="N2837" s="295" t="n"/>
      <c r="O2837" s="295" t="n"/>
      <c r="P2837" s="295" t="n"/>
      <c r="Q2837" s="295" t="n"/>
      <c r="R2837" s="295" t="n"/>
      <c r="S2837" s="295" t="n"/>
      <c r="T2837" s="295" t="n"/>
      <c r="U2837" s="295" t="n"/>
      <c r="V2837" s="295" t="n"/>
      <c r="W2837" s="295" t="n"/>
      <c r="X2837" s="290" t="inlineStr">
        <is>
          <t>Plot válido</t>
        </is>
      </c>
    </row>
    <row r="2838" hidden="1" ht="15.75" customHeight="1" s="412">
      <c r="A2838" s="294" t="n"/>
      <c r="B2838" s="294" t="n"/>
      <c r="C2838" s="294" t="n"/>
      <c r="D2838" s="294" t="n"/>
      <c r="E2838" s="294" t="n"/>
      <c r="F2838" s="295" t="n"/>
      <c r="G2838" s="295" t="n"/>
      <c r="H2838" s="296" t="n"/>
      <c r="I2838" s="295" t="n"/>
      <c r="J2838" s="296" t="n"/>
      <c r="K2838" s="295" t="n"/>
      <c r="L2838" s="297" t="n"/>
      <c r="M2838" s="297">
        <f>'ENS TARDIO 201819'!$K2838-'ENS TARDIO 201819'!$I2838</f>
        <v/>
      </c>
      <c r="N2838" s="295" t="n"/>
      <c r="O2838" s="295" t="n"/>
      <c r="P2838" s="295" t="n"/>
      <c r="Q2838" s="295" t="n"/>
      <c r="R2838" s="295" t="n"/>
      <c r="S2838" s="295" t="n"/>
      <c r="T2838" s="295" t="n"/>
      <c r="U2838" s="295" t="n"/>
      <c r="V2838" s="295" t="n"/>
      <c r="W2838" s="295" t="n"/>
      <c r="X2838" s="290" t="inlineStr">
        <is>
          <t>Plot válido</t>
        </is>
      </c>
    </row>
    <row r="2839" hidden="1" ht="15.75" customHeight="1" s="412">
      <c r="A2839" s="294" t="n"/>
      <c r="B2839" s="294" t="n"/>
      <c r="C2839" s="294" t="n"/>
      <c r="D2839" s="294" t="n"/>
      <c r="E2839" s="294" t="n"/>
      <c r="F2839" s="295" t="n"/>
      <c r="G2839" s="295" t="n"/>
      <c r="H2839" s="296" t="n"/>
      <c r="I2839" s="295" t="n"/>
      <c r="J2839" s="296" t="n"/>
      <c r="K2839" s="295" t="n"/>
      <c r="L2839" s="297" t="n"/>
      <c r="M2839" s="297">
        <f>'ENS TARDIO 201819'!$K2839-'ENS TARDIO 201819'!$I2839</f>
        <v/>
      </c>
      <c r="N2839" s="295" t="n"/>
      <c r="O2839" s="295" t="n"/>
      <c r="P2839" s="295" t="n"/>
      <c r="Q2839" s="295" t="n"/>
      <c r="R2839" s="295" t="n"/>
      <c r="S2839" s="295" t="n"/>
      <c r="T2839" s="295" t="n"/>
      <c r="U2839" s="295" t="n"/>
      <c r="V2839" s="295" t="n"/>
      <c r="W2839" s="295" t="n"/>
      <c r="X2839" s="290" t="inlineStr">
        <is>
          <t>Plot válido</t>
        </is>
      </c>
    </row>
    <row r="2840" hidden="1" ht="15.75" customHeight="1" s="412">
      <c r="A2840" s="294" t="n"/>
      <c r="B2840" s="294" t="n"/>
      <c r="C2840" s="294" t="n"/>
      <c r="D2840" s="294" t="n"/>
      <c r="E2840" s="294" t="n"/>
      <c r="F2840" s="295" t="n"/>
      <c r="G2840" s="295" t="n"/>
      <c r="H2840" s="296" t="n"/>
      <c r="I2840" s="295" t="n"/>
      <c r="J2840" s="296" t="n"/>
      <c r="K2840" s="295" t="n"/>
      <c r="L2840" s="297" t="n"/>
      <c r="M2840" s="297">
        <f>'ENS TARDIO 201819'!$K2840-'ENS TARDIO 201819'!$I2840</f>
        <v/>
      </c>
      <c r="N2840" s="295" t="n"/>
      <c r="O2840" s="295" t="n"/>
      <c r="P2840" s="295" t="n"/>
      <c r="Q2840" s="295" t="n"/>
      <c r="R2840" s="295" t="n"/>
      <c r="S2840" s="295" t="n"/>
      <c r="T2840" s="295" t="n"/>
      <c r="U2840" s="295" t="n"/>
      <c r="V2840" s="295" t="n"/>
      <c r="W2840" s="295" t="n"/>
      <c r="X2840" s="290" t="inlineStr">
        <is>
          <t>Plot válido</t>
        </is>
      </c>
    </row>
    <row r="2841" hidden="1" ht="15.75" customHeight="1" s="412">
      <c r="A2841" s="294" t="n"/>
      <c r="B2841" s="294" t="n"/>
      <c r="C2841" s="294" t="n"/>
      <c r="D2841" s="294" t="n"/>
      <c r="E2841" s="294" t="n"/>
      <c r="F2841" s="295" t="n"/>
      <c r="G2841" s="295" t="n"/>
      <c r="H2841" s="296" t="n"/>
      <c r="I2841" s="295" t="n"/>
      <c r="J2841" s="296" t="n"/>
      <c r="K2841" s="295" t="n"/>
      <c r="L2841" s="297" t="n"/>
      <c r="M2841" s="297">
        <f>'ENS TARDIO 201819'!$K2841-'ENS TARDIO 201819'!$I2841</f>
        <v/>
      </c>
      <c r="N2841" s="295" t="n"/>
      <c r="O2841" s="295" t="n"/>
      <c r="P2841" s="295" t="n"/>
      <c r="Q2841" s="295" t="n"/>
      <c r="R2841" s="295" t="n"/>
      <c r="S2841" s="295" t="n"/>
      <c r="T2841" s="295" t="n"/>
      <c r="U2841" s="295" t="n"/>
      <c r="V2841" s="295" t="n"/>
      <c r="W2841" s="295" t="n"/>
      <c r="X2841" s="290" t="inlineStr">
        <is>
          <t>Plot válido</t>
        </is>
      </c>
    </row>
    <row r="2842" hidden="1" ht="15.75" customHeight="1" s="412">
      <c r="A2842" s="294" t="n"/>
      <c r="B2842" s="294" t="n"/>
      <c r="C2842" s="294" t="n"/>
      <c r="D2842" s="294" t="n"/>
      <c r="E2842" s="294" t="n"/>
      <c r="F2842" s="295" t="n"/>
      <c r="G2842" s="295" t="n"/>
      <c r="H2842" s="296" t="n"/>
      <c r="I2842" s="295" t="n"/>
      <c r="J2842" s="296" t="n"/>
      <c r="K2842" s="295" t="n"/>
      <c r="L2842" s="297" t="n"/>
      <c r="M2842" s="297">
        <f>'ENS TARDIO 201819'!$K2842-'ENS TARDIO 201819'!$I2842</f>
        <v/>
      </c>
      <c r="N2842" s="295" t="n"/>
      <c r="O2842" s="295" t="n"/>
      <c r="P2842" s="295" t="n"/>
      <c r="Q2842" s="295" t="n"/>
      <c r="R2842" s="295" t="n"/>
      <c r="S2842" s="295" t="n"/>
      <c r="T2842" s="295" t="n"/>
      <c r="U2842" s="295" t="n"/>
      <c r="V2842" s="295" t="n"/>
      <c r="W2842" s="295" t="n"/>
      <c r="X2842" s="290" t="inlineStr">
        <is>
          <t>Plot válido</t>
        </is>
      </c>
    </row>
    <row r="2843" hidden="1" ht="15.75" customHeight="1" s="412">
      <c r="A2843" s="294" t="n"/>
      <c r="B2843" s="294" t="n"/>
      <c r="C2843" s="294" t="n"/>
      <c r="D2843" s="294" t="n"/>
      <c r="E2843" s="294" t="n"/>
      <c r="F2843" s="295" t="n"/>
      <c r="G2843" s="295" t="n"/>
      <c r="H2843" s="296" t="n"/>
      <c r="I2843" s="295" t="n"/>
      <c r="J2843" s="296" t="n"/>
      <c r="K2843" s="295" t="n"/>
      <c r="L2843" s="297" t="n"/>
      <c r="M2843" s="297">
        <f>'ENS TARDIO 201819'!$K2843-'ENS TARDIO 201819'!$I2843</f>
        <v/>
      </c>
      <c r="N2843" s="295" t="n"/>
      <c r="O2843" s="295" t="n"/>
      <c r="P2843" s="295" t="n"/>
      <c r="Q2843" s="295" t="n"/>
      <c r="R2843" s="295" t="n"/>
      <c r="S2843" s="295" t="n"/>
      <c r="T2843" s="295" t="n"/>
      <c r="U2843" s="295" t="n"/>
      <c r="V2843" s="295" t="n"/>
      <c r="W2843" s="295" t="n"/>
      <c r="X2843" s="290" t="inlineStr">
        <is>
          <t>Plot válido</t>
        </is>
      </c>
    </row>
    <row r="2844" hidden="1" ht="15.75" customHeight="1" s="412">
      <c r="A2844" s="294" t="n"/>
      <c r="B2844" s="294" t="n"/>
      <c r="C2844" s="294" t="n"/>
      <c r="D2844" s="294" t="n"/>
      <c r="E2844" s="294" t="n"/>
      <c r="F2844" s="295" t="n"/>
      <c r="G2844" s="295" t="n"/>
      <c r="H2844" s="296" t="n"/>
      <c r="I2844" s="295" t="n"/>
      <c r="J2844" s="296" t="n"/>
      <c r="K2844" s="295" t="n"/>
      <c r="L2844" s="297" t="n"/>
      <c r="M2844" s="297">
        <f>'ENS TARDIO 201819'!$K2844-'ENS TARDIO 201819'!$I2844</f>
        <v/>
      </c>
      <c r="N2844" s="295" t="n"/>
      <c r="O2844" s="295" t="n"/>
      <c r="P2844" s="295" t="n"/>
      <c r="Q2844" s="295" t="n"/>
      <c r="R2844" s="295" t="n"/>
      <c r="S2844" s="295" t="n"/>
      <c r="T2844" s="295" t="n"/>
      <c r="U2844" s="295" t="n"/>
      <c r="V2844" s="295" t="n"/>
      <c r="W2844" s="295" t="n"/>
      <c r="X2844" s="290" t="inlineStr">
        <is>
          <t>Plot válido</t>
        </is>
      </c>
    </row>
    <row r="2845" hidden="1" ht="15.75" customHeight="1" s="412">
      <c r="A2845" s="294" t="n"/>
      <c r="B2845" s="294" t="n"/>
      <c r="C2845" s="294" t="n"/>
      <c r="D2845" s="294" t="n"/>
      <c r="E2845" s="294" t="n"/>
      <c r="F2845" s="295" t="n"/>
      <c r="G2845" s="295" t="n"/>
      <c r="H2845" s="296" t="n"/>
      <c r="I2845" s="295" t="n"/>
      <c r="J2845" s="296" t="n"/>
      <c r="K2845" s="295" t="n"/>
      <c r="L2845" s="297" t="n"/>
      <c r="M2845" s="297">
        <f>'ENS TARDIO 201819'!$K2845-'ENS TARDIO 201819'!$I2845</f>
        <v/>
      </c>
      <c r="N2845" s="295" t="n"/>
      <c r="O2845" s="295" t="n"/>
      <c r="P2845" s="295" t="n"/>
      <c r="Q2845" s="295" t="n"/>
      <c r="R2845" s="295" t="n"/>
      <c r="S2845" s="295" t="n"/>
      <c r="T2845" s="295" t="n"/>
      <c r="U2845" s="295" t="n"/>
      <c r="V2845" s="295" t="n"/>
      <c r="W2845" s="295" t="n"/>
      <c r="X2845" s="290" t="inlineStr">
        <is>
          <t>Plot válido</t>
        </is>
      </c>
    </row>
    <row r="2846" hidden="1" ht="15.75" customHeight="1" s="412">
      <c r="A2846" s="294" t="n"/>
      <c r="B2846" s="294" t="n"/>
      <c r="C2846" s="294" t="n"/>
      <c r="D2846" s="294" t="n"/>
      <c r="E2846" s="294" t="n"/>
      <c r="F2846" s="295" t="n"/>
      <c r="G2846" s="295" t="n"/>
      <c r="H2846" s="296" t="n"/>
      <c r="I2846" s="295" t="n"/>
      <c r="J2846" s="296" t="n"/>
      <c r="K2846" s="295" t="n"/>
      <c r="L2846" s="297" t="n"/>
      <c r="M2846" s="297">
        <f>'ENS TARDIO 201819'!$K2846-'ENS TARDIO 201819'!$I2846</f>
        <v/>
      </c>
      <c r="N2846" s="295" t="n"/>
      <c r="O2846" s="295" t="n"/>
      <c r="P2846" s="295" t="n"/>
      <c r="Q2846" s="295" t="n"/>
      <c r="R2846" s="295" t="n"/>
      <c r="S2846" s="295" t="n"/>
      <c r="T2846" s="295" t="n"/>
      <c r="U2846" s="295" t="n"/>
      <c r="V2846" s="295" t="n"/>
      <c r="W2846" s="295" t="n"/>
      <c r="X2846" s="290" t="inlineStr">
        <is>
          <t>Plot válido</t>
        </is>
      </c>
    </row>
    <row r="2847" hidden="1" ht="15.75" customHeight="1" s="412">
      <c r="A2847" s="294" t="n"/>
      <c r="B2847" s="294" t="n"/>
      <c r="C2847" s="294" t="n"/>
      <c r="D2847" s="294" t="n"/>
      <c r="E2847" s="294" t="n"/>
      <c r="F2847" s="295" t="n"/>
      <c r="G2847" s="295" t="n"/>
      <c r="H2847" s="296" t="n"/>
      <c r="I2847" s="295" t="n"/>
      <c r="J2847" s="296" t="n"/>
      <c r="K2847" s="295" t="n"/>
      <c r="L2847" s="297" t="n"/>
      <c r="M2847" s="297">
        <f>'ENS TARDIO 201819'!$K2847-'ENS TARDIO 201819'!$I2847</f>
        <v/>
      </c>
      <c r="N2847" s="295" t="n"/>
      <c r="O2847" s="295" t="n"/>
      <c r="P2847" s="295" t="n"/>
      <c r="Q2847" s="295" t="n"/>
      <c r="R2847" s="295" t="n"/>
      <c r="S2847" s="295" t="n"/>
      <c r="T2847" s="295" t="n"/>
      <c r="U2847" s="295" t="n"/>
      <c r="V2847" s="295" t="n"/>
      <c r="W2847" s="295" t="n"/>
      <c r="X2847" s="290" t="inlineStr">
        <is>
          <t>Plot válido</t>
        </is>
      </c>
    </row>
    <row r="2848" hidden="1" ht="15.75" customHeight="1" s="412">
      <c r="A2848" s="294" t="n"/>
      <c r="B2848" s="294" t="n"/>
      <c r="C2848" s="294" t="n"/>
      <c r="D2848" s="294" t="n"/>
      <c r="E2848" s="294" t="n"/>
      <c r="F2848" s="295" t="n"/>
      <c r="G2848" s="295" t="n"/>
      <c r="H2848" s="296" t="n"/>
      <c r="I2848" s="295" t="n"/>
      <c r="J2848" s="296" t="n"/>
      <c r="K2848" s="295" t="n"/>
      <c r="L2848" s="297" t="n"/>
      <c r="M2848" s="297">
        <f>'ENS TARDIO 201819'!$K2848-'ENS TARDIO 201819'!$I2848</f>
        <v/>
      </c>
      <c r="N2848" s="295" t="n"/>
      <c r="O2848" s="295" t="n"/>
      <c r="P2848" s="295" t="n"/>
      <c r="Q2848" s="295" t="n"/>
      <c r="R2848" s="295" t="n"/>
      <c r="S2848" s="295" t="n"/>
      <c r="T2848" s="295" t="n"/>
      <c r="U2848" s="295" t="n"/>
      <c r="V2848" s="295" t="n"/>
      <c r="W2848" s="295" t="n"/>
      <c r="X2848" s="290" t="inlineStr">
        <is>
          <t>Plot válido</t>
        </is>
      </c>
    </row>
    <row r="2849" hidden="1" ht="15.75" customHeight="1" s="412">
      <c r="A2849" s="294" t="n"/>
      <c r="B2849" s="294" t="n"/>
      <c r="C2849" s="294" t="n"/>
      <c r="D2849" s="294" t="n"/>
      <c r="E2849" s="294" t="n"/>
      <c r="F2849" s="295" t="n"/>
      <c r="G2849" s="295" t="n"/>
      <c r="H2849" s="296" t="n"/>
      <c r="I2849" s="295" t="n"/>
      <c r="J2849" s="296" t="n"/>
      <c r="K2849" s="295" t="n"/>
      <c r="L2849" s="297" t="n"/>
      <c r="M2849" s="297">
        <f>'ENS TARDIO 201819'!$K2849-'ENS TARDIO 201819'!$I2849</f>
        <v/>
      </c>
      <c r="N2849" s="295" t="n"/>
      <c r="O2849" s="295" t="n"/>
      <c r="P2849" s="295" t="n"/>
      <c r="Q2849" s="295" t="n"/>
      <c r="R2849" s="295" t="n"/>
      <c r="S2849" s="295" t="n"/>
      <c r="T2849" s="295" t="n"/>
      <c r="U2849" s="295" t="n"/>
      <c r="V2849" s="295" t="n"/>
      <c r="W2849" s="295" t="n"/>
      <c r="X2849" s="290" t="inlineStr">
        <is>
          <t>Plot válido</t>
        </is>
      </c>
    </row>
    <row r="2850" hidden="1" ht="15.75" customHeight="1" s="412">
      <c r="A2850" s="294" t="n"/>
      <c r="B2850" s="294" t="n"/>
      <c r="C2850" s="294" t="n"/>
      <c r="D2850" s="294" t="n"/>
      <c r="E2850" s="294" t="n"/>
      <c r="F2850" s="295" t="n"/>
      <c r="G2850" s="295" t="n"/>
      <c r="H2850" s="296" t="n"/>
      <c r="I2850" s="295" t="n"/>
      <c r="J2850" s="296" t="n"/>
      <c r="K2850" s="295" t="n"/>
      <c r="L2850" s="297" t="n"/>
      <c r="M2850" s="297">
        <f>'ENS TARDIO 201819'!$K2850-'ENS TARDIO 201819'!$I2850</f>
        <v/>
      </c>
      <c r="N2850" s="295" t="n"/>
      <c r="O2850" s="295" t="n"/>
      <c r="P2850" s="295" t="n"/>
      <c r="Q2850" s="295" t="n"/>
      <c r="R2850" s="295" t="n"/>
      <c r="S2850" s="295" t="n"/>
      <c r="T2850" s="295" t="n"/>
      <c r="U2850" s="295" t="n"/>
      <c r="V2850" s="295" t="n"/>
      <c r="W2850" s="295" t="n"/>
      <c r="X2850" s="290" t="inlineStr">
        <is>
          <t>Plot válido</t>
        </is>
      </c>
    </row>
    <row r="2851" hidden="1" ht="15.75" customHeight="1" s="412">
      <c r="A2851" s="294" t="n"/>
      <c r="B2851" s="294" t="n"/>
      <c r="C2851" s="294" t="n"/>
      <c r="D2851" s="294" t="n"/>
      <c r="E2851" s="294" t="n"/>
      <c r="F2851" s="295" t="n"/>
      <c r="G2851" s="295" t="n"/>
      <c r="H2851" s="296" t="n"/>
      <c r="I2851" s="295" t="n"/>
      <c r="J2851" s="296" t="n"/>
      <c r="K2851" s="295" t="n"/>
      <c r="L2851" s="297" t="n"/>
      <c r="M2851" s="297">
        <f>'ENS TARDIO 201819'!$K2851-'ENS TARDIO 201819'!$I2851</f>
        <v/>
      </c>
      <c r="N2851" s="295" t="n"/>
      <c r="O2851" s="295" t="n"/>
      <c r="P2851" s="295" t="n"/>
      <c r="Q2851" s="295" t="n"/>
      <c r="R2851" s="295" t="n"/>
      <c r="S2851" s="295" t="n"/>
      <c r="T2851" s="295" t="n"/>
      <c r="U2851" s="295" t="n"/>
      <c r="V2851" s="295" t="n"/>
      <c r="W2851" s="295" t="n"/>
      <c r="X2851" s="290" t="inlineStr">
        <is>
          <t>Plot válido</t>
        </is>
      </c>
    </row>
    <row r="2852" hidden="1" ht="15.75" customHeight="1" s="412">
      <c r="A2852" s="294" t="n"/>
      <c r="B2852" s="294" t="n"/>
      <c r="C2852" s="294" t="n"/>
      <c r="D2852" s="294" t="n"/>
      <c r="E2852" s="294" t="n"/>
      <c r="F2852" s="295" t="n"/>
      <c r="G2852" s="295" t="n"/>
      <c r="H2852" s="296" t="n"/>
      <c r="I2852" s="295" t="n"/>
      <c r="J2852" s="296" t="n"/>
      <c r="K2852" s="295" t="n"/>
      <c r="L2852" s="297" t="n"/>
      <c r="M2852" s="297">
        <f>'ENS TARDIO 201819'!$K2852-'ENS TARDIO 201819'!$I2852</f>
        <v/>
      </c>
      <c r="N2852" s="295" t="n"/>
      <c r="O2852" s="295" t="n"/>
      <c r="P2852" s="295" t="n"/>
      <c r="Q2852" s="295" t="n"/>
      <c r="R2852" s="295" t="n"/>
      <c r="S2852" s="295" t="n"/>
      <c r="T2852" s="295" t="n"/>
      <c r="U2852" s="295" t="n"/>
      <c r="V2852" s="295" t="n"/>
      <c r="W2852" s="295" t="n"/>
      <c r="X2852" s="290" t="inlineStr">
        <is>
          <t>Plot válido</t>
        </is>
      </c>
    </row>
    <row r="2853" hidden="1" ht="15.75" customHeight="1" s="412">
      <c r="A2853" s="294" t="n"/>
      <c r="B2853" s="294" t="n"/>
      <c r="C2853" s="294" t="n"/>
      <c r="D2853" s="294" t="n"/>
      <c r="E2853" s="294" t="n"/>
      <c r="F2853" s="295" t="n"/>
      <c r="G2853" s="295" t="n"/>
      <c r="H2853" s="296" t="n"/>
      <c r="I2853" s="295" t="n"/>
      <c r="J2853" s="296" t="n"/>
      <c r="K2853" s="295" t="n"/>
      <c r="L2853" s="297" t="n"/>
      <c r="M2853" s="297">
        <f>'ENS TARDIO 201819'!$K2853-'ENS TARDIO 201819'!$I2853</f>
        <v/>
      </c>
      <c r="N2853" s="295" t="n"/>
      <c r="O2853" s="295" t="n"/>
      <c r="P2853" s="295" t="n"/>
      <c r="Q2853" s="295" t="n"/>
      <c r="R2853" s="295" t="n"/>
      <c r="S2853" s="295" t="n"/>
      <c r="T2853" s="295" t="n"/>
      <c r="U2853" s="295" t="n"/>
      <c r="V2853" s="295" t="n"/>
      <c r="W2853" s="295" t="n"/>
      <c r="X2853" s="290" t="inlineStr">
        <is>
          <t>Plot válido</t>
        </is>
      </c>
    </row>
    <row r="2854" hidden="1" ht="15.75" customHeight="1" s="412">
      <c r="A2854" s="294" t="n"/>
      <c r="B2854" s="294" t="n"/>
      <c r="C2854" s="294" t="n"/>
      <c r="D2854" s="294" t="n"/>
      <c r="E2854" s="294" t="n"/>
      <c r="F2854" s="295" t="n"/>
      <c r="G2854" s="295" t="n"/>
      <c r="H2854" s="296" t="n"/>
      <c r="I2854" s="295" t="n"/>
      <c r="J2854" s="296" t="n"/>
      <c r="K2854" s="295" t="n"/>
      <c r="L2854" s="297" t="n"/>
      <c r="M2854" s="297">
        <f>'ENS TARDIO 201819'!$K2854-'ENS TARDIO 201819'!$I2854</f>
        <v/>
      </c>
      <c r="N2854" s="295" t="n"/>
      <c r="O2854" s="295" t="n"/>
      <c r="P2854" s="295" t="n"/>
      <c r="Q2854" s="295" t="n"/>
      <c r="R2854" s="295" t="n"/>
      <c r="S2854" s="295" t="n"/>
      <c r="T2854" s="295" t="n"/>
      <c r="U2854" s="295" t="n"/>
      <c r="V2854" s="295" t="n"/>
      <c r="W2854" s="295" t="n"/>
      <c r="X2854" s="290" t="inlineStr">
        <is>
          <t>Plot válido</t>
        </is>
      </c>
    </row>
    <row r="2855" hidden="1" ht="15.75" customHeight="1" s="412">
      <c r="A2855" s="294" t="n"/>
      <c r="B2855" s="294" t="n"/>
      <c r="C2855" s="294" t="n"/>
      <c r="D2855" s="294" t="n"/>
      <c r="E2855" s="294" t="n"/>
      <c r="F2855" s="295" t="n"/>
      <c r="G2855" s="295" t="n"/>
      <c r="H2855" s="296" t="n"/>
      <c r="I2855" s="295" t="n"/>
      <c r="J2855" s="296" t="n"/>
      <c r="K2855" s="295" t="n"/>
      <c r="L2855" s="297" t="n"/>
      <c r="M2855" s="297">
        <f>'ENS TARDIO 201819'!$K2855-'ENS TARDIO 201819'!$I2855</f>
        <v/>
      </c>
      <c r="N2855" s="295" t="n"/>
      <c r="O2855" s="295" t="n"/>
      <c r="P2855" s="295" t="n"/>
      <c r="Q2855" s="295" t="n"/>
      <c r="R2855" s="295" t="n"/>
      <c r="S2855" s="295" t="n"/>
      <c r="T2855" s="295" t="n"/>
      <c r="U2855" s="295" t="n"/>
      <c r="V2855" s="295" t="n"/>
      <c r="W2855" s="295" t="n"/>
      <c r="X2855" s="290" t="inlineStr">
        <is>
          <t>Plot válido</t>
        </is>
      </c>
    </row>
    <row r="2856" hidden="1" ht="15.75" customHeight="1" s="412">
      <c r="A2856" s="294" t="n"/>
      <c r="B2856" s="294" t="n"/>
      <c r="C2856" s="294" t="n"/>
      <c r="D2856" s="294" t="n"/>
      <c r="E2856" s="294" t="n"/>
      <c r="F2856" s="295" t="n"/>
      <c r="G2856" s="295" t="n"/>
      <c r="H2856" s="296" t="n"/>
      <c r="I2856" s="295" t="n"/>
      <c r="J2856" s="296" t="n"/>
      <c r="K2856" s="295" t="n"/>
      <c r="L2856" s="297" t="n"/>
      <c r="M2856" s="297">
        <f>'ENS TARDIO 201819'!$K2856-'ENS TARDIO 201819'!$I2856</f>
        <v/>
      </c>
      <c r="N2856" s="295" t="n"/>
      <c r="O2856" s="295" t="n"/>
      <c r="P2856" s="295" t="n"/>
      <c r="Q2856" s="295" t="n"/>
      <c r="R2856" s="295" t="n"/>
      <c r="S2856" s="295" t="n"/>
      <c r="T2856" s="295" t="n"/>
      <c r="U2856" s="295" t="n"/>
      <c r="V2856" s="295" t="n"/>
      <c r="W2856" s="295" t="n"/>
      <c r="X2856" s="290" t="inlineStr">
        <is>
          <t>Se descarta</t>
        </is>
      </c>
    </row>
    <row r="2857" hidden="1" ht="15.75" customHeight="1" s="412">
      <c r="A2857" s="294" t="n"/>
      <c r="B2857" s="294" t="n"/>
      <c r="C2857" s="294" t="n"/>
      <c r="D2857" s="294" t="n"/>
      <c r="E2857" s="294" t="n"/>
      <c r="F2857" s="295" t="n"/>
      <c r="G2857" s="295" t="n"/>
      <c r="H2857" s="296" t="n"/>
      <c r="I2857" s="295" t="n"/>
      <c r="J2857" s="296" t="n"/>
      <c r="K2857" s="295" t="n"/>
      <c r="L2857" s="297" t="n"/>
      <c r="M2857" s="297">
        <f>'ENS TARDIO 201819'!$K2857-'ENS TARDIO 201819'!$I2857</f>
        <v/>
      </c>
      <c r="N2857" s="295" t="n"/>
      <c r="O2857" s="295" t="n"/>
      <c r="P2857" s="295" t="n"/>
      <c r="Q2857" s="295" t="n"/>
      <c r="R2857" s="295" t="n"/>
      <c r="S2857" s="295" t="n"/>
      <c r="T2857" s="295" t="n"/>
      <c r="U2857" s="295" t="n"/>
      <c r="V2857" s="295" t="n"/>
      <c r="W2857" s="295" t="n"/>
      <c r="X2857" s="290" t="inlineStr">
        <is>
          <t>Se descarta</t>
        </is>
      </c>
    </row>
    <row r="2858" hidden="1" ht="15.75" customHeight="1" s="412">
      <c r="A2858" s="294" t="n"/>
      <c r="B2858" s="294" t="n"/>
      <c r="C2858" s="294" t="n"/>
      <c r="D2858" s="294" t="n"/>
      <c r="E2858" s="294" t="n"/>
      <c r="F2858" s="295" t="n"/>
      <c r="G2858" s="295" t="n"/>
      <c r="H2858" s="296" t="n"/>
      <c r="I2858" s="295" t="n"/>
      <c r="J2858" s="296" t="n"/>
      <c r="K2858" s="295" t="n"/>
      <c r="L2858" s="297" t="n"/>
      <c r="M2858" s="297">
        <f>'ENS TARDIO 201819'!$K2858-'ENS TARDIO 201819'!$I2858</f>
        <v/>
      </c>
      <c r="N2858" s="295" t="n"/>
      <c r="O2858" s="295" t="n"/>
      <c r="P2858" s="295" t="n"/>
      <c r="Q2858" s="295" t="n"/>
      <c r="R2858" s="295" t="n"/>
      <c r="S2858" s="295" t="n"/>
      <c r="T2858" s="295" t="n"/>
      <c r="U2858" s="295" t="n"/>
      <c r="V2858" s="295" t="n"/>
      <c r="W2858" s="295" t="n"/>
      <c r="X2858" s="290" t="inlineStr">
        <is>
          <t>Se descarta</t>
        </is>
      </c>
    </row>
    <row r="2859" hidden="1" ht="15.75" customHeight="1" s="412">
      <c r="A2859" s="294" t="n"/>
      <c r="B2859" s="294" t="n"/>
      <c r="C2859" s="294" t="n"/>
      <c r="D2859" s="294" t="n"/>
      <c r="E2859" s="294" t="n"/>
      <c r="F2859" s="295" t="n"/>
      <c r="G2859" s="295" t="n"/>
      <c r="H2859" s="296" t="n"/>
      <c r="I2859" s="295" t="n"/>
      <c r="J2859" s="296" t="n"/>
      <c r="K2859" s="295" t="n"/>
      <c r="L2859" s="297" t="n"/>
      <c r="M2859" s="297">
        <f>'ENS TARDIO 201819'!$K2859-'ENS TARDIO 201819'!$I2859</f>
        <v/>
      </c>
      <c r="N2859" s="295" t="n"/>
      <c r="O2859" s="295" t="n"/>
      <c r="P2859" s="295" t="n"/>
      <c r="Q2859" s="295" t="n"/>
      <c r="R2859" s="295" t="n"/>
      <c r="S2859" s="295" t="n"/>
      <c r="T2859" s="295" t="n"/>
      <c r="U2859" s="295" t="n"/>
      <c r="V2859" s="295" t="n"/>
      <c r="W2859" s="295" t="n"/>
      <c r="X2859" s="290" t="inlineStr">
        <is>
          <t>Se descarta</t>
        </is>
      </c>
    </row>
    <row r="2860" hidden="1" ht="15.75" customHeight="1" s="412">
      <c r="A2860" s="294" t="n"/>
      <c r="B2860" s="294" t="n"/>
      <c r="C2860" s="294" t="n"/>
      <c r="D2860" s="294" t="n"/>
      <c r="E2860" s="294" t="n"/>
      <c r="F2860" s="295" t="n"/>
      <c r="G2860" s="295" t="n"/>
      <c r="H2860" s="296" t="n"/>
      <c r="I2860" s="295" t="n"/>
      <c r="J2860" s="296" t="n"/>
      <c r="K2860" s="295" t="n"/>
      <c r="L2860" s="297" t="n"/>
      <c r="M2860" s="297">
        <f>'ENS TARDIO 201819'!$K2860-'ENS TARDIO 201819'!$I2860</f>
        <v/>
      </c>
      <c r="N2860" s="295" t="n"/>
      <c r="O2860" s="295" t="n"/>
      <c r="P2860" s="295" t="n"/>
      <c r="Q2860" s="295" t="n"/>
      <c r="R2860" s="295" t="n"/>
      <c r="S2860" s="295" t="n"/>
      <c r="T2860" s="295" t="n"/>
      <c r="U2860" s="295" t="n"/>
      <c r="V2860" s="295" t="n"/>
      <c r="W2860" s="295" t="n"/>
      <c r="X2860" s="290" t="inlineStr">
        <is>
          <t>Se descarta</t>
        </is>
      </c>
    </row>
    <row r="2861" hidden="1" ht="15.75" customHeight="1" s="412">
      <c r="A2861" s="294" t="n"/>
      <c r="B2861" s="294" t="n"/>
      <c r="C2861" s="294" t="n"/>
      <c r="D2861" s="294" t="n"/>
      <c r="E2861" s="294" t="n"/>
      <c r="F2861" s="295" t="n"/>
      <c r="G2861" s="295" t="n"/>
      <c r="H2861" s="296" t="n"/>
      <c r="I2861" s="295" t="n"/>
      <c r="J2861" s="296" t="n"/>
      <c r="K2861" s="295" t="n"/>
      <c r="L2861" s="297" t="n"/>
      <c r="M2861" s="297">
        <f>'ENS TARDIO 201819'!$K2861-'ENS TARDIO 201819'!$I2861</f>
        <v/>
      </c>
      <c r="N2861" s="295" t="n"/>
      <c r="O2861" s="295" t="n"/>
      <c r="P2861" s="295" t="n"/>
      <c r="Q2861" s="295" t="n"/>
      <c r="R2861" s="295" t="n"/>
      <c r="S2861" s="295" t="n"/>
      <c r="T2861" s="295" t="n"/>
      <c r="U2861" s="295" t="n"/>
      <c r="V2861" s="295" t="n"/>
      <c r="W2861" s="295" t="n"/>
      <c r="X2861" s="290" t="inlineStr">
        <is>
          <t>Se descarta</t>
        </is>
      </c>
    </row>
    <row r="2862" hidden="1" ht="15.75" customHeight="1" s="412">
      <c r="A2862" s="294" t="n"/>
      <c r="B2862" s="294" t="n"/>
      <c r="C2862" s="294" t="n"/>
      <c r="D2862" s="294" t="n"/>
      <c r="E2862" s="294" t="n"/>
      <c r="F2862" s="295" t="n"/>
      <c r="G2862" s="295" t="n"/>
      <c r="H2862" s="296" t="n"/>
      <c r="I2862" s="295" t="n"/>
      <c r="J2862" s="296" t="n"/>
      <c r="K2862" s="295" t="n"/>
      <c r="L2862" s="297" t="n"/>
      <c r="M2862" s="297">
        <f>'ENS TARDIO 201819'!$K2862-'ENS TARDIO 201819'!$I2862</f>
        <v/>
      </c>
      <c r="N2862" s="295" t="n"/>
      <c r="O2862" s="295" t="n"/>
      <c r="P2862" s="295" t="n"/>
      <c r="Q2862" s="295" t="n"/>
      <c r="R2862" s="295" t="n"/>
      <c r="S2862" s="295" t="n"/>
      <c r="T2862" s="295" t="n"/>
      <c r="U2862" s="295" t="n"/>
      <c r="V2862" s="295" t="n"/>
      <c r="W2862" s="295" t="n"/>
      <c r="X2862" s="290" t="inlineStr">
        <is>
          <t>Se descarta</t>
        </is>
      </c>
    </row>
    <row r="2863" hidden="1" ht="15.75" customHeight="1" s="412">
      <c r="A2863" s="294" t="n"/>
      <c r="B2863" s="294" t="n"/>
      <c r="C2863" s="294" t="n"/>
      <c r="D2863" s="294" t="n"/>
      <c r="E2863" s="294" t="n"/>
      <c r="F2863" s="295" t="n"/>
      <c r="G2863" s="295" t="n"/>
      <c r="H2863" s="296" t="n"/>
      <c r="I2863" s="295" t="n"/>
      <c r="J2863" s="296" t="n"/>
      <c r="K2863" s="295" t="n"/>
      <c r="L2863" s="297" t="n"/>
      <c r="M2863" s="297">
        <f>'ENS TARDIO 201819'!$K2863-'ENS TARDIO 201819'!$I2863</f>
        <v/>
      </c>
      <c r="N2863" s="295" t="n"/>
      <c r="O2863" s="295" t="n"/>
      <c r="P2863" s="295" t="n"/>
      <c r="Q2863" s="295" t="n"/>
      <c r="R2863" s="295" t="n"/>
      <c r="S2863" s="295" t="n"/>
      <c r="T2863" s="295" t="n"/>
      <c r="U2863" s="295" t="n"/>
      <c r="V2863" s="295" t="n"/>
      <c r="W2863" s="295" t="n"/>
      <c r="X2863" s="290" t="inlineStr">
        <is>
          <t>Se descarta</t>
        </is>
      </c>
    </row>
    <row r="2864" hidden="1" ht="15.75" customHeight="1" s="412">
      <c r="A2864" s="294" t="n"/>
      <c r="B2864" s="294" t="n"/>
      <c r="C2864" s="294" t="n"/>
      <c r="D2864" s="294" t="n"/>
      <c r="E2864" s="294" t="n"/>
      <c r="F2864" s="295" t="n"/>
      <c r="G2864" s="295" t="n"/>
      <c r="H2864" s="296" t="n"/>
      <c r="I2864" s="295" t="n"/>
      <c r="J2864" s="296" t="n"/>
      <c r="K2864" s="295" t="n"/>
      <c r="L2864" s="297" t="n"/>
      <c r="M2864" s="297">
        <f>'ENS TARDIO 201819'!$K2864-'ENS TARDIO 201819'!$I2864</f>
        <v/>
      </c>
      <c r="N2864" s="295" t="n"/>
      <c r="O2864" s="295" t="n"/>
      <c r="P2864" s="295" t="n"/>
      <c r="Q2864" s="295" t="n"/>
      <c r="R2864" s="295" t="n"/>
      <c r="S2864" s="295" t="n"/>
      <c r="T2864" s="295" t="n"/>
      <c r="U2864" s="295" t="n"/>
      <c r="V2864" s="295" t="n"/>
      <c r="W2864" s="295" t="n"/>
      <c r="X2864" s="290" t="inlineStr">
        <is>
          <t>Se descarta</t>
        </is>
      </c>
    </row>
    <row r="2865" hidden="1" ht="15.75" customHeight="1" s="412">
      <c r="A2865" s="294" t="n"/>
      <c r="B2865" s="294" t="n"/>
      <c r="C2865" s="294" t="n"/>
      <c r="D2865" s="294" t="n"/>
      <c r="E2865" s="294" t="n"/>
      <c r="F2865" s="295" t="n"/>
      <c r="G2865" s="295" t="n"/>
      <c r="H2865" s="296" t="n"/>
      <c r="I2865" s="295" t="n"/>
      <c r="J2865" s="296" t="n"/>
      <c r="K2865" s="295" t="n"/>
      <c r="L2865" s="297" t="n"/>
      <c r="M2865" s="297">
        <f>'ENS TARDIO 201819'!$K2865-'ENS TARDIO 201819'!$I2865</f>
        <v/>
      </c>
      <c r="N2865" s="295" t="n"/>
      <c r="O2865" s="295" t="n"/>
      <c r="P2865" s="295" t="n"/>
      <c r="Q2865" s="295" t="n"/>
      <c r="R2865" s="295" t="n"/>
      <c r="S2865" s="295" t="n"/>
      <c r="T2865" s="295" t="n"/>
      <c r="U2865" s="295" t="n"/>
      <c r="V2865" s="295" t="n"/>
      <c r="W2865" s="295" t="n"/>
      <c r="X2865" s="290" t="inlineStr">
        <is>
          <t>Se descarta</t>
        </is>
      </c>
    </row>
    <row r="2866" hidden="1" ht="15.75" customHeight="1" s="412">
      <c r="A2866" s="294" t="n"/>
      <c r="B2866" s="294" t="n"/>
      <c r="C2866" s="294" t="n"/>
      <c r="D2866" s="294" t="n"/>
      <c r="E2866" s="294" t="n"/>
      <c r="F2866" s="295" t="n"/>
      <c r="G2866" s="295" t="n"/>
      <c r="H2866" s="296" t="n"/>
      <c r="I2866" s="295" t="n"/>
      <c r="J2866" s="296" t="n"/>
      <c r="K2866" s="295" t="n"/>
      <c r="L2866" s="297" t="n"/>
      <c r="M2866" s="297">
        <f>'ENS TARDIO 201819'!$K2866-'ENS TARDIO 201819'!$I2866</f>
        <v/>
      </c>
      <c r="N2866" s="295" t="n"/>
      <c r="O2866" s="295" t="n"/>
      <c r="P2866" s="295" t="n"/>
      <c r="Q2866" s="295" t="n"/>
      <c r="R2866" s="295" t="n"/>
      <c r="S2866" s="295" t="n"/>
      <c r="T2866" s="295" t="n"/>
      <c r="U2866" s="295" t="n"/>
      <c r="V2866" s="295" t="n"/>
      <c r="W2866" s="295" t="n"/>
      <c r="X2866" s="290" t="inlineStr">
        <is>
          <t>Se descarta</t>
        </is>
      </c>
    </row>
    <row r="2867" hidden="1" ht="15.75" customHeight="1" s="412">
      <c r="A2867" s="294" t="n"/>
      <c r="B2867" s="294" t="n"/>
      <c r="C2867" s="294" t="n"/>
      <c r="D2867" s="294" t="n"/>
      <c r="E2867" s="294" t="n"/>
      <c r="F2867" s="295" t="n"/>
      <c r="G2867" s="295" t="n"/>
      <c r="H2867" s="296" t="n"/>
      <c r="I2867" s="295" t="n"/>
      <c r="J2867" s="296" t="n"/>
      <c r="K2867" s="295" t="n"/>
      <c r="L2867" s="297" t="n"/>
      <c r="M2867" s="297">
        <f>'ENS TARDIO 201819'!$K2867-'ENS TARDIO 201819'!$I2867</f>
        <v/>
      </c>
      <c r="N2867" s="295" t="n"/>
      <c r="O2867" s="295" t="n"/>
      <c r="P2867" s="295" t="n"/>
      <c r="Q2867" s="295" t="n"/>
      <c r="R2867" s="295" t="n"/>
      <c r="S2867" s="295" t="n"/>
      <c r="T2867" s="295" t="n"/>
      <c r="U2867" s="295" t="n"/>
      <c r="V2867" s="295" t="n"/>
      <c r="W2867" s="295" t="n"/>
      <c r="X2867" s="290" t="inlineStr">
        <is>
          <t>Se descarta</t>
        </is>
      </c>
    </row>
    <row r="2868" hidden="1" ht="15.75" customHeight="1" s="412">
      <c r="A2868" s="294" t="n"/>
      <c r="B2868" s="294" t="n"/>
      <c r="C2868" s="294" t="n"/>
      <c r="D2868" s="294" t="n"/>
      <c r="E2868" s="294" t="n"/>
      <c r="F2868" s="295" t="n"/>
      <c r="G2868" s="295" t="n"/>
      <c r="H2868" s="296" t="n"/>
      <c r="I2868" s="295" t="n"/>
      <c r="J2868" s="296" t="n"/>
      <c r="K2868" s="295" t="n"/>
      <c r="L2868" s="297" t="n"/>
      <c r="M2868" s="297">
        <f>'ENS TARDIO 201819'!$K2868-'ENS TARDIO 201819'!$I2868</f>
        <v/>
      </c>
      <c r="N2868" s="295" t="n"/>
      <c r="O2868" s="295" t="n"/>
      <c r="P2868" s="295" t="n"/>
      <c r="Q2868" s="295" t="n"/>
      <c r="R2868" s="295" t="n"/>
      <c r="S2868" s="295" t="n"/>
      <c r="T2868" s="295" t="n"/>
      <c r="U2868" s="295" t="n"/>
      <c r="V2868" s="295" t="n"/>
      <c r="W2868" s="295" t="n"/>
      <c r="X2868" s="290" t="inlineStr">
        <is>
          <t>Plot válido</t>
        </is>
      </c>
    </row>
    <row r="2869" hidden="1" ht="15.75" customHeight="1" s="412">
      <c r="A2869" s="294" t="n"/>
      <c r="B2869" s="294" t="n"/>
      <c r="C2869" s="294" t="n"/>
      <c r="D2869" s="294" t="n"/>
      <c r="E2869" s="294" t="n"/>
      <c r="F2869" s="295" t="n"/>
      <c r="G2869" s="295" t="n"/>
      <c r="H2869" s="296" t="n"/>
      <c r="I2869" s="295" t="n"/>
      <c r="J2869" s="296" t="n"/>
      <c r="K2869" s="295" t="n"/>
      <c r="L2869" s="297" t="n"/>
      <c r="M2869" s="297">
        <f>'ENS TARDIO 201819'!$K2869-'ENS TARDIO 201819'!$I2869</f>
        <v/>
      </c>
      <c r="N2869" s="295" t="n"/>
      <c r="O2869" s="295" t="n"/>
      <c r="P2869" s="295" t="n"/>
      <c r="Q2869" s="295" t="n"/>
      <c r="R2869" s="295" t="n"/>
      <c r="S2869" s="295" t="n"/>
      <c r="T2869" s="295" t="n"/>
      <c r="U2869" s="295" t="n"/>
      <c r="V2869" s="295" t="n"/>
      <c r="W2869" s="295" t="n"/>
      <c r="X2869" s="290" t="inlineStr">
        <is>
          <t>Plot válido</t>
        </is>
      </c>
    </row>
    <row r="2870" hidden="1" ht="15.75" customHeight="1" s="412">
      <c r="A2870" s="294" t="n"/>
      <c r="B2870" s="294" t="n"/>
      <c r="C2870" s="294" t="n"/>
      <c r="D2870" s="294" t="n"/>
      <c r="E2870" s="294" t="n"/>
      <c r="F2870" s="295" t="n"/>
      <c r="G2870" s="295" t="n"/>
      <c r="H2870" s="296" t="n"/>
      <c r="I2870" s="295" t="n"/>
      <c r="J2870" s="296" t="n"/>
      <c r="K2870" s="295" t="n"/>
      <c r="L2870" s="297" t="n"/>
      <c r="M2870" s="297">
        <f>'ENS TARDIO 201819'!$K2870-'ENS TARDIO 201819'!$I2870</f>
        <v/>
      </c>
      <c r="N2870" s="295" t="n"/>
      <c r="O2870" s="295" t="n"/>
      <c r="P2870" s="295" t="n"/>
      <c r="Q2870" s="295" t="n"/>
      <c r="R2870" s="295" t="n"/>
      <c r="S2870" s="295" t="n"/>
      <c r="T2870" s="295" t="n"/>
      <c r="U2870" s="295" t="n"/>
      <c r="V2870" s="295" t="n"/>
      <c r="W2870" s="295" t="n"/>
      <c r="X2870" s="290" t="inlineStr">
        <is>
          <t>Plot válido</t>
        </is>
      </c>
    </row>
    <row r="2871" hidden="1" ht="15.75" customHeight="1" s="412">
      <c r="A2871" s="294" t="n"/>
      <c r="B2871" s="294" t="n"/>
      <c r="C2871" s="294" t="n"/>
      <c r="D2871" s="294" t="n"/>
      <c r="E2871" s="294" t="n"/>
      <c r="F2871" s="295" t="n"/>
      <c r="G2871" s="295" t="n"/>
      <c r="H2871" s="296" t="n"/>
      <c r="I2871" s="295" t="n"/>
      <c r="J2871" s="296" t="n"/>
      <c r="K2871" s="295" t="n"/>
      <c r="L2871" s="297" t="n"/>
      <c r="M2871" s="297">
        <f>'ENS TARDIO 201819'!$K2871-'ENS TARDIO 201819'!$I2871</f>
        <v/>
      </c>
      <c r="N2871" s="295" t="n"/>
      <c r="O2871" s="295" t="n"/>
      <c r="P2871" s="295" t="n"/>
      <c r="Q2871" s="295" t="n"/>
      <c r="R2871" s="295" t="n"/>
      <c r="S2871" s="295" t="n"/>
      <c r="T2871" s="295" t="n"/>
      <c r="U2871" s="295" t="n"/>
      <c r="V2871" s="295" t="n"/>
      <c r="W2871" s="295" t="n"/>
      <c r="X2871" s="290" t="inlineStr">
        <is>
          <t>Plot válido</t>
        </is>
      </c>
    </row>
    <row r="2872" hidden="1" ht="15.75" customHeight="1" s="412">
      <c r="A2872" s="294" t="n"/>
      <c r="B2872" s="294" t="n"/>
      <c r="C2872" s="294" t="n"/>
      <c r="D2872" s="294" t="n"/>
      <c r="E2872" s="294" t="n"/>
      <c r="F2872" s="295" t="n"/>
      <c r="G2872" s="295" t="n"/>
      <c r="H2872" s="296" t="n"/>
      <c r="I2872" s="295" t="n"/>
      <c r="J2872" s="296" t="n"/>
      <c r="K2872" s="295" t="n"/>
      <c r="L2872" s="297" t="n"/>
      <c r="M2872" s="297">
        <f>'ENS TARDIO 201819'!$K2872-'ENS TARDIO 201819'!$I2872</f>
        <v/>
      </c>
      <c r="N2872" s="295" t="n"/>
      <c r="O2872" s="295" t="n"/>
      <c r="P2872" s="295" t="n"/>
      <c r="Q2872" s="295" t="n"/>
      <c r="R2872" s="295" t="n"/>
      <c r="S2872" s="295" t="n"/>
      <c r="T2872" s="295" t="n"/>
      <c r="U2872" s="295" t="n"/>
      <c r="V2872" s="295" t="n"/>
      <c r="W2872" s="295" t="n"/>
      <c r="X2872" s="290" t="inlineStr">
        <is>
          <t>Plot válido</t>
        </is>
      </c>
    </row>
    <row r="2873" hidden="1" ht="15.75" customHeight="1" s="412">
      <c r="A2873" s="294" t="n"/>
      <c r="B2873" s="294" t="n"/>
      <c r="C2873" s="294" t="n"/>
      <c r="D2873" s="294" t="n"/>
      <c r="E2873" s="294" t="n"/>
      <c r="F2873" s="295" t="n"/>
      <c r="G2873" s="295" t="n"/>
      <c r="H2873" s="296" t="n"/>
      <c r="I2873" s="295" t="n"/>
      <c r="J2873" s="296" t="n"/>
      <c r="K2873" s="295" t="n"/>
      <c r="L2873" s="297" t="n"/>
      <c r="M2873" s="297">
        <f>'ENS TARDIO 201819'!$K2873-'ENS TARDIO 201819'!$I2873</f>
        <v/>
      </c>
      <c r="N2873" s="295" t="n"/>
      <c r="O2873" s="295" t="n"/>
      <c r="P2873" s="295" t="n"/>
      <c r="Q2873" s="295" t="n"/>
      <c r="R2873" s="295" t="n"/>
      <c r="S2873" s="295" t="n"/>
      <c r="T2873" s="295" t="n"/>
      <c r="U2873" s="295" t="n"/>
      <c r="V2873" s="295" t="n"/>
      <c r="W2873" s="295" t="n"/>
      <c r="X2873" s="290" t="inlineStr">
        <is>
          <t>Plot válido</t>
        </is>
      </c>
    </row>
    <row r="2874" hidden="1" ht="15.75" customHeight="1" s="412">
      <c r="A2874" s="294" t="n"/>
      <c r="B2874" s="294" t="n"/>
      <c r="C2874" s="294" t="n"/>
      <c r="D2874" s="294" t="n"/>
      <c r="E2874" s="294" t="n"/>
      <c r="F2874" s="295" t="n"/>
      <c r="G2874" s="295" t="n"/>
      <c r="H2874" s="296" t="n"/>
      <c r="I2874" s="295" t="n"/>
      <c r="J2874" s="296" t="n"/>
      <c r="K2874" s="295" t="n"/>
      <c r="L2874" s="297" t="n"/>
      <c r="M2874" s="297">
        <f>'ENS TARDIO 201819'!$K2874-'ENS TARDIO 201819'!$I2874</f>
        <v/>
      </c>
      <c r="N2874" s="295" t="n"/>
      <c r="O2874" s="295" t="n"/>
      <c r="P2874" s="295" t="n"/>
      <c r="Q2874" s="295" t="n"/>
      <c r="R2874" s="295" t="n"/>
      <c r="S2874" s="295" t="n"/>
      <c r="T2874" s="295" t="n"/>
      <c r="U2874" s="295" t="n"/>
      <c r="V2874" s="295" t="n"/>
      <c r="W2874" s="295" t="n"/>
      <c r="X2874" s="290" t="inlineStr">
        <is>
          <t>Plot válido</t>
        </is>
      </c>
    </row>
    <row r="2875" hidden="1" ht="15.75" customHeight="1" s="412">
      <c r="A2875" s="294" t="n"/>
      <c r="B2875" s="294" t="n"/>
      <c r="C2875" s="294" t="n"/>
      <c r="D2875" s="294" t="n"/>
      <c r="E2875" s="294" t="n"/>
      <c r="F2875" s="295" t="n"/>
      <c r="G2875" s="295" t="n"/>
      <c r="H2875" s="296" t="n"/>
      <c r="I2875" s="295" t="n"/>
      <c r="J2875" s="296" t="n"/>
      <c r="K2875" s="295" t="n"/>
      <c r="L2875" s="297" t="n"/>
      <c r="M2875" s="297">
        <f>'ENS TARDIO 201819'!$K2875-'ENS TARDIO 201819'!$I2875</f>
        <v/>
      </c>
      <c r="N2875" s="295" t="n"/>
      <c r="O2875" s="295" t="n"/>
      <c r="P2875" s="295" t="n"/>
      <c r="Q2875" s="295" t="n"/>
      <c r="R2875" s="295" t="n"/>
      <c r="S2875" s="295" t="n"/>
      <c r="T2875" s="295" t="n"/>
      <c r="U2875" s="295" t="n"/>
      <c r="V2875" s="295" t="n"/>
      <c r="W2875" s="295" t="n"/>
      <c r="X2875" s="290" t="inlineStr">
        <is>
          <t>Plot válido</t>
        </is>
      </c>
    </row>
    <row r="2876" hidden="1" ht="15.75" customHeight="1" s="412">
      <c r="A2876" s="294" t="n"/>
      <c r="B2876" s="294" t="n"/>
      <c r="C2876" s="294" t="n"/>
      <c r="D2876" s="294" t="n"/>
      <c r="E2876" s="294" t="n"/>
      <c r="F2876" s="295" t="n"/>
      <c r="G2876" s="295" t="n"/>
      <c r="H2876" s="296" t="n"/>
      <c r="I2876" s="295" t="n"/>
      <c r="J2876" s="296" t="n"/>
      <c r="K2876" s="295" t="n"/>
      <c r="L2876" s="297" t="n"/>
      <c r="M2876" s="297">
        <f>'ENS TARDIO 201819'!$K2876-'ENS TARDIO 201819'!$I2876</f>
        <v/>
      </c>
      <c r="N2876" s="295" t="n"/>
      <c r="O2876" s="295" t="n"/>
      <c r="P2876" s="295" t="n"/>
      <c r="Q2876" s="295" t="n"/>
      <c r="R2876" s="295" t="n"/>
      <c r="S2876" s="295" t="n"/>
      <c r="T2876" s="295" t="n"/>
      <c r="U2876" s="295" t="n"/>
      <c r="V2876" s="295" t="n"/>
      <c r="W2876" s="295" t="n"/>
      <c r="X2876" s="290" t="inlineStr">
        <is>
          <t>Plot válido</t>
        </is>
      </c>
    </row>
    <row r="2877" hidden="1" ht="15.75" customHeight="1" s="412">
      <c r="A2877" s="294" t="n"/>
      <c r="B2877" s="294" t="n"/>
      <c r="C2877" s="294" t="n"/>
      <c r="D2877" s="294" t="n"/>
      <c r="E2877" s="294" t="n"/>
      <c r="F2877" s="295" t="n"/>
      <c r="G2877" s="295" t="n"/>
      <c r="H2877" s="296" t="n"/>
      <c r="I2877" s="295" t="n"/>
      <c r="J2877" s="296" t="n"/>
      <c r="K2877" s="295" t="n"/>
      <c r="L2877" s="297" t="n"/>
      <c r="M2877" s="297">
        <f>'ENS TARDIO 201819'!$K2877-'ENS TARDIO 201819'!$I2877</f>
        <v/>
      </c>
      <c r="N2877" s="295" t="n"/>
      <c r="O2877" s="295" t="n"/>
      <c r="P2877" s="295" t="n"/>
      <c r="Q2877" s="295" t="n"/>
      <c r="R2877" s="295" t="n"/>
      <c r="S2877" s="295" t="n"/>
      <c r="T2877" s="295" t="n"/>
      <c r="U2877" s="295" t="n"/>
      <c r="V2877" s="295" t="n"/>
      <c r="W2877" s="295" t="n"/>
      <c r="X2877" s="290" t="inlineStr">
        <is>
          <t>Plot válido</t>
        </is>
      </c>
    </row>
    <row r="2878" hidden="1" ht="15.75" customHeight="1" s="412">
      <c r="A2878" s="294" t="n"/>
      <c r="B2878" s="294" t="n"/>
      <c r="C2878" s="294" t="n"/>
      <c r="D2878" s="294" t="n"/>
      <c r="E2878" s="294" t="n"/>
      <c r="F2878" s="295" t="n"/>
      <c r="G2878" s="295" t="n"/>
      <c r="H2878" s="296" t="n"/>
      <c r="I2878" s="295" t="n"/>
      <c r="J2878" s="296" t="n"/>
      <c r="K2878" s="295" t="n"/>
      <c r="L2878" s="297" t="n"/>
      <c r="M2878" s="297">
        <f>'ENS TARDIO 201819'!$K2878-'ENS TARDIO 201819'!$I2878</f>
        <v/>
      </c>
      <c r="N2878" s="295" t="n"/>
      <c r="O2878" s="295" t="n"/>
      <c r="P2878" s="295" t="n"/>
      <c r="Q2878" s="295" t="n"/>
      <c r="R2878" s="295" t="n"/>
      <c r="S2878" s="295" t="n"/>
      <c r="T2878" s="295" t="n"/>
      <c r="U2878" s="295" t="n"/>
      <c r="V2878" s="295" t="n"/>
      <c r="W2878" s="295" t="n"/>
      <c r="X2878" s="290" t="inlineStr">
        <is>
          <t>Plot válido</t>
        </is>
      </c>
    </row>
    <row r="2879" hidden="1" ht="15.75" customHeight="1" s="412">
      <c r="A2879" s="294" t="n"/>
      <c r="B2879" s="294" t="n"/>
      <c r="C2879" s="294" t="n"/>
      <c r="D2879" s="294" t="n"/>
      <c r="E2879" s="294" t="n"/>
      <c r="F2879" s="295" t="n"/>
      <c r="G2879" s="295" t="n"/>
      <c r="H2879" s="296" t="n"/>
      <c r="I2879" s="295" t="n"/>
      <c r="J2879" s="296" t="n"/>
      <c r="K2879" s="295" t="n"/>
      <c r="L2879" s="297" t="n"/>
      <c r="M2879" s="297">
        <f>'ENS TARDIO 201819'!$K2879-'ENS TARDIO 201819'!$I2879</f>
        <v/>
      </c>
      <c r="N2879" s="295" t="n"/>
      <c r="O2879" s="295" t="n"/>
      <c r="P2879" s="295" t="n"/>
      <c r="Q2879" s="295" t="n"/>
      <c r="R2879" s="295" t="n"/>
      <c r="S2879" s="295" t="n"/>
      <c r="T2879" s="295" t="n"/>
      <c r="U2879" s="295" t="n"/>
      <c r="V2879" s="295" t="n"/>
      <c r="W2879" s="295" t="n"/>
      <c r="X2879" s="290" t="inlineStr">
        <is>
          <t>Plot válido</t>
        </is>
      </c>
    </row>
    <row r="2880" hidden="1" ht="15.75" customHeight="1" s="412">
      <c r="A2880" s="294" t="n"/>
      <c r="B2880" s="294" t="n"/>
      <c r="C2880" s="294" t="n"/>
      <c r="D2880" s="294" t="n"/>
      <c r="E2880" s="294" t="n"/>
      <c r="F2880" s="295" t="n"/>
      <c r="G2880" s="295" t="n"/>
      <c r="H2880" s="296" t="n"/>
      <c r="I2880" s="295" t="n"/>
      <c r="J2880" s="296" t="n"/>
      <c r="K2880" s="295" t="n"/>
      <c r="L2880" s="297" t="n"/>
      <c r="M2880" s="297">
        <f>'ENS TARDIO 201819'!$K2880-'ENS TARDIO 201819'!$I2880</f>
        <v/>
      </c>
      <c r="N2880" s="295" t="n"/>
      <c r="O2880" s="295" t="n"/>
      <c r="P2880" s="295" t="n"/>
      <c r="Q2880" s="295" t="n"/>
      <c r="R2880" s="295" t="n"/>
      <c r="S2880" s="295" t="n"/>
      <c r="T2880" s="295" t="n"/>
      <c r="U2880" s="295" t="n"/>
      <c r="V2880" s="295" t="n"/>
      <c r="W2880" s="295" t="n"/>
      <c r="X2880" s="290" t="inlineStr">
        <is>
          <t>Plot válido</t>
        </is>
      </c>
    </row>
    <row r="2881" hidden="1" ht="15.75" customHeight="1" s="412">
      <c r="A2881" s="294" t="n"/>
      <c r="B2881" s="294" t="n"/>
      <c r="C2881" s="294" t="n"/>
      <c r="D2881" s="294" t="n"/>
      <c r="E2881" s="294" t="n"/>
      <c r="F2881" s="295" t="n"/>
      <c r="G2881" s="295" t="n"/>
      <c r="H2881" s="296" t="n"/>
      <c r="I2881" s="295" t="n"/>
      <c r="J2881" s="296" t="n"/>
      <c r="K2881" s="295" t="n"/>
      <c r="L2881" s="297" t="n"/>
      <c r="M2881" s="297">
        <f>'ENS TARDIO 201819'!$K2881-'ENS TARDIO 201819'!$I2881</f>
        <v/>
      </c>
      <c r="N2881" s="295" t="n"/>
      <c r="O2881" s="295" t="n"/>
      <c r="P2881" s="295" t="n"/>
      <c r="Q2881" s="295" t="n"/>
      <c r="R2881" s="295" t="n"/>
      <c r="S2881" s="295" t="n"/>
      <c r="T2881" s="295" t="n"/>
      <c r="U2881" s="295" t="n"/>
      <c r="V2881" s="295" t="n"/>
      <c r="W2881" s="295" t="n"/>
      <c r="X2881" s="290" t="inlineStr">
        <is>
          <t>Plot válido</t>
        </is>
      </c>
    </row>
    <row r="2882" hidden="1" ht="15.75" customHeight="1" s="412">
      <c r="A2882" s="294" t="n"/>
      <c r="B2882" s="294" t="n"/>
      <c r="C2882" s="294" t="n"/>
      <c r="D2882" s="294" t="n"/>
      <c r="E2882" s="294" t="n"/>
      <c r="F2882" s="295" t="n"/>
      <c r="G2882" s="295" t="n"/>
      <c r="H2882" s="296" t="n"/>
      <c r="I2882" s="295" t="n"/>
      <c r="J2882" s="296" t="n"/>
      <c r="K2882" s="295" t="n"/>
      <c r="L2882" s="297" t="n"/>
      <c r="M2882" s="297">
        <f>'ENS TARDIO 201819'!$K2882-'ENS TARDIO 201819'!$I2882</f>
        <v/>
      </c>
      <c r="N2882" s="295" t="n"/>
      <c r="O2882" s="295" t="n"/>
      <c r="P2882" s="295" t="n"/>
      <c r="Q2882" s="295" t="n"/>
      <c r="R2882" s="295" t="n"/>
      <c r="S2882" s="295" t="n"/>
      <c r="T2882" s="295" t="n"/>
      <c r="U2882" s="295" t="n"/>
      <c r="V2882" s="295" t="n"/>
      <c r="W2882" s="295" t="n"/>
      <c r="X2882" s="290" t="inlineStr">
        <is>
          <t>Plot válido</t>
        </is>
      </c>
    </row>
    <row r="2883" hidden="1" ht="15.75" customHeight="1" s="412">
      <c r="A2883" s="294" t="n"/>
      <c r="B2883" s="294" t="n"/>
      <c r="C2883" s="294" t="n"/>
      <c r="D2883" s="294" t="n"/>
      <c r="E2883" s="294" t="n"/>
      <c r="F2883" s="295" t="n"/>
      <c r="G2883" s="295" t="n"/>
      <c r="H2883" s="296" t="n"/>
      <c r="I2883" s="295" t="n"/>
      <c r="J2883" s="296" t="n"/>
      <c r="K2883" s="295" t="n"/>
      <c r="L2883" s="297" t="n"/>
      <c r="M2883" s="297">
        <f>'ENS TARDIO 201819'!$K2883-'ENS TARDIO 201819'!$I2883</f>
        <v/>
      </c>
      <c r="N2883" s="295" t="n"/>
      <c r="O2883" s="295" t="n"/>
      <c r="P2883" s="295" t="n"/>
      <c r="Q2883" s="295" t="n"/>
      <c r="R2883" s="295" t="n"/>
      <c r="S2883" s="295" t="n"/>
      <c r="T2883" s="295" t="n"/>
      <c r="U2883" s="295" t="n"/>
      <c r="V2883" s="295" t="n"/>
      <c r="W2883" s="295" t="n"/>
      <c r="X2883" s="290" t="inlineStr">
        <is>
          <t>Plot válido</t>
        </is>
      </c>
    </row>
    <row r="2884" hidden="1" ht="15.75" customHeight="1" s="412">
      <c r="A2884" s="294" t="n"/>
      <c r="B2884" s="294" t="n"/>
      <c r="C2884" s="294" t="n"/>
      <c r="D2884" s="294" t="n"/>
      <c r="E2884" s="294" t="n"/>
      <c r="F2884" s="295" t="n"/>
      <c r="G2884" s="295" t="n"/>
      <c r="H2884" s="296" t="n"/>
      <c r="I2884" s="295" t="n"/>
      <c r="J2884" s="296" t="n"/>
      <c r="K2884" s="295" t="n"/>
      <c r="L2884" s="297" t="n"/>
      <c r="M2884" s="297">
        <f>'ENS TARDIO 201819'!$K2884-'ENS TARDIO 201819'!$I2884</f>
        <v/>
      </c>
      <c r="N2884" s="295" t="n"/>
      <c r="O2884" s="295" t="n"/>
      <c r="P2884" s="295" t="n"/>
      <c r="Q2884" s="295" t="n"/>
      <c r="R2884" s="295" t="n"/>
      <c r="S2884" s="295" t="n"/>
      <c r="T2884" s="295" t="n"/>
      <c r="U2884" s="295" t="n"/>
      <c r="V2884" s="295" t="n"/>
      <c r="W2884" s="295" t="n"/>
      <c r="X2884" s="290" t="inlineStr">
        <is>
          <t>Plot válido</t>
        </is>
      </c>
    </row>
    <row r="2885" hidden="1" ht="15.75" customHeight="1" s="412">
      <c r="A2885" s="294" t="n"/>
      <c r="B2885" s="294" t="n"/>
      <c r="C2885" s="294" t="n"/>
      <c r="D2885" s="294" t="n"/>
      <c r="E2885" s="294" t="n"/>
      <c r="F2885" s="295" t="n"/>
      <c r="G2885" s="295" t="n"/>
      <c r="H2885" s="296" t="n"/>
      <c r="I2885" s="295" t="n"/>
      <c r="J2885" s="296" t="n"/>
      <c r="K2885" s="295" t="n"/>
      <c r="L2885" s="297" t="n"/>
      <c r="M2885" s="297">
        <f>'ENS TARDIO 201819'!$K2885-'ENS TARDIO 201819'!$I2885</f>
        <v/>
      </c>
      <c r="N2885" s="295" t="n"/>
      <c r="O2885" s="295" t="n"/>
      <c r="P2885" s="295" t="n"/>
      <c r="Q2885" s="295" t="n"/>
      <c r="R2885" s="295" t="n"/>
      <c r="S2885" s="295" t="n"/>
      <c r="T2885" s="295" t="n"/>
      <c r="U2885" s="295" t="n"/>
      <c r="V2885" s="295" t="n"/>
      <c r="W2885" s="295" t="n"/>
      <c r="X2885" s="290" t="inlineStr">
        <is>
          <t>Plot válido</t>
        </is>
      </c>
    </row>
    <row r="2886" hidden="1" ht="15.75" customHeight="1" s="412">
      <c r="A2886" s="294" t="n"/>
      <c r="B2886" s="294" t="n"/>
      <c r="C2886" s="294" t="n"/>
      <c r="D2886" s="294" t="n"/>
      <c r="E2886" s="294" t="n"/>
      <c r="F2886" s="295" t="n"/>
      <c r="G2886" s="295" t="n"/>
      <c r="H2886" s="296" t="n"/>
      <c r="I2886" s="295" t="n"/>
      <c r="J2886" s="296" t="n"/>
      <c r="K2886" s="295" t="n"/>
      <c r="L2886" s="297" t="n"/>
      <c r="M2886" s="297">
        <f>'ENS TARDIO 201819'!$K2886-'ENS TARDIO 201819'!$I2886</f>
        <v/>
      </c>
      <c r="N2886" s="295" t="n"/>
      <c r="O2886" s="295" t="n"/>
      <c r="P2886" s="295" t="n"/>
      <c r="Q2886" s="295" t="n"/>
      <c r="R2886" s="295" t="n"/>
      <c r="S2886" s="295" t="n"/>
      <c r="T2886" s="295" t="n"/>
      <c r="U2886" s="295" t="n"/>
      <c r="V2886" s="295" t="n"/>
      <c r="W2886" s="295" t="n"/>
      <c r="X2886" s="290" t="inlineStr">
        <is>
          <t>Plot válido</t>
        </is>
      </c>
    </row>
    <row r="2887" hidden="1" ht="15.75" customHeight="1" s="412">
      <c r="A2887" s="294" t="n"/>
      <c r="B2887" s="294" t="n"/>
      <c r="C2887" s="294" t="n"/>
      <c r="D2887" s="294" t="n"/>
      <c r="E2887" s="294" t="n"/>
      <c r="F2887" s="295" t="n"/>
      <c r="G2887" s="295" t="n"/>
      <c r="H2887" s="296" t="n"/>
      <c r="I2887" s="295" t="n"/>
      <c r="J2887" s="296" t="n"/>
      <c r="K2887" s="295" t="n"/>
      <c r="L2887" s="297" t="n"/>
      <c r="M2887" s="297">
        <f>'ENS TARDIO 201819'!$K2887-'ENS TARDIO 201819'!$I2887</f>
        <v/>
      </c>
      <c r="N2887" s="295" t="n"/>
      <c r="O2887" s="295" t="n"/>
      <c r="P2887" s="295" t="n"/>
      <c r="Q2887" s="295" t="n"/>
      <c r="R2887" s="295" t="n"/>
      <c r="S2887" s="295" t="n"/>
      <c r="T2887" s="295" t="n"/>
      <c r="U2887" s="295" t="n"/>
      <c r="V2887" s="295" t="n"/>
      <c r="W2887" s="295" t="n"/>
      <c r="X2887" s="290" t="inlineStr">
        <is>
          <t>Plot válido</t>
        </is>
      </c>
    </row>
    <row r="2888" hidden="1" ht="15.75" customHeight="1" s="412">
      <c r="A2888" s="294" t="n"/>
      <c r="B2888" s="294" t="n"/>
      <c r="C2888" s="294" t="n"/>
      <c r="D2888" s="294" t="n"/>
      <c r="E2888" s="294" t="n"/>
      <c r="F2888" s="295" t="n"/>
      <c r="G2888" s="295" t="n"/>
      <c r="H2888" s="296" t="n"/>
      <c r="I2888" s="295" t="n"/>
      <c r="J2888" s="296" t="n"/>
      <c r="K2888" s="295" t="n"/>
      <c r="L2888" s="297" t="n"/>
      <c r="M2888" s="297">
        <f>'ENS TARDIO 201819'!$K2888-'ENS TARDIO 201819'!$I2888</f>
        <v/>
      </c>
      <c r="N2888" s="295" t="n"/>
      <c r="O2888" s="295" t="n"/>
      <c r="P2888" s="295" t="n"/>
      <c r="Q2888" s="295" t="n"/>
      <c r="R2888" s="295" t="n"/>
      <c r="S2888" s="295" t="n"/>
      <c r="T2888" s="295" t="n"/>
      <c r="U2888" s="295" t="n"/>
      <c r="V2888" s="295" t="n"/>
      <c r="W2888" s="295" t="n"/>
      <c r="X2888" s="290" t="inlineStr">
        <is>
          <t>Plot válido</t>
        </is>
      </c>
    </row>
    <row r="2889" hidden="1" ht="15.75" customHeight="1" s="412">
      <c r="A2889" s="294" t="n"/>
      <c r="B2889" s="294" t="n"/>
      <c r="C2889" s="294" t="n"/>
      <c r="D2889" s="294" t="n"/>
      <c r="E2889" s="294" t="n"/>
      <c r="F2889" s="295" t="n"/>
      <c r="G2889" s="295" t="n"/>
      <c r="H2889" s="296" t="n"/>
      <c r="I2889" s="295" t="n"/>
      <c r="J2889" s="296" t="n"/>
      <c r="K2889" s="295" t="n"/>
      <c r="L2889" s="297" t="n"/>
      <c r="M2889" s="297">
        <f>'ENS TARDIO 201819'!$K2889-'ENS TARDIO 201819'!$I2889</f>
        <v/>
      </c>
      <c r="N2889" s="295" t="n"/>
      <c r="O2889" s="295" t="n"/>
      <c r="P2889" s="295" t="n"/>
      <c r="Q2889" s="295" t="n"/>
      <c r="R2889" s="295" t="n"/>
      <c r="S2889" s="295" t="n"/>
      <c r="T2889" s="295" t="n"/>
      <c r="U2889" s="295" t="n"/>
      <c r="V2889" s="295" t="n"/>
      <c r="W2889" s="295" t="n"/>
      <c r="X2889" s="290" t="inlineStr">
        <is>
          <t>Plot válido</t>
        </is>
      </c>
    </row>
    <row r="2890" hidden="1" ht="15.75" customHeight="1" s="412">
      <c r="A2890" s="294" t="n"/>
      <c r="B2890" s="294" t="n"/>
      <c r="C2890" s="294" t="n"/>
      <c r="D2890" s="294" t="n"/>
      <c r="E2890" s="294" t="n"/>
      <c r="F2890" s="295" t="n"/>
      <c r="G2890" s="295" t="n"/>
      <c r="H2890" s="296" t="n"/>
      <c r="I2890" s="295" t="n"/>
      <c r="J2890" s="296" t="n"/>
      <c r="K2890" s="295" t="n"/>
      <c r="L2890" s="297" t="n"/>
      <c r="M2890" s="297">
        <f>'ENS TARDIO 201819'!$K2890-'ENS TARDIO 201819'!$I2890</f>
        <v/>
      </c>
      <c r="N2890" s="295" t="n"/>
      <c r="O2890" s="295" t="n"/>
      <c r="P2890" s="295" t="n"/>
      <c r="Q2890" s="295" t="n"/>
      <c r="R2890" s="295" t="n"/>
      <c r="S2890" s="295" t="n"/>
      <c r="T2890" s="295" t="n"/>
      <c r="U2890" s="295" t="n"/>
      <c r="V2890" s="295" t="n"/>
      <c r="W2890" s="295" t="n"/>
      <c r="X2890" s="290" t="inlineStr">
        <is>
          <t>Plot válido</t>
        </is>
      </c>
    </row>
    <row r="2891" hidden="1" ht="15.75" customHeight="1" s="412">
      <c r="A2891" s="294" t="n"/>
      <c r="B2891" s="294" t="n"/>
      <c r="C2891" s="294" t="n"/>
      <c r="D2891" s="294" t="n"/>
      <c r="E2891" s="294" t="n"/>
      <c r="F2891" s="295" t="n"/>
      <c r="G2891" s="295" t="n"/>
      <c r="H2891" s="296" t="n"/>
      <c r="I2891" s="295" t="n"/>
      <c r="J2891" s="296" t="n"/>
      <c r="K2891" s="295" t="n"/>
      <c r="L2891" s="297" t="n"/>
      <c r="M2891" s="297">
        <f>'ENS TARDIO 201819'!$K2891-'ENS TARDIO 201819'!$I2891</f>
        <v/>
      </c>
      <c r="N2891" s="295" t="n"/>
      <c r="O2891" s="295" t="n"/>
      <c r="P2891" s="295" t="n"/>
      <c r="Q2891" s="295" t="n"/>
      <c r="R2891" s="295" t="n"/>
      <c r="S2891" s="295" t="n"/>
      <c r="T2891" s="295" t="n"/>
      <c r="U2891" s="295" t="n"/>
      <c r="V2891" s="295" t="n"/>
      <c r="W2891" s="295" t="n"/>
      <c r="X2891" s="290" t="inlineStr">
        <is>
          <t>Plot válido</t>
        </is>
      </c>
    </row>
    <row r="2892" hidden="1" ht="15.75" customHeight="1" s="412">
      <c r="A2892" s="294" t="n"/>
      <c r="B2892" s="294" t="n"/>
      <c r="C2892" s="294" t="n"/>
      <c r="D2892" s="294" t="n"/>
      <c r="E2892" s="294" t="n"/>
      <c r="F2892" s="295" t="n"/>
      <c r="G2892" s="295" t="n"/>
      <c r="H2892" s="296" t="n"/>
      <c r="I2892" s="295" t="n"/>
      <c r="J2892" s="296" t="n"/>
      <c r="K2892" s="295" t="n"/>
      <c r="L2892" s="297" t="n"/>
      <c r="M2892" s="297">
        <f>'ENS TARDIO 201819'!$K2892-'ENS TARDIO 201819'!$I2892</f>
        <v/>
      </c>
      <c r="N2892" s="295" t="n"/>
      <c r="O2892" s="295" t="n"/>
      <c r="P2892" s="295" t="n"/>
      <c r="Q2892" s="295" t="n"/>
      <c r="R2892" s="295" t="n"/>
      <c r="S2892" s="295" t="n"/>
      <c r="T2892" s="295" t="n"/>
      <c r="U2892" s="295" t="n"/>
      <c r="V2892" s="295" t="n"/>
      <c r="W2892" s="295" t="n"/>
      <c r="X2892" s="290" t="inlineStr">
        <is>
          <t>Plot válido</t>
        </is>
      </c>
    </row>
    <row r="2893" hidden="1" ht="15.75" customHeight="1" s="412">
      <c r="A2893" s="294" t="n"/>
      <c r="B2893" s="294" t="n"/>
      <c r="C2893" s="294" t="n"/>
      <c r="D2893" s="294" t="n"/>
      <c r="E2893" s="294" t="n"/>
      <c r="F2893" s="295" t="n"/>
      <c r="G2893" s="295" t="n"/>
      <c r="H2893" s="296" t="n"/>
      <c r="I2893" s="295" t="n"/>
      <c r="J2893" s="296" t="n"/>
      <c r="K2893" s="295" t="n"/>
      <c r="L2893" s="297" t="n"/>
      <c r="M2893" s="297">
        <f>'ENS TARDIO 201819'!$K2893-'ENS TARDIO 201819'!$I2893</f>
        <v/>
      </c>
      <c r="N2893" s="295" t="n"/>
      <c r="O2893" s="295" t="n"/>
      <c r="P2893" s="295" t="n"/>
      <c r="Q2893" s="295" t="n"/>
      <c r="R2893" s="295" t="n"/>
      <c r="S2893" s="295" t="n"/>
      <c r="T2893" s="295" t="n"/>
      <c r="U2893" s="295" t="n"/>
      <c r="V2893" s="295" t="n"/>
      <c r="W2893" s="295" t="n"/>
      <c r="X2893" s="290" t="inlineStr">
        <is>
          <t>Plot válido</t>
        </is>
      </c>
    </row>
    <row r="2894" hidden="1" ht="15.75" customHeight="1" s="412">
      <c r="A2894" s="294" t="n"/>
      <c r="B2894" s="294" t="n"/>
      <c r="C2894" s="294" t="n"/>
      <c r="D2894" s="294" t="n"/>
      <c r="E2894" s="294" t="n"/>
      <c r="F2894" s="295" t="n"/>
      <c r="G2894" s="295" t="n"/>
      <c r="H2894" s="296" t="n"/>
      <c r="I2894" s="295" t="n"/>
      <c r="J2894" s="296" t="n"/>
      <c r="K2894" s="295" t="n"/>
      <c r="L2894" s="297" t="n"/>
      <c r="M2894" s="297">
        <f>'ENS TARDIO 201819'!$K2894-'ENS TARDIO 201819'!$I2894</f>
        <v/>
      </c>
      <c r="N2894" s="295" t="n"/>
      <c r="O2894" s="295" t="n"/>
      <c r="P2894" s="295" t="n"/>
      <c r="Q2894" s="295" t="n"/>
      <c r="R2894" s="295" t="n"/>
      <c r="S2894" s="295" t="n"/>
      <c r="T2894" s="295" t="n"/>
      <c r="U2894" s="295" t="n"/>
      <c r="V2894" s="295" t="n"/>
      <c r="W2894" s="295" t="n"/>
      <c r="X2894" s="290" t="inlineStr">
        <is>
          <t>Plot válido</t>
        </is>
      </c>
    </row>
    <row r="2895" hidden="1" ht="15.75" customHeight="1" s="412">
      <c r="A2895" s="294" t="n"/>
      <c r="B2895" s="294" t="n"/>
      <c r="C2895" s="294" t="n"/>
      <c r="D2895" s="294" t="n"/>
      <c r="E2895" s="294" t="n"/>
      <c r="F2895" s="295" t="n"/>
      <c r="G2895" s="295" t="n"/>
      <c r="H2895" s="296" t="n"/>
      <c r="I2895" s="295" t="n"/>
      <c r="J2895" s="296" t="n"/>
      <c r="K2895" s="295" t="n"/>
      <c r="L2895" s="297" t="n"/>
      <c r="M2895" s="297">
        <f>'ENS TARDIO 201819'!$K2895-'ENS TARDIO 201819'!$I2895</f>
        <v/>
      </c>
      <c r="N2895" s="295" t="n"/>
      <c r="O2895" s="295" t="n"/>
      <c r="P2895" s="295" t="n"/>
      <c r="Q2895" s="295" t="n"/>
      <c r="R2895" s="295" t="n"/>
      <c r="S2895" s="295" t="n"/>
      <c r="T2895" s="295" t="n"/>
      <c r="U2895" s="295" t="n"/>
      <c r="V2895" s="295" t="n"/>
      <c r="W2895" s="295" t="n"/>
      <c r="X2895" s="290" t="inlineStr">
        <is>
          <t>Plot válido</t>
        </is>
      </c>
    </row>
    <row r="2896" hidden="1" ht="15.75" customHeight="1" s="412">
      <c r="A2896" s="294" t="n"/>
      <c r="B2896" s="294" t="n"/>
      <c r="C2896" s="294" t="n"/>
      <c r="D2896" s="294" t="n"/>
      <c r="E2896" s="294" t="n"/>
      <c r="F2896" s="295" t="n"/>
      <c r="G2896" s="295" t="n"/>
      <c r="H2896" s="296" t="n"/>
      <c r="I2896" s="295" t="n"/>
      <c r="J2896" s="296" t="n"/>
      <c r="K2896" s="295" t="n"/>
      <c r="L2896" s="297" t="n"/>
      <c r="M2896" s="297">
        <f>'ENS TARDIO 201819'!$K2896-'ENS TARDIO 201819'!$I2896</f>
        <v/>
      </c>
      <c r="N2896" s="295" t="n"/>
      <c r="O2896" s="295" t="n"/>
      <c r="P2896" s="295" t="n"/>
      <c r="Q2896" s="295" t="n"/>
      <c r="R2896" s="295" t="n"/>
      <c r="S2896" s="295" t="n"/>
      <c r="T2896" s="295" t="n"/>
      <c r="U2896" s="295" t="n"/>
      <c r="V2896" s="295" t="n"/>
      <c r="W2896" s="295" t="n"/>
      <c r="X2896" s="290" t="inlineStr">
        <is>
          <t>Plot válido</t>
        </is>
      </c>
    </row>
    <row r="2897" hidden="1" ht="15.75" customHeight="1" s="412">
      <c r="A2897" s="294" t="n"/>
      <c r="B2897" s="294" t="n"/>
      <c r="C2897" s="294" t="n"/>
      <c r="D2897" s="294" t="n"/>
      <c r="E2897" s="294" t="n"/>
      <c r="F2897" s="295" t="n"/>
      <c r="G2897" s="295" t="n"/>
      <c r="H2897" s="296" t="n"/>
      <c r="I2897" s="295" t="n"/>
      <c r="J2897" s="296" t="n"/>
      <c r="K2897" s="295" t="n"/>
      <c r="L2897" s="297" t="n"/>
      <c r="M2897" s="297">
        <f>'ENS TARDIO 201819'!$K2897-'ENS TARDIO 201819'!$I2897</f>
        <v/>
      </c>
      <c r="N2897" s="295" t="n"/>
      <c r="O2897" s="295" t="n"/>
      <c r="P2897" s="295" t="n"/>
      <c r="Q2897" s="295" t="n"/>
      <c r="R2897" s="295" t="n"/>
      <c r="S2897" s="295" t="n"/>
      <c r="T2897" s="295" t="n"/>
      <c r="U2897" s="295" t="n"/>
      <c r="V2897" s="295" t="n"/>
      <c r="W2897" s="295" t="n"/>
      <c r="X2897" s="290" t="inlineStr">
        <is>
          <t>Plot válido</t>
        </is>
      </c>
    </row>
    <row r="2898" hidden="1" ht="15.75" customHeight="1" s="412">
      <c r="A2898" s="294" t="n"/>
      <c r="B2898" s="294" t="n"/>
      <c r="C2898" s="294" t="n"/>
      <c r="D2898" s="294" t="n"/>
      <c r="E2898" s="294" t="n"/>
      <c r="F2898" s="295" t="n"/>
      <c r="G2898" s="295" t="n"/>
      <c r="H2898" s="296" t="n"/>
      <c r="I2898" s="295" t="n"/>
      <c r="J2898" s="296" t="n"/>
      <c r="K2898" s="295" t="n"/>
      <c r="L2898" s="297" t="n"/>
      <c r="M2898" s="297">
        <f>'ENS TARDIO 201819'!$K2898-'ENS TARDIO 201819'!$I2898</f>
        <v/>
      </c>
      <c r="N2898" s="295" t="n"/>
      <c r="O2898" s="295" t="n"/>
      <c r="P2898" s="295" t="n"/>
      <c r="Q2898" s="295" t="n"/>
      <c r="R2898" s="295" t="n"/>
      <c r="S2898" s="295" t="n"/>
      <c r="T2898" s="295" t="n"/>
      <c r="U2898" s="295" t="n"/>
      <c r="V2898" s="295" t="n"/>
      <c r="W2898" s="295" t="n"/>
      <c r="X2898" s="290" t="inlineStr">
        <is>
          <t>Plot válido</t>
        </is>
      </c>
    </row>
    <row r="2899" hidden="1" ht="15.75" customHeight="1" s="412">
      <c r="A2899" s="294" t="n"/>
      <c r="B2899" s="294" t="n"/>
      <c r="C2899" s="294" t="n"/>
      <c r="D2899" s="294" t="n"/>
      <c r="E2899" s="294" t="n"/>
      <c r="F2899" s="295" t="n"/>
      <c r="G2899" s="295" t="n"/>
      <c r="H2899" s="296" t="n"/>
      <c r="I2899" s="295" t="n"/>
      <c r="J2899" s="296" t="n"/>
      <c r="K2899" s="295" t="n"/>
      <c r="L2899" s="297" t="n"/>
      <c r="M2899" s="297">
        <f>'ENS TARDIO 201819'!$K2899-'ENS TARDIO 201819'!$I2899</f>
        <v/>
      </c>
      <c r="N2899" s="295" t="n"/>
      <c r="O2899" s="295" t="n"/>
      <c r="P2899" s="295" t="n"/>
      <c r="Q2899" s="295" t="n"/>
      <c r="R2899" s="295" t="n"/>
      <c r="S2899" s="295" t="n"/>
      <c r="T2899" s="295" t="n"/>
      <c r="U2899" s="295" t="n"/>
      <c r="V2899" s="295" t="n"/>
      <c r="W2899" s="295" t="n"/>
      <c r="X2899" s="290" t="inlineStr">
        <is>
          <t>Plot válido</t>
        </is>
      </c>
    </row>
    <row r="2900" hidden="1" ht="15.75" customHeight="1" s="412">
      <c r="A2900" s="294" t="n"/>
      <c r="B2900" s="294" t="n"/>
      <c r="C2900" s="294" t="n"/>
      <c r="D2900" s="294" t="n"/>
      <c r="E2900" s="294" t="n"/>
      <c r="F2900" s="295" t="n"/>
      <c r="G2900" s="295" t="n"/>
      <c r="H2900" s="296" t="n"/>
      <c r="I2900" s="295" t="n"/>
      <c r="J2900" s="296" t="n"/>
      <c r="K2900" s="295" t="n"/>
      <c r="L2900" s="297" t="n"/>
      <c r="M2900" s="297">
        <f>'ENS TARDIO 201819'!$K2900-'ENS TARDIO 201819'!$I2900</f>
        <v/>
      </c>
      <c r="N2900" s="295" t="n"/>
      <c r="O2900" s="295" t="n"/>
      <c r="P2900" s="295" t="n"/>
      <c r="Q2900" s="295" t="n"/>
      <c r="R2900" s="295" t="n"/>
      <c r="S2900" s="295" t="n"/>
      <c r="T2900" s="295" t="n"/>
      <c r="U2900" s="295" t="n"/>
      <c r="V2900" s="295" t="n"/>
      <c r="W2900" s="295" t="n"/>
      <c r="X2900" s="290" t="inlineStr">
        <is>
          <t>Plot válido</t>
        </is>
      </c>
    </row>
    <row r="2901" hidden="1" ht="15.75" customHeight="1" s="412">
      <c r="A2901" s="294" t="n"/>
      <c r="B2901" s="294" t="n"/>
      <c r="C2901" s="294" t="n"/>
      <c r="D2901" s="294" t="n"/>
      <c r="E2901" s="294" t="n"/>
      <c r="F2901" s="295" t="n"/>
      <c r="G2901" s="295" t="n"/>
      <c r="H2901" s="296" t="n"/>
      <c r="I2901" s="295" t="n"/>
      <c r="J2901" s="296" t="n"/>
      <c r="K2901" s="295" t="n"/>
      <c r="L2901" s="297" t="n"/>
      <c r="M2901" s="297">
        <f>'ENS TARDIO 201819'!$K2901-'ENS TARDIO 201819'!$I2901</f>
        <v/>
      </c>
      <c r="N2901" s="295" t="n"/>
      <c r="O2901" s="295" t="n"/>
      <c r="P2901" s="295" t="n"/>
      <c r="Q2901" s="295" t="n"/>
      <c r="R2901" s="295" t="n"/>
      <c r="S2901" s="295" t="n"/>
      <c r="T2901" s="295" t="n"/>
      <c r="U2901" s="295" t="n"/>
      <c r="V2901" s="295" t="n"/>
      <c r="W2901" s="295" t="n"/>
      <c r="X2901" s="290" t="inlineStr">
        <is>
          <t>Plot válido</t>
        </is>
      </c>
    </row>
    <row r="2902" hidden="1" ht="15.75" customHeight="1" s="412">
      <c r="A2902" s="294" t="n"/>
      <c r="B2902" s="294" t="n"/>
      <c r="C2902" s="294" t="n"/>
      <c r="D2902" s="294" t="n"/>
      <c r="E2902" s="294" t="n"/>
      <c r="F2902" s="295" t="n"/>
      <c r="G2902" s="295" t="n"/>
      <c r="H2902" s="296" t="n"/>
      <c r="I2902" s="295" t="n"/>
      <c r="J2902" s="296" t="n"/>
      <c r="K2902" s="295" t="n"/>
      <c r="L2902" s="297" t="n"/>
      <c r="M2902" s="297">
        <f>'ENS TARDIO 201819'!$K2902-'ENS TARDIO 201819'!$I2902</f>
        <v/>
      </c>
      <c r="N2902" s="295" t="n"/>
      <c r="O2902" s="295" t="n"/>
      <c r="P2902" s="295" t="n"/>
      <c r="Q2902" s="295" t="n"/>
      <c r="R2902" s="295" t="n"/>
      <c r="S2902" s="295" t="n"/>
      <c r="T2902" s="295" t="n"/>
      <c r="U2902" s="295" t="n"/>
      <c r="V2902" s="295" t="n"/>
      <c r="W2902" s="295" t="n"/>
      <c r="X2902" s="290" t="inlineStr">
        <is>
          <t>Plot válido</t>
        </is>
      </c>
    </row>
    <row r="2903" hidden="1" ht="15.75" customHeight="1" s="412">
      <c r="A2903" s="294" t="n"/>
      <c r="B2903" s="294" t="n"/>
      <c r="C2903" s="294" t="n"/>
      <c r="D2903" s="294" t="n"/>
      <c r="E2903" s="294" t="n"/>
      <c r="F2903" s="295" t="n"/>
      <c r="G2903" s="295" t="n"/>
      <c r="H2903" s="296" t="n"/>
      <c r="I2903" s="295" t="n"/>
      <c r="J2903" s="296" t="n"/>
      <c r="K2903" s="295" t="n"/>
      <c r="L2903" s="297" t="n"/>
      <c r="M2903" s="297">
        <f>'ENS TARDIO 201819'!$K2903-'ENS TARDIO 201819'!$I2903</f>
        <v/>
      </c>
      <c r="N2903" s="295" t="n"/>
      <c r="O2903" s="295" t="n"/>
      <c r="P2903" s="295" t="n"/>
      <c r="Q2903" s="295" t="n"/>
      <c r="R2903" s="295" t="n"/>
      <c r="S2903" s="295" t="n"/>
      <c r="T2903" s="295" t="n"/>
      <c r="U2903" s="295" t="n"/>
      <c r="V2903" s="295" t="n"/>
      <c r="W2903" s="295" t="n"/>
      <c r="X2903" s="290" t="inlineStr">
        <is>
          <t>Plot válido</t>
        </is>
      </c>
    </row>
    <row r="2904" hidden="1" ht="15.75" customHeight="1" s="412">
      <c r="A2904" s="294" t="n"/>
      <c r="B2904" s="294" t="n"/>
      <c r="C2904" s="294" t="n"/>
      <c r="D2904" s="294" t="n"/>
      <c r="E2904" s="294" t="n"/>
      <c r="F2904" s="295" t="n"/>
      <c r="G2904" s="295" t="n"/>
      <c r="H2904" s="296" t="n"/>
      <c r="I2904" s="295" t="n"/>
      <c r="J2904" s="296" t="n"/>
      <c r="K2904" s="295" t="n"/>
      <c r="L2904" s="297" t="n"/>
      <c r="M2904" s="297">
        <f>'ENS TARDIO 201819'!$K2904-'ENS TARDIO 201819'!$I2904</f>
        <v/>
      </c>
      <c r="N2904" s="295" t="n"/>
      <c r="O2904" s="295" t="n"/>
      <c r="P2904" s="295" t="n"/>
      <c r="Q2904" s="295" t="n"/>
      <c r="R2904" s="295" t="n"/>
      <c r="S2904" s="295" t="n"/>
      <c r="T2904" s="295" t="n"/>
      <c r="U2904" s="295" t="n"/>
      <c r="V2904" s="295" t="n"/>
      <c r="W2904" s="295" t="n"/>
      <c r="X2904" s="290" t="inlineStr">
        <is>
          <t>Plot válido</t>
        </is>
      </c>
    </row>
    <row r="2905" hidden="1" ht="15.75" customHeight="1" s="412">
      <c r="A2905" s="294" t="n"/>
      <c r="B2905" s="294" t="n"/>
      <c r="C2905" s="294" t="n"/>
      <c r="D2905" s="294" t="n"/>
      <c r="E2905" s="294" t="n"/>
      <c r="F2905" s="295" t="n"/>
      <c r="G2905" s="295" t="n"/>
      <c r="H2905" s="296" t="n"/>
      <c r="I2905" s="295" t="n"/>
      <c r="J2905" s="296" t="n"/>
      <c r="K2905" s="295" t="n"/>
      <c r="L2905" s="297" t="n"/>
      <c r="M2905" s="297">
        <f>'ENS TARDIO 201819'!$K2905-'ENS TARDIO 201819'!$I2905</f>
        <v/>
      </c>
      <c r="N2905" s="295" t="n"/>
      <c r="O2905" s="295" t="n"/>
      <c r="P2905" s="295" t="n"/>
      <c r="Q2905" s="295" t="n"/>
      <c r="R2905" s="295" t="n"/>
      <c r="S2905" s="295" t="n"/>
      <c r="T2905" s="295" t="n"/>
      <c r="U2905" s="295" t="n"/>
      <c r="V2905" s="295" t="n"/>
      <c r="W2905" s="295" t="n"/>
      <c r="X2905" s="290" t="inlineStr">
        <is>
          <t>Plot válido</t>
        </is>
      </c>
    </row>
    <row r="2906" hidden="1" ht="15.75" customHeight="1" s="412">
      <c r="A2906" s="294" t="n"/>
      <c r="B2906" s="294" t="n"/>
      <c r="C2906" s="294" t="n"/>
      <c r="D2906" s="294" t="n"/>
      <c r="E2906" s="294" t="n"/>
      <c r="F2906" s="295" t="n"/>
      <c r="G2906" s="295" t="n"/>
      <c r="H2906" s="296" t="n"/>
      <c r="I2906" s="295" t="n"/>
      <c r="J2906" s="296" t="n"/>
      <c r="K2906" s="295" t="n"/>
      <c r="L2906" s="297" t="n"/>
      <c r="M2906" s="297">
        <f>'ENS TARDIO 201819'!$K2906-'ENS TARDIO 201819'!$I2906</f>
        <v/>
      </c>
      <c r="N2906" s="295" t="n"/>
      <c r="O2906" s="295" t="n"/>
      <c r="P2906" s="295" t="n"/>
      <c r="Q2906" s="295" t="n"/>
      <c r="R2906" s="295" t="n"/>
      <c r="S2906" s="295" t="n"/>
      <c r="T2906" s="295" t="n"/>
      <c r="U2906" s="295" t="n"/>
      <c r="V2906" s="295" t="n"/>
      <c r="W2906" s="295" t="n"/>
      <c r="X2906" s="290" t="inlineStr">
        <is>
          <t>Plot válido</t>
        </is>
      </c>
    </row>
    <row r="2907" hidden="1" ht="15.75" customHeight="1" s="412">
      <c r="A2907" s="294" t="n"/>
      <c r="B2907" s="294" t="n"/>
      <c r="C2907" s="294" t="n"/>
      <c r="D2907" s="294" t="n"/>
      <c r="E2907" s="294" t="n"/>
      <c r="F2907" s="295" t="n"/>
      <c r="G2907" s="295" t="n"/>
      <c r="H2907" s="296" t="n"/>
      <c r="I2907" s="295" t="n"/>
      <c r="J2907" s="296" t="n"/>
      <c r="K2907" s="295" t="n"/>
      <c r="L2907" s="297" t="n"/>
      <c r="M2907" s="297">
        <f>'ENS TARDIO 201819'!$K2907-'ENS TARDIO 201819'!$I2907</f>
        <v/>
      </c>
      <c r="N2907" s="295" t="n"/>
      <c r="O2907" s="295" t="n"/>
      <c r="P2907" s="295" t="n"/>
      <c r="Q2907" s="295" t="n"/>
      <c r="R2907" s="295" t="n"/>
      <c r="S2907" s="295" t="n"/>
      <c r="T2907" s="295" t="n"/>
      <c r="U2907" s="295" t="n"/>
      <c r="V2907" s="295" t="n"/>
      <c r="W2907" s="295" t="n"/>
      <c r="X2907" s="290" t="inlineStr">
        <is>
          <t>Plot válido</t>
        </is>
      </c>
    </row>
    <row r="2908" hidden="1" ht="15.75" customHeight="1" s="412">
      <c r="A2908" s="294" t="n"/>
      <c r="B2908" s="294" t="n"/>
      <c r="C2908" s="294" t="n"/>
      <c r="D2908" s="294" t="n"/>
      <c r="E2908" s="294" t="n"/>
      <c r="F2908" s="295" t="n"/>
      <c r="G2908" s="295" t="n"/>
      <c r="H2908" s="296" t="n"/>
      <c r="I2908" s="295" t="n"/>
      <c r="J2908" s="296" t="n"/>
      <c r="K2908" s="295" t="n"/>
      <c r="L2908" s="297" t="n"/>
      <c r="M2908" s="297">
        <f>'ENS TARDIO 201819'!$K2908-'ENS TARDIO 201819'!$I2908</f>
        <v/>
      </c>
      <c r="N2908" s="295" t="n"/>
      <c r="O2908" s="295" t="n"/>
      <c r="P2908" s="295" t="n"/>
      <c r="Q2908" s="295" t="n"/>
      <c r="R2908" s="295" t="n"/>
      <c r="S2908" s="295" t="n"/>
      <c r="T2908" s="295" t="n"/>
      <c r="U2908" s="295" t="n"/>
      <c r="V2908" s="295" t="n"/>
      <c r="W2908" s="295" t="n"/>
      <c r="X2908" s="290" t="inlineStr">
        <is>
          <t>Plot válido</t>
        </is>
      </c>
    </row>
    <row r="2909" hidden="1" ht="15.75" customHeight="1" s="412">
      <c r="A2909" s="294" t="n"/>
      <c r="B2909" s="294" t="n"/>
      <c r="C2909" s="294" t="n"/>
      <c r="D2909" s="294" t="n"/>
      <c r="E2909" s="294" t="n"/>
      <c r="F2909" s="295" t="n"/>
      <c r="G2909" s="295" t="n"/>
      <c r="H2909" s="296" t="n"/>
      <c r="I2909" s="295" t="n"/>
      <c r="J2909" s="296" t="n"/>
      <c r="K2909" s="295" t="n"/>
      <c r="L2909" s="297" t="n"/>
      <c r="M2909" s="297">
        <f>'ENS TARDIO 201819'!$K2909-'ENS TARDIO 201819'!$I2909</f>
        <v/>
      </c>
      <c r="N2909" s="295" t="n"/>
      <c r="O2909" s="295" t="n"/>
      <c r="P2909" s="295" t="n"/>
      <c r="Q2909" s="295" t="n"/>
      <c r="R2909" s="295" t="n"/>
      <c r="S2909" s="295" t="n"/>
      <c r="T2909" s="295" t="n"/>
      <c r="U2909" s="295" t="n"/>
      <c r="V2909" s="295" t="n"/>
      <c r="W2909" s="295" t="n"/>
      <c r="X2909" s="290" t="inlineStr">
        <is>
          <t>Plot válido</t>
        </is>
      </c>
    </row>
    <row r="2910" hidden="1" ht="15.75" customHeight="1" s="412">
      <c r="A2910" s="294" t="n"/>
      <c r="B2910" s="294" t="n"/>
      <c r="C2910" s="294" t="n"/>
      <c r="D2910" s="294" t="n"/>
      <c r="E2910" s="294" t="n"/>
      <c r="F2910" s="295" t="n"/>
      <c r="G2910" s="295" t="n"/>
      <c r="H2910" s="296" t="n"/>
      <c r="I2910" s="295" t="n"/>
      <c r="J2910" s="296" t="n"/>
      <c r="K2910" s="295" t="n"/>
      <c r="L2910" s="297" t="n"/>
      <c r="M2910" s="297">
        <f>'ENS TARDIO 201819'!$K2910-'ENS TARDIO 201819'!$I2910</f>
        <v/>
      </c>
      <c r="N2910" s="295" t="n"/>
      <c r="O2910" s="295" t="n"/>
      <c r="P2910" s="295" t="n"/>
      <c r="Q2910" s="295" t="n"/>
      <c r="R2910" s="295" t="n"/>
      <c r="S2910" s="295" t="n"/>
      <c r="T2910" s="295" t="n"/>
      <c r="U2910" s="295" t="n"/>
      <c r="V2910" s="295" t="n"/>
      <c r="W2910" s="295" t="n"/>
      <c r="X2910" s="290" t="inlineStr">
        <is>
          <t>Plot válido</t>
        </is>
      </c>
    </row>
    <row r="2911" hidden="1" ht="15.75" customHeight="1" s="412">
      <c r="A2911" s="294" t="n"/>
      <c r="B2911" s="294" t="n"/>
      <c r="C2911" s="294" t="n"/>
      <c r="D2911" s="294" t="n"/>
      <c r="E2911" s="294" t="n"/>
      <c r="F2911" s="295" t="n"/>
      <c r="G2911" s="295" t="n"/>
      <c r="H2911" s="296" t="n"/>
      <c r="I2911" s="295" t="n"/>
      <c r="J2911" s="296" t="n"/>
      <c r="K2911" s="295" t="n"/>
      <c r="L2911" s="297" t="n"/>
      <c r="M2911" s="297">
        <f>'ENS TARDIO 201819'!$K2911-'ENS TARDIO 201819'!$I2911</f>
        <v/>
      </c>
      <c r="N2911" s="295" t="n"/>
      <c r="O2911" s="295" t="n"/>
      <c r="P2911" s="295" t="n"/>
      <c r="Q2911" s="295" t="n"/>
      <c r="R2911" s="295" t="n"/>
      <c r="S2911" s="295" t="n"/>
      <c r="T2911" s="295" t="n"/>
      <c r="U2911" s="295" t="n"/>
      <c r="V2911" s="295" t="n"/>
      <c r="W2911" s="295" t="n"/>
      <c r="X2911" s="290" t="inlineStr">
        <is>
          <t>Plot válido</t>
        </is>
      </c>
    </row>
    <row r="2912" hidden="1" ht="15.75" customHeight="1" s="412">
      <c r="A2912" s="294" t="n"/>
      <c r="B2912" s="294" t="n"/>
      <c r="C2912" s="294" t="n"/>
      <c r="D2912" s="294" t="n"/>
      <c r="E2912" s="294" t="n"/>
      <c r="F2912" s="295" t="n"/>
      <c r="G2912" s="295" t="n"/>
      <c r="H2912" s="296" t="n"/>
      <c r="I2912" s="295" t="n"/>
      <c r="J2912" s="296" t="n"/>
      <c r="K2912" s="295" t="n"/>
      <c r="L2912" s="297" t="n"/>
      <c r="M2912" s="297">
        <f>'ENS TARDIO 201819'!$K2912-'ENS TARDIO 201819'!$I2912</f>
        <v/>
      </c>
      <c r="N2912" s="295" t="n"/>
      <c r="O2912" s="295" t="n"/>
      <c r="P2912" s="295" t="n"/>
      <c r="Q2912" s="295" t="n"/>
      <c r="R2912" s="295" t="n"/>
      <c r="S2912" s="295" t="n"/>
      <c r="T2912" s="295" t="n"/>
      <c r="U2912" s="295" t="n"/>
      <c r="V2912" s="295" t="n"/>
      <c r="W2912" s="295" t="n"/>
      <c r="X2912" s="290" t="inlineStr">
        <is>
          <t>Plot válido</t>
        </is>
      </c>
    </row>
    <row r="2913" hidden="1" ht="15.75" customHeight="1" s="412">
      <c r="A2913" s="294" t="n"/>
      <c r="B2913" s="294" t="n"/>
      <c r="C2913" s="294" t="n"/>
      <c r="D2913" s="294" t="n"/>
      <c r="E2913" s="294" t="n"/>
      <c r="F2913" s="295" t="n"/>
      <c r="G2913" s="295" t="n"/>
      <c r="H2913" s="296" t="n"/>
      <c r="I2913" s="295" t="n"/>
      <c r="J2913" s="296" t="n"/>
      <c r="K2913" s="295" t="n"/>
      <c r="L2913" s="297" t="n"/>
      <c r="M2913" s="297">
        <f>'ENS TARDIO 201819'!$K2913-'ENS TARDIO 201819'!$I2913</f>
        <v/>
      </c>
      <c r="N2913" s="295" t="n"/>
      <c r="O2913" s="295" t="n"/>
      <c r="P2913" s="295" t="n"/>
      <c r="Q2913" s="295" t="n"/>
      <c r="R2913" s="295" t="n"/>
      <c r="S2913" s="295" t="n"/>
      <c r="T2913" s="295" t="n"/>
      <c r="U2913" s="295" t="n"/>
      <c r="V2913" s="295" t="n"/>
      <c r="W2913" s="295" t="n"/>
      <c r="X2913" s="290" t="inlineStr">
        <is>
          <t>Plot válido</t>
        </is>
      </c>
    </row>
    <row r="2914" hidden="1" ht="15.75" customHeight="1" s="412">
      <c r="A2914" s="294" t="n"/>
      <c r="B2914" s="294" t="n"/>
      <c r="C2914" s="294" t="n"/>
      <c r="D2914" s="294" t="n"/>
      <c r="E2914" s="294" t="n"/>
      <c r="F2914" s="295" t="n"/>
      <c r="G2914" s="295" t="n"/>
      <c r="H2914" s="296" t="n"/>
      <c r="I2914" s="295" t="n"/>
      <c r="J2914" s="296" t="n"/>
      <c r="K2914" s="295" t="n"/>
      <c r="L2914" s="297" t="n"/>
      <c r="M2914" s="297">
        <f>'ENS TARDIO 201819'!$K2914-'ENS TARDIO 201819'!$I2914</f>
        <v/>
      </c>
      <c r="N2914" s="295" t="n"/>
      <c r="O2914" s="295" t="n"/>
      <c r="P2914" s="295" t="n"/>
      <c r="Q2914" s="295" t="n"/>
      <c r="R2914" s="295" t="n"/>
      <c r="S2914" s="295" t="n"/>
      <c r="T2914" s="295" t="n"/>
      <c r="U2914" s="295" t="n"/>
      <c r="V2914" s="295" t="n"/>
      <c r="W2914" s="295" t="n"/>
      <c r="X2914" s="290" t="inlineStr">
        <is>
          <t>Plot válido</t>
        </is>
      </c>
    </row>
    <row r="2915" hidden="1" ht="15.75" customHeight="1" s="412">
      <c r="A2915" s="294" t="n"/>
      <c r="B2915" s="294" t="n"/>
      <c r="C2915" s="294" t="n"/>
      <c r="D2915" s="294" t="n"/>
      <c r="E2915" s="294" t="n"/>
      <c r="F2915" s="295" t="n"/>
      <c r="G2915" s="295" t="n"/>
      <c r="H2915" s="296" t="n"/>
      <c r="I2915" s="295" t="n"/>
      <c r="J2915" s="296" t="n"/>
      <c r="K2915" s="295" t="n"/>
      <c r="L2915" s="297" t="n"/>
      <c r="M2915" s="297">
        <f>'ENS TARDIO 201819'!$K2915-'ENS TARDIO 201819'!$I2915</f>
        <v/>
      </c>
      <c r="N2915" s="295" t="n"/>
      <c r="O2915" s="295" t="n"/>
      <c r="P2915" s="295" t="n"/>
      <c r="Q2915" s="295" t="n"/>
      <c r="R2915" s="295" t="n"/>
      <c r="S2915" s="295" t="n"/>
      <c r="T2915" s="295" t="n"/>
      <c r="U2915" s="295" t="n"/>
      <c r="V2915" s="295" t="n"/>
      <c r="W2915" s="295" t="n"/>
      <c r="X2915" s="290" t="inlineStr">
        <is>
          <t>Plot válido</t>
        </is>
      </c>
    </row>
    <row r="2916" hidden="1" ht="15.75" customHeight="1" s="412">
      <c r="A2916" s="294" t="n"/>
      <c r="B2916" s="294" t="n"/>
      <c r="C2916" s="294" t="n"/>
      <c r="D2916" s="294" t="n"/>
      <c r="E2916" s="294" t="n"/>
      <c r="F2916" s="295" t="n"/>
      <c r="G2916" s="295" t="n"/>
      <c r="H2916" s="296" t="n"/>
      <c r="I2916" s="295" t="n"/>
      <c r="J2916" s="296" t="n"/>
      <c r="K2916" s="295" t="n"/>
      <c r="L2916" s="297" t="n"/>
      <c r="M2916" s="297">
        <f>'ENS TARDIO 201819'!$K2916-'ENS TARDIO 201819'!$I2916</f>
        <v/>
      </c>
      <c r="N2916" s="295" t="n"/>
      <c r="O2916" s="295" t="n"/>
      <c r="P2916" s="295" t="n"/>
      <c r="Q2916" s="295" t="n"/>
      <c r="R2916" s="295" t="n"/>
      <c r="S2916" s="295" t="n"/>
      <c r="T2916" s="295" t="n"/>
      <c r="U2916" s="295" t="n"/>
      <c r="V2916" s="295" t="n"/>
      <c r="W2916" s="295" t="n"/>
      <c r="X2916" s="290" t="inlineStr">
        <is>
          <t>Plot válido</t>
        </is>
      </c>
    </row>
    <row r="2917" hidden="1" ht="15.75" customHeight="1" s="412">
      <c r="A2917" s="294" t="n"/>
      <c r="B2917" s="294" t="n"/>
      <c r="C2917" s="294" t="n"/>
      <c r="D2917" s="294" t="n"/>
      <c r="E2917" s="294" t="n"/>
      <c r="F2917" s="295" t="n"/>
      <c r="G2917" s="295" t="n"/>
      <c r="H2917" s="296" t="n"/>
      <c r="I2917" s="295" t="n"/>
      <c r="J2917" s="296" t="n"/>
      <c r="K2917" s="295" t="n"/>
      <c r="L2917" s="297" t="n"/>
      <c r="M2917" s="297">
        <f>'ENS TARDIO 201819'!$K2917-'ENS TARDIO 201819'!$I2917</f>
        <v/>
      </c>
      <c r="N2917" s="295" t="n"/>
      <c r="O2917" s="295" t="n"/>
      <c r="P2917" s="295" t="n"/>
      <c r="Q2917" s="295" t="n"/>
      <c r="R2917" s="295" t="n"/>
      <c r="S2917" s="295" t="n"/>
      <c r="T2917" s="295" t="n"/>
      <c r="U2917" s="295" t="n"/>
      <c r="V2917" s="295" t="n"/>
      <c r="W2917" s="295" t="n"/>
      <c r="X2917" s="290" t="inlineStr">
        <is>
          <t>Plot válido</t>
        </is>
      </c>
    </row>
    <row r="2918" hidden="1" ht="15.75" customHeight="1" s="412">
      <c r="A2918" s="294" t="n"/>
      <c r="B2918" s="294" t="n"/>
      <c r="C2918" s="294" t="n"/>
      <c r="D2918" s="294" t="n"/>
      <c r="E2918" s="294" t="n"/>
      <c r="F2918" s="295" t="n"/>
      <c r="G2918" s="295" t="n"/>
      <c r="H2918" s="296" t="n"/>
      <c r="I2918" s="295" t="n"/>
      <c r="J2918" s="296" t="n"/>
      <c r="K2918" s="295" t="n"/>
      <c r="L2918" s="297" t="n"/>
      <c r="M2918" s="297">
        <f>'ENS TARDIO 201819'!$K2918-'ENS TARDIO 201819'!$I2918</f>
        <v/>
      </c>
      <c r="N2918" s="295" t="n"/>
      <c r="O2918" s="295" t="n"/>
      <c r="P2918" s="295" t="n"/>
      <c r="Q2918" s="295" t="n"/>
      <c r="R2918" s="295" t="n"/>
      <c r="S2918" s="295" t="n"/>
      <c r="T2918" s="295" t="n"/>
      <c r="U2918" s="295" t="n"/>
      <c r="V2918" s="295" t="n"/>
      <c r="W2918" s="295" t="n"/>
      <c r="X2918" s="290" t="inlineStr">
        <is>
          <t>Plot válido</t>
        </is>
      </c>
    </row>
    <row r="2919" hidden="1" ht="15.75" customHeight="1" s="412">
      <c r="A2919" s="294" t="n"/>
      <c r="B2919" s="294" t="n"/>
      <c r="C2919" s="294" t="n"/>
      <c r="D2919" s="294" t="n"/>
      <c r="E2919" s="294" t="n"/>
      <c r="F2919" s="295" t="n"/>
      <c r="G2919" s="295" t="n"/>
      <c r="H2919" s="296" t="n"/>
      <c r="I2919" s="295" t="n"/>
      <c r="J2919" s="296" t="n"/>
      <c r="K2919" s="295" t="n"/>
      <c r="L2919" s="297" t="n"/>
      <c r="M2919" s="297">
        <f>'ENS TARDIO 201819'!$K2919-'ENS TARDIO 201819'!$I2919</f>
        <v/>
      </c>
      <c r="N2919" s="295" t="n"/>
      <c r="O2919" s="295" t="n"/>
      <c r="P2919" s="295" t="n"/>
      <c r="Q2919" s="295" t="n"/>
      <c r="R2919" s="295" t="n"/>
      <c r="S2919" s="295" t="n"/>
      <c r="T2919" s="295" t="n"/>
      <c r="U2919" s="295" t="n"/>
      <c r="V2919" s="295" t="n"/>
      <c r="W2919" s="295" t="n"/>
      <c r="X2919" s="290" t="inlineStr">
        <is>
          <t>Plot válido</t>
        </is>
      </c>
    </row>
    <row r="2920" hidden="1" ht="15.75" customHeight="1" s="412">
      <c r="A2920" s="294" t="n"/>
      <c r="B2920" s="294" t="n"/>
      <c r="C2920" s="294" t="n"/>
      <c r="D2920" s="294" t="n"/>
      <c r="E2920" s="294" t="n"/>
      <c r="F2920" s="295" t="n"/>
      <c r="G2920" s="295" t="n"/>
      <c r="H2920" s="296" t="n"/>
      <c r="I2920" s="295" t="n"/>
      <c r="J2920" s="296" t="n"/>
      <c r="K2920" s="295" t="n"/>
      <c r="L2920" s="297" t="n"/>
      <c r="M2920" s="297">
        <f>'ENS TARDIO 201819'!$K2920-'ENS TARDIO 201819'!$I2920</f>
        <v/>
      </c>
      <c r="N2920" s="295" t="n"/>
      <c r="O2920" s="295" t="n"/>
      <c r="P2920" s="295" t="n"/>
      <c r="Q2920" s="295" t="n"/>
      <c r="R2920" s="295" t="n"/>
      <c r="S2920" s="295" t="n"/>
      <c r="T2920" s="295" t="n"/>
      <c r="U2920" s="295" t="n"/>
      <c r="V2920" s="295" t="n"/>
      <c r="W2920" s="295" t="n"/>
      <c r="X2920" s="290" t="inlineStr">
        <is>
          <t>Plot válido</t>
        </is>
      </c>
    </row>
    <row r="2921" hidden="1" ht="15.75" customHeight="1" s="412">
      <c r="A2921" s="294" t="n"/>
      <c r="B2921" s="294" t="n"/>
      <c r="C2921" s="294" t="n"/>
      <c r="D2921" s="294" t="n"/>
      <c r="E2921" s="294" t="n"/>
      <c r="F2921" s="295" t="n"/>
      <c r="G2921" s="295" t="n"/>
      <c r="H2921" s="296" t="n"/>
      <c r="I2921" s="295" t="n"/>
      <c r="J2921" s="296" t="n"/>
      <c r="K2921" s="295" t="n"/>
      <c r="L2921" s="297" t="n"/>
      <c r="M2921" s="297">
        <f>'ENS TARDIO 201819'!$K2921-'ENS TARDIO 201819'!$I2921</f>
        <v/>
      </c>
      <c r="N2921" s="295" t="n"/>
      <c r="O2921" s="295" t="n"/>
      <c r="P2921" s="295" t="n"/>
      <c r="Q2921" s="295" t="n"/>
      <c r="R2921" s="295" t="n"/>
      <c r="S2921" s="295" t="n"/>
      <c r="T2921" s="295" t="n"/>
      <c r="U2921" s="295" t="n"/>
      <c r="V2921" s="295" t="n"/>
      <c r="W2921" s="295" t="n"/>
      <c r="X2921" s="290" t="inlineStr">
        <is>
          <t>Plot válido</t>
        </is>
      </c>
    </row>
    <row r="2922" hidden="1" ht="15.75" customHeight="1" s="412">
      <c r="A2922" s="294" t="n"/>
      <c r="B2922" s="294" t="n"/>
      <c r="C2922" s="294" t="n"/>
      <c r="D2922" s="294" t="n"/>
      <c r="E2922" s="294" t="n"/>
      <c r="F2922" s="295" t="n"/>
      <c r="G2922" s="295" t="n"/>
      <c r="H2922" s="296" t="n"/>
      <c r="I2922" s="295" t="n"/>
      <c r="J2922" s="296" t="n"/>
      <c r="K2922" s="295" t="n"/>
      <c r="L2922" s="297" t="n"/>
      <c r="M2922" s="297">
        <f>'ENS TARDIO 201819'!$K2922-'ENS TARDIO 201819'!$I2922</f>
        <v/>
      </c>
      <c r="N2922" s="295" t="n"/>
      <c r="O2922" s="295" t="n"/>
      <c r="P2922" s="295" t="n"/>
      <c r="Q2922" s="295" t="n"/>
      <c r="R2922" s="295" t="n"/>
      <c r="S2922" s="295" t="n"/>
      <c r="T2922" s="295" t="n"/>
      <c r="U2922" s="295" t="n"/>
      <c r="V2922" s="295" t="n"/>
      <c r="W2922" s="295" t="n"/>
      <c r="X2922" s="290" t="inlineStr">
        <is>
          <t>Plot válido</t>
        </is>
      </c>
    </row>
    <row r="2923" hidden="1" ht="15.75" customHeight="1" s="412">
      <c r="A2923" s="294" t="n"/>
      <c r="B2923" s="294" t="n"/>
      <c r="C2923" s="294" t="n"/>
      <c r="D2923" s="294" t="n"/>
      <c r="E2923" s="294" t="n"/>
      <c r="F2923" s="295" t="n"/>
      <c r="G2923" s="295" t="n"/>
      <c r="H2923" s="296" t="n"/>
      <c r="I2923" s="295" t="n"/>
      <c r="J2923" s="296" t="n"/>
      <c r="K2923" s="295" t="n"/>
      <c r="L2923" s="297" t="n"/>
      <c r="M2923" s="297">
        <f>'ENS TARDIO 201819'!$K2923-'ENS TARDIO 201819'!$I2923</f>
        <v/>
      </c>
      <c r="N2923" s="295" t="n"/>
      <c r="O2923" s="295" t="n"/>
      <c r="P2923" s="295" t="n"/>
      <c r="Q2923" s="295" t="n"/>
      <c r="R2923" s="295" t="n"/>
      <c r="S2923" s="295" t="n"/>
      <c r="T2923" s="295" t="n"/>
      <c r="U2923" s="295" t="n"/>
      <c r="V2923" s="295" t="n"/>
      <c r="W2923" s="295" t="n"/>
      <c r="X2923" s="290" t="inlineStr">
        <is>
          <t>Plot válido</t>
        </is>
      </c>
    </row>
    <row r="2924" hidden="1" ht="15.75" customHeight="1" s="412">
      <c r="A2924" s="294" t="n"/>
      <c r="B2924" s="294" t="n"/>
      <c r="C2924" s="294" t="n"/>
      <c r="D2924" s="294" t="n"/>
      <c r="E2924" s="294" t="n"/>
      <c r="F2924" s="295" t="n"/>
      <c r="G2924" s="295" t="n"/>
      <c r="H2924" s="296" t="n"/>
      <c r="I2924" s="295" t="n"/>
      <c r="J2924" s="296" t="n"/>
      <c r="K2924" s="295" t="n"/>
      <c r="L2924" s="297" t="n"/>
      <c r="M2924" s="297">
        <f>'ENS TARDIO 201819'!$K2924-'ENS TARDIO 201819'!$I2924</f>
        <v/>
      </c>
      <c r="N2924" s="295" t="n"/>
      <c r="O2924" s="295" t="n"/>
      <c r="P2924" s="295" t="n"/>
      <c r="Q2924" s="295" t="n"/>
      <c r="R2924" s="295" t="n"/>
      <c r="S2924" s="295" t="n"/>
      <c r="T2924" s="295" t="n"/>
      <c r="U2924" s="295" t="n"/>
      <c r="V2924" s="295" t="n"/>
      <c r="W2924" s="295" t="n"/>
      <c r="X2924" s="290" t="inlineStr">
        <is>
          <t>Plot válido</t>
        </is>
      </c>
    </row>
    <row r="2925" hidden="1" ht="15.75" customHeight="1" s="412">
      <c r="A2925" s="294" t="n"/>
      <c r="B2925" s="294" t="n"/>
      <c r="C2925" s="294" t="n"/>
      <c r="D2925" s="294" t="n"/>
      <c r="E2925" s="294" t="n"/>
      <c r="F2925" s="295" t="n"/>
      <c r="G2925" s="295" t="n"/>
      <c r="H2925" s="296" t="n"/>
      <c r="I2925" s="295" t="n"/>
      <c r="J2925" s="296" t="n"/>
      <c r="K2925" s="295" t="n"/>
      <c r="L2925" s="297" t="n"/>
      <c r="M2925" s="297">
        <f>'ENS TARDIO 201819'!$K2925-'ENS TARDIO 201819'!$I2925</f>
        <v/>
      </c>
      <c r="N2925" s="295" t="n"/>
      <c r="O2925" s="295" t="n"/>
      <c r="P2925" s="295" t="n"/>
      <c r="Q2925" s="295" t="n"/>
      <c r="R2925" s="295" t="n"/>
      <c r="S2925" s="295" t="n"/>
      <c r="T2925" s="295" t="n"/>
      <c r="U2925" s="295" t="n"/>
      <c r="V2925" s="295" t="n"/>
      <c r="W2925" s="295" t="n"/>
      <c r="X2925" s="290" t="inlineStr">
        <is>
          <t>Plot válido</t>
        </is>
      </c>
    </row>
    <row r="2926" hidden="1" ht="15.75" customHeight="1" s="412">
      <c r="A2926" s="294" t="n"/>
      <c r="B2926" s="294" t="n"/>
      <c r="C2926" s="294" t="n"/>
      <c r="D2926" s="294" t="n"/>
      <c r="E2926" s="294" t="n"/>
      <c r="F2926" s="295" t="n"/>
      <c r="G2926" s="295" t="n"/>
      <c r="H2926" s="296" t="n"/>
      <c r="I2926" s="295" t="n"/>
      <c r="J2926" s="296" t="n"/>
      <c r="K2926" s="295" t="n"/>
      <c r="L2926" s="297" t="n"/>
      <c r="M2926" s="297">
        <f>'ENS TARDIO 201819'!$K2926-'ENS TARDIO 201819'!$I2926</f>
        <v/>
      </c>
      <c r="N2926" s="295" t="n"/>
      <c r="O2926" s="295" t="n"/>
      <c r="P2926" s="295" t="n"/>
      <c r="Q2926" s="295" t="n"/>
      <c r="R2926" s="295" t="n"/>
      <c r="S2926" s="295" t="n"/>
      <c r="T2926" s="295" t="n"/>
      <c r="U2926" s="295" t="n"/>
      <c r="V2926" s="295" t="n"/>
      <c r="W2926" s="295" t="n"/>
      <c r="X2926" s="290" t="inlineStr">
        <is>
          <t>Plot válido</t>
        </is>
      </c>
    </row>
    <row r="2927" hidden="1" ht="15.75" customHeight="1" s="412">
      <c r="A2927" s="294" t="n"/>
      <c r="B2927" s="294" t="n"/>
      <c r="C2927" s="294" t="n"/>
      <c r="D2927" s="294" t="n"/>
      <c r="E2927" s="294" t="n"/>
      <c r="F2927" s="295" t="n"/>
      <c r="G2927" s="295" t="n"/>
      <c r="H2927" s="296" t="n"/>
      <c r="I2927" s="295" t="n"/>
      <c r="J2927" s="296" t="n"/>
      <c r="K2927" s="295" t="n"/>
      <c r="L2927" s="297" t="n"/>
      <c r="M2927" s="297">
        <f>'ENS TARDIO 201819'!$K2927-'ENS TARDIO 201819'!$I2927</f>
        <v/>
      </c>
      <c r="N2927" s="295" t="n"/>
      <c r="O2927" s="295" t="n"/>
      <c r="P2927" s="295" t="n"/>
      <c r="Q2927" s="295" t="n"/>
      <c r="R2927" s="295" t="n"/>
      <c r="S2927" s="295" t="n"/>
      <c r="T2927" s="295" t="n"/>
      <c r="U2927" s="295" t="n"/>
      <c r="V2927" s="295" t="n"/>
      <c r="W2927" s="295" t="n"/>
      <c r="X2927" s="290" t="inlineStr">
        <is>
          <t>Plot válido</t>
        </is>
      </c>
    </row>
    <row r="2928" hidden="1" ht="15.75" customHeight="1" s="412">
      <c r="A2928" s="294" t="n"/>
      <c r="B2928" s="294" t="n"/>
      <c r="C2928" s="294" t="n"/>
      <c r="D2928" s="294" t="n"/>
      <c r="E2928" s="294" t="n"/>
      <c r="F2928" s="295" t="n"/>
      <c r="G2928" s="295" t="n"/>
      <c r="H2928" s="296" t="n"/>
      <c r="I2928" s="295" t="n"/>
      <c r="J2928" s="296" t="n"/>
      <c r="K2928" s="295" t="n"/>
      <c r="L2928" s="297" t="n"/>
      <c r="M2928" s="297">
        <f>'ENS TARDIO 201819'!$K2928-'ENS TARDIO 201819'!$I2928</f>
        <v/>
      </c>
      <c r="N2928" s="295" t="n"/>
      <c r="O2928" s="295" t="n"/>
      <c r="P2928" s="295" t="n"/>
      <c r="Q2928" s="295" t="n"/>
      <c r="R2928" s="295" t="n"/>
      <c r="S2928" s="295" t="n"/>
      <c r="T2928" s="295" t="n"/>
      <c r="U2928" s="295" t="n"/>
      <c r="V2928" s="295" t="n"/>
      <c r="W2928" s="295" t="n"/>
      <c r="X2928" s="290" t="inlineStr">
        <is>
          <t>Plot válido</t>
        </is>
      </c>
    </row>
    <row r="2929" hidden="1" ht="15.75" customHeight="1" s="412">
      <c r="A2929" s="294" t="n"/>
      <c r="B2929" s="294" t="n"/>
      <c r="C2929" s="294" t="n"/>
      <c r="D2929" s="294" t="n"/>
      <c r="E2929" s="294" t="n"/>
      <c r="F2929" s="295" t="n"/>
      <c r="G2929" s="295" t="n"/>
      <c r="H2929" s="296" t="n"/>
      <c r="I2929" s="295" t="n"/>
      <c r="J2929" s="296" t="n"/>
      <c r="K2929" s="295" t="n"/>
      <c r="L2929" s="297" t="n"/>
      <c r="M2929" s="297">
        <f>'ENS TARDIO 201819'!$K2929-'ENS TARDIO 201819'!$I2929</f>
        <v/>
      </c>
      <c r="N2929" s="295" t="n"/>
      <c r="O2929" s="295" t="n"/>
      <c r="P2929" s="295" t="n"/>
      <c r="Q2929" s="295" t="n"/>
      <c r="R2929" s="295" t="n"/>
      <c r="S2929" s="295" t="n"/>
      <c r="T2929" s="295" t="n"/>
      <c r="U2929" s="295" t="n"/>
      <c r="V2929" s="295" t="n"/>
      <c r="W2929" s="295" t="n"/>
      <c r="X2929" s="290" t="inlineStr">
        <is>
          <t>Plot válido</t>
        </is>
      </c>
    </row>
    <row r="2930" hidden="1" ht="15.75" customHeight="1" s="412">
      <c r="A2930" s="294" t="n"/>
      <c r="B2930" s="294" t="n"/>
      <c r="C2930" s="294" t="n"/>
      <c r="D2930" s="294" t="n"/>
      <c r="E2930" s="294" t="n"/>
      <c r="F2930" s="295" t="n"/>
      <c r="G2930" s="295" t="n"/>
      <c r="H2930" s="296" t="n"/>
      <c r="I2930" s="295" t="n"/>
      <c r="J2930" s="296" t="n"/>
      <c r="K2930" s="295" t="n"/>
      <c r="L2930" s="297" t="n"/>
      <c r="M2930" s="297">
        <f>'ENS TARDIO 201819'!$K2930-'ENS TARDIO 201819'!$I2930</f>
        <v/>
      </c>
      <c r="N2930" s="295" t="n"/>
      <c r="O2930" s="295" t="n"/>
      <c r="P2930" s="295" t="n"/>
      <c r="Q2930" s="295" t="n"/>
      <c r="R2930" s="295" t="n"/>
      <c r="S2930" s="295" t="n"/>
      <c r="T2930" s="295" t="n"/>
      <c r="U2930" s="295" t="n"/>
      <c r="V2930" s="295" t="n"/>
      <c r="W2930" s="295" t="n"/>
      <c r="X2930" s="290" t="inlineStr">
        <is>
          <t>Plot válido</t>
        </is>
      </c>
    </row>
    <row r="2931" hidden="1" ht="15.75" customHeight="1" s="412">
      <c r="A2931" s="294" t="n"/>
      <c r="B2931" s="294" t="n"/>
      <c r="C2931" s="294" t="n"/>
      <c r="D2931" s="294" t="n"/>
      <c r="E2931" s="294" t="n"/>
      <c r="F2931" s="295" t="n"/>
      <c r="G2931" s="295" t="n"/>
      <c r="H2931" s="296" t="n"/>
      <c r="I2931" s="295" t="n"/>
      <c r="J2931" s="296" t="n"/>
      <c r="K2931" s="295" t="n"/>
      <c r="L2931" s="297" t="n"/>
      <c r="M2931" s="297">
        <f>'ENS TARDIO 201819'!$K2931-'ENS TARDIO 201819'!$I2931</f>
        <v/>
      </c>
      <c r="N2931" s="295" t="n"/>
      <c r="O2931" s="295" t="n"/>
      <c r="P2931" s="295" t="n"/>
      <c r="Q2931" s="295" t="n"/>
      <c r="R2931" s="295" t="n"/>
      <c r="S2931" s="295" t="n"/>
      <c r="T2931" s="295" t="n"/>
      <c r="U2931" s="295" t="n"/>
      <c r="V2931" s="295" t="n"/>
      <c r="W2931" s="295" t="n"/>
      <c r="X2931" s="290" t="inlineStr">
        <is>
          <t>Plot válido</t>
        </is>
      </c>
    </row>
    <row r="2932" hidden="1" ht="15.75" customHeight="1" s="412">
      <c r="A2932" s="294" t="n"/>
      <c r="B2932" s="294" t="n"/>
      <c r="C2932" s="294" t="n"/>
      <c r="D2932" s="294" t="n"/>
      <c r="E2932" s="294" t="n"/>
      <c r="F2932" s="295" t="n"/>
      <c r="G2932" s="295" t="n"/>
      <c r="H2932" s="296" t="n"/>
      <c r="I2932" s="295" t="n"/>
      <c r="J2932" s="296" t="n"/>
      <c r="K2932" s="295" t="n"/>
      <c r="L2932" s="297" t="n"/>
      <c r="M2932" s="297">
        <f>'ENS TARDIO 201819'!$K2932-'ENS TARDIO 201819'!$I2932</f>
        <v/>
      </c>
      <c r="N2932" s="295" t="n"/>
      <c r="O2932" s="295" t="n"/>
      <c r="P2932" s="295" t="n"/>
      <c r="Q2932" s="295" t="n"/>
      <c r="R2932" s="295" t="n"/>
      <c r="S2932" s="295" t="n"/>
      <c r="T2932" s="295" t="n"/>
      <c r="U2932" s="295" t="n"/>
      <c r="V2932" s="295" t="n"/>
      <c r="W2932" s="295" t="n"/>
      <c r="X2932" s="290" t="inlineStr">
        <is>
          <t>Plot válido</t>
        </is>
      </c>
    </row>
    <row r="2933" hidden="1" ht="15.75" customHeight="1" s="412">
      <c r="A2933" s="294" t="n"/>
      <c r="B2933" s="294" t="n"/>
      <c r="C2933" s="294" t="n"/>
      <c r="D2933" s="294" t="n"/>
      <c r="E2933" s="294" t="n"/>
      <c r="F2933" s="295" t="n"/>
      <c r="G2933" s="295" t="n"/>
      <c r="H2933" s="296" t="n"/>
      <c r="I2933" s="295" t="n"/>
      <c r="J2933" s="296" t="n"/>
      <c r="K2933" s="295" t="n"/>
      <c r="L2933" s="297" t="n"/>
      <c r="M2933" s="297">
        <f>'ENS TARDIO 201819'!$K2933-'ENS TARDIO 201819'!$I2933</f>
        <v/>
      </c>
      <c r="N2933" s="295" t="n"/>
      <c r="O2933" s="295" t="n"/>
      <c r="P2933" s="295" t="n"/>
      <c r="Q2933" s="295" t="n"/>
      <c r="R2933" s="295" t="n"/>
      <c r="S2933" s="295" t="n"/>
      <c r="T2933" s="295" t="n"/>
      <c r="U2933" s="295" t="n"/>
      <c r="V2933" s="295" t="n"/>
      <c r="W2933" s="295" t="n"/>
      <c r="X2933" s="290" t="inlineStr">
        <is>
          <t>Plot válido</t>
        </is>
      </c>
    </row>
    <row r="2934" hidden="1" ht="15.75" customHeight="1" s="412">
      <c r="A2934" s="294" t="n"/>
      <c r="B2934" s="294" t="n"/>
      <c r="C2934" s="294" t="n"/>
      <c r="D2934" s="294" t="n"/>
      <c r="E2934" s="294" t="n"/>
      <c r="F2934" s="295" t="n"/>
      <c r="G2934" s="295" t="n"/>
      <c r="H2934" s="296" t="n"/>
      <c r="I2934" s="295" t="n"/>
      <c r="J2934" s="296" t="n"/>
      <c r="K2934" s="295" t="n"/>
      <c r="L2934" s="297" t="n"/>
      <c r="M2934" s="297">
        <f>'ENS TARDIO 201819'!$K2934-'ENS TARDIO 201819'!$I2934</f>
        <v/>
      </c>
      <c r="N2934" s="295" t="n"/>
      <c r="O2934" s="295" t="n"/>
      <c r="P2934" s="295" t="n"/>
      <c r="Q2934" s="295" t="n"/>
      <c r="R2934" s="295" t="n"/>
      <c r="S2934" s="295" t="n"/>
      <c r="T2934" s="295" t="n"/>
      <c r="U2934" s="295" t="n"/>
      <c r="V2934" s="295" t="n"/>
      <c r="W2934" s="295" t="n"/>
      <c r="X2934" s="290" t="inlineStr">
        <is>
          <t>Plot válido</t>
        </is>
      </c>
    </row>
    <row r="2935" hidden="1" ht="15.75" customHeight="1" s="412">
      <c r="A2935" s="294" t="n"/>
      <c r="B2935" s="294" t="n"/>
      <c r="C2935" s="294" t="n"/>
      <c r="D2935" s="294" t="n"/>
      <c r="E2935" s="294" t="n"/>
      <c r="F2935" s="295" t="n"/>
      <c r="G2935" s="295" t="n"/>
      <c r="H2935" s="296" t="n"/>
      <c r="I2935" s="295" t="n"/>
      <c r="J2935" s="296" t="n"/>
      <c r="K2935" s="295" t="n"/>
      <c r="L2935" s="297" t="n"/>
      <c r="M2935" s="297">
        <f>'ENS TARDIO 201819'!$K2935-'ENS TARDIO 201819'!$I2935</f>
        <v/>
      </c>
      <c r="N2935" s="295" t="n"/>
      <c r="O2935" s="295" t="n"/>
      <c r="P2935" s="295" t="n"/>
      <c r="Q2935" s="295" t="n"/>
      <c r="R2935" s="295" t="n"/>
      <c r="S2935" s="295" t="n"/>
      <c r="T2935" s="295" t="n"/>
      <c r="U2935" s="295" t="n"/>
      <c r="V2935" s="295" t="n"/>
      <c r="W2935" s="295" t="n"/>
      <c r="X2935" s="290" t="inlineStr">
        <is>
          <t>Plot válido</t>
        </is>
      </c>
    </row>
    <row r="2936" hidden="1" ht="15.75" customHeight="1" s="412">
      <c r="A2936" s="294" t="n"/>
      <c r="B2936" s="294" t="n"/>
      <c r="C2936" s="294" t="n"/>
      <c r="D2936" s="294" t="n"/>
      <c r="E2936" s="294" t="n"/>
      <c r="F2936" s="295" t="n"/>
      <c r="G2936" s="295" t="n"/>
      <c r="H2936" s="296" t="n"/>
      <c r="I2936" s="295" t="n"/>
      <c r="J2936" s="296" t="n"/>
      <c r="K2936" s="295" t="n"/>
      <c r="L2936" s="297" t="n"/>
      <c r="M2936" s="297">
        <f>'ENS TARDIO 201819'!$K2936-'ENS TARDIO 201819'!$I2936</f>
        <v/>
      </c>
      <c r="N2936" s="295" t="n"/>
      <c r="O2936" s="295" t="n"/>
      <c r="P2936" s="295" t="n"/>
      <c r="Q2936" s="295" t="n"/>
      <c r="R2936" s="295" t="n"/>
      <c r="S2936" s="295" t="n"/>
      <c r="T2936" s="295" t="n"/>
      <c r="U2936" s="295" t="n"/>
      <c r="V2936" s="295" t="n"/>
      <c r="W2936" s="295" t="n"/>
      <c r="X2936" s="290" t="inlineStr">
        <is>
          <t>Plot válido</t>
        </is>
      </c>
    </row>
    <row r="2937" hidden="1" ht="15.75" customHeight="1" s="412">
      <c r="A2937" s="294" t="n"/>
      <c r="B2937" s="294" t="n"/>
      <c r="C2937" s="294" t="n"/>
      <c r="D2937" s="294" t="n"/>
      <c r="E2937" s="294" t="n"/>
      <c r="F2937" s="295" t="n"/>
      <c r="G2937" s="295" t="n"/>
      <c r="H2937" s="296" t="n"/>
      <c r="I2937" s="295" t="n"/>
      <c r="J2937" s="296" t="n"/>
      <c r="K2937" s="295" t="n"/>
      <c r="L2937" s="297" t="n"/>
      <c r="M2937" s="297">
        <f>'ENS TARDIO 201819'!$K2937-'ENS TARDIO 201819'!$I2937</f>
        <v/>
      </c>
      <c r="N2937" s="295" t="n"/>
      <c r="O2937" s="295" t="n"/>
      <c r="P2937" s="295" t="n"/>
      <c r="Q2937" s="295" t="n"/>
      <c r="R2937" s="295" t="n"/>
      <c r="S2937" s="295" t="n"/>
      <c r="T2937" s="295" t="n"/>
      <c r="U2937" s="295" t="n"/>
      <c r="V2937" s="295" t="n"/>
      <c r="W2937" s="295" t="n"/>
      <c r="X2937" s="290" t="inlineStr">
        <is>
          <t>Plot válido</t>
        </is>
      </c>
    </row>
    <row r="2938" hidden="1" ht="15.75" customHeight="1" s="412">
      <c r="A2938" s="294" t="n"/>
      <c r="B2938" s="294" t="n"/>
      <c r="C2938" s="294" t="n"/>
      <c r="D2938" s="294" t="n"/>
      <c r="E2938" s="294" t="n"/>
      <c r="F2938" s="295" t="n"/>
      <c r="G2938" s="295" t="n"/>
      <c r="H2938" s="296" t="n"/>
      <c r="I2938" s="295" t="n"/>
      <c r="J2938" s="296" t="n"/>
      <c r="K2938" s="295" t="n"/>
      <c r="L2938" s="297" t="n"/>
      <c r="M2938" s="297">
        <f>'ENS TARDIO 201819'!$K2938-'ENS TARDIO 201819'!$I2938</f>
        <v/>
      </c>
      <c r="N2938" s="295" t="n"/>
      <c r="O2938" s="295" t="n"/>
      <c r="P2938" s="295" t="n"/>
      <c r="Q2938" s="295" t="n"/>
      <c r="R2938" s="295" t="n"/>
      <c r="S2938" s="295" t="n"/>
      <c r="T2938" s="295" t="n"/>
      <c r="U2938" s="295" t="n"/>
      <c r="V2938" s="295" t="n"/>
      <c r="W2938" s="295" t="n"/>
      <c r="X2938" s="290" t="inlineStr">
        <is>
          <t>Plot válido</t>
        </is>
      </c>
    </row>
    <row r="2939" hidden="1" ht="15.75" customHeight="1" s="412">
      <c r="A2939" s="294" t="n"/>
      <c r="B2939" s="294" t="n"/>
      <c r="C2939" s="294" t="n"/>
      <c r="D2939" s="294" t="n"/>
      <c r="E2939" s="294" t="n"/>
      <c r="F2939" s="295" t="n"/>
      <c r="G2939" s="295" t="n"/>
      <c r="H2939" s="296" t="n"/>
      <c r="I2939" s="295" t="n"/>
      <c r="J2939" s="296" t="n"/>
      <c r="K2939" s="295" t="n"/>
      <c r="L2939" s="297" t="n"/>
      <c r="M2939" s="297">
        <f>'ENS TARDIO 201819'!$K2939-'ENS TARDIO 201819'!$I2939</f>
        <v/>
      </c>
      <c r="N2939" s="295" t="n"/>
      <c r="O2939" s="295" t="n"/>
      <c r="P2939" s="295" t="n"/>
      <c r="Q2939" s="295" t="n"/>
      <c r="R2939" s="295" t="n"/>
      <c r="S2939" s="295" t="n"/>
      <c r="T2939" s="295" t="n"/>
      <c r="U2939" s="295" t="n"/>
      <c r="V2939" s="295" t="n"/>
      <c r="W2939" s="295" t="n"/>
      <c r="X2939" s="290" t="inlineStr">
        <is>
          <t>Plot válido</t>
        </is>
      </c>
    </row>
    <row r="2940" hidden="1" ht="15.75" customHeight="1" s="412">
      <c r="A2940" s="294" t="n"/>
      <c r="B2940" s="294" t="n"/>
      <c r="C2940" s="294" t="n"/>
      <c r="D2940" s="294" t="n"/>
      <c r="E2940" s="294" t="n"/>
      <c r="F2940" s="295" t="n"/>
      <c r="G2940" s="295" t="n"/>
      <c r="H2940" s="296" t="n"/>
      <c r="I2940" s="295" t="n"/>
      <c r="J2940" s="296" t="n"/>
      <c r="K2940" s="295" t="n"/>
      <c r="L2940" s="297" t="n"/>
      <c r="M2940" s="297">
        <f>'ENS TARDIO 201819'!$K2940-'ENS TARDIO 201819'!$I2940</f>
        <v/>
      </c>
      <c r="N2940" s="295" t="n"/>
      <c r="O2940" s="295" t="n"/>
      <c r="P2940" s="295" t="n"/>
      <c r="Q2940" s="295" t="n"/>
      <c r="R2940" s="295" t="n"/>
      <c r="S2940" s="295" t="n"/>
      <c r="T2940" s="295" t="n"/>
      <c r="U2940" s="295" t="n"/>
      <c r="V2940" s="295" t="n"/>
      <c r="W2940" s="295" t="n"/>
      <c r="X2940" s="290" t="inlineStr">
        <is>
          <t>Plot válido</t>
        </is>
      </c>
    </row>
    <row r="2941" hidden="1" ht="15.75" customHeight="1" s="412">
      <c r="A2941" s="294" t="n"/>
      <c r="B2941" s="294" t="n"/>
      <c r="C2941" s="294" t="n"/>
      <c r="D2941" s="294" t="n"/>
      <c r="E2941" s="294" t="n"/>
      <c r="F2941" s="295" t="n"/>
      <c r="G2941" s="295" t="n"/>
      <c r="H2941" s="296" t="n"/>
      <c r="I2941" s="295" t="n"/>
      <c r="J2941" s="296" t="n"/>
      <c r="K2941" s="295" t="n"/>
      <c r="L2941" s="297" t="n"/>
      <c r="M2941" s="297">
        <f>'ENS TARDIO 201819'!$K2941-'ENS TARDIO 201819'!$I2941</f>
        <v/>
      </c>
      <c r="N2941" s="295" t="n"/>
      <c r="O2941" s="295" t="n"/>
      <c r="P2941" s="295" t="n"/>
      <c r="Q2941" s="295" t="n"/>
      <c r="R2941" s="295" t="n"/>
      <c r="S2941" s="295" t="n"/>
      <c r="T2941" s="295" t="n"/>
      <c r="U2941" s="295" t="n"/>
      <c r="V2941" s="295" t="n"/>
      <c r="W2941" s="295" t="n"/>
      <c r="X2941" s="290" t="inlineStr">
        <is>
          <t>Plot válido</t>
        </is>
      </c>
    </row>
    <row r="2942" hidden="1" ht="15.75" customHeight="1" s="412">
      <c r="A2942" s="294" t="n"/>
      <c r="B2942" s="294" t="n"/>
      <c r="C2942" s="294" t="n"/>
      <c r="D2942" s="294" t="n"/>
      <c r="E2942" s="294" t="n"/>
      <c r="F2942" s="295" t="n"/>
      <c r="G2942" s="295" t="n"/>
      <c r="H2942" s="296" t="n"/>
      <c r="I2942" s="295" t="n"/>
      <c r="J2942" s="296" t="n"/>
      <c r="K2942" s="295" t="n"/>
      <c r="L2942" s="297" t="n"/>
      <c r="M2942" s="297">
        <f>'ENS TARDIO 201819'!$K2942-'ENS TARDIO 201819'!$I2942</f>
        <v/>
      </c>
      <c r="N2942" s="295" t="n"/>
      <c r="O2942" s="295" t="n"/>
      <c r="P2942" s="295" t="n"/>
      <c r="Q2942" s="295" t="n"/>
      <c r="R2942" s="295" t="n"/>
      <c r="S2942" s="295" t="n"/>
      <c r="T2942" s="295" t="n"/>
      <c r="U2942" s="295" t="n"/>
      <c r="V2942" s="295" t="n"/>
      <c r="W2942" s="295" t="n"/>
      <c r="X2942" s="290" t="inlineStr">
        <is>
          <t>Plot válido</t>
        </is>
      </c>
    </row>
    <row r="2943" hidden="1" ht="15.75" customHeight="1" s="412">
      <c r="A2943" s="294" t="n"/>
      <c r="B2943" s="294" t="n"/>
      <c r="C2943" s="294" t="n"/>
      <c r="D2943" s="294" t="n"/>
      <c r="E2943" s="294" t="n"/>
      <c r="F2943" s="295" t="n"/>
      <c r="G2943" s="295" t="n"/>
      <c r="H2943" s="296" t="n"/>
      <c r="I2943" s="295" t="n"/>
      <c r="J2943" s="296" t="n"/>
      <c r="K2943" s="295" t="n"/>
      <c r="L2943" s="297" t="n"/>
      <c r="M2943" s="297">
        <f>'ENS TARDIO 201819'!$K2943-'ENS TARDIO 201819'!$I2943</f>
        <v/>
      </c>
      <c r="N2943" s="295" t="n"/>
      <c r="O2943" s="295" t="n"/>
      <c r="P2943" s="295" t="n"/>
      <c r="Q2943" s="295" t="n"/>
      <c r="R2943" s="295" t="n"/>
      <c r="S2943" s="295" t="n"/>
      <c r="T2943" s="295" t="n"/>
      <c r="U2943" s="295" t="n"/>
      <c r="V2943" s="295" t="n"/>
      <c r="W2943" s="295" t="n"/>
      <c r="X2943" s="290" t="inlineStr">
        <is>
          <t>Plot válido</t>
        </is>
      </c>
    </row>
    <row r="2944" hidden="1" ht="15.75" customHeight="1" s="412">
      <c r="A2944" s="294" t="n"/>
      <c r="B2944" s="294" t="n"/>
      <c r="C2944" s="294" t="n"/>
      <c r="D2944" s="294" t="n"/>
      <c r="E2944" s="294" t="n"/>
      <c r="F2944" s="295" t="n"/>
      <c r="G2944" s="295" t="n"/>
      <c r="H2944" s="296" t="n"/>
      <c r="I2944" s="295" t="n"/>
      <c r="J2944" s="296" t="n"/>
      <c r="K2944" s="295" t="n"/>
      <c r="L2944" s="297" t="n"/>
      <c r="M2944" s="297">
        <f>'ENS TARDIO 201819'!$K2944-'ENS TARDIO 201819'!$I2944</f>
        <v/>
      </c>
      <c r="N2944" s="295" t="n"/>
      <c r="O2944" s="295" t="n"/>
      <c r="P2944" s="295" t="n"/>
      <c r="Q2944" s="295" t="n"/>
      <c r="R2944" s="295" t="n"/>
      <c r="S2944" s="295" t="n"/>
      <c r="T2944" s="295" t="n"/>
      <c r="U2944" s="295" t="n"/>
      <c r="V2944" s="295" t="n"/>
      <c r="W2944" s="295" t="n"/>
      <c r="X2944" s="290" t="inlineStr">
        <is>
          <t>Plot válido</t>
        </is>
      </c>
    </row>
    <row r="2945" hidden="1" ht="15.75" customHeight="1" s="412">
      <c r="A2945" s="294" t="n"/>
      <c r="B2945" s="294" t="n"/>
      <c r="C2945" s="294" t="n"/>
      <c r="D2945" s="294" t="n"/>
      <c r="E2945" s="294" t="n"/>
      <c r="F2945" s="295" t="n"/>
      <c r="G2945" s="295" t="n"/>
      <c r="H2945" s="296" t="n"/>
      <c r="I2945" s="295" t="n"/>
      <c r="J2945" s="296" t="n"/>
      <c r="K2945" s="295" t="n"/>
      <c r="L2945" s="297" t="n"/>
      <c r="M2945" s="297">
        <f>'ENS TARDIO 201819'!$K2945-'ENS TARDIO 201819'!$I2945</f>
        <v/>
      </c>
      <c r="N2945" s="295" t="n"/>
      <c r="O2945" s="295" t="n"/>
      <c r="P2945" s="295" t="n"/>
      <c r="Q2945" s="295" t="n"/>
      <c r="R2945" s="295" t="n"/>
      <c r="S2945" s="295" t="n"/>
      <c r="T2945" s="295" t="n"/>
      <c r="U2945" s="295" t="n"/>
      <c r="V2945" s="295" t="n"/>
      <c r="W2945" s="295" t="n"/>
      <c r="X2945" s="290" t="inlineStr">
        <is>
          <t>Plot válido</t>
        </is>
      </c>
    </row>
    <row r="2946" hidden="1" ht="15.75" customHeight="1" s="412">
      <c r="A2946" s="294" t="n"/>
      <c r="B2946" s="294" t="n"/>
      <c r="C2946" s="294" t="n"/>
      <c r="D2946" s="294" t="n"/>
      <c r="E2946" s="294" t="n"/>
      <c r="F2946" s="295" t="n"/>
      <c r="G2946" s="295" t="n"/>
      <c r="H2946" s="296" t="n"/>
      <c r="I2946" s="295" t="n"/>
      <c r="J2946" s="296" t="n"/>
      <c r="K2946" s="295" t="n"/>
      <c r="L2946" s="297" t="n"/>
      <c r="M2946" s="297">
        <f>'ENS TARDIO 201819'!$K2946-'ENS TARDIO 201819'!$I2946</f>
        <v/>
      </c>
      <c r="N2946" s="295" t="n"/>
      <c r="O2946" s="295" t="n"/>
      <c r="P2946" s="295" t="n"/>
      <c r="Q2946" s="295" t="n"/>
      <c r="R2946" s="295" t="n"/>
      <c r="S2946" s="295" t="n"/>
      <c r="T2946" s="295" t="n"/>
      <c r="U2946" s="295" t="n"/>
      <c r="V2946" s="295" t="n"/>
      <c r="W2946" s="295" t="n"/>
      <c r="X2946" s="290" t="inlineStr">
        <is>
          <t>Plot válido</t>
        </is>
      </c>
    </row>
    <row r="2947" hidden="1" ht="15.75" customHeight="1" s="412">
      <c r="A2947" s="294" t="n"/>
      <c r="B2947" s="294" t="n"/>
      <c r="C2947" s="294" t="n"/>
      <c r="D2947" s="294" t="n"/>
      <c r="E2947" s="294" t="n"/>
      <c r="F2947" s="295" t="n"/>
      <c r="G2947" s="295" t="n"/>
      <c r="H2947" s="296" t="n"/>
      <c r="I2947" s="295" t="n"/>
      <c r="J2947" s="296" t="n"/>
      <c r="K2947" s="295" t="n"/>
      <c r="L2947" s="297" t="n"/>
      <c r="M2947" s="297">
        <f>'ENS TARDIO 201819'!$K2947-'ENS TARDIO 201819'!$I2947</f>
        <v/>
      </c>
      <c r="N2947" s="295" t="n"/>
      <c r="O2947" s="295" t="n"/>
      <c r="P2947" s="295" t="n"/>
      <c r="Q2947" s="295" t="n"/>
      <c r="R2947" s="295" t="n"/>
      <c r="S2947" s="295" t="n"/>
      <c r="T2947" s="295" t="n"/>
      <c r="U2947" s="295" t="n"/>
      <c r="V2947" s="295" t="n"/>
      <c r="W2947" s="295" t="n"/>
      <c r="X2947" s="290" t="inlineStr">
        <is>
          <t>Plot válido</t>
        </is>
      </c>
    </row>
    <row r="2948" hidden="1" ht="15.75" customHeight="1" s="412">
      <c r="A2948" s="294" t="n"/>
      <c r="B2948" s="294" t="n"/>
      <c r="C2948" s="294" t="n"/>
      <c r="D2948" s="294" t="n"/>
      <c r="E2948" s="294" t="n"/>
      <c r="F2948" s="295" t="n"/>
      <c r="G2948" s="295" t="n"/>
      <c r="H2948" s="296" t="n"/>
      <c r="I2948" s="295" t="n"/>
      <c r="J2948" s="296" t="n"/>
      <c r="K2948" s="295" t="n"/>
      <c r="L2948" s="297" t="n"/>
      <c r="M2948" s="297">
        <f>'ENS TARDIO 201819'!$K2948-'ENS TARDIO 201819'!$I2948</f>
        <v/>
      </c>
      <c r="N2948" s="295" t="n"/>
      <c r="O2948" s="295" t="n"/>
      <c r="P2948" s="295" t="n"/>
      <c r="Q2948" s="295" t="n"/>
      <c r="R2948" s="295" t="n"/>
      <c r="S2948" s="295" t="n"/>
      <c r="T2948" s="295" t="n"/>
      <c r="U2948" s="295" t="n"/>
      <c r="V2948" s="295" t="n"/>
      <c r="W2948" s="295" t="n"/>
      <c r="X2948" s="290" t="inlineStr">
        <is>
          <t>Plot válido</t>
        </is>
      </c>
    </row>
    <row r="2949" hidden="1" ht="15.75" customHeight="1" s="412">
      <c r="A2949" s="294" t="n"/>
      <c r="B2949" s="294" t="n"/>
      <c r="C2949" s="294" t="n"/>
      <c r="D2949" s="294" t="n"/>
      <c r="E2949" s="294" t="n"/>
      <c r="F2949" s="295" t="n"/>
      <c r="G2949" s="295" t="n"/>
      <c r="H2949" s="296" t="n"/>
      <c r="I2949" s="295" t="n"/>
      <c r="J2949" s="296" t="n"/>
      <c r="K2949" s="295" t="n"/>
      <c r="L2949" s="297" t="n"/>
      <c r="M2949" s="297">
        <f>'ENS TARDIO 201819'!$K2949-'ENS TARDIO 201819'!$I2949</f>
        <v/>
      </c>
      <c r="N2949" s="295" t="n"/>
      <c r="O2949" s="295" t="n"/>
      <c r="P2949" s="295" t="n"/>
      <c r="Q2949" s="295" t="n"/>
      <c r="R2949" s="295" t="n"/>
      <c r="S2949" s="295" t="n"/>
      <c r="T2949" s="295" t="n"/>
      <c r="U2949" s="295" t="n"/>
      <c r="V2949" s="295" t="n"/>
      <c r="W2949" s="295" t="n"/>
      <c r="X2949" s="290" t="inlineStr">
        <is>
          <t>Plot válido</t>
        </is>
      </c>
    </row>
    <row r="2950" hidden="1" ht="15.75" customHeight="1" s="412">
      <c r="A2950" s="294" t="n"/>
      <c r="B2950" s="294" t="n"/>
      <c r="C2950" s="294" t="n"/>
      <c r="D2950" s="294" t="n"/>
      <c r="E2950" s="294" t="n"/>
      <c r="F2950" s="295" t="n"/>
      <c r="G2950" s="295" t="n"/>
      <c r="H2950" s="296" t="n"/>
      <c r="I2950" s="295" t="n"/>
      <c r="J2950" s="296" t="n"/>
      <c r="K2950" s="295" t="n"/>
      <c r="L2950" s="297" t="n"/>
      <c r="M2950" s="297">
        <f>'ENS TARDIO 201819'!$K2950-'ENS TARDIO 201819'!$I2950</f>
        <v/>
      </c>
      <c r="N2950" s="295" t="n"/>
      <c r="O2950" s="295" t="n"/>
      <c r="P2950" s="295" t="n"/>
      <c r="Q2950" s="295" t="n"/>
      <c r="R2950" s="295" t="n"/>
      <c r="S2950" s="295" t="n"/>
      <c r="T2950" s="295" t="n"/>
      <c r="U2950" s="295" t="n"/>
      <c r="V2950" s="295" t="n"/>
      <c r="W2950" s="295" t="n"/>
      <c r="X2950" s="290" t="inlineStr">
        <is>
          <t>Plot válido</t>
        </is>
      </c>
    </row>
    <row r="2951" hidden="1" ht="15.75" customHeight="1" s="412">
      <c r="A2951" s="294" t="n"/>
      <c r="B2951" s="294" t="n"/>
      <c r="C2951" s="294" t="n"/>
      <c r="D2951" s="294" t="n"/>
      <c r="E2951" s="294" t="n"/>
      <c r="F2951" s="295" t="n"/>
      <c r="G2951" s="295" t="n"/>
      <c r="H2951" s="296" t="n"/>
      <c r="I2951" s="295" t="n"/>
      <c r="J2951" s="296" t="n"/>
      <c r="K2951" s="295" t="n"/>
      <c r="L2951" s="297" t="n"/>
      <c r="M2951" s="297">
        <f>'ENS TARDIO 201819'!$K2951-'ENS TARDIO 201819'!$I2951</f>
        <v/>
      </c>
      <c r="N2951" s="295" t="n"/>
      <c r="O2951" s="295" t="n"/>
      <c r="P2951" s="295" t="n"/>
      <c r="Q2951" s="295" t="n"/>
      <c r="R2951" s="295" t="n"/>
      <c r="S2951" s="295" t="n"/>
      <c r="T2951" s="295" t="n"/>
      <c r="U2951" s="295" t="n"/>
      <c r="V2951" s="295" t="n"/>
      <c r="W2951" s="295" t="n"/>
      <c r="X2951" s="290" t="inlineStr">
        <is>
          <t>Plot válido</t>
        </is>
      </c>
    </row>
    <row r="2952" hidden="1" ht="15.75" customHeight="1" s="412">
      <c r="A2952" s="294" t="n"/>
      <c r="B2952" s="294" t="n"/>
      <c r="C2952" s="294" t="n"/>
      <c r="D2952" s="294" t="n"/>
      <c r="E2952" s="294" t="n"/>
      <c r="F2952" s="295" t="n"/>
      <c r="G2952" s="295" t="n"/>
      <c r="H2952" s="296" t="n"/>
      <c r="I2952" s="295" t="n"/>
      <c r="J2952" s="296" t="n"/>
      <c r="K2952" s="295" t="n"/>
      <c r="L2952" s="297" t="n"/>
      <c r="M2952" s="297">
        <f>'ENS TARDIO 201819'!$K2952-'ENS TARDIO 201819'!$I2952</f>
        <v/>
      </c>
      <c r="N2952" s="295" t="n"/>
      <c r="O2952" s="295" t="n"/>
      <c r="P2952" s="295" t="n"/>
      <c r="Q2952" s="295" t="n"/>
      <c r="R2952" s="295" t="n"/>
      <c r="S2952" s="295" t="n"/>
      <c r="T2952" s="295" t="n"/>
      <c r="U2952" s="295" t="n"/>
      <c r="V2952" s="295" t="n"/>
      <c r="W2952" s="295" t="n"/>
      <c r="X2952" s="290" t="inlineStr">
        <is>
          <t>Plot válido</t>
        </is>
      </c>
    </row>
    <row r="2953" hidden="1" ht="15.75" customHeight="1" s="412">
      <c r="A2953" s="294" t="n"/>
      <c r="B2953" s="294" t="n"/>
      <c r="C2953" s="294" t="n"/>
      <c r="D2953" s="294" t="n"/>
      <c r="E2953" s="294" t="n"/>
      <c r="F2953" s="295" t="n"/>
      <c r="G2953" s="295" t="n"/>
      <c r="H2953" s="296" t="n"/>
      <c r="I2953" s="295" t="n"/>
      <c r="J2953" s="296" t="n"/>
      <c r="K2953" s="295" t="n"/>
      <c r="L2953" s="297" t="n"/>
      <c r="M2953" s="297">
        <f>'ENS TARDIO 201819'!$K2953-'ENS TARDIO 201819'!$I2953</f>
        <v/>
      </c>
      <c r="N2953" s="295" t="n"/>
      <c r="O2953" s="295" t="n"/>
      <c r="P2953" s="295" t="n"/>
      <c r="Q2953" s="295" t="n"/>
      <c r="R2953" s="295" t="n"/>
      <c r="S2953" s="295" t="n"/>
      <c r="T2953" s="295" t="n"/>
      <c r="U2953" s="295" t="n"/>
      <c r="V2953" s="295" t="n"/>
      <c r="W2953" s="295" t="n"/>
      <c r="X2953" s="290" t="inlineStr">
        <is>
          <t>Plot válido</t>
        </is>
      </c>
    </row>
    <row r="2954" hidden="1" ht="15.75" customHeight="1" s="412">
      <c r="A2954" s="294" t="n"/>
      <c r="B2954" s="294" t="n"/>
      <c r="C2954" s="294" t="n"/>
      <c r="D2954" s="294" t="n"/>
      <c r="E2954" s="294" t="n"/>
      <c r="F2954" s="295" t="n"/>
      <c r="G2954" s="295" t="n"/>
      <c r="H2954" s="296" t="n"/>
      <c r="I2954" s="295" t="n"/>
      <c r="J2954" s="296" t="n"/>
      <c r="K2954" s="295" t="n"/>
      <c r="L2954" s="297" t="n"/>
      <c r="M2954" s="297">
        <f>'ENS TARDIO 201819'!$K2954-'ENS TARDIO 201819'!$I2954</f>
        <v/>
      </c>
      <c r="N2954" s="295" t="n"/>
      <c r="O2954" s="295" t="n"/>
      <c r="P2954" s="295" t="n"/>
      <c r="Q2954" s="295" t="n"/>
      <c r="R2954" s="295" t="n"/>
      <c r="S2954" s="295" t="n"/>
      <c r="T2954" s="295" t="n"/>
      <c r="U2954" s="295" t="n"/>
      <c r="V2954" s="295" t="n"/>
      <c r="W2954" s="295" t="n"/>
      <c r="X2954" s="290" t="inlineStr">
        <is>
          <t>Plot válido</t>
        </is>
      </c>
    </row>
    <row r="2955" hidden="1" ht="15.75" customHeight="1" s="412">
      <c r="A2955" s="294" t="n"/>
      <c r="B2955" s="294" t="n"/>
      <c r="C2955" s="294" t="n"/>
      <c r="D2955" s="294" t="n"/>
      <c r="E2955" s="294" t="n"/>
      <c r="F2955" s="295" t="n"/>
      <c r="G2955" s="295" t="n"/>
      <c r="H2955" s="296" t="n"/>
      <c r="I2955" s="295" t="n"/>
      <c r="J2955" s="296" t="n"/>
      <c r="K2955" s="295" t="n"/>
      <c r="L2955" s="297" t="n"/>
      <c r="M2955" s="297">
        <f>'ENS TARDIO 201819'!$K2955-'ENS TARDIO 201819'!$I2955</f>
        <v/>
      </c>
      <c r="N2955" s="295" t="n"/>
      <c r="O2955" s="295" t="n"/>
      <c r="P2955" s="295" t="n"/>
      <c r="Q2955" s="295" t="n"/>
      <c r="R2955" s="295" t="n"/>
      <c r="S2955" s="295" t="n"/>
      <c r="T2955" s="295" t="n"/>
      <c r="U2955" s="295" t="n"/>
      <c r="V2955" s="295" t="n"/>
      <c r="W2955" s="295" t="n"/>
      <c r="X2955" s="290" t="inlineStr">
        <is>
          <t>Plot válido</t>
        </is>
      </c>
    </row>
    <row r="2956" hidden="1" ht="15.75" customHeight="1" s="412">
      <c r="A2956" s="294" t="n"/>
      <c r="B2956" s="294" t="n"/>
      <c r="C2956" s="294" t="n"/>
      <c r="D2956" s="294" t="n"/>
      <c r="E2956" s="294" t="n"/>
      <c r="F2956" s="295" t="n"/>
      <c r="G2956" s="295" t="n"/>
      <c r="H2956" s="296" t="n"/>
      <c r="I2956" s="295" t="n"/>
      <c r="J2956" s="296" t="n"/>
      <c r="K2956" s="295" t="n"/>
      <c r="L2956" s="297" t="n"/>
      <c r="M2956" s="297">
        <f>'ENS TARDIO 201819'!$K2956-'ENS TARDIO 201819'!$I2956</f>
        <v/>
      </c>
      <c r="N2956" s="295" t="n"/>
      <c r="O2956" s="295" t="n"/>
      <c r="P2956" s="295" t="n"/>
      <c r="Q2956" s="295" t="n"/>
      <c r="R2956" s="295" t="n"/>
      <c r="S2956" s="295" t="n"/>
      <c r="T2956" s="295" t="n"/>
      <c r="U2956" s="295" t="n"/>
      <c r="V2956" s="295" t="n"/>
      <c r="W2956" s="295" t="n"/>
      <c r="X2956" s="290" t="inlineStr">
        <is>
          <t>Plot válido</t>
        </is>
      </c>
    </row>
    <row r="2957" hidden="1" ht="15.75" customHeight="1" s="412">
      <c r="A2957" s="294" t="n"/>
      <c r="B2957" s="294" t="n"/>
      <c r="C2957" s="294" t="n"/>
      <c r="D2957" s="294" t="n"/>
      <c r="E2957" s="294" t="n"/>
      <c r="F2957" s="295" t="n"/>
      <c r="G2957" s="295" t="n"/>
      <c r="H2957" s="296" t="n"/>
      <c r="I2957" s="295" t="n"/>
      <c r="J2957" s="296" t="n"/>
      <c r="K2957" s="295" t="n"/>
      <c r="L2957" s="297" t="n"/>
      <c r="M2957" s="297">
        <f>'ENS TARDIO 201819'!$K2957-'ENS TARDIO 201819'!$I2957</f>
        <v/>
      </c>
      <c r="N2957" s="295" t="n"/>
      <c r="O2957" s="295" t="n"/>
      <c r="P2957" s="295" t="n"/>
      <c r="Q2957" s="295" t="n"/>
      <c r="R2957" s="295" t="n"/>
      <c r="S2957" s="295" t="n"/>
      <c r="T2957" s="295" t="n"/>
      <c r="U2957" s="295" t="n"/>
      <c r="V2957" s="295" t="n"/>
      <c r="W2957" s="295" t="n"/>
      <c r="X2957" s="290" t="inlineStr">
        <is>
          <t>Plot válido</t>
        </is>
      </c>
    </row>
    <row r="2958" hidden="1" ht="15.75" customHeight="1" s="412">
      <c r="A2958" s="294" t="n"/>
      <c r="B2958" s="294" t="n"/>
      <c r="C2958" s="294" t="n"/>
      <c r="D2958" s="294" t="n"/>
      <c r="E2958" s="294" t="n"/>
      <c r="F2958" s="295" t="n"/>
      <c r="G2958" s="295" t="n"/>
      <c r="H2958" s="296" t="n"/>
      <c r="I2958" s="295" t="n"/>
      <c r="J2958" s="296" t="n"/>
      <c r="K2958" s="295" t="n"/>
      <c r="L2958" s="297" t="n"/>
      <c r="M2958" s="297">
        <f>'ENS TARDIO 201819'!$K2958-'ENS TARDIO 201819'!$I2958</f>
        <v/>
      </c>
      <c r="N2958" s="295" t="n"/>
      <c r="O2958" s="295" t="n"/>
      <c r="P2958" s="295" t="n"/>
      <c r="Q2958" s="295" t="n"/>
      <c r="R2958" s="295" t="n"/>
      <c r="S2958" s="295" t="n"/>
      <c r="T2958" s="295" t="n"/>
      <c r="U2958" s="295" t="n"/>
      <c r="V2958" s="295" t="n"/>
      <c r="W2958" s="295" t="n"/>
      <c r="X2958" s="290" t="inlineStr">
        <is>
          <t>Plot válido</t>
        </is>
      </c>
    </row>
    <row r="2959" hidden="1" ht="15.75" customHeight="1" s="412">
      <c r="A2959" s="294" t="n"/>
      <c r="B2959" s="294" t="n"/>
      <c r="C2959" s="294" t="n"/>
      <c r="D2959" s="294" t="n"/>
      <c r="E2959" s="294" t="n"/>
      <c r="F2959" s="295" t="n"/>
      <c r="G2959" s="295" t="n"/>
      <c r="H2959" s="296" t="n"/>
      <c r="I2959" s="295" t="n"/>
      <c r="J2959" s="296" t="n"/>
      <c r="K2959" s="295" t="n"/>
      <c r="L2959" s="297" t="n"/>
      <c r="M2959" s="297">
        <f>'ENS TARDIO 201819'!$K2959-'ENS TARDIO 201819'!$I2959</f>
        <v/>
      </c>
      <c r="N2959" s="295" t="n"/>
      <c r="O2959" s="295" t="n"/>
      <c r="P2959" s="295" t="n"/>
      <c r="Q2959" s="295" t="n"/>
      <c r="R2959" s="295" t="n"/>
      <c r="S2959" s="295" t="n"/>
      <c r="T2959" s="295" t="n"/>
      <c r="U2959" s="295" t="n"/>
      <c r="V2959" s="295" t="n"/>
      <c r="W2959" s="295" t="n"/>
      <c r="X2959" s="290" t="inlineStr">
        <is>
          <t>Plot válido</t>
        </is>
      </c>
    </row>
    <row r="2960" hidden="1" ht="15.75" customHeight="1" s="412">
      <c r="A2960" s="294" t="n"/>
      <c r="B2960" s="294" t="n"/>
      <c r="C2960" s="294" t="n"/>
      <c r="D2960" s="294" t="n"/>
      <c r="E2960" s="294" t="n"/>
      <c r="F2960" s="295" t="n"/>
      <c r="G2960" s="295" t="n"/>
      <c r="H2960" s="296" t="n"/>
      <c r="I2960" s="295" t="n"/>
      <c r="J2960" s="296" t="n"/>
      <c r="K2960" s="295" t="n"/>
      <c r="L2960" s="297" t="n"/>
      <c r="M2960" s="297">
        <f>'ENS TARDIO 201819'!$K2960-'ENS TARDIO 201819'!$I2960</f>
        <v/>
      </c>
      <c r="N2960" s="295" t="n"/>
      <c r="O2960" s="295" t="n"/>
      <c r="P2960" s="295" t="n"/>
      <c r="Q2960" s="295" t="n"/>
      <c r="R2960" s="295" t="n"/>
      <c r="S2960" s="295" t="n"/>
      <c r="T2960" s="295" t="n"/>
      <c r="U2960" s="295" t="n"/>
      <c r="V2960" s="295" t="n"/>
      <c r="W2960" s="295" t="n"/>
      <c r="X2960" s="290" t="inlineStr">
        <is>
          <t>Plot válido</t>
        </is>
      </c>
    </row>
    <row r="2961" hidden="1" ht="15.75" customHeight="1" s="412">
      <c r="A2961" s="294" t="n"/>
      <c r="B2961" s="294" t="n"/>
      <c r="C2961" s="294" t="n"/>
      <c r="D2961" s="294" t="n"/>
      <c r="E2961" s="294" t="n"/>
      <c r="F2961" s="295" t="n"/>
      <c r="G2961" s="295" t="n"/>
      <c r="H2961" s="296" t="n"/>
      <c r="I2961" s="295" t="n"/>
      <c r="J2961" s="296" t="n"/>
      <c r="K2961" s="295" t="n"/>
      <c r="L2961" s="297" t="n"/>
      <c r="M2961" s="297">
        <f>'ENS TARDIO 201819'!$K2961-'ENS TARDIO 201819'!$I2961</f>
        <v/>
      </c>
      <c r="N2961" s="295" t="n"/>
      <c r="O2961" s="295" t="n"/>
      <c r="P2961" s="295" t="n"/>
      <c r="Q2961" s="295" t="n"/>
      <c r="R2961" s="295" t="n"/>
      <c r="S2961" s="295" t="n"/>
      <c r="T2961" s="295" t="n"/>
      <c r="U2961" s="295" t="n"/>
      <c r="V2961" s="295" t="n"/>
      <c r="W2961" s="295" t="n"/>
      <c r="X2961" s="290" t="inlineStr">
        <is>
          <t>Plot válido</t>
        </is>
      </c>
    </row>
    <row r="2962" hidden="1" ht="15.75" customHeight="1" s="412">
      <c r="A2962" s="294" t="n"/>
      <c r="B2962" s="294" t="n"/>
      <c r="C2962" s="294" t="n"/>
      <c r="D2962" s="294" t="n"/>
      <c r="E2962" s="294" t="n"/>
      <c r="F2962" s="295" t="n"/>
      <c r="G2962" s="295" t="n"/>
      <c r="H2962" s="296" t="n"/>
      <c r="I2962" s="295" t="n"/>
      <c r="J2962" s="296" t="n"/>
      <c r="K2962" s="295" t="n"/>
      <c r="L2962" s="297" t="n"/>
      <c r="M2962" s="297">
        <f>'ENS TARDIO 201819'!$K2962-'ENS TARDIO 201819'!$I2962</f>
        <v/>
      </c>
      <c r="N2962" s="295" t="n"/>
      <c r="O2962" s="295" t="n"/>
      <c r="P2962" s="295" t="n"/>
      <c r="Q2962" s="295" t="n"/>
      <c r="R2962" s="295" t="n"/>
      <c r="S2962" s="295" t="n"/>
      <c r="T2962" s="295" t="n"/>
      <c r="U2962" s="295" t="n"/>
      <c r="V2962" s="295" t="n"/>
      <c r="W2962" s="295" t="n"/>
      <c r="X2962" s="290" t="inlineStr">
        <is>
          <t>Plot válido</t>
        </is>
      </c>
    </row>
    <row r="2963" hidden="1" ht="15.75" customHeight="1" s="412">
      <c r="A2963" s="294" t="n"/>
      <c r="B2963" s="294" t="n"/>
      <c r="C2963" s="294" t="n"/>
      <c r="D2963" s="294" t="n"/>
      <c r="E2963" s="294" t="n"/>
      <c r="F2963" s="295" t="n"/>
      <c r="G2963" s="295" t="n"/>
      <c r="H2963" s="296" t="n"/>
      <c r="I2963" s="295" t="n"/>
      <c r="J2963" s="296" t="n"/>
      <c r="K2963" s="295" t="n"/>
      <c r="L2963" s="297" t="n"/>
      <c r="M2963" s="297">
        <f>'ENS TARDIO 201819'!$K2963-'ENS TARDIO 201819'!$I2963</f>
        <v/>
      </c>
      <c r="N2963" s="295" t="n"/>
      <c r="O2963" s="295" t="n"/>
      <c r="P2963" s="295" t="n"/>
      <c r="Q2963" s="295" t="n"/>
      <c r="R2963" s="295" t="n"/>
      <c r="S2963" s="295" t="n"/>
      <c r="T2963" s="295" t="n"/>
      <c r="U2963" s="295" t="n"/>
      <c r="V2963" s="295" t="n"/>
      <c r="W2963" s="295" t="n"/>
      <c r="X2963" s="290" t="inlineStr">
        <is>
          <t>Plot válido</t>
        </is>
      </c>
    </row>
    <row r="2964" hidden="1" ht="15.75" customHeight="1" s="412">
      <c r="A2964" s="294" t="n"/>
      <c r="B2964" s="294" t="n"/>
      <c r="C2964" s="294" t="n"/>
      <c r="D2964" s="294" t="n"/>
      <c r="E2964" s="294" t="n"/>
      <c r="F2964" s="295" t="n"/>
      <c r="G2964" s="295" t="n"/>
      <c r="H2964" s="296" t="n"/>
      <c r="I2964" s="295" t="n"/>
      <c r="J2964" s="296" t="n"/>
      <c r="K2964" s="295" t="n"/>
      <c r="L2964" s="297" t="n"/>
      <c r="M2964" s="297">
        <f>'ENS TARDIO 201819'!$K2964-'ENS TARDIO 201819'!$I2964</f>
        <v/>
      </c>
      <c r="N2964" s="295" t="n"/>
      <c r="O2964" s="295" t="n"/>
      <c r="P2964" s="295" t="n"/>
      <c r="Q2964" s="295" t="n"/>
      <c r="R2964" s="295" t="n"/>
      <c r="S2964" s="295" t="n"/>
      <c r="T2964" s="295" t="n"/>
      <c r="U2964" s="295" t="n"/>
      <c r="V2964" s="295" t="n"/>
      <c r="W2964" s="295" t="n"/>
      <c r="X2964" s="290" t="inlineStr">
        <is>
          <t>Plot válido</t>
        </is>
      </c>
    </row>
    <row r="2965" hidden="1" ht="15.75" customHeight="1" s="412">
      <c r="A2965" s="294" t="n"/>
      <c r="B2965" s="294" t="n"/>
      <c r="C2965" s="294" t="n"/>
      <c r="D2965" s="294" t="n"/>
      <c r="E2965" s="294" t="n"/>
      <c r="F2965" s="295" t="n"/>
      <c r="G2965" s="295" t="n"/>
      <c r="H2965" s="296" t="n"/>
      <c r="I2965" s="295" t="n"/>
      <c r="J2965" s="296" t="n"/>
      <c r="K2965" s="295" t="n"/>
      <c r="L2965" s="297" t="n"/>
      <c r="M2965" s="297">
        <f>'ENS TARDIO 201819'!$K2965-'ENS TARDIO 201819'!$I2965</f>
        <v/>
      </c>
      <c r="N2965" s="295" t="n"/>
      <c r="O2965" s="295" t="n"/>
      <c r="P2965" s="295" t="n"/>
      <c r="Q2965" s="295" t="n"/>
      <c r="R2965" s="295" t="n"/>
      <c r="S2965" s="295" t="n"/>
      <c r="T2965" s="295" t="n"/>
      <c r="U2965" s="295" t="n"/>
      <c r="V2965" s="295" t="n"/>
      <c r="W2965" s="295" t="n"/>
      <c r="X2965" s="290" t="inlineStr">
        <is>
          <t>Plot válido</t>
        </is>
      </c>
    </row>
    <row r="2966" hidden="1" ht="15.75" customHeight="1" s="412">
      <c r="A2966" s="294" t="n"/>
      <c r="B2966" s="294" t="n"/>
      <c r="C2966" s="294" t="n"/>
      <c r="D2966" s="294" t="n"/>
      <c r="E2966" s="294" t="n"/>
      <c r="F2966" s="295" t="n"/>
      <c r="G2966" s="295" t="n"/>
      <c r="H2966" s="296" t="n"/>
      <c r="I2966" s="295" t="n"/>
      <c r="J2966" s="296" t="n"/>
      <c r="K2966" s="295" t="n"/>
      <c r="L2966" s="297" t="n"/>
      <c r="M2966" s="297">
        <f>'ENS TARDIO 201819'!$K2966-'ENS TARDIO 201819'!$I2966</f>
        <v/>
      </c>
      <c r="N2966" s="295" t="n"/>
      <c r="O2966" s="295" t="n"/>
      <c r="P2966" s="295" t="n"/>
      <c r="Q2966" s="295" t="n"/>
      <c r="R2966" s="295" t="n"/>
      <c r="S2966" s="295" t="n"/>
      <c r="T2966" s="295" t="n"/>
      <c r="U2966" s="295" t="n"/>
      <c r="V2966" s="295" t="n"/>
      <c r="W2966" s="295" t="n"/>
      <c r="X2966" s="290" t="inlineStr">
        <is>
          <t>Plot válido</t>
        </is>
      </c>
    </row>
    <row r="2967" hidden="1" ht="15.75" customHeight="1" s="412">
      <c r="A2967" s="294" t="n"/>
      <c r="B2967" s="294" t="n"/>
      <c r="C2967" s="294" t="n"/>
      <c r="D2967" s="294" t="n"/>
      <c r="E2967" s="294" t="n"/>
      <c r="F2967" s="295" t="n"/>
      <c r="G2967" s="295" t="n"/>
      <c r="H2967" s="296" t="n"/>
      <c r="I2967" s="295" t="n"/>
      <c r="J2967" s="296" t="n"/>
      <c r="K2967" s="295" t="n"/>
      <c r="L2967" s="297" t="n"/>
      <c r="M2967" s="297">
        <f>'ENS TARDIO 201819'!$K2967-'ENS TARDIO 201819'!$I2967</f>
        <v/>
      </c>
      <c r="N2967" s="295" t="n"/>
      <c r="O2967" s="295" t="n"/>
      <c r="P2967" s="295" t="n"/>
      <c r="Q2967" s="295" t="n"/>
      <c r="R2967" s="295" t="n"/>
      <c r="S2967" s="295" t="n"/>
      <c r="T2967" s="295" t="n"/>
      <c r="U2967" s="295" t="n"/>
      <c r="V2967" s="295" t="n"/>
      <c r="W2967" s="295" t="n"/>
      <c r="X2967" s="290" t="inlineStr">
        <is>
          <t>Plot válido</t>
        </is>
      </c>
    </row>
    <row r="2968" hidden="1" ht="15.75" customHeight="1" s="412">
      <c r="A2968" s="294" t="n"/>
      <c r="B2968" s="294" t="n"/>
      <c r="C2968" s="294" t="n"/>
      <c r="D2968" s="294" t="n"/>
      <c r="E2968" s="294" t="n"/>
      <c r="F2968" s="295" t="n"/>
      <c r="G2968" s="295" t="n"/>
      <c r="H2968" s="296" t="n"/>
      <c r="I2968" s="295" t="n"/>
      <c r="J2968" s="296" t="n"/>
      <c r="K2968" s="295" t="n"/>
      <c r="L2968" s="297" t="n"/>
      <c r="M2968" s="297">
        <f>'ENS TARDIO 201819'!$K2968-'ENS TARDIO 201819'!$I2968</f>
        <v/>
      </c>
      <c r="N2968" s="295" t="n"/>
      <c r="O2968" s="295" t="n"/>
      <c r="P2968" s="295" t="n"/>
      <c r="Q2968" s="295" t="n"/>
      <c r="R2968" s="295" t="n"/>
      <c r="S2968" s="295" t="n"/>
      <c r="T2968" s="295" t="n"/>
      <c r="U2968" s="295" t="n"/>
      <c r="V2968" s="295" t="n"/>
      <c r="W2968" s="295" t="n"/>
      <c r="X2968" s="290" t="inlineStr">
        <is>
          <t>Plot válido</t>
        </is>
      </c>
    </row>
    <row r="2969" hidden="1" ht="15.75" customHeight="1" s="412">
      <c r="A2969" s="294" t="n"/>
      <c r="B2969" s="294" t="n"/>
      <c r="C2969" s="294" t="n"/>
      <c r="D2969" s="294" t="n"/>
      <c r="E2969" s="294" t="n"/>
      <c r="F2969" s="295" t="n"/>
      <c r="G2969" s="295" t="n"/>
      <c r="H2969" s="296" t="n"/>
      <c r="I2969" s="295" t="n"/>
      <c r="J2969" s="296" t="n"/>
      <c r="K2969" s="295" t="n"/>
      <c r="L2969" s="297" t="n"/>
      <c r="M2969" s="297">
        <f>'ENS TARDIO 201819'!$K2969-'ENS TARDIO 201819'!$I2969</f>
        <v/>
      </c>
      <c r="N2969" s="295" t="n"/>
      <c r="O2969" s="295" t="n"/>
      <c r="P2969" s="295" t="n"/>
      <c r="Q2969" s="295" t="n"/>
      <c r="R2969" s="295" t="n"/>
      <c r="S2969" s="295" t="n"/>
      <c r="T2969" s="295" t="n"/>
      <c r="U2969" s="295" t="n"/>
      <c r="V2969" s="295" t="n"/>
      <c r="W2969" s="295" t="n"/>
      <c r="X2969" s="290" t="inlineStr">
        <is>
          <t>Plot válido</t>
        </is>
      </c>
    </row>
    <row r="2970" hidden="1" ht="15.75" customHeight="1" s="412">
      <c r="A2970" s="294" t="n"/>
      <c r="B2970" s="294" t="n"/>
      <c r="C2970" s="294" t="n"/>
      <c r="D2970" s="294" t="n"/>
      <c r="E2970" s="294" t="n"/>
      <c r="F2970" s="295" t="n"/>
      <c r="G2970" s="295" t="n"/>
      <c r="H2970" s="296" t="n"/>
      <c r="I2970" s="295" t="n"/>
      <c r="J2970" s="296" t="n"/>
      <c r="K2970" s="295" t="n"/>
      <c r="L2970" s="297" t="n"/>
      <c r="M2970" s="297">
        <f>'ENS TARDIO 201819'!$K2970-'ENS TARDIO 201819'!$I2970</f>
        <v/>
      </c>
      <c r="N2970" s="295" t="n"/>
      <c r="O2970" s="295" t="n"/>
      <c r="P2970" s="295" t="n"/>
      <c r="Q2970" s="295" t="n"/>
      <c r="R2970" s="295" t="n"/>
      <c r="S2970" s="295" t="n"/>
      <c r="T2970" s="295" t="n"/>
      <c r="U2970" s="295" t="n"/>
      <c r="V2970" s="295" t="n"/>
      <c r="W2970" s="295" t="n"/>
      <c r="X2970" s="290" t="inlineStr">
        <is>
          <t>Se descarta</t>
        </is>
      </c>
    </row>
    <row r="2971" hidden="1" ht="15.75" customHeight="1" s="412">
      <c r="A2971" s="294" t="n"/>
      <c r="B2971" s="294" t="n"/>
      <c r="C2971" s="294" t="n"/>
      <c r="D2971" s="294" t="n"/>
      <c r="E2971" s="294" t="n"/>
      <c r="F2971" s="295" t="n"/>
      <c r="G2971" s="295" t="n"/>
      <c r="H2971" s="296" t="n"/>
      <c r="I2971" s="295" t="n"/>
      <c r="J2971" s="296" t="n"/>
      <c r="K2971" s="295" t="n"/>
      <c r="L2971" s="297" t="n"/>
      <c r="M2971" s="297">
        <f>'ENS TARDIO 201819'!$K2971-'ENS TARDIO 201819'!$I2971</f>
        <v/>
      </c>
      <c r="N2971" s="295" t="n"/>
      <c r="O2971" s="295" t="n"/>
      <c r="P2971" s="295" t="n"/>
      <c r="Q2971" s="295" t="n"/>
      <c r="R2971" s="295" t="n"/>
      <c r="S2971" s="295" t="n"/>
      <c r="T2971" s="295" t="n"/>
      <c r="U2971" s="295" t="n"/>
      <c r="V2971" s="295" t="n"/>
      <c r="W2971" s="295" t="n"/>
      <c r="X2971" s="290" t="inlineStr">
        <is>
          <t>Se descarta</t>
        </is>
      </c>
    </row>
    <row r="2972" hidden="1" ht="15.75" customHeight="1" s="412">
      <c r="A2972" s="294" t="n"/>
      <c r="B2972" s="294" t="n"/>
      <c r="C2972" s="294" t="n"/>
      <c r="D2972" s="294" t="n"/>
      <c r="E2972" s="294" t="n"/>
      <c r="F2972" s="295" t="n"/>
      <c r="G2972" s="295" t="n"/>
      <c r="H2972" s="296" t="n"/>
      <c r="I2972" s="295" t="n"/>
      <c r="J2972" s="296" t="n"/>
      <c r="K2972" s="295" t="n"/>
      <c r="L2972" s="297" t="n"/>
      <c r="M2972" s="297">
        <f>'ENS TARDIO 201819'!$K2972-'ENS TARDIO 201819'!$I2972</f>
        <v/>
      </c>
      <c r="N2972" s="295" t="n"/>
      <c r="O2972" s="295" t="n"/>
      <c r="P2972" s="295" t="n"/>
      <c r="Q2972" s="295" t="n"/>
      <c r="R2972" s="295" t="n"/>
      <c r="S2972" s="295" t="n"/>
      <c r="T2972" s="295" t="n"/>
      <c r="U2972" s="295" t="n"/>
      <c r="V2972" s="295" t="n"/>
      <c r="W2972" s="295" t="n"/>
      <c r="X2972" s="290" t="inlineStr">
        <is>
          <t>Se descarta</t>
        </is>
      </c>
    </row>
    <row r="2973" hidden="1" ht="15.75" customHeight="1" s="412">
      <c r="A2973" s="294" t="n"/>
      <c r="B2973" s="294" t="n"/>
      <c r="C2973" s="294" t="n"/>
      <c r="D2973" s="294" t="n"/>
      <c r="E2973" s="294" t="n"/>
      <c r="F2973" s="295" t="n"/>
      <c r="G2973" s="295" t="n"/>
      <c r="H2973" s="296" t="n"/>
      <c r="I2973" s="295" t="n"/>
      <c r="J2973" s="296" t="n"/>
      <c r="K2973" s="295" t="n"/>
      <c r="L2973" s="297" t="n"/>
      <c r="M2973" s="297">
        <f>'ENS TARDIO 201819'!$K2973-'ENS TARDIO 201819'!$I2973</f>
        <v/>
      </c>
      <c r="N2973" s="295" t="n"/>
      <c r="O2973" s="295" t="n"/>
      <c r="P2973" s="295" t="n"/>
      <c r="Q2973" s="295" t="n"/>
      <c r="R2973" s="295" t="n"/>
      <c r="S2973" s="295" t="n"/>
      <c r="T2973" s="295" t="n"/>
      <c r="U2973" s="295" t="n"/>
      <c r="V2973" s="295" t="n"/>
      <c r="W2973" s="295" t="n"/>
      <c r="X2973" s="290" t="inlineStr">
        <is>
          <t>Se descarta</t>
        </is>
      </c>
    </row>
    <row r="2974" hidden="1" ht="15.75" customHeight="1" s="412">
      <c r="A2974" s="294" t="n"/>
      <c r="B2974" s="294" t="n"/>
      <c r="C2974" s="294" t="n"/>
      <c r="D2974" s="294" t="n"/>
      <c r="E2974" s="294" t="n"/>
      <c r="F2974" s="295" t="n"/>
      <c r="G2974" s="295" t="n"/>
      <c r="H2974" s="296" t="n"/>
      <c r="I2974" s="295" t="n"/>
      <c r="J2974" s="296" t="n"/>
      <c r="K2974" s="295" t="n"/>
      <c r="L2974" s="297" t="n"/>
      <c r="M2974" s="297">
        <f>'ENS TARDIO 201819'!$K2974-'ENS TARDIO 201819'!$I2974</f>
        <v/>
      </c>
      <c r="N2974" s="295" t="n"/>
      <c r="O2974" s="295" t="n"/>
      <c r="P2974" s="295" t="n"/>
      <c r="Q2974" s="295" t="n"/>
      <c r="R2974" s="295" t="n"/>
      <c r="S2974" s="295" t="n"/>
      <c r="T2974" s="295" t="n"/>
      <c r="U2974" s="295" t="n"/>
      <c r="V2974" s="295" t="n"/>
      <c r="W2974" s="295" t="n"/>
      <c r="X2974" s="290" t="inlineStr">
        <is>
          <t>Se descarta</t>
        </is>
      </c>
    </row>
    <row r="2975" hidden="1" ht="15.75" customHeight="1" s="412">
      <c r="A2975" s="294" t="n"/>
      <c r="B2975" s="294" t="n"/>
      <c r="C2975" s="294" t="n"/>
      <c r="D2975" s="294" t="n"/>
      <c r="E2975" s="294" t="n"/>
      <c r="F2975" s="295" t="n"/>
      <c r="G2975" s="295" t="n"/>
      <c r="H2975" s="296" t="n"/>
      <c r="I2975" s="295" t="n"/>
      <c r="J2975" s="296" t="n"/>
      <c r="K2975" s="295" t="n"/>
      <c r="L2975" s="297" t="n"/>
      <c r="M2975" s="297">
        <f>'ENS TARDIO 201819'!$K2975-'ENS TARDIO 201819'!$I2975</f>
        <v/>
      </c>
      <c r="N2975" s="295" t="n"/>
      <c r="O2975" s="295" t="n"/>
      <c r="P2975" s="295" t="n"/>
      <c r="Q2975" s="295" t="n"/>
      <c r="R2975" s="295" t="n"/>
      <c r="S2975" s="295" t="n"/>
      <c r="T2975" s="295" t="n"/>
      <c r="U2975" s="295" t="n"/>
      <c r="V2975" s="295" t="n"/>
      <c r="W2975" s="295" t="n"/>
      <c r="X2975" s="290" t="inlineStr">
        <is>
          <t>Se descarta</t>
        </is>
      </c>
    </row>
    <row r="2976" hidden="1" ht="15.75" customHeight="1" s="412">
      <c r="A2976" s="294" t="n"/>
      <c r="B2976" s="294" t="n"/>
      <c r="C2976" s="294" t="n"/>
      <c r="D2976" s="294" t="n"/>
      <c r="E2976" s="294" t="n"/>
      <c r="F2976" s="295" t="n"/>
      <c r="G2976" s="295" t="n"/>
      <c r="H2976" s="296" t="n"/>
      <c r="I2976" s="295" t="n"/>
      <c r="J2976" s="296" t="n"/>
      <c r="K2976" s="295" t="n"/>
      <c r="L2976" s="297" t="n"/>
      <c r="M2976" s="297">
        <f>'ENS TARDIO 201819'!$K2976-'ENS TARDIO 201819'!$I2976</f>
        <v/>
      </c>
      <c r="N2976" s="295" t="n"/>
      <c r="O2976" s="295" t="n"/>
      <c r="P2976" s="295" t="n"/>
      <c r="Q2976" s="295" t="n"/>
      <c r="R2976" s="295" t="n"/>
      <c r="S2976" s="295" t="n"/>
      <c r="T2976" s="295" t="n"/>
      <c r="U2976" s="295" t="n"/>
      <c r="V2976" s="295" t="n"/>
      <c r="W2976" s="295" t="n"/>
      <c r="X2976" s="290" t="inlineStr">
        <is>
          <t>Se descarta</t>
        </is>
      </c>
    </row>
    <row r="2977" hidden="1" ht="15.75" customHeight="1" s="412">
      <c r="A2977" s="294" t="n"/>
      <c r="B2977" s="294" t="n"/>
      <c r="C2977" s="294" t="n"/>
      <c r="D2977" s="294" t="n"/>
      <c r="E2977" s="294" t="n"/>
      <c r="F2977" s="295" t="n"/>
      <c r="G2977" s="295" t="n"/>
      <c r="H2977" s="296" t="n"/>
      <c r="I2977" s="295" t="n"/>
      <c r="J2977" s="296" t="n"/>
      <c r="K2977" s="295" t="n"/>
      <c r="L2977" s="297" t="n"/>
      <c r="M2977" s="297">
        <f>'ENS TARDIO 201819'!$K2977-'ENS TARDIO 201819'!$I2977</f>
        <v/>
      </c>
      <c r="N2977" s="295" t="n"/>
      <c r="O2977" s="295" t="n"/>
      <c r="P2977" s="295" t="n"/>
      <c r="Q2977" s="295" t="n"/>
      <c r="R2977" s="295" t="n"/>
      <c r="S2977" s="295" t="n"/>
      <c r="T2977" s="295" t="n"/>
      <c r="U2977" s="295" t="n"/>
      <c r="V2977" s="295" t="n"/>
      <c r="W2977" s="295" t="n"/>
      <c r="X2977" s="290" t="inlineStr">
        <is>
          <t>Se descarta</t>
        </is>
      </c>
    </row>
    <row r="2978" hidden="1" ht="15.75" customHeight="1" s="412">
      <c r="A2978" s="294" t="n"/>
      <c r="B2978" s="294" t="n"/>
      <c r="C2978" s="294" t="n"/>
      <c r="D2978" s="294" t="n"/>
      <c r="E2978" s="294" t="n"/>
      <c r="F2978" s="295" t="n"/>
      <c r="G2978" s="295" t="n"/>
      <c r="H2978" s="296" t="n"/>
      <c r="I2978" s="295" t="n"/>
      <c r="J2978" s="296" t="n"/>
      <c r="K2978" s="295" t="n"/>
      <c r="L2978" s="297" t="n"/>
      <c r="M2978" s="297">
        <f>'ENS TARDIO 201819'!$K2978-'ENS TARDIO 201819'!$I2978</f>
        <v/>
      </c>
      <c r="N2978" s="295" t="n"/>
      <c r="O2978" s="295" t="n"/>
      <c r="P2978" s="295" t="n"/>
      <c r="Q2978" s="295" t="n"/>
      <c r="R2978" s="295" t="n"/>
      <c r="S2978" s="295" t="n"/>
      <c r="T2978" s="295" t="n"/>
      <c r="U2978" s="295" t="n"/>
      <c r="V2978" s="295" t="n"/>
      <c r="W2978" s="295" t="n"/>
      <c r="X2978" s="290" t="inlineStr">
        <is>
          <t>Se descarta</t>
        </is>
      </c>
    </row>
    <row r="2979" hidden="1" ht="15.75" customHeight="1" s="412">
      <c r="A2979" s="294" t="n"/>
      <c r="B2979" s="294" t="n"/>
      <c r="C2979" s="294" t="n"/>
      <c r="D2979" s="294" t="n"/>
      <c r="E2979" s="294" t="n"/>
      <c r="F2979" s="295" t="n"/>
      <c r="G2979" s="295" t="n"/>
      <c r="H2979" s="296" t="n"/>
      <c r="I2979" s="295" t="n"/>
      <c r="J2979" s="296" t="n"/>
      <c r="K2979" s="295" t="n"/>
      <c r="L2979" s="297" t="n"/>
      <c r="M2979" s="297">
        <f>'ENS TARDIO 201819'!$K2979-'ENS TARDIO 201819'!$I2979</f>
        <v/>
      </c>
      <c r="N2979" s="295" t="n"/>
      <c r="O2979" s="295" t="n"/>
      <c r="P2979" s="295" t="n"/>
      <c r="Q2979" s="295" t="n"/>
      <c r="R2979" s="295" t="n"/>
      <c r="S2979" s="295" t="n"/>
      <c r="T2979" s="295" t="n"/>
      <c r="U2979" s="295" t="n"/>
      <c r="V2979" s="295" t="n"/>
      <c r="W2979" s="295" t="n"/>
      <c r="X2979" s="290" t="inlineStr">
        <is>
          <t>Se descarta</t>
        </is>
      </c>
    </row>
    <row r="2980" hidden="1" ht="15.75" customHeight="1" s="412">
      <c r="A2980" s="294" t="n"/>
      <c r="B2980" s="294" t="n"/>
      <c r="C2980" s="294" t="n"/>
      <c r="D2980" s="294" t="n"/>
      <c r="E2980" s="294" t="n"/>
      <c r="F2980" s="295" t="n"/>
      <c r="G2980" s="295" t="n"/>
      <c r="H2980" s="296" t="n"/>
      <c r="I2980" s="295" t="n"/>
      <c r="J2980" s="296" t="n"/>
      <c r="K2980" s="295" t="n"/>
      <c r="L2980" s="297" t="n"/>
      <c r="M2980" s="297">
        <f>'ENS TARDIO 201819'!$K2980-'ENS TARDIO 201819'!$I2980</f>
        <v/>
      </c>
      <c r="N2980" s="295" t="n"/>
      <c r="O2980" s="295" t="n"/>
      <c r="P2980" s="295" t="n"/>
      <c r="Q2980" s="295" t="n"/>
      <c r="R2980" s="295" t="n"/>
      <c r="S2980" s="295" t="n"/>
      <c r="T2980" s="295" t="n"/>
      <c r="U2980" s="295" t="n"/>
      <c r="V2980" s="295" t="n"/>
      <c r="W2980" s="295" t="n"/>
      <c r="X2980" s="290" t="inlineStr">
        <is>
          <t>Se descarta</t>
        </is>
      </c>
    </row>
    <row r="2981" hidden="1" ht="15.75" customHeight="1" s="412">
      <c r="A2981" s="294" t="n"/>
      <c r="B2981" s="294" t="n"/>
      <c r="C2981" s="294" t="n"/>
      <c r="D2981" s="294" t="n"/>
      <c r="E2981" s="294" t="n"/>
      <c r="F2981" s="295" t="n"/>
      <c r="G2981" s="295" t="n"/>
      <c r="H2981" s="296" t="n"/>
      <c r="I2981" s="295" t="n"/>
      <c r="J2981" s="296" t="n"/>
      <c r="K2981" s="295" t="n"/>
      <c r="L2981" s="297" t="n"/>
      <c r="M2981" s="297">
        <f>'ENS TARDIO 201819'!$K2981-'ENS TARDIO 201819'!$I2981</f>
        <v/>
      </c>
      <c r="N2981" s="295" t="n"/>
      <c r="O2981" s="295" t="n"/>
      <c r="P2981" s="295" t="n"/>
      <c r="Q2981" s="295" t="n"/>
      <c r="R2981" s="295" t="n"/>
      <c r="S2981" s="295" t="n"/>
      <c r="T2981" s="295" t="n"/>
      <c r="U2981" s="295" t="n"/>
      <c r="V2981" s="295" t="n"/>
      <c r="W2981" s="295" t="n"/>
      <c r="X2981" s="290" t="inlineStr">
        <is>
          <t>Se descarta</t>
        </is>
      </c>
    </row>
    <row r="2982" hidden="1" ht="15.75" customHeight="1" s="412">
      <c r="A2982" s="294" t="n"/>
      <c r="B2982" s="294" t="n"/>
      <c r="C2982" s="294" t="n"/>
      <c r="D2982" s="294" t="n"/>
      <c r="E2982" s="294" t="n"/>
      <c r="F2982" s="295" t="n"/>
      <c r="G2982" s="295" t="n"/>
      <c r="H2982" s="296" t="n"/>
      <c r="I2982" s="295" t="n"/>
      <c r="J2982" s="296" t="n"/>
      <c r="K2982" s="295" t="n"/>
      <c r="L2982" s="297" t="n"/>
      <c r="M2982" s="297">
        <f>'ENS TARDIO 201819'!$K2982-'ENS TARDIO 201819'!$I2982</f>
        <v/>
      </c>
      <c r="N2982" s="295" t="n"/>
      <c r="O2982" s="295" t="n"/>
      <c r="P2982" s="295" t="n"/>
      <c r="Q2982" s="295" t="n"/>
      <c r="R2982" s="295" t="n"/>
      <c r="S2982" s="295" t="n"/>
      <c r="T2982" s="295" t="n"/>
      <c r="U2982" s="295" t="n"/>
      <c r="V2982" s="295" t="n"/>
      <c r="W2982" s="295" t="n"/>
      <c r="X2982" s="290" t="inlineStr">
        <is>
          <t>Se descarta</t>
        </is>
      </c>
    </row>
    <row r="2983" hidden="1" ht="15.75" customHeight="1" s="412">
      <c r="A2983" s="294" t="n"/>
      <c r="B2983" s="294" t="n"/>
      <c r="C2983" s="294" t="n"/>
      <c r="D2983" s="294" t="n"/>
      <c r="E2983" s="294" t="n"/>
      <c r="F2983" s="295" t="n"/>
      <c r="G2983" s="295" t="n"/>
      <c r="H2983" s="296" t="n"/>
      <c r="I2983" s="295" t="n"/>
      <c r="J2983" s="296" t="n"/>
      <c r="K2983" s="295" t="n"/>
      <c r="L2983" s="297" t="n"/>
      <c r="M2983" s="297">
        <f>'ENS TARDIO 201819'!$K2983-'ENS TARDIO 201819'!$I2983</f>
        <v/>
      </c>
      <c r="N2983" s="295" t="n"/>
      <c r="O2983" s="295" t="n"/>
      <c r="P2983" s="295" t="n"/>
      <c r="Q2983" s="295" t="n"/>
      <c r="R2983" s="295" t="n"/>
      <c r="S2983" s="295" t="n"/>
      <c r="T2983" s="295" t="n"/>
      <c r="U2983" s="295" t="n"/>
      <c r="V2983" s="295" t="n"/>
      <c r="W2983" s="295" t="n"/>
      <c r="X2983" s="290" t="inlineStr">
        <is>
          <t>Se descarta</t>
        </is>
      </c>
    </row>
    <row r="2984" hidden="1" ht="15.75" customHeight="1" s="412">
      <c r="A2984" s="294" t="n"/>
      <c r="B2984" s="294" t="n"/>
      <c r="C2984" s="294" t="n"/>
      <c r="D2984" s="294" t="n"/>
      <c r="E2984" s="294" t="n"/>
      <c r="F2984" s="295" t="n"/>
      <c r="G2984" s="295" t="n"/>
      <c r="H2984" s="296" t="n"/>
      <c r="I2984" s="295" t="n"/>
      <c r="J2984" s="296" t="n"/>
      <c r="K2984" s="295" t="n"/>
      <c r="L2984" s="297" t="n"/>
      <c r="M2984" s="297">
        <f>'ENS TARDIO 201819'!$K2984-'ENS TARDIO 201819'!$I2984</f>
        <v/>
      </c>
      <c r="N2984" s="295" t="n"/>
      <c r="O2984" s="295" t="n"/>
      <c r="P2984" s="295" t="n"/>
      <c r="Q2984" s="295" t="n"/>
      <c r="R2984" s="295" t="n"/>
      <c r="S2984" s="295" t="n"/>
      <c r="T2984" s="295" t="n"/>
      <c r="U2984" s="295" t="n"/>
      <c r="V2984" s="295" t="n"/>
      <c r="W2984" s="295" t="n"/>
      <c r="X2984" s="290" t="inlineStr">
        <is>
          <t>Se descarta</t>
        </is>
      </c>
    </row>
    <row r="2985" hidden="1" ht="15.75" customHeight="1" s="412">
      <c r="A2985" s="294" t="n"/>
      <c r="B2985" s="294" t="n"/>
      <c r="C2985" s="294" t="n"/>
      <c r="D2985" s="294" t="n"/>
      <c r="E2985" s="294" t="n"/>
      <c r="F2985" s="295" t="n"/>
      <c r="G2985" s="295" t="n"/>
      <c r="H2985" s="296" t="n"/>
      <c r="I2985" s="295" t="n"/>
      <c r="J2985" s="296" t="n"/>
      <c r="K2985" s="295" t="n"/>
      <c r="L2985" s="297" t="n"/>
      <c r="M2985" s="297">
        <f>'ENS TARDIO 201819'!$K2985-'ENS TARDIO 201819'!$I2985</f>
        <v/>
      </c>
      <c r="N2985" s="295" t="n"/>
      <c r="O2985" s="295" t="n"/>
      <c r="P2985" s="295" t="n"/>
      <c r="Q2985" s="295" t="n"/>
      <c r="R2985" s="295" t="n"/>
      <c r="S2985" s="295" t="n"/>
      <c r="T2985" s="295" t="n"/>
      <c r="U2985" s="295" t="n"/>
      <c r="V2985" s="295" t="n"/>
      <c r="W2985" s="295" t="n"/>
      <c r="X2985" s="290" t="inlineStr">
        <is>
          <t>Se descarta</t>
        </is>
      </c>
    </row>
    <row r="2986" hidden="1" ht="15.75" customHeight="1" s="412">
      <c r="A2986" s="294" t="n"/>
      <c r="B2986" s="294" t="n"/>
      <c r="C2986" s="294" t="n"/>
      <c r="D2986" s="294" t="n"/>
      <c r="E2986" s="294" t="n"/>
      <c r="F2986" s="295" t="n"/>
      <c r="G2986" s="295" t="n"/>
      <c r="H2986" s="296" t="n"/>
      <c r="I2986" s="295" t="n"/>
      <c r="J2986" s="296" t="n"/>
      <c r="K2986" s="295" t="n"/>
      <c r="L2986" s="297" t="n"/>
      <c r="M2986" s="297">
        <f>'ENS TARDIO 201819'!$K2986-'ENS TARDIO 201819'!$I2986</f>
        <v/>
      </c>
      <c r="N2986" s="295" t="n"/>
      <c r="O2986" s="295" t="n"/>
      <c r="P2986" s="295" t="n"/>
      <c r="Q2986" s="295" t="n"/>
      <c r="R2986" s="295" t="n"/>
      <c r="S2986" s="295" t="n"/>
      <c r="T2986" s="295" t="n"/>
      <c r="U2986" s="295" t="n"/>
      <c r="V2986" s="295" t="n"/>
      <c r="W2986" s="295" t="n"/>
      <c r="X2986" s="290" t="inlineStr">
        <is>
          <t>Se descarta</t>
        </is>
      </c>
    </row>
    <row r="2987" hidden="1" ht="15.75" customHeight="1" s="412">
      <c r="A2987" s="294" t="n"/>
      <c r="B2987" s="294" t="n"/>
      <c r="C2987" s="294" t="n"/>
      <c r="D2987" s="294" t="n"/>
      <c r="E2987" s="294" t="n"/>
      <c r="F2987" s="295" t="n"/>
      <c r="G2987" s="295" t="n"/>
      <c r="H2987" s="296" t="n"/>
      <c r="I2987" s="295" t="n"/>
      <c r="J2987" s="296" t="n"/>
      <c r="K2987" s="295" t="n"/>
      <c r="L2987" s="297" t="n"/>
      <c r="M2987" s="297">
        <f>'ENS TARDIO 201819'!$K2987-'ENS TARDIO 201819'!$I2987</f>
        <v/>
      </c>
      <c r="N2987" s="295" t="n"/>
      <c r="O2987" s="295" t="n"/>
      <c r="P2987" s="295" t="n"/>
      <c r="Q2987" s="295" t="n"/>
      <c r="R2987" s="295" t="n"/>
      <c r="S2987" s="295" t="n"/>
      <c r="T2987" s="295" t="n"/>
      <c r="U2987" s="295" t="n"/>
      <c r="V2987" s="295" t="n"/>
      <c r="W2987" s="295" t="n"/>
      <c r="X2987" s="290" t="inlineStr">
        <is>
          <t>Se descarta</t>
        </is>
      </c>
    </row>
    <row r="2988" hidden="1" ht="15.75" customHeight="1" s="412">
      <c r="A2988" s="294" t="n"/>
      <c r="B2988" s="294" t="n"/>
      <c r="C2988" s="294" t="n"/>
      <c r="D2988" s="294" t="n"/>
      <c r="E2988" s="294" t="n"/>
      <c r="F2988" s="295" t="n"/>
      <c r="G2988" s="295" t="n"/>
      <c r="H2988" s="296" t="n"/>
      <c r="I2988" s="295" t="n"/>
      <c r="J2988" s="296" t="n"/>
      <c r="K2988" s="295" t="n"/>
      <c r="L2988" s="297" t="n"/>
      <c r="M2988" s="297">
        <f>'ENS TARDIO 201819'!$K2988-'ENS TARDIO 201819'!$I2988</f>
        <v/>
      </c>
      <c r="N2988" s="295" t="n"/>
      <c r="O2988" s="295" t="n"/>
      <c r="P2988" s="295" t="n"/>
      <c r="Q2988" s="295" t="n"/>
      <c r="R2988" s="295" t="n"/>
      <c r="S2988" s="295" t="n"/>
      <c r="T2988" s="295" t="n"/>
      <c r="U2988" s="295" t="n"/>
      <c r="V2988" s="295" t="n"/>
      <c r="W2988" s="295" t="n"/>
      <c r="X2988" s="290" t="inlineStr">
        <is>
          <t>Se descarta</t>
        </is>
      </c>
    </row>
    <row r="2989" hidden="1" ht="15.75" customHeight="1" s="412">
      <c r="A2989" s="294" t="n"/>
      <c r="B2989" s="294" t="n"/>
      <c r="C2989" s="294" t="n"/>
      <c r="D2989" s="294" t="n"/>
      <c r="E2989" s="294" t="n"/>
      <c r="F2989" s="295" t="n"/>
      <c r="G2989" s="295" t="n"/>
      <c r="H2989" s="296" t="n"/>
      <c r="I2989" s="295" t="n"/>
      <c r="J2989" s="296" t="n"/>
      <c r="K2989" s="295" t="n"/>
      <c r="L2989" s="297" t="n"/>
      <c r="M2989" s="297">
        <f>'ENS TARDIO 201819'!$K2989-'ENS TARDIO 201819'!$I2989</f>
        <v/>
      </c>
      <c r="N2989" s="295" t="n"/>
      <c r="O2989" s="295" t="n"/>
      <c r="P2989" s="295" t="n"/>
      <c r="Q2989" s="295" t="n"/>
      <c r="R2989" s="295" t="n"/>
      <c r="S2989" s="295" t="n"/>
      <c r="T2989" s="295" t="n"/>
      <c r="U2989" s="295" t="n"/>
      <c r="V2989" s="295" t="n"/>
      <c r="W2989" s="295" t="n"/>
      <c r="X2989" s="290" t="inlineStr">
        <is>
          <t>Se descarta</t>
        </is>
      </c>
    </row>
    <row r="2990" hidden="1" ht="15.75" customHeight="1" s="412">
      <c r="A2990" s="294" t="n"/>
      <c r="B2990" s="294" t="n"/>
      <c r="C2990" s="294" t="n"/>
      <c r="D2990" s="294" t="n"/>
      <c r="E2990" s="294" t="n"/>
      <c r="F2990" s="295" t="n"/>
      <c r="G2990" s="295" t="n"/>
      <c r="H2990" s="296" t="n"/>
      <c r="I2990" s="295" t="n"/>
      <c r="J2990" s="296" t="n"/>
      <c r="K2990" s="295" t="n"/>
      <c r="L2990" s="297" t="n"/>
      <c r="M2990" s="297">
        <f>'ENS TARDIO 201819'!$K2990-'ENS TARDIO 201819'!$I2990</f>
        <v/>
      </c>
      <c r="N2990" s="295" t="n"/>
      <c r="O2990" s="295" t="n"/>
      <c r="P2990" s="295" t="n"/>
      <c r="Q2990" s="295" t="n"/>
      <c r="R2990" s="295" t="n"/>
      <c r="S2990" s="295" t="n"/>
      <c r="T2990" s="295" t="n"/>
      <c r="U2990" s="295" t="n"/>
      <c r="V2990" s="295" t="n"/>
      <c r="W2990" s="295" t="n"/>
      <c r="X2990" s="290" t="inlineStr">
        <is>
          <t>Se descarta</t>
        </is>
      </c>
    </row>
    <row r="2991" hidden="1" ht="15.75" customHeight="1" s="412">
      <c r="A2991" s="294" t="n"/>
      <c r="B2991" s="294" t="n"/>
      <c r="C2991" s="294" t="n"/>
      <c r="D2991" s="294" t="n"/>
      <c r="E2991" s="294" t="n"/>
      <c r="F2991" s="295" t="n"/>
      <c r="G2991" s="295" t="n"/>
      <c r="H2991" s="296" t="n"/>
      <c r="I2991" s="295" t="n"/>
      <c r="J2991" s="296" t="n"/>
      <c r="K2991" s="295" t="n"/>
      <c r="L2991" s="297" t="n"/>
      <c r="M2991" s="297">
        <f>'ENS TARDIO 201819'!$K2991-'ENS TARDIO 201819'!$I2991</f>
        <v/>
      </c>
      <c r="N2991" s="295" t="n"/>
      <c r="O2991" s="295" t="n"/>
      <c r="P2991" s="295" t="n"/>
      <c r="Q2991" s="295" t="n"/>
      <c r="R2991" s="295" t="n"/>
      <c r="S2991" s="295" t="n"/>
      <c r="T2991" s="295" t="n"/>
      <c r="U2991" s="295" t="n"/>
      <c r="V2991" s="295" t="n"/>
      <c r="W2991" s="295" t="n"/>
      <c r="X2991" s="290" t="inlineStr">
        <is>
          <t>Se descarta</t>
        </is>
      </c>
    </row>
    <row r="2992" hidden="1" ht="15.75" customHeight="1" s="412">
      <c r="A2992" s="294" t="n"/>
      <c r="B2992" s="294" t="n"/>
      <c r="C2992" s="294" t="n"/>
      <c r="D2992" s="294" t="n"/>
      <c r="E2992" s="294" t="n"/>
      <c r="F2992" s="295" t="n"/>
      <c r="G2992" s="295" t="n"/>
      <c r="H2992" s="296" t="n"/>
      <c r="I2992" s="295" t="n"/>
      <c r="J2992" s="296" t="n"/>
      <c r="K2992" s="295" t="n"/>
      <c r="L2992" s="297" t="n"/>
      <c r="M2992" s="297">
        <f>'ENS TARDIO 201819'!$K2992-'ENS TARDIO 201819'!$I2992</f>
        <v/>
      </c>
      <c r="N2992" s="295" t="n"/>
      <c r="O2992" s="295" t="n"/>
      <c r="P2992" s="295" t="n"/>
      <c r="Q2992" s="295" t="n"/>
      <c r="R2992" s="295" t="n"/>
      <c r="S2992" s="295" t="n"/>
      <c r="T2992" s="295" t="n"/>
      <c r="U2992" s="295" t="n"/>
      <c r="V2992" s="295" t="n"/>
      <c r="W2992" s="295" t="n"/>
      <c r="X2992" s="290" t="inlineStr">
        <is>
          <t>Se descarta</t>
        </is>
      </c>
    </row>
    <row r="2993" hidden="1" ht="15.75" customHeight="1" s="412">
      <c r="A2993" s="294" t="n"/>
      <c r="B2993" s="294" t="n"/>
      <c r="C2993" s="294" t="n"/>
      <c r="D2993" s="294" t="n"/>
      <c r="E2993" s="294" t="n"/>
      <c r="F2993" s="295" t="n"/>
      <c r="G2993" s="295" t="n"/>
      <c r="H2993" s="296" t="n"/>
      <c r="I2993" s="295" t="n"/>
      <c r="J2993" s="296" t="n"/>
      <c r="K2993" s="295" t="n"/>
      <c r="L2993" s="297" t="n"/>
      <c r="M2993" s="297">
        <f>'ENS TARDIO 201819'!$K2993-'ENS TARDIO 201819'!$I2993</f>
        <v/>
      </c>
      <c r="N2993" s="295" t="n"/>
      <c r="O2993" s="295" t="n"/>
      <c r="P2993" s="295" t="n"/>
      <c r="Q2993" s="295" t="n"/>
      <c r="R2993" s="295" t="n"/>
      <c r="S2993" s="295" t="n"/>
      <c r="T2993" s="295" t="n"/>
      <c r="U2993" s="295" t="n"/>
      <c r="V2993" s="295" t="n"/>
      <c r="W2993" s="295" t="n"/>
      <c r="X2993" s="290" t="inlineStr">
        <is>
          <t>Se descarta</t>
        </is>
      </c>
    </row>
    <row r="2994" hidden="1" ht="15.75" customHeight="1" s="412">
      <c r="A2994" s="294" t="n"/>
      <c r="B2994" s="294" t="n"/>
      <c r="C2994" s="294" t="n"/>
      <c r="D2994" s="294" t="n"/>
      <c r="E2994" s="294" t="n"/>
      <c r="F2994" s="295" t="n"/>
      <c r="G2994" s="295" t="n"/>
      <c r="H2994" s="296" t="n"/>
      <c r="I2994" s="295" t="n"/>
      <c r="J2994" s="296" t="n"/>
      <c r="K2994" s="295" t="n"/>
      <c r="L2994" s="297" t="n"/>
      <c r="M2994" s="297">
        <f>'ENS TARDIO 201819'!$K2994-'ENS TARDIO 201819'!$I2994</f>
        <v/>
      </c>
      <c r="N2994" s="295" t="n"/>
      <c r="O2994" s="295" t="n"/>
      <c r="P2994" s="295" t="n"/>
      <c r="Q2994" s="295" t="n"/>
      <c r="R2994" s="295" t="n"/>
      <c r="S2994" s="295" t="n"/>
      <c r="T2994" s="295" t="n"/>
      <c r="U2994" s="295" t="n"/>
      <c r="V2994" s="295" t="n"/>
      <c r="W2994" s="295" t="n"/>
      <c r="X2994" s="290" t="inlineStr">
        <is>
          <t>Se descarta</t>
        </is>
      </c>
    </row>
    <row r="2995" hidden="1" ht="15.75" customHeight="1" s="412">
      <c r="A2995" s="294" t="n"/>
      <c r="B2995" s="294" t="n"/>
      <c r="C2995" s="294" t="n"/>
      <c r="D2995" s="294" t="n"/>
      <c r="E2995" s="294" t="n"/>
      <c r="F2995" s="295" t="n"/>
      <c r="G2995" s="295" t="n"/>
      <c r="H2995" s="296" t="n"/>
      <c r="I2995" s="295" t="n"/>
      <c r="J2995" s="296" t="n"/>
      <c r="K2995" s="295" t="n"/>
      <c r="L2995" s="297" t="n"/>
      <c r="M2995" s="297">
        <f>'ENS TARDIO 201819'!$K2995-'ENS TARDIO 201819'!$I2995</f>
        <v/>
      </c>
      <c r="N2995" s="295" t="n"/>
      <c r="O2995" s="295" t="n"/>
      <c r="P2995" s="295" t="n"/>
      <c r="Q2995" s="295" t="n"/>
      <c r="R2995" s="295" t="n"/>
      <c r="S2995" s="295" t="n"/>
      <c r="T2995" s="295" t="n"/>
      <c r="U2995" s="295" t="n"/>
      <c r="V2995" s="295" t="n"/>
      <c r="W2995" s="295" t="n"/>
      <c r="X2995" s="290" t="inlineStr">
        <is>
          <t>Se descarta</t>
        </is>
      </c>
    </row>
    <row r="2996" hidden="1" ht="15.75" customHeight="1" s="412">
      <c r="A2996" s="294" t="n"/>
      <c r="B2996" s="294" t="n"/>
      <c r="C2996" s="294" t="n"/>
      <c r="D2996" s="294" t="n"/>
      <c r="E2996" s="294" t="n"/>
      <c r="F2996" s="295" t="n"/>
      <c r="G2996" s="295" t="n"/>
      <c r="H2996" s="296" t="n"/>
      <c r="I2996" s="295" t="n"/>
      <c r="J2996" s="296" t="n"/>
      <c r="K2996" s="295" t="n"/>
      <c r="L2996" s="297" t="n"/>
      <c r="M2996" s="297">
        <f>'ENS TARDIO 201819'!$K2996-'ENS TARDIO 201819'!$I2996</f>
        <v/>
      </c>
      <c r="N2996" s="295" t="n"/>
      <c r="O2996" s="295" t="n"/>
      <c r="P2996" s="295" t="n"/>
      <c r="Q2996" s="295" t="n"/>
      <c r="R2996" s="295" t="n"/>
      <c r="S2996" s="295" t="n"/>
      <c r="T2996" s="295" t="n"/>
      <c r="U2996" s="295" t="n"/>
      <c r="V2996" s="295" t="n"/>
      <c r="W2996" s="295" t="n"/>
      <c r="X2996" s="290" t="inlineStr">
        <is>
          <t>Se descarta</t>
        </is>
      </c>
    </row>
    <row r="2997" hidden="1" ht="15.75" customHeight="1" s="412">
      <c r="A2997" s="294" t="n"/>
      <c r="B2997" s="294" t="n"/>
      <c r="C2997" s="294" t="n"/>
      <c r="D2997" s="294" t="n"/>
      <c r="E2997" s="294" t="n"/>
      <c r="F2997" s="295" t="n"/>
      <c r="G2997" s="295" t="n"/>
      <c r="H2997" s="296" t="n"/>
      <c r="I2997" s="295" t="n"/>
      <c r="J2997" s="296" t="n"/>
      <c r="K2997" s="295" t="n"/>
      <c r="L2997" s="297" t="n"/>
      <c r="M2997" s="297">
        <f>'ENS TARDIO 201819'!$K2997-'ENS TARDIO 201819'!$I2997</f>
        <v/>
      </c>
      <c r="N2997" s="295" t="n"/>
      <c r="O2997" s="295" t="n"/>
      <c r="P2997" s="295" t="n"/>
      <c r="Q2997" s="295" t="n"/>
      <c r="R2997" s="295" t="n"/>
      <c r="S2997" s="295" t="n"/>
      <c r="T2997" s="295" t="n"/>
      <c r="U2997" s="295" t="n"/>
      <c r="V2997" s="295" t="n"/>
      <c r="W2997" s="295" t="n"/>
      <c r="X2997" s="290" t="inlineStr">
        <is>
          <t>Se descarta</t>
        </is>
      </c>
    </row>
    <row r="2998" hidden="1" ht="15.75" customHeight="1" s="412">
      <c r="A2998" s="294" t="n"/>
      <c r="B2998" s="294" t="n"/>
      <c r="C2998" s="294" t="n"/>
      <c r="D2998" s="294" t="n"/>
      <c r="E2998" s="294" t="n"/>
      <c r="F2998" s="295" t="n"/>
      <c r="G2998" s="295" t="n"/>
      <c r="H2998" s="296" t="n"/>
      <c r="I2998" s="295" t="n"/>
      <c r="J2998" s="296" t="n"/>
      <c r="K2998" s="295" t="n"/>
      <c r="L2998" s="297" t="n"/>
      <c r="M2998" s="297">
        <f>'ENS TARDIO 201819'!$K2998-'ENS TARDIO 201819'!$I2998</f>
        <v/>
      </c>
      <c r="N2998" s="295" t="n"/>
      <c r="O2998" s="295" t="n"/>
      <c r="P2998" s="295" t="n"/>
      <c r="Q2998" s="295" t="n"/>
      <c r="R2998" s="295" t="n"/>
      <c r="S2998" s="295" t="n"/>
      <c r="T2998" s="295" t="n"/>
      <c r="U2998" s="295" t="n"/>
      <c r="V2998" s="295" t="n"/>
      <c r="W2998" s="295" t="n"/>
      <c r="X2998" s="290" t="inlineStr">
        <is>
          <t>Se descarta</t>
        </is>
      </c>
    </row>
    <row r="2999" hidden="1" ht="15.75" customHeight="1" s="412">
      <c r="A2999" s="294" t="n"/>
      <c r="B2999" s="294" t="n"/>
      <c r="C2999" s="294" t="n"/>
      <c r="D2999" s="294" t="n"/>
      <c r="E2999" s="294" t="n"/>
      <c r="F2999" s="295" t="n"/>
      <c r="G2999" s="295" t="n"/>
      <c r="H2999" s="296" t="n"/>
      <c r="I2999" s="295" t="n"/>
      <c r="J2999" s="296" t="n"/>
      <c r="K2999" s="295" t="n"/>
      <c r="L2999" s="297" t="n"/>
      <c r="M2999" s="297">
        <f>'ENS TARDIO 201819'!$K2999-'ENS TARDIO 201819'!$I2999</f>
        <v/>
      </c>
      <c r="N2999" s="295" t="n"/>
      <c r="O2999" s="295" t="n"/>
      <c r="P2999" s="295" t="n"/>
      <c r="Q2999" s="295" t="n"/>
      <c r="R2999" s="295" t="n"/>
      <c r="S2999" s="295" t="n"/>
      <c r="T2999" s="295" t="n"/>
      <c r="U2999" s="295" t="n"/>
      <c r="V2999" s="295" t="n"/>
      <c r="W2999" s="295" t="n"/>
      <c r="X2999" s="290" t="inlineStr">
        <is>
          <t>Se descarta</t>
        </is>
      </c>
    </row>
    <row r="3000" hidden="1" ht="15.75" customHeight="1" s="412">
      <c r="A3000" s="294" t="n"/>
      <c r="B3000" s="294" t="n"/>
      <c r="C3000" s="294" t="n"/>
      <c r="D3000" s="294" t="n"/>
      <c r="E3000" s="294" t="n"/>
      <c r="F3000" s="295" t="n"/>
      <c r="G3000" s="295" t="n"/>
      <c r="H3000" s="296" t="n"/>
      <c r="I3000" s="295" t="n"/>
      <c r="J3000" s="296" t="n"/>
      <c r="K3000" s="295" t="n"/>
      <c r="L3000" s="297" t="n"/>
      <c r="M3000" s="297">
        <f>'ENS TARDIO 201819'!$K3000-'ENS TARDIO 201819'!$I3000</f>
        <v/>
      </c>
      <c r="N3000" s="295" t="n"/>
      <c r="O3000" s="295" t="n"/>
      <c r="P3000" s="295" t="n"/>
      <c r="Q3000" s="295" t="n"/>
      <c r="R3000" s="295" t="n"/>
      <c r="S3000" s="295" t="n"/>
      <c r="T3000" s="295" t="n"/>
      <c r="U3000" s="295" t="n"/>
      <c r="V3000" s="295" t="n"/>
      <c r="W3000" s="295" t="n"/>
      <c r="X3000" s="290" t="inlineStr">
        <is>
          <t>Se descarta</t>
        </is>
      </c>
    </row>
    <row r="3001" hidden="1" ht="15.75" customHeight="1" s="412">
      <c r="A3001" s="294" t="n"/>
      <c r="B3001" s="294" t="n"/>
      <c r="C3001" s="294" t="n"/>
      <c r="D3001" s="294" t="n"/>
      <c r="E3001" s="294" t="n"/>
      <c r="F3001" s="295" t="n"/>
      <c r="G3001" s="295" t="n"/>
      <c r="H3001" s="296" t="n"/>
      <c r="I3001" s="295" t="n"/>
      <c r="J3001" s="296" t="n"/>
      <c r="K3001" s="295" t="n"/>
      <c r="L3001" s="297" t="n"/>
      <c r="M3001" s="297">
        <f>'ENS TARDIO 201819'!$K3001-'ENS TARDIO 201819'!$I3001</f>
        <v/>
      </c>
      <c r="N3001" s="295" t="n"/>
      <c r="O3001" s="295" t="n"/>
      <c r="P3001" s="295" t="n"/>
      <c r="Q3001" s="295" t="n"/>
      <c r="R3001" s="295" t="n"/>
      <c r="S3001" s="295" t="n"/>
      <c r="T3001" s="295" t="n"/>
      <c r="U3001" s="295" t="n"/>
      <c r="V3001" s="295" t="n"/>
      <c r="W3001" s="295" t="n"/>
      <c r="X3001" s="290" t="inlineStr">
        <is>
          <t>Se descarta</t>
        </is>
      </c>
    </row>
    <row r="3002" hidden="1" ht="15.75" customHeight="1" s="412">
      <c r="A3002" s="294" t="n"/>
      <c r="B3002" s="294" t="n"/>
      <c r="C3002" s="294" t="n"/>
      <c r="D3002" s="294" t="n"/>
      <c r="E3002" s="294" t="n"/>
      <c r="F3002" s="295" t="n"/>
      <c r="G3002" s="295" t="n"/>
      <c r="H3002" s="296" t="n"/>
      <c r="I3002" s="295" t="n"/>
      <c r="J3002" s="296" t="n"/>
      <c r="K3002" s="295" t="n"/>
      <c r="L3002" s="297" t="n"/>
      <c r="M3002" s="297">
        <f>'ENS TARDIO 201819'!$K3002-'ENS TARDIO 201819'!$I3002</f>
        <v/>
      </c>
      <c r="N3002" s="295" t="n"/>
      <c r="O3002" s="295" t="n"/>
      <c r="P3002" s="295" t="n"/>
      <c r="Q3002" s="295" t="n"/>
      <c r="R3002" s="295" t="n"/>
      <c r="S3002" s="295" t="n"/>
      <c r="T3002" s="295" t="n"/>
      <c r="U3002" s="295" t="n"/>
      <c r="V3002" s="295" t="n"/>
      <c r="W3002" s="295" t="n"/>
      <c r="X3002" s="290" t="inlineStr">
        <is>
          <t>Se descarta</t>
        </is>
      </c>
    </row>
    <row r="3003" hidden="1" ht="15.75" customHeight="1" s="412">
      <c r="A3003" s="294" t="n"/>
      <c r="B3003" s="294" t="n"/>
      <c r="C3003" s="294" t="n"/>
      <c r="D3003" s="294" t="n"/>
      <c r="E3003" s="294" t="n"/>
      <c r="F3003" s="295" t="n"/>
      <c r="G3003" s="295" t="n"/>
      <c r="H3003" s="296" t="n"/>
      <c r="I3003" s="295" t="n"/>
      <c r="J3003" s="296" t="n"/>
      <c r="K3003" s="295" t="n"/>
      <c r="L3003" s="297" t="n"/>
      <c r="M3003" s="297">
        <f>'ENS TARDIO 201819'!$K3003-'ENS TARDIO 201819'!$I3003</f>
        <v/>
      </c>
      <c r="N3003" s="295" t="n"/>
      <c r="O3003" s="295" t="n"/>
      <c r="P3003" s="295" t="n"/>
      <c r="Q3003" s="295" t="n"/>
      <c r="R3003" s="295" t="n"/>
      <c r="S3003" s="295" t="n"/>
      <c r="T3003" s="295" t="n"/>
      <c r="U3003" s="295" t="n"/>
      <c r="V3003" s="295" t="n"/>
      <c r="W3003" s="295" t="n"/>
      <c r="X3003" s="290" t="inlineStr">
        <is>
          <t>Se descarta</t>
        </is>
      </c>
    </row>
    <row r="3004" hidden="1" ht="15.75" customHeight="1" s="412">
      <c r="A3004" s="294" t="n"/>
      <c r="B3004" s="294" t="n"/>
      <c r="C3004" s="294" t="n"/>
      <c r="D3004" s="294" t="n"/>
      <c r="E3004" s="294" t="n"/>
      <c r="F3004" s="295" t="n"/>
      <c r="G3004" s="295" t="n"/>
      <c r="H3004" s="296" t="n"/>
      <c r="I3004" s="295" t="n"/>
      <c r="J3004" s="296" t="n"/>
      <c r="K3004" s="295" t="n"/>
      <c r="L3004" s="297" t="n"/>
      <c r="M3004" s="297">
        <f>'ENS TARDIO 201819'!$K3004-'ENS TARDIO 201819'!$I3004</f>
        <v/>
      </c>
      <c r="N3004" s="295" t="n"/>
      <c r="O3004" s="295" t="n"/>
      <c r="P3004" s="295" t="n"/>
      <c r="Q3004" s="295" t="n"/>
      <c r="R3004" s="295" t="n"/>
      <c r="S3004" s="295" t="n"/>
      <c r="T3004" s="295" t="n"/>
      <c r="U3004" s="295" t="n"/>
      <c r="V3004" s="295" t="n"/>
      <c r="W3004" s="295" t="n"/>
      <c r="X3004" s="290" t="inlineStr">
        <is>
          <t>Se descarta</t>
        </is>
      </c>
    </row>
    <row r="3005" hidden="1" ht="15.75" customHeight="1" s="412">
      <c r="A3005" s="294" t="n"/>
      <c r="B3005" s="294" t="n"/>
      <c r="C3005" s="294" t="n"/>
      <c r="D3005" s="294" t="n"/>
      <c r="E3005" s="294" t="n"/>
      <c r="F3005" s="295" t="n"/>
      <c r="G3005" s="295" t="n"/>
      <c r="H3005" s="296" t="n"/>
      <c r="I3005" s="295" t="n"/>
      <c r="J3005" s="296" t="n"/>
      <c r="K3005" s="295" t="n"/>
      <c r="L3005" s="297" t="n"/>
      <c r="M3005" s="297">
        <f>'ENS TARDIO 201819'!$K3005-'ENS TARDIO 201819'!$I3005</f>
        <v/>
      </c>
      <c r="N3005" s="295" t="n"/>
      <c r="O3005" s="295" t="n"/>
      <c r="P3005" s="295" t="n"/>
      <c r="Q3005" s="295" t="n"/>
      <c r="R3005" s="295" t="n"/>
      <c r="S3005" s="295" t="n"/>
      <c r="T3005" s="295" t="n"/>
      <c r="U3005" s="295" t="n"/>
      <c r="V3005" s="295" t="n"/>
      <c r="W3005" s="295" t="n"/>
      <c r="X3005" s="290" t="inlineStr">
        <is>
          <t>Se descarta</t>
        </is>
      </c>
    </row>
    <row r="3006" hidden="1" ht="15.75" customHeight="1" s="412">
      <c r="A3006" s="294" t="n"/>
      <c r="B3006" s="294" t="n"/>
      <c r="C3006" s="294" t="n"/>
      <c r="D3006" s="294" t="n"/>
      <c r="E3006" s="294" t="n"/>
      <c r="F3006" s="295" t="n"/>
      <c r="G3006" s="295" t="n"/>
      <c r="H3006" s="296" t="n"/>
      <c r="I3006" s="295" t="n"/>
      <c r="J3006" s="296" t="n"/>
      <c r="K3006" s="295" t="n"/>
      <c r="L3006" s="297" t="n"/>
      <c r="M3006" s="297">
        <f>'ENS TARDIO 201819'!$K3006-'ENS TARDIO 201819'!$I3006</f>
        <v/>
      </c>
      <c r="N3006" s="295" t="n"/>
      <c r="O3006" s="295" t="n"/>
      <c r="P3006" s="295" t="n"/>
      <c r="Q3006" s="295" t="n"/>
      <c r="R3006" s="295" t="n"/>
      <c r="S3006" s="295" t="n"/>
      <c r="T3006" s="295" t="n"/>
      <c r="U3006" s="295" t="n"/>
      <c r="V3006" s="295" t="n"/>
      <c r="W3006" s="295" t="n"/>
      <c r="X3006" s="290" t="inlineStr">
        <is>
          <t>Se descarta</t>
        </is>
      </c>
    </row>
    <row r="3007" hidden="1" ht="15.75" customHeight="1" s="412">
      <c r="A3007" s="294" t="n"/>
      <c r="B3007" s="294" t="n"/>
      <c r="C3007" s="294" t="n"/>
      <c r="D3007" s="294" t="n"/>
      <c r="E3007" s="294" t="n"/>
      <c r="F3007" s="295" t="n"/>
      <c r="G3007" s="295" t="n"/>
      <c r="H3007" s="296" t="n"/>
      <c r="I3007" s="295" t="n"/>
      <c r="J3007" s="296" t="n"/>
      <c r="K3007" s="295" t="n"/>
      <c r="L3007" s="297" t="n"/>
      <c r="M3007" s="297">
        <f>'ENS TARDIO 201819'!$K3007-'ENS TARDIO 201819'!$I3007</f>
        <v/>
      </c>
      <c r="N3007" s="295" t="n"/>
      <c r="O3007" s="295" t="n"/>
      <c r="P3007" s="295" t="n"/>
      <c r="Q3007" s="295" t="n"/>
      <c r="R3007" s="295" t="n"/>
      <c r="S3007" s="295" t="n"/>
      <c r="T3007" s="295" t="n"/>
      <c r="U3007" s="295" t="n"/>
      <c r="V3007" s="295" t="n"/>
      <c r="W3007" s="295" t="n"/>
      <c r="X3007" s="290" t="inlineStr">
        <is>
          <t>Se descarta</t>
        </is>
      </c>
    </row>
    <row r="3008" hidden="1" ht="15.75" customHeight="1" s="412">
      <c r="A3008" s="294" t="n"/>
      <c r="B3008" s="294" t="n"/>
      <c r="C3008" s="294" t="n"/>
      <c r="D3008" s="294" t="n"/>
      <c r="E3008" s="294" t="n"/>
      <c r="F3008" s="295" t="n"/>
      <c r="G3008" s="295" t="n"/>
      <c r="H3008" s="296" t="n"/>
      <c r="I3008" s="295" t="n"/>
      <c r="J3008" s="296" t="n"/>
      <c r="K3008" s="295" t="n"/>
      <c r="L3008" s="297" t="n"/>
      <c r="M3008" s="297">
        <f>'ENS TARDIO 201819'!$K3008-'ENS TARDIO 201819'!$I3008</f>
        <v/>
      </c>
      <c r="N3008" s="295" t="n"/>
      <c r="O3008" s="295" t="n"/>
      <c r="P3008" s="295" t="n"/>
      <c r="Q3008" s="295" t="n"/>
      <c r="R3008" s="295" t="n"/>
      <c r="S3008" s="295" t="n"/>
      <c r="T3008" s="295" t="n"/>
      <c r="U3008" s="295" t="n"/>
      <c r="V3008" s="295" t="n"/>
      <c r="W3008" s="295" t="n"/>
      <c r="X3008" s="290" t="inlineStr">
        <is>
          <t>Se descarta</t>
        </is>
      </c>
    </row>
    <row r="3009" hidden="1" ht="15.75" customHeight="1" s="412">
      <c r="A3009" s="294" t="n"/>
      <c r="B3009" s="294" t="n"/>
      <c r="C3009" s="294" t="n"/>
      <c r="D3009" s="294" t="n"/>
      <c r="E3009" s="294" t="n"/>
      <c r="F3009" s="295" t="n"/>
      <c r="G3009" s="295" t="n"/>
      <c r="H3009" s="296" t="n"/>
      <c r="I3009" s="295" t="n"/>
      <c r="J3009" s="296" t="n"/>
      <c r="K3009" s="295" t="n"/>
      <c r="L3009" s="297" t="n"/>
      <c r="M3009" s="297">
        <f>'ENS TARDIO 201819'!$K3009-'ENS TARDIO 201819'!$I3009</f>
        <v/>
      </c>
      <c r="N3009" s="295" t="n"/>
      <c r="O3009" s="295" t="n"/>
      <c r="P3009" s="295" t="n"/>
      <c r="Q3009" s="295" t="n"/>
      <c r="R3009" s="295" t="n"/>
      <c r="S3009" s="295" t="n"/>
      <c r="T3009" s="295" t="n"/>
      <c r="U3009" s="295" t="n"/>
      <c r="V3009" s="295" t="n"/>
      <c r="W3009" s="295" t="n"/>
      <c r="X3009" s="290" t="inlineStr">
        <is>
          <t>Se descarta</t>
        </is>
      </c>
    </row>
    <row r="3010" hidden="1" ht="15.75" customHeight="1" s="412">
      <c r="A3010" s="294" t="n"/>
      <c r="B3010" s="294" t="n"/>
      <c r="C3010" s="294" t="n"/>
      <c r="D3010" s="294" t="n"/>
      <c r="E3010" s="294" t="n"/>
      <c r="F3010" s="295" t="n"/>
      <c r="G3010" s="295" t="n"/>
      <c r="H3010" s="296" t="n"/>
      <c r="I3010" s="295" t="n"/>
      <c r="J3010" s="296" t="n"/>
      <c r="K3010" s="295" t="n"/>
      <c r="L3010" s="297" t="n"/>
      <c r="M3010" s="297">
        <f>'ENS TARDIO 201819'!$K3010-'ENS TARDIO 201819'!$I3010</f>
        <v/>
      </c>
      <c r="N3010" s="295" t="n"/>
      <c r="O3010" s="295" t="n"/>
      <c r="P3010" s="295" t="n"/>
      <c r="Q3010" s="295" t="n"/>
      <c r="R3010" s="295" t="n"/>
      <c r="S3010" s="295" t="n"/>
      <c r="T3010" s="295" t="n"/>
      <c r="U3010" s="295" t="n"/>
      <c r="V3010" s="295" t="n"/>
      <c r="W3010" s="295" t="n"/>
      <c r="X3010" s="290" t="inlineStr">
        <is>
          <t>Se descarta</t>
        </is>
      </c>
    </row>
    <row r="3011" hidden="1" ht="15.75" customHeight="1" s="412">
      <c r="A3011" s="294" t="n"/>
      <c r="B3011" s="294" t="n"/>
      <c r="C3011" s="294" t="n"/>
      <c r="D3011" s="294" t="n"/>
      <c r="E3011" s="294" t="n"/>
      <c r="F3011" s="295" t="n"/>
      <c r="G3011" s="295" t="n"/>
      <c r="H3011" s="296" t="n"/>
      <c r="I3011" s="295" t="n"/>
      <c r="J3011" s="296" t="n"/>
      <c r="K3011" s="295" t="n"/>
      <c r="L3011" s="297" t="n"/>
      <c r="M3011" s="297">
        <f>'ENS TARDIO 201819'!$K3011-'ENS TARDIO 201819'!$I3011</f>
        <v/>
      </c>
      <c r="N3011" s="295" t="n"/>
      <c r="O3011" s="295" t="n"/>
      <c r="P3011" s="295" t="n"/>
      <c r="Q3011" s="295" t="n"/>
      <c r="R3011" s="295" t="n"/>
      <c r="S3011" s="295" t="n"/>
      <c r="T3011" s="295" t="n"/>
      <c r="U3011" s="295" t="n"/>
      <c r="V3011" s="295" t="n"/>
      <c r="W3011" s="295" t="n"/>
      <c r="X3011" s="290" t="inlineStr">
        <is>
          <t>Se descarta</t>
        </is>
      </c>
    </row>
    <row r="3012" hidden="1" ht="15.75" customHeight="1" s="412">
      <c r="A3012" s="294" t="n"/>
      <c r="B3012" s="294" t="n"/>
      <c r="C3012" s="294" t="n"/>
      <c r="D3012" s="294" t="n"/>
      <c r="E3012" s="294" t="n"/>
      <c r="F3012" s="295" t="n"/>
      <c r="G3012" s="295" t="n"/>
      <c r="H3012" s="296" t="n"/>
      <c r="I3012" s="295" t="n"/>
      <c r="J3012" s="296" t="n"/>
      <c r="K3012" s="295" t="n"/>
      <c r="L3012" s="297" t="n"/>
      <c r="M3012" s="297">
        <f>'ENS TARDIO 201819'!$K3012-'ENS TARDIO 201819'!$I3012</f>
        <v/>
      </c>
      <c r="N3012" s="295" t="n"/>
      <c r="O3012" s="295" t="n"/>
      <c r="P3012" s="295" t="n"/>
      <c r="Q3012" s="295" t="n"/>
      <c r="R3012" s="295" t="n"/>
      <c r="S3012" s="295" t="n"/>
      <c r="T3012" s="295" t="n"/>
      <c r="U3012" s="295" t="n"/>
      <c r="V3012" s="295" t="n"/>
      <c r="W3012" s="295" t="n"/>
      <c r="X3012" s="290" t="inlineStr">
        <is>
          <t>Se descarta</t>
        </is>
      </c>
    </row>
    <row r="3013" hidden="1" ht="15.75" customHeight="1" s="412">
      <c r="A3013" s="294" t="n"/>
      <c r="B3013" s="294" t="n"/>
      <c r="C3013" s="294" t="n"/>
      <c r="D3013" s="294" t="n"/>
      <c r="E3013" s="294" t="n"/>
      <c r="F3013" s="295" t="n"/>
      <c r="G3013" s="295" t="n"/>
      <c r="H3013" s="296" t="n"/>
      <c r="I3013" s="295" t="n"/>
      <c r="J3013" s="296" t="n"/>
      <c r="K3013" s="295" t="n"/>
      <c r="L3013" s="297" t="n"/>
      <c r="M3013" s="297">
        <f>'ENS TARDIO 201819'!$K3013-'ENS TARDIO 201819'!$I3013</f>
        <v/>
      </c>
      <c r="N3013" s="295" t="n"/>
      <c r="O3013" s="295" t="n"/>
      <c r="P3013" s="295" t="n"/>
      <c r="Q3013" s="295" t="n"/>
      <c r="R3013" s="295" t="n"/>
      <c r="S3013" s="295" t="n"/>
      <c r="T3013" s="295" t="n"/>
      <c r="U3013" s="295" t="n"/>
      <c r="V3013" s="295" t="n"/>
      <c r="W3013" s="295" t="n"/>
      <c r="X3013" s="290" t="inlineStr">
        <is>
          <t>Se descarta</t>
        </is>
      </c>
    </row>
    <row r="3014" hidden="1" ht="15.75" customHeight="1" s="412">
      <c r="A3014" s="294" t="n"/>
      <c r="B3014" s="294" t="n"/>
      <c r="C3014" s="294" t="n"/>
      <c r="D3014" s="294" t="n"/>
      <c r="E3014" s="294" t="n"/>
      <c r="F3014" s="295" t="n"/>
      <c r="G3014" s="295" t="n"/>
      <c r="H3014" s="296" t="n"/>
      <c r="I3014" s="295" t="n"/>
      <c r="J3014" s="296" t="n"/>
      <c r="K3014" s="295" t="n"/>
      <c r="L3014" s="297" t="n"/>
      <c r="M3014" s="297">
        <f>'ENS TARDIO 201819'!$K3014-'ENS TARDIO 201819'!$I3014</f>
        <v/>
      </c>
      <c r="N3014" s="295" t="n"/>
      <c r="O3014" s="295" t="n"/>
      <c r="P3014" s="295" t="n"/>
      <c r="Q3014" s="295" t="n"/>
      <c r="R3014" s="295" t="n"/>
      <c r="S3014" s="295" t="n"/>
      <c r="T3014" s="295" t="n"/>
      <c r="U3014" s="295" t="n"/>
      <c r="V3014" s="295" t="n"/>
      <c r="W3014" s="295" t="n"/>
      <c r="X3014" s="290" t="inlineStr">
        <is>
          <t>Se descarta</t>
        </is>
      </c>
    </row>
    <row r="3015" hidden="1" ht="15.75" customHeight="1" s="412">
      <c r="A3015" s="294" t="n"/>
      <c r="B3015" s="294" t="n"/>
      <c r="C3015" s="294" t="n"/>
      <c r="D3015" s="294" t="n"/>
      <c r="E3015" s="294" t="n"/>
      <c r="F3015" s="295" t="n"/>
      <c r="G3015" s="295" t="n"/>
      <c r="H3015" s="296" t="n"/>
      <c r="I3015" s="295" t="n"/>
      <c r="J3015" s="296" t="n"/>
      <c r="K3015" s="295" t="n"/>
      <c r="L3015" s="297" t="n"/>
      <c r="M3015" s="297">
        <f>'ENS TARDIO 201819'!$K3015-'ENS TARDIO 201819'!$I3015</f>
        <v/>
      </c>
      <c r="N3015" s="295" t="n"/>
      <c r="O3015" s="295" t="n"/>
      <c r="P3015" s="295" t="n"/>
      <c r="Q3015" s="295" t="n"/>
      <c r="R3015" s="295" t="n"/>
      <c r="S3015" s="295" t="n"/>
      <c r="T3015" s="295" t="n"/>
      <c r="U3015" s="295" t="n"/>
      <c r="V3015" s="295" t="n"/>
      <c r="W3015" s="295" t="n"/>
      <c r="X3015" s="290" t="inlineStr">
        <is>
          <t>Se descarta</t>
        </is>
      </c>
    </row>
    <row r="3016" hidden="1" ht="15.75" customHeight="1" s="412">
      <c r="A3016" s="294" t="n"/>
      <c r="B3016" s="294" t="n"/>
      <c r="C3016" s="294" t="n"/>
      <c r="D3016" s="294" t="n"/>
      <c r="E3016" s="294" t="n"/>
      <c r="F3016" s="295" t="n"/>
      <c r="G3016" s="295" t="n"/>
      <c r="H3016" s="296" t="n"/>
      <c r="I3016" s="295" t="n"/>
      <c r="J3016" s="296" t="n"/>
      <c r="K3016" s="295" t="n"/>
      <c r="L3016" s="297" t="n"/>
      <c r="M3016" s="297">
        <f>'ENS TARDIO 201819'!$K3016-'ENS TARDIO 201819'!$I3016</f>
        <v/>
      </c>
      <c r="N3016" s="295" t="n"/>
      <c r="O3016" s="295" t="n"/>
      <c r="P3016" s="295" t="n"/>
      <c r="Q3016" s="295" t="n"/>
      <c r="R3016" s="295" t="n"/>
      <c r="S3016" s="295" t="n"/>
      <c r="T3016" s="295" t="n"/>
      <c r="U3016" s="295" t="n"/>
      <c r="V3016" s="295" t="n"/>
      <c r="W3016" s="295" t="n"/>
      <c r="X3016" s="290" t="inlineStr">
        <is>
          <t>Se descarta</t>
        </is>
      </c>
    </row>
    <row r="3017" hidden="1" ht="15.75" customHeight="1" s="412">
      <c r="A3017" s="294" t="n"/>
      <c r="B3017" s="294" t="n"/>
      <c r="C3017" s="294" t="n"/>
      <c r="D3017" s="294" t="n"/>
      <c r="E3017" s="294" t="n"/>
      <c r="F3017" s="295" t="n"/>
      <c r="G3017" s="295" t="n"/>
      <c r="H3017" s="296" t="n"/>
      <c r="I3017" s="295" t="n"/>
      <c r="J3017" s="296" t="n"/>
      <c r="K3017" s="295" t="n"/>
      <c r="L3017" s="297" t="n"/>
      <c r="M3017" s="297">
        <f>'ENS TARDIO 201819'!$K3017-'ENS TARDIO 201819'!$I3017</f>
        <v/>
      </c>
      <c r="N3017" s="295" t="n"/>
      <c r="O3017" s="295" t="n"/>
      <c r="P3017" s="295" t="n"/>
      <c r="Q3017" s="295" t="n"/>
      <c r="R3017" s="295" t="n"/>
      <c r="S3017" s="295" t="n"/>
      <c r="T3017" s="295" t="n"/>
      <c r="U3017" s="295" t="n"/>
      <c r="V3017" s="295" t="n"/>
      <c r="W3017" s="295" t="n"/>
      <c r="X3017" s="290" t="inlineStr">
        <is>
          <t>Se descarta</t>
        </is>
      </c>
    </row>
    <row r="3018" hidden="1" ht="15.75" customHeight="1" s="412">
      <c r="A3018" s="294" t="n"/>
      <c r="B3018" s="294" t="n"/>
      <c r="C3018" s="294" t="n"/>
      <c r="D3018" s="294" t="n"/>
      <c r="E3018" s="294" t="n"/>
      <c r="F3018" s="295" t="n"/>
      <c r="G3018" s="295" t="n"/>
      <c r="H3018" s="296" t="n"/>
      <c r="I3018" s="295" t="n"/>
      <c r="J3018" s="296" t="n"/>
      <c r="K3018" s="295" t="n"/>
      <c r="L3018" s="297" t="n"/>
      <c r="M3018" s="297">
        <f>'ENS TARDIO 201819'!$K3018-'ENS TARDIO 201819'!$I3018</f>
        <v/>
      </c>
      <c r="N3018" s="295" t="n"/>
      <c r="O3018" s="295" t="n"/>
      <c r="P3018" s="295" t="n"/>
      <c r="Q3018" s="295" t="n"/>
      <c r="R3018" s="295" t="n"/>
      <c r="S3018" s="295" t="n"/>
      <c r="T3018" s="295" t="n"/>
      <c r="U3018" s="295" t="n"/>
      <c r="V3018" s="295" t="n"/>
      <c r="W3018" s="295" t="n"/>
      <c r="X3018" s="290" t="inlineStr">
        <is>
          <t>Se descarta</t>
        </is>
      </c>
    </row>
    <row r="3019" hidden="1" ht="15.75" customHeight="1" s="412">
      <c r="A3019" s="294" t="n"/>
      <c r="B3019" s="294" t="n"/>
      <c r="C3019" s="294" t="n"/>
      <c r="D3019" s="294" t="n"/>
      <c r="E3019" s="294" t="n"/>
      <c r="F3019" s="295" t="n"/>
      <c r="G3019" s="295" t="n"/>
      <c r="H3019" s="296" t="n"/>
      <c r="I3019" s="295" t="n"/>
      <c r="J3019" s="296" t="n"/>
      <c r="K3019" s="295" t="n"/>
      <c r="L3019" s="297" t="n"/>
      <c r="M3019" s="297">
        <f>'ENS TARDIO 201819'!$K3019-'ENS TARDIO 201819'!$I3019</f>
        <v/>
      </c>
      <c r="N3019" s="295" t="n"/>
      <c r="O3019" s="295" t="n"/>
      <c r="P3019" s="295" t="n"/>
      <c r="Q3019" s="295" t="n"/>
      <c r="R3019" s="295" t="n"/>
      <c r="S3019" s="295" t="n"/>
      <c r="T3019" s="295" t="n"/>
      <c r="U3019" s="295" t="n"/>
      <c r="V3019" s="295" t="n"/>
      <c r="W3019" s="295" t="n"/>
      <c r="X3019" s="290" t="inlineStr">
        <is>
          <t>Se descarta</t>
        </is>
      </c>
    </row>
    <row r="3020" hidden="1" ht="15.75" customHeight="1" s="412">
      <c r="A3020" s="294" t="n"/>
      <c r="B3020" s="294" t="n"/>
      <c r="C3020" s="294" t="n"/>
      <c r="D3020" s="294" t="n"/>
      <c r="E3020" s="294" t="n"/>
      <c r="F3020" s="295" t="n"/>
      <c r="G3020" s="295" t="n"/>
      <c r="H3020" s="296" t="n"/>
      <c r="I3020" s="295" t="n"/>
      <c r="J3020" s="296" t="n"/>
      <c r="K3020" s="295" t="n"/>
      <c r="L3020" s="297" t="n"/>
      <c r="M3020" s="297">
        <f>'ENS TARDIO 201819'!$K3020-'ENS TARDIO 201819'!$I3020</f>
        <v/>
      </c>
      <c r="N3020" s="295" t="n"/>
      <c r="O3020" s="295" t="n"/>
      <c r="P3020" s="295" t="n"/>
      <c r="Q3020" s="295" t="n"/>
      <c r="R3020" s="295" t="n"/>
      <c r="S3020" s="295" t="n"/>
      <c r="T3020" s="295" t="n"/>
      <c r="U3020" s="295" t="n"/>
      <c r="V3020" s="295" t="n"/>
      <c r="W3020" s="295" t="n"/>
      <c r="X3020" s="290" t="inlineStr">
        <is>
          <t>Se descarta</t>
        </is>
      </c>
    </row>
    <row r="3021" hidden="1" ht="15.75" customHeight="1" s="412">
      <c r="A3021" s="294" t="n"/>
      <c r="B3021" s="294" t="n"/>
      <c r="C3021" s="294" t="n"/>
      <c r="D3021" s="294" t="n"/>
      <c r="E3021" s="294" t="n"/>
      <c r="F3021" s="295" t="n"/>
      <c r="G3021" s="295" t="n"/>
      <c r="H3021" s="296" t="n"/>
      <c r="I3021" s="295" t="n"/>
      <c r="J3021" s="296" t="n"/>
      <c r="K3021" s="295" t="n"/>
      <c r="L3021" s="297" t="n"/>
      <c r="M3021" s="297">
        <f>'ENS TARDIO 201819'!$K3021-'ENS TARDIO 201819'!$I3021</f>
        <v/>
      </c>
      <c r="N3021" s="295" t="n"/>
      <c r="O3021" s="295" t="n"/>
      <c r="P3021" s="295" t="n"/>
      <c r="Q3021" s="295" t="n"/>
      <c r="R3021" s="295" t="n"/>
      <c r="S3021" s="295" t="n"/>
      <c r="T3021" s="295" t="n"/>
      <c r="U3021" s="295" t="n"/>
      <c r="V3021" s="295" t="n"/>
      <c r="W3021" s="295" t="n"/>
      <c r="X3021" s="290" t="inlineStr">
        <is>
          <t>Se descarta</t>
        </is>
      </c>
    </row>
    <row r="3022" hidden="1" ht="15.75" customHeight="1" s="412">
      <c r="A3022" s="294" t="n"/>
      <c r="B3022" s="294" t="n"/>
      <c r="C3022" s="294" t="n"/>
      <c r="D3022" s="294" t="n"/>
      <c r="E3022" s="294" t="n"/>
      <c r="F3022" s="295" t="n"/>
      <c r="G3022" s="295" t="n"/>
      <c r="H3022" s="296" t="n"/>
      <c r="I3022" s="295" t="n"/>
      <c r="J3022" s="296" t="n"/>
      <c r="K3022" s="295" t="n"/>
      <c r="L3022" s="297" t="n"/>
      <c r="M3022" s="297">
        <f>'ENS TARDIO 201819'!$K3022-'ENS TARDIO 201819'!$I3022</f>
        <v/>
      </c>
      <c r="N3022" s="295" t="n"/>
      <c r="O3022" s="295" t="n"/>
      <c r="P3022" s="295" t="n"/>
      <c r="Q3022" s="295" t="n"/>
      <c r="R3022" s="295" t="n"/>
      <c r="S3022" s="295" t="n"/>
      <c r="T3022" s="295" t="n"/>
      <c r="U3022" s="295" t="n"/>
      <c r="V3022" s="295" t="n"/>
      <c r="W3022" s="295" t="n"/>
      <c r="X3022" s="290" t="inlineStr">
        <is>
          <t>Se descarta</t>
        </is>
      </c>
    </row>
    <row r="3023" hidden="1" ht="15.75" customHeight="1" s="412">
      <c r="A3023" s="294" t="n"/>
      <c r="B3023" s="294" t="n"/>
      <c r="C3023" s="294" t="n"/>
      <c r="D3023" s="294" t="n"/>
      <c r="E3023" s="294" t="n"/>
      <c r="F3023" s="295" t="n"/>
      <c r="G3023" s="295" t="n"/>
      <c r="H3023" s="296" t="n"/>
      <c r="I3023" s="295" t="n"/>
      <c r="J3023" s="296" t="n"/>
      <c r="K3023" s="295" t="n"/>
      <c r="L3023" s="297" t="n"/>
      <c r="M3023" s="297">
        <f>'ENS TARDIO 201819'!$K3023-'ENS TARDIO 201819'!$I3023</f>
        <v/>
      </c>
      <c r="N3023" s="295" t="n"/>
      <c r="O3023" s="295" t="n"/>
      <c r="P3023" s="295" t="n"/>
      <c r="Q3023" s="295" t="n"/>
      <c r="R3023" s="295" t="n"/>
      <c r="S3023" s="295" t="n"/>
      <c r="T3023" s="295" t="n"/>
      <c r="U3023" s="295" t="n"/>
      <c r="V3023" s="295" t="n"/>
      <c r="W3023" s="295" t="n"/>
      <c r="X3023" s="290" t="inlineStr">
        <is>
          <t>Se descarta</t>
        </is>
      </c>
    </row>
    <row r="3024" hidden="1" ht="15.75" customHeight="1" s="412">
      <c r="A3024" s="294" t="n"/>
      <c r="B3024" s="294" t="n"/>
      <c r="C3024" s="294" t="n"/>
      <c r="D3024" s="294" t="n"/>
      <c r="E3024" s="294" t="n"/>
      <c r="F3024" s="295" t="n"/>
      <c r="G3024" s="295" t="n"/>
      <c r="H3024" s="296" t="n"/>
      <c r="I3024" s="295" t="n"/>
      <c r="J3024" s="296" t="n"/>
      <c r="K3024" s="295" t="n"/>
      <c r="L3024" s="297" t="n"/>
      <c r="M3024" s="297">
        <f>'ENS TARDIO 201819'!$K3024-'ENS TARDIO 201819'!$I3024</f>
        <v/>
      </c>
      <c r="N3024" s="295" t="n"/>
      <c r="O3024" s="295" t="n"/>
      <c r="P3024" s="295" t="n"/>
      <c r="Q3024" s="295" t="n"/>
      <c r="R3024" s="295" t="n"/>
      <c r="S3024" s="295" t="n"/>
      <c r="T3024" s="295" t="n"/>
      <c r="U3024" s="295" t="n"/>
      <c r="V3024" s="295" t="n"/>
      <c r="W3024" s="295" t="n"/>
      <c r="X3024" s="290" t="inlineStr">
        <is>
          <t>Se descarta</t>
        </is>
      </c>
    </row>
    <row r="3025" hidden="1" ht="15.75" customHeight="1" s="412">
      <c r="A3025" s="294" t="n"/>
      <c r="B3025" s="294" t="n"/>
      <c r="C3025" s="294" t="n"/>
      <c r="D3025" s="294" t="n"/>
      <c r="E3025" s="294" t="n"/>
      <c r="F3025" s="295" t="n"/>
      <c r="G3025" s="295" t="n"/>
      <c r="H3025" s="296" t="n"/>
      <c r="I3025" s="295" t="n"/>
      <c r="J3025" s="296" t="n"/>
      <c r="K3025" s="295" t="n"/>
      <c r="L3025" s="297" t="n"/>
      <c r="M3025" s="297">
        <f>'ENS TARDIO 201819'!$K3025-'ENS TARDIO 201819'!$I3025</f>
        <v/>
      </c>
      <c r="N3025" s="295" t="n"/>
      <c r="O3025" s="295" t="n"/>
      <c r="P3025" s="295" t="n"/>
      <c r="Q3025" s="295" t="n"/>
      <c r="R3025" s="295" t="n"/>
      <c r="S3025" s="295" t="n"/>
      <c r="T3025" s="295" t="n"/>
      <c r="U3025" s="295" t="n"/>
      <c r="V3025" s="295" t="n"/>
      <c r="W3025" s="295" t="n"/>
      <c r="X3025" s="290" t="inlineStr">
        <is>
          <t>Se descarta</t>
        </is>
      </c>
    </row>
    <row r="3026" hidden="1" ht="15.75" customHeight="1" s="412">
      <c r="A3026" s="294" t="n"/>
      <c r="B3026" s="294" t="n"/>
      <c r="C3026" s="294" t="n"/>
      <c r="D3026" s="294" t="n"/>
      <c r="E3026" s="294" t="n"/>
      <c r="F3026" s="295" t="n"/>
      <c r="G3026" s="295" t="n"/>
      <c r="H3026" s="296" t="n"/>
      <c r="I3026" s="295" t="n"/>
      <c r="J3026" s="296" t="n"/>
      <c r="K3026" s="295" t="n"/>
      <c r="L3026" s="297" t="n"/>
      <c r="M3026" s="297">
        <f>'ENS TARDIO 201819'!$K3026-'ENS TARDIO 201819'!$I3026</f>
        <v/>
      </c>
      <c r="N3026" s="295" t="n"/>
      <c r="O3026" s="295" t="n"/>
      <c r="P3026" s="295" t="n"/>
      <c r="Q3026" s="295" t="n"/>
      <c r="R3026" s="295" t="n"/>
      <c r="S3026" s="295" t="n"/>
      <c r="T3026" s="295" t="n"/>
      <c r="U3026" s="295" t="n"/>
      <c r="V3026" s="295" t="n"/>
      <c r="W3026" s="295" t="n"/>
      <c r="X3026" s="290" t="inlineStr">
        <is>
          <t>Se descarta</t>
        </is>
      </c>
    </row>
    <row r="3027" hidden="1" ht="15.75" customHeight="1" s="412">
      <c r="A3027" s="294" t="n"/>
      <c r="B3027" s="294" t="n"/>
      <c r="C3027" s="294" t="n"/>
      <c r="D3027" s="294" t="n"/>
      <c r="E3027" s="294" t="n"/>
      <c r="F3027" s="295" t="n"/>
      <c r="G3027" s="295" t="n"/>
      <c r="H3027" s="296" t="n"/>
      <c r="I3027" s="295" t="n"/>
      <c r="J3027" s="296" t="n"/>
      <c r="K3027" s="295" t="n"/>
      <c r="L3027" s="297" t="n"/>
      <c r="M3027" s="297">
        <f>'ENS TARDIO 201819'!$K3027-'ENS TARDIO 201819'!$I3027</f>
        <v/>
      </c>
      <c r="N3027" s="295" t="n"/>
      <c r="O3027" s="295" t="n"/>
      <c r="P3027" s="295" t="n"/>
      <c r="Q3027" s="295" t="n"/>
      <c r="R3027" s="295" t="n"/>
      <c r="S3027" s="295" t="n"/>
      <c r="T3027" s="295" t="n"/>
      <c r="U3027" s="295" t="n"/>
      <c r="V3027" s="295" t="n"/>
      <c r="W3027" s="295" t="n"/>
      <c r="X3027" s="290" t="inlineStr">
        <is>
          <t>Se descarta</t>
        </is>
      </c>
    </row>
    <row r="3028" hidden="1" ht="15.75" customHeight="1" s="412">
      <c r="A3028" s="294" t="n"/>
      <c r="B3028" s="294" t="n"/>
      <c r="C3028" s="294" t="n"/>
      <c r="D3028" s="294" t="n"/>
      <c r="E3028" s="294" t="n"/>
      <c r="F3028" s="295" t="n"/>
      <c r="G3028" s="295" t="n"/>
      <c r="H3028" s="296" t="n"/>
      <c r="I3028" s="295" t="n"/>
      <c r="J3028" s="296" t="n"/>
      <c r="K3028" s="295" t="n"/>
      <c r="L3028" s="297" t="n"/>
      <c r="M3028" s="297">
        <f>'ENS TARDIO 201819'!$K3028-'ENS TARDIO 201819'!$I3028</f>
        <v/>
      </c>
      <c r="N3028" s="295" t="n"/>
      <c r="O3028" s="295" t="n"/>
      <c r="P3028" s="295" t="n"/>
      <c r="Q3028" s="295" t="n"/>
      <c r="R3028" s="295" t="n"/>
      <c r="S3028" s="295" t="n"/>
      <c r="T3028" s="295" t="n"/>
      <c r="U3028" s="295" t="n"/>
      <c r="V3028" s="295" t="n"/>
      <c r="W3028" s="295" t="n"/>
      <c r="X3028" s="290" t="inlineStr">
        <is>
          <t>Se descarta</t>
        </is>
      </c>
    </row>
    <row r="3029" hidden="1" ht="15.75" customHeight="1" s="412">
      <c r="A3029" s="294" t="n"/>
      <c r="B3029" s="294" t="n"/>
      <c r="C3029" s="294" t="n"/>
      <c r="D3029" s="294" t="n"/>
      <c r="E3029" s="294" t="n"/>
      <c r="F3029" s="295" t="n"/>
      <c r="G3029" s="295" t="n"/>
      <c r="H3029" s="296" t="n"/>
      <c r="I3029" s="295" t="n"/>
      <c r="J3029" s="296" t="n"/>
      <c r="K3029" s="295" t="n"/>
      <c r="L3029" s="297" t="n"/>
      <c r="M3029" s="297">
        <f>'ENS TARDIO 201819'!$K3029-'ENS TARDIO 201819'!$I3029</f>
        <v/>
      </c>
      <c r="N3029" s="295" t="n"/>
      <c r="O3029" s="295" t="n"/>
      <c r="P3029" s="295" t="n"/>
      <c r="Q3029" s="295" t="n"/>
      <c r="R3029" s="295" t="n"/>
      <c r="S3029" s="295" t="n"/>
      <c r="T3029" s="295" t="n"/>
      <c r="U3029" s="295" t="n"/>
      <c r="V3029" s="295" t="n"/>
      <c r="W3029" s="295" t="n"/>
      <c r="X3029" s="290" t="inlineStr">
        <is>
          <t>Se descarta</t>
        </is>
      </c>
    </row>
    <row r="3030" hidden="1" ht="15.75" customHeight="1" s="412">
      <c r="A3030" s="294" t="n"/>
      <c r="B3030" s="294" t="n"/>
      <c r="C3030" s="294" t="n"/>
      <c r="D3030" s="294" t="n"/>
      <c r="E3030" s="294" t="n"/>
      <c r="F3030" s="295" t="n"/>
      <c r="G3030" s="295" t="n"/>
      <c r="H3030" s="296" t="n"/>
      <c r="I3030" s="295" t="n"/>
      <c r="J3030" s="296" t="n"/>
      <c r="K3030" s="295" t="n"/>
      <c r="L3030" s="297" t="n"/>
      <c r="M3030" s="297">
        <f>'ENS TARDIO 201819'!$K3030-'ENS TARDIO 201819'!$I3030</f>
        <v/>
      </c>
      <c r="N3030" s="295" t="n"/>
      <c r="O3030" s="295" t="n"/>
      <c r="P3030" s="295" t="n"/>
      <c r="Q3030" s="295" t="n"/>
      <c r="R3030" s="295" t="n"/>
      <c r="S3030" s="295" t="n"/>
      <c r="T3030" s="295" t="n"/>
      <c r="U3030" s="295" t="n"/>
      <c r="V3030" s="295" t="n"/>
      <c r="W3030" s="295" t="n"/>
      <c r="X3030" s="290" t="inlineStr">
        <is>
          <t>Se descarta</t>
        </is>
      </c>
    </row>
    <row r="3031" hidden="1" ht="15.75" customHeight="1" s="412">
      <c r="A3031" s="294" t="n"/>
      <c r="B3031" s="294" t="n"/>
      <c r="C3031" s="294" t="n"/>
      <c r="D3031" s="294" t="n"/>
      <c r="E3031" s="294" t="n"/>
      <c r="F3031" s="295" t="n"/>
      <c r="G3031" s="295" t="n"/>
      <c r="H3031" s="296" t="n"/>
      <c r="I3031" s="295" t="n"/>
      <c r="J3031" s="296" t="n"/>
      <c r="K3031" s="295" t="n"/>
      <c r="L3031" s="297" t="n"/>
      <c r="M3031" s="297">
        <f>'ENS TARDIO 201819'!$K3031-'ENS TARDIO 201819'!$I3031</f>
        <v/>
      </c>
      <c r="N3031" s="295" t="n"/>
      <c r="O3031" s="295" t="n"/>
      <c r="P3031" s="295" t="n"/>
      <c r="Q3031" s="295" t="n"/>
      <c r="R3031" s="295" t="n"/>
      <c r="S3031" s="295" t="n"/>
      <c r="T3031" s="295" t="n"/>
      <c r="U3031" s="295" t="n"/>
      <c r="V3031" s="295" t="n"/>
      <c r="W3031" s="295" t="n"/>
      <c r="X3031" s="290" t="inlineStr">
        <is>
          <t>Se descarta</t>
        </is>
      </c>
    </row>
    <row r="3032" hidden="1" ht="15.75" customHeight="1" s="412">
      <c r="A3032" s="294" t="n"/>
      <c r="B3032" s="294" t="n"/>
      <c r="C3032" s="294" t="n"/>
      <c r="D3032" s="294" t="n"/>
      <c r="E3032" s="294" t="n"/>
      <c r="F3032" s="295" t="n"/>
      <c r="G3032" s="295" t="n"/>
      <c r="H3032" s="296" t="n"/>
      <c r="I3032" s="295" t="n"/>
      <c r="J3032" s="296" t="n"/>
      <c r="K3032" s="295" t="n"/>
      <c r="L3032" s="297" t="n"/>
      <c r="M3032" s="297">
        <f>'ENS TARDIO 201819'!$K3032-'ENS TARDIO 201819'!$I3032</f>
        <v/>
      </c>
      <c r="N3032" s="295" t="n"/>
      <c r="O3032" s="295" t="n"/>
      <c r="P3032" s="295" t="n"/>
      <c r="Q3032" s="295" t="n"/>
      <c r="R3032" s="295" t="n"/>
      <c r="S3032" s="295" t="n"/>
      <c r="T3032" s="295" t="n"/>
      <c r="U3032" s="295" t="n"/>
      <c r="V3032" s="295" t="n"/>
      <c r="W3032" s="295" t="n"/>
      <c r="X3032" s="290" t="inlineStr">
        <is>
          <t>Se descarta</t>
        </is>
      </c>
    </row>
    <row r="3033" hidden="1" ht="15.75" customHeight="1" s="412">
      <c r="A3033" s="294" t="n"/>
      <c r="B3033" s="294" t="n"/>
      <c r="C3033" s="294" t="n"/>
      <c r="D3033" s="294" t="n"/>
      <c r="E3033" s="294" t="n"/>
      <c r="F3033" s="295" t="n"/>
      <c r="G3033" s="295" t="n"/>
      <c r="H3033" s="296" t="n"/>
      <c r="I3033" s="295" t="n"/>
      <c r="J3033" s="296" t="n"/>
      <c r="K3033" s="295" t="n"/>
      <c r="L3033" s="297" t="n"/>
      <c r="M3033" s="297">
        <f>'ENS TARDIO 201819'!$K3033-'ENS TARDIO 201819'!$I3033</f>
        <v/>
      </c>
      <c r="N3033" s="295" t="n"/>
      <c r="O3033" s="295" t="n"/>
      <c r="P3033" s="295" t="n"/>
      <c r="Q3033" s="295" t="n"/>
      <c r="R3033" s="295" t="n"/>
      <c r="S3033" s="295" t="n"/>
      <c r="T3033" s="295" t="n"/>
      <c r="U3033" s="295" t="n"/>
      <c r="V3033" s="295" t="n"/>
      <c r="W3033" s="295" t="n"/>
      <c r="X3033" s="290" t="inlineStr">
        <is>
          <t>Se descarta</t>
        </is>
      </c>
    </row>
    <row r="3034" hidden="1" ht="15.75" customHeight="1" s="412">
      <c r="A3034" s="294" t="n"/>
      <c r="B3034" s="294" t="n"/>
      <c r="C3034" s="294" t="n"/>
      <c r="D3034" s="294" t="n"/>
      <c r="E3034" s="294" t="n"/>
      <c r="F3034" s="295" t="n"/>
      <c r="G3034" s="295" t="n"/>
      <c r="H3034" s="296" t="n"/>
      <c r="I3034" s="295" t="n"/>
      <c r="J3034" s="296" t="n"/>
      <c r="K3034" s="295" t="n"/>
      <c r="L3034" s="297" t="n"/>
      <c r="M3034" s="297">
        <f>'ENS TARDIO 201819'!$K3034-'ENS TARDIO 201819'!$I3034</f>
        <v/>
      </c>
      <c r="N3034" s="295" t="n"/>
      <c r="O3034" s="295" t="n"/>
      <c r="P3034" s="295" t="n"/>
      <c r="Q3034" s="295" t="n"/>
      <c r="R3034" s="295" t="n"/>
      <c r="S3034" s="295" t="n"/>
      <c r="T3034" s="295" t="n"/>
      <c r="U3034" s="295" t="n"/>
      <c r="V3034" s="295" t="n"/>
      <c r="W3034" s="295" t="n"/>
      <c r="X3034" s="290" t="inlineStr">
        <is>
          <t>Se descarta</t>
        </is>
      </c>
    </row>
    <row r="3035" hidden="1" ht="15.75" customHeight="1" s="412">
      <c r="A3035" s="294" t="n"/>
      <c r="B3035" s="294" t="n"/>
      <c r="C3035" s="294" t="n"/>
      <c r="D3035" s="294" t="n"/>
      <c r="E3035" s="294" t="n"/>
      <c r="F3035" s="295" t="n"/>
      <c r="G3035" s="295" t="n"/>
      <c r="H3035" s="296" t="n"/>
      <c r="I3035" s="295" t="n"/>
      <c r="J3035" s="296" t="n"/>
      <c r="K3035" s="295" t="n"/>
      <c r="L3035" s="297" t="n"/>
      <c r="M3035" s="297">
        <f>'ENS TARDIO 201819'!$K3035-'ENS TARDIO 201819'!$I3035</f>
        <v/>
      </c>
      <c r="N3035" s="295" t="n"/>
      <c r="O3035" s="295" t="n"/>
      <c r="P3035" s="295" t="n"/>
      <c r="Q3035" s="295" t="n"/>
      <c r="R3035" s="295" t="n"/>
      <c r="S3035" s="295" t="n"/>
      <c r="T3035" s="295" t="n"/>
      <c r="U3035" s="295" t="n"/>
      <c r="V3035" s="295" t="n"/>
      <c r="W3035" s="295" t="n"/>
      <c r="X3035" s="290" t="inlineStr">
        <is>
          <t>Se descarta</t>
        </is>
      </c>
    </row>
    <row r="3036" hidden="1" ht="15.75" customHeight="1" s="412">
      <c r="A3036" s="294" t="n"/>
      <c r="B3036" s="294" t="n"/>
      <c r="C3036" s="294" t="n"/>
      <c r="D3036" s="294" t="n"/>
      <c r="E3036" s="294" t="n"/>
      <c r="F3036" s="295" t="n"/>
      <c r="G3036" s="295" t="n"/>
      <c r="H3036" s="296" t="n"/>
      <c r="I3036" s="295" t="n"/>
      <c r="J3036" s="296" t="n"/>
      <c r="K3036" s="295" t="n"/>
      <c r="L3036" s="297" t="n"/>
      <c r="M3036" s="297">
        <f>'ENS TARDIO 201819'!$K3036-'ENS TARDIO 201819'!$I3036</f>
        <v/>
      </c>
      <c r="N3036" s="295" t="n"/>
      <c r="O3036" s="295" t="n"/>
      <c r="P3036" s="295" t="n"/>
      <c r="Q3036" s="295" t="n"/>
      <c r="R3036" s="295" t="n"/>
      <c r="S3036" s="295" t="n"/>
      <c r="T3036" s="295" t="n"/>
      <c r="U3036" s="295" t="n"/>
      <c r="V3036" s="295" t="n"/>
      <c r="W3036" s="295" t="n"/>
      <c r="X3036" s="290" t="inlineStr">
        <is>
          <t>Se descarta</t>
        </is>
      </c>
    </row>
    <row r="3037" hidden="1" ht="15.75" customHeight="1" s="412">
      <c r="A3037" s="294" t="n"/>
      <c r="B3037" s="294" t="n"/>
      <c r="C3037" s="294" t="n"/>
      <c r="D3037" s="294" t="n"/>
      <c r="E3037" s="294" t="n"/>
      <c r="F3037" s="295" t="n"/>
      <c r="G3037" s="295" t="n"/>
      <c r="H3037" s="296" t="n"/>
      <c r="I3037" s="295" t="n"/>
      <c r="J3037" s="296" t="n"/>
      <c r="K3037" s="295" t="n"/>
      <c r="L3037" s="297" t="n"/>
      <c r="M3037" s="297">
        <f>'ENS TARDIO 201819'!$K3037-'ENS TARDIO 201819'!$I3037</f>
        <v/>
      </c>
      <c r="N3037" s="295" t="n"/>
      <c r="O3037" s="295" t="n"/>
      <c r="P3037" s="295" t="n"/>
      <c r="Q3037" s="295" t="n"/>
      <c r="R3037" s="295" t="n"/>
      <c r="S3037" s="295" t="n"/>
      <c r="T3037" s="295" t="n"/>
      <c r="U3037" s="295" t="n"/>
      <c r="V3037" s="295" t="n"/>
      <c r="W3037" s="295" t="n"/>
      <c r="X3037" s="290" t="inlineStr">
        <is>
          <t>Se descarta</t>
        </is>
      </c>
    </row>
    <row r="3038" hidden="1" ht="15.75" customHeight="1" s="412">
      <c r="A3038" s="294" t="n"/>
      <c r="B3038" s="294" t="n"/>
      <c r="C3038" s="294" t="n"/>
      <c r="D3038" s="294" t="n"/>
      <c r="E3038" s="294" t="n"/>
      <c r="F3038" s="295" t="n"/>
      <c r="G3038" s="295" t="n"/>
      <c r="H3038" s="296" t="n"/>
      <c r="I3038" s="295" t="n"/>
      <c r="J3038" s="296" t="n"/>
      <c r="K3038" s="295" t="n"/>
      <c r="L3038" s="297" t="n"/>
      <c r="M3038" s="297">
        <f>'ENS TARDIO 201819'!$K3038-'ENS TARDIO 201819'!$I3038</f>
        <v/>
      </c>
      <c r="N3038" s="295" t="n"/>
      <c r="O3038" s="295" t="n"/>
      <c r="P3038" s="295" t="n"/>
      <c r="Q3038" s="295" t="n"/>
      <c r="R3038" s="295" t="n"/>
      <c r="S3038" s="295" t="n"/>
      <c r="T3038" s="295" t="n"/>
      <c r="U3038" s="295" t="n"/>
      <c r="V3038" s="295" t="n"/>
      <c r="W3038" s="295" t="n"/>
      <c r="X3038" s="290" t="inlineStr">
        <is>
          <t>Plot válido</t>
        </is>
      </c>
    </row>
    <row r="3039" hidden="1" ht="15.75" customHeight="1" s="412">
      <c r="A3039" s="294" t="n"/>
      <c r="B3039" s="294" t="n"/>
      <c r="C3039" s="294" t="n"/>
      <c r="D3039" s="294" t="n"/>
      <c r="E3039" s="294" t="n"/>
      <c r="F3039" s="295" t="n"/>
      <c r="G3039" s="295" t="n"/>
      <c r="H3039" s="296" t="n"/>
      <c r="I3039" s="295" t="n"/>
      <c r="J3039" s="296" t="n"/>
      <c r="K3039" s="295" t="n"/>
      <c r="L3039" s="297" t="n"/>
      <c r="M3039" s="297">
        <f>'ENS TARDIO 201819'!$K3039-'ENS TARDIO 201819'!$I3039</f>
        <v/>
      </c>
      <c r="N3039" s="295" t="n"/>
      <c r="O3039" s="295" t="n"/>
      <c r="P3039" s="295" t="n"/>
      <c r="Q3039" s="295" t="n"/>
      <c r="R3039" s="295" t="n"/>
      <c r="S3039" s="295" t="n"/>
      <c r="T3039" s="295" t="n"/>
      <c r="U3039" s="295" t="n"/>
      <c r="V3039" s="295" t="n"/>
      <c r="W3039" s="295" t="n"/>
      <c r="X3039" s="290" t="inlineStr">
        <is>
          <t>Plot válido</t>
        </is>
      </c>
    </row>
    <row r="3040" hidden="1" ht="15.75" customHeight="1" s="412">
      <c r="A3040" s="294" t="n"/>
      <c r="B3040" s="294" t="n"/>
      <c r="C3040" s="294" t="n"/>
      <c r="D3040" s="294" t="n"/>
      <c r="E3040" s="294" t="n"/>
      <c r="F3040" s="295" t="n"/>
      <c r="G3040" s="295" t="n"/>
      <c r="H3040" s="296" t="n"/>
      <c r="I3040" s="295" t="n"/>
      <c r="J3040" s="296" t="n"/>
      <c r="K3040" s="295" t="n"/>
      <c r="L3040" s="297" t="n"/>
      <c r="M3040" s="297">
        <f>'ENS TARDIO 201819'!$K3040-'ENS TARDIO 201819'!$I3040</f>
        <v/>
      </c>
      <c r="N3040" s="295" t="n"/>
      <c r="O3040" s="295" t="n"/>
      <c r="P3040" s="295" t="n"/>
      <c r="Q3040" s="295" t="n"/>
      <c r="R3040" s="295" t="n"/>
      <c r="S3040" s="295" t="n"/>
      <c r="T3040" s="295" t="n"/>
      <c r="U3040" s="295" t="n"/>
      <c r="V3040" s="295" t="n"/>
      <c r="W3040" s="295" t="n"/>
      <c r="X3040" s="290" t="inlineStr">
        <is>
          <t>Plot válido</t>
        </is>
      </c>
    </row>
    <row r="3041" hidden="1" ht="15.75" customHeight="1" s="412">
      <c r="A3041" s="294" t="n"/>
      <c r="B3041" s="294" t="n"/>
      <c r="C3041" s="294" t="n"/>
      <c r="D3041" s="294" t="n"/>
      <c r="E3041" s="294" t="n"/>
      <c r="F3041" s="295" t="n"/>
      <c r="G3041" s="295" t="n"/>
      <c r="H3041" s="296" t="n"/>
      <c r="I3041" s="295" t="n"/>
      <c r="J3041" s="296" t="n"/>
      <c r="K3041" s="295" t="n"/>
      <c r="L3041" s="297" t="n"/>
      <c r="M3041" s="297">
        <f>'ENS TARDIO 201819'!$K3041-'ENS TARDIO 201819'!$I3041</f>
        <v/>
      </c>
      <c r="N3041" s="295" t="n"/>
      <c r="O3041" s="295" t="n"/>
      <c r="P3041" s="295" t="n"/>
      <c r="Q3041" s="295" t="n"/>
      <c r="R3041" s="295" t="n"/>
      <c r="S3041" s="295" t="n"/>
      <c r="T3041" s="295" t="n"/>
      <c r="U3041" s="295" t="n"/>
      <c r="V3041" s="295" t="n"/>
      <c r="W3041" s="295" t="n"/>
      <c r="X3041" s="290" t="inlineStr">
        <is>
          <t>Plot válido</t>
        </is>
      </c>
    </row>
    <row r="3042" hidden="1" ht="15.75" customHeight="1" s="412">
      <c r="A3042" s="294" t="n"/>
      <c r="B3042" s="294" t="n"/>
      <c r="C3042" s="294" t="n"/>
      <c r="D3042" s="294" t="n"/>
      <c r="E3042" s="294" t="n"/>
      <c r="F3042" s="295" t="n"/>
      <c r="G3042" s="295" t="n"/>
      <c r="H3042" s="296" t="n"/>
      <c r="I3042" s="295" t="n"/>
      <c r="J3042" s="296" t="n"/>
      <c r="K3042" s="295" t="n"/>
      <c r="L3042" s="297" t="n"/>
      <c r="M3042" s="297">
        <f>'ENS TARDIO 201819'!$K3042-'ENS TARDIO 201819'!$I3042</f>
        <v/>
      </c>
      <c r="N3042" s="295" t="n"/>
      <c r="O3042" s="295" t="n"/>
      <c r="P3042" s="295" t="n"/>
      <c r="Q3042" s="295" t="n"/>
      <c r="R3042" s="295" t="n"/>
      <c r="S3042" s="295" t="n"/>
      <c r="T3042" s="295" t="n"/>
      <c r="U3042" s="295" t="n"/>
      <c r="V3042" s="295" t="n"/>
      <c r="W3042" s="295" t="n"/>
      <c r="X3042" s="290" t="inlineStr">
        <is>
          <t>Plot válido</t>
        </is>
      </c>
    </row>
    <row r="3043" hidden="1" ht="15.75" customHeight="1" s="412">
      <c r="A3043" s="294" t="n"/>
      <c r="B3043" s="294" t="n"/>
      <c r="C3043" s="294" t="n"/>
      <c r="D3043" s="294" t="n"/>
      <c r="E3043" s="294" t="n"/>
      <c r="F3043" s="295" t="n"/>
      <c r="G3043" s="295" t="n"/>
      <c r="H3043" s="296" t="n"/>
      <c r="I3043" s="295" t="n"/>
      <c r="J3043" s="296" t="n"/>
      <c r="K3043" s="295" t="n"/>
      <c r="L3043" s="297" t="n"/>
      <c r="M3043" s="297">
        <f>'ENS TARDIO 201819'!$K3043-'ENS TARDIO 201819'!$I3043</f>
        <v/>
      </c>
      <c r="N3043" s="295" t="n"/>
      <c r="O3043" s="295" t="n"/>
      <c r="P3043" s="295" t="n"/>
      <c r="Q3043" s="295" t="n"/>
      <c r="R3043" s="295" t="n"/>
      <c r="S3043" s="295" t="n"/>
      <c r="T3043" s="295" t="n"/>
      <c r="U3043" s="295" t="n"/>
      <c r="V3043" s="295" t="n"/>
      <c r="W3043" s="295" t="n"/>
      <c r="X3043" s="290" t="inlineStr">
        <is>
          <t>Plot válido</t>
        </is>
      </c>
    </row>
    <row r="3044" hidden="1" ht="15.75" customHeight="1" s="412">
      <c r="A3044" s="294" t="n"/>
      <c r="B3044" s="294" t="n"/>
      <c r="C3044" s="294" t="n"/>
      <c r="D3044" s="294" t="n"/>
      <c r="E3044" s="294" t="n"/>
      <c r="F3044" s="295" t="n"/>
      <c r="G3044" s="295" t="n"/>
      <c r="H3044" s="296" t="n"/>
      <c r="I3044" s="295" t="n"/>
      <c r="J3044" s="296" t="n"/>
      <c r="K3044" s="295" t="n"/>
      <c r="L3044" s="297" t="n"/>
      <c r="M3044" s="297">
        <f>'ENS TARDIO 201819'!$K3044-'ENS TARDIO 201819'!$I3044</f>
        <v/>
      </c>
      <c r="N3044" s="295" t="n"/>
      <c r="O3044" s="295" t="n"/>
      <c r="P3044" s="295" t="n"/>
      <c r="Q3044" s="295" t="n"/>
      <c r="R3044" s="295" t="n"/>
      <c r="S3044" s="295" t="n"/>
      <c r="T3044" s="295" t="n"/>
      <c r="U3044" s="295" t="n"/>
      <c r="V3044" s="295" t="n"/>
      <c r="W3044" s="295" t="n"/>
      <c r="X3044" s="290" t="inlineStr">
        <is>
          <t>Plot válido</t>
        </is>
      </c>
    </row>
    <row r="3045" hidden="1" ht="15.75" customHeight="1" s="412">
      <c r="A3045" s="294" t="n"/>
      <c r="B3045" s="294" t="n"/>
      <c r="C3045" s="294" t="n"/>
      <c r="D3045" s="294" t="n"/>
      <c r="E3045" s="294" t="n"/>
      <c r="F3045" s="295" t="n"/>
      <c r="G3045" s="295" t="n"/>
      <c r="H3045" s="296" t="n"/>
      <c r="I3045" s="295" t="n"/>
      <c r="J3045" s="296" t="n"/>
      <c r="K3045" s="295" t="n"/>
      <c r="L3045" s="297" t="n"/>
      <c r="M3045" s="297">
        <f>'ENS TARDIO 201819'!$K3045-'ENS TARDIO 201819'!$I3045</f>
        <v/>
      </c>
      <c r="N3045" s="295" t="n"/>
      <c r="O3045" s="295" t="n"/>
      <c r="P3045" s="295" t="n"/>
      <c r="Q3045" s="295" t="n"/>
      <c r="R3045" s="295" t="n"/>
      <c r="S3045" s="295" t="n"/>
      <c r="T3045" s="295" t="n"/>
      <c r="U3045" s="295" t="n"/>
      <c r="V3045" s="295" t="n"/>
      <c r="W3045" s="295" t="n"/>
      <c r="X3045" s="290" t="inlineStr">
        <is>
          <t>Plot válido</t>
        </is>
      </c>
    </row>
    <row r="3046" hidden="1" ht="15.75" customHeight="1" s="412">
      <c r="A3046" s="294" t="n"/>
      <c r="B3046" s="294" t="n"/>
      <c r="C3046" s="294" t="n"/>
      <c r="D3046" s="294" t="n"/>
      <c r="E3046" s="294" t="n"/>
      <c r="F3046" s="295" t="n"/>
      <c r="G3046" s="295" t="n"/>
      <c r="H3046" s="296" t="n"/>
      <c r="I3046" s="295" t="n"/>
      <c r="J3046" s="296" t="n"/>
      <c r="K3046" s="295" t="n"/>
      <c r="L3046" s="297" t="n"/>
      <c r="M3046" s="297">
        <f>'ENS TARDIO 201819'!$K3046-'ENS TARDIO 201819'!$I3046</f>
        <v/>
      </c>
      <c r="N3046" s="295" t="n"/>
      <c r="O3046" s="295" t="n"/>
      <c r="P3046" s="295" t="n"/>
      <c r="Q3046" s="295" t="n"/>
      <c r="R3046" s="295" t="n"/>
      <c r="S3046" s="295" t="n"/>
      <c r="T3046" s="295" t="n"/>
      <c r="U3046" s="295" t="n"/>
      <c r="V3046" s="295" t="n"/>
      <c r="W3046" s="295" t="n"/>
      <c r="X3046" s="290" t="inlineStr">
        <is>
          <t>Plot válido</t>
        </is>
      </c>
    </row>
    <row r="3047" hidden="1" ht="15.75" customHeight="1" s="412">
      <c r="A3047" s="294" t="n"/>
      <c r="B3047" s="294" t="n"/>
      <c r="C3047" s="294" t="n"/>
      <c r="D3047" s="294" t="n"/>
      <c r="E3047" s="294" t="n"/>
      <c r="F3047" s="295" t="n"/>
      <c r="G3047" s="295" t="n"/>
      <c r="H3047" s="296" t="n"/>
      <c r="I3047" s="295" t="n"/>
      <c r="J3047" s="296" t="n"/>
      <c r="K3047" s="295" t="n"/>
      <c r="L3047" s="297" t="n"/>
      <c r="M3047" s="297">
        <f>'ENS TARDIO 201819'!$K3047-'ENS TARDIO 201819'!$I3047</f>
        <v/>
      </c>
      <c r="N3047" s="295" t="n"/>
      <c r="O3047" s="295" t="n"/>
      <c r="P3047" s="295" t="n"/>
      <c r="Q3047" s="295" t="n"/>
      <c r="R3047" s="295" t="n"/>
      <c r="S3047" s="295" t="n"/>
      <c r="T3047" s="295" t="n"/>
      <c r="U3047" s="295" t="n"/>
      <c r="V3047" s="295" t="n"/>
      <c r="W3047" s="295" t="n"/>
      <c r="X3047" s="290" t="inlineStr">
        <is>
          <t>Plot válido</t>
        </is>
      </c>
    </row>
    <row r="3048" hidden="1" ht="15.75" customHeight="1" s="412">
      <c r="A3048" s="294" t="n"/>
      <c r="B3048" s="294" t="n"/>
      <c r="C3048" s="294" t="n"/>
      <c r="D3048" s="294" t="n"/>
      <c r="E3048" s="294" t="n"/>
      <c r="F3048" s="295" t="n"/>
      <c r="G3048" s="295" t="n"/>
      <c r="H3048" s="296" t="n"/>
      <c r="I3048" s="295" t="n"/>
      <c r="J3048" s="296" t="n"/>
      <c r="K3048" s="295" t="n"/>
      <c r="L3048" s="297" t="n"/>
      <c r="M3048" s="297">
        <f>'ENS TARDIO 201819'!$K3048-'ENS TARDIO 201819'!$I3048</f>
        <v/>
      </c>
      <c r="N3048" s="295" t="n"/>
      <c r="O3048" s="295" t="n"/>
      <c r="P3048" s="295" t="n"/>
      <c r="Q3048" s="295" t="n"/>
      <c r="R3048" s="295" t="n"/>
      <c r="S3048" s="295" t="n"/>
      <c r="T3048" s="295" t="n"/>
      <c r="U3048" s="295" t="n"/>
      <c r="V3048" s="295" t="n"/>
      <c r="W3048" s="295" t="n"/>
      <c r="X3048" s="290" t="inlineStr">
        <is>
          <t>Plot válido</t>
        </is>
      </c>
    </row>
    <row r="3049" hidden="1" ht="15.75" customHeight="1" s="412">
      <c r="A3049" s="294" t="n"/>
      <c r="B3049" s="294" t="n"/>
      <c r="C3049" s="294" t="n"/>
      <c r="D3049" s="294" t="n"/>
      <c r="E3049" s="294" t="n"/>
      <c r="F3049" s="295" t="n"/>
      <c r="G3049" s="295" t="n"/>
      <c r="H3049" s="296" t="n"/>
      <c r="I3049" s="295" t="n"/>
      <c r="J3049" s="296" t="n"/>
      <c r="K3049" s="295" t="n"/>
      <c r="L3049" s="297" t="n"/>
      <c r="M3049" s="297">
        <f>'ENS TARDIO 201819'!$K3049-'ENS TARDIO 201819'!$I3049</f>
        <v/>
      </c>
      <c r="N3049" s="295" t="n"/>
      <c r="O3049" s="295" t="n"/>
      <c r="P3049" s="295" t="n"/>
      <c r="Q3049" s="295" t="n"/>
      <c r="R3049" s="295" t="n"/>
      <c r="S3049" s="295" t="n"/>
      <c r="T3049" s="295" t="n"/>
      <c r="U3049" s="295" t="n"/>
      <c r="V3049" s="295" t="n"/>
      <c r="W3049" s="295" t="n"/>
      <c r="X3049" s="290" t="inlineStr">
        <is>
          <t>Plot válido</t>
        </is>
      </c>
    </row>
    <row r="3050" hidden="1" ht="15.75" customHeight="1" s="412">
      <c r="A3050" s="294" t="n"/>
      <c r="B3050" s="294" t="n"/>
      <c r="C3050" s="294" t="n"/>
      <c r="D3050" s="294" t="n"/>
      <c r="E3050" s="294" t="n"/>
      <c r="F3050" s="295" t="n"/>
      <c r="G3050" s="295" t="n"/>
      <c r="H3050" s="296" t="n"/>
      <c r="I3050" s="295" t="n"/>
      <c r="J3050" s="296" t="n"/>
      <c r="K3050" s="295" t="n"/>
      <c r="L3050" s="297" t="n"/>
      <c r="M3050" s="297">
        <f>'ENS TARDIO 201819'!$K3050-'ENS TARDIO 201819'!$I3050</f>
        <v/>
      </c>
      <c r="N3050" s="295" t="n"/>
      <c r="O3050" s="295" t="n"/>
      <c r="P3050" s="295" t="n"/>
      <c r="Q3050" s="295" t="n"/>
      <c r="R3050" s="295" t="n"/>
      <c r="S3050" s="295" t="n"/>
      <c r="T3050" s="295" t="n"/>
      <c r="U3050" s="295" t="n"/>
      <c r="V3050" s="295" t="n"/>
      <c r="W3050" s="295" t="n"/>
      <c r="X3050" s="290" t="inlineStr">
        <is>
          <t>Se descarta</t>
        </is>
      </c>
    </row>
    <row r="3051" hidden="1" ht="15.75" customHeight="1" s="412">
      <c r="A3051" s="294" t="n"/>
      <c r="B3051" s="294" t="n"/>
      <c r="C3051" s="294" t="n"/>
      <c r="D3051" s="294" t="n"/>
      <c r="E3051" s="294" t="n"/>
      <c r="F3051" s="295" t="n"/>
      <c r="G3051" s="295" t="n"/>
      <c r="H3051" s="296" t="n"/>
      <c r="I3051" s="295" t="n"/>
      <c r="J3051" s="296" t="n"/>
      <c r="K3051" s="295" t="n"/>
      <c r="L3051" s="297" t="n"/>
      <c r="M3051" s="297">
        <f>'ENS TARDIO 201819'!$K3051-'ENS TARDIO 201819'!$I3051</f>
        <v/>
      </c>
      <c r="N3051" s="295" t="n"/>
      <c r="O3051" s="295" t="n"/>
      <c r="P3051" s="295" t="n"/>
      <c r="Q3051" s="295" t="n"/>
      <c r="R3051" s="295" t="n"/>
      <c r="S3051" s="295" t="n"/>
      <c r="T3051" s="295" t="n"/>
      <c r="U3051" s="295" t="n"/>
      <c r="V3051" s="295" t="n"/>
      <c r="W3051" s="295" t="n"/>
      <c r="X3051" s="290" t="inlineStr">
        <is>
          <t>Se descarta</t>
        </is>
      </c>
    </row>
    <row r="3052" hidden="1" ht="15.75" customHeight="1" s="412">
      <c r="A3052" s="294" t="n"/>
      <c r="B3052" s="294" t="n"/>
      <c r="C3052" s="294" t="n"/>
      <c r="D3052" s="294" t="n"/>
      <c r="E3052" s="294" t="n"/>
      <c r="F3052" s="295" t="n"/>
      <c r="G3052" s="295" t="n"/>
      <c r="H3052" s="296" t="n"/>
      <c r="I3052" s="295" t="n"/>
      <c r="J3052" s="296" t="n"/>
      <c r="K3052" s="295" t="n"/>
      <c r="L3052" s="297" t="n"/>
      <c r="M3052" s="297">
        <f>'ENS TARDIO 201819'!$K3052-'ENS TARDIO 201819'!$I3052</f>
        <v/>
      </c>
      <c r="N3052" s="295" t="n"/>
      <c r="O3052" s="295" t="n"/>
      <c r="P3052" s="295" t="n"/>
      <c r="Q3052" s="295" t="n"/>
      <c r="R3052" s="295" t="n"/>
      <c r="S3052" s="295" t="n"/>
      <c r="T3052" s="295" t="n"/>
      <c r="U3052" s="295" t="n"/>
      <c r="V3052" s="295" t="n"/>
      <c r="W3052" s="295" t="n"/>
      <c r="X3052" s="290" t="inlineStr">
        <is>
          <t>Se descarta</t>
        </is>
      </c>
    </row>
    <row r="3053" hidden="1" ht="15.75" customHeight="1" s="412">
      <c r="A3053" s="294" t="n"/>
      <c r="B3053" s="294" t="n"/>
      <c r="C3053" s="294" t="n"/>
      <c r="D3053" s="294" t="n"/>
      <c r="E3053" s="294" t="n"/>
      <c r="F3053" s="295" t="n"/>
      <c r="G3053" s="295" t="n"/>
      <c r="H3053" s="296" t="n"/>
      <c r="I3053" s="295" t="n"/>
      <c r="J3053" s="296" t="n"/>
      <c r="K3053" s="295" t="n"/>
      <c r="L3053" s="297" t="n"/>
      <c r="M3053" s="297">
        <f>'ENS TARDIO 201819'!$K3053-'ENS TARDIO 201819'!$I3053</f>
        <v/>
      </c>
      <c r="N3053" s="295" t="n"/>
      <c r="O3053" s="295" t="n"/>
      <c r="P3053" s="295" t="n"/>
      <c r="Q3053" s="295" t="n"/>
      <c r="R3053" s="295" t="n"/>
      <c r="S3053" s="295" t="n"/>
      <c r="T3053" s="295" t="n"/>
      <c r="U3053" s="295" t="n"/>
      <c r="V3053" s="295" t="n"/>
      <c r="W3053" s="295" t="n"/>
      <c r="X3053" s="290" t="inlineStr">
        <is>
          <t>Se descarta</t>
        </is>
      </c>
    </row>
    <row r="3054" hidden="1" ht="15.75" customHeight="1" s="412">
      <c r="A3054" s="294" t="n"/>
      <c r="B3054" s="294" t="n"/>
      <c r="C3054" s="294" t="n"/>
      <c r="D3054" s="294" t="n"/>
      <c r="E3054" s="294" t="n"/>
      <c r="F3054" s="295" t="n"/>
      <c r="G3054" s="295" t="n"/>
      <c r="H3054" s="296" t="n"/>
      <c r="I3054" s="295" t="n"/>
      <c r="J3054" s="296" t="n"/>
      <c r="K3054" s="295" t="n"/>
      <c r="L3054" s="297" t="n"/>
      <c r="M3054" s="297">
        <f>'ENS TARDIO 201819'!$K3054-'ENS TARDIO 201819'!$I3054</f>
        <v/>
      </c>
      <c r="N3054" s="295" t="n"/>
      <c r="O3054" s="295" t="n"/>
      <c r="P3054" s="295" t="n"/>
      <c r="Q3054" s="295" t="n"/>
      <c r="R3054" s="295" t="n"/>
      <c r="S3054" s="295" t="n"/>
      <c r="T3054" s="295" t="n"/>
      <c r="U3054" s="295" t="n"/>
      <c r="V3054" s="295" t="n"/>
      <c r="W3054" s="295" t="n"/>
      <c r="X3054" s="290" t="inlineStr">
        <is>
          <t>Se descarta</t>
        </is>
      </c>
    </row>
    <row r="3055" hidden="1" ht="15.75" customHeight="1" s="412">
      <c r="A3055" s="294" t="n"/>
      <c r="B3055" s="294" t="n"/>
      <c r="C3055" s="294" t="n"/>
      <c r="D3055" s="294" t="n"/>
      <c r="E3055" s="294" t="n"/>
      <c r="F3055" s="295" t="n"/>
      <c r="G3055" s="295" t="n"/>
      <c r="H3055" s="296" t="n"/>
      <c r="I3055" s="295" t="n"/>
      <c r="J3055" s="296" t="n"/>
      <c r="K3055" s="295" t="n"/>
      <c r="L3055" s="297" t="n"/>
      <c r="M3055" s="297">
        <f>'ENS TARDIO 201819'!$K3055-'ENS TARDIO 201819'!$I3055</f>
        <v/>
      </c>
      <c r="N3055" s="295" t="n"/>
      <c r="O3055" s="295" t="n"/>
      <c r="P3055" s="295" t="n"/>
      <c r="Q3055" s="295" t="n"/>
      <c r="R3055" s="295" t="n"/>
      <c r="S3055" s="295" t="n"/>
      <c r="T3055" s="295" t="n"/>
      <c r="U3055" s="295" t="n"/>
      <c r="V3055" s="295" t="n"/>
      <c r="W3055" s="295" t="n"/>
      <c r="X3055" s="290" t="inlineStr">
        <is>
          <t>Se descarta</t>
        </is>
      </c>
    </row>
    <row r="3056" hidden="1" ht="15.75" customHeight="1" s="412">
      <c r="A3056" s="294" t="n"/>
      <c r="B3056" s="294" t="n"/>
      <c r="C3056" s="294" t="n"/>
      <c r="D3056" s="294" t="n"/>
      <c r="E3056" s="294" t="n"/>
      <c r="F3056" s="295" t="n"/>
      <c r="G3056" s="295" t="n"/>
      <c r="H3056" s="296" t="n"/>
      <c r="I3056" s="295" t="n"/>
      <c r="J3056" s="296" t="n"/>
      <c r="K3056" s="295" t="n"/>
      <c r="L3056" s="297" t="n"/>
      <c r="M3056" s="297">
        <f>'ENS TARDIO 201819'!$K3056-'ENS TARDIO 201819'!$I3056</f>
        <v/>
      </c>
      <c r="N3056" s="295" t="n"/>
      <c r="O3056" s="295" t="n"/>
      <c r="P3056" s="295" t="n"/>
      <c r="Q3056" s="295" t="n"/>
      <c r="R3056" s="295" t="n"/>
      <c r="S3056" s="295" t="n"/>
      <c r="T3056" s="295" t="n"/>
      <c r="U3056" s="295" t="n"/>
      <c r="V3056" s="295" t="n"/>
      <c r="W3056" s="295" t="n"/>
      <c r="X3056" s="290" t="inlineStr">
        <is>
          <t>Se descarta</t>
        </is>
      </c>
    </row>
    <row r="3057" hidden="1" ht="15.75" customHeight="1" s="412">
      <c r="A3057" s="294" t="n"/>
      <c r="B3057" s="294" t="n"/>
      <c r="C3057" s="294" t="n"/>
      <c r="D3057" s="294" t="n"/>
      <c r="E3057" s="294" t="n"/>
      <c r="F3057" s="295" t="n"/>
      <c r="G3057" s="295" t="n"/>
      <c r="H3057" s="296" t="n"/>
      <c r="I3057" s="295" t="n"/>
      <c r="J3057" s="296" t="n"/>
      <c r="K3057" s="295" t="n"/>
      <c r="L3057" s="297" t="n"/>
      <c r="M3057" s="297">
        <f>'ENS TARDIO 201819'!$K3057-'ENS TARDIO 201819'!$I3057</f>
        <v/>
      </c>
      <c r="N3057" s="295" t="n"/>
      <c r="O3057" s="295" t="n"/>
      <c r="P3057" s="295" t="n"/>
      <c r="Q3057" s="295" t="n"/>
      <c r="R3057" s="295" t="n"/>
      <c r="S3057" s="295" t="n"/>
      <c r="T3057" s="295" t="n"/>
      <c r="U3057" s="295" t="n"/>
      <c r="V3057" s="295" t="n"/>
      <c r="W3057" s="295" t="n"/>
      <c r="X3057" s="290" t="inlineStr">
        <is>
          <t>Se descarta</t>
        </is>
      </c>
    </row>
    <row r="3058" hidden="1" ht="15.75" customHeight="1" s="412">
      <c r="A3058" s="294" t="n"/>
      <c r="B3058" s="294" t="n"/>
      <c r="C3058" s="294" t="n"/>
      <c r="D3058" s="294" t="n"/>
      <c r="E3058" s="294" t="n"/>
      <c r="F3058" s="295" t="n"/>
      <c r="G3058" s="295" t="n"/>
      <c r="H3058" s="296" t="n"/>
      <c r="I3058" s="295" t="n"/>
      <c r="J3058" s="296" t="n"/>
      <c r="K3058" s="295" t="n"/>
      <c r="L3058" s="297" t="n"/>
      <c r="M3058" s="297">
        <f>'ENS TARDIO 201819'!$K3058-'ENS TARDIO 201819'!$I3058</f>
        <v/>
      </c>
      <c r="N3058" s="295" t="n"/>
      <c r="O3058" s="295" t="n"/>
      <c r="P3058" s="295" t="n"/>
      <c r="Q3058" s="295" t="n"/>
      <c r="R3058" s="295" t="n"/>
      <c r="S3058" s="295" t="n"/>
      <c r="T3058" s="295" t="n"/>
      <c r="U3058" s="295" t="n"/>
      <c r="V3058" s="295" t="n"/>
      <c r="W3058" s="295" t="n"/>
      <c r="X3058" s="290" t="inlineStr">
        <is>
          <t>Se descarta</t>
        </is>
      </c>
    </row>
    <row r="3059" hidden="1" ht="15.75" customHeight="1" s="412">
      <c r="A3059" s="294" t="n"/>
      <c r="B3059" s="294" t="n"/>
      <c r="C3059" s="294" t="n"/>
      <c r="D3059" s="294" t="n"/>
      <c r="E3059" s="294" t="n"/>
      <c r="F3059" s="295" t="n"/>
      <c r="G3059" s="295" t="n"/>
      <c r="H3059" s="296" t="n"/>
      <c r="I3059" s="295" t="n"/>
      <c r="J3059" s="296" t="n"/>
      <c r="K3059" s="295" t="n"/>
      <c r="L3059" s="297" t="n"/>
      <c r="M3059" s="297">
        <f>'ENS TARDIO 201819'!$K3059-'ENS TARDIO 201819'!$I3059</f>
        <v/>
      </c>
      <c r="N3059" s="295" t="n"/>
      <c r="O3059" s="295" t="n"/>
      <c r="P3059" s="295" t="n"/>
      <c r="Q3059" s="295" t="n"/>
      <c r="R3059" s="295" t="n"/>
      <c r="S3059" s="295" t="n"/>
      <c r="T3059" s="295" t="n"/>
      <c r="U3059" s="295" t="n"/>
      <c r="V3059" s="295" t="n"/>
      <c r="W3059" s="295" t="n"/>
      <c r="X3059" s="290" t="inlineStr">
        <is>
          <t>Se descarta</t>
        </is>
      </c>
    </row>
    <row r="3060" hidden="1" ht="15.75" customHeight="1" s="412">
      <c r="A3060" s="294" t="n"/>
      <c r="B3060" s="294" t="n"/>
      <c r="C3060" s="294" t="n"/>
      <c r="D3060" s="294" t="n"/>
      <c r="E3060" s="294" t="n"/>
      <c r="F3060" s="295" t="n"/>
      <c r="G3060" s="295" t="n"/>
      <c r="H3060" s="296" t="n"/>
      <c r="I3060" s="295" t="n"/>
      <c r="J3060" s="296" t="n"/>
      <c r="K3060" s="295" t="n"/>
      <c r="L3060" s="297" t="n"/>
      <c r="M3060" s="297">
        <f>'ENS TARDIO 201819'!$K3060-'ENS TARDIO 201819'!$I3060</f>
        <v/>
      </c>
      <c r="N3060" s="295" t="n"/>
      <c r="O3060" s="295" t="n"/>
      <c r="P3060" s="295" t="n"/>
      <c r="Q3060" s="295" t="n"/>
      <c r="R3060" s="295" t="n"/>
      <c r="S3060" s="295" t="n"/>
      <c r="T3060" s="295" t="n"/>
      <c r="U3060" s="295" t="n"/>
      <c r="V3060" s="295" t="n"/>
      <c r="W3060" s="295" t="n"/>
      <c r="X3060" s="290" t="inlineStr">
        <is>
          <t>Plot válido</t>
        </is>
      </c>
    </row>
    <row r="3061" hidden="1" ht="15.75" customHeight="1" s="412">
      <c r="A3061" s="294" t="n"/>
      <c r="B3061" s="294" t="n"/>
      <c r="C3061" s="294" t="n"/>
      <c r="D3061" s="294" t="n"/>
      <c r="E3061" s="294" t="n"/>
      <c r="F3061" s="295" t="n"/>
      <c r="G3061" s="295" t="n"/>
      <c r="H3061" s="296" t="n"/>
      <c r="I3061" s="295" t="n"/>
      <c r="J3061" s="296" t="n"/>
      <c r="K3061" s="295" t="n"/>
      <c r="L3061" s="297" t="n"/>
      <c r="M3061" s="297">
        <f>'ENS TARDIO 201819'!$K3061-'ENS TARDIO 201819'!$I3061</f>
        <v/>
      </c>
      <c r="N3061" s="295" t="n"/>
      <c r="O3061" s="295" t="n"/>
      <c r="P3061" s="295" t="n"/>
      <c r="Q3061" s="295" t="n"/>
      <c r="R3061" s="295" t="n"/>
      <c r="S3061" s="295" t="n"/>
      <c r="T3061" s="295" t="n"/>
      <c r="U3061" s="295" t="n"/>
      <c r="V3061" s="295" t="n"/>
      <c r="W3061" s="295" t="n"/>
      <c r="X3061" s="290" t="inlineStr">
        <is>
          <t>Plot válido</t>
        </is>
      </c>
    </row>
    <row r="3062" hidden="1" ht="15.75" customHeight="1" s="412">
      <c r="A3062" s="294" t="n"/>
      <c r="B3062" s="294" t="n"/>
      <c r="C3062" s="294" t="n"/>
      <c r="D3062" s="294" t="n"/>
      <c r="E3062" s="294" t="n"/>
      <c r="F3062" s="295" t="n"/>
      <c r="G3062" s="295" t="n"/>
      <c r="H3062" s="296" t="n"/>
      <c r="I3062" s="295" t="n"/>
      <c r="J3062" s="296" t="n"/>
      <c r="K3062" s="295" t="n"/>
      <c r="L3062" s="297" t="n"/>
      <c r="M3062" s="297">
        <f>'ENS TARDIO 201819'!$K3062-'ENS TARDIO 201819'!$I3062</f>
        <v/>
      </c>
      <c r="N3062" s="295" t="n"/>
      <c r="O3062" s="295" t="n"/>
      <c r="P3062" s="295" t="n"/>
      <c r="Q3062" s="295" t="n"/>
      <c r="R3062" s="295" t="n"/>
      <c r="S3062" s="295" t="n"/>
      <c r="T3062" s="295" t="n"/>
      <c r="U3062" s="295" t="n"/>
      <c r="V3062" s="295" t="n"/>
      <c r="W3062" s="295" t="n"/>
      <c r="X3062" s="290" t="inlineStr">
        <is>
          <t>Plot válido</t>
        </is>
      </c>
    </row>
    <row r="3063" hidden="1" ht="15.75" customHeight="1" s="412">
      <c r="A3063" s="294" t="n"/>
      <c r="B3063" s="294" t="n"/>
      <c r="C3063" s="294" t="n"/>
      <c r="D3063" s="294" t="n"/>
      <c r="E3063" s="294" t="n"/>
      <c r="F3063" s="295" t="n"/>
      <c r="G3063" s="295" t="n"/>
      <c r="H3063" s="296" t="n"/>
      <c r="I3063" s="295" t="n"/>
      <c r="J3063" s="296" t="n"/>
      <c r="K3063" s="295" t="n"/>
      <c r="L3063" s="297" t="n"/>
      <c r="M3063" s="297">
        <f>'ENS TARDIO 201819'!$K3063-'ENS TARDIO 201819'!$I3063</f>
        <v/>
      </c>
      <c r="N3063" s="295" t="n"/>
      <c r="O3063" s="295" t="n"/>
      <c r="P3063" s="295" t="n"/>
      <c r="Q3063" s="295" t="n"/>
      <c r="R3063" s="295" t="n"/>
      <c r="S3063" s="295" t="n"/>
      <c r="T3063" s="295" t="n"/>
      <c r="U3063" s="295" t="n"/>
      <c r="V3063" s="295" t="n"/>
      <c r="W3063" s="295" t="n"/>
      <c r="X3063" s="290" t="inlineStr">
        <is>
          <t>Plot válido</t>
        </is>
      </c>
    </row>
    <row r="3064" hidden="1" ht="15.75" customHeight="1" s="412">
      <c r="A3064" s="294" t="n"/>
      <c r="B3064" s="294" t="n"/>
      <c r="C3064" s="294" t="n"/>
      <c r="D3064" s="294" t="n"/>
      <c r="E3064" s="294" t="n"/>
      <c r="F3064" s="295" t="n"/>
      <c r="G3064" s="295" t="n"/>
      <c r="H3064" s="296" t="n"/>
      <c r="I3064" s="295" t="n"/>
      <c r="J3064" s="296" t="n"/>
      <c r="K3064" s="295" t="n"/>
      <c r="L3064" s="297" t="n"/>
      <c r="M3064" s="297">
        <f>'ENS TARDIO 201819'!$K3064-'ENS TARDIO 201819'!$I3064</f>
        <v/>
      </c>
      <c r="N3064" s="295" t="n"/>
      <c r="O3064" s="295" t="n"/>
      <c r="P3064" s="295" t="n"/>
      <c r="Q3064" s="295" t="n"/>
      <c r="R3064" s="295" t="n"/>
      <c r="S3064" s="295" t="n"/>
      <c r="T3064" s="295" t="n"/>
      <c r="U3064" s="295" t="n"/>
      <c r="V3064" s="295" t="n"/>
      <c r="W3064" s="295" t="n"/>
      <c r="X3064" s="290" t="inlineStr">
        <is>
          <t>Plot válido</t>
        </is>
      </c>
    </row>
    <row r="3065" hidden="1" ht="15.75" customHeight="1" s="412">
      <c r="A3065" s="294" t="n"/>
      <c r="B3065" s="294" t="n"/>
      <c r="C3065" s="294" t="n"/>
      <c r="D3065" s="294" t="n"/>
      <c r="E3065" s="294" t="n"/>
      <c r="F3065" s="295" t="n"/>
      <c r="G3065" s="295" t="n"/>
      <c r="H3065" s="296" t="n"/>
      <c r="I3065" s="295" t="n"/>
      <c r="J3065" s="296" t="n"/>
      <c r="K3065" s="295" t="n"/>
      <c r="L3065" s="297" t="n"/>
      <c r="M3065" s="297">
        <f>'ENS TARDIO 201819'!$K3065-'ENS TARDIO 201819'!$I3065</f>
        <v/>
      </c>
      <c r="N3065" s="295" t="n"/>
      <c r="O3065" s="295" t="n"/>
      <c r="P3065" s="295" t="n"/>
      <c r="Q3065" s="295" t="n"/>
      <c r="R3065" s="295" t="n"/>
      <c r="S3065" s="295" t="n"/>
      <c r="T3065" s="295" t="n"/>
      <c r="U3065" s="295" t="n"/>
      <c r="V3065" s="295" t="n"/>
      <c r="W3065" s="295" t="n"/>
      <c r="X3065" s="290" t="inlineStr">
        <is>
          <t>Plot válido</t>
        </is>
      </c>
    </row>
    <row r="3066" hidden="1" ht="15.75" customHeight="1" s="412">
      <c r="A3066" s="294" t="n"/>
      <c r="B3066" s="294" t="n"/>
      <c r="C3066" s="294" t="n"/>
      <c r="D3066" s="294" t="n"/>
      <c r="E3066" s="294" t="n"/>
      <c r="F3066" s="295" t="n"/>
      <c r="G3066" s="295" t="n"/>
      <c r="H3066" s="296" t="n"/>
      <c r="I3066" s="295" t="n"/>
      <c r="J3066" s="296" t="n"/>
      <c r="K3066" s="295" t="n"/>
      <c r="L3066" s="297" t="n"/>
      <c r="M3066" s="297">
        <f>'ENS TARDIO 201819'!$K3066-'ENS TARDIO 201819'!$I3066</f>
        <v/>
      </c>
      <c r="N3066" s="295" t="n"/>
      <c r="O3066" s="295" t="n"/>
      <c r="P3066" s="295" t="n"/>
      <c r="Q3066" s="295" t="n"/>
      <c r="R3066" s="295" t="n"/>
      <c r="S3066" s="295" t="n"/>
      <c r="T3066" s="295" t="n"/>
      <c r="U3066" s="295" t="n"/>
      <c r="V3066" s="295" t="n"/>
      <c r="W3066" s="295" t="n"/>
      <c r="X3066" s="290" t="inlineStr">
        <is>
          <t>Plot válido</t>
        </is>
      </c>
    </row>
    <row r="3067" hidden="1" ht="15.75" customHeight="1" s="412">
      <c r="A3067" s="294" t="n"/>
      <c r="B3067" s="294" t="n"/>
      <c r="C3067" s="294" t="n"/>
      <c r="D3067" s="294" t="n"/>
      <c r="E3067" s="294" t="n"/>
      <c r="F3067" s="295" t="n"/>
      <c r="G3067" s="295" t="n"/>
      <c r="H3067" s="296" t="n"/>
      <c r="I3067" s="295" t="n"/>
      <c r="J3067" s="296" t="n"/>
      <c r="K3067" s="295" t="n"/>
      <c r="L3067" s="297" t="n"/>
      <c r="M3067" s="297">
        <f>'ENS TARDIO 201819'!$K3067-'ENS TARDIO 201819'!$I3067</f>
        <v/>
      </c>
      <c r="N3067" s="295" t="n"/>
      <c r="O3067" s="295" t="n"/>
      <c r="P3067" s="295" t="n"/>
      <c r="Q3067" s="295" t="n"/>
      <c r="R3067" s="295" t="n"/>
      <c r="S3067" s="295" t="n"/>
      <c r="T3067" s="295" t="n"/>
      <c r="U3067" s="295" t="n"/>
      <c r="V3067" s="295" t="n"/>
      <c r="W3067" s="295" t="n"/>
      <c r="X3067" s="290" t="inlineStr">
        <is>
          <t>Plot válido</t>
        </is>
      </c>
    </row>
    <row r="3068" hidden="1" ht="15.75" customHeight="1" s="412">
      <c r="A3068" s="294" t="n"/>
      <c r="B3068" s="294" t="n"/>
      <c r="C3068" s="294" t="n"/>
      <c r="D3068" s="294" t="n"/>
      <c r="E3068" s="294" t="n"/>
      <c r="F3068" s="295" t="n"/>
      <c r="G3068" s="295" t="n"/>
      <c r="H3068" s="296" t="n"/>
      <c r="I3068" s="295" t="n"/>
      <c r="J3068" s="296" t="n"/>
      <c r="K3068" s="295" t="n"/>
      <c r="L3068" s="297" t="n"/>
      <c r="M3068" s="297">
        <f>'ENS TARDIO 201819'!$K3068-'ENS TARDIO 201819'!$I3068</f>
        <v/>
      </c>
      <c r="N3068" s="295" t="n"/>
      <c r="O3068" s="295" t="n"/>
      <c r="P3068" s="295" t="n"/>
      <c r="Q3068" s="295" t="n"/>
      <c r="R3068" s="295" t="n"/>
      <c r="S3068" s="295" t="n"/>
      <c r="T3068" s="295" t="n"/>
      <c r="U3068" s="295" t="n"/>
      <c r="V3068" s="295" t="n"/>
      <c r="W3068" s="295" t="n"/>
      <c r="X3068" s="290" t="inlineStr">
        <is>
          <t>Plot válido</t>
        </is>
      </c>
    </row>
    <row r="3069" hidden="1" ht="15.75" customHeight="1" s="412">
      <c r="A3069" s="294" t="n"/>
      <c r="B3069" s="294" t="n"/>
      <c r="C3069" s="294" t="n"/>
      <c r="D3069" s="294" t="n"/>
      <c r="E3069" s="294" t="n"/>
      <c r="F3069" s="295" t="n"/>
      <c r="G3069" s="295" t="n"/>
      <c r="H3069" s="296" t="n"/>
      <c r="I3069" s="295" t="n"/>
      <c r="J3069" s="296" t="n"/>
      <c r="K3069" s="295" t="n"/>
      <c r="L3069" s="297" t="n"/>
      <c r="M3069" s="297">
        <f>'ENS TARDIO 201819'!$K3069-'ENS TARDIO 201819'!$I3069</f>
        <v/>
      </c>
      <c r="N3069" s="295" t="n"/>
      <c r="O3069" s="295" t="n"/>
      <c r="P3069" s="295" t="n"/>
      <c r="Q3069" s="295" t="n"/>
      <c r="R3069" s="295" t="n"/>
      <c r="S3069" s="295" t="n"/>
      <c r="T3069" s="295" t="n"/>
      <c r="U3069" s="295" t="n"/>
      <c r="V3069" s="295" t="n"/>
      <c r="W3069" s="295" t="n"/>
      <c r="X3069" s="290" t="inlineStr">
        <is>
          <t>Plot válido</t>
        </is>
      </c>
    </row>
    <row r="3070" hidden="1" ht="15.75" customHeight="1" s="412">
      <c r="A3070" s="294" t="n"/>
      <c r="B3070" s="294" t="n"/>
      <c r="C3070" s="294" t="n"/>
      <c r="D3070" s="294" t="n"/>
      <c r="E3070" s="294" t="n"/>
      <c r="F3070" s="295" t="n"/>
      <c r="G3070" s="295" t="n"/>
      <c r="H3070" s="296" t="n"/>
      <c r="I3070" s="295" t="n"/>
      <c r="J3070" s="296" t="n"/>
      <c r="K3070" s="295" t="n"/>
      <c r="L3070" s="297" t="n"/>
      <c r="M3070" s="297">
        <f>'ENS TARDIO 201819'!$K3070-'ENS TARDIO 201819'!$I3070</f>
        <v/>
      </c>
      <c r="N3070" s="295" t="n"/>
      <c r="O3070" s="295" t="n"/>
      <c r="P3070" s="295" t="n"/>
      <c r="Q3070" s="295" t="n"/>
      <c r="R3070" s="295" t="n"/>
      <c r="S3070" s="295" t="n"/>
      <c r="T3070" s="295" t="n"/>
      <c r="U3070" s="295" t="n"/>
      <c r="V3070" s="295" t="n"/>
      <c r="W3070" s="295" t="n"/>
      <c r="X3070" s="290" t="inlineStr">
        <is>
          <t>Plot válido</t>
        </is>
      </c>
    </row>
    <row r="3071" hidden="1" ht="15.75" customHeight="1" s="412">
      <c r="A3071" s="294" t="n"/>
      <c r="B3071" s="294" t="n"/>
      <c r="C3071" s="294" t="n"/>
      <c r="D3071" s="294" t="n"/>
      <c r="E3071" s="294" t="n"/>
      <c r="F3071" s="295" t="n"/>
      <c r="G3071" s="295" t="n"/>
      <c r="H3071" s="296" t="n"/>
      <c r="I3071" s="295" t="n"/>
      <c r="J3071" s="296" t="n"/>
      <c r="K3071" s="295" t="n"/>
      <c r="L3071" s="297" t="n"/>
      <c r="M3071" s="297">
        <f>'ENS TARDIO 201819'!$K3071-'ENS TARDIO 201819'!$I3071</f>
        <v/>
      </c>
      <c r="N3071" s="295" t="n"/>
      <c r="O3071" s="295" t="n"/>
      <c r="P3071" s="295" t="n"/>
      <c r="Q3071" s="295" t="n"/>
      <c r="R3071" s="295" t="n"/>
      <c r="S3071" s="295" t="n"/>
      <c r="T3071" s="295" t="n"/>
      <c r="U3071" s="295" t="n"/>
      <c r="V3071" s="295" t="n"/>
      <c r="W3071" s="295" t="n"/>
      <c r="X3071" s="290" t="inlineStr">
        <is>
          <t>Plot válido</t>
        </is>
      </c>
    </row>
    <row r="3072" hidden="1" ht="15.75" customHeight="1" s="412">
      <c r="A3072" s="294" t="n"/>
      <c r="B3072" s="294" t="n"/>
      <c r="C3072" s="294" t="n"/>
      <c r="D3072" s="294" t="n"/>
      <c r="E3072" s="294" t="n"/>
      <c r="F3072" s="295" t="n"/>
      <c r="G3072" s="295" t="n"/>
      <c r="H3072" s="296" t="n"/>
      <c r="I3072" s="295" t="n"/>
      <c r="J3072" s="296" t="n"/>
      <c r="K3072" s="295" t="n"/>
      <c r="L3072" s="297" t="n"/>
      <c r="M3072" s="297">
        <f>'ENS TARDIO 201819'!$K3072-'ENS TARDIO 201819'!$I3072</f>
        <v/>
      </c>
      <c r="N3072" s="295" t="n"/>
      <c r="O3072" s="295" t="n"/>
      <c r="P3072" s="295" t="n"/>
      <c r="Q3072" s="295" t="n"/>
      <c r="R3072" s="295" t="n"/>
      <c r="S3072" s="295" t="n"/>
      <c r="T3072" s="295" t="n"/>
      <c r="U3072" s="295" t="n"/>
      <c r="V3072" s="295" t="n"/>
      <c r="W3072" s="295" t="n"/>
      <c r="X3072" s="290" t="inlineStr">
        <is>
          <t>Plot válido</t>
        </is>
      </c>
    </row>
    <row r="3073" hidden="1" ht="15.75" customHeight="1" s="412">
      <c r="A3073" s="294" t="n"/>
      <c r="B3073" s="294" t="n"/>
      <c r="C3073" s="294" t="n"/>
      <c r="D3073" s="294" t="n"/>
      <c r="E3073" s="294" t="n"/>
      <c r="F3073" s="295" t="n"/>
      <c r="G3073" s="295" t="n"/>
      <c r="H3073" s="296" t="n"/>
      <c r="I3073" s="295" t="n"/>
      <c r="J3073" s="296" t="n"/>
      <c r="K3073" s="295" t="n"/>
      <c r="L3073" s="297" t="n"/>
      <c r="M3073" s="297">
        <f>'ENS TARDIO 201819'!$K3073-'ENS TARDIO 201819'!$I3073</f>
        <v/>
      </c>
      <c r="N3073" s="295" t="n"/>
      <c r="O3073" s="295" t="n"/>
      <c r="P3073" s="295" t="n"/>
      <c r="Q3073" s="295" t="n"/>
      <c r="R3073" s="295" t="n"/>
      <c r="S3073" s="295" t="n"/>
      <c r="T3073" s="295" t="n"/>
      <c r="U3073" s="295" t="n"/>
      <c r="V3073" s="295" t="n"/>
      <c r="W3073" s="295" t="n"/>
      <c r="X3073" s="290" t="inlineStr">
        <is>
          <t>Plot válido</t>
        </is>
      </c>
    </row>
    <row r="3074" hidden="1" ht="15.75" customHeight="1" s="412">
      <c r="A3074" s="294" t="n"/>
      <c r="B3074" s="294" t="n"/>
      <c r="C3074" s="294" t="n"/>
      <c r="D3074" s="294" t="n"/>
      <c r="E3074" s="294" t="n"/>
      <c r="F3074" s="295" t="n"/>
      <c r="G3074" s="295" t="n"/>
      <c r="H3074" s="296" t="n"/>
      <c r="I3074" s="295" t="n"/>
      <c r="J3074" s="296" t="n"/>
      <c r="K3074" s="295" t="n"/>
      <c r="L3074" s="297" t="n"/>
      <c r="M3074" s="297">
        <f>'ENS TARDIO 201819'!$K3074-'ENS TARDIO 201819'!$I3074</f>
        <v/>
      </c>
      <c r="N3074" s="295" t="n"/>
      <c r="O3074" s="295" t="n"/>
      <c r="P3074" s="295" t="n"/>
      <c r="Q3074" s="295" t="n"/>
      <c r="R3074" s="295" t="n"/>
      <c r="S3074" s="295" t="n"/>
      <c r="T3074" s="295" t="n"/>
      <c r="U3074" s="295" t="n"/>
      <c r="V3074" s="295" t="n"/>
      <c r="W3074" s="295" t="n"/>
      <c r="X3074" s="290" t="inlineStr">
        <is>
          <t>Plot válido</t>
        </is>
      </c>
    </row>
    <row r="3075" hidden="1" ht="15.75" customHeight="1" s="412">
      <c r="A3075" s="294" t="n"/>
      <c r="B3075" s="294" t="n"/>
      <c r="C3075" s="294" t="n"/>
      <c r="D3075" s="294" t="n"/>
      <c r="E3075" s="294" t="n"/>
      <c r="F3075" s="295" t="n"/>
      <c r="G3075" s="295" t="n"/>
      <c r="H3075" s="296" t="n"/>
      <c r="I3075" s="295" t="n"/>
      <c r="J3075" s="296" t="n"/>
      <c r="K3075" s="295" t="n"/>
      <c r="L3075" s="297" t="n"/>
      <c r="M3075" s="297">
        <f>'ENS TARDIO 201819'!$K3075-'ENS TARDIO 201819'!$I3075</f>
        <v/>
      </c>
      <c r="N3075" s="295" t="n"/>
      <c r="O3075" s="295" t="n"/>
      <c r="P3075" s="295" t="n"/>
      <c r="Q3075" s="295" t="n"/>
      <c r="R3075" s="295" t="n"/>
      <c r="S3075" s="295" t="n"/>
      <c r="T3075" s="295" t="n"/>
      <c r="U3075" s="295" t="n"/>
      <c r="V3075" s="295" t="n"/>
      <c r="W3075" s="295" t="n"/>
      <c r="X3075" s="290" t="inlineStr">
        <is>
          <t>Plot válido</t>
        </is>
      </c>
    </row>
    <row r="3076" hidden="1" ht="15.75" customHeight="1" s="412">
      <c r="A3076" s="294" t="n"/>
      <c r="B3076" s="294" t="n"/>
      <c r="C3076" s="294" t="n"/>
      <c r="D3076" s="294" t="n"/>
      <c r="E3076" s="294" t="n"/>
      <c r="F3076" s="295" t="n"/>
      <c r="G3076" s="295" t="n"/>
      <c r="H3076" s="296" t="n"/>
      <c r="I3076" s="295" t="n"/>
      <c r="J3076" s="296" t="n"/>
      <c r="K3076" s="295" t="n"/>
      <c r="L3076" s="297" t="n"/>
      <c r="M3076" s="297">
        <f>'ENS TARDIO 201819'!$K3076-'ENS TARDIO 201819'!$I3076</f>
        <v/>
      </c>
      <c r="N3076" s="295" t="n"/>
      <c r="O3076" s="295" t="n"/>
      <c r="P3076" s="295" t="n"/>
      <c r="Q3076" s="295" t="n"/>
      <c r="R3076" s="295" t="n"/>
      <c r="S3076" s="295" t="n"/>
      <c r="T3076" s="295" t="n"/>
      <c r="U3076" s="295" t="n"/>
      <c r="V3076" s="295" t="n"/>
      <c r="W3076" s="295" t="n"/>
      <c r="X3076" s="290" t="inlineStr">
        <is>
          <t>Plot válido</t>
        </is>
      </c>
    </row>
    <row r="3077" hidden="1" ht="15.75" customHeight="1" s="412">
      <c r="A3077" s="294" t="n"/>
      <c r="B3077" s="294" t="n"/>
      <c r="C3077" s="294" t="n"/>
      <c r="D3077" s="294" t="n"/>
      <c r="E3077" s="294" t="n"/>
      <c r="F3077" s="295" t="n"/>
      <c r="G3077" s="295" t="n"/>
      <c r="H3077" s="296" t="n"/>
      <c r="I3077" s="295" t="n"/>
      <c r="J3077" s="296" t="n"/>
      <c r="K3077" s="295" t="n"/>
      <c r="L3077" s="297" t="n"/>
      <c r="M3077" s="297">
        <f>'ENS TARDIO 201819'!$K3077-'ENS TARDIO 201819'!$I3077</f>
        <v/>
      </c>
      <c r="N3077" s="295" t="n"/>
      <c r="O3077" s="295" t="n"/>
      <c r="P3077" s="295" t="n"/>
      <c r="Q3077" s="295" t="n"/>
      <c r="R3077" s="295" t="n"/>
      <c r="S3077" s="295" t="n"/>
      <c r="T3077" s="295" t="n"/>
      <c r="U3077" s="295" t="n"/>
      <c r="V3077" s="295" t="n"/>
      <c r="W3077" s="295" t="n"/>
      <c r="X3077" s="290" t="inlineStr">
        <is>
          <t>Plot válido</t>
        </is>
      </c>
    </row>
    <row r="3078" hidden="1" ht="15.75" customHeight="1" s="412">
      <c r="A3078" s="294" t="n"/>
      <c r="B3078" s="294" t="n"/>
      <c r="C3078" s="294" t="n"/>
      <c r="D3078" s="294" t="n"/>
      <c r="E3078" s="294" t="n"/>
      <c r="F3078" s="295" t="n"/>
      <c r="G3078" s="295" t="n"/>
      <c r="H3078" s="296" t="n"/>
      <c r="I3078" s="295" t="n"/>
      <c r="J3078" s="296" t="n"/>
      <c r="K3078" s="295" t="n"/>
      <c r="L3078" s="297" t="n"/>
      <c r="M3078" s="297">
        <f>'ENS TARDIO 201819'!$K3078-'ENS TARDIO 201819'!$I3078</f>
        <v/>
      </c>
      <c r="N3078" s="295" t="n"/>
      <c r="O3078" s="295" t="n"/>
      <c r="P3078" s="295" t="n"/>
      <c r="Q3078" s="295" t="n"/>
      <c r="R3078" s="295" t="n"/>
      <c r="S3078" s="295" t="n"/>
      <c r="T3078" s="295" t="n"/>
      <c r="U3078" s="295" t="n"/>
      <c r="V3078" s="295" t="n"/>
      <c r="W3078" s="295" t="n"/>
      <c r="X3078" s="290" t="inlineStr">
        <is>
          <t>Plot válido</t>
        </is>
      </c>
    </row>
    <row r="3079" hidden="1" ht="15.75" customHeight="1" s="412">
      <c r="A3079" s="294" t="n"/>
      <c r="B3079" s="294" t="n"/>
      <c r="C3079" s="294" t="n"/>
      <c r="D3079" s="294" t="n"/>
      <c r="E3079" s="294" t="n"/>
      <c r="F3079" s="295" t="n"/>
      <c r="G3079" s="295" t="n"/>
      <c r="H3079" s="296" t="n"/>
      <c r="I3079" s="295" t="n"/>
      <c r="J3079" s="296" t="n"/>
      <c r="K3079" s="295" t="n"/>
      <c r="L3079" s="297" t="n"/>
      <c r="M3079" s="297">
        <f>'ENS TARDIO 201819'!$K3079-'ENS TARDIO 201819'!$I3079</f>
        <v/>
      </c>
      <c r="N3079" s="295" t="n"/>
      <c r="O3079" s="295" t="n"/>
      <c r="P3079" s="295" t="n"/>
      <c r="Q3079" s="295" t="n"/>
      <c r="R3079" s="295" t="n"/>
      <c r="S3079" s="295" t="n"/>
      <c r="T3079" s="295" t="n"/>
      <c r="U3079" s="295" t="n"/>
      <c r="V3079" s="295" t="n"/>
      <c r="W3079" s="295" t="n"/>
      <c r="X3079" s="290" t="inlineStr">
        <is>
          <t>Plot válido</t>
        </is>
      </c>
    </row>
    <row r="3080" hidden="1" ht="15.75" customHeight="1" s="412">
      <c r="A3080" s="294" t="n"/>
      <c r="B3080" s="294" t="n"/>
      <c r="C3080" s="294" t="n"/>
      <c r="D3080" s="294" t="n"/>
      <c r="E3080" s="294" t="n"/>
      <c r="F3080" s="295" t="n"/>
      <c r="G3080" s="295" t="n"/>
      <c r="H3080" s="296" t="n"/>
      <c r="I3080" s="295" t="n"/>
      <c r="J3080" s="296" t="n"/>
      <c r="K3080" s="295" t="n"/>
      <c r="L3080" s="297" t="n"/>
      <c r="M3080" s="297">
        <f>'ENS TARDIO 201819'!$K3080-'ENS TARDIO 201819'!$I3080</f>
        <v/>
      </c>
      <c r="N3080" s="295" t="n"/>
      <c r="O3080" s="295" t="n"/>
      <c r="P3080" s="295" t="n"/>
      <c r="Q3080" s="295" t="n"/>
      <c r="R3080" s="295" t="n"/>
      <c r="S3080" s="295" t="n"/>
      <c r="T3080" s="295" t="n"/>
      <c r="U3080" s="295" t="n"/>
      <c r="V3080" s="295" t="n"/>
      <c r="W3080" s="295" t="n"/>
      <c r="X3080" s="290" t="inlineStr">
        <is>
          <t>Plot válido</t>
        </is>
      </c>
    </row>
    <row r="3081" hidden="1" ht="15.75" customHeight="1" s="412">
      <c r="A3081" s="294" t="n"/>
      <c r="B3081" s="294" t="n"/>
      <c r="C3081" s="294" t="n"/>
      <c r="D3081" s="294" t="n"/>
      <c r="E3081" s="294" t="n"/>
      <c r="F3081" s="295" t="n"/>
      <c r="G3081" s="295" t="n"/>
      <c r="H3081" s="296" t="n"/>
      <c r="I3081" s="295" t="n"/>
      <c r="J3081" s="296" t="n"/>
      <c r="K3081" s="295" t="n"/>
      <c r="L3081" s="297" t="n"/>
      <c r="M3081" s="297">
        <f>'ENS TARDIO 201819'!$K3081-'ENS TARDIO 201819'!$I3081</f>
        <v/>
      </c>
      <c r="N3081" s="295" t="n"/>
      <c r="O3081" s="295" t="n"/>
      <c r="P3081" s="295" t="n"/>
      <c r="Q3081" s="295" t="n"/>
      <c r="R3081" s="295" t="n"/>
      <c r="S3081" s="295" t="n"/>
      <c r="T3081" s="295" t="n"/>
      <c r="U3081" s="295" t="n"/>
      <c r="V3081" s="295" t="n"/>
      <c r="W3081" s="295" t="n"/>
      <c r="X3081" s="290" t="inlineStr">
        <is>
          <t>Plot válido</t>
        </is>
      </c>
    </row>
    <row r="3082" hidden="1" ht="15.75" customHeight="1" s="412">
      <c r="A3082" s="294" t="n"/>
      <c r="B3082" s="294" t="n"/>
      <c r="C3082" s="294" t="n"/>
      <c r="D3082" s="294" t="n"/>
      <c r="E3082" s="294" t="n"/>
      <c r="F3082" s="295" t="n"/>
      <c r="G3082" s="295" t="n"/>
      <c r="H3082" s="296" t="n"/>
      <c r="I3082" s="295" t="n"/>
      <c r="J3082" s="296" t="n"/>
      <c r="K3082" s="295" t="n"/>
      <c r="L3082" s="297" t="n"/>
      <c r="M3082" s="297">
        <f>'ENS TARDIO 201819'!$K3082-'ENS TARDIO 201819'!$I3082</f>
        <v/>
      </c>
      <c r="N3082" s="295" t="n"/>
      <c r="O3082" s="295" t="n"/>
      <c r="P3082" s="295" t="n"/>
      <c r="Q3082" s="295" t="n"/>
      <c r="R3082" s="295" t="n"/>
      <c r="S3082" s="295" t="n"/>
      <c r="T3082" s="295" t="n"/>
      <c r="U3082" s="295" t="n"/>
      <c r="V3082" s="295" t="n"/>
      <c r="W3082" s="295" t="n"/>
      <c r="X3082" s="290" t="inlineStr">
        <is>
          <t>Plot válido</t>
        </is>
      </c>
    </row>
    <row r="3083" hidden="1" ht="15.75" customHeight="1" s="412">
      <c r="A3083" s="294" t="n"/>
      <c r="B3083" s="294" t="n"/>
      <c r="C3083" s="294" t="n"/>
      <c r="D3083" s="294" t="n"/>
      <c r="E3083" s="294" t="n"/>
      <c r="F3083" s="295" t="n"/>
      <c r="G3083" s="295" t="n"/>
      <c r="H3083" s="296" t="n"/>
      <c r="I3083" s="295" t="n"/>
      <c r="J3083" s="296" t="n"/>
      <c r="K3083" s="295" t="n"/>
      <c r="L3083" s="297" t="n"/>
      <c r="M3083" s="297">
        <f>'ENS TARDIO 201819'!$K3083-'ENS TARDIO 201819'!$I3083</f>
        <v/>
      </c>
      <c r="N3083" s="295" t="n"/>
      <c r="O3083" s="295" t="n"/>
      <c r="P3083" s="295" t="n"/>
      <c r="Q3083" s="295" t="n"/>
      <c r="R3083" s="295" t="n"/>
      <c r="S3083" s="295" t="n"/>
      <c r="T3083" s="295" t="n"/>
      <c r="U3083" s="295" t="n"/>
      <c r="V3083" s="295" t="n"/>
      <c r="W3083" s="295" t="n"/>
      <c r="X3083" s="290" t="inlineStr">
        <is>
          <t>Plot válido</t>
        </is>
      </c>
    </row>
    <row r="3084" hidden="1" ht="15.75" customHeight="1" s="412">
      <c r="A3084" s="294" t="n"/>
      <c r="B3084" s="294" t="n"/>
      <c r="C3084" s="294" t="n"/>
      <c r="D3084" s="294" t="n"/>
      <c r="E3084" s="294" t="n"/>
      <c r="F3084" s="295" t="n"/>
      <c r="G3084" s="295" t="n"/>
      <c r="H3084" s="296" t="n"/>
      <c r="I3084" s="295" t="n"/>
      <c r="J3084" s="296" t="n"/>
      <c r="K3084" s="295" t="n"/>
      <c r="L3084" s="297" t="n"/>
      <c r="M3084" s="297">
        <f>'ENS TARDIO 201819'!$K3084-'ENS TARDIO 201819'!$I3084</f>
        <v/>
      </c>
      <c r="N3084" s="295" t="n"/>
      <c r="O3084" s="295" t="n"/>
      <c r="P3084" s="295" t="n"/>
      <c r="Q3084" s="295" t="n"/>
      <c r="R3084" s="295" t="n"/>
      <c r="S3084" s="295" t="n"/>
      <c r="T3084" s="295" t="n"/>
      <c r="U3084" s="295" t="n"/>
      <c r="V3084" s="295" t="n"/>
      <c r="W3084" s="295" t="n"/>
      <c r="X3084" s="290" t="inlineStr">
        <is>
          <t>Plot válido</t>
        </is>
      </c>
    </row>
    <row r="3085" hidden="1" ht="15.75" customHeight="1" s="412">
      <c r="A3085" s="294" t="n"/>
      <c r="B3085" s="294" t="n"/>
      <c r="C3085" s="294" t="n"/>
      <c r="D3085" s="294" t="n"/>
      <c r="E3085" s="294" t="n"/>
      <c r="F3085" s="295" t="n"/>
      <c r="G3085" s="295" t="n"/>
      <c r="H3085" s="296" t="n"/>
      <c r="I3085" s="295" t="n"/>
      <c r="J3085" s="296" t="n"/>
      <c r="K3085" s="295" t="n"/>
      <c r="L3085" s="297" t="n"/>
      <c r="M3085" s="297">
        <f>'ENS TARDIO 201819'!$K3085-'ENS TARDIO 201819'!$I3085</f>
        <v/>
      </c>
      <c r="N3085" s="295" t="n"/>
      <c r="O3085" s="295" t="n"/>
      <c r="P3085" s="295" t="n"/>
      <c r="Q3085" s="295" t="n"/>
      <c r="R3085" s="295" t="n"/>
      <c r="S3085" s="295" t="n"/>
      <c r="T3085" s="295" t="n"/>
      <c r="U3085" s="295" t="n"/>
      <c r="V3085" s="295" t="n"/>
      <c r="W3085" s="295" t="n"/>
      <c r="X3085" s="290" t="inlineStr">
        <is>
          <t>Plot válido</t>
        </is>
      </c>
    </row>
    <row r="3086" hidden="1" ht="15.75" customHeight="1" s="412">
      <c r="A3086" s="294" t="n"/>
      <c r="B3086" s="294" t="n"/>
      <c r="C3086" s="294" t="n"/>
      <c r="D3086" s="294" t="n"/>
      <c r="E3086" s="294" t="n"/>
      <c r="F3086" s="295" t="n"/>
      <c r="G3086" s="295" t="n"/>
      <c r="H3086" s="296" t="n"/>
      <c r="I3086" s="295" t="n"/>
      <c r="J3086" s="296" t="n"/>
      <c r="K3086" s="295" t="n"/>
      <c r="L3086" s="297" t="n"/>
      <c r="M3086" s="297">
        <f>'ENS TARDIO 201819'!$K3086-'ENS TARDIO 201819'!$I3086</f>
        <v/>
      </c>
      <c r="N3086" s="295" t="n"/>
      <c r="O3086" s="295" t="n"/>
      <c r="P3086" s="295" t="n"/>
      <c r="Q3086" s="295" t="n"/>
      <c r="R3086" s="295" t="n"/>
      <c r="S3086" s="295" t="n"/>
      <c r="T3086" s="295" t="n"/>
      <c r="U3086" s="295" t="n"/>
      <c r="V3086" s="295" t="n"/>
      <c r="W3086" s="295" t="n"/>
      <c r="X3086" s="290" t="inlineStr">
        <is>
          <t>Plot válido</t>
        </is>
      </c>
    </row>
    <row r="3087" hidden="1" ht="15.75" customHeight="1" s="412">
      <c r="A3087" s="294" t="n"/>
      <c r="B3087" s="294" t="n"/>
      <c r="C3087" s="294" t="n"/>
      <c r="D3087" s="294" t="n"/>
      <c r="E3087" s="294" t="n"/>
      <c r="F3087" s="295" t="n"/>
      <c r="G3087" s="295" t="n"/>
      <c r="H3087" s="296" t="n"/>
      <c r="I3087" s="295" t="n"/>
      <c r="J3087" s="296" t="n"/>
      <c r="K3087" s="295" t="n"/>
      <c r="L3087" s="297" t="n"/>
      <c r="M3087" s="297">
        <f>'ENS TARDIO 201819'!$K3087-'ENS TARDIO 201819'!$I3087</f>
        <v/>
      </c>
      <c r="N3087" s="295" t="n"/>
      <c r="O3087" s="295" t="n"/>
      <c r="P3087" s="295" t="n"/>
      <c r="Q3087" s="295" t="n"/>
      <c r="R3087" s="295" t="n"/>
      <c r="S3087" s="295" t="n"/>
      <c r="T3087" s="295" t="n"/>
      <c r="U3087" s="295" t="n"/>
      <c r="V3087" s="295" t="n"/>
      <c r="W3087" s="295" t="n"/>
      <c r="X3087" s="290" t="inlineStr">
        <is>
          <t>Plot válido</t>
        </is>
      </c>
    </row>
    <row r="3088" hidden="1" ht="15.75" customHeight="1" s="412">
      <c r="A3088" s="294" t="n"/>
      <c r="B3088" s="294" t="n"/>
      <c r="C3088" s="294" t="n"/>
      <c r="D3088" s="294" t="n"/>
      <c r="E3088" s="294" t="n"/>
      <c r="F3088" s="295" t="n"/>
      <c r="G3088" s="295" t="n"/>
      <c r="H3088" s="296" t="n"/>
      <c r="I3088" s="295" t="n"/>
      <c r="J3088" s="296" t="n"/>
      <c r="K3088" s="295" t="n"/>
      <c r="L3088" s="297" t="n"/>
      <c r="M3088" s="297">
        <f>'ENS TARDIO 201819'!$K3088-'ENS TARDIO 201819'!$I3088</f>
        <v/>
      </c>
      <c r="N3088" s="295" t="n"/>
      <c r="O3088" s="295" t="n"/>
      <c r="P3088" s="295" t="n"/>
      <c r="Q3088" s="295" t="n"/>
      <c r="R3088" s="295" t="n"/>
      <c r="S3088" s="295" t="n"/>
      <c r="T3088" s="295" t="n"/>
      <c r="U3088" s="295" t="n"/>
      <c r="V3088" s="295" t="n"/>
      <c r="W3088" s="295" t="n"/>
      <c r="X3088" s="290" t="inlineStr">
        <is>
          <t>Plot válido</t>
        </is>
      </c>
    </row>
    <row r="3089" hidden="1" ht="15.75" customHeight="1" s="412">
      <c r="A3089" s="294" t="n"/>
      <c r="B3089" s="294" t="n"/>
      <c r="C3089" s="294" t="n"/>
      <c r="D3089" s="294" t="n"/>
      <c r="E3089" s="294" t="n"/>
      <c r="F3089" s="295" t="n"/>
      <c r="G3089" s="295" t="n"/>
      <c r="H3089" s="296" t="n"/>
      <c r="I3089" s="295" t="n"/>
      <c r="J3089" s="296" t="n"/>
      <c r="K3089" s="295" t="n"/>
      <c r="L3089" s="297" t="n"/>
      <c r="M3089" s="297">
        <f>'ENS TARDIO 201819'!$K3089-'ENS TARDIO 201819'!$I3089</f>
        <v/>
      </c>
      <c r="N3089" s="295" t="n"/>
      <c r="O3089" s="295" t="n"/>
      <c r="P3089" s="295" t="n"/>
      <c r="Q3089" s="295" t="n"/>
      <c r="R3089" s="295" t="n"/>
      <c r="S3089" s="295" t="n"/>
      <c r="T3089" s="295" t="n"/>
      <c r="U3089" s="295" t="n"/>
      <c r="V3089" s="295" t="n"/>
      <c r="W3089" s="295" t="n"/>
      <c r="X3089" s="290" t="inlineStr">
        <is>
          <t>Plot válido</t>
        </is>
      </c>
    </row>
    <row r="3090" hidden="1" ht="15.75" customHeight="1" s="412">
      <c r="A3090" s="294" t="n"/>
      <c r="B3090" s="294" t="n"/>
      <c r="C3090" s="294" t="n"/>
      <c r="D3090" s="294" t="n"/>
      <c r="E3090" s="294" t="n"/>
      <c r="F3090" s="295" t="n"/>
      <c r="G3090" s="295" t="n"/>
      <c r="H3090" s="296" t="n"/>
      <c r="I3090" s="295" t="n"/>
      <c r="J3090" s="296" t="n"/>
      <c r="K3090" s="295" t="n"/>
      <c r="L3090" s="297" t="n"/>
      <c r="M3090" s="297">
        <f>'ENS TARDIO 201819'!$K3090-'ENS TARDIO 201819'!$I3090</f>
        <v/>
      </c>
      <c r="N3090" s="295" t="n"/>
      <c r="O3090" s="295" t="n"/>
      <c r="P3090" s="295" t="n"/>
      <c r="Q3090" s="295" t="n"/>
      <c r="R3090" s="295" t="n"/>
      <c r="S3090" s="295" t="n"/>
      <c r="T3090" s="295" t="n"/>
      <c r="U3090" s="295" t="n"/>
      <c r="V3090" s="295" t="n"/>
      <c r="W3090" s="295" t="n"/>
      <c r="X3090" s="290" t="inlineStr">
        <is>
          <t>Plot válido</t>
        </is>
      </c>
    </row>
    <row r="3091" hidden="1" ht="15.75" customHeight="1" s="412">
      <c r="A3091" s="294" t="n"/>
      <c r="B3091" s="294" t="n"/>
      <c r="C3091" s="294" t="n"/>
      <c r="D3091" s="294" t="n"/>
      <c r="E3091" s="294" t="n"/>
      <c r="F3091" s="295" t="n"/>
      <c r="G3091" s="295" t="n"/>
      <c r="H3091" s="296" t="n"/>
      <c r="I3091" s="295" t="n"/>
      <c r="J3091" s="296" t="n"/>
      <c r="K3091" s="295" t="n"/>
      <c r="L3091" s="297" t="n"/>
      <c r="M3091" s="297">
        <f>'ENS TARDIO 201819'!$K3091-'ENS TARDIO 201819'!$I3091</f>
        <v/>
      </c>
      <c r="N3091" s="295" t="n"/>
      <c r="O3091" s="295" t="n"/>
      <c r="P3091" s="295" t="n"/>
      <c r="Q3091" s="295" t="n"/>
      <c r="R3091" s="295" t="n"/>
      <c r="S3091" s="295" t="n"/>
      <c r="T3091" s="295" t="n"/>
      <c r="U3091" s="295" t="n"/>
      <c r="V3091" s="295" t="n"/>
      <c r="W3091" s="295" t="n"/>
      <c r="X3091" s="290" t="inlineStr">
        <is>
          <t>Plot válido</t>
        </is>
      </c>
    </row>
    <row r="3092" hidden="1" ht="15.75" customHeight="1" s="412">
      <c r="A3092" s="294" t="n"/>
      <c r="B3092" s="294" t="n"/>
      <c r="C3092" s="294" t="n"/>
      <c r="D3092" s="294" t="n"/>
      <c r="E3092" s="294" t="n"/>
      <c r="F3092" s="295" t="n"/>
      <c r="G3092" s="295" t="n"/>
      <c r="H3092" s="296" t="n"/>
      <c r="I3092" s="295" t="n"/>
      <c r="J3092" s="296" t="n"/>
      <c r="K3092" s="295" t="n"/>
      <c r="L3092" s="297" t="n"/>
      <c r="M3092" s="297">
        <f>'ENS TARDIO 201819'!$K3092-'ENS TARDIO 201819'!$I3092</f>
        <v/>
      </c>
      <c r="N3092" s="295" t="n"/>
      <c r="O3092" s="295" t="n"/>
      <c r="P3092" s="295" t="n"/>
      <c r="Q3092" s="295" t="n"/>
      <c r="R3092" s="295" t="n"/>
      <c r="S3092" s="295" t="n"/>
      <c r="T3092" s="295" t="n"/>
      <c r="U3092" s="295" t="n"/>
      <c r="V3092" s="295" t="n"/>
      <c r="W3092" s="295" t="n"/>
      <c r="X3092" s="290" t="inlineStr">
        <is>
          <t>Plot válido</t>
        </is>
      </c>
    </row>
    <row r="3093" hidden="1" ht="15.75" customHeight="1" s="412">
      <c r="A3093" s="294" t="n"/>
      <c r="B3093" s="294" t="n"/>
      <c r="C3093" s="294" t="n"/>
      <c r="D3093" s="294" t="n"/>
      <c r="E3093" s="294" t="n"/>
      <c r="F3093" s="295" t="n"/>
      <c r="G3093" s="295" t="n"/>
      <c r="H3093" s="296" t="n"/>
      <c r="I3093" s="295" t="n"/>
      <c r="J3093" s="296" t="n"/>
      <c r="K3093" s="295" t="n"/>
      <c r="L3093" s="297" t="n"/>
      <c r="M3093" s="297">
        <f>'ENS TARDIO 201819'!$K3093-'ENS TARDIO 201819'!$I3093</f>
        <v/>
      </c>
      <c r="N3093" s="295" t="n"/>
      <c r="O3093" s="295" t="n"/>
      <c r="P3093" s="295" t="n"/>
      <c r="Q3093" s="295" t="n"/>
      <c r="R3093" s="295" t="n"/>
      <c r="S3093" s="295" t="n"/>
      <c r="T3093" s="295" t="n"/>
      <c r="U3093" s="295" t="n"/>
      <c r="V3093" s="295" t="n"/>
      <c r="W3093" s="295" t="n"/>
      <c r="X3093" s="290" t="inlineStr">
        <is>
          <t>Plot válido</t>
        </is>
      </c>
    </row>
    <row r="3094" hidden="1" ht="15.75" customHeight="1" s="412">
      <c r="A3094" s="294" t="n"/>
      <c r="B3094" s="294" t="n"/>
      <c r="C3094" s="294" t="n"/>
      <c r="D3094" s="294" t="n"/>
      <c r="E3094" s="294" t="n"/>
      <c r="F3094" s="295" t="n"/>
      <c r="G3094" s="295" t="n"/>
      <c r="H3094" s="296" t="n"/>
      <c r="I3094" s="295" t="n"/>
      <c r="J3094" s="296" t="n"/>
      <c r="K3094" s="295" t="n"/>
      <c r="L3094" s="297" t="n"/>
      <c r="M3094" s="297">
        <f>'ENS TARDIO 201819'!$K3094-'ENS TARDIO 201819'!$I3094</f>
        <v/>
      </c>
      <c r="N3094" s="295" t="n"/>
      <c r="O3094" s="295" t="n"/>
      <c r="P3094" s="295" t="n"/>
      <c r="Q3094" s="295" t="n"/>
      <c r="R3094" s="295" t="n"/>
      <c r="S3094" s="295" t="n"/>
      <c r="T3094" s="295" t="n"/>
      <c r="U3094" s="295" t="n"/>
      <c r="V3094" s="295" t="n"/>
      <c r="W3094" s="295" t="n"/>
      <c r="X3094" s="290" t="inlineStr">
        <is>
          <t>Plot válido</t>
        </is>
      </c>
    </row>
    <row r="3095" hidden="1" ht="15.75" customHeight="1" s="412">
      <c r="A3095" s="294" t="n"/>
      <c r="B3095" s="294" t="n"/>
      <c r="C3095" s="294" t="n"/>
      <c r="D3095" s="294" t="n"/>
      <c r="E3095" s="294" t="n"/>
      <c r="F3095" s="295" t="n"/>
      <c r="G3095" s="295" t="n"/>
      <c r="H3095" s="296" t="n"/>
      <c r="I3095" s="295" t="n"/>
      <c r="J3095" s="296" t="n"/>
      <c r="K3095" s="295" t="n"/>
      <c r="L3095" s="297" t="n"/>
      <c r="M3095" s="297">
        <f>'ENS TARDIO 201819'!$K3095-'ENS TARDIO 201819'!$I3095</f>
        <v/>
      </c>
      <c r="N3095" s="295" t="n"/>
      <c r="O3095" s="295" t="n"/>
      <c r="P3095" s="295" t="n"/>
      <c r="Q3095" s="295" t="n"/>
      <c r="R3095" s="295" t="n"/>
      <c r="S3095" s="295" t="n"/>
      <c r="T3095" s="295" t="n"/>
      <c r="U3095" s="295" t="n"/>
      <c r="V3095" s="295" t="n"/>
      <c r="W3095" s="295" t="n"/>
      <c r="X3095" s="290" t="inlineStr">
        <is>
          <t>Plot válido</t>
        </is>
      </c>
    </row>
    <row r="3096" hidden="1" ht="15.75" customHeight="1" s="412">
      <c r="A3096" s="294" t="n"/>
      <c r="B3096" s="294" t="n"/>
      <c r="C3096" s="294" t="n"/>
      <c r="D3096" s="294" t="n"/>
      <c r="E3096" s="294" t="n"/>
      <c r="F3096" s="295" t="n"/>
      <c r="G3096" s="295" t="n"/>
      <c r="H3096" s="296" t="n"/>
      <c r="I3096" s="295" t="n"/>
      <c r="J3096" s="296" t="n"/>
      <c r="K3096" s="295" t="n"/>
      <c r="L3096" s="297" t="n"/>
      <c r="M3096" s="297">
        <f>'ENS TARDIO 201819'!$K3096-'ENS TARDIO 201819'!$I3096</f>
        <v/>
      </c>
      <c r="N3096" s="295" t="n"/>
      <c r="O3096" s="295" t="n"/>
      <c r="P3096" s="295" t="n"/>
      <c r="Q3096" s="295" t="n"/>
      <c r="R3096" s="295" t="n"/>
      <c r="S3096" s="295" t="n"/>
      <c r="T3096" s="295" t="n"/>
      <c r="U3096" s="295" t="n"/>
      <c r="V3096" s="295" t="n"/>
      <c r="W3096" s="295" t="n"/>
      <c r="X3096" s="290" t="inlineStr">
        <is>
          <t>Plot válido</t>
        </is>
      </c>
    </row>
    <row r="3097" hidden="1" ht="15.75" customHeight="1" s="412">
      <c r="A3097" s="294" t="n"/>
      <c r="B3097" s="294" t="n"/>
      <c r="C3097" s="294" t="n"/>
      <c r="D3097" s="294" t="n"/>
      <c r="E3097" s="294" t="n"/>
      <c r="F3097" s="295" t="n"/>
      <c r="G3097" s="295" t="n"/>
      <c r="H3097" s="296" t="n"/>
      <c r="I3097" s="295" t="n"/>
      <c r="J3097" s="296" t="n"/>
      <c r="K3097" s="295" t="n"/>
      <c r="L3097" s="297" t="n"/>
      <c r="M3097" s="297">
        <f>'ENS TARDIO 201819'!$K3097-'ENS TARDIO 201819'!$I3097</f>
        <v/>
      </c>
      <c r="N3097" s="295" t="n"/>
      <c r="O3097" s="295" t="n"/>
      <c r="P3097" s="295" t="n"/>
      <c r="Q3097" s="295" t="n"/>
      <c r="R3097" s="295" t="n"/>
      <c r="S3097" s="295" t="n"/>
      <c r="T3097" s="295" t="n"/>
      <c r="U3097" s="295" t="n"/>
      <c r="V3097" s="295" t="n"/>
      <c r="W3097" s="295" t="n"/>
      <c r="X3097" s="290" t="inlineStr">
        <is>
          <t>Plot válido</t>
        </is>
      </c>
    </row>
    <row r="3098" hidden="1" ht="15.75" customHeight="1" s="412">
      <c r="A3098" s="294" t="n"/>
      <c r="B3098" s="294" t="n"/>
      <c r="C3098" s="294" t="n"/>
      <c r="D3098" s="294" t="n"/>
      <c r="E3098" s="294" t="n"/>
      <c r="F3098" s="295" t="n"/>
      <c r="G3098" s="295" t="n"/>
      <c r="H3098" s="296" t="n"/>
      <c r="I3098" s="295" t="n"/>
      <c r="J3098" s="296" t="n"/>
      <c r="K3098" s="295" t="n"/>
      <c r="L3098" s="297" t="n"/>
      <c r="M3098" s="297">
        <f>'ENS TARDIO 201819'!$K3098-'ENS TARDIO 201819'!$I3098</f>
        <v/>
      </c>
      <c r="N3098" s="295" t="n"/>
      <c r="O3098" s="295" t="n"/>
      <c r="P3098" s="295" t="n"/>
      <c r="Q3098" s="295" t="n"/>
      <c r="R3098" s="295" t="n"/>
      <c r="S3098" s="295" t="n"/>
      <c r="T3098" s="295" t="n"/>
      <c r="U3098" s="295" t="n"/>
      <c r="V3098" s="295" t="n"/>
      <c r="W3098" s="295" t="n"/>
      <c r="X3098" s="290" t="inlineStr">
        <is>
          <t>Plot válido</t>
        </is>
      </c>
    </row>
    <row r="3099" hidden="1" ht="15.75" customHeight="1" s="412">
      <c r="A3099" s="294" t="n"/>
      <c r="B3099" s="294" t="n"/>
      <c r="C3099" s="294" t="n"/>
      <c r="D3099" s="294" t="n"/>
      <c r="E3099" s="294" t="n"/>
      <c r="F3099" s="295" t="n"/>
      <c r="G3099" s="295" t="n"/>
      <c r="H3099" s="296" t="n"/>
      <c r="I3099" s="295" t="n"/>
      <c r="J3099" s="296" t="n"/>
      <c r="K3099" s="295" t="n"/>
      <c r="L3099" s="297" t="n"/>
      <c r="M3099" s="297">
        <f>'ENS TARDIO 201819'!$K3099-'ENS TARDIO 201819'!$I3099</f>
        <v/>
      </c>
      <c r="N3099" s="295" t="n"/>
      <c r="O3099" s="295" t="n"/>
      <c r="P3099" s="295" t="n"/>
      <c r="Q3099" s="295" t="n"/>
      <c r="R3099" s="295" t="n"/>
      <c r="S3099" s="295" t="n"/>
      <c r="T3099" s="295" t="n"/>
      <c r="U3099" s="295" t="n"/>
      <c r="V3099" s="295" t="n"/>
      <c r="W3099" s="295" t="n"/>
      <c r="X3099" s="290" t="inlineStr">
        <is>
          <t>Plot válido</t>
        </is>
      </c>
    </row>
    <row r="3100" hidden="1" ht="15.75" customHeight="1" s="412">
      <c r="A3100" s="294" t="n"/>
      <c r="B3100" s="294" t="n"/>
      <c r="C3100" s="294" t="n"/>
      <c r="D3100" s="294" t="n"/>
      <c r="E3100" s="294" t="n"/>
      <c r="F3100" s="295" t="n"/>
      <c r="G3100" s="295" t="n"/>
      <c r="H3100" s="296" t="n"/>
      <c r="I3100" s="295" t="n"/>
      <c r="J3100" s="296" t="n"/>
      <c r="K3100" s="295" t="n"/>
      <c r="L3100" s="297" t="n"/>
      <c r="M3100" s="297">
        <f>'ENS TARDIO 201819'!$K3100-'ENS TARDIO 201819'!$I3100</f>
        <v/>
      </c>
      <c r="N3100" s="295" t="n"/>
      <c r="O3100" s="295" t="n"/>
      <c r="P3100" s="295" t="n"/>
      <c r="Q3100" s="295" t="n"/>
      <c r="R3100" s="295" t="n"/>
      <c r="S3100" s="295" t="n"/>
      <c r="T3100" s="295" t="n"/>
      <c r="U3100" s="295" t="n"/>
      <c r="V3100" s="295" t="n"/>
      <c r="W3100" s="295" t="n"/>
      <c r="X3100" s="290" t="inlineStr">
        <is>
          <t>Se descarta</t>
        </is>
      </c>
    </row>
    <row r="3101" hidden="1" ht="15.75" customHeight="1" s="412">
      <c r="A3101" s="294" t="n"/>
      <c r="B3101" s="294" t="n"/>
      <c r="C3101" s="294" t="n"/>
      <c r="D3101" s="294" t="n"/>
      <c r="E3101" s="294" t="n"/>
      <c r="F3101" s="295" t="n"/>
      <c r="G3101" s="295" t="n"/>
      <c r="H3101" s="296" t="n"/>
      <c r="I3101" s="295" t="n"/>
      <c r="J3101" s="296" t="n"/>
      <c r="K3101" s="295" t="n"/>
      <c r="L3101" s="297" t="n"/>
      <c r="M3101" s="297">
        <f>'ENS TARDIO 201819'!$K3101-'ENS TARDIO 201819'!$I3101</f>
        <v/>
      </c>
      <c r="N3101" s="295" t="n"/>
      <c r="O3101" s="295" t="n"/>
      <c r="P3101" s="295" t="n"/>
      <c r="Q3101" s="295" t="n"/>
      <c r="R3101" s="295" t="n"/>
      <c r="S3101" s="295" t="n"/>
      <c r="T3101" s="295" t="n"/>
      <c r="U3101" s="295" t="n"/>
      <c r="V3101" s="295" t="n"/>
      <c r="W3101" s="295" t="n"/>
      <c r="X3101" s="290" t="inlineStr">
        <is>
          <t>Se descarta</t>
        </is>
      </c>
    </row>
    <row r="3102" hidden="1" ht="15.75" customHeight="1" s="412">
      <c r="A3102" s="294" t="n"/>
      <c r="B3102" s="294" t="n"/>
      <c r="C3102" s="294" t="n"/>
      <c r="D3102" s="294" t="n"/>
      <c r="E3102" s="294" t="n"/>
      <c r="F3102" s="295" t="n"/>
      <c r="G3102" s="295" t="n"/>
      <c r="H3102" s="296" t="n"/>
      <c r="I3102" s="295" t="n"/>
      <c r="J3102" s="296" t="n"/>
      <c r="K3102" s="295" t="n"/>
      <c r="L3102" s="297" t="n"/>
      <c r="M3102" s="297">
        <f>'ENS TARDIO 201819'!$K3102-'ENS TARDIO 201819'!$I3102</f>
        <v/>
      </c>
      <c r="N3102" s="295" t="n"/>
      <c r="O3102" s="295" t="n"/>
      <c r="P3102" s="295" t="n"/>
      <c r="Q3102" s="295" t="n"/>
      <c r="R3102" s="295" t="n"/>
      <c r="S3102" s="295" t="n"/>
      <c r="T3102" s="295" t="n"/>
      <c r="U3102" s="295" t="n"/>
      <c r="V3102" s="295" t="n"/>
      <c r="W3102" s="295" t="n"/>
      <c r="X3102" s="290" t="inlineStr">
        <is>
          <t>Se descarta</t>
        </is>
      </c>
    </row>
    <row r="3103" hidden="1" ht="15.75" customHeight="1" s="412">
      <c r="A3103" s="294" t="n"/>
      <c r="B3103" s="294" t="n"/>
      <c r="C3103" s="294" t="n"/>
      <c r="D3103" s="294" t="n"/>
      <c r="E3103" s="294" t="n"/>
      <c r="F3103" s="295" t="n"/>
      <c r="G3103" s="295" t="n"/>
      <c r="H3103" s="296" t="n"/>
      <c r="I3103" s="295" t="n"/>
      <c r="J3103" s="296" t="n"/>
      <c r="K3103" s="295" t="n"/>
      <c r="L3103" s="297" t="n"/>
      <c r="M3103" s="297">
        <f>'ENS TARDIO 201819'!$K3103-'ENS TARDIO 201819'!$I3103</f>
        <v/>
      </c>
      <c r="N3103" s="295" t="n"/>
      <c r="O3103" s="295" t="n"/>
      <c r="P3103" s="295" t="n"/>
      <c r="Q3103" s="295" t="n"/>
      <c r="R3103" s="295" t="n"/>
      <c r="S3103" s="295" t="n"/>
      <c r="T3103" s="295" t="n"/>
      <c r="U3103" s="295" t="n"/>
      <c r="V3103" s="295" t="n"/>
      <c r="W3103" s="295" t="n"/>
      <c r="X3103" s="290" t="inlineStr">
        <is>
          <t>Se descarta</t>
        </is>
      </c>
    </row>
    <row r="3104" hidden="1" ht="15.75" customHeight="1" s="412">
      <c r="A3104" s="294" t="n"/>
      <c r="B3104" s="294" t="n"/>
      <c r="C3104" s="294" t="n"/>
      <c r="D3104" s="294" t="n"/>
      <c r="E3104" s="294" t="n"/>
      <c r="F3104" s="295" t="n"/>
      <c r="G3104" s="295" t="n"/>
      <c r="H3104" s="296" t="n"/>
      <c r="I3104" s="295" t="n"/>
      <c r="J3104" s="296" t="n"/>
      <c r="K3104" s="295" t="n"/>
      <c r="L3104" s="297" t="n"/>
      <c r="M3104" s="297">
        <f>'ENS TARDIO 201819'!$K3104-'ENS TARDIO 201819'!$I3104</f>
        <v/>
      </c>
      <c r="N3104" s="295" t="n"/>
      <c r="O3104" s="295" t="n"/>
      <c r="P3104" s="295" t="n"/>
      <c r="Q3104" s="295" t="n"/>
      <c r="R3104" s="295" t="n"/>
      <c r="S3104" s="295" t="n"/>
      <c r="T3104" s="295" t="n"/>
      <c r="U3104" s="295" t="n"/>
      <c r="V3104" s="295" t="n"/>
      <c r="W3104" s="295" t="n"/>
      <c r="X3104" s="290" t="inlineStr">
        <is>
          <t>Se descarta</t>
        </is>
      </c>
    </row>
    <row r="3105" hidden="1" ht="15.75" customHeight="1" s="412">
      <c r="A3105" s="294" t="n"/>
      <c r="B3105" s="294" t="n"/>
      <c r="C3105" s="294" t="n"/>
      <c r="D3105" s="294" t="n"/>
      <c r="E3105" s="294" t="n"/>
      <c r="F3105" s="295" t="n"/>
      <c r="G3105" s="295" t="n"/>
      <c r="H3105" s="296" t="n"/>
      <c r="I3105" s="295" t="n"/>
      <c r="J3105" s="296" t="n"/>
      <c r="K3105" s="295" t="n"/>
      <c r="L3105" s="297" t="n"/>
      <c r="M3105" s="297">
        <f>'ENS TARDIO 201819'!$K3105-'ENS TARDIO 201819'!$I3105</f>
        <v/>
      </c>
      <c r="N3105" s="295" t="n"/>
      <c r="O3105" s="295" t="n"/>
      <c r="P3105" s="295" t="n"/>
      <c r="Q3105" s="295" t="n"/>
      <c r="R3105" s="295" t="n"/>
      <c r="S3105" s="295" t="n"/>
      <c r="T3105" s="295" t="n"/>
      <c r="U3105" s="295" t="n"/>
      <c r="V3105" s="295" t="n"/>
      <c r="W3105" s="295" t="n"/>
      <c r="X3105" s="290" t="inlineStr">
        <is>
          <t>Se descarta</t>
        </is>
      </c>
    </row>
    <row r="3106" hidden="1" ht="15.75" customHeight="1" s="412">
      <c r="A3106" s="294" t="n"/>
      <c r="B3106" s="294" t="n"/>
      <c r="C3106" s="294" t="n"/>
      <c r="D3106" s="294" t="n"/>
      <c r="E3106" s="294" t="n"/>
      <c r="F3106" s="295" t="n"/>
      <c r="G3106" s="295" t="n"/>
      <c r="H3106" s="296" t="n"/>
      <c r="I3106" s="295" t="n"/>
      <c r="J3106" s="296" t="n"/>
      <c r="K3106" s="295" t="n"/>
      <c r="L3106" s="297" t="n"/>
      <c r="M3106" s="297">
        <f>'ENS TARDIO 201819'!$K3106-'ENS TARDIO 201819'!$I3106</f>
        <v/>
      </c>
      <c r="N3106" s="295" t="n"/>
      <c r="O3106" s="295" t="n"/>
      <c r="P3106" s="295" t="n"/>
      <c r="Q3106" s="295" t="n"/>
      <c r="R3106" s="295" t="n"/>
      <c r="S3106" s="295" t="n"/>
      <c r="T3106" s="295" t="n"/>
      <c r="U3106" s="295" t="n"/>
      <c r="V3106" s="295" t="n"/>
      <c r="W3106" s="295" t="n"/>
      <c r="X3106" s="290" t="inlineStr">
        <is>
          <t>Se descarta</t>
        </is>
      </c>
    </row>
    <row r="3107" hidden="1" ht="15.75" customHeight="1" s="412">
      <c r="A3107" s="294" t="n"/>
      <c r="B3107" s="294" t="n"/>
      <c r="C3107" s="294" t="n"/>
      <c r="D3107" s="294" t="n"/>
      <c r="E3107" s="294" t="n"/>
      <c r="F3107" s="295" t="n"/>
      <c r="G3107" s="295" t="n"/>
      <c r="H3107" s="296" t="n"/>
      <c r="I3107" s="295" t="n"/>
      <c r="J3107" s="296" t="n"/>
      <c r="K3107" s="295" t="n"/>
      <c r="L3107" s="297" t="n"/>
      <c r="M3107" s="297">
        <f>'ENS TARDIO 201819'!$K3107-'ENS TARDIO 201819'!$I3107</f>
        <v/>
      </c>
      <c r="N3107" s="295" t="n"/>
      <c r="O3107" s="295" t="n"/>
      <c r="P3107" s="295" t="n"/>
      <c r="Q3107" s="295" t="n"/>
      <c r="R3107" s="295" t="n"/>
      <c r="S3107" s="295" t="n"/>
      <c r="T3107" s="295" t="n"/>
      <c r="U3107" s="295" t="n"/>
      <c r="V3107" s="295" t="n"/>
      <c r="W3107" s="295" t="n"/>
      <c r="X3107" s="290" t="inlineStr">
        <is>
          <t>Se descarta</t>
        </is>
      </c>
    </row>
    <row r="3108" hidden="1" ht="15.75" customHeight="1" s="412">
      <c r="A3108" s="294" t="n"/>
      <c r="B3108" s="294" t="n"/>
      <c r="C3108" s="294" t="n"/>
      <c r="D3108" s="294" t="n"/>
      <c r="E3108" s="294" t="n"/>
      <c r="F3108" s="295" t="n"/>
      <c r="G3108" s="295" t="n"/>
      <c r="H3108" s="296" t="n"/>
      <c r="I3108" s="295" t="n"/>
      <c r="J3108" s="296" t="n"/>
      <c r="K3108" s="295" t="n"/>
      <c r="L3108" s="297" t="n"/>
      <c r="M3108" s="297">
        <f>'ENS TARDIO 201819'!$K3108-'ENS TARDIO 201819'!$I3108</f>
        <v/>
      </c>
      <c r="N3108" s="295" t="n"/>
      <c r="O3108" s="295" t="n"/>
      <c r="P3108" s="295" t="n"/>
      <c r="Q3108" s="295" t="n"/>
      <c r="R3108" s="295" t="n"/>
      <c r="S3108" s="295" t="n"/>
      <c r="T3108" s="295" t="n"/>
      <c r="U3108" s="295" t="n"/>
      <c r="V3108" s="295" t="n"/>
      <c r="W3108" s="295" t="n"/>
      <c r="X3108" s="290" t="inlineStr">
        <is>
          <t>Se descarta</t>
        </is>
      </c>
    </row>
    <row r="3109" hidden="1" ht="15.75" customHeight="1" s="412">
      <c r="A3109" s="294" t="n"/>
      <c r="B3109" s="294" t="n"/>
      <c r="C3109" s="294" t="n"/>
      <c r="D3109" s="294" t="n"/>
      <c r="E3109" s="294" t="n"/>
      <c r="F3109" s="295" t="n"/>
      <c r="G3109" s="295" t="n"/>
      <c r="H3109" s="296" t="n"/>
      <c r="I3109" s="295" t="n"/>
      <c r="J3109" s="296" t="n"/>
      <c r="K3109" s="295" t="n"/>
      <c r="L3109" s="297" t="n"/>
      <c r="M3109" s="297">
        <f>'ENS TARDIO 201819'!$K3109-'ENS TARDIO 201819'!$I3109</f>
        <v/>
      </c>
      <c r="N3109" s="295" t="n"/>
      <c r="O3109" s="295" t="n"/>
      <c r="P3109" s="295" t="n"/>
      <c r="Q3109" s="295" t="n"/>
      <c r="R3109" s="295" t="n"/>
      <c r="S3109" s="295" t="n"/>
      <c r="T3109" s="295" t="n"/>
      <c r="U3109" s="295" t="n"/>
      <c r="V3109" s="295" t="n"/>
      <c r="W3109" s="295" t="n"/>
      <c r="X3109" s="290" t="inlineStr">
        <is>
          <t>Se descarta</t>
        </is>
      </c>
    </row>
    <row r="3110" hidden="1" ht="15.75" customHeight="1" s="412">
      <c r="A3110" s="294" t="n"/>
      <c r="B3110" s="294" t="n"/>
      <c r="C3110" s="294" t="n"/>
      <c r="D3110" s="294" t="n"/>
      <c r="E3110" s="294" t="n"/>
      <c r="F3110" s="295" t="n"/>
      <c r="G3110" s="295" t="n"/>
      <c r="H3110" s="296" t="n"/>
      <c r="I3110" s="295" t="n"/>
      <c r="J3110" s="296" t="n"/>
      <c r="K3110" s="295" t="n"/>
      <c r="L3110" s="297" t="n"/>
      <c r="M3110" s="297">
        <f>'ENS TARDIO 201819'!$K3110-'ENS TARDIO 201819'!$I3110</f>
        <v/>
      </c>
      <c r="N3110" s="295" t="n"/>
      <c r="O3110" s="295" t="n"/>
      <c r="P3110" s="295" t="n"/>
      <c r="Q3110" s="295" t="n"/>
      <c r="R3110" s="295" t="n"/>
      <c r="S3110" s="295" t="n"/>
      <c r="T3110" s="295" t="n"/>
      <c r="U3110" s="295" t="n"/>
      <c r="V3110" s="295" t="n"/>
      <c r="W3110" s="295" t="n"/>
      <c r="X3110" s="290" t="inlineStr">
        <is>
          <t>Se descarta</t>
        </is>
      </c>
    </row>
    <row r="3111" hidden="1" ht="15.75" customHeight="1" s="412">
      <c r="A3111" s="294" t="n"/>
      <c r="B3111" s="294" t="n"/>
      <c r="C3111" s="294" t="n"/>
      <c r="D3111" s="294" t="n"/>
      <c r="E3111" s="294" t="n"/>
      <c r="F3111" s="295" t="n"/>
      <c r="G3111" s="295" t="n"/>
      <c r="H3111" s="296" t="n"/>
      <c r="I3111" s="295" t="n"/>
      <c r="J3111" s="296" t="n"/>
      <c r="K3111" s="295" t="n"/>
      <c r="L3111" s="297" t="n"/>
      <c r="M3111" s="297">
        <f>'ENS TARDIO 201819'!$K3111-'ENS TARDIO 201819'!$I3111</f>
        <v/>
      </c>
      <c r="N3111" s="295" t="n"/>
      <c r="O3111" s="295" t="n"/>
      <c r="P3111" s="295" t="n"/>
      <c r="Q3111" s="295" t="n"/>
      <c r="R3111" s="295" t="n"/>
      <c r="S3111" s="295" t="n"/>
      <c r="T3111" s="295" t="n"/>
      <c r="U3111" s="295" t="n"/>
      <c r="V3111" s="295" t="n"/>
      <c r="W3111" s="295" t="n"/>
      <c r="X3111" s="290" t="inlineStr">
        <is>
          <t>Se descarta</t>
        </is>
      </c>
    </row>
    <row r="3112" hidden="1" ht="15.75" customHeight="1" s="412">
      <c r="A3112" s="294" t="n"/>
      <c r="B3112" s="294" t="n"/>
      <c r="C3112" s="294" t="n"/>
      <c r="D3112" s="294" t="n"/>
      <c r="E3112" s="294" t="n"/>
      <c r="F3112" s="295" t="n"/>
      <c r="G3112" s="295" t="n"/>
      <c r="H3112" s="296" t="n"/>
      <c r="I3112" s="295" t="n"/>
      <c r="J3112" s="296" t="n"/>
      <c r="K3112" s="295" t="n"/>
      <c r="L3112" s="297" t="n"/>
      <c r="M3112" s="297">
        <f>'ENS TARDIO 201819'!$K3112-'ENS TARDIO 201819'!$I3112</f>
        <v/>
      </c>
      <c r="N3112" s="295" t="n"/>
      <c r="O3112" s="295" t="n"/>
      <c r="P3112" s="295" t="n"/>
      <c r="Q3112" s="295" t="n"/>
      <c r="R3112" s="295" t="n"/>
      <c r="S3112" s="295" t="n"/>
      <c r="T3112" s="295" t="n"/>
      <c r="U3112" s="295" t="n"/>
      <c r="V3112" s="295" t="n"/>
      <c r="W3112" s="295" t="n"/>
      <c r="X3112" s="290" t="inlineStr">
        <is>
          <t>Se descarta</t>
        </is>
      </c>
    </row>
    <row r="3113" hidden="1" ht="15.75" customHeight="1" s="412">
      <c r="A3113" s="294" t="n"/>
      <c r="B3113" s="294" t="n"/>
      <c r="C3113" s="294" t="n"/>
      <c r="D3113" s="294" t="n"/>
      <c r="E3113" s="294" t="n"/>
      <c r="F3113" s="295" t="n"/>
      <c r="G3113" s="295" t="n"/>
      <c r="H3113" s="296" t="n"/>
      <c r="I3113" s="295" t="n"/>
      <c r="J3113" s="296" t="n"/>
      <c r="K3113" s="295" t="n"/>
      <c r="L3113" s="297" t="n"/>
      <c r="M3113" s="297">
        <f>'ENS TARDIO 201819'!$K3113-'ENS TARDIO 201819'!$I3113</f>
        <v/>
      </c>
      <c r="N3113" s="295" t="n"/>
      <c r="O3113" s="295" t="n"/>
      <c r="P3113" s="295" t="n"/>
      <c r="Q3113" s="295" t="n"/>
      <c r="R3113" s="295" t="n"/>
      <c r="S3113" s="295" t="n"/>
      <c r="T3113" s="295" t="n"/>
      <c r="U3113" s="295" t="n"/>
      <c r="V3113" s="295" t="n"/>
      <c r="W3113" s="295" t="n"/>
      <c r="X3113" s="290" t="inlineStr">
        <is>
          <t>Se descarta</t>
        </is>
      </c>
    </row>
    <row r="3114" hidden="1" ht="15.75" customHeight="1" s="412">
      <c r="A3114" s="294" t="n"/>
      <c r="B3114" s="294" t="n"/>
      <c r="C3114" s="294" t="n"/>
      <c r="D3114" s="294" t="n"/>
      <c r="E3114" s="294" t="n"/>
      <c r="F3114" s="295" t="n"/>
      <c r="G3114" s="295" t="n"/>
      <c r="H3114" s="296" t="n"/>
      <c r="I3114" s="295" t="n"/>
      <c r="J3114" s="296" t="n"/>
      <c r="K3114" s="295" t="n"/>
      <c r="L3114" s="297" t="n"/>
      <c r="M3114" s="297">
        <f>'ENS TARDIO 201819'!$K3114-'ENS TARDIO 201819'!$I3114</f>
        <v/>
      </c>
      <c r="N3114" s="295" t="n"/>
      <c r="O3114" s="295" t="n"/>
      <c r="P3114" s="295" t="n"/>
      <c r="Q3114" s="295" t="n"/>
      <c r="R3114" s="295" t="n"/>
      <c r="S3114" s="295" t="n"/>
      <c r="T3114" s="295" t="n"/>
      <c r="U3114" s="295" t="n"/>
      <c r="V3114" s="295" t="n"/>
      <c r="W3114" s="295" t="n"/>
      <c r="X3114" s="290" t="inlineStr">
        <is>
          <t>Se descarta</t>
        </is>
      </c>
    </row>
    <row r="3115" hidden="1" ht="15.75" customHeight="1" s="412">
      <c r="A3115" s="294" t="n"/>
      <c r="B3115" s="294" t="n"/>
      <c r="C3115" s="294" t="n"/>
      <c r="D3115" s="294" t="n"/>
      <c r="E3115" s="294" t="n"/>
      <c r="F3115" s="295" t="n"/>
      <c r="G3115" s="295" t="n"/>
      <c r="H3115" s="296" t="n"/>
      <c r="I3115" s="295" t="n"/>
      <c r="J3115" s="296" t="n"/>
      <c r="K3115" s="295" t="n"/>
      <c r="L3115" s="297" t="n"/>
      <c r="M3115" s="297">
        <f>'ENS TARDIO 201819'!$K3115-'ENS TARDIO 201819'!$I3115</f>
        <v/>
      </c>
      <c r="N3115" s="295" t="n"/>
      <c r="O3115" s="295" t="n"/>
      <c r="P3115" s="295" t="n"/>
      <c r="Q3115" s="295" t="n"/>
      <c r="R3115" s="295" t="n"/>
      <c r="S3115" s="295" t="n"/>
      <c r="T3115" s="295" t="n"/>
      <c r="U3115" s="295" t="n"/>
      <c r="V3115" s="295" t="n"/>
      <c r="W3115" s="295" t="n"/>
      <c r="X3115" s="290" t="inlineStr">
        <is>
          <t>Se descarta</t>
        </is>
      </c>
    </row>
    <row r="3116" hidden="1" ht="15.75" customHeight="1" s="412">
      <c r="A3116" s="294" t="n"/>
      <c r="B3116" s="294" t="n"/>
      <c r="C3116" s="294" t="n"/>
      <c r="D3116" s="294" t="n"/>
      <c r="E3116" s="294" t="n"/>
      <c r="F3116" s="295" t="n"/>
      <c r="G3116" s="295" t="n"/>
      <c r="H3116" s="296" t="n"/>
      <c r="I3116" s="295" t="n"/>
      <c r="J3116" s="296" t="n"/>
      <c r="K3116" s="295" t="n"/>
      <c r="L3116" s="297" t="n"/>
      <c r="M3116" s="297">
        <f>'ENS TARDIO 201819'!$K3116-'ENS TARDIO 201819'!$I3116</f>
        <v/>
      </c>
      <c r="N3116" s="295" t="n"/>
      <c r="O3116" s="295" t="n"/>
      <c r="P3116" s="295" t="n"/>
      <c r="Q3116" s="295" t="n"/>
      <c r="R3116" s="295" t="n"/>
      <c r="S3116" s="295" t="n"/>
      <c r="T3116" s="295" t="n"/>
      <c r="U3116" s="295" t="n"/>
      <c r="V3116" s="295" t="n"/>
      <c r="W3116" s="295" t="n"/>
      <c r="X3116" s="290" t="inlineStr">
        <is>
          <t>Se descarta</t>
        </is>
      </c>
    </row>
    <row r="3117" hidden="1" ht="15.75" customHeight="1" s="412">
      <c r="A3117" s="294" t="n"/>
      <c r="B3117" s="294" t="n"/>
      <c r="C3117" s="294" t="n"/>
      <c r="D3117" s="294" t="n"/>
      <c r="E3117" s="294" t="n"/>
      <c r="F3117" s="295" t="n"/>
      <c r="G3117" s="295" t="n"/>
      <c r="H3117" s="296" t="n"/>
      <c r="I3117" s="295" t="n"/>
      <c r="J3117" s="296" t="n"/>
      <c r="K3117" s="295" t="n"/>
      <c r="L3117" s="297" t="n"/>
      <c r="M3117" s="297">
        <f>'ENS TARDIO 201819'!$K3117-'ENS TARDIO 201819'!$I3117</f>
        <v/>
      </c>
      <c r="N3117" s="295" t="n"/>
      <c r="O3117" s="295" t="n"/>
      <c r="P3117" s="295" t="n"/>
      <c r="Q3117" s="295" t="n"/>
      <c r="R3117" s="295" t="n"/>
      <c r="S3117" s="295" t="n"/>
      <c r="T3117" s="295" t="n"/>
      <c r="U3117" s="295" t="n"/>
      <c r="V3117" s="295" t="n"/>
      <c r="W3117" s="295" t="n"/>
      <c r="X3117" s="290" t="inlineStr">
        <is>
          <t>Se descarta</t>
        </is>
      </c>
    </row>
    <row r="3118" hidden="1" ht="15.75" customHeight="1" s="412">
      <c r="A3118" s="294" t="n"/>
      <c r="B3118" s="294" t="n"/>
      <c r="C3118" s="294" t="n"/>
      <c r="D3118" s="294" t="n"/>
      <c r="E3118" s="294" t="n"/>
      <c r="F3118" s="295" t="n"/>
      <c r="G3118" s="295" t="n"/>
      <c r="H3118" s="296" t="n"/>
      <c r="I3118" s="295" t="n"/>
      <c r="J3118" s="296" t="n"/>
      <c r="K3118" s="295" t="n"/>
      <c r="L3118" s="297" t="n"/>
      <c r="M3118" s="297">
        <f>'ENS TARDIO 201819'!$K3118-'ENS TARDIO 201819'!$I3118</f>
        <v/>
      </c>
      <c r="N3118" s="295" t="n"/>
      <c r="O3118" s="295" t="n"/>
      <c r="P3118" s="295" t="n"/>
      <c r="Q3118" s="295" t="n"/>
      <c r="R3118" s="295" t="n"/>
      <c r="S3118" s="295" t="n"/>
      <c r="T3118" s="295" t="n"/>
      <c r="U3118" s="295" t="n"/>
      <c r="V3118" s="295" t="n"/>
      <c r="W3118" s="295" t="n"/>
      <c r="X3118" s="290" t="inlineStr">
        <is>
          <t>Se descarta</t>
        </is>
      </c>
    </row>
    <row r="3119" hidden="1" ht="15.75" customHeight="1" s="412">
      <c r="A3119" s="294" t="n"/>
      <c r="B3119" s="294" t="n"/>
      <c r="C3119" s="294" t="n"/>
      <c r="D3119" s="294" t="n"/>
      <c r="E3119" s="294" t="n"/>
      <c r="F3119" s="295" t="n"/>
      <c r="G3119" s="295" t="n"/>
      <c r="H3119" s="296" t="n"/>
      <c r="I3119" s="295" t="n"/>
      <c r="J3119" s="296" t="n"/>
      <c r="K3119" s="295" t="n"/>
      <c r="L3119" s="297" t="n"/>
      <c r="M3119" s="297">
        <f>'ENS TARDIO 201819'!$K3119-'ENS TARDIO 201819'!$I3119</f>
        <v/>
      </c>
      <c r="N3119" s="295" t="n"/>
      <c r="O3119" s="295" t="n"/>
      <c r="P3119" s="295" t="n"/>
      <c r="Q3119" s="295" t="n"/>
      <c r="R3119" s="295" t="n"/>
      <c r="S3119" s="295" t="n"/>
      <c r="T3119" s="295" t="n"/>
      <c r="U3119" s="295" t="n"/>
      <c r="V3119" s="295" t="n"/>
      <c r="W3119" s="295" t="n"/>
      <c r="X3119" s="290" t="inlineStr">
        <is>
          <t>Se descarta</t>
        </is>
      </c>
    </row>
    <row r="3120" hidden="1" ht="15.75" customHeight="1" s="412">
      <c r="A3120" s="294" t="n"/>
      <c r="B3120" s="294" t="n"/>
      <c r="C3120" s="294" t="n"/>
      <c r="D3120" s="294" t="n"/>
      <c r="E3120" s="294" t="n"/>
      <c r="F3120" s="295" t="n"/>
      <c r="G3120" s="295" t="n"/>
      <c r="H3120" s="296" t="n"/>
      <c r="I3120" s="295" t="n"/>
      <c r="J3120" s="296" t="n"/>
      <c r="K3120" s="295" t="n"/>
      <c r="L3120" s="297" t="n"/>
      <c r="M3120" s="297">
        <f>'ENS TARDIO 201819'!$K3120-'ENS TARDIO 201819'!$I3120</f>
        <v/>
      </c>
      <c r="N3120" s="295" t="n"/>
      <c r="O3120" s="295" t="n"/>
      <c r="P3120" s="295" t="n"/>
      <c r="Q3120" s="295" t="n"/>
      <c r="R3120" s="295" t="n"/>
      <c r="S3120" s="295" t="n"/>
      <c r="T3120" s="295" t="n"/>
      <c r="U3120" s="295" t="n"/>
      <c r="V3120" s="295" t="n"/>
      <c r="W3120" s="295" t="n"/>
      <c r="X3120" s="290" t="inlineStr">
        <is>
          <t>Se descarta</t>
        </is>
      </c>
    </row>
    <row r="3121" hidden="1" ht="15.75" customHeight="1" s="412">
      <c r="A3121" s="294" t="n"/>
      <c r="B3121" s="294" t="n"/>
      <c r="C3121" s="294" t="n"/>
      <c r="D3121" s="294" t="n"/>
      <c r="E3121" s="294" t="n"/>
      <c r="F3121" s="295" t="n"/>
      <c r="G3121" s="295" t="n"/>
      <c r="H3121" s="296" t="n"/>
      <c r="I3121" s="295" t="n"/>
      <c r="J3121" s="296" t="n"/>
      <c r="K3121" s="295" t="n"/>
      <c r="L3121" s="297" t="n"/>
      <c r="M3121" s="297">
        <f>'ENS TARDIO 201819'!$K3121-'ENS TARDIO 201819'!$I3121</f>
        <v/>
      </c>
      <c r="N3121" s="295" t="n"/>
      <c r="O3121" s="295" t="n"/>
      <c r="P3121" s="295" t="n"/>
      <c r="Q3121" s="295" t="n"/>
      <c r="R3121" s="295" t="n"/>
      <c r="S3121" s="295" t="n"/>
      <c r="T3121" s="295" t="n"/>
      <c r="U3121" s="295" t="n"/>
      <c r="V3121" s="295" t="n"/>
      <c r="W3121" s="295" t="n"/>
      <c r="X3121" s="290" t="inlineStr">
        <is>
          <t>Se descarta</t>
        </is>
      </c>
    </row>
    <row r="3122" hidden="1" ht="15.75" customHeight="1" s="412">
      <c r="A3122" s="294" t="n"/>
      <c r="B3122" s="294" t="n"/>
      <c r="C3122" s="294" t="n"/>
      <c r="D3122" s="294" t="n"/>
      <c r="E3122" s="294" t="n"/>
      <c r="F3122" s="295" t="n"/>
      <c r="G3122" s="295" t="n"/>
      <c r="H3122" s="296" t="n"/>
      <c r="I3122" s="295" t="n"/>
      <c r="J3122" s="296" t="n"/>
      <c r="K3122" s="295" t="n"/>
      <c r="L3122" s="297" t="n"/>
      <c r="M3122" s="297">
        <f>'ENS TARDIO 201819'!$K3122-'ENS TARDIO 201819'!$I3122</f>
        <v/>
      </c>
      <c r="N3122" s="295" t="n"/>
      <c r="O3122" s="295" t="n"/>
      <c r="P3122" s="295" t="n"/>
      <c r="Q3122" s="295" t="n"/>
      <c r="R3122" s="295" t="n"/>
      <c r="S3122" s="295" t="n"/>
      <c r="T3122" s="295" t="n"/>
      <c r="U3122" s="295" t="n"/>
      <c r="V3122" s="295" t="n"/>
      <c r="W3122" s="295" t="n"/>
      <c r="X3122" s="290" t="inlineStr">
        <is>
          <t>Se descarta</t>
        </is>
      </c>
    </row>
    <row r="3123" hidden="1" ht="15.75" customHeight="1" s="412">
      <c r="A3123" s="294" t="n"/>
      <c r="B3123" s="294" t="n"/>
      <c r="C3123" s="294" t="n"/>
      <c r="D3123" s="294" t="n"/>
      <c r="E3123" s="294" t="n"/>
      <c r="F3123" s="295" t="n"/>
      <c r="G3123" s="295" t="n"/>
      <c r="H3123" s="296" t="n"/>
      <c r="I3123" s="295" t="n"/>
      <c r="J3123" s="296" t="n"/>
      <c r="K3123" s="295" t="n"/>
      <c r="L3123" s="297" t="n"/>
      <c r="M3123" s="297">
        <f>'ENS TARDIO 201819'!$K3123-'ENS TARDIO 201819'!$I3123</f>
        <v/>
      </c>
      <c r="N3123" s="295" t="n"/>
      <c r="O3123" s="295" t="n"/>
      <c r="P3123" s="295" t="n"/>
      <c r="Q3123" s="295" t="n"/>
      <c r="R3123" s="295" t="n"/>
      <c r="S3123" s="295" t="n"/>
      <c r="T3123" s="295" t="n"/>
      <c r="U3123" s="295" t="n"/>
      <c r="V3123" s="295" t="n"/>
      <c r="W3123" s="295" t="n"/>
      <c r="X3123" s="290" t="inlineStr">
        <is>
          <t>Se descarta</t>
        </is>
      </c>
    </row>
    <row r="3124" hidden="1" ht="15.75" customHeight="1" s="412">
      <c r="A3124" s="294" t="n"/>
      <c r="B3124" s="294" t="n"/>
      <c r="C3124" s="294" t="n"/>
      <c r="D3124" s="294" t="n"/>
      <c r="E3124" s="294" t="n"/>
      <c r="F3124" s="295" t="n"/>
      <c r="G3124" s="295" t="n"/>
      <c r="H3124" s="296" t="n"/>
      <c r="I3124" s="295" t="n"/>
      <c r="J3124" s="296" t="n"/>
      <c r="K3124" s="295" t="n"/>
      <c r="L3124" s="297" t="n"/>
      <c r="M3124" s="297">
        <f>'ENS TARDIO 201819'!$K3124-'ENS TARDIO 201819'!$I3124</f>
        <v/>
      </c>
      <c r="N3124" s="295" t="n"/>
      <c r="O3124" s="295" t="n"/>
      <c r="P3124" s="295" t="n"/>
      <c r="Q3124" s="295" t="n"/>
      <c r="R3124" s="295" t="n"/>
      <c r="S3124" s="295" t="n"/>
      <c r="T3124" s="295" t="n"/>
      <c r="U3124" s="295" t="n"/>
      <c r="V3124" s="295" t="n"/>
      <c r="W3124" s="295" t="n"/>
      <c r="X3124" s="290" t="inlineStr">
        <is>
          <t>Se descarta</t>
        </is>
      </c>
    </row>
    <row r="3125" hidden="1" ht="15.75" customHeight="1" s="412">
      <c r="A3125" s="294" t="n"/>
      <c r="B3125" s="294" t="n"/>
      <c r="C3125" s="294" t="n"/>
      <c r="D3125" s="294" t="n"/>
      <c r="E3125" s="294" t="n"/>
      <c r="F3125" s="295" t="n"/>
      <c r="G3125" s="295" t="n"/>
      <c r="H3125" s="296" t="n"/>
      <c r="I3125" s="295" t="n"/>
      <c r="J3125" s="296" t="n"/>
      <c r="K3125" s="295" t="n"/>
      <c r="L3125" s="297" t="n"/>
      <c r="M3125" s="297">
        <f>'ENS TARDIO 201819'!$K3125-'ENS TARDIO 201819'!$I3125</f>
        <v/>
      </c>
      <c r="N3125" s="295" t="n"/>
      <c r="O3125" s="295" t="n"/>
      <c r="P3125" s="295" t="n"/>
      <c r="Q3125" s="295" t="n"/>
      <c r="R3125" s="295" t="n"/>
      <c r="S3125" s="295" t="n"/>
      <c r="T3125" s="295" t="n"/>
      <c r="U3125" s="295" t="n"/>
      <c r="V3125" s="295" t="n"/>
      <c r="W3125" s="295" t="n"/>
      <c r="X3125" s="290" t="inlineStr">
        <is>
          <t>Se descarta</t>
        </is>
      </c>
    </row>
    <row r="3126" hidden="1" ht="15.75" customHeight="1" s="412">
      <c r="A3126" s="294" t="n"/>
      <c r="B3126" s="294" t="n"/>
      <c r="C3126" s="294" t="n"/>
      <c r="D3126" s="294" t="n"/>
      <c r="E3126" s="294" t="n"/>
      <c r="F3126" s="295" t="n"/>
      <c r="G3126" s="295" t="n"/>
      <c r="H3126" s="296" t="n"/>
      <c r="I3126" s="295" t="n"/>
      <c r="J3126" s="296" t="n"/>
      <c r="K3126" s="295" t="n"/>
      <c r="L3126" s="297" t="n"/>
      <c r="M3126" s="297">
        <f>'ENS TARDIO 201819'!$K3126-'ENS TARDIO 201819'!$I3126</f>
        <v/>
      </c>
      <c r="N3126" s="295" t="n"/>
      <c r="O3126" s="295" t="n"/>
      <c r="P3126" s="295" t="n"/>
      <c r="Q3126" s="295" t="n"/>
      <c r="R3126" s="295" t="n"/>
      <c r="S3126" s="295" t="n"/>
      <c r="T3126" s="295" t="n"/>
      <c r="U3126" s="295" t="n"/>
      <c r="V3126" s="295" t="n"/>
      <c r="W3126" s="295" t="n"/>
      <c r="X3126" s="290" t="inlineStr">
        <is>
          <t>Plot válido</t>
        </is>
      </c>
    </row>
    <row r="3127" hidden="1" ht="15.75" customHeight="1" s="412">
      <c r="A3127" s="294" t="n"/>
      <c r="B3127" s="294" t="n"/>
      <c r="C3127" s="294" t="n"/>
      <c r="D3127" s="294" t="n"/>
      <c r="E3127" s="294" t="n"/>
      <c r="F3127" s="295" t="n"/>
      <c r="G3127" s="295" t="n"/>
      <c r="H3127" s="296" t="n"/>
      <c r="I3127" s="295" t="n"/>
      <c r="J3127" s="296" t="n"/>
      <c r="K3127" s="295" t="n"/>
      <c r="L3127" s="297" t="n"/>
      <c r="M3127" s="297">
        <f>'ENS TARDIO 201819'!$K3127-'ENS TARDIO 201819'!$I3127</f>
        <v/>
      </c>
      <c r="N3127" s="295" t="n"/>
      <c r="O3127" s="295" t="n"/>
      <c r="P3127" s="295" t="n"/>
      <c r="Q3127" s="295" t="n"/>
      <c r="R3127" s="295" t="n"/>
      <c r="S3127" s="295" t="n"/>
      <c r="T3127" s="295" t="n"/>
      <c r="U3127" s="295" t="n"/>
      <c r="V3127" s="295" t="n"/>
      <c r="W3127" s="295" t="n"/>
      <c r="X3127" s="290" t="inlineStr">
        <is>
          <t>Plot válido</t>
        </is>
      </c>
    </row>
    <row r="3128" hidden="1" ht="15.75" customHeight="1" s="412">
      <c r="A3128" s="294" t="n"/>
      <c r="B3128" s="294" t="n"/>
      <c r="C3128" s="294" t="n"/>
      <c r="D3128" s="294" t="n"/>
      <c r="E3128" s="294" t="n"/>
      <c r="F3128" s="295" t="n"/>
      <c r="G3128" s="295" t="n"/>
      <c r="H3128" s="296" t="n"/>
      <c r="I3128" s="295" t="n"/>
      <c r="J3128" s="296" t="n"/>
      <c r="K3128" s="295" t="n"/>
      <c r="L3128" s="297" t="n"/>
      <c r="M3128" s="297">
        <f>'ENS TARDIO 201819'!$K3128-'ENS TARDIO 201819'!$I3128</f>
        <v/>
      </c>
      <c r="N3128" s="295" t="n"/>
      <c r="O3128" s="295" t="n"/>
      <c r="P3128" s="295" t="n"/>
      <c r="Q3128" s="295" t="n"/>
      <c r="R3128" s="295" t="n"/>
      <c r="S3128" s="295" t="n"/>
      <c r="T3128" s="295" t="n"/>
      <c r="U3128" s="295" t="n"/>
      <c r="V3128" s="295" t="n"/>
      <c r="W3128" s="295" t="n"/>
      <c r="X3128" s="290" t="inlineStr">
        <is>
          <t>Plot válido</t>
        </is>
      </c>
    </row>
    <row r="3129" hidden="1" ht="15.75" customHeight="1" s="412">
      <c r="A3129" s="294" t="n"/>
      <c r="B3129" s="294" t="n"/>
      <c r="C3129" s="294" t="n"/>
      <c r="D3129" s="294" t="n"/>
      <c r="E3129" s="294" t="n"/>
      <c r="F3129" s="295" t="n"/>
      <c r="G3129" s="295" t="n"/>
      <c r="H3129" s="296" t="n"/>
      <c r="I3129" s="295" t="n"/>
      <c r="J3129" s="296" t="n"/>
      <c r="K3129" s="295" t="n"/>
      <c r="L3129" s="297" t="n"/>
      <c r="M3129" s="297">
        <f>'ENS TARDIO 201819'!$K3129-'ENS TARDIO 201819'!$I3129</f>
        <v/>
      </c>
      <c r="N3129" s="295" t="n"/>
      <c r="O3129" s="295" t="n"/>
      <c r="P3129" s="295" t="n"/>
      <c r="Q3129" s="295" t="n"/>
      <c r="R3129" s="295" t="n"/>
      <c r="S3129" s="295" t="n"/>
      <c r="T3129" s="295" t="n"/>
      <c r="U3129" s="295" t="n"/>
      <c r="V3129" s="295" t="n"/>
      <c r="W3129" s="295" t="n"/>
      <c r="X3129" s="290" t="inlineStr">
        <is>
          <t>Plot válido</t>
        </is>
      </c>
    </row>
    <row r="3130" hidden="1" ht="15.75" customHeight="1" s="412">
      <c r="A3130" s="294" t="n"/>
      <c r="B3130" s="294" t="n"/>
      <c r="C3130" s="294" t="n"/>
      <c r="D3130" s="294" t="n"/>
      <c r="E3130" s="294" t="n"/>
      <c r="F3130" s="295" t="n"/>
      <c r="G3130" s="295" t="n"/>
      <c r="H3130" s="296" t="n"/>
      <c r="I3130" s="295" t="n"/>
      <c r="J3130" s="296" t="n"/>
      <c r="K3130" s="295" t="n"/>
      <c r="L3130" s="297" t="n"/>
      <c r="M3130" s="297">
        <f>'ENS TARDIO 201819'!$K3130-'ENS TARDIO 201819'!$I3130</f>
        <v/>
      </c>
      <c r="N3130" s="295" t="n"/>
      <c r="O3130" s="295" t="n"/>
      <c r="P3130" s="295" t="n"/>
      <c r="Q3130" s="295" t="n"/>
      <c r="R3130" s="295" t="n"/>
      <c r="S3130" s="295" t="n"/>
      <c r="T3130" s="295" t="n"/>
      <c r="U3130" s="295" t="n"/>
      <c r="V3130" s="295" t="n"/>
      <c r="W3130" s="295" t="n"/>
      <c r="X3130" s="290" t="inlineStr">
        <is>
          <t>Plot válido</t>
        </is>
      </c>
    </row>
    <row r="3131" hidden="1" ht="15.75" customHeight="1" s="412">
      <c r="A3131" s="294" t="n"/>
      <c r="B3131" s="294" t="n"/>
      <c r="C3131" s="294" t="n"/>
      <c r="D3131" s="294" t="n"/>
      <c r="E3131" s="294" t="n"/>
      <c r="F3131" s="295" t="n"/>
      <c r="G3131" s="295" t="n"/>
      <c r="H3131" s="296" t="n"/>
      <c r="I3131" s="295" t="n"/>
      <c r="J3131" s="296" t="n"/>
      <c r="K3131" s="295" t="n"/>
      <c r="L3131" s="297" t="n"/>
      <c r="M3131" s="297">
        <f>'ENS TARDIO 201819'!$K3131-'ENS TARDIO 201819'!$I3131</f>
        <v/>
      </c>
      <c r="N3131" s="295" t="n"/>
      <c r="O3131" s="295" t="n"/>
      <c r="P3131" s="295" t="n"/>
      <c r="Q3131" s="295" t="n"/>
      <c r="R3131" s="295" t="n"/>
      <c r="S3131" s="295" t="n"/>
      <c r="T3131" s="295" t="n"/>
      <c r="U3131" s="295" t="n"/>
      <c r="V3131" s="295" t="n"/>
      <c r="W3131" s="295" t="n"/>
      <c r="X3131" s="290" t="inlineStr">
        <is>
          <t>Plot válido</t>
        </is>
      </c>
    </row>
    <row r="3132" hidden="1" ht="15.75" customHeight="1" s="412">
      <c r="A3132" s="294" t="n"/>
      <c r="B3132" s="294" t="n"/>
      <c r="C3132" s="294" t="n"/>
      <c r="D3132" s="294" t="n"/>
      <c r="E3132" s="294" t="n"/>
      <c r="F3132" s="295" t="n"/>
      <c r="G3132" s="295" t="n"/>
      <c r="H3132" s="296" t="n"/>
      <c r="I3132" s="295" t="n"/>
      <c r="J3132" s="296" t="n"/>
      <c r="K3132" s="295" t="n"/>
      <c r="L3132" s="297" t="n"/>
      <c r="M3132" s="297">
        <f>'ENS TARDIO 201819'!$K3132-'ENS TARDIO 201819'!$I3132</f>
        <v/>
      </c>
      <c r="N3132" s="295" t="n"/>
      <c r="O3132" s="295" t="n"/>
      <c r="P3132" s="295" t="n"/>
      <c r="Q3132" s="295" t="n"/>
      <c r="R3132" s="295" t="n"/>
      <c r="S3132" s="295" t="n"/>
      <c r="T3132" s="295" t="n"/>
      <c r="U3132" s="295" t="n"/>
      <c r="V3132" s="295" t="n"/>
      <c r="W3132" s="295" t="n"/>
      <c r="X3132" s="290" t="inlineStr">
        <is>
          <t>Plot válido</t>
        </is>
      </c>
    </row>
    <row r="3133" hidden="1" ht="15.75" customHeight="1" s="412">
      <c r="A3133" s="294" t="n"/>
      <c r="B3133" s="294" t="n"/>
      <c r="C3133" s="294" t="n"/>
      <c r="D3133" s="294" t="n"/>
      <c r="E3133" s="294" t="n"/>
      <c r="F3133" s="295" t="n"/>
      <c r="G3133" s="295" t="n"/>
      <c r="H3133" s="296" t="n"/>
      <c r="I3133" s="295" t="n"/>
      <c r="J3133" s="296" t="n"/>
      <c r="K3133" s="295" t="n"/>
      <c r="L3133" s="297" t="n"/>
      <c r="M3133" s="297">
        <f>'ENS TARDIO 201819'!$K3133-'ENS TARDIO 201819'!$I3133</f>
        <v/>
      </c>
      <c r="N3133" s="295" t="n"/>
      <c r="O3133" s="295" t="n"/>
      <c r="P3133" s="295" t="n"/>
      <c r="Q3133" s="295" t="n"/>
      <c r="R3133" s="295" t="n"/>
      <c r="S3133" s="295" t="n"/>
      <c r="T3133" s="295" t="n"/>
      <c r="U3133" s="295" t="n"/>
      <c r="V3133" s="295" t="n"/>
      <c r="W3133" s="295" t="n"/>
      <c r="X3133" s="290" t="inlineStr">
        <is>
          <t>Plot válido</t>
        </is>
      </c>
    </row>
    <row r="3134" hidden="1" ht="15.75" customHeight="1" s="412">
      <c r="A3134" s="294" t="n"/>
      <c r="B3134" s="294" t="n"/>
      <c r="C3134" s="294" t="n"/>
      <c r="D3134" s="294" t="n"/>
      <c r="E3134" s="294" t="n"/>
      <c r="F3134" s="295" t="n"/>
      <c r="G3134" s="295" t="n"/>
      <c r="H3134" s="296" t="n"/>
      <c r="I3134" s="295" t="n"/>
      <c r="J3134" s="296" t="n"/>
      <c r="K3134" s="295" t="n"/>
      <c r="L3134" s="297" t="n"/>
      <c r="M3134" s="297">
        <f>'ENS TARDIO 201819'!$K3134-'ENS TARDIO 201819'!$I3134</f>
        <v/>
      </c>
      <c r="N3134" s="295" t="n"/>
      <c r="O3134" s="295" t="n"/>
      <c r="P3134" s="295" t="n"/>
      <c r="Q3134" s="295" t="n"/>
      <c r="R3134" s="295" t="n"/>
      <c r="S3134" s="295" t="n"/>
      <c r="T3134" s="295" t="n"/>
      <c r="U3134" s="295" t="n"/>
      <c r="V3134" s="295" t="n"/>
      <c r="W3134" s="295" t="n"/>
      <c r="X3134" s="290" t="inlineStr">
        <is>
          <t>Se descarta</t>
        </is>
      </c>
    </row>
    <row r="3135" hidden="1" ht="15.75" customHeight="1" s="412">
      <c r="A3135" s="294" t="n"/>
      <c r="B3135" s="294" t="n"/>
      <c r="C3135" s="294" t="n"/>
      <c r="D3135" s="294" t="n"/>
      <c r="E3135" s="294" t="n"/>
      <c r="F3135" s="295" t="n"/>
      <c r="G3135" s="295" t="n"/>
      <c r="H3135" s="296" t="n"/>
      <c r="I3135" s="295" t="n"/>
      <c r="J3135" s="296" t="n"/>
      <c r="K3135" s="295" t="n"/>
      <c r="L3135" s="297" t="n"/>
      <c r="M3135" s="297">
        <f>'ENS TARDIO 201819'!$K3135-'ENS TARDIO 201819'!$I3135</f>
        <v/>
      </c>
      <c r="N3135" s="295" t="n"/>
      <c r="O3135" s="295" t="n"/>
      <c r="P3135" s="295" t="n"/>
      <c r="Q3135" s="295" t="n"/>
      <c r="R3135" s="295" t="n"/>
      <c r="S3135" s="295" t="n"/>
      <c r="T3135" s="295" t="n"/>
      <c r="U3135" s="295" t="n"/>
      <c r="V3135" s="295" t="n"/>
      <c r="W3135" s="295" t="n"/>
      <c r="X3135" s="290" t="inlineStr">
        <is>
          <t>Se descarta</t>
        </is>
      </c>
    </row>
    <row r="3136" hidden="1" ht="15.75" customHeight="1" s="412">
      <c r="A3136" s="294" t="n"/>
      <c r="B3136" s="294" t="n"/>
      <c r="C3136" s="294" t="n"/>
      <c r="D3136" s="294" t="n"/>
      <c r="E3136" s="294" t="n"/>
      <c r="F3136" s="295" t="n"/>
      <c r="G3136" s="295" t="n"/>
      <c r="H3136" s="296" t="n"/>
      <c r="I3136" s="295" t="n"/>
      <c r="J3136" s="296" t="n"/>
      <c r="K3136" s="295" t="n"/>
      <c r="L3136" s="297" t="n"/>
      <c r="M3136" s="297">
        <f>'ENS TARDIO 201819'!$K3136-'ENS TARDIO 201819'!$I3136</f>
        <v/>
      </c>
      <c r="N3136" s="295" t="n"/>
      <c r="O3136" s="295" t="n"/>
      <c r="P3136" s="295" t="n"/>
      <c r="Q3136" s="295" t="n"/>
      <c r="R3136" s="295" t="n"/>
      <c r="S3136" s="295" t="n"/>
      <c r="T3136" s="295" t="n"/>
      <c r="U3136" s="295" t="n"/>
      <c r="V3136" s="295" t="n"/>
      <c r="W3136" s="295" t="n"/>
      <c r="X3136" s="290" t="inlineStr">
        <is>
          <t>Se descarta</t>
        </is>
      </c>
    </row>
    <row r="3137" hidden="1" ht="15.75" customHeight="1" s="412">
      <c r="A3137" s="294" t="n"/>
      <c r="B3137" s="294" t="n"/>
      <c r="C3137" s="294" t="n"/>
      <c r="D3137" s="294" t="n"/>
      <c r="E3137" s="294" t="n"/>
      <c r="F3137" s="295" t="n"/>
      <c r="G3137" s="295" t="n"/>
      <c r="H3137" s="296" t="n"/>
      <c r="I3137" s="295" t="n"/>
      <c r="J3137" s="296" t="n"/>
      <c r="K3137" s="295" t="n"/>
      <c r="L3137" s="297" t="n"/>
      <c r="M3137" s="297">
        <f>'ENS TARDIO 201819'!$K3137-'ENS TARDIO 201819'!$I3137</f>
        <v/>
      </c>
      <c r="N3137" s="295" t="n"/>
      <c r="O3137" s="295" t="n"/>
      <c r="P3137" s="295" t="n"/>
      <c r="Q3137" s="295" t="n"/>
      <c r="R3137" s="295" t="n"/>
      <c r="S3137" s="295" t="n"/>
      <c r="T3137" s="295" t="n"/>
      <c r="U3137" s="295" t="n"/>
      <c r="V3137" s="295" t="n"/>
      <c r="W3137" s="295" t="n"/>
      <c r="X3137" s="290" t="inlineStr">
        <is>
          <t>Se descarta</t>
        </is>
      </c>
    </row>
    <row r="3138" hidden="1" ht="15.75" customHeight="1" s="412">
      <c r="A3138" s="294" t="n"/>
      <c r="B3138" s="294" t="n"/>
      <c r="C3138" s="294" t="n"/>
      <c r="D3138" s="294" t="n"/>
      <c r="E3138" s="294" t="n"/>
      <c r="F3138" s="295" t="n"/>
      <c r="G3138" s="295" t="n"/>
      <c r="H3138" s="296" t="n"/>
      <c r="I3138" s="295" t="n"/>
      <c r="J3138" s="296" t="n"/>
      <c r="K3138" s="295" t="n"/>
      <c r="L3138" s="297" t="n"/>
      <c r="M3138" s="297">
        <f>'ENS TARDIO 201819'!$K3138-'ENS TARDIO 201819'!$I3138</f>
        <v/>
      </c>
      <c r="N3138" s="295" t="n"/>
      <c r="O3138" s="295" t="n"/>
      <c r="P3138" s="295" t="n"/>
      <c r="Q3138" s="295" t="n"/>
      <c r="R3138" s="295" t="n"/>
      <c r="S3138" s="295" t="n"/>
      <c r="T3138" s="295" t="n"/>
      <c r="U3138" s="295" t="n"/>
      <c r="V3138" s="295" t="n"/>
      <c r="W3138" s="295" t="n"/>
      <c r="X3138" s="290" t="inlineStr">
        <is>
          <t>Se descarta</t>
        </is>
      </c>
    </row>
    <row r="3139" hidden="1" ht="15.75" customHeight="1" s="412">
      <c r="A3139" s="294" t="n"/>
      <c r="B3139" s="294" t="n"/>
      <c r="C3139" s="294" t="n"/>
      <c r="D3139" s="294" t="n"/>
      <c r="E3139" s="294" t="n"/>
      <c r="F3139" s="295" t="n"/>
      <c r="G3139" s="295" t="n"/>
      <c r="H3139" s="296" t="n"/>
      <c r="I3139" s="295" t="n"/>
      <c r="J3139" s="296" t="n"/>
      <c r="K3139" s="295" t="n"/>
      <c r="L3139" s="297" t="n"/>
      <c r="M3139" s="297">
        <f>'ENS TARDIO 201819'!$K3139-'ENS TARDIO 201819'!$I3139</f>
        <v/>
      </c>
      <c r="N3139" s="295" t="n"/>
      <c r="O3139" s="295" t="n"/>
      <c r="P3139" s="295" t="n"/>
      <c r="Q3139" s="295" t="n"/>
      <c r="R3139" s="295" t="n"/>
      <c r="S3139" s="295" t="n"/>
      <c r="T3139" s="295" t="n"/>
      <c r="U3139" s="295" t="n"/>
      <c r="V3139" s="295" t="n"/>
      <c r="W3139" s="295" t="n"/>
      <c r="X3139" s="290" t="inlineStr">
        <is>
          <t>Se descarta</t>
        </is>
      </c>
    </row>
    <row r="3140" hidden="1" ht="15.75" customHeight="1" s="412">
      <c r="A3140" s="294" t="n"/>
      <c r="B3140" s="294" t="n"/>
      <c r="C3140" s="294" t="n"/>
      <c r="D3140" s="294" t="n"/>
      <c r="E3140" s="294" t="n"/>
      <c r="F3140" s="295" t="n"/>
      <c r="G3140" s="295" t="n"/>
      <c r="H3140" s="296" t="n"/>
      <c r="I3140" s="295" t="n"/>
      <c r="J3140" s="296" t="n"/>
      <c r="K3140" s="295" t="n"/>
      <c r="L3140" s="297" t="n"/>
      <c r="M3140" s="297">
        <f>'ENS TARDIO 201819'!$K3140-'ENS TARDIO 201819'!$I3140</f>
        <v/>
      </c>
      <c r="N3140" s="295" t="n"/>
      <c r="O3140" s="295" t="n"/>
      <c r="P3140" s="295" t="n"/>
      <c r="Q3140" s="295" t="n"/>
      <c r="R3140" s="295" t="n"/>
      <c r="S3140" s="295" t="n"/>
      <c r="T3140" s="295" t="n"/>
      <c r="U3140" s="295" t="n"/>
      <c r="V3140" s="295" t="n"/>
      <c r="W3140" s="295" t="n"/>
      <c r="X3140" s="290" t="inlineStr">
        <is>
          <t>Se descarta</t>
        </is>
      </c>
    </row>
    <row r="3141" hidden="1" ht="15.75" customHeight="1" s="412">
      <c r="A3141" s="294" t="n"/>
      <c r="B3141" s="294" t="n"/>
      <c r="C3141" s="294" t="n"/>
      <c r="D3141" s="294" t="n"/>
      <c r="E3141" s="294" t="n"/>
      <c r="F3141" s="295" t="n"/>
      <c r="G3141" s="295" t="n"/>
      <c r="H3141" s="296" t="n"/>
      <c r="I3141" s="295" t="n"/>
      <c r="J3141" s="296" t="n"/>
      <c r="K3141" s="295" t="n"/>
      <c r="L3141" s="297" t="n"/>
      <c r="M3141" s="297">
        <f>'ENS TARDIO 201819'!$K3141-'ENS TARDIO 201819'!$I3141</f>
        <v/>
      </c>
      <c r="N3141" s="295" t="n"/>
      <c r="O3141" s="295" t="n"/>
      <c r="P3141" s="295" t="n"/>
      <c r="Q3141" s="295" t="n"/>
      <c r="R3141" s="295" t="n"/>
      <c r="S3141" s="295" t="n"/>
      <c r="T3141" s="295" t="n"/>
      <c r="U3141" s="295" t="n"/>
      <c r="V3141" s="295" t="n"/>
      <c r="W3141" s="295" t="n"/>
      <c r="X3141" s="290" t="inlineStr">
        <is>
          <t>Se descarta</t>
        </is>
      </c>
    </row>
    <row r="3142" hidden="1" ht="15.75" customHeight="1" s="412">
      <c r="A3142" s="294" t="n"/>
      <c r="B3142" s="294" t="n"/>
      <c r="C3142" s="294" t="n"/>
      <c r="D3142" s="294" t="n"/>
      <c r="E3142" s="294" t="n"/>
      <c r="F3142" s="295" t="n"/>
      <c r="G3142" s="295" t="n"/>
      <c r="H3142" s="296" t="n"/>
      <c r="I3142" s="295" t="n"/>
      <c r="J3142" s="296" t="n"/>
      <c r="K3142" s="295" t="n"/>
      <c r="L3142" s="297" t="n"/>
      <c r="M3142" s="297">
        <f>'ENS TARDIO 201819'!$K3142-'ENS TARDIO 201819'!$I3142</f>
        <v/>
      </c>
      <c r="N3142" s="295" t="n"/>
      <c r="O3142" s="295" t="n"/>
      <c r="P3142" s="295" t="n"/>
      <c r="Q3142" s="295" t="n"/>
      <c r="R3142" s="295" t="n"/>
      <c r="S3142" s="295" t="n"/>
      <c r="T3142" s="295" t="n"/>
      <c r="U3142" s="295" t="n"/>
      <c r="V3142" s="295" t="n"/>
      <c r="W3142" s="295" t="n"/>
      <c r="X3142" s="290" t="inlineStr">
        <is>
          <t>Se descarta</t>
        </is>
      </c>
    </row>
    <row r="3143" hidden="1" ht="15.75" customHeight="1" s="412">
      <c r="A3143" s="294" t="n"/>
      <c r="B3143" s="294" t="n"/>
      <c r="C3143" s="294" t="n"/>
      <c r="D3143" s="294" t="n"/>
      <c r="E3143" s="294" t="n"/>
      <c r="F3143" s="295" t="n"/>
      <c r="G3143" s="295" t="n"/>
      <c r="H3143" s="296" t="n"/>
      <c r="I3143" s="295" t="n"/>
      <c r="J3143" s="296" t="n"/>
      <c r="K3143" s="295" t="n"/>
      <c r="L3143" s="297" t="n"/>
      <c r="M3143" s="297">
        <f>'ENS TARDIO 201819'!$K3143-'ENS TARDIO 201819'!$I3143</f>
        <v/>
      </c>
      <c r="N3143" s="295" t="n"/>
      <c r="O3143" s="295" t="n"/>
      <c r="P3143" s="295" t="n"/>
      <c r="Q3143" s="295" t="n"/>
      <c r="R3143" s="295" t="n"/>
      <c r="S3143" s="295" t="n"/>
      <c r="T3143" s="295" t="n"/>
      <c r="U3143" s="295" t="n"/>
      <c r="V3143" s="295" t="n"/>
      <c r="W3143" s="295" t="n"/>
      <c r="X3143" s="290" t="inlineStr">
        <is>
          <t>Se descarta</t>
        </is>
      </c>
    </row>
    <row r="3144" hidden="1" ht="15.75" customHeight="1" s="412">
      <c r="A3144" s="294" t="n"/>
      <c r="B3144" s="294" t="n"/>
      <c r="C3144" s="294" t="n"/>
      <c r="D3144" s="294" t="n"/>
      <c r="E3144" s="294" t="n"/>
      <c r="F3144" s="295" t="n"/>
      <c r="G3144" s="295" t="n"/>
      <c r="H3144" s="296" t="n"/>
      <c r="I3144" s="295" t="n"/>
      <c r="J3144" s="296" t="n"/>
      <c r="K3144" s="295" t="n"/>
      <c r="L3144" s="297" t="n"/>
      <c r="M3144" s="297">
        <f>'ENS TARDIO 201819'!$K3144-'ENS TARDIO 201819'!$I3144</f>
        <v/>
      </c>
      <c r="N3144" s="295" t="n"/>
      <c r="O3144" s="295" t="n"/>
      <c r="P3144" s="295" t="n"/>
      <c r="Q3144" s="295" t="n"/>
      <c r="R3144" s="295" t="n"/>
      <c r="S3144" s="295" t="n"/>
      <c r="T3144" s="295" t="n"/>
      <c r="U3144" s="295" t="n"/>
      <c r="V3144" s="295" t="n"/>
      <c r="W3144" s="295" t="n"/>
      <c r="X3144" s="290" t="inlineStr">
        <is>
          <t>Se descarta</t>
        </is>
      </c>
    </row>
    <row r="3145" hidden="1" ht="15.75" customHeight="1" s="412">
      <c r="A3145" s="294" t="n"/>
      <c r="B3145" s="294" t="n"/>
      <c r="C3145" s="294" t="n"/>
      <c r="D3145" s="294" t="n"/>
      <c r="E3145" s="294" t="n"/>
      <c r="F3145" s="295" t="n"/>
      <c r="G3145" s="295" t="n"/>
      <c r="H3145" s="296" t="n"/>
      <c r="I3145" s="295" t="n"/>
      <c r="J3145" s="296" t="n"/>
      <c r="K3145" s="295" t="n"/>
      <c r="L3145" s="297" t="n"/>
      <c r="M3145" s="297">
        <f>'ENS TARDIO 201819'!$K3145-'ENS TARDIO 201819'!$I3145</f>
        <v/>
      </c>
      <c r="N3145" s="295" t="n"/>
      <c r="O3145" s="295" t="n"/>
      <c r="P3145" s="295" t="n"/>
      <c r="Q3145" s="295" t="n"/>
      <c r="R3145" s="295" t="n"/>
      <c r="S3145" s="295" t="n"/>
      <c r="T3145" s="295" t="n"/>
      <c r="U3145" s="295" t="n"/>
      <c r="V3145" s="295" t="n"/>
      <c r="W3145" s="295" t="n"/>
      <c r="X3145" s="290" t="inlineStr">
        <is>
          <t>Se descarta</t>
        </is>
      </c>
    </row>
    <row r="3146" hidden="1" ht="15.75" customHeight="1" s="412">
      <c r="A3146" s="294" t="n"/>
      <c r="B3146" s="294" t="n"/>
      <c r="C3146" s="294" t="n"/>
      <c r="D3146" s="294" t="n"/>
      <c r="E3146" s="294" t="n"/>
      <c r="F3146" s="295" t="n"/>
      <c r="G3146" s="295" t="n"/>
      <c r="H3146" s="296" t="n"/>
      <c r="I3146" s="295" t="n"/>
      <c r="J3146" s="296" t="n"/>
      <c r="K3146" s="295" t="n"/>
      <c r="L3146" s="297" t="n"/>
      <c r="M3146" s="297">
        <f>'ENS TARDIO 201819'!$K3146-'ENS TARDIO 201819'!$I3146</f>
        <v/>
      </c>
      <c r="N3146" s="295" t="n"/>
      <c r="O3146" s="295" t="n"/>
      <c r="P3146" s="295" t="n"/>
      <c r="Q3146" s="295" t="n"/>
      <c r="R3146" s="295" t="n"/>
      <c r="S3146" s="295" t="n"/>
      <c r="T3146" s="295" t="n"/>
      <c r="U3146" s="295" t="n"/>
      <c r="V3146" s="295" t="n"/>
      <c r="W3146" s="295" t="n"/>
      <c r="X3146" s="290" t="inlineStr">
        <is>
          <t>Se descarta</t>
        </is>
      </c>
    </row>
    <row r="3147" hidden="1" ht="15.75" customHeight="1" s="412">
      <c r="A3147" s="294" t="n"/>
      <c r="B3147" s="294" t="n"/>
      <c r="C3147" s="294" t="n"/>
      <c r="D3147" s="294" t="n"/>
      <c r="E3147" s="294" t="n"/>
      <c r="F3147" s="295" t="n"/>
      <c r="G3147" s="295" t="n"/>
      <c r="H3147" s="296" t="n"/>
      <c r="I3147" s="295" t="n"/>
      <c r="J3147" s="296" t="n"/>
      <c r="K3147" s="295" t="n"/>
      <c r="L3147" s="297" t="n"/>
      <c r="M3147" s="297">
        <f>'ENS TARDIO 201819'!$K3147-'ENS TARDIO 201819'!$I3147</f>
        <v/>
      </c>
      <c r="N3147" s="295" t="n"/>
      <c r="O3147" s="295" t="n"/>
      <c r="P3147" s="295" t="n"/>
      <c r="Q3147" s="295" t="n"/>
      <c r="R3147" s="295" t="n"/>
      <c r="S3147" s="295" t="n"/>
      <c r="T3147" s="295" t="n"/>
      <c r="U3147" s="295" t="n"/>
      <c r="V3147" s="295" t="n"/>
      <c r="W3147" s="295" t="n"/>
      <c r="X3147" s="290" t="inlineStr">
        <is>
          <t>Se descarta</t>
        </is>
      </c>
    </row>
    <row r="3148" hidden="1" ht="15.75" customHeight="1" s="412">
      <c r="A3148" s="294" t="n"/>
      <c r="B3148" s="294" t="n"/>
      <c r="C3148" s="294" t="n"/>
      <c r="D3148" s="294" t="n"/>
      <c r="E3148" s="294" t="n"/>
      <c r="F3148" s="295" t="n"/>
      <c r="G3148" s="295" t="n"/>
      <c r="H3148" s="296" t="n"/>
      <c r="I3148" s="295" t="n"/>
      <c r="J3148" s="296" t="n"/>
      <c r="K3148" s="295" t="n"/>
      <c r="L3148" s="297" t="n"/>
      <c r="M3148" s="297">
        <f>'ENS TARDIO 201819'!$K3148-'ENS TARDIO 201819'!$I3148</f>
        <v/>
      </c>
      <c r="N3148" s="295" t="n"/>
      <c r="O3148" s="295" t="n"/>
      <c r="P3148" s="295" t="n"/>
      <c r="Q3148" s="295" t="n"/>
      <c r="R3148" s="295" t="n"/>
      <c r="S3148" s="295" t="n"/>
      <c r="T3148" s="295" t="n"/>
      <c r="U3148" s="295" t="n"/>
      <c r="V3148" s="295" t="n"/>
      <c r="W3148" s="295" t="n"/>
      <c r="X3148" s="290" t="inlineStr">
        <is>
          <t>Se descarta</t>
        </is>
      </c>
    </row>
    <row r="3149" hidden="1" ht="15.75" customHeight="1" s="412">
      <c r="A3149" s="294" t="n"/>
      <c r="B3149" s="294" t="n"/>
      <c r="C3149" s="294" t="n"/>
      <c r="D3149" s="294" t="n"/>
      <c r="E3149" s="294" t="n"/>
      <c r="F3149" s="295" t="n"/>
      <c r="G3149" s="295" t="n"/>
      <c r="H3149" s="296" t="n"/>
      <c r="I3149" s="295" t="n"/>
      <c r="J3149" s="296" t="n"/>
      <c r="K3149" s="295" t="n"/>
      <c r="L3149" s="297" t="n"/>
      <c r="M3149" s="297">
        <f>'ENS TARDIO 201819'!$K3149-'ENS TARDIO 201819'!$I3149</f>
        <v/>
      </c>
      <c r="N3149" s="295" t="n"/>
      <c r="O3149" s="295" t="n"/>
      <c r="P3149" s="295" t="n"/>
      <c r="Q3149" s="295" t="n"/>
      <c r="R3149" s="295" t="n"/>
      <c r="S3149" s="295" t="n"/>
      <c r="T3149" s="295" t="n"/>
      <c r="U3149" s="295" t="n"/>
      <c r="V3149" s="295" t="n"/>
      <c r="W3149" s="295" t="n"/>
      <c r="X3149" s="290" t="inlineStr">
        <is>
          <t>Se descarta</t>
        </is>
      </c>
    </row>
    <row r="3150" hidden="1" ht="15.75" customHeight="1" s="412">
      <c r="A3150" s="294" t="n"/>
      <c r="B3150" s="294" t="n"/>
      <c r="C3150" s="294" t="n"/>
      <c r="D3150" s="294" t="n"/>
      <c r="E3150" s="294" t="n"/>
      <c r="F3150" s="295" t="n"/>
      <c r="G3150" s="295" t="n"/>
      <c r="H3150" s="296" t="n"/>
      <c r="I3150" s="295" t="n"/>
      <c r="J3150" s="296" t="n"/>
      <c r="K3150" s="295" t="n"/>
      <c r="L3150" s="297" t="n"/>
      <c r="M3150" s="297">
        <f>'ENS TARDIO 201819'!$K3150-'ENS TARDIO 201819'!$I3150</f>
        <v/>
      </c>
      <c r="N3150" s="295" t="n"/>
      <c r="O3150" s="295" t="n"/>
      <c r="P3150" s="295" t="n"/>
      <c r="Q3150" s="295" t="n"/>
      <c r="R3150" s="295" t="n"/>
      <c r="S3150" s="295" t="n"/>
      <c r="T3150" s="295" t="n"/>
      <c r="U3150" s="295" t="n"/>
      <c r="V3150" s="295" t="n"/>
      <c r="W3150" s="295" t="n"/>
      <c r="X3150" s="290" t="inlineStr">
        <is>
          <t>Se descarta</t>
        </is>
      </c>
    </row>
    <row r="3151" hidden="1" ht="15.75" customHeight="1" s="412">
      <c r="A3151" s="294" t="n"/>
      <c r="B3151" s="294" t="n"/>
      <c r="C3151" s="294" t="n"/>
      <c r="D3151" s="294" t="n"/>
      <c r="E3151" s="294" t="n"/>
      <c r="F3151" s="295" t="n"/>
      <c r="G3151" s="295" t="n"/>
      <c r="H3151" s="296" t="n"/>
      <c r="I3151" s="295" t="n"/>
      <c r="J3151" s="296" t="n"/>
      <c r="K3151" s="295" t="n"/>
      <c r="L3151" s="297" t="n"/>
      <c r="M3151" s="297">
        <f>'ENS TARDIO 201819'!$K3151-'ENS TARDIO 201819'!$I3151</f>
        <v/>
      </c>
      <c r="N3151" s="295" t="n"/>
      <c r="O3151" s="295" t="n"/>
      <c r="P3151" s="295" t="n"/>
      <c r="Q3151" s="295" t="n"/>
      <c r="R3151" s="295" t="n"/>
      <c r="S3151" s="295" t="n"/>
      <c r="T3151" s="295" t="n"/>
      <c r="U3151" s="295" t="n"/>
      <c r="V3151" s="295" t="n"/>
      <c r="W3151" s="295" t="n"/>
      <c r="X3151" s="290" t="inlineStr">
        <is>
          <t>Se descarta</t>
        </is>
      </c>
    </row>
    <row r="3152" hidden="1" ht="15.75" customHeight="1" s="412">
      <c r="A3152" s="294" t="n"/>
      <c r="B3152" s="294" t="n"/>
      <c r="C3152" s="294" t="n"/>
      <c r="D3152" s="294" t="n"/>
      <c r="E3152" s="294" t="n"/>
      <c r="F3152" s="295" t="n"/>
      <c r="G3152" s="295" t="n"/>
      <c r="H3152" s="296" t="n"/>
      <c r="I3152" s="295" t="n"/>
      <c r="J3152" s="296" t="n"/>
      <c r="K3152" s="295" t="n"/>
      <c r="L3152" s="297" t="n"/>
      <c r="M3152" s="297">
        <f>'ENS TARDIO 201819'!$K3152-'ENS TARDIO 201819'!$I3152</f>
        <v/>
      </c>
      <c r="N3152" s="295" t="n"/>
      <c r="O3152" s="295" t="n"/>
      <c r="P3152" s="295" t="n"/>
      <c r="Q3152" s="295" t="n"/>
      <c r="R3152" s="295" t="n"/>
      <c r="S3152" s="295" t="n"/>
      <c r="T3152" s="295" t="n"/>
      <c r="U3152" s="295" t="n"/>
      <c r="V3152" s="295" t="n"/>
      <c r="W3152" s="295" t="n"/>
      <c r="X3152" s="290" t="inlineStr">
        <is>
          <t>Plot válido</t>
        </is>
      </c>
    </row>
    <row r="3153" hidden="1" ht="15.75" customHeight="1" s="412">
      <c r="A3153" s="294" t="n"/>
      <c r="B3153" s="294" t="n"/>
      <c r="C3153" s="294" t="n"/>
      <c r="D3153" s="294" t="n"/>
      <c r="E3153" s="294" t="n"/>
      <c r="F3153" s="295" t="n"/>
      <c r="G3153" s="295" t="n"/>
      <c r="H3153" s="296" t="n"/>
      <c r="I3153" s="295" t="n"/>
      <c r="J3153" s="296" t="n"/>
      <c r="K3153" s="295" t="n"/>
      <c r="L3153" s="297" t="n"/>
      <c r="M3153" s="297">
        <f>'ENS TARDIO 201819'!$K3153-'ENS TARDIO 201819'!$I3153</f>
        <v/>
      </c>
      <c r="N3153" s="295" t="n"/>
      <c r="O3153" s="295" t="n"/>
      <c r="P3153" s="295" t="n"/>
      <c r="Q3153" s="295" t="n"/>
      <c r="R3153" s="295" t="n"/>
      <c r="S3153" s="295" t="n"/>
      <c r="T3153" s="295" t="n"/>
      <c r="U3153" s="295" t="n"/>
      <c r="V3153" s="295" t="n"/>
      <c r="W3153" s="295" t="n"/>
      <c r="X3153" s="290" t="inlineStr">
        <is>
          <t>Plot válido</t>
        </is>
      </c>
    </row>
    <row r="3154" hidden="1" ht="15.75" customHeight="1" s="412">
      <c r="A3154" s="294" t="n"/>
      <c r="B3154" s="294" t="n"/>
      <c r="C3154" s="294" t="n"/>
      <c r="D3154" s="294" t="n"/>
      <c r="E3154" s="294" t="n"/>
      <c r="F3154" s="295" t="n"/>
      <c r="G3154" s="295" t="n"/>
      <c r="H3154" s="296" t="n"/>
      <c r="I3154" s="295" t="n"/>
      <c r="J3154" s="296" t="n"/>
      <c r="K3154" s="295" t="n"/>
      <c r="L3154" s="297" t="n"/>
      <c r="M3154" s="297">
        <f>'ENS TARDIO 201819'!$K3154-'ENS TARDIO 201819'!$I3154</f>
        <v/>
      </c>
      <c r="N3154" s="295" t="n"/>
      <c r="O3154" s="295" t="n"/>
      <c r="P3154" s="295" t="n"/>
      <c r="Q3154" s="295" t="n"/>
      <c r="R3154" s="295" t="n"/>
      <c r="S3154" s="295" t="n"/>
      <c r="T3154" s="295" t="n"/>
      <c r="U3154" s="295" t="n"/>
      <c r="V3154" s="295" t="n"/>
      <c r="W3154" s="295" t="n"/>
      <c r="X3154" s="290" t="inlineStr">
        <is>
          <t>Plot válido</t>
        </is>
      </c>
    </row>
    <row r="3155" hidden="1" ht="15.75" customHeight="1" s="412">
      <c r="A3155" s="294" t="n"/>
      <c r="B3155" s="294" t="n"/>
      <c r="C3155" s="294" t="n"/>
      <c r="D3155" s="294" t="n"/>
      <c r="E3155" s="294" t="n"/>
      <c r="F3155" s="295" t="n"/>
      <c r="G3155" s="295" t="n"/>
      <c r="H3155" s="296" t="n"/>
      <c r="I3155" s="295" t="n"/>
      <c r="J3155" s="296" t="n"/>
      <c r="K3155" s="295" t="n"/>
      <c r="L3155" s="297" t="n"/>
      <c r="M3155" s="297">
        <f>'ENS TARDIO 201819'!$K3155-'ENS TARDIO 201819'!$I3155</f>
        <v/>
      </c>
      <c r="N3155" s="295" t="n"/>
      <c r="O3155" s="295" t="n"/>
      <c r="P3155" s="295" t="n"/>
      <c r="Q3155" s="295" t="n"/>
      <c r="R3155" s="295" t="n"/>
      <c r="S3155" s="295" t="n"/>
      <c r="T3155" s="295" t="n"/>
      <c r="U3155" s="295" t="n"/>
      <c r="V3155" s="295" t="n"/>
      <c r="W3155" s="295" t="n"/>
      <c r="X3155" s="290" t="inlineStr">
        <is>
          <t>Plot válido</t>
        </is>
      </c>
    </row>
    <row r="3156" hidden="1" ht="15.75" customHeight="1" s="412">
      <c r="A3156" s="294" t="n"/>
      <c r="B3156" s="294" t="n"/>
      <c r="C3156" s="294" t="n"/>
      <c r="D3156" s="294" t="n"/>
      <c r="E3156" s="294" t="n"/>
      <c r="F3156" s="295" t="n"/>
      <c r="G3156" s="295" t="n"/>
      <c r="H3156" s="296" t="n"/>
      <c r="I3156" s="295" t="n"/>
      <c r="J3156" s="296" t="n"/>
      <c r="K3156" s="295" t="n"/>
      <c r="L3156" s="297" t="n"/>
      <c r="M3156" s="297">
        <f>'ENS TARDIO 201819'!$K3156-'ENS TARDIO 201819'!$I3156</f>
        <v/>
      </c>
      <c r="N3156" s="295" t="n"/>
      <c r="O3156" s="295" t="n"/>
      <c r="P3156" s="295" t="n"/>
      <c r="Q3156" s="295" t="n"/>
      <c r="R3156" s="295" t="n"/>
      <c r="S3156" s="295" t="n"/>
      <c r="T3156" s="295" t="n"/>
      <c r="U3156" s="295" t="n"/>
      <c r="V3156" s="295" t="n"/>
      <c r="W3156" s="295" t="n"/>
      <c r="X3156" s="290" t="inlineStr">
        <is>
          <t>Plot válido</t>
        </is>
      </c>
    </row>
    <row r="3157" hidden="1" ht="15.75" customHeight="1" s="412">
      <c r="A3157" s="294" t="n"/>
      <c r="B3157" s="294" t="n"/>
      <c r="C3157" s="294" t="n"/>
      <c r="D3157" s="294" t="n"/>
      <c r="E3157" s="294" t="n"/>
      <c r="F3157" s="295" t="n"/>
      <c r="G3157" s="295" t="n"/>
      <c r="H3157" s="296" t="n"/>
      <c r="I3157" s="295" t="n"/>
      <c r="J3157" s="296" t="n"/>
      <c r="K3157" s="295" t="n"/>
      <c r="L3157" s="297" t="n"/>
      <c r="M3157" s="297">
        <f>'ENS TARDIO 201819'!$K3157-'ENS TARDIO 201819'!$I3157</f>
        <v/>
      </c>
      <c r="N3157" s="295" t="n"/>
      <c r="O3157" s="295" t="n"/>
      <c r="P3157" s="295" t="n"/>
      <c r="Q3157" s="295" t="n"/>
      <c r="R3157" s="295" t="n"/>
      <c r="S3157" s="295" t="n"/>
      <c r="T3157" s="295" t="n"/>
      <c r="U3157" s="295" t="n"/>
      <c r="V3157" s="295" t="n"/>
      <c r="W3157" s="295" t="n"/>
      <c r="X3157" s="290" t="inlineStr">
        <is>
          <t>Plot válido</t>
        </is>
      </c>
    </row>
    <row r="3158" hidden="1" ht="15.75" customHeight="1" s="412">
      <c r="A3158" s="294" t="n"/>
      <c r="B3158" s="294" t="n"/>
      <c r="C3158" s="294" t="n"/>
      <c r="D3158" s="294" t="n"/>
      <c r="E3158" s="294" t="n"/>
      <c r="F3158" s="295" t="n"/>
      <c r="G3158" s="295" t="n"/>
      <c r="H3158" s="296" t="n"/>
      <c r="I3158" s="295" t="n"/>
      <c r="J3158" s="296" t="n"/>
      <c r="K3158" s="295" t="n"/>
      <c r="L3158" s="297" t="n"/>
      <c r="M3158" s="297">
        <f>'ENS TARDIO 201819'!$K3158-'ENS TARDIO 201819'!$I3158</f>
        <v/>
      </c>
      <c r="N3158" s="295" t="n"/>
      <c r="O3158" s="295" t="n"/>
      <c r="P3158" s="295" t="n"/>
      <c r="Q3158" s="295" t="n"/>
      <c r="R3158" s="295" t="n"/>
      <c r="S3158" s="295" t="n"/>
      <c r="T3158" s="295" t="n"/>
      <c r="U3158" s="295" t="n"/>
      <c r="V3158" s="295" t="n"/>
      <c r="W3158" s="295" t="n"/>
      <c r="X3158" s="290" t="inlineStr">
        <is>
          <t>Plot válido</t>
        </is>
      </c>
    </row>
    <row r="3159" hidden="1" ht="15.75" customHeight="1" s="412">
      <c r="A3159" s="294" t="n"/>
      <c r="B3159" s="294" t="n"/>
      <c r="C3159" s="294" t="n"/>
      <c r="D3159" s="294" t="n"/>
      <c r="E3159" s="294" t="n"/>
      <c r="F3159" s="295" t="n"/>
      <c r="G3159" s="295" t="n"/>
      <c r="H3159" s="296" t="n"/>
      <c r="I3159" s="295" t="n"/>
      <c r="J3159" s="296" t="n"/>
      <c r="K3159" s="295" t="n"/>
      <c r="L3159" s="297" t="n"/>
      <c r="M3159" s="297">
        <f>'ENS TARDIO 201819'!$K3159-'ENS TARDIO 201819'!$I3159</f>
        <v/>
      </c>
      <c r="N3159" s="295" t="n"/>
      <c r="O3159" s="295" t="n"/>
      <c r="P3159" s="295" t="n"/>
      <c r="Q3159" s="295" t="n"/>
      <c r="R3159" s="295" t="n"/>
      <c r="S3159" s="295" t="n"/>
      <c r="T3159" s="295" t="n"/>
      <c r="U3159" s="295" t="n"/>
      <c r="V3159" s="295" t="n"/>
      <c r="W3159" s="295" t="n"/>
      <c r="X3159" s="290" t="inlineStr">
        <is>
          <t>Plot válido</t>
        </is>
      </c>
    </row>
    <row r="3160" hidden="1" ht="15.75" customHeight="1" s="412">
      <c r="A3160" s="294" t="n"/>
      <c r="B3160" s="294" t="n"/>
      <c r="C3160" s="294" t="n"/>
      <c r="D3160" s="294" t="n"/>
      <c r="E3160" s="294" t="n"/>
      <c r="F3160" s="295" t="n"/>
      <c r="G3160" s="295" t="n"/>
      <c r="H3160" s="296" t="n"/>
      <c r="I3160" s="295" t="n"/>
      <c r="J3160" s="296" t="n"/>
      <c r="K3160" s="295" t="n"/>
      <c r="L3160" s="297" t="n"/>
      <c r="M3160" s="297">
        <f>'ENS TARDIO 201819'!$K3160-'ENS TARDIO 201819'!$I3160</f>
        <v/>
      </c>
      <c r="N3160" s="295" t="n"/>
      <c r="O3160" s="295" t="n"/>
      <c r="P3160" s="295" t="n"/>
      <c r="Q3160" s="295" t="n"/>
      <c r="R3160" s="295" t="n"/>
      <c r="S3160" s="295" t="n"/>
      <c r="T3160" s="295" t="n"/>
      <c r="U3160" s="295" t="n"/>
      <c r="V3160" s="295" t="n"/>
      <c r="W3160" s="295" t="n"/>
      <c r="X3160" s="290" t="inlineStr">
        <is>
          <t>Plot válido</t>
        </is>
      </c>
    </row>
    <row r="3161" hidden="1" ht="15.75" customHeight="1" s="412">
      <c r="A3161" s="294" t="n"/>
      <c r="B3161" s="294" t="n"/>
      <c r="C3161" s="294" t="n"/>
      <c r="D3161" s="294" t="n"/>
      <c r="E3161" s="294" t="n"/>
      <c r="F3161" s="295" t="n"/>
      <c r="G3161" s="295" t="n"/>
      <c r="H3161" s="296" t="n"/>
      <c r="I3161" s="295" t="n"/>
      <c r="J3161" s="296" t="n"/>
      <c r="K3161" s="295" t="n"/>
      <c r="L3161" s="297" t="n"/>
      <c r="M3161" s="297">
        <f>'ENS TARDIO 201819'!$K3161-'ENS TARDIO 201819'!$I3161</f>
        <v/>
      </c>
      <c r="N3161" s="295" t="n"/>
      <c r="O3161" s="295" t="n"/>
      <c r="P3161" s="295" t="n"/>
      <c r="Q3161" s="295" t="n"/>
      <c r="R3161" s="295" t="n"/>
      <c r="S3161" s="295" t="n"/>
      <c r="T3161" s="295" t="n"/>
      <c r="U3161" s="295" t="n"/>
      <c r="V3161" s="295" t="n"/>
      <c r="W3161" s="295" t="n"/>
      <c r="X3161" s="290" t="inlineStr">
        <is>
          <t>Plot válido</t>
        </is>
      </c>
    </row>
    <row r="3162" hidden="1" ht="15.75" customHeight="1" s="412">
      <c r="A3162" s="294" t="n"/>
      <c r="B3162" s="294" t="n"/>
      <c r="C3162" s="294" t="n"/>
      <c r="D3162" s="294" t="n"/>
      <c r="E3162" s="294" t="n"/>
      <c r="F3162" s="295" t="n"/>
      <c r="G3162" s="295" t="n"/>
      <c r="H3162" s="296" t="n"/>
      <c r="I3162" s="295" t="n"/>
      <c r="J3162" s="296" t="n"/>
      <c r="K3162" s="295" t="n"/>
      <c r="L3162" s="297" t="n"/>
      <c r="M3162" s="297">
        <f>'ENS TARDIO 201819'!$K3162-'ENS TARDIO 201819'!$I3162</f>
        <v/>
      </c>
      <c r="N3162" s="295" t="n"/>
      <c r="O3162" s="295" t="n"/>
      <c r="P3162" s="295" t="n"/>
      <c r="Q3162" s="295" t="n"/>
      <c r="R3162" s="295" t="n"/>
      <c r="S3162" s="295" t="n"/>
      <c r="T3162" s="295" t="n"/>
      <c r="U3162" s="295" t="n"/>
      <c r="V3162" s="295" t="n"/>
      <c r="W3162" s="295" t="n"/>
      <c r="X3162" s="290" t="inlineStr">
        <is>
          <t>Plot válido</t>
        </is>
      </c>
    </row>
    <row r="3163" hidden="1" ht="15.75" customHeight="1" s="412">
      <c r="A3163" s="294" t="n"/>
      <c r="B3163" s="294" t="n"/>
      <c r="C3163" s="294" t="n"/>
      <c r="D3163" s="294" t="n"/>
      <c r="E3163" s="294" t="n"/>
      <c r="F3163" s="295" t="n"/>
      <c r="G3163" s="295" t="n"/>
      <c r="H3163" s="296" t="n"/>
      <c r="I3163" s="295" t="n"/>
      <c r="J3163" s="296" t="n"/>
      <c r="K3163" s="295" t="n"/>
      <c r="L3163" s="297" t="n"/>
      <c r="M3163" s="297">
        <f>'ENS TARDIO 201819'!$K3163-'ENS TARDIO 201819'!$I3163</f>
        <v/>
      </c>
      <c r="N3163" s="295" t="n"/>
      <c r="O3163" s="295" t="n"/>
      <c r="P3163" s="295" t="n"/>
      <c r="Q3163" s="295" t="n"/>
      <c r="R3163" s="295" t="n"/>
      <c r="S3163" s="295" t="n"/>
      <c r="T3163" s="295" t="n"/>
      <c r="U3163" s="295" t="n"/>
      <c r="V3163" s="295" t="n"/>
      <c r="W3163" s="295" t="n"/>
      <c r="X3163" s="290" t="inlineStr">
        <is>
          <t>Plot válido</t>
        </is>
      </c>
    </row>
    <row r="3164" hidden="1" ht="15.75" customHeight="1" s="412">
      <c r="A3164" s="294" t="n"/>
      <c r="B3164" s="294" t="n"/>
      <c r="C3164" s="294" t="n"/>
      <c r="D3164" s="294" t="n"/>
      <c r="E3164" s="294" t="n"/>
      <c r="F3164" s="295" t="n"/>
      <c r="G3164" s="295" t="n"/>
      <c r="H3164" s="296" t="n"/>
      <c r="I3164" s="295" t="n"/>
      <c r="J3164" s="296" t="n"/>
      <c r="K3164" s="295" t="n"/>
      <c r="L3164" s="297" t="n"/>
      <c r="M3164" s="297">
        <f>'ENS TARDIO 201819'!$K3164-'ENS TARDIO 201819'!$I3164</f>
        <v/>
      </c>
      <c r="N3164" s="295" t="n"/>
      <c r="O3164" s="295" t="n"/>
      <c r="P3164" s="295" t="n"/>
      <c r="Q3164" s="295" t="n"/>
      <c r="R3164" s="295" t="n"/>
      <c r="S3164" s="295" t="n"/>
      <c r="T3164" s="295" t="n"/>
      <c r="U3164" s="295" t="n"/>
      <c r="V3164" s="295" t="n"/>
      <c r="W3164" s="295" t="n"/>
      <c r="X3164" s="290" t="inlineStr">
        <is>
          <t>Plot válido</t>
        </is>
      </c>
    </row>
    <row r="3165" hidden="1" ht="15.75" customHeight="1" s="412">
      <c r="A3165" s="294" t="n"/>
      <c r="B3165" s="294" t="n"/>
      <c r="C3165" s="294" t="n"/>
      <c r="D3165" s="294" t="n"/>
      <c r="E3165" s="294" t="n"/>
      <c r="F3165" s="295" t="n"/>
      <c r="G3165" s="295" t="n"/>
      <c r="H3165" s="296" t="n"/>
      <c r="I3165" s="295" t="n"/>
      <c r="J3165" s="296" t="n"/>
      <c r="K3165" s="295" t="n"/>
      <c r="L3165" s="297" t="n"/>
      <c r="M3165" s="297">
        <f>'ENS TARDIO 201819'!$K3165-'ENS TARDIO 201819'!$I3165</f>
        <v/>
      </c>
      <c r="N3165" s="295" t="n"/>
      <c r="O3165" s="295" t="n"/>
      <c r="P3165" s="295" t="n"/>
      <c r="Q3165" s="295" t="n"/>
      <c r="R3165" s="295" t="n"/>
      <c r="S3165" s="295" t="n"/>
      <c r="T3165" s="295" t="n"/>
      <c r="U3165" s="295" t="n"/>
      <c r="V3165" s="295" t="n"/>
      <c r="W3165" s="295" t="n"/>
      <c r="X3165" s="290" t="inlineStr">
        <is>
          <t>Plot válido</t>
        </is>
      </c>
    </row>
    <row r="3166" hidden="1" ht="15.75" customHeight="1" s="412">
      <c r="A3166" s="294" t="n"/>
      <c r="B3166" s="294" t="n"/>
      <c r="C3166" s="294" t="n"/>
      <c r="D3166" s="294" t="n"/>
      <c r="E3166" s="294" t="n"/>
      <c r="F3166" s="295" t="n"/>
      <c r="G3166" s="295" t="n"/>
      <c r="H3166" s="296" t="n"/>
      <c r="I3166" s="295" t="n"/>
      <c r="J3166" s="296" t="n"/>
      <c r="K3166" s="295" t="n"/>
      <c r="L3166" s="297" t="n"/>
      <c r="M3166" s="297">
        <f>'ENS TARDIO 201819'!$K3166-'ENS TARDIO 201819'!$I3166</f>
        <v/>
      </c>
      <c r="N3166" s="295" t="n"/>
      <c r="O3166" s="295" t="n"/>
      <c r="P3166" s="295" t="n"/>
      <c r="Q3166" s="295" t="n"/>
      <c r="R3166" s="295" t="n"/>
      <c r="S3166" s="295" t="n"/>
      <c r="T3166" s="295" t="n"/>
      <c r="U3166" s="295" t="n"/>
      <c r="V3166" s="295" t="n"/>
      <c r="W3166" s="295" t="n"/>
      <c r="X3166" s="290" t="inlineStr">
        <is>
          <t>Plot válido</t>
        </is>
      </c>
    </row>
    <row r="3167" hidden="1" ht="15.75" customHeight="1" s="412">
      <c r="A3167" s="294" t="n"/>
      <c r="B3167" s="294" t="n"/>
      <c r="C3167" s="294" t="n"/>
      <c r="D3167" s="294" t="n"/>
      <c r="E3167" s="294" t="n"/>
      <c r="F3167" s="295" t="n"/>
      <c r="G3167" s="295" t="n"/>
      <c r="H3167" s="296" t="n"/>
      <c r="I3167" s="295" t="n"/>
      <c r="J3167" s="296" t="n"/>
      <c r="K3167" s="295" t="n"/>
      <c r="L3167" s="297" t="n"/>
      <c r="M3167" s="297">
        <f>'ENS TARDIO 201819'!$K3167-'ENS TARDIO 201819'!$I3167</f>
        <v/>
      </c>
      <c r="N3167" s="295" t="n"/>
      <c r="O3167" s="295" t="n"/>
      <c r="P3167" s="295" t="n"/>
      <c r="Q3167" s="295" t="n"/>
      <c r="R3167" s="295" t="n"/>
      <c r="S3167" s="295" t="n"/>
      <c r="T3167" s="295" t="n"/>
      <c r="U3167" s="295" t="n"/>
      <c r="V3167" s="295" t="n"/>
      <c r="W3167" s="295" t="n"/>
      <c r="X3167" s="290" t="inlineStr">
        <is>
          <t>Plot válido</t>
        </is>
      </c>
    </row>
    <row r="3168" hidden="1" ht="15.75" customHeight="1" s="412">
      <c r="A3168" s="294" t="n"/>
      <c r="B3168" s="294" t="n"/>
      <c r="C3168" s="294" t="n"/>
      <c r="D3168" s="294" t="n"/>
      <c r="E3168" s="294" t="n"/>
      <c r="F3168" s="295" t="n"/>
      <c r="G3168" s="295" t="n"/>
      <c r="H3168" s="296" t="n"/>
      <c r="I3168" s="295" t="n"/>
      <c r="J3168" s="296" t="n"/>
      <c r="K3168" s="295" t="n"/>
      <c r="L3168" s="297" t="n"/>
      <c r="M3168" s="297">
        <f>'ENS TARDIO 201819'!$K3168-'ENS TARDIO 201819'!$I3168</f>
        <v/>
      </c>
      <c r="N3168" s="295" t="n"/>
      <c r="O3168" s="295" t="n"/>
      <c r="P3168" s="295" t="n"/>
      <c r="Q3168" s="295" t="n"/>
      <c r="R3168" s="295" t="n"/>
      <c r="S3168" s="295" t="n"/>
      <c r="T3168" s="295" t="n"/>
      <c r="U3168" s="295" t="n"/>
      <c r="V3168" s="295" t="n"/>
      <c r="W3168" s="295" t="n"/>
      <c r="X3168" s="290" t="inlineStr">
        <is>
          <t>Plot válido</t>
        </is>
      </c>
    </row>
    <row r="3169" hidden="1" ht="15.75" customHeight="1" s="412">
      <c r="A3169" s="294" t="n"/>
      <c r="B3169" s="294" t="n"/>
      <c r="C3169" s="294" t="n"/>
      <c r="D3169" s="294" t="n"/>
      <c r="E3169" s="294" t="n"/>
      <c r="F3169" s="295" t="n"/>
      <c r="G3169" s="295" t="n"/>
      <c r="H3169" s="296" t="n"/>
      <c r="I3169" s="295" t="n"/>
      <c r="J3169" s="296" t="n"/>
      <c r="K3169" s="295" t="n"/>
      <c r="L3169" s="297" t="n"/>
      <c r="M3169" s="297">
        <f>'ENS TARDIO 201819'!$K3169-'ENS TARDIO 201819'!$I3169</f>
        <v/>
      </c>
      <c r="N3169" s="295" t="n"/>
      <c r="O3169" s="295" t="n"/>
      <c r="P3169" s="295" t="n"/>
      <c r="Q3169" s="295" t="n"/>
      <c r="R3169" s="295" t="n"/>
      <c r="S3169" s="295" t="n"/>
      <c r="T3169" s="295" t="n"/>
      <c r="U3169" s="295" t="n"/>
      <c r="V3169" s="295" t="n"/>
      <c r="W3169" s="295" t="n"/>
      <c r="X3169" s="290" t="inlineStr">
        <is>
          <t>Plot válido</t>
        </is>
      </c>
    </row>
    <row r="3170" hidden="1" ht="15.75" customHeight="1" s="412">
      <c r="A3170" s="294" t="n"/>
      <c r="B3170" s="294" t="n"/>
      <c r="C3170" s="294" t="n"/>
      <c r="D3170" s="294" t="n"/>
      <c r="E3170" s="294" t="n"/>
      <c r="F3170" s="295" t="n"/>
      <c r="G3170" s="295" t="n"/>
      <c r="H3170" s="296" t="n"/>
      <c r="I3170" s="295" t="n"/>
      <c r="J3170" s="296" t="n"/>
      <c r="K3170" s="295" t="n"/>
      <c r="L3170" s="297" t="n"/>
      <c r="M3170" s="297">
        <f>'ENS TARDIO 201819'!$K3170-'ENS TARDIO 201819'!$I3170</f>
        <v/>
      </c>
      <c r="N3170" s="295" t="n"/>
      <c r="O3170" s="295" t="n"/>
      <c r="P3170" s="295" t="n"/>
      <c r="Q3170" s="295" t="n"/>
      <c r="R3170" s="295" t="n"/>
      <c r="S3170" s="295" t="n"/>
      <c r="T3170" s="295" t="n"/>
      <c r="U3170" s="295" t="n"/>
      <c r="V3170" s="295" t="n"/>
      <c r="W3170" s="295" t="n"/>
      <c r="X3170" s="290" t="inlineStr">
        <is>
          <t>Plot válido</t>
        </is>
      </c>
    </row>
    <row r="3171" hidden="1" ht="15.75" customHeight="1" s="412">
      <c r="A3171" s="294" t="n"/>
      <c r="B3171" s="294" t="n"/>
      <c r="C3171" s="294" t="n"/>
      <c r="D3171" s="294" t="n"/>
      <c r="E3171" s="294" t="n"/>
      <c r="F3171" s="295" t="n"/>
      <c r="G3171" s="295" t="n"/>
      <c r="H3171" s="296" t="n"/>
      <c r="I3171" s="295" t="n"/>
      <c r="J3171" s="296" t="n"/>
      <c r="K3171" s="295" t="n"/>
      <c r="L3171" s="297" t="n"/>
      <c r="M3171" s="297">
        <f>'ENS TARDIO 201819'!$K3171-'ENS TARDIO 201819'!$I3171</f>
        <v/>
      </c>
      <c r="N3171" s="295" t="n"/>
      <c r="O3171" s="295" t="n"/>
      <c r="P3171" s="295" t="n"/>
      <c r="Q3171" s="295" t="n"/>
      <c r="R3171" s="295" t="n"/>
      <c r="S3171" s="295" t="n"/>
      <c r="T3171" s="295" t="n"/>
      <c r="U3171" s="295" t="n"/>
      <c r="V3171" s="295" t="n"/>
      <c r="W3171" s="295" t="n"/>
      <c r="X3171" s="290" t="inlineStr">
        <is>
          <t>Plot válido</t>
        </is>
      </c>
    </row>
    <row r="3172" hidden="1" ht="15.75" customHeight="1" s="412">
      <c r="A3172" s="294" t="n"/>
      <c r="B3172" s="294" t="n"/>
      <c r="C3172" s="294" t="n"/>
      <c r="D3172" s="294" t="n"/>
      <c r="E3172" s="294" t="n"/>
      <c r="F3172" s="295" t="n"/>
      <c r="G3172" s="295" t="n"/>
      <c r="H3172" s="296" t="n"/>
      <c r="I3172" s="295" t="n"/>
      <c r="J3172" s="296" t="n"/>
      <c r="K3172" s="295" t="n"/>
      <c r="L3172" s="297" t="n"/>
      <c r="M3172" s="297">
        <f>'ENS TARDIO 201819'!$K3172-'ENS TARDIO 201819'!$I3172</f>
        <v/>
      </c>
      <c r="N3172" s="295" t="n"/>
      <c r="O3172" s="295" t="n"/>
      <c r="P3172" s="295" t="n"/>
      <c r="Q3172" s="295" t="n"/>
      <c r="R3172" s="295" t="n"/>
      <c r="S3172" s="295" t="n"/>
      <c r="T3172" s="295" t="n"/>
      <c r="U3172" s="295" t="n"/>
      <c r="V3172" s="295" t="n"/>
      <c r="W3172" s="295" t="n"/>
      <c r="X3172" s="290" t="inlineStr">
        <is>
          <t>Plot válido</t>
        </is>
      </c>
    </row>
    <row r="3173" hidden="1" ht="15.75" customHeight="1" s="412">
      <c r="A3173" s="294" t="n"/>
      <c r="B3173" s="294" t="n"/>
      <c r="C3173" s="294" t="n"/>
      <c r="D3173" s="294" t="n"/>
      <c r="E3173" s="294" t="n"/>
      <c r="F3173" s="295" t="n"/>
      <c r="G3173" s="295" t="n"/>
      <c r="H3173" s="296" t="n"/>
      <c r="I3173" s="295" t="n"/>
      <c r="J3173" s="296" t="n"/>
      <c r="K3173" s="295" t="n"/>
      <c r="L3173" s="297" t="n"/>
      <c r="M3173" s="297">
        <f>'ENS TARDIO 201819'!$K3173-'ENS TARDIO 201819'!$I3173</f>
        <v/>
      </c>
      <c r="N3173" s="295" t="n"/>
      <c r="O3173" s="295" t="n"/>
      <c r="P3173" s="295" t="n"/>
      <c r="Q3173" s="295" t="n"/>
      <c r="R3173" s="295" t="n"/>
      <c r="S3173" s="295" t="n"/>
      <c r="T3173" s="295" t="n"/>
      <c r="U3173" s="295" t="n"/>
      <c r="V3173" s="295" t="n"/>
      <c r="W3173" s="295" t="n"/>
      <c r="X3173" s="290" t="inlineStr">
        <is>
          <t>Plot válido</t>
        </is>
      </c>
    </row>
    <row r="3174" hidden="1" ht="15.75" customHeight="1" s="412">
      <c r="A3174" s="294" t="n"/>
      <c r="B3174" s="294" t="n"/>
      <c r="C3174" s="294" t="n"/>
      <c r="D3174" s="294" t="n"/>
      <c r="E3174" s="294" t="n"/>
      <c r="F3174" s="295" t="n"/>
      <c r="G3174" s="295" t="n"/>
      <c r="H3174" s="296" t="n"/>
      <c r="I3174" s="295" t="n"/>
      <c r="J3174" s="296" t="n"/>
      <c r="K3174" s="295" t="n"/>
      <c r="L3174" s="297" t="n"/>
      <c r="M3174" s="297">
        <f>'ENS TARDIO 201819'!$K3174-'ENS TARDIO 201819'!$I3174</f>
        <v/>
      </c>
      <c r="N3174" s="295" t="n"/>
      <c r="O3174" s="295" t="n"/>
      <c r="P3174" s="295" t="n"/>
      <c r="Q3174" s="295" t="n"/>
      <c r="R3174" s="295" t="n"/>
      <c r="S3174" s="295" t="n"/>
      <c r="T3174" s="295" t="n"/>
      <c r="U3174" s="295" t="n"/>
      <c r="V3174" s="295" t="n"/>
      <c r="W3174" s="295" t="n"/>
      <c r="X3174" s="290" t="inlineStr">
        <is>
          <t>Plot válido</t>
        </is>
      </c>
    </row>
    <row r="3175" hidden="1" ht="15.75" customHeight="1" s="412">
      <c r="A3175" s="294" t="n"/>
      <c r="B3175" s="294" t="n"/>
      <c r="C3175" s="294" t="n"/>
      <c r="D3175" s="294" t="n"/>
      <c r="E3175" s="294" t="n"/>
      <c r="F3175" s="295" t="n"/>
      <c r="G3175" s="295" t="n"/>
      <c r="H3175" s="296" t="n"/>
      <c r="I3175" s="295" t="n"/>
      <c r="J3175" s="296" t="n"/>
      <c r="K3175" s="295" t="n"/>
      <c r="L3175" s="297" t="n"/>
      <c r="M3175" s="297">
        <f>'ENS TARDIO 201819'!$K3175-'ENS TARDIO 201819'!$I3175</f>
        <v/>
      </c>
      <c r="N3175" s="295" t="n"/>
      <c r="O3175" s="295" t="n"/>
      <c r="P3175" s="295" t="n"/>
      <c r="Q3175" s="295" t="n"/>
      <c r="R3175" s="295" t="n"/>
      <c r="S3175" s="295" t="n"/>
      <c r="T3175" s="295" t="n"/>
      <c r="U3175" s="295" t="n"/>
      <c r="V3175" s="295" t="n"/>
      <c r="W3175" s="295" t="n"/>
      <c r="X3175" s="290" t="inlineStr">
        <is>
          <t>Plot válido</t>
        </is>
      </c>
    </row>
    <row r="3176" hidden="1" ht="15.75" customHeight="1" s="412">
      <c r="A3176" s="294" t="n"/>
      <c r="B3176" s="294" t="n"/>
      <c r="C3176" s="294" t="n"/>
      <c r="D3176" s="294" t="n"/>
      <c r="E3176" s="294" t="n"/>
      <c r="F3176" s="295" t="n"/>
      <c r="G3176" s="295" t="n"/>
      <c r="H3176" s="296" t="n"/>
      <c r="I3176" s="295" t="n"/>
      <c r="J3176" s="296" t="n"/>
      <c r="K3176" s="295" t="n"/>
      <c r="L3176" s="297" t="n"/>
      <c r="M3176" s="297">
        <f>'ENS TARDIO 201819'!$K3176-'ENS TARDIO 201819'!$I3176</f>
        <v/>
      </c>
      <c r="N3176" s="295" t="n"/>
      <c r="O3176" s="295" t="n"/>
      <c r="P3176" s="295" t="n"/>
      <c r="Q3176" s="295" t="n"/>
      <c r="R3176" s="295" t="n"/>
      <c r="S3176" s="295" t="n"/>
      <c r="T3176" s="295" t="n"/>
      <c r="U3176" s="295" t="n"/>
      <c r="V3176" s="295" t="n"/>
      <c r="W3176" s="295" t="n"/>
      <c r="X3176" s="290" t="inlineStr">
        <is>
          <t>Plot válido</t>
        </is>
      </c>
    </row>
    <row r="3177" hidden="1" ht="15.75" customHeight="1" s="412">
      <c r="A3177" s="294" t="n"/>
      <c r="B3177" s="294" t="n"/>
      <c r="C3177" s="294" t="n"/>
      <c r="D3177" s="294" t="n"/>
      <c r="E3177" s="294" t="n"/>
      <c r="F3177" s="295" t="n"/>
      <c r="G3177" s="295" t="n"/>
      <c r="H3177" s="296" t="n"/>
      <c r="I3177" s="295" t="n"/>
      <c r="J3177" s="296" t="n"/>
      <c r="K3177" s="295" t="n"/>
      <c r="L3177" s="297" t="n"/>
      <c r="M3177" s="297">
        <f>'ENS TARDIO 201819'!$K3177-'ENS TARDIO 201819'!$I3177</f>
        <v/>
      </c>
      <c r="N3177" s="295" t="n"/>
      <c r="O3177" s="295" t="n"/>
      <c r="P3177" s="295" t="n"/>
      <c r="Q3177" s="295" t="n"/>
      <c r="R3177" s="295" t="n"/>
      <c r="S3177" s="295" t="n"/>
      <c r="T3177" s="295" t="n"/>
      <c r="U3177" s="295" t="n"/>
      <c r="V3177" s="295" t="n"/>
      <c r="W3177" s="295" t="n"/>
      <c r="X3177" s="290" t="inlineStr">
        <is>
          <t>Plot válido</t>
        </is>
      </c>
    </row>
    <row r="3178" hidden="1" ht="15.75" customHeight="1" s="412">
      <c r="A3178" s="294" t="n"/>
      <c r="B3178" s="294" t="n"/>
      <c r="C3178" s="294" t="n"/>
      <c r="D3178" s="294" t="n"/>
      <c r="E3178" s="294" t="n"/>
      <c r="F3178" s="295" t="n"/>
      <c r="G3178" s="295" t="n"/>
      <c r="H3178" s="296" t="n"/>
      <c r="I3178" s="295" t="n"/>
      <c r="J3178" s="296" t="n"/>
      <c r="K3178" s="295" t="n"/>
      <c r="L3178" s="297" t="n"/>
      <c r="M3178" s="297">
        <f>'ENS TARDIO 201819'!$K3178-'ENS TARDIO 201819'!$I3178</f>
        <v/>
      </c>
      <c r="N3178" s="295" t="n"/>
      <c r="O3178" s="295" t="n"/>
      <c r="P3178" s="295" t="n"/>
      <c r="Q3178" s="295" t="n"/>
      <c r="R3178" s="295" t="n"/>
      <c r="S3178" s="295" t="n"/>
      <c r="T3178" s="295" t="n"/>
      <c r="U3178" s="295" t="n"/>
      <c r="V3178" s="295" t="n"/>
      <c r="W3178" s="295" t="n"/>
      <c r="X3178" s="290" t="inlineStr">
        <is>
          <t>Plot válido</t>
        </is>
      </c>
    </row>
    <row r="3179" hidden="1" ht="15.75" customHeight="1" s="412">
      <c r="A3179" s="294" t="n"/>
      <c r="B3179" s="294" t="n"/>
      <c r="C3179" s="294" t="n"/>
      <c r="D3179" s="294" t="n"/>
      <c r="E3179" s="294" t="n"/>
      <c r="F3179" s="295" t="n"/>
      <c r="G3179" s="295" t="n"/>
      <c r="H3179" s="296" t="n"/>
      <c r="I3179" s="295" t="n"/>
      <c r="J3179" s="296" t="n"/>
      <c r="K3179" s="295" t="n"/>
      <c r="L3179" s="297" t="n"/>
      <c r="M3179" s="297">
        <f>'ENS TARDIO 201819'!$K3179-'ENS TARDIO 201819'!$I3179</f>
        <v/>
      </c>
      <c r="N3179" s="295" t="n"/>
      <c r="O3179" s="295" t="n"/>
      <c r="P3179" s="295" t="n"/>
      <c r="Q3179" s="295" t="n"/>
      <c r="R3179" s="295" t="n"/>
      <c r="S3179" s="295" t="n"/>
      <c r="T3179" s="295" t="n"/>
      <c r="U3179" s="295" t="n"/>
      <c r="V3179" s="295" t="n"/>
      <c r="W3179" s="295" t="n"/>
      <c r="X3179" s="290" t="inlineStr">
        <is>
          <t>Plot válido</t>
        </is>
      </c>
    </row>
    <row r="3180" hidden="1" ht="15.75" customHeight="1" s="412">
      <c r="A3180" s="294" t="n"/>
      <c r="B3180" s="294" t="n"/>
      <c r="C3180" s="294" t="n"/>
      <c r="D3180" s="294" t="n"/>
      <c r="E3180" s="294" t="n"/>
      <c r="F3180" s="295" t="n"/>
      <c r="G3180" s="295" t="n"/>
      <c r="H3180" s="296" t="n"/>
      <c r="I3180" s="295" t="n"/>
      <c r="J3180" s="296" t="n"/>
      <c r="K3180" s="295" t="n"/>
      <c r="L3180" s="297" t="n"/>
      <c r="M3180" s="297">
        <f>'ENS TARDIO 201819'!$K3180-'ENS TARDIO 201819'!$I3180</f>
        <v/>
      </c>
      <c r="N3180" s="295" t="n"/>
      <c r="O3180" s="295" t="n"/>
      <c r="P3180" s="295" t="n"/>
      <c r="Q3180" s="295" t="n"/>
      <c r="R3180" s="295" t="n"/>
      <c r="S3180" s="295" t="n"/>
      <c r="T3180" s="295" t="n"/>
      <c r="U3180" s="295" t="n"/>
      <c r="V3180" s="295" t="n"/>
      <c r="W3180" s="295" t="n"/>
      <c r="X3180" s="290" t="inlineStr">
        <is>
          <t>Se descarta</t>
        </is>
      </c>
    </row>
    <row r="3181" hidden="1" ht="15.75" customHeight="1" s="412">
      <c r="A3181" s="294" t="n"/>
      <c r="B3181" s="294" t="n"/>
      <c r="C3181" s="294" t="n"/>
      <c r="D3181" s="294" t="n"/>
      <c r="E3181" s="294" t="n"/>
      <c r="F3181" s="295" t="n"/>
      <c r="G3181" s="295" t="n"/>
      <c r="H3181" s="296" t="n"/>
      <c r="I3181" s="295" t="n"/>
      <c r="J3181" s="296" t="n"/>
      <c r="K3181" s="295" t="n"/>
      <c r="L3181" s="297" t="n"/>
      <c r="M3181" s="297">
        <f>'ENS TARDIO 201819'!$K3181-'ENS TARDIO 201819'!$I3181</f>
        <v/>
      </c>
      <c r="N3181" s="295" t="n"/>
      <c r="O3181" s="295" t="n"/>
      <c r="P3181" s="295" t="n"/>
      <c r="Q3181" s="295" t="n"/>
      <c r="R3181" s="295" t="n"/>
      <c r="S3181" s="295" t="n"/>
      <c r="T3181" s="295" t="n"/>
      <c r="U3181" s="295" t="n"/>
      <c r="V3181" s="295" t="n"/>
      <c r="W3181" s="295" t="n"/>
      <c r="X3181" s="290" t="inlineStr">
        <is>
          <t>Se descarta</t>
        </is>
      </c>
    </row>
    <row r="3182" hidden="1" ht="15.75" customHeight="1" s="412">
      <c r="A3182" s="294" t="n"/>
      <c r="B3182" s="294" t="n"/>
      <c r="C3182" s="294" t="n"/>
      <c r="D3182" s="294" t="n"/>
      <c r="E3182" s="294" t="n"/>
      <c r="F3182" s="295" t="n"/>
      <c r="G3182" s="295" t="n"/>
      <c r="H3182" s="296" t="n"/>
      <c r="I3182" s="295" t="n"/>
      <c r="J3182" s="296" t="n"/>
      <c r="K3182" s="295" t="n"/>
      <c r="L3182" s="297" t="n"/>
      <c r="M3182" s="297">
        <f>'ENS TARDIO 201819'!$K3182-'ENS TARDIO 201819'!$I3182</f>
        <v/>
      </c>
      <c r="N3182" s="295" t="n"/>
      <c r="O3182" s="295" t="n"/>
      <c r="P3182" s="295" t="n"/>
      <c r="Q3182" s="295" t="n"/>
      <c r="R3182" s="295" t="n"/>
      <c r="S3182" s="295" t="n"/>
      <c r="T3182" s="295" t="n"/>
      <c r="U3182" s="295" t="n"/>
      <c r="V3182" s="295" t="n"/>
      <c r="W3182" s="295" t="n"/>
      <c r="X3182" s="290" t="inlineStr">
        <is>
          <t>Se descarta</t>
        </is>
      </c>
    </row>
    <row r="3183" hidden="1" ht="15.75" customHeight="1" s="412">
      <c r="A3183" s="294" t="n"/>
      <c r="B3183" s="294" t="n"/>
      <c r="C3183" s="294" t="n"/>
      <c r="D3183" s="294" t="n"/>
      <c r="E3183" s="294" t="n"/>
      <c r="F3183" s="295" t="n"/>
      <c r="G3183" s="295" t="n"/>
      <c r="H3183" s="296" t="n"/>
      <c r="I3183" s="295" t="n"/>
      <c r="J3183" s="296" t="n"/>
      <c r="K3183" s="295" t="n"/>
      <c r="L3183" s="297" t="n"/>
      <c r="M3183" s="297">
        <f>'ENS TARDIO 201819'!$K3183-'ENS TARDIO 201819'!$I3183</f>
        <v/>
      </c>
      <c r="N3183" s="295" t="n"/>
      <c r="O3183" s="295" t="n"/>
      <c r="P3183" s="295" t="n"/>
      <c r="Q3183" s="295" t="n"/>
      <c r="R3183" s="295" t="n"/>
      <c r="S3183" s="295" t="n"/>
      <c r="T3183" s="295" t="n"/>
      <c r="U3183" s="295" t="n"/>
      <c r="V3183" s="295" t="n"/>
      <c r="W3183" s="295" t="n"/>
      <c r="X3183" s="290" t="inlineStr">
        <is>
          <t>Se descarta</t>
        </is>
      </c>
    </row>
    <row r="3184" hidden="1" ht="15.75" customHeight="1" s="412">
      <c r="A3184" s="294" t="n"/>
      <c r="B3184" s="294" t="n"/>
      <c r="C3184" s="294" t="n"/>
      <c r="D3184" s="294" t="n"/>
      <c r="E3184" s="294" t="n"/>
      <c r="F3184" s="295" t="n"/>
      <c r="G3184" s="295" t="n"/>
      <c r="H3184" s="296" t="n"/>
      <c r="I3184" s="295" t="n"/>
      <c r="J3184" s="296" t="n"/>
      <c r="K3184" s="295" t="n"/>
      <c r="L3184" s="297" t="n"/>
      <c r="M3184" s="297">
        <f>'ENS TARDIO 201819'!$K3184-'ENS TARDIO 201819'!$I3184</f>
        <v/>
      </c>
      <c r="N3184" s="295" t="n"/>
      <c r="O3184" s="295" t="n"/>
      <c r="P3184" s="295" t="n"/>
      <c r="Q3184" s="295" t="n"/>
      <c r="R3184" s="295" t="n"/>
      <c r="S3184" s="295" t="n"/>
      <c r="T3184" s="295" t="n"/>
      <c r="U3184" s="295" t="n"/>
      <c r="V3184" s="295" t="n"/>
      <c r="W3184" s="295" t="n"/>
      <c r="X3184" s="290" t="inlineStr">
        <is>
          <t>Se descarta</t>
        </is>
      </c>
    </row>
    <row r="3185" hidden="1" ht="15.75" customHeight="1" s="412">
      <c r="A3185" s="294" t="n"/>
      <c r="B3185" s="294" t="n"/>
      <c r="C3185" s="294" t="n"/>
      <c r="D3185" s="294" t="n"/>
      <c r="E3185" s="294" t="n"/>
      <c r="F3185" s="295" t="n"/>
      <c r="G3185" s="295" t="n"/>
      <c r="H3185" s="296" t="n"/>
      <c r="I3185" s="295" t="n"/>
      <c r="J3185" s="296" t="n"/>
      <c r="K3185" s="295" t="n"/>
      <c r="L3185" s="297" t="n"/>
      <c r="M3185" s="297">
        <f>'ENS TARDIO 201819'!$K3185-'ENS TARDIO 201819'!$I3185</f>
        <v/>
      </c>
      <c r="N3185" s="295" t="n"/>
      <c r="O3185" s="295" t="n"/>
      <c r="P3185" s="295" t="n"/>
      <c r="Q3185" s="295" t="n"/>
      <c r="R3185" s="295" t="n"/>
      <c r="S3185" s="295" t="n"/>
      <c r="T3185" s="295" t="n"/>
      <c r="U3185" s="295" t="n"/>
      <c r="V3185" s="295" t="n"/>
      <c r="W3185" s="295" t="n"/>
      <c r="X3185" s="290" t="inlineStr">
        <is>
          <t>Se descarta</t>
        </is>
      </c>
    </row>
    <row r="3186" hidden="1" ht="15.75" customHeight="1" s="412">
      <c r="A3186" s="294" t="n"/>
      <c r="B3186" s="294" t="n"/>
      <c r="C3186" s="294" t="n"/>
      <c r="D3186" s="294" t="n"/>
      <c r="E3186" s="294" t="n"/>
      <c r="F3186" s="295" t="n"/>
      <c r="G3186" s="295" t="n"/>
      <c r="H3186" s="296" t="n"/>
      <c r="I3186" s="295" t="n"/>
      <c r="J3186" s="296" t="n"/>
      <c r="K3186" s="295" t="n"/>
      <c r="L3186" s="297" t="n"/>
      <c r="M3186" s="297">
        <f>'ENS TARDIO 201819'!$K3186-'ENS TARDIO 201819'!$I3186</f>
        <v/>
      </c>
      <c r="N3186" s="295" t="n"/>
      <c r="O3186" s="295" t="n"/>
      <c r="P3186" s="295" t="n"/>
      <c r="Q3186" s="295" t="n"/>
      <c r="R3186" s="295" t="n"/>
      <c r="S3186" s="295" t="n"/>
      <c r="T3186" s="295" t="n"/>
      <c r="U3186" s="295" t="n"/>
      <c r="V3186" s="295" t="n"/>
      <c r="W3186" s="295" t="n"/>
      <c r="X3186" s="290" t="inlineStr">
        <is>
          <t>Plot válido</t>
        </is>
      </c>
    </row>
    <row r="3187" hidden="1" ht="15.75" customHeight="1" s="412">
      <c r="A3187" s="294" t="n"/>
      <c r="B3187" s="294" t="n"/>
      <c r="C3187" s="294" t="n"/>
      <c r="D3187" s="294" t="n"/>
      <c r="E3187" s="294" t="n"/>
      <c r="F3187" s="295" t="n"/>
      <c r="G3187" s="295" t="n"/>
      <c r="H3187" s="296" t="n"/>
      <c r="I3187" s="295" t="n"/>
      <c r="J3187" s="296" t="n"/>
      <c r="K3187" s="295" t="n"/>
      <c r="L3187" s="297" t="n"/>
      <c r="M3187" s="297">
        <f>'ENS TARDIO 201819'!$K3187-'ENS TARDIO 201819'!$I3187</f>
        <v/>
      </c>
      <c r="N3187" s="295" t="n"/>
      <c r="O3187" s="295" t="n"/>
      <c r="P3187" s="295" t="n"/>
      <c r="Q3187" s="295" t="n"/>
      <c r="R3187" s="295" t="n"/>
      <c r="S3187" s="295" t="n"/>
      <c r="T3187" s="295" t="n"/>
      <c r="U3187" s="295" t="n"/>
      <c r="V3187" s="295" t="n"/>
      <c r="W3187" s="295" t="n"/>
      <c r="X3187" s="290" t="inlineStr">
        <is>
          <t>Plot válido</t>
        </is>
      </c>
    </row>
    <row r="3188" hidden="1" ht="15.75" customHeight="1" s="412">
      <c r="A3188" s="294" t="n"/>
      <c r="B3188" s="294" t="n"/>
      <c r="C3188" s="294" t="n"/>
      <c r="D3188" s="294" t="n"/>
      <c r="E3188" s="294" t="n"/>
      <c r="F3188" s="295" t="n"/>
      <c r="G3188" s="295" t="n"/>
      <c r="H3188" s="296" t="n"/>
      <c r="I3188" s="295" t="n"/>
      <c r="J3188" s="296" t="n"/>
      <c r="K3188" s="295" t="n"/>
      <c r="L3188" s="297" t="n"/>
      <c r="M3188" s="297">
        <f>'ENS TARDIO 201819'!$K3188-'ENS TARDIO 201819'!$I3188</f>
        <v/>
      </c>
      <c r="N3188" s="295" t="n"/>
      <c r="O3188" s="295" t="n"/>
      <c r="P3188" s="295" t="n"/>
      <c r="Q3188" s="295" t="n"/>
      <c r="R3188" s="295" t="n"/>
      <c r="S3188" s="295" t="n"/>
      <c r="T3188" s="295" t="n"/>
      <c r="U3188" s="295" t="n"/>
      <c r="V3188" s="295" t="n"/>
      <c r="W3188" s="295" t="n"/>
      <c r="X3188" s="290" t="inlineStr">
        <is>
          <t>Plot válido</t>
        </is>
      </c>
    </row>
    <row r="3189" hidden="1" ht="15.75" customHeight="1" s="412">
      <c r="A3189" s="294" t="n"/>
      <c r="B3189" s="294" t="n"/>
      <c r="C3189" s="294" t="n"/>
      <c r="D3189" s="294" t="n"/>
      <c r="E3189" s="294" t="n"/>
      <c r="F3189" s="295" t="n"/>
      <c r="G3189" s="295" t="n"/>
      <c r="H3189" s="296" t="n"/>
      <c r="I3189" s="295" t="n"/>
      <c r="J3189" s="296" t="n"/>
      <c r="K3189" s="295" t="n"/>
      <c r="L3189" s="297" t="n"/>
      <c r="M3189" s="297">
        <f>'ENS TARDIO 201819'!$K3189-'ENS TARDIO 201819'!$I3189</f>
        <v/>
      </c>
      <c r="N3189" s="295" t="n"/>
      <c r="O3189" s="295" t="n"/>
      <c r="P3189" s="295" t="n"/>
      <c r="Q3189" s="295" t="n"/>
      <c r="R3189" s="295" t="n"/>
      <c r="S3189" s="295" t="n"/>
      <c r="T3189" s="295" t="n"/>
      <c r="U3189" s="295" t="n"/>
      <c r="V3189" s="295" t="n"/>
      <c r="W3189" s="295" t="n"/>
      <c r="X3189" s="290" t="inlineStr">
        <is>
          <t>Plot válido</t>
        </is>
      </c>
    </row>
    <row r="3190" hidden="1" ht="15.75" customHeight="1" s="412">
      <c r="A3190" s="294" t="n"/>
      <c r="B3190" s="294" t="n"/>
      <c r="C3190" s="294" t="n"/>
      <c r="D3190" s="294" t="n"/>
      <c r="E3190" s="294" t="n"/>
      <c r="F3190" s="295" t="n"/>
      <c r="G3190" s="295" t="n"/>
      <c r="H3190" s="296" t="n"/>
      <c r="I3190" s="295" t="n"/>
      <c r="J3190" s="296" t="n"/>
      <c r="K3190" s="295" t="n"/>
      <c r="L3190" s="297" t="n"/>
      <c r="M3190" s="297">
        <f>'ENS TARDIO 201819'!$K3190-'ENS TARDIO 201819'!$I3190</f>
        <v/>
      </c>
      <c r="N3190" s="295" t="n"/>
      <c r="O3190" s="295" t="n"/>
      <c r="P3190" s="295" t="n"/>
      <c r="Q3190" s="295" t="n"/>
      <c r="R3190" s="295" t="n"/>
      <c r="S3190" s="295" t="n"/>
      <c r="T3190" s="295" t="n"/>
      <c r="U3190" s="295" t="n"/>
      <c r="V3190" s="295" t="n"/>
      <c r="W3190" s="295" t="n"/>
      <c r="X3190" s="290" t="inlineStr">
        <is>
          <t>Plot válido</t>
        </is>
      </c>
    </row>
    <row r="3191" hidden="1" ht="15.75" customHeight="1" s="412">
      <c r="A3191" s="294" t="n"/>
      <c r="B3191" s="294" t="n"/>
      <c r="C3191" s="294" t="n"/>
      <c r="D3191" s="294" t="n"/>
      <c r="E3191" s="294" t="n"/>
      <c r="F3191" s="295" t="n"/>
      <c r="G3191" s="295" t="n"/>
      <c r="H3191" s="296" t="n"/>
      <c r="I3191" s="295" t="n"/>
      <c r="J3191" s="296" t="n"/>
      <c r="K3191" s="295" t="n"/>
      <c r="L3191" s="297" t="n"/>
      <c r="M3191" s="297">
        <f>'ENS TARDIO 201819'!$K3191-'ENS TARDIO 201819'!$I3191</f>
        <v/>
      </c>
      <c r="N3191" s="295" t="n"/>
      <c r="O3191" s="295" t="n"/>
      <c r="P3191" s="295" t="n"/>
      <c r="Q3191" s="295" t="n"/>
      <c r="R3191" s="295" t="n"/>
      <c r="S3191" s="295" t="n"/>
      <c r="T3191" s="295" t="n"/>
      <c r="U3191" s="295" t="n"/>
      <c r="V3191" s="295" t="n"/>
      <c r="W3191" s="295" t="n"/>
      <c r="X3191" s="290" t="inlineStr">
        <is>
          <t>Plot válido</t>
        </is>
      </c>
    </row>
    <row r="3192" hidden="1" ht="15.75" customHeight="1" s="412">
      <c r="A3192" s="294" t="n"/>
      <c r="B3192" s="294" t="n"/>
      <c r="C3192" s="294" t="n"/>
      <c r="D3192" s="294" t="n"/>
      <c r="E3192" s="294" t="n"/>
      <c r="F3192" s="295" t="n"/>
      <c r="G3192" s="295" t="n"/>
      <c r="H3192" s="296" t="n"/>
      <c r="I3192" s="295" t="n"/>
      <c r="J3192" s="296" t="n"/>
      <c r="K3192" s="295" t="n"/>
      <c r="L3192" s="297" t="n"/>
      <c r="M3192" s="297">
        <f>'ENS TARDIO 201819'!$K3192-'ENS TARDIO 201819'!$I3192</f>
        <v/>
      </c>
      <c r="N3192" s="295" t="n"/>
      <c r="O3192" s="295" t="n"/>
      <c r="P3192" s="295" t="n"/>
      <c r="Q3192" s="295" t="n"/>
      <c r="R3192" s="295" t="n"/>
      <c r="S3192" s="295" t="n"/>
      <c r="T3192" s="295" t="n"/>
      <c r="U3192" s="295" t="n"/>
      <c r="V3192" s="295" t="n"/>
      <c r="W3192" s="295" t="n"/>
      <c r="X3192" s="290" t="inlineStr">
        <is>
          <t>Plot válido</t>
        </is>
      </c>
    </row>
    <row r="3193" hidden="1" ht="15.75" customHeight="1" s="412">
      <c r="A3193" s="294" t="n"/>
      <c r="B3193" s="294" t="n"/>
      <c r="C3193" s="294" t="n"/>
      <c r="D3193" s="294" t="n"/>
      <c r="E3193" s="294" t="n"/>
      <c r="F3193" s="295" t="n"/>
      <c r="G3193" s="295" t="n"/>
      <c r="H3193" s="296" t="n"/>
      <c r="I3193" s="295" t="n"/>
      <c r="J3193" s="296" t="n"/>
      <c r="K3193" s="295" t="n"/>
      <c r="L3193" s="297" t="n"/>
      <c r="M3193" s="297">
        <f>'ENS TARDIO 201819'!$K3193-'ENS TARDIO 201819'!$I3193</f>
        <v/>
      </c>
      <c r="N3193" s="295" t="n"/>
      <c r="O3193" s="295" t="n"/>
      <c r="P3193" s="295" t="n"/>
      <c r="Q3193" s="295" t="n"/>
      <c r="R3193" s="295" t="n"/>
      <c r="S3193" s="295" t="n"/>
      <c r="T3193" s="295" t="n"/>
      <c r="U3193" s="295" t="n"/>
      <c r="V3193" s="295" t="n"/>
      <c r="W3193" s="295" t="n"/>
      <c r="X3193" s="290" t="inlineStr">
        <is>
          <t>Plot válido</t>
        </is>
      </c>
    </row>
    <row r="3194" hidden="1" ht="15.75" customHeight="1" s="412">
      <c r="A3194" s="294" t="n"/>
      <c r="B3194" s="294" t="n"/>
      <c r="C3194" s="294" t="n"/>
      <c r="D3194" s="294" t="n"/>
      <c r="E3194" s="294" t="n"/>
      <c r="F3194" s="295" t="n"/>
      <c r="G3194" s="295" t="n"/>
      <c r="H3194" s="296" t="n"/>
      <c r="I3194" s="295" t="n"/>
      <c r="J3194" s="296" t="n"/>
      <c r="K3194" s="295" t="n"/>
      <c r="L3194" s="297" t="n"/>
      <c r="M3194" s="297">
        <f>'ENS TARDIO 201819'!$K3194-'ENS TARDIO 201819'!$I3194</f>
        <v/>
      </c>
      <c r="N3194" s="295" t="n"/>
      <c r="O3194" s="295" t="n"/>
      <c r="P3194" s="295" t="n"/>
      <c r="Q3194" s="295" t="n"/>
      <c r="R3194" s="295" t="n"/>
      <c r="S3194" s="295" t="n"/>
      <c r="T3194" s="295" t="n"/>
      <c r="U3194" s="295" t="n"/>
      <c r="V3194" s="295" t="n"/>
      <c r="W3194" s="295" t="n"/>
      <c r="X3194" s="290" t="inlineStr">
        <is>
          <t>Plot válido</t>
        </is>
      </c>
    </row>
    <row r="3195" hidden="1" ht="15.75" customHeight="1" s="412">
      <c r="A3195" s="294" t="n"/>
      <c r="B3195" s="294" t="n"/>
      <c r="C3195" s="294" t="n"/>
      <c r="D3195" s="294" t="n"/>
      <c r="E3195" s="294" t="n"/>
      <c r="F3195" s="295" t="n"/>
      <c r="G3195" s="295" t="n"/>
      <c r="H3195" s="296" t="n"/>
      <c r="I3195" s="295" t="n"/>
      <c r="J3195" s="296" t="n"/>
      <c r="K3195" s="295" t="n"/>
      <c r="L3195" s="297" t="n"/>
      <c r="M3195" s="297">
        <f>'ENS TARDIO 201819'!$K3195-'ENS TARDIO 201819'!$I3195</f>
        <v/>
      </c>
      <c r="N3195" s="295" t="n"/>
      <c r="O3195" s="295" t="n"/>
      <c r="P3195" s="295" t="n"/>
      <c r="Q3195" s="295" t="n"/>
      <c r="R3195" s="295" t="n"/>
      <c r="S3195" s="295" t="n"/>
      <c r="T3195" s="295" t="n"/>
      <c r="U3195" s="295" t="n"/>
      <c r="V3195" s="295" t="n"/>
      <c r="W3195" s="295" t="n"/>
      <c r="X3195" s="290" t="inlineStr">
        <is>
          <t>Plot válido</t>
        </is>
      </c>
    </row>
    <row r="3196" hidden="1" ht="15.75" customHeight="1" s="412">
      <c r="A3196" s="294" t="n"/>
      <c r="B3196" s="294" t="n"/>
      <c r="C3196" s="294" t="n"/>
      <c r="D3196" s="294" t="n"/>
      <c r="E3196" s="294" t="n"/>
      <c r="F3196" s="295" t="n"/>
      <c r="G3196" s="295" t="n"/>
      <c r="H3196" s="296" t="n"/>
      <c r="I3196" s="295" t="n"/>
      <c r="J3196" s="296" t="n"/>
      <c r="K3196" s="295" t="n"/>
      <c r="L3196" s="297" t="n"/>
      <c r="M3196" s="297">
        <f>'ENS TARDIO 201819'!$K3196-'ENS TARDIO 201819'!$I3196</f>
        <v/>
      </c>
      <c r="N3196" s="295" t="n"/>
      <c r="O3196" s="295" t="n"/>
      <c r="P3196" s="295" t="n"/>
      <c r="Q3196" s="295" t="n"/>
      <c r="R3196" s="295" t="n"/>
      <c r="S3196" s="295" t="n"/>
      <c r="T3196" s="295" t="n"/>
      <c r="U3196" s="295" t="n"/>
      <c r="V3196" s="295" t="n"/>
      <c r="W3196" s="295" t="n"/>
      <c r="X3196" s="290" t="inlineStr">
        <is>
          <t>Se descarta</t>
        </is>
      </c>
    </row>
    <row r="3197" hidden="1" ht="15.75" customHeight="1" s="412">
      <c r="A3197" s="294" t="n"/>
      <c r="B3197" s="294" t="n"/>
      <c r="C3197" s="294" t="n"/>
      <c r="D3197" s="294" t="n"/>
      <c r="E3197" s="294" t="n"/>
      <c r="F3197" s="295" t="n"/>
      <c r="G3197" s="295" t="n"/>
      <c r="H3197" s="296" t="n"/>
      <c r="I3197" s="295" t="n"/>
      <c r="J3197" s="296" t="n"/>
      <c r="K3197" s="295" t="n"/>
      <c r="L3197" s="297" t="n"/>
      <c r="M3197" s="297">
        <f>'ENS TARDIO 201819'!$K3197-'ENS TARDIO 201819'!$I3197</f>
        <v/>
      </c>
      <c r="N3197" s="295" t="n"/>
      <c r="O3197" s="295" t="n"/>
      <c r="P3197" s="295" t="n"/>
      <c r="Q3197" s="295" t="n"/>
      <c r="R3197" s="295" t="n"/>
      <c r="S3197" s="295" t="n"/>
      <c r="T3197" s="295" t="n"/>
      <c r="U3197" s="295" t="n"/>
      <c r="V3197" s="295" t="n"/>
      <c r="W3197" s="295" t="n"/>
      <c r="X3197" s="290" t="inlineStr">
        <is>
          <t>Se descarta</t>
        </is>
      </c>
    </row>
    <row r="3198" hidden="1" ht="15.75" customHeight="1" s="412">
      <c r="A3198" s="294" t="n"/>
      <c r="B3198" s="294" t="n"/>
      <c r="C3198" s="294" t="n"/>
      <c r="D3198" s="294" t="n"/>
      <c r="E3198" s="294" t="n"/>
      <c r="F3198" s="295" t="n"/>
      <c r="G3198" s="295" t="n"/>
      <c r="H3198" s="296" t="n"/>
      <c r="I3198" s="295" t="n"/>
      <c r="J3198" s="296" t="n"/>
      <c r="K3198" s="295" t="n"/>
      <c r="L3198" s="297" t="n"/>
      <c r="M3198" s="297">
        <f>'ENS TARDIO 201819'!$K3198-'ENS TARDIO 201819'!$I3198</f>
        <v/>
      </c>
      <c r="N3198" s="295" t="n"/>
      <c r="O3198" s="295" t="n"/>
      <c r="P3198" s="295" t="n"/>
      <c r="Q3198" s="295" t="n"/>
      <c r="R3198" s="295" t="n"/>
      <c r="S3198" s="295" t="n"/>
      <c r="T3198" s="295" t="n"/>
      <c r="U3198" s="295" t="n"/>
      <c r="V3198" s="295" t="n"/>
      <c r="W3198" s="295" t="n"/>
      <c r="X3198" s="290" t="inlineStr">
        <is>
          <t>Se descarta</t>
        </is>
      </c>
    </row>
    <row r="3199" hidden="1" ht="15.75" customHeight="1" s="412">
      <c r="A3199" s="294" t="n"/>
      <c r="B3199" s="294" t="n"/>
      <c r="C3199" s="294" t="n"/>
      <c r="D3199" s="294" t="n"/>
      <c r="E3199" s="294" t="n"/>
      <c r="F3199" s="295" t="n"/>
      <c r="G3199" s="295" t="n"/>
      <c r="H3199" s="296" t="n"/>
      <c r="I3199" s="295" t="n"/>
      <c r="J3199" s="296" t="n"/>
      <c r="K3199" s="295" t="n"/>
      <c r="L3199" s="297" t="n"/>
      <c r="M3199" s="297">
        <f>'ENS TARDIO 201819'!$K3199-'ENS TARDIO 201819'!$I3199</f>
        <v/>
      </c>
      <c r="N3199" s="295" t="n"/>
      <c r="O3199" s="295" t="n"/>
      <c r="P3199" s="295" t="n"/>
      <c r="Q3199" s="295" t="n"/>
      <c r="R3199" s="295" t="n"/>
      <c r="S3199" s="295" t="n"/>
      <c r="T3199" s="295" t="n"/>
      <c r="U3199" s="295" t="n"/>
      <c r="V3199" s="295" t="n"/>
      <c r="W3199" s="295" t="n"/>
      <c r="X3199" s="290" t="inlineStr">
        <is>
          <t>Se descarta</t>
        </is>
      </c>
    </row>
    <row r="3200" hidden="1" ht="15.75" customHeight="1" s="412">
      <c r="A3200" s="294" t="n"/>
      <c r="B3200" s="294" t="n"/>
      <c r="C3200" s="294" t="n"/>
      <c r="D3200" s="294" t="n"/>
      <c r="E3200" s="294" t="n"/>
      <c r="F3200" s="295" t="n"/>
      <c r="G3200" s="295" t="n"/>
      <c r="H3200" s="296" t="n"/>
      <c r="I3200" s="295" t="n"/>
      <c r="J3200" s="296" t="n"/>
      <c r="K3200" s="295" t="n"/>
      <c r="L3200" s="297" t="n"/>
      <c r="M3200" s="297">
        <f>'ENS TARDIO 201819'!$K3200-'ENS TARDIO 201819'!$I3200</f>
        <v/>
      </c>
      <c r="N3200" s="295" t="n"/>
      <c r="O3200" s="295" t="n"/>
      <c r="P3200" s="295" t="n"/>
      <c r="Q3200" s="295" t="n"/>
      <c r="R3200" s="295" t="n"/>
      <c r="S3200" s="295" t="n"/>
      <c r="T3200" s="295" t="n"/>
      <c r="U3200" s="295" t="n"/>
      <c r="V3200" s="295" t="n"/>
      <c r="W3200" s="295" t="n"/>
      <c r="X3200" s="290" t="inlineStr">
        <is>
          <t>Se descarta</t>
        </is>
      </c>
    </row>
    <row r="3201" hidden="1" ht="15.75" customHeight="1" s="412">
      <c r="A3201" s="294" t="n"/>
      <c r="B3201" s="294" t="n"/>
      <c r="C3201" s="294" t="n"/>
      <c r="D3201" s="294" t="n"/>
      <c r="E3201" s="294" t="n"/>
      <c r="F3201" s="295" t="n"/>
      <c r="G3201" s="295" t="n"/>
      <c r="H3201" s="296" t="n"/>
      <c r="I3201" s="295" t="n"/>
      <c r="J3201" s="296" t="n"/>
      <c r="K3201" s="295" t="n"/>
      <c r="L3201" s="297" t="n"/>
      <c r="M3201" s="297">
        <f>'ENS TARDIO 201819'!$K3201-'ENS TARDIO 201819'!$I3201</f>
        <v/>
      </c>
      <c r="N3201" s="295" t="n"/>
      <c r="O3201" s="295" t="n"/>
      <c r="P3201" s="295" t="n"/>
      <c r="Q3201" s="295" t="n"/>
      <c r="R3201" s="295" t="n"/>
      <c r="S3201" s="295" t="n"/>
      <c r="T3201" s="295" t="n"/>
      <c r="U3201" s="295" t="n"/>
      <c r="V3201" s="295" t="n"/>
      <c r="W3201" s="295" t="n"/>
      <c r="X3201" s="290" t="inlineStr">
        <is>
          <t>Se descarta</t>
        </is>
      </c>
    </row>
    <row r="3202" hidden="1" ht="15.75" customHeight="1" s="412">
      <c r="A3202" s="294" t="n"/>
      <c r="B3202" s="294" t="n"/>
      <c r="C3202" s="294" t="n"/>
      <c r="D3202" s="294" t="n"/>
      <c r="E3202" s="294" t="n"/>
      <c r="F3202" s="295" t="n"/>
      <c r="G3202" s="295" t="n"/>
      <c r="H3202" s="296" t="n"/>
      <c r="I3202" s="295" t="n"/>
      <c r="J3202" s="296" t="n"/>
      <c r="K3202" s="295" t="n"/>
      <c r="L3202" s="297" t="n"/>
      <c r="M3202" s="297">
        <f>'ENS TARDIO 201819'!$K3202-'ENS TARDIO 201819'!$I3202</f>
        <v/>
      </c>
      <c r="N3202" s="295" t="n"/>
      <c r="O3202" s="295" t="n"/>
      <c r="P3202" s="295" t="n"/>
      <c r="Q3202" s="295" t="n"/>
      <c r="R3202" s="295" t="n"/>
      <c r="S3202" s="295" t="n"/>
      <c r="T3202" s="295" t="n"/>
      <c r="U3202" s="295" t="n"/>
      <c r="V3202" s="295" t="n"/>
      <c r="W3202" s="295" t="n"/>
      <c r="X3202" s="290" t="inlineStr">
        <is>
          <t>Se descarta</t>
        </is>
      </c>
    </row>
    <row r="3203" hidden="1" ht="15.75" customHeight="1" s="412">
      <c r="A3203" s="294" t="n"/>
      <c r="B3203" s="294" t="n"/>
      <c r="C3203" s="294" t="n"/>
      <c r="D3203" s="294" t="n"/>
      <c r="E3203" s="294" t="n"/>
      <c r="F3203" s="295" t="n"/>
      <c r="G3203" s="295" t="n"/>
      <c r="H3203" s="296" t="n"/>
      <c r="I3203" s="295" t="n"/>
      <c r="J3203" s="296" t="n"/>
      <c r="K3203" s="295" t="n"/>
      <c r="L3203" s="297" t="n"/>
      <c r="M3203" s="297">
        <f>'ENS TARDIO 201819'!$K3203-'ENS TARDIO 201819'!$I3203</f>
        <v/>
      </c>
      <c r="N3203" s="295" t="n"/>
      <c r="O3203" s="295" t="n"/>
      <c r="P3203" s="295" t="n"/>
      <c r="Q3203" s="295" t="n"/>
      <c r="R3203" s="295" t="n"/>
      <c r="S3203" s="295" t="n"/>
      <c r="T3203" s="295" t="n"/>
      <c r="U3203" s="295" t="n"/>
      <c r="V3203" s="295" t="n"/>
      <c r="W3203" s="295" t="n"/>
      <c r="X3203" s="290" t="inlineStr">
        <is>
          <t>Se descarta</t>
        </is>
      </c>
    </row>
    <row r="3204" hidden="1" ht="15.75" customHeight="1" s="412">
      <c r="A3204" s="294" t="n"/>
      <c r="B3204" s="294" t="n"/>
      <c r="C3204" s="294" t="n"/>
      <c r="D3204" s="294" t="n"/>
      <c r="E3204" s="294" t="n"/>
      <c r="F3204" s="295" t="n"/>
      <c r="G3204" s="295" t="n"/>
      <c r="H3204" s="296" t="n"/>
      <c r="I3204" s="295" t="n"/>
      <c r="J3204" s="296" t="n"/>
      <c r="K3204" s="295" t="n"/>
      <c r="L3204" s="297" t="n"/>
      <c r="M3204" s="297">
        <f>'ENS TARDIO 201819'!$K3204-'ENS TARDIO 201819'!$I3204</f>
        <v/>
      </c>
      <c r="N3204" s="295" t="n"/>
      <c r="O3204" s="295" t="n"/>
      <c r="P3204" s="295" t="n"/>
      <c r="Q3204" s="295" t="n"/>
      <c r="R3204" s="295" t="n"/>
      <c r="S3204" s="295" t="n"/>
      <c r="T3204" s="295" t="n"/>
      <c r="U3204" s="295" t="n"/>
      <c r="V3204" s="295" t="n"/>
      <c r="W3204" s="295" t="n"/>
      <c r="X3204" s="290" t="inlineStr">
        <is>
          <t>Se descarta</t>
        </is>
      </c>
    </row>
    <row r="3205" hidden="1" ht="15.75" customHeight="1" s="412">
      <c r="A3205" s="294" t="n"/>
      <c r="B3205" s="294" t="n"/>
      <c r="C3205" s="294" t="n"/>
      <c r="D3205" s="294" t="n"/>
      <c r="E3205" s="294" t="n"/>
      <c r="F3205" s="295" t="n"/>
      <c r="G3205" s="295" t="n"/>
      <c r="H3205" s="296" t="n"/>
      <c r="I3205" s="295" t="n"/>
      <c r="J3205" s="296" t="n"/>
      <c r="K3205" s="295" t="n"/>
      <c r="L3205" s="297" t="n"/>
      <c r="M3205" s="297">
        <f>'ENS TARDIO 201819'!$K3205-'ENS TARDIO 201819'!$I3205</f>
        <v/>
      </c>
      <c r="N3205" s="295" t="n"/>
      <c r="O3205" s="295" t="n"/>
      <c r="P3205" s="295" t="n"/>
      <c r="Q3205" s="295" t="n"/>
      <c r="R3205" s="295" t="n"/>
      <c r="S3205" s="295" t="n"/>
      <c r="T3205" s="295" t="n"/>
      <c r="U3205" s="295" t="n"/>
      <c r="V3205" s="295" t="n"/>
      <c r="W3205" s="295" t="n"/>
      <c r="X3205" s="290" t="inlineStr">
        <is>
          <t>Se descarta</t>
        </is>
      </c>
    </row>
    <row r="3206" hidden="1" ht="15.75" customHeight="1" s="412">
      <c r="A3206" s="294" t="n"/>
      <c r="B3206" s="294" t="n"/>
      <c r="C3206" s="294" t="n"/>
      <c r="D3206" s="294" t="n"/>
      <c r="E3206" s="294" t="n"/>
      <c r="F3206" s="295" t="n"/>
      <c r="G3206" s="295" t="n"/>
      <c r="H3206" s="296" t="n"/>
      <c r="I3206" s="295" t="n"/>
      <c r="J3206" s="296" t="n"/>
      <c r="K3206" s="295" t="n"/>
      <c r="L3206" s="297" t="n"/>
      <c r="M3206" s="297">
        <f>'ENS TARDIO 201819'!$K3206-'ENS TARDIO 201819'!$I3206</f>
        <v/>
      </c>
      <c r="N3206" s="295" t="n"/>
      <c r="O3206" s="295" t="n"/>
      <c r="P3206" s="295" t="n"/>
      <c r="Q3206" s="295" t="n"/>
      <c r="R3206" s="295" t="n"/>
      <c r="S3206" s="295" t="n"/>
      <c r="T3206" s="295" t="n"/>
      <c r="U3206" s="295" t="n"/>
      <c r="V3206" s="295" t="n"/>
      <c r="W3206" s="295" t="n"/>
      <c r="X3206" s="290" t="inlineStr">
        <is>
          <t>Se descarta</t>
        </is>
      </c>
    </row>
    <row r="3207" hidden="1" ht="15.75" customHeight="1" s="412">
      <c r="A3207" s="294" t="n"/>
      <c r="B3207" s="294" t="n"/>
      <c r="C3207" s="294" t="n"/>
      <c r="D3207" s="294" t="n"/>
      <c r="E3207" s="294" t="n"/>
      <c r="F3207" s="295" t="n"/>
      <c r="G3207" s="295" t="n"/>
      <c r="H3207" s="296" t="n"/>
      <c r="I3207" s="295" t="n"/>
      <c r="J3207" s="296" t="n"/>
      <c r="K3207" s="295" t="n"/>
      <c r="L3207" s="297" t="n"/>
      <c r="M3207" s="297">
        <f>'ENS TARDIO 201819'!$K3207-'ENS TARDIO 201819'!$I3207</f>
        <v/>
      </c>
      <c r="N3207" s="295" t="n"/>
      <c r="O3207" s="295" t="n"/>
      <c r="P3207" s="295" t="n"/>
      <c r="Q3207" s="295" t="n"/>
      <c r="R3207" s="295" t="n"/>
      <c r="S3207" s="295" t="n"/>
      <c r="T3207" s="295" t="n"/>
      <c r="U3207" s="295" t="n"/>
      <c r="V3207" s="295" t="n"/>
      <c r="W3207" s="295" t="n"/>
      <c r="X3207" s="290" t="inlineStr">
        <is>
          <t>Se descarta</t>
        </is>
      </c>
    </row>
    <row r="3208" hidden="1" ht="15.75" customHeight="1" s="412">
      <c r="A3208" s="294" t="n"/>
      <c r="B3208" s="294" t="n"/>
      <c r="C3208" s="294" t="n"/>
      <c r="D3208" s="294" t="n"/>
      <c r="E3208" s="294" t="n"/>
      <c r="F3208" s="295" t="n"/>
      <c r="G3208" s="295" t="n"/>
      <c r="H3208" s="296" t="n"/>
      <c r="I3208" s="295" t="n"/>
      <c r="J3208" s="296" t="n"/>
      <c r="K3208" s="295" t="n"/>
      <c r="L3208" s="297" t="n"/>
      <c r="M3208" s="297">
        <f>'ENS TARDIO 201819'!$K3208-'ENS TARDIO 201819'!$I3208</f>
        <v/>
      </c>
      <c r="N3208" s="295" t="n"/>
      <c r="O3208" s="295" t="n"/>
      <c r="P3208" s="295" t="n"/>
      <c r="Q3208" s="295" t="n"/>
      <c r="R3208" s="295" t="n"/>
      <c r="S3208" s="295" t="n"/>
      <c r="T3208" s="295" t="n"/>
      <c r="U3208" s="295" t="n"/>
      <c r="V3208" s="295" t="n"/>
      <c r="W3208" s="295" t="n"/>
      <c r="X3208" s="290" t="inlineStr">
        <is>
          <t>Se descarta</t>
        </is>
      </c>
    </row>
    <row r="3209" hidden="1" ht="15.75" customHeight="1" s="412">
      <c r="A3209" s="294" t="n"/>
      <c r="B3209" s="294" t="n"/>
      <c r="C3209" s="294" t="n"/>
      <c r="D3209" s="294" t="n"/>
      <c r="E3209" s="294" t="n"/>
      <c r="F3209" s="295" t="n"/>
      <c r="G3209" s="295" t="n"/>
      <c r="H3209" s="296" t="n"/>
      <c r="I3209" s="295" t="n"/>
      <c r="J3209" s="296" t="n"/>
      <c r="K3209" s="295" t="n"/>
      <c r="L3209" s="297" t="n"/>
      <c r="M3209" s="297">
        <f>'ENS TARDIO 201819'!$K3209-'ENS TARDIO 201819'!$I3209</f>
        <v/>
      </c>
      <c r="N3209" s="295" t="n"/>
      <c r="O3209" s="295" t="n"/>
      <c r="P3209" s="295" t="n"/>
      <c r="Q3209" s="295" t="n"/>
      <c r="R3209" s="295" t="n"/>
      <c r="S3209" s="295" t="n"/>
      <c r="T3209" s="295" t="n"/>
      <c r="U3209" s="295" t="n"/>
      <c r="V3209" s="295" t="n"/>
      <c r="W3209" s="295" t="n"/>
      <c r="X3209" s="290" t="inlineStr">
        <is>
          <t>Se descarta</t>
        </is>
      </c>
    </row>
    <row r="3210" hidden="1" ht="15.75" customHeight="1" s="412">
      <c r="A3210" s="294" t="n"/>
      <c r="B3210" s="294" t="n"/>
      <c r="C3210" s="294" t="n"/>
      <c r="D3210" s="294" t="n"/>
      <c r="E3210" s="294" t="n"/>
      <c r="F3210" s="295" t="n"/>
      <c r="G3210" s="295" t="n"/>
      <c r="H3210" s="296" t="n"/>
      <c r="I3210" s="295" t="n"/>
      <c r="J3210" s="296" t="n"/>
      <c r="K3210" s="295" t="n"/>
      <c r="L3210" s="297" t="n"/>
      <c r="M3210" s="297">
        <f>'ENS TARDIO 201819'!$K3210-'ENS TARDIO 201819'!$I3210</f>
        <v/>
      </c>
      <c r="N3210" s="295" t="n"/>
      <c r="O3210" s="295" t="n"/>
      <c r="P3210" s="295" t="n"/>
      <c r="Q3210" s="295" t="n"/>
      <c r="R3210" s="295" t="n"/>
      <c r="S3210" s="295" t="n"/>
      <c r="T3210" s="295" t="n"/>
      <c r="U3210" s="295" t="n"/>
      <c r="V3210" s="295" t="n"/>
      <c r="W3210" s="295" t="n"/>
      <c r="X3210" s="290" t="inlineStr">
        <is>
          <t>Se descarta</t>
        </is>
      </c>
    </row>
    <row r="3211" hidden="1" ht="15.75" customHeight="1" s="412">
      <c r="A3211" s="294" t="n"/>
      <c r="B3211" s="294" t="n"/>
      <c r="C3211" s="294" t="n"/>
      <c r="D3211" s="294" t="n"/>
      <c r="E3211" s="294" t="n"/>
      <c r="F3211" s="295" t="n"/>
      <c r="G3211" s="295" t="n"/>
      <c r="H3211" s="296" t="n"/>
      <c r="I3211" s="295" t="n"/>
      <c r="J3211" s="296" t="n"/>
      <c r="K3211" s="295" t="n"/>
      <c r="L3211" s="297" t="n"/>
      <c r="M3211" s="297">
        <f>'ENS TARDIO 201819'!$K3211-'ENS TARDIO 201819'!$I3211</f>
        <v/>
      </c>
      <c r="N3211" s="295" t="n"/>
      <c r="O3211" s="295" t="n"/>
      <c r="P3211" s="295" t="n"/>
      <c r="Q3211" s="295" t="n"/>
      <c r="R3211" s="295" t="n"/>
      <c r="S3211" s="295" t="n"/>
      <c r="T3211" s="295" t="n"/>
      <c r="U3211" s="295" t="n"/>
      <c r="V3211" s="295" t="n"/>
      <c r="W3211" s="295" t="n"/>
      <c r="X3211" s="290" t="inlineStr">
        <is>
          <t>Se descarta</t>
        </is>
      </c>
    </row>
    <row r="3212" hidden="1" ht="15.75" customHeight="1" s="412">
      <c r="A3212" s="294" t="n"/>
      <c r="B3212" s="294" t="n"/>
      <c r="C3212" s="294" t="n"/>
      <c r="D3212" s="294" t="n"/>
      <c r="E3212" s="294" t="n"/>
      <c r="F3212" s="295" t="n"/>
      <c r="G3212" s="295" t="n"/>
      <c r="H3212" s="296" t="n"/>
      <c r="I3212" s="295" t="n"/>
      <c r="J3212" s="296" t="n"/>
      <c r="K3212" s="295" t="n"/>
      <c r="L3212" s="297" t="n"/>
      <c r="M3212" s="297">
        <f>'ENS TARDIO 201819'!$K3212-'ENS TARDIO 201819'!$I3212</f>
        <v/>
      </c>
      <c r="N3212" s="295" t="n"/>
      <c r="O3212" s="295" t="n"/>
      <c r="P3212" s="295" t="n"/>
      <c r="Q3212" s="295" t="n"/>
      <c r="R3212" s="295" t="n"/>
      <c r="S3212" s="295" t="n"/>
      <c r="T3212" s="295" t="n"/>
      <c r="U3212" s="295" t="n"/>
      <c r="V3212" s="295" t="n"/>
      <c r="W3212" s="295" t="n"/>
      <c r="X3212" s="290" t="inlineStr">
        <is>
          <t>Se descarta</t>
        </is>
      </c>
    </row>
    <row r="3213" hidden="1" ht="15.75" customHeight="1" s="412">
      <c r="A3213" s="294" t="n"/>
      <c r="B3213" s="294" t="n"/>
      <c r="C3213" s="294" t="n"/>
      <c r="D3213" s="294" t="n"/>
      <c r="E3213" s="294" t="n"/>
      <c r="F3213" s="295" t="n"/>
      <c r="G3213" s="295" t="n"/>
      <c r="H3213" s="296" t="n"/>
      <c r="I3213" s="295" t="n"/>
      <c r="J3213" s="296" t="n"/>
      <c r="K3213" s="295" t="n"/>
      <c r="L3213" s="297" t="n"/>
      <c r="M3213" s="297">
        <f>'ENS TARDIO 201819'!$K3213-'ENS TARDIO 201819'!$I3213</f>
        <v/>
      </c>
      <c r="N3213" s="295" t="n"/>
      <c r="O3213" s="295" t="n"/>
      <c r="P3213" s="295" t="n"/>
      <c r="Q3213" s="295" t="n"/>
      <c r="R3213" s="295" t="n"/>
      <c r="S3213" s="295" t="n"/>
      <c r="T3213" s="295" t="n"/>
      <c r="U3213" s="295" t="n"/>
      <c r="V3213" s="295" t="n"/>
      <c r="W3213" s="295" t="n"/>
      <c r="X3213" s="290" t="inlineStr">
        <is>
          <t>Se descarta</t>
        </is>
      </c>
    </row>
    <row r="3214" hidden="1" ht="15.75" customHeight="1" s="412">
      <c r="A3214" s="294" t="n"/>
      <c r="B3214" s="294" t="n"/>
      <c r="C3214" s="294" t="n"/>
      <c r="D3214" s="294" t="n"/>
      <c r="E3214" s="294" t="n"/>
      <c r="F3214" s="295" t="n"/>
      <c r="G3214" s="295" t="n"/>
      <c r="H3214" s="296" t="n"/>
      <c r="I3214" s="295" t="n"/>
      <c r="J3214" s="296" t="n"/>
      <c r="K3214" s="295" t="n"/>
      <c r="L3214" s="297" t="n"/>
      <c r="M3214" s="297">
        <f>'ENS TARDIO 201819'!$K3214-'ENS TARDIO 201819'!$I3214</f>
        <v/>
      </c>
      <c r="N3214" s="295" t="n"/>
      <c r="O3214" s="295" t="n"/>
      <c r="P3214" s="295" t="n"/>
      <c r="Q3214" s="295" t="n"/>
      <c r="R3214" s="295" t="n"/>
      <c r="S3214" s="295" t="n"/>
      <c r="T3214" s="295" t="n"/>
      <c r="U3214" s="295" t="n"/>
      <c r="V3214" s="295" t="n"/>
      <c r="W3214" s="295" t="n"/>
      <c r="X3214" s="290" t="inlineStr">
        <is>
          <t>Se descarta</t>
        </is>
      </c>
    </row>
    <row r="3215" hidden="1" ht="15.75" customHeight="1" s="412">
      <c r="A3215" s="294" t="n"/>
      <c r="B3215" s="294" t="n"/>
      <c r="C3215" s="294" t="n"/>
      <c r="D3215" s="294" t="n"/>
      <c r="E3215" s="294" t="n"/>
      <c r="F3215" s="295" t="n"/>
      <c r="G3215" s="295" t="n"/>
      <c r="H3215" s="296" t="n"/>
      <c r="I3215" s="295" t="n"/>
      <c r="J3215" s="296" t="n"/>
      <c r="K3215" s="295" t="n"/>
      <c r="L3215" s="297" t="n"/>
      <c r="M3215" s="297">
        <f>'ENS TARDIO 201819'!$K3215-'ENS TARDIO 201819'!$I3215</f>
        <v/>
      </c>
      <c r="N3215" s="295" t="n"/>
      <c r="O3215" s="295" t="n"/>
      <c r="P3215" s="295" t="n"/>
      <c r="Q3215" s="295" t="n"/>
      <c r="R3215" s="295" t="n"/>
      <c r="S3215" s="295" t="n"/>
      <c r="T3215" s="295" t="n"/>
      <c r="U3215" s="295" t="n"/>
      <c r="V3215" s="295" t="n"/>
      <c r="W3215" s="295" t="n"/>
      <c r="X3215" s="290" t="inlineStr">
        <is>
          <t>Se descarta</t>
        </is>
      </c>
    </row>
    <row r="3216" hidden="1" ht="15.75" customHeight="1" s="412">
      <c r="A3216" s="294" t="n"/>
      <c r="B3216" s="294" t="n"/>
      <c r="C3216" s="294" t="n"/>
      <c r="D3216" s="294" t="n"/>
      <c r="E3216" s="294" t="n"/>
      <c r="F3216" s="295" t="n"/>
      <c r="G3216" s="295" t="n"/>
      <c r="H3216" s="296" t="n"/>
      <c r="I3216" s="295" t="n"/>
      <c r="J3216" s="296" t="n"/>
      <c r="K3216" s="295" t="n"/>
      <c r="L3216" s="297" t="n"/>
      <c r="M3216" s="297">
        <f>'ENS TARDIO 201819'!$K3216-'ENS TARDIO 201819'!$I3216</f>
        <v/>
      </c>
      <c r="N3216" s="295" t="n"/>
      <c r="O3216" s="295" t="n"/>
      <c r="P3216" s="295" t="n"/>
      <c r="Q3216" s="295" t="n"/>
      <c r="R3216" s="295" t="n"/>
      <c r="S3216" s="295" t="n"/>
      <c r="T3216" s="295" t="n"/>
      <c r="U3216" s="295" t="n"/>
      <c r="V3216" s="295" t="n"/>
      <c r="W3216" s="295" t="n"/>
      <c r="X3216" s="290" t="inlineStr">
        <is>
          <t>Se descarta</t>
        </is>
      </c>
    </row>
    <row r="3217" hidden="1" ht="15.75" customHeight="1" s="412">
      <c r="A3217" s="294" t="n"/>
      <c r="B3217" s="294" t="n"/>
      <c r="C3217" s="294" t="n"/>
      <c r="D3217" s="294" t="n"/>
      <c r="E3217" s="294" t="n"/>
      <c r="F3217" s="295" t="n"/>
      <c r="G3217" s="295" t="n"/>
      <c r="H3217" s="296" t="n"/>
      <c r="I3217" s="295" t="n"/>
      <c r="J3217" s="296" t="n"/>
      <c r="K3217" s="295" t="n"/>
      <c r="L3217" s="297" t="n"/>
      <c r="M3217" s="297">
        <f>'ENS TARDIO 201819'!$K3217-'ENS TARDIO 201819'!$I3217</f>
        <v/>
      </c>
      <c r="N3217" s="295" t="n"/>
      <c r="O3217" s="295" t="n"/>
      <c r="P3217" s="295" t="n"/>
      <c r="Q3217" s="295" t="n"/>
      <c r="R3217" s="295" t="n"/>
      <c r="S3217" s="295" t="n"/>
      <c r="T3217" s="295" t="n"/>
      <c r="U3217" s="295" t="n"/>
      <c r="V3217" s="295" t="n"/>
      <c r="W3217" s="295" t="n"/>
      <c r="X3217" s="290" t="inlineStr">
        <is>
          <t>Se descarta</t>
        </is>
      </c>
    </row>
    <row r="3218" hidden="1" ht="15.75" customHeight="1" s="412">
      <c r="A3218" s="294" t="n"/>
      <c r="B3218" s="294" t="n"/>
      <c r="C3218" s="294" t="n"/>
      <c r="D3218" s="294" t="n"/>
      <c r="E3218" s="294" t="n"/>
      <c r="F3218" s="295" t="n"/>
      <c r="G3218" s="295" t="n"/>
      <c r="H3218" s="296" t="n"/>
      <c r="I3218" s="295" t="n"/>
      <c r="J3218" s="296" t="n"/>
      <c r="K3218" s="295" t="n"/>
      <c r="L3218" s="297" t="n"/>
      <c r="M3218" s="297">
        <f>'ENS TARDIO 201819'!$K3218-'ENS TARDIO 201819'!$I3218</f>
        <v/>
      </c>
      <c r="N3218" s="295" t="n"/>
      <c r="O3218" s="295" t="n"/>
      <c r="P3218" s="295" t="n"/>
      <c r="Q3218" s="295" t="n"/>
      <c r="R3218" s="295" t="n"/>
      <c r="S3218" s="295" t="n"/>
      <c r="T3218" s="295" t="n"/>
      <c r="U3218" s="295" t="n"/>
      <c r="V3218" s="295" t="n"/>
      <c r="W3218" s="295" t="n"/>
      <c r="X3218" s="290" t="inlineStr">
        <is>
          <t>Se descarta</t>
        </is>
      </c>
    </row>
    <row r="3219" hidden="1" ht="15.75" customHeight="1" s="412">
      <c r="A3219" s="294" t="n"/>
      <c r="B3219" s="294" t="n"/>
      <c r="C3219" s="294" t="n"/>
      <c r="D3219" s="294" t="n"/>
      <c r="E3219" s="294" t="n"/>
      <c r="F3219" s="295" t="n"/>
      <c r="G3219" s="295" t="n"/>
      <c r="H3219" s="296" t="n"/>
      <c r="I3219" s="295" t="n"/>
      <c r="J3219" s="296" t="n"/>
      <c r="K3219" s="295" t="n"/>
      <c r="L3219" s="297" t="n"/>
      <c r="M3219" s="297">
        <f>'ENS TARDIO 201819'!$K3219-'ENS TARDIO 201819'!$I3219</f>
        <v/>
      </c>
      <c r="N3219" s="295" t="n"/>
      <c r="O3219" s="295" t="n"/>
      <c r="P3219" s="295" t="n"/>
      <c r="Q3219" s="295" t="n"/>
      <c r="R3219" s="295" t="n"/>
      <c r="S3219" s="295" t="n"/>
      <c r="T3219" s="295" t="n"/>
      <c r="U3219" s="295" t="n"/>
      <c r="V3219" s="295" t="n"/>
      <c r="W3219" s="295" t="n"/>
      <c r="X3219" s="290" t="inlineStr">
        <is>
          <t>Se descarta</t>
        </is>
      </c>
    </row>
    <row r="3220" hidden="1" ht="15.75" customHeight="1" s="412">
      <c r="A3220" s="294" t="n"/>
      <c r="B3220" s="294" t="n"/>
      <c r="C3220" s="294" t="n"/>
      <c r="D3220" s="294" t="n"/>
      <c r="E3220" s="294" t="n"/>
      <c r="F3220" s="295" t="n"/>
      <c r="G3220" s="295" t="n"/>
      <c r="H3220" s="296" t="n"/>
      <c r="I3220" s="295" t="n"/>
      <c r="J3220" s="296" t="n"/>
      <c r="K3220" s="295" t="n"/>
      <c r="L3220" s="297" t="n"/>
      <c r="M3220" s="297">
        <f>'ENS TARDIO 201819'!$K3220-'ENS TARDIO 201819'!$I3220</f>
        <v/>
      </c>
      <c r="N3220" s="295" t="n"/>
      <c r="O3220" s="295" t="n"/>
      <c r="P3220" s="295" t="n"/>
      <c r="Q3220" s="295" t="n"/>
      <c r="R3220" s="295" t="n"/>
      <c r="S3220" s="295" t="n"/>
      <c r="T3220" s="295" t="n"/>
      <c r="U3220" s="295" t="n"/>
      <c r="V3220" s="295" t="n"/>
      <c r="W3220" s="295" t="n"/>
      <c r="X3220" s="290" t="inlineStr">
        <is>
          <t>Se descarta</t>
        </is>
      </c>
    </row>
    <row r="3221" hidden="1" ht="15.75" customHeight="1" s="412">
      <c r="A3221" s="294" t="n"/>
      <c r="B3221" s="294" t="n"/>
      <c r="C3221" s="294" t="n"/>
      <c r="D3221" s="294" t="n"/>
      <c r="E3221" s="294" t="n"/>
      <c r="F3221" s="295" t="n"/>
      <c r="G3221" s="295" t="n"/>
      <c r="H3221" s="296" t="n"/>
      <c r="I3221" s="295" t="n"/>
      <c r="J3221" s="296" t="n"/>
      <c r="K3221" s="295" t="n"/>
      <c r="L3221" s="297" t="n"/>
      <c r="M3221" s="297">
        <f>'ENS TARDIO 201819'!$K3221-'ENS TARDIO 201819'!$I3221</f>
        <v/>
      </c>
      <c r="N3221" s="295" t="n"/>
      <c r="O3221" s="295" t="n"/>
      <c r="P3221" s="295" t="n"/>
      <c r="Q3221" s="295" t="n"/>
      <c r="R3221" s="295" t="n"/>
      <c r="S3221" s="295" t="n"/>
      <c r="T3221" s="295" t="n"/>
      <c r="U3221" s="295" t="n"/>
      <c r="V3221" s="295" t="n"/>
      <c r="W3221" s="295" t="n"/>
      <c r="X3221" s="290" t="inlineStr">
        <is>
          <t>Se descarta</t>
        </is>
      </c>
    </row>
    <row r="3222" hidden="1" ht="15.75" customHeight="1" s="412">
      <c r="A3222" s="294" t="n"/>
      <c r="B3222" s="294" t="n"/>
      <c r="C3222" s="294" t="n"/>
      <c r="D3222" s="294" t="n"/>
      <c r="E3222" s="294" t="n"/>
      <c r="F3222" s="295" t="n"/>
      <c r="G3222" s="295" t="n"/>
      <c r="H3222" s="296" t="n"/>
      <c r="I3222" s="295" t="n"/>
      <c r="J3222" s="296" t="n"/>
      <c r="K3222" s="295" t="n"/>
      <c r="L3222" s="297" t="n"/>
      <c r="M3222" s="297">
        <f>'ENS TARDIO 201819'!$K3222-'ENS TARDIO 201819'!$I3222</f>
        <v/>
      </c>
      <c r="N3222" s="295" t="n"/>
      <c r="O3222" s="295" t="n"/>
      <c r="P3222" s="295" t="n"/>
      <c r="Q3222" s="295" t="n"/>
      <c r="R3222" s="295" t="n"/>
      <c r="S3222" s="295" t="n"/>
      <c r="T3222" s="295" t="n"/>
      <c r="U3222" s="295" t="n"/>
      <c r="V3222" s="295" t="n"/>
      <c r="W3222" s="295" t="n"/>
      <c r="X3222" s="290" t="inlineStr">
        <is>
          <t>Se descarta</t>
        </is>
      </c>
    </row>
    <row r="3223" hidden="1" ht="15.75" customHeight="1" s="412">
      <c r="A3223" s="294" t="n"/>
      <c r="B3223" s="294" t="n"/>
      <c r="C3223" s="294" t="n"/>
      <c r="D3223" s="294" t="n"/>
      <c r="E3223" s="294" t="n"/>
      <c r="F3223" s="295" t="n"/>
      <c r="G3223" s="295" t="n"/>
      <c r="H3223" s="296" t="n"/>
      <c r="I3223" s="295" t="n"/>
      <c r="J3223" s="296" t="n"/>
      <c r="K3223" s="295" t="n"/>
      <c r="L3223" s="297" t="n"/>
      <c r="M3223" s="297">
        <f>'ENS TARDIO 201819'!$K3223-'ENS TARDIO 201819'!$I3223</f>
        <v/>
      </c>
      <c r="N3223" s="295" t="n"/>
      <c r="O3223" s="295" t="n"/>
      <c r="P3223" s="295" t="n"/>
      <c r="Q3223" s="295" t="n"/>
      <c r="R3223" s="295" t="n"/>
      <c r="S3223" s="295" t="n"/>
      <c r="T3223" s="295" t="n"/>
      <c r="U3223" s="295" t="n"/>
      <c r="V3223" s="295" t="n"/>
      <c r="W3223" s="295" t="n"/>
      <c r="X3223" s="290" t="inlineStr">
        <is>
          <t>Se descarta</t>
        </is>
      </c>
    </row>
    <row r="3224" hidden="1" ht="15.75" customHeight="1" s="412">
      <c r="A3224" s="294" t="n"/>
      <c r="B3224" s="294" t="n"/>
      <c r="C3224" s="294" t="n"/>
      <c r="D3224" s="294" t="n"/>
      <c r="E3224" s="294" t="n"/>
      <c r="F3224" s="295" t="n"/>
      <c r="G3224" s="295" t="n"/>
      <c r="H3224" s="296" t="n"/>
      <c r="I3224" s="295" t="n"/>
      <c r="J3224" s="296" t="n"/>
      <c r="K3224" s="295" t="n"/>
      <c r="L3224" s="297" t="n"/>
      <c r="M3224" s="297">
        <f>'ENS TARDIO 201819'!$K3224-'ENS TARDIO 201819'!$I3224</f>
        <v/>
      </c>
      <c r="N3224" s="295" t="n"/>
      <c r="O3224" s="295" t="n"/>
      <c r="P3224" s="295" t="n"/>
      <c r="Q3224" s="295" t="n"/>
      <c r="R3224" s="295" t="n"/>
      <c r="S3224" s="295" t="n"/>
      <c r="T3224" s="295" t="n"/>
      <c r="U3224" s="295" t="n"/>
      <c r="V3224" s="295" t="n"/>
      <c r="W3224" s="295" t="n"/>
      <c r="X3224" s="290" t="inlineStr">
        <is>
          <t>Se descarta</t>
        </is>
      </c>
    </row>
    <row r="3225" hidden="1" ht="15.75" customHeight="1" s="412">
      <c r="A3225" s="294" t="n"/>
      <c r="B3225" s="294" t="n"/>
      <c r="C3225" s="294" t="n"/>
      <c r="D3225" s="294" t="n"/>
      <c r="E3225" s="294" t="n"/>
      <c r="F3225" s="295" t="n"/>
      <c r="G3225" s="295" t="n"/>
      <c r="H3225" s="296" t="n"/>
      <c r="I3225" s="295" t="n"/>
      <c r="J3225" s="296" t="n"/>
      <c r="K3225" s="295" t="n"/>
      <c r="L3225" s="297" t="n"/>
      <c r="M3225" s="297">
        <f>'ENS TARDIO 201819'!$K3225-'ENS TARDIO 201819'!$I3225</f>
        <v/>
      </c>
      <c r="N3225" s="295" t="n"/>
      <c r="O3225" s="295" t="n"/>
      <c r="P3225" s="295" t="n"/>
      <c r="Q3225" s="295" t="n"/>
      <c r="R3225" s="295" t="n"/>
      <c r="S3225" s="295" t="n"/>
      <c r="T3225" s="295" t="n"/>
      <c r="U3225" s="295" t="n"/>
      <c r="V3225" s="295" t="n"/>
      <c r="W3225" s="295" t="n"/>
      <c r="X3225" s="290" t="inlineStr">
        <is>
          <t>Se descarta</t>
        </is>
      </c>
    </row>
    <row r="3226" hidden="1" ht="15.75" customHeight="1" s="412">
      <c r="A3226" s="294" t="n"/>
      <c r="B3226" s="294" t="n"/>
      <c r="C3226" s="294" t="n"/>
      <c r="D3226" s="294" t="n"/>
      <c r="E3226" s="294" t="n"/>
      <c r="F3226" s="295" t="n"/>
      <c r="G3226" s="295" t="n"/>
      <c r="H3226" s="296" t="n"/>
      <c r="I3226" s="295" t="n"/>
      <c r="J3226" s="296" t="n"/>
      <c r="K3226" s="295" t="n"/>
      <c r="L3226" s="297" t="n"/>
      <c r="M3226" s="297">
        <f>'ENS TARDIO 201819'!$K3226-'ENS TARDIO 201819'!$I3226</f>
        <v/>
      </c>
      <c r="N3226" s="295" t="n"/>
      <c r="O3226" s="295" t="n"/>
      <c r="P3226" s="295" t="n"/>
      <c r="Q3226" s="295" t="n"/>
      <c r="R3226" s="295" t="n"/>
      <c r="S3226" s="295" t="n"/>
      <c r="T3226" s="295" t="n"/>
      <c r="U3226" s="295" t="n"/>
      <c r="V3226" s="295" t="n"/>
      <c r="W3226" s="295" t="n"/>
      <c r="X3226" s="290" t="inlineStr">
        <is>
          <t>Se descarta</t>
        </is>
      </c>
    </row>
    <row r="3227" hidden="1" ht="15.75" customHeight="1" s="412">
      <c r="A3227" s="294" t="n"/>
      <c r="B3227" s="294" t="n"/>
      <c r="C3227" s="294" t="n"/>
      <c r="D3227" s="294" t="n"/>
      <c r="E3227" s="294" t="n"/>
      <c r="F3227" s="295" t="n"/>
      <c r="G3227" s="295" t="n"/>
      <c r="H3227" s="296" t="n"/>
      <c r="I3227" s="295" t="n"/>
      <c r="J3227" s="296" t="n"/>
      <c r="K3227" s="295" t="n"/>
      <c r="L3227" s="297" t="n"/>
      <c r="M3227" s="297">
        <f>'ENS TARDIO 201819'!$K3227-'ENS TARDIO 201819'!$I3227</f>
        <v/>
      </c>
      <c r="N3227" s="295" t="n"/>
      <c r="O3227" s="295" t="n"/>
      <c r="P3227" s="295" t="n"/>
      <c r="Q3227" s="295" t="n"/>
      <c r="R3227" s="295" t="n"/>
      <c r="S3227" s="295" t="n"/>
      <c r="T3227" s="295" t="n"/>
      <c r="U3227" s="295" t="n"/>
      <c r="V3227" s="295" t="n"/>
      <c r="W3227" s="295" t="n"/>
      <c r="X3227" s="290" t="inlineStr">
        <is>
          <t>Se descarta</t>
        </is>
      </c>
    </row>
    <row r="3228" hidden="1" ht="15.75" customHeight="1" s="412">
      <c r="A3228" s="294" t="n"/>
      <c r="B3228" s="294" t="n"/>
      <c r="C3228" s="294" t="n"/>
      <c r="D3228" s="294" t="n"/>
      <c r="E3228" s="294" t="n"/>
      <c r="F3228" s="295" t="n"/>
      <c r="G3228" s="295" t="n"/>
      <c r="H3228" s="296" t="n"/>
      <c r="I3228" s="295" t="n"/>
      <c r="J3228" s="296" t="n"/>
      <c r="K3228" s="295" t="n"/>
      <c r="L3228" s="297" t="n"/>
      <c r="M3228" s="297">
        <f>'ENS TARDIO 201819'!$K3228-'ENS TARDIO 201819'!$I3228</f>
        <v/>
      </c>
      <c r="N3228" s="295" t="n"/>
      <c r="O3228" s="295" t="n"/>
      <c r="P3228" s="295" t="n"/>
      <c r="Q3228" s="295" t="n"/>
      <c r="R3228" s="295" t="n"/>
      <c r="S3228" s="295" t="n"/>
      <c r="T3228" s="295" t="n"/>
      <c r="U3228" s="295" t="n"/>
      <c r="V3228" s="295" t="n"/>
      <c r="W3228" s="295" t="n"/>
      <c r="X3228" s="290" t="inlineStr">
        <is>
          <t>Plot válido</t>
        </is>
      </c>
    </row>
    <row r="3229" hidden="1" ht="15.75" customHeight="1" s="412">
      <c r="A3229" s="294" t="n"/>
      <c r="B3229" s="294" t="n"/>
      <c r="C3229" s="294" t="n"/>
      <c r="D3229" s="294" t="n"/>
      <c r="E3229" s="294" t="n"/>
      <c r="F3229" s="295" t="n"/>
      <c r="G3229" s="295" t="n"/>
      <c r="H3229" s="296" t="n"/>
      <c r="I3229" s="295" t="n"/>
      <c r="J3229" s="296" t="n"/>
      <c r="K3229" s="295" t="n"/>
      <c r="L3229" s="297" t="n"/>
      <c r="M3229" s="297">
        <f>'ENS TARDIO 201819'!$K3229-'ENS TARDIO 201819'!$I3229</f>
        <v/>
      </c>
      <c r="N3229" s="295" t="n"/>
      <c r="O3229" s="295" t="n"/>
      <c r="P3229" s="295" t="n"/>
      <c r="Q3229" s="295" t="n"/>
      <c r="R3229" s="295" t="n"/>
      <c r="S3229" s="295" t="n"/>
      <c r="T3229" s="295" t="n"/>
      <c r="U3229" s="295" t="n"/>
      <c r="V3229" s="295" t="n"/>
      <c r="W3229" s="295" t="n"/>
      <c r="X3229" s="290" t="inlineStr">
        <is>
          <t>Plot válido</t>
        </is>
      </c>
    </row>
    <row r="3230" hidden="1" ht="15.75" customHeight="1" s="412">
      <c r="A3230" s="294" t="n"/>
      <c r="B3230" s="294" t="n"/>
      <c r="C3230" s="294" t="n"/>
      <c r="D3230" s="294" t="n"/>
      <c r="E3230" s="294" t="n"/>
      <c r="F3230" s="295" t="n"/>
      <c r="G3230" s="295" t="n"/>
      <c r="H3230" s="296" t="n"/>
      <c r="I3230" s="295" t="n"/>
      <c r="J3230" s="296" t="n"/>
      <c r="K3230" s="295" t="n"/>
      <c r="L3230" s="297" t="n"/>
      <c r="M3230" s="297">
        <f>'ENS TARDIO 201819'!$K3230-'ENS TARDIO 201819'!$I3230</f>
        <v/>
      </c>
      <c r="N3230" s="295" t="n"/>
      <c r="O3230" s="295" t="n"/>
      <c r="P3230" s="295" t="n"/>
      <c r="Q3230" s="295" t="n"/>
      <c r="R3230" s="295" t="n"/>
      <c r="S3230" s="295" t="n"/>
      <c r="T3230" s="295" t="n"/>
      <c r="U3230" s="295" t="n"/>
      <c r="V3230" s="295" t="n"/>
      <c r="W3230" s="295" t="n"/>
      <c r="X3230" s="290" t="inlineStr">
        <is>
          <t>Plot válido</t>
        </is>
      </c>
    </row>
    <row r="3231" hidden="1" ht="15.75" customHeight="1" s="412">
      <c r="A3231" s="294" t="n"/>
      <c r="B3231" s="294" t="n"/>
      <c r="C3231" s="294" t="n"/>
      <c r="D3231" s="294" t="n"/>
      <c r="E3231" s="294" t="n"/>
      <c r="F3231" s="295" t="n"/>
      <c r="G3231" s="295" t="n"/>
      <c r="H3231" s="296" t="n"/>
      <c r="I3231" s="295" t="n"/>
      <c r="J3231" s="296" t="n"/>
      <c r="K3231" s="295" t="n"/>
      <c r="L3231" s="297" t="n"/>
      <c r="M3231" s="297">
        <f>'ENS TARDIO 201819'!$K3231-'ENS TARDIO 201819'!$I3231</f>
        <v/>
      </c>
      <c r="N3231" s="295" t="n"/>
      <c r="O3231" s="295" t="n"/>
      <c r="P3231" s="295" t="n"/>
      <c r="Q3231" s="295" t="n"/>
      <c r="R3231" s="295" t="n"/>
      <c r="S3231" s="295" t="n"/>
      <c r="T3231" s="295" t="n"/>
      <c r="U3231" s="295" t="n"/>
      <c r="V3231" s="295" t="n"/>
      <c r="W3231" s="295" t="n"/>
      <c r="X3231" s="290" t="inlineStr">
        <is>
          <t>Plot válido</t>
        </is>
      </c>
    </row>
    <row r="3232" hidden="1" ht="15.75" customHeight="1" s="412">
      <c r="A3232" s="294" t="n"/>
      <c r="B3232" s="294" t="n"/>
      <c r="C3232" s="294" t="n"/>
      <c r="D3232" s="294" t="n"/>
      <c r="E3232" s="294" t="n"/>
      <c r="F3232" s="295" t="n"/>
      <c r="G3232" s="295" t="n"/>
      <c r="H3232" s="296" t="n"/>
      <c r="I3232" s="295" t="n"/>
      <c r="J3232" s="296" t="n"/>
      <c r="K3232" s="295" t="n"/>
      <c r="L3232" s="297" t="n"/>
      <c r="M3232" s="297">
        <f>'ENS TARDIO 201819'!$K3232-'ENS TARDIO 201819'!$I3232</f>
        <v/>
      </c>
      <c r="N3232" s="295" t="n"/>
      <c r="O3232" s="295" t="n"/>
      <c r="P3232" s="295" t="n"/>
      <c r="Q3232" s="295" t="n"/>
      <c r="R3232" s="295" t="n"/>
      <c r="S3232" s="295" t="n"/>
      <c r="T3232" s="295" t="n"/>
      <c r="U3232" s="295" t="n"/>
      <c r="V3232" s="295" t="n"/>
      <c r="W3232" s="295" t="n"/>
      <c r="X3232" s="290" t="inlineStr">
        <is>
          <t>Plot válido</t>
        </is>
      </c>
    </row>
    <row r="3233" hidden="1" ht="15.75" customHeight="1" s="412">
      <c r="A3233" s="294" t="n"/>
      <c r="B3233" s="294" t="n"/>
      <c r="C3233" s="294" t="n"/>
      <c r="D3233" s="294" t="n"/>
      <c r="E3233" s="294" t="n"/>
      <c r="F3233" s="295" t="n"/>
      <c r="G3233" s="295" t="n"/>
      <c r="H3233" s="296" t="n"/>
      <c r="I3233" s="295" t="n"/>
      <c r="J3233" s="296" t="n"/>
      <c r="K3233" s="295" t="n"/>
      <c r="L3233" s="297" t="n"/>
      <c r="M3233" s="297">
        <f>'ENS TARDIO 201819'!$K3233-'ENS TARDIO 201819'!$I3233</f>
        <v/>
      </c>
      <c r="N3233" s="295" t="n"/>
      <c r="O3233" s="295" t="n"/>
      <c r="P3233" s="295" t="n"/>
      <c r="Q3233" s="295" t="n"/>
      <c r="R3233" s="295" t="n"/>
      <c r="S3233" s="295" t="n"/>
      <c r="T3233" s="295" t="n"/>
      <c r="U3233" s="295" t="n"/>
      <c r="V3233" s="295" t="n"/>
      <c r="W3233" s="295" t="n"/>
      <c r="X3233" s="290" t="inlineStr">
        <is>
          <t>Plot válido</t>
        </is>
      </c>
    </row>
    <row r="3234" hidden="1" ht="15.75" customHeight="1" s="412">
      <c r="A3234" s="294" t="n"/>
      <c r="B3234" s="294" t="n"/>
      <c r="C3234" s="294" t="n"/>
      <c r="D3234" s="294" t="n"/>
      <c r="E3234" s="294" t="n"/>
      <c r="F3234" s="295" t="n"/>
      <c r="G3234" s="295" t="n"/>
      <c r="H3234" s="296" t="n"/>
      <c r="I3234" s="295" t="n"/>
      <c r="J3234" s="296" t="n"/>
      <c r="K3234" s="295" t="n"/>
      <c r="L3234" s="297" t="n"/>
      <c r="M3234" s="297">
        <f>'ENS TARDIO 201819'!$K3234-'ENS TARDIO 201819'!$I3234</f>
        <v/>
      </c>
      <c r="N3234" s="295" t="n"/>
      <c r="O3234" s="295" t="n"/>
      <c r="P3234" s="295" t="n"/>
      <c r="Q3234" s="295" t="n"/>
      <c r="R3234" s="295" t="n"/>
      <c r="S3234" s="295" t="n"/>
      <c r="T3234" s="295" t="n"/>
      <c r="U3234" s="295" t="n"/>
      <c r="V3234" s="295" t="n"/>
      <c r="W3234" s="295" t="n"/>
      <c r="X3234" s="290" t="inlineStr">
        <is>
          <t>Plot válido</t>
        </is>
      </c>
    </row>
    <row r="3235" hidden="1" ht="15.75" customHeight="1" s="412">
      <c r="A3235" s="294" t="n"/>
      <c r="B3235" s="294" t="n"/>
      <c r="C3235" s="294" t="n"/>
      <c r="D3235" s="294" t="n"/>
      <c r="E3235" s="294" t="n"/>
      <c r="F3235" s="295" t="n"/>
      <c r="G3235" s="295" t="n"/>
      <c r="H3235" s="296" t="n"/>
      <c r="I3235" s="295" t="n"/>
      <c r="J3235" s="296" t="n"/>
      <c r="K3235" s="295" t="n"/>
      <c r="L3235" s="297" t="n"/>
      <c r="M3235" s="297">
        <f>'ENS TARDIO 201819'!$K3235-'ENS TARDIO 201819'!$I3235</f>
        <v/>
      </c>
      <c r="N3235" s="295" t="n"/>
      <c r="O3235" s="295" t="n"/>
      <c r="P3235" s="295" t="n"/>
      <c r="Q3235" s="295" t="n"/>
      <c r="R3235" s="295" t="n"/>
      <c r="S3235" s="295" t="n"/>
      <c r="T3235" s="295" t="n"/>
      <c r="U3235" s="295" t="n"/>
      <c r="V3235" s="295" t="n"/>
      <c r="W3235" s="295" t="n"/>
      <c r="X3235" s="290" t="inlineStr">
        <is>
          <t>Plot válido</t>
        </is>
      </c>
    </row>
    <row r="3236" hidden="1" ht="15.75" customHeight="1" s="412">
      <c r="A3236" s="294" t="n"/>
      <c r="B3236" s="294" t="n"/>
      <c r="C3236" s="294" t="n"/>
      <c r="D3236" s="294" t="n"/>
      <c r="E3236" s="294" t="n"/>
      <c r="F3236" s="295" t="n"/>
      <c r="G3236" s="295" t="n"/>
      <c r="H3236" s="296" t="n"/>
      <c r="I3236" s="295" t="n"/>
      <c r="J3236" s="296" t="n"/>
      <c r="K3236" s="295" t="n"/>
      <c r="L3236" s="297" t="n"/>
      <c r="M3236" s="297">
        <f>'ENS TARDIO 201819'!$K3236-'ENS TARDIO 201819'!$I3236</f>
        <v/>
      </c>
      <c r="N3236" s="295" t="n"/>
      <c r="O3236" s="295" t="n"/>
      <c r="P3236" s="295" t="n"/>
      <c r="Q3236" s="295" t="n"/>
      <c r="R3236" s="295" t="n"/>
      <c r="S3236" s="295" t="n"/>
      <c r="T3236" s="295" t="n"/>
      <c r="U3236" s="295" t="n"/>
      <c r="V3236" s="295" t="n"/>
      <c r="W3236" s="295" t="n"/>
      <c r="X3236" s="290" t="inlineStr">
        <is>
          <t>Plot válido</t>
        </is>
      </c>
    </row>
    <row r="3237" hidden="1" ht="15.75" customHeight="1" s="412">
      <c r="A3237" s="294" t="n"/>
      <c r="B3237" s="294" t="n"/>
      <c r="C3237" s="294" t="n"/>
      <c r="D3237" s="294" t="n"/>
      <c r="E3237" s="294" t="n"/>
      <c r="F3237" s="295" t="n"/>
      <c r="G3237" s="295" t="n"/>
      <c r="H3237" s="296" t="n"/>
      <c r="I3237" s="295" t="n"/>
      <c r="J3237" s="296" t="n"/>
      <c r="K3237" s="295" t="n"/>
      <c r="L3237" s="297" t="n"/>
      <c r="M3237" s="297">
        <f>'ENS TARDIO 201819'!$K3237-'ENS TARDIO 201819'!$I3237</f>
        <v/>
      </c>
      <c r="N3237" s="295" t="n"/>
      <c r="O3237" s="295" t="n"/>
      <c r="P3237" s="295" t="n"/>
      <c r="Q3237" s="295" t="n"/>
      <c r="R3237" s="295" t="n"/>
      <c r="S3237" s="295" t="n"/>
      <c r="T3237" s="295" t="n"/>
      <c r="U3237" s="295" t="n"/>
      <c r="V3237" s="295" t="n"/>
      <c r="W3237" s="295" t="n"/>
      <c r="X3237" s="290" t="inlineStr">
        <is>
          <t>Plot válido</t>
        </is>
      </c>
    </row>
    <row r="3238" hidden="1" ht="15.75" customHeight="1" s="412">
      <c r="A3238" s="294" t="n"/>
      <c r="B3238" s="294" t="n"/>
      <c r="C3238" s="294" t="n"/>
      <c r="D3238" s="294" t="n"/>
      <c r="E3238" s="294" t="n"/>
      <c r="F3238" s="295" t="n"/>
      <c r="G3238" s="295" t="n"/>
      <c r="H3238" s="296" t="n"/>
      <c r="I3238" s="295" t="n"/>
      <c r="J3238" s="296" t="n"/>
      <c r="K3238" s="295" t="n"/>
      <c r="L3238" s="297" t="n"/>
      <c r="M3238" s="297">
        <f>'ENS TARDIO 201819'!$K3238-'ENS TARDIO 201819'!$I3238</f>
        <v/>
      </c>
      <c r="N3238" s="295" t="n"/>
      <c r="O3238" s="295" t="n"/>
      <c r="P3238" s="295" t="n"/>
      <c r="Q3238" s="295" t="n"/>
      <c r="R3238" s="295" t="n"/>
      <c r="S3238" s="295" t="n"/>
      <c r="T3238" s="295" t="n"/>
      <c r="U3238" s="295" t="n"/>
      <c r="V3238" s="295" t="n"/>
      <c r="W3238" s="295" t="n"/>
      <c r="X3238" s="290" t="inlineStr">
        <is>
          <t>Se descarta</t>
        </is>
      </c>
    </row>
    <row r="3239" hidden="1" ht="15.75" customHeight="1" s="412">
      <c r="A3239" s="294" t="n"/>
      <c r="B3239" s="294" t="n"/>
      <c r="C3239" s="294" t="n"/>
      <c r="D3239" s="294" t="n"/>
      <c r="E3239" s="294" t="n"/>
      <c r="F3239" s="295" t="n"/>
      <c r="G3239" s="295" t="n"/>
      <c r="H3239" s="296" t="n"/>
      <c r="I3239" s="295" t="n"/>
      <c r="J3239" s="296" t="n"/>
      <c r="K3239" s="295" t="n"/>
      <c r="L3239" s="297" t="n"/>
      <c r="M3239" s="297">
        <f>'ENS TARDIO 201819'!$K3239-'ENS TARDIO 201819'!$I3239</f>
        <v/>
      </c>
      <c r="N3239" s="295" t="n"/>
      <c r="O3239" s="295" t="n"/>
      <c r="P3239" s="295" t="n"/>
      <c r="Q3239" s="295" t="n"/>
      <c r="R3239" s="295" t="n"/>
      <c r="S3239" s="295" t="n"/>
      <c r="T3239" s="295" t="n"/>
      <c r="U3239" s="295" t="n"/>
      <c r="V3239" s="295" t="n"/>
      <c r="W3239" s="295" t="n"/>
      <c r="X3239" s="290" t="inlineStr">
        <is>
          <t>Se descarta</t>
        </is>
      </c>
    </row>
    <row r="3240" hidden="1" ht="15.75" customHeight="1" s="412">
      <c r="A3240" s="294" t="n"/>
      <c r="B3240" s="294" t="n"/>
      <c r="C3240" s="294" t="n"/>
      <c r="D3240" s="294" t="n"/>
      <c r="E3240" s="294" t="n"/>
      <c r="F3240" s="295" t="n"/>
      <c r="G3240" s="295" t="n"/>
      <c r="H3240" s="296" t="n"/>
      <c r="I3240" s="295" t="n"/>
      <c r="J3240" s="296" t="n"/>
      <c r="K3240" s="295" t="n"/>
      <c r="L3240" s="297" t="n"/>
      <c r="M3240" s="297">
        <f>'ENS TARDIO 201819'!$K3240-'ENS TARDIO 201819'!$I3240</f>
        <v/>
      </c>
      <c r="N3240" s="295" t="n"/>
      <c r="O3240" s="295" t="n"/>
      <c r="P3240" s="295" t="n"/>
      <c r="Q3240" s="295" t="n"/>
      <c r="R3240" s="295" t="n"/>
      <c r="S3240" s="295" t="n"/>
      <c r="T3240" s="295" t="n"/>
      <c r="U3240" s="295" t="n"/>
      <c r="V3240" s="295" t="n"/>
      <c r="W3240" s="295" t="n"/>
      <c r="X3240" s="290" t="inlineStr">
        <is>
          <t>Se descarta</t>
        </is>
      </c>
    </row>
    <row r="3241" hidden="1" ht="15.75" customHeight="1" s="412">
      <c r="A3241" s="294" t="n"/>
      <c r="B3241" s="294" t="n"/>
      <c r="C3241" s="294" t="n"/>
      <c r="D3241" s="294" t="n"/>
      <c r="E3241" s="294" t="n"/>
      <c r="F3241" s="295" t="n"/>
      <c r="G3241" s="295" t="n"/>
      <c r="H3241" s="296" t="n"/>
      <c r="I3241" s="295" t="n"/>
      <c r="J3241" s="296" t="n"/>
      <c r="K3241" s="295" t="n"/>
      <c r="L3241" s="297" t="n"/>
      <c r="M3241" s="297">
        <f>'ENS TARDIO 201819'!$K3241-'ENS TARDIO 201819'!$I3241</f>
        <v/>
      </c>
      <c r="N3241" s="295" t="n"/>
      <c r="O3241" s="295" t="n"/>
      <c r="P3241" s="295" t="n"/>
      <c r="Q3241" s="295" t="n"/>
      <c r="R3241" s="295" t="n"/>
      <c r="S3241" s="295" t="n"/>
      <c r="T3241" s="295" t="n"/>
      <c r="U3241" s="295" t="n"/>
      <c r="V3241" s="295" t="n"/>
      <c r="W3241" s="295" t="n"/>
      <c r="X3241" s="290" t="inlineStr">
        <is>
          <t>Se descarta</t>
        </is>
      </c>
    </row>
    <row r="3242" hidden="1" ht="15.75" customHeight="1" s="412">
      <c r="A3242" s="294" t="n"/>
      <c r="B3242" s="294" t="n"/>
      <c r="C3242" s="294" t="n"/>
      <c r="D3242" s="294" t="n"/>
      <c r="E3242" s="294" t="n"/>
      <c r="F3242" s="295" t="n"/>
      <c r="G3242" s="295" t="n"/>
      <c r="H3242" s="296" t="n"/>
      <c r="I3242" s="295" t="n"/>
      <c r="J3242" s="296" t="n"/>
      <c r="K3242" s="295" t="n"/>
      <c r="L3242" s="297" t="n"/>
      <c r="M3242" s="297">
        <f>'ENS TARDIO 201819'!$K3242-'ENS TARDIO 201819'!$I3242</f>
        <v/>
      </c>
      <c r="N3242" s="295" t="n"/>
      <c r="O3242" s="295" t="n"/>
      <c r="P3242" s="295" t="n"/>
      <c r="Q3242" s="295" t="n"/>
      <c r="R3242" s="295" t="n"/>
      <c r="S3242" s="295" t="n"/>
      <c r="T3242" s="295" t="n"/>
      <c r="U3242" s="295" t="n"/>
      <c r="V3242" s="295" t="n"/>
      <c r="W3242" s="295" t="n"/>
      <c r="X3242" s="290" t="inlineStr">
        <is>
          <t>Se descarta</t>
        </is>
      </c>
    </row>
    <row r="3243" hidden="1" ht="15.75" customHeight="1" s="412">
      <c r="A3243" s="294" t="n"/>
      <c r="B3243" s="294" t="n"/>
      <c r="C3243" s="294" t="n"/>
      <c r="D3243" s="294" t="n"/>
      <c r="E3243" s="294" t="n"/>
      <c r="F3243" s="295" t="n"/>
      <c r="G3243" s="295" t="n"/>
      <c r="H3243" s="296" t="n"/>
      <c r="I3243" s="295" t="n"/>
      <c r="J3243" s="296" t="n"/>
      <c r="K3243" s="295" t="n"/>
      <c r="L3243" s="297" t="n"/>
      <c r="M3243" s="297">
        <f>'ENS TARDIO 201819'!$K3243-'ENS TARDIO 201819'!$I3243</f>
        <v/>
      </c>
      <c r="N3243" s="295" t="n"/>
      <c r="O3243" s="295" t="n"/>
      <c r="P3243" s="295" t="n"/>
      <c r="Q3243" s="295" t="n"/>
      <c r="R3243" s="295" t="n"/>
      <c r="S3243" s="295" t="n"/>
      <c r="T3243" s="295" t="n"/>
      <c r="U3243" s="295" t="n"/>
      <c r="V3243" s="295" t="n"/>
      <c r="W3243" s="295" t="n"/>
      <c r="X3243" s="290" t="inlineStr">
        <is>
          <t>Se descarta</t>
        </is>
      </c>
    </row>
    <row r="3244" hidden="1" ht="15.75" customHeight="1" s="412">
      <c r="A3244" s="294" t="n"/>
      <c r="B3244" s="294" t="n"/>
      <c r="C3244" s="294" t="n"/>
      <c r="D3244" s="294" t="n"/>
      <c r="E3244" s="294" t="n"/>
      <c r="F3244" s="295" t="n"/>
      <c r="G3244" s="295" t="n"/>
      <c r="H3244" s="296" t="n"/>
      <c r="I3244" s="295" t="n"/>
      <c r="J3244" s="296" t="n"/>
      <c r="K3244" s="295" t="n"/>
      <c r="L3244" s="297" t="n"/>
      <c r="M3244" s="297">
        <f>'ENS TARDIO 201819'!$K3244-'ENS TARDIO 201819'!$I3244</f>
        <v/>
      </c>
      <c r="N3244" s="295" t="n"/>
      <c r="O3244" s="295" t="n"/>
      <c r="P3244" s="295" t="n"/>
      <c r="Q3244" s="295" t="n"/>
      <c r="R3244" s="295" t="n"/>
      <c r="S3244" s="295" t="n"/>
      <c r="T3244" s="295" t="n"/>
      <c r="U3244" s="295" t="n"/>
      <c r="V3244" s="295" t="n"/>
      <c r="W3244" s="295" t="n"/>
      <c r="X3244" s="290" t="inlineStr">
        <is>
          <t>Se descarta</t>
        </is>
      </c>
    </row>
    <row r="3245" hidden="1" ht="15.75" customHeight="1" s="412">
      <c r="A3245" s="294" t="n"/>
      <c r="B3245" s="294" t="n"/>
      <c r="C3245" s="294" t="n"/>
      <c r="D3245" s="294" t="n"/>
      <c r="E3245" s="294" t="n"/>
      <c r="F3245" s="295" t="n"/>
      <c r="G3245" s="295" t="n"/>
      <c r="H3245" s="296" t="n"/>
      <c r="I3245" s="295" t="n"/>
      <c r="J3245" s="296" t="n"/>
      <c r="K3245" s="295" t="n"/>
      <c r="L3245" s="297" t="n"/>
      <c r="M3245" s="297">
        <f>'ENS TARDIO 201819'!$K3245-'ENS TARDIO 201819'!$I3245</f>
        <v/>
      </c>
      <c r="N3245" s="295" t="n"/>
      <c r="O3245" s="295" t="n"/>
      <c r="P3245" s="295" t="n"/>
      <c r="Q3245" s="295" t="n"/>
      <c r="R3245" s="295" t="n"/>
      <c r="S3245" s="295" t="n"/>
      <c r="T3245" s="295" t="n"/>
      <c r="U3245" s="295" t="n"/>
      <c r="V3245" s="295" t="n"/>
      <c r="W3245" s="295" t="n"/>
      <c r="X3245" s="290" t="inlineStr">
        <is>
          <t>Se descarta</t>
        </is>
      </c>
    </row>
    <row r="3246" hidden="1" ht="15.75" customHeight="1" s="412">
      <c r="A3246" s="294" t="n"/>
      <c r="B3246" s="294" t="n"/>
      <c r="C3246" s="294" t="n"/>
      <c r="D3246" s="294" t="n"/>
      <c r="E3246" s="294" t="n"/>
      <c r="F3246" s="295" t="n"/>
      <c r="G3246" s="295" t="n"/>
      <c r="H3246" s="296" t="n"/>
      <c r="I3246" s="295" t="n"/>
      <c r="J3246" s="296" t="n"/>
      <c r="K3246" s="295" t="n"/>
      <c r="L3246" s="297" t="n"/>
      <c r="M3246" s="297">
        <f>'ENS TARDIO 201819'!$K3246-'ENS TARDIO 201819'!$I3246</f>
        <v/>
      </c>
      <c r="N3246" s="295" t="n"/>
      <c r="O3246" s="295" t="n"/>
      <c r="P3246" s="295" t="n"/>
      <c r="Q3246" s="295" t="n"/>
      <c r="R3246" s="295" t="n"/>
      <c r="S3246" s="295" t="n"/>
      <c r="T3246" s="295" t="n"/>
      <c r="U3246" s="295" t="n"/>
      <c r="V3246" s="295" t="n"/>
      <c r="W3246" s="295" t="n"/>
      <c r="X3246" s="290" t="inlineStr">
        <is>
          <t>Se descarta</t>
        </is>
      </c>
    </row>
    <row r="3247" hidden="1" ht="15.75" customHeight="1" s="412">
      <c r="A3247" s="294" t="n"/>
      <c r="B3247" s="294" t="n"/>
      <c r="C3247" s="294" t="n"/>
      <c r="D3247" s="294" t="n"/>
      <c r="E3247" s="294" t="n"/>
      <c r="F3247" s="295" t="n"/>
      <c r="G3247" s="295" t="n"/>
      <c r="H3247" s="296" t="n"/>
      <c r="I3247" s="295" t="n"/>
      <c r="J3247" s="296" t="n"/>
      <c r="K3247" s="295" t="n"/>
      <c r="L3247" s="297" t="n"/>
      <c r="M3247" s="297">
        <f>'ENS TARDIO 201819'!$K3247-'ENS TARDIO 201819'!$I3247</f>
        <v/>
      </c>
      <c r="N3247" s="295" t="n"/>
      <c r="O3247" s="295" t="n"/>
      <c r="P3247" s="295" t="n"/>
      <c r="Q3247" s="295" t="n"/>
      <c r="R3247" s="295" t="n"/>
      <c r="S3247" s="295" t="n"/>
      <c r="T3247" s="295" t="n"/>
      <c r="U3247" s="295" t="n"/>
      <c r="V3247" s="295" t="n"/>
      <c r="W3247" s="295" t="n"/>
      <c r="X3247" s="290" t="inlineStr">
        <is>
          <t>Se descarta</t>
        </is>
      </c>
    </row>
    <row r="3248" hidden="1" ht="15.75" customHeight="1" s="412">
      <c r="A3248" s="294" t="n"/>
      <c r="B3248" s="294" t="n"/>
      <c r="C3248" s="294" t="n"/>
      <c r="D3248" s="294" t="n"/>
      <c r="E3248" s="294" t="n"/>
      <c r="F3248" s="295" t="n"/>
      <c r="G3248" s="295" t="n"/>
      <c r="H3248" s="296" t="n"/>
      <c r="I3248" s="295" t="n"/>
      <c r="J3248" s="296" t="n"/>
      <c r="K3248" s="295" t="n"/>
      <c r="L3248" s="297" t="n"/>
      <c r="M3248" s="297">
        <f>'ENS TARDIO 201819'!$K3248-'ENS TARDIO 201819'!$I3248</f>
        <v/>
      </c>
      <c r="N3248" s="295" t="n"/>
      <c r="O3248" s="295" t="n"/>
      <c r="P3248" s="295" t="n"/>
      <c r="Q3248" s="295" t="n"/>
      <c r="R3248" s="295" t="n"/>
      <c r="S3248" s="295" t="n"/>
      <c r="T3248" s="295" t="n"/>
      <c r="U3248" s="295" t="n"/>
      <c r="V3248" s="295" t="n"/>
      <c r="W3248" s="295" t="n"/>
      <c r="X3248" s="290" t="inlineStr">
        <is>
          <t>Se descarta</t>
        </is>
      </c>
    </row>
    <row r="3249" hidden="1" ht="15.75" customHeight="1" s="412">
      <c r="A3249" s="294" t="n"/>
      <c r="B3249" s="294" t="n"/>
      <c r="C3249" s="294" t="n"/>
      <c r="D3249" s="294" t="n"/>
      <c r="E3249" s="294" t="n"/>
      <c r="F3249" s="295" t="n"/>
      <c r="G3249" s="295" t="n"/>
      <c r="H3249" s="296" t="n"/>
      <c r="I3249" s="295" t="n"/>
      <c r="J3249" s="296" t="n"/>
      <c r="K3249" s="295" t="n"/>
      <c r="L3249" s="297" t="n"/>
      <c r="M3249" s="297">
        <f>'ENS TARDIO 201819'!$K3249-'ENS TARDIO 201819'!$I3249</f>
        <v/>
      </c>
      <c r="N3249" s="295" t="n"/>
      <c r="O3249" s="295" t="n"/>
      <c r="P3249" s="295" t="n"/>
      <c r="Q3249" s="295" t="n"/>
      <c r="R3249" s="295" t="n"/>
      <c r="S3249" s="295" t="n"/>
      <c r="T3249" s="295" t="n"/>
      <c r="U3249" s="295" t="n"/>
      <c r="V3249" s="295" t="n"/>
      <c r="W3249" s="295" t="n"/>
      <c r="X3249" s="290" t="inlineStr">
        <is>
          <t>Se descarta</t>
        </is>
      </c>
    </row>
    <row r="3250" hidden="1" ht="15.75" customHeight="1" s="412">
      <c r="A3250" s="294" t="n"/>
      <c r="B3250" s="294" t="n"/>
      <c r="C3250" s="294" t="n"/>
      <c r="D3250" s="294" t="n"/>
      <c r="E3250" s="294" t="n"/>
      <c r="F3250" s="295" t="n"/>
      <c r="G3250" s="295" t="n"/>
      <c r="H3250" s="296" t="n"/>
      <c r="I3250" s="295" t="n"/>
      <c r="J3250" s="296" t="n"/>
      <c r="K3250" s="295" t="n"/>
      <c r="L3250" s="297" t="n"/>
      <c r="M3250" s="297">
        <f>'ENS TARDIO 201819'!$K3250-'ENS TARDIO 201819'!$I3250</f>
        <v/>
      </c>
      <c r="N3250" s="295" t="n"/>
      <c r="O3250" s="295" t="n"/>
      <c r="P3250" s="295" t="n"/>
      <c r="Q3250" s="295" t="n"/>
      <c r="R3250" s="295" t="n"/>
      <c r="S3250" s="295" t="n"/>
      <c r="T3250" s="295" t="n"/>
      <c r="U3250" s="295" t="n"/>
      <c r="V3250" s="295" t="n"/>
      <c r="W3250" s="295" t="n"/>
      <c r="X3250" s="290" t="inlineStr">
        <is>
          <t>Se descarta</t>
        </is>
      </c>
    </row>
    <row r="3251" hidden="1" ht="15.75" customHeight="1" s="412">
      <c r="A3251" s="294" t="n"/>
      <c r="B3251" s="294" t="n"/>
      <c r="C3251" s="294" t="n"/>
      <c r="D3251" s="294" t="n"/>
      <c r="E3251" s="294" t="n"/>
      <c r="F3251" s="295" t="n"/>
      <c r="G3251" s="295" t="n"/>
      <c r="H3251" s="296" t="n"/>
      <c r="I3251" s="295" t="n"/>
      <c r="J3251" s="296" t="n"/>
      <c r="K3251" s="295" t="n"/>
      <c r="L3251" s="297" t="n"/>
      <c r="M3251" s="297">
        <f>'ENS TARDIO 201819'!$K3251-'ENS TARDIO 201819'!$I3251</f>
        <v/>
      </c>
      <c r="N3251" s="295" t="n"/>
      <c r="O3251" s="295" t="n"/>
      <c r="P3251" s="295" t="n"/>
      <c r="Q3251" s="295" t="n"/>
      <c r="R3251" s="295" t="n"/>
      <c r="S3251" s="295" t="n"/>
      <c r="T3251" s="295" t="n"/>
      <c r="U3251" s="295" t="n"/>
      <c r="V3251" s="295" t="n"/>
      <c r="W3251" s="295" t="n"/>
      <c r="X3251" s="290" t="inlineStr">
        <is>
          <t>Se descarta</t>
        </is>
      </c>
    </row>
    <row r="3252" hidden="1" ht="15.75" customHeight="1" s="412">
      <c r="A3252" s="294" t="n"/>
      <c r="B3252" s="294" t="n"/>
      <c r="C3252" s="294" t="n"/>
      <c r="D3252" s="294" t="n"/>
      <c r="E3252" s="294" t="n"/>
      <c r="F3252" s="295" t="n"/>
      <c r="G3252" s="295" t="n"/>
      <c r="H3252" s="296" t="n"/>
      <c r="I3252" s="295" t="n"/>
      <c r="J3252" s="296" t="n"/>
      <c r="K3252" s="295" t="n"/>
      <c r="L3252" s="297" t="n"/>
      <c r="M3252" s="297">
        <f>'ENS TARDIO 201819'!$K3252-'ENS TARDIO 201819'!$I3252</f>
        <v/>
      </c>
      <c r="N3252" s="295" t="n"/>
      <c r="O3252" s="295" t="n"/>
      <c r="P3252" s="295" t="n"/>
      <c r="Q3252" s="295" t="n"/>
      <c r="R3252" s="295" t="n"/>
      <c r="S3252" s="295" t="n"/>
      <c r="T3252" s="295" t="n"/>
      <c r="U3252" s="295" t="n"/>
      <c r="V3252" s="295" t="n"/>
      <c r="W3252" s="295" t="n"/>
      <c r="X3252" s="290" t="inlineStr">
        <is>
          <t>Plot válido</t>
        </is>
      </c>
    </row>
    <row r="3253" hidden="1" ht="15.75" customHeight="1" s="412">
      <c r="A3253" s="294" t="n"/>
      <c r="B3253" s="294" t="n"/>
      <c r="C3253" s="294" t="n"/>
      <c r="D3253" s="294" t="n"/>
      <c r="E3253" s="294" t="n"/>
      <c r="F3253" s="295" t="n"/>
      <c r="G3253" s="295" t="n"/>
      <c r="H3253" s="296" t="n"/>
      <c r="I3253" s="295" t="n"/>
      <c r="J3253" s="296" t="n"/>
      <c r="K3253" s="295" t="n"/>
      <c r="L3253" s="297" t="n"/>
      <c r="M3253" s="297">
        <f>'ENS TARDIO 201819'!$K3253-'ENS TARDIO 201819'!$I3253</f>
        <v/>
      </c>
      <c r="N3253" s="295" t="n"/>
      <c r="O3253" s="295" t="n"/>
      <c r="P3253" s="295" t="n"/>
      <c r="Q3253" s="295" t="n"/>
      <c r="R3253" s="295" t="n"/>
      <c r="S3253" s="295" t="n"/>
      <c r="T3253" s="295" t="n"/>
      <c r="U3253" s="295" t="n"/>
      <c r="V3253" s="295" t="n"/>
      <c r="W3253" s="295" t="n"/>
      <c r="X3253" s="290" t="inlineStr">
        <is>
          <t>Plot válido</t>
        </is>
      </c>
    </row>
    <row r="3254" hidden="1" ht="15.75" customHeight="1" s="412">
      <c r="A3254" s="294" t="n"/>
      <c r="B3254" s="294" t="n"/>
      <c r="C3254" s="294" t="n"/>
      <c r="D3254" s="294" t="n"/>
      <c r="E3254" s="294" t="n"/>
      <c r="F3254" s="295" t="n"/>
      <c r="G3254" s="295" t="n"/>
      <c r="H3254" s="296" t="n"/>
      <c r="I3254" s="295" t="n"/>
      <c r="J3254" s="296" t="n"/>
      <c r="K3254" s="295" t="n"/>
      <c r="L3254" s="297" t="n"/>
      <c r="M3254" s="297">
        <f>'ENS TARDIO 201819'!$K3254-'ENS TARDIO 201819'!$I3254</f>
        <v/>
      </c>
      <c r="N3254" s="295" t="n"/>
      <c r="O3254" s="295" t="n"/>
      <c r="P3254" s="295" t="n"/>
      <c r="Q3254" s="295" t="n"/>
      <c r="R3254" s="295" t="n"/>
      <c r="S3254" s="295" t="n"/>
      <c r="T3254" s="295" t="n"/>
      <c r="U3254" s="295" t="n"/>
      <c r="V3254" s="295" t="n"/>
      <c r="W3254" s="295" t="n"/>
      <c r="X3254" s="290" t="inlineStr">
        <is>
          <t>Plot válido</t>
        </is>
      </c>
    </row>
    <row r="3255" hidden="1" ht="15.75" customHeight="1" s="412">
      <c r="A3255" s="294" t="n"/>
      <c r="B3255" s="294" t="n"/>
      <c r="C3255" s="294" t="n"/>
      <c r="D3255" s="294" t="n"/>
      <c r="E3255" s="294" t="n"/>
      <c r="F3255" s="295" t="n"/>
      <c r="G3255" s="295" t="n"/>
      <c r="H3255" s="296" t="n"/>
      <c r="I3255" s="295" t="n"/>
      <c r="J3255" s="296" t="n"/>
      <c r="K3255" s="295" t="n"/>
      <c r="L3255" s="297" t="n"/>
      <c r="M3255" s="297">
        <f>'ENS TARDIO 201819'!$K3255-'ENS TARDIO 201819'!$I3255</f>
        <v/>
      </c>
      <c r="N3255" s="295" t="n"/>
      <c r="O3255" s="295" t="n"/>
      <c r="P3255" s="295" t="n"/>
      <c r="Q3255" s="295" t="n"/>
      <c r="R3255" s="295" t="n"/>
      <c r="S3255" s="295" t="n"/>
      <c r="T3255" s="295" t="n"/>
      <c r="U3255" s="295" t="n"/>
      <c r="V3255" s="295" t="n"/>
      <c r="W3255" s="295" t="n"/>
      <c r="X3255" s="290" t="inlineStr">
        <is>
          <t>Plot válido</t>
        </is>
      </c>
    </row>
    <row r="3256" hidden="1" ht="15.75" customHeight="1" s="412">
      <c r="A3256" s="294" t="n"/>
      <c r="B3256" s="294" t="n"/>
      <c r="C3256" s="294" t="n"/>
      <c r="D3256" s="294" t="n"/>
      <c r="E3256" s="294" t="n"/>
      <c r="F3256" s="295" t="n"/>
      <c r="G3256" s="295" t="n"/>
      <c r="H3256" s="296" t="n"/>
      <c r="I3256" s="295" t="n"/>
      <c r="J3256" s="296" t="n"/>
      <c r="K3256" s="295" t="n"/>
      <c r="L3256" s="297" t="n"/>
      <c r="M3256" s="297">
        <f>'ENS TARDIO 201819'!$K3256-'ENS TARDIO 201819'!$I3256</f>
        <v/>
      </c>
      <c r="N3256" s="295" t="n"/>
      <c r="O3256" s="295" t="n"/>
      <c r="P3256" s="295" t="n"/>
      <c r="Q3256" s="295" t="n"/>
      <c r="R3256" s="295" t="n"/>
      <c r="S3256" s="295" t="n"/>
      <c r="T3256" s="295" t="n"/>
      <c r="U3256" s="295" t="n"/>
      <c r="V3256" s="295" t="n"/>
      <c r="W3256" s="295" t="n"/>
      <c r="X3256" s="290" t="inlineStr">
        <is>
          <t>Plot válido</t>
        </is>
      </c>
    </row>
    <row r="3257" hidden="1" ht="15.75" customHeight="1" s="412">
      <c r="A3257" s="294" t="n"/>
      <c r="B3257" s="294" t="n"/>
      <c r="C3257" s="294" t="n"/>
      <c r="D3257" s="294" t="n"/>
      <c r="E3257" s="294" t="n"/>
      <c r="F3257" s="295" t="n"/>
      <c r="G3257" s="295" t="n"/>
      <c r="H3257" s="296" t="n"/>
      <c r="I3257" s="295" t="n"/>
      <c r="J3257" s="296" t="n"/>
      <c r="K3257" s="295" t="n"/>
      <c r="L3257" s="297" t="n"/>
      <c r="M3257" s="297">
        <f>'ENS TARDIO 201819'!$K3257-'ENS TARDIO 201819'!$I3257</f>
        <v/>
      </c>
      <c r="N3257" s="295" t="n"/>
      <c r="O3257" s="295" t="n"/>
      <c r="P3257" s="295" t="n"/>
      <c r="Q3257" s="295" t="n"/>
      <c r="R3257" s="295" t="n"/>
      <c r="S3257" s="295" t="n"/>
      <c r="T3257" s="295" t="n"/>
      <c r="U3257" s="295" t="n"/>
      <c r="V3257" s="295" t="n"/>
      <c r="W3257" s="295" t="n"/>
      <c r="X3257" s="290" t="inlineStr">
        <is>
          <t>Plot válido</t>
        </is>
      </c>
    </row>
    <row r="3258" hidden="1" ht="15.75" customHeight="1" s="412">
      <c r="A3258" s="294" t="n"/>
      <c r="B3258" s="294" t="n"/>
      <c r="C3258" s="294" t="n"/>
      <c r="D3258" s="294" t="n"/>
      <c r="E3258" s="294" t="n"/>
      <c r="F3258" s="295" t="n"/>
      <c r="G3258" s="295" t="n"/>
      <c r="H3258" s="296" t="n"/>
      <c r="I3258" s="295" t="n"/>
      <c r="J3258" s="296" t="n"/>
      <c r="K3258" s="295" t="n"/>
      <c r="L3258" s="297" t="n"/>
      <c r="M3258" s="297">
        <f>'ENS TARDIO 201819'!$K3258-'ENS TARDIO 201819'!$I3258</f>
        <v/>
      </c>
      <c r="N3258" s="295" t="n"/>
      <c r="O3258" s="295" t="n"/>
      <c r="P3258" s="295" t="n"/>
      <c r="Q3258" s="295" t="n"/>
      <c r="R3258" s="295" t="n"/>
      <c r="S3258" s="295" t="n"/>
      <c r="T3258" s="295" t="n"/>
      <c r="U3258" s="295" t="n"/>
      <c r="V3258" s="295" t="n"/>
      <c r="W3258" s="295" t="n"/>
      <c r="X3258" s="290" t="inlineStr">
        <is>
          <t>Plot válido</t>
        </is>
      </c>
    </row>
    <row r="3259" hidden="1" ht="15.75" customHeight="1" s="412">
      <c r="A3259" s="294" t="n"/>
      <c r="B3259" s="294" t="n"/>
      <c r="C3259" s="294" t="n"/>
      <c r="D3259" s="294" t="n"/>
      <c r="E3259" s="294" t="n"/>
      <c r="F3259" s="295" t="n"/>
      <c r="G3259" s="295" t="n"/>
      <c r="H3259" s="296" t="n"/>
      <c r="I3259" s="295" t="n"/>
      <c r="J3259" s="296" t="n"/>
      <c r="K3259" s="295" t="n"/>
      <c r="L3259" s="297" t="n"/>
      <c r="M3259" s="297">
        <f>'ENS TARDIO 201819'!$K3259-'ENS TARDIO 201819'!$I3259</f>
        <v/>
      </c>
      <c r="N3259" s="295" t="n"/>
      <c r="O3259" s="295" t="n"/>
      <c r="P3259" s="295" t="n"/>
      <c r="Q3259" s="295" t="n"/>
      <c r="R3259" s="295" t="n"/>
      <c r="S3259" s="295" t="n"/>
      <c r="T3259" s="295" t="n"/>
      <c r="U3259" s="295" t="n"/>
      <c r="V3259" s="295" t="n"/>
      <c r="W3259" s="295" t="n"/>
      <c r="X3259" s="290" t="inlineStr">
        <is>
          <t>Plot válido</t>
        </is>
      </c>
    </row>
    <row r="3260" hidden="1" ht="15.75" customHeight="1" s="412">
      <c r="A3260" s="294" t="n"/>
      <c r="B3260" s="294" t="n"/>
      <c r="C3260" s="294" t="n"/>
      <c r="D3260" s="294" t="n"/>
      <c r="E3260" s="294" t="n"/>
      <c r="F3260" s="295" t="n"/>
      <c r="G3260" s="295" t="n"/>
      <c r="H3260" s="296" t="n"/>
      <c r="I3260" s="295" t="n"/>
      <c r="J3260" s="296" t="n"/>
      <c r="K3260" s="295" t="n"/>
      <c r="L3260" s="297" t="n"/>
      <c r="M3260" s="297">
        <f>'ENS TARDIO 201819'!$K3260-'ENS TARDIO 201819'!$I3260</f>
        <v/>
      </c>
      <c r="N3260" s="295" t="n"/>
      <c r="O3260" s="295" t="n"/>
      <c r="P3260" s="295" t="n"/>
      <c r="Q3260" s="295" t="n"/>
      <c r="R3260" s="295" t="n"/>
      <c r="S3260" s="295" t="n"/>
      <c r="T3260" s="295" t="n"/>
      <c r="U3260" s="295" t="n"/>
      <c r="V3260" s="295" t="n"/>
      <c r="W3260" s="295" t="n"/>
      <c r="X3260" s="290" t="inlineStr">
        <is>
          <t>Plot válido</t>
        </is>
      </c>
    </row>
    <row r="3261" hidden="1" ht="15.75" customHeight="1" s="412">
      <c r="A3261" s="294" t="n"/>
      <c r="B3261" s="294" t="n"/>
      <c r="C3261" s="294" t="n"/>
      <c r="D3261" s="294" t="n"/>
      <c r="E3261" s="294" t="n"/>
      <c r="F3261" s="295" t="n"/>
      <c r="G3261" s="295" t="n"/>
      <c r="H3261" s="296" t="n"/>
      <c r="I3261" s="295" t="n"/>
      <c r="J3261" s="296" t="n"/>
      <c r="K3261" s="295" t="n"/>
      <c r="L3261" s="297" t="n"/>
      <c r="M3261" s="297">
        <f>'ENS TARDIO 201819'!$K3261-'ENS TARDIO 201819'!$I3261</f>
        <v/>
      </c>
      <c r="N3261" s="295" t="n"/>
      <c r="O3261" s="295" t="n"/>
      <c r="P3261" s="295" t="n"/>
      <c r="Q3261" s="295" t="n"/>
      <c r="R3261" s="295" t="n"/>
      <c r="S3261" s="295" t="n"/>
      <c r="T3261" s="295" t="n"/>
      <c r="U3261" s="295" t="n"/>
      <c r="V3261" s="295" t="n"/>
      <c r="W3261" s="295" t="n"/>
      <c r="X3261" s="290" t="inlineStr">
        <is>
          <t>Plot válido</t>
        </is>
      </c>
    </row>
    <row r="3262" hidden="1" ht="15.75" customHeight="1" s="412">
      <c r="A3262" s="294" t="n"/>
      <c r="B3262" s="294" t="n"/>
      <c r="C3262" s="294" t="n"/>
      <c r="D3262" s="294" t="n"/>
      <c r="E3262" s="294" t="n"/>
      <c r="F3262" s="295" t="n"/>
      <c r="G3262" s="295" t="n"/>
      <c r="H3262" s="296" t="n"/>
      <c r="I3262" s="295" t="n"/>
      <c r="J3262" s="296" t="n"/>
      <c r="K3262" s="295" t="n"/>
      <c r="L3262" s="297" t="n"/>
      <c r="M3262" s="297">
        <f>'ENS TARDIO 201819'!$K3262-'ENS TARDIO 201819'!$I3262</f>
        <v/>
      </c>
      <c r="N3262" s="295" t="n"/>
      <c r="O3262" s="295" t="n"/>
      <c r="P3262" s="295" t="n"/>
      <c r="Q3262" s="295" t="n"/>
      <c r="R3262" s="295" t="n"/>
      <c r="S3262" s="295" t="n"/>
      <c r="T3262" s="295" t="n"/>
      <c r="U3262" s="295" t="n"/>
      <c r="V3262" s="295" t="n"/>
      <c r="W3262" s="295" t="n"/>
      <c r="X3262" s="290" t="inlineStr">
        <is>
          <t>Plot válido</t>
        </is>
      </c>
    </row>
    <row r="3263" hidden="1" ht="15.75" customHeight="1" s="412">
      <c r="A3263" s="294" t="n"/>
      <c r="B3263" s="294" t="n"/>
      <c r="C3263" s="294" t="n"/>
      <c r="D3263" s="294" t="n"/>
      <c r="E3263" s="294" t="n"/>
      <c r="F3263" s="295" t="n"/>
      <c r="G3263" s="295" t="n"/>
      <c r="H3263" s="296" t="n"/>
      <c r="I3263" s="295" t="n"/>
      <c r="J3263" s="296" t="n"/>
      <c r="K3263" s="295" t="n"/>
      <c r="L3263" s="297" t="n"/>
      <c r="M3263" s="297">
        <f>'ENS TARDIO 201819'!$K3263-'ENS TARDIO 201819'!$I3263</f>
        <v/>
      </c>
      <c r="N3263" s="295" t="n"/>
      <c r="O3263" s="295" t="n"/>
      <c r="P3263" s="295" t="n"/>
      <c r="Q3263" s="295" t="n"/>
      <c r="R3263" s="295" t="n"/>
      <c r="S3263" s="295" t="n"/>
      <c r="T3263" s="295" t="n"/>
      <c r="U3263" s="295" t="n"/>
      <c r="V3263" s="295" t="n"/>
      <c r="W3263" s="295" t="n"/>
      <c r="X3263" s="290" t="inlineStr">
        <is>
          <t>Plot válido</t>
        </is>
      </c>
    </row>
    <row r="3264" hidden="1" ht="15.75" customHeight="1" s="412">
      <c r="A3264" s="294" t="n"/>
      <c r="B3264" s="294" t="n"/>
      <c r="C3264" s="294" t="n"/>
      <c r="D3264" s="294" t="n"/>
      <c r="E3264" s="294" t="n"/>
      <c r="F3264" s="295" t="n"/>
      <c r="G3264" s="295" t="n"/>
      <c r="H3264" s="296" t="n"/>
      <c r="I3264" s="295" t="n"/>
      <c r="J3264" s="296" t="n"/>
      <c r="K3264" s="295" t="n"/>
      <c r="L3264" s="297" t="n"/>
      <c r="M3264" s="297">
        <f>'ENS TARDIO 201819'!$K3264-'ENS TARDIO 201819'!$I3264</f>
        <v/>
      </c>
      <c r="N3264" s="295" t="n"/>
      <c r="O3264" s="295" t="n"/>
      <c r="P3264" s="295" t="n"/>
      <c r="Q3264" s="295" t="n"/>
      <c r="R3264" s="295" t="n"/>
      <c r="S3264" s="295" t="n"/>
      <c r="T3264" s="295" t="n"/>
      <c r="U3264" s="295" t="n"/>
      <c r="V3264" s="295" t="n"/>
      <c r="W3264" s="295" t="n"/>
      <c r="X3264" s="290" t="inlineStr">
        <is>
          <t>Plot válido</t>
        </is>
      </c>
    </row>
    <row r="3265" hidden="1" ht="15.75" customHeight="1" s="412">
      <c r="A3265" s="294" t="n"/>
      <c r="B3265" s="294" t="n"/>
      <c r="C3265" s="294" t="n"/>
      <c r="D3265" s="294" t="n"/>
      <c r="E3265" s="294" t="n"/>
      <c r="F3265" s="295" t="n"/>
      <c r="G3265" s="295" t="n"/>
      <c r="H3265" s="296" t="n"/>
      <c r="I3265" s="295" t="n"/>
      <c r="J3265" s="296" t="n"/>
      <c r="K3265" s="295" t="n"/>
      <c r="L3265" s="297" t="n"/>
      <c r="M3265" s="297">
        <f>'ENS TARDIO 201819'!$K3265-'ENS TARDIO 201819'!$I3265</f>
        <v/>
      </c>
      <c r="N3265" s="295" t="n"/>
      <c r="O3265" s="295" t="n"/>
      <c r="P3265" s="295" t="n"/>
      <c r="Q3265" s="295" t="n"/>
      <c r="R3265" s="295" t="n"/>
      <c r="S3265" s="295" t="n"/>
      <c r="T3265" s="295" t="n"/>
      <c r="U3265" s="295" t="n"/>
      <c r="V3265" s="295" t="n"/>
      <c r="W3265" s="295" t="n"/>
      <c r="X3265" s="290" t="inlineStr">
        <is>
          <t>Plot válido</t>
        </is>
      </c>
    </row>
    <row r="3266" hidden="1" ht="15.75" customHeight="1" s="412">
      <c r="A3266" s="294" t="n"/>
      <c r="B3266" s="294" t="n"/>
      <c r="C3266" s="294" t="n"/>
      <c r="D3266" s="294" t="n"/>
      <c r="E3266" s="294" t="n"/>
      <c r="F3266" s="295" t="n"/>
      <c r="G3266" s="295" t="n"/>
      <c r="H3266" s="296" t="n"/>
      <c r="I3266" s="295" t="n"/>
      <c r="J3266" s="296" t="n"/>
      <c r="K3266" s="295" t="n"/>
      <c r="L3266" s="297" t="n"/>
      <c r="M3266" s="297">
        <f>'ENS TARDIO 201819'!$K3266-'ENS TARDIO 201819'!$I3266</f>
        <v/>
      </c>
      <c r="N3266" s="295" t="n"/>
      <c r="O3266" s="295" t="n"/>
      <c r="P3266" s="295" t="n"/>
      <c r="Q3266" s="295" t="n"/>
      <c r="R3266" s="295" t="n"/>
      <c r="S3266" s="295" t="n"/>
      <c r="T3266" s="295" t="n"/>
      <c r="U3266" s="295" t="n"/>
      <c r="V3266" s="295" t="n"/>
      <c r="W3266" s="295" t="n"/>
      <c r="X3266" s="290" t="inlineStr">
        <is>
          <t>Plot válido</t>
        </is>
      </c>
    </row>
    <row r="3267" hidden="1" ht="15.75" customHeight="1" s="412">
      <c r="A3267" s="294" t="n"/>
      <c r="B3267" s="294" t="n"/>
      <c r="C3267" s="294" t="n"/>
      <c r="D3267" s="294" t="n"/>
      <c r="E3267" s="294" t="n"/>
      <c r="F3267" s="295" t="n"/>
      <c r="G3267" s="295" t="n"/>
      <c r="H3267" s="296" t="n"/>
      <c r="I3267" s="295" t="n"/>
      <c r="J3267" s="296" t="n"/>
      <c r="K3267" s="295" t="n"/>
      <c r="L3267" s="297" t="n"/>
      <c r="M3267" s="297">
        <f>'ENS TARDIO 201819'!$K3267-'ENS TARDIO 201819'!$I3267</f>
        <v/>
      </c>
      <c r="N3267" s="295" t="n"/>
      <c r="O3267" s="295" t="n"/>
      <c r="P3267" s="295" t="n"/>
      <c r="Q3267" s="295" t="n"/>
      <c r="R3267" s="295" t="n"/>
      <c r="S3267" s="295" t="n"/>
      <c r="T3267" s="295" t="n"/>
      <c r="U3267" s="295" t="n"/>
      <c r="V3267" s="295" t="n"/>
      <c r="W3267" s="295" t="n"/>
      <c r="X3267" s="290" t="inlineStr">
        <is>
          <t>Plot válido</t>
        </is>
      </c>
    </row>
    <row r="3268" hidden="1" ht="15.75" customHeight="1" s="412">
      <c r="A3268" s="294" t="n"/>
      <c r="B3268" s="294" t="n"/>
      <c r="C3268" s="294" t="n"/>
      <c r="D3268" s="294" t="n"/>
      <c r="E3268" s="294" t="n"/>
      <c r="F3268" s="295" t="n"/>
      <c r="G3268" s="295" t="n"/>
      <c r="H3268" s="296" t="n"/>
      <c r="I3268" s="295" t="n"/>
      <c r="J3268" s="296" t="n"/>
      <c r="K3268" s="295" t="n"/>
      <c r="L3268" s="297" t="n"/>
      <c r="M3268" s="297">
        <f>'ENS TARDIO 201819'!$K3268-'ENS TARDIO 201819'!$I3268</f>
        <v/>
      </c>
      <c r="N3268" s="295" t="n"/>
      <c r="O3268" s="295" t="n"/>
      <c r="P3268" s="295" t="n"/>
      <c r="Q3268" s="295" t="n"/>
      <c r="R3268" s="295" t="n"/>
      <c r="S3268" s="295" t="n"/>
      <c r="T3268" s="295" t="n"/>
      <c r="U3268" s="295" t="n"/>
      <c r="V3268" s="295" t="n"/>
      <c r="W3268" s="295" t="n"/>
      <c r="X3268" s="290" t="inlineStr">
        <is>
          <t>Plot válido</t>
        </is>
      </c>
    </row>
    <row r="3269" hidden="1" ht="15.75" customHeight="1" s="412">
      <c r="A3269" s="294" t="n"/>
      <c r="B3269" s="294" t="n"/>
      <c r="C3269" s="294" t="n"/>
      <c r="D3269" s="294" t="n"/>
      <c r="E3269" s="294" t="n"/>
      <c r="F3269" s="295" t="n"/>
      <c r="G3269" s="295" t="n"/>
      <c r="H3269" s="296" t="n"/>
      <c r="I3269" s="295" t="n"/>
      <c r="J3269" s="296" t="n"/>
      <c r="K3269" s="295" t="n"/>
      <c r="L3269" s="297" t="n"/>
      <c r="M3269" s="297">
        <f>'ENS TARDIO 201819'!$K3269-'ENS TARDIO 201819'!$I3269</f>
        <v/>
      </c>
      <c r="N3269" s="295" t="n"/>
      <c r="O3269" s="295" t="n"/>
      <c r="P3269" s="295" t="n"/>
      <c r="Q3269" s="295" t="n"/>
      <c r="R3269" s="295" t="n"/>
      <c r="S3269" s="295" t="n"/>
      <c r="T3269" s="295" t="n"/>
      <c r="U3269" s="295" t="n"/>
      <c r="V3269" s="295" t="n"/>
      <c r="W3269" s="295" t="n"/>
      <c r="X3269" s="290" t="inlineStr">
        <is>
          <t>Plot válido</t>
        </is>
      </c>
    </row>
    <row r="3270" hidden="1" ht="15.75" customHeight="1" s="412">
      <c r="A3270" s="294" t="n"/>
      <c r="B3270" s="294" t="n"/>
      <c r="C3270" s="294" t="n"/>
      <c r="D3270" s="294" t="n"/>
      <c r="E3270" s="294" t="n"/>
      <c r="F3270" s="295" t="n"/>
      <c r="G3270" s="295" t="n"/>
      <c r="H3270" s="296" t="n"/>
      <c r="I3270" s="295" t="n"/>
      <c r="J3270" s="296" t="n"/>
      <c r="K3270" s="295" t="n"/>
      <c r="L3270" s="297" t="n"/>
      <c r="M3270" s="297">
        <f>'ENS TARDIO 201819'!$K3270-'ENS TARDIO 201819'!$I3270</f>
        <v/>
      </c>
      <c r="N3270" s="295" t="n"/>
      <c r="O3270" s="295" t="n"/>
      <c r="P3270" s="295" t="n"/>
      <c r="Q3270" s="295" t="n"/>
      <c r="R3270" s="295" t="n"/>
      <c r="S3270" s="295" t="n"/>
      <c r="T3270" s="295" t="n"/>
      <c r="U3270" s="295" t="n"/>
      <c r="V3270" s="295" t="n"/>
      <c r="W3270" s="295" t="n"/>
      <c r="X3270" s="290" t="inlineStr">
        <is>
          <t>Plot válido</t>
        </is>
      </c>
    </row>
    <row r="3271" hidden="1" ht="15.75" customHeight="1" s="412">
      <c r="A3271" s="294" t="n"/>
      <c r="B3271" s="294" t="n"/>
      <c r="C3271" s="294" t="n"/>
      <c r="D3271" s="294" t="n"/>
      <c r="E3271" s="294" t="n"/>
      <c r="F3271" s="295" t="n"/>
      <c r="G3271" s="295" t="n"/>
      <c r="H3271" s="296" t="n"/>
      <c r="I3271" s="295" t="n"/>
      <c r="J3271" s="296" t="n"/>
      <c r="K3271" s="295" t="n"/>
      <c r="L3271" s="297" t="n"/>
      <c r="M3271" s="297">
        <f>'ENS TARDIO 201819'!$K3271-'ENS TARDIO 201819'!$I3271</f>
        <v/>
      </c>
      <c r="N3271" s="295" t="n"/>
      <c r="O3271" s="295" t="n"/>
      <c r="P3271" s="295" t="n"/>
      <c r="Q3271" s="295" t="n"/>
      <c r="R3271" s="295" t="n"/>
      <c r="S3271" s="295" t="n"/>
      <c r="T3271" s="295" t="n"/>
      <c r="U3271" s="295" t="n"/>
      <c r="V3271" s="295" t="n"/>
      <c r="W3271" s="295" t="n"/>
      <c r="X3271" s="290" t="inlineStr">
        <is>
          <t>Plot válido</t>
        </is>
      </c>
    </row>
    <row r="3272" hidden="1" ht="15.75" customHeight="1" s="412">
      <c r="A3272" s="294" t="n"/>
      <c r="B3272" s="294" t="n"/>
      <c r="C3272" s="294" t="n"/>
      <c r="D3272" s="294" t="n"/>
      <c r="E3272" s="294" t="n"/>
      <c r="F3272" s="295" t="n"/>
      <c r="G3272" s="295" t="n"/>
      <c r="H3272" s="296" t="n"/>
      <c r="I3272" s="295" t="n"/>
      <c r="J3272" s="296" t="n"/>
      <c r="K3272" s="295" t="n"/>
      <c r="L3272" s="297" t="n"/>
      <c r="M3272" s="297">
        <f>'ENS TARDIO 201819'!$K3272-'ENS TARDIO 201819'!$I3272</f>
        <v/>
      </c>
      <c r="N3272" s="295" t="n"/>
      <c r="O3272" s="295" t="n"/>
      <c r="P3272" s="295" t="n"/>
      <c r="Q3272" s="295" t="n"/>
      <c r="R3272" s="295" t="n"/>
      <c r="S3272" s="295" t="n"/>
      <c r="T3272" s="295" t="n"/>
      <c r="U3272" s="295" t="n"/>
      <c r="V3272" s="295" t="n"/>
      <c r="W3272" s="295" t="n"/>
      <c r="X3272" s="290" t="inlineStr">
        <is>
          <t>Plot válido</t>
        </is>
      </c>
    </row>
    <row r="3273" hidden="1" ht="15.75" customHeight="1" s="412">
      <c r="A3273" s="294" t="n"/>
      <c r="B3273" s="294" t="n"/>
      <c r="C3273" s="294" t="n"/>
      <c r="D3273" s="294" t="n"/>
      <c r="E3273" s="294" t="n"/>
      <c r="F3273" s="295" t="n"/>
      <c r="G3273" s="295" t="n"/>
      <c r="H3273" s="296" t="n"/>
      <c r="I3273" s="295" t="n"/>
      <c r="J3273" s="296" t="n"/>
      <c r="K3273" s="295" t="n"/>
      <c r="L3273" s="297" t="n"/>
      <c r="M3273" s="297">
        <f>'ENS TARDIO 201819'!$K3273-'ENS TARDIO 201819'!$I3273</f>
        <v/>
      </c>
      <c r="N3273" s="295" t="n"/>
      <c r="O3273" s="295" t="n"/>
      <c r="P3273" s="295" t="n"/>
      <c r="Q3273" s="295" t="n"/>
      <c r="R3273" s="295" t="n"/>
      <c r="S3273" s="295" t="n"/>
      <c r="T3273" s="295" t="n"/>
      <c r="U3273" s="295" t="n"/>
      <c r="V3273" s="295" t="n"/>
      <c r="W3273" s="295" t="n"/>
      <c r="X3273" s="290" t="inlineStr">
        <is>
          <t>Plot válido</t>
        </is>
      </c>
    </row>
    <row r="3274" hidden="1" ht="15.75" customHeight="1" s="412">
      <c r="A3274" s="294" t="n"/>
      <c r="B3274" s="294" t="n"/>
      <c r="C3274" s="294" t="n"/>
      <c r="D3274" s="294" t="n"/>
      <c r="E3274" s="294" t="n"/>
      <c r="F3274" s="295" t="n"/>
      <c r="G3274" s="295" t="n"/>
      <c r="H3274" s="296" t="n"/>
      <c r="I3274" s="295" t="n"/>
      <c r="J3274" s="296" t="n"/>
      <c r="K3274" s="295" t="n"/>
      <c r="L3274" s="297" t="n"/>
      <c r="M3274" s="297">
        <f>'ENS TARDIO 201819'!$K3274-'ENS TARDIO 201819'!$I3274</f>
        <v/>
      </c>
      <c r="N3274" s="295" t="n"/>
      <c r="O3274" s="295" t="n"/>
      <c r="P3274" s="295" t="n"/>
      <c r="Q3274" s="295" t="n"/>
      <c r="R3274" s="295" t="n"/>
      <c r="S3274" s="295" t="n"/>
      <c r="T3274" s="295" t="n"/>
      <c r="U3274" s="295" t="n"/>
      <c r="V3274" s="295" t="n"/>
      <c r="W3274" s="295" t="n"/>
      <c r="X3274" s="290" t="inlineStr">
        <is>
          <t>Plot válido</t>
        </is>
      </c>
    </row>
    <row r="3275" hidden="1" ht="15.75" customHeight="1" s="412">
      <c r="A3275" s="294" t="n"/>
      <c r="B3275" s="294" t="n"/>
      <c r="C3275" s="294" t="n"/>
      <c r="D3275" s="294" t="n"/>
      <c r="E3275" s="294" t="n"/>
      <c r="F3275" s="295" t="n"/>
      <c r="G3275" s="295" t="n"/>
      <c r="H3275" s="296" t="n"/>
      <c r="I3275" s="295" t="n"/>
      <c r="J3275" s="296" t="n"/>
      <c r="K3275" s="295" t="n"/>
      <c r="L3275" s="297" t="n"/>
      <c r="M3275" s="297">
        <f>'ENS TARDIO 201819'!$K3275-'ENS TARDIO 201819'!$I3275</f>
        <v/>
      </c>
      <c r="N3275" s="295" t="n"/>
      <c r="O3275" s="295" t="n"/>
      <c r="P3275" s="295" t="n"/>
      <c r="Q3275" s="295" t="n"/>
      <c r="R3275" s="295" t="n"/>
      <c r="S3275" s="295" t="n"/>
      <c r="T3275" s="295" t="n"/>
      <c r="U3275" s="295" t="n"/>
      <c r="V3275" s="295" t="n"/>
      <c r="W3275" s="295" t="n"/>
      <c r="X3275" s="290" t="inlineStr">
        <is>
          <t>Plot válido</t>
        </is>
      </c>
    </row>
    <row r="3276" hidden="1" ht="15.75" customHeight="1" s="412">
      <c r="A3276" s="294" t="n"/>
      <c r="B3276" s="294" t="n"/>
      <c r="C3276" s="294" t="n"/>
      <c r="D3276" s="294" t="n"/>
      <c r="E3276" s="294" t="n"/>
      <c r="F3276" s="295" t="n"/>
      <c r="G3276" s="295" t="n"/>
      <c r="H3276" s="296" t="n"/>
      <c r="I3276" s="295" t="n"/>
      <c r="J3276" s="296" t="n"/>
      <c r="K3276" s="295" t="n"/>
      <c r="L3276" s="297" t="n"/>
      <c r="M3276" s="297">
        <f>'ENS TARDIO 201819'!$K3276-'ENS TARDIO 201819'!$I3276</f>
        <v/>
      </c>
      <c r="N3276" s="295" t="n"/>
      <c r="O3276" s="295" t="n"/>
      <c r="P3276" s="295" t="n"/>
      <c r="Q3276" s="295" t="n"/>
      <c r="R3276" s="295" t="n"/>
      <c r="S3276" s="295" t="n"/>
      <c r="T3276" s="295" t="n"/>
      <c r="U3276" s="295" t="n"/>
      <c r="V3276" s="295" t="n"/>
      <c r="W3276" s="295" t="n"/>
      <c r="X3276" s="290" t="inlineStr">
        <is>
          <t>Plot válido</t>
        </is>
      </c>
    </row>
    <row r="3277" hidden="1" ht="15.75" customHeight="1" s="412">
      <c r="A3277" s="294" t="n"/>
      <c r="B3277" s="294" t="n"/>
      <c r="C3277" s="294" t="n"/>
      <c r="D3277" s="294" t="n"/>
      <c r="E3277" s="294" t="n"/>
      <c r="F3277" s="295" t="n"/>
      <c r="G3277" s="295" t="n"/>
      <c r="H3277" s="296" t="n"/>
      <c r="I3277" s="295" t="n"/>
      <c r="J3277" s="296" t="n"/>
      <c r="K3277" s="295" t="n"/>
      <c r="L3277" s="297" t="n"/>
      <c r="M3277" s="297">
        <f>'ENS TARDIO 201819'!$K3277-'ENS TARDIO 201819'!$I3277</f>
        <v/>
      </c>
      <c r="N3277" s="295" t="n"/>
      <c r="O3277" s="295" t="n"/>
      <c r="P3277" s="295" t="n"/>
      <c r="Q3277" s="295" t="n"/>
      <c r="R3277" s="295" t="n"/>
      <c r="S3277" s="295" t="n"/>
      <c r="T3277" s="295" t="n"/>
      <c r="U3277" s="295" t="n"/>
      <c r="V3277" s="295" t="n"/>
      <c r="W3277" s="295" t="n"/>
      <c r="X3277" s="290" t="inlineStr">
        <is>
          <t>Plot válido</t>
        </is>
      </c>
    </row>
    <row r="3278" hidden="1" ht="15.75" customHeight="1" s="412">
      <c r="A3278" s="294" t="n"/>
      <c r="B3278" s="294" t="n"/>
      <c r="C3278" s="294" t="n"/>
      <c r="D3278" s="294" t="n"/>
      <c r="E3278" s="294" t="n"/>
      <c r="F3278" s="295" t="n"/>
      <c r="G3278" s="295" t="n"/>
      <c r="H3278" s="296" t="n"/>
      <c r="I3278" s="295" t="n"/>
      <c r="J3278" s="296" t="n"/>
      <c r="K3278" s="295" t="n"/>
      <c r="L3278" s="297" t="n"/>
      <c r="M3278" s="297">
        <f>'ENS TARDIO 201819'!$K3278-'ENS TARDIO 201819'!$I3278</f>
        <v/>
      </c>
      <c r="N3278" s="295" t="n"/>
      <c r="O3278" s="295" t="n"/>
      <c r="P3278" s="295" t="n"/>
      <c r="Q3278" s="295" t="n"/>
      <c r="R3278" s="295" t="n"/>
      <c r="S3278" s="295" t="n"/>
      <c r="T3278" s="295" t="n"/>
      <c r="U3278" s="295" t="n"/>
      <c r="V3278" s="295" t="n"/>
      <c r="W3278" s="295" t="n"/>
      <c r="X3278" s="290" t="inlineStr">
        <is>
          <t>Se descarta</t>
        </is>
      </c>
    </row>
    <row r="3279" hidden="1" ht="15.75" customHeight="1" s="412">
      <c r="A3279" s="294" t="n"/>
      <c r="B3279" s="294" t="n"/>
      <c r="C3279" s="294" t="n"/>
      <c r="D3279" s="294" t="n"/>
      <c r="E3279" s="294" t="n"/>
      <c r="F3279" s="295" t="n"/>
      <c r="G3279" s="295" t="n"/>
      <c r="H3279" s="296" t="n"/>
      <c r="I3279" s="295" t="n"/>
      <c r="J3279" s="296" t="n"/>
      <c r="K3279" s="295" t="n"/>
      <c r="L3279" s="297" t="n"/>
      <c r="M3279" s="297">
        <f>'ENS TARDIO 201819'!$K3279-'ENS TARDIO 201819'!$I3279</f>
        <v/>
      </c>
      <c r="N3279" s="295" t="n"/>
      <c r="O3279" s="295" t="n"/>
      <c r="P3279" s="295" t="n"/>
      <c r="Q3279" s="295" t="n"/>
      <c r="R3279" s="295" t="n"/>
      <c r="S3279" s="295" t="n"/>
      <c r="T3279" s="295" t="n"/>
      <c r="U3279" s="295" t="n"/>
      <c r="V3279" s="295" t="n"/>
      <c r="W3279" s="295" t="n"/>
      <c r="X3279" s="290" t="inlineStr">
        <is>
          <t>Se descarta</t>
        </is>
      </c>
    </row>
    <row r="3280" hidden="1" ht="15.75" customHeight="1" s="412">
      <c r="A3280" s="294" t="n"/>
      <c r="B3280" s="294" t="n"/>
      <c r="C3280" s="294" t="n"/>
      <c r="D3280" s="294" t="n"/>
      <c r="E3280" s="294" t="n"/>
      <c r="F3280" s="295" t="n"/>
      <c r="G3280" s="295" t="n"/>
      <c r="H3280" s="296" t="n"/>
      <c r="I3280" s="295" t="n"/>
      <c r="J3280" s="296" t="n"/>
      <c r="K3280" s="295" t="n"/>
      <c r="L3280" s="297" t="n"/>
      <c r="M3280" s="297">
        <f>'ENS TARDIO 201819'!$K3280-'ENS TARDIO 201819'!$I3280</f>
        <v/>
      </c>
      <c r="N3280" s="295" t="n"/>
      <c r="O3280" s="295" t="n"/>
      <c r="P3280" s="295" t="n"/>
      <c r="Q3280" s="295" t="n"/>
      <c r="R3280" s="295" t="n"/>
      <c r="S3280" s="295" t="n"/>
      <c r="T3280" s="295" t="n"/>
      <c r="U3280" s="295" t="n"/>
      <c r="V3280" s="295" t="n"/>
      <c r="W3280" s="295" t="n"/>
      <c r="X3280" s="290" t="inlineStr">
        <is>
          <t>Se descarta</t>
        </is>
      </c>
    </row>
    <row r="3281" hidden="1" ht="15.75" customHeight="1" s="412">
      <c r="A3281" s="294" t="n"/>
      <c r="B3281" s="294" t="n"/>
      <c r="C3281" s="294" t="n"/>
      <c r="D3281" s="294" t="n"/>
      <c r="E3281" s="294" t="n"/>
      <c r="F3281" s="295" t="n"/>
      <c r="G3281" s="295" t="n"/>
      <c r="H3281" s="296" t="n"/>
      <c r="I3281" s="295" t="n"/>
      <c r="J3281" s="296" t="n"/>
      <c r="K3281" s="295" t="n"/>
      <c r="L3281" s="297" t="n"/>
      <c r="M3281" s="297">
        <f>'ENS TARDIO 201819'!$K3281-'ENS TARDIO 201819'!$I3281</f>
        <v/>
      </c>
      <c r="N3281" s="295" t="n"/>
      <c r="O3281" s="295" t="n"/>
      <c r="P3281" s="295" t="n"/>
      <c r="Q3281" s="295" t="n"/>
      <c r="R3281" s="295" t="n"/>
      <c r="S3281" s="295" t="n"/>
      <c r="T3281" s="295" t="n"/>
      <c r="U3281" s="295" t="n"/>
      <c r="V3281" s="295" t="n"/>
      <c r="W3281" s="295" t="n"/>
      <c r="X3281" s="290" t="inlineStr">
        <is>
          <t>Se descarta</t>
        </is>
      </c>
    </row>
    <row r="3282" hidden="1" ht="15.75" customHeight="1" s="412">
      <c r="A3282" s="294" t="n"/>
      <c r="B3282" s="294" t="n"/>
      <c r="C3282" s="294" t="n"/>
      <c r="D3282" s="294" t="n"/>
      <c r="E3282" s="294" t="n"/>
      <c r="F3282" s="295" t="n"/>
      <c r="G3282" s="295" t="n"/>
      <c r="H3282" s="296" t="n"/>
      <c r="I3282" s="295" t="n"/>
      <c r="J3282" s="296" t="n"/>
      <c r="K3282" s="295" t="n"/>
      <c r="L3282" s="297" t="n"/>
      <c r="M3282" s="297">
        <f>'ENS TARDIO 201819'!$K3282-'ENS TARDIO 201819'!$I3282</f>
        <v/>
      </c>
      <c r="N3282" s="295" t="n"/>
      <c r="O3282" s="295" t="n"/>
      <c r="P3282" s="295" t="n"/>
      <c r="Q3282" s="295" t="n"/>
      <c r="R3282" s="295" t="n"/>
      <c r="S3282" s="295" t="n"/>
      <c r="T3282" s="295" t="n"/>
      <c r="U3282" s="295" t="n"/>
      <c r="V3282" s="295" t="n"/>
      <c r="W3282" s="295" t="n"/>
      <c r="X3282" s="290" t="inlineStr">
        <is>
          <t>Se descarta</t>
        </is>
      </c>
    </row>
    <row r="3283" hidden="1" ht="15.75" customHeight="1" s="412">
      <c r="A3283" s="294" t="n"/>
      <c r="B3283" s="294" t="n"/>
      <c r="C3283" s="294" t="n"/>
      <c r="D3283" s="294" t="n"/>
      <c r="E3283" s="294" t="n"/>
      <c r="F3283" s="295" t="n"/>
      <c r="G3283" s="295" t="n"/>
      <c r="H3283" s="296" t="n"/>
      <c r="I3283" s="295" t="n"/>
      <c r="J3283" s="296" t="n"/>
      <c r="K3283" s="295" t="n"/>
      <c r="L3283" s="297" t="n"/>
      <c r="M3283" s="297">
        <f>'ENS TARDIO 201819'!$K3283-'ENS TARDIO 201819'!$I3283</f>
        <v/>
      </c>
      <c r="N3283" s="295" t="n"/>
      <c r="O3283" s="295" t="n"/>
      <c r="P3283" s="295" t="n"/>
      <c r="Q3283" s="295" t="n"/>
      <c r="R3283" s="295" t="n"/>
      <c r="S3283" s="295" t="n"/>
      <c r="T3283" s="295" t="n"/>
      <c r="U3283" s="295" t="n"/>
      <c r="V3283" s="295" t="n"/>
      <c r="W3283" s="295" t="n"/>
      <c r="X3283" s="290" t="inlineStr">
        <is>
          <t>Se descarta</t>
        </is>
      </c>
    </row>
    <row r="3284" hidden="1" ht="15.75" customHeight="1" s="412">
      <c r="A3284" s="294" t="n"/>
      <c r="B3284" s="294" t="n"/>
      <c r="C3284" s="294" t="n"/>
      <c r="D3284" s="294" t="n"/>
      <c r="E3284" s="294" t="n"/>
      <c r="F3284" s="295" t="n"/>
      <c r="G3284" s="295" t="n"/>
      <c r="H3284" s="296" t="n"/>
      <c r="I3284" s="295" t="n"/>
      <c r="J3284" s="296" t="n"/>
      <c r="K3284" s="295" t="n"/>
      <c r="L3284" s="297" t="n"/>
      <c r="M3284" s="297">
        <f>'ENS TARDIO 201819'!$K3284-'ENS TARDIO 201819'!$I3284</f>
        <v/>
      </c>
      <c r="N3284" s="295" t="n"/>
      <c r="O3284" s="295" t="n"/>
      <c r="P3284" s="295" t="n"/>
      <c r="Q3284" s="295" t="n"/>
      <c r="R3284" s="295" t="n"/>
      <c r="S3284" s="295" t="n"/>
      <c r="T3284" s="295" t="n"/>
      <c r="U3284" s="295" t="n"/>
      <c r="V3284" s="295" t="n"/>
      <c r="W3284" s="295" t="n"/>
      <c r="X3284" s="290" t="inlineStr">
        <is>
          <t>Se descarta</t>
        </is>
      </c>
    </row>
    <row r="3285" hidden="1" ht="15.75" customHeight="1" s="412">
      <c r="A3285" s="294" t="n"/>
      <c r="B3285" s="294" t="n"/>
      <c r="C3285" s="294" t="n"/>
      <c r="D3285" s="294" t="n"/>
      <c r="E3285" s="294" t="n"/>
      <c r="F3285" s="295" t="n"/>
      <c r="G3285" s="295" t="n"/>
      <c r="H3285" s="296" t="n"/>
      <c r="I3285" s="295" t="n"/>
      <c r="J3285" s="296" t="n"/>
      <c r="K3285" s="295" t="n"/>
      <c r="L3285" s="297" t="n"/>
      <c r="M3285" s="297">
        <f>'ENS TARDIO 201819'!$K3285-'ENS TARDIO 201819'!$I3285</f>
        <v/>
      </c>
      <c r="N3285" s="295" t="n"/>
      <c r="O3285" s="295" t="n"/>
      <c r="P3285" s="295" t="n"/>
      <c r="Q3285" s="295" t="n"/>
      <c r="R3285" s="295" t="n"/>
      <c r="S3285" s="295" t="n"/>
      <c r="T3285" s="295" t="n"/>
      <c r="U3285" s="295" t="n"/>
      <c r="V3285" s="295" t="n"/>
      <c r="W3285" s="295" t="n"/>
      <c r="X3285" s="290" t="inlineStr">
        <is>
          <t>Se descarta</t>
        </is>
      </c>
    </row>
    <row r="3286" hidden="1" ht="15.75" customHeight="1" s="412">
      <c r="A3286" s="294" t="n"/>
      <c r="B3286" s="294" t="n"/>
      <c r="C3286" s="294" t="n"/>
      <c r="D3286" s="294" t="n"/>
      <c r="E3286" s="294" t="n"/>
      <c r="F3286" s="295" t="n"/>
      <c r="G3286" s="295" t="n"/>
      <c r="H3286" s="296" t="n"/>
      <c r="I3286" s="295" t="n"/>
      <c r="J3286" s="296" t="n"/>
      <c r="K3286" s="295" t="n"/>
      <c r="L3286" s="297" t="n"/>
      <c r="M3286" s="297">
        <f>'ENS TARDIO 201819'!$K3286-'ENS TARDIO 201819'!$I3286</f>
        <v/>
      </c>
      <c r="N3286" s="295" t="n"/>
      <c r="O3286" s="295" t="n"/>
      <c r="P3286" s="295" t="n"/>
      <c r="Q3286" s="295" t="n"/>
      <c r="R3286" s="295" t="n"/>
      <c r="S3286" s="295" t="n"/>
      <c r="T3286" s="295" t="n"/>
      <c r="U3286" s="295" t="n"/>
      <c r="V3286" s="295" t="n"/>
      <c r="W3286" s="295" t="n"/>
      <c r="X3286" s="290" t="inlineStr">
        <is>
          <t>Se descarta</t>
        </is>
      </c>
    </row>
    <row r="3287" hidden="1" ht="15.75" customHeight="1" s="412">
      <c r="A3287" s="294" t="n"/>
      <c r="B3287" s="294" t="n"/>
      <c r="C3287" s="294" t="n"/>
      <c r="D3287" s="294" t="n"/>
      <c r="E3287" s="294" t="n"/>
      <c r="F3287" s="295" t="n"/>
      <c r="G3287" s="295" t="n"/>
      <c r="H3287" s="296" t="n"/>
      <c r="I3287" s="295" t="n"/>
      <c r="J3287" s="296" t="n"/>
      <c r="K3287" s="295" t="n"/>
      <c r="L3287" s="297" t="n"/>
      <c r="M3287" s="297">
        <f>'ENS TARDIO 201819'!$K3287-'ENS TARDIO 201819'!$I3287</f>
        <v/>
      </c>
      <c r="N3287" s="295" t="n"/>
      <c r="O3287" s="295" t="n"/>
      <c r="P3287" s="295" t="n"/>
      <c r="Q3287" s="295" t="n"/>
      <c r="R3287" s="295" t="n"/>
      <c r="S3287" s="295" t="n"/>
      <c r="T3287" s="295" t="n"/>
      <c r="U3287" s="295" t="n"/>
      <c r="V3287" s="295" t="n"/>
      <c r="W3287" s="295" t="n"/>
      <c r="X3287" s="290" t="inlineStr">
        <is>
          <t>Se descarta</t>
        </is>
      </c>
    </row>
    <row r="3288" hidden="1" ht="15.75" customHeight="1" s="412">
      <c r="A3288" s="294" t="n"/>
      <c r="B3288" s="294" t="n"/>
      <c r="C3288" s="294" t="n"/>
      <c r="D3288" s="294" t="n"/>
      <c r="E3288" s="294" t="n"/>
      <c r="F3288" s="295" t="n"/>
      <c r="G3288" s="295" t="n"/>
      <c r="H3288" s="296" t="n"/>
      <c r="I3288" s="295" t="n"/>
      <c r="J3288" s="296" t="n"/>
      <c r="K3288" s="295" t="n"/>
      <c r="L3288" s="297" t="n"/>
      <c r="M3288" s="297">
        <f>'ENS TARDIO 201819'!$K3288-'ENS TARDIO 201819'!$I3288</f>
        <v/>
      </c>
      <c r="N3288" s="295" t="n"/>
      <c r="O3288" s="295" t="n"/>
      <c r="P3288" s="295" t="n"/>
      <c r="Q3288" s="295" t="n"/>
      <c r="R3288" s="295" t="n"/>
      <c r="S3288" s="295" t="n"/>
      <c r="T3288" s="295" t="n"/>
      <c r="U3288" s="295" t="n"/>
      <c r="V3288" s="295" t="n"/>
      <c r="W3288" s="295" t="n"/>
      <c r="X3288" s="290" t="inlineStr">
        <is>
          <t>Plot válido</t>
        </is>
      </c>
    </row>
    <row r="3289" hidden="1" ht="15.75" customHeight="1" s="412">
      <c r="A3289" s="294" t="n"/>
      <c r="B3289" s="294" t="n"/>
      <c r="C3289" s="294" t="n"/>
      <c r="D3289" s="294" t="n"/>
      <c r="E3289" s="294" t="n"/>
      <c r="F3289" s="295" t="n"/>
      <c r="G3289" s="295" t="n"/>
      <c r="H3289" s="296" t="n"/>
      <c r="I3289" s="295" t="n"/>
      <c r="J3289" s="296" t="n"/>
      <c r="K3289" s="295" t="n"/>
      <c r="L3289" s="297" t="n"/>
      <c r="M3289" s="297">
        <f>'ENS TARDIO 201819'!$K3289-'ENS TARDIO 201819'!$I3289</f>
        <v/>
      </c>
      <c r="N3289" s="295" t="n"/>
      <c r="O3289" s="295" t="n"/>
      <c r="P3289" s="295" t="n"/>
      <c r="Q3289" s="295" t="n"/>
      <c r="R3289" s="295" t="n"/>
      <c r="S3289" s="295" t="n"/>
      <c r="T3289" s="295" t="n"/>
      <c r="U3289" s="295" t="n"/>
      <c r="V3289" s="295" t="n"/>
      <c r="W3289" s="295" t="n"/>
      <c r="X3289" s="290" t="inlineStr">
        <is>
          <t>Plot válido</t>
        </is>
      </c>
    </row>
    <row r="3290" hidden="1" ht="15.75" customHeight="1" s="412">
      <c r="A3290" s="294" t="n"/>
      <c r="B3290" s="294" t="n"/>
      <c r="C3290" s="294" t="n"/>
      <c r="D3290" s="294" t="n"/>
      <c r="E3290" s="294" t="n"/>
      <c r="F3290" s="295" t="n"/>
      <c r="G3290" s="295" t="n"/>
      <c r="H3290" s="296" t="n"/>
      <c r="I3290" s="295" t="n"/>
      <c r="J3290" s="296" t="n"/>
      <c r="K3290" s="295" t="n"/>
      <c r="L3290" s="297" t="n"/>
      <c r="M3290" s="297">
        <f>'ENS TARDIO 201819'!$K3290-'ENS TARDIO 201819'!$I3290</f>
        <v/>
      </c>
      <c r="N3290" s="295" t="n"/>
      <c r="O3290" s="295" t="n"/>
      <c r="P3290" s="295" t="n"/>
      <c r="Q3290" s="295" t="n"/>
      <c r="R3290" s="295" t="n"/>
      <c r="S3290" s="295" t="n"/>
      <c r="T3290" s="295" t="n"/>
      <c r="U3290" s="295" t="n"/>
      <c r="V3290" s="295" t="n"/>
      <c r="W3290" s="295" t="n"/>
      <c r="X3290" s="290" t="inlineStr">
        <is>
          <t>Plot válido</t>
        </is>
      </c>
    </row>
    <row r="3291" hidden="1" ht="15.75" customHeight="1" s="412">
      <c r="A3291" s="294" t="n"/>
      <c r="B3291" s="294" t="n"/>
      <c r="C3291" s="294" t="n"/>
      <c r="D3291" s="294" t="n"/>
      <c r="E3291" s="294" t="n"/>
      <c r="F3291" s="295" t="n"/>
      <c r="G3291" s="295" t="n"/>
      <c r="H3291" s="296" t="n"/>
      <c r="I3291" s="295" t="n"/>
      <c r="J3291" s="296" t="n"/>
      <c r="K3291" s="295" t="n"/>
      <c r="L3291" s="297" t="n"/>
      <c r="M3291" s="297">
        <f>'ENS TARDIO 201819'!$K3291-'ENS TARDIO 201819'!$I3291</f>
        <v/>
      </c>
      <c r="N3291" s="295" t="n"/>
      <c r="O3291" s="295" t="n"/>
      <c r="P3291" s="295" t="n"/>
      <c r="Q3291" s="295" t="n"/>
      <c r="R3291" s="295" t="n"/>
      <c r="S3291" s="295" t="n"/>
      <c r="T3291" s="295" t="n"/>
      <c r="U3291" s="295" t="n"/>
      <c r="V3291" s="295" t="n"/>
      <c r="W3291" s="295" t="n"/>
      <c r="X3291" s="290" t="inlineStr">
        <is>
          <t>Plot válido</t>
        </is>
      </c>
    </row>
    <row r="3292" hidden="1" ht="15.75" customHeight="1" s="412">
      <c r="A3292" s="294" t="n"/>
      <c r="B3292" s="294" t="n"/>
      <c r="C3292" s="294" t="n"/>
      <c r="D3292" s="294" t="n"/>
      <c r="E3292" s="294" t="n"/>
      <c r="F3292" s="295" t="n"/>
      <c r="G3292" s="295" t="n"/>
      <c r="H3292" s="296" t="n"/>
      <c r="I3292" s="295" t="n"/>
      <c r="J3292" s="296" t="n"/>
      <c r="K3292" s="295" t="n"/>
      <c r="L3292" s="297" t="n"/>
      <c r="M3292" s="297">
        <f>'ENS TARDIO 201819'!$K3292-'ENS TARDIO 201819'!$I3292</f>
        <v/>
      </c>
      <c r="N3292" s="295" t="n"/>
      <c r="O3292" s="295" t="n"/>
      <c r="P3292" s="295" t="n"/>
      <c r="Q3292" s="295" t="n"/>
      <c r="R3292" s="295" t="n"/>
      <c r="S3292" s="295" t="n"/>
      <c r="T3292" s="295" t="n"/>
      <c r="U3292" s="295" t="n"/>
      <c r="V3292" s="295" t="n"/>
      <c r="W3292" s="295" t="n"/>
      <c r="X3292" s="290" t="inlineStr">
        <is>
          <t>Plot válido</t>
        </is>
      </c>
    </row>
    <row r="3293" hidden="1" ht="15.75" customHeight="1" s="412">
      <c r="A3293" s="294" t="n"/>
      <c r="B3293" s="294" t="n"/>
      <c r="C3293" s="294" t="n"/>
      <c r="D3293" s="294" t="n"/>
      <c r="E3293" s="294" t="n"/>
      <c r="F3293" s="295" t="n"/>
      <c r="G3293" s="295" t="n"/>
      <c r="H3293" s="296" t="n"/>
      <c r="I3293" s="295" t="n"/>
      <c r="J3293" s="296" t="n"/>
      <c r="K3293" s="295" t="n"/>
      <c r="L3293" s="297" t="n"/>
      <c r="M3293" s="297">
        <f>'ENS TARDIO 201819'!$K3293-'ENS TARDIO 201819'!$I3293</f>
        <v/>
      </c>
      <c r="N3293" s="295" t="n"/>
      <c r="O3293" s="295" t="n"/>
      <c r="P3293" s="295" t="n"/>
      <c r="Q3293" s="295" t="n"/>
      <c r="R3293" s="295" t="n"/>
      <c r="S3293" s="295" t="n"/>
      <c r="T3293" s="295" t="n"/>
      <c r="U3293" s="295" t="n"/>
      <c r="V3293" s="295" t="n"/>
      <c r="W3293" s="295" t="n"/>
      <c r="X3293" s="290" t="inlineStr">
        <is>
          <t>Plot válido</t>
        </is>
      </c>
    </row>
    <row r="3294" hidden="1" ht="15.75" customHeight="1" s="412">
      <c r="A3294" s="294" t="n"/>
      <c r="B3294" s="294" t="n"/>
      <c r="C3294" s="294" t="n"/>
      <c r="D3294" s="294" t="n"/>
      <c r="E3294" s="294" t="n"/>
      <c r="F3294" s="295" t="n"/>
      <c r="G3294" s="295" t="n"/>
      <c r="H3294" s="296" t="n"/>
      <c r="I3294" s="295" t="n"/>
      <c r="J3294" s="296" t="n"/>
      <c r="K3294" s="295" t="n"/>
      <c r="L3294" s="297" t="n"/>
      <c r="M3294" s="297">
        <f>'ENS TARDIO 201819'!$K3294-'ENS TARDIO 201819'!$I3294</f>
        <v/>
      </c>
      <c r="N3294" s="295" t="n"/>
      <c r="O3294" s="295" t="n"/>
      <c r="P3294" s="295" t="n"/>
      <c r="Q3294" s="295" t="n"/>
      <c r="R3294" s="295" t="n"/>
      <c r="S3294" s="295" t="n"/>
      <c r="T3294" s="295" t="n"/>
      <c r="U3294" s="295" t="n"/>
      <c r="V3294" s="295" t="n"/>
      <c r="W3294" s="295" t="n"/>
      <c r="X3294" s="290" t="inlineStr">
        <is>
          <t>Plot válido</t>
        </is>
      </c>
    </row>
    <row r="3295" hidden="1" ht="15.75" customHeight="1" s="412">
      <c r="A3295" s="294" t="n"/>
      <c r="B3295" s="294" t="n"/>
      <c r="C3295" s="294" t="n"/>
      <c r="D3295" s="294" t="n"/>
      <c r="E3295" s="294" t="n"/>
      <c r="F3295" s="295" t="n"/>
      <c r="G3295" s="295" t="n"/>
      <c r="H3295" s="296" t="n"/>
      <c r="I3295" s="295" t="n"/>
      <c r="J3295" s="296" t="n"/>
      <c r="K3295" s="295" t="n"/>
      <c r="L3295" s="297" t="n"/>
      <c r="M3295" s="297">
        <f>'ENS TARDIO 201819'!$K3295-'ENS TARDIO 201819'!$I3295</f>
        <v/>
      </c>
      <c r="N3295" s="295" t="n"/>
      <c r="O3295" s="295" t="n"/>
      <c r="P3295" s="295" t="n"/>
      <c r="Q3295" s="295" t="n"/>
      <c r="R3295" s="295" t="n"/>
      <c r="S3295" s="295" t="n"/>
      <c r="T3295" s="295" t="n"/>
      <c r="U3295" s="295" t="n"/>
      <c r="V3295" s="295" t="n"/>
      <c r="W3295" s="295" t="n"/>
      <c r="X3295" s="290" t="inlineStr">
        <is>
          <t>Plot válido</t>
        </is>
      </c>
    </row>
    <row r="3296" hidden="1" ht="15.75" customHeight="1" s="412">
      <c r="A3296" s="294" t="n"/>
      <c r="B3296" s="294" t="n"/>
      <c r="C3296" s="294" t="n"/>
      <c r="D3296" s="294" t="n"/>
      <c r="E3296" s="294" t="n"/>
      <c r="F3296" s="295" t="n"/>
      <c r="G3296" s="295" t="n"/>
      <c r="H3296" s="296" t="n"/>
      <c r="I3296" s="295" t="n"/>
      <c r="J3296" s="296" t="n"/>
      <c r="K3296" s="295" t="n"/>
      <c r="L3296" s="297" t="n"/>
      <c r="M3296" s="297">
        <f>'ENS TARDIO 201819'!$K3296-'ENS TARDIO 201819'!$I3296</f>
        <v/>
      </c>
      <c r="N3296" s="295" t="n"/>
      <c r="O3296" s="295" t="n"/>
      <c r="P3296" s="295" t="n"/>
      <c r="Q3296" s="295" t="n"/>
      <c r="R3296" s="295" t="n"/>
      <c r="S3296" s="295" t="n"/>
      <c r="T3296" s="295" t="n"/>
      <c r="U3296" s="295" t="n"/>
      <c r="V3296" s="295" t="n"/>
      <c r="W3296" s="295" t="n"/>
      <c r="X3296" s="290" t="inlineStr">
        <is>
          <t>Plot válido</t>
        </is>
      </c>
    </row>
    <row r="3297" hidden="1" ht="15.75" customHeight="1" s="412">
      <c r="A3297" s="294" t="n"/>
      <c r="B3297" s="294" t="n"/>
      <c r="C3297" s="294" t="n"/>
      <c r="D3297" s="294" t="n"/>
      <c r="E3297" s="294" t="n"/>
      <c r="F3297" s="295" t="n"/>
      <c r="G3297" s="295" t="n"/>
      <c r="H3297" s="296" t="n"/>
      <c r="I3297" s="295" t="n"/>
      <c r="J3297" s="296" t="n"/>
      <c r="K3297" s="295" t="n"/>
      <c r="L3297" s="297" t="n"/>
      <c r="M3297" s="297">
        <f>'ENS TARDIO 201819'!$K3297-'ENS TARDIO 201819'!$I3297</f>
        <v/>
      </c>
      <c r="N3297" s="295" t="n"/>
      <c r="O3297" s="295" t="n"/>
      <c r="P3297" s="295" t="n"/>
      <c r="Q3297" s="295" t="n"/>
      <c r="R3297" s="295" t="n"/>
      <c r="S3297" s="295" t="n"/>
      <c r="T3297" s="295" t="n"/>
      <c r="U3297" s="295" t="n"/>
      <c r="V3297" s="295" t="n"/>
      <c r="W3297" s="295" t="n"/>
      <c r="X3297" s="290" t="inlineStr">
        <is>
          <t>Plot válido</t>
        </is>
      </c>
    </row>
    <row r="3298" hidden="1" ht="15.75" customHeight="1" s="412">
      <c r="A3298" s="294" t="n"/>
      <c r="B3298" s="294" t="n"/>
      <c r="C3298" s="294" t="n"/>
      <c r="D3298" s="294" t="n"/>
      <c r="E3298" s="294" t="n"/>
      <c r="F3298" s="295" t="n"/>
      <c r="G3298" s="295" t="n"/>
      <c r="H3298" s="296" t="n"/>
      <c r="I3298" s="295" t="n"/>
      <c r="J3298" s="296" t="n"/>
      <c r="K3298" s="295" t="n"/>
      <c r="L3298" s="297" t="n"/>
      <c r="M3298" s="297">
        <f>'ENS TARDIO 201819'!$K3298-'ENS TARDIO 201819'!$I3298</f>
        <v/>
      </c>
      <c r="N3298" s="295" t="n"/>
      <c r="O3298" s="295" t="n"/>
      <c r="P3298" s="295" t="n"/>
      <c r="Q3298" s="295" t="n"/>
      <c r="R3298" s="295" t="n"/>
      <c r="S3298" s="295" t="n"/>
      <c r="T3298" s="295" t="n"/>
      <c r="U3298" s="295" t="n"/>
      <c r="V3298" s="295" t="n"/>
      <c r="W3298" s="295" t="n"/>
      <c r="X3298" s="290" t="inlineStr">
        <is>
          <t>Plot válido</t>
        </is>
      </c>
    </row>
    <row r="3299" hidden="1" ht="15.75" customHeight="1" s="412">
      <c r="A3299" s="294" t="n"/>
      <c r="B3299" s="294" t="n"/>
      <c r="C3299" s="294" t="n"/>
      <c r="D3299" s="294" t="n"/>
      <c r="E3299" s="294" t="n"/>
      <c r="F3299" s="295" t="n"/>
      <c r="G3299" s="295" t="n"/>
      <c r="H3299" s="296" t="n"/>
      <c r="I3299" s="295" t="n"/>
      <c r="J3299" s="296" t="n"/>
      <c r="K3299" s="295" t="n"/>
      <c r="L3299" s="297" t="n"/>
      <c r="M3299" s="297">
        <f>'ENS TARDIO 201819'!$K3299-'ENS TARDIO 201819'!$I3299</f>
        <v/>
      </c>
      <c r="N3299" s="295" t="n"/>
      <c r="O3299" s="295" t="n"/>
      <c r="P3299" s="295" t="n"/>
      <c r="Q3299" s="295" t="n"/>
      <c r="R3299" s="295" t="n"/>
      <c r="S3299" s="295" t="n"/>
      <c r="T3299" s="295" t="n"/>
      <c r="U3299" s="295" t="n"/>
      <c r="V3299" s="295" t="n"/>
      <c r="W3299" s="295" t="n"/>
      <c r="X3299" s="290" t="inlineStr">
        <is>
          <t>Plot válido</t>
        </is>
      </c>
    </row>
    <row r="3300" hidden="1" ht="15.75" customHeight="1" s="412">
      <c r="A3300" s="294" t="n"/>
      <c r="B3300" s="294" t="n"/>
      <c r="C3300" s="294" t="n"/>
      <c r="D3300" s="294" t="n"/>
      <c r="E3300" s="294" t="n"/>
      <c r="F3300" s="295" t="n"/>
      <c r="G3300" s="295" t="n"/>
      <c r="H3300" s="296" t="n"/>
      <c r="I3300" s="295" t="n"/>
      <c r="J3300" s="296" t="n"/>
      <c r="K3300" s="295" t="n"/>
      <c r="L3300" s="297" t="n"/>
      <c r="M3300" s="297">
        <f>'ENS TARDIO 201819'!$K3300-'ENS TARDIO 201819'!$I3300</f>
        <v/>
      </c>
      <c r="N3300" s="295" t="n"/>
      <c r="O3300" s="295" t="n"/>
      <c r="P3300" s="295" t="n"/>
      <c r="Q3300" s="295" t="n"/>
      <c r="R3300" s="295" t="n"/>
      <c r="S3300" s="295" t="n"/>
      <c r="T3300" s="295" t="n"/>
      <c r="U3300" s="295" t="n"/>
      <c r="V3300" s="295" t="n"/>
      <c r="W3300" s="295" t="n"/>
      <c r="X3300" s="290" t="inlineStr">
        <is>
          <t>Plot válido</t>
        </is>
      </c>
    </row>
    <row r="3301" hidden="1" ht="15.75" customHeight="1" s="412">
      <c r="A3301" s="294" t="n"/>
      <c r="B3301" s="294" t="n"/>
      <c r="C3301" s="294" t="n"/>
      <c r="D3301" s="294" t="n"/>
      <c r="E3301" s="294" t="n"/>
      <c r="F3301" s="295" t="n"/>
      <c r="G3301" s="295" t="n"/>
      <c r="H3301" s="296" t="n"/>
      <c r="I3301" s="295" t="n"/>
      <c r="J3301" s="296" t="n"/>
      <c r="K3301" s="295" t="n"/>
      <c r="L3301" s="297" t="n"/>
      <c r="M3301" s="297">
        <f>'ENS TARDIO 201819'!$K3301-'ENS TARDIO 201819'!$I3301</f>
        <v/>
      </c>
      <c r="N3301" s="295" t="n"/>
      <c r="O3301" s="295" t="n"/>
      <c r="P3301" s="295" t="n"/>
      <c r="Q3301" s="295" t="n"/>
      <c r="R3301" s="295" t="n"/>
      <c r="S3301" s="295" t="n"/>
      <c r="T3301" s="295" t="n"/>
      <c r="U3301" s="295" t="n"/>
      <c r="V3301" s="295" t="n"/>
      <c r="W3301" s="295" t="n"/>
      <c r="X3301" s="290" t="inlineStr">
        <is>
          <t>Plot válido</t>
        </is>
      </c>
    </row>
    <row r="3302" hidden="1" ht="15.75" customHeight="1" s="412">
      <c r="A3302" s="294" t="n"/>
      <c r="B3302" s="294" t="n"/>
      <c r="C3302" s="294" t="n"/>
      <c r="D3302" s="294" t="n"/>
      <c r="E3302" s="294" t="n"/>
      <c r="F3302" s="295" t="n"/>
      <c r="G3302" s="295" t="n"/>
      <c r="H3302" s="296" t="n"/>
      <c r="I3302" s="295" t="n"/>
      <c r="J3302" s="296" t="n"/>
      <c r="K3302" s="295" t="n"/>
      <c r="L3302" s="297" t="n"/>
      <c r="M3302" s="297">
        <f>'ENS TARDIO 201819'!$K3302-'ENS TARDIO 201819'!$I3302</f>
        <v/>
      </c>
      <c r="N3302" s="295" t="n"/>
      <c r="O3302" s="295" t="n"/>
      <c r="P3302" s="295" t="n"/>
      <c r="Q3302" s="295" t="n"/>
      <c r="R3302" s="295" t="n"/>
      <c r="S3302" s="295" t="n"/>
      <c r="T3302" s="295" t="n"/>
      <c r="U3302" s="295" t="n"/>
      <c r="V3302" s="295" t="n"/>
      <c r="W3302" s="295" t="n"/>
      <c r="X3302" s="290" t="inlineStr">
        <is>
          <t>Plot válido</t>
        </is>
      </c>
    </row>
    <row r="3303" hidden="1" ht="15.75" customHeight="1" s="412">
      <c r="A3303" s="294" t="n"/>
      <c r="B3303" s="294" t="n"/>
      <c r="C3303" s="294" t="n"/>
      <c r="D3303" s="294" t="n"/>
      <c r="E3303" s="294" t="n"/>
      <c r="F3303" s="295" t="n"/>
      <c r="G3303" s="295" t="n"/>
      <c r="H3303" s="296" t="n"/>
      <c r="I3303" s="295" t="n"/>
      <c r="J3303" s="296" t="n"/>
      <c r="K3303" s="295" t="n"/>
      <c r="L3303" s="297" t="n"/>
      <c r="M3303" s="297">
        <f>'ENS TARDIO 201819'!$K3303-'ENS TARDIO 201819'!$I3303</f>
        <v/>
      </c>
      <c r="N3303" s="295" t="n"/>
      <c r="O3303" s="295" t="n"/>
      <c r="P3303" s="295" t="n"/>
      <c r="Q3303" s="295" t="n"/>
      <c r="R3303" s="295" t="n"/>
      <c r="S3303" s="295" t="n"/>
      <c r="T3303" s="295" t="n"/>
      <c r="U3303" s="295" t="n"/>
      <c r="V3303" s="295" t="n"/>
      <c r="W3303" s="295" t="n"/>
      <c r="X3303" s="290" t="inlineStr">
        <is>
          <t>Plot válido</t>
        </is>
      </c>
    </row>
    <row r="3304" hidden="1" ht="15.75" customHeight="1" s="412">
      <c r="A3304" s="294" t="n"/>
      <c r="B3304" s="294" t="n"/>
      <c r="C3304" s="294" t="n"/>
      <c r="D3304" s="294" t="n"/>
      <c r="E3304" s="294" t="n"/>
      <c r="F3304" s="295" t="n"/>
      <c r="G3304" s="295" t="n"/>
      <c r="H3304" s="296" t="n"/>
      <c r="I3304" s="295" t="n"/>
      <c r="J3304" s="296" t="n"/>
      <c r="K3304" s="295" t="n"/>
      <c r="L3304" s="297" t="n"/>
      <c r="M3304" s="297">
        <f>'ENS TARDIO 201819'!$K3304-'ENS TARDIO 201819'!$I3304</f>
        <v/>
      </c>
      <c r="N3304" s="295" t="n"/>
      <c r="O3304" s="295" t="n"/>
      <c r="P3304" s="295" t="n"/>
      <c r="Q3304" s="295" t="n"/>
      <c r="R3304" s="295" t="n"/>
      <c r="S3304" s="295" t="n"/>
      <c r="T3304" s="295" t="n"/>
      <c r="U3304" s="295" t="n"/>
      <c r="V3304" s="295" t="n"/>
      <c r="W3304" s="295" t="n"/>
      <c r="X3304" s="290" t="inlineStr">
        <is>
          <t>Plot válido</t>
        </is>
      </c>
    </row>
    <row r="3305" hidden="1" ht="15.75" customHeight="1" s="412">
      <c r="A3305" s="294" t="n"/>
      <c r="B3305" s="294" t="n"/>
      <c r="C3305" s="294" t="n"/>
      <c r="D3305" s="294" t="n"/>
      <c r="E3305" s="294" t="n"/>
      <c r="F3305" s="295" t="n"/>
      <c r="G3305" s="295" t="n"/>
      <c r="H3305" s="296" t="n"/>
      <c r="I3305" s="295" t="n"/>
      <c r="J3305" s="296" t="n"/>
      <c r="K3305" s="295" t="n"/>
      <c r="L3305" s="297" t="n"/>
      <c r="M3305" s="297">
        <f>'ENS TARDIO 201819'!$K3305-'ENS TARDIO 201819'!$I3305</f>
        <v/>
      </c>
      <c r="N3305" s="295" t="n"/>
      <c r="O3305" s="295" t="n"/>
      <c r="P3305" s="295" t="n"/>
      <c r="Q3305" s="295" t="n"/>
      <c r="R3305" s="295" t="n"/>
      <c r="S3305" s="295" t="n"/>
      <c r="T3305" s="295" t="n"/>
      <c r="U3305" s="295" t="n"/>
      <c r="V3305" s="295" t="n"/>
      <c r="W3305" s="295" t="n"/>
      <c r="X3305" s="290" t="inlineStr">
        <is>
          <t>Plot válido</t>
        </is>
      </c>
    </row>
    <row r="3306" hidden="1" ht="15.75" customHeight="1" s="412">
      <c r="A3306" s="294" t="n"/>
      <c r="B3306" s="294" t="n"/>
      <c r="C3306" s="294" t="n"/>
      <c r="D3306" s="294" t="n"/>
      <c r="E3306" s="294" t="n"/>
      <c r="F3306" s="295" t="n"/>
      <c r="G3306" s="295" t="n"/>
      <c r="H3306" s="296" t="n"/>
      <c r="I3306" s="295" t="n"/>
      <c r="J3306" s="296" t="n"/>
      <c r="K3306" s="295" t="n"/>
      <c r="L3306" s="297" t="n"/>
      <c r="M3306" s="297">
        <f>'ENS TARDIO 201819'!$K3306-'ENS TARDIO 201819'!$I3306</f>
        <v/>
      </c>
      <c r="N3306" s="295" t="n"/>
      <c r="O3306" s="295" t="n"/>
      <c r="P3306" s="295" t="n"/>
      <c r="Q3306" s="295" t="n"/>
      <c r="R3306" s="295" t="n"/>
      <c r="S3306" s="295" t="n"/>
      <c r="T3306" s="295" t="n"/>
      <c r="U3306" s="295" t="n"/>
      <c r="V3306" s="295" t="n"/>
      <c r="W3306" s="295" t="n"/>
      <c r="X3306" s="290" t="inlineStr">
        <is>
          <t>Plot válido</t>
        </is>
      </c>
    </row>
    <row r="3307" hidden="1" ht="15.75" customHeight="1" s="412">
      <c r="A3307" s="294" t="n"/>
      <c r="B3307" s="294" t="n"/>
      <c r="C3307" s="294" t="n"/>
      <c r="D3307" s="294" t="n"/>
      <c r="E3307" s="294" t="n"/>
      <c r="F3307" s="295" t="n"/>
      <c r="G3307" s="295" t="n"/>
      <c r="H3307" s="296" t="n"/>
      <c r="I3307" s="295" t="n"/>
      <c r="J3307" s="296" t="n"/>
      <c r="K3307" s="295" t="n"/>
      <c r="L3307" s="297" t="n"/>
      <c r="M3307" s="297">
        <f>'ENS TARDIO 201819'!$K3307-'ENS TARDIO 201819'!$I3307</f>
        <v/>
      </c>
      <c r="N3307" s="295" t="n"/>
      <c r="O3307" s="295" t="n"/>
      <c r="P3307" s="295" t="n"/>
      <c r="Q3307" s="295" t="n"/>
      <c r="R3307" s="295" t="n"/>
      <c r="S3307" s="295" t="n"/>
      <c r="T3307" s="295" t="n"/>
      <c r="U3307" s="295" t="n"/>
      <c r="V3307" s="295" t="n"/>
      <c r="W3307" s="295" t="n"/>
      <c r="X3307" s="290" t="inlineStr">
        <is>
          <t>Plot válido</t>
        </is>
      </c>
    </row>
    <row r="3308" hidden="1" ht="15.75" customHeight="1" s="412">
      <c r="A3308" s="294" t="n"/>
      <c r="B3308" s="294" t="n"/>
      <c r="C3308" s="294" t="n"/>
      <c r="D3308" s="294" t="n"/>
      <c r="E3308" s="294" t="n"/>
      <c r="F3308" s="295" t="n"/>
      <c r="G3308" s="295" t="n"/>
      <c r="H3308" s="296" t="n"/>
      <c r="I3308" s="295" t="n"/>
      <c r="J3308" s="296" t="n"/>
      <c r="K3308" s="295" t="n"/>
      <c r="L3308" s="297" t="n"/>
      <c r="M3308" s="297">
        <f>'ENS TARDIO 201819'!$K3308-'ENS TARDIO 201819'!$I3308</f>
        <v/>
      </c>
      <c r="N3308" s="295" t="n"/>
      <c r="O3308" s="295" t="n"/>
      <c r="P3308" s="295" t="n"/>
      <c r="Q3308" s="295" t="n"/>
      <c r="R3308" s="295" t="n"/>
      <c r="S3308" s="295" t="n"/>
      <c r="T3308" s="295" t="n"/>
      <c r="U3308" s="295" t="n"/>
      <c r="V3308" s="295" t="n"/>
      <c r="W3308" s="295" t="n"/>
      <c r="X3308" s="290" t="inlineStr">
        <is>
          <t>Plot válido</t>
        </is>
      </c>
    </row>
    <row r="3309" hidden="1" ht="15.75" customHeight="1" s="412">
      <c r="A3309" s="294" t="n"/>
      <c r="B3309" s="294" t="n"/>
      <c r="C3309" s="294" t="n"/>
      <c r="D3309" s="294" t="n"/>
      <c r="E3309" s="294" t="n"/>
      <c r="F3309" s="295" t="n"/>
      <c r="G3309" s="295" t="n"/>
      <c r="H3309" s="296" t="n"/>
      <c r="I3309" s="295" t="n"/>
      <c r="J3309" s="296" t="n"/>
      <c r="K3309" s="295" t="n"/>
      <c r="L3309" s="297" t="n"/>
      <c r="M3309" s="297">
        <f>'ENS TARDIO 201819'!$K3309-'ENS TARDIO 201819'!$I3309</f>
        <v/>
      </c>
      <c r="N3309" s="295" t="n"/>
      <c r="O3309" s="295" t="n"/>
      <c r="P3309" s="295" t="n"/>
      <c r="Q3309" s="295" t="n"/>
      <c r="R3309" s="295" t="n"/>
      <c r="S3309" s="295" t="n"/>
      <c r="T3309" s="295" t="n"/>
      <c r="U3309" s="295" t="n"/>
      <c r="V3309" s="295" t="n"/>
      <c r="W3309" s="295" t="n"/>
      <c r="X3309" s="290" t="inlineStr">
        <is>
          <t>Plot válido</t>
        </is>
      </c>
    </row>
    <row r="3310" hidden="1" ht="15.75" customHeight="1" s="412">
      <c r="A3310" s="294" t="n"/>
      <c r="B3310" s="294" t="n"/>
      <c r="C3310" s="294" t="n"/>
      <c r="D3310" s="294" t="n"/>
      <c r="E3310" s="294" t="n"/>
      <c r="F3310" s="295" t="n"/>
      <c r="G3310" s="295" t="n"/>
      <c r="H3310" s="296" t="n"/>
      <c r="I3310" s="295" t="n"/>
      <c r="J3310" s="296" t="n"/>
      <c r="K3310" s="295" t="n"/>
      <c r="L3310" s="297" t="n"/>
      <c r="M3310" s="297">
        <f>'ENS TARDIO 201819'!$K3310-'ENS TARDIO 201819'!$I3310</f>
        <v/>
      </c>
      <c r="N3310" s="295" t="n"/>
      <c r="O3310" s="295" t="n"/>
      <c r="P3310" s="295" t="n"/>
      <c r="Q3310" s="295" t="n"/>
      <c r="R3310" s="295" t="n"/>
      <c r="S3310" s="295" t="n"/>
      <c r="T3310" s="295" t="n"/>
      <c r="U3310" s="295" t="n"/>
      <c r="V3310" s="295" t="n"/>
      <c r="W3310" s="295" t="n"/>
      <c r="X3310" s="290" t="inlineStr">
        <is>
          <t>Se descarta</t>
        </is>
      </c>
    </row>
    <row r="3311" hidden="1" ht="15.75" customHeight="1" s="412">
      <c r="A3311" s="294" t="n"/>
      <c r="B3311" s="294" t="n"/>
      <c r="C3311" s="294" t="n"/>
      <c r="D3311" s="294" t="n"/>
      <c r="E3311" s="294" t="n"/>
      <c r="F3311" s="295" t="n"/>
      <c r="G3311" s="295" t="n"/>
      <c r="H3311" s="296" t="n"/>
      <c r="I3311" s="295" t="n"/>
      <c r="J3311" s="296" t="n"/>
      <c r="K3311" s="295" t="n"/>
      <c r="L3311" s="297" t="n"/>
      <c r="M3311" s="297">
        <f>'ENS TARDIO 201819'!$K3311-'ENS TARDIO 201819'!$I3311</f>
        <v/>
      </c>
      <c r="N3311" s="295" t="n"/>
      <c r="O3311" s="295" t="n"/>
      <c r="P3311" s="295" t="n"/>
      <c r="Q3311" s="295" t="n"/>
      <c r="R3311" s="295" t="n"/>
      <c r="S3311" s="295" t="n"/>
      <c r="T3311" s="295" t="n"/>
      <c r="U3311" s="295" t="n"/>
      <c r="V3311" s="295" t="n"/>
      <c r="W3311" s="295" t="n"/>
      <c r="X3311" s="290" t="inlineStr">
        <is>
          <t>Se descarta</t>
        </is>
      </c>
    </row>
    <row r="3312" hidden="1" ht="15.75" customHeight="1" s="412">
      <c r="A3312" s="294" t="n"/>
      <c r="B3312" s="294" t="n"/>
      <c r="C3312" s="294" t="n"/>
      <c r="D3312" s="294" t="n"/>
      <c r="E3312" s="294" t="n"/>
      <c r="F3312" s="295" t="n"/>
      <c r="G3312" s="295" t="n"/>
      <c r="H3312" s="296" t="n"/>
      <c r="I3312" s="295" t="n"/>
      <c r="J3312" s="296" t="n"/>
      <c r="K3312" s="295" t="n"/>
      <c r="L3312" s="297" t="n"/>
      <c r="M3312" s="297">
        <f>'ENS TARDIO 201819'!$K3312-'ENS TARDIO 201819'!$I3312</f>
        <v/>
      </c>
      <c r="N3312" s="295" t="n"/>
      <c r="O3312" s="295" t="n"/>
      <c r="P3312" s="295" t="n"/>
      <c r="Q3312" s="295" t="n"/>
      <c r="R3312" s="295" t="n"/>
      <c r="S3312" s="295" t="n"/>
      <c r="T3312" s="295" t="n"/>
      <c r="U3312" s="295" t="n"/>
      <c r="V3312" s="295" t="n"/>
      <c r="W3312" s="295" t="n"/>
      <c r="X3312" s="290" t="inlineStr">
        <is>
          <t>Se descarta</t>
        </is>
      </c>
    </row>
    <row r="3313" hidden="1" ht="15.75" customHeight="1" s="412">
      <c r="A3313" s="294" t="n"/>
      <c r="B3313" s="294" t="n"/>
      <c r="C3313" s="294" t="n"/>
      <c r="D3313" s="294" t="n"/>
      <c r="E3313" s="294" t="n"/>
      <c r="F3313" s="295" t="n"/>
      <c r="G3313" s="295" t="n"/>
      <c r="H3313" s="296" t="n"/>
      <c r="I3313" s="295" t="n"/>
      <c r="J3313" s="296" t="n"/>
      <c r="K3313" s="295" t="n"/>
      <c r="L3313" s="297" t="n"/>
      <c r="M3313" s="297">
        <f>'ENS TARDIO 201819'!$K3313-'ENS TARDIO 201819'!$I3313</f>
        <v/>
      </c>
      <c r="N3313" s="295" t="n"/>
      <c r="O3313" s="295" t="n"/>
      <c r="P3313" s="295" t="n"/>
      <c r="Q3313" s="295" t="n"/>
      <c r="R3313" s="295" t="n"/>
      <c r="S3313" s="295" t="n"/>
      <c r="T3313" s="295" t="n"/>
      <c r="U3313" s="295" t="n"/>
      <c r="V3313" s="295" t="n"/>
      <c r="W3313" s="295" t="n"/>
      <c r="X3313" s="290" t="inlineStr">
        <is>
          <t>Se descarta</t>
        </is>
      </c>
    </row>
    <row r="3314" hidden="1" ht="15.75" customHeight="1" s="412">
      <c r="A3314" s="294" t="n"/>
      <c r="B3314" s="294" t="n"/>
      <c r="C3314" s="294" t="n"/>
      <c r="D3314" s="294" t="n"/>
      <c r="E3314" s="294" t="n"/>
      <c r="F3314" s="295" t="n"/>
      <c r="G3314" s="295" t="n"/>
      <c r="H3314" s="296" t="n"/>
      <c r="I3314" s="295" t="n"/>
      <c r="J3314" s="296" t="n"/>
      <c r="K3314" s="295" t="n"/>
      <c r="L3314" s="297" t="n"/>
      <c r="M3314" s="297">
        <f>'ENS TARDIO 201819'!$K3314-'ENS TARDIO 201819'!$I3314</f>
        <v/>
      </c>
      <c r="N3314" s="295" t="n"/>
      <c r="O3314" s="295" t="n"/>
      <c r="P3314" s="295" t="n"/>
      <c r="Q3314" s="295" t="n"/>
      <c r="R3314" s="295" t="n"/>
      <c r="S3314" s="295" t="n"/>
      <c r="T3314" s="295" t="n"/>
      <c r="U3314" s="295" t="n"/>
      <c r="V3314" s="295" t="n"/>
      <c r="W3314" s="295" t="n"/>
      <c r="X3314" s="290" t="inlineStr">
        <is>
          <t>Se descarta</t>
        </is>
      </c>
    </row>
    <row r="3315" hidden="1" ht="15.75" customHeight="1" s="412">
      <c r="A3315" s="294" t="n"/>
      <c r="B3315" s="294" t="n"/>
      <c r="C3315" s="294" t="n"/>
      <c r="D3315" s="294" t="n"/>
      <c r="E3315" s="294" t="n"/>
      <c r="F3315" s="295" t="n"/>
      <c r="G3315" s="295" t="n"/>
      <c r="H3315" s="296" t="n"/>
      <c r="I3315" s="295" t="n"/>
      <c r="J3315" s="296" t="n"/>
      <c r="K3315" s="295" t="n"/>
      <c r="L3315" s="297" t="n"/>
      <c r="M3315" s="297">
        <f>'ENS TARDIO 201819'!$K3315-'ENS TARDIO 201819'!$I3315</f>
        <v/>
      </c>
      <c r="N3315" s="295" t="n"/>
      <c r="O3315" s="295" t="n"/>
      <c r="P3315" s="295" t="n"/>
      <c r="Q3315" s="295" t="n"/>
      <c r="R3315" s="295" t="n"/>
      <c r="S3315" s="295" t="n"/>
      <c r="T3315" s="295" t="n"/>
      <c r="U3315" s="295" t="n"/>
      <c r="V3315" s="295" t="n"/>
      <c r="W3315" s="295" t="n"/>
      <c r="X3315" s="290" t="inlineStr">
        <is>
          <t>Se descarta</t>
        </is>
      </c>
    </row>
    <row r="3316" hidden="1" ht="15.75" customHeight="1" s="412">
      <c r="A3316" s="294" t="n"/>
      <c r="B3316" s="294" t="n"/>
      <c r="C3316" s="294" t="n"/>
      <c r="D3316" s="294" t="n"/>
      <c r="E3316" s="294" t="n"/>
      <c r="F3316" s="295" t="n"/>
      <c r="G3316" s="295" t="n"/>
      <c r="H3316" s="296" t="n"/>
      <c r="I3316" s="295" t="n"/>
      <c r="J3316" s="296" t="n"/>
      <c r="K3316" s="295" t="n"/>
      <c r="L3316" s="297" t="n"/>
      <c r="M3316" s="297">
        <f>'ENS TARDIO 201819'!$K3316-'ENS TARDIO 201819'!$I3316</f>
        <v/>
      </c>
      <c r="N3316" s="295" t="n"/>
      <c r="O3316" s="295" t="n"/>
      <c r="P3316" s="295" t="n"/>
      <c r="Q3316" s="295" t="n"/>
      <c r="R3316" s="295" t="n"/>
      <c r="S3316" s="295" t="n"/>
      <c r="T3316" s="295" t="n"/>
      <c r="U3316" s="295" t="n"/>
      <c r="V3316" s="295" t="n"/>
      <c r="W3316" s="295" t="n"/>
      <c r="X3316" s="290" t="inlineStr">
        <is>
          <t>Se descarta</t>
        </is>
      </c>
    </row>
    <row r="3317" hidden="1" ht="15.75" customHeight="1" s="412">
      <c r="A3317" s="294" t="n"/>
      <c r="B3317" s="294" t="n"/>
      <c r="C3317" s="294" t="n"/>
      <c r="D3317" s="294" t="n"/>
      <c r="E3317" s="294" t="n"/>
      <c r="F3317" s="295" t="n"/>
      <c r="G3317" s="295" t="n"/>
      <c r="H3317" s="296" t="n"/>
      <c r="I3317" s="295" t="n"/>
      <c r="J3317" s="296" t="n"/>
      <c r="K3317" s="295" t="n"/>
      <c r="L3317" s="297" t="n"/>
      <c r="M3317" s="297">
        <f>'ENS TARDIO 201819'!$K3317-'ENS TARDIO 201819'!$I3317</f>
        <v/>
      </c>
      <c r="N3317" s="295" t="n"/>
      <c r="O3317" s="295" t="n"/>
      <c r="P3317" s="295" t="n"/>
      <c r="Q3317" s="295" t="n"/>
      <c r="R3317" s="295" t="n"/>
      <c r="S3317" s="295" t="n"/>
      <c r="T3317" s="295" t="n"/>
      <c r="U3317" s="295" t="n"/>
      <c r="V3317" s="295" t="n"/>
      <c r="W3317" s="295" t="n"/>
      <c r="X3317" s="290" t="inlineStr">
        <is>
          <t>Se descarta</t>
        </is>
      </c>
    </row>
    <row r="3318" hidden="1" ht="15.75" customHeight="1" s="412">
      <c r="A3318" s="294" t="n"/>
      <c r="B3318" s="294" t="n"/>
      <c r="C3318" s="294" t="n"/>
      <c r="D3318" s="294" t="n"/>
      <c r="E3318" s="294" t="n"/>
      <c r="F3318" s="295" t="n"/>
      <c r="G3318" s="295" t="n"/>
      <c r="H3318" s="296" t="n"/>
      <c r="I3318" s="295" t="n"/>
      <c r="J3318" s="296" t="n"/>
      <c r="K3318" s="295" t="n"/>
      <c r="L3318" s="297" t="n"/>
      <c r="M3318" s="297">
        <f>'ENS TARDIO 201819'!$K3318-'ENS TARDIO 201819'!$I3318</f>
        <v/>
      </c>
      <c r="N3318" s="295" t="n"/>
      <c r="O3318" s="295" t="n"/>
      <c r="P3318" s="295" t="n"/>
      <c r="Q3318" s="295" t="n"/>
      <c r="R3318" s="295" t="n"/>
      <c r="S3318" s="295" t="n"/>
      <c r="T3318" s="295" t="n"/>
      <c r="U3318" s="295" t="n"/>
      <c r="V3318" s="295" t="n"/>
      <c r="W3318" s="295" t="n"/>
      <c r="X3318" s="290" t="inlineStr">
        <is>
          <t>Se descarta</t>
        </is>
      </c>
    </row>
    <row r="3319" hidden="1" ht="15.75" customHeight="1" s="412">
      <c r="A3319" s="294" t="n"/>
      <c r="B3319" s="294" t="n"/>
      <c r="C3319" s="294" t="n"/>
      <c r="D3319" s="294" t="n"/>
      <c r="E3319" s="294" t="n"/>
      <c r="F3319" s="295" t="n"/>
      <c r="G3319" s="295" t="n"/>
      <c r="H3319" s="296" t="n"/>
      <c r="I3319" s="295" t="n"/>
      <c r="J3319" s="296" t="n"/>
      <c r="K3319" s="295" t="n"/>
      <c r="L3319" s="297" t="n"/>
      <c r="M3319" s="297">
        <f>'ENS TARDIO 201819'!$K3319-'ENS TARDIO 201819'!$I3319</f>
        <v/>
      </c>
      <c r="N3319" s="295" t="n"/>
      <c r="O3319" s="295" t="n"/>
      <c r="P3319" s="295" t="n"/>
      <c r="Q3319" s="295" t="n"/>
      <c r="R3319" s="295" t="n"/>
      <c r="S3319" s="295" t="n"/>
      <c r="T3319" s="295" t="n"/>
      <c r="U3319" s="295" t="n"/>
      <c r="V3319" s="295" t="n"/>
      <c r="W3319" s="295" t="n"/>
      <c r="X3319" s="290" t="inlineStr">
        <is>
          <t>Se descarta</t>
        </is>
      </c>
    </row>
    <row r="3320" hidden="1" ht="15.75" customHeight="1" s="412">
      <c r="A3320" s="294" t="n"/>
      <c r="B3320" s="294" t="n"/>
      <c r="C3320" s="294" t="n"/>
      <c r="D3320" s="294" t="n"/>
      <c r="E3320" s="294" t="n"/>
      <c r="F3320" s="295" t="n"/>
      <c r="G3320" s="295" t="n"/>
      <c r="H3320" s="296" t="n"/>
      <c r="I3320" s="295" t="n"/>
      <c r="J3320" s="296" t="n"/>
      <c r="K3320" s="295" t="n"/>
      <c r="L3320" s="297" t="n"/>
      <c r="M3320" s="297">
        <f>'ENS TARDIO 201819'!$K3320-'ENS TARDIO 201819'!$I3320</f>
        <v/>
      </c>
      <c r="N3320" s="295" t="n"/>
      <c r="O3320" s="295" t="n"/>
      <c r="P3320" s="295" t="n"/>
      <c r="Q3320" s="295" t="n"/>
      <c r="R3320" s="295" t="n"/>
      <c r="S3320" s="295" t="n"/>
      <c r="T3320" s="295" t="n"/>
      <c r="U3320" s="295" t="n"/>
      <c r="V3320" s="295" t="n"/>
      <c r="W3320" s="295" t="n"/>
      <c r="X3320" s="290" t="inlineStr">
        <is>
          <t>Se descarta</t>
        </is>
      </c>
    </row>
    <row r="3321" hidden="1" ht="15.75" customHeight="1" s="412">
      <c r="A3321" s="294" t="n"/>
      <c r="B3321" s="294" t="n"/>
      <c r="C3321" s="294" t="n"/>
      <c r="D3321" s="294" t="n"/>
      <c r="E3321" s="294" t="n"/>
      <c r="F3321" s="295" t="n"/>
      <c r="G3321" s="295" t="n"/>
      <c r="H3321" s="296" t="n"/>
      <c r="I3321" s="295" t="n"/>
      <c r="J3321" s="296" t="n"/>
      <c r="K3321" s="295" t="n"/>
      <c r="L3321" s="297" t="n"/>
      <c r="M3321" s="297">
        <f>'ENS TARDIO 201819'!$K3321-'ENS TARDIO 201819'!$I3321</f>
        <v/>
      </c>
      <c r="N3321" s="295" t="n"/>
      <c r="O3321" s="295" t="n"/>
      <c r="P3321" s="295" t="n"/>
      <c r="Q3321" s="295" t="n"/>
      <c r="R3321" s="295" t="n"/>
      <c r="S3321" s="295" t="n"/>
      <c r="T3321" s="295" t="n"/>
      <c r="U3321" s="295" t="n"/>
      <c r="V3321" s="295" t="n"/>
      <c r="W3321" s="295" t="n"/>
      <c r="X3321" s="290" t="inlineStr">
        <is>
          <t>Se descarta</t>
        </is>
      </c>
    </row>
    <row r="3322" hidden="1" ht="15.75" customHeight="1" s="412">
      <c r="A3322" s="294" t="n"/>
      <c r="B3322" s="294" t="n"/>
      <c r="C3322" s="294" t="n"/>
      <c r="D3322" s="294" t="n"/>
      <c r="E3322" s="294" t="n"/>
      <c r="F3322" s="295" t="n"/>
      <c r="G3322" s="295" t="n"/>
      <c r="H3322" s="296" t="n"/>
      <c r="I3322" s="295" t="n"/>
      <c r="J3322" s="296" t="n"/>
      <c r="K3322" s="295" t="n"/>
      <c r="L3322" s="297" t="n"/>
      <c r="M3322" s="297">
        <f>'ENS TARDIO 201819'!$K3322-'ENS TARDIO 201819'!$I3322</f>
        <v/>
      </c>
      <c r="N3322" s="295" t="n"/>
      <c r="O3322" s="295" t="n"/>
      <c r="P3322" s="295" t="n"/>
      <c r="Q3322" s="295" t="n"/>
      <c r="R3322" s="295" t="n"/>
      <c r="S3322" s="295" t="n"/>
      <c r="T3322" s="295" t="n"/>
      <c r="U3322" s="295" t="n"/>
      <c r="V3322" s="295" t="n"/>
      <c r="W3322" s="295" t="n"/>
      <c r="X3322" s="290" t="inlineStr">
        <is>
          <t>Plot válido</t>
        </is>
      </c>
    </row>
    <row r="3323" hidden="1" ht="15.75" customHeight="1" s="412">
      <c r="A3323" s="294" t="n"/>
      <c r="B3323" s="294" t="n"/>
      <c r="C3323" s="294" t="n"/>
      <c r="D3323" s="294" t="n"/>
      <c r="E3323" s="294" t="n"/>
      <c r="F3323" s="295" t="n"/>
      <c r="G3323" s="295" t="n"/>
      <c r="H3323" s="296" t="n"/>
      <c r="I3323" s="295" t="n"/>
      <c r="J3323" s="296" t="n"/>
      <c r="K3323" s="295" t="n"/>
      <c r="L3323" s="297" t="n"/>
      <c r="M3323" s="297">
        <f>'ENS TARDIO 201819'!$K3323-'ENS TARDIO 201819'!$I3323</f>
        <v/>
      </c>
      <c r="N3323" s="295" t="n"/>
      <c r="O3323" s="295" t="n"/>
      <c r="P3323" s="295" t="n"/>
      <c r="Q3323" s="295" t="n"/>
      <c r="R3323" s="295" t="n"/>
      <c r="S3323" s="295" t="n"/>
      <c r="T3323" s="295" t="n"/>
      <c r="U3323" s="295" t="n"/>
      <c r="V3323" s="295" t="n"/>
      <c r="W3323" s="295" t="n"/>
      <c r="X3323" s="290" t="inlineStr">
        <is>
          <t>Plot válido</t>
        </is>
      </c>
    </row>
    <row r="3324" hidden="1" ht="15.75" customHeight="1" s="412">
      <c r="A3324" s="294" t="n"/>
      <c r="B3324" s="294" t="n"/>
      <c r="C3324" s="294" t="n"/>
      <c r="D3324" s="294" t="n"/>
      <c r="E3324" s="294" t="n"/>
      <c r="F3324" s="295" t="n"/>
      <c r="G3324" s="295" t="n"/>
      <c r="H3324" s="296" t="n"/>
      <c r="I3324" s="295" t="n"/>
      <c r="J3324" s="296" t="n"/>
      <c r="K3324" s="295" t="n"/>
      <c r="L3324" s="297" t="n"/>
      <c r="M3324" s="297">
        <f>'ENS TARDIO 201819'!$K3324-'ENS TARDIO 201819'!$I3324</f>
        <v/>
      </c>
      <c r="N3324" s="295" t="n"/>
      <c r="O3324" s="295" t="n"/>
      <c r="P3324" s="295" t="n"/>
      <c r="Q3324" s="295" t="n"/>
      <c r="R3324" s="295" t="n"/>
      <c r="S3324" s="295" t="n"/>
      <c r="T3324" s="295" t="n"/>
      <c r="U3324" s="295" t="n"/>
      <c r="V3324" s="295" t="n"/>
      <c r="W3324" s="295" t="n"/>
      <c r="X3324" s="290" t="inlineStr">
        <is>
          <t>Plot válido</t>
        </is>
      </c>
    </row>
    <row r="3325" hidden="1" ht="15.75" customHeight="1" s="412">
      <c r="A3325" s="294" t="n"/>
      <c r="B3325" s="294" t="n"/>
      <c r="C3325" s="294" t="n"/>
      <c r="D3325" s="294" t="n"/>
      <c r="E3325" s="294" t="n"/>
      <c r="F3325" s="295" t="n"/>
      <c r="G3325" s="295" t="n"/>
      <c r="H3325" s="296" t="n"/>
      <c r="I3325" s="295" t="n"/>
      <c r="J3325" s="296" t="n"/>
      <c r="K3325" s="295" t="n"/>
      <c r="L3325" s="297" t="n"/>
      <c r="M3325" s="297">
        <f>'ENS TARDIO 201819'!$K3325-'ENS TARDIO 201819'!$I3325</f>
        <v/>
      </c>
      <c r="N3325" s="295" t="n"/>
      <c r="O3325" s="295" t="n"/>
      <c r="P3325" s="295" t="n"/>
      <c r="Q3325" s="295" t="n"/>
      <c r="R3325" s="295" t="n"/>
      <c r="S3325" s="295" t="n"/>
      <c r="T3325" s="295" t="n"/>
      <c r="U3325" s="295" t="n"/>
      <c r="V3325" s="295" t="n"/>
      <c r="W3325" s="295" t="n"/>
      <c r="X3325" s="290" t="inlineStr">
        <is>
          <t>Plot válido</t>
        </is>
      </c>
    </row>
    <row r="3326" hidden="1" ht="15.75" customHeight="1" s="412">
      <c r="A3326" s="294" t="n"/>
      <c r="B3326" s="294" t="n"/>
      <c r="C3326" s="294" t="n"/>
      <c r="D3326" s="294" t="n"/>
      <c r="E3326" s="294" t="n"/>
      <c r="F3326" s="295" t="n"/>
      <c r="G3326" s="295" t="n"/>
      <c r="H3326" s="296" t="n"/>
      <c r="I3326" s="295" t="n"/>
      <c r="J3326" s="296" t="n"/>
      <c r="K3326" s="295" t="n"/>
      <c r="L3326" s="297" t="n"/>
      <c r="M3326" s="297">
        <f>'ENS TARDIO 201819'!$K3326-'ENS TARDIO 201819'!$I3326</f>
        <v/>
      </c>
      <c r="N3326" s="295" t="n"/>
      <c r="O3326" s="295" t="n"/>
      <c r="P3326" s="295" t="n"/>
      <c r="Q3326" s="295" t="n"/>
      <c r="R3326" s="295" t="n"/>
      <c r="S3326" s="295" t="n"/>
      <c r="T3326" s="295" t="n"/>
      <c r="U3326" s="295" t="n"/>
      <c r="V3326" s="295" t="n"/>
      <c r="W3326" s="295" t="n"/>
      <c r="X3326" s="290" t="inlineStr">
        <is>
          <t>Plot válido</t>
        </is>
      </c>
    </row>
    <row r="3327" hidden="1" ht="15.75" customHeight="1" s="412">
      <c r="A3327" s="294" t="n"/>
      <c r="B3327" s="294" t="n"/>
      <c r="C3327" s="294" t="n"/>
      <c r="D3327" s="294" t="n"/>
      <c r="E3327" s="294" t="n"/>
      <c r="F3327" s="295" t="n"/>
      <c r="G3327" s="295" t="n"/>
      <c r="H3327" s="296" t="n"/>
      <c r="I3327" s="295" t="n"/>
      <c r="J3327" s="296" t="n"/>
      <c r="K3327" s="295" t="n"/>
      <c r="L3327" s="297" t="n"/>
      <c r="M3327" s="297">
        <f>'ENS TARDIO 201819'!$K3327-'ENS TARDIO 201819'!$I3327</f>
        <v/>
      </c>
      <c r="N3327" s="295" t="n"/>
      <c r="O3327" s="295" t="n"/>
      <c r="P3327" s="295" t="n"/>
      <c r="Q3327" s="295" t="n"/>
      <c r="R3327" s="295" t="n"/>
      <c r="S3327" s="295" t="n"/>
      <c r="T3327" s="295" t="n"/>
      <c r="U3327" s="295" t="n"/>
      <c r="V3327" s="295" t="n"/>
      <c r="W3327" s="295" t="n"/>
      <c r="X3327" s="290" t="inlineStr">
        <is>
          <t>Plot válido</t>
        </is>
      </c>
    </row>
    <row r="3328" hidden="1" ht="15.75" customHeight="1" s="412">
      <c r="A3328" s="294" t="n"/>
      <c r="B3328" s="294" t="n"/>
      <c r="C3328" s="294" t="n"/>
      <c r="D3328" s="294" t="n"/>
      <c r="E3328" s="294" t="n"/>
      <c r="F3328" s="295" t="n"/>
      <c r="G3328" s="295" t="n"/>
      <c r="H3328" s="296" t="n"/>
      <c r="I3328" s="295" t="n"/>
      <c r="J3328" s="296" t="n"/>
      <c r="K3328" s="295" t="n"/>
      <c r="L3328" s="297" t="n"/>
      <c r="M3328" s="297">
        <f>'ENS TARDIO 201819'!$K3328-'ENS TARDIO 201819'!$I3328</f>
        <v/>
      </c>
      <c r="N3328" s="295" t="n"/>
      <c r="O3328" s="295" t="n"/>
      <c r="P3328" s="295" t="n"/>
      <c r="Q3328" s="295" t="n"/>
      <c r="R3328" s="295" t="n"/>
      <c r="S3328" s="295" t="n"/>
      <c r="T3328" s="295" t="n"/>
      <c r="U3328" s="295" t="n"/>
      <c r="V3328" s="295" t="n"/>
      <c r="W3328" s="295" t="n"/>
      <c r="X3328" s="290" t="inlineStr">
        <is>
          <t>Plot válido</t>
        </is>
      </c>
    </row>
    <row r="3329" hidden="1" ht="15.75" customHeight="1" s="412">
      <c r="A3329" s="294" t="n"/>
      <c r="B3329" s="294" t="n"/>
      <c r="C3329" s="294" t="n"/>
      <c r="D3329" s="294" t="n"/>
      <c r="E3329" s="294" t="n"/>
      <c r="F3329" s="295" t="n"/>
      <c r="G3329" s="295" t="n"/>
      <c r="H3329" s="296" t="n"/>
      <c r="I3329" s="295" t="n"/>
      <c r="J3329" s="296" t="n"/>
      <c r="K3329" s="295" t="n"/>
      <c r="L3329" s="297" t="n"/>
      <c r="M3329" s="297">
        <f>'ENS TARDIO 201819'!$K3329-'ENS TARDIO 201819'!$I3329</f>
        <v/>
      </c>
      <c r="N3329" s="295" t="n"/>
      <c r="O3329" s="295" t="n"/>
      <c r="P3329" s="295" t="n"/>
      <c r="Q3329" s="295" t="n"/>
      <c r="R3329" s="295" t="n"/>
      <c r="S3329" s="295" t="n"/>
      <c r="T3329" s="295" t="n"/>
      <c r="U3329" s="295" t="n"/>
      <c r="V3329" s="295" t="n"/>
      <c r="W3329" s="295" t="n"/>
      <c r="X3329" s="290" t="inlineStr">
        <is>
          <t>Plot válido</t>
        </is>
      </c>
    </row>
    <row r="3330" hidden="1" ht="15.75" customHeight="1" s="412">
      <c r="A3330" s="294" t="n"/>
      <c r="B3330" s="294" t="n"/>
      <c r="C3330" s="294" t="n"/>
      <c r="D3330" s="294" t="n"/>
      <c r="E3330" s="294" t="n"/>
      <c r="F3330" s="295" t="n"/>
      <c r="G3330" s="295" t="n"/>
      <c r="H3330" s="296" t="n"/>
      <c r="I3330" s="295" t="n"/>
      <c r="J3330" s="296" t="n"/>
      <c r="K3330" s="295" t="n"/>
      <c r="L3330" s="297" t="n"/>
      <c r="M3330" s="297">
        <f>'ENS TARDIO 201819'!$K3330-'ENS TARDIO 201819'!$I3330</f>
        <v/>
      </c>
      <c r="N3330" s="295" t="n"/>
      <c r="O3330" s="295" t="n"/>
      <c r="P3330" s="295" t="n"/>
      <c r="Q3330" s="295" t="n"/>
      <c r="R3330" s="295" t="n"/>
      <c r="S3330" s="295" t="n"/>
      <c r="T3330" s="295" t="n"/>
      <c r="U3330" s="295" t="n"/>
      <c r="V3330" s="295" t="n"/>
      <c r="W3330" s="295" t="n"/>
      <c r="X3330" s="290" t="inlineStr">
        <is>
          <t>Plot válido</t>
        </is>
      </c>
    </row>
    <row r="3331" hidden="1" ht="15.75" customHeight="1" s="412">
      <c r="A3331" s="294" t="n"/>
      <c r="B3331" s="294" t="n"/>
      <c r="C3331" s="294" t="n"/>
      <c r="D3331" s="294" t="n"/>
      <c r="E3331" s="294" t="n"/>
      <c r="F3331" s="295" t="n"/>
      <c r="G3331" s="295" t="n"/>
      <c r="H3331" s="296" t="n"/>
      <c r="I3331" s="295" t="n"/>
      <c r="J3331" s="296" t="n"/>
      <c r="K3331" s="295" t="n"/>
      <c r="L3331" s="297" t="n"/>
      <c r="M3331" s="297">
        <f>'ENS TARDIO 201819'!$K3331-'ENS TARDIO 201819'!$I3331</f>
        <v/>
      </c>
      <c r="N3331" s="295" t="n"/>
      <c r="O3331" s="295" t="n"/>
      <c r="P3331" s="295" t="n"/>
      <c r="Q3331" s="295" t="n"/>
      <c r="R3331" s="295" t="n"/>
      <c r="S3331" s="295" t="n"/>
      <c r="T3331" s="295" t="n"/>
      <c r="U3331" s="295" t="n"/>
      <c r="V3331" s="295" t="n"/>
      <c r="W3331" s="295" t="n"/>
      <c r="X3331" s="290" t="inlineStr">
        <is>
          <t>Plot válido</t>
        </is>
      </c>
    </row>
    <row r="3332" ht="15.75" customHeight="1" s="412">
      <c r="A3332" s="294" t="n"/>
      <c r="B3332" s="294" t="n"/>
      <c r="C3332" s="294" t="n"/>
      <c r="D3332" s="294" t="n"/>
      <c r="E3332" s="294" t="n"/>
      <c r="F3332" s="295" t="n"/>
      <c r="G3332" s="295" t="n"/>
      <c r="H3332" s="296" t="n"/>
      <c r="I3332" s="295" t="n"/>
      <c r="J3332" s="296" t="n"/>
      <c r="K3332" s="295" t="n"/>
      <c r="L3332" s="297" t="n"/>
      <c r="M3332" s="297">
        <f>'ENS TARDIO 201819'!$K3332-'ENS TARDIO 201819'!$I3332</f>
        <v/>
      </c>
      <c r="N3332" s="295" t="n"/>
      <c r="O3332" s="295" t="n"/>
      <c r="P3332" s="295" t="n"/>
      <c r="Q3332" s="295" t="n"/>
      <c r="R3332" s="295" t="n"/>
      <c r="S3332" s="295" t="n"/>
      <c r="T3332" s="295" t="n"/>
      <c r="U3332" s="295" t="n"/>
      <c r="V3332" s="295" t="n"/>
      <c r="W3332" s="295" t="n"/>
      <c r="X3332" s="290" t="n"/>
    </row>
    <row r="3333" hidden="1" ht="15.75" customHeight="1" s="412">
      <c r="A3333" s="294" t="n"/>
      <c r="B3333" s="294" t="n"/>
      <c r="C3333" s="294" t="n"/>
      <c r="D3333" s="294" t="n"/>
      <c r="E3333" s="294" t="n"/>
      <c r="F3333" s="295" t="n"/>
      <c r="G3333" s="295" t="n"/>
      <c r="H3333" s="296" t="n"/>
      <c r="I3333" s="295" t="n"/>
      <c r="J3333" s="296" t="n"/>
      <c r="K3333" s="295" t="n"/>
      <c r="L3333" s="297" t="n"/>
      <c r="M3333" s="297">
        <f>'ENS TARDIO 201819'!$K3333-'ENS TARDIO 201819'!$I3333</f>
        <v/>
      </c>
      <c r="N3333" s="295" t="n"/>
      <c r="O3333" s="295" t="n"/>
      <c r="P3333" s="295" t="n"/>
      <c r="Q3333" s="295" t="n"/>
      <c r="R3333" s="295" t="n"/>
      <c r="S3333" s="295" t="n"/>
      <c r="T3333" s="295" t="n"/>
      <c r="U3333" s="295" t="n"/>
      <c r="V3333" s="295" t="n"/>
      <c r="W3333" s="295" t="n"/>
      <c r="X3333" s="290" t="inlineStr">
        <is>
          <t>Plot válido</t>
        </is>
      </c>
    </row>
    <row r="3334" hidden="1" ht="15.75" customHeight="1" s="412">
      <c r="A3334" s="294" t="n"/>
      <c r="B3334" s="294" t="n"/>
      <c r="C3334" s="294" t="n"/>
      <c r="D3334" s="294" t="n"/>
      <c r="E3334" s="294" t="n"/>
      <c r="F3334" s="295" t="n"/>
      <c r="G3334" s="295" t="n"/>
      <c r="H3334" s="296" t="n"/>
      <c r="I3334" s="295" t="n"/>
      <c r="J3334" s="296" t="n"/>
      <c r="K3334" s="295" t="n"/>
      <c r="L3334" s="297" t="n"/>
      <c r="M3334" s="297">
        <f>'ENS TARDIO 201819'!$K3334-'ENS TARDIO 201819'!$I3334</f>
        <v/>
      </c>
      <c r="N3334" s="295" t="n"/>
      <c r="O3334" s="295" t="n"/>
      <c r="P3334" s="295" t="n"/>
      <c r="Q3334" s="295" t="n"/>
      <c r="R3334" s="295" t="n"/>
      <c r="S3334" s="295" t="n"/>
      <c r="T3334" s="295" t="n"/>
      <c r="U3334" s="295" t="n"/>
      <c r="V3334" s="295" t="n"/>
      <c r="W3334" s="295" t="n"/>
      <c r="X3334" s="290" t="inlineStr">
        <is>
          <t>Plot válido</t>
        </is>
      </c>
    </row>
    <row r="3335" hidden="1" ht="15.75" customHeight="1" s="412">
      <c r="A3335" s="294" t="n"/>
      <c r="B3335" s="294" t="n"/>
      <c r="C3335" s="294" t="n"/>
      <c r="D3335" s="294" t="n"/>
      <c r="E3335" s="294" t="n"/>
      <c r="F3335" s="295" t="n"/>
      <c r="G3335" s="295" t="n"/>
      <c r="H3335" s="296" t="n"/>
      <c r="I3335" s="295" t="n"/>
      <c r="J3335" s="296" t="n"/>
      <c r="K3335" s="295" t="n"/>
      <c r="L3335" s="297" t="n"/>
      <c r="M3335" s="297">
        <f>'ENS TARDIO 201819'!$K3335-'ENS TARDIO 201819'!$I3335</f>
        <v/>
      </c>
      <c r="N3335" s="295" t="n"/>
      <c r="O3335" s="295" t="n"/>
      <c r="P3335" s="295" t="n"/>
      <c r="Q3335" s="295" t="n"/>
      <c r="R3335" s="295" t="n"/>
      <c r="S3335" s="295" t="n"/>
      <c r="T3335" s="295" t="n"/>
      <c r="U3335" s="295" t="n"/>
      <c r="V3335" s="295" t="n"/>
      <c r="W3335" s="295" t="n"/>
      <c r="X3335" s="290" t="inlineStr">
        <is>
          <t>Plot válido</t>
        </is>
      </c>
    </row>
    <row r="3336" hidden="1" ht="15.75" customHeight="1" s="412">
      <c r="A3336" s="294" t="n"/>
      <c r="B3336" s="294" t="n"/>
      <c r="C3336" s="294" t="n"/>
      <c r="D3336" s="294" t="n"/>
      <c r="E3336" s="294" t="n"/>
      <c r="F3336" s="295" t="n"/>
      <c r="G3336" s="295" t="n"/>
      <c r="H3336" s="296" t="n"/>
      <c r="I3336" s="295" t="n"/>
      <c r="J3336" s="296" t="n"/>
      <c r="K3336" s="295" t="n"/>
      <c r="L3336" s="297" t="n"/>
      <c r="M3336" s="297">
        <f>'ENS TARDIO 201819'!$K3336-'ENS TARDIO 201819'!$I3336</f>
        <v/>
      </c>
      <c r="N3336" s="295" t="n"/>
      <c r="O3336" s="295" t="n"/>
      <c r="P3336" s="295" t="n"/>
      <c r="Q3336" s="295" t="n"/>
      <c r="R3336" s="295" t="n"/>
      <c r="S3336" s="295" t="n"/>
      <c r="T3336" s="295" t="n"/>
      <c r="U3336" s="295" t="n"/>
      <c r="V3336" s="295" t="n"/>
      <c r="W3336" s="295" t="n"/>
      <c r="X3336" s="290" t="inlineStr">
        <is>
          <t>Plot válido</t>
        </is>
      </c>
    </row>
    <row r="3337" hidden="1" ht="15.75" customHeight="1" s="412">
      <c r="A3337" s="294" t="n"/>
      <c r="B3337" s="294" t="n"/>
      <c r="C3337" s="294" t="n"/>
      <c r="D3337" s="294" t="n"/>
      <c r="E3337" s="294" t="n"/>
      <c r="F3337" s="295" t="n"/>
      <c r="G3337" s="295" t="n"/>
      <c r="H3337" s="296" t="n"/>
      <c r="I3337" s="295" t="n"/>
      <c r="J3337" s="296" t="n"/>
      <c r="K3337" s="295" t="n"/>
      <c r="L3337" s="297" t="n"/>
      <c r="M3337" s="297">
        <f>'ENS TARDIO 201819'!$K3337-'ENS TARDIO 201819'!$I3337</f>
        <v/>
      </c>
      <c r="N3337" s="295" t="n"/>
      <c r="O3337" s="295" t="n"/>
      <c r="P3337" s="295" t="n"/>
      <c r="Q3337" s="295" t="n"/>
      <c r="R3337" s="295" t="n"/>
      <c r="S3337" s="295" t="n"/>
      <c r="T3337" s="295" t="n"/>
      <c r="U3337" s="295" t="n"/>
      <c r="V3337" s="295" t="n"/>
      <c r="W3337" s="295" t="n"/>
      <c r="X3337" s="290" t="inlineStr">
        <is>
          <t>Plot válido</t>
        </is>
      </c>
    </row>
    <row r="3338" hidden="1" ht="15.75" customHeight="1" s="412">
      <c r="A3338" s="294" t="n"/>
      <c r="B3338" s="294" t="n"/>
      <c r="C3338" s="294" t="n"/>
      <c r="D3338" s="294" t="n"/>
      <c r="E3338" s="294" t="n"/>
      <c r="F3338" s="295" t="n"/>
      <c r="G3338" s="295" t="n"/>
      <c r="H3338" s="296" t="n"/>
      <c r="I3338" s="295" t="n"/>
      <c r="J3338" s="296" t="n"/>
      <c r="K3338" s="295" t="n"/>
      <c r="L3338" s="297" t="n"/>
      <c r="M3338" s="297">
        <f>'ENS TARDIO 201819'!$K3338-'ENS TARDIO 201819'!$I3338</f>
        <v/>
      </c>
      <c r="N3338" s="295" t="n"/>
      <c r="O3338" s="295" t="n"/>
      <c r="P3338" s="295" t="n"/>
      <c r="Q3338" s="295" t="n"/>
      <c r="R3338" s="295" t="n"/>
      <c r="S3338" s="295" t="n"/>
      <c r="T3338" s="295" t="n"/>
      <c r="U3338" s="295" t="n"/>
      <c r="V3338" s="295" t="n"/>
      <c r="W3338" s="295" t="n"/>
      <c r="X3338" s="290" t="inlineStr">
        <is>
          <t>Plot válido</t>
        </is>
      </c>
    </row>
    <row r="3339" hidden="1" ht="15.75" customHeight="1" s="412">
      <c r="A3339" s="294" t="n"/>
      <c r="B3339" s="294" t="n"/>
      <c r="C3339" s="294" t="n"/>
      <c r="D3339" s="294" t="n"/>
      <c r="E3339" s="294" t="n"/>
      <c r="F3339" s="295" t="n"/>
      <c r="G3339" s="295" t="n"/>
      <c r="H3339" s="296" t="n"/>
      <c r="I3339" s="295" t="n"/>
      <c r="J3339" s="296" t="n"/>
      <c r="K3339" s="295" t="n"/>
      <c r="L3339" s="297" t="n"/>
      <c r="M3339" s="297">
        <f>'ENS TARDIO 201819'!$K3339-'ENS TARDIO 201819'!$I3339</f>
        <v/>
      </c>
      <c r="N3339" s="295" t="n"/>
      <c r="O3339" s="295" t="n"/>
      <c r="P3339" s="295" t="n"/>
      <c r="Q3339" s="295" t="n"/>
      <c r="R3339" s="295" t="n"/>
      <c r="S3339" s="295" t="n"/>
      <c r="T3339" s="295" t="n"/>
      <c r="U3339" s="295" t="n"/>
      <c r="V3339" s="295" t="n"/>
      <c r="W3339" s="295" t="n"/>
      <c r="X3339" s="290" t="inlineStr">
        <is>
          <t>Plot válido</t>
        </is>
      </c>
    </row>
    <row r="3340" hidden="1" ht="15.75" customHeight="1" s="412">
      <c r="A3340" s="294" t="n"/>
      <c r="B3340" s="294" t="n"/>
      <c r="C3340" s="294" t="n"/>
      <c r="D3340" s="294" t="n"/>
      <c r="E3340" s="294" t="n"/>
      <c r="F3340" s="295" t="n"/>
      <c r="G3340" s="295" t="n"/>
      <c r="H3340" s="296" t="n"/>
      <c r="I3340" s="295" t="n"/>
      <c r="J3340" s="296" t="n"/>
      <c r="K3340" s="295" t="n"/>
      <c r="L3340" s="297" t="n"/>
      <c r="M3340" s="297">
        <f>'ENS TARDIO 201819'!$K3340-'ENS TARDIO 201819'!$I3340</f>
        <v/>
      </c>
      <c r="N3340" s="295" t="n"/>
      <c r="O3340" s="295" t="n"/>
      <c r="P3340" s="295" t="n"/>
      <c r="Q3340" s="295" t="n"/>
      <c r="R3340" s="295" t="n"/>
      <c r="S3340" s="295" t="n"/>
      <c r="T3340" s="295" t="n"/>
      <c r="U3340" s="295" t="n"/>
      <c r="V3340" s="295" t="n"/>
      <c r="W3340" s="295" t="n"/>
      <c r="X3340" s="290" t="inlineStr">
        <is>
          <t>Plot válido</t>
        </is>
      </c>
    </row>
    <row r="3341" hidden="1" ht="15.75" customHeight="1" s="412">
      <c r="A3341" s="294" t="n"/>
      <c r="B3341" s="294" t="n"/>
      <c r="C3341" s="294" t="n"/>
      <c r="D3341" s="294" t="n"/>
      <c r="E3341" s="294" t="n"/>
      <c r="F3341" s="295" t="n"/>
      <c r="G3341" s="295" t="n"/>
      <c r="H3341" s="296" t="n"/>
      <c r="I3341" s="295" t="n"/>
      <c r="J3341" s="296" t="n"/>
      <c r="K3341" s="295" t="n"/>
      <c r="L3341" s="297" t="n"/>
      <c r="M3341" s="297">
        <f>'ENS TARDIO 201819'!$K3341-'ENS TARDIO 201819'!$I3341</f>
        <v/>
      </c>
      <c r="N3341" s="295" t="n"/>
      <c r="O3341" s="295" t="n"/>
      <c r="P3341" s="295" t="n"/>
      <c r="Q3341" s="295" t="n"/>
      <c r="R3341" s="295" t="n"/>
      <c r="S3341" s="295" t="n"/>
      <c r="T3341" s="295" t="n"/>
      <c r="U3341" s="295" t="n"/>
      <c r="V3341" s="295" t="n"/>
      <c r="W3341" s="295" t="n"/>
      <c r="X3341" s="290" t="inlineStr">
        <is>
          <t>Plot válido</t>
        </is>
      </c>
    </row>
    <row r="3342" hidden="1" ht="15.75" customHeight="1" s="412">
      <c r="A3342" s="294" t="n"/>
      <c r="B3342" s="294" t="n"/>
      <c r="C3342" s="294" t="n"/>
      <c r="D3342" s="294" t="n"/>
      <c r="E3342" s="294" t="n"/>
      <c r="F3342" s="295" t="n"/>
      <c r="G3342" s="295" t="n"/>
      <c r="H3342" s="296" t="n"/>
      <c r="I3342" s="295" t="n"/>
      <c r="J3342" s="296" t="n"/>
      <c r="K3342" s="295" t="n"/>
      <c r="L3342" s="297" t="n"/>
      <c r="M3342" s="297">
        <f>'ENS TARDIO 201819'!$K3342-'ENS TARDIO 201819'!$I3342</f>
        <v/>
      </c>
      <c r="N3342" s="295" t="n"/>
      <c r="O3342" s="295" t="n"/>
      <c r="P3342" s="295" t="n"/>
      <c r="Q3342" s="295" t="n"/>
      <c r="R3342" s="295" t="n"/>
      <c r="S3342" s="295" t="n"/>
      <c r="T3342" s="295" t="n"/>
      <c r="U3342" s="295" t="n"/>
      <c r="V3342" s="295" t="n"/>
      <c r="W3342" s="295" t="n"/>
      <c r="X3342" s="290" t="inlineStr">
        <is>
          <t>Plot válido</t>
        </is>
      </c>
    </row>
    <row r="3343" hidden="1" ht="15.75" customHeight="1" s="412">
      <c r="A3343" s="294" t="n"/>
      <c r="B3343" s="294" t="n"/>
      <c r="C3343" s="294" t="n"/>
      <c r="D3343" s="294" t="n"/>
      <c r="E3343" s="294" t="n"/>
      <c r="F3343" s="295" t="n"/>
      <c r="G3343" s="295" t="n"/>
      <c r="H3343" s="296" t="n"/>
      <c r="I3343" s="295" t="n"/>
      <c r="J3343" s="296" t="n"/>
      <c r="K3343" s="295" t="n"/>
      <c r="L3343" s="297" t="n"/>
      <c r="M3343" s="297">
        <f>'ENS TARDIO 201819'!$K3343-'ENS TARDIO 201819'!$I3343</f>
        <v/>
      </c>
      <c r="N3343" s="295" t="n"/>
      <c r="O3343" s="295" t="n"/>
      <c r="P3343" s="295" t="n"/>
      <c r="Q3343" s="295" t="n"/>
      <c r="R3343" s="295" t="n"/>
      <c r="S3343" s="295" t="n"/>
      <c r="T3343" s="295" t="n"/>
      <c r="U3343" s="295" t="n"/>
      <c r="V3343" s="295" t="n"/>
      <c r="W3343" s="295" t="n"/>
      <c r="X3343" s="290" t="inlineStr">
        <is>
          <t>Plot válido</t>
        </is>
      </c>
    </row>
    <row r="3344" hidden="1" ht="15.75" customHeight="1" s="412">
      <c r="A3344" s="294" t="n"/>
      <c r="B3344" s="294" t="n"/>
      <c r="C3344" s="294" t="n"/>
      <c r="D3344" s="294" t="n"/>
      <c r="E3344" s="294" t="n"/>
      <c r="F3344" s="295" t="n"/>
      <c r="G3344" s="295" t="n"/>
      <c r="H3344" s="296" t="n"/>
      <c r="I3344" s="295" t="n"/>
      <c r="J3344" s="296" t="n"/>
      <c r="K3344" s="295" t="n"/>
      <c r="L3344" s="297" t="n"/>
      <c r="M3344" s="297">
        <f>'ENS TARDIO 201819'!$K3344-'ENS TARDIO 201819'!$I3344</f>
        <v/>
      </c>
      <c r="N3344" s="295" t="n"/>
      <c r="O3344" s="295" t="n"/>
      <c r="P3344" s="295" t="n"/>
      <c r="Q3344" s="295" t="n"/>
      <c r="R3344" s="295" t="n"/>
      <c r="S3344" s="295" t="n"/>
      <c r="T3344" s="295" t="n"/>
      <c r="U3344" s="295" t="n"/>
      <c r="V3344" s="295" t="n"/>
      <c r="W3344" s="295" t="n"/>
      <c r="X3344" s="290" t="inlineStr">
        <is>
          <t>Plot válido</t>
        </is>
      </c>
    </row>
    <row r="3345" hidden="1" ht="15.75" customHeight="1" s="412">
      <c r="A3345" s="294" t="n"/>
      <c r="B3345" s="294" t="n"/>
      <c r="C3345" s="294" t="n"/>
      <c r="D3345" s="294" t="n"/>
      <c r="E3345" s="294" t="n"/>
      <c r="F3345" s="295" t="n"/>
      <c r="G3345" s="295" t="n"/>
      <c r="H3345" s="296" t="n"/>
      <c r="I3345" s="295" t="n"/>
      <c r="J3345" s="296" t="n"/>
      <c r="K3345" s="295" t="n"/>
      <c r="L3345" s="297" t="n"/>
      <c r="M3345" s="297">
        <f>'ENS TARDIO 201819'!$K3345-'ENS TARDIO 201819'!$I3345</f>
        <v/>
      </c>
      <c r="N3345" s="295" t="n"/>
      <c r="O3345" s="295" t="n"/>
      <c r="P3345" s="295" t="n"/>
      <c r="Q3345" s="295" t="n"/>
      <c r="R3345" s="295" t="n"/>
      <c r="S3345" s="295" t="n"/>
      <c r="T3345" s="295" t="n"/>
      <c r="U3345" s="295" t="n"/>
      <c r="V3345" s="295" t="n"/>
      <c r="W3345" s="295" t="n"/>
      <c r="X3345" s="290" t="inlineStr">
        <is>
          <t>Plot válido</t>
        </is>
      </c>
    </row>
    <row r="3346" hidden="1" ht="15.75" customHeight="1" s="412">
      <c r="A3346" s="294" t="n"/>
      <c r="B3346" s="294" t="n"/>
      <c r="C3346" s="294" t="n"/>
      <c r="D3346" s="294" t="n"/>
      <c r="E3346" s="294" t="n"/>
      <c r="F3346" s="295" t="n"/>
      <c r="G3346" s="295" t="n"/>
      <c r="H3346" s="296" t="n"/>
      <c r="I3346" s="295" t="n"/>
      <c r="J3346" s="296" t="n"/>
      <c r="K3346" s="295" t="n"/>
      <c r="L3346" s="297" t="n"/>
      <c r="M3346" s="297">
        <f>'ENS TARDIO 201819'!$K3346-'ENS TARDIO 201819'!$I3346</f>
        <v/>
      </c>
      <c r="N3346" s="295" t="n"/>
      <c r="O3346" s="295" t="n"/>
      <c r="P3346" s="295" t="n"/>
      <c r="Q3346" s="295" t="n"/>
      <c r="R3346" s="295" t="n"/>
      <c r="S3346" s="295" t="n"/>
      <c r="T3346" s="295" t="n"/>
      <c r="U3346" s="295" t="n"/>
      <c r="V3346" s="295" t="n"/>
      <c r="W3346" s="295" t="n"/>
      <c r="X3346" s="290" t="inlineStr">
        <is>
          <t>Plot válido</t>
        </is>
      </c>
    </row>
    <row r="3347" hidden="1" ht="15.75" customHeight="1" s="412">
      <c r="A3347" s="294" t="n"/>
      <c r="B3347" s="294" t="n"/>
      <c r="C3347" s="294" t="n"/>
      <c r="D3347" s="294" t="n"/>
      <c r="E3347" s="294" t="n"/>
      <c r="F3347" s="295" t="n"/>
      <c r="G3347" s="295" t="n"/>
      <c r="H3347" s="296" t="n"/>
      <c r="I3347" s="295" t="n"/>
      <c r="J3347" s="296" t="n"/>
      <c r="K3347" s="295" t="n"/>
      <c r="L3347" s="297" t="n"/>
      <c r="M3347" s="297">
        <f>'ENS TARDIO 201819'!$K3347-'ENS TARDIO 201819'!$I3347</f>
        <v/>
      </c>
      <c r="N3347" s="295" t="n"/>
      <c r="O3347" s="295" t="n"/>
      <c r="P3347" s="295" t="n"/>
      <c r="Q3347" s="295" t="n"/>
      <c r="R3347" s="295" t="n"/>
      <c r="S3347" s="295" t="n"/>
      <c r="T3347" s="295" t="n"/>
      <c r="U3347" s="295" t="n"/>
      <c r="V3347" s="295" t="n"/>
      <c r="W3347" s="295" t="n"/>
      <c r="X3347" s="290" t="inlineStr">
        <is>
          <t>Plot válido</t>
        </is>
      </c>
    </row>
    <row r="3348" hidden="1" ht="15.75" customHeight="1" s="412">
      <c r="A3348" s="294" t="n"/>
      <c r="B3348" s="294" t="n"/>
      <c r="C3348" s="294" t="n"/>
      <c r="D3348" s="294" t="n"/>
      <c r="E3348" s="294" t="n"/>
      <c r="F3348" s="295" t="n"/>
      <c r="G3348" s="295" t="n"/>
      <c r="H3348" s="296" t="n"/>
      <c r="I3348" s="295" t="n"/>
      <c r="J3348" s="296" t="n"/>
      <c r="K3348" s="295" t="n"/>
      <c r="L3348" s="297" t="n"/>
      <c r="M3348" s="297">
        <f>'ENS TARDIO 201819'!$K3348-'ENS TARDIO 201819'!$I3348</f>
        <v/>
      </c>
      <c r="N3348" s="295" t="n"/>
      <c r="O3348" s="295" t="n"/>
      <c r="P3348" s="295" t="n"/>
      <c r="Q3348" s="295" t="n"/>
      <c r="R3348" s="295" t="n"/>
      <c r="S3348" s="295" t="n"/>
      <c r="T3348" s="295" t="n"/>
      <c r="U3348" s="295" t="n"/>
      <c r="V3348" s="295" t="n"/>
      <c r="W3348" s="295" t="n"/>
      <c r="X3348" s="290" t="inlineStr">
        <is>
          <t>Plot válido</t>
        </is>
      </c>
    </row>
    <row r="3349" hidden="1" ht="15.75" customHeight="1" s="412">
      <c r="A3349" s="294" t="n"/>
      <c r="B3349" s="294" t="n"/>
      <c r="C3349" s="294" t="n"/>
      <c r="D3349" s="294" t="n"/>
      <c r="E3349" s="294" t="n"/>
      <c r="F3349" s="295" t="n"/>
      <c r="G3349" s="295" t="n"/>
      <c r="H3349" s="296" t="n"/>
      <c r="I3349" s="295" t="n"/>
      <c r="J3349" s="296" t="n"/>
      <c r="K3349" s="295" t="n"/>
      <c r="L3349" s="297" t="n"/>
      <c r="M3349" s="297">
        <f>'ENS TARDIO 201819'!$K3349-'ENS TARDIO 201819'!$I3349</f>
        <v/>
      </c>
      <c r="N3349" s="295" t="n"/>
      <c r="O3349" s="295" t="n"/>
      <c r="P3349" s="295" t="n"/>
      <c r="Q3349" s="295" t="n"/>
      <c r="R3349" s="295" t="n"/>
      <c r="S3349" s="295" t="n"/>
      <c r="T3349" s="295" t="n"/>
      <c r="U3349" s="295" t="n"/>
      <c r="V3349" s="295" t="n"/>
      <c r="W3349" s="295" t="n"/>
      <c r="X3349" s="290" t="inlineStr">
        <is>
          <t>Plot válido</t>
        </is>
      </c>
    </row>
    <row r="3350" hidden="1" ht="15.75" customHeight="1" s="412">
      <c r="A3350" s="294" t="n"/>
      <c r="B3350" s="294" t="n"/>
      <c r="C3350" s="294" t="n"/>
      <c r="D3350" s="294" t="n"/>
      <c r="E3350" s="294" t="n"/>
      <c r="F3350" s="295" t="n"/>
      <c r="G3350" s="295" t="n"/>
      <c r="H3350" s="296" t="n"/>
      <c r="I3350" s="295" t="n"/>
      <c r="J3350" s="296" t="n"/>
      <c r="K3350" s="295" t="n"/>
      <c r="L3350" s="297" t="n"/>
      <c r="M3350" s="297">
        <f>'ENS TARDIO 201819'!$K3350-'ENS TARDIO 201819'!$I3350</f>
        <v/>
      </c>
      <c r="N3350" s="295" t="n"/>
      <c r="O3350" s="295" t="n"/>
      <c r="P3350" s="295" t="n"/>
      <c r="Q3350" s="295" t="n"/>
      <c r="R3350" s="295" t="n"/>
      <c r="S3350" s="295" t="n"/>
      <c r="T3350" s="295" t="n"/>
      <c r="U3350" s="295" t="n"/>
      <c r="V3350" s="295" t="n"/>
      <c r="W3350" s="295" t="n"/>
      <c r="X3350" s="290" t="inlineStr">
        <is>
          <t>Plot válido</t>
        </is>
      </c>
    </row>
    <row r="3351" hidden="1" ht="15.75" customHeight="1" s="412">
      <c r="A3351" s="294" t="n"/>
      <c r="B3351" s="294" t="n"/>
      <c r="C3351" s="294" t="n"/>
      <c r="D3351" s="294" t="n"/>
      <c r="E3351" s="294" t="n"/>
      <c r="F3351" s="295" t="n"/>
      <c r="G3351" s="295" t="n"/>
      <c r="H3351" s="296" t="n"/>
      <c r="I3351" s="295" t="n"/>
      <c r="J3351" s="296" t="n"/>
      <c r="K3351" s="295" t="n"/>
      <c r="L3351" s="297" t="n"/>
      <c r="M3351" s="297">
        <f>'ENS TARDIO 201819'!$K3351-'ENS TARDIO 201819'!$I3351</f>
        <v/>
      </c>
      <c r="N3351" s="295" t="n"/>
      <c r="O3351" s="295" t="n"/>
      <c r="P3351" s="295" t="n"/>
      <c r="Q3351" s="295" t="n"/>
      <c r="R3351" s="295" t="n"/>
      <c r="S3351" s="295" t="n"/>
      <c r="T3351" s="295" t="n"/>
      <c r="U3351" s="295" t="n"/>
      <c r="V3351" s="295" t="n"/>
      <c r="W3351" s="295" t="n"/>
      <c r="X3351" s="290" t="inlineStr">
        <is>
          <t>Plot válido</t>
        </is>
      </c>
    </row>
    <row r="3352" hidden="1" ht="15.75" customHeight="1" s="412">
      <c r="A3352" s="294" t="n"/>
      <c r="B3352" s="294" t="n"/>
      <c r="C3352" s="294" t="n"/>
      <c r="D3352" s="294" t="n"/>
      <c r="E3352" s="294" t="n"/>
      <c r="F3352" s="295" t="n"/>
      <c r="G3352" s="295" t="n"/>
      <c r="H3352" s="296" t="n"/>
      <c r="I3352" s="295" t="n"/>
      <c r="J3352" s="296" t="n"/>
      <c r="K3352" s="295" t="n"/>
      <c r="L3352" s="297" t="n"/>
      <c r="M3352" s="297">
        <f>'ENS TARDIO 201819'!$K3352-'ENS TARDIO 201819'!$I3352</f>
        <v/>
      </c>
      <c r="N3352" s="295" t="n"/>
      <c r="O3352" s="295" t="n"/>
      <c r="P3352" s="295" t="n"/>
      <c r="Q3352" s="295" t="n"/>
      <c r="R3352" s="295" t="n"/>
      <c r="S3352" s="295" t="n"/>
      <c r="T3352" s="295" t="n"/>
      <c r="U3352" s="295" t="n"/>
      <c r="V3352" s="295" t="n"/>
      <c r="W3352" s="295" t="n"/>
      <c r="X3352" s="290" t="inlineStr">
        <is>
          <t>Plot válido</t>
        </is>
      </c>
    </row>
    <row r="3353" hidden="1" ht="15.75" customHeight="1" s="412">
      <c r="A3353" s="294" t="n"/>
      <c r="B3353" s="294" t="n"/>
      <c r="C3353" s="294" t="n"/>
      <c r="D3353" s="294" t="n"/>
      <c r="E3353" s="294" t="n"/>
      <c r="F3353" s="295" t="n"/>
      <c r="G3353" s="295" t="n"/>
      <c r="H3353" s="296" t="n"/>
      <c r="I3353" s="295" t="n"/>
      <c r="J3353" s="296" t="n"/>
      <c r="K3353" s="295" t="n"/>
      <c r="L3353" s="297" t="n"/>
      <c r="M3353" s="297">
        <f>'ENS TARDIO 201819'!$K3353-'ENS TARDIO 201819'!$I3353</f>
        <v/>
      </c>
      <c r="N3353" s="295" t="n"/>
      <c r="O3353" s="295" t="n"/>
      <c r="P3353" s="295" t="n"/>
      <c r="Q3353" s="295" t="n"/>
      <c r="R3353" s="295" t="n"/>
      <c r="S3353" s="295" t="n"/>
      <c r="T3353" s="295" t="n"/>
      <c r="U3353" s="295" t="n"/>
      <c r="V3353" s="295" t="n"/>
      <c r="W3353" s="295" t="n"/>
      <c r="X3353" s="290" t="inlineStr">
        <is>
          <t>Plot válido</t>
        </is>
      </c>
    </row>
    <row r="3354" hidden="1" ht="15.75" customHeight="1" s="412">
      <c r="A3354" s="294" t="n"/>
      <c r="B3354" s="294" t="n"/>
      <c r="C3354" s="294" t="n"/>
      <c r="D3354" s="294" t="n"/>
      <c r="E3354" s="294" t="n"/>
      <c r="F3354" s="295" t="n"/>
      <c r="G3354" s="295" t="n"/>
      <c r="H3354" s="296" t="n"/>
      <c r="I3354" s="295" t="n"/>
      <c r="J3354" s="296" t="n"/>
      <c r="K3354" s="295" t="n"/>
      <c r="L3354" s="297" t="n"/>
      <c r="M3354" s="297">
        <f>'ENS TARDIO 201819'!$K3354-'ENS TARDIO 201819'!$I3354</f>
        <v/>
      </c>
      <c r="N3354" s="295" t="n"/>
      <c r="O3354" s="295" t="n"/>
      <c r="P3354" s="295" t="n"/>
      <c r="Q3354" s="295" t="n"/>
      <c r="R3354" s="295" t="n"/>
      <c r="S3354" s="295" t="n"/>
      <c r="T3354" s="295" t="n"/>
      <c r="U3354" s="295" t="n"/>
      <c r="V3354" s="295" t="n"/>
      <c r="W3354" s="295" t="n"/>
      <c r="X3354" s="290" t="inlineStr">
        <is>
          <t>Plot válido</t>
        </is>
      </c>
    </row>
    <row r="3355" hidden="1" ht="15.75" customHeight="1" s="412">
      <c r="A3355" s="294" t="n"/>
      <c r="B3355" s="294" t="n"/>
      <c r="C3355" s="294" t="n"/>
      <c r="D3355" s="294" t="n"/>
      <c r="E3355" s="294" t="n"/>
      <c r="F3355" s="295" t="n"/>
      <c r="G3355" s="295" t="n"/>
      <c r="H3355" s="296" t="n"/>
      <c r="I3355" s="295" t="n"/>
      <c r="J3355" s="296" t="n"/>
      <c r="K3355" s="295" t="n"/>
      <c r="L3355" s="297" t="n"/>
      <c r="M3355" s="297">
        <f>'ENS TARDIO 201819'!$K3355-'ENS TARDIO 201819'!$I3355</f>
        <v/>
      </c>
      <c r="N3355" s="295" t="n"/>
      <c r="O3355" s="295" t="n"/>
      <c r="P3355" s="295" t="n"/>
      <c r="Q3355" s="295" t="n"/>
      <c r="R3355" s="295" t="n"/>
      <c r="S3355" s="295" t="n"/>
      <c r="T3355" s="295" t="n"/>
      <c r="U3355" s="295" t="n"/>
      <c r="V3355" s="295" t="n"/>
      <c r="W3355" s="295" t="n"/>
      <c r="X3355" s="290" t="inlineStr">
        <is>
          <t>Plot válido</t>
        </is>
      </c>
    </row>
    <row r="3356" hidden="1" ht="15.75" customHeight="1" s="412">
      <c r="A3356" s="294" t="n"/>
      <c r="B3356" s="294" t="n"/>
      <c r="C3356" s="294" t="n"/>
      <c r="D3356" s="294" t="n"/>
      <c r="E3356" s="294" t="n"/>
      <c r="F3356" s="295" t="n"/>
      <c r="G3356" s="295" t="n"/>
      <c r="H3356" s="296" t="n"/>
      <c r="I3356" s="295" t="n"/>
      <c r="J3356" s="296" t="n"/>
      <c r="K3356" s="295" t="n"/>
      <c r="L3356" s="297" t="n"/>
      <c r="M3356" s="297">
        <f>'ENS TARDIO 201819'!$K3356-'ENS TARDIO 201819'!$I3356</f>
        <v/>
      </c>
      <c r="N3356" s="295" t="n"/>
      <c r="O3356" s="295" t="n"/>
      <c r="P3356" s="295" t="n"/>
      <c r="Q3356" s="295" t="n"/>
      <c r="R3356" s="295" t="n"/>
      <c r="S3356" s="295" t="n"/>
      <c r="T3356" s="295" t="n"/>
      <c r="U3356" s="295" t="n"/>
      <c r="V3356" s="295" t="n"/>
      <c r="W3356" s="295" t="n"/>
      <c r="X3356" s="290" t="inlineStr">
        <is>
          <t>Plot válido</t>
        </is>
      </c>
    </row>
    <row r="3357" hidden="1" ht="15.75" customHeight="1" s="412">
      <c r="A3357" s="294" t="n"/>
      <c r="B3357" s="294" t="n"/>
      <c r="C3357" s="294" t="n"/>
      <c r="D3357" s="294" t="n"/>
      <c r="E3357" s="294" t="n"/>
      <c r="F3357" s="295" t="n"/>
      <c r="G3357" s="295" t="n"/>
      <c r="H3357" s="296" t="n"/>
      <c r="I3357" s="295" t="n"/>
      <c r="J3357" s="296" t="n"/>
      <c r="K3357" s="295" t="n"/>
      <c r="L3357" s="297" t="n"/>
      <c r="M3357" s="297">
        <f>'ENS TARDIO 201819'!$K3357-'ENS TARDIO 201819'!$I3357</f>
        <v/>
      </c>
      <c r="N3357" s="295" t="n"/>
      <c r="O3357" s="295" t="n"/>
      <c r="P3357" s="295" t="n"/>
      <c r="Q3357" s="295" t="n"/>
      <c r="R3357" s="295" t="n"/>
      <c r="S3357" s="295" t="n"/>
      <c r="T3357" s="295" t="n"/>
      <c r="U3357" s="295" t="n"/>
      <c r="V3357" s="295" t="n"/>
      <c r="W3357" s="295" t="n"/>
      <c r="X3357" s="290" t="inlineStr">
        <is>
          <t>Plot válido</t>
        </is>
      </c>
    </row>
    <row r="3358" hidden="1" ht="15.75" customHeight="1" s="412">
      <c r="A3358" s="294" t="n"/>
      <c r="B3358" s="294" t="n"/>
      <c r="C3358" s="294" t="n"/>
      <c r="D3358" s="294" t="n"/>
      <c r="E3358" s="294" t="n"/>
      <c r="F3358" s="295" t="n"/>
      <c r="G3358" s="295" t="n"/>
      <c r="H3358" s="296" t="n"/>
      <c r="I3358" s="295" t="n"/>
      <c r="J3358" s="296" t="n"/>
      <c r="K3358" s="295" t="n"/>
      <c r="L3358" s="297" t="n"/>
      <c r="M3358" s="297">
        <f>'ENS TARDIO 201819'!$K3358-'ENS TARDIO 201819'!$I3358</f>
        <v/>
      </c>
      <c r="N3358" s="295" t="n"/>
      <c r="O3358" s="295" t="n"/>
      <c r="P3358" s="295" t="n"/>
      <c r="Q3358" s="295" t="n"/>
      <c r="R3358" s="295" t="n"/>
      <c r="S3358" s="295" t="n"/>
      <c r="T3358" s="295" t="n"/>
      <c r="U3358" s="295" t="n"/>
      <c r="V3358" s="295" t="n"/>
      <c r="W3358" s="295" t="n"/>
      <c r="X3358" s="290" t="inlineStr">
        <is>
          <t>Plot válido</t>
        </is>
      </c>
    </row>
    <row r="3359" hidden="1" ht="15.75" customHeight="1" s="412">
      <c r="A3359" s="294" t="n"/>
      <c r="B3359" s="294" t="n"/>
      <c r="C3359" s="294" t="n"/>
      <c r="D3359" s="294" t="n"/>
      <c r="E3359" s="294" t="n"/>
      <c r="F3359" s="295" t="n"/>
      <c r="G3359" s="295" t="n"/>
      <c r="H3359" s="296" t="n"/>
      <c r="I3359" s="295" t="n"/>
      <c r="J3359" s="296" t="n"/>
      <c r="K3359" s="295" t="n"/>
      <c r="L3359" s="297" t="n"/>
      <c r="M3359" s="297">
        <f>'ENS TARDIO 201819'!$K3359-'ENS TARDIO 201819'!$I3359</f>
        <v/>
      </c>
      <c r="N3359" s="295" t="n"/>
      <c r="O3359" s="295" t="n"/>
      <c r="P3359" s="295" t="n"/>
      <c r="Q3359" s="295" t="n"/>
      <c r="R3359" s="295" t="n"/>
      <c r="S3359" s="295" t="n"/>
      <c r="T3359" s="295" t="n"/>
      <c r="U3359" s="295" t="n"/>
      <c r="V3359" s="295" t="n"/>
      <c r="W3359" s="295" t="n"/>
      <c r="X3359" s="290" t="inlineStr">
        <is>
          <t>Plot válido</t>
        </is>
      </c>
    </row>
    <row r="3360" hidden="1" ht="15.75" customHeight="1" s="412">
      <c r="A3360" s="294" t="n"/>
      <c r="B3360" s="294" t="n"/>
      <c r="C3360" s="294" t="n"/>
      <c r="D3360" s="294" t="n"/>
      <c r="E3360" s="294" t="n"/>
      <c r="F3360" s="295" t="n"/>
      <c r="G3360" s="295" t="n"/>
      <c r="H3360" s="296" t="n"/>
      <c r="I3360" s="295" t="n"/>
      <c r="J3360" s="296" t="n"/>
      <c r="K3360" s="295" t="n"/>
      <c r="L3360" s="297" t="n"/>
      <c r="M3360" s="297">
        <f>'ENS TARDIO 201819'!$K3360-'ENS TARDIO 201819'!$I3360</f>
        <v/>
      </c>
      <c r="N3360" s="295" t="n"/>
      <c r="O3360" s="295" t="n"/>
      <c r="P3360" s="295" t="n"/>
      <c r="Q3360" s="295" t="n"/>
      <c r="R3360" s="295" t="n"/>
      <c r="S3360" s="295" t="n"/>
      <c r="T3360" s="295" t="n"/>
      <c r="U3360" s="295" t="n"/>
      <c r="V3360" s="295" t="n"/>
      <c r="W3360" s="295" t="n"/>
      <c r="X3360" s="290" t="inlineStr">
        <is>
          <t>Plot válido</t>
        </is>
      </c>
    </row>
    <row r="3361" hidden="1" ht="15.75" customHeight="1" s="412">
      <c r="A3361" s="294" t="n"/>
      <c r="B3361" s="294" t="n"/>
      <c r="C3361" s="294" t="n"/>
      <c r="D3361" s="294" t="n"/>
      <c r="E3361" s="294" t="n"/>
      <c r="F3361" s="295" t="n"/>
      <c r="G3361" s="295" t="n"/>
      <c r="H3361" s="296" t="n"/>
      <c r="I3361" s="295" t="n"/>
      <c r="J3361" s="296" t="n"/>
      <c r="K3361" s="295" t="n"/>
      <c r="L3361" s="297" t="n"/>
      <c r="M3361" s="297">
        <f>'ENS TARDIO 201819'!$K3361-'ENS TARDIO 201819'!$I3361</f>
        <v/>
      </c>
      <c r="N3361" s="295" t="n"/>
      <c r="O3361" s="295" t="n"/>
      <c r="P3361" s="295" t="n"/>
      <c r="Q3361" s="295" t="n"/>
      <c r="R3361" s="295" t="n"/>
      <c r="S3361" s="295" t="n"/>
      <c r="T3361" s="295" t="n"/>
      <c r="U3361" s="295" t="n"/>
      <c r="V3361" s="295" t="n"/>
      <c r="W3361" s="295" t="n"/>
      <c r="X3361" s="290" t="inlineStr">
        <is>
          <t>Plot válido</t>
        </is>
      </c>
    </row>
    <row r="3362" hidden="1" ht="15.75" customHeight="1" s="412">
      <c r="A3362" s="294" t="n"/>
      <c r="B3362" s="294" t="n"/>
      <c r="C3362" s="294" t="n"/>
      <c r="D3362" s="294" t="n"/>
      <c r="E3362" s="294" t="n"/>
      <c r="F3362" s="295" t="n"/>
      <c r="G3362" s="295" t="n"/>
      <c r="H3362" s="296" t="n"/>
      <c r="I3362" s="295" t="n"/>
      <c r="J3362" s="296" t="n"/>
      <c r="K3362" s="295" t="n"/>
      <c r="L3362" s="297" t="n"/>
      <c r="M3362" s="297">
        <f>'ENS TARDIO 201819'!$K3362-'ENS TARDIO 201819'!$I3362</f>
        <v/>
      </c>
      <c r="N3362" s="295" t="n"/>
      <c r="O3362" s="295" t="n"/>
      <c r="P3362" s="295" t="n"/>
      <c r="Q3362" s="295" t="n"/>
      <c r="R3362" s="295" t="n"/>
      <c r="S3362" s="295" t="n"/>
      <c r="T3362" s="295" t="n"/>
      <c r="U3362" s="295" t="n"/>
      <c r="V3362" s="295" t="n"/>
      <c r="W3362" s="295" t="n"/>
      <c r="X3362" s="290" t="inlineStr">
        <is>
          <t>Plot válido</t>
        </is>
      </c>
    </row>
    <row r="3363" hidden="1" ht="15.75" customHeight="1" s="412">
      <c r="A3363" s="294" t="n"/>
      <c r="B3363" s="294" t="n"/>
      <c r="C3363" s="294" t="n"/>
      <c r="D3363" s="294" t="n"/>
      <c r="E3363" s="294" t="n"/>
      <c r="F3363" s="295" t="n"/>
      <c r="G3363" s="295" t="n"/>
      <c r="H3363" s="296" t="n"/>
      <c r="I3363" s="295" t="n"/>
      <c r="J3363" s="296" t="n"/>
      <c r="K3363" s="295" t="n"/>
      <c r="L3363" s="297" t="n"/>
      <c r="M3363" s="297">
        <f>'ENS TARDIO 201819'!$K3363-'ENS TARDIO 201819'!$I3363</f>
        <v/>
      </c>
      <c r="N3363" s="295" t="n"/>
      <c r="O3363" s="295" t="n"/>
      <c r="P3363" s="295" t="n"/>
      <c r="Q3363" s="295" t="n"/>
      <c r="R3363" s="295" t="n"/>
      <c r="S3363" s="295" t="n"/>
      <c r="T3363" s="295" t="n"/>
      <c r="U3363" s="295" t="n"/>
      <c r="V3363" s="295" t="n"/>
      <c r="W3363" s="295" t="n"/>
      <c r="X3363" s="290" t="inlineStr">
        <is>
          <t>Plot válido</t>
        </is>
      </c>
    </row>
    <row r="3364" hidden="1" ht="15.75" customHeight="1" s="412">
      <c r="A3364" s="294" t="n"/>
      <c r="B3364" s="294" t="n"/>
      <c r="C3364" s="294" t="n"/>
      <c r="D3364" s="294" t="n"/>
      <c r="E3364" s="294" t="n"/>
      <c r="F3364" s="295" t="n"/>
      <c r="G3364" s="295" t="n"/>
      <c r="H3364" s="296" t="n"/>
      <c r="I3364" s="295" t="n"/>
      <c r="J3364" s="296" t="n"/>
      <c r="K3364" s="295" t="n"/>
      <c r="L3364" s="297" t="n"/>
      <c r="M3364" s="297">
        <f>'ENS TARDIO 201819'!$K3364-'ENS TARDIO 201819'!$I3364</f>
        <v/>
      </c>
      <c r="N3364" s="295" t="n"/>
      <c r="O3364" s="295" t="n"/>
      <c r="P3364" s="295" t="n"/>
      <c r="Q3364" s="295" t="n"/>
      <c r="R3364" s="295" t="n"/>
      <c r="S3364" s="295" t="n"/>
      <c r="T3364" s="295" t="n"/>
      <c r="U3364" s="295" t="n"/>
      <c r="V3364" s="295" t="n"/>
      <c r="W3364" s="295" t="n"/>
      <c r="X3364" s="290" t="inlineStr">
        <is>
          <t>Plot válido</t>
        </is>
      </c>
    </row>
    <row r="3365" hidden="1" ht="15.75" customHeight="1" s="412">
      <c r="A3365" s="294" t="n"/>
      <c r="B3365" s="294" t="n"/>
      <c r="C3365" s="294" t="n"/>
      <c r="D3365" s="294" t="n"/>
      <c r="E3365" s="294" t="n"/>
      <c r="F3365" s="295" t="n"/>
      <c r="G3365" s="295" t="n"/>
      <c r="H3365" s="296" t="n"/>
      <c r="I3365" s="295" t="n"/>
      <c r="J3365" s="296" t="n"/>
      <c r="K3365" s="295" t="n"/>
      <c r="L3365" s="297" t="n"/>
      <c r="M3365" s="297">
        <f>'ENS TARDIO 201819'!$K3365-'ENS TARDIO 201819'!$I3365</f>
        <v/>
      </c>
      <c r="N3365" s="295" t="n"/>
      <c r="O3365" s="295" t="n"/>
      <c r="P3365" s="295" t="n"/>
      <c r="Q3365" s="295" t="n"/>
      <c r="R3365" s="295" t="n"/>
      <c r="S3365" s="295" t="n"/>
      <c r="T3365" s="295" t="n"/>
      <c r="U3365" s="295" t="n"/>
      <c r="V3365" s="295" t="n"/>
      <c r="W3365" s="295" t="n"/>
      <c r="X3365" s="290" t="inlineStr">
        <is>
          <t>Plot válido</t>
        </is>
      </c>
    </row>
    <row r="3366" hidden="1" ht="15.75" customHeight="1" s="412">
      <c r="A3366" s="294" t="n"/>
      <c r="B3366" s="294" t="n"/>
      <c r="C3366" s="294" t="n"/>
      <c r="D3366" s="294" t="n"/>
      <c r="E3366" s="294" t="n"/>
      <c r="F3366" s="295" t="n"/>
      <c r="G3366" s="295" t="n"/>
      <c r="H3366" s="296" t="n"/>
      <c r="I3366" s="295" t="n"/>
      <c r="J3366" s="296" t="n"/>
      <c r="K3366" s="295" t="n"/>
      <c r="L3366" s="297" t="n"/>
      <c r="M3366" s="297">
        <f>'ENS TARDIO 201819'!$K3366-'ENS TARDIO 201819'!$I3366</f>
        <v/>
      </c>
      <c r="N3366" s="295" t="n"/>
      <c r="O3366" s="295" t="n"/>
      <c r="P3366" s="295" t="n"/>
      <c r="Q3366" s="295" t="n"/>
      <c r="R3366" s="295" t="n"/>
      <c r="S3366" s="295" t="n"/>
      <c r="T3366" s="295" t="n"/>
      <c r="U3366" s="295" t="n"/>
      <c r="V3366" s="295" t="n"/>
      <c r="W3366" s="295" t="n"/>
      <c r="X3366" s="290" t="inlineStr">
        <is>
          <t>Plot válido</t>
        </is>
      </c>
    </row>
    <row r="3367" hidden="1" ht="15.75" customHeight="1" s="412">
      <c r="A3367" s="294" t="n"/>
      <c r="B3367" s="294" t="n"/>
      <c r="C3367" s="294" t="n"/>
      <c r="D3367" s="294" t="n"/>
      <c r="E3367" s="294" t="n"/>
      <c r="F3367" s="295" t="n"/>
      <c r="G3367" s="295" t="n"/>
      <c r="H3367" s="296" t="n"/>
      <c r="I3367" s="295" t="n"/>
      <c r="J3367" s="296" t="n"/>
      <c r="K3367" s="295" t="n"/>
      <c r="L3367" s="297" t="n"/>
      <c r="M3367" s="297">
        <f>'ENS TARDIO 201819'!$K3367-'ENS TARDIO 201819'!$I3367</f>
        <v/>
      </c>
      <c r="N3367" s="295" t="n"/>
      <c r="O3367" s="295" t="n"/>
      <c r="P3367" s="295" t="n"/>
      <c r="Q3367" s="295" t="n"/>
      <c r="R3367" s="295" t="n"/>
      <c r="S3367" s="295" t="n"/>
      <c r="T3367" s="295" t="n"/>
      <c r="U3367" s="295" t="n"/>
      <c r="V3367" s="295" t="n"/>
      <c r="W3367" s="295" t="n"/>
      <c r="X3367" s="290" t="inlineStr">
        <is>
          <t>Se descarta</t>
        </is>
      </c>
    </row>
    <row r="3368" hidden="1" ht="15.75" customHeight="1" s="412">
      <c r="A3368" s="294" t="n"/>
      <c r="B3368" s="294" t="n"/>
      <c r="C3368" s="294" t="n"/>
      <c r="D3368" s="294" t="n"/>
      <c r="E3368" s="294" t="n"/>
      <c r="F3368" s="295" t="n"/>
      <c r="G3368" s="295" t="n"/>
      <c r="H3368" s="296" t="n"/>
      <c r="I3368" s="295" t="n"/>
      <c r="J3368" s="296" t="n"/>
      <c r="K3368" s="295" t="n"/>
      <c r="L3368" s="297" t="n"/>
      <c r="M3368" s="297">
        <f>'ENS TARDIO 201819'!$K3368-'ENS TARDIO 201819'!$I3368</f>
        <v/>
      </c>
      <c r="N3368" s="295" t="n"/>
      <c r="O3368" s="295" t="n"/>
      <c r="P3368" s="295" t="n"/>
      <c r="Q3368" s="295" t="n"/>
      <c r="R3368" s="295" t="n"/>
      <c r="S3368" s="295" t="n"/>
      <c r="T3368" s="295" t="n"/>
      <c r="U3368" s="295" t="n"/>
      <c r="V3368" s="295" t="n"/>
      <c r="W3368" s="295" t="n"/>
      <c r="X3368" s="290" t="inlineStr">
        <is>
          <t>Se descarta</t>
        </is>
      </c>
    </row>
    <row r="3369" hidden="1" ht="15.75" customHeight="1" s="412">
      <c r="A3369" s="294" t="n"/>
      <c r="B3369" s="294" t="n"/>
      <c r="C3369" s="294" t="n"/>
      <c r="D3369" s="294" t="n"/>
      <c r="E3369" s="294" t="n"/>
      <c r="F3369" s="295" t="n"/>
      <c r="G3369" s="295" t="n"/>
      <c r="H3369" s="296" t="n"/>
      <c r="I3369" s="295" t="n"/>
      <c r="J3369" s="296" t="n"/>
      <c r="K3369" s="295" t="n"/>
      <c r="L3369" s="297" t="n"/>
      <c r="M3369" s="297">
        <f>'ENS TARDIO 201819'!$K3369-'ENS TARDIO 201819'!$I3369</f>
        <v/>
      </c>
      <c r="N3369" s="295" t="n"/>
      <c r="O3369" s="295" t="n"/>
      <c r="P3369" s="295" t="n"/>
      <c r="Q3369" s="295" t="n"/>
      <c r="R3369" s="295" t="n"/>
      <c r="S3369" s="295" t="n"/>
      <c r="T3369" s="295" t="n"/>
      <c r="U3369" s="295" t="n"/>
      <c r="V3369" s="295" t="n"/>
      <c r="W3369" s="295" t="n"/>
      <c r="X3369" s="290" t="inlineStr">
        <is>
          <t>Se descarta</t>
        </is>
      </c>
    </row>
    <row r="3370" hidden="1" ht="15.75" customHeight="1" s="412">
      <c r="A3370" s="294" t="n"/>
      <c r="B3370" s="294" t="n"/>
      <c r="C3370" s="294" t="n"/>
      <c r="D3370" s="294" t="n"/>
      <c r="E3370" s="294" t="n"/>
      <c r="F3370" s="295" t="n"/>
      <c r="G3370" s="295" t="n"/>
      <c r="H3370" s="296" t="n"/>
      <c r="I3370" s="295" t="n"/>
      <c r="J3370" s="296" t="n"/>
      <c r="K3370" s="295" t="n"/>
      <c r="L3370" s="297" t="n"/>
      <c r="M3370" s="297">
        <f>'ENS TARDIO 201819'!$K3370-'ENS TARDIO 201819'!$I3370</f>
        <v/>
      </c>
      <c r="N3370" s="295" t="n"/>
      <c r="O3370" s="295" t="n"/>
      <c r="P3370" s="295" t="n"/>
      <c r="Q3370" s="295" t="n"/>
      <c r="R3370" s="295" t="n"/>
      <c r="S3370" s="295" t="n"/>
      <c r="T3370" s="295" t="n"/>
      <c r="U3370" s="295" t="n"/>
      <c r="V3370" s="295" t="n"/>
      <c r="W3370" s="295" t="n"/>
      <c r="X3370" s="290" t="inlineStr">
        <is>
          <t>Se descarta</t>
        </is>
      </c>
    </row>
    <row r="3371" hidden="1" ht="15.75" customHeight="1" s="412">
      <c r="A3371" s="294" t="n"/>
      <c r="B3371" s="294" t="n"/>
      <c r="C3371" s="294" t="n"/>
      <c r="D3371" s="294" t="n"/>
      <c r="E3371" s="294" t="n"/>
      <c r="F3371" s="295" t="n"/>
      <c r="G3371" s="295" t="n"/>
      <c r="H3371" s="296" t="n"/>
      <c r="I3371" s="295" t="n"/>
      <c r="J3371" s="296" t="n"/>
      <c r="K3371" s="295" t="n"/>
      <c r="L3371" s="297" t="n"/>
      <c r="M3371" s="297">
        <f>'ENS TARDIO 201819'!$K3371-'ENS TARDIO 201819'!$I3371</f>
        <v/>
      </c>
      <c r="N3371" s="295" t="n"/>
      <c r="O3371" s="295" t="n"/>
      <c r="P3371" s="295" t="n"/>
      <c r="Q3371" s="295" t="n"/>
      <c r="R3371" s="295" t="n"/>
      <c r="S3371" s="295" t="n"/>
      <c r="T3371" s="295" t="n"/>
      <c r="U3371" s="295" t="n"/>
      <c r="V3371" s="295" t="n"/>
      <c r="W3371" s="295" t="n"/>
      <c r="X3371" s="290" t="inlineStr">
        <is>
          <t>Se descarta</t>
        </is>
      </c>
    </row>
    <row r="3372" hidden="1" ht="15.75" customHeight="1" s="412">
      <c r="A3372" s="294" t="n"/>
      <c r="B3372" s="294" t="n"/>
      <c r="C3372" s="294" t="n"/>
      <c r="D3372" s="294" t="n"/>
      <c r="E3372" s="294" t="n"/>
      <c r="F3372" s="295" t="n"/>
      <c r="G3372" s="295" t="n"/>
      <c r="H3372" s="296" t="n"/>
      <c r="I3372" s="295" t="n"/>
      <c r="J3372" s="296" t="n"/>
      <c r="K3372" s="295" t="n"/>
      <c r="L3372" s="297" t="n"/>
      <c r="M3372" s="297">
        <f>'ENS TARDIO 201819'!$K3372-'ENS TARDIO 201819'!$I3372</f>
        <v/>
      </c>
      <c r="N3372" s="295" t="n"/>
      <c r="O3372" s="295" t="n"/>
      <c r="P3372" s="295" t="n"/>
      <c r="Q3372" s="295" t="n"/>
      <c r="R3372" s="295" t="n"/>
      <c r="S3372" s="295" t="n"/>
      <c r="T3372" s="295" t="n"/>
      <c r="U3372" s="295" t="n"/>
      <c r="V3372" s="295" t="n"/>
      <c r="W3372" s="295" t="n"/>
      <c r="X3372" s="290" t="inlineStr">
        <is>
          <t>Se descarta</t>
        </is>
      </c>
    </row>
    <row r="3373" hidden="1" ht="15.75" customHeight="1" s="412">
      <c r="A3373" s="294" t="n"/>
      <c r="B3373" s="294" t="n"/>
      <c r="C3373" s="294" t="n"/>
      <c r="D3373" s="294" t="n"/>
      <c r="E3373" s="294" t="n"/>
      <c r="F3373" s="295" t="n"/>
      <c r="G3373" s="295" t="n"/>
      <c r="H3373" s="296" t="n"/>
      <c r="I3373" s="295" t="n"/>
      <c r="J3373" s="296" t="n"/>
      <c r="K3373" s="295" t="n"/>
      <c r="L3373" s="297" t="n"/>
      <c r="M3373" s="297">
        <f>'ENS TARDIO 201819'!$K3373-'ENS TARDIO 201819'!$I3373</f>
        <v/>
      </c>
      <c r="N3373" s="295" t="n"/>
      <c r="O3373" s="295" t="n"/>
      <c r="P3373" s="295" t="n"/>
      <c r="Q3373" s="295" t="n"/>
      <c r="R3373" s="295" t="n"/>
      <c r="S3373" s="295" t="n"/>
      <c r="T3373" s="295" t="n"/>
      <c r="U3373" s="295" t="n"/>
      <c r="V3373" s="295" t="n"/>
      <c r="W3373" s="295" t="n"/>
      <c r="X3373" s="290" t="inlineStr">
        <is>
          <t>Se descarta</t>
        </is>
      </c>
    </row>
    <row r="3374" hidden="1" ht="15.75" customHeight="1" s="412">
      <c r="A3374" s="294" t="n"/>
      <c r="B3374" s="294" t="n"/>
      <c r="C3374" s="294" t="n"/>
      <c r="D3374" s="294" t="n"/>
      <c r="E3374" s="294" t="n"/>
      <c r="F3374" s="295" t="n"/>
      <c r="G3374" s="295" t="n"/>
      <c r="H3374" s="296" t="n"/>
      <c r="I3374" s="295" t="n"/>
      <c r="J3374" s="296" t="n"/>
      <c r="K3374" s="295" t="n"/>
      <c r="L3374" s="297" t="n"/>
      <c r="M3374" s="297">
        <f>'ENS TARDIO 201819'!$K3374-'ENS TARDIO 201819'!$I3374</f>
        <v/>
      </c>
      <c r="N3374" s="295" t="n"/>
      <c r="O3374" s="295" t="n"/>
      <c r="P3374" s="295" t="n"/>
      <c r="Q3374" s="295" t="n"/>
      <c r="R3374" s="295" t="n"/>
      <c r="S3374" s="295" t="n"/>
      <c r="T3374" s="295" t="n"/>
      <c r="U3374" s="295" t="n"/>
      <c r="V3374" s="295" t="n"/>
      <c r="W3374" s="295" t="n"/>
      <c r="X3374" s="290" t="inlineStr">
        <is>
          <t>Se descarta</t>
        </is>
      </c>
    </row>
    <row r="3375" hidden="1" ht="15.75" customHeight="1" s="412">
      <c r="A3375" s="294" t="n"/>
      <c r="B3375" s="294" t="n"/>
      <c r="C3375" s="294" t="n"/>
      <c r="D3375" s="294" t="n"/>
      <c r="E3375" s="294" t="n"/>
      <c r="F3375" s="295" t="n"/>
      <c r="G3375" s="295" t="n"/>
      <c r="H3375" s="296" t="n"/>
      <c r="I3375" s="295" t="n"/>
      <c r="J3375" s="296" t="n"/>
      <c r="K3375" s="295" t="n"/>
      <c r="L3375" s="297" t="n"/>
      <c r="M3375" s="297">
        <f>'ENS TARDIO 201819'!$K3375-'ENS TARDIO 201819'!$I3375</f>
        <v/>
      </c>
      <c r="N3375" s="295" t="n"/>
      <c r="O3375" s="295" t="n"/>
      <c r="P3375" s="295" t="n"/>
      <c r="Q3375" s="295" t="n"/>
      <c r="R3375" s="295" t="n"/>
      <c r="S3375" s="295" t="n"/>
      <c r="T3375" s="295" t="n"/>
      <c r="U3375" s="295" t="n"/>
      <c r="V3375" s="295" t="n"/>
      <c r="W3375" s="295" t="n"/>
      <c r="X3375" s="290" t="inlineStr">
        <is>
          <t>Se descarta</t>
        </is>
      </c>
    </row>
    <row r="3376" hidden="1" ht="15.75" customHeight="1" s="412">
      <c r="A3376" s="294" t="n"/>
      <c r="B3376" s="294" t="n"/>
      <c r="C3376" s="294" t="n"/>
      <c r="D3376" s="294" t="n"/>
      <c r="E3376" s="294" t="n"/>
      <c r="F3376" s="295" t="n"/>
      <c r="G3376" s="295" t="n"/>
      <c r="H3376" s="296" t="n"/>
      <c r="I3376" s="295" t="n"/>
      <c r="J3376" s="296" t="n"/>
      <c r="K3376" s="295" t="n"/>
      <c r="L3376" s="297" t="n"/>
      <c r="M3376" s="297">
        <f>'ENS TARDIO 201819'!$K3376-'ENS TARDIO 201819'!$I3376</f>
        <v/>
      </c>
      <c r="N3376" s="295" t="n"/>
      <c r="O3376" s="295" t="n"/>
      <c r="P3376" s="295" t="n"/>
      <c r="Q3376" s="295" t="n"/>
      <c r="R3376" s="295" t="n"/>
      <c r="S3376" s="295" t="n"/>
      <c r="T3376" s="295" t="n"/>
      <c r="U3376" s="295" t="n"/>
      <c r="V3376" s="295" t="n"/>
      <c r="W3376" s="295" t="n"/>
      <c r="X3376" s="290" t="inlineStr">
        <is>
          <t>Se descarta</t>
        </is>
      </c>
    </row>
    <row r="3377" hidden="1" ht="15.75" customHeight="1" s="412">
      <c r="A3377" s="294" t="n"/>
      <c r="B3377" s="294" t="n"/>
      <c r="C3377" s="294" t="n"/>
      <c r="D3377" s="294" t="n"/>
      <c r="E3377" s="294" t="n"/>
      <c r="F3377" s="295" t="n"/>
      <c r="G3377" s="295" t="n"/>
      <c r="H3377" s="296" t="n"/>
      <c r="I3377" s="295" t="n"/>
      <c r="J3377" s="296" t="n"/>
      <c r="K3377" s="295" t="n"/>
      <c r="L3377" s="297" t="n"/>
      <c r="M3377" s="297">
        <f>'ENS TARDIO 201819'!$K3377-'ENS TARDIO 201819'!$I3377</f>
        <v/>
      </c>
      <c r="N3377" s="295" t="n"/>
      <c r="O3377" s="295" t="n"/>
      <c r="P3377" s="295" t="n"/>
      <c r="Q3377" s="295" t="n"/>
      <c r="R3377" s="295" t="n"/>
      <c r="S3377" s="295" t="n"/>
      <c r="T3377" s="295" t="n"/>
      <c r="U3377" s="295" t="n"/>
      <c r="V3377" s="295" t="n"/>
      <c r="W3377" s="295" t="n"/>
      <c r="X3377" s="290" t="inlineStr">
        <is>
          <t>Plot válido</t>
        </is>
      </c>
    </row>
    <row r="3378" hidden="1" ht="15.75" customHeight="1" s="412">
      <c r="A3378" s="294" t="n"/>
      <c r="B3378" s="294" t="n"/>
      <c r="C3378" s="294" t="n"/>
      <c r="D3378" s="294" t="n"/>
      <c r="E3378" s="294" t="n"/>
      <c r="F3378" s="295" t="n"/>
      <c r="G3378" s="295" t="n"/>
      <c r="H3378" s="296" t="n"/>
      <c r="I3378" s="295" t="n"/>
      <c r="J3378" s="296" t="n"/>
      <c r="K3378" s="295" t="n"/>
      <c r="L3378" s="297" t="n"/>
      <c r="M3378" s="297">
        <f>'ENS TARDIO 201819'!$K3378-'ENS TARDIO 201819'!$I3378</f>
        <v/>
      </c>
      <c r="N3378" s="295" t="n"/>
      <c r="O3378" s="295" t="n"/>
      <c r="P3378" s="295" t="n"/>
      <c r="Q3378" s="295" t="n"/>
      <c r="R3378" s="295" t="n"/>
      <c r="S3378" s="295" t="n"/>
      <c r="T3378" s="295" t="n"/>
      <c r="U3378" s="295" t="n"/>
      <c r="V3378" s="295" t="n"/>
      <c r="W3378" s="295" t="n"/>
      <c r="X3378" s="290" t="inlineStr">
        <is>
          <t>Plot válido</t>
        </is>
      </c>
    </row>
    <row r="3379" hidden="1" ht="15.75" customHeight="1" s="412">
      <c r="A3379" s="294" t="n"/>
      <c r="B3379" s="294" t="n"/>
      <c r="C3379" s="294" t="n"/>
      <c r="D3379" s="294" t="n"/>
      <c r="E3379" s="294" t="n"/>
      <c r="F3379" s="295" t="n"/>
      <c r="G3379" s="295" t="n"/>
      <c r="H3379" s="296" t="n"/>
      <c r="I3379" s="295" t="n"/>
      <c r="J3379" s="296" t="n"/>
      <c r="K3379" s="295" t="n"/>
      <c r="L3379" s="297" t="n"/>
      <c r="M3379" s="297">
        <f>'ENS TARDIO 201819'!$K3379-'ENS TARDIO 201819'!$I3379</f>
        <v/>
      </c>
      <c r="N3379" s="295" t="n"/>
      <c r="O3379" s="295" t="n"/>
      <c r="P3379" s="295" t="n"/>
      <c r="Q3379" s="295" t="n"/>
      <c r="R3379" s="295" t="n"/>
      <c r="S3379" s="295" t="n"/>
      <c r="T3379" s="295" t="n"/>
      <c r="U3379" s="295" t="n"/>
      <c r="V3379" s="295" t="n"/>
      <c r="W3379" s="295" t="n"/>
      <c r="X3379" s="290" t="inlineStr">
        <is>
          <t>Plot válido</t>
        </is>
      </c>
    </row>
    <row r="3380" hidden="1" ht="15.75" customHeight="1" s="412">
      <c r="A3380" s="294" t="n"/>
      <c r="B3380" s="294" t="n"/>
      <c r="C3380" s="294" t="n"/>
      <c r="D3380" s="294" t="n"/>
      <c r="E3380" s="294" t="n"/>
      <c r="F3380" s="295" t="n"/>
      <c r="G3380" s="295" t="n"/>
      <c r="H3380" s="296" t="n"/>
      <c r="I3380" s="295" t="n"/>
      <c r="J3380" s="296" t="n"/>
      <c r="K3380" s="295" t="n"/>
      <c r="L3380" s="297" t="n"/>
      <c r="M3380" s="297">
        <f>'ENS TARDIO 201819'!$K3380-'ENS TARDIO 201819'!$I3380</f>
        <v/>
      </c>
      <c r="N3380" s="295" t="n"/>
      <c r="O3380" s="295" t="n"/>
      <c r="P3380" s="295" t="n"/>
      <c r="Q3380" s="295" t="n"/>
      <c r="R3380" s="295" t="n"/>
      <c r="S3380" s="295" t="n"/>
      <c r="T3380" s="295" t="n"/>
      <c r="U3380" s="295" t="n"/>
      <c r="V3380" s="295" t="n"/>
      <c r="W3380" s="295" t="n"/>
      <c r="X3380" s="290" t="inlineStr">
        <is>
          <t>Plot válido</t>
        </is>
      </c>
    </row>
    <row r="3381" hidden="1" ht="15.75" customHeight="1" s="412">
      <c r="A3381" s="294" t="n"/>
      <c r="B3381" s="294" t="n"/>
      <c r="C3381" s="294" t="n"/>
      <c r="D3381" s="294" t="n"/>
      <c r="E3381" s="294" t="n"/>
      <c r="F3381" s="295" t="n"/>
      <c r="G3381" s="295" t="n"/>
      <c r="H3381" s="296" t="n"/>
      <c r="I3381" s="295" t="n"/>
      <c r="J3381" s="296" t="n"/>
      <c r="K3381" s="295" t="n"/>
      <c r="L3381" s="297" t="n"/>
      <c r="M3381" s="297">
        <f>'ENS TARDIO 201819'!$K3381-'ENS TARDIO 201819'!$I3381</f>
        <v/>
      </c>
      <c r="N3381" s="295" t="n"/>
      <c r="O3381" s="295" t="n"/>
      <c r="P3381" s="295" t="n"/>
      <c r="Q3381" s="295" t="n"/>
      <c r="R3381" s="295" t="n"/>
      <c r="S3381" s="295" t="n"/>
      <c r="T3381" s="295" t="n"/>
      <c r="U3381" s="295" t="n"/>
      <c r="V3381" s="295" t="n"/>
      <c r="W3381" s="295" t="n"/>
      <c r="X3381" s="290" t="inlineStr">
        <is>
          <t>Plot válido</t>
        </is>
      </c>
    </row>
    <row r="3382" hidden="1" ht="15.75" customHeight="1" s="412">
      <c r="A3382" s="294" t="n"/>
      <c r="B3382" s="294" t="n"/>
      <c r="C3382" s="294" t="n"/>
      <c r="D3382" s="294" t="n"/>
      <c r="E3382" s="294" t="n"/>
      <c r="F3382" s="295" t="n"/>
      <c r="G3382" s="295" t="n"/>
      <c r="H3382" s="296" t="n"/>
      <c r="I3382" s="295" t="n"/>
      <c r="J3382" s="296" t="n"/>
      <c r="K3382" s="295" t="n"/>
      <c r="L3382" s="297" t="n"/>
      <c r="M3382" s="297">
        <f>'ENS TARDIO 201819'!$K3382-'ENS TARDIO 201819'!$I3382</f>
        <v/>
      </c>
      <c r="N3382" s="295" t="n"/>
      <c r="O3382" s="295" t="n"/>
      <c r="P3382" s="295" t="n"/>
      <c r="Q3382" s="295" t="n"/>
      <c r="R3382" s="295" t="n"/>
      <c r="S3382" s="295" t="n"/>
      <c r="T3382" s="295" t="n"/>
      <c r="U3382" s="295" t="n"/>
      <c r="V3382" s="295" t="n"/>
      <c r="W3382" s="295" t="n"/>
      <c r="X3382" s="290" t="inlineStr">
        <is>
          <t>Plot válido</t>
        </is>
      </c>
    </row>
    <row r="3383" hidden="1" ht="15.75" customHeight="1" s="412">
      <c r="A3383" s="294" t="n"/>
      <c r="B3383" s="294" t="n"/>
      <c r="C3383" s="294" t="n"/>
      <c r="D3383" s="294" t="n"/>
      <c r="E3383" s="294" t="n"/>
      <c r="F3383" s="295" t="n"/>
      <c r="G3383" s="295" t="n"/>
      <c r="H3383" s="296" t="n"/>
      <c r="I3383" s="295" t="n"/>
      <c r="J3383" s="296" t="n"/>
      <c r="K3383" s="295" t="n"/>
      <c r="L3383" s="297" t="n"/>
      <c r="M3383" s="297">
        <f>'ENS TARDIO 201819'!$K3383-'ENS TARDIO 201819'!$I3383</f>
        <v/>
      </c>
      <c r="N3383" s="295" t="n"/>
      <c r="O3383" s="295" t="n"/>
      <c r="P3383" s="295" t="n"/>
      <c r="Q3383" s="295" t="n"/>
      <c r="R3383" s="295" t="n"/>
      <c r="S3383" s="295" t="n"/>
      <c r="T3383" s="295" t="n"/>
      <c r="U3383" s="295" t="n"/>
      <c r="V3383" s="295" t="n"/>
      <c r="W3383" s="295" t="n"/>
      <c r="X3383" s="290" t="inlineStr">
        <is>
          <t>Plot válido</t>
        </is>
      </c>
    </row>
    <row r="3384" hidden="1" ht="15.75" customHeight="1" s="412">
      <c r="A3384" s="294" t="n"/>
      <c r="B3384" s="294" t="n"/>
      <c r="C3384" s="294" t="n"/>
      <c r="D3384" s="294" t="n"/>
      <c r="E3384" s="294" t="n"/>
      <c r="F3384" s="295" t="n"/>
      <c r="G3384" s="295" t="n"/>
      <c r="H3384" s="296" t="n"/>
      <c r="I3384" s="295" t="n"/>
      <c r="J3384" s="296" t="n"/>
      <c r="K3384" s="295" t="n"/>
      <c r="L3384" s="297" t="n"/>
      <c r="M3384" s="297">
        <f>'ENS TARDIO 201819'!$K3384-'ENS TARDIO 201819'!$I3384</f>
        <v/>
      </c>
      <c r="N3384" s="295" t="n"/>
      <c r="O3384" s="295" t="n"/>
      <c r="P3384" s="295" t="n"/>
      <c r="Q3384" s="295" t="n"/>
      <c r="R3384" s="295" t="n"/>
      <c r="S3384" s="295" t="n"/>
      <c r="T3384" s="295" t="n"/>
      <c r="U3384" s="295" t="n"/>
      <c r="V3384" s="295" t="n"/>
      <c r="W3384" s="295" t="n"/>
      <c r="X3384" s="290" t="inlineStr">
        <is>
          <t>Plot válido</t>
        </is>
      </c>
    </row>
    <row r="3385" hidden="1" ht="15.75" customHeight="1" s="412">
      <c r="A3385" s="294" t="n"/>
      <c r="B3385" s="294" t="n"/>
      <c r="C3385" s="294" t="n"/>
      <c r="D3385" s="294" t="n"/>
      <c r="E3385" s="294" t="n"/>
      <c r="F3385" s="295" t="n"/>
      <c r="G3385" s="295" t="n"/>
      <c r="H3385" s="296" t="n"/>
      <c r="I3385" s="295" t="n"/>
      <c r="J3385" s="296" t="n"/>
      <c r="K3385" s="295" t="n"/>
      <c r="L3385" s="297" t="n"/>
      <c r="M3385" s="297">
        <f>'ENS TARDIO 201819'!$K3385-'ENS TARDIO 201819'!$I3385</f>
        <v/>
      </c>
      <c r="N3385" s="295" t="n"/>
      <c r="O3385" s="295" t="n"/>
      <c r="P3385" s="295" t="n"/>
      <c r="Q3385" s="295" t="n"/>
      <c r="R3385" s="295" t="n"/>
      <c r="S3385" s="295" t="n"/>
      <c r="T3385" s="295" t="n"/>
      <c r="U3385" s="295" t="n"/>
      <c r="V3385" s="295" t="n"/>
      <c r="W3385" s="295" t="n"/>
      <c r="X3385" s="290" t="inlineStr">
        <is>
          <t>Plot válido</t>
        </is>
      </c>
    </row>
    <row r="3386" hidden="1" ht="15.75" customHeight="1" s="412">
      <c r="A3386" s="294" t="n"/>
      <c r="B3386" s="294" t="n"/>
      <c r="C3386" s="294" t="n"/>
      <c r="D3386" s="294" t="n"/>
      <c r="E3386" s="294" t="n"/>
      <c r="F3386" s="295" t="n"/>
      <c r="G3386" s="295" t="n"/>
      <c r="H3386" s="296" t="n"/>
      <c r="I3386" s="295" t="n"/>
      <c r="J3386" s="296" t="n"/>
      <c r="K3386" s="295" t="n"/>
      <c r="L3386" s="297" t="n"/>
      <c r="M3386" s="297">
        <f>'ENS TARDIO 201819'!$K3386-'ENS TARDIO 201819'!$I3386</f>
        <v/>
      </c>
      <c r="N3386" s="295" t="n"/>
      <c r="O3386" s="295" t="n"/>
      <c r="P3386" s="295" t="n"/>
      <c r="Q3386" s="295" t="n"/>
      <c r="R3386" s="295" t="n"/>
      <c r="S3386" s="295" t="n"/>
      <c r="T3386" s="295" t="n"/>
      <c r="U3386" s="295" t="n"/>
      <c r="V3386" s="295" t="n"/>
      <c r="W3386" s="295" t="n"/>
      <c r="X3386" s="290" t="inlineStr">
        <is>
          <t>Plot válido</t>
        </is>
      </c>
    </row>
    <row r="3387" hidden="1" ht="15.75" customHeight="1" s="412">
      <c r="A3387" s="294" t="n"/>
      <c r="B3387" s="294" t="n"/>
      <c r="C3387" s="294" t="n"/>
      <c r="D3387" s="294" t="n"/>
      <c r="E3387" s="294" t="n"/>
      <c r="F3387" s="295" t="n"/>
      <c r="G3387" s="295" t="n"/>
      <c r="H3387" s="296" t="n"/>
      <c r="I3387" s="295" t="n"/>
      <c r="J3387" s="296" t="n"/>
      <c r="K3387" s="295" t="n"/>
      <c r="L3387" s="297" t="n"/>
      <c r="M3387" s="297">
        <f>'ENS TARDIO 201819'!$K3387-'ENS TARDIO 201819'!$I3387</f>
        <v/>
      </c>
      <c r="N3387" s="295" t="n"/>
      <c r="O3387" s="295" t="n"/>
      <c r="P3387" s="295" t="n"/>
      <c r="Q3387" s="295" t="n"/>
      <c r="R3387" s="295" t="n"/>
      <c r="S3387" s="295" t="n"/>
      <c r="T3387" s="295" t="n"/>
      <c r="U3387" s="295" t="n"/>
      <c r="V3387" s="295" t="n"/>
      <c r="W3387" s="295" t="n"/>
      <c r="X3387" s="290" t="inlineStr">
        <is>
          <t>Se descarta</t>
        </is>
      </c>
    </row>
    <row r="3388" hidden="1" ht="15.75" customHeight="1" s="412">
      <c r="A3388" s="294" t="n"/>
      <c r="B3388" s="294" t="n"/>
      <c r="C3388" s="294" t="n"/>
      <c r="D3388" s="294" t="n"/>
      <c r="E3388" s="294" t="n"/>
      <c r="F3388" s="295" t="n"/>
      <c r="G3388" s="295" t="n"/>
      <c r="H3388" s="296" t="n"/>
      <c r="I3388" s="295" t="n"/>
      <c r="J3388" s="296" t="n"/>
      <c r="K3388" s="295" t="n"/>
      <c r="L3388" s="297" t="n"/>
      <c r="M3388" s="297">
        <f>'ENS TARDIO 201819'!$K3388-'ENS TARDIO 201819'!$I3388</f>
        <v/>
      </c>
      <c r="N3388" s="295" t="n"/>
      <c r="O3388" s="295" t="n"/>
      <c r="P3388" s="295" t="n"/>
      <c r="Q3388" s="295" t="n"/>
      <c r="R3388" s="295" t="n"/>
      <c r="S3388" s="295" t="n"/>
      <c r="T3388" s="295" t="n"/>
      <c r="U3388" s="295" t="n"/>
      <c r="V3388" s="295" t="n"/>
      <c r="W3388" s="295" t="n"/>
      <c r="X3388" s="290" t="inlineStr">
        <is>
          <t>Se descarta</t>
        </is>
      </c>
    </row>
    <row r="3389" hidden="1" ht="15.75" customHeight="1" s="412">
      <c r="A3389" s="294" t="n"/>
      <c r="B3389" s="294" t="n"/>
      <c r="C3389" s="294" t="n"/>
      <c r="D3389" s="294" t="n"/>
      <c r="E3389" s="294" t="n"/>
      <c r="F3389" s="295" t="n"/>
      <c r="G3389" s="295" t="n"/>
      <c r="H3389" s="296" t="n"/>
      <c r="I3389" s="295" t="n"/>
      <c r="J3389" s="296" t="n"/>
      <c r="K3389" s="295" t="n"/>
      <c r="L3389" s="297" t="n"/>
      <c r="M3389" s="297">
        <f>'ENS TARDIO 201819'!$K3389-'ENS TARDIO 201819'!$I3389</f>
        <v/>
      </c>
      <c r="N3389" s="295" t="n"/>
      <c r="O3389" s="295" t="n"/>
      <c r="P3389" s="295" t="n"/>
      <c r="Q3389" s="295" t="n"/>
      <c r="R3389" s="295" t="n"/>
      <c r="S3389" s="295" t="n"/>
      <c r="T3389" s="295" t="n"/>
      <c r="U3389" s="295" t="n"/>
      <c r="V3389" s="295" t="n"/>
      <c r="W3389" s="295" t="n"/>
      <c r="X3389" s="290" t="inlineStr">
        <is>
          <t>Se descarta</t>
        </is>
      </c>
    </row>
    <row r="3390" hidden="1" ht="15.75" customHeight="1" s="412">
      <c r="A3390" s="294" t="n"/>
      <c r="B3390" s="294" t="n"/>
      <c r="C3390" s="294" t="n"/>
      <c r="D3390" s="294" t="n"/>
      <c r="E3390" s="294" t="n"/>
      <c r="F3390" s="295" t="n"/>
      <c r="G3390" s="295" t="n"/>
      <c r="H3390" s="296" t="n"/>
      <c r="I3390" s="295" t="n"/>
      <c r="J3390" s="296" t="n"/>
      <c r="K3390" s="295" t="n"/>
      <c r="L3390" s="297" t="n"/>
      <c r="M3390" s="297">
        <f>'ENS TARDIO 201819'!$K3390-'ENS TARDIO 201819'!$I3390</f>
        <v/>
      </c>
      <c r="N3390" s="295" t="n"/>
      <c r="O3390" s="295" t="n"/>
      <c r="P3390" s="295" t="n"/>
      <c r="Q3390" s="295" t="n"/>
      <c r="R3390" s="295" t="n"/>
      <c r="S3390" s="295" t="n"/>
      <c r="T3390" s="295" t="n"/>
      <c r="U3390" s="295" t="n"/>
      <c r="V3390" s="295" t="n"/>
      <c r="W3390" s="295" t="n"/>
      <c r="X3390" s="290" t="inlineStr">
        <is>
          <t>Se descarta</t>
        </is>
      </c>
    </row>
    <row r="3391" hidden="1" ht="15.75" customHeight="1" s="412">
      <c r="A3391" s="294" t="n"/>
      <c r="B3391" s="294" t="n"/>
      <c r="C3391" s="294" t="n"/>
      <c r="D3391" s="294" t="n"/>
      <c r="E3391" s="294" t="n"/>
      <c r="F3391" s="295" t="n"/>
      <c r="G3391" s="295" t="n"/>
      <c r="H3391" s="296" t="n"/>
      <c r="I3391" s="295" t="n"/>
      <c r="J3391" s="296" t="n"/>
      <c r="K3391" s="295" t="n"/>
      <c r="L3391" s="297" t="n"/>
      <c r="M3391" s="297">
        <f>'ENS TARDIO 201819'!$K3391-'ENS TARDIO 201819'!$I3391</f>
        <v/>
      </c>
      <c r="N3391" s="295" t="n"/>
      <c r="O3391" s="295" t="n"/>
      <c r="P3391" s="295" t="n"/>
      <c r="Q3391" s="295" t="n"/>
      <c r="R3391" s="295" t="n"/>
      <c r="S3391" s="295" t="n"/>
      <c r="T3391" s="295" t="n"/>
      <c r="U3391" s="295" t="n"/>
      <c r="V3391" s="295" t="n"/>
      <c r="W3391" s="295" t="n"/>
      <c r="X3391" s="290" t="inlineStr">
        <is>
          <t>Se descarta</t>
        </is>
      </c>
    </row>
    <row r="3392" hidden="1" ht="15.75" customHeight="1" s="412">
      <c r="A3392" s="294" t="n"/>
      <c r="B3392" s="294" t="n"/>
      <c r="C3392" s="294" t="n"/>
      <c r="D3392" s="294" t="n"/>
      <c r="E3392" s="294" t="n"/>
      <c r="F3392" s="295" t="n"/>
      <c r="G3392" s="295" t="n"/>
      <c r="H3392" s="296" t="n"/>
      <c r="I3392" s="295" t="n"/>
      <c r="J3392" s="296" t="n"/>
      <c r="K3392" s="295" t="n"/>
      <c r="L3392" s="297" t="n"/>
      <c r="M3392" s="297">
        <f>'ENS TARDIO 201819'!$K3392-'ENS TARDIO 201819'!$I3392</f>
        <v/>
      </c>
      <c r="N3392" s="295" t="n"/>
      <c r="O3392" s="295" t="n"/>
      <c r="P3392" s="295" t="n"/>
      <c r="Q3392" s="295" t="n"/>
      <c r="R3392" s="295" t="n"/>
      <c r="S3392" s="295" t="n"/>
      <c r="T3392" s="295" t="n"/>
      <c r="U3392" s="295" t="n"/>
      <c r="V3392" s="295" t="n"/>
      <c r="W3392" s="295" t="n"/>
      <c r="X3392" s="290" t="inlineStr">
        <is>
          <t>Se descarta</t>
        </is>
      </c>
    </row>
    <row r="3393" hidden="1" ht="15.75" customHeight="1" s="412">
      <c r="A3393" s="294" t="n"/>
      <c r="B3393" s="294" t="n"/>
      <c r="C3393" s="294" t="n"/>
      <c r="D3393" s="294" t="n"/>
      <c r="E3393" s="294" t="n"/>
      <c r="F3393" s="295" t="n"/>
      <c r="G3393" s="295" t="n"/>
      <c r="H3393" s="296" t="n"/>
      <c r="I3393" s="295" t="n"/>
      <c r="J3393" s="296" t="n"/>
      <c r="K3393" s="295" t="n"/>
      <c r="L3393" s="297" t="n"/>
      <c r="M3393" s="297">
        <f>'ENS TARDIO 201819'!$K3393-'ENS TARDIO 201819'!$I3393</f>
        <v/>
      </c>
      <c r="N3393" s="295" t="n"/>
      <c r="O3393" s="295" t="n"/>
      <c r="P3393" s="295" t="n"/>
      <c r="Q3393" s="295" t="n"/>
      <c r="R3393" s="295" t="n"/>
      <c r="S3393" s="295" t="n"/>
      <c r="T3393" s="295" t="n"/>
      <c r="U3393" s="295" t="n"/>
      <c r="V3393" s="295" t="n"/>
      <c r="W3393" s="295" t="n"/>
      <c r="X3393" s="290" t="inlineStr">
        <is>
          <t>Se descarta</t>
        </is>
      </c>
    </row>
    <row r="3394" hidden="1" ht="15.75" customHeight="1" s="412">
      <c r="A3394" s="294" t="n"/>
      <c r="B3394" s="294" t="n"/>
      <c r="C3394" s="294" t="n"/>
      <c r="D3394" s="294" t="n"/>
      <c r="E3394" s="294" t="n"/>
      <c r="F3394" s="295" t="n"/>
      <c r="G3394" s="295" t="n"/>
      <c r="H3394" s="296" t="n"/>
      <c r="I3394" s="295" t="n"/>
      <c r="J3394" s="296" t="n"/>
      <c r="K3394" s="295" t="n"/>
      <c r="L3394" s="297" t="n"/>
      <c r="M3394" s="297">
        <f>'ENS TARDIO 201819'!$K3394-'ENS TARDIO 201819'!$I3394</f>
        <v/>
      </c>
      <c r="N3394" s="295" t="n"/>
      <c r="O3394" s="295" t="n"/>
      <c r="P3394" s="295" t="n"/>
      <c r="Q3394" s="295" t="n"/>
      <c r="R3394" s="295" t="n"/>
      <c r="S3394" s="295" t="n"/>
      <c r="T3394" s="295" t="n"/>
      <c r="U3394" s="295" t="n"/>
      <c r="V3394" s="295" t="n"/>
      <c r="W3394" s="295" t="n"/>
      <c r="X3394" s="290" t="inlineStr">
        <is>
          <t>Se descarta</t>
        </is>
      </c>
    </row>
    <row r="3395" hidden="1" ht="15.75" customHeight="1" s="412">
      <c r="A3395" s="294" t="n"/>
      <c r="B3395" s="294" t="n"/>
      <c r="C3395" s="294" t="n"/>
      <c r="D3395" s="294" t="n"/>
      <c r="E3395" s="294" t="n"/>
      <c r="F3395" s="295" t="n"/>
      <c r="G3395" s="295" t="n"/>
      <c r="H3395" s="296" t="n"/>
      <c r="I3395" s="295" t="n"/>
      <c r="J3395" s="296" t="n"/>
      <c r="K3395" s="295" t="n"/>
      <c r="L3395" s="297" t="n"/>
      <c r="M3395" s="297">
        <f>'ENS TARDIO 201819'!$K3395-'ENS TARDIO 201819'!$I3395</f>
        <v/>
      </c>
      <c r="N3395" s="295" t="n"/>
      <c r="O3395" s="295" t="n"/>
      <c r="P3395" s="295" t="n"/>
      <c r="Q3395" s="295" t="n"/>
      <c r="R3395" s="295" t="n"/>
      <c r="S3395" s="295" t="n"/>
      <c r="T3395" s="295" t="n"/>
      <c r="U3395" s="295" t="n"/>
      <c r="V3395" s="295" t="n"/>
      <c r="W3395" s="295" t="n"/>
      <c r="X3395" s="290" t="inlineStr">
        <is>
          <t>Se descarta</t>
        </is>
      </c>
    </row>
    <row r="3396" hidden="1" ht="15.75" customHeight="1" s="412">
      <c r="A3396" s="294" t="n"/>
      <c r="B3396" s="294" t="n"/>
      <c r="C3396" s="294" t="n"/>
      <c r="D3396" s="294" t="n"/>
      <c r="E3396" s="294" t="n"/>
      <c r="F3396" s="295" t="n"/>
      <c r="G3396" s="295" t="n"/>
      <c r="H3396" s="296" t="n"/>
      <c r="I3396" s="295" t="n"/>
      <c r="J3396" s="296" t="n"/>
      <c r="K3396" s="295" t="n"/>
      <c r="L3396" s="297" t="n"/>
      <c r="M3396" s="297">
        <f>'ENS TARDIO 201819'!$K3396-'ENS TARDIO 201819'!$I3396</f>
        <v/>
      </c>
      <c r="N3396" s="295" t="n"/>
      <c r="O3396" s="295" t="n"/>
      <c r="P3396" s="295" t="n"/>
      <c r="Q3396" s="295" t="n"/>
      <c r="R3396" s="295" t="n"/>
      <c r="S3396" s="295" t="n"/>
      <c r="T3396" s="295" t="n"/>
      <c r="U3396" s="295" t="n"/>
      <c r="V3396" s="295" t="n"/>
      <c r="W3396" s="295" t="n"/>
      <c r="X3396" s="290" t="inlineStr">
        <is>
          <t>Se descarta</t>
        </is>
      </c>
    </row>
  </sheetData>
  <dataValidations count="4">
    <dataValidation sqref="E2:E3396" showDropDown="1" showInputMessage="0" showErrorMessage="1" allowBlank="1" type="list">
      <formula1>"17.2804,17.2860,17.2948//BEBA,17.2812,17.2880,17.2958,17.2586,17.2906,17.2978,17.2798//15.253,17.2936,17.2614,17.3018,17.2988,17.2966,17.2982,17.2604,15.9//SYN7,17.2566,17.2694,17.2668,17.2970,17.1536,17.2882,17.2654,17.2582,17.2842,17.2634,17.2896,17.300"&amp;"4,17.2916,17.2890,17.2580,17.2832,17.2976,17.2870,17.2602,17.2810,17.2844,17.2600,17.2636,17.2960,17.2986,17.2946,17.2828,17.3012,17.3000,17.3010,17.2836,17.2894,17.2644,17.3002,17.2612,17.2954//BEBA,17.2862//15.331,17.2630,13.2212//12.2977,17.2940,17.301"&amp;"6,17.2822,17.2572,17.2864,17.2962,17.2814,17.2558,17.2820//NN15.667,17.2918,17.2662,17.2564,17.2972,17.2646,17.2620,17.2928,17.2570,17.2984,17.2998,17.2900,17.2996,17.2908,17.2606,17.2944,17.2588,17.2884,17.2628,17.2618,17.2578,17.2592,17.2584,17.3020//BE"&amp;"BA,17.2910,17.2874,17.2596,17.2648,17.2930//BEBA,17.2716,17.2920,17.2616,17.2876,17.2598,17.2686,17.2700,17.2846,17.2594,17.2676,17.2892,17.2848,17.1518,172640,17.3006,17.3014,17.2942,17.2888,17.2990,17.2806,17.2638,17.2858,17.2898,17.2992,17.2934//FONT21"&amp;",17.2956,17.2902,17.2932//15.407,17.2608,17.2642,17.2808,17.2560,17.2926,17.2838,17.2912,17.2632,17.2964,17.2816,17.2924,17.2952,17.2974,17.2938//BEBA,17.2914,17.3008//NN15.705,17.2824,17.2868,17.2800,17.2650,17.1522,17.2556,17.2856,17.2574,17.2568,17.261"&amp;"0,17.2818,17.2878,17.2968,17.2834,17.2656,17.2576,17.2886,17.2904,17.2950,17.2830,17.2866,17.2852,17.2980,17.2652,17.2994,17.2802,17.2872,17.2922,17.2626,17.2796"</formula1>
    </dataValidation>
    <dataValidation sqref="X2:X3396" showDropDown="0" showInputMessage="0" showErrorMessage="0" allowBlank="1" type="list">
      <formula1>"Plot Válido,Se descarta,Duda"</formula1>
    </dataValidation>
    <dataValidation sqref="H2:H3396 J2:J3396" showDropDown="1" showInputMessage="0" showErrorMessage="0" allowBlank="1" type="custom">
      <formula1>OR(NOT(ISERROR(DATEVALUE(H2))), AND(ISNUMBER(H2), LEFT(CELL("format", H2))="D"))</formula1>
    </dataValidation>
    <dataValidation sqref="A2:D3396 I2:I3396 K2:M3396" showDropDown="1" showInputMessage="0" showErrorMessage="0" allowBlank="1" type="custom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15"/>
  <sheetViews>
    <sheetView workbookViewId="0">
      <selection activeCell="A1" sqref="A1"/>
    </sheetView>
  </sheetViews>
  <sheetFormatPr baseColWidth="8" defaultColWidth="14.43" defaultRowHeight="15" customHeight="1"/>
  <cols>
    <col width="12.29" customWidth="1" style="412" min="1" max="1"/>
    <col width="5.14" customWidth="1" style="412" min="2" max="2"/>
    <col width="5.57" customWidth="1" style="412" min="3" max="3"/>
    <col width="10.43" customWidth="1" style="412" min="4" max="4"/>
    <col width="11.86" customWidth="1" style="412" min="5" max="5"/>
    <col width="10.43" customWidth="1" style="412" min="6" max="6"/>
    <col width="10.71" customWidth="1" style="412" min="8" max="8"/>
    <col width="6.29" customWidth="1" style="412" min="9" max="9"/>
    <col width="11.57" customWidth="1" style="412" min="10" max="10"/>
    <col width="5.57" customWidth="1" style="412" min="11" max="11"/>
    <col width="15.29" customWidth="1" style="412" min="12" max="12"/>
    <col width="8.43" customWidth="1" style="412" min="13" max="13"/>
    <col width="11.43" customWidth="1" style="412" min="14" max="14"/>
  </cols>
  <sheetData>
    <row r="1" ht="15.75" customHeight="1" s="412">
      <c r="A1" s="298" t="inlineStr">
        <is>
          <t>Nº Muestra</t>
        </is>
      </c>
      <c r="B1" s="298" t="inlineStr">
        <is>
          <t>Lata</t>
        </is>
      </c>
      <c r="C1" s="298" t="inlineStr">
        <is>
          <t>Plot</t>
        </is>
      </c>
      <c r="D1" s="298" t="inlineStr">
        <is>
          <t>Muestreo</t>
        </is>
      </c>
      <c r="E1" s="298" t="inlineStr">
        <is>
          <t>Fecha</t>
        </is>
      </c>
      <c r="F1" s="298" t="inlineStr">
        <is>
          <t>Peso Tara</t>
        </is>
      </c>
      <c r="G1" s="298" t="inlineStr">
        <is>
          <t>Peso Húmedo</t>
        </is>
      </c>
      <c r="H1" s="298" t="inlineStr">
        <is>
          <t>Peso Seco</t>
        </is>
      </c>
      <c r="I1" s="298" t="inlineStr">
        <is>
          <t>Chala</t>
        </is>
      </c>
      <c r="J1" s="298" t="inlineStr">
        <is>
          <t>HUM</t>
        </is>
      </c>
      <c r="K1" s="299" t="n"/>
      <c r="L1" s="299" t="n"/>
      <c r="M1" s="299" t="n"/>
      <c r="N1" s="299" t="n"/>
    </row>
    <row r="2" ht="15.75" customHeight="1" s="412">
      <c r="A2" s="300" t="n">
        <v>1</v>
      </c>
      <c r="B2" s="300" t="n">
        <v>1</v>
      </c>
      <c r="C2" s="300" t="n">
        <v>102</v>
      </c>
      <c r="D2" s="300" t="n">
        <v>1</v>
      </c>
      <c r="E2" s="301" t="n">
        <v>43514</v>
      </c>
      <c r="F2" s="302" t="n">
        <v>5301</v>
      </c>
      <c r="G2" s="300" t="n">
        <v>7194</v>
      </c>
      <c r="H2" s="302" t="n">
        <v>6963</v>
      </c>
      <c r="I2" s="300" t="n">
        <v>12</v>
      </c>
      <c r="J2" s="303">
        <f>+(((G2-F2)-(H2-F2))/(H2-F2))*100</f>
        <v/>
      </c>
      <c r="K2" s="304" t="n"/>
      <c r="L2" s="304" t="n"/>
      <c r="M2" s="304" t="n"/>
      <c r="N2" s="304" t="n"/>
    </row>
    <row r="3" ht="15.75" customHeight="1" s="412">
      <c r="A3" s="300" t="n">
        <v>2</v>
      </c>
      <c r="B3" s="300" t="n">
        <v>2</v>
      </c>
      <c r="C3" s="300" t="n">
        <v>102</v>
      </c>
      <c r="D3" s="300" t="n">
        <v>1</v>
      </c>
      <c r="E3" s="301" t="n">
        <v>43514</v>
      </c>
      <c r="F3" s="302" t="n">
        <v>5190</v>
      </c>
      <c r="G3" s="300" t="n">
        <v>6963</v>
      </c>
      <c r="H3" s="302" t="n">
        <v>6746</v>
      </c>
      <c r="I3" s="300" t="n"/>
      <c r="J3" s="303">
        <f>+(((G3-F3)-(H3-F3))/(H3-F3))*100</f>
        <v/>
      </c>
      <c r="K3" s="304" t="n"/>
      <c r="L3" s="304" t="n"/>
      <c r="M3" s="304" t="n"/>
      <c r="N3" s="304" t="n"/>
    </row>
    <row r="4" ht="15.75" customHeight="1" s="412">
      <c r="A4" s="300" t="n">
        <v>3</v>
      </c>
      <c r="B4" s="300" t="n">
        <v>3</v>
      </c>
      <c r="C4" s="300" t="n">
        <v>104</v>
      </c>
      <c r="D4" s="300" t="n">
        <v>1</v>
      </c>
      <c r="E4" s="301" t="n">
        <v>43514</v>
      </c>
      <c r="F4" s="302" t="n">
        <v>5258</v>
      </c>
      <c r="G4" s="300" t="n">
        <v>8211</v>
      </c>
      <c r="H4" s="302" t="n">
        <v>7784</v>
      </c>
      <c r="I4" s="300" t="n">
        <v>8</v>
      </c>
      <c r="J4" s="303">
        <f>+(((G4-F4)-(H4-F4))/(H4-F4))*100</f>
        <v/>
      </c>
      <c r="K4" s="304" t="n"/>
      <c r="L4" s="304" t="n"/>
      <c r="M4" s="304" t="n"/>
      <c r="N4" s="304" t="n"/>
    </row>
    <row r="5" ht="15.75" customHeight="1" s="412">
      <c r="A5" s="300" t="n">
        <v>4</v>
      </c>
      <c r="B5" s="300" t="n">
        <v>4</v>
      </c>
      <c r="C5" s="300" t="n">
        <v>104</v>
      </c>
      <c r="D5" s="300" t="n">
        <v>1</v>
      </c>
      <c r="E5" s="301" t="n">
        <v>43514</v>
      </c>
      <c r="F5" s="302" t="n">
        <v>5259</v>
      </c>
      <c r="G5" s="300" t="n">
        <v>8193</v>
      </c>
      <c r="H5" s="302" t="n">
        <v>7767</v>
      </c>
      <c r="I5" s="300" t="n"/>
      <c r="J5" s="303">
        <f>+(((G5-F5)-(H5-F5))/(H5-F5))*100</f>
        <v/>
      </c>
      <c r="K5" s="304" t="n"/>
      <c r="L5" s="304" t="n"/>
      <c r="M5" s="304" t="n"/>
      <c r="N5" s="304" t="n"/>
    </row>
    <row r="6" ht="15.75" customHeight="1" s="412">
      <c r="A6" s="300" t="n">
        <v>5</v>
      </c>
      <c r="B6" s="300" t="n">
        <v>5</v>
      </c>
      <c r="C6" s="300" t="n">
        <v>107</v>
      </c>
      <c r="D6" s="300" t="n">
        <v>1</v>
      </c>
      <c r="E6" s="301" t="n">
        <v>43514</v>
      </c>
      <c r="F6" s="302" t="n">
        <v>5236</v>
      </c>
      <c r="G6" s="300" t="n">
        <v>7923</v>
      </c>
      <c r="H6" s="302" t="n">
        <v>7474</v>
      </c>
      <c r="I6" s="300" t="n">
        <v>10</v>
      </c>
      <c r="J6" s="303">
        <f>+(((G6-F6)-(H6-F6))/(H6-F6))*100</f>
        <v/>
      </c>
      <c r="K6" s="304" t="n"/>
      <c r="L6" s="304" t="n"/>
      <c r="M6" s="304" t="n"/>
      <c r="N6" s="304" t="n"/>
    </row>
    <row r="7" ht="15.75" customHeight="1" s="412">
      <c r="A7" s="300" t="n">
        <v>6</v>
      </c>
      <c r="B7" s="300" t="n">
        <v>6</v>
      </c>
      <c r="C7" s="300" t="n">
        <v>107</v>
      </c>
      <c r="D7" s="300" t="n">
        <v>1</v>
      </c>
      <c r="E7" s="301" t="n">
        <v>43514</v>
      </c>
      <c r="F7" s="302" t="n">
        <v>5259</v>
      </c>
      <c r="G7" s="300" t="n">
        <v>7658</v>
      </c>
      <c r="H7" s="302" t="n">
        <v>7288</v>
      </c>
      <c r="I7" s="300" t="n"/>
      <c r="J7" s="303">
        <f>+(((G7-F7)-(H7-F7))/(H7-F7))*100</f>
        <v/>
      </c>
      <c r="K7" s="304" t="n"/>
      <c r="L7" s="304" t="n"/>
      <c r="M7" s="304" t="n"/>
      <c r="N7" s="304" t="n"/>
    </row>
    <row r="8" ht="15.75" customHeight="1" s="412">
      <c r="A8" s="300" t="n">
        <v>7</v>
      </c>
      <c r="B8" s="300" t="n">
        <v>7</v>
      </c>
      <c r="C8" s="300" t="n">
        <v>108</v>
      </c>
      <c r="D8" s="300" t="n">
        <v>1</v>
      </c>
      <c r="E8" s="301" t="n">
        <v>43514</v>
      </c>
      <c r="F8" s="302" t="n">
        <v>5232</v>
      </c>
      <c r="G8" s="300" t="n">
        <v>8351</v>
      </c>
      <c r="H8" s="302" t="n">
        <v>7792</v>
      </c>
      <c r="I8" s="300" t="n">
        <v>12</v>
      </c>
      <c r="J8" s="303">
        <f>+(((G8-F8)-(H8-F8))/(H8-F8))*100</f>
        <v/>
      </c>
      <c r="K8" s="304" t="n"/>
      <c r="L8" s="304" t="n"/>
      <c r="M8" s="304" t="n"/>
      <c r="N8" s="304" t="n"/>
    </row>
    <row r="9" ht="15.75" customHeight="1" s="412">
      <c r="A9" s="300" t="n">
        <v>8</v>
      </c>
      <c r="B9" s="300" t="n">
        <v>8</v>
      </c>
      <c r="C9" s="300" t="n">
        <v>108</v>
      </c>
      <c r="D9" s="300" t="n">
        <v>1</v>
      </c>
      <c r="E9" s="301" t="n">
        <v>43514</v>
      </c>
      <c r="F9" s="302" t="n">
        <v>5221</v>
      </c>
      <c r="G9" s="300" t="n">
        <v>8221</v>
      </c>
      <c r="H9" s="302" t="n">
        <v>7698</v>
      </c>
      <c r="I9" s="300" t="n"/>
      <c r="J9" s="303">
        <f>+(((G9-F9)-(H9-F9))/(H9-F9))*100</f>
        <v/>
      </c>
      <c r="K9" s="304" t="n"/>
      <c r="L9" s="304" t="n"/>
      <c r="M9" s="304" t="n"/>
      <c r="N9" s="304" t="n"/>
    </row>
    <row r="10" ht="15.75" customHeight="1" s="412">
      <c r="A10" s="300" t="n">
        <v>9</v>
      </c>
      <c r="B10" s="300" t="n">
        <v>9</v>
      </c>
      <c r="C10" s="300" t="n">
        <v>109</v>
      </c>
      <c r="D10" s="300" t="n">
        <v>1</v>
      </c>
      <c r="E10" s="301" t="n">
        <v>43514</v>
      </c>
      <c r="F10" s="302" t="n">
        <v>5188</v>
      </c>
      <c r="G10" s="300" t="n">
        <v>6829</v>
      </c>
      <c r="H10" s="302" t="n">
        <v>6580</v>
      </c>
      <c r="I10" s="300" t="n">
        <v>9</v>
      </c>
      <c r="J10" s="303">
        <f>+(((G10-F10)-(H10-F10))/(H10-F10))*100</f>
        <v/>
      </c>
      <c r="K10" s="304" t="n"/>
      <c r="L10" s="304" t="n"/>
      <c r="M10" s="304" t="n"/>
      <c r="N10" s="304" t="n"/>
    </row>
    <row r="11" ht="15.75" customHeight="1" s="412">
      <c r="A11" s="300" t="n">
        <v>10</v>
      </c>
      <c r="B11" s="300" t="n">
        <v>10</v>
      </c>
      <c r="C11" s="300" t="n">
        <v>109</v>
      </c>
      <c r="D11" s="300" t="n">
        <v>1</v>
      </c>
      <c r="E11" s="301" t="n">
        <v>43514</v>
      </c>
      <c r="F11" s="302" t="n">
        <v>5232</v>
      </c>
      <c r="G11" s="300" t="n">
        <v>6711</v>
      </c>
      <c r="H11" s="302" t="n">
        <v>6516</v>
      </c>
      <c r="I11" s="300" t="n"/>
      <c r="J11" s="303">
        <f>+(((G11-F11)-(H11-F11))/(H11-F11))*100</f>
        <v/>
      </c>
      <c r="K11" s="304" t="n"/>
      <c r="L11" s="304" t="n"/>
      <c r="M11" s="304" t="n"/>
      <c r="N11" s="304" t="n"/>
    </row>
    <row r="12" ht="15.75" customHeight="1" s="412">
      <c r="A12" s="300" t="n">
        <v>11</v>
      </c>
      <c r="B12" s="300" t="n">
        <v>11</v>
      </c>
      <c r="C12" s="300" t="n">
        <v>112</v>
      </c>
      <c r="D12" s="300" t="n">
        <v>1</v>
      </c>
      <c r="E12" s="301" t="n">
        <v>43514</v>
      </c>
      <c r="F12" s="302" t="n">
        <v>5213</v>
      </c>
      <c r="G12" s="300" t="n">
        <v>9019</v>
      </c>
      <c r="H12" s="302" t="n">
        <v>7675</v>
      </c>
      <c r="I12" s="300" t="n">
        <v>9</v>
      </c>
      <c r="J12" s="303">
        <f>+(((G12-F12)-(H12-F12))/(H12-F12))*100</f>
        <v/>
      </c>
      <c r="K12" s="304" t="n"/>
      <c r="L12" s="304" t="n"/>
      <c r="M12" s="304" t="n"/>
      <c r="N12" s="304" t="n"/>
    </row>
    <row r="13" ht="15.75" customHeight="1" s="412">
      <c r="A13" s="300" t="n">
        <v>12</v>
      </c>
      <c r="B13" s="300" t="n">
        <v>12</v>
      </c>
      <c r="C13" s="300" t="n">
        <v>112</v>
      </c>
      <c r="D13" s="300" t="n">
        <v>1</v>
      </c>
      <c r="E13" s="301" t="n">
        <v>43514</v>
      </c>
      <c r="F13" s="302" t="n">
        <v>5232</v>
      </c>
      <c r="G13" s="300" t="n">
        <v>9109</v>
      </c>
      <c r="H13" s="302" t="n">
        <v>7776</v>
      </c>
      <c r="I13" s="300" t="n"/>
      <c r="J13" s="303">
        <f>+(((G13-F13)-(H13-F13))/(H13-F13))*100</f>
        <v/>
      </c>
      <c r="K13" s="304" t="n"/>
      <c r="L13" s="304" t="n"/>
      <c r="M13" s="304" t="n"/>
      <c r="N13" s="304" t="n"/>
    </row>
    <row r="14" ht="15.75" customHeight="1" s="412">
      <c r="A14" s="300" t="n">
        <v>13</v>
      </c>
      <c r="B14" s="300" t="n">
        <v>13</v>
      </c>
      <c r="C14" s="300" t="n">
        <v>115</v>
      </c>
      <c r="D14" s="300" t="n">
        <v>1</v>
      </c>
      <c r="E14" s="301" t="n">
        <v>43514</v>
      </c>
      <c r="F14" s="302" t="n">
        <v>5314</v>
      </c>
      <c r="G14" s="300" t="n">
        <v>8051</v>
      </c>
      <c r="H14" s="302" t="n">
        <v>7258</v>
      </c>
      <c r="I14" s="300" t="n">
        <v>10</v>
      </c>
      <c r="J14" s="303">
        <f>+(((G14-F14)-(H14-F14))/(H14-F14))*100</f>
        <v/>
      </c>
      <c r="K14" s="304" t="n"/>
      <c r="L14" s="304" t="n"/>
      <c r="M14" s="304" t="n"/>
      <c r="N14" s="304" t="n"/>
    </row>
    <row r="15" ht="15.75" customHeight="1" s="412">
      <c r="A15" s="300" t="n">
        <v>14</v>
      </c>
      <c r="B15" s="300" t="n">
        <v>14</v>
      </c>
      <c r="C15" s="300" t="n">
        <v>115</v>
      </c>
      <c r="D15" s="300" t="n">
        <v>1</v>
      </c>
      <c r="E15" s="301" t="n">
        <v>43514</v>
      </c>
      <c r="F15" s="302" t="n">
        <v>5249</v>
      </c>
      <c r="G15" s="300" t="n">
        <v>8111</v>
      </c>
      <c r="H15" s="302" t="n">
        <v>7324</v>
      </c>
      <c r="I15" s="300" t="n"/>
      <c r="J15" s="303">
        <f>+(((G15-F15)-(H15-F15))/(H15-F15))*100</f>
        <v/>
      </c>
      <c r="K15" s="304" t="n"/>
      <c r="L15" s="304" t="n"/>
      <c r="M15" s="304" t="n"/>
      <c r="N15" s="304" t="n"/>
    </row>
    <row r="16" ht="15.75" customHeight="1" s="412">
      <c r="A16" s="300" t="n">
        <v>15</v>
      </c>
      <c r="B16" s="300" t="n">
        <v>15</v>
      </c>
      <c r="C16" s="300" t="n">
        <v>116</v>
      </c>
      <c r="D16" s="300" t="n">
        <v>1</v>
      </c>
      <c r="E16" s="301" t="n">
        <v>43514</v>
      </c>
      <c r="F16" s="302" t="n">
        <v>5231</v>
      </c>
      <c r="G16" s="300" t="n">
        <v>8339</v>
      </c>
      <c r="H16" s="302" t="n">
        <v>7545</v>
      </c>
      <c r="I16" s="300" t="n">
        <v>11</v>
      </c>
      <c r="J16" s="303">
        <f>+(((G16-F16)-(H16-F16))/(H16-F16))*100</f>
        <v/>
      </c>
      <c r="K16" s="304" t="n"/>
      <c r="L16" s="304" t="n"/>
      <c r="M16" s="304" t="n"/>
      <c r="N16" s="304" t="n"/>
    </row>
    <row r="17" ht="15.75" customHeight="1" s="412">
      <c r="A17" s="300" t="n">
        <v>16</v>
      </c>
      <c r="B17" s="300" t="n">
        <v>16</v>
      </c>
      <c r="C17" s="300" t="n">
        <v>116</v>
      </c>
      <c r="D17" s="300" t="n">
        <v>1</v>
      </c>
      <c r="E17" s="301" t="n">
        <v>43514</v>
      </c>
      <c r="F17" s="302" t="n">
        <v>5280</v>
      </c>
      <c r="G17" s="300" t="n">
        <v>8341</v>
      </c>
      <c r="H17" s="302" t="n">
        <v>7572</v>
      </c>
      <c r="I17" s="300" t="n"/>
      <c r="J17" s="303">
        <f>+(((G17-F17)-(H17-F17))/(H17-F17))*100</f>
        <v/>
      </c>
      <c r="K17" s="304" t="n"/>
      <c r="L17" s="304" t="n"/>
      <c r="M17" s="304" t="n"/>
      <c r="N17" s="304" t="n"/>
    </row>
    <row r="18" ht="15.75" customHeight="1" s="412">
      <c r="A18" s="300" t="n">
        <v>17</v>
      </c>
      <c r="B18" s="300" t="n">
        <v>17</v>
      </c>
      <c r="C18" s="300" t="n">
        <v>120</v>
      </c>
      <c r="D18" s="300" t="n">
        <v>1</v>
      </c>
      <c r="E18" s="301" t="n">
        <v>43514</v>
      </c>
      <c r="F18" s="302" t="n">
        <v>5275</v>
      </c>
      <c r="G18" s="300" t="n">
        <v>8212</v>
      </c>
      <c r="H18" s="302" t="n">
        <v>7441</v>
      </c>
      <c r="I18" s="300" t="n">
        <v>10</v>
      </c>
      <c r="J18" s="303">
        <f>+(((G18-F18)-(H18-F18))/(H18-F18))*100</f>
        <v/>
      </c>
      <c r="K18" s="304" t="n"/>
      <c r="L18" s="304" t="n"/>
      <c r="M18" s="304" t="n"/>
      <c r="N18" s="304" t="n"/>
    </row>
    <row r="19" ht="15.75" customHeight="1" s="412">
      <c r="A19" s="300" t="n">
        <v>18</v>
      </c>
      <c r="B19" s="300" t="n">
        <v>18</v>
      </c>
      <c r="C19" s="300" t="n">
        <v>120</v>
      </c>
      <c r="D19" s="300" t="n">
        <v>1</v>
      </c>
      <c r="E19" s="301" t="n">
        <v>43514</v>
      </c>
      <c r="F19" s="302" t="n">
        <v>5205</v>
      </c>
      <c r="G19" s="300" t="n">
        <v>8221</v>
      </c>
      <c r="H19" s="302" t="n">
        <v>7438</v>
      </c>
      <c r="I19" s="300" t="n"/>
      <c r="J19" s="303">
        <f>+(((G19-F19)-(H19-F19))/(H19-F19))*100</f>
        <v/>
      </c>
      <c r="K19" s="304" t="n"/>
      <c r="L19" s="304" t="n"/>
      <c r="M19" s="304" t="n"/>
      <c r="N19" s="304" t="n"/>
    </row>
    <row r="20" ht="15.75" customHeight="1" s="412">
      <c r="A20" s="300" t="n">
        <v>19</v>
      </c>
      <c r="B20" s="300" t="n">
        <v>19</v>
      </c>
      <c r="C20" s="300" t="n">
        <v>121</v>
      </c>
      <c r="D20" s="300" t="n">
        <v>1</v>
      </c>
      <c r="E20" s="301" t="n">
        <v>43514</v>
      </c>
      <c r="F20" s="302" t="n">
        <v>5229</v>
      </c>
      <c r="G20" s="300" t="n">
        <v>8913</v>
      </c>
      <c r="H20" s="302" t="n">
        <v>7799</v>
      </c>
      <c r="I20" s="300" t="n">
        <v>9</v>
      </c>
      <c r="J20" s="303">
        <f>+(((G20-F20)-(H20-F20))/(H20-F20))*100</f>
        <v/>
      </c>
      <c r="K20" s="304" t="n"/>
      <c r="L20" s="304" t="n"/>
      <c r="M20" s="304" t="n"/>
      <c r="N20" s="304" t="n"/>
    </row>
    <row r="21" ht="15.75" customHeight="1" s="412">
      <c r="A21" s="300" t="n">
        <v>20</v>
      </c>
      <c r="B21" s="300" t="n">
        <v>20</v>
      </c>
      <c r="C21" s="300" t="n">
        <v>121</v>
      </c>
      <c r="D21" s="300" t="n">
        <v>1</v>
      </c>
      <c r="E21" s="301" t="n">
        <v>43514</v>
      </c>
      <c r="F21" s="302" t="n">
        <v>5190</v>
      </c>
      <c r="G21" s="300" t="n">
        <v>8705</v>
      </c>
      <c r="H21" s="302" t="n">
        <v>7631</v>
      </c>
      <c r="I21" s="300" t="n"/>
      <c r="J21" s="303">
        <f>+(((G21-F21)-(H21-F21))/(H21-F21))*100</f>
        <v/>
      </c>
      <c r="K21" s="304" t="n"/>
      <c r="L21" s="304" t="n"/>
      <c r="M21" s="304" t="n"/>
      <c r="N21" s="304" t="n"/>
    </row>
    <row r="22" ht="15.75" customHeight="1" s="412">
      <c r="A22" s="300" t="n">
        <v>21</v>
      </c>
      <c r="B22" s="300" t="n">
        <v>21</v>
      </c>
      <c r="C22" s="300" t="n">
        <v>123</v>
      </c>
      <c r="D22" s="300" t="n">
        <v>1</v>
      </c>
      <c r="E22" s="301" t="n">
        <v>43514</v>
      </c>
      <c r="F22" s="302" t="n">
        <v>5224</v>
      </c>
      <c r="G22" s="300" t="n">
        <v>8860</v>
      </c>
      <c r="H22" s="302" t="n">
        <v>7893</v>
      </c>
      <c r="I22" s="300" t="n">
        <v>10</v>
      </c>
      <c r="J22" s="303">
        <f>+(((G22-F22)-(H22-F22))/(H22-F22))*100</f>
        <v/>
      </c>
      <c r="K22" s="304" t="n"/>
      <c r="L22" s="304" t="n"/>
      <c r="M22" s="304" t="n"/>
      <c r="N22" s="304" t="n"/>
    </row>
    <row r="23" ht="15.75" customHeight="1" s="412">
      <c r="A23" s="300" t="n">
        <v>22</v>
      </c>
      <c r="B23" s="300" t="n">
        <v>22</v>
      </c>
      <c r="C23" s="300" t="n">
        <v>123</v>
      </c>
      <c r="D23" s="300" t="n">
        <v>1</v>
      </c>
      <c r="E23" s="301" t="n">
        <v>43514</v>
      </c>
      <c r="F23" s="302" t="n">
        <v>5276</v>
      </c>
      <c r="G23" s="300" t="n">
        <v>8907</v>
      </c>
      <c r="H23" s="302" t="n">
        <v>7929</v>
      </c>
      <c r="I23" s="300" t="n"/>
      <c r="J23" s="303">
        <f>+(((G23-F23)-(H23-F23))/(H23-F23))*100</f>
        <v/>
      </c>
      <c r="K23" s="304" t="n"/>
      <c r="L23" s="304" t="n"/>
      <c r="M23" s="304" t="n"/>
      <c r="N23" s="304" t="n"/>
    </row>
    <row r="24" ht="15.75" customHeight="1" s="412">
      <c r="A24" s="300" t="n">
        <v>23</v>
      </c>
      <c r="B24" s="300" t="n">
        <v>23</v>
      </c>
      <c r="C24" s="300" t="n">
        <v>124</v>
      </c>
      <c r="D24" s="300" t="n">
        <v>1</v>
      </c>
      <c r="E24" s="301" t="n">
        <v>43514</v>
      </c>
      <c r="F24" s="302" t="n">
        <v>5261</v>
      </c>
      <c r="G24" s="300" t="n">
        <v>8267</v>
      </c>
      <c r="H24" s="302" t="n">
        <v>7387</v>
      </c>
      <c r="I24" s="300" t="n">
        <v>11</v>
      </c>
      <c r="J24" s="303">
        <f>+(((G24-F24)-(H24-F24))/(H24-F24))*100</f>
        <v/>
      </c>
      <c r="K24" s="304" t="n"/>
      <c r="L24" s="304" t="n"/>
      <c r="M24" s="304" t="n"/>
      <c r="N24" s="304" t="n"/>
    </row>
    <row r="25" ht="15.75" customHeight="1" s="412">
      <c r="A25" s="300" t="n">
        <v>24</v>
      </c>
      <c r="B25" s="300" t="n">
        <v>24</v>
      </c>
      <c r="C25" s="300" t="n">
        <v>124</v>
      </c>
      <c r="D25" s="300" t="n">
        <v>1</v>
      </c>
      <c r="E25" s="301" t="n">
        <v>43514</v>
      </c>
      <c r="F25" s="302" t="n">
        <v>5196</v>
      </c>
      <c r="G25" s="300" t="n">
        <v>8163</v>
      </c>
      <c r="H25" s="302" t="n">
        <v>7310</v>
      </c>
      <c r="I25" s="300" t="n"/>
      <c r="J25" s="303">
        <f>+(((G25-F25)-(H25-F25))/(H25-F25))*100</f>
        <v/>
      </c>
      <c r="K25" s="304" t="n"/>
      <c r="L25" s="304" t="n"/>
      <c r="M25" s="304" t="n"/>
      <c r="N25" s="304" t="n"/>
    </row>
    <row r="26" ht="15.75" customHeight="1" s="412">
      <c r="A26" s="300" t="n">
        <v>25</v>
      </c>
      <c r="B26" s="300" t="n">
        <v>25</v>
      </c>
      <c r="C26" s="300" t="n">
        <v>125</v>
      </c>
      <c r="D26" s="300" t="n">
        <v>1</v>
      </c>
      <c r="E26" s="301" t="n">
        <v>43514</v>
      </c>
      <c r="F26" s="302" t="n">
        <v>5238</v>
      </c>
      <c r="G26" s="300" t="n">
        <v>8669</v>
      </c>
      <c r="H26" s="302" t="n">
        <v>7797</v>
      </c>
      <c r="I26" s="300" t="n">
        <v>8</v>
      </c>
      <c r="J26" s="303">
        <f>+(((G26-F26)-(H26-F26))/(H26-F26))*100</f>
        <v/>
      </c>
      <c r="K26" s="304" t="n"/>
      <c r="L26" s="304" t="n"/>
      <c r="M26" s="304" t="n"/>
      <c r="N26" s="304" t="n"/>
    </row>
    <row r="27" ht="15.75" customHeight="1" s="412">
      <c r="A27" s="300" t="n">
        <v>26</v>
      </c>
      <c r="B27" s="300" t="n">
        <v>26</v>
      </c>
      <c r="C27" s="300" t="n">
        <v>125</v>
      </c>
      <c r="D27" s="300" t="n">
        <v>1</v>
      </c>
      <c r="E27" s="301" t="n">
        <v>43514</v>
      </c>
      <c r="F27" s="302" t="n">
        <v>5207</v>
      </c>
      <c r="G27" s="300" t="n">
        <v>8424</v>
      </c>
      <c r="H27" s="302" t="n">
        <v>7611</v>
      </c>
      <c r="I27" s="300" t="n"/>
      <c r="J27" s="303">
        <f>+(((G27-F27)-(H27-F27))/(H27-F27))*100</f>
        <v/>
      </c>
      <c r="K27" s="304" t="n"/>
      <c r="L27" s="304" t="n"/>
      <c r="M27" s="304" t="n"/>
      <c r="N27" s="304" t="n"/>
    </row>
    <row r="28" ht="15.75" customHeight="1" s="412">
      <c r="A28" s="300" t="n">
        <v>27</v>
      </c>
      <c r="B28" s="300" t="n">
        <v>27</v>
      </c>
      <c r="C28" s="300" t="n">
        <v>126</v>
      </c>
      <c r="D28" s="300" t="n">
        <v>1</v>
      </c>
      <c r="E28" s="301" t="n">
        <v>43514</v>
      </c>
      <c r="F28" s="302" t="n">
        <v>5236</v>
      </c>
      <c r="G28" s="300" t="n"/>
      <c r="H28" s="302" t="n"/>
      <c r="I28" s="300" t="n"/>
      <c r="J28" s="303">
        <f>+(((G28-F28)-(H28-F28))/(H28-F28))*100</f>
        <v/>
      </c>
      <c r="K28" s="304" t="n"/>
      <c r="L28" s="304" t="n"/>
      <c r="M28" s="304" t="n"/>
      <c r="N28" s="304" t="n"/>
    </row>
    <row r="29" ht="15.75" customHeight="1" s="412">
      <c r="A29" s="300" t="n">
        <v>28</v>
      </c>
      <c r="B29" s="300" t="n">
        <v>28</v>
      </c>
      <c r="C29" s="300" t="n">
        <v>126</v>
      </c>
      <c r="D29" s="300" t="n">
        <v>1</v>
      </c>
      <c r="E29" s="301" t="n">
        <v>43514</v>
      </c>
      <c r="F29" s="302" t="n">
        <v>5216</v>
      </c>
      <c r="G29" s="300" t="n"/>
      <c r="H29" s="302" t="n"/>
      <c r="I29" s="300" t="n"/>
      <c r="J29" s="303">
        <f>+(((G29-F29)-(H29-F29))/(H29-F29))*100</f>
        <v/>
      </c>
      <c r="K29" s="304" t="n"/>
      <c r="L29" s="304" t="n"/>
      <c r="M29" s="304" t="n"/>
      <c r="N29" s="304" t="n"/>
    </row>
    <row r="30" ht="15.75" customHeight="1" s="412">
      <c r="A30" s="300" t="n">
        <v>29</v>
      </c>
      <c r="B30" s="300" t="n">
        <v>29</v>
      </c>
      <c r="C30" s="300" t="n">
        <v>128</v>
      </c>
      <c r="D30" s="300" t="n">
        <v>1</v>
      </c>
      <c r="E30" s="301" t="n">
        <v>43514</v>
      </c>
      <c r="F30" s="302" t="n">
        <v>5292</v>
      </c>
      <c r="G30" s="300" t="n">
        <v>7352</v>
      </c>
      <c r="H30" s="302" t="n">
        <v>6817</v>
      </c>
      <c r="I30" s="300" t="n">
        <v>9</v>
      </c>
      <c r="J30" s="303">
        <f>+(((G30-F30)-(H30-F30))/(H30-F30))*100</f>
        <v/>
      </c>
      <c r="K30" s="304" t="n"/>
      <c r="L30" s="304" t="n"/>
      <c r="M30" s="304" t="n"/>
      <c r="N30" s="304" t="n"/>
    </row>
    <row r="31" ht="15.75" customHeight="1" s="412">
      <c r="A31" s="300" t="n">
        <v>30</v>
      </c>
      <c r="B31" s="300" t="n">
        <v>30</v>
      </c>
      <c r="C31" s="300" t="n">
        <v>128</v>
      </c>
      <c r="D31" s="300" t="n">
        <v>1</v>
      </c>
      <c r="E31" s="301" t="n">
        <v>43514</v>
      </c>
      <c r="F31" s="302" t="n">
        <v>5244</v>
      </c>
      <c r="G31" s="300" t="n">
        <v>7069</v>
      </c>
      <c r="H31" s="302" t="n">
        <v>6595</v>
      </c>
      <c r="I31" s="300" t="n"/>
      <c r="J31" s="303">
        <f>+(((G31-F31)-(H31-F31))/(H31-F31))*100</f>
        <v/>
      </c>
      <c r="K31" s="304" t="n"/>
      <c r="L31" s="304" t="n"/>
      <c r="M31" s="304" t="n"/>
      <c r="N31" s="304" t="n"/>
    </row>
    <row r="32" ht="15.75" customHeight="1" s="412">
      <c r="A32" s="300" t="n">
        <v>31</v>
      </c>
      <c r="B32" s="300" t="n">
        <v>31</v>
      </c>
      <c r="C32" s="300" t="n">
        <v>129</v>
      </c>
      <c r="D32" s="300" t="n">
        <v>1</v>
      </c>
      <c r="E32" s="301" t="n">
        <v>43514</v>
      </c>
      <c r="F32" s="302" t="n">
        <v>5227</v>
      </c>
      <c r="G32" s="300" t="n">
        <v>6458</v>
      </c>
      <c r="H32" s="302" t="n">
        <v>6110</v>
      </c>
      <c r="I32" s="300" t="n">
        <v>9</v>
      </c>
      <c r="J32" s="303">
        <f>+(((G32-F32)-(H32-F32))/(H32-F32))*100</f>
        <v/>
      </c>
      <c r="K32" s="304" t="n"/>
      <c r="L32" s="304" t="n"/>
      <c r="M32" s="304" t="n"/>
      <c r="N32" s="304" t="n"/>
    </row>
    <row r="33" ht="15.75" customHeight="1" s="412">
      <c r="A33" s="300" t="n">
        <v>32</v>
      </c>
      <c r="B33" s="300" t="n">
        <v>32</v>
      </c>
      <c r="C33" s="300" t="n">
        <v>129</v>
      </c>
      <c r="D33" s="300" t="n">
        <v>1</v>
      </c>
      <c r="E33" s="301" t="n">
        <v>43514</v>
      </c>
      <c r="F33" s="302" t="n">
        <v>5214</v>
      </c>
      <c r="G33" s="300" t="n">
        <v>6595</v>
      </c>
      <c r="H33" s="302" t="n">
        <v>6081</v>
      </c>
      <c r="I33" s="300" t="n"/>
      <c r="J33" s="303">
        <f>+(((G33-F33)-(H33-F33))/(H33-F33))*100</f>
        <v/>
      </c>
      <c r="K33" s="304" t="n"/>
      <c r="L33" s="304" t="n"/>
      <c r="M33" s="304" t="n"/>
      <c r="N33" s="304" t="n"/>
    </row>
    <row r="34" ht="15.75" customHeight="1" s="412">
      <c r="A34" s="300" t="n">
        <v>33</v>
      </c>
      <c r="B34" s="300" t="n">
        <v>33</v>
      </c>
      <c r="C34" s="300" t="n">
        <v>131</v>
      </c>
      <c r="D34" s="300" t="n">
        <v>1</v>
      </c>
      <c r="E34" s="301" t="n">
        <v>43514</v>
      </c>
      <c r="F34" s="302" t="n">
        <v>5203</v>
      </c>
      <c r="G34" s="300" t="n">
        <v>8159</v>
      </c>
      <c r="H34" s="302" t="n">
        <v>7298</v>
      </c>
      <c r="I34" s="300" t="n">
        <v>11</v>
      </c>
      <c r="J34" s="303">
        <f>+(((G34-F34)-(H34-F34))/(H34-F34))*100</f>
        <v/>
      </c>
      <c r="K34" s="304" t="n"/>
      <c r="L34" s="304" t="n"/>
      <c r="M34" s="304" t="n"/>
      <c r="N34" s="304" t="n"/>
    </row>
    <row r="35" ht="15.75" customHeight="1" s="412">
      <c r="A35" s="300" t="n">
        <v>34</v>
      </c>
      <c r="B35" s="300" t="n">
        <v>34</v>
      </c>
      <c r="C35" s="300" t="n">
        <v>131</v>
      </c>
      <c r="D35" s="300" t="n">
        <v>1</v>
      </c>
      <c r="E35" s="301" t="n">
        <v>43514</v>
      </c>
      <c r="F35" s="302" t="n">
        <v>5191</v>
      </c>
      <c r="G35" s="300" t="n">
        <v>7914</v>
      </c>
      <c r="H35" s="302" t="n">
        <v>7092</v>
      </c>
      <c r="I35" s="300" t="n"/>
      <c r="J35" s="303">
        <f>+(((G35-F35)-(H35-F35))/(H35-F35))*100</f>
        <v/>
      </c>
      <c r="K35" s="304" t="n"/>
      <c r="L35" s="304" t="n"/>
      <c r="M35" s="304" t="n"/>
      <c r="N35" s="304" t="n"/>
    </row>
    <row r="36" ht="15.75" customHeight="1" s="412">
      <c r="A36" s="300" t="n">
        <v>35</v>
      </c>
      <c r="B36" s="300" t="n">
        <v>35</v>
      </c>
      <c r="C36" s="300" t="n">
        <v>133</v>
      </c>
      <c r="D36" s="300" t="n">
        <v>1</v>
      </c>
      <c r="E36" s="301" t="n">
        <v>43514</v>
      </c>
      <c r="F36" s="302" t="n">
        <v>5280</v>
      </c>
      <c r="G36" s="300" t="n">
        <v>8143</v>
      </c>
      <c r="H36" s="302" t="n">
        <v>7504</v>
      </c>
      <c r="I36" s="300" t="n">
        <v>9</v>
      </c>
      <c r="J36" s="303">
        <f>+(((G36-F36)-(H36-F36))/(H36-F36))*100</f>
        <v/>
      </c>
      <c r="K36" s="304" t="n"/>
      <c r="L36" s="304" t="n"/>
      <c r="M36" s="304" t="n"/>
      <c r="N36" s="304" t="n"/>
    </row>
    <row r="37" ht="15.75" customHeight="1" s="412">
      <c r="A37" s="300" t="n">
        <v>36</v>
      </c>
      <c r="B37" s="300" t="n">
        <v>36</v>
      </c>
      <c r="C37" s="300" t="n">
        <v>133</v>
      </c>
      <c r="D37" s="300" t="n">
        <v>1</v>
      </c>
      <c r="E37" s="301" t="n">
        <v>43514</v>
      </c>
      <c r="F37" s="302" t="n">
        <v>5219</v>
      </c>
      <c r="G37" s="300" t="n">
        <v>8231</v>
      </c>
      <c r="H37" s="302" t="n">
        <v>7542</v>
      </c>
      <c r="I37" s="300" t="n"/>
      <c r="J37" s="303">
        <f>+(((G37-F37)-(H37-F37))/(H37-F37))*100</f>
        <v/>
      </c>
      <c r="K37" s="304" t="n"/>
      <c r="L37" s="304" t="n"/>
      <c r="M37" s="304" t="n"/>
      <c r="N37" s="304" t="n"/>
    </row>
    <row r="38" ht="15.75" customHeight="1" s="412">
      <c r="A38" s="300" t="n">
        <v>37</v>
      </c>
      <c r="B38" s="300" t="n">
        <v>37</v>
      </c>
      <c r="C38" s="300" t="n">
        <v>134</v>
      </c>
      <c r="D38" s="300" t="n">
        <v>1</v>
      </c>
      <c r="E38" s="301" t="n">
        <v>43514</v>
      </c>
      <c r="F38" s="302" t="n">
        <v>5225</v>
      </c>
      <c r="G38" s="300" t="n">
        <v>9388</v>
      </c>
      <c r="H38" s="302" t="n">
        <v>8214</v>
      </c>
      <c r="I38" s="300" t="n">
        <v>10</v>
      </c>
      <c r="J38" s="303">
        <f>+(((G38-F38)-(H38-F38))/(H38-F38))*100</f>
        <v/>
      </c>
      <c r="K38" s="304" t="n"/>
      <c r="L38" s="304" t="n"/>
      <c r="M38" s="304" t="n"/>
      <c r="N38" s="304" t="n"/>
    </row>
    <row r="39" ht="15.75" customHeight="1" s="412">
      <c r="A39" s="300" t="n">
        <v>38</v>
      </c>
      <c r="B39" s="300" t="n">
        <v>38</v>
      </c>
      <c r="C39" s="300" t="n">
        <v>134</v>
      </c>
      <c r="D39" s="300" t="n">
        <v>1</v>
      </c>
      <c r="E39" s="301" t="n">
        <v>43514</v>
      </c>
      <c r="F39" s="302" t="n">
        <v>5241</v>
      </c>
      <c r="G39" s="300" t="n">
        <v>9597</v>
      </c>
      <c r="H39" s="302" t="n">
        <v>8355</v>
      </c>
      <c r="I39" s="300" t="n"/>
      <c r="J39" s="303">
        <f>+(((G39-F39)-(H39-F39))/(H39-F39))*100</f>
        <v/>
      </c>
      <c r="K39" s="304" t="n"/>
      <c r="L39" s="304" t="n"/>
      <c r="M39" s="304" t="n"/>
      <c r="N39" s="304" t="n"/>
    </row>
    <row r="40" ht="15.75" customHeight="1" s="412">
      <c r="A40" s="300" t="n">
        <v>39</v>
      </c>
      <c r="B40" s="300" t="n">
        <v>39</v>
      </c>
      <c r="C40" s="300" t="n">
        <v>139</v>
      </c>
      <c r="D40" s="300" t="n">
        <v>1</v>
      </c>
      <c r="E40" s="301" t="n">
        <v>43514</v>
      </c>
      <c r="F40" s="302" t="n">
        <v>5245</v>
      </c>
      <c r="G40" s="300" t="n">
        <v>7854</v>
      </c>
      <c r="H40" s="302" t="n">
        <v>7213</v>
      </c>
      <c r="I40" s="300" t="n">
        <v>10</v>
      </c>
      <c r="J40" s="303">
        <f>+(((G40-F40)-(H40-F40))/(H40-F40))*100</f>
        <v/>
      </c>
      <c r="K40" s="304" t="n"/>
      <c r="L40" s="304" t="n"/>
      <c r="M40" s="304" t="n"/>
      <c r="N40" s="304" t="n"/>
    </row>
    <row r="41" ht="15.75" customHeight="1" s="412">
      <c r="A41" s="300" t="n">
        <v>40</v>
      </c>
      <c r="B41" s="300" t="n">
        <v>40</v>
      </c>
      <c r="C41" s="300" t="n">
        <v>139</v>
      </c>
      <c r="D41" s="300" t="n">
        <v>1</v>
      </c>
      <c r="E41" s="301" t="n">
        <v>43514</v>
      </c>
      <c r="F41" s="302" t="n">
        <v>5216</v>
      </c>
      <c r="G41" s="300" t="n">
        <v>7831</v>
      </c>
      <c r="H41" s="302" t="n">
        <v>7193</v>
      </c>
      <c r="I41" s="300" t="n"/>
      <c r="J41" s="303">
        <f>+(((G41-F41)-(H41-F41))/(H41-F41))*100</f>
        <v/>
      </c>
      <c r="K41" s="304" t="n"/>
      <c r="L41" s="304" t="n"/>
      <c r="M41" s="304" t="n"/>
      <c r="N41" s="304" t="n"/>
    </row>
    <row r="42" ht="15.75" customHeight="1" s="412">
      <c r="A42" s="300" t="n">
        <v>41</v>
      </c>
      <c r="B42" s="300" t="n">
        <v>41</v>
      </c>
      <c r="C42" s="300" t="n">
        <v>143</v>
      </c>
      <c r="D42" s="300" t="n">
        <v>1</v>
      </c>
      <c r="E42" s="301" t="n">
        <v>43514</v>
      </c>
      <c r="F42" s="302" t="n">
        <v>5264</v>
      </c>
      <c r="G42" s="300" t="n">
        <v>6847</v>
      </c>
      <c r="H42" s="302" t="n">
        <v>7734</v>
      </c>
      <c r="I42" s="300" t="n">
        <v>10</v>
      </c>
      <c r="J42" s="303">
        <f>+(((G42-F42)-(H42-F42))/(H42-F42))*100</f>
        <v/>
      </c>
      <c r="K42" s="304" t="n"/>
      <c r="L42" s="304" t="n"/>
      <c r="M42" s="304" t="n"/>
      <c r="N42" s="304" t="n"/>
    </row>
    <row r="43" ht="15.75" customHeight="1" s="412">
      <c r="A43" s="300" t="n">
        <v>42</v>
      </c>
      <c r="B43" s="300" t="n">
        <v>42</v>
      </c>
      <c r="C43" s="300" t="n">
        <v>143</v>
      </c>
      <c r="D43" s="300" t="n">
        <v>1</v>
      </c>
      <c r="E43" s="301" t="n">
        <v>43514</v>
      </c>
      <c r="F43" s="302" t="n">
        <v>5270</v>
      </c>
      <c r="G43" s="300" t="n">
        <v>8321</v>
      </c>
      <c r="H43" s="302" t="n">
        <v>7499</v>
      </c>
      <c r="I43" s="300" t="n"/>
      <c r="J43" s="303">
        <f>+(((G43-F43)-(H43-F43))/(H43-F43))*100</f>
        <v/>
      </c>
      <c r="K43" s="304" t="n"/>
      <c r="L43" s="304" t="n"/>
      <c r="M43" s="304" t="n"/>
      <c r="N43" s="304" t="n"/>
    </row>
    <row r="44" ht="15.75" customHeight="1" s="412">
      <c r="A44" s="300" t="n">
        <v>43</v>
      </c>
      <c r="B44" s="300" t="n">
        <v>43</v>
      </c>
      <c r="C44" s="300" t="n">
        <v>144</v>
      </c>
      <c r="D44" s="300" t="n">
        <v>1</v>
      </c>
      <c r="E44" s="301" t="n">
        <v>43514</v>
      </c>
      <c r="F44" s="302" t="n">
        <v>5211</v>
      </c>
      <c r="G44" s="300" t="n">
        <v>9207</v>
      </c>
      <c r="H44" s="302" t="n">
        <v>7724</v>
      </c>
      <c r="I44" s="300" t="n">
        <v>10</v>
      </c>
      <c r="J44" s="303">
        <f>+(((G44-F44)-(H44-F44))/(H44-F44))*100</f>
        <v/>
      </c>
      <c r="K44" s="304" t="n"/>
      <c r="L44" s="304" t="n"/>
      <c r="M44" s="304" t="n"/>
      <c r="N44" s="304" t="n"/>
    </row>
    <row r="45" ht="15.75" customHeight="1" s="412">
      <c r="A45" s="300" t="n">
        <v>44</v>
      </c>
      <c r="B45" s="300" t="n">
        <v>44</v>
      </c>
      <c r="C45" s="300" t="n">
        <v>144</v>
      </c>
      <c r="D45" s="300" t="n">
        <v>1</v>
      </c>
      <c r="E45" s="301" t="n">
        <v>43514</v>
      </c>
      <c r="F45" s="302" t="n">
        <v>5218</v>
      </c>
      <c r="G45" s="300" t="n">
        <v>9750</v>
      </c>
      <c r="H45" s="302" t="n">
        <v>8029</v>
      </c>
      <c r="I45" s="300" t="n"/>
      <c r="J45" s="303">
        <f>+(((G45-F45)-(H45-F45))/(H45-F45))*100</f>
        <v/>
      </c>
      <c r="K45" s="304" t="n"/>
      <c r="L45" s="304" t="n"/>
      <c r="M45" s="304" t="n"/>
      <c r="N45" s="304" t="n"/>
    </row>
    <row r="46" ht="15.75" customHeight="1" s="412">
      <c r="A46" s="300" t="n">
        <v>45</v>
      </c>
      <c r="B46" s="300" t="n">
        <v>45</v>
      </c>
      <c r="C46" s="300" t="n">
        <v>146</v>
      </c>
      <c r="D46" s="300" t="n">
        <v>1</v>
      </c>
      <c r="E46" s="301" t="n">
        <v>43514</v>
      </c>
      <c r="F46" s="302" t="n">
        <v>5211</v>
      </c>
      <c r="G46" s="300" t="n">
        <v>8120</v>
      </c>
      <c r="H46" s="302" t="n">
        <v>7234</v>
      </c>
      <c r="I46" s="300" t="n">
        <v>10</v>
      </c>
      <c r="J46" s="303">
        <f>+(((G46-F46)-(H46-F46))/(H46-F46))*100</f>
        <v/>
      </c>
      <c r="K46" s="304" t="n"/>
      <c r="L46" s="304" t="n"/>
      <c r="M46" s="304" t="n"/>
      <c r="N46" s="304" t="n"/>
    </row>
    <row r="47" ht="15.75" customHeight="1" s="412">
      <c r="A47" s="300" t="n">
        <v>46</v>
      </c>
      <c r="B47" s="300" t="n">
        <v>46</v>
      </c>
      <c r="C47" s="300" t="n">
        <v>146</v>
      </c>
      <c r="D47" s="300" t="n">
        <v>1</v>
      </c>
      <c r="E47" s="301" t="n">
        <v>43514</v>
      </c>
      <c r="F47" s="302" t="n">
        <v>5260</v>
      </c>
      <c r="G47" s="300" t="n">
        <v>7852</v>
      </c>
      <c r="H47" s="302" t="n">
        <v>7053</v>
      </c>
      <c r="I47" s="300" t="n"/>
      <c r="J47" s="303">
        <f>+(((G47-F47)-(H47-F47))/(H47-F47))*100</f>
        <v/>
      </c>
      <c r="K47" s="304" t="n"/>
      <c r="L47" s="304" t="n"/>
      <c r="M47" s="304" t="n"/>
      <c r="N47" s="304" t="n"/>
    </row>
    <row r="48" ht="15.75" customHeight="1" s="412">
      <c r="A48" s="300" t="n">
        <v>47</v>
      </c>
      <c r="B48" s="300" t="n">
        <v>47</v>
      </c>
      <c r="C48" s="300" t="n">
        <v>147</v>
      </c>
      <c r="D48" s="300" t="n">
        <v>1</v>
      </c>
      <c r="E48" s="301" t="n">
        <v>43514</v>
      </c>
      <c r="F48" s="302" t="n">
        <v>5258</v>
      </c>
      <c r="G48" s="300" t="n"/>
      <c r="H48" s="302" t="n"/>
      <c r="I48" s="300" t="n"/>
      <c r="J48" s="303">
        <f>+(((G48-F48)-(H48-F48))/(H48-F48))*100</f>
        <v/>
      </c>
      <c r="K48" s="304" t="n"/>
      <c r="L48" s="304" t="n"/>
      <c r="M48" s="304" t="n"/>
      <c r="N48" s="304" t="n"/>
    </row>
    <row r="49" ht="15.75" customHeight="1" s="412">
      <c r="A49" s="300" t="n">
        <v>48</v>
      </c>
      <c r="B49" s="300" t="n">
        <v>48</v>
      </c>
      <c r="C49" s="300" t="n">
        <v>147</v>
      </c>
      <c r="D49" s="300" t="n">
        <v>1</v>
      </c>
      <c r="E49" s="301" t="n">
        <v>43514</v>
      </c>
      <c r="F49" s="302" t="n">
        <v>5245</v>
      </c>
      <c r="G49" s="300" t="n"/>
      <c r="H49" s="302" t="n"/>
      <c r="I49" s="300" t="n"/>
      <c r="J49" s="303">
        <f>+(((G49-F49)-(H49-F49))/(H49-F49))*100</f>
        <v/>
      </c>
      <c r="K49" s="304" t="n"/>
      <c r="L49" s="304" t="n"/>
      <c r="M49" s="304" t="n"/>
      <c r="N49" s="304" t="n"/>
    </row>
    <row r="50" ht="15.75" customHeight="1" s="412">
      <c r="A50" s="300" t="n">
        <v>49</v>
      </c>
      <c r="B50" s="300" t="n">
        <v>49</v>
      </c>
      <c r="C50" s="300" t="n">
        <v>148</v>
      </c>
      <c r="D50" s="300" t="n">
        <v>1</v>
      </c>
      <c r="E50" s="301" t="n">
        <v>43514</v>
      </c>
      <c r="F50" s="302" t="n">
        <v>5203</v>
      </c>
      <c r="G50" s="300" t="n">
        <v>7227</v>
      </c>
      <c r="H50" s="302" t="n">
        <v>6780</v>
      </c>
      <c r="I50" s="300" t="n">
        <v>9</v>
      </c>
      <c r="J50" s="303">
        <f>+(((G50-F50)-(H50-F50))/(H50-F50))*100</f>
        <v/>
      </c>
      <c r="K50" s="304" t="n"/>
      <c r="L50" s="304" t="n"/>
      <c r="M50" s="304" t="n"/>
      <c r="N50" s="304" t="n"/>
    </row>
    <row r="51" ht="15.75" customHeight="1" s="412">
      <c r="A51" s="300" t="n">
        <v>50</v>
      </c>
      <c r="B51" s="300" t="n">
        <v>50</v>
      </c>
      <c r="C51" s="300" t="n">
        <v>148</v>
      </c>
      <c r="D51" s="300" t="n">
        <v>1</v>
      </c>
      <c r="E51" s="301" t="n">
        <v>43514</v>
      </c>
      <c r="F51" s="302" t="n">
        <v>5251</v>
      </c>
      <c r="G51" s="300" t="n">
        <v>7175</v>
      </c>
      <c r="H51" s="302" t="n">
        <v>6790</v>
      </c>
      <c r="I51" s="300" t="n"/>
      <c r="J51" s="303">
        <f>+(((G51-F51)-(H51-F51))/(H51-F51))*100</f>
        <v/>
      </c>
      <c r="K51" s="304" t="n"/>
      <c r="L51" s="304" t="n"/>
      <c r="M51" s="304" t="n"/>
      <c r="N51" s="304" t="n"/>
    </row>
    <row r="52" ht="15.75" customHeight="1" s="412">
      <c r="A52" s="300" t="n">
        <v>51</v>
      </c>
      <c r="B52" s="300" t="n">
        <v>51</v>
      </c>
      <c r="C52" s="300" t="n">
        <v>149</v>
      </c>
      <c r="D52" s="300" t="n">
        <v>1</v>
      </c>
      <c r="E52" s="301" t="n">
        <v>43514</v>
      </c>
      <c r="F52" s="302" t="n">
        <v>5234</v>
      </c>
      <c r="G52" s="300" t="n">
        <v>8080</v>
      </c>
      <c r="H52" s="302" t="n">
        <v>7311</v>
      </c>
      <c r="I52" s="300" t="n">
        <v>11</v>
      </c>
      <c r="J52" s="303">
        <f>+(((G52-F52)-(H52-F52))/(H52-F52))*100</f>
        <v/>
      </c>
      <c r="K52" s="304" t="n"/>
      <c r="L52" s="304" t="n"/>
      <c r="M52" s="304" t="n"/>
      <c r="N52" s="304" t="n"/>
    </row>
    <row r="53" ht="15.75" customHeight="1" s="412">
      <c r="A53" s="300" t="n">
        <v>52</v>
      </c>
      <c r="B53" s="300" t="n">
        <v>52</v>
      </c>
      <c r="C53" s="300" t="n">
        <v>149</v>
      </c>
      <c r="D53" s="300" t="n">
        <v>1</v>
      </c>
      <c r="E53" s="301" t="n">
        <v>43514</v>
      </c>
      <c r="F53" s="302" t="n">
        <v>5234</v>
      </c>
      <c r="G53" s="300" t="n">
        <v>7959</v>
      </c>
      <c r="H53" s="302" t="n">
        <v>7235</v>
      </c>
      <c r="I53" s="300" t="n"/>
      <c r="J53" s="303">
        <f>+(((G53-F53)-(H53-F53))/(H53-F53))*100</f>
        <v/>
      </c>
      <c r="K53" s="304" t="n"/>
      <c r="L53" s="304" t="n"/>
      <c r="M53" s="304" t="n"/>
      <c r="N53" s="304" t="n"/>
    </row>
    <row r="54" ht="15.75" customHeight="1" s="412">
      <c r="A54" s="300" t="n">
        <v>53</v>
      </c>
      <c r="B54" s="300" t="n">
        <v>53</v>
      </c>
      <c r="C54" s="300" t="n">
        <v>150</v>
      </c>
      <c r="D54" s="300" t="n">
        <v>1</v>
      </c>
      <c r="E54" s="301" t="n">
        <v>43514</v>
      </c>
      <c r="F54" s="302" t="n">
        <v>5232</v>
      </c>
      <c r="G54" s="300" t="n">
        <v>8606</v>
      </c>
      <c r="H54" s="302" t="n">
        <v>7650</v>
      </c>
      <c r="I54" s="300" t="n">
        <v>10</v>
      </c>
      <c r="J54" s="303">
        <f>+(((G54-F54)-(H54-F54))/(H54-F54))*100</f>
        <v/>
      </c>
      <c r="K54" s="304" t="n"/>
      <c r="L54" s="304" t="n"/>
      <c r="M54" s="304" t="n"/>
      <c r="N54" s="304" t="n"/>
    </row>
    <row r="55" ht="15.75" customHeight="1" s="412">
      <c r="A55" s="300" t="n">
        <v>54</v>
      </c>
      <c r="B55" s="300" t="n">
        <v>54</v>
      </c>
      <c r="C55" s="300" t="n">
        <v>150</v>
      </c>
      <c r="D55" s="300" t="n">
        <v>1</v>
      </c>
      <c r="E55" s="301" t="n">
        <v>43514</v>
      </c>
      <c r="F55" s="302" t="n">
        <v>5271</v>
      </c>
      <c r="G55" s="300" t="n">
        <v>8528</v>
      </c>
      <c r="H55" s="302" t="n">
        <v>7615</v>
      </c>
      <c r="I55" s="300" t="n"/>
      <c r="J55" s="303">
        <f>+(((G55-F55)-(H55-F55))/(H55-F55))*100</f>
        <v/>
      </c>
      <c r="K55" s="304" t="n"/>
      <c r="L55" s="304" t="n"/>
      <c r="M55" s="304" t="n"/>
      <c r="N55" s="304" t="n"/>
    </row>
    <row r="56" ht="15.75" customHeight="1" s="412">
      <c r="A56" s="300" t="n">
        <v>55</v>
      </c>
      <c r="B56" s="300" t="n">
        <v>55</v>
      </c>
      <c r="C56" s="300" t="n">
        <v>152</v>
      </c>
      <c r="D56" s="300" t="n">
        <v>1</v>
      </c>
      <c r="E56" s="301" t="n">
        <v>43514</v>
      </c>
      <c r="F56" s="302" t="n">
        <v>5269</v>
      </c>
      <c r="G56" s="300" t="n"/>
      <c r="H56" s="302" t="n"/>
      <c r="I56" s="300" t="n"/>
      <c r="J56" s="303">
        <f>+(((G56-F56)-(H56-F56))/(H56-F56))*100</f>
        <v/>
      </c>
      <c r="K56" s="304" t="n"/>
      <c r="L56" s="304" t="n"/>
      <c r="M56" s="304" t="n"/>
      <c r="N56" s="304" t="n"/>
    </row>
    <row r="57" ht="15.75" customHeight="1" s="412">
      <c r="A57" s="300" t="n">
        <v>56</v>
      </c>
      <c r="B57" s="300" t="n">
        <v>56</v>
      </c>
      <c r="C57" s="300" t="n">
        <v>152</v>
      </c>
      <c r="D57" s="300" t="n">
        <v>1</v>
      </c>
      <c r="E57" s="301" t="n">
        <v>43514</v>
      </c>
      <c r="F57" s="302" t="n">
        <v>5254</v>
      </c>
      <c r="G57" s="300" t="n"/>
      <c r="H57" s="302" t="n"/>
      <c r="I57" s="300" t="n"/>
      <c r="J57" s="303">
        <f>+(((G57-F57)-(H57-F57))/(H57-F57))*100</f>
        <v/>
      </c>
      <c r="K57" s="304" t="n"/>
      <c r="L57" s="304" t="n"/>
      <c r="M57" s="304" t="n"/>
      <c r="N57" s="304" t="n"/>
    </row>
    <row r="58" ht="15.75" customHeight="1" s="412">
      <c r="A58" s="300" t="n">
        <v>57</v>
      </c>
      <c r="B58" s="300" t="n">
        <v>57</v>
      </c>
      <c r="C58" s="300" t="n">
        <v>153</v>
      </c>
      <c r="D58" s="300" t="n">
        <v>1</v>
      </c>
      <c r="E58" s="301" t="n">
        <v>43514</v>
      </c>
      <c r="F58" s="302" t="n">
        <v>5257</v>
      </c>
      <c r="G58" s="300" t="n">
        <v>9077</v>
      </c>
      <c r="H58" s="302" t="n">
        <v>8036</v>
      </c>
      <c r="I58" s="300" t="n">
        <v>9</v>
      </c>
      <c r="J58" s="303">
        <f>+(((G58-F58)-(H58-F58))/(H58-F58))*100</f>
        <v/>
      </c>
      <c r="K58" s="304" t="n"/>
      <c r="L58" s="304" t="n"/>
      <c r="M58" s="304" t="n"/>
      <c r="N58" s="304" t="n"/>
    </row>
    <row r="59" ht="15.75" customHeight="1" s="412">
      <c r="A59" s="300" t="n">
        <v>58</v>
      </c>
      <c r="B59" s="300" t="n">
        <v>58</v>
      </c>
      <c r="C59" s="300" t="n">
        <v>153</v>
      </c>
      <c r="D59" s="300" t="n">
        <v>1</v>
      </c>
      <c r="E59" s="301" t="n">
        <v>43514</v>
      </c>
      <c r="F59" s="302" t="n">
        <v>5320</v>
      </c>
      <c r="G59" s="300" t="n">
        <v>9224</v>
      </c>
      <c r="H59" s="302" t="n">
        <v>8127</v>
      </c>
      <c r="I59" s="300" t="n"/>
      <c r="J59" s="303">
        <f>+(((G59-F59)-(H59-F59))/(H59-F59))*100</f>
        <v/>
      </c>
      <c r="K59" s="304" t="n"/>
      <c r="L59" s="304" t="n"/>
      <c r="M59" s="304" t="n"/>
      <c r="N59" s="304" t="n"/>
    </row>
    <row r="60" ht="15.75" customHeight="1" s="412">
      <c r="A60" s="300" t="n">
        <v>59</v>
      </c>
      <c r="B60" s="300" t="n">
        <v>59</v>
      </c>
      <c r="C60" s="300" t="n">
        <v>156</v>
      </c>
      <c r="D60" s="300" t="n">
        <v>1</v>
      </c>
      <c r="E60" s="301" t="n">
        <v>43514</v>
      </c>
      <c r="F60" s="302" t="n">
        <v>5278</v>
      </c>
      <c r="G60" s="300" t="n">
        <v>8454</v>
      </c>
      <c r="H60" s="302" t="n">
        <v>8002</v>
      </c>
      <c r="I60" s="300" t="n">
        <v>10</v>
      </c>
      <c r="J60" s="303">
        <f>+(((G60-F60)-(H60-F60))/(H60-F60))*100</f>
        <v/>
      </c>
      <c r="K60" s="304" t="n"/>
      <c r="L60" s="304" t="n"/>
      <c r="M60" s="304" t="n"/>
      <c r="N60" s="304" t="n"/>
    </row>
    <row r="61" ht="15.75" customHeight="1" s="412">
      <c r="A61" s="300" t="n">
        <v>60</v>
      </c>
      <c r="B61" s="300" t="n">
        <v>60</v>
      </c>
      <c r="C61" s="300" t="n">
        <v>156</v>
      </c>
      <c r="D61" s="300" t="n">
        <v>1</v>
      </c>
      <c r="E61" s="301" t="n">
        <v>43514</v>
      </c>
      <c r="F61" s="302" t="n">
        <v>5220</v>
      </c>
      <c r="G61" s="300" t="n">
        <v>8614</v>
      </c>
      <c r="H61" s="302" t="n">
        <v>8126</v>
      </c>
      <c r="I61" s="300" t="n"/>
      <c r="J61" s="303">
        <f>+(((G61-F61)-(H61-F61))/(H61-F61))*100</f>
        <v/>
      </c>
      <c r="K61" s="304" t="n"/>
      <c r="L61" s="304" t="n"/>
      <c r="M61" s="304" t="n"/>
      <c r="N61" s="304" t="n"/>
    </row>
    <row r="62" ht="15.75" customHeight="1" s="412">
      <c r="A62" s="300" t="n">
        <v>61</v>
      </c>
      <c r="B62" s="300" t="n">
        <v>61</v>
      </c>
      <c r="C62" s="300" t="n">
        <v>157</v>
      </c>
      <c r="D62" s="300" t="n">
        <v>1</v>
      </c>
      <c r="E62" s="301" t="n">
        <v>43514</v>
      </c>
      <c r="F62" s="302" t="n">
        <v>5212</v>
      </c>
      <c r="G62" s="300" t="n">
        <v>7863</v>
      </c>
      <c r="H62" s="302" t="n">
        <v>7221</v>
      </c>
      <c r="I62" s="300" t="n">
        <v>9</v>
      </c>
      <c r="J62" s="303">
        <f>+(((G62-F62)-(H62-F62))/(H62-F62))*100</f>
        <v/>
      </c>
      <c r="K62" s="304" t="n"/>
      <c r="L62" s="304" t="n"/>
      <c r="M62" s="304" t="n"/>
      <c r="N62" s="304" t="n"/>
    </row>
    <row r="63" ht="15.75" customHeight="1" s="412">
      <c r="A63" s="300" t="n">
        <v>62</v>
      </c>
      <c r="B63" s="300" t="n">
        <v>62</v>
      </c>
      <c r="C63" s="300" t="n">
        <v>157</v>
      </c>
      <c r="D63" s="300" t="n">
        <v>1</v>
      </c>
      <c r="E63" s="301" t="n">
        <v>43514</v>
      </c>
      <c r="F63" s="302" t="n">
        <v>5209</v>
      </c>
      <c r="G63" s="300" t="n">
        <v>7846</v>
      </c>
      <c r="H63" s="302" t="n">
        <v>7238</v>
      </c>
      <c r="I63" s="300" t="n"/>
      <c r="J63" s="303">
        <f>+(((G63-F63)-(H63-F63))/(H63-F63))*100</f>
        <v/>
      </c>
      <c r="K63" s="304" t="n"/>
      <c r="L63" s="304" t="n"/>
      <c r="M63" s="304" t="n"/>
      <c r="N63" s="304" t="n"/>
    </row>
    <row r="64" ht="15.75" customHeight="1" s="412">
      <c r="A64" s="300" t="n">
        <v>63</v>
      </c>
      <c r="B64" s="300" t="n">
        <v>63</v>
      </c>
      <c r="C64" s="300" t="n">
        <v>159</v>
      </c>
      <c r="D64" s="300" t="n">
        <v>1</v>
      </c>
      <c r="E64" s="301" t="n">
        <v>43514</v>
      </c>
      <c r="F64" s="302" t="n">
        <v>5214</v>
      </c>
      <c r="G64" s="300" t="n">
        <v>7465</v>
      </c>
      <c r="H64" s="302" t="n">
        <v>6924</v>
      </c>
      <c r="I64" s="300" t="n">
        <v>12</v>
      </c>
      <c r="J64" s="303">
        <f>+(((G64-F64)-(H64-F64))/(H64-F64))*100</f>
        <v/>
      </c>
      <c r="K64" s="304" t="n"/>
      <c r="L64" s="304" t="n"/>
      <c r="M64" s="304" t="n"/>
      <c r="N64" s="304" t="n"/>
    </row>
    <row r="65" ht="15.75" customHeight="1" s="412">
      <c r="A65" s="300" t="n">
        <v>64</v>
      </c>
      <c r="B65" s="300" t="n">
        <v>64</v>
      </c>
      <c r="C65" s="300" t="n">
        <v>159</v>
      </c>
      <c r="D65" s="300" t="n">
        <v>1</v>
      </c>
      <c r="E65" s="301" t="n">
        <v>43514</v>
      </c>
      <c r="F65" s="302" t="n">
        <v>5232</v>
      </c>
      <c r="G65" s="300" t="n">
        <v>7532</v>
      </c>
      <c r="H65" s="302" t="n">
        <v>6996</v>
      </c>
      <c r="I65" s="300" t="n"/>
      <c r="J65" s="303">
        <f>+(((G65-F65)-(H65-F65))/(H65-F65))*100</f>
        <v/>
      </c>
      <c r="K65" s="304" t="n"/>
      <c r="L65" s="304" t="n"/>
      <c r="M65" s="304" t="n"/>
      <c r="N65" s="304" t="n"/>
    </row>
    <row r="66" ht="15.75" customHeight="1" s="412">
      <c r="A66" s="300" t="n">
        <v>65</v>
      </c>
      <c r="B66" s="300" t="n">
        <v>65</v>
      </c>
      <c r="C66" s="300" t="n">
        <v>161</v>
      </c>
      <c r="D66" s="300" t="n">
        <v>1</v>
      </c>
      <c r="E66" s="301" t="n">
        <v>43514</v>
      </c>
      <c r="F66" s="302" t="n">
        <v>5215</v>
      </c>
      <c r="G66" s="300" t="n">
        <v>7692</v>
      </c>
      <c r="H66" s="302" t="n">
        <v>6856</v>
      </c>
      <c r="I66" s="300" t="n">
        <v>11</v>
      </c>
      <c r="J66" s="303">
        <f>+(((G66-F66)-(H66-F66))/(H66-F66))*100</f>
        <v/>
      </c>
      <c r="K66" s="304" t="n"/>
      <c r="L66" s="304" t="n"/>
      <c r="M66" s="304" t="n"/>
      <c r="N66" s="304" t="n"/>
    </row>
    <row r="67" ht="15.75" customHeight="1" s="412">
      <c r="A67" s="300" t="n">
        <v>66</v>
      </c>
      <c r="B67" s="300" t="n">
        <v>66</v>
      </c>
      <c r="C67" s="300" t="n">
        <v>161</v>
      </c>
      <c r="D67" s="300" t="n">
        <v>1</v>
      </c>
      <c r="E67" s="301" t="n">
        <v>43514</v>
      </c>
      <c r="F67" s="302" t="n">
        <v>5279</v>
      </c>
      <c r="G67" s="300" t="n">
        <v>7782</v>
      </c>
      <c r="H67" s="302" t="n">
        <v>6966</v>
      </c>
      <c r="I67" s="300" t="n"/>
      <c r="J67" s="303">
        <f>+(((G67-F67)-(H67-F67))/(H67-F67))*100</f>
        <v/>
      </c>
      <c r="K67" s="304" t="n"/>
      <c r="L67" s="304" t="n"/>
      <c r="M67" s="304" t="n"/>
      <c r="N67" s="304" t="n"/>
    </row>
    <row r="68" ht="15.75" customHeight="1" s="412">
      <c r="A68" s="300" t="n">
        <v>67</v>
      </c>
      <c r="B68" s="300" t="n">
        <v>67</v>
      </c>
      <c r="C68" s="300" t="n">
        <v>162</v>
      </c>
      <c r="D68" s="300" t="n">
        <v>1</v>
      </c>
      <c r="E68" s="301" t="n">
        <v>43514</v>
      </c>
      <c r="F68" s="302" t="n">
        <v>5217</v>
      </c>
      <c r="G68" s="300" t="n">
        <v>8014</v>
      </c>
      <c r="H68" s="302" t="n">
        <v>7381</v>
      </c>
      <c r="I68" s="300" t="n">
        <v>10</v>
      </c>
      <c r="J68" s="303">
        <f>+(((G68-F68)-(H68-F68))/(H68-F68))*100</f>
        <v/>
      </c>
      <c r="K68" s="304" t="n"/>
      <c r="L68" s="304" t="n"/>
      <c r="M68" s="304" t="n"/>
      <c r="N68" s="304" t="n"/>
    </row>
    <row r="69" ht="15.75" customHeight="1" s="412">
      <c r="A69" s="300" t="n">
        <v>68</v>
      </c>
      <c r="B69" s="300" t="n">
        <v>68</v>
      </c>
      <c r="C69" s="300" t="n">
        <v>162</v>
      </c>
      <c r="D69" s="300" t="n">
        <v>1</v>
      </c>
      <c r="E69" s="301" t="n">
        <v>43514</v>
      </c>
      <c r="F69" s="302" t="n">
        <v>5288</v>
      </c>
      <c r="G69" s="300" t="n">
        <v>8034</v>
      </c>
      <c r="H69" s="302" t="n">
        <v>7471</v>
      </c>
      <c r="I69" s="300" t="n"/>
      <c r="J69" s="303">
        <f>+(((G69-F69)-(H69-F69))/(H69-F69))*100</f>
        <v/>
      </c>
      <c r="K69" s="304" t="n"/>
      <c r="L69" s="304" t="n"/>
      <c r="M69" s="304" t="n"/>
      <c r="N69" s="304" t="n"/>
    </row>
    <row r="70" ht="15.75" customHeight="1" s="412">
      <c r="A70" s="300" t="n">
        <v>69</v>
      </c>
      <c r="B70" s="300" t="n">
        <v>69</v>
      </c>
      <c r="C70" s="300" t="n">
        <v>163</v>
      </c>
      <c r="D70" s="300" t="n">
        <v>1</v>
      </c>
      <c r="E70" s="301" t="n">
        <v>43514</v>
      </c>
      <c r="F70" s="302" t="n">
        <v>5248</v>
      </c>
      <c r="G70" s="300" t="n">
        <v>7752</v>
      </c>
      <c r="H70" s="302" t="n">
        <v>7258</v>
      </c>
      <c r="I70" s="300" t="n">
        <v>9</v>
      </c>
      <c r="J70" s="303">
        <f>+(((G70-F70)-(H70-F70))/(H70-F70))*100</f>
        <v/>
      </c>
      <c r="K70" s="304" t="n"/>
      <c r="L70" s="304" t="n"/>
      <c r="M70" s="304" t="n"/>
      <c r="N70" s="304" t="n"/>
    </row>
    <row r="71" ht="15.75" customHeight="1" s="412">
      <c r="A71" s="300" t="n">
        <v>70</v>
      </c>
      <c r="B71" s="300" t="n">
        <v>70</v>
      </c>
      <c r="C71" s="300" t="n">
        <v>163</v>
      </c>
      <c r="D71" s="300" t="n">
        <v>1</v>
      </c>
      <c r="E71" s="301" t="n">
        <v>43514</v>
      </c>
      <c r="F71" s="302" t="n">
        <v>5266</v>
      </c>
      <c r="G71" s="300" t="n">
        <v>7706</v>
      </c>
      <c r="H71" s="302" t="n">
        <v>7268</v>
      </c>
      <c r="I71" s="300" t="n"/>
      <c r="J71" s="303">
        <f>+(((G71-F71)-(H71-F71))/(H71-F71))*100</f>
        <v/>
      </c>
      <c r="K71" s="304" t="n"/>
      <c r="L71" s="304" t="n"/>
      <c r="M71" s="304" t="n"/>
      <c r="N71" s="304" t="n"/>
    </row>
    <row r="72" ht="15.75" customHeight="1" s="412">
      <c r="A72" s="300" t="n">
        <v>71</v>
      </c>
      <c r="B72" s="300" t="n">
        <v>71</v>
      </c>
      <c r="C72" s="300" t="n">
        <v>164</v>
      </c>
      <c r="D72" s="300" t="n">
        <v>1</v>
      </c>
      <c r="E72" s="301" t="n">
        <v>43514</v>
      </c>
      <c r="F72" s="302" t="n">
        <v>5256</v>
      </c>
      <c r="G72" s="300" t="n">
        <v>7730</v>
      </c>
      <c r="H72" s="302" t="n">
        <v>7392</v>
      </c>
      <c r="I72" s="300" t="n">
        <v>9</v>
      </c>
      <c r="J72" s="303">
        <f>+(((G72-F72)-(H72-F72))/(H72-F72))*100</f>
        <v/>
      </c>
      <c r="K72" s="304" t="n"/>
      <c r="L72" s="304" t="n"/>
      <c r="M72" s="304" t="n"/>
      <c r="N72" s="304" t="n"/>
    </row>
    <row r="73" ht="15.75" customHeight="1" s="412">
      <c r="A73" s="300" t="n">
        <v>72</v>
      </c>
      <c r="B73" s="300" t="n">
        <v>72</v>
      </c>
      <c r="C73" s="300" t="n">
        <v>164</v>
      </c>
      <c r="D73" s="300" t="n">
        <v>1</v>
      </c>
      <c r="E73" s="301" t="n">
        <v>43514</v>
      </c>
      <c r="F73" s="302" t="n">
        <v>5223</v>
      </c>
      <c r="G73" s="300" t="n">
        <v>7809</v>
      </c>
      <c r="H73" s="302" t="n">
        <v>7450</v>
      </c>
      <c r="I73" s="300" t="n"/>
      <c r="J73" s="303">
        <f>+(((G73-F73)-(H73-F73))/(H73-F73))*100</f>
        <v/>
      </c>
      <c r="K73" s="304" t="n"/>
      <c r="L73" s="304" t="n"/>
      <c r="M73" s="304" t="n"/>
      <c r="N73" s="304" t="n"/>
    </row>
    <row r="74" ht="15.75" customHeight="1" s="412">
      <c r="A74" s="300" t="n">
        <v>73</v>
      </c>
      <c r="B74" s="300" t="n">
        <v>73</v>
      </c>
      <c r="C74" s="300" t="n">
        <v>165</v>
      </c>
      <c r="D74" s="300" t="n">
        <v>1</v>
      </c>
      <c r="E74" s="301" t="n">
        <v>43514</v>
      </c>
      <c r="F74" s="302" t="n">
        <v>5203</v>
      </c>
      <c r="G74" s="300" t="n">
        <v>6643</v>
      </c>
      <c r="H74" s="302" t="n">
        <v>6415</v>
      </c>
      <c r="I74" s="300" t="n">
        <v>11</v>
      </c>
      <c r="J74" s="303">
        <f>+(((G74-F74)-(H74-F74))/(H74-F74))*100</f>
        <v/>
      </c>
      <c r="K74" s="304" t="n"/>
      <c r="L74" s="304" t="n"/>
      <c r="M74" s="304" t="n"/>
      <c r="N74" s="304" t="n"/>
    </row>
    <row r="75" ht="15.75" customHeight="1" s="412">
      <c r="A75" s="300" t="n">
        <v>74</v>
      </c>
      <c r="B75" s="300" t="n">
        <v>74</v>
      </c>
      <c r="C75" s="300" t="n">
        <v>165</v>
      </c>
      <c r="D75" s="300" t="n">
        <v>1</v>
      </c>
      <c r="E75" s="301" t="n">
        <v>43514</v>
      </c>
      <c r="F75" s="302" t="n">
        <v>5309</v>
      </c>
      <c r="G75" s="300" t="n">
        <v>6731</v>
      </c>
      <c r="H75" s="302" t="n">
        <v>6509</v>
      </c>
      <c r="I75" s="300" t="n"/>
      <c r="J75" s="303">
        <f>+(((G75-F75)-(H75-F75))/(H75-F75))*100</f>
        <v/>
      </c>
      <c r="K75" s="304" t="n"/>
      <c r="L75" s="304" t="n"/>
      <c r="M75" s="304" t="n"/>
      <c r="N75" s="304" t="n"/>
    </row>
    <row r="76" ht="15.75" customHeight="1" s="412">
      <c r="A76" s="300" t="n">
        <v>75</v>
      </c>
      <c r="B76" s="300" t="n">
        <v>75</v>
      </c>
      <c r="C76" s="300" t="n">
        <v>167</v>
      </c>
      <c r="D76" s="300" t="n">
        <v>1</v>
      </c>
      <c r="E76" s="301" t="n">
        <v>43514</v>
      </c>
      <c r="F76" s="302" t="n">
        <v>5226</v>
      </c>
      <c r="G76" s="300" t="n">
        <v>8121</v>
      </c>
      <c r="H76" s="302" t="n">
        <v>7573</v>
      </c>
      <c r="I76" s="300" t="n">
        <v>9</v>
      </c>
      <c r="J76" s="303">
        <f>+(((G76-F76)-(H76-F76))/(H76-F76))*100</f>
        <v/>
      </c>
      <c r="K76" s="304" t="n"/>
      <c r="L76" s="304" t="n"/>
      <c r="M76" s="304" t="n"/>
      <c r="N76" s="304" t="n"/>
    </row>
    <row r="77" ht="15.75" customHeight="1" s="412">
      <c r="A77" s="300" t="n">
        <v>76</v>
      </c>
      <c r="B77" s="300" t="n">
        <v>76</v>
      </c>
      <c r="C77" s="300" t="n">
        <v>167</v>
      </c>
      <c r="D77" s="300" t="n">
        <v>1</v>
      </c>
      <c r="E77" s="301" t="n">
        <v>43514</v>
      </c>
      <c r="F77" s="302" t="n">
        <v>5239</v>
      </c>
      <c r="G77" s="300" t="n">
        <v>7992</v>
      </c>
      <c r="H77" s="302" t="n">
        <v>7516</v>
      </c>
      <c r="I77" s="300" t="n"/>
      <c r="J77" s="303">
        <f>+(((G77-F77)-(H77-F77))/(H77-F77))*100</f>
        <v/>
      </c>
      <c r="K77" s="304" t="n"/>
      <c r="L77" s="304" t="n"/>
      <c r="M77" s="304" t="n"/>
      <c r="N77" s="304" t="n"/>
    </row>
    <row r="78" ht="15.75" customHeight="1" s="412">
      <c r="A78" s="300" t="n">
        <v>77</v>
      </c>
      <c r="B78" s="300" t="n">
        <v>77</v>
      </c>
      <c r="C78" s="300" t="n">
        <v>168</v>
      </c>
      <c r="D78" s="300" t="n">
        <v>1</v>
      </c>
      <c r="E78" s="301" t="n">
        <v>43514</v>
      </c>
      <c r="F78" s="302" t="n">
        <v>5212</v>
      </c>
      <c r="G78" s="300" t="n">
        <v>9888</v>
      </c>
      <c r="H78" s="302" t="n">
        <v>8430</v>
      </c>
      <c r="I78" s="300" t="n">
        <v>14</v>
      </c>
      <c r="J78" s="303">
        <f>+(((G78-F78)-(H78-F78))/(H78-F78))*100</f>
        <v/>
      </c>
      <c r="K78" s="304" t="n"/>
      <c r="L78" s="304" t="n"/>
      <c r="M78" s="304" t="n"/>
      <c r="N78" s="304" t="n"/>
    </row>
    <row r="79" ht="15.75" customHeight="1" s="412">
      <c r="A79" s="300" t="n">
        <v>78</v>
      </c>
      <c r="B79" s="300" t="n">
        <v>78</v>
      </c>
      <c r="C79" s="300" t="n">
        <v>168</v>
      </c>
      <c r="D79" s="300" t="n">
        <v>1</v>
      </c>
      <c r="E79" s="301" t="n">
        <v>43514</v>
      </c>
      <c r="F79" s="302" t="n">
        <v>5245</v>
      </c>
      <c r="G79" s="300" t="n">
        <v>10270</v>
      </c>
      <c r="H79" s="302" t="n">
        <v>8727</v>
      </c>
      <c r="I79" s="300" t="n"/>
      <c r="J79" s="303">
        <f>+(((G79-F79)-(H79-F79))/(H79-F79))*100</f>
        <v/>
      </c>
      <c r="K79" s="304" t="n"/>
      <c r="L79" s="304" t="n"/>
      <c r="M79" s="304" t="n"/>
      <c r="N79" s="304" t="n"/>
    </row>
    <row r="80" ht="15.75" customHeight="1" s="412">
      <c r="A80" s="300" t="n">
        <v>79</v>
      </c>
      <c r="B80" s="300" t="n">
        <v>79</v>
      </c>
      <c r="C80" s="300" t="n">
        <v>170</v>
      </c>
      <c r="D80" s="300" t="n">
        <v>1</v>
      </c>
      <c r="E80" s="301" t="n">
        <v>43514</v>
      </c>
      <c r="F80" s="302" t="n">
        <v>5242</v>
      </c>
      <c r="G80" s="300" t="n">
        <v>8265</v>
      </c>
      <c r="H80" s="302" t="n">
        <v>7795</v>
      </c>
      <c r="I80" s="300" t="n">
        <v>8</v>
      </c>
      <c r="J80" s="303">
        <f>+(((G80-F80)-(H80-F80))/(H80-F80))*100</f>
        <v/>
      </c>
      <c r="K80" s="304" t="n"/>
      <c r="L80" s="304" t="n"/>
      <c r="M80" s="304" t="n"/>
      <c r="N80" s="304" t="n"/>
    </row>
    <row r="81" ht="15.75" customHeight="1" s="412">
      <c r="A81" s="300" t="n">
        <v>80</v>
      </c>
      <c r="B81" s="300" t="n">
        <v>80</v>
      </c>
      <c r="C81" s="300" t="n">
        <v>170</v>
      </c>
      <c r="D81" s="300" t="n">
        <v>1</v>
      </c>
      <c r="E81" s="301" t="n">
        <v>43514</v>
      </c>
      <c r="F81" s="302" t="n">
        <v>5245</v>
      </c>
      <c r="G81" s="300" t="n">
        <v>8325</v>
      </c>
      <c r="H81" s="302" t="n">
        <v>7820</v>
      </c>
      <c r="I81" s="300" t="n"/>
      <c r="J81" s="303">
        <f>+(((G81-F81)-(H81-F81))/(H81-F81))*100</f>
        <v/>
      </c>
      <c r="K81" s="304" t="n"/>
      <c r="L81" s="304" t="n"/>
      <c r="M81" s="304" t="n"/>
      <c r="N81" s="304" t="n"/>
    </row>
    <row r="82" ht="15.75" customHeight="1" s="412">
      <c r="A82" s="300" t="n">
        <v>81</v>
      </c>
      <c r="B82" s="300" t="n">
        <v>81</v>
      </c>
      <c r="C82" s="300" t="n">
        <v>171</v>
      </c>
      <c r="D82" s="300" t="n">
        <v>1</v>
      </c>
      <c r="E82" s="301" t="n">
        <v>43514</v>
      </c>
      <c r="F82" s="302" t="n">
        <v>5180</v>
      </c>
      <c r="G82" s="300" t="n">
        <v>8458</v>
      </c>
      <c r="H82" s="302" t="n">
        <v>7631</v>
      </c>
      <c r="I82" s="300" t="n">
        <v>9</v>
      </c>
      <c r="J82" s="303">
        <f>+(((G82-F82)-(H82-F82))/(H82-F82))*100</f>
        <v/>
      </c>
      <c r="K82" s="304" t="n"/>
      <c r="L82" s="304" t="n"/>
      <c r="M82" s="304" t="n"/>
      <c r="N82" s="304" t="n"/>
    </row>
    <row r="83" ht="15.75" customHeight="1" s="412">
      <c r="A83" s="300" t="n">
        <v>82</v>
      </c>
      <c r="B83" s="300" t="n">
        <v>82</v>
      </c>
      <c r="C83" s="300" t="n">
        <v>171</v>
      </c>
      <c r="D83" s="300" t="n">
        <v>1</v>
      </c>
      <c r="E83" s="301" t="n">
        <v>43514</v>
      </c>
      <c r="F83" s="302" t="n">
        <v>5194</v>
      </c>
      <c r="G83" s="300" t="n">
        <v>8295</v>
      </c>
      <c r="H83" s="302" t="n">
        <v>7485</v>
      </c>
      <c r="I83" s="300" t="n"/>
      <c r="J83" s="303">
        <f>+(((G83-F83)-(H83-F83))/(H83-F83))*100</f>
        <v/>
      </c>
      <c r="K83" s="304" t="n"/>
      <c r="L83" s="304" t="n"/>
      <c r="M83" s="304" t="n"/>
      <c r="N83" s="304" t="n"/>
    </row>
    <row r="84" ht="15.75" customHeight="1" s="412">
      <c r="A84" s="300" t="n">
        <v>83</v>
      </c>
      <c r="B84" s="300" t="n">
        <v>83</v>
      </c>
      <c r="C84" s="300" t="n">
        <v>172</v>
      </c>
      <c r="D84" s="300" t="n">
        <v>1</v>
      </c>
      <c r="E84" s="301" t="n">
        <v>43514</v>
      </c>
      <c r="F84" s="302" t="n">
        <v>5294</v>
      </c>
      <c r="G84" s="300" t="n">
        <v>9055</v>
      </c>
      <c r="H84" s="302" t="n">
        <v>7978</v>
      </c>
      <c r="I84" s="300" t="n">
        <v>10</v>
      </c>
      <c r="J84" s="303">
        <f>+(((G84-F84)-(H84-F84))/(H84-F84))*100</f>
        <v/>
      </c>
      <c r="K84" s="304" t="n"/>
      <c r="L84" s="304" t="n"/>
      <c r="M84" s="304" t="n"/>
      <c r="N84" s="304" t="n"/>
    </row>
    <row r="85" ht="15.75" customHeight="1" s="412">
      <c r="A85" s="300" t="n">
        <v>84</v>
      </c>
      <c r="B85" s="300" t="n">
        <v>84</v>
      </c>
      <c r="C85" s="300" t="n">
        <v>172</v>
      </c>
      <c r="D85" s="300" t="n">
        <v>1</v>
      </c>
      <c r="E85" s="301" t="n">
        <v>43514</v>
      </c>
      <c r="F85" s="302" t="n">
        <v>5375</v>
      </c>
      <c r="G85" s="300" t="n">
        <v>9237</v>
      </c>
      <c r="H85" s="302" t="n">
        <v>8103</v>
      </c>
      <c r="I85" s="300" t="n"/>
      <c r="J85" s="303">
        <f>+(((G85-F85)-(H85-F85))/(H85-F85))*100</f>
        <v/>
      </c>
      <c r="K85" s="304" t="n"/>
      <c r="L85" s="304" t="n"/>
      <c r="M85" s="304" t="n"/>
      <c r="N85" s="304" t="n"/>
    </row>
    <row r="86" ht="15.75" customHeight="1" s="412">
      <c r="A86" s="300" t="n">
        <v>85</v>
      </c>
      <c r="B86" s="300" t="n">
        <v>85</v>
      </c>
      <c r="C86" s="300" t="n">
        <v>176</v>
      </c>
      <c r="D86" s="300" t="n">
        <v>1</v>
      </c>
      <c r="E86" s="301" t="n">
        <v>43514</v>
      </c>
      <c r="F86" s="302" t="n">
        <v>5253</v>
      </c>
      <c r="G86" s="300" t="n">
        <v>7903</v>
      </c>
      <c r="H86" s="302" t="n">
        <v>7233</v>
      </c>
      <c r="I86" s="300" t="n">
        <v>9</v>
      </c>
      <c r="J86" s="303">
        <f>+(((G86-F86)-(H86-F86))/(H86-F86))*100</f>
        <v/>
      </c>
      <c r="K86" s="304" t="n"/>
      <c r="L86" s="304" t="n"/>
      <c r="M86" s="304" t="n"/>
      <c r="N86" s="304" t="n"/>
    </row>
    <row r="87" ht="15.75" customHeight="1" s="412">
      <c r="A87" s="300" t="n">
        <v>86</v>
      </c>
      <c r="B87" s="300" t="n">
        <v>86</v>
      </c>
      <c r="C87" s="300" t="n">
        <v>176</v>
      </c>
      <c r="D87" s="300" t="n">
        <v>1</v>
      </c>
      <c r="E87" s="301" t="n">
        <v>43514</v>
      </c>
      <c r="F87" s="302" t="n">
        <v>5281</v>
      </c>
      <c r="G87" s="300" t="n">
        <v>8145</v>
      </c>
      <c r="H87" s="302" t="n">
        <v>7404</v>
      </c>
      <c r="I87" s="300" t="n"/>
      <c r="J87" s="303">
        <f>+(((G87-F87)-(H87-F87))/(H87-F87))*100</f>
        <v/>
      </c>
      <c r="K87" s="304" t="n"/>
      <c r="L87" s="304" t="n"/>
      <c r="M87" s="304" t="n"/>
      <c r="N87" s="304" t="n"/>
    </row>
    <row r="88" ht="15.75" customHeight="1" s="412">
      <c r="A88" s="300" t="n">
        <v>87</v>
      </c>
      <c r="B88" s="300" t="n">
        <v>87</v>
      </c>
      <c r="C88" s="300" t="n">
        <v>178</v>
      </c>
      <c r="D88" s="300" t="n">
        <v>1</v>
      </c>
      <c r="E88" s="301" t="n">
        <v>43514</v>
      </c>
      <c r="F88" s="302" t="n">
        <v>5250</v>
      </c>
      <c r="G88" s="300" t="n">
        <v>9385</v>
      </c>
      <c r="H88" s="302" t="n">
        <v>8193</v>
      </c>
      <c r="I88" s="300" t="n">
        <v>8</v>
      </c>
      <c r="J88" s="303">
        <f>+(((G88-F88)-(H88-F88))/(H88-F88))*100</f>
        <v/>
      </c>
      <c r="K88" s="304" t="n"/>
      <c r="L88" s="304" t="n"/>
      <c r="M88" s="304" t="n"/>
      <c r="N88" s="304" t="n"/>
    </row>
    <row r="89" ht="15.75" customHeight="1" s="412">
      <c r="A89" s="300" t="n">
        <v>88</v>
      </c>
      <c r="B89" s="300" t="n">
        <v>88</v>
      </c>
      <c r="C89" s="300" t="n">
        <v>178</v>
      </c>
      <c r="D89" s="300" t="n">
        <v>1</v>
      </c>
      <c r="E89" s="301" t="n">
        <v>43514</v>
      </c>
      <c r="F89" s="302" t="n">
        <v>5241</v>
      </c>
      <c r="G89" s="300" t="n">
        <v>9803</v>
      </c>
      <c r="H89" s="302" t="n">
        <v>8471</v>
      </c>
      <c r="I89" s="300" t="n"/>
      <c r="J89" s="303">
        <f>+(((G89-F89)-(H89-F89))/(H89-F89))*100</f>
        <v/>
      </c>
      <c r="K89" s="304" t="n"/>
      <c r="L89" s="304" t="n"/>
      <c r="M89" s="304" t="n"/>
      <c r="N89" s="304" t="n"/>
    </row>
    <row r="90" ht="15.75" customHeight="1" s="412">
      <c r="A90" s="300" t="n">
        <v>89</v>
      </c>
      <c r="B90" s="300" t="n">
        <v>89</v>
      </c>
      <c r="C90" s="300" t="n">
        <v>182</v>
      </c>
      <c r="D90" s="300" t="n">
        <v>1</v>
      </c>
      <c r="E90" s="301" t="n">
        <v>43514</v>
      </c>
      <c r="F90" s="302" t="n">
        <v>5188</v>
      </c>
      <c r="G90" s="300" t="n">
        <v>8594</v>
      </c>
      <c r="H90" s="302" t="n">
        <v>7659</v>
      </c>
      <c r="I90" s="300" t="n">
        <v>9</v>
      </c>
      <c r="J90" s="303">
        <f>+(((G90-F90)-(H90-F90))/(H90-F90))*100</f>
        <v/>
      </c>
      <c r="K90" s="304" t="n"/>
      <c r="L90" s="304" t="n"/>
      <c r="M90" s="304" t="n"/>
      <c r="N90" s="304" t="n"/>
    </row>
    <row r="91" ht="15.75" customHeight="1" s="412">
      <c r="A91" s="300" t="n">
        <v>90</v>
      </c>
      <c r="B91" s="300" t="n">
        <v>90</v>
      </c>
      <c r="C91" s="300" t="n">
        <v>182</v>
      </c>
      <c r="D91" s="300" t="n">
        <v>1</v>
      </c>
      <c r="E91" s="301" t="n">
        <v>43514</v>
      </c>
      <c r="F91" s="302" t="n">
        <v>5202</v>
      </c>
      <c r="G91" s="300" t="n">
        <v>8886</v>
      </c>
      <c r="H91" s="302" t="n">
        <v>7875</v>
      </c>
      <c r="I91" s="300" t="n"/>
      <c r="J91" s="303">
        <f>+(((G91-F91)-(H91-F91))/(H91-F91))*100</f>
        <v/>
      </c>
      <c r="K91" s="304" t="n"/>
      <c r="L91" s="304" t="n"/>
      <c r="M91" s="304" t="n"/>
      <c r="N91" s="304" t="n"/>
    </row>
    <row r="92" ht="15.75" customHeight="1" s="412">
      <c r="A92" s="300" t="n">
        <v>91</v>
      </c>
      <c r="B92" s="300" t="n">
        <v>91</v>
      </c>
      <c r="C92" s="300" t="n">
        <v>185</v>
      </c>
      <c r="D92" s="300" t="n">
        <v>1</v>
      </c>
      <c r="E92" s="301" t="n">
        <v>43514</v>
      </c>
      <c r="F92" s="302" t="n">
        <v>5252</v>
      </c>
      <c r="G92" s="300" t="n">
        <v>8940</v>
      </c>
      <c r="H92" s="302" t="n">
        <v>8269</v>
      </c>
      <c r="I92" s="300" t="n"/>
      <c r="J92" s="303">
        <f>+(((G92-F92)-(H92-F92))/(H92-F92))*100</f>
        <v/>
      </c>
      <c r="K92" s="304" t="n"/>
      <c r="L92" s="304" t="n"/>
      <c r="M92" s="304" t="n"/>
      <c r="N92" s="304" t="n"/>
    </row>
    <row r="93" ht="15.75" customHeight="1" s="412">
      <c r="A93" s="300" t="n">
        <v>92</v>
      </c>
      <c r="B93" s="300" t="n">
        <v>92</v>
      </c>
      <c r="C93" s="300" t="n">
        <v>185</v>
      </c>
      <c r="D93" s="300" t="n">
        <v>1</v>
      </c>
      <c r="E93" s="301" t="n">
        <v>43514</v>
      </c>
      <c r="F93" s="302" t="n">
        <v>5241</v>
      </c>
      <c r="G93" s="300" t="n">
        <v>8900</v>
      </c>
      <c r="H93" s="302" t="n">
        <v>8256</v>
      </c>
      <c r="I93" s="300" t="n">
        <v>9</v>
      </c>
      <c r="J93" s="303">
        <f>+(((G93-F93)-(H93-F93))/(H93-F93))*100</f>
        <v/>
      </c>
      <c r="K93" s="304" t="n"/>
      <c r="L93" s="304" t="n"/>
      <c r="M93" s="304" t="n"/>
      <c r="N93" s="304" t="n"/>
    </row>
    <row r="94" ht="15.75" customHeight="1" s="412">
      <c r="A94" s="300" t="n">
        <v>93</v>
      </c>
      <c r="B94" s="300" t="n">
        <v>93</v>
      </c>
      <c r="C94" s="300" t="n">
        <v>186</v>
      </c>
      <c r="D94" s="300" t="n">
        <v>1</v>
      </c>
      <c r="E94" s="301" t="n">
        <v>43514</v>
      </c>
      <c r="F94" s="302" t="n">
        <v>5234</v>
      </c>
      <c r="G94" s="300" t="n">
        <v>7972</v>
      </c>
      <c r="H94" s="302" t="n">
        <v>7210</v>
      </c>
      <c r="I94" s="300" t="n"/>
      <c r="J94" s="303">
        <f>+(((G94-F94)-(H94-F94))/(H94-F94))*100</f>
        <v/>
      </c>
      <c r="K94" s="304" t="n"/>
      <c r="L94" s="304" t="n"/>
      <c r="M94" s="304" t="n"/>
      <c r="N94" s="304" t="n"/>
    </row>
    <row r="95" ht="15.75" customHeight="1" s="412">
      <c r="A95" s="300" t="n">
        <v>94</v>
      </c>
      <c r="B95" s="300" t="n">
        <v>94</v>
      </c>
      <c r="C95" s="300" t="n">
        <v>186</v>
      </c>
      <c r="D95" s="300" t="n">
        <v>1</v>
      </c>
      <c r="E95" s="301" t="n">
        <v>43514</v>
      </c>
      <c r="F95" s="302" t="n">
        <v>5218</v>
      </c>
      <c r="G95" s="300" t="n">
        <v>8112</v>
      </c>
      <c r="H95" s="302" t="n">
        <v>7322</v>
      </c>
      <c r="I95" s="300" t="n">
        <v>8</v>
      </c>
      <c r="J95" s="303">
        <f>+(((G95-F95)-(H95-F95))/(H95-F95))*100</f>
        <v/>
      </c>
      <c r="K95" s="304" t="n"/>
      <c r="L95" s="304" t="n"/>
      <c r="M95" s="304" t="n"/>
      <c r="N95" s="304" t="n"/>
    </row>
    <row r="96" ht="15.75" customHeight="1" s="412">
      <c r="A96" s="300" t="n">
        <v>95</v>
      </c>
      <c r="B96" s="300" t="n">
        <v>95</v>
      </c>
      <c r="C96" s="300" t="n">
        <v>187</v>
      </c>
      <c r="D96" s="300" t="n">
        <v>1</v>
      </c>
      <c r="E96" s="301" t="n">
        <v>43514</v>
      </c>
      <c r="F96" s="302" t="n">
        <v>5232</v>
      </c>
      <c r="G96" s="300" t="n">
        <v>9486</v>
      </c>
      <c r="H96" s="302" t="n">
        <v>8123</v>
      </c>
      <c r="I96" s="300" t="n">
        <v>12</v>
      </c>
      <c r="J96" s="303">
        <f>+(((G96-F96)-(H96-F96))/(H96-F96))*100</f>
        <v/>
      </c>
      <c r="K96" s="304" t="n"/>
      <c r="L96" s="304" t="n"/>
      <c r="M96" s="304" t="n"/>
      <c r="N96" s="304" t="n"/>
    </row>
    <row r="97" ht="15.75" customHeight="1" s="412">
      <c r="A97" s="300" t="n">
        <v>96</v>
      </c>
      <c r="B97" s="300" t="n">
        <v>96</v>
      </c>
      <c r="C97" s="300" t="n">
        <v>187</v>
      </c>
      <c r="D97" s="300" t="n">
        <v>1</v>
      </c>
      <c r="E97" s="301" t="n">
        <v>43514</v>
      </c>
      <c r="F97" s="302" t="n">
        <v>5242</v>
      </c>
      <c r="G97" s="300" t="n">
        <v>9347</v>
      </c>
      <c r="H97" s="302" t="n">
        <v>8085</v>
      </c>
      <c r="I97" s="300" t="n"/>
      <c r="J97" s="303">
        <f>+(((G97-F97)-(H97-F97))/(H97-F97))*100</f>
        <v/>
      </c>
      <c r="K97" s="304" t="n"/>
      <c r="L97" s="304" t="n"/>
      <c r="M97" s="304" t="n"/>
      <c r="N97" s="304" t="n"/>
    </row>
    <row r="98" ht="15.75" customHeight="1" s="412">
      <c r="A98" s="300" t="n">
        <v>97</v>
      </c>
      <c r="B98" s="300" t="n">
        <v>97</v>
      </c>
      <c r="C98" s="300" t="n">
        <v>189</v>
      </c>
      <c r="D98" s="300" t="n">
        <v>1</v>
      </c>
      <c r="E98" s="301" t="n">
        <v>43514</v>
      </c>
      <c r="F98" s="302" t="n">
        <v>5287</v>
      </c>
      <c r="G98" s="300" t="n">
        <v>8917</v>
      </c>
      <c r="H98" s="302" t="n">
        <v>8182</v>
      </c>
      <c r="I98" s="300" t="n">
        <v>7</v>
      </c>
      <c r="J98" s="303">
        <f>+(((G98-F98)-(H98-F98))/(H98-F98))*100</f>
        <v/>
      </c>
      <c r="K98" s="304" t="n"/>
      <c r="L98" s="304" t="n"/>
      <c r="M98" s="304" t="n"/>
      <c r="N98" s="304" t="n"/>
    </row>
    <row r="99" ht="15.75" customHeight="1" s="412">
      <c r="A99" s="300" t="n">
        <v>98</v>
      </c>
      <c r="B99" s="300" t="n">
        <v>98</v>
      </c>
      <c r="C99" s="300" t="n">
        <v>189</v>
      </c>
      <c r="D99" s="300" t="n">
        <v>1</v>
      </c>
      <c r="E99" s="301" t="n">
        <v>43514</v>
      </c>
      <c r="F99" s="302" t="n">
        <v>5252</v>
      </c>
      <c r="G99" s="300" t="n">
        <v>8855</v>
      </c>
      <c r="H99" s="302" t="n">
        <v>8138</v>
      </c>
      <c r="I99" s="300" t="n"/>
      <c r="J99" s="303">
        <f>+(((G99-F99)-(H99-F99))/(H99-F99))*100</f>
        <v/>
      </c>
      <c r="K99" s="304" t="n"/>
      <c r="L99" s="304" t="n"/>
      <c r="M99" s="304" t="n"/>
      <c r="N99" s="304" t="n"/>
    </row>
    <row r="100" ht="15.75" customHeight="1" s="412">
      <c r="A100" s="300" t="n">
        <v>99</v>
      </c>
      <c r="B100" s="300" t="n">
        <v>99</v>
      </c>
      <c r="C100" s="300" t="n">
        <v>192</v>
      </c>
      <c r="D100" s="300" t="n">
        <v>1</v>
      </c>
      <c r="E100" s="301" t="n">
        <v>43514</v>
      </c>
      <c r="F100" s="302" t="n">
        <v>5182</v>
      </c>
      <c r="G100" s="300" t="n">
        <v>7627</v>
      </c>
      <c r="H100" s="302" t="n">
        <v>6913</v>
      </c>
      <c r="I100" s="300" t="n">
        <v>9</v>
      </c>
      <c r="J100" s="303">
        <f>+(((G100-F100)-(H100-F100))/(H100-F100))*100</f>
        <v/>
      </c>
      <c r="K100" s="304" t="n"/>
      <c r="L100" s="304" t="n"/>
      <c r="M100" s="304" t="n"/>
      <c r="N100" s="304" t="n"/>
    </row>
    <row r="101" ht="15.75" customHeight="1" s="412">
      <c r="A101" s="300" t="n">
        <v>100</v>
      </c>
      <c r="B101" s="300" t="n">
        <v>100</v>
      </c>
      <c r="C101" s="300" t="n">
        <v>192</v>
      </c>
      <c r="D101" s="300" t="n">
        <v>1</v>
      </c>
      <c r="E101" s="301" t="n">
        <v>43514</v>
      </c>
      <c r="F101" s="302" t="n">
        <v>5209</v>
      </c>
      <c r="G101" s="300" t="n">
        <v>7963</v>
      </c>
      <c r="H101" s="302" t="n">
        <v>7128</v>
      </c>
      <c r="I101" s="300" t="n"/>
      <c r="J101" s="303">
        <f>+(((G101-F101)-(H101-F101))/(H101-F101))*100</f>
        <v/>
      </c>
      <c r="K101" s="304" t="n"/>
      <c r="L101" s="304" t="n"/>
      <c r="M101" s="304" t="n"/>
      <c r="N101" s="304" t="n"/>
    </row>
    <row r="102" ht="15.75" customHeight="1" s="412">
      <c r="A102" s="300" t="n">
        <v>101</v>
      </c>
      <c r="B102" s="300" t="n">
        <v>101</v>
      </c>
      <c r="C102" s="300" t="n">
        <v>194</v>
      </c>
      <c r="D102" s="300" t="n">
        <v>1</v>
      </c>
      <c r="E102" s="301" t="n">
        <v>43514</v>
      </c>
      <c r="F102" s="302" t="n">
        <v>5208</v>
      </c>
      <c r="G102" s="300" t="n">
        <v>7617</v>
      </c>
      <c r="H102" s="302" t="n">
        <v>7032</v>
      </c>
      <c r="I102" s="300" t="n"/>
      <c r="J102" s="303">
        <f>+(((G102-F102)-(H102-F102))/(H102-F102))*100</f>
        <v/>
      </c>
      <c r="K102" s="304" t="n"/>
      <c r="L102" s="304" t="n"/>
      <c r="M102" s="304" t="n"/>
      <c r="N102" s="304" t="n"/>
    </row>
    <row r="103" ht="15.75" customHeight="1" s="412">
      <c r="A103" s="300" t="n">
        <v>102</v>
      </c>
      <c r="B103" s="300" t="n">
        <v>102</v>
      </c>
      <c r="C103" s="300" t="n">
        <v>194</v>
      </c>
      <c r="D103" s="300" t="n">
        <v>1</v>
      </c>
      <c r="E103" s="301" t="n">
        <v>43514</v>
      </c>
      <c r="F103" s="302" t="n">
        <v>5224</v>
      </c>
      <c r="G103" s="300" t="n">
        <v>7538</v>
      </c>
      <c r="H103" s="302" t="n">
        <v>7007</v>
      </c>
      <c r="I103" s="300" t="n"/>
      <c r="J103" s="303">
        <f>+(((G103-F103)-(H103-F103))/(H103-F103))*100</f>
        <v/>
      </c>
      <c r="K103" s="304" t="n"/>
      <c r="L103" s="304" t="n"/>
      <c r="M103" s="304" t="n"/>
      <c r="N103" s="304" t="n"/>
    </row>
    <row r="104" ht="15.75" customHeight="1" s="412">
      <c r="A104" s="300" t="n">
        <v>103</v>
      </c>
      <c r="B104" s="300" t="n">
        <v>103</v>
      </c>
      <c r="C104" s="300" t="n">
        <v>195</v>
      </c>
      <c r="D104" s="300" t="n">
        <v>1</v>
      </c>
      <c r="E104" s="301" t="n">
        <v>43514</v>
      </c>
      <c r="F104" s="302" t="n">
        <v>5213</v>
      </c>
      <c r="G104" s="300" t="n">
        <v>7243</v>
      </c>
      <c r="H104" s="302" t="n">
        <v>6708</v>
      </c>
      <c r="I104" s="300" t="n">
        <v>10</v>
      </c>
      <c r="J104" s="303">
        <f>+(((G104-F104)-(H104-F104))/(H104-F104))*100</f>
        <v/>
      </c>
      <c r="K104" s="304" t="n"/>
      <c r="L104" s="304" t="n"/>
      <c r="M104" s="304" t="n"/>
      <c r="N104" s="304" t="n"/>
    </row>
    <row r="105" ht="15.75" customHeight="1" s="412">
      <c r="A105" s="300" t="n">
        <v>104</v>
      </c>
      <c r="B105" s="300" t="n">
        <v>104</v>
      </c>
      <c r="C105" s="300" t="n">
        <v>195</v>
      </c>
      <c r="D105" s="300" t="n">
        <v>1</v>
      </c>
      <c r="E105" s="301" t="n">
        <v>43514</v>
      </c>
      <c r="F105" s="302" t="n">
        <v>5257</v>
      </c>
      <c r="G105" s="300" t="n">
        <v>7312</v>
      </c>
      <c r="H105" s="302" t="n">
        <v>6783</v>
      </c>
      <c r="I105" s="300" t="n"/>
      <c r="J105" s="303">
        <f>+(((G105-F105)-(H105-F105))/(H105-F105))*100</f>
        <v/>
      </c>
      <c r="K105" s="304" t="n"/>
      <c r="L105" s="304" t="n"/>
      <c r="M105" s="304" t="n"/>
      <c r="N105" s="304" t="n"/>
    </row>
    <row r="106" ht="15.75" customHeight="1" s="412">
      <c r="A106" s="300" t="n">
        <v>105</v>
      </c>
      <c r="B106" s="300" t="n">
        <v>105</v>
      </c>
      <c r="C106" s="300" t="n">
        <v>196</v>
      </c>
      <c r="D106" s="300" t="n">
        <v>1</v>
      </c>
      <c r="E106" s="301" t="n">
        <v>43514</v>
      </c>
      <c r="F106" s="302" t="n">
        <v>5251</v>
      </c>
      <c r="G106" s="300" t="n">
        <v>9306</v>
      </c>
      <c r="H106" s="302" t="n">
        <v>8159</v>
      </c>
      <c r="I106" s="300" t="n">
        <v>10</v>
      </c>
      <c r="J106" s="303">
        <f>+(((G106-F106)-(H106-F106))/(H106-F106))*100</f>
        <v/>
      </c>
      <c r="K106" s="304" t="n"/>
      <c r="L106" s="304" t="n"/>
      <c r="M106" s="304" t="n"/>
      <c r="N106" s="304" t="n"/>
    </row>
    <row r="107" ht="15.75" customHeight="1" s="412">
      <c r="A107" s="300" t="n">
        <v>106</v>
      </c>
      <c r="B107" s="300" t="n">
        <v>106</v>
      </c>
      <c r="C107" s="300" t="n">
        <v>196</v>
      </c>
      <c r="D107" s="300" t="n">
        <v>1</v>
      </c>
      <c r="E107" s="301" t="n">
        <v>43514</v>
      </c>
      <c r="F107" s="302" t="n">
        <v>5219</v>
      </c>
      <c r="G107" s="300" t="n">
        <v>9080</v>
      </c>
      <c r="H107" s="302" t="n">
        <v>7995</v>
      </c>
      <c r="I107" s="300" t="n"/>
      <c r="J107" s="303">
        <f>+(((G107-F107)-(H107-F107))/(H107-F107))*100</f>
        <v/>
      </c>
      <c r="K107" s="304" t="n"/>
      <c r="L107" s="304" t="n"/>
      <c r="M107" s="304" t="n"/>
      <c r="N107" s="304" t="n"/>
    </row>
    <row r="108" ht="15.75" customHeight="1" s="412">
      <c r="A108" s="300" t="n">
        <v>107</v>
      </c>
      <c r="B108" s="300" t="n">
        <v>107</v>
      </c>
      <c r="C108" s="300" t="n">
        <v>197</v>
      </c>
      <c r="D108" s="300" t="n">
        <v>1</v>
      </c>
      <c r="E108" s="301" t="n">
        <v>43514</v>
      </c>
      <c r="F108" s="302" t="n">
        <v>5226</v>
      </c>
      <c r="G108" s="300" t="n">
        <v>8403</v>
      </c>
      <c r="H108" s="302" t="n">
        <v>7506</v>
      </c>
      <c r="I108" s="300" t="n">
        <v>8</v>
      </c>
      <c r="J108" s="303">
        <f>+(((G108-F108)-(H108-F108))/(H108-F108))*100</f>
        <v/>
      </c>
      <c r="K108" s="304" t="n"/>
      <c r="L108" s="304" t="n"/>
      <c r="M108" s="304" t="n"/>
      <c r="N108" s="304" t="n"/>
    </row>
    <row r="109" ht="15.75" customHeight="1" s="412">
      <c r="A109" s="300" t="n">
        <v>108</v>
      </c>
      <c r="B109" s="300" t="n">
        <v>108</v>
      </c>
      <c r="C109" s="300" t="n">
        <v>197</v>
      </c>
      <c r="D109" s="300" t="n">
        <v>1</v>
      </c>
      <c r="E109" s="301" t="n">
        <v>43514</v>
      </c>
      <c r="F109" s="302" t="n">
        <v>5274</v>
      </c>
      <c r="G109" s="300" t="n">
        <v>8410</v>
      </c>
      <c r="H109" s="302" t="n">
        <v>7508</v>
      </c>
      <c r="I109" s="300" t="n"/>
      <c r="J109" s="303">
        <f>+(((G109-F109)-(H109-F109))/(H109-F109))*100</f>
        <v/>
      </c>
      <c r="K109" s="304" t="n"/>
      <c r="L109" s="304" t="n"/>
      <c r="M109" s="304" t="n"/>
      <c r="N109" s="304" t="n"/>
    </row>
    <row r="110" ht="15.75" customHeight="1" s="412">
      <c r="A110" s="300" t="n">
        <v>109</v>
      </c>
      <c r="B110" s="300" t="n">
        <v>109</v>
      </c>
      <c r="C110" s="300" t="n">
        <v>200</v>
      </c>
      <c r="D110" s="300" t="n">
        <v>1</v>
      </c>
      <c r="E110" s="301" t="n">
        <v>43514</v>
      </c>
      <c r="F110" s="302" t="n">
        <v>5191</v>
      </c>
      <c r="G110" s="300" t="n">
        <v>7825</v>
      </c>
      <c r="H110" s="302" t="n">
        <v>7160</v>
      </c>
      <c r="I110" s="300" t="n">
        <v>9</v>
      </c>
      <c r="J110" s="303">
        <f>+(((G110-F110)-(H110-F110))/(H110-F110))*100</f>
        <v/>
      </c>
      <c r="K110" s="304" t="n"/>
      <c r="L110" s="304" t="n"/>
      <c r="M110" s="304" t="n"/>
      <c r="N110" s="304" t="n"/>
    </row>
    <row r="111" ht="15.75" customHeight="1" s="412">
      <c r="A111" s="300" t="n">
        <v>110</v>
      </c>
      <c r="B111" s="300" t="n">
        <v>110</v>
      </c>
      <c r="C111" s="300" t="n">
        <v>200</v>
      </c>
      <c r="D111" s="300" t="n">
        <v>1</v>
      </c>
      <c r="E111" s="301" t="n">
        <v>43514</v>
      </c>
      <c r="F111" s="302" t="n">
        <v>5243</v>
      </c>
      <c r="G111" s="300" t="n">
        <v>8033</v>
      </c>
      <c r="H111" s="302" t="n">
        <v>7333</v>
      </c>
      <c r="I111" s="300" t="n"/>
      <c r="J111" s="303">
        <f>+(((G111-F111)-(H111-F111))/(H111-F111))*100</f>
        <v/>
      </c>
      <c r="K111" s="304" t="n"/>
      <c r="L111" s="304" t="n"/>
      <c r="M111" s="304" t="n"/>
      <c r="N111" s="304" t="n"/>
    </row>
    <row r="112" ht="15.75" customHeight="1" s="412">
      <c r="A112" s="300" t="n">
        <v>111</v>
      </c>
      <c r="B112" s="300" t="n">
        <v>111</v>
      </c>
      <c r="C112" s="300" t="n">
        <v>202</v>
      </c>
      <c r="D112" s="300" t="n">
        <v>1</v>
      </c>
      <c r="E112" s="301" t="n">
        <v>43514</v>
      </c>
      <c r="F112" s="302" t="n">
        <v>5213</v>
      </c>
      <c r="G112" s="300" t="n">
        <v>8405</v>
      </c>
      <c r="H112" s="302" t="n">
        <v>7576</v>
      </c>
      <c r="I112" s="300" t="n">
        <v>6</v>
      </c>
      <c r="J112" s="303">
        <f>+(((G112-F112)-(H112-F112))/(H112-F112))*100</f>
        <v/>
      </c>
      <c r="K112" s="304" t="n"/>
      <c r="L112" s="304" t="n"/>
      <c r="M112" s="304" t="n"/>
      <c r="N112" s="304" t="n"/>
    </row>
    <row r="113" ht="15.75" customHeight="1" s="412">
      <c r="A113" s="300" t="n">
        <v>112</v>
      </c>
      <c r="B113" s="300" t="n">
        <v>112</v>
      </c>
      <c r="C113" s="300" t="n">
        <v>202</v>
      </c>
      <c r="D113" s="300" t="n">
        <v>1</v>
      </c>
      <c r="E113" s="301" t="n">
        <v>43514</v>
      </c>
      <c r="F113" s="302" t="n">
        <v>5197</v>
      </c>
      <c r="G113" s="300" t="n">
        <v>8393</v>
      </c>
      <c r="H113" s="302" t="n">
        <v>7542</v>
      </c>
      <c r="I113" s="300" t="n"/>
      <c r="J113" s="303">
        <f>+(((G113-F113)-(H113-F113))/(H113-F113))*100</f>
        <v/>
      </c>
      <c r="K113" s="304" t="n"/>
      <c r="L113" s="304" t="n"/>
      <c r="M113" s="304" t="n"/>
      <c r="N113" s="304" t="n"/>
    </row>
    <row r="114" ht="15.75" customHeight="1" s="412">
      <c r="A114" s="300" t="n">
        <v>113</v>
      </c>
      <c r="B114" s="300" t="n">
        <v>113</v>
      </c>
      <c r="C114" s="300" t="n">
        <v>203</v>
      </c>
      <c r="D114" s="300" t="n">
        <v>1</v>
      </c>
      <c r="E114" s="301" t="n">
        <v>43514</v>
      </c>
      <c r="F114" s="302" t="n">
        <v>5283</v>
      </c>
      <c r="G114" s="300" t="n">
        <v>8748</v>
      </c>
      <c r="H114" s="302" t="n">
        <v>7942</v>
      </c>
      <c r="I114" s="300" t="n">
        <v>10</v>
      </c>
      <c r="J114" s="303">
        <f>+(((G114-F114)-(H114-F114))/(H114-F114))*100</f>
        <v/>
      </c>
      <c r="K114" s="304" t="n"/>
      <c r="L114" s="304" t="n"/>
      <c r="M114" s="304" t="n"/>
      <c r="N114" s="304" t="n"/>
    </row>
    <row r="115" ht="15.75" customHeight="1" s="412">
      <c r="A115" s="300" t="n">
        <v>114</v>
      </c>
      <c r="B115" s="300" t="n">
        <v>114</v>
      </c>
      <c r="C115" s="300" t="n">
        <v>203</v>
      </c>
      <c r="D115" s="300" t="n">
        <v>1</v>
      </c>
      <c r="E115" s="301" t="n">
        <v>43514</v>
      </c>
      <c r="F115" s="302" t="n">
        <v>5247</v>
      </c>
      <c r="G115" s="300" t="n">
        <v>8377</v>
      </c>
      <c r="H115" s="302" t="n">
        <v>7667</v>
      </c>
      <c r="I115" s="300" t="n"/>
      <c r="J115" s="303">
        <f>+(((G115-F115)-(H115-F115))/(H115-F115))*100</f>
        <v/>
      </c>
      <c r="K115" s="304" t="n"/>
      <c r="L115" s="304" t="n"/>
      <c r="M115" s="304" t="n"/>
      <c r="N115" s="304" t="n"/>
    </row>
    <row r="116" ht="15.75" customHeight="1" s="412">
      <c r="A116" s="300" t="n">
        <v>115</v>
      </c>
      <c r="B116" s="300" t="n">
        <v>115</v>
      </c>
      <c r="C116" s="300" t="n">
        <v>207</v>
      </c>
      <c r="D116" s="300" t="n">
        <v>1</v>
      </c>
      <c r="E116" s="301" t="n">
        <v>43514</v>
      </c>
      <c r="F116" s="302" t="n">
        <v>5260</v>
      </c>
      <c r="G116" s="300" t="n">
        <v>8638</v>
      </c>
      <c r="H116" s="302" t="n">
        <v>7852</v>
      </c>
      <c r="I116" s="300" t="n">
        <v>10</v>
      </c>
      <c r="J116" s="303">
        <f>+(((G116-F116)-(H116-F116))/(H116-F116))*100</f>
        <v/>
      </c>
      <c r="K116" s="304" t="n"/>
      <c r="L116" s="304" t="n"/>
      <c r="M116" s="304" t="n"/>
      <c r="N116" s="304" t="n"/>
    </row>
    <row r="117" ht="15.75" customHeight="1" s="412">
      <c r="A117" s="300" t="n">
        <v>116</v>
      </c>
      <c r="B117" s="300" t="n">
        <v>116</v>
      </c>
      <c r="C117" s="300" t="n">
        <v>207</v>
      </c>
      <c r="D117" s="300" t="n">
        <v>1</v>
      </c>
      <c r="E117" s="301" t="n">
        <v>43514</v>
      </c>
      <c r="F117" s="302" t="n">
        <v>5263</v>
      </c>
      <c r="G117" s="300" t="n">
        <v>8798</v>
      </c>
      <c r="H117" s="302" t="n">
        <v>7943</v>
      </c>
      <c r="I117" s="300" t="n"/>
      <c r="J117" s="303">
        <f>+(((G117-F117)-(H117-F117))/(H117-F117))*100</f>
        <v/>
      </c>
      <c r="K117" s="304" t="n"/>
      <c r="L117" s="304" t="n"/>
      <c r="M117" s="304" t="n"/>
      <c r="N117" s="304" t="n"/>
    </row>
    <row r="118" ht="15.75" customHeight="1" s="412">
      <c r="A118" s="300" t="n">
        <v>117</v>
      </c>
      <c r="B118" s="300" t="n">
        <v>117</v>
      </c>
      <c r="C118" s="300" t="n">
        <v>208</v>
      </c>
      <c r="D118" s="300" t="n">
        <v>1</v>
      </c>
      <c r="E118" s="301" t="n">
        <v>43514</v>
      </c>
      <c r="F118" s="302" t="n">
        <v>5221</v>
      </c>
      <c r="G118" s="300" t="n">
        <v>8398</v>
      </c>
      <c r="H118" s="302" t="n">
        <v>7480</v>
      </c>
      <c r="I118" s="300" t="n">
        <v>10</v>
      </c>
      <c r="J118" s="303">
        <f>+(((G118-F118)-(H118-F118))/(H118-F118))*100</f>
        <v/>
      </c>
      <c r="K118" s="304" t="n"/>
      <c r="L118" s="304" t="n"/>
      <c r="M118" s="304" t="n"/>
      <c r="N118" s="304" t="n"/>
    </row>
    <row r="119" ht="15.75" customHeight="1" s="412">
      <c r="A119" s="300" t="n">
        <v>118</v>
      </c>
      <c r="B119" s="300" t="n">
        <v>118</v>
      </c>
      <c r="C119" s="300" t="n">
        <v>208</v>
      </c>
      <c r="D119" s="300" t="n">
        <v>1</v>
      </c>
      <c r="E119" s="301" t="n">
        <v>43514</v>
      </c>
      <c r="F119" s="302" t="n">
        <v>5249</v>
      </c>
      <c r="G119" s="300" t="n">
        <v>8490</v>
      </c>
      <c r="H119" s="302" t="n">
        <v>7573</v>
      </c>
      <c r="I119" s="300" t="n"/>
      <c r="J119" s="303">
        <f>+(((G119-F119)-(H119-F119))/(H119-F119))*100</f>
        <v/>
      </c>
      <c r="K119" s="304" t="n"/>
      <c r="L119" s="304" t="n"/>
      <c r="M119" s="304" t="n"/>
      <c r="N119" s="304" t="n"/>
    </row>
    <row r="120" ht="15.75" customHeight="1" s="412">
      <c r="A120" s="300" t="n">
        <v>119</v>
      </c>
      <c r="B120" s="300" t="n">
        <v>119</v>
      </c>
      <c r="C120" s="300" t="n">
        <v>212</v>
      </c>
      <c r="D120" s="300" t="n">
        <v>1</v>
      </c>
      <c r="E120" s="301" t="n">
        <v>43514</v>
      </c>
      <c r="F120" s="302" t="n">
        <v>5212</v>
      </c>
      <c r="G120" s="300" t="n">
        <v>7145</v>
      </c>
      <c r="H120" s="302" t="n">
        <v>6848</v>
      </c>
      <c r="I120" s="300" t="n"/>
      <c r="J120" s="303">
        <f>+(((G120-F120)-(H120-F120))/(H120-F120))*100</f>
        <v/>
      </c>
      <c r="K120" s="304" t="n"/>
      <c r="L120" s="304" t="n"/>
      <c r="M120" s="304" t="n"/>
      <c r="N120" s="304" t="n"/>
    </row>
    <row r="121" ht="15.75" customHeight="1" s="412">
      <c r="A121" s="300" t="n">
        <v>120</v>
      </c>
      <c r="B121" s="300" t="n">
        <v>120</v>
      </c>
      <c r="C121" s="300" t="n">
        <v>212</v>
      </c>
      <c r="D121" s="300" t="n">
        <v>1</v>
      </c>
      <c r="E121" s="301" t="n">
        <v>43514</v>
      </c>
      <c r="F121" s="302" t="n">
        <v>5196</v>
      </c>
      <c r="G121" s="300" t="n">
        <v>7157</v>
      </c>
      <c r="H121" s="302" t="n">
        <v>6844</v>
      </c>
      <c r="I121" s="300" t="n"/>
      <c r="J121" s="303">
        <f>+(((G121-F121)-(H121-F121))/(H121-F121))*100</f>
        <v/>
      </c>
      <c r="K121" s="304" t="n"/>
      <c r="L121" s="304" t="n"/>
      <c r="M121" s="304" t="n"/>
      <c r="N121" s="304" t="n"/>
    </row>
    <row r="122" ht="15.75" customHeight="1" s="412">
      <c r="A122" s="300" t="n">
        <v>121</v>
      </c>
      <c r="B122" s="300" t="n">
        <v>121</v>
      </c>
      <c r="C122" s="300" t="n">
        <v>213</v>
      </c>
      <c r="D122" s="300" t="n">
        <v>1</v>
      </c>
      <c r="E122" s="301" t="n">
        <v>43514</v>
      </c>
      <c r="F122" s="302" t="n">
        <v>5262</v>
      </c>
      <c r="G122" s="300" t="n">
        <v>8156</v>
      </c>
      <c r="H122" s="302" t="n">
        <v>7389</v>
      </c>
      <c r="I122" s="300" t="n">
        <v>9</v>
      </c>
      <c r="J122" s="303">
        <f>+(((G122-F122)-(H122-F122))/(H122-F122))*100</f>
        <v/>
      </c>
      <c r="K122" s="304" t="n"/>
      <c r="L122" s="304" t="n"/>
      <c r="M122" s="304" t="n"/>
      <c r="N122" s="304" t="n"/>
    </row>
    <row r="123" ht="15.75" customHeight="1" s="412">
      <c r="A123" s="300" t="n">
        <v>122</v>
      </c>
      <c r="B123" s="300" t="n">
        <v>122</v>
      </c>
      <c r="C123" s="300" t="n">
        <v>213</v>
      </c>
      <c r="D123" s="300" t="n">
        <v>1</v>
      </c>
      <c r="E123" s="301" t="n">
        <v>43514</v>
      </c>
      <c r="F123" s="302" t="n">
        <v>5223</v>
      </c>
      <c r="G123" s="300" t="n">
        <v>7995</v>
      </c>
      <c r="H123" s="302" t="n">
        <v>7227</v>
      </c>
      <c r="I123" s="300" t="n"/>
      <c r="J123" s="303">
        <f>+(((G123-F123)-(H123-F123))/(H123-F123))*100</f>
        <v/>
      </c>
      <c r="K123" s="304" t="n"/>
      <c r="L123" s="304" t="n"/>
      <c r="M123" s="304" t="n"/>
      <c r="N123" s="304" t="n"/>
    </row>
    <row r="124" ht="15.75" customHeight="1" s="412">
      <c r="A124" s="300" t="n">
        <v>123</v>
      </c>
      <c r="B124" s="300" t="n">
        <v>123</v>
      </c>
      <c r="C124" s="300" t="n">
        <v>214</v>
      </c>
      <c r="D124" s="300" t="n">
        <v>1</v>
      </c>
      <c r="E124" s="301" t="n">
        <v>43514</v>
      </c>
      <c r="F124" s="302" t="n">
        <v>5241</v>
      </c>
      <c r="G124" s="300" t="n">
        <v>7968</v>
      </c>
      <c r="H124" s="302" t="n">
        <v>6765</v>
      </c>
      <c r="I124" s="300" t="n">
        <v>8</v>
      </c>
      <c r="J124" s="303">
        <f>+(((G124-F124)-(H124-F124))/(H124-F124))*100</f>
        <v/>
      </c>
      <c r="K124" s="304" t="n"/>
      <c r="L124" s="304" t="n"/>
      <c r="M124" s="304" t="n"/>
      <c r="N124" s="304" t="n"/>
    </row>
    <row r="125" ht="15.75" customHeight="1" s="412">
      <c r="A125" s="300" t="n">
        <v>124</v>
      </c>
      <c r="B125" s="300" t="n">
        <v>124</v>
      </c>
      <c r="C125" s="300" t="n">
        <v>214</v>
      </c>
      <c r="D125" s="300" t="n">
        <v>1</v>
      </c>
      <c r="E125" s="301" t="n">
        <v>43514</v>
      </c>
      <c r="F125" s="302" t="n">
        <v>5265</v>
      </c>
      <c r="G125" s="300" t="n">
        <v>8217</v>
      </c>
      <c r="H125" s="302" t="n">
        <v>6893</v>
      </c>
      <c r="I125" s="300" t="n"/>
      <c r="J125" s="303">
        <f>+(((G125-F125)-(H125-F125))/(H125-F125))*100</f>
        <v/>
      </c>
      <c r="K125" s="304" t="n"/>
      <c r="L125" s="304" t="n"/>
      <c r="M125" s="304" t="n"/>
      <c r="N125" s="304" t="n"/>
    </row>
    <row r="126" ht="15.75" customHeight="1" s="412">
      <c r="A126" s="300" t="n">
        <v>125</v>
      </c>
      <c r="B126" s="300" t="n">
        <v>125</v>
      </c>
      <c r="C126" s="300" t="n">
        <v>215</v>
      </c>
      <c r="D126" s="300" t="n">
        <v>1</v>
      </c>
      <c r="E126" s="301" t="n">
        <v>43514</v>
      </c>
      <c r="F126" s="302" t="n">
        <v>5217</v>
      </c>
      <c r="G126" s="300" t="n">
        <v>8771</v>
      </c>
      <c r="H126" s="302" t="n">
        <v>7722</v>
      </c>
      <c r="I126" s="300" t="n">
        <v>8</v>
      </c>
      <c r="J126" s="303">
        <f>+(((G126-F126)-(H126-F126))/(H126-F126))*100</f>
        <v/>
      </c>
      <c r="K126" s="304" t="n"/>
      <c r="L126" s="304" t="n"/>
      <c r="M126" s="304" t="n"/>
      <c r="N126" s="304" t="n"/>
    </row>
    <row r="127" ht="15.75" customHeight="1" s="412">
      <c r="A127" s="300" t="n">
        <v>126</v>
      </c>
      <c r="B127" s="300" t="n">
        <v>126</v>
      </c>
      <c r="C127" s="300" t="n">
        <v>215</v>
      </c>
      <c r="D127" s="300" t="n">
        <v>1</v>
      </c>
      <c r="E127" s="301" t="n">
        <v>43514</v>
      </c>
      <c r="F127" s="302" t="n">
        <v>5232</v>
      </c>
      <c r="G127" s="300" t="n">
        <v>8887</v>
      </c>
      <c r="H127" s="302" t="n">
        <v>7800</v>
      </c>
      <c r="I127" s="300" t="n"/>
      <c r="J127" s="303">
        <f>+(((G127-F127)-(H127-F127))/(H127-F127))*100</f>
        <v/>
      </c>
      <c r="K127" s="304" t="n"/>
      <c r="L127" s="304" t="n"/>
      <c r="M127" s="304" t="n"/>
      <c r="N127" s="304" t="n"/>
    </row>
    <row r="128" ht="15.75" customHeight="1" s="412">
      <c r="A128" s="300" t="n">
        <v>127</v>
      </c>
      <c r="B128" s="300" t="n">
        <v>127</v>
      </c>
      <c r="C128" s="300" t="n">
        <v>216</v>
      </c>
      <c r="D128" s="300" t="n">
        <v>1</v>
      </c>
      <c r="E128" s="301" t="n">
        <v>43514</v>
      </c>
      <c r="F128" s="302" t="n">
        <v>5247</v>
      </c>
      <c r="G128" s="300" t="n">
        <v>7379</v>
      </c>
      <c r="H128" s="302" t="n">
        <v>6880</v>
      </c>
      <c r="I128" s="300" t="n">
        <v>11</v>
      </c>
      <c r="J128" s="303">
        <f>+(((G128-F128)-(H128-F128))/(H128-F128))*100</f>
        <v/>
      </c>
      <c r="K128" s="304" t="n"/>
      <c r="L128" s="304" t="n"/>
      <c r="M128" s="304" t="n"/>
      <c r="N128" s="304" t="n"/>
    </row>
    <row r="129" ht="15.75" customHeight="1" s="412">
      <c r="A129" s="300" t="n">
        <v>128</v>
      </c>
      <c r="B129" s="300" t="n">
        <v>128</v>
      </c>
      <c r="C129" s="300" t="n">
        <v>216</v>
      </c>
      <c r="D129" s="300" t="n">
        <v>1</v>
      </c>
      <c r="E129" s="301" t="n">
        <v>43514</v>
      </c>
      <c r="F129" s="302" t="n">
        <v>5213</v>
      </c>
      <c r="G129" s="300" t="n">
        <v>7584</v>
      </c>
      <c r="H129" s="302" t="n">
        <v>6985</v>
      </c>
      <c r="I129" s="300" t="n"/>
      <c r="J129" s="303">
        <f>+(((G129-F129)-(H129-F129))/(H129-F129))*100</f>
        <v/>
      </c>
      <c r="K129" s="304" t="n"/>
      <c r="L129" s="304" t="n"/>
      <c r="M129" s="304" t="n"/>
      <c r="N129" s="304" t="n"/>
    </row>
    <row r="130" ht="15.75" customHeight="1" s="412">
      <c r="A130" s="300" t="n">
        <v>129</v>
      </c>
      <c r="B130" s="300" t="n">
        <v>129</v>
      </c>
      <c r="C130" s="300" t="n">
        <v>217</v>
      </c>
      <c r="D130" s="300" t="n">
        <v>1</v>
      </c>
      <c r="E130" s="301" t="n">
        <v>43514</v>
      </c>
      <c r="F130" s="302" t="n">
        <v>5238</v>
      </c>
      <c r="G130" s="300" t="n">
        <v>7717</v>
      </c>
      <c r="H130" s="302" t="n">
        <v>7175</v>
      </c>
      <c r="I130" s="300" t="n">
        <v>11</v>
      </c>
      <c r="J130" s="303">
        <f>+(((G130-F130)-(H130-F130))/(H130-F130))*100</f>
        <v/>
      </c>
      <c r="K130" s="304" t="n"/>
      <c r="L130" s="304" t="n"/>
      <c r="M130" s="304" t="n"/>
      <c r="N130" s="304" t="n"/>
    </row>
    <row r="131" ht="15.75" customHeight="1" s="412">
      <c r="A131" s="300" t="n">
        <v>130</v>
      </c>
      <c r="B131" s="300" t="n">
        <v>130</v>
      </c>
      <c r="C131" s="300" t="n">
        <v>217</v>
      </c>
      <c r="D131" s="300" t="n">
        <v>1</v>
      </c>
      <c r="E131" s="301" t="n">
        <v>43514</v>
      </c>
      <c r="F131" s="302" t="n">
        <v>5212</v>
      </c>
      <c r="G131" s="300" t="n">
        <v>7724</v>
      </c>
      <c r="H131" s="302" t="n">
        <v>7192</v>
      </c>
      <c r="I131" s="300" t="n"/>
      <c r="J131" s="303">
        <f>+(((G131-F131)-(H131-F131))/(H131-F131))*100</f>
        <v/>
      </c>
      <c r="K131" s="304" t="n"/>
      <c r="L131" s="304" t="n"/>
      <c r="M131" s="304" t="n"/>
      <c r="N131" s="304" t="n"/>
    </row>
    <row r="132" ht="15.75" customHeight="1" s="412">
      <c r="A132" s="300" t="n">
        <v>131</v>
      </c>
      <c r="B132" s="300" t="n">
        <v>131</v>
      </c>
      <c r="C132" s="300" t="n">
        <v>218</v>
      </c>
      <c r="D132" s="300" t="n">
        <v>1</v>
      </c>
      <c r="E132" s="301" t="n">
        <v>43514</v>
      </c>
      <c r="F132" s="302" t="n">
        <v>5209</v>
      </c>
      <c r="G132" s="300" t="n">
        <v>8312</v>
      </c>
      <c r="H132" s="302" t="n">
        <v>7479</v>
      </c>
      <c r="I132" s="300" t="n">
        <v>8</v>
      </c>
      <c r="J132" s="303">
        <f>+(((G132-F132)-(H132-F132))/(H132-F132))*100</f>
        <v/>
      </c>
      <c r="K132" s="304" t="n"/>
      <c r="L132" s="304" t="n"/>
      <c r="M132" s="304" t="n"/>
      <c r="N132" s="304" t="n"/>
    </row>
    <row r="133" ht="15.75" customHeight="1" s="412">
      <c r="A133" s="300" t="n">
        <v>132</v>
      </c>
      <c r="B133" s="300" t="n">
        <v>132</v>
      </c>
      <c r="C133" s="300" t="n">
        <v>218</v>
      </c>
      <c r="D133" s="300" t="n">
        <v>1</v>
      </c>
      <c r="E133" s="301" t="n">
        <v>43514</v>
      </c>
      <c r="F133" s="302" t="n">
        <v>5233</v>
      </c>
      <c r="G133" s="300" t="n">
        <v>8156</v>
      </c>
      <c r="H133" s="302" t="n">
        <v>7398</v>
      </c>
      <c r="I133" s="300" t="n"/>
      <c r="J133" s="303">
        <f>+(((G133-F133)-(H133-F133))/(H133-F133))*100</f>
        <v/>
      </c>
      <c r="K133" s="304" t="n"/>
      <c r="L133" s="304" t="n"/>
      <c r="M133" s="304" t="n"/>
      <c r="N133" s="304" t="n"/>
    </row>
    <row r="134" ht="15.75" customHeight="1" s="412">
      <c r="A134" s="300" t="n">
        <v>133</v>
      </c>
      <c r="B134" s="300" t="n">
        <v>133</v>
      </c>
      <c r="C134" s="300" t="n">
        <v>219</v>
      </c>
      <c r="D134" s="300" t="n">
        <v>1</v>
      </c>
      <c r="E134" s="301" t="n">
        <v>43514</v>
      </c>
      <c r="F134" s="302" t="n">
        <v>5286</v>
      </c>
      <c r="G134" s="300" t="n">
        <v>8786</v>
      </c>
      <c r="H134" s="302" t="n">
        <v>8004</v>
      </c>
      <c r="I134" s="300" t="n">
        <v>11</v>
      </c>
      <c r="J134" s="303">
        <f>+(((G134-F134)-(H134-F134))/(H134-F134))*100</f>
        <v/>
      </c>
      <c r="K134" s="304" t="n"/>
      <c r="L134" s="304" t="n"/>
      <c r="M134" s="304" t="n"/>
      <c r="N134" s="304" t="n"/>
    </row>
    <row r="135" ht="15.75" customHeight="1" s="412">
      <c r="A135" s="300" t="n">
        <v>134</v>
      </c>
      <c r="B135" s="300" t="n">
        <v>134</v>
      </c>
      <c r="C135" s="300" t="n">
        <v>219</v>
      </c>
      <c r="D135" s="300" t="n">
        <v>1</v>
      </c>
      <c r="E135" s="301" t="n">
        <v>43514</v>
      </c>
      <c r="F135" s="302" t="n">
        <v>5220</v>
      </c>
      <c r="G135" s="300" t="n">
        <v>8661</v>
      </c>
      <c r="H135" s="302" t="n">
        <v>7958</v>
      </c>
      <c r="I135" s="300" t="n"/>
      <c r="J135" s="303">
        <f>+(((G135-F135)-(H135-F135))/(H135-F135))*100</f>
        <v/>
      </c>
      <c r="K135" s="304" t="n"/>
      <c r="L135" s="304" t="n"/>
      <c r="M135" s="304" t="n"/>
      <c r="N135" s="304" t="n"/>
    </row>
    <row r="136" ht="15.75" customHeight="1" s="412">
      <c r="A136" s="300" t="n">
        <v>135</v>
      </c>
      <c r="B136" s="300" t="n">
        <v>135</v>
      </c>
      <c r="C136" s="300" t="n">
        <v>222</v>
      </c>
      <c r="D136" s="300" t="n">
        <v>1</v>
      </c>
      <c r="E136" s="301" t="n">
        <v>43514</v>
      </c>
      <c r="F136" s="302" t="n">
        <v>5240</v>
      </c>
      <c r="G136" s="300" t="n">
        <v>9161</v>
      </c>
      <c r="H136" s="302" t="n">
        <v>7813</v>
      </c>
      <c r="I136" s="300" t="n">
        <v>9</v>
      </c>
      <c r="J136" s="303">
        <f>+(((G136-F136)-(H136-F136))/(H136-F136))*100</f>
        <v/>
      </c>
      <c r="K136" s="304" t="n"/>
      <c r="L136" s="304" t="n"/>
      <c r="M136" s="304" t="n"/>
      <c r="N136" s="304" t="n"/>
    </row>
    <row r="137" ht="15.75" customHeight="1" s="412">
      <c r="A137" s="300" t="n">
        <v>136</v>
      </c>
      <c r="B137" s="300" t="n">
        <v>136</v>
      </c>
      <c r="C137" s="300" t="n">
        <v>222</v>
      </c>
      <c r="D137" s="300" t="n">
        <v>1</v>
      </c>
      <c r="E137" s="301" t="n">
        <v>43514</v>
      </c>
      <c r="F137" s="302" t="n">
        <v>5219</v>
      </c>
      <c r="G137" s="300" t="n">
        <v>9115</v>
      </c>
      <c r="H137" s="302" t="n">
        <v>7735</v>
      </c>
      <c r="I137" s="300" t="n"/>
      <c r="J137" s="303">
        <f>+(((G137-F137)-(H137-F137))/(H137-F137))*100</f>
        <v/>
      </c>
      <c r="K137" s="304" t="n"/>
      <c r="L137" s="304" t="n"/>
      <c r="M137" s="304" t="n"/>
      <c r="N137" s="304" t="n"/>
    </row>
    <row r="138" ht="15.75" customHeight="1" s="412">
      <c r="A138" s="300" t="n">
        <v>137</v>
      </c>
      <c r="B138" s="300" t="n">
        <v>137</v>
      </c>
      <c r="C138" s="300" t="n">
        <v>224</v>
      </c>
      <c r="D138" s="300" t="n">
        <v>1</v>
      </c>
      <c r="E138" s="301" t="n">
        <v>43514</v>
      </c>
      <c r="F138" s="302" t="n">
        <v>5220</v>
      </c>
      <c r="G138" s="300" t="n">
        <v>8391</v>
      </c>
      <c r="H138" s="302" t="n">
        <v>7565</v>
      </c>
      <c r="I138" s="300" t="n">
        <v>12</v>
      </c>
      <c r="J138" s="303">
        <f>+(((G138-F138)-(H138-F138))/(H138-F138))*100</f>
        <v/>
      </c>
      <c r="K138" s="304" t="n"/>
      <c r="L138" s="304" t="n"/>
      <c r="M138" s="304" t="n"/>
      <c r="N138" s="304" t="n"/>
    </row>
    <row r="139" ht="15.75" customHeight="1" s="412">
      <c r="A139" s="300" t="n">
        <v>138</v>
      </c>
      <c r="B139" s="300" t="n">
        <v>138</v>
      </c>
      <c r="C139" s="300" t="n">
        <v>224</v>
      </c>
      <c r="D139" s="300" t="n">
        <v>1</v>
      </c>
      <c r="E139" s="301" t="n">
        <v>43514</v>
      </c>
      <c r="F139" s="302" t="n">
        <v>5222</v>
      </c>
      <c r="G139" s="300" t="n">
        <v>8387</v>
      </c>
      <c r="H139" s="302" t="n">
        <v>7578</v>
      </c>
      <c r="I139" s="300" t="n"/>
      <c r="J139" s="303">
        <f>+(((G139-F139)-(H139-F139))/(H139-F139))*100</f>
        <v/>
      </c>
      <c r="K139" s="304" t="n"/>
      <c r="L139" s="304" t="n"/>
      <c r="M139" s="304" t="n"/>
      <c r="N139" s="304" t="n"/>
    </row>
    <row r="140" ht="15.75" customHeight="1" s="412">
      <c r="A140" s="300" t="n">
        <v>139</v>
      </c>
      <c r="B140" s="300" t="n">
        <v>139</v>
      </c>
      <c r="C140" s="300" t="n">
        <v>228</v>
      </c>
      <c r="D140" s="300" t="n">
        <v>1</v>
      </c>
      <c r="E140" s="301" t="n">
        <v>43514</v>
      </c>
      <c r="F140" s="302" t="n">
        <v>5218</v>
      </c>
      <c r="G140" s="300" t="n">
        <v>7411</v>
      </c>
      <c r="H140" s="302" t="n">
        <v>7083</v>
      </c>
      <c r="I140" s="300" t="n">
        <v>8</v>
      </c>
      <c r="J140" s="303">
        <f>+(((G140-F140)-(H140-F140))/(H140-F140))*100</f>
        <v/>
      </c>
      <c r="K140" s="304" t="n"/>
      <c r="L140" s="304" t="n"/>
      <c r="M140" s="304" t="n"/>
      <c r="N140" s="304" t="n"/>
    </row>
    <row r="141" ht="15.75" customHeight="1" s="412">
      <c r="A141" s="300" t="n">
        <v>140</v>
      </c>
      <c r="B141" s="300" t="n">
        <v>140</v>
      </c>
      <c r="C141" s="300" t="n">
        <v>228</v>
      </c>
      <c r="D141" s="300" t="n">
        <v>1</v>
      </c>
      <c r="E141" s="301" t="n">
        <v>43514</v>
      </c>
      <c r="F141" s="302" t="n">
        <v>5241</v>
      </c>
      <c r="G141" s="300" t="n">
        <v>7608</v>
      </c>
      <c r="H141" s="302" t="n">
        <v>7230</v>
      </c>
      <c r="I141" s="300" t="n"/>
      <c r="J141" s="303">
        <f>+(((G141-F141)-(H141-F141))/(H141-F141))*100</f>
        <v/>
      </c>
      <c r="K141" s="304" t="n"/>
      <c r="L141" s="304" t="n"/>
      <c r="M141" s="304" t="n"/>
      <c r="N141" s="304" t="n"/>
    </row>
    <row r="142" ht="15.75" customHeight="1" s="412">
      <c r="A142" s="300" t="n">
        <v>141</v>
      </c>
      <c r="B142" s="300" t="n">
        <v>141</v>
      </c>
      <c r="C142" s="300" t="n">
        <v>229</v>
      </c>
      <c r="D142" s="300" t="n">
        <v>1</v>
      </c>
      <c r="E142" s="301" t="n">
        <v>43514</v>
      </c>
      <c r="F142" s="302" t="n">
        <v>5187</v>
      </c>
      <c r="G142" s="300" t="n">
        <v>9063</v>
      </c>
      <c r="H142" s="302" t="n">
        <v>7918</v>
      </c>
      <c r="I142" s="300" t="n">
        <v>9</v>
      </c>
      <c r="J142" s="303">
        <f>+(((G142-F142)-(H142-F142))/(H142-F142))*100</f>
        <v/>
      </c>
      <c r="K142" s="304" t="n"/>
      <c r="L142" s="304" t="n"/>
      <c r="M142" s="304" t="n"/>
      <c r="N142" s="304" t="n"/>
    </row>
    <row r="143" ht="15.75" customHeight="1" s="412">
      <c r="A143" s="300" t="n">
        <v>142</v>
      </c>
      <c r="B143" s="300" t="n">
        <v>142</v>
      </c>
      <c r="C143" s="300" t="n">
        <v>229</v>
      </c>
      <c r="D143" s="300" t="n">
        <v>1</v>
      </c>
      <c r="E143" s="301" t="n">
        <v>43514</v>
      </c>
      <c r="F143" s="302" t="n">
        <v>5229</v>
      </c>
      <c r="G143" s="300" t="n">
        <v>8759</v>
      </c>
      <c r="H143" s="302" t="n">
        <v>7666</v>
      </c>
      <c r="I143" s="300" t="n"/>
      <c r="J143" s="303">
        <f>+(((G143-F143)-(H143-F143))/(H143-F143))*100</f>
        <v/>
      </c>
      <c r="K143" s="304" t="n"/>
      <c r="L143" s="304" t="n"/>
      <c r="M143" s="304" t="n"/>
      <c r="N143" s="304" t="n"/>
    </row>
    <row r="144" ht="15.75" customHeight="1" s="412">
      <c r="A144" s="300" t="n">
        <v>143</v>
      </c>
      <c r="B144" s="300" t="n">
        <v>143</v>
      </c>
      <c r="C144" s="300" t="n">
        <v>230</v>
      </c>
      <c r="D144" s="300" t="n">
        <v>1</v>
      </c>
      <c r="E144" s="301" t="n">
        <v>43514</v>
      </c>
      <c r="F144" s="302" t="n">
        <v>5229</v>
      </c>
      <c r="G144" s="300" t="n"/>
      <c r="H144" s="302" t="n"/>
      <c r="I144" s="300" t="n"/>
      <c r="J144" s="303">
        <f>+(((G144-F144)-(H144-F144))/(H144-F144))*100</f>
        <v/>
      </c>
      <c r="K144" s="304" t="n"/>
      <c r="L144" s="304" t="n"/>
      <c r="M144" s="304" t="n"/>
      <c r="N144" s="304" t="n"/>
    </row>
    <row r="145" ht="15.75" customHeight="1" s="412">
      <c r="A145" s="300" t="n">
        <v>144</v>
      </c>
      <c r="B145" s="300" t="n">
        <v>144</v>
      </c>
      <c r="C145" s="300" t="n">
        <v>230</v>
      </c>
      <c r="D145" s="300" t="n">
        <v>1</v>
      </c>
      <c r="E145" s="301" t="n">
        <v>43514</v>
      </c>
      <c r="F145" s="302" t="n">
        <v>5238</v>
      </c>
      <c r="G145" s="300" t="n"/>
      <c r="H145" s="302" t="n"/>
      <c r="I145" s="300" t="n"/>
      <c r="J145" s="303">
        <f>+(((G145-F145)-(H145-F145))/(H145-F145))*100</f>
        <v/>
      </c>
      <c r="K145" s="304" t="n"/>
      <c r="L145" s="304" t="n"/>
      <c r="M145" s="304" t="n"/>
      <c r="N145" s="304" t="n"/>
    </row>
    <row r="146" ht="15.75" customHeight="1" s="412">
      <c r="A146" s="300" t="n">
        <v>145</v>
      </c>
      <c r="B146" s="300" t="n">
        <v>145</v>
      </c>
      <c r="C146" s="300" t="n">
        <v>231</v>
      </c>
      <c r="D146" s="300" t="n">
        <v>1</v>
      </c>
      <c r="E146" s="301" t="n">
        <v>43514</v>
      </c>
      <c r="F146" s="302" t="n">
        <v>5181</v>
      </c>
      <c r="G146" s="300" t="n">
        <v>8898</v>
      </c>
      <c r="H146" s="302" t="n">
        <v>7795</v>
      </c>
      <c r="I146" s="300" t="n">
        <v>8</v>
      </c>
      <c r="J146" s="303">
        <f>+(((G146-F146)-(H146-F146))/(H146-F146))*100</f>
        <v/>
      </c>
      <c r="K146" s="304" t="n"/>
      <c r="L146" s="304" t="n"/>
      <c r="M146" s="304" t="n"/>
      <c r="N146" s="304" t="n"/>
    </row>
    <row r="147" ht="15.75" customHeight="1" s="412">
      <c r="A147" s="300" t="n">
        <v>146</v>
      </c>
      <c r="B147" s="300" t="n">
        <v>146</v>
      </c>
      <c r="C147" s="300" t="n">
        <v>231</v>
      </c>
      <c r="D147" s="300" t="n">
        <v>1</v>
      </c>
      <c r="E147" s="301" t="n">
        <v>43514</v>
      </c>
      <c r="F147" s="302" t="n">
        <v>5179</v>
      </c>
      <c r="G147" s="300" t="n">
        <v>8762</v>
      </c>
      <c r="H147" s="302" t="n">
        <v>7676</v>
      </c>
      <c r="I147" s="300" t="n"/>
      <c r="J147" s="303">
        <f>+(((G147-F147)-(H147-F147))/(H147-F147))*100</f>
        <v/>
      </c>
      <c r="K147" s="304" t="n"/>
      <c r="L147" s="304" t="n"/>
      <c r="M147" s="304" t="n"/>
      <c r="N147" s="304" t="n"/>
    </row>
    <row r="148" ht="15.75" customHeight="1" s="412">
      <c r="A148" s="300" t="n">
        <v>147</v>
      </c>
      <c r="B148" s="300" t="n">
        <v>147</v>
      </c>
      <c r="C148" s="300" t="n">
        <v>234</v>
      </c>
      <c r="D148" s="300" t="n">
        <v>1</v>
      </c>
      <c r="E148" s="301" t="n">
        <v>43514</v>
      </c>
      <c r="F148" s="302" t="n">
        <v>5265</v>
      </c>
      <c r="G148" s="300" t="n">
        <v>8214</v>
      </c>
      <c r="H148" s="302" t="n">
        <v>7284</v>
      </c>
      <c r="I148" s="300" t="n">
        <v>9</v>
      </c>
      <c r="J148" s="303">
        <f>+(((G148-F148)-(H148-F148))/(H148-F148))*100</f>
        <v/>
      </c>
      <c r="K148" s="304" t="n"/>
      <c r="L148" s="304" t="n"/>
      <c r="M148" s="304" t="n"/>
      <c r="N148" s="304" t="n"/>
    </row>
    <row r="149" ht="15.75" customHeight="1" s="412">
      <c r="A149" s="300" t="n">
        <v>148</v>
      </c>
      <c r="B149" s="300" t="n">
        <v>148</v>
      </c>
      <c r="C149" s="300" t="n">
        <v>234</v>
      </c>
      <c r="D149" s="300" t="n">
        <v>1</v>
      </c>
      <c r="E149" s="301" t="n">
        <v>43514</v>
      </c>
      <c r="F149" s="302" t="n">
        <v>5186</v>
      </c>
      <c r="G149" s="300" t="n">
        <v>8075</v>
      </c>
      <c r="H149" s="302" t="n">
        <v>7136</v>
      </c>
      <c r="I149" s="300" t="n"/>
      <c r="J149" s="303">
        <f>+(((G149-F149)-(H149-F149))/(H149-F149))*100</f>
        <v/>
      </c>
      <c r="K149" s="304" t="n"/>
      <c r="L149" s="304" t="n"/>
      <c r="M149" s="304" t="n"/>
      <c r="N149" s="304" t="n"/>
    </row>
    <row r="150" ht="15.75" customHeight="1" s="412">
      <c r="A150" s="300" t="n">
        <v>149</v>
      </c>
      <c r="B150" s="300" t="n">
        <v>149</v>
      </c>
      <c r="C150" s="300" t="n">
        <v>235</v>
      </c>
      <c r="D150" s="300" t="n">
        <v>1</v>
      </c>
      <c r="E150" s="301" t="n">
        <v>43514</v>
      </c>
      <c r="F150" s="302" t="n">
        <v>5222</v>
      </c>
      <c r="G150" s="300" t="n">
        <v>8352</v>
      </c>
      <c r="H150" s="302" t="n">
        <v>7329</v>
      </c>
      <c r="I150" s="300" t="n">
        <v>11</v>
      </c>
      <c r="J150" s="303">
        <f>+(((G150-F150)-(H150-F150))/(H150-F150))*100</f>
        <v/>
      </c>
      <c r="K150" s="304" t="n"/>
      <c r="L150" s="304" t="n"/>
      <c r="M150" s="304" t="n"/>
      <c r="N150" s="304" t="n"/>
    </row>
    <row r="151" ht="15.75" customHeight="1" s="412">
      <c r="A151" s="300" t="n">
        <v>150</v>
      </c>
      <c r="B151" s="300" t="n">
        <v>150</v>
      </c>
      <c r="C151" s="300" t="n">
        <v>235</v>
      </c>
      <c r="D151" s="300" t="n">
        <v>1</v>
      </c>
      <c r="E151" s="301" t="n">
        <v>43514</v>
      </c>
      <c r="F151" s="302" t="n">
        <v>5188</v>
      </c>
      <c r="G151" s="300" t="n">
        <v>8310</v>
      </c>
      <c r="H151" s="302" t="n">
        <v>7289</v>
      </c>
      <c r="I151" s="300" t="n"/>
      <c r="J151" s="303">
        <f>+(((G151-F151)-(H151-F151))/(H151-F151))*100</f>
        <v/>
      </c>
      <c r="K151" s="304" t="n"/>
      <c r="L151" s="304" t="n"/>
      <c r="M151" s="304" t="n"/>
      <c r="N151" s="304" t="n"/>
    </row>
    <row r="152" ht="15.75" customHeight="1" s="412">
      <c r="A152" s="300" t="n">
        <v>151</v>
      </c>
      <c r="B152" s="300" t="n">
        <v>151</v>
      </c>
      <c r="C152" s="300" t="n">
        <v>237</v>
      </c>
      <c r="D152" s="300" t="n">
        <v>1</v>
      </c>
      <c r="E152" s="301" t="n">
        <v>43514</v>
      </c>
      <c r="F152" s="302" t="n">
        <v>5221</v>
      </c>
      <c r="G152" s="300" t="n">
        <v>8166</v>
      </c>
      <c r="H152" s="302" t="n">
        <v>7298</v>
      </c>
      <c r="I152" s="300" t="n">
        <v>8</v>
      </c>
      <c r="J152" s="303">
        <f>+(((G152-F152)-(H152-F152))/(H152-F152))*100</f>
        <v/>
      </c>
      <c r="K152" s="304" t="n"/>
      <c r="L152" s="304" t="n"/>
      <c r="M152" s="304" t="n"/>
      <c r="N152" s="304" t="n"/>
    </row>
    <row r="153" ht="15.75" customHeight="1" s="412">
      <c r="A153" s="300" t="n">
        <v>152</v>
      </c>
      <c r="B153" s="300" t="n">
        <v>152</v>
      </c>
      <c r="C153" s="300" t="n">
        <v>237</v>
      </c>
      <c r="D153" s="300" t="n">
        <v>1</v>
      </c>
      <c r="E153" s="301" t="n">
        <v>43514</v>
      </c>
      <c r="F153" s="302" t="n">
        <v>5292</v>
      </c>
      <c r="G153" s="300" t="n">
        <v>8206</v>
      </c>
      <c r="H153" s="302" t="n">
        <v>7363</v>
      </c>
      <c r="I153" s="300" t="n"/>
      <c r="J153" s="303">
        <f>+(((G153-F153)-(H153-F153))/(H153-F153))*100</f>
        <v/>
      </c>
      <c r="K153" s="304" t="n"/>
      <c r="L153" s="304" t="n"/>
      <c r="M153" s="304" t="n"/>
      <c r="N153" s="304" t="n"/>
    </row>
    <row r="154" ht="15.75" customHeight="1" s="412">
      <c r="A154" s="300" t="n">
        <v>153</v>
      </c>
      <c r="B154" s="300" t="n">
        <v>153</v>
      </c>
      <c r="C154" s="300" t="n">
        <v>238</v>
      </c>
      <c r="D154" s="300" t="n">
        <v>1</v>
      </c>
      <c r="E154" s="301" t="n">
        <v>43514</v>
      </c>
      <c r="F154" s="302" t="n">
        <v>5238</v>
      </c>
      <c r="G154" s="300" t="n">
        <v>8520</v>
      </c>
      <c r="H154" s="302" t="n">
        <v>7456</v>
      </c>
      <c r="I154" s="300" t="n">
        <v>9</v>
      </c>
      <c r="J154" s="303">
        <f>+(((G154-F154)-(H154-F154))/(H154-F154))*100</f>
        <v/>
      </c>
      <c r="K154" s="304" t="n"/>
      <c r="L154" s="304" t="n"/>
      <c r="M154" s="304" t="n"/>
      <c r="N154" s="304" t="n"/>
    </row>
    <row r="155" ht="15.75" customHeight="1" s="412">
      <c r="A155" s="300" t="n">
        <v>154</v>
      </c>
      <c r="B155" s="300" t="n">
        <v>154</v>
      </c>
      <c r="C155" s="300" t="n">
        <v>237</v>
      </c>
      <c r="D155" s="300" t="n">
        <v>1</v>
      </c>
      <c r="E155" s="301" t="n">
        <v>43514</v>
      </c>
      <c r="F155" s="302" t="n">
        <v>5194</v>
      </c>
      <c r="G155" s="300" t="n">
        <v>8548</v>
      </c>
      <c r="H155" s="302" t="n">
        <v>7452</v>
      </c>
      <c r="I155" s="300" t="n"/>
      <c r="J155" s="303">
        <f>+(((G155-F155)-(H155-F155))/(H155-F155))*100</f>
        <v/>
      </c>
      <c r="K155" s="304" t="n"/>
      <c r="L155" s="304" t="n"/>
      <c r="M155" s="304" t="n"/>
      <c r="N155" s="304" t="n"/>
    </row>
    <row r="156" ht="15.75" customHeight="1" s="412">
      <c r="A156" s="300" t="n">
        <v>155</v>
      </c>
      <c r="B156" s="300" t="n">
        <v>155</v>
      </c>
      <c r="C156" s="300" t="n">
        <v>239</v>
      </c>
      <c r="D156" s="300" t="n">
        <v>1</v>
      </c>
      <c r="E156" s="301" t="n">
        <v>43514</v>
      </c>
      <c r="F156" s="302" t="n">
        <v>5181</v>
      </c>
      <c r="G156" s="300" t="n">
        <v>8052</v>
      </c>
      <c r="H156" s="302" t="n">
        <v>7468</v>
      </c>
      <c r="I156" s="300" t="n">
        <v>10</v>
      </c>
      <c r="J156" s="303">
        <f>+(((G156-F156)-(H156-F156))/(H156-F156))*100</f>
        <v/>
      </c>
      <c r="K156" s="304" t="n"/>
      <c r="L156" s="304" t="n"/>
      <c r="M156" s="304" t="n"/>
      <c r="N156" s="304" t="n"/>
    </row>
    <row r="157" ht="15.75" customHeight="1" s="412">
      <c r="A157" s="300" t="n">
        <v>156</v>
      </c>
      <c r="B157" s="300" t="n">
        <v>156</v>
      </c>
      <c r="C157" s="300" t="n">
        <v>239</v>
      </c>
      <c r="D157" s="300" t="n">
        <v>1</v>
      </c>
      <c r="E157" s="301" t="n">
        <v>43514</v>
      </c>
      <c r="F157" s="302" t="n">
        <v>5171</v>
      </c>
      <c r="G157" s="300" t="n">
        <v>8091</v>
      </c>
      <c r="H157" s="302" t="n">
        <v>7526</v>
      </c>
      <c r="I157" s="300" t="n"/>
      <c r="J157" s="303">
        <f>+(((G157-F157)-(H157-F157))/(H157-F157))*100</f>
        <v/>
      </c>
      <c r="K157" s="304" t="n"/>
      <c r="L157" s="304" t="n"/>
      <c r="M157" s="304" t="n"/>
      <c r="N157" s="304" t="n"/>
    </row>
    <row r="158" ht="15.75" customHeight="1" s="412">
      <c r="A158" s="300" t="n">
        <v>157</v>
      </c>
      <c r="B158" s="300" t="n">
        <v>157</v>
      </c>
      <c r="C158" s="300" t="n">
        <v>244</v>
      </c>
      <c r="D158" s="300" t="n">
        <v>1</v>
      </c>
      <c r="E158" s="301" t="n">
        <v>43514</v>
      </c>
      <c r="F158" s="302" t="n">
        <v>5319</v>
      </c>
      <c r="G158" s="300" t="n">
        <v>7840</v>
      </c>
      <c r="H158" s="302" t="n">
        <v>7241</v>
      </c>
      <c r="I158" s="300" t="n">
        <v>10</v>
      </c>
      <c r="J158" s="303">
        <f>+(((G158-F158)-(H158-F158))/(H158-F158))*100</f>
        <v/>
      </c>
      <c r="K158" s="304" t="n"/>
      <c r="L158" s="304" t="n"/>
      <c r="M158" s="304" t="n"/>
      <c r="N158" s="304" t="n"/>
    </row>
    <row r="159" ht="15.75" customHeight="1" s="412">
      <c r="A159" s="300" t="n">
        <v>158</v>
      </c>
      <c r="B159" s="300" t="n">
        <v>158</v>
      </c>
      <c r="C159" s="300" t="n">
        <v>244</v>
      </c>
      <c r="D159" s="300" t="n">
        <v>1</v>
      </c>
      <c r="E159" s="301" t="n">
        <v>43514</v>
      </c>
      <c r="F159" s="302" t="n">
        <v>5219</v>
      </c>
      <c r="G159" s="300" t="n">
        <v>7767</v>
      </c>
      <c r="H159" s="302" t="n">
        <v>7156</v>
      </c>
      <c r="I159" s="300" t="n"/>
      <c r="J159" s="303">
        <f>+(((G159-F159)-(H159-F159))/(H159-F159))*100</f>
        <v/>
      </c>
      <c r="K159" s="304" t="n"/>
      <c r="L159" s="304" t="n"/>
      <c r="M159" s="304" t="n"/>
      <c r="N159" s="304" t="n"/>
    </row>
    <row r="160" ht="15.75" customHeight="1" s="412">
      <c r="A160" s="300" t="n">
        <v>159</v>
      </c>
      <c r="B160" s="300" t="n">
        <v>159</v>
      </c>
      <c r="C160" s="300" t="n">
        <v>245</v>
      </c>
      <c r="D160" s="300" t="n">
        <v>1</v>
      </c>
      <c r="E160" s="301" t="n">
        <v>43514</v>
      </c>
      <c r="F160" s="302" t="n">
        <v>5300</v>
      </c>
      <c r="G160" s="300" t="n">
        <v>8442</v>
      </c>
      <c r="H160" s="302" t="n">
        <v>7507</v>
      </c>
      <c r="I160" s="300" t="n">
        <v>8</v>
      </c>
      <c r="J160" s="303">
        <f>+(((G160-F160)-(H160-F160))/(H160-F160))*100</f>
        <v/>
      </c>
      <c r="K160" s="304" t="n"/>
      <c r="L160" s="304" t="n"/>
      <c r="M160" s="304" t="n"/>
      <c r="N160" s="304" t="n"/>
    </row>
    <row r="161" ht="15.75" customHeight="1" s="412">
      <c r="A161" s="300" t="n">
        <v>160</v>
      </c>
      <c r="B161" s="300" t="n">
        <v>160</v>
      </c>
      <c r="C161" s="300" t="n">
        <v>245</v>
      </c>
      <c r="D161" s="300" t="n">
        <v>1</v>
      </c>
      <c r="E161" s="301" t="n">
        <v>43514</v>
      </c>
      <c r="F161" s="302" t="n">
        <v>5234</v>
      </c>
      <c r="G161" s="300" t="n">
        <v>8403</v>
      </c>
      <c r="H161" s="302" t="n">
        <v>7390</v>
      </c>
      <c r="I161" s="300" t="n"/>
      <c r="J161" s="303">
        <f>+(((G161-F161)-(H161-F161))/(H161-F161))*100</f>
        <v/>
      </c>
      <c r="K161" s="304" t="n"/>
      <c r="L161" s="304" t="n"/>
      <c r="M161" s="304" t="n"/>
      <c r="N161" s="304" t="n"/>
    </row>
    <row r="162" ht="15.75" customHeight="1" s="412">
      <c r="A162" s="300" t="n">
        <v>161</v>
      </c>
      <c r="B162" s="300" t="n">
        <v>161</v>
      </c>
      <c r="C162" s="300" t="n">
        <v>247</v>
      </c>
      <c r="D162" s="300" t="n">
        <v>1</v>
      </c>
      <c r="E162" s="301" t="n">
        <v>43514</v>
      </c>
      <c r="F162" s="302" t="n">
        <v>5264</v>
      </c>
      <c r="G162" s="300" t="n">
        <v>7925</v>
      </c>
      <c r="H162" s="302" t="n">
        <v>7136</v>
      </c>
      <c r="I162" s="300" t="n">
        <v>8</v>
      </c>
      <c r="J162" s="303">
        <f>+(((G162-F162)-(H162-F162))/(H162-F162))*100</f>
        <v/>
      </c>
      <c r="K162" s="304" t="n"/>
      <c r="L162" s="304" t="n"/>
      <c r="M162" s="304" t="n"/>
      <c r="N162" s="304" t="n"/>
    </row>
    <row r="163" ht="15.75" customHeight="1" s="412">
      <c r="A163" s="300" t="n">
        <v>162</v>
      </c>
      <c r="B163" s="300" t="n">
        <v>162</v>
      </c>
      <c r="C163" s="300" t="n">
        <v>247</v>
      </c>
      <c r="D163" s="300" t="n">
        <v>1</v>
      </c>
      <c r="E163" s="301" t="n">
        <v>43514</v>
      </c>
      <c r="F163" s="302" t="n">
        <v>5232</v>
      </c>
      <c r="G163" s="300" t="n">
        <v>7940</v>
      </c>
      <c r="H163" s="302" t="n">
        <v>7157</v>
      </c>
      <c r="I163" s="300" t="n"/>
      <c r="J163" s="303">
        <f>+(((G163-F163)-(H163-F163))/(H163-F163))*100</f>
        <v/>
      </c>
      <c r="K163" s="304" t="n"/>
      <c r="L163" s="304" t="n"/>
      <c r="M163" s="304" t="n"/>
      <c r="N163" s="304" t="n"/>
    </row>
    <row r="164" ht="15.75" customHeight="1" s="412">
      <c r="A164" s="300" t="n">
        <v>163</v>
      </c>
      <c r="B164" s="300" t="n">
        <v>163</v>
      </c>
      <c r="C164" s="300" t="n">
        <v>248</v>
      </c>
      <c r="D164" s="300" t="n">
        <v>1</v>
      </c>
      <c r="E164" s="301" t="n">
        <v>43514</v>
      </c>
      <c r="F164" s="302" t="n">
        <v>5193</v>
      </c>
      <c r="G164" s="300" t="n">
        <v>9818</v>
      </c>
      <c r="H164" s="302" t="n">
        <v>8293</v>
      </c>
      <c r="I164" s="300" t="n">
        <v>9</v>
      </c>
      <c r="J164" s="303">
        <f>+(((G164-F164)-(H164-F164))/(H164-F164))*100</f>
        <v/>
      </c>
      <c r="K164" s="304" t="n"/>
      <c r="L164" s="304" t="n"/>
      <c r="M164" s="304" t="n"/>
      <c r="N164" s="304" t="n"/>
    </row>
    <row r="165" ht="15.75" customHeight="1" s="412">
      <c r="A165" s="300" t="n">
        <v>164</v>
      </c>
      <c r="B165" s="300" t="n">
        <v>164</v>
      </c>
      <c r="C165" s="300" t="n">
        <v>248</v>
      </c>
      <c r="D165" s="300" t="n">
        <v>1</v>
      </c>
      <c r="E165" s="301" t="n">
        <v>43514</v>
      </c>
      <c r="F165" s="302" t="n">
        <v>5245</v>
      </c>
      <c r="G165" s="300" t="n">
        <v>10181</v>
      </c>
      <c r="H165" s="302" t="n">
        <v>8546</v>
      </c>
      <c r="I165" s="300" t="n"/>
      <c r="J165" s="303">
        <f>+(((G165-F165)-(H165-F165))/(H165-F165))*100</f>
        <v/>
      </c>
      <c r="K165" s="304" t="n"/>
      <c r="L165" s="304" t="n"/>
      <c r="M165" s="304" t="n"/>
      <c r="N165" s="304" t="n"/>
    </row>
    <row r="166" ht="15.75" customHeight="1" s="412">
      <c r="A166" s="300" t="n">
        <v>165</v>
      </c>
      <c r="B166" s="300" t="n">
        <v>165</v>
      </c>
      <c r="C166" s="300" t="n">
        <v>250</v>
      </c>
      <c r="D166" s="300" t="n">
        <v>1</v>
      </c>
      <c r="E166" s="301" t="n">
        <v>43514</v>
      </c>
      <c r="F166" s="302" t="n">
        <v>5226</v>
      </c>
      <c r="G166" s="300" t="n">
        <v>8281</v>
      </c>
      <c r="H166" s="302" t="n">
        <v>7515</v>
      </c>
      <c r="I166" s="300" t="n">
        <v>9</v>
      </c>
      <c r="J166" s="303">
        <f>+(((G166-F166)-(H166-F166))/(H166-F166))*100</f>
        <v/>
      </c>
      <c r="K166" s="304" t="n"/>
      <c r="L166" s="304" t="n"/>
      <c r="M166" s="304" t="n"/>
      <c r="N166" s="304" t="n"/>
    </row>
    <row r="167" ht="15.75" customHeight="1" s="412">
      <c r="A167" s="300" t="n">
        <v>166</v>
      </c>
      <c r="B167" s="300" t="n">
        <v>166</v>
      </c>
      <c r="C167" s="300" t="n">
        <v>250</v>
      </c>
      <c r="D167" s="300" t="n">
        <v>1</v>
      </c>
      <c r="E167" s="301" t="n">
        <v>43514</v>
      </c>
      <c r="F167" s="302" t="n">
        <v>5252</v>
      </c>
      <c r="G167" s="300" t="n">
        <v>8099</v>
      </c>
      <c r="H167" s="302" t="n">
        <v>7398</v>
      </c>
      <c r="I167" s="300" t="n"/>
      <c r="J167" s="303">
        <f>+(((G167-F167)-(H167-F167))/(H167-F167))*100</f>
        <v/>
      </c>
      <c r="K167" s="304" t="n"/>
      <c r="L167" s="304" t="n"/>
      <c r="M167" s="304" t="n"/>
      <c r="N167" s="304" t="n"/>
    </row>
    <row r="168" ht="15.75" customHeight="1" s="412">
      <c r="A168" s="300" t="n">
        <v>167</v>
      </c>
      <c r="B168" s="300" t="n">
        <v>167</v>
      </c>
      <c r="C168" s="300" t="n">
        <v>251</v>
      </c>
      <c r="D168" s="300" t="n">
        <v>1</v>
      </c>
      <c r="E168" s="301" t="n">
        <v>43514</v>
      </c>
      <c r="F168" s="302" t="n">
        <v>5280</v>
      </c>
      <c r="G168" s="300" t="n">
        <v>8198</v>
      </c>
      <c r="H168" s="302" t="n">
        <v>7682</v>
      </c>
      <c r="I168" s="300" t="n">
        <v>8</v>
      </c>
      <c r="J168" s="303">
        <f>+(((G168-F168)-(H168-F168))/(H168-F168))*100</f>
        <v/>
      </c>
      <c r="K168" s="304" t="n"/>
      <c r="L168" s="304" t="n"/>
      <c r="M168" s="304" t="n"/>
      <c r="N168" s="304" t="n"/>
    </row>
    <row r="169" ht="15.75" customHeight="1" s="412">
      <c r="A169" s="300" t="n">
        <v>168</v>
      </c>
      <c r="B169" s="300" t="n">
        <v>168</v>
      </c>
      <c r="C169" s="300" t="n">
        <v>251</v>
      </c>
      <c r="D169" s="300" t="n">
        <v>1</v>
      </c>
      <c r="E169" s="301" t="n">
        <v>43514</v>
      </c>
      <c r="F169" s="302" t="n">
        <v>5212</v>
      </c>
      <c r="G169" s="300" t="n">
        <v>8250</v>
      </c>
      <c r="H169" s="302" t="n">
        <v>7683</v>
      </c>
      <c r="I169" s="300" t="n"/>
      <c r="J169" s="303">
        <f>+(((G169-F169)-(H169-F169))/(H169-F169))*100</f>
        <v/>
      </c>
      <c r="K169" s="304" t="n"/>
      <c r="L169" s="304" t="n"/>
      <c r="M169" s="304" t="n"/>
      <c r="N169" s="304" t="n"/>
    </row>
    <row r="170" ht="15.75" customHeight="1" s="412">
      <c r="A170" s="300" t="n">
        <v>169</v>
      </c>
      <c r="B170" s="300" t="n">
        <v>169</v>
      </c>
      <c r="C170" s="300" t="n">
        <v>253</v>
      </c>
      <c r="D170" s="300" t="n">
        <v>1</v>
      </c>
      <c r="E170" s="301" t="n">
        <v>43514</v>
      </c>
      <c r="F170" s="302" t="n">
        <v>5223</v>
      </c>
      <c r="G170" s="300" t="n">
        <v>9166</v>
      </c>
      <c r="H170" s="302" t="n">
        <v>8164</v>
      </c>
      <c r="I170" s="300" t="n">
        <v>9</v>
      </c>
      <c r="J170" s="303">
        <f>+(((G170-F170)-(H170-F170))/(H170-F170))*100</f>
        <v/>
      </c>
      <c r="K170" s="304" t="n"/>
      <c r="L170" s="304" t="n"/>
      <c r="M170" s="304" t="n"/>
      <c r="N170" s="304" t="n"/>
    </row>
    <row r="171" ht="15.75" customHeight="1" s="412">
      <c r="A171" s="300" t="n">
        <v>170</v>
      </c>
      <c r="B171" s="300" t="n">
        <v>170</v>
      </c>
      <c r="C171" s="300" t="n">
        <v>253</v>
      </c>
      <c r="D171" s="300" t="n">
        <v>1</v>
      </c>
      <c r="E171" s="301" t="n">
        <v>43514</v>
      </c>
      <c r="F171" s="302" t="n">
        <v>5223</v>
      </c>
      <c r="G171" s="300" t="n">
        <v>8976</v>
      </c>
      <c r="H171" s="302" t="n">
        <v>8031</v>
      </c>
      <c r="I171" s="300" t="n"/>
      <c r="J171" s="303">
        <f>+(((G171-F171)-(H171-F171))/(H171-F171))*100</f>
        <v/>
      </c>
      <c r="K171" s="304" t="n"/>
      <c r="L171" s="304" t="n"/>
      <c r="M171" s="304" t="n"/>
      <c r="N171" s="304" t="n"/>
    </row>
    <row r="172" ht="15.75" customHeight="1" s="412">
      <c r="A172" s="300" t="n">
        <v>171</v>
      </c>
      <c r="B172" s="300" t="n">
        <v>171</v>
      </c>
      <c r="C172" s="300" t="n">
        <v>256</v>
      </c>
      <c r="D172" s="300" t="n">
        <v>1</v>
      </c>
      <c r="E172" s="301" t="n">
        <v>43514</v>
      </c>
      <c r="F172" s="302" t="n">
        <v>5259</v>
      </c>
      <c r="G172" s="300" t="n">
        <v>8904</v>
      </c>
      <c r="H172" s="302" t="n">
        <v>7957</v>
      </c>
      <c r="I172" s="300" t="n">
        <v>9</v>
      </c>
      <c r="J172" s="303">
        <f>+(((G172-F172)-(H172-F172))/(H172-F172))*100</f>
        <v/>
      </c>
      <c r="K172" s="304" t="n"/>
      <c r="L172" s="304" t="n"/>
      <c r="M172" s="304" t="n"/>
      <c r="N172" s="304" t="n"/>
    </row>
    <row r="173" ht="15.75" customHeight="1" s="412">
      <c r="A173" s="300" t="n">
        <v>172</v>
      </c>
      <c r="B173" s="300" t="n">
        <v>172</v>
      </c>
      <c r="C173" s="300" t="n">
        <v>256</v>
      </c>
      <c r="D173" s="300" t="n">
        <v>1</v>
      </c>
      <c r="E173" s="301" t="n">
        <v>43514</v>
      </c>
      <c r="F173" s="302" t="n">
        <v>5274</v>
      </c>
      <c r="G173" s="300" t="n">
        <v>9030</v>
      </c>
      <c r="H173" s="302" t="n">
        <v>8024</v>
      </c>
      <c r="I173" s="300" t="n"/>
      <c r="J173" s="303">
        <f>+(((G173-F173)-(H173-F173))/(H173-F173))*100</f>
        <v/>
      </c>
      <c r="K173" s="304" t="n"/>
      <c r="L173" s="304" t="n"/>
      <c r="M173" s="304" t="n"/>
      <c r="N173" s="304" t="n"/>
    </row>
    <row r="174" ht="15.75" customHeight="1" s="412">
      <c r="A174" s="300" t="n">
        <v>173</v>
      </c>
      <c r="B174" s="300" t="n">
        <v>173</v>
      </c>
      <c r="C174" s="300" t="n">
        <v>257</v>
      </c>
      <c r="D174" s="300" t="n">
        <v>1</v>
      </c>
      <c r="E174" s="301" t="n">
        <v>43514</v>
      </c>
      <c r="F174" s="302" t="n">
        <v>5227</v>
      </c>
      <c r="G174" s="300" t="n">
        <v>8097</v>
      </c>
      <c r="H174" s="302" t="n">
        <v>7370</v>
      </c>
      <c r="I174" s="300" t="n">
        <v>8</v>
      </c>
      <c r="J174" s="303">
        <f>+(((G174-F174)-(H174-F174))/(H174-F174))*100</f>
        <v/>
      </c>
      <c r="K174" s="304" t="n"/>
      <c r="L174" s="304" t="n"/>
      <c r="M174" s="304" t="n"/>
      <c r="N174" s="304" t="n"/>
    </row>
    <row r="175" ht="15.75" customHeight="1" s="412">
      <c r="A175" s="300" t="n">
        <v>174</v>
      </c>
      <c r="B175" s="300" t="n">
        <v>174</v>
      </c>
      <c r="C175" s="300" t="n">
        <v>257</v>
      </c>
      <c r="D175" s="300" t="n">
        <v>1</v>
      </c>
      <c r="E175" s="301" t="n">
        <v>43514</v>
      </c>
      <c r="F175" s="302" t="n">
        <v>5182</v>
      </c>
      <c r="G175" s="300" t="n">
        <v>8119</v>
      </c>
      <c r="H175" s="302" t="n">
        <v>7380</v>
      </c>
      <c r="I175" s="300" t="n"/>
      <c r="J175" s="303">
        <f>+(((G175-F175)-(H175-F175))/(H175-F175))*100</f>
        <v/>
      </c>
      <c r="K175" s="304" t="n"/>
      <c r="L175" s="304" t="n"/>
      <c r="M175" s="304" t="n"/>
      <c r="N175" s="304" t="n"/>
    </row>
    <row r="176" ht="15.75" customHeight="1" s="412">
      <c r="A176" s="300" t="n">
        <v>175</v>
      </c>
      <c r="B176" s="300" t="n">
        <v>175</v>
      </c>
      <c r="C176" s="300" t="n">
        <v>260</v>
      </c>
      <c r="D176" s="300" t="n">
        <v>1</v>
      </c>
      <c r="E176" s="301" t="n">
        <v>43514</v>
      </c>
      <c r="F176" s="302" t="n">
        <v>5280</v>
      </c>
      <c r="G176" s="300" t="n">
        <v>7936</v>
      </c>
      <c r="H176" s="302" t="n">
        <v>7167</v>
      </c>
      <c r="I176" s="300" t="n">
        <v>10</v>
      </c>
      <c r="J176" s="303">
        <f>+(((G176-F176)-(H176-F176))/(H176-F176))*100</f>
        <v/>
      </c>
      <c r="K176" s="304" t="n"/>
      <c r="L176" s="304" t="n"/>
      <c r="M176" s="304" t="n"/>
      <c r="N176" s="304" t="n"/>
    </row>
    <row r="177" ht="15.75" customHeight="1" s="412">
      <c r="A177" s="300" t="n">
        <v>176</v>
      </c>
      <c r="B177" s="300" t="n">
        <v>176</v>
      </c>
      <c r="C177" s="300" t="n">
        <v>260</v>
      </c>
      <c r="D177" s="300" t="n">
        <v>1</v>
      </c>
      <c r="E177" s="301" t="n">
        <v>43514</v>
      </c>
      <c r="F177" s="302" t="n">
        <v>5193</v>
      </c>
      <c r="G177" s="300" t="n">
        <v>8035</v>
      </c>
      <c r="H177" s="302" t="n">
        <v>7190</v>
      </c>
      <c r="I177" s="300" t="n"/>
      <c r="J177" s="303">
        <f>+(((G177-F177)-(H177-F177))/(H177-F177))*100</f>
        <v/>
      </c>
      <c r="K177" s="304" t="n"/>
      <c r="L177" s="304" t="n"/>
      <c r="M177" s="304" t="n"/>
      <c r="N177" s="304" t="n"/>
    </row>
    <row r="178" ht="15.75" customHeight="1" s="412">
      <c r="A178" s="300" t="n">
        <v>177</v>
      </c>
      <c r="B178" s="300" t="n">
        <v>177</v>
      </c>
      <c r="C178" s="300" t="n">
        <v>263</v>
      </c>
      <c r="D178" s="300" t="n">
        <v>1</v>
      </c>
      <c r="E178" s="301" t="n">
        <v>43514</v>
      </c>
      <c r="F178" s="302" t="n">
        <v>5259</v>
      </c>
      <c r="G178" s="300" t="n">
        <v>9282</v>
      </c>
      <c r="H178" s="302" t="n">
        <v>8209</v>
      </c>
      <c r="I178" s="300" t="n">
        <v>9</v>
      </c>
      <c r="J178" s="303">
        <f>+(((G178-F178)-(H178-F178))/(H178-F178))*100</f>
        <v/>
      </c>
      <c r="K178" s="304" t="n"/>
      <c r="L178" s="304" t="n"/>
      <c r="M178" s="304" t="n"/>
      <c r="N178" s="304" t="n"/>
    </row>
    <row r="179" ht="15.75" customHeight="1" s="412">
      <c r="A179" s="300" t="n">
        <v>178</v>
      </c>
      <c r="B179" s="300" t="n">
        <v>178</v>
      </c>
      <c r="C179" s="300" t="n">
        <v>263</v>
      </c>
      <c r="D179" s="300" t="n">
        <v>1</v>
      </c>
      <c r="E179" s="301" t="n">
        <v>43514</v>
      </c>
      <c r="F179" s="302" t="n">
        <v>5226</v>
      </c>
      <c r="G179" s="300" t="n">
        <v>8804</v>
      </c>
      <c r="H179" s="302" t="n">
        <v>7842</v>
      </c>
      <c r="I179" s="300" t="n"/>
      <c r="J179" s="303">
        <f>+(((G179-F179)-(H179-F179))/(H179-F179))*100</f>
        <v/>
      </c>
      <c r="K179" s="304" t="n"/>
      <c r="L179" s="304" t="n"/>
      <c r="M179" s="304" t="n"/>
      <c r="N179" s="304" t="n"/>
    </row>
    <row r="180" ht="15.75" customHeight="1" s="412">
      <c r="A180" s="300" t="n">
        <v>179</v>
      </c>
      <c r="B180" s="300" t="n">
        <v>179</v>
      </c>
      <c r="C180" s="300" t="n">
        <v>264</v>
      </c>
      <c r="D180" s="300" t="n">
        <v>1</v>
      </c>
      <c r="E180" s="301" t="n">
        <v>43514</v>
      </c>
      <c r="F180" s="302" t="n">
        <v>5180</v>
      </c>
      <c r="G180" s="300" t="n">
        <v>8541</v>
      </c>
      <c r="H180" s="302" t="n">
        <v>7570</v>
      </c>
      <c r="I180" s="300" t="n">
        <v>10</v>
      </c>
      <c r="J180" s="303">
        <f>+(((G180-F180)-(H180-F180))/(H180-F180))*100</f>
        <v/>
      </c>
      <c r="K180" s="304" t="n"/>
      <c r="L180" s="304" t="n"/>
      <c r="M180" s="304" t="n"/>
      <c r="N180" s="304" t="n"/>
    </row>
    <row r="181" ht="15.75" customHeight="1" s="412">
      <c r="A181" s="300" t="n">
        <v>180</v>
      </c>
      <c r="B181" s="300" t="n">
        <v>180</v>
      </c>
      <c r="C181" s="300" t="n">
        <v>264</v>
      </c>
      <c r="D181" s="300" t="n">
        <v>1</v>
      </c>
      <c r="E181" s="301" t="n">
        <v>43514</v>
      </c>
      <c r="F181" s="302" t="n">
        <v>5282</v>
      </c>
      <c r="G181" s="300" t="n">
        <v>8852</v>
      </c>
      <c r="H181" s="302" t="n">
        <v>7839</v>
      </c>
      <c r="I181" s="300" t="n"/>
      <c r="J181" s="303">
        <f>+(((G181-F181)-(H181-F181))/(H181-F181))*100</f>
        <v/>
      </c>
      <c r="K181" s="304" t="n"/>
      <c r="L181" s="304" t="n"/>
      <c r="M181" s="304" t="n"/>
      <c r="N181" s="304" t="n"/>
    </row>
    <row r="182" ht="15.75" customHeight="1" s="412">
      <c r="A182" s="300" t="n">
        <v>181</v>
      </c>
      <c r="B182" s="300" t="n">
        <v>181</v>
      </c>
      <c r="C182" s="300" t="n">
        <v>265</v>
      </c>
      <c r="D182" s="300" t="n">
        <v>1</v>
      </c>
      <c r="E182" s="301" t="n">
        <v>43514</v>
      </c>
      <c r="F182" s="302" t="n">
        <v>5244</v>
      </c>
      <c r="G182" s="300" t="n">
        <v>6753</v>
      </c>
      <c r="H182" s="302" t="n">
        <v>6543</v>
      </c>
      <c r="I182" s="300" t="n">
        <v>8</v>
      </c>
      <c r="J182" s="303">
        <f>+(((G182-F182)-(H182-F182))/(H182-F182))*100</f>
        <v/>
      </c>
      <c r="K182" s="304" t="n"/>
      <c r="L182" s="304" t="n"/>
      <c r="M182" s="304" t="n"/>
      <c r="N182" s="304" t="n"/>
    </row>
    <row r="183" ht="15.75" customHeight="1" s="412">
      <c r="A183" s="300" t="n">
        <v>182</v>
      </c>
      <c r="B183" s="300" t="n">
        <v>182</v>
      </c>
      <c r="C183" s="300" t="n">
        <v>265</v>
      </c>
      <c r="D183" s="300" t="n">
        <v>1</v>
      </c>
      <c r="E183" s="301" t="n">
        <v>43514</v>
      </c>
      <c r="F183" s="302" t="n">
        <v>5301</v>
      </c>
      <c r="G183" s="300" t="n">
        <v>6837</v>
      </c>
      <c r="H183" s="302" t="n">
        <v>6621</v>
      </c>
      <c r="I183" s="300" t="n"/>
      <c r="J183" s="303">
        <f>+(((G183-F183)-(H183-F183))/(H183-F183))*100</f>
        <v/>
      </c>
      <c r="K183" s="304" t="n"/>
      <c r="L183" s="304" t="n"/>
      <c r="M183" s="304" t="n"/>
      <c r="N183" s="304" t="n"/>
    </row>
    <row r="184" ht="15.75" customHeight="1" s="412">
      <c r="A184" s="300" t="n">
        <v>183</v>
      </c>
      <c r="B184" s="300" t="n">
        <v>183</v>
      </c>
      <c r="C184" s="300" t="n">
        <v>266</v>
      </c>
      <c r="D184" s="300" t="n">
        <v>1</v>
      </c>
      <c r="E184" s="301" t="n">
        <v>43514</v>
      </c>
      <c r="F184" s="302" t="n">
        <v>5192</v>
      </c>
      <c r="G184" s="300" t="n">
        <v>8605</v>
      </c>
      <c r="H184" s="302" t="n">
        <v>7573</v>
      </c>
      <c r="I184" s="300" t="n">
        <v>10</v>
      </c>
      <c r="J184" s="303">
        <f>+(((G184-F184)-(H184-F184))/(H184-F184))*100</f>
        <v/>
      </c>
      <c r="K184" s="304" t="n"/>
      <c r="L184" s="304" t="n"/>
      <c r="M184" s="304" t="n"/>
      <c r="N184" s="304" t="n"/>
    </row>
    <row r="185" ht="15.75" customHeight="1" s="412">
      <c r="A185" s="300" t="n">
        <v>184</v>
      </c>
      <c r="B185" s="300" t="n">
        <v>184</v>
      </c>
      <c r="C185" s="300" t="n">
        <v>266</v>
      </c>
      <c r="D185" s="300" t="n">
        <v>1</v>
      </c>
      <c r="E185" s="301" t="n">
        <v>43514</v>
      </c>
      <c r="F185" s="302" t="n">
        <v>5243</v>
      </c>
      <c r="G185" s="300" t="n">
        <v>8825</v>
      </c>
      <c r="H185" s="302" t="n">
        <v>7731</v>
      </c>
      <c r="I185" s="300" t="n"/>
      <c r="J185" s="303">
        <f>+(((G185-F185)-(H185-F185))/(H185-F185))*100</f>
        <v/>
      </c>
      <c r="K185" s="304" t="n"/>
      <c r="L185" s="304" t="n"/>
      <c r="M185" s="304" t="n"/>
      <c r="N185" s="304" t="n"/>
    </row>
    <row r="186" ht="15.75" customHeight="1" s="412">
      <c r="A186" s="300" t="n">
        <v>185</v>
      </c>
      <c r="B186" s="300" t="n">
        <v>185</v>
      </c>
      <c r="C186" s="300" t="n">
        <v>302</v>
      </c>
      <c r="D186" s="300" t="n">
        <v>1</v>
      </c>
      <c r="E186" s="301" t="n">
        <v>43514</v>
      </c>
      <c r="F186" s="302" t="n">
        <v>5288</v>
      </c>
      <c r="G186" s="300" t="n">
        <v>8314</v>
      </c>
      <c r="H186" s="302" t="n">
        <v>7382</v>
      </c>
      <c r="I186" s="300" t="n">
        <v>9</v>
      </c>
      <c r="J186" s="303">
        <f>+(((G186-F186)-(H186-F186))/(H186-F186))*100</f>
        <v/>
      </c>
      <c r="K186" s="304" t="n"/>
      <c r="L186" s="304" t="n"/>
      <c r="M186" s="304" t="n"/>
      <c r="N186" s="304" t="n"/>
    </row>
    <row r="187" ht="15.75" customHeight="1" s="412">
      <c r="A187" s="300" t="n">
        <v>186</v>
      </c>
      <c r="B187" s="300" t="n">
        <v>186</v>
      </c>
      <c r="C187" s="300" t="n">
        <v>302</v>
      </c>
      <c r="D187" s="300" t="n">
        <v>1</v>
      </c>
      <c r="E187" s="301" t="n">
        <v>43514</v>
      </c>
      <c r="F187" s="302" t="n">
        <v>5251</v>
      </c>
      <c r="G187" s="300" t="n">
        <v>8377</v>
      </c>
      <c r="H187" s="302" t="n">
        <v>7430</v>
      </c>
      <c r="I187" s="300" t="n"/>
      <c r="J187" s="303">
        <f>+(((G187-F187)-(H187-F187))/(H187-F187))*100</f>
        <v/>
      </c>
      <c r="K187" s="304" t="n"/>
      <c r="L187" s="304" t="n"/>
      <c r="M187" s="304" t="n"/>
      <c r="N187" s="304" t="n"/>
    </row>
    <row r="188" ht="15.75" customHeight="1" s="412">
      <c r="A188" s="300" t="n">
        <v>187</v>
      </c>
      <c r="B188" s="300" t="n">
        <v>187</v>
      </c>
      <c r="C188" s="300" t="n">
        <v>303</v>
      </c>
      <c r="D188" s="300" t="n">
        <v>1</v>
      </c>
      <c r="E188" s="301" t="n">
        <v>43514</v>
      </c>
      <c r="F188" s="302" t="n">
        <v>5214</v>
      </c>
      <c r="G188" s="300" t="n">
        <v>8323</v>
      </c>
      <c r="H188" s="302" t="n">
        <v>7668</v>
      </c>
      <c r="I188" s="300" t="n">
        <v>11</v>
      </c>
      <c r="J188" s="303">
        <f>+(((G188-F188)-(H188-F188))/(H188-F188))*100</f>
        <v/>
      </c>
      <c r="K188" s="304" t="n"/>
      <c r="L188" s="304" t="n"/>
      <c r="M188" s="304" t="n"/>
      <c r="N188" s="304" t="n"/>
    </row>
    <row r="189" ht="15.75" customHeight="1" s="412">
      <c r="A189" s="300" t="n">
        <v>188</v>
      </c>
      <c r="B189" s="300" t="n">
        <v>188</v>
      </c>
      <c r="C189" s="300" t="n">
        <v>303</v>
      </c>
      <c r="D189" s="300" t="n">
        <v>1</v>
      </c>
      <c r="E189" s="301" t="n">
        <v>43514</v>
      </c>
      <c r="F189" s="302" t="n">
        <v>5267</v>
      </c>
      <c r="G189" s="300" t="n">
        <v>8461</v>
      </c>
      <c r="H189" s="302" t="n">
        <v>7766</v>
      </c>
      <c r="I189" s="300" t="n"/>
      <c r="J189" s="303">
        <f>+(((G189-F189)-(H189-F189))/(H189-F189))*100</f>
        <v/>
      </c>
      <c r="K189" s="304" t="n"/>
      <c r="L189" s="304" t="n"/>
      <c r="M189" s="304" t="n"/>
      <c r="N189" s="304" t="n"/>
    </row>
    <row r="190" ht="15.75" customHeight="1" s="412">
      <c r="A190" s="300" t="n">
        <v>189</v>
      </c>
      <c r="B190" s="300" t="n">
        <v>189</v>
      </c>
      <c r="C190" s="300" t="n">
        <v>305</v>
      </c>
      <c r="D190" s="300" t="n">
        <v>1</v>
      </c>
      <c r="E190" s="301" t="n">
        <v>43514</v>
      </c>
      <c r="F190" s="302" t="n">
        <v>5261</v>
      </c>
      <c r="G190" s="300" t="n">
        <v>8769</v>
      </c>
      <c r="H190" s="302" t="n">
        <v>8154</v>
      </c>
      <c r="I190" s="300" t="n">
        <v>10</v>
      </c>
      <c r="J190" s="303">
        <f>+(((G190-F190)-(H190-F190))/(H190-F190))*100</f>
        <v/>
      </c>
      <c r="K190" s="304" t="n"/>
      <c r="L190" s="304" t="n"/>
      <c r="M190" s="304" t="n"/>
      <c r="N190" s="304" t="n"/>
    </row>
    <row r="191" ht="15.75" customHeight="1" s="412">
      <c r="A191" s="300" t="n">
        <v>190</v>
      </c>
      <c r="B191" s="300" t="n">
        <v>190</v>
      </c>
      <c r="C191" s="300" t="n">
        <v>305</v>
      </c>
      <c r="D191" s="300" t="n">
        <v>1</v>
      </c>
      <c r="E191" s="301" t="n">
        <v>43514</v>
      </c>
      <c r="F191" s="302" t="n">
        <v>5238</v>
      </c>
      <c r="G191" s="300" t="n">
        <v>8575</v>
      </c>
      <c r="H191" s="302" t="n">
        <v>7992</v>
      </c>
      <c r="I191" s="300" t="n"/>
      <c r="J191" s="303">
        <f>+(((G191-F191)-(H191-F191))/(H191-F191))*100</f>
        <v/>
      </c>
      <c r="K191" s="304" t="n"/>
      <c r="L191" s="304" t="n"/>
      <c r="M191" s="304" t="n"/>
      <c r="N191" s="304" t="n"/>
    </row>
    <row r="192" ht="15.75" customHeight="1" s="412">
      <c r="A192" s="300" t="n">
        <v>191</v>
      </c>
      <c r="B192" s="300" t="n">
        <v>191</v>
      </c>
      <c r="C192" s="300" t="n">
        <v>306</v>
      </c>
      <c r="D192" s="300" t="n">
        <v>1</v>
      </c>
      <c r="E192" s="301" t="n">
        <v>43514</v>
      </c>
      <c r="F192" s="302" t="n">
        <v>5280</v>
      </c>
      <c r="G192" s="300" t="n">
        <v>8567</v>
      </c>
      <c r="H192" s="302" t="n">
        <v>7832</v>
      </c>
      <c r="I192" s="300" t="n">
        <v>9</v>
      </c>
      <c r="J192" s="303">
        <f>+(((G192-F192)-(H192-F192))/(H192-F192))*100</f>
        <v/>
      </c>
      <c r="K192" s="304" t="n"/>
      <c r="L192" s="304" t="n"/>
      <c r="M192" s="304" t="n"/>
      <c r="N192" s="304" t="n"/>
    </row>
    <row r="193" ht="15.75" customHeight="1" s="412">
      <c r="A193" s="300" t="n">
        <v>192</v>
      </c>
      <c r="B193" s="300" t="n">
        <v>192</v>
      </c>
      <c r="C193" s="300" t="n">
        <v>306</v>
      </c>
      <c r="D193" s="300" t="n">
        <v>1</v>
      </c>
      <c r="E193" s="301" t="n">
        <v>43514</v>
      </c>
      <c r="F193" s="302" t="n">
        <v>5241</v>
      </c>
      <c r="G193" s="300" t="n">
        <v>8497</v>
      </c>
      <c r="H193" s="302" t="n">
        <v>7793</v>
      </c>
      <c r="I193" s="300" t="n"/>
      <c r="J193" s="303">
        <f>+(((G193-F193)-(H193-F193))/(H193-F193))*100</f>
        <v/>
      </c>
      <c r="K193" s="304" t="n"/>
      <c r="L193" s="304" t="n"/>
      <c r="M193" s="304" t="n"/>
      <c r="N193" s="304" t="n"/>
    </row>
    <row r="194" ht="15.75" customHeight="1" s="412">
      <c r="A194" s="300" t="n">
        <v>193</v>
      </c>
      <c r="B194" s="300" t="n">
        <v>193</v>
      </c>
      <c r="C194" s="300" t="n">
        <v>307</v>
      </c>
      <c r="D194" s="300" t="n">
        <v>1</v>
      </c>
      <c r="E194" s="301" t="n">
        <v>43514</v>
      </c>
      <c r="F194" s="302" t="n">
        <v>5263</v>
      </c>
      <c r="G194" s="300" t="n">
        <v>7725</v>
      </c>
      <c r="H194" s="302" t="n">
        <v>7101</v>
      </c>
      <c r="I194" s="300" t="n">
        <v>9</v>
      </c>
      <c r="J194" s="303">
        <f>+(((G194-F194)-(H194-F194))/(H194-F194))*100</f>
        <v/>
      </c>
      <c r="K194" s="304" t="n"/>
      <c r="L194" s="304" t="n"/>
      <c r="M194" s="304" t="n"/>
      <c r="N194" s="304" t="n"/>
    </row>
    <row r="195" ht="15.75" customHeight="1" s="412">
      <c r="A195" s="300" t="n">
        <v>194</v>
      </c>
      <c r="B195" s="300" t="n">
        <v>194</v>
      </c>
      <c r="C195" s="300" t="n">
        <v>307</v>
      </c>
      <c r="D195" s="300" t="n">
        <v>1</v>
      </c>
      <c r="E195" s="301" t="n">
        <v>43514</v>
      </c>
      <c r="F195" s="302" t="n">
        <v>5207</v>
      </c>
      <c r="G195" s="300" t="n">
        <v>7305</v>
      </c>
      <c r="H195" s="302" t="n">
        <v>6755</v>
      </c>
      <c r="I195" s="300" t="n"/>
      <c r="J195" s="303">
        <f>+(((G195-F195)-(H195-F195))/(H195-F195))*100</f>
        <v/>
      </c>
      <c r="K195" s="304" t="n"/>
      <c r="L195" s="304" t="n"/>
      <c r="M195" s="304" t="n"/>
      <c r="N195" s="304" t="n"/>
    </row>
    <row r="196" ht="15.75" customHeight="1" s="412">
      <c r="A196" s="300" t="n">
        <v>195</v>
      </c>
      <c r="B196" s="300" t="n">
        <v>195</v>
      </c>
      <c r="C196" s="300" t="n">
        <v>309</v>
      </c>
      <c r="D196" s="300" t="n">
        <v>1</v>
      </c>
      <c r="E196" s="301" t="n">
        <v>43514</v>
      </c>
      <c r="F196" s="302" t="n">
        <v>5277</v>
      </c>
      <c r="G196" s="300" t="n">
        <v>8412</v>
      </c>
      <c r="H196" s="302" t="n">
        <v>7638</v>
      </c>
      <c r="I196" s="300" t="n">
        <v>10</v>
      </c>
      <c r="J196" s="303">
        <f>+(((G196-F196)-(H196-F196))/(H196-F196))*100</f>
        <v/>
      </c>
      <c r="K196" s="304" t="n"/>
      <c r="L196" s="304" t="n"/>
      <c r="M196" s="304" t="n"/>
      <c r="N196" s="304" t="n"/>
    </row>
    <row r="197" ht="15.75" customHeight="1" s="412">
      <c r="A197" s="300" t="n">
        <v>196</v>
      </c>
      <c r="B197" s="300" t="n">
        <v>196</v>
      </c>
      <c r="C197" s="300" t="n">
        <v>309</v>
      </c>
      <c r="D197" s="300" t="n">
        <v>1</v>
      </c>
      <c r="E197" s="301" t="n">
        <v>43514</v>
      </c>
      <c r="F197" s="302" t="n">
        <v>5243</v>
      </c>
      <c r="G197" s="300" t="n">
        <v>8273</v>
      </c>
      <c r="H197" s="302" t="n">
        <v>7508</v>
      </c>
      <c r="I197" s="300" t="n"/>
      <c r="J197" s="303">
        <f>+(((G197-F197)-(H197-F197))/(H197-F197))*100</f>
        <v/>
      </c>
      <c r="K197" s="304" t="n"/>
      <c r="L197" s="304" t="n"/>
      <c r="M197" s="304" t="n"/>
      <c r="N197" s="304" t="n"/>
    </row>
    <row r="198" ht="15.75" customHeight="1" s="412">
      <c r="A198" s="300" t="n">
        <v>197</v>
      </c>
      <c r="B198" s="300" t="n">
        <v>197</v>
      </c>
      <c r="C198" s="300" t="n">
        <v>310</v>
      </c>
      <c r="D198" s="300" t="n">
        <v>1</v>
      </c>
      <c r="E198" s="301" t="n">
        <v>43514</v>
      </c>
      <c r="F198" s="302" t="n">
        <v>5252</v>
      </c>
      <c r="G198" s="300" t="n">
        <v>7333</v>
      </c>
      <c r="H198" s="302" t="n">
        <v>6937</v>
      </c>
      <c r="I198" s="300" t="n">
        <v>9</v>
      </c>
      <c r="J198" s="303">
        <f>+(((G198-F198)-(H198-F198))/(H198-F198))*100</f>
        <v/>
      </c>
      <c r="K198" s="304" t="n"/>
      <c r="L198" s="304" t="n"/>
      <c r="M198" s="304" t="n"/>
      <c r="N198" s="304" t="n"/>
    </row>
    <row r="199" ht="15.75" customHeight="1" s="412">
      <c r="A199" s="300" t="n">
        <v>198</v>
      </c>
      <c r="B199" s="300" t="n">
        <v>198</v>
      </c>
      <c r="C199" s="300" t="n">
        <v>310</v>
      </c>
      <c r="D199" s="300" t="n">
        <v>1</v>
      </c>
      <c r="E199" s="301" t="n">
        <v>43514</v>
      </c>
      <c r="F199" s="302" t="n">
        <v>5320</v>
      </c>
      <c r="G199" s="300" t="n">
        <v>7677</v>
      </c>
      <c r="H199" s="302" t="n">
        <v>7234</v>
      </c>
      <c r="I199" s="300" t="n"/>
      <c r="J199" s="303">
        <f>+(((G199-F199)-(H199-F199))/(H199-F199))*100</f>
        <v/>
      </c>
      <c r="K199" s="304" t="n"/>
      <c r="L199" s="304" t="n"/>
      <c r="M199" s="304" t="n"/>
      <c r="N199" s="304" t="n"/>
    </row>
    <row r="200" ht="15.75" customHeight="1" s="412">
      <c r="A200" s="300" t="n">
        <v>199</v>
      </c>
      <c r="B200" s="300" t="n">
        <v>199</v>
      </c>
      <c r="C200" s="300" t="n">
        <v>311</v>
      </c>
      <c r="D200" s="300" t="n">
        <v>1</v>
      </c>
      <c r="E200" s="301" t="n">
        <v>43514</v>
      </c>
      <c r="F200" s="302" t="n">
        <v>5262</v>
      </c>
      <c r="G200" s="300" t="n">
        <v>8545</v>
      </c>
      <c r="H200" s="302" t="n">
        <v>7554</v>
      </c>
      <c r="I200" s="300" t="n">
        <v>9</v>
      </c>
      <c r="J200" s="303">
        <f>+(((G200-F200)-(H200-F200))/(H200-F200))*100</f>
        <v/>
      </c>
      <c r="K200" s="304" t="n"/>
      <c r="L200" s="304" t="n"/>
      <c r="M200" s="304" t="n"/>
      <c r="N200" s="304" t="n"/>
    </row>
    <row r="201" ht="15.75" customHeight="1" s="412">
      <c r="A201" s="300" t="n">
        <v>200</v>
      </c>
      <c r="B201" s="300" t="n">
        <v>200</v>
      </c>
      <c r="C201" s="300" t="n">
        <v>311</v>
      </c>
      <c r="D201" s="300" t="n">
        <v>1</v>
      </c>
      <c r="E201" s="301" t="n">
        <v>43514</v>
      </c>
      <c r="F201" s="302" t="n">
        <v>5181</v>
      </c>
      <c r="G201" s="300" t="n">
        <v>8550</v>
      </c>
      <c r="H201" s="302" t="n">
        <v>7503</v>
      </c>
      <c r="I201" s="300" t="n"/>
      <c r="J201" s="303">
        <f>+(((G201-F201)-(H201-F201))/(H201-F201))*100</f>
        <v/>
      </c>
      <c r="K201" s="304" t="n"/>
      <c r="L201" s="304" t="n"/>
      <c r="M201" s="304" t="n"/>
      <c r="N201" s="304" t="n"/>
    </row>
    <row r="202" ht="15.75" customHeight="1" s="412">
      <c r="A202" s="300" t="n">
        <v>201</v>
      </c>
      <c r="B202" s="300" t="n">
        <v>201</v>
      </c>
      <c r="C202" s="300" t="n">
        <v>312</v>
      </c>
      <c r="D202" s="300" t="n">
        <v>1</v>
      </c>
      <c r="E202" s="301" t="n">
        <v>43514</v>
      </c>
      <c r="F202" s="302" t="n">
        <v>5254</v>
      </c>
      <c r="G202" s="300" t="n">
        <v>8407</v>
      </c>
      <c r="H202" s="302" t="n">
        <v>7450</v>
      </c>
      <c r="I202" s="300" t="n">
        <v>11</v>
      </c>
      <c r="J202" s="303">
        <f>+(((G202-F202)-(H202-F202))/(H202-F202))*100</f>
        <v/>
      </c>
      <c r="K202" s="304" t="n"/>
      <c r="L202" s="304" t="n"/>
      <c r="M202" s="304" t="n"/>
      <c r="N202" s="304" t="n"/>
    </row>
    <row r="203" ht="15.75" customHeight="1" s="412">
      <c r="A203" s="300" t="n">
        <v>202</v>
      </c>
      <c r="B203" s="300" t="n">
        <v>202</v>
      </c>
      <c r="C203" s="300" t="n">
        <v>312</v>
      </c>
      <c r="D203" s="300" t="n">
        <v>1</v>
      </c>
      <c r="E203" s="301" t="n">
        <v>43514</v>
      </c>
      <c r="F203" s="302" t="n">
        <v>5275</v>
      </c>
      <c r="G203" s="300" t="n">
        <v>8213</v>
      </c>
      <c r="H203" s="302" t="n">
        <v>7280</v>
      </c>
      <c r="I203" s="300" t="n"/>
      <c r="J203" s="303">
        <f>+(((G203-F203)-(H203-F203))/(H203-F203))*100</f>
        <v/>
      </c>
      <c r="K203" s="304" t="n"/>
      <c r="L203" s="304" t="n"/>
      <c r="M203" s="304" t="n"/>
      <c r="N203" s="304" t="n"/>
    </row>
    <row r="204" ht="15.75" customHeight="1" s="412">
      <c r="A204" s="300" t="n">
        <v>203</v>
      </c>
      <c r="B204" s="300" t="n">
        <v>203</v>
      </c>
      <c r="C204" s="300" t="n">
        <v>314</v>
      </c>
      <c r="D204" s="300" t="n">
        <v>1</v>
      </c>
      <c r="E204" s="301" t="n">
        <v>43514</v>
      </c>
      <c r="F204" s="302" t="n">
        <v>5215</v>
      </c>
      <c r="G204" s="300" t="n">
        <v>8595</v>
      </c>
      <c r="H204" s="302" t="n">
        <v>7688</v>
      </c>
      <c r="I204" s="300" t="n">
        <v>10</v>
      </c>
      <c r="J204" s="303">
        <f>+(((G204-F204)-(H204-F204))/(H204-F204))*100</f>
        <v/>
      </c>
      <c r="K204" s="304" t="n"/>
      <c r="L204" s="304" t="n"/>
      <c r="M204" s="304" t="n"/>
      <c r="N204" s="304" t="n"/>
    </row>
    <row r="205" ht="15.75" customHeight="1" s="412">
      <c r="A205" s="300" t="n">
        <v>204</v>
      </c>
      <c r="B205" s="300" t="n">
        <v>204</v>
      </c>
      <c r="C205" s="300" t="n">
        <v>314</v>
      </c>
      <c r="D205" s="300" t="n">
        <v>1</v>
      </c>
      <c r="E205" s="301" t="n">
        <v>43514</v>
      </c>
      <c r="F205" s="302" t="n">
        <v>5239</v>
      </c>
      <c r="G205" s="300" t="n">
        <v>8717</v>
      </c>
      <c r="H205" s="302" t="n">
        <v>7793</v>
      </c>
      <c r="I205" s="300" t="n"/>
      <c r="J205" s="303">
        <f>+(((G205-F205)-(H205-F205))/(H205-F205))*100</f>
        <v/>
      </c>
      <c r="K205" s="304" t="n"/>
      <c r="L205" s="304" t="n"/>
      <c r="M205" s="304" t="n"/>
      <c r="N205" s="304" t="n"/>
    </row>
    <row r="206" ht="15.75" customHeight="1" s="412">
      <c r="A206" s="300" t="n">
        <v>205</v>
      </c>
      <c r="B206" s="300" t="n">
        <v>205</v>
      </c>
      <c r="C206" s="300" t="n">
        <v>315</v>
      </c>
      <c r="D206" s="300" t="n">
        <v>1</v>
      </c>
      <c r="E206" s="301" t="n">
        <v>43514</v>
      </c>
      <c r="F206" s="302" t="n">
        <v>5204</v>
      </c>
      <c r="G206" s="300" t="n">
        <v>8792</v>
      </c>
      <c r="H206" s="302" t="n">
        <v>7837</v>
      </c>
      <c r="I206" s="300" t="n">
        <v>9</v>
      </c>
      <c r="J206" s="303">
        <f>+(((G206-F206)-(H206-F206))/(H206-F206))*100</f>
        <v/>
      </c>
      <c r="K206" s="304" t="n"/>
      <c r="L206" s="304" t="n"/>
      <c r="M206" s="304" t="n"/>
      <c r="N206" s="304" t="n"/>
    </row>
    <row r="207" ht="15.75" customHeight="1" s="412">
      <c r="A207" s="300" t="n">
        <v>206</v>
      </c>
      <c r="B207" s="300" t="n">
        <v>206</v>
      </c>
      <c r="C207" s="300" t="n">
        <v>315</v>
      </c>
      <c r="D207" s="300" t="n">
        <v>1</v>
      </c>
      <c r="E207" s="301" t="n">
        <v>43514</v>
      </c>
      <c r="F207" s="302" t="n">
        <v>5233</v>
      </c>
      <c r="G207" s="300" t="n">
        <v>8309</v>
      </c>
      <c r="H207" s="302" t="n">
        <v>7548</v>
      </c>
      <c r="I207" s="300" t="n"/>
      <c r="J207" s="303">
        <f>+(((G207-F207)-(H207-F207))/(H207-F207))*100</f>
        <v/>
      </c>
      <c r="K207" s="304" t="n"/>
      <c r="L207" s="304" t="n"/>
      <c r="M207" s="304" t="n"/>
      <c r="N207" s="304" t="n"/>
    </row>
    <row r="208" ht="15.75" customHeight="1" s="412">
      <c r="A208" s="300" t="n">
        <v>207</v>
      </c>
      <c r="B208" s="300" t="n">
        <v>207</v>
      </c>
      <c r="C208" s="300" t="n">
        <v>316</v>
      </c>
      <c r="D208" s="300" t="n">
        <v>1</v>
      </c>
      <c r="E208" s="301" t="n">
        <v>43514</v>
      </c>
      <c r="F208" s="302" t="n">
        <v>5236</v>
      </c>
      <c r="G208" s="300" t="n">
        <v>7987</v>
      </c>
      <c r="H208" s="302" t="n">
        <v>7202</v>
      </c>
      <c r="I208" s="300" t="n">
        <v>10</v>
      </c>
      <c r="J208" s="303">
        <f>+(((G208-F208)-(H208-F208))/(H208-F208))*100</f>
        <v/>
      </c>
      <c r="K208" s="304" t="n"/>
      <c r="L208" s="304" t="n"/>
      <c r="M208" s="304" t="n"/>
      <c r="N208" s="304" t="n"/>
    </row>
    <row r="209" ht="15.75" customHeight="1" s="412">
      <c r="A209" s="300" t="n">
        <v>208</v>
      </c>
      <c r="B209" s="300" t="n">
        <v>208</v>
      </c>
      <c r="C209" s="300" t="n">
        <v>316</v>
      </c>
      <c r="D209" s="300" t="n">
        <v>1</v>
      </c>
      <c r="E209" s="301" t="n">
        <v>43514</v>
      </c>
      <c r="F209" s="302" t="n">
        <v>5202</v>
      </c>
      <c r="G209" s="300" t="n">
        <v>7785</v>
      </c>
      <c r="H209" s="302" t="n">
        <v>7088</v>
      </c>
      <c r="I209" s="300" t="n"/>
      <c r="J209" s="303">
        <f>+(((G209-F209)-(H209-F209))/(H209-F209))*100</f>
        <v/>
      </c>
      <c r="K209" s="304" t="n"/>
      <c r="L209" s="304" t="n"/>
      <c r="M209" s="304" t="n"/>
      <c r="N209" s="304" t="n"/>
    </row>
    <row r="210" ht="15.75" customHeight="1" s="412">
      <c r="A210" s="300" t="n">
        <v>209</v>
      </c>
      <c r="B210" s="300" t="n">
        <v>209</v>
      </c>
      <c r="C210" s="300" t="n">
        <v>320</v>
      </c>
      <c r="D210" s="300" t="n">
        <v>1</v>
      </c>
      <c r="E210" s="301" t="n">
        <v>43514</v>
      </c>
      <c r="F210" s="302" t="n">
        <v>5228</v>
      </c>
      <c r="G210" s="300" t="n">
        <v>7443</v>
      </c>
      <c r="H210" s="302" t="n">
        <v>6899</v>
      </c>
      <c r="I210" s="300" t="n">
        <v>10</v>
      </c>
      <c r="J210" s="303">
        <f>+(((G210-F210)-(H210-F210))/(H210-F210))*100</f>
        <v/>
      </c>
      <c r="K210" s="304" t="n"/>
      <c r="L210" s="304" t="n"/>
      <c r="M210" s="304" t="n"/>
      <c r="N210" s="304" t="n"/>
    </row>
    <row r="211" ht="15.75" customHeight="1" s="412">
      <c r="A211" s="300" t="n">
        <v>210</v>
      </c>
      <c r="B211" s="300" t="n">
        <v>210</v>
      </c>
      <c r="C211" s="300" t="n">
        <v>320</v>
      </c>
      <c r="D211" s="300" t="n">
        <v>1</v>
      </c>
      <c r="E211" s="301" t="n">
        <v>43514</v>
      </c>
      <c r="F211" s="302" t="n">
        <v>5223</v>
      </c>
      <c r="G211" s="300" t="n">
        <v>7620</v>
      </c>
      <c r="H211" s="302" t="n">
        <v>7010</v>
      </c>
      <c r="I211" s="300" t="n"/>
      <c r="J211" s="303">
        <f>+(((G211-F211)-(H211-F211))/(H211-F211))*100</f>
        <v/>
      </c>
      <c r="K211" s="304" t="n"/>
      <c r="L211" s="304" t="n"/>
      <c r="M211" s="304" t="n"/>
      <c r="N211" s="304" t="n"/>
    </row>
    <row r="212" ht="15.75" customHeight="1" s="412">
      <c r="A212" s="300" t="n">
        <v>211</v>
      </c>
      <c r="B212" s="300" t="n">
        <v>211</v>
      </c>
      <c r="C212" s="300" t="n">
        <v>323</v>
      </c>
      <c r="D212" s="300" t="n">
        <v>1</v>
      </c>
      <c r="E212" s="301" t="n">
        <v>43514</v>
      </c>
      <c r="F212" s="302" t="n">
        <v>5194</v>
      </c>
      <c r="G212" s="300" t="n">
        <v>9026</v>
      </c>
      <c r="H212" s="302" t="n">
        <v>7896</v>
      </c>
      <c r="I212" s="300" t="n"/>
      <c r="J212" s="303">
        <f>+(((G212-F212)-(H212-F212))/(H212-F212))*100</f>
        <v/>
      </c>
      <c r="K212" s="304" t="n"/>
      <c r="L212" s="304" t="n"/>
      <c r="M212" s="304" t="n"/>
      <c r="N212" s="304" t="n"/>
    </row>
    <row r="213" ht="15.75" customHeight="1" s="412">
      <c r="A213" s="300" t="n">
        <v>212</v>
      </c>
      <c r="B213" s="300" t="n">
        <v>212</v>
      </c>
      <c r="C213" s="300" t="n">
        <v>323</v>
      </c>
      <c r="D213" s="300" t="n">
        <v>1</v>
      </c>
      <c r="E213" s="301" t="n">
        <v>43514</v>
      </c>
      <c r="F213" s="302" t="n">
        <v>5225</v>
      </c>
      <c r="G213" s="300" t="n">
        <v>9117</v>
      </c>
      <c r="H213" s="302" t="n">
        <v>7949</v>
      </c>
      <c r="I213" s="300" t="n">
        <v>10</v>
      </c>
      <c r="J213" s="303">
        <f>+(((G213-F213)-(H213-F213))/(H213-F213))*100</f>
        <v/>
      </c>
      <c r="K213" s="304" t="n"/>
      <c r="L213" s="304" t="n"/>
      <c r="M213" s="304" t="n"/>
      <c r="N213" s="304" t="n"/>
    </row>
    <row r="214" ht="15.75" customHeight="1" s="412">
      <c r="A214" s="300" t="n">
        <v>213</v>
      </c>
      <c r="B214" s="300" t="n">
        <v>213</v>
      </c>
      <c r="C214" s="300" t="n">
        <v>327</v>
      </c>
      <c r="D214" s="300" t="n">
        <v>1</v>
      </c>
      <c r="E214" s="301" t="n">
        <v>43514</v>
      </c>
      <c r="F214" s="302" t="n">
        <v>5207</v>
      </c>
      <c r="G214" s="300" t="n">
        <v>9324</v>
      </c>
      <c r="H214" s="302" t="n">
        <v>8232</v>
      </c>
      <c r="I214" s="300" t="n">
        <v>9</v>
      </c>
      <c r="J214" s="303">
        <f>+(((G214-F214)-(H214-F214))/(H214-F214))*100</f>
        <v/>
      </c>
      <c r="K214" s="304" t="n"/>
      <c r="L214" s="304" t="n"/>
      <c r="M214" s="304" t="n"/>
      <c r="N214" s="304" t="n"/>
    </row>
    <row r="215" ht="15.75" customHeight="1" s="412">
      <c r="A215" s="300" t="n">
        <v>214</v>
      </c>
      <c r="B215" s="300" t="n">
        <v>214</v>
      </c>
      <c r="C215" s="300" t="n">
        <v>327</v>
      </c>
      <c r="D215" s="300" t="n">
        <v>1</v>
      </c>
      <c r="E215" s="301" t="n">
        <v>43514</v>
      </c>
      <c r="F215" s="302" t="n">
        <v>5237</v>
      </c>
      <c r="G215" s="300" t="n">
        <v>9090</v>
      </c>
      <c r="H215" s="302" t="n">
        <v>8039</v>
      </c>
      <c r="I215" s="300" t="n"/>
      <c r="J215" s="303">
        <f>+(((G215-F215)-(H215-F215))/(H215-F215))*100</f>
        <v/>
      </c>
      <c r="K215" s="304" t="n"/>
      <c r="L215" s="304" t="n"/>
      <c r="M215" s="304" t="n"/>
      <c r="N215" s="304" t="n"/>
    </row>
    <row r="216" ht="15.75" customHeight="1" s="412">
      <c r="A216" s="300" t="n">
        <v>215</v>
      </c>
      <c r="B216" s="300" t="n">
        <v>215</v>
      </c>
      <c r="C216" s="300" t="n">
        <v>328</v>
      </c>
      <c r="D216" s="300" t="n">
        <v>1</v>
      </c>
      <c r="E216" s="301" t="n">
        <v>43514</v>
      </c>
      <c r="F216" s="302" t="n">
        <v>5148</v>
      </c>
      <c r="G216" s="300" t="n">
        <v>7318</v>
      </c>
      <c r="H216" s="302" t="n">
        <v>6921</v>
      </c>
      <c r="I216" s="300" t="n">
        <v>10</v>
      </c>
      <c r="J216" s="303">
        <f>+(((G216-F216)-(H216-F216))/(H216-F216))*100</f>
        <v/>
      </c>
      <c r="K216" s="304" t="n"/>
      <c r="L216" s="304" t="n"/>
      <c r="M216" s="304" t="n"/>
      <c r="N216" s="304" t="n"/>
    </row>
    <row r="217" ht="15.75" customHeight="1" s="412">
      <c r="A217" s="300" t="n">
        <v>216</v>
      </c>
      <c r="B217" s="300" t="n">
        <v>216</v>
      </c>
      <c r="C217" s="300" t="n">
        <v>328</v>
      </c>
      <c r="D217" s="300" t="n">
        <v>1</v>
      </c>
      <c r="E217" s="301" t="n">
        <v>43514</v>
      </c>
      <c r="F217" s="302" t="n">
        <v>5240</v>
      </c>
      <c r="G217" s="300" t="n">
        <v>7170</v>
      </c>
      <c r="H217" s="302" t="n">
        <v>6828</v>
      </c>
      <c r="I217" s="300" t="n"/>
      <c r="J217" s="303">
        <f>+(((G217-F217)-(H217-F217))/(H217-F217))*100</f>
        <v/>
      </c>
      <c r="K217" s="304" t="n"/>
      <c r="L217" s="304" t="n"/>
      <c r="M217" s="304" t="n"/>
      <c r="N217" s="304" t="n"/>
    </row>
    <row r="218" ht="15.75" customHeight="1" s="412">
      <c r="A218" s="300" t="n">
        <v>217</v>
      </c>
      <c r="B218" s="300" t="n">
        <v>217</v>
      </c>
      <c r="C218" s="300" t="n">
        <v>329</v>
      </c>
      <c r="D218" s="300" t="n">
        <v>1</v>
      </c>
      <c r="E218" s="301" t="n">
        <v>43514</v>
      </c>
      <c r="F218" s="302" t="n">
        <v>5263</v>
      </c>
      <c r="G218" s="300" t="n">
        <v>7156</v>
      </c>
      <c r="H218" s="302" t="n">
        <v>6710</v>
      </c>
      <c r="I218" s="300" t="n">
        <v>9</v>
      </c>
      <c r="J218" s="303">
        <f>+(((G218-F218)-(H218-F218))/(H218-F218))*100</f>
        <v/>
      </c>
      <c r="K218" s="304" t="n"/>
      <c r="L218" s="304" t="n"/>
      <c r="M218" s="304" t="n"/>
      <c r="N218" s="304" t="n"/>
    </row>
    <row r="219" ht="15.75" customHeight="1" s="412">
      <c r="A219" s="300" t="n">
        <v>218</v>
      </c>
      <c r="B219" s="300" t="n">
        <v>218</v>
      </c>
      <c r="C219" s="300" t="n">
        <v>329</v>
      </c>
      <c r="D219" s="300" t="n">
        <v>1</v>
      </c>
      <c r="E219" s="301" t="n">
        <v>43514</v>
      </c>
      <c r="F219" s="302" t="n">
        <v>5280</v>
      </c>
      <c r="G219" s="300" t="n">
        <v>7178</v>
      </c>
      <c r="H219" s="302" t="n">
        <v>6743</v>
      </c>
      <c r="I219" s="300" t="n"/>
      <c r="J219" s="303">
        <f>+(((G219-F219)-(H219-F219))/(H219-F219))*100</f>
        <v/>
      </c>
      <c r="K219" s="304" t="n"/>
      <c r="L219" s="304" t="n"/>
      <c r="M219" s="304" t="n"/>
      <c r="N219" s="304" t="n"/>
    </row>
    <row r="220" ht="15.75" customHeight="1" s="412">
      <c r="A220" s="300" t="n">
        <v>219</v>
      </c>
      <c r="B220" s="300" t="n">
        <v>219</v>
      </c>
      <c r="C220" s="300" t="n">
        <v>331</v>
      </c>
      <c r="D220" s="300" t="n">
        <v>1</v>
      </c>
      <c r="E220" s="301" t="n">
        <v>43514</v>
      </c>
      <c r="F220" s="302" t="n">
        <v>5215</v>
      </c>
      <c r="G220" s="300" t="n">
        <v>8063</v>
      </c>
      <c r="H220" s="302" t="n">
        <v>7303</v>
      </c>
      <c r="I220" s="300" t="n">
        <v>10</v>
      </c>
      <c r="J220" s="303">
        <f>+(((G220-F220)-(H220-F220))/(H220-F220))*100</f>
        <v/>
      </c>
      <c r="K220" s="304" t="n"/>
      <c r="L220" s="304" t="n"/>
      <c r="M220" s="304" t="n"/>
      <c r="N220" s="304" t="n"/>
    </row>
    <row r="221" ht="15.75" customHeight="1" s="412">
      <c r="A221" s="300" t="n">
        <v>220</v>
      </c>
      <c r="B221" s="300" t="n">
        <v>220</v>
      </c>
      <c r="C221" s="300" t="n">
        <v>331</v>
      </c>
      <c r="D221" s="300" t="n">
        <v>1</v>
      </c>
      <c r="E221" s="301" t="n">
        <v>43514</v>
      </c>
      <c r="F221" s="302" t="n">
        <v>5178</v>
      </c>
      <c r="G221" s="300" t="n">
        <v>8118</v>
      </c>
      <c r="H221" s="302" t="n">
        <v>7293</v>
      </c>
      <c r="I221" s="300" t="n"/>
      <c r="J221" s="303">
        <f>+(((G221-F221)-(H221-F221))/(H221-F221))*100</f>
        <v/>
      </c>
      <c r="K221" s="304" t="n"/>
      <c r="L221" s="304" t="n"/>
      <c r="M221" s="304" t="n"/>
      <c r="N221" s="304" t="n"/>
    </row>
    <row r="222" ht="15.75" customHeight="1" s="412">
      <c r="A222" s="300" t="n">
        <v>221</v>
      </c>
      <c r="B222" s="300" t="n">
        <v>221</v>
      </c>
      <c r="C222" s="300" t="n">
        <v>333</v>
      </c>
      <c r="D222" s="300" t="n">
        <v>1</v>
      </c>
      <c r="E222" s="301" t="n">
        <v>43514</v>
      </c>
      <c r="F222" s="302" t="n">
        <v>5187</v>
      </c>
      <c r="G222" s="300" t="n">
        <v>8130</v>
      </c>
      <c r="H222" s="302" t="n">
        <v>7264</v>
      </c>
      <c r="I222" s="300" t="n">
        <v>11</v>
      </c>
      <c r="J222" s="303">
        <f>+(((G222-F222)-(H222-F222))/(H222-F222))*100</f>
        <v/>
      </c>
      <c r="K222" s="304" t="n"/>
      <c r="L222" s="304" t="n"/>
      <c r="M222" s="304" t="n"/>
      <c r="N222" s="304" t="n"/>
    </row>
    <row r="223" ht="15.75" customHeight="1" s="412">
      <c r="A223" s="300" t="n">
        <v>222</v>
      </c>
      <c r="B223" s="300" t="n">
        <v>222</v>
      </c>
      <c r="C223" s="300" t="n">
        <v>333</v>
      </c>
      <c r="D223" s="300" t="n">
        <v>1</v>
      </c>
      <c r="E223" s="301" t="n">
        <v>43514</v>
      </c>
      <c r="F223" s="302" t="n">
        <v>5216</v>
      </c>
      <c r="G223" s="300" t="n">
        <v>7943</v>
      </c>
      <c r="H223" s="302" t="n">
        <v>7153</v>
      </c>
      <c r="I223" s="300" t="n"/>
      <c r="J223" s="303">
        <f>+(((G223-F223)-(H223-F223))/(H223-F223))*100</f>
        <v/>
      </c>
      <c r="K223" s="304" t="n"/>
      <c r="L223" s="304" t="n"/>
      <c r="M223" s="304" t="n"/>
      <c r="N223" s="304" t="n"/>
    </row>
    <row r="224" ht="15.75" customHeight="1" s="412">
      <c r="A224" s="300" t="n">
        <v>223</v>
      </c>
      <c r="B224" s="300" t="n">
        <v>223</v>
      </c>
      <c r="C224" s="300" t="n">
        <v>335</v>
      </c>
      <c r="D224" s="300" t="n">
        <v>1</v>
      </c>
      <c r="E224" s="301" t="n">
        <v>43514</v>
      </c>
      <c r="F224" s="302" t="n">
        <v>5225</v>
      </c>
      <c r="G224" s="300" t="n">
        <v>9147</v>
      </c>
      <c r="H224" s="302" t="n">
        <v>7941</v>
      </c>
      <c r="I224" s="300" t="n">
        <v>9</v>
      </c>
      <c r="J224" s="303">
        <f>+(((G224-F224)-(H224-F224))/(H224-F224))*100</f>
        <v/>
      </c>
      <c r="K224" s="304" t="n"/>
      <c r="L224" s="304" t="n"/>
      <c r="M224" s="304" t="n"/>
      <c r="N224" s="304" t="n"/>
    </row>
    <row r="225" ht="15.75" customHeight="1" s="412">
      <c r="A225" s="300" t="n">
        <v>224</v>
      </c>
      <c r="B225" s="300" t="n">
        <v>224</v>
      </c>
      <c r="C225" s="300" t="n">
        <v>335</v>
      </c>
      <c r="D225" s="300" t="n">
        <v>1</v>
      </c>
      <c r="E225" s="301" t="n">
        <v>43514</v>
      </c>
      <c r="F225" s="302" t="n">
        <v>5231</v>
      </c>
      <c r="G225" s="300" t="n">
        <v>8999</v>
      </c>
      <c r="H225" s="302" t="n">
        <v>7891</v>
      </c>
      <c r="I225" s="300" t="n"/>
      <c r="J225" s="303">
        <f>+(((G225-F225)-(H225-F225))/(H225-F225))*100</f>
        <v/>
      </c>
      <c r="K225" s="304" t="n"/>
      <c r="L225" s="304" t="n"/>
      <c r="M225" s="304" t="n"/>
      <c r="N225" s="304" t="n"/>
    </row>
    <row r="226" ht="15.75" customHeight="1" s="412">
      <c r="A226" s="300" t="n">
        <v>225</v>
      </c>
      <c r="B226" s="300" t="n">
        <v>225</v>
      </c>
      <c r="C226" s="300" t="n">
        <v>336</v>
      </c>
      <c r="D226" s="300" t="n">
        <v>1</v>
      </c>
      <c r="E226" s="301" t="n">
        <v>43514</v>
      </c>
      <c r="F226" s="302" t="n">
        <v>5260</v>
      </c>
      <c r="G226" s="300" t="n">
        <v>8439</v>
      </c>
      <c r="H226" s="302" t="n">
        <v>7674</v>
      </c>
      <c r="I226" s="300" t="n">
        <v>10</v>
      </c>
      <c r="J226" s="303">
        <f>+(((G226-F226)-(H226-F226))/(H226-F226))*100</f>
        <v/>
      </c>
      <c r="K226" s="304" t="n"/>
      <c r="L226" s="304" t="n"/>
      <c r="M226" s="304" t="n"/>
      <c r="N226" s="304" t="n"/>
    </row>
    <row r="227" ht="15.75" customHeight="1" s="412">
      <c r="A227" s="300" t="n">
        <v>226</v>
      </c>
      <c r="B227" s="300" t="n">
        <v>226</v>
      </c>
      <c r="C227" s="300" t="n">
        <v>336</v>
      </c>
      <c r="D227" s="300" t="n">
        <v>1</v>
      </c>
      <c r="E227" s="301" t="n">
        <v>43514</v>
      </c>
      <c r="F227" s="302" t="n">
        <v>5197</v>
      </c>
      <c r="G227" s="300" t="n">
        <v>8610</v>
      </c>
      <c r="H227" s="302" t="n">
        <v>7824</v>
      </c>
      <c r="I227" s="300" t="n"/>
      <c r="J227" s="303">
        <f>+(((G227-F227)-(H227-F227))/(H227-F227))*100</f>
        <v/>
      </c>
      <c r="K227" s="304" t="n"/>
      <c r="L227" s="304" t="n"/>
      <c r="M227" s="304" t="n"/>
      <c r="N227" s="304" t="n"/>
    </row>
    <row r="228" ht="15.75" customHeight="1" s="412">
      <c r="A228" s="300" t="n">
        <v>227</v>
      </c>
      <c r="B228" s="300" t="n">
        <v>227</v>
      </c>
      <c r="C228" s="300" t="n">
        <v>339</v>
      </c>
      <c r="D228" s="300" t="n">
        <v>1</v>
      </c>
      <c r="E228" s="301" t="n">
        <v>43514</v>
      </c>
      <c r="F228" s="302" t="n">
        <v>5247</v>
      </c>
      <c r="G228" s="300" t="n">
        <v>8435</v>
      </c>
      <c r="H228" s="302" t="n">
        <v>7870</v>
      </c>
      <c r="I228" s="300" t="n">
        <v>9</v>
      </c>
      <c r="J228" s="303">
        <f>+(((G228-F228)-(H228-F228))/(H228-F228))*100</f>
        <v/>
      </c>
      <c r="K228" s="304" t="n"/>
      <c r="L228" s="304" t="n"/>
      <c r="M228" s="304" t="n"/>
      <c r="N228" s="304" t="n"/>
    </row>
    <row r="229" ht="15.75" customHeight="1" s="412">
      <c r="A229" s="300" t="n">
        <v>228</v>
      </c>
      <c r="B229" s="300" t="n">
        <v>228</v>
      </c>
      <c r="C229" s="300" t="n">
        <v>339</v>
      </c>
      <c r="D229" s="300" t="n">
        <v>1</v>
      </c>
      <c r="E229" s="301" t="n">
        <v>43514</v>
      </c>
      <c r="F229" s="302" t="n">
        <v>5238</v>
      </c>
      <c r="G229" s="300" t="n">
        <v>7987</v>
      </c>
      <c r="H229" s="302" t="n">
        <v>7498</v>
      </c>
      <c r="I229" s="300" t="n"/>
      <c r="J229" s="303">
        <f>+(((G229-F229)-(H229-F229))/(H229-F229))*100</f>
        <v/>
      </c>
      <c r="K229" s="304" t="n"/>
      <c r="L229" s="304" t="n"/>
      <c r="M229" s="304" t="n"/>
      <c r="N229" s="304" t="n"/>
    </row>
    <row r="230" ht="15.75" customHeight="1" s="412">
      <c r="A230" s="300" t="n">
        <v>229</v>
      </c>
      <c r="B230" s="300" t="n">
        <v>229</v>
      </c>
      <c r="C230" s="300" t="n">
        <v>340</v>
      </c>
      <c r="D230" s="300" t="n">
        <v>1</v>
      </c>
      <c r="E230" s="301" t="n">
        <v>43514</v>
      </c>
      <c r="F230" s="302" t="n">
        <v>5205</v>
      </c>
      <c r="G230" s="300" t="n">
        <v>9083</v>
      </c>
      <c r="H230" s="302" t="n">
        <v>7702</v>
      </c>
      <c r="I230" s="300" t="n">
        <v>9</v>
      </c>
      <c r="J230" s="303">
        <f>+(((G230-F230)-(H230-F230))/(H230-F230))*100</f>
        <v/>
      </c>
      <c r="K230" s="304" t="n"/>
      <c r="L230" s="304" t="n"/>
      <c r="M230" s="304" t="n"/>
      <c r="N230" s="304" t="n"/>
    </row>
    <row r="231" ht="15.75" customHeight="1" s="412">
      <c r="A231" s="300" t="n">
        <v>230</v>
      </c>
      <c r="B231" s="300" t="n">
        <v>230</v>
      </c>
      <c r="C231" s="300" t="n">
        <v>340</v>
      </c>
      <c r="D231" s="300" t="n">
        <v>1</v>
      </c>
      <c r="E231" s="301" t="n">
        <v>43514</v>
      </c>
      <c r="F231" s="302" t="n">
        <v>5171</v>
      </c>
      <c r="G231" s="300" t="n">
        <v>9430</v>
      </c>
      <c r="H231" s="302" t="n">
        <v>7953</v>
      </c>
      <c r="I231" s="300" t="n"/>
      <c r="J231" s="303">
        <f>+(((G231-F231)-(H231-F231))/(H231-F231))*100</f>
        <v/>
      </c>
      <c r="K231" s="304" t="n"/>
      <c r="L231" s="304" t="n"/>
      <c r="M231" s="304" t="n"/>
      <c r="N231" s="304" t="n"/>
    </row>
    <row r="232" ht="15.75" customHeight="1" s="412">
      <c r="A232" s="300" t="n">
        <v>231</v>
      </c>
      <c r="B232" s="300" t="n">
        <v>231</v>
      </c>
      <c r="C232" s="300" t="n">
        <v>341</v>
      </c>
      <c r="D232" s="300" t="n">
        <v>1</v>
      </c>
      <c r="E232" s="301" t="n">
        <v>43514</v>
      </c>
      <c r="F232" s="302" t="n">
        <v>5229</v>
      </c>
      <c r="G232" s="300" t="n">
        <v>8587</v>
      </c>
      <c r="H232" s="302" t="n">
        <v>7595</v>
      </c>
      <c r="I232" s="300" t="n">
        <v>10</v>
      </c>
      <c r="J232" s="303">
        <f>+(((G232-F232)-(H232-F232))/(H232-F232))*100</f>
        <v/>
      </c>
      <c r="K232" s="304" t="n"/>
      <c r="L232" s="304" t="n"/>
      <c r="M232" s="304" t="n"/>
      <c r="N232" s="304" t="n"/>
    </row>
    <row r="233" ht="15.75" customHeight="1" s="412">
      <c r="A233" s="300" t="n">
        <v>232</v>
      </c>
      <c r="B233" s="300" t="n">
        <v>232</v>
      </c>
      <c r="C233" s="300" t="n">
        <v>341</v>
      </c>
      <c r="D233" s="300" t="n">
        <v>1</v>
      </c>
      <c r="E233" s="301" t="n">
        <v>43514</v>
      </c>
      <c r="F233" s="302" t="n">
        <v>5244</v>
      </c>
      <c r="G233" s="300" t="n">
        <v>8600</v>
      </c>
      <c r="H233" s="302" t="n">
        <v>7626</v>
      </c>
      <c r="I233" s="300" t="n"/>
      <c r="J233" s="303">
        <f>+(((G233-F233)-(H233-F233))/(H233-F233))*100</f>
        <v/>
      </c>
      <c r="K233" s="304" t="n"/>
      <c r="L233" s="304" t="n"/>
      <c r="M233" s="304" t="n"/>
      <c r="N233" s="304" t="n"/>
    </row>
    <row r="234" ht="15.75" customHeight="1" s="412">
      <c r="A234" s="300" t="n">
        <v>233</v>
      </c>
      <c r="B234" s="300" t="n">
        <v>233</v>
      </c>
      <c r="C234" s="300" t="n">
        <v>342</v>
      </c>
      <c r="D234" s="300" t="n">
        <v>1</v>
      </c>
      <c r="E234" s="301" t="n">
        <v>43514</v>
      </c>
      <c r="F234" s="302" t="n">
        <v>5213</v>
      </c>
      <c r="G234" s="300" t="n">
        <v>7373</v>
      </c>
      <c r="H234" s="302" t="n">
        <v>7080</v>
      </c>
      <c r="I234" s="300" t="n">
        <v>10</v>
      </c>
      <c r="J234" s="303">
        <f>+(((G234-F234)-(H234-F234))/(H234-F234))*100</f>
        <v/>
      </c>
      <c r="K234" s="304" t="n"/>
      <c r="L234" s="304" t="n"/>
      <c r="M234" s="304" t="n"/>
      <c r="N234" s="304" t="n"/>
    </row>
    <row r="235" ht="15.75" customHeight="1" s="412">
      <c r="A235" s="300" t="n">
        <v>234</v>
      </c>
      <c r="B235" s="300" t="n">
        <v>234</v>
      </c>
      <c r="C235" s="300" t="n">
        <v>342</v>
      </c>
      <c r="D235" s="300" t="n">
        <v>1</v>
      </c>
      <c r="E235" s="301" t="n">
        <v>43514</v>
      </c>
      <c r="F235" s="302" t="n">
        <v>5254</v>
      </c>
      <c r="G235" s="300" t="n">
        <v>7362</v>
      </c>
      <c r="H235" s="302" t="n">
        <v>7074</v>
      </c>
      <c r="I235" s="300" t="n"/>
      <c r="J235" s="303">
        <f>+(((G235-F235)-(H235-F235))/(H235-F235))*100</f>
        <v/>
      </c>
      <c r="K235" s="304" t="n"/>
      <c r="L235" s="304" t="n"/>
      <c r="M235" s="304" t="n"/>
      <c r="N235" s="304" t="n"/>
    </row>
    <row r="236" ht="15.75" customHeight="1" s="412">
      <c r="A236" s="300" t="n">
        <v>235</v>
      </c>
      <c r="B236" s="300" t="n">
        <v>235</v>
      </c>
      <c r="C236" s="300" t="n">
        <v>343</v>
      </c>
      <c r="D236" s="300" t="n">
        <v>1</v>
      </c>
      <c r="E236" s="301" t="n">
        <v>43514</v>
      </c>
      <c r="F236" s="302" t="n">
        <v>5230</v>
      </c>
      <c r="G236" s="300" t="n">
        <v>8719</v>
      </c>
      <c r="H236" s="302" t="n">
        <v>7620</v>
      </c>
      <c r="I236" s="300" t="n">
        <v>8</v>
      </c>
      <c r="J236" s="303">
        <f>+(((G236-F236)-(H236-F236))/(H236-F236))*100</f>
        <v/>
      </c>
      <c r="K236" s="304" t="n"/>
      <c r="L236" s="304" t="n"/>
      <c r="M236" s="304" t="n"/>
      <c r="N236" s="304" t="n"/>
    </row>
    <row r="237" ht="15.75" customHeight="1" s="412">
      <c r="A237" s="300" t="n">
        <v>236</v>
      </c>
      <c r="B237" s="300" t="n">
        <v>236</v>
      </c>
      <c r="C237" s="300" t="n">
        <v>343</v>
      </c>
      <c r="D237" s="300" t="n">
        <v>1</v>
      </c>
      <c r="E237" s="301" t="n">
        <v>43514</v>
      </c>
      <c r="F237" s="302" t="n">
        <v>5241</v>
      </c>
      <c r="G237" s="300" t="n">
        <v>8500</v>
      </c>
      <c r="H237" s="302" t="n">
        <v>7507</v>
      </c>
      <c r="I237" s="300" t="n"/>
      <c r="J237" s="303">
        <f>+(((G237-F237)-(H237-F237))/(H237-F237))*100</f>
        <v/>
      </c>
      <c r="K237" s="304" t="n"/>
      <c r="L237" s="304" t="n"/>
      <c r="M237" s="304" t="n"/>
      <c r="N237" s="304" t="n"/>
    </row>
    <row r="238" ht="15.75" customHeight="1" s="412">
      <c r="A238" s="300" t="n">
        <v>237</v>
      </c>
      <c r="B238" s="300" t="n">
        <v>237</v>
      </c>
      <c r="C238" s="300" t="n">
        <v>344</v>
      </c>
      <c r="D238" s="300" t="n">
        <v>1</v>
      </c>
      <c r="E238" s="301" t="n">
        <v>43514</v>
      </c>
      <c r="F238" s="302" t="n">
        <v>5218</v>
      </c>
      <c r="G238" s="300" t="n">
        <v>7907</v>
      </c>
      <c r="H238" s="302" t="n">
        <v>7164</v>
      </c>
      <c r="I238" s="300" t="n">
        <v>9</v>
      </c>
      <c r="J238" s="303">
        <f>+(((G238-F238)-(H238-F238))/(H238-F238))*100</f>
        <v/>
      </c>
      <c r="K238" s="304" t="n"/>
      <c r="L238" s="304" t="n"/>
      <c r="M238" s="304" t="n"/>
      <c r="N238" s="304" t="n"/>
    </row>
    <row r="239" ht="15.75" customHeight="1" s="412">
      <c r="A239" s="300" t="n">
        <v>238</v>
      </c>
      <c r="B239" s="300" t="n">
        <v>238</v>
      </c>
      <c r="C239" s="300" t="n">
        <v>344</v>
      </c>
      <c r="D239" s="300" t="n">
        <v>1</v>
      </c>
      <c r="E239" s="301" t="n">
        <v>43514</v>
      </c>
      <c r="F239" s="302" t="n">
        <v>5217</v>
      </c>
      <c r="G239" s="300" t="n">
        <v>7855</v>
      </c>
      <c r="H239" s="302" t="n">
        <v>7155</v>
      </c>
      <c r="I239" s="300" t="n"/>
      <c r="J239" s="303">
        <f>+(((G239-F239)-(H239-F239))/(H239-F239))*100</f>
        <v/>
      </c>
      <c r="K239" s="304" t="n"/>
      <c r="L239" s="304" t="n"/>
      <c r="M239" s="304" t="n"/>
      <c r="N239" s="304" t="n"/>
    </row>
    <row r="240" ht="15.75" customHeight="1" s="412">
      <c r="A240" s="300" t="n">
        <v>239</v>
      </c>
      <c r="B240" s="300" t="n">
        <v>239</v>
      </c>
      <c r="C240" s="300" t="n">
        <v>346</v>
      </c>
      <c r="D240" s="300" t="n">
        <v>1</v>
      </c>
      <c r="E240" s="301" t="n">
        <v>43514</v>
      </c>
      <c r="F240" s="302" t="n">
        <v>5249</v>
      </c>
      <c r="G240" s="300" t="n">
        <v>7968</v>
      </c>
      <c r="H240" s="302" t="n">
        <v>7394</v>
      </c>
      <c r="I240" s="300" t="n">
        <v>10</v>
      </c>
      <c r="J240" s="303">
        <f>+(((G240-F240)-(H240-F240))/(H240-F240))*100</f>
        <v/>
      </c>
      <c r="K240" s="304" t="n"/>
      <c r="L240" s="304" t="n"/>
      <c r="M240" s="304" t="n"/>
      <c r="N240" s="304" t="n"/>
    </row>
    <row r="241" ht="15.75" customHeight="1" s="412">
      <c r="A241" s="300" t="n">
        <v>240</v>
      </c>
      <c r="B241" s="300" t="n">
        <v>240</v>
      </c>
      <c r="C241" s="300" t="n">
        <v>346</v>
      </c>
      <c r="D241" s="300" t="n">
        <v>1</v>
      </c>
      <c r="E241" s="301" t="n">
        <v>43514</v>
      </c>
      <c r="F241" s="302" t="n">
        <v>5262</v>
      </c>
      <c r="G241" s="300" t="n">
        <v>7906</v>
      </c>
      <c r="H241" s="302" t="n">
        <v>7325</v>
      </c>
      <c r="I241" s="300" t="n"/>
      <c r="J241" s="303">
        <f>+(((G241-F241)-(H241-F241))/(H241-F241))*100</f>
        <v/>
      </c>
      <c r="K241" s="304" t="n"/>
      <c r="L241" s="304" t="n"/>
      <c r="M241" s="304" t="n"/>
      <c r="N241" s="304" t="n"/>
    </row>
    <row r="242" ht="15.75" customHeight="1" s="412">
      <c r="A242" s="300" t="n">
        <v>241</v>
      </c>
      <c r="B242" s="300" t="n">
        <v>241</v>
      </c>
      <c r="C242" s="300" t="n">
        <v>349</v>
      </c>
      <c r="D242" s="300" t="n">
        <v>1</v>
      </c>
      <c r="E242" s="301" t="n">
        <v>43514</v>
      </c>
      <c r="F242" s="302" t="n">
        <v>5180</v>
      </c>
      <c r="G242" s="300" t="n">
        <v>7112</v>
      </c>
      <c r="H242" s="302" t="n">
        <v>6584</v>
      </c>
      <c r="I242" s="300" t="n">
        <v>10</v>
      </c>
      <c r="J242" s="303">
        <f>+(((G242-F242)-(H242-F242))/(H242-F242))*100</f>
        <v/>
      </c>
      <c r="K242" s="304" t="n"/>
      <c r="L242" s="304" t="n"/>
      <c r="M242" s="304" t="n"/>
      <c r="N242" s="304" t="n"/>
    </row>
    <row r="243" ht="15.75" customHeight="1" s="412">
      <c r="A243" s="300" t="n">
        <v>242</v>
      </c>
      <c r="B243" s="300" t="n">
        <v>242</v>
      </c>
      <c r="C243" s="300" t="n">
        <v>349</v>
      </c>
      <c r="D243" s="300" t="n">
        <v>1</v>
      </c>
      <c r="E243" s="301" t="n">
        <v>43514</v>
      </c>
      <c r="F243" s="302" t="n">
        <v>5268</v>
      </c>
      <c r="G243" s="300" t="n">
        <v>7260</v>
      </c>
      <c r="H243" s="302" t="n">
        <v>6725</v>
      </c>
      <c r="I243" s="300" t="n"/>
      <c r="J243" s="303">
        <f>+(((G243-F243)-(H243-F243))/(H243-F243))*100</f>
        <v/>
      </c>
      <c r="K243" s="304" t="n"/>
      <c r="L243" s="304" t="n"/>
      <c r="M243" s="304" t="n"/>
      <c r="N243" s="304" t="n"/>
    </row>
    <row r="244" ht="15.75" customHeight="1" s="412">
      <c r="A244" s="300" t="n">
        <v>243</v>
      </c>
      <c r="B244" s="300" t="n">
        <v>243</v>
      </c>
      <c r="C244" s="300" t="n">
        <v>351</v>
      </c>
      <c r="D244" s="300" t="n">
        <v>1</v>
      </c>
      <c r="E244" s="301" t="n">
        <v>43514</v>
      </c>
      <c r="F244" s="302" t="n">
        <v>5234</v>
      </c>
      <c r="G244" s="300" t="n">
        <v>7894</v>
      </c>
      <c r="H244" s="302" t="n">
        <v>7134</v>
      </c>
      <c r="I244" s="300" t="n">
        <v>9</v>
      </c>
      <c r="J244" s="303">
        <f>+(((G244-F244)-(H244-F244))/(H244-F244))*100</f>
        <v/>
      </c>
      <c r="K244" s="304" t="n"/>
      <c r="L244" s="304" t="n"/>
      <c r="M244" s="304" t="n"/>
      <c r="N244" s="304" t="n"/>
    </row>
    <row r="245" ht="15.75" customHeight="1" s="412">
      <c r="A245" s="300" t="n">
        <v>244</v>
      </c>
      <c r="B245" s="300" t="n">
        <v>244</v>
      </c>
      <c r="C245" s="300" t="n">
        <v>351</v>
      </c>
      <c r="D245" s="300" t="n">
        <v>1</v>
      </c>
      <c r="E245" s="301" t="n">
        <v>43514</v>
      </c>
      <c r="F245" s="302" t="n">
        <v>5243</v>
      </c>
      <c r="G245" s="300" t="n">
        <v>8287</v>
      </c>
      <c r="H245" s="302" t="n">
        <v>7395</v>
      </c>
      <c r="I245" s="300" t="n"/>
      <c r="J245" s="303">
        <f>+(((G245-F245)-(H245-F245))/(H245-F245))*100</f>
        <v/>
      </c>
      <c r="K245" s="304" t="n"/>
      <c r="L245" s="304" t="n"/>
      <c r="M245" s="304" t="n"/>
      <c r="N245" s="304" t="n"/>
    </row>
    <row r="246" ht="15.75" customHeight="1" s="412">
      <c r="A246" s="300" t="n">
        <v>245</v>
      </c>
      <c r="B246" s="300" t="n">
        <v>245</v>
      </c>
      <c r="C246" s="300" t="n">
        <v>352</v>
      </c>
      <c r="D246" s="300" t="n">
        <v>1</v>
      </c>
      <c r="E246" s="301" t="n">
        <v>43514</v>
      </c>
      <c r="F246" s="302" t="n">
        <v>5235</v>
      </c>
      <c r="G246" s="300" t="n">
        <v>7662</v>
      </c>
      <c r="H246" s="302" t="n">
        <v>7036</v>
      </c>
      <c r="I246" s="300" t="n">
        <v>11</v>
      </c>
      <c r="J246" s="303">
        <f>+(((G246-F246)-(H246-F246))/(H246-F246))*100</f>
        <v/>
      </c>
      <c r="K246" s="304" t="n"/>
      <c r="L246" s="304" t="n"/>
      <c r="M246" s="304" t="n"/>
      <c r="N246" s="304" t="n"/>
    </row>
    <row r="247" ht="15.75" customHeight="1" s="412">
      <c r="A247" s="300" t="n">
        <v>246</v>
      </c>
      <c r="B247" s="300" t="n">
        <v>246</v>
      </c>
      <c r="C247" s="300" t="n">
        <v>352</v>
      </c>
      <c r="D247" s="300" t="n">
        <v>1</v>
      </c>
      <c r="E247" s="301" t="n">
        <v>43514</v>
      </c>
      <c r="F247" s="302" t="n">
        <v>5309</v>
      </c>
      <c r="G247" s="300" t="n">
        <v>7811</v>
      </c>
      <c r="H247" s="302" t="n">
        <v>7163</v>
      </c>
      <c r="I247" s="300" t="n"/>
      <c r="J247" s="303">
        <f>+(((G247-F247)-(H247-F247))/(H247-F247))*100</f>
        <v/>
      </c>
      <c r="K247" s="304" t="n"/>
      <c r="L247" s="304" t="n"/>
      <c r="M247" s="304" t="n"/>
      <c r="N247" s="304" t="n"/>
    </row>
    <row r="248" ht="15.75" customHeight="1" s="412">
      <c r="A248" s="300" t="n">
        <v>247</v>
      </c>
      <c r="B248" s="300" t="n">
        <v>247</v>
      </c>
      <c r="C248" s="300" t="n">
        <v>353</v>
      </c>
      <c r="D248" s="300" t="n">
        <v>1</v>
      </c>
      <c r="E248" s="301" t="n">
        <v>43514</v>
      </c>
      <c r="F248" s="302" t="n">
        <v>5282</v>
      </c>
      <c r="G248" s="300" t="n">
        <v>9694</v>
      </c>
      <c r="H248" s="302" t="n">
        <v>8137</v>
      </c>
      <c r="I248" s="300" t="n">
        <v>11</v>
      </c>
      <c r="J248" s="303">
        <f>+(((G248-F248)-(H248-F248))/(H248-F248))*100</f>
        <v/>
      </c>
      <c r="K248" s="304" t="n"/>
      <c r="L248" s="304" t="n"/>
      <c r="M248" s="304" t="n"/>
      <c r="N248" s="304" t="n"/>
    </row>
    <row r="249" ht="15.75" customHeight="1" s="412">
      <c r="A249" s="300" t="n">
        <v>248</v>
      </c>
      <c r="B249" s="300" t="n">
        <v>248</v>
      </c>
      <c r="C249" s="300" t="n">
        <v>353</v>
      </c>
      <c r="D249" s="300" t="n">
        <v>1</v>
      </c>
      <c r="E249" s="301" t="n">
        <v>43514</v>
      </c>
      <c r="F249" s="302" t="n">
        <v>5224</v>
      </c>
      <c r="G249" s="300" t="n">
        <v>9456</v>
      </c>
      <c r="H249" s="302" t="n">
        <v>8098</v>
      </c>
      <c r="I249" s="300" t="n"/>
      <c r="J249" s="303">
        <f>+(((G249-F249)-(H249-F249))/(H249-F249))*100</f>
        <v/>
      </c>
      <c r="K249" s="304" t="n"/>
      <c r="L249" s="304" t="n"/>
      <c r="M249" s="304" t="n"/>
      <c r="N249" s="304" t="n"/>
    </row>
    <row r="250" ht="15.75" customHeight="1" s="412">
      <c r="A250" s="300" t="n">
        <v>249</v>
      </c>
      <c r="B250" s="300" t="n">
        <v>249</v>
      </c>
      <c r="C250" s="300" t="n">
        <v>354</v>
      </c>
      <c r="D250" s="300" t="n">
        <v>1</v>
      </c>
      <c r="E250" s="301" t="n">
        <v>43514</v>
      </c>
      <c r="F250" s="302" t="n">
        <v>5178</v>
      </c>
      <c r="G250" s="300" t="n">
        <v>6455</v>
      </c>
      <c r="H250" s="302" t="n">
        <v>6299</v>
      </c>
      <c r="I250" s="300" t="n">
        <v>9</v>
      </c>
      <c r="J250" s="303">
        <f>+(((G250-F250)-(H250-F250))/(H250-F250))*100</f>
        <v/>
      </c>
      <c r="K250" s="304" t="n"/>
      <c r="L250" s="304" t="n"/>
      <c r="M250" s="304" t="n"/>
      <c r="N250" s="304" t="n"/>
    </row>
    <row r="251" ht="15.75" customHeight="1" s="412">
      <c r="A251" s="300" t="n">
        <v>250</v>
      </c>
      <c r="B251" s="300" t="n">
        <v>250</v>
      </c>
      <c r="C251" s="300" t="n">
        <v>354</v>
      </c>
      <c r="D251" s="300" t="n">
        <v>1</v>
      </c>
      <c r="E251" s="301" t="n">
        <v>43514</v>
      </c>
      <c r="F251" s="302" t="n">
        <v>5274</v>
      </c>
      <c r="G251" s="300" t="n">
        <v>6556</v>
      </c>
      <c r="H251" s="302" t="n">
        <v>6402</v>
      </c>
      <c r="I251" s="300" t="n"/>
      <c r="J251" s="303">
        <f>+(((G251-F251)-(H251-F251))/(H251-F251))*100</f>
        <v/>
      </c>
      <c r="K251" s="304" t="n"/>
      <c r="L251" s="304" t="n"/>
      <c r="M251" s="304" t="n"/>
      <c r="N251" s="304" t="n"/>
    </row>
    <row r="252" ht="15.75" customHeight="1" s="412">
      <c r="A252" s="300" t="n">
        <v>251</v>
      </c>
      <c r="B252" s="300" t="n">
        <v>251</v>
      </c>
      <c r="C252" s="300" t="n">
        <v>355</v>
      </c>
      <c r="D252" s="300" t="n">
        <v>1</v>
      </c>
      <c r="E252" s="301" t="n">
        <v>43514</v>
      </c>
      <c r="F252" s="302" t="n">
        <v>5258</v>
      </c>
      <c r="G252" s="300" t="n">
        <v>9015</v>
      </c>
      <c r="H252" s="302" t="n">
        <v>7977</v>
      </c>
      <c r="I252" s="300" t="n">
        <v>8</v>
      </c>
      <c r="J252" s="303">
        <f>+(((G252-F252)-(H252-F252))/(H252-F252))*100</f>
        <v/>
      </c>
      <c r="K252" s="304" t="n"/>
      <c r="L252" s="304" t="n"/>
      <c r="M252" s="304" t="n"/>
      <c r="N252" s="304" t="n"/>
    </row>
    <row r="253" ht="15.75" customHeight="1" s="412">
      <c r="A253" s="300" t="n">
        <v>252</v>
      </c>
      <c r="B253" s="300" t="n">
        <v>252</v>
      </c>
      <c r="C253" s="300" t="n">
        <v>355</v>
      </c>
      <c r="D253" s="300" t="n">
        <v>1</v>
      </c>
      <c r="E253" s="301" t="n">
        <v>43514</v>
      </c>
      <c r="F253" s="302" t="n">
        <v>5296</v>
      </c>
      <c r="G253" s="300" t="n">
        <v>8938</v>
      </c>
      <c r="H253" s="302" t="n">
        <v>7910</v>
      </c>
      <c r="I253" s="300" t="n"/>
      <c r="J253" s="303">
        <f>+(((G253-F253)-(H253-F253))/(H253-F253))*100</f>
        <v/>
      </c>
      <c r="K253" s="304" t="n"/>
      <c r="L253" s="304" t="n"/>
      <c r="M253" s="304" t="n"/>
      <c r="N253" s="304" t="n"/>
    </row>
    <row r="254" ht="15.75" customHeight="1" s="412">
      <c r="A254" s="300" t="n">
        <v>253</v>
      </c>
      <c r="B254" s="300" t="n">
        <v>253</v>
      </c>
      <c r="C254" s="300" t="n">
        <v>356</v>
      </c>
      <c r="D254" s="300" t="n">
        <v>1</v>
      </c>
      <c r="E254" s="301" t="n">
        <v>43514</v>
      </c>
      <c r="F254" s="302" t="n">
        <v>5257</v>
      </c>
      <c r="G254" s="300" t="n">
        <v>7088</v>
      </c>
      <c r="H254" s="302" t="n">
        <v>6603</v>
      </c>
      <c r="I254" s="300" t="n">
        <v>10</v>
      </c>
      <c r="J254" s="303">
        <f>+(((G254-F254)-(H254-F254))/(H254-F254))*100</f>
        <v/>
      </c>
      <c r="K254" s="304" t="n"/>
      <c r="L254" s="304" t="n"/>
      <c r="M254" s="304" t="n"/>
      <c r="N254" s="304" t="n"/>
    </row>
    <row r="255" ht="15.75" customHeight="1" s="412">
      <c r="A255" s="300" t="n">
        <v>254</v>
      </c>
      <c r="B255" s="300" t="n">
        <v>254</v>
      </c>
      <c r="C255" s="300" t="n">
        <v>356</v>
      </c>
      <c r="D255" s="300" t="n">
        <v>1</v>
      </c>
      <c r="E255" s="301" t="n">
        <v>43514</v>
      </c>
      <c r="F255" s="302" t="n">
        <v>5257</v>
      </c>
      <c r="G255" s="300" t="n">
        <v>6909</v>
      </c>
      <c r="H255" s="302" t="n">
        <v>6470</v>
      </c>
      <c r="I255" s="300" t="n"/>
      <c r="J255" s="303">
        <f>+(((G255-F255)-(H255-F255))/(H255-F255))*100</f>
        <v/>
      </c>
      <c r="K255" s="304" t="n"/>
      <c r="L255" s="304" t="n"/>
      <c r="M255" s="304" t="n"/>
      <c r="N255" s="304" t="n"/>
    </row>
    <row r="256" ht="15.75" customHeight="1" s="412">
      <c r="A256" s="300" t="n">
        <v>255</v>
      </c>
      <c r="B256" s="300" t="n">
        <v>255</v>
      </c>
      <c r="C256" s="300" t="n">
        <v>357</v>
      </c>
      <c r="D256" s="300" t="n">
        <v>1</v>
      </c>
      <c r="E256" s="301" t="n">
        <v>43514</v>
      </c>
      <c r="F256" s="302" t="n">
        <v>5260</v>
      </c>
      <c r="G256" s="300" t="n">
        <v>8391</v>
      </c>
      <c r="H256" s="302" t="n">
        <v>7502</v>
      </c>
      <c r="I256" s="300" t="n">
        <v>11</v>
      </c>
      <c r="J256" s="303">
        <f>+(((G256-F256)-(H256-F256))/(H256-F256))*100</f>
        <v/>
      </c>
      <c r="K256" s="304" t="n"/>
      <c r="L256" s="304" t="n"/>
      <c r="M256" s="304" t="n"/>
      <c r="N256" s="304" t="n"/>
    </row>
    <row r="257" ht="15.75" customHeight="1" s="412">
      <c r="A257" s="300" t="n">
        <v>256</v>
      </c>
      <c r="B257" s="300" t="n">
        <v>256</v>
      </c>
      <c r="C257" s="300" t="n">
        <v>357</v>
      </c>
      <c r="D257" s="300" t="n">
        <v>1</v>
      </c>
      <c r="E257" s="301" t="n">
        <v>43514</v>
      </c>
      <c r="F257" s="302" t="n">
        <v>5193</v>
      </c>
      <c r="G257" s="300" t="n">
        <v>8208</v>
      </c>
      <c r="H257" s="302" t="n">
        <v>7336</v>
      </c>
      <c r="I257" s="300" t="n"/>
      <c r="J257" s="303">
        <f>+(((G257-F257)-(H257-F257))/(H257-F257))*100</f>
        <v/>
      </c>
      <c r="K257" s="304" t="n"/>
      <c r="L257" s="304" t="n"/>
      <c r="M257" s="304" t="n"/>
      <c r="N257" s="304" t="n"/>
    </row>
    <row r="258" ht="15.75" customHeight="1" s="412">
      <c r="A258" s="300" t="n">
        <v>257</v>
      </c>
      <c r="B258" s="300" t="n">
        <v>257</v>
      </c>
      <c r="C258" s="300" t="n">
        <v>358</v>
      </c>
      <c r="D258" s="300" t="n">
        <v>1</v>
      </c>
      <c r="E258" s="301" t="n">
        <v>43514</v>
      </c>
      <c r="F258" s="302" t="n">
        <v>5226</v>
      </c>
      <c r="G258" s="300" t="n">
        <v>8792</v>
      </c>
      <c r="H258" s="302" t="n">
        <v>7922</v>
      </c>
      <c r="I258" s="300" t="n">
        <v>10</v>
      </c>
      <c r="J258" s="303">
        <f>+(((G258-F258)-(H258-F258))/(H258-F258))*100</f>
        <v/>
      </c>
      <c r="K258" s="304" t="n"/>
      <c r="L258" s="304" t="n"/>
      <c r="M258" s="304" t="n"/>
      <c r="N258" s="304" t="n"/>
    </row>
    <row r="259" ht="15.75" customHeight="1" s="412">
      <c r="A259" s="300" t="n">
        <v>258</v>
      </c>
      <c r="B259" s="300" t="n">
        <v>258</v>
      </c>
      <c r="C259" s="300" t="n">
        <v>358</v>
      </c>
      <c r="D259" s="300" t="n">
        <v>1</v>
      </c>
      <c r="E259" s="301" t="n">
        <v>43514</v>
      </c>
      <c r="F259" s="302" t="n">
        <v>5266</v>
      </c>
      <c r="G259" s="300" t="n">
        <v>8821</v>
      </c>
      <c r="H259" s="302" t="n">
        <v>7989</v>
      </c>
      <c r="I259" s="300" t="n"/>
      <c r="J259" s="303">
        <f>+(((G259-F259)-(H259-F259))/(H259-F259))*100</f>
        <v/>
      </c>
      <c r="K259" s="304" t="n"/>
      <c r="L259" s="304" t="n"/>
      <c r="M259" s="304" t="n"/>
      <c r="N259" s="304" t="n"/>
    </row>
    <row r="260" ht="15.75" customHeight="1" s="412">
      <c r="A260" s="300" t="n">
        <v>259</v>
      </c>
      <c r="B260" s="300" t="n">
        <v>259</v>
      </c>
      <c r="C260" s="300" t="n">
        <v>364</v>
      </c>
      <c r="D260" s="300" t="n">
        <v>1</v>
      </c>
      <c r="E260" s="301" t="n">
        <v>43514</v>
      </c>
      <c r="F260" s="302" t="n">
        <v>5198</v>
      </c>
      <c r="G260" s="300" t="n">
        <v>8288</v>
      </c>
      <c r="H260" s="302" t="n">
        <v>7874</v>
      </c>
      <c r="I260" s="300" t="n">
        <v>9</v>
      </c>
      <c r="J260" s="303">
        <f>+(((G260-F260)-(H260-F260))/(H260-F260))*100</f>
        <v/>
      </c>
      <c r="K260" s="304" t="n"/>
      <c r="L260" s="304" t="n"/>
      <c r="M260" s="304" t="n"/>
      <c r="N260" s="304" t="n"/>
    </row>
    <row r="261" ht="15.75" customHeight="1" s="412">
      <c r="A261" s="300" t="n">
        <v>260</v>
      </c>
      <c r="B261" s="300" t="n">
        <v>260</v>
      </c>
      <c r="C261" s="300" t="n">
        <v>364</v>
      </c>
      <c r="D261" s="300" t="n">
        <v>1</v>
      </c>
      <c r="E261" s="301" t="n">
        <v>43514</v>
      </c>
      <c r="F261" s="302" t="n">
        <v>5247</v>
      </c>
      <c r="G261" s="300" t="n">
        <v>8185</v>
      </c>
      <c r="H261" s="302" t="n">
        <v>7806</v>
      </c>
      <c r="I261" s="300" t="n"/>
      <c r="J261" s="303">
        <f>+(((G261-F261)-(H261-F261))/(H261-F261))*100</f>
        <v/>
      </c>
      <c r="K261" s="304" t="n"/>
      <c r="L261" s="304" t="n"/>
      <c r="M261" s="304" t="n"/>
      <c r="N261" s="304" t="n"/>
    </row>
    <row r="262" ht="15.75" customHeight="1" s="412">
      <c r="A262" s="300" t="n">
        <v>261</v>
      </c>
      <c r="B262" s="300" t="n">
        <v>261</v>
      </c>
      <c r="C262" s="300" t="n">
        <v>365</v>
      </c>
      <c r="D262" s="300" t="n">
        <v>1</v>
      </c>
      <c r="E262" s="301" t="n">
        <v>43514</v>
      </c>
      <c r="F262" s="302" t="n">
        <v>5229</v>
      </c>
      <c r="G262" s="300" t="n">
        <v>8126</v>
      </c>
      <c r="H262" s="302" t="n">
        <v>7632</v>
      </c>
      <c r="I262" s="300" t="n">
        <v>10</v>
      </c>
      <c r="J262" s="303">
        <f>+(((G262-F262)-(H262-F262))/(H262-F262))*100</f>
        <v/>
      </c>
      <c r="K262" s="304" t="n"/>
      <c r="L262" s="304" t="n"/>
      <c r="M262" s="304" t="n"/>
      <c r="N262" s="304" t="n"/>
    </row>
    <row r="263" ht="15.75" customHeight="1" s="412">
      <c r="A263" s="300" t="n">
        <v>262</v>
      </c>
      <c r="B263" s="300" t="n">
        <v>262</v>
      </c>
      <c r="C263" s="300" t="n">
        <v>365</v>
      </c>
      <c r="D263" s="300" t="n">
        <v>1</v>
      </c>
      <c r="E263" s="301" t="n">
        <v>43514</v>
      </c>
      <c r="F263" s="302" t="n">
        <v>5194</v>
      </c>
      <c r="G263" s="300" t="n">
        <v>8289</v>
      </c>
      <c r="H263" s="302" t="n">
        <v>7792</v>
      </c>
      <c r="I263" s="300" t="n"/>
      <c r="J263" s="303">
        <f>+(((G263-F263)-(H263-F263))/(H263-F263))*100</f>
        <v/>
      </c>
      <c r="K263" s="304" t="n"/>
      <c r="L263" s="304" t="n"/>
      <c r="M263" s="304" t="n"/>
      <c r="N263" s="304" t="n"/>
    </row>
    <row r="264" ht="15.75" customHeight="1" s="412">
      <c r="A264" s="300" t="n">
        <v>263</v>
      </c>
      <c r="B264" s="300" t="n">
        <v>263</v>
      </c>
      <c r="C264" s="300" t="n">
        <v>366</v>
      </c>
      <c r="D264" s="300" t="n">
        <v>1</v>
      </c>
      <c r="E264" s="301" t="n">
        <v>43514</v>
      </c>
      <c r="F264" s="302" t="n">
        <v>5258</v>
      </c>
      <c r="G264" s="300" t="n">
        <v>9053</v>
      </c>
      <c r="H264" s="302" t="n">
        <v>8131</v>
      </c>
      <c r="I264" s="300" t="n">
        <v>9</v>
      </c>
      <c r="J264" s="303">
        <f>+(((G264-F264)-(H264-F264))/(H264-F264))*100</f>
        <v/>
      </c>
      <c r="K264" s="304" t="n"/>
      <c r="L264" s="304" t="n"/>
      <c r="M264" s="304" t="n"/>
      <c r="N264" s="304" t="n"/>
    </row>
    <row r="265" ht="15.75" customHeight="1" s="412">
      <c r="A265" s="300" t="n">
        <v>264</v>
      </c>
      <c r="B265" s="300" t="n">
        <v>264</v>
      </c>
      <c r="C265" s="300" t="n">
        <v>366</v>
      </c>
      <c r="D265" s="300" t="n">
        <v>1</v>
      </c>
      <c r="E265" s="301" t="n">
        <v>43514</v>
      </c>
      <c r="F265" s="302" t="n">
        <v>5312</v>
      </c>
      <c r="G265" s="300" t="n">
        <v>8990</v>
      </c>
      <c r="H265" s="302" t="n">
        <v>8100</v>
      </c>
      <c r="I265" s="300" t="n"/>
      <c r="J265" s="303">
        <f>+(((G265-F265)-(H265-F265))/(H265-F265))*100</f>
        <v/>
      </c>
      <c r="K265" s="304" t="n"/>
      <c r="L265" s="304" t="n"/>
      <c r="M265" s="304" t="n"/>
      <c r="N265" s="304" t="n"/>
    </row>
    <row r="266" ht="15.75" customHeight="1" s="412">
      <c r="A266" s="300" t="n">
        <v>265</v>
      </c>
      <c r="B266" s="300" t="n">
        <v>265</v>
      </c>
      <c r="C266" s="300" t="n">
        <v>367</v>
      </c>
      <c r="D266" s="300" t="n">
        <v>1</v>
      </c>
      <c r="E266" s="301" t="n">
        <v>43514</v>
      </c>
      <c r="F266" s="302" t="n">
        <v>5235</v>
      </c>
      <c r="G266" s="300" t="n">
        <v>9338</v>
      </c>
      <c r="H266" s="302" t="n">
        <v>8442</v>
      </c>
      <c r="I266" s="300" t="n"/>
      <c r="J266" s="303">
        <f>+(((G266-F266)-(H266-F266))/(H266-F266))*100</f>
        <v/>
      </c>
      <c r="K266" s="304" t="n"/>
      <c r="L266" s="304" t="n"/>
      <c r="M266" s="304" t="n"/>
      <c r="N266" s="304" t="n"/>
    </row>
    <row r="267" ht="15.75" customHeight="1" s="412">
      <c r="A267" s="300" t="n">
        <v>266</v>
      </c>
      <c r="B267" s="300" t="n">
        <v>266</v>
      </c>
      <c r="C267" s="300" t="n">
        <v>367</v>
      </c>
      <c r="D267" s="300" t="n">
        <v>1</v>
      </c>
      <c r="E267" s="301" t="n">
        <v>43514</v>
      </c>
      <c r="F267" s="302" t="n">
        <v>5209</v>
      </c>
      <c r="G267" s="300" t="n">
        <v>9209</v>
      </c>
      <c r="H267" s="302" t="n">
        <v>8354</v>
      </c>
      <c r="I267" s="300" t="n">
        <v>9</v>
      </c>
      <c r="J267" s="303">
        <f>+(((G267-F267)-(H267-F267))/(H267-F267))*100</f>
        <v/>
      </c>
      <c r="K267" s="304" t="n"/>
      <c r="L267" s="304" t="n"/>
      <c r="M267" s="304" t="n"/>
      <c r="N267" s="304" t="n"/>
    </row>
    <row r="268" ht="15.75" customHeight="1" s="412">
      <c r="A268" s="300" t="n">
        <v>267</v>
      </c>
      <c r="B268" s="300" t="n">
        <v>267</v>
      </c>
      <c r="C268" s="300" t="n">
        <v>368</v>
      </c>
      <c r="D268" s="300" t="n">
        <v>1</v>
      </c>
      <c r="E268" s="301" t="n">
        <v>43514</v>
      </c>
      <c r="F268" s="302" t="n">
        <v>5263</v>
      </c>
      <c r="G268" s="300" t="n">
        <v>9013</v>
      </c>
      <c r="H268" s="302" t="n">
        <v>7636</v>
      </c>
      <c r="I268" s="300" t="n"/>
      <c r="J268" s="303">
        <f>+(((G268-F268)-(H268-F268))/(H268-F268))*100</f>
        <v/>
      </c>
      <c r="K268" s="304" t="n"/>
      <c r="L268" s="304" t="n"/>
      <c r="M268" s="304" t="n"/>
      <c r="N268" s="304" t="n"/>
    </row>
    <row r="269" ht="15.75" customHeight="1" s="412">
      <c r="A269" s="300" t="n">
        <v>268</v>
      </c>
      <c r="B269" s="300" t="n">
        <v>268</v>
      </c>
      <c r="C269" s="300" t="n">
        <v>368</v>
      </c>
      <c r="D269" s="300" t="n">
        <v>1</v>
      </c>
      <c r="E269" s="301" t="n">
        <v>43514</v>
      </c>
      <c r="F269" s="302" t="n">
        <v>5219</v>
      </c>
      <c r="G269" s="300" t="n">
        <v>9129</v>
      </c>
      <c r="H269" s="302" t="n">
        <v>7694</v>
      </c>
      <c r="I269" s="300" t="n">
        <v>9</v>
      </c>
      <c r="J269" s="303">
        <f>+(((G269-F269)-(H269-F269))/(H269-F269))*100</f>
        <v/>
      </c>
      <c r="K269" s="304" t="n"/>
      <c r="L269" s="304" t="n"/>
      <c r="M269" s="304" t="n"/>
      <c r="N269" s="304" t="n"/>
    </row>
    <row r="270" ht="15.75" customHeight="1" s="412">
      <c r="A270" s="300" t="n">
        <v>269</v>
      </c>
      <c r="B270" s="300" t="n">
        <v>269</v>
      </c>
      <c r="C270" s="300" t="n">
        <v>369</v>
      </c>
      <c r="D270" s="300" t="n">
        <v>1</v>
      </c>
      <c r="E270" s="301" t="n">
        <v>43514</v>
      </c>
      <c r="F270" s="302" t="n">
        <v>5241</v>
      </c>
      <c r="G270" s="300" t="n">
        <v>8348</v>
      </c>
      <c r="H270" s="302" t="n">
        <v>7331</v>
      </c>
      <c r="I270" s="300" t="n">
        <v>10</v>
      </c>
      <c r="J270" s="303">
        <f>+(((G270-F270)-(H270-F270))/(H270-F270))*100</f>
        <v/>
      </c>
      <c r="K270" s="304" t="n"/>
      <c r="L270" s="304" t="n"/>
      <c r="M270" s="304" t="n"/>
      <c r="N270" s="304" t="n"/>
    </row>
    <row r="271" ht="15.75" customHeight="1" s="412">
      <c r="A271" s="300" t="n">
        <v>270</v>
      </c>
      <c r="B271" s="300" t="n">
        <v>270</v>
      </c>
      <c r="C271" s="300" t="n">
        <v>369</v>
      </c>
      <c r="D271" s="300" t="n">
        <v>1</v>
      </c>
      <c r="E271" s="301" t="n">
        <v>43514</v>
      </c>
      <c r="F271" s="302" t="n">
        <v>5254</v>
      </c>
      <c r="G271" s="300" t="n">
        <v>8378</v>
      </c>
      <c r="H271" s="302" t="n">
        <v>7364</v>
      </c>
      <c r="I271" s="300" t="n"/>
      <c r="J271" s="303">
        <f>+(((G271-F271)-(H271-F271))/(H271-F271))*100</f>
        <v/>
      </c>
      <c r="K271" s="304" t="n"/>
      <c r="L271" s="304" t="n"/>
      <c r="M271" s="304" t="n"/>
      <c r="N271" s="304" t="n"/>
    </row>
    <row r="272" ht="15.75" customHeight="1" s="412">
      <c r="A272" s="300" t="n">
        <v>271</v>
      </c>
      <c r="B272" s="300" t="n">
        <v>271</v>
      </c>
      <c r="C272" s="300" t="n">
        <v>370</v>
      </c>
      <c r="D272" s="300" t="n">
        <v>1</v>
      </c>
      <c r="E272" s="301" t="n">
        <v>43514</v>
      </c>
      <c r="F272" s="302" t="n">
        <v>5224</v>
      </c>
      <c r="G272" s="300" t="n">
        <v>9206</v>
      </c>
      <c r="H272" s="302" t="n">
        <v>7966</v>
      </c>
      <c r="I272" s="300" t="n">
        <v>8</v>
      </c>
      <c r="J272" s="303">
        <f>+(((G272-F272)-(H272-F272))/(H272-F272))*100</f>
        <v/>
      </c>
      <c r="K272" s="304" t="n"/>
      <c r="L272" s="304" t="n"/>
      <c r="M272" s="304" t="n"/>
      <c r="N272" s="304" t="n"/>
    </row>
    <row r="273" ht="15.75" customHeight="1" s="412">
      <c r="A273" s="300" t="n">
        <v>272</v>
      </c>
      <c r="B273" s="300" t="n">
        <v>272</v>
      </c>
      <c r="C273" s="300" t="n">
        <v>370</v>
      </c>
      <c r="D273" s="300" t="n">
        <v>1</v>
      </c>
      <c r="E273" s="301" t="n">
        <v>43514</v>
      </c>
      <c r="F273" s="302" t="n">
        <v>5257</v>
      </c>
      <c r="G273" s="300" t="n">
        <v>9384</v>
      </c>
      <c r="H273" s="302" t="n">
        <v>8133</v>
      </c>
      <c r="I273" s="300" t="n"/>
      <c r="J273" s="303">
        <f>+(((G273-F273)-(H273-F273))/(H273-F273))*100</f>
        <v/>
      </c>
      <c r="K273" s="304" t="n"/>
      <c r="L273" s="304" t="n"/>
      <c r="M273" s="304" t="n"/>
      <c r="N273" s="304" t="n"/>
    </row>
    <row r="274" ht="15.75" customHeight="1" s="412">
      <c r="A274" s="300" t="n">
        <v>273</v>
      </c>
      <c r="B274" s="300" t="n">
        <v>273</v>
      </c>
      <c r="C274" s="300" t="n">
        <v>372</v>
      </c>
      <c r="D274" s="300" t="n">
        <v>1</v>
      </c>
      <c r="E274" s="301" t="n">
        <v>43514</v>
      </c>
      <c r="F274" s="302" t="n">
        <v>5242</v>
      </c>
      <c r="G274" s="300" t="n">
        <v>7359</v>
      </c>
      <c r="H274" s="302" t="n">
        <v>7014</v>
      </c>
      <c r="I274" s="300" t="n">
        <v>12</v>
      </c>
      <c r="J274" s="303">
        <f>+(((G274-F274)-(H274-F274))/(H274-F274))*100</f>
        <v/>
      </c>
      <c r="K274" s="304" t="n"/>
      <c r="L274" s="304" t="n"/>
      <c r="M274" s="304" t="n"/>
      <c r="N274" s="304" t="n"/>
    </row>
    <row r="275" ht="15.75" customHeight="1" s="412">
      <c r="A275" s="300" t="n">
        <v>274</v>
      </c>
      <c r="B275" s="300" t="n">
        <v>274</v>
      </c>
      <c r="C275" s="300" t="n">
        <v>372</v>
      </c>
      <c r="D275" s="300" t="n">
        <v>1</v>
      </c>
      <c r="E275" s="301" t="n">
        <v>43514</v>
      </c>
      <c r="F275" s="302" t="n">
        <v>5233</v>
      </c>
      <c r="G275" s="300" t="n">
        <v>7501</v>
      </c>
      <c r="H275" s="302" t="n">
        <v>7143</v>
      </c>
      <c r="I275" s="300" t="n"/>
      <c r="J275" s="303">
        <f>+(((G275-F275)-(H275-F275))/(H275-F275))*100</f>
        <v/>
      </c>
      <c r="K275" s="304" t="n"/>
      <c r="L275" s="304" t="n"/>
      <c r="M275" s="304" t="n"/>
      <c r="N275" s="304" t="n"/>
    </row>
    <row r="276" ht="15.75" customHeight="1" s="412">
      <c r="A276" s="300" t="n">
        <v>275</v>
      </c>
      <c r="B276" s="300" t="n">
        <v>275</v>
      </c>
      <c r="C276" s="300" t="n">
        <v>373</v>
      </c>
      <c r="D276" s="300" t="n">
        <v>1</v>
      </c>
      <c r="E276" s="301" t="n">
        <v>43514</v>
      </c>
      <c r="F276" s="302" t="n">
        <v>5274</v>
      </c>
      <c r="G276" s="300" t="n">
        <v>9045</v>
      </c>
      <c r="H276" s="302" t="n">
        <v>7968</v>
      </c>
      <c r="I276" s="300" t="n">
        <v>11</v>
      </c>
      <c r="J276" s="303">
        <f>+(((G276-F276)-(H276-F276))/(H276-F276))*100</f>
        <v/>
      </c>
      <c r="K276" s="304" t="n"/>
      <c r="L276" s="304" t="n"/>
      <c r="M276" s="304" t="n"/>
      <c r="N276" s="304" t="n"/>
    </row>
    <row r="277" ht="15.75" customHeight="1" s="412">
      <c r="A277" s="300" t="n">
        <v>276</v>
      </c>
      <c r="B277" s="300" t="n">
        <v>276</v>
      </c>
      <c r="C277" s="300" t="n">
        <v>373</v>
      </c>
      <c r="D277" s="300" t="n">
        <v>1</v>
      </c>
      <c r="E277" s="301" t="n">
        <v>43514</v>
      </c>
      <c r="F277" s="302" t="n">
        <v>5217</v>
      </c>
      <c r="G277" s="300" t="n">
        <v>8881</v>
      </c>
      <c r="H277" s="302" t="n">
        <v>7863</v>
      </c>
      <c r="I277" s="300" t="n"/>
      <c r="J277" s="303">
        <f>+(((G277-F277)-(H277-F277))/(H277-F277))*100</f>
        <v/>
      </c>
      <c r="K277" s="304" t="n"/>
      <c r="L277" s="304" t="n"/>
      <c r="M277" s="304" t="n"/>
      <c r="N277" s="304" t="n"/>
    </row>
    <row r="278" ht="15.75" customHeight="1" s="412">
      <c r="A278" s="300" t="n">
        <v>277</v>
      </c>
      <c r="B278" s="300" t="n">
        <v>277</v>
      </c>
      <c r="C278" s="300" t="n">
        <v>374</v>
      </c>
      <c r="D278" s="300" t="n">
        <v>1</v>
      </c>
      <c r="E278" s="301" t="n">
        <v>43514</v>
      </c>
      <c r="F278" s="302" t="n">
        <v>5252</v>
      </c>
      <c r="G278" s="300" t="n">
        <v>7263</v>
      </c>
      <c r="H278" s="302" t="n">
        <v>6817</v>
      </c>
      <c r="I278" s="300" t="n">
        <v>10</v>
      </c>
      <c r="J278" s="303">
        <f>+(((G278-F278)-(H278-F278))/(H278-F278))*100</f>
        <v/>
      </c>
      <c r="K278" s="304" t="n"/>
      <c r="L278" s="304" t="n"/>
      <c r="M278" s="304" t="n"/>
      <c r="N278" s="304" t="n"/>
    </row>
    <row r="279" ht="15.75" customHeight="1" s="412">
      <c r="A279" s="300" t="n">
        <v>278</v>
      </c>
      <c r="B279" s="300" t="n">
        <v>278</v>
      </c>
      <c r="C279" s="300" t="n">
        <v>374</v>
      </c>
      <c r="D279" s="300" t="n">
        <v>1</v>
      </c>
      <c r="E279" s="301" t="n">
        <v>43514</v>
      </c>
      <c r="F279" s="302" t="n">
        <v>5256</v>
      </c>
      <c r="G279" s="300" t="n">
        <v>7177</v>
      </c>
      <c r="H279" s="302" t="n">
        <v>6737</v>
      </c>
      <c r="I279" s="300" t="n"/>
      <c r="J279" s="303">
        <f>+(((G279-F279)-(H279-F279))/(H279-F279))*100</f>
        <v/>
      </c>
      <c r="K279" s="304" t="n"/>
      <c r="L279" s="304" t="n"/>
      <c r="M279" s="304" t="n"/>
      <c r="N279" s="304" t="n"/>
    </row>
    <row r="280" ht="15.75" customHeight="1" s="412">
      <c r="A280" s="300" t="n">
        <v>279</v>
      </c>
      <c r="B280" s="300" t="n">
        <v>279</v>
      </c>
      <c r="C280" s="300" t="n">
        <v>376</v>
      </c>
      <c r="D280" s="300" t="n">
        <v>1</v>
      </c>
      <c r="E280" s="301" t="n">
        <v>43514</v>
      </c>
      <c r="F280" s="302" t="n">
        <v>5269</v>
      </c>
      <c r="G280" s="300" t="n">
        <v>9376</v>
      </c>
      <c r="H280" s="302" t="n">
        <v>8089</v>
      </c>
      <c r="I280" s="300" t="n">
        <v>9</v>
      </c>
      <c r="J280" s="303">
        <f>+(((G280-F280)-(H280-F280))/(H280-F280))*100</f>
        <v/>
      </c>
      <c r="K280" s="304" t="n"/>
      <c r="L280" s="304" t="n"/>
      <c r="M280" s="304" t="n"/>
      <c r="N280" s="304" t="n"/>
    </row>
    <row r="281" ht="15.75" customHeight="1" s="412">
      <c r="A281" s="300" t="n">
        <v>280</v>
      </c>
      <c r="B281" s="300" t="n">
        <v>280</v>
      </c>
      <c r="C281" s="300" t="n">
        <v>376</v>
      </c>
      <c r="D281" s="300" t="n">
        <v>1</v>
      </c>
      <c r="E281" s="301" t="n">
        <v>43514</v>
      </c>
      <c r="F281" s="302" t="n">
        <v>5260</v>
      </c>
      <c r="G281" s="300" t="n">
        <v>9328</v>
      </c>
      <c r="H281" s="302" t="n">
        <v>8065</v>
      </c>
      <c r="I281" s="300" t="n"/>
      <c r="J281" s="303">
        <f>+(((G281-F281)-(H281-F281))/(H281-F281))*100</f>
        <v/>
      </c>
      <c r="K281" s="304" t="n"/>
      <c r="L281" s="304" t="n"/>
      <c r="M281" s="304" t="n"/>
      <c r="N281" s="304" t="n"/>
    </row>
    <row r="282" ht="15.75" customHeight="1" s="412">
      <c r="A282" s="300" t="n">
        <v>281</v>
      </c>
      <c r="B282" s="300" t="n">
        <v>281</v>
      </c>
      <c r="C282" s="300" t="n">
        <v>381</v>
      </c>
      <c r="D282" s="300" t="n">
        <v>1</v>
      </c>
      <c r="E282" s="301" t="n">
        <v>43514</v>
      </c>
      <c r="F282" s="302" t="n">
        <v>5275</v>
      </c>
      <c r="G282" s="300" t="n">
        <v>7017</v>
      </c>
      <c r="H282" s="302" t="n">
        <v>6670</v>
      </c>
      <c r="I282" s="300" t="n">
        <v>10</v>
      </c>
      <c r="J282" s="303">
        <f>+(((G282-F282)-(H282-F282))/(H282-F282))*100</f>
        <v/>
      </c>
      <c r="K282" s="304" t="n"/>
      <c r="L282" s="304" t="n"/>
      <c r="M282" s="304" t="n"/>
      <c r="N282" s="304" t="n"/>
    </row>
    <row r="283" ht="15.75" customHeight="1" s="412">
      <c r="A283" s="300" t="n">
        <v>282</v>
      </c>
      <c r="B283" s="300" t="n">
        <v>282</v>
      </c>
      <c r="C283" s="300" t="n">
        <v>381</v>
      </c>
      <c r="D283" s="300" t="n">
        <v>1</v>
      </c>
      <c r="E283" s="301" t="n">
        <v>43514</v>
      </c>
      <c r="F283" s="302" t="n">
        <v>5225</v>
      </c>
      <c r="G283" s="300" t="n">
        <v>6883</v>
      </c>
      <c r="H283" s="302" t="n">
        <v>6546</v>
      </c>
      <c r="I283" s="300" t="n"/>
      <c r="J283" s="303">
        <f>+(((G283-F283)-(H283-F283))/(H283-F283))*100</f>
        <v/>
      </c>
      <c r="K283" s="304" t="n"/>
      <c r="L283" s="304" t="n"/>
      <c r="M283" s="304" t="n"/>
      <c r="N283" s="304" t="n"/>
    </row>
    <row r="284" ht="15.75" customHeight="1" s="412">
      <c r="A284" s="300" t="n">
        <v>283</v>
      </c>
      <c r="B284" s="300" t="n">
        <v>283</v>
      </c>
      <c r="C284" s="300" t="n">
        <v>382</v>
      </c>
      <c r="D284" s="300" t="n">
        <v>1</v>
      </c>
      <c r="E284" s="301" t="n">
        <v>43514</v>
      </c>
      <c r="F284" s="302" t="n">
        <v>5211</v>
      </c>
      <c r="G284" s="300" t="n">
        <v>8625</v>
      </c>
      <c r="H284" s="302" t="n">
        <v>7891</v>
      </c>
      <c r="I284" s="300" t="n">
        <v>9</v>
      </c>
      <c r="J284" s="303">
        <f>+(((G284-F284)-(H284-F284))/(H284-F284))*100</f>
        <v/>
      </c>
      <c r="K284" s="304" t="n"/>
      <c r="L284" s="304" t="n"/>
      <c r="M284" s="304" t="n"/>
      <c r="N284" s="304" t="n"/>
    </row>
    <row r="285" ht="15.75" customHeight="1" s="412">
      <c r="A285" s="300" t="n">
        <v>284</v>
      </c>
      <c r="B285" s="300" t="n">
        <v>284</v>
      </c>
      <c r="C285" s="300" t="n">
        <v>382</v>
      </c>
      <c r="D285" s="300" t="n">
        <v>1</v>
      </c>
      <c r="E285" s="301" t="n">
        <v>43514</v>
      </c>
      <c r="F285" s="302" t="n">
        <v>5269</v>
      </c>
      <c r="G285" s="300" t="n">
        <v>9029</v>
      </c>
      <c r="H285" s="302" t="n">
        <v>8147</v>
      </c>
      <c r="I285" s="300" t="n"/>
      <c r="J285" s="303">
        <f>+(((G285-F285)-(H285-F285))/(H285-F285))*100</f>
        <v/>
      </c>
      <c r="K285" s="304" t="n"/>
      <c r="L285" s="304" t="n"/>
      <c r="M285" s="304" t="n"/>
      <c r="N285" s="304" t="n"/>
    </row>
    <row r="286" ht="15.75" customHeight="1" s="412">
      <c r="A286" s="300" t="n">
        <v>285</v>
      </c>
      <c r="B286" s="300" t="n">
        <v>285</v>
      </c>
      <c r="C286" s="300" t="n">
        <v>384</v>
      </c>
      <c r="D286" s="300" t="n">
        <v>1</v>
      </c>
      <c r="E286" s="301" t="n">
        <v>43514</v>
      </c>
      <c r="F286" s="302" t="n">
        <v>5249</v>
      </c>
      <c r="G286" s="300" t="n">
        <v>8730</v>
      </c>
      <c r="H286" s="302" t="n">
        <v>8178</v>
      </c>
      <c r="I286" s="300" t="n">
        <v>11</v>
      </c>
      <c r="J286" s="303">
        <f>+(((G286-F286)-(H286-F286))/(H286-F286))*100</f>
        <v/>
      </c>
      <c r="K286" s="304" t="n"/>
      <c r="L286" s="304" t="n"/>
      <c r="M286" s="304" t="n"/>
      <c r="N286" s="304" t="n"/>
    </row>
    <row r="287" ht="15.75" customHeight="1" s="412">
      <c r="A287" s="300" t="n">
        <v>286</v>
      </c>
      <c r="B287" s="300" t="n">
        <v>286</v>
      </c>
      <c r="C287" s="300" t="n">
        <v>384</v>
      </c>
      <c r="D287" s="300" t="n">
        <v>1</v>
      </c>
      <c r="E287" s="301" t="n">
        <v>43514</v>
      </c>
      <c r="F287" s="302" t="n">
        <v>5236</v>
      </c>
      <c r="G287" s="300" t="n">
        <v>8716</v>
      </c>
      <c r="H287" s="302" t="n">
        <v>8180</v>
      </c>
      <c r="I287" s="300" t="n"/>
      <c r="J287" s="303">
        <f>+(((G287-F287)-(H287-F287))/(H287-F287))*100</f>
        <v/>
      </c>
      <c r="K287" s="304" t="n"/>
      <c r="L287" s="304" t="n"/>
      <c r="M287" s="304" t="n"/>
      <c r="N287" s="304" t="n"/>
    </row>
    <row r="288" ht="15.75" customHeight="1" s="412">
      <c r="A288" s="300" t="n">
        <v>287</v>
      </c>
      <c r="B288" s="300" t="n">
        <v>287</v>
      </c>
      <c r="C288" s="300" t="n">
        <v>388</v>
      </c>
      <c r="D288" s="300" t="n">
        <v>1</v>
      </c>
      <c r="E288" s="301" t="n">
        <v>43514</v>
      </c>
      <c r="F288" s="302" t="n">
        <v>5246</v>
      </c>
      <c r="G288" s="300" t="n">
        <v>8859</v>
      </c>
      <c r="H288" s="302" t="n">
        <v>7834</v>
      </c>
      <c r="I288" s="300" t="n">
        <v>9</v>
      </c>
      <c r="J288" s="303">
        <f>+(((G288-F288)-(H288-F288))/(H288-F288))*100</f>
        <v/>
      </c>
      <c r="K288" s="304" t="n"/>
      <c r="L288" s="304" t="n"/>
      <c r="M288" s="304" t="n"/>
      <c r="N288" s="304" t="n"/>
    </row>
    <row r="289" ht="15.75" customHeight="1" s="412">
      <c r="A289" s="300" t="n">
        <v>288</v>
      </c>
      <c r="B289" s="300" t="n">
        <v>288</v>
      </c>
      <c r="C289" s="300" t="n">
        <v>388</v>
      </c>
      <c r="D289" s="300" t="n">
        <v>1</v>
      </c>
      <c r="E289" s="301" t="n">
        <v>43514</v>
      </c>
      <c r="F289" s="302" t="n">
        <v>5225</v>
      </c>
      <c r="G289" s="300" t="n">
        <v>9132</v>
      </c>
      <c r="H289" s="302" t="n">
        <v>7982</v>
      </c>
      <c r="I289" s="300" t="n"/>
      <c r="J289" s="303">
        <f>+(((G289-F289)-(H289-F289))/(H289-F289))*100</f>
        <v/>
      </c>
      <c r="K289" s="304" t="n"/>
      <c r="L289" s="304" t="n"/>
      <c r="M289" s="304" t="n"/>
      <c r="N289" s="304" t="n"/>
    </row>
    <row r="290" ht="15.75" customHeight="1" s="412">
      <c r="A290" s="300" t="n">
        <v>289</v>
      </c>
      <c r="B290" s="300" t="n">
        <v>289</v>
      </c>
      <c r="C290" s="300" t="n">
        <v>389</v>
      </c>
      <c r="D290" s="300" t="n">
        <v>1</v>
      </c>
      <c r="E290" s="301" t="n">
        <v>43514</v>
      </c>
      <c r="F290" s="302" t="n">
        <v>5296</v>
      </c>
      <c r="G290" s="300" t="n">
        <v>6486</v>
      </c>
      <c r="H290" s="302" t="n">
        <v>6244</v>
      </c>
      <c r="I290" s="300" t="n">
        <v>9</v>
      </c>
      <c r="J290" s="303">
        <f>+(((G290-F290)-(H290-F290))/(H290-F290))*100</f>
        <v/>
      </c>
      <c r="K290" s="304" t="n"/>
      <c r="L290" s="304" t="n"/>
      <c r="M290" s="304" t="n"/>
      <c r="N290" s="304" t="n"/>
    </row>
    <row r="291" ht="15.75" customHeight="1" s="412">
      <c r="A291" s="300" t="n">
        <v>290</v>
      </c>
      <c r="B291" s="300" t="n">
        <v>290</v>
      </c>
      <c r="C291" s="300" t="n">
        <v>389</v>
      </c>
      <c r="D291" s="300" t="n">
        <v>1</v>
      </c>
      <c r="E291" s="301" t="n">
        <v>43514</v>
      </c>
      <c r="F291" s="302" t="n">
        <v>5255</v>
      </c>
      <c r="G291" s="300" t="n">
        <v>6429</v>
      </c>
      <c r="H291" s="302" t="n">
        <v>6213</v>
      </c>
      <c r="I291" s="300" t="n"/>
      <c r="J291" s="303">
        <f>+(((G291-F291)-(H291-F291))/(H291-F291))*100</f>
        <v/>
      </c>
      <c r="K291" s="304" t="n"/>
      <c r="L291" s="304" t="n"/>
      <c r="M291" s="304" t="n"/>
      <c r="N291" s="304" t="n"/>
    </row>
    <row r="292" ht="15.75" customHeight="1" s="412">
      <c r="A292" s="300" t="n">
        <v>291</v>
      </c>
      <c r="B292" s="300" t="n">
        <v>291</v>
      </c>
      <c r="C292" s="300" t="n">
        <v>390</v>
      </c>
      <c r="D292" s="300" t="n">
        <v>1</v>
      </c>
      <c r="E292" s="301" t="n">
        <v>43514</v>
      </c>
      <c r="F292" s="302" t="n">
        <v>5259</v>
      </c>
      <c r="G292" s="300" t="n">
        <v>7086</v>
      </c>
      <c r="H292" s="302" t="n">
        <v>9847</v>
      </c>
      <c r="I292" s="300" t="n">
        <v>8</v>
      </c>
      <c r="J292" s="303">
        <f>+(((G292-F292)-(H292-F292))/(H292-F292))*100</f>
        <v/>
      </c>
      <c r="K292" s="304" t="n"/>
      <c r="L292" s="304" t="n"/>
      <c r="M292" s="304" t="n"/>
      <c r="N292" s="304" t="n"/>
    </row>
    <row r="293" ht="15.75" customHeight="1" s="412">
      <c r="A293" s="300" t="n">
        <v>292</v>
      </c>
      <c r="B293" s="300" t="n">
        <v>292</v>
      </c>
      <c r="C293" s="300" t="n">
        <v>390</v>
      </c>
      <c r="D293" s="300" t="n">
        <v>1</v>
      </c>
      <c r="E293" s="301" t="n">
        <v>43514</v>
      </c>
      <c r="F293" s="302" t="n">
        <v>5243</v>
      </c>
      <c r="G293" s="300" t="n">
        <v>7052</v>
      </c>
      <c r="H293" s="302" t="n">
        <v>6812</v>
      </c>
      <c r="I293" s="300" t="n"/>
      <c r="J293" s="303">
        <f>+(((G293-F293)-(H293-F293))/(H293-F293))*100</f>
        <v/>
      </c>
      <c r="K293" s="304" t="n"/>
      <c r="L293" s="304" t="n"/>
      <c r="M293" s="304" t="n"/>
      <c r="N293" s="304" t="n"/>
    </row>
    <row r="294" ht="15.75" customHeight="1" s="412">
      <c r="A294" s="300" t="n">
        <v>293</v>
      </c>
      <c r="B294" s="300" t="n">
        <v>293</v>
      </c>
      <c r="C294" s="300" t="n">
        <v>391</v>
      </c>
      <c r="D294" s="300" t="n">
        <v>1</v>
      </c>
      <c r="E294" s="301" t="n">
        <v>43514</v>
      </c>
      <c r="F294" s="302" t="n">
        <v>5203</v>
      </c>
      <c r="G294" s="300" t="n">
        <v>8376</v>
      </c>
      <c r="H294" s="302" t="n">
        <v>7460</v>
      </c>
      <c r="I294" s="300" t="n">
        <v>9</v>
      </c>
      <c r="J294" s="303">
        <f>+(((G294-F294)-(H294-F294))/(H294-F294))*100</f>
        <v/>
      </c>
      <c r="K294" s="304" t="n"/>
      <c r="L294" s="304" t="n"/>
      <c r="M294" s="304" t="n"/>
      <c r="N294" s="304" t="n"/>
    </row>
    <row r="295" ht="15.75" customHeight="1" s="412">
      <c r="A295" s="300" t="n">
        <v>294</v>
      </c>
      <c r="B295" s="300" t="n">
        <v>294</v>
      </c>
      <c r="C295" s="300" t="n">
        <v>391</v>
      </c>
      <c r="D295" s="300" t="n">
        <v>1</v>
      </c>
      <c r="E295" s="301" t="n">
        <v>43514</v>
      </c>
      <c r="F295" s="302" t="n">
        <v>5223</v>
      </c>
      <c r="G295" s="300" t="n">
        <v>8230</v>
      </c>
      <c r="H295" s="302" t="n">
        <v>7378</v>
      </c>
      <c r="I295" s="300" t="n"/>
      <c r="J295" s="303">
        <f>+(((G295-F295)-(H295-F295))/(H295-F295))*100</f>
        <v/>
      </c>
      <c r="K295" s="304" t="n"/>
      <c r="L295" s="304" t="n"/>
      <c r="M295" s="304" t="n"/>
      <c r="N295" s="304" t="n"/>
    </row>
    <row r="296" ht="15.75" customHeight="1" s="412">
      <c r="A296" s="300" t="n">
        <v>295</v>
      </c>
      <c r="B296" s="300" t="n">
        <v>295</v>
      </c>
      <c r="C296" s="300" t="n">
        <v>393</v>
      </c>
      <c r="D296" s="300" t="n">
        <v>1</v>
      </c>
      <c r="E296" s="301" t="n">
        <v>43514</v>
      </c>
      <c r="F296" s="302" t="n">
        <v>5221</v>
      </c>
      <c r="G296" s="300" t="n">
        <v>8251</v>
      </c>
      <c r="H296" s="302" t="n">
        <v>7360</v>
      </c>
      <c r="I296" s="300" t="n">
        <v>11</v>
      </c>
      <c r="J296" s="303">
        <f>+(((G296-F296)-(H296-F296))/(H296-F296))*100</f>
        <v/>
      </c>
      <c r="K296" s="304" t="n"/>
      <c r="L296" s="304" t="n"/>
      <c r="M296" s="304" t="n"/>
      <c r="N296" s="304" t="n"/>
    </row>
    <row r="297" ht="15.75" customHeight="1" s="412">
      <c r="A297" s="300" t="n">
        <v>296</v>
      </c>
      <c r="B297" s="300" t="n">
        <v>296</v>
      </c>
      <c r="C297" s="300" t="n">
        <v>393</v>
      </c>
      <c r="D297" s="300" t="n">
        <v>1</v>
      </c>
      <c r="E297" s="301" t="n">
        <v>43514</v>
      </c>
      <c r="F297" s="302" t="n">
        <v>5271</v>
      </c>
      <c r="G297" s="300" t="n">
        <v>8367</v>
      </c>
      <c r="H297" s="302" t="n">
        <v>7466</v>
      </c>
      <c r="I297" s="300" t="n"/>
      <c r="J297" s="303">
        <f>+(((G297-F297)-(H297-F297))/(H297-F297))*100</f>
        <v/>
      </c>
      <c r="K297" s="304" t="n"/>
      <c r="L297" s="304" t="n"/>
      <c r="M297" s="304" t="n"/>
      <c r="N297" s="304" t="n"/>
    </row>
    <row r="298" ht="15.75" customHeight="1" s="412">
      <c r="A298" s="300" t="n">
        <v>297</v>
      </c>
      <c r="B298" s="300" t="n">
        <v>297</v>
      </c>
      <c r="C298" s="300" t="n">
        <v>394</v>
      </c>
      <c r="D298" s="300" t="n">
        <v>1</v>
      </c>
      <c r="E298" s="301" t="n">
        <v>43514</v>
      </c>
      <c r="F298" s="302" t="n">
        <v>5213</v>
      </c>
      <c r="G298" s="300" t="n">
        <v>8783</v>
      </c>
      <c r="H298" s="302" t="n">
        <v>7876</v>
      </c>
      <c r="I298" s="300" t="n">
        <v>9</v>
      </c>
      <c r="J298" s="303">
        <f>+(((G298-F298)-(H298-F298))/(H298-F298))*100</f>
        <v/>
      </c>
      <c r="K298" s="304" t="n"/>
      <c r="L298" s="304" t="n"/>
      <c r="M298" s="304" t="n"/>
      <c r="N298" s="304" t="n"/>
    </row>
    <row r="299" ht="15.75" customHeight="1" s="412">
      <c r="A299" s="300" t="n">
        <v>298</v>
      </c>
      <c r="B299" s="300" t="n">
        <v>298</v>
      </c>
      <c r="C299" s="300" t="n">
        <v>394</v>
      </c>
      <c r="D299" s="300" t="n">
        <v>1</v>
      </c>
      <c r="E299" s="301" t="n">
        <v>43514</v>
      </c>
      <c r="F299" s="302" t="n">
        <v>5210</v>
      </c>
      <c r="G299" s="300" t="n">
        <v>9110</v>
      </c>
      <c r="H299" s="302" t="n">
        <v>8160</v>
      </c>
      <c r="I299" s="300" t="n"/>
      <c r="J299" s="303">
        <f>+(((G299-F299)-(H299-F299))/(H299-F299))*100</f>
        <v/>
      </c>
      <c r="K299" s="304" t="n"/>
      <c r="L299" s="304" t="n"/>
      <c r="M299" s="304" t="n"/>
      <c r="N299" s="304" t="n"/>
    </row>
    <row r="300" ht="15.75" customHeight="1" s="412">
      <c r="A300" s="300" t="n">
        <v>299</v>
      </c>
      <c r="B300" s="300" t="n">
        <v>299</v>
      </c>
      <c r="C300" s="300" t="n">
        <v>395</v>
      </c>
      <c r="D300" s="300" t="n">
        <v>1</v>
      </c>
      <c r="E300" s="301" t="n">
        <v>43514</v>
      </c>
      <c r="F300" s="302" t="n">
        <v>5236</v>
      </c>
      <c r="G300" s="300" t="n">
        <v>8357</v>
      </c>
      <c r="H300" s="302" t="n">
        <v>7407</v>
      </c>
      <c r="I300" s="300" t="n">
        <v>11</v>
      </c>
      <c r="J300" s="303">
        <f>+(((G300-F300)-(H300-F300))/(H300-F300))*100</f>
        <v/>
      </c>
      <c r="K300" s="304" t="n"/>
      <c r="L300" s="304" t="n"/>
      <c r="M300" s="304" t="n"/>
      <c r="N300" s="304" t="n"/>
    </row>
    <row r="301" ht="15.75" customHeight="1" s="412">
      <c r="A301" s="300" t="n">
        <v>300</v>
      </c>
      <c r="B301" s="300" t="n">
        <v>300</v>
      </c>
      <c r="C301" s="300" t="n">
        <v>395</v>
      </c>
      <c r="D301" s="300" t="n">
        <v>1</v>
      </c>
      <c r="E301" s="301" t="n">
        <v>43514</v>
      </c>
      <c r="F301" s="302" t="n">
        <v>5223</v>
      </c>
      <c r="G301" s="300" t="n">
        <v>8648</v>
      </c>
      <c r="H301" s="302" t="n">
        <v>7629</v>
      </c>
      <c r="I301" s="300" t="n"/>
      <c r="J301" s="303">
        <f>+(((G301-F301)-(H301-F301))/(H301-F301))*100</f>
        <v/>
      </c>
      <c r="K301" s="304" t="n"/>
      <c r="L301" s="304" t="n"/>
      <c r="M301" s="304" t="n"/>
      <c r="N301" s="304" t="n"/>
    </row>
    <row r="302" ht="15.75" customHeight="1" s="412">
      <c r="A302" s="300" t="n">
        <v>301</v>
      </c>
      <c r="B302" s="300" t="n">
        <v>301</v>
      </c>
      <c r="C302" s="300" t="n">
        <v>396</v>
      </c>
      <c r="D302" s="300" t="n">
        <v>1</v>
      </c>
      <c r="E302" s="301" t="n">
        <v>43514</v>
      </c>
      <c r="F302" s="302" t="n">
        <v>5241</v>
      </c>
      <c r="G302" s="300" t="n">
        <v>7366</v>
      </c>
      <c r="H302" s="302" t="n">
        <v>6701</v>
      </c>
      <c r="I302" s="300" t="n">
        <v>10</v>
      </c>
      <c r="J302" s="303">
        <f>+(((G302-F302)-(H302-F302))/(H302-F302))*100</f>
        <v/>
      </c>
      <c r="K302" s="304" t="n"/>
      <c r="L302" s="304" t="n"/>
      <c r="M302" s="304" t="n"/>
      <c r="N302" s="304" t="n"/>
    </row>
    <row r="303" ht="15.75" customHeight="1" s="412">
      <c r="A303" s="300" t="n">
        <v>302</v>
      </c>
      <c r="B303" s="300" t="n">
        <v>302</v>
      </c>
      <c r="C303" s="300" t="n">
        <v>396</v>
      </c>
      <c r="D303" s="300" t="n">
        <v>1</v>
      </c>
      <c r="E303" s="301" t="n">
        <v>43514</v>
      </c>
      <c r="F303" s="302" t="n">
        <v>5225</v>
      </c>
      <c r="G303" s="300" t="n">
        <v>7207</v>
      </c>
      <c r="H303" s="302" t="n">
        <v>6609</v>
      </c>
      <c r="I303" s="300" t="n"/>
      <c r="J303" s="303">
        <f>+(((G303-F303)-(H303-F303))/(H303-F303))*100</f>
        <v/>
      </c>
      <c r="K303" s="304" t="n"/>
      <c r="L303" s="304" t="n"/>
      <c r="M303" s="304" t="n"/>
      <c r="N303" s="304" t="n"/>
    </row>
    <row r="304" ht="15.75" customHeight="1" s="412">
      <c r="A304" s="300" t="n">
        <v>303</v>
      </c>
      <c r="B304" s="300" t="n">
        <v>303</v>
      </c>
      <c r="C304" s="300" t="n">
        <v>397</v>
      </c>
      <c r="D304" s="300" t="n">
        <v>1</v>
      </c>
      <c r="E304" s="301" t="n">
        <v>43514</v>
      </c>
      <c r="F304" s="302" t="n">
        <v>5303</v>
      </c>
      <c r="G304" s="300" t="n">
        <v>9303</v>
      </c>
      <c r="H304" s="302" t="n">
        <v>8537</v>
      </c>
      <c r="I304" s="300" t="n">
        <v>10</v>
      </c>
      <c r="J304" s="303">
        <f>+(((G304-F304)-(H304-F304))/(H304-F304))*100</f>
        <v/>
      </c>
      <c r="K304" s="304" t="n"/>
      <c r="L304" s="304" t="n"/>
      <c r="M304" s="304" t="n"/>
      <c r="N304" s="304" t="n"/>
    </row>
    <row r="305" ht="15.75" customHeight="1" s="412">
      <c r="A305" s="300" t="n">
        <v>304</v>
      </c>
      <c r="B305" s="300" t="n">
        <v>304</v>
      </c>
      <c r="C305" s="300" t="n">
        <v>397</v>
      </c>
      <c r="D305" s="300" t="n">
        <v>1</v>
      </c>
      <c r="E305" s="301" t="n">
        <v>43514</v>
      </c>
      <c r="F305" s="302" t="n">
        <v>5212</v>
      </c>
      <c r="G305" s="300" t="n">
        <v>8652</v>
      </c>
      <c r="H305" s="302" t="n">
        <v>8042</v>
      </c>
      <c r="I305" s="300" t="n"/>
      <c r="J305" s="303">
        <f>+(((G305-F305)-(H305-F305))/(H305-F305))*100</f>
        <v/>
      </c>
      <c r="K305" s="304" t="n"/>
      <c r="L305" s="304" t="n"/>
      <c r="M305" s="304" t="n"/>
      <c r="N305" s="304" t="n"/>
    </row>
    <row r="306" ht="15.75" customHeight="1" s="412">
      <c r="A306" s="300" t="n">
        <v>305</v>
      </c>
      <c r="B306" s="300" t="n">
        <v>305</v>
      </c>
      <c r="C306" s="300" t="n">
        <v>398</v>
      </c>
      <c r="D306" s="300" t="n">
        <v>1</v>
      </c>
      <c r="E306" s="301" t="n">
        <v>43514</v>
      </c>
      <c r="F306" s="302" t="n">
        <v>5301</v>
      </c>
      <c r="G306" s="300" t="n">
        <v>7697</v>
      </c>
      <c r="H306" s="302" t="n">
        <v>6924</v>
      </c>
      <c r="I306" s="300" t="n">
        <v>10</v>
      </c>
      <c r="J306" s="303">
        <f>+(((G306-F306)-(H306-F306))/(H306-F306))*100</f>
        <v/>
      </c>
      <c r="K306" s="304" t="n"/>
      <c r="L306" s="304" t="n"/>
      <c r="M306" s="304" t="n"/>
      <c r="N306" s="304" t="n"/>
    </row>
    <row r="307" ht="15.75" customHeight="1" s="412">
      <c r="A307" s="300" t="n">
        <v>306</v>
      </c>
      <c r="B307" s="300" t="n">
        <v>306</v>
      </c>
      <c r="C307" s="300" t="n">
        <v>398</v>
      </c>
      <c r="D307" s="300" t="n">
        <v>1</v>
      </c>
      <c r="E307" s="301" t="n">
        <v>43514</v>
      </c>
      <c r="F307" s="302" t="n">
        <v>5254</v>
      </c>
      <c r="G307" s="300" t="n">
        <v>7509</v>
      </c>
      <c r="H307" s="302" t="n">
        <v>6765</v>
      </c>
      <c r="I307" s="300" t="n"/>
      <c r="J307" s="303">
        <f>+(((G307-F307)-(H307-F307))/(H307-F307))*100</f>
        <v/>
      </c>
      <c r="K307" s="304" t="n"/>
      <c r="L307" s="304" t="n"/>
      <c r="M307" s="304" t="n"/>
      <c r="N307" s="304" t="n"/>
    </row>
    <row r="308" ht="15.75" customHeight="1" s="412">
      <c r="A308" s="300" t="n">
        <v>307</v>
      </c>
      <c r="B308" s="300" t="n">
        <v>307</v>
      </c>
      <c r="C308" s="300" t="n">
        <v>400</v>
      </c>
      <c r="D308" s="300" t="n">
        <v>1</v>
      </c>
      <c r="E308" s="301" t="n">
        <v>43514</v>
      </c>
      <c r="F308" s="302" t="n">
        <v>5223</v>
      </c>
      <c r="G308" s="300" t="n">
        <v>8315</v>
      </c>
      <c r="H308" s="302" t="n">
        <v>7515</v>
      </c>
      <c r="I308" s="300" t="n">
        <v>10</v>
      </c>
      <c r="J308" s="303">
        <f>+(((G308-F308)-(H308-F308))/(H308-F308))*100</f>
        <v/>
      </c>
      <c r="K308" s="304" t="n"/>
      <c r="L308" s="304" t="n"/>
      <c r="M308" s="304" t="n"/>
      <c r="N308" s="304" t="n"/>
    </row>
    <row r="309" ht="15.75" customHeight="1" s="412">
      <c r="A309" s="300" t="n">
        <v>308</v>
      </c>
      <c r="B309" s="300" t="n">
        <v>308</v>
      </c>
      <c r="C309" s="300" t="n">
        <v>400</v>
      </c>
      <c r="D309" s="300" t="n">
        <v>1</v>
      </c>
      <c r="E309" s="301" t="n">
        <v>43514</v>
      </c>
      <c r="F309" s="302" t="n">
        <v>5201</v>
      </c>
      <c r="G309" s="300" t="n">
        <v>8177</v>
      </c>
      <c r="H309" s="302" t="n">
        <v>7433</v>
      </c>
      <c r="I309" s="300" t="n"/>
      <c r="J309" s="303">
        <f>+(((G309-F309)-(H309-F309))/(H309-F309))*100</f>
        <v/>
      </c>
      <c r="K309" s="304" t="n"/>
      <c r="L309" s="304" t="n"/>
      <c r="M309" s="304" t="n"/>
      <c r="N309" s="304" t="n"/>
    </row>
    <row r="310" ht="15.75" customHeight="1" s="412">
      <c r="A310" s="300" t="n">
        <v>309</v>
      </c>
      <c r="B310" s="300" t="n">
        <v>309</v>
      </c>
      <c r="C310" s="300" t="n">
        <v>401</v>
      </c>
      <c r="D310" s="300" t="n">
        <v>1</v>
      </c>
      <c r="E310" s="301" t="n">
        <v>43514</v>
      </c>
      <c r="F310" s="302" t="n">
        <v>5237</v>
      </c>
      <c r="G310" s="300" t="n">
        <v>8827</v>
      </c>
      <c r="H310" s="302" t="n">
        <v>7850</v>
      </c>
      <c r="I310" s="300" t="n">
        <v>10</v>
      </c>
      <c r="J310" s="303">
        <f>+(((G310-F310)-(H310-F310))/(H310-F310))*100</f>
        <v/>
      </c>
      <c r="K310" s="304" t="n"/>
      <c r="L310" s="304" t="n"/>
      <c r="M310" s="304" t="n"/>
      <c r="N310" s="304" t="n"/>
    </row>
    <row r="311" ht="15.75" customHeight="1" s="412">
      <c r="A311" s="300" t="n">
        <v>310</v>
      </c>
      <c r="B311" s="300" t="n">
        <v>310</v>
      </c>
      <c r="C311" s="300" t="n">
        <v>401</v>
      </c>
      <c r="D311" s="300" t="n">
        <v>1</v>
      </c>
      <c r="E311" s="301" t="n">
        <v>43514</v>
      </c>
      <c r="F311" s="302" t="n">
        <v>5231</v>
      </c>
      <c r="G311" s="300" t="n">
        <v>8799</v>
      </c>
      <c r="H311" s="302" t="n">
        <v>7832</v>
      </c>
      <c r="I311" s="300" t="n"/>
      <c r="J311" s="303">
        <f>+(((G311-F311)-(H311-F311))/(H311-F311))*100</f>
        <v/>
      </c>
      <c r="K311" s="304" t="n"/>
      <c r="L311" s="304" t="n"/>
      <c r="M311" s="304" t="n"/>
      <c r="N311" s="304" t="n"/>
    </row>
    <row r="312" ht="15.75" customHeight="1" s="412">
      <c r="A312" s="300" t="n">
        <v>311</v>
      </c>
      <c r="B312" s="300" t="n">
        <v>311</v>
      </c>
      <c r="C312" s="300" t="n">
        <v>402</v>
      </c>
      <c r="D312" s="300" t="n">
        <v>1</v>
      </c>
      <c r="E312" s="301" t="n">
        <v>43514</v>
      </c>
      <c r="F312" s="302" t="n">
        <v>5222</v>
      </c>
      <c r="G312" s="300" t="n">
        <v>9109</v>
      </c>
      <c r="H312" s="302" t="n">
        <v>7805</v>
      </c>
      <c r="I312" s="300" t="n">
        <v>10</v>
      </c>
      <c r="J312" s="303">
        <f>+(((G312-F312)-(H312-F312))/(H312-F312))*100</f>
        <v/>
      </c>
      <c r="K312" s="304" t="n"/>
      <c r="L312" s="304" t="n"/>
      <c r="M312" s="304" t="n"/>
      <c r="N312" s="304" t="n"/>
    </row>
    <row r="313" ht="15.75" customHeight="1" s="412">
      <c r="A313" s="300" t="n">
        <v>312</v>
      </c>
      <c r="B313" s="300" t="n">
        <v>312</v>
      </c>
      <c r="C313" s="300" t="n">
        <v>402</v>
      </c>
      <c r="D313" s="300" t="n">
        <v>1</v>
      </c>
      <c r="E313" s="301" t="n">
        <v>43514</v>
      </c>
      <c r="F313" s="302" t="n">
        <v>5239</v>
      </c>
      <c r="G313" s="300" t="n">
        <v>9029</v>
      </c>
      <c r="H313" s="302" t="n">
        <v>7777</v>
      </c>
      <c r="I313" s="300" t="n"/>
      <c r="J313" s="303">
        <f>+(((G313-F313)-(H313-F313))/(H313-F313))*100</f>
        <v/>
      </c>
      <c r="K313" s="304" t="n"/>
      <c r="L313" s="304" t="n"/>
      <c r="M313" s="304" t="n"/>
      <c r="N313" s="304" t="n"/>
    </row>
    <row r="314" ht="15.75" customHeight="1" s="412">
      <c r="A314" s="300" t="n">
        <v>313</v>
      </c>
      <c r="B314" s="300" t="n">
        <v>313</v>
      </c>
      <c r="C314" s="300" t="n">
        <v>404</v>
      </c>
      <c r="D314" s="300" t="n">
        <v>1</v>
      </c>
      <c r="E314" s="301" t="n">
        <v>43514</v>
      </c>
      <c r="F314" s="302" t="n">
        <v>5188</v>
      </c>
      <c r="G314" s="300" t="n">
        <v>7115</v>
      </c>
      <c r="H314" s="302" t="n">
        <v>6749</v>
      </c>
      <c r="I314" s="300" t="n">
        <v>11</v>
      </c>
      <c r="J314" s="303">
        <f>+(((G314-F314)-(H314-F314))/(H314-F314))*100</f>
        <v/>
      </c>
      <c r="K314" s="304" t="n"/>
      <c r="L314" s="304" t="n"/>
      <c r="M314" s="304" t="n"/>
      <c r="N314" s="304" t="n"/>
    </row>
    <row r="315" ht="15.75" customHeight="1" s="412">
      <c r="A315" s="300" t="n">
        <v>314</v>
      </c>
      <c r="B315" s="300" t="n">
        <v>314</v>
      </c>
      <c r="C315" s="300" t="n">
        <v>404</v>
      </c>
      <c r="D315" s="300" t="n">
        <v>1</v>
      </c>
      <c r="E315" s="301" t="n">
        <v>43514</v>
      </c>
      <c r="F315" s="302" t="n">
        <v>5225</v>
      </c>
      <c r="G315" s="300" t="n">
        <v>7090</v>
      </c>
      <c r="H315" s="302" t="n">
        <v>6754</v>
      </c>
      <c r="I315" s="300" t="n"/>
      <c r="J315" s="303">
        <f>+(((G315-F315)-(H315-F315))/(H315-F315))*100</f>
        <v/>
      </c>
      <c r="K315" s="304" t="n"/>
      <c r="L315" s="304" t="n"/>
      <c r="M315" s="304" t="n"/>
      <c r="N315" s="304" t="n"/>
    </row>
    <row r="316" ht="15.75" customHeight="1" s="412">
      <c r="A316" s="300" t="n">
        <v>315</v>
      </c>
      <c r="B316" s="300" t="n">
        <v>315</v>
      </c>
      <c r="C316" s="300" t="n">
        <v>405</v>
      </c>
      <c r="D316" s="300" t="n">
        <v>1</v>
      </c>
      <c r="E316" s="301" t="n">
        <v>43514</v>
      </c>
      <c r="F316" s="302" t="n">
        <v>5198</v>
      </c>
      <c r="G316" s="300" t="n">
        <v>7988</v>
      </c>
      <c r="H316" s="302" t="n">
        <v>7131</v>
      </c>
      <c r="I316" s="300" t="n">
        <v>9</v>
      </c>
      <c r="J316" s="303">
        <f>+(((G316-F316)-(H316-F316))/(H316-F316))*100</f>
        <v/>
      </c>
      <c r="K316" s="304" t="n"/>
      <c r="L316" s="304" t="n"/>
      <c r="M316" s="304" t="n"/>
      <c r="N316" s="304" t="n"/>
    </row>
    <row r="317" ht="15.75" customHeight="1" s="412">
      <c r="A317" s="300" t="n">
        <v>316</v>
      </c>
      <c r="B317" s="300" t="n">
        <v>316</v>
      </c>
      <c r="C317" s="300" t="n">
        <v>405</v>
      </c>
      <c r="D317" s="300" t="n">
        <v>1</v>
      </c>
      <c r="E317" s="301" t="n">
        <v>43514</v>
      </c>
      <c r="F317" s="302" t="n">
        <v>5239</v>
      </c>
      <c r="G317" s="300" t="n">
        <v>7975</v>
      </c>
      <c r="H317" s="302" t="n">
        <v>7129</v>
      </c>
      <c r="I317" s="300" t="n"/>
      <c r="J317" s="303">
        <f>+(((G317-F317)-(H317-F317))/(H317-F317))*100</f>
        <v/>
      </c>
      <c r="K317" s="304" t="n"/>
      <c r="L317" s="304" t="n"/>
      <c r="M317" s="304" t="n"/>
      <c r="N317" s="304" t="n"/>
    </row>
    <row r="318" ht="15.75" customHeight="1" s="412">
      <c r="A318" s="300" t="n">
        <v>317</v>
      </c>
      <c r="B318" s="300" t="n">
        <v>317</v>
      </c>
      <c r="C318" s="300" t="n">
        <v>406</v>
      </c>
      <c r="D318" s="300" t="n">
        <v>1</v>
      </c>
      <c r="E318" s="301" t="n">
        <v>43514</v>
      </c>
      <c r="F318" s="302" t="n">
        <v>5209</v>
      </c>
      <c r="G318" s="300" t="n">
        <v>8377</v>
      </c>
      <c r="H318" s="302" t="n">
        <v>7646</v>
      </c>
      <c r="I318" s="300" t="n">
        <v>10</v>
      </c>
      <c r="J318" s="303">
        <f>+(((G318-F318)-(H318-F318))/(H318-F318))*100</f>
        <v/>
      </c>
      <c r="K318" s="304" t="n"/>
      <c r="L318" s="304" t="n"/>
      <c r="M318" s="304" t="n"/>
      <c r="N318" s="304" t="n"/>
    </row>
    <row r="319" ht="15.75" customHeight="1" s="412">
      <c r="A319" s="300" t="n">
        <v>318</v>
      </c>
      <c r="B319" s="300" t="n">
        <v>318</v>
      </c>
      <c r="C319" s="300" t="n">
        <v>406</v>
      </c>
      <c r="D319" s="300" t="n">
        <v>1</v>
      </c>
      <c r="E319" s="301" t="n">
        <v>43514</v>
      </c>
      <c r="F319" s="302" t="n">
        <v>5240</v>
      </c>
      <c r="G319" s="300" t="n">
        <v>8165</v>
      </c>
      <c r="H319" s="302" t="n">
        <v>7500</v>
      </c>
      <c r="I319" s="300" t="n"/>
      <c r="J319" s="303">
        <f>+(((G319-F319)-(H319-F319))/(H319-F319))*100</f>
        <v/>
      </c>
      <c r="K319" s="304" t="n"/>
      <c r="L319" s="304" t="n"/>
      <c r="M319" s="304" t="n"/>
      <c r="N319" s="304" t="n"/>
    </row>
    <row r="320" ht="15.75" customHeight="1" s="412">
      <c r="A320" s="300" t="n">
        <v>319</v>
      </c>
      <c r="B320" s="300" t="n">
        <v>319</v>
      </c>
      <c r="C320" s="300" t="n">
        <v>407</v>
      </c>
      <c r="D320" s="300" t="n">
        <v>1</v>
      </c>
      <c r="E320" s="301" t="n">
        <v>43514</v>
      </c>
      <c r="F320" s="302" t="n">
        <v>5245</v>
      </c>
      <c r="G320" s="300" t="n">
        <v>8498</v>
      </c>
      <c r="H320" s="302" t="n">
        <v>7621</v>
      </c>
      <c r="I320" s="300" t="n">
        <v>10</v>
      </c>
      <c r="J320" s="303">
        <f>+(((G320-F320)-(H320-F320))/(H320-F320))*100</f>
        <v/>
      </c>
      <c r="K320" s="304" t="n"/>
      <c r="L320" s="304" t="n"/>
      <c r="M320" s="304" t="n"/>
      <c r="N320" s="304" t="n"/>
    </row>
    <row r="321" ht="15.75" customHeight="1" s="412">
      <c r="A321" s="300" t="n">
        <v>320</v>
      </c>
      <c r="B321" s="300" t="n">
        <v>320</v>
      </c>
      <c r="C321" s="300" t="n">
        <v>407</v>
      </c>
      <c r="D321" s="300" t="n">
        <v>1</v>
      </c>
      <c r="E321" s="301" t="n">
        <v>43514</v>
      </c>
      <c r="F321" s="302" t="n">
        <v>5238</v>
      </c>
      <c r="G321" s="300" t="n">
        <v>9101</v>
      </c>
      <c r="H321" s="302" t="n">
        <v>7970</v>
      </c>
      <c r="I321" s="300" t="n"/>
      <c r="J321" s="303">
        <f>+(((G321-F321)-(H321-F321))/(H321-F321))*100</f>
        <v/>
      </c>
      <c r="K321" s="304" t="n"/>
      <c r="L321" s="304" t="n"/>
      <c r="M321" s="304" t="n"/>
      <c r="N321" s="304" t="n"/>
    </row>
    <row r="322" ht="15.75" customHeight="1" s="412">
      <c r="A322" s="300" t="n">
        <v>321</v>
      </c>
      <c r="B322" s="300" t="n">
        <v>321</v>
      </c>
      <c r="C322" s="300" t="n">
        <v>410</v>
      </c>
      <c r="D322" s="300" t="n">
        <v>1</v>
      </c>
      <c r="E322" s="301" t="n">
        <v>43514</v>
      </c>
      <c r="F322" s="302" t="n">
        <v>5258</v>
      </c>
      <c r="G322" s="300" t="n">
        <v>8009</v>
      </c>
      <c r="H322" s="302" t="n">
        <v>7490</v>
      </c>
      <c r="I322" s="300" t="n">
        <v>10</v>
      </c>
      <c r="J322" s="303">
        <f>+(((G322-F322)-(H322-F322))/(H322-F322))*100</f>
        <v/>
      </c>
      <c r="K322" s="304" t="n"/>
      <c r="L322" s="304" t="n"/>
      <c r="M322" s="304" t="n"/>
      <c r="N322" s="304" t="n"/>
    </row>
    <row r="323" ht="15.75" customHeight="1" s="412">
      <c r="A323" s="300" t="n">
        <v>322</v>
      </c>
      <c r="B323" s="300" t="n">
        <v>322</v>
      </c>
      <c r="C323" s="300" t="n">
        <v>410</v>
      </c>
      <c r="D323" s="300" t="n">
        <v>1</v>
      </c>
      <c r="E323" s="301" t="n">
        <v>43514</v>
      </c>
      <c r="F323" s="302" t="n">
        <v>5219</v>
      </c>
      <c r="G323" s="300" t="n">
        <v>7886</v>
      </c>
      <c r="H323" s="302" t="n">
        <v>7388</v>
      </c>
      <c r="I323" s="300" t="n"/>
      <c r="J323" s="303">
        <f>+(((G323-F323)-(H323-F323))/(H323-F323))*100</f>
        <v/>
      </c>
      <c r="K323" s="304" t="n"/>
      <c r="L323" s="304" t="n"/>
      <c r="M323" s="304" t="n"/>
      <c r="N323" s="304" t="n"/>
    </row>
    <row r="324" ht="15.75" customHeight="1" s="412">
      <c r="A324" s="300" t="n">
        <v>323</v>
      </c>
      <c r="B324" s="300" t="n">
        <v>323</v>
      </c>
      <c r="C324" s="300" t="n">
        <v>413</v>
      </c>
      <c r="D324" s="300" t="n">
        <v>1</v>
      </c>
      <c r="E324" s="301" t="n">
        <v>43514</v>
      </c>
      <c r="F324" s="302" t="n">
        <v>5241</v>
      </c>
      <c r="G324" s="300" t="n">
        <v>8349</v>
      </c>
      <c r="H324" s="302" t="n">
        <v>7435</v>
      </c>
      <c r="I324" s="300" t="n">
        <v>9</v>
      </c>
      <c r="J324" s="303">
        <f>+(((G324-F324)-(H324-F324))/(H324-F324))*100</f>
        <v/>
      </c>
      <c r="K324" s="304" t="n"/>
      <c r="L324" s="304" t="n"/>
      <c r="M324" s="304" t="n"/>
      <c r="N324" s="304" t="n"/>
    </row>
    <row r="325" ht="15.75" customHeight="1" s="412">
      <c r="A325" s="300" t="n">
        <v>324</v>
      </c>
      <c r="B325" s="300" t="n">
        <v>324</v>
      </c>
      <c r="C325" s="300" t="n">
        <v>413</v>
      </c>
      <c r="D325" s="300" t="n">
        <v>1</v>
      </c>
      <c r="E325" s="301" t="n">
        <v>43514</v>
      </c>
      <c r="F325" s="302" t="n">
        <v>5265</v>
      </c>
      <c r="G325" s="300" t="n">
        <v>8380</v>
      </c>
      <c r="H325" s="302" t="n">
        <v>7467</v>
      </c>
      <c r="I325" s="300" t="n"/>
      <c r="J325" s="303">
        <f>+(((G325-F325)-(H325-F325))/(H325-F325))*100</f>
        <v/>
      </c>
      <c r="K325" s="304" t="n"/>
      <c r="L325" s="304" t="n"/>
      <c r="M325" s="304" t="n"/>
      <c r="N325" s="304" t="n"/>
    </row>
    <row r="326" ht="15.75" customHeight="1" s="412">
      <c r="A326" s="300" t="n">
        <v>325</v>
      </c>
      <c r="B326" s="300" t="n">
        <v>325</v>
      </c>
      <c r="C326" s="300" t="n">
        <v>417</v>
      </c>
      <c r="D326" s="300" t="n">
        <v>1</v>
      </c>
      <c r="E326" s="301" t="n">
        <v>43514</v>
      </c>
      <c r="F326" s="302" t="n">
        <v>5236</v>
      </c>
      <c r="G326" s="300" t="n">
        <v>9298</v>
      </c>
      <c r="H326" s="302" t="n">
        <v>8356</v>
      </c>
      <c r="I326" s="300" t="n">
        <v>10</v>
      </c>
      <c r="J326" s="303">
        <f>+(((G326-F326)-(H326-F326))/(H326-F326))*100</f>
        <v/>
      </c>
      <c r="K326" s="304" t="n"/>
      <c r="L326" s="304" t="n"/>
      <c r="M326" s="304" t="n"/>
      <c r="N326" s="304" t="n"/>
    </row>
    <row r="327" ht="15.75" customHeight="1" s="412">
      <c r="A327" s="300" t="n">
        <v>326</v>
      </c>
      <c r="B327" s="300" t="n">
        <v>326</v>
      </c>
      <c r="C327" s="300" t="n">
        <v>417</v>
      </c>
      <c r="D327" s="300" t="n">
        <v>1</v>
      </c>
      <c r="E327" s="301" t="n">
        <v>43514</v>
      </c>
      <c r="F327" s="302" t="n">
        <v>5256</v>
      </c>
      <c r="G327" s="300" t="n">
        <v>9364</v>
      </c>
      <c r="H327" s="302" t="n">
        <v>8464</v>
      </c>
      <c r="I327" s="300" t="n"/>
      <c r="J327" s="303">
        <f>+(((G327-F327)-(H327-F327))/(H327-F327))*100</f>
        <v/>
      </c>
      <c r="K327" s="304" t="n"/>
      <c r="L327" s="304" t="n"/>
      <c r="M327" s="304" t="n"/>
      <c r="N327" s="304" t="n"/>
    </row>
    <row r="328" ht="15.75" customHeight="1" s="412">
      <c r="A328" s="300" t="n">
        <v>327</v>
      </c>
      <c r="B328" s="300" t="n">
        <v>327</v>
      </c>
      <c r="C328" s="300" t="n">
        <v>420</v>
      </c>
      <c r="D328" s="300" t="n">
        <v>1</v>
      </c>
      <c r="E328" s="301" t="n">
        <v>43514</v>
      </c>
      <c r="F328" s="302" t="n">
        <v>5275</v>
      </c>
      <c r="G328" s="300" t="n">
        <v>8447</v>
      </c>
      <c r="H328" s="302" t="n">
        <v>7729</v>
      </c>
      <c r="I328" s="300" t="n">
        <v>10</v>
      </c>
      <c r="J328" s="303">
        <f>+(((G328-F328)-(H328-F328))/(H328-F328))*100</f>
        <v/>
      </c>
      <c r="K328" s="304" t="n"/>
      <c r="L328" s="304" t="n"/>
      <c r="M328" s="304" t="n"/>
      <c r="N328" s="304" t="n"/>
    </row>
    <row r="329" ht="15.75" customHeight="1" s="412">
      <c r="A329" s="300" t="n">
        <v>328</v>
      </c>
      <c r="B329" s="300" t="n">
        <v>328</v>
      </c>
      <c r="C329" s="300" t="n">
        <v>420</v>
      </c>
      <c r="D329" s="300" t="n">
        <v>1</v>
      </c>
      <c r="E329" s="301" t="n">
        <v>43514</v>
      </c>
      <c r="F329" s="302" t="n">
        <v>5350</v>
      </c>
      <c r="G329" s="300" t="n">
        <v>8310</v>
      </c>
      <c r="H329" s="302" t="n">
        <v>7647</v>
      </c>
      <c r="I329" s="300" t="n"/>
      <c r="J329" s="303">
        <f>+(((G329-F329)-(H329-F329))/(H329-F329))*100</f>
        <v/>
      </c>
      <c r="K329" s="304" t="n"/>
      <c r="L329" s="304" t="n"/>
      <c r="M329" s="304" t="n"/>
      <c r="N329" s="304" t="n"/>
    </row>
    <row r="330" ht="15.75" customHeight="1" s="412">
      <c r="A330" s="300" t="n">
        <v>329</v>
      </c>
      <c r="B330" s="300" t="n">
        <v>329</v>
      </c>
      <c r="C330" s="300" t="n">
        <v>422</v>
      </c>
      <c r="D330" s="300" t="n">
        <v>1</v>
      </c>
      <c r="E330" s="301" t="n">
        <v>43514</v>
      </c>
      <c r="F330" s="302" t="n">
        <v>5215</v>
      </c>
      <c r="G330" s="300" t="n">
        <v>7361</v>
      </c>
      <c r="H330" s="302" t="n">
        <v>6864</v>
      </c>
      <c r="I330" s="300" t="n">
        <v>9</v>
      </c>
      <c r="J330" s="303">
        <f>+(((G330-F330)-(H330-F330))/(H330-F330))*100</f>
        <v/>
      </c>
      <c r="K330" s="304" t="n"/>
      <c r="L330" s="304" t="n"/>
      <c r="M330" s="304" t="n"/>
      <c r="N330" s="304" t="n"/>
    </row>
    <row r="331" ht="15.75" customHeight="1" s="412">
      <c r="A331" s="300" t="n">
        <v>330</v>
      </c>
      <c r="B331" s="300" t="n">
        <v>330</v>
      </c>
      <c r="C331" s="300" t="n">
        <v>422</v>
      </c>
      <c r="D331" s="300" t="n">
        <v>1</v>
      </c>
      <c r="E331" s="301" t="n">
        <v>43514</v>
      </c>
      <c r="F331" s="302" t="n">
        <v>5277</v>
      </c>
      <c r="G331" s="300" t="n">
        <v>7405</v>
      </c>
      <c r="H331" s="302" t="n">
        <v>6917</v>
      </c>
      <c r="I331" s="300" t="n"/>
      <c r="J331" s="303">
        <f>+(((G331-F331)-(H331-F331))/(H331-F331))*100</f>
        <v/>
      </c>
      <c r="K331" s="304" t="n"/>
      <c r="L331" s="304" t="n"/>
      <c r="M331" s="304" t="n"/>
      <c r="N331" s="304" t="n"/>
    </row>
    <row r="332" ht="15.75" customHeight="1" s="412">
      <c r="A332" s="300" t="n">
        <v>331</v>
      </c>
      <c r="B332" s="300" t="n">
        <v>331</v>
      </c>
      <c r="C332" s="300" t="n">
        <v>425</v>
      </c>
      <c r="D332" s="300" t="n">
        <v>1</v>
      </c>
      <c r="E332" s="301" t="n">
        <v>43514</v>
      </c>
      <c r="F332" s="302" t="n">
        <v>5265</v>
      </c>
      <c r="G332" s="300" t="n">
        <v>9188</v>
      </c>
      <c r="H332" s="302" t="n">
        <v>7992</v>
      </c>
      <c r="I332" s="300" t="n">
        <v>11</v>
      </c>
      <c r="J332" s="303">
        <f>+(((G332-F332)-(H332-F332))/(H332-F332))*100</f>
        <v/>
      </c>
      <c r="K332" s="304" t="n"/>
      <c r="L332" s="304" t="n"/>
      <c r="M332" s="304" t="n"/>
      <c r="N332" s="304" t="n"/>
    </row>
    <row r="333" ht="15.75" customHeight="1" s="412">
      <c r="A333" s="300" t="n">
        <v>332</v>
      </c>
      <c r="B333" s="300" t="n">
        <v>332</v>
      </c>
      <c r="C333" s="300" t="n">
        <v>425</v>
      </c>
      <c r="D333" s="300" t="n">
        <v>1</v>
      </c>
      <c r="E333" s="301" t="n">
        <v>43514</v>
      </c>
      <c r="F333" s="302" t="n">
        <v>5252</v>
      </c>
      <c r="G333" s="300" t="n">
        <v>8930</v>
      </c>
      <c r="H333" s="302" t="n">
        <v>7850</v>
      </c>
      <c r="I333" s="300" t="n"/>
      <c r="J333" s="303">
        <f>+(((G333-F333)-(H333-F333))/(H333-F333))*100</f>
        <v/>
      </c>
      <c r="K333" s="304" t="n"/>
      <c r="L333" s="304" t="n"/>
      <c r="M333" s="304" t="n"/>
      <c r="N333" s="304" t="n"/>
    </row>
    <row r="334" ht="15.75" customHeight="1" s="412">
      <c r="A334" s="300" t="n">
        <v>333</v>
      </c>
      <c r="B334" s="300" t="n">
        <v>333</v>
      </c>
      <c r="C334" s="300" t="n">
        <v>426</v>
      </c>
      <c r="D334" s="300" t="n">
        <v>1</v>
      </c>
      <c r="E334" s="301" t="n">
        <v>43514</v>
      </c>
      <c r="F334" s="302" t="n">
        <v>5211</v>
      </c>
      <c r="G334" s="300" t="n">
        <v>8365</v>
      </c>
      <c r="H334" s="302" t="n">
        <v>7578</v>
      </c>
      <c r="I334" s="300" t="n">
        <v>10</v>
      </c>
      <c r="J334" s="303">
        <f>+(((G334-F334)-(H334-F334))/(H334-F334))*100</f>
        <v/>
      </c>
      <c r="K334" s="304" t="n"/>
      <c r="L334" s="304" t="n"/>
      <c r="M334" s="304" t="n"/>
      <c r="N334" s="304" t="n"/>
    </row>
    <row r="335" ht="15.75" customHeight="1" s="412">
      <c r="A335" s="300" t="n">
        <v>334</v>
      </c>
      <c r="B335" s="300" t="n">
        <v>334</v>
      </c>
      <c r="C335" s="300" t="n">
        <v>426</v>
      </c>
      <c r="D335" s="300" t="n">
        <v>1</v>
      </c>
      <c r="E335" s="301" t="n">
        <v>43514</v>
      </c>
      <c r="F335" s="302" t="n">
        <v>5171</v>
      </c>
      <c r="G335" s="300" t="n">
        <v>8252</v>
      </c>
      <c r="H335" s="302" t="n">
        <v>7478</v>
      </c>
      <c r="I335" s="300" t="n"/>
      <c r="J335" s="303">
        <f>+(((G335-F335)-(H335-F335))/(H335-F335))*100</f>
        <v/>
      </c>
      <c r="K335" s="304" t="n"/>
      <c r="L335" s="304" t="n"/>
      <c r="M335" s="304" t="n"/>
      <c r="N335" s="304" t="n"/>
    </row>
    <row r="336" ht="15.75" customHeight="1" s="412">
      <c r="A336" s="300" t="n">
        <v>335</v>
      </c>
      <c r="B336" s="300" t="n">
        <v>335</v>
      </c>
      <c r="C336" s="300" t="n">
        <v>428</v>
      </c>
      <c r="D336" s="300" t="n">
        <v>1</v>
      </c>
      <c r="E336" s="301" t="n">
        <v>43514</v>
      </c>
      <c r="F336" s="302" t="n">
        <v>5270</v>
      </c>
      <c r="G336" s="300" t="n">
        <v>7869</v>
      </c>
      <c r="H336" s="302" t="n">
        <v>7062</v>
      </c>
      <c r="I336" s="300" t="n">
        <v>10</v>
      </c>
      <c r="J336" s="303">
        <f>+(((G336-F336)-(H336-F336))/(H336-F336))*100</f>
        <v/>
      </c>
      <c r="K336" s="304" t="n"/>
      <c r="L336" s="304" t="n"/>
      <c r="M336" s="304" t="n"/>
      <c r="N336" s="304" t="n"/>
    </row>
    <row r="337" ht="15.75" customHeight="1" s="412">
      <c r="A337" s="300" t="n">
        <v>336</v>
      </c>
      <c r="B337" s="300" t="n">
        <v>336</v>
      </c>
      <c r="C337" s="300" t="n">
        <v>428</v>
      </c>
      <c r="D337" s="300" t="n">
        <v>1</v>
      </c>
      <c r="E337" s="301" t="n">
        <v>43514</v>
      </c>
      <c r="F337" s="302" t="n">
        <v>5231</v>
      </c>
      <c r="G337" s="300" t="n">
        <v>7904</v>
      </c>
      <c r="H337" s="302" t="n">
        <v>7093</v>
      </c>
      <c r="I337" s="300" t="n"/>
      <c r="J337" s="303">
        <f>+(((G337-F337)-(H337-F337))/(H337-F337))*100</f>
        <v/>
      </c>
      <c r="K337" s="304" t="n"/>
      <c r="L337" s="304" t="n"/>
      <c r="M337" s="304" t="n"/>
      <c r="N337" s="304" t="n"/>
    </row>
    <row r="338" ht="15.75" customHeight="1" s="412">
      <c r="A338" s="300" t="n">
        <v>337</v>
      </c>
      <c r="B338" s="300" t="n">
        <v>337</v>
      </c>
      <c r="C338" s="300" t="n">
        <v>431</v>
      </c>
      <c r="D338" s="300" t="n">
        <v>1</v>
      </c>
      <c r="E338" s="301" t="n">
        <v>43514</v>
      </c>
      <c r="F338" s="302" t="n">
        <v>5274</v>
      </c>
      <c r="G338" s="300" t="n">
        <v>8450</v>
      </c>
      <c r="H338" s="302" t="n">
        <v>7537</v>
      </c>
      <c r="I338" s="300" t="n">
        <v>9</v>
      </c>
      <c r="J338" s="303">
        <f>+(((G338-F338)-(H338-F338))/(H338-F338))*100</f>
        <v/>
      </c>
      <c r="K338" s="304" t="n"/>
      <c r="L338" s="304" t="n"/>
      <c r="M338" s="304" t="n"/>
      <c r="N338" s="304" t="n"/>
    </row>
    <row r="339" ht="15.75" customHeight="1" s="412">
      <c r="A339" s="300" t="n">
        <v>338</v>
      </c>
      <c r="B339" s="300" t="n">
        <v>338</v>
      </c>
      <c r="C339" s="300" t="n">
        <v>431</v>
      </c>
      <c r="D339" s="300" t="n">
        <v>1</v>
      </c>
      <c r="E339" s="301" t="n">
        <v>43514</v>
      </c>
      <c r="F339" s="302" t="n">
        <v>5240</v>
      </c>
      <c r="G339" s="300" t="n">
        <v>8057</v>
      </c>
      <c r="H339" s="302" t="n">
        <v>7252</v>
      </c>
      <c r="I339" s="300" t="n"/>
      <c r="J339" s="303">
        <f>+(((G339-F339)-(H339-F339))/(H339-F339))*100</f>
        <v/>
      </c>
      <c r="K339" s="304" t="n"/>
      <c r="L339" s="304" t="n"/>
      <c r="M339" s="304" t="n"/>
      <c r="N339" s="304" t="n"/>
    </row>
    <row r="340" ht="15.75" customHeight="1" s="412">
      <c r="A340" s="300" t="n">
        <v>339</v>
      </c>
      <c r="B340" s="300" t="n">
        <v>339</v>
      </c>
      <c r="C340" s="300" t="n">
        <v>432</v>
      </c>
      <c r="D340" s="300" t="n">
        <v>1</v>
      </c>
      <c r="E340" s="301" t="n">
        <v>43514</v>
      </c>
      <c r="F340" s="302" t="n">
        <v>5250</v>
      </c>
      <c r="G340" s="300" t="n">
        <v>8627</v>
      </c>
      <c r="H340" s="302" t="n">
        <v>7538</v>
      </c>
      <c r="I340" s="300" t="n">
        <v>10</v>
      </c>
      <c r="J340" s="303">
        <f>+(((G340-F340)-(H340-F340))/(H340-F340))*100</f>
        <v/>
      </c>
      <c r="K340" s="304" t="n"/>
      <c r="L340" s="304" t="n"/>
      <c r="M340" s="304" t="n"/>
      <c r="N340" s="304" t="n"/>
    </row>
    <row r="341" ht="15.75" customHeight="1" s="412">
      <c r="A341" s="300" t="n">
        <v>340</v>
      </c>
      <c r="B341" s="300" t="n">
        <v>340</v>
      </c>
      <c r="C341" s="300" t="n">
        <v>432</v>
      </c>
      <c r="D341" s="300" t="n">
        <v>1</v>
      </c>
      <c r="E341" s="301" t="n">
        <v>43514</v>
      </c>
      <c r="F341" s="302" t="n">
        <v>5215</v>
      </c>
      <c r="G341" s="300" t="n">
        <v>8464</v>
      </c>
      <c r="H341" s="302" t="n">
        <v>7431</v>
      </c>
      <c r="I341" s="300" t="n"/>
      <c r="J341" s="303">
        <f>+(((G341-F341)-(H341-F341))/(H341-F341))*100</f>
        <v/>
      </c>
      <c r="K341" s="304" t="n"/>
      <c r="L341" s="304" t="n"/>
      <c r="M341" s="304" t="n"/>
      <c r="N341" s="304" t="n"/>
    </row>
    <row r="342" ht="15.75" customHeight="1" s="412">
      <c r="A342" s="300" t="n">
        <v>341</v>
      </c>
      <c r="B342" s="300" t="n">
        <v>341</v>
      </c>
      <c r="C342" s="300" t="n">
        <v>433</v>
      </c>
      <c r="D342" s="300" t="n">
        <v>1</v>
      </c>
      <c r="E342" s="301" t="n">
        <v>43514</v>
      </c>
      <c r="F342" s="302" t="n">
        <v>5210</v>
      </c>
      <c r="G342" s="300" t="n">
        <v>8958</v>
      </c>
      <c r="H342" s="302" t="n">
        <v>7639</v>
      </c>
      <c r="I342" s="300" t="n">
        <v>9</v>
      </c>
      <c r="J342" s="303">
        <f>+(((G342-F342)-(H342-F342))/(H342-F342))*100</f>
        <v/>
      </c>
      <c r="K342" s="304" t="n"/>
      <c r="L342" s="304" t="n"/>
      <c r="M342" s="304" t="n"/>
      <c r="N342" s="304" t="n"/>
    </row>
    <row r="343" ht="15.75" customHeight="1" s="412">
      <c r="A343" s="300" t="n">
        <v>342</v>
      </c>
      <c r="B343" s="300" t="n">
        <v>342</v>
      </c>
      <c r="C343" s="300" t="n">
        <v>433</v>
      </c>
      <c r="D343" s="300" t="n">
        <v>1</v>
      </c>
      <c r="E343" s="301" t="n">
        <v>43514</v>
      </c>
      <c r="F343" s="302" t="n">
        <v>5176</v>
      </c>
      <c r="G343" s="300" t="n">
        <v>8884</v>
      </c>
      <c r="H343" s="302" t="n">
        <v>7597</v>
      </c>
      <c r="I343" s="300" t="n"/>
      <c r="J343" s="303">
        <f>+(((G343-F343)-(H343-F343))/(H343-F343))*100</f>
        <v/>
      </c>
      <c r="K343" s="304" t="n"/>
      <c r="L343" s="304" t="n"/>
      <c r="M343" s="304" t="n"/>
      <c r="N343" s="304" t="n"/>
    </row>
    <row r="344" ht="15.75" customHeight="1" s="412">
      <c r="A344" s="300" t="n">
        <v>343</v>
      </c>
      <c r="B344" s="300" t="n">
        <v>343</v>
      </c>
      <c r="C344" s="300" t="n">
        <v>434</v>
      </c>
      <c r="D344" s="300" t="n">
        <v>1</v>
      </c>
      <c r="E344" s="301" t="n">
        <v>43514</v>
      </c>
      <c r="F344" s="302" t="n">
        <v>5238</v>
      </c>
      <c r="G344" s="300" t="n">
        <v>8045</v>
      </c>
      <c r="H344" s="302" t="n">
        <v>7355</v>
      </c>
      <c r="I344" s="300" t="n">
        <v>9</v>
      </c>
      <c r="J344" s="303">
        <f>+(((G344-F344)-(H344-F344))/(H344-F344))*100</f>
        <v/>
      </c>
      <c r="K344" s="304" t="n"/>
      <c r="L344" s="304" t="n"/>
      <c r="M344" s="304" t="n"/>
      <c r="N344" s="304" t="n"/>
    </row>
    <row r="345" ht="15.75" customHeight="1" s="412">
      <c r="A345" s="300" t="n">
        <v>344</v>
      </c>
      <c r="B345" s="300" t="n">
        <v>344</v>
      </c>
      <c r="C345" s="300" t="n">
        <v>434</v>
      </c>
      <c r="D345" s="300" t="n">
        <v>1</v>
      </c>
      <c r="E345" s="301" t="n">
        <v>43514</v>
      </c>
      <c r="F345" s="302" t="n">
        <v>5187</v>
      </c>
      <c r="G345" s="300" t="n">
        <v>7731</v>
      </c>
      <c r="H345" s="302" t="n">
        <v>7079</v>
      </c>
      <c r="I345" s="300" t="n"/>
      <c r="J345" s="303">
        <f>+(((G345-F345)-(H345-F345))/(H345-F345))*100</f>
        <v/>
      </c>
      <c r="K345" s="304" t="n"/>
      <c r="L345" s="304" t="n"/>
      <c r="M345" s="304" t="n"/>
      <c r="N345" s="304" t="n"/>
    </row>
    <row r="346" ht="15.75" customHeight="1" s="412">
      <c r="A346" s="300" t="n">
        <v>345</v>
      </c>
      <c r="B346" s="300" t="n">
        <v>345</v>
      </c>
      <c r="C346" s="300" t="n">
        <v>435</v>
      </c>
      <c r="D346" s="300" t="n">
        <v>1</v>
      </c>
      <c r="E346" s="301" t="n">
        <v>43514</v>
      </c>
      <c r="F346" s="302" t="n">
        <v>5214</v>
      </c>
      <c r="G346" s="300" t="n">
        <v>8231</v>
      </c>
      <c r="H346" s="302" t="n">
        <v>7342</v>
      </c>
      <c r="I346" s="300" t="n">
        <v>10</v>
      </c>
      <c r="J346" s="303">
        <f>+(((G346-F346)-(H346-F346))/(H346-F346))*100</f>
        <v/>
      </c>
      <c r="K346" s="304" t="n"/>
      <c r="L346" s="304" t="n"/>
      <c r="M346" s="304" t="n"/>
      <c r="N346" s="304" t="n"/>
    </row>
    <row r="347" ht="15.75" customHeight="1" s="412">
      <c r="A347" s="300" t="n">
        <v>346</v>
      </c>
      <c r="B347" s="300" t="n">
        <v>346</v>
      </c>
      <c r="C347" s="300" t="n">
        <v>435</v>
      </c>
      <c r="D347" s="300" t="n">
        <v>1</v>
      </c>
      <c r="E347" s="301" t="n">
        <v>43514</v>
      </c>
      <c r="F347" s="302" t="n">
        <v>5254</v>
      </c>
      <c r="G347" s="300" t="n">
        <v>8494</v>
      </c>
      <c r="H347" s="302" t="n">
        <v>7472</v>
      </c>
      <c r="I347" s="300" t="n"/>
      <c r="J347" s="303">
        <f>+(((G347-F347)-(H347-F347))/(H347-F347))*100</f>
        <v/>
      </c>
      <c r="K347" s="304" t="n"/>
      <c r="L347" s="304" t="n"/>
      <c r="M347" s="304" t="n"/>
      <c r="N347" s="304" t="n"/>
    </row>
    <row r="348" ht="15.75" customHeight="1" s="412">
      <c r="A348" s="300" t="n">
        <v>347</v>
      </c>
      <c r="B348" s="300" t="n">
        <v>347</v>
      </c>
      <c r="C348" s="300" t="n">
        <v>436</v>
      </c>
      <c r="D348" s="300" t="n">
        <v>1</v>
      </c>
      <c r="E348" s="301" t="n">
        <v>43514</v>
      </c>
      <c r="F348" s="302" t="n">
        <v>5189</v>
      </c>
      <c r="G348" s="300" t="n">
        <v>8200</v>
      </c>
      <c r="H348" s="302" t="n">
        <v>7180</v>
      </c>
      <c r="I348" s="300" t="n">
        <v>9</v>
      </c>
      <c r="J348" s="303">
        <f>+(((G348-F348)-(H348-F348))/(H348-F348))*100</f>
        <v/>
      </c>
      <c r="K348" s="304" t="n"/>
      <c r="L348" s="304" t="n"/>
      <c r="M348" s="304" t="n"/>
      <c r="N348" s="304" t="n"/>
    </row>
    <row r="349" ht="15.75" customHeight="1" s="412">
      <c r="A349" s="300" t="n">
        <v>348</v>
      </c>
      <c r="B349" s="300" t="n">
        <v>348</v>
      </c>
      <c r="C349" s="300" t="n">
        <v>436</v>
      </c>
      <c r="D349" s="300" t="n">
        <v>1</v>
      </c>
      <c r="E349" s="301" t="n">
        <v>43514</v>
      </c>
      <c r="F349" s="302" t="n">
        <v>5195</v>
      </c>
      <c r="G349" s="300" t="n">
        <v>8188</v>
      </c>
      <c r="H349" s="302" t="n">
        <v>7169</v>
      </c>
      <c r="I349" s="300" t="n"/>
      <c r="J349" s="303">
        <f>+(((G349-F349)-(H349-F349))/(H349-F349))*100</f>
        <v/>
      </c>
      <c r="K349" s="304" t="n"/>
      <c r="L349" s="304" t="n"/>
      <c r="M349" s="304" t="n"/>
      <c r="N349" s="304" t="n"/>
    </row>
    <row r="350" ht="15.75" customHeight="1" s="412">
      <c r="A350" s="300" t="n">
        <v>349</v>
      </c>
      <c r="B350" s="300" t="n">
        <v>349</v>
      </c>
      <c r="C350" s="300" t="n">
        <v>437</v>
      </c>
      <c r="D350" s="300" t="n">
        <v>1</v>
      </c>
      <c r="E350" s="301" t="n">
        <v>43514</v>
      </c>
      <c r="F350" s="302" t="n">
        <v>5210</v>
      </c>
      <c r="G350" s="300" t="n">
        <v>9291</v>
      </c>
      <c r="H350" s="302" t="n">
        <v>8059</v>
      </c>
      <c r="I350" s="300" t="n">
        <v>10</v>
      </c>
      <c r="J350" s="303">
        <f>+(((G350-F350)-(H350-F350))/(H350-F350))*100</f>
        <v/>
      </c>
      <c r="K350" s="304" t="n"/>
      <c r="L350" s="304" t="n"/>
      <c r="M350" s="304" t="n"/>
      <c r="N350" s="304" t="n"/>
    </row>
    <row r="351" ht="15.75" customHeight="1" s="412">
      <c r="A351" s="300" t="n">
        <v>350</v>
      </c>
      <c r="B351" s="300" t="n">
        <v>350</v>
      </c>
      <c r="C351" s="300" t="n">
        <v>437</v>
      </c>
      <c r="D351" s="300" t="n">
        <v>1</v>
      </c>
      <c r="E351" s="301" t="n">
        <v>43514</v>
      </c>
      <c r="F351" s="302" t="n">
        <v>5208</v>
      </c>
      <c r="G351" s="300" t="n">
        <v>9159</v>
      </c>
      <c r="H351" s="302" t="n">
        <v>7950</v>
      </c>
      <c r="I351" s="300" t="n"/>
      <c r="J351" s="303">
        <f>+(((G351-F351)-(H351-F351))/(H351-F351))*100</f>
        <v/>
      </c>
      <c r="K351" s="304" t="n"/>
      <c r="L351" s="304" t="n"/>
      <c r="M351" s="304" t="n"/>
      <c r="N351" s="304" t="n"/>
    </row>
    <row r="352" ht="15.75" customHeight="1" s="412">
      <c r="A352" s="300" t="n">
        <v>351</v>
      </c>
      <c r="B352" s="300" t="n">
        <v>1</v>
      </c>
      <c r="C352" s="300" t="n">
        <v>439</v>
      </c>
      <c r="D352" s="300" t="n">
        <v>1</v>
      </c>
      <c r="E352" s="301" t="n">
        <v>43514</v>
      </c>
      <c r="F352" s="302" t="n">
        <v>5301</v>
      </c>
      <c r="G352" s="300" t="n">
        <v>7411</v>
      </c>
      <c r="H352" s="302" t="n">
        <v>6899</v>
      </c>
      <c r="I352" s="300" t="n">
        <v>9</v>
      </c>
      <c r="J352" s="303">
        <f>+(((G352-F352)-(H352-F352))/(H352-F352))*100</f>
        <v/>
      </c>
      <c r="K352" s="304" t="n"/>
      <c r="L352" s="304" t="n"/>
      <c r="M352" s="304" t="n"/>
      <c r="N352" s="304" t="n"/>
    </row>
    <row r="353" ht="15.75" customHeight="1" s="412">
      <c r="A353" s="300" t="n">
        <v>352</v>
      </c>
      <c r="B353" s="300" t="n">
        <v>2</v>
      </c>
      <c r="C353" s="300" t="n">
        <v>439</v>
      </c>
      <c r="D353" s="300" t="n">
        <v>1</v>
      </c>
      <c r="E353" s="301" t="n">
        <v>43514</v>
      </c>
      <c r="F353" s="302" t="n">
        <v>5190</v>
      </c>
      <c r="G353" s="300" t="n">
        <v>7120</v>
      </c>
      <c r="H353" s="302" t="n">
        <v>6643</v>
      </c>
      <c r="I353" s="300" t="n"/>
      <c r="J353" s="303">
        <f>+(((G353-F353)-(H353-F353))/(H353-F353))*100</f>
        <v/>
      </c>
      <c r="K353" s="304" t="n"/>
      <c r="L353" s="304" t="n"/>
      <c r="M353" s="304" t="n"/>
      <c r="N353" s="304" t="n"/>
    </row>
    <row r="354" ht="15.75" customHeight="1" s="412">
      <c r="A354" s="300" t="n">
        <v>353</v>
      </c>
      <c r="B354" s="300" t="n">
        <v>3</v>
      </c>
      <c r="C354" s="300" t="n">
        <v>441</v>
      </c>
      <c r="D354" s="300" t="n">
        <v>1</v>
      </c>
      <c r="E354" s="301" t="n">
        <v>43514</v>
      </c>
      <c r="F354" s="302" t="n">
        <v>5258</v>
      </c>
      <c r="G354" s="300" t="n">
        <v>8606</v>
      </c>
      <c r="H354" s="302" t="n">
        <v>7929</v>
      </c>
      <c r="I354" s="300" t="n">
        <v>10</v>
      </c>
      <c r="J354" s="303">
        <f>+(((G354-F354)-(H354-F354))/(H354-F354))*100</f>
        <v/>
      </c>
      <c r="K354" s="304" t="n"/>
      <c r="L354" s="304" t="n"/>
      <c r="M354" s="304" t="n"/>
      <c r="N354" s="304" t="n"/>
    </row>
    <row r="355" ht="15.75" customHeight="1" s="412">
      <c r="A355" s="300" t="n">
        <v>354</v>
      </c>
      <c r="B355" s="300" t="n">
        <v>4</v>
      </c>
      <c r="C355" s="300" t="n">
        <v>441</v>
      </c>
      <c r="D355" s="300" t="n">
        <v>1</v>
      </c>
      <c r="E355" s="301" t="n">
        <v>43514</v>
      </c>
      <c r="F355" s="302" t="n">
        <v>5259</v>
      </c>
      <c r="G355" s="300" t="n">
        <v>8619</v>
      </c>
      <c r="H355" s="302" t="n">
        <v>7920</v>
      </c>
      <c r="I355" s="300" t="n"/>
      <c r="J355" s="303">
        <f>+(((G355-F355)-(H355-F355))/(H355-F355))*100</f>
        <v/>
      </c>
      <c r="K355" s="304" t="n"/>
      <c r="L355" s="304" t="n"/>
      <c r="M355" s="304" t="n"/>
      <c r="N355" s="304" t="n"/>
    </row>
    <row r="356" ht="15.75" customHeight="1" s="412">
      <c r="A356" s="300" t="n">
        <v>355</v>
      </c>
      <c r="B356" s="300" t="n">
        <v>5</v>
      </c>
      <c r="C356" s="300" t="n">
        <v>442</v>
      </c>
      <c r="D356" s="300" t="n">
        <v>1</v>
      </c>
      <c r="E356" s="301" t="n">
        <v>43514</v>
      </c>
      <c r="F356" s="302" t="n">
        <v>5236</v>
      </c>
      <c r="G356" s="300" t="n">
        <v>7820</v>
      </c>
      <c r="H356" s="302" t="n">
        <v>7299</v>
      </c>
      <c r="I356" s="300" t="n">
        <v>12</v>
      </c>
      <c r="J356" s="303">
        <f>+(((G356-F356)-(H356-F356))/(H356-F356))*100</f>
        <v/>
      </c>
      <c r="K356" s="304" t="n"/>
      <c r="L356" s="304" t="n"/>
      <c r="M356" s="304" t="n"/>
      <c r="N356" s="304" t="n"/>
    </row>
    <row r="357" ht="15.75" customHeight="1" s="412">
      <c r="A357" s="300" t="n">
        <v>356</v>
      </c>
      <c r="B357" s="300" t="n">
        <v>6</v>
      </c>
      <c r="C357" s="300" t="n">
        <v>442</v>
      </c>
      <c r="D357" s="300" t="n">
        <v>1</v>
      </c>
      <c r="E357" s="301" t="n">
        <v>43514</v>
      </c>
      <c r="F357" s="302" t="n">
        <v>5259</v>
      </c>
      <c r="G357" s="300" t="n">
        <v>7796</v>
      </c>
      <c r="H357" s="302" t="n">
        <v>7325</v>
      </c>
      <c r="I357" s="300" t="n"/>
      <c r="J357" s="303">
        <f>+(((G357-F357)-(H357-F357))/(H357-F357))*100</f>
        <v/>
      </c>
      <c r="K357" s="304" t="n"/>
      <c r="L357" s="304" t="n"/>
      <c r="M357" s="304" t="n"/>
      <c r="N357" s="304" t="n"/>
    </row>
    <row r="358" ht="15.75" customHeight="1" s="412">
      <c r="A358" s="300" t="n">
        <v>357</v>
      </c>
      <c r="B358" s="300" t="n">
        <v>7</v>
      </c>
      <c r="C358" s="300" t="n">
        <v>443</v>
      </c>
      <c r="D358" s="300" t="n">
        <v>1</v>
      </c>
      <c r="E358" s="301" t="n">
        <v>43514</v>
      </c>
      <c r="F358" s="302" t="n">
        <v>5232</v>
      </c>
      <c r="G358" s="300" t="n">
        <v>7464</v>
      </c>
      <c r="H358" s="302" t="n">
        <v>7076</v>
      </c>
      <c r="I358" s="300" t="n">
        <v>10</v>
      </c>
      <c r="J358" s="303">
        <f>+(((G358-F358)-(H358-F358))/(H358-F358))*100</f>
        <v/>
      </c>
      <c r="K358" s="304" t="n"/>
      <c r="L358" s="304" t="n"/>
      <c r="M358" s="304" t="n"/>
      <c r="N358" s="304" t="n"/>
    </row>
    <row r="359" ht="15.75" customHeight="1" s="412">
      <c r="A359" s="300" t="n">
        <v>358</v>
      </c>
      <c r="B359" s="300" t="n">
        <v>8</v>
      </c>
      <c r="C359" s="300" t="n">
        <v>443</v>
      </c>
      <c r="D359" s="300" t="n">
        <v>1</v>
      </c>
      <c r="E359" s="301" t="n">
        <v>43514</v>
      </c>
      <c r="F359" s="302" t="n">
        <v>5221</v>
      </c>
      <c r="G359" s="300" t="n">
        <v>7396</v>
      </c>
      <c r="H359" s="302" t="n">
        <v>7033</v>
      </c>
      <c r="I359" s="300" t="n"/>
      <c r="J359" s="303">
        <f>+(((G359-F359)-(H359-F359))/(H359-F359))*100</f>
        <v/>
      </c>
      <c r="K359" s="304" t="n"/>
      <c r="L359" s="304" t="n"/>
      <c r="M359" s="304" t="n"/>
      <c r="N359" s="304" t="n"/>
    </row>
    <row r="360" ht="15.75" customHeight="1" s="412">
      <c r="A360" s="300" t="n">
        <v>359</v>
      </c>
      <c r="B360" s="300" t="n">
        <v>9</v>
      </c>
      <c r="C360" s="300" t="n">
        <v>447</v>
      </c>
      <c r="D360" s="300" t="n">
        <v>1</v>
      </c>
      <c r="E360" s="301" t="n">
        <v>43514</v>
      </c>
      <c r="F360" s="302" t="n">
        <v>5188</v>
      </c>
      <c r="G360" s="300" t="n">
        <v>8289</v>
      </c>
      <c r="H360" s="302" t="n">
        <v>7665</v>
      </c>
      <c r="I360" s="300" t="n">
        <v>9</v>
      </c>
      <c r="J360" s="303">
        <f>+(((G360-F360)-(H360-F360))/(H360-F360))*100</f>
        <v/>
      </c>
      <c r="K360" s="304" t="n"/>
      <c r="L360" s="304" t="n"/>
      <c r="M360" s="304" t="n"/>
      <c r="N360" s="304" t="n"/>
    </row>
    <row r="361" ht="15.75" customHeight="1" s="412">
      <c r="A361" s="300" t="n">
        <v>360</v>
      </c>
      <c r="B361" s="300" t="n">
        <v>10</v>
      </c>
      <c r="C361" s="300" t="n">
        <v>447</v>
      </c>
      <c r="D361" s="300" t="n">
        <v>1</v>
      </c>
      <c r="E361" s="301" t="n">
        <v>43514</v>
      </c>
      <c r="F361" s="302" t="n">
        <v>5232</v>
      </c>
      <c r="G361" s="300" t="n">
        <v>9033</v>
      </c>
      <c r="H361" s="302" t="n">
        <v>8235</v>
      </c>
      <c r="I361" s="300" t="n"/>
      <c r="J361" s="303">
        <f>+(((G361-F361)-(H361-F361))/(H361-F361))*100</f>
        <v/>
      </c>
      <c r="K361" s="304" t="n"/>
      <c r="L361" s="304" t="n"/>
      <c r="M361" s="304" t="n"/>
      <c r="N361" s="304" t="n"/>
    </row>
    <row r="362" ht="15.75" customHeight="1" s="412">
      <c r="A362" s="300" t="n">
        <v>361</v>
      </c>
      <c r="B362" s="300" t="n">
        <v>11</v>
      </c>
      <c r="C362" s="300" t="n">
        <v>448</v>
      </c>
      <c r="D362" s="300" t="n">
        <v>1</v>
      </c>
      <c r="E362" s="301" t="n">
        <v>43514</v>
      </c>
      <c r="F362" s="302" t="n">
        <v>5213</v>
      </c>
      <c r="G362" s="300" t="n">
        <v>8488</v>
      </c>
      <c r="H362" s="302" t="n">
        <v>7819</v>
      </c>
      <c r="I362" s="300" t="n">
        <v>9</v>
      </c>
      <c r="J362" s="303">
        <f>+(((G362-F362)-(H362-F362))/(H362-F362))*100</f>
        <v/>
      </c>
      <c r="K362" s="304" t="n"/>
      <c r="L362" s="304" t="n"/>
      <c r="M362" s="304" t="n"/>
      <c r="N362" s="304" t="n"/>
    </row>
    <row r="363" ht="15.75" customHeight="1" s="412">
      <c r="A363" s="300" t="n">
        <v>362</v>
      </c>
      <c r="B363" s="300" t="n">
        <v>12</v>
      </c>
      <c r="C363" s="300" t="n">
        <v>448</v>
      </c>
      <c r="D363" s="300" t="n">
        <v>1</v>
      </c>
      <c r="E363" s="301" t="n">
        <v>43514</v>
      </c>
      <c r="F363" s="302" t="n">
        <v>5232</v>
      </c>
      <c r="G363" s="300" t="n">
        <v>8242</v>
      </c>
      <c r="H363" s="302" t="n">
        <v>7643</v>
      </c>
      <c r="I363" s="300" t="n"/>
      <c r="J363" s="303">
        <f>+(((G363-F363)-(H363-F363))/(H363-F363))*100</f>
        <v/>
      </c>
      <c r="K363" s="304" t="n"/>
      <c r="L363" s="304" t="n"/>
      <c r="M363" s="304" t="n"/>
      <c r="N363" s="304" t="n"/>
    </row>
    <row r="364" ht="15.75" customHeight="1" s="412">
      <c r="A364" s="300" t="n">
        <v>363</v>
      </c>
      <c r="B364" s="300" t="n">
        <v>13</v>
      </c>
      <c r="C364" s="300" t="n">
        <v>449</v>
      </c>
      <c r="D364" s="300" t="n">
        <v>1</v>
      </c>
      <c r="E364" s="301" t="n">
        <v>43514</v>
      </c>
      <c r="F364" s="302" t="n">
        <v>5314</v>
      </c>
      <c r="G364" s="300" t="n">
        <v>8202</v>
      </c>
      <c r="H364" s="302" t="n">
        <v>7594</v>
      </c>
      <c r="I364" s="300" t="n">
        <v>9</v>
      </c>
      <c r="J364" s="303">
        <f>+(((G364-F364)-(H364-F364))/(H364-F364))*100</f>
        <v/>
      </c>
      <c r="K364" s="304" t="n"/>
      <c r="L364" s="304" t="n"/>
      <c r="M364" s="304" t="n"/>
      <c r="N364" s="304" t="n"/>
    </row>
    <row r="365" ht="15.75" customHeight="1" s="412">
      <c r="A365" s="300" t="n">
        <v>364</v>
      </c>
      <c r="B365" s="300" t="n">
        <v>14</v>
      </c>
      <c r="C365" s="300" t="n">
        <v>449</v>
      </c>
      <c r="D365" s="300" t="n">
        <v>1</v>
      </c>
      <c r="E365" s="301" t="n">
        <v>43514</v>
      </c>
      <c r="F365" s="302" t="n">
        <v>5249</v>
      </c>
      <c r="G365" s="300" t="n">
        <v>8015</v>
      </c>
      <c r="H365" s="302" t="n">
        <v>7450</v>
      </c>
      <c r="I365" s="300" t="n"/>
      <c r="J365" s="303">
        <f>+(((G365-F365)-(H365-F365))/(H365-F365))*100</f>
        <v/>
      </c>
      <c r="K365" s="304" t="n"/>
      <c r="L365" s="304" t="n"/>
      <c r="M365" s="304" t="n"/>
      <c r="N365" s="304" t="n"/>
    </row>
    <row r="366" ht="15.75" customHeight="1" s="412">
      <c r="A366" s="300" t="n">
        <v>365</v>
      </c>
      <c r="B366" s="300" t="n">
        <v>15</v>
      </c>
      <c r="C366" s="300" t="n">
        <v>450</v>
      </c>
      <c r="D366" s="300" t="n">
        <v>1</v>
      </c>
      <c r="E366" s="301" t="n">
        <v>43514</v>
      </c>
      <c r="F366" s="302" t="n">
        <v>5231</v>
      </c>
      <c r="G366" s="300" t="n">
        <v>7543</v>
      </c>
      <c r="H366" s="302" t="n">
        <v>6993</v>
      </c>
      <c r="I366" s="300" t="n">
        <v>9</v>
      </c>
      <c r="J366" s="303">
        <f>+(((G366-F366)-(H366-F366))/(H366-F366))*100</f>
        <v/>
      </c>
      <c r="K366" s="304" t="n"/>
      <c r="L366" s="304" t="n"/>
      <c r="M366" s="304" t="n"/>
      <c r="N366" s="304" t="n"/>
    </row>
    <row r="367" ht="15.75" customHeight="1" s="412">
      <c r="A367" s="300" t="n">
        <v>366</v>
      </c>
      <c r="B367" s="300" t="n">
        <v>16</v>
      </c>
      <c r="C367" s="300" t="n">
        <v>450</v>
      </c>
      <c r="D367" s="300" t="n">
        <v>1</v>
      </c>
      <c r="E367" s="301" t="n">
        <v>43514</v>
      </c>
      <c r="F367" s="302" t="n">
        <v>5280</v>
      </c>
      <c r="G367" s="300" t="n">
        <v>7510</v>
      </c>
      <c r="H367" s="302" t="n">
        <v>6975</v>
      </c>
      <c r="I367" s="300" t="n"/>
      <c r="J367" s="303">
        <f>+(((G367-F367)-(H367-F367))/(H367-F367))*100</f>
        <v/>
      </c>
      <c r="K367" s="304" t="n"/>
      <c r="L367" s="304" t="n"/>
      <c r="M367" s="304" t="n"/>
      <c r="N367" s="304" t="n"/>
    </row>
    <row r="368" ht="15.75" customHeight="1" s="412">
      <c r="A368" s="300" t="n">
        <v>367</v>
      </c>
      <c r="B368" s="300" t="n">
        <v>17</v>
      </c>
      <c r="C368" s="300" t="n">
        <v>451</v>
      </c>
      <c r="D368" s="300" t="n">
        <v>1</v>
      </c>
      <c r="E368" s="301" t="n">
        <v>43514</v>
      </c>
      <c r="F368" s="302" t="n">
        <v>5275</v>
      </c>
      <c r="G368" s="300" t="n">
        <v>8512</v>
      </c>
      <c r="H368" s="302" t="n">
        <v>7682</v>
      </c>
      <c r="I368" s="300" t="n">
        <v>12</v>
      </c>
      <c r="J368" s="303">
        <f>+(((G368-F368)-(H368-F368))/(H368-F368))*100</f>
        <v/>
      </c>
      <c r="K368" s="304" t="n"/>
      <c r="L368" s="304" t="n"/>
      <c r="M368" s="304" t="n"/>
      <c r="N368" s="304" t="n"/>
    </row>
    <row r="369" ht="15.75" customHeight="1" s="412">
      <c r="A369" s="300" t="n">
        <v>368</v>
      </c>
      <c r="B369" s="300" t="n">
        <v>18</v>
      </c>
      <c r="C369" s="300" t="n">
        <v>451</v>
      </c>
      <c r="D369" s="300" t="n">
        <v>1</v>
      </c>
      <c r="E369" s="301" t="n">
        <v>43514</v>
      </c>
      <c r="F369" s="302" t="n">
        <v>5205</v>
      </c>
      <c r="G369" s="300" t="n">
        <v>8416</v>
      </c>
      <c r="H369" s="302" t="n">
        <v>7606</v>
      </c>
      <c r="I369" s="300" t="n"/>
      <c r="J369" s="303">
        <f>+(((G369-F369)-(H369-F369))/(H369-F369))*100</f>
        <v/>
      </c>
      <c r="K369" s="304" t="n"/>
      <c r="L369" s="304" t="n"/>
      <c r="M369" s="304" t="n"/>
      <c r="N369" s="304" t="n"/>
    </row>
    <row r="370" ht="15.75" customHeight="1" s="412">
      <c r="A370" s="300" t="n">
        <v>369</v>
      </c>
      <c r="B370" s="300" t="n">
        <v>19</v>
      </c>
      <c r="C370" s="300" t="n">
        <v>452</v>
      </c>
      <c r="D370" s="300" t="n">
        <v>1</v>
      </c>
      <c r="E370" s="301" t="n">
        <v>43514</v>
      </c>
      <c r="F370" s="302" t="n">
        <v>5229</v>
      </c>
      <c r="G370" s="300" t="n">
        <v>7612</v>
      </c>
      <c r="H370" s="302" t="n">
        <v>7240</v>
      </c>
      <c r="I370" s="300" t="n">
        <v>9</v>
      </c>
      <c r="J370" s="303">
        <f>+(((G370-F370)-(H370-F370))/(H370-F370))*100</f>
        <v/>
      </c>
      <c r="K370" s="304" t="n"/>
      <c r="L370" s="304" t="n"/>
      <c r="M370" s="304" t="n"/>
      <c r="N370" s="304" t="n"/>
    </row>
    <row r="371" ht="15.75" customHeight="1" s="412">
      <c r="A371" s="300" t="n">
        <v>370</v>
      </c>
      <c r="B371" s="300" t="n">
        <v>20</v>
      </c>
      <c r="C371" s="300" t="n">
        <v>452</v>
      </c>
      <c r="D371" s="300" t="n">
        <v>1</v>
      </c>
      <c r="E371" s="301" t="n">
        <v>43514</v>
      </c>
      <c r="F371" s="302" t="n">
        <v>5190</v>
      </c>
      <c r="G371" s="300" t="n">
        <v>7365</v>
      </c>
      <c r="H371" s="302" t="n">
        <v>7028</v>
      </c>
      <c r="I371" s="300" t="n"/>
      <c r="J371" s="303">
        <f>+(((G371-F371)-(H371-F371))/(H371-F371))*100</f>
        <v/>
      </c>
      <c r="K371" s="304" t="n"/>
      <c r="L371" s="304" t="n"/>
      <c r="M371" s="304" t="n"/>
      <c r="N371" s="304" t="n"/>
    </row>
    <row r="372" ht="15.75" customHeight="1" s="412">
      <c r="A372" s="300" t="n">
        <v>371</v>
      </c>
      <c r="B372" s="300" t="n">
        <v>21</v>
      </c>
      <c r="C372" s="300" t="n">
        <v>453</v>
      </c>
      <c r="D372" s="300" t="n">
        <v>1</v>
      </c>
      <c r="E372" s="301" t="n">
        <v>43514</v>
      </c>
      <c r="F372" s="302" t="n">
        <v>5224</v>
      </c>
      <c r="G372" s="300" t="n">
        <v>8747</v>
      </c>
      <c r="H372" s="302" t="n">
        <v>7962</v>
      </c>
      <c r="I372" s="300" t="n">
        <v>8</v>
      </c>
      <c r="J372" s="303">
        <f>+(((G372-F372)-(H372-F372))/(H372-F372))*100</f>
        <v/>
      </c>
      <c r="K372" s="304" t="n"/>
      <c r="L372" s="304" t="n"/>
      <c r="M372" s="304" t="n"/>
      <c r="N372" s="304" t="n"/>
    </row>
    <row r="373" ht="15.75" customHeight="1" s="412">
      <c r="A373" s="300" t="n">
        <v>372</v>
      </c>
      <c r="B373" s="300" t="n">
        <v>22</v>
      </c>
      <c r="C373" s="300" t="n">
        <v>453</v>
      </c>
      <c r="D373" s="300" t="n">
        <v>1</v>
      </c>
      <c r="E373" s="301" t="n">
        <v>43514</v>
      </c>
      <c r="F373" s="302" t="n">
        <v>5276</v>
      </c>
      <c r="G373" s="300" t="n">
        <v>8496</v>
      </c>
      <c r="H373" s="302" t="n">
        <v>7764</v>
      </c>
      <c r="I373" s="300" t="n"/>
      <c r="J373" s="303">
        <f>+(((G373-F373)-(H373-F373))/(H373-F373))*100</f>
        <v/>
      </c>
      <c r="K373" s="304" t="n"/>
      <c r="L373" s="304" t="n"/>
      <c r="M373" s="304" t="n"/>
      <c r="N373" s="304" t="n"/>
    </row>
    <row r="374" ht="15.75" customHeight="1" s="412">
      <c r="A374" s="300" t="n">
        <v>373</v>
      </c>
      <c r="B374" s="300" t="n">
        <v>23</v>
      </c>
      <c r="C374" s="300" t="n">
        <v>454</v>
      </c>
      <c r="D374" s="300" t="n">
        <v>1</v>
      </c>
      <c r="E374" s="301" t="n">
        <v>43514</v>
      </c>
      <c r="F374" s="302" t="n">
        <v>5261</v>
      </c>
      <c r="G374" s="300" t="n">
        <v>8118</v>
      </c>
      <c r="H374" s="302" t="n">
        <v>7448</v>
      </c>
      <c r="I374" s="300" t="n">
        <v>11</v>
      </c>
      <c r="J374" s="303">
        <f>+(((G374-F374)-(H374-F374))/(H374-F374))*100</f>
        <v/>
      </c>
      <c r="K374" s="304" t="n"/>
      <c r="L374" s="304" t="n"/>
      <c r="M374" s="304" t="n"/>
      <c r="N374" s="304" t="n"/>
    </row>
    <row r="375" ht="15.75" customHeight="1" s="412">
      <c r="A375" s="300" t="n">
        <v>374</v>
      </c>
      <c r="B375" s="300" t="n">
        <v>24</v>
      </c>
      <c r="C375" s="300" t="n">
        <v>454</v>
      </c>
      <c r="D375" s="300" t="n">
        <v>1</v>
      </c>
      <c r="E375" s="301" t="n">
        <v>43514</v>
      </c>
      <c r="F375" s="302" t="n">
        <v>5196</v>
      </c>
      <c r="G375" s="300" t="n">
        <v>7891</v>
      </c>
      <c r="H375" s="302" t="n">
        <v>7254</v>
      </c>
      <c r="I375" s="300" t="n"/>
      <c r="J375" s="303">
        <f>+(((G375-F375)-(H375-F375))/(H375-F375))*100</f>
        <v/>
      </c>
      <c r="K375" s="304" t="n"/>
      <c r="L375" s="304" t="n"/>
      <c r="M375" s="304" t="n"/>
      <c r="N375" s="304" t="n"/>
    </row>
    <row r="376" ht="15.75" customHeight="1" s="412">
      <c r="A376" s="300" t="n">
        <v>375</v>
      </c>
      <c r="B376" s="300" t="n">
        <v>25</v>
      </c>
      <c r="C376" s="300" t="n">
        <v>456</v>
      </c>
      <c r="D376" s="300" t="n">
        <v>1</v>
      </c>
      <c r="E376" s="301" t="n">
        <v>43514</v>
      </c>
      <c r="F376" s="302" t="n">
        <v>5238</v>
      </c>
      <c r="G376" s="300" t="n">
        <v>10179</v>
      </c>
      <c r="H376" s="302" t="n">
        <v>8613</v>
      </c>
      <c r="I376" s="300" t="n">
        <v>10</v>
      </c>
      <c r="J376" s="303">
        <f>+(((G376-F376)-(H376-F376))/(H376-F376))*100</f>
        <v/>
      </c>
      <c r="K376" s="304" t="n"/>
      <c r="L376" s="304" t="n"/>
      <c r="M376" s="304" t="n"/>
      <c r="N376" s="304" t="n"/>
    </row>
    <row r="377" ht="15.75" customHeight="1" s="412">
      <c r="A377" s="300" t="n">
        <v>376</v>
      </c>
      <c r="B377" s="300" t="n">
        <v>26</v>
      </c>
      <c r="C377" s="300" t="n">
        <v>456</v>
      </c>
      <c r="D377" s="300" t="n">
        <v>1</v>
      </c>
      <c r="E377" s="301" t="n">
        <v>43514</v>
      </c>
      <c r="F377" s="302" t="n">
        <v>5207</v>
      </c>
      <c r="G377" s="300" t="n">
        <v>9918</v>
      </c>
      <c r="H377" s="302" t="n">
        <v>8396</v>
      </c>
      <c r="I377" s="300" t="n"/>
      <c r="J377" s="303">
        <f>+(((G377-F377)-(H377-F377))/(H377-F377))*100</f>
        <v/>
      </c>
      <c r="K377" s="304" t="n"/>
      <c r="L377" s="304" t="n"/>
      <c r="M377" s="304" t="n"/>
      <c r="N377" s="304" t="n"/>
    </row>
    <row r="378" ht="15.75" customHeight="1" s="412">
      <c r="A378" s="300" t="n">
        <v>377</v>
      </c>
      <c r="B378" s="300" t="n">
        <v>27</v>
      </c>
      <c r="C378" s="300" t="n">
        <v>457</v>
      </c>
      <c r="D378" s="300" t="n">
        <v>1</v>
      </c>
      <c r="E378" s="301" t="n">
        <v>43514</v>
      </c>
      <c r="F378" s="302" t="n">
        <v>5236</v>
      </c>
      <c r="G378" s="300" t="n">
        <v>8872</v>
      </c>
      <c r="H378" s="302" t="n">
        <v>7947</v>
      </c>
      <c r="I378" s="300" t="n">
        <v>10</v>
      </c>
      <c r="J378" s="303">
        <f>+(((G378-F378)-(H378-F378))/(H378-F378))*100</f>
        <v/>
      </c>
      <c r="K378" s="304" t="n"/>
      <c r="L378" s="304" t="n"/>
      <c r="M378" s="304" t="n"/>
      <c r="N378" s="304" t="n"/>
    </row>
    <row r="379" ht="15.75" customHeight="1" s="412">
      <c r="A379" s="300" t="n">
        <v>378</v>
      </c>
      <c r="B379" s="300" t="n">
        <v>28</v>
      </c>
      <c r="C379" s="300" t="n">
        <v>457</v>
      </c>
      <c r="D379" s="300" t="n">
        <v>1</v>
      </c>
      <c r="E379" s="301" t="n">
        <v>43514</v>
      </c>
      <c r="F379" s="302" t="n">
        <v>5216</v>
      </c>
      <c r="G379" s="300" t="n">
        <v>9152</v>
      </c>
      <c r="H379" s="302" t="n">
        <v>8115</v>
      </c>
      <c r="I379" s="300" t="n"/>
      <c r="J379" s="303">
        <f>+(((G379-F379)-(H379-F379))/(H379-F379))*100</f>
        <v/>
      </c>
      <c r="K379" s="304" t="n"/>
      <c r="L379" s="304" t="n"/>
      <c r="M379" s="304" t="n"/>
      <c r="N379" s="304" t="n"/>
    </row>
    <row r="380" ht="15.75" customHeight="1" s="412">
      <c r="A380" s="300" t="n">
        <v>379</v>
      </c>
      <c r="B380" s="300" t="n">
        <v>29</v>
      </c>
      <c r="C380" s="300" t="n">
        <v>458</v>
      </c>
      <c r="D380" s="300" t="n">
        <v>1</v>
      </c>
      <c r="E380" s="301" t="n">
        <v>43514</v>
      </c>
      <c r="F380" s="302" t="n">
        <v>5292</v>
      </c>
      <c r="G380" s="300" t="n">
        <v>8566</v>
      </c>
      <c r="H380" s="302" t="n">
        <v>7739</v>
      </c>
      <c r="I380" s="300" t="n">
        <v>10</v>
      </c>
      <c r="J380" s="303">
        <f>+(((G380-F380)-(H380-F380))/(H380-F380))*100</f>
        <v/>
      </c>
      <c r="K380" s="304" t="n"/>
      <c r="L380" s="304" t="n"/>
      <c r="M380" s="304" t="n"/>
      <c r="N380" s="304" t="n"/>
    </row>
    <row r="381" ht="15.75" customHeight="1" s="412">
      <c r="A381" s="300" t="n">
        <v>380</v>
      </c>
      <c r="B381" s="300" t="n">
        <v>30</v>
      </c>
      <c r="C381" s="300" t="n">
        <v>458</v>
      </c>
      <c r="D381" s="300" t="n">
        <v>1</v>
      </c>
      <c r="E381" s="301" t="n">
        <v>43514</v>
      </c>
      <c r="F381" s="302" t="n">
        <v>5244</v>
      </c>
      <c r="G381" s="300" t="n">
        <v>8551</v>
      </c>
      <c r="H381" s="302" t="n">
        <v>7746</v>
      </c>
      <c r="I381" s="300" t="n"/>
      <c r="J381" s="303">
        <f>+(((G381-F381)-(H381-F381))/(H381-F381))*100</f>
        <v/>
      </c>
      <c r="K381" s="304" t="n"/>
      <c r="L381" s="304" t="n"/>
      <c r="M381" s="304" t="n"/>
      <c r="N381" s="304" t="n"/>
    </row>
    <row r="382" ht="15.75" customHeight="1" s="412">
      <c r="A382" s="300" t="n">
        <v>381</v>
      </c>
      <c r="B382" s="300" t="n">
        <v>31</v>
      </c>
      <c r="C382" s="300" t="n">
        <v>460</v>
      </c>
      <c r="D382" s="300" t="n">
        <v>1</v>
      </c>
      <c r="E382" s="301" t="n">
        <v>43514</v>
      </c>
      <c r="F382" s="302" t="n">
        <v>5227</v>
      </c>
      <c r="G382" s="300" t="n">
        <v>6926</v>
      </c>
      <c r="H382" s="302" t="n">
        <v>6604</v>
      </c>
      <c r="I382" s="300" t="n">
        <v>11</v>
      </c>
      <c r="J382" s="303">
        <f>+(((G382-F382)-(H382-F382))/(H382-F382))*100</f>
        <v/>
      </c>
      <c r="K382" s="304" t="n"/>
      <c r="L382" s="304" t="n"/>
      <c r="M382" s="304" t="n"/>
      <c r="N382" s="304" t="n"/>
    </row>
    <row r="383" ht="15.75" customHeight="1" s="412">
      <c r="A383" s="300" t="n">
        <v>382</v>
      </c>
      <c r="B383" s="300" t="n">
        <v>32</v>
      </c>
      <c r="C383" s="300" t="n">
        <v>460</v>
      </c>
      <c r="D383" s="300" t="n">
        <v>1</v>
      </c>
      <c r="E383" s="301" t="n">
        <v>43514</v>
      </c>
      <c r="F383" s="302" t="n">
        <v>5214</v>
      </c>
      <c r="G383" s="300" t="n">
        <v>6787</v>
      </c>
      <c r="H383" s="302" t="n">
        <v>6503</v>
      </c>
      <c r="I383" s="300" t="n"/>
      <c r="J383" s="303">
        <f>+(((G383-F383)-(H383-F383))/(H383-F383))*100</f>
        <v/>
      </c>
      <c r="K383" s="304" t="n"/>
      <c r="L383" s="304" t="n"/>
      <c r="M383" s="304" t="n"/>
      <c r="N383" s="304" t="n"/>
    </row>
    <row r="384" ht="15.75" customHeight="1" s="412">
      <c r="A384" s="300" t="n">
        <v>383</v>
      </c>
      <c r="B384" s="300" t="n">
        <v>33</v>
      </c>
      <c r="C384" s="300" t="n">
        <v>461</v>
      </c>
      <c r="D384" s="300" t="n">
        <v>1</v>
      </c>
      <c r="E384" s="301" t="n">
        <v>43514</v>
      </c>
      <c r="F384" s="302" t="n">
        <v>5203</v>
      </c>
      <c r="G384" s="300" t="n">
        <v>7920</v>
      </c>
      <c r="H384" s="302" t="n">
        <v>7336</v>
      </c>
      <c r="I384" s="300" t="n">
        <v>9</v>
      </c>
      <c r="J384" s="303">
        <f>+(((G384-F384)-(H384-F384))/(H384-F384))*100</f>
        <v/>
      </c>
      <c r="K384" s="304" t="n"/>
      <c r="L384" s="304" t="n"/>
      <c r="M384" s="304" t="n"/>
      <c r="N384" s="304" t="n"/>
    </row>
    <row r="385" ht="15.75" customHeight="1" s="412">
      <c r="A385" s="300" t="n">
        <v>384</v>
      </c>
      <c r="B385" s="300" t="n">
        <v>34</v>
      </c>
      <c r="C385" s="300" t="n">
        <v>461</v>
      </c>
      <c r="D385" s="300" t="n">
        <v>1</v>
      </c>
      <c r="E385" s="301" t="n">
        <v>43514</v>
      </c>
      <c r="F385" s="302" t="n">
        <v>5191</v>
      </c>
      <c r="G385" s="300" t="n">
        <v>7703</v>
      </c>
      <c r="H385" s="302" t="n">
        <v>7176</v>
      </c>
      <c r="I385" s="300" t="n"/>
      <c r="J385" s="303">
        <f>+(((G385-F385)-(H385-F385))/(H385-F385))*100</f>
        <v/>
      </c>
      <c r="K385" s="304" t="n"/>
      <c r="L385" s="304" t="n"/>
      <c r="M385" s="304" t="n"/>
      <c r="N385" s="304" t="n"/>
    </row>
    <row r="386" ht="15.75" customHeight="1" s="412">
      <c r="A386" s="300" t="n">
        <v>385</v>
      </c>
      <c r="B386" s="300" t="n">
        <v>35</v>
      </c>
      <c r="C386" s="300" t="n">
        <v>462</v>
      </c>
      <c r="D386" s="300" t="n">
        <v>1</v>
      </c>
      <c r="E386" s="301" t="n">
        <v>43514</v>
      </c>
      <c r="F386" s="302" t="n">
        <v>5280</v>
      </c>
      <c r="G386" s="300" t="n">
        <v>7547</v>
      </c>
      <c r="H386" s="302" t="n">
        <v>7046</v>
      </c>
      <c r="I386" s="300" t="n">
        <v>9</v>
      </c>
      <c r="J386" s="303">
        <f>+(((G386-F386)-(H386-F386))/(H386-F386))*100</f>
        <v/>
      </c>
      <c r="K386" s="304" t="n"/>
      <c r="L386" s="304" t="n"/>
      <c r="M386" s="304" t="n"/>
      <c r="N386" s="304" t="n"/>
    </row>
    <row r="387" ht="15.75" customHeight="1" s="412">
      <c r="A387" s="300" t="n">
        <v>386</v>
      </c>
      <c r="B387" s="300" t="n">
        <v>36</v>
      </c>
      <c r="C387" s="300" t="n">
        <v>462</v>
      </c>
      <c r="D387" s="300" t="n">
        <v>1</v>
      </c>
      <c r="E387" s="301" t="n">
        <v>43514</v>
      </c>
      <c r="F387" s="302" t="n">
        <v>5219</v>
      </c>
      <c r="G387" s="300" t="n">
        <v>7578</v>
      </c>
      <c r="H387" s="302" t="n">
        <v>7061</v>
      </c>
      <c r="I387" s="300" t="n"/>
      <c r="J387" s="303">
        <f>+(((G387-F387)-(H387-F387))/(H387-F387))*100</f>
        <v/>
      </c>
      <c r="K387" s="304" t="n"/>
      <c r="L387" s="304" t="n"/>
      <c r="M387" s="304" t="n"/>
      <c r="N387" s="304" t="n"/>
    </row>
    <row r="388" ht="15.75" customHeight="1" s="412">
      <c r="A388" s="300" t="n">
        <v>387</v>
      </c>
      <c r="B388" s="300" t="n">
        <v>37</v>
      </c>
      <c r="C388" s="300" t="n">
        <v>465</v>
      </c>
      <c r="D388" s="300" t="n">
        <v>1</v>
      </c>
      <c r="E388" s="301" t="n">
        <v>43514</v>
      </c>
      <c r="F388" s="302" t="n">
        <v>5225</v>
      </c>
      <c r="G388" s="300" t="n">
        <v>8472</v>
      </c>
      <c r="H388" s="302" t="n">
        <v>7863</v>
      </c>
      <c r="I388" s="300" t="n">
        <v>9</v>
      </c>
      <c r="J388" s="303">
        <f>+(((G388-F388)-(H388-F388))/(H388-F388))*100</f>
        <v/>
      </c>
      <c r="K388" s="304" t="n"/>
      <c r="L388" s="304" t="n"/>
      <c r="M388" s="304" t="n"/>
      <c r="N388" s="304" t="n"/>
    </row>
    <row r="389" ht="15.75" customHeight="1" s="412">
      <c r="A389" s="300" t="n">
        <v>388</v>
      </c>
      <c r="B389" s="300" t="n">
        <v>38</v>
      </c>
      <c r="C389" s="300" t="n">
        <v>465</v>
      </c>
      <c r="D389" s="300" t="n">
        <v>1</v>
      </c>
      <c r="E389" s="301" t="n">
        <v>43514</v>
      </c>
      <c r="F389" s="302" t="n">
        <v>5241</v>
      </c>
      <c r="G389" s="300" t="n">
        <v>8290</v>
      </c>
      <c r="H389" s="302" t="n">
        <v>7738</v>
      </c>
      <c r="I389" s="300" t="n"/>
      <c r="J389" s="303">
        <f>+(((G389-F389)-(H389-F389))/(H389-F389))*100</f>
        <v/>
      </c>
      <c r="K389" s="304" t="n"/>
      <c r="L389" s="304" t="n"/>
      <c r="M389" s="304" t="n"/>
      <c r="N389" s="304" t="n"/>
    </row>
    <row r="390" ht="15.75" customHeight="1" s="412">
      <c r="A390" s="300" t="n">
        <v>389</v>
      </c>
      <c r="B390" s="300" t="n">
        <v>39</v>
      </c>
      <c r="C390" s="300" t="n">
        <v>467</v>
      </c>
      <c r="D390" s="300" t="n">
        <v>1</v>
      </c>
      <c r="E390" s="301" t="n">
        <v>43514</v>
      </c>
      <c r="F390" s="302" t="n">
        <v>5245</v>
      </c>
      <c r="G390" s="300" t="n">
        <v>7029</v>
      </c>
      <c r="H390" s="302" t="n">
        <v>6774</v>
      </c>
      <c r="I390" s="300" t="n">
        <v>10</v>
      </c>
      <c r="J390" s="303">
        <f>+(((G390-F390)-(H390-F390))/(H390-F390))*100</f>
        <v/>
      </c>
      <c r="K390" s="304" t="n"/>
      <c r="L390" s="304" t="n"/>
      <c r="M390" s="304" t="n"/>
      <c r="N390" s="304" t="n"/>
    </row>
    <row r="391" ht="15.75" customHeight="1" s="412">
      <c r="A391" s="300" t="n">
        <v>390</v>
      </c>
      <c r="B391" s="300" t="n">
        <v>40</v>
      </c>
      <c r="C391" s="300" t="n">
        <v>467</v>
      </c>
      <c r="D391" s="300" t="n">
        <v>1</v>
      </c>
      <c r="E391" s="301" t="n">
        <v>43514</v>
      </c>
      <c r="F391" s="302" t="n">
        <v>5216</v>
      </c>
      <c r="G391" s="300" t="n">
        <v>7106</v>
      </c>
      <c r="H391" s="302" t="n">
        <v>6840</v>
      </c>
      <c r="I391" s="300" t="n"/>
      <c r="J391" s="303">
        <f>+(((G391-F391)-(H391-F391))/(H391-F391))*100</f>
        <v/>
      </c>
      <c r="K391" s="304" t="n"/>
      <c r="L391" s="304" t="n"/>
      <c r="M391" s="304" t="n"/>
      <c r="N391" s="304" t="n"/>
    </row>
    <row r="392" ht="15.75" customHeight="1" s="412">
      <c r="A392" s="300" t="n">
        <v>391</v>
      </c>
      <c r="B392" s="300" t="n">
        <v>41</v>
      </c>
      <c r="C392" s="300" t="n">
        <v>468</v>
      </c>
      <c r="D392" s="300" t="n">
        <v>1</v>
      </c>
      <c r="E392" s="301" t="n">
        <v>43514</v>
      </c>
      <c r="F392" s="302" t="n">
        <v>5264</v>
      </c>
      <c r="G392" s="300" t="n">
        <v>7383</v>
      </c>
      <c r="H392" s="302" t="n">
        <v>7054</v>
      </c>
      <c r="I392" s="300" t="n">
        <v>11</v>
      </c>
      <c r="J392" s="303">
        <f>+(((G392-F392)-(H392-F392))/(H392-F392))*100</f>
        <v/>
      </c>
      <c r="K392" s="304" t="n"/>
      <c r="L392" s="304" t="n"/>
      <c r="M392" s="304" t="n"/>
      <c r="N392" s="304" t="n"/>
    </row>
    <row r="393" ht="15.75" customHeight="1" s="412">
      <c r="A393" s="300" t="n">
        <v>392</v>
      </c>
      <c r="B393" s="300" t="n">
        <v>42</v>
      </c>
      <c r="C393" s="300" t="n">
        <v>468</v>
      </c>
      <c r="D393" s="300" t="n">
        <v>1</v>
      </c>
      <c r="E393" s="301" t="n">
        <v>43514</v>
      </c>
      <c r="F393" s="302" t="n">
        <v>5270</v>
      </c>
      <c r="G393" s="300" t="n">
        <v>7369</v>
      </c>
      <c r="H393" s="302" t="n">
        <v>7021</v>
      </c>
      <c r="I393" s="300" t="n"/>
      <c r="J393" s="303">
        <f>+(((G393-F393)-(H393-F393))/(H393-F393))*100</f>
        <v/>
      </c>
      <c r="K393" s="304" t="n"/>
      <c r="L393" s="304" t="n"/>
      <c r="M393" s="304" t="n"/>
      <c r="N393" s="304" t="n"/>
    </row>
    <row r="394" ht="15.75" customHeight="1" s="412">
      <c r="A394" s="300" t="n">
        <v>393</v>
      </c>
      <c r="B394" s="300" t="n">
        <v>43</v>
      </c>
      <c r="C394" s="300" t="n">
        <v>101</v>
      </c>
      <c r="D394" s="300" t="n">
        <v>2</v>
      </c>
      <c r="E394" s="301" t="n">
        <v>43517</v>
      </c>
      <c r="F394" s="302" t="n">
        <v>5211</v>
      </c>
      <c r="G394" s="300" t="n">
        <v>6772</v>
      </c>
      <c r="H394" s="302" t="n">
        <v>6127</v>
      </c>
      <c r="I394" s="300" t="n">
        <v>10</v>
      </c>
      <c r="J394" s="303">
        <f>+(((G394-F394)-(H394-F394))/(H394-F394))*100</f>
        <v/>
      </c>
      <c r="K394" s="304" t="n"/>
      <c r="L394" s="304" t="n"/>
      <c r="M394" s="304" t="n"/>
      <c r="N394" s="304" t="n"/>
    </row>
    <row r="395" ht="15.75" customHeight="1" s="412">
      <c r="A395" s="300" t="n">
        <v>394</v>
      </c>
      <c r="B395" s="300" t="n">
        <v>44</v>
      </c>
      <c r="C395" s="300" t="n">
        <v>101</v>
      </c>
      <c r="D395" s="300" t="n">
        <v>2</v>
      </c>
      <c r="E395" s="301" t="n">
        <v>43517</v>
      </c>
      <c r="F395" s="302" t="n">
        <v>5218</v>
      </c>
      <c r="G395" s="300" t="n">
        <v>6781</v>
      </c>
      <c r="H395" s="302" t="n">
        <v>6171</v>
      </c>
      <c r="I395" s="300" t="n"/>
      <c r="J395" s="303">
        <f>+(((G395-F395)-(H395-F395))/(H395-F395))*100</f>
        <v/>
      </c>
      <c r="K395" s="304" t="n"/>
      <c r="L395" s="304" t="n"/>
      <c r="M395" s="304" t="n"/>
      <c r="N395" s="304" t="n"/>
    </row>
    <row r="396" ht="15.75" customHeight="1" s="412">
      <c r="A396" s="300" t="n">
        <v>395</v>
      </c>
      <c r="B396" s="300" t="n">
        <v>45</v>
      </c>
      <c r="C396" s="300" t="n">
        <v>103</v>
      </c>
      <c r="D396" s="300" t="n">
        <v>2</v>
      </c>
      <c r="E396" s="301" t="n">
        <v>43517</v>
      </c>
      <c r="F396" s="302" t="n">
        <v>5211</v>
      </c>
      <c r="G396" s="300" t="n">
        <v>8973</v>
      </c>
      <c r="H396" s="302" t="n">
        <v>7561</v>
      </c>
      <c r="I396" s="300" t="n">
        <v>9</v>
      </c>
      <c r="J396" s="303">
        <f>+(((G396-F396)-(H396-F396))/(H396-F396))*100</f>
        <v/>
      </c>
      <c r="K396" s="304" t="n"/>
      <c r="L396" s="304" t="n"/>
      <c r="M396" s="304" t="n"/>
      <c r="N396" s="304" t="n"/>
    </row>
    <row r="397" ht="15.75" customHeight="1" s="412">
      <c r="A397" s="300" t="n">
        <v>396</v>
      </c>
      <c r="B397" s="300" t="n">
        <v>46</v>
      </c>
      <c r="C397" s="300" t="n">
        <v>103</v>
      </c>
      <c r="D397" s="300" t="n">
        <v>2</v>
      </c>
      <c r="E397" s="301" t="n">
        <v>43517</v>
      </c>
      <c r="F397" s="302" t="n">
        <v>5260</v>
      </c>
      <c r="G397" s="300" t="n">
        <v>8782</v>
      </c>
      <c r="H397" s="302" t="n"/>
      <c r="I397" s="300" t="n"/>
      <c r="J397" s="303">
        <f>+(((G397-F397)-(H397-F397))/(H397-F397))*100</f>
        <v/>
      </c>
      <c r="K397" s="304" t="n"/>
      <c r="L397" s="304" t="n"/>
      <c r="M397" s="304" t="n"/>
      <c r="N397" s="304" t="n"/>
    </row>
    <row r="398" ht="15.75" customHeight="1" s="412">
      <c r="A398" s="300" t="n">
        <v>397</v>
      </c>
      <c r="B398" s="300" t="n">
        <v>47</v>
      </c>
      <c r="C398" s="300" t="n">
        <v>106</v>
      </c>
      <c r="D398" s="300" t="n">
        <v>2</v>
      </c>
      <c r="E398" s="301" t="n">
        <v>43517</v>
      </c>
      <c r="F398" s="302" t="n">
        <v>5258</v>
      </c>
      <c r="G398" s="300" t="n">
        <v>7767</v>
      </c>
      <c r="H398" s="302" t="n">
        <v>7075</v>
      </c>
      <c r="I398" s="300" t="n">
        <v>11</v>
      </c>
      <c r="J398" s="303">
        <f>+(((G398-F398)-(H398-F398))/(H398-F398))*100</f>
        <v/>
      </c>
      <c r="K398" s="304" t="n"/>
      <c r="L398" s="304" t="n"/>
      <c r="M398" s="304" t="n"/>
      <c r="N398" s="304" t="n"/>
    </row>
    <row r="399" ht="15.75" customHeight="1" s="412">
      <c r="A399" s="300" t="n">
        <v>398</v>
      </c>
      <c r="B399" s="300" t="n">
        <v>48</v>
      </c>
      <c r="C399" s="300" t="n">
        <v>106</v>
      </c>
      <c r="D399" s="300" t="n">
        <v>2</v>
      </c>
      <c r="E399" s="301" t="n">
        <v>43517</v>
      </c>
      <c r="F399" s="302" t="n">
        <v>5245</v>
      </c>
      <c r="G399" s="300" t="n">
        <v>7753</v>
      </c>
      <c r="H399" s="302" t="n">
        <v>7079</v>
      </c>
      <c r="I399" s="300" t="n"/>
      <c r="J399" s="303">
        <f>+(((G399-F399)-(H399-F399))/(H399-F399))*100</f>
        <v/>
      </c>
      <c r="K399" s="304" t="n"/>
      <c r="L399" s="304" t="n"/>
      <c r="M399" s="304" t="n"/>
      <c r="N399" s="304" t="n"/>
    </row>
    <row r="400" ht="15.75" customHeight="1" s="412">
      <c r="A400" s="300" t="n">
        <v>399</v>
      </c>
      <c r="B400" s="300" t="n">
        <v>49</v>
      </c>
      <c r="C400" s="300" t="n">
        <v>110</v>
      </c>
      <c r="D400" s="300" t="n">
        <v>2</v>
      </c>
      <c r="E400" s="301" t="n">
        <v>43517</v>
      </c>
      <c r="F400" s="302" t="n">
        <v>5203</v>
      </c>
      <c r="G400" s="300" t="n">
        <v>8264</v>
      </c>
      <c r="H400" s="302" t="n">
        <v>7369</v>
      </c>
      <c r="I400" s="300" t="n">
        <v>9</v>
      </c>
      <c r="J400" s="303">
        <f>+(((G400-F400)-(H400-F400))/(H400-F400))*100</f>
        <v/>
      </c>
      <c r="K400" s="304" t="n"/>
      <c r="L400" s="304" t="n"/>
      <c r="M400" s="304" t="n"/>
      <c r="N400" s="304" t="n"/>
    </row>
    <row r="401" ht="15.75" customHeight="1" s="412">
      <c r="A401" s="300" t="n">
        <v>400</v>
      </c>
      <c r="B401" s="300" t="n">
        <v>50</v>
      </c>
      <c r="C401" s="300" t="n">
        <v>110</v>
      </c>
      <c r="D401" s="300" t="n">
        <v>2</v>
      </c>
      <c r="E401" s="301" t="n">
        <v>43517</v>
      </c>
      <c r="F401" s="302" t="n">
        <v>5251</v>
      </c>
      <c r="G401" s="300" t="n">
        <v>8352</v>
      </c>
      <c r="H401" s="302" t="n">
        <v>7484</v>
      </c>
      <c r="I401" s="300" t="n"/>
      <c r="J401" s="303">
        <f>+(((G401-F401)-(H401-F401))/(H401-F401))*100</f>
        <v/>
      </c>
      <c r="K401" s="304" t="n"/>
      <c r="L401" s="304" t="n"/>
      <c r="M401" s="304" t="n"/>
      <c r="N401" s="304" t="n"/>
    </row>
    <row r="402" ht="15.75" customHeight="1" s="412">
      <c r="A402" s="300" t="n">
        <v>401</v>
      </c>
      <c r="B402" s="300" t="n">
        <v>51</v>
      </c>
      <c r="C402" s="300" t="n">
        <v>111</v>
      </c>
      <c r="D402" s="300" t="n">
        <v>2</v>
      </c>
      <c r="E402" s="301" t="n">
        <v>43517</v>
      </c>
      <c r="F402" s="302" t="n">
        <v>5234</v>
      </c>
      <c r="G402" s="300" t="n">
        <v>8326</v>
      </c>
      <c r="H402" s="302" t="n">
        <v>7244</v>
      </c>
      <c r="I402" s="300" t="n">
        <v>12</v>
      </c>
      <c r="J402" s="303">
        <f>+(((G402-F402)-(H402-F402))/(H402-F402))*100</f>
        <v/>
      </c>
      <c r="K402" s="304" t="n"/>
      <c r="L402" s="304" t="n"/>
      <c r="M402" s="304" t="n"/>
      <c r="N402" s="304" t="n"/>
    </row>
    <row r="403" ht="15.75" customHeight="1" s="412">
      <c r="A403" s="300" t="n">
        <v>402</v>
      </c>
      <c r="B403" s="300" t="n">
        <v>52</v>
      </c>
      <c r="C403" s="300" t="n">
        <v>111</v>
      </c>
      <c r="D403" s="300" t="n">
        <v>2</v>
      </c>
      <c r="E403" s="301" t="n">
        <v>43517</v>
      </c>
      <c r="F403" s="302" t="n">
        <v>5234</v>
      </c>
      <c r="G403" s="300" t="n">
        <v>8609</v>
      </c>
      <c r="H403" s="302" t="n">
        <v>7395</v>
      </c>
      <c r="I403" s="300" t="n"/>
      <c r="J403" s="303">
        <f>+(((G403-F403)-(H403-F403))/(H403-F403))*100</f>
        <v/>
      </c>
      <c r="K403" s="304" t="n"/>
      <c r="L403" s="304" t="n"/>
      <c r="M403" s="304" t="n"/>
      <c r="N403" s="304" t="n"/>
    </row>
    <row r="404" ht="15.75" customHeight="1" s="412">
      <c r="A404" s="300" t="n">
        <v>403</v>
      </c>
      <c r="B404" s="300" t="n">
        <v>53</v>
      </c>
      <c r="C404" s="300" t="n">
        <v>113</v>
      </c>
      <c r="D404" s="300" t="n">
        <v>2</v>
      </c>
      <c r="E404" s="301" t="n">
        <v>43517</v>
      </c>
      <c r="F404" s="302" t="n">
        <v>5232</v>
      </c>
      <c r="G404" s="300" t="n">
        <v>8195</v>
      </c>
      <c r="H404" s="302" t="n">
        <v>7123</v>
      </c>
      <c r="I404" s="300" t="n">
        <v>10</v>
      </c>
      <c r="J404" s="303">
        <f>+(((G404-F404)-(H404-F404))/(H404-F404))*100</f>
        <v/>
      </c>
      <c r="K404" s="304" t="n"/>
      <c r="L404" s="304" t="n"/>
      <c r="M404" s="304" t="n"/>
      <c r="N404" s="304" t="n"/>
    </row>
    <row r="405" ht="15.75" customHeight="1" s="412">
      <c r="A405" s="300" t="n">
        <v>404</v>
      </c>
      <c r="B405" s="300" t="n">
        <v>54</v>
      </c>
      <c r="C405" s="300" t="n">
        <v>113</v>
      </c>
      <c r="D405" s="300" t="n">
        <v>2</v>
      </c>
      <c r="E405" s="301" t="n">
        <v>43517</v>
      </c>
      <c r="F405" s="302" t="n">
        <v>5271</v>
      </c>
      <c r="G405" s="300" t="n">
        <v>8156</v>
      </c>
      <c r="H405" s="302" t="n">
        <v>7102</v>
      </c>
      <c r="I405" s="300" t="n"/>
      <c r="J405" s="303">
        <f>+(((G405-F405)-(H405-F405))/(H405-F405))*100</f>
        <v/>
      </c>
      <c r="K405" s="304" t="n"/>
      <c r="L405" s="304" t="n"/>
      <c r="M405" s="304" t="n"/>
      <c r="N405" s="304" t="n"/>
    </row>
    <row r="406" ht="15.75" customHeight="1" s="412">
      <c r="A406" s="300" t="n">
        <v>405</v>
      </c>
      <c r="B406" s="300" t="n">
        <v>55</v>
      </c>
      <c r="C406" s="300" t="n">
        <v>114</v>
      </c>
      <c r="D406" s="300" t="n">
        <v>2</v>
      </c>
      <c r="E406" s="301" t="n">
        <v>43517</v>
      </c>
      <c r="F406" s="302" t="n">
        <v>5269</v>
      </c>
      <c r="G406" s="300" t="n">
        <v>8982</v>
      </c>
      <c r="H406" s="302" t="n">
        <v>7554</v>
      </c>
      <c r="I406" s="300" t="n">
        <v>10</v>
      </c>
      <c r="J406" s="303">
        <f>+(((G406-F406)-(H406-F406))/(H406-F406))*100</f>
        <v/>
      </c>
      <c r="K406" s="304" t="n"/>
      <c r="L406" s="304" t="n"/>
      <c r="M406" s="304" t="n"/>
      <c r="N406" s="304" t="n"/>
    </row>
    <row r="407" ht="15.75" customHeight="1" s="412">
      <c r="A407" s="300" t="n">
        <v>406</v>
      </c>
      <c r="B407" s="300" t="n">
        <v>56</v>
      </c>
      <c r="C407" s="300" t="n">
        <v>114</v>
      </c>
      <c r="D407" s="300" t="n">
        <v>2</v>
      </c>
      <c r="E407" s="301" t="n">
        <v>43517</v>
      </c>
      <c r="F407" s="302" t="n">
        <v>5254</v>
      </c>
      <c r="G407" s="300" t="n">
        <v>8794</v>
      </c>
      <c r="H407" s="302" t="n">
        <v>7441</v>
      </c>
      <c r="I407" s="300" t="n"/>
      <c r="J407" s="303">
        <f>+(((G407-F407)-(H407-F407))/(H407-F407))*100</f>
        <v/>
      </c>
      <c r="K407" s="304" t="n"/>
      <c r="L407" s="304" t="n"/>
      <c r="M407" s="304" t="n"/>
      <c r="N407" s="304" t="n"/>
    </row>
    <row r="408" ht="15.75" customHeight="1" s="412">
      <c r="A408" s="300" t="n">
        <v>407</v>
      </c>
      <c r="B408" s="300" t="n">
        <v>57</v>
      </c>
      <c r="C408" s="300" t="n">
        <v>117</v>
      </c>
      <c r="D408" s="300" t="n">
        <v>2</v>
      </c>
      <c r="E408" s="301" t="n">
        <v>43517</v>
      </c>
      <c r="F408" s="302" t="n">
        <v>5257</v>
      </c>
      <c r="G408" s="300" t="n">
        <v>8725</v>
      </c>
      <c r="H408" s="302" t="n">
        <v>7462</v>
      </c>
      <c r="I408" s="300" t="n">
        <v>9</v>
      </c>
      <c r="J408" s="303">
        <f>+(((G408-F408)-(H408-F408))/(H408-F408))*100</f>
        <v/>
      </c>
      <c r="K408" s="304" t="n"/>
      <c r="L408" s="304" t="n"/>
      <c r="M408" s="304" t="n"/>
      <c r="N408" s="304" t="n"/>
    </row>
    <row r="409" ht="15.75" customHeight="1" s="412">
      <c r="A409" s="300" t="n">
        <v>408</v>
      </c>
      <c r="B409" s="300" t="n">
        <v>58</v>
      </c>
      <c r="C409" s="300" t="n">
        <v>117</v>
      </c>
      <c r="D409" s="300" t="n">
        <v>2</v>
      </c>
      <c r="E409" s="301" t="n">
        <v>43517</v>
      </c>
      <c r="F409" s="302" t="n">
        <v>5320</v>
      </c>
      <c r="G409" s="300" t="n">
        <v>8644</v>
      </c>
      <c r="H409" s="302" t="n">
        <v>7445</v>
      </c>
      <c r="I409" s="300" t="n"/>
      <c r="J409" s="303">
        <f>+(((G409-F409)-(H409-F409))/(H409-F409))*100</f>
        <v/>
      </c>
      <c r="K409" s="304" t="n"/>
      <c r="L409" s="304" t="n"/>
      <c r="M409" s="304" t="n"/>
      <c r="N409" s="304" t="n"/>
    </row>
    <row r="410" ht="15.75" customHeight="1" s="412">
      <c r="A410" s="300" t="n">
        <v>409</v>
      </c>
      <c r="B410" s="300" t="n">
        <v>59</v>
      </c>
      <c r="C410" s="300" t="n">
        <v>118</v>
      </c>
      <c r="D410" s="300" t="n">
        <v>2</v>
      </c>
      <c r="E410" s="301" t="n">
        <v>43517</v>
      </c>
      <c r="F410" s="302" t="n">
        <v>5278</v>
      </c>
      <c r="G410" s="300" t="n">
        <v>8691</v>
      </c>
      <c r="H410" s="302" t="n">
        <v>7431</v>
      </c>
      <c r="I410" s="300" t="n">
        <v>11</v>
      </c>
      <c r="J410" s="303">
        <f>+(((G410-F410)-(H410-F410))/(H410-F410))*100</f>
        <v/>
      </c>
      <c r="K410" s="304" t="n"/>
      <c r="L410" s="304" t="n"/>
      <c r="M410" s="304" t="n"/>
      <c r="N410" s="304" t="n"/>
    </row>
    <row r="411" ht="15.75" customHeight="1" s="412">
      <c r="A411" s="300" t="n">
        <v>410</v>
      </c>
      <c r="B411" s="300" t="n">
        <v>60</v>
      </c>
      <c r="C411" s="300" t="n">
        <v>118</v>
      </c>
      <c r="D411" s="300" t="n">
        <v>2</v>
      </c>
      <c r="E411" s="301" t="n">
        <v>43517</v>
      </c>
      <c r="F411" s="302" t="n">
        <v>5220</v>
      </c>
      <c r="G411" s="300" t="n">
        <v>8742</v>
      </c>
      <c r="H411" s="302" t="n">
        <v>7461</v>
      </c>
      <c r="I411" s="300" t="n"/>
      <c r="J411" s="303">
        <f>+(((G411-F411)-(H411-F411))/(H411-F411))*100</f>
        <v/>
      </c>
      <c r="K411" s="304" t="n"/>
      <c r="L411" s="304" t="n"/>
      <c r="M411" s="304" t="n"/>
      <c r="N411" s="304" t="n"/>
    </row>
    <row r="412" ht="15.75" customHeight="1" s="412">
      <c r="A412" s="300" t="n">
        <v>411</v>
      </c>
      <c r="B412" s="300" t="n">
        <v>61</v>
      </c>
      <c r="C412" s="300" t="n">
        <v>119</v>
      </c>
      <c r="D412" s="300" t="n">
        <v>2</v>
      </c>
      <c r="E412" s="301" t="n">
        <v>43517</v>
      </c>
      <c r="F412" s="302" t="n">
        <v>5212</v>
      </c>
      <c r="G412" s="300" t="n">
        <v>7956</v>
      </c>
      <c r="H412" s="302" t="n">
        <v>7026</v>
      </c>
      <c r="I412" s="300" t="n">
        <v>9</v>
      </c>
      <c r="J412" s="303">
        <f>+(((G412-F412)-(H412-F412))/(H412-F412))*100</f>
        <v/>
      </c>
      <c r="K412" s="304" t="n"/>
      <c r="L412" s="304" t="n"/>
      <c r="M412" s="304" t="n"/>
      <c r="N412" s="304" t="n"/>
    </row>
    <row r="413" ht="15.75" customHeight="1" s="412">
      <c r="A413" s="300" t="n">
        <v>412</v>
      </c>
      <c r="B413" s="300" t="n">
        <v>62</v>
      </c>
      <c r="C413" s="300" t="n">
        <v>119</v>
      </c>
      <c r="D413" s="300" t="n">
        <v>2</v>
      </c>
      <c r="E413" s="301" t="n">
        <v>43517</v>
      </c>
      <c r="F413" s="302" t="n">
        <v>5209</v>
      </c>
      <c r="G413" s="300" t="n">
        <v>7917</v>
      </c>
      <c r="H413" s="302" t="n">
        <v>6992</v>
      </c>
      <c r="I413" s="300" t="n"/>
      <c r="J413" s="303">
        <f>+(((G413-F413)-(H413-F413))/(H413-F413))*100</f>
        <v/>
      </c>
      <c r="K413" s="304" t="n"/>
      <c r="L413" s="304" t="n"/>
      <c r="M413" s="304" t="n"/>
      <c r="N413" s="304" t="n"/>
    </row>
    <row r="414" ht="15.75" customHeight="1" s="412">
      <c r="A414" s="300" t="n">
        <v>413</v>
      </c>
      <c r="B414" s="300" t="n">
        <v>63</v>
      </c>
      <c r="C414" s="300" t="n">
        <v>122</v>
      </c>
      <c r="D414" s="300" t="n">
        <v>2</v>
      </c>
      <c r="E414" s="301" t="n">
        <v>43517</v>
      </c>
      <c r="F414" s="302" t="n">
        <v>5214</v>
      </c>
      <c r="G414" s="300" t="n">
        <v>8871</v>
      </c>
      <c r="H414" s="302" t="n">
        <v>7767</v>
      </c>
      <c r="I414" s="300" t="n">
        <v>9</v>
      </c>
      <c r="J414" s="303">
        <f>+(((G414-F414)-(H414-F414))/(H414-F414))*100</f>
        <v/>
      </c>
      <c r="K414" s="304" t="n"/>
      <c r="L414" s="304" t="n"/>
      <c r="M414" s="304" t="n"/>
      <c r="N414" s="304" t="n"/>
    </row>
    <row r="415" ht="15.75" customHeight="1" s="412">
      <c r="A415" s="300" t="n">
        <v>414</v>
      </c>
      <c r="B415" s="300" t="n">
        <v>64</v>
      </c>
      <c r="C415" s="300" t="n">
        <v>122</v>
      </c>
      <c r="D415" s="300" t="n">
        <v>2</v>
      </c>
      <c r="E415" s="301" t="n">
        <v>43517</v>
      </c>
      <c r="F415" s="302" t="n">
        <v>5232</v>
      </c>
      <c r="G415" s="300" t="n">
        <v>8892</v>
      </c>
      <c r="H415" s="302" t="n">
        <v>7767</v>
      </c>
      <c r="I415" s="300" t="n"/>
      <c r="J415" s="303">
        <f>+(((G415-F415)-(H415-F415))/(H415-F415))*100</f>
        <v/>
      </c>
      <c r="K415" s="304" t="n"/>
      <c r="L415" s="304" t="n"/>
      <c r="M415" s="304" t="n"/>
      <c r="N415" s="304" t="n"/>
    </row>
    <row r="416" ht="15.75" customHeight="1" s="412">
      <c r="A416" s="300" t="n">
        <v>415</v>
      </c>
      <c r="B416" s="300" t="n">
        <v>65</v>
      </c>
      <c r="C416" s="300" t="n">
        <v>126</v>
      </c>
      <c r="D416" s="300" t="n">
        <v>2</v>
      </c>
      <c r="E416" s="301" t="n">
        <v>43517</v>
      </c>
      <c r="F416" s="302" t="n">
        <v>5215</v>
      </c>
      <c r="G416" s="300" t="n">
        <v>7476</v>
      </c>
      <c r="H416" s="302" t="n">
        <v>6971</v>
      </c>
      <c r="I416" s="300" t="n">
        <v>10</v>
      </c>
      <c r="J416" s="303">
        <f>+(((G416-F416)-(H416-F416))/(H416-F416))*100</f>
        <v/>
      </c>
      <c r="K416" s="304" t="n"/>
      <c r="L416" s="304" t="n"/>
      <c r="M416" s="304" t="n"/>
      <c r="N416" s="304" t="n"/>
    </row>
    <row r="417" ht="15.75" customHeight="1" s="412">
      <c r="A417" s="300" t="n">
        <v>416</v>
      </c>
      <c r="B417" s="300" t="n">
        <v>66</v>
      </c>
      <c r="C417" s="300" t="n">
        <v>126</v>
      </c>
      <c r="D417" s="300" t="n">
        <v>2</v>
      </c>
      <c r="E417" s="301" t="n">
        <v>43517</v>
      </c>
      <c r="F417" s="302" t="n">
        <v>5279</v>
      </c>
      <c r="G417" s="300" t="n">
        <v>7628</v>
      </c>
      <c r="H417" s="302" t="n">
        <v>7098</v>
      </c>
      <c r="I417" s="300" t="n"/>
      <c r="J417" s="303">
        <f>+(((G417-F417)-(H417-F417))/(H417-F417))*100</f>
        <v/>
      </c>
      <c r="K417" s="304" t="n"/>
      <c r="L417" s="304" t="n"/>
      <c r="M417" s="304" t="n"/>
      <c r="N417" s="304" t="n"/>
    </row>
    <row r="418" ht="15.75" customHeight="1" s="412">
      <c r="A418" s="300" t="n">
        <v>417</v>
      </c>
      <c r="B418" s="300" t="n">
        <v>67</v>
      </c>
      <c r="C418" s="300" t="n">
        <v>127</v>
      </c>
      <c r="D418" s="300" t="n">
        <v>2</v>
      </c>
      <c r="E418" s="301" t="n">
        <v>43517</v>
      </c>
      <c r="F418" s="302" t="n">
        <v>5217</v>
      </c>
      <c r="G418" s="300" t="n">
        <v>8483</v>
      </c>
      <c r="H418" s="302" t="n">
        <v>6984</v>
      </c>
      <c r="I418" s="300" t="n">
        <v>11</v>
      </c>
      <c r="J418" s="303">
        <f>+(((G418-F418)-(H418-F418))/(H418-F418))*100</f>
        <v/>
      </c>
      <c r="K418" s="304" t="n"/>
      <c r="L418" s="304" t="n"/>
      <c r="M418" s="304" t="n"/>
      <c r="N418" s="304" t="n"/>
    </row>
    <row r="419" ht="15.75" customHeight="1" s="412">
      <c r="A419" s="300" t="n">
        <v>418</v>
      </c>
      <c r="B419" s="300" t="n">
        <v>68</v>
      </c>
      <c r="C419" s="300" t="n">
        <v>127</v>
      </c>
      <c r="D419" s="300" t="n">
        <v>2</v>
      </c>
      <c r="E419" s="301" t="n">
        <v>43517</v>
      </c>
      <c r="F419" s="302" t="n">
        <v>5288</v>
      </c>
      <c r="G419" s="300" t="n">
        <v>8700</v>
      </c>
      <c r="H419" s="302" t="n">
        <v>7105</v>
      </c>
      <c r="I419" s="300" t="n"/>
      <c r="J419" s="303">
        <f>+(((G419-F419)-(H419-F419))/(H419-F419))*100</f>
        <v/>
      </c>
      <c r="K419" s="304" t="n"/>
      <c r="L419" s="304" t="n"/>
      <c r="M419" s="304" t="n"/>
      <c r="N419" s="304" t="n"/>
    </row>
    <row r="420" ht="15.75" customHeight="1" s="412">
      <c r="A420" s="300" t="n">
        <v>419</v>
      </c>
      <c r="B420" s="300" t="n">
        <v>69</v>
      </c>
      <c r="C420" s="300" t="n">
        <v>130</v>
      </c>
      <c r="D420" s="300" t="n">
        <v>2</v>
      </c>
      <c r="E420" s="301" t="n">
        <v>43517</v>
      </c>
      <c r="F420" s="302" t="n">
        <v>5248</v>
      </c>
      <c r="G420" s="300" t="n">
        <v>8028</v>
      </c>
      <c r="H420" s="302" t="n">
        <v>7164</v>
      </c>
      <c r="I420" s="300" t="n">
        <v>10</v>
      </c>
      <c r="J420" s="303">
        <f>+(((G420-F420)-(H420-F420))/(H420-F420))*100</f>
        <v/>
      </c>
      <c r="K420" s="304" t="n"/>
      <c r="L420" s="304" t="n"/>
      <c r="M420" s="304" t="n"/>
      <c r="N420" s="304" t="n"/>
    </row>
    <row r="421" ht="15.75" customHeight="1" s="412">
      <c r="A421" s="300" t="n">
        <v>420</v>
      </c>
      <c r="B421" s="300" t="n">
        <v>70</v>
      </c>
      <c r="C421" s="300" t="n">
        <v>130</v>
      </c>
      <c r="D421" s="300" t="n">
        <v>2</v>
      </c>
      <c r="E421" s="301" t="n">
        <v>43517</v>
      </c>
      <c r="F421" s="302" t="n">
        <v>5266</v>
      </c>
      <c r="G421" s="300" t="n">
        <v>8158</v>
      </c>
      <c r="H421" s="302" t="n">
        <v>7294</v>
      </c>
      <c r="I421" s="300" t="n"/>
      <c r="J421" s="303">
        <f>+(((G421-F421)-(H421-F421))/(H421-F421))*100</f>
        <v/>
      </c>
      <c r="K421" s="304" t="n"/>
      <c r="L421" s="304" t="n"/>
      <c r="M421" s="304" t="n"/>
      <c r="N421" s="304" t="n"/>
    </row>
    <row r="422" ht="15.75" customHeight="1" s="412">
      <c r="A422" s="300" t="n">
        <v>421</v>
      </c>
      <c r="B422" s="300" t="n">
        <v>71</v>
      </c>
      <c r="C422" s="300" t="n">
        <v>132</v>
      </c>
      <c r="D422" s="300" t="n">
        <v>2</v>
      </c>
      <c r="E422" s="301" t="n">
        <v>43517</v>
      </c>
      <c r="F422" s="302" t="n">
        <v>5256</v>
      </c>
      <c r="G422" s="300" t="n">
        <v>8253</v>
      </c>
      <c r="H422" s="302" t="n">
        <v>7101</v>
      </c>
      <c r="I422" s="300" t="n">
        <v>9</v>
      </c>
      <c r="J422" s="303">
        <f>+(((G422-F422)-(H422-F422))/(H422-F422))*100</f>
        <v/>
      </c>
      <c r="K422" s="304" t="n"/>
      <c r="L422" s="304" t="n"/>
      <c r="M422" s="304" t="n"/>
      <c r="N422" s="304" t="n"/>
    </row>
    <row r="423" ht="15.75" customHeight="1" s="412">
      <c r="A423" s="300" t="n">
        <v>422</v>
      </c>
      <c r="B423" s="300" t="n">
        <v>72</v>
      </c>
      <c r="C423" s="300" t="n">
        <v>132</v>
      </c>
      <c r="D423" s="300" t="n">
        <v>2</v>
      </c>
      <c r="E423" s="301" t="n">
        <v>43517</v>
      </c>
      <c r="F423" s="302" t="n">
        <v>5223</v>
      </c>
      <c r="G423" s="300" t="n">
        <v>8350</v>
      </c>
      <c r="H423" s="302" t="n">
        <v>7153</v>
      </c>
      <c r="I423" s="300" t="n"/>
      <c r="J423" s="303">
        <f>+(((G423-F423)-(H423-F423))/(H423-F423))*100</f>
        <v/>
      </c>
      <c r="K423" s="304" t="n"/>
      <c r="L423" s="304" t="n"/>
      <c r="M423" s="304" t="n"/>
      <c r="N423" s="304" t="n"/>
    </row>
    <row r="424" ht="15.75" customHeight="1" s="412">
      <c r="A424" s="300" t="n">
        <v>423</v>
      </c>
      <c r="B424" s="300" t="n">
        <v>73</v>
      </c>
      <c r="C424" s="300" t="n">
        <v>135</v>
      </c>
      <c r="D424" s="300" t="n">
        <v>2</v>
      </c>
      <c r="E424" s="301" t="n">
        <v>43517</v>
      </c>
      <c r="F424" s="302" t="n">
        <v>5203</v>
      </c>
      <c r="G424" s="300" t="n">
        <v>8607</v>
      </c>
      <c r="H424" s="302" t="n">
        <v>7517</v>
      </c>
      <c r="I424" s="300" t="n">
        <v>10</v>
      </c>
      <c r="J424" s="303">
        <f>+(((G424-F424)-(H424-F424))/(H424-F424))*100</f>
        <v/>
      </c>
      <c r="K424" s="304" t="n"/>
      <c r="L424" s="304" t="n"/>
      <c r="M424" s="304" t="n"/>
      <c r="N424" s="304" t="n"/>
    </row>
    <row r="425" ht="15.75" customHeight="1" s="412">
      <c r="A425" s="300" t="n">
        <v>424</v>
      </c>
      <c r="B425" s="300" t="n">
        <v>74</v>
      </c>
      <c r="C425" s="300" t="n">
        <v>135</v>
      </c>
      <c r="D425" s="300" t="n">
        <v>2</v>
      </c>
      <c r="E425" s="301" t="n">
        <v>43517</v>
      </c>
      <c r="F425" s="302" t="n">
        <v>5309</v>
      </c>
      <c r="G425" s="300" t="n">
        <v>8798</v>
      </c>
      <c r="H425" s="302" t="n">
        <v>7659</v>
      </c>
      <c r="I425" s="300" t="n"/>
      <c r="J425" s="303">
        <f>+(((G425-F425)-(H425-F425))/(H425-F425))*100</f>
        <v/>
      </c>
      <c r="K425" s="304" t="n"/>
      <c r="L425" s="304" t="n"/>
      <c r="M425" s="304" t="n"/>
      <c r="N425" s="304" t="n"/>
    </row>
    <row r="426" ht="15.75" customHeight="1" s="412">
      <c r="A426" s="300" t="n">
        <v>425</v>
      </c>
      <c r="B426" s="300" t="n">
        <v>75</v>
      </c>
      <c r="C426" s="300" t="n">
        <v>136</v>
      </c>
      <c r="D426" s="300" t="n">
        <v>2</v>
      </c>
      <c r="E426" s="301" t="n">
        <v>43517</v>
      </c>
      <c r="F426" s="302" t="n">
        <v>5226</v>
      </c>
      <c r="G426" s="300" t="n">
        <v>7564</v>
      </c>
      <c r="H426" s="302" t="n">
        <v>6821</v>
      </c>
      <c r="I426" s="300" t="n">
        <v>9</v>
      </c>
      <c r="J426" s="303">
        <f>+(((G426-F426)-(H426-F426))/(H426-F426))*100</f>
        <v/>
      </c>
      <c r="K426" s="304" t="n"/>
      <c r="L426" s="304" t="n"/>
      <c r="M426" s="304" t="n"/>
      <c r="N426" s="304" t="n"/>
    </row>
    <row r="427" ht="15.75" customHeight="1" s="412">
      <c r="A427" s="300" t="n">
        <v>426</v>
      </c>
      <c r="B427" s="300" t="n">
        <v>76</v>
      </c>
      <c r="C427" s="300" t="n">
        <v>136</v>
      </c>
      <c r="D427" s="300" t="n">
        <v>2</v>
      </c>
      <c r="E427" s="301" t="n">
        <v>43517</v>
      </c>
      <c r="F427" s="302" t="n">
        <v>5239</v>
      </c>
      <c r="G427" s="300" t="n">
        <v>7645</v>
      </c>
      <c r="H427" s="302" t="n">
        <v>6853</v>
      </c>
      <c r="I427" s="300" t="n"/>
      <c r="J427" s="303">
        <f>+(((G427-F427)-(H427-F427))/(H427-F427))*100</f>
        <v/>
      </c>
      <c r="K427" s="304" t="n"/>
      <c r="L427" s="304" t="n"/>
      <c r="M427" s="304" t="n"/>
      <c r="N427" s="304" t="n"/>
    </row>
    <row r="428" ht="15.75" customHeight="1" s="412">
      <c r="A428" s="300" t="n">
        <v>427</v>
      </c>
      <c r="B428" s="300" t="n">
        <v>77</v>
      </c>
      <c r="C428" s="300" t="n">
        <v>137</v>
      </c>
      <c r="D428" s="300" t="n">
        <v>2</v>
      </c>
      <c r="E428" s="301" t="n">
        <v>43517</v>
      </c>
      <c r="F428" s="302" t="n">
        <v>5212</v>
      </c>
      <c r="G428" s="300" t="n">
        <v>8944</v>
      </c>
      <c r="H428" s="302" t="n">
        <v>7503</v>
      </c>
      <c r="I428" s="300" t="n">
        <v>9</v>
      </c>
      <c r="J428" s="303">
        <f>+(((G428-F428)-(H428-F428))/(H428-F428))*100</f>
        <v/>
      </c>
      <c r="K428" s="304" t="n"/>
      <c r="L428" s="304" t="n"/>
      <c r="M428" s="304" t="n"/>
      <c r="N428" s="304" t="n"/>
    </row>
    <row r="429" ht="15.75" customHeight="1" s="412">
      <c r="A429" s="300" t="n">
        <v>428</v>
      </c>
      <c r="B429" s="300" t="n">
        <v>78</v>
      </c>
      <c r="C429" s="300" t="n">
        <v>137</v>
      </c>
      <c r="D429" s="300" t="n">
        <v>2</v>
      </c>
      <c r="E429" s="301" t="n">
        <v>43517</v>
      </c>
      <c r="F429" s="302" t="n">
        <v>5245</v>
      </c>
      <c r="G429" s="300" t="n">
        <v>9013</v>
      </c>
      <c r="H429" s="302" t="n">
        <v>7606</v>
      </c>
      <c r="I429" s="300" t="n"/>
      <c r="J429" s="303">
        <f>+(((G429-F429)-(H429-F429))/(H429-F429))*100</f>
        <v/>
      </c>
      <c r="K429" s="304" t="n"/>
      <c r="L429" s="304" t="n"/>
      <c r="M429" s="304" t="n"/>
      <c r="N429" s="304" t="n"/>
    </row>
    <row r="430" ht="15.75" customHeight="1" s="412">
      <c r="A430" s="300" t="n">
        <v>429</v>
      </c>
      <c r="B430" s="300" t="n">
        <v>79</v>
      </c>
      <c r="C430" s="300" t="n">
        <v>138</v>
      </c>
      <c r="D430" s="300" t="n">
        <v>2</v>
      </c>
      <c r="E430" s="301" t="n">
        <v>43517</v>
      </c>
      <c r="F430" s="302" t="n">
        <v>5242</v>
      </c>
      <c r="G430" s="300" t="n">
        <v>6688</v>
      </c>
      <c r="H430" s="302" t="n">
        <v>6404</v>
      </c>
      <c r="I430" s="300" t="n">
        <v>9</v>
      </c>
      <c r="J430" s="303">
        <f>+(((G430-F430)-(H430-F430))/(H430-F430))*100</f>
        <v/>
      </c>
      <c r="K430" s="304" t="n"/>
      <c r="L430" s="304" t="n"/>
      <c r="M430" s="304" t="n"/>
      <c r="N430" s="304" t="n"/>
    </row>
    <row r="431" ht="15.75" customHeight="1" s="412">
      <c r="A431" s="300" t="n">
        <v>430</v>
      </c>
      <c r="B431" s="300" t="n">
        <v>80</v>
      </c>
      <c r="C431" s="300" t="n">
        <v>138</v>
      </c>
      <c r="D431" s="300" t="n">
        <v>2</v>
      </c>
      <c r="E431" s="301" t="n">
        <v>43517</v>
      </c>
      <c r="F431" s="302" t="n">
        <v>5245</v>
      </c>
      <c r="G431" s="300" t="n">
        <v>6848</v>
      </c>
      <c r="H431" s="302" t="n">
        <v>6512</v>
      </c>
      <c r="I431" s="300" t="n"/>
      <c r="J431" s="303">
        <f>+(((G431-F431)-(H431-F431))/(H431-F431))*100</f>
        <v/>
      </c>
      <c r="K431" s="304" t="n"/>
      <c r="L431" s="304" t="n"/>
      <c r="M431" s="304" t="n"/>
      <c r="N431" s="304" t="n"/>
    </row>
    <row r="432" ht="15.75" customHeight="1" s="412">
      <c r="A432" s="300" t="n">
        <v>431</v>
      </c>
      <c r="B432" s="300" t="n">
        <v>81</v>
      </c>
      <c r="C432" s="300" t="n">
        <v>140</v>
      </c>
      <c r="D432" s="300" t="n">
        <v>2</v>
      </c>
      <c r="E432" s="301" t="n">
        <v>43517</v>
      </c>
      <c r="F432" s="302" t="n">
        <v>5180</v>
      </c>
      <c r="G432" s="300" t="n">
        <v>8161</v>
      </c>
      <c r="H432" s="302" t="n">
        <v>7190</v>
      </c>
      <c r="I432" s="300" t="n">
        <v>10</v>
      </c>
      <c r="J432" s="303">
        <f>+(((G432-F432)-(H432-F432))/(H432-F432))*100</f>
        <v/>
      </c>
      <c r="K432" s="304" t="n"/>
      <c r="L432" s="304" t="n"/>
      <c r="M432" s="304" t="n"/>
      <c r="N432" s="304" t="n"/>
    </row>
    <row r="433" ht="15.75" customHeight="1" s="412">
      <c r="A433" s="300" t="n">
        <v>432</v>
      </c>
      <c r="B433" s="300" t="n">
        <v>82</v>
      </c>
      <c r="C433" s="300" t="n">
        <v>140</v>
      </c>
      <c r="D433" s="300" t="n">
        <v>2</v>
      </c>
      <c r="E433" s="301" t="n">
        <v>43517</v>
      </c>
      <c r="F433" s="302" t="n">
        <v>5194</v>
      </c>
      <c r="G433" s="300" t="n">
        <v>8122</v>
      </c>
      <c r="H433" s="302" t="n">
        <v>7160</v>
      </c>
      <c r="I433" s="300" t="n"/>
      <c r="J433" s="303">
        <f>+(((G433-F433)-(H433-F433))/(H433-F433))*100</f>
        <v/>
      </c>
      <c r="K433" s="304" t="n"/>
      <c r="L433" s="304" t="n"/>
      <c r="M433" s="304" t="n"/>
      <c r="N433" s="304" t="n"/>
    </row>
    <row r="434" ht="15.75" customHeight="1" s="412">
      <c r="A434" s="300" t="n">
        <v>433</v>
      </c>
      <c r="B434" s="300" t="n">
        <v>83</v>
      </c>
      <c r="C434" s="300" t="n">
        <v>141</v>
      </c>
      <c r="D434" s="300" t="n">
        <v>2</v>
      </c>
      <c r="E434" s="301" t="n">
        <v>43517</v>
      </c>
      <c r="F434" s="302" t="n">
        <v>5294</v>
      </c>
      <c r="G434" s="300" t="n">
        <v>8226</v>
      </c>
      <c r="H434" s="302" t="n">
        <v>7371</v>
      </c>
      <c r="I434" s="300" t="n">
        <v>9</v>
      </c>
      <c r="J434" s="303">
        <f>+(((G434-F434)-(H434-F434))/(H434-F434))*100</f>
        <v/>
      </c>
      <c r="K434" s="304" t="n"/>
      <c r="L434" s="304" t="n"/>
      <c r="M434" s="304" t="n"/>
      <c r="N434" s="304" t="n"/>
    </row>
    <row r="435" ht="15.75" customHeight="1" s="412">
      <c r="A435" s="300" t="n">
        <v>434</v>
      </c>
      <c r="B435" s="300" t="n">
        <v>84</v>
      </c>
      <c r="C435" s="300" t="n">
        <v>141</v>
      </c>
      <c r="D435" s="300" t="n">
        <v>2</v>
      </c>
      <c r="E435" s="301" t="n">
        <v>43517</v>
      </c>
      <c r="F435" s="302" t="n">
        <v>5375</v>
      </c>
      <c r="G435" s="300" t="n">
        <v>8231</v>
      </c>
      <c r="H435" s="302" t="n">
        <v>7405</v>
      </c>
      <c r="I435" s="300" t="n"/>
      <c r="J435" s="303">
        <f>+(((G435-F435)-(H435-F435))/(H435-F435))*100</f>
        <v/>
      </c>
      <c r="K435" s="304" t="n"/>
      <c r="L435" s="304" t="n"/>
      <c r="M435" s="304" t="n"/>
      <c r="N435" s="304" t="n"/>
    </row>
    <row r="436" ht="15.75" customHeight="1" s="412">
      <c r="A436" s="300" t="n">
        <v>435</v>
      </c>
      <c r="B436" s="300" t="n">
        <v>85</v>
      </c>
      <c r="C436" s="300" t="n">
        <v>142</v>
      </c>
      <c r="D436" s="300" t="n">
        <v>2</v>
      </c>
      <c r="E436" s="301" t="n">
        <v>43517</v>
      </c>
      <c r="F436" s="302" t="n">
        <v>5253</v>
      </c>
      <c r="G436" s="300" t="n">
        <v>9137</v>
      </c>
      <c r="H436" s="302" t="n">
        <v>7778</v>
      </c>
      <c r="I436" s="300" t="n">
        <v>10</v>
      </c>
      <c r="J436" s="303">
        <f>+(((G436-F436)-(H436-F436))/(H436-F436))*100</f>
        <v/>
      </c>
      <c r="K436" s="304" t="n"/>
      <c r="L436" s="304" t="n"/>
      <c r="M436" s="304" t="n"/>
      <c r="N436" s="304" t="n"/>
    </row>
    <row r="437" ht="15.75" customHeight="1" s="412">
      <c r="A437" s="300" t="n">
        <v>436</v>
      </c>
      <c r="B437" s="300" t="n">
        <v>86</v>
      </c>
      <c r="C437" s="300" t="n">
        <v>142</v>
      </c>
      <c r="D437" s="300" t="n">
        <v>2</v>
      </c>
      <c r="E437" s="301" t="n">
        <v>43517</v>
      </c>
      <c r="F437" s="302" t="n">
        <v>5281</v>
      </c>
      <c r="G437" s="300" t="n">
        <v>9388</v>
      </c>
      <c r="H437" s="302" t="n">
        <v>7972</v>
      </c>
      <c r="I437" s="300" t="n"/>
      <c r="J437" s="303">
        <f>+(((G437-F437)-(H437-F437))/(H437-F437))*100</f>
        <v/>
      </c>
      <c r="K437" s="304" t="n"/>
      <c r="L437" s="304" t="n"/>
      <c r="M437" s="304" t="n"/>
      <c r="N437" s="304" t="n"/>
    </row>
    <row r="438" ht="15.75" customHeight="1" s="412">
      <c r="A438" s="300" t="n">
        <v>437</v>
      </c>
      <c r="B438" s="300" t="n">
        <v>87</v>
      </c>
      <c r="C438" s="300" t="n">
        <v>145</v>
      </c>
      <c r="D438" s="300" t="n">
        <v>2</v>
      </c>
      <c r="E438" s="301" t="n">
        <v>43517</v>
      </c>
      <c r="F438" s="302" t="n">
        <v>5250</v>
      </c>
      <c r="G438" s="300" t="n">
        <v>8384</v>
      </c>
      <c r="H438" s="302" t="n">
        <v>7272</v>
      </c>
      <c r="I438" s="300" t="n">
        <v>10</v>
      </c>
      <c r="J438" s="303">
        <f>+(((G438-F438)-(H438-F438))/(H438-F438))*100</f>
        <v/>
      </c>
      <c r="K438" s="304" t="n"/>
      <c r="L438" s="304" t="n"/>
      <c r="M438" s="304" t="n"/>
      <c r="N438" s="304" t="n"/>
    </row>
    <row r="439" ht="15.75" customHeight="1" s="412">
      <c r="A439" s="300" t="n">
        <v>438</v>
      </c>
      <c r="B439" s="300" t="n">
        <v>88</v>
      </c>
      <c r="C439" s="300" t="n">
        <v>145</v>
      </c>
      <c r="D439" s="300" t="n">
        <v>2</v>
      </c>
      <c r="E439" s="301" t="n">
        <v>43517</v>
      </c>
      <c r="F439" s="302" t="n">
        <v>5241</v>
      </c>
      <c r="G439" s="300" t="n">
        <v>8358</v>
      </c>
      <c r="H439" s="302" t="n">
        <v>7220</v>
      </c>
      <c r="I439" s="300" t="n"/>
      <c r="J439" s="303">
        <f>+(((G439-F439)-(H439-F439))/(H439-F439))*100</f>
        <v/>
      </c>
      <c r="K439" s="304" t="n"/>
      <c r="L439" s="304" t="n"/>
      <c r="M439" s="304" t="n"/>
      <c r="N439" s="304" t="n"/>
    </row>
    <row r="440" ht="15.75" customHeight="1" s="412">
      <c r="A440" s="300" t="n">
        <v>439</v>
      </c>
      <c r="B440" s="300" t="n">
        <v>89</v>
      </c>
      <c r="C440" s="300" t="n">
        <v>151</v>
      </c>
      <c r="D440" s="300" t="n">
        <v>2</v>
      </c>
      <c r="E440" s="301" t="n">
        <v>43517</v>
      </c>
      <c r="F440" s="302" t="n">
        <v>5188</v>
      </c>
      <c r="G440" s="300" t="n">
        <v>8685</v>
      </c>
      <c r="H440" s="302" t="n">
        <v>7329</v>
      </c>
      <c r="I440" s="300" t="n">
        <v>10</v>
      </c>
      <c r="J440" s="303">
        <f>+(((G440-F440)-(H440-F440))/(H440-F440))*100</f>
        <v/>
      </c>
      <c r="K440" s="304" t="n"/>
      <c r="L440" s="304" t="n"/>
      <c r="M440" s="304" t="n"/>
      <c r="N440" s="304" t="n"/>
    </row>
    <row r="441" ht="15.75" customHeight="1" s="412">
      <c r="A441" s="300" t="n">
        <v>440</v>
      </c>
      <c r="B441" s="300" t="n">
        <v>90</v>
      </c>
      <c r="C441" s="300" t="n">
        <v>151</v>
      </c>
      <c r="D441" s="300" t="n">
        <v>2</v>
      </c>
      <c r="E441" s="301" t="n">
        <v>43517</v>
      </c>
      <c r="F441" s="302" t="n">
        <v>5202</v>
      </c>
      <c r="G441" s="300" t="n">
        <v>9002</v>
      </c>
      <c r="H441" s="302" t="n">
        <v>7584</v>
      </c>
      <c r="I441" s="300" t="n"/>
      <c r="J441" s="303">
        <f>+(((G441-F441)-(H441-F441))/(H441-F441))*100</f>
        <v/>
      </c>
      <c r="K441" s="304" t="n"/>
      <c r="L441" s="304" t="n"/>
      <c r="M441" s="304" t="n"/>
      <c r="N441" s="304" t="n"/>
    </row>
    <row r="442" ht="15.75" customHeight="1" s="412">
      <c r="A442" s="300" t="n">
        <v>441</v>
      </c>
      <c r="B442" s="300" t="n">
        <v>91</v>
      </c>
      <c r="C442" s="300" t="n">
        <v>152</v>
      </c>
      <c r="D442" s="300" t="n">
        <v>2</v>
      </c>
      <c r="E442" s="301" t="n">
        <v>43517</v>
      </c>
      <c r="F442" s="302" t="n">
        <v>5252</v>
      </c>
      <c r="G442" s="300" t="n">
        <v>8548</v>
      </c>
      <c r="H442" s="302" t="n">
        <v>7983</v>
      </c>
      <c r="I442" s="300" t="n">
        <v>9</v>
      </c>
      <c r="J442" s="303">
        <f>+(((G442-F442)-(H442-F442))/(H442-F442))*100</f>
        <v/>
      </c>
      <c r="K442" s="304" t="n"/>
      <c r="L442" s="304" t="n"/>
      <c r="M442" s="304" t="n"/>
      <c r="N442" s="304" t="n"/>
    </row>
    <row r="443" ht="15.75" customHeight="1" s="412">
      <c r="A443" s="300" t="n">
        <v>442</v>
      </c>
      <c r="B443" s="300" t="n">
        <v>92</v>
      </c>
      <c r="C443" s="300" t="n">
        <v>152</v>
      </c>
      <c r="D443" s="300" t="n">
        <v>2</v>
      </c>
      <c r="E443" s="301" t="n">
        <v>43517</v>
      </c>
      <c r="F443" s="302" t="n">
        <v>5241</v>
      </c>
      <c r="G443" s="300" t="n">
        <v>8377</v>
      </c>
      <c r="H443" s="302" t="n">
        <v>7823</v>
      </c>
      <c r="I443" s="300" t="n"/>
      <c r="J443" s="303">
        <f>+(((G443-F443)-(H443-F443))/(H443-F443))*100</f>
        <v/>
      </c>
      <c r="K443" s="304" t="n"/>
      <c r="L443" s="304" t="n"/>
      <c r="M443" s="304" t="n"/>
      <c r="N443" s="304" t="n"/>
    </row>
    <row r="444" ht="15.75" customHeight="1" s="412">
      <c r="A444" s="300" t="n">
        <v>443</v>
      </c>
      <c r="B444" s="300" t="n">
        <v>93</v>
      </c>
      <c r="C444" s="300" t="n">
        <v>155</v>
      </c>
      <c r="D444" s="300" t="n">
        <v>2</v>
      </c>
      <c r="E444" s="301" t="n">
        <v>43517</v>
      </c>
      <c r="F444" s="302" t="n">
        <v>5234</v>
      </c>
      <c r="G444" s="300" t="n">
        <v>6699</v>
      </c>
      <c r="H444" s="302" t="n">
        <v>6449</v>
      </c>
      <c r="I444" s="300" t="n">
        <v>9</v>
      </c>
      <c r="J444" s="303">
        <f>+(((G444-F444)-(H444-F444))/(H444-F444))*100</f>
        <v/>
      </c>
      <c r="K444" s="304" t="n"/>
      <c r="L444" s="304" t="n"/>
      <c r="M444" s="304" t="n"/>
      <c r="N444" s="304" t="n"/>
    </row>
    <row r="445" ht="15.75" customHeight="1" s="412">
      <c r="A445" s="300" t="n">
        <v>444</v>
      </c>
      <c r="B445" s="300" t="n">
        <v>94</v>
      </c>
      <c r="C445" s="300" t="n">
        <v>155</v>
      </c>
      <c r="D445" s="300" t="n">
        <v>2</v>
      </c>
      <c r="E445" s="301" t="n">
        <v>43517</v>
      </c>
      <c r="F445" s="302" t="n">
        <v>5218</v>
      </c>
      <c r="G445" s="300" t="n">
        <v>6586</v>
      </c>
      <c r="H445" s="302" t="n">
        <v>6341</v>
      </c>
      <c r="I445" s="300" t="n"/>
      <c r="J445" s="303">
        <f>+(((G445-F445)-(H445-F445))/(H445-F445))*100</f>
        <v/>
      </c>
      <c r="K445" s="304" t="n"/>
      <c r="L445" s="304" t="n"/>
      <c r="M445" s="304" t="n"/>
      <c r="N445" s="304" t="n"/>
    </row>
    <row r="446" ht="15.75" customHeight="1" s="412">
      <c r="A446" s="300" t="n">
        <v>445</v>
      </c>
      <c r="B446" s="300" t="n">
        <v>95</v>
      </c>
      <c r="C446" s="300" t="n">
        <v>158</v>
      </c>
      <c r="D446" s="300" t="n">
        <v>2</v>
      </c>
      <c r="E446" s="301" t="n">
        <v>43517</v>
      </c>
      <c r="F446" s="302" t="n">
        <v>5232</v>
      </c>
      <c r="G446" s="300" t="n">
        <v>8997</v>
      </c>
      <c r="H446" s="302" t="n">
        <v>7704</v>
      </c>
      <c r="I446" s="300" t="n">
        <v>12</v>
      </c>
      <c r="J446" s="303">
        <f>+(((G446-F446)-(H446-F446))/(H446-F446))*100</f>
        <v/>
      </c>
      <c r="K446" s="304" t="n"/>
      <c r="L446" s="304" t="n"/>
      <c r="M446" s="304" t="n"/>
      <c r="N446" s="304" t="n"/>
    </row>
    <row r="447" ht="15.75" customHeight="1" s="412">
      <c r="A447" s="300" t="n">
        <v>446</v>
      </c>
      <c r="B447" s="300" t="n">
        <v>96</v>
      </c>
      <c r="C447" s="300" t="n">
        <v>158</v>
      </c>
      <c r="D447" s="300" t="n">
        <v>2</v>
      </c>
      <c r="E447" s="301" t="n">
        <v>43517</v>
      </c>
      <c r="F447" s="302" t="n">
        <v>5242</v>
      </c>
      <c r="G447" s="300" t="n">
        <v>9035</v>
      </c>
      <c r="H447" s="302" t="n">
        <v>7745</v>
      </c>
      <c r="I447" s="300" t="n"/>
      <c r="J447" s="303">
        <f>+(((G447-F447)-(H447-F447))/(H447-F447))*100</f>
        <v/>
      </c>
      <c r="K447" s="304" t="n"/>
      <c r="L447" s="304" t="n"/>
      <c r="M447" s="304" t="n"/>
      <c r="N447" s="304" t="n"/>
    </row>
    <row r="448" ht="15.75" customHeight="1" s="412">
      <c r="A448" s="300" t="n">
        <v>447</v>
      </c>
      <c r="B448" s="300" t="n">
        <v>97</v>
      </c>
      <c r="C448" s="300" t="n">
        <v>160</v>
      </c>
      <c r="D448" s="300" t="n">
        <v>2</v>
      </c>
      <c r="E448" s="301" t="n">
        <v>43517</v>
      </c>
      <c r="F448" s="302" t="n">
        <v>5287</v>
      </c>
      <c r="G448" s="300" t="n">
        <v>8017</v>
      </c>
      <c r="H448" s="302" t="n">
        <v>7112</v>
      </c>
      <c r="I448" s="300" t="n">
        <v>10</v>
      </c>
      <c r="J448" s="303">
        <f>+(((G448-F448)-(H448-F448))/(H448-F448))*100</f>
        <v/>
      </c>
      <c r="K448" s="304" t="n"/>
      <c r="L448" s="304" t="n"/>
      <c r="M448" s="304" t="n"/>
      <c r="N448" s="304" t="n"/>
    </row>
    <row r="449" ht="15.75" customHeight="1" s="412">
      <c r="A449" s="300" t="n">
        <v>448</v>
      </c>
      <c r="B449" s="300" t="n">
        <v>98</v>
      </c>
      <c r="C449" s="300" t="n">
        <v>160</v>
      </c>
      <c r="D449" s="300" t="n">
        <v>2</v>
      </c>
      <c r="E449" s="301" t="n">
        <v>43517</v>
      </c>
      <c r="F449" s="302" t="n">
        <v>5252</v>
      </c>
      <c r="G449" s="300" t="n">
        <v>7819</v>
      </c>
      <c r="H449" s="302" t="n">
        <v>6964</v>
      </c>
      <c r="I449" s="300" t="n"/>
      <c r="J449" s="303">
        <f>+(((G449-F449)-(H449-F449))/(H449-F449))*100</f>
        <v/>
      </c>
      <c r="K449" s="304" t="n"/>
      <c r="L449" s="304" t="n"/>
      <c r="M449" s="304" t="n"/>
      <c r="N449" s="304" t="n"/>
    </row>
    <row r="450" ht="15.75" customHeight="1" s="412">
      <c r="A450" s="300" t="n">
        <v>449</v>
      </c>
      <c r="B450" s="300" t="n">
        <v>99</v>
      </c>
      <c r="C450" s="300" t="n">
        <v>166</v>
      </c>
      <c r="D450" s="300" t="n">
        <v>2</v>
      </c>
      <c r="E450" s="301" t="n">
        <v>43517</v>
      </c>
      <c r="F450" s="302" t="n">
        <v>5182</v>
      </c>
      <c r="G450" s="300" t="n">
        <v>8686</v>
      </c>
      <c r="H450" s="302" t="n">
        <v>7648</v>
      </c>
      <c r="I450" s="300" t="n">
        <v>9</v>
      </c>
      <c r="J450" s="303">
        <f>+(((G450-F450)-(H450-F450))/(H450-F450))*100</f>
        <v/>
      </c>
      <c r="K450" s="304" t="n"/>
      <c r="L450" s="304" t="n"/>
      <c r="M450" s="304" t="n"/>
      <c r="N450" s="304" t="n"/>
    </row>
    <row r="451" ht="15.75" customHeight="1" s="412">
      <c r="A451" s="300" t="n">
        <v>450</v>
      </c>
      <c r="B451" s="300" t="n">
        <v>100</v>
      </c>
      <c r="C451" s="300" t="n">
        <v>166</v>
      </c>
      <c r="D451" s="300" t="n">
        <v>2</v>
      </c>
      <c r="E451" s="301" t="n">
        <v>43517</v>
      </c>
      <c r="F451" s="302" t="n">
        <v>5209</v>
      </c>
      <c r="G451" s="300" t="n">
        <v>8762</v>
      </c>
      <c r="H451" s="302" t="n">
        <v>7717</v>
      </c>
      <c r="I451" s="300" t="n"/>
      <c r="J451" s="303">
        <f>+(((G451-F451)-(H451-F451))/(H451-F451))*100</f>
        <v/>
      </c>
      <c r="K451" s="304" t="n"/>
      <c r="L451" s="304" t="n"/>
      <c r="M451" s="304" t="n"/>
      <c r="N451" s="304" t="n"/>
    </row>
    <row r="452" ht="15.75" customHeight="1" s="412">
      <c r="A452" s="300" t="n">
        <v>451</v>
      </c>
      <c r="B452" s="300" t="n">
        <v>101</v>
      </c>
      <c r="C452" s="300" t="n">
        <v>169</v>
      </c>
      <c r="D452" s="300" t="n">
        <v>2</v>
      </c>
      <c r="E452" s="301" t="n">
        <v>43517</v>
      </c>
      <c r="F452" s="302" t="n">
        <v>5208</v>
      </c>
      <c r="G452" s="300" t="n">
        <v>8469</v>
      </c>
      <c r="H452" s="302" t="n">
        <v>7556</v>
      </c>
      <c r="I452" s="300" t="n">
        <v>10</v>
      </c>
      <c r="J452" s="303">
        <f>+(((G452-F452)-(H452-F452))/(H452-F452))*100</f>
        <v/>
      </c>
      <c r="K452" s="304" t="n"/>
      <c r="L452" s="304" t="n"/>
      <c r="M452" s="304" t="n"/>
      <c r="N452" s="304" t="n"/>
    </row>
    <row r="453" ht="15.75" customHeight="1" s="412">
      <c r="A453" s="300" t="n">
        <v>452</v>
      </c>
      <c r="B453" s="300" t="n">
        <v>102</v>
      </c>
      <c r="C453" s="300" t="n">
        <v>169</v>
      </c>
      <c r="D453" s="300" t="n">
        <v>2</v>
      </c>
      <c r="E453" s="301" t="n">
        <v>43517</v>
      </c>
      <c r="F453" s="302" t="n">
        <v>5224</v>
      </c>
      <c r="G453" s="300" t="n">
        <v>8439</v>
      </c>
      <c r="H453" s="302" t="n">
        <v>7545</v>
      </c>
      <c r="I453" s="300" t="n"/>
      <c r="J453" s="303">
        <f>+(((G453-F453)-(H453-F453))/(H453-F453))*100</f>
        <v/>
      </c>
      <c r="K453" s="304" t="n"/>
      <c r="L453" s="304" t="n"/>
      <c r="M453" s="304" t="n"/>
      <c r="N453" s="304" t="n"/>
    </row>
    <row r="454" ht="15.75" customHeight="1" s="412">
      <c r="A454" s="300" t="n">
        <v>453</v>
      </c>
      <c r="B454" s="300" t="n">
        <v>103</v>
      </c>
      <c r="C454" s="300" t="n">
        <v>173</v>
      </c>
      <c r="D454" s="300" t="n">
        <v>2</v>
      </c>
      <c r="E454" s="301" t="n">
        <v>43517</v>
      </c>
      <c r="F454" s="302" t="n">
        <v>5213</v>
      </c>
      <c r="G454" s="300" t="n">
        <v>9787</v>
      </c>
      <c r="H454" s="302" t="n">
        <v>8089</v>
      </c>
      <c r="I454" s="300" t="n">
        <v>9</v>
      </c>
      <c r="J454" s="303">
        <f>+(((G454-F454)-(H454-F454))/(H454-F454))*100</f>
        <v/>
      </c>
      <c r="K454" s="304" t="n"/>
      <c r="L454" s="304" t="n"/>
      <c r="M454" s="304" t="n"/>
      <c r="N454" s="304" t="n"/>
    </row>
    <row r="455" ht="15.75" customHeight="1" s="412">
      <c r="A455" s="300" t="n">
        <v>454</v>
      </c>
      <c r="B455" s="300" t="n">
        <v>104</v>
      </c>
      <c r="C455" s="300" t="n">
        <v>173</v>
      </c>
      <c r="D455" s="300" t="n">
        <v>2</v>
      </c>
      <c r="E455" s="301" t="n">
        <v>43517</v>
      </c>
      <c r="F455" s="302" t="n">
        <v>5257</v>
      </c>
      <c r="G455" s="300" t="n">
        <v>9522</v>
      </c>
      <c r="H455" s="302" t="n">
        <v>7967</v>
      </c>
      <c r="I455" s="300" t="n"/>
      <c r="J455" s="303">
        <f>+(((G455-F455)-(H455-F455))/(H455-F455))*100</f>
        <v/>
      </c>
      <c r="K455" s="304" t="n"/>
      <c r="L455" s="304" t="n"/>
      <c r="M455" s="304" t="n"/>
      <c r="N455" s="304" t="n"/>
    </row>
    <row r="456" ht="15.75" customHeight="1" s="412">
      <c r="A456" s="300" t="n">
        <v>455</v>
      </c>
      <c r="B456" s="300" t="n">
        <v>105</v>
      </c>
      <c r="C456" s="300" t="n">
        <v>174</v>
      </c>
      <c r="D456" s="300" t="n">
        <v>2</v>
      </c>
      <c r="E456" s="301" t="n">
        <v>43517</v>
      </c>
      <c r="F456" s="302" t="n">
        <v>5251</v>
      </c>
      <c r="G456" s="300" t="n">
        <v>9646</v>
      </c>
      <c r="H456" s="302" t="n">
        <v>8143</v>
      </c>
      <c r="I456" s="300" t="n">
        <v>9</v>
      </c>
      <c r="J456" s="303">
        <f>+(((G456-F456)-(H456-F456))/(H456-F456))*100</f>
        <v/>
      </c>
      <c r="K456" s="304" t="n"/>
      <c r="L456" s="304" t="n"/>
      <c r="M456" s="304" t="n"/>
      <c r="N456" s="304" t="n"/>
    </row>
    <row r="457" ht="15.75" customHeight="1" s="412">
      <c r="A457" s="300" t="n">
        <v>456</v>
      </c>
      <c r="B457" s="300" t="n">
        <v>106</v>
      </c>
      <c r="C457" s="300" t="n">
        <v>174</v>
      </c>
      <c r="D457" s="300" t="n">
        <v>2</v>
      </c>
      <c r="E457" s="301" t="n">
        <v>43517</v>
      </c>
      <c r="F457" s="302" t="n">
        <v>5219</v>
      </c>
      <c r="G457" s="300" t="n">
        <v>9250</v>
      </c>
      <c r="H457" s="302" t="n">
        <v>7835</v>
      </c>
      <c r="I457" s="300" t="n"/>
      <c r="J457" s="303">
        <f>+(((G457-F457)-(H457-F457))/(H457-F457))*100</f>
        <v/>
      </c>
      <c r="K457" s="304" t="n"/>
      <c r="L457" s="304" t="n"/>
      <c r="M457" s="304" t="n"/>
      <c r="N457" s="304" t="n"/>
    </row>
    <row r="458" ht="15.75" customHeight="1" s="412">
      <c r="A458" s="300" t="n">
        <v>457</v>
      </c>
      <c r="B458" s="300" t="n">
        <v>107</v>
      </c>
      <c r="C458" s="300" t="n">
        <v>175</v>
      </c>
      <c r="D458" s="300" t="n">
        <v>2</v>
      </c>
      <c r="E458" s="301" t="n">
        <v>43517</v>
      </c>
      <c r="F458" s="302" t="n">
        <v>5226</v>
      </c>
      <c r="G458" s="300" t="n">
        <v>8743</v>
      </c>
      <c r="H458" s="302" t="n">
        <v>7474</v>
      </c>
      <c r="I458" s="300" t="n">
        <v>10</v>
      </c>
      <c r="J458" s="303">
        <f>+(((G458-F458)-(H458-F458))/(H458-F458))*100</f>
        <v/>
      </c>
      <c r="K458" s="304" t="n"/>
      <c r="L458" s="304" t="n"/>
      <c r="M458" s="304" t="n"/>
      <c r="N458" s="304" t="n"/>
    </row>
    <row r="459" ht="15.75" customHeight="1" s="412">
      <c r="A459" s="300" t="n">
        <v>458</v>
      </c>
      <c r="B459" s="300" t="n">
        <v>108</v>
      </c>
      <c r="C459" s="300" t="n">
        <v>175</v>
      </c>
      <c r="D459" s="300" t="n">
        <v>2</v>
      </c>
      <c r="E459" s="301" t="n">
        <v>43517</v>
      </c>
      <c r="F459" s="302" t="n">
        <v>5274</v>
      </c>
      <c r="G459" s="300" t="n">
        <v>8826</v>
      </c>
      <c r="H459" s="302" t="n">
        <v>7585</v>
      </c>
      <c r="I459" s="300" t="n"/>
      <c r="J459" s="303">
        <f>+(((G459-F459)-(H459-F459))/(H459-F459))*100</f>
        <v/>
      </c>
      <c r="K459" s="304" t="n"/>
      <c r="L459" s="304" t="n"/>
      <c r="M459" s="304" t="n"/>
      <c r="N459" s="304" t="n"/>
    </row>
    <row r="460" ht="15.75" customHeight="1" s="412">
      <c r="A460" s="300" t="n">
        <v>459</v>
      </c>
      <c r="B460" s="300" t="n">
        <v>109</v>
      </c>
      <c r="C460" s="300" t="n">
        <v>177</v>
      </c>
      <c r="D460" s="300" t="n">
        <v>2</v>
      </c>
      <c r="E460" s="301" t="n">
        <v>43517</v>
      </c>
      <c r="F460" s="302" t="n">
        <v>5191</v>
      </c>
      <c r="G460" s="300" t="n">
        <v>7718</v>
      </c>
      <c r="H460" s="302" t="n">
        <v>6948</v>
      </c>
      <c r="I460" s="300" t="n">
        <v>9</v>
      </c>
      <c r="J460" s="303">
        <f>+(((G460-F460)-(H460-F460))/(H460-F460))*100</f>
        <v/>
      </c>
      <c r="K460" s="304" t="n"/>
      <c r="L460" s="304" t="n"/>
      <c r="M460" s="304" t="n"/>
      <c r="N460" s="304" t="n"/>
    </row>
    <row r="461" ht="15.75" customHeight="1" s="412">
      <c r="A461" s="300" t="n">
        <v>460</v>
      </c>
      <c r="B461" s="300" t="n">
        <v>110</v>
      </c>
      <c r="C461" s="300" t="n">
        <v>177</v>
      </c>
      <c r="D461" s="300" t="n">
        <v>2</v>
      </c>
      <c r="E461" s="301" t="n">
        <v>43517</v>
      </c>
      <c r="F461" s="302" t="n">
        <v>5243</v>
      </c>
      <c r="G461" s="300" t="n">
        <v>7718</v>
      </c>
      <c r="H461" s="302" t="n">
        <v>6973</v>
      </c>
      <c r="I461" s="300" t="n"/>
      <c r="J461" s="303">
        <f>+(((G461-F461)-(H461-F461))/(H461-F461))*100</f>
        <v/>
      </c>
      <c r="K461" s="304" t="n"/>
      <c r="L461" s="304" t="n"/>
      <c r="M461" s="304" t="n"/>
      <c r="N461" s="304" t="n"/>
    </row>
    <row r="462" ht="15.75" customHeight="1" s="412">
      <c r="A462" s="300" t="n">
        <v>461</v>
      </c>
      <c r="B462" s="300" t="n">
        <v>111</v>
      </c>
      <c r="C462" s="300" t="n">
        <v>179</v>
      </c>
      <c r="D462" s="300" t="n">
        <v>2</v>
      </c>
      <c r="E462" s="301" t="n">
        <v>43517</v>
      </c>
      <c r="F462" s="302" t="n">
        <v>5213</v>
      </c>
      <c r="G462" s="300" t="n">
        <v>7770</v>
      </c>
      <c r="H462" s="302" t="n">
        <v>6931</v>
      </c>
      <c r="I462" s="300" t="n">
        <v>11</v>
      </c>
      <c r="J462" s="303">
        <f>+(((G462-F462)-(H462-F462))/(H462-F462))*100</f>
        <v/>
      </c>
      <c r="K462" s="304" t="n"/>
      <c r="L462" s="304" t="n"/>
      <c r="M462" s="304" t="n"/>
      <c r="N462" s="304" t="n"/>
    </row>
    <row r="463" ht="15.75" customHeight="1" s="412">
      <c r="A463" s="300" t="n">
        <v>462</v>
      </c>
      <c r="B463" s="300" t="n">
        <v>112</v>
      </c>
      <c r="C463" s="300" t="n">
        <v>179</v>
      </c>
      <c r="D463" s="300" t="n">
        <v>2</v>
      </c>
      <c r="E463" s="301" t="n">
        <v>43517</v>
      </c>
      <c r="F463" s="302" t="n">
        <v>5197</v>
      </c>
      <c r="G463" s="300" t="n">
        <v>7926</v>
      </c>
      <c r="H463" s="302" t="n">
        <v>7055</v>
      </c>
      <c r="I463" s="300" t="n"/>
      <c r="J463" s="303">
        <f>+(((G463-F463)-(H463-F463))/(H463-F463))*100</f>
        <v/>
      </c>
      <c r="K463" s="304" t="n"/>
      <c r="L463" s="304" t="n"/>
      <c r="M463" s="304" t="n"/>
      <c r="N463" s="304" t="n"/>
    </row>
    <row r="464" ht="15.75" customHeight="1" s="412">
      <c r="A464" s="300" t="n">
        <v>463</v>
      </c>
      <c r="B464" s="300" t="n">
        <v>113</v>
      </c>
      <c r="C464" s="300" t="n">
        <v>180</v>
      </c>
      <c r="D464" s="300" t="n">
        <v>2</v>
      </c>
      <c r="E464" s="301" t="n">
        <v>43517</v>
      </c>
      <c r="F464" s="302" t="n">
        <v>5283</v>
      </c>
      <c r="G464" s="300" t="n">
        <v>8848</v>
      </c>
      <c r="H464" s="302" t="n">
        <v>7496</v>
      </c>
      <c r="I464" s="300" t="n">
        <v>12</v>
      </c>
      <c r="J464" s="303">
        <f>+(((G464-F464)-(H464-F464))/(H464-F464))*100</f>
        <v/>
      </c>
      <c r="K464" s="304" t="n"/>
      <c r="L464" s="304" t="n"/>
      <c r="M464" s="304" t="n"/>
      <c r="N464" s="304" t="n"/>
    </row>
    <row r="465" ht="15.75" customHeight="1" s="412">
      <c r="A465" s="300" t="n">
        <v>464</v>
      </c>
      <c r="B465" s="300" t="n">
        <v>114</v>
      </c>
      <c r="C465" s="300" t="n">
        <v>180</v>
      </c>
      <c r="D465" s="300" t="n">
        <v>2</v>
      </c>
      <c r="E465" s="301" t="n">
        <v>43517</v>
      </c>
      <c r="F465" s="302" t="n">
        <v>5247</v>
      </c>
      <c r="G465" s="300" t="n">
        <v>8816</v>
      </c>
      <c r="H465" s="302" t="n">
        <v>7452</v>
      </c>
      <c r="I465" s="300" t="n"/>
      <c r="J465" s="303">
        <f>+(((G465-F465)-(H465-F465))/(H465-F465))*100</f>
        <v/>
      </c>
      <c r="K465" s="304" t="n"/>
      <c r="L465" s="304" t="n"/>
      <c r="M465" s="304" t="n"/>
      <c r="N465" s="304" t="n"/>
    </row>
    <row r="466" ht="15.75" customHeight="1" s="412">
      <c r="A466" s="300" t="n">
        <v>465</v>
      </c>
      <c r="B466" s="300" t="n">
        <v>115</v>
      </c>
      <c r="C466" s="300" t="n">
        <v>183</v>
      </c>
      <c r="D466" s="300" t="n">
        <v>2</v>
      </c>
      <c r="E466" s="301" t="n">
        <v>43517</v>
      </c>
      <c r="F466" s="302" t="n">
        <v>5260</v>
      </c>
      <c r="G466" s="300" t="n">
        <v>9907</v>
      </c>
      <c r="H466" s="302" t="n">
        <v>8457</v>
      </c>
      <c r="I466" s="300" t="n">
        <v>10</v>
      </c>
      <c r="J466" s="303">
        <f>+(((G466-F466)-(H466-F466))/(H466-F466))*100</f>
        <v/>
      </c>
      <c r="K466" s="304" t="n"/>
      <c r="L466" s="304" t="n"/>
      <c r="M466" s="304" t="n"/>
      <c r="N466" s="304" t="n"/>
    </row>
    <row r="467" ht="15.75" customHeight="1" s="412">
      <c r="A467" s="300" t="n">
        <v>466</v>
      </c>
      <c r="B467" s="300" t="n">
        <v>116</v>
      </c>
      <c r="C467" s="300" t="n">
        <v>183</v>
      </c>
      <c r="D467" s="300" t="n">
        <v>2</v>
      </c>
      <c r="E467" s="301" t="n">
        <v>43517</v>
      </c>
      <c r="F467" s="302" t="n">
        <v>5263</v>
      </c>
      <c r="G467" s="300" t="n">
        <v>10135</v>
      </c>
      <c r="H467" s="302" t="n">
        <v>8554</v>
      </c>
      <c r="I467" s="300" t="n"/>
      <c r="J467" s="303">
        <f>+(((G467-F467)-(H467-F467))/(H467-F467))*100</f>
        <v/>
      </c>
      <c r="K467" s="304" t="n"/>
      <c r="L467" s="304" t="n"/>
      <c r="M467" s="304" t="n"/>
      <c r="N467" s="304" t="n"/>
    </row>
    <row r="468" ht="15.75" customHeight="1" s="412">
      <c r="A468" s="300" t="n">
        <v>467</v>
      </c>
      <c r="B468" s="300" t="n">
        <v>117</v>
      </c>
      <c r="C468" s="300" t="n">
        <v>184</v>
      </c>
      <c r="D468" s="300" t="n">
        <v>2</v>
      </c>
      <c r="E468" s="301" t="n">
        <v>43517</v>
      </c>
      <c r="F468" s="302" t="n">
        <v>5221</v>
      </c>
      <c r="G468" s="300" t="n">
        <v>8481</v>
      </c>
      <c r="H468" s="302" t="n">
        <v>7337</v>
      </c>
      <c r="I468" s="300" t="n">
        <v>10</v>
      </c>
      <c r="J468" s="303">
        <f>+(((G468-F468)-(H468-F468))/(H468-F468))*100</f>
        <v/>
      </c>
      <c r="K468" s="304" t="n"/>
      <c r="L468" s="304" t="n"/>
      <c r="M468" s="304" t="n"/>
      <c r="N468" s="304" t="n"/>
    </row>
    <row r="469" ht="15.75" customHeight="1" s="412">
      <c r="A469" s="300" t="n">
        <v>468</v>
      </c>
      <c r="B469" s="300" t="n">
        <v>118</v>
      </c>
      <c r="C469" s="300" t="n">
        <v>184</v>
      </c>
      <c r="D469" s="300" t="n">
        <v>2</v>
      </c>
      <c r="E469" s="301" t="n">
        <v>43517</v>
      </c>
      <c r="F469" s="302" t="n">
        <v>5249</v>
      </c>
      <c r="G469" s="300" t="n">
        <v>8530</v>
      </c>
      <c r="H469" s="302" t="n">
        <v>7370</v>
      </c>
      <c r="I469" s="300" t="n"/>
      <c r="J469" s="303">
        <f>+(((G469-F469)-(H469-F469))/(H469-F469))*100</f>
        <v/>
      </c>
      <c r="K469" s="304" t="n"/>
      <c r="L469" s="304" t="n"/>
      <c r="M469" s="304" t="n"/>
      <c r="N469" s="304" t="n"/>
    </row>
    <row r="470" ht="15.75" customHeight="1" s="412">
      <c r="A470" s="300" t="n">
        <v>469</v>
      </c>
      <c r="B470" s="300" t="n">
        <v>119</v>
      </c>
      <c r="C470" s="300" t="n">
        <v>188</v>
      </c>
      <c r="D470" s="300" t="n">
        <v>2</v>
      </c>
      <c r="E470" s="301" t="n">
        <v>43517</v>
      </c>
      <c r="F470" s="302" t="n">
        <v>5212</v>
      </c>
      <c r="G470" s="300" t="n">
        <v>6061</v>
      </c>
      <c r="H470" s="302" t="n">
        <v>5895</v>
      </c>
      <c r="I470" s="300" t="n">
        <v>9</v>
      </c>
      <c r="J470" s="303">
        <f>+(((G470-F470)-(H470-F470))/(H470-F470))*100</f>
        <v/>
      </c>
      <c r="K470" s="304" t="n"/>
      <c r="L470" s="304" t="n"/>
      <c r="M470" s="304" t="n"/>
      <c r="N470" s="304" t="n"/>
    </row>
    <row r="471" ht="15.75" customHeight="1" s="412">
      <c r="A471" s="300" t="n">
        <v>470</v>
      </c>
      <c r="B471" s="300" t="n">
        <v>120</v>
      </c>
      <c r="C471" s="300" t="n">
        <v>188</v>
      </c>
      <c r="D471" s="300" t="n">
        <v>2</v>
      </c>
      <c r="E471" s="301" t="n">
        <v>43517</v>
      </c>
      <c r="F471" s="302" t="n">
        <v>5196</v>
      </c>
      <c r="G471" s="300" t="n">
        <v>6258</v>
      </c>
      <c r="H471" s="302" t="n">
        <v>6050</v>
      </c>
      <c r="I471" s="300" t="n"/>
      <c r="J471" s="303">
        <f>+(((G471-F471)-(H471-F471))/(H471-F471))*100</f>
        <v/>
      </c>
      <c r="K471" s="304" t="n"/>
      <c r="L471" s="304" t="n"/>
      <c r="M471" s="304" t="n"/>
      <c r="N471" s="304" t="n"/>
    </row>
    <row r="472" ht="15.75" customHeight="1" s="412">
      <c r="A472" s="300" t="n">
        <v>471</v>
      </c>
      <c r="B472" s="300" t="n">
        <v>121</v>
      </c>
      <c r="C472" s="300" t="n">
        <v>190</v>
      </c>
      <c r="D472" s="300" t="n">
        <v>2</v>
      </c>
      <c r="E472" s="301" t="n">
        <v>43517</v>
      </c>
      <c r="F472" s="302" t="n">
        <v>5262</v>
      </c>
      <c r="G472" s="300" t="n">
        <v>8777</v>
      </c>
      <c r="H472" s="302" t="n">
        <v>7554</v>
      </c>
      <c r="I472" s="300" t="n">
        <v>10</v>
      </c>
      <c r="J472" s="303">
        <f>+(((G472-F472)-(H472-F472))/(H472-F472))*100</f>
        <v/>
      </c>
      <c r="K472" s="304" t="n"/>
      <c r="L472" s="304" t="n"/>
      <c r="M472" s="304" t="n"/>
      <c r="N472" s="304" t="n"/>
    </row>
    <row r="473" ht="15.75" customHeight="1" s="412">
      <c r="A473" s="300" t="n">
        <v>472</v>
      </c>
      <c r="B473" s="300" t="n">
        <v>122</v>
      </c>
      <c r="C473" s="300" t="n">
        <v>190</v>
      </c>
      <c r="D473" s="300" t="n">
        <v>2</v>
      </c>
      <c r="E473" s="301" t="n">
        <v>43517</v>
      </c>
      <c r="F473" s="302" t="n">
        <v>5223</v>
      </c>
      <c r="G473" s="300" t="n">
        <v>9369</v>
      </c>
      <c r="H473" s="302" t="n">
        <v>7889</v>
      </c>
      <c r="I473" s="300" t="n"/>
      <c r="J473" s="303">
        <f>+(((G473-F473)-(H473-F473))/(H473-F473))*100</f>
        <v/>
      </c>
      <c r="K473" s="304" t="n"/>
      <c r="L473" s="304" t="n"/>
      <c r="M473" s="304" t="n"/>
      <c r="N473" s="304" t="n"/>
    </row>
    <row r="474" ht="15.75" customHeight="1" s="412">
      <c r="A474" s="300" t="n">
        <v>473</v>
      </c>
      <c r="B474" s="300" t="n">
        <v>123</v>
      </c>
      <c r="C474" s="300" t="n">
        <v>191</v>
      </c>
      <c r="D474" s="300" t="n">
        <v>2</v>
      </c>
      <c r="E474" s="301" t="n">
        <v>43517</v>
      </c>
      <c r="F474" s="302" t="n">
        <v>5241</v>
      </c>
      <c r="G474" s="300" t="n">
        <v>8754</v>
      </c>
      <c r="H474" s="302" t="n">
        <v>7578</v>
      </c>
      <c r="I474" s="300" t="n">
        <v>9</v>
      </c>
      <c r="J474" s="303">
        <f>+(((G474-F474)-(H474-F474))/(H474-F474))*100</f>
        <v/>
      </c>
      <c r="K474" s="304" t="n"/>
      <c r="L474" s="304" t="n"/>
      <c r="M474" s="304" t="n"/>
      <c r="N474" s="304" t="n"/>
    </row>
    <row r="475" ht="15.75" customHeight="1" s="412">
      <c r="A475" s="300" t="n">
        <v>474</v>
      </c>
      <c r="B475" s="300" t="n">
        <v>124</v>
      </c>
      <c r="C475" s="300" t="n">
        <v>191</v>
      </c>
      <c r="D475" s="300" t="n">
        <v>2</v>
      </c>
      <c r="E475" s="301" t="n">
        <v>43517</v>
      </c>
      <c r="F475" s="302" t="n">
        <v>5265</v>
      </c>
      <c r="G475" s="300" t="n">
        <v>9147</v>
      </c>
      <c r="H475" s="302" t="n">
        <v>7835</v>
      </c>
      <c r="I475" s="300" t="n"/>
      <c r="J475" s="303">
        <f>+(((G475-F475)-(H475-F475))/(H475-F475))*100</f>
        <v/>
      </c>
      <c r="K475" s="304" t="n"/>
      <c r="L475" s="304" t="n"/>
      <c r="M475" s="304" t="n"/>
      <c r="N475" s="304" t="n"/>
    </row>
    <row r="476" ht="15.75" customHeight="1" s="412">
      <c r="A476" s="300" t="n">
        <v>475</v>
      </c>
      <c r="B476" s="300" t="n">
        <v>125</v>
      </c>
      <c r="C476" s="300" t="n">
        <v>193</v>
      </c>
      <c r="D476" s="300" t="n">
        <v>2</v>
      </c>
      <c r="E476" s="301" t="n">
        <v>43517</v>
      </c>
      <c r="F476" s="302" t="n">
        <v>5217</v>
      </c>
      <c r="G476" s="300" t="n">
        <v>7941</v>
      </c>
      <c r="H476" s="302" t="n">
        <v>7263</v>
      </c>
      <c r="I476" s="300" t="n">
        <v>11</v>
      </c>
      <c r="J476" s="303">
        <f>+(((G476-F476)-(H476-F476))/(H476-F476))*100</f>
        <v/>
      </c>
      <c r="K476" s="304" t="n"/>
      <c r="L476" s="304" t="n"/>
      <c r="M476" s="304" t="n"/>
      <c r="N476" s="304" t="n"/>
    </row>
    <row r="477" ht="15.75" customHeight="1" s="412">
      <c r="A477" s="300" t="n">
        <v>476</v>
      </c>
      <c r="B477" s="300" t="n">
        <v>126</v>
      </c>
      <c r="C477" s="300" t="n">
        <v>193</v>
      </c>
      <c r="D477" s="300" t="n">
        <v>2</v>
      </c>
      <c r="E477" s="301" t="n">
        <v>43517</v>
      </c>
      <c r="F477" s="302" t="n">
        <v>5232</v>
      </c>
      <c r="G477" s="300" t="n">
        <v>8048</v>
      </c>
      <c r="H477" s="302" t="n">
        <v>7377</v>
      </c>
      <c r="I477" s="300" t="n"/>
      <c r="J477" s="303">
        <f>+(((G477-F477)-(H477-F477))/(H477-F477))*100</f>
        <v/>
      </c>
      <c r="K477" s="304" t="n"/>
      <c r="L477" s="304" t="n"/>
      <c r="M477" s="304" t="n"/>
      <c r="N477" s="304" t="n"/>
    </row>
    <row r="478" ht="15.75" customHeight="1" s="412">
      <c r="A478" s="300" t="n">
        <v>477</v>
      </c>
      <c r="B478" s="300" t="n">
        <v>127</v>
      </c>
      <c r="C478" s="300" t="n">
        <v>199</v>
      </c>
      <c r="D478" s="300" t="n">
        <v>2</v>
      </c>
      <c r="E478" s="301" t="n">
        <v>43517</v>
      </c>
      <c r="F478" s="302" t="n">
        <v>5247</v>
      </c>
      <c r="G478" s="300" t="n">
        <v>8063</v>
      </c>
      <c r="H478" s="302" t="n">
        <v>7254</v>
      </c>
      <c r="I478" s="300" t="n">
        <v>10</v>
      </c>
      <c r="J478" s="303">
        <f>+(((G478-F478)-(H478-F478))/(H478-F478))*100</f>
        <v/>
      </c>
      <c r="K478" s="304" t="n"/>
      <c r="L478" s="304" t="n"/>
      <c r="M478" s="304" t="n"/>
      <c r="N478" s="304" t="n"/>
    </row>
    <row r="479" ht="15.75" customHeight="1" s="412">
      <c r="A479" s="300" t="n">
        <v>478</v>
      </c>
      <c r="B479" s="300" t="n">
        <v>128</v>
      </c>
      <c r="C479" s="300" t="n">
        <v>199</v>
      </c>
      <c r="D479" s="300" t="n">
        <v>2</v>
      </c>
      <c r="E479" s="301" t="n">
        <v>43517</v>
      </c>
      <c r="F479" s="302" t="n">
        <v>5213</v>
      </c>
      <c r="G479" s="300" t="n">
        <v>8055</v>
      </c>
      <c r="H479" s="302" t="n">
        <v>7228</v>
      </c>
      <c r="I479" s="300" t="n"/>
      <c r="J479" s="303">
        <f>+(((G479-F479)-(H479-F479))/(H479-F479))*100</f>
        <v/>
      </c>
      <c r="K479" s="304" t="n"/>
      <c r="L479" s="304" t="n"/>
      <c r="M479" s="304" t="n"/>
      <c r="N479" s="304" t="n"/>
    </row>
    <row r="480" ht="15.75" customHeight="1" s="412">
      <c r="A480" s="300" t="n">
        <v>479</v>
      </c>
      <c r="B480" s="300" t="n">
        <v>129</v>
      </c>
      <c r="C480" s="300" t="n">
        <v>201</v>
      </c>
      <c r="D480" s="300" t="n">
        <v>2</v>
      </c>
      <c r="E480" s="301" t="n">
        <v>43517</v>
      </c>
      <c r="F480" s="302" t="n">
        <v>5238</v>
      </c>
      <c r="G480" s="300" t="n">
        <v>7528</v>
      </c>
      <c r="H480" s="302" t="n">
        <v>6867</v>
      </c>
      <c r="I480" s="300" t="n">
        <v>10</v>
      </c>
      <c r="J480" s="303">
        <f>+(((G480-F480)-(H480-F480))/(H480-F480))*100</f>
        <v/>
      </c>
      <c r="K480" s="304" t="n"/>
      <c r="L480" s="304" t="n"/>
      <c r="M480" s="304" t="n"/>
      <c r="N480" s="304" t="n"/>
    </row>
    <row r="481" ht="15.75" customHeight="1" s="412">
      <c r="A481" s="300" t="n">
        <v>480</v>
      </c>
      <c r="B481" s="300" t="n">
        <v>130</v>
      </c>
      <c r="C481" s="300" t="n">
        <v>201</v>
      </c>
      <c r="D481" s="300" t="n">
        <v>2</v>
      </c>
      <c r="E481" s="301" t="n">
        <v>43517</v>
      </c>
      <c r="F481" s="302" t="n">
        <v>5212</v>
      </c>
      <c r="G481" s="300" t="n">
        <v>7517</v>
      </c>
      <c r="H481" s="302" t="n">
        <v>6832</v>
      </c>
      <c r="I481" s="300" t="n"/>
      <c r="J481" s="303">
        <f>+(((G481-F481)-(H481-F481))/(H481-F481))*100</f>
        <v/>
      </c>
      <c r="K481" s="304" t="n"/>
      <c r="L481" s="304" t="n"/>
      <c r="M481" s="304" t="n"/>
      <c r="N481" s="304" t="n"/>
    </row>
    <row r="482" ht="15.75" customHeight="1" s="412">
      <c r="A482" s="300" t="n">
        <v>481</v>
      </c>
      <c r="B482" s="300" t="n">
        <v>131</v>
      </c>
      <c r="C482" s="300" t="n">
        <v>205</v>
      </c>
      <c r="D482" s="300" t="n">
        <v>2</v>
      </c>
      <c r="E482" s="301" t="n">
        <v>43517</v>
      </c>
      <c r="F482" s="302" t="n">
        <v>5209</v>
      </c>
      <c r="G482" s="300" t="n">
        <v>8278</v>
      </c>
      <c r="H482" s="302" t="n">
        <v>7381</v>
      </c>
      <c r="I482" s="300" t="n">
        <v>11</v>
      </c>
      <c r="J482" s="303">
        <f>+(((G482-F482)-(H482-F482))/(H482-F482))*100</f>
        <v/>
      </c>
      <c r="K482" s="304" t="n"/>
      <c r="L482" s="304" t="n"/>
      <c r="M482" s="304" t="n"/>
      <c r="N482" s="304" t="n"/>
    </row>
    <row r="483" ht="15.75" customHeight="1" s="412">
      <c r="A483" s="300" t="n">
        <v>482</v>
      </c>
      <c r="B483" s="300" t="n">
        <v>132</v>
      </c>
      <c r="C483" s="300" t="n">
        <v>205</v>
      </c>
      <c r="D483" s="300" t="n">
        <v>2</v>
      </c>
      <c r="E483" s="301" t="n">
        <v>43517</v>
      </c>
      <c r="F483" s="302" t="n">
        <v>5233</v>
      </c>
      <c r="G483" s="300" t="n">
        <v>8342</v>
      </c>
      <c r="H483" s="302" t="n">
        <v>7459</v>
      </c>
      <c r="I483" s="300" t="n"/>
      <c r="J483" s="303">
        <f>+(((G483-F483)-(H483-F483))/(H483-F483))*100</f>
        <v/>
      </c>
      <c r="K483" s="304" t="n"/>
      <c r="L483" s="304" t="n"/>
      <c r="M483" s="304" t="n"/>
      <c r="N483" s="304" t="n"/>
    </row>
    <row r="484" ht="15.75" customHeight="1" s="412">
      <c r="A484" s="300" t="n">
        <v>483</v>
      </c>
      <c r="B484" s="300" t="n">
        <v>133</v>
      </c>
      <c r="C484" s="300" t="n">
        <v>206</v>
      </c>
      <c r="D484" s="300" t="n">
        <v>2</v>
      </c>
      <c r="E484" s="301" t="n">
        <v>43517</v>
      </c>
      <c r="F484" s="302" t="n">
        <v>5286</v>
      </c>
      <c r="G484" s="300" t="n">
        <v>7832</v>
      </c>
      <c r="H484" s="302" t="n">
        <v>7216</v>
      </c>
      <c r="I484" s="300" t="n">
        <v>11</v>
      </c>
      <c r="J484" s="303">
        <f>+(((G484-F484)-(H484-F484))/(H484-F484))*100</f>
        <v/>
      </c>
      <c r="K484" s="304" t="n"/>
      <c r="L484" s="304" t="n"/>
      <c r="M484" s="304" t="n"/>
      <c r="N484" s="304" t="n"/>
    </row>
    <row r="485" ht="15.75" customHeight="1" s="412">
      <c r="A485" s="300" t="n">
        <v>484</v>
      </c>
      <c r="B485" s="300" t="n">
        <v>134</v>
      </c>
      <c r="C485" s="300" t="n">
        <v>206</v>
      </c>
      <c r="D485" s="300" t="n">
        <v>2</v>
      </c>
      <c r="E485" s="301" t="n">
        <v>43517</v>
      </c>
      <c r="F485" s="302" t="n">
        <v>5220</v>
      </c>
      <c r="G485" s="300" t="n">
        <v>7729</v>
      </c>
      <c r="H485" s="302" t="n">
        <v>7135</v>
      </c>
      <c r="I485" s="300" t="n"/>
      <c r="J485" s="303">
        <f>+(((G485-F485)-(H485-F485))/(H485-F485))*100</f>
        <v/>
      </c>
      <c r="K485" s="304" t="n"/>
      <c r="L485" s="304" t="n"/>
      <c r="M485" s="304" t="n"/>
      <c r="N485" s="304" t="n"/>
    </row>
    <row r="486" ht="15.75" customHeight="1" s="412">
      <c r="A486" s="300" t="n">
        <v>485</v>
      </c>
      <c r="B486" s="300" t="n">
        <v>135</v>
      </c>
      <c r="C486" s="300" t="n">
        <v>209</v>
      </c>
      <c r="D486" s="300" t="n">
        <v>2</v>
      </c>
      <c r="E486" s="301" t="n">
        <v>43517</v>
      </c>
      <c r="F486" s="302" t="n">
        <v>5240</v>
      </c>
      <c r="G486" s="300" t="n">
        <v>7815</v>
      </c>
      <c r="H486" s="302" t="n">
        <v>7064</v>
      </c>
      <c r="I486" s="300" t="n">
        <v>9</v>
      </c>
      <c r="J486" s="303">
        <f>+(((G486-F486)-(H486-F486))/(H486-F486))*100</f>
        <v/>
      </c>
      <c r="K486" s="304" t="n"/>
      <c r="L486" s="304" t="n"/>
      <c r="M486" s="304" t="n"/>
      <c r="N486" s="304" t="n"/>
    </row>
    <row r="487" ht="15.75" customHeight="1" s="412">
      <c r="A487" s="300" t="n">
        <v>486</v>
      </c>
      <c r="B487" s="300" t="n">
        <v>136</v>
      </c>
      <c r="C487" s="300" t="n">
        <v>209</v>
      </c>
      <c r="D487" s="300" t="n">
        <v>2</v>
      </c>
      <c r="E487" s="301" t="n">
        <v>43517</v>
      </c>
      <c r="F487" s="302" t="n">
        <v>5219</v>
      </c>
      <c r="G487" s="300" t="n">
        <v>7419</v>
      </c>
      <c r="H487" s="302" t="n">
        <v>6778</v>
      </c>
      <c r="I487" s="300" t="n"/>
      <c r="J487" s="303">
        <f>+(((G487-F487)-(H487-F487))/(H487-F487))*100</f>
        <v/>
      </c>
      <c r="K487" s="304" t="n"/>
      <c r="L487" s="304" t="n"/>
      <c r="M487" s="304" t="n"/>
      <c r="N487" s="304" t="n"/>
    </row>
    <row r="488" ht="15.75" customHeight="1" s="412">
      <c r="A488" s="300" t="n">
        <v>487</v>
      </c>
      <c r="B488" s="300" t="n">
        <v>137</v>
      </c>
      <c r="C488" s="300" t="n">
        <v>211</v>
      </c>
      <c r="D488" s="300" t="n">
        <v>2</v>
      </c>
      <c r="E488" s="301" t="n">
        <v>43517</v>
      </c>
      <c r="F488" s="302" t="n">
        <v>5220</v>
      </c>
      <c r="G488" s="300" t="n">
        <v>7852</v>
      </c>
      <c r="H488" s="302" t="n">
        <v>7051</v>
      </c>
      <c r="I488" s="300" t="n">
        <v>11</v>
      </c>
      <c r="J488" s="303">
        <f>+(((G488-F488)-(H488-F488))/(H488-F488))*100</f>
        <v/>
      </c>
      <c r="K488" s="304" t="n"/>
      <c r="L488" s="304" t="n"/>
      <c r="M488" s="304" t="n"/>
      <c r="N488" s="304" t="n"/>
    </row>
    <row r="489" ht="15.75" customHeight="1" s="412">
      <c r="A489" s="300" t="n">
        <v>488</v>
      </c>
      <c r="B489" s="300" t="n">
        <v>138</v>
      </c>
      <c r="C489" s="300" t="n">
        <v>211</v>
      </c>
      <c r="D489" s="300" t="n">
        <v>2</v>
      </c>
      <c r="E489" s="301" t="n">
        <v>43517</v>
      </c>
      <c r="F489" s="302" t="n">
        <v>5222</v>
      </c>
      <c r="G489" s="300" t="n">
        <v>7859</v>
      </c>
      <c r="H489" s="302" t="n">
        <v>6999</v>
      </c>
      <c r="I489" s="300" t="n"/>
      <c r="J489" s="303">
        <f>+(((G489-F489)-(H489-F489))/(H489-F489))*100</f>
        <v/>
      </c>
      <c r="K489" s="304" t="n"/>
      <c r="L489" s="304" t="n"/>
      <c r="M489" s="304" t="n"/>
      <c r="N489" s="304" t="n"/>
    </row>
    <row r="490" ht="15.75" customHeight="1" s="412">
      <c r="A490" s="300" t="n">
        <v>489</v>
      </c>
      <c r="B490" s="300" t="n">
        <v>139</v>
      </c>
      <c r="C490" s="300" t="n">
        <v>220</v>
      </c>
      <c r="D490" s="300" t="n">
        <v>2</v>
      </c>
      <c r="E490" s="301" t="n">
        <v>43517</v>
      </c>
      <c r="F490" s="302" t="n">
        <v>5218</v>
      </c>
      <c r="G490" s="300" t="n">
        <v>8208</v>
      </c>
      <c r="H490" s="302" t="n">
        <v>7316</v>
      </c>
      <c r="I490" s="300" t="n">
        <v>9</v>
      </c>
      <c r="J490" s="303">
        <f>+(((G490-F490)-(H490-F490))/(H490-F490))*100</f>
        <v/>
      </c>
      <c r="K490" s="304" t="n"/>
      <c r="L490" s="304" t="n"/>
      <c r="M490" s="304" t="n"/>
      <c r="N490" s="304" t="n"/>
    </row>
    <row r="491" ht="15.75" customHeight="1" s="412">
      <c r="A491" s="300" t="n">
        <v>490</v>
      </c>
      <c r="B491" s="300" t="n">
        <v>140</v>
      </c>
      <c r="C491" s="300" t="n">
        <v>220</v>
      </c>
      <c r="D491" s="300" t="n">
        <v>2</v>
      </c>
      <c r="E491" s="301" t="n">
        <v>43517</v>
      </c>
      <c r="F491" s="302" t="n">
        <v>5241</v>
      </c>
      <c r="G491" s="300" t="n">
        <v>8256</v>
      </c>
      <c r="H491" s="302" t="n">
        <v>7325</v>
      </c>
      <c r="I491" s="300" t="n"/>
      <c r="J491" s="303">
        <f>+(((G491-F491)-(H491-F491))/(H491-F491))*100</f>
        <v/>
      </c>
      <c r="K491" s="304" t="n"/>
      <c r="L491" s="304" t="n"/>
      <c r="M491" s="304" t="n"/>
      <c r="N491" s="304" t="n"/>
    </row>
    <row r="492" ht="15.75" customHeight="1" s="412">
      <c r="A492" s="300" t="n">
        <v>491</v>
      </c>
      <c r="B492" s="300" t="n">
        <v>141</v>
      </c>
      <c r="C492" s="300" t="n">
        <v>221</v>
      </c>
      <c r="D492" s="300" t="n">
        <v>2</v>
      </c>
      <c r="E492" s="301" t="n">
        <v>43517</v>
      </c>
      <c r="F492" s="302" t="n">
        <v>5187</v>
      </c>
      <c r="G492" s="300" t="n">
        <v>8854</v>
      </c>
      <c r="H492" s="302" t="n">
        <v>7696</v>
      </c>
      <c r="I492" s="300" t="n">
        <v>10</v>
      </c>
      <c r="J492" s="303">
        <f>+(((G492-F492)-(H492-F492))/(H492-F492))*100</f>
        <v/>
      </c>
      <c r="K492" s="304" t="n"/>
      <c r="L492" s="304" t="n"/>
      <c r="M492" s="304" t="n"/>
      <c r="N492" s="304" t="n"/>
    </row>
    <row r="493" ht="15.75" customHeight="1" s="412">
      <c r="A493" s="300" t="n">
        <v>492</v>
      </c>
      <c r="B493" s="300" t="n">
        <v>142</v>
      </c>
      <c r="C493" s="300" t="n">
        <v>221</v>
      </c>
      <c r="D493" s="300" t="n">
        <v>2</v>
      </c>
      <c r="E493" s="301" t="n">
        <v>43517</v>
      </c>
      <c r="F493" s="302" t="n">
        <v>5229</v>
      </c>
      <c r="G493" s="300" t="n">
        <v>8674</v>
      </c>
      <c r="H493" s="302" t="n">
        <v>7613</v>
      </c>
      <c r="I493" s="300" t="n"/>
      <c r="J493" s="303">
        <f>+(((G493-F493)-(H493-F493))/(H493-F493))*100</f>
        <v/>
      </c>
      <c r="K493" s="304" t="n"/>
      <c r="L493" s="304" t="n"/>
      <c r="M493" s="304" t="n"/>
      <c r="N493" s="304" t="n"/>
    </row>
    <row r="494" ht="15.75" customHeight="1" s="412">
      <c r="A494" s="300" t="n">
        <v>493</v>
      </c>
      <c r="B494" s="300" t="n">
        <v>143</v>
      </c>
      <c r="C494" s="300" t="n">
        <v>223</v>
      </c>
      <c r="D494" s="300" t="n">
        <v>2</v>
      </c>
      <c r="E494" s="301" t="n">
        <v>43517</v>
      </c>
      <c r="F494" s="302" t="n">
        <v>5229</v>
      </c>
      <c r="G494" s="300" t="n">
        <v>8118</v>
      </c>
      <c r="H494" s="302" t="n">
        <v>7382</v>
      </c>
      <c r="I494" s="300" t="n">
        <v>10</v>
      </c>
      <c r="J494" s="303">
        <f>+(((G494-F494)-(H494-F494))/(H494-F494))*100</f>
        <v/>
      </c>
      <c r="K494" s="304" t="n"/>
      <c r="L494" s="304" t="n"/>
      <c r="M494" s="304" t="n"/>
      <c r="N494" s="304" t="n"/>
    </row>
    <row r="495" ht="15.75" customHeight="1" s="412">
      <c r="A495" s="300" t="n">
        <v>494</v>
      </c>
      <c r="B495" s="300" t="n">
        <v>144</v>
      </c>
      <c r="C495" s="300" t="n">
        <v>223</v>
      </c>
      <c r="D495" s="300" t="n">
        <v>2</v>
      </c>
      <c r="E495" s="301" t="n">
        <v>43517</v>
      </c>
      <c r="F495" s="302" t="n">
        <v>5238</v>
      </c>
      <c r="G495" s="300" t="n">
        <v>8461</v>
      </c>
      <c r="H495" s="302" t="n">
        <v>7667</v>
      </c>
      <c r="I495" s="300" t="n"/>
      <c r="J495" s="303">
        <f>+(((G495-F495)-(H495-F495))/(H495-F495))*100</f>
        <v/>
      </c>
      <c r="K495" s="304" t="n"/>
      <c r="L495" s="304" t="n"/>
      <c r="M495" s="304" t="n"/>
      <c r="N495" s="304" t="n"/>
    </row>
    <row r="496" ht="15.75" customHeight="1" s="412">
      <c r="A496" s="300" t="n">
        <v>495</v>
      </c>
      <c r="B496" s="300" t="n">
        <v>145</v>
      </c>
      <c r="C496" s="300" t="n">
        <v>225</v>
      </c>
      <c r="D496" s="300" t="n">
        <v>2</v>
      </c>
      <c r="E496" s="301" t="n">
        <v>43517</v>
      </c>
      <c r="F496" s="302" t="n">
        <v>5181</v>
      </c>
      <c r="G496" s="300" t="n">
        <v>8228</v>
      </c>
      <c r="H496" s="302" t="n">
        <v>7406</v>
      </c>
      <c r="I496" s="300" t="n">
        <v>10</v>
      </c>
      <c r="J496" s="303">
        <f>+(((G496-F496)-(H496-F496))/(H496-F496))*100</f>
        <v/>
      </c>
      <c r="K496" s="304" t="n"/>
      <c r="L496" s="304" t="n"/>
      <c r="M496" s="304" t="n"/>
      <c r="N496" s="304" t="n"/>
    </row>
    <row r="497" ht="15.75" customHeight="1" s="412">
      <c r="A497" s="300" t="n">
        <v>496</v>
      </c>
      <c r="B497" s="300" t="n">
        <v>146</v>
      </c>
      <c r="C497" s="300" t="n">
        <v>225</v>
      </c>
      <c r="D497" s="300" t="n">
        <v>2</v>
      </c>
      <c r="E497" s="301" t="n">
        <v>43517</v>
      </c>
      <c r="F497" s="302" t="n">
        <v>5179</v>
      </c>
      <c r="G497" s="300" t="n">
        <v>7863</v>
      </c>
      <c r="H497" s="302" t="n">
        <v>7195</v>
      </c>
      <c r="I497" s="300" t="n"/>
      <c r="J497" s="303">
        <f>+(((G497-F497)-(H497-F497))/(H497-F497))*100</f>
        <v/>
      </c>
      <c r="K497" s="304" t="n"/>
      <c r="L497" s="304" t="n"/>
      <c r="M497" s="304" t="n"/>
      <c r="N497" s="304" t="n"/>
    </row>
    <row r="498" ht="15.75" customHeight="1" s="412">
      <c r="A498" s="300" t="n">
        <v>497</v>
      </c>
      <c r="B498" s="300" t="n">
        <v>147</v>
      </c>
      <c r="C498" s="300" t="n">
        <v>226</v>
      </c>
      <c r="D498" s="300" t="n">
        <v>2</v>
      </c>
      <c r="E498" s="301" t="n">
        <v>43517</v>
      </c>
      <c r="F498" s="302" t="n">
        <v>5265</v>
      </c>
      <c r="G498" s="300" t="n">
        <v>9260</v>
      </c>
      <c r="H498" s="302" t="n">
        <v>8289</v>
      </c>
      <c r="I498" s="300" t="n">
        <v>9</v>
      </c>
      <c r="J498" s="303">
        <f>+(((G498-F498)-(H498-F498))/(H498-F498))*100</f>
        <v/>
      </c>
      <c r="K498" s="304" t="n"/>
      <c r="L498" s="304" t="n"/>
      <c r="M498" s="304" t="n"/>
      <c r="N498" s="304" t="n"/>
    </row>
    <row r="499" ht="15.75" customHeight="1" s="412">
      <c r="A499" s="300" t="n">
        <v>498</v>
      </c>
      <c r="B499" s="300" t="n">
        <v>148</v>
      </c>
      <c r="C499" s="300" t="n">
        <v>226</v>
      </c>
      <c r="D499" s="300" t="n">
        <v>2</v>
      </c>
      <c r="E499" s="301" t="n">
        <v>43517</v>
      </c>
      <c r="F499" s="302" t="n">
        <v>5186</v>
      </c>
      <c r="G499" s="300" t="n">
        <v>8889</v>
      </c>
      <c r="H499" s="302" t="n">
        <v>8014</v>
      </c>
      <c r="I499" s="300" t="n"/>
      <c r="J499" s="303">
        <f>+(((G499-F499)-(H499-F499))/(H499-F499))*100</f>
        <v/>
      </c>
      <c r="K499" s="304" t="n"/>
      <c r="L499" s="304" t="n"/>
      <c r="M499" s="304" t="n"/>
      <c r="N499" s="304" t="n"/>
    </row>
    <row r="500" ht="15.75" customHeight="1" s="412">
      <c r="A500" s="300" t="n">
        <v>499</v>
      </c>
      <c r="B500" s="300" t="n">
        <v>149</v>
      </c>
      <c r="C500" s="300" t="n">
        <v>227</v>
      </c>
      <c r="D500" s="300" t="n">
        <v>2</v>
      </c>
      <c r="E500" s="301" t="n">
        <v>43517</v>
      </c>
      <c r="F500" s="302" t="n">
        <v>5222</v>
      </c>
      <c r="G500" s="300" t="n">
        <v>9058</v>
      </c>
      <c r="H500" s="302" t="n">
        <v>7935</v>
      </c>
      <c r="I500" s="300" t="n">
        <v>10</v>
      </c>
      <c r="J500" s="303">
        <f>+(((G500-F500)-(H500-F500))/(H500-F500))*100</f>
        <v/>
      </c>
      <c r="K500" s="304" t="n"/>
      <c r="L500" s="304" t="n"/>
      <c r="M500" s="304" t="n"/>
      <c r="N500" s="304" t="n"/>
    </row>
    <row r="501" ht="15.75" customHeight="1" s="412">
      <c r="A501" s="300" t="n">
        <v>500</v>
      </c>
      <c r="B501" s="300" t="n">
        <v>150</v>
      </c>
      <c r="C501" s="300" t="n">
        <v>227</v>
      </c>
      <c r="D501" s="300" t="n">
        <v>2</v>
      </c>
      <c r="E501" s="301" t="n">
        <v>43517</v>
      </c>
      <c r="F501" s="302" t="n">
        <v>5188</v>
      </c>
      <c r="G501" s="300" t="n">
        <v>8721</v>
      </c>
      <c r="H501" s="302" t="n">
        <v>7683</v>
      </c>
      <c r="I501" s="300" t="n"/>
      <c r="J501" s="303">
        <f>+(((G501-F501)-(H501-F501))/(H501-F501))*100</f>
        <v/>
      </c>
      <c r="K501" s="304" t="n"/>
      <c r="L501" s="304" t="n"/>
      <c r="M501" s="304" t="n"/>
      <c r="N501" s="304" t="n"/>
    </row>
    <row r="502" ht="15.75" customHeight="1" s="412">
      <c r="A502" s="300" t="n">
        <v>501</v>
      </c>
      <c r="B502" s="300" t="n">
        <v>151</v>
      </c>
      <c r="C502" s="300" t="n">
        <v>232</v>
      </c>
      <c r="D502" s="300" t="n">
        <v>2</v>
      </c>
      <c r="E502" s="301" t="n">
        <v>43517</v>
      </c>
      <c r="F502" s="302" t="n">
        <v>5221</v>
      </c>
      <c r="G502" s="300" t="n">
        <v>8681</v>
      </c>
      <c r="H502" s="302" t="n">
        <v>7452</v>
      </c>
      <c r="I502" s="300" t="n">
        <v>9</v>
      </c>
      <c r="J502" s="303">
        <f>+(((G502-F502)-(H502-F502))/(H502-F502))*100</f>
        <v/>
      </c>
      <c r="K502" s="304" t="n"/>
      <c r="L502" s="304" t="n"/>
      <c r="M502" s="304" t="n"/>
      <c r="N502" s="304" t="n"/>
    </row>
    <row r="503" ht="15.75" customHeight="1" s="412">
      <c r="A503" s="300" t="n">
        <v>502</v>
      </c>
      <c r="B503" s="300" t="n">
        <v>152</v>
      </c>
      <c r="C503" s="300" t="n">
        <v>232</v>
      </c>
      <c r="D503" s="300" t="n">
        <v>2</v>
      </c>
      <c r="E503" s="301" t="n">
        <v>43517</v>
      </c>
      <c r="F503" s="302" t="n">
        <v>5292</v>
      </c>
      <c r="G503" s="300" t="n">
        <v>8609</v>
      </c>
      <c r="H503" s="302" t="n">
        <v>7381</v>
      </c>
      <c r="I503" s="300" t="n"/>
      <c r="J503" s="303">
        <f>+(((G503-F503)-(H503-F503))/(H503-F503))*100</f>
        <v/>
      </c>
      <c r="K503" s="304" t="n"/>
      <c r="L503" s="304" t="n"/>
      <c r="M503" s="304" t="n"/>
      <c r="N503" s="304" t="n"/>
    </row>
    <row r="504" ht="15.75" customHeight="1" s="412">
      <c r="A504" s="300" t="n">
        <v>503</v>
      </c>
      <c r="B504" s="300" t="n">
        <v>153</v>
      </c>
      <c r="C504" s="300" t="n">
        <v>233</v>
      </c>
      <c r="D504" s="300" t="n">
        <v>2</v>
      </c>
      <c r="E504" s="301" t="n">
        <v>43517</v>
      </c>
      <c r="F504" s="302" t="n">
        <v>5238</v>
      </c>
      <c r="G504" s="300" t="n">
        <v>9553</v>
      </c>
      <c r="H504" s="302" t="n">
        <v>8086</v>
      </c>
      <c r="I504" s="300" t="n">
        <v>10</v>
      </c>
      <c r="J504" s="303">
        <f>+(((G504-F504)-(H504-F504))/(H504-F504))*100</f>
        <v/>
      </c>
      <c r="K504" s="304" t="n"/>
      <c r="L504" s="304" t="n"/>
      <c r="M504" s="304" t="n"/>
      <c r="N504" s="304" t="n"/>
    </row>
    <row r="505" ht="15.75" customHeight="1" s="412">
      <c r="A505" s="300" t="n">
        <v>504</v>
      </c>
      <c r="B505" s="300" t="n">
        <v>154</v>
      </c>
      <c r="C505" s="300" t="n">
        <v>233</v>
      </c>
      <c r="D505" s="300" t="n">
        <v>2</v>
      </c>
      <c r="E505" s="301" t="n">
        <v>43517</v>
      </c>
      <c r="F505" s="302" t="n">
        <v>5194</v>
      </c>
      <c r="G505" s="300" t="n">
        <v>8919</v>
      </c>
      <c r="H505" s="302" t="n">
        <v>7689</v>
      </c>
      <c r="I505" s="300" t="n"/>
      <c r="J505" s="303">
        <f>+(((G505-F505)-(H505-F505))/(H505-F505))*100</f>
        <v/>
      </c>
      <c r="K505" s="304" t="n"/>
      <c r="L505" s="304" t="n"/>
      <c r="M505" s="304" t="n"/>
      <c r="N505" s="304" t="n"/>
    </row>
    <row r="506" ht="15.75" customHeight="1" s="412">
      <c r="A506" s="300" t="n">
        <v>505</v>
      </c>
      <c r="B506" s="300" t="n">
        <v>155</v>
      </c>
      <c r="C506" s="300" t="n">
        <v>236</v>
      </c>
      <c r="D506" s="300" t="n">
        <v>2</v>
      </c>
      <c r="E506" s="301" t="n">
        <v>43517</v>
      </c>
      <c r="F506" s="302" t="n">
        <v>5181</v>
      </c>
      <c r="G506" s="300" t="n">
        <v>8281</v>
      </c>
      <c r="H506" s="302" t="n">
        <v>7360</v>
      </c>
      <c r="I506" s="300" t="n">
        <v>8</v>
      </c>
      <c r="J506" s="303">
        <f>+(((G506-F506)-(H506-F506))/(H506-F506))*100</f>
        <v/>
      </c>
      <c r="K506" s="304" t="n"/>
      <c r="L506" s="304" t="n"/>
      <c r="M506" s="304" t="n"/>
      <c r="N506" s="304" t="n"/>
    </row>
    <row r="507" ht="15.75" customHeight="1" s="412">
      <c r="A507" s="300" t="n">
        <v>506</v>
      </c>
      <c r="B507" s="300" t="n">
        <v>156</v>
      </c>
      <c r="C507" s="300" t="n">
        <v>236</v>
      </c>
      <c r="D507" s="300" t="n">
        <v>2</v>
      </c>
      <c r="E507" s="301" t="n">
        <v>43517</v>
      </c>
      <c r="F507" s="302" t="n">
        <v>5171</v>
      </c>
      <c r="G507" s="300" t="n">
        <v>8170</v>
      </c>
      <c r="H507" s="302" t="n">
        <v>7294</v>
      </c>
      <c r="I507" s="300" t="n"/>
      <c r="J507" s="303">
        <f>+(((G507-F507)-(H507-F507))/(H507-F507))*100</f>
        <v/>
      </c>
      <c r="K507" s="304" t="n"/>
      <c r="L507" s="304" t="n"/>
      <c r="M507" s="304" t="n"/>
      <c r="N507" s="304" t="n"/>
    </row>
    <row r="508" ht="15.75" customHeight="1" s="412">
      <c r="A508" s="300" t="n">
        <v>507</v>
      </c>
      <c r="B508" s="300" t="n">
        <v>157</v>
      </c>
      <c r="C508" s="300" t="n">
        <v>240</v>
      </c>
      <c r="D508" s="300" t="n">
        <v>2</v>
      </c>
      <c r="E508" s="301" t="n">
        <v>43517</v>
      </c>
      <c r="F508" s="302" t="n">
        <v>5319</v>
      </c>
      <c r="G508" s="300" t="n">
        <v>8278</v>
      </c>
      <c r="H508" s="302" t="n">
        <v>7233</v>
      </c>
      <c r="I508" s="300" t="n">
        <v>9</v>
      </c>
      <c r="J508" s="303">
        <f>+(((G508-F508)-(H508-F508))/(H508-F508))*100</f>
        <v/>
      </c>
      <c r="K508" s="304" t="n"/>
      <c r="L508" s="304" t="n"/>
      <c r="M508" s="304" t="n"/>
      <c r="N508" s="304" t="n"/>
    </row>
    <row r="509" ht="15.75" customHeight="1" s="412">
      <c r="A509" s="300" t="n">
        <v>508</v>
      </c>
      <c r="B509" s="300" t="n">
        <v>158</v>
      </c>
      <c r="C509" s="300" t="n">
        <v>240</v>
      </c>
      <c r="D509" s="300" t="n">
        <v>2</v>
      </c>
      <c r="E509" s="301" t="n">
        <v>43517</v>
      </c>
      <c r="F509" s="302" t="n">
        <v>5219</v>
      </c>
      <c r="G509" s="300" t="n">
        <v>7840</v>
      </c>
      <c r="H509" s="302" t="n">
        <v>6879</v>
      </c>
      <c r="I509" s="300" t="n"/>
      <c r="J509" s="303">
        <f>+(((G509-F509)-(H509-F509))/(H509-F509))*100</f>
        <v/>
      </c>
      <c r="K509" s="304" t="n"/>
      <c r="L509" s="304" t="n"/>
      <c r="M509" s="304" t="n"/>
      <c r="N509" s="304" t="n"/>
    </row>
    <row r="510" ht="15.75" customHeight="1" s="412">
      <c r="A510" s="300" t="n">
        <v>509</v>
      </c>
      <c r="B510" s="300" t="n">
        <v>159</v>
      </c>
      <c r="C510" s="300" t="n">
        <v>242</v>
      </c>
      <c r="D510" s="300" t="n">
        <v>2</v>
      </c>
      <c r="E510" s="301" t="n">
        <v>43517</v>
      </c>
      <c r="F510" s="302" t="n">
        <v>5300</v>
      </c>
      <c r="G510" s="300" t="n">
        <v>8362</v>
      </c>
      <c r="H510" s="302" t="n">
        <v>7347</v>
      </c>
      <c r="I510" s="300" t="n">
        <v>10</v>
      </c>
      <c r="J510" s="303">
        <f>+(((G510-F510)-(H510-F510))/(H510-F510))*100</f>
        <v/>
      </c>
      <c r="K510" s="304" t="n"/>
      <c r="L510" s="304" t="n"/>
      <c r="M510" s="304" t="n"/>
      <c r="N510" s="304" t="n"/>
    </row>
    <row r="511" ht="15.75" customHeight="1" s="412">
      <c r="A511" s="300" t="n">
        <v>510</v>
      </c>
      <c r="B511" s="300" t="n">
        <v>160</v>
      </c>
      <c r="C511" s="300" t="n">
        <v>242</v>
      </c>
      <c r="D511" s="300" t="n">
        <v>2</v>
      </c>
      <c r="E511" s="301" t="n">
        <v>43517</v>
      </c>
      <c r="F511" s="302" t="n">
        <v>5234</v>
      </c>
      <c r="G511" s="300" t="n">
        <v>8404</v>
      </c>
      <c r="H511" s="302" t="n">
        <v>7354</v>
      </c>
      <c r="I511" s="300" t="n"/>
      <c r="J511" s="303">
        <f>+(((G511-F511)-(H511-F511))/(H511-F511))*100</f>
        <v/>
      </c>
      <c r="K511" s="304" t="n"/>
      <c r="L511" s="304" t="n"/>
      <c r="M511" s="304" t="n"/>
      <c r="N511" s="304" t="n"/>
    </row>
    <row r="512" ht="15.75" customHeight="1" s="412">
      <c r="A512" s="300" t="n">
        <v>511</v>
      </c>
      <c r="B512" s="300" t="n">
        <v>161</v>
      </c>
      <c r="C512" s="300" t="n">
        <v>243</v>
      </c>
      <c r="D512" s="300" t="n">
        <v>2</v>
      </c>
      <c r="E512" s="301" t="n">
        <v>43517</v>
      </c>
      <c r="F512" s="302" t="n">
        <v>5264</v>
      </c>
      <c r="G512" s="300" t="n">
        <v>6934</v>
      </c>
      <c r="H512" s="302" t="n">
        <v>6615</v>
      </c>
      <c r="I512" s="300" t="n">
        <v>10</v>
      </c>
      <c r="J512" s="303">
        <f>+(((G512-F512)-(H512-F512))/(H512-F512))*100</f>
        <v/>
      </c>
      <c r="K512" s="304" t="n"/>
      <c r="L512" s="304" t="n"/>
      <c r="M512" s="304" t="n"/>
      <c r="N512" s="304" t="n"/>
    </row>
    <row r="513" ht="15.75" customHeight="1" s="412">
      <c r="A513" s="300" t="n">
        <v>512</v>
      </c>
      <c r="B513" s="300" t="n">
        <v>162</v>
      </c>
      <c r="C513" s="300" t="n">
        <v>243</v>
      </c>
      <c r="D513" s="300" t="n">
        <v>2</v>
      </c>
      <c r="E513" s="301" t="n">
        <v>43517</v>
      </c>
      <c r="F513" s="302" t="n">
        <v>5232</v>
      </c>
      <c r="G513" s="300" t="n">
        <v>6848</v>
      </c>
      <c r="H513" s="302" t="n">
        <v>6538</v>
      </c>
      <c r="I513" s="300" t="n"/>
      <c r="J513" s="303">
        <f>+(((G513-F513)-(H513-F513))/(H513-F513))*100</f>
        <v/>
      </c>
      <c r="K513" s="304" t="n"/>
      <c r="L513" s="304" t="n"/>
      <c r="M513" s="304" t="n"/>
      <c r="N513" s="304" t="n"/>
    </row>
    <row r="514" ht="15.75" customHeight="1" s="412">
      <c r="A514" s="300" t="n">
        <v>513</v>
      </c>
      <c r="B514" s="300" t="n">
        <v>163</v>
      </c>
      <c r="C514" s="300" t="n">
        <v>246</v>
      </c>
      <c r="D514" s="300" t="n">
        <v>2</v>
      </c>
      <c r="E514" s="301" t="n">
        <v>43517</v>
      </c>
      <c r="F514" s="302" t="n">
        <v>5193</v>
      </c>
      <c r="G514" s="300" t="n">
        <v>8523</v>
      </c>
      <c r="H514" s="302" t="n">
        <v>7446</v>
      </c>
      <c r="I514" s="300" t="n">
        <v>10</v>
      </c>
      <c r="J514" s="303">
        <f>+(((G514-F514)-(H514-F514))/(H514-F514))*100</f>
        <v/>
      </c>
      <c r="K514" s="304" t="n"/>
      <c r="L514" s="304" t="n"/>
      <c r="M514" s="304" t="n"/>
      <c r="N514" s="304" t="n"/>
    </row>
    <row r="515" ht="15.75" customHeight="1" s="412">
      <c r="A515" s="300" t="n">
        <v>514</v>
      </c>
      <c r="B515" s="300" t="n">
        <v>164</v>
      </c>
      <c r="C515" s="300" t="n">
        <v>246</v>
      </c>
      <c r="D515" s="300" t="n">
        <v>2</v>
      </c>
      <c r="E515" s="301" t="n">
        <v>43517</v>
      </c>
      <c r="F515" s="302" t="n">
        <v>5245</v>
      </c>
      <c r="G515" s="300" t="n">
        <v>8562</v>
      </c>
      <c r="H515" s="302" t="n">
        <v>7514</v>
      </c>
      <c r="I515" s="300" t="n"/>
      <c r="J515" s="303">
        <f>+(((G515-F515)-(H515-F515))/(H515-F515))*100</f>
        <v/>
      </c>
      <c r="K515" s="304" t="n"/>
      <c r="L515" s="304" t="n"/>
      <c r="M515" s="304" t="n"/>
      <c r="N515" s="304" t="n"/>
    </row>
    <row r="516" ht="15.75" customHeight="1" s="412">
      <c r="A516" s="300" t="n">
        <v>515</v>
      </c>
      <c r="B516" s="300" t="n">
        <v>165</v>
      </c>
      <c r="C516" s="300" t="n">
        <v>249</v>
      </c>
      <c r="D516" s="300" t="n">
        <v>2</v>
      </c>
      <c r="E516" s="301" t="n">
        <v>43517</v>
      </c>
      <c r="F516" s="302" t="n">
        <v>5226</v>
      </c>
      <c r="G516" s="300" t="n">
        <v>8623</v>
      </c>
      <c r="H516" s="302" t="n">
        <v>7579</v>
      </c>
      <c r="I516" s="300" t="n">
        <v>9</v>
      </c>
      <c r="J516" s="303">
        <f>+(((G516-F516)-(H516-F516))/(H516-F516))*100</f>
        <v/>
      </c>
      <c r="K516" s="304" t="n"/>
      <c r="L516" s="304" t="n"/>
      <c r="M516" s="304" t="n"/>
      <c r="N516" s="304" t="n"/>
    </row>
    <row r="517" ht="15.75" customHeight="1" s="412">
      <c r="A517" s="300" t="n">
        <v>516</v>
      </c>
      <c r="B517" s="300" t="n">
        <v>166</v>
      </c>
      <c r="C517" s="300" t="n">
        <v>249</v>
      </c>
      <c r="D517" s="300" t="n">
        <v>2</v>
      </c>
      <c r="E517" s="301" t="n">
        <v>43517</v>
      </c>
      <c r="F517" s="302" t="n">
        <v>5252</v>
      </c>
      <c r="G517" s="300" t="n">
        <v>9002</v>
      </c>
      <c r="H517" s="302" t="n">
        <v>7869</v>
      </c>
      <c r="I517" s="300" t="n"/>
      <c r="J517" s="303">
        <f>+(((G517-F517)-(H517-F517))/(H517-F517))*100</f>
        <v/>
      </c>
      <c r="K517" s="304" t="n"/>
      <c r="L517" s="304" t="n"/>
      <c r="M517" s="304" t="n"/>
      <c r="N517" s="304" t="n"/>
    </row>
    <row r="518" ht="15.75" customHeight="1" s="412">
      <c r="A518" s="300" t="n">
        <v>517</v>
      </c>
      <c r="B518" s="300" t="n">
        <v>167</v>
      </c>
      <c r="C518" s="300" t="n">
        <v>252</v>
      </c>
      <c r="D518" s="300" t="n">
        <v>2</v>
      </c>
      <c r="E518" s="301" t="n">
        <v>43517</v>
      </c>
      <c r="F518" s="302" t="n">
        <v>5280</v>
      </c>
      <c r="G518" s="300" t="n">
        <v>8938</v>
      </c>
      <c r="H518" s="302" t="n">
        <v>7618</v>
      </c>
      <c r="I518" s="300" t="n">
        <v>9</v>
      </c>
      <c r="J518" s="303">
        <f>+(((G518-F518)-(H518-F518))/(H518-F518))*100</f>
        <v/>
      </c>
      <c r="K518" s="304" t="n"/>
      <c r="L518" s="304" t="n"/>
      <c r="M518" s="304" t="n"/>
      <c r="N518" s="304" t="n"/>
    </row>
    <row r="519" ht="15.75" customHeight="1" s="412">
      <c r="A519" s="300" t="n">
        <v>518</v>
      </c>
      <c r="B519" s="300" t="n">
        <v>168</v>
      </c>
      <c r="C519" s="300" t="n">
        <v>252</v>
      </c>
      <c r="D519" s="300" t="n">
        <v>2</v>
      </c>
      <c r="E519" s="301" t="n">
        <v>43517</v>
      </c>
      <c r="F519" s="302" t="n">
        <v>5212</v>
      </c>
      <c r="G519" s="300" t="n">
        <v>8874</v>
      </c>
      <c r="H519" s="302" t="n">
        <v>7570</v>
      </c>
      <c r="I519" s="300" t="n"/>
      <c r="J519" s="303">
        <f>+(((G519-F519)-(H519-F519))/(H519-F519))*100</f>
        <v/>
      </c>
      <c r="K519" s="304" t="n"/>
      <c r="L519" s="304" t="n"/>
      <c r="M519" s="304" t="n"/>
      <c r="N519" s="304" t="n"/>
    </row>
    <row r="520" ht="15.75" customHeight="1" s="412">
      <c r="A520" s="300" t="n">
        <v>519</v>
      </c>
      <c r="B520" s="300" t="n">
        <v>169</v>
      </c>
      <c r="C520" s="300" t="n">
        <v>254</v>
      </c>
      <c r="D520" s="300" t="n">
        <v>2</v>
      </c>
      <c r="E520" s="301" t="n">
        <v>43517</v>
      </c>
      <c r="F520" s="302" t="n">
        <v>5223</v>
      </c>
      <c r="G520" s="300" t="n">
        <v>7426</v>
      </c>
      <c r="H520" s="302" t="n">
        <v>6667</v>
      </c>
      <c r="I520" s="300" t="n">
        <v>9</v>
      </c>
      <c r="J520" s="303">
        <f>+(((G520-F520)-(H520-F520))/(H520-F520))*100</f>
        <v/>
      </c>
      <c r="K520" s="304" t="n"/>
      <c r="L520" s="304" t="n"/>
      <c r="M520" s="304" t="n"/>
      <c r="N520" s="304" t="n"/>
    </row>
    <row r="521" ht="15.75" customHeight="1" s="412">
      <c r="A521" s="300" t="n">
        <v>520</v>
      </c>
      <c r="B521" s="300" t="n">
        <v>170</v>
      </c>
      <c r="C521" s="300" t="n">
        <v>254</v>
      </c>
      <c r="D521" s="300" t="n">
        <v>2</v>
      </c>
      <c r="E521" s="301" t="n">
        <v>43517</v>
      </c>
      <c r="F521" s="302" t="n">
        <v>5223</v>
      </c>
      <c r="G521" s="300" t="n">
        <v>7568</v>
      </c>
      <c r="H521" s="302" t="n">
        <v>6766</v>
      </c>
      <c r="I521" s="300" t="n"/>
      <c r="J521" s="303">
        <f>+(((G521-F521)-(H521-F521))/(H521-F521))*100</f>
        <v/>
      </c>
      <c r="K521" s="304" t="n"/>
      <c r="L521" s="304" t="n"/>
      <c r="M521" s="304" t="n"/>
      <c r="N521" s="304" t="n"/>
    </row>
    <row r="522" ht="15.75" customHeight="1" s="412">
      <c r="A522" s="300" t="n">
        <v>521</v>
      </c>
      <c r="B522" s="300" t="n">
        <v>171</v>
      </c>
      <c r="C522" s="300" t="n">
        <v>258</v>
      </c>
      <c r="D522" s="300" t="n">
        <v>2</v>
      </c>
      <c r="E522" s="301" t="n">
        <v>43517</v>
      </c>
      <c r="F522" s="302" t="n">
        <v>5259</v>
      </c>
      <c r="G522" s="300" t="n">
        <v>6995</v>
      </c>
      <c r="H522" s="302" t="n">
        <v>6329</v>
      </c>
      <c r="I522" s="300" t="n">
        <v>10</v>
      </c>
      <c r="J522" s="303">
        <f>+(((G522-F522)-(H522-F522))/(H522-F522))*100</f>
        <v/>
      </c>
      <c r="K522" s="304" t="n"/>
      <c r="L522" s="304" t="n"/>
      <c r="M522" s="304" t="n"/>
      <c r="N522" s="304" t="n"/>
    </row>
    <row r="523" ht="15.75" customHeight="1" s="412">
      <c r="A523" s="300" t="n">
        <v>522</v>
      </c>
      <c r="B523" s="300" t="n">
        <v>172</v>
      </c>
      <c r="C523" s="300" t="n">
        <v>258</v>
      </c>
      <c r="D523" s="300" t="n">
        <v>2</v>
      </c>
      <c r="E523" s="301" t="n">
        <v>43517</v>
      </c>
      <c r="F523" s="302" t="n">
        <v>5274</v>
      </c>
      <c r="G523" s="300" t="n">
        <v>6869</v>
      </c>
      <c r="H523" s="302" t="n">
        <v>6268</v>
      </c>
      <c r="I523" s="300" t="n"/>
      <c r="J523" s="303">
        <f>+(((G523-F523)-(H523-F523))/(H523-F523))*100</f>
        <v/>
      </c>
      <c r="K523" s="304" t="n"/>
      <c r="L523" s="304" t="n"/>
      <c r="M523" s="304" t="n"/>
      <c r="N523" s="304" t="n"/>
    </row>
    <row r="524" ht="15.75" customHeight="1" s="412">
      <c r="A524" s="300" t="n">
        <v>523</v>
      </c>
      <c r="B524" s="300" t="n">
        <v>173</v>
      </c>
      <c r="C524" s="300" t="n">
        <v>259</v>
      </c>
      <c r="D524" s="300" t="n">
        <v>2</v>
      </c>
      <c r="E524" s="301" t="n">
        <v>43517</v>
      </c>
      <c r="F524" s="302" t="n">
        <v>5227</v>
      </c>
      <c r="G524" s="300" t="n">
        <v>8877</v>
      </c>
      <c r="H524" s="302" t="n">
        <v>7996</v>
      </c>
      <c r="I524" s="300" t="n">
        <v>9</v>
      </c>
      <c r="J524" s="303">
        <f>+(((G524-F524)-(H524-F524))/(H524-F524))*100</f>
        <v/>
      </c>
      <c r="K524" s="304" t="n"/>
      <c r="L524" s="304" t="n"/>
      <c r="M524" s="304" t="n"/>
      <c r="N524" s="304" t="n"/>
    </row>
    <row r="525" ht="15.75" customHeight="1" s="412">
      <c r="A525" s="300" t="n">
        <v>524</v>
      </c>
      <c r="B525" s="300" t="n">
        <v>174</v>
      </c>
      <c r="C525" s="300" t="n">
        <v>259</v>
      </c>
      <c r="D525" s="300" t="n">
        <v>2</v>
      </c>
      <c r="E525" s="301" t="n">
        <v>43517</v>
      </c>
      <c r="F525" s="302" t="n">
        <v>5182</v>
      </c>
      <c r="G525" s="300" t="n">
        <v>8707</v>
      </c>
      <c r="H525" s="302" t="n">
        <v>7804</v>
      </c>
      <c r="I525" s="300" t="n"/>
      <c r="J525" s="303">
        <f>+(((G525-F525)-(H525-F525))/(H525-F525))*100</f>
        <v/>
      </c>
      <c r="K525" s="304" t="n"/>
      <c r="L525" s="304" t="n"/>
      <c r="M525" s="304" t="n"/>
      <c r="N525" s="304" t="n"/>
    </row>
    <row r="526" ht="15.75" customHeight="1" s="412">
      <c r="A526" s="300" t="n">
        <v>525</v>
      </c>
      <c r="B526" s="300" t="n">
        <v>175</v>
      </c>
      <c r="C526" s="300" t="n">
        <v>261</v>
      </c>
      <c r="D526" s="300" t="n">
        <v>2</v>
      </c>
      <c r="E526" s="301" t="n">
        <v>43517</v>
      </c>
      <c r="F526" s="302" t="n">
        <v>5280</v>
      </c>
      <c r="G526" s="300" t="n">
        <v>8720</v>
      </c>
      <c r="H526" s="302" t="n">
        <v>7973</v>
      </c>
      <c r="I526" s="300" t="n">
        <v>8</v>
      </c>
      <c r="J526" s="303">
        <f>+(((G526-F526)-(H526-F526))/(H526-F526))*100</f>
        <v/>
      </c>
      <c r="K526" s="304" t="n"/>
      <c r="L526" s="304" t="n"/>
      <c r="M526" s="304" t="n"/>
      <c r="N526" s="304" t="n"/>
    </row>
    <row r="527" ht="15.75" customHeight="1" s="412">
      <c r="A527" s="300" t="n">
        <v>526</v>
      </c>
      <c r="B527" s="300" t="n">
        <v>176</v>
      </c>
      <c r="C527" s="300" t="n">
        <v>261</v>
      </c>
      <c r="D527" s="300" t="n">
        <v>2</v>
      </c>
      <c r="E527" s="301" t="n">
        <v>43517</v>
      </c>
      <c r="F527" s="302" t="n">
        <v>5193</v>
      </c>
      <c r="G527" s="300" t="n">
        <v>8788</v>
      </c>
      <c r="H527" s="302" t="n">
        <v>7921</v>
      </c>
      <c r="I527" s="300" t="n"/>
      <c r="J527" s="303">
        <f>+(((G527-F527)-(H527-F527))/(H527-F527))*100</f>
        <v/>
      </c>
      <c r="K527" s="304" t="n"/>
      <c r="L527" s="304" t="n"/>
      <c r="M527" s="304" t="n"/>
      <c r="N527" s="304" t="n"/>
    </row>
    <row r="528" ht="15.75" customHeight="1" s="412">
      <c r="A528" s="300" t="n">
        <v>527</v>
      </c>
      <c r="B528" s="300" t="n">
        <v>177</v>
      </c>
      <c r="C528" s="300" t="n">
        <v>262</v>
      </c>
      <c r="D528" s="300" t="n">
        <v>2</v>
      </c>
      <c r="E528" s="301" t="n">
        <v>43517</v>
      </c>
      <c r="F528" s="302" t="n">
        <v>5259</v>
      </c>
      <c r="G528" s="300" t="n">
        <v>8373</v>
      </c>
      <c r="H528" s="302" t="n">
        <v>7613</v>
      </c>
      <c r="I528" s="300" t="n">
        <v>8</v>
      </c>
      <c r="J528" s="303">
        <f>+(((G528-F528)-(H528-F528))/(H528-F528))*100</f>
        <v/>
      </c>
      <c r="K528" s="304" t="n"/>
      <c r="L528" s="304" t="n"/>
      <c r="M528" s="304" t="n"/>
      <c r="N528" s="304" t="n"/>
    </row>
    <row r="529" ht="15.75" customHeight="1" s="412">
      <c r="A529" s="300" t="n">
        <v>528</v>
      </c>
      <c r="B529" s="300" t="n">
        <v>178</v>
      </c>
      <c r="C529" s="300" t="n">
        <v>262</v>
      </c>
      <c r="D529" s="300" t="n">
        <v>2</v>
      </c>
      <c r="E529" s="301" t="n">
        <v>43517</v>
      </c>
      <c r="F529" s="302" t="n">
        <v>5226</v>
      </c>
      <c r="G529" s="300" t="n">
        <v>8437</v>
      </c>
      <c r="H529" s="302" t="n">
        <v>7539</v>
      </c>
      <c r="I529" s="300" t="n"/>
      <c r="J529" s="303">
        <f>+(((G529-F529)-(H529-F529))/(H529-F529))*100</f>
        <v/>
      </c>
      <c r="K529" s="304" t="n"/>
      <c r="L529" s="304" t="n"/>
      <c r="M529" s="304" t="n"/>
      <c r="N529" s="304" t="n"/>
    </row>
    <row r="530" ht="15.75" customHeight="1" s="412">
      <c r="A530" s="300" t="n">
        <v>529</v>
      </c>
      <c r="B530" s="300" t="n">
        <v>179</v>
      </c>
      <c r="C530" s="300" t="n">
        <v>267</v>
      </c>
      <c r="D530" s="300" t="n">
        <v>2</v>
      </c>
      <c r="E530" s="301" t="n">
        <v>43517</v>
      </c>
      <c r="F530" s="302" t="n">
        <v>5180</v>
      </c>
      <c r="G530" s="300" t="n">
        <v>8623</v>
      </c>
      <c r="H530" s="302" t="n">
        <v>7522</v>
      </c>
      <c r="I530" s="300" t="n">
        <v>11</v>
      </c>
      <c r="J530" s="303">
        <f>+(((G530-F530)-(H530-F530))/(H530-F530))*100</f>
        <v/>
      </c>
      <c r="K530" s="304" t="n"/>
      <c r="L530" s="304" t="n"/>
      <c r="M530" s="304" t="n"/>
      <c r="N530" s="304" t="n"/>
    </row>
    <row r="531" ht="15.75" customHeight="1" s="412">
      <c r="A531" s="300" t="n">
        <v>530</v>
      </c>
      <c r="B531" s="300" t="n">
        <v>180</v>
      </c>
      <c r="C531" s="300" t="n">
        <v>267</v>
      </c>
      <c r="D531" s="300" t="n">
        <v>2</v>
      </c>
      <c r="E531" s="301" t="n">
        <v>43517</v>
      </c>
      <c r="F531" s="302" t="n">
        <v>5282</v>
      </c>
      <c r="G531" s="300" t="n">
        <v>8948</v>
      </c>
      <c r="H531" s="302" t="n">
        <v>7688</v>
      </c>
      <c r="I531" s="300" t="n"/>
      <c r="J531" s="303">
        <f>+(((G531-F531)-(H531-F531))/(H531-F531))*100</f>
        <v/>
      </c>
      <c r="K531" s="304" t="n"/>
      <c r="L531" s="304" t="n"/>
      <c r="M531" s="304" t="n"/>
      <c r="N531" s="304" t="n"/>
    </row>
    <row r="532" ht="15.75" customHeight="1" s="412">
      <c r="A532" s="300" t="n">
        <v>531</v>
      </c>
      <c r="B532" s="300" t="n">
        <v>181</v>
      </c>
      <c r="C532" s="300" t="n">
        <v>268</v>
      </c>
      <c r="D532" s="300" t="n">
        <v>2</v>
      </c>
      <c r="E532" s="301" t="n">
        <v>43517</v>
      </c>
      <c r="F532" s="302" t="n">
        <v>5244</v>
      </c>
      <c r="G532" s="300" t="n">
        <v>8529</v>
      </c>
      <c r="H532" s="302" t="n">
        <v>7540</v>
      </c>
      <c r="I532" s="300" t="n">
        <v>10</v>
      </c>
      <c r="J532" s="303">
        <f>+(((G532-F532)-(H532-F532))/(H532-F532))*100</f>
        <v/>
      </c>
      <c r="K532" s="304" t="n"/>
      <c r="L532" s="304" t="n"/>
      <c r="M532" s="304" t="n"/>
      <c r="N532" s="304" t="n"/>
    </row>
    <row r="533" ht="15.75" customHeight="1" s="412">
      <c r="A533" s="300" t="n">
        <v>532</v>
      </c>
      <c r="B533" s="300" t="n">
        <v>182</v>
      </c>
      <c r="C533" s="300" t="n">
        <v>268</v>
      </c>
      <c r="D533" s="300" t="n">
        <v>2</v>
      </c>
      <c r="E533" s="301" t="n">
        <v>43517</v>
      </c>
      <c r="F533" s="302" t="n">
        <v>5301</v>
      </c>
      <c r="G533" s="300" t="n">
        <v>8634</v>
      </c>
      <c r="H533" s="302" t="n">
        <v>7648</v>
      </c>
      <c r="I533" s="300" t="n"/>
      <c r="J533" s="303">
        <f>+(((G533-F533)-(H533-F533))/(H533-F533))*100</f>
        <v/>
      </c>
      <c r="K533" s="304" t="n"/>
      <c r="L533" s="304" t="n"/>
      <c r="M533" s="304" t="n"/>
      <c r="N533" s="304" t="n"/>
    </row>
    <row r="534" ht="15.75" customHeight="1" s="412">
      <c r="A534" s="300" t="n">
        <v>533</v>
      </c>
      <c r="B534" s="300" t="n">
        <v>183</v>
      </c>
      <c r="C534" s="300" t="n">
        <v>301</v>
      </c>
      <c r="D534" s="300" t="n">
        <v>2</v>
      </c>
      <c r="E534" s="301" t="n">
        <v>43517</v>
      </c>
      <c r="F534" s="302" t="n">
        <v>5192</v>
      </c>
      <c r="G534" s="300" t="n">
        <v>7735</v>
      </c>
      <c r="H534" s="302" t="n">
        <v>7108</v>
      </c>
      <c r="I534" s="300" t="n">
        <v>8</v>
      </c>
      <c r="J534" s="303">
        <f>+(((G534-F534)-(H534-F534))/(H534-F534))*100</f>
        <v/>
      </c>
      <c r="K534" s="304" t="n"/>
      <c r="L534" s="304" t="n"/>
      <c r="M534" s="304" t="n"/>
      <c r="N534" s="304" t="n"/>
    </row>
    <row r="535" ht="15.75" customHeight="1" s="412">
      <c r="A535" s="300" t="n">
        <v>534</v>
      </c>
      <c r="B535" s="300" t="n">
        <v>184</v>
      </c>
      <c r="C535" s="300" t="n">
        <v>301</v>
      </c>
      <c r="D535" s="300" t="n">
        <v>2</v>
      </c>
      <c r="E535" s="301" t="n">
        <v>43517</v>
      </c>
      <c r="F535" s="302" t="n">
        <v>5243</v>
      </c>
      <c r="G535" s="300" t="n">
        <v>7983</v>
      </c>
      <c r="H535" s="302" t="n">
        <v>7243</v>
      </c>
      <c r="I535" s="300" t="n"/>
      <c r="J535" s="303">
        <f>+(((G535-F535)-(H535-F535))/(H535-F535))*100</f>
        <v/>
      </c>
      <c r="K535" s="304" t="n"/>
      <c r="L535" s="304" t="n"/>
      <c r="M535" s="304" t="n"/>
      <c r="N535" s="304" t="n"/>
    </row>
    <row r="536" ht="15.75" customHeight="1" s="412">
      <c r="A536" s="300" t="n">
        <v>535</v>
      </c>
      <c r="B536" s="300" t="n">
        <v>185</v>
      </c>
      <c r="C536" s="300" t="n">
        <v>304</v>
      </c>
      <c r="D536" s="300" t="n">
        <v>2</v>
      </c>
      <c r="E536" s="301" t="n">
        <v>43517</v>
      </c>
      <c r="F536" s="302" t="n">
        <v>5288</v>
      </c>
      <c r="G536" s="300" t="n">
        <v>8054</v>
      </c>
      <c r="H536" s="302" t="n">
        <v>7367</v>
      </c>
      <c r="I536" s="300" t="n">
        <v>10</v>
      </c>
      <c r="J536" s="303">
        <f>+(((G536-F536)-(H536-F536))/(H536-F536))*100</f>
        <v/>
      </c>
      <c r="K536" s="304" t="n"/>
      <c r="L536" s="304" t="n"/>
      <c r="M536" s="304" t="n"/>
      <c r="N536" s="304" t="n"/>
    </row>
    <row r="537" ht="15.75" customHeight="1" s="412">
      <c r="A537" s="300" t="n">
        <v>536</v>
      </c>
      <c r="B537" s="300" t="n">
        <v>186</v>
      </c>
      <c r="C537" s="300" t="n">
        <v>304</v>
      </c>
      <c r="D537" s="300" t="n">
        <v>2</v>
      </c>
      <c r="E537" s="301" t="n">
        <v>43517</v>
      </c>
      <c r="F537" s="302" t="n">
        <v>5251</v>
      </c>
      <c r="G537" s="300" t="n">
        <v>8017</v>
      </c>
      <c r="H537" s="302" t="n">
        <v>7303</v>
      </c>
      <c r="I537" s="300" t="n"/>
      <c r="J537" s="303">
        <f>+(((G537-F537)-(H537-F537))/(H537-F537))*100</f>
        <v/>
      </c>
      <c r="K537" s="304" t="n"/>
      <c r="L537" s="304" t="n"/>
      <c r="M537" s="304" t="n"/>
      <c r="N537" s="304" t="n"/>
    </row>
    <row r="538" ht="15.75" customHeight="1" s="412">
      <c r="A538" s="300" t="n">
        <v>537</v>
      </c>
      <c r="B538" s="300" t="n">
        <v>187</v>
      </c>
      <c r="C538" s="300" t="n">
        <v>308</v>
      </c>
      <c r="D538" s="300" t="n">
        <v>2</v>
      </c>
      <c r="E538" s="301" t="n">
        <v>43517</v>
      </c>
      <c r="F538" s="302" t="n">
        <v>5214</v>
      </c>
      <c r="G538" s="300" t="n">
        <v>7595</v>
      </c>
      <c r="H538" s="302" t="n">
        <v>7024</v>
      </c>
      <c r="I538" s="300" t="n">
        <v>9</v>
      </c>
      <c r="J538" s="303">
        <f>+(((G538-F538)-(H538-F538))/(H538-F538))*100</f>
        <v/>
      </c>
      <c r="K538" s="304" t="n"/>
      <c r="L538" s="304" t="n"/>
      <c r="M538" s="304" t="n"/>
      <c r="N538" s="304" t="n"/>
    </row>
    <row r="539" ht="15.75" customHeight="1" s="412">
      <c r="A539" s="300" t="n">
        <v>538</v>
      </c>
      <c r="B539" s="300" t="n">
        <v>188</v>
      </c>
      <c r="C539" s="300" t="n">
        <v>308</v>
      </c>
      <c r="D539" s="300" t="n">
        <v>2</v>
      </c>
      <c r="E539" s="301" t="n">
        <v>43517</v>
      </c>
      <c r="F539" s="302" t="n">
        <v>5267</v>
      </c>
      <c r="G539" s="300" t="n">
        <v>7802</v>
      </c>
      <c r="H539" s="302" t="n">
        <v>7135</v>
      </c>
      <c r="I539" s="300" t="n"/>
      <c r="J539" s="303">
        <f>+(((G539-F539)-(H539-F539))/(H539-F539))*100</f>
        <v/>
      </c>
      <c r="K539" s="304" t="n"/>
      <c r="L539" s="304" t="n"/>
      <c r="M539" s="304" t="n"/>
      <c r="N539" s="304" t="n"/>
    </row>
    <row r="540" ht="15.75" customHeight="1" s="412">
      <c r="A540" s="300" t="n">
        <v>539</v>
      </c>
      <c r="B540" s="300" t="n">
        <v>189</v>
      </c>
      <c r="C540" s="300" t="n">
        <v>313</v>
      </c>
      <c r="D540" s="300" t="n">
        <v>2</v>
      </c>
      <c r="E540" s="301" t="n">
        <v>43517</v>
      </c>
      <c r="F540" s="302" t="n">
        <v>5261</v>
      </c>
      <c r="G540" s="300" t="n">
        <v>8019</v>
      </c>
      <c r="H540" s="302" t="n">
        <v>7344</v>
      </c>
      <c r="I540" s="300" t="n">
        <v>9</v>
      </c>
      <c r="J540" s="303">
        <f>+(((G540-F540)-(H540-F540))/(H540-F540))*100</f>
        <v/>
      </c>
      <c r="K540" s="304" t="n"/>
      <c r="L540" s="304" t="n"/>
      <c r="M540" s="304" t="n"/>
      <c r="N540" s="304" t="n"/>
    </row>
    <row r="541" ht="15.75" customHeight="1" s="412">
      <c r="A541" s="300" t="n">
        <v>540</v>
      </c>
      <c r="B541" s="300" t="n">
        <v>190</v>
      </c>
      <c r="C541" s="300" t="n">
        <v>313</v>
      </c>
      <c r="D541" s="300" t="n">
        <v>2</v>
      </c>
      <c r="E541" s="301" t="n">
        <v>43517</v>
      </c>
      <c r="F541" s="302" t="n">
        <v>5238</v>
      </c>
      <c r="G541" s="300" t="n">
        <v>8097</v>
      </c>
      <c r="H541" s="302" t="n">
        <v>7419</v>
      </c>
      <c r="I541" s="300" t="n"/>
      <c r="J541" s="303">
        <f>+(((G541-F541)-(H541-F541))/(H541-F541))*100</f>
        <v/>
      </c>
      <c r="K541" s="304" t="n"/>
      <c r="L541" s="304" t="n"/>
      <c r="M541" s="304" t="n"/>
      <c r="N541" s="304" t="n"/>
    </row>
    <row r="542" ht="15.75" customHeight="1" s="412">
      <c r="A542" s="300" t="n">
        <v>541</v>
      </c>
      <c r="B542" s="300" t="n">
        <v>191</v>
      </c>
      <c r="C542" s="300" t="n">
        <v>317</v>
      </c>
      <c r="D542" s="300" t="n">
        <v>2</v>
      </c>
      <c r="E542" s="301" t="n">
        <v>43517</v>
      </c>
      <c r="F542" s="302" t="n">
        <v>5280</v>
      </c>
      <c r="G542" s="300" t="n">
        <v>8772</v>
      </c>
      <c r="H542" s="302" t="n">
        <v>7944</v>
      </c>
      <c r="I542" s="300" t="n">
        <v>10</v>
      </c>
      <c r="J542" s="303">
        <f>+(((G542-F542)-(H542-F542))/(H542-F542))*100</f>
        <v/>
      </c>
      <c r="K542" s="304" t="n"/>
      <c r="L542" s="304" t="n"/>
      <c r="M542" s="304" t="n"/>
      <c r="N542" s="304" t="n"/>
    </row>
    <row r="543" ht="15.75" customHeight="1" s="412">
      <c r="A543" s="300" t="n">
        <v>542</v>
      </c>
      <c r="B543" s="300" t="n">
        <v>192</v>
      </c>
      <c r="C543" s="300" t="n">
        <v>317</v>
      </c>
      <c r="D543" s="300" t="n">
        <v>2</v>
      </c>
      <c r="E543" s="301" t="n">
        <v>43517</v>
      </c>
      <c r="F543" s="302" t="n">
        <v>5241</v>
      </c>
      <c r="G543" s="300" t="n">
        <v>8928</v>
      </c>
      <c r="H543" s="302" t="n">
        <v>8033</v>
      </c>
      <c r="I543" s="300" t="n"/>
      <c r="J543" s="303">
        <f>+(((G543-F543)-(H543-F543))/(H543-F543))*100</f>
        <v/>
      </c>
      <c r="K543" s="304" t="n"/>
      <c r="L543" s="304" t="n"/>
      <c r="M543" s="304" t="n"/>
      <c r="N543" s="304" t="n"/>
    </row>
    <row r="544" ht="15.75" customHeight="1" s="412">
      <c r="A544" s="300" t="n">
        <v>543</v>
      </c>
      <c r="B544" s="300" t="n">
        <v>193</v>
      </c>
      <c r="C544" s="300" t="n">
        <v>318</v>
      </c>
      <c r="D544" s="300" t="n">
        <v>2</v>
      </c>
      <c r="E544" s="301" t="n">
        <v>43517</v>
      </c>
      <c r="F544" s="302" t="n">
        <v>5263</v>
      </c>
      <c r="G544" s="300" t="n">
        <v>8739</v>
      </c>
      <c r="H544" s="302" t="n">
        <v>7948</v>
      </c>
      <c r="I544" s="300" t="n">
        <v>10</v>
      </c>
      <c r="J544" s="303">
        <f>+(((G544-F544)-(H544-F544))/(H544-F544))*100</f>
        <v/>
      </c>
      <c r="K544" s="304" t="n"/>
      <c r="L544" s="304" t="n"/>
      <c r="M544" s="304" t="n"/>
      <c r="N544" s="304" t="n"/>
    </row>
    <row r="545" ht="15.75" customHeight="1" s="412">
      <c r="A545" s="300" t="n">
        <v>544</v>
      </c>
      <c r="B545" s="300" t="n">
        <v>194</v>
      </c>
      <c r="C545" s="300" t="n">
        <v>318</v>
      </c>
      <c r="D545" s="300" t="n">
        <v>2</v>
      </c>
      <c r="E545" s="301" t="n">
        <v>43517</v>
      </c>
      <c r="F545" s="302" t="n">
        <v>5207</v>
      </c>
      <c r="G545" s="300" t="n">
        <v>8700</v>
      </c>
      <c r="H545" s="302" t="n">
        <v>7955</v>
      </c>
      <c r="I545" s="300" t="n"/>
      <c r="J545" s="303">
        <f>+(((G545-F545)-(H545-F545))/(H545-F545))*100</f>
        <v/>
      </c>
      <c r="K545" s="304" t="n"/>
      <c r="L545" s="304" t="n"/>
      <c r="M545" s="304" t="n"/>
      <c r="N545" s="304" t="n"/>
    </row>
    <row r="546" ht="15.75" customHeight="1" s="412">
      <c r="A546" s="300" t="n">
        <v>545</v>
      </c>
      <c r="B546" s="300" t="n">
        <v>195</v>
      </c>
      <c r="C546" s="300" t="n">
        <v>319</v>
      </c>
      <c r="D546" s="300" t="n">
        <v>2</v>
      </c>
      <c r="E546" s="301" t="n">
        <v>43517</v>
      </c>
      <c r="F546" s="302" t="n">
        <v>5277</v>
      </c>
      <c r="G546" s="300" t="n">
        <v>8801</v>
      </c>
      <c r="H546" s="302" t="n">
        <v>7922</v>
      </c>
      <c r="I546" s="300" t="n">
        <v>10</v>
      </c>
      <c r="J546" s="303">
        <f>+(((G546-F546)-(H546-F546))/(H546-F546))*100</f>
        <v/>
      </c>
      <c r="K546" s="304" t="n"/>
      <c r="L546" s="304" t="n"/>
      <c r="M546" s="304" t="n"/>
      <c r="N546" s="304" t="n"/>
    </row>
    <row r="547" ht="15.75" customHeight="1" s="412">
      <c r="A547" s="300" t="n">
        <v>546</v>
      </c>
      <c r="B547" s="300" t="n">
        <v>196</v>
      </c>
      <c r="C547" s="300" t="n">
        <v>319</v>
      </c>
      <c r="D547" s="300" t="n">
        <v>2</v>
      </c>
      <c r="E547" s="301" t="n">
        <v>43517</v>
      </c>
      <c r="F547" s="302" t="n">
        <v>5243</v>
      </c>
      <c r="G547" s="300" t="n">
        <v>8600</v>
      </c>
      <c r="H547" s="302" t="n">
        <v>7881</v>
      </c>
      <c r="I547" s="300" t="n"/>
      <c r="J547" s="303">
        <f>+(((G547-F547)-(H547-F547))/(H547-F547))*100</f>
        <v/>
      </c>
      <c r="K547" s="304" t="n"/>
      <c r="L547" s="304" t="n"/>
      <c r="M547" s="304" t="n"/>
      <c r="N547" s="304" t="n"/>
    </row>
    <row r="548" ht="15.75" customHeight="1" s="412">
      <c r="A548" s="300" t="n">
        <v>547</v>
      </c>
      <c r="B548" s="300" t="n">
        <v>197</v>
      </c>
      <c r="C548" s="300" t="n">
        <v>321</v>
      </c>
      <c r="D548" s="300" t="n">
        <v>2</v>
      </c>
      <c r="E548" s="301" t="n">
        <v>43517</v>
      </c>
      <c r="F548" s="302" t="n">
        <v>5252</v>
      </c>
      <c r="G548" s="300" t="n">
        <v>7513</v>
      </c>
      <c r="H548" s="302" t="n">
        <v>6743</v>
      </c>
      <c r="I548" s="300" t="n">
        <v>10</v>
      </c>
      <c r="J548" s="303">
        <f>+(((G548-F548)-(H548-F548))/(H548-F548))*100</f>
        <v/>
      </c>
      <c r="K548" s="304" t="n"/>
      <c r="L548" s="304" t="n"/>
      <c r="M548" s="304" t="n"/>
      <c r="N548" s="304" t="n"/>
    </row>
    <row r="549" ht="15.75" customHeight="1" s="412">
      <c r="A549" s="300" t="n">
        <v>548</v>
      </c>
      <c r="B549" s="300" t="n">
        <v>198</v>
      </c>
      <c r="C549" s="300" t="n">
        <v>321</v>
      </c>
      <c r="D549" s="300" t="n">
        <v>2</v>
      </c>
      <c r="E549" s="301" t="n">
        <v>43517</v>
      </c>
      <c r="F549" s="302" t="n">
        <v>5320</v>
      </c>
      <c r="G549" s="300" t="n">
        <v>7566</v>
      </c>
      <c r="H549" s="302" t="n">
        <v>6825</v>
      </c>
      <c r="I549" s="300" t="n"/>
      <c r="J549" s="303">
        <f>+(((G549-F549)-(H549-F549))/(H549-F549))*100</f>
        <v/>
      </c>
      <c r="K549" s="304" t="n"/>
      <c r="L549" s="304" t="n"/>
      <c r="M549" s="304" t="n"/>
      <c r="N549" s="304" t="n"/>
    </row>
    <row r="550" ht="15.75" customHeight="1" s="412">
      <c r="A550" s="300" t="n">
        <v>549</v>
      </c>
      <c r="B550" s="300" t="n">
        <v>199</v>
      </c>
      <c r="C550" s="300" t="n">
        <v>324</v>
      </c>
      <c r="D550" s="300" t="n">
        <v>2</v>
      </c>
      <c r="E550" s="301" t="n">
        <v>43517</v>
      </c>
      <c r="F550" s="302" t="n">
        <v>5262</v>
      </c>
      <c r="G550" s="300" t="n">
        <v>8453</v>
      </c>
      <c r="H550" s="302" t="n">
        <v>7451</v>
      </c>
      <c r="I550" s="300" t="n">
        <v>10</v>
      </c>
      <c r="J550" s="303">
        <f>+(((G550-F550)-(H550-F550))/(H550-F550))*100</f>
        <v/>
      </c>
      <c r="K550" s="304" t="n"/>
      <c r="L550" s="304" t="n"/>
      <c r="M550" s="304" t="n"/>
      <c r="N550" s="304" t="n"/>
    </row>
    <row r="551" ht="15.75" customHeight="1" s="412">
      <c r="A551" s="300" t="n">
        <v>550</v>
      </c>
      <c r="B551" s="300" t="n">
        <v>200</v>
      </c>
      <c r="C551" s="300" t="n">
        <v>324</v>
      </c>
      <c r="D551" s="300" t="n">
        <v>2</v>
      </c>
      <c r="E551" s="301" t="n">
        <v>43517</v>
      </c>
      <c r="F551" s="302" t="n">
        <v>5181</v>
      </c>
      <c r="G551" s="300" t="n">
        <v>8115</v>
      </c>
      <c r="H551" s="302" t="n">
        <v>7186</v>
      </c>
      <c r="I551" s="300" t="n"/>
      <c r="J551" s="303">
        <f>+(((G551-F551)-(H551-F551))/(H551-F551))*100</f>
        <v/>
      </c>
      <c r="K551" s="304" t="n"/>
      <c r="L551" s="304" t="n"/>
      <c r="M551" s="304" t="n"/>
      <c r="N551" s="304" t="n"/>
    </row>
    <row r="552" ht="15.75" customHeight="1" s="412">
      <c r="A552" s="300" t="n">
        <v>551</v>
      </c>
      <c r="B552" s="300" t="n">
        <v>201</v>
      </c>
      <c r="C552" s="300" t="n">
        <v>325</v>
      </c>
      <c r="D552" s="300" t="n">
        <v>2</v>
      </c>
      <c r="E552" s="301" t="n">
        <v>43517</v>
      </c>
      <c r="F552" s="302" t="n">
        <v>5254</v>
      </c>
      <c r="G552" s="300" t="n">
        <v>7784</v>
      </c>
      <c r="H552" s="302" t="n">
        <v>7091</v>
      </c>
      <c r="I552" s="300" t="n">
        <v>9</v>
      </c>
      <c r="J552" s="303">
        <f>+(((G552-F552)-(H552-F552))/(H552-F552))*100</f>
        <v/>
      </c>
      <c r="K552" s="304" t="n"/>
      <c r="L552" s="304" t="n"/>
      <c r="M552" s="304" t="n"/>
      <c r="N552" s="304" t="n"/>
    </row>
    <row r="553" ht="15.75" customHeight="1" s="412">
      <c r="A553" s="300" t="n">
        <v>552</v>
      </c>
      <c r="B553" s="300" t="n">
        <v>202</v>
      </c>
      <c r="C553" s="300" t="n">
        <v>325</v>
      </c>
      <c r="D553" s="300" t="n">
        <v>2</v>
      </c>
      <c r="E553" s="301" t="n">
        <v>43517</v>
      </c>
      <c r="F553" s="302" t="n">
        <v>5275</v>
      </c>
      <c r="G553" s="300" t="n">
        <v>7922</v>
      </c>
      <c r="H553" s="302" t="n">
        <v>7189</v>
      </c>
      <c r="I553" s="300" t="n"/>
      <c r="J553" s="303">
        <f>+(((G553-F553)-(H553-F553))/(H553-F553))*100</f>
        <v/>
      </c>
      <c r="K553" s="304" t="n"/>
      <c r="L553" s="304" t="n"/>
      <c r="M553" s="304" t="n"/>
      <c r="N553" s="304" t="n"/>
    </row>
    <row r="554" ht="15.75" customHeight="1" s="412">
      <c r="A554" s="300" t="n">
        <v>553</v>
      </c>
      <c r="B554" s="300" t="n">
        <v>203</v>
      </c>
      <c r="C554" s="300" t="n">
        <v>330</v>
      </c>
      <c r="D554" s="300" t="n">
        <v>2</v>
      </c>
      <c r="E554" s="301" t="n">
        <v>43517</v>
      </c>
      <c r="F554" s="302" t="n">
        <v>5215</v>
      </c>
      <c r="G554" s="300" t="n">
        <v>8165</v>
      </c>
      <c r="H554" s="302" t="n">
        <v>7377</v>
      </c>
      <c r="I554" s="300" t="n">
        <v>9</v>
      </c>
      <c r="J554" s="303">
        <f>+(((G554-F554)-(H554-F554))/(H554-F554))*100</f>
        <v/>
      </c>
      <c r="K554" s="304" t="n"/>
      <c r="L554" s="304" t="n"/>
      <c r="M554" s="304" t="n"/>
      <c r="N554" s="304" t="n"/>
    </row>
    <row r="555" ht="15.75" customHeight="1" s="412">
      <c r="A555" s="300" t="n">
        <v>554</v>
      </c>
      <c r="B555" s="300" t="n">
        <v>204</v>
      </c>
      <c r="C555" s="300" t="n">
        <v>330</v>
      </c>
      <c r="D555" s="300" t="n">
        <v>2</v>
      </c>
      <c r="E555" s="301" t="n">
        <v>43517</v>
      </c>
      <c r="F555" s="302" t="n">
        <v>5239</v>
      </c>
      <c r="G555" s="300" t="n">
        <v>8217</v>
      </c>
      <c r="H555" s="302" t="n">
        <v>7394</v>
      </c>
      <c r="I555" s="300" t="n"/>
      <c r="J555" s="303">
        <f>+(((G555-F555)-(H555-F555))/(H555-F555))*100</f>
        <v/>
      </c>
      <c r="K555" s="304" t="n"/>
      <c r="L555" s="304" t="n"/>
      <c r="M555" s="304" t="n"/>
      <c r="N555" s="304" t="n"/>
    </row>
    <row r="556" ht="15.75" customHeight="1" s="412">
      <c r="A556" s="300" t="n">
        <v>555</v>
      </c>
      <c r="B556" s="300" t="n">
        <v>205</v>
      </c>
      <c r="C556" s="300" t="n">
        <v>332</v>
      </c>
      <c r="D556" s="300" t="n">
        <v>2</v>
      </c>
      <c r="E556" s="301" t="n">
        <v>43517</v>
      </c>
      <c r="F556" s="302" t="n">
        <v>5204</v>
      </c>
      <c r="G556" s="300" t="n">
        <v>8201</v>
      </c>
      <c r="H556" s="302" t="n">
        <v>7358</v>
      </c>
      <c r="I556" s="300" t="n">
        <v>10</v>
      </c>
      <c r="J556" s="303">
        <f>+(((G556-F556)-(H556-F556))/(H556-F556))*100</f>
        <v/>
      </c>
      <c r="K556" s="304" t="n"/>
      <c r="L556" s="304" t="n"/>
      <c r="M556" s="304" t="n"/>
      <c r="N556" s="304" t="n"/>
    </row>
    <row r="557" ht="15.75" customHeight="1" s="412">
      <c r="A557" s="300" t="n">
        <v>556</v>
      </c>
      <c r="B557" s="300" t="n">
        <v>206</v>
      </c>
      <c r="C557" s="300" t="n">
        <v>332</v>
      </c>
      <c r="D557" s="300" t="n">
        <v>2</v>
      </c>
      <c r="E557" s="301" t="n">
        <v>43517</v>
      </c>
      <c r="F557" s="302" t="n">
        <v>5233</v>
      </c>
      <c r="G557" s="300" t="n">
        <v>8274</v>
      </c>
      <c r="H557" s="302" t="n">
        <v>7366</v>
      </c>
      <c r="I557" s="300" t="n"/>
      <c r="J557" s="303">
        <f>+(((G557-F557)-(H557-F557))/(H557-F557))*100</f>
        <v/>
      </c>
      <c r="K557" s="304" t="n"/>
      <c r="L557" s="304" t="n"/>
      <c r="M557" s="304" t="n"/>
      <c r="N557" s="304" t="n"/>
    </row>
    <row r="558" ht="15.75" customHeight="1" s="412">
      <c r="A558" s="300" t="n">
        <v>557</v>
      </c>
      <c r="B558" s="300" t="n">
        <v>207</v>
      </c>
      <c r="C558" s="300" t="n">
        <v>334</v>
      </c>
      <c r="D558" s="300" t="n">
        <v>2</v>
      </c>
      <c r="E558" s="301" t="n">
        <v>43517</v>
      </c>
      <c r="F558" s="302" t="n">
        <v>5236</v>
      </c>
      <c r="G558" s="300" t="n">
        <v>9064</v>
      </c>
      <c r="H558" s="302" t="n">
        <v>7935</v>
      </c>
      <c r="I558" s="300" t="n">
        <v>9</v>
      </c>
      <c r="J558" s="303">
        <f>+(((G558-F558)-(H558-F558))/(H558-F558))*100</f>
        <v/>
      </c>
      <c r="K558" s="304" t="n"/>
      <c r="L558" s="304" t="n"/>
      <c r="M558" s="304" t="n"/>
      <c r="N558" s="304" t="n"/>
    </row>
    <row r="559" ht="15.75" customHeight="1" s="412">
      <c r="A559" s="300" t="n">
        <v>558</v>
      </c>
      <c r="B559" s="300" t="n">
        <v>208</v>
      </c>
      <c r="C559" s="300" t="n">
        <v>334</v>
      </c>
      <c r="D559" s="300" t="n">
        <v>2</v>
      </c>
      <c r="E559" s="301" t="n">
        <v>43517</v>
      </c>
      <c r="F559" s="302" t="n">
        <v>5202</v>
      </c>
      <c r="G559" s="300" t="n">
        <v>8885</v>
      </c>
      <c r="H559" s="302" t="n">
        <v>7798</v>
      </c>
      <c r="I559" s="300" t="n"/>
      <c r="J559" s="303">
        <f>+(((G559-F559)-(H559-F559))/(H559-F559))*100</f>
        <v/>
      </c>
      <c r="K559" s="304" t="n"/>
      <c r="L559" s="304" t="n"/>
      <c r="M559" s="304" t="n"/>
      <c r="N559" s="304" t="n"/>
    </row>
    <row r="560" ht="15.75" customHeight="1" s="412">
      <c r="A560" s="300" t="n">
        <v>559</v>
      </c>
      <c r="B560" s="300" t="n">
        <v>209</v>
      </c>
      <c r="C560" s="300" t="n">
        <v>337</v>
      </c>
      <c r="D560" s="300" t="n">
        <v>2</v>
      </c>
      <c r="E560" s="301" t="n">
        <v>43517</v>
      </c>
      <c r="F560" s="302" t="n">
        <v>5228</v>
      </c>
      <c r="G560" s="300" t="n">
        <v>7701</v>
      </c>
      <c r="H560" s="302" t="n">
        <v>7085</v>
      </c>
      <c r="I560" s="300" t="n">
        <v>9</v>
      </c>
      <c r="J560" s="303">
        <f>+(((G560-F560)-(H560-F560))/(H560-F560))*100</f>
        <v/>
      </c>
      <c r="K560" s="304" t="n"/>
      <c r="L560" s="304" t="n"/>
      <c r="M560" s="304" t="n"/>
      <c r="N560" s="304" t="n"/>
    </row>
    <row r="561" ht="15.75" customHeight="1" s="412">
      <c r="A561" s="300" t="n">
        <v>560</v>
      </c>
      <c r="B561" s="300" t="n">
        <v>210</v>
      </c>
      <c r="C561" s="300" t="n">
        <v>337</v>
      </c>
      <c r="D561" s="300" t="n">
        <v>2</v>
      </c>
      <c r="E561" s="301" t="n">
        <v>43517</v>
      </c>
      <c r="F561" s="302" t="n">
        <v>5223</v>
      </c>
      <c r="G561" s="300" t="n">
        <v>8007</v>
      </c>
      <c r="H561" s="302" t="n">
        <v>7301</v>
      </c>
      <c r="I561" s="300" t="n"/>
      <c r="J561" s="303">
        <f>+(((G561-F561)-(H561-F561))/(H561-F561))*100</f>
        <v/>
      </c>
      <c r="K561" s="304" t="n"/>
      <c r="L561" s="304" t="n"/>
      <c r="M561" s="304" t="n"/>
      <c r="N561" s="304" t="n"/>
    </row>
    <row r="562" ht="15.75" customHeight="1" s="412">
      <c r="A562" s="300" t="n">
        <v>561</v>
      </c>
      <c r="B562" s="300" t="n">
        <v>211</v>
      </c>
      <c r="C562" s="300" t="n">
        <v>338</v>
      </c>
      <c r="D562" s="300" t="n">
        <v>2</v>
      </c>
      <c r="E562" s="301" t="n">
        <v>43517</v>
      </c>
      <c r="F562" s="302" t="n">
        <v>5194</v>
      </c>
      <c r="G562" s="300" t="n">
        <v>8955</v>
      </c>
      <c r="H562" s="302" t="n">
        <v>7570</v>
      </c>
      <c r="I562" s="300" t="n">
        <v>10</v>
      </c>
      <c r="J562" s="303">
        <f>+(((G562-F562)-(H562-F562))/(H562-F562))*100</f>
        <v/>
      </c>
      <c r="K562" s="304" t="n"/>
      <c r="L562" s="304" t="n"/>
      <c r="M562" s="304" t="n"/>
      <c r="N562" s="304" t="n"/>
    </row>
    <row r="563" ht="15.75" customHeight="1" s="412">
      <c r="A563" s="300" t="n">
        <v>562</v>
      </c>
      <c r="B563" s="300" t="n">
        <v>212</v>
      </c>
      <c r="C563" s="300" t="n">
        <v>338</v>
      </c>
      <c r="D563" s="300" t="n">
        <v>2</v>
      </c>
      <c r="E563" s="301" t="n">
        <v>43517</v>
      </c>
      <c r="F563" s="302" t="n">
        <v>5225</v>
      </c>
      <c r="G563" s="300" t="n">
        <v>8775</v>
      </c>
      <c r="H563" s="302" t="n">
        <v>7460</v>
      </c>
      <c r="I563" s="300" t="n"/>
      <c r="J563" s="303">
        <f>+(((G563-F563)-(H563-F563))/(H563-F563))*100</f>
        <v/>
      </c>
      <c r="K563" s="304" t="n"/>
      <c r="L563" s="304" t="n"/>
      <c r="M563" s="304" t="n"/>
      <c r="N563" s="304" t="n"/>
    </row>
    <row r="564" ht="15.75" customHeight="1" s="412">
      <c r="A564" s="300" t="n">
        <v>563</v>
      </c>
      <c r="B564" s="300" t="n">
        <v>213</v>
      </c>
      <c r="C564" s="300" t="n">
        <v>345</v>
      </c>
      <c r="D564" s="300" t="n">
        <v>2</v>
      </c>
      <c r="E564" s="301" t="n">
        <v>43517</v>
      </c>
      <c r="F564" s="302" t="n">
        <v>5207</v>
      </c>
      <c r="G564" s="300" t="n">
        <v>6745</v>
      </c>
      <c r="H564" s="302" t="n">
        <v>6300</v>
      </c>
      <c r="I564" s="300" t="n">
        <v>11</v>
      </c>
      <c r="J564" s="303">
        <f>+(((G564-F564)-(H564-F564))/(H564-F564))*100</f>
        <v/>
      </c>
      <c r="K564" s="304" t="n"/>
      <c r="L564" s="304" t="n"/>
      <c r="M564" s="304" t="n"/>
      <c r="N564" s="304" t="n"/>
    </row>
    <row r="565" ht="15.75" customHeight="1" s="412">
      <c r="A565" s="300" t="n">
        <v>564</v>
      </c>
      <c r="B565" s="300" t="n">
        <v>214</v>
      </c>
      <c r="C565" s="300" t="n">
        <v>345</v>
      </c>
      <c r="D565" s="300" t="n">
        <v>2</v>
      </c>
      <c r="E565" s="301" t="n">
        <v>43517</v>
      </c>
      <c r="F565" s="302" t="n">
        <v>5237</v>
      </c>
      <c r="G565" s="300" t="n">
        <v>6818</v>
      </c>
      <c r="H565" s="302" t="n">
        <v>6364</v>
      </c>
      <c r="I565" s="300" t="n"/>
      <c r="J565" s="303">
        <f>+(((G565-F565)-(H565-F565))/(H565-F565))*100</f>
        <v/>
      </c>
      <c r="K565" s="304" t="n"/>
      <c r="L565" s="304" t="n"/>
      <c r="M565" s="304" t="n"/>
      <c r="N565" s="304" t="n"/>
    </row>
    <row r="566" ht="15.75" customHeight="1" s="412">
      <c r="A566" s="300" t="n">
        <v>565</v>
      </c>
      <c r="B566" s="300" t="n">
        <v>215</v>
      </c>
      <c r="C566" s="300" t="n">
        <v>347</v>
      </c>
      <c r="D566" s="300" t="n">
        <v>2</v>
      </c>
      <c r="E566" s="301" t="n">
        <v>43517</v>
      </c>
      <c r="F566" s="302" t="n">
        <v>5148</v>
      </c>
      <c r="G566" s="300" t="n">
        <v>8232</v>
      </c>
      <c r="H566" s="302" t="n">
        <v>7234</v>
      </c>
      <c r="I566" s="300" t="n">
        <v>10</v>
      </c>
      <c r="J566" s="303">
        <f>+(((G566-F566)-(H566-F566))/(H566-F566))*100</f>
        <v/>
      </c>
      <c r="K566" s="304" t="n"/>
      <c r="L566" s="304" t="n"/>
      <c r="M566" s="304" t="n"/>
      <c r="N566" s="304" t="n"/>
    </row>
    <row r="567" ht="15.75" customHeight="1" s="412">
      <c r="A567" s="300" t="n">
        <v>566</v>
      </c>
      <c r="B567" s="300" t="n">
        <v>216</v>
      </c>
      <c r="C567" s="300" t="n">
        <v>347</v>
      </c>
      <c r="D567" s="300" t="n">
        <v>2</v>
      </c>
      <c r="E567" s="301" t="n">
        <v>43517</v>
      </c>
      <c r="F567" s="302" t="n">
        <v>5240</v>
      </c>
      <c r="G567" s="300" t="n">
        <v>8104</v>
      </c>
      <c r="H567" s="302" t="n">
        <v>7254</v>
      </c>
      <c r="I567" s="300" t="n"/>
      <c r="J567" s="303">
        <f>+(((G567-F567)-(H567-F567))/(H567-F567))*100</f>
        <v/>
      </c>
      <c r="K567" s="304" t="n"/>
      <c r="L567" s="304" t="n"/>
      <c r="M567" s="304" t="n"/>
      <c r="N567" s="304" t="n"/>
    </row>
    <row r="568" ht="15.75" customHeight="1" s="412">
      <c r="A568" s="300" t="n">
        <v>567</v>
      </c>
      <c r="B568" s="300" t="n">
        <v>217</v>
      </c>
      <c r="C568" s="300" t="n">
        <v>348</v>
      </c>
      <c r="D568" s="300" t="n">
        <v>2</v>
      </c>
      <c r="E568" s="301" t="n">
        <v>43517</v>
      </c>
      <c r="F568" s="302" t="n">
        <v>5263</v>
      </c>
      <c r="G568" s="300" t="n">
        <v>7913</v>
      </c>
      <c r="H568" s="302" t="n">
        <v>7200</v>
      </c>
      <c r="I568" s="300" t="n">
        <v>10</v>
      </c>
      <c r="J568" s="303">
        <f>+(((G568-F568)-(H568-F568))/(H568-F568))*100</f>
        <v/>
      </c>
      <c r="K568" s="304" t="n"/>
      <c r="L568" s="304" t="n"/>
      <c r="M568" s="304" t="n"/>
      <c r="N568" s="304" t="n"/>
    </row>
    <row r="569" ht="15.75" customHeight="1" s="412">
      <c r="A569" s="300" t="n">
        <v>568</v>
      </c>
      <c r="B569" s="300" t="n">
        <v>218</v>
      </c>
      <c r="C569" s="300" t="n">
        <v>348</v>
      </c>
      <c r="D569" s="300" t="n">
        <v>2</v>
      </c>
      <c r="E569" s="301" t="n">
        <v>43517</v>
      </c>
      <c r="F569" s="302" t="n">
        <v>5280</v>
      </c>
      <c r="G569" s="300" t="n">
        <v>7995</v>
      </c>
      <c r="H569" s="302" t="n">
        <v>7268</v>
      </c>
      <c r="I569" s="300" t="n"/>
      <c r="J569" s="303">
        <f>+(((G569-F569)-(H569-F569))/(H569-F569))*100</f>
        <v/>
      </c>
      <c r="K569" s="304" t="n"/>
      <c r="L569" s="304" t="n"/>
      <c r="M569" s="304" t="n"/>
      <c r="N569" s="304" t="n"/>
    </row>
    <row r="570" ht="15.75" customHeight="1" s="412">
      <c r="A570" s="300" t="n">
        <v>569</v>
      </c>
      <c r="B570" s="300" t="n">
        <v>219</v>
      </c>
      <c r="C570" s="300" t="n">
        <v>350</v>
      </c>
      <c r="D570" s="300" t="n">
        <v>2</v>
      </c>
      <c r="E570" s="301" t="n">
        <v>43517</v>
      </c>
      <c r="F570" s="302" t="n">
        <v>5215</v>
      </c>
      <c r="G570" s="300" t="n">
        <v>9513</v>
      </c>
      <c r="H570" s="302" t="n">
        <v>8087</v>
      </c>
      <c r="I570" s="300" t="n">
        <v>9</v>
      </c>
      <c r="J570" s="303">
        <f>+(((G570-F570)-(H570-F570))/(H570-F570))*100</f>
        <v/>
      </c>
      <c r="K570" s="304" t="n"/>
      <c r="L570" s="304" t="n"/>
      <c r="M570" s="304" t="n"/>
      <c r="N570" s="304" t="n"/>
    </row>
    <row r="571" ht="15.75" customHeight="1" s="412">
      <c r="A571" s="300" t="n">
        <v>570</v>
      </c>
      <c r="B571" s="300" t="n">
        <v>220</v>
      </c>
      <c r="C571" s="300" t="n">
        <v>350</v>
      </c>
      <c r="D571" s="300" t="n">
        <v>2</v>
      </c>
      <c r="E571" s="301" t="n">
        <v>43517</v>
      </c>
      <c r="F571" s="302" t="n">
        <v>5178</v>
      </c>
      <c r="G571" s="300" t="n">
        <v>9665</v>
      </c>
      <c r="H571" s="302" t="n">
        <v>8151</v>
      </c>
      <c r="I571" s="300" t="n"/>
      <c r="J571" s="303">
        <f>+(((G571-F571)-(H571-F571))/(H571-F571))*100</f>
        <v/>
      </c>
      <c r="K571" s="304" t="n"/>
      <c r="L571" s="304" t="n"/>
      <c r="M571" s="304" t="n"/>
      <c r="N571" s="304" t="n"/>
    </row>
    <row r="572" ht="15.75" customHeight="1" s="412">
      <c r="A572" s="300" t="n">
        <v>571</v>
      </c>
      <c r="B572" s="300" t="n">
        <v>221</v>
      </c>
      <c r="C572" s="300" t="n">
        <v>359</v>
      </c>
      <c r="D572" s="300" t="n">
        <v>2</v>
      </c>
      <c r="E572" s="301" t="n">
        <v>43517</v>
      </c>
      <c r="F572" s="302" t="n">
        <v>5187</v>
      </c>
      <c r="G572" s="300" t="n">
        <v>7555</v>
      </c>
      <c r="H572" s="302" t="n">
        <v>6749</v>
      </c>
      <c r="I572" s="300" t="n">
        <v>10</v>
      </c>
      <c r="J572" s="303">
        <f>+(((G572-F572)-(H572-F572))/(H572-F572))*100</f>
        <v/>
      </c>
      <c r="K572" s="304" t="n"/>
      <c r="L572" s="304" t="n"/>
      <c r="M572" s="304" t="n"/>
      <c r="N572" s="304" t="n"/>
    </row>
    <row r="573" ht="15.75" customHeight="1" s="412">
      <c r="A573" s="300" t="n">
        <v>572</v>
      </c>
      <c r="B573" s="300" t="n">
        <v>222</v>
      </c>
      <c r="C573" s="300" t="n">
        <v>359</v>
      </c>
      <c r="D573" s="300" t="n">
        <v>2</v>
      </c>
      <c r="E573" s="301" t="n">
        <v>43517</v>
      </c>
      <c r="F573" s="302" t="n">
        <v>5216</v>
      </c>
      <c r="G573" s="300" t="n">
        <v>7706</v>
      </c>
      <c r="H573" s="302" t="n">
        <v>6834</v>
      </c>
      <c r="I573" s="300" t="n"/>
      <c r="J573" s="303">
        <f>+(((G573-F573)-(H573-F573))/(H573-F573))*100</f>
        <v/>
      </c>
      <c r="K573" s="304" t="n"/>
      <c r="L573" s="304" t="n"/>
      <c r="M573" s="304" t="n"/>
      <c r="N573" s="304" t="n"/>
    </row>
    <row r="574" ht="15.75" customHeight="1" s="412">
      <c r="A574" s="300" t="n">
        <v>573</v>
      </c>
      <c r="B574" s="300" t="n">
        <v>223</v>
      </c>
      <c r="C574" s="300" t="n">
        <v>360</v>
      </c>
      <c r="D574" s="300" t="n">
        <v>2</v>
      </c>
      <c r="E574" s="301" t="n">
        <v>43517</v>
      </c>
      <c r="F574" s="302" t="n">
        <v>5225</v>
      </c>
      <c r="G574" s="300" t="n">
        <v>8325</v>
      </c>
      <c r="H574" s="302" t="n">
        <v>7560</v>
      </c>
      <c r="I574" s="300" t="n">
        <v>10</v>
      </c>
      <c r="J574" s="303">
        <f>+(((G574-F574)-(H574-F574))/(H574-F574))*100</f>
        <v/>
      </c>
      <c r="K574" s="304" t="n"/>
      <c r="L574" s="304" t="n"/>
      <c r="M574" s="304" t="n"/>
      <c r="N574" s="304" t="n"/>
    </row>
    <row r="575" ht="15.75" customHeight="1" s="412">
      <c r="A575" s="300" t="n">
        <v>574</v>
      </c>
      <c r="B575" s="300" t="n">
        <v>224</v>
      </c>
      <c r="C575" s="300" t="n">
        <v>360</v>
      </c>
      <c r="D575" s="300" t="n">
        <v>2</v>
      </c>
      <c r="E575" s="301" t="n">
        <v>43517</v>
      </c>
      <c r="F575" s="302" t="n">
        <v>5231</v>
      </c>
      <c r="G575" s="300" t="n">
        <v>8215</v>
      </c>
      <c r="H575" s="302" t="n">
        <v>7476</v>
      </c>
      <c r="I575" s="300" t="n"/>
      <c r="J575" s="303">
        <f>+(((G575-F575)-(H575-F575))/(H575-F575))*100</f>
        <v/>
      </c>
      <c r="K575" s="304" t="n"/>
      <c r="L575" s="304" t="n"/>
      <c r="M575" s="304" t="n"/>
      <c r="N575" s="304" t="n"/>
    </row>
    <row r="576" ht="15.75" customHeight="1" s="412">
      <c r="A576" s="300" t="n">
        <v>575</v>
      </c>
      <c r="B576" s="300" t="n">
        <v>225</v>
      </c>
      <c r="C576" s="300" t="n">
        <v>361</v>
      </c>
      <c r="D576" s="300" t="n">
        <v>2</v>
      </c>
      <c r="E576" s="301" t="n">
        <v>43517</v>
      </c>
      <c r="F576" s="302" t="n">
        <v>5260</v>
      </c>
      <c r="G576" s="300" t="n">
        <v>8736</v>
      </c>
      <c r="H576" s="302" t="n">
        <v>7439</v>
      </c>
      <c r="I576" s="300" t="n">
        <v>9</v>
      </c>
      <c r="J576" s="303">
        <f>+(((G576-F576)-(H576-F576))/(H576-F576))*100</f>
        <v/>
      </c>
      <c r="K576" s="304" t="n"/>
      <c r="L576" s="304" t="n"/>
      <c r="M576" s="304" t="n"/>
      <c r="N576" s="304" t="n"/>
    </row>
    <row r="577" ht="15.75" customHeight="1" s="412">
      <c r="A577" s="300" t="n">
        <v>576</v>
      </c>
      <c r="B577" s="300" t="n">
        <v>226</v>
      </c>
      <c r="C577" s="300" t="n">
        <v>361</v>
      </c>
      <c r="D577" s="300" t="n">
        <v>2</v>
      </c>
      <c r="E577" s="301" t="n">
        <v>43517</v>
      </c>
      <c r="F577" s="302" t="n">
        <v>5197</v>
      </c>
      <c r="G577" s="300" t="n">
        <v>8914</v>
      </c>
      <c r="H577" s="302" t="n">
        <v>7517</v>
      </c>
      <c r="I577" s="300" t="n"/>
      <c r="J577" s="303">
        <f>+(((G577-F577)-(H577-F577))/(H577-F577))*100</f>
        <v/>
      </c>
      <c r="K577" s="304" t="n"/>
      <c r="L577" s="304" t="n"/>
      <c r="M577" s="304" t="n"/>
      <c r="N577" s="304" t="n"/>
    </row>
    <row r="578" ht="15.75" customHeight="1" s="412">
      <c r="A578" s="300" t="n">
        <v>577</v>
      </c>
      <c r="B578" s="300" t="n">
        <v>227</v>
      </c>
      <c r="C578" s="300" t="n">
        <v>362</v>
      </c>
      <c r="D578" s="300" t="n">
        <v>2</v>
      </c>
      <c r="E578" s="301" t="n">
        <v>43517</v>
      </c>
      <c r="F578" s="302" t="n">
        <v>5247</v>
      </c>
      <c r="G578" s="300" t="n">
        <v>6953</v>
      </c>
      <c r="H578" s="302" t="n">
        <v>6536</v>
      </c>
      <c r="I578" s="300" t="n">
        <v>10</v>
      </c>
      <c r="J578" s="303">
        <f>+(((G578-F578)-(H578-F578))/(H578-F578))*100</f>
        <v/>
      </c>
      <c r="K578" s="304" t="n"/>
      <c r="L578" s="304" t="n"/>
      <c r="M578" s="304" t="n"/>
      <c r="N578" s="304" t="n"/>
    </row>
    <row r="579" ht="15.75" customHeight="1" s="412">
      <c r="A579" s="300" t="n">
        <v>578</v>
      </c>
      <c r="B579" s="300" t="n">
        <v>228</v>
      </c>
      <c r="C579" s="300" t="n">
        <v>362</v>
      </c>
      <c r="D579" s="300" t="n">
        <v>2</v>
      </c>
      <c r="E579" s="301" t="n">
        <v>43517</v>
      </c>
      <c r="F579" s="302" t="n">
        <v>5238</v>
      </c>
      <c r="G579" s="300" t="n">
        <v>7057</v>
      </c>
      <c r="H579" s="302" t="n">
        <v>6622</v>
      </c>
      <c r="I579" s="300" t="n"/>
      <c r="J579" s="303">
        <f>+(((G579-F579)-(H579-F579))/(H579-F579))*100</f>
        <v/>
      </c>
      <c r="K579" s="304" t="n"/>
      <c r="L579" s="304" t="n"/>
      <c r="M579" s="304" t="n"/>
      <c r="N579" s="304" t="n"/>
    </row>
    <row r="580" ht="15.75" customHeight="1" s="412">
      <c r="A580" s="300" t="n">
        <v>579</v>
      </c>
      <c r="B580" s="300" t="n">
        <v>229</v>
      </c>
      <c r="C580" s="300" t="n">
        <v>363</v>
      </c>
      <c r="D580" s="300" t="n">
        <v>2</v>
      </c>
      <c r="E580" s="301" t="n">
        <v>43517</v>
      </c>
      <c r="F580" s="302" t="n">
        <v>5205</v>
      </c>
      <c r="G580" s="300" t="n">
        <v>7981</v>
      </c>
      <c r="H580" s="302" t="n">
        <v>7015</v>
      </c>
      <c r="I580" s="300" t="n">
        <v>11</v>
      </c>
      <c r="J580" s="303">
        <f>+(((G580-F580)-(H580-F580))/(H580-F580))*100</f>
        <v/>
      </c>
      <c r="K580" s="304" t="n"/>
      <c r="L580" s="304" t="n"/>
      <c r="M580" s="304" t="n"/>
      <c r="N580" s="304" t="n"/>
    </row>
    <row r="581" ht="15.75" customHeight="1" s="412">
      <c r="A581" s="300" t="n">
        <v>580</v>
      </c>
      <c r="B581" s="300" t="n">
        <v>230</v>
      </c>
      <c r="C581" s="300" t="n">
        <v>363</v>
      </c>
      <c r="D581" s="300" t="n">
        <v>2</v>
      </c>
      <c r="E581" s="301" t="n">
        <v>43517</v>
      </c>
      <c r="F581" s="302" t="n">
        <v>5171</v>
      </c>
      <c r="G581" s="300" t="n">
        <v>7764</v>
      </c>
      <c r="H581" s="302" t="n">
        <v>6861</v>
      </c>
      <c r="I581" s="300" t="n"/>
      <c r="J581" s="303">
        <f>+(((G581-F581)-(H581-F581))/(H581-F581))*100</f>
        <v/>
      </c>
      <c r="K581" s="304" t="n"/>
      <c r="L581" s="304" t="n"/>
      <c r="M581" s="304" t="n"/>
      <c r="N581" s="304" t="n"/>
    </row>
    <row r="582" ht="15.75" customHeight="1" s="412">
      <c r="A582" s="300" t="n">
        <v>581</v>
      </c>
      <c r="B582" s="300" t="n">
        <v>231</v>
      </c>
      <c r="C582" s="300" t="n">
        <v>375</v>
      </c>
      <c r="D582" s="300" t="n">
        <v>2</v>
      </c>
      <c r="E582" s="301" t="n">
        <v>43517</v>
      </c>
      <c r="F582" s="302" t="n">
        <v>5229</v>
      </c>
      <c r="G582" s="300" t="n">
        <v>7976</v>
      </c>
      <c r="H582" s="302" t="n">
        <v>7031</v>
      </c>
      <c r="I582" s="300" t="n">
        <v>10</v>
      </c>
      <c r="J582" s="303">
        <f>+(((G582-F582)-(H582-F582))/(H582-F582))*100</f>
        <v/>
      </c>
      <c r="K582" s="304" t="n"/>
      <c r="L582" s="304" t="n"/>
      <c r="M582" s="304" t="n"/>
      <c r="N582" s="304" t="n"/>
    </row>
    <row r="583" ht="15.75" customHeight="1" s="412">
      <c r="A583" s="300" t="n">
        <v>582</v>
      </c>
      <c r="B583" s="300" t="n">
        <v>232</v>
      </c>
      <c r="C583" s="300" t="n">
        <v>375</v>
      </c>
      <c r="D583" s="300" t="n">
        <v>2</v>
      </c>
      <c r="E583" s="301" t="n">
        <v>43517</v>
      </c>
      <c r="F583" s="302" t="n">
        <v>5244</v>
      </c>
      <c r="G583" s="300" t="n">
        <v>8075</v>
      </c>
      <c r="H583" s="302" t="n">
        <v>7085</v>
      </c>
      <c r="I583" s="300" t="n"/>
      <c r="J583" s="303">
        <f>+(((G583-F583)-(H583-F583))/(H583-F583))*100</f>
        <v/>
      </c>
      <c r="K583" s="304" t="n"/>
      <c r="L583" s="304" t="n"/>
      <c r="M583" s="304" t="n"/>
      <c r="N583" s="304" t="n"/>
    </row>
    <row r="584" ht="15.75" customHeight="1" s="412">
      <c r="A584" s="300" t="n">
        <v>583</v>
      </c>
      <c r="B584" s="300" t="n">
        <v>233</v>
      </c>
      <c r="C584" s="300" t="n">
        <v>377</v>
      </c>
      <c r="D584" s="300" t="n">
        <v>2</v>
      </c>
      <c r="E584" s="301" t="n">
        <v>43517</v>
      </c>
      <c r="F584" s="302" t="n">
        <v>5213</v>
      </c>
      <c r="G584" s="300" t="n">
        <v>9017</v>
      </c>
      <c r="H584" s="302" t="n">
        <v>7574</v>
      </c>
      <c r="I584" s="300" t="n">
        <v>11</v>
      </c>
      <c r="J584" s="303">
        <f>+(((G584-F584)-(H584-F584))/(H584-F584))*100</f>
        <v/>
      </c>
      <c r="K584" s="304" t="n"/>
      <c r="L584" s="304" t="n"/>
      <c r="M584" s="304" t="n"/>
      <c r="N584" s="304" t="n"/>
    </row>
    <row r="585" ht="15.75" customHeight="1" s="412">
      <c r="A585" s="300" t="n">
        <v>584</v>
      </c>
      <c r="B585" s="300" t="n">
        <v>234</v>
      </c>
      <c r="C585" s="300" t="n">
        <v>377</v>
      </c>
      <c r="D585" s="300" t="n">
        <v>2</v>
      </c>
      <c r="E585" s="301" t="n">
        <v>43517</v>
      </c>
      <c r="F585" s="302" t="n">
        <v>5254</v>
      </c>
      <c r="G585" s="300" t="n">
        <v>8937</v>
      </c>
      <c r="H585" s="302" t="n">
        <v>7506</v>
      </c>
      <c r="I585" s="300" t="n"/>
      <c r="J585" s="303">
        <f>+(((G585-F585)-(H585-F585))/(H585-F585))*100</f>
        <v/>
      </c>
      <c r="K585" s="304" t="n"/>
      <c r="L585" s="304" t="n"/>
      <c r="M585" s="304" t="n"/>
      <c r="N585" s="304" t="n"/>
    </row>
    <row r="586" ht="15.75" customHeight="1" s="412">
      <c r="A586" s="300" t="n">
        <v>585</v>
      </c>
      <c r="B586" s="300" t="n">
        <v>235</v>
      </c>
      <c r="C586" s="300" t="n">
        <v>378</v>
      </c>
      <c r="D586" s="300" t="n">
        <v>2</v>
      </c>
      <c r="E586" s="301" t="n">
        <v>43517</v>
      </c>
      <c r="F586" s="302" t="n">
        <v>5230</v>
      </c>
      <c r="G586" s="300" t="n">
        <v>8120</v>
      </c>
      <c r="H586" s="302" t="n">
        <v>7115</v>
      </c>
      <c r="I586" s="300" t="n">
        <v>9</v>
      </c>
      <c r="J586" s="303">
        <f>+(((G586-F586)-(H586-F586))/(H586-F586))*100</f>
        <v/>
      </c>
      <c r="K586" s="304" t="n"/>
      <c r="L586" s="304" t="n"/>
      <c r="M586" s="304" t="n"/>
      <c r="N586" s="304" t="n"/>
    </row>
    <row r="587" ht="15.75" customHeight="1" s="412">
      <c r="A587" s="300" t="n">
        <v>586</v>
      </c>
      <c r="B587" s="300" t="n">
        <v>236</v>
      </c>
      <c r="C587" s="300" t="n">
        <v>378</v>
      </c>
      <c r="D587" s="300" t="n">
        <v>2</v>
      </c>
      <c r="E587" s="301" t="n">
        <v>43517</v>
      </c>
      <c r="F587" s="302" t="n">
        <v>5241</v>
      </c>
      <c r="G587" s="300" t="n">
        <v>8256</v>
      </c>
      <c r="H587" s="302" t="n">
        <v>7227</v>
      </c>
      <c r="I587" s="300" t="n"/>
      <c r="J587" s="303">
        <f>+(((G587-F587)-(H587-F587))/(H587-F587))*100</f>
        <v/>
      </c>
      <c r="K587" s="304" t="n"/>
      <c r="L587" s="304" t="n"/>
      <c r="M587" s="304" t="n"/>
      <c r="N587" s="304" t="n"/>
    </row>
    <row r="588" ht="15.75" customHeight="1" s="412">
      <c r="A588" s="300" t="n">
        <v>587</v>
      </c>
      <c r="B588" s="300" t="n">
        <v>237</v>
      </c>
      <c r="C588" s="300" t="n">
        <v>379</v>
      </c>
      <c r="D588" s="300" t="n">
        <v>2</v>
      </c>
      <c r="E588" s="301" t="n">
        <v>43517</v>
      </c>
      <c r="F588" s="302" t="n">
        <v>5218</v>
      </c>
      <c r="G588" s="300" t="n">
        <v>6308</v>
      </c>
      <c r="H588" s="302" t="n">
        <v>6143</v>
      </c>
      <c r="I588" s="300" t="n">
        <v>9</v>
      </c>
      <c r="J588" s="303">
        <f>+(((G588-F588)-(H588-F588))/(H588-F588))*100</f>
        <v/>
      </c>
      <c r="K588" s="304" t="n"/>
      <c r="L588" s="304" t="n"/>
      <c r="M588" s="304" t="n"/>
      <c r="N588" s="304" t="n"/>
    </row>
    <row r="589" ht="15.75" customHeight="1" s="412">
      <c r="A589" s="300" t="n">
        <v>588</v>
      </c>
      <c r="B589" s="300" t="n">
        <v>238</v>
      </c>
      <c r="C589" s="300" t="n">
        <v>379</v>
      </c>
      <c r="D589" s="300" t="n">
        <v>2</v>
      </c>
      <c r="E589" s="301" t="n">
        <v>43517</v>
      </c>
      <c r="F589" s="302" t="n">
        <v>5217</v>
      </c>
      <c r="G589" s="300" t="n">
        <v>6336</v>
      </c>
      <c r="H589" s="302" t="n">
        <v>6159</v>
      </c>
      <c r="I589" s="300" t="n"/>
      <c r="J589" s="303">
        <f>+(((G589-F589)-(H589-F589))/(H589-F589))*100</f>
        <v/>
      </c>
      <c r="K589" s="304" t="n"/>
      <c r="L589" s="304" t="n"/>
      <c r="M589" s="304" t="n"/>
      <c r="N589" s="304" t="n"/>
    </row>
    <row r="590" ht="15.75" customHeight="1" s="412">
      <c r="A590" s="300" t="n">
        <v>589</v>
      </c>
      <c r="B590" s="300" t="n">
        <v>239</v>
      </c>
      <c r="C590" s="300" t="n">
        <v>380</v>
      </c>
      <c r="D590" s="300" t="n">
        <v>2</v>
      </c>
      <c r="E590" s="301" t="n">
        <v>43517</v>
      </c>
      <c r="F590" s="302" t="n">
        <v>5249</v>
      </c>
      <c r="G590" s="300" t="n">
        <v>6967</v>
      </c>
      <c r="H590" s="302" t="n">
        <v>6577</v>
      </c>
      <c r="I590" s="300" t="n">
        <v>10</v>
      </c>
      <c r="J590" s="303">
        <f>+(((G590-F590)-(H590-F590))/(H590-F590))*100</f>
        <v/>
      </c>
      <c r="K590" s="304" t="n"/>
      <c r="L590" s="304" t="n"/>
      <c r="M590" s="304" t="n"/>
      <c r="N590" s="304" t="n"/>
    </row>
    <row r="591" ht="15.75" customHeight="1" s="412">
      <c r="A591" s="300" t="n">
        <v>590</v>
      </c>
      <c r="B591" s="300" t="n">
        <v>240</v>
      </c>
      <c r="C591" s="300" t="n">
        <v>380</v>
      </c>
      <c r="D591" s="300" t="n">
        <v>2</v>
      </c>
      <c r="E591" s="301" t="n">
        <v>43517</v>
      </c>
      <c r="F591" s="302" t="n">
        <v>5262</v>
      </c>
      <c r="G591" s="300" t="n">
        <v>6732</v>
      </c>
      <c r="H591" s="302" t="n">
        <v>6417</v>
      </c>
      <c r="I591" s="300" t="n"/>
      <c r="J591" s="303">
        <f>+(((G591-F591)-(H591-F591))/(H591-F591))*100</f>
        <v/>
      </c>
      <c r="K591" s="304" t="n"/>
      <c r="L591" s="304" t="n"/>
      <c r="M591" s="304" t="n"/>
      <c r="N591" s="304" t="n"/>
    </row>
    <row r="592" ht="15.75" customHeight="1" s="412">
      <c r="A592" s="300" t="n">
        <v>591</v>
      </c>
      <c r="B592" s="300" t="n">
        <v>241</v>
      </c>
      <c r="C592" s="300" t="n">
        <v>383</v>
      </c>
      <c r="D592" s="300" t="n">
        <v>2</v>
      </c>
      <c r="E592" s="301" t="n">
        <v>43517</v>
      </c>
      <c r="F592" s="302" t="n">
        <v>5180</v>
      </c>
      <c r="G592" s="300" t="n">
        <v>8463</v>
      </c>
      <c r="H592" s="302" t="n">
        <v>7664</v>
      </c>
      <c r="I592" s="300" t="n">
        <v>10</v>
      </c>
      <c r="J592" s="303">
        <f>+(((G592-F592)-(H592-F592))/(H592-F592))*100</f>
        <v/>
      </c>
      <c r="K592" s="304" t="n"/>
      <c r="L592" s="304" t="n"/>
      <c r="M592" s="304" t="n"/>
      <c r="N592" s="304" t="n"/>
    </row>
    <row r="593" ht="15.75" customHeight="1" s="412">
      <c r="A593" s="300" t="n">
        <v>592</v>
      </c>
      <c r="B593" s="300" t="n">
        <v>242</v>
      </c>
      <c r="C593" s="300" t="n">
        <v>383</v>
      </c>
      <c r="D593" s="300" t="n">
        <v>2</v>
      </c>
      <c r="E593" s="301" t="n">
        <v>43517</v>
      </c>
      <c r="F593" s="302" t="n">
        <v>5268</v>
      </c>
      <c r="G593" s="300" t="n">
        <v>8705</v>
      </c>
      <c r="H593" s="302" t="n">
        <v>7831</v>
      </c>
      <c r="I593" s="300" t="n"/>
      <c r="J593" s="303">
        <f>+(((G593-F593)-(H593-F593))/(H593-F593))*100</f>
        <v/>
      </c>
      <c r="K593" s="304" t="n"/>
      <c r="L593" s="304" t="n"/>
      <c r="M593" s="304" t="n"/>
      <c r="N593" s="304" t="n"/>
    </row>
    <row r="594" ht="15.75" customHeight="1" s="412">
      <c r="A594" s="300" t="n">
        <v>593</v>
      </c>
      <c r="B594" s="300" t="n">
        <v>243</v>
      </c>
      <c r="C594" s="300" t="n">
        <v>385</v>
      </c>
      <c r="D594" s="300" t="n">
        <v>2</v>
      </c>
      <c r="E594" s="301" t="n">
        <v>43517</v>
      </c>
      <c r="F594" s="302" t="n">
        <v>5234</v>
      </c>
      <c r="G594" s="300" t="n">
        <v>7781</v>
      </c>
      <c r="H594" s="302" t="n">
        <v>7153</v>
      </c>
      <c r="I594" s="300" t="n">
        <v>9</v>
      </c>
      <c r="J594" s="303">
        <f>+(((G594-F594)-(H594-F594))/(H594-F594))*100</f>
        <v/>
      </c>
      <c r="K594" s="304" t="n"/>
      <c r="L594" s="304" t="n"/>
      <c r="M594" s="304" t="n"/>
      <c r="N594" s="304" t="n"/>
    </row>
    <row r="595" ht="15.75" customHeight="1" s="412">
      <c r="A595" s="300" t="n">
        <v>594</v>
      </c>
      <c r="B595" s="300" t="n">
        <v>244</v>
      </c>
      <c r="C595" s="300" t="n">
        <v>385</v>
      </c>
      <c r="D595" s="300" t="n">
        <v>2</v>
      </c>
      <c r="E595" s="301" t="n">
        <v>43517</v>
      </c>
      <c r="F595" s="302" t="n">
        <v>5243</v>
      </c>
      <c r="G595" s="300" t="n">
        <v>7698</v>
      </c>
      <c r="H595" s="302" t="n">
        <v>7082</v>
      </c>
      <c r="I595" s="300" t="n"/>
      <c r="J595" s="303">
        <f>+(((G595-F595)-(H595-F595))/(H595-F595))*100</f>
        <v/>
      </c>
      <c r="K595" s="304" t="n"/>
      <c r="L595" s="304" t="n"/>
      <c r="M595" s="304" t="n"/>
      <c r="N595" s="304" t="n"/>
    </row>
    <row r="596" ht="15.75" customHeight="1" s="412">
      <c r="A596" s="300" t="n">
        <v>595</v>
      </c>
      <c r="B596" s="300" t="n">
        <v>245</v>
      </c>
      <c r="C596" s="300" t="n">
        <v>392</v>
      </c>
      <c r="D596" s="300" t="n">
        <v>2</v>
      </c>
      <c r="E596" s="301" t="n">
        <v>43517</v>
      </c>
      <c r="F596" s="302" t="n">
        <v>5235</v>
      </c>
      <c r="G596" s="300" t="n">
        <v>8378</v>
      </c>
      <c r="H596" s="302" t="n">
        <v>7695</v>
      </c>
      <c r="I596" s="300" t="n">
        <v>9</v>
      </c>
      <c r="J596" s="303">
        <f>+(((G596-F596)-(H596-F596))/(H596-F596))*100</f>
        <v/>
      </c>
      <c r="K596" s="304" t="n"/>
      <c r="L596" s="304" t="n"/>
      <c r="M596" s="304" t="n"/>
      <c r="N596" s="304" t="n"/>
    </row>
    <row r="597" ht="15.75" customHeight="1" s="412">
      <c r="A597" s="300" t="n">
        <v>596</v>
      </c>
      <c r="B597" s="300" t="n">
        <v>246</v>
      </c>
      <c r="C597" s="300" t="n">
        <v>392</v>
      </c>
      <c r="D597" s="300" t="n">
        <v>2</v>
      </c>
      <c r="E597" s="301" t="n">
        <v>43517</v>
      </c>
      <c r="F597" s="302" t="n">
        <v>5309</v>
      </c>
      <c r="G597" s="300" t="n">
        <v>8424</v>
      </c>
      <c r="H597" s="302" t="n">
        <v>7689</v>
      </c>
      <c r="I597" s="300" t="n"/>
      <c r="J597" s="303">
        <f>+(((G597-F597)-(H597-F597))/(H597-F597))*100</f>
        <v/>
      </c>
      <c r="K597" s="304" t="n"/>
      <c r="L597" s="304" t="n"/>
      <c r="M597" s="304" t="n"/>
      <c r="N597" s="304" t="n"/>
    </row>
    <row r="598" ht="15.75" customHeight="1" s="412">
      <c r="A598" s="300" t="n">
        <v>597</v>
      </c>
      <c r="B598" s="300" t="n">
        <v>247</v>
      </c>
      <c r="C598" s="300" t="n">
        <v>399</v>
      </c>
      <c r="D598" s="300" t="n">
        <v>2</v>
      </c>
      <c r="E598" s="301" t="n">
        <v>43517</v>
      </c>
      <c r="F598" s="302" t="n">
        <v>5282</v>
      </c>
      <c r="G598" s="300" t="n">
        <v>6904</v>
      </c>
      <c r="H598" s="302" t="n">
        <v>6595</v>
      </c>
      <c r="I598" s="300" t="n">
        <v>9</v>
      </c>
      <c r="J598" s="303">
        <f>+(((G598-F598)-(H598-F598))/(H598-F598))*100</f>
        <v/>
      </c>
      <c r="K598" s="304" t="n"/>
      <c r="L598" s="304" t="n"/>
      <c r="M598" s="304" t="n"/>
      <c r="N598" s="304" t="n"/>
    </row>
    <row r="599" ht="15.75" customHeight="1" s="412">
      <c r="A599" s="300" t="n">
        <v>598</v>
      </c>
      <c r="B599" s="300" t="n">
        <v>248</v>
      </c>
      <c r="C599" s="300" t="n">
        <v>399</v>
      </c>
      <c r="D599" s="300" t="n">
        <v>2</v>
      </c>
      <c r="E599" s="301" t="n">
        <v>43517</v>
      </c>
      <c r="F599" s="302" t="n">
        <v>5224</v>
      </c>
      <c r="G599" s="300" t="n">
        <v>6813</v>
      </c>
      <c r="H599" s="302" t="n">
        <v>6514</v>
      </c>
      <c r="I599" s="300" t="n"/>
      <c r="J599" s="303">
        <f>+(((G599-F599)-(H599-F599))/(H599-F599))*100</f>
        <v/>
      </c>
      <c r="K599" s="304" t="n"/>
      <c r="L599" s="304" t="n"/>
      <c r="M599" s="304" t="n"/>
      <c r="N599" s="304" t="n"/>
    </row>
    <row r="600" ht="15.75" customHeight="1" s="412">
      <c r="A600" s="300" t="n">
        <v>599</v>
      </c>
      <c r="B600" s="300" t="n">
        <v>249</v>
      </c>
      <c r="C600" s="300" t="n">
        <v>403</v>
      </c>
      <c r="D600" s="300" t="n">
        <v>2</v>
      </c>
      <c r="E600" s="301" t="n">
        <v>43517</v>
      </c>
      <c r="F600" s="302" t="n">
        <v>5178</v>
      </c>
      <c r="G600" s="300" t="n">
        <v>7647</v>
      </c>
      <c r="H600" s="302" t="n">
        <v>6870</v>
      </c>
      <c r="I600" s="300" t="n">
        <v>9</v>
      </c>
      <c r="J600" s="303">
        <f>+(((G600-F600)-(H600-F600))/(H600-F600))*100</f>
        <v/>
      </c>
      <c r="K600" s="304" t="n"/>
      <c r="L600" s="304" t="n"/>
      <c r="M600" s="304" t="n"/>
      <c r="N600" s="304" t="n"/>
    </row>
    <row r="601" ht="15.75" customHeight="1" s="412">
      <c r="A601" s="300" t="n">
        <v>600</v>
      </c>
      <c r="B601" s="300" t="n">
        <v>250</v>
      </c>
      <c r="C601" s="300" t="n">
        <v>403</v>
      </c>
      <c r="D601" s="300" t="n">
        <v>2</v>
      </c>
      <c r="E601" s="301" t="n">
        <v>43517</v>
      </c>
      <c r="F601" s="302" t="n">
        <v>5274</v>
      </c>
      <c r="G601" s="300" t="n">
        <v>7913</v>
      </c>
      <c r="H601" s="302" t="n">
        <v>7077</v>
      </c>
      <c r="I601" s="300" t="n"/>
      <c r="J601" s="303">
        <f>+(((G601-F601)-(H601-F601))/(H601-F601))*100</f>
        <v/>
      </c>
      <c r="K601" s="304" t="n"/>
      <c r="L601" s="304" t="n"/>
      <c r="M601" s="304" t="n"/>
      <c r="N601" s="304" t="n"/>
    </row>
    <row r="602" ht="15.75" customHeight="1" s="412">
      <c r="A602" s="300" t="n">
        <v>601</v>
      </c>
      <c r="B602" s="300" t="n">
        <v>251</v>
      </c>
      <c r="C602" s="300" t="n">
        <v>408</v>
      </c>
      <c r="D602" s="300" t="n">
        <v>2</v>
      </c>
      <c r="E602" s="301" t="n">
        <v>43517</v>
      </c>
      <c r="F602" s="302" t="n">
        <v>5258</v>
      </c>
      <c r="G602" s="300" t="n">
        <v>8185</v>
      </c>
      <c r="H602" s="302" t="n">
        <v>7417</v>
      </c>
      <c r="I602" s="300" t="n">
        <v>10</v>
      </c>
      <c r="J602" s="303">
        <f>+(((G602-F602)-(H602-F602))/(H602-F602))*100</f>
        <v/>
      </c>
      <c r="K602" s="304" t="n"/>
      <c r="L602" s="304" t="n"/>
      <c r="M602" s="304" t="n"/>
      <c r="N602" s="304" t="n"/>
    </row>
    <row r="603" ht="15.75" customHeight="1" s="412">
      <c r="A603" s="300" t="n">
        <v>602</v>
      </c>
      <c r="B603" s="300" t="n">
        <v>252</v>
      </c>
      <c r="C603" s="300" t="n">
        <v>408</v>
      </c>
      <c r="D603" s="300" t="n">
        <v>2</v>
      </c>
      <c r="E603" s="301" t="n">
        <v>43517</v>
      </c>
      <c r="F603" s="302" t="n">
        <v>5296</v>
      </c>
      <c r="G603" s="300" t="n">
        <v>8060</v>
      </c>
      <c r="H603" s="302" t="n">
        <v>7371</v>
      </c>
      <c r="I603" s="300" t="n"/>
      <c r="J603" s="303">
        <f>+(((G603-F603)-(H603-F603))/(H603-F603))*100</f>
        <v/>
      </c>
      <c r="K603" s="304" t="n"/>
      <c r="L603" s="304" t="n"/>
      <c r="M603" s="304" t="n"/>
      <c r="N603" s="304" t="n"/>
    </row>
    <row r="604" ht="15.75" customHeight="1" s="412">
      <c r="A604" s="300" t="n">
        <v>603</v>
      </c>
      <c r="B604" s="300" t="n">
        <v>253</v>
      </c>
      <c r="C604" s="300" t="n">
        <v>409</v>
      </c>
      <c r="D604" s="300" t="n">
        <v>2</v>
      </c>
      <c r="E604" s="301" t="n">
        <v>43517</v>
      </c>
      <c r="F604" s="302" t="n">
        <v>5257</v>
      </c>
      <c r="G604" s="300" t="n">
        <v>8563</v>
      </c>
      <c r="H604" s="302" t="n">
        <v>7806</v>
      </c>
      <c r="I604" s="300" t="n">
        <v>9</v>
      </c>
      <c r="J604" s="303">
        <f>+(((G604-F604)-(H604-F604))/(H604-F604))*100</f>
        <v/>
      </c>
      <c r="K604" s="304" t="n"/>
      <c r="L604" s="304" t="n"/>
      <c r="M604" s="304" t="n"/>
      <c r="N604" s="304" t="n"/>
    </row>
    <row r="605" ht="15.75" customHeight="1" s="412">
      <c r="A605" s="300" t="n">
        <v>604</v>
      </c>
      <c r="B605" s="300" t="n">
        <v>254</v>
      </c>
      <c r="C605" s="300" t="n">
        <v>409</v>
      </c>
      <c r="D605" s="300" t="n">
        <v>2</v>
      </c>
      <c r="E605" s="301" t="n">
        <v>43517</v>
      </c>
      <c r="F605" s="302" t="n">
        <v>5257</v>
      </c>
      <c r="G605" s="300" t="n">
        <v>8550</v>
      </c>
      <c r="H605" s="302" t="n">
        <v>7797</v>
      </c>
      <c r="I605" s="300" t="n"/>
      <c r="J605" s="303">
        <f>+(((G605-F605)-(H605-F605))/(H605-F605))*100</f>
        <v/>
      </c>
      <c r="K605" s="304" t="n"/>
      <c r="L605" s="304" t="n"/>
      <c r="M605" s="304" t="n"/>
      <c r="N605" s="304" t="n"/>
    </row>
    <row r="606" ht="15.75" customHeight="1" s="412">
      <c r="A606" s="300" t="n">
        <v>605</v>
      </c>
      <c r="B606" s="300" t="n">
        <v>255</v>
      </c>
      <c r="C606" s="300" t="n">
        <v>411</v>
      </c>
      <c r="D606" s="300" t="n">
        <v>2</v>
      </c>
      <c r="E606" s="301" t="n">
        <v>43517</v>
      </c>
      <c r="F606" s="302" t="n">
        <v>5260</v>
      </c>
      <c r="G606" s="300" t="n">
        <v>8324</v>
      </c>
      <c r="H606" s="302" t="n">
        <v>7320</v>
      </c>
      <c r="I606" s="300" t="n">
        <v>11</v>
      </c>
      <c r="J606" s="303">
        <f>+(((G606-F606)-(H606-F606))/(H606-F606))*100</f>
        <v/>
      </c>
      <c r="K606" s="304" t="n"/>
      <c r="L606" s="304" t="n"/>
      <c r="M606" s="304" t="n"/>
      <c r="N606" s="304" t="n"/>
    </row>
    <row r="607" ht="15.75" customHeight="1" s="412">
      <c r="A607" s="300" t="n">
        <v>606</v>
      </c>
      <c r="B607" s="300" t="n">
        <v>256</v>
      </c>
      <c r="C607" s="300" t="n">
        <v>411</v>
      </c>
      <c r="D607" s="300" t="n">
        <v>2</v>
      </c>
      <c r="E607" s="301" t="n">
        <v>43517</v>
      </c>
      <c r="F607" s="302" t="n">
        <v>5193</v>
      </c>
      <c r="G607" s="300" t="n">
        <v>8421</v>
      </c>
      <c r="H607" s="302" t="n">
        <v>7344</v>
      </c>
      <c r="I607" s="300" t="n"/>
      <c r="J607" s="303">
        <f>+(((G607-F607)-(H607-F607))/(H607-F607))*100</f>
        <v/>
      </c>
      <c r="K607" s="304" t="n"/>
      <c r="L607" s="304" t="n"/>
      <c r="M607" s="304" t="n"/>
      <c r="N607" s="304" t="n"/>
    </row>
    <row r="608" ht="15.75" customHeight="1" s="412">
      <c r="A608" s="300" t="n">
        <v>607</v>
      </c>
      <c r="B608" s="300" t="n">
        <v>257</v>
      </c>
      <c r="C608" s="300" t="n">
        <v>412</v>
      </c>
      <c r="D608" s="300" t="n">
        <v>2</v>
      </c>
      <c r="E608" s="301" t="n">
        <v>43517</v>
      </c>
      <c r="F608" s="302" t="n">
        <v>5226</v>
      </c>
      <c r="G608" s="300" t="n">
        <v>9293</v>
      </c>
      <c r="H608" s="302" t="n">
        <v>7975</v>
      </c>
      <c r="I608" s="300" t="n">
        <v>9</v>
      </c>
      <c r="J608" s="303">
        <f>+(((G608-F608)-(H608-F608))/(H608-F608))*100</f>
        <v/>
      </c>
      <c r="K608" s="304" t="n"/>
      <c r="L608" s="304" t="n"/>
      <c r="M608" s="304" t="n"/>
      <c r="N608" s="304" t="n"/>
    </row>
    <row r="609" ht="15.75" customHeight="1" s="412">
      <c r="A609" s="300" t="n">
        <v>608</v>
      </c>
      <c r="B609" s="300" t="n">
        <v>258</v>
      </c>
      <c r="C609" s="300" t="n">
        <v>412</v>
      </c>
      <c r="D609" s="300" t="n">
        <v>2</v>
      </c>
      <c r="E609" s="301" t="n">
        <v>43517</v>
      </c>
      <c r="F609" s="302" t="n">
        <v>5266</v>
      </c>
      <c r="G609" s="300" t="n">
        <v>8993</v>
      </c>
      <c r="H609" s="302" t="n">
        <v>7789</v>
      </c>
      <c r="I609" s="300" t="n"/>
      <c r="J609" s="303">
        <f>+(((G609-F609)-(H609-F609))/(H609-F609))*100</f>
        <v/>
      </c>
      <c r="K609" s="304" t="n"/>
      <c r="L609" s="304" t="n"/>
      <c r="M609" s="304" t="n"/>
      <c r="N609" s="304" t="n"/>
    </row>
    <row r="610" ht="15.75" customHeight="1" s="412">
      <c r="A610" s="300" t="n">
        <v>609</v>
      </c>
      <c r="B610" s="300" t="n">
        <v>259</v>
      </c>
      <c r="C610" s="300" t="n">
        <v>414</v>
      </c>
      <c r="D610" s="300" t="n">
        <v>2</v>
      </c>
      <c r="E610" s="301" t="n">
        <v>43517</v>
      </c>
      <c r="F610" s="302" t="n">
        <v>5198</v>
      </c>
      <c r="G610" s="300" t="n">
        <v>8593</v>
      </c>
      <c r="H610" s="302" t="n">
        <v>7477</v>
      </c>
      <c r="I610" s="300" t="n">
        <v>9</v>
      </c>
      <c r="J610" s="303">
        <f>+(((G610-F610)-(H610-F610))/(H610-F610))*100</f>
        <v/>
      </c>
      <c r="K610" s="304" t="n"/>
      <c r="L610" s="304" t="n"/>
      <c r="M610" s="304" t="n"/>
      <c r="N610" s="304" t="n"/>
    </row>
    <row r="611" ht="15.75" customHeight="1" s="412">
      <c r="A611" s="300" t="n">
        <v>610</v>
      </c>
      <c r="B611" s="300" t="n">
        <v>260</v>
      </c>
      <c r="C611" s="300" t="n">
        <v>414</v>
      </c>
      <c r="D611" s="300" t="n">
        <v>2</v>
      </c>
      <c r="E611" s="301" t="n">
        <v>43517</v>
      </c>
      <c r="F611" s="302" t="n">
        <v>5247</v>
      </c>
      <c r="G611" s="300" t="n">
        <v>8704</v>
      </c>
      <c r="H611" s="302" t="n">
        <v>7529</v>
      </c>
      <c r="I611" s="300" t="n"/>
      <c r="J611" s="303">
        <f>+(((G611-F611)-(H611-F611))/(H611-F611))*100</f>
        <v/>
      </c>
      <c r="K611" s="304" t="n"/>
      <c r="L611" s="304" t="n"/>
      <c r="M611" s="304" t="n"/>
      <c r="N611" s="304" t="n"/>
    </row>
    <row r="612" ht="15.75" customHeight="1" s="412">
      <c r="A612" s="300" t="n">
        <v>611</v>
      </c>
      <c r="B612" s="300" t="n">
        <v>261</v>
      </c>
      <c r="C612" s="300" t="n">
        <v>415</v>
      </c>
      <c r="D612" s="300" t="n">
        <v>2</v>
      </c>
      <c r="E612" s="301" t="n">
        <v>43517</v>
      </c>
      <c r="F612" s="302" t="n">
        <v>5229</v>
      </c>
      <c r="G612" s="300" t="n">
        <v>8440</v>
      </c>
      <c r="H612" s="302" t="n">
        <v>7186</v>
      </c>
      <c r="I612" s="300" t="n">
        <v>10</v>
      </c>
      <c r="J612" s="303">
        <f>+(((G612-F612)-(H612-F612))/(H612-F612))*100</f>
        <v/>
      </c>
      <c r="K612" s="304" t="n"/>
      <c r="L612" s="304" t="n"/>
      <c r="M612" s="304" t="n"/>
      <c r="N612" s="304" t="n"/>
    </row>
    <row r="613" ht="15.75" customHeight="1" s="412">
      <c r="A613" s="300" t="n">
        <v>612</v>
      </c>
      <c r="B613" s="300" t="n">
        <v>262</v>
      </c>
      <c r="C613" s="300" t="n">
        <v>415</v>
      </c>
      <c r="D613" s="300" t="n">
        <v>2</v>
      </c>
      <c r="E613" s="301" t="n">
        <v>43517</v>
      </c>
      <c r="F613" s="302" t="n">
        <v>5194</v>
      </c>
      <c r="G613" s="300" t="n">
        <v>8643</v>
      </c>
      <c r="H613" s="302" t="n">
        <v>7320</v>
      </c>
      <c r="I613" s="300" t="n"/>
      <c r="J613" s="303">
        <f>+(((G613-F613)-(H613-F613))/(H613-F613))*100</f>
        <v/>
      </c>
      <c r="K613" s="304" t="n"/>
      <c r="L613" s="304" t="n"/>
      <c r="M613" s="304" t="n"/>
      <c r="N613" s="304" t="n"/>
    </row>
    <row r="614" ht="15.75" customHeight="1" s="412">
      <c r="A614" s="300" t="n">
        <v>613</v>
      </c>
      <c r="B614" s="300" t="n">
        <v>263</v>
      </c>
      <c r="C614" s="300" t="n">
        <v>416</v>
      </c>
      <c r="D614" s="300" t="n">
        <v>2</v>
      </c>
      <c r="E614" s="301" t="n">
        <v>43517</v>
      </c>
      <c r="F614" s="302" t="n">
        <v>5258</v>
      </c>
      <c r="G614" s="300" t="n">
        <v>8485</v>
      </c>
      <c r="H614" s="302" t="n">
        <v>7286</v>
      </c>
      <c r="I614" s="300" t="n">
        <v>10</v>
      </c>
      <c r="J614" s="303">
        <f>+(((G614-F614)-(H614-F614))/(H614-F614))*100</f>
        <v/>
      </c>
      <c r="K614" s="304" t="n"/>
      <c r="L614" s="304" t="n"/>
      <c r="M614" s="304" t="n"/>
      <c r="N614" s="304" t="n"/>
    </row>
    <row r="615" ht="15.75" customHeight="1" s="412">
      <c r="A615" s="300" t="n">
        <v>614</v>
      </c>
      <c r="B615" s="300" t="n">
        <v>264</v>
      </c>
      <c r="C615" s="300" t="n">
        <v>416</v>
      </c>
      <c r="D615" s="300" t="n">
        <v>2</v>
      </c>
      <c r="E615" s="301" t="n">
        <v>43517</v>
      </c>
      <c r="F615" s="302" t="n">
        <v>5312</v>
      </c>
      <c r="G615" s="300" t="n">
        <v>8356</v>
      </c>
      <c r="H615" s="302" t="n">
        <v>7265</v>
      </c>
      <c r="I615" s="300" t="n"/>
      <c r="J615" s="303">
        <f>+(((G615-F615)-(H615-F615))/(H615-F615))*100</f>
        <v/>
      </c>
      <c r="K615" s="304" t="n"/>
      <c r="L615" s="304" t="n"/>
      <c r="M615" s="304" t="n"/>
      <c r="N615" s="304" t="n"/>
    </row>
    <row r="616" ht="15.75" customHeight="1" s="412">
      <c r="A616" s="300" t="n">
        <v>615</v>
      </c>
      <c r="B616" s="300" t="n">
        <v>265</v>
      </c>
      <c r="C616" s="300" t="n">
        <v>418</v>
      </c>
      <c r="D616" s="300" t="n">
        <v>2</v>
      </c>
      <c r="E616" s="301" t="n">
        <v>43517</v>
      </c>
      <c r="F616" s="302" t="n">
        <v>5235</v>
      </c>
      <c r="G616" s="300" t="n">
        <v>8526</v>
      </c>
      <c r="H616" s="302" t="n">
        <v>7335</v>
      </c>
      <c r="I616" s="300" t="n">
        <v>10</v>
      </c>
      <c r="J616" s="303">
        <f>+(((G616-F616)-(H616-F616))/(H616-F616))*100</f>
        <v/>
      </c>
      <c r="K616" s="304" t="n"/>
      <c r="L616" s="304" t="n"/>
      <c r="M616" s="304" t="n"/>
      <c r="N616" s="304" t="n"/>
    </row>
    <row r="617" ht="15.75" customHeight="1" s="412">
      <c r="A617" s="300" t="n">
        <v>616</v>
      </c>
      <c r="B617" s="300" t="n">
        <v>266</v>
      </c>
      <c r="C617" s="300" t="n">
        <v>418</v>
      </c>
      <c r="D617" s="300" t="n">
        <v>2</v>
      </c>
      <c r="E617" s="301" t="n">
        <v>43517</v>
      </c>
      <c r="F617" s="302" t="n">
        <v>5209</v>
      </c>
      <c r="G617" s="300" t="n">
        <v>8291</v>
      </c>
      <c r="H617" s="302" t="n">
        <v>7213</v>
      </c>
      <c r="I617" s="300" t="n"/>
      <c r="J617" s="303">
        <f>+(((G617-F617)-(H617-F617))/(H617-F617))*100</f>
        <v/>
      </c>
      <c r="K617" s="304" t="n"/>
      <c r="L617" s="304" t="n"/>
      <c r="M617" s="304" t="n"/>
      <c r="N617" s="304" t="n"/>
    </row>
    <row r="618" ht="15.75" customHeight="1" s="412">
      <c r="A618" s="300" t="n">
        <v>617</v>
      </c>
      <c r="B618" s="300" t="n">
        <v>267</v>
      </c>
      <c r="C618" s="300" t="n">
        <v>419</v>
      </c>
      <c r="D618" s="300" t="n">
        <v>2</v>
      </c>
      <c r="E618" s="301" t="n">
        <v>43517</v>
      </c>
      <c r="F618" s="302" t="n">
        <v>5263</v>
      </c>
      <c r="G618" s="300" t="n">
        <v>8449</v>
      </c>
      <c r="H618" s="302" t="n">
        <v>7486</v>
      </c>
      <c r="I618" s="300" t="n">
        <v>9</v>
      </c>
      <c r="J618" s="303">
        <f>+(((G618-F618)-(H618-F618))/(H618-F618))*100</f>
        <v/>
      </c>
      <c r="K618" s="304" t="n"/>
      <c r="L618" s="304" t="n"/>
      <c r="M618" s="304" t="n"/>
      <c r="N618" s="304" t="n"/>
    </row>
    <row r="619" ht="15.75" customHeight="1" s="412">
      <c r="A619" s="300" t="n">
        <v>618</v>
      </c>
      <c r="B619" s="300" t="n">
        <v>268</v>
      </c>
      <c r="C619" s="300" t="n">
        <v>419</v>
      </c>
      <c r="D619" s="300" t="n">
        <v>2</v>
      </c>
      <c r="E619" s="301" t="n">
        <v>43517</v>
      </c>
      <c r="F619" s="302" t="n">
        <v>5219</v>
      </c>
      <c r="G619" s="300" t="n">
        <v>8684</v>
      </c>
      <c r="H619" s="302" t="n">
        <v>7661</v>
      </c>
      <c r="I619" s="300" t="n"/>
      <c r="J619" s="303">
        <f>+(((G619-F619)-(H619-F619))/(H619-F619))*100</f>
        <v/>
      </c>
      <c r="K619" s="304" t="n"/>
      <c r="L619" s="304" t="n"/>
      <c r="M619" s="304" t="n"/>
      <c r="N619" s="304" t="n"/>
    </row>
    <row r="620" ht="15.75" customHeight="1" s="412">
      <c r="A620" s="300" t="n">
        <v>619</v>
      </c>
      <c r="B620" s="300" t="n">
        <v>269</v>
      </c>
      <c r="C620" s="300" t="n">
        <v>421</v>
      </c>
      <c r="D620" s="300" t="n">
        <v>2</v>
      </c>
      <c r="E620" s="301" t="n">
        <v>43517</v>
      </c>
      <c r="F620" s="302" t="n">
        <v>5241</v>
      </c>
      <c r="G620" s="300" t="n">
        <v>7713</v>
      </c>
      <c r="H620" s="302" t="n">
        <v>6703</v>
      </c>
      <c r="I620" s="300" t="n">
        <v>9</v>
      </c>
      <c r="J620" s="303">
        <f>+(((G620-F620)-(H620-F620))/(H620-F620))*100</f>
        <v/>
      </c>
      <c r="K620" s="304" t="n"/>
      <c r="L620" s="304" t="n"/>
      <c r="M620" s="304" t="n"/>
      <c r="N620" s="304" t="n"/>
    </row>
    <row r="621" ht="15.75" customHeight="1" s="412">
      <c r="A621" s="300" t="n">
        <v>620</v>
      </c>
      <c r="B621" s="300" t="n">
        <v>270</v>
      </c>
      <c r="C621" s="300" t="n">
        <v>421</v>
      </c>
      <c r="D621" s="300" t="n">
        <v>2</v>
      </c>
      <c r="E621" s="301" t="n">
        <v>43517</v>
      </c>
      <c r="F621" s="302" t="n">
        <v>5254</v>
      </c>
      <c r="G621" s="300" t="n">
        <v>8049</v>
      </c>
      <c r="H621" s="302" t="n">
        <v>6927</v>
      </c>
      <c r="I621" s="300" t="n"/>
      <c r="J621" s="303">
        <f>+(((G621-F621)-(H621-F621))/(H621-F621))*100</f>
        <v/>
      </c>
      <c r="K621" s="304" t="n"/>
      <c r="L621" s="304" t="n"/>
      <c r="M621" s="304" t="n"/>
      <c r="N621" s="304" t="n"/>
    </row>
    <row r="622" ht="15.75" customHeight="1" s="412">
      <c r="A622" s="300" t="n">
        <v>621</v>
      </c>
      <c r="B622" s="300" t="n">
        <v>271</v>
      </c>
      <c r="C622" s="300" t="n">
        <v>423</v>
      </c>
      <c r="D622" s="300" t="n">
        <v>2</v>
      </c>
      <c r="E622" s="301" t="n">
        <v>43517</v>
      </c>
      <c r="F622" s="302" t="n">
        <v>5224</v>
      </c>
      <c r="G622" s="300" t="n">
        <v>8703</v>
      </c>
      <c r="H622" s="302" t="n">
        <v>7572</v>
      </c>
      <c r="I622" s="300" t="n">
        <v>9</v>
      </c>
      <c r="J622" s="303">
        <f>+(((G622-F622)-(H622-F622))/(H622-F622))*100</f>
        <v/>
      </c>
      <c r="K622" s="304" t="n"/>
      <c r="L622" s="304" t="n"/>
      <c r="M622" s="304" t="n"/>
      <c r="N622" s="304" t="n"/>
    </row>
    <row r="623" ht="15.75" customHeight="1" s="412">
      <c r="A623" s="300" t="n">
        <v>622</v>
      </c>
      <c r="B623" s="300" t="n">
        <v>272</v>
      </c>
      <c r="C623" s="300" t="n">
        <v>423</v>
      </c>
      <c r="D623" s="300" t="n">
        <v>2</v>
      </c>
      <c r="E623" s="301" t="n">
        <v>43517</v>
      </c>
      <c r="F623" s="302" t="n">
        <v>5257</v>
      </c>
      <c r="G623" s="300" t="n">
        <v>8620</v>
      </c>
      <c r="H623" s="302" t="n">
        <v>7492</v>
      </c>
      <c r="I623" s="300" t="n"/>
      <c r="J623" s="303">
        <f>+(((G623-F623)-(H623-F623))/(H623-F623))*100</f>
        <v/>
      </c>
      <c r="K623" s="304" t="n"/>
      <c r="L623" s="304" t="n"/>
      <c r="M623" s="304" t="n"/>
      <c r="N623" s="304" t="n"/>
    </row>
    <row r="624" ht="15.75" customHeight="1" s="412">
      <c r="A624" s="300" t="n">
        <v>623</v>
      </c>
      <c r="B624" s="300" t="n">
        <v>273</v>
      </c>
      <c r="C624" s="300" t="n">
        <v>424</v>
      </c>
      <c r="D624" s="300" t="n">
        <v>2</v>
      </c>
      <c r="E624" s="301" t="n">
        <v>43517</v>
      </c>
      <c r="F624" s="302" t="n">
        <v>5242</v>
      </c>
      <c r="G624" s="300" t="n">
        <v>8074</v>
      </c>
      <c r="H624" s="302" t="n">
        <v>7200</v>
      </c>
      <c r="I624" s="300" t="n">
        <v>10</v>
      </c>
      <c r="J624" s="303">
        <f>+(((G624-F624)-(H624-F624))/(H624-F624))*100</f>
        <v/>
      </c>
      <c r="K624" s="304" t="n"/>
      <c r="L624" s="304" t="n"/>
      <c r="M624" s="304" t="n"/>
      <c r="N624" s="304" t="n"/>
    </row>
    <row r="625" ht="15.75" customHeight="1" s="412">
      <c r="A625" s="300" t="n">
        <v>624</v>
      </c>
      <c r="B625" s="300" t="n">
        <v>274</v>
      </c>
      <c r="C625" s="300" t="n">
        <v>424</v>
      </c>
      <c r="D625" s="300" t="n">
        <v>2</v>
      </c>
      <c r="E625" s="301" t="n">
        <v>43517</v>
      </c>
      <c r="F625" s="302" t="n">
        <v>5233</v>
      </c>
      <c r="G625" s="300" t="n">
        <v>8697</v>
      </c>
      <c r="H625" s="302" t="n">
        <v>7632</v>
      </c>
      <c r="I625" s="300" t="n"/>
      <c r="J625" s="303">
        <f>+(((G625-F625)-(H625-F625))/(H625-F625))*100</f>
        <v/>
      </c>
      <c r="K625" s="304" t="n"/>
      <c r="L625" s="304" t="n"/>
      <c r="M625" s="304" t="n"/>
      <c r="N625" s="304" t="n"/>
    </row>
    <row r="626" ht="15.75" customHeight="1" s="412">
      <c r="A626" s="300" t="n">
        <v>625</v>
      </c>
      <c r="B626" s="300" t="n">
        <v>275</v>
      </c>
      <c r="C626" s="300" t="n">
        <v>427</v>
      </c>
      <c r="D626" s="300" t="n">
        <v>2</v>
      </c>
      <c r="E626" s="301" t="n">
        <v>43517</v>
      </c>
      <c r="F626" s="302" t="n">
        <v>5274</v>
      </c>
      <c r="G626" s="300" t="n">
        <v>9105</v>
      </c>
      <c r="H626" s="302" t="n">
        <v>7575</v>
      </c>
      <c r="I626" s="300" t="n">
        <v>12</v>
      </c>
      <c r="J626" s="303">
        <f>+(((G626-F626)-(H626-F626))/(H626-F626))*100</f>
        <v/>
      </c>
      <c r="K626" s="304" t="n"/>
      <c r="L626" s="304" t="n"/>
      <c r="M626" s="304" t="n"/>
      <c r="N626" s="304" t="n"/>
    </row>
    <row r="627" ht="15.75" customHeight="1" s="412">
      <c r="A627" s="300" t="n">
        <v>626</v>
      </c>
      <c r="B627" s="300" t="n">
        <v>276</v>
      </c>
      <c r="C627" s="300" t="n">
        <v>427</v>
      </c>
      <c r="D627" s="300" t="n">
        <v>2</v>
      </c>
      <c r="E627" s="301" t="n">
        <v>43517</v>
      </c>
      <c r="F627" s="302" t="n">
        <v>5217</v>
      </c>
      <c r="G627" s="300" t="n">
        <v>8901</v>
      </c>
      <c r="H627" s="302" t="n">
        <v>7452</v>
      </c>
      <c r="I627" s="300" t="n"/>
      <c r="J627" s="303">
        <f>+(((G627-F627)-(H627-F627))/(H627-F627))*100</f>
        <v/>
      </c>
      <c r="K627" s="304" t="n"/>
      <c r="L627" s="304" t="n"/>
      <c r="M627" s="304" t="n"/>
      <c r="N627" s="304" t="n"/>
    </row>
    <row r="628" ht="15.75" customHeight="1" s="412">
      <c r="A628" s="300" t="n">
        <v>627</v>
      </c>
      <c r="B628" s="300" t="n">
        <v>277</v>
      </c>
      <c r="C628" s="300" t="n">
        <v>429</v>
      </c>
      <c r="D628" s="300" t="n">
        <v>2</v>
      </c>
      <c r="E628" s="301" t="n">
        <v>43517</v>
      </c>
      <c r="F628" s="302" t="n">
        <v>5252</v>
      </c>
      <c r="G628" s="300" t="n">
        <v>8707</v>
      </c>
      <c r="H628" s="302" t="n">
        <v>7531</v>
      </c>
      <c r="I628" s="300" t="n">
        <v>10</v>
      </c>
      <c r="J628" s="303">
        <f>+(((G628-F628)-(H628-F628))/(H628-F628))*100</f>
        <v/>
      </c>
      <c r="K628" s="304" t="n"/>
      <c r="L628" s="304" t="n"/>
      <c r="M628" s="304" t="n"/>
      <c r="N628" s="304" t="n"/>
    </row>
    <row r="629" ht="15.75" customHeight="1" s="412">
      <c r="A629" s="300" t="n">
        <v>628</v>
      </c>
      <c r="B629" s="300" t="n">
        <v>278</v>
      </c>
      <c r="C629" s="300" t="n">
        <v>429</v>
      </c>
      <c r="D629" s="300" t="n">
        <v>2</v>
      </c>
      <c r="E629" s="301" t="n">
        <v>43517</v>
      </c>
      <c r="F629" s="302" t="n">
        <v>5256</v>
      </c>
      <c r="G629" s="300" t="n">
        <v>8507</v>
      </c>
      <c r="H629" s="302" t="n">
        <v>7373</v>
      </c>
      <c r="I629" s="300" t="n"/>
      <c r="J629" s="303">
        <f>+(((G629-F629)-(H629-F629))/(H629-F629))*100</f>
        <v/>
      </c>
      <c r="K629" s="304" t="n"/>
      <c r="L629" s="304" t="n"/>
      <c r="M629" s="304" t="n"/>
      <c r="N629" s="304" t="n"/>
    </row>
    <row r="630" ht="15.75" customHeight="1" s="412">
      <c r="A630" s="300" t="n">
        <v>629</v>
      </c>
      <c r="B630" s="300" t="n">
        <v>279</v>
      </c>
      <c r="C630" s="300" t="n">
        <v>430</v>
      </c>
      <c r="D630" s="300" t="n">
        <v>2</v>
      </c>
      <c r="E630" s="301" t="n">
        <v>43517</v>
      </c>
      <c r="F630" s="302" t="n">
        <v>5269</v>
      </c>
      <c r="G630" s="300" t="n">
        <v>8510</v>
      </c>
      <c r="H630" s="302" t="n">
        <v>7397</v>
      </c>
      <c r="I630" s="300" t="n">
        <v>9</v>
      </c>
      <c r="J630" s="303">
        <f>+(((G630-F630)-(H630-F630))/(H630-F630))*100</f>
        <v/>
      </c>
      <c r="K630" s="304" t="n"/>
      <c r="L630" s="304" t="n"/>
      <c r="M630" s="304" t="n"/>
      <c r="N630" s="304" t="n"/>
    </row>
    <row r="631" ht="15.75" customHeight="1" s="412">
      <c r="A631" s="300" t="n">
        <v>630</v>
      </c>
      <c r="B631" s="300" t="n">
        <v>280</v>
      </c>
      <c r="C631" s="300" t="n">
        <v>430</v>
      </c>
      <c r="D631" s="300" t="n">
        <v>2</v>
      </c>
      <c r="E631" s="301" t="n">
        <v>43517</v>
      </c>
      <c r="F631" s="302" t="n">
        <v>5260</v>
      </c>
      <c r="G631" s="300" t="n">
        <v>9078</v>
      </c>
      <c r="H631" s="302" t="n">
        <v>7727</v>
      </c>
      <c r="I631" s="300" t="n"/>
      <c r="J631" s="303">
        <f>+(((G631-F631)-(H631-F631))/(H631-F631))*100</f>
        <v/>
      </c>
      <c r="K631" s="304" t="n"/>
      <c r="L631" s="304" t="n"/>
      <c r="M631" s="304" t="n"/>
      <c r="N631" s="304" t="n"/>
    </row>
    <row r="632" ht="15.75" customHeight="1" s="412">
      <c r="A632" s="300" t="n">
        <v>631</v>
      </c>
      <c r="B632" s="300" t="n">
        <v>281</v>
      </c>
      <c r="C632" s="300" t="n">
        <v>438</v>
      </c>
      <c r="D632" s="300" t="n">
        <v>2</v>
      </c>
      <c r="E632" s="301" t="n">
        <v>43517</v>
      </c>
      <c r="F632" s="302" t="n">
        <v>5275</v>
      </c>
      <c r="G632" s="300" t="n">
        <v>8139</v>
      </c>
      <c r="H632" s="302" t="n">
        <v>7114</v>
      </c>
      <c r="I632" s="300" t="n">
        <v>9</v>
      </c>
      <c r="J632" s="303">
        <f>+(((G632-F632)-(H632-F632))/(H632-F632))*100</f>
        <v/>
      </c>
      <c r="K632" s="304" t="n"/>
      <c r="L632" s="304" t="n"/>
      <c r="M632" s="304" t="n"/>
      <c r="N632" s="304" t="n"/>
    </row>
    <row r="633" ht="15.75" customHeight="1" s="412">
      <c r="A633" s="300" t="n">
        <v>632</v>
      </c>
      <c r="B633" s="300" t="n">
        <v>282</v>
      </c>
      <c r="C633" s="300" t="n">
        <v>438</v>
      </c>
      <c r="D633" s="300" t="n">
        <v>2</v>
      </c>
      <c r="E633" s="301" t="n">
        <v>43517</v>
      </c>
      <c r="F633" s="302" t="n">
        <v>5225</v>
      </c>
      <c r="G633" s="300" t="n">
        <v>8035</v>
      </c>
      <c r="H633" s="302" t="n">
        <v>7050</v>
      </c>
      <c r="I633" s="300" t="n"/>
      <c r="J633" s="303">
        <f>+(((G633-F633)-(H633-F633))/(H633-F633))*100</f>
        <v/>
      </c>
      <c r="K633" s="304" t="n"/>
      <c r="L633" s="304" t="n"/>
      <c r="M633" s="304" t="n"/>
      <c r="N633" s="304" t="n"/>
    </row>
    <row r="634" ht="15.75" customHeight="1" s="412">
      <c r="A634" s="300" t="n">
        <v>633</v>
      </c>
      <c r="B634" s="300" t="n">
        <v>283</v>
      </c>
      <c r="C634" s="300" t="n">
        <v>440</v>
      </c>
      <c r="D634" s="300" t="n">
        <v>2</v>
      </c>
      <c r="E634" s="301" t="n">
        <v>43517</v>
      </c>
      <c r="F634" s="302" t="n">
        <v>5211</v>
      </c>
      <c r="G634" s="300" t="n">
        <v>7711</v>
      </c>
      <c r="H634" s="302" t="n">
        <v>6924</v>
      </c>
      <c r="I634" s="300" t="n">
        <v>9</v>
      </c>
      <c r="J634" s="303">
        <f>+(((G634-F634)-(H634-F634))/(H634-F634))*100</f>
        <v/>
      </c>
      <c r="K634" s="304" t="n"/>
      <c r="L634" s="304" t="n"/>
      <c r="M634" s="304" t="n"/>
      <c r="N634" s="304" t="n"/>
    </row>
    <row r="635" ht="15.75" customHeight="1" s="412">
      <c r="A635" s="300" t="n">
        <v>634</v>
      </c>
      <c r="B635" s="300" t="n">
        <v>284</v>
      </c>
      <c r="C635" s="300" t="n">
        <v>440</v>
      </c>
      <c r="D635" s="300" t="n">
        <v>2</v>
      </c>
      <c r="E635" s="301" t="n">
        <v>43517</v>
      </c>
      <c r="F635" s="302" t="n">
        <v>5269</v>
      </c>
      <c r="G635" s="300" t="n">
        <v>7990</v>
      </c>
      <c r="H635" s="302" t="n">
        <v>7146</v>
      </c>
      <c r="I635" s="300" t="n"/>
      <c r="J635" s="303">
        <f>+(((G635-F635)-(H635-F635))/(H635-F635))*100</f>
        <v/>
      </c>
      <c r="K635" s="304" t="n"/>
      <c r="L635" s="304" t="n"/>
      <c r="M635" s="304" t="n"/>
      <c r="N635" s="304" t="n"/>
    </row>
    <row r="636" ht="15.75" customHeight="1" s="412">
      <c r="A636" s="300" t="n">
        <v>635</v>
      </c>
      <c r="B636" s="300" t="n">
        <v>285</v>
      </c>
      <c r="C636" s="300" t="n">
        <v>444</v>
      </c>
      <c r="D636" s="300" t="n">
        <v>2</v>
      </c>
      <c r="E636" s="301" t="n">
        <v>43517</v>
      </c>
      <c r="F636" s="302" t="n">
        <v>5249</v>
      </c>
      <c r="G636" s="300" t="n">
        <v>8015</v>
      </c>
      <c r="H636" s="302" t="n">
        <v>7029</v>
      </c>
      <c r="I636" s="300" t="n">
        <v>9</v>
      </c>
      <c r="J636" s="303">
        <f>+(((G636-F636)-(H636-F636))/(H636-F636))*100</f>
        <v/>
      </c>
      <c r="K636" s="304" t="n"/>
      <c r="L636" s="304" t="n"/>
      <c r="M636" s="304" t="n"/>
      <c r="N636" s="304" t="n"/>
    </row>
    <row r="637" ht="15.75" customHeight="1" s="412">
      <c r="A637" s="300" t="n">
        <v>636</v>
      </c>
      <c r="B637" s="300" t="n">
        <v>286</v>
      </c>
      <c r="C637" s="300" t="n">
        <v>444</v>
      </c>
      <c r="D637" s="300" t="n">
        <v>2</v>
      </c>
      <c r="E637" s="301" t="n">
        <v>43517</v>
      </c>
      <c r="F637" s="302" t="n">
        <v>5236</v>
      </c>
      <c r="G637" s="300" t="n">
        <v>8415</v>
      </c>
      <c r="H637" s="302" t="n">
        <v>7298</v>
      </c>
      <c r="I637" s="300" t="n"/>
      <c r="J637" s="303">
        <f>+(((G637-F637)-(H637-F637))/(H637-F637))*100</f>
        <v/>
      </c>
      <c r="K637" s="304" t="n"/>
      <c r="L637" s="304" t="n"/>
      <c r="M637" s="304" t="n"/>
      <c r="N637" s="304" t="n"/>
    </row>
    <row r="638" ht="15.75" customHeight="1" s="412">
      <c r="A638" s="300" t="n">
        <v>637</v>
      </c>
      <c r="B638" s="300" t="n">
        <v>287</v>
      </c>
      <c r="C638" s="300" t="n">
        <v>445</v>
      </c>
      <c r="D638" s="300" t="n">
        <v>2</v>
      </c>
      <c r="E638" s="301" t="n">
        <v>43517</v>
      </c>
      <c r="F638" s="302" t="n">
        <v>5246</v>
      </c>
      <c r="G638" s="300" t="n">
        <v>8869</v>
      </c>
      <c r="H638" s="302" t="n">
        <v>7507</v>
      </c>
      <c r="I638" s="300" t="n">
        <v>10</v>
      </c>
      <c r="J638" s="303">
        <f>+(((G638-F638)-(H638-F638))/(H638-F638))*100</f>
        <v/>
      </c>
      <c r="K638" s="304" t="n"/>
      <c r="L638" s="304" t="n"/>
      <c r="M638" s="304" t="n"/>
      <c r="N638" s="304" t="n"/>
    </row>
    <row r="639" ht="15.75" customHeight="1" s="412">
      <c r="A639" s="300" t="n">
        <v>638</v>
      </c>
      <c r="B639" s="300" t="n">
        <v>288</v>
      </c>
      <c r="C639" s="300" t="n">
        <v>445</v>
      </c>
      <c r="D639" s="300" t="n">
        <v>2</v>
      </c>
      <c r="E639" s="301" t="n">
        <v>43517</v>
      </c>
      <c r="F639" s="302" t="n">
        <v>5225</v>
      </c>
      <c r="G639" s="300" t="n">
        <v>9149</v>
      </c>
      <c r="H639" s="302" t="n">
        <v>7653</v>
      </c>
      <c r="I639" s="300" t="n"/>
      <c r="J639" s="303">
        <f>+(((G639-F639)-(H639-F639))/(H639-F639))*100</f>
        <v/>
      </c>
      <c r="K639" s="304" t="n"/>
      <c r="L639" s="304" t="n"/>
      <c r="M639" s="304" t="n"/>
      <c r="N639" s="304" t="n"/>
    </row>
    <row r="640" ht="15.75" customHeight="1" s="412">
      <c r="A640" s="300" t="n">
        <v>639</v>
      </c>
      <c r="B640" s="300" t="n">
        <v>289</v>
      </c>
      <c r="C640" s="300" t="n">
        <v>446</v>
      </c>
      <c r="D640" s="300" t="n">
        <v>2</v>
      </c>
      <c r="E640" s="301" t="n">
        <v>43517</v>
      </c>
      <c r="F640" s="302" t="n">
        <v>5296</v>
      </c>
      <c r="G640" s="300" t="n">
        <v>7883</v>
      </c>
      <c r="H640" s="302" t="n">
        <v>7179</v>
      </c>
      <c r="I640" s="300" t="n">
        <v>9</v>
      </c>
      <c r="J640" s="303">
        <f>+(((G640-F640)-(H640-F640))/(H640-F640))*100</f>
        <v/>
      </c>
      <c r="K640" s="304" t="n"/>
      <c r="L640" s="304" t="n"/>
      <c r="M640" s="304" t="n"/>
      <c r="N640" s="304" t="n"/>
    </row>
    <row r="641" ht="15.75" customHeight="1" s="412">
      <c r="A641" s="300" t="n">
        <v>640</v>
      </c>
      <c r="B641" s="300" t="n">
        <v>290</v>
      </c>
      <c r="C641" s="300" t="n">
        <v>446</v>
      </c>
      <c r="D641" s="300" t="n">
        <v>2</v>
      </c>
      <c r="E641" s="301" t="n">
        <v>43517</v>
      </c>
      <c r="F641" s="302" t="n">
        <v>5255</v>
      </c>
      <c r="G641" s="300" t="n">
        <v>7999</v>
      </c>
      <c r="H641" s="302" t="n">
        <v>7253</v>
      </c>
      <c r="I641" s="300" t="n"/>
      <c r="J641" s="303">
        <f>+(((G641-F641)-(H641-F641))/(H641-F641))*100</f>
        <v/>
      </c>
      <c r="K641" s="304" t="n"/>
      <c r="L641" s="304" t="n"/>
      <c r="M641" s="304" t="n"/>
      <c r="N641" s="304" t="n"/>
    </row>
    <row r="642" ht="15.75" customHeight="1" s="412">
      <c r="A642" s="300" t="n">
        <v>641</v>
      </c>
      <c r="B642" s="300" t="n">
        <v>291</v>
      </c>
      <c r="C642" s="300" t="n">
        <v>455</v>
      </c>
      <c r="D642" s="300" t="n">
        <v>2</v>
      </c>
      <c r="E642" s="301" t="n">
        <v>43517</v>
      </c>
      <c r="F642" s="302" t="n">
        <v>5259</v>
      </c>
      <c r="G642" s="300" t="n">
        <v>8717</v>
      </c>
      <c r="H642" s="302" t="n">
        <v>7431</v>
      </c>
      <c r="I642" s="300" t="n">
        <v>9</v>
      </c>
      <c r="J642" s="303">
        <f>+(((G642-F642)-(H642-F642))/(H642-F642))*100</f>
        <v/>
      </c>
      <c r="K642" s="304" t="n"/>
      <c r="L642" s="304" t="n"/>
      <c r="M642" s="304" t="n"/>
      <c r="N642" s="304" t="n"/>
    </row>
    <row r="643" ht="15.75" customHeight="1" s="412">
      <c r="A643" s="300" t="n">
        <v>642</v>
      </c>
      <c r="B643" s="300" t="n">
        <v>292</v>
      </c>
      <c r="C643" s="300" t="n">
        <v>455</v>
      </c>
      <c r="D643" s="300" t="n">
        <v>2</v>
      </c>
      <c r="E643" s="301" t="n">
        <v>43517</v>
      </c>
      <c r="F643" s="302" t="n">
        <v>5243</v>
      </c>
      <c r="G643" s="300" t="n">
        <v>8592</v>
      </c>
      <c r="H643" s="302" t="n">
        <v>7329</v>
      </c>
      <c r="I643" s="300" t="n"/>
      <c r="J643" s="303">
        <f>+(((G643-F643)-(H643-F643))/(H643-F643))*100</f>
        <v/>
      </c>
      <c r="K643" s="304" t="n"/>
      <c r="L643" s="304" t="n"/>
      <c r="M643" s="304" t="n"/>
      <c r="N643" s="304" t="n"/>
    </row>
    <row r="644" ht="15.75" customHeight="1" s="412">
      <c r="A644" s="300" t="n">
        <v>643</v>
      </c>
      <c r="B644" s="300" t="n">
        <v>293</v>
      </c>
      <c r="C644" s="300" t="n">
        <v>459</v>
      </c>
      <c r="D644" s="300" t="n">
        <v>2</v>
      </c>
      <c r="E644" s="301" t="n">
        <v>43517</v>
      </c>
      <c r="F644" s="302" t="n">
        <v>5203</v>
      </c>
      <c r="G644" s="300" t="n">
        <v>8186</v>
      </c>
      <c r="H644" s="302" t="n">
        <v>7136</v>
      </c>
      <c r="I644" s="300" t="n">
        <v>10</v>
      </c>
      <c r="J644" s="303">
        <f>+(((G644-F644)-(H644-F644))/(H644-F644))*100</f>
        <v/>
      </c>
      <c r="K644" s="304" t="n"/>
      <c r="L644" s="304" t="n"/>
      <c r="M644" s="304" t="n"/>
      <c r="N644" s="304" t="n"/>
    </row>
    <row r="645" ht="15.75" customHeight="1" s="412">
      <c r="A645" s="300" t="n">
        <v>644</v>
      </c>
      <c r="B645" s="300" t="n">
        <v>294</v>
      </c>
      <c r="C645" s="300" t="n">
        <v>459</v>
      </c>
      <c r="D645" s="300" t="n">
        <v>2</v>
      </c>
      <c r="E645" s="301" t="n">
        <v>43517</v>
      </c>
      <c r="F645" s="302" t="n">
        <v>5223</v>
      </c>
      <c r="G645" s="300" t="n">
        <v>8368</v>
      </c>
      <c r="H645" s="302" t="n">
        <v>7200</v>
      </c>
      <c r="I645" s="300" t="n"/>
      <c r="J645" s="303">
        <f>+(((G645-F645)-(H645-F645))/(H645-F645))*100</f>
        <v/>
      </c>
      <c r="K645" s="304" t="n"/>
      <c r="L645" s="304" t="n"/>
      <c r="M645" s="304" t="n"/>
      <c r="N645" s="304" t="n"/>
    </row>
    <row r="646" ht="15.75" customHeight="1" s="412">
      <c r="A646" s="300" t="n">
        <v>645</v>
      </c>
      <c r="B646" s="300" t="n">
        <v>295</v>
      </c>
      <c r="C646" s="300" t="n">
        <v>463</v>
      </c>
      <c r="D646" s="300" t="n">
        <v>2</v>
      </c>
      <c r="E646" s="301" t="n">
        <v>43517</v>
      </c>
      <c r="F646" s="302" t="n">
        <v>5221</v>
      </c>
      <c r="G646" s="300" t="n">
        <v>8255</v>
      </c>
      <c r="H646" s="302" t="n">
        <v>7315</v>
      </c>
      <c r="I646" s="300" t="n">
        <v>10</v>
      </c>
      <c r="J646" s="303">
        <f>+(((G646-F646)-(H646-F646))/(H646-F646))*100</f>
        <v/>
      </c>
      <c r="K646" s="304" t="n"/>
      <c r="L646" s="304" t="n"/>
      <c r="M646" s="304" t="n"/>
      <c r="N646" s="304" t="n"/>
    </row>
    <row r="647" ht="15.75" customHeight="1" s="412">
      <c r="A647" s="300" t="n">
        <v>646</v>
      </c>
      <c r="B647" s="300" t="n">
        <v>296</v>
      </c>
      <c r="C647" s="300" t="n">
        <v>463</v>
      </c>
      <c r="D647" s="300" t="n">
        <v>2</v>
      </c>
      <c r="E647" s="301" t="n">
        <v>43517</v>
      </c>
      <c r="F647" s="302" t="n">
        <v>5271</v>
      </c>
      <c r="G647" s="300" t="n">
        <v>8527</v>
      </c>
      <c r="H647" s="302" t="n">
        <v>7510</v>
      </c>
      <c r="I647" s="300" t="n"/>
      <c r="J647" s="303">
        <f>+(((G647-F647)-(H647-F647))/(H647-F647))*100</f>
        <v/>
      </c>
      <c r="K647" s="304" t="n"/>
      <c r="L647" s="304" t="n"/>
      <c r="M647" s="304" t="n"/>
      <c r="N647" s="304" t="n"/>
    </row>
    <row r="648" ht="15.75" customHeight="1" s="412">
      <c r="A648" s="300" t="n">
        <v>647</v>
      </c>
      <c r="B648" s="300" t="n">
        <v>297</v>
      </c>
      <c r="C648" s="300" t="n">
        <v>464</v>
      </c>
      <c r="D648" s="300" t="n">
        <v>2</v>
      </c>
      <c r="E648" s="301" t="n">
        <v>43517</v>
      </c>
      <c r="F648" s="302" t="n">
        <v>5213</v>
      </c>
      <c r="G648" s="300" t="n">
        <v>6990</v>
      </c>
      <c r="H648" s="302" t="n">
        <v>6612</v>
      </c>
      <c r="I648" s="300" t="n">
        <v>10</v>
      </c>
      <c r="J648" s="303">
        <f>+(((G648-F648)-(H648-F648))/(H648-F648))*100</f>
        <v/>
      </c>
      <c r="K648" s="304" t="n"/>
      <c r="L648" s="304" t="n"/>
      <c r="M648" s="304" t="n"/>
      <c r="N648" s="304" t="n"/>
    </row>
    <row r="649" ht="15.75" customHeight="1" s="412">
      <c r="A649" s="300" t="n">
        <v>648</v>
      </c>
      <c r="B649" s="300" t="n">
        <v>298</v>
      </c>
      <c r="C649" s="300" t="n">
        <v>464</v>
      </c>
      <c r="D649" s="300" t="n">
        <v>2</v>
      </c>
      <c r="E649" s="301" t="n">
        <v>43517</v>
      </c>
      <c r="F649" s="302" t="n">
        <v>5210</v>
      </c>
      <c r="G649" s="300" t="n">
        <v>7162</v>
      </c>
      <c r="H649" s="302" t="n">
        <v>6746</v>
      </c>
      <c r="I649" s="300" t="n"/>
      <c r="J649" s="303">
        <f>+(((G649-F649)-(H649-F649))/(H649-F649))*100</f>
        <v/>
      </c>
      <c r="K649" s="304" t="n"/>
      <c r="L649" s="304" t="n"/>
      <c r="M649" s="304" t="n"/>
      <c r="N649" s="304" t="n"/>
    </row>
    <row r="650" ht="15.75" customHeight="1" s="412">
      <c r="A650" s="300" t="n">
        <v>649</v>
      </c>
      <c r="B650" s="300" t="n">
        <v>299</v>
      </c>
      <c r="C650" s="300" t="n">
        <v>466</v>
      </c>
      <c r="D650" s="300" t="n">
        <v>2</v>
      </c>
      <c r="E650" s="301" t="n">
        <v>43517</v>
      </c>
      <c r="F650" s="302" t="n">
        <v>5236</v>
      </c>
      <c r="G650" s="300" t="n">
        <v>8185</v>
      </c>
      <c r="H650" s="302" t="n">
        <v>7095</v>
      </c>
      <c r="I650" s="300" t="n">
        <v>11</v>
      </c>
      <c r="J650" s="303">
        <f>+(((G650-F650)-(H650-F650))/(H650-F650))*100</f>
        <v/>
      </c>
      <c r="K650" s="304" t="n"/>
      <c r="L650" s="304" t="n"/>
      <c r="M650" s="304" t="n"/>
      <c r="N650" s="304" t="n"/>
    </row>
    <row r="651" ht="15.75" customHeight="1" s="412">
      <c r="A651" s="300" t="n">
        <v>650</v>
      </c>
      <c r="B651" s="300" t="n">
        <v>300</v>
      </c>
      <c r="C651" s="300" t="n">
        <v>466</v>
      </c>
      <c r="D651" s="300" t="n">
        <v>2</v>
      </c>
      <c r="E651" s="301" t="n">
        <v>43517</v>
      </c>
      <c r="F651" s="302" t="n">
        <v>5223</v>
      </c>
      <c r="G651" s="300" t="n">
        <v>8255</v>
      </c>
      <c r="H651" s="302" t="n">
        <v>7144</v>
      </c>
      <c r="I651" s="300" t="n"/>
      <c r="J651" s="303">
        <f>+(((G651-F651)-(H651-F651))/(H651-F651))*100</f>
        <v/>
      </c>
      <c r="K651" s="304" t="n"/>
      <c r="L651" s="304" t="n"/>
      <c r="M651" s="304" t="n"/>
      <c r="N651" s="304" t="n"/>
    </row>
    <row r="652" ht="15.75" customHeight="1" s="412">
      <c r="A652" s="300" t="n">
        <v>651</v>
      </c>
      <c r="B652" s="300" t="n">
        <v>301</v>
      </c>
      <c r="C652" s="300" t="n">
        <v>147</v>
      </c>
      <c r="D652" s="300" t="n">
        <v>2</v>
      </c>
      <c r="E652" s="301" t="n">
        <v>43517</v>
      </c>
      <c r="F652" s="302" t="n">
        <v>5241</v>
      </c>
      <c r="G652" s="300" t="n">
        <v>8379</v>
      </c>
      <c r="H652" s="302" t="n">
        <v>7926</v>
      </c>
      <c r="I652" s="300" t="n">
        <v>9</v>
      </c>
      <c r="J652" s="303">
        <f>+(((G652-F652)-(H652-F652))/(H652-F652))*100</f>
        <v/>
      </c>
      <c r="K652" s="304" t="n"/>
      <c r="L652" s="304" t="n"/>
      <c r="M652" s="304" t="n"/>
      <c r="N652" s="304" t="n"/>
    </row>
    <row r="653" ht="15.75" customHeight="1" s="412">
      <c r="A653" s="300" t="n">
        <v>652</v>
      </c>
      <c r="B653" s="300" t="n">
        <v>302</v>
      </c>
      <c r="C653" s="300" t="n">
        <v>147</v>
      </c>
      <c r="D653" s="300" t="n">
        <v>2</v>
      </c>
      <c r="E653" s="301" t="n">
        <v>43517</v>
      </c>
      <c r="F653" s="302" t="n">
        <v>5225</v>
      </c>
      <c r="G653" s="300" t="n">
        <v>8382</v>
      </c>
      <c r="H653" s="302" t="n">
        <v>7907</v>
      </c>
      <c r="I653" s="300" t="n"/>
      <c r="J653" s="303">
        <f>+(((G653-F653)-(H653-F653))/(H653-F653))*100</f>
        <v/>
      </c>
      <c r="K653" s="304" t="n"/>
      <c r="L653" s="304" t="n"/>
      <c r="M653" s="304" t="n"/>
      <c r="N653" s="304" t="n"/>
    </row>
    <row r="654" ht="15.75" customHeight="1" s="412">
      <c r="A654" s="300" t="n">
        <v>653</v>
      </c>
      <c r="B654" s="300" t="n">
        <v>303</v>
      </c>
      <c r="C654" s="300" t="n">
        <v>230</v>
      </c>
      <c r="D654" s="300" t="n">
        <v>2</v>
      </c>
      <c r="E654" s="301" t="n">
        <v>43517</v>
      </c>
      <c r="F654" s="302" t="n">
        <v>5303</v>
      </c>
      <c r="G654" s="300" t="n">
        <v>7842</v>
      </c>
      <c r="H654" s="302" t="n">
        <v>7459</v>
      </c>
      <c r="I654" s="300" t="n">
        <v>11</v>
      </c>
      <c r="J654" s="303">
        <f>+(((G654-F654)-(H654-F654))/(H654-F654))*100</f>
        <v/>
      </c>
      <c r="K654" s="304" t="n"/>
      <c r="L654" s="304" t="n"/>
      <c r="M654" s="304" t="n"/>
      <c r="N654" s="304" t="n"/>
    </row>
    <row r="655" ht="15.75" customHeight="1" s="412">
      <c r="A655" s="300" t="n">
        <v>654</v>
      </c>
      <c r="B655" s="300" t="n">
        <v>304</v>
      </c>
      <c r="C655" s="300" t="n">
        <v>230</v>
      </c>
      <c r="D655" s="300" t="n">
        <v>2</v>
      </c>
      <c r="E655" s="301" t="n">
        <v>43517</v>
      </c>
      <c r="F655" s="302" t="n">
        <v>5212</v>
      </c>
      <c r="G655" s="300" t="n">
        <v>7823</v>
      </c>
      <c r="H655" s="302" t="n">
        <v>7431</v>
      </c>
      <c r="I655" s="300" t="n"/>
      <c r="J655" s="303">
        <f>+(((G655-F655)-(H655-F655))/(H655-F655))*100</f>
        <v/>
      </c>
      <c r="K655" s="304" t="n"/>
      <c r="L655" s="304" t="n"/>
      <c r="M655" s="304" t="n"/>
      <c r="N655" s="304" t="n"/>
    </row>
    <row r="656" ht="15.75" customHeight="1" s="412">
      <c r="A656" s="300" t="n">
        <v>655</v>
      </c>
      <c r="B656" s="300" t="n">
        <v>1</v>
      </c>
      <c r="C656" s="300" t="n">
        <v>102</v>
      </c>
      <c r="D656" s="300" t="n">
        <v>3</v>
      </c>
      <c r="E656" s="301" t="n">
        <v>43521</v>
      </c>
      <c r="F656" s="302" t="n">
        <v>5301</v>
      </c>
      <c r="G656" s="300" t="n">
        <v>7084</v>
      </c>
      <c r="H656" s="302" t="n">
        <v>6795</v>
      </c>
      <c r="I656" s="300" t="n">
        <v>9</v>
      </c>
      <c r="J656" s="303">
        <f>+(((G656-F656)-(H656-F656))/(H656-F656))*100</f>
        <v/>
      </c>
      <c r="K656" s="304" t="n"/>
      <c r="L656" s="304" t="n"/>
      <c r="M656" s="304" t="n"/>
      <c r="N656" s="304" t="n"/>
    </row>
    <row r="657" ht="15.75" customHeight="1" s="412">
      <c r="A657" s="300" t="n">
        <v>656</v>
      </c>
      <c r="B657" s="300" t="n">
        <v>2</v>
      </c>
      <c r="C657" s="300" t="n">
        <v>102</v>
      </c>
      <c r="D657" s="300" t="n">
        <v>3</v>
      </c>
      <c r="E657" s="301" t="n">
        <v>43521</v>
      </c>
      <c r="F657" s="302" t="n">
        <v>5190</v>
      </c>
      <c r="G657" s="300" t="n">
        <v>7038</v>
      </c>
      <c r="H657" s="302" t="n">
        <v>6739</v>
      </c>
      <c r="I657" s="300" t="n"/>
      <c r="J657" s="303">
        <f>+(((G657-F657)-(H657-F657))/(H657-F657))*100</f>
        <v/>
      </c>
      <c r="K657" s="304" t="n"/>
      <c r="L657" s="304" t="n"/>
      <c r="M657" s="304" t="n"/>
      <c r="N657" s="304" t="n"/>
    </row>
    <row r="658" ht="15.75" customHeight="1" s="412">
      <c r="A658" s="300" t="n">
        <v>657</v>
      </c>
      <c r="B658" s="300" t="n">
        <v>3</v>
      </c>
      <c r="C658" s="300" t="n">
        <v>104</v>
      </c>
      <c r="D658" s="300" t="n">
        <v>3</v>
      </c>
      <c r="E658" s="301" t="n">
        <v>43521</v>
      </c>
      <c r="F658" s="302" t="n">
        <v>5258</v>
      </c>
      <c r="G658" s="300" t="n">
        <v>8136</v>
      </c>
      <c r="H658" s="302" t="n">
        <v>7611</v>
      </c>
      <c r="I658" s="300" t="n">
        <v>7</v>
      </c>
      <c r="J658" s="303">
        <f>+(((G658-F658)-(H658-F658))/(H658-F658))*100</f>
        <v/>
      </c>
      <c r="K658" s="304" t="n"/>
      <c r="L658" s="304" t="n"/>
      <c r="M658" s="304" t="n"/>
      <c r="N658" s="304" t="n"/>
    </row>
    <row r="659" ht="15.75" customHeight="1" s="412">
      <c r="A659" s="300" t="n">
        <v>658</v>
      </c>
      <c r="B659" s="300" t="n">
        <v>4</v>
      </c>
      <c r="C659" s="300" t="n">
        <v>104</v>
      </c>
      <c r="D659" s="300" t="n">
        <v>3</v>
      </c>
      <c r="E659" s="301" t="n">
        <v>43521</v>
      </c>
      <c r="F659" s="302" t="n">
        <v>5259</v>
      </c>
      <c r="G659" s="300" t="n">
        <v>8220</v>
      </c>
      <c r="H659" s="302" t="n">
        <v>7682</v>
      </c>
      <c r="I659" s="300" t="n"/>
      <c r="J659" s="303">
        <f>+(((G659-F659)-(H659-F659))/(H659-F659))*100</f>
        <v/>
      </c>
      <c r="K659" s="304" t="n"/>
      <c r="L659" s="304" t="n"/>
      <c r="M659" s="304" t="n"/>
      <c r="N659" s="304" t="n"/>
    </row>
    <row r="660" ht="15.75" customHeight="1" s="412">
      <c r="A660" s="300" t="n">
        <v>659</v>
      </c>
      <c r="B660" s="300" t="n">
        <v>5</v>
      </c>
      <c r="C660" s="300" t="n">
        <v>107</v>
      </c>
      <c r="D660" s="300" t="n">
        <v>3</v>
      </c>
      <c r="E660" s="301" t="n">
        <v>43521</v>
      </c>
      <c r="F660" s="302" t="n">
        <v>5236</v>
      </c>
      <c r="G660" s="300" t="n">
        <v>8585</v>
      </c>
      <c r="H660" s="302" t="n">
        <v>7657</v>
      </c>
      <c r="I660" s="300" t="n">
        <v>8</v>
      </c>
      <c r="J660" s="303">
        <f>+(((G660-F660)-(H660-F660))/(H660-F660))*100</f>
        <v/>
      </c>
      <c r="K660" s="304" t="n"/>
      <c r="L660" s="304" t="n"/>
      <c r="M660" s="304" t="n"/>
      <c r="N660" s="304" t="n"/>
    </row>
    <row r="661" ht="15.75" customHeight="1" s="412">
      <c r="A661" s="300" t="n">
        <v>660</v>
      </c>
      <c r="B661" s="300" t="n">
        <v>6</v>
      </c>
      <c r="C661" s="300" t="n">
        <v>107</v>
      </c>
      <c r="D661" s="300" t="n">
        <v>3</v>
      </c>
      <c r="E661" s="301" t="n">
        <v>43521</v>
      </c>
      <c r="F661" s="302" t="n">
        <v>5259</v>
      </c>
      <c r="G661" s="300" t="n">
        <v>8581</v>
      </c>
      <c r="H661" s="302" t="n">
        <v>7644</v>
      </c>
      <c r="I661" s="300" t="n"/>
      <c r="J661" s="303">
        <f>+(((G661-F661)-(H661-F661))/(H661-F661))*100</f>
        <v/>
      </c>
      <c r="K661" s="304" t="n"/>
      <c r="L661" s="304" t="n"/>
      <c r="M661" s="304" t="n"/>
      <c r="N661" s="304" t="n"/>
    </row>
    <row r="662" ht="15.75" customHeight="1" s="412">
      <c r="A662" s="300" t="n">
        <v>661</v>
      </c>
      <c r="B662" s="300" t="n">
        <v>7</v>
      </c>
      <c r="C662" s="300" t="n">
        <v>108</v>
      </c>
      <c r="D662" s="300" t="n">
        <v>3</v>
      </c>
      <c r="E662" s="301" t="n">
        <v>43521</v>
      </c>
      <c r="F662" s="302" t="n">
        <v>5232</v>
      </c>
      <c r="G662" s="300" t="n">
        <v>9197</v>
      </c>
      <c r="H662" s="302" t="n">
        <v>7999</v>
      </c>
      <c r="I662" s="300" t="n">
        <v>9</v>
      </c>
      <c r="J662" s="303">
        <f>+(((G662-F662)-(H662-F662))/(H662-F662))*100</f>
        <v/>
      </c>
      <c r="K662" s="304" t="n"/>
      <c r="L662" s="304" t="n"/>
      <c r="M662" s="304" t="n"/>
      <c r="N662" s="304" t="n"/>
    </row>
    <row r="663" ht="15.75" customHeight="1" s="412">
      <c r="A663" s="300" t="n">
        <v>662</v>
      </c>
      <c r="B663" s="300" t="n">
        <v>8</v>
      </c>
      <c r="C663" s="300" t="n">
        <v>108</v>
      </c>
      <c r="D663" s="300" t="n">
        <v>3</v>
      </c>
      <c r="E663" s="301" t="n">
        <v>43521</v>
      </c>
      <c r="F663" s="302" t="n">
        <v>5221</v>
      </c>
      <c r="G663" s="300" t="n">
        <v>9297</v>
      </c>
      <c r="H663" s="302" t="n">
        <v>8054</v>
      </c>
      <c r="I663" s="300" t="n"/>
      <c r="J663" s="303">
        <f>+(((G663-F663)-(H663-F663))/(H663-F663))*100</f>
        <v/>
      </c>
      <c r="K663" s="304" t="n"/>
      <c r="L663" s="304" t="n"/>
      <c r="M663" s="304" t="n"/>
      <c r="N663" s="304" t="n"/>
    </row>
    <row r="664" ht="15.75" customHeight="1" s="412">
      <c r="A664" s="300" t="n">
        <v>663</v>
      </c>
      <c r="B664" s="300" t="n">
        <v>9</v>
      </c>
      <c r="C664" s="300" t="n">
        <v>109</v>
      </c>
      <c r="D664" s="300" t="n">
        <v>3</v>
      </c>
      <c r="E664" s="301" t="n">
        <v>43521</v>
      </c>
      <c r="F664" s="302" t="n">
        <v>5188</v>
      </c>
      <c r="G664" s="300" t="n">
        <v>7442</v>
      </c>
      <c r="H664" s="302" t="n">
        <v>6855</v>
      </c>
      <c r="I664" s="300" t="n">
        <v>9</v>
      </c>
      <c r="J664" s="303">
        <f>+(((G664-F664)-(H664-F664))/(H664-F664))*100</f>
        <v/>
      </c>
      <c r="K664" s="304" t="n"/>
      <c r="L664" s="304" t="n"/>
      <c r="M664" s="304" t="n"/>
      <c r="N664" s="304" t="n"/>
    </row>
    <row r="665" ht="15.75" customHeight="1" s="412">
      <c r="A665" s="300" t="n">
        <v>664</v>
      </c>
      <c r="B665" s="300" t="n">
        <v>10</v>
      </c>
      <c r="C665" s="300" t="n">
        <v>109</v>
      </c>
      <c r="D665" s="300" t="n">
        <v>3</v>
      </c>
      <c r="E665" s="301" t="n">
        <v>43521</v>
      </c>
      <c r="F665" s="302" t="n">
        <v>5232</v>
      </c>
      <c r="G665" s="300" t="n">
        <v>7518</v>
      </c>
      <c r="H665" s="302" t="n">
        <v>6912</v>
      </c>
      <c r="I665" s="300" t="n"/>
      <c r="J665" s="303">
        <f>+(((G665-F665)-(H665-F665))/(H665-F665))*100</f>
        <v/>
      </c>
      <c r="K665" s="304" t="n"/>
      <c r="L665" s="304" t="n"/>
      <c r="M665" s="304" t="n"/>
      <c r="N665" s="304" t="n"/>
    </row>
    <row r="666" ht="15.75" customHeight="1" s="412">
      <c r="A666" s="300" t="n">
        <v>665</v>
      </c>
      <c r="B666" s="300" t="n">
        <v>11</v>
      </c>
      <c r="C666" s="300" t="n">
        <v>112</v>
      </c>
      <c r="D666" s="300" t="n">
        <v>3</v>
      </c>
      <c r="E666" s="301" t="n">
        <v>43521</v>
      </c>
      <c r="F666" s="302" t="n">
        <v>5213</v>
      </c>
      <c r="G666" s="300" t="n">
        <v>9560</v>
      </c>
      <c r="H666" s="302" t="n">
        <v>8021</v>
      </c>
      <c r="I666" s="300" t="n">
        <v>6</v>
      </c>
      <c r="J666" s="303">
        <f>+(((G666-F666)-(H666-F666))/(H666-F666))*100</f>
        <v/>
      </c>
      <c r="K666" s="304" t="n"/>
      <c r="L666" s="304" t="n"/>
      <c r="M666" s="304" t="n"/>
      <c r="N666" s="304" t="n"/>
    </row>
    <row r="667" ht="15.75" customHeight="1" s="412">
      <c r="A667" s="300" t="n">
        <v>666</v>
      </c>
      <c r="B667" s="300" t="n">
        <v>12</v>
      </c>
      <c r="C667" s="300" t="n">
        <v>112</v>
      </c>
      <c r="D667" s="300" t="n">
        <v>3</v>
      </c>
      <c r="E667" s="301" t="n">
        <v>43521</v>
      </c>
      <c r="F667" s="302" t="n">
        <v>5232</v>
      </c>
      <c r="G667" s="300" t="n">
        <v>9903</v>
      </c>
      <c r="H667" s="302" t="n">
        <v>8212</v>
      </c>
      <c r="I667" s="300" t="n"/>
      <c r="J667" s="303">
        <f>+(((G667-F667)-(H667-F667))/(H667-F667))*100</f>
        <v/>
      </c>
      <c r="K667" s="304" t="n"/>
      <c r="L667" s="304" t="n"/>
      <c r="M667" s="304" t="n"/>
      <c r="N667" s="304" t="n"/>
    </row>
    <row r="668" ht="15.75" customHeight="1" s="412">
      <c r="A668" s="300" t="n">
        <v>667</v>
      </c>
      <c r="B668" s="300" t="n">
        <v>13</v>
      </c>
      <c r="C668" s="300" t="n">
        <v>115</v>
      </c>
      <c r="D668" s="300" t="n">
        <v>3</v>
      </c>
      <c r="E668" s="301" t="n">
        <v>43521</v>
      </c>
      <c r="F668" s="302" t="n">
        <v>5314</v>
      </c>
      <c r="G668" s="300" t="n">
        <v>8469</v>
      </c>
      <c r="H668" s="302" t="n">
        <v>7610</v>
      </c>
      <c r="I668" s="300" t="n">
        <v>6</v>
      </c>
      <c r="J668" s="303">
        <f>+(((G668-F668)-(H668-F668))/(H668-F668))*100</f>
        <v/>
      </c>
      <c r="K668" s="304" t="n"/>
      <c r="L668" s="304" t="n"/>
      <c r="M668" s="304" t="n"/>
      <c r="N668" s="304" t="n"/>
    </row>
    <row r="669" ht="15.75" customHeight="1" s="412">
      <c r="A669" s="300" t="n">
        <v>668</v>
      </c>
      <c r="B669" s="300" t="n">
        <v>14</v>
      </c>
      <c r="C669" s="300" t="n">
        <v>115</v>
      </c>
      <c r="D669" s="300" t="n">
        <v>3</v>
      </c>
      <c r="E669" s="301" t="n">
        <v>43521</v>
      </c>
      <c r="F669" s="302" t="n">
        <v>5249</v>
      </c>
      <c r="G669" s="300" t="n">
        <v>8340</v>
      </c>
      <c r="H669" s="302" t="n">
        <v>7493</v>
      </c>
      <c r="I669" s="300" t="n"/>
      <c r="J669" s="303">
        <f>+(((G669-F669)-(H669-F669))/(H669-F669))*100</f>
        <v/>
      </c>
      <c r="K669" s="304" t="n"/>
      <c r="L669" s="304" t="n"/>
      <c r="M669" s="304" t="n"/>
      <c r="N669" s="304" t="n"/>
    </row>
    <row r="670" ht="15.75" customHeight="1" s="412">
      <c r="A670" s="300" t="n">
        <v>669</v>
      </c>
      <c r="B670" s="300" t="n">
        <v>15</v>
      </c>
      <c r="C670" s="300" t="n">
        <v>116</v>
      </c>
      <c r="D670" s="300" t="n">
        <v>3</v>
      </c>
      <c r="E670" s="301" t="n">
        <v>43521</v>
      </c>
      <c r="F670" s="302" t="n">
        <v>5231</v>
      </c>
      <c r="G670" s="300" t="n">
        <v>8935</v>
      </c>
      <c r="H670" s="302" t="n">
        <v>7803</v>
      </c>
      <c r="I670" s="300" t="n">
        <v>7</v>
      </c>
      <c r="J670" s="303">
        <f>+(((G670-F670)-(H670-F670))/(H670-F670))*100</f>
        <v/>
      </c>
      <c r="K670" s="304" t="n"/>
      <c r="L670" s="304" t="n"/>
      <c r="M670" s="304" t="n"/>
      <c r="N670" s="304" t="n"/>
    </row>
    <row r="671" ht="15.75" customHeight="1" s="412">
      <c r="A671" s="300" t="n">
        <v>670</v>
      </c>
      <c r="B671" s="300" t="n">
        <v>16</v>
      </c>
      <c r="C671" s="300" t="n">
        <v>116</v>
      </c>
      <c r="D671" s="300" t="n">
        <v>3</v>
      </c>
      <c r="E671" s="301" t="n">
        <v>43521</v>
      </c>
      <c r="F671" s="302" t="n">
        <v>5280</v>
      </c>
      <c r="G671" s="300" t="n">
        <v>9103</v>
      </c>
      <c r="H671" s="302" t="n">
        <v>7897</v>
      </c>
      <c r="I671" s="300" t="n"/>
      <c r="J671" s="303">
        <f>+(((G671-F671)-(H671-F671))/(H671-F671))*100</f>
        <v/>
      </c>
      <c r="K671" s="304" t="n"/>
      <c r="L671" s="304" t="n"/>
      <c r="M671" s="304" t="n"/>
      <c r="N671" s="304" t="n"/>
    </row>
    <row r="672" ht="15.75" customHeight="1" s="412">
      <c r="A672" s="300" t="n">
        <v>671</v>
      </c>
      <c r="B672" s="300" t="n">
        <v>17</v>
      </c>
      <c r="C672" s="300" t="n">
        <v>120</v>
      </c>
      <c r="D672" s="300" t="n">
        <v>3</v>
      </c>
      <c r="E672" s="301" t="n">
        <v>43521</v>
      </c>
      <c r="F672" s="302" t="n">
        <v>5275</v>
      </c>
      <c r="G672" s="300" t="n">
        <v>8586</v>
      </c>
      <c r="H672" s="302" t="n">
        <v>7590</v>
      </c>
      <c r="I672" s="300" t="n">
        <v>6</v>
      </c>
      <c r="J672" s="303">
        <f>+(((G672-F672)-(H672-F672))/(H672-F672))*100</f>
        <v/>
      </c>
      <c r="K672" s="304" t="n"/>
      <c r="L672" s="304" t="n"/>
      <c r="M672" s="304" t="n"/>
      <c r="N672" s="304" t="n"/>
    </row>
    <row r="673" ht="15.75" customHeight="1" s="412">
      <c r="A673" s="300" t="n">
        <v>672</v>
      </c>
      <c r="B673" s="300" t="n">
        <v>18</v>
      </c>
      <c r="C673" s="300" t="n">
        <v>120</v>
      </c>
      <c r="D673" s="300" t="n">
        <v>3</v>
      </c>
      <c r="E673" s="301" t="n">
        <v>43521</v>
      </c>
      <c r="F673" s="302" t="n">
        <v>5205</v>
      </c>
      <c r="G673" s="300" t="n">
        <v>8469</v>
      </c>
      <c r="H673" s="302" t="n">
        <v>7451</v>
      </c>
      <c r="I673" s="300" t="n"/>
      <c r="J673" s="303">
        <f>+(((G673-F673)-(H673-F673))/(H673-F673))*100</f>
        <v/>
      </c>
      <c r="K673" s="304" t="n"/>
      <c r="L673" s="304" t="n"/>
      <c r="M673" s="304" t="n"/>
      <c r="N673" s="304" t="n"/>
    </row>
    <row r="674" ht="15.75" customHeight="1" s="412">
      <c r="A674" s="300" t="n">
        <v>673</v>
      </c>
      <c r="B674" s="300" t="n">
        <v>19</v>
      </c>
      <c r="C674" s="300" t="n">
        <v>121</v>
      </c>
      <c r="D674" s="300" t="n">
        <v>3</v>
      </c>
      <c r="E674" s="301" t="n">
        <v>43521</v>
      </c>
      <c r="F674" s="302" t="n">
        <v>5229</v>
      </c>
      <c r="G674" s="300" t="n">
        <v>8779</v>
      </c>
      <c r="H674" s="302" t="n">
        <v>7567</v>
      </c>
      <c r="I674" s="300" t="n">
        <v>9</v>
      </c>
      <c r="J674" s="303">
        <f>+(((G674-F674)-(H674-F674))/(H674-F674))*100</f>
        <v/>
      </c>
      <c r="K674" s="304" t="n"/>
      <c r="L674" s="304" t="n"/>
      <c r="M674" s="304" t="n"/>
      <c r="N674" s="304" t="n"/>
    </row>
    <row r="675" ht="15.75" customHeight="1" s="412">
      <c r="A675" s="300" t="n">
        <v>674</v>
      </c>
      <c r="B675" s="300" t="n">
        <v>20</v>
      </c>
      <c r="C675" s="300" t="n">
        <v>121</v>
      </c>
      <c r="D675" s="300" t="n">
        <v>3</v>
      </c>
      <c r="E675" s="301" t="n">
        <v>43521</v>
      </c>
      <c r="F675" s="302" t="n">
        <v>5190</v>
      </c>
      <c r="G675" s="300" t="n">
        <v>8768</v>
      </c>
      <c r="H675" s="302" t="n">
        <v>7537</v>
      </c>
      <c r="I675" s="300" t="n"/>
      <c r="J675" s="303">
        <f>+(((G675-F675)-(H675-F675))/(H675-F675))*100</f>
        <v/>
      </c>
      <c r="K675" s="304" t="n"/>
      <c r="L675" s="304" t="n"/>
      <c r="M675" s="304" t="n"/>
      <c r="N675" s="304" t="n"/>
    </row>
    <row r="676" ht="15.75" customHeight="1" s="412">
      <c r="A676" s="300" t="n">
        <v>675</v>
      </c>
      <c r="B676" s="300" t="n">
        <v>21</v>
      </c>
      <c r="C676" s="300" t="n">
        <v>123</v>
      </c>
      <c r="D676" s="300" t="n">
        <v>3</v>
      </c>
      <c r="E676" s="301" t="n">
        <v>43521</v>
      </c>
      <c r="F676" s="302" t="n">
        <v>5224</v>
      </c>
      <c r="G676" s="300" t="n">
        <v>8428</v>
      </c>
      <c r="H676" s="302" t="n">
        <v>7614</v>
      </c>
      <c r="I676" s="300" t="n">
        <v>7</v>
      </c>
      <c r="J676" s="303">
        <f>+(((G676-F676)-(H676-F676))/(H676-F676))*100</f>
        <v/>
      </c>
      <c r="K676" s="304" t="n"/>
      <c r="L676" s="304" t="n"/>
      <c r="M676" s="304" t="n"/>
      <c r="N676" s="304" t="n"/>
    </row>
    <row r="677" ht="15.75" customHeight="1" s="412">
      <c r="A677" s="300" t="n">
        <v>676</v>
      </c>
      <c r="B677" s="300" t="n">
        <v>22</v>
      </c>
      <c r="C677" s="300" t="n">
        <v>123</v>
      </c>
      <c r="D677" s="300" t="n">
        <v>3</v>
      </c>
      <c r="E677" s="301" t="n">
        <v>43521</v>
      </c>
      <c r="F677" s="302" t="n">
        <v>5276</v>
      </c>
      <c r="G677" s="300" t="n">
        <v>8704</v>
      </c>
      <c r="H677" s="302" t="n">
        <v>7821</v>
      </c>
      <c r="I677" s="300" t="n"/>
      <c r="J677" s="303">
        <f>+(((G677-F677)-(H677-F677))/(H677-F677))*100</f>
        <v/>
      </c>
      <c r="K677" s="304" t="n"/>
      <c r="L677" s="304" t="n"/>
      <c r="M677" s="304" t="n"/>
      <c r="N677" s="304" t="n"/>
    </row>
    <row r="678" ht="15.75" customHeight="1" s="412">
      <c r="A678" s="300" t="n">
        <v>677</v>
      </c>
      <c r="B678" s="300" t="n">
        <v>23</v>
      </c>
      <c r="C678" s="300" t="n">
        <v>124</v>
      </c>
      <c r="D678" s="300" t="n">
        <v>3</v>
      </c>
      <c r="E678" s="301" t="n">
        <v>43521</v>
      </c>
      <c r="F678" s="302" t="n">
        <v>5261</v>
      </c>
      <c r="G678" s="300" t="n">
        <v>8539</v>
      </c>
      <c r="H678" s="302" t="n">
        <v>7499</v>
      </c>
      <c r="I678" s="300" t="n">
        <v>9</v>
      </c>
      <c r="J678" s="303">
        <f>+(((G678-F678)-(H678-F678))/(H678-F678))*100</f>
        <v/>
      </c>
      <c r="K678" s="304" t="n"/>
      <c r="L678" s="304" t="n"/>
      <c r="M678" s="304" t="n"/>
      <c r="N678" s="304" t="n"/>
    </row>
    <row r="679" ht="15.75" customHeight="1" s="412">
      <c r="A679" s="300" t="n">
        <v>678</v>
      </c>
      <c r="B679" s="300" t="n">
        <v>24</v>
      </c>
      <c r="C679" s="300" t="n">
        <v>124</v>
      </c>
      <c r="D679" s="300" t="n">
        <v>3</v>
      </c>
      <c r="E679" s="301" t="n">
        <v>43521</v>
      </c>
      <c r="F679" s="302" t="n">
        <v>5196</v>
      </c>
      <c r="G679" s="300" t="n">
        <v>8347</v>
      </c>
      <c r="H679" s="302" t="n">
        <v>7339</v>
      </c>
      <c r="I679" s="300" t="n"/>
      <c r="J679" s="303">
        <f>+(((G679-F679)-(H679-F679))/(H679-F679))*100</f>
        <v/>
      </c>
      <c r="K679" s="304" t="n"/>
      <c r="L679" s="304" t="n"/>
      <c r="M679" s="304" t="n"/>
      <c r="N679" s="304" t="n"/>
    </row>
    <row r="680" ht="15.75" customHeight="1" s="412">
      <c r="A680" s="300" t="n">
        <v>679</v>
      </c>
      <c r="B680" s="300" t="n">
        <v>25</v>
      </c>
      <c r="C680" s="300" t="n">
        <v>125</v>
      </c>
      <c r="D680" s="300" t="n">
        <v>3</v>
      </c>
      <c r="E680" s="301" t="n">
        <v>43521</v>
      </c>
      <c r="F680" s="302" t="n">
        <v>5238</v>
      </c>
      <c r="G680" s="300" t="n">
        <v>7824</v>
      </c>
      <c r="H680" s="302" t="n">
        <v>7163</v>
      </c>
      <c r="I680" s="300" t="n">
        <v>6</v>
      </c>
      <c r="J680" s="303">
        <f>+(((G680-F680)-(H680-F680))/(H680-F680))*100</f>
        <v/>
      </c>
      <c r="K680" s="304" t="n"/>
      <c r="L680" s="304" t="n"/>
      <c r="M680" s="304" t="n"/>
      <c r="N680" s="304" t="n"/>
    </row>
    <row r="681" ht="15.75" customHeight="1" s="412">
      <c r="A681" s="300" t="n">
        <v>680</v>
      </c>
      <c r="B681" s="300" t="n">
        <v>26</v>
      </c>
      <c r="C681" s="300" t="n">
        <v>125</v>
      </c>
      <c r="D681" s="300" t="n">
        <v>3</v>
      </c>
      <c r="E681" s="301" t="n">
        <v>43521</v>
      </c>
      <c r="F681" s="302" t="n">
        <v>5207</v>
      </c>
      <c r="G681" s="300" t="n">
        <v>7298</v>
      </c>
      <c r="H681" s="302" t="n">
        <v>6776</v>
      </c>
      <c r="I681" s="300" t="n"/>
      <c r="J681" s="303">
        <f>+(((G681-F681)-(H681-F681))/(H681-F681))*100</f>
        <v/>
      </c>
      <c r="K681" s="304" t="n"/>
      <c r="L681" s="304" t="n"/>
      <c r="M681" s="304" t="n"/>
      <c r="N681" s="304" t="n"/>
    </row>
    <row r="682" ht="15.75" customHeight="1" s="412">
      <c r="A682" s="300" t="n">
        <v>681</v>
      </c>
      <c r="B682" s="300" t="n">
        <v>27</v>
      </c>
      <c r="C682" s="300" t="n">
        <v>126</v>
      </c>
      <c r="D682" s="300" t="n">
        <v>3</v>
      </c>
      <c r="E682" s="301" t="n">
        <v>43521</v>
      </c>
      <c r="F682" s="302" t="n">
        <v>5236</v>
      </c>
      <c r="G682" s="300" t="n">
        <v>7755</v>
      </c>
      <c r="H682" s="302" t="n">
        <v>7224</v>
      </c>
      <c r="I682" s="300" t="n">
        <v>8</v>
      </c>
      <c r="J682" s="303">
        <f>+(((G682-F682)-(H682-F682))/(H682-F682))*100</f>
        <v/>
      </c>
      <c r="K682" s="304" t="n"/>
      <c r="L682" s="304" t="n"/>
      <c r="M682" s="304" t="n"/>
      <c r="N682" s="304" t="n"/>
    </row>
    <row r="683" ht="15.75" customHeight="1" s="412">
      <c r="A683" s="300" t="n">
        <v>682</v>
      </c>
      <c r="B683" s="300" t="n">
        <v>28</v>
      </c>
      <c r="C683" s="300" t="n">
        <v>126</v>
      </c>
      <c r="D683" s="300" t="n">
        <v>3</v>
      </c>
      <c r="E683" s="301" t="n">
        <v>43521</v>
      </c>
      <c r="F683" s="302" t="n">
        <v>5216</v>
      </c>
      <c r="G683" s="300" t="n">
        <v>8039</v>
      </c>
      <c r="H683" s="302" t="n">
        <v>7434</v>
      </c>
      <c r="I683" s="300" t="n"/>
      <c r="J683" s="303">
        <f>+(((G683-F683)-(H683-F683))/(H683-F683))*100</f>
        <v/>
      </c>
      <c r="K683" s="304" t="n"/>
      <c r="L683" s="304" t="n"/>
      <c r="M683" s="304" t="n"/>
      <c r="N683" s="304" t="n"/>
    </row>
    <row r="684" ht="15.75" customHeight="1" s="412">
      <c r="A684" s="300" t="n">
        <v>683</v>
      </c>
      <c r="B684" s="300" t="n">
        <v>29</v>
      </c>
      <c r="C684" s="300" t="n">
        <v>128</v>
      </c>
      <c r="D684" s="300" t="n">
        <v>3</v>
      </c>
      <c r="E684" s="301" t="n">
        <v>43521</v>
      </c>
      <c r="F684" s="302" t="n">
        <v>5292</v>
      </c>
      <c r="G684" s="300" t="n">
        <v>7111</v>
      </c>
      <c r="H684" s="302" t="n">
        <v>6569</v>
      </c>
      <c r="I684" s="300" t="n">
        <v>7</v>
      </c>
      <c r="J684" s="303">
        <f>+(((G684-F684)-(H684-F684))/(H684-F684))*100</f>
        <v/>
      </c>
      <c r="K684" s="304" t="n"/>
      <c r="L684" s="304" t="n"/>
      <c r="M684" s="304" t="n"/>
      <c r="N684" s="304" t="n"/>
    </row>
    <row r="685" ht="15.75" customHeight="1" s="412">
      <c r="A685" s="300" t="n">
        <v>684</v>
      </c>
      <c r="B685" s="300" t="n">
        <v>30</v>
      </c>
      <c r="C685" s="300" t="n">
        <v>128</v>
      </c>
      <c r="D685" s="300" t="n">
        <v>3</v>
      </c>
      <c r="E685" s="301" t="n">
        <v>43521</v>
      </c>
      <c r="F685" s="302" t="n">
        <v>5244</v>
      </c>
      <c r="G685" s="300" t="n">
        <v>7124</v>
      </c>
      <c r="H685" s="302" t="n">
        <v>6558</v>
      </c>
      <c r="I685" s="300" t="n"/>
      <c r="J685" s="303">
        <f>+(((G685-F685)-(H685-F685))/(H685-F685))*100</f>
        <v/>
      </c>
      <c r="K685" s="304" t="n"/>
      <c r="L685" s="304" t="n"/>
      <c r="M685" s="304" t="n"/>
      <c r="N685" s="304" t="n"/>
    </row>
    <row r="686" ht="15.75" customHeight="1" s="412">
      <c r="A686" s="300" t="n">
        <v>685</v>
      </c>
      <c r="B686" s="300" t="n">
        <v>31</v>
      </c>
      <c r="C686" s="300" t="n">
        <v>129</v>
      </c>
      <c r="D686" s="300" t="n">
        <v>3</v>
      </c>
      <c r="E686" s="301" t="n">
        <v>43521</v>
      </c>
      <c r="F686" s="302" t="n">
        <v>5227</v>
      </c>
      <c r="G686" s="300" t="n"/>
      <c r="H686" s="302" t="n"/>
      <c r="I686" s="300" t="n">
        <v>5</v>
      </c>
      <c r="J686" s="303">
        <f>+(((G686-F686)-(H686-F686))/(H686-F686))*100</f>
        <v/>
      </c>
      <c r="K686" s="304" t="n"/>
      <c r="L686" s="304" t="n"/>
      <c r="M686" s="304" t="n"/>
      <c r="N686" s="304" t="n"/>
    </row>
    <row r="687" ht="15.75" customHeight="1" s="412">
      <c r="A687" s="300" t="n">
        <v>686</v>
      </c>
      <c r="B687" s="300" t="n">
        <v>32</v>
      </c>
      <c r="C687" s="300" t="n">
        <v>129</v>
      </c>
      <c r="D687" s="300" t="n">
        <v>3</v>
      </c>
      <c r="E687" s="301" t="n">
        <v>43521</v>
      </c>
      <c r="F687" s="302" t="n">
        <v>5214</v>
      </c>
      <c r="G687" s="300" t="n"/>
      <c r="H687" s="302" t="n"/>
      <c r="I687" s="300" t="n"/>
      <c r="J687" s="303">
        <f>+(((G687-F687)-(H687-F687))/(H687-F687))*100</f>
        <v/>
      </c>
      <c r="K687" s="304" t="n"/>
      <c r="L687" s="304" t="n"/>
      <c r="M687" s="304" t="n"/>
      <c r="N687" s="304" t="n"/>
    </row>
    <row r="688" ht="15.75" customHeight="1" s="412">
      <c r="A688" s="300" t="n">
        <v>687</v>
      </c>
      <c r="B688" s="300" t="n">
        <v>33</v>
      </c>
      <c r="C688" s="300" t="n">
        <v>131</v>
      </c>
      <c r="D688" s="300" t="n">
        <v>3</v>
      </c>
      <c r="E688" s="301" t="n">
        <v>43521</v>
      </c>
      <c r="F688" s="302" t="n">
        <v>5203</v>
      </c>
      <c r="G688" s="300" t="n">
        <v>8088</v>
      </c>
      <c r="H688" s="302" t="n">
        <v>7192</v>
      </c>
      <c r="I688" s="300" t="n">
        <v>7</v>
      </c>
      <c r="J688" s="303">
        <f>+(((G688-F688)-(H688-F688))/(H688-F688))*100</f>
        <v/>
      </c>
      <c r="K688" s="304" t="n"/>
      <c r="L688" s="304" t="n"/>
      <c r="M688" s="304" t="n"/>
      <c r="N688" s="304" t="n"/>
    </row>
    <row r="689" ht="15.75" customHeight="1" s="412">
      <c r="A689" s="300" t="n">
        <v>688</v>
      </c>
      <c r="B689" s="300" t="n">
        <v>34</v>
      </c>
      <c r="C689" s="300" t="n">
        <v>131</v>
      </c>
      <c r="D689" s="300" t="n">
        <v>3</v>
      </c>
      <c r="E689" s="301" t="n">
        <v>43521</v>
      </c>
      <c r="F689" s="302" t="n">
        <v>5191</v>
      </c>
      <c r="G689" s="300" t="n">
        <v>7851</v>
      </c>
      <c r="H689" s="302" t="n">
        <v>6992</v>
      </c>
      <c r="I689" s="300" t="n"/>
      <c r="J689" s="303">
        <f>+(((G689-F689)-(H689-F689))/(H689-F689))*100</f>
        <v/>
      </c>
      <c r="K689" s="304" t="n"/>
      <c r="L689" s="304" t="n"/>
      <c r="M689" s="304" t="n"/>
      <c r="N689" s="304" t="n"/>
    </row>
    <row r="690" ht="15.75" customHeight="1" s="412">
      <c r="A690" s="300" t="n">
        <v>689</v>
      </c>
      <c r="B690" s="300" t="n">
        <v>35</v>
      </c>
      <c r="C690" s="300" t="n">
        <v>133</v>
      </c>
      <c r="D690" s="300" t="n">
        <v>3</v>
      </c>
      <c r="E690" s="301" t="n">
        <v>43521</v>
      </c>
      <c r="F690" s="302" t="n">
        <v>5280</v>
      </c>
      <c r="G690" s="300" t="n">
        <v>8718</v>
      </c>
      <c r="H690" s="302" t="n">
        <v>7798</v>
      </c>
      <c r="I690" s="300" t="n">
        <v>9</v>
      </c>
      <c r="J690" s="303">
        <f>+(((G690-F690)-(H690-F690))/(H690-F690))*100</f>
        <v/>
      </c>
      <c r="K690" s="304" t="n"/>
      <c r="L690" s="304" t="n"/>
      <c r="M690" s="304" t="n"/>
      <c r="N690" s="304" t="n"/>
    </row>
    <row r="691" ht="15.75" customHeight="1" s="412">
      <c r="A691" s="300" t="n">
        <v>690</v>
      </c>
      <c r="B691" s="300" t="n">
        <v>36</v>
      </c>
      <c r="C691" s="300" t="n">
        <v>133</v>
      </c>
      <c r="D691" s="300" t="n">
        <v>3</v>
      </c>
      <c r="E691" s="301" t="n">
        <v>43521</v>
      </c>
      <c r="F691" s="302" t="n">
        <v>5219</v>
      </c>
      <c r="G691" s="300" t="n">
        <v>8887</v>
      </c>
      <c r="H691" s="302" t="n">
        <v>7921</v>
      </c>
      <c r="I691" s="300" t="n"/>
      <c r="J691" s="303">
        <f>+(((G691-F691)-(H691-F691))/(H691-F691))*100</f>
        <v/>
      </c>
      <c r="K691" s="304" t="n"/>
      <c r="L691" s="304" t="n"/>
      <c r="M691" s="304" t="n"/>
      <c r="N691" s="304" t="n"/>
    </row>
    <row r="692" ht="15.75" customHeight="1" s="412">
      <c r="A692" s="300" t="n">
        <v>691</v>
      </c>
      <c r="B692" s="300" t="n">
        <v>37</v>
      </c>
      <c r="C692" s="300" t="n">
        <v>134</v>
      </c>
      <c r="D692" s="300" t="n">
        <v>3</v>
      </c>
      <c r="E692" s="301" t="n">
        <v>43521</v>
      </c>
      <c r="F692" s="302" t="n">
        <v>5225</v>
      </c>
      <c r="G692" s="300" t="n">
        <v>9116</v>
      </c>
      <c r="H692" s="302" t="n">
        <v>7970</v>
      </c>
      <c r="I692" s="300" t="n">
        <v>8</v>
      </c>
      <c r="J692" s="303">
        <f>+(((G692-F692)-(H692-F692))/(H692-F692))*100</f>
        <v/>
      </c>
      <c r="K692" s="304" t="n"/>
      <c r="L692" s="304" t="n"/>
      <c r="M692" s="304" t="n"/>
      <c r="N692" s="304" t="n"/>
    </row>
    <row r="693" ht="15.75" customHeight="1" s="412">
      <c r="A693" s="300" t="n">
        <v>692</v>
      </c>
      <c r="B693" s="300" t="n">
        <v>38</v>
      </c>
      <c r="C693" s="300" t="n">
        <v>134</v>
      </c>
      <c r="D693" s="300" t="n">
        <v>3</v>
      </c>
      <c r="E693" s="301" t="n">
        <v>43521</v>
      </c>
      <c r="F693" s="302" t="n">
        <v>5241</v>
      </c>
      <c r="G693" s="300" t="n">
        <v>9315</v>
      </c>
      <c r="H693" s="302" t="n">
        <v>8087</v>
      </c>
      <c r="I693" s="300" t="n"/>
      <c r="J693" s="303">
        <f>+(((G693-F693)-(H693-F693))/(H693-F693))*100</f>
        <v/>
      </c>
      <c r="K693" s="304" t="n"/>
      <c r="L693" s="304" t="n"/>
      <c r="M693" s="304" t="n"/>
      <c r="N693" s="304" t="n"/>
    </row>
    <row r="694" ht="15.75" customHeight="1" s="412">
      <c r="A694" s="300" t="n">
        <v>693</v>
      </c>
      <c r="B694" s="300" t="n">
        <v>39</v>
      </c>
      <c r="C694" s="300" t="n">
        <v>139</v>
      </c>
      <c r="D694" s="300" t="n">
        <v>3</v>
      </c>
      <c r="E694" s="301" t="n">
        <v>43521</v>
      </c>
      <c r="F694" s="302" t="n">
        <v>5245</v>
      </c>
      <c r="G694" s="300" t="n">
        <v>7900</v>
      </c>
      <c r="H694" s="302" t="n">
        <v>7247</v>
      </c>
      <c r="I694" s="300" t="n">
        <v>7</v>
      </c>
      <c r="J694" s="303">
        <f>+(((G694-F694)-(H694-F694))/(H694-F694))*100</f>
        <v/>
      </c>
      <c r="K694" s="304" t="n"/>
      <c r="L694" s="304" t="n"/>
      <c r="M694" s="304" t="n"/>
      <c r="N694" s="304" t="n"/>
    </row>
    <row r="695" ht="15.75" customHeight="1" s="412">
      <c r="A695" s="300" t="n">
        <v>694</v>
      </c>
      <c r="B695" s="300" t="n">
        <v>40</v>
      </c>
      <c r="C695" s="300" t="n">
        <v>139</v>
      </c>
      <c r="D695" s="300" t="n">
        <v>3</v>
      </c>
      <c r="E695" s="301" t="n">
        <v>43521</v>
      </c>
      <c r="F695" s="302" t="n">
        <v>5216</v>
      </c>
      <c r="G695" s="300" t="n">
        <v>7711</v>
      </c>
      <c r="H695" s="302" t="n">
        <v>7108</v>
      </c>
      <c r="I695" s="300" t="n"/>
      <c r="J695" s="303">
        <f>+(((G695-F695)-(H695-F695))/(H695-F695))*100</f>
        <v/>
      </c>
      <c r="K695" s="304" t="n"/>
      <c r="L695" s="304" t="n"/>
      <c r="M695" s="304" t="n"/>
      <c r="N695" s="304" t="n"/>
    </row>
    <row r="696" ht="15.75" customHeight="1" s="412">
      <c r="A696" s="300" t="n">
        <v>695</v>
      </c>
      <c r="B696" s="300" t="n">
        <v>41</v>
      </c>
      <c r="C696" s="300" t="n">
        <v>143</v>
      </c>
      <c r="D696" s="300" t="n">
        <v>3</v>
      </c>
      <c r="E696" s="301" t="n">
        <v>43521</v>
      </c>
      <c r="F696" s="302" t="n">
        <v>5264</v>
      </c>
      <c r="G696" s="300" t="n">
        <v>8133</v>
      </c>
      <c r="H696" s="302" t="n">
        <v>7456</v>
      </c>
      <c r="I696" s="300" t="n">
        <v>6</v>
      </c>
      <c r="J696" s="303">
        <f>+(((G696-F696)-(H696-F696))/(H696-F696))*100</f>
        <v/>
      </c>
      <c r="K696" s="304" t="n"/>
      <c r="L696" s="304" t="n"/>
      <c r="M696" s="304" t="n"/>
      <c r="N696" s="304" t="n"/>
    </row>
    <row r="697" ht="15.75" customHeight="1" s="412">
      <c r="A697" s="300" t="n">
        <v>696</v>
      </c>
      <c r="B697" s="300" t="n">
        <v>42</v>
      </c>
      <c r="C697" s="300" t="n">
        <v>143</v>
      </c>
      <c r="D697" s="300" t="n">
        <v>3</v>
      </c>
      <c r="E697" s="301" t="n">
        <v>43521</v>
      </c>
      <c r="F697" s="302" t="n">
        <v>5270</v>
      </c>
      <c r="G697" s="300" t="n">
        <v>8022</v>
      </c>
      <c r="H697" s="302" t="n">
        <v>7371</v>
      </c>
      <c r="I697" s="300" t="n"/>
      <c r="J697" s="303">
        <f>+(((G697-F697)-(H697-F697))/(H697-F697))*100</f>
        <v/>
      </c>
      <c r="K697" s="304" t="n"/>
      <c r="L697" s="304" t="n"/>
      <c r="M697" s="304" t="n"/>
      <c r="N697" s="304" t="n"/>
    </row>
    <row r="698" ht="15.75" customHeight="1" s="412">
      <c r="A698" s="300" t="n">
        <v>697</v>
      </c>
      <c r="B698" s="300" t="n">
        <v>43</v>
      </c>
      <c r="C698" s="300" t="n">
        <v>144</v>
      </c>
      <c r="D698" s="300" t="n">
        <v>3</v>
      </c>
      <c r="E698" s="301" t="n">
        <v>43521</v>
      </c>
      <c r="F698" s="302" t="n">
        <v>5211</v>
      </c>
      <c r="G698" s="300" t="n">
        <v>10266</v>
      </c>
      <c r="H698" s="302" t="n">
        <v>8515</v>
      </c>
      <c r="I698" s="300" t="n">
        <v>9</v>
      </c>
      <c r="J698" s="303">
        <f>+(((G698-F698)-(H698-F698))/(H698-F698))*100</f>
        <v/>
      </c>
      <c r="K698" s="304" t="n"/>
      <c r="L698" s="304" t="n"/>
      <c r="M698" s="304" t="n"/>
      <c r="N698" s="304" t="n"/>
    </row>
    <row r="699" ht="15.75" customHeight="1" s="412">
      <c r="A699" s="300" t="n">
        <v>698</v>
      </c>
      <c r="B699" s="300" t="n">
        <v>44</v>
      </c>
      <c r="C699" s="300" t="n">
        <v>144</v>
      </c>
      <c r="D699" s="300" t="n">
        <v>3</v>
      </c>
      <c r="E699" s="301" t="n">
        <v>43521</v>
      </c>
      <c r="F699" s="302" t="n">
        <v>5218</v>
      </c>
      <c r="G699" s="300" t="n">
        <v>10559</v>
      </c>
      <c r="H699" s="302" t="n">
        <v>8724</v>
      </c>
      <c r="I699" s="300" t="n"/>
      <c r="J699" s="303">
        <f>+(((G699-F699)-(H699-F699))/(H699-F699))*100</f>
        <v/>
      </c>
      <c r="K699" s="304" t="n"/>
      <c r="L699" s="304" t="n"/>
      <c r="M699" s="304" t="n"/>
      <c r="N699" s="304" t="n"/>
    </row>
    <row r="700" ht="15.75" customHeight="1" s="412">
      <c r="A700" s="300" t="n">
        <v>699</v>
      </c>
      <c r="B700" s="300" t="n">
        <v>45</v>
      </c>
      <c r="C700" s="300" t="n">
        <v>146</v>
      </c>
      <c r="D700" s="300" t="n">
        <v>3</v>
      </c>
      <c r="E700" s="301" t="n">
        <v>43521</v>
      </c>
      <c r="F700" s="302" t="n">
        <v>5211</v>
      </c>
      <c r="G700" s="300" t="n">
        <v>7902</v>
      </c>
      <c r="H700" s="302" t="n">
        <v>7047</v>
      </c>
      <c r="I700" s="300" t="n">
        <v>11</v>
      </c>
      <c r="J700" s="303">
        <f>+(((G700-F700)-(H700-F700))/(H700-F700))*100</f>
        <v/>
      </c>
      <c r="K700" s="304" t="n"/>
      <c r="L700" s="304" t="n"/>
      <c r="M700" s="304" t="n"/>
      <c r="N700" s="304" t="n"/>
    </row>
    <row r="701" ht="15.75" customHeight="1" s="412">
      <c r="A701" s="300" t="n">
        <v>700</v>
      </c>
      <c r="B701" s="300" t="n">
        <v>46</v>
      </c>
      <c r="C701" s="300" t="n">
        <v>146</v>
      </c>
      <c r="D701" s="300" t="n">
        <v>3</v>
      </c>
      <c r="E701" s="301" t="n">
        <v>43521</v>
      </c>
      <c r="F701" s="302" t="n">
        <v>5260</v>
      </c>
      <c r="G701" s="300" t="n">
        <v>7968</v>
      </c>
      <c r="H701" s="302" t="n">
        <v>7102</v>
      </c>
      <c r="I701" s="300" t="n"/>
      <c r="J701" s="303">
        <f>+(((G701-F701)-(H701-F701))/(H701-F701))*100</f>
        <v/>
      </c>
      <c r="K701" s="304" t="n"/>
      <c r="L701" s="304" t="n"/>
      <c r="M701" s="304" t="n"/>
      <c r="N701" s="304" t="n"/>
    </row>
    <row r="702" ht="15.75" customHeight="1" s="412">
      <c r="A702" s="300" t="n">
        <v>701</v>
      </c>
      <c r="B702" s="300" t="n">
        <v>47</v>
      </c>
      <c r="C702" s="300" t="n">
        <v>147</v>
      </c>
      <c r="D702" s="300" t="n">
        <v>3</v>
      </c>
      <c r="E702" s="301" t="n">
        <v>43521</v>
      </c>
      <c r="F702" s="302" t="n">
        <v>5258</v>
      </c>
      <c r="G702" s="300" t="n">
        <v>8548</v>
      </c>
      <c r="H702" s="302" t="n">
        <v>7998</v>
      </c>
      <c r="I702" s="300" t="n">
        <v>9</v>
      </c>
      <c r="J702" s="303">
        <f>+(((G702-F702)-(H702-F702))/(H702-F702))*100</f>
        <v/>
      </c>
      <c r="K702" s="304" t="n"/>
      <c r="L702" s="304" t="n"/>
      <c r="M702" s="304" t="n"/>
      <c r="N702" s="304" t="n"/>
    </row>
    <row r="703" ht="15.75" customHeight="1" s="412">
      <c r="A703" s="300" t="n">
        <v>702</v>
      </c>
      <c r="B703" s="300" t="n">
        <v>48</v>
      </c>
      <c r="C703" s="300" t="n">
        <v>147</v>
      </c>
      <c r="D703" s="300" t="n">
        <v>3</v>
      </c>
      <c r="E703" s="301" t="n">
        <v>43521</v>
      </c>
      <c r="F703" s="302" t="n">
        <v>5245</v>
      </c>
      <c r="G703" s="300" t="n">
        <v>8240</v>
      </c>
      <c r="H703" s="302" t="n">
        <v>7776</v>
      </c>
      <c r="I703" s="300" t="n"/>
      <c r="J703" s="303">
        <f>+(((G703-F703)-(H703-F703))/(H703-F703))*100</f>
        <v/>
      </c>
      <c r="K703" s="304" t="n"/>
      <c r="L703" s="304" t="n"/>
      <c r="M703" s="304" t="n"/>
      <c r="N703" s="304" t="n"/>
    </row>
    <row r="704" ht="15.75" customHeight="1" s="412">
      <c r="A704" s="300" t="n">
        <v>703</v>
      </c>
      <c r="B704" s="300" t="n">
        <v>49</v>
      </c>
      <c r="C704" s="300" t="n">
        <v>148</v>
      </c>
      <c r="D704" s="300" t="n">
        <v>3</v>
      </c>
      <c r="E704" s="301" t="n">
        <v>43521</v>
      </c>
      <c r="F704" s="302" t="n">
        <v>5203</v>
      </c>
      <c r="G704" s="300" t="n">
        <v>7218</v>
      </c>
      <c r="H704" s="302" t="n">
        <v>6887</v>
      </c>
      <c r="I704" s="300" t="n">
        <v>9</v>
      </c>
      <c r="J704" s="303">
        <f>+(((G704-F704)-(H704-F704))/(H704-F704))*100</f>
        <v/>
      </c>
      <c r="K704" s="304" t="n"/>
      <c r="L704" s="304" t="n"/>
      <c r="M704" s="304" t="n"/>
      <c r="N704" s="304" t="n"/>
    </row>
    <row r="705" ht="15.75" customHeight="1" s="412">
      <c r="A705" s="300" t="n">
        <v>704</v>
      </c>
      <c r="B705" s="300" t="n">
        <v>50</v>
      </c>
      <c r="C705" s="300" t="n">
        <v>148</v>
      </c>
      <c r="D705" s="300" t="n">
        <v>3</v>
      </c>
      <c r="E705" s="301" t="n">
        <v>43521</v>
      </c>
      <c r="F705" s="302" t="n">
        <v>5251</v>
      </c>
      <c r="G705" s="300" t="n">
        <v>7275</v>
      </c>
      <c r="H705" s="302" t="n">
        <v>6935</v>
      </c>
      <c r="I705" s="300" t="n"/>
      <c r="J705" s="303">
        <f>+(((G705-F705)-(H705-F705))/(H705-F705))*100</f>
        <v/>
      </c>
      <c r="K705" s="304" t="n"/>
      <c r="L705" s="304" t="n"/>
      <c r="M705" s="304" t="n"/>
      <c r="N705" s="304" t="n"/>
    </row>
    <row r="706" ht="15.75" customHeight="1" s="412">
      <c r="A706" s="300" t="n">
        <v>705</v>
      </c>
      <c r="B706" s="300" t="n">
        <v>51</v>
      </c>
      <c r="C706" s="300" t="n">
        <v>149</v>
      </c>
      <c r="D706" s="300" t="n">
        <v>3</v>
      </c>
      <c r="E706" s="301" t="n">
        <v>43521</v>
      </c>
      <c r="F706" s="302" t="n">
        <v>5234</v>
      </c>
      <c r="G706" s="300" t="n">
        <v>8606</v>
      </c>
      <c r="H706" s="302" t="n">
        <v>7587</v>
      </c>
      <c r="I706" s="300" t="n">
        <v>9</v>
      </c>
      <c r="J706" s="303">
        <f>+(((G706-F706)-(H706-F706))/(H706-F706))*100</f>
        <v/>
      </c>
      <c r="K706" s="304" t="n"/>
      <c r="L706" s="304" t="n"/>
      <c r="M706" s="304" t="n"/>
      <c r="N706" s="304" t="n"/>
    </row>
    <row r="707" ht="15.75" customHeight="1" s="412">
      <c r="A707" s="300" t="n">
        <v>706</v>
      </c>
      <c r="B707" s="300" t="n">
        <v>52</v>
      </c>
      <c r="C707" s="300" t="n">
        <v>149</v>
      </c>
      <c r="D707" s="300" t="n">
        <v>3</v>
      </c>
      <c r="E707" s="301" t="n">
        <v>43521</v>
      </c>
      <c r="F707" s="302" t="n">
        <v>5234</v>
      </c>
      <c r="G707" s="300" t="n">
        <v>8675</v>
      </c>
      <c r="H707" s="302" t="n">
        <v>7646</v>
      </c>
      <c r="I707" s="300" t="n"/>
      <c r="J707" s="303">
        <f>+(((G707-F707)-(H707-F707))/(H707-F707))*100</f>
        <v/>
      </c>
      <c r="K707" s="304" t="n"/>
      <c r="L707" s="304" t="n"/>
      <c r="M707" s="304" t="n"/>
      <c r="N707" s="304" t="n"/>
    </row>
    <row r="708" ht="15.75" customHeight="1" s="412">
      <c r="A708" s="300" t="n">
        <v>707</v>
      </c>
      <c r="B708" s="300" t="n">
        <v>53</v>
      </c>
      <c r="C708" s="300" t="n">
        <v>150</v>
      </c>
      <c r="D708" s="300" t="n">
        <v>3</v>
      </c>
      <c r="E708" s="301" t="n">
        <v>43521</v>
      </c>
      <c r="F708" s="302" t="n">
        <v>5232</v>
      </c>
      <c r="G708" s="300" t="n">
        <v>8640</v>
      </c>
      <c r="H708" s="302" t="n">
        <v>7719</v>
      </c>
      <c r="I708" s="300" t="n">
        <v>10</v>
      </c>
      <c r="J708" s="303">
        <f>+(((G708-F708)-(H708-F708))/(H708-F708))*100</f>
        <v/>
      </c>
      <c r="K708" s="304" t="n"/>
      <c r="L708" s="304" t="n"/>
      <c r="M708" s="304" t="n"/>
      <c r="N708" s="304" t="n"/>
    </row>
    <row r="709" ht="15.75" customHeight="1" s="412">
      <c r="A709" s="300" t="n">
        <v>708</v>
      </c>
      <c r="B709" s="300" t="n">
        <v>54</v>
      </c>
      <c r="C709" s="300" t="n">
        <v>150</v>
      </c>
      <c r="D709" s="300" t="n">
        <v>3</v>
      </c>
      <c r="E709" s="301" t="n">
        <v>43521</v>
      </c>
      <c r="F709" s="302" t="n">
        <v>5271</v>
      </c>
      <c r="G709" s="300" t="n">
        <v>8420</v>
      </c>
      <c r="H709" s="302" t="n">
        <v>7590</v>
      </c>
      <c r="I709" s="300" t="n"/>
      <c r="J709" s="303">
        <f>+(((G709-F709)-(H709-F709))/(H709-F709))*100</f>
        <v/>
      </c>
      <c r="K709" s="304" t="n"/>
      <c r="L709" s="304" t="n"/>
      <c r="M709" s="304" t="n"/>
      <c r="N709" s="304" t="n"/>
    </row>
    <row r="710" ht="15.75" customHeight="1" s="412">
      <c r="A710" s="300" t="n">
        <v>709</v>
      </c>
      <c r="B710" s="300" t="n">
        <v>55</v>
      </c>
      <c r="C710" s="300" t="n">
        <v>152</v>
      </c>
      <c r="D710" s="300" t="n">
        <v>3</v>
      </c>
      <c r="E710" s="301" t="n">
        <v>43521</v>
      </c>
      <c r="F710" s="302" t="n">
        <v>5269</v>
      </c>
      <c r="G710" s="300" t="n">
        <v>9139</v>
      </c>
      <c r="H710" s="302" t="n">
        <v>8524</v>
      </c>
      <c r="I710" s="300" t="n">
        <v>10</v>
      </c>
      <c r="J710" s="303">
        <f>+(((G710-F710)-(H710-F710))/(H710-F710))*100</f>
        <v/>
      </c>
      <c r="K710" s="304" t="n"/>
      <c r="L710" s="304" t="n"/>
      <c r="M710" s="304" t="n"/>
      <c r="N710" s="304" t="n"/>
    </row>
    <row r="711" ht="15.75" customHeight="1" s="412">
      <c r="A711" s="300" t="n">
        <v>710</v>
      </c>
      <c r="B711" s="300" t="n">
        <v>56</v>
      </c>
      <c r="C711" s="300" t="n">
        <v>152</v>
      </c>
      <c r="D711" s="300" t="n">
        <v>3</v>
      </c>
      <c r="E711" s="301" t="n">
        <v>43521</v>
      </c>
      <c r="F711" s="302" t="n">
        <v>5254</v>
      </c>
      <c r="G711" s="300" t="n">
        <v>9070</v>
      </c>
      <c r="H711" s="302" t="n">
        <v>8490</v>
      </c>
      <c r="I711" s="300" t="n"/>
      <c r="J711" s="303">
        <f>+(((G711-F711)-(H711-F711))/(H711-F711))*100</f>
        <v/>
      </c>
      <c r="K711" s="304" t="n"/>
      <c r="L711" s="304" t="n"/>
      <c r="M711" s="304" t="n"/>
      <c r="N711" s="304" t="n"/>
    </row>
    <row r="712" ht="15.75" customHeight="1" s="412">
      <c r="A712" s="300" t="n">
        <v>711</v>
      </c>
      <c r="B712" s="300" t="n">
        <v>57</v>
      </c>
      <c r="C712" s="300" t="n">
        <v>153</v>
      </c>
      <c r="D712" s="300" t="n">
        <v>3</v>
      </c>
      <c r="E712" s="301" t="n">
        <v>43521</v>
      </c>
      <c r="F712" s="302" t="n">
        <v>5257</v>
      </c>
      <c r="G712" s="300" t="n">
        <v>9114</v>
      </c>
      <c r="H712" s="302" t="n">
        <v>8026</v>
      </c>
      <c r="I712" s="300" t="n">
        <v>9</v>
      </c>
      <c r="J712" s="303">
        <f>+(((G712-F712)-(H712-F712))/(H712-F712))*100</f>
        <v/>
      </c>
      <c r="K712" s="304" t="n"/>
      <c r="L712" s="304" t="n"/>
      <c r="M712" s="304" t="n"/>
      <c r="N712" s="304" t="n"/>
    </row>
    <row r="713" ht="15.75" customHeight="1" s="412">
      <c r="A713" s="300" t="n">
        <v>712</v>
      </c>
      <c r="B713" s="300" t="n">
        <v>58</v>
      </c>
      <c r="C713" s="300" t="n">
        <v>153</v>
      </c>
      <c r="D713" s="300" t="n">
        <v>3</v>
      </c>
      <c r="E713" s="301" t="n">
        <v>43521</v>
      </c>
      <c r="F713" s="302" t="n">
        <v>5320</v>
      </c>
      <c r="G713" s="300" t="n">
        <v>9237</v>
      </c>
      <c r="H713" s="302" t="n">
        <v>8156</v>
      </c>
      <c r="I713" s="300" t="n"/>
      <c r="J713" s="303">
        <f>+(((G713-F713)-(H713-F713))/(H713-F713))*100</f>
        <v/>
      </c>
      <c r="K713" s="304" t="n"/>
      <c r="L713" s="304" t="n"/>
      <c r="M713" s="304" t="n"/>
      <c r="N713" s="304" t="n"/>
    </row>
    <row r="714" ht="15.75" customHeight="1" s="412">
      <c r="A714" s="300" t="n">
        <v>713</v>
      </c>
      <c r="B714" s="300" t="n">
        <v>59</v>
      </c>
      <c r="C714" s="300" t="n">
        <v>156</v>
      </c>
      <c r="D714" s="300" t="n">
        <v>3</v>
      </c>
      <c r="E714" s="301" t="n">
        <v>43521</v>
      </c>
      <c r="F714" s="302" t="n">
        <v>5278</v>
      </c>
      <c r="G714" s="300" t="n">
        <v>7903</v>
      </c>
      <c r="H714" s="302" t="n">
        <v>7506</v>
      </c>
      <c r="I714" s="300" t="n">
        <v>10</v>
      </c>
      <c r="J714" s="303">
        <f>+(((G714-F714)-(H714-F714))/(H714-F714))*100</f>
        <v/>
      </c>
      <c r="K714" s="304" t="n"/>
      <c r="L714" s="304" t="n"/>
      <c r="M714" s="304" t="n"/>
      <c r="N714" s="304" t="n"/>
    </row>
    <row r="715" ht="15.75" customHeight="1" s="412">
      <c r="A715" s="300" t="n">
        <v>714</v>
      </c>
      <c r="B715" s="300" t="n">
        <v>60</v>
      </c>
      <c r="C715" s="300" t="n">
        <v>156</v>
      </c>
      <c r="D715" s="300" t="n">
        <v>3</v>
      </c>
      <c r="E715" s="301" t="n">
        <v>43521</v>
      </c>
      <c r="F715" s="302" t="n">
        <v>5220</v>
      </c>
      <c r="G715" s="300" t="n">
        <v>8097</v>
      </c>
      <c r="H715" s="302" t="n">
        <v>7662</v>
      </c>
      <c r="I715" s="300" t="n"/>
      <c r="J715" s="303">
        <f>+(((G715-F715)-(H715-F715))/(H715-F715))*100</f>
        <v/>
      </c>
      <c r="K715" s="304" t="n"/>
      <c r="L715" s="304" t="n"/>
      <c r="M715" s="304" t="n"/>
      <c r="N715" s="304" t="n"/>
    </row>
    <row r="716" ht="15.75" customHeight="1" s="412">
      <c r="A716" s="300" t="n">
        <v>715</v>
      </c>
      <c r="B716" s="300" t="n">
        <v>61</v>
      </c>
      <c r="C716" s="300" t="n">
        <v>157</v>
      </c>
      <c r="D716" s="300" t="n">
        <v>3</v>
      </c>
      <c r="E716" s="301" t="n">
        <v>43521</v>
      </c>
      <c r="F716" s="302" t="n">
        <v>5212</v>
      </c>
      <c r="G716" s="300" t="n">
        <v>7361</v>
      </c>
      <c r="H716" s="302" t="n">
        <v>7061</v>
      </c>
      <c r="I716" s="300" t="n">
        <v>9</v>
      </c>
      <c r="J716" s="303">
        <f>+(((G716-F716)-(H716-F716))/(H716-F716))*100</f>
        <v/>
      </c>
      <c r="K716" s="304" t="n"/>
      <c r="L716" s="304" t="n"/>
      <c r="M716" s="304" t="n"/>
      <c r="N716" s="304" t="n"/>
    </row>
    <row r="717" ht="15.75" customHeight="1" s="412">
      <c r="A717" s="300" t="n">
        <v>716</v>
      </c>
      <c r="B717" s="300" t="n">
        <v>62</v>
      </c>
      <c r="C717" s="300" t="n">
        <v>157</v>
      </c>
      <c r="D717" s="300" t="n">
        <v>3</v>
      </c>
      <c r="E717" s="301" t="n">
        <v>43521</v>
      </c>
      <c r="F717" s="302" t="n">
        <v>5209</v>
      </c>
      <c r="G717" s="300" t="n">
        <v>7335</v>
      </c>
      <c r="H717" s="302" t="n">
        <v>7036</v>
      </c>
      <c r="I717" s="300" t="n"/>
      <c r="J717" s="303">
        <f>+(((G717-F717)-(H717-F717))/(H717-F717))*100</f>
        <v/>
      </c>
      <c r="K717" s="304" t="n"/>
      <c r="L717" s="304" t="n"/>
      <c r="M717" s="304" t="n"/>
      <c r="N717" s="304" t="n"/>
    </row>
    <row r="718" ht="15.75" customHeight="1" s="412">
      <c r="A718" s="300" t="n">
        <v>717</v>
      </c>
      <c r="B718" s="300" t="n">
        <v>63</v>
      </c>
      <c r="C718" s="300" t="n">
        <v>159</v>
      </c>
      <c r="D718" s="300" t="n">
        <v>3</v>
      </c>
      <c r="E718" s="301" t="n">
        <v>43521</v>
      </c>
      <c r="F718" s="302" t="n">
        <v>5214</v>
      </c>
      <c r="G718" s="300" t="n">
        <v>6714</v>
      </c>
      <c r="H718" s="302" t="n">
        <v>6480</v>
      </c>
      <c r="I718" s="300" t="n">
        <v>9</v>
      </c>
      <c r="J718" s="303">
        <f>+(((G718-F718)-(H718-F718))/(H718-F718))*100</f>
        <v/>
      </c>
      <c r="K718" s="304" t="n"/>
      <c r="L718" s="304" t="n"/>
      <c r="M718" s="304" t="n"/>
      <c r="N718" s="304" t="n"/>
    </row>
    <row r="719" ht="15.75" customHeight="1" s="412">
      <c r="A719" s="300" t="n">
        <v>718</v>
      </c>
      <c r="B719" s="300" t="n">
        <v>64</v>
      </c>
      <c r="C719" s="300" t="n">
        <v>159</v>
      </c>
      <c r="D719" s="300" t="n">
        <v>3</v>
      </c>
      <c r="E719" s="301" t="n">
        <v>43521</v>
      </c>
      <c r="F719" s="302" t="n">
        <v>5232</v>
      </c>
      <c r="G719" s="300" t="n">
        <v>6689</v>
      </c>
      <c r="H719" s="302" t="n">
        <v>6468</v>
      </c>
      <c r="I719" s="300" t="n"/>
      <c r="J719" s="303">
        <f>+(((G719-F719)-(H719-F719))/(H719-F719))*100</f>
        <v/>
      </c>
      <c r="K719" s="304" t="n"/>
      <c r="L719" s="304" t="n"/>
      <c r="M719" s="304" t="n"/>
      <c r="N719" s="304" t="n"/>
    </row>
    <row r="720" ht="15.75" customHeight="1" s="412">
      <c r="A720" s="300" t="n">
        <v>719</v>
      </c>
      <c r="B720" s="300" t="n">
        <v>65</v>
      </c>
      <c r="C720" s="300" t="n">
        <v>161</v>
      </c>
      <c r="D720" s="300" t="n">
        <v>3</v>
      </c>
      <c r="E720" s="301" t="n">
        <v>43521</v>
      </c>
      <c r="F720" s="302" t="n">
        <v>5215</v>
      </c>
      <c r="G720" s="300" t="n">
        <v>6848</v>
      </c>
      <c r="H720" s="302" t="n">
        <v>6454</v>
      </c>
      <c r="I720" s="300" t="n">
        <v>10</v>
      </c>
      <c r="J720" s="303">
        <f>+(((G720-F720)-(H720-F720))/(H720-F720))*100</f>
        <v/>
      </c>
      <c r="K720" s="304" t="n"/>
      <c r="L720" s="304" t="n"/>
      <c r="M720" s="304" t="n"/>
      <c r="N720" s="304" t="n"/>
    </row>
    <row r="721" ht="15.75" customHeight="1" s="412">
      <c r="A721" s="300" t="n">
        <v>720</v>
      </c>
      <c r="B721" s="300" t="n">
        <v>66</v>
      </c>
      <c r="C721" s="300" t="n">
        <v>161</v>
      </c>
      <c r="D721" s="300" t="n">
        <v>3</v>
      </c>
      <c r="E721" s="301" t="n">
        <v>43521</v>
      </c>
      <c r="F721" s="302" t="n">
        <v>5279</v>
      </c>
      <c r="G721" s="300" t="n">
        <v>6758</v>
      </c>
      <c r="H721" s="302" t="n">
        <v>6499</v>
      </c>
      <c r="I721" s="300" t="n"/>
      <c r="J721" s="303">
        <f>+(((G721-F721)-(H721-F721))/(H721-F721))*100</f>
        <v/>
      </c>
      <c r="K721" s="304" t="n"/>
      <c r="L721" s="304" t="n"/>
      <c r="M721" s="304" t="n"/>
      <c r="N721" s="304" t="n"/>
    </row>
    <row r="722" ht="15.75" customHeight="1" s="412">
      <c r="A722" s="300" t="n">
        <v>721</v>
      </c>
      <c r="B722" s="300" t="n">
        <v>67</v>
      </c>
      <c r="C722" s="300" t="n">
        <v>162</v>
      </c>
      <c r="D722" s="300" t="n">
        <v>3</v>
      </c>
      <c r="E722" s="301" t="n">
        <v>43521</v>
      </c>
      <c r="F722" s="302" t="n">
        <v>5217</v>
      </c>
      <c r="G722" s="300" t="n">
        <v>7864</v>
      </c>
      <c r="H722" s="302" t="n">
        <v>7398</v>
      </c>
      <c r="I722" s="300" t="n">
        <v>11</v>
      </c>
      <c r="J722" s="303">
        <f>+(((G722-F722)-(H722-F722))/(H722-F722))*100</f>
        <v/>
      </c>
      <c r="K722" s="304" t="n"/>
      <c r="L722" s="304" t="n"/>
      <c r="M722" s="304" t="n"/>
      <c r="N722" s="304" t="n"/>
    </row>
    <row r="723" ht="15.75" customHeight="1" s="412">
      <c r="A723" s="300" t="n">
        <v>722</v>
      </c>
      <c r="B723" s="300" t="n">
        <v>68</v>
      </c>
      <c r="C723" s="300" t="n">
        <v>162</v>
      </c>
      <c r="D723" s="300" t="n">
        <v>3</v>
      </c>
      <c r="E723" s="301" t="n">
        <v>43521</v>
      </c>
      <c r="F723" s="302" t="n">
        <v>5288</v>
      </c>
      <c r="G723" s="300" t="n">
        <v>8160</v>
      </c>
      <c r="H723" s="302" t="n">
        <v>7657</v>
      </c>
      <c r="I723" s="300" t="n"/>
      <c r="J723" s="303">
        <f>+(((G723-F723)-(H723-F723))/(H723-F723))*100</f>
        <v/>
      </c>
      <c r="K723" s="304" t="n"/>
      <c r="L723" s="304" t="n"/>
      <c r="M723" s="304" t="n"/>
      <c r="N723" s="304" t="n"/>
    </row>
    <row r="724" ht="15.75" customHeight="1" s="412">
      <c r="A724" s="300" t="n">
        <v>723</v>
      </c>
      <c r="B724" s="300" t="n">
        <v>69</v>
      </c>
      <c r="C724" s="300" t="n">
        <v>163</v>
      </c>
      <c r="D724" s="300" t="n">
        <v>3</v>
      </c>
      <c r="E724" s="301" t="n">
        <v>43521</v>
      </c>
      <c r="F724" s="302" t="n">
        <v>5248</v>
      </c>
      <c r="G724" s="300" t="n">
        <v>7395</v>
      </c>
      <c r="H724" s="302" t="n">
        <v>6973</v>
      </c>
      <c r="I724" s="300" t="n">
        <v>10</v>
      </c>
      <c r="J724" s="303">
        <f>+(((G724-F724)-(H724-F724))/(H724-F724))*100</f>
        <v/>
      </c>
      <c r="K724" s="304" t="n"/>
      <c r="L724" s="304" t="n"/>
      <c r="M724" s="304" t="n"/>
      <c r="N724" s="304" t="n"/>
    </row>
    <row r="725" ht="15.75" customHeight="1" s="412">
      <c r="A725" s="300" t="n">
        <v>724</v>
      </c>
      <c r="B725" s="300" t="n">
        <v>70</v>
      </c>
      <c r="C725" s="300" t="n">
        <v>163</v>
      </c>
      <c r="D725" s="300" t="n">
        <v>3</v>
      </c>
      <c r="E725" s="301" t="n">
        <v>43521</v>
      </c>
      <c r="F725" s="302" t="n">
        <v>5266</v>
      </c>
      <c r="G725" s="300" t="n">
        <v>7480</v>
      </c>
      <c r="H725" s="302" t="n">
        <v>7022</v>
      </c>
      <c r="I725" s="300" t="n"/>
      <c r="J725" s="303">
        <f>+(((G725-F725)-(H725-F725))/(H725-F725))*100</f>
        <v/>
      </c>
      <c r="K725" s="304" t="n"/>
      <c r="L725" s="304" t="n"/>
      <c r="M725" s="304" t="n"/>
      <c r="N725" s="304" t="n"/>
    </row>
    <row r="726" ht="15.75" customHeight="1" s="412">
      <c r="A726" s="300" t="n">
        <v>725</v>
      </c>
      <c r="B726" s="300" t="n">
        <v>71</v>
      </c>
      <c r="C726" s="300" t="n">
        <v>164</v>
      </c>
      <c r="D726" s="300" t="n">
        <v>3</v>
      </c>
      <c r="E726" s="301" t="n">
        <v>43521</v>
      </c>
      <c r="F726" s="302" t="n">
        <v>5256</v>
      </c>
      <c r="G726" s="300" t="n">
        <v>8254</v>
      </c>
      <c r="H726" s="302" t="n">
        <v>7681</v>
      </c>
      <c r="I726" s="300" t="n">
        <v>10</v>
      </c>
      <c r="J726" s="303">
        <f>+(((G726-F726)-(H726-F726))/(H726-F726))*100</f>
        <v/>
      </c>
      <c r="K726" s="304" t="n"/>
      <c r="L726" s="304" t="n"/>
      <c r="M726" s="304" t="n"/>
      <c r="N726" s="304" t="n"/>
    </row>
    <row r="727" ht="15.75" customHeight="1" s="412">
      <c r="A727" s="300" t="n">
        <v>726</v>
      </c>
      <c r="B727" s="300" t="n">
        <v>72</v>
      </c>
      <c r="C727" s="300" t="n">
        <v>164</v>
      </c>
      <c r="D727" s="300" t="n">
        <v>3</v>
      </c>
      <c r="E727" s="301" t="n">
        <v>43521</v>
      </c>
      <c r="F727" s="302" t="n">
        <v>5223</v>
      </c>
      <c r="G727" s="300" t="n">
        <v>8320</v>
      </c>
      <c r="H727" s="302" t="n">
        <v>7723</v>
      </c>
      <c r="I727" s="300" t="n"/>
      <c r="J727" s="303">
        <f>+(((G727-F727)-(H727-F727))/(H727-F727))*100</f>
        <v/>
      </c>
      <c r="K727" s="304" t="n"/>
      <c r="L727" s="304" t="n"/>
      <c r="M727" s="304" t="n"/>
      <c r="N727" s="304" t="n"/>
    </row>
    <row r="728" ht="15.75" customHeight="1" s="412">
      <c r="A728" s="300" t="n">
        <v>727</v>
      </c>
      <c r="B728" s="300" t="n">
        <v>73</v>
      </c>
      <c r="C728" s="300" t="n">
        <v>165</v>
      </c>
      <c r="D728" s="300" t="n">
        <v>3</v>
      </c>
      <c r="E728" s="301" t="n">
        <v>43521</v>
      </c>
      <c r="F728" s="302" t="n">
        <v>5203</v>
      </c>
      <c r="G728" s="300" t="n">
        <v>8061</v>
      </c>
      <c r="H728" s="302" t="n">
        <v>7259</v>
      </c>
      <c r="I728" s="300" t="n">
        <v>11</v>
      </c>
      <c r="J728" s="303">
        <f>+(((G728-F728)-(H728-F728))/(H728-F728))*100</f>
        <v/>
      </c>
      <c r="K728" s="304" t="n"/>
      <c r="L728" s="304" t="n"/>
      <c r="M728" s="304" t="n"/>
      <c r="N728" s="304" t="n"/>
    </row>
    <row r="729" ht="15.75" customHeight="1" s="412">
      <c r="A729" s="300" t="n">
        <v>728</v>
      </c>
      <c r="B729" s="300" t="n">
        <v>74</v>
      </c>
      <c r="C729" s="300" t="n">
        <v>165</v>
      </c>
      <c r="D729" s="300" t="n">
        <v>3</v>
      </c>
      <c r="E729" s="301" t="n">
        <v>43521</v>
      </c>
      <c r="F729" s="302" t="n">
        <v>5309</v>
      </c>
      <c r="G729" s="300" t="n">
        <v>7848</v>
      </c>
      <c r="H729" s="302" t="n">
        <v>7345</v>
      </c>
      <c r="I729" s="300" t="n"/>
      <c r="J729" s="303">
        <f>+(((G729-F729)-(H729-F729))/(H729-F729))*100</f>
        <v/>
      </c>
      <c r="K729" s="304" t="n"/>
      <c r="L729" s="304" t="n"/>
      <c r="M729" s="304" t="n"/>
      <c r="N729" s="304" t="n"/>
    </row>
    <row r="730" ht="15.75" customHeight="1" s="412">
      <c r="A730" s="300" t="n">
        <v>729</v>
      </c>
      <c r="B730" s="300" t="n">
        <v>75</v>
      </c>
      <c r="C730" s="300" t="n">
        <v>167</v>
      </c>
      <c r="D730" s="300" t="n">
        <v>3</v>
      </c>
      <c r="E730" s="301" t="n">
        <v>43521</v>
      </c>
      <c r="F730" s="302" t="n">
        <v>5226</v>
      </c>
      <c r="G730" s="300" t="n">
        <v>7865</v>
      </c>
      <c r="H730" s="302" t="n">
        <v>7247</v>
      </c>
      <c r="I730" s="300" t="n">
        <v>9</v>
      </c>
      <c r="J730" s="303">
        <f>+(((G730-F730)-(H730-F730))/(H730-F730))*100</f>
        <v/>
      </c>
      <c r="K730" s="304" t="n"/>
      <c r="L730" s="304" t="n"/>
      <c r="M730" s="304" t="n"/>
      <c r="N730" s="304" t="n"/>
    </row>
    <row r="731" ht="15.75" customHeight="1" s="412">
      <c r="A731" s="300" t="n">
        <v>730</v>
      </c>
      <c r="B731" s="300" t="n">
        <v>76</v>
      </c>
      <c r="C731" s="300" t="n">
        <v>167</v>
      </c>
      <c r="D731" s="300" t="n">
        <v>3</v>
      </c>
      <c r="E731" s="301" t="n">
        <v>43521</v>
      </c>
      <c r="F731" s="302" t="n">
        <v>5239</v>
      </c>
      <c r="G731" s="300" t="n">
        <v>9236</v>
      </c>
      <c r="H731" s="302" t="n">
        <v>7277</v>
      </c>
      <c r="I731" s="300" t="n"/>
      <c r="J731" s="303">
        <f>+(((G731-F731)-(H731-F731))/(H731-F731))*100</f>
        <v/>
      </c>
      <c r="K731" s="304" t="n"/>
      <c r="L731" s="304" t="n"/>
      <c r="M731" s="304" t="n"/>
      <c r="N731" s="304" t="n"/>
    </row>
    <row r="732" ht="15.75" customHeight="1" s="412">
      <c r="A732" s="300" t="n">
        <v>731</v>
      </c>
      <c r="B732" s="300" t="n">
        <v>77</v>
      </c>
      <c r="C732" s="300" t="n">
        <v>168</v>
      </c>
      <c r="D732" s="300" t="n">
        <v>3</v>
      </c>
      <c r="E732" s="301" t="n">
        <v>43521</v>
      </c>
      <c r="F732" s="302" t="n">
        <v>5212</v>
      </c>
      <c r="G732" s="300" t="n">
        <v>9324</v>
      </c>
      <c r="H732" s="302" t="n">
        <v>8202</v>
      </c>
      <c r="I732" s="300" t="n">
        <v>11</v>
      </c>
      <c r="J732" s="303">
        <f>+(((G732-F732)-(H732-F732))/(H732-F732))*100</f>
        <v/>
      </c>
      <c r="K732" s="304" t="n"/>
      <c r="L732" s="304" t="n"/>
      <c r="M732" s="304" t="n"/>
      <c r="N732" s="304" t="n"/>
    </row>
    <row r="733" ht="15.75" customHeight="1" s="412">
      <c r="A733" s="300" t="n">
        <v>732</v>
      </c>
      <c r="B733" s="300" t="n">
        <v>78</v>
      </c>
      <c r="C733" s="300" t="n">
        <v>168</v>
      </c>
      <c r="D733" s="300" t="n">
        <v>3</v>
      </c>
      <c r="E733" s="301" t="n">
        <v>43521</v>
      </c>
      <c r="F733" s="302" t="n">
        <v>5245</v>
      </c>
      <c r="G733" s="300" t="n">
        <v>7121</v>
      </c>
      <c r="H733" s="302" t="n">
        <v>8347</v>
      </c>
      <c r="I733" s="300" t="n"/>
      <c r="J733" s="303">
        <f>+(((G733-F733)-(H733-F733))/(H733-F733))*100</f>
        <v/>
      </c>
      <c r="K733" s="304" t="n"/>
      <c r="L733" s="304" t="n"/>
      <c r="M733" s="304" t="n"/>
      <c r="N733" s="304" t="n"/>
    </row>
    <row r="734" ht="15.75" customHeight="1" s="412">
      <c r="A734" s="300" t="n">
        <v>733</v>
      </c>
      <c r="B734" s="300" t="n">
        <v>79</v>
      </c>
      <c r="C734" s="300" t="n">
        <v>170</v>
      </c>
      <c r="D734" s="300" t="n">
        <v>3</v>
      </c>
      <c r="E734" s="301" t="n">
        <v>43521</v>
      </c>
      <c r="F734" s="302" t="n">
        <v>5242</v>
      </c>
      <c r="G734" s="300" t="n">
        <v>7208</v>
      </c>
      <c r="H734" s="302" t="n">
        <v>6853</v>
      </c>
      <c r="I734" s="300" t="n">
        <v>9</v>
      </c>
      <c r="J734" s="303">
        <f>+(((G734-F734)-(H734-F734))/(H734-F734))*100</f>
        <v/>
      </c>
      <c r="K734" s="304" t="n"/>
      <c r="L734" s="304" t="n"/>
      <c r="M734" s="304" t="n"/>
      <c r="N734" s="304" t="n"/>
    </row>
    <row r="735" ht="15.75" customHeight="1" s="412">
      <c r="A735" s="300" t="n">
        <v>734</v>
      </c>
      <c r="B735" s="300" t="n">
        <v>80</v>
      </c>
      <c r="C735" s="300" t="n">
        <v>170</v>
      </c>
      <c r="D735" s="300" t="n">
        <v>3</v>
      </c>
      <c r="E735" s="301" t="n">
        <v>43521</v>
      </c>
      <c r="F735" s="302" t="n">
        <v>5245</v>
      </c>
      <c r="G735" s="300" t="n">
        <v>8173</v>
      </c>
      <c r="H735" s="302" t="n">
        <v>6928</v>
      </c>
      <c r="I735" s="300" t="n"/>
      <c r="J735" s="303">
        <f>+(((G735-F735)-(H735-F735))/(H735-F735))*100</f>
        <v/>
      </c>
      <c r="K735" s="304" t="n"/>
      <c r="L735" s="304" t="n"/>
      <c r="M735" s="304" t="n"/>
      <c r="N735" s="304" t="n"/>
    </row>
    <row r="736" ht="15.75" customHeight="1" s="412">
      <c r="A736" s="300" t="n">
        <v>735</v>
      </c>
      <c r="B736" s="300" t="n">
        <v>81</v>
      </c>
      <c r="C736" s="300" t="n">
        <v>171</v>
      </c>
      <c r="D736" s="300" t="n">
        <v>3</v>
      </c>
      <c r="E736" s="301" t="n">
        <v>43521</v>
      </c>
      <c r="F736" s="302" t="n">
        <v>5180</v>
      </c>
      <c r="G736" s="300" t="n">
        <v>8502</v>
      </c>
      <c r="H736" s="302" t="n">
        <v>7437</v>
      </c>
      <c r="I736" s="300" t="n">
        <v>10</v>
      </c>
      <c r="J736" s="303">
        <f>+(((G736-F736)-(H736-F736))/(H736-F736))*100</f>
        <v/>
      </c>
      <c r="K736" s="304" t="n"/>
      <c r="L736" s="304" t="n"/>
      <c r="M736" s="304" t="n"/>
      <c r="N736" s="304" t="n"/>
    </row>
    <row r="737" ht="15.75" customHeight="1" s="412">
      <c r="A737" s="300" t="n">
        <v>736</v>
      </c>
      <c r="B737" s="300" t="n">
        <v>82</v>
      </c>
      <c r="C737" s="300" t="n">
        <v>171</v>
      </c>
      <c r="D737" s="300" t="n">
        <v>3</v>
      </c>
      <c r="E737" s="301" t="n">
        <v>43521</v>
      </c>
      <c r="F737" s="302" t="n">
        <v>5194</v>
      </c>
      <c r="G737" s="300" t="n">
        <v>9419</v>
      </c>
      <c r="H737" s="302" t="n">
        <v>7704</v>
      </c>
      <c r="I737" s="300" t="n"/>
      <c r="J737" s="303">
        <f>+(((G737-F737)-(H737-F737))/(H737-F737))*100</f>
        <v/>
      </c>
      <c r="K737" s="304" t="n"/>
      <c r="L737" s="304" t="n"/>
      <c r="M737" s="304" t="n"/>
      <c r="N737" s="304" t="n"/>
    </row>
    <row r="738" ht="15.75" customHeight="1" s="412">
      <c r="A738" s="300" t="n">
        <v>737</v>
      </c>
      <c r="B738" s="300" t="n">
        <v>83</v>
      </c>
      <c r="C738" s="300" t="n">
        <v>172</v>
      </c>
      <c r="D738" s="300" t="n">
        <v>3</v>
      </c>
      <c r="E738" s="301" t="n">
        <v>43521</v>
      </c>
      <c r="F738" s="302" t="n">
        <v>5294</v>
      </c>
      <c r="G738" s="300" t="n">
        <v>9389</v>
      </c>
      <c r="H738" s="302" t="n">
        <v>8215</v>
      </c>
      <c r="I738" s="300" t="n">
        <v>10</v>
      </c>
      <c r="J738" s="303">
        <f>+(((G738-F738)-(H738-F738))/(H738-F738))*100</f>
        <v/>
      </c>
      <c r="K738" s="304" t="n"/>
      <c r="L738" s="304" t="n"/>
      <c r="M738" s="304" t="n"/>
      <c r="N738" s="304" t="n"/>
    </row>
    <row r="739" ht="15.75" customHeight="1" s="412">
      <c r="A739" s="300" t="n">
        <v>738</v>
      </c>
      <c r="B739" s="300" t="n">
        <v>84</v>
      </c>
      <c r="C739" s="300" t="n">
        <v>172</v>
      </c>
      <c r="D739" s="300" t="n">
        <v>3</v>
      </c>
      <c r="E739" s="301" t="n">
        <v>43521</v>
      </c>
      <c r="F739" s="302" t="n">
        <v>5375</v>
      </c>
      <c r="G739" s="300" t="n">
        <v>7996</v>
      </c>
      <c r="H739" s="302" t="n">
        <v>8202</v>
      </c>
      <c r="I739" s="300" t="n"/>
      <c r="J739" s="303">
        <f>+(((G739-F739)-(H739-F739))/(H739-F739))*100</f>
        <v/>
      </c>
      <c r="K739" s="304" t="n"/>
      <c r="L739" s="304" t="n"/>
      <c r="M739" s="304" t="n"/>
      <c r="N739" s="304" t="n"/>
    </row>
    <row r="740" ht="15.75" customHeight="1" s="412">
      <c r="A740" s="300" t="n">
        <v>739</v>
      </c>
      <c r="B740" s="300" t="n">
        <v>85</v>
      </c>
      <c r="C740" s="300" t="n">
        <v>176</v>
      </c>
      <c r="D740" s="300" t="n">
        <v>3</v>
      </c>
      <c r="E740" s="301" t="n">
        <v>43521</v>
      </c>
      <c r="F740" s="302" t="n">
        <v>5253</v>
      </c>
      <c r="G740" s="300" t="n">
        <v>7872</v>
      </c>
      <c r="H740" s="302" t="n">
        <v>7476</v>
      </c>
      <c r="I740" s="300" t="n">
        <v>10</v>
      </c>
      <c r="J740" s="303">
        <f>+(((G740-F740)-(H740-F740))/(H740-F740))*100</f>
        <v/>
      </c>
      <c r="K740" s="304" t="n"/>
      <c r="L740" s="304" t="n"/>
      <c r="M740" s="304" t="n"/>
      <c r="N740" s="304" t="n"/>
    </row>
    <row r="741" ht="15.75" customHeight="1" s="412">
      <c r="A741" s="300" t="n">
        <v>740</v>
      </c>
      <c r="B741" s="300" t="n">
        <v>86</v>
      </c>
      <c r="C741" s="300" t="n">
        <v>176</v>
      </c>
      <c r="D741" s="300" t="n">
        <v>3</v>
      </c>
      <c r="E741" s="301" t="n">
        <v>43521</v>
      </c>
      <c r="F741" s="302" t="n">
        <v>5281</v>
      </c>
      <c r="G741" s="300" t="n">
        <v>7638</v>
      </c>
      <c r="H741" s="302" t="n">
        <v>7410</v>
      </c>
      <c r="I741" s="300" t="n"/>
      <c r="J741" s="303">
        <f>+(((G741-F741)-(H741-F741))/(H741-F741))*100</f>
        <v/>
      </c>
      <c r="K741" s="304" t="n"/>
      <c r="L741" s="304" t="n"/>
      <c r="M741" s="304" t="n"/>
      <c r="N741" s="304" t="n"/>
    </row>
    <row r="742" ht="15.75" customHeight="1" s="412">
      <c r="A742" s="300" t="n">
        <v>741</v>
      </c>
      <c r="B742" s="300" t="n">
        <v>87</v>
      </c>
      <c r="C742" s="300" t="n">
        <v>178</v>
      </c>
      <c r="D742" s="300" t="n">
        <v>3</v>
      </c>
      <c r="E742" s="301" t="n">
        <v>43521</v>
      </c>
      <c r="F742" s="302" t="n">
        <v>5250</v>
      </c>
      <c r="G742" s="300" t="n">
        <v>7256</v>
      </c>
      <c r="H742" s="302" t="n">
        <v>7149</v>
      </c>
      <c r="I742" s="300" t="n">
        <v>9</v>
      </c>
      <c r="J742" s="303">
        <f>+(((G742-F742)-(H742-F742))/(H742-F742))*100</f>
        <v/>
      </c>
      <c r="K742" s="304" t="n"/>
      <c r="L742" s="304" t="n"/>
      <c r="M742" s="304" t="n"/>
      <c r="N742" s="304" t="n"/>
    </row>
    <row r="743" ht="15.75" customHeight="1" s="412">
      <c r="A743" s="300" t="n">
        <v>742</v>
      </c>
      <c r="B743" s="300" t="n">
        <v>88</v>
      </c>
      <c r="C743" s="300" t="n">
        <v>178</v>
      </c>
      <c r="D743" s="300" t="n">
        <v>3</v>
      </c>
      <c r="E743" s="301" t="n">
        <v>43521</v>
      </c>
      <c r="F743" s="302" t="n">
        <v>5241</v>
      </c>
      <c r="G743" s="300" t="n">
        <v>7915</v>
      </c>
      <c r="H743" s="302" t="n">
        <v>6846</v>
      </c>
      <c r="I743" s="300" t="n"/>
      <c r="J743" s="303">
        <f>+(((G743-F743)-(H743-F743))/(H743-F743))*100</f>
        <v/>
      </c>
      <c r="K743" s="304" t="n"/>
      <c r="L743" s="304" t="n"/>
      <c r="M743" s="304" t="n"/>
      <c r="N743" s="304" t="n"/>
    </row>
    <row r="744" ht="15.75" customHeight="1" s="412">
      <c r="A744" s="300" t="n">
        <v>743</v>
      </c>
      <c r="B744" s="300" t="n">
        <v>89</v>
      </c>
      <c r="C744" s="300" t="n">
        <v>182</v>
      </c>
      <c r="D744" s="300" t="n">
        <v>3</v>
      </c>
      <c r="E744" s="301" t="n">
        <v>43521</v>
      </c>
      <c r="F744" s="302" t="n">
        <v>5188</v>
      </c>
      <c r="G744" s="300" t="n">
        <v>7853</v>
      </c>
      <c r="H744" s="302" t="n">
        <v>7344</v>
      </c>
      <c r="I744" s="300" t="n">
        <v>9</v>
      </c>
      <c r="J744" s="303">
        <f>+(((G744-F744)-(H744-F744))/(H744-F744))*100</f>
        <v/>
      </c>
      <c r="K744" s="304" t="n"/>
      <c r="L744" s="304" t="n"/>
      <c r="M744" s="304" t="n"/>
      <c r="N744" s="304" t="n"/>
    </row>
    <row r="745" ht="15.75" customHeight="1" s="412">
      <c r="A745" s="300" t="n">
        <v>744</v>
      </c>
      <c r="B745" s="300" t="n">
        <v>90</v>
      </c>
      <c r="C745" s="300" t="n">
        <v>182</v>
      </c>
      <c r="D745" s="300" t="n">
        <v>3</v>
      </c>
      <c r="E745" s="301" t="n">
        <v>43521</v>
      </c>
      <c r="F745" s="302" t="n">
        <v>5202</v>
      </c>
      <c r="G745" s="300" t="n">
        <v>8133</v>
      </c>
      <c r="H745" s="302" t="n">
        <v>7285</v>
      </c>
      <c r="I745" s="300" t="n"/>
      <c r="J745" s="303">
        <f>+(((G745-F745)-(H745-F745))/(H745-F745))*100</f>
        <v/>
      </c>
      <c r="K745" s="304" t="n"/>
      <c r="L745" s="304" t="n"/>
      <c r="M745" s="304" t="n"/>
      <c r="N745" s="304" t="n"/>
    </row>
    <row r="746" ht="15.75" customHeight="1" s="412">
      <c r="A746" s="300" t="n">
        <v>745</v>
      </c>
      <c r="B746" s="300" t="n">
        <v>91</v>
      </c>
      <c r="C746" s="300" t="n">
        <v>185</v>
      </c>
      <c r="D746" s="300" t="n">
        <v>3</v>
      </c>
      <c r="E746" s="301" t="n">
        <v>43521</v>
      </c>
      <c r="F746" s="302" t="n">
        <v>5252</v>
      </c>
      <c r="G746" s="300" t="n">
        <v>8297</v>
      </c>
      <c r="H746" s="302" t="n">
        <v>7648</v>
      </c>
      <c r="I746" s="300" t="n">
        <v>9</v>
      </c>
      <c r="J746" s="303">
        <f>+(((G746-F746)-(H746-F746))/(H746-F746))*100</f>
        <v/>
      </c>
      <c r="K746" s="304" t="n"/>
      <c r="L746" s="304" t="n"/>
      <c r="M746" s="304" t="n"/>
      <c r="N746" s="304" t="n"/>
    </row>
    <row r="747" ht="15.75" customHeight="1" s="412">
      <c r="A747" s="300" t="n">
        <v>746</v>
      </c>
      <c r="B747" s="300" t="n">
        <v>92</v>
      </c>
      <c r="C747" s="300" t="n">
        <v>185</v>
      </c>
      <c r="D747" s="300" t="n">
        <v>3</v>
      </c>
      <c r="E747" s="301" t="n">
        <v>43521</v>
      </c>
      <c r="F747" s="302" t="n">
        <v>5241</v>
      </c>
      <c r="G747" s="300" t="n">
        <v>7969</v>
      </c>
      <c r="H747" s="302" t="n">
        <v>7801</v>
      </c>
      <c r="I747" s="300" t="n"/>
      <c r="J747" s="303">
        <f>+(((G747-F747)-(H747-F747))/(H747-F747))*100</f>
        <v/>
      </c>
      <c r="K747" s="304" t="n"/>
      <c r="L747" s="304" t="n"/>
      <c r="M747" s="304" t="n"/>
      <c r="N747" s="304" t="n"/>
    </row>
    <row r="748" ht="15.75" customHeight="1" s="412">
      <c r="A748" s="300" t="n">
        <v>747</v>
      </c>
      <c r="B748" s="300" t="n">
        <v>93</v>
      </c>
      <c r="C748" s="300" t="n">
        <v>186</v>
      </c>
      <c r="D748" s="300" t="n">
        <v>3</v>
      </c>
      <c r="E748" s="301" t="n">
        <v>43521</v>
      </c>
      <c r="F748" s="302" t="n">
        <v>5234</v>
      </c>
      <c r="G748" s="300" t="n">
        <v>8011</v>
      </c>
      <c r="H748" s="302" t="n">
        <v>7228</v>
      </c>
      <c r="I748" s="300" t="n">
        <v>10</v>
      </c>
      <c r="J748" s="303">
        <f>+(((G748-F748)-(H748-F748))/(H748-F748))*100</f>
        <v/>
      </c>
      <c r="K748" s="304" t="n"/>
      <c r="L748" s="304" t="n"/>
      <c r="M748" s="304" t="n"/>
      <c r="N748" s="304" t="n"/>
    </row>
    <row r="749" ht="15.75" customHeight="1" s="412">
      <c r="A749" s="300" t="n">
        <v>748</v>
      </c>
      <c r="B749" s="300" t="n">
        <v>94</v>
      </c>
      <c r="C749" s="300" t="n">
        <v>186</v>
      </c>
      <c r="D749" s="300" t="n">
        <v>3</v>
      </c>
      <c r="E749" s="301" t="n">
        <v>43521</v>
      </c>
      <c r="F749" s="302" t="n">
        <v>5218</v>
      </c>
      <c r="G749" s="300" t="n">
        <v>8674</v>
      </c>
      <c r="H749" s="302" t="n">
        <v>7268</v>
      </c>
      <c r="I749" s="300" t="n"/>
      <c r="J749" s="303">
        <f>+(((G749-F749)-(H749-F749))/(H749-F749))*100</f>
        <v/>
      </c>
      <c r="K749" s="304" t="n"/>
      <c r="L749" s="304" t="n"/>
      <c r="M749" s="304" t="n"/>
      <c r="N749" s="304" t="n"/>
    </row>
    <row r="750" ht="15.75" customHeight="1" s="412">
      <c r="A750" s="300" t="n">
        <v>749</v>
      </c>
      <c r="B750" s="300" t="n">
        <v>95</v>
      </c>
      <c r="C750" s="300" t="n">
        <v>187</v>
      </c>
      <c r="D750" s="300" t="n">
        <v>3</v>
      </c>
      <c r="E750" s="301" t="n">
        <v>43521</v>
      </c>
      <c r="F750" s="302" t="n">
        <v>5232</v>
      </c>
      <c r="G750" s="300" t="n">
        <v>8752</v>
      </c>
      <c r="H750" s="302" t="n">
        <v>7895</v>
      </c>
      <c r="I750" s="300" t="n">
        <v>10</v>
      </c>
      <c r="J750" s="303">
        <f>+(((G750-F750)-(H750-F750))/(H750-F750))*100</f>
        <v/>
      </c>
      <c r="K750" s="304" t="n"/>
      <c r="L750" s="304" t="n"/>
      <c r="M750" s="304" t="n"/>
      <c r="N750" s="304" t="n"/>
    </row>
    <row r="751" ht="15.75" customHeight="1" s="412">
      <c r="A751" s="300" t="n">
        <v>750</v>
      </c>
      <c r="B751" s="300" t="n">
        <v>96</v>
      </c>
      <c r="C751" s="300" t="n">
        <v>187</v>
      </c>
      <c r="D751" s="300" t="n">
        <v>3</v>
      </c>
      <c r="E751" s="301" t="n">
        <v>43521</v>
      </c>
      <c r="F751" s="302" t="n">
        <v>5242</v>
      </c>
      <c r="G751" s="300" t="n">
        <v>8512</v>
      </c>
      <c r="H751" s="302" t="n">
        <v>7993</v>
      </c>
      <c r="I751" s="300" t="n"/>
      <c r="J751" s="303">
        <f>+(((G751-F751)-(H751-F751))/(H751-F751))*100</f>
        <v/>
      </c>
      <c r="K751" s="304" t="n"/>
      <c r="L751" s="304" t="n"/>
      <c r="M751" s="304" t="n"/>
      <c r="N751" s="304" t="n"/>
    </row>
    <row r="752" ht="15.75" customHeight="1" s="412">
      <c r="A752" s="300" t="n">
        <v>751</v>
      </c>
      <c r="B752" s="300" t="n">
        <v>97</v>
      </c>
      <c r="C752" s="300" t="n">
        <v>189</v>
      </c>
      <c r="D752" s="300" t="n">
        <v>3</v>
      </c>
      <c r="E752" s="301" t="n">
        <v>43521</v>
      </c>
      <c r="F752" s="302" t="n">
        <v>5287</v>
      </c>
      <c r="G752" s="300" t="n">
        <v>8054</v>
      </c>
      <c r="H752" s="302" t="n">
        <v>7905</v>
      </c>
      <c r="I752" s="300" t="n">
        <v>9</v>
      </c>
      <c r="J752" s="303">
        <f>+(((G752-F752)-(H752-F752))/(H752-F752))*100</f>
        <v/>
      </c>
      <c r="K752" s="304" t="n"/>
      <c r="L752" s="304" t="n"/>
      <c r="M752" s="304" t="n"/>
      <c r="N752" s="304" t="n"/>
    </row>
    <row r="753" ht="15.75" customHeight="1" s="412">
      <c r="A753" s="300" t="n">
        <v>752</v>
      </c>
      <c r="B753" s="300" t="n">
        <v>98</v>
      </c>
      <c r="C753" s="300" t="n">
        <v>189</v>
      </c>
      <c r="D753" s="300" t="n">
        <v>3</v>
      </c>
      <c r="E753" s="301" t="n">
        <v>43521</v>
      </c>
      <c r="F753" s="302" t="n">
        <v>5252</v>
      </c>
      <c r="G753" s="300" t="n">
        <v>8102</v>
      </c>
      <c r="H753" s="302" t="n">
        <v>7534</v>
      </c>
      <c r="I753" s="300" t="n"/>
      <c r="J753" s="303">
        <f>+(((G753-F753)-(H753-F753))/(H753-F753))*100</f>
        <v/>
      </c>
      <c r="K753" s="304" t="n"/>
      <c r="L753" s="304" t="n"/>
      <c r="M753" s="304" t="n"/>
      <c r="N753" s="304" t="n"/>
    </row>
    <row r="754" ht="15.75" customHeight="1" s="412">
      <c r="A754" s="300" t="n">
        <v>753</v>
      </c>
      <c r="B754" s="300" t="n">
        <v>99</v>
      </c>
      <c r="C754" s="300" t="n">
        <v>192</v>
      </c>
      <c r="D754" s="300" t="n">
        <v>3</v>
      </c>
      <c r="E754" s="301" t="n">
        <v>43521</v>
      </c>
      <c r="F754" s="302" t="n">
        <v>5182</v>
      </c>
      <c r="G754" s="300" t="n">
        <v>8102</v>
      </c>
      <c r="H754" s="302" t="n">
        <v>7289</v>
      </c>
      <c r="I754" s="300" t="n">
        <v>9</v>
      </c>
      <c r="J754" s="303">
        <f>+(((G754-F754)-(H754-F754))/(H754-F754))*100</f>
        <v/>
      </c>
      <c r="K754" s="304" t="n"/>
      <c r="L754" s="304" t="n"/>
      <c r="M754" s="304" t="n"/>
      <c r="N754" s="304" t="n"/>
    </row>
    <row r="755" ht="15.75" customHeight="1" s="412">
      <c r="A755" s="300" t="n">
        <v>754</v>
      </c>
      <c r="B755" s="300" t="n">
        <v>100</v>
      </c>
      <c r="C755" s="300" t="n">
        <v>192</v>
      </c>
      <c r="D755" s="300" t="n">
        <v>3</v>
      </c>
      <c r="E755" s="301" t="n">
        <v>43521</v>
      </c>
      <c r="F755" s="302" t="n">
        <v>5209</v>
      </c>
      <c r="G755" s="300" t="n">
        <v>8176</v>
      </c>
      <c r="H755" s="302" t="n">
        <v>7342</v>
      </c>
      <c r="I755" s="300" t="n"/>
      <c r="J755" s="303">
        <f>+(((G755-F755)-(H755-F755))/(H755-F755))*100</f>
        <v/>
      </c>
      <c r="K755" s="304" t="n"/>
      <c r="L755" s="304" t="n"/>
      <c r="M755" s="304" t="n"/>
      <c r="N755" s="304" t="n"/>
    </row>
    <row r="756" ht="15.75" customHeight="1" s="412">
      <c r="A756" s="300" t="n">
        <v>755</v>
      </c>
      <c r="B756" s="300" t="n">
        <v>101</v>
      </c>
      <c r="C756" s="300" t="n">
        <v>194</v>
      </c>
      <c r="D756" s="300" t="n">
        <v>3</v>
      </c>
      <c r="E756" s="301" t="n">
        <v>43521</v>
      </c>
      <c r="F756" s="302" t="n">
        <v>5208</v>
      </c>
      <c r="G756" s="300" t="n">
        <v>7537</v>
      </c>
      <c r="H756" s="302" t="n">
        <v>7033</v>
      </c>
      <c r="I756" s="300" t="n">
        <v>10</v>
      </c>
      <c r="J756" s="303">
        <f>+(((G756-F756)-(H756-F756))/(H756-F756))*100</f>
        <v/>
      </c>
      <c r="K756" s="304" t="n"/>
      <c r="L756" s="304" t="n"/>
      <c r="M756" s="304" t="n"/>
      <c r="N756" s="304" t="n"/>
    </row>
    <row r="757" ht="15.75" customHeight="1" s="412">
      <c r="A757" s="300" t="n">
        <v>756</v>
      </c>
      <c r="B757" s="300" t="n">
        <v>102</v>
      </c>
      <c r="C757" s="300" t="n">
        <v>194</v>
      </c>
      <c r="D757" s="300" t="n">
        <v>3</v>
      </c>
      <c r="E757" s="301" t="n">
        <v>43521</v>
      </c>
      <c r="F757" s="302" t="n">
        <v>5224</v>
      </c>
      <c r="G757" s="300" t="n">
        <v>7298</v>
      </c>
      <c r="H757" s="302" t="n">
        <v>6836</v>
      </c>
      <c r="I757" s="300" t="n"/>
      <c r="J757" s="303">
        <f>+(((G757-F757)-(H757-F757))/(H757-F757))*100</f>
        <v/>
      </c>
      <c r="K757" s="304" t="n"/>
      <c r="L757" s="304" t="n"/>
      <c r="M757" s="304" t="n"/>
      <c r="N757" s="304" t="n"/>
    </row>
    <row r="758" ht="15.75" customHeight="1" s="412">
      <c r="A758" s="300" t="n">
        <v>757</v>
      </c>
      <c r="B758" s="300" t="n">
        <v>103</v>
      </c>
      <c r="C758" s="300" t="n">
        <v>195</v>
      </c>
      <c r="D758" s="300" t="n">
        <v>3</v>
      </c>
      <c r="E758" s="301" t="n">
        <v>43521</v>
      </c>
      <c r="F758" s="302" t="n">
        <v>5213</v>
      </c>
      <c r="G758" s="300" t="n">
        <v>7419</v>
      </c>
      <c r="H758" s="302" t="n">
        <v>6782</v>
      </c>
      <c r="I758" s="300" t="n">
        <v>9</v>
      </c>
      <c r="J758" s="303">
        <f>+(((G758-F758)-(H758-F758))/(H758-F758))*100</f>
        <v/>
      </c>
      <c r="K758" s="304" t="n"/>
      <c r="L758" s="304" t="n"/>
      <c r="M758" s="304" t="n"/>
      <c r="N758" s="304" t="n"/>
    </row>
    <row r="759" ht="15.75" customHeight="1" s="412">
      <c r="A759" s="300" t="n">
        <v>758</v>
      </c>
      <c r="B759" s="300" t="n">
        <v>104</v>
      </c>
      <c r="C759" s="300" t="n">
        <v>195</v>
      </c>
      <c r="D759" s="300" t="n">
        <v>3</v>
      </c>
      <c r="E759" s="301" t="n">
        <v>43521</v>
      </c>
      <c r="F759" s="302" t="n">
        <v>5257</v>
      </c>
      <c r="G759" s="300" t="n">
        <v>7532</v>
      </c>
      <c r="H759" s="302" t="n">
        <v>6878</v>
      </c>
      <c r="I759" s="300" t="n"/>
      <c r="J759" s="303">
        <f>+(((G759-F759)-(H759-F759))/(H759-F759))*100</f>
        <v/>
      </c>
      <c r="K759" s="304" t="n"/>
      <c r="L759" s="304" t="n"/>
      <c r="M759" s="304" t="n"/>
      <c r="N759" s="304" t="n"/>
    </row>
    <row r="760" ht="15.75" customHeight="1" s="412">
      <c r="A760" s="300" t="n">
        <v>759</v>
      </c>
      <c r="B760" s="300" t="n">
        <v>105</v>
      </c>
      <c r="C760" s="300" t="n">
        <v>196</v>
      </c>
      <c r="D760" s="300" t="n">
        <v>3</v>
      </c>
      <c r="E760" s="301" t="n">
        <v>43521</v>
      </c>
      <c r="F760" s="302" t="n">
        <v>5251</v>
      </c>
      <c r="G760" s="300" t="n">
        <v>9516</v>
      </c>
      <c r="H760" s="302" t="n">
        <v>8339</v>
      </c>
      <c r="I760" s="300" t="n">
        <v>10</v>
      </c>
      <c r="J760" s="303">
        <f>+(((G760-F760)-(H760-F760))/(H760-F760))*100</f>
        <v/>
      </c>
      <c r="K760" s="304" t="n"/>
      <c r="L760" s="304" t="n"/>
      <c r="M760" s="304" t="n"/>
      <c r="N760" s="304" t="n"/>
    </row>
    <row r="761" ht="15.75" customHeight="1" s="412">
      <c r="A761" s="300" t="n">
        <v>760</v>
      </c>
      <c r="B761" s="300" t="n">
        <v>106</v>
      </c>
      <c r="C761" s="300" t="n">
        <v>196</v>
      </c>
      <c r="D761" s="300" t="n">
        <v>3</v>
      </c>
      <c r="E761" s="301" t="n">
        <v>43521</v>
      </c>
      <c r="F761" s="302" t="n">
        <v>5219</v>
      </c>
      <c r="G761" s="300" t="n">
        <v>9095</v>
      </c>
      <c r="H761" s="302" t="n">
        <v>7995</v>
      </c>
      <c r="I761" s="300" t="n"/>
      <c r="J761" s="303">
        <f>+(((G761-F761)-(H761-F761))/(H761-F761))*100</f>
        <v/>
      </c>
      <c r="K761" s="304" t="n"/>
      <c r="L761" s="304" t="n"/>
      <c r="M761" s="304" t="n"/>
      <c r="N761" s="304" t="n"/>
    </row>
    <row r="762" ht="15.75" customHeight="1" s="412">
      <c r="A762" s="300" t="n">
        <v>761</v>
      </c>
      <c r="B762" s="300" t="n">
        <v>107</v>
      </c>
      <c r="C762" s="300" t="n">
        <v>197</v>
      </c>
      <c r="D762" s="300" t="n">
        <v>3</v>
      </c>
      <c r="E762" s="301" t="n">
        <v>43521</v>
      </c>
      <c r="F762" s="302" t="n">
        <v>5226</v>
      </c>
      <c r="G762" s="300" t="n">
        <v>8338</v>
      </c>
      <c r="H762" s="302" t="n">
        <v>7617</v>
      </c>
      <c r="I762" s="300" t="n">
        <v>10</v>
      </c>
      <c r="J762" s="303">
        <f>+(((G762-F762)-(H762-F762))/(H762-F762))*100</f>
        <v/>
      </c>
      <c r="K762" s="304" t="n"/>
      <c r="L762" s="304" t="n"/>
      <c r="M762" s="304" t="n"/>
      <c r="N762" s="304" t="n"/>
    </row>
    <row r="763" ht="15.75" customHeight="1" s="412">
      <c r="A763" s="300" t="n">
        <v>762</v>
      </c>
      <c r="B763" s="300" t="n">
        <v>108</v>
      </c>
      <c r="C763" s="300" t="n">
        <v>197</v>
      </c>
      <c r="D763" s="300" t="n">
        <v>3</v>
      </c>
      <c r="E763" s="301" t="n">
        <v>43521</v>
      </c>
      <c r="F763" s="302" t="n">
        <v>5274</v>
      </c>
      <c r="G763" s="300" t="n">
        <v>8277</v>
      </c>
      <c r="H763" s="302" t="n">
        <v>7572</v>
      </c>
      <c r="I763" s="300" t="n"/>
      <c r="J763" s="303">
        <f>+(((G763-F763)-(H763-F763))/(H763-F763))*100</f>
        <v/>
      </c>
      <c r="K763" s="304" t="n"/>
      <c r="L763" s="304" t="n"/>
      <c r="M763" s="304" t="n"/>
      <c r="N763" s="304" t="n"/>
    </row>
    <row r="764" ht="15.75" customHeight="1" s="412">
      <c r="A764" s="300" t="n">
        <v>763</v>
      </c>
      <c r="B764" s="300" t="n">
        <v>109</v>
      </c>
      <c r="C764" s="300" t="n">
        <v>200</v>
      </c>
      <c r="D764" s="300" t="n">
        <v>3</v>
      </c>
      <c r="E764" s="301" t="n">
        <v>43521</v>
      </c>
      <c r="F764" s="302" t="n">
        <v>5191</v>
      </c>
      <c r="G764" s="300" t="n">
        <v>7055</v>
      </c>
      <c r="H764" s="302" t="n">
        <v>6741</v>
      </c>
      <c r="I764" s="300" t="n">
        <v>9</v>
      </c>
      <c r="J764" s="303">
        <f>+(((G764-F764)-(H764-F764))/(H764-F764))*100</f>
        <v/>
      </c>
      <c r="K764" s="304" t="n"/>
      <c r="L764" s="304" t="n"/>
      <c r="M764" s="304" t="n"/>
      <c r="N764" s="304" t="n"/>
    </row>
    <row r="765" ht="15.75" customHeight="1" s="412">
      <c r="A765" s="300" t="n">
        <v>764</v>
      </c>
      <c r="B765" s="300" t="n">
        <v>110</v>
      </c>
      <c r="C765" s="300" t="n">
        <v>200</v>
      </c>
      <c r="D765" s="300" t="n">
        <v>3</v>
      </c>
      <c r="E765" s="301" t="n">
        <v>43521</v>
      </c>
      <c r="F765" s="302" t="n">
        <v>5243</v>
      </c>
      <c r="G765" s="300" t="n">
        <v>7230</v>
      </c>
      <c r="H765" s="302" t="n">
        <v>6884</v>
      </c>
      <c r="I765" s="300" t="n"/>
      <c r="J765" s="303">
        <f>+(((G765-F765)-(H765-F765))/(H765-F765))*100</f>
        <v/>
      </c>
      <c r="K765" s="304" t="n"/>
      <c r="L765" s="304" t="n"/>
      <c r="M765" s="304" t="n"/>
      <c r="N765" s="304" t="n"/>
    </row>
    <row r="766" ht="15.75" customHeight="1" s="412">
      <c r="A766" s="300" t="n">
        <v>765</v>
      </c>
      <c r="B766" s="300" t="n">
        <v>111</v>
      </c>
      <c r="C766" s="300" t="n">
        <v>202</v>
      </c>
      <c r="D766" s="300" t="n">
        <v>3</v>
      </c>
      <c r="E766" s="301" t="n">
        <v>43521</v>
      </c>
      <c r="F766" s="302" t="n">
        <v>5213</v>
      </c>
      <c r="G766" s="300" t="n">
        <v>8482</v>
      </c>
      <c r="H766" s="302" t="n">
        <v>7807</v>
      </c>
      <c r="I766" s="300" t="n">
        <v>9</v>
      </c>
      <c r="J766" s="303">
        <f>+(((G766-F766)-(H766-F766))/(H766-F766))*100</f>
        <v/>
      </c>
      <c r="K766" s="304" t="n"/>
      <c r="L766" s="304" t="n"/>
      <c r="M766" s="304" t="n"/>
      <c r="N766" s="304" t="n"/>
    </row>
    <row r="767" ht="15.75" customHeight="1" s="412">
      <c r="A767" s="300" t="n">
        <v>766</v>
      </c>
      <c r="B767" s="300" t="n">
        <v>112</v>
      </c>
      <c r="C767" s="300" t="n">
        <v>202</v>
      </c>
      <c r="D767" s="300" t="n">
        <v>3</v>
      </c>
      <c r="E767" s="301" t="n">
        <v>43521</v>
      </c>
      <c r="F767" s="302" t="n">
        <v>5197</v>
      </c>
      <c r="G767" s="300" t="n">
        <v>8331</v>
      </c>
      <c r="H767" s="302" t="n">
        <v>7678</v>
      </c>
      <c r="I767" s="300" t="n"/>
      <c r="J767" s="303">
        <f>+(((G767-F767)-(H767-F767))/(H767-F767))*100</f>
        <v/>
      </c>
      <c r="K767" s="304" t="n"/>
      <c r="L767" s="304" t="n"/>
      <c r="M767" s="304" t="n"/>
      <c r="N767" s="304" t="n"/>
    </row>
    <row r="768" ht="15.75" customHeight="1" s="412">
      <c r="A768" s="300" t="n">
        <v>767</v>
      </c>
      <c r="B768" s="300" t="n">
        <v>113</v>
      </c>
      <c r="C768" s="300" t="n">
        <v>203</v>
      </c>
      <c r="D768" s="300" t="n">
        <v>3</v>
      </c>
      <c r="E768" s="301" t="n">
        <v>43521</v>
      </c>
      <c r="F768" s="302" t="n">
        <v>5283</v>
      </c>
      <c r="G768" s="300" t="n">
        <v>7118</v>
      </c>
      <c r="H768" s="302" t="n">
        <v>6762</v>
      </c>
      <c r="I768" s="300" t="n">
        <v>10</v>
      </c>
      <c r="J768" s="303">
        <f>+(((G768-F768)-(H768-F768))/(H768-F768))*100</f>
        <v/>
      </c>
      <c r="K768" s="304" t="n"/>
      <c r="L768" s="304" t="n"/>
      <c r="M768" s="304" t="n"/>
      <c r="N768" s="304" t="n"/>
    </row>
    <row r="769" ht="15.75" customHeight="1" s="412">
      <c r="A769" s="300" t="n">
        <v>768</v>
      </c>
      <c r="B769" s="300" t="n">
        <v>114</v>
      </c>
      <c r="C769" s="300" t="n">
        <v>203</v>
      </c>
      <c r="D769" s="300" t="n">
        <v>3</v>
      </c>
      <c r="E769" s="301" t="n">
        <v>43521</v>
      </c>
      <c r="F769" s="302" t="n">
        <v>5247</v>
      </c>
      <c r="G769" s="300" t="n">
        <v>7079</v>
      </c>
      <c r="H769" s="302" t="n">
        <v>6716</v>
      </c>
      <c r="I769" s="300" t="n"/>
      <c r="J769" s="303">
        <f>+(((G769-F769)-(H769-F769))/(H769-F769))*100</f>
        <v/>
      </c>
      <c r="K769" s="304" t="n"/>
      <c r="L769" s="304" t="n"/>
      <c r="M769" s="304" t="n"/>
      <c r="N769" s="304" t="n"/>
    </row>
    <row r="770" ht="15.75" customHeight="1" s="412">
      <c r="A770" s="300" t="n">
        <v>769</v>
      </c>
      <c r="B770" s="300" t="n">
        <v>115</v>
      </c>
      <c r="C770" s="300" t="n">
        <v>207</v>
      </c>
      <c r="D770" s="300" t="n">
        <v>3</v>
      </c>
      <c r="E770" s="301" t="n">
        <v>43521</v>
      </c>
      <c r="F770" s="302" t="n">
        <v>5260</v>
      </c>
      <c r="G770" s="300" t="n">
        <v>8165</v>
      </c>
      <c r="H770" s="302" t="n">
        <v>7592</v>
      </c>
      <c r="I770" s="300" t="n">
        <v>9</v>
      </c>
      <c r="J770" s="303">
        <f>+(((G770-F770)-(H770-F770))/(H770-F770))*100</f>
        <v/>
      </c>
      <c r="K770" s="304" t="n"/>
      <c r="L770" s="304" t="n"/>
      <c r="M770" s="304" t="n"/>
      <c r="N770" s="304" t="n"/>
    </row>
    <row r="771" ht="15.75" customHeight="1" s="412">
      <c r="A771" s="300" t="n">
        <v>770</v>
      </c>
      <c r="B771" s="300" t="n">
        <v>116</v>
      </c>
      <c r="C771" s="300" t="n">
        <v>207</v>
      </c>
      <c r="D771" s="300" t="n">
        <v>3</v>
      </c>
      <c r="E771" s="301" t="n">
        <v>43521</v>
      </c>
      <c r="F771" s="302" t="n">
        <v>5263</v>
      </c>
      <c r="G771" s="300" t="n">
        <v>8282</v>
      </c>
      <c r="H771" s="302" t="n">
        <v>7679</v>
      </c>
      <c r="I771" s="300" t="n"/>
      <c r="J771" s="303">
        <f>+(((G771-F771)-(H771-F771))/(H771-F771))*100</f>
        <v/>
      </c>
      <c r="K771" s="304" t="n"/>
      <c r="L771" s="304" t="n"/>
      <c r="M771" s="304" t="n"/>
      <c r="N771" s="304" t="n"/>
    </row>
    <row r="772" ht="15.75" customHeight="1" s="412">
      <c r="A772" s="300" t="n">
        <v>771</v>
      </c>
      <c r="B772" s="300" t="n">
        <v>117</v>
      </c>
      <c r="C772" s="300" t="n">
        <v>208</v>
      </c>
      <c r="D772" s="300" t="n">
        <v>3</v>
      </c>
      <c r="E772" s="301" t="n">
        <v>43521</v>
      </c>
      <c r="F772" s="302" t="n">
        <v>5221</v>
      </c>
      <c r="G772" s="300" t="n">
        <v>8579</v>
      </c>
      <c r="H772" s="302" t="n">
        <v>7584</v>
      </c>
      <c r="I772" s="300" t="n">
        <v>9</v>
      </c>
      <c r="J772" s="303">
        <f>+(((G772-F772)-(H772-F772))/(H772-F772))*100</f>
        <v/>
      </c>
      <c r="K772" s="304" t="n"/>
      <c r="L772" s="304" t="n"/>
      <c r="M772" s="304" t="n"/>
      <c r="N772" s="304" t="n"/>
    </row>
    <row r="773" ht="15.75" customHeight="1" s="412">
      <c r="A773" s="300" t="n">
        <v>772</v>
      </c>
      <c r="B773" s="300" t="n">
        <v>118</v>
      </c>
      <c r="C773" s="300" t="n">
        <v>208</v>
      </c>
      <c r="D773" s="300" t="n">
        <v>3</v>
      </c>
      <c r="E773" s="301" t="n">
        <v>43521</v>
      </c>
      <c r="F773" s="302" t="n">
        <v>5249</v>
      </c>
      <c r="G773" s="300" t="n">
        <v>8602</v>
      </c>
      <c r="H773" s="302" t="n">
        <v>7631</v>
      </c>
      <c r="I773" s="300" t="n"/>
      <c r="J773" s="303">
        <f>+(((G773-F773)-(H773-F773))/(H773-F773))*100</f>
        <v/>
      </c>
      <c r="K773" s="304" t="n"/>
      <c r="L773" s="304" t="n"/>
      <c r="M773" s="304" t="n"/>
      <c r="N773" s="304" t="n"/>
    </row>
    <row r="774" ht="15.75" customHeight="1" s="412">
      <c r="A774" s="300" t="n">
        <v>773</v>
      </c>
      <c r="B774" s="300" t="n">
        <v>119</v>
      </c>
      <c r="C774" s="300" t="n">
        <v>212</v>
      </c>
      <c r="D774" s="300" t="n">
        <v>3</v>
      </c>
      <c r="E774" s="301" t="n">
        <v>43521</v>
      </c>
      <c r="F774" s="302" t="n">
        <v>5212</v>
      </c>
      <c r="G774" s="300" t="n">
        <v>7240</v>
      </c>
      <c r="H774" s="302" t="n">
        <v>6881</v>
      </c>
      <c r="I774" s="300" t="n">
        <v>9</v>
      </c>
      <c r="J774" s="303">
        <f>+(((G774-F774)-(H774-F774))/(H774-F774))*100</f>
        <v/>
      </c>
      <c r="K774" s="304" t="n"/>
      <c r="L774" s="304" t="n"/>
      <c r="M774" s="304" t="n"/>
      <c r="N774" s="304" t="n"/>
    </row>
    <row r="775" ht="15.75" customHeight="1" s="412">
      <c r="A775" s="300" t="n">
        <v>774</v>
      </c>
      <c r="B775" s="300" t="n">
        <v>120</v>
      </c>
      <c r="C775" s="300" t="n">
        <v>212</v>
      </c>
      <c r="D775" s="300" t="n">
        <v>3</v>
      </c>
      <c r="E775" s="301" t="n">
        <v>43521</v>
      </c>
      <c r="F775" s="302" t="n">
        <v>5196</v>
      </c>
      <c r="G775" s="300" t="n">
        <v>7325</v>
      </c>
      <c r="H775" s="302" t="n">
        <v>6958</v>
      </c>
      <c r="I775" s="300" t="n"/>
      <c r="J775" s="303">
        <f>+(((G775-F775)-(H775-F775))/(H775-F775))*100</f>
        <v/>
      </c>
      <c r="K775" s="304" t="n"/>
      <c r="L775" s="304" t="n"/>
      <c r="M775" s="304" t="n"/>
      <c r="N775" s="304" t="n"/>
    </row>
    <row r="776" ht="15.75" customHeight="1" s="412">
      <c r="A776" s="300" t="n">
        <v>775</v>
      </c>
      <c r="B776" s="300" t="n">
        <v>121</v>
      </c>
      <c r="C776" s="300" t="n">
        <v>213</v>
      </c>
      <c r="D776" s="300" t="n">
        <v>3</v>
      </c>
      <c r="E776" s="301" t="n">
        <v>43521</v>
      </c>
      <c r="F776" s="302" t="n">
        <v>5262</v>
      </c>
      <c r="G776" s="300" t="n">
        <v>8610</v>
      </c>
      <c r="H776" s="302" t="n">
        <v>7631</v>
      </c>
      <c r="I776" s="300" t="n">
        <v>8</v>
      </c>
      <c r="J776" s="303">
        <f>+(((G776-F776)-(H776-F776))/(H776-F776))*100</f>
        <v/>
      </c>
      <c r="K776" s="304" t="n"/>
      <c r="L776" s="304" t="n"/>
      <c r="M776" s="304" t="n"/>
      <c r="N776" s="304" t="n"/>
    </row>
    <row r="777" ht="15.75" customHeight="1" s="412">
      <c r="A777" s="300" t="n">
        <v>776</v>
      </c>
      <c r="B777" s="300" t="n">
        <v>122</v>
      </c>
      <c r="C777" s="300" t="n">
        <v>213</v>
      </c>
      <c r="D777" s="300" t="n">
        <v>3</v>
      </c>
      <c r="E777" s="301" t="n">
        <v>43521</v>
      </c>
      <c r="F777" s="302" t="n">
        <v>5223</v>
      </c>
      <c r="G777" s="300" t="n">
        <v>8623</v>
      </c>
      <c r="H777" s="302" t="n">
        <v>7621</v>
      </c>
      <c r="I777" s="300" t="n"/>
      <c r="J777" s="303">
        <f>+(((G777-F777)-(H777-F777))/(H777-F777))*100</f>
        <v/>
      </c>
      <c r="K777" s="304" t="n"/>
      <c r="L777" s="304" t="n"/>
      <c r="M777" s="304" t="n"/>
      <c r="N777" s="304" t="n"/>
    </row>
    <row r="778" ht="15.75" customHeight="1" s="412">
      <c r="A778" s="300" t="n">
        <v>777</v>
      </c>
      <c r="B778" s="300" t="n">
        <v>123</v>
      </c>
      <c r="C778" s="300" t="n">
        <v>214</v>
      </c>
      <c r="D778" s="300" t="n">
        <v>3</v>
      </c>
      <c r="E778" s="301" t="n">
        <v>43521</v>
      </c>
      <c r="F778" s="302" t="n">
        <v>5241</v>
      </c>
      <c r="G778" s="300" t="n">
        <v>8944</v>
      </c>
      <c r="H778" s="302" t="n">
        <v>7861</v>
      </c>
      <c r="I778" s="300" t="n">
        <v>7</v>
      </c>
      <c r="J778" s="303">
        <f>+(((G778-F778)-(H778-F778))/(H778-F778))*100</f>
        <v/>
      </c>
      <c r="K778" s="304" t="n"/>
      <c r="L778" s="304" t="n"/>
      <c r="M778" s="304" t="n"/>
      <c r="N778" s="304" t="n"/>
    </row>
    <row r="779" ht="15.75" customHeight="1" s="412">
      <c r="A779" s="300" t="n">
        <v>778</v>
      </c>
      <c r="B779" s="300" t="n">
        <v>124</v>
      </c>
      <c r="C779" s="300" t="n">
        <v>214</v>
      </c>
      <c r="D779" s="300" t="n">
        <v>3</v>
      </c>
      <c r="E779" s="301" t="n">
        <v>43521</v>
      </c>
      <c r="F779" s="302" t="n">
        <v>5265</v>
      </c>
      <c r="G779" s="300" t="n">
        <v>8834</v>
      </c>
      <c r="H779" s="302" t="n">
        <v>7815</v>
      </c>
      <c r="I779" s="300" t="n"/>
      <c r="J779" s="303">
        <f>+(((G779-F779)-(H779-F779))/(H779-F779))*100</f>
        <v/>
      </c>
      <c r="K779" s="304" t="n"/>
      <c r="L779" s="304" t="n"/>
      <c r="M779" s="304" t="n"/>
      <c r="N779" s="304" t="n"/>
    </row>
    <row r="780" ht="15.75" customHeight="1" s="412">
      <c r="A780" s="300" t="n">
        <v>779</v>
      </c>
      <c r="B780" s="300" t="n">
        <v>125</v>
      </c>
      <c r="C780" s="300" t="n">
        <v>215</v>
      </c>
      <c r="D780" s="300" t="n">
        <v>3</v>
      </c>
      <c r="E780" s="301" t="n">
        <v>43521</v>
      </c>
      <c r="F780" s="302" t="n">
        <v>5217</v>
      </c>
      <c r="G780" s="300" t="n">
        <v>8530</v>
      </c>
      <c r="H780" s="302" t="n">
        <v>7659</v>
      </c>
      <c r="I780" s="300" t="n">
        <v>8</v>
      </c>
      <c r="J780" s="303">
        <f>+(((G780-F780)-(H780-F780))/(H780-F780))*100</f>
        <v/>
      </c>
      <c r="K780" s="304" t="n"/>
      <c r="L780" s="304" t="n"/>
      <c r="M780" s="304" t="n"/>
      <c r="N780" s="304" t="n"/>
    </row>
    <row r="781" ht="15.75" customHeight="1" s="412">
      <c r="A781" s="300" t="n">
        <v>780</v>
      </c>
      <c r="B781" s="300" t="n">
        <v>126</v>
      </c>
      <c r="C781" s="300" t="n">
        <v>215</v>
      </c>
      <c r="D781" s="300" t="n">
        <v>3</v>
      </c>
      <c r="E781" s="301" t="n">
        <v>43521</v>
      </c>
      <c r="F781" s="302" t="n">
        <v>5232</v>
      </c>
      <c r="G781" s="300" t="n">
        <v>8614</v>
      </c>
      <c r="H781" s="302" t="n">
        <v>7723</v>
      </c>
      <c r="I781" s="300" t="n"/>
      <c r="J781" s="303">
        <f>+(((G781-F781)-(H781-F781))/(H781-F781))*100</f>
        <v/>
      </c>
      <c r="K781" s="304" t="n"/>
      <c r="L781" s="304" t="n"/>
      <c r="M781" s="304" t="n"/>
      <c r="N781" s="304" t="n"/>
    </row>
    <row r="782" ht="15.75" customHeight="1" s="412">
      <c r="A782" s="300" t="n">
        <v>781</v>
      </c>
      <c r="B782" s="300" t="n">
        <v>127</v>
      </c>
      <c r="C782" s="300" t="n">
        <v>216</v>
      </c>
      <c r="D782" s="300" t="n">
        <v>3</v>
      </c>
      <c r="E782" s="301" t="n">
        <v>43521</v>
      </c>
      <c r="F782" s="302" t="n">
        <v>5247</v>
      </c>
      <c r="G782" s="300" t="n">
        <v>7064</v>
      </c>
      <c r="H782" s="302" t="n">
        <v>6741</v>
      </c>
      <c r="I782" s="300" t="n">
        <v>9</v>
      </c>
      <c r="J782" s="303">
        <f>+(((G782-F782)-(H782-F782))/(H782-F782))*100</f>
        <v/>
      </c>
      <c r="K782" s="304" t="n"/>
      <c r="L782" s="304" t="n"/>
      <c r="M782" s="304" t="n"/>
      <c r="N782" s="304" t="n"/>
    </row>
    <row r="783" ht="15.75" customHeight="1" s="412">
      <c r="A783" s="300" t="n">
        <v>782</v>
      </c>
      <c r="B783" s="300" t="n">
        <v>128</v>
      </c>
      <c r="C783" s="300" t="n">
        <v>216</v>
      </c>
      <c r="D783" s="300" t="n">
        <v>3</v>
      </c>
      <c r="E783" s="301" t="n">
        <v>43521</v>
      </c>
      <c r="F783" s="302" t="n">
        <v>5213</v>
      </c>
      <c r="G783" s="300" t="n">
        <v>6966</v>
      </c>
      <c r="H783" s="302" t="n">
        <v>6647</v>
      </c>
      <c r="I783" s="300" t="n"/>
      <c r="J783" s="303">
        <f>+(((G783-F783)-(H783-F783))/(H783-F783))*100</f>
        <v/>
      </c>
      <c r="K783" s="304" t="n"/>
      <c r="L783" s="304" t="n"/>
      <c r="M783" s="304" t="n"/>
      <c r="N783" s="304" t="n"/>
    </row>
    <row r="784" ht="15.75" customHeight="1" s="412">
      <c r="A784" s="300" t="n">
        <v>783</v>
      </c>
      <c r="B784" s="300" t="n">
        <v>129</v>
      </c>
      <c r="C784" s="300" t="n">
        <v>217</v>
      </c>
      <c r="D784" s="300" t="n">
        <v>3</v>
      </c>
      <c r="E784" s="301" t="n">
        <v>43521</v>
      </c>
      <c r="F784" s="302" t="n">
        <v>5238</v>
      </c>
      <c r="G784" s="300" t="n">
        <v>7968</v>
      </c>
      <c r="H784" s="302" t="n">
        <v>7392</v>
      </c>
      <c r="I784" s="300" t="n">
        <v>5</v>
      </c>
      <c r="J784" s="303">
        <f>+(((G784-F784)-(H784-F784))/(H784-F784))*100</f>
        <v/>
      </c>
      <c r="K784" s="304" t="n"/>
      <c r="L784" s="304" t="n"/>
      <c r="M784" s="304" t="n"/>
      <c r="N784" s="304" t="n"/>
    </row>
    <row r="785" ht="15.75" customHeight="1" s="412">
      <c r="A785" s="300" t="n">
        <v>784</v>
      </c>
      <c r="B785" s="300" t="n">
        <v>130</v>
      </c>
      <c r="C785" s="300" t="n">
        <v>217</v>
      </c>
      <c r="D785" s="300" t="n">
        <v>3</v>
      </c>
      <c r="E785" s="301" t="n">
        <v>43521</v>
      </c>
      <c r="F785" s="302" t="n">
        <v>5212</v>
      </c>
      <c r="G785" s="300" t="n">
        <v>8029</v>
      </c>
      <c r="H785" s="302" t="n">
        <v>7449</v>
      </c>
      <c r="I785" s="300" t="n"/>
      <c r="J785" s="303">
        <f>+(((G785-F785)-(H785-F785))/(H785-F785))*100</f>
        <v/>
      </c>
      <c r="K785" s="304" t="n"/>
      <c r="L785" s="304" t="n"/>
      <c r="M785" s="304" t="n"/>
      <c r="N785" s="304" t="n"/>
    </row>
    <row r="786" ht="15.75" customHeight="1" s="412">
      <c r="A786" s="300" t="n">
        <v>785</v>
      </c>
      <c r="B786" s="300" t="n">
        <v>131</v>
      </c>
      <c r="C786" s="300" t="n">
        <v>218</v>
      </c>
      <c r="D786" s="300" t="n">
        <v>3</v>
      </c>
      <c r="E786" s="301" t="n">
        <v>43521</v>
      </c>
      <c r="F786" s="302" t="n">
        <v>5209</v>
      </c>
      <c r="G786" s="300" t="n">
        <v>8310</v>
      </c>
      <c r="H786" s="302" t="n">
        <v>7304</v>
      </c>
      <c r="I786" s="300" t="n">
        <v>7</v>
      </c>
      <c r="J786" s="303">
        <f>+(((G786-F786)-(H786-F786))/(H786-F786))*100</f>
        <v/>
      </c>
      <c r="K786" s="304" t="n"/>
      <c r="L786" s="304" t="n"/>
      <c r="M786" s="304" t="n"/>
      <c r="N786" s="304" t="n"/>
    </row>
    <row r="787" ht="15.75" customHeight="1" s="412">
      <c r="A787" s="300" t="n">
        <v>786</v>
      </c>
      <c r="B787" s="300" t="n">
        <v>132</v>
      </c>
      <c r="C787" s="300" t="n">
        <v>218</v>
      </c>
      <c r="D787" s="300" t="n">
        <v>3</v>
      </c>
      <c r="E787" s="301" t="n">
        <v>43521</v>
      </c>
      <c r="F787" s="302" t="n">
        <v>5233</v>
      </c>
      <c r="G787" s="300" t="n">
        <v>8834</v>
      </c>
      <c r="H787" s="302" t="n">
        <v>7693</v>
      </c>
      <c r="I787" s="300" t="n"/>
      <c r="J787" s="303">
        <f>+(((G787-F787)-(H787-F787))/(H787-F787))*100</f>
        <v/>
      </c>
      <c r="K787" s="304" t="n"/>
      <c r="L787" s="304" t="n"/>
      <c r="M787" s="304" t="n"/>
      <c r="N787" s="304" t="n"/>
    </row>
    <row r="788" ht="15.75" customHeight="1" s="412">
      <c r="A788" s="300" t="n">
        <v>787</v>
      </c>
      <c r="B788" s="300" t="n">
        <v>133</v>
      </c>
      <c r="C788" s="300" t="n">
        <v>219</v>
      </c>
      <c r="D788" s="300" t="n">
        <v>3</v>
      </c>
      <c r="E788" s="301" t="n">
        <v>43521</v>
      </c>
      <c r="F788" s="302" t="n">
        <v>5286</v>
      </c>
      <c r="G788" s="300" t="n">
        <v>8553</v>
      </c>
      <c r="H788" s="302" t="n">
        <v>7962</v>
      </c>
      <c r="I788" s="300" t="n">
        <v>6</v>
      </c>
      <c r="J788" s="303">
        <f>+(((G788-F788)-(H788-F788))/(H788-F788))*100</f>
        <v/>
      </c>
      <c r="K788" s="304" t="n"/>
      <c r="L788" s="304" t="n"/>
      <c r="M788" s="304" t="n"/>
      <c r="N788" s="304" t="n"/>
    </row>
    <row r="789" ht="15.75" customHeight="1" s="412">
      <c r="A789" s="300" t="n">
        <v>788</v>
      </c>
      <c r="B789" s="300" t="n">
        <v>134</v>
      </c>
      <c r="C789" s="300" t="n">
        <v>219</v>
      </c>
      <c r="D789" s="300" t="n">
        <v>3</v>
      </c>
      <c r="E789" s="301" t="n">
        <v>43521</v>
      </c>
      <c r="F789" s="302" t="n">
        <v>5220</v>
      </c>
      <c r="G789" s="300" t="n">
        <v>8234</v>
      </c>
      <c r="H789" s="302" t="n">
        <v>7712</v>
      </c>
      <c r="I789" s="300" t="n"/>
      <c r="J789" s="303">
        <f>+(((G789-F789)-(H789-F789))/(H789-F789))*100</f>
        <v/>
      </c>
      <c r="K789" s="304" t="n"/>
      <c r="L789" s="304" t="n"/>
      <c r="M789" s="304" t="n"/>
      <c r="N789" s="304" t="n"/>
    </row>
    <row r="790" ht="15.75" customHeight="1" s="412">
      <c r="A790" s="300" t="n">
        <v>789</v>
      </c>
      <c r="B790" s="300" t="n">
        <v>135</v>
      </c>
      <c r="C790" s="300" t="n">
        <v>222</v>
      </c>
      <c r="D790" s="300" t="n">
        <v>3</v>
      </c>
      <c r="E790" s="301" t="n">
        <v>43521</v>
      </c>
      <c r="F790" s="302" t="n">
        <v>5240</v>
      </c>
      <c r="G790" s="300" t="n">
        <v>8888</v>
      </c>
      <c r="H790" s="302" t="n">
        <v>7853</v>
      </c>
      <c r="I790" s="300" t="n">
        <v>6</v>
      </c>
      <c r="J790" s="303">
        <f>+(((G790-F790)-(H790-F790))/(H790-F790))*100</f>
        <v/>
      </c>
      <c r="K790" s="304" t="n"/>
      <c r="L790" s="304" t="n"/>
      <c r="M790" s="304" t="n"/>
      <c r="N790" s="304" t="n"/>
    </row>
    <row r="791" ht="15.75" customHeight="1" s="412">
      <c r="A791" s="300" t="n">
        <v>790</v>
      </c>
      <c r="B791" s="300" t="n">
        <v>136</v>
      </c>
      <c r="C791" s="300" t="n">
        <v>222</v>
      </c>
      <c r="D791" s="300" t="n">
        <v>3</v>
      </c>
      <c r="E791" s="301" t="n">
        <v>43521</v>
      </c>
      <c r="F791" s="302" t="n">
        <v>5219</v>
      </c>
      <c r="G791" s="300" t="n">
        <v>8907</v>
      </c>
      <c r="H791" s="302" t="n">
        <v>7842</v>
      </c>
      <c r="I791" s="300" t="n"/>
      <c r="J791" s="303">
        <f>+(((G791-F791)-(H791-F791))/(H791-F791))*100</f>
        <v/>
      </c>
      <c r="K791" s="304" t="n"/>
      <c r="L791" s="304" t="n"/>
      <c r="M791" s="304" t="n"/>
      <c r="N791" s="304" t="n"/>
    </row>
    <row r="792" ht="15.75" customHeight="1" s="412">
      <c r="A792" s="300" t="n">
        <v>791</v>
      </c>
      <c r="B792" s="300" t="n">
        <v>137</v>
      </c>
      <c r="C792" s="300" t="n">
        <v>224</v>
      </c>
      <c r="D792" s="300" t="n">
        <v>3</v>
      </c>
      <c r="E792" s="301" t="n">
        <v>43521</v>
      </c>
      <c r="F792" s="302" t="n">
        <v>5220</v>
      </c>
      <c r="G792" s="300" t="n">
        <v>7402</v>
      </c>
      <c r="H792" s="302" t="n">
        <v>6980</v>
      </c>
      <c r="I792" s="300" t="n">
        <v>6</v>
      </c>
      <c r="J792" s="303">
        <f>+(((G792-F792)-(H792-F792))/(H792-F792))*100</f>
        <v/>
      </c>
      <c r="K792" s="304" t="n"/>
      <c r="L792" s="304" t="n"/>
      <c r="M792" s="304" t="n"/>
      <c r="N792" s="304" t="n"/>
    </row>
    <row r="793" ht="15.75" customHeight="1" s="412">
      <c r="A793" s="300" t="n">
        <v>792</v>
      </c>
      <c r="B793" s="300" t="n">
        <v>138</v>
      </c>
      <c r="C793" s="300" t="n">
        <v>224</v>
      </c>
      <c r="D793" s="300" t="n">
        <v>3</v>
      </c>
      <c r="E793" s="301" t="n">
        <v>43521</v>
      </c>
      <c r="F793" s="302" t="n">
        <v>5222</v>
      </c>
      <c r="G793" s="300" t="n">
        <v>7349</v>
      </c>
      <c r="H793" s="302" t="n">
        <v>6948</v>
      </c>
      <c r="I793" s="300" t="n"/>
      <c r="J793" s="303">
        <f>+(((G793-F793)-(H793-F793))/(H793-F793))*100</f>
        <v/>
      </c>
      <c r="K793" s="304" t="n"/>
      <c r="L793" s="304" t="n"/>
      <c r="M793" s="304" t="n"/>
      <c r="N793" s="304" t="n"/>
    </row>
    <row r="794" ht="15.75" customHeight="1" s="412">
      <c r="A794" s="300" t="n">
        <v>793</v>
      </c>
      <c r="B794" s="300" t="n">
        <v>139</v>
      </c>
      <c r="C794" s="300" t="n">
        <v>228</v>
      </c>
      <c r="D794" s="300" t="n">
        <v>3</v>
      </c>
      <c r="E794" s="301" t="n">
        <v>43521</v>
      </c>
      <c r="F794" s="302" t="n">
        <v>5218</v>
      </c>
      <c r="G794" s="300" t="n">
        <v>7383</v>
      </c>
      <c r="H794" s="302" t="n">
        <v>7033</v>
      </c>
      <c r="I794" s="300" t="n">
        <v>5</v>
      </c>
      <c r="J794" s="303">
        <f>+(((G794-F794)-(H794-F794))/(H794-F794))*100</f>
        <v/>
      </c>
      <c r="K794" s="304" t="n"/>
      <c r="L794" s="304" t="n"/>
      <c r="M794" s="304" t="n"/>
      <c r="N794" s="304" t="n"/>
    </row>
    <row r="795" ht="15.75" customHeight="1" s="412">
      <c r="A795" s="300" t="n">
        <v>794</v>
      </c>
      <c r="B795" s="300" t="n">
        <v>140</v>
      </c>
      <c r="C795" s="300" t="n">
        <v>228</v>
      </c>
      <c r="D795" s="300" t="n">
        <v>3</v>
      </c>
      <c r="E795" s="301" t="n">
        <v>43521</v>
      </c>
      <c r="F795" s="302" t="n">
        <v>5241</v>
      </c>
      <c r="G795" s="300" t="n">
        <v>7440</v>
      </c>
      <c r="H795" s="302" t="n">
        <v>7078</v>
      </c>
      <c r="I795" s="300" t="n"/>
      <c r="J795" s="303">
        <f>+(((G795-F795)-(H795-F795))/(H795-F795))*100</f>
        <v/>
      </c>
      <c r="K795" s="304" t="n"/>
      <c r="L795" s="304" t="n"/>
      <c r="M795" s="304" t="n"/>
      <c r="N795" s="304" t="n"/>
    </row>
    <row r="796" ht="15.75" customHeight="1" s="412">
      <c r="A796" s="300" t="n">
        <v>795</v>
      </c>
      <c r="B796" s="300" t="n">
        <v>141</v>
      </c>
      <c r="C796" s="300" t="n">
        <v>229</v>
      </c>
      <c r="D796" s="300" t="n">
        <v>3</v>
      </c>
      <c r="E796" s="301" t="n">
        <v>43521</v>
      </c>
      <c r="F796" s="302" t="n">
        <v>5187</v>
      </c>
      <c r="G796" s="300" t="n">
        <v>8506</v>
      </c>
      <c r="H796" s="302" t="n">
        <v>7729</v>
      </c>
      <c r="I796" s="300" t="n">
        <v>8</v>
      </c>
      <c r="J796" s="303">
        <f>+(((G796-F796)-(H796-F796))/(H796-F796))*100</f>
        <v/>
      </c>
      <c r="K796" s="304" t="n"/>
      <c r="L796" s="304" t="n"/>
      <c r="M796" s="304" t="n"/>
      <c r="N796" s="304" t="n"/>
    </row>
    <row r="797" ht="15.75" customHeight="1" s="412">
      <c r="A797" s="300" t="n">
        <v>796</v>
      </c>
      <c r="B797" s="300" t="n">
        <v>142</v>
      </c>
      <c r="C797" s="300" t="n">
        <v>229</v>
      </c>
      <c r="D797" s="300" t="n">
        <v>3</v>
      </c>
      <c r="E797" s="301" t="n">
        <v>43521</v>
      </c>
      <c r="F797" s="302" t="n">
        <v>5229</v>
      </c>
      <c r="G797" s="300" t="n">
        <v>8690</v>
      </c>
      <c r="H797" s="302" t="n">
        <v>7833</v>
      </c>
      <c r="I797" s="300" t="n"/>
      <c r="J797" s="303">
        <f>+(((G797-F797)-(H797-F797))/(H797-F797))*100</f>
        <v/>
      </c>
      <c r="K797" s="304" t="n"/>
      <c r="L797" s="304" t="n"/>
      <c r="M797" s="304" t="n"/>
      <c r="N797" s="304" t="n"/>
    </row>
    <row r="798" ht="15.75" customHeight="1" s="412">
      <c r="A798" s="300" t="n">
        <v>797</v>
      </c>
      <c r="B798" s="300" t="n">
        <v>143</v>
      </c>
      <c r="C798" s="300" t="n">
        <v>230</v>
      </c>
      <c r="D798" s="300" t="n">
        <v>3</v>
      </c>
      <c r="E798" s="301" t="n">
        <v>43521</v>
      </c>
      <c r="F798" s="302" t="n">
        <v>5229</v>
      </c>
      <c r="G798" s="300" t="n">
        <v>7856</v>
      </c>
      <c r="H798" s="302" t="n">
        <v>7281</v>
      </c>
      <c r="I798" s="300" t="n">
        <v>7</v>
      </c>
      <c r="J798" s="303">
        <f>+(((G798-F798)-(H798-F798))/(H798-F798))*100</f>
        <v/>
      </c>
      <c r="K798" s="304" t="n"/>
      <c r="L798" s="304" t="n"/>
      <c r="M798" s="304" t="n"/>
      <c r="N798" s="304" t="n"/>
    </row>
    <row r="799" ht="15.75" customHeight="1" s="412">
      <c r="A799" s="300" t="n">
        <v>798</v>
      </c>
      <c r="B799" s="300" t="n">
        <v>144</v>
      </c>
      <c r="C799" s="300" t="n">
        <v>230</v>
      </c>
      <c r="D799" s="300" t="n">
        <v>3</v>
      </c>
      <c r="E799" s="301" t="n">
        <v>43521</v>
      </c>
      <c r="F799" s="302" t="n">
        <v>5238</v>
      </c>
      <c r="G799" s="300" t="n">
        <v>7919</v>
      </c>
      <c r="H799" s="302" t="n">
        <v>7342</v>
      </c>
      <c r="I799" s="300" t="n"/>
      <c r="J799" s="303">
        <f>+(((G799-F799)-(H799-F799))/(H799-F799))*100</f>
        <v/>
      </c>
      <c r="K799" s="304" t="n"/>
      <c r="L799" s="304" t="n"/>
      <c r="M799" s="304" t="n"/>
      <c r="N799" s="304" t="n"/>
    </row>
    <row r="800" ht="15.75" customHeight="1" s="412">
      <c r="A800" s="300" t="n">
        <v>799</v>
      </c>
      <c r="B800" s="300" t="n">
        <v>145</v>
      </c>
      <c r="C800" s="300" t="n">
        <v>231</v>
      </c>
      <c r="D800" s="300" t="n">
        <v>3</v>
      </c>
      <c r="E800" s="301" t="n">
        <v>43521</v>
      </c>
      <c r="F800" s="302" t="n">
        <v>5181</v>
      </c>
      <c r="G800" s="300" t="n">
        <v>9274</v>
      </c>
      <c r="H800" s="302" t="n">
        <v>8023</v>
      </c>
      <c r="I800" s="300" t="n">
        <v>8</v>
      </c>
      <c r="J800" s="303">
        <f>+(((G800-F800)-(H800-F800))/(H800-F800))*100</f>
        <v/>
      </c>
      <c r="K800" s="304" t="n"/>
      <c r="L800" s="304" t="n"/>
      <c r="M800" s="304" t="n"/>
      <c r="N800" s="304" t="n"/>
    </row>
    <row r="801" ht="15.75" customHeight="1" s="412">
      <c r="A801" s="300" t="n">
        <v>800</v>
      </c>
      <c r="B801" s="300" t="n">
        <v>146</v>
      </c>
      <c r="C801" s="300" t="n">
        <v>231</v>
      </c>
      <c r="D801" s="300" t="n">
        <v>3</v>
      </c>
      <c r="E801" s="301" t="n">
        <v>43521</v>
      </c>
      <c r="F801" s="302" t="n">
        <v>5179</v>
      </c>
      <c r="G801" s="300" t="n">
        <v>9371</v>
      </c>
      <c r="H801" s="302" t="n">
        <v>8086</v>
      </c>
      <c r="I801" s="300" t="n"/>
      <c r="J801" s="303">
        <f>+(((G801-F801)-(H801-F801))/(H801-F801))*100</f>
        <v/>
      </c>
      <c r="K801" s="304" t="n"/>
      <c r="L801" s="304" t="n"/>
      <c r="M801" s="304" t="n"/>
      <c r="N801" s="304" t="n"/>
    </row>
    <row r="802" ht="15.75" customHeight="1" s="412">
      <c r="A802" s="300" t="n">
        <v>801</v>
      </c>
      <c r="B802" s="300" t="n">
        <v>147</v>
      </c>
      <c r="C802" s="300" t="n">
        <v>234</v>
      </c>
      <c r="D802" s="300" t="n">
        <v>3</v>
      </c>
      <c r="E802" s="301" t="n">
        <v>43521</v>
      </c>
      <c r="F802" s="302" t="n">
        <v>5265</v>
      </c>
      <c r="G802" s="300" t="n">
        <v>8733</v>
      </c>
      <c r="H802" s="302" t="n">
        <v>7628</v>
      </c>
      <c r="I802" s="300" t="n">
        <v>7</v>
      </c>
      <c r="J802" s="303">
        <f>+(((G802-F802)-(H802-F802))/(H802-F802))*100</f>
        <v/>
      </c>
      <c r="K802" s="304" t="n"/>
      <c r="L802" s="304" t="n"/>
      <c r="M802" s="304" t="n"/>
      <c r="N802" s="304" t="n"/>
    </row>
    <row r="803" ht="15.75" customHeight="1" s="412">
      <c r="A803" s="300" t="n">
        <v>802</v>
      </c>
      <c r="B803" s="300" t="n">
        <v>148</v>
      </c>
      <c r="C803" s="300" t="n">
        <v>234</v>
      </c>
      <c r="D803" s="300" t="n">
        <v>3</v>
      </c>
      <c r="E803" s="301" t="n">
        <v>43521</v>
      </c>
      <c r="F803" s="302" t="n">
        <v>5186</v>
      </c>
      <c r="G803" s="300" t="n">
        <v>8470</v>
      </c>
      <c r="H803" s="302" t="n">
        <v>7396</v>
      </c>
      <c r="I803" s="300" t="n"/>
      <c r="J803" s="303">
        <f>+(((G803-F803)-(H803-F803))/(H803-F803))*100</f>
        <v/>
      </c>
      <c r="K803" s="304" t="n"/>
      <c r="L803" s="304" t="n"/>
      <c r="M803" s="304" t="n"/>
      <c r="N803" s="304" t="n"/>
    </row>
    <row r="804" ht="15.75" customHeight="1" s="412">
      <c r="A804" s="300" t="n">
        <v>803</v>
      </c>
      <c r="B804" s="300" t="n">
        <v>149</v>
      </c>
      <c r="C804" s="300" t="n">
        <v>235</v>
      </c>
      <c r="D804" s="300" t="n">
        <v>3</v>
      </c>
      <c r="E804" s="301" t="n">
        <v>43521</v>
      </c>
      <c r="F804" s="302" t="n">
        <v>5222</v>
      </c>
      <c r="G804" s="300" t="n">
        <v>8588</v>
      </c>
      <c r="H804" s="302" t="n">
        <v>7510</v>
      </c>
      <c r="I804" s="300" t="n">
        <v>7</v>
      </c>
      <c r="J804" s="303">
        <f>+(((G804-F804)-(H804-F804))/(H804-F804))*100</f>
        <v/>
      </c>
      <c r="K804" s="304" t="n"/>
      <c r="L804" s="304" t="n"/>
      <c r="M804" s="304" t="n"/>
      <c r="N804" s="304" t="n"/>
    </row>
    <row r="805" ht="15.75" customHeight="1" s="412">
      <c r="A805" s="300" t="n">
        <v>804</v>
      </c>
      <c r="B805" s="300" t="n">
        <v>150</v>
      </c>
      <c r="C805" s="300" t="n">
        <v>235</v>
      </c>
      <c r="D805" s="300" t="n">
        <v>3</v>
      </c>
      <c r="E805" s="301" t="n">
        <v>43521</v>
      </c>
      <c r="F805" s="302" t="n">
        <v>5188</v>
      </c>
      <c r="G805" s="300" t="n">
        <v>8622</v>
      </c>
      <c r="H805" s="302" t="n">
        <v>7531</v>
      </c>
      <c r="I805" s="300" t="n"/>
      <c r="J805" s="303">
        <f>+(((G805-F805)-(H805-F805))/(H805-F805))*100</f>
        <v/>
      </c>
      <c r="K805" s="304" t="n"/>
      <c r="L805" s="304" t="n"/>
      <c r="M805" s="304" t="n"/>
      <c r="N805" s="304" t="n"/>
    </row>
    <row r="806" ht="15.75" customHeight="1" s="412">
      <c r="A806" s="300" t="n">
        <v>805</v>
      </c>
      <c r="B806" s="300" t="n">
        <v>151</v>
      </c>
      <c r="C806" s="300" t="n">
        <v>237</v>
      </c>
      <c r="D806" s="300" t="n">
        <v>3</v>
      </c>
      <c r="E806" s="301" t="n">
        <v>43521</v>
      </c>
      <c r="F806" s="302" t="n">
        <v>5221</v>
      </c>
      <c r="G806" s="300" t="n">
        <v>7923</v>
      </c>
      <c r="H806" s="302" t="n">
        <v>7118</v>
      </c>
      <c r="I806" s="300" t="n">
        <v>7</v>
      </c>
      <c r="J806" s="303">
        <f>+(((G806-F806)-(H806-F806))/(H806-F806))*100</f>
        <v/>
      </c>
      <c r="K806" s="304" t="n"/>
      <c r="L806" s="304" t="n"/>
      <c r="M806" s="304" t="n"/>
      <c r="N806" s="304" t="n"/>
    </row>
    <row r="807" ht="15.75" customHeight="1" s="412">
      <c r="A807" s="300" t="n">
        <v>806</v>
      </c>
      <c r="B807" s="300" t="n">
        <v>152</v>
      </c>
      <c r="C807" s="300" t="n">
        <v>237</v>
      </c>
      <c r="D807" s="300" t="n">
        <v>3</v>
      </c>
      <c r="E807" s="301" t="n">
        <v>43521</v>
      </c>
      <c r="F807" s="302" t="n">
        <v>5292</v>
      </c>
      <c r="G807" s="300" t="n">
        <v>8023</v>
      </c>
      <c r="H807" s="302" t="n">
        <v>7254</v>
      </c>
      <c r="I807" s="300" t="n"/>
      <c r="J807" s="303">
        <f>+(((G807-F807)-(H807-F807))/(H807-F807))*100</f>
        <v/>
      </c>
      <c r="K807" s="304" t="n"/>
      <c r="L807" s="304" t="n"/>
      <c r="M807" s="304" t="n"/>
      <c r="N807" s="304" t="n"/>
    </row>
    <row r="808" ht="15.75" customHeight="1" s="412">
      <c r="A808" s="300" t="n">
        <v>807</v>
      </c>
      <c r="B808" s="300" t="n">
        <v>153</v>
      </c>
      <c r="C808" s="300" t="n">
        <v>238</v>
      </c>
      <c r="D808" s="300" t="n">
        <v>3</v>
      </c>
      <c r="E808" s="301" t="n">
        <v>43521</v>
      </c>
      <c r="F808" s="302" t="n">
        <v>5238</v>
      </c>
      <c r="G808" s="300" t="n">
        <v>8636</v>
      </c>
      <c r="H808" s="302" t="n">
        <v>7510</v>
      </c>
      <c r="I808" s="300" t="n">
        <v>8</v>
      </c>
      <c r="J808" s="303">
        <f>+(((G808-F808)-(H808-F808))/(H808-F808))*100</f>
        <v/>
      </c>
      <c r="K808" s="304" t="n"/>
      <c r="L808" s="304" t="n"/>
      <c r="M808" s="304" t="n"/>
      <c r="N808" s="304" t="n"/>
    </row>
    <row r="809" ht="15.75" customHeight="1" s="412">
      <c r="A809" s="300" t="n">
        <v>808</v>
      </c>
      <c r="B809" s="300" t="n">
        <v>154</v>
      </c>
      <c r="C809" s="300" t="n">
        <v>237</v>
      </c>
      <c r="D809" s="300" t="n">
        <v>3</v>
      </c>
      <c r="E809" s="301" t="n">
        <v>43521</v>
      </c>
      <c r="F809" s="302" t="n">
        <v>5194</v>
      </c>
      <c r="G809" s="300" t="n">
        <v>8695</v>
      </c>
      <c r="H809" s="302" t="n">
        <v>7506</v>
      </c>
      <c r="I809" s="300" t="n"/>
      <c r="J809" s="303">
        <f>+(((G809-F809)-(H809-F809))/(H809-F809))*100</f>
        <v/>
      </c>
      <c r="K809" s="304" t="n"/>
      <c r="L809" s="304" t="n"/>
      <c r="M809" s="304" t="n"/>
      <c r="N809" s="304" t="n"/>
    </row>
    <row r="810" ht="15.75" customHeight="1" s="412">
      <c r="A810" s="300" t="n">
        <v>809</v>
      </c>
      <c r="B810" s="300" t="n">
        <v>155</v>
      </c>
      <c r="C810" s="300" t="n">
        <v>239</v>
      </c>
      <c r="D810" s="300" t="n">
        <v>3</v>
      </c>
      <c r="E810" s="301" t="n">
        <v>43521</v>
      </c>
      <c r="F810" s="302" t="n">
        <v>5181</v>
      </c>
      <c r="G810" s="300" t="n">
        <v>8085</v>
      </c>
      <c r="H810" s="302" t="n">
        <v>7473</v>
      </c>
      <c r="I810" s="300" t="n">
        <v>8</v>
      </c>
      <c r="J810" s="303">
        <f>+(((G810-F810)-(H810-F810))/(H810-F810))*100</f>
        <v/>
      </c>
      <c r="K810" s="304" t="n"/>
      <c r="L810" s="304" t="n"/>
      <c r="M810" s="304" t="n"/>
      <c r="N810" s="304" t="n"/>
    </row>
    <row r="811" ht="15.75" customHeight="1" s="412">
      <c r="A811" s="300" t="n">
        <v>810</v>
      </c>
      <c r="B811" s="300" t="n">
        <v>156</v>
      </c>
      <c r="C811" s="300" t="n">
        <v>239</v>
      </c>
      <c r="D811" s="300" t="n">
        <v>3</v>
      </c>
      <c r="E811" s="301" t="n">
        <v>43521</v>
      </c>
      <c r="F811" s="302" t="n">
        <v>5171</v>
      </c>
      <c r="G811" s="300" t="n">
        <v>7981</v>
      </c>
      <c r="H811" s="302" t="n">
        <v>7391</v>
      </c>
      <c r="I811" s="300" t="n"/>
      <c r="J811" s="303">
        <f>+(((G811-F811)-(H811-F811))/(H811-F811))*100</f>
        <v/>
      </c>
      <c r="K811" s="304" t="n"/>
      <c r="L811" s="304" t="n"/>
      <c r="M811" s="304" t="n"/>
      <c r="N811" s="304" t="n"/>
    </row>
    <row r="812" ht="15.75" customHeight="1" s="412">
      <c r="A812" s="300" t="n">
        <v>811</v>
      </c>
      <c r="B812" s="300" t="n">
        <v>157</v>
      </c>
      <c r="C812" s="300" t="n">
        <v>244</v>
      </c>
      <c r="D812" s="300" t="n">
        <v>3</v>
      </c>
      <c r="E812" s="301" t="n">
        <v>43521</v>
      </c>
      <c r="F812" s="302" t="n">
        <v>5319</v>
      </c>
      <c r="G812" s="300" t="n">
        <v>8111</v>
      </c>
      <c r="H812" s="302" t="n">
        <v>7583</v>
      </c>
      <c r="I812" s="300" t="n">
        <v>7</v>
      </c>
      <c r="J812" s="303">
        <f>+(((G812-F812)-(H812-F812))/(H812-F812))*100</f>
        <v/>
      </c>
      <c r="K812" s="304" t="n"/>
      <c r="L812" s="304" t="n"/>
      <c r="M812" s="304" t="n"/>
      <c r="N812" s="304" t="n"/>
    </row>
    <row r="813" ht="15.75" customHeight="1" s="412">
      <c r="A813" s="300" t="n">
        <v>812</v>
      </c>
      <c r="B813" s="300" t="n">
        <v>158</v>
      </c>
      <c r="C813" s="300" t="n">
        <v>244</v>
      </c>
      <c r="D813" s="300" t="n">
        <v>3</v>
      </c>
      <c r="E813" s="301" t="n">
        <v>43521</v>
      </c>
      <c r="F813" s="302" t="n">
        <v>5219</v>
      </c>
      <c r="G813" s="300" t="n">
        <v>7937</v>
      </c>
      <c r="H813" s="302" t="n">
        <v>7470</v>
      </c>
      <c r="I813" s="300" t="n"/>
      <c r="J813" s="303">
        <f>+(((G813-F813)-(H813-F813))/(H813-F813))*100</f>
        <v/>
      </c>
      <c r="K813" s="304" t="n"/>
      <c r="L813" s="304" t="n"/>
      <c r="M813" s="304" t="n"/>
      <c r="N813" s="304" t="n"/>
    </row>
    <row r="814" ht="15.75" customHeight="1" s="412">
      <c r="A814" s="300" t="n">
        <v>813</v>
      </c>
      <c r="B814" s="300" t="n">
        <v>159</v>
      </c>
      <c r="C814" s="300" t="n">
        <v>245</v>
      </c>
      <c r="D814" s="300" t="n">
        <v>3</v>
      </c>
      <c r="E814" s="301" t="n">
        <v>43521</v>
      </c>
      <c r="F814" s="302" t="n">
        <v>5300</v>
      </c>
      <c r="G814" s="300" t="n">
        <v>7421</v>
      </c>
      <c r="H814" s="302" t="n">
        <v>6897</v>
      </c>
      <c r="I814" s="300" t="n">
        <v>7</v>
      </c>
      <c r="J814" s="303">
        <f>+(((G814-F814)-(H814-F814))/(H814-F814))*100</f>
        <v/>
      </c>
      <c r="K814" s="304" t="n"/>
      <c r="L814" s="304" t="n"/>
      <c r="M814" s="304" t="n"/>
      <c r="N814" s="304" t="n"/>
    </row>
    <row r="815" ht="15.75" customHeight="1" s="412">
      <c r="A815" s="300" t="n">
        <v>814</v>
      </c>
      <c r="B815" s="300" t="n">
        <v>160</v>
      </c>
      <c r="C815" s="300" t="n">
        <v>245</v>
      </c>
      <c r="D815" s="300" t="n">
        <v>3</v>
      </c>
      <c r="E815" s="301" t="n">
        <v>43521</v>
      </c>
      <c r="F815" s="302" t="n">
        <v>5234</v>
      </c>
      <c r="G815" s="300" t="n">
        <v>7723</v>
      </c>
      <c r="H815" s="302" t="n">
        <v>7092</v>
      </c>
      <c r="I815" s="300" t="n"/>
      <c r="J815" s="303">
        <f>+(((G815-F815)-(H815-F815))/(H815-F815))*100</f>
        <v/>
      </c>
      <c r="K815" s="304" t="n"/>
      <c r="L815" s="304" t="n"/>
      <c r="M815" s="304" t="n"/>
      <c r="N815" s="304" t="n"/>
    </row>
    <row r="816" ht="15.75" customHeight="1" s="412">
      <c r="A816" s="300" t="n">
        <v>815</v>
      </c>
      <c r="B816" s="300" t="n">
        <v>161</v>
      </c>
      <c r="C816" s="300" t="n">
        <v>247</v>
      </c>
      <c r="D816" s="300" t="n">
        <v>3</v>
      </c>
      <c r="E816" s="301" t="n">
        <v>43521</v>
      </c>
      <c r="F816" s="302" t="n">
        <v>5264</v>
      </c>
      <c r="G816" s="300" t="n">
        <v>7308</v>
      </c>
      <c r="H816" s="302" t="n">
        <v>6901</v>
      </c>
      <c r="I816" s="300" t="n">
        <v>6</v>
      </c>
      <c r="J816" s="303">
        <f>+(((G816-F816)-(H816-F816))/(H816-F816))*100</f>
        <v/>
      </c>
      <c r="K816" s="304" t="n"/>
      <c r="L816" s="304" t="n"/>
      <c r="M816" s="304" t="n"/>
      <c r="N816" s="304" t="n"/>
    </row>
    <row r="817" ht="15.75" customHeight="1" s="412">
      <c r="A817" s="300" t="n">
        <v>816</v>
      </c>
      <c r="B817" s="300" t="n">
        <v>162</v>
      </c>
      <c r="C817" s="300" t="n">
        <v>247</v>
      </c>
      <c r="D817" s="300" t="n">
        <v>3</v>
      </c>
      <c r="E817" s="301" t="n">
        <v>43521</v>
      </c>
      <c r="F817" s="302" t="n">
        <v>5232</v>
      </c>
      <c r="G817" s="300" t="n">
        <v>7360</v>
      </c>
      <c r="H817" s="302" t="n">
        <v>6944</v>
      </c>
      <c r="I817" s="300" t="n"/>
      <c r="J817" s="303">
        <f>+(((G817-F817)-(H817-F817))/(H817-F817))*100</f>
        <v/>
      </c>
      <c r="K817" s="304" t="n"/>
      <c r="L817" s="304" t="n"/>
      <c r="M817" s="304" t="n"/>
      <c r="N817" s="304" t="n"/>
    </row>
    <row r="818" ht="15.75" customHeight="1" s="412">
      <c r="A818" s="300" t="n">
        <v>817</v>
      </c>
      <c r="B818" s="300" t="n">
        <v>163</v>
      </c>
      <c r="C818" s="300" t="n">
        <v>248</v>
      </c>
      <c r="D818" s="300" t="n">
        <v>3</v>
      </c>
      <c r="E818" s="301" t="n">
        <v>43521</v>
      </c>
      <c r="F818" s="302" t="n">
        <v>5193</v>
      </c>
      <c r="G818" s="300" t="n">
        <v>9907</v>
      </c>
      <c r="H818" s="302" t="n">
        <v>8301</v>
      </c>
      <c r="I818" s="300" t="n">
        <v>8</v>
      </c>
      <c r="J818" s="303">
        <f>+(((G818-F818)-(H818-F818))/(H818-F818))*100</f>
        <v/>
      </c>
      <c r="K818" s="304" t="n"/>
      <c r="L818" s="304" t="n"/>
      <c r="M818" s="304" t="n"/>
      <c r="N818" s="304" t="n"/>
    </row>
    <row r="819" ht="15.75" customHeight="1" s="412">
      <c r="A819" s="300" t="n">
        <v>818</v>
      </c>
      <c r="B819" s="300" t="n">
        <v>164</v>
      </c>
      <c r="C819" s="300" t="n">
        <v>248</v>
      </c>
      <c r="D819" s="300" t="n">
        <v>3</v>
      </c>
      <c r="E819" s="301" t="n">
        <v>43521</v>
      </c>
      <c r="F819" s="302" t="n">
        <v>5245</v>
      </c>
      <c r="G819" s="300" t="n">
        <v>10256</v>
      </c>
      <c r="H819" s="302" t="n">
        <v>8563</v>
      </c>
      <c r="I819" s="300" t="n"/>
      <c r="J819" s="303">
        <f>+(((G819-F819)-(H819-F819))/(H819-F819))*100</f>
        <v/>
      </c>
      <c r="K819" s="304" t="n"/>
      <c r="L819" s="304" t="n"/>
      <c r="M819" s="304" t="n"/>
      <c r="N819" s="304" t="n"/>
    </row>
    <row r="820" ht="15.75" customHeight="1" s="412">
      <c r="A820" s="300" t="n">
        <v>819</v>
      </c>
      <c r="B820" s="300" t="n">
        <v>165</v>
      </c>
      <c r="C820" s="300" t="n">
        <v>250</v>
      </c>
      <c r="D820" s="300" t="n">
        <v>3</v>
      </c>
      <c r="E820" s="301" t="n">
        <v>43521</v>
      </c>
      <c r="F820" s="302" t="n">
        <v>5226</v>
      </c>
      <c r="G820" s="300" t="n">
        <v>8132</v>
      </c>
      <c r="H820" s="302" t="n">
        <v>7359</v>
      </c>
      <c r="I820" s="300" t="n">
        <v>6</v>
      </c>
      <c r="J820" s="303">
        <f>+(((G820-F820)-(H820-F820))/(H820-F820))*100</f>
        <v/>
      </c>
      <c r="K820" s="304" t="n"/>
      <c r="L820" s="304" t="n"/>
      <c r="M820" s="304" t="n"/>
      <c r="N820" s="304" t="n"/>
    </row>
    <row r="821" ht="15.75" customHeight="1" s="412">
      <c r="A821" s="300" t="n">
        <v>820</v>
      </c>
      <c r="B821" s="300" t="n">
        <v>166</v>
      </c>
      <c r="C821" s="300" t="n">
        <v>250</v>
      </c>
      <c r="D821" s="300" t="n">
        <v>3</v>
      </c>
      <c r="E821" s="301" t="n">
        <v>43521</v>
      </c>
      <c r="F821" s="302" t="n">
        <v>5252</v>
      </c>
      <c r="G821" s="300" t="n">
        <v>8112</v>
      </c>
      <c r="H821" s="302" t="n">
        <v>7348</v>
      </c>
      <c r="I821" s="300" t="n"/>
      <c r="J821" s="303">
        <f>+(((G821-F821)-(H821-F821))/(H821-F821))*100</f>
        <v/>
      </c>
      <c r="K821" s="304" t="n"/>
      <c r="L821" s="304" t="n"/>
      <c r="M821" s="304" t="n"/>
      <c r="N821" s="304" t="n"/>
    </row>
    <row r="822" ht="15.75" customHeight="1" s="412">
      <c r="A822" s="300" t="n">
        <v>821</v>
      </c>
      <c r="B822" s="300" t="n">
        <v>167</v>
      </c>
      <c r="C822" s="300" t="n">
        <v>251</v>
      </c>
      <c r="D822" s="300" t="n">
        <v>3</v>
      </c>
      <c r="E822" s="301" t="n">
        <v>43521</v>
      </c>
      <c r="F822" s="302" t="n">
        <v>5280</v>
      </c>
      <c r="G822" s="300" t="n">
        <v>8362</v>
      </c>
      <c r="H822" s="302" t="n">
        <v>7785</v>
      </c>
      <c r="I822" s="300" t="n">
        <v>7</v>
      </c>
      <c r="J822" s="303">
        <f>+(((G822-F822)-(H822-F822))/(H822-F822))*100</f>
        <v/>
      </c>
      <c r="K822" s="304" t="n"/>
      <c r="L822" s="304" t="n"/>
      <c r="M822" s="304" t="n"/>
      <c r="N822" s="304" t="n"/>
    </row>
    <row r="823" ht="15.75" customHeight="1" s="412">
      <c r="A823" s="300" t="n">
        <v>822</v>
      </c>
      <c r="B823" s="300" t="n">
        <v>168</v>
      </c>
      <c r="C823" s="300" t="n">
        <v>251</v>
      </c>
      <c r="D823" s="300" t="n">
        <v>3</v>
      </c>
      <c r="E823" s="301" t="n">
        <v>43521</v>
      </c>
      <c r="F823" s="302" t="n">
        <v>5212</v>
      </c>
      <c r="G823" s="300" t="n">
        <v>8205</v>
      </c>
      <c r="H823" s="302" t="n">
        <v>7639</v>
      </c>
      <c r="I823" s="300" t="n"/>
      <c r="J823" s="303">
        <f>+(((G823-F823)-(H823-F823))/(H823-F823))*100</f>
        <v/>
      </c>
      <c r="K823" s="304" t="n"/>
      <c r="L823" s="304" t="n"/>
      <c r="M823" s="304" t="n"/>
      <c r="N823" s="304" t="n"/>
    </row>
    <row r="824" ht="15.75" customHeight="1" s="412">
      <c r="A824" s="300" t="n">
        <v>823</v>
      </c>
      <c r="B824" s="300" t="n">
        <v>169</v>
      </c>
      <c r="C824" s="300" t="n">
        <v>253</v>
      </c>
      <c r="D824" s="300" t="n">
        <v>3</v>
      </c>
      <c r="E824" s="301" t="n">
        <v>43521</v>
      </c>
      <c r="F824" s="302" t="n">
        <v>5223</v>
      </c>
      <c r="G824" s="300" t="n">
        <v>9426</v>
      </c>
      <c r="H824" s="302" t="n">
        <v>8356</v>
      </c>
      <c r="I824" s="300" t="n">
        <v>7</v>
      </c>
      <c r="J824" s="303">
        <f>+(((G824-F824)-(H824-F824))/(H824-F824))*100</f>
        <v/>
      </c>
      <c r="K824" s="304" t="n"/>
      <c r="L824" s="304" t="n"/>
      <c r="M824" s="304" t="n"/>
      <c r="N824" s="304" t="n"/>
    </row>
    <row r="825" ht="15.75" customHeight="1" s="412">
      <c r="A825" s="300" t="n">
        <v>824</v>
      </c>
      <c r="B825" s="300" t="n">
        <v>170</v>
      </c>
      <c r="C825" s="300" t="n">
        <v>253</v>
      </c>
      <c r="D825" s="300" t="n">
        <v>3</v>
      </c>
      <c r="E825" s="301" t="n">
        <v>43521</v>
      </c>
      <c r="F825" s="302" t="n">
        <v>5223</v>
      </c>
      <c r="G825" s="300" t="n">
        <v>9174</v>
      </c>
      <c r="H825" s="302" t="n">
        <v>8168</v>
      </c>
      <c r="I825" s="300" t="n"/>
      <c r="J825" s="303">
        <f>+(((G825-F825)-(H825-F825))/(H825-F825))*100</f>
        <v/>
      </c>
      <c r="K825" s="304" t="n"/>
      <c r="L825" s="304" t="n"/>
      <c r="M825" s="304" t="n"/>
      <c r="N825" s="304" t="n"/>
    </row>
    <row r="826" ht="15.75" customHeight="1" s="412">
      <c r="A826" s="300" t="n">
        <v>825</v>
      </c>
      <c r="B826" s="300" t="n">
        <v>171</v>
      </c>
      <c r="C826" s="300" t="n">
        <v>256</v>
      </c>
      <c r="D826" s="300" t="n">
        <v>3</v>
      </c>
      <c r="E826" s="301" t="n">
        <v>43521</v>
      </c>
      <c r="F826" s="302" t="n">
        <v>5259</v>
      </c>
      <c r="G826" s="300" t="n">
        <v>8425</v>
      </c>
      <c r="H826" s="302" t="n">
        <v>7742</v>
      </c>
      <c r="I826" s="300" t="n">
        <v>8</v>
      </c>
      <c r="J826" s="303">
        <f>+(((G826-F826)-(H826-F826))/(H826-F826))*100</f>
        <v/>
      </c>
      <c r="K826" s="304" t="n"/>
      <c r="L826" s="304" t="n"/>
      <c r="M826" s="304" t="n"/>
      <c r="N826" s="304" t="n"/>
    </row>
    <row r="827" ht="15.75" customHeight="1" s="412">
      <c r="A827" s="300" t="n">
        <v>826</v>
      </c>
      <c r="B827" s="300" t="n">
        <v>172</v>
      </c>
      <c r="C827" s="300" t="n">
        <v>256</v>
      </c>
      <c r="D827" s="300" t="n">
        <v>3</v>
      </c>
      <c r="E827" s="301" t="n">
        <v>43521</v>
      </c>
      <c r="F827" s="302" t="n">
        <v>5274</v>
      </c>
      <c r="G827" s="300" t="n">
        <v>8550</v>
      </c>
      <c r="H827" s="302" t="n">
        <v>7853</v>
      </c>
      <c r="I827" s="300" t="n"/>
      <c r="J827" s="303">
        <f>+(((G827-F827)-(H827-F827))/(H827-F827))*100</f>
        <v/>
      </c>
      <c r="K827" s="304" t="n"/>
      <c r="L827" s="304" t="n"/>
      <c r="M827" s="304" t="n"/>
      <c r="N827" s="304" t="n"/>
    </row>
    <row r="828" ht="15.75" customHeight="1" s="412">
      <c r="A828" s="300" t="n">
        <v>827</v>
      </c>
      <c r="B828" s="300" t="n">
        <v>173</v>
      </c>
      <c r="C828" s="300" t="n">
        <v>257</v>
      </c>
      <c r="D828" s="300" t="n">
        <v>3</v>
      </c>
      <c r="E828" s="301" t="n">
        <v>43521</v>
      </c>
      <c r="F828" s="302" t="n">
        <v>5227</v>
      </c>
      <c r="G828" s="300" t="n">
        <v>7582</v>
      </c>
      <c r="H828" s="302" t="n">
        <v>7111</v>
      </c>
      <c r="I828" s="300" t="n">
        <v>5</v>
      </c>
      <c r="J828" s="303">
        <f>+(((G828-F828)-(H828-F828))/(H828-F828))*100</f>
        <v/>
      </c>
      <c r="K828" s="304" t="n"/>
      <c r="L828" s="304" t="n"/>
      <c r="M828" s="304" t="n"/>
      <c r="N828" s="304" t="n"/>
    </row>
    <row r="829" ht="15.75" customHeight="1" s="412">
      <c r="A829" s="300" t="n">
        <v>828</v>
      </c>
      <c r="B829" s="300" t="n">
        <v>174</v>
      </c>
      <c r="C829" s="300" t="n">
        <v>257</v>
      </c>
      <c r="D829" s="300" t="n">
        <v>3</v>
      </c>
      <c r="E829" s="301" t="n">
        <v>43521</v>
      </c>
      <c r="F829" s="302" t="n">
        <v>5182</v>
      </c>
      <c r="G829" s="300" t="n">
        <v>7318</v>
      </c>
      <c r="H829" s="302" t="n">
        <v>6887</v>
      </c>
      <c r="I829" s="300" t="n"/>
      <c r="J829" s="303">
        <f>+(((G829-F829)-(H829-F829))/(H829-F829))*100</f>
        <v/>
      </c>
      <c r="K829" s="304" t="n"/>
      <c r="L829" s="304" t="n"/>
      <c r="M829" s="304" t="n"/>
      <c r="N829" s="304" t="n"/>
    </row>
    <row r="830" ht="15.75" customHeight="1" s="412">
      <c r="A830" s="300" t="n">
        <v>829</v>
      </c>
      <c r="B830" s="300" t="n">
        <v>175</v>
      </c>
      <c r="C830" s="300" t="n">
        <v>260</v>
      </c>
      <c r="D830" s="300" t="n">
        <v>3</v>
      </c>
      <c r="E830" s="301" t="n">
        <v>43521</v>
      </c>
      <c r="F830" s="302" t="n">
        <v>5280</v>
      </c>
      <c r="G830" s="300" t="n">
        <v>7840</v>
      </c>
      <c r="H830" s="302" t="n">
        <v>7358</v>
      </c>
      <c r="I830" s="300" t="n">
        <v>8</v>
      </c>
      <c r="J830" s="303">
        <f>+(((G830-F830)-(H830-F830))/(H830-F830))*100</f>
        <v/>
      </c>
      <c r="K830" s="304" t="n"/>
      <c r="L830" s="304" t="n"/>
      <c r="M830" s="304" t="n"/>
      <c r="N830" s="304" t="n"/>
    </row>
    <row r="831" ht="15.75" customHeight="1" s="412">
      <c r="A831" s="300" t="n">
        <v>830</v>
      </c>
      <c r="B831" s="300" t="n">
        <v>176</v>
      </c>
      <c r="C831" s="300" t="n">
        <v>260</v>
      </c>
      <c r="D831" s="300" t="n">
        <v>3</v>
      </c>
      <c r="E831" s="301" t="n">
        <v>43521</v>
      </c>
      <c r="F831" s="302" t="n">
        <v>5193</v>
      </c>
      <c r="G831" s="300" t="n">
        <v>7838</v>
      </c>
      <c r="H831" s="302" t="n">
        <v>7359</v>
      </c>
      <c r="I831" s="300" t="n"/>
      <c r="J831" s="303">
        <f>+(((G831-F831)-(H831-F831))/(H831-F831))*100</f>
        <v/>
      </c>
      <c r="K831" s="304" t="n"/>
      <c r="L831" s="304" t="n"/>
      <c r="M831" s="304" t="n"/>
      <c r="N831" s="304" t="n"/>
    </row>
    <row r="832" ht="15.75" customHeight="1" s="412">
      <c r="A832" s="300" t="n">
        <v>831</v>
      </c>
      <c r="B832" s="300" t="n">
        <v>177</v>
      </c>
      <c r="C832" s="300" t="n">
        <v>263</v>
      </c>
      <c r="D832" s="300" t="n">
        <v>3</v>
      </c>
      <c r="E832" s="301" t="n">
        <v>43521</v>
      </c>
      <c r="F832" s="302" t="n">
        <v>5259</v>
      </c>
      <c r="G832" s="300" t="n">
        <v>8971</v>
      </c>
      <c r="H832" s="302" t="n">
        <v>7954</v>
      </c>
      <c r="I832" s="300" t="n">
        <v>8</v>
      </c>
      <c r="J832" s="303">
        <f>+(((G832-F832)-(H832-F832))/(H832-F832))*100</f>
        <v/>
      </c>
      <c r="K832" s="304" t="n"/>
      <c r="L832" s="304" t="n"/>
      <c r="M832" s="304" t="n"/>
      <c r="N832" s="304" t="n"/>
    </row>
    <row r="833" ht="15.75" customHeight="1" s="412">
      <c r="A833" s="300" t="n">
        <v>832</v>
      </c>
      <c r="B833" s="300" t="n">
        <v>178</v>
      </c>
      <c r="C833" s="300" t="n">
        <v>263</v>
      </c>
      <c r="D833" s="300" t="n">
        <v>3</v>
      </c>
      <c r="E833" s="301" t="n">
        <v>43521</v>
      </c>
      <c r="F833" s="302" t="n">
        <v>5226</v>
      </c>
      <c r="G833" s="300" t="n">
        <v>8805</v>
      </c>
      <c r="H833" s="302" t="n">
        <v>7809</v>
      </c>
      <c r="I833" s="300" t="n"/>
      <c r="J833" s="303">
        <f>+(((G833-F833)-(H833-F833))/(H833-F833))*100</f>
        <v/>
      </c>
      <c r="K833" s="304" t="n"/>
      <c r="L833" s="304" t="n"/>
      <c r="M833" s="304" t="n"/>
      <c r="N833" s="304" t="n"/>
    </row>
    <row r="834" ht="15.75" customHeight="1" s="412">
      <c r="A834" s="300" t="n">
        <v>833</v>
      </c>
      <c r="B834" s="300" t="n">
        <v>179</v>
      </c>
      <c r="C834" s="300" t="n">
        <v>264</v>
      </c>
      <c r="D834" s="300" t="n">
        <v>3</v>
      </c>
      <c r="E834" s="301" t="n">
        <v>43521</v>
      </c>
      <c r="F834" s="302" t="n">
        <v>5180</v>
      </c>
      <c r="G834" s="300" t="n">
        <v>9167</v>
      </c>
      <c r="H834" s="302" t="n">
        <v>8044</v>
      </c>
      <c r="I834" s="300" t="n">
        <v>6</v>
      </c>
      <c r="J834" s="303">
        <f>+(((G834-F834)-(H834-F834))/(H834-F834))*100</f>
        <v/>
      </c>
      <c r="K834" s="304" t="n"/>
      <c r="L834" s="304" t="n"/>
      <c r="M834" s="304" t="n"/>
      <c r="N834" s="304" t="n"/>
    </row>
    <row r="835" ht="15.75" customHeight="1" s="412">
      <c r="A835" s="300" t="n">
        <v>834</v>
      </c>
      <c r="B835" s="300" t="n">
        <v>180</v>
      </c>
      <c r="C835" s="300" t="n">
        <v>264</v>
      </c>
      <c r="D835" s="300" t="n">
        <v>3</v>
      </c>
      <c r="E835" s="301" t="n">
        <v>43521</v>
      </c>
      <c r="F835" s="302" t="n">
        <v>5282</v>
      </c>
      <c r="G835" s="300" t="n">
        <v>9037</v>
      </c>
      <c r="H835" s="302" t="n">
        <v>8001</v>
      </c>
      <c r="I835" s="300" t="n"/>
      <c r="J835" s="303">
        <f>+(((G835-F835)-(H835-F835))/(H835-F835))*100</f>
        <v/>
      </c>
      <c r="K835" s="304" t="n"/>
      <c r="L835" s="304" t="n"/>
      <c r="M835" s="304" t="n"/>
      <c r="N835" s="304" t="n"/>
    </row>
    <row r="836" ht="15.75" customHeight="1" s="412">
      <c r="A836" s="300" t="n">
        <v>835</v>
      </c>
      <c r="B836" s="300" t="n">
        <v>181</v>
      </c>
      <c r="C836" s="300" t="n">
        <v>265</v>
      </c>
      <c r="D836" s="300" t="n">
        <v>3</v>
      </c>
      <c r="E836" s="301" t="n">
        <v>43521</v>
      </c>
      <c r="F836" s="302" t="n">
        <v>5244</v>
      </c>
      <c r="G836" s="300" t="n">
        <v>6849</v>
      </c>
      <c r="H836" s="302" t="n">
        <v>6616</v>
      </c>
      <c r="I836" s="300" t="n">
        <v>5</v>
      </c>
      <c r="J836" s="303">
        <f>+(((G836-F836)-(H836-F836))/(H836-F836))*100</f>
        <v/>
      </c>
      <c r="K836" s="304" t="n"/>
      <c r="L836" s="304" t="n"/>
      <c r="M836" s="304" t="n"/>
      <c r="N836" s="304" t="n"/>
    </row>
    <row r="837" ht="15.75" customHeight="1" s="412">
      <c r="A837" s="300" t="n">
        <v>836</v>
      </c>
      <c r="B837" s="300" t="n">
        <v>182</v>
      </c>
      <c r="C837" s="300" t="n">
        <v>265</v>
      </c>
      <c r="D837" s="300" t="n">
        <v>3</v>
      </c>
      <c r="E837" s="301" t="n">
        <v>43521</v>
      </c>
      <c r="F837" s="302" t="n">
        <v>5301</v>
      </c>
      <c r="G837" s="300" t="n">
        <v>6805</v>
      </c>
      <c r="H837" s="302" t="n">
        <v>6590</v>
      </c>
      <c r="I837" s="300" t="n"/>
      <c r="J837" s="303">
        <f>+(((G837-F837)-(H837-F837))/(H837-F837))*100</f>
        <v/>
      </c>
      <c r="K837" s="304" t="n"/>
      <c r="L837" s="304" t="n"/>
      <c r="M837" s="304" t="n"/>
      <c r="N837" s="304" t="n"/>
    </row>
    <row r="838" ht="15.75" customHeight="1" s="412">
      <c r="A838" s="300" t="n">
        <v>837</v>
      </c>
      <c r="B838" s="300" t="n">
        <v>183</v>
      </c>
      <c r="C838" s="300" t="n">
        <v>266</v>
      </c>
      <c r="D838" s="300" t="n">
        <v>3</v>
      </c>
      <c r="E838" s="301" t="n">
        <v>43521</v>
      </c>
      <c r="F838" s="302" t="n">
        <v>5192</v>
      </c>
      <c r="G838" s="300" t="n">
        <v>9202</v>
      </c>
      <c r="H838" s="302" t="n">
        <v>7935</v>
      </c>
      <c r="I838" s="300" t="n">
        <v>9</v>
      </c>
      <c r="J838" s="303">
        <f>+(((G838-F838)-(H838-F838))/(H838-F838))*100</f>
        <v/>
      </c>
      <c r="K838" s="304" t="n"/>
      <c r="L838" s="304" t="n"/>
      <c r="M838" s="304" t="n"/>
      <c r="N838" s="304" t="n"/>
    </row>
    <row r="839" ht="15.75" customHeight="1" s="412">
      <c r="A839" s="300" t="n">
        <v>838</v>
      </c>
      <c r="B839" s="300" t="n">
        <v>184</v>
      </c>
      <c r="C839" s="300" t="n">
        <v>266</v>
      </c>
      <c r="D839" s="300" t="n">
        <v>3</v>
      </c>
      <c r="E839" s="301" t="n">
        <v>43521</v>
      </c>
      <c r="F839" s="302" t="n">
        <v>5243</v>
      </c>
      <c r="G839" s="300" t="n">
        <v>9138</v>
      </c>
      <c r="H839" s="302" t="n">
        <v>7908</v>
      </c>
      <c r="I839" s="300" t="n"/>
      <c r="J839" s="303">
        <f>+(((G839-F839)-(H839-F839))/(H839-F839))*100</f>
        <v/>
      </c>
      <c r="K839" s="304" t="n"/>
      <c r="L839" s="304" t="n"/>
      <c r="M839" s="304" t="n"/>
      <c r="N839" s="304" t="n"/>
    </row>
    <row r="840" ht="15.75" customHeight="1" s="412">
      <c r="A840" s="300" t="n">
        <v>839</v>
      </c>
      <c r="B840" s="300" t="n">
        <v>185</v>
      </c>
      <c r="C840" s="300" t="n">
        <v>302</v>
      </c>
      <c r="D840" s="300" t="n">
        <v>3</v>
      </c>
      <c r="E840" s="301" t="n">
        <v>43521</v>
      </c>
      <c r="F840" s="302" t="n">
        <v>5288</v>
      </c>
      <c r="G840" s="300" t="n">
        <v>8290</v>
      </c>
      <c r="H840" s="302" t="n">
        <v>7478</v>
      </c>
      <c r="I840" s="300" t="n">
        <v>9</v>
      </c>
      <c r="J840" s="303">
        <f>+(((G840-F840)-(H840-F840))/(H840-F840))*100</f>
        <v/>
      </c>
      <c r="K840" s="304" t="n"/>
      <c r="L840" s="304" t="n"/>
      <c r="M840" s="304" t="n"/>
      <c r="N840" s="304" t="n"/>
    </row>
    <row r="841" ht="15.75" customHeight="1" s="412">
      <c r="A841" s="300" t="n">
        <v>840</v>
      </c>
      <c r="B841" s="300" t="n">
        <v>186</v>
      </c>
      <c r="C841" s="300" t="n">
        <v>302</v>
      </c>
      <c r="D841" s="300" t="n">
        <v>3</v>
      </c>
      <c r="E841" s="301" t="n">
        <v>43521</v>
      </c>
      <c r="F841" s="302" t="n">
        <v>5251</v>
      </c>
      <c r="G841" s="300" t="n">
        <v>8408</v>
      </c>
      <c r="H841" s="302" t="n">
        <v>7580</v>
      </c>
      <c r="I841" s="300" t="n"/>
      <c r="J841" s="303">
        <f>+(((G841-F841)-(H841-F841))/(H841-F841))*100</f>
        <v/>
      </c>
      <c r="K841" s="304" t="n"/>
      <c r="L841" s="304" t="n"/>
      <c r="M841" s="304" t="n"/>
      <c r="N841" s="304" t="n"/>
    </row>
    <row r="842" ht="15.75" customHeight="1" s="412">
      <c r="A842" s="300" t="n">
        <v>841</v>
      </c>
      <c r="B842" s="300" t="n">
        <v>187</v>
      </c>
      <c r="C842" s="300" t="n">
        <v>303</v>
      </c>
      <c r="D842" s="300" t="n">
        <v>3</v>
      </c>
      <c r="E842" s="301" t="n">
        <v>43521</v>
      </c>
      <c r="F842" s="302" t="n">
        <v>5214</v>
      </c>
      <c r="G842" s="300" t="n">
        <v>7801</v>
      </c>
      <c r="H842" s="302" t="n">
        <v>7425</v>
      </c>
      <c r="I842" s="300" t="n">
        <v>10</v>
      </c>
      <c r="J842" s="303">
        <f>+(((G842-F842)-(H842-F842))/(H842-F842))*100</f>
        <v/>
      </c>
      <c r="K842" s="304" t="n"/>
      <c r="L842" s="304" t="n"/>
      <c r="M842" s="304" t="n"/>
      <c r="N842" s="304" t="n"/>
    </row>
    <row r="843" ht="15.75" customHeight="1" s="412">
      <c r="A843" s="300" t="n">
        <v>842</v>
      </c>
      <c r="B843" s="300" t="n">
        <v>188</v>
      </c>
      <c r="C843" s="300" t="n">
        <v>303</v>
      </c>
      <c r="D843" s="300" t="n">
        <v>3</v>
      </c>
      <c r="E843" s="301" t="n">
        <v>43521</v>
      </c>
      <c r="F843" s="302" t="n">
        <v>5267</v>
      </c>
      <c r="G843" s="300" t="n">
        <v>7723</v>
      </c>
      <c r="H843" s="302" t="n">
        <v>7366</v>
      </c>
      <c r="I843" s="300" t="n"/>
      <c r="J843" s="303">
        <f>+(((G843-F843)-(H843-F843))/(H843-F843))*100</f>
        <v/>
      </c>
      <c r="K843" s="304" t="n"/>
      <c r="L843" s="304" t="n"/>
      <c r="M843" s="304" t="n"/>
      <c r="N843" s="304" t="n"/>
    </row>
    <row r="844" ht="15.75" customHeight="1" s="412">
      <c r="A844" s="300" t="n">
        <v>843</v>
      </c>
      <c r="B844" s="300" t="n">
        <v>189</v>
      </c>
      <c r="C844" s="300" t="n">
        <v>305</v>
      </c>
      <c r="D844" s="300" t="n">
        <v>3</v>
      </c>
      <c r="E844" s="301" t="n">
        <v>43521</v>
      </c>
      <c r="F844" s="302" t="n">
        <v>5261</v>
      </c>
      <c r="G844" s="300" t="n">
        <v>8380</v>
      </c>
      <c r="H844" s="302" t="n">
        <v>7955</v>
      </c>
      <c r="I844" s="300" t="n">
        <v>9</v>
      </c>
      <c r="J844" s="303">
        <f>+(((G844-F844)-(H844-F844))/(H844-F844))*100</f>
        <v/>
      </c>
      <c r="K844" s="304" t="n"/>
      <c r="L844" s="304" t="n"/>
      <c r="M844" s="304" t="n"/>
      <c r="N844" s="304" t="n"/>
    </row>
    <row r="845" ht="15.75" customHeight="1" s="412">
      <c r="A845" s="300" t="n">
        <v>844</v>
      </c>
      <c r="B845" s="300" t="n">
        <v>190</v>
      </c>
      <c r="C845" s="300" t="n">
        <v>305</v>
      </c>
      <c r="D845" s="300" t="n">
        <v>3</v>
      </c>
      <c r="E845" s="301" t="n">
        <v>43521</v>
      </c>
      <c r="F845" s="302" t="n">
        <v>5238</v>
      </c>
      <c r="G845" s="300" t="n">
        <v>8342</v>
      </c>
      <c r="H845" s="302" t="n">
        <v>7912</v>
      </c>
      <c r="I845" s="300" t="n"/>
      <c r="J845" s="303">
        <f>+(((G845-F845)-(H845-F845))/(H845-F845))*100</f>
        <v/>
      </c>
      <c r="K845" s="304" t="n"/>
      <c r="L845" s="304" t="n"/>
      <c r="M845" s="304" t="n"/>
      <c r="N845" s="304" t="n"/>
    </row>
    <row r="846" ht="15.75" customHeight="1" s="412">
      <c r="A846" s="300" t="n">
        <v>845</v>
      </c>
      <c r="B846" s="300" t="n">
        <v>191</v>
      </c>
      <c r="C846" s="300" t="n">
        <v>306</v>
      </c>
      <c r="D846" s="300" t="n">
        <v>3</v>
      </c>
      <c r="E846" s="301" t="n">
        <v>43521</v>
      </c>
      <c r="F846" s="302" t="n">
        <v>5280</v>
      </c>
      <c r="G846" s="300" t="n">
        <v>8284</v>
      </c>
      <c r="H846" s="302" t="n">
        <v>7800</v>
      </c>
      <c r="I846" s="300" t="n">
        <v>9</v>
      </c>
      <c r="J846" s="303">
        <f>+(((G846-F846)-(H846-F846))/(H846-F846))*100</f>
        <v/>
      </c>
      <c r="K846" s="304" t="n"/>
      <c r="L846" s="304" t="n"/>
      <c r="M846" s="304" t="n"/>
      <c r="N846" s="304" t="n"/>
    </row>
    <row r="847" ht="15.75" customHeight="1" s="412">
      <c r="A847" s="300" t="n">
        <v>846</v>
      </c>
      <c r="B847" s="300" t="n">
        <v>192</v>
      </c>
      <c r="C847" s="300" t="n">
        <v>306</v>
      </c>
      <c r="D847" s="300" t="n">
        <v>3</v>
      </c>
      <c r="E847" s="301" t="n">
        <v>43521</v>
      </c>
      <c r="F847" s="302" t="n">
        <v>5241</v>
      </c>
      <c r="G847" s="300" t="n">
        <v>8164</v>
      </c>
      <c r="H847" s="302" t="n">
        <v>7685</v>
      </c>
      <c r="I847" s="300" t="n"/>
      <c r="J847" s="303">
        <f>+(((G847-F847)-(H847-F847))/(H847-F847))*100</f>
        <v/>
      </c>
      <c r="K847" s="304" t="n"/>
      <c r="L847" s="304" t="n"/>
      <c r="M847" s="304" t="n"/>
      <c r="N847" s="304" t="n"/>
    </row>
    <row r="848" ht="15.75" customHeight="1" s="412">
      <c r="A848" s="300" t="n">
        <v>847</v>
      </c>
      <c r="B848" s="300" t="n">
        <v>193</v>
      </c>
      <c r="C848" s="300" t="n">
        <v>307</v>
      </c>
      <c r="D848" s="300" t="n">
        <v>3</v>
      </c>
      <c r="E848" s="301" t="n">
        <v>43521</v>
      </c>
      <c r="F848" s="302" t="n">
        <v>5263</v>
      </c>
      <c r="G848" s="300" t="n">
        <v>7931</v>
      </c>
      <c r="H848" s="302" t="n">
        <v>7356</v>
      </c>
      <c r="I848" s="300" t="n">
        <v>10</v>
      </c>
      <c r="J848" s="303">
        <f>+(((G848-F848)-(H848-F848))/(H848-F848))*100</f>
        <v/>
      </c>
      <c r="K848" s="304" t="n"/>
      <c r="L848" s="304" t="n"/>
      <c r="M848" s="304" t="n"/>
      <c r="N848" s="304" t="n"/>
    </row>
    <row r="849" ht="15.75" customHeight="1" s="412">
      <c r="A849" s="300" t="n">
        <v>848</v>
      </c>
      <c r="B849" s="300" t="n">
        <v>194</v>
      </c>
      <c r="C849" s="300" t="n">
        <v>307</v>
      </c>
      <c r="D849" s="300" t="n">
        <v>3</v>
      </c>
      <c r="E849" s="301" t="n">
        <v>43521</v>
      </c>
      <c r="F849" s="302" t="n">
        <v>5207</v>
      </c>
      <c r="G849" s="300" t="n">
        <v>7985</v>
      </c>
      <c r="H849" s="302" t="n">
        <v>7396</v>
      </c>
      <c r="I849" s="300" t="n"/>
      <c r="J849" s="303">
        <f>+(((G849-F849)-(H849-F849))/(H849-F849))*100</f>
        <v/>
      </c>
      <c r="K849" s="304" t="n"/>
      <c r="L849" s="304" t="n"/>
      <c r="M849" s="304" t="n"/>
      <c r="N849" s="304" t="n"/>
    </row>
    <row r="850" ht="15.75" customHeight="1" s="412">
      <c r="A850" s="300" t="n">
        <v>849</v>
      </c>
      <c r="B850" s="300" t="n">
        <v>195</v>
      </c>
      <c r="C850" s="300" t="n">
        <v>309</v>
      </c>
      <c r="D850" s="300" t="n">
        <v>3</v>
      </c>
      <c r="E850" s="301" t="n">
        <v>43521</v>
      </c>
      <c r="F850" s="302" t="n">
        <v>5277</v>
      </c>
      <c r="G850" s="300" t="n">
        <v>8410</v>
      </c>
      <c r="H850" s="302" t="n">
        <v>7778</v>
      </c>
      <c r="I850" s="300" t="n">
        <v>9</v>
      </c>
      <c r="J850" s="303">
        <f>+(((G850-F850)-(H850-F850))/(H850-F850))*100</f>
        <v/>
      </c>
      <c r="K850" s="304" t="n"/>
      <c r="L850" s="304" t="n"/>
      <c r="M850" s="304" t="n"/>
      <c r="N850" s="304" t="n"/>
    </row>
    <row r="851" ht="15.75" customHeight="1" s="412">
      <c r="A851" s="300" t="n">
        <v>850</v>
      </c>
      <c r="B851" s="300" t="n">
        <v>196</v>
      </c>
      <c r="C851" s="300" t="n">
        <v>309</v>
      </c>
      <c r="D851" s="300" t="n">
        <v>3</v>
      </c>
      <c r="E851" s="301" t="n">
        <v>43521</v>
      </c>
      <c r="F851" s="302" t="n">
        <v>5243</v>
      </c>
      <c r="G851" s="300" t="n">
        <v>8114</v>
      </c>
      <c r="H851" s="302" t="n">
        <v>7553</v>
      </c>
      <c r="I851" s="300" t="n"/>
      <c r="J851" s="303">
        <f>+(((G851-F851)-(H851-F851))/(H851-F851))*100</f>
        <v/>
      </c>
      <c r="K851" s="304" t="n"/>
      <c r="L851" s="304" t="n"/>
      <c r="M851" s="304" t="n"/>
      <c r="N851" s="304" t="n"/>
    </row>
    <row r="852" ht="15.75" customHeight="1" s="412">
      <c r="A852" s="300" t="n">
        <v>851</v>
      </c>
      <c r="B852" s="300" t="n">
        <v>197</v>
      </c>
      <c r="C852" s="300" t="n">
        <v>310</v>
      </c>
      <c r="D852" s="300" t="n">
        <v>3</v>
      </c>
      <c r="E852" s="301" t="n">
        <v>43521</v>
      </c>
      <c r="F852" s="302" t="n">
        <v>5252</v>
      </c>
      <c r="G852" s="300" t="n">
        <v>7318</v>
      </c>
      <c r="H852" s="302" t="n">
        <v>7031</v>
      </c>
      <c r="I852" s="300" t="n">
        <v>11</v>
      </c>
      <c r="J852" s="303">
        <f>+(((G852-F852)-(H852-F852))/(H852-F852))*100</f>
        <v/>
      </c>
      <c r="K852" s="304" t="n"/>
      <c r="L852" s="304" t="n"/>
      <c r="M852" s="304" t="n"/>
      <c r="N852" s="304" t="n"/>
    </row>
    <row r="853" ht="15.75" customHeight="1" s="412">
      <c r="A853" s="300" t="n">
        <v>852</v>
      </c>
      <c r="B853" s="300" t="n">
        <v>198</v>
      </c>
      <c r="C853" s="300" t="n">
        <v>310</v>
      </c>
      <c r="D853" s="300" t="n">
        <v>3</v>
      </c>
      <c r="E853" s="301" t="n">
        <v>43521</v>
      </c>
      <c r="F853" s="302" t="n">
        <v>5320</v>
      </c>
      <c r="G853" s="300" t="n">
        <v>7309</v>
      </c>
      <c r="H853" s="302" t="n">
        <v>7034</v>
      </c>
      <c r="I853" s="300" t="n"/>
      <c r="J853" s="303">
        <f>+(((G853-F853)-(H853-F853))/(H853-F853))*100</f>
        <v/>
      </c>
      <c r="K853" s="304" t="n"/>
      <c r="L853" s="304" t="n"/>
      <c r="M853" s="304" t="n"/>
      <c r="N853" s="304" t="n"/>
    </row>
    <row r="854" ht="15.75" customHeight="1" s="412">
      <c r="A854" s="300" t="n">
        <v>853</v>
      </c>
      <c r="B854" s="300" t="n">
        <v>199</v>
      </c>
      <c r="C854" s="300" t="n">
        <v>311</v>
      </c>
      <c r="D854" s="300" t="n">
        <v>3</v>
      </c>
      <c r="E854" s="301" t="n">
        <v>43521</v>
      </c>
      <c r="F854" s="302" t="n">
        <v>5262</v>
      </c>
      <c r="G854" s="300" t="n">
        <v>8462</v>
      </c>
      <c r="H854" s="302" t="n">
        <v>7712</v>
      </c>
      <c r="I854" s="300" t="n">
        <v>10</v>
      </c>
      <c r="J854" s="303">
        <f>+(((G854-F854)-(H854-F854))/(H854-F854))*100</f>
        <v/>
      </c>
      <c r="K854" s="304" t="n"/>
      <c r="L854" s="304" t="n"/>
      <c r="M854" s="304" t="n"/>
      <c r="N854" s="304" t="n"/>
    </row>
    <row r="855" ht="15.75" customHeight="1" s="412">
      <c r="A855" s="300" t="n">
        <v>854</v>
      </c>
      <c r="B855" s="300" t="n">
        <v>200</v>
      </c>
      <c r="C855" s="300" t="n">
        <v>311</v>
      </c>
      <c r="D855" s="300" t="n">
        <v>3</v>
      </c>
      <c r="E855" s="301" t="n">
        <v>43521</v>
      </c>
      <c r="F855" s="302" t="n">
        <v>5181</v>
      </c>
      <c r="G855" s="300" t="n">
        <v>8530</v>
      </c>
      <c r="H855" s="302" t="n">
        <v>7757</v>
      </c>
      <c r="I855" s="300" t="n"/>
      <c r="J855" s="303">
        <f>+(((G855-F855)-(H855-F855))/(H855-F855))*100</f>
        <v/>
      </c>
      <c r="K855" s="304" t="n"/>
      <c r="L855" s="304" t="n"/>
      <c r="M855" s="304" t="n"/>
      <c r="N855" s="304" t="n"/>
    </row>
    <row r="856" ht="15.75" customHeight="1" s="412">
      <c r="A856" s="300" t="n">
        <v>855</v>
      </c>
      <c r="B856" s="300" t="n">
        <v>201</v>
      </c>
      <c r="C856" s="300" t="n">
        <v>312</v>
      </c>
      <c r="D856" s="300" t="n">
        <v>3</v>
      </c>
      <c r="E856" s="301" t="n">
        <v>43521</v>
      </c>
      <c r="F856" s="302" t="n">
        <v>5254</v>
      </c>
      <c r="G856" s="300" t="n">
        <v>8447</v>
      </c>
      <c r="H856" s="302" t="n">
        <v>7561</v>
      </c>
      <c r="I856" s="300" t="n">
        <v>9</v>
      </c>
      <c r="J856" s="303">
        <f>+(((G856-F856)-(H856-F856))/(H856-F856))*100</f>
        <v/>
      </c>
      <c r="K856" s="304" t="n"/>
      <c r="L856" s="304" t="n"/>
      <c r="M856" s="304" t="n"/>
      <c r="N856" s="304" t="n"/>
    </row>
    <row r="857" ht="15.75" customHeight="1" s="412">
      <c r="A857" s="300" t="n">
        <v>856</v>
      </c>
      <c r="B857" s="300" t="n">
        <v>202</v>
      </c>
      <c r="C857" s="300" t="n">
        <v>312</v>
      </c>
      <c r="D857" s="300" t="n">
        <v>3</v>
      </c>
      <c r="E857" s="301" t="n">
        <v>43521</v>
      </c>
      <c r="F857" s="302" t="n">
        <v>5275</v>
      </c>
      <c r="G857" s="300" t="n">
        <v>8400</v>
      </c>
      <c r="H857" s="302" t="n">
        <v>7519</v>
      </c>
      <c r="I857" s="300" t="n"/>
      <c r="J857" s="303">
        <f>+(((G857-F857)-(H857-F857))/(H857-F857))*100</f>
        <v/>
      </c>
      <c r="K857" s="304" t="n"/>
      <c r="L857" s="304" t="n"/>
      <c r="M857" s="304" t="n"/>
      <c r="N857" s="304" t="n"/>
    </row>
    <row r="858" ht="15.75" customHeight="1" s="412">
      <c r="A858" s="300" t="n">
        <v>857</v>
      </c>
      <c r="B858" s="300" t="n">
        <v>203</v>
      </c>
      <c r="C858" s="300" t="n">
        <v>314</v>
      </c>
      <c r="D858" s="300" t="n">
        <v>3</v>
      </c>
      <c r="E858" s="301" t="n">
        <v>43521</v>
      </c>
      <c r="F858" s="302" t="n">
        <v>5215</v>
      </c>
      <c r="G858" s="300" t="n">
        <v>9170</v>
      </c>
      <c r="H858" s="302" t="n">
        <v>8155</v>
      </c>
      <c r="I858" s="300" t="n">
        <v>9</v>
      </c>
      <c r="J858" s="303">
        <f>+(((G858-F858)-(H858-F858))/(H858-F858))*100</f>
        <v/>
      </c>
      <c r="K858" s="304" t="n"/>
      <c r="L858" s="304" t="n"/>
      <c r="M858" s="304" t="n"/>
      <c r="N858" s="304" t="n"/>
    </row>
    <row r="859" ht="15.75" customHeight="1" s="412">
      <c r="A859" s="300" t="n">
        <v>858</v>
      </c>
      <c r="B859" s="300" t="n">
        <v>204</v>
      </c>
      <c r="C859" s="300" t="n">
        <v>314</v>
      </c>
      <c r="D859" s="300" t="n">
        <v>3</v>
      </c>
      <c r="E859" s="301" t="n">
        <v>43521</v>
      </c>
      <c r="F859" s="302" t="n">
        <v>5239</v>
      </c>
      <c r="G859" s="300" t="n">
        <v>9159</v>
      </c>
      <c r="H859" s="302" t="n">
        <v>8139</v>
      </c>
      <c r="I859" s="300" t="n"/>
      <c r="J859" s="303">
        <f>+(((G859-F859)-(H859-F859))/(H859-F859))*100</f>
        <v/>
      </c>
      <c r="K859" s="304" t="n"/>
      <c r="L859" s="304" t="n"/>
      <c r="M859" s="304" t="n"/>
      <c r="N859" s="304" t="n"/>
    </row>
    <row r="860" ht="15.75" customHeight="1" s="412">
      <c r="A860" s="300" t="n">
        <v>859</v>
      </c>
      <c r="B860" s="300" t="n">
        <v>205</v>
      </c>
      <c r="C860" s="300" t="n">
        <v>315</v>
      </c>
      <c r="D860" s="300" t="n">
        <v>3</v>
      </c>
      <c r="E860" s="301" t="n">
        <v>43521</v>
      </c>
      <c r="F860" s="302" t="n">
        <v>5204</v>
      </c>
      <c r="G860" s="300" t="n">
        <v>8798</v>
      </c>
      <c r="H860" s="302" t="n">
        <v>8037</v>
      </c>
      <c r="I860" s="300" t="n">
        <v>9</v>
      </c>
      <c r="J860" s="303">
        <f>+(((G860-F860)-(H860-F860))/(H860-F860))*100</f>
        <v/>
      </c>
      <c r="K860" s="304" t="n"/>
      <c r="L860" s="304" t="n"/>
      <c r="M860" s="304" t="n"/>
      <c r="N860" s="304" t="n"/>
    </row>
    <row r="861" ht="15.75" customHeight="1" s="412">
      <c r="A861" s="300" t="n">
        <v>860</v>
      </c>
      <c r="B861" s="300" t="n">
        <v>206</v>
      </c>
      <c r="C861" s="300" t="n">
        <v>315</v>
      </c>
      <c r="D861" s="300" t="n">
        <v>3</v>
      </c>
      <c r="E861" s="301" t="n">
        <v>43521</v>
      </c>
      <c r="F861" s="302" t="n">
        <v>5233</v>
      </c>
      <c r="G861" s="300" t="n">
        <v>8685</v>
      </c>
      <c r="H861" s="302" t="n">
        <v>7934</v>
      </c>
      <c r="I861" s="300" t="n"/>
      <c r="J861" s="303">
        <f>+(((G861-F861)-(H861-F861))/(H861-F861))*100</f>
        <v/>
      </c>
      <c r="K861" s="304" t="n"/>
      <c r="L861" s="304" t="n"/>
      <c r="M861" s="304" t="n"/>
      <c r="N861" s="304" t="n"/>
    </row>
    <row r="862" ht="15.75" customHeight="1" s="412">
      <c r="A862" s="300" t="n">
        <v>861</v>
      </c>
      <c r="B862" s="300" t="n">
        <v>207</v>
      </c>
      <c r="C862" s="300" t="n">
        <v>316</v>
      </c>
      <c r="D862" s="300" t="n">
        <v>3</v>
      </c>
      <c r="E862" s="301" t="n">
        <v>43521</v>
      </c>
      <c r="F862" s="302" t="n">
        <v>5236</v>
      </c>
      <c r="G862" s="300" t="n">
        <v>8202</v>
      </c>
      <c r="H862" s="302" t="n">
        <v>7531</v>
      </c>
      <c r="I862" s="300" t="n">
        <v>8</v>
      </c>
      <c r="J862" s="303">
        <f>+(((G862-F862)-(H862-F862))/(H862-F862))*100</f>
        <v/>
      </c>
      <c r="K862" s="304" t="n"/>
      <c r="L862" s="304" t="n"/>
      <c r="M862" s="304" t="n"/>
      <c r="N862" s="304" t="n"/>
    </row>
    <row r="863" ht="15.75" customHeight="1" s="412">
      <c r="A863" s="300" t="n">
        <v>862</v>
      </c>
      <c r="B863" s="300" t="n">
        <v>208</v>
      </c>
      <c r="C863" s="300" t="n">
        <v>316</v>
      </c>
      <c r="D863" s="300" t="n">
        <v>3</v>
      </c>
      <c r="E863" s="301" t="n">
        <v>43521</v>
      </c>
      <c r="F863" s="302" t="n">
        <v>5202</v>
      </c>
      <c r="G863" s="300" t="n">
        <v>8271</v>
      </c>
      <c r="H863" s="302" t="n">
        <v>7565</v>
      </c>
      <c r="I863" s="300" t="n"/>
      <c r="J863" s="303">
        <f>+(((G863-F863)-(H863-F863))/(H863-F863))*100</f>
        <v/>
      </c>
      <c r="K863" s="304" t="n"/>
      <c r="L863" s="304" t="n"/>
      <c r="M863" s="304" t="n"/>
      <c r="N863" s="304" t="n"/>
    </row>
    <row r="864" ht="15.75" customHeight="1" s="412">
      <c r="A864" s="300" t="n">
        <v>863</v>
      </c>
      <c r="B864" s="300" t="n">
        <v>209</v>
      </c>
      <c r="C864" s="300" t="n">
        <v>320</v>
      </c>
      <c r="D864" s="300" t="n">
        <v>3</v>
      </c>
      <c r="E864" s="301" t="n">
        <v>43521</v>
      </c>
      <c r="F864" s="302" t="n">
        <v>5228</v>
      </c>
      <c r="G864" s="300" t="n">
        <v>7411</v>
      </c>
      <c r="H864" s="302" t="n">
        <v>6961</v>
      </c>
      <c r="I864" s="300" t="n">
        <v>10</v>
      </c>
      <c r="J864" s="303">
        <f>+(((G864-F864)-(H864-F864))/(H864-F864))*100</f>
        <v/>
      </c>
      <c r="K864" s="304" t="n"/>
      <c r="L864" s="304" t="n"/>
      <c r="M864" s="304" t="n"/>
      <c r="N864" s="304" t="n"/>
    </row>
    <row r="865" ht="15.75" customHeight="1" s="412">
      <c r="A865" s="300" t="n">
        <v>864</v>
      </c>
      <c r="B865" s="300" t="n">
        <v>210</v>
      </c>
      <c r="C865" s="300" t="n">
        <v>320</v>
      </c>
      <c r="D865" s="300" t="n">
        <v>3</v>
      </c>
      <c r="E865" s="301" t="n">
        <v>43521</v>
      </c>
      <c r="F865" s="302" t="n">
        <v>5223</v>
      </c>
      <c r="G865" s="300" t="n">
        <v>7302</v>
      </c>
      <c r="H865" s="302" t="n">
        <v>6857</v>
      </c>
      <c r="I865" s="300" t="n"/>
      <c r="J865" s="303">
        <f>+(((G865-F865)-(H865-F865))/(H865-F865))*100</f>
        <v/>
      </c>
      <c r="K865" s="304" t="n"/>
      <c r="L865" s="304" t="n"/>
      <c r="M865" s="304" t="n"/>
      <c r="N865" s="304" t="n"/>
    </row>
    <row r="866" ht="15.75" customHeight="1" s="412">
      <c r="A866" s="300" t="n">
        <v>865</v>
      </c>
      <c r="B866" s="300" t="n">
        <v>211</v>
      </c>
      <c r="C866" s="300" t="n">
        <v>323</v>
      </c>
      <c r="D866" s="300" t="n">
        <v>3</v>
      </c>
      <c r="E866" s="301" t="n">
        <v>43521</v>
      </c>
      <c r="F866" s="302" t="n">
        <v>5194</v>
      </c>
      <c r="G866" s="300" t="n">
        <v>8105</v>
      </c>
      <c r="H866" s="302" t="n">
        <v>7562</v>
      </c>
      <c r="I866" s="300" t="n">
        <v>9</v>
      </c>
      <c r="J866" s="303">
        <f>+(((G866-F866)-(H866-F866))/(H866-F866))*100</f>
        <v/>
      </c>
      <c r="K866" s="304" t="n"/>
      <c r="L866" s="304" t="n"/>
      <c r="M866" s="304" t="n"/>
      <c r="N866" s="304" t="n"/>
    </row>
    <row r="867" ht="15.75" customHeight="1" s="412">
      <c r="A867" s="300" t="n">
        <v>866</v>
      </c>
      <c r="B867" s="300" t="n">
        <v>212</v>
      </c>
      <c r="C867" s="300" t="n">
        <v>323</v>
      </c>
      <c r="D867" s="300" t="n">
        <v>3</v>
      </c>
      <c r="E867" s="301" t="n">
        <v>43521</v>
      </c>
      <c r="F867" s="302" t="n">
        <v>5225</v>
      </c>
      <c r="G867" s="300" t="n">
        <v>7985</v>
      </c>
      <c r="H867" s="302" t="n">
        <v>7482</v>
      </c>
      <c r="I867" s="300" t="n"/>
      <c r="J867" s="303">
        <f>+(((G867-F867)-(H867-F867))/(H867-F867))*100</f>
        <v/>
      </c>
      <c r="K867" s="304" t="n"/>
      <c r="L867" s="304" t="n"/>
      <c r="M867" s="304" t="n"/>
      <c r="N867" s="304" t="n"/>
    </row>
    <row r="868" ht="15.75" customHeight="1" s="412">
      <c r="A868" s="300" t="n">
        <v>867</v>
      </c>
      <c r="B868" s="300" t="n">
        <v>213</v>
      </c>
      <c r="C868" s="300" t="n">
        <v>327</v>
      </c>
      <c r="D868" s="300" t="n">
        <v>3</v>
      </c>
      <c r="E868" s="301" t="n">
        <v>43521</v>
      </c>
      <c r="F868" s="302" t="n">
        <v>5207</v>
      </c>
      <c r="G868" s="300" t="n">
        <v>8456</v>
      </c>
      <c r="H868" s="302" t="n">
        <v>7717</v>
      </c>
      <c r="I868" s="300" t="n">
        <v>9</v>
      </c>
      <c r="J868" s="303">
        <f>+(((G868-F868)-(H868-F868))/(H868-F868))*100</f>
        <v/>
      </c>
      <c r="K868" s="304" t="n"/>
      <c r="L868" s="304" t="n"/>
      <c r="M868" s="304" t="n"/>
      <c r="N868" s="304" t="n"/>
    </row>
    <row r="869" ht="15.75" customHeight="1" s="412">
      <c r="A869" s="300" t="n">
        <v>868</v>
      </c>
      <c r="B869" s="300" t="n">
        <v>214</v>
      </c>
      <c r="C869" s="300" t="n">
        <v>327</v>
      </c>
      <c r="D869" s="300" t="n">
        <v>3</v>
      </c>
      <c r="E869" s="301" t="n">
        <v>43521</v>
      </c>
      <c r="F869" s="302" t="n">
        <v>5237</v>
      </c>
      <c r="G869" s="300" t="n">
        <v>8751</v>
      </c>
      <c r="H869" s="302" t="n">
        <v>7904</v>
      </c>
      <c r="I869" s="300" t="n"/>
      <c r="J869" s="303">
        <f>+(((G869-F869)-(H869-F869))/(H869-F869))*100</f>
        <v/>
      </c>
      <c r="K869" s="304" t="n"/>
      <c r="L869" s="304" t="n"/>
      <c r="M869" s="304" t="n"/>
      <c r="N869" s="304" t="n"/>
    </row>
    <row r="870" ht="15.75" customHeight="1" s="412">
      <c r="A870" s="300" t="n">
        <v>869</v>
      </c>
      <c r="B870" s="300" t="n">
        <v>215</v>
      </c>
      <c r="C870" s="300" t="n">
        <v>328</v>
      </c>
      <c r="D870" s="300" t="n">
        <v>3</v>
      </c>
      <c r="E870" s="301" t="n">
        <v>43521</v>
      </c>
      <c r="F870" s="302" t="n">
        <v>5148</v>
      </c>
      <c r="G870" s="300" t="n">
        <v>7387</v>
      </c>
      <c r="H870" s="302" t="n">
        <v>7028</v>
      </c>
      <c r="I870" s="300" t="n">
        <v>8</v>
      </c>
      <c r="J870" s="303">
        <f>+(((G870-F870)-(H870-F870))/(H870-F870))*100</f>
        <v/>
      </c>
      <c r="K870" s="304" t="n"/>
      <c r="L870" s="304" t="n"/>
      <c r="M870" s="304" t="n"/>
      <c r="N870" s="304" t="n"/>
    </row>
    <row r="871" ht="15.75" customHeight="1" s="412">
      <c r="A871" s="300" t="n">
        <v>870</v>
      </c>
      <c r="B871" s="300" t="n">
        <v>216</v>
      </c>
      <c r="C871" s="300" t="n">
        <v>328</v>
      </c>
      <c r="D871" s="300" t="n">
        <v>3</v>
      </c>
      <c r="E871" s="301" t="n">
        <v>43521</v>
      </c>
      <c r="F871" s="302" t="n">
        <v>5240</v>
      </c>
      <c r="G871" s="300" t="n">
        <v>7310</v>
      </c>
      <c r="H871" s="302" t="n">
        <v>7005</v>
      </c>
      <c r="I871" s="300" t="n"/>
      <c r="J871" s="303">
        <f>+(((G871-F871)-(H871-F871))/(H871-F871))*100</f>
        <v/>
      </c>
      <c r="K871" s="304" t="n"/>
      <c r="L871" s="304" t="n"/>
      <c r="M871" s="304" t="n"/>
      <c r="N871" s="304" t="n"/>
    </row>
    <row r="872" ht="15.75" customHeight="1" s="412">
      <c r="A872" s="300" t="n">
        <v>871</v>
      </c>
      <c r="B872" s="300" t="n">
        <v>217</v>
      </c>
      <c r="C872" s="300" t="n">
        <v>329</v>
      </c>
      <c r="D872" s="300" t="n">
        <v>3</v>
      </c>
      <c r="E872" s="301" t="n">
        <v>43521</v>
      </c>
      <c r="F872" s="302" t="n">
        <v>5263</v>
      </c>
      <c r="G872" s="300" t="n">
        <v>8277</v>
      </c>
      <c r="H872" s="302" t="n">
        <v>7456</v>
      </c>
      <c r="I872" s="300" t="n">
        <v>8</v>
      </c>
      <c r="J872" s="303">
        <f>+(((G872-F872)-(H872-F872))/(H872-F872))*100</f>
        <v/>
      </c>
      <c r="K872" s="304" t="n"/>
      <c r="L872" s="304" t="n"/>
      <c r="M872" s="304" t="n"/>
      <c r="N872" s="304" t="n"/>
    </row>
    <row r="873" ht="15.75" customHeight="1" s="412">
      <c r="A873" s="300" t="n">
        <v>872</v>
      </c>
      <c r="B873" s="300" t="n">
        <v>218</v>
      </c>
      <c r="C873" s="300" t="n">
        <v>329</v>
      </c>
      <c r="D873" s="300" t="n">
        <v>3</v>
      </c>
      <c r="E873" s="301" t="n">
        <v>43521</v>
      </c>
      <c r="F873" s="302" t="n">
        <v>5280</v>
      </c>
      <c r="G873" s="300" t="n">
        <v>8050</v>
      </c>
      <c r="H873" s="302" t="n">
        <v>7310</v>
      </c>
      <c r="I873" s="300" t="n"/>
      <c r="J873" s="303">
        <f>+(((G873-F873)-(H873-F873))/(H873-F873))*100</f>
        <v/>
      </c>
      <c r="K873" s="304" t="n"/>
      <c r="L873" s="304" t="n"/>
      <c r="M873" s="304" t="n"/>
      <c r="N873" s="304" t="n"/>
    </row>
    <row r="874" ht="15.75" customHeight="1" s="412">
      <c r="A874" s="300" t="n">
        <v>873</v>
      </c>
      <c r="B874" s="300" t="n">
        <v>219</v>
      </c>
      <c r="C874" s="300" t="n">
        <v>331</v>
      </c>
      <c r="D874" s="300" t="n">
        <v>3</v>
      </c>
      <c r="E874" s="301" t="n">
        <v>43521</v>
      </c>
      <c r="F874" s="302" t="n">
        <v>5215</v>
      </c>
      <c r="G874" s="300" t="n">
        <v>8422</v>
      </c>
      <c r="H874" s="302" t="n">
        <v>7581</v>
      </c>
      <c r="I874" s="300" t="n">
        <v>9</v>
      </c>
      <c r="J874" s="303">
        <f>+(((G874-F874)-(H874-F874))/(H874-F874))*100</f>
        <v/>
      </c>
      <c r="K874" s="304" t="n"/>
      <c r="L874" s="304" t="n"/>
      <c r="M874" s="304" t="n"/>
      <c r="N874" s="304" t="n"/>
    </row>
    <row r="875" ht="15.75" customHeight="1" s="412">
      <c r="A875" s="300" t="n">
        <v>874</v>
      </c>
      <c r="B875" s="300" t="n">
        <v>220</v>
      </c>
      <c r="C875" s="300" t="n">
        <v>331</v>
      </c>
      <c r="D875" s="300" t="n">
        <v>3</v>
      </c>
      <c r="E875" s="301" t="n">
        <v>43521</v>
      </c>
      <c r="F875" s="302" t="n">
        <v>5178</v>
      </c>
      <c r="G875" s="300" t="n">
        <v>8174</v>
      </c>
      <c r="H875" s="302" t="n">
        <v>7376</v>
      </c>
      <c r="I875" s="300" t="n"/>
      <c r="J875" s="303">
        <f>+(((G875-F875)-(H875-F875))/(H875-F875))*100</f>
        <v/>
      </c>
      <c r="K875" s="304" t="n"/>
      <c r="L875" s="304" t="n"/>
      <c r="M875" s="304" t="n"/>
      <c r="N875" s="304" t="n"/>
    </row>
    <row r="876" ht="15.75" customHeight="1" s="412">
      <c r="A876" s="300" t="n">
        <v>875</v>
      </c>
      <c r="B876" s="300" t="n">
        <v>221</v>
      </c>
      <c r="C876" s="300" t="n">
        <v>333</v>
      </c>
      <c r="D876" s="300" t="n">
        <v>3</v>
      </c>
      <c r="E876" s="301" t="n">
        <v>43521</v>
      </c>
      <c r="F876" s="302" t="n">
        <v>5187</v>
      </c>
      <c r="G876" s="300" t="n">
        <v>8616</v>
      </c>
      <c r="H876" s="302" t="n">
        <v>7410</v>
      </c>
      <c r="I876" s="300" t="n">
        <v>9</v>
      </c>
      <c r="J876" s="303">
        <f>+(((G876-F876)-(H876-F876))/(H876-F876))*100</f>
        <v/>
      </c>
      <c r="K876" s="304" t="n"/>
      <c r="L876" s="304" t="n"/>
      <c r="M876" s="304" t="n"/>
      <c r="N876" s="304" t="n"/>
    </row>
    <row r="877" ht="15.75" customHeight="1" s="412">
      <c r="A877" s="300" t="n">
        <v>876</v>
      </c>
      <c r="B877" s="300" t="n">
        <v>222</v>
      </c>
      <c r="C877" s="300" t="n">
        <v>333</v>
      </c>
      <c r="D877" s="300" t="n">
        <v>3</v>
      </c>
      <c r="E877" s="301" t="n">
        <v>43521</v>
      </c>
      <c r="F877" s="302" t="n">
        <v>5216</v>
      </c>
      <c r="G877" s="300" t="n">
        <v>8674</v>
      </c>
      <c r="H877" s="302" t="n">
        <v>7495</v>
      </c>
      <c r="I877" s="300" t="n"/>
      <c r="J877" s="303">
        <f>+(((G877-F877)-(H877-F877))/(H877-F877))*100</f>
        <v/>
      </c>
      <c r="K877" s="304" t="n"/>
      <c r="L877" s="304" t="n"/>
      <c r="M877" s="304" t="n"/>
      <c r="N877" s="304" t="n"/>
    </row>
    <row r="878" ht="15.75" customHeight="1" s="412">
      <c r="A878" s="300" t="n">
        <v>877</v>
      </c>
      <c r="B878" s="300" t="n">
        <v>223</v>
      </c>
      <c r="C878" s="300" t="n">
        <v>335</v>
      </c>
      <c r="D878" s="300" t="n">
        <v>3</v>
      </c>
      <c r="E878" s="301" t="n">
        <v>43521</v>
      </c>
      <c r="F878" s="302" t="n">
        <v>5225</v>
      </c>
      <c r="G878" s="300" t="n">
        <v>9059</v>
      </c>
      <c r="H878" s="302" t="n">
        <v>8031</v>
      </c>
      <c r="I878" s="300" t="n">
        <v>9</v>
      </c>
      <c r="J878" s="303">
        <f>+(((G878-F878)-(H878-F878))/(H878-F878))*100</f>
        <v/>
      </c>
      <c r="K878" s="304" t="n"/>
      <c r="L878" s="304" t="n"/>
      <c r="M878" s="304" t="n"/>
      <c r="N878" s="304" t="n"/>
    </row>
    <row r="879" ht="15.75" customHeight="1" s="412">
      <c r="A879" s="300" t="n">
        <v>878</v>
      </c>
      <c r="B879" s="300" t="n">
        <v>224</v>
      </c>
      <c r="C879" s="300" t="n">
        <v>335</v>
      </c>
      <c r="D879" s="300" t="n">
        <v>3</v>
      </c>
      <c r="E879" s="301" t="n">
        <v>43521</v>
      </c>
      <c r="F879" s="302" t="n">
        <v>5231</v>
      </c>
      <c r="G879" s="300" t="n">
        <v>9233</v>
      </c>
      <c r="H879" s="302" t="n">
        <v>8114</v>
      </c>
      <c r="I879" s="300" t="n"/>
      <c r="J879" s="303">
        <f>+(((G879-F879)-(H879-F879))/(H879-F879))*100</f>
        <v/>
      </c>
      <c r="K879" s="304" t="n"/>
      <c r="L879" s="304" t="n"/>
      <c r="M879" s="304" t="n"/>
      <c r="N879" s="304" t="n"/>
    </row>
    <row r="880" ht="15.75" customHeight="1" s="412">
      <c r="A880" s="300" t="n">
        <v>879</v>
      </c>
      <c r="B880" s="300" t="n">
        <v>225</v>
      </c>
      <c r="C880" s="300" t="n">
        <v>336</v>
      </c>
      <c r="D880" s="300" t="n">
        <v>3</v>
      </c>
      <c r="E880" s="301" t="n">
        <v>43521</v>
      </c>
      <c r="F880" s="302" t="n">
        <v>5260</v>
      </c>
      <c r="G880" s="300" t="n">
        <v>8584</v>
      </c>
      <c r="H880" s="302" t="n">
        <v>7908</v>
      </c>
      <c r="I880" s="300" t="n">
        <v>9</v>
      </c>
      <c r="J880" s="303">
        <f>+(((G880-F880)-(H880-F880))/(H880-F880))*100</f>
        <v/>
      </c>
      <c r="K880" s="304" t="n"/>
      <c r="L880" s="304" t="n"/>
      <c r="M880" s="304" t="n"/>
      <c r="N880" s="304" t="n"/>
    </row>
    <row r="881" ht="15.75" customHeight="1" s="412">
      <c r="A881" s="300" t="n">
        <v>880</v>
      </c>
      <c r="B881" s="300" t="n">
        <v>226</v>
      </c>
      <c r="C881" s="300" t="n">
        <v>336</v>
      </c>
      <c r="D881" s="300" t="n">
        <v>3</v>
      </c>
      <c r="E881" s="301" t="n">
        <v>43521</v>
      </c>
      <c r="F881" s="302" t="n">
        <v>5197</v>
      </c>
      <c r="G881" s="300" t="n">
        <v>8497</v>
      </c>
      <c r="H881" s="302" t="n">
        <v>7816</v>
      </c>
      <c r="I881" s="300" t="n"/>
      <c r="J881" s="303">
        <f>+(((G881-F881)-(H881-F881))/(H881-F881))*100</f>
        <v/>
      </c>
      <c r="K881" s="304" t="n"/>
      <c r="L881" s="304" t="n"/>
      <c r="M881" s="304" t="n"/>
      <c r="N881" s="304" t="n"/>
    </row>
    <row r="882" ht="15.75" customHeight="1" s="412">
      <c r="A882" s="300" t="n">
        <v>881</v>
      </c>
      <c r="B882" s="300" t="n">
        <v>227</v>
      </c>
      <c r="C882" s="300" t="n">
        <v>339</v>
      </c>
      <c r="D882" s="300" t="n">
        <v>3</v>
      </c>
      <c r="E882" s="301" t="n">
        <v>43521</v>
      </c>
      <c r="F882" s="302" t="n">
        <v>5247</v>
      </c>
      <c r="G882" s="300" t="n">
        <v>8298</v>
      </c>
      <c r="H882" s="302" t="n">
        <v>7820</v>
      </c>
      <c r="I882" s="300" t="n">
        <v>8</v>
      </c>
      <c r="J882" s="303">
        <f>+(((G882-F882)-(H882-F882))/(H882-F882))*100</f>
        <v/>
      </c>
      <c r="K882" s="304" t="n"/>
      <c r="L882" s="304" t="n"/>
      <c r="M882" s="304" t="n"/>
      <c r="N882" s="304" t="n"/>
    </row>
    <row r="883" ht="15.75" customHeight="1" s="412">
      <c r="A883" s="300" t="n">
        <v>882</v>
      </c>
      <c r="B883" s="300" t="n">
        <v>228</v>
      </c>
      <c r="C883" s="300" t="n">
        <v>339</v>
      </c>
      <c r="D883" s="300" t="n">
        <v>3</v>
      </c>
      <c r="E883" s="301" t="n">
        <v>43521</v>
      </c>
      <c r="F883" s="302" t="n">
        <v>5238</v>
      </c>
      <c r="G883" s="300" t="n">
        <v>8206</v>
      </c>
      <c r="H883" s="302" t="n">
        <v>7755</v>
      </c>
      <c r="I883" s="300" t="n"/>
      <c r="J883" s="303">
        <f>+(((G883-F883)-(H883-F883))/(H883-F883))*100</f>
        <v/>
      </c>
      <c r="K883" s="304" t="n"/>
      <c r="L883" s="304" t="n"/>
      <c r="M883" s="304" t="n"/>
      <c r="N883" s="304" t="n"/>
    </row>
    <row r="884" ht="15.75" customHeight="1" s="412">
      <c r="A884" s="300" t="n">
        <v>883</v>
      </c>
      <c r="B884" s="300" t="n">
        <v>229</v>
      </c>
      <c r="C884" s="300" t="n">
        <v>340</v>
      </c>
      <c r="D884" s="300" t="n">
        <v>3</v>
      </c>
      <c r="E884" s="301" t="n">
        <v>43521</v>
      </c>
      <c r="F884" s="302" t="n">
        <v>5205</v>
      </c>
      <c r="G884" s="300" t="n">
        <v>8030</v>
      </c>
      <c r="H884" s="302" t="n">
        <v>7361</v>
      </c>
      <c r="I884" s="300" t="n">
        <v>9</v>
      </c>
      <c r="J884" s="303">
        <f>+(((G884-F884)-(H884-F884))/(H884-F884))*100</f>
        <v/>
      </c>
      <c r="K884" s="304" t="n"/>
      <c r="L884" s="304" t="n"/>
      <c r="M884" s="304" t="n"/>
      <c r="N884" s="304" t="n"/>
    </row>
    <row r="885" ht="15.75" customHeight="1" s="412">
      <c r="A885" s="300" t="n">
        <v>884</v>
      </c>
      <c r="B885" s="300" t="n">
        <v>230</v>
      </c>
      <c r="C885" s="300" t="n">
        <v>340</v>
      </c>
      <c r="D885" s="300" t="n">
        <v>3</v>
      </c>
      <c r="E885" s="301" t="n">
        <v>43521</v>
      </c>
      <c r="F885" s="302" t="n">
        <v>5171</v>
      </c>
      <c r="G885" s="300" t="n">
        <v>8054</v>
      </c>
      <c r="H885" s="302" t="n">
        <v>7375</v>
      </c>
      <c r="I885" s="300" t="n"/>
      <c r="J885" s="303">
        <f>+(((G885-F885)-(H885-F885))/(H885-F885))*100</f>
        <v/>
      </c>
      <c r="K885" s="304" t="n"/>
      <c r="L885" s="304" t="n"/>
      <c r="M885" s="304" t="n"/>
      <c r="N885" s="304" t="n"/>
    </row>
    <row r="886" ht="15.75" customHeight="1" s="412">
      <c r="A886" s="300" t="n">
        <v>885</v>
      </c>
      <c r="B886" s="300" t="n">
        <v>231</v>
      </c>
      <c r="C886" s="300" t="n">
        <v>341</v>
      </c>
      <c r="D886" s="300" t="n">
        <v>3</v>
      </c>
      <c r="E886" s="301" t="n">
        <v>43521</v>
      </c>
      <c r="F886" s="302" t="n">
        <v>5229</v>
      </c>
      <c r="G886" s="300" t="n">
        <v>8504</v>
      </c>
      <c r="H886" s="302" t="n">
        <v>7514</v>
      </c>
      <c r="I886" s="300" t="n">
        <v>10</v>
      </c>
      <c r="J886" s="303">
        <f>+(((G886-F886)-(H886-F886))/(H886-F886))*100</f>
        <v/>
      </c>
      <c r="K886" s="304" t="n"/>
      <c r="L886" s="304" t="n"/>
      <c r="M886" s="304" t="n"/>
      <c r="N886" s="304" t="n"/>
    </row>
    <row r="887" ht="15.75" customHeight="1" s="412">
      <c r="A887" s="300" t="n">
        <v>886</v>
      </c>
      <c r="B887" s="300" t="n">
        <v>232</v>
      </c>
      <c r="C887" s="300" t="n">
        <v>341</v>
      </c>
      <c r="D887" s="300" t="n">
        <v>3</v>
      </c>
      <c r="E887" s="301" t="n">
        <v>43521</v>
      </c>
      <c r="F887" s="302" t="n">
        <v>5244</v>
      </c>
      <c r="G887" s="300" t="n">
        <v>8366</v>
      </c>
      <c r="H887" s="302" t="n">
        <v>7466</v>
      </c>
      <c r="I887" s="300" t="n"/>
      <c r="J887" s="303">
        <f>+(((G887-F887)-(H887-F887))/(H887-F887))*100</f>
        <v/>
      </c>
      <c r="K887" s="304" t="n"/>
      <c r="L887" s="304" t="n"/>
      <c r="M887" s="304" t="n"/>
      <c r="N887" s="304" t="n"/>
    </row>
    <row r="888" ht="15.75" customHeight="1" s="412">
      <c r="A888" s="300" t="n">
        <v>887</v>
      </c>
      <c r="B888" s="300" t="n">
        <v>233</v>
      </c>
      <c r="C888" s="300" t="n">
        <v>342</v>
      </c>
      <c r="D888" s="300" t="n">
        <v>3</v>
      </c>
      <c r="E888" s="301" t="n">
        <v>43521</v>
      </c>
      <c r="F888" s="302" t="n">
        <v>5213</v>
      </c>
      <c r="G888" s="300" t="n">
        <v>7602</v>
      </c>
      <c r="H888" s="302" t="n">
        <v>7258</v>
      </c>
      <c r="I888" s="300" t="n">
        <v>9</v>
      </c>
      <c r="J888" s="303">
        <f>+(((G888-F888)-(H888-F888))/(H888-F888))*100</f>
        <v/>
      </c>
      <c r="K888" s="304" t="n"/>
      <c r="L888" s="304" t="n"/>
      <c r="M888" s="304" t="n"/>
      <c r="N888" s="304" t="n"/>
    </row>
    <row r="889" ht="15.75" customHeight="1" s="412">
      <c r="A889" s="300" t="n">
        <v>888</v>
      </c>
      <c r="B889" s="300" t="n">
        <v>234</v>
      </c>
      <c r="C889" s="300" t="n">
        <v>342</v>
      </c>
      <c r="D889" s="300" t="n">
        <v>3</v>
      </c>
      <c r="E889" s="301" t="n">
        <v>43521</v>
      </c>
      <c r="F889" s="302" t="n">
        <v>5254</v>
      </c>
      <c r="G889" s="300" t="n">
        <v>7542</v>
      </c>
      <c r="H889" s="302" t="n">
        <v>7224</v>
      </c>
      <c r="I889" s="300" t="n"/>
      <c r="J889" s="303">
        <f>+(((G889-F889)-(H889-F889))/(H889-F889))*100</f>
        <v/>
      </c>
      <c r="K889" s="304" t="n"/>
      <c r="L889" s="304" t="n"/>
      <c r="M889" s="304" t="n"/>
      <c r="N889" s="304" t="n"/>
    </row>
    <row r="890" ht="15.75" customHeight="1" s="412">
      <c r="A890" s="300" t="n">
        <v>889</v>
      </c>
      <c r="B890" s="300" t="n">
        <v>235</v>
      </c>
      <c r="C890" s="300" t="n">
        <v>343</v>
      </c>
      <c r="D890" s="300" t="n">
        <v>3</v>
      </c>
      <c r="E890" s="301" t="n">
        <v>43521</v>
      </c>
      <c r="F890" s="302" t="n">
        <v>5230</v>
      </c>
      <c r="G890" s="300" t="n">
        <v>8490</v>
      </c>
      <c r="H890" s="302" t="n">
        <v>7627</v>
      </c>
      <c r="I890" s="300" t="n">
        <v>9</v>
      </c>
      <c r="J890" s="303">
        <f>+(((G890-F890)-(H890-F890))/(H890-F890))*100</f>
        <v/>
      </c>
      <c r="K890" s="304" t="n"/>
      <c r="L890" s="304" t="n"/>
      <c r="M890" s="304" t="n"/>
      <c r="N890" s="304" t="n"/>
    </row>
    <row r="891" ht="15.75" customHeight="1" s="412">
      <c r="A891" s="300" t="n">
        <v>890</v>
      </c>
      <c r="B891" s="300" t="n">
        <v>236</v>
      </c>
      <c r="C891" s="300" t="n">
        <v>343</v>
      </c>
      <c r="D891" s="300" t="n">
        <v>3</v>
      </c>
      <c r="E891" s="301" t="n">
        <v>43521</v>
      </c>
      <c r="F891" s="302" t="n">
        <v>5241</v>
      </c>
      <c r="G891" s="300" t="n">
        <v>8350</v>
      </c>
      <c r="H891" s="302" t="n">
        <v>7532</v>
      </c>
      <c r="I891" s="300" t="n"/>
      <c r="J891" s="303">
        <f>+(((G891-F891)-(H891-F891))/(H891-F891))*100</f>
        <v/>
      </c>
      <c r="K891" s="304" t="n"/>
      <c r="L891" s="304" t="n"/>
      <c r="M891" s="304" t="n"/>
      <c r="N891" s="304" t="n"/>
    </row>
    <row r="892" ht="15.75" customHeight="1" s="412">
      <c r="A892" s="300" t="n">
        <v>891</v>
      </c>
      <c r="B892" s="300" t="n">
        <v>237</v>
      </c>
      <c r="C892" s="300" t="n">
        <v>344</v>
      </c>
      <c r="D892" s="300" t="n">
        <v>3</v>
      </c>
      <c r="E892" s="301" t="n">
        <v>43521</v>
      </c>
      <c r="F892" s="302" t="n">
        <v>5218</v>
      </c>
      <c r="G892" s="300" t="n">
        <v>7792</v>
      </c>
      <c r="H892" s="302" t="n">
        <v>7213</v>
      </c>
      <c r="I892" s="300" t="n">
        <v>8</v>
      </c>
      <c r="J892" s="303">
        <f>+(((G892-F892)-(H892-F892))/(H892-F892))*100</f>
        <v/>
      </c>
      <c r="K892" s="304" t="n"/>
      <c r="L892" s="304" t="n"/>
      <c r="M892" s="304" t="n"/>
      <c r="N892" s="304" t="n"/>
    </row>
    <row r="893" ht="15.75" customHeight="1" s="412">
      <c r="A893" s="300" t="n">
        <v>892</v>
      </c>
      <c r="B893" s="300" t="n">
        <v>238</v>
      </c>
      <c r="C893" s="300" t="n">
        <v>344</v>
      </c>
      <c r="D893" s="300" t="n">
        <v>3</v>
      </c>
      <c r="E893" s="301" t="n">
        <v>43521</v>
      </c>
      <c r="F893" s="302" t="n">
        <v>5217</v>
      </c>
      <c r="G893" s="300" t="n">
        <v>7793</v>
      </c>
      <c r="H893" s="302" t="n">
        <v>7218</v>
      </c>
      <c r="I893" s="300" t="n"/>
      <c r="J893" s="303">
        <f>+(((G893-F893)-(H893-F893))/(H893-F893))*100</f>
        <v/>
      </c>
      <c r="K893" s="304" t="n"/>
      <c r="L893" s="304" t="n"/>
      <c r="M893" s="304" t="n"/>
      <c r="N893" s="304" t="n"/>
    </row>
    <row r="894" ht="15.75" customHeight="1" s="412">
      <c r="A894" s="300" t="n">
        <v>893</v>
      </c>
      <c r="B894" s="300" t="n">
        <v>239</v>
      </c>
      <c r="C894" s="300" t="n">
        <v>346</v>
      </c>
      <c r="D894" s="300" t="n">
        <v>3</v>
      </c>
      <c r="E894" s="301" t="n">
        <v>43521</v>
      </c>
      <c r="F894" s="302" t="n">
        <v>5249</v>
      </c>
      <c r="G894" s="300" t="n">
        <v>8546</v>
      </c>
      <c r="H894" s="302" t="n">
        <v>7992</v>
      </c>
      <c r="I894" s="300" t="n">
        <v>9</v>
      </c>
      <c r="J894" s="303">
        <f>+(((G894-F894)-(H894-F894))/(H894-F894))*100</f>
        <v/>
      </c>
      <c r="K894" s="304" t="n"/>
      <c r="L894" s="304" t="n"/>
      <c r="M894" s="304" t="n"/>
      <c r="N894" s="304" t="n"/>
    </row>
    <row r="895" ht="15.75" customHeight="1" s="412">
      <c r="A895" s="300" t="n">
        <v>894</v>
      </c>
      <c r="B895" s="300" t="n">
        <v>240</v>
      </c>
      <c r="C895" s="300" t="n">
        <v>346</v>
      </c>
      <c r="D895" s="300" t="n">
        <v>3</v>
      </c>
      <c r="E895" s="301" t="n">
        <v>43521</v>
      </c>
      <c r="F895" s="302" t="n">
        <v>5262</v>
      </c>
      <c r="G895" s="300" t="n">
        <v>8751</v>
      </c>
      <c r="H895" s="302" t="n">
        <v>8128</v>
      </c>
      <c r="I895" s="300" t="n"/>
      <c r="J895" s="303">
        <f>+(((G895-F895)-(H895-F895))/(H895-F895))*100</f>
        <v/>
      </c>
      <c r="K895" s="304" t="n"/>
      <c r="L895" s="304" t="n"/>
      <c r="M895" s="304" t="n"/>
      <c r="N895" s="304" t="n"/>
    </row>
    <row r="896" ht="15.75" customHeight="1" s="412">
      <c r="A896" s="300" t="n">
        <v>895</v>
      </c>
      <c r="B896" s="300" t="n">
        <v>241</v>
      </c>
      <c r="C896" s="300" t="n">
        <v>349</v>
      </c>
      <c r="D896" s="300" t="n">
        <v>3</v>
      </c>
      <c r="E896" s="301" t="n">
        <v>43521</v>
      </c>
      <c r="F896" s="302" t="n">
        <v>5180</v>
      </c>
      <c r="G896" s="300" t="n">
        <v>7470</v>
      </c>
      <c r="H896" s="302" t="n">
        <v>7004</v>
      </c>
      <c r="I896" s="300" t="n">
        <v>10</v>
      </c>
      <c r="J896" s="303">
        <f>+(((G896-F896)-(H896-F896))/(H896-F896))*100</f>
        <v/>
      </c>
      <c r="K896" s="304" t="n"/>
      <c r="L896" s="304" t="n"/>
      <c r="M896" s="304" t="n"/>
      <c r="N896" s="304" t="n"/>
    </row>
    <row r="897" ht="15.75" customHeight="1" s="412">
      <c r="A897" s="300" t="n">
        <v>896</v>
      </c>
      <c r="B897" s="300" t="n">
        <v>242</v>
      </c>
      <c r="C897" s="300" t="n">
        <v>349</v>
      </c>
      <c r="D897" s="300" t="n">
        <v>3</v>
      </c>
      <c r="E897" s="301" t="n">
        <v>43521</v>
      </c>
      <c r="F897" s="302" t="n">
        <v>5268</v>
      </c>
      <c r="G897" s="300" t="n">
        <v>7545</v>
      </c>
      <c r="H897" s="302" t="n">
        <v>7081</v>
      </c>
      <c r="I897" s="300" t="n"/>
      <c r="J897" s="303">
        <f>+(((G897-F897)-(H897-F897))/(H897-F897))*100</f>
        <v/>
      </c>
      <c r="K897" s="304" t="n"/>
      <c r="L897" s="304" t="n"/>
      <c r="M897" s="304" t="n"/>
      <c r="N897" s="304" t="n"/>
    </row>
    <row r="898" ht="15.75" customHeight="1" s="412">
      <c r="A898" s="300" t="n">
        <v>897</v>
      </c>
      <c r="B898" s="300" t="n">
        <v>243</v>
      </c>
      <c r="C898" s="300" t="n">
        <v>351</v>
      </c>
      <c r="D898" s="300" t="n">
        <v>3</v>
      </c>
      <c r="E898" s="301" t="n">
        <v>43521</v>
      </c>
      <c r="F898" s="302" t="n">
        <v>5234</v>
      </c>
      <c r="G898" s="300" t="n">
        <v>8624</v>
      </c>
      <c r="H898" s="302" t="n">
        <v>7819</v>
      </c>
      <c r="I898" s="300" t="n">
        <v>8</v>
      </c>
      <c r="J898" s="303">
        <f>+(((G898-F898)-(H898-F898))/(H898-F898))*100</f>
        <v/>
      </c>
      <c r="K898" s="304" t="n"/>
      <c r="L898" s="304" t="n"/>
      <c r="M898" s="304" t="n"/>
      <c r="N898" s="304" t="n"/>
    </row>
    <row r="899" ht="15.75" customHeight="1" s="412">
      <c r="A899" s="300" t="n">
        <v>898</v>
      </c>
      <c r="B899" s="300" t="n">
        <v>244</v>
      </c>
      <c r="C899" s="300" t="n">
        <v>351</v>
      </c>
      <c r="D899" s="300" t="n">
        <v>3</v>
      </c>
      <c r="E899" s="301" t="n">
        <v>43521</v>
      </c>
      <c r="F899" s="302" t="n">
        <v>5243</v>
      </c>
      <c r="G899" s="300" t="n">
        <v>8776</v>
      </c>
      <c r="H899" s="302" t="n">
        <v>7907</v>
      </c>
      <c r="I899" s="300" t="n"/>
      <c r="J899" s="303">
        <f>+(((G899-F899)-(H899-F899))/(H899-F899))*100</f>
        <v/>
      </c>
      <c r="K899" s="304" t="n"/>
      <c r="L899" s="304" t="n"/>
      <c r="M899" s="304" t="n"/>
      <c r="N899" s="304" t="n"/>
    </row>
    <row r="900" ht="15.75" customHeight="1" s="412">
      <c r="A900" s="300" t="n">
        <v>899</v>
      </c>
      <c r="B900" s="300" t="n">
        <v>245</v>
      </c>
      <c r="C900" s="300" t="n">
        <v>352</v>
      </c>
      <c r="D900" s="300" t="n">
        <v>3</v>
      </c>
      <c r="E900" s="301" t="n">
        <v>43521</v>
      </c>
      <c r="F900" s="302" t="n">
        <v>5235</v>
      </c>
      <c r="G900" s="300" t="n">
        <v>7318</v>
      </c>
      <c r="H900" s="302" t="n">
        <v>6909</v>
      </c>
      <c r="I900" s="300" t="n">
        <v>10</v>
      </c>
      <c r="J900" s="303">
        <f>+(((G900-F900)-(H900-F900))/(H900-F900))*100</f>
        <v/>
      </c>
      <c r="K900" s="304" t="n"/>
      <c r="L900" s="304" t="n"/>
      <c r="M900" s="304" t="n"/>
      <c r="N900" s="304" t="n"/>
    </row>
    <row r="901" ht="15.75" customHeight="1" s="412">
      <c r="A901" s="300" t="n">
        <v>900</v>
      </c>
      <c r="B901" s="300" t="n">
        <v>246</v>
      </c>
      <c r="C901" s="300" t="n">
        <v>352</v>
      </c>
      <c r="D901" s="300" t="n">
        <v>3</v>
      </c>
      <c r="E901" s="301" t="n">
        <v>43521</v>
      </c>
      <c r="F901" s="302" t="n">
        <v>5309</v>
      </c>
      <c r="G901" s="300" t="n">
        <v>7535</v>
      </c>
      <c r="H901" s="302" t="n">
        <v>7102</v>
      </c>
      <c r="I901" s="300" t="n"/>
      <c r="J901" s="303">
        <f>+(((G901-F901)-(H901-F901))/(H901-F901))*100</f>
        <v/>
      </c>
      <c r="K901" s="304" t="n"/>
      <c r="L901" s="304" t="n"/>
      <c r="M901" s="304" t="n"/>
      <c r="N901" s="304" t="n"/>
    </row>
    <row r="902" ht="15.75" customHeight="1" s="412">
      <c r="A902" s="300" t="n">
        <v>901</v>
      </c>
      <c r="B902" s="300" t="n">
        <v>247</v>
      </c>
      <c r="C902" s="300" t="n">
        <v>353</v>
      </c>
      <c r="D902" s="300" t="n">
        <v>3</v>
      </c>
      <c r="E902" s="301" t="n">
        <v>43521</v>
      </c>
      <c r="F902" s="302" t="n">
        <v>5282</v>
      </c>
      <c r="G902" s="300" t="n">
        <v>8985</v>
      </c>
      <c r="H902" s="302" t="n">
        <v>8093</v>
      </c>
      <c r="I902" s="300" t="n">
        <v>10</v>
      </c>
      <c r="J902" s="303">
        <f>+(((G902-F902)-(H902-F902))/(H902-F902))*100</f>
        <v/>
      </c>
      <c r="K902" s="304" t="n"/>
      <c r="L902" s="304" t="n"/>
      <c r="M902" s="304" t="n"/>
      <c r="N902" s="304" t="n"/>
    </row>
    <row r="903" ht="15.75" customHeight="1" s="412">
      <c r="A903" s="300" t="n">
        <v>902</v>
      </c>
      <c r="B903" s="300" t="n">
        <v>248</v>
      </c>
      <c r="C903" s="300" t="n">
        <v>353</v>
      </c>
      <c r="D903" s="300" t="n">
        <v>3</v>
      </c>
      <c r="E903" s="301" t="n">
        <v>43521</v>
      </c>
      <c r="F903" s="302" t="n">
        <v>5224</v>
      </c>
      <c r="G903" s="300" t="n">
        <v>9034</v>
      </c>
      <c r="H903" s="302" t="n">
        <v>8146</v>
      </c>
      <c r="I903" s="300" t="n"/>
      <c r="J903" s="303">
        <f>+(((G903-F903)-(H903-F903))/(H903-F903))*100</f>
        <v/>
      </c>
      <c r="K903" s="304" t="n"/>
      <c r="L903" s="304" t="n"/>
      <c r="M903" s="304" t="n"/>
      <c r="N903" s="304" t="n"/>
    </row>
    <row r="904" ht="15.75" customHeight="1" s="412">
      <c r="A904" s="300" t="n">
        <v>903</v>
      </c>
      <c r="B904" s="300" t="n">
        <v>249</v>
      </c>
      <c r="C904" s="300" t="n">
        <v>354</v>
      </c>
      <c r="D904" s="300" t="n">
        <v>3</v>
      </c>
      <c r="E904" s="301" t="n">
        <v>43521</v>
      </c>
      <c r="F904" s="302" t="n">
        <v>5178</v>
      </c>
      <c r="G904" s="300" t="n">
        <v>6388</v>
      </c>
      <c r="H904" s="302" t="n">
        <v>6216</v>
      </c>
      <c r="I904" s="300" t="n">
        <v>9</v>
      </c>
      <c r="J904" s="303">
        <f>+(((G904-F904)-(H904-F904))/(H904-F904))*100</f>
        <v/>
      </c>
      <c r="K904" s="304" t="n"/>
      <c r="L904" s="304" t="n"/>
      <c r="M904" s="304" t="n"/>
      <c r="N904" s="304" t="n"/>
    </row>
    <row r="905" ht="15.75" customHeight="1" s="412">
      <c r="A905" s="300" t="n">
        <v>904</v>
      </c>
      <c r="B905" s="300" t="n">
        <v>250</v>
      </c>
      <c r="C905" s="300" t="n">
        <v>354</v>
      </c>
      <c r="D905" s="300" t="n">
        <v>3</v>
      </c>
      <c r="E905" s="301" t="n">
        <v>43521</v>
      </c>
      <c r="F905" s="302" t="n">
        <v>5274</v>
      </c>
      <c r="G905" s="300" t="n">
        <v>6433</v>
      </c>
      <c r="H905" s="302" t="n">
        <v>6270</v>
      </c>
      <c r="I905" s="300" t="n"/>
      <c r="J905" s="303">
        <f>+(((G905-F905)-(H905-F905))/(H905-F905))*100</f>
        <v/>
      </c>
      <c r="K905" s="304" t="n"/>
      <c r="L905" s="304" t="n"/>
      <c r="M905" s="304" t="n"/>
      <c r="N905" s="304" t="n"/>
    </row>
    <row r="906" ht="15.75" customHeight="1" s="412">
      <c r="A906" s="300" t="n">
        <v>905</v>
      </c>
      <c r="B906" s="300" t="n">
        <v>251</v>
      </c>
      <c r="C906" s="300" t="n">
        <v>355</v>
      </c>
      <c r="D906" s="300" t="n">
        <v>3</v>
      </c>
      <c r="E906" s="301" t="n">
        <v>43521</v>
      </c>
      <c r="F906" s="302" t="n">
        <v>5258</v>
      </c>
      <c r="G906" s="300" t="n">
        <v>8129</v>
      </c>
      <c r="H906" s="302" t="n">
        <v>7949</v>
      </c>
      <c r="I906" s="300" t="n">
        <v>8</v>
      </c>
      <c r="J906" s="303">
        <f>+(((G906-F906)-(H906-F906))/(H906-F906))*100</f>
        <v/>
      </c>
      <c r="K906" s="304" t="n"/>
      <c r="L906" s="304" t="n"/>
      <c r="M906" s="304" t="n"/>
      <c r="N906" s="304" t="n"/>
    </row>
    <row r="907" ht="15.75" customHeight="1" s="412">
      <c r="A907" s="300" t="n">
        <v>906</v>
      </c>
      <c r="B907" s="300" t="n">
        <v>252</v>
      </c>
      <c r="C907" s="300" t="n">
        <v>355</v>
      </c>
      <c r="D907" s="300" t="n">
        <v>3</v>
      </c>
      <c r="E907" s="301" t="n">
        <v>43521</v>
      </c>
      <c r="F907" s="302" t="n">
        <v>5296</v>
      </c>
      <c r="G907" s="300" t="n">
        <v>8459</v>
      </c>
      <c r="H907" s="302" t="n">
        <v>7712</v>
      </c>
      <c r="I907" s="300" t="n"/>
      <c r="J907" s="303">
        <f>+(((G907-F907)-(H907-F907))/(H907-F907))*100</f>
        <v/>
      </c>
      <c r="K907" s="304" t="n"/>
      <c r="L907" s="304" t="n"/>
      <c r="M907" s="304" t="n"/>
      <c r="N907" s="304" t="n"/>
    </row>
    <row r="908" ht="15.75" customHeight="1" s="412">
      <c r="A908" s="300" t="n">
        <v>907</v>
      </c>
      <c r="B908" s="300" t="n">
        <v>253</v>
      </c>
      <c r="C908" s="300" t="n">
        <v>356</v>
      </c>
      <c r="D908" s="300" t="n">
        <v>3</v>
      </c>
      <c r="E908" s="301" t="n">
        <v>43521</v>
      </c>
      <c r="F908" s="302" t="n">
        <v>5257</v>
      </c>
      <c r="G908" s="300" t="n">
        <v>6931</v>
      </c>
      <c r="H908" s="302" t="n">
        <v>6441</v>
      </c>
      <c r="I908" s="300" t="n">
        <v>10</v>
      </c>
      <c r="J908" s="303">
        <f>+(((G908-F908)-(H908-F908))/(H908-F908))*100</f>
        <v/>
      </c>
      <c r="K908" s="304" t="n"/>
      <c r="L908" s="304" t="n"/>
      <c r="M908" s="304" t="n"/>
      <c r="N908" s="304" t="n"/>
    </row>
    <row r="909" ht="15.75" customHeight="1" s="412">
      <c r="A909" s="300" t="n">
        <v>908</v>
      </c>
      <c r="B909" s="300" t="n">
        <v>254</v>
      </c>
      <c r="C909" s="300" t="n">
        <v>356</v>
      </c>
      <c r="D909" s="300" t="n">
        <v>3</v>
      </c>
      <c r="E909" s="301" t="n">
        <v>43521</v>
      </c>
      <c r="F909" s="302" t="n">
        <v>5257</v>
      </c>
      <c r="G909" s="300" t="n">
        <v>7105</v>
      </c>
      <c r="H909" s="302" t="n">
        <v>6573</v>
      </c>
      <c r="I909" s="300" t="n"/>
      <c r="J909" s="303">
        <f>+(((G909-F909)-(H909-F909))/(H909-F909))*100</f>
        <v/>
      </c>
      <c r="K909" s="304" t="n"/>
      <c r="L909" s="304" t="n"/>
      <c r="M909" s="304" t="n"/>
      <c r="N909" s="304" t="n"/>
    </row>
    <row r="910" ht="15.75" customHeight="1" s="412">
      <c r="A910" s="300" t="n">
        <v>909</v>
      </c>
      <c r="B910" s="300" t="n">
        <v>255</v>
      </c>
      <c r="C910" s="300" t="n">
        <v>357</v>
      </c>
      <c r="D910" s="300" t="n">
        <v>3</v>
      </c>
      <c r="E910" s="301" t="n">
        <v>43521</v>
      </c>
      <c r="F910" s="302" t="n">
        <v>5260</v>
      </c>
      <c r="G910" s="300" t="n">
        <v>8267</v>
      </c>
      <c r="H910" s="302" t="n">
        <v>7431</v>
      </c>
      <c r="I910" s="300" t="n">
        <v>9</v>
      </c>
      <c r="J910" s="303">
        <f>+(((G910-F910)-(H910-F910))/(H910-F910))*100</f>
        <v/>
      </c>
      <c r="K910" s="304" t="n"/>
      <c r="L910" s="304" t="n"/>
      <c r="M910" s="304" t="n"/>
      <c r="N910" s="304" t="n"/>
    </row>
    <row r="911" ht="15.75" customHeight="1" s="412">
      <c r="A911" s="300" t="n">
        <v>910</v>
      </c>
      <c r="B911" s="300" t="n">
        <v>256</v>
      </c>
      <c r="C911" s="300" t="n">
        <v>357</v>
      </c>
      <c r="D911" s="300" t="n">
        <v>3</v>
      </c>
      <c r="E911" s="301" t="n">
        <v>43521</v>
      </c>
      <c r="F911" s="302" t="n">
        <v>5193</v>
      </c>
      <c r="G911" s="300" t="n">
        <v>8150</v>
      </c>
      <c r="H911" s="302" t="n">
        <v>7352</v>
      </c>
      <c r="I911" s="300" t="n"/>
      <c r="J911" s="303">
        <f>+(((G911-F911)-(H911-F911))/(H911-F911))*100</f>
        <v/>
      </c>
      <c r="K911" s="304" t="n"/>
      <c r="L911" s="304" t="n"/>
      <c r="M911" s="304" t="n"/>
      <c r="N911" s="304" t="n"/>
    </row>
    <row r="912" ht="15.75" customHeight="1" s="412">
      <c r="A912" s="300" t="n">
        <v>911</v>
      </c>
      <c r="B912" s="300" t="n">
        <v>257</v>
      </c>
      <c r="C912" s="300" t="n">
        <v>358</v>
      </c>
      <c r="D912" s="300" t="n">
        <v>3</v>
      </c>
      <c r="E912" s="301" t="n">
        <v>43521</v>
      </c>
      <c r="F912" s="302" t="n">
        <v>5226</v>
      </c>
      <c r="G912" s="300" t="n">
        <v>8292</v>
      </c>
      <c r="H912" s="302" t="n">
        <v>7670</v>
      </c>
      <c r="I912" s="300" t="n">
        <v>9</v>
      </c>
      <c r="J912" s="303">
        <f>+(((G912-F912)-(H912-F912))/(H912-F912))*100</f>
        <v/>
      </c>
      <c r="K912" s="304" t="n"/>
      <c r="L912" s="304" t="n"/>
      <c r="M912" s="304" t="n"/>
      <c r="N912" s="304" t="n"/>
    </row>
    <row r="913" ht="15.75" customHeight="1" s="412">
      <c r="A913" s="300" t="n">
        <v>912</v>
      </c>
      <c r="B913" s="300" t="n">
        <v>258</v>
      </c>
      <c r="C913" s="300" t="n">
        <v>358</v>
      </c>
      <c r="D913" s="300" t="n">
        <v>3</v>
      </c>
      <c r="E913" s="301" t="n">
        <v>43521</v>
      </c>
      <c r="F913" s="302" t="n">
        <v>5266</v>
      </c>
      <c r="G913" s="300" t="n">
        <v>8497</v>
      </c>
      <c r="H913" s="302" t="n">
        <v>7809</v>
      </c>
      <c r="I913" s="300" t="n"/>
      <c r="J913" s="303">
        <f>+(((G913-F913)-(H913-F913))/(H913-F913))*100</f>
        <v/>
      </c>
      <c r="K913" s="304" t="n"/>
      <c r="L913" s="304" t="n"/>
      <c r="M913" s="304" t="n"/>
      <c r="N913" s="304" t="n"/>
    </row>
    <row r="914" ht="15.75" customHeight="1" s="412">
      <c r="A914" s="300" t="n">
        <v>913</v>
      </c>
      <c r="B914" s="300" t="n">
        <v>259</v>
      </c>
      <c r="C914" s="300" t="n">
        <v>364</v>
      </c>
      <c r="D914" s="300" t="n">
        <v>3</v>
      </c>
      <c r="E914" s="301" t="n">
        <v>43521</v>
      </c>
      <c r="F914" s="302" t="n">
        <v>5198</v>
      </c>
      <c r="G914" s="300" t="n">
        <v>8342</v>
      </c>
      <c r="H914" s="302" t="n">
        <v>7782</v>
      </c>
      <c r="I914" s="300" t="n">
        <v>8</v>
      </c>
      <c r="J914" s="303">
        <f>+(((G914-F914)-(H914-F914))/(H914-F914))*100</f>
        <v/>
      </c>
      <c r="K914" s="304" t="n"/>
      <c r="L914" s="304" t="n"/>
      <c r="M914" s="304" t="n"/>
      <c r="N914" s="304" t="n"/>
    </row>
    <row r="915" ht="15.75" customHeight="1" s="412">
      <c r="A915" s="300" t="n">
        <v>914</v>
      </c>
      <c r="B915" s="300" t="n">
        <v>260</v>
      </c>
      <c r="C915" s="300" t="n">
        <v>364</v>
      </c>
      <c r="D915" s="300" t="n">
        <v>3</v>
      </c>
      <c r="E915" s="301" t="n">
        <v>43521</v>
      </c>
      <c r="F915" s="302" t="n">
        <v>5247</v>
      </c>
      <c r="G915" s="300" t="n">
        <v>8284</v>
      </c>
      <c r="H915" s="302" t="n">
        <v>7721</v>
      </c>
      <c r="I915" s="300" t="n"/>
      <c r="J915" s="303">
        <f>+(((G915-F915)-(H915-F915))/(H915-F915))*100</f>
        <v/>
      </c>
      <c r="K915" s="304" t="n"/>
      <c r="L915" s="304" t="n"/>
      <c r="M915" s="304" t="n"/>
      <c r="N915" s="304" t="n"/>
    </row>
    <row r="916" ht="15.75" customHeight="1" s="412">
      <c r="A916" s="300" t="n">
        <v>915</v>
      </c>
      <c r="B916" s="300" t="n">
        <v>261</v>
      </c>
      <c r="C916" s="300" t="n">
        <v>365</v>
      </c>
      <c r="D916" s="300" t="n">
        <v>3</v>
      </c>
      <c r="E916" s="301" t="n">
        <v>43521</v>
      </c>
      <c r="F916" s="302" t="n">
        <v>5229</v>
      </c>
      <c r="G916" s="300" t="n">
        <v>8893</v>
      </c>
      <c r="H916" s="302" t="n">
        <v>8042</v>
      </c>
      <c r="I916" s="300" t="n">
        <v>9</v>
      </c>
      <c r="J916" s="303">
        <f>+(((G916-F916)-(H916-F916))/(H916-F916))*100</f>
        <v/>
      </c>
      <c r="K916" s="304" t="n"/>
      <c r="L916" s="304" t="n"/>
      <c r="M916" s="304" t="n"/>
      <c r="N916" s="304" t="n"/>
    </row>
    <row r="917" ht="15.75" customHeight="1" s="412">
      <c r="A917" s="300" t="n">
        <v>916</v>
      </c>
      <c r="B917" s="300" t="n">
        <v>262</v>
      </c>
      <c r="C917" s="300" t="n">
        <v>365</v>
      </c>
      <c r="D917" s="300" t="n">
        <v>3</v>
      </c>
      <c r="E917" s="301" t="n">
        <v>43521</v>
      </c>
      <c r="F917" s="302" t="n">
        <v>5194</v>
      </c>
      <c r="G917" s="300" t="n">
        <v>9029</v>
      </c>
      <c r="H917" s="302" t="n">
        <v>8118</v>
      </c>
      <c r="I917" s="300" t="n"/>
      <c r="J917" s="303">
        <f>+(((G917-F917)-(H917-F917))/(H917-F917))*100</f>
        <v/>
      </c>
      <c r="K917" s="304" t="n"/>
      <c r="L917" s="304" t="n"/>
      <c r="M917" s="304" t="n"/>
      <c r="N917" s="304" t="n"/>
    </row>
    <row r="918" ht="15.75" customHeight="1" s="412">
      <c r="A918" s="300" t="n">
        <v>917</v>
      </c>
      <c r="B918" s="300" t="n">
        <v>263</v>
      </c>
      <c r="C918" s="300" t="n">
        <v>366</v>
      </c>
      <c r="D918" s="300" t="n">
        <v>3</v>
      </c>
      <c r="E918" s="301" t="n">
        <v>43521</v>
      </c>
      <c r="F918" s="302" t="n">
        <v>5258</v>
      </c>
      <c r="G918" s="300" t="n">
        <v>8567</v>
      </c>
      <c r="H918" s="302" t="n">
        <v>7933</v>
      </c>
      <c r="I918" s="300" t="n">
        <v>9</v>
      </c>
      <c r="J918" s="303">
        <f>+(((G918-F918)-(H918-F918))/(H918-F918))*100</f>
        <v/>
      </c>
      <c r="K918" s="304" t="n"/>
      <c r="L918" s="304" t="n"/>
      <c r="M918" s="304" t="n"/>
      <c r="N918" s="304" t="n"/>
    </row>
    <row r="919" ht="15.75" customHeight="1" s="412">
      <c r="A919" s="300" t="n">
        <v>918</v>
      </c>
      <c r="B919" s="300" t="n">
        <v>264</v>
      </c>
      <c r="C919" s="300" t="n">
        <v>366</v>
      </c>
      <c r="D919" s="300" t="n">
        <v>3</v>
      </c>
      <c r="E919" s="301" t="n">
        <v>43521</v>
      </c>
      <c r="F919" s="302" t="n">
        <v>5312</v>
      </c>
      <c r="G919" s="300" t="n">
        <v>8810</v>
      </c>
      <c r="H919" s="302" t="n">
        <v>8053</v>
      </c>
      <c r="I919" s="300" t="n"/>
      <c r="J919" s="303">
        <f>+(((G919-F919)-(H919-F919))/(H919-F919))*100</f>
        <v/>
      </c>
      <c r="K919" s="304" t="n"/>
      <c r="L919" s="304" t="n"/>
      <c r="M919" s="304" t="n"/>
      <c r="N919" s="304" t="n"/>
    </row>
    <row r="920" ht="15.75" customHeight="1" s="412">
      <c r="A920" s="300" t="n">
        <v>919</v>
      </c>
      <c r="B920" s="300" t="n">
        <v>265</v>
      </c>
      <c r="C920" s="300" t="n">
        <v>367</v>
      </c>
      <c r="D920" s="300" t="n">
        <v>3</v>
      </c>
      <c r="E920" s="301" t="n">
        <v>43521</v>
      </c>
      <c r="F920" s="302" t="n">
        <v>5235</v>
      </c>
      <c r="G920" s="300" t="n">
        <v>9023</v>
      </c>
      <c r="H920" s="302" t="n">
        <v>8113</v>
      </c>
      <c r="I920" s="300" t="n">
        <v>9</v>
      </c>
      <c r="J920" s="303">
        <f>+(((G920-F920)-(H920-F920))/(H920-F920))*100</f>
        <v/>
      </c>
      <c r="K920" s="304" t="n"/>
      <c r="L920" s="304" t="n"/>
      <c r="M920" s="304" t="n"/>
      <c r="N920" s="304" t="n"/>
    </row>
    <row r="921" ht="15.75" customHeight="1" s="412">
      <c r="A921" s="300" t="n">
        <v>920</v>
      </c>
      <c r="B921" s="300" t="n">
        <v>266</v>
      </c>
      <c r="C921" s="300" t="n">
        <v>367</v>
      </c>
      <c r="D921" s="300" t="n">
        <v>3</v>
      </c>
      <c r="E921" s="301" t="n">
        <v>43521</v>
      </c>
      <c r="F921" s="302" t="n">
        <v>5209</v>
      </c>
      <c r="G921" s="300" t="n">
        <v>9114</v>
      </c>
      <c r="H921" s="302" t="n">
        <v>8150</v>
      </c>
      <c r="I921" s="300" t="n"/>
      <c r="J921" s="303">
        <f>+(((G921-F921)-(H921-F921))/(H921-F921))*100</f>
        <v/>
      </c>
      <c r="K921" s="304" t="n"/>
      <c r="L921" s="304" t="n"/>
      <c r="M921" s="304" t="n"/>
      <c r="N921" s="304" t="n"/>
    </row>
    <row r="922" ht="15.75" customHeight="1" s="412">
      <c r="A922" s="300" t="n">
        <v>921</v>
      </c>
      <c r="B922" s="300" t="n">
        <v>267</v>
      </c>
      <c r="C922" s="300" t="n">
        <v>368</v>
      </c>
      <c r="D922" s="300" t="n">
        <v>3</v>
      </c>
      <c r="E922" s="301" t="n">
        <v>43521</v>
      </c>
      <c r="F922" s="302" t="n">
        <v>5263</v>
      </c>
      <c r="G922" s="300" t="n">
        <v>7975</v>
      </c>
      <c r="H922" s="302" t="n">
        <v>7301</v>
      </c>
      <c r="I922" s="300" t="n">
        <v>8</v>
      </c>
      <c r="J922" s="303">
        <f>+(((G922-F922)-(H922-F922))/(H922-F922))*100</f>
        <v/>
      </c>
      <c r="K922" s="304" t="n"/>
      <c r="L922" s="304" t="n"/>
      <c r="M922" s="304" t="n"/>
      <c r="N922" s="304" t="n"/>
    </row>
    <row r="923" ht="15.75" customHeight="1" s="412">
      <c r="A923" s="300" t="n">
        <v>922</v>
      </c>
      <c r="B923" s="300" t="n">
        <v>268</v>
      </c>
      <c r="C923" s="300" t="n">
        <v>368</v>
      </c>
      <c r="D923" s="300" t="n">
        <v>3</v>
      </c>
      <c r="E923" s="301" t="n">
        <v>43521</v>
      </c>
      <c r="F923" s="302" t="n">
        <v>5219</v>
      </c>
      <c r="G923" s="300" t="n">
        <v>8211</v>
      </c>
      <c r="H923" s="302" t="n">
        <v>7390</v>
      </c>
      <c r="I923" s="300" t="n"/>
      <c r="J923" s="303">
        <f>+(((G923-F923)-(H923-F923))/(H923-F923))*100</f>
        <v/>
      </c>
      <c r="K923" s="304" t="n"/>
      <c r="L923" s="304" t="n"/>
      <c r="M923" s="304" t="n"/>
      <c r="N923" s="304" t="n"/>
    </row>
    <row r="924" ht="15.75" customHeight="1" s="412">
      <c r="A924" s="300" t="n">
        <v>923</v>
      </c>
      <c r="B924" s="300" t="n">
        <v>269</v>
      </c>
      <c r="C924" s="300" t="n">
        <v>369</v>
      </c>
      <c r="D924" s="300" t="n">
        <v>3</v>
      </c>
      <c r="E924" s="301" t="n">
        <v>43521</v>
      </c>
      <c r="F924" s="302" t="n">
        <v>5241</v>
      </c>
      <c r="G924" s="300" t="n">
        <v>7783</v>
      </c>
      <c r="H924" s="302" t="n">
        <v>7232</v>
      </c>
      <c r="I924" s="300" t="n">
        <v>10</v>
      </c>
      <c r="J924" s="303">
        <f>+(((G924-F924)-(H924-F924))/(H924-F924))*100</f>
        <v/>
      </c>
      <c r="K924" s="304" t="n"/>
      <c r="L924" s="304" t="n"/>
      <c r="M924" s="304" t="n"/>
      <c r="N924" s="304" t="n"/>
    </row>
    <row r="925" ht="15.75" customHeight="1" s="412">
      <c r="A925" s="300" t="n">
        <v>924</v>
      </c>
      <c r="B925" s="300" t="n">
        <v>270</v>
      </c>
      <c r="C925" s="300" t="n">
        <v>369</v>
      </c>
      <c r="D925" s="300" t="n">
        <v>3</v>
      </c>
      <c r="E925" s="301" t="n">
        <v>43521</v>
      </c>
      <c r="F925" s="302" t="n">
        <v>5254</v>
      </c>
      <c r="G925" s="300" t="n">
        <v>8005</v>
      </c>
      <c r="H925" s="302" t="n">
        <v>7385</v>
      </c>
      <c r="I925" s="300" t="n"/>
      <c r="J925" s="303">
        <f>+(((G925-F925)-(H925-F925))/(H925-F925))*100</f>
        <v/>
      </c>
      <c r="K925" s="304" t="n"/>
      <c r="L925" s="304" t="n"/>
      <c r="M925" s="304" t="n"/>
      <c r="N925" s="304" t="n"/>
    </row>
    <row r="926" ht="15.75" customHeight="1" s="412">
      <c r="A926" s="300" t="n">
        <v>925</v>
      </c>
      <c r="B926" s="300" t="n">
        <v>271</v>
      </c>
      <c r="C926" s="300" t="n">
        <v>370</v>
      </c>
      <c r="D926" s="300" t="n">
        <v>3</v>
      </c>
      <c r="E926" s="301" t="n">
        <v>43521</v>
      </c>
      <c r="F926" s="302" t="n">
        <v>5224</v>
      </c>
      <c r="G926" s="300" t="n">
        <v>7634</v>
      </c>
      <c r="H926" s="302" t="n">
        <v>7090</v>
      </c>
      <c r="I926" s="300" t="n">
        <v>9</v>
      </c>
      <c r="J926" s="303">
        <f>+(((G926-F926)-(H926-F926))/(H926-F926))*100</f>
        <v/>
      </c>
      <c r="K926" s="304" t="n"/>
      <c r="L926" s="304" t="n"/>
      <c r="M926" s="304" t="n"/>
      <c r="N926" s="304" t="n"/>
    </row>
    <row r="927" ht="15.75" customHeight="1" s="412">
      <c r="A927" s="300" t="n">
        <v>926</v>
      </c>
      <c r="B927" s="300" t="n">
        <v>272</v>
      </c>
      <c r="C927" s="300" t="n">
        <v>370</v>
      </c>
      <c r="D927" s="300" t="n">
        <v>3</v>
      </c>
      <c r="E927" s="301" t="n">
        <v>43521</v>
      </c>
      <c r="F927" s="302" t="n">
        <v>5257</v>
      </c>
      <c r="G927" s="300" t="n">
        <v>7602</v>
      </c>
      <c r="H927" s="302" t="n">
        <v>7091</v>
      </c>
      <c r="I927" s="300" t="n"/>
      <c r="J927" s="303">
        <f>+(((G927-F927)-(H927-F927))/(H927-F927))*100</f>
        <v/>
      </c>
      <c r="K927" s="304" t="n"/>
      <c r="L927" s="304" t="n"/>
      <c r="M927" s="304" t="n"/>
      <c r="N927" s="304" t="n"/>
    </row>
    <row r="928" ht="15.75" customHeight="1" s="412">
      <c r="A928" s="300" t="n">
        <v>927</v>
      </c>
      <c r="B928" s="300" t="n">
        <v>273</v>
      </c>
      <c r="C928" s="300" t="n">
        <v>372</v>
      </c>
      <c r="D928" s="300" t="n">
        <v>3</v>
      </c>
      <c r="E928" s="301" t="n">
        <v>43521</v>
      </c>
      <c r="F928" s="302" t="n">
        <v>5242</v>
      </c>
      <c r="G928" s="300" t="n">
        <v>7470</v>
      </c>
      <c r="H928" s="302" t="n">
        <v>7094</v>
      </c>
      <c r="I928" s="300" t="n">
        <v>9</v>
      </c>
      <c r="J928" s="303">
        <f>+(((G928-F928)-(H928-F928))/(H928-F928))*100</f>
        <v/>
      </c>
      <c r="K928" s="304" t="n"/>
      <c r="L928" s="304" t="n"/>
      <c r="M928" s="304" t="n"/>
      <c r="N928" s="304" t="n"/>
    </row>
    <row r="929" ht="15.75" customHeight="1" s="412">
      <c r="A929" s="300" t="n">
        <v>928</v>
      </c>
      <c r="B929" s="300" t="n">
        <v>274</v>
      </c>
      <c r="C929" s="300" t="n">
        <v>372</v>
      </c>
      <c r="D929" s="300" t="n">
        <v>3</v>
      </c>
      <c r="E929" s="301" t="n">
        <v>43521</v>
      </c>
      <c r="F929" s="302" t="n">
        <v>5233</v>
      </c>
      <c r="G929" s="300" t="n">
        <v>7502</v>
      </c>
      <c r="H929" s="302" t="n">
        <v>7109</v>
      </c>
      <c r="I929" s="300" t="n"/>
      <c r="J929" s="303">
        <f>+(((G929-F929)-(H929-F929))/(H929-F929))*100</f>
        <v/>
      </c>
      <c r="K929" s="304" t="n"/>
      <c r="L929" s="304" t="n"/>
      <c r="M929" s="304" t="n"/>
      <c r="N929" s="304" t="n"/>
    </row>
    <row r="930" ht="15.75" customHeight="1" s="412">
      <c r="A930" s="300" t="n">
        <v>929</v>
      </c>
      <c r="B930" s="300" t="n">
        <v>275</v>
      </c>
      <c r="C930" s="300" t="n">
        <v>373</v>
      </c>
      <c r="D930" s="300" t="n">
        <v>3</v>
      </c>
      <c r="E930" s="301" t="n">
        <v>43521</v>
      </c>
      <c r="F930" s="302" t="n">
        <v>5274</v>
      </c>
      <c r="G930" s="300" t="n">
        <v>8997</v>
      </c>
      <c r="H930" s="302" t="n">
        <v>8053</v>
      </c>
      <c r="I930" s="300" t="n">
        <v>8</v>
      </c>
      <c r="J930" s="303">
        <f>+(((G930-F930)-(H930-F930))/(H930-F930))*100</f>
        <v/>
      </c>
      <c r="K930" s="304" t="n"/>
      <c r="L930" s="304" t="n"/>
      <c r="M930" s="304" t="n"/>
      <c r="N930" s="304" t="n"/>
    </row>
    <row r="931" ht="15.75" customHeight="1" s="412">
      <c r="A931" s="300" t="n">
        <v>930</v>
      </c>
      <c r="B931" s="300" t="n">
        <v>276</v>
      </c>
      <c r="C931" s="300" t="n">
        <v>373</v>
      </c>
      <c r="D931" s="300" t="n">
        <v>3</v>
      </c>
      <c r="E931" s="301" t="n">
        <v>43521</v>
      </c>
      <c r="F931" s="302" t="n">
        <v>5217</v>
      </c>
      <c r="G931" s="300" t="n">
        <v>9013</v>
      </c>
      <c r="H931" s="302" t="n">
        <v>8004</v>
      </c>
      <c r="I931" s="300" t="n"/>
      <c r="J931" s="303">
        <f>+(((G931-F931)-(H931-F931))/(H931-F931))*100</f>
        <v/>
      </c>
      <c r="K931" s="304" t="n"/>
      <c r="L931" s="304" t="n"/>
      <c r="M931" s="304" t="n"/>
      <c r="N931" s="304" t="n"/>
    </row>
    <row r="932" ht="15.75" customHeight="1" s="412">
      <c r="A932" s="300" t="n">
        <v>931</v>
      </c>
      <c r="B932" s="300" t="n">
        <v>277</v>
      </c>
      <c r="C932" s="300" t="n">
        <v>374</v>
      </c>
      <c r="D932" s="300" t="n">
        <v>3</v>
      </c>
      <c r="E932" s="301" t="n">
        <v>43521</v>
      </c>
      <c r="F932" s="302" t="n">
        <v>5252</v>
      </c>
      <c r="G932" s="300" t="n">
        <v>7504</v>
      </c>
      <c r="H932" s="302" t="n">
        <v>7050</v>
      </c>
      <c r="I932" s="300" t="n">
        <v>10</v>
      </c>
      <c r="J932" s="303">
        <f>+(((G932-F932)-(H932-F932))/(H932-F932))*100</f>
        <v/>
      </c>
      <c r="K932" s="304" t="n"/>
      <c r="L932" s="304" t="n"/>
      <c r="M932" s="304" t="n"/>
      <c r="N932" s="304" t="n"/>
    </row>
    <row r="933" ht="15.75" customHeight="1" s="412">
      <c r="A933" s="300" t="n">
        <v>932</v>
      </c>
      <c r="B933" s="300" t="n">
        <v>278</v>
      </c>
      <c r="C933" s="300" t="n">
        <v>374</v>
      </c>
      <c r="D933" s="300" t="n">
        <v>3</v>
      </c>
      <c r="E933" s="301" t="n">
        <v>43521</v>
      </c>
      <c r="F933" s="302" t="n">
        <v>5256</v>
      </c>
      <c r="G933" s="300" t="n">
        <v>7540</v>
      </c>
      <c r="H933" s="302" t="n">
        <v>7074</v>
      </c>
      <c r="I933" s="300" t="n"/>
      <c r="J933" s="303">
        <f>+(((G933-F933)-(H933-F933))/(H933-F933))*100</f>
        <v/>
      </c>
      <c r="K933" s="304" t="n"/>
      <c r="L933" s="304" t="n"/>
      <c r="M933" s="304" t="n"/>
      <c r="N933" s="304" t="n"/>
    </row>
    <row r="934" ht="15.75" customHeight="1" s="412">
      <c r="A934" s="300" t="n">
        <v>933</v>
      </c>
      <c r="B934" s="300" t="n">
        <v>279</v>
      </c>
      <c r="C934" s="300" t="n">
        <v>376</v>
      </c>
      <c r="D934" s="300" t="n">
        <v>3</v>
      </c>
      <c r="E934" s="301" t="n">
        <v>43521</v>
      </c>
      <c r="F934" s="302" t="n">
        <v>5269</v>
      </c>
      <c r="G934" s="300" t="n">
        <v>9331</v>
      </c>
      <c r="H934" s="302" t="n">
        <v>8064</v>
      </c>
      <c r="I934" s="300" t="n">
        <v>9</v>
      </c>
      <c r="J934" s="303">
        <f>+(((G934-F934)-(H934-F934))/(H934-F934))*100</f>
        <v/>
      </c>
      <c r="K934" s="304" t="n"/>
      <c r="L934" s="304" t="n"/>
      <c r="M934" s="304" t="n"/>
      <c r="N934" s="304" t="n"/>
    </row>
    <row r="935" ht="15.75" customHeight="1" s="412">
      <c r="A935" s="300" t="n">
        <v>934</v>
      </c>
      <c r="B935" s="300" t="n">
        <v>280</v>
      </c>
      <c r="C935" s="300" t="n">
        <v>376</v>
      </c>
      <c r="D935" s="300" t="n">
        <v>3</v>
      </c>
      <c r="E935" s="301" t="n">
        <v>43521</v>
      </c>
      <c r="F935" s="302" t="n">
        <v>5260</v>
      </c>
      <c r="G935" s="300" t="n">
        <v>8987</v>
      </c>
      <c r="H935" s="302" t="n">
        <v>7818</v>
      </c>
      <c r="I935" s="300" t="n"/>
      <c r="J935" s="303">
        <f>+(((G935-F935)-(H935-F935))/(H935-F935))*100</f>
        <v/>
      </c>
      <c r="K935" s="304" t="n"/>
      <c r="L935" s="304" t="n"/>
      <c r="M935" s="304" t="n"/>
      <c r="N935" s="304" t="n"/>
    </row>
    <row r="936" ht="15.75" customHeight="1" s="412">
      <c r="A936" s="300" t="n">
        <v>935</v>
      </c>
      <c r="B936" s="300" t="n">
        <v>281</v>
      </c>
      <c r="C936" s="300" t="n">
        <v>381</v>
      </c>
      <c r="D936" s="300" t="n">
        <v>3</v>
      </c>
      <c r="E936" s="301" t="n">
        <v>43521</v>
      </c>
      <c r="F936" s="302" t="n">
        <v>5275</v>
      </c>
      <c r="G936" s="300" t="n">
        <v>7755</v>
      </c>
      <c r="H936" s="302" t="n">
        <v>7042</v>
      </c>
      <c r="I936" s="300" t="n">
        <v>10</v>
      </c>
      <c r="J936" s="303">
        <f>+(((G936-F936)-(H936-F936))/(H936-F936))*100</f>
        <v/>
      </c>
      <c r="K936" s="304" t="n"/>
      <c r="L936" s="304" t="n"/>
      <c r="M936" s="304" t="n"/>
      <c r="N936" s="304" t="n"/>
    </row>
    <row r="937" ht="15.75" customHeight="1" s="412">
      <c r="A937" s="300" t="n">
        <v>936</v>
      </c>
      <c r="B937" s="300" t="n">
        <v>282</v>
      </c>
      <c r="C937" s="300" t="n">
        <v>381</v>
      </c>
      <c r="D937" s="300" t="n">
        <v>3</v>
      </c>
      <c r="E937" s="301" t="n">
        <v>43521</v>
      </c>
      <c r="F937" s="302" t="n">
        <v>5225</v>
      </c>
      <c r="G937" s="300" t="n">
        <v>7812</v>
      </c>
      <c r="H937" s="302" t="n">
        <v>7063</v>
      </c>
      <c r="I937" s="300" t="n"/>
      <c r="J937" s="303">
        <f>+(((G937-F937)-(H937-F937))/(H937-F937))*100</f>
        <v/>
      </c>
      <c r="K937" s="304" t="n"/>
      <c r="L937" s="304" t="n"/>
      <c r="M937" s="304" t="n"/>
      <c r="N937" s="304" t="n"/>
    </row>
    <row r="938" ht="15.75" customHeight="1" s="412">
      <c r="A938" s="300" t="n">
        <v>937</v>
      </c>
      <c r="B938" s="300" t="n">
        <v>283</v>
      </c>
      <c r="C938" s="300" t="n">
        <v>382</v>
      </c>
      <c r="D938" s="300" t="n">
        <v>3</v>
      </c>
      <c r="E938" s="301" t="n">
        <v>43521</v>
      </c>
      <c r="F938" s="302" t="n">
        <v>5211</v>
      </c>
      <c r="G938" s="300" t="n">
        <v>8210</v>
      </c>
      <c r="H938" s="302" t="n">
        <v>7660</v>
      </c>
      <c r="I938" s="300" t="n">
        <v>8</v>
      </c>
      <c r="J938" s="303">
        <f>+(((G938-F938)-(H938-F938))/(H938-F938))*100</f>
        <v/>
      </c>
      <c r="K938" s="304" t="n"/>
      <c r="L938" s="304" t="n"/>
      <c r="M938" s="304" t="n"/>
      <c r="N938" s="304" t="n"/>
    </row>
    <row r="939" ht="15.75" customHeight="1" s="412">
      <c r="A939" s="300" t="n">
        <v>938</v>
      </c>
      <c r="B939" s="300" t="n">
        <v>284</v>
      </c>
      <c r="C939" s="300" t="n">
        <v>382</v>
      </c>
      <c r="D939" s="300" t="n">
        <v>3</v>
      </c>
      <c r="E939" s="301" t="n">
        <v>43521</v>
      </c>
      <c r="F939" s="302" t="n">
        <v>5269</v>
      </c>
      <c r="G939" s="300" t="n">
        <v>8344</v>
      </c>
      <c r="H939" s="302" t="n">
        <v>7775</v>
      </c>
      <c r="I939" s="300" t="n"/>
      <c r="J939" s="303">
        <f>+(((G939-F939)-(H939-F939))/(H939-F939))*100</f>
        <v/>
      </c>
      <c r="K939" s="304" t="n"/>
      <c r="L939" s="304" t="n"/>
      <c r="M939" s="304" t="n"/>
      <c r="N939" s="304" t="n"/>
    </row>
    <row r="940" ht="15.75" customHeight="1" s="412">
      <c r="A940" s="300" t="n">
        <v>939</v>
      </c>
      <c r="B940" s="300" t="n">
        <v>285</v>
      </c>
      <c r="C940" s="300" t="n">
        <v>384</v>
      </c>
      <c r="D940" s="300" t="n">
        <v>3</v>
      </c>
      <c r="E940" s="301" t="n">
        <v>43521</v>
      </c>
      <c r="F940" s="302" t="n">
        <v>5249</v>
      </c>
      <c r="G940" s="300" t="n">
        <v>9074</v>
      </c>
      <c r="H940" s="302" t="n">
        <v>8250</v>
      </c>
      <c r="I940" s="300" t="n">
        <v>9</v>
      </c>
      <c r="J940" s="303">
        <f>+(((G940-F940)-(H940-F940))/(H940-F940))*100</f>
        <v/>
      </c>
      <c r="K940" s="304" t="n"/>
      <c r="L940" s="304" t="n"/>
      <c r="M940" s="304" t="n"/>
      <c r="N940" s="304" t="n"/>
    </row>
    <row r="941" ht="15.75" customHeight="1" s="412">
      <c r="A941" s="300" t="n">
        <v>940</v>
      </c>
      <c r="B941" s="300" t="n">
        <v>286</v>
      </c>
      <c r="C941" s="300" t="n">
        <v>384</v>
      </c>
      <c r="D941" s="300" t="n">
        <v>3</v>
      </c>
      <c r="E941" s="301" t="n">
        <v>43521</v>
      </c>
      <c r="F941" s="302" t="n">
        <v>5236</v>
      </c>
      <c r="G941" s="300" t="n">
        <v>8733</v>
      </c>
      <c r="H941" s="302" t="n">
        <v>7984</v>
      </c>
      <c r="I941" s="300" t="n"/>
      <c r="J941" s="303">
        <f>+(((G941-F941)-(H941-F941))/(H941-F941))*100</f>
        <v/>
      </c>
      <c r="K941" s="304" t="n"/>
      <c r="L941" s="304" t="n"/>
      <c r="M941" s="304" t="n"/>
      <c r="N941" s="304" t="n"/>
    </row>
    <row r="942" ht="15.75" customHeight="1" s="412">
      <c r="A942" s="300" t="n">
        <v>941</v>
      </c>
      <c r="B942" s="300" t="n">
        <v>287</v>
      </c>
      <c r="C942" s="300" t="n">
        <v>388</v>
      </c>
      <c r="D942" s="300" t="n">
        <v>3</v>
      </c>
      <c r="E942" s="301" t="n">
        <v>43521</v>
      </c>
      <c r="F942" s="302" t="n">
        <v>5246</v>
      </c>
      <c r="G942" s="300" t="n">
        <v>8007</v>
      </c>
      <c r="H942" s="302" t="n">
        <v>7361</v>
      </c>
      <c r="I942" s="300" t="n">
        <v>9</v>
      </c>
      <c r="J942" s="303">
        <f>+(((G942-F942)-(H942-F942))/(H942-F942))*100</f>
        <v/>
      </c>
      <c r="K942" s="304" t="n"/>
      <c r="L942" s="304" t="n"/>
      <c r="M942" s="304" t="n"/>
      <c r="N942" s="304" t="n"/>
    </row>
    <row r="943" ht="15.75" customHeight="1" s="412">
      <c r="A943" s="300" t="n">
        <v>942</v>
      </c>
      <c r="B943" s="300" t="n">
        <v>288</v>
      </c>
      <c r="C943" s="300" t="n">
        <v>388</v>
      </c>
      <c r="D943" s="300" t="n">
        <v>3</v>
      </c>
      <c r="E943" s="301" t="n">
        <v>43521</v>
      </c>
      <c r="F943" s="302" t="n">
        <v>5225</v>
      </c>
      <c r="G943" s="300" t="n">
        <v>8226</v>
      </c>
      <c r="H943" s="302" t="n">
        <v>7507</v>
      </c>
      <c r="I943" s="300" t="n"/>
      <c r="J943" s="303">
        <f>+(((G943-F943)-(H943-F943))/(H943-F943))*100</f>
        <v/>
      </c>
      <c r="K943" s="304" t="n"/>
      <c r="L943" s="304" t="n"/>
      <c r="M943" s="304" t="n"/>
      <c r="N943" s="304" t="n"/>
    </row>
    <row r="944" ht="15.75" customHeight="1" s="412">
      <c r="A944" s="300" t="n">
        <v>943</v>
      </c>
      <c r="B944" s="300" t="n">
        <v>289</v>
      </c>
      <c r="C944" s="300" t="n">
        <v>389</v>
      </c>
      <c r="D944" s="300" t="n">
        <v>3</v>
      </c>
      <c r="E944" s="301" t="n">
        <v>43521</v>
      </c>
      <c r="F944" s="302" t="n">
        <v>5296</v>
      </c>
      <c r="G944" s="300" t="n">
        <v>6449</v>
      </c>
      <c r="H944" s="302" t="n">
        <v>6271</v>
      </c>
      <c r="I944" s="300" t="n">
        <v>9</v>
      </c>
      <c r="J944" s="303">
        <f>+(((G944-F944)-(H944-F944))/(H944-F944))*100</f>
        <v/>
      </c>
      <c r="K944" s="304" t="n"/>
      <c r="L944" s="304" t="n"/>
      <c r="M944" s="304" t="n"/>
      <c r="N944" s="304" t="n"/>
    </row>
    <row r="945" ht="15.75" customHeight="1" s="412">
      <c r="A945" s="300" t="n">
        <v>944</v>
      </c>
      <c r="B945" s="300" t="n">
        <v>290</v>
      </c>
      <c r="C945" s="300" t="n">
        <v>389</v>
      </c>
      <c r="D945" s="300" t="n">
        <v>3</v>
      </c>
      <c r="E945" s="301" t="n">
        <v>43521</v>
      </c>
      <c r="F945" s="302" t="n">
        <v>5255</v>
      </c>
      <c r="G945" s="300" t="n">
        <v>6415</v>
      </c>
      <c r="H945" s="302" t="n">
        <v>6243</v>
      </c>
      <c r="I945" s="300" t="n"/>
      <c r="J945" s="303">
        <f>+(((G945-F945)-(H945-F945))/(H945-F945))*100</f>
        <v/>
      </c>
      <c r="K945" s="304" t="n"/>
      <c r="L945" s="304" t="n"/>
      <c r="M945" s="304" t="n"/>
      <c r="N945" s="304" t="n"/>
    </row>
    <row r="946" ht="15.75" customHeight="1" s="412">
      <c r="A946" s="300" t="n">
        <v>945</v>
      </c>
      <c r="B946" s="300" t="n">
        <v>291</v>
      </c>
      <c r="C946" s="300" t="n">
        <v>390</v>
      </c>
      <c r="D946" s="300" t="n">
        <v>3</v>
      </c>
      <c r="E946" s="301" t="n">
        <v>43521</v>
      </c>
      <c r="F946" s="302" t="n">
        <v>5259</v>
      </c>
      <c r="G946" s="300" t="n">
        <v>8379</v>
      </c>
      <c r="H946" s="302" t="n">
        <v>7663</v>
      </c>
      <c r="I946" s="300" t="n">
        <v>9</v>
      </c>
      <c r="J946" s="303">
        <f>+(((G946-F946)-(H946-F946))/(H946-F946))*100</f>
        <v/>
      </c>
      <c r="K946" s="304" t="n"/>
      <c r="L946" s="304" t="n"/>
      <c r="M946" s="304" t="n"/>
      <c r="N946" s="304" t="n"/>
    </row>
    <row r="947" ht="15.75" customHeight="1" s="412">
      <c r="A947" s="300" t="n">
        <v>946</v>
      </c>
      <c r="B947" s="300" t="n">
        <v>292</v>
      </c>
      <c r="C947" s="300" t="n">
        <v>390</v>
      </c>
      <c r="D947" s="300" t="n">
        <v>3</v>
      </c>
      <c r="E947" s="301" t="n">
        <v>43521</v>
      </c>
      <c r="F947" s="302" t="n">
        <v>5243</v>
      </c>
      <c r="G947" s="300" t="n">
        <v>8486</v>
      </c>
      <c r="H947" s="302" t="n">
        <v>7746</v>
      </c>
      <c r="I947" s="300" t="n"/>
      <c r="J947" s="303">
        <f>+(((G947-F947)-(H947-F947))/(H947-F947))*100</f>
        <v/>
      </c>
      <c r="K947" s="304" t="n"/>
      <c r="L947" s="304" t="n"/>
      <c r="M947" s="304" t="n"/>
      <c r="N947" s="304" t="n"/>
    </row>
    <row r="948" ht="15.75" customHeight="1" s="412">
      <c r="A948" s="300" t="n">
        <v>947</v>
      </c>
      <c r="B948" s="300" t="n">
        <v>293</v>
      </c>
      <c r="C948" s="300" t="n">
        <v>391</v>
      </c>
      <c r="D948" s="300" t="n">
        <v>3</v>
      </c>
      <c r="E948" s="301" t="n">
        <v>43521</v>
      </c>
      <c r="F948" s="302" t="n">
        <v>5203</v>
      </c>
      <c r="G948" s="300" t="n">
        <v>8672</v>
      </c>
      <c r="H948" s="302" t="n">
        <v>7700</v>
      </c>
      <c r="I948" s="300" t="n">
        <v>9</v>
      </c>
      <c r="J948" s="303">
        <f>+(((G948-F948)-(H948-F948))/(H948-F948))*100</f>
        <v/>
      </c>
      <c r="K948" s="304" t="n"/>
      <c r="L948" s="304" t="n"/>
      <c r="M948" s="304" t="n"/>
      <c r="N948" s="304" t="n"/>
    </row>
    <row r="949" ht="15.75" customHeight="1" s="412">
      <c r="A949" s="300" t="n">
        <v>948</v>
      </c>
      <c r="B949" s="300" t="n">
        <v>294</v>
      </c>
      <c r="C949" s="300" t="n">
        <v>391</v>
      </c>
      <c r="D949" s="300" t="n">
        <v>3</v>
      </c>
      <c r="E949" s="301" t="n">
        <v>43521</v>
      </c>
      <c r="F949" s="302" t="n">
        <v>5223</v>
      </c>
      <c r="G949" s="300" t="n">
        <v>8557</v>
      </c>
      <c r="H949" s="302" t="n">
        <v>7635</v>
      </c>
      <c r="I949" s="300" t="n"/>
      <c r="J949" s="303">
        <f>+(((G949-F949)-(H949-F949))/(H949-F949))*100</f>
        <v/>
      </c>
      <c r="K949" s="304" t="n"/>
      <c r="L949" s="304" t="n"/>
      <c r="M949" s="304" t="n"/>
      <c r="N949" s="304" t="n"/>
    </row>
    <row r="950" ht="15.75" customHeight="1" s="412">
      <c r="A950" s="300" t="n">
        <v>949</v>
      </c>
      <c r="B950" s="300" t="n">
        <v>295</v>
      </c>
      <c r="C950" s="300" t="n">
        <v>393</v>
      </c>
      <c r="D950" s="300" t="n">
        <v>3</v>
      </c>
      <c r="E950" s="301" t="n">
        <v>43521</v>
      </c>
      <c r="F950" s="302" t="n">
        <v>5221</v>
      </c>
      <c r="G950" s="300" t="n">
        <v>7683</v>
      </c>
      <c r="H950" s="302" t="n">
        <v>6962</v>
      </c>
      <c r="I950" s="300" t="n">
        <v>9</v>
      </c>
      <c r="J950" s="303">
        <f>+(((G950-F950)-(H950-F950))/(H950-F950))*100</f>
        <v/>
      </c>
      <c r="K950" s="304" t="n"/>
      <c r="L950" s="304" t="n"/>
      <c r="M950" s="304" t="n"/>
      <c r="N950" s="304" t="n"/>
    </row>
    <row r="951" ht="15.75" customHeight="1" s="412">
      <c r="A951" s="300" t="n">
        <v>950</v>
      </c>
      <c r="B951" s="300" t="n">
        <v>296</v>
      </c>
      <c r="C951" s="300" t="n">
        <v>393</v>
      </c>
      <c r="D951" s="300" t="n">
        <v>3</v>
      </c>
      <c r="E951" s="301" t="n">
        <v>43521</v>
      </c>
      <c r="F951" s="302" t="n">
        <v>5271</v>
      </c>
      <c r="G951" s="305" t="n">
        <v>7757</v>
      </c>
      <c r="H951" s="306" t="n">
        <v>7024</v>
      </c>
      <c r="I951" s="305" t="n"/>
      <c r="J951" s="303">
        <f>+(((G951-F951)-(H951-F951))/(H951-F951))*100</f>
        <v/>
      </c>
      <c r="K951" s="304" t="n"/>
      <c r="L951" s="304" t="n"/>
      <c r="M951" s="304" t="n"/>
      <c r="N951" s="304" t="n"/>
    </row>
    <row r="952" ht="15.75" customHeight="1" s="412">
      <c r="A952" s="300" t="n">
        <v>951</v>
      </c>
      <c r="B952" s="300" t="n">
        <v>297</v>
      </c>
      <c r="C952" s="300" t="n">
        <v>394</v>
      </c>
      <c r="D952" s="300" t="n">
        <v>3</v>
      </c>
      <c r="E952" s="301" t="n">
        <v>43521</v>
      </c>
      <c r="F952" s="302" t="n">
        <v>5213</v>
      </c>
      <c r="G952" s="307" t="n">
        <v>9965</v>
      </c>
      <c r="H952" s="308" t="n">
        <v>8709</v>
      </c>
      <c r="I952" s="307" t="n">
        <v>9</v>
      </c>
      <c r="J952" s="303">
        <f>+(((G952-F952)-(H952-F952))/(H952-F952))*100</f>
        <v/>
      </c>
      <c r="K952" s="304" t="n"/>
      <c r="L952" s="304" t="n"/>
      <c r="M952" s="304" t="n"/>
      <c r="N952" s="304" t="n"/>
    </row>
    <row r="953" ht="15.75" customHeight="1" s="412">
      <c r="A953" s="300" t="n">
        <v>952</v>
      </c>
      <c r="B953" s="300" t="n">
        <v>298</v>
      </c>
      <c r="C953" s="300" t="n">
        <v>394</v>
      </c>
      <c r="D953" s="300" t="n">
        <v>3</v>
      </c>
      <c r="E953" s="301" t="n">
        <v>43521</v>
      </c>
      <c r="F953" s="302" t="n">
        <v>5210</v>
      </c>
      <c r="G953" s="300" t="n">
        <v>9649</v>
      </c>
      <c r="H953" s="302" t="n">
        <v>8508</v>
      </c>
      <c r="I953" s="300" t="n"/>
      <c r="J953" s="303">
        <f>+(((G953-F953)-(H953-F953))/(H953-F953))*100</f>
        <v/>
      </c>
      <c r="K953" s="304" t="n"/>
      <c r="L953" s="304" t="n"/>
      <c r="M953" s="304" t="n"/>
      <c r="N953" s="304" t="n"/>
    </row>
    <row r="954" ht="15.75" customHeight="1" s="412">
      <c r="A954" s="300" t="n">
        <v>953</v>
      </c>
      <c r="B954" s="300" t="n">
        <v>299</v>
      </c>
      <c r="C954" s="300" t="n">
        <v>395</v>
      </c>
      <c r="D954" s="300" t="n">
        <v>3</v>
      </c>
      <c r="E954" s="301" t="n">
        <v>43521</v>
      </c>
      <c r="F954" s="302" t="n">
        <v>5236</v>
      </c>
      <c r="G954" s="300" t="n">
        <v>8658</v>
      </c>
      <c r="H954" s="302" t="n">
        <v>7755</v>
      </c>
      <c r="I954" s="300" t="n">
        <v>10</v>
      </c>
      <c r="J954" s="303">
        <f>+(((G954-F954)-(H954-F954))/(H954-F954))*100</f>
        <v/>
      </c>
      <c r="K954" s="304" t="n"/>
      <c r="L954" s="304" t="n"/>
      <c r="M954" s="304" t="n"/>
      <c r="N954" s="304" t="n"/>
    </row>
    <row r="955" ht="15.75" customHeight="1" s="412">
      <c r="A955" s="300" t="n">
        <v>954</v>
      </c>
      <c r="B955" s="300" t="n">
        <v>300</v>
      </c>
      <c r="C955" s="300" t="n">
        <v>395</v>
      </c>
      <c r="D955" s="300" t="n">
        <v>3</v>
      </c>
      <c r="E955" s="301" t="n">
        <v>43521</v>
      </c>
      <c r="F955" s="302" t="n">
        <v>5223</v>
      </c>
      <c r="G955" s="300" t="n">
        <v>8865</v>
      </c>
      <c r="H955" s="302" t="n">
        <v>7882</v>
      </c>
      <c r="I955" s="300" t="n"/>
      <c r="J955" s="303">
        <f>+(((G955-F955)-(H955-F955))/(H955-F955))*100</f>
        <v/>
      </c>
      <c r="K955" s="304" t="n"/>
      <c r="L955" s="304" t="n"/>
      <c r="M955" s="304" t="n"/>
      <c r="N955" s="304" t="n"/>
    </row>
    <row r="956" ht="15.75" customHeight="1" s="412">
      <c r="A956" s="300" t="n">
        <v>955</v>
      </c>
      <c r="B956" s="300" t="n">
        <v>301</v>
      </c>
      <c r="C956" s="300" t="n">
        <v>396</v>
      </c>
      <c r="D956" s="300" t="n">
        <v>3</v>
      </c>
      <c r="E956" s="301" t="n">
        <v>43521</v>
      </c>
      <c r="F956" s="302" t="n">
        <v>5241</v>
      </c>
      <c r="G956" s="300" t="n">
        <v>7556</v>
      </c>
      <c r="H956" s="302" t="n">
        <v>6841</v>
      </c>
      <c r="I956" s="300" t="n">
        <v>9</v>
      </c>
      <c r="J956" s="303">
        <f>+(((G956-F956)-(H956-F956))/(H956-F956))*100</f>
        <v/>
      </c>
      <c r="K956" s="304" t="n"/>
      <c r="L956" s="304" t="n"/>
      <c r="M956" s="304" t="n"/>
      <c r="N956" s="304" t="n"/>
    </row>
    <row r="957" ht="15.75" customHeight="1" s="412">
      <c r="A957" s="300" t="n">
        <v>956</v>
      </c>
      <c r="B957" s="300" t="n">
        <v>302</v>
      </c>
      <c r="C957" s="300" t="n">
        <v>396</v>
      </c>
      <c r="D957" s="300" t="n">
        <v>3</v>
      </c>
      <c r="E957" s="301" t="n">
        <v>43521</v>
      </c>
      <c r="F957" s="302" t="n">
        <v>5225</v>
      </c>
      <c r="G957" s="300" t="n">
        <v>7445</v>
      </c>
      <c r="H957" s="302" t="n">
        <v>6750</v>
      </c>
      <c r="I957" s="300" t="n"/>
      <c r="J957" s="303">
        <f>+(((G957-F957)-(H957-F957))/(H957-F957))*100</f>
        <v/>
      </c>
      <c r="K957" s="304" t="n"/>
      <c r="L957" s="304" t="n"/>
      <c r="M957" s="304" t="n"/>
      <c r="N957" s="304" t="n"/>
    </row>
    <row r="958" ht="15.75" customHeight="1" s="412">
      <c r="A958" s="300" t="n">
        <v>957</v>
      </c>
      <c r="B958" s="300" t="n">
        <v>303</v>
      </c>
      <c r="C958" s="300" t="n">
        <v>397</v>
      </c>
      <c r="D958" s="300" t="n">
        <v>3</v>
      </c>
      <c r="E958" s="301" t="n">
        <v>43521</v>
      </c>
      <c r="F958" s="302" t="n">
        <v>5303</v>
      </c>
      <c r="G958" s="300" t="n">
        <v>9170</v>
      </c>
      <c r="H958" s="302" t="n">
        <v>8520</v>
      </c>
      <c r="I958" s="300" t="n">
        <v>9</v>
      </c>
      <c r="J958" s="303">
        <f>+(((G958-F958)-(H958-F958))/(H958-F958))*100</f>
        <v/>
      </c>
      <c r="K958" s="304" t="n"/>
      <c r="L958" s="304" t="n"/>
      <c r="M958" s="304" t="n"/>
      <c r="N958" s="304" t="n"/>
    </row>
    <row r="959" ht="15.75" customHeight="1" s="412">
      <c r="A959" s="300" t="n">
        <v>958</v>
      </c>
      <c r="B959" s="300" t="n">
        <v>304</v>
      </c>
      <c r="C959" s="300" t="n">
        <v>397</v>
      </c>
      <c r="D959" s="300" t="n">
        <v>3</v>
      </c>
      <c r="E959" s="301" t="n">
        <v>43521</v>
      </c>
      <c r="F959" s="302" t="n">
        <v>5212</v>
      </c>
      <c r="G959" s="300" t="n">
        <v>8777</v>
      </c>
      <c r="H959" s="302" t="n">
        <v>8170</v>
      </c>
      <c r="I959" s="300" t="n"/>
      <c r="J959" s="303">
        <f>+(((G959-F959)-(H959-F959))/(H959-F959))*100</f>
        <v/>
      </c>
      <c r="K959" s="304" t="n"/>
      <c r="L959" s="304" t="n"/>
      <c r="M959" s="304" t="n"/>
      <c r="N959" s="304" t="n"/>
    </row>
    <row r="960" ht="15.75" customHeight="1" s="412">
      <c r="A960" s="300" t="n">
        <v>959</v>
      </c>
      <c r="B960" s="300" t="n">
        <v>305</v>
      </c>
      <c r="C960" s="300" t="n">
        <v>398</v>
      </c>
      <c r="D960" s="300" t="n">
        <v>3</v>
      </c>
      <c r="E960" s="301" t="n">
        <v>43521</v>
      </c>
      <c r="F960" s="302" t="n">
        <v>5301</v>
      </c>
      <c r="G960" s="300" t="n">
        <v>7695</v>
      </c>
      <c r="H960" s="302" t="n">
        <v>7090</v>
      </c>
      <c r="I960" s="300" t="n">
        <v>9</v>
      </c>
      <c r="J960" s="303">
        <f>+(((G960-F960)-(H960-F960))/(H960-F960))*100</f>
        <v/>
      </c>
      <c r="K960" s="304" t="n"/>
      <c r="L960" s="304" t="n"/>
      <c r="M960" s="304" t="n"/>
      <c r="N960" s="304" t="n"/>
    </row>
    <row r="961" ht="15.75" customHeight="1" s="412">
      <c r="A961" s="300" t="n">
        <v>960</v>
      </c>
      <c r="B961" s="300" t="n">
        <v>306</v>
      </c>
      <c r="C961" s="300" t="n">
        <v>398</v>
      </c>
      <c r="D961" s="300" t="n">
        <v>3</v>
      </c>
      <c r="E961" s="301" t="n">
        <v>43521</v>
      </c>
      <c r="F961" s="302" t="n">
        <v>5254</v>
      </c>
      <c r="G961" s="300" t="n">
        <v>7653</v>
      </c>
      <c r="H961" s="302" t="n">
        <v>7063</v>
      </c>
      <c r="I961" s="300" t="n"/>
      <c r="J961" s="303">
        <f>+(((G961-F961)-(H961-F961))/(H961-F961))*100</f>
        <v/>
      </c>
      <c r="K961" s="304" t="n"/>
      <c r="L961" s="304" t="n"/>
      <c r="M961" s="304" t="n"/>
      <c r="N961" s="304" t="n"/>
    </row>
    <row r="962" ht="15.75" customHeight="1" s="412">
      <c r="A962" s="300" t="n">
        <v>961</v>
      </c>
      <c r="B962" s="300" t="n">
        <v>307</v>
      </c>
      <c r="C962" s="300" t="n">
        <v>400</v>
      </c>
      <c r="D962" s="300" t="n">
        <v>3</v>
      </c>
      <c r="E962" s="301" t="n">
        <v>43521</v>
      </c>
      <c r="F962" s="302" t="n">
        <v>5223</v>
      </c>
      <c r="G962" s="300" t="n">
        <v>8505</v>
      </c>
      <c r="H962" s="302" t="n">
        <v>7868</v>
      </c>
      <c r="I962" s="300" t="n">
        <v>10</v>
      </c>
      <c r="J962" s="303">
        <f>+(((G962-F962)-(H962-F962))/(H962-F962))*100</f>
        <v/>
      </c>
      <c r="K962" s="304" t="n"/>
      <c r="L962" s="304" t="n"/>
      <c r="M962" s="304" t="n"/>
      <c r="N962" s="304" t="n"/>
    </row>
    <row r="963" ht="15.75" customHeight="1" s="412">
      <c r="A963" s="300" t="n">
        <v>962</v>
      </c>
      <c r="B963" s="300" t="n">
        <v>308</v>
      </c>
      <c r="C963" s="300" t="n">
        <v>400</v>
      </c>
      <c r="D963" s="300" t="n">
        <v>3</v>
      </c>
      <c r="E963" s="301" t="n">
        <v>43521</v>
      </c>
      <c r="F963" s="302" t="n">
        <v>5201</v>
      </c>
      <c r="G963" s="300" t="n">
        <v>8074</v>
      </c>
      <c r="H963" s="302" t="n">
        <v>7513</v>
      </c>
      <c r="I963" s="300" t="n"/>
      <c r="J963" s="303">
        <f>+(((G963-F963)-(H963-F963))/(H963-F963))*100</f>
        <v/>
      </c>
      <c r="K963" s="304" t="n"/>
      <c r="L963" s="304" t="n"/>
      <c r="M963" s="304" t="n"/>
      <c r="N963" s="304" t="n"/>
    </row>
    <row r="964" ht="15.75" customHeight="1" s="412">
      <c r="A964" s="300" t="n">
        <v>963</v>
      </c>
      <c r="B964" s="300" t="n">
        <v>309</v>
      </c>
      <c r="C964" s="300" t="n">
        <v>401</v>
      </c>
      <c r="D964" s="300" t="n">
        <v>3</v>
      </c>
      <c r="E964" s="301" t="n">
        <v>43521</v>
      </c>
      <c r="F964" s="302" t="n">
        <v>5237</v>
      </c>
      <c r="G964" s="300" t="n">
        <v>7647</v>
      </c>
      <c r="H964" s="302" t="n">
        <v>7175</v>
      </c>
      <c r="I964" s="300" t="n">
        <v>9</v>
      </c>
      <c r="J964" s="303">
        <f>+(((G964-F964)-(H964-F964))/(H964-F964))*100</f>
        <v/>
      </c>
      <c r="K964" s="304" t="n"/>
      <c r="L964" s="304" t="n"/>
      <c r="M964" s="304" t="n"/>
      <c r="N964" s="304" t="n"/>
    </row>
    <row r="965" ht="15.75" customHeight="1" s="412">
      <c r="A965" s="300" t="n">
        <v>964</v>
      </c>
      <c r="B965" s="300" t="n">
        <v>310</v>
      </c>
      <c r="C965" s="300" t="n">
        <v>401</v>
      </c>
      <c r="D965" s="300" t="n">
        <v>3</v>
      </c>
      <c r="E965" s="301" t="n">
        <v>43521</v>
      </c>
      <c r="F965" s="302" t="n">
        <v>5231</v>
      </c>
      <c r="G965" s="300" t="n">
        <v>7673</v>
      </c>
      <c r="H965" s="302" t="n">
        <v>7198</v>
      </c>
      <c r="I965" s="300" t="n"/>
      <c r="J965" s="303">
        <f>+(((G965-F965)-(H965-F965))/(H965-F965))*100</f>
        <v/>
      </c>
      <c r="K965" s="304" t="n"/>
      <c r="L965" s="304" t="n"/>
      <c r="M965" s="304" t="n"/>
      <c r="N965" s="304" t="n"/>
    </row>
    <row r="966" ht="15.75" customHeight="1" s="412">
      <c r="A966" s="300" t="n">
        <v>965</v>
      </c>
      <c r="B966" s="300" t="n">
        <v>311</v>
      </c>
      <c r="C966" s="300" t="n">
        <v>402</v>
      </c>
      <c r="D966" s="300" t="n">
        <v>3</v>
      </c>
      <c r="E966" s="301" t="n">
        <v>43521</v>
      </c>
      <c r="F966" s="302" t="n">
        <v>5222</v>
      </c>
      <c r="G966" s="300" t="n">
        <v>8615</v>
      </c>
      <c r="H966" s="302" t="n">
        <v>7688</v>
      </c>
      <c r="I966" s="300" t="n">
        <v>9</v>
      </c>
      <c r="J966" s="303">
        <f>+(((G966-F966)-(H966-F966))/(H966-F966))*100</f>
        <v/>
      </c>
      <c r="K966" s="304" t="n"/>
      <c r="L966" s="304" t="n"/>
      <c r="M966" s="304" t="n"/>
      <c r="N966" s="304" t="n"/>
    </row>
    <row r="967" ht="15.75" customHeight="1" s="412">
      <c r="A967" s="300" t="n">
        <v>966</v>
      </c>
      <c r="B967" s="300" t="n">
        <v>312</v>
      </c>
      <c r="C967" s="300" t="n">
        <v>402</v>
      </c>
      <c r="D967" s="300" t="n">
        <v>3</v>
      </c>
      <c r="E967" s="301" t="n">
        <v>43521</v>
      </c>
      <c r="F967" s="302" t="n">
        <v>5239</v>
      </c>
      <c r="G967" s="300" t="n">
        <v>8496</v>
      </c>
      <c r="H967" s="302" t="n">
        <v>7623</v>
      </c>
      <c r="I967" s="300" t="n"/>
      <c r="J967" s="303">
        <f>+(((G967-F967)-(H967-F967))/(H967-F967))*100</f>
        <v/>
      </c>
      <c r="K967" s="304" t="n"/>
      <c r="L967" s="304" t="n"/>
      <c r="M967" s="304" t="n"/>
      <c r="N967" s="304" t="n"/>
    </row>
    <row r="968" ht="15.75" customHeight="1" s="412">
      <c r="A968" s="300" t="n">
        <v>967</v>
      </c>
      <c r="B968" s="300" t="n">
        <v>313</v>
      </c>
      <c r="C968" s="300" t="n">
        <v>404</v>
      </c>
      <c r="D968" s="300" t="n">
        <v>3</v>
      </c>
      <c r="E968" s="301" t="n">
        <v>43521</v>
      </c>
      <c r="F968" s="302" t="n">
        <v>5188</v>
      </c>
      <c r="G968" s="300" t="n">
        <v>8949</v>
      </c>
      <c r="H968" s="302" t="n">
        <v>8218</v>
      </c>
      <c r="I968" s="300" t="n">
        <v>8</v>
      </c>
      <c r="J968" s="303">
        <f>+(((G968-F968)-(H968-F968))/(H968-F968))*100</f>
        <v/>
      </c>
      <c r="K968" s="304" t="n"/>
      <c r="L968" s="304" t="n"/>
      <c r="M968" s="304" t="n"/>
      <c r="N968" s="304" t="n"/>
    </row>
    <row r="969" ht="15.75" customHeight="1" s="412">
      <c r="A969" s="300" t="n">
        <v>968</v>
      </c>
      <c r="B969" s="300" t="n">
        <v>314</v>
      </c>
      <c r="C969" s="300" t="n">
        <v>404</v>
      </c>
      <c r="D969" s="300" t="n">
        <v>3</v>
      </c>
      <c r="E969" s="301" t="n">
        <v>43521</v>
      </c>
      <c r="F969" s="302" t="n">
        <v>5225</v>
      </c>
      <c r="G969" s="300" t="n">
        <v>9099</v>
      </c>
      <c r="H969" s="302" t="n">
        <v>8360</v>
      </c>
      <c r="I969" s="300" t="n"/>
      <c r="J969" s="303">
        <f>+(((G969-F969)-(H969-F969))/(H969-F969))*100</f>
        <v/>
      </c>
      <c r="K969" s="304" t="n"/>
      <c r="L969" s="304" t="n"/>
      <c r="M969" s="304" t="n"/>
      <c r="N969" s="304" t="n"/>
    </row>
    <row r="970" ht="15.75" customHeight="1" s="412">
      <c r="A970" s="300" t="n">
        <v>969</v>
      </c>
      <c r="B970" s="300" t="n">
        <v>315</v>
      </c>
      <c r="C970" s="300" t="n">
        <v>405</v>
      </c>
      <c r="D970" s="300" t="n">
        <v>3</v>
      </c>
      <c r="E970" s="301" t="n">
        <v>43521</v>
      </c>
      <c r="F970" s="302" t="n">
        <v>5198</v>
      </c>
      <c r="G970" s="300" t="n">
        <v>7386</v>
      </c>
      <c r="H970" s="302" t="n">
        <v>6812</v>
      </c>
      <c r="I970" s="300" t="n">
        <v>9</v>
      </c>
      <c r="J970" s="303">
        <f>+(((G970-F970)-(H970-F970))/(H970-F970))*100</f>
        <v/>
      </c>
      <c r="K970" s="304" t="n"/>
      <c r="L970" s="304" t="n"/>
      <c r="M970" s="304" t="n"/>
      <c r="N970" s="304" t="n"/>
    </row>
    <row r="971" ht="15.75" customHeight="1" s="412">
      <c r="A971" s="300" t="n">
        <v>970</v>
      </c>
      <c r="B971" s="300" t="n">
        <v>316</v>
      </c>
      <c r="C971" s="300" t="n">
        <v>405</v>
      </c>
      <c r="D971" s="300" t="n">
        <v>3</v>
      </c>
      <c r="E971" s="301" t="n">
        <v>43521</v>
      </c>
      <c r="F971" s="302" t="n">
        <v>5239</v>
      </c>
      <c r="G971" s="300" t="n">
        <v>7686</v>
      </c>
      <c r="H971" s="302" t="n">
        <v>7000</v>
      </c>
      <c r="I971" s="300" t="n"/>
      <c r="J971" s="303">
        <f>+(((G971-F971)-(H971-F971))/(H971-F971))*100</f>
        <v/>
      </c>
      <c r="K971" s="304" t="n"/>
      <c r="L971" s="304" t="n"/>
      <c r="M971" s="304" t="n"/>
      <c r="N971" s="304" t="n"/>
    </row>
    <row r="972" ht="15.75" customHeight="1" s="412">
      <c r="A972" s="300" t="n">
        <v>971</v>
      </c>
      <c r="B972" s="300" t="n">
        <v>317</v>
      </c>
      <c r="C972" s="300" t="n">
        <v>406</v>
      </c>
      <c r="D972" s="300" t="n">
        <v>3</v>
      </c>
      <c r="E972" s="301" t="n">
        <v>43521</v>
      </c>
      <c r="F972" s="302" t="n">
        <v>5209</v>
      </c>
      <c r="G972" s="300" t="n">
        <v>7416</v>
      </c>
      <c r="H972" s="302" t="n">
        <v>7068</v>
      </c>
      <c r="I972" s="300" t="n">
        <v>10</v>
      </c>
      <c r="J972" s="303">
        <f>+(((G972-F972)-(H972-F972))/(H972-F972))*100</f>
        <v/>
      </c>
      <c r="K972" s="304" t="n"/>
      <c r="L972" s="304" t="n"/>
      <c r="M972" s="304" t="n"/>
      <c r="N972" s="304" t="n"/>
    </row>
    <row r="973" ht="15.75" customHeight="1" s="412">
      <c r="A973" s="300" t="n">
        <v>972</v>
      </c>
      <c r="B973" s="300" t="n">
        <v>318</v>
      </c>
      <c r="C973" s="300" t="n">
        <v>406</v>
      </c>
      <c r="D973" s="300" t="n">
        <v>3</v>
      </c>
      <c r="E973" s="301" t="n">
        <v>43521</v>
      </c>
      <c r="F973" s="302" t="n">
        <v>5240</v>
      </c>
      <c r="G973" s="300" t="n">
        <v>7619</v>
      </c>
      <c r="H973" s="302" t="n">
        <v>7253</v>
      </c>
      <c r="I973" s="300" t="n"/>
      <c r="J973" s="303">
        <f>+(((G973-F973)-(H973-F973))/(H973-F973))*100</f>
        <v/>
      </c>
      <c r="K973" s="304" t="n"/>
      <c r="L973" s="304" t="n"/>
      <c r="M973" s="304" t="n"/>
      <c r="N973" s="304" t="n"/>
    </row>
    <row r="974" ht="15.75" customHeight="1" s="412">
      <c r="A974" s="300" t="n">
        <v>973</v>
      </c>
      <c r="B974" s="300" t="n">
        <v>319</v>
      </c>
      <c r="C974" s="300" t="n">
        <v>407</v>
      </c>
      <c r="D974" s="300" t="n">
        <v>3</v>
      </c>
      <c r="E974" s="301" t="n">
        <v>43521</v>
      </c>
      <c r="F974" s="302" t="n">
        <v>5245</v>
      </c>
      <c r="G974" s="300" t="n">
        <v>8722</v>
      </c>
      <c r="H974" s="302" t="n">
        <v>7723</v>
      </c>
      <c r="I974" s="300" t="n">
        <v>10</v>
      </c>
      <c r="J974" s="303">
        <f>+(((G974-F974)-(H974-F974))/(H974-F974))*100</f>
        <v/>
      </c>
      <c r="K974" s="304" t="n"/>
      <c r="L974" s="304" t="n"/>
      <c r="M974" s="304" t="n"/>
      <c r="N974" s="304" t="n"/>
    </row>
    <row r="975" ht="15.75" customHeight="1" s="412">
      <c r="A975" s="300" t="n">
        <v>974</v>
      </c>
      <c r="B975" s="300" t="n">
        <v>320</v>
      </c>
      <c r="C975" s="300" t="n">
        <v>407</v>
      </c>
      <c r="D975" s="300" t="n">
        <v>3</v>
      </c>
      <c r="E975" s="301" t="n">
        <v>43521</v>
      </c>
      <c r="F975" s="302" t="n">
        <v>5238</v>
      </c>
      <c r="G975" s="300" t="n">
        <v>8786</v>
      </c>
      <c r="H975" s="302" t="n">
        <v>7729</v>
      </c>
      <c r="I975" s="300" t="n"/>
      <c r="J975" s="303">
        <f>+(((G975-F975)-(H975-F975))/(H975-F975))*100</f>
        <v/>
      </c>
      <c r="K975" s="304" t="n"/>
      <c r="L975" s="304" t="n"/>
      <c r="M975" s="304" t="n"/>
      <c r="N975" s="304" t="n"/>
    </row>
    <row r="976" ht="15.75" customHeight="1" s="412">
      <c r="A976" s="300" t="n">
        <v>975</v>
      </c>
      <c r="B976" s="300" t="n">
        <v>321</v>
      </c>
      <c r="C976" s="300" t="n">
        <v>410</v>
      </c>
      <c r="D976" s="300" t="n">
        <v>3</v>
      </c>
      <c r="E976" s="301" t="n">
        <v>43521</v>
      </c>
      <c r="F976" s="302" t="n">
        <v>5258</v>
      </c>
      <c r="G976" s="300" t="n">
        <v>8094</v>
      </c>
      <c r="H976" s="302" t="n">
        <v>7555</v>
      </c>
      <c r="I976" s="300" t="n">
        <v>9</v>
      </c>
      <c r="J976" s="303">
        <f>+(((G976-F976)-(H976-F976))/(H976-F976))*100</f>
        <v/>
      </c>
      <c r="K976" s="304" t="n"/>
      <c r="L976" s="304" t="n"/>
      <c r="M976" s="304" t="n"/>
      <c r="N976" s="304" t="n"/>
    </row>
    <row r="977" ht="15.75" customHeight="1" s="412">
      <c r="A977" s="300" t="n">
        <v>976</v>
      </c>
      <c r="B977" s="300" t="n">
        <v>322</v>
      </c>
      <c r="C977" s="300" t="n">
        <v>410</v>
      </c>
      <c r="D977" s="300" t="n">
        <v>3</v>
      </c>
      <c r="E977" s="301" t="n">
        <v>43521</v>
      </c>
      <c r="F977" s="302" t="n">
        <v>5219</v>
      </c>
      <c r="G977" s="300" t="n">
        <v>8219</v>
      </c>
      <c r="H977" s="302" t="n">
        <v>7650</v>
      </c>
      <c r="I977" s="300" t="n"/>
      <c r="J977" s="303">
        <f>+(((G977-F977)-(H977-F977))/(H977-F977))*100</f>
        <v/>
      </c>
      <c r="K977" s="304" t="n"/>
      <c r="L977" s="304" t="n"/>
      <c r="M977" s="304" t="n"/>
      <c r="N977" s="304" t="n"/>
    </row>
    <row r="978" ht="15.75" customHeight="1" s="412">
      <c r="A978" s="300" t="n">
        <v>977</v>
      </c>
      <c r="B978" s="300" t="n">
        <v>323</v>
      </c>
      <c r="C978" s="300" t="n">
        <v>413</v>
      </c>
      <c r="D978" s="300" t="n">
        <v>3</v>
      </c>
      <c r="E978" s="301" t="n">
        <v>43521</v>
      </c>
      <c r="F978" s="302" t="n">
        <v>5241</v>
      </c>
      <c r="G978" s="300" t="n">
        <v>8713</v>
      </c>
      <c r="H978" s="302" t="n">
        <v>7687</v>
      </c>
      <c r="I978" s="300" t="n">
        <v>10</v>
      </c>
      <c r="J978" s="303">
        <f>+(((G978-F978)-(H978-F978))/(H978-F978))*100</f>
        <v/>
      </c>
      <c r="K978" s="304" t="n"/>
      <c r="L978" s="304" t="n"/>
      <c r="M978" s="304" t="n"/>
      <c r="N978" s="304" t="n"/>
    </row>
    <row r="979" ht="15.75" customHeight="1" s="412">
      <c r="A979" s="300" t="n">
        <v>978</v>
      </c>
      <c r="B979" s="300" t="n">
        <v>324</v>
      </c>
      <c r="C979" s="300" t="n">
        <v>413</v>
      </c>
      <c r="D979" s="300" t="n">
        <v>3</v>
      </c>
      <c r="E979" s="301" t="n">
        <v>43521</v>
      </c>
      <c r="F979" s="302" t="n">
        <v>5265</v>
      </c>
      <c r="G979" s="300" t="n">
        <v>8878</v>
      </c>
      <c r="H979" s="302" t="n">
        <v>7780</v>
      </c>
      <c r="I979" s="300" t="n"/>
      <c r="J979" s="303">
        <f>+(((G979-F979)-(H979-F979))/(H979-F979))*100</f>
        <v/>
      </c>
      <c r="K979" s="304" t="n"/>
      <c r="L979" s="304" t="n"/>
      <c r="M979" s="304" t="n"/>
      <c r="N979" s="304" t="n"/>
    </row>
    <row r="980" ht="15.75" customHeight="1" s="412">
      <c r="A980" s="300" t="n">
        <v>979</v>
      </c>
      <c r="B980" s="300" t="n">
        <v>325</v>
      </c>
      <c r="C980" s="300" t="n">
        <v>417</v>
      </c>
      <c r="D980" s="300" t="n">
        <v>3</v>
      </c>
      <c r="E980" s="301" t="n">
        <v>43521</v>
      </c>
      <c r="F980" s="302" t="n">
        <v>5236</v>
      </c>
      <c r="G980" s="300" t="n">
        <v>8272</v>
      </c>
      <c r="H980" s="302" t="n">
        <v>7663</v>
      </c>
      <c r="I980" s="300" t="n">
        <v>8</v>
      </c>
      <c r="J980" s="303">
        <f>+(((G980-F980)-(H980-F980))/(H980-F980))*100</f>
        <v/>
      </c>
      <c r="K980" s="304" t="n"/>
      <c r="L980" s="304" t="n"/>
      <c r="M980" s="304" t="n"/>
      <c r="N980" s="304" t="n"/>
    </row>
    <row r="981" ht="15.75" customHeight="1" s="412">
      <c r="A981" s="300" t="n">
        <v>980</v>
      </c>
      <c r="B981" s="300" t="n">
        <v>326</v>
      </c>
      <c r="C981" s="300" t="n">
        <v>417</v>
      </c>
      <c r="D981" s="300" t="n">
        <v>3</v>
      </c>
      <c r="E981" s="301" t="n">
        <v>43521</v>
      </c>
      <c r="F981" s="302" t="n">
        <v>5256</v>
      </c>
      <c r="G981" s="300" t="n">
        <v>8543</v>
      </c>
      <c r="H981" s="302" t="n">
        <v>7895</v>
      </c>
      <c r="I981" s="300" t="n"/>
      <c r="J981" s="303">
        <f>+(((G981-F981)-(H981-F981))/(H981-F981))*100</f>
        <v/>
      </c>
      <c r="K981" s="304" t="n"/>
      <c r="L981" s="304" t="n"/>
      <c r="M981" s="304" t="n"/>
      <c r="N981" s="304" t="n"/>
    </row>
    <row r="982" ht="15.75" customHeight="1" s="412">
      <c r="A982" s="300" t="n">
        <v>981</v>
      </c>
      <c r="B982" s="300" t="n">
        <v>327</v>
      </c>
      <c r="C982" s="300" t="n">
        <v>420</v>
      </c>
      <c r="D982" s="300" t="n">
        <v>3</v>
      </c>
      <c r="E982" s="301" t="n">
        <v>43521</v>
      </c>
      <c r="F982" s="302" t="n">
        <v>5275</v>
      </c>
      <c r="G982" s="300" t="n">
        <v>8087</v>
      </c>
      <c r="H982" s="302" t="n">
        <v>7419</v>
      </c>
      <c r="I982" s="300" t="n">
        <v>8</v>
      </c>
      <c r="J982" s="303">
        <f>+(((G982-F982)-(H982-F982))/(H982-F982))*100</f>
        <v/>
      </c>
      <c r="K982" s="304" t="n"/>
      <c r="L982" s="304" t="n"/>
      <c r="M982" s="304" t="n"/>
      <c r="N982" s="304" t="n"/>
    </row>
    <row r="983" ht="15.75" customHeight="1" s="412">
      <c r="A983" s="300" t="n">
        <v>982</v>
      </c>
      <c r="B983" s="300" t="n">
        <v>328</v>
      </c>
      <c r="C983" s="300" t="n">
        <v>420</v>
      </c>
      <c r="D983" s="300" t="n">
        <v>3</v>
      </c>
      <c r="E983" s="301" t="n">
        <v>43521</v>
      </c>
      <c r="F983" s="302" t="n">
        <v>5350</v>
      </c>
      <c r="G983" s="300" t="n">
        <v>8127</v>
      </c>
      <c r="H983" s="302" t="n">
        <v>7474</v>
      </c>
      <c r="I983" s="300" t="n"/>
      <c r="J983" s="303">
        <f>+(((G983-F983)-(H983-F983))/(H983-F983))*100</f>
        <v/>
      </c>
      <c r="K983" s="304" t="n"/>
      <c r="L983" s="304" t="n"/>
      <c r="M983" s="304" t="n"/>
      <c r="N983" s="304" t="n"/>
    </row>
    <row r="984" ht="15.75" customHeight="1" s="412">
      <c r="A984" s="300" t="n">
        <v>983</v>
      </c>
      <c r="B984" s="300" t="n">
        <v>329</v>
      </c>
      <c r="C984" s="300" t="n">
        <v>422</v>
      </c>
      <c r="D984" s="300" t="n">
        <v>3</v>
      </c>
      <c r="E984" s="301" t="n">
        <v>43521</v>
      </c>
      <c r="F984" s="302" t="n">
        <v>5215</v>
      </c>
      <c r="G984" s="300" t="n">
        <v>7716</v>
      </c>
      <c r="H984" s="302" t="n">
        <v>7210</v>
      </c>
      <c r="I984" s="300" t="n">
        <v>10</v>
      </c>
      <c r="J984" s="303">
        <f>+(((G984-F984)-(H984-F984))/(H984-F984))*100</f>
        <v/>
      </c>
      <c r="K984" s="304" t="n"/>
      <c r="L984" s="304" t="n"/>
      <c r="M984" s="304" t="n"/>
      <c r="N984" s="304" t="n"/>
    </row>
    <row r="985" ht="15.75" customHeight="1" s="412">
      <c r="A985" s="300" t="n">
        <v>984</v>
      </c>
      <c r="B985" s="300" t="n">
        <v>330</v>
      </c>
      <c r="C985" s="300" t="n">
        <v>422</v>
      </c>
      <c r="D985" s="300" t="n">
        <v>3</v>
      </c>
      <c r="E985" s="301" t="n">
        <v>43521</v>
      </c>
      <c r="F985" s="302" t="n">
        <v>5277</v>
      </c>
      <c r="G985" s="300" t="n">
        <v>7835</v>
      </c>
      <c r="H985" s="302" t="n">
        <v>7304</v>
      </c>
      <c r="I985" s="300" t="n"/>
      <c r="J985" s="303">
        <f>+(((G985-F985)-(H985-F985))/(H985-F985))*100</f>
        <v/>
      </c>
      <c r="K985" s="304" t="n"/>
      <c r="L985" s="304" t="n"/>
      <c r="M985" s="304" t="n"/>
      <c r="N985" s="304" t="n"/>
    </row>
    <row r="986" ht="15.75" customHeight="1" s="412">
      <c r="A986" s="300" t="n">
        <v>985</v>
      </c>
      <c r="B986" s="300" t="n">
        <v>331</v>
      </c>
      <c r="C986" s="300" t="n">
        <v>425</v>
      </c>
      <c r="D986" s="300" t="n">
        <v>3</v>
      </c>
      <c r="E986" s="301" t="n">
        <v>43521</v>
      </c>
      <c r="F986" s="302" t="n">
        <v>5265</v>
      </c>
      <c r="G986" s="300" t="n">
        <v>8725</v>
      </c>
      <c r="H986" s="302" t="n">
        <v>7804</v>
      </c>
      <c r="I986" s="300" t="n">
        <v>10</v>
      </c>
      <c r="J986" s="303">
        <f>+(((G986-F986)-(H986-F986))/(H986-F986))*100</f>
        <v/>
      </c>
      <c r="K986" s="304" t="n"/>
      <c r="L986" s="304" t="n"/>
      <c r="M986" s="304" t="n"/>
      <c r="N986" s="304" t="n"/>
    </row>
    <row r="987" ht="15.75" customHeight="1" s="412">
      <c r="A987" s="300" t="n">
        <v>986</v>
      </c>
      <c r="B987" s="300" t="n">
        <v>332</v>
      </c>
      <c r="C987" s="300" t="n">
        <v>425</v>
      </c>
      <c r="D987" s="300" t="n">
        <v>3</v>
      </c>
      <c r="E987" s="301" t="n">
        <v>43521</v>
      </c>
      <c r="F987" s="302" t="n">
        <v>5252</v>
      </c>
      <c r="G987" s="300" t="n">
        <v>8654</v>
      </c>
      <c r="H987" s="302" t="n">
        <v>7748</v>
      </c>
      <c r="I987" s="300" t="n"/>
      <c r="J987" s="303">
        <f>+(((G987-F987)-(H987-F987))/(H987-F987))*100</f>
        <v/>
      </c>
      <c r="K987" s="304" t="n"/>
      <c r="L987" s="304" t="n"/>
      <c r="M987" s="304" t="n"/>
      <c r="N987" s="304" t="n"/>
    </row>
    <row r="988" ht="15.75" customHeight="1" s="412">
      <c r="A988" s="300" t="n">
        <v>987</v>
      </c>
      <c r="B988" s="300" t="n">
        <v>333</v>
      </c>
      <c r="C988" s="300" t="n">
        <v>426</v>
      </c>
      <c r="D988" s="300" t="n">
        <v>3</v>
      </c>
      <c r="E988" s="301" t="n">
        <v>43521</v>
      </c>
      <c r="F988" s="302" t="n">
        <v>5211</v>
      </c>
      <c r="G988" s="300" t="n">
        <v>8351</v>
      </c>
      <c r="H988" s="302" t="n">
        <v>7675</v>
      </c>
      <c r="I988" s="300" t="n">
        <v>10</v>
      </c>
      <c r="J988" s="303">
        <f>+(((G988-F988)-(H988-F988))/(H988-F988))*100</f>
        <v/>
      </c>
      <c r="K988" s="304" t="n"/>
      <c r="L988" s="304" t="n"/>
      <c r="M988" s="304" t="n"/>
      <c r="N988" s="304" t="n"/>
    </row>
    <row r="989" ht="15.75" customHeight="1" s="412">
      <c r="A989" s="300" t="n">
        <v>988</v>
      </c>
      <c r="B989" s="300" t="n">
        <v>334</v>
      </c>
      <c r="C989" s="300" t="n">
        <v>426</v>
      </c>
      <c r="D989" s="300" t="n">
        <v>3</v>
      </c>
      <c r="E989" s="301" t="n">
        <v>43521</v>
      </c>
      <c r="F989" s="302" t="n">
        <v>5171</v>
      </c>
      <c r="G989" s="300" t="n">
        <v>8255</v>
      </c>
      <c r="H989" s="302" t="n">
        <v>7617</v>
      </c>
      <c r="I989" s="300" t="n"/>
      <c r="J989" s="303">
        <f>+(((G989-F989)-(H989-F989))/(H989-F989))*100</f>
        <v/>
      </c>
      <c r="K989" s="304" t="n"/>
      <c r="L989" s="304" t="n"/>
      <c r="M989" s="304" t="n"/>
      <c r="N989" s="304" t="n"/>
    </row>
    <row r="990" ht="15.75" customHeight="1" s="412">
      <c r="A990" s="300" t="n">
        <v>989</v>
      </c>
      <c r="B990" s="300" t="n">
        <v>335</v>
      </c>
      <c r="C990" s="300" t="n">
        <v>428</v>
      </c>
      <c r="D990" s="300" t="n">
        <v>3</v>
      </c>
      <c r="E990" s="301" t="n">
        <v>43521</v>
      </c>
      <c r="F990" s="302" t="n">
        <v>5270</v>
      </c>
      <c r="G990" s="300" t="n">
        <v>7900</v>
      </c>
      <c r="H990" s="302" t="n">
        <v>7315</v>
      </c>
      <c r="I990" s="300" t="n">
        <v>8</v>
      </c>
      <c r="J990" s="303">
        <f>+(((G990-F990)-(H990-F990))/(H990-F990))*100</f>
        <v/>
      </c>
      <c r="K990" s="304" t="n"/>
      <c r="L990" s="304" t="n"/>
      <c r="M990" s="304" t="n"/>
      <c r="N990" s="304" t="n"/>
    </row>
    <row r="991" ht="15.75" customHeight="1" s="412">
      <c r="A991" s="300" t="n">
        <v>990</v>
      </c>
      <c r="B991" s="300" t="n">
        <v>336</v>
      </c>
      <c r="C991" s="300" t="n">
        <v>428</v>
      </c>
      <c r="D991" s="300" t="n">
        <v>3</v>
      </c>
      <c r="E991" s="301" t="n">
        <v>43521</v>
      </c>
      <c r="F991" s="302" t="n">
        <v>5231</v>
      </c>
      <c r="G991" s="300" t="n">
        <v>7906</v>
      </c>
      <c r="H991" s="302" t="n">
        <v>7327</v>
      </c>
      <c r="I991" s="300" t="n"/>
      <c r="J991" s="303">
        <f>+(((G991-F991)-(H991-F991))/(H991-F991))*100</f>
        <v/>
      </c>
      <c r="K991" s="304" t="n"/>
      <c r="L991" s="304" t="n"/>
      <c r="M991" s="304" t="n"/>
      <c r="N991" s="304" t="n"/>
    </row>
    <row r="992" ht="15.75" customHeight="1" s="412">
      <c r="A992" s="300" t="n">
        <v>991</v>
      </c>
      <c r="B992" s="300" t="n">
        <v>337</v>
      </c>
      <c r="C992" s="300" t="n">
        <v>431</v>
      </c>
      <c r="D992" s="300" t="n">
        <v>3</v>
      </c>
      <c r="E992" s="301" t="n">
        <v>43521</v>
      </c>
      <c r="F992" s="302" t="n">
        <v>5274</v>
      </c>
      <c r="G992" s="300" t="n">
        <v>6836</v>
      </c>
      <c r="H992" s="302" t="n">
        <v>6586</v>
      </c>
      <c r="I992" s="300" t="n">
        <v>9</v>
      </c>
      <c r="J992" s="303">
        <f>+(((G992-F992)-(H992-F992))/(H992-F992))*100</f>
        <v/>
      </c>
      <c r="K992" s="304" t="n"/>
      <c r="L992" s="304" t="n"/>
      <c r="M992" s="304" t="n"/>
      <c r="N992" s="304" t="n"/>
    </row>
    <row r="993" ht="15.75" customHeight="1" s="412">
      <c r="A993" s="300" t="n">
        <v>992</v>
      </c>
      <c r="B993" s="300" t="n">
        <v>338</v>
      </c>
      <c r="C993" s="300" t="n">
        <v>431</v>
      </c>
      <c r="D993" s="300" t="n">
        <v>3</v>
      </c>
      <c r="E993" s="301" t="n">
        <v>43521</v>
      </c>
      <c r="F993" s="302" t="n">
        <v>5240</v>
      </c>
      <c r="G993" s="300" t="n">
        <v>6798</v>
      </c>
      <c r="H993" s="302" t="n">
        <v>6548</v>
      </c>
      <c r="I993" s="300" t="n"/>
      <c r="J993" s="303">
        <f>+(((G993-F993)-(H993-F993))/(H993-F993))*100</f>
        <v/>
      </c>
      <c r="K993" s="304" t="n"/>
      <c r="L993" s="304" t="n"/>
      <c r="M993" s="304" t="n"/>
      <c r="N993" s="304" t="n"/>
    </row>
    <row r="994" ht="15.75" customHeight="1" s="412">
      <c r="A994" s="300" t="n">
        <v>993</v>
      </c>
      <c r="B994" s="300" t="n">
        <v>339</v>
      </c>
      <c r="C994" s="300" t="n">
        <v>432</v>
      </c>
      <c r="D994" s="300" t="n">
        <v>3</v>
      </c>
      <c r="E994" s="301" t="n">
        <v>43521</v>
      </c>
      <c r="F994" s="302" t="n">
        <v>5250</v>
      </c>
      <c r="G994" s="300" t="n">
        <v>7474</v>
      </c>
      <c r="H994" s="302" t="n">
        <v>7096</v>
      </c>
      <c r="I994" s="300" t="n">
        <v>9</v>
      </c>
      <c r="J994" s="303">
        <f>+(((G994-F994)-(H994-F994))/(H994-F994))*100</f>
        <v/>
      </c>
      <c r="K994" s="304" t="n"/>
      <c r="L994" s="304" t="n"/>
      <c r="M994" s="304" t="n"/>
      <c r="N994" s="304" t="n"/>
    </row>
    <row r="995" ht="15.75" customHeight="1" s="412">
      <c r="A995" s="300" t="n">
        <v>994</v>
      </c>
      <c r="B995" s="300" t="n">
        <v>340</v>
      </c>
      <c r="C995" s="300" t="n">
        <v>432</v>
      </c>
      <c r="D995" s="300" t="n">
        <v>3</v>
      </c>
      <c r="E995" s="301" t="n">
        <v>43521</v>
      </c>
      <c r="F995" s="302" t="n">
        <v>5215</v>
      </c>
      <c r="G995" s="300" t="n">
        <v>7295</v>
      </c>
      <c r="H995" s="302" t="n">
        <v>6951</v>
      </c>
      <c r="I995" s="300" t="n"/>
      <c r="J995" s="303">
        <f>+(((G995-F995)-(H995-F995))/(H995-F995))*100</f>
        <v/>
      </c>
      <c r="K995" s="304" t="n"/>
      <c r="L995" s="304" t="n"/>
      <c r="M995" s="304" t="n"/>
      <c r="N995" s="304" t="n"/>
    </row>
    <row r="996" ht="15.75" customHeight="1" s="412">
      <c r="A996" s="300" t="n">
        <v>995</v>
      </c>
      <c r="B996" s="300" t="n">
        <v>341</v>
      </c>
      <c r="C996" s="300" t="n">
        <v>433</v>
      </c>
      <c r="D996" s="300" t="n">
        <v>3</v>
      </c>
      <c r="E996" s="301" t="n">
        <v>43521</v>
      </c>
      <c r="F996" s="302" t="n">
        <v>5210</v>
      </c>
      <c r="G996" s="300" t="n">
        <v>8856</v>
      </c>
      <c r="H996" s="302" t="n">
        <v>7588</v>
      </c>
      <c r="I996" s="300" t="n">
        <v>9</v>
      </c>
      <c r="J996" s="303">
        <f>+(((G996-F996)-(H996-F996))/(H996-F996))*100</f>
        <v/>
      </c>
      <c r="K996" s="304" t="n"/>
      <c r="L996" s="304" t="n"/>
      <c r="M996" s="304" t="n"/>
      <c r="N996" s="304" t="n"/>
    </row>
    <row r="997" ht="15.75" customHeight="1" s="412">
      <c r="A997" s="300" t="n">
        <v>996</v>
      </c>
      <c r="B997" s="300" t="n">
        <v>342</v>
      </c>
      <c r="C997" s="300" t="n">
        <v>433</v>
      </c>
      <c r="D997" s="300" t="n">
        <v>3</v>
      </c>
      <c r="E997" s="301" t="n">
        <v>43521</v>
      </c>
      <c r="F997" s="302" t="n">
        <v>5176</v>
      </c>
      <c r="G997" s="300" t="n">
        <v>8821</v>
      </c>
      <c r="H997" s="302" t="n">
        <v>7550</v>
      </c>
      <c r="I997" s="300" t="n"/>
      <c r="J997" s="303">
        <f>+(((G997-F997)-(H997-F997))/(H997-F997))*100</f>
        <v/>
      </c>
      <c r="K997" s="304" t="n"/>
      <c r="L997" s="304" t="n"/>
      <c r="M997" s="304" t="n"/>
      <c r="N997" s="304" t="n"/>
    </row>
    <row r="998" ht="15.75" customHeight="1" s="412">
      <c r="A998" s="300" t="n">
        <v>997</v>
      </c>
      <c r="B998" s="300" t="n">
        <v>343</v>
      </c>
      <c r="C998" s="300" t="n">
        <v>434</v>
      </c>
      <c r="D998" s="300" t="n">
        <v>3</v>
      </c>
      <c r="E998" s="301" t="n">
        <v>43521</v>
      </c>
      <c r="F998" s="302" t="n">
        <v>5238</v>
      </c>
      <c r="G998" s="300" t="n">
        <v>8074</v>
      </c>
      <c r="H998" s="302" t="n">
        <v>7393</v>
      </c>
      <c r="I998" s="300" t="n">
        <v>8</v>
      </c>
      <c r="J998" s="303">
        <f>+(((G998-F998)-(H998-F998))/(H998-F998))*100</f>
        <v/>
      </c>
      <c r="K998" s="304" t="n"/>
      <c r="L998" s="304" t="n"/>
      <c r="M998" s="304" t="n"/>
      <c r="N998" s="304" t="n"/>
    </row>
    <row r="999" ht="15.75" customHeight="1" s="412">
      <c r="A999" s="300" t="n">
        <v>998</v>
      </c>
      <c r="B999" s="300" t="n">
        <v>344</v>
      </c>
      <c r="C999" s="300" t="n">
        <v>434</v>
      </c>
      <c r="D999" s="300" t="n">
        <v>3</v>
      </c>
      <c r="E999" s="301" t="n">
        <v>43521</v>
      </c>
      <c r="F999" s="302" t="n">
        <v>5187</v>
      </c>
      <c r="G999" s="300" t="n">
        <v>7830</v>
      </c>
      <c r="H999" s="302" t="n">
        <v>7185</v>
      </c>
      <c r="I999" s="300" t="n"/>
      <c r="J999" s="303">
        <f>+(((G999-F999)-(H999-F999))/(H999-F999))*100</f>
        <v/>
      </c>
      <c r="K999" s="304" t="n"/>
      <c r="L999" s="304" t="n"/>
      <c r="M999" s="304" t="n"/>
      <c r="N999" s="304" t="n"/>
    </row>
    <row r="1000" ht="15.75" customHeight="1" s="412">
      <c r="A1000" s="300" t="n">
        <v>999</v>
      </c>
      <c r="B1000" s="300" t="n">
        <v>345</v>
      </c>
      <c r="C1000" s="300" t="n">
        <v>435</v>
      </c>
      <c r="D1000" s="300" t="n">
        <v>3</v>
      </c>
      <c r="E1000" s="301" t="n">
        <v>43521</v>
      </c>
      <c r="F1000" s="302" t="n">
        <v>5214</v>
      </c>
      <c r="G1000" s="300" t="n">
        <v>8907</v>
      </c>
      <c r="H1000" s="302" t="n">
        <v>7893</v>
      </c>
      <c r="I1000" s="300" t="n">
        <v>9</v>
      </c>
      <c r="J1000" s="303">
        <f>+(((G1000-F1000)-(H1000-F1000))/(H1000-F1000))*100</f>
        <v/>
      </c>
      <c r="K1000" s="304" t="n"/>
      <c r="L1000" s="304" t="n"/>
      <c r="M1000" s="304" t="n"/>
      <c r="N1000" s="304" t="n"/>
    </row>
    <row r="1001" ht="15.75" customHeight="1" s="412">
      <c r="A1001" s="300" t="n">
        <v>1000</v>
      </c>
      <c r="B1001" s="300" t="n">
        <v>346</v>
      </c>
      <c r="C1001" s="300" t="n">
        <v>435</v>
      </c>
      <c r="D1001" s="300" t="n">
        <v>3</v>
      </c>
      <c r="E1001" s="301" t="n">
        <v>43521</v>
      </c>
      <c r="F1001" s="302" t="n">
        <v>5254</v>
      </c>
      <c r="G1001" s="300" t="n">
        <v>8667</v>
      </c>
      <c r="H1001" s="302" t="n">
        <v>7685</v>
      </c>
      <c r="I1001" s="300" t="n"/>
      <c r="J1001" s="303">
        <f>+(((G1001-F1001)-(H1001-F1001))/(H1001-F1001))*100</f>
        <v/>
      </c>
      <c r="K1001" s="304" t="n"/>
      <c r="L1001" s="304" t="n"/>
      <c r="M1001" s="304" t="n"/>
      <c r="N1001" s="304" t="n"/>
    </row>
    <row r="1002" ht="15.75" customHeight="1" s="412">
      <c r="A1002" s="300" t="n">
        <v>1001</v>
      </c>
      <c r="B1002" s="300" t="n">
        <v>347</v>
      </c>
      <c r="C1002" s="300" t="n">
        <v>436</v>
      </c>
      <c r="D1002" s="300" t="n">
        <v>3</v>
      </c>
      <c r="E1002" s="301" t="n">
        <v>43521</v>
      </c>
      <c r="F1002" s="302" t="n">
        <v>5189</v>
      </c>
      <c r="G1002" s="300" t="n">
        <v>7993</v>
      </c>
      <c r="H1002" s="302" t="n">
        <v>7135</v>
      </c>
      <c r="I1002" s="300" t="n">
        <v>10</v>
      </c>
      <c r="J1002" s="303">
        <f>+(((G1002-F1002)-(H1002-F1002))/(H1002-F1002))*100</f>
        <v/>
      </c>
      <c r="K1002" s="304" t="n"/>
      <c r="L1002" s="304" t="n"/>
      <c r="M1002" s="304" t="n"/>
      <c r="N1002" s="304" t="n"/>
    </row>
    <row r="1003" ht="15.75" customHeight="1" s="412">
      <c r="A1003" s="300" t="n">
        <v>1002</v>
      </c>
      <c r="B1003" s="300" t="n">
        <v>348</v>
      </c>
      <c r="C1003" s="300" t="n">
        <v>436</v>
      </c>
      <c r="D1003" s="300" t="n">
        <v>3</v>
      </c>
      <c r="E1003" s="301" t="n">
        <v>43521</v>
      </c>
      <c r="F1003" s="302" t="n">
        <v>5195</v>
      </c>
      <c r="G1003" s="300" t="n">
        <v>7825</v>
      </c>
      <c r="H1003" s="302" t="n">
        <v>7064</v>
      </c>
      <c r="I1003" s="300" t="n"/>
      <c r="J1003" s="303">
        <f>+(((G1003-F1003)-(H1003-F1003))/(H1003-F1003))*100</f>
        <v/>
      </c>
      <c r="K1003" s="304" t="n"/>
      <c r="L1003" s="304" t="n"/>
      <c r="M1003" s="304" t="n"/>
      <c r="N1003" s="304" t="n"/>
    </row>
    <row r="1004" ht="15.75" customHeight="1" s="412">
      <c r="A1004" s="300" t="n">
        <v>1003</v>
      </c>
      <c r="B1004" s="300" t="n">
        <v>349</v>
      </c>
      <c r="C1004" s="300" t="n">
        <v>437</v>
      </c>
      <c r="D1004" s="300" t="n">
        <v>3</v>
      </c>
      <c r="E1004" s="301" t="n">
        <v>43521</v>
      </c>
      <c r="F1004" s="302" t="n">
        <v>5210</v>
      </c>
      <c r="G1004" s="300" t="n">
        <v>8815</v>
      </c>
      <c r="H1004" s="302" t="n">
        <v>7995</v>
      </c>
      <c r="I1004" s="300" t="n">
        <v>8</v>
      </c>
      <c r="J1004" s="303">
        <f>+(((G1004-F1004)-(H1004-F1004))/(H1004-F1004))*100</f>
        <v/>
      </c>
      <c r="K1004" s="304" t="n"/>
      <c r="L1004" s="304" t="n"/>
      <c r="M1004" s="304" t="n"/>
      <c r="N1004" s="304" t="n"/>
    </row>
    <row r="1005" ht="15.75" customHeight="1" s="412">
      <c r="A1005" s="300" t="n">
        <v>1004</v>
      </c>
      <c r="B1005" s="300" t="n">
        <v>350</v>
      </c>
      <c r="C1005" s="300" t="n">
        <v>437</v>
      </c>
      <c r="D1005" s="300" t="n">
        <v>3</v>
      </c>
      <c r="E1005" s="301" t="n">
        <v>43521</v>
      </c>
      <c r="F1005" s="302" t="n">
        <v>5208</v>
      </c>
      <c r="G1005" s="300" t="n">
        <v>8783</v>
      </c>
      <c r="H1005" s="302" t="n">
        <v>8001</v>
      </c>
      <c r="I1005" s="300" t="n"/>
      <c r="J1005" s="303">
        <f>+(((G1005-F1005)-(H1005-F1005))/(H1005-F1005))*100</f>
        <v/>
      </c>
      <c r="K1005" s="304" t="n"/>
      <c r="L1005" s="304" t="n"/>
      <c r="M1005" s="304" t="n"/>
      <c r="N1005" s="304" t="n"/>
    </row>
    <row r="1006" ht="15.75" customHeight="1" s="412">
      <c r="A1006" s="300" t="n">
        <v>1005</v>
      </c>
      <c r="B1006" s="300" t="n">
        <v>351</v>
      </c>
      <c r="C1006" s="300" t="n">
        <v>439</v>
      </c>
      <c r="D1006" s="300" t="n">
        <v>3</v>
      </c>
      <c r="E1006" s="301" t="n">
        <v>43521</v>
      </c>
      <c r="F1006" s="309" t="n">
        <v>5232</v>
      </c>
      <c r="G1006" s="300" t="n">
        <v>6162</v>
      </c>
      <c r="H1006" s="302" t="n">
        <v>6020</v>
      </c>
      <c r="I1006" s="300" t="n">
        <v>9</v>
      </c>
      <c r="J1006" s="303">
        <f>+(((G1006-F1006)-(H1006-F1006))/(H1006-F1006))*100</f>
        <v/>
      </c>
      <c r="K1006" s="304" t="n"/>
      <c r="L1006" s="304" t="n"/>
      <c r="M1006" s="304" t="n"/>
      <c r="N1006" s="304" t="n"/>
    </row>
    <row r="1007" ht="15.75" customHeight="1" s="412">
      <c r="A1007" s="300" t="n">
        <v>1006</v>
      </c>
      <c r="B1007" s="300" t="n">
        <v>352</v>
      </c>
      <c r="C1007" s="300" t="n">
        <v>439</v>
      </c>
      <c r="D1007" s="300" t="n">
        <v>3</v>
      </c>
      <c r="E1007" s="301" t="n">
        <v>43521</v>
      </c>
      <c r="F1007" s="309" t="n">
        <v>5507</v>
      </c>
      <c r="G1007" s="300" t="n">
        <v>6492</v>
      </c>
      <c r="H1007" s="302" t="n">
        <v>6341</v>
      </c>
      <c r="I1007" s="300" t="n"/>
      <c r="J1007" s="303">
        <f>+(((G1007-F1007)-(H1007-F1007))/(H1007-F1007))*100</f>
        <v/>
      </c>
      <c r="K1007" s="304" t="n"/>
      <c r="L1007" s="304" t="n"/>
      <c r="M1007" s="304" t="n"/>
      <c r="N1007" s="304" t="n"/>
    </row>
    <row r="1008" ht="15.75" customHeight="1" s="412">
      <c r="A1008" s="300" t="n">
        <v>1007</v>
      </c>
      <c r="B1008" s="300" t="n">
        <v>353</v>
      </c>
      <c r="C1008" s="300" t="n">
        <v>441</v>
      </c>
      <c r="D1008" s="300" t="n">
        <v>3</v>
      </c>
      <c r="E1008" s="301" t="n">
        <v>43521</v>
      </c>
      <c r="F1008" s="309" t="n">
        <v>5540</v>
      </c>
      <c r="G1008" s="300" t="n">
        <v>9117</v>
      </c>
      <c r="H1008" s="302" t="n">
        <v>8396</v>
      </c>
      <c r="I1008" s="300" t="n">
        <v>9</v>
      </c>
      <c r="J1008" s="303">
        <f>+(((G1008-F1008)-(H1008-F1008))/(H1008-F1008))*100</f>
        <v/>
      </c>
      <c r="K1008" s="304" t="n"/>
      <c r="L1008" s="304" t="n"/>
      <c r="M1008" s="304" t="n"/>
      <c r="N1008" s="304" t="n"/>
    </row>
    <row r="1009" ht="15.75" customHeight="1" s="412">
      <c r="A1009" s="300" t="n">
        <v>1008</v>
      </c>
      <c r="B1009" s="300" t="n">
        <v>354</v>
      </c>
      <c r="C1009" s="300" t="n">
        <v>441</v>
      </c>
      <c r="D1009" s="300" t="n">
        <v>3</v>
      </c>
      <c r="E1009" s="301" t="n">
        <v>43521</v>
      </c>
      <c r="F1009" s="309" t="n">
        <v>5531</v>
      </c>
      <c r="G1009" s="300" t="n">
        <v>9301</v>
      </c>
      <c r="H1009" s="302" t="n">
        <v>8475</v>
      </c>
      <c r="I1009" s="300" t="n"/>
      <c r="J1009" s="303">
        <f>+(((G1009-F1009)-(H1009-F1009))/(H1009-F1009))*100</f>
        <v/>
      </c>
      <c r="K1009" s="304" t="n"/>
      <c r="L1009" s="304" t="n"/>
      <c r="M1009" s="304" t="n"/>
      <c r="N1009" s="304" t="n"/>
    </row>
    <row r="1010" ht="15.75" customHeight="1" s="412">
      <c r="A1010" s="300" t="n">
        <v>1009</v>
      </c>
      <c r="B1010" s="300" t="n">
        <v>355</v>
      </c>
      <c r="C1010" s="300" t="n">
        <v>442</v>
      </c>
      <c r="D1010" s="300" t="n">
        <v>3</v>
      </c>
      <c r="E1010" s="301" t="n">
        <v>43521</v>
      </c>
      <c r="F1010" s="309" t="n">
        <v>5491</v>
      </c>
      <c r="G1010" s="300" t="n">
        <v>7722</v>
      </c>
      <c r="H1010" s="302" t="n">
        <v>7229</v>
      </c>
      <c r="I1010" s="300" t="n">
        <v>10</v>
      </c>
      <c r="J1010" s="303">
        <f>+(((G1010-F1010)-(H1010-F1010))/(H1010-F1010))*100</f>
        <v/>
      </c>
      <c r="K1010" s="304" t="n"/>
      <c r="L1010" s="304" t="n"/>
      <c r="M1010" s="304" t="n"/>
      <c r="N1010" s="304" t="n"/>
    </row>
    <row r="1011" ht="15.75" customHeight="1" s="412">
      <c r="A1011" s="300" t="n">
        <v>1010</v>
      </c>
      <c r="B1011" s="300" t="n">
        <v>356</v>
      </c>
      <c r="C1011" s="300" t="n">
        <v>442</v>
      </c>
      <c r="D1011" s="300" t="n">
        <v>3</v>
      </c>
      <c r="E1011" s="301" t="n">
        <v>43521</v>
      </c>
      <c r="F1011" s="309" t="n">
        <v>5522</v>
      </c>
      <c r="G1011" s="300" t="n">
        <v>7822</v>
      </c>
      <c r="H1011" s="302" t="n">
        <v>7326</v>
      </c>
      <c r="I1011" s="300" t="n"/>
      <c r="J1011" s="303">
        <f>+(((G1011-F1011)-(H1011-F1011))/(H1011-F1011))*100</f>
        <v/>
      </c>
      <c r="K1011" s="304" t="n"/>
      <c r="L1011" s="304" t="n"/>
      <c r="M1011" s="304" t="n"/>
      <c r="N1011" s="304" t="n"/>
    </row>
    <row r="1012" ht="15.75" customHeight="1" s="412">
      <c r="A1012" s="300" t="n">
        <v>1011</v>
      </c>
      <c r="B1012" s="300" t="n">
        <v>357</v>
      </c>
      <c r="C1012" s="300" t="n">
        <v>443</v>
      </c>
      <c r="D1012" s="300" t="n">
        <v>3</v>
      </c>
      <c r="E1012" s="301" t="n">
        <v>43521</v>
      </c>
      <c r="F1012" s="309" t="n">
        <v>5501</v>
      </c>
      <c r="G1012" s="300" t="n">
        <v>7394</v>
      </c>
      <c r="H1012" s="302" t="n">
        <v>7108</v>
      </c>
      <c r="I1012" s="300" t="n">
        <v>10</v>
      </c>
      <c r="J1012" s="303">
        <f>+(((G1012-F1012)-(H1012-F1012))/(H1012-F1012))*100</f>
        <v/>
      </c>
      <c r="K1012" s="304" t="n"/>
      <c r="L1012" s="304" t="n"/>
      <c r="M1012" s="304" t="n"/>
      <c r="N1012" s="304" t="n"/>
    </row>
    <row r="1013" ht="15.75" customHeight="1" s="412">
      <c r="A1013" s="300" t="n">
        <v>1012</v>
      </c>
      <c r="B1013" s="300" t="n">
        <v>358</v>
      </c>
      <c r="C1013" s="300" t="n">
        <v>443</v>
      </c>
      <c r="D1013" s="300" t="n">
        <v>3</v>
      </c>
      <c r="E1013" s="301" t="n">
        <v>43521</v>
      </c>
      <c r="F1013" s="309" t="n">
        <v>5535</v>
      </c>
      <c r="G1013" s="300" t="n">
        <v>7415</v>
      </c>
      <c r="H1013" s="302" t="n">
        <v>7127</v>
      </c>
      <c r="I1013" s="300" t="n"/>
      <c r="J1013" s="303">
        <f>+(((G1013-F1013)-(H1013-F1013))/(H1013-F1013))*100</f>
        <v/>
      </c>
      <c r="K1013" s="304" t="n"/>
      <c r="L1013" s="304" t="n"/>
      <c r="M1013" s="304" t="n"/>
      <c r="N1013" s="304" t="n"/>
    </row>
    <row r="1014" ht="15.75" customHeight="1" s="412">
      <c r="A1014" s="300" t="n">
        <v>1013</v>
      </c>
      <c r="B1014" s="300" t="n">
        <v>359</v>
      </c>
      <c r="C1014" s="300" t="n">
        <v>447</v>
      </c>
      <c r="D1014" s="300" t="n">
        <v>3</v>
      </c>
      <c r="E1014" s="301" t="n">
        <v>43521</v>
      </c>
      <c r="F1014" s="309" t="n">
        <v>5545</v>
      </c>
      <c r="G1014" s="300" t="n">
        <v>9611</v>
      </c>
      <c r="H1014" s="302" t="n">
        <v>8618</v>
      </c>
      <c r="I1014" s="300" t="n">
        <v>8</v>
      </c>
      <c r="J1014" s="303">
        <f>+(((G1014-F1014)-(H1014-F1014))/(H1014-F1014))*100</f>
        <v/>
      </c>
      <c r="K1014" s="304" t="n"/>
      <c r="L1014" s="304" t="n"/>
      <c r="M1014" s="304" t="n"/>
      <c r="N1014" s="304" t="n"/>
    </row>
    <row r="1015" ht="15.75" customHeight="1" s="412">
      <c r="A1015" s="300" t="n">
        <v>1014</v>
      </c>
      <c r="B1015" s="300" t="n">
        <v>360</v>
      </c>
      <c r="C1015" s="300" t="n">
        <v>447</v>
      </c>
      <c r="D1015" s="300" t="n">
        <v>3</v>
      </c>
      <c r="E1015" s="301" t="n">
        <v>43521</v>
      </c>
      <c r="F1015" s="309" t="n">
        <v>5503</v>
      </c>
      <c r="G1015" s="300" t="n">
        <v>9819</v>
      </c>
      <c r="H1015" s="302" t="n">
        <v>8625</v>
      </c>
      <c r="I1015" s="300" t="n"/>
      <c r="J1015" s="303">
        <f>+(((G1015-F1015)-(H1015-F1015))/(H1015-F1015))*100</f>
        <v/>
      </c>
      <c r="K1015" s="304" t="n"/>
      <c r="L1015" s="304" t="n"/>
      <c r="M1015" s="304" t="n"/>
      <c r="N1015" s="304" t="n"/>
    </row>
    <row r="1016" ht="15.75" customHeight="1" s="412">
      <c r="A1016" s="300" t="n">
        <v>1015</v>
      </c>
      <c r="B1016" s="300" t="n">
        <v>361</v>
      </c>
      <c r="C1016" s="300" t="n">
        <v>448</v>
      </c>
      <c r="D1016" s="300" t="n">
        <v>3</v>
      </c>
      <c r="E1016" s="301" t="n">
        <v>43521</v>
      </c>
      <c r="F1016" s="309" t="n">
        <v>5529</v>
      </c>
      <c r="G1016" s="300" t="n">
        <v>8522</v>
      </c>
      <c r="H1016" s="302" t="n">
        <v>7943</v>
      </c>
      <c r="I1016" s="300" t="n">
        <v>9</v>
      </c>
      <c r="J1016" s="303">
        <f>+(((G1016-F1016)-(H1016-F1016))/(H1016-F1016))*100</f>
        <v/>
      </c>
      <c r="K1016" s="304" t="n"/>
      <c r="L1016" s="304" t="n"/>
      <c r="M1016" s="304" t="n"/>
      <c r="N1016" s="304" t="n"/>
    </row>
    <row r="1017" ht="15.75" customHeight="1" s="412">
      <c r="A1017" s="300" t="n">
        <v>1016</v>
      </c>
      <c r="B1017" s="300" t="n">
        <v>362</v>
      </c>
      <c r="C1017" s="300" t="n">
        <v>448</v>
      </c>
      <c r="D1017" s="300" t="n">
        <v>3</v>
      </c>
      <c r="E1017" s="301" t="n">
        <v>43521</v>
      </c>
      <c r="F1017" s="309" t="n">
        <v>5582</v>
      </c>
      <c r="G1017" s="300" t="n">
        <v>8416</v>
      </c>
      <c r="H1017" s="302" t="n">
        <v>7923</v>
      </c>
      <c r="I1017" s="300" t="n"/>
      <c r="J1017" s="303">
        <f>+(((G1017-F1017)-(H1017-F1017))/(H1017-F1017))*100</f>
        <v/>
      </c>
      <c r="K1017" s="304" t="n"/>
      <c r="L1017" s="304" t="n"/>
      <c r="M1017" s="304" t="n"/>
      <c r="N1017" s="304" t="n"/>
    </row>
    <row r="1018" ht="15.75" customHeight="1" s="412">
      <c r="A1018" s="300" t="n">
        <v>1017</v>
      </c>
      <c r="B1018" s="300" t="n">
        <v>363</v>
      </c>
      <c r="C1018" s="300" t="n">
        <v>449</v>
      </c>
      <c r="D1018" s="300" t="n">
        <v>3</v>
      </c>
      <c r="E1018" s="301" t="n">
        <v>43521</v>
      </c>
      <c r="F1018" s="309" t="n">
        <v>5513</v>
      </c>
      <c r="G1018" s="300" t="n">
        <v>8904</v>
      </c>
      <c r="H1018" s="302" t="n">
        <v>8002</v>
      </c>
      <c r="I1018" s="300" t="n">
        <v>9</v>
      </c>
      <c r="J1018" s="303">
        <f>+(((G1018-F1018)-(H1018-F1018))/(H1018-F1018))*100</f>
        <v/>
      </c>
      <c r="K1018" s="304" t="n"/>
      <c r="L1018" s="304" t="n"/>
      <c r="M1018" s="304" t="n"/>
      <c r="N1018" s="304" t="n"/>
    </row>
    <row r="1019" ht="15.75" customHeight="1" s="412">
      <c r="A1019" s="300" t="n">
        <v>1018</v>
      </c>
      <c r="B1019" s="300" t="n">
        <v>364</v>
      </c>
      <c r="C1019" s="300" t="n">
        <v>449</v>
      </c>
      <c r="D1019" s="300" t="n">
        <v>3</v>
      </c>
      <c r="E1019" s="301" t="n">
        <v>43521</v>
      </c>
      <c r="F1019" s="309" t="n">
        <v>5551</v>
      </c>
      <c r="G1019" s="300" t="n">
        <v>8780</v>
      </c>
      <c r="H1019" s="302" t="n">
        <v>7909</v>
      </c>
      <c r="I1019" s="300" t="n"/>
      <c r="J1019" s="303">
        <f>+(((G1019-F1019)-(H1019-F1019))/(H1019-F1019))*100</f>
        <v/>
      </c>
      <c r="K1019" s="304" t="n"/>
      <c r="L1019" s="304" t="n"/>
      <c r="M1019" s="304" t="n"/>
      <c r="N1019" s="304" t="n"/>
    </row>
    <row r="1020" ht="15.75" customHeight="1" s="412">
      <c r="A1020" s="300" t="n">
        <v>1019</v>
      </c>
      <c r="B1020" s="300" t="n">
        <v>365</v>
      </c>
      <c r="C1020" s="300" t="n">
        <v>450</v>
      </c>
      <c r="D1020" s="300" t="n">
        <v>3</v>
      </c>
      <c r="E1020" s="301" t="n">
        <v>43521</v>
      </c>
      <c r="F1020" s="309" t="n">
        <v>5553</v>
      </c>
      <c r="G1020" s="300" t="n">
        <v>7390</v>
      </c>
      <c r="H1020" s="302" t="n">
        <v>6984</v>
      </c>
      <c r="I1020" s="300" t="n">
        <v>8</v>
      </c>
      <c r="J1020" s="303">
        <f>+(((G1020-F1020)-(H1020-F1020))/(H1020-F1020))*100</f>
        <v/>
      </c>
      <c r="K1020" s="304" t="n"/>
      <c r="L1020" s="304" t="n"/>
      <c r="M1020" s="304" t="n"/>
      <c r="N1020" s="304" t="n"/>
    </row>
    <row r="1021" ht="15.75" customHeight="1" s="412">
      <c r="A1021" s="300" t="n">
        <v>1020</v>
      </c>
      <c r="B1021" s="300" t="n">
        <v>366</v>
      </c>
      <c r="C1021" s="300" t="n">
        <v>450</v>
      </c>
      <c r="D1021" s="300" t="n">
        <v>3</v>
      </c>
      <c r="E1021" s="301" t="n">
        <v>43521</v>
      </c>
      <c r="F1021" s="309" t="n">
        <v>5512</v>
      </c>
      <c r="G1021" s="300" t="n">
        <v>7476</v>
      </c>
      <c r="H1021" s="302" t="n">
        <v>7037</v>
      </c>
      <c r="I1021" s="300" t="n"/>
      <c r="J1021" s="303">
        <f>+(((G1021-F1021)-(H1021-F1021))/(H1021-F1021))*100</f>
        <v/>
      </c>
      <c r="K1021" s="304" t="n"/>
      <c r="L1021" s="304" t="n"/>
      <c r="M1021" s="304" t="n"/>
      <c r="N1021" s="304" t="n"/>
    </row>
    <row r="1022" ht="15.75" customHeight="1" s="412">
      <c r="A1022" s="300" t="n">
        <v>1021</v>
      </c>
      <c r="B1022" s="300" t="n">
        <v>367</v>
      </c>
      <c r="C1022" s="300" t="n">
        <v>451</v>
      </c>
      <c r="D1022" s="300" t="n">
        <v>3</v>
      </c>
      <c r="E1022" s="301" t="n">
        <v>43521</v>
      </c>
      <c r="F1022" s="309" t="n">
        <v>5519</v>
      </c>
      <c r="G1022" s="300" t="n">
        <v>9705</v>
      </c>
      <c r="H1022" s="302" t="n">
        <v>8445</v>
      </c>
      <c r="I1022" s="300" t="n">
        <v>9</v>
      </c>
      <c r="J1022" s="303">
        <f>+(((G1022-F1022)-(H1022-F1022))/(H1022-F1022))*100</f>
        <v/>
      </c>
      <c r="K1022" s="304" t="n"/>
      <c r="L1022" s="304" t="n"/>
      <c r="M1022" s="304" t="n"/>
      <c r="N1022" s="304" t="n"/>
    </row>
    <row r="1023" ht="15.75" customHeight="1" s="412">
      <c r="A1023" s="300" t="n">
        <v>1022</v>
      </c>
      <c r="B1023" s="300" t="n">
        <v>368</v>
      </c>
      <c r="C1023" s="300" t="n">
        <v>451</v>
      </c>
      <c r="D1023" s="300" t="n">
        <v>3</v>
      </c>
      <c r="E1023" s="301" t="n">
        <v>43521</v>
      </c>
      <c r="F1023" s="309" t="n">
        <v>5527</v>
      </c>
      <c r="G1023" s="300" t="n">
        <v>9394</v>
      </c>
      <c r="H1023" s="302" t="n">
        <v>8245</v>
      </c>
      <c r="I1023" s="300" t="n"/>
      <c r="J1023" s="303">
        <f>+(((G1023-F1023)-(H1023-F1023))/(H1023-F1023))*100</f>
        <v/>
      </c>
      <c r="K1023" s="304" t="n"/>
      <c r="L1023" s="304" t="n"/>
      <c r="M1023" s="304" t="n"/>
      <c r="N1023" s="304" t="n"/>
    </row>
    <row r="1024" ht="15.75" customHeight="1" s="412">
      <c r="A1024" s="300" t="n">
        <v>1023</v>
      </c>
      <c r="B1024" s="300" t="n">
        <v>369</v>
      </c>
      <c r="C1024" s="300" t="n">
        <v>452</v>
      </c>
      <c r="D1024" s="300" t="n">
        <v>3</v>
      </c>
      <c r="E1024" s="301" t="n">
        <v>43521</v>
      </c>
      <c r="F1024" s="309" t="n">
        <v>5533</v>
      </c>
      <c r="G1024" s="300" t="n">
        <v>7676</v>
      </c>
      <c r="H1024" s="302" t="n">
        <v>7371</v>
      </c>
      <c r="I1024" s="300" t="n">
        <v>9</v>
      </c>
      <c r="J1024" s="303">
        <f>+(((G1024-F1024)-(H1024-F1024))/(H1024-F1024))*100</f>
        <v/>
      </c>
      <c r="K1024" s="304" t="n"/>
      <c r="L1024" s="304" t="n"/>
      <c r="M1024" s="304" t="n"/>
      <c r="N1024" s="304" t="n"/>
    </row>
    <row r="1025" ht="15.75" customHeight="1" s="412">
      <c r="A1025" s="300" t="n">
        <v>1024</v>
      </c>
      <c r="B1025" s="300" t="n">
        <v>370</v>
      </c>
      <c r="C1025" s="300" t="n">
        <v>452</v>
      </c>
      <c r="D1025" s="300" t="n">
        <v>3</v>
      </c>
      <c r="E1025" s="301" t="n">
        <v>43521</v>
      </c>
      <c r="F1025" s="309" t="n">
        <v>5508</v>
      </c>
      <c r="G1025" s="300" t="n">
        <v>7706</v>
      </c>
      <c r="H1025" s="302" t="n">
        <v>7393</v>
      </c>
      <c r="I1025" s="300" t="n"/>
      <c r="J1025" s="303">
        <f>+(((G1025-F1025)-(H1025-F1025))/(H1025-F1025))*100</f>
        <v/>
      </c>
      <c r="K1025" s="304" t="n"/>
      <c r="L1025" s="304" t="n"/>
      <c r="M1025" s="304" t="n"/>
      <c r="N1025" s="304" t="n"/>
    </row>
    <row r="1026" ht="15.75" customHeight="1" s="412">
      <c r="A1026" s="300" t="n">
        <v>1025</v>
      </c>
      <c r="B1026" s="300" t="n">
        <v>371</v>
      </c>
      <c r="C1026" s="300" t="n">
        <v>453</v>
      </c>
      <c r="D1026" s="300" t="n">
        <v>3</v>
      </c>
      <c r="E1026" s="301" t="n">
        <v>43521</v>
      </c>
      <c r="F1026" s="309" t="n">
        <v>5559</v>
      </c>
      <c r="G1026" s="300" t="n">
        <v>8483</v>
      </c>
      <c r="H1026" s="302" t="n">
        <v>7858</v>
      </c>
      <c r="I1026" s="300" t="n">
        <v>9</v>
      </c>
      <c r="J1026" s="303">
        <f>+(((G1026-F1026)-(H1026-F1026))/(H1026-F1026))*100</f>
        <v/>
      </c>
      <c r="K1026" s="304" t="n"/>
      <c r="L1026" s="304" t="n"/>
      <c r="M1026" s="304" t="n"/>
      <c r="N1026" s="304" t="n"/>
    </row>
    <row r="1027" ht="15.75" customHeight="1" s="412">
      <c r="A1027" s="300" t="n">
        <v>1026</v>
      </c>
      <c r="B1027" s="300" t="n">
        <v>372</v>
      </c>
      <c r="C1027" s="300" t="n">
        <v>453</v>
      </c>
      <c r="D1027" s="300" t="n">
        <v>3</v>
      </c>
      <c r="E1027" s="301" t="n">
        <v>43521</v>
      </c>
      <c r="F1027" s="309" t="n">
        <v>5495</v>
      </c>
      <c r="G1027" s="300" t="n">
        <v>8393</v>
      </c>
      <c r="H1027" s="302" t="n">
        <v>7762</v>
      </c>
      <c r="I1027" s="300" t="n"/>
      <c r="J1027" s="303">
        <f>+(((G1027-F1027)-(H1027-F1027))/(H1027-F1027))*100</f>
        <v/>
      </c>
      <c r="K1027" s="304" t="n"/>
      <c r="L1027" s="304" t="n"/>
      <c r="M1027" s="304" t="n"/>
      <c r="N1027" s="304" t="n"/>
    </row>
    <row r="1028" ht="15.75" customHeight="1" s="412">
      <c r="A1028" s="300" t="n">
        <v>1027</v>
      </c>
      <c r="B1028" s="300" t="n">
        <v>373</v>
      </c>
      <c r="C1028" s="300" t="n">
        <v>454</v>
      </c>
      <c r="D1028" s="300" t="n">
        <v>3</v>
      </c>
      <c r="E1028" s="301" t="n">
        <v>43521</v>
      </c>
      <c r="F1028" s="309" t="n">
        <v>5578</v>
      </c>
      <c r="G1028" s="300" t="n">
        <v>9565</v>
      </c>
      <c r="H1028" s="302" t="n">
        <v>8599</v>
      </c>
      <c r="I1028" s="300" t="n">
        <v>9</v>
      </c>
      <c r="J1028" s="303">
        <f>+(((G1028-F1028)-(H1028-F1028))/(H1028-F1028))*100</f>
        <v/>
      </c>
      <c r="K1028" s="304" t="n"/>
      <c r="L1028" s="304" t="n"/>
      <c r="M1028" s="304" t="n"/>
      <c r="N1028" s="304" t="n"/>
    </row>
    <row r="1029" ht="15.75" customHeight="1" s="412">
      <c r="A1029" s="300" t="n">
        <v>1028</v>
      </c>
      <c r="B1029" s="300" t="n">
        <v>374</v>
      </c>
      <c r="C1029" s="300" t="n">
        <v>454</v>
      </c>
      <c r="D1029" s="300" t="n">
        <v>3</v>
      </c>
      <c r="E1029" s="301" t="n">
        <v>43521</v>
      </c>
      <c r="F1029" s="309" t="n">
        <v>5495</v>
      </c>
      <c r="G1029" s="300" t="n">
        <v>9687</v>
      </c>
      <c r="H1029" s="302" t="n">
        <v>8624</v>
      </c>
      <c r="I1029" s="300" t="n"/>
      <c r="J1029" s="303">
        <f>+(((G1029-F1029)-(H1029-F1029))/(H1029-F1029))*100</f>
        <v/>
      </c>
      <c r="K1029" s="304" t="n"/>
      <c r="L1029" s="304" t="n"/>
      <c r="M1029" s="304" t="n"/>
      <c r="N1029" s="304" t="n"/>
    </row>
    <row r="1030" ht="15.75" customHeight="1" s="412">
      <c r="A1030" s="300" t="n">
        <v>1029</v>
      </c>
      <c r="B1030" s="300" t="n">
        <v>375</v>
      </c>
      <c r="C1030" s="300" t="n">
        <v>456</v>
      </c>
      <c r="D1030" s="300" t="n">
        <v>3</v>
      </c>
      <c r="E1030" s="301" t="n">
        <v>43521</v>
      </c>
      <c r="F1030" s="309" t="n">
        <v>5528</v>
      </c>
      <c r="G1030" s="300" t="n">
        <v>10352</v>
      </c>
      <c r="H1030" s="302" t="n">
        <v>8882</v>
      </c>
      <c r="I1030" s="300" t="n">
        <v>9</v>
      </c>
      <c r="J1030" s="303">
        <f>+(((G1030-F1030)-(H1030-F1030))/(H1030-F1030))*100</f>
        <v/>
      </c>
      <c r="K1030" s="304" t="n"/>
      <c r="L1030" s="304" t="n"/>
      <c r="M1030" s="304" t="n"/>
      <c r="N1030" s="304" t="n"/>
    </row>
    <row r="1031" ht="15.75" customHeight="1" s="412">
      <c r="A1031" s="300" t="n">
        <v>1030</v>
      </c>
      <c r="B1031" s="300" t="n">
        <v>376</v>
      </c>
      <c r="C1031" s="300" t="n">
        <v>456</v>
      </c>
      <c r="D1031" s="300" t="n">
        <v>3</v>
      </c>
      <c r="E1031" s="301" t="n">
        <v>43521</v>
      </c>
      <c r="F1031" s="309" t="n">
        <v>5564</v>
      </c>
      <c r="G1031" s="300" t="n">
        <v>10416</v>
      </c>
      <c r="H1031" s="302" t="n">
        <v>8937</v>
      </c>
      <c r="I1031" s="300" t="n"/>
      <c r="J1031" s="303">
        <f>+(((G1031-F1031)-(H1031-F1031))/(H1031-F1031))*100</f>
        <v/>
      </c>
      <c r="K1031" s="304" t="n"/>
      <c r="L1031" s="304" t="n"/>
      <c r="M1031" s="304" t="n"/>
      <c r="N1031" s="304" t="n"/>
    </row>
    <row r="1032" ht="15.75" customHeight="1" s="412">
      <c r="A1032" s="300" t="n">
        <v>1031</v>
      </c>
      <c r="B1032" s="300" t="n">
        <v>377</v>
      </c>
      <c r="C1032" s="300" t="n">
        <v>457</v>
      </c>
      <c r="D1032" s="300" t="n">
        <v>3</v>
      </c>
      <c r="E1032" s="301" t="n">
        <v>43521</v>
      </c>
      <c r="F1032" s="309" t="n">
        <v>5526</v>
      </c>
      <c r="G1032" s="300" t="n">
        <v>9268</v>
      </c>
      <c r="H1032" s="302" t="n">
        <v>8247</v>
      </c>
      <c r="I1032" s="300" t="n">
        <v>9</v>
      </c>
      <c r="J1032" s="303">
        <f>+(((G1032-F1032)-(H1032-F1032))/(H1032-F1032))*100</f>
        <v/>
      </c>
      <c r="K1032" s="304" t="n"/>
      <c r="L1032" s="304" t="n"/>
      <c r="M1032" s="304" t="n"/>
      <c r="N1032" s="304" t="n"/>
    </row>
    <row r="1033" ht="15.75" customHeight="1" s="412">
      <c r="A1033" s="300" t="n">
        <v>1032</v>
      </c>
      <c r="B1033" s="300" t="n">
        <v>378</v>
      </c>
      <c r="C1033" s="300" t="n">
        <v>457</v>
      </c>
      <c r="D1033" s="300" t="n">
        <v>3</v>
      </c>
      <c r="E1033" s="301" t="n">
        <v>43521</v>
      </c>
      <c r="F1033" s="309" t="n">
        <v>5519</v>
      </c>
      <c r="G1033" s="300" t="n">
        <v>8905</v>
      </c>
      <c r="H1033" s="302" t="n">
        <v>7966</v>
      </c>
      <c r="I1033" s="300" t="n"/>
      <c r="J1033" s="303">
        <f>+(((G1033-F1033)-(H1033-F1033))/(H1033-F1033))*100</f>
        <v/>
      </c>
      <c r="K1033" s="304" t="n"/>
      <c r="L1033" s="304" t="n"/>
      <c r="M1033" s="304" t="n"/>
      <c r="N1033" s="304" t="n"/>
    </row>
    <row r="1034" ht="15.75" customHeight="1" s="412">
      <c r="A1034" s="300" t="n">
        <v>1033</v>
      </c>
      <c r="B1034" s="300" t="n">
        <v>379</v>
      </c>
      <c r="C1034" s="300" t="n">
        <v>458</v>
      </c>
      <c r="D1034" s="300" t="n">
        <v>3</v>
      </c>
      <c r="E1034" s="301" t="n">
        <v>43521</v>
      </c>
      <c r="F1034" s="309" t="n">
        <v>5503</v>
      </c>
      <c r="G1034" s="300" t="n">
        <v>8011</v>
      </c>
      <c r="H1034" s="302" t="n">
        <v>7494</v>
      </c>
      <c r="I1034" s="300" t="n">
        <v>8</v>
      </c>
      <c r="J1034" s="303">
        <f>+(((G1034-F1034)-(H1034-F1034))/(H1034-F1034))*100</f>
        <v/>
      </c>
      <c r="K1034" s="304" t="n"/>
      <c r="L1034" s="304" t="n"/>
      <c r="M1034" s="304" t="n"/>
      <c r="N1034" s="304" t="n"/>
    </row>
    <row r="1035" ht="15.75" customHeight="1" s="412">
      <c r="A1035" s="300" t="n">
        <v>1034</v>
      </c>
      <c r="B1035" s="300" t="n">
        <v>380</v>
      </c>
      <c r="C1035" s="300" t="n">
        <v>458</v>
      </c>
      <c r="D1035" s="300" t="n">
        <v>3</v>
      </c>
      <c r="E1035" s="301" t="n">
        <v>43521</v>
      </c>
      <c r="F1035" s="309" t="n">
        <v>5523</v>
      </c>
      <c r="G1035" s="300" t="n">
        <v>7861</v>
      </c>
      <c r="H1035" s="302" t="n">
        <v>7387</v>
      </c>
      <c r="I1035" s="300" t="n"/>
      <c r="J1035" s="303">
        <f>+(((G1035-F1035)-(H1035-F1035))/(H1035-F1035))*100</f>
        <v/>
      </c>
      <c r="K1035" s="304" t="n"/>
      <c r="L1035" s="304" t="n"/>
      <c r="M1035" s="304" t="n"/>
      <c r="N1035" s="304" t="n"/>
    </row>
    <row r="1036" ht="15.75" customHeight="1" s="412">
      <c r="A1036" s="300" t="n">
        <v>1035</v>
      </c>
      <c r="B1036" s="300" t="n">
        <v>381</v>
      </c>
      <c r="C1036" s="300" t="n">
        <v>460</v>
      </c>
      <c r="D1036" s="300" t="n">
        <v>3</v>
      </c>
      <c r="E1036" s="301" t="n">
        <v>43521</v>
      </c>
      <c r="F1036" s="309" t="n">
        <v>5552</v>
      </c>
      <c r="G1036" s="300" t="n">
        <v>8086</v>
      </c>
      <c r="H1036" s="302" t="n">
        <v>7538</v>
      </c>
      <c r="I1036" s="300" t="n">
        <v>10</v>
      </c>
      <c r="J1036" s="303">
        <f>+(((G1036-F1036)-(H1036-F1036))/(H1036-F1036))*100</f>
        <v/>
      </c>
      <c r="K1036" s="304" t="n"/>
      <c r="L1036" s="304" t="n"/>
      <c r="M1036" s="304" t="n"/>
      <c r="N1036" s="304" t="n"/>
    </row>
    <row r="1037" ht="15.75" customHeight="1" s="412">
      <c r="A1037" s="300" t="n">
        <v>1036</v>
      </c>
      <c r="B1037" s="300" t="n">
        <v>382</v>
      </c>
      <c r="C1037" s="300" t="n">
        <v>460</v>
      </c>
      <c r="D1037" s="300" t="n">
        <v>3</v>
      </c>
      <c r="E1037" s="301" t="n">
        <v>43521</v>
      </c>
      <c r="F1037" s="309" t="n">
        <v>5515</v>
      </c>
      <c r="G1037" s="300" t="n">
        <v>7956</v>
      </c>
      <c r="H1037" s="302" t="n">
        <v>7417</v>
      </c>
      <c r="I1037" s="300" t="n"/>
      <c r="J1037" s="303">
        <f>+(((G1037-F1037)-(H1037-F1037))/(H1037-F1037))*100</f>
        <v/>
      </c>
      <c r="K1037" s="304" t="n"/>
      <c r="L1037" s="304" t="n"/>
      <c r="M1037" s="304" t="n"/>
      <c r="N1037" s="304" t="n"/>
    </row>
    <row r="1038" ht="15.75" customHeight="1" s="412">
      <c r="A1038" s="300" t="n">
        <v>1037</v>
      </c>
      <c r="B1038" s="300" t="n">
        <v>383</v>
      </c>
      <c r="C1038" s="300" t="n">
        <v>461</v>
      </c>
      <c r="D1038" s="300" t="n">
        <v>3</v>
      </c>
      <c r="E1038" s="301" t="n">
        <v>43521</v>
      </c>
      <c r="F1038" s="309" t="n">
        <v>5537</v>
      </c>
      <c r="G1038" s="300" t="n">
        <v>8017</v>
      </c>
      <c r="H1038" s="302" t="n">
        <v>7471</v>
      </c>
      <c r="I1038" s="300" t="n">
        <v>9</v>
      </c>
      <c r="J1038" s="303">
        <f>+(((G1038-F1038)-(H1038-F1038))/(H1038-F1038))*100</f>
        <v/>
      </c>
      <c r="K1038" s="304" t="n"/>
      <c r="L1038" s="304" t="n"/>
      <c r="M1038" s="304" t="n"/>
      <c r="N1038" s="304" t="n"/>
    </row>
    <row r="1039" ht="15.75" customHeight="1" s="412">
      <c r="A1039" s="300" t="n">
        <v>1038</v>
      </c>
      <c r="B1039" s="300" t="n">
        <v>384</v>
      </c>
      <c r="C1039" s="300" t="n">
        <v>461</v>
      </c>
      <c r="D1039" s="300" t="n">
        <v>3</v>
      </c>
      <c r="E1039" s="301" t="n">
        <v>43521</v>
      </c>
      <c r="F1039" s="309" t="n">
        <v>5516</v>
      </c>
      <c r="G1039" s="300" t="n">
        <v>7828</v>
      </c>
      <c r="H1039" s="302" t="n">
        <v>7304</v>
      </c>
      <c r="I1039" s="300" t="n"/>
      <c r="J1039" s="303">
        <f>+(((G1039-F1039)-(H1039-F1039))/(H1039-F1039))*100</f>
        <v/>
      </c>
      <c r="K1039" s="304" t="n"/>
      <c r="L1039" s="304" t="n"/>
      <c r="M1039" s="304" t="n"/>
      <c r="N1039" s="304" t="n"/>
    </row>
    <row r="1040" ht="15.75" customHeight="1" s="412">
      <c r="A1040" s="300" t="n">
        <v>1039</v>
      </c>
      <c r="B1040" s="300" t="n">
        <v>385</v>
      </c>
      <c r="C1040" s="300" t="n">
        <v>462</v>
      </c>
      <c r="D1040" s="300" t="n">
        <v>3</v>
      </c>
      <c r="E1040" s="301" t="n">
        <v>43521</v>
      </c>
      <c r="F1040" s="309" t="n">
        <v>5476</v>
      </c>
      <c r="G1040" s="300" t="n">
        <v>8291</v>
      </c>
      <c r="H1040" s="302" t="n">
        <v>7349</v>
      </c>
      <c r="I1040" s="300" t="n">
        <v>9</v>
      </c>
      <c r="J1040" s="303">
        <f>+(((G1040-F1040)-(H1040-F1040))/(H1040-F1040))*100</f>
        <v/>
      </c>
      <c r="K1040" s="304" t="n"/>
      <c r="L1040" s="304" t="n"/>
      <c r="M1040" s="304" t="n"/>
      <c r="N1040" s="304" t="n"/>
    </row>
    <row r="1041" ht="15.75" customHeight="1" s="412">
      <c r="A1041" s="300" t="n">
        <v>1040</v>
      </c>
      <c r="B1041" s="300" t="n">
        <v>386</v>
      </c>
      <c r="C1041" s="300" t="n">
        <v>462</v>
      </c>
      <c r="D1041" s="300" t="n">
        <v>3</v>
      </c>
      <c r="E1041" s="301" t="n">
        <v>43521</v>
      </c>
      <c r="F1041" s="309" t="n">
        <v>5517</v>
      </c>
      <c r="G1041" s="300" t="n">
        <v>8290</v>
      </c>
      <c r="H1041" s="302" t="n">
        <v>7366</v>
      </c>
      <c r="I1041" s="300" t="n"/>
      <c r="J1041" s="303">
        <f>+(((G1041-F1041)-(H1041-F1041))/(H1041-F1041))*100</f>
        <v/>
      </c>
      <c r="K1041" s="304" t="n"/>
      <c r="L1041" s="304" t="n"/>
      <c r="M1041" s="304" t="n"/>
      <c r="N1041" s="304" t="n"/>
    </row>
    <row r="1042" ht="15.75" customHeight="1" s="412">
      <c r="A1042" s="300" t="n">
        <v>1041</v>
      </c>
      <c r="B1042" s="300" t="n">
        <v>387</v>
      </c>
      <c r="C1042" s="300" t="n">
        <v>465</v>
      </c>
      <c r="D1042" s="300" t="n">
        <v>3</v>
      </c>
      <c r="E1042" s="301" t="n">
        <v>43521</v>
      </c>
      <c r="F1042" s="309" t="n">
        <v>5506</v>
      </c>
      <c r="G1042" s="300" t="n">
        <v>8486</v>
      </c>
      <c r="H1042" s="302" t="n">
        <v>7910</v>
      </c>
      <c r="I1042" s="300" t="n">
        <v>8</v>
      </c>
      <c r="J1042" s="303">
        <f>+(((G1042-F1042)-(H1042-F1042))/(H1042-F1042))*100</f>
        <v/>
      </c>
      <c r="K1042" s="304" t="n"/>
      <c r="L1042" s="304" t="n"/>
      <c r="M1042" s="304" t="n"/>
      <c r="N1042" s="304" t="n"/>
    </row>
    <row r="1043" ht="15.75" customHeight="1" s="412">
      <c r="A1043" s="300" t="n">
        <v>1042</v>
      </c>
      <c r="B1043" s="300" t="n">
        <v>388</v>
      </c>
      <c r="C1043" s="300" t="n">
        <v>465</v>
      </c>
      <c r="D1043" s="300" t="n">
        <v>3</v>
      </c>
      <c r="E1043" s="301" t="n">
        <v>43521</v>
      </c>
      <c r="F1043" s="309" t="n">
        <v>5526</v>
      </c>
      <c r="G1043" s="300" t="n">
        <v>8421</v>
      </c>
      <c r="H1043" s="302" t="n">
        <v>7862</v>
      </c>
      <c r="I1043" s="300" t="n"/>
      <c r="J1043" s="303">
        <f>+(((G1043-F1043)-(H1043-F1043))/(H1043-F1043))*100</f>
        <v/>
      </c>
      <c r="K1043" s="304" t="n"/>
      <c r="L1043" s="304" t="n"/>
      <c r="M1043" s="304" t="n"/>
      <c r="N1043" s="304" t="n"/>
    </row>
    <row r="1044" ht="15.75" customHeight="1" s="412">
      <c r="A1044" s="300" t="n">
        <v>1043</v>
      </c>
      <c r="B1044" s="300" t="n">
        <v>389</v>
      </c>
      <c r="C1044" s="300" t="n">
        <v>467</v>
      </c>
      <c r="D1044" s="300" t="n">
        <v>3</v>
      </c>
      <c r="E1044" s="301" t="n">
        <v>43521</v>
      </c>
      <c r="F1044" s="309" t="n">
        <v>5478</v>
      </c>
      <c r="G1044" s="300" t="n">
        <v>7633</v>
      </c>
      <c r="H1044" s="302" t="n">
        <v>7329</v>
      </c>
      <c r="I1044" s="300" t="n">
        <v>9</v>
      </c>
      <c r="J1044" s="303">
        <f>+(((G1044-F1044)-(H1044-F1044))/(H1044-F1044))*100</f>
        <v/>
      </c>
      <c r="K1044" s="304" t="n"/>
      <c r="L1044" s="304" t="n"/>
      <c r="M1044" s="304" t="n"/>
      <c r="N1044" s="304" t="n"/>
    </row>
    <row r="1045" ht="15.75" customHeight="1" s="412">
      <c r="A1045" s="300" t="n">
        <v>1044</v>
      </c>
      <c r="B1045" s="300" t="n">
        <v>390</v>
      </c>
      <c r="C1045" s="300" t="n">
        <v>467</v>
      </c>
      <c r="D1045" s="300" t="n">
        <v>3</v>
      </c>
      <c r="E1045" s="301" t="n">
        <v>43521</v>
      </c>
      <c r="F1045" s="309" t="n">
        <v>5491</v>
      </c>
      <c r="G1045" s="300" t="n">
        <v>7927</v>
      </c>
      <c r="H1045" s="302" t="n">
        <v>7582</v>
      </c>
      <c r="I1045" s="300" t="n"/>
      <c r="J1045" s="303">
        <f>+(((G1045-F1045)-(H1045-F1045))/(H1045-F1045))*100</f>
        <v/>
      </c>
      <c r="K1045" s="304" t="n"/>
      <c r="L1045" s="304" t="n"/>
      <c r="M1045" s="304" t="n"/>
      <c r="N1045" s="304" t="n"/>
    </row>
    <row r="1046" ht="15.75" customHeight="1" s="412">
      <c r="A1046" s="300" t="n">
        <v>1045</v>
      </c>
      <c r="B1046" s="300" t="n">
        <v>391</v>
      </c>
      <c r="C1046" s="300" t="n">
        <v>468</v>
      </c>
      <c r="D1046" s="300" t="n">
        <v>3</v>
      </c>
      <c r="E1046" s="301" t="n">
        <v>43521</v>
      </c>
      <c r="F1046" s="309" t="n">
        <v>5525</v>
      </c>
      <c r="G1046" s="300" t="n">
        <v>7841</v>
      </c>
      <c r="H1046" s="302" t="n">
        <v>7307</v>
      </c>
      <c r="I1046" s="300" t="n">
        <v>10</v>
      </c>
      <c r="J1046" s="303">
        <f>+(((G1046-F1046)-(H1046-F1046))/(H1046-F1046))*100</f>
        <v/>
      </c>
      <c r="K1046" s="304" t="n"/>
      <c r="L1046" s="304" t="n"/>
      <c r="M1046" s="304" t="n"/>
      <c r="N1046" s="304" t="n"/>
    </row>
    <row r="1047" ht="15.75" customHeight="1" s="412">
      <c r="A1047" s="300" t="n">
        <v>1046</v>
      </c>
      <c r="B1047" s="300" t="n">
        <v>392</v>
      </c>
      <c r="C1047" s="300" t="n">
        <v>468</v>
      </c>
      <c r="D1047" s="300" t="n">
        <v>3</v>
      </c>
      <c r="E1047" s="301" t="n">
        <v>43521</v>
      </c>
      <c r="F1047" s="309" t="n">
        <v>5540</v>
      </c>
      <c r="G1047" s="300" t="n">
        <v>7827</v>
      </c>
      <c r="H1047" s="302" t="n">
        <v>7318</v>
      </c>
      <c r="I1047" s="300" t="n"/>
      <c r="J1047" s="303">
        <f>+(((G1047-F1047)-(H1047-F1047))/(H1047-F1047))*100</f>
        <v/>
      </c>
      <c r="K1047" s="304" t="n"/>
      <c r="L1047" s="304" t="n"/>
      <c r="M1047" s="304" t="n"/>
      <c r="N1047" s="304" t="n"/>
    </row>
    <row r="1048" ht="15.75" customHeight="1" s="412">
      <c r="A1048" s="300" t="n">
        <v>1047</v>
      </c>
      <c r="B1048" s="300" t="n">
        <v>1</v>
      </c>
      <c r="C1048" s="300" t="n">
        <v>101</v>
      </c>
      <c r="D1048" s="300" t="n">
        <v>4</v>
      </c>
      <c r="E1048" s="301" t="n">
        <v>43524</v>
      </c>
      <c r="F1048" s="309" t="n">
        <v>5301</v>
      </c>
      <c r="G1048" s="300" t="n">
        <v>7573</v>
      </c>
      <c r="H1048" s="302" t="n">
        <v>6914</v>
      </c>
      <c r="I1048" s="300" t="n">
        <v>5</v>
      </c>
      <c r="J1048" s="303">
        <f>+(((G1048-F1048)-(H1048-F1048))/(H1048-F1048))*100</f>
        <v/>
      </c>
      <c r="K1048" s="304" t="n"/>
      <c r="L1048" s="304" t="n"/>
      <c r="M1048" s="304" t="n"/>
      <c r="N1048" s="304" t="n"/>
    </row>
    <row r="1049" ht="15.75" customHeight="1" s="412">
      <c r="A1049" s="300" t="n">
        <v>1048</v>
      </c>
      <c r="B1049" s="300" t="n">
        <v>2</v>
      </c>
      <c r="C1049" s="300" t="n">
        <v>101</v>
      </c>
      <c r="D1049" s="300" t="n">
        <v>4</v>
      </c>
      <c r="E1049" s="301" t="n">
        <v>43524</v>
      </c>
      <c r="F1049" s="309" t="n">
        <v>5190</v>
      </c>
      <c r="G1049" s="300" t="n">
        <v>7578</v>
      </c>
      <c r="H1049" s="302" t="n">
        <v>6882</v>
      </c>
      <c r="I1049" s="300" t="n"/>
      <c r="J1049" s="303">
        <f>+(((G1049-F1049)-(H1049-F1049))/(H1049-F1049))*100</f>
        <v/>
      </c>
      <c r="K1049" s="304" t="n"/>
      <c r="L1049" s="304" t="n"/>
      <c r="M1049" s="304" t="n"/>
      <c r="N1049" s="304" t="n"/>
    </row>
    <row r="1050" ht="15.75" customHeight="1" s="412">
      <c r="A1050" s="300" t="n">
        <v>1049</v>
      </c>
      <c r="B1050" s="300" t="n">
        <v>3</v>
      </c>
      <c r="C1050" s="300" t="n">
        <v>103</v>
      </c>
      <c r="D1050" s="300" t="n">
        <v>4</v>
      </c>
      <c r="E1050" s="301" t="n">
        <v>43524</v>
      </c>
      <c r="F1050" s="309" t="n">
        <v>5258</v>
      </c>
      <c r="G1050" s="300" t="n">
        <v>9043</v>
      </c>
      <c r="H1050" s="302" t="n">
        <v>7752</v>
      </c>
      <c r="I1050" s="300" t="n">
        <v>6</v>
      </c>
      <c r="J1050" s="303">
        <f>+(((G1050-F1050)-(H1050-F1050))/(H1050-F1050))*100</f>
        <v/>
      </c>
      <c r="K1050" s="304" t="n"/>
      <c r="L1050" s="304" t="n"/>
      <c r="M1050" s="304" t="n"/>
      <c r="N1050" s="304" t="n"/>
    </row>
    <row r="1051" ht="15.75" customHeight="1" s="412">
      <c r="A1051" s="300" t="n">
        <v>1050</v>
      </c>
      <c r="B1051" s="300" t="n">
        <v>4</v>
      </c>
      <c r="C1051" s="300" t="n">
        <v>103</v>
      </c>
      <c r="D1051" s="300" t="n">
        <v>4</v>
      </c>
      <c r="E1051" s="301" t="n">
        <v>43524</v>
      </c>
      <c r="F1051" s="309" t="n">
        <v>5259</v>
      </c>
      <c r="G1051" s="300" t="n">
        <v>9268</v>
      </c>
      <c r="H1051" s="302" t="n">
        <v>7868</v>
      </c>
      <c r="I1051" s="300" t="n"/>
      <c r="J1051" s="303">
        <f>+(((G1051-F1051)-(H1051-F1051))/(H1051-F1051))*100</f>
        <v/>
      </c>
      <c r="K1051" s="304" t="n"/>
      <c r="L1051" s="304" t="n"/>
      <c r="M1051" s="304" t="n"/>
      <c r="N1051" s="304" t="n"/>
    </row>
    <row r="1052" ht="15.75" customHeight="1" s="412">
      <c r="A1052" s="300" t="n">
        <v>1051</v>
      </c>
      <c r="B1052" s="300" t="n">
        <v>5</v>
      </c>
      <c r="C1052" s="300" t="n">
        <v>106</v>
      </c>
      <c r="D1052" s="300" t="n">
        <v>4</v>
      </c>
      <c r="E1052" s="301" t="n">
        <v>43524</v>
      </c>
      <c r="F1052" s="309" t="n">
        <v>5236</v>
      </c>
      <c r="G1052" s="300" t="n">
        <v>7863</v>
      </c>
      <c r="H1052" s="302" t="n">
        <v>7217</v>
      </c>
      <c r="I1052" s="300" t="n">
        <v>10</v>
      </c>
      <c r="J1052" s="303">
        <f>+(((G1052-F1052)-(H1052-F1052))/(H1052-F1052))*100</f>
        <v/>
      </c>
      <c r="K1052" s="304" t="n"/>
      <c r="L1052" s="304" t="n"/>
      <c r="M1052" s="304" t="n"/>
      <c r="N1052" s="304" t="n"/>
    </row>
    <row r="1053" ht="15.75" customHeight="1" s="412">
      <c r="A1053" s="300" t="n">
        <v>1052</v>
      </c>
      <c r="B1053" s="300" t="n">
        <v>6</v>
      </c>
      <c r="C1053" s="300" t="n">
        <v>106</v>
      </c>
      <c r="D1053" s="300" t="n">
        <v>4</v>
      </c>
      <c r="E1053" s="301" t="n">
        <v>43524</v>
      </c>
      <c r="F1053" s="309" t="n">
        <v>5259</v>
      </c>
      <c r="G1053" s="300" t="n">
        <v>8065</v>
      </c>
      <c r="H1053" s="302" t="n">
        <v>7371</v>
      </c>
      <c r="I1053" s="300" t="n"/>
      <c r="J1053" s="303">
        <f>+(((G1053-F1053)-(H1053-F1053))/(H1053-F1053))*100</f>
        <v/>
      </c>
      <c r="K1053" s="304" t="n"/>
      <c r="L1053" s="304" t="n"/>
      <c r="M1053" s="304" t="n"/>
      <c r="N1053" s="304" t="n"/>
    </row>
    <row r="1054" ht="15.75" customHeight="1" s="412">
      <c r="A1054" s="300" t="n">
        <v>1053</v>
      </c>
      <c r="B1054" s="300" t="n">
        <v>7</v>
      </c>
      <c r="C1054" s="300" t="n">
        <v>110</v>
      </c>
      <c r="D1054" s="300" t="n">
        <v>4</v>
      </c>
      <c r="E1054" s="301" t="n">
        <v>43524</v>
      </c>
      <c r="F1054" s="309" t="n">
        <v>5232</v>
      </c>
      <c r="G1054" s="300" t="n">
        <v>8077</v>
      </c>
      <c r="H1054" s="302" t="n">
        <v>7333</v>
      </c>
      <c r="I1054" s="300" t="n">
        <v>9</v>
      </c>
      <c r="J1054" s="303">
        <f>+(((G1054-F1054)-(H1054-F1054))/(H1054-F1054))*100</f>
        <v/>
      </c>
      <c r="K1054" s="304" t="n"/>
      <c r="L1054" s="304" t="n"/>
      <c r="M1054" s="304" t="n"/>
      <c r="N1054" s="304" t="n"/>
    </row>
    <row r="1055" ht="15.75" customHeight="1" s="412">
      <c r="A1055" s="300" t="n">
        <v>1054</v>
      </c>
      <c r="B1055" s="300" t="n">
        <v>8</v>
      </c>
      <c r="C1055" s="300" t="n">
        <v>110</v>
      </c>
      <c r="D1055" s="300" t="n">
        <v>4</v>
      </c>
      <c r="E1055" s="301" t="n">
        <v>43524</v>
      </c>
      <c r="F1055" s="309" t="n">
        <v>5221</v>
      </c>
      <c r="G1055" s="300" t="n">
        <v>8331</v>
      </c>
      <c r="H1055" s="302" t="n">
        <v>7544</v>
      </c>
      <c r="I1055" s="300" t="n"/>
      <c r="J1055" s="303">
        <f>+(((G1055-F1055)-(H1055-F1055))/(H1055-F1055))*100</f>
        <v/>
      </c>
      <c r="K1055" s="304" t="n"/>
      <c r="L1055" s="304" t="n"/>
      <c r="M1055" s="304" t="n"/>
      <c r="N1055" s="304" t="n"/>
    </row>
    <row r="1056" ht="15.75" customHeight="1" s="412">
      <c r="A1056" s="300" t="n">
        <v>1055</v>
      </c>
      <c r="B1056" s="300" t="n">
        <v>9</v>
      </c>
      <c r="C1056" s="300" t="n">
        <v>111</v>
      </c>
      <c r="D1056" s="300" t="n">
        <v>4</v>
      </c>
      <c r="E1056" s="301" t="n">
        <v>43524</v>
      </c>
      <c r="F1056" s="309" t="n">
        <v>5188</v>
      </c>
      <c r="G1056" s="300" t="n">
        <v>7855</v>
      </c>
      <c r="H1056" s="302" t="n">
        <v>6820</v>
      </c>
      <c r="I1056" s="300" t="n">
        <v>13</v>
      </c>
      <c r="J1056" s="303">
        <f>+(((G1056-F1056)-(H1056-F1056))/(H1056-F1056))*100</f>
        <v/>
      </c>
      <c r="K1056" s="304" t="n"/>
      <c r="L1056" s="304" t="n"/>
      <c r="M1056" s="304" t="n"/>
      <c r="N1056" s="304" t="n"/>
    </row>
    <row r="1057" ht="15.75" customHeight="1" s="412">
      <c r="A1057" s="300" t="n">
        <v>1056</v>
      </c>
      <c r="B1057" s="300" t="n">
        <v>10</v>
      </c>
      <c r="C1057" s="300" t="n">
        <v>111</v>
      </c>
      <c r="D1057" s="300" t="n">
        <v>4</v>
      </c>
      <c r="E1057" s="301" t="n">
        <v>43524</v>
      </c>
      <c r="F1057" s="309" t="n">
        <v>5232</v>
      </c>
      <c r="G1057" s="300" t="n">
        <v>7808</v>
      </c>
      <c r="H1057" s="302" t="n">
        <v>6937</v>
      </c>
      <c r="I1057" s="300" t="n"/>
      <c r="J1057" s="303">
        <f>+(((G1057-F1057)-(H1057-F1057))/(H1057-F1057))*100</f>
        <v/>
      </c>
      <c r="K1057" s="304" t="n"/>
      <c r="L1057" s="304" t="n"/>
      <c r="M1057" s="304" t="n"/>
      <c r="N1057" s="304" t="n"/>
    </row>
    <row r="1058" ht="15.75" customHeight="1" s="412">
      <c r="A1058" s="300" t="n">
        <v>1057</v>
      </c>
      <c r="B1058" s="300" t="n">
        <v>11</v>
      </c>
      <c r="C1058" s="300" t="n">
        <v>113</v>
      </c>
      <c r="D1058" s="300" t="n">
        <v>4</v>
      </c>
      <c r="E1058" s="301" t="n">
        <v>43524</v>
      </c>
      <c r="F1058" s="309" t="n">
        <v>5213</v>
      </c>
      <c r="G1058" s="300" t="n">
        <v>8110</v>
      </c>
      <c r="H1058" s="302" t="n">
        <v>7126</v>
      </c>
      <c r="I1058" s="300" t="n">
        <v>8</v>
      </c>
      <c r="J1058" s="303">
        <f>+(((G1058-F1058)-(H1058-F1058))/(H1058-F1058))*100</f>
        <v/>
      </c>
      <c r="K1058" s="304" t="n"/>
      <c r="L1058" s="304" t="n"/>
      <c r="M1058" s="304" t="n"/>
      <c r="N1058" s="304" t="n"/>
    </row>
    <row r="1059" ht="15.75" customHeight="1" s="412">
      <c r="A1059" s="300" t="n">
        <v>1058</v>
      </c>
      <c r="B1059" s="300" t="n">
        <v>12</v>
      </c>
      <c r="C1059" s="300" t="n">
        <v>113</v>
      </c>
      <c r="D1059" s="300" t="n">
        <v>4</v>
      </c>
      <c r="E1059" s="301" t="n">
        <v>43524</v>
      </c>
      <c r="F1059" s="309" t="n">
        <v>5232</v>
      </c>
      <c r="G1059" s="300" t="n">
        <v>8235</v>
      </c>
      <c r="H1059" s="302" t="n">
        <v>7211</v>
      </c>
      <c r="I1059" s="300" t="n"/>
      <c r="J1059" s="303">
        <f>+(((G1059-F1059)-(H1059-F1059))/(H1059-F1059))*100</f>
        <v/>
      </c>
      <c r="K1059" s="304" t="n"/>
      <c r="L1059" s="304" t="n"/>
      <c r="M1059" s="304" t="n"/>
      <c r="N1059" s="304" t="n"/>
    </row>
    <row r="1060" ht="15.75" customHeight="1" s="412">
      <c r="A1060" s="300" t="n">
        <v>1059</v>
      </c>
      <c r="B1060" s="300" t="n">
        <v>13</v>
      </c>
      <c r="C1060" s="300" t="n">
        <v>114</v>
      </c>
      <c r="D1060" s="300" t="n">
        <v>4</v>
      </c>
      <c r="E1060" s="301" t="n">
        <v>43524</v>
      </c>
      <c r="F1060" s="309" t="n">
        <v>5314</v>
      </c>
      <c r="G1060" s="300" t="n">
        <v>9098</v>
      </c>
      <c r="H1060" s="302" t="n">
        <v>7673</v>
      </c>
      <c r="I1060" s="300" t="n">
        <v>9</v>
      </c>
      <c r="J1060" s="303">
        <f>+(((G1060-F1060)-(H1060-F1060))/(H1060-F1060))*100</f>
        <v/>
      </c>
      <c r="K1060" s="304" t="n"/>
      <c r="L1060" s="304" t="n"/>
      <c r="M1060" s="304" t="n"/>
      <c r="N1060" s="304" t="n"/>
    </row>
    <row r="1061" ht="15.75" customHeight="1" s="412">
      <c r="A1061" s="300" t="n">
        <v>1060</v>
      </c>
      <c r="B1061" s="300" t="n">
        <v>14</v>
      </c>
      <c r="C1061" s="300" t="n">
        <v>114</v>
      </c>
      <c r="D1061" s="300" t="n">
        <v>4</v>
      </c>
      <c r="E1061" s="301" t="n">
        <v>43524</v>
      </c>
      <c r="F1061" s="309" t="n">
        <v>5249</v>
      </c>
      <c r="G1061" s="300" t="n">
        <v>8838</v>
      </c>
      <c r="H1061" s="302" t="n">
        <v>7488</v>
      </c>
      <c r="I1061" s="300" t="n"/>
      <c r="J1061" s="303">
        <f>+(((G1061-F1061)-(H1061-F1061))/(H1061-F1061))*100</f>
        <v/>
      </c>
      <c r="K1061" s="304" t="n"/>
      <c r="L1061" s="304" t="n"/>
      <c r="M1061" s="304" t="n"/>
      <c r="N1061" s="304" t="n"/>
    </row>
    <row r="1062" ht="15.75" customHeight="1" s="412">
      <c r="A1062" s="300" t="n">
        <v>1061</v>
      </c>
      <c r="B1062" s="300" t="n">
        <v>15</v>
      </c>
      <c r="C1062" s="300" t="n">
        <v>117</v>
      </c>
      <c r="D1062" s="300" t="n">
        <v>4</v>
      </c>
      <c r="E1062" s="301" t="n">
        <v>43524</v>
      </c>
      <c r="F1062" s="309" t="n">
        <v>5231</v>
      </c>
      <c r="G1062" s="300" t="n">
        <v>8583</v>
      </c>
      <c r="H1062" s="302" t="n">
        <v>7428</v>
      </c>
      <c r="I1062" s="300" t="n">
        <v>9</v>
      </c>
      <c r="J1062" s="303">
        <f>+(((G1062-F1062)-(H1062-F1062))/(H1062-F1062))*100</f>
        <v/>
      </c>
      <c r="K1062" s="304" t="n"/>
      <c r="L1062" s="304" t="n"/>
      <c r="M1062" s="304" t="n"/>
      <c r="N1062" s="304" t="n"/>
    </row>
    <row r="1063" ht="15.75" customHeight="1" s="412">
      <c r="A1063" s="300" t="n">
        <v>1062</v>
      </c>
      <c r="B1063" s="300" t="n">
        <v>16</v>
      </c>
      <c r="C1063" s="300" t="n">
        <v>117</v>
      </c>
      <c r="D1063" s="300" t="n">
        <v>4</v>
      </c>
      <c r="E1063" s="301" t="n">
        <v>43524</v>
      </c>
      <c r="F1063" s="309" t="n">
        <v>5280</v>
      </c>
      <c r="G1063" s="300" t="n">
        <v>8620</v>
      </c>
      <c r="H1063" s="302" t="n">
        <v>7471</v>
      </c>
      <c r="I1063" s="300" t="n"/>
      <c r="J1063" s="303">
        <f>+(((G1063-F1063)-(H1063-F1063))/(H1063-F1063))*100</f>
        <v/>
      </c>
      <c r="K1063" s="304" t="n"/>
      <c r="L1063" s="304" t="n"/>
      <c r="M1063" s="304" t="n"/>
      <c r="N1063" s="304" t="n"/>
    </row>
    <row r="1064" ht="15.75" customHeight="1" s="412">
      <c r="A1064" s="300" t="n">
        <v>1063</v>
      </c>
      <c r="B1064" s="300" t="n">
        <v>17</v>
      </c>
      <c r="C1064" s="300" t="n">
        <v>118</v>
      </c>
      <c r="D1064" s="300" t="n">
        <v>4</v>
      </c>
      <c r="E1064" s="301" t="n">
        <v>43524</v>
      </c>
      <c r="F1064" s="309" t="n">
        <v>5275</v>
      </c>
      <c r="G1064" s="300" t="n">
        <v>9278</v>
      </c>
      <c r="H1064" s="302" t="n">
        <v>7863</v>
      </c>
      <c r="I1064" s="300" t="n">
        <v>10</v>
      </c>
      <c r="J1064" s="303">
        <f>+(((G1064-F1064)-(H1064-F1064))/(H1064-F1064))*100</f>
        <v/>
      </c>
      <c r="K1064" s="304" t="n"/>
      <c r="L1064" s="304" t="n"/>
      <c r="M1064" s="304" t="n"/>
      <c r="N1064" s="304" t="n"/>
    </row>
    <row r="1065" ht="15.75" customHeight="1" s="412">
      <c r="A1065" s="300" t="n">
        <v>1064</v>
      </c>
      <c r="B1065" s="300" t="n">
        <v>18</v>
      </c>
      <c r="C1065" s="300" t="n">
        <v>118</v>
      </c>
      <c r="D1065" s="300" t="n">
        <v>4</v>
      </c>
      <c r="E1065" s="301" t="n">
        <v>43524</v>
      </c>
      <c r="F1065" s="309" t="n">
        <v>5205</v>
      </c>
      <c r="G1065" s="300" t="n">
        <v>8945</v>
      </c>
      <c r="H1065" s="302" t="n">
        <v>7667</v>
      </c>
      <c r="I1065" s="300" t="n"/>
      <c r="J1065" s="303">
        <f>+(((G1065-F1065)-(H1065-F1065))/(H1065-F1065))*100</f>
        <v/>
      </c>
      <c r="K1065" s="304" t="n"/>
      <c r="L1065" s="304" t="n"/>
      <c r="M1065" s="304" t="n"/>
      <c r="N1065" s="304" t="n"/>
    </row>
    <row r="1066" ht="15.75" customHeight="1" s="412">
      <c r="A1066" s="300" t="n">
        <v>1065</v>
      </c>
      <c r="B1066" s="300" t="n">
        <v>19</v>
      </c>
      <c r="C1066" s="300" t="n">
        <v>119</v>
      </c>
      <c r="D1066" s="300" t="n">
        <v>4</v>
      </c>
      <c r="E1066" s="301" t="n">
        <v>43524</v>
      </c>
      <c r="F1066" s="309" t="n">
        <v>5229</v>
      </c>
      <c r="G1066" s="300" t="n">
        <v>8044</v>
      </c>
      <c r="H1066" s="302" t="n">
        <v>7067</v>
      </c>
      <c r="I1066" s="300" t="n">
        <v>10</v>
      </c>
      <c r="J1066" s="303">
        <f>+(((G1066-F1066)-(H1066-F1066))/(H1066-F1066))*100</f>
        <v/>
      </c>
      <c r="K1066" s="304" t="n"/>
      <c r="L1066" s="304" t="n"/>
      <c r="M1066" s="304" t="n"/>
      <c r="N1066" s="304" t="n"/>
    </row>
    <row r="1067" ht="15.75" customHeight="1" s="412">
      <c r="A1067" s="300" t="n">
        <v>1066</v>
      </c>
      <c r="B1067" s="300" t="n">
        <v>20</v>
      </c>
      <c r="C1067" s="300" t="n">
        <v>119</v>
      </c>
      <c r="D1067" s="300" t="n">
        <v>4</v>
      </c>
      <c r="E1067" s="301" t="n">
        <v>43524</v>
      </c>
      <c r="F1067" s="309" t="n">
        <v>5190</v>
      </c>
      <c r="G1067" s="300" t="n">
        <v>8309</v>
      </c>
      <c r="H1067" s="302" t="n">
        <v>7241</v>
      </c>
      <c r="I1067" s="300" t="n"/>
      <c r="J1067" s="303">
        <f>+(((G1067-F1067)-(H1067-F1067))/(H1067-F1067))*100</f>
        <v/>
      </c>
      <c r="K1067" s="304" t="n"/>
      <c r="L1067" s="304" t="n"/>
      <c r="M1067" s="304" t="n"/>
      <c r="N1067" s="304" t="n"/>
    </row>
    <row r="1068" ht="15.75" customHeight="1" s="412">
      <c r="A1068" s="300" t="n">
        <v>1067</v>
      </c>
      <c r="B1068" s="300" t="n">
        <v>21</v>
      </c>
      <c r="C1068" s="300" t="n">
        <v>122</v>
      </c>
      <c r="D1068" s="300" t="n">
        <v>4</v>
      </c>
      <c r="E1068" s="301" t="n">
        <v>43524</v>
      </c>
      <c r="F1068" s="309" t="n">
        <v>5224</v>
      </c>
      <c r="G1068" s="300" t="n">
        <v>8839</v>
      </c>
      <c r="H1068" s="302" t="n">
        <v>7983</v>
      </c>
      <c r="I1068" s="300" t="n">
        <v>10</v>
      </c>
      <c r="J1068" s="303">
        <f>+(((G1068-F1068)-(H1068-F1068))/(H1068-F1068))*100</f>
        <v/>
      </c>
      <c r="K1068" s="304" t="n"/>
      <c r="L1068" s="304" t="n"/>
      <c r="M1068" s="304" t="n"/>
      <c r="N1068" s="304" t="n"/>
    </row>
    <row r="1069" ht="15.75" customHeight="1" s="412">
      <c r="A1069" s="300" t="n">
        <v>1068</v>
      </c>
      <c r="B1069" s="300" t="n">
        <v>22</v>
      </c>
      <c r="C1069" s="300" t="n">
        <v>122</v>
      </c>
      <c r="D1069" s="300" t="n">
        <v>4</v>
      </c>
      <c r="E1069" s="301" t="n">
        <v>43524</v>
      </c>
      <c r="F1069" s="309" t="n">
        <v>5276</v>
      </c>
      <c r="G1069" s="300" t="n">
        <v>9158</v>
      </c>
      <c r="H1069" s="302" t="n">
        <v>8213</v>
      </c>
      <c r="I1069" s="300" t="n"/>
      <c r="J1069" s="303">
        <f>+(((G1069-F1069)-(H1069-F1069))/(H1069-F1069))*100</f>
        <v/>
      </c>
      <c r="K1069" s="304" t="n"/>
      <c r="L1069" s="304" t="n"/>
      <c r="M1069" s="304" t="n"/>
      <c r="N1069" s="304" t="n"/>
    </row>
    <row r="1070" ht="15.75" customHeight="1" s="412">
      <c r="A1070" s="300" t="n">
        <v>1069</v>
      </c>
      <c r="B1070" s="300" t="n">
        <v>23</v>
      </c>
      <c r="C1070" s="300" t="n">
        <v>126</v>
      </c>
      <c r="D1070" s="300" t="n">
        <v>4</v>
      </c>
      <c r="E1070" s="301" t="n">
        <v>43524</v>
      </c>
      <c r="F1070" s="309" t="n">
        <v>5261</v>
      </c>
      <c r="G1070" s="300" t="n"/>
      <c r="H1070" s="302" t="n"/>
      <c r="I1070" s="300" t="n"/>
      <c r="J1070" s="303">
        <f>+(((G1070-F1070)-(H1070-F1070))/(H1070-F1070))*100</f>
        <v/>
      </c>
      <c r="K1070" s="304" t="n"/>
      <c r="L1070" s="304" t="n"/>
      <c r="M1070" s="304" t="n"/>
      <c r="N1070" s="304" t="n"/>
    </row>
    <row r="1071" ht="15.75" customHeight="1" s="412">
      <c r="A1071" s="300" t="n">
        <v>1070</v>
      </c>
      <c r="B1071" s="300" t="n">
        <v>24</v>
      </c>
      <c r="C1071" s="300" t="n">
        <v>126</v>
      </c>
      <c r="D1071" s="300" t="n">
        <v>4</v>
      </c>
      <c r="E1071" s="301" t="n">
        <v>43524</v>
      </c>
      <c r="F1071" s="309" t="n">
        <v>5196</v>
      </c>
      <c r="G1071" s="300" t="n"/>
      <c r="H1071" s="302" t="n"/>
      <c r="I1071" s="300" t="n"/>
      <c r="J1071" s="303">
        <f>+(((G1071-F1071)-(H1071-F1071))/(H1071-F1071))*100</f>
        <v/>
      </c>
      <c r="K1071" s="304" t="n"/>
      <c r="L1071" s="304" t="n"/>
      <c r="M1071" s="304" t="n"/>
      <c r="N1071" s="304" t="n"/>
    </row>
    <row r="1072" ht="15.75" customHeight="1" s="412">
      <c r="A1072" s="300" t="n">
        <v>1071</v>
      </c>
      <c r="B1072" s="300" t="n">
        <v>25</v>
      </c>
      <c r="C1072" s="300" t="n">
        <v>127</v>
      </c>
      <c r="D1072" s="300" t="n">
        <v>4</v>
      </c>
      <c r="E1072" s="301" t="n">
        <v>43524</v>
      </c>
      <c r="F1072" s="309" t="n">
        <v>5238</v>
      </c>
      <c r="G1072" s="300" t="n">
        <v>8022</v>
      </c>
      <c r="H1072" s="302" t="n">
        <v>6718</v>
      </c>
      <c r="I1072" s="300" t="n">
        <v>11</v>
      </c>
      <c r="J1072" s="303">
        <f>+(((G1072-F1072)-(H1072-F1072))/(H1072-F1072))*100</f>
        <v/>
      </c>
      <c r="K1072" s="304" t="n"/>
      <c r="L1072" s="304" t="n"/>
      <c r="M1072" s="304" t="n"/>
      <c r="N1072" s="304" t="n"/>
    </row>
    <row r="1073" ht="15.75" customHeight="1" s="412">
      <c r="A1073" s="300" t="n">
        <v>1072</v>
      </c>
      <c r="B1073" s="300" t="n">
        <v>26</v>
      </c>
      <c r="C1073" s="300" t="n">
        <v>127</v>
      </c>
      <c r="D1073" s="300" t="n">
        <v>4</v>
      </c>
      <c r="E1073" s="301" t="n">
        <v>43524</v>
      </c>
      <c r="F1073" s="309" t="n">
        <v>5207</v>
      </c>
      <c r="G1073" s="300" t="n">
        <v>8164</v>
      </c>
      <c r="H1073" s="302" t="n">
        <v>6861</v>
      </c>
      <c r="I1073" s="300" t="n"/>
      <c r="J1073" s="303">
        <f>+(((G1073-F1073)-(H1073-F1073))/(H1073-F1073))*100</f>
        <v/>
      </c>
      <c r="K1073" s="304" t="n"/>
      <c r="L1073" s="304" t="n"/>
      <c r="M1073" s="304" t="n"/>
      <c r="N1073" s="304" t="n"/>
    </row>
    <row r="1074" ht="15.75" customHeight="1" s="412">
      <c r="A1074" s="300" t="n">
        <v>1073</v>
      </c>
      <c r="B1074" s="300" t="n">
        <v>27</v>
      </c>
      <c r="C1074" s="300" t="n">
        <v>130</v>
      </c>
      <c r="D1074" s="300" t="n">
        <v>4</v>
      </c>
      <c r="E1074" s="301" t="n">
        <v>43524</v>
      </c>
      <c r="F1074" s="309" t="n">
        <v>5236</v>
      </c>
      <c r="G1074" s="300" t="n">
        <v>8121</v>
      </c>
      <c r="H1074" s="302" t="n">
        <v>7352</v>
      </c>
      <c r="I1074" s="300" t="n">
        <v>9</v>
      </c>
      <c r="J1074" s="303">
        <f>+(((G1074-F1074)-(H1074-F1074))/(H1074-F1074))*100</f>
        <v/>
      </c>
      <c r="K1074" s="304" t="n"/>
      <c r="L1074" s="304" t="n"/>
      <c r="M1074" s="304" t="n"/>
      <c r="N1074" s="304" t="n"/>
    </row>
    <row r="1075" ht="15.75" customHeight="1" s="412">
      <c r="A1075" s="300" t="n">
        <v>1074</v>
      </c>
      <c r="B1075" s="300" t="n">
        <v>28</v>
      </c>
      <c r="C1075" s="300" t="n">
        <v>130</v>
      </c>
      <c r="D1075" s="300" t="n">
        <v>4</v>
      </c>
      <c r="E1075" s="301" t="n">
        <v>43524</v>
      </c>
      <c r="F1075" s="309" t="n">
        <v>5216</v>
      </c>
      <c r="G1075" s="300" t="n">
        <v>8243</v>
      </c>
      <c r="H1075" s="302" t="n">
        <v>7425</v>
      </c>
      <c r="I1075" s="300" t="n"/>
      <c r="J1075" s="303">
        <f>+(((G1075-F1075)-(H1075-F1075))/(H1075-F1075))*100</f>
        <v/>
      </c>
      <c r="K1075" s="304" t="n"/>
      <c r="L1075" s="304" t="n"/>
      <c r="M1075" s="304" t="n"/>
      <c r="N1075" s="304" t="n"/>
    </row>
    <row r="1076" ht="15.75" customHeight="1" s="412">
      <c r="A1076" s="300" t="n">
        <v>1075</v>
      </c>
      <c r="B1076" s="300" t="n">
        <v>29</v>
      </c>
      <c r="C1076" s="300" t="n">
        <v>132</v>
      </c>
      <c r="D1076" s="300" t="n">
        <v>4</v>
      </c>
      <c r="E1076" s="301" t="n">
        <v>43524</v>
      </c>
      <c r="F1076" s="309" t="n">
        <v>5292</v>
      </c>
      <c r="G1076" s="300" t="n">
        <v>8609</v>
      </c>
      <c r="H1076" s="302" t="n">
        <v>7452</v>
      </c>
      <c r="I1076" s="300" t="n">
        <v>8</v>
      </c>
      <c r="J1076" s="303">
        <f>+(((G1076-F1076)-(H1076-F1076))/(H1076-F1076))*100</f>
        <v/>
      </c>
      <c r="K1076" s="304" t="n"/>
      <c r="L1076" s="304" t="n"/>
      <c r="M1076" s="304" t="n"/>
      <c r="N1076" s="304" t="n"/>
    </row>
    <row r="1077" ht="15.75" customHeight="1" s="412">
      <c r="A1077" s="300" t="n">
        <v>1076</v>
      </c>
      <c r="B1077" s="300" t="n">
        <v>30</v>
      </c>
      <c r="C1077" s="300" t="n">
        <v>132</v>
      </c>
      <c r="D1077" s="300" t="n">
        <v>4</v>
      </c>
      <c r="E1077" s="301" t="n">
        <v>43524</v>
      </c>
      <c r="F1077" s="309" t="n">
        <v>5244</v>
      </c>
      <c r="G1077" s="300" t="n">
        <v>8897</v>
      </c>
      <c r="H1077" s="302" t="n">
        <v>7610</v>
      </c>
      <c r="I1077" s="300" t="n"/>
      <c r="J1077" s="303">
        <f>+(((G1077-F1077)-(H1077-F1077))/(H1077-F1077))*100</f>
        <v/>
      </c>
      <c r="K1077" s="304" t="n"/>
      <c r="L1077" s="304" t="n"/>
      <c r="M1077" s="304" t="n"/>
      <c r="N1077" s="304" t="n"/>
    </row>
    <row r="1078" ht="15.75" customHeight="1" s="412">
      <c r="A1078" s="300" t="n">
        <v>1077</v>
      </c>
      <c r="B1078" s="300" t="n">
        <v>31</v>
      </c>
      <c r="C1078" s="300" t="n">
        <v>135</v>
      </c>
      <c r="D1078" s="300" t="n">
        <v>4</v>
      </c>
      <c r="E1078" s="301" t="n">
        <v>43524</v>
      </c>
      <c r="F1078" s="309" t="n">
        <v>5227</v>
      </c>
      <c r="G1078" s="300" t="n">
        <v>8605</v>
      </c>
      <c r="H1078" s="302" t="n">
        <v>7447</v>
      </c>
      <c r="I1078" s="300" t="n">
        <v>9</v>
      </c>
      <c r="J1078" s="303">
        <f>+(((G1078-F1078)-(H1078-F1078))/(H1078-F1078))*100</f>
        <v/>
      </c>
      <c r="K1078" s="304" t="n"/>
      <c r="L1078" s="304" t="n"/>
      <c r="M1078" s="304" t="n"/>
      <c r="N1078" s="304" t="n"/>
    </row>
    <row r="1079" ht="15.75" customHeight="1" s="412">
      <c r="A1079" s="300" t="n">
        <v>1078</v>
      </c>
      <c r="B1079" s="300" t="n">
        <v>32</v>
      </c>
      <c r="C1079" s="300" t="n">
        <v>135</v>
      </c>
      <c r="D1079" s="300" t="n">
        <v>4</v>
      </c>
      <c r="E1079" s="301" t="n">
        <v>43524</v>
      </c>
      <c r="F1079" s="309" t="n">
        <v>5214</v>
      </c>
      <c r="G1079" s="300" t="n">
        <v>8842</v>
      </c>
      <c r="H1079" s="302" t="n">
        <v>7648</v>
      </c>
      <c r="I1079" s="300" t="n"/>
      <c r="J1079" s="303">
        <f>+(((G1079-F1079)-(H1079-F1079))/(H1079-F1079))*100</f>
        <v/>
      </c>
      <c r="K1079" s="304" t="n"/>
      <c r="L1079" s="304" t="n"/>
      <c r="M1079" s="304" t="n"/>
      <c r="N1079" s="304" t="n"/>
    </row>
    <row r="1080" ht="15.75" customHeight="1" s="412">
      <c r="A1080" s="300" t="n">
        <v>1079</v>
      </c>
      <c r="B1080" s="300" t="n">
        <v>33</v>
      </c>
      <c r="C1080" s="300" t="n">
        <v>136</v>
      </c>
      <c r="D1080" s="300" t="n">
        <v>4</v>
      </c>
      <c r="E1080" s="301" t="n">
        <v>43524</v>
      </c>
      <c r="F1080" s="309" t="n">
        <v>5203</v>
      </c>
      <c r="G1080" s="300" t="n">
        <v>8054</v>
      </c>
      <c r="H1080" s="302" t="n">
        <v>7159</v>
      </c>
      <c r="I1080" s="300" t="n">
        <v>10</v>
      </c>
      <c r="J1080" s="303">
        <f>+(((G1080-F1080)-(H1080-F1080))/(H1080-F1080))*100</f>
        <v/>
      </c>
      <c r="K1080" s="304" t="n"/>
      <c r="L1080" s="304" t="n"/>
      <c r="M1080" s="304" t="n"/>
      <c r="N1080" s="304" t="n"/>
    </row>
    <row r="1081" ht="15.75" customHeight="1" s="412">
      <c r="A1081" s="300" t="n">
        <v>1080</v>
      </c>
      <c r="B1081" s="300" t="n">
        <v>34</v>
      </c>
      <c r="C1081" s="300" t="n">
        <v>136</v>
      </c>
      <c r="D1081" s="300" t="n">
        <v>4</v>
      </c>
      <c r="E1081" s="301" t="n">
        <v>43524</v>
      </c>
      <c r="F1081" s="309" t="n">
        <v>5191</v>
      </c>
      <c r="G1081" s="300" t="n">
        <v>7953</v>
      </c>
      <c r="H1081" s="302" t="n">
        <v>7084</v>
      </c>
      <c r="I1081" s="300" t="n"/>
      <c r="J1081" s="303">
        <f>+(((G1081-F1081)-(H1081-F1081))/(H1081-F1081))*100</f>
        <v/>
      </c>
      <c r="K1081" s="304" t="n"/>
      <c r="L1081" s="304" t="n"/>
      <c r="M1081" s="304" t="n"/>
      <c r="N1081" s="304" t="n"/>
    </row>
    <row r="1082" ht="15.75" customHeight="1" s="412">
      <c r="A1082" s="300" t="n">
        <v>1081</v>
      </c>
      <c r="B1082" s="300" t="n">
        <v>35</v>
      </c>
      <c r="C1082" s="300" t="n">
        <v>137</v>
      </c>
      <c r="D1082" s="300" t="n">
        <v>4</v>
      </c>
      <c r="E1082" s="301" t="n">
        <v>43524</v>
      </c>
      <c r="F1082" s="309" t="n">
        <v>5280</v>
      </c>
      <c r="G1082" s="300" t="n">
        <v>9056</v>
      </c>
      <c r="H1082" s="302" t="n">
        <v>7627</v>
      </c>
      <c r="I1082" s="300" t="n">
        <v>8</v>
      </c>
      <c r="J1082" s="303">
        <f>+(((G1082-F1082)-(H1082-F1082))/(H1082-F1082))*100</f>
        <v/>
      </c>
      <c r="K1082" s="304" t="n"/>
      <c r="L1082" s="304" t="n"/>
      <c r="M1082" s="304" t="n"/>
      <c r="N1082" s="304" t="n"/>
    </row>
    <row r="1083" ht="15.75" customHeight="1" s="412">
      <c r="A1083" s="300" t="n">
        <v>1082</v>
      </c>
      <c r="B1083" s="300" t="n">
        <v>36</v>
      </c>
      <c r="C1083" s="300" t="n">
        <v>137</v>
      </c>
      <c r="D1083" s="300" t="n">
        <v>4</v>
      </c>
      <c r="E1083" s="301" t="n">
        <v>43524</v>
      </c>
      <c r="F1083" s="309" t="n">
        <v>5219</v>
      </c>
      <c r="G1083" s="300" t="n">
        <v>9221</v>
      </c>
      <c r="H1083" s="302" t="n">
        <v>7719</v>
      </c>
      <c r="I1083" s="300" t="n"/>
      <c r="J1083" s="303">
        <f>+(((G1083-F1083)-(H1083-F1083))/(H1083-F1083))*100</f>
        <v/>
      </c>
      <c r="K1083" s="304" t="n"/>
      <c r="L1083" s="304" t="n"/>
      <c r="M1083" s="304" t="n"/>
      <c r="N1083" s="304" t="n"/>
    </row>
    <row r="1084" ht="15.75" customHeight="1" s="412">
      <c r="A1084" s="300" t="n">
        <v>1083</v>
      </c>
      <c r="B1084" s="300" t="n">
        <v>37</v>
      </c>
      <c r="C1084" s="300" t="n">
        <v>138</v>
      </c>
      <c r="D1084" s="300" t="n">
        <v>4</v>
      </c>
      <c r="E1084" s="301" t="n">
        <v>43524</v>
      </c>
      <c r="F1084" s="309" t="n">
        <v>5225</v>
      </c>
      <c r="G1084" s="300" t="n">
        <v>8844</v>
      </c>
      <c r="H1084" s="302" t="n">
        <v>7662</v>
      </c>
      <c r="I1084" s="300" t="n">
        <v>8</v>
      </c>
      <c r="J1084" s="303">
        <f>+(((G1084-F1084)-(H1084-F1084))/(H1084-F1084))*100</f>
        <v/>
      </c>
      <c r="K1084" s="304" t="n"/>
      <c r="L1084" s="304" t="n"/>
      <c r="M1084" s="304" t="n"/>
      <c r="N1084" s="304" t="n"/>
    </row>
    <row r="1085" ht="15.75" customHeight="1" s="412">
      <c r="A1085" s="300" t="n">
        <v>1084</v>
      </c>
      <c r="B1085" s="300" t="n">
        <v>38</v>
      </c>
      <c r="C1085" s="300" t="n">
        <v>138</v>
      </c>
      <c r="D1085" s="300" t="n">
        <v>4</v>
      </c>
      <c r="E1085" s="301" t="n">
        <v>43524</v>
      </c>
      <c r="F1085" s="309" t="n">
        <v>5241</v>
      </c>
      <c r="G1085" s="300" t="n">
        <v>8995</v>
      </c>
      <c r="H1085" s="302" t="n">
        <v>7694</v>
      </c>
      <c r="I1085" s="300" t="n"/>
      <c r="J1085" s="303">
        <f>+(((G1085-F1085)-(H1085-F1085))/(H1085-F1085))*100</f>
        <v/>
      </c>
      <c r="K1085" s="304" t="n"/>
      <c r="L1085" s="304" t="n"/>
      <c r="M1085" s="304" t="n"/>
      <c r="N1085" s="304" t="n"/>
    </row>
    <row r="1086" ht="15.75" customHeight="1" s="412">
      <c r="A1086" s="300" t="n">
        <v>1085</v>
      </c>
      <c r="B1086" s="300" t="n">
        <v>39</v>
      </c>
      <c r="C1086" s="300" t="n">
        <v>140</v>
      </c>
      <c r="D1086" s="300" t="n">
        <v>4</v>
      </c>
      <c r="E1086" s="301" t="n">
        <v>43524</v>
      </c>
      <c r="F1086" s="309" t="n">
        <v>5245</v>
      </c>
      <c r="G1086" s="300" t="n">
        <v>7323</v>
      </c>
      <c r="H1086" s="302" t="n">
        <v>6578</v>
      </c>
      <c r="I1086" s="300" t="n">
        <v>9</v>
      </c>
      <c r="J1086" s="303">
        <f>+(((G1086-F1086)-(H1086-F1086))/(H1086-F1086))*100</f>
        <v/>
      </c>
      <c r="K1086" s="304" t="n"/>
      <c r="L1086" s="304" t="n"/>
      <c r="M1086" s="304" t="n"/>
      <c r="N1086" s="304" t="n"/>
    </row>
    <row r="1087" ht="15.75" customHeight="1" s="412">
      <c r="A1087" s="300" t="n">
        <v>1086</v>
      </c>
      <c r="B1087" s="300" t="n">
        <v>40</v>
      </c>
      <c r="C1087" s="300" t="n">
        <v>140</v>
      </c>
      <c r="D1087" s="300" t="n">
        <v>4</v>
      </c>
      <c r="E1087" s="301" t="n">
        <v>43524</v>
      </c>
      <c r="F1087" s="309" t="n">
        <v>5216</v>
      </c>
      <c r="G1087" s="300" t="n">
        <v>7402</v>
      </c>
      <c r="H1087" s="302" t="n">
        <v>6577</v>
      </c>
      <c r="I1087" s="300" t="n"/>
      <c r="J1087" s="303">
        <f>+(((G1087-F1087)-(H1087-F1087))/(H1087-F1087))*100</f>
        <v/>
      </c>
      <c r="K1087" s="304" t="n"/>
      <c r="L1087" s="304" t="n"/>
      <c r="M1087" s="304" t="n"/>
      <c r="N1087" s="304" t="n"/>
    </row>
    <row r="1088" ht="15.75" customHeight="1" s="412">
      <c r="A1088" s="300" t="n">
        <v>1087</v>
      </c>
      <c r="B1088" s="300" t="n">
        <v>41</v>
      </c>
      <c r="C1088" s="300" t="n">
        <v>141</v>
      </c>
      <c r="D1088" s="300" t="n">
        <v>4</v>
      </c>
      <c r="E1088" s="301" t="n">
        <v>43524</v>
      </c>
      <c r="F1088" s="309" t="n">
        <v>5264</v>
      </c>
      <c r="G1088" s="300" t="n">
        <v>8434</v>
      </c>
      <c r="H1088" s="302" t="n">
        <v>7508</v>
      </c>
      <c r="I1088" s="300" t="n">
        <v>9</v>
      </c>
      <c r="J1088" s="303">
        <f>+(((G1088-F1088)-(H1088-F1088))/(H1088-F1088))*100</f>
        <v/>
      </c>
      <c r="K1088" s="304" t="n"/>
      <c r="L1088" s="304" t="n"/>
      <c r="M1088" s="304" t="n"/>
      <c r="N1088" s="304" t="n"/>
    </row>
    <row r="1089" ht="15.75" customHeight="1" s="412">
      <c r="A1089" s="300" t="n">
        <v>1088</v>
      </c>
      <c r="B1089" s="300" t="n">
        <v>42</v>
      </c>
      <c r="C1089" s="300" t="n">
        <v>141</v>
      </c>
      <c r="D1089" s="300" t="n">
        <v>4</v>
      </c>
      <c r="E1089" s="301" t="n">
        <v>43524</v>
      </c>
      <c r="F1089" s="309" t="n">
        <v>5270</v>
      </c>
      <c r="G1089" s="300" t="n">
        <v>8412</v>
      </c>
      <c r="H1089" s="302" t="n">
        <v>7470</v>
      </c>
      <c r="I1089" s="300" t="n"/>
      <c r="J1089" s="303">
        <f>+(((G1089-F1089)-(H1089-F1089))/(H1089-F1089))*100</f>
        <v/>
      </c>
      <c r="K1089" s="304" t="n"/>
      <c r="L1089" s="304" t="n"/>
      <c r="M1089" s="304" t="n"/>
      <c r="N1089" s="304" t="n"/>
    </row>
    <row r="1090" ht="15.75" customHeight="1" s="412">
      <c r="A1090" s="300" t="n">
        <v>1089</v>
      </c>
      <c r="B1090" s="300" t="n">
        <v>43</v>
      </c>
      <c r="C1090" s="300" t="n">
        <v>142</v>
      </c>
      <c r="D1090" s="300" t="n">
        <v>4</v>
      </c>
      <c r="E1090" s="301" t="n">
        <v>43524</v>
      </c>
      <c r="F1090" s="309" t="n">
        <v>5211</v>
      </c>
      <c r="G1090" s="300" t="n">
        <v>8165</v>
      </c>
      <c r="H1090" s="302" t="n">
        <v>7274</v>
      </c>
      <c r="I1090" s="300" t="n">
        <v>8</v>
      </c>
      <c r="J1090" s="303">
        <f>+(((G1090-F1090)-(H1090-F1090))/(H1090-F1090))*100</f>
        <v/>
      </c>
      <c r="K1090" s="304" t="n"/>
      <c r="L1090" s="304" t="n"/>
      <c r="M1090" s="304" t="n"/>
      <c r="N1090" s="304" t="n"/>
    </row>
    <row r="1091" ht="15.75" customHeight="1" s="412">
      <c r="A1091" s="300" t="n">
        <v>1090</v>
      </c>
      <c r="B1091" s="300" t="n">
        <v>44</v>
      </c>
      <c r="C1091" s="300" t="n">
        <v>142</v>
      </c>
      <c r="D1091" s="300" t="n">
        <v>4</v>
      </c>
      <c r="E1091" s="301" t="n">
        <v>43524</v>
      </c>
      <c r="F1091" s="309" t="n">
        <v>5218</v>
      </c>
      <c r="G1091" s="300" t="n">
        <v>8274</v>
      </c>
      <c r="H1091" s="302" t="n">
        <v>7386</v>
      </c>
      <c r="I1091" s="300" t="n"/>
      <c r="J1091" s="303">
        <f>+(((G1091-F1091)-(H1091-F1091))/(H1091-F1091))*100</f>
        <v/>
      </c>
      <c r="K1091" s="304" t="n"/>
      <c r="L1091" s="304" t="n"/>
      <c r="M1091" s="304" t="n"/>
      <c r="N1091" s="304" t="n"/>
    </row>
    <row r="1092" ht="15.75" customHeight="1" s="412">
      <c r="A1092" s="300" t="n">
        <v>1091</v>
      </c>
      <c r="B1092" s="300" t="n">
        <v>45</v>
      </c>
      <c r="C1092" s="300" t="n">
        <v>145</v>
      </c>
      <c r="D1092" s="300" t="n">
        <v>4</v>
      </c>
      <c r="E1092" s="301" t="n">
        <v>43524</v>
      </c>
      <c r="F1092" s="309" t="n">
        <v>5211</v>
      </c>
      <c r="G1092" s="300" t="n">
        <v>8021</v>
      </c>
      <c r="H1092" s="302" t="n">
        <v>7056</v>
      </c>
      <c r="I1092" s="300" t="n">
        <v>9</v>
      </c>
      <c r="J1092" s="303">
        <f>+(((G1092-F1092)-(H1092-F1092))/(H1092-F1092))*100</f>
        <v/>
      </c>
      <c r="K1092" s="304" t="n"/>
      <c r="L1092" s="304" t="n"/>
      <c r="M1092" s="304" t="n"/>
      <c r="N1092" s="304" t="n"/>
    </row>
    <row r="1093" ht="15.75" customHeight="1" s="412">
      <c r="A1093" s="300" t="n">
        <v>1092</v>
      </c>
      <c r="B1093" s="300" t="n">
        <v>46</v>
      </c>
      <c r="C1093" s="300" t="n">
        <v>145</v>
      </c>
      <c r="D1093" s="300" t="n">
        <v>4</v>
      </c>
      <c r="E1093" s="301" t="n">
        <v>43524</v>
      </c>
      <c r="F1093" s="309" t="n">
        <v>5260</v>
      </c>
      <c r="G1093" s="300" t="n">
        <v>8097</v>
      </c>
      <c r="H1093" s="302" t="n">
        <v>7117</v>
      </c>
      <c r="I1093" s="300" t="n"/>
      <c r="J1093" s="303">
        <f>+(((G1093-F1093)-(H1093-F1093))/(H1093-F1093))*100</f>
        <v/>
      </c>
      <c r="K1093" s="304" t="n"/>
      <c r="L1093" s="304" t="n"/>
      <c r="M1093" s="304" t="n"/>
      <c r="N1093" s="304" t="n"/>
    </row>
    <row r="1094" ht="15.75" customHeight="1" s="412">
      <c r="A1094" s="300" t="n">
        <v>1093</v>
      </c>
      <c r="B1094" s="300" t="n">
        <v>47</v>
      </c>
      <c r="C1094" s="300" t="n">
        <v>151</v>
      </c>
      <c r="D1094" s="300" t="n">
        <v>4</v>
      </c>
      <c r="E1094" s="301" t="n">
        <v>43524</v>
      </c>
      <c r="F1094" s="309" t="n">
        <v>5258</v>
      </c>
      <c r="G1094" s="300" t="n">
        <v>9116</v>
      </c>
      <c r="H1094" s="302" t="n">
        <v>7810</v>
      </c>
      <c r="I1094" s="300" t="n">
        <v>9</v>
      </c>
      <c r="J1094" s="303">
        <f>+(((G1094-F1094)-(H1094-F1094))/(H1094-F1094))*100</f>
        <v/>
      </c>
      <c r="K1094" s="304" t="n"/>
      <c r="L1094" s="304" t="n"/>
      <c r="M1094" s="304" t="n"/>
      <c r="N1094" s="304" t="n"/>
    </row>
    <row r="1095" ht="15.75" customHeight="1" s="412">
      <c r="A1095" s="300" t="n">
        <v>1094</v>
      </c>
      <c r="B1095" s="300" t="n">
        <v>48</v>
      </c>
      <c r="C1095" s="300" t="n">
        <v>151</v>
      </c>
      <c r="D1095" s="300" t="n">
        <v>4</v>
      </c>
      <c r="E1095" s="301" t="n">
        <v>43524</v>
      </c>
      <c r="F1095" s="309" t="n">
        <v>5245</v>
      </c>
      <c r="G1095" s="300" t="n">
        <v>9062</v>
      </c>
      <c r="H1095" s="302" t="n">
        <v>7805</v>
      </c>
      <c r="I1095" s="300" t="n"/>
      <c r="J1095" s="303">
        <f>+(((G1095-F1095)-(H1095-F1095))/(H1095-F1095))*100</f>
        <v/>
      </c>
      <c r="K1095" s="304" t="n"/>
      <c r="L1095" s="304" t="n"/>
      <c r="M1095" s="304" t="n"/>
      <c r="N1095" s="304" t="n"/>
    </row>
    <row r="1096" ht="15.75" customHeight="1" s="412">
      <c r="A1096" s="300" t="n">
        <v>1095</v>
      </c>
      <c r="B1096" s="300" t="n">
        <v>49</v>
      </c>
      <c r="C1096" s="300" t="n">
        <v>152</v>
      </c>
      <c r="D1096" s="300" t="n">
        <v>4</v>
      </c>
      <c r="E1096" s="301" t="n">
        <v>43524</v>
      </c>
      <c r="F1096" s="309" t="n">
        <v>5203</v>
      </c>
      <c r="G1096" s="300" t="n"/>
      <c r="H1096" s="302" t="n"/>
      <c r="I1096" s="300" t="n"/>
      <c r="J1096" s="303">
        <f>+(((G1096-F1096)-(H1096-F1096))/(H1096-F1096))*100</f>
        <v/>
      </c>
      <c r="K1096" s="304" t="n"/>
      <c r="L1096" s="304" t="n"/>
      <c r="M1096" s="304" t="n"/>
      <c r="N1096" s="304" t="n"/>
    </row>
    <row r="1097" ht="15.75" customHeight="1" s="412">
      <c r="A1097" s="300" t="n">
        <v>1096</v>
      </c>
      <c r="B1097" s="300" t="n">
        <v>50</v>
      </c>
      <c r="C1097" s="300" t="n">
        <v>152</v>
      </c>
      <c r="D1097" s="300" t="n">
        <v>4</v>
      </c>
      <c r="E1097" s="301" t="n">
        <v>43524</v>
      </c>
      <c r="F1097" s="309" t="n">
        <v>5251</v>
      </c>
      <c r="G1097" s="300" t="n"/>
      <c r="H1097" s="302" t="n"/>
      <c r="I1097" s="300" t="n"/>
      <c r="J1097" s="303">
        <f>+(((G1097-F1097)-(H1097-F1097))/(H1097-F1097))*100</f>
        <v/>
      </c>
      <c r="K1097" s="304" t="n"/>
      <c r="L1097" s="304" t="n"/>
      <c r="M1097" s="304" t="n"/>
      <c r="N1097" s="304" t="n"/>
    </row>
    <row r="1098" ht="15.75" customHeight="1" s="412">
      <c r="A1098" s="300" t="n">
        <v>1097</v>
      </c>
      <c r="B1098" s="300" t="n">
        <v>51</v>
      </c>
      <c r="C1098" s="300" t="n">
        <v>155</v>
      </c>
      <c r="D1098" s="300" t="n">
        <v>4</v>
      </c>
      <c r="E1098" s="301" t="n">
        <v>43524</v>
      </c>
      <c r="F1098" s="309" t="n">
        <v>5234</v>
      </c>
      <c r="G1098" s="300" t="n">
        <v>7315</v>
      </c>
      <c r="H1098" s="302" t="n">
        <v>6837</v>
      </c>
      <c r="I1098" s="300" t="n">
        <v>9</v>
      </c>
      <c r="J1098" s="303">
        <f>+(((G1098-F1098)-(H1098-F1098))/(H1098-F1098))*100</f>
        <v/>
      </c>
      <c r="K1098" s="304" t="n"/>
      <c r="L1098" s="304" t="n"/>
      <c r="M1098" s="304" t="n"/>
      <c r="N1098" s="304" t="n"/>
    </row>
    <row r="1099" ht="15.75" customHeight="1" s="412">
      <c r="A1099" s="300" t="n">
        <v>1098</v>
      </c>
      <c r="B1099" s="300" t="n">
        <v>52</v>
      </c>
      <c r="C1099" s="300" t="n">
        <v>155</v>
      </c>
      <c r="D1099" s="300" t="n">
        <v>4</v>
      </c>
      <c r="E1099" s="301" t="n">
        <v>43524</v>
      </c>
      <c r="F1099" s="309" t="n">
        <v>5234</v>
      </c>
      <c r="G1099" s="300" t="n">
        <v>7513</v>
      </c>
      <c r="H1099" s="302" t="n">
        <v>7010</v>
      </c>
      <c r="I1099" s="300" t="n"/>
      <c r="J1099" s="303">
        <f>+(((G1099-F1099)-(H1099-F1099))/(H1099-F1099))*100</f>
        <v/>
      </c>
      <c r="K1099" s="304" t="n"/>
      <c r="L1099" s="304" t="n"/>
      <c r="M1099" s="304" t="n"/>
      <c r="N1099" s="304" t="n"/>
    </row>
    <row r="1100" ht="15.75" customHeight="1" s="412">
      <c r="A1100" s="300" t="n">
        <v>1099</v>
      </c>
      <c r="B1100" s="300" t="n">
        <v>53</v>
      </c>
      <c r="C1100" s="300" t="n">
        <v>158</v>
      </c>
      <c r="D1100" s="300" t="n">
        <v>4</v>
      </c>
      <c r="E1100" s="301" t="n">
        <v>43524</v>
      </c>
      <c r="F1100" s="309" t="n">
        <v>5232</v>
      </c>
      <c r="G1100" s="300" t="n">
        <v>9240</v>
      </c>
      <c r="H1100" s="302" t="n">
        <v>7815</v>
      </c>
      <c r="I1100" s="300" t="n">
        <v>10</v>
      </c>
      <c r="J1100" s="303">
        <f>+(((G1100-F1100)-(H1100-F1100))/(H1100-F1100))*100</f>
        <v/>
      </c>
      <c r="K1100" s="304" t="n"/>
      <c r="L1100" s="304" t="n"/>
      <c r="M1100" s="304" t="n"/>
      <c r="N1100" s="304" t="n"/>
    </row>
    <row r="1101" ht="15.75" customHeight="1" s="412">
      <c r="A1101" s="300" t="n">
        <v>1100</v>
      </c>
      <c r="B1101" s="300" t="n">
        <v>54</v>
      </c>
      <c r="C1101" s="300" t="n">
        <v>158</v>
      </c>
      <c r="D1101" s="300" t="n">
        <v>4</v>
      </c>
      <c r="E1101" s="301" t="n">
        <v>43524</v>
      </c>
      <c r="F1101" s="309" t="n">
        <v>5271</v>
      </c>
      <c r="G1101" s="300" t="n">
        <v>9582</v>
      </c>
      <c r="H1101" s="302" t="n">
        <v>8058</v>
      </c>
      <c r="I1101" s="300" t="n"/>
      <c r="J1101" s="303">
        <f>+(((G1101-F1101)-(H1101-F1101))/(H1101-F1101))*100</f>
        <v/>
      </c>
      <c r="K1101" s="304" t="n"/>
      <c r="L1101" s="304" t="n"/>
      <c r="M1101" s="304" t="n"/>
      <c r="N1101" s="304" t="n"/>
    </row>
    <row r="1102" ht="15.75" customHeight="1" s="412">
      <c r="A1102" s="300" t="n">
        <v>1101</v>
      </c>
      <c r="B1102" s="300" t="n">
        <v>55</v>
      </c>
      <c r="C1102" s="300" t="n">
        <v>160</v>
      </c>
      <c r="D1102" s="300" t="n">
        <v>4</v>
      </c>
      <c r="E1102" s="301" t="n">
        <v>43524</v>
      </c>
      <c r="F1102" s="309" t="n">
        <v>5269</v>
      </c>
      <c r="G1102" s="300" t="n">
        <v>7589</v>
      </c>
      <c r="H1102" s="302" t="n">
        <v>6771</v>
      </c>
      <c r="I1102" s="300" t="n">
        <v>11</v>
      </c>
      <c r="J1102" s="303">
        <f>+(((G1102-F1102)-(H1102-F1102))/(H1102-F1102))*100</f>
        <v/>
      </c>
      <c r="K1102" s="304" t="n"/>
      <c r="L1102" s="304" t="n"/>
      <c r="M1102" s="304" t="n"/>
      <c r="N1102" s="304" t="n"/>
    </row>
    <row r="1103" ht="15.75" customHeight="1" s="412">
      <c r="A1103" s="300" t="n">
        <v>1102</v>
      </c>
      <c r="B1103" s="300" t="n">
        <v>56</v>
      </c>
      <c r="C1103" s="300" t="n">
        <v>160</v>
      </c>
      <c r="D1103" s="300" t="n">
        <v>4</v>
      </c>
      <c r="E1103" s="301" t="n">
        <v>43524</v>
      </c>
      <c r="F1103" s="309" t="n">
        <v>5254</v>
      </c>
      <c r="G1103" s="300" t="n">
        <v>7567</v>
      </c>
      <c r="H1103" s="302" t="n">
        <v>6752</v>
      </c>
      <c r="I1103" s="300" t="n"/>
      <c r="J1103" s="303">
        <f>+(((G1103-F1103)-(H1103-F1103))/(H1103-F1103))*100</f>
        <v/>
      </c>
      <c r="K1103" s="304" t="n"/>
      <c r="L1103" s="304" t="n"/>
      <c r="M1103" s="304" t="n"/>
      <c r="N1103" s="304" t="n"/>
    </row>
    <row r="1104" ht="15.75" customHeight="1" s="412">
      <c r="A1104" s="300" t="n">
        <v>1103</v>
      </c>
      <c r="B1104" s="300" t="n">
        <v>57</v>
      </c>
      <c r="C1104" s="300" t="n">
        <v>166</v>
      </c>
      <c r="D1104" s="300" t="n">
        <v>4</v>
      </c>
      <c r="E1104" s="301" t="n">
        <v>43524</v>
      </c>
      <c r="F1104" s="309" t="n">
        <v>5257</v>
      </c>
      <c r="G1104" s="300" t="n">
        <v>8252</v>
      </c>
      <c r="H1104" s="302" t="n">
        <v>7589</v>
      </c>
      <c r="I1104" s="300" t="n">
        <v>6</v>
      </c>
      <c r="J1104" s="303">
        <f>+(((G1104-F1104)-(H1104-F1104))/(H1104-F1104))*100</f>
        <v/>
      </c>
      <c r="K1104" s="304" t="n"/>
      <c r="L1104" s="304" t="n"/>
      <c r="M1104" s="304" t="n"/>
      <c r="N1104" s="304" t="n"/>
    </row>
    <row r="1105" ht="15.75" customHeight="1" s="412">
      <c r="A1105" s="300" t="n">
        <v>1104</v>
      </c>
      <c r="B1105" s="300" t="n">
        <v>58</v>
      </c>
      <c r="C1105" s="300" t="n">
        <v>166</v>
      </c>
      <c r="D1105" s="300" t="n">
        <v>4</v>
      </c>
      <c r="E1105" s="301" t="n">
        <v>43524</v>
      </c>
      <c r="F1105" s="309" t="n">
        <v>5320</v>
      </c>
      <c r="G1105" s="300" t="n">
        <v>9130</v>
      </c>
      <c r="H1105" s="302" t="n">
        <v>7505</v>
      </c>
      <c r="I1105" s="300" t="n"/>
      <c r="J1105" s="303">
        <f>+(((G1105-F1105)-(H1105-F1105))/(H1105-F1105))*100</f>
        <v/>
      </c>
      <c r="K1105" s="304" t="n"/>
      <c r="L1105" s="304" t="n"/>
      <c r="M1105" s="304" t="n"/>
      <c r="N1105" s="304" t="n"/>
    </row>
    <row r="1106" ht="15.75" customHeight="1" s="412">
      <c r="A1106" s="300" t="n">
        <v>1105</v>
      </c>
      <c r="B1106" s="300" t="n">
        <v>59</v>
      </c>
      <c r="C1106" s="300" t="n">
        <v>169</v>
      </c>
      <c r="D1106" s="300" t="n">
        <v>4</v>
      </c>
      <c r="E1106" s="301" t="n">
        <v>43524</v>
      </c>
      <c r="F1106" s="309" t="n">
        <v>5278</v>
      </c>
      <c r="G1106" s="300" t="n">
        <v>8532</v>
      </c>
      <c r="H1106" s="302" t="n">
        <v>7633</v>
      </c>
      <c r="I1106" s="300" t="n">
        <v>10</v>
      </c>
      <c r="J1106" s="303">
        <f>+(((G1106-F1106)-(H1106-F1106))/(H1106-F1106))*100</f>
        <v/>
      </c>
      <c r="K1106" s="304" t="n"/>
      <c r="L1106" s="304" t="n"/>
      <c r="M1106" s="304" t="n"/>
      <c r="N1106" s="304" t="n"/>
    </row>
    <row r="1107" ht="15.75" customHeight="1" s="412">
      <c r="A1107" s="300" t="n">
        <v>1106</v>
      </c>
      <c r="B1107" s="300" t="n">
        <v>60</v>
      </c>
      <c r="C1107" s="300" t="n">
        <v>169</v>
      </c>
      <c r="D1107" s="300" t="n">
        <v>4</v>
      </c>
      <c r="E1107" s="301" t="n">
        <v>43524</v>
      </c>
      <c r="F1107" s="309" t="n">
        <v>5220</v>
      </c>
      <c r="G1107" s="300" t="n">
        <v>8363</v>
      </c>
      <c r="H1107" s="302" t="n">
        <v>7504</v>
      </c>
      <c r="I1107" s="300" t="n"/>
      <c r="J1107" s="303">
        <f>+(((G1107-F1107)-(H1107-F1107))/(H1107-F1107))*100</f>
        <v/>
      </c>
      <c r="K1107" s="304" t="n"/>
      <c r="L1107" s="304" t="n"/>
      <c r="M1107" s="304" t="n"/>
      <c r="N1107" s="304" t="n"/>
    </row>
    <row r="1108" ht="15.75" customHeight="1" s="412">
      <c r="A1108" s="300" t="n">
        <v>1107</v>
      </c>
      <c r="B1108" s="300" t="n">
        <v>61</v>
      </c>
      <c r="C1108" s="300" t="n">
        <v>173</v>
      </c>
      <c r="D1108" s="300" t="n">
        <v>4</v>
      </c>
      <c r="E1108" s="301" t="n">
        <v>43524</v>
      </c>
      <c r="F1108" s="309" t="n">
        <v>5212</v>
      </c>
      <c r="G1108" s="300" t="n">
        <v>9333</v>
      </c>
      <c r="H1108" s="302" t="n">
        <v>7909</v>
      </c>
      <c r="I1108" s="300" t="n">
        <v>8</v>
      </c>
      <c r="J1108" s="303">
        <f>+(((G1108-F1108)-(H1108-F1108))/(H1108-F1108))*100</f>
        <v/>
      </c>
      <c r="K1108" s="304" t="n"/>
      <c r="L1108" s="304" t="n"/>
      <c r="M1108" s="304" t="n"/>
      <c r="N1108" s="304" t="n"/>
    </row>
    <row r="1109" ht="15.75" customHeight="1" s="412">
      <c r="A1109" s="300" t="n">
        <v>1108</v>
      </c>
      <c r="B1109" s="300" t="n">
        <v>62</v>
      </c>
      <c r="C1109" s="300" t="n">
        <v>173</v>
      </c>
      <c r="D1109" s="300" t="n">
        <v>4</v>
      </c>
      <c r="E1109" s="301" t="n">
        <v>43524</v>
      </c>
      <c r="F1109" s="309" t="n">
        <v>5209</v>
      </c>
      <c r="G1109" s="300" t="n">
        <v>9331</v>
      </c>
      <c r="H1109" s="302" t="n">
        <v>7888</v>
      </c>
      <c r="I1109" s="300" t="n"/>
      <c r="J1109" s="303">
        <f>+(((G1109-F1109)-(H1109-F1109))/(H1109-F1109))*100</f>
        <v/>
      </c>
      <c r="K1109" s="304" t="n"/>
      <c r="L1109" s="304" t="n"/>
      <c r="M1109" s="304" t="n"/>
      <c r="N1109" s="304" t="n"/>
    </row>
    <row r="1110" ht="15.75" customHeight="1" s="412">
      <c r="A1110" s="300" t="n">
        <v>1109</v>
      </c>
      <c r="B1110" s="300" t="n">
        <v>63</v>
      </c>
      <c r="C1110" s="300" t="n">
        <v>174</v>
      </c>
      <c r="D1110" s="300" t="n">
        <v>4</v>
      </c>
      <c r="E1110" s="301" t="n">
        <v>43524</v>
      </c>
      <c r="F1110" s="309" t="n">
        <v>5214</v>
      </c>
      <c r="G1110" s="300" t="n">
        <v>8874</v>
      </c>
      <c r="H1110" s="302" t="n">
        <v>7713</v>
      </c>
      <c r="I1110" s="300" t="n">
        <v>11</v>
      </c>
      <c r="J1110" s="303">
        <f>+(((G1110-F1110)-(H1110-F1110))/(H1110-F1110))*100</f>
        <v/>
      </c>
      <c r="K1110" s="304" t="n"/>
      <c r="L1110" s="304" t="n"/>
      <c r="M1110" s="304" t="n"/>
      <c r="N1110" s="304" t="n"/>
    </row>
    <row r="1111" ht="15.75" customHeight="1" s="412">
      <c r="A1111" s="300" t="n">
        <v>1110</v>
      </c>
      <c r="B1111" s="300" t="n">
        <v>64</v>
      </c>
      <c r="C1111" s="300" t="n">
        <v>174</v>
      </c>
      <c r="D1111" s="300" t="n">
        <v>4</v>
      </c>
      <c r="E1111" s="301" t="n">
        <v>43524</v>
      </c>
      <c r="F1111" s="309" t="n">
        <v>5232</v>
      </c>
      <c r="G1111" s="300" t="n">
        <v>8860</v>
      </c>
      <c r="H1111" s="302" t="n">
        <v>7715</v>
      </c>
      <c r="I1111" s="300" t="n"/>
      <c r="J1111" s="303">
        <f>+(((G1111-F1111)-(H1111-F1111))/(H1111-F1111))*100</f>
        <v/>
      </c>
      <c r="K1111" s="304" t="n"/>
      <c r="L1111" s="304" t="n"/>
      <c r="M1111" s="304" t="n"/>
      <c r="N1111" s="304" t="n"/>
    </row>
    <row r="1112" ht="15.75" customHeight="1" s="412">
      <c r="A1112" s="300" t="n">
        <v>1111</v>
      </c>
      <c r="B1112" s="300" t="n">
        <v>65</v>
      </c>
      <c r="C1112" s="300" t="n">
        <v>175</v>
      </c>
      <c r="D1112" s="300" t="n">
        <v>4</v>
      </c>
      <c r="E1112" s="301" t="n">
        <v>43524</v>
      </c>
      <c r="F1112" s="309" t="n">
        <v>5215</v>
      </c>
      <c r="G1112" s="300" t="n">
        <v>8871</v>
      </c>
      <c r="H1112" s="302" t="n">
        <v>7500</v>
      </c>
      <c r="I1112" s="300" t="n">
        <v>9</v>
      </c>
      <c r="J1112" s="303">
        <f>+(((G1112-F1112)-(H1112-F1112))/(H1112-F1112))*100</f>
        <v/>
      </c>
      <c r="K1112" s="304" t="n"/>
      <c r="L1112" s="304" t="n"/>
      <c r="M1112" s="304" t="n"/>
      <c r="N1112" s="304" t="n"/>
    </row>
    <row r="1113" ht="15.75" customHeight="1" s="412">
      <c r="A1113" s="300" t="n">
        <v>1112</v>
      </c>
      <c r="B1113" s="300" t="n">
        <v>66</v>
      </c>
      <c r="C1113" s="300" t="n">
        <v>175</v>
      </c>
      <c r="D1113" s="300" t="n">
        <v>4</v>
      </c>
      <c r="E1113" s="301" t="n">
        <v>43524</v>
      </c>
      <c r="F1113" s="309" t="n">
        <v>5279</v>
      </c>
      <c r="G1113" s="300" t="n">
        <v>9119</v>
      </c>
      <c r="H1113" s="302" t="n">
        <v>7712</v>
      </c>
      <c r="I1113" s="300" t="n"/>
      <c r="J1113" s="303">
        <f>+(((G1113-F1113)-(H1113-F1113))/(H1113-F1113))*100</f>
        <v/>
      </c>
      <c r="K1113" s="304" t="n"/>
      <c r="L1113" s="304" t="n"/>
      <c r="M1113" s="304" t="n"/>
      <c r="N1113" s="304" t="n"/>
    </row>
    <row r="1114" ht="15.75" customHeight="1" s="412">
      <c r="A1114" s="300" t="n">
        <v>1113</v>
      </c>
      <c r="B1114" s="300" t="n">
        <v>67</v>
      </c>
      <c r="C1114" s="300" t="n">
        <v>177</v>
      </c>
      <c r="D1114" s="300" t="n">
        <v>4</v>
      </c>
      <c r="E1114" s="301" t="n">
        <v>43524</v>
      </c>
      <c r="F1114" s="309" t="n">
        <v>5217</v>
      </c>
      <c r="G1114" s="300" t="n">
        <v>7486</v>
      </c>
      <c r="H1114" s="302" t="n">
        <v>6755</v>
      </c>
      <c r="I1114" s="300" t="n">
        <v>11</v>
      </c>
      <c r="J1114" s="303">
        <f>+(((G1114-F1114)-(H1114-F1114))/(H1114-F1114))*100</f>
        <v/>
      </c>
      <c r="K1114" s="304" t="n"/>
      <c r="L1114" s="304" t="n"/>
      <c r="M1114" s="304" t="n"/>
      <c r="N1114" s="304" t="n"/>
    </row>
    <row r="1115" ht="15.75" customHeight="1" s="412">
      <c r="A1115" s="300" t="n">
        <v>1114</v>
      </c>
      <c r="B1115" s="300" t="n">
        <v>68</v>
      </c>
      <c r="C1115" s="300" t="n">
        <v>177</v>
      </c>
      <c r="D1115" s="300" t="n">
        <v>4</v>
      </c>
      <c r="E1115" s="301" t="n">
        <v>43524</v>
      </c>
      <c r="F1115" s="309" t="n">
        <v>5288</v>
      </c>
      <c r="G1115" s="300" t="n">
        <v>7625</v>
      </c>
      <c r="H1115" s="302" t="n">
        <v>6886</v>
      </c>
      <c r="I1115" s="300" t="n"/>
      <c r="J1115" s="303">
        <f>+(((G1115-F1115)-(H1115-F1115))/(H1115-F1115))*100</f>
        <v/>
      </c>
      <c r="K1115" s="304" t="n"/>
      <c r="L1115" s="304" t="n"/>
      <c r="M1115" s="304" t="n"/>
      <c r="N1115" s="304" t="n"/>
    </row>
    <row r="1116" ht="15.75" customHeight="1" s="412">
      <c r="A1116" s="300" t="n">
        <v>1115</v>
      </c>
      <c r="B1116" s="300" t="n">
        <v>69</v>
      </c>
      <c r="C1116" s="300" t="n">
        <v>179</v>
      </c>
      <c r="D1116" s="300" t="n">
        <v>4</v>
      </c>
      <c r="E1116" s="301" t="n">
        <v>43524</v>
      </c>
      <c r="F1116" s="309" t="n">
        <v>5248</v>
      </c>
      <c r="G1116" s="300" t="n">
        <v>7974</v>
      </c>
      <c r="H1116" s="302" t="n">
        <v>7078</v>
      </c>
      <c r="I1116" s="300" t="n">
        <v>10</v>
      </c>
      <c r="J1116" s="303">
        <f>+(((G1116-F1116)-(H1116-F1116))/(H1116-F1116))*100</f>
        <v/>
      </c>
      <c r="K1116" s="304" t="n"/>
      <c r="L1116" s="304" t="n"/>
      <c r="M1116" s="304" t="n"/>
      <c r="N1116" s="304" t="n"/>
    </row>
    <row r="1117" ht="15.75" customHeight="1" s="412">
      <c r="A1117" s="300" t="n">
        <v>1116</v>
      </c>
      <c r="B1117" s="300" t="n">
        <v>70</v>
      </c>
      <c r="C1117" s="300" t="n">
        <v>179</v>
      </c>
      <c r="D1117" s="300" t="n">
        <v>4</v>
      </c>
      <c r="E1117" s="301" t="n">
        <v>43524</v>
      </c>
      <c r="F1117" s="309" t="n">
        <v>5266</v>
      </c>
      <c r="G1117" s="300" t="n">
        <v>7909</v>
      </c>
      <c r="H1117" s="302" t="n">
        <v>7049</v>
      </c>
      <c r="I1117" s="300" t="n"/>
      <c r="J1117" s="303">
        <f>+(((G1117-F1117)-(H1117-F1117))/(H1117-F1117))*100</f>
        <v/>
      </c>
      <c r="K1117" s="304" t="n"/>
      <c r="L1117" s="304" t="n"/>
      <c r="M1117" s="304" t="n"/>
      <c r="N1117" s="304" t="n"/>
    </row>
    <row r="1118" ht="15.75" customHeight="1" s="412">
      <c r="A1118" s="300" t="n">
        <v>1117</v>
      </c>
      <c r="B1118" s="300" t="n">
        <v>71</v>
      </c>
      <c r="C1118" s="300" t="n">
        <v>180</v>
      </c>
      <c r="D1118" s="300" t="n">
        <v>4</v>
      </c>
      <c r="E1118" s="301" t="n">
        <v>43524</v>
      </c>
      <c r="F1118" s="309" t="n">
        <v>5256</v>
      </c>
      <c r="G1118" s="300" t="n">
        <v>8978</v>
      </c>
      <c r="H1118" s="302" t="n">
        <v>7675</v>
      </c>
      <c r="I1118" s="300" t="n">
        <v>9</v>
      </c>
      <c r="J1118" s="303">
        <f>+(((G1118-F1118)-(H1118-F1118))/(H1118-F1118))*100</f>
        <v/>
      </c>
      <c r="K1118" s="304" t="n"/>
      <c r="L1118" s="304" t="n"/>
      <c r="M1118" s="304" t="n"/>
      <c r="N1118" s="304" t="n"/>
    </row>
    <row r="1119" ht="15.75" customHeight="1" s="412">
      <c r="A1119" s="300" t="n">
        <v>1118</v>
      </c>
      <c r="B1119" s="300" t="n">
        <v>72</v>
      </c>
      <c r="C1119" s="300" t="n">
        <v>180</v>
      </c>
      <c r="D1119" s="300" t="n">
        <v>4</v>
      </c>
      <c r="E1119" s="301" t="n">
        <v>43524</v>
      </c>
      <c r="F1119" s="309" t="n">
        <v>5223</v>
      </c>
      <c r="G1119" s="300" t="n">
        <v>9082</v>
      </c>
      <c r="H1119" s="302" t="n">
        <v>7708</v>
      </c>
      <c r="I1119" s="300" t="n"/>
      <c r="J1119" s="303">
        <f>+(((G1119-F1119)-(H1119-F1119))/(H1119-F1119))*100</f>
        <v/>
      </c>
      <c r="K1119" s="304" t="n"/>
      <c r="L1119" s="304" t="n"/>
      <c r="M1119" s="304" t="n"/>
      <c r="N1119" s="304" t="n"/>
    </row>
    <row r="1120" ht="15.75" customHeight="1" s="412">
      <c r="A1120" s="300" t="n">
        <v>1119</v>
      </c>
      <c r="B1120" s="300" t="n">
        <v>73</v>
      </c>
      <c r="C1120" s="300" t="n">
        <v>183</v>
      </c>
      <c r="D1120" s="300" t="n">
        <v>4</v>
      </c>
      <c r="E1120" s="301" t="n">
        <v>43524</v>
      </c>
      <c r="F1120" s="309" t="n">
        <v>5203</v>
      </c>
      <c r="G1120" s="300" t="n">
        <v>8833</v>
      </c>
      <c r="H1120" s="302" t="n">
        <v>7650</v>
      </c>
      <c r="I1120" s="300" t="n">
        <v>9</v>
      </c>
      <c r="J1120" s="303">
        <f>+(((G1120-F1120)-(H1120-F1120))/(H1120-F1120))*100</f>
        <v/>
      </c>
      <c r="K1120" s="304" t="n"/>
      <c r="L1120" s="304" t="n"/>
      <c r="M1120" s="304" t="n"/>
      <c r="N1120" s="304" t="n"/>
    </row>
    <row r="1121" ht="15.75" customHeight="1" s="412">
      <c r="A1121" s="300" t="n">
        <v>1120</v>
      </c>
      <c r="B1121" s="300" t="n">
        <v>74</v>
      </c>
      <c r="C1121" s="300" t="n">
        <v>183</v>
      </c>
      <c r="D1121" s="300" t="n">
        <v>4</v>
      </c>
      <c r="E1121" s="301" t="n">
        <v>43524</v>
      </c>
      <c r="F1121" s="309" t="n">
        <v>5309</v>
      </c>
      <c r="G1121" s="300" t="n">
        <v>9055</v>
      </c>
      <c r="H1121" s="302" t="n">
        <v>7866</v>
      </c>
      <c r="I1121" s="300" t="n"/>
      <c r="J1121" s="303">
        <f>+(((G1121-F1121)-(H1121-F1121))/(H1121-F1121))*100</f>
        <v/>
      </c>
      <c r="K1121" s="304" t="n"/>
      <c r="L1121" s="304" t="n"/>
      <c r="M1121" s="304" t="n"/>
      <c r="N1121" s="304" t="n"/>
    </row>
    <row r="1122" ht="15.75" customHeight="1" s="412">
      <c r="A1122" s="300" t="n">
        <v>1121</v>
      </c>
      <c r="B1122" s="300" t="n">
        <v>75</v>
      </c>
      <c r="C1122" s="300" t="n">
        <v>184</v>
      </c>
      <c r="D1122" s="300" t="n">
        <v>4</v>
      </c>
      <c r="E1122" s="301" t="n">
        <v>43524</v>
      </c>
      <c r="F1122" s="309" t="n">
        <v>5226</v>
      </c>
      <c r="G1122" s="300" t="n">
        <v>8858</v>
      </c>
      <c r="H1122" s="302" t="n">
        <v>7578</v>
      </c>
      <c r="I1122" s="300" t="n">
        <v>9</v>
      </c>
      <c r="J1122" s="303">
        <f>+(((G1122-F1122)-(H1122-F1122))/(H1122-F1122))*100</f>
        <v/>
      </c>
      <c r="K1122" s="304" t="n"/>
      <c r="L1122" s="304" t="n"/>
      <c r="M1122" s="304" t="n"/>
      <c r="N1122" s="304" t="n"/>
    </row>
    <row r="1123" ht="15.75" customHeight="1" s="412">
      <c r="A1123" s="300" t="n">
        <v>1122</v>
      </c>
      <c r="B1123" s="300" t="n">
        <v>76</v>
      </c>
      <c r="C1123" s="300" t="n">
        <v>184</v>
      </c>
      <c r="D1123" s="300" t="n">
        <v>4</v>
      </c>
      <c r="E1123" s="301" t="n">
        <v>43524</v>
      </c>
      <c r="F1123" s="309" t="n">
        <v>5239</v>
      </c>
      <c r="G1123" s="300" t="n">
        <v>8877</v>
      </c>
      <c r="H1123" s="302" t="n">
        <v>7624</v>
      </c>
      <c r="I1123" s="300" t="n"/>
      <c r="J1123" s="303">
        <f>+(((G1123-F1123)-(H1123-F1123))/(H1123-F1123))*100</f>
        <v/>
      </c>
      <c r="K1123" s="304" t="n"/>
      <c r="L1123" s="304" t="n"/>
      <c r="M1123" s="304" t="n"/>
      <c r="N1123" s="304" t="n"/>
    </row>
    <row r="1124" ht="15.75" customHeight="1" s="412">
      <c r="A1124" s="300" t="n">
        <v>1123</v>
      </c>
      <c r="B1124" s="300" t="n">
        <v>77</v>
      </c>
      <c r="C1124" s="300" t="n">
        <v>188</v>
      </c>
      <c r="D1124" s="300" t="n">
        <v>4</v>
      </c>
      <c r="E1124" s="301" t="n">
        <v>43524</v>
      </c>
      <c r="F1124" s="309" t="n">
        <v>5212</v>
      </c>
      <c r="G1124" s="300" t="n">
        <v>6484</v>
      </c>
      <c r="H1124" s="302" t="n">
        <v>6102</v>
      </c>
      <c r="I1124" s="300" t="n">
        <v>9</v>
      </c>
      <c r="J1124" s="303">
        <f>+(((G1124-F1124)-(H1124-F1124))/(H1124-F1124))*100</f>
        <v/>
      </c>
      <c r="K1124" s="304" t="n"/>
      <c r="L1124" s="304" t="n"/>
      <c r="M1124" s="304" t="n"/>
      <c r="N1124" s="304" t="n"/>
    </row>
    <row r="1125" ht="15.75" customHeight="1" s="412">
      <c r="A1125" s="300" t="n">
        <v>1124</v>
      </c>
      <c r="B1125" s="300" t="n">
        <v>78</v>
      </c>
      <c r="C1125" s="300" t="n">
        <v>188</v>
      </c>
      <c r="D1125" s="300" t="n">
        <v>4</v>
      </c>
      <c r="E1125" s="301" t="n">
        <v>43524</v>
      </c>
      <c r="F1125" s="309" t="n">
        <v>5245</v>
      </c>
      <c r="G1125" s="300" t="n">
        <v>6521</v>
      </c>
      <c r="H1125" s="302" t="n">
        <v>6168</v>
      </c>
      <c r="I1125" s="300" t="n"/>
      <c r="J1125" s="303">
        <f>+(((G1125-F1125)-(H1125-F1125))/(H1125-F1125))*100</f>
        <v/>
      </c>
      <c r="K1125" s="304" t="n"/>
      <c r="L1125" s="304" t="n"/>
      <c r="M1125" s="304" t="n"/>
      <c r="N1125" s="304" t="n"/>
    </row>
    <row r="1126" ht="15.75" customHeight="1" s="412">
      <c r="A1126" s="300" t="n">
        <v>1125</v>
      </c>
      <c r="B1126" s="300" t="n">
        <v>79</v>
      </c>
      <c r="C1126" s="300" t="n">
        <v>190</v>
      </c>
      <c r="D1126" s="300" t="n">
        <v>4</v>
      </c>
      <c r="E1126" s="301" t="n">
        <v>43524</v>
      </c>
      <c r="F1126" s="309" t="n">
        <v>5242</v>
      </c>
      <c r="G1126" s="300" t="n">
        <v>8498</v>
      </c>
      <c r="H1126" s="302" t="n">
        <v>7593</v>
      </c>
      <c r="I1126" s="300" t="n">
        <v>10</v>
      </c>
      <c r="J1126" s="303">
        <f>+(((G1126-F1126)-(H1126-F1126))/(H1126-F1126))*100</f>
        <v/>
      </c>
      <c r="K1126" s="304" t="n"/>
      <c r="L1126" s="304" t="n"/>
      <c r="M1126" s="304" t="n"/>
      <c r="N1126" s="304" t="n"/>
    </row>
    <row r="1127" ht="15.75" customHeight="1" s="412">
      <c r="A1127" s="300" t="n">
        <v>1126</v>
      </c>
      <c r="B1127" s="300" t="n">
        <v>80</v>
      </c>
      <c r="C1127" s="300" t="n">
        <v>190</v>
      </c>
      <c r="D1127" s="300" t="n">
        <v>4</v>
      </c>
      <c r="E1127" s="301" t="n">
        <v>43524</v>
      </c>
      <c r="F1127" s="309" t="n">
        <v>5245</v>
      </c>
      <c r="G1127" s="300" t="n">
        <v>8646</v>
      </c>
      <c r="H1127" s="302" t="n">
        <v>7687</v>
      </c>
      <c r="I1127" s="300" t="n"/>
      <c r="J1127" s="303">
        <f>+(((G1127-F1127)-(H1127-F1127))/(H1127-F1127))*100</f>
        <v/>
      </c>
      <c r="K1127" s="304" t="n"/>
      <c r="L1127" s="304" t="n"/>
      <c r="M1127" s="304" t="n"/>
      <c r="N1127" s="304" t="n"/>
    </row>
    <row r="1128" ht="15.75" customHeight="1" s="412">
      <c r="A1128" s="300" t="n">
        <v>1127</v>
      </c>
      <c r="B1128" s="300" t="n">
        <v>81</v>
      </c>
      <c r="C1128" s="300" t="n">
        <v>191</v>
      </c>
      <c r="D1128" s="300" t="n">
        <v>4</v>
      </c>
      <c r="E1128" s="301" t="n">
        <v>43524</v>
      </c>
      <c r="F1128" s="309" t="n">
        <v>5180</v>
      </c>
      <c r="G1128" s="300" t="n">
        <v>8500</v>
      </c>
      <c r="H1128" s="302" t="n">
        <v>7440</v>
      </c>
      <c r="I1128" s="300" t="n">
        <v>10</v>
      </c>
      <c r="J1128" s="303">
        <f>+(((G1128-F1128)-(H1128-F1128))/(H1128-F1128))*100</f>
        <v/>
      </c>
      <c r="K1128" s="304" t="n"/>
      <c r="L1128" s="304" t="n"/>
      <c r="M1128" s="304" t="n"/>
      <c r="N1128" s="304" t="n"/>
    </row>
    <row r="1129" ht="15.75" customHeight="1" s="412">
      <c r="A1129" s="300" t="n">
        <v>1128</v>
      </c>
      <c r="B1129" s="300" t="n">
        <v>82</v>
      </c>
      <c r="C1129" s="300" t="n">
        <v>191</v>
      </c>
      <c r="D1129" s="300" t="n">
        <v>4</v>
      </c>
      <c r="E1129" s="301" t="n">
        <v>43524</v>
      </c>
      <c r="F1129" s="309" t="n">
        <v>5194</v>
      </c>
      <c r="G1129" s="300" t="n">
        <v>8589</v>
      </c>
      <c r="H1129" s="302" t="n">
        <v>7442</v>
      </c>
      <c r="I1129" s="300" t="n"/>
      <c r="J1129" s="303">
        <f>+(((G1129-F1129)-(H1129-F1129))/(H1129-F1129))*100</f>
        <v/>
      </c>
      <c r="K1129" s="304" t="n"/>
      <c r="L1129" s="304" t="n"/>
      <c r="M1129" s="304" t="n"/>
      <c r="N1129" s="304" t="n"/>
    </row>
    <row r="1130" ht="15.75" customHeight="1" s="412">
      <c r="A1130" s="300" t="n">
        <v>1129</v>
      </c>
      <c r="B1130" s="300" t="n">
        <v>83</v>
      </c>
      <c r="C1130" s="300" t="n">
        <v>193</v>
      </c>
      <c r="D1130" s="300" t="n">
        <v>4</v>
      </c>
      <c r="E1130" s="301" t="n">
        <v>43524</v>
      </c>
      <c r="F1130" s="309" t="n">
        <v>5294</v>
      </c>
      <c r="G1130" s="300" t="n">
        <v>7686</v>
      </c>
      <c r="H1130" s="302" t="n">
        <v>7269</v>
      </c>
      <c r="I1130" s="300" t="n">
        <v>9</v>
      </c>
      <c r="J1130" s="303">
        <f>+(((G1130-F1130)-(H1130-F1130))/(H1130-F1130))*100</f>
        <v/>
      </c>
      <c r="K1130" s="304" t="n"/>
      <c r="L1130" s="304" t="n"/>
      <c r="M1130" s="304" t="n"/>
      <c r="N1130" s="304" t="n"/>
    </row>
    <row r="1131" ht="15.75" customHeight="1" s="412">
      <c r="A1131" s="300" t="n">
        <v>1130</v>
      </c>
      <c r="B1131" s="300" t="n">
        <v>84</v>
      </c>
      <c r="C1131" s="300" t="n">
        <v>193</v>
      </c>
      <c r="D1131" s="300" t="n">
        <v>4</v>
      </c>
      <c r="E1131" s="301" t="n">
        <v>43524</v>
      </c>
      <c r="F1131" s="309" t="n">
        <v>5375</v>
      </c>
      <c r="G1131" s="300" t="n">
        <v>7795</v>
      </c>
      <c r="H1131" s="302" t="n">
        <v>7369</v>
      </c>
      <c r="I1131" s="300" t="n"/>
      <c r="J1131" s="303">
        <f>+(((G1131-F1131)-(H1131-F1131))/(H1131-F1131))*100</f>
        <v/>
      </c>
      <c r="K1131" s="304" t="n"/>
      <c r="L1131" s="304" t="n"/>
      <c r="M1131" s="304" t="n"/>
      <c r="N1131" s="304" t="n"/>
    </row>
    <row r="1132" ht="15.75" customHeight="1" s="412">
      <c r="A1132" s="300" t="n">
        <v>1131</v>
      </c>
      <c r="B1132" s="300" t="n">
        <v>85</v>
      </c>
      <c r="C1132" s="300" t="n">
        <v>199</v>
      </c>
      <c r="D1132" s="300" t="n">
        <v>4</v>
      </c>
      <c r="E1132" s="301" t="n">
        <v>43524</v>
      </c>
      <c r="F1132" s="309" t="n">
        <v>5253</v>
      </c>
      <c r="G1132" s="300" t="n">
        <v>8122</v>
      </c>
      <c r="H1132" s="302" t="n">
        <v>7289</v>
      </c>
      <c r="I1132" s="300" t="n">
        <v>9</v>
      </c>
      <c r="J1132" s="303">
        <f>+(((G1132-F1132)-(H1132-F1132))/(H1132-F1132))*100</f>
        <v/>
      </c>
      <c r="K1132" s="304" t="n"/>
      <c r="L1132" s="304" t="n"/>
      <c r="M1132" s="304" t="n"/>
      <c r="N1132" s="304" t="n"/>
    </row>
    <row r="1133" ht="15.75" customHeight="1" s="412">
      <c r="A1133" s="300" t="n">
        <v>1132</v>
      </c>
      <c r="B1133" s="300" t="n">
        <v>86</v>
      </c>
      <c r="C1133" s="300" t="n">
        <v>199</v>
      </c>
      <c r="D1133" s="300" t="n">
        <v>4</v>
      </c>
      <c r="E1133" s="301" t="n">
        <v>43524</v>
      </c>
      <c r="F1133" s="309" t="n">
        <v>5281</v>
      </c>
      <c r="G1133" s="300" t="n">
        <v>8236</v>
      </c>
      <c r="H1133" s="302" t="n">
        <v>7382</v>
      </c>
      <c r="I1133" s="300" t="n"/>
      <c r="J1133" s="303">
        <f>+(((G1133-F1133)-(H1133-F1133))/(H1133-F1133))*100</f>
        <v/>
      </c>
      <c r="K1133" s="304" t="n"/>
      <c r="L1133" s="304" t="n"/>
      <c r="M1133" s="304" t="n"/>
      <c r="N1133" s="304" t="n"/>
    </row>
    <row r="1134" ht="15.75" customHeight="1" s="412">
      <c r="A1134" s="300" t="n">
        <v>1133</v>
      </c>
      <c r="B1134" s="300" t="n">
        <v>87</v>
      </c>
      <c r="C1134" s="300" t="n">
        <v>201</v>
      </c>
      <c r="D1134" s="300" t="n">
        <v>4</v>
      </c>
      <c r="E1134" s="301" t="n">
        <v>43524</v>
      </c>
      <c r="F1134" s="309" t="n">
        <v>5250</v>
      </c>
      <c r="G1134" s="300" t="n">
        <v>7580</v>
      </c>
      <c r="H1134" s="302" t="n">
        <v>6957</v>
      </c>
      <c r="I1134" s="300" t="n">
        <v>11</v>
      </c>
      <c r="J1134" s="303">
        <f>+(((G1134-F1134)-(H1134-F1134))/(H1134-F1134))*100</f>
        <v/>
      </c>
      <c r="K1134" s="304" t="n"/>
      <c r="L1134" s="304" t="n"/>
      <c r="M1134" s="304" t="n"/>
      <c r="N1134" s="304" t="n"/>
    </row>
    <row r="1135" ht="15.75" customHeight="1" s="412">
      <c r="A1135" s="300" t="n">
        <v>1134</v>
      </c>
      <c r="B1135" s="300" t="n">
        <v>88</v>
      </c>
      <c r="C1135" s="300" t="n">
        <v>201</v>
      </c>
      <c r="D1135" s="300" t="n">
        <v>4</v>
      </c>
      <c r="E1135" s="301" t="n">
        <v>43524</v>
      </c>
      <c r="F1135" s="309" t="n">
        <v>5241</v>
      </c>
      <c r="G1135" s="300" t="n">
        <v>7393</v>
      </c>
      <c r="H1135" s="302" t="n">
        <v>6807</v>
      </c>
      <c r="I1135" s="300" t="n"/>
      <c r="J1135" s="303">
        <f>+(((G1135-F1135)-(H1135-F1135))/(H1135-F1135))*100</f>
        <v/>
      </c>
      <c r="K1135" s="304" t="n"/>
      <c r="L1135" s="304" t="n"/>
      <c r="M1135" s="304" t="n"/>
      <c r="N1135" s="304" t="n"/>
    </row>
    <row r="1136" ht="15.75" customHeight="1" s="412">
      <c r="A1136" s="300" t="n">
        <v>1135</v>
      </c>
      <c r="B1136" s="300" t="n">
        <v>89</v>
      </c>
      <c r="C1136" s="300" t="n">
        <v>205</v>
      </c>
      <c r="D1136" s="300" t="n">
        <v>4</v>
      </c>
      <c r="E1136" s="301" t="n">
        <v>43524</v>
      </c>
      <c r="F1136" s="309" t="n">
        <v>5188</v>
      </c>
      <c r="G1136" s="300" t="n">
        <v>8122</v>
      </c>
      <c r="H1136" s="302" t="n">
        <v>7235</v>
      </c>
      <c r="I1136" s="300" t="n">
        <v>9</v>
      </c>
      <c r="J1136" s="303">
        <f>+(((G1136-F1136)-(H1136-F1136))/(H1136-F1136))*100</f>
        <v/>
      </c>
      <c r="K1136" s="304" t="n"/>
      <c r="L1136" s="304" t="n"/>
      <c r="M1136" s="304" t="n"/>
      <c r="N1136" s="304" t="n"/>
    </row>
    <row r="1137" ht="15.75" customHeight="1" s="412">
      <c r="A1137" s="300" t="n">
        <v>1136</v>
      </c>
      <c r="B1137" s="300" t="n">
        <v>90</v>
      </c>
      <c r="C1137" s="300" t="n">
        <v>205</v>
      </c>
      <c r="D1137" s="300" t="n">
        <v>4</v>
      </c>
      <c r="E1137" s="301" t="n">
        <v>43524</v>
      </c>
      <c r="F1137" s="309" t="n">
        <v>5202</v>
      </c>
      <c r="G1137" s="300" t="n">
        <v>8209</v>
      </c>
      <c r="H1137" s="302" t="n">
        <v>7304</v>
      </c>
      <c r="I1137" s="300" t="n"/>
      <c r="J1137" s="303">
        <f>+(((G1137-F1137)-(H1137-F1137))/(H1137-F1137))*100</f>
        <v/>
      </c>
      <c r="K1137" s="304" t="n"/>
      <c r="L1137" s="304" t="n"/>
      <c r="M1137" s="304" t="n"/>
      <c r="N1137" s="304" t="n"/>
    </row>
    <row r="1138" ht="15.75" customHeight="1" s="412">
      <c r="A1138" s="300" t="n">
        <v>1137</v>
      </c>
      <c r="B1138" s="300" t="n">
        <v>91</v>
      </c>
      <c r="C1138" s="300" t="n">
        <v>206</v>
      </c>
      <c r="D1138" s="300" t="n">
        <v>4</v>
      </c>
      <c r="E1138" s="301" t="n">
        <v>43524</v>
      </c>
      <c r="F1138" s="309" t="n">
        <v>5252</v>
      </c>
      <c r="G1138" s="300" t="n">
        <v>7331</v>
      </c>
      <c r="H1138" s="302" t="n">
        <v>6919</v>
      </c>
      <c r="I1138" s="300" t="n">
        <v>8</v>
      </c>
      <c r="J1138" s="303">
        <f>+(((G1138-F1138)-(H1138-F1138))/(H1138-F1138))*100</f>
        <v/>
      </c>
      <c r="K1138" s="304" t="n"/>
      <c r="L1138" s="304" t="n"/>
      <c r="M1138" s="304" t="n"/>
      <c r="N1138" s="304" t="n"/>
    </row>
    <row r="1139" ht="15.75" customHeight="1" s="412">
      <c r="A1139" s="300" t="n">
        <v>1138</v>
      </c>
      <c r="B1139" s="300" t="n">
        <v>92</v>
      </c>
      <c r="C1139" s="300" t="n">
        <v>206</v>
      </c>
      <c r="D1139" s="300" t="n">
        <v>4</v>
      </c>
      <c r="E1139" s="301" t="n">
        <v>43524</v>
      </c>
      <c r="F1139" s="309" t="n">
        <v>5241</v>
      </c>
      <c r="G1139" s="300" t="n">
        <v>7309</v>
      </c>
      <c r="H1139" s="302" t="n">
        <v>6898</v>
      </c>
      <c r="I1139" s="300" t="n"/>
      <c r="J1139" s="303">
        <f>+(((G1139-F1139)-(H1139-F1139))/(H1139-F1139))*100</f>
        <v/>
      </c>
      <c r="K1139" s="304" t="n"/>
      <c r="L1139" s="304" t="n"/>
      <c r="M1139" s="304" t="n"/>
      <c r="N1139" s="304" t="n"/>
    </row>
    <row r="1140" ht="15.75" customHeight="1" s="412">
      <c r="A1140" s="300" t="n">
        <v>1139</v>
      </c>
      <c r="B1140" s="300" t="n">
        <v>93</v>
      </c>
      <c r="C1140" s="300" t="n">
        <v>209</v>
      </c>
      <c r="D1140" s="300" t="n">
        <v>4</v>
      </c>
      <c r="E1140" s="301" t="n">
        <v>43524</v>
      </c>
      <c r="F1140" s="309" t="n">
        <v>5234</v>
      </c>
      <c r="G1140" s="300" t="n">
        <v>7747</v>
      </c>
      <c r="H1140" s="302" t="n">
        <v>7068</v>
      </c>
      <c r="I1140" s="300" t="n">
        <v>9</v>
      </c>
      <c r="J1140" s="303">
        <f>+(((G1140-F1140)-(H1140-F1140))/(H1140-F1140))*100</f>
        <v/>
      </c>
      <c r="K1140" s="304" t="n"/>
      <c r="L1140" s="304" t="n"/>
      <c r="M1140" s="304" t="n"/>
      <c r="N1140" s="304" t="n"/>
    </row>
    <row r="1141" ht="15.75" customHeight="1" s="412">
      <c r="A1141" s="300" t="n">
        <v>1140</v>
      </c>
      <c r="B1141" s="300" t="n">
        <v>94</v>
      </c>
      <c r="C1141" s="300" t="n">
        <v>209</v>
      </c>
      <c r="D1141" s="300" t="n">
        <v>4</v>
      </c>
      <c r="E1141" s="301" t="n">
        <v>43524</v>
      </c>
      <c r="F1141" s="309" t="n">
        <v>5218</v>
      </c>
      <c r="G1141" s="300" t="n">
        <v>7864</v>
      </c>
      <c r="H1141" s="302" t="n">
        <v>7118</v>
      </c>
      <c r="I1141" s="300" t="n"/>
      <c r="J1141" s="303">
        <f>+(((G1141-F1141)-(H1141-F1141))/(H1141-F1141))*100</f>
        <v/>
      </c>
      <c r="K1141" s="304" t="n"/>
      <c r="L1141" s="304" t="n"/>
      <c r="M1141" s="304" t="n"/>
      <c r="N1141" s="304" t="n"/>
    </row>
    <row r="1142" ht="15.75" customHeight="1" s="412">
      <c r="A1142" s="300" t="n">
        <v>1141</v>
      </c>
      <c r="B1142" s="300" t="n">
        <v>95</v>
      </c>
      <c r="C1142" s="300" t="n">
        <v>211</v>
      </c>
      <c r="D1142" s="300" t="n">
        <v>4</v>
      </c>
      <c r="E1142" s="301" t="n">
        <v>43524</v>
      </c>
      <c r="F1142" s="309" t="n">
        <v>5232</v>
      </c>
      <c r="G1142" s="300" t="n">
        <v>7536</v>
      </c>
      <c r="H1142" s="302" t="n">
        <v>6966</v>
      </c>
      <c r="I1142" s="300" t="n">
        <v>8</v>
      </c>
      <c r="J1142" s="303">
        <f>+(((G1142-F1142)-(H1142-F1142))/(H1142-F1142))*100</f>
        <v/>
      </c>
      <c r="K1142" s="304" t="n"/>
      <c r="L1142" s="304" t="n"/>
      <c r="M1142" s="304" t="n"/>
      <c r="N1142" s="304" t="n"/>
    </row>
    <row r="1143" ht="15.75" customHeight="1" s="412">
      <c r="A1143" s="300" t="n">
        <v>1142</v>
      </c>
      <c r="B1143" s="300" t="n">
        <v>96</v>
      </c>
      <c r="C1143" s="300" t="n">
        <v>211</v>
      </c>
      <c r="D1143" s="300" t="n">
        <v>4</v>
      </c>
      <c r="E1143" s="301" t="n">
        <v>43524</v>
      </c>
      <c r="F1143" s="309" t="n">
        <v>5242</v>
      </c>
      <c r="G1143" s="300" t="n">
        <v>7531</v>
      </c>
      <c r="H1143" s="302" t="n">
        <v>7009</v>
      </c>
      <c r="I1143" s="300" t="n"/>
      <c r="J1143" s="303">
        <f>+(((G1143-F1143)-(H1143-F1143))/(H1143-F1143))*100</f>
        <v/>
      </c>
      <c r="K1143" s="304" t="n"/>
      <c r="L1143" s="304" t="n"/>
      <c r="M1143" s="304" t="n"/>
      <c r="N1143" s="304" t="n"/>
    </row>
    <row r="1144" ht="15.75" customHeight="1" s="412">
      <c r="A1144" s="300" t="n">
        <v>1143</v>
      </c>
      <c r="B1144" s="300" t="n">
        <v>97</v>
      </c>
      <c r="C1144" s="300" t="n">
        <v>220</v>
      </c>
      <c r="D1144" s="300" t="n">
        <v>4</v>
      </c>
      <c r="E1144" s="301" t="n">
        <v>43524</v>
      </c>
      <c r="F1144" s="309" t="n">
        <v>5287</v>
      </c>
      <c r="G1144" s="300" t="n">
        <v>8378</v>
      </c>
      <c r="H1144" s="302" t="n">
        <v>7488</v>
      </c>
      <c r="I1144" s="300" t="n">
        <v>8</v>
      </c>
      <c r="J1144" s="303">
        <f>+(((G1144-F1144)-(H1144-F1144))/(H1144-F1144))*100</f>
        <v/>
      </c>
      <c r="K1144" s="304" t="n"/>
      <c r="L1144" s="304" t="n"/>
      <c r="M1144" s="304" t="n"/>
      <c r="N1144" s="304" t="n"/>
    </row>
    <row r="1145" ht="15.75" customHeight="1" s="412">
      <c r="A1145" s="300" t="n">
        <v>1144</v>
      </c>
      <c r="B1145" s="300" t="n">
        <v>98</v>
      </c>
      <c r="C1145" s="300" t="n">
        <v>220</v>
      </c>
      <c r="D1145" s="300" t="n">
        <v>4</v>
      </c>
      <c r="E1145" s="301" t="n">
        <v>43524</v>
      </c>
      <c r="F1145" s="309" t="n">
        <v>5252</v>
      </c>
      <c r="G1145" s="300" t="n">
        <v>8241</v>
      </c>
      <c r="H1145" s="302" t="n">
        <v>7403</v>
      </c>
      <c r="I1145" s="300" t="n"/>
      <c r="J1145" s="303">
        <f>+(((G1145-F1145)-(H1145-F1145))/(H1145-F1145))*100</f>
        <v/>
      </c>
      <c r="K1145" s="304" t="n"/>
      <c r="L1145" s="304" t="n"/>
      <c r="M1145" s="304" t="n"/>
      <c r="N1145" s="304" t="n"/>
    </row>
    <row r="1146" ht="15.75" customHeight="1" s="412">
      <c r="A1146" s="300" t="n">
        <v>1145</v>
      </c>
      <c r="B1146" s="300" t="n">
        <v>99</v>
      </c>
      <c r="C1146" s="300" t="n">
        <v>221</v>
      </c>
      <c r="D1146" s="300" t="n">
        <v>4</v>
      </c>
      <c r="E1146" s="301" t="n">
        <v>43524</v>
      </c>
      <c r="F1146" s="309" t="n">
        <v>5182</v>
      </c>
      <c r="G1146" s="300" t="n">
        <v>8507</v>
      </c>
      <c r="H1146" s="302" t="n">
        <v>7474</v>
      </c>
      <c r="I1146" s="300" t="n">
        <v>10</v>
      </c>
      <c r="J1146" s="303">
        <f>+(((G1146-F1146)-(H1146-F1146))/(H1146-F1146))*100</f>
        <v/>
      </c>
      <c r="K1146" s="304" t="n"/>
      <c r="L1146" s="304" t="n"/>
      <c r="M1146" s="304" t="n"/>
      <c r="N1146" s="304" t="n"/>
    </row>
    <row r="1147" ht="15.75" customHeight="1" s="412">
      <c r="A1147" s="300" t="n">
        <v>1146</v>
      </c>
      <c r="B1147" s="300" t="n">
        <v>100</v>
      </c>
      <c r="C1147" s="300" t="n">
        <v>221</v>
      </c>
      <c r="D1147" s="300" t="n">
        <v>4</v>
      </c>
      <c r="E1147" s="301" t="n">
        <v>43524</v>
      </c>
      <c r="F1147" s="309" t="n">
        <v>5209</v>
      </c>
      <c r="G1147" s="300" t="n">
        <v>8753</v>
      </c>
      <c r="H1147" s="302" t="n">
        <v>7585</v>
      </c>
      <c r="I1147" s="300" t="n"/>
      <c r="J1147" s="303">
        <f>+(((G1147-F1147)-(H1147-F1147))/(H1147-F1147))*100</f>
        <v/>
      </c>
      <c r="K1147" s="304" t="n"/>
      <c r="L1147" s="304" t="n"/>
      <c r="M1147" s="304" t="n"/>
      <c r="N1147" s="304" t="n"/>
    </row>
    <row r="1148" ht="15.75" customHeight="1" s="412">
      <c r="A1148" s="300" t="n">
        <v>1147</v>
      </c>
      <c r="B1148" s="300" t="n">
        <v>101</v>
      </c>
      <c r="C1148" s="300" t="n">
        <v>223</v>
      </c>
      <c r="D1148" s="300" t="n">
        <v>4</v>
      </c>
      <c r="E1148" s="301" t="n">
        <v>43524</v>
      </c>
      <c r="F1148" s="309" t="n">
        <v>5208</v>
      </c>
      <c r="G1148" s="300" t="n">
        <v>8338</v>
      </c>
      <c r="H1148" s="302" t="n">
        <v>7617</v>
      </c>
      <c r="I1148" s="300" t="n">
        <v>9</v>
      </c>
      <c r="J1148" s="303">
        <f>+(((G1148-F1148)-(H1148-F1148))/(H1148-F1148))*100</f>
        <v/>
      </c>
      <c r="K1148" s="304" t="n"/>
      <c r="L1148" s="304" t="n"/>
      <c r="M1148" s="304" t="n"/>
      <c r="N1148" s="304" t="n"/>
    </row>
    <row r="1149" ht="15.75" customHeight="1" s="412">
      <c r="A1149" s="300" t="n">
        <v>1148</v>
      </c>
      <c r="B1149" s="300" t="n">
        <v>102</v>
      </c>
      <c r="C1149" s="300" t="n">
        <v>223</v>
      </c>
      <c r="D1149" s="300" t="n">
        <v>4</v>
      </c>
      <c r="E1149" s="301" t="n">
        <v>43524</v>
      </c>
      <c r="F1149" s="309" t="n">
        <v>5224</v>
      </c>
      <c r="G1149" s="300" t="n">
        <v>8227</v>
      </c>
      <c r="H1149" s="302" t="n">
        <v>7544</v>
      </c>
      <c r="I1149" s="300" t="n"/>
      <c r="J1149" s="303">
        <f>+(((G1149-F1149)-(H1149-F1149))/(H1149-F1149))*100</f>
        <v/>
      </c>
      <c r="K1149" s="304" t="n"/>
      <c r="L1149" s="304" t="n"/>
      <c r="M1149" s="304" t="n"/>
      <c r="N1149" s="304" t="n"/>
    </row>
    <row r="1150" ht="15.75" customHeight="1" s="412">
      <c r="A1150" s="300" t="n">
        <v>1149</v>
      </c>
      <c r="B1150" s="300" t="n">
        <v>103</v>
      </c>
      <c r="C1150" s="300" t="n">
        <v>225</v>
      </c>
      <c r="D1150" s="300" t="n">
        <v>4</v>
      </c>
      <c r="E1150" s="301" t="n">
        <v>43524</v>
      </c>
      <c r="F1150" s="309" t="n">
        <v>5213</v>
      </c>
      <c r="G1150" s="300" t="n">
        <v>7951</v>
      </c>
      <c r="H1150" s="302" t="n">
        <v>7342</v>
      </c>
      <c r="I1150" s="300" t="n">
        <v>9</v>
      </c>
      <c r="J1150" s="303">
        <f>+(((G1150-F1150)-(H1150-F1150))/(H1150-F1150))*100</f>
        <v/>
      </c>
      <c r="K1150" s="304" t="n"/>
      <c r="L1150" s="304" t="n"/>
      <c r="M1150" s="304" t="n"/>
      <c r="N1150" s="304" t="n"/>
    </row>
    <row r="1151" ht="15.75" customHeight="1" s="412">
      <c r="A1151" s="300" t="n">
        <v>1150</v>
      </c>
      <c r="B1151" s="300" t="n">
        <v>104</v>
      </c>
      <c r="C1151" s="300" t="n">
        <v>225</v>
      </c>
      <c r="D1151" s="300" t="n">
        <v>4</v>
      </c>
      <c r="E1151" s="301" t="n">
        <v>43524</v>
      </c>
      <c r="F1151" s="309" t="n">
        <v>5257</v>
      </c>
      <c r="G1151" s="300" t="n">
        <v>8025</v>
      </c>
      <c r="H1151" s="302" t="n">
        <v>7390</v>
      </c>
      <c r="I1151" s="300" t="n"/>
      <c r="J1151" s="303">
        <f>+(((G1151-F1151)-(H1151-F1151))/(H1151-F1151))*100</f>
        <v/>
      </c>
      <c r="K1151" s="304" t="n"/>
      <c r="L1151" s="304" t="n"/>
      <c r="M1151" s="304" t="n"/>
      <c r="N1151" s="304" t="n"/>
    </row>
    <row r="1152" ht="15.75" customHeight="1" s="412">
      <c r="A1152" s="300" t="n">
        <v>1151</v>
      </c>
      <c r="B1152" s="300" t="n">
        <v>105</v>
      </c>
      <c r="C1152" s="300" t="n">
        <v>226</v>
      </c>
      <c r="D1152" s="300" t="n">
        <v>4</v>
      </c>
      <c r="E1152" s="301" t="n">
        <v>43524</v>
      </c>
      <c r="F1152" s="309" t="n">
        <v>5251</v>
      </c>
      <c r="G1152" s="300" t="n">
        <v>9222</v>
      </c>
      <c r="H1152" s="302" t="n">
        <v>8214</v>
      </c>
      <c r="I1152" s="300" t="n">
        <v>9</v>
      </c>
      <c r="J1152" s="303">
        <f>+(((G1152-F1152)-(H1152-F1152))/(H1152-F1152))*100</f>
        <v/>
      </c>
      <c r="K1152" s="304" t="n"/>
      <c r="L1152" s="304" t="n"/>
      <c r="M1152" s="304" t="n"/>
      <c r="N1152" s="304" t="n"/>
    </row>
    <row r="1153" ht="15.75" customHeight="1" s="412">
      <c r="A1153" s="300" t="n">
        <v>1152</v>
      </c>
      <c r="B1153" s="300" t="n">
        <v>106</v>
      </c>
      <c r="C1153" s="300" t="n">
        <v>226</v>
      </c>
      <c r="D1153" s="300" t="n">
        <v>4</v>
      </c>
      <c r="E1153" s="301" t="n">
        <v>43524</v>
      </c>
      <c r="F1153" s="309" t="n">
        <v>5219</v>
      </c>
      <c r="G1153" s="300" t="n">
        <v>9361</v>
      </c>
      <c r="H1153" s="302" t="n">
        <v>8290</v>
      </c>
      <c r="I1153" s="300" t="n"/>
      <c r="J1153" s="303">
        <f>+(((G1153-F1153)-(H1153-F1153))/(H1153-F1153))*100</f>
        <v/>
      </c>
      <c r="K1153" s="304" t="n"/>
      <c r="L1153" s="304" t="n"/>
      <c r="M1153" s="304" t="n"/>
      <c r="N1153" s="304" t="n"/>
    </row>
    <row r="1154" ht="15.75" customHeight="1" s="412">
      <c r="A1154" s="300" t="n">
        <v>1153</v>
      </c>
      <c r="B1154" s="300" t="n">
        <v>107</v>
      </c>
      <c r="C1154" s="300" t="n">
        <v>227</v>
      </c>
      <c r="D1154" s="300" t="n">
        <v>4</v>
      </c>
      <c r="E1154" s="301" t="n">
        <v>43524</v>
      </c>
      <c r="F1154" s="309" t="n">
        <v>5226</v>
      </c>
      <c r="G1154" s="300" t="n">
        <v>8293</v>
      </c>
      <c r="H1154" s="302" t="n">
        <v>7513</v>
      </c>
      <c r="I1154" s="300" t="n">
        <v>9</v>
      </c>
      <c r="J1154" s="303">
        <f>+(((G1154-F1154)-(H1154-F1154))/(H1154-F1154))*100</f>
        <v/>
      </c>
      <c r="K1154" s="304" t="n"/>
      <c r="L1154" s="304" t="n"/>
      <c r="M1154" s="304" t="n"/>
      <c r="N1154" s="304" t="n"/>
    </row>
    <row r="1155" ht="15.75" customHeight="1" s="412">
      <c r="A1155" s="300" t="n">
        <v>1154</v>
      </c>
      <c r="B1155" s="300" t="n">
        <v>108</v>
      </c>
      <c r="C1155" s="300" t="n">
        <v>227</v>
      </c>
      <c r="D1155" s="300" t="n">
        <v>4</v>
      </c>
      <c r="E1155" s="301" t="n">
        <v>43524</v>
      </c>
      <c r="F1155" s="309" t="n">
        <v>5274</v>
      </c>
      <c r="G1155" s="300" t="n">
        <v>8722</v>
      </c>
      <c r="H1155" s="302" t="n">
        <v>7827</v>
      </c>
      <c r="I1155" s="300" t="n"/>
      <c r="J1155" s="303">
        <f>+(((G1155-F1155)-(H1155-F1155))/(H1155-F1155))*100</f>
        <v/>
      </c>
      <c r="K1155" s="304" t="n"/>
      <c r="L1155" s="304" t="n"/>
      <c r="M1155" s="304" t="n"/>
      <c r="N1155" s="304" t="n"/>
    </row>
    <row r="1156" ht="15.75" customHeight="1" s="412">
      <c r="A1156" s="300" t="n">
        <v>1155</v>
      </c>
      <c r="B1156" s="300" t="n">
        <v>109</v>
      </c>
      <c r="C1156" s="300" t="n">
        <v>232</v>
      </c>
      <c r="D1156" s="300" t="n">
        <v>4</v>
      </c>
      <c r="E1156" s="301" t="n">
        <v>43524</v>
      </c>
      <c r="F1156" s="309" t="n">
        <v>5191</v>
      </c>
      <c r="G1156" s="300" t="n">
        <v>9109</v>
      </c>
      <c r="H1156" s="302" t="n">
        <v>7697</v>
      </c>
      <c r="I1156" s="300" t="n">
        <v>9</v>
      </c>
      <c r="J1156" s="303">
        <f>+(((G1156-F1156)-(H1156-F1156))/(H1156-F1156))*100</f>
        <v/>
      </c>
      <c r="K1156" s="304" t="n"/>
      <c r="L1156" s="304" t="n"/>
      <c r="M1156" s="304" t="n"/>
      <c r="N1156" s="304" t="n"/>
    </row>
    <row r="1157" ht="15.75" customHeight="1" s="412">
      <c r="A1157" s="300" t="n">
        <v>1156</v>
      </c>
      <c r="B1157" s="300" t="n">
        <v>110</v>
      </c>
      <c r="C1157" s="300" t="n">
        <v>232</v>
      </c>
      <c r="D1157" s="300" t="n">
        <v>4</v>
      </c>
      <c r="E1157" s="301" t="n">
        <v>43524</v>
      </c>
      <c r="F1157" s="309" t="n">
        <v>5243</v>
      </c>
      <c r="G1157" s="300" t="n">
        <v>9293</v>
      </c>
      <c r="H1157" s="302" t="n">
        <v>7825</v>
      </c>
      <c r="I1157" s="300" t="n"/>
      <c r="J1157" s="303">
        <f>+(((G1157-F1157)-(H1157-F1157))/(H1157-F1157))*100</f>
        <v/>
      </c>
      <c r="K1157" s="304" t="n"/>
      <c r="L1157" s="304" t="n"/>
      <c r="M1157" s="304" t="n"/>
      <c r="N1157" s="304" t="n"/>
    </row>
    <row r="1158" ht="15.75" customHeight="1" s="412">
      <c r="A1158" s="300" t="n">
        <v>1157</v>
      </c>
      <c r="B1158" s="300" t="n">
        <v>111</v>
      </c>
      <c r="C1158" s="300" t="n">
        <v>233</v>
      </c>
      <c r="D1158" s="300" t="n">
        <v>4</v>
      </c>
      <c r="E1158" s="301" t="n">
        <v>43524</v>
      </c>
      <c r="F1158" s="309" t="n">
        <v>5213</v>
      </c>
      <c r="G1158" s="300" t="n">
        <v>9320</v>
      </c>
      <c r="H1158" s="302" t="n">
        <v>8050</v>
      </c>
      <c r="I1158" s="300" t="n">
        <v>9</v>
      </c>
      <c r="J1158" s="303">
        <f>+(((G1158-F1158)-(H1158-F1158))/(H1158-F1158))*100</f>
        <v/>
      </c>
      <c r="K1158" s="304" t="n"/>
      <c r="L1158" s="304" t="n"/>
      <c r="M1158" s="304" t="n"/>
      <c r="N1158" s="304" t="n"/>
    </row>
    <row r="1159" ht="15.75" customHeight="1" s="412">
      <c r="A1159" s="300" t="n">
        <v>1158</v>
      </c>
      <c r="B1159" s="300" t="n">
        <v>112</v>
      </c>
      <c r="C1159" s="300" t="n">
        <v>233</v>
      </c>
      <c r="D1159" s="300" t="n">
        <v>4</v>
      </c>
      <c r="E1159" s="301" t="n">
        <v>43524</v>
      </c>
      <c r="F1159" s="309" t="n">
        <v>5197</v>
      </c>
      <c r="G1159" s="300" t="n">
        <v>9245</v>
      </c>
      <c r="H1159" s="302" t="n">
        <v>7957</v>
      </c>
      <c r="I1159" s="300" t="n"/>
      <c r="J1159" s="303">
        <f>+(((G1159-F1159)-(H1159-F1159))/(H1159-F1159))*100</f>
        <v/>
      </c>
      <c r="K1159" s="304" t="n"/>
      <c r="L1159" s="304" t="n"/>
      <c r="M1159" s="304" t="n"/>
      <c r="N1159" s="304" t="n"/>
    </row>
    <row r="1160" ht="15.75" customHeight="1" s="412">
      <c r="A1160" s="300" t="n">
        <v>1159</v>
      </c>
      <c r="B1160" s="300" t="n">
        <v>113</v>
      </c>
      <c r="C1160" s="300" t="n">
        <v>236</v>
      </c>
      <c r="D1160" s="300" t="n">
        <v>4</v>
      </c>
      <c r="E1160" s="301" t="n">
        <v>43524</v>
      </c>
      <c r="F1160" s="309" t="n">
        <v>5283</v>
      </c>
      <c r="G1160" s="300" t="n">
        <v>8324</v>
      </c>
      <c r="H1160" s="302" t="n">
        <v>7468</v>
      </c>
      <c r="I1160" s="300" t="n">
        <v>9</v>
      </c>
      <c r="J1160" s="303">
        <f>+(((G1160-F1160)-(H1160-F1160))/(H1160-F1160))*100</f>
        <v/>
      </c>
      <c r="K1160" s="304" t="n"/>
      <c r="L1160" s="304" t="n"/>
      <c r="M1160" s="304" t="n"/>
      <c r="N1160" s="304" t="n"/>
    </row>
    <row r="1161" ht="15.75" customHeight="1" s="412">
      <c r="A1161" s="300" t="n">
        <v>1160</v>
      </c>
      <c r="B1161" s="300" t="n">
        <v>114</v>
      </c>
      <c r="C1161" s="300" t="n">
        <v>236</v>
      </c>
      <c r="D1161" s="300" t="n">
        <v>4</v>
      </c>
      <c r="E1161" s="301" t="n">
        <v>43524</v>
      </c>
      <c r="F1161" s="309" t="n">
        <v>5247</v>
      </c>
      <c r="G1161" s="300" t="n">
        <v>8454</v>
      </c>
      <c r="H1161" s="302" t="n">
        <v>7536</v>
      </c>
      <c r="I1161" s="300" t="n"/>
      <c r="J1161" s="303">
        <f>+(((G1161-F1161)-(H1161-F1161))/(H1161-F1161))*100</f>
        <v/>
      </c>
      <c r="K1161" s="304" t="n"/>
      <c r="L1161" s="304" t="n"/>
      <c r="M1161" s="304" t="n"/>
      <c r="N1161" s="304" t="n"/>
    </row>
    <row r="1162" ht="15.75" customHeight="1" s="412">
      <c r="A1162" s="300" t="n">
        <v>1161</v>
      </c>
      <c r="B1162" s="300" t="n">
        <v>115</v>
      </c>
      <c r="C1162" s="300" t="n">
        <v>240</v>
      </c>
      <c r="D1162" s="300" t="n">
        <v>4</v>
      </c>
      <c r="E1162" s="301" t="n">
        <v>43524</v>
      </c>
      <c r="F1162" s="309" t="n">
        <v>5260</v>
      </c>
      <c r="G1162" s="300" t="n">
        <v>7859</v>
      </c>
      <c r="H1162" s="302" t="n">
        <v>7059</v>
      </c>
      <c r="I1162" s="300" t="n">
        <v>10</v>
      </c>
      <c r="J1162" s="303">
        <f>+(((G1162-F1162)-(H1162-F1162))/(H1162-F1162))*100</f>
        <v/>
      </c>
      <c r="K1162" s="304" t="n"/>
      <c r="L1162" s="304" t="n"/>
      <c r="M1162" s="304" t="n"/>
      <c r="N1162" s="304" t="n"/>
    </row>
    <row r="1163" ht="15.75" customHeight="1" s="412">
      <c r="A1163" s="300" t="n">
        <v>1162</v>
      </c>
      <c r="B1163" s="300" t="n">
        <v>116</v>
      </c>
      <c r="C1163" s="300" t="n">
        <v>240</v>
      </c>
      <c r="D1163" s="300" t="n">
        <v>4</v>
      </c>
      <c r="E1163" s="301" t="n">
        <v>43524</v>
      </c>
      <c r="F1163" s="309" t="n">
        <v>5263</v>
      </c>
      <c r="G1163" s="300" t="n">
        <v>7907</v>
      </c>
      <c r="H1163" s="302" t="n">
        <v>7087</v>
      </c>
      <c r="I1163" s="300" t="n"/>
      <c r="J1163" s="303">
        <f>+(((G1163-F1163)-(H1163-F1163))/(H1163-F1163))*100</f>
        <v/>
      </c>
      <c r="K1163" s="304" t="n"/>
      <c r="L1163" s="304" t="n"/>
      <c r="M1163" s="304" t="n"/>
      <c r="N1163" s="304" t="n"/>
    </row>
    <row r="1164" ht="15.75" customHeight="1" s="412">
      <c r="A1164" s="300" t="n">
        <v>1163</v>
      </c>
      <c r="B1164" s="300" t="n">
        <v>117</v>
      </c>
      <c r="C1164" s="300" t="n">
        <v>242</v>
      </c>
      <c r="D1164" s="300" t="n">
        <v>4</v>
      </c>
      <c r="E1164" s="301" t="n">
        <v>43524</v>
      </c>
      <c r="F1164" s="309" t="n">
        <v>5221</v>
      </c>
      <c r="G1164" s="300" t="n">
        <v>8596</v>
      </c>
      <c r="H1164" s="302" t="n">
        <v>7487</v>
      </c>
      <c r="I1164" s="300" t="n">
        <v>9</v>
      </c>
      <c r="J1164" s="303">
        <f>+(((G1164-F1164)-(H1164-F1164))/(H1164-F1164))*100</f>
        <v/>
      </c>
      <c r="K1164" s="304" t="n"/>
      <c r="L1164" s="304" t="n"/>
      <c r="M1164" s="304" t="n"/>
      <c r="N1164" s="304" t="n"/>
    </row>
    <row r="1165" ht="15.75" customHeight="1" s="412">
      <c r="A1165" s="300" t="n">
        <v>1164</v>
      </c>
      <c r="B1165" s="300" t="n">
        <v>118</v>
      </c>
      <c r="C1165" s="300" t="n">
        <v>242</v>
      </c>
      <c r="D1165" s="300" t="n">
        <v>4</v>
      </c>
      <c r="E1165" s="301" t="n">
        <v>43524</v>
      </c>
      <c r="F1165" s="309" t="n">
        <v>5249</v>
      </c>
      <c r="G1165" s="300" t="n">
        <v>8467</v>
      </c>
      <c r="H1165" s="302" t="n">
        <v>7416</v>
      </c>
      <c r="I1165" s="300" t="n"/>
      <c r="J1165" s="303">
        <f>+(((G1165-F1165)-(H1165-F1165))/(H1165-F1165))*100</f>
        <v/>
      </c>
      <c r="K1165" s="304" t="n"/>
      <c r="L1165" s="304" t="n"/>
      <c r="M1165" s="304" t="n"/>
      <c r="N1165" s="304" t="n"/>
    </row>
    <row r="1166" ht="15.75" customHeight="1" s="412">
      <c r="A1166" s="300" t="n">
        <v>1165</v>
      </c>
      <c r="B1166" s="300" t="n">
        <v>119</v>
      </c>
      <c r="C1166" s="300" t="n">
        <v>243</v>
      </c>
      <c r="D1166" s="300" t="n">
        <v>4</v>
      </c>
      <c r="E1166" s="301" t="n">
        <v>43524</v>
      </c>
      <c r="F1166" s="309" t="n">
        <v>5212</v>
      </c>
      <c r="G1166" s="300" t="n">
        <v>6722</v>
      </c>
      <c r="H1166" s="302" t="n">
        <v>6498</v>
      </c>
      <c r="I1166" s="300" t="n">
        <v>9</v>
      </c>
      <c r="J1166" s="303">
        <f>+(((G1166-F1166)-(H1166-F1166))/(H1166-F1166))*100</f>
        <v/>
      </c>
      <c r="K1166" s="304" t="n"/>
      <c r="L1166" s="304" t="n"/>
      <c r="M1166" s="304" t="n"/>
      <c r="N1166" s="304" t="n"/>
    </row>
    <row r="1167" ht="15.75" customHeight="1" s="412">
      <c r="A1167" s="300" t="n">
        <v>1166</v>
      </c>
      <c r="B1167" s="300" t="n">
        <v>120</v>
      </c>
      <c r="C1167" s="300" t="n">
        <v>243</v>
      </c>
      <c r="D1167" s="300" t="n">
        <v>4</v>
      </c>
      <c r="E1167" s="301" t="n">
        <v>43524</v>
      </c>
      <c r="F1167" s="309" t="n">
        <v>5196</v>
      </c>
      <c r="G1167" s="300" t="n">
        <v>6708</v>
      </c>
      <c r="H1167" s="302" t="n">
        <v>6488</v>
      </c>
      <c r="I1167" s="300" t="n"/>
      <c r="J1167" s="303">
        <f>+(((G1167-F1167)-(H1167-F1167))/(H1167-F1167))*100</f>
        <v/>
      </c>
      <c r="K1167" s="304" t="n"/>
      <c r="L1167" s="304" t="n"/>
      <c r="M1167" s="304" t="n"/>
      <c r="N1167" s="304" t="n"/>
    </row>
    <row r="1168" ht="15.75" customHeight="1" s="412">
      <c r="A1168" s="300" t="n">
        <v>1167</v>
      </c>
      <c r="B1168" s="300" t="n">
        <v>121</v>
      </c>
      <c r="C1168" s="300" t="n">
        <v>246</v>
      </c>
      <c r="D1168" s="300" t="n">
        <v>4</v>
      </c>
      <c r="E1168" s="301" t="n">
        <v>43524</v>
      </c>
      <c r="F1168" s="309" t="n">
        <v>5262</v>
      </c>
      <c r="G1168" s="300" t="n">
        <v>8129</v>
      </c>
      <c r="H1168" s="302" t="n">
        <v>7310</v>
      </c>
      <c r="I1168" s="300" t="n">
        <v>10</v>
      </c>
      <c r="J1168" s="303">
        <f>+(((G1168-F1168)-(H1168-F1168))/(H1168-F1168))*100</f>
        <v/>
      </c>
      <c r="K1168" s="304" t="n"/>
      <c r="L1168" s="304" t="n"/>
      <c r="M1168" s="304" t="n"/>
      <c r="N1168" s="304" t="n"/>
    </row>
    <row r="1169" ht="15.75" customHeight="1" s="412">
      <c r="A1169" s="300" t="n">
        <v>1168</v>
      </c>
      <c r="B1169" s="300" t="n">
        <v>122</v>
      </c>
      <c r="C1169" s="300" t="n">
        <v>246</v>
      </c>
      <c r="D1169" s="300" t="n">
        <v>4</v>
      </c>
      <c r="E1169" s="301" t="n">
        <v>43524</v>
      </c>
      <c r="F1169" s="309" t="n">
        <v>5223</v>
      </c>
      <c r="G1169" s="300" t="n">
        <v>8215</v>
      </c>
      <c r="H1169" s="302" t="n">
        <v>7349</v>
      </c>
      <c r="I1169" s="300" t="n"/>
      <c r="J1169" s="303">
        <f>+(((G1169-F1169)-(H1169-F1169))/(H1169-F1169))*100</f>
        <v/>
      </c>
      <c r="K1169" s="304" t="n"/>
      <c r="L1169" s="304" t="n"/>
      <c r="M1169" s="304" t="n"/>
      <c r="N1169" s="304" t="n"/>
    </row>
    <row r="1170" ht="15.75" customHeight="1" s="412">
      <c r="A1170" s="300" t="n">
        <v>1169</v>
      </c>
      <c r="B1170" s="300" t="n">
        <v>123</v>
      </c>
      <c r="C1170" s="300" t="n">
        <v>249</v>
      </c>
      <c r="D1170" s="300" t="n">
        <v>4</v>
      </c>
      <c r="E1170" s="301" t="n">
        <v>43524</v>
      </c>
      <c r="F1170" s="309" t="n">
        <v>5241</v>
      </c>
      <c r="G1170" s="300" t="n">
        <v>8200</v>
      </c>
      <c r="H1170" s="302" t="n">
        <v>7460</v>
      </c>
      <c r="I1170" s="300" t="n">
        <v>8</v>
      </c>
      <c r="J1170" s="303">
        <f>+(((G1170-F1170)-(H1170-F1170))/(H1170-F1170))*100</f>
        <v/>
      </c>
      <c r="K1170" s="304" t="n"/>
      <c r="L1170" s="304" t="n"/>
      <c r="M1170" s="304" t="n"/>
      <c r="N1170" s="304" t="n"/>
    </row>
    <row r="1171" ht="15.75" customHeight="1" s="412">
      <c r="A1171" s="300" t="n">
        <v>1170</v>
      </c>
      <c r="B1171" s="300" t="n">
        <v>124</v>
      </c>
      <c r="C1171" s="300" t="n">
        <v>249</v>
      </c>
      <c r="D1171" s="300" t="n">
        <v>4</v>
      </c>
      <c r="E1171" s="301" t="n">
        <v>43524</v>
      </c>
      <c r="F1171" s="309" t="n">
        <v>5265</v>
      </c>
      <c r="G1171" s="300" t="n">
        <v>8204</v>
      </c>
      <c r="H1171" s="302" t="n">
        <v>7466</v>
      </c>
      <c r="I1171" s="300" t="n"/>
      <c r="J1171" s="303">
        <f>+(((G1171-F1171)-(H1171-F1171))/(H1171-F1171))*100</f>
        <v/>
      </c>
      <c r="K1171" s="304" t="n"/>
      <c r="L1171" s="304" t="n"/>
      <c r="M1171" s="304" t="n"/>
      <c r="N1171" s="304" t="n"/>
    </row>
    <row r="1172" ht="15.75" customHeight="1" s="412">
      <c r="A1172" s="300" t="n">
        <v>1171</v>
      </c>
      <c r="B1172" s="300" t="n">
        <v>125</v>
      </c>
      <c r="C1172" s="300" t="n">
        <v>252</v>
      </c>
      <c r="D1172" s="300" t="n">
        <v>4</v>
      </c>
      <c r="E1172" s="301" t="n">
        <v>43524</v>
      </c>
      <c r="F1172" s="309" t="n">
        <v>5217</v>
      </c>
      <c r="G1172" s="300" t="n">
        <v>8846</v>
      </c>
      <c r="H1172" s="302" t="n">
        <v>7706</v>
      </c>
      <c r="I1172" s="300" t="n">
        <v>8</v>
      </c>
      <c r="J1172" s="303">
        <f>+(((G1172-F1172)-(H1172-F1172))/(H1172-F1172))*100</f>
        <v/>
      </c>
      <c r="K1172" s="304" t="n"/>
      <c r="L1172" s="304" t="n"/>
      <c r="M1172" s="304" t="n"/>
      <c r="N1172" s="304" t="n"/>
    </row>
    <row r="1173" ht="15.75" customHeight="1" s="412">
      <c r="A1173" s="300" t="n">
        <v>1172</v>
      </c>
      <c r="B1173" s="300" t="n">
        <v>126</v>
      </c>
      <c r="C1173" s="300" t="n">
        <v>252</v>
      </c>
      <c r="D1173" s="300" t="n">
        <v>4</v>
      </c>
      <c r="E1173" s="301" t="n">
        <v>43524</v>
      </c>
      <c r="F1173" s="309" t="n">
        <v>5232</v>
      </c>
      <c r="G1173" s="300" t="n">
        <v>8949</v>
      </c>
      <c r="H1173" s="302" t="n">
        <v>7762</v>
      </c>
      <c r="I1173" s="300" t="n"/>
      <c r="J1173" s="303">
        <f>+(((G1173-F1173)-(H1173-F1173))/(H1173-F1173))*100</f>
        <v/>
      </c>
      <c r="K1173" s="304" t="n"/>
      <c r="L1173" s="304" t="n"/>
      <c r="M1173" s="304" t="n"/>
      <c r="N1173" s="304" t="n"/>
    </row>
    <row r="1174" ht="15.75" customHeight="1" s="412">
      <c r="A1174" s="300" t="n">
        <v>1173</v>
      </c>
      <c r="B1174" s="300" t="n">
        <v>127</v>
      </c>
      <c r="C1174" s="300" t="n">
        <v>254</v>
      </c>
      <c r="D1174" s="300" t="n">
        <v>4</v>
      </c>
      <c r="E1174" s="301" t="n">
        <v>43524</v>
      </c>
      <c r="F1174" s="309" t="n">
        <v>5247</v>
      </c>
      <c r="G1174" s="300" t="n">
        <v>7311</v>
      </c>
      <c r="H1174" s="302" t="n">
        <v>6726</v>
      </c>
      <c r="I1174" s="300" t="n">
        <v>9</v>
      </c>
      <c r="J1174" s="303">
        <f>+(((G1174-F1174)-(H1174-F1174))/(H1174-F1174))*100</f>
        <v/>
      </c>
      <c r="K1174" s="304" t="n"/>
      <c r="L1174" s="304" t="n"/>
      <c r="M1174" s="304" t="n"/>
      <c r="N1174" s="304" t="n"/>
    </row>
    <row r="1175" ht="15.75" customHeight="1" s="412">
      <c r="A1175" s="300" t="n">
        <v>1174</v>
      </c>
      <c r="B1175" s="300" t="n">
        <v>128</v>
      </c>
      <c r="C1175" s="300" t="n">
        <v>254</v>
      </c>
      <c r="D1175" s="300" t="n">
        <v>4</v>
      </c>
      <c r="E1175" s="301" t="n">
        <v>43524</v>
      </c>
      <c r="F1175" s="309" t="n">
        <v>5213</v>
      </c>
      <c r="G1175" s="300" t="n">
        <v>7657</v>
      </c>
      <c r="H1175" s="302" t="n">
        <v>6950</v>
      </c>
      <c r="I1175" s="300" t="n"/>
      <c r="J1175" s="303">
        <f>+(((G1175-F1175)-(H1175-F1175))/(H1175-F1175))*100</f>
        <v/>
      </c>
      <c r="K1175" s="304" t="n"/>
      <c r="L1175" s="304" t="n"/>
      <c r="M1175" s="304" t="n"/>
      <c r="N1175" s="304" t="n"/>
    </row>
    <row r="1176" ht="15.75" customHeight="1" s="412">
      <c r="A1176" s="300" t="n">
        <v>1175</v>
      </c>
      <c r="B1176" s="300" t="n">
        <v>129</v>
      </c>
      <c r="C1176" s="300" t="n">
        <v>258</v>
      </c>
      <c r="D1176" s="300" t="n">
        <v>4</v>
      </c>
      <c r="E1176" s="301" t="n">
        <v>43524</v>
      </c>
      <c r="F1176" s="309" t="n">
        <v>5238</v>
      </c>
      <c r="G1176" s="300" t="n">
        <v>7723</v>
      </c>
      <c r="H1176" s="302" t="n">
        <v>6860</v>
      </c>
      <c r="I1176" s="300" t="n">
        <v>10</v>
      </c>
      <c r="J1176" s="303">
        <f>+(((G1176-F1176)-(H1176-F1176))/(H1176-F1176))*100</f>
        <v/>
      </c>
      <c r="K1176" s="304" t="n"/>
      <c r="L1176" s="304" t="n"/>
      <c r="M1176" s="304" t="n"/>
      <c r="N1176" s="304" t="n"/>
    </row>
    <row r="1177" ht="15.75" customHeight="1" s="412">
      <c r="A1177" s="300" t="n">
        <v>1176</v>
      </c>
      <c r="B1177" s="300" t="n">
        <v>130</v>
      </c>
      <c r="C1177" s="300" t="n">
        <v>258</v>
      </c>
      <c r="D1177" s="300" t="n">
        <v>4</v>
      </c>
      <c r="E1177" s="301" t="n">
        <v>43524</v>
      </c>
      <c r="F1177" s="309" t="n">
        <v>5212</v>
      </c>
      <c r="G1177" s="300" t="n">
        <v>7884</v>
      </c>
      <c r="H1177" s="302" t="n">
        <v>6932</v>
      </c>
      <c r="I1177" s="300" t="n"/>
      <c r="J1177" s="303">
        <f>+(((G1177-F1177)-(H1177-F1177))/(H1177-F1177))*100</f>
        <v/>
      </c>
      <c r="K1177" s="304" t="n"/>
      <c r="L1177" s="304" t="n"/>
      <c r="M1177" s="304" t="n"/>
      <c r="N1177" s="304" t="n"/>
    </row>
    <row r="1178" ht="15.75" customHeight="1" s="412">
      <c r="A1178" s="300" t="n">
        <v>1177</v>
      </c>
      <c r="B1178" s="300" t="n">
        <v>131</v>
      </c>
      <c r="C1178" s="300" t="n">
        <v>259</v>
      </c>
      <c r="D1178" s="300" t="n">
        <v>4</v>
      </c>
      <c r="E1178" s="301" t="n">
        <v>43524</v>
      </c>
      <c r="F1178" s="309" t="n">
        <v>5209</v>
      </c>
      <c r="G1178" s="300" t="n">
        <v>9257</v>
      </c>
      <c r="H1178" s="302" t="n">
        <v>8190</v>
      </c>
      <c r="I1178" s="300" t="n">
        <v>9</v>
      </c>
      <c r="J1178" s="303">
        <f>+(((G1178-F1178)-(H1178-F1178))/(H1178-F1178))*100</f>
        <v/>
      </c>
      <c r="K1178" s="304" t="n"/>
      <c r="L1178" s="304" t="n"/>
      <c r="M1178" s="304" t="n"/>
      <c r="N1178" s="304" t="n"/>
    </row>
    <row r="1179" ht="15.75" customHeight="1" s="412">
      <c r="A1179" s="300" t="n">
        <v>1178</v>
      </c>
      <c r="B1179" s="300" t="n">
        <v>132</v>
      </c>
      <c r="C1179" s="300" t="n">
        <v>259</v>
      </c>
      <c r="D1179" s="300" t="n">
        <v>4</v>
      </c>
      <c r="E1179" s="301" t="n">
        <v>43524</v>
      </c>
      <c r="F1179" s="309" t="n">
        <v>5233</v>
      </c>
      <c r="G1179" s="300" t="n">
        <v>9159</v>
      </c>
      <c r="H1179" s="302" t="n">
        <v>8123</v>
      </c>
      <c r="I1179" s="300" t="n"/>
      <c r="J1179" s="303">
        <f>+(((G1179-F1179)-(H1179-F1179))/(H1179-F1179))*100</f>
        <v/>
      </c>
      <c r="K1179" s="304" t="n"/>
      <c r="L1179" s="304" t="n"/>
      <c r="M1179" s="304" t="n"/>
      <c r="N1179" s="304" t="n"/>
    </row>
    <row r="1180" ht="15.75" customHeight="1" s="412">
      <c r="A1180" s="300" t="n">
        <v>1179</v>
      </c>
      <c r="B1180" s="300" t="n">
        <v>133</v>
      </c>
      <c r="C1180" s="300" t="n">
        <v>261</v>
      </c>
      <c r="D1180" s="300" t="n">
        <v>4</v>
      </c>
      <c r="E1180" s="301" t="n">
        <v>43524</v>
      </c>
      <c r="F1180" s="309" t="n">
        <v>5286</v>
      </c>
      <c r="G1180" s="300" t="n">
        <v>8968</v>
      </c>
      <c r="H1180" s="302" t="n">
        <v>7974</v>
      </c>
      <c r="I1180" s="300" t="n">
        <v>6</v>
      </c>
      <c r="J1180" s="303">
        <f>+(((G1180-F1180)-(H1180-F1180))/(H1180-F1180))*100</f>
        <v/>
      </c>
      <c r="K1180" s="304" t="n"/>
      <c r="L1180" s="304" t="n"/>
      <c r="M1180" s="304" t="n"/>
      <c r="N1180" s="304" t="n"/>
    </row>
    <row r="1181" ht="15.75" customHeight="1" s="412">
      <c r="A1181" s="300" t="n">
        <v>1180</v>
      </c>
      <c r="B1181" s="300" t="n">
        <v>134</v>
      </c>
      <c r="C1181" s="300" t="n">
        <v>261</v>
      </c>
      <c r="D1181" s="300" t="n">
        <v>4</v>
      </c>
      <c r="E1181" s="301" t="n">
        <v>43524</v>
      </c>
      <c r="F1181" s="309" t="n">
        <v>5220</v>
      </c>
      <c r="G1181" s="300" t="n">
        <v>8881</v>
      </c>
      <c r="H1181" s="302" t="n">
        <v>7885</v>
      </c>
      <c r="I1181" s="300" t="n"/>
      <c r="J1181" s="303">
        <f>+(((G1181-F1181)-(H1181-F1181))/(H1181-F1181))*100</f>
        <v/>
      </c>
      <c r="K1181" s="304" t="n"/>
      <c r="L1181" s="304" t="n"/>
      <c r="M1181" s="304" t="n"/>
      <c r="N1181" s="304" t="n"/>
    </row>
    <row r="1182" ht="15.75" customHeight="1" s="412">
      <c r="A1182" s="300" t="n">
        <v>1181</v>
      </c>
      <c r="B1182" s="300" t="n">
        <v>135</v>
      </c>
      <c r="C1182" s="300" t="n">
        <v>262</v>
      </c>
      <c r="D1182" s="300" t="n">
        <v>4</v>
      </c>
      <c r="E1182" s="301" t="n">
        <v>43524</v>
      </c>
      <c r="F1182" s="309" t="n">
        <v>5240</v>
      </c>
      <c r="G1182" s="300" t="n">
        <v>8465</v>
      </c>
      <c r="H1182" s="302" t="n">
        <v>7486</v>
      </c>
      <c r="I1182" s="300" t="n">
        <v>10</v>
      </c>
      <c r="J1182" s="303">
        <f>+(((G1182-F1182)-(H1182-F1182))/(H1182-F1182))*100</f>
        <v/>
      </c>
      <c r="K1182" s="304" t="n"/>
      <c r="L1182" s="304" t="n"/>
      <c r="M1182" s="304" t="n"/>
      <c r="N1182" s="304" t="n"/>
    </row>
    <row r="1183" ht="15.75" customHeight="1" s="412">
      <c r="A1183" s="300" t="n">
        <v>1182</v>
      </c>
      <c r="B1183" s="300" t="n">
        <v>136</v>
      </c>
      <c r="C1183" s="300" t="n">
        <v>262</v>
      </c>
      <c r="D1183" s="300" t="n">
        <v>4</v>
      </c>
      <c r="E1183" s="301" t="n">
        <v>43524</v>
      </c>
      <c r="F1183" s="309" t="n">
        <v>5219</v>
      </c>
      <c r="G1183" s="300" t="n">
        <v>8517</v>
      </c>
      <c r="H1183" s="302" t="n">
        <v>7481</v>
      </c>
      <c r="I1183" s="300" t="n"/>
      <c r="J1183" s="303">
        <f>+(((G1183-F1183)-(H1183-F1183))/(H1183-F1183))*100</f>
        <v/>
      </c>
      <c r="K1183" s="304" t="n"/>
      <c r="L1183" s="304" t="n"/>
      <c r="M1183" s="304" t="n"/>
      <c r="N1183" s="304" t="n"/>
    </row>
    <row r="1184" ht="15.75" customHeight="1" s="412">
      <c r="A1184" s="300" t="n">
        <v>1183</v>
      </c>
      <c r="B1184" s="300" t="n">
        <v>137</v>
      </c>
      <c r="C1184" s="300" t="n">
        <v>267</v>
      </c>
      <c r="D1184" s="300" t="n">
        <v>4</v>
      </c>
      <c r="E1184" s="301" t="n">
        <v>43524</v>
      </c>
      <c r="F1184" s="309" t="n">
        <v>5220</v>
      </c>
      <c r="G1184" s="300" t="n">
        <v>8966</v>
      </c>
      <c r="H1184" s="302" t="n">
        <v>7636</v>
      </c>
      <c r="I1184" s="300" t="n">
        <v>11</v>
      </c>
      <c r="J1184" s="303">
        <f>+(((G1184-F1184)-(H1184-F1184))/(H1184-F1184))*100</f>
        <v/>
      </c>
      <c r="K1184" s="304" t="n"/>
      <c r="L1184" s="304" t="n"/>
      <c r="M1184" s="304" t="n"/>
      <c r="N1184" s="304" t="n"/>
    </row>
    <row r="1185" ht="15.75" customHeight="1" s="412">
      <c r="A1185" s="300" t="n">
        <v>1184</v>
      </c>
      <c r="B1185" s="300" t="n">
        <v>138</v>
      </c>
      <c r="C1185" s="300" t="n">
        <v>267</v>
      </c>
      <c r="D1185" s="300" t="n">
        <v>4</v>
      </c>
      <c r="E1185" s="301" t="n">
        <v>43524</v>
      </c>
      <c r="F1185" s="309" t="n">
        <v>5222</v>
      </c>
      <c r="G1185" s="300" t="n">
        <v>9193</v>
      </c>
      <c r="H1185" s="302" t="n">
        <v>7753</v>
      </c>
      <c r="I1185" s="300" t="n"/>
      <c r="J1185" s="303">
        <f>+(((G1185-F1185)-(H1185-F1185))/(H1185-F1185))*100</f>
        <v/>
      </c>
      <c r="K1185" s="304" t="n"/>
      <c r="L1185" s="304" t="n"/>
      <c r="M1185" s="304" t="n"/>
      <c r="N1185" s="304" t="n"/>
    </row>
    <row r="1186" ht="15.75" customHeight="1" s="412">
      <c r="A1186" s="300" t="n">
        <v>1185</v>
      </c>
      <c r="B1186" s="300" t="n">
        <v>139</v>
      </c>
      <c r="C1186" s="300" t="n">
        <v>268</v>
      </c>
      <c r="D1186" s="300" t="n">
        <v>4</v>
      </c>
      <c r="E1186" s="301" t="n">
        <v>43524</v>
      </c>
      <c r="F1186" s="309" t="n">
        <v>5218</v>
      </c>
      <c r="G1186" s="300" t="n">
        <v>8697</v>
      </c>
      <c r="H1186" s="302" t="n">
        <v>7659</v>
      </c>
      <c r="I1186" s="300" t="n">
        <v>12</v>
      </c>
      <c r="J1186" s="303">
        <f>+(((G1186-F1186)-(H1186-F1186))/(H1186-F1186))*100</f>
        <v/>
      </c>
      <c r="K1186" s="304" t="n"/>
      <c r="L1186" s="304" t="n"/>
      <c r="M1186" s="304" t="n"/>
      <c r="N1186" s="304" t="n"/>
    </row>
    <row r="1187" ht="15.75" customHeight="1" s="412">
      <c r="A1187" s="300" t="n">
        <v>1186</v>
      </c>
      <c r="B1187" s="300" t="n">
        <v>140</v>
      </c>
      <c r="C1187" s="300" t="n">
        <v>268</v>
      </c>
      <c r="D1187" s="300" t="n">
        <v>4</v>
      </c>
      <c r="E1187" s="301" t="n">
        <v>43524</v>
      </c>
      <c r="F1187" s="309" t="n">
        <v>5241</v>
      </c>
      <c r="G1187" s="300" t="n">
        <v>8435</v>
      </c>
      <c r="H1187" s="302" t="n">
        <v>7477</v>
      </c>
      <c r="I1187" s="300" t="n"/>
      <c r="J1187" s="303">
        <f>+(((G1187-F1187)-(H1187-F1187))/(H1187-F1187))*100</f>
        <v/>
      </c>
      <c r="K1187" s="304" t="n"/>
      <c r="L1187" s="304" t="n"/>
      <c r="M1187" s="304" t="n"/>
      <c r="N1187" s="304" t="n"/>
    </row>
    <row r="1188" ht="15.75" customHeight="1" s="412">
      <c r="A1188" s="300" t="n">
        <v>1187</v>
      </c>
      <c r="B1188" s="300" t="n">
        <v>141</v>
      </c>
      <c r="C1188" s="300" t="n">
        <v>301</v>
      </c>
      <c r="D1188" s="300" t="n">
        <v>4</v>
      </c>
      <c r="E1188" s="301" t="n">
        <v>43524</v>
      </c>
      <c r="F1188" s="309" t="n">
        <v>5187</v>
      </c>
      <c r="G1188" s="300" t="n">
        <v>8398</v>
      </c>
      <c r="H1188" s="302" t="n">
        <v>7331</v>
      </c>
      <c r="I1188" s="300" t="n">
        <v>6</v>
      </c>
      <c r="J1188" s="303">
        <f>+(((G1188-F1188)-(H1188-F1188))/(H1188-F1188))*100</f>
        <v/>
      </c>
      <c r="K1188" s="304" t="n"/>
      <c r="L1188" s="304" t="n"/>
      <c r="M1188" s="304" t="n"/>
      <c r="N1188" s="304" t="n"/>
    </row>
    <row r="1189" ht="15.75" customHeight="1" s="412">
      <c r="A1189" s="300" t="n">
        <v>1188</v>
      </c>
      <c r="B1189" s="300" t="n">
        <v>142</v>
      </c>
      <c r="C1189" s="300" t="n">
        <v>301</v>
      </c>
      <c r="D1189" s="300" t="n">
        <v>4</v>
      </c>
      <c r="E1189" s="301" t="n">
        <v>43524</v>
      </c>
      <c r="F1189" s="309" t="n">
        <v>5229</v>
      </c>
      <c r="G1189" s="300" t="n">
        <v>8518</v>
      </c>
      <c r="H1189" s="302" t="n">
        <v>7422</v>
      </c>
      <c r="I1189" s="300" t="n"/>
      <c r="J1189" s="303">
        <f>+(((G1189-F1189)-(H1189-F1189))/(H1189-F1189))*100</f>
        <v/>
      </c>
      <c r="K1189" s="304" t="n"/>
      <c r="L1189" s="304" t="n"/>
      <c r="M1189" s="304" t="n"/>
      <c r="N1189" s="304" t="n"/>
    </row>
    <row r="1190" ht="15.75" customHeight="1" s="412">
      <c r="A1190" s="300" t="n">
        <v>1189</v>
      </c>
      <c r="B1190" s="300" t="n">
        <v>143</v>
      </c>
      <c r="C1190" s="300" t="n">
        <v>304</v>
      </c>
      <c r="D1190" s="300" t="n">
        <v>4</v>
      </c>
      <c r="E1190" s="301" t="n">
        <v>43524</v>
      </c>
      <c r="F1190" s="309" t="n">
        <v>5229</v>
      </c>
      <c r="G1190" s="300" t="n">
        <v>8191</v>
      </c>
      <c r="H1190" s="302" t="n">
        <v>7258</v>
      </c>
      <c r="I1190" s="300" t="n">
        <v>11</v>
      </c>
      <c r="J1190" s="303">
        <f>+(((G1190-F1190)-(H1190-F1190))/(H1190-F1190))*100</f>
        <v/>
      </c>
      <c r="K1190" s="304" t="n"/>
      <c r="L1190" s="304" t="n"/>
      <c r="M1190" s="304" t="n"/>
      <c r="N1190" s="304" t="n"/>
    </row>
    <row r="1191" ht="15.75" customHeight="1" s="412">
      <c r="A1191" s="300" t="n">
        <v>1190</v>
      </c>
      <c r="B1191" s="300" t="n">
        <v>144</v>
      </c>
      <c r="C1191" s="300" t="n">
        <v>304</v>
      </c>
      <c r="D1191" s="300" t="n">
        <v>4</v>
      </c>
      <c r="E1191" s="301" t="n">
        <v>43524</v>
      </c>
      <c r="F1191" s="309" t="n">
        <v>5238</v>
      </c>
      <c r="G1191" s="300" t="n">
        <v>8209</v>
      </c>
      <c r="H1191" s="302" t="n">
        <v>7301</v>
      </c>
      <c r="I1191" s="300" t="n"/>
      <c r="J1191" s="303">
        <f>+(((G1191-F1191)-(H1191-F1191))/(H1191-F1191))*100</f>
        <v/>
      </c>
      <c r="K1191" s="304" t="n"/>
      <c r="L1191" s="304" t="n"/>
      <c r="M1191" s="304" t="n"/>
      <c r="N1191" s="304" t="n"/>
    </row>
    <row r="1192" ht="15.75" customHeight="1" s="412">
      <c r="A1192" s="300" t="n">
        <v>1191</v>
      </c>
      <c r="B1192" s="300" t="n">
        <v>145</v>
      </c>
      <c r="C1192" s="300" t="n">
        <v>308</v>
      </c>
      <c r="D1192" s="300" t="n">
        <v>4</v>
      </c>
      <c r="E1192" s="301" t="n">
        <v>43524</v>
      </c>
      <c r="F1192" s="309" t="n">
        <v>5181</v>
      </c>
      <c r="G1192" s="300" t="n">
        <v>8359</v>
      </c>
      <c r="H1192" s="302" t="n">
        <v>7360</v>
      </c>
      <c r="I1192" s="300" t="n">
        <v>11</v>
      </c>
      <c r="J1192" s="303">
        <f>+(((G1192-F1192)-(H1192-F1192))/(H1192-F1192))*100</f>
        <v/>
      </c>
      <c r="K1192" s="304" t="n"/>
      <c r="L1192" s="304" t="n"/>
      <c r="M1192" s="304" t="n"/>
      <c r="N1192" s="304" t="n"/>
    </row>
    <row r="1193" ht="15.75" customHeight="1" s="412">
      <c r="A1193" s="300" t="n">
        <v>1192</v>
      </c>
      <c r="B1193" s="300" t="n">
        <v>146</v>
      </c>
      <c r="C1193" s="300" t="n">
        <v>308</v>
      </c>
      <c r="D1193" s="300" t="n">
        <v>4</v>
      </c>
      <c r="E1193" s="301" t="n">
        <v>43524</v>
      </c>
      <c r="F1193" s="309" t="n">
        <v>5179</v>
      </c>
      <c r="G1193" s="300" t="n">
        <v>8237</v>
      </c>
      <c r="H1193" s="302" t="n">
        <v>7271</v>
      </c>
      <c r="I1193" s="300" t="n"/>
      <c r="J1193" s="303">
        <f>+(((G1193-F1193)-(H1193-F1193))/(H1193-F1193))*100</f>
        <v/>
      </c>
      <c r="K1193" s="304" t="n"/>
      <c r="L1193" s="304" t="n"/>
      <c r="M1193" s="304" t="n"/>
      <c r="N1193" s="304" t="n"/>
    </row>
    <row r="1194" ht="15.75" customHeight="1" s="412">
      <c r="A1194" s="300" t="n">
        <v>1193</v>
      </c>
      <c r="B1194" s="300" t="n">
        <v>147</v>
      </c>
      <c r="C1194" s="300" t="n">
        <v>313</v>
      </c>
      <c r="D1194" s="300" t="n">
        <v>4</v>
      </c>
      <c r="E1194" s="301" t="n">
        <v>43524</v>
      </c>
      <c r="F1194" s="309" t="n">
        <v>5265</v>
      </c>
      <c r="G1194" s="300" t="n">
        <v>8057</v>
      </c>
      <c r="H1194" s="302" t="n">
        <v>7332</v>
      </c>
      <c r="I1194" s="300" t="n">
        <v>11</v>
      </c>
      <c r="J1194" s="303">
        <f>+(((G1194-F1194)-(H1194-F1194))/(H1194-F1194))*100</f>
        <v/>
      </c>
      <c r="K1194" s="304" t="n"/>
      <c r="L1194" s="304" t="n"/>
      <c r="M1194" s="304" t="n"/>
      <c r="N1194" s="304" t="n"/>
    </row>
    <row r="1195" ht="15.75" customHeight="1" s="412">
      <c r="A1195" s="300" t="n">
        <v>1194</v>
      </c>
      <c r="B1195" s="300" t="n">
        <v>148</v>
      </c>
      <c r="C1195" s="300" t="n">
        <v>313</v>
      </c>
      <c r="D1195" s="300" t="n">
        <v>4</v>
      </c>
      <c r="E1195" s="301" t="n">
        <v>43524</v>
      </c>
      <c r="F1195" s="309" t="n">
        <v>5186</v>
      </c>
      <c r="G1195" s="300" t="n">
        <v>8300</v>
      </c>
      <c r="H1195" s="302" t="n">
        <v>7447</v>
      </c>
      <c r="I1195" s="300" t="n"/>
      <c r="J1195" s="303">
        <f>+(((G1195-F1195)-(H1195-F1195))/(H1195-F1195))*100</f>
        <v/>
      </c>
      <c r="K1195" s="304" t="n"/>
      <c r="L1195" s="304" t="n"/>
      <c r="M1195" s="304" t="n"/>
      <c r="N1195" s="304" t="n"/>
    </row>
    <row r="1196" ht="15.75" customHeight="1" s="412">
      <c r="A1196" s="300" t="n">
        <v>1195</v>
      </c>
      <c r="B1196" s="300" t="n">
        <v>149</v>
      </c>
      <c r="C1196" s="300" t="n">
        <v>317</v>
      </c>
      <c r="D1196" s="300" t="n">
        <v>4</v>
      </c>
      <c r="E1196" s="301" t="n">
        <v>43524</v>
      </c>
      <c r="F1196" s="309" t="n">
        <v>5222</v>
      </c>
      <c r="G1196" s="300" t="n">
        <v>10343</v>
      </c>
      <c r="H1196" s="302" t="n">
        <v>8777</v>
      </c>
      <c r="I1196" s="300" t="n">
        <v>7</v>
      </c>
      <c r="J1196" s="303">
        <f>+(((G1196-F1196)-(H1196-F1196))/(H1196-F1196))*100</f>
        <v/>
      </c>
      <c r="K1196" s="304" t="n"/>
      <c r="L1196" s="304" t="n"/>
      <c r="M1196" s="304" t="n"/>
      <c r="N1196" s="304" t="n"/>
    </row>
    <row r="1197" ht="15.75" customHeight="1" s="412">
      <c r="A1197" s="300" t="n">
        <v>1196</v>
      </c>
      <c r="B1197" s="300" t="n">
        <v>150</v>
      </c>
      <c r="C1197" s="300" t="n">
        <v>317</v>
      </c>
      <c r="D1197" s="300" t="n">
        <v>4</v>
      </c>
      <c r="E1197" s="301" t="n">
        <v>43524</v>
      </c>
      <c r="F1197" s="309" t="n">
        <v>5188</v>
      </c>
      <c r="G1197" s="300" t="n">
        <v>10450</v>
      </c>
      <c r="H1197" s="302" t="n">
        <v>8753</v>
      </c>
      <c r="I1197" s="300" t="n"/>
      <c r="J1197" s="303">
        <f>+(((G1197-F1197)-(H1197-F1197))/(H1197-F1197))*100</f>
        <v/>
      </c>
      <c r="K1197" s="304" t="n"/>
      <c r="L1197" s="304" t="n"/>
      <c r="M1197" s="304" t="n"/>
      <c r="N1197" s="304" t="n"/>
    </row>
    <row r="1198" ht="15.75" customHeight="1" s="412">
      <c r="A1198" s="300" t="n">
        <v>1197</v>
      </c>
      <c r="B1198" s="300" t="n">
        <v>151</v>
      </c>
      <c r="C1198" s="300" t="n">
        <v>318</v>
      </c>
      <c r="D1198" s="300" t="n">
        <v>4</v>
      </c>
      <c r="E1198" s="301" t="n">
        <v>43524</v>
      </c>
      <c r="F1198" s="309" t="n">
        <v>5221</v>
      </c>
      <c r="G1198" s="300" t="n">
        <v>9402</v>
      </c>
      <c r="H1198" s="302" t="n">
        <v>8125</v>
      </c>
      <c r="I1198" s="300" t="n">
        <v>9</v>
      </c>
      <c r="J1198" s="303">
        <f>+(((G1198-F1198)-(H1198-F1198))/(H1198-F1198))*100</f>
        <v/>
      </c>
      <c r="K1198" s="304" t="n"/>
      <c r="L1198" s="304" t="n"/>
      <c r="M1198" s="304" t="n"/>
      <c r="N1198" s="304" t="n"/>
    </row>
    <row r="1199" ht="15.75" customHeight="1" s="412">
      <c r="A1199" s="300" t="n">
        <v>1198</v>
      </c>
      <c r="B1199" s="300" t="n">
        <v>152</v>
      </c>
      <c r="C1199" s="300" t="n">
        <v>318</v>
      </c>
      <c r="D1199" s="300" t="n">
        <v>4</v>
      </c>
      <c r="E1199" s="301" t="n">
        <v>43524</v>
      </c>
      <c r="F1199" s="309" t="n">
        <v>5292</v>
      </c>
      <c r="G1199" s="300" t="n">
        <v>9146</v>
      </c>
      <c r="H1199" s="302" t="n">
        <v>7974</v>
      </c>
      <c r="I1199" s="300" t="n"/>
      <c r="J1199" s="303">
        <f>+(((G1199-F1199)-(H1199-F1199))/(H1199-F1199))*100</f>
        <v/>
      </c>
      <c r="K1199" s="304" t="n"/>
      <c r="L1199" s="304" t="n"/>
      <c r="M1199" s="304" t="n"/>
      <c r="N1199" s="304" t="n"/>
    </row>
    <row r="1200" ht="15.75" customHeight="1" s="412">
      <c r="A1200" s="300" t="n">
        <v>1199</v>
      </c>
      <c r="B1200" s="300" t="n">
        <v>153</v>
      </c>
      <c r="C1200" s="300" t="n">
        <v>319</v>
      </c>
      <c r="D1200" s="300" t="n">
        <v>4</v>
      </c>
      <c r="E1200" s="301" t="n">
        <v>43524</v>
      </c>
      <c r="F1200" s="309" t="n">
        <v>5238</v>
      </c>
      <c r="G1200" s="300" t="n">
        <v>9213</v>
      </c>
      <c r="H1200" s="302" t="n">
        <v>8035</v>
      </c>
      <c r="I1200" s="300" t="n">
        <v>12</v>
      </c>
      <c r="J1200" s="303">
        <f>+(((G1200-F1200)-(H1200-F1200))/(H1200-F1200))*100</f>
        <v/>
      </c>
      <c r="K1200" s="304" t="n"/>
      <c r="L1200" s="304" t="n"/>
      <c r="M1200" s="304" t="n"/>
      <c r="N1200" s="304" t="n"/>
    </row>
    <row r="1201" ht="15.75" customHeight="1" s="412">
      <c r="A1201" s="300" t="n">
        <v>1200</v>
      </c>
      <c r="B1201" s="300" t="n">
        <v>154</v>
      </c>
      <c r="C1201" s="300" t="n">
        <v>319</v>
      </c>
      <c r="D1201" s="300" t="n">
        <v>4</v>
      </c>
      <c r="E1201" s="301" t="n">
        <v>43524</v>
      </c>
      <c r="F1201" s="309" t="n">
        <v>5194</v>
      </c>
      <c r="G1201" s="300" t="n">
        <v>9049</v>
      </c>
      <c r="H1201" s="302" t="n">
        <v>7412</v>
      </c>
      <c r="I1201" s="300" t="n"/>
      <c r="J1201" s="303">
        <f>+(((G1201-F1201)-(H1201-F1201))/(H1201-F1201))*100</f>
        <v/>
      </c>
      <c r="K1201" s="304" t="n"/>
      <c r="L1201" s="304" t="n"/>
      <c r="M1201" s="304" t="n"/>
      <c r="N1201" s="304" t="n"/>
    </row>
    <row r="1202" ht="15.75" customHeight="1" s="412">
      <c r="A1202" s="300" t="n">
        <v>1201</v>
      </c>
      <c r="B1202" s="300" t="n">
        <v>155</v>
      </c>
      <c r="C1202" s="300" t="n">
        <v>321</v>
      </c>
      <c r="D1202" s="300" t="n">
        <v>4</v>
      </c>
      <c r="E1202" s="301" t="n">
        <v>43524</v>
      </c>
      <c r="F1202" s="309" t="n">
        <v>5181</v>
      </c>
      <c r="G1202" s="300" t="n">
        <v>7560</v>
      </c>
      <c r="H1202" s="302" t="n">
        <v>6790</v>
      </c>
      <c r="I1202" s="300" t="n">
        <v>9</v>
      </c>
      <c r="J1202" s="303">
        <f>+(((G1202-F1202)-(H1202-F1202))/(H1202-F1202))*100</f>
        <v/>
      </c>
      <c r="K1202" s="304" t="n"/>
      <c r="L1202" s="304" t="n"/>
      <c r="M1202" s="304" t="n"/>
      <c r="N1202" s="304" t="n"/>
    </row>
    <row r="1203" ht="15.75" customHeight="1" s="412">
      <c r="A1203" s="300" t="n">
        <v>1202</v>
      </c>
      <c r="B1203" s="300" t="n">
        <v>156</v>
      </c>
      <c r="C1203" s="300" t="n">
        <v>321</v>
      </c>
      <c r="D1203" s="300" t="n">
        <v>4</v>
      </c>
      <c r="E1203" s="301" t="n">
        <v>43524</v>
      </c>
      <c r="F1203" s="309" t="n">
        <v>5171</v>
      </c>
      <c r="G1203" s="300" t="n">
        <v>7516</v>
      </c>
      <c r="H1203" s="302" t="n">
        <v>6761</v>
      </c>
      <c r="I1203" s="300" t="n"/>
      <c r="J1203" s="303">
        <f>+(((G1203-F1203)-(H1203-F1203))/(H1203-F1203))*100</f>
        <v/>
      </c>
      <c r="K1203" s="304" t="n"/>
      <c r="L1203" s="304" t="n"/>
      <c r="M1203" s="304" t="n"/>
      <c r="N1203" s="304" t="n"/>
    </row>
    <row r="1204" ht="15.75" customHeight="1" s="412">
      <c r="A1204" s="300" t="n">
        <v>1203</v>
      </c>
      <c r="B1204" s="300" t="n">
        <v>157</v>
      </c>
      <c r="C1204" s="300" t="n">
        <v>324</v>
      </c>
      <c r="D1204" s="300" t="n">
        <v>4</v>
      </c>
      <c r="E1204" s="301" t="n">
        <v>43524</v>
      </c>
      <c r="F1204" s="309" t="n">
        <v>5319</v>
      </c>
      <c r="G1204" s="300" t="n">
        <v>8117</v>
      </c>
      <c r="H1204" s="302" t="n">
        <v>7294</v>
      </c>
      <c r="I1204" s="300" t="n">
        <v>8</v>
      </c>
      <c r="J1204" s="303">
        <f>+(((G1204-F1204)-(H1204-F1204))/(H1204-F1204))*100</f>
        <v/>
      </c>
      <c r="K1204" s="304" t="n"/>
      <c r="L1204" s="304" t="n"/>
      <c r="M1204" s="304" t="n"/>
      <c r="N1204" s="304" t="n"/>
    </row>
    <row r="1205" ht="15.75" customHeight="1" s="412">
      <c r="A1205" s="300" t="n">
        <v>1204</v>
      </c>
      <c r="B1205" s="300" t="n">
        <v>158</v>
      </c>
      <c r="C1205" s="300" t="n">
        <v>324</v>
      </c>
      <c r="D1205" s="300" t="n">
        <v>4</v>
      </c>
      <c r="E1205" s="301" t="n">
        <v>43524</v>
      </c>
      <c r="F1205" s="309" t="n">
        <v>5219</v>
      </c>
      <c r="G1205" s="300" t="n">
        <v>8051</v>
      </c>
      <c r="H1205" s="302" t="n">
        <v>7221</v>
      </c>
      <c r="I1205" s="300" t="n"/>
      <c r="J1205" s="303">
        <f>+(((G1205-F1205)-(H1205-F1205))/(H1205-F1205))*100</f>
        <v/>
      </c>
      <c r="K1205" s="304" t="n"/>
      <c r="L1205" s="304" t="n"/>
      <c r="M1205" s="304" t="n"/>
      <c r="N1205" s="304" t="n"/>
    </row>
    <row r="1206" ht="15.75" customHeight="1" s="412">
      <c r="A1206" s="300" t="n">
        <v>1205</v>
      </c>
      <c r="B1206" s="300" t="n">
        <v>159</v>
      </c>
      <c r="C1206" s="300" t="n">
        <v>325</v>
      </c>
      <c r="D1206" s="300" t="n">
        <v>4</v>
      </c>
      <c r="E1206" s="301" t="n">
        <v>43524</v>
      </c>
      <c r="F1206" s="309" t="n">
        <v>5300</v>
      </c>
      <c r="G1206" s="300" t="n">
        <v>7844</v>
      </c>
      <c r="H1206" s="302" t="n">
        <v>7106</v>
      </c>
      <c r="I1206" s="300" t="n">
        <v>7</v>
      </c>
      <c r="J1206" s="303">
        <f>+(((G1206-F1206)-(H1206-F1206))/(H1206-F1206))*100</f>
        <v/>
      </c>
      <c r="K1206" s="304" t="n"/>
      <c r="L1206" s="304" t="n"/>
      <c r="M1206" s="304" t="n"/>
      <c r="N1206" s="304" t="n"/>
    </row>
    <row r="1207" ht="15.75" customHeight="1" s="412">
      <c r="A1207" s="300" t="n">
        <v>1206</v>
      </c>
      <c r="B1207" s="300" t="n">
        <v>160</v>
      </c>
      <c r="C1207" s="300" t="n">
        <v>325</v>
      </c>
      <c r="D1207" s="300" t="n">
        <v>4</v>
      </c>
      <c r="E1207" s="301" t="n">
        <v>43524</v>
      </c>
      <c r="F1207" s="309" t="n">
        <v>5234</v>
      </c>
      <c r="G1207" s="300" t="n">
        <v>7625</v>
      </c>
      <c r="H1207" s="302" t="n">
        <v>6928</v>
      </c>
      <c r="I1207" s="300" t="n"/>
      <c r="J1207" s="303">
        <f>+(((G1207-F1207)-(H1207-F1207))/(H1207-F1207))*100</f>
        <v/>
      </c>
      <c r="K1207" s="304" t="n"/>
      <c r="L1207" s="304" t="n"/>
      <c r="M1207" s="304" t="n"/>
      <c r="N1207" s="304" t="n"/>
    </row>
    <row r="1208" ht="15.75" customHeight="1" s="412">
      <c r="A1208" s="300" t="n">
        <v>1207</v>
      </c>
      <c r="B1208" s="300" t="n">
        <v>161</v>
      </c>
      <c r="C1208" s="300" t="n">
        <v>330</v>
      </c>
      <c r="D1208" s="300" t="n">
        <v>4</v>
      </c>
      <c r="E1208" s="301" t="n">
        <v>43524</v>
      </c>
      <c r="F1208" s="309" t="n">
        <v>5264</v>
      </c>
      <c r="G1208" s="300" t="n">
        <v>7204</v>
      </c>
      <c r="H1208" s="302" t="n">
        <v>6866</v>
      </c>
      <c r="I1208" s="300" t="n">
        <v>8</v>
      </c>
      <c r="J1208" s="303">
        <f>+(((G1208-F1208)-(H1208-F1208))/(H1208-F1208))*100</f>
        <v/>
      </c>
      <c r="K1208" s="304" t="n"/>
      <c r="L1208" s="304" t="n"/>
      <c r="M1208" s="304" t="n"/>
      <c r="N1208" s="304" t="n"/>
    </row>
    <row r="1209" ht="15.75" customHeight="1" s="412">
      <c r="A1209" s="300" t="n">
        <v>1208</v>
      </c>
      <c r="B1209" s="300" t="n">
        <v>162</v>
      </c>
      <c r="C1209" s="300" t="n">
        <v>330</v>
      </c>
      <c r="D1209" s="300" t="n">
        <v>4</v>
      </c>
      <c r="E1209" s="301" t="n">
        <v>43524</v>
      </c>
      <c r="F1209" s="309" t="n">
        <v>5232</v>
      </c>
      <c r="G1209" s="300" t="n">
        <v>7271</v>
      </c>
      <c r="H1209" s="302" t="n">
        <v>6910</v>
      </c>
      <c r="I1209" s="300" t="n"/>
      <c r="J1209" s="303">
        <f>+(((G1209-F1209)-(H1209-F1209))/(H1209-F1209))*100</f>
        <v/>
      </c>
      <c r="K1209" s="304" t="n"/>
      <c r="L1209" s="304" t="n"/>
      <c r="M1209" s="304" t="n"/>
      <c r="N1209" s="304" t="n"/>
    </row>
    <row r="1210" ht="15.75" customHeight="1" s="412">
      <c r="A1210" s="300" t="n">
        <v>1209</v>
      </c>
      <c r="B1210" s="300" t="n">
        <v>163</v>
      </c>
      <c r="C1210" s="300" t="n">
        <v>332</v>
      </c>
      <c r="D1210" s="300" t="n">
        <v>4</v>
      </c>
      <c r="E1210" s="301" t="n">
        <v>43524</v>
      </c>
      <c r="F1210" s="309" t="n">
        <v>5193</v>
      </c>
      <c r="G1210" s="300" t="n">
        <v>8904</v>
      </c>
      <c r="H1210" s="302" t="n">
        <v>7668</v>
      </c>
      <c r="I1210" s="300" t="n">
        <v>9</v>
      </c>
      <c r="J1210" s="303">
        <f>+(((G1210-F1210)-(H1210-F1210))/(H1210-F1210))*100</f>
        <v/>
      </c>
      <c r="K1210" s="304" t="n"/>
      <c r="L1210" s="304" t="n"/>
      <c r="M1210" s="304" t="n"/>
      <c r="N1210" s="304" t="n"/>
    </row>
    <row r="1211" ht="15.75" customHeight="1" s="412">
      <c r="A1211" s="300" t="n">
        <v>1210</v>
      </c>
      <c r="B1211" s="300" t="n">
        <v>164</v>
      </c>
      <c r="C1211" s="300" t="n">
        <v>332</v>
      </c>
      <c r="D1211" s="300" t="n">
        <v>4</v>
      </c>
      <c r="E1211" s="301" t="n">
        <v>43524</v>
      </c>
      <c r="F1211" s="309" t="n">
        <v>5245</v>
      </c>
      <c r="G1211" s="300" t="n">
        <v>9088</v>
      </c>
      <c r="H1211" s="302" t="n">
        <v>7803</v>
      </c>
      <c r="I1211" s="300" t="n"/>
      <c r="J1211" s="303">
        <f>+(((G1211-F1211)-(H1211-F1211))/(H1211-F1211))*100</f>
        <v/>
      </c>
      <c r="K1211" s="304" t="n"/>
      <c r="L1211" s="304" t="n"/>
      <c r="M1211" s="304" t="n"/>
      <c r="N1211" s="304" t="n"/>
    </row>
    <row r="1212" ht="15.75" customHeight="1" s="412">
      <c r="A1212" s="300" t="n">
        <v>1211</v>
      </c>
      <c r="B1212" s="300" t="n">
        <v>165</v>
      </c>
      <c r="C1212" s="300" t="n">
        <v>334</v>
      </c>
      <c r="D1212" s="300" t="n">
        <v>4</v>
      </c>
      <c r="E1212" s="301" t="n">
        <v>43524</v>
      </c>
      <c r="F1212" s="309" t="n">
        <v>5226</v>
      </c>
      <c r="G1212" s="300" t="n">
        <v>7885</v>
      </c>
      <c r="H1212" s="302" t="n">
        <v>7237</v>
      </c>
      <c r="I1212" s="300" t="n">
        <v>7</v>
      </c>
      <c r="J1212" s="303">
        <f>+(((G1212-F1212)-(H1212-F1212))/(H1212-F1212))*100</f>
        <v/>
      </c>
      <c r="K1212" s="304" t="n"/>
      <c r="L1212" s="304" t="n"/>
      <c r="M1212" s="304" t="n"/>
      <c r="N1212" s="304" t="n"/>
    </row>
    <row r="1213" ht="15.75" customHeight="1" s="412">
      <c r="A1213" s="300" t="n">
        <v>1212</v>
      </c>
      <c r="B1213" s="300" t="n">
        <v>166</v>
      </c>
      <c r="C1213" s="300" t="n">
        <v>334</v>
      </c>
      <c r="D1213" s="300" t="n">
        <v>4</v>
      </c>
      <c r="E1213" s="301" t="n">
        <v>43524</v>
      </c>
      <c r="F1213" s="309" t="n">
        <v>5252</v>
      </c>
      <c r="G1213" s="300" t="n">
        <v>7816</v>
      </c>
      <c r="H1213" s="302" t="n">
        <v>7237</v>
      </c>
      <c r="I1213" s="300" t="n"/>
      <c r="J1213" s="303">
        <f>+(((G1213-F1213)-(H1213-F1213))/(H1213-F1213))*100</f>
        <v/>
      </c>
      <c r="K1213" s="304" t="n"/>
      <c r="L1213" s="304" t="n"/>
      <c r="M1213" s="304" t="n"/>
      <c r="N1213" s="304" t="n"/>
    </row>
    <row r="1214" ht="15.75" customHeight="1" s="412">
      <c r="A1214" s="300" t="n">
        <v>1213</v>
      </c>
      <c r="B1214" s="300" t="n">
        <v>167</v>
      </c>
      <c r="C1214" s="300" t="n">
        <v>337</v>
      </c>
      <c r="D1214" s="300" t="n">
        <v>4</v>
      </c>
      <c r="E1214" s="301" t="n">
        <v>43524</v>
      </c>
      <c r="F1214" s="309" t="n">
        <v>5280</v>
      </c>
      <c r="G1214" s="300" t="n">
        <v>8792</v>
      </c>
      <c r="H1214" s="302" t="n">
        <v>7715</v>
      </c>
      <c r="I1214" s="300" t="n">
        <v>7</v>
      </c>
      <c r="J1214" s="303">
        <f>+(((G1214-F1214)-(H1214-F1214))/(H1214-F1214))*100</f>
        <v/>
      </c>
      <c r="K1214" s="304" t="n"/>
      <c r="L1214" s="304" t="n"/>
      <c r="M1214" s="304" t="n"/>
      <c r="N1214" s="304" t="n"/>
    </row>
    <row r="1215" ht="15.75" customHeight="1" s="412">
      <c r="A1215" s="300" t="n">
        <v>1214</v>
      </c>
      <c r="B1215" s="300" t="n">
        <v>168</v>
      </c>
      <c r="C1215" s="300" t="n">
        <v>337</v>
      </c>
      <c r="D1215" s="300" t="n">
        <v>4</v>
      </c>
      <c r="E1215" s="301" t="n">
        <v>43524</v>
      </c>
      <c r="F1215" s="309" t="n">
        <v>5212</v>
      </c>
      <c r="G1215" s="300" t="n">
        <v>8876</v>
      </c>
      <c r="H1215" s="302" t="n">
        <v>7734</v>
      </c>
      <c r="I1215" s="300" t="n"/>
      <c r="J1215" s="303">
        <f>+(((G1215-F1215)-(H1215-F1215))/(H1215-F1215))*100</f>
        <v/>
      </c>
      <c r="K1215" s="304" t="n"/>
      <c r="L1215" s="304" t="n"/>
      <c r="M1215" s="304" t="n"/>
      <c r="N1215" s="304" t="n"/>
    </row>
    <row r="1216" ht="15.75" customHeight="1" s="412">
      <c r="A1216" s="300" t="n">
        <v>1215</v>
      </c>
      <c r="B1216" s="300" t="n">
        <v>169</v>
      </c>
      <c r="C1216" s="300" t="n">
        <v>338</v>
      </c>
      <c r="D1216" s="300" t="n">
        <v>4</v>
      </c>
      <c r="E1216" s="301" t="n">
        <v>43524</v>
      </c>
      <c r="F1216" s="309" t="n">
        <v>5223</v>
      </c>
      <c r="G1216" s="300" t="n">
        <v>9159</v>
      </c>
      <c r="H1216" s="302" t="n">
        <v>7753</v>
      </c>
      <c r="I1216" s="300" t="n">
        <v>8</v>
      </c>
      <c r="J1216" s="303">
        <f>+(((G1216-F1216)-(H1216-F1216))/(H1216-F1216))*100</f>
        <v/>
      </c>
      <c r="K1216" s="304" t="n"/>
      <c r="L1216" s="304" t="n"/>
      <c r="M1216" s="304" t="n"/>
      <c r="N1216" s="304" t="n"/>
    </row>
    <row r="1217" ht="15.75" customHeight="1" s="412">
      <c r="A1217" s="300" t="n">
        <v>1216</v>
      </c>
      <c r="B1217" s="300" t="n">
        <v>170</v>
      </c>
      <c r="C1217" s="300" t="n">
        <v>338</v>
      </c>
      <c r="D1217" s="300" t="n">
        <v>4</v>
      </c>
      <c r="E1217" s="301" t="n">
        <v>43524</v>
      </c>
      <c r="F1217" s="309" t="n">
        <v>5223</v>
      </c>
      <c r="G1217" s="300" t="n">
        <v>9049</v>
      </c>
      <c r="H1217" s="302" t="n">
        <v>7686</v>
      </c>
      <c r="I1217" s="300" t="n"/>
      <c r="J1217" s="303">
        <f>+(((G1217-F1217)-(H1217-F1217))/(H1217-F1217))*100</f>
        <v/>
      </c>
      <c r="K1217" s="304" t="n"/>
      <c r="L1217" s="304" t="n"/>
      <c r="M1217" s="304" t="n"/>
      <c r="N1217" s="304" t="n"/>
    </row>
    <row r="1218" ht="15.75" customHeight="1" s="412">
      <c r="A1218" s="300" t="n">
        <v>1217</v>
      </c>
      <c r="B1218" s="300" t="n">
        <v>171</v>
      </c>
      <c r="C1218" s="300" t="n">
        <v>345</v>
      </c>
      <c r="D1218" s="300" t="n">
        <v>4</v>
      </c>
      <c r="E1218" s="301" t="n">
        <v>43524</v>
      </c>
      <c r="F1218" s="309" t="n">
        <v>5259</v>
      </c>
      <c r="G1218" s="300" t="n">
        <v>8145</v>
      </c>
      <c r="H1218" s="302" t="n">
        <v>7156</v>
      </c>
      <c r="I1218" s="300" t="n">
        <v>11</v>
      </c>
      <c r="J1218" s="303">
        <f>+(((G1218-F1218)-(H1218-F1218))/(H1218-F1218))*100</f>
        <v/>
      </c>
      <c r="K1218" s="304" t="n"/>
      <c r="L1218" s="304" t="n"/>
      <c r="M1218" s="304" t="n"/>
      <c r="N1218" s="304" t="n"/>
    </row>
    <row r="1219" ht="15.75" customHeight="1" s="412">
      <c r="A1219" s="300" t="n">
        <v>1218</v>
      </c>
      <c r="B1219" s="300" t="n">
        <v>172</v>
      </c>
      <c r="C1219" s="300" t="n">
        <v>345</v>
      </c>
      <c r="D1219" s="300" t="n">
        <v>4</v>
      </c>
      <c r="E1219" s="301" t="n">
        <v>43524</v>
      </c>
      <c r="F1219" s="309" t="n">
        <v>5274</v>
      </c>
      <c r="G1219" s="300" t="n">
        <v>8052</v>
      </c>
      <c r="H1219" s="302" t="n">
        <v>7130</v>
      </c>
      <c r="I1219" s="300" t="n"/>
      <c r="J1219" s="303">
        <f>+(((G1219-F1219)-(H1219-F1219))/(H1219-F1219))*100</f>
        <v/>
      </c>
      <c r="K1219" s="304" t="n"/>
      <c r="L1219" s="304" t="n"/>
      <c r="M1219" s="304" t="n"/>
      <c r="N1219" s="304" t="n"/>
    </row>
    <row r="1220" ht="15.75" customHeight="1" s="412">
      <c r="A1220" s="300" t="n">
        <v>1219</v>
      </c>
      <c r="B1220" s="300" t="n">
        <v>173</v>
      </c>
      <c r="C1220" s="300" t="n">
        <v>347</v>
      </c>
      <c r="D1220" s="300" t="n">
        <v>4</v>
      </c>
      <c r="E1220" s="301" t="n">
        <v>43524</v>
      </c>
      <c r="F1220" s="309" t="n">
        <v>5227</v>
      </c>
      <c r="G1220" s="300" t="n">
        <v>8419</v>
      </c>
      <c r="H1220" s="302" t="n">
        <v>7416</v>
      </c>
      <c r="I1220" s="300" t="n">
        <v>8</v>
      </c>
      <c r="J1220" s="303">
        <f>+(((G1220-F1220)-(H1220-F1220))/(H1220-F1220))*100</f>
        <v/>
      </c>
      <c r="K1220" s="304" t="n"/>
      <c r="L1220" s="304" t="n"/>
      <c r="M1220" s="304" t="n"/>
      <c r="N1220" s="304" t="n"/>
    </row>
    <row r="1221" ht="15.75" customHeight="1" s="412">
      <c r="A1221" s="300" t="n">
        <v>1220</v>
      </c>
      <c r="B1221" s="300" t="n">
        <v>174</v>
      </c>
      <c r="C1221" s="300" t="n">
        <v>347</v>
      </c>
      <c r="D1221" s="300" t="n">
        <v>4</v>
      </c>
      <c r="E1221" s="301" t="n">
        <v>43524</v>
      </c>
      <c r="F1221" s="309" t="n">
        <v>5182</v>
      </c>
      <c r="G1221" s="300" t="n">
        <v>8425</v>
      </c>
      <c r="H1221" s="302" t="n">
        <v>7424</v>
      </c>
      <c r="I1221" s="300" t="n"/>
      <c r="J1221" s="303">
        <f>+(((G1221-F1221)-(H1221-F1221))/(H1221-F1221))*100</f>
        <v/>
      </c>
      <c r="K1221" s="304" t="n"/>
      <c r="L1221" s="304" t="n"/>
      <c r="M1221" s="304" t="n"/>
      <c r="N1221" s="304" t="n"/>
    </row>
    <row r="1222" ht="15.75" customHeight="1" s="412">
      <c r="A1222" s="300" t="n">
        <v>1221</v>
      </c>
      <c r="B1222" s="300" t="n">
        <v>175</v>
      </c>
      <c r="C1222" s="300" t="n">
        <v>348</v>
      </c>
      <c r="D1222" s="300" t="n">
        <v>4</v>
      </c>
      <c r="E1222" s="301" t="n">
        <v>43524</v>
      </c>
      <c r="F1222" s="309" t="n">
        <v>5280</v>
      </c>
      <c r="G1222" s="300" t="n">
        <v>8309</v>
      </c>
      <c r="H1222" s="302" t="n">
        <v>7464</v>
      </c>
      <c r="I1222" s="300" t="n">
        <v>8</v>
      </c>
      <c r="J1222" s="303">
        <f>+(((G1222-F1222)-(H1222-F1222))/(H1222-F1222))*100</f>
        <v/>
      </c>
      <c r="K1222" s="304" t="n"/>
      <c r="L1222" s="304" t="n"/>
      <c r="M1222" s="304" t="n"/>
      <c r="N1222" s="304" t="n"/>
    </row>
    <row r="1223" ht="15.75" customHeight="1" s="412">
      <c r="A1223" s="300" t="n">
        <v>1222</v>
      </c>
      <c r="B1223" s="300" t="n">
        <v>176</v>
      </c>
      <c r="C1223" s="300" t="n">
        <v>348</v>
      </c>
      <c r="D1223" s="300" t="n">
        <v>4</v>
      </c>
      <c r="E1223" s="301" t="n">
        <v>43524</v>
      </c>
      <c r="F1223" s="309" t="n">
        <v>5193</v>
      </c>
      <c r="G1223" s="300" t="n">
        <v>8225</v>
      </c>
      <c r="H1223" s="302" t="n">
        <v>7363</v>
      </c>
      <c r="I1223" s="300" t="n"/>
      <c r="J1223" s="303">
        <f>+(((G1223-F1223)-(H1223-F1223))/(H1223-F1223))*100</f>
        <v/>
      </c>
      <c r="K1223" s="304" t="n"/>
      <c r="L1223" s="304" t="n"/>
      <c r="M1223" s="304" t="n"/>
      <c r="N1223" s="304" t="n"/>
    </row>
    <row r="1224" ht="15.75" customHeight="1" s="412">
      <c r="A1224" s="300" t="n">
        <v>1223</v>
      </c>
      <c r="B1224" s="300" t="n">
        <v>177</v>
      </c>
      <c r="C1224" s="300" t="n">
        <v>350</v>
      </c>
      <c r="D1224" s="300" t="n">
        <v>4</v>
      </c>
      <c r="E1224" s="301" t="n">
        <v>43524</v>
      </c>
      <c r="F1224" s="309" t="n">
        <v>5259</v>
      </c>
      <c r="G1224" s="300" t="n">
        <v>8588</v>
      </c>
      <c r="H1224" s="302" t="n">
        <v>7861</v>
      </c>
      <c r="I1224" s="300" t="n">
        <v>8</v>
      </c>
      <c r="J1224" s="303">
        <f>+(((G1224-F1224)-(H1224-F1224))/(H1224-F1224))*100</f>
        <v/>
      </c>
      <c r="K1224" s="304" t="n"/>
      <c r="L1224" s="304" t="n"/>
      <c r="M1224" s="304" t="n"/>
      <c r="N1224" s="304" t="n"/>
    </row>
    <row r="1225" ht="15.75" customHeight="1" s="412">
      <c r="A1225" s="300" t="n">
        <v>1224</v>
      </c>
      <c r="B1225" s="300" t="n">
        <v>178</v>
      </c>
      <c r="C1225" s="300" t="n">
        <v>350</v>
      </c>
      <c r="D1225" s="300" t="n">
        <v>4</v>
      </c>
      <c r="E1225" s="301" t="n">
        <v>43524</v>
      </c>
      <c r="F1225" s="309" t="n">
        <v>5226</v>
      </c>
      <c r="G1225" s="300" t="n">
        <v>8770</v>
      </c>
      <c r="H1225" s="302" t="n">
        <v>7932</v>
      </c>
      <c r="I1225" s="300" t="n"/>
      <c r="J1225" s="303">
        <f>+(((G1225-F1225)-(H1225-F1225))/(H1225-F1225))*100</f>
        <v/>
      </c>
      <c r="K1225" s="304" t="n"/>
      <c r="L1225" s="304" t="n"/>
      <c r="M1225" s="304" t="n"/>
      <c r="N1225" s="304" t="n"/>
    </row>
    <row r="1226" ht="15.75" customHeight="1" s="412">
      <c r="A1226" s="300" t="n">
        <v>1225</v>
      </c>
      <c r="B1226" s="300" t="n">
        <v>179</v>
      </c>
      <c r="C1226" s="300" t="n">
        <v>359</v>
      </c>
      <c r="D1226" s="300" t="n">
        <v>4</v>
      </c>
      <c r="E1226" s="301" t="n">
        <v>43524</v>
      </c>
      <c r="F1226" s="309" t="n">
        <v>5180</v>
      </c>
      <c r="G1226" s="300" t="n">
        <v>8868</v>
      </c>
      <c r="H1226" s="302" t="n">
        <v>7222</v>
      </c>
      <c r="I1226" s="300" t="n">
        <v>10</v>
      </c>
      <c r="J1226" s="303">
        <f>+(((G1226-F1226)-(H1226-F1226))/(H1226-F1226))*100</f>
        <v/>
      </c>
      <c r="K1226" s="304" t="n"/>
      <c r="L1226" s="304" t="n"/>
      <c r="M1226" s="304" t="n"/>
      <c r="N1226" s="304" t="n"/>
    </row>
    <row r="1227" ht="15.75" customHeight="1" s="412">
      <c r="A1227" s="300" t="n">
        <v>1226</v>
      </c>
      <c r="B1227" s="300" t="n">
        <v>180</v>
      </c>
      <c r="C1227" s="300" t="n">
        <v>359</v>
      </c>
      <c r="D1227" s="300" t="n">
        <v>4</v>
      </c>
      <c r="E1227" s="301" t="n">
        <v>43524</v>
      </c>
      <c r="F1227" s="309" t="n">
        <v>5282</v>
      </c>
      <c r="G1227" s="300" t="n">
        <v>7971</v>
      </c>
      <c r="H1227" s="302" t="n">
        <v>7312</v>
      </c>
      <c r="I1227" s="300" t="n"/>
      <c r="J1227" s="303">
        <f>+(((G1227-F1227)-(H1227-F1227))/(H1227-F1227))*100</f>
        <v/>
      </c>
      <c r="K1227" s="304" t="n"/>
      <c r="L1227" s="304" t="n"/>
      <c r="M1227" s="304" t="n"/>
      <c r="N1227" s="304" t="n"/>
    </row>
    <row r="1228" ht="15.75" customHeight="1" s="412">
      <c r="A1228" s="300" t="n">
        <v>1227</v>
      </c>
      <c r="B1228" s="300" t="n">
        <v>181</v>
      </c>
      <c r="C1228" s="300" t="n">
        <v>360</v>
      </c>
      <c r="D1228" s="300" t="n">
        <v>4</v>
      </c>
      <c r="E1228" s="301" t="n">
        <v>43524</v>
      </c>
      <c r="F1228" s="309" t="n">
        <v>5244</v>
      </c>
      <c r="G1228" s="300" t="n">
        <v>7486</v>
      </c>
      <c r="H1228" s="302" t="n">
        <v>7061</v>
      </c>
      <c r="I1228" s="300" t="n">
        <v>7</v>
      </c>
      <c r="J1228" s="303">
        <f>+(((G1228-F1228)-(H1228-F1228))/(H1228-F1228))*100</f>
        <v/>
      </c>
      <c r="K1228" s="304" t="n"/>
      <c r="L1228" s="304" t="n"/>
      <c r="M1228" s="304" t="n"/>
      <c r="N1228" s="304" t="n"/>
    </row>
    <row r="1229" ht="15.75" customHeight="1" s="412">
      <c r="A1229" s="300" t="n">
        <v>1228</v>
      </c>
      <c r="B1229" s="300" t="n">
        <v>182</v>
      </c>
      <c r="C1229" s="300" t="n">
        <v>360</v>
      </c>
      <c r="D1229" s="300" t="n">
        <v>4</v>
      </c>
      <c r="E1229" s="301" t="n">
        <v>43524</v>
      </c>
      <c r="F1229" s="309" t="n">
        <v>5301</v>
      </c>
      <c r="G1229" s="300" t="n">
        <v>7490</v>
      </c>
      <c r="H1229" s="302" t="n">
        <v>7076</v>
      </c>
      <c r="I1229" s="300" t="n"/>
      <c r="J1229" s="303">
        <f>+(((G1229-F1229)-(H1229-F1229))/(H1229-F1229))*100</f>
        <v/>
      </c>
      <c r="K1229" s="304" t="n"/>
      <c r="L1229" s="304" t="n"/>
      <c r="M1229" s="304" t="n"/>
      <c r="N1229" s="304" t="n"/>
    </row>
    <row r="1230" ht="15.75" customHeight="1" s="412">
      <c r="A1230" s="300" t="n">
        <v>1229</v>
      </c>
      <c r="B1230" s="300" t="n">
        <v>183</v>
      </c>
      <c r="C1230" s="300" t="n">
        <v>361</v>
      </c>
      <c r="D1230" s="300" t="n">
        <v>4</v>
      </c>
      <c r="E1230" s="301" t="n">
        <v>43524</v>
      </c>
      <c r="F1230" s="309" t="n">
        <v>5192</v>
      </c>
      <c r="G1230" s="300" t="n">
        <v>8887</v>
      </c>
      <c r="H1230" s="302" t="n">
        <v>7905</v>
      </c>
      <c r="I1230" s="300" t="n">
        <v>8</v>
      </c>
      <c r="J1230" s="303">
        <f>+(((G1230-F1230)-(H1230-F1230))/(H1230-F1230))*100</f>
        <v/>
      </c>
      <c r="K1230" s="304" t="n"/>
      <c r="L1230" s="304" t="n"/>
      <c r="M1230" s="304" t="n"/>
      <c r="N1230" s="304" t="n"/>
    </row>
    <row r="1231" ht="15.75" customHeight="1" s="412">
      <c r="A1231" s="300" t="n">
        <v>1230</v>
      </c>
      <c r="B1231" s="300" t="n">
        <v>184</v>
      </c>
      <c r="C1231" s="300" t="n">
        <v>361</v>
      </c>
      <c r="D1231" s="300" t="n">
        <v>4</v>
      </c>
      <c r="E1231" s="301" t="n">
        <v>43524</v>
      </c>
      <c r="F1231" s="309" t="n">
        <v>5243</v>
      </c>
      <c r="G1231" s="300" t="n">
        <v>8752</v>
      </c>
      <c r="H1231" s="302" t="n">
        <v>7857</v>
      </c>
      <c r="I1231" s="300" t="n"/>
      <c r="J1231" s="303">
        <f>+(((G1231-F1231)-(H1231-F1231))/(H1231-F1231))*100</f>
        <v/>
      </c>
      <c r="K1231" s="304" t="n"/>
      <c r="L1231" s="304" t="n"/>
      <c r="M1231" s="304" t="n"/>
      <c r="N1231" s="304" t="n"/>
    </row>
    <row r="1232" ht="15.75" customHeight="1" s="412">
      <c r="A1232" s="300" t="n">
        <v>1231</v>
      </c>
      <c r="B1232" s="300" t="n">
        <v>185</v>
      </c>
      <c r="C1232" s="300" t="n">
        <v>362</v>
      </c>
      <c r="D1232" s="300" t="n">
        <v>4</v>
      </c>
      <c r="E1232" s="301" t="n">
        <v>43524</v>
      </c>
      <c r="F1232" s="309" t="n">
        <v>5288</v>
      </c>
      <c r="G1232" s="300" t="n">
        <v>6985</v>
      </c>
      <c r="H1232" s="302" t="n">
        <v>6672</v>
      </c>
      <c r="I1232" s="300" t="n">
        <v>6</v>
      </c>
      <c r="J1232" s="303">
        <f>+(((G1232-F1232)-(H1232-F1232))/(H1232-F1232))*100</f>
        <v/>
      </c>
      <c r="K1232" s="304" t="n"/>
      <c r="L1232" s="304" t="n"/>
      <c r="M1232" s="304" t="n"/>
      <c r="N1232" s="304" t="n"/>
    </row>
    <row r="1233" ht="15.75" customHeight="1" s="412">
      <c r="A1233" s="300" t="n">
        <v>1232</v>
      </c>
      <c r="B1233" s="300" t="n">
        <v>186</v>
      </c>
      <c r="C1233" s="300" t="n">
        <v>362</v>
      </c>
      <c r="D1233" s="300" t="n">
        <v>4</v>
      </c>
      <c r="E1233" s="301" t="n">
        <v>43524</v>
      </c>
      <c r="F1233" s="309" t="n">
        <v>5251</v>
      </c>
      <c r="G1233" s="300" t="n">
        <v>6912</v>
      </c>
      <c r="H1233" s="302" t="n">
        <v>6602</v>
      </c>
      <c r="I1233" s="300" t="n"/>
      <c r="J1233" s="303">
        <f>+(((G1233-F1233)-(H1233-F1233))/(H1233-F1233))*100</f>
        <v/>
      </c>
      <c r="K1233" s="304" t="n"/>
      <c r="L1233" s="304" t="n"/>
      <c r="M1233" s="304" t="n"/>
      <c r="N1233" s="304" t="n"/>
    </row>
    <row r="1234" ht="15.75" customHeight="1" s="412">
      <c r="A1234" s="300" t="n">
        <v>1233</v>
      </c>
      <c r="B1234" s="300" t="n">
        <v>187</v>
      </c>
      <c r="C1234" s="300" t="n">
        <v>363</v>
      </c>
      <c r="D1234" s="300" t="n">
        <v>4</v>
      </c>
      <c r="E1234" s="301" t="n">
        <v>43524</v>
      </c>
      <c r="F1234" s="309" t="n">
        <v>5214</v>
      </c>
      <c r="G1234" s="300" t="n">
        <v>7914</v>
      </c>
      <c r="H1234" s="302" t="n">
        <v>7283</v>
      </c>
      <c r="I1234" s="300" t="n">
        <v>9</v>
      </c>
      <c r="J1234" s="303">
        <f>+(((G1234-F1234)-(H1234-F1234))/(H1234-F1234))*100</f>
        <v/>
      </c>
      <c r="K1234" s="304" t="n"/>
      <c r="L1234" s="304" t="n"/>
      <c r="M1234" s="304" t="n"/>
      <c r="N1234" s="304" t="n"/>
    </row>
    <row r="1235" ht="15.75" customHeight="1" s="412">
      <c r="A1235" s="300" t="n">
        <v>1234</v>
      </c>
      <c r="B1235" s="300" t="n">
        <v>188</v>
      </c>
      <c r="C1235" s="300" t="n">
        <v>363</v>
      </c>
      <c r="D1235" s="300" t="n">
        <v>4</v>
      </c>
      <c r="E1235" s="301" t="n">
        <v>43524</v>
      </c>
      <c r="F1235" s="309" t="n">
        <v>5267</v>
      </c>
      <c r="G1235" s="300" t="n">
        <v>7874</v>
      </c>
      <c r="H1235" s="302" t="n">
        <v>7219</v>
      </c>
      <c r="I1235" s="300" t="n"/>
      <c r="J1235" s="303">
        <f>+(((G1235-F1235)-(H1235-F1235))/(H1235-F1235))*100</f>
        <v/>
      </c>
      <c r="K1235" s="304" t="n"/>
      <c r="L1235" s="304" t="n"/>
      <c r="M1235" s="304" t="n"/>
      <c r="N1235" s="304" t="n"/>
    </row>
    <row r="1236" ht="15.75" customHeight="1" s="412">
      <c r="A1236" s="300" t="n">
        <v>1235</v>
      </c>
      <c r="B1236" s="300" t="n">
        <v>189</v>
      </c>
      <c r="C1236" s="300" t="n">
        <v>375</v>
      </c>
      <c r="D1236" s="300" t="n">
        <v>4</v>
      </c>
      <c r="E1236" s="301" t="n">
        <v>43524</v>
      </c>
      <c r="F1236" s="309" t="n">
        <v>5261</v>
      </c>
      <c r="G1236" s="300" t="n">
        <v>7788</v>
      </c>
      <c r="H1236" s="302" t="n">
        <v>7126</v>
      </c>
      <c r="I1236" s="300" t="n">
        <v>8</v>
      </c>
      <c r="J1236" s="303">
        <f>+(((G1236-F1236)-(H1236-F1236))/(H1236-F1236))*100</f>
        <v/>
      </c>
      <c r="K1236" s="304" t="n"/>
      <c r="L1236" s="304" t="n"/>
      <c r="M1236" s="304" t="n"/>
      <c r="N1236" s="304" t="n"/>
    </row>
    <row r="1237" ht="15.75" customHeight="1" s="412">
      <c r="A1237" s="300" t="n">
        <v>1236</v>
      </c>
      <c r="B1237" s="300" t="n">
        <v>190</v>
      </c>
      <c r="C1237" s="300" t="n">
        <v>375</v>
      </c>
      <c r="D1237" s="300" t="n">
        <v>4</v>
      </c>
      <c r="E1237" s="301" t="n">
        <v>43524</v>
      </c>
      <c r="F1237" s="309" t="n">
        <v>5238</v>
      </c>
      <c r="G1237" s="300" t="n">
        <v>7558</v>
      </c>
      <c r="H1237" s="302" t="n">
        <v>6990</v>
      </c>
      <c r="I1237" s="300" t="n"/>
      <c r="J1237" s="303">
        <f>+(((G1237-F1237)-(H1237-F1237))/(H1237-F1237))*100</f>
        <v/>
      </c>
      <c r="K1237" s="304" t="n"/>
      <c r="L1237" s="304" t="n"/>
      <c r="M1237" s="304" t="n"/>
      <c r="N1237" s="304" t="n"/>
    </row>
    <row r="1238" ht="15.75" customHeight="1" s="412">
      <c r="A1238" s="300" t="n">
        <v>1237</v>
      </c>
      <c r="B1238" s="300" t="n">
        <v>191</v>
      </c>
      <c r="C1238" s="300" t="n">
        <v>377</v>
      </c>
      <c r="D1238" s="300" t="n">
        <v>4</v>
      </c>
      <c r="E1238" s="301" t="n">
        <v>43524</v>
      </c>
      <c r="F1238" s="309" t="n">
        <v>5280</v>
      </c>
      <c r="G1238" s="300" t="n">
        <v>8577</v>
      </c>
      <c r="H1238" s="302" t="n">
        <v>7571</v>
      </c>
      <c r="I1238" s="300" t="n">
        <v>11</v>
      </c>
      <c r="J1238" s="303">
        <f>+(((G1238-F1238)-(H1238-F1238))/(H1238-F1238))*100</f>
        <v/>
      </c>
      <c r="K1238" s="304" t="n"/>
      <c r="L1238" s="304" t="n"/>
      <c r="M1238" s="304" t="n"/>
      <c r="N1238" s="304" t="n"/>
    </row>
    <row r="1239" ht="15.75" customHeight="1" s="412">
      <c r="A1239" s="300" t="n">
        <v>1238</v>
      </c>
      <c r="B1239" s="300" t="n">
        <v>192</v>
      </c>
      <c r="C1239" s="300" t="n">
        <v>377</v>
      </c>
      <c r="D1239" s="300" t="n">
        <v>4</v>
      </c>
      <c r="E1239" s="301" t="n">
        <v>43524</v>
      </c>
      <c r="F1239" s="309" t="n">
        <v>5241</v>
      </c>
      <c r="G1239" s="300" t="n">
        <v>8307</v>
      </c>
      <c r="H1239" s="302" t="n">
        <v>7475</v>
      </c>
      <c r="I1239" s="300" t="n"/>
      <c r="J1239" s="303">
        <f>+(((G1239-F1239)-(H1239-F1239))/(H1239-F1239))*100</f>
        <v/>
      </c>
      <c r="K1239" s="304" t="n"/>
      <c r="L1239" s="304" t="n"/>
      <c r="M1239" s="304" t="n"/>
      <c r="N1239" s="304" t="n"/>
    </row>
    <row r="1240" ht="15.75" customHeight="1" s="412">
      <c r="A1240" s="300" t="n">
        <v>1239</v>
      </c>
      <c r="B1240" s="300" t="n">
        <v>193</v>
      </c>
      <c r="C1240" s="300" t="n">
        <v>378</v>
      </c>
      <c r="D1240" s="300" t="n">
        <v>4</v>
      </c>
      <c r="E1240" s="301" t="n">
        <v>43524</v>
      </c>
      <c r="F1240" s="309" t="n">
        <v>5263</v>
      </c>
      <c r="G1240" s="300" t="n">
        <v>7920</v>
      </c>
      <c r="H1240" s="302" t="n">
        <v>7197</v>
      </c>
      <c r="I1240" s="300" t="n">
        <v>7</v>
      </c>
      <c r="J1240" s="303">
        <f>+(((G1240-F1240)-(H1240-F1240))/(H1240-F1240))*100</f>
        <v/>
      </c>
      <c r="K1240" s="304" t="n"/>
      <c r="L1240" s="304" t="n"/>
      <c r="M1240" s="304" t="n"/>
      <c r="N1240" s="304" t="n"/>
    </row>
    <row r="1241" ht="15.75" customHeight="1" s="412">
      <c r="A1241" s="300" t="n">
        <v>1240</v>
      </c>
      <c r="B1241" s="300" t="n">
        <v>194</v>
      </c>
      <c r="C1241" s="300" t="n">
        <v>378</v>
      </c>
      <c r="D1241" s="300" t="n">
        <v>4</v>
      </c>
      <c r="E1241" s="301" t="n">
        <v>43524</v>
      </c>
      <c r="F1241" s="309" t="n">
        <v>5207</v>
      </c>
      <c r="G1241" s="300" t="n">
        <v>7940</v>
      </c>
      <c r="H1241" s="302" t="n">
        <v>7206</v>
      </c>
      <c r="I1241" s="300" t="n"/>
      <c r="J1241" s="303">
        <f>+(((G1241-F1241)-(H1241-F1241))/(H1241-F1241))*100</f>
        <v/>
      </c>
      <c r="K1241" s="304" t="n"/>
      <c r="L1241" s="304" t="n"/>
      <c r="M1241" s="304" t="n"/>
      <c r="N1241" s="304" t="n"/>
    </row>
    <row r="1242" ht="15.75" customHeight="1" s="412">
      <c r="A1242" s="300" t="n">
        <v>1241</v>
      </c>
      <c r="B1242" s="300" t="n">
        <v>195</v>
      </c>
      <c r="C1242" s="300" t="n">
        <v>379</v>
      </c>
      <c r="D1242" s="300" t="n">
        <v>4</v>
      </c>
      <c r="E1242" s="301" t="n">
        <v>43524</v>
      </c>
      <c r="F1242" s="309" t="n">
        <v>5277</v>
      </c>
      <c r="G1242" s="300" t="n">
        <v>8409</v>
      </c>
      <c r="H1242" s="302" t="n">
        <v>7668</v>
      </c>
      <c r="I1242" s="300" t="n">
        <v>7</v>
      </c>
      <c r="J1242" s="303">
        <f>+(((G1242-F1242)-(H1242-F1242))/(H1242-F1242))*100</f>
        <v/>
      </c>
      <c r="K1242" s="304" t="n"/>
      <c r="L1242" s="304" t="n"/>
      <c r="M1242" s="304" t="n"/>
      <c r="N1242" s="304" t="n"/>
    </row>
    <row r="1243" ht="15.75" customHeight="1" s="412">
      <c r="A1243" s="300" t="n">
        <v>1242</v>
      </c>
      <c r="B1243" s="300" t="n">
        <v>196</v>
      </c>
      <c r="C1243" s="300" t="n">
        <v>379</v>
      </c>
      <c r="D1243" s="300" t="n">
        <v>4</v>
      </c>
      <c r="E1243" s="301" t="n">
        <v>43524</v>
      </c>
      <c r="F1243" s="309" t="n">
        <v>5243</v>
      </c>
      <c r="G1243" s="300" t="n">
        <v>8269</v>
      </c>
      <c r="H1243" s="302" t="n">
        <v>7576</v>
      </c>
      <c r="I1243" s="300" t="n"/>
      <c r="J1243" s="303">
        <f>+(((G1243-F1243)-(H1243-F1243))/(H1243-F1243))*100</f>
        <v/>
      </c>
      <c r="K1243" s="304" t="n"/>
      <c r="L1243" s="304" t="n"/>
      <c r="M1243" s="304" t="n"/>
      <c r="N1243" s="304" t="n"/>
    </row>
    <row r="1244" ht="15.75" customHeight="1" s="412">
      <c r="A1244" s="300" t="n">
        <v>1243</v>
      </c>
      <c r="B1244" s="300" t="n">
        <v>197</v>
      </c>
      <c r="C1244" s="300" t="n">
        <v>380</v>
      </c>
      <c r="D1244" s="300" t="n">
        <v>4</v>
      </c>
      <c r="E1244" s="301" t="n">
        <v>43524</v>
      </c>
      <c r="F1244" s="309" t="n">
        <v>5252</v>
      </c>
      <c r="G1244" s="300" t="n">
        <v>6296</v>
      </c>
      <c r="H1244" s="302" t="n">
        <v>6081</v>
      </c>
      <c r="I1244" s="300" t="n">
        <v>8</v>
      </c>
      <c r="J1244" s="303">
        <f>+(((G1244-F1244)-(H1244-F1244))/(H1244-F1244))*100</f>
        <v/>
      </c>
      <c r="K1244" s="304" t="n"/>
      <c r="L1244" s="304" t="n"/>
      <c r="M1244" s="304" t="n"/>
      <c r="N1244" s="304" t="n"/>
    </row>
    <row r="1245" ht="15.75" customHeight="1" s="412">
      <c r="A1245" s="300" t="n">
        <v>1244</v>
      </c>
      <c r="B1245" s="300" t="n">
        <v>198</v>
      </c>
      <c r="C1245" s="300" t="n">
        <v>380</v>
      </c>
      <c r="D1245" s="300" t="n">
        <v>4</v>
      </c>
      <c r="E1245" s="301" t="n">
        <v>43524</v>
      </c>
      <c r="F1245" s="309" t="n">
        <v>5320</v>
      </c>
      <c r="G1245" s="300" t="n">
        <v>6302</v>
      </c>
      <c r="H1245" s="302" t="n">
        <v>6110</v>
      </c>
      <c r="I1245" s="300" t="n"/>
      <c r="J1245" s="303">
        <f>+(((G1245-F1245)-(H1245-F1245))/(H1245-F1245))*100</f>
        <v/>
      </c>
      <c r="K1245" s="304" t="n"/>
      <c r="L1245" s="304" t="n"/>
      <c r="M1245" s="304" t="n"/>
      <c r="N1245" s="304" t="n"/>
    </row>
    <row r="1246" ht="15.75" customHeight="1" s="412">
      <c r="A1246" s="300" t="n">
        <v>1245</v>
      </c>
      <c r="B1246" s="300" t="n">
        <v>199</v>
      </c>
      <c r="C1246" s="300" t="n">
        <v>383</v>
      </c>
      <c r="D1246" s="300" t="n">
        <v>4</v>
      </c>
      <c r="E1246" s="301" t="n">
        <v>43524</v>
      </c>
      <c r="F1246" s="302" t="n">
        <v>5262</v>
      </c>
      <c r="G1246" s="300" t="n">
        <v>9024</v>
      </c>
      <c r="H1246" s="302" t="n">
        <v>8085</v>
      </c>
      <c r="I1246" s="300" t="n">
        <v>8</v>
      </c>
      <c r="J1246" s="303">
        <f>+(((G1246-F1246)-(H1246-F1246))/(H1246-F1246))*100</f>
        <v/>
      </c>
      <c r="K1246" s="304" t="n"/>
      <c r="L1246" s="304" t="n"/>
      <c r="M1246" s="304" t="n"/>
      <c r="N1246" s="304" t="n"/>
    </row>
    <row r="1247" ht="15.75" customHeight="1" s="412">
      <c r="A1247" s="300" t="n">
        <v>1246</v>
      </c>
      <c r="B1247" s="300" t="n">
        <v>200</v>
      </c>
      <c r="C1247" s="300" t="n">
        <v>383</v>
      </c>
      <c r="D1247" s="300" t="n">
        <v>4</v>
      </c>
      <c r="E1247" s="301" t="n">
        <v>43524</v>
      </c>
      <c r="F1247" s="302" t="n">
        <v>5181</v>
      </c>
      <c r="G1247" s="300" t="n">
        <v>9057</v>
      </c>
      <c r="H1247" s="302" t="n">
        <v>8024</v>
      </c>
      <c r="I1247" s="300" t="n"/>
      <c r="J1247" s="303">
        <f>+(((G1247-F1247)-(H1247-F1247))/(H1247-F1247))*100</f>
        <v/>
      </c>
      <c r="K1247" s="304" t="n"/>
      <c r="L1247" s="304" t="n"/>
      <c r="M1247" s="304" t="n"/>
      <c r="N1247" s="304" t="n"/>
    </row>
    <row r="1248" ht="15.75" customHeight="1" s="412">
      <c r="A1248" s="300" t="n">
        <v>1247</v>
      </c>
      <c r="B1248" s="300" t="n">
        <v>201</v>
      </c>
      <c r="C1248" s="300" t="n">
        <v>385</v>
      </c>
      <c r="D1248" s="300" t="n">
        <v>4</v>
      </c>
      <c r="E1248" s="301" t="n">
        <v>43524</v>
      </c>
      <c r="F1248" s="302" t="n">
        <v>5254</v>
      </c>
      <c r="G1248" s="300" t="n">
        <v>8060</v>
      </c>
      <c r="H1248" s="302" t="n">
        <v>7408</v>
      </c>
      <c r="I1248" s="300" t="n">
        <v>7</v>
      </c>
      <c r="J1248" s="303">
        <f>+(((G1248-F1248)-(H1248-F1248))/(H1248-F1248))*100</f>
        <v/>
      </c>
      <c r="K1248" s="304" t="n"/>
      <c r="L1248" s="304" t="n"/>
      <c r="M1248" s="304" t="n"/>
      <c r="N1248" s="304" t="n"/>
    </row>
    <row r="1249" ht="15.75" customHeight="1" s="412">
      <c r="A1249" s="300" t="n">
        <v>1248</v>
      </c>
      <c r="B1249" s="300" t="n">
        <v>202</v>
      </c>
      <c r="C1249" s="300" t="n">
        <v>385</v>
      </c>
      <c r="D1249" s="300" t="n">
        <v>4</v>
      </c>
      <c r="E1249" s="301" t="n">
        <v>43524</v>
      </c>
      <c r="F1249" s="302" t="n">
        <v>5275</v>
      </c>
      <c r="G1249" s="300" t="n">
        <v>7989</v>
      </c>
      <c r="H1249" s="302" t="n">
        <v>7358</v>
      </c>
      <c r="I1249" s="300" t="n"/>
      <c r="J1249" s="303">
        <f>+(((G1249-F1249)-(H1249-F1249))/(H1249-F1249))*100</f>
        <v/>
      </c>
      <c r="K1249" s="304" t="n"/>
      <c r="L1249" s="304" t="n"/>
      <c r="M1249" s="304" t="n"/>
      <c r="N1249" s="304" t="n"/>
    </row>
    <row r="1250" ht="15.75" customHeight="1" s="412">
      <c r="A1250" s="300" t="n">
        <v>1249</v>
      </c>
      <c r="B1250" s="300" t="n">
        <v>203</v>
      </c>
      <c r="C1250" s="300" t="n">
        <v>392</v>
      </c>
      <c r="D1250" s="300" t="n">
        <v>4</v>
      </c>
      <c r="E1250" s="301" t="n">
        <v>43524</v>
      </c>
      <c r="F1250" s="302" t="n">
        <v>5215</v>
      </c>
      <c r="G1250" s="300" t="n">
        <v>8532</v>
      </c>
      <c r="H1250" s="302" t="n">
        <v>7888</v>
      </c>
      <c r="I1250" s="300" t="n">
        <v>10</v>
      </c>
      <c r="J1250" s="303">
        <f>+(((G1250-F1250)-(H1250-F1250))/(H1250-F1250))*100</f>
        <v/>
      </c>
      <c r="K1250" s="304" t="n"/>
      <c r="L1250" s="304" t="n"/>
      <c r="M1250" s="304" t="n"/>
      <c r="N1250" s="304" t="n"/>
    </row>
    <row r="1251" ht="15.75" customHeight="1" s="412">
      <c r="A1251" s="300" t="n">
        <v>1250</v>
      </c>
      <c r="B1251" s="300" t="n">
        <v>204</v>
      </c>
      <c r="C1251" s="300" t="n">
        <v>392</v>
      </c>
      <c r="D1251" s="300" t="n">
        <v>4</v>
      </c>
      <c r="E1251" s="301" t="n">
        <v>43524</v>
      </c>
      <c r="F1251" s="302" t="n">
        <v>5239</v>
      </c>
      <c r="G1251" s="300" t="n">
        <v>8814</v>
      </c>
      <c r="H1251" s="302" t="n">
        <v>8107</v>
      </c>
      <c r="I1251" s="300" t="n"/>
      <c r="J1251" s="303">
        <f>+(((G1251-F1251)-(H1251-F1251))/(H1251-F1251))*100</f>
        <v/>
      </c>
      <c r="K1251" s="304" t="n"/>
      <c r="L1251" s="304" t="n"/>
      <c r="M1251" s="304" t="n"/>
      <c r="N1251" s="304" t="n"/>
    </row>
    <row r="1252" ht="15.75" customHeight="1" s="412">
      <c r="A1252" s="300" t="n">
        <v>1251</v>
      </c>
      <c r="B1252" s="300" t="n">
        <v>205</v>
      </c>
      <c r="C1252" s="300" t="n">
        <v>399</v>
      </c>
      <c r="D1252" s="300" t="n">
        <v>4</v>
      </c>
      <c r="E1252" s="301" t="n">
        <v>43524</v>
      </c>
      <c r="F1252" s="302" t="n">
        <v>5204</v>
      </c>
      <c r="G1252" s="300" t="n">
        <v>8152</v>
      </c>
      <c r="H1252" s="302" t="n">
        <v>7533</v>
      </c>
      <c r="I1252" s="300" t="n">
        <v>8</v>
      </c>
      <c r="J1252" s="303">
        <f>+(((G1252-F1252)-(H1252-F1252))/(H1252-F1252))*100</f>
        <v/>
      </c>
      <c r="K1252" s="304" t="n"/>
      <c r="L1252" s="304" t="n"/>
      <c r="M1252" s="304" t="n"/>
      <c r="N1252" s="304" t="n"/>
    </row>
    <row r="1253" ht="15.75" customHeight="1" s="412">
      <c r="A1253" s="300" t="n">
        <v>1252</v>
      </c>
      <c r="B1253" s="300" t="n">
        <v>206</v>
      </c>
      <c r="C1253" s="300" t="n">
        <v>399</v>
      </c>
      <c r="D1253" s="300" t="n">
        <v>4</v>
      </c>
      <c r="E1253" s="301" t="n">
        <v>43524</v>
      </c>
      <c r="F1253" s="302" t="n">
        <v>5233</v>
      </c>
      <c r="G1253" s="300" t="n">
        <v>8204</v>
      </c>
      <c r="H1253" s="302" t="n">
        <v>7547</v>
      </c>
      <c r="I1253" s="300" t="n"/>
      <c r="J1253" s="303">
        <f>+(((G1253-F1253)-(H1253-F1253))/(H1253-F1253))*100</f>
        <v/>
      </c>
      <c r="K1253" s="304" t="n"/>
      <c r="L1253" s="304" t="n"/>
      <c r="M1253" s="304" t="n"/>
      <c r="N1253" s="304" t="n"/>
    </row>
    <row r="1254" ht="15.75" customHeight="1" s="412">
      <c r="A1254" s="300" t="n">
        <v>1253</v>
      </c>
      <c r="B1254" s="300" t="n">
        <v>207</v>
      </c>
      <c r="C1254" s="300" t="n">
        <v>403</v>
      </c>
      <c r="D1254" s="300" t="n">
        <v>4</v>
      </c>
      <c r="E1254" s="301" t="n">
        <v>43524</v>
      </c>
      <c r="F1254" s="302" t="n">
        <v>5236</v>
      </c>
      <c r="G1254" s="300" t="n">
        <v>8255</v>
      </c>
      <c r="H1254" s="302" t="n">
        <v>7484</v>
      </c>
      <c r="I1254" s="300" t="n">
        <v>10</v>
      </c>
      <c r="J1254" s="303">
        <f>+(((G1254-F1254)-(H1254-F1254))/(H1254-F1254))*100</f>
        <v/>
      </c>
      <c r="K1254" s="304" t="n"/>
      <c r="L1254" s="304" t="n"/>
      <c r="M1254" s="304" t="n"/>
      <c r="N1254" s="304" t="n"/>
    </row>
    <row r="1255" ht="15.75" customHeight="1" s="412">
      <c r="A1255" s="300" t="n">
        <v>1254</v>
      </c>
      <c r="B1255" s="300" t="n">
        <v>208</v>
      </c>
      <c r="C1255" s="300" t="n">
        <v>403</v>
      </c>
      <c r="D1255" s="300" t="n">
        <v>4</v>
      </c>
      <c r="E1255" s="301" t="n">
        <v>43524</v>
      </c>
      <c r="F1255" s="302" t="n">
        <v>5202</v>
      </c>
      <c r="G1255" s="300" t="n">
        <v>8313</v>
      </c>
      <c r="H1255" s="302" t="n">
        <v>7517</v>
      </c>
      <c r="I1255" s="300" t="n"/>
      <c r="J1255" s="303">
        <f>+(((G1255-F1255)-(H1255-F1255))/(H1255-F1255))*100</f>
        <v/>
      </c>
      <c r="K1255" s="304" t="n"/>
      <c r="L1255" s="304" t="n"/>
      <c r="M1255" s="304" t="n"/>
      <c r="N1255" s="304" t="n"/>
    </row>
    <row r="1256" ht="15.75" customHeight="1" s="412">
      <c r="A1256" s="300" t="n">
        <v>1255</v>
      </c>
      <c r="B1256" s="300" t="n">
        <v>209</v>
      </c>
      <c r="C1256" s="300" t="n">
        <v>408</v>
      </c>
      <c r="D1256" s="300" t="n">
        <v>4</v>
      </c>
      <c r="E1256" s="301" t="n">
        <v>43524</v>
      </c>
      <c r="F1256" s="302" t="n">
        <v>5228</v>
      </c>
      <c r="G1256" s="300" t="n">
        <v>8220</v>
      </c>
      <c r="H1256" s="302" t="n">
        <v>7506</v>
      </c>
      <c r="I1256" s="300" t="n">
        <v>11</v>
      </c>
      <c r="J1256" s="303">
        <f>+(((G1256-F1256)-(H1256-F1256))/(H1256-F1256))*100</f>
        <v/>
      </c>
      <c r="K1256" s="304" t="n"/>
      <c r="L1256" s="304" t="n"/>
      <c r="M1256" s="304" t="n"/>
      <c r="N1256" s="304" t="n"/>
    </row>
    <row r="1257" ht="15.75" customHeight="1" s="412">
      <c r="A1257" s="300" t="n">
        <v>1256</v>
      </c>
      <c r="B1257" s="300" t="n">
        <v>210</v>
      </c>
      <c r="C1257" s="300" t="n">
        <v>408</v>
      </c>
      <c r="D1257" s="300" t="n">
        <v>4</v>
      </c>
      <c r="E1257" s="301" t="n">
        <v>43524</v>
      </c>
      <c r="F1257" s="302" t="n">
        <v>5223</v>
      </c>
      <c r="G1257" s="300" t="n">
        <v>8291</v>
      </c>
      <c r="H1257" s="302" t="n">
        <v>7591</v>
      </c>
      <c r="I1257" s="300" t="n"/>
      <c r="J1257" s="303">
        <f>+(((G1257-F1257)-(H1257-F1257))/(H1257-F1257))*100</f>
        <v/>
      </c>
      <c r="K1257" s="304" t="n"/>
      <c r="L1257" s="304" t="n"/>
      <c r="M1257" s="304" t="n"/>
      <c r="N1257" s="304" t="n"/>
    </row>
    <row r="1258" ht="15.75" customHeight="1" s="412">
      <c r="A1258" s="300" t="n">
        <v>1257</v>
      </c>
      <c r="B1258" s="300" t="n">
        <v>211</v>
      </c>
      <c r="C1258" s="300" t="n">
        <v>409</v>
      </c>
      <c r="D1258" s="300" t="n">
        <v>4</v>
      </c>
      <c r="E1258" s="301" t="n">
        <v>43524</v>
      </c>
      <c r="F1258" s="302" t="n">
        <v>5194</v>
      </c>
      <c r="G1258" s="300" t="n">
        <v>7480</v>
      </c>
      <c r="H1258" s="302" t="n">
        <v>7096</v>
      </c>
      <c r="I1258" s="300" t="n">
        <v>9</v>
      </c>
      <c r="J1258" s="303">
        <f>+(((G1258-F1258)-(H1258-F1258))/(H1258-F1258))*100</f>
        <v/>
      </c>
      <c r="K1258" s="304" t="n"/>
      <c r="L1258" s="304" t="n"/>
      <c r="M1258" s="304" t="n"/>
      <c r="N1258" s="304" t="n"/>
    </row>
    <row r="1259" ht="15.75" customHeight="1" s="412">
      <c r="A1259" s="300" t="n">
        <v>1258</v>
      </c>
      <c r="B1259" s="300" t="n">
        <v>212</v>
      </c>
      <c r="C1259" s="300" t="n">
        <v>409</v>
      </c>
      <c r="D1259" s="300" t="n">
        <v>4</v>
      </c>
      <c r="E1259" s="301" t="n">
        <v>43524</v>
      </c>
      <c r="F1259" s="302" t="n">
        <v>5225</v>
      </c>
      <c r="G1259" s="300" t="n">
        <v>7426</v>
      </c>
      <c r="H1259" s="302" t="n">
        <v>7051</v>
      </c>
      <c r="I1259" s="300" t="n"/>
      <c r="J1259" s="303">
        <f>+(((G1259-F1259)-(H1259-F1259))/(H1259-F1259))*100</f>
        <v/>
      </c>
      <c r="K1259" s="304" t="n"/>
      <c r="L1259" s="304" t="n"/>
      <c r="M1259" s="304" t="n"/>
      <c r="N1259" s="304" t="n"/>
    </row>
    <row r="1260" ht="15.75" customHeight="1" s="412">
      <c r="A1260" s="300" t="n">
        <v>1259</v>
      </c>
      <c r="B1260" s="300" t="n">
        <v>213</v>
      </c>
      <c r="C1260" s="300" t="n">
        <v>411</v>
      </c>
      <c r="D1260" s="300" t="n">
        <v>4</v>
      </c>
      <c r="E1260" s="301" t="n">
        <v>43524</v>
      </c>
      <c r="F1260" s="302" t="n">
        <v>5207</v>
      </c>
      <c r="G1260" s="300" t="n">
        <v>8396</v>
      </c>
      <c r="H1260" s="302" t="n">
        <v>7672</v>
      </c>
      <c r="I1260" s="300" t="n">
        <v>9</v>
      </c>
      <c r="J1260" s="303">
        <f>+(((G1260-F1260)-(H1260-F1260))/(H1260-F1260))*100</f>
        <v/>
      </c>
      <c r="K1260" s="304" t="n"/>
      <c r="L1260" s="304" t="n"/>
      <c r="M1260" s="304" t="n"/>
      <c r="N1260" s="304" t="n"/>
    </row>
    <row r="1261" ht="15.75" customHeight="1" s="412">
      <c r="A1261" s="300" t="n">
        <v>1260</v>
      </c>
      <c r="B1261" s="300" t="n">
        <v>214</v>
      </c>
      <c r="C1261" s="300" t="n">
        <v>411</v>
      </c>
      <c r="D1261" s="300" t="n">
        <v>4</v>
      </c>
      <c r="E1261" s="301" t="n">
        <v>43524</v>
      </c>
      <c r="F1261" s="302" t="n">
        <v>5237</v>
      </c>
      <c r="G1261" s="300" t="n">
        <v>8459</v>
      </c>
      <c r="H1261" s="302" t="n">
        <v>7749</v>
      </c>
      <c r="I1261" s="300" t="n"/>
      <c r="J1261" s="303">
        <f>+(((G1261-F1261)-(H1261-F1261))/(H1261-F1261))*100</f>
        <v/>
      </c>
      <c r="K1261" s="304" t="n"/>
      <c r="L1261" s="304" t="n"/>
      <c r="M1261" s="304" t="n"/>
      <c r="N1261" s="304" t="n"/>
    </row>
    <row r="1262" ht="15.75" customHeight="1" s="412">
      <c r="A1262" s="300" t="n">
        <v>1261</v>
      </c>
      <c r="B1262" s="300" t="n">
        <v>215</v>
      </c>
      <c r="C1262" s="300" t="n">
        <v>412</v>
      </c>
      <c r="D1262" s="300" t="n">
        <v>4</v>
      </c>
      <c r="E1262" s="301" t="n">
        <v>43524</v>
      </c>
      <c r="F1262" s="302" t="n">
        <v>5148</v>
      </c>
      <c r="G1262" s="300" t="n">
        <v>8265</v>
      </c>
      <c r="H1262" s="302" t="n">
        <v>7672</v>
      </c>
      <c r="I1262" s="300" t="n">
        <v>9</v>
      </c>
      <c r="J1262" s="303">
        <f>+(((G1262-F1262)-(H1262-F1262))/(H1262-F1262))*100</f>
        <v/>
      </c>
      <c r="K1262" s="304" t="n"/>
      <c r="L1262" s="304" t="n"/>
      <c r="M1262" s="304" t="n"/>
      <c r="N1262" s="304" t="n"/>
    </row>
    <row r="1263" ht="15.75" customHeight="1" s="412">
      <c r="A1263" s="300" t="n">
        <v>1262</v>
      </c>
      <c r="B1263" s="300" t="n">
        <v>216</v>
      </c>
      <c r="C1263" s="300" t="n">
        <v>412</v>
      </c>
      <c r="D1263" s="300" t="n">
        <v>4</v>
      </c>
      <c r="E1263" s="301" t="n">
        <v>43524</v>
      </c>
      <c r="F1263" s="302" t="n">
        <v>5240</v>
      </c>
      <c r="G1263" s="300" t="n">
        <v>8011</v>
      </c>
      <c r="H1263" s="302" t="n">
        <v>7483</v>
      </c>
      <c r="I1263" s="300" t="n"/>
      <c r="J1263" s="303">
        <f>+(((G1263-F1263)-(H1263-F1263))/(H1263-F1263))*100</f>
        <v/>
      </c>
      <c r="K1263" s="304" t="n"/>
      <c r="L1263" s="304" t="n"/>
      <c r="M1263" s="304" t="n"/>
      <c r="N1263" s="304" t="n"/>
    </row>
    <row r="1264" ht="15.75" customHeight="1" s="412">
      <c r="A1264" s="300" t="n">
        <v>1263</v>
      </c>
      <c r="B1264" s="300" t="n">
        <v>217</v>
      </c>
      <c r="C1264" s="300" t="n">
        <v>414</v>
      </c>
      <c r="D1264" s="300" t="n">
        <v>4</v>
      </c>
      <c r="E1264" s="301" t="n">
        <v>43524</v>
      </c>
      <c r="F1264" s="302" t="n">
        <v>5263</v>
      </c>
      <c r="G1264" s="300" t="n">
        <v>8065</v>
      </c>
      <c r="H1264" s="302" t="n">
        <v>7468</v>
      </c>
      <c r="I1264" s="300" t="n">
        <v>10</v>
      </c>
      <c r="J1264" s="303">
        <f>+(((G1264-F1264)-(H1264-F1264))/(H1264-F1264))*100</f>
        <v/>
      </c>
      <c r="K1264" s="304" t="n"/>
      <c r="L1264" s="304" t="n"/>
      <c r="M1264" s="304" t="n"/>
      <c r="N1264" s="304" t="n"/>
    </row>
    <row r="1265" ht="15.75" customHeight="1" s="412">
      <c r="A1265" s="300" t="n">
        <v>1264</v>
      </c>
      <c r="B1265" s="300" t="n">
        <v>218</v>
      </c>
      <c r="C1265" s="300" t="n">
        <v>414</v>
      </c>
      <c r="D1265" s="300" t="n">
        <v>4</v>
      </c>
      <c r="E1265" s="301" t="n">
        <v>43524</v>
      </c>
      <c r="F1265" s="302" t="n">
        <v>5280</v>
      </c>
      <c r="G1265" s="300" t="n">
        <v>8169</v>
      </c>
      <c r="H1265" s="302" t="n">
        <v>7556</v>
      </c>
      <c r="I1265" s="300" t="n"/>
      <c r="J1265" s="303">
        <f>+(((G1265-F1265)-(H1265-F1265))/(H1265-F1265))*100</f>
        <v/>
      </c>
      <c r="K1265" s="304" t="n"/>
      <c r="L1265" s="304" t="n"/>
      <c r="M1265" s="304" t="n"/>
      <c r="N1265" s="304" t="n"/>
    </row>
    <row r="1266" ht="15.75" customHeight="1" s="412">
      <c r="A1266" s="300" t="n">
        <v>1265</v>
      </c>
      <c r="B1266" s="300" t="n">
        <v>219</v>
      </c>
      <c r="C1266" s="300" t="n">
        <v>415</v>
      </c>
      <c r="D1266" s="300" t="n">
        <v>4</v>
      </c>
      <c r="E1266" s="301" t="n">
        <v>43524</v>
      </c>
      <c r="F1266" s="302" t="n">
        <v>5215</v>
      </c>
      <c r="G1266" s="300" t="n">
        <v>8262</v>
      </c>
      <c r="H1266" s="302" t="n">
        <v>7526</v>
      </c>
      <c r="I1266" s="300" t="n">
        <v>8</v>
      </c>
      <c r="J1266" s="303">
        <f>+(((G1266-F1266)-(H1266-F1266))/(H1266-F1266))*100</f>
        <v/>
      </c>
      <c r="K1266" s="304" t="n"/>
      <c r="L1266" s="304" t="n"/>
      <c r="M1266" s="304" t="n"/>
      <c r="N1266" s="304" t="n"/>
    </row>
    <row r="1267" ht="15.75" customHeight="1" s="412">
      <c r="A1267" s="300" t="n">
        <v>1266</v>
      </c>
      <c r="B1267" s="300" t="n">
        <v>220</v>
      </c>
      <c r="C1267" s="300" t="n">
        <v>415</v>
      </c>
      <c r="D1267" s="300" t="n">
        <v>4</v>
      </c>
      <c r="E1267" s="301" t="n">
        <v>43524</v>
      </c>
      <c r="F1267" s="302" t="n">
        <v>5178</v>
      </c>
      <c r="G1267" s="300" t="n">
        <v>8012</v>
      </c>
      <c r="H1267" s="302" t="n">
        <v>7332</v>
      </c>
      <c r="I1267" s="300" t="n"/>
      <c r="J1267" s="303">
        <f>+(((G1267-F1267)-(H1267-F1267))/(H1267-F1267))*100</f>
        <v/>
      </c>
      <c r="K1267" s="304" t="n"/>
      <c r="L1267" s="304" t="n"/>
      <c r="M1267" s="304" t="n"/>
      <c r="N1267" s="304" t="n"/>
    </row>
    <row r="1268" ht="15.75" customHeight="1" s="412">
      <c r="A1268" s="300" t="n">
        <v>1267</v>
      </c>
      <c r="B1268" s="300" t="n">
        <v>221</v>
      </c>
      <c r="C1268" s="300" t="n">
        <v>416</v>
      </c>
      <c r="D1268" s="300" t="n">
        <v>4</v>
      </c>
      <c r="E1268" s="301" t="n">
        <v>43524</v>
      </c>
      <c r="F1268" s="302" t="n">
        <v>5187</v>
      </c>
      <c r="G1268" s="300" t="n">
        <v>8968</v>
      </c>
      <c r="H1268" s="302" t="n">
        <v>8066</v>
      </c>
      <c r="I1268" s="300" t="n">
        <v>9</v>
      </c>
      <c r="J1268" s="303">
        <f>+(((G1268-F1268)-(H1268-F1268))/(H1268-F1268))*100</f>
        <v/>
      </c>
      <c r="K1268" s="304" t="n"/>
      <c r="L1268" s="304" t="n"/>
      <c r="M1268" s="304" t="n"/>
      <c r="N1268" s="304" t="n"/>
    </row>
    <row r="1269" ht="15.75" customHeight="1" s="412">
      <c r="A1269" s="300" t="n">
        <v>1268</v>
      </c>
      <c r="B1269" s="300" t="n">
        <v>222</v>
      </c>
      <c r="C1269" s="300" t="n">
        <v>416</v>
      </c>
      <c r="D1269" s="300" t="n">
        <v>4</v>
      </c>
      <c r="E1269" s="301" t="n">
        <v>43524</v>
      </c>
      <c r="F1269" s="302" t="n">
        <v>5216</v>
      </c>
      <c r="G1269" s="300" t="n">
        <v>8938</v>
      </c>
      <c r="H1269" s="302" t="n">
        <v>8045</v>
      </c>
      <c r="I1269" s="300" t="n"/>
      <c r="J1269" s="303">
        <f>+(((G1269-F1269)-(H1269-F1269))/(H1269-F1269))*100</f>
        <v/>
      </c>
      <c r="K1269" s="304" t="n"/>
      <c r="L1269" s="304" t="n"/>
      <c r="M1269" s="304" t="n"/>
      <c r="N1269" s="304" t="n"/>
    </row>
    <row r="1270" ht="15.75" customHeight="1" s="412">
      <c r="A1270" s="300" t="n">
        <v>1269</v>
      </c>
      <c r="B1270" s="300" t="n">
        <v>223</v>
      </c>
      <c r="C1270" s="300" t="n">
        <v>418</v>
      </c>
      <c r="D1270" s="300" t="n">
        <v>4</v>
      </c>
      <c r="E1270" s="301" t="n">
        <v>43524</v>
      </c>
      <c r="F1270" s="302" t="n">
        <v>5225</v>
      </c>
      <c r="G1270" s="300" t="n">
        <v>7700</v>
      </c>
      <c r="H1270" s="302" t="n">
        <v>7173</v>
      </c>
      <c r="I1270" s="300" t="n">
        <v>9</v>
      </c>
      <c r="J1270" s="303">
        <f>+(((G1270-F1270)-(H1270-F1270))/(H1270-F1270))*100</f>
        <v/>
      </c>
      <c r="K1270" s="304" t="n"/>
      <c r="L1270" s="304" t="n"/>
      <c r="M1270" s="304" t="n"/>
      <c r="N1270" s="304" t="n"/>
    </row>
    <row r="1271" ht="15.75" customHeight="1" s="412">
      <c r="A1271" s="300" t="n">
        <v>1270</v>
      </c>
      <c r="B1271" s="300" t="n">
        <v>224</v>
      </c>
      <c r="C1271" s="300" t="n">
        <v>418</v>
      </c>
      <c r="D1271" s="300" t="n">
        <v>4</v>
      </c>
      <c r="E1271" s="301" t="n">
        <v>43524</v>
      </c>
      <c r="F1271" s="302" t="n">
        <v>5231</v>
      </c>
      <c r="G1271" s="300" t="n">
        <v>7665</v>
      </c>
      <c r="H1271" s="302" t="n">
        <v>7139</v>
      </c>
      <c r="I1271" s="300" t="n"/>
      <c r="J1271" s="303">
        <f>+(((G1271-F1271)-(H1271-F1271))/(H1271-F1271))*100</f>
        <v/>
      </c>
      <c r="K1271" s="304" t="n"/>
      <c r="L1271" s="304" t="n"/>
      <c r="M1271" s="304" t="n"/>
      <c r="N1271" s="304" t="n"/>
    </row>
    <row r="1272" ht="15.75" customHeight="1" s="412">
      <c r="A1272" s="300" t="n">
        <v>1271</v>
      </c>
      <c r="B1272" s="300" t="n">
        <v>225</v>
      </c>
      <c r="C1272" s="300" t="n">
        <v>419</v>
      </c>
      <c r="D1272" s="300" t="n">
        <v>4</v>
      </c>
      <c r="E1272" s="301" t="n">
        <v>43524</v>
      </c>
      <c r="F1272" s="302" t="n">
        <v>5260</v>
      </c>
      <c r="G1272" s="300" t="n">
        <v>8623</v>
      </c>
      <c r="H1272" s="302" t="n">
        <v>7813</v>
      </c>
      <c r="I1272" s="300" t="n">
        <v>8</v>
      </c>
      <c r="J1272" s="303">
        <f>+(((G1272-F1272)-(H1272-F1272))/(H1272-F1272))*100</f>
        <v/>
      </c>
      <c r="K1272" s="304" t="n"/>
      <c r="L1272" s="304" t="n"/>
      <c r="M1272" s="304" t="n"/>
      <c r="N1272" s="304" t="n"/>
    </row>
    <row r="1273" ht="15.75" customHeight="1" s="412">
      <c r="A1273" s="300" t="n">
        <v>1272</v>
      </c>
      <c r="B1273" s="300" t="n">
        <v>226</v>
      </c>
      <c r="C1273" s="300" t="n">
        <v>419</v>
      </c>
      <c r="D1273" s="300" t="n">
        <v>4</v>
      </c>
      <c r="E1273" s="301" t="n">
        <v>43524</v>
      </c>
      <c r="F1273" s="302" t="n">
        <v>5197</v>
      </c>
      <c r="G1273" s="300" t="n">
        <v>8701</v>
      </c>
      <c r="H1273" s="302" t="n">
        <v>7854</v>
      </c>
      <c r="I1273" s="300" t="n"/>
      <c r="J1273" s="303">
        <f>+(((G1273-F1273)-(H1273-F1273))/(H1273-F1273))*100</f>
        <v/>
      </c>
      <c r="K1273" s="304" t="n"/>
      <c r="L1273" s="304" t="n"/>
      <c r="M1273" s="304" t="n"/>
      <c r="N1273" s="304" t="n"/>
    </row>
    <row r="1274" ht="15.75" customHeight="1" s="412">
      <c r="A1274" s="300" t="n">
        <v>1273</v>
      </c>
      <c r="B1274" s="300" t="n">
        <v>227</v>
      </c>
      <c r="C1274" s="300" t="n">
        <v>421</v>
      </c>
      <c r="D1274" s="300" t="n">
        <v>4</v>
      </c>
      <c r="E1274" s="301" t="n">
        <v>43524</v>
      </c>
      <c r="F1274" s="302" t="n">
        <v>5247</v>
      </c>
      <c r="G1274" s="300" t="n">
        <v>8448</v>
      </c>
      <c r="H1274" s="302" t="n">
        <v>7464</v>
      </c>
      <c r="I1274" s="300" t="n">
        <v>8</v>
      </c>
      <c r="J1274" s="303">
        <f>+(((G1274-F1274)-(H1274-F1274))/(H1274-F1274))*100</f>
        <v/>
      </c>
      <c r="K1274" s="304" t="n"/>
      <c r="L1274" s="304" t="n"/>
      <c r="M1274" s="304" t="n"/>
      <c r="N1274" s="304" t="n"/>
    </row>
    <row r="1275" ht="15.75" customHeight="1" s="412">
      <c r="A1275" s="310" t="n">
        <v>1274</v>
      </c>
      <c r="B1275" s="300" t="n">
        <v>228</v>
      </c>
      <c r="C1275" s="310" t="n">
        <v>421</v>
      </c>
      <c r="D1275" s="300" t="n">
        <v>4</v>
      </c>
      <c r="E1275" s="301" t="n">
        <v>43524</v>
      </c>
      <c r="F1275" s="311" t="n">
        <v>5238</v>
      </c>
      <c r="G1275" s="310" t="n">
        <v>8748</v>
      </c>
      <c r="H1275" s="311" t="n">
        <v>7599</v>
      </c>
      <c r="I1275" s="310" t="n"/>
      <c r="J1275" s="303">
        <f>+(((G1275-F1275)-(H1275-F1275))/(H1275-F1275))*100</f>
        <v/>
      </c>
      <c r="K1275" s="304" t="n"/>
      <c r="L1275" s="304" t="n"/>
      <c r="M1275" s="304" t="n"/>
      <c r="N1275" s="304" t="n"/>
    </row>
    <row r="1276" ht="15.75" customHeight="1" s="412">
      <c r="A1276" s="300" t="n">
        <v>1275</v>
      </c>
      <c r="B1276" s="300" t="n">
        <v>229</v>
      </c>
      <c r="C1276" s="300" t="n">
        <v>423</v>
      </c>
      <c r="D1276" s="300" t="n">
        <v>4</v>
      </c>
      <c r="E1276" s="301" t="n">
        <v>43524</v>
      </c>
      <c r="F1276" s="309" t="n">
        <v>5205</v>
      </c>
      <c r="G1276" s="300" t="n">
        <v>7964</v>
      </c>
      <c r="H1276" s="302" t="n">
        <v>7286</v>
      </c>
      <c r="I1276" s="300" t="n">
        <v>8</v>
      </c>
      <c r="J1276" s="303">
        <f>+(((G1276-F1276)-(H1276-F1276))/(H1276-F1276))*100</f>
        <v/>
      </c>
      <c r="K1276" s="304" t="n"/>
      <c r="L1276" s="304" t="n"/>
      <c r="M1276" s="304" t="n"/>
      <c r="N1276" s="304" t="n"/>
    </row>
    <row r="1277" ht="15.75" customHeight="1" s="412">
      <c r="A1277" s="300" t="n">
        <v>1276</v>
      </c>
      <c r="B1277" s="300" t="n">
        <v>230</v>
      </c>
      <c r="C1277" s="300" t="n">
        <v>423</v>
      </c>
      <c r="D1277" s="300" t="n">
        <v>4</v>
      </c>
      <c r="E1277" s="301" t="n">
        <v>43524</v>
      </c>
      <c r="F1277" s="309" t="n">
        <v>5171</v>
      </c>
      <c r="G1277" s="300" t="n">
        <v>8259</v>
      </c>
      <c r="H1277" s="302" t="n">
        <v>7548</v>
      </c>
      <c r="I1277" s="300" t="n"/>
      <c r="J1277" s="303">
        <f>+(((G1277-F1277)-(H1277-F1277))/(H1277-F1277))*100</f>
        <v/>
      </c>
      <c r="K1277" s="304" t="n"/>
      <c r="L1277" s="304" t="n"/>
      <c r="M1277" s="304" t="n"/>
      <c r="N1277" s="304" t="n"/>
    </row>
    <row r="1278" ht="15.75" customHeight="1" s="412">
      <c r="A1278" s="300" t="n">
        <v>1277</v>
      </c>
      <c r="B1278" s="300" t="n">
        <v>231</v>
      </c>
      <c r="C1278" s="300" t="n">
        <v>424</v>
      </c>
      <c r="D1278" s="300" t="n">
        <v>4</v>
      </c>
      <c r="E1278" s="301" t="n">
        <v>43524</v>
      </c>
      <c r="F1278" s="309" t="n">
        <v>5229</v>
      </c>
      <c r="G1278" s="300" t="n">
        <v>8084</v>
      </c>
      <c r="H1278" s="302" t="n">
        <v>7451</v>
      </c>
      <c r="I1278" s="300" t="n">
        <v>9</v>
      </c>
      <c r="J1278" s="303">
        <f>+(((G1278-F1278)-(H1278-F1278))/(H1278-F1278))*100</f>
        <v/>
      </c>
      <c r="K1278" s="304" t="n"/>
      <c r="L1278" s="304" t="n"/>
      <c r="M1278" s="304" t="n"/>
      <c r="N1278" s="304" t="n"/>
    </row>
    <row r="1279" ht="15.75" customHeight="1" s="412">
      <c r="A1279" s="300" t="n">
        <v>1278</v>
      </c>
      <c r="B1279" s="300" t="n">
        <v>232</v>
      </c>
      <c r="C1279" s="300" t="n">
        <v>424</v>
      </c>
      <c r="D1279" s="300" t="n">
        <v>4</v>
      </c>
      <c r="E1279" s="301" t="n">
        <v>43524</v>
      </c>
      <c r="F1279" s="309" t="n">
        <v>5244</v>
      </c>
      <c r="G1279" s="300" t="n">
        <v>8017</v>
      </c>
      <c r="H1279" s="302" t="n">
        <v>7405</v>
      </c>
      <c r="I1279" s="300" t="n"/>
      <c r="J1279" s="303">
        <f>+(((G1279-F1279)-(H1279-F1279))/(H1279-F1279))*100</f>
        <v/>
      </c>
      <c r="K1279" s="304" t="n"/>
      <c r="L1279" s="304" t="n"/>
      <c r="M1279" s="304" t="n"/>
      <c r="N1279" s="304" t="n"/>
    </row>
    <row r="1280" ht="15.75" customHeight="1" s="412">
      <c r="A1280" s="300" t="n">
        <v>1279</v>
      </c>
      <c r="B1280" s="300" t="n">
        <v>233</v>
      </c>
      <c r="C1280" s="300" t="n">
        <v>427</v>
      </c>
      <c r="D1280" s="300" t="n">
        <v>4</v>
      </c>
      <c r="E1280" s="301" t="n">
        <v>43524</v>
      </c>
      <c r="F1280" s="309" t="n">
        <v>5213</v>
      </c>
      <c r="G1280" s="300" t="n">
        <v>8212</v>
      </c>
      <c r="H1280" s="302" t="n">
        <v>7495</v>
      </c>
      <c r="I1280" s="300" t="n">
        <v>11</v>
      </c>
      <c r="J1280" s="303">
        <f>+(((G1280-F1280)-(H1280-F1280))/(H1280-F1280))*100</f>
        <v/>
      </c>
      <c r="K1280" s="304" t="n"/>
      <c r="L1280" s="304" t="n"/>
      <c r="M1280" s="304" t="n"/>
      <c r="N1280" s="304" t="n"/>
    </row>
    <row r="1281" ht="15.75" customHeight="1" s="412">
      <c r="A1281" s="300" t="n">
        <v>1280</v>
      </c>
      <c r="B1281" s="300" t="n">
        <v>234</v>
      </c>
      <c r="C1281" s="300" t="n">
        <v>427</v>
      </c>
      <c r="D1281" s="300" t="n">
        <v>4</v>
      </c>
      <c r="E1281" s="301" t="n">
        <v>43524</v>
      </c>
      <c r="F1281" s="309" t="n">
        <v>5254</v>
      </c>
      <c r="G1281" s="300" t="n">
        <v>8460</v>
      </c>
      <c r="H1281" s="302" t="n">
        <v>7666</v>
      </c>
      <c r="I1281" s="300" t="n"/>
      <c r="J1281" s="303">
        <f>+(((G1281-F1281)-(H1281-F1281))/(H1281-F1281))*100</f>
        <v/>
      </c>
      <c r="K1281" s="304" t="n"/>
      <c r="L1281" s="304" t="n"/>
      <c r="M1281" s="304" t="n"/>
      <c r="N1281" s="304" t="n"/>
    </row>
    <row r="1282" ht="15.75" customHeight="1" s="412">
      <c r="A1282" s="300" t="n">
        <v>1281</v>
      </c>
      <c r="B1282" s="300" t="n">
        <v>235</v>
      </c>
      <c r="C1282" s="300" t="n">
        <v>429</v>
      </c>
      <c r="D1282" s="300" t="n">
        <v>4</v>
      </c>
      <c r="E1282" s="301" t="n">
        <v>43524</v>
      </c>
      <c r="F1282" s="309" t="n">
        <v>5230</v>
      </c>
      <c r="G1282" s="300" t="n">
        <v>8612</v>
      </c>
      <c r="H1282" s="302" t="n">
        <v>7747</v>
      </c>
      <c r="I1282" s="300" t="n">
        <v>9</v>
      </c>
      <c r="J1282" s="303">
        <f>+(((G1282-F1282)-(H1282-F1282))/(H1282-F1282))*100</f>
        <v/>
      </c>
      <c r="K1282" s="304" t="n"/>
      <c r="L1282" s="304" t="n"/>
      <c r="M1282" s="304" t="n"/>
      <c r="N1282" s="304" t="n"/>
    </row>
    <row r="1283" ht="15.75" customHeight="1" s="412">
      <c r="A1283" s="300" t="n">
        <v>1282</v>
      </c>
      <c r="B1283" s="300" t="n">
        <v>236</v>
      </c>
      <c r="C1283" s="300" t="n">
        <v>429</v>
      </c>
      <c r="D1283" s="300" t="n">
        <v>4</v>
      </c>
      <c r="E1283" s="301" t="n">
        <v>43524</v>
      </c>
      <c r="F1283" s="309" t="n">
        <v>5241</v>
      </c>
      <c r="G1283" s="300" t="n">
        <v>8431</v>
      </c>
      <c r="H1283" s="302" t="n">
        <v>7634</v>
      </c>
      <c r="I1283" s="300" t="n"/>
      <c r="J1283" s="303">
        <f>+(((G1283-F1283)-(H1283-F1283))/(H1283-F1283))*100</f>
        <v/>
      </c>
      <c r="K1283" s="304" t="n"/>
      <c r="L1283" s="304" t="n"/>
      <c r="M1283" s="304" t="n"/>
      <c r="N1283" s="304" t="n"/>
    </row>
    <row r="1284" ht="15.75" customHeight="1" s="412">
      <c r="A1284" s="300" t="n">
        <v>1283</v>
      </c>
      <c r="B1284" s="300" t="n">
        <v>237</v>
      </c>
      <c r="C1284" s="300" t="n">
        <v>430</v>
      </c>
      <c r="D1284" s="300" t="n">
        <v>4</v>
      </c>
      <c r="E1284" s="301" t="n">
        <v>43524</v>
      </c>
      <c r="F1284" s="309" t="n">
        <v>5218</v>
      </c>
      <c r="G1284" s="300" t="n">
        <v>7943</v>
      </c>
      <c r="H1284" s="302" t="n">
        <v>7139</v>
      </c>
      <c r="I1284" s="300" t="n">
        <v>10</v>
      </c>
      <c r="J1284" s="303">
        <f>+(((G1284-F1284)-(H1284-F1284))/(H1284-F1284))*100</f>
        <v/>
      </c>
      <c r="K1284" s="304" t="n"/>
      <c r="L1284" s="304" t="n"/>
      <c r="M1284" s="304" t="n"/>
      <c r="N1284" s="304" t="n"/>
    </row>
    <row r="1285" ht="15.75" customHeight="1" s="412">
      <c r="A1285" s="300" t="n">
        <v>1284</v>
      </c>
      <c r="B1285" s="300" t="n">
        <v>238</v>
      </c>
      <c r="C1285" s="300" t="n">
        <v>430</v>
      </c>
      <c r="D1285" s="300" t="n">
        <v>4</v>
      </c>
      <c r="E1285" s="301" t="n">
        <v>43524</v>
      </c>
      <c r="F1285" s="309" t="n">
        <v>5217</v>
      </c>
      <c r="G1285" s="300" t="n">
        <v>8624</v>
      </c>
      <c r="H1285" s="302" t="n">
        <v>7642</v>
      </c>
      <c r="I1285" s="300" t="n"/>
      <c r="J1285" s="303">
        <f>+(((G1285-F1285)-(H1285-F1285))/(H1285-F1285))*100</f>
        <v/>
      </c>
      <c r="K1285" s="304" t="n"/>
      <c r="L1285" s="304" t="n"/>
      <c r="M1285" s="304" t="n"/>
      <c r="N1285" s="304" t="n"/>
    </row>
    <row r="1286" ht="15.75" customHeight="1" s="412">
      <c r="A1286" s="300" t="n">
        <v>1285</v>
      </c>
      <c r="B1286" s="300" t="n">
        <v>239</v>
      </c>
      <c r="C1286" s="300" t="n">
        <v>438</v>
      </c>
      <c r="D1286" s="300" t="n">
        <v>4</v>
      </c>
      <c r="E1286" s="301" t="n">
        <v>43524</v>
      </c>
      <c r="F1286" s="309" t="n">
        <v>5249</v>
      </c>
      <c r="G1286" s="300" t="n">
        <v>7610</v>
      </c>
      <c r="H1286" s="302" t="n">
        <v>7042</v>
      </c>
      <c r="I1286" s="300" t="n">
        <v>10</v>
      </c>
      <c r="J1286" s="303">
        <f>+(((G1286-F1286)-(H1286-F1286))/(H1286-F1286))*100</f>
        <v/>
      </c>
      <c r="K1286" s="304" t="n"/>
      <c r="L1286" s="304" t="n"/>
      <c r="M1286" s="304" t="n"/>
      <c r="N1286" s="304" t="n"/>
    </row>
    <row r="1287" ht="15.75" customHeight="1" s="412">
      <c r="A1287" s="300" t="n">
        <v>1286</v>
      </c>
      <c r="B1287" s="300" t="n">
        <v>240</v>
      </c>
      <c r="C1287" s="300" t="n">
        <v>438</v>
      </c>
      <c r="D1287" s="300" t="n">
        <v>4</v>
      </c>
      <c r="E1287" s="301" t="n">
        <v>43524</v>
      </c>
      <c r="F1287" s="309" t="n">
        <v>5262</v>
      </c>
      <c r="G1287" s="300" t="n">
        <v>7576</v>
      </c>
      <c r="H1287" s="302" t="n">
        <v>6994</v>
      </c>
      <c r="I1287" s="300" t="n"/>
      <c r="J1287" s="303">
        <f>+(((G1287-F1287)-(H1287-F1287))/(H1287-F1287))*100</f>
        <v/>
      </c>
      <c r="K1287" s="304" t="n"/>
      <c r="L1287" s="304" t="n"/>
      <c r="M1287" s="304" t="n"/>
      <c r="N1287" s="304" t="n"/>
    </row>
    <row r="1288" ht="15.75" customHeight="1" s="412">
      <c r="A1288" s="300" t="n">
        <v>1287</v>
      </c>
      <c r="B1288" s="300" t="n">
        <v>241</v>
      </c>
      <c r="C1288" s="300" t="n">
        <v>440</v>
      </c>
      <c r="D1288" s="300" t="n">
        <v>4</v>
      </c>
      <c r="E1288" s="301" t="n">
        <v>43524</v>
      </c>
      <c r="F1288" s="309" t="n">
        <v>5180</v>
      </c>
      <c r="G1288" s="300" t="n">
        <v>7152</v>
      </c>
      <c r="H1288" s="302" t="n">
        <v>6692</v>
      </c>
      <c r="I1288" s="300" t="n">
        <v>8</v>
      </c>
      <c r="J1288" s="303">
        <f>+(((G1288-F1288)-(H1288-F1288))/(H1288-F1288))*100</f>
        <v/>
      </c>
      <c r="K1288" s="304" t="n"/>
      <c r="L1288" s="304" t="n"/>
      <c r="M1288" s="304" t="n"/>
      <c r="N1288" s="304" t="n"/>
    </row>
    <row r="1289" ht="15.75" customHeight="1" s="412">
      <c r="A1289" s="300" t="n">
        <v>1288</v>
      </c>
      <c r="B1289" s="300" t="n">
        <v>242</v>
      </c>
      <c r="C1289" s="300" t="n">
        <v>440</v>
      </c>
      <c r="D1289" s="300" t="n">
        <v>4</v>
      </c>
      <c r="E1289" s="301" t="n">
        <v>43524</v>
      </c>
      <c r="F1289" s="309" t="n">
        <v>5268</v>
      </c>
      <c r="G1289" s="300" t="n">
        <v>7373</v>
      </c>
      <c r="H1289" s="302" t="n">
        <v>6921</v>
      </c>
      <c r="I1289" s="300" t="n"/>
      <c r="J1289" s="303">
        <f>+(((G1289-F1289)-(H1289-F1289))/(H1289-F1289))*100</f>
        <v/>
      </c>
      <c r="K1289" s="304" t="n"/>
      <c r="L1289" s="304" t="n"/>
      <c r="M1289" s="304" t="n"/>
      <c r="N1289" s="304" t="n"/>
    </row>
    <row r="1290" ht="15.75" customHeight="1" s="412">
      <c r="A1290" s="300" t="n">
        <v>1289</v>
      </c>
      <c r="B1290" s="300" t="n">
        <v>243</v>
      </c>
      <c r="C1290" s="300" t="n">
        <v>444</v>
      </c>
      <c r="D1290" s="300" t="n">
        <v>4</v>
      </c>
      <c r="E1290" s="301" t="n">
        <v>43524</v>
      </c>
      <c r="F1290" s="309" t="n">
        <v>5234</v>
      </c>
      <c r="G1290" s="300" t="n">
        <v>7657</v>
      </c>
      <c r="H1290" s="302" t="n">
        <v>7075</v>
      </c>
      <c r="I1290" s="300" t="n">
        <v>7</v>
      </c>
      <c r="J1290" s="303">
        <f>+(((G1290-F1290)-(H1290-F1290))/(H1290-F1290))*100</f>
        <v/>
      </c>
      <c r="K1290" s="304" t="n"/>
      <c r="L1290" s="304" t="n"/>
      <c r="M1290" s="304" t="n"/>
      <c r="N1290" s="304" t="n"/>
    </row>
    <row r="1291" ht="15.75" customHeight="1" s="412">
      <c r="A1291" s="300" t="n">
        <v>1290</v>
      </c>
      <c r="B1291" s="300" t="n">
        <v>244</v>
      </c>
      <c r="C1291" s="300" t="n">
        <v>444</v>
      </c>
      <c r="D1291" s="300" t="n">
        <v>4</v>
      </c>
      <c r="E1291" s="301" t="n">
        <v>43524</v>
      </c>
      <c r="F1291" s="309" t="n">
        <v>5243</v>
      </c>
      <c r="G1291" s="300" t="n">
        <v>7588</v>
      </c>
      <c r="H1291" s="302" t="n">
        <v>7045</v>
      </c>
      <c r="I1291" s="300" t="n"/>
      <c r="J1291" s="303">
        <f>+(((G1291-F1291)-(H1291-F1291))/(H1291-F1291))*100</f>
        <v/>
      </c>
      <c r="K1291" s="304" t="n"/>
      <c r="L1291" s="304" t="n"/>
      <c r="M1291" s="304" t="n"/>
      <c r="N1291" s="304" t="n"/>
    </row>
    <row r="1292" ht="15.75" customHeight="1" s="412">
      <c r="A1292" s="300" t="n">
        <v>1291</v>
      </c>
      <c r="B1292" s="300" t="n">
        <v>245</v>
      </c>
      <c r="C1292" s="300" t="n">
        <v>445</v>
      </c>
      <c r="D1292" s="300" t="n">
        <v>4</v>
      </c>
      <c r="E1292" s="301" t="n">
        <v>43524</v>
      </c>
      <c r="F1292" s="309" t="n">
        <v>5235</v>
      </c>
      <c r="G1292" s="300" t="n">
        <v>7754</v>
      </c>
      <c r="H1292" s="302" t="n">
        <v>7245</v>
      </c>
      <c r="I1292" s="300" t="n">
        <v>10</v>
      </c>
      <c r="J1292" s="303">
        <f>+(((G1292-F1292)-(H1292-F1292))/(H1292-F1292))*100</f>
        <v/>
      </c>
      <c r="K1292" s="304" t="n"/>
      <c r="L1292" s="304" t="n"/>
      <c r="M1292" s="304" t="n"/>
      <c r="N1292" s="304" t="n"/>
    </row>
    <row r="1293" ht="15.75" customHeight="1" s="412">
      <c r="A1293" s="300" t="n">
        <v>1292</v>
      </c>
      <c r="B1293" s="300" t="n">
        <v>246</v>
      </c>
      <c r="C1293" s="300" t="n">
        <v>445</v>
      </c>
      <c r="D1293" s="300" t="n">
        <v>4</v>
      </c>
      <c r="E1293" s="301" t="n">
        <v>43524</v>
      </c>
      <c r="F1293" s="309" t="n">
        <v>5309</v>
      </c>
      <c r="G1293" s="300" t="n">
        <v>7770</v>
      </c>
      <c r="H1293" s="302" t="n">
        <v>7256</v>
      </c>
      <c r="I1293" s="300" t="n"/>
      <c r="J1293" s="303">
        <f>+(((G1293-F1293)-(H1293-F1293))/(H1293-F1293))*100</f>
        <v/>
      </c>
      <c r="K1293" s="304" t="n"/>
      <c r="L1293" s="304" t="n"/>
      <c r="M1293" s="304" t="n"/>
      <c r="N1293" s="304" t="n"/>
    </row>
    <row r="1294" ht="15.75" customHeight="1" s="412">
      <c r="A1294" s="300" t="n">
        <v>1293</v>
      </c>
      <c r="B1294" s="300" t="n">
        <v>247</v>
      </c>
      <c r="C1294" s="300" t="n">
        <v>446</v>
      </c>
      <c r="D1294" s="300" t="n">
        <v>4</v>
      </c>
      <c r="E1294" s="301" t="n">
        <v>43524</v>
      </c>
      <c r="F1294" s="309" t="n">
        <v>5282</v>
      </c>
      <c r="G1294" s="300" t="n">
        <v>7582</v>
      </c>
      <c r="H1294" s="302" t="n">
        <v>7159</v>
      </c>
      <c r="I1294" s="300" t="n">
        <v>10</v>
      </c>
      <c r="J1294" s="303">
        <f>+(((G1294-F1294)-(H1294-F1294))/(H1294-F1294))*100</f>
        <v/>
      </c>
      <c r="K1294" s="304" t="n"/>
      <c r="L1294" s="304" t="n"/>
      <c r="M1294" s="304" t="n"/>
      <c r="N1294" s="304" t="n"/>
    </row>
    <row r="1295" ht="15.75" customHeight="1" s="412">
      <c r="A1295" s="300" t="n">
        <v>1294</v>
      </c>
      <c r="B1295" s="300" t="n">
        <v>248</v>
      </c>
      <c r="C1295" s="300" t="n">
        <v>446</v>
      </c>
      <c r="D1295" s="300" t="n">
        <v>4</v>
      </c>
      <c r="E1295" s="301" t="n">
        <v>43524</v>
      </c>
      <c r="F1295" s="309" t="n">
        <v>5224</v>
      </c>
      <c r="G1295" s="300" t="n">
        <v>7625</v>
      </c>
      <c r="H1295" s="302" t="n">
        <v>7172</v>
      </c>
      <c r="I1295" s="300" t="n"/>
      <c r="J1295" s="303">
        <f>+(((G1295-F1295)-(H1295-F1295))/(H1295-F1295))*100</f>
        <v/>
      </c>
      <c r="K1295" s="304" t="n"/>
      <c r="L1295" s="304" t="n"/>
      <c r="M1295" s="304" t="n"/>
      <c r="N1295" s="304" t="n"/>
    </row>
    <row r="1296" ht="15.75" customHeight="1" s="412">
      <c r="A1296" s="300" t="n">
        <v>1295</v>
      </c>
      <c r="B1296" s="300" t="n">
        <v>249</v>
      </c>
      <c r="C1296" s="300" t="n">
        <v>455</v>
      </c>
      <c r="D1296" s="300" t="n">
        <v>4</v>
      </c>
      <c r="E1296" s="301" t="n">
        <v>43524</v>
      </c>
      <c r="F1296" s="309" t="n">
        <v>5178</v>
      </c>
      <c r="G1296" s="300" t="n">
        <v>8141</v>
      </c>
      <c r="H1296" s="302" t="n">
        <v>7348</v>
      </c>
      <c r="I1296" s="300" t="n">
        <v>10</v>
      </c>
      <c r="J1296" s="303">
        <f>+(((G1296-F1296)-(H1296-F1296))/(H1296-F1296))*100</f>
        <v/>
      </c>
      <c r="K1296" s="304" t="n"/>
      <c r="L1296" s="304" t="n"/>
      <c r="M1296" s="304" t="n"/>
      <c r="N1296" s="304" t="n"/>
    </row>
    <row r="1297" ht="15.75" customHeight="1" s="412">
      <c r="A1297" s="300" t="n">
        <v>1296</v>
      </c>
      <c r="B1297" s="300" t="n">
        <v>250</v>
      </c>
      <c r="C1297" s="300" t="n">
        <v>455</v>
      </c>
      <c r="D1297" s="300" t="n">
        <v>4</v>
      </c>
      <c r="E1297" s="301" t="n">
        <v>43524</v>
      </c>
      <c r="F1297" s="309" t="n">
        <v>5274</v>
      </c>
      <c r="G1297" s="300" t="n">
        <v>8261</v>
      </c>
      <c r="H1297" s="302" t="n">
        <v>7444</v>
      </c>
      <c r="I1297" s="300" t="n"/>
      <c r="J1297" s="303">
        <f>+(((G1297-F1297)-(H1297-F1297))/(H1297-F1297))*100</f>
        <v/>
      </c>
      <c r="K1297" s="304" t="n"/>
      <c r="L1297" s="304" t="n"/>
      <c r="M1297" s="304" t="n"/>
      <c r="N1297" s="304" t="n"/>
    </row>
    <row r="1298" ht="15.75" customHeight="1" s="412">
      <c r="A1298" s="300" t="n">
        <v>1297</v>
      </c>
      <c r="B1298" s="300" t="n">
        <v>251</v>
      </c>
      <c r="C1298" s="300" t="n">
        <v>459</v>
      </c>
      <c r="D1298" s="300" t="n">
        <v>4</v>
      </c>
      <c r="E1298" s="301" t="n">
        <v>43524</v>
      </c>
      <c r="F1298" s="309" t="n">
        <v>5258</v>
      </c>
      <c r="G1298" s="300" t="n">
        <v>8753</v>
      </c>
      <c r="H1298" s="302" t="n">
        <v>7831</v>
      </c>
      <c r="I1298" s="300" t="n">
        <v>10</v>
      </c>
      <c r="J1298" s="303">
        <f>+(((G1298-F1298)-(H1298-F1298))/(H1298-F1298))*100</f>
        <v/>
      </c>
      <c r="K1298" s="304" t="n"/>
      <c r="L1298" s="304" t="n"/>
      <c r="M1298" s="304" t="n"/>
      <c r="N1298" s="304" t="n"/>
    </row>
    <row r="1299" ht="15.75" customHeight="1" s="412">
      <c r="A1299" s="300" t="n">
        <v>1298</v>
      </c>
      <c r="B1299" s="300" t="n">
        <v>252</v>
      </c>
      <c r="C1299" s="300" t="n">
        <v>459</v>
      </c>
      <c r="D1299" s="300" t="n">
        <v>4</v>
      </c>
      <c r="E1299" s="301" t="n">
        <v>43524</v>
      </c>
      <c r="F1299" s="309" t="n">
        <v>5296</v>
      </c>
      <c r="G1299" s="300" t="n">
        <v>8385</v>
      </c>
      <c r="H1299" s="302" t="n">
        <v>7560</v>
      </c>
      <c r="I1299" s="300" t="n"/>
      <c r="J1299" s="303">
        <f>+(((G1299-F1299)-(H1299-F1299))/(H1299-F1299))*100</f>
        <v/>
      </c>
      <c r="K1299" s="304" t="n"/>
      <c r="L1299" s="304" t="n"/>
      <c r="M1299" s="304" t="n"/>
      <c r="N1299" s="304" t="n"/>
    </row>
    <row r="1300" ht="15.75" customHeight="1" s="412">
      <c r="A1300" s="300" t="n">
        <v>1299</v>
      </c>
      <c r="B1300" s="300" t="n">
        <v>253</v>
      </c>
      <c r="C1300" s="300" t="n">
        <v>463</v>
      </c>
      <c r="D1300" s="300" t="n">
        <v>4</v>
      </c>
      <c r="E1300" s="301" t="n">
        <v>43524</v>
      </c>
      <c r="F1300" s="309" t="n">
        <v>5257</v>
      </c>
      <c r="G1300" s="300" t="n">
        <v>7532</v>
      </c>
      <c r="H1300" s="302" t="n">
        <v>7047</v>
      </c>
      <c r="I1300" s="300" t="n">
        <v>11</v>
      </c>
      <c r="J1300" s="303">
        <f>+(((G1300-F1300)-(H1300-F1300))/(H1300-F1300))*100</f>
        <v/>
      </c>
      <c r="K1300" s="304" t="n"/>
      <c r="L1300" s="304" t="n"/>
      <c r="M1300" s="304" t="n"/>
      <c r="N1300" s="304" t="n"/>
    </row>
    <row r="1301" ht="15.75" customHeight="1" s="412">
      <c r="A1301" s="300" t="n">
        <v>1300</v>
      </c>
      <c r="B1301" s="300" t="n">
        <v>254</v>
      </c>
      <c r="C1301" s="300" t="n">
        <v>463</v>
      </c>
      <c r="D1301" s="300" t="n">
        <v>4</v>
      </c>
      <c r="E1301" s="301" t="n">
        <v>43524</v>
      </c>
      <c r="F1301" s="309" t="n">
        <v>5257</v>
      </c>
      <c r="G1301" s="300" t="n">
        <v>7356</v>
      </c>
      <c r="H1301" s="302" t="n">
        <v>6915</v>
      </c>
      <c r="I1301" s="300" t="n"/>
      <c r="J1301" s="303">
        <f>+(((G1301-F1301)-(H1301-F1301))/(H1301-F1301))*100</f>
        <v/>
      </c>
      <c r="K1301" s="304" t="n"/>
      <c r="L1301" s="304" t="n"/>
      <c r="M1301" s="304" t="n"/>
      <c r="N1301" s="304" t="n"/>
    </row>
    <row r="1302" ht="15.75" customHeight="1" s="412">
      <c r="A1302" s="300" t="n">
        <v>1301</v>
      </c>
      <c r="B1302" s="300" t="n">
        <v>255</v>
      </c>
      <c r="C1302" s="300" t="n">
        <v>464</v>
      </c>
      <c r="D1302" s="300" t="n">
        <v>4</v>
      </c>
      <c r="E1302" s="301" t="n">
        <v>43524</v>
      </c>
      <c r="F1302" s="309" t="n">
        <v>5260</v>
      </c>
      <c r="G1302" s="300" t="n">
        <v>6820</v>
      </c>
      <c r="H1302" s="302" t="n">
        <v>6556</v>
      </c>
      <c r="I1302" s="300" t="n">
        <v>8</v>
      </c>
      <c r="J1302" s="303">
        <f>+(((G1302-F1302)-(H1302-F1302))/(H1302-F1302))*100</f>
        <v/>
      </c>
      <c r="K1302" s="304" t="n"/>
      <c r="L1302" s="304" t="n"/>
      <c r="M1302" s="304" t="n"/>
      <c r="N1302" s="304" t="n"/>
    </row>
    <row r="1303" ht="15.75" customHeight="1" s="412">
      <c r="A1303" s="300" t="n">
        <v>1302</v>
      </c>
      <c r="B1303" s="300" t="n">
        <v>256</v>
      </c>
      <c r="C1303" s="300" t="n">
        <v>464</v>
      </c>
      <c r="D1303" s="300" t="n">
        <v>4</v>
      </c>
      <c r="E1303" s="301" t="n">
        <v>43524</v>
      </c>
      <c r="F1303" s="309" t="n">
        <v>5193</v>
      </c>
      <c r="G1303" s="300" t="n">
        <v>6840</v>
      </c>
      <c r="H1303" s="302" t="n">
        <v>6565</v>
      </c>
      <c r="I1303" s="300" t="n"/>
      <c r="J1303" s="303">
        <f>+(((G1303-F1303)-(H1303-F1303))/(H1303-F1303))*100</f>
        <v/>
      </c>
      <c r="K1303" s="304" t="n"/>
      <c r="L1303" s="304" t="n"/>
      <c r="M1303" s="304" t="n"/>
      <c r="N1303" s="304" t="n"/>
    </row>
    <row r="1304" ht="15.75" customHeight="1" s="412">
      <c r="A1304" s="300" t="n">
        <v>1303</v>
      </c>
      <c r="B1304" s="300" t="n">
        <v>257</v>
      </c>
      <c r="C1304" s="300" t="n">
        <v>466</v>
      </c>
      <c r="D1304" s="300" t="n">
        <v>4</v>
      </c>
      <c r="E1304" s="301" t="n">
        <v>43524</v>
      </c>
      <c r="F1304" s="309" t="n">
        <v>5226</v>
      </c>
      <c r="G1304" s="300" t="n">
        <v>7506</v>
      </c>
      <c r="H1304" s="302" t="n">
        <v>7069</v>
      </c>
      <c r="I1304" s="300" t="n">
        <v>9</v>
      </c>
      <c r="J1304" s="303">
        <f>+(((G1304-F1304)-(H1304-F1304))/(H1304-F1304))*100</f>
        <v/>
      </c>
      <c r="K1304" s="304" t="n"/>
      <c r="L1304" s="304" t="n"/>
      <c r="M1304" s="304" t="n"/>
      <c r="N1304" s="304" t="n"/>
    </row>
    <row r="1305" ht="15.75" customHeight="1" s="412">
      <c r="A1305" s="300" t="n">
        <v>1304</v>
      </c>
      <c r="B1305" s="300" t="n">
        <v>258</v>
      </c>
      <c r="C1305" s="300" t="n">
        <v>466</v>
      </c>
      <c r="D1305" s="300" t="n">
        <v>4</v>
      </c>
      <c r="E1305" s="301" t="n">
        <v>43524</v>
      </c>
      <c r="F1305" s="309" t="n">
        <v>5266</v>
      </c>
      <c r="G1305" s="300" t="n">
        <v>7555</v>
      </c>
      <c r="H1305" s="302" t="n">
        <v>7066</v>
      </c>
      <c r="I1305" s="300" t="n"/>
      <c r="J1305" s="303">
        <f>+(((G1305-F1305)-(H1305-F1305))/(H1305-F1305))*100</f>
        <v/>
      </c>
      <c r="K1305" s="304" t="n"/>
      <c r="L1305" s="304" t="n"/>
      <c r="M1305" s="304" t="n"/>
      <c r="N1305" s="304" t="n"/>
    </row>
    <row r="1306" ht="15.75" customHeight="1" s="412">
      <c r="A1306" s="300" t="n">
        <v>1305</v>
      </c>
      <c r="B1306" s="300" t="n">
        <v>1</v>
      </c>
      <c r="C1306" s="300" t="n">
        <v>102</v>
      </c>
      <c r="D1306" s="300" t="n">
        <v>5</v>
      </c>
      <c r="E1306" s="301" t="n">
        <v>43531</v>
      </c>
      <c r="F1306" s="309" t="n">
        <v>5301</v>
      </c>
      <c r="G1306" s="300" t="n">
        <v>7798</v>
      </c>
      <c r="H1306" s="302" t="n">
        <v>7403</v>
      </c>
      <c r="I1306" s="300" t="n">
        <v>8</v>
      </c>
      <c r="J1306" s="303">
        <f>+(((G1306-F1306)-(H1306-F1306))/(H1306-F1306))*100</f>
        <v/>
      </c>
      <c r="K1306" s="304" t="n"/>
      <c r="L1306" s="304" t="n"/>
      <c r="M1306" s="304" t="n"/>
      <c r="N1306" s="304" t="n"/>
    </row>
    <row r="1307" ht="15.75" customHeight="1" s="412">
      <c r="A1307" s="300" t="n">
        <v>1306</v>
      </c>
      <c r="B1307" s="300" t="n">
        <v>2</v>
      </c>
      <c r="C1307" s="300" t="n">
        <v>102</v>
      </c>
      <c r="D1307" s="300" t="n">
        <v>5</v>
      </c>
      <c r="E1307" s="301" t="n">
        <v>43531</v>
      </c>
      <c r="F1307" s="309" t="n">
        <v>5190</v>
      </c>
      <c r="G1307" s="300" t="n">
        <v>7592</v>
      </c>
      <c r="H1307" s="302" t="n">
        <v>7198</v>
      </c>
      <c r="I1307" s="300" t="n"/>
      <c r="J1307" s="303">
        <f>+(((G1307-F1307)-(H1307-F1307))/(H1307-F1307))*100</f>
        <v/>
      </c>
      <c r="K1307" s="304" t="n"/>
      <c r="L1307" s="304" t="n"/>
      <c r="M1307" s="304" t="n"/>
      <c r="N1307" s="304" t="n"/>
    </row>
    <row r="1308" ht="15.75" customHeight="1" s="412">
      <c r="A1308" s="300" t="n">
        <v>1307</v>
      </c>
      <c r="B1308" s="300" t="n">
        <v>3</v>
      </c>
      <c r="C1308" s="300" t="n">
        <v>104</v>
      </c>
      <c r="D1308" s="300" t="n">
        <v>5</v>
      </c>
      <c r="E1308" s="301" t="n">
        <v>43531</v>
      </c>
      <c r="F1308" s="309" t="n">
        <v>5258</v>
      </c>
      <c r="G1308" s="300" t="n">
        <v>7543</v>
      </c>
      <c r="H1308" s="302" t="n">
        <v>7206</v>
      </c>
      <c r="I1308" s="300" t="n">
        <v>6</v>
      </c>
      <c r="J1308" s="303">
        <f>+(((G1308-F1308)-(H1308-F1308))/(H1308-F1308))*100</f>
        <v/>
      </c>
      <c r="K1308" s="304" t="n"/>
      <c r="L1308" s="304" t="n"/>
      <c r="M1308" s="304" t="n"/>
      <c r="N1308" s="304" t="n"/>
    </row>
    <row r="1309" ht="15.75" customHeight="1" s="412">
      <c r="A1309" s="300" t="n">
        <v>1308</v>
      </c>
      <c r="B1309" s="300" t="n">
        <v>4</v>
      </c>
      <c r="C1309" s="300" t="n">
        <v>104</v>
      </c>
      <c r="D1309" s="300" t="n">
        <v>5</v>
      </c>
      <c r="E1309" s="301" t="n">
        <v>43531</v>
      </c>
      <c r="F1309" s="309" t="n">
        <v>5259</v>
      </c>
      <c r="G1309" s="300" t="n">
        <v>7728</v>
      </c>
      <c r="H1309" s="302" t="n">
        <v>7346</v>
      </c>
      <c r="I1309" s="300" t="n"/>
      <c r="J1309" s="303">
        <f>+(((G1309-F1309)-(H1309-F1309))/(H1309-F1309))*100</f>
        <v/>
      </c>
      <c r="K1309" s="304" t="n"/>
      <c r="L1309" s="304" t="n"/>
      <c r="M1309" s="304" t="n"/>
      <c r="N1309" s="304" t="n"/>
    </row>
    <row r="1310" ht="15.75" customHeight="1" s="412">
      <c r="A1310" s="300" t="n">
        <v>1309</v>
      </c>
      <c r="B1310" s="300" t="n">
        <v>5</v>
      </c>
      <c r="C1310" s="300" t="n">
        <v>107</v>
      </c>
      <c r="D1310" s="300" t="n">
        <v>5</v>
      </c>
      <c r="E1310" s="301" t="n">
        <v>43531</v>
      </c>
      <c r="F1310" s="309" t="n">
        <v>5236</v>
      </c>
      <c r="G1310" s="300" t="n">
        <v>7730</v>
      </c>
      <c r="H1310" s="302" t="n">
        <v>7290</v>
      </c>
      <c r="I1310" s="300" t="n">
        <v>7</v>
      </c>
      <c r="J1310" s="303">
        <f>+(((G1310-F1310)-(H1310-F1310))/(H1310-F1310))*100</f>
        <v/>
      </c>
      <c r="K1310" s="304" t="n"/>
      <c r="L1310" s="304" t="n"/>
      <c r="M1310" s="304" t="n"/>
      <c r="N1310" s="304" t="n"/>
    </row>
    <row r="1311" ht="15.75" customHeight="1" s="412">
      <c r="A1311" s="300" t="n">
        <v>1310</v>
      </c>
      <c r="B1311" s="300" t="n">
        <v>6</v>
      </c>
      <c r="C1311" s="300" t="n">
        <v>107</v>
      </c>
      <c r="D1311" s="300" t="n">
        <v>5</v>
      </c>
      <c r="E1311" s="301" t="n">
        <v>43531</v>
      </c>
      <c r="F1311" s="309" t="n">
        <v>5259</v>
      </c>
      <c r="G1311" s="300" t="n">
        <v>7648</v>
      </c>
      <c r="H1311" s="302" t="n">
        <v>7217</v>
      </c>
      <c r="I1311" s="300" t="n"/>
      <c r="J1311" s="303">
        <f>+(((G1311-F1311)-(H1311-F1311))/(H1311-F1311))*100</f>
        <v/>
      </c>
      <c r="K1311" s="304" t="n"/>
      <c r="L1311" s="304" t="n"/>
      <c r="M1311" s="304" t="n"/>
      <c r="N1311" s="304" t="n"/>
    </row>
    <row r="1312" ht="15.75" customHeight="1" s="412">
      <c r="A1312" s="300" t="n">
        <v>1311</v>
      </c>
      <c r="B1312" s="300" t="n">
        <v>7</v>
      </c>
      <c r="C1312" s="300" t="n">
        <v>108</v>
      </c>
      <c r="D1312" s="300" t="n">
        <v>5</v>
      </c>
      <c r="E1312" s="301" t="n">
        <v>43531</v>
      </c>
      <c r="F1312" s="309" t="n">
        <v>5232</v>
      </c>
      <c r="G1312" s="300" t="n">
        <v>8891</v>
      </c>
      <c r="H1312" s="302" t="n">
        <v>7941</v>
      </c>
      <c r="I1312" s="300" t="n">
        <v>8</v>
      </c>
      <c r="J1312" s="303">
        <f>+(((G1312-F1312)-(H1312-F1312))/(H1312-F1312))*100</f>
        <v/>
      </c>
      <c r="K1312" s="304" t="n"/>
      <c r="L1312" s="304" t="n"/>
      <c r="M1312" s="304" t="n"/>
      <c r="N1312" s="304" t="n"/>
    </row>
    <row r="1313" ht="15.75" customHeight="1" s="412">
      <c r="A1313" s="300" t="n">
        <v>1312</v>
      </c>
      <c r="B1313" s="300" t="n">
        <v>8</v>
      </c>
      <c r="C1313" s="300" t="n">
        <v>108</v>
      </c>
      <c r="D1313" s="300" t="n">
        <v>5</v>
      </c>
      <c r="E1313" s="301" t="n">
        <v>43531</v>
      </c>
      <c r="F1313" s="309" t="n">
        <v>5221</v>
      </c>
      <c r="G1313" s="300" t="n">
        <v>8818</v>
      </c>
      <c r="H1313" s="302" t="n">
        <v>7929</v>
      </c>
      <c r="I1313" s="300" t="n"/>
      <c r="J1313" s="303">
        <f>+(((G1313-F1313)-(H1313-F1313))/(H1313-F1313))*100</f>
        <v/>
      </c>
      <c r="K1313" s="304" t="n"/>
      <c r="L1313" s="304" t="n"/>
      <c r="M1313" s="304" t="n"/>
      <c r="N1313" s="304" t="n"/>
    </row>
    <row r="1314" ht="15.75" customHeight="1" s="412">
      <c r="A1314" s="300" t="n">
        <v>1313</v>
      </c>
      <c r="B1314" s="300" t="n">
        <v>9</v>
      </c>
      <c r="C1314" s="300" t="n">
        <v>109</v>
      </c>
      <c r="D1314" s="300" t="n">
        <v>5</v>
      </c>
      <c r="E1314" s="301" t="n">
        <v>43531</v>
      </c>
      <c r="F1314" s="309" t="n">
        <v>5188</v>
      </c>
      <c r="G1314" s="300" t="n">
        <v>7335</v>
      </c>
      <c r="H1314" s="302" t="n">
        <v>6825</v>
      </c>
      <c r="I1314" s="300" t="n">
        <v>7</v>
      </c>
      <c r="J1314" s="303">
        <f>+(((G1314-F1314)-(H1314-F1314))/(H1314-F1314))*100</f>
        <v/>
      </c>
      <c r="K1314" s="304" t="n"/>
      <c r="L1314" s="304" t="n"/>
      <c r="M1314" s="304" t="n"/>
      <c r="N1314" s="304" t="n"/>
    </row>
    <row r="1315" ht="15.75" customHeight="1" s="412">
      <c r="A1315" s="300" t="n">
        <v>1314</v>
      </c>
      <c r="B1315" s="300" t="n">
        <v>10</v>
      </c>
      <c r="C1315" s="300" t="n">
        <v>109</v>
      </c>
      <c r="D1315" s="300" t="n">
        <v>5</v>
      </c>
      <c r="E1315" s="301" t="n">
        <v>43531</v>
      </c>
      <c r="F1315" s="309" t="n">
        <v>5232</v>
      </c>
      <c r="G1315" s="300" t="n">
        <v>7316</v>
      </c>
      <c r="H1315" s="302" t="n">
        <v>6851</v>
      </c>
      <c r="I1315" s="300" t="n"/>
      <c r="J1315" s="303">
        <f>+(((G1315-F1315)-(H1315-F1315))/(H1315-F1315))*100</f>
        <v/>
      </c>
      <c r="K1315" s="304" t="n"/>
      <c r="L1315" s="304" t="n"/>
      <c r="M1315" s="304" t="n"/>
      <c r="N1315" s="304" t="n"/>
    </row>
    <row r="1316" ht="15.75" customHeight="1" s="412">
      <c r="A1316" s="300" t="n">
        <v>1315</v>
      </c>
      <c r="B1316" s="300" t="n">
        <v>11</v>
      </c>
      <c r="C1316" s="300" t="n">
        <v>112</v>
      </c>
      <c r="D1316" s="300" t="n">
        <v>5</v>
      </c>
      <c r="E1316" s="301" t="n">
        <v>43531</v>
      </c>
      <c r="F1316" s="309" t="n">
        <v>5213</v>
      </c>
      <c r="G1316" s="300" t="n">
        <v>8930</v>
      </c>
      <c r="H1316" s="302" t="n">
        <v>8101</v>
      </c>
      <c r="I1316" s="300" t="n">
        <v>8</v>
      </c>
      <c r="J1316" s="303">
        <f>+(((G1316-F1316)-(H1316-F1316))/(H1316-F1316))*100</f>
        <v/>
      </c>
      <c r="K1316" s="304" t="n"/>
      <c r="L1316" s="304" t="n"/>
      <c r="M1316" s="304" t="n"/>
      <c r="N1316" s="304" t="n"/>
    </row>
    <row r="1317" ht="15.75" customHeight="1" s="412">
      <c r="A1317" s="300" t="n">
        <v>1316</v>
      </c>
      <c r="B1317" s="300" t="n">
        <v>12</v>
      </c>
      <c r="C1317" s="300" t="n">
        <v>112</v>
      </c>
      <c r="D1317" s="300" t="n">
        <v>5</v>
      </c>
      <c r="E1317" s="301" t="n">
        <v>43531</v>
      </c>
      <c r="F1317" s="309" t="n">
        <v>5232</v>
      </c>
      <c r="G1317" s="300" t="n">
        <v>8768</v>
      </c>
      <c r="H1317" s="302" t="n">
        <v>7961</v>
      </c>
      <c r="I1317" s="300" t="n"/>
      <c r="J1317" s="303">
        <f>+(((G1317-F1317)-(H1317-F1317))/(H1317-F1317))*100</f>
        <v/>
      </c>
      <c r="K1317" s="304" t="n"/>
      <c r="L1317" s="304" t="n"/>
      <c r="M1317" s="304" t="n"/>
      <c r="N1317" s="304" t="n"/>
    </row>
    <row r="1318" ht="15.75" customHeight="1" s="412">
      <c r="A1318" s="300" t="n">
        <v>1317</v>
      </c>
      <c r="B1318" s="300" t="n">
        <v>13</v>
      </c>
      <c r="C1318" s="300" t="n">
        <v>115</v>
      </c>
      <c r="D1318" s="300" t="n">
        <v>5</v>
      </c>
      <c r="E1318" s="301" t="n">
        <v>43531</v>
      </c>
      <c r="F1318" s="309" t="n">
        <v>5314</v>
      </c>
      <c r="G1318" s="300" t="n">
        <v>8431</v>
      </c>
      <c r="H1318" s="302" t="n">
        <v>7877</v>
      </c>
      <c r="I1318" s="300" t="n">
        <v>7</v>
      </c>
      <c r="J1318" s="303">
        <f>+(((G1318-F1318)-(H1318-F1318))/(H1318-F1318))*100</f>
        <v/>
      </c>
      <c r="K1318" s="304" t="n"/>
      <c r="L1318" s="304" t="n"/>
      <c r="M1318" s="304" t="n"/>
      <c r="N1318" s="304" t="n"/>
    </row>
    <row r="1319" ht="15.75" customHeight="1" s="412">
      <c r="A1319" s="300" t="n">
        <v>1318</v>
      </c>
      <c r="B1319" s="300" t="n">
        <v>14</v>
      </c>
      <c r="C1319" s="300" t="n">
        <v>115</v>
      </c>
      <c r="D1319" s="300" t="n">
        <v>5</v>
      </c>
      <c r="E1319" s="301" t="n">
        <v>43531</v>
      </c>
      <c r="F1319" s="309" t="n">
        <v>5249</v>
      </c>
      <c r="G1319" s="300" t="n">
        <v>8313</v>
      </c>
      <c r="H1319" s="302" t="n">
        <v>7770</v>
      </c>
      <c r="I1319" s="300" t="n"/>
      <c r="J1319" s="303">
        <f>+(((G1319-F1319)-(H1319-F1319))/(H1319-F1319))*100</f>
        <v/>
      </c>
      <c r="K1319" s="304" t="n"/>
      <c r="L1319" s="304" t="n"/>
      <c r="M1319" s="304" t="n"/>
      <c r="N1319" s="304" t="n"/>
    </row>
    <row r="1320" ht="15.75" customHeight="1" s="412">
      <c r="A1320" s="300" t="n">
        <v>1319</v>
      </c>
      <c r="B1320" s="300" t="n">
        <v>15</v>
      </c>
      <c r="C1320" s="300" t="n">
        <v>116</v>
      </c>
      <c r="D1320" s="300" t="n">
        <v>5</v>
      </c>
      <c r="E1320" s="301" t="n">
        <v>43531</v>
      </c>
      <c r="F1320" s="309" t="n">
        <v>5231</v>
      </c>
      <c r="G1320" s="300" t="n">
        <v>8626</v>
      </c>
      <c r="H1320" s="302" t="n">
        <v>7893</v>
      </c>
      <c r="I1320" s="300" t="n">
        <v>9</v>
      </c>
      <c r="J1320" s="303">
        <f>+(((G1320-F1320)-(H1320-F1320))/(H1320-F1320))*100</f>
        <v/>
      </c>
      <c r="K1320" s="304" t="n"/>
      <c r="L1320" s="304" t="n"/>
      <c r="M1320" s="304" t="n"/>
      <c r="N1320" s="304" t="n"/>
    </row>
    <row r="1321" ht="15.75" customHeight="1" s="412">
      <c r="A1321" s="300" t="n">
        <v>1320</v>
      </c>
      <c r="B1321" s="300" t="n">
        <v>16</v>
      </c>
      <c r="C1321" s="300" t="n">
        <v>116</v>
      </c>
      <c r="D1321" s="300" t="n">
        <v>5</v>
      </c>
      <c r="E1321" s="301" t="n">
        <v>43531</v>
      </c>
      <c r="F1321" s="309" t="n">
        <v>5280</v>
      </c>
      <c r="G1321" s="300" t="n">
        <v>8624</v>
      </c>
      <c r="H1321" s="302" t="n">
        <v>7904</v>
      </c>
      <c r="I1321" s="300" t="n"/>
      <c r="J1321" s="303">
        <f>+(((G1321-F1321)-(H1321-F1321))/(H1321-F1321))*100</f>
        <v/>
      </c>
      <c r="K1321" s="304" t="n"/>
      <c r="L1321" s="304" t="n"/>
      <c r="M1321" s="304" t="n"/>
      <c r="N1321" s="304" t="n"/>
    </row>
    <row r="1322" ht="15.75" customHeight="1" s="412">
      <c r="A1322" s="300" t="n">
        <v>1321</v>
      </c>
      <c r="B1322" s="300" t="n">
        <v>17</v>
      </c>
      <c r="C1322" s="300" t="n">
        <v>120</v>
      </c>
      <c r="D1322" s="300" t="n">
        <v>5</v>
      </c>
      <c r="E1322" s="301" t="n">
        <v>43531</v>
      </c>
      <c r="F1322" s="309" t="n">
        <v>5275</v>
      </c>
      <c r="G1322" s="300" t="n">
        <v>8365</v>
      </c>
      <c r="H1322" s="302" t="n">
        <v>7548</v>
      </c>
      <c r="I1322" s="300" t="n">
        <v>9</v>
      </c>
      <c r="J1322" s="303">
        <f>+(((G1322-F1322)-(H1322-F1322))/(H1322-F1322))*100</f>
        <v/>
      </c>
      <c r="K1322" s="304" t="n"/>
      <c r="L1322" s="304" t="n"/>
      <c r="M1322" s="304" t="n"/>
      <c r="N1322" s="304" t="n"/>
    </row>
    <row r="1323" ht="15.75" customHeight="1" s="412">
      <c r="A1323" s="300" t="n">
        <v>1322</v>
      </c>
      <c r="B1323" s="300" t="n">
        <v>18</v>
      </c>
      <c r="C1323" s="300" t="n">
        <v>120</v>
      </c>
      <c r="D1323" s="300" t="n">
        <v>5</v>
      </c>
      <c r="E1323" s="301" t="n">
        <v>43531</v>
      </c>
      <c r="F1323" s="309" t="n">
        <v>5205</v>
      </c>
      <c r="G1323" s="300" t="n">
        <v>8127</v>
      </c>
      <c r="H1323" s="302" t="n">
        <v>7350</v>
      </c>
      <c r="I1323" s="300" t="n"/>
      <c r="J1323" s="303">
        <f>+(((G1323-F1323)-(H1323-F1323))/(H1323-F1323))*100</f>
        <v/>
      </c>
      <c r="K1323" s="304" t="n"/>
      <c r="L1323" s="304" t="n"/>
      <c r="M1323" s="304" t="n"/>
      <c r="N1323" s="304" t="n"/>
    </row>
    <row r="1324" ht="15.75" customHeight="1" s="412">
      <c r="A1324" s="300" t="n">
        <v>1323</v>
      </c>
      <c r="B1324" s="300" t="n">
        <v>19</v>
      </c>
      <c r="C1324" s="300" t="n">
        <v>121</v>
      </c>
      <c r="D1324" s="300" t="n">
        <v>5</v>
      </c>
      <c r="E1324" s="301" t="n">
        <v>43531</v>
      </c>
      <c r="F1324" s="309" t="n">
        <v>5229</v>
      </c>
      <c r="G1324" s="300" t="n">
        <v>8810</v>
      </c>
      <c r="H1324" s="302" t="n">
        <v>7770</v>
      </c>
      <c r="I1324" s="300" t="n">
        <v>11</v>
      </c>
      <c r="J1324" s="303">
        <f>+(((G1324-F1324)-(H1324-F1324))/(H1324-F1324))*100</f>
        <v/>
      </c>
      <c r="K1324" s="304" t="n"/>
      <c r="L1324" s="304" t="n"/>
      <c r="M1324" s="304" t="n"/>
      <c r="N1324" s="304" t="n"/>
    </row>
    <row r="1325" ht="15.75" customHeight="1" s="412">
      <c r="A1325" s="300" t="n">
        <v>1324</v>
      </c>
      <c r="B1325" s="300" t="n">
        <v>20</v>
      </c>
      <c r="C1325" s="300" t="n">
        <v>121</v>
      </c>
      <c r="D1325" s="300" t="n">
        <v>5</v>
      </c>
      <c r="E1325" s="301" t="n">
        <v>43531</v>
      </c>
      <c r="F1325" s="309" t="n">
        <v>5190</v>
      </c>
      <c r="G1325" s="300" t="n">
        <v>8844</v>
      </c>
      <c r="H1325" s="302" t="n">
        <v>7837</v>
      </c>
      <c r="I1325" s="300" t="n"/>
      <c r="J1325" s="303">
        <f>+(((G1325-F1325)-(H1325-F1325))/(H1325-F1325))*100</f>
        <v/>
      </c>
      <c r="K1325" s="304" t="n"/>
      <c r="L1325" s="304" t="n"/>
      <c r="M1325" s="304" t="n"/>
      <c r="N1325" s="304" t="n"/>
    </row>
    <row r="1326" ht="15.75" customHeight="1" s="412">
      <c r="A1326" s="300" t="n">
        <v>1325</v>
      </c>
      <c r="B1326" s="300" t="n">
        <v>21</v>
      </c>
      <c r="C1326" s="300" t="n">
        <v>123</v>
      </c>
      <c r="D1326" s="300" t="n">
        <v>5</v>
      </c>
      <c r="E1326" s="301" t="n">
        <v>43531</v>
      </c>
      <c r="F1326" s="309" t="n">
        <v>5224</v>
      </c>
      <c r="G1326" s="300" t="n">
        <v>8228</v>
      </c>
      <c r="H1326" s="302" t="n">
        <v>7715</v>
      </c>
      <c r="I1326" s="300" t="n">
        <v>8</v>
      </c>
      <c r="J1326" s="303">
        <f>+(((G1326-F1326)-(H1326-F1326))/(H1326-F1326))*100</f>
        <v/>
      </c>
      <c r="K1326" s="304" t="n"/>
      <c r="L1326" s="304" t="n"/>
      <c r="M1326" s="304" t="n"/>
      <c r="N1326" s="304" t="n"/>
    </row>
    <row r="1327" ht="15.75" customHeight="1" s="412">
      <c r="A1327" s="300" t="n">
        <v>1326</v>
      </c>
      <c r="B1327" s="300" t="n">
        <v>22</v>
      </c>
      <c r="C1327" s="300" t="n">
        <v>123</v>
      </c>
      <c r="D1327" s="300" t="n">
        <v>5</v>
      </c>
      <c r="E1327" s="301" t="n">
        <v>43531</v>
      </c>
      <c r="F1327" s="309" t="n">
        <v>5276</v>
      </c>
      <c r="G1327" s="300" t="n">
        <v>7829</v>
      </c>
      <c r="H1327" s="302" t="n">
        <v>7393</v>
      </c>
      <c r="I1327" s="300" t="n"/>
      <c r="J1327" s="303">
        <f>+(((G1327-F1327)-(H1327-F1327))/(H1327-F1327))*100</f>
        <v/>
      </c>
      <c r="K1327" s="304" t="n"/>
      <c r="L1327" s="304" t="n"/>
      <c r="M1327" s="304" t="n"/>
      <c r="N1327" s="304" t="n"/>
    </row>
    <row r="1328" ht="15.75" customHeight="1" s="412">
      <c r="A1328" s="300" t="n">
        <v>1327</v>
      </c>
      <c r="B1328" s="300" t="n">
        <v>23</v>
      </c>
      <c r="C1328" s="300" t="n">
        <v>124</v>
      </c>
      <c r="D1328" s="300" t="n">
        <v>5</v>
      </c>
      <c r="E1328" s="301" t="n">
        <v>43531</v>
      </c>
      <c r="F1328" s="309" t="n">
        <v>5261</v>
      </c>
      <c r="G1328" s="300" t="n">
        <v>7573</v>
      </c>
      <c r="H1328" s="302" t="n">
        <v>7058</v>
      </c>
      <c r="I1328" s="300" t="n"/>
      <c r="J1328" s="303">
        <f>+(((G1328-F1328)-(H1328-F1328))/(H1328-F1328))*100</f>
        <v/>
      </c>
      <c r="K1328" s="304" t="n"/>
      <c r="L1328" s="304" t="n"/>
      <c r="M1328" s="304" t="n"/>
      <c r="N1328" s="304" t="n"/>
    </row>
    <row r="1329" ht="15.75" customHeight="1" s="412">
      <c r="A1329" s="300" t="n">
        <v>1328</v>
      </c>
      <c r="B1329" s="300" t="n">
        <v>24</v>
      </c>
      <c r="C1329" s="300" t="n">
        <v>124</v>
      </c>
      <c r="D1329" s="300" t="n">
        <v>5</v>
      </c>
      <c r="E1329" s="301" t="n">
        <v>43531</v>
      </c>
      <c r="F1329" s="309" t="n">
        <v>5196</v>
      </c>
      <c r="G1329" s="300" t="n">
        <v>7607</v>
      </c>
      <c r="H1329" s="302" t="n">
        <v>7073</v>
      </c>
      <c r="I1329" s="300" t="n">
        <v>10</v>
      </c>
      <c r="J1329" s="303">
        <f>+(((G1329-F1329)-(H1329-F1329))/(H1329-F1329))*100</f>
        <v/>
      </c>
      <c r="K1329" s="304" t="n"/>
      <c r="L1329" s="304" t="n"/>
      <c r="M1329" s="304" t="n"/>
      <c r="N1329" s="304" t="n"/>
    </row>
    <row r="1330" ht="15.75" customHeight="1" s="412">
      <c r="A1330" s="300" t="n">
        <v>1329</v>
      </c>
      <c r="B1330" s="300" t="n">
        <v>25</v>
      </c>
      <c r="C1330" s="300" t="n">
        <v>125</v>
      </c>
      <c r="D1330" s="300" t="n">
        <v>5</v>
      </c>
      <c r="E1330" s="301" t="n">
        <v>43531</v>
      </c>
      <c r="F1330" s="309" t="n">
        <v>5238</v>
      </c>
      <c r="G1330" s="300" t="n">
        <v>8100</v>
      </c>
      <c r="H1330" s="302" t="n">
        <v>7591</v>
      </c>
      <c r="I1330" s="300" t="n"/>
      <c r="J1330" s="303">
        <f>+(((G1330-F1330)-(H1330-F1330))/(H1330-F1330))*100</f>
        <v/>
      </c>
      <c r="K1330" s="304" t="n"/>
      <c r="L1330" s="304" t="n"/>
      <c r="M1330" s="304" t="n"/>
      <c r="N1330" s="304" t="n"/>
    </row>
    <row r="1331" ht="15.75" customHeight="1" s="412">
      <c r="A1331" s="300" t="n">
        <v>1330</v>
      </c>
      <c r="B1331" s="300" t="n">
        <v>26</v>
      </c>
      <c r="C1331" s="300" t="n">
        <v>125</v>
      </c>
      <c r="D1331" s="300" t="n">
        <v>5</v>
      </c>
      <c r="E1331" s="301" t="n">
        <v>43531</v>
      </c>
      <c r="F1331" s="309" t="n">
        <v>5207</v>
      </c>
      <c r="G1331" s="300" t="n">
        <v>8303</v>
      </c>
      <c r="H1331" s="302" t="n">
        <v>7726</v>
      </c>
      <c r="I1331" s="300" t="n">
        <v>8</v>
      </c>
      <c r="J1331" s="303">
        <f>+(((G1331-F1331)-(H1331-F1331))/(H1331-F1331))*100</f>
        <v/>
      </c>
      <c r="K1331" s="304" t="n"/>
      <c r="L1331" s="304" t="n"/>
      <c r="M1331" s="304" t="n"/>
      <c r="N1331" s="304" t="n"/>
    </row>
    <row r="1332" ht="15.75" customHeight="1" s="412">
      <c r="A1332" s="300" t="n">
        <v>1331</v>
      </c>
      <c r="B1332" s="300" t="n">
        <v>27</v>
      </c>
      <c r="C1332" s="300" t="n">
        <v>126</v>
      </c>
      <c r="D1332" s="300" t="n">
        <v>5</v>
      </c>
      <c r="E1332" s="301" t="n">
        <v>43531</v>
      </c>
      <c r="F1332" s="309" t="n">
        <v>5236</v>
      </c>
      <c r="G1332" s="300" t="n">
        <v>7979</v>
      </c>
      <c r="H1332" s="302" t="n">
        <v>7576</v>
      </c>
      <c r="I1332" s="300" t="n"/>
      <c r="J1332" s="303">
        <f>+(((G1332-F1332)-(H1332-F1332))/(H1332-F1332))*100</f>
        <v/>
      </c>
      <c r="K1332" s="304" t="n"/>
      <c r="L1332" s="304" t="n"/>
      <c r="M1332" s="304" t="n"/>
      <c r="N1332" s="304" t="n"/>
    </row>
    <row r="1333" ht="15.75" customHeight="1" s="412">
      <c r="A1333" s="300" t="n">
        <v>1332</v>
      </c>
      <c r="B1333" s="300" t="n">
        <v>28</v>
      </c>
      <c r="C1333" s="300" t="n">
        <v>126</v>
      </c>
      <c r="D1333" s="300" t="n">
        <v>5</v>
      </c>
      <c r="E1333" s="301" t="n">
        <v>43531</v>
      </c>
      <c r="F1333" s="309" t="n">
        <v>5216</v>
      </c>
      <c r="G1333" s="300" t="n">
        <v>7965</v>
      </c>
      <c r="H1333" s="302" t="n">
        <v>7555</v>
      </c>
      <c r="I1333" s="300" t="n">
        <v>9</v>
      </c>
      <c r="J1333" s="303">
        <f>+(((G1333-F1333)-(H1333-F1333))/(H1333-F1333))*100</f>
        <v/>
      </c>
      <c r="K1333" s="304" t="n"/>
      <c r="L1333" s="304" t="n"/>
      <c r="M1333" s="304" t="n"/>
      <c r="N1333" s="304" t="n"/>
    </row>
    <row r="1334" ht="15.75" customHeight="1" s="412">
      <c r="A1334" s="300" t="n">
        <v>1333</v>
      </c>
      <c r="B1334" s="300" t="n">
        <v>29</v>
      </c>
      <c r="C1334" s="300" t="n">
        <v>128</v>
      </c>
      <c r="D1334" s="300" t="n">
        <v>5</v>
      </c>
      <c r="E1334" s="301" t="n">
        <v>43531</v>
      </c>
      <c r="F1334" s="309" t="n">
        <v>5292</v>
      </c>
      <c r="G1334" s="300" t="n">
        <v>7403</v>
      </c>
      <c r="H1334" s="302" t="n">
        <v>6838</v>
      </c>
      <c r="I1334" s="300" t="n"/>
      <c r="J1334" s="303">
        <f>+(((G1334-F1334)-(H1334-F1334))/(H1334-F1334))*100</f>
        <v/>
      </c>
      <c r="K1334" s="304" t="n"/>
      <c r="L1334" s="304" t="n"/>
      <c r="M1334" s="304" t="n"/>
      <c r="N1334" s="304" t="n"/>
    </row>
    <row r="1335" ht="15.75" customHeight="1" s="412">
      <c r="A1335" s="300" t="n">
        <v>1334</v>
      </c>
      <c r="B1335" s="300" t="n">
        <v>30</v>
      </c>
      <c r="C1335" s="300" t="n">
        <v>128</v>
      </c>
      <c r="D1335" s="300" t="n">
        <v>5</v>
      </c>
      <c r="E1335" s="301" t="n">
        <v>43531</v>
      </c>
      <c r="F1335" s="309" t="n">
        <v>5244</v>
      </c>
      <c r="G1335" s="300" t="n">
        <v>7227</v>
      </c>
      <c r="H1335" s="302" t="n">
        <v>6702</v>
      </c>
      <c r="I1335" s="300" t="n">
        <v>8</v>
      </c>
      <c r="J1335" s="303">
        <f>+(((G1335-F1335)-(H1335-F1335))/(H1335-F1335))*100</f>
        <v/>
      </c>
      <c r="K1335" s="304" t="n"/>
      <c r="L1335" s="304" t="n"/>
      <c r="M1335" s="304" t="n"/>
      <c r="N1335" s="304" t="n"/>
    </row>
    <row r="1336" ht="15.75" customHeight="1" s="412">
      <c r="A1336" s="300" t="n">
        <v>1335</v>
      </c>
      <c r="B1336" s="300" t="n">
        <v>31</v>
      </c>
      <c r="C1336" s="300" t="n">
        <v>129</v>
      </c>
      <c r="D1336" s="300" t="n">
        <v>5</v>
      </c>
      <c r="E1336" s="301" t="n">
        <v>43531</v>
      </c>
      <c r="F1336" s="309" t="n">
        <v>5227</v>
      </c>
      <c r="G1336" s="300" t="n">
        <v>6121</v>
      </c>
      <c r="H1336" s="302" t="n">
        <v>5990</v>
      </c>
      <c r="I1336" s="300" t="n">
        <v>7</v>
      </c>
      <c r="J1336" s="303">
        <f>+(((G1336-F1336)-(H1336-F1336))/(H1336-F1336))*100</f>
        <v/>
      </c>
      <c r="K1336" s="304" t="n"/>
      <c r="L1336" s="304" t="n"/>
      <c r="M1336" s="304" t="n"/>
      <c r="N1336" s="304" t="n"/>
    </row>
    <row r="1337" ht="15.75" customHeight="1" s="412">
      <c r="A1337" s="300" t="n">
        <v>1336</v>
      </c>
      <c r="B1337" s="300" t="n">
        <v>32</v>
      </c>
      <c r="C1337" s="300" t="n">
        <v>129</v>
      </c>
      <c r="D1337" s="300" t="n">
        <v>5</v>
      </c>
      <c r="E1337" s="301" t="n">
        <v>43531</v>
      </c>
      <c r="F1337" s="309" t="n">
        <v>5214</v>
      </c>
      <c r="G1337" s="300" t="n">
        <v>6079</v>
      </c>
      <c r="H1337" s="302" t="n">
        <v>5948</v>
      </c>
      <c r="I1337" s="300" t="n"/>
      <c r="J1337" s="303">
        <f>+(((G1337-F1337)-(H1337-F1337))/(H1337-F1337))*100</f>
        <v/>
      </c>
      <c r="K1337" s="304" t="n"/>
      <c r="L1337" s="304" t="n"/>
      <c r="M1337" s="304" t="n"/>
      <c r="N1337" s="304" t="n"/>
    </row>
    <row r="1338" ht="15.75" customHeight="1" s="412">
      <c r="A1338" s="300" t="n">
        <v>1337</v>
      </c>
      <c r="B1338" s="300" t="n">
        <v>33</v>
      </c>
      <c r="C1338" s="300" t="n">
        <v>131</v>
      </c>
      <c r="D1338" s="300" t="n">
        <v>5</v>
      </c>
      <c r="E1338" s="301" t="n">
        <v>43531</v>
      </c>
      <c r="F1338" s="309" t="n">
        <v>5203</v>
      </c>
      <c r="G1338" s="300" t="n">
        <v>7659</v>
      </c>
      <c r="H1338" s="302" t="n">
        <v>7154</v>
      </c>
      <c r="I1338" s="300" t="n">
        <v>10</v>
      </c>
      <c r="J1338" s="303">
        <f>+(((G1338-F1338)-(H1338-F1338))/(H1338-F1338))*100</f>
        <v/>
      </c>
      <c r="K1338" s="304" t="n"/>
      <c r="L1338" s="304" t="n"/>
      <c r="M1338" s="304" t="n"/>
      <c r="N1338" s="304" t="n"/>
    </row>
    <row r="1339" ht="15.75" customHeight="1" s="412">
      <c r="A1339" s="300" t="n">
        <v>1338</v>
      </c>
      <c r="B1339" s="300" t="n">
        <v>34</v>
      </c>
      <c r="C1339" s="300" t="n">
        <v>131</v>
      </c>
      <c r="D1339" s="300" t="n">
        <v>5</v>
      </c>
      <c r="E1339" s="301" t="n">
        <v>43531</v>
      </c>
      <c r="F1339" s="309" t="n">
        <v>5191</v>
      </c>
      <c r="G1339" s="300" t="n">
        <v>7629</v>
      </c>
      <c r="H1339" s="302" t="n">
        <v>7128</v>
      </c>
      <c r="I1339" s="300" t="n"/>
      <c r="J1339" s="303">
        <f>+(((G1339-F1339)-(H1339-F1339))/(H1339-F1339))*100</f>
        <v/>
      </c>
      <c r="K1339" s="304" t="n"/>
      <c r="L1339" s="304" t="n"/>
      <c r="M1339" s="304" t="n"/>
      <c r="N1339" s="304" t="n"/>
    </row>
    <row r="1340" ht="15.75" customHeight="1" s="412">
      <c r="A1340" s="300" t="n">
        <v>1339</v>
      </c>
      <c r="B1340" s="300" t="n">
        <v>35</v>
      </c>
      <c r="C1340" s="300" t="n">
        <v>133</v>
      </c>
      <c r="D1340" s="300" t="n">
        <v>5</v>
      </c>
      <c r="E1340" s="301" t="n">
        <v>43531</v>
      </c>
      <c r="F1340" s="309" t="n">
        <v>5280</v>
      </c>
      <c r="G1340" s="300" t="n">
        <v>7793</v>
      </c>
      <c r="H1340" s="302" t="n">
        <v>7324</v>
      </c>
      <c r="I1340" s="300" t="n">
        <v>12</v>
      </c>
      <c r="J1340" s="303">
        <f>+(((G1340-F1340)-(H1340-F1340))/(H1340-F1340))*100</f>
        <v/>
      </c>
      <c r="K1340" s="304" t="n"/>
      <c r="L1340" s="304" t="n"/>
      <c r="M1340" s="304" t="n"/>
      <c r="N1340" s="304" t="n"/>
    </row>
    <row r="1341" ht="15.75" customHeight="1" s="412">
      <c r="A1341" s="300" t="n">
        <v>1340</v>
      </c>
      <c r="B1341" s="300" t="n">
        <v>36</v>
      </c>
      <c r="C1341" s="300" t="n">
        <v>133</v>
      </c>
      <c r="D1341" s="300" t="n">
        <v>5</v>
      </c>
      <c r="E1341" s="301" t="n">
        <v>43531</v>
      </c>
      <c r="F1341" s="309" t="n">
        <v>5219</v>
      </c>
      <c r="G1341" s="300" t="n">
        <v>7496</v>
      </c>
      <c r="H1341" s="302" t="n">
        <v>7083</v>
      </c>
      <c r="I1341" s="300" t="n"/>
      <c r="J1341" s="303">
        <f>+(((G1341-F1341)-(H1341-F1341))/(H1341-F1341))*100</f>
        <v/>
      </c>
      <c r="K1341" s="304" t="n"/>
      <c r="L1341" s="304" t="n"/>
      <c r="M1341" s="304" t="n"/>
      <c r="N1341" s="304" t="n"/>
    </row>
    <row r="1342" ht="15.75" customHeight="1" s="412">
      <c r="A1342" s="300" t="n">
        <v>1341</v>
      </c>
      <c r="B1342" s="300" t="n">
        <v>37</v>
      </c>
      <c r="C1342" s="300" t="n">
        <v>134</v>
      </c>
      <c r="D1342" s="300" t="n">
        <v>5</v>
      </c>
      <c r="E1342" s="301" t="n">
        <v>43531</v>
      </c>
      <c r="F1342" s="309" t="n">
        <v>5225</v>
      </c>
      <c r="G1342" s="300" t="n">
        <v>8761</v>
      </c>
      <c r="H1342" s="302" t="n">
        <v>8056</v>
      </c>
      <c r="I1342" s="300" t="n">
        <v>7</v>
      </c>
      <c r="J1342" s="303">
        <f>+(((G1342-F1342)-(H1342-F1342))/(H1342-F1342))*100</f>
        <v/>
      </c>
      <c r="K1342" s="304" t="n"/>
      <c r="L1342" s="304" t="n"/>
      <c r="M1342" s="304" t="n"/>
      <c r="N1342" s="304" t="n"/>
    </row>
    <row r="1343" ht="15.75" customHeight="1" s="412">
      <c r="A1343" s="300" t="n">
        <v>1342</v>
      </c>
      <c r="B1343" s="300" t="n">
        <v>38</v>
      </c>
      <c r="C1343" s="300" t="n">
        <v>134</v>
      </c>
      <c r="D1343" s="300" t="n">
        <v>5</v>
      </c>
      <c r="E1343" s="301" t="n">
        <v>43531</v>
      </c>
      <c r="F1343" s="309" t="n">
        <v>5241</v>
      </c>
      <c r="G1343" s="300" t="n">
        <v>8682</v>
      </c>
      <c r="H1343" s="302" t="n">
        <v>8009</v>
      </c>
      <c r="I1343" s="300" t="n"/>
      <c r="J1343" s="303">
        <f>+(((G1343-F1343)-(H1343-F1343))/(H1343-F1343))*100</f>
        <v/>
      </c>
      <c r="K1343" s="304" t="n"/>
      <c r="L1343" s="304" t="n"/>
      <c r="M1343" s="304" t="n"/>
      <c r="N1343" s="304" t="n"/>
    </row>
    <row r="1344" ht="15.75" customHeight="1" s="412">
      <c r="A1344" s="300" t="n">
        <v>1343</v>
      </c>
      <c r="B1344" s="300" t="n">
        <v>39</v>
      </c>
      <c r="C1344" s="300" t="n">
        <v>139</v>
      </c>
      <c r="D1344" s="300" t="n">
        <v>5</v>
      </c>
      <c r="E1344" s="301" t="n">
        <v>43531</v>
      </c>
      <c r="F1344" s="309" t="n">
        <v>5245</v>
      </c>
      <c r="G1344" s="300" t="n">
        <v>7620</v>
      </c>
      <c r="H1344" s="302" t="n">
        <v>7095</v>
      </c>
      <c r="I1344" s="300" t="n">
        <v>8</v>
      </c>
      <c r="J1344" s="303">
        <f>+(((G1344-F1344)-(H1344-F1344))/(H1344-F1344))*100</f>
        <v/>
      </c>
      <c r="K1344" s="304" t="n"/>
      <c r="L1344" s="304" t="n"/>
      <c r="M1344" s="304" t="n"/>
      <c r="N1344" s="304" t="n"/>
    </row>
    <row r="1345" ht="15.75" customHeight="1" s="412">
      <c r="A1345" s="300" t="n">
        <v>1344</v>
      </c>
      <c r="B1345" s="300" t="n">
        <v>40</v>
      </c>
      <c r="C1345" s="300" t="n">
        <v>139</v>
      </c>
      <c r="D1345" s="300" t="n">
        <v>5</v>
      </c>
      <c r="E1345" s="301" t="n">
        <v>43531</v>
      </c>
      <c r="F1345" s="309" t="n">
        <v>5216</v>
      </c>
      <c r="G1345" s="300" t="n">
        <v>7503</v>
      </c>
      <c r="H1345" s="302" t="n">
        <v>6999</v>
      </c>
      <c r="I1345" s="300" t="n"/>
      <c r="J1345" s="303">
        <f>+(((G1345-F1345)-(H1345-F1345))/(H1345-F1345))*100</f>
        <v/>
      </c>
      <c r="K1345" s="304" t="n"/>
      <c r="L1345" s="304" t="n"/>
      <c r="M1345" s="304" t="n"/>
      <c r="N1345" s="304" t="n"/>
    </row>
    <row r="1346" ht="15.75" customHeight="1" s="412">
      <c r="A1346" s="300" t="n">
        <v>1345</v>
      </c>
      <c r="B1346" s="300" t="n">
        <v>41</v>
      </c>
      <c r="C1346" s="300" t="n">
        <v>143</v>
      </c>
      <c r="D1346" s="300" t="n">
        <v>5</v>
      </c>
      <c r="E1346" s="301" t="n">
        <v>43531</v>
      </c>
      <c r="F1346" s="309" t="n">
        <v>5264</v>
      </c>
      <c r="G1346" s="300" t="n">
        <v>7883</v>
      </c>
      <c r="H1346" s="302" t="n">
        <v>7441</v>
      </c>
      <c r="I1346" s="300" t="n">
        <v>9</v>
      </c>
      <c r="J1346" s="303">
        <f>+(((G1346-F1346)-(H1346-F1346))/(H1346-F1346))*100</f>
        <v/>
      </c>
      <c r="K1346" s="304" t="n"/>
      <c r="L1346" s="304" t="n"/>
      <c r="M1346" s="304" t="n"/>
      <c r="N1346" s="304" t="n"/>
    </row>
    <row r="1347" ht="15.75" customHeight="1" s="412">
      <c r="A1347" s="300" t="n">
        <v>1346</v>
      </c>
      <c r="B1347" s="300" t="n">
        <v>42</v>
      </c>
      <c r="C1347" s="300" t="n">
        <v>143</v>
      </c>
      <c r="D1347" s="300" t="n">
        <v>5</v>
      </c>
      <c r="E1347" s="301" t="n">
        <v>43531</v>
      </c>
      <c r="F1347" s="309" t="n">
        <v>5270</v>
      </c>
      <c r="G1347" s="300" t="n">
        <v>7822</v>
      </c>
      <c r="H1347" s="302" t="n">
        <v>7387</v>
      </c>
      <c r="I1347" s="300" t="n"/>
      <c r="J1347" s="303">
        <f>+(((G1347-F1347)-(H1347-F1347))/(H1347-F1347))*100</f>
        <v/>
      </c>
      <c r="K1347" s="304" t="n"/>
      <c r="L1347" s="304" t="n"/>
      <c r="M1347" s="304" t="n"/>
      <c r="N1347" s="304" t="n"/>
    </row>
    <row r="1348" ht="15.75" customHeight="1" s="412">
      <c r="A1348" s="300" t="n">
        <v>1347</v>
      </c>
      <c r="B1348" s="300" t="n">
        <v>43</v>
      </c>
      <c r="C1348" s="300" t="n">
        <v>144</v>
      </c>
      <c r="D1348" s="300" t="n">
        <v>5</v>
      </c>
      <c r="E1348" s="301" t="n">
        <v>43531</v>
      </c>
      <c r="F1348" s="309" t="n">
        <v>5211</v>
      </c>
      <c r="G1348" s="300" t="n">
        <v>9289</v>
      </c>
      <c r="H1348" s="302" t="n">
        <v>8118</v>
      </c>
      <c r="I1348" s="300" t="n">
        <v>9</v>
      </c>
      <c r="J1348" s="303">
        <f>+(((G1348-F1348)-(H1348-F1348))/(H1348-F1348))*100</f>
        <v/>
      </c>
      <c r="K1348" s="304" t="n"/>
      <c r="L1348" s="304" t="n"/>
      <c r="M1348" s="304" t="n"/>
      <c r="N1348" s="304" t="n"/>
    </row>
    <row r="1349" ht="15.75" customHeight="1" s="412">
      <c r="A1349" s="300" t="n">
        <v>1348</v>
      </c>
      <c r="B1349" s="300" t="n">
        <v>44</v>
      </c>
      <c r="C1349" s="300" t="n">
        <v>144</v>
      </c>
      <c r="D1349" s="300" t="n">
        <v>5</v>
      </c>
      <c r="E1349" s="301" t="n">
        <v>43531</v>
      </c>
      <c r="F1349" s="309" t="n">
        <v>5218</v>
      </c>
      <c r="G1349" s="300" t="n">
        <v>9389</v>
      </c>
      <c r="H1349" s="302" t="n">
        <v>8199</v>
      </c>
      <c r="I1349" s="300" t="n"/>
      <c r="J1349" s="303">
        <f>+(((G1349-F1349)-(H1349-F1349))/(H1349-F1349))*100</f>
        <v/>
      </c>
      <c r="K1349" s="304" t="n"/>
      <c r="L1349" s="304" t="n"/>
      <c r="M1349" s="304" t="n"/>
      <c r="N1349" s="304" t="n"/>
    </row>
    <row r="1350" ht="15.75" customHeight="1" s="412">
      <c r="A1350" s="300" t="n">
        <v>1349</v>
      </c>
      <c r="B1350" s="300" t="n">
        <v>45</v>
      </c>
      <c r="C1350" s="300" t="n">
        <v>146</v>
      </c>
      <c r="D1350" s="300" t="n">
        <v>5</v>
      </c>
      <c r="E1350" s="301" t="n">
        <v>43531</v>
      </c>
      <c r="F1350" s="309" t="n">
        <v>5211</v>
      </c>
      <c r="G1350" s="300" t="n">
        <v>8279</v>
      </c>
      <c r="H1350" s="302" t="n">
        <v>7380</v>
      </c>
      <c r="I1350" s="300" t="n">
        <v>11</v>
      </c>
      <c r="J1350" s="303">
        <f>+(((G1350-F1350)-(H1350-F1350))/(H1350-F1350))*100</f>
        <v/>
      </c>
      <c r="K1350" s="304" t="n"/>
      <c r="L1350" s="304" t="n"/>
      <c r="M1350" s="304" t="n"/>
      <c r="N1350" s="304" t="n"/>
    </row>
    <row r="1351" ht="15.75" customHeight="1" s="412">
      <c r="A1351" s="300" t="n">
        <v>1350</v>
      </c>
      <c r="B1351" s="300" t="n">
        <v>46</v>
      </c>
      <c r="C1351" s="300" t="n">
        <v>146</v>
      </c>
      <c r="D1351" s="300" t="n">
        <v>5</v>
      </c>
      <c r="E1351" s="301" t="n">
        <v>43531</v>
      </c>
      <c r="F1351" s="309" t="n">
        <v>5260</v>
      </c>
      <c r="G1351" s="300" t="n">
        <v>8240</v>
      </c>
      <c r="H1351" s="302" t="n">
        <v>7391</v>
      </c>
      <c r="I1351" s="300" t="n"/>
      <c r="J1351" s="303">
        <f>+(((G1351-F1351)-(H1351-F1351))/(H1351-F1351))*100</f>
        <v/>
      </c>
      <c r="K1351" s="304" t="n"/>
      <c r="L1351" s="304" t="n"/>
      <c r="M1351" s="304" t="n"/>
      <c r="N1351" s="304" t="n"/>
    </row>
    <row r="1352" ht="15.75" customHeight="1" s="412">
      <c r="A1352" s="300" t="n">
        <v>1351</v>
      </c>
      <c r="B1352" s="300" t="n">
        <v>47</v>
      </c>
      <c r="C1352" s="300" t="n">
        <v>147</v>
      </c>
      <c r="D1352" s="300" t="n">
        <v>5</v>
      </c>
      <c r="E1352" s="301" t="n">
        <v>43531</v>
      </c>
      <c r="F1352" s="309" t="n">
        <v>5258</v>
      </c>
      <c r="G1352" s="300" t="n">
        <v>8900</v>
      </c>
      <c r="H1352" s="302" t="n">
        <v>8292</v>
      </c>
      <c r="I1352" s="300" t="n">
        <v>6</v>
      </c>
      <c r="J1352" s="303">
        <f>+(((G1352-F1352)-(H1352-F1352))/(H1352-F1352))*100</f>
        <v/>
      </c>
      <c r="K1352" s="304" t="n"/>
      <c r="L1352" s="304" t="n"/>
      <c r="M1352" s="304" t="n"/>
      <c r="N1352" s="304" t="n"/>
    </row>
    <row r="1353" ht="15.75" customHeight="1" s="412">
      <c r="A1353" s="300" t="n">
        <v>1352</v>
      </c>
      <c r="B1353" s="300" t="n">
        <v>48</v>
      </c>
      <c r="C1353" s="300" t="n">
        <v>147</v>
      </c>
      <c r="D1353" s="300" t="n">
        <v>5</v>
      </c>
      <c r="E1353" s="301" t="n">
        <v>43531</v>
      </c>
      <c r="F1353" s="309" t="n">
        <v>5245</v>
      </c>
      <c r="G1353" s="300" t="n">
        <v>8614</v>
      </c>
      <c r="H1353" s="302" t="n">
        <v>8095</v>
      </c>
      <c r="I1353" s="300" t="n"/>
      <c r="J1353" s="303">
        <f>+(((G1353-F1353)-(H1353-F1353))/(H1353-F1353))*100</f>
        <v/>
      </c>
      <c r="K1353" s="304" t="n"/>
      <c r="L1353" s="304" t="n"/>
      <c r="M1353" s="304" t="n"/>
      <c r="N1353" s="304" t="n"/>
    </row>
    <row r="1354" ht="15.75" customHeight="1" s="412">
      <c r="A1354" s="300" t="n">
        <v>1353</v>
      </c>
      <c r="B1354" s="300" t="n">
        <v>49</v>
      </c>
      <c r="C1354" s="300" t="n">
        <v>148</v>
      </c>
      <c r="D1354" s="300" t="n">
        <v>5</v>
      </c>
      <c r="E1354" s="301" t="n">
        <v>43531</v>
      </c>
      <c r="F1354" s="309" t="n">
        <v>5203</v>
      </c>
      <c r="G1354" s="300" t="n">
        <v>7861</v>
      </c>
      <c r="H1354" s="302" t="n">
        <v>7376</v>
      </c>
      <c r="I1354" s="300" t="n">
        <v>6</v>
      </c>
      <c r="J1354" s="303">
        <f>+(((G1354-F1354)-(H1354-F1354))/(H1354-F1354))*100</f>
        <v/>
      </c>
      <c r="K1354" s="304" t="n"/>
      <c r="L1354" s="304" t="n"/>
      <c r="M1354" s="304" t="n"/>
      <c r="N1354" s="304" t="n"/>
    </row>
    <row r="1355" ht="15.75" customHeight="1" s="412">
      <c r="A1355" s="300" t="n">
        <v>1354</v>
      </c>
      <c r="B1355" s="300" t="n">
        <v>50</v>
      </c>
      <c r="C1355" s="300" t="n">
        <v>148</v>
      </c>
      <c r="D1355" s="300" t="n">
        <v>5</v>
      </c>
      <c r="E1355" s="301" t="n">
        <v>43531</v>
      </c>
      <c r="F1355" s="309" t="n">
        <v>5251</v>
      </c>
      <c r="G1355" s="300" t="n">
        <v>7860</v>
      </c>
      <c r="H1355" s="302" t="n">
        <v>7373</v>
      </c>
      <c r="I1355" s="300" t="n"/>
      <c r="J1355" s="303">
        <f>+(((G1355-F1355)-(H1355-F1355))/(H1355-F1355))*100</f>
        <v/>
      </c>
      <c r="K1355" s="304" t="n"/>
      <c r="L1355" s="304" t="n"/>
      <c r="M1355" s="304" t="n"/>
      <c r="N1355" s="304" t="n"/>
    </row>
    <row r="1356" ht="15.75" customHeight="1" s="412">
      <c r="A1356" s="300" t="n">
        <v>1355</v>
      </c>
      <c r="B1356" s="300" t="n">
        <v>51</v>
      </c>
      <c r="C1356" s="300" t="n">
        <v>149</v>
      </c>
      <c r="D1356" s="300" t="n">
        <v>5</v>
      </c>
      <c r="E1356" s="301" t="n">
        <v>43531</v>
      </c>
      <c r="F1356" s="309" t="n">
        <v>5234</v>
      </c>
      <c r="G1356" s="300" t="n">
        <v>8809</v>
      </c>
      <c r="H1356" s="302" t="n">
        <v>7800</v>
      </c>
      <c r="I1356" s="300" t="n">
        <v>8</v>
      </c>
      <c r="J1356" s="303">
        <f>+(((G1356-F1356)-(H1356-F1356))/(H1356-F1356))*100</f>
        <v/>
      </c>
      <c r="K1356" s="304" t="n"/>
      <c r="L1356" s="304" t="n"/>
      <c r="M1356" s="304" t="n"/>
      <c r="N1356" s="304" t="n"/>
    </row>
    <row r="1357" ht="15.75" customHeight="1" s="412">
      <c r="A1357" s="300" t="n">
        <v>1356</v>
      </c>
      <c r="B1357" s="300" t="n">
        <v>52</v>
      </c>
      <c r="C1357" s="300" t="n">
        <v>149</v>
      </c>
      <c r="D1357" s="300" t="n">
        <v>5</v>
      </c>
      <c r="E1357" s="301" t="n">
        <v>43531</v>
      </c>
      <c r="F1357" s="309" t="n">
        <v>5234</v>
      </c>
      <c r="G1357" s="300" t="n">
        <v>8583</v>
      </c>
      <c r="H1357" s="302" t="n">
        <v>7633</v>
      </c>
      <c r="I1357" s="300" t="n"/>
      <c r="J1357" s="303">
        <f>+(((G1357-F1357)-(H1357-F1357))/(H1357-F1357))*100</f>
        <v/>
      </c>
      <c r="K1357" s="304" t="n"/>
      <c r="L1357" s="304" t="n"/>
      <c r="M1357" s="304" t="n"/>
      <c r="N1357" s="304" t="n"/>
    </row>
    <row r="1358" ht="15.75" customHeight="1" s="412">
      <c r="A1358" s="300" t="n">
        <v>1357</v>
      </c>
      <c r="B1358" s="300" t="n">
        <v>53</v>
      </c>
      <c r="C1358" s="300" t="n">
        <v>150</v>
      </c>
      <c r="D1358" s="300" t="n">
        <v>5</v>
      </c>
      <c r="E1358" s="301" t="n">
        <v>43531</v>
      </c>
      <c r="F1358" s="309" t="n">
        <v>5232</v>
      </c>
      <c r="G1358" s="300" t="n">
        <v>8417</v>
      </c>
      <c r="H1358" s="302" t="n">
        <v>7688</v>
      </c>
      <c r="I1358" s="300" t="n">
        <v>7</v>
      </c>
      <c r="J1358" s="303">
        <f>+(((G1358-F1358)-(H1358-F1358))/(H1358-F1358))*100</f>
        <v/>
      </c>
      <c r="K1358" s="304" t="n"/>
      <c r="L1358" s="304" t="n"/>
      <c r="M1358" s="304" t="n"/>
      <c r="N1358" s="304" t="n"/>
    </row>
    <row r="1359" ht="15.75" customHeight="1" s="412">
      <c r="A1359" s="300" t="n">
        <v>1358</v>
      </c>
      <c r="B1359" s="300" t="n">
        <v>54</v>
      </c>
      <c r="C1359" s="300" t="n">
        <v>150</v>
      </c>
      <c r="D1359" s="300" t="n">
        <v>5</v>
      </c>
      <c r="E1359" s="301" t="n">
        <v>43531</v>
      </c>
      <c r="F1359" s="309" t="n">
        <v>5271</v>
      </c>
      <c r="G1359" s="300" t="n">
        <v>8383</v>
      </c>
      <c r="H1359" s="302" t="n">
        <v>7738</v>
      </c>
      <c r="I1359" s="300" t="n"/>
      <c r="J1359" s="303">
        <f>+(((G1359-F1359)-(H1359-F1359))/(H1359-F1359))*100</f>
        <v/>
      </c>
      <c r="K1359" s="304" t="n"/>
      <c r="L1359" s="304" t="n"/>
      <c r="M1359" s="304" t="n"/>
      <c r="N1359" s="304" t="n"/>
    </row>
    <row r="1360" ht="15.75" customHeight="1" s="412">
      <c r="A1360" s="300" t="n">
        <v>1359</v>
      </c>
      <c r="B1360" s="300" t="n">
        <v>55</v>
      </c>
      <c r="C1360" s="300" t="n">
        <v>152</v>
      </c>
      <c r="D1360" s="300" t="n">
        <v>5</v>
      </c>
      <c r="E1360" s="301" t="n">
        <v>43531</v>
      </c>
      <c r="F1360" s="309" t="n">
        <v>5269</v>
      </c>
      <c r="G1360" s="300" t="n">
        <v>9062</v>
      </c>
      <c r="H1360" s="302" t="n">
        <v>8549</v>
      </c>
      <c r="I1360" s="300" t="n">
        <v>6</v>
      </c>
      <c r="J1360" s="303">
        <f>+(((G1360-F1360)-(H1360-F1360))/(H1360-F1360))*100</f>
        <v/>
      </c>
      <c r="K1360" s="304" t="n"/>
      <c r="L1360" s="304" t="n"/>
      <c r="M1360" s="304" t="n"/>
      <c r="N1360" s="304" t="n"/>
    </row>
    <row r="1361" ht="15.75" customHeight="1" s="412">
      <c r="A1361" s="300" t="n">
        <v>1360</v>
      </c>
      <c r="B1361" s="300" t="n">
        <v>56</v>
      </c>
      <c r="C1361" s="300" t="n">
        <v>152</v>
      </c>
      <c r="D1361" s="300" t="n">
        <v>5</v>
      </c>
      <c r="E1361" s="301" t="n">
        <v>43531</v>
      </c>
      <c r="F1361" s="309" t="n">
        <v>5254</v>
      </c>
      <c r="G1361" s="300" t="n">
        <v>8748</v>
      </c>
      <c r="H1361" s="302" t="n">
        <v>8251</v>
      </c>
      <c r="I1361" s="300" t="n"/>
      <c r="J1361" s="303">
        <f>+(((G1361-F1361)-(H1361-F1361))/(H1361-F1361))*100</f>
        <v/>
      </c>
      <c r="K1361" s="304" t="n"/>
      <c r="L1361" s="304" t="n"/>
      <c r="M1361" s="304" t="n"/>
      <c r="N1361" s="304" t="n"/>
    </row>
    <row r="1362" ht="15.75" customHeight="1" s="412">
      <c r="A1362" s="300" t="n">
        <v>1361</v>
      </c>
      <c r="B1362" s="300" t="n">
        <v>57</v>
      </c>
      <c r="C1362" s="300" t="n">
        <v>153</v>
      </c>
      <c r="D1362" s="300" t="n">
        <v>5</v>
      </c>
      <c r="E1362" s="301" t="n">
        <v>43531</v>
      </c>
      <c r="F1362" s="309" t="n">
        <v>5257</v>
      </c>
      <c r="G1362" s="300" t="n">
        <v>8554</v>
      </c>
      <c r="H1362" s="302" t="n">
        <v>7838</v>
      </c>
      <c r="I1362" s="300" t="n">
        <v>7</v>
      </c>
      <c r="J1362" s="303">
        <f>+(((G1362-F1362)-(H1362-F1362))/(H1362-F1362))*100</f>
        <v/>
      </c>
      <c r="K1362" s="304" t="n"/>
      <c r="L1362" s="304" t="n"/>
      <c r="M1362" s="304" t="n"/>
      <c r="N1362" s="304" t="n"/>
    </row>
    <row r="1363" ht="15.75" customHeight="1" s="412">
      <c r="A1363" s="300" t="n">
        <v>1362</v>
      </c>
      <c r="B1363" s="300" t="n">
        <v>58</v>
      </c>
      <c r="C1363" s="300" t="n">
        <v>153</v>
      </c>
      <c r="D1363" s="300" t="n">
        <v>5</v>
      </c>
      <c r="E1363" s="301" t="n">
        <v>43531</v>
      </c>
      <c r="F1363" s="309" t="n">
        <v>5320</v>
      </c>
      <c r="G1363" s="300" t="n">
        <v>8702</v>
      </c>
      <c r="H1363" s="302" t="n">
        <v>7971</v>
      </c>
      <c r="I1363" s="300" t="n"/>
      <c r="J1363" s="303">
        <f>+(((G1363-F1363)-(H1363-F1363))/(H1363-F1363))*100</f>
        <v/>
      </c>
      <c r="K1363" s="304" t="n"/>
      <c r="L1363" s="304" t="n"/>
      <c r="M1363" s="304" t="n"/>
      <c r="N1363" s="304" t="n"/>
    </row>
    <row r="1364" ht="15.75" customHeight="1" s="412">
      <c r="A1364" s="300" t="n">
        <v>1363</v>
      </c>
      <c r="B1364" s="300" t="n">
        <v>59</v>
      </c>
      <c r="C1364" s="300" t="n">
        <v>156</v>
      </c>
      <c r="D1364" s="300" t="n">
        <v>5</v>
      </c>
      <c r="E1364" s="301" t="n">
        <v>43531</v>
      </c>
      <c r="F1364" s="309" t="n">
        <v>5278</v>
      </c>
      <c r="G1364" s="300" t="n">
        <v>8569</v>
      </c>
      <c r="H1364" s="302" t="n">
        <v>8089</v>
      </c>
      <c r="I1364" s="300" t="n">
        <v>6</v>
      </c>
      <c r="J1364" s="303">
        <f>+(((G1364-F1364)-(H1364-F1364))/(H1364-F1364))*100</f>
        <v/>
      </c>
      <c r="K1364" s="304" t="n"/>
      <c r="L1364" s="304" t="n"/>
      <c r="M1364" s="304" t="n"/>
      <c r="N1364" s="304" t="n"/>
    </row>
    <row r="1365" ht="15.75" customHeight="1" s="412">
      <c r="A1365" s="300" t="n">
        <v>1364</v>
      </c>
      <c r="B1365" s="300" t="n">
        <v>60</v>
      </c>
      <c r="C1365" s="300" t="n">
        <v>156</v>
      </c>
      <c r="D1365" s="300" t="n">
        <v>5</v>
      </c>
      <c r="E1365" s="301" t="n">
        <v>43531</v>
      </c>
      <c r="F1365" s="309" t="n">
        <v>5220</v>
      </c>
      <c r="G1365" s="300" t="n">
        <v>8386</v>
      </c>
      <c r="H1365" s="302" t="n">
        <v>7916</v>
      </c>
      <c r="I1365" s="300" t="n"/>
      <c r="J1365" s="303">
        <f>+(((G1365-F1365)-(H1365-F1365))/(H1365-F1365))*100</f>
        <v/>
      </c>
      <c r="K1365" s="304" t="n"/>
      <c r="L1365" s="304" t="n"/>
      <c r="M1365" s="304" t="n"/>
      <c r="N1365" s="304" t="n"/>
    </row>
    <row r="1366" ht="15.75" customHeight="1" s="412">
      <c r="A1366" s="300" t="n">
        <v>1365</v>
      </c>
      <c r="B1366" s="300" t="n">
        <v>61</v>
      </c>
      <c r="C1366" s="300" t="n">
        <v>157</v>
      </c>
      <c r="D1366" s="300" t="n">
        <v>5</v>
      </c>
      <c r="E1366" s="301" t="n">
        <v>43531</v>
      </c>
      <c r="F1366" s="309" t="n">
        <v>5212</v>
      </c>
      <c r="G1366" s="300" t="n">
        <v>7898</v>
      </c>
      <c r="H1366" s="302" t="n">
        <v>7445</v>
      </c>
      <c r="I1366" s="300" t="n">
        <v>6</v>
      </c>
      <c r="J1366" s="303">
        <f>+(((G1366-F1366)-(H1366-F1366))/(H1366-F1366))*100</f>
        <v/>
      </c>
      <c r="K1366" s="304" t="n"/>
      <c r="L1366" s="304" t="n"/>
      <c r="M1366" s="304" t="n"/>
      <c r="N1366" s="304" t="n"/>
    </row>
    <row r="1367" ht="15.75" customHeight="1" s="412">
      <c r="A1367" s="300" t="n">
        <v>1366</v>
      </c>
      <c r="B1367" s="300" t="n">
        <v>62</v>
      </c>
      <c r="C1367" s="300" t="n">
        <v>157</v>
      </c>
      <c r="D1367" s="300" t="n">
        <v>5</v>
      </c>
      <c r="E1367" s="301" t="n">
        <v>43531</v>
      </c>
      <c r="F1367" s="309" t="n">
        <v>5209</v>
      </c>
      <c r="G1367" s="300" t="n">
        <v>7963</v>
      </c>
      <c r="H1367" s="302" t="n">
        <v>7485</v>
      </c>
      <c r="I1367" s="300" t="n"/>
      <c r="J1367" s="303">
        <f>+(((G1367-F1367)-(H1367-F1367))/(H1367-F1367))*100</f>
        <v/>
      </c>
      <c r="K1367" s="304" t="n"/>
      <c r="L1367" s="304" t="n"/>
      <c r="M1367" s="304" t="n"/>
      <c r="N1367" s="304" t="n"/>
    </row>
    <row r="1368" ht="15.75" customHeight="1" s="412">
      <c r="A1368" s="300" t="n">
        <v>1367</v>
      </c>
      <c r="B1368" s="300" t="n">
        <v>63</v>
      </c>
      <c r="C1368" s="300" t="n">
        <v>159</v>
      </c>
      <c r="D1368" s="300" t="n">
        <v>5</v>
      </c>
      <c r="E1368" s="301" t="n">
        <v>43531</v>
      </c>
      <c r="F1368" s="309" t="n">
        <v>5214</v>
      </c>
      <c r="G1368" s="300" t="n">
        <v>7726</v>
      </c>
      <c r="H1368" s="302" t="n">
        <v>7150</v>
      </c>
      <c r="I1368" s="300" t="n">
        <v>9</v>
      </c>
      <c r="J1368" s="303">
        <f>+(((G1368-F1368)-(H1368-F1368))/(H1368-F1368))*100</f>
        <v/>
      </c>
      <c r="K1368" s="304" t="n"/>
      <c r="L1368" s="304" t="n"/>
      <c r="M1368" s="304" t="n"/>
      <c r="N1368" s="304" t="n"/>
    </row>
    <row r="1369" ht="15.75" customHeight="1" s="412">
      <c r="A1369" s="300" t="n">
        <v>1368</v>
      </c>
      <c r="B1369" s="300" t="n">
        <v>64</v>
      </c>
      <c r="C1369" s="300" t="n">
        <v>159</v>
      </c>
      <c r="D1369" s="300" t="n">
        <v>5</v>
      </c>
      <c r="E1369" s="301" t="n">
        <v>43531</v>
      </c>
      <c r="F1369" s="309" t="n">
        <v>5232</v>
      </c>
      <c r="G1369" s="300" t="n">
        <v>7683</v>
      </c>
      <c r="H1369" s="302" t="n">
        <v>7117</v>
      </c>
      <c r="I1369" s="300" t="n"/>
      <c r="J1369" s="303">
        <f>+(((G1369-F1369)-(H1369-F1369))/(H1369-F1369))*100</f>
        <v/>
      </c>
      <c r="K1369" s="304" t="n"/>
      <c r="L1369" s="304" t="n"/>
      <c r="M1369" s="304" t="n"/>
      <c r="N1369" s="304" t="n"/>
    </row>
    <row r="1370" ht="15.75" customHeight="1" s="412">
      <c r="A1370" s="300" t="n">
        <v>1369</v>
      </c>
      <c r="B1370" s="300" t="n">
        <v>65</v>
      </c>
      <c r="C1370" s="300" t="n">
        <v>161</v>
      </c>
      <c r="D1370" s="300" t="n">
        <v>5</v>
      </c>
      <c r="E1370" s="301" t="n">
        <v>43531</v>
      </c>
      <c r="F1370" s="309" t="n">
        <v>5215</v>
      </c>
      <c r="G1370" s="300" t="n">
        <v>7197</v>
      </c>
      <c r="H1370" s="302" t="n">
        <v>6789</v>
      </c>
      <c r="I1370" s="300" t="n">
        <v>9</v>
      </c>
      <c r="J1370" s="303">
        <f>+(((G1370-F1370)-(H1370-F1370))/(H1370-F1370))*100</f>
        <v/>
      </c>
      <c r="K1370" s="304" t="n"/>
      <c r="L1370" s="304" t="n"/>
      <c r="M1370" s="304" t="n"/>
      <c r="N1370" s="304" t="n"/>
    </row>
    <row r="1371" ht="15.75" customHeight="1" s="412">
      <c r="A1371" s="300" t="n">
        <v>1370</v>
      </c>
      <c r="B1371" s="300" t="n">
        <v>66</v>
      </c>
      <c r="C1371" s="300" t="n">
        <v>161</v>
      </c>
      <c r="D1371" s="300" t="n">
        <v>5</v>
      </c>
      <c r="E1371" s="301" t="n">
        <v>43531</v>
      </c>
      <c r="F1371" s="309" t="n">
        <v>5279</v>
      </c>
      <c r="G1371" s="300" t="n">
        <v>7306</v>
      </c>
      <c r="H1371" s="302" t="n">
        <v>6895</v>
      </c>
      <c r="I1371" s="300" t="n"/>
      <c r="J1371" s="303">
        <f>+(((G1371-F1371)-(H1371-F1371))/(H1371-F1371))*100</f>
        <v/>
      </c>
      <c r="K1371" s="304" t="n"/>
      <c r="L1371" s="304" t="n"/>
      <c r="M1371" s="304" t="n"/>
      <c r="N1371" s="304" t="n"/>
    </row>
    <row r="1372" ht="15.75" customHeight="1" s="412">
      <c r="A1372" s="300" t="n">
        <v>1371</v>
      </c>
      <c r="B1372" s="300" t="n">
        <v>67</v>
      </c>
      <c r="C1372" s="300" t="n">
        <v>162</v>
      </c>
      <c r="D1372" s="300" t="n">
        <v>5</v>
      </c>
      <c r="E1372" s="301" t="n">
        <v>43531</v>
      </c>
      <c r="F1372" s="309" t="n">
        <v>5217</v>
      </c>
      <c r="G1372" s="300" t="n">
        <v>8221</v>
      </c>
      <c r="H1372" s="302" t="n">
        <v>7807</v>
      </c>
      <c r="I1372" s="300" t="n">
        <v>8</v>
      </c>
      <c r="J1372" s="303">
        <f>+(((G1372-F1372)-(H1372-F1372))/(H1372-F1372))*100</f>
        <v/>
      </c>
      <c r="K1372" s="304" t="n"/>
      <c r="L1372" s="304" t="n"/>
      <c r="M1372" s="304" t="n"/>
      <c r="N1372" s="304" t="n"/>
    </row>
    <row r="1373" ht="15.75" customHeight="1" s="412">
      <c r="A1373" s="300" t="n">
        <v>1372</v>
      </c>
      <c r="B1373" s="300" t="n">
        <v>68</v>
      </c>
      <c r="C1373" s="300" t="n">
        <v>162</v>
      </c>
      <c r="D1373" s="300" t="n">
        <v>5</v>
      </c>
      <c r="E1373" s="301" t="n">
        <v>43531</v>
      </c>
      <c r="F1373" s="309" t="n">
        <v>5288</v>
      </c>
      <c r="G1373" s="300" t="n">
        <v>7969</v>
      </c>
      <c r="H1373" s="302" t="n">
        <v>7588</v>
      </c>
      <c r="I1373" s="300" t="n"/>
      <c r="J1373" s="303">
        <f>+(((G1373-F1373)-(H1373-F1373))/(H1373-F1373))*100</f>
        <v/>
      </c>
      <c r="K1373" s="304" t="n"/>
      <c r="L1373" s="304" t="n"/>
      <c r="M1373" s="304" t="n"/>
      <c r="N1373" s="304" t="n"/>
    </row>
    <row r="1374" ht="15.75" customHeight="1" s="412">
      <c r="A1374" s="300" t="n">
        <v>1373</v>
      </c>
      <c r="B1374" s="300" t="n">
        <v>69</v>
      </c>
      <c r="C1374" s="300" t="n">
        <v>163</v>
      </c>
      <c r="D1374" s="300" t="n">
        <v>5</v>
      </c>
      <c r="E1374" s="301" t="n">
        <v>43531</v>
      </c>
      <c r="F1374" s="309" t="n">
        <v>5248</v>
      </c>
      <c r="G1374" s="300" t="n">
        <v>7754</v>
      </c>
      <c r="H1374" s="302" t="n">
        <v>7262</v>
      </c>
      <c r="I1374" s="300" t="n">
        <v>7</v>
      </c>
      <c r="J1374" s="303">
        <f>+(((G1374-F1374)-(H1374-F1374))/(H1374-F1374))*100</f>
        <v/>
      </c>
      <c r="K1374" s="304" t="n"/>
      <c r="L1374" s="304" t="n"/>
      <c r="M1374" s="304" t="n"/>
      <c r="N1374" s="304" t="n"/>
    </row>
    <row r="1375" ht="15.75" customHeight="1" s="412">
      <c r="A1375" s="300" t="n">
        <v>1374</v>
      </c>
      <c r="B1375" s="300" t="n">
        <v>70</v>
      </c>
      <c r="C1375" s="300" t="n">
        <v>163</v>
      </c>
      <c r="D1375" s="300" t="n">
        <v>5</v>
      </c>
      <c r="E1375" s="301" t="n">
        <v>43531</v>
      </c>
      <c r="F1375" s="309" t="n">
        <v>5266</v>
      </c>
      <c r="G1375" s="300" t="n">
        <v>7568</v>
      </c>
      <c r="H1375" s="302" t="n">
        <v>7150</v>
      </c>
      <c r="I1375" s="300" t="n"/>
      <c r="J1375" s="303">
        <f>+(((G1375-F1375)-(H1375-F1375))/(H1375-F1375))*100</f>
        <v/>
      </c>
      <c r="K1375" s="304" t="n"/>
      <c r="L1375" s="304" t="n"/>
      <c r="M1375" s="304" t="n"/>
      <c r="N1375" s="304" t="n"/>
    </row>
    <row r="1376" ht="15.75" customHeight="1" s="412">
      <c r="A1376" s="300" t="n">
        <v>1375</v>
      </c>
      <c r="B1376" s="300" t="n">
        <v>71</v>
      </c>
      <c r="C1376" s="300" t="n">
        <v>164</v>
      </c>
      <c r="D1376" s="300" t="n">
        <v>5</v>
      </c>
      <c r="E1376" s="301" t="n">
        <v>43531</v>
      </c>
      <c r="F1376" s="309" t="n">
        <v>5256</v>
      </c>
      <c r="G1376" s="300" t="n">
        <v>8509</v>
      </c>
      <c r="H1376" s="302" t="n">
        <v>8041</v>
      </c>
      <c r="I1376" s="300" t="n"/>
      <c r="J1376" s="303">
        <f>+(((G1376-F1376)-(H1376-F1376))/(H1376-F1376))*100</f>
        <v/>
      </c>
      <c r="K1376" s="304" t="n"/>
      <c r="L1376" s="304" t="n"/>
      <c r="M1376" s="304" t="n"/>
      <c r="N1376" s="304" t="n"/>
    </row>
    <row r="1377" ht="15.75" customHeight="1" s="412">
      <c r="A1377" s="300" t="n">
        <v>1376</v>
      </c>
      <c r="B1377" s="300" t="n">
        <v>72</v>
      </c>
      <c r="C1377" s="300" t="n">
        <v>164</v>
      </c>
      <c r="D1377" s="300" t="n">
        <v>5</v>
      </c>
      <c r="E1377" s="301" t="n">
        <v>43531</v>
      </c>
      <c r="F1377" s="309" t="n">
        <v>5223</v>
      </c>
      <c r="G1377" s="300" t="n">
        <v>8470</v>
      </c>
      <c r="H1377" s="302" t="n">
        <v>8020</v>
      </c>
      <c r="I1377" s="300" t="n"/>
      <c r="J1377" s="303">
        <f>+(((G1377-F1377)-(H1377-F1377))/(H1377-F1377))*100</f>
        <v/>
      </c>
      <c r="K1377" s="304" t="n"/>
      <c r="L1377" s="304" t="n"/>
      <c r="M1377" s="304" t="n"/>
      <c r="N1377" s="304" t="n"/>
    </row>
    <row r="1378" ht="15.75" customHeight="1" s="412">
      <c r="A1378" s="300" t="n">
        <v>1377</v>
      </c>
      <c r="B1378" s="300" t="n">
        <v>73</v>
      </c>
      <c r="C1378" s="300" t="n">
        <v>165</v>
      </c>
      <c r="D1378" s="300" t="n">
        <v>5</v>
      </c>
      <c r="E1378" s="301" t="n">
        <v>43531</v>
      </c>
      <c r="F1378" s="309" t="n">
        <v>5203</v>
      </c>
      <c r="G1378" s="300" t="n">
        <v>7112</v>
      </c>
      <c r="H1378" s="302" t="n">
        <v>6825</v>
      </c>
      <c r="I1378" s="300" t="n">
        <v>8</v>
      </c>
      <c r="J1378" s="303">
        <f>+(((G1378-F1378)-(H1378-F1378))/(H1378-F1378))*100</f>
        <v/>
      </c>
      <c r="K1378" s="304" t="n"/>
      <c r="L1378" s="304" t="n"/>
      <c r="M1378" s="304" t="n"/>
      <c r="N1378" s="304" t="n"/>
    </row>
    <row r="1379" ht="15.75" customHeight="1" s="412">
      <c r="A1379" s="300" t="n">
        <v>1378</v>
      </c>
      <c r="B1379" s="300" t="n">
        <v>74</v>
      </c>
      <c r="C1379" s="300" t="n">
        <v>165</v>
      </c>
      <c r="D1379" s="300" t="n">
        <v>5</v>
      </c>
      <c r="E1379" s="301" t="n">
        <v>43531</v>
      </c>
      <c r="F1379" s="309" t="n">
        <v>5309</v>
      </c>
      <c r="G1379" s="300" t="n">
        <v>7258</v>
      </c>
      <c r="H1379" s="302" t="n">
        <v>6968</v>
      </c>
      <c r="I1379" s="300" t="n"/>
      <c r="J1379" s="303">
        <f>+(((G1379-F1379)-(H1379-F1379))/(H1379-F1379))*100</f>
        <v/>
      </c>
      <c r="K1379" s="304" t="n"/>
      <c r="L1379" s="304" t="n"/>
      <c r="M1379" s="304" t="n"/>
      <c r="N1379" s="304" t="n"/>
    </row>
    <row r="1380" ht="15.75" customHeight="1" s="412">
      <c r="A1380" s="300" t="n">
        <v>1379</v>
      </c>
      <c r="B1380" s="300" t="n">
        <v>75</v>
      </c>
      <c r="C1380" s="300" t="n">
        <v>167</v>
      </c>
      <c r="D1380" s="300" t="n">
        <v>5</v>
      </c>
      <c r="E1380" s="301" t="n">
        <v>43531</v>
      </c>
      <c r="F1380" s="309" t="n">
        <v>5226</v>
      </c>
      <c r="G1380" s="300" t="n">
        <v>7239</v>
      </c>
      <c r="H1380" s="302" t="n">
        <v>6936</v>
      </c>
      <c r="I1380" s="300" t="n">
        <v>6</v>
      </c>
      <c r="J1380" s="303">
        <f>+(((G1380-F1380)-(H1380-F1380))/(H1380-F1380))*100</f>
        <v/>
      </c>
      <c r="K1380" s="304" t="n"/>
      <c r="L1380" s="304" t="n"/>
      <c r="M1380" s="304" t="n"/>
      <c r="N1380" s="304" t="n"/>
    </row>
    <row r="1381" ht="15.75" customHeight="1" s="412">
      <c r="A1381" s="300" t="n">
        <v>1380</v>
      </c>
      <c r="B1381" s="300" t="n">
        <v>76</v>
      </c>
      <c r="C1381" s="300" t="n">
        <v>167</v>
      </c>
      <c r="D1381" s="300" t="n">
        <v>5</v>
      </c>
      <c r="E1381" s="301" t="n">
        <v>43531</v>
      </c>
      <c r="F1381" s="309" t="n">
        <v>5239</v>
      </c>
      <c r="G1381" s="300" t="n">
        <v>7216</v>
      </c>
      <c r="H1381" s="302" t="n">
        <v>6924</v>
      </c>
      <c r="I1381" s="300" t="n"/>
      <c r="J1381" s="303">
        <f>+(((G1381-F1381)-(H1381-F1381))/(H1381-F1381))*100</f>
        <v/>
      </c>
      <c r="K1381" s="304" t="n"/>
      <c r="L1381" s="304" t="n"/>
      <c r="M1381" s="304" t="n"/>
      <c r="N1381" s="304" t="n"/>
    </row>
    <row r="1382" ht="15.75" customHeight="1" s="412">
      <c r="A1382" s="300" t="n">
        <v>1381</v>
      </c>
      <c r="B1382" s="300" t="n">
        <v>77</v>
      </c>
      <c r="C1382" s="300" t="n">
        <v>168</v>
      </c>
      <c r="D1382" s="300" t="n">
        <v>5</v>
      </c>
      <c r="E1382" s="301" t="n">
        <v>43531</v>
      </c>
      <c r="F1382" s="309" t="n">
        <v>5212</v>
      </c>
      <c r="G1382" s="300" t="n">
        <v>8577</v>
      </c>
      <c r="H1382" s="302" t="n">
        <v>7979</v>
      </c>
      <c r="I1382" s="300" t="n">
        <v>11</v>
      </c>
      <c r="J1382" s="303">
        <f>+(((G1382-F1382)-(H1382-F1382))/(H1382-F1382))*100</f>
        <v/>
      </c>
      <c r="K1382" s="304" t="n"/>
      <c r="L1382" s="304" t="n"/>
      <c r="M1382" s="304" t="n"/>
      <c r="N1382" s="304" t="n"/>
    </row>
    <row r="1383" ht="15.75" customHeight="1" s="412">
      <c r="A1383" s="300" t="n">
        <v>1382</v>
      </c>
      <c r="B1383" s="300" t="n">
        <v>78</v>
      </c>
      <c r="C1383" s="300" t="n">
        <v>168</v>
      </c>
      <c r="D1383" s="300" t="n">
        <v>5</v>
      </c>
      <c r="E1383" s="301" t="n">
        <v>43531</v>
      </c>
      <c r="F1383" s="309" t="n">
        <v>5245</v>
      </c>
      <c r="G1383" s="300" t="n">
        <v>8798</v>
      </c>
      <c r="H1383" s="302" t="n">
        <v>8150</v>
      </c>
      <c r="I1383" s="300" t="n"/>
      <c r="J1383" s="303">
        <f>+(((G1383-F1383)-(H1383-F1383))/(H1383-F1383))*100</f>
        <v/>
      </c>
      <c r="K1383" s="304" t="n"/>
      <c r="L1383" s="304" t="n"/>
      <c r="M1383" s="304" t="n"/>
      <c r="N1383" s="304" t="n"/>
    </row>
    <row r="1384" ht="15.75" customHeight="1" s="412">
      <c r="A1384" s="300" t="n">
        <v>1383</v>
      </c>
      <c r="B1384" s="300" t="n">
        <v>79</v>
      </c>
      <c r="C1384" s="300" t="n">
        <v>170</v>
      </c>
      <c r="D1384" s="300" t="n">
        <v>5</v>
      </c>
      <c r="E1384" s="301" t="n">
        <v>43531</v>
      </c>
      <c r="F1384" s="309" t="n">
        <v>5242</v>
      </c>
      <c r="G1384" s="300" t="n">
        <v>8057</v>
      </c>
      <c r="H1384" s="302" t="n">
        <v>7695</v>
      </c>
      <c r="I1384" s="300" t="n">
        <v>5</v>
      </c>
      <c r="J1384" s="303">
        <f>+(((G1384-F1384)-(H1384-F1384))/(H1384-F1384))*100</f>
        <v/>
      </c>
      <c r="K1384" s="304" t="n"/>
      <c r="L1384" s="304" t="n"/>
      <c r="M1384" s="304" t="n"/>
      <c r="N1384" s="304" t="n"/>
    </row>
    <row r="1385" ht="15.75" customHeight="1" s="412">
      <c r="A1385" s="300" t="n">
        <v>1384</v>
      </c>
      <c r="B1385" s="300" t="n">
        <v>80</v>
      </c>
      <c r="C1385" s="300" t="n">
        <v>170</v>
      </c>
      <c r="D1385" s="300" t="n">
        <v>5</v>
      </c>
      <c r="E1385" s="301" t="n">
        <v>43531</v>
      </c>
      <c r="F1385" s="309" t="n">
        <v>5245</v>
      </c>
      <c r="G1385" s="300" t="n">
        <v>7996</v>
      </c>
      <c r="H1385" s="302" t="n">
        <v>7644</v>
      </c>
      <c r="I1385" s="300" t="n"/>
      <c r="J1385" s="303">
        <f>+(((G1385-F1385)-(H1385-F1385))/(H1385-F1385))*100</f>
        <v/>
      </c>
      <c r="K1385" s="304" t="n"/>
      <c r="L1385" s="304" t="n"/>
      <c r="M1385" s="304" t="n"/>
      <c r="N1385" s="304" t="n"/>
    </row>
    <row r="1386" ht="15.75" customHeight="1" s="412">
      <c r="A1386" s="300" t="n">
        <v>1385</v>
      </c>
      <c r="B1386" s="300" t="n">
        <v>81</v>
      </c>
      <c r="C1386" s="300" t="n">
        <v>171</v>
      </c>
      <c r="D1386" s="300" t="n">
        <v>5</v>
      </c>
      <c r="E1386" s="301" t="n">
        <v>43531</v>
      </c>
      <c r="F1386" s="309" t="n">
        <v>5180</v>
      </c>
      <c r="G1386" s="300" t="n">
        <v>7988</v>
      </c>
      <c r="H1386" s="302" t="n">
        <v>7541</v>
      </c>
      <c r="I1386" s="300" t="n">
        <v>9</v>
      </c>
      <c r="J1386" s="303">
        <f>+(((G1386-F1386)-(H1386-F1386))/(H1386-F1386))*100</f>
        <v/>
      </c>
      <c r="K1386" s="304" t="n"/>
      <c r="L1386" s="304" t="n"/>
      <c r="M1386" s="304" t="n"/>
      <c r="N1386" s="304" t="n"/>
    </row>
    <row r="1387" ht="15.75" customHeight="1" s="412">
      <c r="A1387" s="300" t="n">
        <v>1386</v>
      </c>
      <c r="B1387" s="300" t="n">
        <v>82</v>
      </c>
      <c r="C1387" s="300" t="n">
        <v>171</v>
      </c>
      <c r="D1387" s="300" t="n">
        <v>5</v>
      </c>
      <c r="E1387" s="301" t="n">
        <v>43531</v>
      </c>
      <c r="F1387" s="309" t="n">
        <v>5194</v>
      </c>
      <c r="G1387" s="300" t="n">
        <v>7955</v>
      </c>
      <c r="H1387" s="302" t="n">
        <v>7518</v>
      </c>
      <c r="I1387" s="300" t="n"/>
      <c r="J1387" s="303">
        <f>+(((G1387-F1387)-(H1387-F1387))/(H1387-F1387))*100</f>
        <v/>
      </c>
      <c r="K1387" s="304" t="n"/>
      <c r="L1387" s="304" t="n"/>
      <c r="M1387" s="304" t="n"/>
      <c r="N1387" s="304" t="n"/>
    </row>
    <row r="1388" ht="15.75" customHeight="1" s="412">
      <c r="A1388" s="300" t="n">
        <v>1387</v>
      </c>
      <c r="B1388" s="300" t="n">
        <v>83</v>
      </c>
      <c r="C1388" s="300" t="n">
        <v>172</v>
      </c>
      <c r="D1388" s="300" t="n">
        <v>5</v>
      </c>
      <c r="E1388" s="301" t="n">
        <v>43531</v>
      </c>
      <c r="F1388" s="309" t="n">
        <v>5294</v>
      </c>
      <c r="G1388" s="300" t="n">
        <v>8650</v>
      </c>
      <c r="H1388" s="302" t="n">
        <v>7962</v>
      </c>
      <c r="I1388" s="300" t="n">
        <v>9</v>
      </c>
      <c r="J1388" s="303">
        <f>+(((G1388-F1388)-(H1388-F1388))/(H1388-F1388))*100</f>
        <v/>
      </c>
      <c r="K1388" s="304" t="n"/>
      <c r="L1388" s="304" t="n"/>
      <c r="M1388" s="304" t="n"/>
      <c r="N1388" s="304" t="n"/>
    </row>
    <row r="1389" ht="15.75" customHeight="1" s="412">
      <c r="A1389" s="300" t="n">
        <v>1388</v>
      </c>
      <c r="B1389" s="300" t="n">
        <v>84</v>
      </c>
      <c r="C1389" s="300" t="n">
        <v>172</v>
      </c>
      <c r="D1389" s="300" t="n">
        <v>5</v>
      </c>
      <c r="E1389" s="301" t="n">
        <v>43531</v>
      </c>
      <c r="F1389" s="309" t="n">
        <v>5375</v>
      </c>
      <c r="G1389" s="300" t="n">
        <v>8742</v>
      </c>
      <c r="H1389" s="302" t="n">
        <v>8065</v>
      </c>
      <c r="I1389" s="300" t="n"/>
      <c r="J1389" s="303">
        <f>+(((G1389-F1389)-(H1389-F1389))/(H1389-F1389))*100</f>
        <v/>
      </c>
      <c r="K1389" s="304" t="n"/>
      <c r="L1389" s="304" t="n"/>
      <c r="M1389" s="304" t="n"/>
      <c r="N1389" s="304" t="n"/>
    </row>
    <row r="1390" ht="15.75" customHeight="1" s="412">
      <c r="A1390" s="300" t="n">
        <v>1389</v>
      </c>
      <c r="B1390" s="300" t="n">
        <v>85</v>
      </c>
      <c r="C1390" s="300" t="n">
        <v>176</v>
      </c>
      <c r="D1390" s="300" t="n">
        <v>5</v>
      </c>
      <c r="E1390" s="301" t="n">
        <v>43531</v>
      </c>
      <c r="F1390" s="309" t="n">
        <v>5253</v>
      </c>
      <c r="G1390" s="300" t="n">
        <v>8096</v>
      </c>
      <c r="H1390" s="302" t="n">
        <v>7680</v>
      </c>
      <c r="I1390" s="300" t="n">
        <v>6</v>
      </c>
      <c r="J1390" s="303">
        <f>+(((G1390-F1390)-(H1390-F1390))/(H1390-F1390))*100</f>
        <v/>
      </c>
      <c r="K1390" s="304" t="n"/>
      <c r="L1390" s="304" t="n"/>
      <c r="M1390" s="304" t="n"/>
      <c r="N1390" s="304" t="n"/>
    </row>
    <row r="1391" ht="15.75" customHeight="1" s="412">
      <c r="A1391" s="300" t="n">
        <v>1390</v>
      </c>
      <c r="B1391" s="300" t="n">
        <v>86</v>
      </c>
      <c r="C1391" s="300" t="n">
        <v>176</v>
      </c>
      <c r="D1391" s="300" t="n">
        <v>5</v>
      </c>
      <c r="E1391" s="301" t="n">
        <v>43531</v>
      </c>
      <c r="F1391" s="309" t="n">
        <v>5281</v>
      </c>
      <c r="G1391" s="300" t="n">
        <v>8028</v>
      </c>
      <c r="H1391" s="302" t="n">
        <v>7628</v>
      </c>
      <c r="I1391" s="300" t="n"/>
      <c r="J1391" s="303">
        <f>+(((G1391-F1391)-(H1391-F1391))/(H1391-F1391))*100</f>
        <v/>
      </c>
      <c r="K1391" s="304" t="n"/>
      <c r="L1391" s="304" t="n"/>
      <c r="M1391" s="304" t="n"/>
      <c r="N1391" s="304" t="n"/>
    </row>
    <row r="1392" ht="15.75" customHeight="1" s="412">
      <c r="A1392" s="300" t="n">
        <v>1391</v>
      </c>
      <c r="B1392" s="300" t="n">
        <v>87</v>
      </c>
      <c r="C1392" s="300" t="n">
        <v>178</v>
      </c>
      <c r="D1392" s="300" t="n">
        <v>5</v>
      </c>
      <c r="E1392" s="301" t="n">
        <v>43531</v>
      </c>
      <c r="F1392" s="309" t="n">
        <v>5250</v>
      </c>
      <c r="G1392" s="300" t="n">
        <v>7682</v>
      </c>
      <c r="H1392" s="302" t="n">
        <v>7287</v>
      </c>
      <c r="I1392" s="300" t="n">
        <v>5</v>
      </c>
      <c r="J1392" s="303">
        <f>+(((G1392-F1392)-(H1392-F1392))/(H1392-F1392))*100</f>
        <v/>
      </c>
      <c r="K1392" s="304" t="n"/>
      <c r="L1392" s="304" t="n"/>
      <c r="M1392" s="304" t="n"/>
      <c r="N1392" s="304" t="n"/>
    </row>
    <row r="1393" ht="15.75" customHeight="1" s="412">
      <c r="A1393" s="300" t="n">
        <v>1392</v>
      </c>
      <c r="B1393" s="300" t="n">
        <v>88</v>
      </c>
      <c r="C1393" s="300" t="n">
        <v>178</v>
      </c>
      <c r="D1393" s="300" t="n">
        <v>5</v>
      </c>
      <c r="E1393" s="301" t="n">
        <v>43531</v>
      </c>
      <c r="F1393" s="309" t="n">
        <v>5241</v>
      </c>
      <c r="G1393" s="300" t="n">
        <v>7792</v>
      </c>
      <c r="H1393" s="302" t="n">
        <v>7379</v>
      </c>
      <c r="I1393" s="300" t="n"/>
      <c r="J1393" s="303">
        <f>+(((G1393-F1393)-(H1393-F1393))/(H1393-F1393))*100</f>
        <v/>
      </c>
      <c r="K1393" s="304" t="n"/>
      <c r="L1393" s="304" t="n"/>
      <c r="M1393" s="304" t="n"/>
      <c r="N1393" s="304" t="n"/>
    </row>
    <row r="1394" ht="15.75" customHeight="1" s="412">
      <c r="A1394" s="300" t="n">
        <v>1393</v>
      </c>
      <c r="B1394" s="300" t="n">
        <v>89</v>
      </c>
      <c r="C1394" s="300" t="n">
        <v>182</v>
      </c>
      <c r="D1394" s="300" t="n">
        <v>5</v>
      </c>
      <c r="E1394" s="301" t="n">
        <v>43531</v>
      </c>
      <c r="F1394" s="309" t="n">
        <v>5188</v>
      </c>
      <c r="G1394" s="300" t="n">
        <v>8186</v>
      </c>
      <c r="H1394" s="302" t="n">
        <v>7643</v>
      </c>
      <c r="I1394" s="300" t="n">
        <v>6</v>
      </c>
      <c r="J1394" s="303">
        <f>+(((G1394-F1394)-(H1394-F1394))/(H1394-F1394))*100</f>
        <v/>
      </c>
      <c r="K1394" s="304" t="n"/>
      <c r="L1394" s="304" t="n"/>
      <c r="M1394" s="304" t="n"/>
      <c r="N1394" s="304" t="n"/>
    </row>
    <row r="1395" ht="15.75" customHeight="1" s="412">
      <c r="A1395" s="300" t="n">
        <v>1394</v>
      </c>
      <c r="B1395" s="300" t="n">
        <v>90</v>
      </c>
      <c r="C1395" s="300" t="n">
        <v>182</v>
      </c>
      <c r="D1395" s="300" t="n">
        <v>5</v>
      </c>
      <c r="E1395" s="301" t="n">
        <v>43531</v>
      </c>
      <c r="F1395" s="309" t="n">
        <v>5202</v>
      </c>
      <c r="G1395" s="300" t="n">
        <v>8394</v>
      </c>
      <c r="H1395" s="302" t="n">
        <v>7825</v>
      </c>
      <c r="I1395" s="300" t="n"/>
      <c r="J1395" s="303">
        <f>+(((G1395-F1395)-(H1395-F1395))/(H1395-F1395))*100</f>
        <v/>
      </c>
      <c r="K1395" s="304" t="n"/>
      <c r="L1395" s="304" t="n"/>
      <c r="M1395" s="304" t="n"/>
      <c r="N1395" s="304" t="n"/>
    </row>
    <row r="1396" ht="15.75" customHeight="1" s="412">
      <c r="A1396" s="300" t="n">
        <v>1395</v>
      </c>
      <c r="B1396" s="300" t="n">
        <v>91</v>
      </c>
      <c r="C1396" s="300" t="n">
        <v>185</v>
      </c>
      <c r="D1396" s="300" t="n">
        <v>5</v>
      </c>
      <c r="E1396" s="301" t="n">
        <v>43531</v>
      </c>
      <c r="F1396" s="309" t="n">
        <v>5252</v>
      </c>
      <c r="G1396" s="300" t="n">
        <v>8021</v>
      </c>
      <c r="H1396" s="302" t="n">
        <v>7661</v>
      </c>
      <c r="I1396" s="300" t="n">
        <v>6</v>
      </c>
      <c r="J1396" s="303">
        <f>+(((G1396-F1396)-(H1396-F1396))/(H1396-F1396))*100</f>
        <v/>
      </c>
      <c r="K1396" s="304" t="n"/>
      <c r="L1396" s="304" t="n"/>
      <c r="M1396" s="304" t="n"/>
      <c r="N1396" s="304" t="n"/>
    </row>
    <row r="1397" ht="15.75" customHeight="1" s="412">
      <c r="A1397" s="300" t="n">
        <v>1396</v>
      </c>
      <c r="B1397" s="300" t="n">
        <v>92</v>
      </c>
      <c r="C1397" s="300" t="n">
        <v>185</v>
      </c>
      <c r="D1397" s="300" t="n">
        <v>5</v>
      </c>
      <c r="E1397" s="301" t="n">
        <v>43531</v>
      </c>
      <c r="F1397" s="309" t="n">
        <v>5241</v>
      </c>
      <c r="G1397" s="300" t="n">
        <v>8040</v>
      </c>
      <c r="H1397" s="302" t="n">
        <v>7675</v>
      </c>
      <c r="I1397" s="300" t="n"/>
      <c r="J1397" s="303">
        <f>+(((G1397-F1397)-(H1397-F1397))/(H1397-F1397))*100</f>
        <v/>
      </c>
      <c r="K1397" s="304" t="n"/>
      <c r="L1397" s="304" t="n"/>
      <c r="M1397" s="304" t="n"/>
      <c r="N1397" s="304" t="n"/>
    </row>
    <row r="1398" ht="15.75" customHeight="1" s="412">
      <c r="A1398" s="300" t="n">
        <v>1397</v>
      </c>
      <c r="B1398" s="300" t="n">
        <v>93</v>
      </c>
      <c r="C1398" s="300" t="n">
        <v>186</v>
      </c>
      <c r="D1398" s="300" t="n">
        <v>5</v>
      </c>
      <c r="E1398" s="301" t="n">
        <v>43531</v>
      </c>
      <c r="F1398" s="309" t="n">
        <v>5234</v>
      </c>
      <c r="G1398" s="300" t="n">
        <v>7582</v>
      </c>
      <c r="H1398" s="302" t="n">
        <v>7104</v>
      </c>
      <c r="I1398" s="300" t="n">
        <v>6</v>
      </c>
      <c r="J1398" s="303">
        <f>+(((G1398-F1398)-(H1398-F1398))/(H1398-F1398))*100</f>
        <v/>
      </c>
      <c r="K1398" s="304" t="n"/>
      <c r="L1398" s="304" t="n"/>
      <c r="M1398" s="304" t="n"/>
      <c r="N1398" s="304" t="n"/>
    </row>
    <row r="1399" ht="15.75" customHeight="1" s="412">
      <c r="A1399" s="300" t="n">
        <v>1398</v>
      </c>
      <c r="B1399" s="300" t="n">
        <v>94</v>
      </c>
      <c r="C1399" s="300" t="n">
        <v>186</v>
      </c>
      <c r="D1399" s="300" t="n">
        <v>5</v>
      </c>
      <c r="E1399" s="301" t="n">
        <v>43531</v>
      </c>
      <c r="F1399" s="309" t="n">
        <v>5218</v>
      </c>
      <c r="G1399" s="300" t="n">
        <v>7333</v>
      </c>
      <c r="H1399" s="302" t="n">
        <v>6921</v>
      </c>
      <c r="I1399" s="300" t="n"/>
      <c r="J1399" s="303">
        <f>+(((G1399-F1399)-(H1399-F1399))/(H1399-F1399))*100</f>
        <v/>
      </c>
      <c r="K1399" s="304" t="n"/>
      <c r="L1399" s="304" t="n"/>
      <c r="M1399" s="304" t="n"/>
      <c r="N1399" s="304" t="n"/>
    </row>
    <row r="1400" ht="15.75" customHeight="1" s="412">
      <c r="A1400" s="300" t="n">
        <v>1399</v>
      </c>
      <c r="B1400" s="300" t="n">
        <v>95</v>
      </c>
      <c r="C1400" s="300" t="n">
        <v>187</v>
      </c>
      <c r="D1400" s="300" t="n">
        <v>5</v>
      </c>
      <c r="E1400" s="301" t="n">
        <v>43531</v>
      </c>
      <c r="F1400" s="309" t="n">
        <v>5232</v>
      </c>
      <c r="G1400" s="300" t="n">
        <v>8614</v>
      </c>
      <c r="H1400" s="302" t="n">
        <v>8087</v>
      </c>
      <c r="I1400" s="300" t="n">
        <v>8</v>
      </c>
      <c r="J1400" s="303">
        <f>+(((G1400-F1400)-(H1400-F1400))/(H1400-F1400))*100</f>
        <v/>
      </c>
      <c r="K1400" s="304" t="n"/>
      <c r="L1400" s="304" t="n"/>
      <c r="M1400" s="304" t="n"/>
      <c r="N1400" s="304" t="n"/>
    </row>
    <row r="1401" ht="15.75" customHeight="1" s="412">
      <c r="A1401" s="300" t="n">
        <v>1400</v>
      </c>
      <c r="B1401" s="300" t="n">
        <v>96</v>
      </c>
      <c r="C1401" s="300" t="n">
        <v>187</v>
      </c>
      <c r="D1401" s="300" t="n">
        <v>5</v>
      </c>
      <c r="E1401" s="301" t="n">
        <v>43531</v>
      </c>
      <c r="F1401" s="309" t="n">
        <v>5242</v>
      </c>
      <c r="G1401" s="300" t="n">
        <v>8658</v>
      </c>
      <c r="H1401" s="302" t="n">
        <v>8143</v>
      </c>
      <c r="I1401" s="300" t="n"/>
      <c r="J1401" s="303">
        <f>+(((G1401-F1401)-(H1401-F1401))/(H1401-F1401))*100</f>
        <v/>
      </c>
      <c r="K1401" s="304" t="n"/>
      <c r="L1401" s="304" t="n"/>
      <c r="M1401" s="304" t="n"/>
      <c r="N1401" s="304" t="n"/>
    </row>
    <row r="1402" ht="15.75" customHeight="1" s="412">
      <c r="A1402" s="300" t="n">
        <v>1401</v>
      </c>
      <c r="B1402" s="300" t="n">
        <v>97</v>
      </c>
      <c r="C1402" s="300" t="n">
        <v>189</v>
      </c>
      <c r="D1402" s="300" t="n">
        <v>5</v>
      </c>
      <c r="E1402" s="301" t="n">
        <v>43531</v>
      </c>
      <c r="F1402" s="309" t="n">
        <v>5287</v>
      </c>
      <c r="G1402" s="300" t="n">
        <v>8273</v>
      </c>
      <c r="H1402" s="302" t="n">
        <v>7839</v>
      </c>
      <c r="I1402" s="300" t="n">
        <v>5</v>
      </c>
      <c r="J1402" s="303">
        <f>+(((G1402-F1402)-(H1402-F1402))/(H1402-F1402))*100</f>
        <v/>
      </c>
      <c r="K1402" s="304" t="n"/>
      <c r="L1402" s="304" t="n"/>
      <c r="M1402" s="304" t="n"/>
      <c r="N1402" s="304" t="n"/>
    </row>
    <row r="1403" ht="15.75" customHeight="1" s="412">
      <c r="A1403" s="300" t="n">
        <v>1402</v>
      </c>
      <c r="B1403" s="300" t="n">
        <v>98</v>
      </c>
      <c r="C1403" s="300" t="n">
        <v>189</v>
      </c>
      <c r="D1403" s="300" t="n">
        <v>5</v>
      </c>
      <c r="E1403" s="301" t="n">
        <v>43531</v>
      </c>
      <c r="F1403" s="309" t="n">
        <v>5252</v>
      </c>
      <c r="G1403" s="300" t="n">
        <v>8167</v>
      </c>
      <c r="H1403" s="302" t="n">
        <v>7738</v>
      </c>
      <c r="I1403" s="300" t="n"/>
      <c r="J1403" s="303">
        <f>+(((G1403-F1403)-(H1403-F1403))/(H1403-F1403))*100</f>
        <v/>
      </c>
      <c r="K1403" s="304" t="n"/>
      <c r="L1403" s="304" t="n"/>
      <c r="M1403" s="304" t="n"/>
      <c r="N1403" s="304" t="n"/>
    </row>
    <row r="1404" ht="15.75" customHeight="1" s="412">
      <c r="A1404" s="300" t="n">
        <v>1403</v>
      </c>
      <c r="B1404" s="300" t="n">
        <v>99</v>
      </c>
      <c r="C1404" s="300" t="n">
        <v>192</v>
      </c>
      <c r="D1404" s="300" t="n">
        <v>5</v>
      </c>
      <c r="E1404" s="301" t="n">
        <v>43531</v>
      </c>
      <c r="F1404" s="309" t="n">
        <v>5182</v>
      </c>
      <c r="G1404" s="300" t="n">
        <v>7697</v>
      </c>
      <c r="H1404" s="302" t="n">
        <v>7100</v>
      </c>
      <c r="I1404" s="300" t="n">
        <v>7</v>
      </c>
      <c r="J1404" s="303">
        <f>+(((G1404-F1404)-(H1404-F1404))/(H1404-F1404))*100</f>
        <v/>
      </c>
      <c r="K1404" s="304" t="n"/>
      <c r="L1404" s="304" t="n"/>
      <c r="M1404" s="304" t="n"/>
      <c r="N1404" s="304" t="n"/>
    </row>
    <row r="1405" ht="15.75" customHeight="1" s="412">
      <c r="A1405" s="300" t="n">
        <v>1404</v>
      </c>
      <c r="B1405" s="300" t="n">
        <v>100</v>
      </c>
      <c r="C1405" s="300" t="n">
        <v>192</v>
      </c>
      <c r="D1405" s="300" t="n">
        <v>5</v>
      </c>
      <c r="E1405" s="301" t="n">
        <v>43531</v>
      </c>
      <c r="F1405" s="309" t="n">
        <v>5209</v>
      </c>
      <c r="G1405" s="300" t="n">
        <v>7682</v>
      </c>
      <c r="H1405" s="302" t="n">
        <v>7111</v>
      </c>
      <c r="I1405" s="300" t="n"/>
      <c r="J1405" s="303">
        <f>+(((G1405-F1405)-(H1405-F1405))/(H1405-F1405))*100</f>
        <v/>
      </c>
      <c r="K1405" s="304" t="n"/>
      <c r="L1405" s="304" t="n"/>
      <c r="M1405" s="304" t="n"/>
      <c r="N1405" s="304" t="n"/>
    </row>
    <row r="1406" ht="15.75" customHeight="1" s="412">
      <c r="A1406" s="300" t="n">
        <v>1405</v>
      </c>
      <c r="B1406" s="300" t="n">
        <v>101</v>
      </c>
      <c r="C1406" s="300" t="n">
        <v>194</v>
      </c>
      <c r="D1406" s="300" t="n">
        <v>5</v>
      </c>
      <c r="E1406" s="301" t="n">
        <v>43531</v>
      </c>
      <c r="F1406" s="309" t="n">
        <v>5208</v>
      </c>
      <c r="G1406" s="300" t="n">
        <v>7632</v>
      </c>
      <c r="H1406" s="302" t="n">
        <v>7148</v>
      </c>
      <c r="I1406" s="300" t="n">
        <v>10</v>
      </c>
      <c r="J1406" s="303">
        <f>+(((G1406-F1406)-(H1406-F1406))/(H1406-F1406))*100</f>
        <v/>
      </c>
      <c r="K1406" s="304" t="n"/>
      <c r="L1406" s="304" t="n"/>
      <c r="M1406" s="304" t="n"/>
      <c r="N1406" s="304" t="n"/>
    </row>
    <row r="1407" ht="15.75" customHeight="1" s="412">
      <c r="A1407" s="300" t="n">
        <v>1406</v>
      </c>
      <c r="B1407" s="300" t="n">
        <v>102</v>
      </c>
      <c r="C1407" s="300" t="n">
        <v>194</v>
      </c>
      <c r="D1407" s="300" t="n">
        <v>5</v>
      </c>
      <c r="E1407" s="301" t="n">
        <v>43531</v>
      </c>
      <c r="F1407" s="309" t="n">
        <v>5224</v>
      </c>
      <c r="G1407" s="300" t="n">
        <v>7552</v>
      </c>
      <c r="H1407" s="302" t="n">
        <v>7095</v>
      </c>
      <c r="I1407" s="300" t="n"/>
      <c r="J1407" s="303">
        <f>+(((G1407-F1407)-(H1407-F1407))/(H1407-F1407))*100</f>
        <v/>
      </c>
      <c r="K1407" s="304" t="n"/>
      <c r="L1407" s="304" t="n"/>
      <c r="M1407" s="304" t="n"/>
      <c r="N1407" s="304" t="n"/>
    </row>
    <row r="1408" ht="15.75" customHeight="1" s="412">
      <c r="A1408" s="300" t="n">
        <v>1407</v>
      </c>
      <c r="B1408" s="300" t="n">
        <v>103</v>
      </c>
      <c r="C1408" s="300" t="n">
        <v>195</v>
      </c>
      <c r="D1408" s="300" t="n">
        <v>5</v>
      </c>
      <c r="E1408" s="301" t="n">
        <v>43531</v>
      </c>
      <c r="F1408" s="309" t="n">
        <v>5213</v>
      </c>
      <c r="G1408" s="300" t="n">
        <v>7306</v>
      </c>
      <c r="H1408" s="302" t="n">
        <v>6812</v>
      </c>
      <c r="I1408" s="300" t="n">
        <v>7</v>
      </c>
      <c r="J1408" s="303">
        <f>+(((G1408-F1408)-(H1408-F1408))/(H1408-F1408))*100</f>
        <v/>
      </c>
      <c r="K1408" s="304" t="n"/>
      <c r="L1408" s="304" t="n"/>
      <c r="M1408" s="304" t="n"/>
      <c r="N1408" s="304" t="n"/>
    </row>
    <row r="1409" ht="15.75" customHeight="1" s="412">
      <c r="A1409" s="300" t="n">
        <v>1408</v>
      </c>
      <c r="B1409" s="300" t="n">
        <v>104</v>
      </c>
      <c r="C1409" s="300" t="n">
        <v>195</v>
      </c>
      <c r="D1409" s="300" t="n">
        <v>5</v>
      </c>
      <c r="E1409" s="301" t="n">
        <v>43531</v>
      </c>
      <c r="F1409" s="309" t="n">
        <v>5257</v>
      </c>
      <c r="G1409" s="300" t="n">
        <v>7448</v>
      </c>
      <c r="H1409" s="302" t="n">
        <v>6937</v>
      </c>
      <c r="I1409" s="300" t="n"/>
      <c r="J1409" s="303">
        <f>+(((G1409-F1409)-(H1409-F1409))/(H1409-F1409))*100</f>
        <v/>
      </c>
      <c r="K1409" s="304" t="n"/>
      <c r="L1409" s="304" t="n"/>
      <c r="M1409" s="304" t="n"/>
      <c r="N1409" s="304" t="n"/>
    </row>
    <row r="1410" ht="15.75" customHeight="1" s="412">
      <c r="A1410" s="300" t="n">
        <v>1409</v>
      </c>
      <c r="B1410" s="300" t="n">
        <v>105</v>
      </c>
      <c r="C1410" s="300" t="n">
        <v>196</v>
      </c>
      <c r="D1410" s="300" t="n">
        <v>5</v>
      </c>
      <c r="E1410" s="301" t="n">
        <v>43531</v>
      </c>
      <c r="F1410" s="309" t="n">
        <v>5251</v>
      </c>
      <c r="G1410" s="300" t="n">
        <v>8852</v>
      </c>
      <c r="H1410" s="302" t="n">
        <v>8162</v>
      </c>
      <c r="I1410" s="300" t="n">
        <v>6</v>
      </c>
      <c r="J1410" s="303">
        <f>+(((G1410-F1410)-(H1410-F1410))/(H1410-F1410))*100</f>
        <v/>
      </c>
      <c r="K1410" s="304" t="n"/>
      <c r="L1410" s="304" t="n"/>
      <c r="M1410" s="304" t="n"/>
      <c r="N1410" s="304" t="n"/>
    </row>
    <row r="1411" ht="15.75" customHeight="1" s="412">
      <c r="A1411" s="300" t="n">
        <v>1410</v>
      </c>
      <c r="B1411" s="300" t="n">
        <v>106</v>
      </c>
      <c r="C1411" s="300" t="n">
        <v>196</v>
      </c>
      <c r="D1411" s="300" t="n">
        <v>5</v>
      </c>
      <c r="E1411" s="301" t="n">
        <v>43531</v>
      </c>
      <c r="F1411" s="309" t="n">
        <v>5219</v>
      </c>
      <c r="G1411" s="300" t="n">
        <v>8621</v>
      </c>
      <c r="H1411" s="302" t="n">
        <v>7962</v>
      </c>
      <c r="I1411" s="300" t="n"/>
      <c r="J1411" s="303">
        <f>+(((G1411-F1411)-(H1411-F1411))/(H1411-F1411))*100</f>
        <v/>
      </c>
      <c r="K1411" s="304" t="n"/>
      <c r="L1411" s="304" t="n"/>
      <c r="M1411" s="304" t="n"/>
      <c r="N1411" s="304" t="n"/>
    </row>
    <row r="1412" ht="15.75" customHeight="1" s="412">
      <c r="A1412" s="300" t="n">
        <v>1411</v>
      </c>
      <c r="B1412" s="300" t="n">
        <v>107</v>
      </c>
      <c r="C1412" s="300" t="n">
        <v>197</v>
      </c>
      <c r="D1412" s="300" t="n">
        <v>5</v>
      </c>
      <c r="E1412" s="301" t="n">
        <v>43531</v>
      </c>
      <c r="F1412" s="309" t="n">
        <v>5226</v>
      </c>
      <c r="G1412" s="300" t="n">
        <v>7718</v>
      </c>
      <c r="H1412" s="302" t="n">
        <v>7386</v>
      </c>
      <c r="I1412" s="300" t="n">
        <v>6</v>
      </c>
      <c r="J1412" s="303">
        <f>+(((G1412-F1412)-(H1412-F1412))/(H1412-F1412))*100</f>
        <v/>
      </c>
      <c r="K1412" s="304" t="n"/>
      <c r="L1412" s="304" t="n"/>
      <c r="M1412" s="304" t="n"/>
      <c r="N1412" s="304" t="n"/>
    </row>
    <row r="1413" ht="15.75" customHeight="1" s="412">
      <c r="A1413" s="300" t="n">
        <v>1412</v>
      </c>
      <c r="B1413" s="300" t="n">
        <v>108</v>
      </c>
      <c r="C1413" s="300" t="n">
        <v>197</v>
      </c>
      <c r="D1413" s="300" t="n">
        <v>5</v>
      </c>
      <c r="E1413" s="301" t="n">
        <v>43531</v>
      </c>
      <c r="F1413" s="309" t="n">
        <v>5274</v>
      </c>
      <c r="G1413" s="300" t="n">
        <v>7683</v>
      </c>
      <c r="H1413" s="302" t="n">
        <v>7376</v>
      </c>
      <c r="I1413" s="300" t="n"/>
      <c r="J1413" s="303">
        <f>+(((G1413-F1413)-(H1413-F1413))/(H1413-F1413))*100</f>
        <v/>
      </c>
      <c r="K1413" s="304" t="n"/>
      <c r="L1413" s="304" t="n"/>
      <c r="M1413" s="304" t="n"/>
      <c r="N1413" s="304" t="n"/>
    </row>
    <row r="1414" ht="15.75" customHeight="1" s="412">
      <c r="A1414" s="300" t="n">
        <v>1413</v>
      </c>
      <c r="B1414" s="300" t="n">
        <v>109</v>
      </c>
      <c r="C1414" s="300" t="n">
        <v>200</v>
      </c>
      <c r="D1414" s="300" t="n">
        <v>5</v>
      </c>
      <c r="E1414" s="301" t="n">
        <v>43531</v>
      </c>
      <c r="F1414" s="309" t="n">
        <v>5191</v>
      </c>
      <c r="G1414" s="300" t="n">
        <v>7162</v>
      </c>
      <c r="H1414" s="302" t="n">
        <v>6887</v>
      </c>
      <c r="I1414" s="300" t="n">
        <v>10</v>
      </c>
      <c r="J1414" s="303">
        <f>+(((G1414-F1414)-(H1414-F1414))/(H1414-F1414))*100</f>
        <v/>
      </c>
      <c r="K1414" s="304" t="n"/>
      <c r="L1414" s="304" t="n"/>
      <c r="M1414" s="304" t="n"/>
      <c r="N1414" s="304" t="n"/>
    </row>
    <row r="1415" ht="15.75" customHeight="1" s="412">
      <c r="A1415" s="300" t="n">
        <v>1414</v>
      </c>
      <c r="B1415" s="300" t="n">
        <v>110</v>
      </c>
      <c r="C1415" s="300" t="n">
        <v>200</v>
      </c>
      <c r="D1415" s="300" t="n">
        <v>5</v>
      </c>
      <c r="E1415" s="301" t="n">
        <v>43531</v>
      </c>
      <c r="F1415" s="309" t="n">
        <v>5243</v>
      </c>
      <c r="G1415" s="300" t="n">
        <v>7229</v>
      </c>
      <c r="H1415" s="302" t="n">
        <v>6954</v>
      </c>
      <c r="I1415" s="300" t="n"/>
      <c r="J1415" s="303">
        <f>+(((G1415-F1415)-(H1415-F1415))/(H1415-F1415))*100</f>
        <v/>
      </c>
      <c r="K1415" s="304" t="n"/>
      <c r="L1415" s="304" t="n"/>
      <c r="M1415" s="304" t="n"/>
      <c r="N1415" s="304" t="n"/>
    </row>
    <row r="1416" ht="15.75" customHeight="1" s="412">
      <c r="A1416" s="300" t="n">
        <v>1415</v>
      </c>
      <c r="B1416" s="300" t="n">
        <v>111</v>
      </c>
      <c r="C1416" s="300" t="n">
        <v>202</v>
      </c>
      <c r="D1416" s="300" t="n">
        <v>5</v>
      </c>
      <c r="E1416" s="301" t="n">
        <v>43531</v>
      </c>
      <c r="F1416" s="309" t="n">
        <v>5213</v>
      </c>
      <c r="G1416" s="300" t="n">
        <v>7580</v>
      </c>
      <c r="H1416" s="302" t="n">
        <v>7214</v>
      </c>
      <c r="I1416" s="300" t="n">
        <v>5</v>
      </c>
      <c r="J1416" s="303">
        <f>+(((G1416-F1416)-(H1416-F1416))/(H1416-F1416))*100</f>
        <v/>
      </c>
      <c r="K1416" s="304" t="n"/>
      <c r="L1416" s="304" t="n"/>
      <c r="M1416" s="304" t="n"/>
      <c r="N1416" s="304" t="n"/>
    </row>
    <row r="1417" ht="15.75" customHeight="1" s="412">
      <c r="A1417" s="300" t="n">
        <v>1416</v>
      </c>
      <c r="B1417" s="300" t="n">
        <v>112</v>
      </c>
      <c r="C1417" s="300" t="n">
        <v>202</v>
      </c>
      <c r="D1417" s="300" t="n">
        <v>5</v>
      </c>
      <c r="E1417" s="301" t="n">
        <v>43531</v>
      </c>
      <c r="F1417" s="309" t="n">
        <v>5197</v>
      </c>
      <c r="G1417" s="300" t="n">
        <v>7489</v>
      </c>
      <c r="H1417" s="302" t="n">
        <v>7143</v>
      </c>
      <c r="I1417" s="300" t="n"/>
      <c r="J1417" s="303">
        <f>+(((G1417-F1417)-(H1417-F1417))/(H1417-F1417))*100</f>
        <v/>
      </c>
      <c r="K1417" s="304" t="n"/>
      <c r="L1417" s="304" t="n"/>
      <c r="M1417" s="304" t="n"/>
      <c r="N1417" s="304" t="n"/>
    </row>
    <row r="1418" ht="15.75" customHeight="1" s="412">
      <c r="A1418" s="300" t="n">
        <v>1417</v>
      </c>
      <c r="B1418" s="300" t="n">
        <v>113</v>
      </c>
      <c r="C1418" s="300" t="n">
        <v>203</v>
      </c>
      <c r="D1418" s="300" t="n">
        <v>5</v>
      </c>
      <c r="E1418" s="301" t="n">
        <v>43531</v>
      </c>
      <c r="F1418" s="309" t="n">
        <v>5283</v>
      </c>
      <c r="G1418" s="300" t="n">
        <v>8168</v>
      </c>
      <c r="H1418" s="302" t="n">
        <v>7708</v>
      </c>
      <c r="I1418" s="300" t="n">
        <v>8</v>
      </c>
      <c r="J1418" s="303">
        <f>+(((G1418-F1418)-(H1418-F1418))/(H1418-F1418))*100</f>
        <v/>
      </c>
      <c r="K1418" s="304" t="n"/>
      <c r="L1418" s="304" t="n"/>
      <c r="M1418" s="304" t="n"/>
      <c r="N1418" s="304" t="n"/>
    </row>
    <row r="1419" ht="15.75" customHeight="1" s="412">
      <c r="A1419" s="300" t="n">
        <v>1418</v>
      </c>
      <c r="B1419" s="300" t="n">
        <v>114</v>
      </c>
      <c r="C1419" s="300" t="n">
        <v>203</v>
      </c>
      <c r="D1419" s="300" t="n">
        <v>5</v>
      </c>
      <c r="E1419" s="301" t="n">
        <v>43531</v>
      </c>
      <c r="F1419" s="309" t="n">
        <v>5247</v>
      </c>
      <c r="G1419" s="300" t="n">
        <v>8133</v>
      </c>
      <c r="H1419" s="302" t="n">
        <v>7656</v>
      </c>
      <c r="I1419" s="300" t="n"/>
      <c r="J1419" s="303">
        <f>+(((G1419-F1419)-(H1419-F1419))/(H1419-F1419))*100</f>
        <v/>
      </c>
      <c r="K1419" s="304" t="n"/>
      <c r="L1419" s="304" t="n"/>
      <c r="M1419" s="304" t="n"/>
      <c r="N1419" s="304" t="n"/>
    </row>
    <row r="1420" ht="15.75" customHeight="1" s="412">
      <c r="A1420" s="300" t="n">
        <v>1419</v>
      </c>
      <c r="B1420" s="300" t="n">
        <v>115</v>
      </c>
      <c r="C1420" s="300" t="n">
        <v>207</v>
      </c>
      <c r="D1420" s="300" t="n">
        <v>5</v>
      </c>
      <c r="E1420" s="301" t="n">
        <v>43531</v>
      </c>
      <c r="F1420" s="309" t="n">
        <v>5260</v>
      </c>
      <c r="G1420" s="300" t="n">
        <v>7801</v>
      </c>
      <c r="H1420" s="302" t="n">
        <v>7398</v>
      </c>
      <c r="I1420" s="300" t="n">
        <v>8</v>
      </c>
      <c r="J1420" s="303">
        <f>+(((G1420-F1420)-(H1420-F1420))/(H1420-F1420))*100</f>
        <v/>
      </c>
      <c r="K1420" s="304" t="n"/>
      <c r="L1420" s="304" t="n"/>
      <c r="M1420" s="304" t="n"/>
      <c r="N1420" s="304" t="n"/>
    </row>
    <row r="1421" ht="15.75" customHeight="1" s="412">
      <c r="A1421" s="300" t="n">
        <v>1420</v>
      </c>
      <c r="B1421" s="300" t="n">
        <v>116</v>
      </c>
      <c r="C1421" s="300" t="n">
        <v>207</v>
      </c>
      <c r="D1421" s="300" t="n">
        <v>5</v>
      </c>
      <c r="E1421" s="301" t="n">
        <v>43531</v>
      </c>
      <c r="F1421" s="309" t="n">
        <v>5263</v>
      </c>
      <c r="G1421" s="300" t="n">
        <v>7900</v>
      </c>
      <c r="H1421" s="302" t="n">
        <v>7491</v>
      </c>
      <c r="I1421" s="300" t="n"/>
      <c r="J1421" s="303">
        <f>+(((G1421-F1421)-(H1421-F1421))/(H1421-F1421))*100</f>
        <v/>
      </c>
      <c r="K1421" s="304" t="n"/>
      <c r="L1421" s="304" t="n"/>
      <c r="M1421" s="304" t="n"/>
      <c r="N1421" s="304" t="n"/>
    </row>
    <row r="1422" ht="15.75" customHeight="1" s="412">
      <c r="A1422" s="300" t="n">
        <v>1421</v>
      </c>
      <c r="B1422" s="300" t="n">
        <v>117</v>
      </c>
      <c r="C1422" s="300" t="n">
        <v>208</v>
      </c>
      <c r="D1422" s="300" t="n">
        <v>5</v>
      </c>
      <c r="E1422" s="301" t="n">
        <v>43531</v>
      </c>
      <c r="F1422" s="309" t="n">
        <v>5221</v>
      </c>
      <c r="G1422" s="300" t="n">
        <v>8306</v>
      </c>
      <c r="H1422" s="302" t="n">
        <v>7505</v>
      </c>
      <c r="I1422" s="300" t="n">
        <v>8</v>
      </c>
      <c r="J1422" s="303">
        <f>+(((G1422-F1422)-(H1422-F1422))/(H1422-F1422))*100</f>
        <v/>
      </c>
      <c r="K1422" s="304" t="n"/>
      <c r="L1422" s="304" t="n"/>
      <c r="M1422" s="304" t="n"/>
      <c r="N1422" s="304" t="n"/>
    </row>
    <row r="1423" ht="15.75" customHeight="1" s="412">
      <c r="A1423" s="300" t="n">
        <v>1422</v>
      </c>
      <c r="B1423" s="300" t="n">
        <v>118</v>
      </c>
      <c r="C1423" s="300" t="n">
        <v>208</v>
      </c>
      <c r="D1423" s="300" t="n">
        <v>5</v>
      </c>
      <c r="E1423" s="301" t="n">
        <v>43531</v>
      </c>
      <c r="F1423" s="309" t="n">
        <v>5249</v>
      </c>
      <c r="G1423" s="300" t="n">
        <v>8344</v>
      </c>
      <c r="H1423" s="302" t="n">
        <v>7539</v>
      </c>
      <c r="I1423" s="300" t="n"/>
      <c r="J1423" s="303">
        <f>+(((G1423-F1423)-(H1423-F1423))/(H1423-F1423))*100</f>
        <v/>
      </c>
      <c r="K1423" s="304" t="n"/>
      <c r="L1423" s="304" t="n"/>
      <c r="M1423" s="304" t="n"/>
      <c r="N1423" s="304" t="n"/>
    </row>
    <row r="1424" ht="15.75" customHeight="1" s="412">
      <c r="A1424" s="300" t="n">
        <v>1423</v>
      </c>
      <c r="B1424" s="300" t="n">
        <v>119</v>
      </c>
      <c r="C1424" s="300" t="n">
        <v>212</v>
      </c>
      <c r="D1424" s="300" t="n">
        <v>5</v>
      </c>
      <c r="E1424" s="301" t="n">
        <v>43531</v>
      </c>
      <c r="F1424" s="309" t="n">
        <v>5212</v>
      </c>
      <c r="G1424" s="300" t="n">
        <v>7351</v>
      </c>
      <c r="H1424" s="302" t="n">
        <v>7020</v>
      </c>
      <c r="I1424" s="300" t="n">
        <v>7</v>
      </c>
      <c r="J1424" s="303">
        <f>+(((G1424-F1424)-(H1424-F1424))/(H1424-F1424))*100</f>
        <v/>
      </c>
      <c r="K1424" s="304" t="n"/>
      <c r="L1424" s="304" t="n"/>
      <c r="M1424" s="304" t="n"/>
      <c r="N1424" s="304" t="n"/>
    </row>
    <row r="1425" ht="15.75" customHeight="1" s="412">
      <c r="A1425" s="300" t="n">
        <v>1424</v>
      </c>
      <c r="B1425" s="300" t="n">
        <v>120</v>
      </c>
      <c r="C1425" s="300" t="n">
        <v>212</v>
      </c>
      <c r="D1425" s="300" t="n">
        <v>5</v>
      </c>
      <c r="E1425" s="301" t="n">
        <v>43531</v>
      </c>
      <c r="F1425" s="309" t="n">
        <v>5196</v>
      </c>
      <c r="G1425" s="300" t="n">
        <v>7584</v>
      </c>
      <c r="H1425" s="302" t="n">
        <v>7212</v>
      </c>
      <c r="I1425" s="300" t="n"/>
      <c r="J1425" s="303">
        <f>+(((G1425-F1425)-(H1425-F1425))/(H1425-F1425))*100</f>
        <v/>
      </c>
      <c r="K1425" s="304" t="n"/>
      <c r="L1425" s="304" t="n"/>
      <c r="M1425" s="304" t="n"/>
      <c r="N1425" s="304" t="n"/>
    </row>
    <row r="1426" ht="15.75" customHeight="1" s="412">
      <c r="A1426" s="300" t="n">
        <v>1425</v>
      </c>
      <c r="B1426" s="300" t="n">
        <v>121</v>
      </c>
      <c r="C1426" s="300" t="n">
        <v>213</v>
      </c>
      <c r="D1426" s="300" t="n">
        <v>5</v>
      </c>
      <c r="E1426" s="301" t="n">
        <v>43531</v>
      </c>
      <c r="F1426" s="309" t="n">
        <v>5262</v>
      </c>
      <c r="G1426" s="300" t="n">
        <v>8251</v>
      </c>
      <c r="H1426" s="302" t="n">
        <v>7570</v>
      </c>
      <c r="I1426" s="300" t="n">
        <v>9</v>
      </c>
      <c r="J1426" s="303">
        <f>+(((G1426-F1426)-(H1426-F1426))/(H1426-F1426))*100</f>
        <v/>
      </c>
      <c r="K1426" s="304" t="n"/>
      <c r="L1426" s="304" t="n"/>
      <c r="M1426" s="304" t="n"/>
      <c r="N1426" s="304" t="n"/>
    </row>
    <row r="1427" ht="15.75" customHeight="1" s="412">
      <c r="A1427" s="300" t="n">
        <v>1426</v>
      </c>
      <c r="B1427" s="300" t="n">
        <v>122</v>
      </c>
      <c r="C1427" s="300" t="n">
        <v>213</v>
      </c>
      <c r="D1427" s="300" t="n">
        <v>5</v>
      </c>
      <c r="E1427" s="301" t="n">
        <v>43531</v>
      </c>
      <c r="F1427" s="309" t="n">
        <v>5223</v>
      </c>
      <c r="G1427" s="300" t="n">
        <v>8267</v>
      </c>
      <c r="H1427" s="302" t="n">
        <v>7611</v>
      </c>
      <c r="I1427" s="300" t="n"/>
      <c r="J1427" s="303">
        <f>+(((G1427-F1427)-(H1427-F1427))/(H1427-F1427))*100</f>
        <v/>
      </c>
      <c r="K1427" s="304" t="n"/>
      <c r="L1427" s="304" t="n"/>
      <c r="M1427" s="304" t="n"/>
      <c r="N1427" s="304" t="n"/>
    </row>
    <row r="1428" ht="15.75" customHeight="1" s="412">
      <c r="A1428" s="300" t="n">
        <v>1427</v>
      </c>
      <c r="B1428" s="300" t="n">
        <v>123</v>
      </c>
      <c r="C1428" s="300" t="n">
        <v>214</v>
      </c>
      <c r="D1428" s="300" t="n">
        <v>5</v>
      </c>
      <c r="E1428" s="301" t="n">
        <v>43531</v>
      </c>
      <c r="F1428" s="309" t="n">
        <v>5241</v>
      </c>
      <c r="G1428" s="300" t="n">
        <v>7906</v>
      </c>
      <c r="H1428" s="302" t="n">
        <v>7424</v>
      </c>
      <c r="I1428" s="300" t="n">
        <v>8</v>
      </c>
      <c r="J1428" s="303">
        <f>+(((G1428-F1428)-(H1428-F1428))/(H1428-F1428))*100</f>
        <v/>
      </c>
      <c r="K1428" s="304" t="n"/>
      <c r="L1428" s="304" t="n"/>
      <c r="M1428" s="304" t="n"/>
      <c r="N1428" s="304" t="n"/>
    </row>
    <row r="1429" ht="15.75" customHeight="1" s="412">
      <c r="A1429" s="300" t="n">
        <v>1428</v>
      </c>
      <c r="B1429" s="300" t="n">
        <v>124</v>
      </c>
      <c r="C1429" s="300" t="n">
        <v>214</v>
      </c>
      <c r="D1429" s="300" t="n">
        <v>5</v>
      </c>
      <c r="E1429" s="301" t="n">
        <v>43531</v>
      </c>
      <c r="F1429" s="309" t="n">
        <v>5265</v>
      </c>
      <c r="G1429" s="300" t="n">
        <v>7902</v>
      </c>
      <c r="H1429" s="302" t="n">
        <v>7401</v>
      </c>
      <c r="I1429" s="300" t="n"/>
      <c r="J1429" s="303">
        <f>+(((G1429-F1429)-(H1429-F1429))/(H1429-F1429))*100</f>
        <v/>
      </c>
      <c r="K1429" s="304" t="n"/>
      <c r="L1429" s="304" t="n"/>
      <c r="M1429" s="304" t="n"/>
      <c r="N1429" s="304" t="n"/>
    </row>
    <row r="1430" ht="15.75" customHeight="1" s="412">
      <c r="A1430" s="300" t="n">
        <v>1429</v>
      </c>
      <c r="B1430" s="300" t="n">
        <v>125</v>
      </c>
      <c r="C1430" s="300" t="n">
        <v>215</v>
      </c>
      <c r="D1430" s="300" t="n">
        <v>5</v>
      </c>
      <c r="E1430" s="301" t="n">
        <v>43531</v>
      </c>
      <c r="F1430" s="309" t="n">
        <v>5217</v>
      </c>
      <c r="G1430" s="300" t="n">
        <v>8386</v>
      </c>
      <c r="H1430" s="302" t="n">
        <v>7772</v>
      </c>
      <c r="I1430" s="300" t="n">
        <v>8</v>
      </c>
      <c r="J1430" s="303">
        <f>+(((G1430-F1430)-(H1430-F1430))/(H1430-F1430))*100</f>
        <v/>
      </c>
      <c r="K1430" s="304" t="n"/>
      <c r="L1430" s="304" t="n"/>
      <c r="M1430" s="304" t="n"/>
      <c r="N1430" s="304" t="n"/>
    </row>
    <row r="1431" ht="15.75" customHeight="1" s="412">
      <c r="A1431" s="300" t="n">
        <v>1430</v>
      </c>
      <c r="B1431" s="300" t="n">
        <v>126</v>
      </c>
      <c r="C1431" s="300" t="n">
        <v>215</v>
      </c>
      <c r="D1431" s="300" t="n">
        <v>5</v>
      </c>
      <c r="E1431" s="301" t="n">
        <v>43531</v>
      </c>
      <c r="F1431" s="309" t="n">
        <v>5232</v>
      </c>
      <c r="G1431" s="300" t="n">
        <v>8253</v>
      </c>
      <c r="H1431" s="302" t="n">
        <v>7663</v>
      </c>
      <c r="I1431" s="300" t="n"/>
      <c r="J1431" s="303">
        <f>+(((G1431-F1431)-(H1431-F1431))/(H1431-F1431))*100</f>
        <v/>
      </c>
      <c r="K1431" s="304" t="n"/>
      <c r="L1431" s="304" t="n"/>
      <c r="M1431" s="304" t="n"/>
      <c r="N1431" s="304" t="n"/>
    </row>
    <row r="1432" ht="15.75" customHeight="1" s="412">
      <c r="A1432" s="300" t="n">
        <v>1431</v>
      </c>
      <c r="B1432" s="300" t="n">
        <v>127</v>
      </c>
      <c r="C1432" s="300" t="n">
        <v>216</v>
      </c>
      <c r="D1432" s="300" t="n">
        <v>5</v>
      </c>
      <c r="E1432" s="301" t="n">
        <v>43531</v>
      </c>
      <c r="F1432" s="309" t="n">
        <v>5247</v>
      </c>
      <c r="G1432" s="300" t="n">
        <v>7647</v>
      </c>
      <c r="H1432" s="302" t="n">
        <v>7217</v>
      </c>
      <c r="I1432" s="300" t="n">
        <v>10</v>
      </c>
      <c r="J1432" s="303">
        <f>+(((G1432-F1432)-(H1432-F1432))/(H1432-F1432))*100</f>
        <v/>
      </c>
      <c r="K1432" s="304" t="n"/>
      <c r="L1432" s="304" t="n"/>
      <c r="M1432" s="304" t="n"/>
      <c r="N1432" s="304" t="n"/>
    </row>
    <row r="1433" ht="15.75" customHeight="1" s="412">
      <c r="A1433" s="300" t="n">
        <v>1432</v>
      </c>
      <c r="B1433" s="300" t="n">
        <v>128</v>
      </c>
      <c r="C1433" s="300" t="n">
        <v>216</v>
      </c>
      <c r="D1433" s="300" t="n">
        <v>5</v>
      </c>
      <c r="E1433" s="301" t="n">
        <v>43531</v>
      </c>
      <c r="F1433" s="309" t="n">
        <v>5213</v>
      </c>
      <c r="G1433" s="300" t="n">
        <v>7031</v>
      </c>
      <c r="H1433" s="302" t="n">
        <v>6753</v>
      </c>
      <c r="I1433" s="300" t="n"/>
      <c r="J1433" s="303">
        <f>+(((G1433-F1433)-(H1433-F1433))/(H1433-F1433))*100</f>
        <v/>
      </c>
      <c r="K1433" s="304" t="n"/>
      <c r="L1433" s="304" t="n"/>
      <c r="M1433" s="304" t="n"/>
      <c r="N1433" s="304" t="n"/>
    </row>
    <row r="1434" ht="15.75" customHeight="1" s="412">
      <c r="A1434" s="300" t="n">
        <v>1433</v>
      </c>
      <c r="B1434" s="300" t="n">
        <v>129</v>
      </c>
      <c r="C1434" s="300" t="n">
        <v>217</v>
      </c>
      <c r="D1434" s="300" t="n">
        <v>5</v>
      </c>
      <c r="E1434" s="301" t="n">
        <v>43531</v>
      </c>
      <c r="F1434" s="309" t="n">
        <v>5238</v>
      </c>
      <c r="G1434" s="300" t="n">
        <v>8222</v>
      </c>
      <c r="H1434" s="302" t="n">
        <v>7690</v>
      </c>
      <c r="I1434" s="300" t="n">
        <v>9</v>
      </c>
      <c r="J1434" s="303">
        <f>+(((G1434-F1434)-(H1434-F1434))/(H1434-F1434))*100</f>
        <v/>
      </c>
      <c r="K1434" s="304" t="n"/>
      <c r="L1434" s="304" t="n"/>
      <c r="M1434" s="304" t="n"/>
      <c r="N1434" s="304" t="n"/>
    </row>
    <row r="1435" ht="15.75" customHeight="1" s="412">
      <c r="A1435" s="300" t="n">
        <v>1434</v>
      </c>
      <c r="B1435" s="300" t="n">
        <v>130</v>
      </c>
      <c r="C1435" s="300" t="n">
        <v>217</v>
      </c>
      <c r="D1435" s="300" t="n">
        <v>5</v>
      </c>
      <c r="E1435" s="301" t="n">
        <v>43531</v>
      </c>
      <c r="F1435" s="309" t="n">
        <v>5212</v>
      </c>
      <c r="G1435" s="300" t="n">
        <v>8054</v>
      </c>
      <c r="H1435" s="302" t="n">
        <v>7579</v>
      </c>
      <c r="I1435" s="300" t="n"/>
      <c r="J1435" s="303">
        <f>+(((G1435-F1435)-(H1435-F1435))/(H1435-F1435))*100</f>
        <v/>
      </c>
      <c r="K1435" s="304" t="n"/>
      <c r="L1435" s="304" t="n"/>
      <c r="M1435" s="304" t="n"/>
      <c r="N1435" s="304" t="n"/>
    </row>
    <row r="1436" ht="15.75" customHeight="1" s="412">
      <c r="A1436" s="300" t="n">
        <v>1435</v>
      </c>
      <c r="B1436" s="300" t="n">
        <v>131</v>
      </c>
      <c r="C1436" s="300" t="n">
        <v>218</v>
      </c>
      <c r="D1436" s="300" t="n">
        <v>5</v>
      </c>
      <c r="E1436" s="301" t="n">
        <v>43531</v>
      </c>
      <c r="F1436" s="309" t="n">
        <v>5209</v>
      </c>
      <c r="G1436" s="300" t="n">
        <v>8201</v>
      </c>
      <c r="H1436" s="302" t="n">
        <v>7688</v>
      </c>
      <c r="I1436" s="300" t="n">
        <v>10</v>
      </c>
      <c r="J1436" s="303">
        <f>+(((G1436-F1436)-(H1436-F1436))/(H1436-F1436))*100</f>
        <v/>
      </c>
      <c r="K1436" s="304" t="n"/>
      <c r="L1436" s="304" t="n"/>
      <c r="M1436" s="304" t="n"/>
      <c r="N1436" s="304" t="n"/>
    </row>
    <row r="1437" ht="15.75" customHeight="1" s="412">
      <c r="A1437" s="300" t="n">
        <v>1436</v>
      </c>
      <c r="B1437" s="300" t="n">
        <v>132</v>
      </c>
      <c r="C1437" s="300" t="n">
        <v>218</v>
      </c>
      <c r="D1437" s="300" t="n">
        <v>5</v>
      </c>
      <c r="E1437" s="301" t="n">
        <v>43531</v>
      </c>
      <c r="F1437" s="309" t="n">
        <v>5233</v>
      </c>
      <c r="G1437" s="300" t="n">
        <v>8156</v>
      </c>
      <c r="H1437" s="302" t="n">
        <v>7679</v>
      </c>
      <c r="I1437" s="300" t="n"/>
      <c r="J1437" s="303">
        <f>+(((G1437-F1437)-(H1437-F1437))/(H1437-F1437))*100</f>
        <v/>
      </c>
      <c r="K1437" s="304" t="n"/>
      <c r="L1437" s="304" t="n"/>
      <c r="M1437" s="304" t="n"/>
      <c r="N1437" s="304" t="n"/>
    </row>
    <row r="1438" ht="15.75" customHeight="1" s="412">
      <c r="A1438" s="300" t="n">
        <v>1437</v>
      </c>
      <c r="B1438" s="300" t="n">
        <v>133</v>
      </c>
      <c r="C1438" s="300" t="n">
        <v>219</v>
      </c>
      <c r="D1438" s="300" t="n">
        <v>5</v>
      </c>
      <c r="E1438" s="301" t="n">
        <v>43531</v>
      </c>
      <c r="F1438" s="309" t="n">
        <v>5286</v>
      </c>
      <c r="G1438" s="300" t="n">
        <v>8805</v>
      </c>
      <c r="H1438" s="302" t="n">
        <v>8213</v>
      </c>
      <c r="I1438" s="300" t="n">
        <v>9</v>
      </c>
      <c r="J1438" s="303">
        <f>+(((G1438-F1438)-(H1438-F1438))/(H1438-F1438))*100</f>
        <v/>
      </c>
      <c r="K1438" s="304" t="n"/>
      <c r="L1438" s="304" t="n"/>
      <c r="M1438" s="304" t="n"/>
      <c r="N1438" s="304" t="n"/>
    </row>
    <row r="1439" ht="15.75" customHeight="1" s="412">
      <c r="A1439" s="300" t="n">
        <v>1438</v>
      </c>
      <c r="B1439" s="300" t="n">
        <v>134</v>
      </c>
      <c r="C1439" s="300" t="n">
        <v>219</v>
      </c>
      <c r="D1439" s="300" t="n">
        <v>5</v>
      </c>
      <c r="E1439" s="301" t="n">
        <v>43531</v>
      </c>
      <c r="F1439" s="309" t="n">
        <v>5220</v>
      </c>
      <c r="G1439" s="300" t="n">
        <v>8439</v>
      </c>
      <c r="H1439" s="302" t="n">
        <v>7914</v>
      </c>
      <c r="I1439" s="300" t="n"/>
      <c r="J1439" s="303">
        <f>+(((G1439-F1439)-(H1439-F1439))/(H1439-F1439))*100</f>
        <v/>
      </c>
      <c r="K1439" s="304" t="n"/>
      <c r="L1439" s="304" t="n"/>
      <c r="M1439" s="304" t="n"/>
      <c r="N1439" s="304" t="n"/>
    </row>
    <row r="1440" ht="15.75" customHeight="1" s="412">
      <c r="A1440" s="300" t="n">
        <v>1439</v>
      </c>
      <c r="B1440" s="300" t="n">
        <v>135</v>
      </c>
      <c r="C1440" s="300" t="n">
        <v>222</v>
      </c>
      <c r="D1440" s="300" t="n">
        <v>5</v>
      </c>
      <c r="E1440" s="301" t="n">
        <v>43531</v>
      </c>
      <c r="F1440" s="309" t="n">
        <v>5240</v>
      </c>
      <c r="G1440" s="300" t="n">
        <v>9066</v>
      </c>
      <c r="H1440" s="302" t="n">
        <v>8089</v>
      </c>
      <c r="I1440" s="300" t="n">
        <v>11</v>
      </c>
      <c r="J1440" s="303">
        <f>+(((G1440-F1440)-(H1440-F1440))/(H1440-F1440))*100</f>
        <v/>
      </c>
      <c r="K1440" s="304" t="n"/>
      <c r="L1440" s="304" t="n"/>
      <c r="M1440" s="304" t="n"/>
      <c r="N1440" s="304" t="n"/>
    </row>
    <row r="1441" ht="15.75" customHeight="1" s="412">
      <c r="A1441" s="300" t="n">
        <v>1440</v>
      </c>
      <c r="B1441" s="300" t="n">
        <v>136</v>
      </c>
      <c r="C1441" s="300" t="n">
        <v>222</v>
      </c>
      <c r="D1441" s="300" t="n">
        <v>5</v>
      </c>
      <c r="E1441" s="301" t="n">
        <v>43531</v>
      </c>
      <c r="F1441" s="309" t="n">
        <v>5219</v>
      </c>
      <c r="G1441" s="300" t="n">
        <v>9314</v>
      </c>
      <c r="H1441" s="302" t="n">
        <v>8235</v>
      </c>
      <c r="I1441" s="300" t="n"/>
      <c r="J1441" s="303">
        <f>+(((G1441-F1441)-(H1441-F1441))/(H1441-F1441))*100</f>
        <v/>
      </c>
      <c r="K1441" s="304" t="n"/>
      <c r="L1441" s="304" t="n"/>
      <c r="M1441" s="304" t="n"/>
      <c r="N1441" s="304" t="n"/>
    </row>
    <row r="1442" ht="15.75" customHeight="1" s="412">
      <c r="A1442" s="300" t="n">
        <v>1441</v>
      </c>
      <c r="B1442" s="300" t="n">
        <v>137</v>
      </c>
      <c r="C1442" s="300" t="n">
        <v>224</v>
      </c>
      <c r="D1442" s="300" t="n">
        <v>5</v>
      </c>
      <c r="E1442" s="301" t="n">
        <v>43531</v>
      </c>
      <c r="F1442" s="309" t="n">
        <v>5220</v>
      </c>
      <c r="G1442" s="300" t="n">
        <v>7880</v>
      </c>
      <c r="H1442" s="302" t="n">
        <v>7380</v>
      </c>
      <c r="I1442" s="300" t="n">
        <v>8</v>
      </c>
      <c r="J1442" s="303">
        <f>+(((G1442-F1442)-(H1442-F1442))/(H1442-F1442))*100</f>
        <v/>
      </c>
      <c r="K1442" s="304" t="n"/>
      <c r="L1442" s="304" t="n"/>
      <c r="M1442" s="304" t="n"/>
      <c r="N1442" s="304" t="n"/>
    </row>
    <row r="1443" ht="15.75" customHeight="1" s="412">
      <c r="A1443" s="300" t="n">
        <v>1442</v>
      </c>
      <c r="B1443" s="300" t="n">
        <v>138</v>
      </c>
      <c r="C1443" s="300" t="n">
        <v>224</v>
      </c>
      <c r="D1443" s="300" t="n">
        <v>5</v>
      </c>
      <c r="E1443" s="301" t="n">
        <v>43531</v>
      </c>
      <c r="F1443" s="309" t="n">
        <v>5222</v>
      </c>
      <c r="G1443" s="300" t="n">
        <v>7705</v>
      </c>
      <c r="H1443" s="302" t="n">
        <v>7272</v>
      </c>
      <c r="I1443" s="300" t="n"/>
      <c r="J1443" s="303">
        <f>+(((G1443-F1443)-(H1443-F1443))/(H1443-F1443))*100</f>
        <v/>
      </c>
      <c r="K1443" s="304" t="n"/>
      <c r="L1443" s="304" t="n"/>
      <c r="M1443" s="304" t="n"/>
      <c r="N1443" s="304" t="n"/>
    </row>
    <row r="1444" ht="15.75" customHeight="1" s="412">
      <c r="A1444" s="300" t="n">
        <v>1443</v>
      </c>
      <c r="B1444" s="300" t="n">
        <v>139</v>
      </c>
      <c r="C1444" s="300" t="n">
        <v>228</v>
      </c>
      <c r="D1444" s="300" t="n">
        <v>5</v>
      </c>
      <c r="E1444" s="301" t="n">
        <v>43531</v>
      </c>
      <c r="F1444" s="309" t="n">
        <v>5218</v>
      </c>
      <c r="G1444" s="300" t="n">
        <v>7765</v>
      </c>
      <c r="H1444" s="302" t="n">
        <v>7392</v>
      </c>
      <c r="I1444" s="300" t="n">
        <v>10</v>
      </c>
      <c r="J1444" s="303">
        <f>+(((G1444-F1444)-(H1444-F1444))/(H1444-F1444))*100</f>
        <v/>
      </c>
      <c r="K1444" s="304" t="n"/>
      <c r="L1444" s="304" t="n"/>
      <c r="M1444" s="304" t="n"/>
      <c r="N1444" s="304" t="n"/>
    </row>
    <row r="1445" ht="15.75" customHeight="1" s="412">
      <c r="A1445" s="300" t="n">
        <v>1444</v>
      </c>
      <c r="B1445" s="300" t="n">
        <v>140</v>
      </c>
      <c r="C1445" s="300" t="n">
        <v>228</v>
      </c>
      <c r="D1445" s="300" t="n">
        <v>5</v>
      </c>
      <c r="E1445" s="301" t="n">
        <v>43531</v>
      </c>
      <c r="F1445" s="309" t="n">
        <v>5241</v>
      </c>
      <c r="G1445" s="300" t="n">
        <v>7650</v>
      </c>
      <c r="H1445" s="302" t="n">
        <v>7297</v>
      </c>
      <c r="I1445" s="300" t="n"/>
      <c r="J1445" s="303">
        <f>+(((G1445-F1445)-(H1445-F1445))/(H1445-F1445))*100</f>
        <v/>
      </c>
      <c r="K1445" s="304" t="n"/>
      <c r="L1445" s="304" t="n"/>
      <c r="M1445" s="304" t="n"/>
      <c r="N1445" s="304" t="n"/>
    </row>
    <row r="1446" ht="15.75" customHeight="1" s="412">
      <c r="A1446" s="300" t="n">
        <v>1445</v>
      </c>
      <c r="B1446" s="300" t="n">
        <v>141</v>
      </c>
      <c r="C1446" s="300" t="n">
        <v>229</v>
      </c>
      <c r="D1446" s="300" t="n">
        <v>5</v>
      </c>
      <c r="E1446" s="301" t="n">
        <v>43531</v>
      </c>
      <c r="F1446" s="309" t="n">
        <v>5187</v>
      </c>
      <c r="G1446" s="300" t="n">
        <v>8262</v>
      </c>
      <c r="H1446" s="302" t="n">
        <v>7759</v>
      </c>
      <c r="I1446" s="300" t="n">
        <v>10</v>
      </c>
      <c r="J1446" s="303">
        <f>+(((G1446-F1446)-(H1446-F1446))/(H1446-F1446))*100</f>
        <v/>
      </c>
      <c r="K1446" s="304" t="n"/>
      <c r="L1446" s="304" t="n"/>
      <c r="M1446" s="304" t="n"/>
      <c r="N1446" s="304" t="n"/>
    </row>
    <row r="1447" ht="15.75" customHeight="1" s="412">
      <c r="A1447" s="300" t="n">
        <v>1446</v>
      </c>
      <c r="B1447" s="300" t="n">
        <v>142</v>
      </c>
      <c r="C1447" s="300" t="n">
        <v>229</v>
      </c>
      <c r="D1447" s="300" t="n">
        <v>5</v>
      </c>
      <c r="E1447" s="301" t="n">
        <v>43531</v>
      </c>
      <c r="F1447" s="309" t="n">
        <v>5229</v>
      </c>
      <c r="G1447" s="300" t="n">
        <v>8153</v>
      </c>
      <c r="H1447" s="302" t="n">
        <v>7686</v>
      </c>
      <c r="I1447" s="300" t="n"/>
      <c r="J1447" s="303">
        <f>+(((G1447-F1447)-(H1447-F1447))/(H1447-F1447))*100</f>
        <v/>
      </c>
      <c r="K1447" s="304" t="n"/>
      <c r="L1447" s="304" t="n"/>
      <c r="M1447" s="304" t="n"/>
      <c r="N1447" s="304" t="n"/>
    </row>
    <row r="1448" ht="15.75" customHeight="1" s="412">
      <c r="A1448" s="300" t="n">
        <v>1447</v>
      </c>
      <c r="B1448" s="300" t="n">
        <v>143</v>
      </c>
      <c r="C1448" s="300" t="n">
        <v>230</v>
      </c>
      <c r="D1448" s="300" t="n">
        <v>5</v>
      </c>
      <c r="E1448" s="301" t="n">
        <v>43531</v>
      </c>
      <c r="F1448" s="309" t="n">
        <v>5229</v>
      </c>
      <c r="G1448" s="300" t="n">
        <v>8172</v>
      </c>
      <c r="H1448" s="302" t="n">
        <v>7692</v>
      </c>
      <c r="I1448" s="300" t="n">
        <v>6</v>
      </c>
      <c r="J1448" s="303">
        <f>+(((G1448-F1448)-(H1448-F1448))/(H1448-F1448))*100</f>
        <v/>
      </c>
      <c r="K1448" s="304" t="n"/>
      <c r="L1448" s="304" t="n"/>
      <c r="M1448" s="304" t="n"/>
      <c r="N1448" s="304" t="n"/>
    </row>
    <row r="1449" ht="15.75" customHeight="1" s="412">
      <c r="A1449" s="300" t="n">
        <v>1448</v>
      </c>
      <c r="B1449" s="300" t="n">
        <v>144</v>
      </c>
      <c r="C1449" s="300" t="n">
        <v>230</v>
      </c>
      <c r="D1449" s="300" t="n">
        <v>5</v>
      </c>
      <c r="E1449" s="301" t="n">
        <v>43531</v>
      </c>
      <c r="F1449" s="309" t="n">
        <v>5238</v>
      </c>
      <c r="G1449" s="300" t="n">
        <v>8163</v>
      </c>
      <c r="H1449" s="302" t="n">
        <v>7688</v>
      </c>
      <c r="I1449" s="300" t="n"/>
      <c r="J1449" s="303">
        <f>+(((G1449-F1449)-(H1449-F1449))/(H1449-F1449))*100</f>
        <v/>
      </c>
      <c r="K1449" s="304" t="n"/>
      <c r="L1449" s="304" t="n"/>
      <c r="M1449" s="304" t="n"/>
      <c r="N1449" s="304" t="n"/>
    </row>
    <row r="1450" ht="15.75" customHeight="1" s="412">
      <c r="A1450" s="300" t="n">
        <v>1449</v>
      </c>
      <c r="B1450" s="300" t="n">
        <v>145</v>
      </c>
      <c r="C1450" s="300" t="n">
        <v>231</v>
      </c>
      <c r="D1450" s="300" t="n">
        <v>5</v>
      </c>
      <c r="E1450" s="301" t="n">
        <v>43531</v>
      </c>
      <c r="F1450" s="309" t="n">
        <v>5181</v>
      </c>
      <c r="G1450" s="300" t="n">
        <v>8424</v>
      </c>
      <c r="H1450" s="302" t="n">
        <v>7855</v>
      </c>
      <c r="I1450" s="300" t="n">
        <v>7</v>
      </c>
      <c r="J1450" s="303">
        <f>+(((G1450-F1450)-(H1450-F1450))/(H1450-F1450))*100</f>
        <v/>
      </c>
      <c r="K1450" s="304" t="n"/>
      <c r="L1450" s="304" t="n"/>
      <c r="M1450" s="304" t="n"/>
      <c r="N1450" s="304" t="n"/>
    </row>
    <row r="1451" ht="15.75" customHeight="1" s="412">
      <c r="A1451" s="300" t="n">
        <v>1450</v>
      </c>
      <c r="B1451" s="300" t="n">
        <v>146</v>
      </c>
      <c r="C1451" s="300" t="n">
        <v>231</v>
      </c>
      <c r="D1451" s="300" t="n">
        <v>5</v>
      </c>
      <c r="E1451" s="301" t="n">
        <v>43531</v>
      </c>
      <c r="F1451" s="309" t="n">
        <v>5179</v>
      </c>
      <c r="G1451" s="300" t="n">
        <v>8619</v>
      </c>
      <c r="H1451" s="302" t="n">
        <v>8008</v>
      </c>
      <c r="I1451" s="300" t="n"/>
      <c r="J1451" s="303">
        <f>+(((G1451-F1451)-(H1451-F1451))/(H1451-F1451))*100</f>
        <v/>
      </c>
      <c r="K1451" s="304" t="n"/>
      <c r="L1451" s="304" t="n"/>
      <c r="M1451" s="304" t="n"/>
      <c r="N1451" s="304" t="n"/>
    </row>
    <row r="1452" ht="15.75" customHeight="1" s="412">
      <c r="A1452" s="300" t="n">
        <v>1451</v>
      </c>
      <c r="B1452" s="300" t="n">
        <v>147</v>
      </c>
      <c r="C1452" s="300" t="n">
        <v>234</v>
      </c>
      <c r="D1452" s="300" t="n">
        <v>5</v>
      </c>
      <c r="E1452" s="301" t="n">
        <v>43531</v>
      </c>
      <c r="F1452" s="309" t="n">
        <v>5265</v>
      </c>
      <c r="G1452" s="300" t="n">
        <v>8545</v>
      </c>
      <c r="H1452" s="302" t="n">
        <v>7761</v>
      </c>
      <c r="I1452" s="300" t="n">
        <v>8</v>
      </c>
      <c r="J1452" s="303">
        <f>+(((G1452-F1452)-(H1452-F1452))/(H1452-F1452))*100</f>
        <v/>
      </c>
      <c r="K1452" s="304" t="n"/>
      <c r="L1452" s="304" t="n"/>
      <c r="M1452" s="304" t="n"/>
      <c r="N1452" s="304" t="n"/>
    </row>
    <row r="1453" ht="15.75" customHeight="1" s="412">
      <c r="A1453" s="300" t="n">
        <v>1452</v>
      </c>
      <c r="B1453" s="300" t="n">
        <v>148</v>
      </c>
      <c r="C1453" s="300" t="n">
        <v>234</v>
      </c>
      <c r="D1453" s="300" t="n">
        <v>5</v>
      </c>
      <c r="E1453" s="301" t="n">
        <v>43531</v>
      </c>
      <c r="F1453" s="309" t="n">
        <v>5186</v>
      </c>
      <c r="G1453" s="300" t="n">
        <v>8488</v>
      </c>
      <c r="H1453" s="302" t="n">
        <v>7710</v>
      </c>
      <c r="I1453" s="300" t="n"/>
      <c r="J1453" s="303">
        <f>+(((G1453-F1453)-(H1453-F1453))/(H1453-F1453))*100</f>
        <v/>
      </c>
      <c r="K1453" s="304" t="n"/>
      <c r="L1453" s="304" t="n"/>
      <c r="M1453" s="304" t="n"/>
      <c r="N1453" s="304" t="n"/>
    </row>
    <row r="1454" ht="15.75" customHeight="1" s="412">
      <c r="A1454" s="300" t="n">
        <v>1453</v>
      </c>
      <c r="B1454" s="300" t="n">
        <v>149</v>
      </c>
      <c r="C1454" s="300" t="n">
        <v>235</v>
      </c>
      <c r="D1454" s="300" t="n">
        <v>5</v>
      </c>
      <c r="E1454" s="301" t="n">
        <v>43531</v>
      </c>
      <c r="F1454" s="309" t="n">
        <v>5222</v>
      </c>
      <c r="G1454" s="300" t="n">
        <v>8314</v>
      </c>
      <c r="H1454" s="302" t="n">
        <v>7485</v>
      </c>
      <c r="I1454" s="300" t="n">
        <v>10</v>
      </c>
      <c r="J1454" s="303">
        <f>+(((G1454-F1454)-(H1454-F1454))/(H1454-F1454))*100</f>
        <v/>
      </c>
      <c r="K1454" s="304" t="n"/>
      <c r="L1454" s="304" t="n"/>
      <c r="M1454" s="304" t="n"/>
      <c r="N1454" s="304" t="n"/>
    </row>
    <row r="1455" ht="15.75" customHeight="1" s="412">
      <c r="A1455" s="300" t="n">
        <v>1454</v>
      </c>
      <c r="B1455" s="300" t="n">
        <v>150</v>
      </c>
      <c r="C1455" s="300" t="n">
        <v>235</v>
      </c>
      <c r="D1455" s="300" t="n">
        <v>5</v>
      </c>
      <c r="E1455" s="301" t="n">
        <v>43531</v>
      </c>
      <c r="F1455" s="309" t="n">
        <v>5188</v>
      </c>
      <c r="G1455" s="300" t="n">
        <v>8293</v>
      </c>
      <c r="H1455" s="302" t="n">
        <v>7461</v>
      </c>
      <c r="I1455" s="300" t="n"/>
      <c r="J1455" s="303">
        <f>+(((G1455-F1455)-(H1455-F1455))/(H1455-F1455))*100</f>
        <v/>
      </c>
      <c r="K1455" s="304" t="n"/>
      <c r="L1455" s="304" t="n"/>
      <c r="M1455" s="304" t="n"/>
      <c r="N1455" s="304" t="n"/>
    </row>
    <row r="1456" ht="15.75" customHeight="1" s="412">
      <c r="A1456" s="300" t="n">
        <v>1455</v>
      </c>
      <c r="B1456" s="300" t="n">
        <v>151</v>
      </c>
      <c r="C1456" s="300" t="n">
        <v>237</v>
      </c>
      <c r="D1456" s="300" t="n">
        <v>5</v>
      </c>
      <c r="E1456" s="301" t="n">
        <v>43531</v>
      </c>
      <c r="F1456" s="309" t="n">
        <v>5221</v>
      </c>
      <c r="G1456" s="300" t="n">
        <v>7408</v>
      </c>
      <c r="H1456" s="302" t="n">
        <v>6970</v>
      </c>
      <c r="I1456" s="300" t="n">
        <v>5</v>
      </c>
      <c r="J1456" s="303">
        <f>+(((G1456-F1456)-(H1456-F1456))/(H1456-F1456))*100</f>
        <v/>
      </c>
      <c r="K1456" s="304" t="n"/>
      <c r="L1456" s="304" t="n"/>
      <c r="M1456" s="304" t="n"/>
      <c r="N1456" s="304" t="n"/>
    </row>
    <row r="1457" ht="15.75" customHeight="1" s="412">
      <c r="A1457" s="300" t="n">
        <v>1456</v>
      </c>
      <c r="B1457" s="300" t="n">
        <v>152</v>
      </c>
      <c r="C1457" s="300" t="n">
        <v>237</v>
      </c>
      <c r="D1457" s="300" t="n">
        <v>5</v>
      </c>
      <c r="E1457" s="301" t="n">
        <v>43531</v>
      </c>
      <c r="F1457" s="309" t="n">
        <v>5292</v>
      </c>
      <c r="G1457" s="300" t="n">
        <v>7725</v>
      </c>
      <c r="H1457" s="302" t="n">
        <v>7231</v>
      </c>
      <c r="I1457" s="300" t="n"/>
      <c r="J1457" s="303">
        <f>+(((G1457-F1457)-(H1457-F1457))/(H1457-F1457))*100</f>
        <v/>
      </c>
      <c r="K1457" s="304" t="n"/>
      <c r="L1457" s="304" t="n"/>
      <c r="M1457" s="304" t="n"/>
      <c r="N1457" s="304" t="n"/>
    </row>
    <row r="1458" ht="15.75" customHeight="1" s="412">
      <c r="A1458" s="300" t="n">
        <v>1457</v>
      </c>
      <c r="B1458" s="300" t="n">
        <v>153</v>
      </c>
      <c r="C1458" s="300" t="n">
        <v>238</v>
      </c>
      <c r="D1458" s="300" t="n">
        <v>5</v>
      </c>
      <c r="E1458" s="301" t="n">
        <v>43531</v>
      </c>
      <c r="F1458" s="309" t="n">
        <v>5238</v>
      </c>
      <c r="G1458" s="300" t="n">
        <v>8011</v>
      </c>
      <c r="H1458" s="302" t="n">
        <v>7329</v>
      </c>
      <c r="I1458" s="300" t="n">
        <v>9</v>
      </c>
      <c r="J1458" s="303">
        <f>+(((G1458-F1458)-(H1458-F1458))/(H1458-F1458))*100</f>
        <v/>
      </c>
      <c r="K1458" s="304" t="n"/>
      <c r="L1458" s="304" t="n"/>
      <c r="M1458" s="304" t="n"/>
      <c r="N1458" s="304" t="n"/>
    </row>
    <row r="1459" ht="15.75" customHeight="1" s="412">
      <c r="A1459" s="300" t="n">
        <v>1458</v>
      </c>
      <c r="B1459" s="300" t="n">
        <v>154</v>
      </c>
      <c r="C1459" s="300" t="n">
        <v>237</v>
      </c>
      <c r="D1459" s="300" t="n">
        <v>5</v>
      </c>
      <c r="E1459" s="301" t="n">
        <v>43531</v>
      </c>
      <c r="F1459" s="309" t="n">
        <v>5194</v>
      </c>
      <c r="G1459" s="300" t="n">
        <v>8030</v>
      </c>
      <c r="H1459" s="302" t="n">
        <v>7330</v>
      </c>
      <c r="I1459" s="300" t="n"/>
      <c r="J1459" s="303">
        <f>+(((G1459-F1459)-(H1459-F1459))/(H1459-F1459))*100</f>
        <v/>
      </c>
      <c r="K1459" s="304" t="n"/>
      <c r="L1459" s="304" t="n"/>
      <c r="M1459" s="304" t="n"/>
      <c r="N1459" s="304" t="n"/>
    </row>
    <row r="1460" ht="15.75" customHeight="1" s="412">
      <c r="A1460" s="300" t="n">
        <v>1459</v>
      </c>
      <c r="B1460" s="300" t="n">
        <v>155</v>
      </c>
      <c r="C1460" s="300" t="n">
        <v>239</v>
      </c>
      <c r="D1460" s="300" t="n">
        <v>5</v>
      </c>
      <c r="E1460" s="301" t="n">
        <v>43531</v>
      </c>
      <c r="F1460" s="309" t="n">
        <v>5181</v>
      </c>
      <c r="G1460" s="300" t="n">
        <v>8693</v>
      </c>
      <c r="H1460" s="302" t="n">
        <v>8050</v>
      </c>
      <c r="I1460" s="300" t="n">
        <v>9</v>
      </c>
      <c r="J1460" s="303">
        <f>+(((G1460-F1460)-(H1460-F1460))/(H1460-F1460))*100</f>
        <v/>
      </c>
      <c r="K1460" s="304" t="n"/>
      <c r="L1460" s="304" t="n"/>
      <c r="M1460" s="304" t="n"/>
      <c r="N1460" s="304" t="n"/>
    </row>
    <row r="1461" ht="15.75" customHeight="1" s="412">
      <c r="A1461" s="300" t="n">
        <v>1460</v>
      </c>
      <c r="B1461" s="300" t="n">
        <v>156</v>
      </c>
      <c r="C1461" s="300" t="n">
        <v>239</v>
      </c>
      <c r="D1461" s="300" t="n">
        <v>5</v>
      </c>
      <c r="E1461" s="301" t="n">
        <v>43531</v>
      </c>
      <c r="F1461" s="309" t="n">
        <v>5171</v>
      </c>
      <c r="G1461" s="300" t="n">
        <v>8471</v>
      </c>
      <c r="H1461" s="302" t="n">
        <v>7880</v>
      </c>
      <c r="I1461" s="300" t="n"/>
      <c r="J1461" s="303">
        <f>+(((G1461-F1461)-(H1461-F1461))/(H1461-F1461))*100</f>
        <v/>
      </c>
      <c r="K1461" s="304" t="n"/>
      <c r="L1461" s="304" t="n"/>
      <c r="M1461" s="304" t="n"/>
      <c r="N1461" s="304" t="n"/>
    </row>
    <row r="1462" ht="15.75" customHeight="1" s="412">
      <c r="A1462" s="300" t="n">
        <v>1461</v>
      </c>
      <c r="B1462" s="300" t="n">
        <v>157</v>
      </c>
      <c r="C1462" s="300" t="n">
        <v>244</v>
      </c>
      <c r="D1462" s="300" t="n">
        <v>5</v>
      </c>
      <c r="E1462" s="301" t="n">
        <v>43531</v>
      </c>
      <c r="F1462" s="309" t="n">
        <v>5319</v>
      </c>
      <c r="G1462" s="300" t="n">
        <v>8340</v>
      </c>
      <c r="H1462" s="302" t="n">
        <v>7869</v>
      </c>
      <c r="I1462" s="300" t="n">
        <v>8</v>
      </c>
      <c r="J1462" s="303">
        <f>+(((G1462-F1462)-(H1462-F1462))/(H1462-F1462))*100</f>
        <v/>
      </c>
      <c r="K1462" s="304" t="n"/>
      <c r="L1462" s="304" t="n"/>
      <c r="M1462" s="304" t="n"/>
      <c r="N1462" s="304" t="n"/>
    </row>
    <row r="1463" ht="15.75" customHeight="1" s="412">
      <c r="A1463" s="300" t="n">
        <v>1462</v>
      </c>
      <c r="B1463" s="300" t="n">
        <v>158</v>
      </c>
      <c r="C1463" s="300" t="n">
        <v>244</v>
      </c>
      <c r="D1463" s="300" t="n">
        <v>5</v>
      </c>
      <c r="E1463" s="301" t="n">
        <v>43531</v>
      </c>
      <c r="F1463" s="309" t="n">
        <v>5219</v>
      </c>
      <c r="G1463" s="300" t="n">
        <v>8326</v>
      </c>
      <c r="H1463" s="302" t="n">
        <v>7831</v>
      </c>
      <c r="I1463" s="300" t="n"/>
      <c r="J1463" s="303">
        <f>+(((G1463-F1463)-(H1463-F1463))/(H1463-F1463))*100</f>
        <v/>
      </c>
      <c r="K1463" s="304" t="n"/>
      <c r="L1463" s="304" t="n"/>
      <c r="M1463" s="304" t="n"/>
      <c r="N1463" s="304" t="n"/>
    </row>
    <row r="1464" ht="15.75" customHeight="1" s="412">
      <c r="A1464" s="300" t="n">
        <v>1463</v>
      </c>
      <c r="B1464" s="300" t="n">
        <v>159</v>
      </c>
      <c r="C1464" s="300" t="n">
        <v>245</v>
      </c>
      <c r="D1464" s="300" t="n">
        <v>5</v>
      </c>
      <c r="E1464" s="301" t="n">
        <v>43531</v>
      </c>
      <c r="F1464" s="309" t="n">
        <v>5300</v>
      </c>
      <c r="G1464" s="300" t="n">
        <v>8152</v>
      </c>
      <c r="H1464" s="302" t="n">
        <v>7592</v>
      </c>
      <c r="I1464" s="300" t="n">
        <v>7</v>
      </c>
      <c r="J1464" s="303">
        <f>+(((G1464-F1464)-(H1464-F1464))/(H1464-F1464))*100</f>
        <v/>
      </c>
      <c r="K1464" s="304" t="n"/>
      <c r="L1464" s="304" t="n"/>
      <c r="M1464" s="304" t="n"/>
      <c r="N1464" s="304" t="n"/>
    </row>
    <row r="1465" ht="15.75" customHeight="1" s="412">
      <c r="A1465" s="300" t="n">
        <v>1464</v>
      </c>
      <c r="B1465" s="300" t="n">
        <v>160</v>
      </c>
      <c r="C1465" s="300" t="n">
        <v>245</v>
      </c>
      <c r="D1465" s="300" t="n">
        <v>5</v>
      </c>
      <c r="E1465" s="301" t="n">
        <v>43531</v>
      </c>
      <c r="F1465" s="309" t="n">
        <v>5234</v>
      </c>
      <c r="G1465" s="300" t="n">
        <v>8396</v>
      </c>
      <c r="H1465" s="302" t="n">
        <v>7781</v>
      </c>
      <c r="I1465" s="300" t="n"/>
      <c r="J1465" s="303">
        <f>+(((G1465-F1465)-(H1465-F1465))/(H1465-F1465))*100</f>
        <v/>
      </c>
      <c r="K1465" s="304" t="n"/>
      <c r="L1465" s="304" t="n"/>
      <c r="M1465" s="304" t="n"/>
      <c r="N1465" s="304" t="n"/>
    </row>
    <row r="1466" ht="15.75" customHeight="1" s="412">
      <c r="A1466" s="300" t="n">
        <v>1465</v>
      </c>
      <c r="B1466" s="300" t="n">
        <v>161</v>
      </c>
      <c r="C1466" s="300" t="n">
        <v>247</v>
      </c>
      <c r="D1466" s="300" t="n">
        <v>5</v>
      </c>
      <c r="E1466" s="301" t="n">
        <v>43531</v>
      </c>
      <c r="F1466" s="309" t="n">
        <v>5264</v>
      </c>
      <c r="G1466" s="300" t="n">
        <v>7576</v>
      </c>
      <c r="H1466" s="302" t="n">
        <v>7032</v>
      </c>
      <c r="I1466" s="300" t="n">
        <v>8</v>
      </c>
      <c r="J1466" s="303">
        <f>+(((G1466-F1466)-(H1466-F1466))/(H1466-F1466))*100</f>
        <v/>
      </c>
      <c r="K1466" s="304" t="n"/>
      <c r="L1466" s="304" t="n"/>
      <c r="M1466" s="304" t="n"/>
      <c r="N1466" s="304" t="n"/>
    </row>
    <row r="1467" ht="15.75" customHeight="1" s="412">
      <c r="A1467" s="300" t="n">
        <v>1466</v>
      </c>
      <c r="B1467" s="300" t="n">
        <v>162</v>
      </c>
      <c r="C1467" s="300" t="n">
        <v>247</v>
      </c>
      <c r="D1467" s="300" t="n">
        <v>5</v>
      </c>
      <c r="E1467" s="301" t="n">
        <v>43531</v>
      </c>
      <c r="F1467" s="309" t="n">
        <v>5232</v>
      </c>
      <c r="G1467" s="300" t="n">
        <v>7527</v>
      </c>
      <c r="H1467" s="302" t="n">
        <v>6993</v>
      </c>
      <c r="I1467" s="300" t="n"/>
      <c r="J1467" s="303">
        <f>+(((G1467-F1467)-(H1467-F1467))/(H1467-F1467))*100</f>
        <v/>
      </c>
      <c r="K1467" s="304" t="n"/>
      <c r="L1467" s="304" t="n"/>
      <c r="M1467" s="304" t="n"/>
      <c r="N1467" s="304" t="n"/>
    </row>
    <row r="1468" ht="15.75" customHeight="1" s="412">
      <c r="A1468" s="300" t="n">
        <v>1467</v>
      </c>
      <c r="B1468" s="300" t="n">
        <v>163</v>
      </c>
      <c r="C1468" s="300" t="n">
        <v>248</v>
      </c>
      <c r="D1468" s="300" t="n">
        <v>5</v>
      </c>
      <c r="E1468" s="301" t="n">
        <v>43531</v>
      </c>
      <c r="F1468" s="309" t="n">
        <v>5193</v>
      </c>
      <c r="G1468" s="300" t="n">
        <v>8840</v>
      </c>
      <c r="H1468" s="302" t="n">
        <v>8182</v>
      </c>
      <c r="I1468" s="300" t="n">
        <v>9</v>
      </c>
      <c r="J1468" s="303">
        <f>+(((G1468-F1468)-(H1468-F1468))/(H1468-F1468))*100</f>
        <v/>
      </c>
      <c r="K1468" s="304" t="n"/>
      <c r="L1468" s="304" t="n"/>
      <c r="M1468" s="304" t="n"/>
      <c r="N1468" s="304" t="n"/>
    </row>
    <row r="1469" ht="15.75" customHeight="1" s="412">
      <c r="A1469" s="300" t="n">
        <v>1468</v>
      </c>
      <c r="B1469" s="300" t="n">
        <v>164</v>
      </c>
      <c r="C1469" s="300" t="n">
        <v>248</v>
      </c>
      <c r="D1469" s="300" t="n">
        <v>5</v>
      </c>
      <c r="E1469" s="301" t="n">
        <v>43531</v>
      </c>
      <c r="F1469" s="309" t="n">
        <v>5245</v>
      </c>
      <c r="G1469" s="300" t="n">
        <v>8706</v>
      </c>
      <c r="H1469" s="302" t="n">
        <v>8091</v>
      </c>
      <c r="I1469" s="300" t="n"/>
      <c r="J1469" s="303">
        <f>+(((G1469-F1469)-(H1469-F1469))/(H1469-F1469))*100</f>
        <v/>
      </c>
      <c r="K1469" s="304" t="n"/>
      <c r="L1469" s="304" t="n"/>
      <c r="M1469" s="304" t="n"/>
      <c r="N1469" s="304" t="n"/>
    </row>
    <row r="1470" ht="15.75" customHeight="1" s="412">
      <c r="A1470" s="300" t="n">
        <v>1469</v>
      </c>
      <c r="B1470" s="300" t="n">
        <v>165</v>
      </c>
      <c r="C1470" s="300" t="n">
        <v>250</v>
      </c>
      <c r="D1470" s="300" t="n">
        <v>5</v>
      </c>
      <c r="E1470" s="301" t="n">
        <v>43531</v>
      </c>
      <c r="F1470" s="309" t="n">
        <v>5226</v>
      </c>
      <c r="G1470" s="300" t="n">
        <v>7564</v>
      </c>
      <c r="H1470" s="302" t="n">
        <v>7133</v>
      </c>
      <c r="I1470" s="300" t="n">
        <v>7</v>
      </c>
      <c r="J1470" s="303">
        <f>+(((G1470-F1470)-(H1470-F1470))/(H1470-F1470))*100</f>
        <v/>
      </c>
      <c r="K1470" s="304" t="n"/>
      <c r="L1470" s="304" t="n"/>
      <c r="M1470" s="304" t="n"/>
      <c r="N1470" s="304" t="n"/>
    </row>
    <row r="1471" ht="15.75" customHeight="1" s="412">
      <c r="A1471" s="300" t="n">
        <v>1470</v>
      </c>
      <c r="B1471" s="300" t="n">
        <v>166</v>
      </c>
      <c r="C1471" s="300" t="n">
        <v>250</v>
      </c>
      <c r="D1471" s="300" t="n">
        <v>5</v>
      </c>
      <c r="E1471" s="301" t="n">
        <v>43531</v>
      </c>
      <c r="F1471" s="309" t="n">
        <v>5252</v>
      </c>
      <c r="G1471" s="300" t="n">
        <v>7799</v>
      </c>
      <c r="H1471" s="302" t="n">
        <v>7332</v>
      </c>
      <c r="I1471" s="300" t="n"/>
      <c r="J1471" s="303">
        <f>+(((G1471-F1471)-(H1471-F1471))/(H1471-F1471))*100</f>
        <v/>
      </c>
      <c r="K1471" s="304" t="n"/>
      <c r="L1471" s="304" t="n"/>
      <c r="M1471" s="304" t="n"/>
      <c r="N1471" s="304" t="n"/>
    </row>
    <row r="1472" ht="15.75" customHeight="1" s="412">
      <c r="A1472" s="300" t="n">
        <v>1471</v>
      </c>
      <c r="B1472" s="300" t="n">
        <v>167</v>
      </c>
      <c r="C1472" s="300" t="n">
        <v>251</v>
      </c>
      <c r="D1472" s="300" t="n">
        <v>5</v>
      </c>
      <c r="E1472" s="301" t="n">
        <v>43531</v>
      </c>
      <c r="F1472" s="309" t="n">
        <v>5280</v>
      </c>
      <c r="G1472" s="300" t="n">
        <v>8143</v>
      </c>
      <c r="H1472" s="302" t="n">
        <v>7742</v>
      </c>
      <c r="I1472" s="300" t="n">
        <v>7</v>
      </c>
      <c r="J1472" s="303">
        <f>+(((G1472-F1472)-(H1472-F1472))/(H1472-F1472))*100</f>
        <v/>
      </c>
      <c r="K1472" s="304" t="n"/>
      <c r="L1472" s="304" t="n"/>
      <c r="M1472" s="304" t="n"/>
      <c r="N1472" s="304" t="n"/>
    </row>
    <row r="1473" ht="15.75" customHeight="1" s="412">
      <c r="A1473" s="300" t="n">
        <v>1472</v>
      </c>
      <c r="B1473" s="300" t="n">
        <v>168</v>
      </c>
      <c r="C1473" s="300" t="n">
        <v>251</v>
      </c>
      <c r="D1473" s="300" t="n">
        <v>5</v>
      </c>
      <c r="E1473" s="301" t="n">
        <v>43531</v>
      </c>
      <c r="F1473" s="309" t="n">
        <v>5212</v>
      </c>
      <c r="G1473" s="300" t="n">
        <v>8265</v>
      </c>
      <c r="H1473" s="302" t="n">
        <v>7835</v>
      </c>
      <c r="I1473" s="300" t="n"/>
      <c r="J1473" s="303">
        <f>+(((G1473-F1473)-(H1473-F1473))/(H1473-F1473))*100</f>
        <v/>
      </c>
      <c r="K1473" s="304" t="n"/>
      <c r="L1473" s="304" t="n"/>
      <c r="M1473" s="304" t="n"/>
      <c r="N1473" s="304" t="n"/>
    </row>
    <row r="1474" ht="15.75" customHeight="1" s="412">
      <c r="A1474" s="300" t="n">
        <v>1473</v>
      </c>
      <c r="B1474" s="300" t="n">
        <v>169</v>
      </c>
      <c r="C1474" s="300" t="n">
        <v>253</v>
      </c>
      <c r="D1474" s="300" t="n">
        <v>5</v>
      </c>
      <c r="E1474" s="301" t="n">
        <v>43531</v>
      </c>
      <c r="F1474" s="309" t="n">
        <v>5223</v>
      </c>
      <c r="G1474" s="300" t="n">
        <v>8647</v>
      </c>
      <c r="H1474" s="302" t="n">
        <v>7999</v>
      </c>
      <c r="I1474" s="300" t="n">
        <v>8</v>
      </c>
      <c r="J1474" s="303">
        <f>+(((G1474-F1474)-(H1474-F1474))/(H1474-F1474))*100</f>
        <v/>
      </c>
      <c r="K1474" s="304" t="n"/>
      <c r="L1474" s="304" t="n"/>
      <c r="M1474" s="304" t="n"/>
      <c r="N1474" s="304" t="n"/>
    </row>
    <row r="1475" ht="15.75" customHeight="1" s="412">
      <c r="A1475" s="300" t="n">
        <v>1474</v>
      </c>
      <c r="B1475" s="300" t="n">
        <v>170</v>
      </c>
      <c r="C1475" s="300" t="n">
        <v>253</v>
      </c>
      <c r="D1475" s="300" t="n">
        <v>5</v>
      </c>
      <c r="E1475" s="301" t="n">
        <v>43531</v>
      </c>
      <c r="F1475" s="309" t="n">
        <v>5223</v>
      </c>
      <c r="G1475" s="300" t="n">
        <v>8770</v>
      </c>
      <c r="H1475" s="302" t="n">
        <v>8080</v>
      </c>
      <c r="I1475" s="300" t="n"/>
      <c r="J1475" s="303">
        <f>+(((G1475-F1475)-(H1475-F1475))/(H1475-F1475))*100</f>
        <v/>
      </c>
      <c r="K1475" s="304" t="n"/>
      <c r="L1475" s="304" t="n"/>
      <c r="M1475" s="304" t="n"/>
      <c r="N1475" s="304" t="n"/>
    </row>
    <row r="1476" ht="15.75" customHeight="1" s="412">
      <c r="A1476" s="300" t="n">
        <v>1475</v>
      </c>
      <c r="B1476" s="300" t="n">
        <v>171</v>
      </c>
      <c r="C1476" s="300" t="n">
        <v>256</v>
      </c>
      <c r="D1476" s="300" t="n">
        <v>5</v>
      </c>
      <c r="E1476" s="301" t="n">
        <v>43531</v>
      </c>
      <c r="F1476" s="309" t="n">
        <v>5259</v>
      </c>
      <c r="G1476" s="300" t="n">
        <v>8132</v>
      </c>
      <c r="H1476" s="302" t="n">
        <v>7635</v>
      </c>
      <c r="I1476" s="300" t="n">
        <v>8</v>
      </c>
      <c r="J1476" s="303">
        <f>+(((G1476-F1476)-(H1476-F1476))/(H1476-F1476))*100</f>
        <v/>
      </c>
      <c r="K1476" s="304" t="n"/>
      <c r="L1476" s="304" t="n"/>
      <c r="M1476" s="304" t="n"/>
      <c r="N1476" s="304" t="n"/>
    </row>
    <row r="1477" ht="15.75" customHeight="1" s="412">
      <c r="A1477" s="300" t="n">
        <v>1476</v>
      </c>
      <c r="B1477" s="300" t="n">
        <v>172</v>
      </c>
      <c r="C1477" s="300" t="n">
        <v>256</v>
      </c>
      <c r="D1477" s="300" t="n">
        <v>5</v>
      </c>
      <c r="E1477" s="301" t="n">
        <v>43531</v>
      </c>
      <c r="F1477" s="309" t="n">
        <v>5274</v>
      </c>
      <c r="G1477" s="300" t="n">
        <v>8226</v>
      </c>
      <c r="H1477" s="302" t="n">
        <v>7705</v>
      </c>
      <c r="I1477" s="300" t="n"/>
      <c r="J1477" s="303">
        <f>+(((G1477-F1477)-(H1477-F1477))/(H1477-F1477))*100</f>
        <v/>
      </c>
      <c r="K1477" s="304" t="n"/>
      <c r="L1477" s="304" t="n"/>
      <c r="M1477" s="304" t="n"/>
      <c r="N1477" s="304" t="n"/>
    </row>
    <row r="1478" ht="15.75" customHeight="1" s="412">
      <c r="A1478" s="300" t="n">
        <v>1477</v>
      </c>
      <c r="B1478" s="300" t="n">
        <v>173</v>
      </c>
      <c r="C1478" s="300" t="n">
        <v>257</v>
      </c>
      <c r="D1478" s="300" t="n">
        <v>5</v>
      </c>
      <c r="E1478" s="301" t="n">
        <v>43531</v>
      </c>
      <c r="F1478" s="309" t="n">
        <v>5227</v>
      </c>
      <c r="G1478" s="300" t="n">
        <v>7615</v>
      </c>
      <c r="H1478" s="302" t="n">
        <v>7254</v>
      </c>
      <c r="I1478" s="300" t="n">
        <v>9</v>
      </c>
      <c r="J1478" s="303">
        <f>+(((G1478-F1478)-(H1478-F1478))/(H1478-F1478))*100</f>
        <v/>
      </c>
      <c r="K1478" s="304" t="n"/>
      <c r="L1478" s="304" t="n"/>
      <c r="M1478" s="304" t="n"/>
      <c r="N1478" s="304" t="n"/>
    </row>
    <row r="1479" ht="15.75" customHeight="1" s="412">
      <c r="A1479" s="300" t="n">
        <v>1478</v>
      </c>
      <c r="B1479" s="300" t="n">
        <v>174</v>
      </c>
      <c r="C1479" s="300" t="n">
        <v>257</v>
      </c>
      <c r="D1479" s="300" t="n">
        <v>5</v>
      </c>
      <c r="E1479" s="301" t="n">
        <v>43531</v>
      </c>
      <c r="F1479" s="309" t="n">
        <v>5182</v>
      </c>
      <c r="G1479" s="300" t="n">
        <v>7616</v>
      </c>
      <c r="H1479" s="302" t="n">
        <v>7253</v>
      </c>
      <c r="I1479" s="300" t="n"/>
      <c r="J1479" s="303">
        <f>+(((G1479-F1479)-(H1479-F1479))/(H1479-F1479))*100</f>
        <v/>
      </c>
      <c r="K1479" s="304" t="n"/>
      <c r="L1479" s="304" t="n"/>
      <c r="M1479" s="304" t="n"/>
      <c r="N1479" s="304" t="n"/>
    </row>
    <row r="1480" ht="15.75" customHeight="1" s="412">
      <c r="A1480" s="300" t="n">
        <v>1479</v>
      </c>
      <c r="B1480" s="300" t="n">
        <v>175</v>
      </c>
      <c r="C1480" s="300" t="n">
        <v>260</v>
      </c>
      <c r="D1480" s="300" t="n">
        <v>5</v>
      </c>
      <c r="E1480" s="301" t="n">
        <v>43531</v>
      </c>
      <c r="F1480" s="309" t="n">
        <v>5280</v>
      </c>
      <c r="G1480" s="300" t="n">
        <v>7865</v>
      </c>
      <c r="H1480" s="302" t="n">
        <v>7347</v>
      </c>
      <c r="I1480" s="300" t="n">
        <v>8</v>
      </c>
      <c r="J1480" s="303">
        <f>+(((G1480-F1480)-(H1480-F1480))/(H1480-F1480))*100</f>
        <v/>
      </c>
      <c r="K1480" s="304" t="n"/>
      <c r="L1480" s="304" t="n"/>
      <c r="M1480" s="304" t="n"/>
      <c r="N1480" s="304" t="n"/>
    </row>
    <row r="1481" ht="15.75" customHeight="1" s="412">
      <c r="A1481" s="300" t="n">
        <v>1480</v>
      </c>
      <c r="B1481" s="300" t="n">
        <v>176</v>
      </c>
      <c r="C1481" s="300" t="n">
        <v>260</v>
      </c>
      <c r="D1481" s="300" t="n">
        <v>5</v>
      </c>
      <c r="E1481" s="301" t="n">
        <v>43531</v>
      </c>
      <c r="F1481" s="309" t="n">
        <v>5193</v>
      </c>
      <c r="G1481" s="300" t="n">
        <v>7912</v>
      </c>
      <c r="H1481" s="302" t="n">
        <v>7385</v>
      </c>
      <c r="I1481" s="300" t="n"/>
      <c r="J1481" s="303">
        <f>+(((G1481-F1481)-(H1481-F1481))/(H1481-F1481))*100</f>
        <v/>
      </c>
      <c r="K1481" s="304" t="n"/>
      <c r="L1481" s="304" t="n"/>
      <c r="M1481" s="304" t="n"/>
      <c r="N1481" s="304" t="n"/>
    </row>
    <row r="1482" ht="15.75" customHeight="1" s="412">
      <c r="A1482" s="300" t="n">
        <v>1481</v>
      </c>
      <c r="B1482" s="300" t="n">
        <v>177</v>
      </c>
      <c r="C1482" s="300" t="n">
        <v>263</v>
      </c>
      <c r="D1482" s="300" t="n">
        <v>5</v>
      </c>
      <c r="E1482" s="301" t="n">
        <v>43531</v>
      </c>
      <c r="F1482" s="309" t="n">
        <v>5259</v>
      </c>
      <c r="G1482" s="300" t="n">
        <v>8790</v>
      </c>
      <c r="H1482" s="302" t="n">
        <v>8201</v>
      </c>
      <c r="I1482" s="300" t="n">
        <v>10</v>
      </c>
      <c r="J1482" s="303">
        <f>+(((G1482-F1482)-(H1482-F1482))/(H1482-F1482))*100</f>
        <v/>
      </c>
      <c r="K1482" s="304" t="n"/>
      <c r="L1482" s="304" t="n"/>
      <c r="M1482" s="304" t="n"/>
      <c r="N1482" s="304" t="n"/>
    </row>
    <row r="1483" ht="15.75" customHeight="1" s="412">
      <c r="A1483" s="300" t="n">
        <v>1482</v>
      </c>
      <c r="B1483" s="300" t="n">
        <v>178</v>
      </c>
      <c r="C1483" s="300" t="n">
        <v>263</v>
      </c>
      <c r="D1483" s="300" t="n">
        <v>5</v>
      </c>
      <c r="E1483" s="301" t="n">
        <v>43531</v>
      </c>
      <c r="F1483" s="309" t="n">
        <v>5226</v>
      </c>
      <c r="G1483" s="300" t="n">
        <v>8958</v>
      </c>
      <c r="H1483" s="302" t="n">
        <v>8317</v>
      </c>
      <c r="I1483" s="300" t="n"/>
      <c r="J1483" s="303">
        <f>+(((G1483-F1483)-(H1483-F1483))/(H1483-F1483))*100</f>
        <v/>
      </c>
      <c r="K1483" s="304" t="n"/>
      <c r="L1483" s="304" t="n"/>
      <c r="M1483" s="304" t="n"/>
      <c r="N1483" s="304" t="n"/>
    </row>
    <row r="1484" ht="15.75" customHeight="1" s="412">
      <c r="A1484" s="300" t="n">
        <v>1483</v>
      </c>
      <c r="B1484" s="300" t="n">
        <v>179</v>
      </c>
      <c r="C1484" s="300" t="n">
        <v>264</v>
      </c>
      <c r="D1484" s="300" t="n">
        <v>5</v>
      </c>
      <c r="E1484" s="301" t="n">
        <v>43531</v>
      </c>
      <c r="F1484" s="309" t="n">
        <v>5180</v>
      </c>
      <c r="G1484" s="300" t="n">
        <v>8288</v>
      </c>
      <c r="H1484" s="302" t="n">
        <v>7682</v>
      </c>
      <c r="I1484" s="300" t="n">
        <v>10</v>
      </c>
      <c r="J1484" s="303">
        <f>+(((G1484-F1484)-(H1484-F1484))/(H1484-F1484))*100</f>
        <v/>
      </c>
      <c r="K1484" s="304" t="n"/>
      <c r="L1484" s="304" t="n"/>
      <c r="M1484" s="304" t="n"/>
      <c r="N1484" s="304" t="n"/>
    </row>
    <row r="1485" ht="15.75" customHeight="1" s="412">
      <c r="A1485" s="300" t="n">
        <v>1484</v>
      </c>
      <c r="B1485" s="300" t="n">
        <v>180</v>
      </c>
      <c r="C1485" s="300" t="n">
        <v>264</v>
      </c>
      <c r="D1485" s="300" t="n">
        <v>5</v>
      </c>
      <c r="E1485" s="301" t="n">
        <v>43531</v>
      </c>
      <c r="F1485" s="309" t="n">
        <v>5282</v>
      </c>
      <c r="G1485" s="300" t="n">
        <v>8658</v>
      </c>
      <c r="H1485" s="302" t="n">
        <v>7998</v>
      </c>
      <c r="I1485" s="300" t="n"/>
      <c r="J1485" s="303">
        <f>+(((G1485-F1485)-(H1485-F1485))/(H1485-F1485))*100</f>
        <v/>
      </c>
      <c r="K1485" s="304" t="n"/>
      <c r="L1485" s="304" t="n"/>
      <c r="M1485" s="304" t="n"/>
      <c r="N1485" s="304" t="n"/>
    </row>
    <row r="1486" ht="15.75" customHeight="1" s="412">
      <c r="A1486" s="300" t="n">
        <v>1485</v>
      </c>
      <c r="B1486" s="300" t="n">
        <v>181</v>
      </c>
      <c r="C1486" s="300" t="n">
        <v>265</v>
      </c>
      <c r="D1486" s="300" t="n">
        <v>5</v>
      </c>
      <c r="E1486" s="301" t="n">
        <v>43531</v>
      </c>
      <c r="F1486" s="309" t="n">
        <v>5244</v>
      </c>
      <c r="G1486" s="300" t="n">
        <v>6694</v>
      </c>
      <c r="H1486" s="302" t="n">
        <v>6489</v>
      </c>
      <c r="I1486" s="300" t="n">
        <v>8</v>
      </c>
      <c r="J1486" s="303">
        <f>+(((G1486-F1486)-(H1486-F1486))/(H1486-F1486))*100</f>
        <v/>
      </c>
      <c r="K1486" s="304" t="n"/>
      <c r="L1486" s="304" t="n"/>
      <c r="M1486" s="304" t="n"/>
      <c r="N1486" s="304" t="n"/>
    </row>
    <row r="1487" ht="15.75" customHeight="1" s="412">
      <c r="A1487" s="300" t="n">
        <v>1486</v>
      </c>
      <c r="B1487" s="300" t="n">
        <v>182</v>
      </c>
      <c r="C1487" s="300" t="n">
        <v>265</v>
      </c>
      <c r="D1487" s="300" t="n">
        <v>5</v>
      </c>
      <c r="E1487" s="301" t="n">
        <v>43531</v>
      </c>
      <c r="F1487" s="309" t="n">
        <v>5301</v>
      </c>
      <c r="G1487" s="300" t="n">
        <v>6595</v>
      </c>
      <c r="H1487" s="302" t="n">
        <v>6415</v>
      </c>
      <c r="I1487" s="300" t="n"/>
      <c r="J1487" s="303">
        <f>+(((G1487-F1487)-(H1487-F1487))/(H1487-F1487))*100</f>
        <v/>
      </c>
      <c r="K1487" s="304" t="n"/>
      <c r="L1487" s="304" t="n"/>
      <c r="M1487" s="304" t="n"/>
      <c r="N1487" s="304" t="n"/>
    </row>
    <row r="1488" ht="15.75" customHeight="1" s="412">
      <c r="A1488" s="300" t="n">
        <v>1487</v>
      </c>
      <c r="B1488" s="300" t="n">
        <v>183</v>
      </c>
      <c r="C1488" s="300" t="n">
        <v>266</v>
      </c>
      <c r="D1488" s="300" t="n">
        <v>5</v>
      </c>
      <c r="E1488" s="301" t="n">
        <v>43531</v>
      </c>
      <c r="F1488" s="309" t="n">
        <v>5192</v>
      </c>
      <c r="G1488" s="300" t="n">
        <v>8641</v>
      </c>
      <c r="H1488" s="302" t="n">
        <v>7870</v>
      </c>
      <c r="I1488" s="300" t="n">
        <v>8</v>
      </c>
      <c r="J1488" s="303">
        <f>+(((G1488-F1488)-(H1488-F1488))/(H1488-F1488))*100</f>
        <v/>
      </c>
      <c r="K1488" s="304" t="n"/>
      <c r="L1488" s="304" t="n"/>
      <c r="M1488" s="304" t="n"/>
      <c r="N1488" s="304" t="n"/>
    </row>
    <row r="1489" ht="15.75" customHeight="1" s="412">
      <c r="A1489" s="300" t="n">
        <v>1488</v>
      </c>
      <c r="B1489" s="300" t="n">
        <v>184</v>
      </c>
      <c r="C1489" s="300" t="n">
        <v>266</v>
      </c>
      <c r="D1489" s="300" t="n">
        <v>5</v>
      </c>
      <c r="E1489" s="301" t="n">
        <v>43531</v>
      </c>
      <c r="F1489" s="309" t="n">
        <v>5243</v>
      </c>
      <c r="G1489" s="300" t="n">
        <v>8750</v>
      </c>
      <c r="H1489" s="302" t="n">
        <v>7954</v>
      </c>
      <c r="I1489" s="300" t="n"/>
      <c r="J1489" s="303">
        <f>+(((G1489-F1489)-(H1489-F1489))/(H1489-F1489))*100</f>
        <v/>
      </c>
      <c r="K1489" s="304" t="n"/>
      <c r="L1489" s="304" t="n"/>
      <c r="M1489" s="304" t="n"/>
      <c r="N1489" s="304" t="n"/>
    </row>
    <row r="1490" ht="15.75" customHeight="1" s="412">
      <c r="A1490" s="300" t="n">
        <v>1489</v>
      </c>
      <c r="B1490" s="300" t="n">
        <v>185</v>
      </c>
      <c r="C1490" s="300" t="n">
        <v>302</v>
      </c>
      <c r="D1490" s="300" t="n">
        <v>5</v>
      </c>
      <c r="E1490" s="301" t="n">
        <v>43531</v>
      </c>
      <c r="F1490" s="309" t="n">
        <v>5288</v>
      </c>
      <c r="G1490" s="300" t="n">
        <v>8571</v>
      </c>
      <c r="H1490" s="302" t="n">
        <v>7803</v>
      </c>
      <c r="I1490" s="300" t="n">
        <v>8</v>
      </c>
      <c r="J1490" s="303">
        <f>+(((G1490-F1490)-(H1490-F1490))/(H1490-F1490))*100</f>
        <v/>
      </c>
      <c r="K1490" s="304" t="n"/>
      <c r="L1490" s="304" t="n"/>
      <c r="M1490" s="304" t="n"/>
      <c r="N1490" s="304" t="n"/>
    </row>
    <row r="1491" ht="15.75" customHeight="1" s="412">
      <c r="A1491" s="300" t="n">
        <v>1490</v>
      </c>
      <c r="B1491" s="300" t="n">
        <v>186</v>
      </c>
      <c r="C1491" s="300" t="n">
        <v>302</v>
      </c>
      <c r="D1491" s="300" t="n">
        <v>5</v>
      </c>
      <c r="E1491" s="301" t="n">
        <v>43531</v>
      </c>
      <c r="F1491" s="309" t="n">
        <v>5251</v>
      </c>
      <c r="G1491" s="300" t="n">
        <v>8528</v>
      </c>
      <c r="H1491" s="302" t="n">
        <v>7784</v>
      </c>
      <c r="I1491" s="300" t="n"/>
      <c r="J1491" s="303">
        <f>+(((G1491-F1491)-(H1491-F1491))/(H1491-F1491))*100</f>
        <v/>
      </c>
      <c r="K1491" s="304" t="n"/>
      <c r="L1491" s="304" t="n"/>
      <c r="M1491" s="304" t="n"/>
      <c r="N1491" s="304" t="n"/>
    </row>
    <row r="1492" ht="15.75" customHeight="1" s="412">
      <c r="A1492" s="300" t="n">
        <v>1491</v>
      </c>
      <c r="B1492" s="300" t="n">
        <v>187</v>
      </c>
      <c r="C1492" s="300" t="n">
        <v>303</v>
      </c>
      <c r="D1492" s="300" t="n">
        <v>5</v>
      </c>
      <c r="E1492" s="301" t="n">
        <v>43531</v>
      </c>
      <c r="F1492" s="309" t="n">
        <v>5214</v>
      </c>
      <c r="G1492" s="300" t="n">
        <v>7859</v>
      </c>
      <c r="H1492" s="302" t="n">
        <v>7468</v>
      </c>
      <c r="I1492" s="300" t="n">
        <v>6</v>
      </c>
      <c r="J1492" s="303">
        <f>+(((G1492-F1492)-(H1492-F1492))/(H1492-F1492))*100</f>
        <v/>
      </c>
      <c r="K1492" s="304" t="n"/>
      <c r="L1492" s="304" t="n"/>
      <c r="M1492" s="304" t="n"/>
      <c r="N1492" s="304" t="n"/>
    </row>
    <row r="1493" ht="15.75" customHeight="1" s="412">
      <c r="A1493" s="300" t="n">
        <v>1492</v>
      </c>
      <c r="B1493" s="300" t="n">
        <v>188</v>
      </c>
      <c r="C1493" s="300" t="n">
        <v>303</v>
      </c>
      <c r="D1493" s="300" t="n">
        <v>5</v>
      </c>
      <c r="E1493" s="301" t="n">
        <v>43531</v>
      </c>
      <c r="F1493" s="309" t="n">
        <v>5267</v>
      </c>
      <c r="G1493" s="300" t="n">
        <v>7669</v>
      </c>
      <c r="H1493" s="302" t="n">
        <v>7324</v>
      </c>
      <c r="I1493" s="300" t="n"/>
      <c r="J1493" s="303">
        <f>+(((G1493-F1493)-(H1493-F1493))/(H1493-F1493))*100</f>
        <v/>
      </c>
      <c r="K1493" s="304" t="n"/>
      <c r="L1493" s="304" t="n"/>
      <c r="M1493" s="304" t="n"/>
      <c r="N1493" s="304" t="n"/>
    </row>
    <row r="1494" ht="15.75" customHeight="1" s="412">
      <c r="A1494" s="300" t="n">
        <v>1493</v>
      </c>
      <c r="B1494" s="300" t="n">
        <v>189</v>
      </c>
      <c r="C1494" s="300" t="n">
        <v>305</v>
      </c>
      <c r="D1494" s="300" t="n">
        <v>5</v>
      </c>
      <c r="E1494" s="301" t="n">
        <v>43531</v>
      </c>
      <c r="F1494" s="309" t="n">
        <v>5261</v>
      </c>
      <c r="G1494" s="300" t="n">
        <v>7811</v>
      </c>
      <c r="H1494" s="302" t="n">
        <v>7441</v>
      </c>
      <c r="I1494" s="300" t="n">
        <v>8</v>
      </c>
      <c r="J1494" s="303">
        <f>+(((G1494-F1494)-(H1494-F1494))/(H1494-F1494))*100</f>
        <v/>
      </c>
      <c r="K1494" s="304" t="n"/>
      <c r="L1494" s="304" t="n"/>
      <c r="M1494" s="304" t="n"/>
      <c r="N1494" s="304" t="n"/>
    </row>
    <row r="1495" ht="15.75" customHeight="1" s="412">
      <c r="A1495" s="300" t="n">
        <v>1494</v>
      </c>
      <c r="B1495" s="300" t="n">
        <v>190</v>
      </c>
      <c r="C1495" s="300" t="n">
        <v>305</v>
      </c>
      <c r="D1495" s="300" t="n">
        <v>5</v>
      </c>
      <c r="E1495" s="301" t="n">
        <v>43531</v>
      </c>
      <c r="F1495" s="309" t="n">
        <v>5238</v>
      </c>
      <c r="G1495" s="300" t="n">
        <v>7766</v>
      </c>
      <c r="H1495" s="302" t="n">
        <v>7401</v>
      </c>
      <c r="I1495" s="300" t="n"/>
      <c r="J1495" s="303">
        <f>+(((G1495-F1495)-(H1495-F1495))/(H1495-F1495))*100</f>
        <v/>
      </c>
      <c r="K1495" s="304" t="n"/>
      <c r="L1495" s="304" t="n"/>
      <c r="M1495" s="304" t="n"/>
      <c r="N1495" s="304" t="n"/>
    </row>
    <row r="1496" ht="15.75" customHeight="1" s="412">
      <c r="A1496" s="300" t="n">
        <v>1495</v>
      </c>
      <c r="B1496" s="300" t="n">
        <v>191</v>
      </c>
      <c r="C1496" s="300" t="n">
        <v>306</v>
      </c>
      <c r="D1496" s="300" t="n">
        <v>5</v>
      </c>
      <c r="E1496" s="301" t="n">
        <v>43531</v>
      </c>
      <c r="F1496" s="309" t="n">
        <v>5280</v>
      </c>
      <c r="G1496" s="300" t="n">
        <v>8340</v>
      </c>
      <c r="H1496" s="302" t="n">
        <v>7889</v>
      </c>
      <c r="I1496" s="300" t="n">
        <v>6</v>
      </c>
      <c r="J1496" s="303">
        <f>+(((G1496-F1496)-(H1496-F1496))/(H1496-F1496))*100</f>
        <v/>
      </c>
      <c r="K1496" s="304" t="n"/>
      <c r="L1496" s="304" t="n"/>
      <c r="M1496" s="304" t="n"/>
      <c r="N1496" s="304" t="n"/>
    </row>
    <row r="1497" ht="15.75" customHeight="1" s="412">
      <c r="A1497" s="300" t="n">
        <v>1496</v>
      </c>
      <c r="B1497" s="300" t="n">
        <v>192</v>
      </c>
      <c r="C1497" s="300" t="n">
        <v>306</v>
      </c>
      <c r="D1497" s="300" t="n">
        <v>5</v>
      </c>
      <c r="E1497" s="301" t="n">
        <v>43531</v>
      </c>
      <c r="F1497" s="309" t="n">
        <v>5241</v>
      </c>
      <c r="G1497" s="300" t="n">
        <v>8278</v>
      </c>
      <c r="H1497" s="302" t="n">
        <v>7815</v>
      </c>
      <c r="I1497" s="300" t="n"/>
      <c r="J1497" s="303">
        <f>+(((G1497-F1497)-(H1497-F1497))/(H1497-F1497))*100</f>
        <v/>
      </c>
      <c r="K1497" s="304" t="n"/>
      <c r="L1497" s="304" t="n"/>
      <c r="M1497" s="304" t="n"/>
      <c r="N1497" s="304" t="n"/>
    </row>
    <row r="1498" ht="15.75" customHeight="1" s="412">
      <c r="A1498" s="300" t="n">
        <v>1497</v>
      </c>
      <c r="B1498" s="300" t="n">
        <v>193</v>
      </c>
      <c r="C1498" s="300" t="n">
        <v>307</v>
      </c>
      <c r="D1498" s="300" t="n">
        <v>5</v>
      </c>
      <c r="E1498" s="301" t="n">
        <v>43531</v>
      </c>
      <c r="F1498" s="309" t="n">
        <v>5263</v>
      </c>
      <c r="G1498" s="300" t="n">
        <v>8156</v>
      </c>
      <c r="H1498" s="302" t="n">
        <v>7494</v>
      </c>
      <c r="I1498" s="300" t="n">
        <v>8</v>
      </c>
      <c r="J1498" s="303">
        <f>+(((G1498-F1498)-(H1498-F1498))/(H1498-F1498))*100</f>
        <v/>
      </c>
      <c r="K1498" s="304" t="n"/>
      <c r="L1498" s="304" t="n"/>
      <c r="M1498" s="304" t="n"/>
      <c r="N1498" s="304" t="n"/>
    </row>
    <row r="1499" ht="15.75" customHeight="1" s="412">
      <c r="A1499" s="300" t="n">
        <v>1498</v>
      </c>
      <c r="B1499" s="300" t="n">
        <v>194</v>
      </c>
      <c r="C1499" s="300" t="n">
        <v>307</v>
      </c>
      <c r="D1499" s="300" t="n">
        <v>5</v>
      </c>
      <c r="E1499" s="301" t="n">
        <v>43531</v>
      </c>
      <c r="F1499" s="309" t="n">
        <v>5207</v>
      </c>
      <c r="G1499" s="300" t="n">
        <v>8079</v>
      </c>
      <c r="H1499" s="302" t="n">
        <v>7391</v>
      </c>
      <c r="I1499" s="300" t="n"/>
      <c r="J1499" s="303">
        <f>+(((G1499-F1499)-(H1499-F1499))/(H1499-F1499))*100</f>
        <v/>
      </c>
      <c r="K1499" s="304" t="n"/>
      <c r="L1499" s="304" t="n"/>
      <c r="M1499" s="304" t="n"/>
      <c r="N1499" s="304" t="n"/>
    </row>
    <row r="1500" ht="15.75" customHeight="1" s="412">
      <c r="A1500" s="300" t="n">
        <v>1499</v>
      </c>
      <c r="B1500" s="300" t="n">
        <v>195</v>
      </c>
      <c r="C1500" s="300" t="n">
        <v>309</v>
      </c>
      <c r="D1500" s="300" t="n">
        <v>5</v>
      </c>
      <c r="E1500" s="301" t="n">
        <v>43531</v>
      </c>
      <c r="F1500" s="309" t="n">
        <v>5277</v>
      </c>
      <c r="G1500" s="300" t="n">
        <v>8255</v>
      </c>
      <c r="H1500" s="302" t="n">
        <v>7695</v>
      </c>
      <c r="I1500" s="300" t="n">
        <v>8</v>
      </c>
      <c r="J1500" s="303">
        <f>+(((G1500-F1500)-(H1500-F1500))/(H1500-F1500))*100</f>
        <v/>
      </c>
      <c r="K1500" s="304" t="n"/>
      <c r="L1500" s="304" t="n"/>
      <c r="M1500" s="304" t="n"/>
      <c r="N1500" s="304" t="n"/>
    </row>
    <row r="1501" ht="15.75" customHeight="1" s="412">
      <c r="A1501" s="300" t="n">
        <v>1500</v>
      </c>
      <c r="B1501" s="300" t="n">
        <v>196</v>
      </c>
      <c r="C1501" s="300" t="n">
        <v>309</v>
      </c>
      <c r="D1501" s="300" t="n">
        <v>5</v>
      </c>
      <c r="E1501" s="301" t="n">
        <v>43531</v>
      </c>
      <c r="F1501" s="309" t="n">
        <v>5243</v>
      </c>
      <c r="G1501" s="300" t="n">
        <v>8208</v>
      </c>
      <c r="H1501" s="302" t="n">
        <v>7664</v>
      </c>
      <c r="I1501" s="300" t="n"/>
      <c r="J1501" s="303">
        <f>+(((G1501-F1501)-(H1501-F1501))/(H1501-F1501))*100</f>
        <v/>
      </c>
      <c r="K1501" s="304" t="n"/>
      <c r="L1501" s="304" t="n"/>
      <c r="M1501" s="304" t="n"/>
      <c r="N1501" s="304" t="n"/>
    </row>
    <row r="1502" ht="15.75" customHeight="1" s="412">
      <c r="A1502" s="300" t="n">
        <v>1501</v>
      </c>
      <c r="B1502" s="300" t="n">
        <v>197</v>
      </c>
      <c r="C1502" s="300" t="n">
        <v>310</v>
      </c>
      <c r="D1502" s="300" t="n">
        <v>5</v>
      </c>
      <c r="E1502" s="301" t="n">
        <v>43531</v>
      </c>
      <c r="F1502" s="309" t="n">
        <v>5252</v>
      </c>
      <c r="G1502" s="300" t="n">
        <v>7158</v>
      </c>
      <c r="H1502" s="302" t="n">
        <v>6884</v>
      </c>
      <c r="I1502" s="300" t="n">
        <v>7</v>
      </c>
      <c r="J1502" s="303">
        <f>+(((G1502-F1502)-(H1502-F1502))/(H1502-F1502))*100</f>
        <v/>
      </c>
      <c r="K1502" s="304" t="n"/>
      <c r="L1502" s="304" t="n"/>
      <c r="M1502" s="304" t="n"/>
      <c r="N1502" s="304" t="n"/>
    </row>
    <row r="1503" ht="15.75" customHeight="1" s="412">
      <c r="A1503" s="300" t="n">
        <v>1502</v>
      </c>
      <c r="B1503" s="300" t="n">
        <v>198</v>
      </c>
      <c r="C1503" s="300" t="n">
        <v>310</v>
      </c>
      <c r="D1503" s="300" t="n">
        <v>5</v>
      </c>
      <c r="E1503" s="301" t="n">
        <v>43531</v>
      </c>
      <c r="F1503" s="309" t="n">
        <v>5320</v>
      </c>
      <c r="G1503" s="300" t="n">
        <v>7247</v>
      </c>
      <c r="H1503" s="302" t="n">
        <v>6970</v>
      </c>
      <c r="I1503" s="300" t="n"/>
      <c r="J1503" s="303">
        <f>+(((G1503-F1503)-(H1503-F1503))/(H1503-F1503))*100</f>
        <v/>
      </c>
      <c r="K1503" s="304" t="n"/>
      <c r="L1503" s="304" t="n"/>
      <c r="M1503" s="304" t="n"/>
      <c r="N1503" s="304" t="n"/>
    </row>
    <row r="1504" ht="15.75" customHeight="1" s="412">
      <c r="A1504" s="300" t="n">
        <v>1503</v>
      </c>
      <c r="B1504" s="300" t="n">
        <v>199</v>
      </c>
      <c r="C1504" s="300" t="n">
        <v>311</v>
      </c>
      <c r="D1504" s="300" t="n">
        <v>5</v>
      </c>
      <c r="E1504" s="301" t="n">
        <v>43531</v>
      </c>
      <c r="F1504" s="309" t="n">
        <v>5262</v>
      </c>
      <c r="G1504" s="300" t="n">
        <v>8240</v>
      </c>
      <c r="H1504" s="302" t="n">
        <v>7747</v>
      </c>
      <c r="I1504" s="300" t="n">
        <v>6</v>
      </c>
      <c r="J1504" s="303">
        <f>+(((G1504-F1504)-(H1504-F1504))/(H1504-F1504))*100</f>
        <v/>
      </c>
      <c r="K1504" s="304" t="n"/>
      <c r="L1504" s="304" t="n"/>
      <c r="M1504" s="304" t="n"/>
      <c r="N1504" s="304" t="n"/>
    </row>
    <row r="1505" ht="15.75" customHeight="1" s="412">
      <c r="A1505" s="300" t="n">
        <v>1504</v>
      </c>
      <c r="B1505" s="300" t="n">
        <v>200</v>
      </c>
      <c r="C1505" s="300" t="n">
        <v>311</v>
      </c>
      <c r="D1505" s="300" t="n">
        <v>5</v>
      </c>
      <c r="E1505" s="301" t="n">
        <v>43531</v>
      </c>
      <c r="F1505" s="309" t="n">
        <v>5181</v>
      </c>
      <c r="G1505" s="300" t="n">
        <v>8282</v>
      </c>
      <c r="H1505" s="302" t="n">
        <v>7762</v>
      </c>
      <c r="I1505" s="300" t="n"/>
      <c r="J1505" s="303">
        <f>+(((G1505-F1505)-(H1505-F1505))/(H1505-F1505))*100</f>
        <v/>
      </c>
      <c r="K1505" s="304" t="n"/>
      <c r="L1505" s="304" t="n"/>
      <c r="M1505" s="304" t="n"/>
      <c r="N1505" s="304" t="n"/>
    </row>
    <row r="1506" ht="15.75" customHeight="1" s="412">
      <c r="A1506" s="300" t="n">
        <v>1505</v>
      </c>
      <c r="B1506" s="300" t="n">
        <v>201</v>
      </c>
      <c r="C1506" s="300" t="n">
        <v>312</v>
      </c>
      <c r="D1506" s="300" t="n">
        <v>5</v>
      </c>
      <c r="E1506" s="301" t="n">
        <v>43531</v>
      </c>
      <c r="F1506" s="309" t="n">
        <v>5254</v>
      </c>
      <c r="G1506" s="300" t="n">
        <v>7878</v>
      </c>
      <c r="H1506" s="302" t="n">
        <v>7297</v>
      </c>
      <c r="I1506" s="300" t="n">
        <v>7</v>
      </c>
      <c r="J1506" s="303">
        <f>+(((G1506-F1506)-(H1506-F1506))/(H1506-F1506))*100</f>
        <v/>
      </c>
      <c r="K1506" s="304" t="n"/>
      <c r="L1506" s="304" t="n"/>
      <c r="M1506" s="304" t="n"/>
      <c r="N1506" s="304" t="n"/>
    </row>
    <row r="1507" ht="15.75" customHeight="1" s="412">
      <c r="A1507" s="300" t="n">
        <v>1506</v>
      </c>
      <c r="B1507" s="300" t="n">
        <v>202</v>
      </c>
      <c r="C1507" s="300" t="n">
        <v>312</v>
      </c>
      <c r="D1507" s="300" t="n">
        <v>5</v>
      </c>
      <c r="E1507" s="301" t="n">
        <v>43531</v>
      </c>
      <c r="F1507" s="309" t="n">
        <v>5275</v>
      </c>
      <c r="G1507" s="300" t="n">
        <v>7998</v>
      </c>
      <c r="H1507" s="302" t="n">
        <v>7396</v>
      </c>
      <c r="I1507" s="300" t="n"/>
      <c r="J1507" s="303">
        <f>+(((G1507-F1507)-(H1507-F1507))/(H1507-F1507))*100</f>
        <v/>
      </c>
      <c r="K1507" s="304" t="n"/>
      <c r="L1507" s="304" t="n"/>
      <c r="M1507" s="304" t="n"/>
      <c r="N1507" s="304" t="n"/>
    </row>
    <row r="1508" ht="15.75" customHeight="1" s="412">
      <c r="A1508" s="300" t="n">
        <v>1507</v>
      </c>
      <c r="B1508" s="300" t="n">
        <v>203</v>
      </c>
      <c r="C1508" s="300" t="n">
        <v>314</v>
      </c>
      <c r="D1508" s="300" t="n">
        <v>5</v>
      </c>
      <c r="E1508" s="301" t="n">
        <v>43531</v>
      </c>
      <c r="F1508" s="309" t="n">
        <v>5215</v>
      </c>
      <c r="G1508" s="300" t="n">
        <v>7218</v>
      </c>
      <c r="H1508" s="302" t="n">
        <v>6933</v>
      </c>
      <c r="I1508" s="300" t="n">
        <v>3</v>
      </c>
      <c r="J1508" s="303">
        <f>+(((G1508-F1508)-(H1508-F1508))/(H1508-F1508))*100</f>
        <v/>
      </c>
      <c r="K1508" s="304" t="n"/>
      <c r="L1508" s="304" t="n"/>
      <c r="M1508" s="304" t="n"/>
      <c r="N1508" s="304" t="n"/>
    </row>
    <row r="1509" ht="15.75" customHeight="1" s="412">
      <c r="A1509" s="300" t="n">
        <v>1508</v>
      </c>
      <c r="B1509" s="300" t="n">
        <v>204</v>
      </c>
      <c r="C1509" s="300" t="n">
        <v>314</v>
      </c>
      <c r="D1509" s="300" t="n">
        <v>5</v>
      </c>
      <c r="E1509" s="301" t="n">
        <v>43531</v>
      </c>
      <c r="F1509" s="309" t="n">
        <v>5239</v>
      </c>
      <c r="G1509" s="300" t="n">
        <v>7043</v>
      </c>
      <c r="H1509" s="302" t="n">
        <v>6784</v>
      </c>
      <c r="I1509" s="300" t="n"/>
      <c r="J1509" s="303">
        <f>+(((G1509-F1509)-(H1509-F1509))/(H1509-F1509))*100</f>
        <v/>
      </c>
      <c r="K1509" s="304" t="n"/>
      <c r="L1509" s="304" t="n"/>
      <c r="M1509" s="304" t="n"/>
      <c r="N1509" s="304" t="n"/>
    </row>
    <row r="1510" ht="15.75" customHeight="1" s="412">
      <c r="A1510" s="300" t="n">
        <v>1509</v>
      </c>
      <c r="B1510" s="300" t="n">
        <v>205</v>
      </c>
      <c r="C1510" s="300" t="n">
        <v>315</v>
      </c>
      <c r="D1510" s="300" t="n">
        <v>5</v>
      </c>
      <c r="E1510" s="301" t="n">
        <v>43531</v>
      </c>
      <c r="F1510" s="309" t="n">
        <v>5204</v>
      </c>
      <c r="G1510" s="300" t="n">
        <v>8320</v>
      </c>
      <c r="H1510" s="302" t="n">
        <v>7732</v>
      </c>
      <c r="I1510" s="300" t="n">
        <v>8</v>
      </c>
      <c r="J1510" s="303">
        <f>+(((G1510-F1510)-(H1510-F1510))/(H1510-F1510))*100</f>
        <v/>
      </c>
      <c r="K1510" s="304" t="n"/>
      <c r="L1510" s="304" t="n"/>
      <c r="M1510" s="304" t="n"/>
      <c r="N1510" s="304" t="n"/>
    </row>
    <row r="1511" ht="15.75" customHeight="1" s="412">
      <c r="A1511" s="300" t="n">
        <v>1510</v>
      </c>
      <c r="B1511" s="300" t="n">
        <v>206</v>
      </c>
      <c r="C1511" s="300" t="n">
        <v>315</v>
      </c>
      <c r="D1511" s="300" t="n">
        <v>5</v>
      </c>
      <c r="E1511" s="301" t="n">
        <v>43531</v>
      </c>
      <c r="F1511" s="309" t="n">
        <v>5233</v>
      </c>
      <c r="G1511" s="300" t="n">
        <v>8466</v>
      </c>
      <c r="H1511" s="302" t="n">
        <v>7886</v>
      </c>
      <c r="I1511" s="300" t="n"/>
      <c r="J1511" s="303">
        <f>+(((G1511-F1511)-(H1511-F1511))/(H1511-F1511))*100</f>
        <v/>
      </c>
      <c r="K1511" s="304" t="n"/>
      <c r="L1511" s="304" t="n"/>
      <c r="M1511" s="304" t="n"/>
      <c r="N1511" s="304" t="n"/>
    </row>
    <row r="1512" ht="15.75" customHeight="1" s="412">
      <c r="A1512" s="300" t="n">
        <v>1511</v>
      </c>
      <c r="B1512" s="300" t="n">
        <v>207</v>
      </c>
      <c r="C1512" s="300" t="n">
        <v>316</v>
      </c>
      <c r="D1512" s="300" t="n">
        <v>5</v>
      </c>
      <c r="E1512" s="301" t="n">
        <v>43531</v>
      </c>
      <c r="F1512" s="309" t="n">
        <v>5236</v>
      </c>
      <c r="G1512" s="300" t="n">
        <v>8243</v>
      </c>
      <c r="H1512" s="302" t="n">
        <v>7647</v>
      </c>
      <c r="I1512" s="300" t="n">
        <v>7</v>
      </c>
      <c r="J1512" s="303">
        <f>+(((G1512-F1512)-(H1512-F1512))/(H1512-F1512))*100</f>
        <v/>
      </c>
      <c r="K1512" s="304" t="n"/>
      <c r="L1512" s="304" t="n"/>
      <c r="M1512" s="304" t="n"/>
      <c r="N1512" s="304" t="n"/>
    </row>
    <row r="1513" ht="15.75" customHeight="1" s="412">
      <c r="A1513" s="300" t="n">
        <v>1512</v>
      </c>
      <c r="B1513" s="300" t="n">
        <v>208</v>
      </c>
      <c r="C1513" s="300" t="n">
        <v>316</v>
      </c>
      <c r="D1513" s="300" t="n">
        <v>5</v>
      </c>
      <c r="E1513" s="301" t="n">
        <v>43531</v>
      </c>
      <c r="F1513" s="309" t="n">
        <v>5202</v>
      </c>
      <c r="G1513" s="300" t="n">
        <v>7958</v>
      </c>
      <c r="H1513" s="302" t="n">
        <v>7413</v>
      </c>
      <c r="I1513" s="300" t="n"/>
      <c r="J1513" s="303">
        <f>+(((G1513-F1513)-(H1513-F1513))/(H1513-F1513))*100</f>
        <v/>
      </c>
      <c r="K1513" s="304" t="n"/>
      <c r="L1513" s="304" t="n"/>
      <c r="M1513" s="304" t="n"/>
      <c r="N1513" s="304" t="n"/>
    </row>
    <row r="1514" ht="15.75" customHeight="1" s="412">
      <c r="A1514" s="300" t="n">
        <v>1513</v>
      </c>
      <c r="B1514" s="300" t="n">
        <v>209</v>
      </c>
      <c r="C1514" s="300" t="n">
        <v>320</v>
      </c>
      <c r="D1514" s="300" t="n">
        <v>5</v>
      </c>
      <c r="E1514" s="301" t="n">
        <v>43531</v>
      </c>
      <c r="F1514" s="309" t="n">
        <v>5228</v>
      </c>
      <c r="G1514" s="300" t="n">
        <v>7977</v>
      </c>
      <c r="H1514" s="302" t="n">
        <v>7440</v>
      </c>
      <c r="I1514" s="300" t="n">
        <v>7</v>
      </c>
      <c r="J1514" s="303">
        <f>+(((G1514-F1514)-(H1514-F1514))/(H1514-F1514))*100</f>
        <v/>
      </c>
      <c r="K1514" s="304" t="n"/>
      <c r="L1514" s="304" t="n"/>
      <c r="M1514" s="304" t="n"/>
      <c r="N1514" s="304" t="n"/>
    </row>
    <row r="1515" ht="15.75" customHeight="1" s="412">
      <c r="A1515" s="300" t="n">
        <v>1514</v>
      </c>
      <c r="B1515" s="300" t="n">
        <v>210</v>
      </c>
      <c r="C1515" s="300" t="n">
        <v>320</v>
      </c>
      <c r="D1515" s="300" t="n">
        <v>5</v>
      </c>
      <c r="E1515" s="301" t="n">
        <v>43531</v>
      </c>
      <c r="F1515" s="309" t="n">
        <v>5223</v>
      </c>
      <c r="G1515" s="300" t="n">
        <v>7823</v>
      </c>
      <c r="H1515" s="302" t="n">
        <v>7323</v>
      </c>
      <c r="I1515" s="300" t="n"/>
      <c r="J1515" s="303">
        <f>+(((G1515-F1515)-(H1515-F1515))/(H1515-F1515))*100</f>
        <v/>
      </c>
      <c r="K1515" s="304" t="n"/>
      <c r="L1515" s="304" t="n"/>
      <c r="M1515" s="304" t="n"/>
      <c r="N1515" s="304" t="n"/>
    </row>
    <row r="1516" ht="15.75" customHeight="1" s="412">
      <c r="A1516" s="300" t="n">
        <v>1515</v>
      </c>
      <c r="B1516" s="300" t="n">
        <v>211</v>
      </c>
      <c r="C1516" s="300" t="n">
        <v>323</v>
      </c>
      <c r="D1516" s="300" t="n">
        <v>5</v>
      </c>
      <c r="E1516" s="301" t="n">
        <v>43531</v>
      </c>
      <c r="F1516" s="309" t="n">
        <v>5194</v>
      </c>
      <c r="G1516" s="300" t="n">
        <v>8632</v>
      </c>
      <c r="H1516" s="302" t="n">
        <v>7970</v>
      </c>
      <c r="I1516" s="300" t="n">
        <v>8</v>
      </c>
      <c r="J1516" s="303">
        <f>+(((G1516-F1516)-(H1516-F1516))/(H1516-F1516))*100</f>
        <v/>
      </c>
      <c r="K1516" s="304" t="n"/>
      <c r="L1516" s="304" t="n"/>
      <c r="M1516" s="304" t="n"/>
      <c r="N1516" s="304" t="n"/>
    </row>
    <row r="1517" ht="15.75" customHeight="1" s="412">
      <c r="A1517" s="300" t="n">
        <v>1516</v>
      </c>
      <c r="B1517" s="300" t="n">
        <v>212</v>
      </c>
      <c r="C1517" s="300" t="n">
        <v>323</v>
      </c>
      <c r="D1517" s="300" t="n">
        <v>5</v>
      </c>
      <c r="E1517" s="301" t="n">
        <v>43531</v>
      </c>
      <c r="F1517" s="309" t="n">
        <v>5225</v>
      </c>
      <c r="G1517" s="300" t="n">
        <v>8307</v>
      </c>
      <c r="H1517" s="302" t="n">
        <v>7734</v>
      </c>
      <c r="I1517" s="300" t="n"/>
      <c r="J1517" s="303">
        <f>+(((G1517-F1517)-(H1517-F1517))/(H1517-F1517))*100</f>
        <v/>
      </c>
      <c r="K1517" s="304" t="n"/>
      <c r="L1517" s="304" t="n"/>
      <c r="M1517" s="304" t="n"/>
      <c r="N1517" s="304" t="n"/>
    </row>
    <row r="1518" ht="15.75" customHeight="1" s="412">
      <c r="A1518" s="300" t="n">
        <v>1517</v>
      </c>
      <c r="B1518" s="300" t="n">
        <v>213</v>
      </c>
      <c r="C1518" s="300" t="n">
        <v>327</v>
      </c>
      <c r="D1518" s="300" t="n">
        <v>5</v>
      </c>
      <c r="E1518" s="301" t="n">
        <v>43531</v>
      </c>
      <c r="F1518" s="309" t="n">
        <v>5207</v>
      </c>
      <c r="G1518" s="300" t="n">
        <v>8694</v>
      </c>
      <c r="H1518" s="302" t="n">
        <v>7948</v>
      </c>
      <c r="I1518" s="300" t="n">
        <v>8</v>
      </c>
      <c r="J1518" s="303">
        <f>+(((G1518-F1518)-(H1518-F1518))/(H1518-F1518))*100</f>
        <v/>
      </c>
      <c r="K1518" s="304" t="n"/>
      <c r="L1518" s="304" t="n"/>
      <c r="M1518" s="304" t="n"/>
      <c r="N1518" s="304" t="n"/>
    </row>
    <row r="1519" ht="15.75" customHeight="1" s="412">
      <c r="A1519" s="300" t="n">
        <v>1518</v>
      </c>
      <c r="B1519" s="300" t="n">
        <v>214</v>
      </c>
      <c r="C1519" s="300" t="n">
        <v>327</v>
      </c>
      <c r="D1519" s="300" t="n">
        <v>5</v>
      </c>
      <c r="E1519" s="301" t="n">
        <v>43531</v>
      </c>
      <c r="F1519" s="309" t="n">
        <v>5237</v>
      </c>
      <c r="G1519" s="300" t="n">
        <v>8326</v>
      </c>
      <c r="H1519" s="302" t="n">
        <v>7700</v>
      </c>
      <c r="I1519" s="300" t="n"/>
      <c r="J1519" s="303">
        <f>+(((G1519-F1519)-(H1519-F1519))/(H1519-F1519))*100</f>
        <v/>
      </c>
      <c r="K1519" s="304" t="n"/>
      <c r="L1519" s="304" t="n"/>
      <c r="M1519" s="304" t="n"/>
      <c r="N1519" s="304" t="n"/>
    </row>
    <row r="1520" ht="15.75" customHeight="1" s="412">
      <c r="A1520" s="300" t="n">
        <v>1519</v>
      </c>
      <c r="B1520" s="300" t="n">
        <v>215</v>
      </c>
      <c r="C1520" s="300" t="n">
        <v>328</v>
      </c>
      <c r="D1520" s="300" t="n">
        <v>5</v>
      </c>
      <c r="E1520" s="301" t="n">
        <v>43531</v>
      </c>
      <c r="F1520" s="309" t="n">
        <v>5148</v>
      </c>
      <c r="G1520" s="300" t="n">
        <v>7241</v>
      </c>
      <c r="H1520" s="302" t="n">
        <v>6919</v>
      </c>
      <c r="I1520" s="300" t="n">
        <v>7</v>
      </c>
      <c r="J1520" s="303">
        <f>+(((G1520-F1520)-(H1520-F1520))/(H1520-F1520))*100</f>
        <v/>
      </c>
      <c r="K1520" s="304" t="n"/>
      <c r="L1520" s="304" t="n"/>
      <c r="M1520" s="304" t="n"/>
      <c r="N1520" s="304" t="n"/>
    </row>
    <row r="1521" ht="15.75" customHeight="1" s="412">
      <c r="A1521" s="300" t="n">
        <v>1520</v>
      </c>
      <c r="B1521" s="300" t="n">
        <v>216</v>
      </c>
      <c r="C1521" s="300" t="n">
        <v>328</v>
      </c>
      <c r="D1521" s="300" t="n">
        <v>5</v>
      </c>
      <c r="E1521" s="301" t="n">
        <v>43531</v>
      </c>
      <c r="F1521" s="309" t="n">
        <v>5240</v>
      </c>
      <c r="G1521" s="300" t="n">
        <v>7130</v>
      </c>
      <c r="H1521" s="302" t="n">
        <v>6847</v>
      </c>
      <c r="I1521" s="300" t="n"/>
      <c r="J1521" s="303">
        <f>+(((G1521-F1521)-(H1521-F1521))/(H1521-F1521))*100</f>
        <v/>
      </c>
      <c r="K1521" s="304" t="n"/>
      <c r="L1521" s="304" t="n"/>
      <c r="M1521" s="304" t="n"/>
      <c r="N1521" s="304" t="n"/>
    </row>
    <row r="1522" ht="15.75" customHeight="1" s="412">
      <c r="A1522" s="300" t="n">
        <v>1521</v>
      </c>
      <c r="B1522" s="300" t="n">
        <v>217</v>
      </c>
      <c r="C1522" s="300" t="n">
        <v>329</v>
      </c>
      <c r="D1522" s="300" t="n">
        <v>5</v>
      </c>
      <c r="E1522" s="301" t="n">
        <v>43531</v>
      </c>
      <c r="F1522" s="309" t="n">
        <v>5263</v>
      </c>
      <c r="G1522" s="300" t="n">
        <v>7616</v>
      </c>
      <c r="H1522" s="302" t="n">
        <v>7072</v>
      </c>
      <c r="I1522" s="300" t="n">
        <v>7</v>
      </c>
      <c r="J1522" s="303">
        <f>+(((G1522-F1522)-(H1522-F1522))/(H1522-F1522))*100</f>
        <v/>
      </c>
      <c r="K1522" s="304" t="n"/>
      <c r="L1522" s="304" t="n"/>
      <c r="M1522" s="304" t="n"/>
      <c r="N1522" s="304" t="n"/>
    </row>
    <row r="1523" ht="15.75" customHeight="1" s="412">
      <c r="A1523" s="300" t="n">
        <v>1522</v>
      </c>
      <c r="B1523" s="300" t="n">
        <v>218</v>
      </c>
      <c r="C1523" s="300" t="n">
        <v>329</v>
      </c>
      <c r="D1523" s="300" t="n">
        <v>5</v>
      </c>
      <c r="E1523" s="301" t="n">
        <v>43531</v>
      </c>
      <c r="F1523" s="309" t="n">
        <v>5280</v>
      </c>
      <c r="G1523" s="300" t="n">
        <v>7570</v>
      </c>
      <c r="H1523" s="302" t="n">
        <v>7053</v>
      </c>
      <c r="I1523" s="300" t="n"/>
      <c r="J1523" s="303">
        <f>+(((G1523-F1523)-(H1523-F1523))/(H1523-F1523))*100</f>
        <v/>
      </c>
      <c r="K1523" s="304" t="n"/>
      <c r="L1523" s="304" t="n"/>
      <c r="M1523" s="304" t="n"/>
      <c r="N1523" s="304" t="n"/>
    </row>
    <row r="1524" ht="15.75" customHeight="1" s="412">
      <c r="A1524" s="300" t="n">
        <v>1523</v>
      </c>
      <c r="B1524" s="300" t="n">
        <v>219</v>
      </c>
      <c r="C1524" s="300" t="n">
        <v>331</v>
      </c>
      <c r="D1524" s="300" t="n">
        <v>5</v>
      </c>
      <c r="E1524" s="301" t="n">
        <v>43531</v>
      </c>
      <c r="F1524" s="309" t="n">
        <v>5215</v>
      </c>
      <c r="G1524" s="300" t="n">
        <v>8203</v>
      </c>
      <c r="H1524" s="302" t="n">
        <v>7557</v>
      </c>
      <c r="I1524" s="300" t="n">
        <v>11</v>
      </c>
      <c r="J1524" s="303">
        <f>+(((G1524-F1524)-(H1524-F1524))/(H1524-F1524))*100</f>
        <v/>
      </c>
      <c r="K1524" s="304" t="n"/>
      <c r="L1524" s="304" t="n"/>
      <c r="M1524" s="304" t="n"/>
      <c r="N1524" s="304" t="n"/>
    </row>
    <row r="1525" ht="15.75" customHeight="1" s="412">
      <c r="A1525" s="300" t="n">
        <v>1524</v>
      </c>
      <c r="B1525" s="300" t="n">
        <v>220</v>
      </c>
      <c r="C1525" s="300" t="n">
        <v>331</v>
      </c>
      <c r="D1525" s="300" t="n">
        <v>5</v>
      </c>
      <c r="E1525" s="301" t="n">
        <v>43531</v>
      </c>
      <c r="F1525" s="309" t="n">
        <v>5178</v>
      </c>
      <c r="G1525" s="300" t="n">
        <v>7832</v>
      </c>
      <c r="H1525" s="302" t="n">
        <v>7266</v>
      </c>
      <c r="I1525" s="300" t="n"/>
      <c r="J1525" s="303">
        <f>+(((G1525-F1525)-(H1525-F1525))/(H1525-F1525))*100</f>
        <v/>
      </c>
      <c r="K1525" s="304" t="n"/>
      <c r="L1525" s="304" t="n"/>
      <c r="M1525" s="304" t="n"/>
      <c r="N1525" s="304" t="n"/>
    </row>
    <row r="1526" ht="15.75" customHeight="1" s="412">
      <c r="A1526" s="300" t="n">
        <v>1525</v>
      </c>
      <c r="B1526" s="300" t="n">
        <v>221</v>
      </c>
      <c r="C1526" s="300" t="n">
        <v>333</v>
      </c>
      <c r="D1526" s="300" t="n">
        <v>5</v>
      </c>
      <c r="E1526" s="301" t="n">
        <v>43531</v>
      </c>
      <c r="F1526" s="309" t="n">
        <v>5187</v>
      </c>
      <c r="G1526" s="300" t="n">
        <v>7695</v>
      </c>
      <c r="H1526" s="302" t="n">
        <v>7210</v>
      </c>
      <c r="I1526" s="300" t="n">
        <v>8</v>
      </c>
      <c r="J1526" s="303">
        <f>+(((G1526-F1526)-(H1526-F1526))/(H1526-F1526))*100</f>
        <v/>
      </c>
      <c r="K1526" s="304" t="n"/>
      <c r="L1526" s="304" t="n"/>
      <c r="M1526" s="304" t="n"/>
      <c r="N1526" s="304" t="n"/>
    </row>
    <row r="1527" ht="15.75" customHeight="1" s="412">
      <c r="A1527" s="300" t="n">
        <v>1526</v>
      </c>
      <c r="B1527" s="300" t="n">
        <v>222</v>
      </c>
      <c r="C1527" s="300" t="n">
        <v>333</v>
      </c>
      <c r="D1527" s="300" t="n">
        <v>5</v>
      </c>
      <c r="E1527" s="301" t="n">
        <v>43531</v>
      </c>
      <c r="F1527" s="309" t="n">
        <v>5216</v>
      </c>
      <c r="G1527" s="300" t="n">
        <v>7873</v>
      </c>
      <c r="H1527" s="302" t="n">
        <v>7378</v>
      </c>
      <c r="I1527" s="300" t="n"/>
      <c r="J1527" s="303">
        <f>+(((G1527-F1527)-(H1527-F1527))/(H1527-F1527))*100</f>
        <v/>
      </c>
      <c r="K1527" s="304" t="n"/>
      <c r="L1527" s="304" t="n"/>
      <c r="M1527" s="304" t="n"/>
      <c r="N1527" s="304" t="n"/>
    </row>
    <row r="1528" ht="15.75" customHeight="1" s="412">
      <c r="A1528" s="300" t="n">
        <v>1527</v>
      </c>
      <c r="B1528" s="300" t="n">
        <v>223</v>
      </c>
      <c r="C1528" s="300" t="n">
        <v>335</v>
      </c>
      <c r="D1528" s="300" t="n">
        <v>5</v>
      </c>
      <c r="E1528" s="301" t="n">
        <v>43531</v>
      </c>
      <c r="F1528" s="309" t="n">
        <v>5225</v>
      </c>
      <c r="G1528" s="300" t="n">
        <v>8899</v>
      </c>
      <c r="H1528" s="302" t="n">
        <v>8172</v>
      </c>
      <c r="I1528" s="300" t="n">
        <v>7</v>
      </c>
      <c r="J1528" s="303">
        <f>+(((G1528-F1528)-(H1528-F1528))/(H1528-F1528))*100</f>
        <v/>
      </c>
      <c r="K1528" s="304" t="n"/>
      <c r="L1528" s="304" t="n"/>
      <c r="M1528" s="304" t="n"/>
      <c r="N1528" s="304" t="n"/>
    </row>
    <row r="1529" ht="15.75" customHeight="1" s="412">
      <c r="A1529" s="300" t="n">
        <v>1528</v>
      </c>
      <c r="B1529" s="300" t="n">
        <v>224</v>
      </c>
      <c r="C1529" s="300" t="n">
        <v>335</v>
      </c>
      <c r="D1529" s="300" t="n">
        <v>5</v>
      </c>
      <c r="E1529" s="301" t="n">
        <v>43531</v>
      </c>
      <c r="F1529" s="309" t="n">
        <v>5231</v>
      </c>
      <c r="G1529" s="300" t="n">
        <v>8914</v>
      </c>
      <c r="H1529" s="302" t="n">
        <v>8205</v>
      </c>
      <c r="I1529" s="300" t="n"/>
      <c r="J1529" s="303">
        <f>+(((G1529-F1529)-(H1529-F1529))/(H1529-F1529))*100</f>
        <v/>
      </c>
      <c r="K1529" s="304" t="n"/>
      <c r="L1529" s="304" t="n"/>
      <c r="M1529" s="304" t="n"/>
      <c r="N1529" s="304" t="n"/>
    </row>
    <row r="1530" ht="15.75" customHeight="1" s="412">
      <c r="A1530" s="300" t="n">
        <v>1529</v>
      </c>
      <c r="B1530" s="300" t="n">
        <v>225</v>
      </c>
      <c r="C1530" s="300" t="n">
        <v>336</v>
      </c>
      <c r="D1530" s="300" t="n">
        <v>5</v>
      </c>
      <c r="E1530" s="301" t="n">
        <v>43531</v>
      </c>
      <c r="F1530" s="309" t="n">
        <v>5260</v>
      </c>
      <c r="G1530" s="300" t="n">
        <v>7232</v>
      </c>
      <c r="H1530" s="302" t="n">
        <v>6914</v>
      </c>
      <c r="I1530" s="300" t="n">
        <v>8</v>
      </c>
      <c r="J1530" s="303">
        <f>+(((G1530-F1530)-(H1530-F1530))/(H1530-F1530))*100</f>
        <v/>
      </c>
      <c r="K1530" s="304" t="n"/>
      <c r="L1530" s="304" t="n"/>
      <c r="M1530" s="304" t="n"/>
      <c r="N1530" s="304" t="n"/>
    </row>
    <row r="1531" ht="15.75" customHeight="1" s="412">
      <c r="A1531" s="300" t="n">
        <v>1530</v>
      </c>
      <c r="B1531" s="300" t="n">
        <v>226</v>
      </c>
      <c r="C1531" s="300" t="n">
        <v>336</v>
      </c>
      <c r="D1531" s="300" t="n">
        <v>5</v>
      </c>
      <c r="E1531" s="301" t="n">
        <v>43531</v>
      </c>
      <c r="F1531" s="309" t="n">
        <v>5197</v>
      </c>
      <c r="G1531" s="300" t="n">
        <v>7312</v>
      </c>
      <c r="H1531" s="302" t="n">
        <v>6984</v>
      </c>
      <c r="I1531" s="300" t="n"/>
      <c r="J1531" s="303">
        <f>+(((G1531-F1531)-(H1531-F1531))/(H1531-F1531))*100</f>
        <v/>
      </c>
      <c r="K1531" s="304" t="n"/>
      <c r="L1531" s="304" t="n"/>
      <c r="M1531" s="304" t="n"/>
      <c r="N1531" s="304" t="n"/>
    </row>
    <row r="1532" ht="15.75" customHeight="1" s="412">
      <c r="A1532" s="300" t="n">
        <v>1531</v>
      </c>
      <c r="B1532" s="300" t="n">
        <v>227</v>
      </c>
      <c r="C1532" s="300" t="n">
        <v>339</v>
      </c>
      <c r="D1532" s="300" t="n">
        <v>5</v>
      </c>
      <c r="E1532" s="301" t="n">
        <v>43531</v>
      </c>
      <c r="F1532" s="309" t="n">
        <v>5247</v>
      </c>
      <c r="G1532" s="300" t="n">
        <v>8658</v>
      </c>
      <c r="H1532" s="302" t="n">
        <v>8137</v>
      </c>
      <c r="I1532" s="300" t="n">
        <v>6</v>
      </c>
      <c r="J1532" s="303">
        <f>+(((G1532-F1532)-(H1532-F1532))/(H1532-F1532))*100</f>
        <v/>
      </c>
      <c r="K1532" s="304" t="n"/>
      <c r="L1532" s="304" t="n"/>
      <c r="M1532" s="304" t="n"/>
      <c r="N1532" s="304" t="n"/>
    </row>
    <row r="1533" ht="15.75" customHeight="1" s="412">
      <c r="A1533" s="300" t="n">
        <v>1532</v>
      </c>
      <c r="B1533" s="300" t="n">
        <v>228</v>
      </c>
      <c r="C1533" s="300" t="n">
        <v>339</v>
      </c>
      <c r="D1533" s="300" t="n">
        <v>5</v>
      </c>
      <c r="E1533" s="301" t="n">
        <v>43531</v>
      </c>
      <c r="F1533" s="309" t="n">
        <v>5238</v>
      </c>
      <c r="G1533" s="300" t="n">
        <v>8556</v>
      </c>
      <c r="H1533" s="302" t="n">
        <v>8065</v>
      </c>
      <c r="I1533" s="300" t="n"/>
      <c r="J1533" s="303">
        <f>+(((G1533-F1533)-(H1533-F1533))/(H1533-F1533))*100</f>
        <v/>
      </c>
      <c r="K1533" s="304" t="n"/>
      <c r="L1533" s="304" t="n"/>
      <c r="M1533" s="304" t="n"/>
      <c r="N1533" s="304" t="n"/>
    </row>
    <row r="1534" ht="15.75" customHeight="1" s="412">
      <c r="A1534" s="300" t="n">
        <v>1533</v>
      </c>
      <c r="B1534" s="300" t="n">
        <v>229</v>
      </c>
      <c r="C1534" s="300" t="n">
        <v>340</v>
      </c>
      <c r="D1534" s="300" t="n">
        <v>5</v>
      </c>
      <c r="E1534" s="301" t="n">
        <v>43531</v>
      </c>
      <c r="F1534" s="309" t="n">
        <v>5205</v>
      </c>
      <c r="G1534" s="300" t="n">
        <v>8344</v>
      </c>
      <c r="H1534" s="302" t="n">
        <v>7738</v>
      </c>
      <c r="I1534" s="300" t="n">
        <v>7</v>
      </c>
      <c r="J1534" s="303">
        <f>+(((G1534-F1534)-(H1534-F1534))/(H1534-F1534))*100</f>
        <v/>
      </c>
      <c r="K1534" s="304" t="n"/>
      <c r="L1534" s="304" t="n"/>
      <c r="M1534" s="304" t="n"/>
      <c r="N1534" s="304" t="n"/>
    </row>
    <row r="1535" ht="15.75" customHeight="1" s="412">
      <c r="A1535" s="300" t="n">
        <v>1534</v>
      </c>
      <c r="B1535" s="300" t="n">
        <v>230</v>
      </c>
      <c r="C1535" s="300" t="n">
        <v>340</v>
      </c>
      <c r="D1535" s="300" t="n">
        <v>5</v>
      </c>
      <c r="E1535" s="301" t="n">
        <v>43531</v>
      </c>
      <c r="F1535" s="309" t="n">
        <v>5171</v>
      </c>
      <c r="G1535" s="300" t="n">
        <v>8894</v>
      </c>
      <c r="H1535" s="302" t="n">
        <v>8098</v>
      </c>
      <c r="I1535" s="300" t="n"/>
      <c r="J1535" s="303">
        <f>+(((G1535-F1535)-(H1535-F1535))/(H1535-F1535))*100</f>
        <v/>
      </c>
      <c r="K1535" s="304" t="n"/>
      <c r="L1535" s="304" t="n"/>
      <c r="M1535" s="304" t="n"/>
      <c r="N1535" s="304" t="n"/>
    </row>
    <row r="1536" ht="15.75" customHeight="1" s="412">
      <c r="A1536" s="300" t="n">
        <v>1535</v>
      </c>
      <c r="B1536" s="300" t="n">
        <v>231</v>
      </c>
      <c r="C1536" s="300" t="n">
        <v>341</v>
      </c>
      <c r="D1536" s="300" t="n">
        <v>5</v>
      </c>
      <c r="E1536" s="301" t="n">
        <v>43531</v>
      </c>
      <c r="F1536" s="309" t="n">
        <v>5229</v>
      </c>
      <c r="G1536" s="300" t="n">
        <v>8226</v>
      </c>
      <c r="H1536" s="302" t="n">
        <v>7489</v>
      </c>
      <c r="I1536" s="300" t="n">
        <v>7</v>
      </c>
      <c r="J1536" s="303">
        <f>+(((G1536-F1536)-(H1536-F1536))/(H1536-F1536))*100</f>
        <v/>
      </c>
      <c r="K1536" s="304" t="n"/>
      <c r="L1536" s="304" t="n"/>
      <c r="M1536" s="304" t="n"/>
      <c r="N1536" s="304" t="n"/>
    </row>
    <row r="1537" ht="15.75" customHeight="1" s="412">
      <c r="A1537" s="300" t="n">
        <v>1536</v>
      </c>
      <c r="B1537" s="300" t="n">
        <v>232</v>
      </c>
      <c r="C1537" s="300" t="n">
        <v>341</v>
      </c>
      <c r="D1537" s="300" t="n">
        <v>5</v>
      </c>
      <c r="E1537" s="301" t="n">
        <v>43531</v>
      </c>
      <c r="F1537" s="309" t="n">
        <v>5244</v>
      </c>
      <c r="G1537" s="300" t="n">
        <v>8282</v>
      </c>
      <c r="H1537" s="302" t="n">
        <v>7531</v>
      </c>
      <c r="I1537" s="300" t="n"/>
      <c r="J1537" s="303">
        <f>+(((G1537-F1537)-(H1537-F1537))/(H1537-F1537))*100</f>
        <v/>
      </c>
      <c r="K1537" s="304" t="n"/>
      <c r="L1537" s="304" t="n"/>
      <c r="M1537" s="304" t="n"/>
      <c r="N1537" s="304" t="n"/>
    </row>
    <row r="1538" ht="15.75" customHeight="1" s="412">
      <c r="A1538" s="300" t="n">
        <v>1537</v>
      </c>
      <c r="B1538" s="300" t="n">
        <v>233</v>
      </c>
      <c r="C1538" s="300" t="n">
        <v>342</v>
      </c>
      <c r="D1538" s="300" t="n">
        <v>5</v>
      </c>
      <c r="E1538" s="301" t="n">
        <v>43531</v>
      </c>
      <c r="F1538" s="309" t="n">
        <v>5213</v>
      </c>
      <c r="G1538" s="300" t="n">
        <v>7264</v>
      </c>
      <c r="H1538" s="302" t="n">
        <v>6973</v>
      </c>
      <c r="I1538" s="300" t="n">
        <v>8</v>
      </c>
      <c r="J1538" s="303">
        <f>+(((G1538-F1538)-(H1538-F1538))/(H1538-F1538))*100</f>
        <v/>
      </c>
      <c r="K1538" s="304" t="n"/>
      <c r="L1538" s="304" t="n"/>
      <c r="M1538" s="304" t="n"/>
      <c r="N1538" s="304" t="n"/>
    </row>
    <row r="1539" ht="15.75" customHeight="1" s="412">
      <c r="A1539" s="300" t="n">
        <v>1538</v>
      </c>
      <c r="B1539" s="300" t="n">
        <v>234</v>
      </c>
      <c r="C1539" s="300" t="n">
        <v>342</v>
      </c>
      <c r="D1539" s="300" t="n">
        <v>5</v>
      </c>
      <c r="E1539" s="301" t="n">
        <v>43531</v>
      </c>
      <c r="F1539" s="309" t="n">
        <v>5254</v>
      </c>
      <c r="G1539" s="300" t="n">
        <v>7186</v>
      </c>
      <c r="H1539" s="302" t="n">
        <v>6914</v>
      </c>
      <c r="I1539" s="300" t="n"/>
      <c r="J1539" s="303">
        <f>+(((G1539-F1539)-(H1539-F1539))/(H1539-F1539))*100</f>
        <v/>
      </c>
      <c r="K1539" s="304" t="n"/>
      <c r="L1539" s="304" t="n"/>
      <c r="M1539" s="304" t="n"/>
      <c r="N1539" s="304" t="n"/>
    </row>
    <row r="1540" ht="15.75" customHeight="1" s="412">
      <c r="A1540" s="300" t="n">
        <v>1539</v>
      </c>
      <c r="B1540" s="300" t="n">
        <v>235</v>
      </c>
      <c r="C1540" s="300" t="n">
        <v>343</v>
      </c>
      <c r="D1540" s="300" t="n">
        <v>5</v>
      </c>
      <c r="E1540" s="301" t="n">
        <v>43531</v>
      </c>
      <c r="F1540" s="309" t="n">
        <v>5230</v>
      </c>
      <c r="G1540" s="300" t="n">
        <v>9345</v>
      </c>
      <c r="H1540" s="302" t="n">
        <v>8413</v>
      </c>
      <c r="I1540" s="300" t="n">
        <v>6</v>
      </c>
      <c r="J1540" s="303">
        <f>+(((G1540-F1540)-(H1540-F1540))/(H1540-F1540))*100</f>
        <v/>
      </c>
      <c r="K1540" s="304" t="n"/>
      <c r="L1540" s="304" t="n"/>
      <c r="M1540" s="304" t="n"/>
      <c r="N1540" s="304" t="n"/>
    </row>
    <row r="1541" ht="15.75" customHeight="1" s="412">
      <c r="A1541" s="300" t="n">
        <v>1540</v>
      </c>
      <c r="B1541" s="300" t="n">
        <v>236</v>
      </c>
      <c r="C1541" s="300" t="n">
        <v>343</v>
      </c>
      <c r="D1541" s="300" t="n">
        <v>5</v>
      </c>
      <c r="E1541" s="301" t="n">
        <v>43531</v>
      </c>
      <c r="F1541" s="309" t="n">
        <v>5241</v>
      </c>
      <c r="G1541" s="300" t="n">
        <v>9112</v>
      </c>
      <c r="H1541" s="302" t="n">
        <v>8231</v>
      </c>
      <c r="I1541" s="300" t="n"/>
      <c r="J1541" s="303">
        <f>+(((G1541-F1541)-(H1541-F1541))/(H1541-F1541))*100</f>
        <v/>
      </c>
      <c r="K1541" s="304" t="n"/>
      <c r="L1541" s="304" t="n"/>
      <c r="M1541" s="304" t="n"/>
      <c r="N1541" s="304" t="n"/>
    </row>
    <row r="1542" ht="15.75" customHeight="1" s="412">
      <c r="A1542" s="300" t="n">
        <v>1541</v>
      </c>
      <c r="B1542" s="300" t="n">
        <v>237</v>
      </c>
      <c r="C1542" s="300" t="n">
        <v>344</v>
      </c>
      <c r="D1542" s="300" t="n">
        <v>5</v>
      </c>
      <c r="E1542" s="301" t="n">
        <v>43531</v>
      </c>
      <c r="F1542" s="309" t="n">
        <v>5218</v>
      </c>
      <c r="G1542" s="300" t="n">
        <v>7676</v>
      </c>
      <c r="H1542" s="302" t="n">
        <v>7193</v>
      </c>
      <c r="I1542" s="300" t="n">
        <v>9</v>
      </c>
      <c r="J1542" s="303">
        <f>+(((G1542-F1542)-(H1542-F1542))/(H1542-F1542))*100</f>
        <v/>
      </c>
      <c r="K1542" s="304" t="n"/>
      <c r="L1542" s="304" t="n"/>
      <c r="M1542" s="304" t="n"/>
      <c r="N1542" s="304" t="n"/>
    </row>
    <row r="1543" ht="15.75" customHeight="1" s="412">
      <c r="A1543" s="300" t="n">
        <v>1542</v>
      </c>
      <c r="B1543" s="300" t="n">
        <v>238</v>
      </c>
      <c r="C1543" s="300" t="n">
        <v>344</v>
      </c>
      <c r="D1543" s="300" t="n">
        <v>5</v>
      </c>
      <c r="E1543" s="301" t="n">
        <v>43531</v>
      </c>
      <c r="F1543" s="309" t="n">
        <v>5217</v>
      </c>
      <c r="G1543" s="300" t="n">
        <v>7710</v>
      </c>
      <c r="H1543" s="302" t="n">
        <v>7224</v>
      </c>
      <c r="I1543" s="300" t="n"/>
      <c r="J1543" s="303">
        <f>+(((G1543-F1543)-(H1543-F1543))/(H1543-F1543))*100</f>
        <v/>
      </c>
      <c r="K1543" s="304" t="n"/>
      <c r="L1543" s="304" t="n"/>
      <c r="M1543" s="304" t="n"/>
      <c r="N1543" s="304" t="n"/>
    </row>
    <row r="1544" ht="15.75" customHeight="1" s="412">
      <c r="A1544" s="300" t="n">
        <v>1543</v>
      </c>
      <c r="B1544" s="300" t="n">
        <v>239</v>
      </c>
      <c r="C1544" s="300" t="n">
        <v>346</v>
      </c>
      <c r="D1544" s="300" t="n">
        <v>5</v>
      </c>
      <c r="E1544" s="301" t="n">
        <v>43531</v>
      </c>
      <c r="F1544" s="309" t="n">
        <v>5249</v>
      </c>
      <c r="G1544" s="300" t="n">
        <v>7686</v>
      </c>
      <c r="H1544" s="302" t="n">
        <v>7320</v>
      </c>
      <c r="I1544" s="300" t="n">
        <v>9</v>
      </c>
      <c r="J1544" s="303">
        <f>+(((G1544-F1544)-(H1544-F1544))/(H1544-F1544))*100</f>
        <v/>
      </c>
      <c r="K1544" s="304" t="n"/>
      <c r="L1544" s="304" t="n"/>
      <c r="M1544" s="304" t="n"/>
      <c r="N1544" s="304" t="n"/>
    </row>
    <row r="1545" ht="15.75" customHeight="1" s="412">
      <c r="A1545" s="300" t="n">
        <v>1544</v>
      </c>
      <c r="B1545" s="300" t="n">
        <v>240</v>
      </c>
      <c r="C1545" s="300" t="n">
        <v>346</v>
      </c>
      <c r="D1545" s="300" t="n">
        <v>5</v>
      </c>
      <c r="E1545" s="301" t="n">
        <v>43531</v>
      </c>
      <c r="F1545" s="309" t="n">
        <v>5262</v>
      </c>
      <c r="G1545" s="300" t="n">
        <v>7771</v>
      </c>
      <c r="H1545" s="302" t="n">
        <v>7397</v>
      </c>
      <c r="I1545" s="300" t="n"/>
      <c r="J1545" s="303">
        <f>+(((G1545-F1545)-(H1545-F1545))/(H1545-F1545))*100</f>
        <v/>
      </c>
      <c r="K1545" s="304" t="n"/>
      <c r="L1545" s="304" t="n"/>
      <c r="M1545" s="304" t="n"/>
      <c r="N1545" s="304" t="n"/>
    </row>
    <row r="1546" ht="15.75" customHeight="1" s="412">
      <c r="A1546" s="300" t="n">
        <v>1545</v>
      </c>
      <c r="B1546" s="300" t="n">
        <v>241</v>
      </c>
      <c r="C1546" s="300" t="n">
        <v>349</v>
      </c>
      <c r="D1546" s="300" t="n">
        <v>5</v>
      </c>
      <c r="E1546" s="301" t="n">
        <v>43531</v>
      </c>
      <c r="F1546" s="309" t="n">
        <v>5180</v>
      </c>
      <c r="G1546" s="300" t="n">
        <v>7163</v>
      </c>
      <c r="H1546" s="302" t="n">
        <v>6838</v>
      </c>
      <c r="I1546" s="300" t="n">
        <v>8</v>
      </c>
      <c r="J1546" s="303">
        <f>+(((G1546-F1546)-(H1546-F1546))/(H1546-F1546))*100</f>
        <v/>
      </c>
      <c r="K1546" s="304" t="n"/>
      <c r="L1546" s="304" t="n"/>
      <c r="M1546" s="304" t="n"/>
      <c r="N1546" s="304" t="n"/>
    </row>
    <row r="1547" ht="15.75" customHeight="1" s="412">
      <c r="A1547" s="300" t="n">
        <v>1546</v>
      </c>
      <c r="B1547" s="300" t="n">
        <v>242</v>
      </c>
      <c r="C1547" s="300" t="n">
        <v>349</v>
      </c>
      <c r="D1547" s="300" t="n">
        <v>5</v>
      </c>
      <c r="E1547" s="301" t="n">
        <v>43531</v>
      </c>
      <c r="F1547" s="309" t="n">
        <v>5268</v>
      </c>
      <c r="G1547" s="300" t="n">
        <v>7226</v>
      </c>
      <c r="H1547" s="302" t="n">
        <v>6900</v>
      </c>
      <c r="I1547" s="300" t="n"/>
      <c r="J1547" s="303">
        <f>+(((G1547-F1547)-(H1547-F1547))/(H1547-F1547))*100</f>
        <v/>
      </c>
      <c r="K1547" s="304" t="n"/>
      <c r="L1547" s="304" t="n"/>
      <c r="M1547" s="304" t="n"/>
      <c r="N1547" s="304" t="n"/>
    </row>
    <row r="1548" ht="15.75" customHeight="1" s="412">
      <c r="A1548" s="300" t="n">
        <v>1547</v>
      </c>
      <c r="B1548" s="300" t="n">
        <v>243</v>
      </c>
      <c r="C1548" s="300" t="n">
        <v>351</v>
      </c>
      <c r="D1548" s="300" t="n">
        <v>5</v>
      </c>
      <c r="E1548" s="301" t="n">
        <v>43531</v>
      </c>
      <c r="F1548" s="309" t="n">
        <v>5234</v>
      </c>
      <c r="G1548" s="300" t="n">
        <v>8554</v>
      </c>
      <c r="H1548" s="302" t="n">
        <v>7901</v>
      </c>
      <c r="I1548" s="300" t="n">
        <v>6</v>
      </c>
      <c r="J1548" s="303">
        <f>+(((G1548-F1548)-(H1548-F1548))/(H1548-F1548))*100</f>
        <v/>
      </c>
      <c r="K1548" s="304" t="n"/>
      <c r="L1548" s="304" t="n"/>
      <c r="M1548" s="304" t="n"/>
      <c r="N1548" s="304" t="n"/>
    </row>
    <row r="1549" ht="15.75" customHeight="1" s="412">
      <c r="A1549" s="300" t="n">
        <v>1548</v>
      </c>
      <c r="B1549" s="300" t="n">
        <v>244</v>
      </c>
      <c r="C1549" s="300" t="n">
        <v>351</v>
      </c>
      <c r="D1549" s="300" t="n">
        <v>5</v>
      </c>
      <c r="E1549" s="301" t="n">
        <v>43531</v>
      </c>
      <c r="F1549" s="309" t="n">
        <v>5243</v>
      </c>
      <c r="G1549" s="300" t="n">
        <v>8467</v>
      </c>
      <c r="H1549" s="302" t="n">
        <v>7853</v>
      </c>
      <c r="I1549" s="300" t="n"/>
      <c r="J1549" s="303">
        <f>+(((G1549-F1549)-(H1549-F1549))/(H1549-F1549))*100</f>
        <v/>
      </c>
      <c r="K1549" s="304" t="n"/>
      <c r="L1549" s="304" t="n"/>
      <c r="M1549" s="304" t="n"/>
      <c r="N1549" s="304" t="n"/>
    </row>
    <row r="1550" ht="15.75" customHeight="1" s="412">
      <c r="A1550" s="300" t="n">
        <v>1549</v>
      </c>
      <c r="B1550" s="300" t="n">
        <v>245</v>
      </c>
      <c r="C1550" s="300" t="n">
        <v>352</v>
      </c>
      <c r="D1550" s="300" t="n">
        <v>5</v>
      </c>
      <c r="E1550" s="301" t="n">
        <v>43531</v>
      </c>
      <c r="F1550" s="309" t="n">
        <v>5235</v>
      </c>
      <c r="G1550" s="300" t="n">
        <v>7546</v>
      </c>
      <c r="H1550" s="302" t="n">
        <v>7138</v>
      </c>
      <c r="I1550" s="300" t="n">
        <v>9</v>
      </c>
      <c r="J1550" s="303">
        <f>+(((G1550-F1550)-(H1550-F1550))/(H1550-F1550))*100</f>
        <v/>
      </c>
      <c r="K1550" s="304" t="n"/>
      <c r="L1550" s="304" t="n"/>
      <c r="M1550" s="304" t="n"/>
      <c r="N1550" s="304" t="n"/>
    </row>
    <row r="1551" ht="15.75" customHeight="1" s="412">
      <c r="A1551" s="300" t="n">
        <v>1550</v>
      </c>
      <c r="B1551" s="300" t="n">
        <v>246</v>
      </c>
      <c r="C1551" s="300" t="n">
        <v>352</v>
      </c>
      <c r="D1551" s="300" t="n">
        <v>5</v>
      </c>
      <c r="E1551" s="301" t="n">
        <v>43531</v>
      </c>
      <c r="F1551" s="309" t="n">
        <v>5309</v>
      </c>
      <c r="G1551" s="300" t="n">
        <v>7717</v>
      </c>
      <c r="H1551" s="302" t="n">
        <v>7311</v>
      </c>
      <c r="I1551" s="300" t="n"/>
      <c r="J1551" s="303">
        <f>+(((G1551-F1551)-(H1551-F1551))/(H1551-F1551))*100</f>
        <v/>
      </c>
      <c r="K1551" s="304" t="n"/>
      <c r="L1551" s="304" t="n"/>
      <c r="M1551" s="304" t="n"/>
      <c r="N1551" s="304" t="n"/>
    </row>
    <row r="1552" ht="15.75" customHeight="1" s="412">
      <c r="A1552" s="300" t="n">
        <v>1551</v>
      </c>
      <c r="B1552" s="300" t="n">
        <v>247</v>
      </c>
      <c r="C1552" s="300" t="n">
        <v>353</v>
      </c>
      <c r="D1552" s="300" t="n">
        <v>5</v>
      </c>
      <c r="E1552" s="301" t="n">
        <v>43531</v>
      </c>
      <c r="F1552" s="309" t="n">
        <v>5282</v>
      </c>
      <c r="G1552" s="300" t="n">
        <v>9017</v>
      </c>
      <c r="H1552" s="302" t="n">
        <v>8185</v>
      </c>
      <c r="I1552" s="300" t="n">
        <v>10</v>
      </c>
      <c r="J1552" s="303">
        <f>+(((G1552-F1552)-(H1552-F1552))/(H1552-F1552))*100</f>
        <v/>
      </c>
      <c r="K1552" s="304" t="n"/>
      <c r="L1552" s="304" t="n"/>
      <c r="M1552" s="304" t="n"/>
      <c r="N1552" s="304" t="n"/>
    </row>
    <row r="1553" ht="15.75" customHeight="1" s="412">
      <c r="A1553" s="300" t="n">
        <v>1552</v>
      </c>
      <c r="B1553" s="300" t="n">
        <v>248</v>
      </c>
      <c r="C1553" s="300" t="n">
        <v>353</v>
      </c>
      <c r="D1553" s="300" t="n">
        <v>5</v>
      </c>
      <c r="E1553" s="301" t="n">
        <v>43531</v>
      </c>
      <c r="F1553" s="309" t="n">
        <v>5224</v>
      </c>
      <c r="G1553" s="300" t="n">
        <v>8906</v>
      </c>
      <c r="H1553" s="302" t="n">
        <v>8071</v>
      </c>
      <c r="I1553" s="300" t="n"/>
      <c r="J1553" s="303">
        <f>+(((G1553-F1553)-(H1553-F1553))/(H1553-F1553))*100</f>
        <v/>
      </c>
      <c r="K1553" s="304" t="n"/>
      <c r="L1553" s="304" t="n"/>
      <c r="M1553" s="304" t="n"/>
      <c r="N1553" s="304" t="n"/>
    </row>
    <row r="1554" ht="15.75" customHeight="1" s="412">
      <c r="A1554" s="300" t="n">
        <v>1553</v>
      </c>
      <c r="B1554" s="300" t="n">
        <v>249</v>
      </c>
      <c r="C1554" s="300" t="n">
        <v>354</v>
      </c>
      <c r="D1554" s="300" t="n">
        <v>5</v>
      </c>
      <c r="E1554" s="301" t="n">
        <v>43531</v>
      </c>
      <c r="F1554" s="309" t="n">
        <v>5178</v>
      </c>
      <c r="G1554" s="300" t="n">
        <v>7086</v>
      </c>
      <c r="H1554" s="302" t="n">
        <v>6808</v>
      </c>
      <c r="I1554" s="300" t="n">
        <v>7</v>
      </c>
      <c r="J1554" s="303">
        <f>+(((G1554-F1554)-(H1554-F1554))/(H1554-F1554))*100</f>
        <v/>
      </c>
      <c r="K1554" s="304" t="n"/>
      <c r="L1554" s="304" t="n"/>
      <c r="M1554" s="304" t="n"/>
      <c r="N1554" s="304" t="n"/>
    </row>
    <row r="1555" ht="15.75" customHeight="1" s="412">
      <c r="A1555" s="300" t="n">
        <v>1554</v>
      </c>
      <c r="B1555" s="300" t="n">
        <v>250</v>
      </c>
      <c r="C1555" s="300" t="n">
        <v>354</v>
      </c>
      <c r="D1555" s="300" t="n">
        <v>5</v>
      </c>
      <c r="E1555" s="301" t="n">
        <v>43531</v>
      </c>
      <c r="F1555" s="309" t="n">
        <v>5274</v>
      </c>
      <c r="G1555" s="300" t="n">
        <v>7008</v>
      </c>
      <c r="H1555" s="302" t="n">
        <v>6753</v>
      </c>
      <c r="I1555" s="300" t="n"/>
      <c r="J1555" s="303">
        <f>+(((G1555-F1555)-(H1555-F1555))/(H1555-F1555))*100</f>
        <v/>
      </c>
      <c r="K1555" s="304" t="n"/>
      <c r="L1555" s="304" t="n"/>
      <c r="M1555" s="304" t="n"/>
      <c r="N1555" s="304" t="n"/>
    </row>
    <row r="1556" ht="15.75" customHeight="1" s="412">
      <c r="A1556" s="300" t="n">
        <v>1555</v>
      </c>
      <c r="B1556" s="300" t="n">
        <v>251</v>
      </c>
      <c r="C1556" s="300" t="n">
        <v>355</v>
      </c>
      <c r="D1556" s="300" t="n">
        <v>5</v>
      </c>
      <c r="E1556" s="301" t="n">
        <v>43531</v>
      </c>
      <c r="F1556" s="309" t="n">
        <v>5258</v>
      </c>
      <c r="G1556" s="300" t="n">
        <v>7958</v>
      </c>
      <c r="H1556" s="302" t="n">
        <v>7452</v>
      </c>
      <c r="I1556" s="300" t="n">
        <v>7</v>
      </c>
      <c r="J1556" s="303">
        <f>+(((G1556-F1556)-(H1556-F1556))/(H1556-F1556))*100</f>
        <v/>
      </c>
      <c r="K1556" s="304" t="n"/>
      <c r="L1556" s="304" t="n"/>
      <c r="M1556" s="304" t="n"/>
      <c r="N1556" s="304" t="n"/>
    </row>
    <row r="1557" ht="15.75" customHeight="1" s="412">
      <c r="A1557" s="300" t="n">
        <v>1556</v>
      </c>
      <c r="B1557" s="300" t="n">
        <v>252</v>
      </c>
      <c r="C1557" s="300" t="n">
        <v>355</v>
      </c>
      <c r="D1557" s="300" t="n">
        <v>5</v>
      </c>
      <c r="E1557" s="301" t="n">
        <v>43531</v>
      </c>
      <c r="F1557" s="309" t="n">
        <v>5296</v>
      </c>
      <c r="G1557" s="300" t="n">
        <v>7949</v>
      </c>
      <c r="H1557" s="302" t="n">
        <v>7445</v>
      </c>
      <c r="I1557" s="300" t="n"/>
      <c r="J1557" s="303">
        <f>+(((G1557-F1557)-(H1557-F1557))/(H1557-F1557))*100</f>
        <v/>
      </c>
      <c r="K1557" s="304" t="n"/>
      <c r="L1557" s="304" t="n"/>
      <c r="M1557" s="304" t="n"/>
      <c r="N1557" s="304" t="n"/>
    </row>
    <row r="1558" ht="15.75" customHeight="1" s="412">
      <c r="A1558" s="300" t="n">
        <v>1557</v>
      </c>
      <c r="B1558" s="300" t="n">
        <v>253</v>
      </c>
      <c r="C1558" s="300" t="n">
        <v>356</v>
      </c>
      <c r="D1558" s="300" t="n">
        <v>5</v>
      </c>
      <c r="E1558" s="301" t="n">
        <v>43531</v>
      </c>
      <c r="F1558" s="309" t="n">
        <v>5257</v>
      </c>
      <c r="G1558" s="300" t="n">
        <v>7261</v>
      </c>
      <c r="H1558" s="302" t="n">
        <v>6697</v>
      </c>
      <c r="I1558" s="300" t="n">
        <v>9</v>
      </c>
      <c r="J1558" s="303">
        <f>+(((G1558-F1558)-(H1558-F1558))/(H1558-F1558))*100</f>
        <v/>
      </c>
      <c r="K1558" s="304" t="n"/>
      <c r="L1558" s="304" t="n"/>
      <c r="M1558" s="304" t="n"/>
      <c r="N1558" s="304" t="n"/>
    </row>
    <row r="1559" ht="15.75" customHeight="1" s="412">
      <c r="A1559" s="300" t="n">
        <v>1558</v>
      </c>
      <c r="B1559" s="300" t="n">
        <v>254</v>
      </c>
      <c r="C1559" s="300" t="n">
        <v>356</v>
      </c>
      <c r="D1559" s="300" t="n">
        <v>5</v>
      </c>
      <c r="E1559" s="301" t="n">
        <v>43531</v>
      </c>
      <c r="F1559" s="309" t="n">
        <v>5257</v>
      </c>
      <c r="G1559" s="300" t="n">
        <v>7415</v>
      </c>
      <c r="H1559" s="302" t="n">
        <v>6841</v>
      </c>
      <c r="I1559" s="300" t="n"/>
      <c r="J1559" s="303">
        <f>+(((G1559-F1559)-(H1559-F1559))/(H1559-F1559))*100</f>
        <v/>
      </c>
      <c r="K1559" s="304" t="n"/>
      <c r="L1559" s="304" t="n"/>
      <c r="M1559" s="304" t="n"/>
      <c r="N1559" s="304" t="n"/>
    </row>
    <row r="1560" ht="15.75" customHeight="1" s="412">
      <c r="A1560" s="300" t="n">
        <v>1559</v>
      </c>
      <c r="B1560" s="300" t="n">
        <v>255</v>
      </c>
      <c r="C1560" s="300" t="n">
        <v>357</v>
      </c>
      <c r="D1560" s="300" t="n">
        <v>5</v>
      </c>
      <c r="E1560" s="301" t="n">
        <v>43531</v>
      </c>
      <c r="F1560" s="309" t="n">
        <v>5260</v>
      </c>
      <c r="G1560" s="300" t="n">
        <v>8522</v>
      </c>
      <c r="H1560" s="302" t="n">
        <v>7729</v>
      </c>
      <c r="I1560" s="300" t="n">
        <v>8</v>
      </c>
      <c r="J1560" s="303">
        <f>+(((G1560-F1560)-(H1560-F1560))/(H1560-F1560))*100</f>
        <v/>
      </c>
      <c r="K1560" s="304" t="n"/>
      <c r="L1560" s="304" t="n"/>
      <c r="M1560" s="304" t="n"/>
      <c r="N1560" s="304" t="n"/>
    </row>
    <row r="1561" ht="15.75" customHeight="1" s="412">
      <c r="A1561" s="300" t="n">
        <v>1560</v>
      </c>
      <c r="B1561" s="300" t="n">
        <v>256</v>
      </c>
      <c r="C1561" s="300" t="n">
        <v>357</v>
      </c>
      <c r="D1561" s="300" t="n">
        <v>5</v>
      </c>
      <c r="E1561" s="301" t="n">
        <v>43531</v>
      </c>
      <c r="F1561" s="309" t="n">
        <v>5193</v>
      </c>
      <c r="G1561" s="300" t="n">
        <v>8209</v>
      </c>
      <c r="H1561" s="302" t="n">
        <v>7509</v>
      </c>
      <c r="I1561" s="300" t="n"/>
      <c r="J1561" s="303">
        <f>+(((G1561-F1561)-(H1561-F1561))/(H1561-F1561))*100</f>
        <v/>
      </c>
      <c r="K1561" s="304" t="n"/>
      <c r="L1561" s="304" t="n"/>
      <c r="M1561" s="304" t="n"/>
      <c r="N1561" s="304" t="n"/>
    </row>
    <row r="1562" ht="15.75" customHeight="1" s="412">
      <c r="A1562" s="300" t="n">
        <v>1561</v>
      </c>
      <c r="B1562" s="300" t="n">
        <v>257</v>
      </c>
      <c r="C1562" s="300" t="n">
        <v>358</v>
      </c>
      <c r="D1562" s="300" t="n">
        <v>5</v>
      </c>
      <c r="E1562" s="301" t="n">
        <v>43531</v>
      </c>
      <c r="F1562" s="309" t="n">
        <v>5226</v>
      </c>
      <c r="G1562" s="300" t="n">
        <v>8620</v>
      </c>
      <c r="H1562" s="302" t="n">
        <v>8005</v>
      </c>
      <c r="I1562" s="300" t="n">
        <v>8</v>
      </c>
      <c r="J1562" s="303">
        <f>+(((G1562-F1562)-(H1562-F1562))/(H1562-F1562))*100</f>
        <v/>
      </c>
      <c r="K1562" s="304" t="n"/>
      <c r="L1562" s="304" t="n"/>
      <c r="M1562" s="304" t="n"/>
      <c r="N1562" s="304" t="n"/>
    </row>
    <row r="1563" ht="15.75" customHeight="1" s="412">
      <c r="A1563" s="300" t="n">
        <v>1562</v>
      </c>
      <c r="B1563" s="300" t="n">
        <v>258</v>
      </c>
      <c r="C1563" s="300" t="n">
        <v>358</v>
      </c>
      <c r="D1563" s="300" t="n">
        <v>5</v>
      </c>
      <c r="E1563" s="301" t="n">
        <v>43531</v>
      </c>
      <c r="F1563" s="309" t="n">
        <v>5266</v>
      </c>
      <c r="G1563" s="300" t="n">
        <v>8780</v>
      </c>
      <c r="H1563" s="302" t="n">
        <v>8141</v>
      </c>
      <c r="I1563" s="300" t="n"/>
      <c r="J1563" s="303">
        <f>+(((G1563-F1563)-(H1563-F1563))/(H1563-F1563))*100</f>
        <v/>
      </c>
      <c r="K1563" s="304" t="n"/>
      <c r="L1563" s="304" t="n"/>
      <c r="M1563" s="304" t="n"/>
      <c r="N1563" s="304" t="n"/>
    </row>
    <row r="1564" ht="15.75" customHeight="1" s="412">
      <c r="A1564" s="300" t="n">
        <v>1563</v>
      </c>
      <c r="B1564" s="300" t="n">
        <v>259</v>
      </c>
      <c r="C1564" s="300" t="n">
        <v>364</v>
      </c>
      <c r="D1564" s="300" t="n">
        <v>5</v>
      </c>
      <c r="E1564" s="301" t="n">
        <v>43531</v>
      </c>
      <c r="F1564" s="309" t="n">
        <v>5198</v>
      </c>
      <c r="G1564" s="300" t="n">
        <v>8294</v>
      </c>
      <c r="H1564" s="302" t="n">
        <v>7826</v>
      </c>
      <c r="I1564" s="300" t="n">
        <v>7</v>
      </c>
      <c r="J1564" s="303">
        <f>+(((G1564-F1564)-(H1564-F1564))/(H1564-F1564))*100</f>
        <v/>
      </c>
      <c r="K1564" s="304" t="n"/>
      <c r="L1564" s="304" t="n"/>
      <c r="M1564" s="304" t="n"/>
      <c r="N1564" s="304" t="n"/>
    </row>
    <row r="1565" ht="15.75" customHeight="1" s="412">
      <c r="A1565" s="300" t="n">
        <v>1564</v>
      </c>
      <c r="B1565" s="300" t="n">
        <v>260</v>
      </c>
      <c r="C1565" s="300" t="n">
        <v>364</v>
      </c>
      <c r="D1565" s="300" t="n">
        <v>5</v>
      </c>
      <c r="E1565" s="301" t="n">
        <v>43531</v>
      </c>
      <c r="F1565" s="309" t="n">
        <v>5247</v>
      </c>
      <c r="G1565" s="300" t="n">
        <v>8622</v>
      </c>
      <c r="H1565" s="302" t="n">
        <v>8097</v>
      </c>
      <c r="I1565" s="300" t="n"/>
      <c r="J1565" s="303">
        <f>+(((G1565-F1565)-(H1565-F1565))/(H1565-F1565))*100</f>
        <v/>
      </c>
      <c r="K1565" s="304" t="n"/>
      <c r="L1565" s="304" t="n"/>
      <c r="M1565" s="304" t="n"/>
      <c r="N1565" s="304" t="n"/>
    </row>
    <row r="1566" ht="15.75" customHeight="1" s="412">
      <c r="A1566" s="300" t="n">
        <v>1565</v>
      </c>
      <c r="B1566" s="300" t="n">
        <v>261</v>
      </c>
      <c r="C1566" s="300" t="n">
        <v>365</v>
      </c>
      <c r="D1566" s="300" t="n">
        <v>5</v>
      </c>
      <c r="E1566" s="301" t="n">
        <v>43531</v>
      </c>
      <c r="F1566" s="309" t="n">
        <v>5229</v>
      </c>
      <c r="G1566" s="300" t="n">
        <v>9174</v>
      </c>
      <c r="H1566" s="302" t="n">
        <v>8404</v>
      </c>
      <c r="I1566" s="300" t="n">
        <v>7</v>
      </c>
      <c r="J1566" s="303">
        <f>+(((G1566-F1566)-(H1566-F1566))/(H1566-F1566))*100</f>
        <v/>
      </c>
      <c r="K1566" s="304" t="n"/>
      <c r="L1566" s="304" t="n"/>
      <c r="M1566" s="304" t="n"/>
      <c r="N1566" s="304" t="n"/>
    </row>
    <row r="1567" ht="15.75" customHeight="1" s="412">
      <c r="A1567" s="300" t="n">
        <v>1566</v>
      </c>
      <c r="B1567" s="300" t="n">
        <v>262</v>
      </c>
      <c r="C1567" s="300" t="n">
        <v>365</v>
      </c>
      <c r="D1567" s="300" t="n">
        <v>5</v>
      </c>
      <c r="E1567" s="301" t="n">
        <v>43531</v>
      </c>
      <c r="F1567" s="309" t="n">
        <v>5194</v>
      </c>
      <c r="G1567" s="300" t="n">
        <v>8815</v>
      </c>
      <c r="H1567" s="302" t="n">
        <v>8125</v>
      </c>
      <c r="I1567" s="300" t="n"/>
      <c r="J1567" s="303">
        <f>+(((G1567-F1567)-(H1567-F1567))/(H1567-F1567))*100</f>
        <v/>
      </c>
      <c r="K1567" s="304" t="n"/>
      <c r="L1567" s="304" t="n"/>
      <c r="M1567" s="304" t="n"/>
      <c r="N1567" s="304" t="n"/>
    </row>
    <row r="1568" ht="15.75" customHeight="1" s="412">
      <c r="A1568" s="300" t="n">
        <v>1567</v>
      </c>
      <c r="B1568" s="300" t="n">
        <v>263</v>
      </c>
      <c r="C1568" s="300" t="n">
        <v>366</v>
      </c>
      <c r="D1568" s="300" t="n">
        <v>5</v>
      </c>
      <c r="E1568" s="301" t="n">
        <v>43531</v>
      </c>
      <c r="F1568" s="309" t="n">
        <v>5258</v>
      </c>
      <c r="G1568" s="300" t="n">
        <v>8418</v>
      </c>
      <c r="H1568" s="302" t="n">
        <v>7952</v>
      </c>
      <c r="I1568" s="300" t="n">
        <v>7</v>
      </c>
      <c r="J1568" s="303">
        <f>+(((G1568-F1568)-(H1568-F1568))/(H1568-F1568))*100</f>
        <v/>
      </c>
      <c r="K1568" s="304" t="n"/>
      <c r="L1568" s="304" t="n"/>
      <c r="M1568" s="304" t="n"/>
      <c r="N1568" s="304" t="n"/>
    </row>
    <row r="1569" ht="15.75" customHeight="1" s="412">
      <c r="A1569" s="300" t="n">
        <v>1568</v>
      </c>
      <c r="B1569" s="300" t="n">
        <v>264</v>
      </c>
      <c r="C1569" s="300" t="n">
        <v>366</v>
      </c>
      <c r="D1569" s="300" t="n">
        <v>5</v>
      </c>
      <c r="E1569" s="301" t="n">
        <v>43531</v>
      </c>
      <c r="F1569" s="309" t="n">
        <v>5312</v>
      </c>
      <c r="G1569" s="300" t="n">
        <v>8194</v>
      </c>
      <c r="H1569" s="302" t="n">
        <v>7786</v>
      </c>
      <c r="I1569" s="300" t="n"/>
      <c r="J1569" s="303">
        <f>+(((G1569-F1569)-(H1569-F1569))/(H1569-F1569))*100</f>
        <v/>
      </c>
      <c r="K1569" s="304" t="n"/>
      <c r="L1569" s="304" t="n"/>
      <c r="M1569" s="304" t="n"/>
      <c r="N1569" s="304" t="n"/>
    </row>
    <row r="1570" ht="15.75" customHeight="1" s="412">
      <c r="A1570" s="300" t="n">
        <v>1569</v>
      </c>
      <c r="B1570" s="300" t="n">
        <v>265</v>
      </c>
      <c r="C1570" s="300" t="n">
        <v>367</v>
      </c>
      <c r="D1570" s="300" t="n">
        <v>5</v>
      </c>
      <c r="E1570" s="301" t="n">
        <v>43531</v>
      </c>
      <c r="F1570" s="302" t="n">
        <v>5235</v>
      </c>
      <c r="G1570" s="300" t="n">
        <v>8050</v>
      </c>
      <c r="H1570" s="302" t="n">
        <v>7588</v>
      </c>
      <c r="I1570" s="300" t="n">
        <v>9</v>
      </c>
      <c r="J1570" s="303">
        <f>+(((G1570-F1570)-(H1570-F1570))/(H1570-F1570))*100</f>
        <v/>
      </c>
      <c r="K1570" s="304" t="n"/>
      <c r="L1570" s="304" t="n"/>
      <c r="M1570" s="304" t="n"/>
      <c r="N1570" s="304" t="n"/>
    </row>
    <row r="1571" ht="15.75" customHeight="1" s="412">
      <c r="A1571" s="300" t="n">
        <v>1570</v>
      </c>
      <c r="B1571" s="300" t="n">
        <v>266</v>
      </c>
      <c r="C1571" s="300" t="n">
        <v>367</v>
      </c>
      <c r="D1571" s="300" t="n">
        <v>5</v>
      </c>
      <c r="E1571" s="301" t="n">
        <v>43531</v>
      </c>
      <c r="F1571" s="302" t="n">
        <v>5209</v>
      </c>
      <c r="G1571" s="300" t="n">
        <v>7906</v>
      </c>
      <c r="H1571" s="302" t="n">
        <v>7470</v>
      </c>
      <c r="I1571" s="300" t="n"/>
      <c r="J1571" s="303">
        <f>+(((G1571-F1571)-(H1571-F1571))/(H1571-F1571))*100</f>
        <v/>
      </c>
      <c r="K1571" s="304" t="n"/>
      <c r="L1571" s="304" t="n"/>
      <c r="M1571" s="304" t="n"/>
      <c r="N1571" s="304" t="n"/>
    </row>
    <row r="1572" ht="15.75" customHeight="1" s="412">
      <c r="A1572" s="300" t="n">
        <v>1571</v>
      </c>
      <c r="B1572" s="300" t="n">
        <v>267</v>
      </c>
      <c r="C1572" s="300" t="n">
        <v>368</v>
      </c>
      <c r="D1572" s="300" t="n">
        <v>5</v>
      </c>
      <c r="E1572" s="301" t="n">
        <v>43531</v>
      </c>
      <c r="F1572" s="302" t="n">
        <v>5263</v>
      </c>
      <c r="G1572" s="300" t="n">
        <v>8127</v>
      </c>
      <c r="H1572" s="302" t="n">
        <v>7443</v>
      </c>
      <c r="I1572" s="300" t="n">
        <v>8</v>
      </c>
      <c r="J1572" s="303">
        <f>+(((G1572-F1572)-(H1572-F1572))/(H1572-F1572))*100</f>
        <v/>
      </c>
      <c r="K1572" s="304" t="n"/>
      <c r="L1572" s="304" t="n"/>
      <c r="M1572" s="304" t="n"/>
      <c r="N1572" s="304" t="n"/>
    </row>
    <row r="1573" ht="15.75" customHeight="1" s="412">
      <c r="A1573" s="300" t="n">
        <v>1572</v>
      </c>
      <c r="B1573" s="300" t="n">
        <v>268</v>
      </c>
      <c r="C1573" s="300" t="n">
        <v>368</v>
      </c>
      <c r="D1573" s="300" t="n">
        <v>5</v>
      </c>
      <c r="E1573" s="301" t="n">
        <v>43531</v>
      </c>
      <c r="F1573" s="302" t="n">
        <v>5219</v>
      </c>
      <c r="G1573" s="300" t="n">
        <v>7865</v>
      </c>
      <c r="H1573" s="302" t="n">
        <v>7255</v>
      </c>
      <c r="I1573" s="300" t="n"/>
      <c r="J1573" s="303">
        <f>+(((G1573-F1573)-(H1573-F1573))/(H1573-F1573))*100</f>
        <v/>
      </c>
      <c r="K1573" s="304" t="n"/>
      <c r="L1573" s="304" t="n"/>
      <c r="M1573" s="304" t="n"/>
      <c r="N1573" s="304" t="n"/>
    </row>
    <row r="1574" ht="15.75" customHeight="1" s="412">
      <c r="A1574" s="300" t="n">
        <v>1573</v>
      </c>
      <c r="B1574" s="300" t="n">
        <v>269</v>
      </c>
      <c r="C1574" s="300" t="n">
        <v>369</v>
      </c>
      <c r="D1574" s="300" t="n">
        <v>5</v>
      </c>
      <c r="E1574" s="301" t="n">
        <v>43531</v>
      </c>
      <c r="F1574" s="302" t="n">
        <v>5241</v>
      </c>
      <c r="G1574" s="300" t="n">
        <v>8385</v>
      </c>
      <c r="H1574" s="302" t="n">
        <v>7761</v>
      </c>
      <c r="I1574" s="300" t="n">
        <v>11</v>
      </c>
      <c r="J1574" s="303">
        <f>+(((G1574-F1574)-(H1574-F1574))/(H1574-F1574))*100</f>
        <v/>
      </c>
      <c r="K1574" s="304" t="n"/>
      <c r="L1574" s="304" t="n"/>
      <c r="M1574" s="304" t="n"/>
      <c r="N1574" s="304" t="n"/>
    </row>
    <row r="1575" ht="15.75" customHeight="1" s="412">
      <c r="A1575" s="300" t="n">
        <v>1574</v>
      </c>
      <c r="B1575" s="300" t="n">
        <v>270</v>
      </c>
      <c r="C1575" s="300" t="n">
        <v>369</v>
      </c>
      <c r="D1575" s="300" t="n">
        <v>5</v>
      </c>
      <c r="E1575" s="301" t="n">
        <v>43531</v>
      </c>
      <c r="F1575" s="302" t="n">
        <v>5254</v>
      </c>
      <c r="G1575" s="300" t="n">
        <v>7966</v>
      </c>
      <c r="H1575" s="302" t="n">
        <v>7463</v>
      </c>
      <c r="I1575" s="300" t="n"/>
      <c r="J1575" s="303">
        <f>+(((G1575-F1575)-(H1575-F1575))/(H1575-F1575))*100</f>
        <v/>
      </c>
      <c r="K1575" s="304" t="n"/>
      <c r="L1575" s="304" t="n"/>
      <c r="M1575" s="304" t="n"/>
      <c r="N1575" s="304" t="n"/>
    </row>
    <row r="1576" ht="15.75" customHeight="1" s="412">
      <c r="A1576" s="300" t="n">
        <v>1575</v>
      </c>
      <c r="B1576" s="300" t="n">
        <v>271</v>
      </c>
      <c r="C1576" s="300" t="n">
        <v>370</v>
      </c>
      <c r="D1576" s="300" t="n">
        <v>5</v>
      </c>
      <c r="E1576" s="301" t="n">
        <v>43531</v>
      </c>
      <c r="F1576" s="302" t="n">
        <v>5224</v>
      </c>
      <c r="G1576" s="300" t="n">
        <v>8134</v>
      </c>
      <c r="H1576" s="302" t="n">
        <v>7548</v>
      </c>
      <c r="I1576" s="300" t="n">
        <v>9</v>
      </c>
      <c r="J1576" s="303">
        <f>+(((G1576-F1576)-(H1576-F1576))/(H1576-F1576))*100</f>
        <v/>
      </c>
      <c r="K1576" s="304" t="n"/>
      <c r="L1576" s="304" t="n"/>
      <c r="M1576" s="304" t="n"/>
      <c r="N1576" s="304" t="n"/>
    </row>
    <row r="1577" ht="15.75" customHeight="1" s="412">
      <c r="A1577" s="300" t="n">
        <v>1576</v>
      </c>
      <c r="B1577" s="300" t="n">
        <v>272</v>
      </c>
      <c r="C1577" s="300" t="n">
        <v>370</v>
      </c>
      <c r="D1577" s="300" t="n">
        <v>5</v>
      </c>
      <c r="E1577" s="301" t="n">
        <v>43531</v>
      </c>
      <c r="F1577" s="302" t="n">
        <v>5257</v>
      </c>
      <c r="G1577" s="300" t="n">
        <v>7823</v>
      </c>
      <c r="H1577" s="302" t="n">
        <v>7312</v>
      </c>
      <c r="I1577" s="300" t="n"/>
      <c r="J1577" s="303">
        <f>+(((G1577-F1577)-(H1577-F1577))/(H1577-F1577))*100</f>
        <v/>
      </c>
      <c r="K1577" s="304" t="n"/>
      <c r="L1577" s="304" t="n"/>
      <c r="M1577" s="304" t="n"/>
      <c r="N1577" s="304" t="n"/>
    </row>
    <row r="1578" ht="15.75" customHeight="1" s="412">
      <c r="A1578" s="300" t="n">
        <v>1577</v>
      </c>
      <c r="B1578" s="300" t="n">
        <v>273</v>
      </c>
      <c r="C1578" s="300" t="n">
        <v>372</v>
      </c>
      <c r="D1578" s="300" t="n">
        <v>5</v>
      </c>
      <c r="E1578" s="301" t="n">
        <v>43531</v>
      </c>
      <c r="F1578" s="302" t="n">
        <v>5242</v>
      </c>
      <c r="G1578" s="300" t="n">
        <v>7445</v>
      </c>
      <c r="H1578" s="302" t="n">
        <v>7115</v>
      </c>
      <c r="I1578" s="300" t="n">
        <v>8</v>
      </c>
      <c r="J1578" s="303">
        <f>+(((G1578-F1578)-(H1578-F1578))/(H1578-F1578))*100</f>
        <v/>
      </c>
      <c r="K1578" s="304" t="n"/>
      <c r="L1578" s="304" t="n"/>
      <c r="M1578" s="304" t="n"/>
      <c r="N1578" s="304" t="n"/>
    </row>
    <row r="1579" ht="15.75" customHeight="1" s="412">
      <c r="A1579" s="300" t="n">
        <v>1578</v>
      </c>
      <c r="B1579" s="300" t="n">
        <v>274</v>
      </c>
      <c r="C1579" s="300" t="n">
        <v>372</v>
      </c>
      <c r="D1579" s="300" t="n">
        <v>5</v>
      </c>
      <c r="E1579" s="301" t="n">
        <v>43531</v>
      </c>
      <c r="F1579" s="302" t="n">
        <v>5233</v>
      </c>
      <c r="G1579" s="300" t="n">
        <v>7476</v>
      </c>
      <c r="H1579" s="302" t="n">
        <v>7146</v>
      </c>
      <c r="I1579" s="300" t="n"/>
      <c r="J1579" s="303">
        <f>+(((G1579-F1579)-(H1579-F1579))/(H1579-F1579))*100</f>
        <v/>
      </c>
      <c r="K1579" s="304" t="n"/>
      <c r="L1579" s="304" t="n"/>
      <c r="M1579" s="304" t="n"/>
      <c r="N1579" s="304" t="n"/>
    </row>
    <row r="1580" ht="15.75" customHeight="1" s="412">
      <c r="A1580" s="300" t="n">
        <v>1579</v>
      </c>
      <c r="B1580" s="300" t="n">
        <v>275</v>
      </c>
      <c r="C1580" s="300" t="n">
        <v>373</v>
      </c>
      <c r="D1580" s="300" t="n">
        <v>5</v>
      </c>
      <c r="E1580" s="301" t="n">
        <v>43531</v>
      </c>
      <c r="F1580" s="302" t="n">
        <v>5274</v>
      </c>
      <c r="G1580" s="300" t="n">
        <v>8030</v>
      </c>
      <c r="H1580" s="302" t="n">
        <v>7621</v>
      </c>
      <c r="I1580" s="300" t="n">
        <v>8</v>
      </c>
      <c r="J1580" s="303">
        <f>+(((G1580-F1580)-(H1580-F1580))/(H1580-F1580))*100</f>
        <v/>
      </c>
      <c r="K1580" s="304" t="n"/>
      <c r="L1580" s="304" t="n"/>
      <c r="M1580" s="304" t="n"/>
      <c r="N1580" s="304" t="n"/>
    </row>
    <row r="1581" ht="15.75" customHeight="1" s="412">
      <c r="A1581" s="300" t="n">
        <v>1580</v>
      </c>
      <c r="B1581" s="300" t="n">
        <v>276</v>
      </c>
      <c r="C1581" s="300" t="n">
        <v>373</v>
      </c>
      <c r="D1581" s="300" t="n">
        <v>5</v>
      </c>
      <c r="E1581" s="301" t="n">
        <v>43531</v>
      </c>
      <c r="F1581" s="302" t="n">
        <v>5217</v>
      </c>
      <c r="G1581" s="300" t="n">
        <v>7842</v>
      </c>
      <c r="H1581" s="302" t="n">
        <v>7455</v>
      </c>
      <c r="I1581" s="300" t="n"/>
      <c r="J1581" s="303">
        <f>+(((G1581-F1581)-(H1581-F1581))/(H1581-F1581))*100</f>
        <v/>
      </c>
      <c r="K1581" s="304" t="n"/>
      <c r="L1581" s="304" t="n"/>
      <c r="M1581" s="304" t="n"/>
      <c r="N1581" s="304" t="n"/>
    </row>
    <row r="1582" ht="15.75" customHeight="1" s="412">
      <c r="A1582" s="300" t="n">
        <v>1581</v>
      </c>
      <c r="B1582" s="300" t="n">
        <v>277</v>
      </c>
      <c r="C1582" s="300" t="n">
        <v>374</v>
      </c>
      <c r="D1582" s="300" t="n">
        <v>5</v>
      </c>
      <c r="E1582" s="301" t="n">
        <v>43531</v>
      </c>
      <c r="F1582" s="302" t="n">
        <v>5252</v>
      </c>
      <c r="G1582" s="300" t="n">
        <v>7592</v>
      </c>
      <c r="H1582" s="302" t="n">
        <v>7176</v>
      </c>
      <c r="I1582" s="300" t="n">
        <v>10</v>
      </c>
      <c r="J1582" s="303">
        <f>+(((G1582-F1582)-(H1582-F1582))/(H1582-F1582))*100</f>
        <v/>
      </c>
      <c r="K1582" s="304" t="n"/>
      <c r="L1582" s="304" t="n"/>
      <c r="M1582" s="304" t="n"/>
      <c r="N1582" s="304" t="n"/>
    </row>
    <row r="1583" ht="15.75" customHeight="1" s="412">
      <c r="A1583" s="300" t="n">
        <v>1582</v>
      </c>
      <c r="B1583" s="300" t="n">
        <v>278</v>
      </c>
      <c r="C1583" s="300" t="n">
        <v>374</v>
      </c>
      <c r="D1583" s="300" t="n">
        <v>5</v>
      </c>
      <c r="E1583" s="301" t="n">
        <v>43531</v>
      </c>
      <c r="F1583" s="302" t="n">
        <v>5256</v>
      </c>
      <c r="G1583" s="300" t="n">
        <v>7384</v>
      </c>
      <c r="H1583" s="302" t="n">
        <v>7014</v>
      </c>
      <c r="I1583" s="300" t="n"/>
      <c r="J1583" s="303">
        <f>+(((G1583-F1583)-(H1583-F1583))/(H1583-F1583))*100</f>
        <v/>
      </c>
      <c r="K1583" s="304" t="n"/>
      <c r="L1583" s="304" t="n"/>
      <c r="M1583" s="304" t="n"/>
      <c r="N1583" s="304" t="n"/>
    </row>
    <row r="1584" ht="15.75" customHeight="1" s="412">
      <c r="A1584" s="300" t="n">
        <v>1583</v>
      </c>
      <c r="B1584" s="300" t="n">
        <v>279</v>
      </c>
      <c r="C1584" s="300" t="n">
        <v>376</v>
      </c>
      <c r="D1584" s="300" t="n">
        <v>5</v>
      </c>
      <c r="E1584" s="301" t="n">
        <v>43531</v>
      </c>
      <c r="F1584" s="302" t="n">
        <v>5269</v>
      </c>
      <c r="G1584" s="300" t="n">
        <v>8845</v>
      </c>
      <c r="H1584" s="302" t="n">
        <v>8162</v>
      </c>
      <c r="I1584" s="300" t="n">
        <v>9</v>
      </c>
      <c r="J1584" s="303">
        <f>+(((G1584-F1584)-(H1584-F1584))/(H1584-F1584))*100</f>
        <v/>
      </c>
      <c r="K1584" s="304" t="n"/>
      <c r="L1584" s="304" t="n"/>
      <c r="M1584" s="304" t="n"/>
      <c r="N1584" s="304" t="n"/>
    </row>
    <row r="1585" ht="15.75" customHeight="1" s="412">
      <c r="A1585" s="300" t="n">
        <v>1584</v>
      </c>
      <c r="B1585" s="300" t="n">
        <v>280</v>
      </c>
      <c r="C1585" s="300" t="n">
        <v>376</v>
      </c>
      <c r="D1585" s="300" t="n">
        <v>5</v>
      </c>
      <c r="E1585" s="301" t="n">
        <v>43531</v>
      </c>
      <c r="F1585" s="302" t="n">
        <v>5260</v>
      </c>
      <c r="G1585" s="300" t="n">
        <v>8507</v>
      </c>
      <c r="H1585" s="302" t="n">
        <v>7888</v>
      </c>
      <c r="I1585" s="300" t="n"/>
      <c r="J1585" s="303">
        <f>+(((G1585-F1585)-(H1585-F1585))/(H1585-F1585))*100</f>
        <v/>
      </c>
      <c r="K1585" s="304" t="n"/>
      <c r="L1585" s="304" t="n"/>
      <c r="M1585" s="304" t="n"/>
      <c r="N1585" s="304" t="n"/>
    </row>
    <row r="1586" ht="15.75" customHeight="1" s="412">
      <c r="A1586" s="300" t="n">
        <v>1585</v>
      </c>
      <c r="B1586" s="300" t="n">
        <v>281</v>
      </c>
      <c r="C1586" s="300" t="n">
        <v>381</v>
      </c>
      <c r="D1586" s="300" t="n">
        <v>5</v>
      </c>
      <c r="E1586" s="301" t="n">
        <v>43531</v>
      </c>
      <c r="F1586" s="302" t="n">
        <v>5275</v>
      </c>
      <c r="G1586" s="300" t="n">
        <v>7155</v>
      </c>
      <c r="H1586" s="302" t="n">
        <v>6828</v>
      </c>
      <c r="I1586" s="300" t="n">
        <v>6</v>
      </c>
      <c r="J1586" s="303">
        <f>+(((G1586-F1586)-(H1586-F1586))/(H1586-F1586))*100</f>
        <v/>
      </c>
      <c r="K1586" s="304" t="n"/>
      <c r="L1586" s="304" t="n"/>
      <c r="M1586" s="304" t="n"/>
      <c r="N1586" s="304" t="n"/>
    </row>
    <row r="1587" ht="15.75" customHeight="1" s="412">
      <c r="A1587" s="300" t="n">
        <v>1586</v>
      </c>
      <c r="B1587" s="300" t="n">
        <v>282</v>
      </c>
      <c r="C1587" s="300" t="n">
        <v>381</v>
      </c>
      <c r="D1587" s="300" t="n">
        <v>5</v>
      </c>
      <c r="E1587" s="301" t="n">
        <v>43531</v>
      </c>
      <c r="F1587" s="302" t="n">
        <v>5225</v>
      </c>
      <c r="G1587" s="300" t="n">
        <v>7090</v>
      </c>
      <c r="H1587" s="302" t="n">
        <v>6764</v>
      </c>
      <c r="I1587" s="300" t="n"/>
      <c r="J1587" s="303">
        <f>+(((G1587-F1587)-(H1587-F1587))/(H1587-F1587))*100</f>
        <v/>
      </c>
      <c r="K1587" s="304" t="n"/>
      <c r="L1587" s="304" t="n"/>
      <c r="M1587" s="304" t="n"/>
      <c r="N1587" s="304" t="n"/>
    </row>
    <row r="1588" ht="15.75" customHeight="1" s="412">
      <c r="A1588" s="300" t="n">
        <v>1587</v>
      </c>
      <c r="B1588" s="300" t="n">
        <v>283</v>
      </c>
      <c r="C1588" s="300" t="n">
        <v>382</v>
      </c>
      <c r="D1588" s="300" t="n">
        <v>5</v>
      </c>
      <c r="E1588" s="301" t="n">
        <v>43531</v>
      </c>
      <c r="F1588" s="302" t="n">
        <v>5211</v>
      </c>
      <c r="G1588" s="300" t="n">
        <v>8135</v>
      </c>
      <c r="H1588" s="302" t="n">
        <v>7624</v>
      </c>
      <c r="I1588" s="300" t="n">
        <v>7</v>
      </c>
      <c r="J1588" s="303">
        <f>+(((G1588-F1588)-(H1588-F1588))/(H1588-F1588))*100</f>
        <v/>
      </c>
      <c r="K1588" s="304" t="n"/>
      <c r="L1588" s="304" t="n"/>
      <c r="M1588" s="304" t="n"/>
      <c r="N1588" s="304" t="n"/>
    </row>
    <row r="1589" ht="15.75" customHeight="1" s="412">
      <c r="A1589" s="300" t="n">
        <v>1588</v>
      </c>
      <c r="B1589" s="300" t="n">
        <v>284</v>
      </c>
      <c r="C1589" s="300" t="n">
        <v>382</v>
      </c>
      <c r="D1589" s="300" t="n">
        <v>5</v>
      </c>
      <c r="E1589" s="301" t="n">
        <v>43531</v>
      </c>
      <c r="F1589" s="302" t="n">
        <v>5269</v>
      </c>
      <c r="G1589" s="300" t="n">
        <v>8125</v>
      </c>
      <c r="H1589" s="302" t="n">
        <v>7634</v>
      </c>
      <c r="I1589" s="300" t="n"/>
      <c r="J1589" s="303">
        <f>+(((G1589-F1589)-(H1589-F1589))/(H1589-F1589))*100</f>
        <v/>
      </c>
      <c r="K1589" s="304" t="n"/>
      <c r="L1589" s="304" t="n"/>
      <c r="M1589" s="304" t="n"/>
      <c r="N1589" s="304" t="n"/>
    </row>
    <row r="1590" ht="15.75" customHeight="1" s="412">
      <c r="A1590" s="300" t="n">
        <v>1589</v>
      </c>
      <c r="B1590" s="300" t="n">
        <v>285</v>
      </c>
      <c r="C1590" s="300" t="n">
        <v>384</v>
      </c>
      <c r="D1590" s="300" t="n">
        <v>5</v>
      </c>
      <c r="E1590" s="301" t="n">
        <v>43531</v>
      </c>
      <c r="F1590" s="309" t="n">
        <v>5249</v>
      </c>
      <c r="G1590" s="300" t="n">
        <v>8393</v>
      </c>
      <c r="H1590" s="302" t="n">
        <v>7892</v>
      </c>
      <c r="I1590" s="300" t="n">
        <v>7</v>
      </c>
      <c r="J1590" s="303">
        <f>+(((G1590-F1590)-(H1590-F1590))/(H1590-F1590))*100</f>
        <v/>
      </c>
      <c r="K1590" s="304" t="n"/>
      <c r="L1590" s="304" t="n"/>
      <c r="M1590" s="304" t="n"/>
      <c r="N1590" s="304" t="n"/>
    </row>
    <row r="1591" ht="15.75" customHeight="1" s="412">
      <c r="A1591" s="300" t="n">
        <v>1590</v>
      </c>
      <c r="B1591" s="300" t="n">
        <v>286</v>
      </c>
      <c r="C1591" s="300" t="n">
        <v>384</v>
      </c>
      <c r="D1591" s="300" t="n">
        <v>5</v>
      </c>
      <c r="E1591" s="301" t="n">
        <v>43531</v>
      </c>
      <c r="F1591" s="309" t="n">
        <v>5236</v>
      </c>
      <c r="G1591" s="300" t="n">
        <v>8435</v>
      </c>
      <c r="H1591" s="302" t="n">
        <v>7942</v>
      </c>
      <c r="I1591" s="300" t="n"/>
      <c r="J1591" s="303">
        <f>+(((G1591-F1591)-(H1591-F1591))/(H1591-F1591))*100</f>
        <v/>
      </c>
      <c r="K1591" s="304" t="n"/>
      <c r="L1591" s="304" t="n"/>
      <c r="M1591" s="304" t="n"/>
      <c r="N1591" s="304" t="n"/>
    </row>
    <row r="1592" ht="15.75" customHeight="1" s="412">
      <c r="A1592" s="300" t="n">
        <v>1591</v>
      </c>
      <c r="B1592" s="300" t="n">
        <v>287</v>
      </c>
      <c r="C1592" s="300" t="n">
        <v>388</v>
      </c>
      <c r="D1592" s="300" t="n">
        <v>5</v>
      </c>
      <c r="E1592" s="301" t="n">
        <v>43531</v>
      </c>
      <c r="F1592" s="309" t="n">
        <v>5246</v>
      </c>
      <c r="G1592" s="300" t="n">
        <v>8696</v>
      </c>
      <c r="H1592" s="302" t="n">
        <v>7929</v>
      </c>
      <c r="I1592" s="300" t="n">
        <v>6</v>
      </c>
      <c r="J1592" s="303">
        <f>+(((G1592-F1592)-(H1592-F1592))/(H1592-F1592))*100</f>
        <v/>
      </c>
      <c r="K1592" s="304" t="n"/>
      <c r="L1592" s="304" t="n"/>
      <c r="M1592" s="304" t="n"/>
      <c r="N1592" s="304" t="n"/>
    </row>
    <row r="1593" ht="15.75" customHeight="1" s="412">
      <c r="A1593" s="300" t="n">
        <v>1592</v>
      </c>
      <c r="B1593" s="300" t="n">
        <v>288</v>
      </c>
      <c r="C1593" s="299" t="n">
        <v>388</v>
      </c>
      <c r="D1593" s="300" t="n">
        <v>5</v>
      </c>
      <c r="E1593" s="301" t="n">
        <v>43531</v>
      </c>
      <c r="F1593" s="309" t="n">
        <v>5225</v>
      </c>
      <c r="G1593" s="300" t="n">
        <v>8513</v>
      </c>
      <c r="H1593" s="302" t="n">
        <v>7820</v>
      </c>
      <c r="I1593" s="300" t="n"/>
      <c r="J1593" s="303">
        <f>+(((G1593-F1593)-(H1593-F1593))/(H1593-F1593))*100</f>
        <v/>
      </c>
      <c r="K1593" s="304" t="n"/>
      <c r="L1593" s="304" t="n"/>
      <c r="M1593" s="304" t="n"/>
      <c r="N1593" s="304" t="n"/>
    </row>
    <row r="1594" ht="15.75" customHeight="1" s="412">
      <c r="A1594" s="300" t="n">
        <v>1593</v>
      </c>
      <c r="B1594" s="300" t="n">
        <v>289</v>
      </c>
      <c r="C1594" s="300" t="n">
        <v>389</v>
      </c>
      <c r="D1594" s="300" t="n">
        <v>5</v>
      </c>
      <c r="E1594" s="301" t="n">
        <v>43531</v>
      </c>
      <c r="F1594" s="309" t="n">
        <v>5296</v>
      </c>
      <c r="G1594" s="300" t="n">
        <v>7176</v>
      </c>
      <c r="H1594" s="302" t="n">
        <v>6844</v>
      </c>
      <c r="I1594" s="300" t="n">
        <v>8</v>
      </c>
      <c r="J1594" s="303">
        <f>+(((G1594-F1594)-(H1594-F1594))/(H1594-F1594))*100</f>
        <v/>
      </c>
      <c r="K1594" s="304" t="n"/>
      <c r="L1594" s="304" t="n"/>
      <c r="M1594" s="304" t="n"/>
      <c r="N1594" s="304" t="n"/>
    </row>
    <row r="1595" ht="15.75" customHeight="1" s="412">
      <c r="A1595" s="300" t="n">
        <v>1594</v>
      </c>
      <c r="B1595" s="300" t="n">
        <v>290</v>
      </c>
      <c r="C1595" s="300" t="n">
        <v>389</v>
      </c>
      <c r="D1595" s="300" t="n">
        <v>5</v>
      </c>
      <c r="E1595" s="301" t="n">
        <v>43531</v>
      </c>
      <c r="F1595" s="309" t="n">
        <v>5255</v>
      </c>
      <c r="G1595" s="300" t="n">
        <v>7047</v>
      </c>
      <c r="H1595" s="302" t="n">
        <v>6746</v>
      </c>
      <c r="I1595" s="300" t="n"/>
      <c r="J1595" s="303">
        <f>+(((G1595-F1595)-(H1595-F1595))/(H1595-F1595))*100</f>
        <v/>
      </c>
      <c r="K1595" s="304" t="n"/>
      <c r="L1595" s="304" t="n"/>
      <c r="M1595" s="304" t="n"/>
      <c r="N1595" s="304" t="n"/>
    </row>
    <row r="1596" ht="15.75" customHeight="1" s="412">
      <c r="A1596" s="300" t="n">
        <v>1595</v>
      </c>
      <c r="B1596" s="300" t="n">
        <v>291</v>
      </c>
      <c r="C1596" s="300" t="n">
        <v>390</v>
      </c>
      <c r="D1596" s="300" t="n">
        <v>5</v>
      </c>
      <c r="E1596" s="301" t="n">
        <v>43531</v>
      </c>
      <c r="F1596" s="309" t="n">
        <v>5259</v>
      </c>
      <c r="G1596" s="300" t="n">
        <v>7287</v>
      </c>
      <c r="H1596" s="302" t="n">
        <v>6911</v>
      </c>
      <c r="I1596" s="300" t="n">
        <v>8</v>
      </c>
      <c r="J1596" s="303">
        <f>+(((G1596-F1596)-(H1596-F1596))/(H1596-F1596))*100</f>
        <v/>
      </c>
      <c r="K1596" s="304" t="n"/>
      <c r="L1596" s="304" t="n"/>
      <c r="M1596" s="304" t="n"/>
      <c r="N1596" s="304" t="n"/>
    </row>
    <row r="1597" ht="15.75" customHeight="1" s="412">
      <c r="A1597" s="300" t="n">
        <v>1596</v>
      </c>
      <c r="B1597" s="300" t="n">
        <v>292</v>
      </c>
      <c r="C1597" s="300" t="n">
        <v>390</v>
      </c>
      <c r="D1597" s="300" t="n">
        <v>5</v>
      </c>
      <c r="E1597" s="301" t="n">
        <v>43531</v>
      </c>
      <c r="F1597" s="309" t="n">
        <v>5243</v>
      </c>
      <c r="G1597" s="300" t="n">
        <v>7232</v>
      </c>
      <c r="H1597" s="302" t="n">
        <v>6875</v>
      </c>
      <c r="I1597" s="300" t="n"/>
      <c r="J1597" s="303">
        <f>+(((G1597-F1597)-(H1597-F1597))/(H1597-F1597))*100</f>
        <v/>
      </c>
      <c r="K1597" s="304" t="n"/>
      <c r="L1597" s="304" t="n"/>
      <c r="M1597" s="304" t="n"/>
      <c r="N1597" s="304" t="n"/>
    </row>
    <row r="1598" ht="15.75" customHeight="1" s="412">
      <c r="A1598" s="300" t="n">
        <v>1597</v>
      </c>
      <c r="B1598" s="300" t="n">
        <v>293</v>
      </c>
      <c r="C1598" s="300" t="n">
        <v>391</v>
      </c>
      <c r="D1598" s="300" t="n">
        <v>5</v>
      </c>
      <c r="E1598" s="301" t="n">
        <v>43531</v>
      </c>
      <c r="F1598" s="309" t="n">
        <v>5203</v>
      </c>
      <c r="G1598" s="300" t="n">
        <v>8354</v>
      </c>
      <c r="H1598" s="302" t="n">
        <v>7564</v>
      </c>
      <c r="I1598" s="300" t="n">
        <v>9</v>
      </c>
      <c r="J1598" s="303">
        <f>+(((G1598-F1598)-(H1598-F1598))/(H1598-F1598))*100</f>
        <v/>
      </c>
      <c r="K1598" s="304" t="n"/>
      <c r="L1598" s="304" t="n"/>
      <c r="M1598" s="304" t="n"/>
      <c r="N1598" s="304" t="n"/>
    </row>
    <row r="1599" ht="15.75" customHeight="1" s="412">
      <c r="A1599" s="300" t="n">
        <v>1598</v>
      </c>
      <c r="B1599" s="300" t="n">
        <v>294</v>
      </c>
      <c r="C1599" s="300" t="n">
        <v>391</v>
      </c>
      <c r="D1599" s="300" t="n">
        <v>5</v>
      </c>
      <c r="E1599" s="301" t="n">
        <v>43531</v>
      </c>
      <c r="F1599" s="309" t="n">
        <v>5223</v>
      </c>
      <c r="G1599" s="300" t="n">
        <v>8312</v>
      </c>
      <c r="H1599" s="302" t="n">
        <v>7569</v>
      </c>
      <c r="I1599" s="300" t="n"/>
      <c r="J1599" s="303">
        <f>+(((G1599-F1599)-(H1599-F1599))/(H1599-F1599))*100</f>
        <v/>
      </c>
      <c r="K1599" s="304" t="n"/>
      <c r="L1599" s="304" t="n"/>
      <c r="M1599" s="304" t="n"/>
      <c r="N1599" s="304" t="n"/>
    </row>
    <row r="1600" ht="15.75" customHeight="1" s="412">
      <c r="A1600" s="300" t="n">
        <v>1599</v>
      </c>
      <c r="B1600" s="300" t="n">
        <v>295</v>
      </c>
      <c r="C1600" s="300" t="n">
        <v>393</v>
      </c>
      <c r="D1600" s="300" t="n">
        <v>5</v>
      </c>
      <c r="E1600" s="301" t="n">
        <v>43531</v>
      </c>
      <c r="F1600" s="309" t="n">
        <v>5221</v>
      </c>
      <c r="G1600" s="300" t="n">
        <v>8178</v>
      </c>
      <c r="H1600" s="302" t="n">
        <v>7554</v>
      </c>
      <c r="I1600" s="300" t="n">
        <v>12</v>
      </c>
      <c r="J1600" s="303">
        <f>+(((G1600-F1600)-(H1600-F1600))/(H1600-F1600))*100</f>
        <v/>
      </c>
      <c r="K1600" s="304" t="n"/>
      <c r="L1600" s="304" t="n"/>
      <c r="M1600" s="304" t="n"/>
      <c r="N1600" s="304" t="n"/>
    </row>
    <row r="1601" ht="15.75" customHeight="1" s="412">
      <c r="A1601" s="300" t="n">
        <v>1600</v>
      </c>
      <c r="B1601" s="300" t="n">
        <v>296</v>
      </c>
      <c r="C1601" s="300" t="n">
        <v>393</v>
      </c>
      <c r="D1601" s="300" t="n">
        <v>5</v>
      </c>
      <c r="E1601" s="301" t="n">
        <v>43531</v>
      </c>
      <c r="F1601" s="309" t="n">
        <v>5271</v>
      </c>
      <c r="G1601" s="300" t="n">
        <v>8103</v>
      </c>
      <c r="H1601" s="302" t="n">
        <v>7496</v>
      </c>
      <c r="I1601" s="300" t="n"/>
      <c r="J1601" s="303">
        <f>+(((G1601-F1601)-(H1601-F1601))/(H1601-F1601))*100</f>
        <v/>
      </c>
      <c r="K1601" s="304" t="n"/>
      <c r="L1601" s="304" t="n"/>
      <c r="M1601" s="304" t="n"/>
      <c r="N1601" s="304" t="n"/>
    </row>
    <row r="1602" ht="15.75" customHeight="1" s="412">
      <c r="A1602" s="300" t="n">
        <v>1601</v>
      </c>
      <c r="B1602" s="300" t="n">
        <v>297</v>
      </c>
      <c r="C1602" s="300" t="n">
        <v>394</v>
      </c>
      <c r="D1602" s="300" t="n">
        <v>5</v>
      </c>
      <c r="E1602" s="301" t="n">
        <v>43531</v>
      </c>
      <c r="F1602" s="309" t="n">
        <v>5213</v>
      </c>
      <c r="G1602" s="300" t="n">
        <v>8856</v>
      </c>
      <c r="H1602" s="302" t="n">
        <v>8165</v>
      </c>
      <c r="I1602" s="300" t="n">
        <v>9</v>
      </c>
      <c r="J1602" s="303">
        <f>+(((G1602-F1602)-(H1602-F1602))/(H1602-F1602))*100</f>
        <v/>
      </c>
      <c r="K1602" s="304" t="n"/>
      <c r="L1602" s="304" t="n"/>
      <c r="M1602" s="304" t="n"/>
      <c r="N1602" s="304" t="n"/>
    </row>
    <row r="1603" ht="15.75" customHeight="1" s="412">
      <c r="A1603" s="300" t="n">
        <v>1602</v>
      </c>
      <c r="B1603" s="300" t="n">
        <v>298</v>
      </c>
      <c r="C1603" s="300" t="n">
        <v>394</v>
      </c>
      <c r="D1603" s="300" t="n">
        <v>5</v>
      </c>
      <c r="E1603" s="301" t="n">
        <v>43531</v>
      </c>
      <c r="F1603" s="309" t="n">
        <v>5210</v>
      </c>
      <c r="G1603" s="300" t="n">
        <v>8834</v>
      </c>
      <c r="H1603" s="302" t="n">
        <v>8183</v>
      </c>
      <c r="I1603" s="300" t="n"/>
      <c r="J1603" s="303">
        <f>+(((G1603-F1603)-(H1603-F1603))/(H1603-F1603))*100</f>
        <v/>
      </c>
      <c r="K1603" s="304" t="n"/>
      <c r="L1603" s="304" t="n"/>
      <c r="M1603" s="304" t="n"/>
      <c r="N1603" s="304" t="n"/>
    </row>
    <row r="1604" ht="15.75" customHeight="1" s="412">
      <c r="A1604" s="300" t="n">
        <v>1603</v>
      </c>
      <c r="B1604" s="300" t="n">
        <v>299</v>
      </c>
      <c r="C1604" s="300" t="n">
        <v>395</v>
      </c>
      <c r="D1604" s="300" t="n">
        <v>5</v>
      </c>
      <c r="E1604" s="301" t="n">
        <v>43531</v>
      </c>
      <c r="F1604" s="309" t="n">
        <v>5236</v>
      </c>
      <c r="G1604" s="300" t="n">
        <v>8250</v>
      </c>
      <c r="H1604" s="302" t="n">
        <v>7559</v>
      </c>
      <c r="I1604" s="300" t="n">
        <v>9</v>
      </c>
      <c r="J1604" s="303">
        <f>+(((G1604-F1604)-(H1604-F1604))/(H1604-F1604))*100</f>
        <v/>
      </c>
      <c r="K1604" s="304" t="n"/>
      <c r="L1604" s="304" t="n"/>
      <c r="M1604" s="304" t="n"/>
      <c r="N1604" s="304" t="n"/>
    </row>
    <row r="1605" ht="15.75" customHeight="1" s="412">
      <c r="A1605" s="300" t="n">
        <v>1604</v>
      </c>
      <c r="B1605" s="300" t="n">
        <v>300</v>
      </c>
      <c r="C1605" s="300" t="n">
        <v>395</v>
      </c>
      <c r="D1605" s="300" t="n">
        <v>5</v>
      </c>
      <c r="E1605" s="301" t="n">
        <v>43531</v>
      </c>
      <c r="F1605" s="309" t="n">
        <v>5223</v>
      </c>
      <c r="G1605" s="300" t="n">
        <v>8189</v>
      </c>
      <c r="H1605" s="302" t="n">
        <v>7518</v>
      </c>
      <c r="I1605" s="300" t="n"/>
      <c r="J1605" s="303">
        <f>+(((G1605-F1605)-(H1605-F1605))/(H1605-F1605))*100</f>
        <v/>
      </c>
      <c r="K1605" s="304" t="n"/>
      <c r="L1605" s="304" t="n"/>
      <c r="M1605" s="304" t="n"/>
      <c r="N1605" s="304" t="n"/>
    </row>
    <row r="1606" ht="15.75" customHeight="1" s="412">
      <c r="A1606" s="300" t="n">
        <v>1605</v>
      </c>
      <c r="B1606" s="300" t="n">
        <v>301</v>
      </c>
      <c r="C1606" s="300" t="n">
        <v>396</v>
      </c>
      <c r="D1606" s="300" t="n">
        <v>5</v>
      </c>
      <c r="E1606" s="301" t="n">
        <v>43531</v>
      </c>
      <c r="F1606" s="309" t="n">
        <v>5241</v>
      </c>
      <c r="G1606" s="300" t="n">
        <v>7330</v>
      </c>
      <c r="H1606" s="302" t="n">
        <v>6851</v>
      </c>
      <c r="I1606" s="300" t="n">
        <v>7</v>
      </c>
      <c r="J1606" s="303">
        <f>+(((G1606-F1606)-(H1606-F1606))/(H1606-F1606))*100</f>
        <v/>
      </c>
      <c r="K1606" s="304" t="n"/>
      <c r="L1606" s="304" t="n"/>
      <c r="M1606" s="304" t="n"/>
      <c r="N1606" s="304" t="n"/>
    </row>
    <row r="1607" ht="15.75" customHeight="1" s="412">
      <c r="A1607" s="300" t="n">
        <v>1606</v>
      </c>
      <c r="B1607" s="300" t="n">
        <v>302</v>
      </c>
      <c r="C1607" s="300" t="n">
        <v>396</v>
      </c>
      <c r="D1607" s="300" t="n">
        <v>5</v>
      </c>
      <c r="E1607" s="301" t="n">
        <v>43531</v>
      </c>
      <c r="F1607" s="309" t="n">
        <v>5225</v>
      </c>
      <c r="G1607" s="300" t="n">
        <v>7424</v>
      </c>
      <c r="H1607" s="302" t="n">
        <v>6928</v>
      </c>
      <c r="I1607" s="300" t="n"/>
      <c r="J1607" s="303">
        <f>+(((G1607-F1607)-(H1607-F1607))/(H1607-F1607))*100</f>
        <v/>
      </c>
      <c r="K1607" s="304" t="n"/>
      <c r="L1607" s="304" t="n"/>
      <c r="M1607" s="304" t="n"/>
      <c r="N1607" s="304" t="n"/>
    </row>
    <row r="1608" ht="15.75" customHeight="1" s="412">
      <c r="A1608" s="300" t="n">
        <v>1607</v>
      </c>
      <c r="B1608" s="300" t="n">
        <v>303</v>
      </c>
      <c r="C1608" s="300" t="n">
        <v>397</v>
      </c>
      <c r="D1608" s="300" t="n">
        <v>5</v>
      </c>
      <c r="E1608" s="301" t="n">
        <v>43531</v>
      </c>
      <c r="F1608" s="309" t="n">
        <v>5303</v>
      </c>
      <c r="G1608" s="300" t="n">
        <v>8737</v>
      </c>
      <c r="H1608" s="302" t="n">
        <v>8214</v>
      </c>
      <c r="I1608" s="300" t="n">
        <v>8</v>
      </c>
      <c r="J1608" s="303">
        <f>+(((G1608-F1608)-(H1608-F1608))/(H1608-F1608))*100</f>
        <v/>
      </c>
      <c r="K1608" s="304" t="n"/>
      <c r="L1608" s="304" t="n"/>
      <c r="M1608" s="304" t="n"/>
      <c r="N1608" s="304" t="n"/>
    </row>
    <row r="1609" ht="15.75" customHeight="1" s="412">
      <c r="A1609" s="300" t="n">
        <v>1608</v>
      </c>
      <c r="B1609" s="300" t="n">
        <v>304</v>
      </c>
      <c r="C1609" s="300" t="n">
        <v>397</v>
      </c>
      <c r="D1609" s="300" t="n">
        <v>5</v>
      </c>
      <c r="E1609" s="301" t="n">
        <v>43531</v>
      </c>
      <c r="F1609" s="309" t="n">
        <v>5212</v>
      </c>
      <c r="G1609" s="300" t="n">
        <v>8448</v>
      </c>
      <c r="H1609" s="302" t="n">
        <v>7961</v>
      </c>
      <c r="I1609" s="300" t="n"/>
      <c r="J1609" s="303">
        <f>+(((G1609-F1609)-(H1609-F1609))/(H1609-F1609))*100</f>
        <v/>
      </c>
      <c r="K1609" s="304" t="n"/>
      <c r="L1609" s="304" t="n"/>
      <c r="M1609" s="304" t="n"/>
      <c r="N1609" s="304" t="n"/>
    </row>
    <row r="1610" ht="15.75" customHeight="1" s="412">
      <c r="A1610" s="300" t="n">
        <v>1609</v>
      </c>
      <c r="B1610" s="300" t="n">
        <v>305</v>
      </c>
      <c r="C1610" s="300" t="n">
        <v>398</v>
      </c>
      <c r="D1610" s="300" t="n">
        <v>5</v>
      </c>
      <c r="E1610" s="301" t="n">
        <v>43531</v>
      </c>
      <c r="F1610" s="309" t="n">
        <v>5301</v>
      </c>
      <c r="G1610" s="300" t="n">
        <v>7881</v>
      </c>
      <c r="H1610" s="302" t="n">
        <v>7315</v>
      </c>
      <c r="I1610" s="300" t="n">
        <v>9</v>
      </c>
      <c r="J1610" s="303">
        <f>+(((G1610-F1610)-(H1610-F1610))/(H1610-F1610))*100</f>
        <v/>
      </c>
      <c r="K1610" s="304" t="n"/>
      <c r="L1610" s="304" t="n"/>
      <c r="M1610" s="304" t="n"/>
      <c r="N1610" s="304" t="n"/>
    </row>
    <row r="1611" ht="15.75" customHeight="1" s="412">
      <c r="A1611" s="300" t="n">
        <v>1610</v>
      </c>
      <c r="B1611" s="300" t="n">
        <v>306</v>
      </c>
      <c r="C1611" s="300" t="n">
        <v>398</v>
      </c>
      <c r="D1611" s="300" t="n">
        <v>5</v>
      </c>
      <c r="E1611" s="301" t="n">
        <v>43531</v>
      </c>
      <c r="F1611" s="309" t="n">
        <v>5254</v>
      </c>
      <c r="G1611" s="300" t="n">
        <v>7817</v>
      </c>
      <c r="H1611" s="302" t="n">
        <v>7273</v>
      </c>
      <c r="I1611" s="300" t="n"/>
      <c r="J1611" s="303">
        <f>+(((G1611-F1611)-(H1611-F1611))/(H1611-F1611))*100</f>
        <v/>
      </c>
      <c r="K1611" s="304" t="n"/>
      <c r="L1611" s="304" t="n"/>
      <c r="M1611" s="304" t="n"/>
      <c r="N1611" s="304" t="n"/>
    </row>
    <row r="1612" ht="15.75" customHeight="1" s="412">
      <c r="A1612" s="300" t="n">
        <v>1611</v>
      </c>
      <c r="B1612" s="300" t="n">
        <v>307</v>
      </c>
      <c r="C1612" s="300" t="n">
        <v>400</v>
      </c>
      <c r="D1612" s="300" t="n">
        <v>5</v>
      </c>
      <c r="E1612" s="301" t="n">
        <v>43531</v>
      </c>
      <c r="F1612" s="309" t="n">
        <v>5223</v>
      </c>
      <c r="G1612" s="300" t="n">
        <v>8155</v>
      </c>
      <c r="H1612" s="302" t="n">
        <v>7636</v>
      </c>
      <c r="I1612" s="300" t="n">
        <v>10</v>
      </c>
      <c r="J1612" s="303">
        <f>+(((G1612-F1612)-(H1612-F1612))/(H1612-F1612))*100</f>
        <v/>
      </c>
      <c r="K1612" s="304" t="n"/>
      <c r="L1612" s="304" t="n"/>
      <c r="M1612" s="304" t="n"/>
      <c r="N1612" s="304" t="n"/>
    </row>
    <row r="1613" ht="15.75" customHeight="1" s="412">
      <c r="A1613" s="300" t="n">
        <v>1612</v>
      </c>
      <c r="B1613" s="300" t="n">
        <v>308</v>
      </c>
      <c r="C1613" s="300" t="n">
        <v>400</v>
      </c>
      <c r="D1613" s="300" t="n">
        <v>5</v>
      </c>
      <c r="E1613" s="301" t="n">
        <v>43531</v>
      </c>
      <c r="F1613" s="309" t="n">
        <v>5201</v>
      </c>
      <c r="G1613" s="300" t="n">
        <v>8181</v>
      </c>
      <c r="H1613" s="302" t="n">
        <v>7675</v>
      </c>
      <c r="I1613" s="300" t="n"/>
      <c r="J1613" s="303">
        <f>+(((G1613-F1613)-(H1613-F1613))/(H1613-F1613))*100</f>
        <v/>
      </c>
      <c r="K1613" s="304" t="n"/>
      <c r="L1613" s="304" t="n"/>
      <c r="M1613" s="304" t="n"/>
      <c r="N1613" s="304" t="n"/>
    </row>
    <row r="1614" ht="15.75" customHeight="1" s="412">
      <c r="A1614" s="300" t="n">
        <v>1613</v>
      </c>
      <c r="B1614" s="300" t="n">
        <v>309</v>
      </c>
      <c r="C1614" s="300" t="n">
        <v>401</v>
      </c>
      <c r="D1614" s="300" t="n">
        <v>5</v>
      </c>
      <c r="E1614" s="301" t="n">
        <v>43531</v>
      </c>
      <c r="F1614" s="309" t="n">
        <v>5237</v>
      </c>
      <c r="G1614" s="300" t="n">
        <v>7676</v>
      </c>
      <c r="H1614" s="302" t="n">
        <v>7227</v>
      </c>
      <c r="I1614" s="300" t="n">
        <v>8</v>
      </c>
      <c r="J1614" s="303">
        <f>+(((G1614-F1614)-(H1614-F1614))/(H1614-F1614))*100</f>
        <v/>
      </c>
      <c r="K1614" s="304" t="n"/>
      <c r="L1614" s="304" t="n"/>
      <c r="M1614" s="304" t="n"/>
      <c r="N1614" s="304" t="n"/>
    </row>
    <row r="1615" ht="15.75" customHeight="1" s="412">
      <c r="A1615" s="300" t="n">
        <v>1614</v>
      </c>
      <c r="B1615" s="300" t="n">
        <v>310</v>
      </c>
      <c r="C1615" s="300" t="n">
        <v>401</v>
      </c>
      <c r="D1615" s="300" t="n">
        <v>5</v>
      </c>
      <c r="E1615" s="301" t="n">
        <v>43531</v>
      </c>
      <c r="F1615" s="309" t="n">
        <v>5231</v>
      </c>
      <c r="G1615" s="300" t="n">
        <v>7972</v>
      </c>
      <c r="H1615" s="302" t="n">
        <v>7486</v>
      </c>
      <c r="I1615" s="300" t="n"/>
      <c r="J1615" s="303">
        <f>+(((G1615-F1615)-(H1615-F1615))/(H1615-F1615))*100</f>
        <v/>
      </c>
      <c r="K1615" s="304" t="n"/>
      <c r="L1615" s="304" t="n"/>
      <c r="M1615" s="304" t="n"/>
      <c r="N1615" s="304" t="n"/>
    </row>
    <row r="1616" ht="15.75" customHeight="1" s="412">
      <c r="A1616" s="300" t="n">
        <v>1615</v>
      </c>
      <c r="B1616" s="300" t="n">
        <v>311</v>
      </c>
      <c r="C1616" s="300" t="n">
        <v>402</v>
      </c>
      <c r="D1616" s="300" t="n">
        <v>5</v>
      </c>
      <c r="E1616" s="301" t="n">
        <v>43531</v>
      </c>
      <c r="F1616" s="309" t="n">
        <v>5222</v>
      </c>
      <c r="G1616" s="300" t="n">
        <v>9297</v>
      </c>
      <c r="H1616" s="302" t="n">
        <v>8279</v>
      </c>
      <c r="I1616" s="300" t="n">
        <v>10</v>
      </c>
      <c r="J1616" s="303">
        <f>+(((G1616-F1616)-(H1616-F1616))/(H1616-F1616))*100</f>
        <v/>
      </c>
      <c r="K1616" s="304" t="n"/>
      <c r="L1616" s="304" t="n"/>
      <c r="M1616" s="304" t="n"/>
      <c r="N1616" s="304" t="n"/>
    </row>
    <row r="1617" ht="15.75" customHeight="1" s="412">
      <c r="A1617" s="300" t="n">
        <v>1616</v>
      </c>
      <c r="B1617" s="300" t="n">
        <v>312</v>
      </c>
      <c r="C1617" s="300" t="n">
        <v>402</v>
      </c>
      <c r="D1617" s="300" t="n">
        <v>5</v>
      </c>
      <c r="E1617" s="301" t="n">
        <v>43531</v>
      </c>
      <c r="F1617" s="309" t="n">
        <v>5239</v>
      </c>
      <c r="G1617" s="300" t="n">
        <v>9337</v>
      </c>
      <c r="H1617" s="302" t="n">
        <v>8357</v>
      </c>
      <c r="I1617" s="300" t="n"/>
      <c r="J1617" s="303">
        <f>+(((G1617-F1617)-(H1617-F1617))/(H1617-F1617))*100</f>
        <v/>
      </c>
      <c r="K1617" s="304" t="n"/>
      <c r="L1617" s="304" t="n"/>
      <c r="M1617" s="304" t="n"/>
      <c r="N1617" s="304" t="n"/>
    </row>
    <row r="1618" ht="15.75" customHeight="1" s="412">
      <c r="A1618" s="300" t="n">
        <v>1617</v>
      </c>
      <c r="B1618" s="300" t="n">
        <v>313</v>
      </c>
      <c r="C1618" s="300" t="n">
        <v>404</v>
      </c>
      <c r="D1618" s="300" t="n">
        <v>5</v>
      </c>
      <c r="E1618" s="301" t="n">
        <v>43531</v>
      </c>
      <c r="F1618" s="309" t="n">
        <v>5188</v>
      </c>
      <c r="G1618" s="300" t="n">
        <v>7870</v>
      </c>
      <c r="H1618" s="302" t="n">
        <v>7371</v>
      </c>
      <c r="I1618" s="300" t="n">
        <v>8</v>
      </c>
      <c r="J1618" s="303">
        <f>+(((G1618-F1618)-(H1618-F1618))/(H1618-F1618))*100</f>
        <v/>
      </c>
      <c r="K1618" s="304" t="n"/>
      <c r="L1618" s="304" t="n"/>
      <c r="M1618" s="304" t="n"/>
      <c r="N1618" s="304" t="n"/>
    </row>
    <row r="1619" ht="15.75" customHeight="1" s="412">
      <c r="A1619" s="300" t="n">
        <v>1618</v>
      </c>
      <c r="B1619" s="300" t="n">
        <v>314</v>
      </c>
      <c r="C1619" s="300" t="n">
        <v>404</v>
      </c>
      <c r="D1619" s="300" t="n">
        <v>5</v>
      </c>
      <c r="E1619" s="301" t="n">
        <v>43531</v>
      </c>
      <c r="F1619" s="309" t="n">
        <v>5225</v>
      </c>
      <c r="G1619" s="300" t="n">
        <v>7886</v>
      </c>
      <c r="H1619" s="302" t="n">
        <v>7394</v>
      </c>
      <c r="I1619" s="300" t="n"/>
      <c r="J1619" s="303">
        <f>+(((G1619-F1619)-(H1619-F1619))/(H1619-F1619))*100</f>
        <v/>
      </c>
      <c r="K1619" s="304" t="n"/>
      <c r="L1619" s="304" t="n"/>
      <c r="M1619" s="304" t="n"/>
      <c r="N1619" s="304" t="n"/>
    </row>
    <row r="1620" ht="15.75" customHeight="1" s="412">
      <c r="A1620" s="300" t="n">
        <v>1619</v>
      </c>
      <c r="B1620" s="300" t="n">
        <v>315</v>
      </c>
      <c r="C1620" s="300" t="n">
        <v>405</v>
      </c>
      <c r="D1620" s="300" t="n">
        <v>5</v>
      </c>
      <c r="E1620" s="301" t="n">
        <v>43531</v>
      </c>
      <c r="F1620" s="309" t="n">
        <v>5198</v>
      </c>
      <c r="G1620" s="300" t="n">
        <v>7361</v>
      </c>
      <c r="H1620" s="302" t="n">
        <v>6976</v>
      </c>
      <c r="I1620" s="300" t="n">
        <v>6</v>
      </c>
      <c r="J1620" s="303">
        <f>+(((G1620-F1620)-(H1620-F1620))/(H1620-F1620))*100</f>
        <v/>
      </c>
      <c r="K1620" s="304" t="n"/>
      <c r="L1620" s="304" t="n"/>
      <c r="M1620" s="304" t="n"/>
      <c r="N1620" s="304" t="n"/>
    </row>
    <row r="1621" ht="15.75" customHeight="1" s="412">
      <c r="A1621" s="300" t="n">
        <v>1620</v>
      </c>
      <c r="B1621" s="300" t="n">
        <v>316</v>
      </c>
      <c r="C1621" s="300" t="n">
        <v>405</v>
      </c>
      <c r="D1621" s="300" t="n">
        <v>5</v>
      </c>
      <c r="E1621" s="301" t="n">
        <v>43531</v>
      </c>
      <c r="F1621" s="309" t="n">
        <v>5239</v>
      </c>
      <c r="G1621" s="300" t="n">
        <v>7061</v>
      </c>
      <c r="H1621" s="302" t="n">
        <v>6736</v>
      </c>
      <c r="I1621" s="300" t="n"/>
      <c r="J1621" s="303">
        <f>+(((G1621-F1621)-(H1621-F1621))/(H1621-F1621))*100</f>
        <v/>
      </c>
      <c r="K1621" s="304" t="n"/>
      <c r="L1621" s="304" t="n"/>
      <c r="M1621" s="304" t="n"/>
      <c r="N1621" s="304" t="n"/>
    </row>
    <row r="1622" ht="15.75" customHeight="1" s="412">
      <c r="A1622" s="300" t="n">
        <v>1621</v>
      </c>
      <c r="B1622" s="300" t="n">
        <v>317</v>
      </c>
      <c r="C1622" s="300" t="n">
        <v>406</v>
      </c>
      <c r="D1622" s="300" t="n">
        <v>5</v>
      </c>
      <c r="E1622" s="301" t="n">
        <v>43531</v>
      </c>
      <c r="F1622" s="309" t="n">
        <v>5209</v>
      </c>
      <c r="G1622" s="300" t="n">
        <v>7929</v>
      </c>
      <c r="H1622" s="302" t="n">
        <v>7539</v>
      </c>
      <c r="I1622" s="300" t="n">
        <v>9</v>
      </c>
      <c r="J1622" s="303">
        <f>+(((G1622-F1622)-(H1622-F1622))/(H1622-F1622))*100</f>
        <v/>
      </c>
      <c r="K1622" s="304" t="n"/>
      <c r="L1622" s="304" t="n"/>
      <c r="M1622" s="304" t="n"/>
      <c r="N1622" s="304" t="n"/>
    </row>
    <row r="1623" ht="15.75" customHeight="1" s="412">
      <c r="A1623" s="300" t="n">
        <v>1622</v>
      </c>
      <c r="B1623" s="300" t="n">
        <v>318</v>
      </c>
      <c r="C1623" s="300" t="n">
        <v>406</v>
      </c>
      <c r="D1623" s="300" t="n">
        <v>5</v>
      </c>
      <c r="E1623" s="301" t="n">
        <v>43531</v>
      </c>
      <c r="F1623" s="309" t="n">
        <v>5240</v>
      </c>
      <c r="G1623" s="300" t="n">
        <v>7830</v>
      </c>
      <c r="H1623" s="302" t="n">
        <v>7460</v>
      </c>
      <c r="I1623" s="300" t="n"/>
      <c r="J1623" s="303">
        <f>+(((G1623-F1623)-(H1623-F1623))/(H1623-F1623))*100</f>
        <v/>
      </c>
      <c r="K1623" s="304" t="n"/>
      <c r="L1623" s="304" t="n"/>
      <c r="M1623" s="304" t="n"/>
      <c r="N1623" s="304" t="n"/>
    </row>
    <row r="1624" ht="15.75" customHeight="1" s="412">
      <c r="A1624" s="300" t="n">
        <v>1623</v>
      </c>
      <c r="B1624" s="300" t="n">
        <v>319</v>
      </c>
      <c r="C1624" s="300" t="n">
        <v>407</v>
      </c>
      <c r="D1624" s="300" t="n">
        <v>5</v>
      </c>
      <c r="E1624" s="301" t="n">
        <v>43531</v>
      </c>
      <c r="F1624" s="309" t="n">
        <v>5245</v>
      </c>
      <c r="G1624" s="300" t="n">
        <v>8624</v>
      </c>
      <c r="H1624" s="302" t="n">
        <v>7812</v>
      </c>
      <c r="I1624" s="300" t="n">
        <v>11</v>
      </c>
      <c r="J1624" s="303">
        <f>+(((G1624-F1624)-(H1624-F1624))/(H1624-F1624))*100</f>
        <v/>
      </c>
      <c r="K1624" s="304" t="n"/>
      <c r="L1624" s="304" t="n"/>
      <c r="M1624" s="304" t="n"/>
      <c r="N1624" s="304" t="n"/>
    </row>
    <row r="1625" ht="15.75" customHeight="1" s="412">
      <c r="A1625" s="300" t="n">
        <v>1624</v>
      </c>
      <c r="B1625" s="300" t="n">
        <v>320</v>
      </c>
      <c r="C1625" s="300" t="n">
        <v>407</v>
      </c>
      <c r="D1625" s="300" t="n">
        <v>5</v>
      </c>
      <c r="E1625" s="301" t="n">
        <v>43531</v>
      </c>
      <c r="F1625" s="309" t="n">
        <v>5238</v>
      </c>
      <c r="G1625" s="300" t="n">
        <v>8205</v>
      </c>
      <c r="H1625" s="302" t="n">
        <v>7539</v>
      </c>
      <c r="I1625" s="300" t="n"/>
      <c r="J1625" s="303">
        <f>+(((G1625-F1625)-(H1625-F1625))/(H1625-F1625))*100</f>
        <v/>
      </c>
      <c r="K1625" s="304" t="n"/>
      <c r="L1625" s="304" t="n"/>
      <c r="M1625" s="304" t="n"/>
      <c r="N1625" s="304" t="n"/>
    </row>
    <row r="1626" ht="15.75" customHeight="1" s="412">
      <c r="A1626" s="300" t="n">
        <v>1625</v>
      </c>
      <c r="B1626" s="300" t="n">
        <v>321</v>
      </c>
      <c r="C1626" s="300" t="n">
        <v>410</v>
      </c>
      <c r="D1626" s="300" t="n">
        <v>5</v>
      </c>
      <c r="E1626" s="301" t="n">
        <v>43531</v>
      </c>
      <c r="F1626" s="309" t="n">
        <v>5258</v>
      </c>
      <c r="G1626" s="300" t="n">
        <v>7836</v>
      </c>
      <c r="H1626" s="302" t="n">
        <v>7429</v>
      </c>
      <c r="I1626" s="300" t="n">
        <v>9</v>
      </c>
      <c r="J1626" s="303">
        <f>+(((G1626-F1626)-(H1626-F1626))/(H1626-F1626))*100</f>
        <v/>
      </c>
      <c r="K1626" s="304" t="n"/>
      <c r="L1626" s="304" t="n"/>
      <c r="M1626" s="304" t="n"/>
      <c r="N1626" s="304" t="n"/>
    </row>
    <row r="1627" ht="15.75" customHeight="1" s="412">
      <c r="A1627" s="300" t="n">
        <v>1626</v>
      </c>
      <c r="B1627" s="300" t="n">
        <v>322</v>
      </c>
      <c r="C1627" s="300" t="n">
        <v>410</v>
      </c>
      <c r="D1627" s="300" t="n">
        <v>5</v>
      </c>
      <c r="E1627" s="301" t="n">
        <v>43531</v>
      </c>
      <c r="F1627" s="309" t="n">
        <v>5219</v>
      </c>
      <c r="G1627" s="300" t="n">
        <v>7665</v>
      </c>
      <c r="H1627" s="302" t="n">
        <v>7288</v>
      </c>
      <c r="I1627" s="300" t="n"/>
      <c r="J1627" s="303">
        <f>+(((G1627-F1627)-(H1627-F1627))/(H1627-F1627))*100</f>
        <v/>
      </c>
      <c r="K1627" s="304" t="n"/>
      <c r="L1627" s="304" t="n"/>
      <c r="M1627" s="304" t="n"/>
      <c r="N1627" s="304" t="n"/>
    </row>
    <row r="1628" ht="15.75" customHeight="1" s="412">
      <c r="A1628" s="300" t="n">
        <v>1627</v>
      </c>
      <c r="B1628" s="300" t="n">
        <v>323</v>
      </c>
      <c r="C1628" s="300" t="n">
        <v>413</v>
      </c>
      <c r="D1628" s="300" t="n">
        <v>5</v>
      </c>
      <c r="E1628" s="301" t="n">
        <v>43531</v>
      </c>
      <c r="F1628" s="309" t="n">
        <v>5241</v>
      </c>
      <c r="G1628" s="300" t="n">
        <v>8156</v>
      </c>
      <c r="H1628" s="302" t="n">
        <v>7507</v>
      </c>
      <c r="I1628" s="300" t="n">
        <v>6</v>
      </c>
      <c r="J1628" s="303">
        <f>+(((G1628-F1628)-(H1628-F1628))/(H1628-F1628))*100</f>
        <v/>
      </c>
      <c r="K1628" s="304" t="n"/>
      <c r="L1628" s="304" t="n"/>
      <c r="M1628" s="304" t="n"/>
      <c r="N1628" s="304" t="n"/>
    </row>
    <row r="1629" ht="15.75" customHeight="1" s="412">
      <c r="A1629" s="300" t="n">
        <v>1628</v>
      </c>
      <c r="B1629" s="300" t="n">
        <v>324</v>
      </c>
      <c r="C1629" s="300" t="n">
        <v>413</v>
      </c>
      <c r="D1629" s="300" t="n">
        <v>5</v>
      </c>
      <c r="E1629" s="301" t="n">
        <v>43531</v>
      </c>
      <c r="F1629" s="309" t="n">
        <v>5265</v>
      </c>
      <c r="G1629" s="300" t="n">
        <v>8272</v>
      </c>
      <c r="H1629" s="302" t="n">
        <v>7604</v>
      </c>
      <c r="I1629" s="300" t="n"/>
      <c r="J1629" s="303">
        <f>+(((G1629-F1629)-(H1629-F1629))/(H1629-F1629))*100</f>
        <v/>
      </c>
      <c r="K1629" s="304" t="n"/>
      <c r="L1629" s="304" t="n"/>
      <c r="M1629" s="304" t="n"/>
      <c r="N1629" s="304" t="n"/>
    </row>
    <row r="1630" ht="15.75" customHeight="1" s="412">
      <c r="A1630" s="300" t="n">
        <v>1629</v>
      </c>
      <c r="B1630" s="300" t="n">
        <v>325</v>
      </c>
      <c r="C1630" s="300" t="n">
        <v>417</v>
      </c>
      <c r="D1630" s="300" t="n">
        <v>5</v>
      </c>
      <c r="E1630" s="301" t="n">
        <v>43531</v>
      </c>
      <c r="F1630" s="309" t="n">
        <v>5236</v>
      </c>
      <c r="G1630" s="300" t="n">
        <v>7596</v>
      </c>
      <c r="H1630" s="302" t="n">
        <v>7222</v>
      </c>
      <c r="I1630" s="300" t="n">
        <v>7</v>
      </c>
      <c r="J1630" s="303">
        <f>+(((G1630-F1630)-(H1630-F1630))/(H1630-F1630))*100</f>
        <v/>
      </c>
      <c r="K1630" s="304" t="n"/>
      <c r="L1630" s="304" t="n"/>
      <c r="M1630" s="304" t="n"/>
      <c r="N1630" s="304" t="n"/>
    </row>
    <row r="1631" ht="15.75" customHeight="1" s="412">
      <c r="A1631" s="300" t="n">
        <v>1630</v>
      </c>
      <c r="B1631" s="300" t="n">
        <v>326</v>
      </c>
      <c r="C1631" s="300" t="n">
        <v>417</v>
      </c>
      <c r="D1631" s="300" t="n">
        <v>5</v>
      </c>
      <c r="E1631" s="301" t="n">
        <v>43531</v>
      </c>
      <c r="F1631" s="309" t="n">
        <v>5256</v>
      </c>
      <c r="G1631" s="300" t="n">
        <v>7459</v>
      </c>
      <c r="H1631" s="302" t="n">
        <v>7111</v>
      </c>
      <c r="I1631" s="300" t="n"/>
      <c r="J1631" s="303">
        <f>+(((G1631-F1631)-(H1631-F1631))/(H1631-F1631))*100</f>
        <v/>
      </c>
      <c r="K1631" s="304" t="n"/>
      <c r="L1631" s="304" t="n"/>
      <c r="M1631" s="304" t="n"/>
      <c r="N1631" s="304" t="n"/>
    </row>
    <row r="1632" ht="15.75" customHeight="1" s="412">
      <c r="A1632" s="300" t="n">
        <v>1631</v>
      </c>
      <c r="B1632" s="300" t="n">
        <v>327</v>
      </c>
      <c r="C1632" s="300" t="n">
        <v>420</v>
      </c>
      <c r="D1632" s="300" t="n">
        <v>5</v>
      </c>
      <c r="E1632" s="301" t="n">
        <v>43531</v>
      </c>
      <c r="F1632" s="309" t="n">
        <v>5275</v>
      </c>
      <c r="G1632" s="300" t="n">
        <v>7900</v>
      </c>
      <c r="H1632" s="302" t="n">
        <v>7389</v>
      </c>
      <c r="I1632" s="300" t="n">
        <v>8</v>
      </c>
      <c r="J1632" s="303">
        <f>+(((G1632-F1632)-(H1632-F1632))/(H1632-F1632))*100</f>
        <v/>
      </c>
      <c r="K1632" s="304" t="n"/>
      <c r="L1632" s="304" t="n"/>
      <c r="M1632" s="304" t="n"/>
      <c r="N1632" s="304" t="n"/>
    </row>
    <row r="1633" ht="15.75" customHeight="1" s="412">
      <c r="A1633" s="300" t="n">
        <v>1632</v>
      </c>
      <c r="B1633" s="300" t="n">
        <v>328</v>
      </c>
      <c r="C1633" s="300" t="n">
        <v>420</v>
      </c>
      <c r="D1633" s="300" t="n">
        <v>5</v>
      </c>
      <c r="E1633" s="301" t="n">
        <v>43531</v>
      </c>
      <c r="F1633" s="309" t="n">
        <v>5350</v>
      </c>
      <c r="G1633" s="300" t="n">
        <v>7890</v>
      </c>
      <c r="H1633" s="302" t="n">
        <v>7390</v>
      </c>
      <c r="I1633" s="300" t="n"/>
      <c r="J1633" s="303">
        <f>+(((G1633-F1633)-(H1633-F1633))/(H1633-F1633))*100</f>
        <v/>
      </c>
      <c r="K1633" s="304" t="n"/>
      <c r="L1633" s="304" t="n"/>
      <c r="M1633" s="304" t="n"/>
      <c r="N1633" s="304" t="n"/>
    </row>
    <row r="1634" ht="15.75" customHeight="1" s="412">
      <c r="A1634" s="300" t="n">
        <v>1633</v>
      </c>
      <c r="B1634" s="300" t="n">
        <v>329</v>
      </c>
      <c r="C1634" s="300" t="n">
        <v>422</v>
      </c>
      <c r="D1634" s="300" t="n">
        <v>5</v>
      </c>
      <c r="E1634" s="301" t="n">
        <v>43531</v>
      </c>
      <c r="F1634" s="309" t="n">
        <v>5215</v>
      </c>
      <c r="G1634" s="300" t="n">
        <v>8211</v>
      </c>
      <c r="H1634" s="302" t="n">
        <v>7456</v>
      </c>
      <c r="I1634" s="300" t="n">
        <v>8</v>
      </c>
      <c r="J1634" s="303">
        <f>+(((G1634-F1634)-(H1634-F1634))/(H1634-F1634))*100</f>
        <v/>
      </c>
      <c r="K1634" s="304" t="n"/>
      <c r="L1634" s="304" t="n"/>
      <c r="M1634" s="304" t="n"/>
      <c r="N1634" s="304" t="n"/>
    </row>
    <row r="1635" ht="15.75" customHeight="1" s="412">
      <c r="A1635" s="300" t="n">
        <v>1634</v>
      </c>
      <c r="B1635" s="300" t="n">
        <v>330</v>
      </c>
      <c r="C1635" s="300" t="n">
        <v>422</v>
      </c>
      <c r="D1635" s="300" t="n">
        <v>5</v>
      </c>
      <c r="E1635" s="301" t="n">
        <v>43531</v>
      </c>
      <c r="F1635" s="309" t="n">
        <v>5277</v>
      </c>
      <c r="G1635" s="300" t="n">
        <v>8224</v>
      </c>
      <c r="H1635" s="302" t="n">
        <v>7520</v>
      </c>
      <c r="I1635" s="300" t="n"/>
      <c r="J1635" s="303">
        <f>+(((G1635-F1635)-(H1635-F1635))/(H1635-F1635))*100</f>
        <v/>
      </c>
      <c r="K1635" s="304" t="n"/>
      <c r="L1635" s="304" t="n"/>
      <c r="M1635" s="304" t="n"/>
      <c r="N1635" s="304" t="n"/>
    </row>
    <row r="1636" ht="15.75" customHeight="1" s="412">
      <c r="A1636" s="300" t="n">
        <v>1635</v>
      </c>
      <c r="B1636" s="300" t="n">
        <v>331</v>
      </c>
      <c r="C1636" s="300" t="n">
        <v>425</v>
      </c>
      <c r="D1636" s="300" t="n">
        <v>5</v>
      </c>
      <c r="E1636" s="301" t="n">
        <v>43531</v>
      </c>
      <c r="F1636" s="309" t="n">
        <v>5265</v>
      </c>
      <c r="G1636" s="300" t="n">
        <v>8460</v>
      </c>
      <c r="H1636" s="302" t="n">
        <v>7683</v>
      </c>
      <c r="I1636" s="300" t="n">
        <v>7</v>
      </c>
      <c r="J1636" s="303">
        <f>+(((G1636-F1636)-(H1636-F1636))/(H1636-F1636))*100</f>
        <v/>
      </c>
      <c r="K1636" s="304" t="n"/>
      <c r="L1636" s="304" t="n"/>
      <c r="M1636" s="304" t="n"/>
      <c r="N1636" s="304" t="n"/>
    </row>
    <row r="1637" ht="15.75" customHeight="1" s="412">
      <c r="A1637" s="300" t="n">
        <v>1636</v>
      </c>
      <c r="B1637" s="300" t="n">
        <v>332</v>
      </c>
      <c r="C1637" s="300" t="n">
        <v>425</v>
      </c>
      <c r="D1637" s="300" t="n">
        <v>5</v>
      </c>
      <c r="E1637" s="301" t="n">
        <v>43531</v>
      </c>
      <c r="F1637" s="309" t="n">
        <v>5252</v>
      </c>
      <c r="G1637" s="300" t="n">
        <v>8346</v>
      </c>
      <c r="H1637" s="302" t="n">
        <v>7568</v>
      </c>
      <c r="I1637" s="300" t="n"/>
      <c r="J1637" s="303">
        <f>+(((G1637-F1637)-(H1637-F1637))/(H1637-F1637))*100</f>
        <v/>
      </c>
      <c r="K1637" s="304" t="n"/>
      <c r="L1637" s="304" t="n"/>
      <c r="M1637" s="304" t="n"/>
      <c r="N1637" s="304" t="n"/>
    </row>
    <row r="1638" ht="15.75" customHeight="1" s="412">
      <c r="A1638" s="300" t="n">
        <v>1637</v>
      </c>
      <c r="B1638" s="300" t="n">
        <v>333</v>
      </c>
      <c r="C1638" s="300" t="n">
        <v>426</v>
      </c>
      <c r="D1638" s="300" t="n">
        <v>5</v>
      </c>
      <c r="E1638" s="301" t="n">
        <v>43531</v>
      </c>
      <c r="F1638" s="309" t="n">
        <v>5211</v>
      </c>
      <c r="G1638" s="300" t="n">
        <v>7950</v>
      </c>
      <c r="H1638" s="302" t="n">
        <v>7428</v>
      </c>
      <c r="I1638" s="300" t="n">
        <v>8</v>
      </c>
      <c r="J1638" s="303">
        <f>+(((G1638-F1638)-(H1638-F1638))/(H1638-F1638))*100</f>
        <v/>
      </c>
      <c r="K1638" s="304" t="n"/>
      <c r="L1638" s="304" t="n"/>
      <c r="M1638" s="304" t="n"/>
      <c r="N1638" s="304" t="n"/>
    </row>
    <row r="1639" ht="15.75" customHeight="1" s="412">
      <c r="A1639" s="300" t="n">
        <v>1638</v>
      </c>
      <c r="B1639" s="300" t="n">
        <v>334</v>
      </c>
      <c r="C1639" s="300" t="n">
        <v>426</v>
      </c>
      <c r="D1639" s="300" t="n">
        <v>5</v>
      </c>
      <c r="E1639" s="301" t="n">
        <v>43531</v>
      </c>
      <c r="F1639" s="309" t="n">
        <v>5171</v>
      </c>
      <c r="G1639" s="300" t="n">
        <v>7725</v>
      </c>
      <c r="H1639" s="302" t="n">
        <v>7252</v>
      </c>
      <c r="I1639" s="300" t="n"/>
      <c r="J1639" s="303">
        <f>+(((G1639-F1639)-(H1639-F1639))/(H1639-F1639))*100</f>
        <v/>
      </c>
      <c r="K1639" s="304" t="n"/>
      <c r="L1639" s="304" t="n"/>
      <c r="M1639" s="304" t="n"/>
      <c r="N1639" s="304" t="n"/>
    </row>
    <row r="1640" ht="15.75" customHeight="1" s="412">
      <c r="A1640" s="300" t="n">
        <v>1639</v>
      </c>
      <c r="B1640" s="300" t="n">
        <v>335</v>
      </c>
      <c r="C1640" s="300" t="n">
        <v>428</v>
      </c>
      <c r="D1640" s="300" t="n">
        <v>5</v>
      </c>
      <c r="E1640" s="301" t="n">
        <v>43531</v>
      </c>
      <c r="F1640" s="309" t="n">
        <v>5270</v>
      </c>
      <c r="G1640" s="300" t="n">
        <v>7775</v>
      </c>
      <c r="H1640" s="302" t="n">
        <v>7117</v>
      </c>
      <c r="I1640" s="300" t="n">
        <v>6</v>
      </c>
      <c r="J1640" s="303">
        <f>+(((G1640-F1640)-(H1640-F1640))/(H1640-F1640))*100</f>
        <v/>
      </c>
      <c r="K1640" s="304" t="n"/>
      <c r="L1640" s="304" t="n"/>
      <c r="M1640" s="304" t="n"/>
      <c r="N1640" s="304" t="n"/>
    </row>
    <row r="1641" ht="15.75" customHeight="1" s="412">
      <c r="A1641" s="300" t="n">
        <v>1640</v>
      </c>
      <c r="B1641" s="300" t="n">
        <v>336</v>
      </c>
      <c r="C1641" s="300" t="n">
        <v>428</v>
      </c>
      <c r="D1641" s="300" t="n">
        <v>5</v>
      </c>
      <c r="E1641" s="301" t="n">
        <v>43531</v>
      </c>
      <c r="F1641" s="309" t="n">
        <v>5231</v>
      </c>
      <c r="G1641" s="300" t="n">
        <v>7498</v>
      </c>
      <c r="H1641" s="302" t="n">
        <v>6891</v>
      </c>
      <c r="I1641" s="300" t="n"/>
      <c r="J1641" s="303">
        <f>+(((G1641-F1641)-(H1641-F1641))/(H1641-F1641))*100</f>
        <v/>
      </c>
      <c r="K1641" s="304" t="n"/>
      <c r="L1641" s="304" t="n"/>
      <c r="M1641" s="304" t="n"/>
      <c r="N1641" s="304" t="n"/>
    </row>
    <row r="1642" ht="15.75" customHeight="1" s="412">
      <c r="A1642" s="300" t="n">
        <v>1641</v>
      </c>
      <c r="B1642" s="300" t="n">
        <v>337</v>
      </c>
      <c r="C1642" s="300" t="n">
        <v>431</v>
      </c>
      <c r="D1642" s="300" t="n">
        <v>5</v>
      </c>
      <c r="E1642" s="301" t="n">
        <v>43531</v>
      </c>
      <c r="F1642" s="309" t="n">
        <v>5274</v>
      </c>
      <c r="G1642" s="300" t="n">
        <v>7400</v>
      </c>
      <c r="H1642" s="302" t="n">
        <v>7021</v>
      </c>
      <c r="I1642" s="300" t="n">
        <v>6</v>
      </c>
      <c r="J1642" s="303">
        <f>+(((G1642-F1642)-(H1642-F1642))/(H1642-F1642))*100</f>
        <v/>
      </c>
      <c r="K1642" s="304" t="n"/>
      <c r="L1642" s="304" t="n"/>
      <c r="M1642" s="304" t="n"/>
      <c r="N1642" s="304" t="n"/>
    </row>
    <row r="1643" ht="15.75" customHeight="1" s="412">
      <c r="A1643" s="300" t="n">
        <v>1642</v>
      </c>
      <c r="B1643" s="300" t="n">
        <v>338</v>
      </c>
      <c r="C1643" s="300" t="n">
        <v>431</v>
      </c>
      <c r="D1643" s="300" t="n">
        <v>5</v>
      </c>
      <c r="E1643" s="301" t="n">
        <v>43531</v>
      </c>
      <c r="F1643" s="309" t="n">
        <v>5240</v>
      </c>
      <c r="G1643" s="300" t="n">
        <v>7441</v>
      </c>
      <c r="H1643" s="302" t="n">
        <v>7066</v>
      </c>
      <c r="I1643" s="300" t="n"/>
      <c r="J1643" s="303">
        <f>+(((G1643-F1643)-(H1643-F1643))/(H1643-F1643))*100</f>
        <v/>
      </c>
      <c r="K1643" s="304" t="n"/>
      <c r="L1643" s="304" t="n"/>
      <c r="M1643" s="304" t="n"/>
      <c r="N1643" s="304" t="n"/>
    </row>
    <row r="1644" ht="15.75" customHeight="1" s="412">
      <c r="A1644" s="300" t="n">
        <v>1643</v>
      </c>
      <c r="B1644" s="300" t="n">
        <v>339</v>
      </c>
      <c r="C1644" s="300" t="n">
        <v>432</v>
      </c>
      <c r="D1644" s="300" t="n">
        <v>5</v>
      </c>
      <c r="E1644" s="301" t="n">
        <v>43531</v>
      </c>
      <c r="F1644" s="309" t="n">
        <v>5250</v>
      </c>
      <c r="G1644" s="300" t="n">
        <v>7830</v>
      </c>
      <c r="H1644" s="302" t="n">
        <v>7410</v>
      </c>
      <c r="I1644" s="300" t="n">
        <v>7</v>
      </c>
      <c r="J1644" s="303">
        <f>+(((G1644-F1644)-(H1644-F1644))/(H1644-F1644))*100</f>
        <v/>
      </c>
      <c r="K1644" s="304" t="n"/>
      <c r="L1644" s="304" t="n"/>
      <c r="M1644" s="304" t="n"/>
      <c r="N1644" s="304" t="n"/>
    </row>
    <row r="1645" ht="15.75" customHeight="1" s="412">
      <c r="A1645" s="300" t="n">
        <v>1644</v>
      </c>
      <c r="B1645" s="300" t="n">
        <v>340</v>
      </c>
      <c r="C1645" s="300" t="n">
        <v>432</v>
      </c>
      <c r="D1645" s="300" t="n">
        <v>5</v>
      </c>
      <c r="E1645" s="301" t="n">
        <v>43531</v>
      </c>
      <c r="F1645" s="309" t="n">
        <v>5215</v>
      </c>
      <c r="G1645" s="300" t="n">
        <v>7855</v>
      </c>
      <c r="H1645" s="302" t="n">
        <v>7425</v>
      </c>
      <c r="I1645" s="300" t="n"/>
      <c r="J1645" s="303">
        <f>+(((G1645-F1645)-(H1645-F1645))/(H1645-F1645))*100</f>
        <v/>
      </c>
      <c r="K1645" s="304" t="n"/>
      <c r="L1645" s="304" t="n"/>
      <c r="M1645" s="304" t="n"/>
      <c r="N1645" s="304" t="n"/>
    </row>
    <row r="1646" ht="15.75" customHeight="1" s="412">
      <c r="A1646" s="300" t="n">
        <v>1645</v>
      </c>
      <c r="B1646" s="300" t="n">
        <v>341</v>
      </c>
      <c r="C1646" s="300" t="n">
        <v>433</v>
      </c>
      <c r="D1646" s="300" t="n">
        <v>5</v>
      </c>
      <c r="E1646" s="301" t="n">
        <v>43531</v>
      </c>
      <c r="F1646" s="309" t="n">
        <v>5210</v>
      </c>
      <c r="G1646" s="300" t="n">
        <v>8930</v>
      </c>
      <c r="H1646" s="302" t="n">
        <v>7763</v>
      </c>
      <c r="I1646" s="300" t="n">
        <v>8</v>
      </c>
      <c r="J1646" s="303">
        <f>+(((G1646-F1646)-(H1646-F1646))/(H1646-F1646))*100</f>
        <v/>
      </c>
      <c r="K1646" s="304" t="n"/>
      <c r="L1646" s="304" t="n"/>
      <c r="M1646" s="304" t="n"/>
      <c r="N1646" s="304" t="n"/>
    </row>
    <row r="1647" ht="15.75" customHeight="1" s="412">
      <c r="A1647" s="300" t="n">
        <v>1646</v>
      </c>
      <c r="B1647" s="300" t="n">
        <v>342</v>
      </c>
      <c r="C1647" s="300" t="n">
        <v>433</v>
      </c>
      <c r="D1647" s="300" t="n">
        <v>5</v>
      </c>
      <c r="E1647" s="301" t="n">
        <v>43531</v>
      </c>
      <c r="F1647" s="309" t="n">
        <v>5176</v>
      </c>
      <c r="G1647" s="300" t="n">
        <v>9192</v>
      </c>
      <c r="H1647" s="302" t="n">
        <v>7964</v>
      </c>
      <c r="I1647" s="300" t="n"/>
      <c r="J1647" s="303">
        <f>+(((G1647-F1647)-(H1647-F1647))/(H1647-F1647))*100</f>
        <v/>
      </c>
      <c r="K1647" s="304" t="n"/>
      <c r="L1647" s="304" t="n"/>
      <c r="M1647" s="304" t="n"/>
      <c r="N1647" s="304" t="n"/>
    </row>
    <row r="1648" ht="15.75" customHeight="1" s="412">
      <c r="A1648" s="300" t="n">
        <v>1647</v>
      </c>
      <c r="B1648" s="300" t="n">
        <v>343</v>
      </c>
      <c r="C1648" s="300" t="n">
        <v>434</v>
      </c>
      <c r="D1648" s="300" t="n">
        <v>5</v>
      </c>
      <c r="E1648" s="301" t="n">
        <v>43531</v>
      </c>
      <c r="F1648" s="309" t="n">
        <v>5238</v>
      </c>
      <c r="G1648" s="300" t="n">
        <v>7457</v>
      </c>
      <c r="H1648" s="302" t="n">
        <v>7065</v>
      </c>
      <c r="I1648" s="300" t="n">
        <v>9</v>
      </c>
      <c r="J1648" s="303">
        <f>+(((G1648-F1648)-(H1648-F1648))/(H1648-F1648))*100</f>
        <v/>
      </c>
      <c r="K1648" s="304" t="n"/>
      <c r="L1648" s="304" t="n"/>
      <c r="M1648" s="304" t="n"/>
      <c r="N1648" s="304" t="n"/>
    </row>
    <row r="1649" ht="15.75" customHeight="1" s="412">
      <c r="A1649" s="300" t="n">
        <v>1648</v>
      </c>
      <c r="B1649" s="300" t="n">
        <v>344</v>
      </c>
      <c r="C1649" s="300" t="n">
        <v>434</v>
      </c>
      <c r="D1649" s="300" t="n">
        <v>5</v>
      </c>
      <c r="E1649" s="301" t="n">
        <v>43531</v>
      </c>
      <c r="F1649" s="309" t="n">
        <v>5187</v>
      </c>
      <c r="G1649" s="300" t="n">
        <v>7417</v>
      </c>
      <c r="H1649" s="302" t="n">
        <v>7027</v>
      </c>
      <c r="I1649" s="300" t="n"/>
      <c r="J1649" s="303">
        <f>+(((G1649-F1649)-(H1649-F1649))/(H1649-F1649))*100</f>
        <v/>
      </c>
      <c r="K1649" s="304" t="n"/>
      <c r="L1649" s="304" t="n"/>
      <c r="M1649" s="304" t="n"/>
      <c r="N1649" s="304" t="n"/>
    </row>
    <row r="1650" ht="15.75" customHeight="1" s="412">
      <c r="A1650" s="300" t="n">
        <v>1649</v>
      </c>
      <c r="B1650" s="300" t="n">
        <v>345</v>
      </c>
      <c r="C1650" s="300" t="n">
        <v>435</v>
      </c>
      <c r="D1650" s="300" t="n">
        <v>5</v>
      </c>
      <c r="E1650" s="301" t="n">
        <v>43531</v>
      </c>
      <c r="F1650" s="309" t="n">
        <v>5214</v>
      </c>
      <c r="G1650" s="300" t="n">
        <v>8352</v>
      </c>
      <c r="H1650" s="302" t="n">
        <v>7729</v>
      </c>
      <c r="I1650" s="300" t="n">
        <v>8</v>
      </c>
      <c r="J1650" s="303">
        <f>+(((G1650-F1650)-(H1650-F1650))/(H1650-F1650))*100</f>
        <v/>
      </c>
      <c r="K1650" s="304" t="n"/>
      <c r="L1650" s="304" t="n"/>
      <c r="M1650" s="304" t="n"/>
      <c r="N1650" s="304" t="n"/>
    </row>
    <row r="1651" ht="15.75" customHeight="1" s="412">
      <c r="A1651" s="300" t="n">
        <v>1650</v>
      </c>
      <c r="B1651" s="300" t="n">
        <v>346</v>
      </c>
      <c r="C1651" s="300" t="n">
        <v>435</v>
      </c>
      <c r="D1651" s="300" t="n">
        <v>5</v>
      </c>
      <c r="E1651" s="301" t="n">
        <v>43531</v>
      </c>
      <c r="F1651" s="309" t="n">
        <v>5254</v>
      </c>
      <c r="G1651" s="300" t="n">
        <v>7961</v>
      </c>
      <c r="H1651" s="302" t="n">
        <v>7459</v>
      </c>
      <c r="I1651" s="300" t="n"/>
      <c r="J1651" s="303">
        <f>+(((G1651-F1651)-(H1651-F1651))/(H1651-F1651))*100</f>
        <v/>
      </c>
      <c r="K1651" s="304" t="n"/>
      <c r="L1651" s="304" t="n"/>
      <c r="M1651" s="304" t="n"/>
      <c r="N1651" s="304" t="n"/>
    </row>
    <row r="1652" ht="15.75" customHeight="1" s="412">
      <c r="A1652" s="300" t="n">
        <v>1651</v>
      </c>
      <c r="B1652" s="300" t="n">
        <v>347</v>
      </c>
      <c r="C1652" s="300" t="n">
        <v>436</v>
      </c>
      <c r="D1652" s="300" t="n">
        <v>5</v>
      </c>
      <c r="E1652" s="301" t="n">
        <v>43531</v>
      </c>
      <c r="F1652" s="309" t="n">
        <v>5189</v>
      </c>
      <c r="G1652" s="300" t="n">
        <v>7764</v>
      </c>
      <c r="H1652" s="302" t="n">
        <v>7155</v>
      </c>
      <c r="I1652" s="300" t="n">
        <v>9</v>
      </c>
      <c r="J1652" s="303">
        <f>+(((G1652-F1652)-(H1652-F1652))/(H1652-F1652))*100</f>
        <v/>
      </c>
      <c r="K1652" s="304" t="n"/>
      <c r="L1652" s="304" t="n"/>
      <c r="M1652" s="304" t="n"/>
      <c r="N1652" s="304" t="n"/>
    </row>
    <row r="1653" ht="15.75" customHeight="1" s="412">
      <c r="A1653" s="300" t="n">
        <v>1652</v>
      </c>
      <c r="B1653" s="300" t="n">
        <v>348</v>
      </c>
      <c r="C1653" s="300" t="n">
        <v>436</v>
      </c>
      <c r="D1653" s="300" t="n">
        <v>5</v>
      </c>
      <c r="E1653" s="301" t="n">
        <v>43531</v>
      </c>
      <c r="F1653" s="309" t="n">
        <v>5195</v>
      </c>
      <c r="G1653" s="300" t="n">
        <v>7646</v>
      </c>
      <c r="H1653" s="302" t="n">
        <v>7128</v>
      </c>
      <c r="I1653" s="300" t="n"/>
      <c r="J1653" s="303">
        <f>+(((G1653-F1653)-(H1653-F1653))/(H1653-F1653))*100</f>
        <v/>
      </c>
      <c r="K1653" s="304" t="n"/>
      <c r="L1653" s="304" t="n"/>
      <c r="M1653" s="304" t="n"/>
      <c r="N1653" s="304" t="n"/>
    </row>
    <row r="1654" ht="15.75" customHeight="1" s="412">
      <c r="A1654" s="300" t="n">
        <v>1653</v>
      </c>
      <c r="B1654" s="300" t="n">
        <v>349</v>
      </c>
      <c r="C1654" s="300" t="n">
        <v>437</v>
      </c>
      <c r="D1654" s="300" t="n">
        <v>5</v>
      </c>
      <c r="E1654" s="301" t="n">
        <v>43531</v>
      </c>
      <c r="F1654" s="309" t="n">
        <v>5210</v>
      </c>
      <c r="G1654" s="300" t="n">
        <v>8935</v>
      </c>
      <c r="H1654" s="302" t="n">
        <v>8227</v>
      </c>
      <c r="I1654" s="300" t="n">
        <v>8</v>
      </c>
      <c r="J1654" s="303">
        <f>+(((G1654-F1654)-(H1654-F1654))/(H1654-F1654))*100</f>
        <v/>
      </c>
      <c r="K1654" s="304" t="n"/>
      <c r="L1654" s="304" t="n"/>
      <c r="M1654" s="304" t="n"/>
      <c r="N1654" s="304" t="n"/>
    </row>
    <row r="1655" ht="15.75" customHeight="1" s="412">
      <c r="A1655" s="300" t="n">
        <v>1654</v>
      </c>
      <c r="B1655" s="300" t="n">
        <v>350</v>
      </c>
      <c r="C1655" s="300" t="n">
        <v>437</v>
      </c>
      <c r="D1655" s="300" t="n">
        <v>5</v>
      </c>
      <c r="E1655" s="301" t="n">
        <v>43531</v>
      </c>
      <c r="F1655" s="309" t="n">
        <v>5208</v>
      </c>
      <c r="G1655" s="300" t="n">
        <v>8859</v>
      </c>
      <c r="H1655" s="302" t="n">
        <v>8151</v>
      </c>
      <c r="I1655" s="300" t="n"/>
      <c r="J1655" s="303">
        <f>+(((G1655-F1655)-(H1655-F1655))/(H1655-F1655))*100</f>
        <v/>
      </c>
      <c r="K1655" s="304" t="n"/>
      <c r="L1655" s="304" t="n"/>
      <c r="M1655" s="304" t="n"/>
      <c r="N1655" s="304" t="n"/>
    </row>
    <row r="1656" ht="15.75" customHeight="1" s="412">
      <c r="A1656" s="300" t="n">
        <v>1655</v>
      </c>
      <c r="B1656" s="300" t="n">
        <v>351</v>
      </c>
      <c r="C1656" s="300" t="n">
        <v>439</v>
      </c>
      <c r="D1656" s="300" t="n">
        <v>5</v>
      </c>
      <c r="E1656" s="301" t="n">
        <v>43531</v>
      </c>
      <c r="F1656" s="309" t="n">
        <v>5232</v>
      </c>
      <c r="G1656" s="300" t="n">
        <v>6477</v>
      </c>
      <c r="H1656" s="302" t="n">
        <v>6283</v>
      </c>
      <c r="I1656" s="300" t="n">
        <v>6</v>
      </c>
      <c r="J1656" s="303">
        <f>+(((G1656-F1656)-(H1656-F1656))/(H1656-F1656))*100</f>
        <v/>
      </c>
      <c r="K1656" s="304" t="n"/>
      <c r="L1656" s="304" t="n"/>
      <c r="M1656" s="304" t="n"/>
      <c r="N1656" s="304" t="n"/>
    </row>
    <row r="1657" ht="15.75" customHeight="1" s="412">
      <c r="A1657" s="300" t="n">
        <v>1656</v>
      </c>
      <c r="B1657" s="300" t="n">
        <v>352</v>
      </c>
      <c r="C1657" s="300" t="n">
        <v>439</v>
      </c>
      <c r="D1657" s="300" t="n">
        <v>5</v>
      </c>
      <c r="E1657" s="301" t="n">
        <v>43531</v>
      </c>
      <c r="F1657" s="309" t="n">
        <v>5507</v>
      </c>
      <c r="G1657" s="300" t="n">
        <v>6780</v>
      </c>
      <c r="H1657" s="302" t="n">
        <v>6582</v>
      </c>
      <c r="I1657" s="300" t="n"/>
      <c r="J1657" s="303">
        <f>+(((G1657-F1657)-(H1657-F1657))/(H1657-F1657))*100</f>
        <v/>
      </c>
      <c r="K1657" s="304" t="n"/>
      <c r="L1657" s="304" t="n"/>
      <c r="M1657" s="304" t="n"/>
      <c r="N1657" s="304" t="n"/>
    </row>
    <row r="1658" ht="15.75" customHeight="1" s="412">
      <c r="A1658" s="300" t="n">
        <v>1657</v>
      </c>
      <c r="B1658" s="300" t="n">
        <v>353</v>
      </c>
      <c r="C1658" s="300" t="n">
        <v>441</v>
      </c>
      <c r="D1658" s="300" t="n">
        <v>5</v>
      </c>
      <c r="E1658" s="301" t="n">
        <v>43531</v>
      </c>
      <c r="F1658" s="309" t="n">
        <v>5540</v>
      </c>
      <c r="G1658" s="300" t="n">
        <v>8875</v>
      </c>
      <c r="H1658" s="302" t="n">
        <v>8201</v>
      </c>
      <c r="I1658" s="300" t="n">
        <v>6</v>
      </c>
      <c r="J1658" s="303">
        <f>+(((G1658-F1658)-(H1658-F1658))/(H1658-F1658))*100</f>
        <v/>
      </c>
      <c r="K1658" s="304" t="n"/>
      <c r="L1658" s="304" t="n"/>
      <c r="M1658" s="304" t="n"/>
      <c r="N1658" s="304" t="n"/>
    </row>
    <row r="1659" ht="15.75" customHeight="1" s="412">
      <c r="A1659" s="300" t="n">
        <v>1658</v>
      </c>
      <c r="B1659" s="300" t="n">
        <v>354</v>
      </c>
      <c r="C1659" s="300" t="n">
        <v>441</v>
      </c>
      <c r="D1659" s="300" t="n">
        <v>5</v>
      </c>
      <c r="E1659" s="301" t="n">
        <v>43531</v>
      </c>
      <c r="F1659" s="309" t="n">
        <v>5531</v>
      </c>
      <c r="G1659" s="300" t="n">
        <v>8635</v>
      </c>
      <c r="H1659" s="302" t="n">
        <v>8056</v>
      </c>
      <c r="I1659" s="300" t="n"/>
      <c r="J1659" s="303">
        <f>+(((G1659-F1659)-(H1659-F1659))/(H1659-F1659))*100</f>
        <v/>
      </c>
      <c r="K1659" s="304" t="n"/>
      <c r="L1659" s="304" t="n"/>
      <c r="M1659" s="304" t="n"/>
      <c r="N1659" s="304" t="n"/>
    </row>
    <row r="1660" ht="15.75" customHeight="1" s="412">
      <c r="A1660" s="300" t="n">
        <v>1659</v>
      </c>
      <c r="B1660" s="300" t="n">
        <v>355</v>
      </c>
      <c r="C1660" s="300" t="n">
        <v>442</v>
      </c>
      <c r="D1660" s="300" t="n">
        <v>5</v>
      </c>
      <c r="E1660" s="301" t="n">
        <v>43531</v>
      </c>
      <c r="F1660" s="309" t="n">
        <v>5491</v>
      </c>
      <c r="G1660" s="300" t="n">
        <v>8188</v>
      </c>
      <c r="H1660" s="302" t="n">
        <v>7649</v>
      </c>
      <c r="I1660" s="300" t="n">
        <v>8</v>
      </c>
      <c r="J1660" s="303">
        <f>+(((G1660-F1660)-(H1660-F1660))/(H1660-F1660))*100</f>
        <v/>
      </c>
      <c r="K1660" s="304" t="n"/>
      <c r="L1660" s="304" t="n"/>
      <c r="M1660" s="304" t="n"/>
      <c r="N1660" s="304" t="n"/>
    </row>
    <row r="1661" ht="15.75" customHeight="1" s="412">
      <c r="A1661" s="300" t="n">
        <v>1660</v>
      </c>
      <c r="B1661" s="300" t="n">
        <v>356</v>
      </c>
      <c r="C1661" s="300" t="n">
        <v>442</v>
      </c>
      <c r="D1661" s="300" t="n">
        <v>5</v>
      </c>
      <c r="E1661" s="301" t="n">
        <v>43531</v>
      </c>
      <c r="F1661" s="309" t="n">
        <v>5522</v>
      </c>
      <c r="G1661" s="300" t="n">
        <v>8136</v>
      </c>
      <c r="H1661" s="302" t="n">
        <v>7634</v>
      </c>
      <c r="I1661" s="300" t="n"/>
      <c r="J1661" s="303">
        <f>+(((G1661-F1661)-(H1661-F1661))/(H1661-F1661))*100</f>
        <v/>
      </c>
      <c r="K1661" s="304" t="n"/>
      <c r="L1661" s="304" t="n"/>
      <c r="M1661" s="304" t="n"/>
      <c r="N1661" s="304" t="n"/>
    </row>
    <row r="1662" ht="15.75" customHeight="1" s="412">
      <c r="A1662" s="300" t="n">
        <v>1661</v>
      </c>
      <c r="B1662" s="300" t="n">
        <v>357</v>
      </c>
      <c r="C1662" s="300" t="n">
        <v>443</v>
      </c>
      <c r="D1662" s="300" t="n">
        <v>5</v>
      </c>
      <c r="E1662" s="301" t="n">
        <v>43531</v>
      </c>
      <c r="F1662" s="309" t="n">
        <v>5501</v>
      </c>
      <c r="G1662" s="300" t="n">
        <v>7666</v>
      </c>
      <c r="H1662" s="302" t="n">
        <v>7248</v>
      </c>
      <c r="I1662" s="300" t="n">
        <v>9</v>
      </c>
      <c r="J1662" s="303">
        <f>+(((G1662-F1662)-(H1662-F1662))/(H1662-F1662))*100</f>
        <v/>
      </c>
      <c r="K1662" s="304" t="n"/>
      <c r="L1662" s="304" t="n"/>
      <c r="M1662" s="304" t="n"/>
      <c r="N1662" s="304" t="n"/>
    </row>
    <row r="1663" ht="15.75" customHeight="1" s="412">
      <c r="A1663" s="300" t="n">
        <v>1662</v>
      </c>
      <c r="B1663" s="300" t="n">
        <v>358</v>
      </c>
      <c r="C1663" s="300" t="n">
        <v>443</v>
      </c>
      <c r="D1663" s="300" t="n">
        <v>5</v>
      </c>
      <c r="E1663" s="301" t="n">
        <v>43531</v>
      </c>
      <c r="F1663" s="309" t="n">
        <v>5535</v>
      </c>
      <c r="G1663" s="300" t="n">
        <v>7455</v>
      </c>
      <c r="H1663" s="302" t="n">
        <v>7113</v>
      </c>
      <c r="I1663" s="300" t="n"/>
      <c r="J1663" s="303">
        <f>+(((G1663-F1663)-(H1663-F1663))/(H1663-F1663))*100</f>
        <v/>
      </c>
      <c r="K1663" s="304" t="n"/>
      <c r="L1663" s="304" t="n"/>
      <c r="M1663" s="304" t="n"/>
      <c r="N1663" s="304" t="n"/>
    </row>
    <row r="1664" ht="15.75" customHeight="1" s="412">
      <c r="A1664" s="300" t="n">
        <v>1663</v>
      </c>
      <c r="B1664" s="300" t="n">
        <v>359</v>
      </c>
      <c r="C1664" s="300" t="n">
        <v>447</v>
      </c>
      <c r="D1664" s="300" t="n">
        <v>5</v>
      </c>
      <c r="E1664" s="301" t="n">
        <v>43531</v>
      </c>
      <c r="F1664" s="309" t="n">
        <v>5545</v>
      </c>
      <c r="G1664" s="300" t="n">
        <v>8137</v>
      </c>
      <c r="H1664" s="302" t="n">
        <v>7642</v>
      </c>
      <c r="I1664" s="300" t="n">
        <v>9</v>
      </c>
      <c r="J1664" s="303">
        <f>+(((G1664-F1664)-(H1664-F1664))/(H1664-F1664))*100</f>
        <v/>
      </c>
      <c r="K1664" s="304" t="n"/>
      <c r="L1664" s="304" t="n"/>
      <c r="M1664" s="304" t="n"/>
      <c r="N1664" s="304" t="n"/>
    </row>
    <row r="1665" ht="15.75" customHeight="1" s="412">
      <c r="A1665" s="300" t="n">
        <v>1664</v>
      </c>
      <c r="B1665" s="300" t="n">
        <v>360</v>
      </c>
      <c r="C1665" s="300" t="n">
        <v>447</v>
      </c>
      <c r="D1665" s="300" t="n">
        <v>5</v>
      </c>
      <c r="E1665" s="301" t="n">
        <v>43531</v>
      </c>
      <c r="F1665" s="309" t="n">
        <v>5503</v>
      </c>
      <c r="G1665" s="300" t="n">
        <v>8150</v>
      </c>
      <c r="H1665" s="302" t="n">
        <v>7667</v>
      </c>
      <c r="I1665" s="300" t="n"/>
      <c r="J1665" s="303">
        <f>+(((G1665-F1665)-(H1665-F1665))/(H1665-F1665))*100</f>
        <v/>
      </c>
      <c r="K1665" s="304" t="n"/>
      <c r="L1665" s="304" t="n"/>
      <c r="M1665" s="304" t="n"/>
      <c r="N1665" s="304" t="n"/>
    </row>
    <row r="1666" ht="15.75" customHeight="1" s="412">
      <c r="A1666" s="300" t="n">
        <v>1665</v>
      </c>
      <c r="B1666" s="300" t="n">
        <v>361</v>
      </c>
      <c r="C1666" s="300" t="n">
        <v>448</v>
      </c>
      <c r="D1666" s="300" t="n">
        <v>5</v>
      </c>
      <c r="E1666" s="301" t="n">
        <v>43531</v>
      </c>
      <c r="F1666" s="309" t="n">
        <v>5529</v>
      </c>
      <c r="G1666" s="300" t="n">
        <v>8584</v>
      </c>
      <c r="H1666" s="302" t="n">
        <v>8049</v>
      </c>
      <c r="I1666" s="300" t="n">
        <v>9</v>
      </c>
      <c r="J1666" s="303">
        <f>+(((G1666-F1666)-(H1666-F1666))/(H1666-F1666))*100</f>
        <v/>
      </c>
      <c r="K1666" s="304" t="n"/>
      <c r="L1666" s="304" t="n"/>
      <c r="M1666" s="304" t="n"/>
      <c r="N1666" s="304" t="n"/>
    </row>
    <row r="1667" ht="15.75" customHeight="1" s="412">
      <c r="A1667" s="300" t="n">
        <v>1666</v>
      </c>
      <c r="B1667" s="300" t="n">
        <v>362</v>
      </c>
      <c r="C1667" s="300" t="n">
        <v>448</v>
      </c>
      <c r="D1667" s="300" t="n">
        <v>5</v>
      </c>
      <c r="E1667" s="301" t="n">
        <v>43531</v>
      </c>
      <c r="F1667" s="309" t="n">
        <v>5582</v>
      </c>
      <c r="G1667" s="300" t="n">
        <v>8484</v>
      </c>
      <c r="H1667" s="302" t="n">
        <v>7974</v>
      </c>
      <c r="I1667" s="300" t="n"/>
      <c r="J1667" s="303">
        <f>+(((G1667-F1667)-(H1667-F1667))/(H1667-F1667))*100</f>
        <v/>
      </c>
      <c r="K1667" s="304" t="n"/>
      <c r="L1667" s="304" t="n"/>
      <c r="M1667" s="304" t="n"/>
      <c r="N1667" s="304" t="n"/>
    </row>
    <row r="1668" ht="15.75" customHeight="1" s="412">
      <c r="A1668" s="300" t="n">
        <v>1667</v>
      </c>
      <c r="B1668" s="300" t="n">
        <v>363</v>
      </c>
      <c r="C1668" s="300" t="n">
        <v>449</v>
      </c>
      <c r="D1668" s="300" t="n">
        <v>5</v>
      </c>
      <c r="E1668" s="301" t="n">
        <v>43531</v>
      </c>
      <c r="F1668" s="309" t="n">
        <v>5513</v>
      </c>
      <c r="G1668" s="300" t="n">
        <v>8132</v>
      </c>
      <c r="H1668" s="302" t="n">
        <v>7514</v>
      </c>
      <c r="I1668" s="300" t="n">
        <v>8</v>
      </c>
      <c r="J1668" s="303">
        <f>+(((G1668-F1668)-(H1668-F1668))/(H1668-F1668))*100</f>
        <v/>
      </c>
      <c r="K1668" s="304" t="n"/>
      <c r="L1668" s="304" t="n"/>
      <c r="M1668" s="304" t="n"/>
      <c r="N1668" s="304" t="n"/>
    </row>
    <row r="1669" ht="15.75" customHeight="1" s="412">
      <c r="A1669" s="300" t="n">
        <v>1668</v>
      </c>
      <c r="B1669" s="300" t="n">
        <v>364</v>
      </c>
      <c r="C1669" s="300" t="n">
        <v>449</v>
      </c>
      <c r="D1669" s="300" t="n">
        <v>5</v>
      </c>
      <c r="E1669" s="301" t="n">
        <v>43531</v>
      </c>
      <c r="F1669" s="309" t="n">
        <v>5551</v>
      </c>
      <c r="G1669" s="300" t="n">
        <v>8007</v>
      </c>
      <c r="H1669" s="302" t="n">
        <v>7435</v>
      </c>
      <c r="I1669" s="300" t="n"/>
      <c r="J1669" s="303">
        <f>+(((G1669-F1669)-(H1669-F1669))/(H1669-F1669))*100</f>
        <v/>
      </c>
      <c r="K1669" s="304" t="n"/>
      <c r="L1669" s="304" t="n"/>
      <c r="M1669" s="304" t="n"/>
      <c r="N1669" s="304" t="n"/>
    </row>
    <row r="1670" ht="15.75" customHeight="1" s="412">
      <c r="A1670" s="300" t="n">
        <v>1669</v>
      </c>
      <c r="B1670" s="300" t="n">
        <v>365</v>
      </c>
      <c r="C1670" s="300" t="n">
        <v>450</v>
      </c>
      <c r="D1670" s="300" t="n">
        <v>5</v>
      </c>
      <c r="E1670" s="301" t="n">
        <v>43531</v>
      </c>
      <c r="F1670" s="309" t="n">
        <v>5553</v>
      </c>
      <c r="G1670" s="300" t="n">
        <v>8580</v>
      </c>
      <c r="H1670" s="302" t="n">
        <v>7171</v>
      </c>
      <c r="I1670" s="300" t="n">
        <v>9</v>
      </c>
      <c r="J1670" s="303">
        <f>+(((G1670-F1670)-(H1670-F1670))/(H1670-F1670))*100</f>
        <v/>
      </c>
      <c r="K1670" s="304" t="n"/>
      <c r="L1670" s="304" t="n"/>
      <c r="M1670" s="304" t="n"/>
      <c r="N1670" s="304" t="n"/>
    </row>
    <row r="1671" ht="15.75" customHeight="1" s="412">
      <c r="A1671" s="300" t="n">
        <v>1670</v>
      </c>
      <c r="B1671" s="300" t="n">
        <v>366</v>
      </c>
      <c r="C1671" s="300" t="n">
        <v>450</v>
      </c>
      <c r="D1671" s="300" t="n">
        <v>5</v>
      </c>
      <c r="E1671" s="301" t="n">
        <v>43531</v>
      </c>
      <c r="F1671" s="309" t="n">
        <v>5512</v>
      </c>
      <c r="G1671" s="300" t="n">
        <v>7468</v>
      </c>
      <c r="H1671" s="302" t="n">
        <v>7111</v>
      </c>
      <c r="I1671" s="300" t="n"/>
      <c r="J1671" s="303">
        <f>+(((G1671-F1671)-(H1671-F1671))/(H1671-F1671))*100</f>
        <v/>
      </c>
      <c r="K1671" s="304" t="n"/>
      <c r="L1671" s="304" t="n"/>
      <c r="M1671" s="304" t="n"/>
      <c r="N1671" s="304" t="n"/>
    </row>
    <row r="1672" ht="15.75" customHeight="1" s="412">
      <c r="A1672" s="300" t="n">
        <v>1671</v>
      </c>
      <c r="B1672" s="300" t="n">
        <v>367</v>
      </c>
      <c r="C1672" s="300" t="n">
        <v>451</v>
      </c>
      <c r="D1672" s="300" t="n">
        <v>5</v>
      </c>
      <c r="E1672" s="301" t="n">
        <v>43531</v>
      </c>
      <c r="F1672" s="309" t="n">
        <v>5519</v>
      </c>
      <c r="G1672" s="300" t="n">
        <v>8728</v>
      </c>
      <c r="H1672" s="302" t="n">
        <v>7896</v>
      </c>
      <c r="I1672" s="300" t="n">
        <v>8</v>
      </c>
      <c r="J1672" s="303">
        <f>+(((G1672-F1672)-(H1672-F1672))/(H1672-F1672))*100</f>
        <v/>
      </c>
      <c r="K1672" s="304" t="n"/>
      <c r="L1672" s="304" t="n"/>
      <c r="M1672" s="304" t="n"/>
      <c r="N1672" s="304" t="n"/>
    </row>
    <row r="1673" ht="15.75" customHeight="1" s="412">
      <c r="A1673" s="300" t="n">
        <v>1672</v>
      </c>
      <c r="B1673" s="300" t="n">
        <v>368</v>
      </c>
      <c r="C1673" s="300" t="n">
        <v>451</v>
      </c>
      <c r="D1673" s="300" t="n">
        <v>5</v>
      </c>
      <c r="E1673" s="301" t="n">
        <v>43531</v>
      </c>
      <c r="F1673" s="309" t="n">
        <v>5527</v>
      </c>
      <c r="G1673" s="300" t="n">
        <v>8974</v>
      </c>
      <c r="H1673" s="302" t="n">
        <v>8106</v>
      </c>
      <c r="I1673" s="300" t="n"/>
      <c r="J1673" s="303">
        <f>+(((G1673-F1673)-(H1673-F1673))/(H1673-F1673))*100</f>
        <v/>
      </c>
      <c r="K1673" s="304" t="n"/>
      <c r="L1673" s="304" t="n"/>
      <c r="M1673" s="304" t="n"/>
      <c r="N1673" s="304" t="n"/>
    </row>
    <row r="1674" ht="15.75" customHeight="1" s="412">
      <c r="A1674" s="300" t="n">
        <v>1673</v>
      </c>
      <c r="B1674" s="300" t="n">
        <v>369</v>
      </c>
      <c r="C1674" s="300" t="n">
        <v>452</v>
      </c>
      <c r="D1674" s="300" t="n">
        <v>5</v>
      </c>
      <c r="E1674" s="301" t="n">
        <v>43531</v>
      </c>
      <c r="F1674" s="309" t="n">
        <v>5533</v>
      </c>
      <c r="G1674" s="300" t="n">
        <v>8653</v>
      </c>
      <c r="H1674" s="302" t="n">
        <v>8192</v>
      </c>
      <c r="I1674" s="300" t="n">
        <v>8</v>
      </c>
      <c r="J1674" s="303">
        <f>+(((G1674-F1674)-(H1674-F1674))/(H1674-F1674))*100</f>
        <v/>
      </c>
      <c r="K1674" s="304" t="n"/>
      <c r="L1674" s="304" t="n"/>
      <c r="M1674" s="304" t="n"/>
      <c r="N1674" s="304" t="n"/>
    </row>
    <row r="1675" ht="15.75" customHeight="1" s="412">
      <c r="A1675" s="300" t="n">
        <v>1674</v>
      </c>
      <c r="B1675" s="300" t="n">
        <v>370</v>
      </c>
      <c r="C1675" s="300" t="n">
        <v>452</v>
      </c>
      <c r="D1675" s="300" t="n">
        <v>5</v>
      </c>
      <c r="E1675" s="301" t="n">
        <v>43531</v>
      </c>
      <c r="F1675" s="309" t="n">
        <v>5508</v>
      </c>
      <c r="G1675" s="300" t="n">
        <v>8699</v>
      </c>
      <c r="H1675" s="302" t="n">
        <v>8237</v>
      </c>
      <c r="I1675" s="300" t="n"/>
      <c r="J1675" s="303">
        <f>+(((G1675-F1675)-(H1675-F1675))/(H1675-F1675))*100</f>
        <v/>
      </c>
      <c r="K1675" s="304" t="n"/>
      <c r="L1675" s="304" t="n"/>
      <c r="M1675" s="304" t="n"/>
      <c r="N1675" s="304" t="n"/>
    </row>
    <row r="1676" ht="15.75" customHeight="1" s="412">
      <c r="A1676" s="300" t="n">
        <v>1675</v>
      </c>
      <c r="B1676" s="300" t="n">
        <v>371</v>
      </c>
      <c r="C1676" s="300" t="n">
        <v>453</v>
      </c>
      <c r="D1676" s="300" t="n">
        <v>5</v>
      </c>
      <c r="E1676" s="301" t="n">
        <v>43531</v>
      </c>
      <c r="F1676" s="309" t="n">
        <v>5559</v>
      </c>
      <c r="G1676" s="300" t="n">
        <v>7643</v>
      </c>
      <c r="H1676" s="302" t="n">
        <v>7330</v>
      </c>
      <c r="I1676" s="300" t="n">
        <v>7</v>
      </c>
      <c r="J1676" s="303">
        <f>+(((G1676-F1676)-(H1676-F1676))/(H1676-F1676))*100</f>
        <v/>
      </c>
      <c r="K1676" s="304" t="n"/>
      <c r="L1676" s="304" t="n"/>
      <c r="M1676" s="304" t="n"/>
      <c r="N1676" s="304" t="n"/>
    </row>
    <row r="1677" ht="15.75" customHeight="1" s="412">
      <c r="A1677" s="300" t="n">
        <v>1676</v>
      </c>
      <c r="B1677" s="300" t="n">
        <v>372</v>
      </c>
      <c r="C1677" s="300" t="n">
        <v>453</v>
      </c>
      <c r="D1677" s="300" t="n">
        <v>5</v>
      </c>
      <c r="E1677" s="301" t="n">
        <v>43531</v>
      </c>
      <c r="F1677" s="309" t="n">
        <v>5495</v>
      </c>
      <c r="G1677" s="300" t="n">
        <v>7528</v>
      </c>
      <c r="H1677" s="302" t="n">
        <v>7234</v>
      </c>
      <c r="I1677" s="300" t="n"/>
      <c r="J1677" s="303">
        <f>+(((G1677-F1677)-(H1677-F1677))/(H1677-F1677))*100</f>
        <v/>
      </c>
      <c r="K1677" s="304" t="n"/>
      <c r="L1677" s="304" t="n"/>
      <c r="M1677" s="304" t="n"/>
      <c r="N1677" s="304" t="n"/>
    </row>
    <row r="1678" ht="15.75" customHeight="1" s="412">
      <c r="A1678" s="300" t="n">
        <v>1677</v>
      </c>
      <c r="B1678" s="300" t="n">
        <v>373</v>
      </c>
      <c r="C1678" s="300" t="n">
        <v>454</v>
      </c>
      <c r="D1678" s="300" t="n">
        <v>5</v>
      </c>
      <c r="E1678" s="301" t="n">
        <v>43531</v>
      </c>
      <c r="F1678" s="309" t="n">
        <v>5578</v>
      </c>
      <c r="G1678" s="300" t="n">
        <v>8447</v>
      </c>
      <c r="H1678" s="302" t="n">
        <v>7829</v>
      </c>
      <c r="I1678" s="300" t="n">
        <v>8</v>
      </c>
      <c r="J1678" s="303">
        <f>+(((G1678-F1678)-(H1678-F1678))/(H1678-F1678))*100</f>
        <v/>
      </c>
      <c r="K1678" s="304" t="n"/>
      <c r="L1678" s="304" t="n"/>
      <c r="M1678" s="304" t="n"/>
      <c r="N1678" s="304" t="n"/>
    </row>
    <row r="1679" ht="15.75" customHeight="1" s="412">
      <c r="A1679" s="300" t="n">
        <v>1678</v>
      </c>
      <c r="B1679" s="300" t="n">
        <v>374</v>
      </c>
      <c r="C1679" s="300" t="n">
        <v>454</v>
      </c>
      <c r="D1679" s="300" t="n">
        <v>5</v>
      </c>
      <c r="E1679" s="301" t="n">
        <v>43531</v>
      </c>
      <c r="F1679" s="309" t="n">
        <v>5495</v>
      </c>
      <c r="G1679" s="300" t="n">
        <v>8318</v>
      </c>
      <c r="H1679" s="302" t="n">
        <v>7721</v>
      </c>
      <c r="I1679" s="300" t="n"/>
      <c r="J1679" s="303">
        <f>+(((G1679-F1679)-(H1679-F1679))/(H1679-F1679))*100</f>
        <v/>
      </c>
      <c r="K1679" s="304" t="n"/>
      <c r="L1679" s="304" t="n"/>
      <c r="M1679" s="304" t="n"/>
      <c r="N1679" s="304" t="n"/>
    </row>
    <row r="1680" ht="15.75" customHeight="1" s="412">
      <c r="A1680" s="300" t="n">
        <v>1679</v>
      </c>
      <c r="B1680" s="300" t="n">
        <v>375</v>
      </c>
      <c r="C1680" s="300" t="n">
        <v>456</v>
      </c>
      <c r="D1680" s="300" t="n">
        <v>5</v>
      </c>
      <c r="E1680" s="301" t="n">
        <v>43531</v>
      </c>
      <c r="F1680" s="309" t="n">
        <v>5528</v>
      </c>
      <c r="G1680" s="300" t="n">
        <v>9626</v>
      </c>
      <c r="H1680" s="302" t="n">
        <v>8540</v>
      </c>
      <c r="I1680" s="300" t="n">
        <v>8</v>
      </c>
      <c r="J1680" s="303">
        <f>+(((G1680-F1680)-(H1680-F1680))/(H1680-F1680))*100</f>
        <v/>
      </c>
      <c r="K1680" s="304" t="n"/>
      <c r="L1680" s="304" t="n"/>
      <c r="M1680" s="304" t="n"/>
      <c r="N1680" s="304" t="n"/>
    </row>
    <row r="1681" ht="15.75" customHeight="1" s="412">
      <c r="A1681" s="300" t="n">
        <v>1680</v>
      </c>
      <c r="B1681" s="300" t="n">
        <v>376</v>
      </c>
      <c r="C1681" s="300" t="n">
        <v>456</v>
      </c>
      <c r="D1681" s="300" t="n">
        <v>5</v>
      </c>
      <c r="E1681" s="301" t="n">
        <v>43531</v>
      </c>
      <c r="F1681" s="309" t="n">
        <v>5564</v>
      </c>
      <c r="G1681" s="300" t="n">
        <v>10090</v>
      </c>
      <c r="H1681" s="302" t="n">
        <v>8877</v>
      </c>
      <c r="I1681" s="300" t="n"/>
      <c r="J1681" s="303">
        <f>+(((G1681-F1681)-(H1681-F1681))/(H1681-F1681))*100</f>
        <v/>
      </c>
      <c r="K1681" s="304" t="n"/>
      <c r="L1681" s="304" t="n"/>
      <c r="M1681" s="304" t="n"/>
      <c r="N1681" s="304" t="n"/>
    </row>
    <row r="1682" ht="15.75" customHeight="1" s="412">
      <c r="A1682" s="300" t="n">
        <v>1681</v>
      </c>
      <c r="B1682" s="300" t="n">
        <v>377</v>
      </c>
      <c r="C1682" s="300" t="n">
        <v>457</v>
      </c>
      <c r="D1682" s="300" t="n">
        <v>5</v>
      </c>
      <c r="E1682" s="301" t="n">
        <v>43531</v>
      </c>
      <c r="F1682" s="309" t="n">
        <v>5526</v>
      </c>
      <c r="G1682" s="300" t="n">
        <v>9440</v>
      </c>
      <c r="H1682" s="302" t="n">
        <v>8651</v>
      </c>
      <c r="I1682" s="300" t="n">
        <v>8</v>
      </c>
      <c r="J1682" s="303">
        <f>+(((G1682-F1682)-(H1682-F1682))/(H1682-F1682))*100</f>
        <v/>
      </c>
      <c r="K1682" s="304" t="n"/>
      <c r="L1682" s="304" t="n"/>
      <c r="M1682" s="304" t="n"/>
      <c r="N1682" s="304" t="n"/>
    </row>
    <row r="1683" ht="15.75" customHeight="1" s="412">
      <c r="A1683" s="300" t="n">
        <v>1682</v>
      </c>
      <c r="B1683" s="300" t="n">
        <v>378</v>
      </c>
      <c r="C1683" s="300" t="n">
        <v>457</v>
      </c>
      <c r="D1683" s="300" t="n">
        <v>5</v>
      </c>
      <c r="E1683" s="301" t="n">
        <v>43531</v>
      </c>
      <c r="F1683" s="309" t="n">
        <v>5519</v>
      </c>
      <c r="G1683" s="300" t="n">
        <v>9640</v>
      </c>
      <c r="H1683" s="302" t="n">
        <v>8802</v>
      </c>
      <c r="I1683" s="300" t="n"/>
      <c r="J1683" s="303">
        <f>+(((G1683-F1683)-(H1683-F1683))/(H1683-F1683))*100</f>
        <v/>
      </c>
      <c r="K1683" s="304" t="n"/>
      <c r="L1683" s="304" t="n"/>
      <c r="M1683" s="304" t="n"/>
      <c r="N1683" s="304" t="n"/>
    </row>
    <row r="1684" ht="15.75" customHeight="1" s="412">
      <c r="A1684" s="300" t="n">
        <v>1683</v>
      </c>
      <c r="B1684" s="300" t="n">
        <v>379</v>
      </c>
      <c r="C1684" s="300" t="n">
        <v>458</v>
      </c>
      <c r="D1684" s="300" t="n">
        <v>5</v>
      </c>
      <c r="E1684" s="301" t="n">
        <v>43531</v>
      </c>
      <c r="F1684" s="309" t="n">
        <v>5503</v>
      </c>
      <c r="G1684" s="300" t="n">
        <v>8753</v>
      </c>
      <c r="H1684" s="302" t="n">
        <v>7994</v>
      </c>
      <c r="I1684" s="300" t="n">
        <v>8</v>
      </c>
      <c r="J1684" s="303">
        <f>+(((G1684-F1684)-(H1684-F1684))/(H1684-F1684))*100</f>
        <v/>
      </c>
      <c r="K1684" s="304" t="n"/>
      <c r="L1684" s="304" t="n"/>
      <c r="M1684" s="304" t="n"/>
      <c r="N1684" s="304" t="n"/>
    </row>
    <row r="1685" ht="15.75" customHeight="1" s="412">
      <c r="A1685" s="300" t="n">
        <v>1684</v>
      </c>
      <c r="B1685" s="300" t="n">
        <v>380</v>
      </c>
      <c r="C1685" s="300" t="n">
        <v>458</v>
      </c>
      <c r="D1685" s="300" t="n">
        <v>5</v>
      </c>
      <c r="E1685" s="301" t="n">
        <v>43531</v>
      </c>
      <c r="F1685" s="309" t="n">
        <v>5523</v>
      </c>
      <c r="G1685" s="300" t="n">
        <v>8472</v>
      </c>
      <c r="H1685" s="302" t="n">
        <v>7820</v>
      </c>
      <c r="I1685" s="300" t="n"/>
      <c r="J1685" s="303">
        <f>+(((G1685-F1685)-(H1685-F1685))/(H1685-F1685))*100</f>
        <v/>
      </c>
      <c r="K1685" s="304" t="n"/>
      <c r="L1685" s="304" t="n"/>
      <c r="M1685" s="304" t="n"/>
      <c r="N1685" s="304" t="n"/>
    </row>
    <row r="1686" ht="15.75" customHeight="1" s="412">
      <c r="A1686" s="300" t="n">
        <v>1685</v>
      </c>
      <c r="B1686" s="300" t="n">
        <v>381</v>
      </c>
      <c r="C1686" s="300" t="n">
        <v>460</v>
      </c>
      <c r="D1686" s="300" t="n">
        <v>5</v>
      </c>
      <c r="E1686" s="301" t="n">
        <v>43531</v>
      </c>
      <c r="F1686" s="309" t="n">
        <v>5552</v>
      </c>
      <c r="G1686" s="300" t="n">
        <v>7843</v>
      </c>
      <c r="H1686" s="302" t="n">
        <v>7277</v>
      </c>
      <c r="I1686" s="300" t="n">
        <v>8</v>
      </c>
      <c r="J1686" s="303">
        <f>+(((G1686-F1686)-(H1686-F1686))/(H1686-F1686))*100</f>
        <v/>
      </c>
      <c r="K1686" s="304" t="n"/>
      <c r="L1686" s="304" t="n"/>
      <c r="M1686" s="304" t="n"/>
      <c r="N1686" s="304" t="n"/>
    </row>
    <row r="1687" ht="15.75" customHeight="1" s="412">
      <c r="A1687" s="300" t="n">
        <v>1686</v>
      </c>
      <c r="B1687" s="300" t="n">
        <v>382</v>
      </c>
      <c r="C1687" s="300" t="n">
        <v>460</v>
      </c>
      <c r="D1687" s="300" t="n">
        <v>5</v>
      </c>
      <c r="E1687" s="301" t="n">
        <v>43531</v>
      </c>
      <c r="F1687" s="309" t="n">
        <v>5515</v>
      </c>
      <c r="G1687" s="300" t="n">
        <v>7573</v>
      </c>
      <c r="H1687" s="302" t="n">
        <v>7069</v>
      </c>
      <c r="I1687" s="300" t="n"/>
      <c r="J1687" s="303">
        <f>+(((G1687-F1687)-(H1687-F1687))/(H1687-F1687))*100</f>
        <v/>
      </c>
      <c r="K1687" s="304" t="n"/>
      <c r="L1687" s="304" t="n"/>
      <c r="M1687" s="304" t="n"/>
      <c r="N1687" s="304" t="n"/>
    </row>
    <row r="1688" ht="15.75" customHeight="1" s="412">
      <c r="A1688" s="300" t="n">
        <v>1687</v>
      </c>
      <c r="B1688" s="300" t="n">
        <v>383</v>
      </c>
      <c r="C1688" s="300" t="n">
        <v>461</v>
      </c>
      <c r="D1688" s="300" t="n">
        <v>5</v>
      </c>
      <c r="E1688" s="301" t="n">
        <v>43531</v>
      </c>
      <c r="F1688" s="309" t="n">
        <v>5537</v>
      </c>
      <c r="G1688" s="300" t="n">
        <v>7905</v>
      </c>
      <c r="H1688" s="302" t="n">
        <v>7356</v>
      </c>
      <c r="I1688" s="300" t="n">
        <v>7</v>
      </c>
      <c r="J1688" s="303">
        <f>+(((G1688-F1688)-(H1688-F1688))/(H1688-F1688))*100</f>
        <v/>
      </c>
      <c r="K1688" s="304" t="n"/>
      <c r="L1688" s="304" t="n"/>
      <c r="M1688" s="304" t="n"/>
      <c r="N1688" s="304" t="n"/>
    </row>
    <row r="1689" ht="15.75" customHeight="1" s="412">
      <c r="A1689" s="300" t="n">
        <v>1688</v>
      </c>
      <c r="B1689" s="300" t="n">
        <v>384</v>
      </c>
      <c r="C1689" s="300" t="n">
        <v>461</v>
      </c>
      <c r="D1689" s="300" t="n">
        <v>5</v>
      </c>
      <c r="E1689" s="301" t="n">
        <v>43531</v>
      </c>
      <c r="F1689" s="309" t="n">
        <v>5516</v>
      </c>
      <c r="G1689" s="300" t="n">
        <v>7947</v>
      </c>
      <c r="H1689" s="302" t="n">
        <v>7389</v>
      </c>
      <c r="I1689" s="300" t="n"/>
      <c r="J1689" s="303">
        <f>+(((G1689-F1689)-(H1689-F1689))/(H1689-F1689))*100</f>
        <v/>
      </c>
      <c r="K1689" s="304" t="n"/>
      <c r="L1689" s="304" t="n"/>
      <c r="M1689" s="304" t="n"/>
      <c r="N1689" s="304" t="n"/>
    </row>
    <row r="1690" ht="15.75" customHeight="1" s="412">
      <c r="A1690" s="300" t="n">
        <v>1689</v>
      </c>
      <c r="B1690" s="300" t="n">
        <v>385</v>
      </c>
      <c r="C1690" s="300" t="n">
        <v>462</v>
      </c>
      <c r="D1690" s="300" t="n">
        <v>5</v>
      </c>
      <c r="E1690" s="301" t="n">
        <v>43531</v>
      </c>
      <c r="F1690" s="309" t="n">
        <v>5476</v>
      </c>
      <c r="G1690" s="300" t="n">
        <v>8462</v>
      </c>
      <c r="H1690" s="302" t="n">
        <v>7616</v>
      </c>
      <c r="I1690" s="300" t="n">
        <v>10</v>
      </c>
      <c r="J1690" s="303">
        <f>+(((G1690-F1690)-(H1690-F1690))/(H1690-F1690))*100</f>
        <v/>
      </c>
      <c r="K1690" s="304" t="n"/>
      <c r="L1690" s="304" t="n"/>
      <c r="M1690" s="304" t="n"/>
      <c r="N1690" s="304" t="n"/>
    </row>
    <row r="1691" ht="15.75" customHeight="1" s="412">
      <c r="A1691" s="300" t="n">
        <v>1690</v>
      </c>
      <c r="B1691" s="300" t="n">
        <v>386</v>
      </c>
      <c r="C1691" s="300" t="n">
        <v>462</v>
      </c>
      <c r="D1691" s="300" t="n">
        <v>5</v>
      </c>
      <c r="E1691" s="301" t="n">
        <v>43531</v>
      </c>
      <c r="F1691" s="309" t="n">
        <v>5517</v>
      </c>
      <c r="G1691" s="300" t="n">
        <v>8391</v>
      </c>
      <c r="H1691" s="302" t="n">
        <v>7582</v>
      </c>
      <c r="I1691" s="300" t="n"/>
      <c r="J1691" s="303">
        <f>+(((G1691-F1691)-(H1691-F1691))/(H1691-F1691))*100</f>
        <v/>
      </c>
      <c r="K1691" s="304" t="n"/>
      <c r="L1691" s="304" t="n"/>
      <c r="M1691" s="304" t="n"/>
      <c r="N1691" s="304" t="n"/>
    </row>
    <row r="1692" ht="15.75" customHeight="1" s="412">
      <c r="A1692" s="300" t="n">
        <v>1691</v>
      </c>
      <c r="B1692" s="300" t="n">
        <v>387</v>
      </c>
      <c r="C1692" s="300" t="n">
        <v>465</v>
      </c>
      <c r="D1692" s="300" t="n">
        <v>5</v>
      </c>
      <c r="E1692" s="301" t="n">
        <v>43531</v>
      </c>
      <c r="F1692" s="309" t="n">
        <v>5506</v>
      </c>
      <c r="G1692" s="300" t="n">
        <v>8347</v>
      </c>
      <c r="H1692" s="302" t="n">
        <v>7866</v>
      </c>
      <c r="I1692" s="300" t="n">
        <v>7</v>
      </c>
      <c r="J1692" s="303">
        <f>+(((G1692-F1692)-(H1692-F1692))/(H1692-F1692))*100</f>
        <v/>
      </c>
      <c r="K1692" s="304" t="n"/>
      <c r="L1692" s="304" t="n"/>
      <c r="M1692" s="304" t="n"/>
      <c r="N1692" s="304" t="n"/>
    </row>
    <row r="1693" ht="15.75" customHeight="1" s="412">
      <c r="A1693" s="300" t="n">
        <v>1692</v>
      </c>
      <c r="B1693" s="300" t="n">
        <v>388</v>
      </c>
      <c r="C1693" s="300" t="n">
        <v>465</v>
      </c>
      <c r="D1693" s="300" t="n">
        <v>5</v>
      </c>
      <c r="E1693" s="301" t="n">
        <v>43531</v>
      </c>
      <c r="F1693" s="309" t="n">
        <v>5526</v>
      </c>
      <c r="G1693" s="300" t="n">
        <v>8964</v>
      </c>
      <c r="H1693" s="302" t="n">
        <v>8397</v>
      </c>
      <c r="I1693" s="300" t="n"/>
      <c r="J1693" s="303">
        <f>+(((G1693-F1693)-(H1693-F1693))/(H1693-F1693))*100</f>
        <v/>
      </c>
      <c r="K1693" s="304" t="n"/>
      <c r="L1693" s="304" t="n"/>
      <c r="M1693" s="304" t="n"/>
      <c r="N1693" s="304" t="n"/>
    </row>
    <row r="1694" ht="15.75" customHeight="1" s="412">
      <c r="A1694" s="300" t="n">
        <v>1693</v>
      </c>
      <c r="B1694" s="300" t="n">
        <v>389</v>
      </c>
      <c r="C1694" s="300" t="n">
        <v>467</v>
      </c>
      <c r="D1694" s="300" t="n">
        <v>5</v>
      </c>
      <c r="E1694" s="301" t="n">
        <v>43531</v>
      </c>
      <c r="F1694" s="309" t="n">
        <v>5478</v>
      </c>
      <c r="G1694" s="300" t="n">
        <v>7746</v>
      </c>
      <c r="H1694" s="302" t="n">
        <v>7428</v>
      </c>
      <c r="I1694" s="300" t="n">
        <v>5</v>
      </c>
      <c r="J1694" s="303">
        <f>+(((G1694-F1694)-(H1694-F1694))/(H1694-F1694))*100</f>
        <v/>
      </c>
      <c r="K1694" s="304" t="n"/>
      <c r="L1694" s="304" t="n"/>
      <c r="M1694" s="304" t="n"/>
      <c r="N1694" s="304" t="n"/>
    </row>
    <row r="1695" ht="15.75" customHeight="1" s="412">
      <c r="A1695" s="300" t="n">
        <v>1694</v>
      </c>
      <c r="B1695" s="300" t="n">
        <v>390</v>
      </c>
      <c r="C1695" s="300" t="n">
        <v>467</v>
      </c>
      <c r="D1695" s="300" t="n">
        <v>5</v>
      </c>
      <c r="E1695" s="301" t="n">
        <v>43531</v>
      </c>
      <c r="F1695" s="309" t="n">
        <v>5491</v>
      </c>
      <c r="G1695" s="300" t="n">
        <v>7895</v>
      </c>
      <c r="H1695" s="302" t="n">
        <v>7564</v>
      </c>
      <c r="I1695" s="300" t="n"/>
      <c r="J1695" s="303">
        <f>+(((G1695-F1695)-(H1695-F1695))/(H1695-F1695))*100</f>
        <v/>
      </c>
      <c r="K1695" s="304" t="n"/>
      <c r="L1695" s="304" t="n"/>
      <c r="M1695" s="304" t="n"/>
      <c r="N1695" s="304" t="n"/>
    </row>
    <row r="1696" ht="15.75" customHeight="1" s="412">
      <c r="A1696" s="300" t="n">
        <v>1695</v>
      </c>
      <c r="B1696" s="300" t="n">
        <v>391</v>
      </c>
      <c r="C1696" s="300" t="n">
        <v>468</v>
      </c>
      <c r="D1696" s="300" t="n">
        <v>5</v>
      </c>
      <c r="E1696" s="301" t="n">
        <v>43531</v>
      </c>
      <c r="F1696" s="309" t="n">
        <v>5525</v>
      </c>
      <c r="G1696" s="300" t="n">
        <v>7618</v>
      </c>
      <c r="H1696" s="302" t="n">
        <v>7259</v>
      </c>
      <c r="I1696" s="300" t="n">
        <v>11</v>
      </c>
      <c r="J1696" s="303">
        <f>+(((G1696-F1696)-(H1696-F1696))/(H1696-F1696))*100</f>
        <v/>
      </c>
      <c r="K1696" s="304" t="n"/>
      <c r="L1696" s="304" t="n"/>
      <c r="M1696" s="304" t="n"/>
      <c r="N1696" s="304" t="n"/>
    </row>
    <row r="1697" ht="15.75" customHeight="1" s="412">
      <c r="A1697" s="300" t="n">
        <v>1696</v>
      </c>
      <c r="B1697" s="300" t="n">
        <v>392</v>
      </c>
      <c r="C1697" s="300" t="n">
        <v>468</v>
      </c>
      <c r="D1697" s="300" t="n">
        <v>5</v>
      </c>
      <c r="E1697" s="301" t="n">
        <v>43531</v>
      </c>
      <c r="F1697" s="309" t="n">
        <v>5540</v>
      </c>
      <c r="G1697" s="300" t="n">
        <v>7689</v>
      </c>
      <c r="H1697" s="302" t="n">
        <v>7308</v>
      </c>
      <c r="I1697" s="300" t="n"/>
      <c r="J1697" s="303">
        <f>+(((G1697-F1697)-(H1697-F1697))/(H1697-F1697))*100</f>
        <v/>
      </c>
      <c r="K1697" s="304" t="n"/>
      <c r="L1697" s="304" t="n"/>
      <c r="M1697" s="304" t="n"/>
      <c r="N1697" s="304" t="n"/>
    </row>
    <row r="1698" ht="15.75" customHeight="1" s="412">
      <c r="A1698" s="300" t="n">
        <v>1697</v>
      </c>
      <c r="B1698" s="300" t="n">
        <v>1</v>
      </c>
      <c r="C1698" s="300" t="n">
        <v>101</v>
      </c>
      <c r="D1698" s="300" t="n">
        <v>6</v>
      </c>
      <c r="E1698" s="301" t="n">
        <v>43535</v>
      </c>
      <c r="F1698" s="309" t="n">
        <v>5301</v>
      </c>
      <c r="G1698" s="300" t="n">
        <v>7320</v>
      </c>
      <c r="H1698" s="302" t="n"/>
      <c r="I1698" s="300" t="n">
        <v>5</v>
      </c>
      <c r="J1698" s="303">
        <f>+(((G1698-F1698)-(H1698-F1698))/(H1698-F1698))*100</f>
        <v/>
      </c>
      <c r="K1698" s="304" t="n"/>
      <c r="L1698" s="304" t="n"/>
      <c r="M1698" s="304" t="n"/>
      <c r="N1698" s="304" t="n"/>
    </row>
    <row r="1699" ht="15.75" customHeight="1" s="412">
      <c r="A1699" s="300" t="n">
        <v>1698</v>
      </c>
      <c r="B1699" s="300" t="n">
        <v>2</v>
      </c>
      <c r="C1699" s="300" t="n">
        <v>101</v>
      </c>
      <c r="D1699" s="300" t="n">
        <v>6</v>
      </c>
      <c r="E1699" s="301" t="n">
        <v>43535</v>
      </c>
      <c r="F1699" s="309" t="n">
        <v>5190</v>
      </c>
      <c r="G1699" s="300" t="n">
        <v>7209</v>
      </c>
      <c r="H1699" s="302" t="n"/>
      <c r="I1699" s="300" t="n"/>
      <c r="J1699" s="303">
        <f>+(((G1699-F1699)-(H1699-F1699))/(H1699-F1699))*100</f>
        <v/>
      </c>
      <c r="K1699" s="304" t="n"/>
      <c r="L1699" s="304" t="n"/>
      <c r="M1699" s="304" t="n"/>
      <c r="N1699" s="304" t="n"/>
    </row>
    <row r="1700" ht="15.75" customHeight="1" s="412">
      <c r="A1700" s="300" t="n">
        <v>1699</v>
      </c>
      <c r="B1700" s="300" t="n">
        <v>3</v>
      </c>
      <c r="C1700" s="300" t="n">
        <v>103</v>
      </c>
      <c r="D1700" s="300" t="n">
        <v>6</v>
      </c>
      <c r="E1700" s="301" t="n">
        <v>43535</v>
      </c>
      <c r="F1700" s="309" t="n">
        <v>5258</v>
      </c>
      <c r="G1700" s="300" t="n">
        <v>8960</v>
      </c>
      <c r="H1700" s="302" t="n"/>
      <c r="I1700" s="300" t="n">
        <v>7</v>
      </c>
      <c r="J1700" s="303">
        <f>+(((G1700-F1700)-(H1700-F1700))/(H1700-F1700))*100</f>
        <v/>
      </c>
      <c r="K1700" s="304" t="n"/>
      <c r="L1700" s="304" t="n"/>
      <c r="M1700" s="304" t="n"/>
      <c r="N1700" s="304" t="n"/>
    </row>
    <row r="1701" ht="15.75" customHeight="1" s="412">
      <c r="A1701" s="300" t="n">
        <v>1700</v>
      </c>
      <c r="B1701" s="300" t="n">
        <v>4</v>
      </c>
      <c r="C1701" s="300" t="n">
        <v>103</v>
      </c>
      <c r="D1701" s="300" t="n">
        <v>6</v>
      </c>
      <c r="E1701" s="301" t="n">
        <v>43535</v>
      </c>
      <c r="F1701" s="309" t="n">
        <v>5259</v>
      </c>
      <c r="G1701" s="300" t="n">
        <v>8837</v>
      </c>
      <c r="H1701" s="302" t="n"/>
      <c r="I1701" s="300" t="n"/>
      <c r="J1701" s="303">
        <f>+(((G1701-F1701)-(H1701-F1701))/(H1701-F1701))*100</f>
        <v/>
      </c>
      <c r="K1701" s="304" t="n"/>
      <c r="L1701" s="304" t="n"/>
      <c r="M1701" s="304" t="n"/>
      <c r="N1701" s="304" t="n"/>
    </row>
    <row r="1702" ht="15.75" customHeight="1" s="412">
      <c r="A1702" s="300" t="n">
        <v>1701</v>
      </c>
      <c r="B1702" s="300" t="n">
        <v>5</v>
      </c>
      <c r="C1702" s="300" t="n">
        <v>106</v>
      </c>
      <c r="D1702" s="300" t="n">
        <v>6</v>
      </c>
      <c r="E1702" s="301" t="n">
        <v>43535</v>
      </c>
      <c r="F1702" s="309" t="n">
        <v>5236</v>
      </c>
      <c r="G1702" s="300" t="n">
        <v>7678</v>
      </c>
      <c r="H1702" s="302" t="n"/>
      <c r="I1702" s="300" t="n">
        <v>9</v>
      </c>
      <c r="J1702" s="303">
        <f>+(((G1702-F1702)-(H1702-F1702))/(H1702-F1702))*100</f>
        <v/>
      </c>
      <c r="K1702" s="304" t="n"/>
      <c r="L1702" s="304" t="n"/>
      <c r="M1702" s="304" t="n"/>
      <c r="N1702" s="304" t="n"/>
    </row>
    <row r="1703" ht="15.75" customHeight="1" s="412">
      <c r="A1703" s="300" t="n">
        <v>1702</v>
      </c>
      <c r="B1703" s="300" t="n">
        <v>6</v>
      </c>
      <c r="C1703" s="300" t="n">
        <v>106</v>
      </c>
      <c r="D1703" s="300" t="n">
        <v>6</v>
      </c>
      <c r="E1703" s="301" t="n">
        <v>43535</v>
      </c>
      <c r="F1703" s="309" t="n">
        <v>5259</v>
      </c>
      <c r="G1703" s="300" t="n">
        <v>7372</v>
      </c>
      <c r="H1703" s="302" t="n"/>
      <c r="I1703" s="300" t="n"/>
      <c r="J1703" s="303">
        <f>+(((G1703-F1703)-(H1703-F1703))/(H1703-F1703))*100</f>
        <v/>
      </c>
      <c r="K1703" s="304" t="n"/>
      <c r="L1703" s="304" t="n"/>
      <c r="M1703" s="304" t="n"/>
      <c r="N1703" s="304" t="n"/>
    </row>
    <row r="1704" ht="15.75" customHeight="1" s="412">
      <c r="A1704" s="300" t="n">
        <v>1703</v>
      </c>
      <c r="B1704" s="300" t="n">
        <v>7</v>
      </c>
      <c r="C1704" s="300" t="n">
        <v>110</v>
      </c>
      <c r="D1704" s="300" t="n">
        <v>6</v>
      </c>
      <c r="E1704" s="301" t="n">
        <v>43535</v>
      </c>
      <c r="F1704" s="309" t="n">
        <v>5232</v>
      </c>
      <c r="G1704" s="300" t="n">
        <v>8388</v>
      </c>
      <c r="H1704" s="302" t="n"/>
      <c r="I1704" s="300" t="n">
        <v>7</v>
      </c>
      <c r="J1704" s="303">
        <f>+(((G1704-F1704)-(H1704-F1704))/(H1704-F1704))*100</f>
        <v/>
      </c>
      <c r="K1704" s="304" t="n"/>
      <c r="L1704" s="304" t="n"/>
      <c r="M1704" s="304" t="n"/>
      <c r="N1704" s="304" t="n"/>
    </row>
    <row r="1705" ht="15.75" customHeight="1" s="412">
      <c r="A1705" s="300" t="n">
        <v>1704</v>
      </c>
      <c r="B1705" s="300" t="n">
        <v>8</v>
      </c>
      <c r="C1705" s="300" t="n">
        <v>110</v>
      </c>
      <c r="D1705" s="300" t="n">
        <v>6</v>
      </c>
      <c r="E1705" s="301" t="n">
        <v>43535</v>
      </c>
      <c r="F1705" s="309" t="n">
        <v>5221</v>
      </c>
      <c r="G1705" s="300" t="n">
        <v>8232</v>
      </c>
      <c r="H1705" s="302" t="n"/>
      <c r="I1705" s="300" t="n"/>
      <c r="J1705" s="303">
        <f>+(((G1705-F1705)-(H1705-F1705))/(H1705-F1705))*100</f>
        <v/>
      </c>
      <c r="K1705" s="304" t="n"/>
      <c r="L1705" s="304" t="n"/>
      <c r="M1705" s="304" t="n"/>
      <c r="N1705" s="304" t="n"/>
    </row>
    <row r="1706" ht="15.75" customHeight="1" s="412">
      <c r="A1706" s="300" t="n">
        <v>1705</v>
      </c>
      <c r="B1706" s="300" t="n">
        <v>9</v>
      </c>
      <c r="C1706" s="300" t="n">
        <v>111</v>
      </c>
      <c r="D1706" s="300" t="n">
        <v>6</v>
      </c>
      <c r="E1706" s="301" t="n">
        <v>43535</v>
      </c>
      <c r="F1706" s="309" t="n">
        <v>5188</v>
      </c>
      <c r="G1706" s="300" t="n">
        <v>8495</v>
      </c>
      <c r="H1706" s="302" t="n"/>
      <c r="I1706" s="300" t="n">
        <v>11</v>
      </c>
      <c r="J1706" s="303">
        <f>+(((G1706-F1706)-(H1706-F1706))/(H1706-F1706))*100</f>
        <v/>
      </c>
      <c r="K1706" s="304" t="n"/>
      <c r="L1706" s="304" t="n"/>
      <c r="M1706" s="304" t="n"/>
      <c r="N1706" s="304" t="n"/>
    </row>
    <row r="1707" ht="15.75" customHeight="1" s="412">
      <c r="A1707" s="300" t="n">
        <v>1706</v>
      </c>
      <c r="B1707" s="300" t="n">
        <v>10</v>
      </c>
      <c r="C1707" s="300" t="n">
        <v>111</v>
      </c>
      <c r="D1707" s="300" t="n">
        <v>6</v>
      </c>
      <c r="E1707" s="301" t="n">
        <v>43535</v>
      </c>
      <c r="F1707" s="309" t="n">
        <v>5232</v>
      </c>
      <c r="G1707" s="300" t="n">
        <v>8920</v>
      </c>
      <c r="H1707" s="302" t="n"/>
      <c r="I1707" s="300" t="n"/>
      <c r="J1707" s="303">
        <f>+(((G1707-F1707)-(H1707-F1707))/(H1707-F1707))*100</f>
        <v/>
      </c>
      <c r="K1707" s="304" t="n"/>
      <c r="L1707" s="304" t="n"/>
      <c r="M1707" s="304" t="n"/>
      <c r="N1707" s="304" t="n"/>
    </row>
    <row r="1708" ht="15.75" customHeight="1" s="412">
      <c r="A1708" s="300" t="n">
        <v>1707</v>
      </c>
      <c r="B1708" s="300" t="n">
        <v>11</v>
      </c>
      <c r="C1708" s="300" t="n">
        <v>113</v>
      </c>
      <c r="D1708" s="300" t="n">
        <v>6</v>
      </c>
      <c r="E1708" s="301" t="n">
        <v>43535</v>
      </c>
      <c r="F1708" s="309" t="n">
        <v>5213</v>
      </c>
      <c r="G1708" s="300" t="n">
        <v>8185</v>
      </c>
      <c r="H1708" s="302" t="n"/>
      <c r="I1708" s="300" t="n">
        <v>7</v>
      </c>
      <c r="J1708" s="303">
        <f>+(((G1708-F1708)-(H1708-F1708))/(H1708-F1708))*100</f>
        <v/>
      </c>
      <c r="K1708" s="304" t="n"/>
      <c r="L1708" s="304" t="n"/>
      <c r="M1708" s="304" t="n"/>
      <c r="N1708" s="304" t="n"/>
    </row>
    <row r="1709" ht="15.75" customHeight="1" s="412">
      <c r="A1709" s="300" t="n">
        <v>1708</v>
      </c>
      <c r="B1709" s="300" t="n">
        <v>12</v>
      </c>
      <c r="C1709" s="300" t="n">
        <v>113</v>
      </c>
      <c r="D1709" s="300" t="n">
        <v>6</v>
      </c>
      <c r="E1709" s="301" t="n">
        <v>43535</v>
      </c>
      <c r="F1709" s="309" t="n">
        <v>5232</v>
      </c>
      <c r="G1709" s="300" t="n">
        <v>8091</v>
      </c>
      <c r="H1709" s="302" t="n"/>
      <c r="I1709" s="300" t="n"/>
      <c r="J1709" s="303">
        <f>+(((G1709-F1709)-(H1709-F1709))/(H1709-F1709))*100</f>
        <v/>
      </c>
      <c r="K1709" s="304" t="n"/>
      <c r="L1709" s="304" t="n"/>
      <c r="M1709" s="304" t="n"/>
      <c r="N1709" s="304" t="n"/>
    </row>
    <row r="1710" ht="15.75" customHeight="1" s="412">
      <c r="A1710" s="300" t="n">
        <v>1709</v>
      </c>
      <c r="B1710" s="300" t="n">
        <v>13</v>
      </c>
      <c r="C1710" s="300" t="n">
        <v>114</v>
      </c>
      <c r="D1710" s="300" t="n">
        <v>6</v>
      </c>
      <c r="E1710" s="301" t="n">
        <v>43535</v>
      </c>
      <c r="F1710" s="309" t="n">
        <v>5314</v>
      </c>
      <c r="G1710" s="300" t="n">
        <v>8840</v>
      </c>
      <c r="H1710" s="302" t="n"/>
      <c r="I1710" s="300" t="n">
        <v>9</v>
      </c>
      <c r="J1710" s="303">
        <f>+(((G1710-F1710)-(H1710-F1710))/(H1710-F1710))*100</f>
        <v/>
      </c>
      <c r="K1710" s="304" t="n"/>
      <c r="L1710" s="304" t="n"/>
      <c r="M1710" s="304" t="n"/>
      <c r="N1710" s="304" t="n"/>
    </row>
    <row r="1711" ht="15.75" customHeight="1" s="412">
      <c r="A1711" s="300" t="n">
        <v>1710</v>
      </c>
      <c r="B1711" s="300" t="n">
        <v>14</v>
      </c>
      <c r="C1711" s="300" t="n">
        <v>114</v>
      </c>
      <c r="D1711" s="300" t="n">
        <v>6</v>
      </c>
      <c r="E1711" s="301" t="n">
        <v>43535</v>
      </c>
      <c r="F1711" s="309" t="n">
        <v>5249</v>
      </c>
      <c r="G1711" s="300" t="n">
        <v>8333</v>
      </c>
      <c r="H1711" s="302" t="n"/>
      <c r="I1711" s="300" t="n"/>
      <c r="J1711" s="303">
        <f>+(((G1711-F1711)-(H1711-F1711))/(H1711-F1711))*100</f>
        <v/>
      </c>
      <c r="K1711" s="304" t="n"/>
      <c r="L1711" s="304" t="n"/>
      <c r="M1711" s="304" t="n"/>
      <c r="N1711" s="304" t="n"/>
    </row>
    <row r="1712" ht="15.75" customHeight="1" s="412">
      <c r="A1712" s="300" t="n">
        <v>1711</v>
      </c>
      <c r="B1712" s="300" t="n">
        <v>15</v>
      </c>
      <c r="C1712" s="300" t="n">
        <v>117</v>
      </c>
      <c r="D1712" s="300" t="n">
        <v>6</v>
      </c>
      <c r="E1712" s="301" t="n">
        <v>43535</v>
      </c>
      <c r="F1712" s="309" t="n">
        <v>5231</v>
      </c>
      <c r="G1712" s="300" t="n">
        <v>8049</v>
      </c>
      <c r="H1712" s="302" t="n"/>
      <c r="I1712" s="300" t="n">
        <v>6</v>
      </c>
      <c r="J1712" s="303">
        <f>+(((G1712-F1712)-(H1712-F1712))/(H1712-F1712))*100</f>
        <v/>
      </c>
      <c r="K1712" s="304" t="n"/>
      <c r="L1712" s="304" t="n"/>
      <c r="M1712" s="304" t="n"/>
      <c r="N1712" s="304" t="n"/>
    </row>
    <row r="1713" ht="15.75" customHeight="1" s="412">
      <c r="A1713" s="300" t="n">
        <v>1712</v>
      </c>
      <c r="B1713" s="300" t="n">
        <v>16</v>
      </c>
      <c r="C1713" s="300" t="n">
        <v>117</v>
      </c>
      <c r="D1713" s="300" t="n">
        <v>6</v>
      </c>
      <c r="E1713" s="301" t="n">
        <v>43535</v>
      </c>
      <c r="F1713" s="309" t="n">
        <v>5280</v>
      </c>
      <c r="G1713" s="300" t="n">
        <v>8266</v>
      </c>
      <c r="H1713" s="302" t="n"/>
      <c r="I1713" s="300" t="n"/>
      <c r="J1713" s="303">
        <f>+(((G1713-F1713)-(H1713-F1713))/(H1713-F1713))*100</f>
        <v/>
      </c>
      <c r="K1713" s="304" t="n"/>
      <c r="L1713" s="304" t="n"/>
      <c r="M1713" s="304" t="n"/>
      <c r="N1713" s="304" t="n"/>
    </row>
    <row r="1714" ht="15.75" customHeight="1" s="412">
      <c r="A1714" s="300" t="n">
        <v>1713</v>
      </c>
      <c r="B1714" s="300" t="n">
        <v>17</v>
      </c>
      <c r="C1714" s="300" t="n">
        <v>118</v>
      </c>
      <c r="D1714" s="300" t="n">
        <v>6</v>
      </c>
      <c r="E1714" s="301" t="n">
        <v>43535</v>
      </c>
      <c r="F1714" s="309" t="n">
        <v>5275</v>
      </c>
      <c r="G1714" s="300" t="n">
        <v>8823</v>
      </c>
      <c r="H1714" s="302" t="n"/>
      <c r="I1714" s="300" t="n">
        <v>10</v>
      </c>
      <c r="J1714" s="303">
        <f>+(((G1714-F1714)-(H1714-F1714))/(H1714-F1714))*100</f>
        <v/>
      </c>
      <c r="K1714" s="304" t="n"/>
      <c r="L1714" s="304" t="n"/>
      <c r="M1714" s="304" t="n"/>
      <c r="N1714" s="304" t="n"/>
    </row>
    <row r="1715" ht="15.75" customHeight="1" s="412">
      <c r="A1715" s="300" t="n">
        <v>1714</v>
      </c>
      <c r="B1715" s="300" t="n">
        <v>18</v>
      </c>
      <c r="C1715" s="300" t="n">
        <v>118</v>
      </c>
      <c r="D1715" s="300" t="n">
        <v>6</v>
      </c>
      <c r="E1715" s="301" t="n">
        <v>43535</v>
      </c>
      <c r="F1715" s="309" t="n">
        <v>5205</v>
      </c>
      <c r="G1715" s="300" t="n">
        <v>8679</v>
      </c>
      <c r="H1715" s="302" t="n"/>
      <c r="I1715" s="300" t="n"/>
      <c r="J1715" s="303">
        <f>+(((G1715-F1715)-(H1715-F1715))/(H1715-F1715))*100</f>
        <v/>
      </c>
      <c r="K1715" s="304" t="n"/>
      <c r="L1715" s="304" t="n"/>
      <c r="M1715" s="304" t="n"/>
      <c r="N1715" s="304" t="n"/>
    </row>
    <row r="1716" ht="15.75" customHeight="1" s="412">
      <c r="A1716" s="300" t="n">
        <v>1715</v>
      </c>
      <c r="B1716" s="300" t="n">
        <v>19</v>
      </c>
      <c r="C1716" s="300" t="n">
        <v>119</v>
      </c>
      <c r="D1716" s="300" t="n">
        <v>6</v>
      </c>
      <c r="E1716" s="301" t="n">
        <v>43535</v>
      </c>
      <c r="F1716" s="309" t="n">
        <v>5229</v>
      </c>
      <c r="G1716" s="300" t="n">
        <v>7730</v>
      </c>
      <c r="H1716" s="302" t="n"/>
      <c r="I1716" s="300" t="n">
        <v>7</v>
      </c>
      <c r="J1716" s="303">
        <f>+(((G1716-F1716)-(H1716-F1716))/(H1716-F1716))*100</f>
        <v/>
      </c>
      <c r="K1716" s="304" t="n"/>
      <c r="L1716" s="304" t="n"/>
      <c r="M1716" s="304" t="n"/>
      <c r="N1716" s="304" t="n"/>
    </row>
    <row r="1717" ht="15.75" customHeight="1" s="412">
      <c r="A1717" s="300" t="n">
        <v>1716</v>
      </c>
      <c r="B1717" s="300" t="n">
        <v>20</v>
      </c>
      <c r="C1717" s="300" t="n">
        <v>119</v>
      </c>
      <c r="D1717" s="300" t="n">
        <v>6</v>
      </c>
      <c r="E1717" s="301" t="n">
        <v>43535</v>
      </c>
      <c r="F1717" s="309" t="n">
        <v>5190</v>
      </c>
      <c r="G1717" s="300" t="n">
        <v>8045</v>
      </c>
      <c r="H1717" s="302" t="n"/>
      <c r="I1717" s="300" t="n"/>
      <c r="J1717" s="303">
        <f>+(((G1717-F1717)-(H1717-F1717))/(H1717-F1717))*100</f>
        <v/>
      </c>
      <c r="K1717" s="304" t="n"/>
      <c r="L1717" s="304" t="n"/>
      <c r="M1717" s="304" t="n"/>
      <c r="N1717" s="304" t="n"/>
    </row>
    <row r="1718" ht="15.75" customHeight="1" s="412">
      <c r="A1718" s="300" t="n">
        <v>1717</v>
      </c>
      <c r="B1718" s="300" t="n">
        <v>21</v>
      </c>
      <c r="C1718" s="300" t="n">
        <v>122</v>
      </c>
      <c r="D1718" s="300" t="n">
        <v>6</v>
      </c>
      <c r="E1718" s="301" t="n">
        <v>43535</v>
      </c>
      <c r="F1718" s="309" t="n">
        <v>5224</v>
      </c>
      <c r="G1718" s="300" t="n">
        <v>8090</v>
      </c>
      <c r="H1718" s="302" t="n"/>
      <c r="I1718" s="300" t="n">
        <v>7</v>
      </c>
      <c r="J1718" s="303">
        <f>+(((G1718-F1718)-(H1718-F1718))/(H1718-F1718))*100</f>
        <v/>
      </c>
      <c r="K1718" s="304" t="n"/>
      <c r="L1718" s="304" t="n"/>
      <c r="M1718" s="304" t="n"/>
      <c r="N1718" s="304" t="n"/>
    </row>
    <row r="1719" ht="15.75" customHeight="1" s="412">
      <c r="A1719" s="300" t="n">
        <v>1718</v>
      </c>
      <c r="B1719" s="300" t="n">
        <v>22</v>
      </c>
      <c r="C1719" s="300" t="n">
        <v>122</v>
      </c>
      <c r="D1719" s="300" t="n">
        <v>6</v>
      </c>
      <c r="E1719" s="301" t="n">
        <v>43535</v>
      </c>
      <c r="F1719" s="309" t="n">
        <v>5276</v>
      </c>
      <c r="G1719" s="300" t="n">
        <v>8353</v>
      </c>
      <c r="H1719" s="302" t="n"/>
      <c r="I1719" s="300" t="n"/>
      <c r="J1719" s="303">
        <f>+(((G1719-F1719)-(H1719-F1719))/(H1719-F1719))*100</f>
        <v/>
      </c>
      <c r="K1719" s="304" t="n"/>
      <c r="L1719" s="304" t="n"/>
      <c r="M1719" s="304" t="n"/>
      <c r="N1719" s="304" t="n"/>
    </row>
    <row r="1720" ht="15.75" customHeight="1" s="412">
      <c r="A1720" s="300" t="n">
        <v>1719</v>
      </c>
      <c r="B1720" s="300" t="n">
        <v>23</v>
      </c>
      <c r="C1720" s="300" t="n">
        <v>126</v>
      </c>
      <c r="D1720" s="300" t="n">
        <v>6</v>
      </c>
      <c r="E1720" s="301" t="n">
        <v>43535</v>
      </c>
      <c r="F1720" s="309" t="n">
        <v>5261</v>
      </c>
      <c r="G1720" s="300" t="n"/>
      <c r="H1720" s="302" t="n"/>
      <c r="I1720" s="300" t="n"/>
      <c r="J1720" s="303">
        <f>+(((G1720-F1720)-(H1720-F1720))/(H1720-F1720))*100</f>
        <v/>
      </c>
      <c r="K1720" s="304" t="n"/>
      <c r="L1720" s="304" t="n"/>
      <c r="M1720" s="304" t="n"/>
      <c r="N1720" s="304" t="n"/>
    </row>
    <row r="1721" ht="15.75" customHeight="1" s="412">
      <c r="A1721" s="300" t="n">
        <v>1720</v>
      </c>
      <c r="B1721" s="300" t="n">
        <v>24</v>
      </c>
      <c r="C1721" s="300" t="n">
        <v>126</v>
      </c>
      <c r="D1721" s="300" t="n">
        <v>6</v>
      </c>
      <c r="E1721" s="301" t="n">
        <v>43535</v>
      </c>
      <c r="F1721" s="309" t="n">
        <v>5196</v>
      </c>
      <c r="G1721" s="300" t="n"/>
      <c r="H1721" s="302" t="n"/>
      <c r="I1721" s="300" t="n"/>
      <c r="J1721" s="303">
        <f>+(((G1721-F1721)-(H1721-F1721))/(H1721-F1721))*100</f>
        <v/>
      </c>
      <c r="K1721" s="304" t="n"/>
      <c r="L1721" s="304" t="n"/>
      <c r="M1721" s="304" t="n"/>
      <c r="N1721" s="304" t="n"/>
    </row>
    <row r="1722" ht="15.75" customHeight="1" s="412">
      <c r="A1722" s="300" t="n">
        <v>1721</v>
      </c>
      <c r="B1722" s="300" t="n">
        <v>25</v>
      </c>
      <c r="C1722" s="300" t="n">
        <v>127</v>
      </c>
      <c r="D1722" s="300" t="n">
        <v>6</v>
      </c>
      <c r="E1722" s="301" t="n">
        <v>43535</v>
      </c>
      <c r="F1722" s="309" t="n">
        <v>5238</v>
      </c>
      <c r="G1722" s="300" t="n">
        <v>8099</v>
      </c>
      <c r="H1722" s="302" t="n"/>
      <c r="I1722" s="300" t="n">
        <v>10</v>
      </c>
      <c r="J1722" s="303">
        <f>+(((G1722-F1722)-(H1722-F1722))/(H1722-F1722))*100</f>
        <v/>
      </c>
      <c r="K1722" s="304" t="n"/>
      <c r="L1722" s="304" t="n"/>
      <c r="M1722" s="304" t="n"/>
      <c r="N1722" s="304" t="n"/>
    </row>
    <row r="1723" ht="15.75" customHeight="1" s="412">
      <c r="A1723" s="300" t="n">
        <v>1722</v>
      </c>
      <c r="B1723" s="300" t="n">
        <v>26</v>
      </c>
      <c r="C1723" s="300" t="n">
        <v>127</v>
      </c>
      <c r="D1723" s="300" t="n">
        <v>6</v>
      </c>
      <c r="E1723" s="301" t="n">
        <v>43535</v>
      </c>
      <c r="F1723" s="309" t="n">
        <v>5207</v>
      </c>
      <c r="G1723" s="300" t="n">
        <v>8101</v>
      </c>
      <c r="H1723" s="302" t="n"/>
      <c r="I1723" s="300" t="n"/>
      <c r="J1723" s="303">
        <f>+(((G1723-F1723)-(H1723-F1723))/(H1723-F1723))*100</f>
        <v/>
      </c>
      <c r="K1723" s="304" t="n"/>
      <c r="L1723" s="304" t="n"/>
      <c r="M1723" s="304" t="n"/>
      <c r="N1723" s="304" t="n"/>
    </row>
    <row r="1724" ht="15.75" customHeight="1" s="412">
      <c r="A1724" s="300" t="n">
        <v>1723</v>
      </c>
      <c r="B1724" s="300" t="n">
        <v>27</v>
      </c>
      <c r="C1724" s="300" t="n">
        <v>130</v>
      </c>
      <c r="D1724" s="300" t="n">
        <v>6</v>
      </c>
      <c r="E1724" s="301" t="n">
        <v>43535</v>
      </c>
      <c r="F1724" s="309" t="n">
        <v>5236</v>
      </c>
      <c r="G1724" s="300" t="n">
        <v>7759</v>
      </c>
      <c r="H1724" s="302" t="n"/>
      <c r="I1724" s="300" t="n">
        <v>6</v>
      </c>
      <c r="J1724" s="303">
        <f>+(((G1724-F1724)-(H1724-F1724))/(H1724-F1724))*100</f>
        <v/>
      </c>
      <c r="K1724" s="304" t="n"/>
      <c r="L1724" s="304" t="n"/>
      <c r="M1724" s="304" t="n"/>
      <c r="N1724" s="304" t="n"/>
    </row>
    <row r="1725" ht="15.75" customHeight="1" s="412">
      <c r="A1725" s="300" t="n">
        <v>1724</v>
      </c>
      <c r="B1725" s="300" t="n">
        <v>28</v>
      </c>
      <c r="C1725" s="300" t="n">
        <v>130</v>
      </c>
      <c r="D1725" s="300" t="n">
        <v>6</v>
      </c>
      <c r="E1725" s="301" t="n">
        <v>43535</v>
      </c>
      <c r="F1725" s="309" t="n">
        <v>5216</v>
      </c>
      <c r="G1725" s="300" t="n">
        <v>7773</v>
      </c>
      <c r="H1725" s="302" t="n"/>
      <c r="I1725" s="300" t="n"/>
      <c r="J1725" s="303">
        <f>+(((G1725-F1725)-(H1725-F1725))/(H1725-F1725))*100</f>
        <v/>
      </c>
      <c r="K1725" s="304" t="n"/>
      <c r="L1725" s="304" t="n"/>
      <c r="M1725" s="304" t="n"/>
      <c r="N1725" s="304" t="n"/>
    </row>
    <row r="1726" ht="15.75" customHeight="1" s="412">
      <c r="A1726" s="300" t="n">
        <v>1725</v>
      </c>
      <c r="B1726" s="300" t="n">
        <v>29</v>
      </c>
      <c r="C1726" s="300" t="n">
        <v>132</v>
      </c>
      <c r="D1726" s="300" t="n">
        <v>6</v>
      </c>
      <c r="E1726" s="301" t="n">
        <v>43535</v>
      </c>
      <c r="F1726" s="309" t="n">
        <v>5292</v>
      </c>
      <c r="G1726" s="300" t="n">
        <v>8298</v>
      </c>
      <c r="H1726" s="302" t="n"/>
      <c r="I1726" s="300" t="n">
        <v>9</v>
      </c>
      <c r="J1726" s="303">
        <f>+(((G1726-F1726)-(H1726-F1726))/(H1726-F1726))*100</f>
        <v/>
      </c>
      <c r="K1726" s="304" t="n"/>
      <c r="L1726" s="304" t="n"/>
      <c r="M1726" s="304" t="n"/>
      <c r="N1726" s="304" t="n"/>
    </row>
    <row r="1727" ht="15.75" customHeight="1" s="412">
      <c r="A1727" s="300" t="n">
        <v>1726</v>
      </c>
      <c r="B1727" s="300" t="n">
        <v>30</v>
      </c>
      <c r="C1727" s="300" t="n">
        <v>132</v>
      </c>
      <c r="D1727" s="300" t="n">
        <v>6</v>
      </c>
      <c r="E1727" s="301" t="n">
        <v>43535</v>
      </c>
      <c r="F1727" s="309" t="n">
        <v>5244</v>
      </c>
      <c r="G1727" s="300" t="n">
        <v>8434</v>
      </c>
      <c r="H1727" s="302" t="n"/>
      <c r="I1727" s="300" t="n"/>
      <c r="J1727" s="303">
        <f>+(((G1727-F1727)-(H1727-F1727))/(H1727-F1727))*100</f>
        <v/>
      </c>
      <c r="K1727" s="304" t="n"/>
      <c r="L1727" s="304" t="n"/>
      <c r="M1727" s="304" t="n"/>
      <c r="N1727" s="304" t="n"/>
    </row>
    <row r="1728" ht="15.75" customHeight="1" s="412">
      <c r="A1728" s="300" t="n">
        <v>1727</v>
      </c>
      <c r="B1728" s="300" t="n">
        <v>31</v>
      </c>
      <c r="C1728" s="300" t="n">
        <v>135</v>
      </c>
      <c r="D1728" s="300" t="n">
        <v>6</v>
      </c>
      <c r="E1728" s="301" t="n">
        <v>43535</v>
      </c>
      <c r="F1728" s="309" t="n">
        <v>5227</v>
      </c>
      <c r="G1728" s="300" t="n">
        <v>8628</v>
      </c>
      <c r="H1728" s="302" t="n"/>
      <c r="I1728" s="300" t="n">
        <v>9</v>
      </c>
      <c r="J1728" s="303">
        <f>+(((G1728-F1728)-(H1728-F1728))/(H1728-F1728))*100</f>
        <v/>
      </c>
      <c r="K1728" s="304" t="n"/>
      <c r="L1728" s="304" t="n"/>
      <c r="M1728" s="304" t="n"/>
      <c r="N1728" s="304" t="n"/>
    </row>
    <row r="1729" ht="15.75" customHeight="1" s="412">
      <c r="A1729" s="300" t="n">
        <v>1728</v>
      </c>
      <c r="B1729" s="300" t="n">
        <v>32</v>
      </c>
      <c r="C1729" s="300" t="n">
        <v>135</v>
      </c>
      <c r="D1729" s="300" t="n">
        <v>6</v>
      </c>
      <c r="E1729" s="301" t="n">
        <v>43535</v>
      </c>
      <c r="F1729" s="309" t="n">
        <v>5214</v>
      </c>
      <c r="G1729" s="300" t="n">
        <v>8565</v>
      </c>
      <c r="H1729" s="302" t="n"/>
      <c r="I1729" s="300" t="n"/>
      <c r="J1729" s="303">
        <f>+(((G1729-F1729)-(H1729-F1729))/(H1729-F1729))*100</f>
        <v/>
      </c>
      <c r="K1729" s="304" t="n"/>
      <c r="L1729" s="304" t="n"/>
      <c r="M1729" s="304" t="n"/>
      <c r="N1729" s="304" t="n"/>
    </row>
    <row r="1730" ht="15.75" customHeight="1" s="412">
      <c r="A1730" s="300" t="n">
        <v>1729</v>
      </c>
      <c r="B1730" s="300" t="n">
        <v>33</v>
      </c>
      <c r="C1730" s="300" t="n">
        <v>136</v>
      </c>
      <c r="D1730" s="300" t="n">
        <v>6</v>
      </c>
      <c r="E1730" s="301" t="n">
        <v>43535</v>
      </c>
      <c r="F1730" s="309" t="n">
        <v>5203</v>
      </c>
      <c r="G1730" s="300" t="n">
        <v>8076</v>
      </c>
      <c r="H1730" s="302" t="n"/>
      <c r="I1730" s="300" t="n">
        <v>9</v>
      </c>
      <c r="J1730" s="303">
        <f>+(((G1730-F1730)-(H1730-F1730))/(H1730-F1730))*100</f>
        <v/>
      </c>
      <c r="K1730" s="304" t="n"/>
      <c r="L1730" s="304" t="n"/>
      <c r="M1730" s="304" t="n"/>
      <c r="N1730" s="304" t="n"/>
    </row>
    <row r="1731" ht="15.75" customHeight="1" s="412">
      <c r="A1731" s="300" t="n">
        <v>1730</v>
      </c>
      <c r="B1731" s="300" t="n">
        <v>34</v>
      </c>
      <c r="C1731" s="300" t="n">
        <v>136</v>
      </c>
      <c r="D1731" s="300" t="n">
        <v>6</v>
      </c>
      <c r="E1731" s="301" t="n">
        <v>43535</v>
      </c>
      <c r="F1731" s="309" t="n">
        <v>5191</v>
      </c>
      <c r="G1731" s="300" t="n">
        <v>8169</v>
      </c>
      <c r="H1731" s="302" t="n"/>
      <c r="I1731" s="300" t="n"/>
      <c r="J1731" s="303">
        <f>+(((G1731-F1731)-(H1731-F1731))/(H1731-F1731))*100</f>
        <v/>
      </c>
      <c r="K1731" s="304" t="n"/>
      <c r="L1731" s="304" t="n"/>
      <c r="M1731" s="304" t="n"/>
      <c r="N1731" s="304" t="n"/>
    </row>
    <row r="1732" ht="15.75" customHeight="1" s="412">
      <c r="A1732" s="300" t="n">
        <v>1731</v>
      </c>
      <c r="B1732" s="300" t="n">
        <v>35</v>
      </c>
      <c r="C1732" s="300" t="n">
        <v>137</v>
      </c>
      <c r="D1732" s="300" t="n">
        <v>6</v>
      </c>
      <c r="E1732" s="301" t="n">
        <v>43535</v>
      </c>
      <c r="F1732" s="309" t="n">
        <v>5280</v>
      </c>
      <c r="G1732" s="300" t="n">
        <v>9532</v>
      </c>
      <c r="H1732" s="302" t="n"/>
      <c r="I1732" s="300" t="n">
        <v>8</v>
      </c>
      <c r="J1732" s="303">
        <f>+(((G1732-F1732)-(H1732-F1732))/(H1732-F1732))*100</f>
        <v/>
      </c>
      <c r="K1732" s="304" t="n"/>
      <c r="L1732" s="304" t="n"/>
      <c r="M1732" s="304" t="n"/>
      <c r="N1732" s="304" t="n"/>
    </row>
    <row r="1733" ht="15.75" customHeight="1" s="412">
      <c r="A1733" s="300" t="n">
        <v>1732</v>
      </c>
      <c r="B1733" s="300" t="n">
        <v>36</v>
      </c>
      <c r="C1733" s="300" t="n">
        <v>137</v>
      </c>
      <c r="D1733" s="300" t="n">
        <v>6</v>
      </c>
      <c r="E1733" s="301" t="n">
        <v>43535</v>
      </c>
      <c r="F1733" s="309" t="n">
        <v>5219</v>
      </c>
      <c r="G1733" s="300" t="n">
        <v>9538</v>
      </c>
      <c r="H1733" s="302" t="n"/>
      <c r="I1733" s="300" t="n"/>
      <c r="J1733" s="303">
        <f>+(((G1733-F1733)-(H1733-F1733))/(H1733-F1733))*100</f>
        <v/>
      </c>
      <c r="K1733" s="304" t="n"/>
      <c r="L1733" s="304" t="n"/>
      <c r="M1733" s="304" t="n"/>
      <c r="N1733" s="304" t="n"/>
    </row>
    <row r="1734" ht="15.75" customHeight="1" s="412">
      <c r="A1734" s="300" t="n">
        <v>1733</v>
      </c>
      <c r="B1734" s="300" t="n">
        <v>37</v>
      </c>
      <c r="C1734" s="300" t="n">
        <v>138</v>
      </c>
      <c r="D1734" s="300" t="n">
        <v>6</v>
      </c>
      <c r="E1734" s="301" t="n">
        <v>43535</v>
      </c>
      <c r="F1734" s="309" t="n">
        <v>5225</v>
      </c>
      <c r="G1734" s="300" t="n">
        <v>9028</v>
      </c>
      <c r="H1734" s="302" t="n"/>
      <c r="I1734" s="300" t="n">
        <v>7</v>
      </c>
      <c r="J1734" s="303">
        <f>+(((G1734-F1734)-(H1734-F1734))/(H1734-F1734))*100</f>
        <v/>
      </c>
      <c r="K1734" s="304" t="n"/>
      <c r="L1734" s="304" t="n"/>
      <c r="M1734" s="304" t="n"/>
      <c r="N1734" s="304" t="n"/>
    </row>
    <row r="1735" ht="15.75" customHeight="1" s="412">
      <c r="A1735" s="300" t="n">
        <v>1734</v>
      </c>
      <c r="B1735" s="300" t="n">
        <v>38</v>
      </c>
      <c r="C1735" s="300" t="n">
        <v>138</v>
      </c>
      <c r="D1735" s="300" t="n">
        <v>6</v>
      </c>
      <c r="E1735" s="301" t="n">
        <v>43535</v>
      </c>
      <c r="F1735" s="309" t="n">
        <v>5241</v>
      </c>
      <c r="G1735" s="300" t="n">
        <v>9071</v>
      </c>
      <c r="H1735" s="302" t="n"/>
      <c r="I1735" s="300" t="n"/>
      <c r="J1735" s="303">
        <f>+(((G1735-F1735)-(H1735-F1735))/(H1735-F1735))*100</f>
        <v/>
      </c>
      <c r="K1735" s="304" t="n"/>
      <c r="L1735" s="304" t="n"/>
      <c r="M1735" s="304" t="n"/>
      <c r="N1735" s="304" t="n"/>
    </row>
    <row r="1736" ht="15.75" customHeight="1" s="412">
      <c r="A1736" s="300" t="n">
        <v>1735</v>
      </c>
      <c r="B1736" s="300" t="n">
        <v>39</v>
      </c>
      <c r="C1736" s="300" t="n">
        <v>140</v>
      </c>
      <c r="D1736" s="300" t="n">
        <v>6</v>
      </c>
      <c r="E1736" s="301" t="n">
        <v>43535</v>
      </c>
      <c r="F1736" s="309" t="n">
        <v>5245</v>
      </c>
      <c r="G1736" s="300" t="n">
        <v>8047</v>
      </c>
      <c r="H1736" s="302" t="n"/>
      <c r="I1736" s="300" t="n">
        <v>9</v>
      </c>
      <c r="J1736" s="303">
        <f>+(((G1736-F1736)-(H1736-F1736))/(H1736-F1736))*100</f>
        <v/>
      </c>
      <c r="K1736" s="304" t="n"/>
      <c r="L1736" s="304" t="n"/>
      <c r="M1736" s="304" t="n"/>
      <c r="N1736" s="304" t="n"/>
    </row>
    <row r="1737" ht="15.75" customHeight="1" s="412">
      <c r="A1737" s="300" t="n">
        <v>1736</v>
      </c>
      <c r="B1737" s="300" t="n">
        <v>40</v>
      </c>
      <c r="C1737" s="300" t="n">
        <v>140</v>
      </c>
      <c r="D1737" s="300" t="n">
        <v>6</v>
      </c>
      <c r="E1737" s="301" t="n">
        <v>43535</v>
      </c>
      <c r="F1737" s="309" t="n">
        <v>5216</v>
      </c>
      <c r="G1737" s="300" t="n">
        <v>8294</v>
      </c>
      <c r="H1737" s="302" t="n"/>
      <c r="I1737" s="300" t="n"/>
      <c r="J1737" s="303">
        <f>+(((G1737-F1737)-(H1737-F1737))/(H1737-F1737))*100</f>
        <v/>
      </c>
      <c r="K1737" s="304" t="n"/>
      <c r="L1737" s="304" t="n"/>
      <c r="M1737" s="304" t="n"/>
      <c r="N1737" s="304" t="n"/>
    </row>
    <row r="1738" ht="15.75" customHeight="1" s="412">
      <c r="A1738" s="300" t="n">
        <v>1737</v>
      </c>
      <c r="B1738" s="300" t="n">
        <v>41</v>
      </c>
      <c r="C1738" s="300" t="n">
        <v>141</v>
      </c>
      <c r="D1738" s="300" t="n">
        <v>6</v>
      </c>
      <c r="E1738" s="301" t="n">
        <v>43535</v>
      </c>
      <c r="F1738" s="309" t="n">
        <v>5264</v>
      </c>
      <c r="G1738" s="300" t="n">
        <v>8121</v>
      </c>
      <c r="H1738" s="302" t="n"/>
      <c r="I1738" s="300" t="n">
        <v>7</v>
      </c>
      <c r="J1738" s="303">
        <f>+(((G1738-F1738)-(H1738-F1738))/(H1738-F1738))*100</f>
        <v/>
      </c>
      <c r="K1738" s="304" t="n"/>
      <c r="L1738" s="304" t="n"/>
      <c r="M1738" s="304" t="n"/>
      <c r="N1738" s="304" t="n"/>
    </row>
    <row r="1739" ht="15.75" customHeight="1" s="412">
      <c r="A1739" s="300" t="n">
        <v>1738</v>
      </c>
      <c r="B1739" s="300" t="n">
        <v>42</v>
      </c>
      <c r="C1739" s="300" t="n">
        <v>141</v>
      </c>
      <c r="D1739" s="300" t="n">
        <v>6</v>
      </c>
      <c r="E1739" s="301" t="n">
        <v>43535</v>
      </c>
      <c r="F1739" s="309" t="n">
        <v>5270</v>
      </c>
      <c r="G1739" s="300" t="n">
        <v>8036</v>
      </c>
      <c r="H1739" s="302" t="n"/>
      <c r="I1739" s="300" t="n"/>
      <c r="J1739" s="303">
        <f>+(((G1739-F1739)-(H1739-F1739))/(H1739-F1739))*100</f>
        <v/>
      </c>
      <c r="K1739" s="304" t="n"/>
      <c r="L1739" s="304" t="n"/>
      <c r="M1739" s="304" t="n"/>
      <c r="N1739" s="304" t="n"/>
    </row>
    <row r="1740" ht="15.75" customHeight="1" s="412">
      <c r="A1740" s="300" t="n">
        <v>1739</v>
      </c>
      <c r="B1740" s="300" t="n">
        <v>43</v>
      </c>
      <c r="C1740" s="300" t="n">
        <v>142</v>
      </c>
      <c r="D1740" s="300" t="n">
        <v>6</v>
      </c>
      <c r="E1740" s="301" t="n">
        <v>43535</v>
      </c>
      <c r="F1740" s="309" t="n">
        <v>5211</v>
      </c>
      <c r="G1740" s="300" t="n">
        <v>8931</v>
      </c>
      <c r="H1740" s="302" t="n"/>
      <c r="I1740" s="300" t="n">
        <v>8</v>
      </c>
      <c r="J1740" s="303">
        <f>+(((G1740-F1740)-(H1740-F1740))/(H1740-F1740))*100</f>
        <v/>
      </c>
      <c r="K1740" s="304" t="n"/>
      <c r="L1740" s="304" t="n"/>
      <c r="M1740" s="304" t="n"/>
      <c r="N1740" s="304" t="n"/>
    </row>
    <row r="1741" ht="15.75" customHeight="1" s="412">
      <c r="A1741" s="300" t="n">
        <v>1740</v>
      </c>
      <c r="B1741" s="300" t="n">
        <v>44</v>
      </c>
      <c r="C1741" s="300" t="n">
        <v>142</v>
      </c>
      <c r="D1741" s="300" t="n">
        <v>6</v>
      </c>
      <c r="E1741" s="301" t="n">
        <v>43535</v>
      </c>
      <c r="F1741" s="309" t="n">
        <v>5218</v>
      </c>
      <c r="G1741" s="300" t="n">
        <v>9278</v>
      </c>
      <c r="H1741" s="302" t="n"/>
      <c r="I1741" s="300" t="n"/>
      <c r="J1741" s="303">
        <f>+(((G1741-F1741)-(H1741-F1741))/(H1741-F1741))*100</f>
        <v/>
      </c>
      <c r="K1741" s="304" t="n"/>
      <c r="L1741" s="304" t="n"/>
      <c r="M1741" s="304" t="n"/>
      <c r="N1741" s="304" t="n"/>
    </row>
    <row r="1742" ht="15.75" customHeight="1" s="412">
      <c r="A1742" s="300" t="n">
        <v>1741</v>
      </c>
      <c r="B1742" s="300" t="n">
        <v>45</v>
      </c>
      <c r="C1742" s="300" t="n">
        <v>145</v>
      </c>
      <c r="D1742" s="300" t="n">
        <v>6</v>
      </c>
      <c r="E1742" s="301" t="n">
        <v>43535</v>
      </c>
      <c r="F1742" s="309" t="n">
        <v>5211</v>
      </c>
      <c r="G1742" s="300" t="n">
        <v>7534</v>
      </c>
      <c r="H1742" s="302" t="n"/>
      <c r="I1742" s="300" t="n">
        <v>10</v>
      </c>
      <c r="J1742" s="303">
        <f>+(((G1742-F1742)-(H1742-F1742))/(H1742-F1742))*100</f>
        <v/>
      </c>
      <c r="K1742" s="304" t="n"/>
      <c r="L1742" s="304" t="n"/>
      <c r="M1742" s="304" t="n"/>
      <c r="N1742" s="304" t="n"/>
    </row>
    <row r="1743" ht="15.75" customHeight="1" s="412">
      <c r="A1743" s="300" t="n">
        <v>1742</v>
      </c>
      <c r="B1743" s="300" t="n">
        <v>46</v>
      </c>
      <c r="C1743" s="300" t="n">
        <v>145</v>
      </c>
      <c r="D1743" s="300" t="n">
        <v>6</v>
      </c>
      <c r="E1743" s="301" t="n">
        <v>43535</v>
      </c>
      <c r="F1743" s="309" t="n">
        <v>5260</v>
      </c>
      <c r="G1743" s="300" t="n">
        <v>7708</v>
      </c>
      <c r="H1743" s="302" t="n"/>
      <c r="I1743" s="300" t="n"/>
      <c r="J1743" s="303">
        <f>+(((G1743-F1743)-(H1743-F1743))/(H1743-F1743))*100</f>
        <v/>
      </c>
      <c r="K1743" s="304" t="n"/>
      <c r="L1743" s="304" t="n"/>
      <c r="M1743" s="304" t="n"/>
      <c r="N1743" s="304" t="n"/>
    </row>
    <row r="1744" ht="15.75" customHeight="1" s="412">
      <c r="A1744" s="300" t="n">
        <v>1743</v>
      </c>
      <c r="B1744" s="300" t="n">
        <v>47</v>
      </c>
      <c r="C1744" s="300" t="n">
        <v>151</v>
      </c>
      <c r="D1744" s="300" t="n">
        <v>6</v>
      </c>
      <c r="E1744" s="301" t="n">
        <v>43535</v>
      </c>
      <c r="F1744" s="309" t="n">
        <v>5258</v>
      </c>
      <c r="G1744" s="300" t="n">
        <v>8779</v>
      </c>
      <c r="H1744" s="302" t="n"/>
      <c r="I1744" s="300" t="n">
        <v>10</v>
      </c>
      <c r="J1744" s="303">
        <f>+(((G1744-F1744)-(H1744-F1744))/(H1744-F1744))*100</f>
        <v/>
      </c>
      <c r="K1744" s="304" t="n"/>
      <c r="L1744" s="304" t="n"/>
      <c r="M1744" s="304" t="n"/>
      <c r="N1744" s="304" t="n"/>
    </row>
    <row r="1745" ht="15.75" customHeight="1" s="412">
      <c r="A1745" s="300" t="n">
        <v>1744</v>
      </c>
      <c r="B1745" s="300" t="n">
        <v>48</v>
      </c>
      <c r="C1745" s="300" t="n">
        <v>151</v>
      </c>
      <c r="D1745" s="300" t="n">
        <v>6</v>
      </c>
      <c r="E1745" s="301" t="n">
        <v>43535</v>
      </c>
      <c r="F1745" s="309" t="n">
        <v>5245</v>
      </c>
      <c r="G1745" s="300" t="n">
        <v>8292</v>
      </c>
      <c r="H1745" s="302" t="n"/>
      <c r="I1745" s="300" t="n"/>
      <c r="J1745" s="303">
        <f>+(((G1745-F1745)-(H1745-F1745))/(H1745-F1745))*100</f>
        <v/>
      </c>
      <c r="K1745" s="304" t="n"/>
      <c r="L1745" s="304" t="n"/>
      <c r="M1745" s="304" t="n"/>
      <c r="N1745" s="304" t="n"/>
    </row>
    <row r="1746" ht="15.75" customHeight="1" s="412">
      <c r="A1746" s="300" t="n">
        <v>1745</v>
      </c>
      <c r="B1746" s="300" t="n">
        <v>49</v>
      </c>
      <c r="C1746" s="300" t="n">
        <v>152</v>
      </c>
      <c r="D1746" s="300" t="n">
        <v>6</v>
      </c>
      <c r="E1746" s="301" t="n">
        <v>43535</v>
      </c>
      <c r="F1746" s="309" t="n">
        <v>5203</v>
      </c>
      <c r="G1746" s="300" t="n"/>
      <c r="H1746" s="302" t="n"/>
      <c r="I1746" s="300" t="n"/>
      <c r="J1746" s="303">
        <f>+(((G1746-F1746)-(H1746-F1746))/(H1746-F1746))*100</f>
        <v/>
      </c>
      <c r="K1746" s="304" t="n"/>
      <c r="L1746" s="304" t="n"/>
      <c r="M1746" s="304" t="n"/>
      <c r="N1746" s="304" t="n"/>
    </row>
    <row r="1747" ht="15.75" customHeight="1" s="412">
      <c r="A1747" s="300" t="n">
        <v>1746</v>
      </c>
      <c r="B1747" s="300" t="n">
        <v>50</v>
      </c>
      <c r="C1747" s="300" t="n">
        <v>152</v>
      </c>
      <c r="D1747" s="300" t="n">
        <v>6</v>
      </c>
      <c r="E1747" s="301" t="n">
        <v>43535</v>
      </c>
      <c r="F1747" s="309" t="n">
        <v>5251</v>
      </c>
      <c r="G1747" s="300" t="n"/>
      <c r="H1747" s="302" t="n"/>
      <c r="I1747" s="300" t="n"/>
      <c r="J1747" s="303">
        <f>+(((G1747-F1747)-(H1747-F1747))/(H1747-F1747))*100</f>
        <v/>
      </c>
      <c r="K1747" s="304" t="n"/>
      <c r="L1747" s="304" t="n"/>
      <c r="M1747" s="304" t="n"/>
      <c r="N1747" s="304" t="n"/>
    </row>
    <row r="1748" ht="15.75" customHeight="1" s="412">
      <c r="A1748" s="300" t="n">
        <v>1747</v>
      </c>
      <c r="B1748" s="300" t="n">
        <v>51</v>
      </c>
      <c r="C1748" s="300" t="n">
        <v>155</v>
      </c>
      <c r="D1748" s="300" t="n">
        <v>6</v>
      </c>
      <c r="E1748" s="301" t="n">
        <v>43535</v>
      </c>
      <c r="F1748" s="309" t="n">
        <v>5234</v>
      </c>
      <c r="G1748" s="300" t="n">
        <v>6949</v>
      </c>
      <c r="H1748" s="302" t="n"/>
      <c r="I1748" s="300" t="n">
        <v>5</v>
      </c>
      <c r="J1748" s="303">
        <f>+(((G1748-F1748)-(H1748-F1748))/(H1748-F1748))*100</f>
        <v/>
      </c>
      <c r="K1748" s="304" t="n"/>
      <c r="L1748" s="304" t="n"/>
      <c r="M1748" s="304" t="n"/>
      <c r="N1748" s="304" t="n"/>
    </row>
    <row r="1749" ht="15.75" customHeight="1" s="412">
      <c r="A1749" s="300" t="n">
        <v>1748</v>
      </c>
      <c r="B1749" s="300" t="n">
        <v>52</v>
      </c>
      <c r="C1749" s="300" t="n">
        <v>155</v>
      </c>
      <c r="D1749" s="300" t="n">
        <v>6</v>
      </c>
      <c r="E1749" s="301" t="n">
        <v>43535</v>
      </c>
      <c r="F1749" s="309" t="n">
        <v>5234</v>
      </c>
      <c r="G1749" s="300" t="n">
        <v>6768</v>
      </c>
      <c r="H1749" s="302" t="n"/>
      <c r="I1749" s="300" t="n"/>
      <c r="J1749" s="303">
        <f>+(((G1749-F1749)-(H1749-F1749))/(H1749-F1749))*100</f>
        <v/>
      </c>
      <c r="K1749" s="304" t="n"/>
      <c r="L1749" s="304" t="n"/>
      <c r="M1749" s="304" t="n"/>
      <c r="N1749" s="304" t="n"/>
    </row>
    <row r="1750" ht="15.75" customHeight="1" s="412">
      <c r="A1750" s="300" t="n">
        <v>1749</v>
      </c>
      <c r="B1750" s="300" t="n">
        <v>53</v>
      </c>
      <c r="C1750" s="300" t="n">
        <v>158</v>
      </c>
      <c r="D1750" s="300" t="n">
        <v>6</v>
      </c>
      <c r="E1750" s="301" t="n">
        <v>43535</v>
      </c>
      <c r="F1750" s="309" t="n">
        <v>5232</v>
      </c>
      <c r="G1750" s="300" t="n">
        <v>8600</v>
      </c>
      <c r="H1750" s="302" t="n"/>
      <c r="I1750" s="300" t="n">
        <v>10</v>
      </c>
      <c r="J1750" s="303">
        <f>+(((G1750-F1750)-(H1750-F1750))/(H1750-F1750))*100</f>
        <v/>
      </c>
      <c r="K1750" s="304" t="n"/>
      <c r="L1750" s="304" t="n"/>
      <c r="M1750" s="304" t="n"/>
      <c r="N1750" s="304" t="n"/>
    </row>
    <row r="1751" ht="15.75" customHeight="1" s="412">
      <c r="A1751" s="300" t="n">
        <v>1750</v>
      </c>
      <c r="B1751" s="300" t="n">
        <v>54</v>
      </c>
      <c r="C1751" s="300" t="n">
        <v>158</v>
      </c>
      <c r="D1751" s="300" t="n">
        <v>6</v>
      </c>
      <c r="E1751" s="301" t="n">
        <v>43535</v>
      </c>
      <c r="F1751" s="309" t="n">
        <v>5271</v>
      </c>
      <c r="G1751" s="300" t="n">
        <v>8508</v>
      </c>
      <c r="H1751" s="302" t="n"/>
      <c r="I1751" s="300" t="n"/>
      <c r="J1751" s="303">
        <f>+(((G1751-F1751)-(H1751-F1751))/(H1751-F1751))*100</f>
        <v/>
      </c>
      <c r="K1751" s="304" t="n"/>
      <c r="L1751" s="304" t="n"/>
      <c r="M1751" s="304" t="n"/>
      <c r="N1751" s="304" t="n"/>
    </row>
    <row r="1752" ht="15.75" customHeight="1" s="412">
      <c r="A1752" s="300" t="n">
        <v>1751</v>
      </c>
      <c r="B1752" s="300" t="n">
        <v>55</v>
      </c>
      <c r="C1752" s="300" t="n">
        <v>160</v>
      </c>
      <c r="D1752" s="300" t="n">
        <v>6</v>
      </c>
      <c r="E1752" s="301" t="n">
        <v>43535</v>
      </c>
      <c r="F1752" s="309" t="n">
        <v>5269</v>
      </c>
      <c r="G1752" s="300" t="n">
        <v>8032</v>
      </c>
      <c r="H1752" s="302" t="n"/>
      <c r="I1752" s="300" t="n">
        <v>9</v>
      </c>
      <c r="J1752" s="303">
        <f>+(((G1752-F1752)-(H1752-F1752))/(H1752-F1752))*100</f>
        <v/>
      </c>
      <c r="K1752" s="304" t="n"/>
      <c r="L1752" s="304" t="n"/>
      <c r="M1752" s="304" t="n"/>
      <c r="N1752" s="304" t="n"/>
    </row>
    <row r="1753" ht="15.75" customHeight="1" s="412">
      <c r="A1753" s="300" t="n">
        <v>1752</v>
      </c>
      <c r="B1753" s="300" t="n">
        <v>56</v>
      </c>
      <c r="C1753" s="300" t="n">
        <v>160</v>
      </c>
      <c r="D1753" s="300" t="n">
        <v>6</v>
      </c>
      <c r="E1753" s="301" t="n">
        <v>43535</v>
      </c>
      <c r="F1753" s="309" t="n">
        <v>5254</v>
      </c>
      <c r="G1753" s="300" t="n">
        <v>7996</v>
      </c>
      <c r="H1753" s="302" t="n"/>
      <c r="I1753" s="300" t="n"/>
      <c r="J1753" s="303">
        <f>+(((G1753-F1753)-(H1753-F1753))/(H1753-F1753))*100</f>
        <v/>
      </c>
      <c r="K1753" s="304" t="n"/>
      <c r="L1753" s="304" t="n"/>
      <c r="M1753" s="304" t="n"/>
      <c r="N1753" s="304" t="n"/>
    </row>
    <row r="1754" ht="15.75" customHeight="1" s="412">
      <c r="A1754" s="300" t="n">
        <v>1753</v>
      </c>
      <c r="B1754" s="300" t="n">
        <v>57</v>
      </c>
      <c r="C1754" s="300" t="n">
        <v>166</v>
      </c>
      <c r="D1754" s="300" t="n">
        <v>6</v>
      </c>
      <c r="E1754" s="301" t="n">
        <v>43535</v>
      </c>
      <c r="F1754" s="309" t="n">
        <v>5257</v>
      </c>
      <c r="G1754" s="300" t="n">
        <v>7998</v>
      </c>
      <c r="H1754" s="302" t="n"/>
      <c r="I1754" s="300" t="n">
        <v>6</v>
      </c>
      <c r="J1754" s="303">
        <f>+(((G1754-F1754)-(H1754-F1754))/(H1754-F1754))*100</f>
        <v/>
      </c>
      <c r="K1754" s="304" t="n"/>
      <c r="L1754" s="304" t="n"/>
      <c r="M1754" s="304" t="n"/>
      <c r="N1754" s="304" t="n"/>
    </row>
    <row r="1755" ht="15.75" customHeight="1" s="412">
      <c r="A1755" s="300" t="n">
        <v>1754</v>
      </c>
      <c r="B1755" s="300" t="n">
        <v>58</v>
      </c>
      <c r="C1755" s="300" t="n">
        <v>166</v>
      </c>
      <c r="D1755" s="300" t="n">
        <v>6</v>
      </c>
      <c r="E1755" s="301" t="n">
        <v>43535</v>
      </c>
      <c r="F1755" s="309" t="n">
        <v>5320</v>
      </c>
      <c r="G1755" s="300" t="n">
        <v>8145</v>
      </c>
      <c r="H1755" s="302" t="n"/>
      <c r="I1755" s="300" t="n"/>
      <c r="J1755" s="303">
        <f>+(((G1755-F1755)-(H1755-F1755))/(H1755-F1755))*100</f>
        <v/>
      </c>
      <c r="K1755" s="304" t="n"/>
      <c r="L1755" s="304" t="n"/>
      <c r="M1755" s="304" t="n"/>
      <c r="N1755" s="304" t="n"/>
    </row>
    <row r="1756" ht="15.75" customHeight="1" s="412">
      <c r="A1756" s="300" t="n">
        <v>1755</v>
      </c>
      <c r="B1756" s="300" t="n">
        <v>59</v>
      </c>
      <c r="C1756" s="300" t="n">
        <v>169</v>
      </c>
      <c r="D1756" s="300" t="n">
        <v>6</v>
      </c>
      <c r="E1756" s="301" t="n">
        <v>43535</v>
      </c>
      <c r="F1756" s="309" t="n">
        <v>5278</v>
      </c>
      <c r="G1756" s="300" t="n">
        <v>7936</v>
      </c>
      <c r="H1756" s="302" t="n"/>
      <c r="I1756" s="300" t="n">
        <v>9</v>
      </c>
      <c r="J1756" s="303">
        <f>+(((G1756-F1756)-(H1756-F1756))/(H1756-F1756))*100</f>
        <v/>
      </c>
      <c r="K1756" s="304" t="n"/>
      <c r="L1756" s="304" t="n"/>
      <c r="M1756" s="304" t="n"/>
      <c r="N1756" s="304" t="n"/>
    </row>
    <row r="1757" ht="15.75" customHeight="1" s="412">
      <c r="A1757" s="300" t="n">
        <v>1756</v>
      </c>
      <c r="B1757" s="300" t="n">
        <v>60</v>
      </c>
      <c r="C1757" s="300" t="n">
        <v>169</v>
      </c>
      <c r="D1757" s="300" t="n">
        <v>6</v>
      </c>
      <c r="E1757" s="301" t="n">
        <v>43535</v>
      </c>
      <c r="F1757" s="309" t="n">
        <v>5220</v>
      </c>
      <c r="G1757" s="300" t="n">
        <v>7932</v>
      </c>
      <c r="H1757" s="302" t="n"/>
      <c r="I1757" s="300" t="n"/>
      <c r="J1757" s="303">
        <f>+(((G1757-F1757)-(H1757-F1757))/(H1757-F1757))*100</f>
        <v/>
      </c>
      <c r="K1757" s="304" t="n"/>
      <c r="L1757" s="304" t="n"/>
      <c r="M1757" s="304" t="n"/>
      <c r="N1757" s="304" t="n"/>
    </row>
    <row r="1758" ht="15.75" customHeight="1" s="412">
      <c r="A1758" s="300" t="n">
        <v>1757</v>
      </c>
      <c r="B1758" s="300" t="n">
        <v>61</v>
      </c>
      <c r="C1758" s="300" t="n">
        <v>173</v>
      </c>
      <c r="D1758" s="300" t="n">
        <v>6</v>
      </c>
      <c r="E1758" s="301" t="n">
        <v>43535</v>
      </c>
      <c r="F1758" s="309" t="n">
        <v>5212</v>
      </c>
      <c r="G1758" s="300" t="n">
        <v>9329</v>
      </c>
      <c r="H1758" s="302" t="n"/>
      <c r="I1758" s="300" t="n">
        <v>6</v>
      </c>
      <c r="J1758" s="303">
        <f>+(((G1758-F1758)-(H1758-F1758))/(H1758-F1758))*100</f>
        <v/>
      </c>
      <c r="K1758" s="304" t="n"/>
      <c r="L1758" s="304" t="n"/>
      <c r="M1758" s="304" t="n"/>
      <c r="N1758" s="304" t="n"/>
    </row>
    <row r="1759" ht="15.75" customHeight="1" s="412">
      <c r="A1759" s="300" t="n">
        <v>1758</v>
      </c>
      <c r="B1759" s="300" t="n">
        <v>62</v>
      </c>
      <c r="C1759" s="300" t="n">
        <v>173</v>
      </c>
      <c r="D1759" s="300" t="n">
        <v>6</v>
      </c>
      <c r="E1759" s="301" t="n">
        <v>43535</v>
      </c>
      <c r="F1759" s="309" t="n">
        <v>5209</v>
      </c>
      <c r="G1759" s="300" t="n">
        <v>9633</v>
      </c>
      <c r="H1759" s="302" t="n"/>
      <c r="I1759" s="300" t="n"/>
      <c r="J1759" s="303">
        <f>+(((G1759-F1759)-(H1759-F1759))/(H1759-F1759))*100</f>
        <v/>
      </c>
      <c r="K1759" s="304" t="n"/>
      <c r="L1759" s="304" t="n"/>
      <c r="M1759" s="304" t="n"/>
      <c r="N1759" s="304" t="n"/>
    </row>
    <row r="1760" ht="15.75" customHeight="1" s="412">
      <c r="A1760" s="300" t="n">
        <v>1759</v>
      </c>
      <c r="B1760" s="300" t="n">
        <v>63</v>
      </c>
      <c r="C1760" s="300" t="n">
        <v>174</v>
      </c>
      <c r="D1760" s="300" t="n">
        <v>6</v>
      </c>
      <c r="E1760" s="301" t="n">
        <v>43535</v>
      </c>
      <c r="F1760" s="309" t="n">
        <v>5214</v>
      </c>
      <c r="G1760" s="300" t="n">
        <v>8719</v>
      </c>
      <c r="H1760" s="302" t="n"/>
      <c r="I1760" s="300" t="n">
        <v>6</v>
      </c>
      <c r="J1760" s="303">
        <f>+(((G1760-F1760)-(H1760-F1760))/(H1760-F1760))*100</f>
        <v/>
      </c>
      <c r="K1760" s="304" t="n"/>
      <c r="L1760" s="304" t="n"/>
      <c r="M1760" s="304" t="n"/>
      <c r="N1760" s="304" t="n"/>
    </row>
    <row r="1761" ht="15.75" customHeight="1" s="412">
      <c r="A1761" s="300" t="n">
        <v>1760</v>
      </c>
      <c r="B1761" s="300" t="n">
        <v>64</v>
      </c>
      <c r="C1761" s="300" t="n">
        <v>174</v>
      </c>
      <c r="D1761" s="300" t="n">
        <v>6</v>
      </c>
      <c r="E1761" s="301" t="n">
        <v>43535</v>
      </c>
      <c r="F1761" s="309" t="n">
        <v>5232</v>
      </c>
      <c r="G1761" s="300" t="n">
        <v>8823</v>
      </c>
      <c r="H1761" s="302" t="n"/>
      <c r="I1761" s="300" t="n"/>
      <c r="J1761" s="303">
        <f>+(((G1761-F1761)-(H1761-F1761))/(H1761-F1761))*100</f>
        <v/>
      </c>
      <c r="K1761" s="304" t="n"/>
      <c r="L1761" s="304" t="n"/>
      <c r="M1761" s="304" t="n"/>
      <c r="N1761" s="304" t="n"/>
    </row>
    <row r="1762" ht="15.75" customHeight="1" s="412">
      <c r="A1762" s="300" t="n">
        <v>1761</v>
      </c>
      <c r="B1762" s="300" t="n">
        <v>65</v>
      </c>
      <c r="C1762" s="300" t="n">
        <v>175</v>
      </c>
      <c r="D1762" s="300" t="n">
        <v>6</v>
      </c>
      <c r="E1762" s="301" t="n">
        <v>43535</v>
      </c>
      <c r="F1762" s="309" t="n">
        <v>5215</v>
      </c>
      <c r="G1762" s="300" t="n">
        <v>8581</v>
      </c>
      <c r="H1762" s="302" t="n"/>
      <c r="I1762" s="300" t="n">
        <v>7</v>
      </c>
      <c r="J1762" s="303">
        <f>+(((G1762-F1762)-(H1762-F1762))/(H1762-F1762))*100</f>
        <v/>
      </c>
      <c r="K1762" s="304" t="n"/>
      <c r="L1762" s="304" t="n"/>
      <c r="M1762" s="304" t="n"/>
      <c r="N1762" s="304" t="n"/>
    </row>
    <row r="1763" ht="15.75" customHeight="1" s="412">
      <c r="A1763" s="300" t="n">
        <v>1762</v>
      </c>
      <c r="B1763" s="300" t="n">
        <v>66</v>
      </c>
      <c r="C1763" s="300" t="n">
        <v>175</v>
      </c>
      <c r="D1763" s="300" t="n">
        <v>6</v>
      </c>
      <c r="E1763" s="301" t="n">
        <v>43535</v>
      </c>
      <c r="F1763" s="309" t="n">
        <v>5279</v>
      </c>
      <c r="G1763" s="300" t="n">
        <v>8436</v>
      </c>
      <c r="H1763" s="302" t="n"/>
      <c r="I1763" s="300" t="n"/>
      <c r="J1763" s="303">
        <f>+(((G1763-F1763)-(H1763-F1763))/(H1763-F1763))*100</f>
        <v/>
      </c>
      <c r="K1763" s="304" t="n"/>
      <c r="L1763" s="304" t="n"/>
      <c r="M1763" s="304" t="n"/>
      <c r="N1763" s="304" t="n"/>
    </row>
    <row r="1764" ht="15.75" customHeight="1" s="412">
      <c r="A1764" s="300" t="n">
        <v>1763</v>
      </c>
      <c r="B1764" s="300" t="n">
        <v>67</v>
      </c>
      <c r="C1764" s="300" t="n">
        <v>177</v>
      </c>
      <c r="D1764" s="300" t="n">
        <v>6</v>
      </c>
      <c r="E1764" s="301" t="n">
        <v>43535</v>
      </c>
      <c r="F1764" s="309" t="n">
        <v>5217</v>
      </c>
      <c r="G1764" s="300" t="n">
        <v>7289</v>
      </c>
      <c r="H1764" s="302" t="n"/>
      <c r="I1764" s="300" t="n">
        <v>10</v>
      </c>
      <c r="J1764" s="303">
        <f>+(((G1764-F1764)-(H1764-F1764))/(H1764-F1764))*100</f>
        <v/>
      </c>
      <c r="K1764" s="304" t="n"/>
      <c r="L1764" s="304" t="n"/>
      <c r="M1764" s="304" t="n"/>
      <c r="N1764" s="304" t="n"/>
    </row>
    <row r="1765" ht="15.75" customHeight="1" s="412">
      <c r="A1765" s="300" t="n">
        <v>1764</v>
      </c>
      <c r="B1765" s="300" t="n">
        <v>68</v>
      </c>
      <c r="C1765" s="300" t="n">
        <v>177</v>
      </c>
      <c r="D1765" s="300" t="n">
        <v>6</v>
      </c>
      <c r="E1765" s="301" t="n">
        <v>43535</v>
      </c>
      <c r="F1765" s="309" t="n">
        <v>5288</v>
      </c>
      <c r="G1765" s="300" t="n">
        <v>7441</v>
      </c>
      <c r="H1765" s="302" t="n"/>
      <c r="I1765" s="300" t="n"/>
      <c r="J1765" s="303">
        <f>+(((G1765-F1765)-(H1765-F1765))/(H1765-F1765))*100</f>
        <v/>
      </c>
      <c r="K1765" s="304" t="n"/>
      <c r="L1765" s="304" t="n"/>
      <c r="M1765" s="304" t="n"/>
      <c r="N1765" s="304" t="n"/>
    </row>
    <row r="1766" ht="15.75" customHeight="1" s="412">
      <c r="A1766" s="300" t="n">
        <v>1765</v>
      </c>
      <c r="B1766" s="300" t="n">
        <v>69</v>
      </c>
      <c r="C1766" s="300" t="n">
        <v>179</v>
      </c>
      <c r="D1766" s="300" t="n">
        <v>6</v>
      </c>
      <c r="E1766" s="301" t="n">
        <v>43535</v>
      </c>
      <c r="F1766" s="309" t="n">
        <v>5248</v>
      </c>
      <c r="G1766" s="300" t="n">
        <v>8025</v>
      </c>
      <c r="H1766" s="302" t="n"/>
      <c r="I1766" s="300" t="n">
        <v>9</v>
      </c>
      <c r="J1766" s="303">
        <f>+(((G1766-F1766)-(H1766-F1766))/(H1766-F1766))*100</f>
        <v/>
      </c>
      <c r="K1766" s="304" t="n"/>
      <c r="L1766" s="304" t="n"/>
      <c r="M1766" s="304" t="n"/>
      <c r="N1766" s="304" t="n"/>
    </row>
    <row r="1767" ht="15.75" customHeight="1" s="412">
      <c r="A1767" s="300" t="n">
        <v>1766</v>
      </c>
      <c r="B1767" s="300" t="n">
        <v>70</v>
      </c>
      <c r="C1767" s="300" t="n">
        <v>179</v>
      </c>
      <c r="D1767" s="300" t="n">
        <v>6</v>
      </c>
      <c r="E1767" s="301" t="n">
        <v>43535</v>
      </c>
      <c r="F1767" s="309" t="n">
        <v>5266</v>
      </c>
      <c r="G1767" s="300" t="n">
        <v>8075</v>
      </c>
      <c r="H1767" s="302" t="n"/>
      <c r="I1767" s="300" t="n"/>
      <c r="J1767" s="303">
        <f>+(((G1767-F1767)-(H1767-F1767))/(H1767-F1767))*100</f>
        <v/>
      </c>
      <c r="K1767" s="304" t="n"/>
      <c r="L1767" s="304" t="n"/>
      <c r="M1767" s="304" t="n"/>
      <c r="N1767" s="304" t="n"/>
    </row>
    <row r="1768" ht="15.75" customHeight="1" s="412">
      <c r="A1768" s="300" t="n">
        <v>1767</v>
      </c>
      <c r="B1768" s="300" t="n">
        <v>71</v>
      </c>
      <c r="C1768" s="300" t="n">
        <v>180</v>
      </c>
      <c r="D1768" s="300" t="n">
        <v>6</v>
      </c>
      <c r="E1768" s="301" t="n">
        <v>43535</v>
      </c>
      <c r="F1768" s="309" t="n">
        <v>5256</v>
      </c>
      <c r="G1768" s="300" t="n">
        <v>7834</v>
      </c>
      <c r="H1768" s="302" t="n"/>
      <c r="I1768" s="300" t="n">
        <v>8</v>
      </c>
      <c r="J1768" s="303">
        <f>+(((G1768-F1768)-(H1768-F1768))/(H1768-F1768))*100</f>
        <v/>
      </c>
      <c r="K1768" s="304" t="n"/>
      <c r="L1768" s="304" t="n"/>
      <c r="M1768" s="304" t="n"/>
      <c r="N1768" s="304" t="n"/>
    </row>
    <row r="1769" ht="15.75" customHeight="1" s="412">
      <c r="A1769" s="300" t="n">
        <v>1768</v>
      </c>
      <c r="B1769" s="300" t="n">
        <v>72</v>
      </c>
      <c r="C1769" s="300" t="n">
        <v>180</v>
      </c>
      <c r="D1769" s="300" t="n">
        <v>6</v>
      </c>
      <c r="E1769" s="301" t="n">
        <v>43535</v>
      </c>
      <c r="F1769" s="309" t="n">
        <v>5223</v>
      </c>
      <c r="G1769" s="300" t="n">
        <v>7996</v>
      </c>
      <c r="H1769" s="302" t="n"/>
      <c r="I1769" s="300" t="n"/>
      <c r="J1769" s="303">
        <f>+(((G1769-F1769)-(H1769-F1769))/(H1769-F1769))*100</f>
        <v/>
      </c>
      <c r="K1769" s="304" t="n"/>
      <c r="L1769" s="304" t="n"/>
      <c r="M1769" s="304" t="n"/>
      <c r="N1769" s="304" t="n"/>
    </row>
    <row r="1770" ht="15.75" customHeight="1" s="412">
      <c r="A1770" s="300" t="n">
        <v>1769</v>
      </c>
      <c r="B1770" s="300" t="n">
        <v>73</v>
      </c>
      <c r="C1770" s="300" t="n">
        <v>183</v>
      </c>
      <c r="D1770" s="300" t="n">
        <v>6</v>
      </c>
      <c r="E1770" s="301" t="n">
        <v>43535</v>
      </c>
      <c r="F1770" s="309" t="n">
        <v>5203</v>
      </c>
      <c r="G1770" s="300" t="n">
        <v>8198</v>
      </c>
      <c r="H1770" s="302" t="n"/>
      <c r="I1770" s="300" t="n">
        <v>8</v>
      </c>
      <c r="J1770" s="303">
        <f>+(((G1770-F1770)-(H1770-F1770))/(H1770-F1770))*100</f>
        <v/>
      </c>
      <c r="K1770" s="304" t="n"/>
      <c r="L1770" s="304" t="n"/>
      <c r="M1770" s="304" t="n"/>
      <c r="N1770" s="304" t="n"/>
    </row>
    <row r="1771" ht="15.75" customHeight="1" s="412">
      <c r="A1771" s="300" t="n">
        <v>1770</v>
      </c>
      <c r="B1771" s="300" t="n">
        <v>74</v>
      </c>
      <c r="C1771" s="300" t="n">
        <v>183</v>
      </c>
      <c r="D1771" s="300" t="n">
        <v>6</v>
      </c>
      <c r="E1771" s="301" t="n">
        <v>43535</v>
      </c>
      <c r="F1771" s="309" t="n">
        <v>5309</v>
      </c>
      <c r="G1771" s="300" t="n">
        <v>8202</v>
      </c>
      <c r="H1771" s="302" t="n"/>
      <c r="I1771" s="300" t="n"/>
      <c r="J1771" s="303">
        <f>+(((G1771-F1771)-(H1771-F1771))/(H1771-F1771))*100</f>
        <v/>
      </c>
      <c r="K1771" s="304" t="n"/>
      <c r="L1771" s="304" t="n"/>
      <c r="M1771" s="304" t="n"/>
      <c r="N1771" s="304" t="n"/>
    </row>
    <row r="1772" ht="15.75" customHeight="1" s="412">
      <c r="A1772" s="300" t="n">
        <v>1771</v>
      </c>
      <c r="B1772" s="300" t="n">
        <v>75</v>
      </c>
      <c r="C1772" s="300" t="n">
        <v>184</v>
      </c>
      <c r="D1772" s="300" t="n">
        <v>6</v>
      </c>
      <c r="E1772" s="301" t="n">
        <v>43535</v>
      </c>
      <c r="F1772" s="309" t="n">
        <v>5226</v>
      </c>
      <c r="G1772" s="300" t="n">
        <v>8404</v>
      </c>
      <c r="H1772" s="302" t="n"/>
      <c r="I1772" s="300" t="n">
        <v>8</v>
      </c>
      <c r="J1772" s="303">
        <f>+(((G1772-F1772)-(H1772-F1772))/(H1772-F1772))*100</f>
        <v/>
      </c>
      <c r="K1772" s="304" t="n"/>
      <c r="L1772" s="304" t="n"/>
      <c r="M1772" s="304" t="n"/>
      <c r="N1772" s="304" t="n"/>
    </row>
    <row r="1773" ht="15.75" customHeight="1" s="412">
      <c r="A1773" s="300" t="n">
        <v>1772</v>
      </c>
      <c r="B1773" s="300" t="n">
        <v>76</v>
      </c>
      <c r="C1773" s="300" t="n">
        <v>184</v>
      </c>
      <c r="D1773" s="300" t="n">
        <v>6</v>
      </c>
      <c r="E1773" s="301" t="n">
        <v>43535</v>
      </c>
      <c r="F1773" s="309" t="n">
        <v>5239</v>
      </c>
      <c r="G1773" s="300" t="n">
        <v>8146</v>
      </c>
      <c r="H1773" s="302" t="n"/>
      <c r="I1773" s="300" t="n"/>
      <c r="J1773" s="303">
        <f>+(((G1773-F1773)-(H1773-F1773))/(H1773-F1773))*100</f>
        <v/>
      </c>
      <c r="K1773" s="304" t="n"/>
      <c r="L1773" s="304" t="n"/>
      <c r="M1773" s="304" t="n"/>
      <c r="N1773" s="304" t="n"/>
    </row>
    <row r="1774" ht="15.75" customHeight="1" s="412">
      <c r="A1774" s="300" t="n">
        <v>1773</v>
      </c>
      <c r="B1774" s="300" t="n">
        <v>77</v>
      </c>
      <c r="C1774" s="300" t="n">
        <v>188</v>
      </c>
      <c r="D1774" s="300" t="n">
        <v>6</v>
      </c>
      <c r="E1774" s="301" t="n">
        <v>43535</v>
      </c>
      <c r="F1774" s="309" t="n">
        <v>5212</v>
      </c>
      <c r="G1774" s="300" t="n">
        <v>7859</v>
      </c>
      <c r="H1774" s="302" t="n"/>
      <c r="I1774" s="300" t="n">
        <v>8</v>
      </c>
      <c r="J1774" s="303">
        <f>+(((G1774-F1774)-(H1774-F1774))/(H1774-F1774))*100</f>
        <v/>
      </c>
      <c r="K1774" s="304" t="n"/>
      <c r="L1774" s="304" t="n"/>
      <c r="M1774" s="304" t="n"/>
      <c r="N1774" s="304" t="n"/>
    </row>
    <row r="1775" ht="15.75" customHeight="1" s="412">
      <c r="A1775" s="300" t="n">
        <v>1774</v>
      </c>
      <c r="B1775" s="300" t="n">
        <v>78</v>
      </c>
      <c r="C1775" s="300" t="n">
        <v>188</v>
      </c>
      <c r="D1775" s="300" t="n">
        <v>6</v>
      </c>
      <c r="E1775" s="301" t="n">
        <v>43535</v>
      </c>
      <c r="F1775" s="309" t="n">
        <v>5245</v>
      </c>
      <c r="G1775" s="300" t="n">
        <v>7794</v>
      </c>
      <c r="H1775" s="302" t="n"/>
      <c r="I1775" s="300" t="n"/>
      <c r="J1775" s="303">
        <f>+(((G1775-F1775)-(H1775-F1775))/(H1775-F1775))*100</f>
        <v/>
      </c>
      <c r="K1775" s="304" t="n"/>
      <c r="L1775" s="304" t="n"/>
      <c r="M1775" s="304" t="n"/>
      <c r="N1775" s="304" t="n"/>
    </row>
    <row r="1776" ht="15.75" customHeight="1" s="412">
      <c r="A1776" s="300" t="n">
        <v>1775</v>
      </c>
      <c r="B1776" s="300" t="n">
        <v>79</v>
      </c>
      <c r="C1776" s="300" t="n">
        <v>190</v>
      </c>
      <c r="D1776" s="300" t="n">
        <v>6</v>
      </c>
      <c r="E1776" s="301" t="n">
        <v>43535</v>
      </c>
      <c r="F1776" s="309" t="n">
        <v>5242</v>
      </c>
      <c r="G1776" s="300" t="n">
        <v>8480</v>
      </c>
      <c r="H1776" s="302" t="n"/>
      <c r="I1776" s="300" t="n">
        <v>11</v>
      </c>
      <c r="J1776" s="303">
        <f>+(((G1776-F1776)-(H1776-F1776))/(H1776-F1776))*100</f>
        <v/>
      </c>
      <c r="K1776" s="304" t="n"/>
      <c r="L1776" s="304" t="n"/>
      <c r="M1776" s="304" t="n"/>
      <c r="N1776" s="304" t="n"/>
    </row>
    <row r="1777" ht="15.75" customHeight="1" s="412">
      <c r="A1777" s="300" t="n">
        <v>1776</v>
      </c>
      <c r="B1777" s="300" t="n">
        <v>80</v>
      </c>
      <c r="C1777" s="300" t="n">
        <v>190</v>
      </c>
      <c r="D1777" s="300" t="n">
        <v>6</v>
      </c>
      <c r="E1777" s="301" t="n">
        <v>43535</v>
      </c>
      <c r="F1777" s="309" t="n">
        <v>5245</v>
      </c>
      <c r="G1777" s="300" t="n">
        <v>8785</v>
      </c>
      <c r="H1777" s="302" t="n"/>
      <c r="I1777" s="300" t="n"/>
      <c r="J1777" s="303">
        <f>+(((G1777-F1777)-(H1777-F1777))/(H1777-F1777))*100</f>
        <v/>
      </c>
      <c r="K1777" s="304" t="n"/>
      <c r="L1777" s="304" t="n"/>
      <c r="M1777" s="304" t="n"/>
      <c r="N1777" s="304" t="n"/>
    </row>
    <row r="1778" ht="15.75" customHeight="1" s="412">
      <c r="A1778" s="300" t="n">
        <v>1777</v>
      </c>
      <c r="B1778" s="300" t="n">
        <v>81</v>
      </c>
      <c r="C1778" s="300" t="n">
        <v>191</v>
      </c>
      <c r="D1778" s="300" t="n">
        <v>6</v>
      </c>
      <c r="E1778" s="301" t="n">
        <v>43535</v>
      </c>
      <c r="F1778" s="309" t="n">
        <v>5180</v>
      </c>
      <c r="G1778" s="300" t="n">
        <v>8359</v>
      </c>
      <c r="H1778" s="302" t="n"/>
      <c r="I1778" s="300" t="n">
        <v>10</v>
      </c>
      <c r="J1778" s="303">
        <f>+(((G1778-F1778)-(H1778-F1778))/(H1778-F1778))*100</f>
        <v/>
      </c>
      <c r="K1778" s="304" t="n"/>
      <c r="L1778" s="304" t="n"/>
      <c r="M1778" s="304" t="n"/>
      <c r="N1778" s="304" t="n"/>
    </row>
    <row r="1779" ht="15.75" customHeight="1" s="412">
      <c r="A1779" s="300" t="n">
        <v>1778</v>
      </c>
      <c r="B1779" s="300" t="n">
        <v>82</v>
      </c>
      <c r="C1779" s="300" t="n">
        <v>191</v>
      </c>
      <c r="D1779" s="300" t="n">
        <v>6</v>
      </c>
      <c r="E1779" s="301" t="n">
        <v>43535</v>
      </c>
      <c r="F1779" s="309" t="n">
        <v>5194</v>
      </c>
      <c r="G1779" s="300" t="n">
        <v>8500</v>
      </c>
      <c r="H1779" s="302" t="n"/>
      <c r="I1779" s="300" t="n"/>
      <c r="J1779" s="303">
        <f>+(((G1779-F1779)-(H1779-F1779))/(H1779-F1779))*100</f>
        <v/>
      </c>
      <c r="K1779" s="304" t="n"/>
      <c r="L1779" s="304" t="n"/>
      <c r="M1779" s="304" t="n"/>
      <c r="N1779" s="304" t="n"/>
    </row>
    <row r="1780" ht="15.75" customHeight="1" s="412">
      <c r="A1780" s="300" t="n">
        <v>1779</v>
      </c>
      <c r="B1780" s="300" t="n">
        <v>83</v>
      </c>
      <c r="C1780" s="300" t="n">
        <v>193</v>
      </c>
      <c r="D1780" s="300" t="n">
        <v>6</v>
      </c>
      <c r="E1780" s="301" t="n">
        <v>43535</v>
      </c>
      <c r="F1780" s="309" t="n">
        <v>5294</v>
      </c>
      <c r="G1780" s="300" t="n">
        <v>7728</v>
      </c>
      <c r="H1780" s="302" t="n"/>
      <c r="I1780" s="300" t="n">
        <v>7</v>
      </c>
      <c r="J1780" s="303">
        <f>+(((G1780-F1780)-(H1780-F1780))/(H1780-F1780))*100</f>
        <v/>
      </c>
      <c r="K1780" s="304" t="n"/>
      <c r="L1780" s="304" t="n"/>
      <c r="M1780" s="304" t="n"/>
      <c r="N1780" s="304" t="n"/>
    </row>
    <row r="1781" ht="15.75" customHeight="1" s="412">
      <c r="A1781" s="300" t="n">
        <v>1780</v>
      </c>
      <c r="B1781" s="300" t="n">
        <v>84</v>
      </c>
      <c r="C1781" s="300" t="n">
        <v>193</v>
      </c>
      <c r="D1781" s="300" t="n">
        <v>6</v>
      </c>
      <c r="E1781" s="301" t="n">
        <v>43535</v>
      </c>
      <c r="F1781" s="309" t="n">
        <v>5375</v>
      </c>
      <c r="G1781" s="300" t="n">
        <v>7534</v>
      </c>
      <c r="H1781" s="302" t="n"/>
      <c r="I1781" s="300" t="n"/>
      <c r="J1781" s="303">
        <f>+(((G1781-F1781)-(H1781-F1781))/(H1781-F1781))*100</f>
        <v/>
      </c>
      <c r="K1781" s="304" t="n"/>
      <c r="L1781" s="304" t="n"/>
      <c r="M1781" s="304" t="n"/>
      <c r="N1781" s="304" t="n"/>
    </row>
    <row r="1782" ht="15.75" customHeight="1" s="412">
      <c r="A1782" s="300" t="n">
        <v>1781</v>
      </c>
      <c r="B1782" s="300" t="n">
        <v>85</v>
      </c>
      <c r="C1782" s="300" t="n">
        <v>199</v>
      </c>
      <c r="D1782" s="300" t="n">
        <v>6</v>
      </c>
      <c r="E1782" s="301" t="n">
        <v>43535</v>
      </c>
      <c r="F1782" s="309" t="n">
        <v>5253</v>
      </c>
      <c r="G1782" s="300" t="n">
        <v>7724</v>
      </c>
      <c r="H1782" s="302" t="n"/>
      <c r="I1782" s="300" t="n">
        <v>10</v>
      </c>
      <c r="J1782" s="303">
        <f>+(((G1782-F1782)-(H1782-F1782))/(H1782-F1782))*100</f>
        <v/>
      </c>
      <c r="K1782" s="304" t="n"/>
      <c r="L1782" s="304" t="n"/>
      <c r="M1782" s="304" t="n"/>
      <c r="N1782" s="304" t="n"/>
    </row>
    <row r="1783" ht="15.75" customHeight="1" s="412">
      <c r="A1783" s="300" t="n">
        <v>1782</v>
      </c>
      <c r="B1783" s="300" t="n">
        <v>86</v>
      </c>
      <c r="C1783" s="300" t="n">
        <v>199</v>
      </c>
      <c r="D1783" s="300" t="n">
        <v>6</v>
      </c>
      <c r="E1783" s="301" t="n">
        <v>43535</v>
      </c>
      <c r="F1783" s="309" t="n">
        <v>5281</v>
      </c>
      <c r="G1783" s="300" t="n">
        <v>7653</v>
      </c>
      <c r="H1783" s="302" t="n"/>
      <c r="I1783" s="300" t="n"/>
      <c r="J1783" s="303">
        <f>+(((G1783-F1783)-(H1783-F1783))/(H1783-F1783))*100</f>
        <v/>
      </c>
      <c r="K1783" s="304" t="n"/>
      <c r="L1783" s="304" t="n"/>
      <c r="M1783" s="304" t="n"/>
      <c r="N1783" s="304" t="n"/>
    </row>
    <row r="1784" ht="15.75" customHeight="1" s="412">
      <c r="A1784" s="300" t="n">
        <v>1783</v>
      </c>
      <c r="B1784" s="300" t="n">
        <v>87</v>
      </c>
      <c r="C1784" s="300" t="n">
        <v>201</v>
      </c>
      <c r="D1784" s="300" t="n">
        <v>6</v>
      </c>
      <c r="E1784" s="301" t="n">
        <v>43535</v>
      </c>
      <c r="F1784" s="309" t="n">
        <v>5250</v>
      </c>
      <c r="G1784" s="300" t="n">
        <v>7177</v>
      </c>
      <c r="H1784" s="302" t="n"/>
      <c r="I1784" s="300" t="n">
        <v>8</v>
      </c>
      <c r="J1784" s="303">
        <f>+(((G1784-F1784)-(H1784-F1784))/(H1784-F1784))*100</f>
        <v/>
      </c>
      <c r="K1784" s="304" t="n"/>
      <c r="L1784" s="304" t="n"/>
      <c r="M1784" s="304" t="n"/>
      <c r="N1784" s="304" t="n"/>
    </row>
    <row r="1785" ht="15.75" customHeight="1" s="412">
      <c r="A1785" s="300" t="n">
        <v>1784</v>
      </c>
      <c r="B1785" s="300" t="n">
        <v>88</v>
      </c>
      <c r="C1785" s="300" t="n">
        <v>201</v>
      </c>
      <c r="D1785" s="300" t="n">
        <v>6</v>
      </c>
      <c r="E1785" s="301" t="n">
        <v>43535</v>
      </c>
      <c r="F1785" s="309" t="n">
        <v>5241</v>
      </c>
      <c r="G1785" s="300" t="n">
        <v>7137</v>
      </c>
      <c r="H1785" s="302" t="n"/>
      <c r="I1785" s="300" t="n"/>
      <c r="J1785" s="303">
        <f>+(((G1785-F1785)-(H1785-F1785))/(H1785-F1785))*100</f>
        <v/>
      </c>
      <c r="K1785" s="304" t="n"/>
      <c r="L1785" s="304" t="n"/>
      <c r="M1785" s="304" t="n"/>
      <c r="N1785" s="304" t="n"/>
    </row>
    <row r="1786" ht="15.75" customHeight="1" s="412">
      <c r="A1786" s="300" t="n">
        <v>1785</v>
      </c>
      <c r="B1786" s="300" t="n">
        <v>89</v>
      </c>
      <c r="C1786" s="300" t="n">
        <v>205</v>
      </c>
      <c r="D1786" s="300" t="n">
        <v>6</v>
      </c>
      <c r="E1786" s="301" t="n">
        <v>43535</v>
      </c>
      <c r="F1786" s="309" t="n">
        <v>5188</v>
      </c>
      <c r="G1786" s="300" t="n">
        <v>8350</v>
      </c>
      <c r="H1786" s="302" t="n"/>
      <c r="I1786" s="300" t="n">
        <v>7</v>
      </c>
      <c r="J1786" s="303">
        <f>+(((G1786-F1786)-(H1786-F1786))/(H1786-F1786))*100</f>
        <v/>
      </c>
      <c r="K1786" s="304" t="n"/>
      <c r="L1786" s="304" t="n"/>
      <c r="M1786" s="304" t="n"/>
      <c r="N1786" s="304" t="n"/>
    </row>
    <row r="1787" ht="15.75" customHeight="1" s="412">
      <c r="A1787" s="300" t="n">
        <v>1786</v>
      </c>
      <c r="B1787" s="300" t="n">
        <v>90</v>
      </c>
      <c r="C1787" s="300" t="n">
        <v>205</v>
      </c>
      <c r="D1787" s="300" t="n">
        <v>6</v>
      </c>
      <c r="E1787" s="301" t="n">
        <v>43535</v>
      </c>
      <c r="F1787" s="309" t="n">
        <v>5202</v>
      </c>
      <c r="G1787" s="300" t="n">
        <v>7863</v>
      </c>
      <c r="H1787" s="302" t="n"/>
      <c r="I1787" s="300" t="n"/>
      <c r="J1787" s="303">
        <f>+(((G1787-F1787)-(H1787-F1787))/(H1787-F1787))*100</f>
        <v/>
      </c>
      <c r="K1787" s="304" t="n"/>
      <c r="L1787" s="304" t="n"/>
      <c r="M1787" s="304" t="n"/>
      <c r="N1787" s="304" t="n"/>
    </row>
    <row r="1788" ht="15.75" customHeight="1" s="412">
      <c r="A1788" s="300" t="n">
        <v>1787</v>
      </c>
      <c r="B1788" s="300" t="n">
        <v>91</v>
      </c>
      <c r="C1788" s="300" t="n">
        <v>206</v>
      </c>
      <c r="D1788" s="300" t="n">
        <v>6</v>
      </c>
      <c r="E1788" s="301" t="n">
        <v>43535</v>
      </c>
      <c r="F1788" s="309" t="n">
        <v>5252</v>
      </c>
      <c r="G1788" s="300" t="n">
        <v>7629</v>
      </c>
      <c r="H1788" s="302" t="n"/>
      <c r="I1788" s="300" t="n">
        <v>8</v>
      </c>
      <c r="J1788" s="303">
        <f>+(((G1788-F1788)-(H1788-F1788))/(H1788-F1788))*100</f>
        <v/>
      </c>
      <c r="K1788" s="304" t="n"/>
      <c r="L1788" s="304" t="n"/>
      <c r="M1788" s="304" t="n"/>
      <c r="N1788" s="304" t="n"/>
    </row>
    <row r="1789" ht="15.75" customHeight="1" s="412">
      <c r="A1789" s="300" t="n">
        <v>1788</v>
      </c>
      <c r="B1789" s="300" t="n">
        <v>92</v>
      </c>
      <c r="C1789" s="300" t="n">
        <v>206</v>
      </c>
      <c r="D1789" s="300" t="n">
        <v>6</v>
      </c>
      <c r="E1789" s="301" t="n">
        <v>43535</v>
      </c>
      <c r="F1789" s="309" t="n">
        <v>5241</v>
      </c>
      <c r="G1789" s="300" t="n">
        <v>7607</v>
      </c>
      <c r="H1789" s="302" t="n"/>
      <c r="I1789" s="300" t="n"/>
      <c r="J1789" s="303">
        <f>+(((G1789-F1789)-(H1789-F1789))/(H1789-F1789))*100</f>
        <v/>
      </c>
      <c r="K1789" s="304" t="n"/>
      <c r="L1789" s="304" t="n"/>
      <c r="M1789" s="304" t="n"/>
      <c r="N1789" s="304" t="n"/>
    </row>
    <row r="1790" ht="15.75" customHeight="1" s="412">
      <c r="A1790" s="300" t="n">
        <v>1789</v>
      </c>
      <c r="B1790" s="300" t="n">
        <v>93</v>
      </c>
      <c r="C1790" s="300" t="n">
        <v>209</v>
      </c>
      <c r="D1790" s="300" t="n">
        <v>6</v>
      </c>
      <c r="E1790" s="301" t="n">
        <v>43535</v>
      </c>
      <c r="F1790" s="309" t="n">
        <v>5234</v>
      </c>
      <c r="G1790" s="300" t="n">
        <v>7650</v>
      </c>
      <c r="H1790" s="302" t="n"/>
      <c r="I1790" s="300" t="n">
        <v>8</v>
      </c>
      <c r="J1790" s="303">
        <f>+(((G1790-F1790)-(H1790-F1790))/(H1790-F1790))*100</f>
        <v/>
      </c>
      <c r="K1790" s="304" t="n"/>
      <c r="L1790" s="304" t="n"/>
      <c r="M1790" s="304" t="n"/>
      <c r="N1790" s="304" t="n"/>
    </row>
    <row r="1791" ht="15.75" customHeight="1" s="412">
      <c r="A1791" s="300" t="n">
        <v>1790</v>
      </c>
      <c r="B1791" s="300" t="n">
        <v>94</v>
      </c>
      <c r="C1791" s="300" t="n">
        <v>209</v>
      </c>
      <c r="D1791" s="300" t="n">
        <v>6</v>
      </c>
      <c r="E1791" s="301" t="n">
        <v>43535</v>
      </c>
      <c r="F1791" s="309" t="n">
        <v>5218</v>
      </c>
      <c r="G1791" s="300" t="n">
        <v>7499</v>
      </c>
      <c r="H1791" s="302" t="n"/>
      <c r="I1791" s="300" t="n"/>
      <c r="J1791" s="303">
        <f>+(((G1791-F1791)-(H1791-F1791))/(H1791-F1791))*100</f>
        <v/>
      </c>
      <c r="K1791" s="304" t="n"/>
      <c r="L1791" s="304" t="n"/>
      <c r="M1791" s="304" t="n"/>
      <c r="N1791" s="304" t="n"/>
    </row>
    <row r="1792" ht="15.75" customHeight="1" s="412">
      <c r="A1792" s="300" t="n">
        <v>1791</v>
      </c>
      <c r="B1792" s="300" t="n">
        <v>95</v>
      </c>
      <c r="C1792" s="300" t="n">
        <v>211</v>
      </c>
      <c r="D1792" s="300" t="n">
        <v>6</v>
      </c>
      <c r="E1792" s="301" t="n">
        <v>43535</v>
      </c>
      <c r="F1792" s="309" t="n">
        <v>5232</v>
      </c>
      <c r="G1792" s="300" t="n">
        <v>7626</v>
      </c>
      <c r="H1792" s="302" t="n"/>
      <c r="I1792" s="300" t="n">
        <v>8</v>
      </c>
      <c r="J1792" s="303">
        <f>+(((G1792-F1792)-(H1792-F1792))/(H1792-F1792))*100</f>
        <v/>
      </c>
      <c r="K1792" s="304" t="n"/>
      <c r="L1792" s="304" t="n"/>
      <c r="M1792" s="304" t="n"/>
      <c r="N1792" s="304" t="n"/>
    </row>
    <row r="1793" ht="15.75" customHeight="1" s="412">
      <c r="A1793" s="300" t="n">
        <v>1792</v>
      </c>
      <c r="B1793" s="300" t="n">
        <v>96</v>
      </c>
      <c r="C1793" s="300" t="n">
        <v>211</v>
      </c>
      <c r="D1793" s="300" t="n">
        <v>6</v>
      </c>
      <c r="E1793" s="301" t="n">
        <v>43535</v>
      </c>
      <c r="F1793" s="309" t="n">
        <v>5242</v>
      </c>
      <c r="G1793" s="300" t="n">
        <v>7574</v>
      </c>
      <c r="H1793" s="302" t="n"/>
      <c r="I1793" s="300" t="n"/>
      <c r="J1793" s="303">
        <f>+(((G1793-F1793)-(H1793-F1793))/(H1793-F1793))*100</f>
        <v/>
      </c>
      <c r="K1793" s="304" t="n"/>
      <c r="L1793" s="304" t="n"/>
      <c r="M1793" s="304" t="n"/>
      <c r="N1793" s="304" t="n"/>
    </row>
    <row r="1794" ht="15.75" customHeight="1" s="412">
      <c r="A1794" s="300" t="n">
        <v>1793</v>
      </c>
      <c r="B1794" s="300" t="n">
        <v>97</v>
      </c>
      <c r="C1794" s="300" t="n">
        <v>220</v>
      </c>
      <c r="D1794" s="300" t="n">
        <v>6</v>
      </c>
      <c r="E1794" s="301" t="n">
        <v>43535</v>
      </c>
      <c r="F1794" s="309" t="n">
        <v>5287</v>
      </c>
      <c r="G1794" s="300" t="n">
        <v>8428</v>
      </c>
      <c r="H1794" s="302" t="n"/>
      <c r="I1794" s="300" t="n">
        <v>8</v>
      </c>
      <c r="J1794" s="303">
        <f>+(((G1794-F1794)-(H1794-F1794))/(H1794-F1794))*100</f>
        <v/>
      </c>
      <c r="K1794" s="304" t="n"/>
      <c r="L1794" s="304" t="n"/>
      <c r="M1794" s="304" t="n"/>
      <c r="N1794" s="304" t="n"/>
    </row>
    <row r="1795" ht="15.75" customHeight="1" s="412">
      <c r="A1795" s="300" t="n">
        <v>1794</v>
      </c>
      <c r="B1795" s="300" t="n">
        <v>98</v>
      </c>
      <c r="C1795" s="300" t="n">
        <v>220</v>
      </c>
      <c r="D1795" s="300" t="n">
        <v>6</v>
      </c>
      <c r="E1795" s="301" t="n">
        <v>43535</v>
      </c>
      <c r="F1795" s="309" t="n">
        <v>5252</v>
      </c>
      <c r="G1795" s="300" t="n">
        <v>8316</v>
      </c>
      <c r="H1795" s="302" t="n"/>
      <c r="I1795" s="300" t="n"/>
      <c r="J1795" s="303">
        <f>+(((G1795-F1795)-(H1795-F1795))/(H1795-F1795))*100</f>
        <v/>
      </c>
      <c r="K1795" s="304" t="n"/>
      <c r="L1795" s="304" t="n"/>
      <c r="M1795" s="304" t="n"/>
      <c r="N1795" s="304" t="n"/>
    </row>
    <row r="1796" ht="15.75" customHeight="1" s="412">
      <c r="A1796" s="300" t="n">
        <v>1795</v>
      </c>
      <c r="B1796" s="300" t="n">
        <v>99</v>
      </c>
      <c r="C1796" s="300" t="n">
        <v>221</v>
      </c>
      <c r="D1796" s="300" t="n">
        <v>6</v>
      </c>
      <c r="E1796" s="301" t="n">
        <v>43535</v>
      </c>
      <c r="F1796" s="309" t="n">
        <v>5182</v>
      </c>
      <c r="G1796" s="300" t="n">
        <v>8807</v>
      </c>
      <c r="H1796" s="302" t="n"/>
      <c r="I1796" s="300" t="n">
        <v>9</v>
      </c>
      <c r="J1796" s="303">
        <f>+(((G1796-F1796)-(H1796-F1796))/(H1796-F1796))*100</f>
        <v/>
      </c>
      <c r="K1796" s="304" t="n"/>
      <c r="L1796" s="304" t="n"/>
      <c r="M1796" s="304" t="n"/>
      <c r="N1796" s="304" t="n"/>
    </row>
    <row r="1797" ht="15.75" customHeight="1" s="412">
      <c r="A1797" s="300" t="n">
        <v>1796</v>
      </c>
      <c r="B1797" s="300" t="n">
        <v>100</v>
      </c>
      <c r="C1797" s="300" t="n">
        <v>221</v>
      </c>
      <c r="D1797" s="300" t="n">
        <v>6</v>
      </c>
      <c r="E1797" s="301" t="n">
        <v>43535</v>
      </c>
      <c r="F1797" s="309" t="n">
        <v>5209</v>
      </c>
      <c r="G1797" s="300" t="n">
        <v>8383</v>
      </c>
      <c r="H1797" s="302" t="n"/>
      <c r="I1797" s="300" t="n"/>
      <c r="J1797" s="303">
        <f>+(((G1797-F1797)-(H1797-F1797))/(H1797-F1797))*100</f>
        <v/>
      </c>
      <c r="K1797" s="304" t="n"/>
      <c r="L1797" s="304" t="n"/>
      <c r="M1797" s="304" t="n"/>
      <c r="N1797" s="304" t="n"/>
    </row>
    <row r="1798" ht="15.75" customHeight="1" s="412">
      <c r="A1798" s="300" t="n">
        <v>1797</v>
      </c>
      <c r="B1798" s="300" t="n">
        <v>101</v>
      </c>
      <c r="C1798" s="300" t="n">
        <v>223</v>
      </c>
      <c r="D1798" s="300" t="n">
        <v>6</v>
      </c>
      <c r="E1798" s="301" t="n">
        <v>43535</v>
      </c>
      <c r="F1798" s="309" t="n">
        <v>5208</v>
      </c>
      <c r="G1798" s="300" t="n">
        <v>7434</v>
      </c>
      <c r="H1798" s="302" t="n"/>
      <c r="I1798" s="300" t="n">
        <v>9</v>
      </c>
      <c r="J1798" s="303">
        <f>+(((G1798-F1798)-(H1798-F1798))/(H1798-F1798))*100</f>
        <v/>
      </c>
      <c r="K1798" s="304" t="n"/>
      <c r="L1798" s="304" t="n"/>
      <c r="M1798" s="304" t="n"/>
      <c r="N1798" s="304" t="n"/>
    </row>
    <row r="1799" ht="15.75" customHeight="1" s="412">
      <c r="A1799" s="300" t="n">
        <v>1798</v>
      </c>
      <c r="B1799" s="300" t="n">
        <v>102</v>
      </c>
      <c r="C1799" s="300" t="n">
        <v>223</v>
      </c>
      <c r="D1799" s="300" t="n">
        <v>6</v>
      </c>
      <c r="E1799" s="301" t="n">
        <v>43535</v>
      </c>
      <c r="F1799" s="309" t="n">
        <v>5224</v>
      </c>
      <c r="G1799" s="300" t="n">
        <v>7867</v>
      </c>
      <c r="H1799" s="302" t="n"/>
      <c r="I1799" s="300" t="n"/>
      <c r="J1799" s="303">
        <f>+(((G1799-F1799)-(H1799-F1799))/(H1799-F1799))*100</f>
        <v/>
      </c>
      <c r="K1799" s="304" t="n"/>
      <c r="L1799" s="304" t="n"/>
      <c r="M1799" s="304" t="n"/>
      <c r="N1799" s="304" t="n"/>
    </row>
    <row r="1800" ht="15.75" customHeight="1" s="412">
      <c r="A1800" s="300" t="n">
        <v>1799</v>
      </c>
      <c r="B1800" s="300" t="n">
        <v>103</v>
      </c>
      <c r="C1800" s="300" t="n">
        <v>225</v>
      </c>
      <c r="D1800" s="300" t="n">
        <v>6</v>
      </c>
      <c r="E1800" s="301" t="n">
        <v>43535</v>
      </c>
      <c r="F1800" s="309" t="n">
        <v>5213</v>
      </c>
      <c r="G1800" s="300" t="n">
        <v>7609</v>
      </c>
      <c r="H1800" s="302" t="n"/>
      <c r="I1800" s="300" t="n">
        <v>8</v>
      </c>
      <c r="J1800" s="303">
        <f>+(((G1800-F1800)-(H1800-F1800))/(H1800-F1800))*100</f>
        <v/>
      </c>
      <c r="K1800" s="304" t="n"/>
      <c r="L1800" s="304" t="n"/>
      <c r="M1800" s="304" t="n"/>
      <c r="N1800" s="304" t="n"/>
    </row>
    <row r="1801" ht="15.75" customHeight="1" s="412">
      <c r="A1801" s="300" t="n">
        <v>1800</v>
      </c>
      <c r="B1801" s="300" t="n">
        <v>104</v>
      </c>
      <c r="C1801" s="300" t="n">
        <v>225</v>
      </c>
      <c r="D1801" s="300" t="n">
        <v>6</v>
      </c>
      <c r="E1801" s="301" t="n">
        <v>43535</v>
      </c>
      <c r="F1801" s="309" t="n">
        <v>5257</v>
      </c>
      <c r="G1801" s="300" t="n">
        <v>7983</v>
      </c>
      <c r="H1801" s="302" t="n"/>
      <c r="I1801" s="300" t="n"/>
      <c r="J1801" s="303">
        <f>+(((G1801-F1801)-(H1801-F1801))/(H1801-F1801))*100</f>
        <v/>
      </c>
      <c r="K1801" s="304" t="n"/>
      <c r="L1801" s="304" t="n"/>
      <c r="M1801" s="304" t="n"/>
      <c r="N1801" s="304" t="n"/>
    </row>
    <row r="1802" ht="15.75" customHeight="1" s="412">
      <c r="A1802" s="300" t="n">
        <v>1801</v>
      </c>
      <c r="B1802" s="300" t="n">
        <v>105</v>
      </c>
      <c r="C1802" s="300" t="n">
        <v>226</v>
      </c>
      <c r="D1802" s="300" t="n">
        <v>6</v>
      </c>
      <c r="E1802" s="301" t="n">
        <v>43535</v>
      </c>
      <c r="F1802" s="309" t="n">
        <v>5251</v>
      </c>
      <c r="G1802" s="300" t="n">
        <v>8834</v>
      </c>
      <c r="H1802" s="302" t="n"/>
      <c r="I1802" s="300" t="n">
        <v>7</v>
      </c>
      <c r="J1802" s="303">
        <f>+(((G1802-F1802)-(H1802-F1802))/(H1802-F1802))*100</f>
        <v/>
      </c>
      <c r="K1802" s="304" t="n"/>
      <c r="L1802" s="304" t="n"/>
      <c r="M1802" s="304" t="n"/>
      <c r="N1802" s="304" t="n"/>
    </row>
    <row r="1803" ht="15.75" customHeight="1" s="412">
      <c r="A1803" s="300" t="n">
        <v>1802</v>
      </c>
      <c r="B1803" s="300" t="n">
        <v>106</v>
      </c>
      <c r="C1803" s="300" t="n">
        <v>226</v>
      </c>
      <c r="D1803" s="300" t="n">
        <v>6</v>
      </c>
      <c r="E1803" s="301" t="n">
        <v>43535</v>
      </c>
      <c r="F1803" s="309" t="n">
        <v>5219</v>
      </c>
      <c r="G1803" s="300" t="n">
        <v>8615</v>
      </c>
      <c r="H1803" s="302" t="n"/>
      <c r="I1803" s="300" t="n"/>
      <c r="J1803" s="303">
        <f>+(((G1803-F1803)-(H1803-F1803))/(H1803-F1803))*100</f>
        <v/>
      </c>
      <c r="K1803" s="304" t="n"/>
      <c r="L1803" s="304" t="n"/>
      <c r="M1803" s="304" t="n"/>
      <c r="N1803" s="304" t="n"/>
    </row>
    <row r="1804" ht="15.75" customHeight="1" s="412">
      <c r="A1804" s="300" t="n">
        <v>1803</v>
      </c>
      <c r="B1804" s="300" t="n">
        <v>107</v>
      </c>
      <c r="C1804" s="300" t="n">
        <v>227</v>
      </c>
      <c r="D1804" s="300" t="n">
        <v>6</v>
      </c>
      <c r="E1804" s="301" t="n">
        <v>43535</v>
      </c>
      <c r="F1804" s="309" t="n">
        <v>5226</v>
      </c>
      <c r="G1804" s="300" t="n">
        <v>8301</v>
      </c>
      <c r="H1804" s="302" t="n"/>
      <c r="I1804" s="300" t="n">
        <v>6</v>
      </c>
      <c r="J1804" s="303">
        <f>+(((G1804-F1804)-(H1804-F1804))/(H1804-F1804))*100</f>
        <v/>
      </c>
      <c r="K1804" s="304" t="n"/>
      <c r="L1804" s="304" t="n"/>
      <c r="M1804" s="304" t="n"/>
      <c r="N1804" s="304" t="n"/>
    </row>
    <row r="1805" ht="15.75" customHeight="1" s="412">
      <c r="A1805" s="300" t="n">
        <v>1804</v>
      </c>
      <c r="B1805" s="300" t="n">
        <v>108</v>
      </c>
      <c r="C1805" s="300" t="n">
        <v>227</v>
      </c>
      <c r="D1805" s="300" t="n">
        <v>6</v>
      </c>
      <c r="E1805" s="301" t="n">
        <v>43535</v>
      </c>
      <c r="F1805" s="309" t="n">
        <v>5274</v>
      </c>
      <c r="G1805" s="300" t="n">
        <v>8419</v>
      </c>
      <c r="H1805" s="302" t="n"/>
      <c r="I1805" s="300" t="n"/>
      <c r="J1805" s="303">
        <f>+(((G1805-F1805)-(H1805-F1805))/(H1805-F1805))*100</f>
        <v/>
      </c>
      <c r="K1805" s="304" t="n"/>
      <c r="L1805" s="304" t="n"/>
      <c r="M1805" s="304" t="n"/>
      <c r="N1805" s="304" t="n"/>
    </row>
    <row r="1806" ht="15.75" customHeight="1" s="412">
      <c r="A1806" s="300" t="n">
        <v>1805</v>
      </c>
      <c r="B1806" s="300" t="n">
        <v>109</v>
      </c>
      <c r="C1806" s="300" t="n">
        <v>232</v>
      </c>
      <c r="D1806" s="300" t="n">
        <v>6</v>
      </c>
      <c r="E1806" s="301" t="n">
        <v>43535</v>
      </c>
      <c r="F1806" s="309" t="n">
        <v>5191</v>
      </c>
      <c r="G1806" s="300" t="n">
        <v>9432</v>
      </c>
      <c r="H1806" s="302" t="n"/>
      <c r="I1806" s="300" t="n">
        <v>9</v>
      </c>
      <c r="J1806" s="303">
        <f>+(((G1806-F1806)-(H1806-F1806))/(H1806-F1806))*100</f>
        <v/>
      </c>
      <c r="K1806" s="304" t="n"/>
      <c r="L1806" s="304" t="n"/>
      <c r="M1806" s="304" t="n"/>
      <c r="N1806" s="304" t="n"/>
    </row>
    <row r="1807" ht="15.75" customHeight="1" s="412">
      <c r="A1807" s="300" t="n">
        <v>1806</v>
      </c>
      <c r="B1807" s="300" t="n">
        <v>110</v>
      </c>
      <c r="C1807" s="300" t="n">
        <v>232</v>
      </c>
      <c r="D1807" s="300" t="n">
        <v>6</v>
      </c>
      <c r="E1807" s="301" t="n">
        <v>43535</v>
      </c>
      <c r="F1807" s="309" t="n">
        <v>5243</v>
      </c>
      <c r="G1807" s="300" t="n">
        <v>9008</v>
      </c>
      <c r="H1807" s="302" t="n"/>
      <c r="I1807" s="300" t="n"/>
      <c r="J1807" s="303">
        <f>+(((G1807-F1807)-(H1807-F1807))/(H1807-F1807))*100</f>
        <v/>
      </c>
      <c r="K1807" s="304" t="n"/>
      <c r="L1807" s="304" t="n"/>
      <c r="M1807" s="304" t="n"/>
      <c r="N1807" s="304" t="n"/>
    </row>
    <row r="1808" ht="15.75" customHeight="1" s="412">
      <c r="A1808" s="300" t="n">
        <v>1807</v>
      </c>
      <c r="B1808" s="300" t="n">
        <v>111</v>
      </c>
      <c r="C1808" s="300" t="n">
        <v>233</v>
      </c>
      <c r="D1808" s="300" t="n">
        <v>6</v>
      </c>
      <c r="E1808" s="301" t="n">
        <v>43535</v>
      </c>
      <c r="F1808" s="309" t="n">
        <v>5213</v>
      </c>
      <c r="G1808" s="300" t="n">
        <v>7750</v>
      </c>
      <c r="H1808" s="302" t="n"/>
      <c r="I1808" s="300" t="n">
        <v>8</v>
      </c>
      <c r="J1808" s="303">
        <f>+(((G1808-F1808)-(H1808-F1808))/(H1808-F1808))*100</f>
        <v/>
      </c>
      <c r="K1808" s="304" t="n"/>
      <c r="L1808" s="304" t="n"/>
      <c r="M1808" s="304" t="n"/>
      <c r="N1808" s="304" t="n"/>
    </row>
    <row r="1809" ht="15.75" customHeight="1" s="412">
      <c r="A1809" s="300" t="n">
        <v>1808</v>
      </c>
      <c r="B1809" s="300" t="n">
        <v>112</v>
      </c>
      <c r="C1809" s="300" t="n">
        <v>233</v>
      </c>
      <c r="D1809" s="300" t="n">
        <v>6</v>
      </c>
      <c r="E1809" s="301" t="n">
        <v>43535</v>
      </c>
      <c r="F1809" s="309" t="n">
        <v>5197</v>
      </c>
      <c r="G1809" s="300" t="n">
        <v>7654</v>
      </c>
      <c r="H1809" s="302" t="n"/>
      <c r="I1809" s="300" t="n"/>
      <c r="J1809" s="303">
        <f>+(((G1809-F1809)-(H1809-F1809))/(H1809-F1809))*100</f>
        <v/>
      </c>
      <c r="K1809" s="304" t="n"/>
      <c r="L1809" s="304" t="n"/>
      <c r="M1809" s="304" t="n"/>
      <c r="N1809" s="304" t="n"/>
    </row>
    <row r="1810" ht="15.75" customHeight="1" s="412">
      <c r="A1810" s="300" t="n">
        <v>1809</v>
      </c>
      <c r="B1810" s="300" t="n">
        <v>113</v>
      </c>
      <c r="C1810" s="300" t="n">
        <v>236</v>
      </c>
      <c r="D1810" s="300" t="n">
        <v>6</v>
      </c>
      <c r="E1810" s="301" t="n">
        <v>43535</v>
      </c>
      <c r="F1810" s="309" t="n">
        <v>5283</v>
      </c>
      <c r="G1810" s="300" t="n">
        <v>8080</v>
      </c>
      <c r="H1810" s="302" t="n"/>
      <c r="I1810" s="300" t="n">
        <v>8</v>
      </c>
      <c r="J1810" s="303">
        <f>+(((G1810-F1810)-(H1810-F1810))/(H1810-F1810))*100</f>
        <v/>
      </c>
      <c r="K1810" s="304" t="n"/>
      <c r="L1810" s="304" t="n"/>
      <c r="M1810" s="304" t="n"/>
      <c r="N1810" s="304" t="n"/>
    </row>
    <row r="1811" ht="15.75" customHeight="1" s="412">
      <c r="A1811" s="300" t="n">
        <v>1810</v>
      </c>
      <c r="B1811" s="300" t="n">
        <v>114</v>
      </c>
      <c r="C1811" s="300" t="n">
        <v>236</v>
      </c>
      <c r="D1811" s="300" t="n">
        <v>6</v>
      </c>
      <c r="E1811" s="301" t="n">
        <v>43535</v>
      </c>
      <c r="F1811" s="309" t="n">
        <v>5247</v>
      </c>
      <c r="G1811" s="300" t="n">
        <v>8105</v>
      </c>
      <c r="H1811" s="302" t="n"/>
      <c r="I1811" s="300" t="n"/>
      <c r="J1811" s="303">
        <f>+(((G1811-F1811)-(H1811-F1811))/(H1811-F1811))*100</f>
        <v/>
      </c>
      <c r="K1811" s="304" t="n"/>
      <c r="L1811" s="304" t="n"/>
      <c r="M1811" s="304" t="n"/>
      <c r="N1811" s="304" t="n"/>
    </row>
    <row r="1812" ht="15.75" customHeight="1" s="412">
      <c r="A1812" s="300" t="n">
        <v>1811</v>
      </c>
      <c r="B1812" s="300" t="n">
        <v>115</v>
      </c>
      <c r="C1812" s="300" t="n">
        <v>240</v>
      </c>
      <c r="D1812" s="300" t="n">
        <v>6</v>
      </c>
      <c r="E1812" s="301" t="n">
        <v>43535</v>
      </c>
      <c r="F1812" s="309" t="n">
        <v>5260</v>
      </c>
      <c r="G1812" s="300" t="n">
        <v>8033</v>
      </c>
      <c r="H1812" s="302" t="n"/>
      <c r="I1812" s="300" t="n">
        <v>9</v>
      </c>
      <c r="J1812" s="303">
        <f>+(((G1812-F1812)-(H1812-F1812))/(H1812-F1812))*100</f>
        <v/>
      </c>
      <c r="K1812" s="304" t="n"/>
      <c r="L1812" s="304" t="n"/>
      <c r="M1812" s="304" t="n"/>
      <c r="N1812" s="304" t="n"/>
    </row>
    <row r="1813" ht="15.75" customHeight="1" s="412">
      <c r="A1813" s="300" t="n">
        <v>1812</v>
      </c>
      <c r="B1813" s="300" t="n">
        <v>116</v>
      </c>
      <c r="C1813" s="300" t="n">
        <v>240</v>
      </c>
      <c r="D1813" s="300" t="n">
        <v>6</v>
      </c>
      <c r="E1813" s="301" t="n">
        <v>43535</v>
      </c>
      <c r="F1813" s="309" t="n">
        <v>5263</v>
      </c>
      <c r="G1813" s="300" t="n">
        <v>7719</v>
      </c>
      <c r="H1813" s="302" t="n"/>
      <c r="I1813" s="300" t="n"/>
      <c r="J1813" s="303">
        <f>+(((G1813-F1813)-(H1813-F1813))/(H1813-F1813))*100</f>
        <v/>
      </c>
      <c r="K1813" s="304" t="n"/>
      <c r="L1813" s="304" t="n"/>
      <c r="M1813" s="304" t="n"/>
      <c r="N1813" s="304" t="n"/>
    </row>
    <row r="1814" ht="15.75" customHeight="1" s="412">
      <c r="A1814" s="300" t="n">
        <v>1813</v>
      </c>
      <c r="B1814" s="300" t="n">
        <v>117</v>
      </c>
      <c r="C1814" s="300" t="n">
        <v>242</v>
      </c>
      <c r="D1814" s="300" t="n">
        <v>6</v>
      </c>
      <c r="E1814" s="301" t="n">
        <v>43535</v>
      </c>
      <c r="F1814" s="309" t="n">
        <v>5221</v>
      </c>
      <c r="G1814" s="300" t="n">
        <v>8443</v>
      </c>
      <c r="H1814" s="302" t="n"/>
      <c r="I1814" s="300" t="n">
        <v>9</v>
      </c>
      <c r="J1814" s="303">
        <f>+(((G1814-F1814)-(H1814-F1814))/(H1814-F1814))*100</f>
        <v/>
      </c>
      <c r="K1814" s="304" t="n"/>
      <c r="L1814" s="304" t="n"/>
      <c r="M1814" s="304" t="n"/>
      <c r="N1814" s="304" t="n"/>
    </row>
    <row r="1815" ht="15.75" customHeight="1" s="412">
      <c r="A1815" s="300" t="n">
        <v>1814</v>
      </c>
      <c r="B1815" s="300" t="n">
        <v>118</v>
      </c>
      <c r="C1815" s="300" t="n">
        <v>242</v>
      </c>
      <c r="D1815" s="300" t="n">
        <v>6</v>
      </c>
      <c r="E1815" s="301" t="n">
        <v>43535</v>
      </c>
      <c r="F1815" s="309" t="n">
        <v>5249</v>
      </c>
      <c r="G1815" s="300" t="n">
        <v>8210</v>
      </c>
      <c r="H1815" s="302" t="n"/>
      <c r="I1815" s="300" t="n"/>
      <c r="J1815" s="303">
        <f>+(((G1815-F1815)-(H1815-F1815))/(H1815-F1815))*100</f>
        <v/>
      </c>
      <c r="K1815" s="304" t="n"/>
      <c r="L1815" s="304" t="n"/>
      <c r="M1815" s="304" t="n"/>
      <c r="N1815" s="304" t="n"/>
    </row>
    <row r="1816" ht="15.75" customHeight="1" s="412">
      <c r="A1816" s="300" t="n">
        <v>1815</v>
      </c>
      <c r="B1816" s="300" t="n">
        <v>119</v>
      </c>
      <c r="C1816" s="300" t="n">
        <v>243</v>
      </c>
      <c r="D1816" s="300" t="n">
        <v>6</v>
      </c>
      <c r="E1816" s="301" t="n">
        <v>43535</v>
      </c>
      <c r="F1816" s="309" t="n">
        <v>5212</v>
      </c>
      <c r="G1816" s="300" t="n">
        <v>7075</v>
      </c>
      <c r="H1816" s="302" t="n"/>
      <c r="I1816" s="300" t="n">
        <v>8</v>
      </c>
      <c r="J1816" s="303">
        <f>+(((G1816-F1816)-(H1816-F1816))/(H1816-F1816))*100</f>
        <v/>
      </c>
      <c r="K1816" s="304" t="n"/>
      <c r="L1816" s="304" t="n"/>
      <c r="M1816" s="304" t="n"/>
      <c r="N1816" s="304" t="n"/>
    </row>
    <row r="1817" ht="15.75" customHeight="1" s="412">
      <c r="A1817" s="300" t="n">
        <v>1816</v>
      </c>
      <c r="B1817" s="300" t="n">
        <v>120</v>
      </c>
      <c r="C1817" s="300" t="n">
        <v>243</v>
      </c>
      <c r="D1817" s="300" t="n">
        <v>6</v>
      </c>
      <c r="E1817" s="301" t="n">
        <v>43535</v>
      </c>
      <c r="F1817" s="309" t="n">
        <v>5196</v>
      </c>
      <c r="G1817" s="300" t="n">
        <v>6901</v>
      </c>
      <c r="H1817" s="302" t="n"/>
      <c r="I1817" s="300" t="n"/>
      <c r="J1817" s="303">
        <f>+(((G1817-F1817)-(H1817-F1817))/(H1817-F1817))*100</f>
        <v/>
      </c>
      <c r="K1817" s="304" t="n"/>
      <c r="L1817" s="304" t="n"/>
      <c r="M1817" s="304" t="n"/>
      <c r="N1817" s="304" t="n"/>
    </row>
    <row r="1818" ht="15.75" customHeight="1" s="412">
      <c r="A1818" s="300" t="n">
        <v>1817</v>
      </c>
      <c r="B1818" s="300" t="n">
        <v>121</v>
      </c>
      <c r="C1818" s="300" t="n">
        <v>246</v>
      </c>
      <c r="D1818" s="300" t="n">
        <v>6</v>
      </c>
      <c r="E1818" s="301" t="n">
        <v>43535</v>
      </c>
      <c r="F1818" s="309" t="n">
        <v>5262</v>
      </c>
      <c r="G1818" s="300" t="n">
        <v>7846</v>
      </c>
      <c r="H1818" s="302" t="n"/>
      <c r="I1818" s="300" t="n">
        <v>10</v>
      </c>
      <c r="J1818" s="303">
        <f>+(((G1818-F1818)-(H1818-F1818))/(H1818-F1818))*100</f>
        <v/>
      </c>
      <c r="K1818" s="304" t="n"/>
      <c r="L1818" s="304" t="n"/>
      <c r="M1818" s="304" t="n"/>
      <c r="N1818" s="304" t="n"/>
    </row>
    <row r="1819" ht="15.75" customHeight="1" s="412">
      <c r="A1819" s="300" t="n">
        <v>1818</v>
      </c>
      <c r="B1819" s="300" t="n">
        <v>122</v>
      </c>
      <c r="C1819" s="300" t="n">
        <v>246</v>
      </c>
      <c r="D1819" s="300" t="n">
        <v>6</v>
      </c>
      <c r="E1819" s="301" t="n">
        <v>43535</v>
      </c>
      <c r="F1819" s="309" t="n">
        <v>5223</v>
      </c>
      <c r="G1819" s="300" t="n">
        <v>7704</v>
      </c>
      <c r="H1819" s="302" t="n"/>
      <c r="I1819" s="300" t="n"/>
      <c r="J1819" s="303">
        <f>+(((G1819-F1819)-(H1819-F1819))/(H1819-F1819))*100</f>
        <v/>
      </c>
      <c r="K1819" s="304" t="n"/>
      <c r="L1819" s="304" t="n"/>
      <c r="M1819" s="304" t="n"/>
      <c r="N1819" s="304" t="n"/>
    </row>
    <row r="1820" ht="15.75" customHeight="1" s="412">
      <c r="A1820" s="300" t="n">
        <v>1819</v>
      </c>
      <c r="B1820" s="300" t="n">
        <v>123</v>
      </c>
      <c r="C1820" s="300" t="n">
        <v>249</v>
      </c>
      <c r="D1820" s="300" t="n">
        <v>6</v>
      </c>
      <c r="E1820" s="301" t="n">
        <v>43535</v>
      </c>
      <c r="F1820" s="309" t="n">
        <v>5241</v>
      </c>
      <c r="G1820" s="300" t="n">
        <v>6323</v>
      </c>
      <c r="H1820" s="302" t="n"/>
      <c r="I1820" s="300" t="n">
        <v>6</v>
      </c>
      <c r="J1820" s="303">
        <f>+(((G1820-F1820)-(H1820-F1820))/(H1820-F1820))*100</f>
        <v/>
      </c>
      <c r="K1820" s="304" t="n"/>
      <c r="L1820" s="304" t="n"/>
      <c r="M1820" s="304" t="n"/>
      <c r="N1820" s="304" t="n"/>
    </row>
    <row r="1821" ht="15.75" customHeight="1" s="412">
      <c r="A1821" s="300" t="n">
        <v>1820</v>
      </c>
      <c r="B1821" s="300" t="n">
        <v>124</v>
      </c>
      <c r="C1821" s="300" t="n">
        <v>249</v>
      </c>
      <c r="D1821" s="300" t="n">
        <v>6</v>
      </c>
      <c r="E1821" s="301" t="n">
        <v>43535</v>
      </c>
      <c r="F1821" s="309" t="n">
        <v>5265</v>
      </c>
      <c r="G1821" s="300" t="n">
        <v>6440</v>
      </c>
      <c r="H1821" s="302" t="n"/>
      <c r="I1821" s="300" t="n"/>
      <c r="J1821" s="303">
        <f>+(((G1821-F1821)-(H1821-F1821))/(H1821-F1821))*100</f>
        <v/>
      </c>
      <c r="K1821" s="304" t="n"/>
      <c r="L1821" s="304" t="n"/>
      <c r="M1821" s="304" t="n"/>
      <c r="N1821" s="304" t="n"/>
    </row>
    <row r="1822" ht="15.75" customHeight="1" s="412">
      <c r="A1822" s="300" t="n">
        <v>1821</v>
      </c>
      <c r="B1822" s="300" t="n">
        <v>125</v>
      </c>
      <c r="C1822" s="300" t="n">
        <v>252</v>
      </c>
      <c r="D1822" s="300" t="n">
        <v>6</v>
      </c>
      <c r="E1822" s="301" t="n">
        <v>43535</v>
      </c>
      <c r="F1822" s="309" t="n">
        <v>5217</v>
      </c>
      <c r="G1822" s="300" t="n">
        <v>8691</v>
      </c>
      <c r="H1822" s="302" t="n"/>
      <c r="I1822" s="300" t="n">
        <v>7</v>
      </c>
      <c r="J1822" s="303">
        <f>+(((G1822-F1822)-(H1822-F1822))/(H1822-F1822))*100</f>
        <v/>
      </c>
      <c r="K1822" s="304" t="n"/>
      <c r="L1822" s="304" t="n"/>
      <c r="M1822" s="304" t="n"/>
      <c r="N1822" s="304" t="n"/>
    </row>
    <row r="1823" ht="15.75" customHeight="1" s="412">
      <c r="A1823" s="300" t="n">
        <v>1822</v>
      </c>
      <c r="B1823" s="300" t="n">
        <v>126</v>
      </c>
      <c r="C1823" s="300" t="n">
        <v>252</v>
      </c>
      <c r="D1823" s="300" t="n">
        <v>6</v>
      </c>
      <c r="E1823" s="301" t="n">
        <v>43535</v>
      </c>
      <c r="F1823" s="309" t="n">
        <v>5232</v>
      </c>
      <c r="G1823" s="300" t="n">
        <v>8726</v>
      </c>
      <c r="H1823" s="302" t="n"/>
      <c r="I1823" s="300" t="n"/>
      <c r="J1823" s="303">
        <f>+(((G1823-F1823)-(H1823-F1823))/(H1823-F1823))*100</f>
        <v/>
      </c>
      <c r="K1823" s="304" t="n"/>
      <c r="L1823" s="304" t="n"/>
      <c r="M1823" s="304" t="n"/>
      <c r="N1823" s="304" t="n"/>
    </row>
    <row r="1824" ht="15.75" customHeight="1" s="412">
      <c r="A1824" s="300" t="n">
        <v>1823</v>
      </c>
      <c r="B1824" s="300" t="n">
        <v>127</v>
      </c>
      <c r="C1824" s="300" t="n">
        <v>254</v>
      </c>
      <c r="D1824" s="300" t="n">
        <v>6</v>
      </c>
      <c r="E1824" s="301" t="n">
        <v>43535</v>
      </c>
      <c r="F1824" s="309" t="n">
        <v>5247</v>
      </c>
      <c r="G1824" s="300" t="n">
        <v>7660</v>
      </c>
      <c r="H1824" s="302" t="n"/>
      <c r="I1824" s="300" t="n">
        <v>9</v>
      </c>
      <c r="J1824" s="303">
        <f>+(((G1824-F1824)-(H1824-F1824))/(H1824-F1824))*100</f>
        <v/>
      </c>
      <c r="K1824" s="304" t="n"/>
      <c r="L1824" s="304" t="n"/>
      <c r="M1824" s="304" t="n"/>
      <c r="N1824" s="304" t="n"/>
    </row>
    <row r="1825" ht="15.75" customHeight="1" s="412">
      <c r="A1825" s="300" t="n">
        <v>1824</v>
      </c>
      <c r="B1825" s="300" t="n">
        <v>128</v>
      </c>
      <c r="C1825" s="300" t="n">
        <v>254</v>
      </c>
      <c r="D1825" s="300" t="n">
        <v>6</v>
      </c>
      <c r="E1825" s="301" t="n">
        <v>43535</v>
      </c>
      <c r="F1825" s="309" t="n">
        <v>5213</v>
      </c>
      <c r="G1825" s="300" t="n">
        <v>7497</v>
      </c>
      <c r="H1825" s="302" t="n"/>
      <c r="I1825" s="300" t="n"/>
      <c r="J1825" s="303">
        <f>+(((G1825-F1825)-(H1825-F1825))/(H1825-F1825))*100</f>
        <v/>
      </c>
      <c r="K1825" s="304" t="n"/>
      <c r="L1825" s="304" t="n"/>
      <c r="M1825" s="304" t="n"/>
      <c r="N1825" s="304" t="n"/>
    </row>
    <row r="1826" ht="15.75" customHeight="1" s="412">
      <c r="A1826" s="300" t="n">
        <v>1825</v>
      </c>
      <c r="B1826" s="300" t="n">
        <v>129</v>
      </c>
      <c r="C1826" s="300" t="n">
        <v>258</v>
      </c>
      <c r="D1826" s="300" t="n">
        <v>6</v>
      </c>
      <c r="E1826" s="301" t="n">
        <v>43535</v>
      </c>
      <c r="F1826" s="309" t="n">
        <v>5238</v>
      </c>
      <c r="G1826" s="300" t="n">
        <v>7886</v>
      </c>
      <c r="H1826" s="302" t="n"/>
      <c r="I1826" s="300" t="n">
        <v>10</v>
      </c>
      <c r="J1826" s="303">
        <f>+(((G1826-F1826)-(H1826-F1826))/(H1826-F1826))*100</f>
        <v/>
      </c>
      <c r="K1826" s="304" t="n"/>
      <c r="L1826" s="304" t="n"/>
      <c r="M1826" s="304" t="n"/>
      <c r="N1826" s="304" t="n"/>
    </row>
    <row r="1827" ht="15.75" customHeight="1" s="412">
      <c r="A1827" s="300" t="n">
        <v>1826</v>
      </c>
      <c r="B1827" s="300" t="n">
        <v>130</v>
      </c>
      <c r="C1827" s="300" t="n">
        <v>258</v>
      </c>
      <c r="D1827" s="300" t="n">
        <v>6</v>
      </c>
      <c r="E1827" s="301" t="n">
        <v>43535</v>
      </c>
      <c r="F1827" s="309" t="n">
        <v>5212</v>
      </c>
      <c r="G1827" s="300" t="n">
        <v>8227</v>
      </c>
      <c r="H1827" s="302" t="n"/>
      <c r="I1827" s="300" t="n"/>
      <c r="J1827" s="303">
        <f>+(((G1827-F1827)-(H1827-F1827))/(H1827-F1827))*100</f>
        <v/>
      </c>
      <c r="K1827" s="304" t="n"/>
      <c r="L1827" s="304" t="n"/>
      <c r="M1827" s="304" t="n"/>
      <c r="N1827" s="304" t="n"/>
    </row>
    <row r="1828" ht="15.75" customHeight="1" s="412">
      <c r="A1828" s="300" t="n">
        <v>1827</v>
      </c>
      <c r="B1828" s="300" t="n">
        <v>131</v>
      </c>
      <c r="C1828" s="300" t="n">
        <v>259</v>
      </c>
      <c r="D1828" s="300" t="n">
        <v>6</v>
      </c>
      <c r="E1828" s="301" t="n">
        <v>43535</v>
      </c>
      <c r="F1828" s="309" t="n">
        <v>5209</v>
      </c>
      <c r="G1828" s="300" t="n">
        <v>8654</v>
      </c>
      <c r="H1828" s="302" t="n"/>
      <c r="I1828" s="300" t="n">
        <v>8</v>
      </c>
      <c r="J1828" s="303">
        <f>+(((G1828-F1828)-(H1828-F1828))/(H1828-F1828))*100</f>
        <v/>
      </c>
      <c r="K1828" s="304" t="n"/>
      <c r="L1828" s="304" t="n"/>
      <c r="M1828" s="304" t="n"/>
      <c r="N1828" s="304" t="n"/>
    </row>
    <row r="1829" ht="15.75" customHeight="1" s="412">
      <c r="A1829" s="300" t="n">
        <v>1828</v>
      </c>
      <c r="B1829" s="300" t="n">
        <v>132</v>
      </c>
      <c r="C1829" s="300" t="n">
        <v>259</v>
      </c>
      <c r="D1829" s="300" t="n">
        <v>6</v>
      </c>
      <c r="E1829" s="301" t="n">
        <v>43535</v>
      </c>
      <c r="F1829" s="309" t="n">
        <v>5233</v>
      </c>
      <c r="G1829" s="300" t="n">
        <v>8435</v>
      </c>
      <c r="H1829" s="302" t="n"/>
      <c r="I1829" s="300" t="n"/>
      <c r="J1829" s="303">
        <f>+(((G1829-F1829)-(H1829-F1829))/(H1829-F1829))*100</f>
        <v/>
      </c>
      <c r="K1829" s="304" t="n"/>
      <c r="L1829" s="304" t="n"/>
      <c r="M1829" s="304" t="n"/>
      <c r="N1829" s="304" t="n"/>
    </row>
    <row r="1830" ht="15.75" customHeight="1" s="412">
      <c r="A1830" s="300" t="n">
        <v>1829</v>
      </c>
      <c r="B1830" s="300" t="n">
        <v>133</v>
      </c>
      <c r="C1830" s="300" t="n">
        <v>261</v>
      </c>
      <c r="D1830" s="300" t="n">
        <v>6</v>
      </c>
      <c r="E1830" s="301" t="n">
        <v>43535</v>
      </c>
      <c r="F1830" s="309" t="n">
        <v>5286</v>
      </c>
      <c r="G1830" s="300" t="n">
        <v>8128</v>
      </c>
      <c r="H1830" s="302" t="n"/>
      <c r="I1830" s="300" t="n">
        <v>7</v>
      </c>
      <c r="J1830" s="303">
        <f>+(((G1830-F1830)-(H1830-F1830))/(H1830-F1830))*100</f>
        <v/>
      </c>
      <c r="K1830" s="304" t="n"/>
      <c r="L1830" s="304" t="n"/>
      <c r="M1830" s="304" t="n"/>
      <c r="N1830" s="304" t="n"/>
    </row>
    <row r="1831" ht="15.75" customHeight="1" s="412">
      <c r="A1831" s="300" t="n">
        <v>1830</v>
      </c>
      <c r="B1831" s="300" t="n">
        <v>134</v>
      </c>
      <c r="C1831" s="300" t="n">
        <v>261</v>
      </c>
      <c r="D1831" s="300" t="n">
        <v>6</v>
      </c>
      <c r="E1831" s="301" t="n">
        <v>43535</v>
      </c>
      <c r="F1831" s="309" t="n">
        <v>5220</v>
      </c>
      <c r="G1831" s="300" t="n">
        <v>8411</v>
      </c>
      <c r="H1831" s="302" t="n"/>
      <c r="I1831" s="300" t="n"/>
      <c r="J1831" s="303">
        <f>+(((G1831-F1831)-(H1831-F1831))/(H1831-F1831))*100</f>
        <v/>
      </c>
      <c r="K1831" s="304" t="n"/>
      <c r="L1831" s="304" t="n"/>
      <c r="M1831" s="304" t="n"/>
      <c r="N1831" s="304" t="n"/>
    </row>
    <row r="1832" ht="15.75" customHeight="1" s="412">
      <c r="A1832" s="300" t="n">
        <v>1831</v>
      </c>
      <c r="B1832" s="300" t="n">
        <v>135</v>
      </c>
      <c r="C1832" s="300" t="n">
        <v>262</v>
      </c>
      <c r="D1832" s="300" t="n">
        <v>6</v>
      </c>
      <c r="E1832" s="301" t="n">
        <v>43535</v>
      </c>
      <c r="F1832" s="309" t="n">
        <v>5240</v>
      </c>
      <c r="G1832" s="300" t="n">
        <v>8583</v>
      </c>
      <c r="H1832" s="302" t="n"/>
      <c r="I1832" s="300" t="n">
        <v>8</v>
      </c>
      <c r="J1832" s="303">
        <f>+(((G1832-F1832)-(H1832-F1832))/(H1832-F1832))*100</f>
        <v/>
      </c>
      <c r="K1832" s="304" t="n"/>
      <c r="L1832" s="304" t="n"/>
      <c r="M1832" s="304" t="n"/>
      <c r="N1832" s="304" t="n"/>
    </row>
    <row r="1833" ht="15.75" customHeight="1" s="412">
      <c r="A1833" s="300" t="n">
        <v>1832</v>
      </c>
      <c r="B1833" s="300" t="n">
        <v>136</v>
      </c>
      <c r="C1833" s="300" t="n">
        <v>262</v>
      </c>
      <c r="D1833" s="300" t="n">
        <v>6</v>
      </c>
      <c r="E1833" s="301" t="n">
        <v>43535</v>
      </c>
      <c r="F1833" s="309" t="n">
        <v>5219</v>
      </c>
      <c r="G1833" s="300" t="n">
        <v>8400</v>
      </c>
      <c r="H1833" s="302" t="n"/>
      <c r="I1833" s="300" t="n"/>
      <c r="J1833" s="303">
        <f>+(((G1833-F1833)-(H1833-F1833))/(H1833-F1833))*100</f>
        <v/>
      </c>
      <c r="K1833" s="304" t="n"/>
      <c r="L1833" s="304" t="n"/>
      <c r="M1833" s="304" t="n"/>
      <c r="N1833" s="304" t="n"/>
    </row>
    <row r="1834" ht="15.75" customHeight="1" s="412">
      <c r="A1834" s="300" t="n">
        <v>1833</v>
      </c>
      <c r="B1834" s="300" t="n">
        <v>137</v>
      </c>
      <c r="C1834" s="300" t="n">
        <v>267</v>
      </c>
      <c r="D1834" s="300" t="n">
        <v>6</v>
      </c>
      <c r="E1834" s="301" t="n">
        <v>43535</v>
      </c>
      <c r="F1834" s="309" t="n">
        <v>5220</v>
      </c>
      <c r="G1834" s="300" t="n">
        <v>8716</v>
      </c>
      <c r="H1834" s="302" t="n"/>
      <c r="I1834" s="300" t="n">
        <v>11</v>
      </c>
      <c r="J1834" s="303">
        <f>+(((G1834-F1834)-(H1834-F1834))/(H1834-F1834))*100</f>
        <v/>
      </c>
      <c r="K1834" s="304" t="n"/>
      <c r="L1834" s="304" t="n"/>
      <c r="M1834" s="304" t="n"/>
      <c r="N1834" s="304" t="n"/>
    </row>
    <row r="1835" ht="15.75" customHeight="1" s="412">
      <c r="A1835" s="300" t="n">
        <v>1834</v>
      </c>
      <c r="B1835" s="300" t="n">
        <v>138</v>
      </c>
      <c r="C1835" s="300" t="n">
        <v>267</v>
      </c>
      <c r="D1835" s="300" t="n">
        <v>6</v>
      </c>
      <c r="E1835" s="301" t="n">
        <v>43535</v>
      </c>
      <c r="F1835" s="309" t="n">
        <v>5222</v>
      </c>
      <c r="G1835" s="300" t="n">
        <v>8769</v>
      </c>
      <c r="H1835" s="302" t="n"/>
      <c r="I1835" s="300" t="n"/>
      <c r="J1835" s="303">
        <f>+(((G1835-F1835)-(H1835-F1835))/(H1835-F1835))*100</f>
        <v/>
      </c>
      <c r="K1835" s="304" t="n"/>
      <c r="L1835" s="304" t="n"/>
      <c r="M1835" s="304" t="n"/>
      <c r="N1835" s="304" t="n"/>
    </row>
    <row r="1836" ht="15.75" customHeight="1" s="412">
      <c r="A1836" s="300" t="n">
        <v>1835</v>
      </c>
      <c r="B1836" s="300" t="n">
        <v>139</v>
      </c>
      <c r="C1836" s="300" t="n">
        <v>268</v>
      </c>
      <c r="D1836" s="300" t="n">
        <v>6</v>
      </c>
      <c r="E1836" s="301" t="n">
        <v>43535</v>
      </c>
      <c r="F1836" s="309" t="n">
        <v>5218</v>
      </c>
      <c r="G1836" s="300" t="n">
        <v>8111</v>
      </c>
      <c r="H1836" s="302" t="n"/>
      <c r="I1836" s="300" t="n">
        <v>10</v>
      </c>
      <c r="J1836" s="303">
        <f>+(((G1836-F1836)-(H1836-F1836))/(H1836-F1836))*100</f>
        <v/>
      </c>
      <c r="K1836" s="304" t="n"/>
      <c r="L1836" s="304" t="n"/>
      <c r="M1836" s="304" t="n"/>
      <c r="N1836" s="304" t="n"/>
    </row>
    <row r="1837" ht="15.75" customHeight="1" s="412">
      <c r="A1837" s="300" t="n">
        <v>1836</v>
      </c>
      <c r="B1837" s="300" t="n">
        <v>140</v>
      </c>
      <c r="C1837" s="300" t="n">
        <v>268</v>
      </c>
      <c r="D1837" s="300" t="n">
        <v>6</v>
      </c>
      <c r="E1837" s="301" t="n">
        <v>43535</v>
      </c>
      <c r="F1837" s="309" t="n">
        <v>5241</v>
      </c>
      <c r="G1837" s="300" t="n">
        <v>8034</v>
      </c>
      <c r="H1837" s="302" t="n"/>
      <c r="I1837" s="300" t="n"/>
      <c r="J1837" s="303">
        <f>+(((G1837-F1837)-(H1837-F1837))/(H1837-F1837))*100</f>
        <v/>
      </c>
      <c r="K1837" s="304" t="n"/>
      <c r="L1837" s="304" t="n"/>
      <c r="M1837" s="304" t="n"/>
      <c r="N1837" s="304" t="n"/>
    </row>
    <row r="1838" ht="15.75" customHeight="1" s="412">
      <c r="A1838" s="300" t="n">
        <v>1837</v>
      </c>
      <c r="B1838" s="300" t="n">
        <v>141</v>
      </c>
      <c r="C1838" s="300" t="n">
        <v>301</v>
      </c>
      <c r="D1838" s="300" t="n">
        <v>6</v>
      </c>
      <c r="E1838" s="301" t="n">
        <v>43535</v>
      </c>
      <c r="F1838" s="309" t="n">
        <v>5187</v>
      </c>
      <c r="G1838" s="300" t="n">
        <v>7661</v>
      </c>
      <c r="H1838" s="302" t="n"/>
      <c r="I1838" s="300" t="n">
        <v>8</v>
      </c>
      <c r="J1838" s="303">
        <f>+(((G1838-F1838)-(H1838-F1838))/(H1838-F1838))*100</f>
        <v/>
      </c>
      <c r="K1838" s="304" t="n"/>
      <c r="L1838" s="304" t="n"/>
      <c r="M1838" s="304" t="n"/>
      <c r="N1838" s="304" t="n"/>
    </row>
    <row r="1839" ht="15.75" customHeight="1" s="412">
      <c r="A1839" s="300" t="n">
        <v>1838</v>
      </c>
      <c r="B1839" s="300" t="n">
        <v>142</v>
      </c>
      <c r="C1839" s="300" t="n">
        <v>301</v>
      </c>
      <c r="D1839" s="300" t="n">
        <v>6</v>
      </c>
      <c r="E1839" s="301" t="n">
        <v>43535</v>
      </c>
      <c r="F1839" s="309" t="n">
        <v>5229</v>
      </c>
      <c r="G1839" s="300" t="n">
        <v>7741</v>
      </c>
      <c r="H1839" s="302" t="n"/>
      <c r="I1839" s="300" t="n"/>
      <c r="J1839" s="303">
        <f>+(((G1839-F1839)-(H1839-F1839))/(H1839-F1839))*100</f>
        <v/>
      </c>
      <c r="K1839" s="304" t="n"/>
      <c r="L1839" s="304" t="n"/>
      <c r="M1839" s="304" t="n"/>
      <c r="N1839" s="304" t="n"/>
    </row>
    <row r="1840" ht="15.75" customHeight="1" s="412">
      <c r="A1840" s="300" t="n">
        <v>1839</v>
      </c>
      <c r="B1840" s="300" t="n">
        <v>143</v>
      </c>
      <c r="C1840" s="300" t="n">
        <v>304</v>
      </c>
      <c r="D1840" s="300" t="n">
        <v>6</v>
      </c>
      <c r="E1840" s="301" t="n">
        <v>43535</v>
      </c>
      <c r="F1840" s="309" t="n">
        <v>5229</v>
      </c>
      <c r="G1840" s="300" t="n">
        <v>8137</v>
      </c>
      <c r="H1840" s="302" t="n"/>
      <c r="I1840" s="300" t="n">
        <v>9</v>
      </c>
      <c r="J1840" s="303">
        <f>+(((G1840-F1840)-(H1840-F1840))/(H1840-F1840))*100</f>
        <v/>
      </c>
      <c r="K1840" s="304" t="n"/>
      <c r="L1840" s="304" t="n"/>
      <c r="M1840" s="304" t="n"/>
      <c r="N1840" s="304" t="n"/>
    </row>
    <row r="1841" ht="15.75" customHeight="1" s="412">
      <c r="A1841" s="300" t="n">
        <v>1840</v>
      </c>
      <c r="B1841" s="300" t="n">
        <v>144</v>
      </c>
      <c r="C1841" s="300" t="n">
        <v>304</v>
      </c>
      <c r="D1841" s="300" t="n">
        <v>6</v>
      </c>
      <c r="E1841" s="301" t="n">
        <v>43535</v>
      </c>
      <c r="F1841" s="309" t="n">
        <v>5238</v>
      </c>
      <c r="G1841" s="300" t="n">
        <v>8208</v>
      </c>
      <c r="H1841" s="302" t="n"/>
      <c r="I1841" s="300" t="n"/>
      <c r="J1841" s="303">
        <f>+(((G1841-F1841)-(H1841-F1841))/(H1841-F1841))*100</f>
        <v/>
      </c>
      <c r="K1841" s="304" t="n"/>
      <c r="L1841" s="304" t="n"/>
      <c r="M1841" s="304" t="n"/>
      <c r="N1841" s="304" t="n"/>
    </row>
    <row r="1842" ht="15.75" customHeight="1" s="412">
      <c r="A1842" s="300" t="n">
        <v>1841</v>
      </c>
      <c r="B1842" s="300" t="n">
        <v>145</v>
      </c>
      <c r="C1842" s="300" t="n">
        <v>308</v>
      </c>
      <c r="D1842" s="300" t="n">
        <v>6</v>
      </c>
      <c r="E1842" s="301" t="n">
        <v>43535</v>
      </c>
      <c r="F1842" s="309" t="n">
        <v>5181</v>
      </c>
      <c r="G1842" s="300" t="n">
        <v>7859</v>
      </c>
      <c r="H1842" s="302" t="n"/>
      <c r="I1842" s="300" t="n">
        <v>10</v>
      </c>
      <c r="J1842" s="303">
        <f>+(((G1842-F1842)-(H1842-F1842))/(H1842-F1842))*100</f>
        <v/>
      </c>
      <c r="K1842" s="304" t="n"/>
      <c r="L1842" s="304" t="n"/>
      <c r="M1842" s="304" t="n"/>
      <c r="N1842" s="304" t="n"/>
    </row>
    <row r="1843" ht="15.75" customHeight="1" s="412">
      <c r="A1843" s="300" t="n">
        <v>1842</v>
      </c>
      <c r="B1843" s="300" t="n">
        <v>146</v>
      </c>
      <c r="C1843" s="300" t="n">
        <v>308</v>
      </c>
      <c r="D1843" s="300" t="n">
        <v>6</v>
      </c>
      <c r="E1843" s="301" t="n">
        <v>43535</v>
      </c>
      <c r="F1843" s="309" t="n">
        <v>5179</v>
      </c>
      <c r="G1843" s="300" t="n">
        <v>7795</v>
      </c>
      <c r="H1843" s="302" t="n"/>
      <c r="I1843" s="300" t="n"/>
      <c r="J1843" s="303">
        <f>+(((G1843-F1843)-(H1843-F1843))/(H1843-F1843))*100</f>
        <v/>
      </c>
      <c r="K1843" s="304" t="n"/>
      <c r="L1843" s="304" t="n"/>
      <c r="M1843" s="304" t="n"/>
      <c r="N1843" s="304" t="n"/>
    </row>
    <row r="1844" ht="15.75" customHeight="1" s="412">
      <c r="A1844" s="300" t="n">
        <v>1843</v>
      </c>
      <c r="B1844" s="300" t="n">
        <v>147</v>
      </c>
      <c r="C1844" s="300" t="n">
        <v>313</v>
      </c>
      <c r="D1844" s="300" t="n">
        <v>6</v>
      </c>
      <c r="E1844" s="301" t="n">
        <v>43535</v>
      </c>
      <c r="F1844" s="309" t="n">
        <v>5265</v>
      </c>
      <c r="G1844" s="300" t="n">
        <v>8494</v>
      </c>
      <c r="H1844" s="302" t="n"/>
      <c r="I1844" s="300" t="n">
        <v>9</v>
      </c>
      <c r="J1844" s="303">
        <f>+(((G1844-F1844)-(H1844-F1844))/(H1844-F1844))*100</f>
        <v/>
      </c>
      <c r="K1844" s="304" t="n"/>
      <c r="L1844" s="304" t="n"/>
      <c r="M1844" s="304" t="n"/>
      <c r="N1844" s="304" t="n"/>
    </row>
    <row r="1845" ht="15.75" customHeight="1" s="412">
      <c r="A1845" s="300" t="n">
        <v>1844</v>
      </c>
      <c r="B1845" s="300" t="n">
        <v>148</v>
      </c>
      <c r="C1845" s="300" t="n">
        <v>313</v>
      </c>
      <c r="D1845" s="300" t="n">
        <v>6</v>
      </c>
      <c r="E1845" s="301" t="n">
        <v>43535</v>
      </c>
      <c r="F1845" s="309" t="n">
        <v>5186</v>
      </c>
      <c r="G1845" s="300" t="n">
        <v>8496</v>
      </c>
      <c r="H1845" s="302" t="n"/>
      <c r="I1845" s="300" t="n"/>
      <c r="J1845" s="303">
        <f>+(((G1845-F1845)-(H1845-F1845))/(H1845-F1845))*100</f>
        <v/>
      </c>
      <c r="K1845" s="304" t="n"/>
      <c r="L1845" s="304" t="n"/>
      <c r="M1845" s="304" t="n"/>
      <c r="N1845" s="304" t="n"/>
    </row>
    <row r="1846" ht="15.75" customHeight="1" s="412">
      <c r="A1846" s="300" t="n">
        <v>1845</v>
      </c>
      <c r="B1846" s="300" t="n">
        <v>149</v>
      </c>
      <c r="C1846" s="300" t="n">
        <v>317</v>
      </c>
      <c r="D1846" s="300" t="n">
        <v>6</v>
      </c>
      <c r="E1846" s="301" t="n">
        <v>43535</v>
      </c>
      <c r="F1846" s="309" t="n">
        <v>5222</v>
      </c>
      <c r="G1846" s="300" t="n">
        <v>8785</v>
      </c>
      <c r="H1846" s="302" t="n"/>
      <c r="I1846" s="300" t="n">
        <v>7</v>
      </c>
      <c r="J1846" s="303">
        <f>+(((G1846-F1846)-(H1846-F1846))/(H1846-F1846))*100</f>
        <v/>
      </c>
      <c r="K1846" s="304" t="n"/>
      <c r="L1846" s="304" t="n"/>
      <c r="M1846" s="304" t="n"/>
      <c r="N1846" s="304" t="n"/>
    </row>
    <row r="1847" ht="15.75" customHeight="1" s="412">
      <c r="A1847" s="300" t="n">
        <v>1846</v>
      </c>
      <c r="B1847" s="300" t="n">
        <v>150</v>
      </c>
      <c r="C1847" s="300" t="n">
        <v>317</v>
      </c>
      <c r="D1847" s="300" t="n">
        <v>6</v>
      </c>
      <c r="E1847" s="301" t="n">
        <v>43535</v>
      </c>
      <c r="F1847" s="309" t="n">
        <v>5188</v>
      </c>
      <c r="G1847" s="300" t="n">
        <v>8685</v>
      </c>
      <c r="H1847" s="302" t="n"/>
      <c r="I1847" s="300" t="n"/>
      <c r="J1847" s="303">
        <f>+(((G1847-F1847)-(H1847-F1847))/(H1847-F1847))*100</f>
        <v/>
      </c>
      <c r="K1847" s="304" t="n"/>
      <c r="L1847" s="304" t="n"/>
      <c r="M1847" s="304" t="n"/>
      <c r="N1847" s="304" t="n"/>
    </row>
    <row r="1848" ht="15.75" customHeight="1" s="412">
      <c r="A1848" s="300" t="n">
        <v>1847</v>
      </c>
      <c r="B1848" s="300" t="n">
        <v>151</v>
      </c>
      <c r="C1848" s="300" t="n">
        <v>318</v>
      </c>
      <c r="D1848" s="300" t="n">
        <v>6</v>
      </c>
      <c r="E1848" s="301" t="n">
        <v>43535</v>
      </c>
      <c r="F1848" s="309" t="n">
        <v>5221</v>
      </c>
      <c r="G1848" s="300" t="n">
        <v>8754</v>
      </c>
      <c r="H1848" s="302" t="n"/>
      <c r="I1848" s="300" t="n">
        <v>10</v>
      </c>
      <c r="J1848" s="303">
        <f>+(((G1848-F1848)-(H1848-F1848))/(H1848-F1848))*100</f>
        <v/>
      </c>
      <c r="K1848" s="304" t="n"/>
      <c r="L1848" s="304" t="n"/>
      <c r="M1848" s="304" t="n"/>
      <c r="N1848" s="304" t="n"/>
    </row>
    <row r="1849" ht="15.75" customHeight="1" s="412">
      <c r="A1849" s="300" t="n">
        <v>1848</v>
      </c>
      <c r="B1849" s="300" t="n">
        <v>152</v>
      </c>
      <c r="C1849" s="300" t="n">
        <v>318</v>
      </c>
      <c r="D1849" s="300" t="n">
        <v>6</v>
      </c>
      <c r="E1849" s="301" t="n">
        <v>43535</v>
      </c>
      <c r="F1849" s="309" t="n">
        <v>5292</v>
      </c>
      <c r="G1849" s="300" t="n">
        <v>8936</v>
      </c>
      <c r="H1849" s="302" t="n"/>
      <c r="I1849" s="300" t="n"/>
      <c r="J1849" s="303">
        <f>+(((G1849-F1849)-(H1849-F1849))/(H1849-F1849))*100</f>
        <v/>
      </c>
      <c r="K1849" s="304" t="n"/>
      <c r="L1849" s="304" t="n"/>
      <c r="M1849" s="304" t="n"/>
      <c r="N1849" s="304" t="n"/>
    </row>
    <row r="1850" ht="15.75" customHeight="1" s="412">
      <c r="A1850" s="300" t="n">
        <v>1849</v>
      </c>
      <c r="B1850" s="300" t="n">
        <v>153</v>
      </c>
      <c r="C1850" s="300" t="n">
        <v>319</v>
      </c>
      <c r="D1850" s="300" t="n">
        <v>6</v>
      </c>
      <c r="E1850" s="301" t="n">
        <v>43535</v>
      </c>
      <c r="F1850" s="309" t="n">
        <v>5238</v>
      </c>
      <c r="G1850" s="300" t="n">
        <v>9395</v>
      </c>
      <c r="H1850" s="302" t="n"/>
      <c r="I1850" s="300" t="n">
        <v>9</v>
      </c>
      <c r="J1850" s="303">
        <f>+(((G1850-F1850)-(H1850-F1850))/(H1850-F1850))*100</f>
        <v/>
      </c>
      <c r="K1850" s="304" t="n"/>
      <c r="L1850" s="304" t="n"/>
      <c r="M1850" s="304" t="n"/>
      <c r="N1850" s="304" t="n"/>
    </row>
    <row r="1851" ht="15.75" customHeight="1" s="412">
      <c r="A1851" s="300" t="n">
        <v>1850</v>
      </c>
      <c r="B1851" s="300" t="n">
        <v>154</v>
      </c>
      <c r="C1851" s="300" t="n">
        <v>319</v>
      </c>
      <c r="D1851" s="300" t="n">
        <v>6</v>
      </c>
      <c r="E1851" s="301" t="n">
        <v>43535</v>
      </c>
      <c r="F1851" s="309" t="n">
        <v>5194</v>
      </c>
      <c r="G1851" s="300" t="n">
        <v>9470</v>
      </c>
      <c r="H1851" s="302" t="n"/>
      <c r="I1851" s="300" t="n"/>
      <c r="J1851" s="303">
        <f>+(((G1851-F1851)-(H1851-F1851))/(H1851-F1851))*100</f>
        <v/>
      </c>
      <c r="K1851" s="304" t="n"/>
      <c r="L1851" s="304" t="n"/>
      <c r="M1851" s="304" t="n"/>
      <c r="N1851" s="304" t="n"/>
    </row>
    <row r="1852" ht="15.75" customHeight="1" s="412">
      <c r="A1852" s="300" t="n">
        <v>1851</v>
      </c>
      <c r="B1852" s="300" t="n">
        <v>155</v>
      </c>
      <c r="C1852" s="300" t="n">
        <v>321</v>
      </c>
      <c r="D1852" s="300" t="n">
        <v>6</v>
      </c>
      <c r="E1852" s="301" t="n">
        <v>43535</v>
      </c>
      <c r="F1852" s="309" t="n">
        <v>5181</v>
      </c>
      <c r="G1852" s="300" t="n">
        <v>7367</v>
      </c>
      <c r="H1852" s="302" t="n"/>
      <c r="I1852" s="300" t="n">
        <v>8</v>
      </c>
      <c r="J1852" s="303">
        <f>+(((G1852-F1852)-(H1852-F1852))/(H1852-F1852))*100</f>
        <v/>
      </c>
      <c r="K1852" s="304" t="n"/>
      <c r="L1852" s="304" t="n"/>
      <c r="M1852" s="304" t="n"/>
      <c r="N1852" s="304" t="n"/>
    </row>
    <row r="1853" ht="15.75" customHeight="1" s="412">
      <c r="A1853" s="300" t="n">
        <v>1852</v>
      </c>
      <c r="B1853" s="300" t="n">
        <v>156</v>
      </c>
      <c r="C1853" s="300" t="n">
        <v>321</v>
      </c>
      <c r="D1853" s="300" t="n">
        <v>6</v>
      </c>
      <c r="E1853" s="301" t="n">
        <v>43535</v>
      </c>
      <c r="F1853" s="309" t="n">
        <v>5171</v>
      </c>
      <c r="G1853" s="300" t="n">
        <v>7596</v>
      </c>
      <c r="H1853" s="302" t="n"/>
      <c r="I1853" s="300" t="n"/>
      <c r="J1853" s="303">
        <f>+(((G1853-F1853)-(H1853-F1853))/(H1853-F1853))*100</f>
        <v/>
      </c>
      <c r="K1853" s="304" t="n"/>
      <c r="L1853" s="304" t="n"/>
      <c r="M1853" s="304" t="n"/>
      <c r="N1853" s="304" t="n"/>
    </row>
    <row r="1854" ht="15.75" customHeight="1" s="412">
      <c r="A1854" s="300" t="n">
        <v>1853</v>
      </c>
      <c r="B1854" s="300" t="n">
        <v>157</v>
      </c>
      <c r="C1854" s="300" t="n">
        <v>324</v>
      </c>
      <c r="D1854" s="300" t="n">
        <v>6</v>
      </c>
      <c r="E1854" s="301" t="n">
        <v>43535</v>
      </c>
      <c r="F1854" s="309" t="n">
        <v>5319</v>
      </c>
      <c r="G1854" s="300" t="n">
        <v>7831</v>
      </c>
      <c r="H1854" s="302" t="n"/>
      <c r="I1854" s="300" t="n">
        <v>9</v>
      </c>
      <c r="J1854" s="303">
        <f>+(((G1854-F1854)-(H1854-F1854))/(H1854-F1854))*100</f>
        <v/>
      </c>
      <c r="K1854" s="304" t="n"/>
      <c r="L1854" s="304" t="n"/>
      <c r="M1854" s="304" t="n"/>
      <c r="N1854" s="304" t="n"/>
    </row>
    <row r="1855" ht="15.75" customHeight="1" s="412">
      <c r="A1855" s="300" t="n">
        <v>1854</v>
      </c>
      <c r="B1855" s="300" t="n">
        <v>158</v>
      </c>
      <c r="C1855" s="300" t="n">
        <v>324</v>
      </c>
      <c r="D1855" s="300" t="n">
        <v>6</v>
      </c>
      <c r="E1855" s="301" t="n">
        <v>43535</v>
      </c>
      <c r="F1855" s="309" t="n">
        <v>5219</v>
      </c>
      <c r="G1855" s="300" t="n">
        <v>7900</v>
      </c>
      <c r="H1855" s="302" t="n"/>
      <c r="I1855" s="300" t="n"/>
      <c r="J1855" s="303">
        <f>+(((G1855-F1855)-(H1855-F1855))/(H1855-F1855))*100</f>
        <v/>
      </c>
      <c r="K1855" s="304" t="n"/>
      <c r="L1855" s="304" t="n"/>
      <c r="M1855" s="304" t="n"/>
      <c r="N1855" s="304" t="n"/>
    </row>
    <row r="1856" ht="15.75" customHeight="1" s="412">
      <c r="A1856" s="300" t="n">
        <v>1855</v>
      </c>
      <c r="B1856" s="300" t="n">
        <v>159</v>
      </c>
      <c r="C1856" s="300" t="n">
        <v>325</v>
      </c>
      <c r="D1856" s="300" t="n">
        <v>6</v>
      </c>
      <c r="E1856" s="301" t="n">
        <v>43535</v>
      </c>
      <c r="F1856" s="309" t="n">
        <v>5300</v>
      </c>
      <c r="G1856" s="300" t="n">
        <v>7528</v>
      </c>
      <c r="H1856" s="302" t="n"/>
      <c r="I1856" s="300" t="n">
        <v>7</v>
      </c>
      <c r="J1856" s="303">
        <f>+(((G1856-F1856)-(H1856-F1856))/(H1856-F1856))*100</f>
        <v/>
      </c>
      <c r="K1856" s="304" t="n"/>
      <c r="L1856" s="304" t="n"/>
      <c r="M1856" s="304" t="n"/>
      <c r="N1856" s="304" t="n"/>
    </row>
    <row r="1857" ht="15.75" customHeight="1" s="412">
      <c r="A1857" s="300" t="n">
        <v>1856</v>
      </c>
      <c r="B1857" s="300" t="n">
        <v>160</v>
      </c>
      <c r="C1857" s="300" t="n">
        <v>325</v>
      </c>
      <c r="D1857" s="300" t="n">
        <v>6</v>
      </c>
      <c r="E1857" s="301" t="n">
        <v>43535</v>
      </c>
      <c r="F1857" s="309" t="n">
        <v>5234</v>
      </c>
      <c r="G1857" s="300" t="n">
        <v>7515</v>
      </c>
      <c r="H1857" s="302" t="n"/>
      <c r="I1857" s="300" t="n"/>
      <c r="J1857" s="303">
        <f>+(((G1857-F1857)-(H1857-F1857))/(H1857-F1857))*100</f>
        <v/>
      </c>
      <c r="K1857" s="304" t="n"/>
      <c r="L1857" s="304" t="n"/>
      <c r="M1857" s="304" t="n"/>
      <c r="N1857" s="304" t="n"/>
    </row>
    <row r="1858" ht="15.75" customHeight="1" s="412">
      <c r="A1858" s="300" t="n">
        <v>1857</v>
      </c>
      <c r="B1858" s="300" t="n">
        <v>161</v>
      </c>
      <c r="C1858" s="300" t="n">
        <v>330</v>
      </c>
      <c r="D1858" s="300" t="n">
        <v>6</v>
      </c>
      <c r="E1858" s="301" t="n">
        <v>43535</v>
      </c>
      <c r="F1858" s="309" t="n">
        <v>5264</v>
      </c>
      <c r="G1858" s="300" t="n">
        <v>8154</v>
      </c>
      <c r="H1858" s="302" t="n"/>
      <c r="I1858" s="300" t="n">
        <v>6</v>
      </c>
      <c r="J1858" s="303">
        <f>+(((G1858-F1858)-(H1858-F1858))/(H1858-F1858))*100</f>
        <v/>
      </c>
      <c r="K1858" s="304" t="n"/>
      <c r="L1858" s="304" t="n"/>
      <c r="M1858" s="304" t="n"/>
      <c r="N1858" s="304" t="n"/>
    </row>
    <row r="1859" ht="15.75" customHeight="1" s="412">
      <c r="A1859" s="300" t="n">
        <v>1858</v>
      </c>
      <c r="B1859" s="300" t="n">
        <v>162</v>
      </c>
      <c r="C1859" s="300" t="n">
        <v>330</v>
      </c>
      <c r="D1859" s="300" t="n">
        <v>6</v>
      </c>
      <c r="E1859" s="301" t="n">
        <v>43535</v>
      </c>
      <c r="F1859" s="309" t="n">
        <v>5232</v>
      </c>
      <c r="G1859" s="300" t="n">
        <v>8038</v>
      </c>
      <c r="H1859" s="302" t="n"/>
      <c r="I1859" s="300" t="n"/>
      <c r="J1859" s="303">
        <f>+(((G1859-F1859)-(H1859-F1859))/(H1859-F1859))*100</f>
        <v/>
      </c>
      <c r="K1859" s="304" t="n"/>
      <c r="L1859" s="304" t="n"/>
      <c r="M1859" s="304" t="n"/>
      <c r="N1859" s="304" t="n"/>
    </row>
    <row r="1860" ht="15.75" customHeight="1" s="412">
      <c r="A1860" s="300" t="n">
        <v>1859</v>
      </c>
      <c r="B1860" s="300" t="n">
        <v>163</v>
      </c>
      <c r="C1860" s="300" t="n">
        <v>332</v>
      </c>
      <c r="D1860" s="300" t="n">
        <v>6</v>
      </c>
      <c r="E1860" s="301" t="n">
        <v>43535</v>
      </c>
      <c r="F1860" s="309" t="n">
        <v>5193</v>
      </c>
      <c r="G1860" s="300" t="n">
        <v>8643</v>
      </c>
      <c r="H1860" s="302" t="n"/>
      <c r="I1860" s="300" t="n">
        <v>8</v>
      </c>
      <c r="J1860" s="303">
        <f>+(((G1860-F1860)-(H1860-F1860))/(H1860-F1860))*100</f>
        <v/>
      </c>
      <c r="K1860" s="304" t="n"/>
      <c r="L1860" s="304" t="n"/>
      <c r="M1860" s="304" t="n"/>
      <c r="N1860" s="304" t="n"/>
    </row>
    <row r="1861" ht="15.75" customHeight="1" s="412">
      <c r="A1861" s="300" t="n">
        <v>1860</v>
      </c>
      <c r="B1861" s="300" t="n">
        <v>164</v>
      </c>
      <c r="C1861" s="300" t="n">
        <v>332</v>
      </c>
      <c r="D1861" s="300" t="n">
        <v>6</v>
      </c>
      <c r="E1861" s="301" t="n">
        <v>43535</v>
      </c>
      <c r="F1861" s="309" t="n">
        <v>5245</v>
      </c>
      <c r="G1861" s="300" t="n">
        <v>8541</v>
      </c>
      <c r="H1861" s="302" t="n"/>
      <c r="I1861" s="300" t="n"/>
      <c r="J1861" s="303">
        <f>+(((G1861-F1861)-(H1861-F1861))/(H1861-F1861))*100</f>
        <v/>
      </c>
      <c r="K1861" s="304" t="n"/>
      <c r="L1861" s="304" t="n"/>
      <c r="M1861" s="304" t="n"/>
      <c r="N1861" s="304" t="n"/>
    </row>
    <row r="1862" ht="15.75" customHeight="1" s="412">
      <c r="A1862" s="300" t="n">
        <v>1861</v>
      </c>
      <c r="B1862" s="300" t="n">
        <v>165</v>
      </c>
      <c r="C1862" s="300" t="n">
        <v>334</v>
      </c>
      <c r="D1862" s="300" t="n">
        <v>6</v>
      </c>
      <c r="E1862" s="301" t="n">
        <v>43535</v>
      </c>
      <c r="F1862" s="309" t="n">
        <v>5226</v>
      </c>
      <c r="G1862" s="300" t="n">
        <v>7354</v>
      </c>
      <c r="H1862" s="302" t="n"/>
      <c r="I1862" s="300" t="n">
        <v>8</v>
      </c>
      <c r="J1862" s="303">
        <f>+(((G1862-F1862)-(H1862-F1862))/(H1862-F1862))*100</f>
        <v/>
      </c>
      <c r="K1862" s="304" t="n"/>
      <c r="L1862" s="304" t="n"/>
      <c r="M1862" s="304" t="n"/>
      <c r="N1862" s="304" t="n"/>
    </row>
    <row r="1863" ht="15.75" customHeight="1" s="412">
      <c r="A1863" s="300" t="n">
        <v>1862</v>
      </c>
      <c r="B1863" s="300" t="n">
        <v>166</v>
      </c>
      <c r="C1863" s="300" t="n">
        <v>334</v>
      </c>
      <c r="D1863" s="300" t="n">
        <v>6</v>
      </c>
      <c r="E1863" s="301" t="n">
        <v>43535</v>
      </c>
      <c r="F1863" s="309" t="n">
        <v>5252</v>
      </c>
      <c r="G1863" s="300" t="n">
        <v>7273</v>
      </c>
      <c r="H1863" s="302" t="n"/>
      <c r="I1863" s="300" t="n"/>
      <c r="J1863" s="303">
        <f>+(((G1863-F1863)-(H1863-F1863))/(H1863-F1863))*100</f>
        <v/>
      </c>
      <c r="K1863" s="304" t="n"/>
      <c r="L1863" s="304" t="n"/>
      <c r="M1863" s="304" t="n"/>
      <c r="N1863" s="304" t="n"/>
    </row>
    <row r="1864" ht="15.75" customHeight="1" s="412">
      <c r="A1864" s="300" t="n">
        <v>1863</v>
      </c>
      <c r="B1864" s="300" t="n">
        <v>167</v>
      </c>
      <c r="C1864" s="300" t="n">
        <v>337</v>
      </c>
      <c r="D1864" s="300" t="n">
        <v>6</v>
      </c>
      <c r="E1864" s="301" t="n">
        <v>43535</v>
      </c>
      <c r="F1864" s="309" t="n">
        <v>5280</v>
      </c>
      <c r="G1864" s="300" t="n">
        <v>8776</v>
      </c>
      <c r="H1864" s="302" t="n"/>
      <c r="I1864" s="300" t="n">
        <v>7</v>
      </c>
      <c r="J1864" s="303">
        <f>+(((G1864-F1864)-(H1864-F1864))/(H1864-F1864))*100</f>
        <v/>
      </c>
      <c r="K1864" s="304" t="n"/>
      <c r="L1864" s="304" t="n"/>
      <c r="M1864" s="304" t="n"/>
      <c r="N1864" s="304" t="n"/>
    </row>
    <row r="1865" ht="15.75" customHeight="1" s="412">
      <c r="A1865" s="300" t="n">
        <v>1864</v>
      </c>
      <c r="B1865" s="300" t="n">
        <v>168</v>
      </c>
      <c r="C1865" s="300" t="n">
        <v>337</v>
      </c>
      <c r="D1865" s="300" t="n">
        <v>6</v>
      </c>
      <c r="E1865" s="301" t="n">
        <v>43535</v>
      </c>
      <c r="F1865" s="309" t="n">
        <v>5212</v>
      </c>
      <c r="G1865" s="300" t="n">
        <v>8692</v>
      </c>
      <c r="H1865" s="302" t="n"/>
      <c r="I1865" s="300" t="n"/>
      <c r="J1865" s="303">
        <f>+(((G1865-F1865)-(H1865-F1865))/(H1865-F1865))*100</f>
        <v/>
      </c>
      <c r="K1865" s="304" t="n"/>
      <c r="L1865" s="304" t="n"/>
      <c r="M1865" s="304" t="n"/>
      <c r="N1865" s="304" t="n"/>
    </row>
    <row r="1866" ht="15.75" customHeight="1" s="412">
      <c r="A1866" s="300" t="n">
        <v>1865</v>
      </c>
      <c r="B1866" s="300" t="n">
        <v>169</v>
      </c>
      <c r="C1866" s="300" t="n">
        <v>338</v>
      </c>
      <c r="D1866" s="300" t="n">
        <v>6</v>
      </c>
      <c r="E1866" s="301" t="n">
        <v>43535</v>
      </c>
      <c r="F1866" s="309" t="n">
        <v>5223</v>
      </c>
      <c r="G1866" s="300" t="n">
        <v>8805</v>
      </c>
      <c r="H1866" s="302" t="n"/>
      <c r="I1866" s="300" t="n">
        <v>6</v>
      </c>
      <c r="J1866" s="303">
        <f>+(((G1866-F1866)-(H1866-F1866))/(H1866-F1866))*100</f>
        <v/>
      </c>
      <c r="K1866" s="304" t="n"/>
      <c r="L1866" s="304" t="n"/>
      <c r="M1866" s="304" t="n"/>
      <c r="N1866" s="304" t="n"/>
    </row>
    <row r="1867" ht="15.75" customHeight="1" s="412">
      <c r="A1867" s="300" t="n">
        <v>1866</v>
      </c>
      <c r="B1867" s="300" t="n">
        <v>170</v>
      </c>
      <c r="C1867" s="300" t="n">
        <v>338</v>
      </c>
      <c r="D1867" s="300" t="n">
        <v>6</v>
      </c>
      <c r="E1867" s="301" t="n">
        <v>43535</v>
      </c>
      <c r="F1867" s="309" t="n">
        <v>5223</v>
      </c>
      <c r="G1867" s="300" t="n">
        <v>8595</v>
      </c>
      <c r="H1867" s="302" t="n"/>
      <c r="I1867" s="300" t="n"/>
      <c r="J1867" s="303">
        <f>+(((G1867-F1867)-(H1867-F1867))/(H1867-F1867))*100</f>
        <v/>
      </c>
      <c r="K1867" s="304" t="n"/>
      <c r="L1867" s="304" t="n"/>
      <c r="M1867" s="304" t="n"/>
      <c r="N1867" s="304" t="n"/>
    </row>
    <row r="1868" ht="15.75" customHeight="1" s="412">
      <c r="A1868" s="300" t="n">
        <v>1867</v>
      </c>
      <c r="B1868" s="300" t="n">
        <v>171</v>
      </c>
      <c r="C1868" s="300" t="n">
        <v>345</v>
      </c>
      <c r="D1868" s="300" t="n">
        <v>6</v>
      </c>
      <c r="E1868" s="301" t="n">
        <v>43535</v>
      </c>
      <c r="F1868" s="309" t="n">
        <v>5259</v>
      </c>
      <c r="G1868" s="300" t="n">
        <v>7849</v>
      </c>
      <c r="H1868" s="302" t="n"/>
      <c r="I1868" s="300" t="n">
        <v>10</v>
      </c>
      <c r="J1868" s="303">
        <f>+(((G1868-F1868)-(H1868-F1868))/(H1868-F1868))*100</f>
        <v/>
      </c>
      <c r="K1868" s="304" t="n"/>
      <c r="L1868" s="304" t="n"/>
      <c r="M1868" s="304" t="n"/>
      <c r="N1868" s="304" t="n"/>
    </row>
    <row r="1869" ht="15.75" customHeight="1" s="412">
      <c r="A1869" s="300" t="n">
        <v>1868</v>
      </c>
      <c r="B1869" s="300" t="n">
        <v>172</v>
      </c>
      <c r="C1869" s="300" t="n">
        <v>345</v>
      </c>
      <c r="D1869" s="300" t="n">
        <v>6</v>
      </c>
      <c r="E1869" s="301" t="n">
        <v>43535</v>
      </c>
      <c r="F1869" s="309" t="n">
        <v>5274</v>
      </c>
      <c r="G1869" s="300" t="n">
        <v>7716</v>
      </c>
      <c r="H1869" s="302" t="n"/>
      <c r="I1869" s="300" t="n"/>
      <c r="J1869" s="303">
        <f>+(((G1869-F1869)-(H1869-F1869))/(H1869-F1869))*100</f>
        <v/>
      </c>
      <c r="K1869" s="304" t="n"/>
      <c r="L1869" s="304" t="n"/>
      <c r="M1869" s="304" t="n"/>
      <c r="N1869" s="304" t="n"/>
    </row>
    <row r="1870" ht="15.75" customHeight="1" s="412">
      <c r="A1870" s="300" t="n">
        <v>1869</v>
      </c>
      <c r="B1870" s="300" t="n">
        <v>173</v>
      </c>
      <c r="C1870" s="300" t="n">
        <v>347</v>
      </c>
      <c r="D1870" s="300" t="n">
        <v>6</v>
      </c>
      <c r="E1870" s="301" t="n">
        <v>43535</v>
      </c>
      <c r="F1870" s="309" t="n">
        <v>5227</v>
      </c>
      <c r="G1870" s="300" t="n">
        <v>8571</v>
      </c>
      <c r="H1870" s="302" t="n"/>
      <c r="I1870" s="300" t="n">
        <v>6</v>
      </c>
      <c r="J1870" s="303">
        <f>+(((G1870-F1870)-(H1870-F1870))/(H1870-F1870))*100</f>
        <v/>
      </c>
      <c r="K1870" s="304" t="n"/>
      <c r="L1870" s="304" t="n"/>
      <c r="M1870" s="304" t="n"/>
      <c r="N1870" s="304" t="n"/>
    </row>
    <row r="1871" ht="15.75" customHeight="1" s="412">
      <c r="A1871" s="300" t="n">
        <v>1870</v>
      </c>
      <c r="B1871" s="300" t="n">
        <v>174</v>
      </c>
      <c r="C1871" s="300" t="n">
        <v>347</v>
      </c>
      <c r="D1871" s="300" t="n">
        <v>6</v>
      </c>
      <c r="E1871" s="301" t="n">
        <v>43535</v>
      </c>
      <c r="F1871" s="309" t="n">
        <v>5182</v>
      </c>
      <c r="G1871" s="300" t="n">
        <v>8026</v>
      </c>
      <c r="H1871" s="302" t="n"/>
      <c r="I1871" s="300" t="n"/>
      <c r="J1871" s="303">
        <f>+(((G1871-F1871)-(H1871-F1871))/(H1871-F1871))*100</f>
        <v/>
      </c>
      <c r="K1871" s="304" t="n"/>
      <c r="L1871" s="304" t="n"/>
      <c r="M1871" s="304" t="n"/>
      <c r="N1871" s="304" t="n"/>
    </row>
    <row r="1872" ht="15.75" customHeight="1" s="412">
      <c r="A1872" s="300" t="n">
        <v>1871</v>
      </c>
      <c r="B1872" s="300" t="n">
        <v>175</v>
      </c>
      <c r="C1872" s="300" t="n">
        <v>348</v>
      </c>
      <c r="D1872" s="300" t="n">
        <v>6</v>
      </c>
      <c r="E1872" s="301" t="n">
        <v>43535</v>
      </c>
      <c r="F1872" s="309" t="n">
        <v>5280</v>
      </c>
      <c r="G1872" s="300" t="n">
        <v>8183</v>
      </c>
      <c r="H1872" s="302" t="n"/>
      <c r="I1872" s="300" t="n">
        <v>8</v>
      </c>
      <c r="J1872" s="303">
        <f>+(((G1872-F1872)-(H1872-F1872))/(H1872-F1872))*100</f>
        <v/>
      </c>
      <c r="K1872" s="304" t="n"/>
      <c r="L1872" s="304" t="n"/>
      <c r="M1872" s="304" t="n"/>
      <c r="N1872" s="304" t="n"/>
    </row>
    <row r="1873" ht="15.75" customHeight="1" s="412">
      <c r="A1873" s="300" t="n">
        <v>1872</v>
      </c>
      <c r="B1873" s="300" t="n">
        <v>176</v>
      </c>
      <c r="C1873" s="300" t="n">
        <v>348</v>
      </c>
      <c r="D1873" s="300" t="n">
        <v>6</v>
      </c>
      <c r="E1873" s="301" t="n">
        <v>43535</v>
      </c>
      <c r="F1873" s="309" t="n">
        <v>5193</v>
      </c>
      <c r="G1873" s="300" t="n">
        <v>8113</v>
      </c>
      <c r="H1873" s="302" t="n"/>
      <c r="I1873" s="300" t="n"/>
      <c r="J1873" s="303">
        <f>+(((G1873-F1873)-(H1873-F1873))/(H1873-F1873))*100</f>
        <v/>
      </c>
      <c r="K1873" s="304" t="n"/>
      <c r="L1873" s="304" t="n"/>
      <c r="M1873" s="304" t="n"/>
      <c r="N1873" s="304" t="n"/>
    </row>
    <row r="1874" ht="15.75" customHeight="1" s="412">
      <c r="A1874" s="300" t="n">
        <v>1873</v>
      </c>
      <c r="B1874" s="300" t="n">
        <v>177</v>
      </c>
      <c r="C1874" s="300" t="n">
        <v>350</v>
      </c>
      <c r="D1874" s="300" t="n">
        <v>6</v>
      </c>
      <c r="E1874" s="301" t="n">
        <v>43535</v>
      </c>
      <c r="F1874" s="309" t="n">
        <v>5259</v>
      </c>
      <c r="G1874" s="300" t="n">
        <v>8555</v>
      </c>
      <c r="H1874" s="302" t="n"/>
      <c r="I1874" s="300" t="n">
        <v>7</v>
      </c>
      <c r="J1874" s="303">
        <f>+(((G1874-F1874)-(H1874-F1874))/(H1874-F1874))*100</f>
        <v/>
      </c>
      <c r="K1874" s="304" t="n"/>
      <c r="L1874" s="304" t="n"/>
      <c r="M1874" s="304" t="n"/>
      <c r="N1874" s="304" t="n"/>
    </row>
    <row r="1875" ht="15.75" customHeight="1" s="412">
      <c r="A1875" s="300" t="n">
        <v>1874</v>
      </c>
      <c r="B1875" s="300" t="n">
        <v>178</v>
      </c>
      <c r="C1875" s="300" t="n">
        <v>350</v>
      </c>
      <c r="D1875" s="300" t="n">
        <v>6</v>
      </c>
      <c r="E1875" s="301" t="n">
        <v>43535</v>
      </c>
      <c r="F1875" s="309" t="n">
        <v>5226</v>
      </c>
      <c r="G1875" s="300" t="n">
        <v>8726</v>
      </c>
      <c r="H1875" s="302" t="n"/>
      <c r="I1875" s="300" t="n"/>
      <c r="J1875" s="303">
        <f>+(((G1875-F1875)-(H1875-F1875))/(H1875-F1875))*100</f>
        <v/>
      </c>
      <c r="K1875" s="304" t="n"/>
      <c r="L1875" s="304" t="n"/>
      <c r="M1875" s="304" t="n"/>
      <c r="N1875" s="304" t="n"/>
    </row>
    <row r="1876" ht="15.75" customHeight="1" s="412">
      <c r="A1876" s="300" t="n">
        <v>1875</v>
      </c>
      <c r="B1876" s="300" t="n">
        <v>179</v>
      </c>
      <c r="C1876" s="300" t="n">
        <v>359</v>
      </c>
      <c r="D1876" s="300" t="n">
        <v>6</v>
      </c>
      <c r="E1876" s="301" t="n">
        <v>43535</v>
      </c>
      <c r="F1876" s="309" t="n">
        <v>5180</v>
      </c>
      <c r="G1876" s="300" t="n">
        <v>8050</v>
      </c>
      <c r="H1876" s="302" t="n"/>
      <c r="I1876" s="300" t="n">
        <v>10</v>
      </c>
      <c r="J1876" s="303">
        <f>+(((G1876-F1876)-(H1876-F1876))/(H1876-F1876))*100</f>
        <v/>
      </c>
      <c r="K1876" s="304" t="n"/>
      <c r="L1876" s="304" t="n"/>
      <c r="M1876" s="304" t="n"/>
      <c r="N1876" s="304" t="n"/>
    </row>
    <row r="1877" ht="15.75" customHeight="1" s="412">
      <c r="A1877" s="300" t="n">
        <v>1876</v>
      </c>
      <c r="B1877" s="300" t="n">
        <v>180</v>
      </c>
      <c r="C1877" s="300" t="n">
        <v>359</v>
      </c>
      <c r="D1877" s="300" t="n">
        <v>6</v>
      </c>
      <c r="E1877" s="301" t="n">
        <v>43535</v>
      </c>
      <c r="F1877" s="309" t="n">
        <v>5282</v>
      </c>
      <c r="G1877" s="300" t="n">
        <v>8177</v>
      </c>
      <c r="H1877" s="302" t="n"/>
      <c r="I1877" s="300" t="n"/>
      <c r="J1877" s="303">
        <f>+(((G1877-F1877)-(H1877-F1877))/(H1877-F1877))*100</f>
        <v/>
      </c>
      <c r="K1877" s="304" t="n"/>
      <c r="L1877" s="304" t="n"/>
      <c r="M1877" s="304" t="n"/>
      <c r="N1877" s="304" t="n"/>
    </row>
    <row r="1878" ht="15.75" customHeight="1" s="412">
      <c r="A1878" s="300" t="n">
        <v>1877</v>
      </c>
      <c r="B1878" s="300" t="n">
        <v>181</v>
      </c>
      <c r="C1878" s="300" t="n">
        <v>360</v>
      </c>
      <c r="D1878" s="300" t="n">
        <v>6</v>
      </c>
      <c r="E1878" s="301" t="n">
        <v>43535</v>
      </c>
      <c r="F1878" s="309" t="n">
        <v>5244</v>
      </c>
      <c r="G1878" s="300" t="n">
        <v>7276</v>
      </c>
      <c r="H1878" s="302" t="n"/>
      <c r="I1878" s="300" t="n">
        <v>8</v>
      </c>
      <c r="J1878" s="303">
        <f>+(((G1878-F1878)-(H1878-F1878))/(H1878-F1878))*100</f>
        <v/>
      </c>
      <c r="K1878" s="304" t="n"/>
      <c r="L1878" s="304" t="n"/>
      <c r="M1878" s="304" t="n"/>
      <c r="N1878" s="304" t="n"/>
    </row>
    <row r="1879" ht="15.75" customHeight="1" s="412">
      <c r="A1879" s="300" t="n">
        <v>1878</v>
      </c>
      <c r="B1879" s="300" t="n">
        <v>182</v>
      </c>
      <c r="C1879" s="300" t="n">
        <v>360</v>
      </c>
      <c r="D1879" s="300" t="n">
        <v>6</v>
      </c>
      <c r="E1879" s="301" t="n">
        <v>43535</v>
      </c>
      <c r="F1879" s="309" t="n">
        <v>5301</v>
      </c>
      <c r="G1879" s="300" t="n">
        <v>7271</v>
      </c>
      <c r="H1879" s="302" t="n"/>
      <c r="I1879" s="300" t="n"/>
      <c r="J1879" s="303">
        <f>+(((G1879-F1879)-(H1879-F1879))/(H1879-F1879))*100</f>
        <v/>
      </c>
      <c r="K1879" s="304" t="n"/>
      <c r="L1879" s="304" t="n"/>
      <c r="M1879" s="304" t="n"/>
      <c r="N1879" s="304" t="n"/>
    </row>
    <row r="1880" ht="15.75" customHeight="1" s="412">
      <c r="A1880" s="300" t="n">
        <v>1879</v>
      </c>
      <c r="B1880" s="300" t="n">
        <v>183</v>
      </c>
      <c r="C1880" s="300" t="n">
        <v>361</v>
      </c>
      <c r="D1880" s="300" t="n">
        <v>6</v>
      </c>
      <c r="E1880" s="301" t="n">
        <v>43535</v>
      </c>
      <c r="F1880" s="309" t="n">
        <v>5192</v>
      </c>
      <c r="G1880" s="300" t="n">
        <v>8669</v>
      </c>
      <c r="H1880" s="302" t="n"/>
      <c r="I1880" s="300" t="n">
        <v>8</v>
      </c>
      <c r="J1880" s="303">
        <f>+(((G1880-F1880)-(H1880-F1880))/(H1880-F1880))*100</f>
        <v/>
      </c>
      <c r="K1880" s="304" t="n"/>
      <c r="L1880" s="304" t="n"/>
      <c r="M1880" s="304" t="n"/>
      <c r="N1880" s="304" t="n"/>
    </row>
    <row r="1881" ht="15.75" customHeight="1" s="412">
      <c r="A1881" s="300" t="n">
        <v>1880</v>
      </c>
      <c r="B1881" s="300" t="n">
        <v>184</v>
      </c>
      <c r="C1881" s="300" t="n">
        <v>361</v>
      </c>
      <c r="D1881" s="300" t="n">
        <v>6</v>
      </c>
      <c r="E1881" s="301" t="n">
        <v>43535</v>
      </c>
      <c r="F1881" s="309" t="n">
        <v>5243</v>
      </c>
      <c r="G1881" s="300" t="n">
        <v>8530</v>
      </c>
      <c r="H1881" s="302" t="n"/>
      <c r="I1881" s="300" t="n"/>
      <c r="J1881" s="303">
        <f>+(((G1881-F1881)-(H1881-F1881))/(H1881-F1881))*100</f>
        <v/>
      </c>
      <c r="K1881" s="304" t="n"/>
      <c r="L1881" s="304" t="n"/>
      <c r="M1881" s="304" t="n"/>
      <c r="N1881" s="304" t="n"/>
    </row>
    <row r="1882" ht="15.75" customHeight="1" s="412">
      <c r="A1882" s="300" t="n">
        <v>1881</v>
      </c>
      <c r="B1882" s="300" t="n">
        <v>185</v>
      </c>
      <c r="C1882" s="300" t="n">
        <v>362</v>
      </c>
      <c r="D1882" s="300" t="n">
        <v>6</v>
      </c>
      <c r="E1882" s="301" t="n">
        <v>43535</v>
      </c>
      <c r="F1882" s="309" t="n">
        <v>5288</v>
      </c>
      <c r="G1882" s="300" t="n">
        <v>6955</v>
      </c>
      <c r="H1882" s="302" t="n"/>
      <c r="I1882" s="300" t="n">
        <v>7</v>
      </c>
      <c r="J1882" s="303">
        <f>+(((G1882-F1882)-(H1882-F1882))/(H1882-F1882))*100</f>
        <v/>
      </c>
      <c r="K1882" s="304" t="n"/>
      <c r="L1882" s="304" t="n"/>
      <c r="M1882" s="304" t="n"/>
      <c r="N1882" s="304" t="n"/>
    </row>
    <row r="1883" ht="15.75" customHeight="1" s="412">
      <c r="A1883" s="300" t="n">
        <v>1882</v>
      </c>
      <c r="B1883" s="300" t="n">
        <v>186</v>
      </c>
      <c r="C1883" s="300" t="n">
        <v>362</v>
      </c>
      <c r="D1883" s="300" t="n">
        <v>6</v>
      </c>
      <c r="E1883" s="301" t="n">
        <v>43535</v>
      </c>
      <c r="F1883" s="309" t="n">
        <v>5251</v>
      </c>
      <c r="G1883" s="300" t="n">
        <v>6838</v>
      </c>
      <c r="H1883" s="302" t="n"/>
      <c r="I1883" s="300" t="n"/>
      <c r="J1883" s="303">
        <f>+(((G1883-F1883)-(H1883-F1883))/(H1883-F1883))*100</f>
        <v/>
      </c>
      <c r="K1883" s="304" t="n"/>
      <c r="L1883" s="304" t="n"/>
      <c r="M1883" s="304" t="n"/>
      <c r="N1883" s="304" t="n"/>
    </row>
    <row r="1884" ht="15.75" customHeight="1" s="412">
      <c r="A1884" s="300" t="n">
        <v>1883</v>
      </c>
      <c r="B1884" s="300" t="n">
        <v>187</v>
      </c>
      <c r="C1884" s="300" t="n">
        <v>363</v>
      </c>
      <c r="D1884" s="300" t="n">
        <v>6</v>
      </c>
      <c r="E1884" s="301" t="n">
        <v>43535</v>
      </c>
      <c r="F1884" s="309" t="n">
        <v>5214</v>
      </c>
      <c r="G1884" s="300" t="n">
        <v>8075</v>
      </c>
      <c r="H1884" s="302" t="n"/>
      <c r="I1884" s="300" t="n">
        <v>10</v>
      </c>
      <c r="J1884" s="303">
        <f>+(((G1884-F1884)-(H1884-F1884))/(H1884-F1884))*100</f>
        <v/>
      </c>
      <c r="K1884" s="304" t="n"/>
      <c r="L1884" s="304" t="n"/>
      <c r="M1884" s="304" t="n"/>
      <c r="N1884" s="304" t="n"/>
    </row>
    <row r="1885" ht="15.75" customHeight="1" s="412">
      <c r="A1885" s="300" t="n">
        <v>1884</v>
      </c>
      <c r="B1885" s="300" t="n">
        <v>188</v>
      </c>
      <c r="C1885" s="300" t="n">
        <v>363</v>
      </c>
      <c r="D1885" s="300" t="n">
        <v>6</v>
      </c>
      <c r="E1885" s="301" t="n">
        <v>43535</v>
      </c>
      <c r="F1885" s="309" t="n">
        <v>5267</v>
      </c>
      <c r="G1885" s="300" t="n">
        <v>7955</v>
      </c>
      <c r="H1885" s="302" t="n"/>
      <c r="I1885" s="300" t="n"/>
      <c r="J1885" s="303">
        <f>+(((G1885-F1885)-(H1885-F1885))/(H1885-F1885))*100</f>
        <v/>
      </c>
      <c r="K1885" s="304" t="n"/>
      <c r="L1885" s="304" t="n"/>
      <c r="M1885" s="304" t="n"/>
      <c r="N1885" s="304" t="n"/>
    </row>
    <row r="1886" ht="15.75" customHeight="1" s="412">
      <c r="A1886" s="300" t="n">
        <v>1885</v>
      </c>
      <c r="B1886" s="300" t="n">
        <v>189</v>
      </c>
      <c r="C1886" s="300" t="n">
        <v>375</v>
      </c>
      <c r="D1886" s="300" t="n">
        <v>6</v>
      </c>
      <c r="E1886" s="301" t="n">
        <v>43535</v>
      </c>
      <c r="F1886" s="309" t="n">
        <v>5261</v>
      </c>
      <c r="G1886" s="300" t="n">
        <v>7136</v>
      </c>
      <c r="H1886" s="302" t="n"/>
      <c r="I1886" s="300" t="n">
        <v>7</v>
      </c>
      <c r="J1886" s="303">
        <f>+(((G1886-F1886)-(H1886-F1886))/(H1886-F1886))*100</f>
        <v/>
      </c>
      <c r="K1886" s="304" t="n"/>
      <c r="L1886" s="304" t="n"/>
      <c r="M1886" s="304" t="n"/>
      <c r="N1886" s="304" t="n"/>
    </row>
    <row r="1887" ht="15.75" customHeight="1" s="412">
      <c r="A1887" s="300" t="n">
        <v>1886</v>
      </c>
      <c r="B1887" s="300" t="n">
        <v>190</v>
      </c>
      <c r="C1887" s="300" t="n">
        <v>375</v>
      </c>
      <c r="D1887" s="300" t="n">
        <v>6</v>
      </c>
      <c r="E1887" s="301" t="n">
        <v>43535</v>
      </c>
      <c r="F1887" s="309" t="n">
        <v>5238</v>
      </c>
      <c r="G1887" s="300" t="n">
        <v>7240</v>
      </c>
      <c r="H1887" s="302" t="n"/>
      <c r="I1887" s="300" t="n"/>
      <c r="J1887" s="303">
        <f>+(((G1887-F1887)-(H1887-F1887))/(H1887-F1887))*100</f>
        <v/>
      </c>
      <c r="K1887" s="304" t="n"/>
      <c r="L1887" s="304" t="n"/>
      <c r="M1887" s="304" t="n"/>
      <c r="N1887" s="304" t="n"/>
    </row>
    <row r="1888" ht="15.75" customHeight="1" s="412">
      <c r="A1888" s="300" t="n">
        <v>1887</v>
      </c>
      <c r="B1888" s="300" t="n">
        <v>191</v>
      </c>
      <c r="C1888" s="300" t="n">
        <v>377</v>
      </c>
      <c r="D1888" s="300" t="n">
        <v>6</v>
      </c>
      <c r="E1888" s="301" t="n">
        <v>43535</v>
      </c>
      <c r="F1888" s="309" t="n">
        <v>5280</v>
      </c>
      <c r="G1888" s="300" t="n">
        <v>8359</v>
      </c>
      <c r="H1888" s="302" t="n"/>
      <c r="I1888" s="300" t="n">
        <v>11</v>
      </c>
      <c r="J1888" s="303">
        <f>+(((G1888-F1888)-(H1888-F1888))/(H1888-F1888))*100</f>
        <v/>
      </c>
      <c r="K1888" s="304" t="n"/>
      <c r="L1888" s="304" t="n"/>
      <c r="M1888" s="304" t="n"/>
      <c r="N1888" s="304" t="n"/>
    </row>
    <row r="1889" ht="15.75" customHeight="1" s="412">
      <c r="A1889" s="300" t="n">
        <v>1888</v>
      </c>
      <c r="B1889" s="300" t="n">
        <v>192</v>
      </c>
      <c r="C1889" s="300" t="n">
        <v>377</v>
      </c>
      <c r="D1889" s="300" t="n">
        <v>6</v>
      </c>
      <c r="E1889" s="301" t="n">
        <v>43535</v>
      </c>
      <c r="F1889" s="309" t="n">
        <v>5241</v>
      </c>
      <c r="G1889" s="300" t="n">
        <v>8236</v>
      </c>
      <c r="H1889" s="302" t="n"/>
      <c r="I1889" s="300" t="n"/>
      <c r="J1889" s="303">
        <f>+(((G1889-F1889)-(H1889-F1889))/(H1889-F1889))*100</f>
        <v/>
      </c>
      <c r="K1889" s="304" t="n"/>
      <c r="L1889" s="304" t="n"/>
      <c r="M1889" s="304" t="n"/>
      <c r="N1889" s="304" t="n"/>
    </row>
    <row r="1890" ht="15.75" customHeight="1" s="412">
      <c r="A1890" s="300" t="n">
        <v>1889</v>
      </c>
      <c r="B1890" s="300" t="n">
        <v>193</v>
      </c>
      <c r="C1890" s="300" t="n">
        <v>378</v>
      </c>
      <c r="D1890" s="300" t="n">
        <v>6</v>
      </c>
      <c r="E1890" s="301" t="n">
        <v>43535</v>
      </c>
      <c r="F1890" s="309" t="n">
        <v>5263</v>
      </c>
      <c r="G1890" s="300" t="n">
        <v>8247</v>
      </c>
      <c r="H1890" s="302" t="n"/>
      <c r="I1890" s="300" t="n">
        <v>8</v>
      </c>
      <c r="J1890" s="303">
        <f>+(((G1890-F1890)-(H1890-F1890))/(H1890-F1890))*100</f>
        <v/>
      </c>
      <c r="K1890" s="304" t="n"/>
      <c r="L1890" s="304" t="n"/>
      <c r="M1890" s="304" t="n"/>
      <c r="N1890" s="304" t="n"/>
    </row>
    <row r="1891" ht="15.75" customHeight="1" s="412">
      <c r="A1891" s="300" t="n">
        <v>1890</v>
      </c>
      <c r="B1891" s="300" t="n">
        <v>194</v>
      </c>
      <c r="C1891" s="300" t="n">
        <v>378</v>
      </c>
      <c r="D1891" s="300" t="n">
        <v>6</v>
      </c>
      <c r="E1891" s="301" t="n">
        <v>43535</v>
      </c>
      <c r="F1891" s="309" t="n">
        <v>5207</v>
      </c>
      <c r="G1891" s="300" t="n">
        <v>8154</v>
      </c>
      <c r="H1891" s="302" t="n"/>
      <c r="I1891" s="300" t="n"/>
      <c r="J1891" s="303">
        <f>+(((G1891-F1891)-(H1891-F1891))/(H1891-F1891))*100</f>
        <v/>
      </c>
      <c r="K1891" s="304" t="n"/>
      <c r="L1891" s="304" t="n"/>
      <c r="M1891" s="304" t="n"/>
      <c r="N1891" s="304" t="n"/>
    </row>
    <row r="1892" ht="15.75" customHeight="1" s="412">
      <c r="A1892" s="300" t="n">
        <v>1891</v>
      </c>
      <c r="B1892" s="300" t="n">
        <v>195</v>
      </c>
      <c r="C1892" s="300" t="n">
        <v>379</v>
      </c>
      <c r="D1892" s="300" t="n">
        <v>6</v>
      </c>
      <c r="E1892" s="301" t="n">
        <v>43535</v>
      </c>
      <c r="F1892" s="309" t="n">
        <v>5277</v>
      </c>
      <c r="G1892" s="300" t="n">
        <v>8547</v>
      </c>
      <c r="H1892" s="302" t="n"/>
      <c r="I1892" s="300" t="n">
        <v>8</v>
      </c>
      <c r="J1892" s="303">
        <f>+(((G1892-F1892)-(H1892-F1892))/(H1892-F1892))*100</f>
        <v/>
      </c>
      <c r="K1892" s="304" t="n"/>
      <c r="L1892" s="304" t="n"/>
      <c r="M1892" s="304" t="n"/>
      <c r="N1892" s="304" t="n"/>
    </row>
    <row r="1893" ht="15.75" customHeight="1" s="412">
      <c r="A1893" s="300" t="n">
        <v>1892</v>
      </c>
      <c r="B1893" s="300" t="n">
        <v>196</v>
      </c>
      <c r="C1893" s="300" t="n">
        <v>379</v>
      </c>
      <c r="D1893" s="300" t="n">
        <v>6</v>
      </c>
      <c r="E1893" s="301" t="n">
        <v>43535</v>
      </c>
      <c r="F1893" s="309" t="n">
        <v>5243</v>
      </c>
      <c r="G1893" s="300" t="n">
        <v>8336</v>
      </c>
      <c r="H1893" s="302" t="n"/>
      <c r="I1893" s="300" t="n"/>
      <c r="J1893" s="303">
        <f>+(((G1893-F1893)-(H1893-F1893))/(H1893-F1893))*100</f>
        <v/>
      </c>
      <c r="K1893" s="304" t="n"/>
      <c r="L1893" s="304" t="n"/>
      <c r="M1893" s="304" t="n"/>
      <c r="N1893" s="304" t="n"/>
    </row>
    <row r="1894" ht="15.75" customHeight="1" s="412">
      <c r="A1894" s="300" t="n">
        <v>1893</v>
      </c>
      <c r="B1894" s="300" t="n">
        <v>197</v>
      </c>
      <c r="C1894" s="300" t="n">
        <v>380</v>
      </c>
      <c r="D1894" s="300" t="n">
        <v>6</v>
      </c>
      <c r="E1894" s="301" t="n">
        <v>43535</v>
      </c>
      <c r="F1894" s="309" t="n">
        <v>5252</v>
      </c>
      <c r="G1894" s="300" t="n">
        <v>7616</v>
      </c>
      <c r="H1894" s="302" t="n"/>
      <c r="I1894" s="300" t="n">
        <v>7</v>
      </c>
      <c r="J1894" s="303">
        <f>+(((G1894-F1894)-(H1894-F1894))/(H1894-F1894))*100</f>
        <v/>
      </c>
      <c r="K1894" s="304" t="n"/>
      <c r="L1894" s="304" t="n"/>
      <c r="M1894" s="304" t="n"/>
      <c r="N1894" s="304" t="n"/>
    </row>
    <row r="1895" ht="15.75" customHeight="1" s="412">
      <c r="A1895" s="300" t="n">
        <v>1894</v>
      </c>
      <c r="B1895" s="300" t="n">
        <v>198</v>
      </c>
      <c r="C1895" s="300" t="n">
        <v>380</v>
      </c>
      <c r="D1895" s="300" t="n">
        <v>6</v>
      </c>
      <c r="E1895" s="301" t="n">
        <v>43535</v>
      </c>
      <c r="F1895" s="309" t="n">
        <v>5320</v>
      </c>
      <c r="G1895" s="300" t="n">
        <v>7582</v>
      </c>
      <c r="H1895" s="302" t="n"/>
      <c r="I1895" s="300" t="n"/>
      <c r="J1895" s="303">
        <f>+(((G1895-F1895)-(H1895-F1895))/(H1895-F1895))*100</f>
        <v/>
      </c>
      <c r="K1895" s="304" t="n"/>
      <c r="L1895" s="304" t="n"/>
      <c r="M1895" s="304" t="n"/>
      <c r="N1895" s="304" t="n"/>
    </row>
    <row r="1896" ht="15.75" customHeight="1" s="412">
      <c r="A1896" s="300" t="n">
        <v>1895</v>
      </c>
      <c r="B1896" s="300" t="n">
        <v>199</v>
      </c>
      <c r="C1896" s="300" t="n">
        <v>383</v>
      </c>
      <c r="D1896" s="300" t="n">
        <v>6</v>
      </c>
      <c r="E1896" s="301" t="n">
        <v>43535</v>
      </c>
      <c r="F1896" s="309" t="n">
        <v>5262</v>
      </c>
      <c r="G1896" s="300" t="n">
        <v>8742</v>
      </c>
      <c r="H1896" s="302" t="n"/>
      <c r="I1896" s="300" t="n">
        <v>9</v>
      </c>
      <c r="J1896" s="303">
        <f>+(((G1896-F1896)-(H1896-F1896))/(H1896-F1896))*100</f>
        <v/>
      </c>
      <c r="K1896" s="304" t="n"/>
      <c r="L1896" s="304" t="n"/>
      <c r="M1896" s="304" t="n"/>
      <c r="N1896" s="304" t="n"/>
    </row>
    <row r="1897" ht="15.75" customHeight="1" s="412">
      <c r="A1897" s="300" t="n">
        <v>1896</v>
      </c>
      <c r="B1897" s="300" t="n">
        <v>200</v>
      </c>
      <c r="C1897" s="300" t="n">
        <v>383</v>
      </c>
      <c r="D1897" s="300" t="n">
        <v>6</v>
      </c>
      <c r="E1897" s="301" t="n">
        <v>43535</v>
      </c>
      <c r="F1897" s="309" t="n">
        <v>5181</v>
      </c>
      <c r="G1897" s="300" t="n">
        <v>8524</v>
      </c>
      <c r="H1897" s="302" t="n"/>
      <c r="I1897" s="300" t="n"/>
      <c r="J1897" s="303">
        <f>+(((G1897-F1897)-(H1897-F1897))/(H1897-F1897))*100</f>
        <v/>
      </c>
      <c r="K1897" s="304" t="n"/>
      <c r="L1897" s="304" t="n"/>
      <c r="M1897" s="304" t="n"/>
      <c r="N1897" s="304" t="n"/>
    </row>
    <row r="1898" ht="15.75" customHeight="1" s="412">
      <c r="A1898" s="300" t="n">
        <v>1897</v>
      </c>
      <c r="B1898" s="300" t="n">
        <v>201</v>
      </c>
      <c r="C1898" s="300" t="n">
        <v>385</v>
      </c>
      <c r="D1898" s="300" t="n">
        <v>6</v>
      </c>
      <c r="E1898" s="301" t="n">
        <v>43535</v>
      </c>
      <c r="F1898" s="309" t="n">
        <v>5254</v>
      </c>
      <c r="G1898" s="300" t="n">
        <v>7810</v>
      </c>
      <c r="H1898" s="302" t="n"/>
      <c r="I1898" s="300" t="n">
        <v>6</v>
      </c>
      <c r="J1898" s="303">
        <f>+(((G1898-F1898)-(H1898-F1898))/(H1898-F1898))*100</f>
        <v/>
      </c>
      <c r="K1898" s="304" t="n"/>
      <c r="L1898" s="304" t="n"/>
      <c r="M1898" s="304" t="n"/>
      <c r="N1898" s="304" t="n"/>
    </row>
    <row r="1899" ht="15.75" customHeight="1" s="412">
      <c r="A1899" s="300" t="n">
        <v>1898</v>
      </c>
      <c r="B1899" s="300" t="n">
        <v>202</v>
      </c>
      <c r="C1899" s="300" t="n">
        <v>385</v>
      </c>
      <c r="D1899" s="300" t="n">
        <v>6</v>
      </c>
      <c r="E1899" s="301" t="n">
        <v>43535</v>
      </c>
      <c r="F1899" s="309" t="n">
        <v>5275</v>
      </c>
      <c r="G1899" s="300" t="n">
        <v>7811</v>
      </c>
      <c r="H1899" s="302" t="n"/>
      <c r="I1899" s="300" t="n"/>
      <c r="J1899" s="303">
        <f>+(((G1899-F1899)-(H1899-F1899))/(H1899-F1899))*100</f>
        <v/>
      </c>
      <c r="K1899" s="304" t="n"/>
      <c r="L1899" s="304" t="n"/>
      <c r="M1899" s="304" t="n"/>
      <c r="N1899" s="304" t="n"/>
    </row>
    <row r="1900" ht="15.75" customHeight="1" s="412">
      <c r="A1900" s="300" t="n">
        <v>1899</v>
      </c>
      <c r="B1900" s="300" t="n">
        <v>203</v>
      </c>
      <c r="C1900" s="300" t="n">
        <v>392</v>
      </c>
      <c r="D1900" s="300" t="n">
        <v>6</v>
      </c>
      <c r="E1900" s="301" t="n">
        <v>43535</v>
      </c>
      <c r="F1900" s="309" t="n">
        <v>5215</v>
      </c>
      <c r="G1900" s="300" t="n">
        <v>8420</v>
      </c>
      <c r="H1900" s="302" t="n"/>
      <c r="I1900" s="300" t="n">
        <v>7</v>
      </c>
      <c r="J1900" s="303">
        <f>+(((G1900-F1900)-(H1900-F1900))/(H1900-F1900))*100</f>
        <v/>
      </c>
      <c r="K1900" s="304" t="n"/>
      <c r="L1900" s="304" t="n"/>
      <c r="M1900" s="304" t="n"/>
      <c r="N1900" s="304" t="n"/>
    </row>
    <row r="1901" ht="15.75" customHeight="1" s="412">
      <c r="A1901" s="300" t="n">
        <v>1900</v>
      </c>
      <c r="B1901" s="300" t="n">
        <v>204</v>
      </c>
      <c r="C1901" s="300" t="n">
        <v>392</v>
      </c>
      <c r="D1901" s="300" t="n">
        <v>6</v>
      </c>
      <c r="E1901" s="301" t="n">
        <v>43535</v>
      </c>
      <c r="F1901" s="309" t="n">
        <v>5239</v>
      </c>
      <c r="G1901" s="300" t="n">
        <v>8280</v>
      </c>
      <c r="H1901" s="302" t="n"/>
      <c r="I1901" s="300" t="n"/>
      <c r="J1901" s="303">
        <f>+(((G1901-F1901)-(H1901-F1901))/(H1901-F1901))*100</f>
        <v/>
      </c>
      <c r="K1901" s="304" t="n"/>
      <c r="L1901" s="304" t="n"/>
      <c r="M1901" s="304" t="n"/>
      <c r="N1901" s="304" t="n"/>
    </row>
    <row r="1902" ht="15.75" customHeight="1" s="412">
      <c r="A1902" s="300" t="n">
        <v>1901</v>
      </c>
      <c r="B1902" s="300" t="n">
        <v>205</v>
      </c>
      <c r="C1902" s="300" t="n">
        <v>399</v>
      </c>
      <c r="D1902" s="300" t="n">
        <v>6</v>
      </c>
      <c r="E1902" s="301" t="n">
        <v>43535</v>
      </c>
      <c r="F1902" s="309" t="n">
        <v>5204</v>
      </c>
      <c r="G1902" s="300" t="n">
        <v>8447</v>
      </c>
      <c r="H1902" s="302" t="n"/>
      <c r="I1902" s="300" t="n">
        <v>8</v>
      </c>
      <c r="J1902" s="303">
        <f>+(((G1902-F1902)-(H1902-F1902))/(H1902-F1902))*100</f>
        <v/>
      </c>
      <c r="K1902" s="304" t="n"/>
      <c r="L1902" s="304" t="n"/>
      <c r="M1902" s="304" t="n"/>
      <c r="N1902" s="304" t="n"/>
    </row>
    <row r="1903" ht="15.75" customHeight="1" s="412">
      <c r="A1903" s="300" t="n">
        <v>1902</v>
      </c>
      <c r="B1903" s="300" t="n">
        <v>206</v>
      </c>
      <c r="C1903" s="300" t="n">
        <v>399</v>
      </c>
      <c r="D1903" s="300" t="n">
        <v>6</v>
      </c>
      <c r="E1903" s="301" t="n">
        <v>43535</v>
      </c>
      <c r="F1903" s="309" t="n">
        <v>5233</v>
      </c>
      <c r="G1903" s="300" t="n">
        <v>8534</v>
      </c>
      <c r="H1903" s="302" t="n"/>
      <c r="I1903" s="300" t="n"/>
      <c r="J1903" s="303">
        <f>+(((G1903-F1903)-(H1903-F1903))/(H1903-F1903))*100</f>
        <v/>
      </c>
      <c r="K1903" s="304" t="n"/>
      <c r="L1903" s="304" t="n"/>
      <c r="M1903" s="304" t="n"/>
      <c r="N1903" s="304" t="n"/>
    </row>
    <row r="1904" ht="15.75" customHeight="1" s="412">
      <c r="A1904" s="300" t="n">
        <v>1903</v>
      </c>
      <c r="B1904" s="300" t="n">
        <v>207</v>
      </c>
      <c r="C1904" s="300" t="n">
        <v>403</v>
      </c>
      <c r="D1904" s="300" t="n">
        <v>6</v>
      </c>
      <c r="E1904" s="301" t="n">
        <v>43535</v>
      </c>
      <c r="F1904" s="309" t="n">
        <v>5236</v>
      </c>
      <c r="G1904" s="300" t="n">
        <v>8342</v>
      </c>
      <c r="H1904" s="302" t="n"/>
      <c r="I1904" s="300" t="n">
        <v>9</v>
      </c>
      <c r="J1904" s="303">
        <f>+(((G1904-F1904)-(H1904-F1904))/(H1904-F1904))*100</f>
        <v/>
      </c>
      <c r="K1904" s="304" t="n"/>
      <c r="L1904" s="304" t="n"/>
      <c r="M1904" s="304" t="n"/>
      <c r="N1904" s="304" t="n"/>
    </row>
    <row r="1905" ht="15.75" customHeight="1" s="412">
      <c r="A1905" s="300" t="n">
        <v>1904</v>
      </c>
      <c r="B1905" s="300" t="n">
        <v>208</v>
      </c>
      <c r="C1905" s="300" t="n">
        <v>403</v>
      </c>
      <c r="D1905" s="300" t="n">
        <v>6</v>
      </c>
      <c r="E1905" s="301" t="n">
        <v>43535</v>
      </c>
      <c r="F1905" s="309" t="n">
        <v>5202</v>
      </c>
      <c r="G1905" s="300" t="n">
        <v>8274</v>
      </c>
      <c r="H1905" s="302" t="n"/>
      <c r="I1905" s="300" t="n"/>
      <c r="J1905" s="303">
        <f>+(((G1905-F1905)-(H1905-F1905))/(H1905-F1905))*100</f>
        <v/>
      </c>
      <c r="K1905" s="304" t="n"/>
      <c r="L1905" s="304" t="n"/>
      <c r="M1905" s="304" t="n"/>
      <c r="N1905" s="304" t="n"/>
    </row>
    <row r="1906" ht="15.75" customHeight="1" s="412">
      <c r="A1906" s="300" t="n">
        <v>1905</v>
      </c>
      <c r="B1906" s="300" t="n">
        <v>209</v>
      </c>
      <c r="C1906" s="300" t="n">
        <v>408</v>
      </c>
      <c r="D1906" s="300" t="n">
        <v>6</v>
      </c>
      <c r="E1906" s="301" t="n">
        <v>43535</v>
      </c>
      <c r="F1906" s="309" t="n">
        <v>5228</v>
      </c>
      <c r="G1906" s="300" t="n">
        <v>7616</v>
      </c>
      <c r="H1906" s="302" t="n"/>
      <c r="I1906" s="300" t="n">
        <v>9</v>
      </c>
      <c r="J1906" s="303">
        <f>+(((G1906-F1906)-(H1906-F1906))/(H1906-F1906))*100</f>
        <v/>
      </c>
      <c r="K1906" s="304" t="n"/>
      <c r="L1906" s="304" t="n"/>
      <c r="M1906" s="304" t="n"/>
      <c r="N1906" s="304" t="n"/>
    </row>
    <row r="1907" ht="15.75" customHeight="1" s="412">
      <c r="A1907" s="300" t="n">
        <v>1906</v>
      </c>
      <c r="B1907" s="300" t="n">
        <v>210</v>
      </c>
      <c r="C1907" s="300" t="n">
        <v>408</v>
      </c>
      <c r="D1907" s="300" t="n">
        <v>6</v>
      </c>
      <c r="E1907" s="301" t="n">
        <v>43535</v>
      </c>
      <c r="F1907" s="309" t="n">
        <v>5223</v>
      </c>
      <c r="G1907" s="300" t="n">
        <v>7747</v>
      </c>
      <c r="H1907" s="302" t="n"/>
      <c r="I1907" s="300" t="n"/>
      <c r="J1907" s="303">
        <f>+(((G1907-F1907)-(H1907-F1907))/(H1907-F1907))*100</f>
        <v/>
      </c>
      <c r="K1907" s="304" t="n"/>
      <c r="L1907" s="304" t="n"/>
      <c r="M1907" s="304" t="n"/>
      <c r="N1907" s="304" t="n"/>
    </row>
    <row r="1908" ht="15.75" customHeight="1" s="412">
      <c r="A1908" s="300" t="n">
        <v>1907</v>
      </c>
      <c r="B1908" s="300" t="n">
        <v>211</v>
      </c>
      <c r="C1908" s="300" t="n">
        <v>409</v>
      </c>
      <c r="D1908" s="300" t="n">
        <v>6</v>
      </c>
      <c r="E1908" s="301" t="n">
        <v>43535</v>
      </c>
      <c r="F1908" s="309" t="n">
        <v>5194</v>
      </c>
      <c r="G1908" s="300" t="n">
        <v>7943</v>
      </c>
      <c r="H1908" s="302" t="n"/>
      <c r="I1908" s="300" t="n">
        <v>8</v>
      </c>
      <c r="J1908" s="303">
        <f>+(((G1908-F1908)-(H1908-F1908))/(H1908-F1908))*100</f>
        <v/>
      </c>
      <c r="K1908" s="304" t="n"/>
      <c r="L1908" s="304" t="n"/>
      <c r="M1908" s="304" t="n"/>
      <c r="N1908" s="304" t="n"/>
    </row>
    <row r="1909" ht="15.75" customHeight="1" s="412">
      <c r="A1909" s="300" t="n">
        <v>1908</v>
      </c>
      <c r="B1909" s="300" t="n">
        <v>212</v>
      </c>
      <c r="C1909" s="300" t="n">
        <v>409</v>
      </c>
      <c r="D1909" s="300" t="n">
        <v>6</v>
      </c>
      <c r="E1909" s="301" t="n">
        <v>43535</v>
      </c>
      <c r="F1909" s="309" t="n">
        <v>5225</v>
      </c>
      <c r="G1909" s="300" t="n">
        <v>7784</v>
      </c>
      <c r="H1909" s="302" t="n"/>
      <c r="I1909" s="300" t="n"/>
      <c r="J1909" s="303">
        <f>+(((G1909-F1909)-(H1909-F1909))/(H1909-F1909))*100</f>
        <v/>
      </c>
      <c r="K1909" s="304" t="n"/>
      <c r="L1909" s="304" t="n"/>
      <c r="M1909" s="304" t="n"/>
      <c r="N1909" s="304" t="n"/>
    </row>
    <row r="1910" ht="15.75" customHeight="1" s="412">
      <c r="A1910" s="300" t="n">
        <v>1909</v>
      </c>
      <c r="B1910" s="300" t="n">
        <v>213</v>
      </c>
      <c r="C1910" s="300" t="n">
        <v>411</v>
      </c>
      <c r="D1910" s="300" t="n">
        <v>6</v>
      </c>
      <c r="E1910" s="301" t="n">
        <v>43535</v>
      </c>
      <c r="F1910" s="309" t="n">
        <v>5207</v>
      </c>
      <c r="G1910" s="300" t="n">
        <v>8254</v>
      </c>
      <c r="H1910" s="302" t="n"/>
      <c r="I1910" s="300" t="n">
        <v>9</v>
      </c>
      <c r="J1910" s="303">
        <f>+(((G1910-F1910)-(H1910-F1910))/(H1910-F1910))*100</f>
        <v/>
      </c>
      <c r="K1910" s="304" t="n"/>
      <c r="L1910" s="304" t="n"/>
      <c r="M1910" s="304" t="n"/>
      <c r="N1910" s="304" t="n"/>
    </row>
    <row r="1911" ht="15.75" customHeight="1" s="412">
      <c r="A1911" s="300" t="n">
        <v>1910</v>
      </c>
      <c r="B1911" s="300" t="n">
        <v>214</v>
      </c>
      <c r="C1911" s="300" t="n">
        <v>411</v>
      </c>
      <c r="D1911" s="300" t="n">
        <v>6</v>
      </c>
      <c r="E1911" s="301" t="n">
        <v>43535</v>
      </c>
      <c r="F1911" s="309" t="n">
        <v>5237</v>
      </c>
      <c r="G1911" s="300" t="n">
        <v>8481</v>
      </c>
      <c r="H1911" s="302" t="n"/>
      <c r="I1911" s="300" t="n"/>
      <c r="J1911" s="303">
        <f>+(((G1911-F1911)-(H1911-F1911))/(H1911-F1911))*100</f>
        <v/>
      </c>
      <c r="K1911" s="304" t="n"/>
      <c r="L1911" s="304" t="n"/>
      <c r="M1911" s="304" t="n"/>
      <c r="N1911" s="304" t="n"/>
    </row>
    <row r="1912" ht="15.75" customHeight="1" s="412">
      <c r="A1912" s="300" t="n">
        <v>1911</v>
      </c>
      <c r="B1912" s="300" t="n">
        <v>215</v>
      </c>
      <c r="C1912" s="300" t="n">
        <v>412</v>
      </c>
      <c r="D1912" s="300" t="n">
        <v>6</v>
      </c>
      <c r="E1912" s="301" t="n">
        <v>43535</v>
      </c>
      <c r="F1912" s="309" t="n">
        <v>5148</v>
      </c>
      <c r="G1912" s="300" t="n">
        <v>8591</v>
      </c>
      <c r="H1912" s="302" t="n"/>
      <c r="I1912" s="300" t="n">
        <v>8</v>
      </c>
      <c r="J1912" s="303">
        <f>+(((G1912-F1912)-(H1912-F1912))/(H1912-F1912))*100</f>
        <v/>
      </c>
      <c r="K1912" s="304" t="n"/>
      <c r="L1912" s="304" t="n"/>
      <c r="M1912" s="304" t="n"/>
      <c r="N1912" s="304" t="n"/>
    </row>
    <row r="1913" ht="15.75" customHeight="1" s="412">
      <c r="A1913" s="300" t="n">
        <v>1912</v>
      </c>
      <c r="B1913" s="300" t="n">
        <v>216</v>
      </c>
      <c r="C1913" s="300" t="n">
        <v>412</v>
      </c>
      <c r="D1913" s="300" t="n">
        <v>6</v>
      </c>
      <c r="E1913" s="301" t="n">
        <v>43535</v>
      </c>
      <c r="F1913" s="309" t="n">
        <v>5240</v>
      </c>
      <c r="G1913" s="300" t="n">
        <v>8507</v>
      </c>
      <c r="H1913" s="302" t="n"/>
      <c r="I1913" s="300" t="n"/>
      <c r="J1913" s="303">
        <f>+(((G1913-F1913)-(H1913-F1913))/(H1913-F1913))*100</f>
        <v/>
      </c>
      <c r="K1913" s="304" t="n"/>
      <c r="L1913" s="304" t="n"/>
      <c r="M1913" s="304" t="n"/>
      <c r="N1913" s="304" t="n"/>
    </row>
    <row r="1914" ht="15.75" customHeight="1" s="412">
      <c r="A1914" s="300" t="n">
        <v>1913</v>
      </c>
      <c r="B1914" s="300" t="n">
        <v>217</v>
      </c>
      <c r="C1914" s="300" t="n">
        <v>414</v>
      </c>
      <c r="D1914" s="300" t="n">
        <v>6</v>
      </c>
      <c r="E1914" s="301" t="n">
        <v>43535</v>
      </c>
      <c r="F1914" s="309" t="n">
        <v>5263</v>
      </c>
      <c r="G1914" s="300" t="n">
        <v>9130</v>
      </c>
      <c r="H1914" s="302" t="n"/>
      <c r="I1914" s="300" t="n">
        <v>8</v>
      </c>
      <c r="J1914" s="303">
        <f>+(((G1914-F1914)-(H1914-F1914))/(H1914-F1914))*100</f>
        <v/>
      </c>
      <c r="K1914" s="304" t="n"/>
      <c r="L1914" s="304" t="n"/>
      <c r="M1914" s="304" t="n"/>
      <c r="N1914" s="304" t="n"/>
    </row>
    <row r="1915" ht="15.75" customHeight="1" s="412">
      <c r="A1915" s="300" t="n">
        <v>1914</v>
      </c>
      <c r="B1915" s="300" t="n">
        <v>218</v>
      </c>
      <c r="C1915" s="300" t="n">
        <v>414</v>
      </c>
      <c r="D1915" s="300" t="n">
        <v>6</v>
      </c>
      <c r="E1915" s="301" t="n">
        <v>43535</v>
      </c>
      <c r="F1915" s="309" t="n">
        <v>5280</v>
      </c>
      <c r="G1915" s="300" t="n">
        <v>9466</v>
      </c>
      <c r="H1915" s="302" t="n"/>
      <c r="I1915" s="300" t="n"/>
      <c r="J1915" s="303">
        <f>+(((G1915-F1915)-(H1915-F1915))/(H1915-F1915))*100</f>
        <v/>
      </c>
      <c r="K1915" s="304" t="n"/>
      <c r="L1915" s="304" t="n"/>
      <c r="M1915" s="304" t="n"/>
      <c r="N1915" s="304" t="n"/>
    </row>
    <row r="1916" ht="15.75" customHeight="1" s="412">
      <c r="A1916" s="300" t="n">
        <v>1915</v>
      </c>
      <c r="B1916" s="300" t="n">
        <v>219</v>
      </c>
      <c r="C1916" s="300" t="n">
        <v>415</v>
      </c>
      <c r="D1916" s="300" t="n">
        <v>6</v>
      </c>
      <c r="E1916" s="301" t="n">
        <v>43535</v>
      </c>
      <c r="F1916" s="309" t="n">
        <v>5215</v>
      </c>
      <c r="G1916" s="300" t="n">
        <v>8325</v>
      </c>
      <c r="H1916" s="302" t="n"/>
      <c r="I1916" s="300" t="n">
        <v>6</v>
      </c>
      <c r="J1916" s="303">
        <f>+(((G1916-F1916)-(H1916-F1916))/(H1916-F1916))*100</f>
        <v/>
      </c>
      <c r="K1916" s="304" t="n"/>
      <c r="L1916" s="304" t="n"/>
      <c r="M1916" s="304" t="n"/>
      <c r="N1916" s="304" t="n"/>
    </row>
    <row r="1917" ht="15.75" customHeight="1" s="412">
      <c r="A1917" s="300" t="n">
        <v>1916</v>
      </c>
      <c r="B1917" s="300" t="n">
        <v>220</v>
      </c>
      <c r="C1917" s="300" t="n">
        <v>415</v>
      </c>
      <c r="D1917" s="300" t="n">
        <v>6</v>
      </c>
      <c r="E1917" s="301" t="n">
        <v>43535</v>
      </c>
      <c r="F1917" s="309" t="n">
        <v>5178</v>
      </c>
      <c r="G1917" s="300" t="n">
        <v>8484</v>
      </c>
      <c r="H1917" s="302" t="n"/>
      <c r="I1917" s="300" t="n"/>
      <c r="J1917" s="303">
        <f>+(((G1917-F1917)-(H1917-F1917))/(H1917-F1917))*100</f>
        <v/>
      </c>
      <c r="K1917" s="304" t="n"/>
      <c r="L1917" s="304" t="n"/>
      <c r="M1917" s="304" t="n"/>
      <c r="N1917" s="304" t="n"/>
    </row>
    <row r="1918" ht="15.75" customHeight="1" s="412">
      <c r="A1918" s="300" t="n">
        <v>1917</v>
      </c>
      <c r="B1918" s="300" t="n">
        <v>221</v>
      </c>
      <c r="C1918" s="300" t="n">
        <v>416</v>
      </c>
      <c r="D1918" s="300" t="n">
        <v>6</v>
      </c>
      <c r="E1918" s="301" t="n">
        <v>43535</v>
      </c>
      <c r="F1918" s="309" t="n">
        <v>5187</v>
      </c>
      <c r="G1918" s="300" t="n">
        <v>8372</v>
      </c>
      <c r="H1918" s="302" t="n"/>
      <c r="I1918" s="300" t="n">
        <v>7</v>
      </c>
      <c r="J1918" s="303">
        <f>+(((G1918-F1918)-(H1918-F1918))/(H1918-F1918))*100</f>
        <v/>
      </c>
      <c r="K1918" s="304" t="n"/>
      <c r="L1918" s="304" t="n"/>
      <c r="M1918" s="304" t="n"/>
      <c r="N1918" s="304" t="n"/>
    </row>
    <row r="1919" ht="15.75" customHeight="1" s="412">
      <c r="A1919" s="300" t="n">
        <v>1918</v>
      </c>
      <c r="B1919" s="300" t="n">
        <v>222</v>
      </c>
      <c r="C1919" s="300" t="n">
        <v>416</v>
      </c>
      <c r="D1919" s="300" t="n">
        <v>6</v>
      </c>
      <c r="E1919" s="301" t="n">
        <v>43535</v>
      </c>
      <c r="F1919" s="309" t="n">
        <v>5216</v>
      </c>
      <c r="G1919" s="300" t="n">
        <v>8486</v>
      </c>
      <c r="H1919" s="302" t="n"/>
      <c r="I1919" s="300" t="n"/>
      <c r="J1919" s="303">
        <f>+(((G1919-F1919)-(H1919-F1919))/(H1919-F1919))*100</f>
        <v/>
      </c>
      <c r="K1919" s="304" t="n"/>
      <c r="L1919" s="304" t="n"/>
      <c r="M1919" s="304" t="n"/>
      <c r="N1919" s="304" t="n"/>
    </row>
    <row r="1920" ht="15.75" customHeight="1" s="412">
      <c r="A1920" s="300" t="n">
        <v>1919</v>
      </c>
      <c r="B1920" s="300" t="n">
        <v>223</v>
      </c>
      <c r="C1920" s="300" t="n">
        <v>418</v>
      </c>
      <c r="D1920" s="300" t="n">
        <v>6</v>
      </c>
      <c r="E1920" s="301" t="n">
        <v>43535</v>
      </c>
      <c r="F1920" s="309" t="n">
        <v>5225</v>
      </c>
      <c r="G1920" s="300" t="n">
        <v>8852</v>
      </c>
      <c r="H1920" s="302" t="n"/>
      <c r="I1920" s="300" t="n">
        <v>8</v>
      </c>
      <c r="J1920" s="303">
        <f>+(((G1920-F1920)-(H1920-F1920))/(H1920-F1920))*100</f>
        <v/>
      </c>
      <c r="K1920" s="304" t="n"/>
      <c r="L1920" s="304" t="n"/>
      <c r="M1920" s="304" t="n"/>
      <c r="N1920" s="304" t="n"/>
    </row>
    <row r="1921" ht="15.75" customHeight="1" s="412">
      <c r="A1921" s="300" t="n">
        <v>1920</v>
      </c>
      <c r="B1921" s="300" t="n">
        <v>224</v>
      </c>
      <c r="C1921" s="300" t="n">
        <v>418</v>
      </c>
      <c r="D1921" s="300" t="n">
        <v>6</v>
      </c>
      <c r="E1921" s="301" t="n">
        <v>43535</v>
      </c>
      <c r="F1921" s="309" t="n">
        <v>5231</v>
      </c>
      <c r="G1921" s="300" t="n">
        <v>8585</v>
      </c>
      <c r="H1921" s="302" t="n"/>
      <c r="I1921" s="300" t="n"/>
      <c r="J1921" s="303">
        <f>+(((G1921-F1921)-(H1921-F1921))/(H1921-F1921))*100</f>
        <v/>
      </c>
      <c r="K1921" s="304" t="n"/>
      <c r="L1921" s="304" t="n"/>
      <c r="M1921" s="304" t="n"/>
      <c r="N1921" s="304" t="n"/>
    </row>
    <row r="1922" ht="15.75" customHeight="1" s="412">
      <c r="A1922" s="300" t="n">
        <v>1921</v>
      </c>
      <c r="B1922" s="300" t="n">
        <v>225</v>
      </c>
      <c r="C1922" s="300" t="n">
        <v>419</v>
      </c>
      <c r="D1922" s="300" t="n">
        <v>6</v>
      </c>
      <c r="E1922" s="301" t="n">
        <v>43535</v>
      </c>
      <c r="F1922" s="309" t="n">
        <v>5260</v>
      </c>
      <c r="G1922" s="300" t="n">
        <v>8421</v>
      </c>
      <c r="H1922" s="302" t="n"/>
      <c r="I1922" s="300" t="n">
        <v>9</v>
      </c>
      <c r="J1922" s="303">
        <f>+(((G1922-F1922)-(H1922-F1922))/(H1922-F1922))*100</f>
        <v/>
      </c>
      <c r="K1922" s="304" t="n"/>
      <c r="L1922" s="304" t="n"/>
      <c r="M1922" s="304" t="n"/>
      <c r="N1922" s="304" t="n"/>
    </row>
    <row r="1923" ht="15.75" customHeight="1" s="412">
      <c r="A1923" s="300" t="n">
        <v>1922</v>
      </c>
      <c r="B1923" s="300" t="n">
        <v>226</v>
      </c>
      <c r="C1923" s="300" t="n">
        <v>419</v>
      </c>
      <c r="D1923" s="300" t="n">
        <v>6</v>
      </c>
      <c r="E1923" s="301" t="n">
        <v>43535</v>
      </c>
      <c r="F1923" s="309" t="n">
        <v>5197</v>
      </c>
      <c r="G1923" s="300" t="n">
        <v>8270</v>
      </c>
      <c r="H1923" s="302" t="n"/>
      <c r="I1923" s="300" t="n"/>
      <c r="J1923" s="303">
        <f>+(((G1923-F1923)-(H1923-F1923))/(H1923-F1923))*100</f>
        <v/>
      </c>
      <c r="K1923" s="304" t="n"/>
      <c r="L1923" s="304" t="n"/>
      <c r="M1923" s="304" t="n"/>
      <c r="N1923" s="304" t="n"/>
    </row>
    <row r="1924" ht="15.75" customHeight="1" s="412">
      <c r="A1924" s="300" t="n">
        <v>1923</v>
      </c>
      <c r="B1924" s="300" t="n">
        <v>227</v>
      </c>
      <c r="C1924" s="300" t="n">
        <v>421</v>
      </c>
      <c r="D1924" s="300" t="n">
        <v>6</v>
      </c>
      <c r="E1924" s="301" t="n">
        <v>43535</v>
      </c>
      <c r="F1924" s="309" t="n">
        <v>5247</v>
      </c>
      <c r="G1924" s="300" t="n">
        <v>7689</v>
      </c>
      <c r="H1924" s="302" t="n"/>
      <c r="I1924" s="300" t="n">
        <v>6</v>
      </c>
      <c r="J1924" s="303">
        <f>+(((G1924-F1924)-(H1924-F1924))/(H1924-F1924))*100</f>
        <v/>
      </c>
      <c r="K1924" s="304" t="n"/>
      <c r="L1924" s="304" t="n"/>
      <c r="M1924" s="304" t="n"/>
      <c r="N1924" s="304" t="n"/>
    </row>
    <row r="1925" ht="15.75" customHeight="1" s="412">
      <c r="A1925" s="300" t="n">
        <v>1924</v>
      </c>
      <c r="B1925" s="300" t="n">
        <v>228</v>
      </c>
      <c r="C1925" s="300" t="n">
        <v>421</v>
      </c>
      <c r="D1925" s="300" t="n">
        <v>6</v>
      </c>
      <c r="E1925" s="301" t="n">
        <v>43535</v>
      </c>
      <c r="F1925" s="309" t="n">
        <v>5238</v>
      </c>
      <c r="G1925" s="300" t="n">
        <v>7395</v>
      </c>
      <c r="H1925" s="302" t="n"/>
      <c r="I1925" s="300" t="n"/>
      <c r="J1925" s="303">
        <f>+(((G1925-F1925)-(H1925-F1925))/(H1925-F1925))*100</f>
        <v/>
      </c>
      <c r="K1925" s="304" t="n"/>
      <c r="L1925" s="304" t="n"/>
      <c r="M1925" s="304" t="n"/>
      <c r="N1925" s="304" t="n"/>
    </row>
    <row r="1926" ht="15.75" customHeight="1" s="412">
      <c r="A1926" s="300" t="n">
        <v>1925</v>
      </c>
      <c r="B1926" s="300" t="n">
        <v>229</v>
      </c>
      <c r="C1926" s="300" t="n">
        <v>423</v>
      </c>
      <c r="D1926" s="300" t="n">
        <v>6</v>
      </c>
      <c r="E1926" s="301" t="n">
        <v>43535</v>
      </c>
      <c r="F1926" s="309" t="n">
        <v>5205</v>
      </c>
      <c r="G1926" s="300" t="n">
        <v>7855</v>
      </c>
      <c r="H1926" s="302" t="n"/>
      <c r="I1926" s="300" t="n">
        <v>9</v>
      </c>
      <c r="J1926" s="303">
        <f>+(((G1926-F1926)-(H1926-F1926))/(H1926-F1926))*100</f>
        <v/>
      </c>
      <c r="K1926" s="304" t="n"/>
      <c r="L1926" s="304" t="n"/>
      <c r="M1926" s="304" t="n"/>
      <c r="N1926" s="304" t="n"/>
    </row>
    <row r="1927" ht="15.75" customHeight="1" s="412">
      <c r="A1927" s="300" t="n">
        <v>1926</v>
      </c>
      <c r="B1927" s="300" t="n">
        <v>230</v>
      </c>
      <c r="C1927" s="300" t="n">
        <v>423</v>
      </c>
      <c r="D1927" s="300" t="n">
        <v>6</v>
      </c>
      <c r="E1927" s="301" t="n">
        <v>43535</v>
      </c>
      <c r="F1927" s="309" t="n">
        <v>5171</v>
      </c>
      <c r="G1927" s="300" t="n">
        <v>8010</v>
      </c>
      <c r="H1927" s="302" t="n"/>
      <c r="I1927" s="300" t="n"/>
      <c r="J1927" s="303">
        <f>+(((G1927-F1927)-(H1927-F1927))/(H1927-F1927))*100</f>
        <v/>
      </c>
      <c r="K1927" s="304" t="n"/>
      <c r="L1927" s="304" t="n"/>
      <c r="M1927" s="304" t="n"/>
      <c r="N1927" s="304" t="n"/>
    </row>
    <row r="1928" ht="15.75" customHeight="1" s="412">
      <c r="A1928" s="300" t="n">
        <v>1927</v>
      </c>
      <c r="B1928" s="300" t="n">
        <v>231</v>
      </c>
      <c r="C1928" s="300" t="n">
        <v>424</v>
      </c>
      <c r="D1928" s="300" t="n">
        <v>6</v>
      </c>
      <c r="E1928" s="301" t="n">
        <v>43535</v>
      </c>
      <c r="F1928" s="309" t="n">
        <v>5229</v>
      </c>
      <c r="G1928" s="300" t="n">
        <v>7781</v>
      </c>
      <c r="H1928" s="302" t="n"/>
      <c r="I1928" s="300" t="n">
        <v>8</v>
      </c>
      <c r="J1928" s="303">
        <f>+(((G1928-F1928)-(H1928-F1928))/(H1928-F1928))*100</f>
        <v/>
      </c>
      <c r="K1928" s="304" t="n"/>
      <c r="L1928" s="304" t="n"/>
      <c r="M1928" s="304" t="n"/>
      <c r="N1928" s="304" t="n"/>
    </row>
    <row r="1929" ht="15.75" customHeight="1" s="412">
      <c r="A1929" s="300" t="n">
        <v>1928</v>
      </c>
      <c r="B1929" s="300" t="n">
        <v>232</v>
      </c>
      <c r="C1929" s="300" t="n">
        <v>424</v>
      </c>
      <c r="D1929" s="300" t="n">
        <v>6</v>
      </c>
      <c r="E1929" s="301" t="n">
        <v>43535</v>
      </c>
      <c r="F1929" s="309" t="n">
        <v>5244</v>
      </c>
      <c r="G1929" s="300" t="n">
        <v>7862</v>
      </c>
      <c r="H1929" s="302" t="n"/>
      <c r="I1929" s="300" t="n"/>
      <c r="J1929" s="303">
        <f>+(((G1929-F1929)-(H1929-F1929))/(H1929-F1929))*100</f>
        <v/>
      </c>
      <c r="K1929" s="304" t="n"/>
      <c r="L1929" s="304" t="n"/>
      <c r="M1929" s="304" t="n"/>
      <c r="N1929" s="304" t="n"/>
    </row>
    <row r="1930" ht="15.75" customHeight="1" s="412">
      <c r="A1930" s="300" t="n">
        <v>1929</v>
      </c>
      <c r="B1930" s="300" t="n">
        <v>233</v>
      </c>
      <c r="C1930" s="300" t="n">
        <v>427</v>
      </c>
      <c r="D1930" s="300" t="n">
        <v>6</v>
      </c>
      <c r="E1930" s="301" t="n">
        <v>43535</v>
      </c>
      <c r="F1930" s="309" t="n">
        <v>5213</v>
      </c>
      <c r="G1930" s="300" t="n">
        <v>8805</v>
      </c>
      <c r="H1930" s="302" t="n"/>
      <c r="I1930" s="300" t="n">
        <v>11</v>
      </c>
      <c r="J1930" s="303">
        <f>+(((G1930-F1930)-(H1930-F1930))/(H1930-F1930))*100</f>
        <v/>
      </c>
      <c r="K1930" s="304" t="n"/>
      <c r="L1930" s="304" t="n"/>
      <c r="M1930" s="304" t="n"/>
      <c r="N1930" s="304" t="n"/>
    </row>
    <row r="1931" ht="15.75" customHeight="1" s="412">
      <c r="A1931" s="300" t="n">
        <v>1930</v>
      </c>
      <c r="B1931" s="300" t="n">
        <v>234</v>
      </c>
      <c r="C1931" s="300" t="n">
        <v>427</v>
      </c>
      <c r="D1931" s="300" t="n">
        <v>6</v>
      </c>
      <c r="E1931" s="301" t="n">
        <v>43535</v>
      </c>
      <c r="F1931" s="309" t="n">
        <v>5254</v>
      </c>
      <c r="G1931" s="300" t="n">
        <v>8912</v>
      </c>
      <c r="H1931" s="302" t="n"/>
      <c r="I1931" s="300" t="n"/>
      <c r="J1931" s="303">
        <f>+(((G1931-F1931)-(H1931-F1931))/(H1931-F1931))*100</f>
        <v/>
      </c>
      <c r="K1931" s="304" t="n"/>
      <c r="L1931" s="304" t="n"/>
      <c r="M1931" s="304" t="n"/>
      <c r="N1931" s="304" t="n"/>
    </row>
    <row r="1932" ht="15.75" customHeight="1" s="412">
      <c r="A1932" s="300" t="n">
        <v>1931</v>
      </c>
      <c r="B1932" s="300" t="n">
        <v>235</v>
      </c>
      <c r="C1932" s="300" t="n">
        <v>429</v>
      </c>
      <c r="D1932" s="300" t="n">
        <v>6</v>
      </c>
      <c r="E1932" s="301" t="n">
        <v>43535</v>
      </c>
      <c r="F1932" s="309" t="n">
        <v>5230</v>
      </c>
      <c r="G1932" s="300" t="n">
        <v>8936</v>
      </c>
      <c r="H1932" s="302" t="n"/>
      <c r="I1932" s="300" t="n">
        <v>9</v>
      </c>
      <c r="J1932" s="303">
        <f>+(((G1932-F1932)-(H1932-F1932))/(H1932-F1932))*100</f>
        <v/>
      </c>
      <c r="K1932" s="304" t="n"/>
      <c r="L1932" s="304" t="n"/>
      <c r="M1932" s="304" t="n"/>
      <c r="N1932" s="304" t="n"/>
    </row>
    <row r="1933" ht="15.75" customHeight="1" s="412">
      <c r="A1933" s="300" t="n">
        <v>1932</v>
      </c>
      <c r="B1933" s="300" t="n">
        <v>236</v>
      </c>
      <c r="C1933" s="300" t="n">
        <v>429</v>
      </c>
      <c r="D1933" s="300" t="n">
        <v>6</v>
      </c>
      <c r="E1933" s="301" t="n">
        <v>43535</v>
      </c>
      <c r="F1933" s="309" t="n">
        <v>5241</v>
      </c>
      <c r="G1933" s="300" t="n">
        <v>8772</v>
      </c>
      <c r="H1933" s="302" t="n"/>
      <c r="I1933" s="300" t="n"/>
      <c r="J1933" s="303">
        <f>+(((G1933-F1933)-(H1933-F1933))/(H1933-F1933))*100</f>
        <v/>
      </c>
      <c r="K1933" s="304" t="n"/>
      <c r="L1933" s="304" t="n"/>
      <c r="M1933" s="304" t="n"/>
      <c r="N1933" s="304" t="n"/>
    </row>
    <row r="1934" ht="15.75" customHeight="1" s="412">
      <c r="A1934" s="300" t="n">
        <v>1933</v>
      </c>
      <c r="B1934" s="300" t="n">
        <v>237</v>
      </c>
      <c r="C1934" s="300" t="n">
        <v>430</v>
      </c>
      <c r="D1934" s="300" t="n">
        <v>6</v>
      </c>
      <c r="E1934" s="301" t="n">
        <v>43535</v>
      </c>
      <c r="F1934" s="309" t="n">
        <v>5218</v>
      </c>
      <c r="G1934" s="300" t="n">
        <v>8578</v>
      </c>
      <c r="H1934" s="302" t="n"/>
      <c r="I1934" s="300" t="n">
        <v>8</v>
      </c>
      <c r="J1934" s="303">
        <f>+(((G1934-F1934)-(H1934-F1934))/(H1934-F1934))*100</f>
        <v/>
      </c>
      <c r="K1934" s="304" t="n"/>
      <c r="L1934" s="304" t="n"/>
      <c r="M1934" s="304" t="n"/>
      <c r="N1934" s="304" t="n"/>
    </row>
    <row r="1935" ht="15.75" customHeight="1" s="412">
      <c r="A1935" s="300" t="n">
        <v>1934</v>
      </c>
      <c r="B1935" s="300" t="n">
        <v>238</v>
      </c>
      <c r="C1935" s="300" t="n">
        <v>430</v>
      </c>
      <c r="D1935" s="300" t="n">
        <v>6</v>
      </c>
      <c r="E1935" s="301" t="n">
        <v>43535</v>
      </c>
      <c r="F1935" s="309" t="n">
        <v>5217</v>
      </c>
      <c r="G1935" s="300" t="n">
        <v>8484</v>
      </c>
      <c r="H1935" s="302" t="n"/>
      <c r="I1935" s="300" t="n"/>
      <c r="J1935" s="303">
        <f>+(((G1935-F1935)-(H1935-F1935))/(H1935-F1935))*100</f>
        <v/>
      </c>
      <c r="K1935" s="304" t="n"/>
      <c r="L1935" s="304" t="n"/>
      <c r="M1935" s="304" t="n"/>
      <c r="N1935" s="304" t="n"/>
    </row>
    <row r="1936" ht="15.75" customHeight="1" s="412">
      <c r="A1936" s="300" t="n">
        <v>1935</v>
      </c>
      <c r="B1936" s="300" t="n">
        <v>239</v>
      </c>
      <c r="C1936" s="300" t="n">
        <v>438</v>
      </c>
      <c r="D1936" s="300" t="n">
        <v>6</v>
      </c>
      <c r="E1936" s="301" t="n">
        <v>43535</v>
      </c>
      <c r="F1936" s="309" t="n">
        <v>5249</v>
      </c>
      <c r="G1936" s="300" t="n">
        <v>8127</v>
      </c>
      <c r="H1936" s="302" t="n"/>
      <c r="I1936" s="300" t="n">
        <v>10</v>
      </c>
      <c r="J1936" s="303">
        <f>+(((G1936-F1936)-(H1936-F1936))/(H1936-F1936))*100</f>
        <v/>
      </c>
      <c r="K1936" s="304" t="n"/>
      <c r="L1936" s="304" t="n"/>
      <c r="M1936" s="304" t="n"/>
      <c r="N1936" s="304" t="n"/>
    </row>
    <row r="1937" ht="15.75" customHeight="1" s="412">
      <c r="A1937" s="300" t="n">
        <v>1936</v>
      </c>
      <c r="B1937" s="300" t="n">
        <v>240</v>
      </c>
      <c r="C1937" s="300" t="n">
        <v>438</v>
      </c>
      <c r="D1937" s="300" t="n">
        <v>6</v>
      </c>
      <c r="E1937" s="301" t="n">
        <v>43535</v>
      </c>
      <c r="F1937" s="309" t="n">
        <v>5262</v>
      </c>
      <c r="G1937" s="300" t="n">
        <v>8071</v>
      </c>
      <c r="H1937" s="302" t="n"/>
      <c r="I1937" s="300" t="n"/>
      <c r="J1937" s="303">
        <f>+(((G1937-F1937)-(H1937-F1937))/(H1937-F1937))*100</f>
        <v/>
      </c>
      <c r="K1937" s="304" t="n"/>
      <c r="L1937" s="304" t="n"/>
      <c r="M1937" s="304" t="n"/>
      <c r="N1937" s="304" t="n"/>
    </row>
    <row r="1938" ht="15.75" customHeight="1" s="412">
      <c r="A1938" s="300" t="n">
        <v>1937</v>
      </c>
      <c r="B1938" s="300" t="n">
        <v>241</v>
      </c>
      <c r="C1938" s="300" t="n">
        <v>440</v>
      </c>
      <c r="D1938" s="300" t="n">
        <v>6</v>
      </c>
      <c r="E1938" s="301" t="n">
        <v>43535</v>
      </c>
      <c r="F1938" s="309" t="n">
        <v>5180</v>
      </c>
      <c r="G1938" s="300" t="n">
        <v>7267</v>
      </c>
      <c r="H1938" s="302" t="n"/>
      <c r="I1938" s="300" t="n">
        <v>8</v>
      </c>
      <c r="J1938" s="303">
        <f>+(((G1938-F1938)-(H1938-F1938))/(H1938-F1938))*100</f>
        <v/>
      </c>
      <c r="K1938" s="304" t="n"/>
      <c r="L1938" s="304" t="n"/>
      <c r="M1938" s="304" t="n"/>
      <c r="N1938" s="304" t="n"/>
    </row>
    <row r="1939" ht="15.75" customHeight="1" s="412">
      <c r="A1939" s="300" t="n">
        <v>1938</v>
      </c>
      <c r="B1939" s="300" t="n">
        <v>242</v>
      </c>
      <c r="C1939" s="300" t="n">
        <v>440</v>
      </c>
      <c r="D1939" s="300" t="n">
        <v>6</v>
      </c>
      <c r="E1939" s="301" t="n">
        <v>43535</v>
      </c>
      <c r="F1939" s="309" t="n">
        <v>5268</v>
      </c>
      <c r="G1939" s="300" t="n">
        <v>7299</v>
      </c>
      <c r="H1939" s="302" t="n"/>
      <c r="I1939" s="300" t="n"/>
      <c r="J1939" s="303">
        <f>+(((G1939-F1939)-(H1939-F1939))/(H1939-F1939))*100</f>
        <v/>
      </c>
      <c r="K1939" s="304" t="n"/>
      <c r="L1939" s="304" t="n"/>
      <c r="M1939" s="304" t="n"/>
      <c r="N1939" s="304" t="n"/>
    </row>
    <row r="1940" ht="15.75" customHeight="1" s="412">
      <c r="A1940" s="300" t="n">
        <v>1939</v>
      </c>
      <c r="B1940" s="300" t="n">
        <v>243</v>
      </c>
      <c r="C1940" s="300" t="n">
        <v>444</v>
      </c>
      <c r="D1940" s="300" t="n">
        <v>6</v>
      </c>
      <c r="E1940" s="301" t="n">
        <v>43535</v>
      </c>
      <c r="F1940" s="309" t="n">
        <v>5234</v>
      </c>
      <c r="G1940" s="300" t="n">
        <v>7739</v>
      </c>
      <c r="H1940" s="302" t="n"/>
      <c r="I1940" s="300" t="n">
        <v>8</v>
      </c>
      <c r="J1940" s="303">
        <f>+(((G1940-F1940)-(H1940-F1940))/(H1940-F1940))*100</f>
        <v/>
      </c>
      <c r="K1940" s="304" t="n"/>
      <c r="L1940" s="304" t="n"/>
      <c r="M1940" s="304" t="n"/>
      <c r="N1940" s="304" t="n"/>
    </row>
    <row r="1941" ht="15.75" customHeight="1" s="412">
      <c r="A1941" s="300" t="n">
        <v>1940</v>
      </c>
      <c r="B1941" s="300" t="n">
        <v>244</v>
      </c>
      <c r="C1941" s="300" t="n">
        <v>444</v>
      </c>
      <c r="D1941" s="300" t="n">
        <v>6</v>
      </c>
      <c r="E1941" s="301" t="n">
        <v>43535</v>
      </c>
      <c r="F1941" s="309" t="n">
        <v>5243</v>
      </c>
      <c r="G1941" s="300" t="n">
        <v>7778</v>
      </c>
      <c r="H1941" s="302" t="n"/>
      <c r="I1941" s="300" t="n"/>
      <c r="J1941" s="303">
        <f>+(((G1941-F1941)-(H1941-F1941))/(H1941-F1941))*100</f>
        <v/>
      </c>
      <c r="K1941" s="304" t="n"/>
      <c r="L1941" s="304" t="n"/>
      <c r="M1941" s="304" t="n"/>
      <c r="N1941" s="304" t="n"/>
    </row>
    <row r="1942" ht="15.75" customHeight="1" s="412">
      <c r="A1942" s="300" t="n">
        <v>1941</v>
      </c>
      <c r="B1942" s="300" t="n">
        <v>245</v>
      </c>
      <c r="C1942" s="300" t="n">
        <v>445</v>
      </c>
      <c r="D1942" s="300" t="n">
        <v>6</v>
      </c>
      <c r="E1942" s="301" t="n">
        <v>43535</v>
      </c>
      <c r="F1942" s="309" t="n">
        <v>5235</v>
      </c>
      <c r="G1942" s="300" t="n">
        <v>7697</v>
      </c>
      <c r="H1942" s="302" t="n"/>
      <c r="I1942" s="300" t="n">
        <v>8</v>
      </c>
      <c r="J1942" s="303">
        <f>+(((G1942-F1942)-(H1942-F1942))/(H1942-F1942))*100</f>
        <v/>
      </c>
      <c r="K1942" s="304" t="n"/>
      <c r="L1942" s="304" t="n"/>
      <c r="M1942" s="304" t="n"/>
      <c r="N1942" s="304" t="n"/>
    </row>
    <row r="1943" ht="15.75" customHeight="1" s="412">
      <c r="A1943" s="300" t="n">
        <v>1942</v>
      </c>
      <c r="B1943" s="300" t="n">
        <v>246</v>
      </c>
      <c r="C1943" s="300" t="n">
        <v>445</v>
      </c>
      <c r="D1943" s="300" t="n">
        <v>6</v>
      </c>
      <c r="E1943" s="301" t="n">
        <v>43535</v>
      </c>
      <c r="F1943" s="309" t="n">
        <v>5309</v>
      </c>
      <c r="G1943" s="300" t="n">
        <v>8048</v>
      </c>
      <c r="H1943" s="302" t="n"/>
      <c r="I1943" s="300" t="n"/>
      <c r="J1943" s="303">
        <f>+(((G1943-F1943)-(H1943-F1943))/(H1943-F1943))*100</f>
        <v/>
      </c>
      <c r="K1943" s="304" t="n"/>
      <c r="L1943" s="304" t="n"/>
      <c r="M1943" s="304" t="n"/>
      <c r="N1943" s="304" t="n"/>
    </row>
    <row r="1944" ht="15.75" customHeight="1" s="412">
      <c r="A1944" s="300" t="n">
        <v>1943</v>
      </c>
      <c r="B1944" s="300" t="n">
        <v>247</v>
      </c>
      <c r="C1944" s="300" t="n">
        <v>446</v>
      </c>
      <c r="D1944" s="300" t="n">
        <v>6</v>
      </c>
      <c r="E1944" s="301" t="n">
        <v>43535</v>
      </c>
      <c r="F1944" s="309" t="n">
        <v>5282</v>
      </c>
      <c r="G1944" s="300" t="n">
        <v>7606</v>
      </c>
      <c r="H1944" s="302" t="n"/>
      <c r="I1944" s="300" t="n">
        <v>8</v>
      </c>
      <c r="J1944" s="303">
        <f>+(((G1944-F1944)-(H1944-F1944))/(H1944-F1944))*100</f>
        <v/>
      </c>
      <c r="K1944" s="304" t="n"/>
      <c r="L1944" s="304" t="n"/>
      <c r="M1944" s="304" t="n"/>
      <c r="N1944" s="304" t="n"/>
    </row>
    <row r="1945" ht="15.75" customHeight="1" s="412">
      <c r="A1945" s="300" t="n">
        <v>1944</v>
      </c>
      <c r="B1945" s="300" t="n">
        <v>248</v>
      </c>
      <c r="C1945" s="300" t="n">
        <v>446</v>
      </c>
      <c r="D1945" s="300" t="n">
        <v>6</v>
      </c>
      <c r="E1945" s="301" t="n">
        <v>43535</v>
      </c>
      <c r="F1945" s="309" t="n">
        <v>5224</v>
      </c>
      <c r="G1945" s="300" t="n">
        <v>7558</v>
      </c>
      <c r="H1945" s="302" t="n"/>
      <c r="I1945" s="300" t="n"/>
      <c r="J1945" s="303">
        <f>+(((G1945-F1945)-(H1945-F1945))/(H1945-F1945))*100</f>
        <v/>
      </c>
      <c r="K1945" s="304" t="n"/>
      <c r="L1945" s="304" t="n"/>
      <c r="M1945" s="304" t="n"/>
      <c r="N1945" s="304" t="n"/>
    </row>
    <row r="1946" ht="15.75" customHeight="1" s="412">
      <c r="A1946" s="300" t="n">
        <v>1945</v>
      </c>
      <c r="B1946" s="300" t="n">
        <v>249</v>
      </c>
      <c r="C1946" s="300" t="n">
        <v>455</v>
      </c>
      <c r="D1946" s="300" t="n">
        <v>6</v>
      </c>
      <c r="E1946" s="301" t="n">
        <v>43535</v>
      </c>
      <c r="F1946" s="309" t="n">
        <v>5178</v>
      </c>
      <c r="G1946" s="300" t="n">
        <v>8347</v>
      </c>
      <c r="H1946" s="302" t="n"/>
      <c r="I1946" s="300" t="n">
        <v>8</v>
      </c>
      <c r="J1946" s="303">
        <f>+(((G1946-F1946)-(H1946-F1946))/(H1946-F1946))*100</f>
        <v/>
      </c>
      <c r="K1946" s="304" t="n"/>
      <c r="L1946" s="304" t="n"/>
      <c r="M1946" s="304" t="n"/>
      <c r="N1946" s="304" t="n"/>
    </row>
    <row r="1947" ht="15.75" customHeight="1" s="412">
      <c r="A1947" s="300" t="n">
        <v>1946</v>
      </c>
      <c r="B1947" s="300" t="n">
        <v>250</v>
      </c>
      <c r="C1947" s="300" t="n">
        <v>455</v>
      </c>
      <c r="D1947" s="300" t="n">
        <v>6</v>
      </c>
      <c r="E1947" s="301" t="n">
        <v>43535</v>
      </c>
      <c r="F1947" s="309" t="n">
        <v>5274</v>
      </c>
      <c r="G1947" s="300" t="n">
        <v>8359</v>
      </c>
      <c r="H1947" s="302" t="n"/>
      <c r="I1947" s="300" t="n"/>
      <c r="J1947" s="303">
        <f>+(((G1947-F1947)-(H1947-F1947))/(H1947-F1947))*100</f>
        <v/>
      </c>
      <c r="K1947" s="304" t="n"/>
      <c r="L1947" s="304" t="n"/>
      <c r="M1947" s="304" t="n"/>
      <c r="N1947" s="304" t="n"/>
    </row>
    <row r="1948" ht="15.75" customHeight="1" s="412">
      <c r="A1948" s="300" t="n">
        <v>1947</v>
      </c>
      <c r="B1948" s="300" t="n">
        <v>251</v>
      </c>
      <c r="C1948" s="300" t="n">
        <v>459</v>
      </c>
      <c r="D1948" s="300" t="n">
        <v>6</v>
      </c>
      <c r="E1948" s="301" t="n">
        <v>43535</v>
      </c>
      <c r="F1948" s="309" t="n">
        <v>5258</v>
      </c>
      <c r="G1948" s="300" t="n">
        <v>8664</v>
      </c>
      <c r="H1948" s="302" t="n"/>
      <c r="I1948" s="300" t="n">
        <v>9</v>
      </c>
      <c r="J1948" s="303">
        <f>+(((G1948-F1948)-(H1948-F1948))/(H1948-F1948))*100</f>
        <v/>
      </c>
      <c r="K1948" s="304" t="n"/>
      <c r="L1948" s="304" t="n"/>
      <c r="M1948" s="304" t="n"/>
      <c r="N1948" s="304" t="n"/>
    </row>
    <row r="1949" ht="15.75" customHeight="1" s="412">
      <c r="A1949" s="300" t="n">
        <v>1948</v>
      </c>
      <c r="B1949" s="300" t="n">
        <v>252</v>
      </c>
      <c r="C1949" s="300" t="n">
        <v>459</v>
      </c>
      <c r="D1949" s="300" t="n">
        <v>6</v>
      </c>
      <c r="E1949" s="301" t="n">
        <v>43535</v>
      </c>
      <c r="F1949" s="309" t="n">
        <v>5296</v>
      </c>
      <c r="G1949" s="300" t="n">
        <v>8202</v>
      </c>
      <c r="H1949" s="302" t="n"/>
      <c r="I1949" s="300" t="n"/>
      <c r="J1949" s="303">
        <f>+(((G1949-F1949)-(H1949-F1949))/(H1949-F1949))*100</f>
        <v/>
      </c>
      <c r="K1949" s="304" t="n"/>
      <c r="L1949" s="304" t="n"/>
      <c r="M1949" s="304" t="n"/>
      <c r="N1949" s="304" t="n"/>
    </row>
    <row r="1950" ht="15.75" customHeight="1" s="412">
      <c r="A1950" s="300" t="n">
        <v>1949</v>
      </c>
      <c r="B1950" s="300" t="n">
        <v>253</v>
      </c>
      <c r="C1950" s="300" t="n">
        <v>463</v>
      </c>
      <c r="D1950" s="300" t="n">
        <v>6</v>
      </c>
      <c r="E1950" s="301" t="n">
        <v>43535</v>
      </c>
      <c r="F1950" s="309" t="n">
        <v>5257</v>
      </c>
      <c r="G1950" s="300" t="n">
        <v>8010</v>
      </c>
      <c r="H1950" s="302" t="n"/>
      <c r="I1950" s="300" t="n">
        <v>8</v>
      </c>
      <c r="J1950" s="303">
        <f>+(((G1950-F1950)-(H1950-F1950))/(H1950-F1950))*100</f>
        <v/>
      </c>
      <c r="K1950" s="304" t="n"/>
      <c r="L1950" s="304" t="n"/>
      <c r="M1950" s="304" t="n"/>
      <c r="N1950" s="304" t="n"/>
    </row>
    <row r="1951" ht="15.75" customHeight="1" s="412">
      <c r="A1951" s="300" t="n">
        <v>1950</v>
      </c>
      <c r="B1951" s="300" t="n">
        <v>254</v>
      </c>
      <c r="C1951" s="300" t="n">
        <v>463</v>
      </c>
      <c r="D1951" s="300" t="n">
        <v>6</v>
      </c>
      <c r="E1951" s="301" t="n">
        <v>43535</v>
      </c>
      <c r="F1951" s="309" t="n">
        <v>5257</v>
      </c>
      <c r="G1951" s="300" t="n">
        <v>7777</v>
      </c>
      <c r="H1951" s="302" t="n"/>
      <c r="I1951" s="300" t="n"/>
      <c r="J1951" s="303">
        <f>+(((G1951-F1951)-(H1951-F1951))/(H1951-F1951))*100</f>
        <v/>
      </c>
      <c r="K1951" s="304" t="n"/>
      <c r="L1951" s="304" t="n"/>
      <c r="M1951" s="304" t="n"/>
      <c r="N1951" s="304" t="n"/>
    </row>
    <row r="1952" ht="15.75" customHeight="1" s="412">
      <c r="A1952" s="300" t="n">
        <v>1951</v>
      </c>
      <c r="B1952" s="300" t="n">
        <v>255</v>
      </c>
      <c r="C1952" s="300" t="n">
        <v>464</v>
      </c>
      <c r="D1952" s="300" t="n">
        <v>6</v>
      </c>
      <c r="E1952" s="301" t="n">
        <v>43535</v>
      </c>
      <c r="F1952" s="309" t="n">
        <v>5260</v>
      </c>
      <c r="G1952" s="300" t="n">
        <v>7172</v>
      </c>
      <c r="H1952" s="302" t="n"/>
      <c r="I1952" s="300" t="n">
        <v>8</v>
      </c>
      <c r="J1952" s="303">
        <f>+(((G1952-F1952)-(H1952-F1952))/(H1952-F1952))*100</f>
        <v/>
      </c>
      <c r="K1952" s="304" t="n"/>
      <c r="L1952" s="304" t="n"/>
      <c r="M1952" s="304" t="n"/>
      <c r="N1952" s="304" t="n"/>
    </row>
    <row r="1953" ht="15.75" customHeight="1" s="412">
      <c r="A1953" s="300" t="n">
        <v>1952</v>
      </c>
      <c r="B1953" s="300" t="n">
        <v>256</v>
      </c>
      <c r="C1953" s="300" t="n">
        <v>464</v>
      </c>
      <c r="D1953" s="300" t="n">
        <v>6</v>
      </c>
      <c r="E1953" s="301" t="n">
        <v>43535</v>
      </c>
      <c r="F1953" s="309" t="n">
        <v>5193</v>
      </c>
      <c r="G1953" s="300" t="n">
        <v>7135</v>
      </c>
      <c r="H1953" s="302" t="n"/>
      <c r="I1953" s="300" t="n"/>
      <c r="J1953" s="303">
        <f>+(((G1953-F1953)-(H1953-F1953))/(H1953-F1953))*100</f>
        <v/>
      </c>
      <c r="K1953" s="304" t="n"/>
      <c r="L1953" s="304" t="n"/>
      <c r="M1953" s="304" t="n"/>
      <c r="N1953" s="304" t="n"/>
    </row>
    <row r="1954" ht="15.75" customHeight="1" s="412">
      <c r="A1954" s="300" t="n">
        <v>1953</v>
      </c>
      <c r="B1954" s="300" t="n">
        <v>257</v>
      </c>
      <c r="C1954" s="300" t="n">
        <v>466</v>
      </c>
      <c r="D1954" s="300" t="n">
        <v>6</v>
      </c>
      <c r="E1954" s="301" t="n">
        <v>43535</v>
      </c>
      <c r="F1954" s="309" t="n">
        <v>5226</v>
      </c>
      <c r="G1954" s="300" t="n">
        <v>7758</v>
      </c>
      <c r="H1954" s="302" t="n"/>
      <c r="I1954" s="300" t="n">
        <v>8</v>
      </c>
      <c r="J1954" s="303">
        <f>+(((G1954-F1954)-(H1954-F1954))/(H1954-F1954))*100</f>
        <v/>
      </c>
      <c r="K1954" s="304" t="n"/>
      <c r="L1954" s="304" t="n"/>
      <c r="M1954" s="304" t="n"/>
      <c r="N1954" s="304" t="n"/>
    </row>
    <row r="1955" ht="15.75" customHeight="1" s="412">
      <c r="A1955" s="300" t="n">
        <v>1954</v>
      </c>
      <c r="B1955" s="300" t="n">
        <v>258</v>
      </c>
      <c r="C1955" s="300" t="n">
        <v>466</v>
      </c>
      <c r="D1955" s="300" t="n">
        <v>6</v>
      </c>
      <c r="E1955" s="301" t="n">
        <v>43535</v>
      </c>
      <c r="F1955" s="309" t="n">
        <v>5266</v>
      </c>
      <c r="G1955" s="300" t="n">
        <v>7805</v>
      </c>
      <c r="H1955" s="302" t="n"/>
      <c r="I1955" s="300" t="n"/>
      <c r="J1955" s="303">
        <f>+(((G1955-F1955)-(H1955-F1955))/(H1955-F1955))*100</f>
        <v/>
      </c>
      <c r="K1955" s="304" t="n"/>
      <c r="L1955" s="304" t="n"/>
      <c r="M1955" s="304" t="n"/>
      <c r="N1955" s="304" t="n"/>
    </row>
    <row r="1956" ht="15.75" customHeight="1" s="412">
      <c r="A1956" s="300" t="n">
        <v>1955</v>
      </c>
      <c r="B1956" s="300" t="n">
        <v>1</v>
      </c>
      <c r="C1956" s="300" t="n">
        <v>102</v>
      </c>
      <c r="D1956" s="300" t="n">
        <v>7</v>
      </c>
      <c r="E1956" s="301" t="n">
        <v>43545</v>
      </c>
      <c r="F1956" s="312" t="n">
        <v>5301</v>
      </c>
      <c r="G1956" s="300" t="n">
        <v>6797</v>
      </c>
      <c r="H1956" s="302" t="n">
        <v>6591</v>
      </c>
      <c r="I1956" s="300" t="n"/>
      <c r="J1956" s="313" t="n"/>
      <c r="K1956" s="304" t="n"/>
      <c r="L1956" s="304" t="n"/>
      <c r="M1956" s="304" t="n"/>
      <c r="N1956" s="304" t="n"/>
    </row>
    <row r="1957" ht="15.75" customHeight="1" s="412">
      <c r="A1957" s="300" t="n">
        <v>1956</v>
      </c>
      <c r="B1957" s="300" t="n">
        <v>2</v>
      </c>
      <c r="C1957" s="300" t="n">
        <v>102</v>
      </c>
      <c r="D1957" s="300" t="n">
        <v>7</v>
      </c>
      <c r="E1957" s="301" t="n">
        <v>43545</v>
      </c>
      <c r="F1957" s="312" t="n">
        <v>5190</v>
      </c>
      <c r="G1957" s="300" t="n">
        <v>6490</v>
      </c>
      <c r="H1957" s="302" t="n">
        <v>6309</v>
      </c>
      <c r="I1957" s="300" t="n"/>
      <c r="J1957" s="314" t="n"/>
      <c r="K1957" s="304" t="n"/>
      <c r="L1957" s="304" t="n"/>
      <c r="M1957" s="304" t="n"/>
      <c r="N1957" s="304" t="n"/>
    </row>
    <row r="1958" ht="15.75" customHeight="1" s="412">
      <c r="A1958" s="300" t="n">
        <v>1957</v>
      </c>
      <c r="B1958" s="300" t="n">
        <v>3</v>
      </c>
      <c r="C1958" s="300" t="n">
        <v>104</v>
      </c>
      <c r="D1958" s="300" t="n">
        <v>7</v>
      </c>
      <c r="E1958" s="301" t="n">
        <v>43545</v>
      </c>
      <c r="F1958" s="312" t="n">
        <v>5258</v>
      </c>
      <c r="G1958" s="300" t="n">
        <v>8065</v>
      </c>
      <c r="H1958" s="302" t="n">
        <v>7621</v>
      </c>
      <c r="I1958" s="300" t="n"/>
      <c r="J1958" s="314" t="n"/>
      <c r="K1958" s="304" t="n"/>
      <c r="L1958" s="304" t="n"/>
      <c r="M1958" s="304" t="n"/>
      <c r="N1958" s="304" t="n"/>
    </row>
    <row r="1959" ht="15.75" customHeight="1" s="412">
      <c r="A1959" s="300" t="n">
        <v>1958</v>
      </c>
      <c r="B1959" s="300" t="n">
        <v>4</v>
      </c>
      <c r="C1959" s="300" t="n">
        <v>104</v>
      </c>
      <c r="D1959" s="300" t="n">
        <v>7</v>
      </c>
      <c r="E1959" s="301" t="n">
        <v>43545</v>
      </c>
      <c r="F1959" s="312" t="n">
        <v>5259</v>
      </c>
      <c r="G1959" s="300" t="n">
        <v>7916</v>
      </c>
      <c r="H1959" s="302" t="n">
        <v>7493</v>
      </c>
      <c r="I1959" s="300" t="n"/>
      <c r="J1959" s="313" t="n"/>
      <c r="K1959" s="304" t="n"/>
      <c r="L1959" s="304" t="n"/>
      <c r="M1959" s="304" t="n"/>
      <c r="N1959" s="304" t="n"/>
    </row>
    <row r="1960" ht="15.75" customHeight="1" s="412">
      <c r="A1960" s="300" t="n">
        <v>1959</v>
      </c>
      <c r="B1960" s="300" t="n">
        <v>5</v>
      </c>
      <c r="C1960" s="300" t="n">
        <v>126</v>
      </c>
      <c r="D1960" s="300" t="n">
        <v>7</v>
      </c>
      <c r="E1960" s="301" t="n">
        <v>43545</v>
      </c>
      <c r="F1960" s="312" t="n">
        <v>5236</v>
      </c>
      <c r="G1960" s="300" t="n">
        <v>8325</v>
      </c>
      <c r="H1960" s="302" t="n">
        <v>7857</v>
      </c>
      <c r="I1960" s="300" t="n"/>
      <c r="J1960" s="314" t="n"/>
      <c r="K1960" s="304" t="n"/>
      <c r="L1960" s="304" t="n"/>
      <c r="M1960" s="304" t="n"/>
      <c r="N1960" s="304" t="n"/>
    </row>
    <row r="1961" ht="15.75" customHeight="1" s="412">
      <c r="A1961" s="300" t="n">
        <v>1960</v>
      </c>
      <c r="B1961" s="300" t="n">
        <v>6</v>
      </c>
      <c r="C1961" s="300" t="n">
        <v>126</v>
      </c>
      <c r="D1961" s="300" t="n">
        <v>7</v>
      </c>
      <c r="E1961" s="301" t="n">
        <v>43545</v>
      </c>
      <c r="F1961" s="312" t="n">
        <v>5259</v>
      </c>
      <c r="G1961" s="300" t="n">
        <v>7850</v>
      </c>
      <c r="H1961" s="302" t="n">
        <v>7461</v>
      </c>
      <c r="I1961" s="300" t="n"/>
      <c r="J1961" s="314" t="n"/>
      <c r="K1961" s="304" t="n"/>
      <c r="L1961" s="304" t="n"/>
      <c r="M1961" s="304" t="n"/>
      <c r="N1961" s="304" t="n"/>
    </row>
    <row r="1962" ht="15.75" customHeight="1" s="412">
      <c r="A1962" s="300" t="n">
        <v>1961</v>
      </c>
      <c r="B1962" s="300" t="n">
        <v>7</v>
      </c>
      <c r="C1962" s="300" t="n">
        <v>129</v>
      </c>
      <c r="D1962" s="300" t="n">
        <v>7</v>
      </c>
      <c r="E1962" s="301" t="n">
        <v>43545</v>
      </c>
      <c r="F1962" s="312" t="n">
        <v>5232</v>
      </c>
      <c r="G1962" s="300" t="n">
        <v>6422</v>
      </c>
      <c r="H1962" s="302" t="n">
        <v>6253</v>
      </c>
      <c r="I1962" s="300" t="n"/>
      <c r="J1962" s="313" t="n"/>
      <c r="K1962" s="304" t="n"/>
      <c r="L1962" s="304" t="n"/>
      <c r="M1962" s="304" t="n"/>
      <c r="N1962" s="304" t="n"/>
    </row>
    <row r="1963" ht="15.75" customHeight="1" s="412">
      <c r="A1963" s="300" t="n">
        <v>1962</v>
      </c>
      <c r="B1963" s="300" t="n">
        <v>8</v>
      </c>
      <c r="C1963" s="300" t="n">
        <v>129</v>
      </c>
      <c r="D1963" s="300" t="n">
        <v>7</v>
      </c>
      <c r="E1963" s="301" t="n">
        <v>43545</v>
      </c>
      <c r="F1963" s="312" t="n">
        <v>5221</v>
      </c>
      <c r="G1963" s="300" t="n">
        <v>6557</v>
      </c>
      <c r="H1963" s="302" t="n">
        <v>6362</v>
      </c>
      <c r="I1963" s="300" t="n"/>
      <c r="J1963" s="314" t="n"/>
      <c r="K1963" s="304" t="n"/>
      <c r="L1963" s="304" t="n"/>
      <c r="M1963" s="304" t="n"/>
      <c r="N1963" s="304" t="n"/>
    </row>
    <row r="1964" ht="15.75" customHeight="1" s="412">
      <c r="A1964" s="300" t="n">
        <v>1963</v>
      </c>
      <c r="B1964" s="300" t="n">
        <v>9</v>
      </c>
      <c r="C1964" s="300" t="n">
        <v>130</v>
      </c>
      <c r="D1964" s="300" t="n">
        <v>7</v>
      </c>
      <c r="E1964" s="301" t="n">
        <v>43545</v>
      </c>
      <c r="F1964" s="312" t="n">
        <v>5188</v>
      </c>
      <c r="G1964" s="300" t="n">
        <v>7476</v>
      </c>
      <c r="H1964" s="302" t="n">
        <v>7136</v>
      </c>
      <c r="I1964" s="300" t="n"/>
      <c r="J1964" s="314" t="n"/>
      <c r="K1964" s="304" t="n"/>
      <c r="L1964" s="304" t="n"/>
      <c r="M1964" s="304" t="n"/>
      <c r="N1964" s="304" t="n"/>
    </row>
    <row r="1965" ht="15.75" customHeight="1" s="412">
      <c r="A1965" s="300" t="n">
        <v>1964</v>
      </c>
      <c r="B1965" s="300" t="n">
        <v>10</v>
      </c>
      <c r="C1965" s="300" t="n">
        <v>130</v>
      </c>
      <c r="D1965" s="300" t="n">
        <v>7</v>
      </c>
      <c r="E1965" s="301" t="n">
        <v>43545</v>
      </c>
      <c r="F1965" s="312" t="n">
        <v>5232</v>
      </c>
      <c r="G1965" s="300" t="n">
        <v>7424</v>
      </c>
      <c r="H1965" s="302" t="n">
        <v>7098</v>
      </c>
      <c r="I1965" s="300" t="n"/>
      <c r="J1965" s="313" t="n"/>
      <c r="K1965" s="304" t="n"/>
      <c r="L1965" s="304" t="n"/>
      <c r="M1965" s="304" t="n"/>
      <c r="N1965" s="304" t="n"/>
    </row>
    <row r="1966" ht="15.75" customHeight="1" s="412">
      <c r="A1966" s="300" t="n">
        <v>1965</v>
      </c>
      <c r="B1966" s="300" t="n">
        <v>11</v>
      </c>
      <c r="C1966" s="300" t="n">
        <v>143</v>
      </c>
      <c r="D1966" s="300" t="n">
        <v>7</v>
      </c>
      <c r="E1966" s="301" t="n">
        <v>43545</v>
      </c>
      <c r="F1966" s="312" t="n">
        <v>5213</v>
      </c>
      <c r="G1966" s="300" t="n">
        <v>7628</v>
      </c>
      <c r="H1966" s="302" t="n">
        <v>7248</v>
      </c>
      <c r="I1966" s="300" t="n"/>
      <c r="J1966" s="314" t="n"/>
      <c r="K1966" s="304" t="n"/>
      <c r="L1966" s="304" t="n"/>
      <c r="M1966" s="304" t="n"/>
      <c r="N1966" s="304" t="n"/>
    </row>
    <row r="1967" ht="15.75" customHeight="1" s="412">
      <c r="A1967" s="300" t="n">
        <v>1966</v>
      </c>
      <c r="B1967" s="300" t="n">
        <v>12</v>
      </c>
      <c r="C1967" s="300" t="n">
        <v>143</v>
      </c>
      <c r="D1967" s="300" t="n">
        <v>7</v>
      </c>
      <c r="E1967" s="301" t="n">
        <v>43545</v>
      </c>
      <c r="F1967" s="312" t="n">
        <v>5232</v>
      </c>
      <c r="G1967" s="300" t="n">
        <v>7695</v>
      </c>
      <c r="H1967" s="302" t="n">
        <v>7318</v>
      </c>
      <c r="I1967" s="300" t="n"/>
      <c r="J1967" s="314" t="n"/>
      <c r="K1967" s="304" t="n"/>
      <c r="L1967" s="304" t="n"/>
      <c r="M1967" s="304" t="n"/>
      <c r="N1967" s="304" t="n"/>
    </row>
    <row r="1968" ht="15.75" customHeight="1" s="412">
      <c r="A1968" s="300" t="n">
        <v>1967</v>
      </c>
      <c r="B1968" s="300" t="n">
        <v>13</v>
      </c>
      <c r="C1968" s="300" t="n">
        <v>147</v>
      </c>
      <c r="D1968" s="300" t="n">
        <v>7</v>
      </c>
      <c r="E1968" s="301" t="n">
        <v>43545</v>
      </c>
      <c r="F1968" s="312" t="n">
        <v>5314</v>
      </c>
      <c r="G1968" s="300" t="n">
        <v>8132</v>
      </c>
      <c r="H1968" s="302" t="n">
        <v>7718</v>
      </c>
      <c r="I1968" s="300" t="n"/>
      <c r="J1968" s="313" t="n"/>
      <c r="K1968" s="304" t="n"/>
      <c r="L1968" s="304" t="n"/>
      <c r="M1968" s="304" t="n"/>
      <c r="N1968" s="304" t="n"/>
    </row>
    <row r="1969" ht="15.75" customHeight="1" s="412">
      <c r="A1969" s="300" t="n">
        <v>1968</v>
      </c>
      <c r="B1969" s="300" t="n">
        <v>14</v>
      </c>
      <c r="C1969" s="300" t="n">
        <v>147</v>
      </c>
      <c r="D1969" s="300" t="n">
        <v>7</v>
      </c>
      <c r="E1969" s="301" t="n">
        <v>43545</v>
      </c>
      <c r="F1969" s="312" t="n">
        <v>5249</v>
      </c>
      <c r="G1969" s="300" t="n">
        <v>7952</v>
      </c>
      <c r="H1969" s="302" t="n">
        <v>7548</v>
      </c>
      <c r="I1969" s="300" t="n"/>
      <c r="J1969" s="314" t="n"/>
      <c r="K1969" s="304" t="n"/>
      <c r="L1969" s="304" t="n"/>
      <c r="M1969" s="304" t="n"/>
      <c r="N1969" s="304" t="n"/>
    </row>
    <row r="1970" ht="15.75" customHeight="1" s="412">
      <c r="A1970" s="300" t="n">
        <v>1969</v>
      </c>
      <c r="B1970" s="300" t="n">
        <v>15</v>
      </c>
      <c r="C1970" s="300" t="n">
        <v>148</v>
      </c>
      <c r="D1970" s="300" t="n">
        <v>7</v>
      </c>
      <c r="E1970" s="301" t="n">
        <v>43545</v>
      </c>
      <c r="F1970" s="312" t="n">
        <v>5231</v>
      </c>
      <c r="G1970" s="300" t="n">
        <v>6898</v>
      </c>
      <c r="H1970" s="302" t="n">
        <v>6654</v>
      </c>
      <c r="I1970" s="300" t="n"/>
      <c r="J1970" s="314" t="n"/>
      <c r="K1970" s="304" t="n"/>
      <c r="L1970" s="304" t="n"/>
      <c r="M1970" s="304" t="n"/>
      <c r="N1970" s="304" t="n"/>
    </row>
    <row r="1971" ht="15.75" customHeight="1" s="412">
      <c r="A1971" s="300" t="n">
        <v>1970</v>
      </c>
      <c r="B1971" s="300" t="n">
        <v>16</v>
      </c>
      <c r="C1971" s="300" t="n">
        <v>148</v>
      </c>
      <c r="D1971" s="300" t="n">
        <v>7</v>
      </c>
      <c r="E1971" s="301" t="n">
        <v>43545</v>
      </c>
      <c r="F1971" s="312" t="n">
        <v>5280</v>
      </c>
      <c r="G1971" s="300" t="n">
        <v>7036</v>
      </c>
      <c r="H1971" s="302" t="n">
        <v>6778</v>
      </c>
      <c r="I1971" s="300" t="n"/>
      <c r="J1971" s="313" t="n"/>
      <c r="K1971" s="304" t="n"/>
      <c r="L1971" s="304" t="n"/>
      <c r="M1971" s="304" t="n"/>
      <c r="N1971" s="304" t="n"/>
    </row>
    <row r="1972" ht="15.75" customHeight="1" s="412">
      <c r="A1972" s="300" t="n">
        <v>1971</v>
      </c>
      <c r="B1972" s="300" t="n">
        <v>17</v>
      </c>
      <c r="C1972" s="300" t="n">
        <v>152</v>
      </c>
      <c r="D1972" s="300" t="n">
        <v>7</v>
      </c>
      <c r="E1972" s="301" t="n">
        <v>43545</v>
      </c>
      <c r="F1972" s="312" t="n">
        <v>5275</v>
      </c>
      <c r="G1972" s="300" t="n">
        <v>8691</v>
      </c>
      <c r="H1972" s="302" t="n">
        <v>8159</v>
      </c>
      <c r="I1972" s="300" t="n"/>
      <c r="J1972" s="314" t="n"/>
      <c r="K1972" s="304" t="n"/>
      <c r="L1972" s="304" t="n"/>
      <c r="M1972" s="304" t="n"/>
      <c r="N1972" s="304" t="n"/>
    </row>
    <row r="1973" ht="15.75" customHeight="1" s="412">
      <c r="A1973" s="300" t="n">
        <v>1972</v>
      </c>
      <c r="B1973" s="300" t="n">
        <v>18</v>
      </c>
      <c r="C1973" s="300" t="n">
        <v>152</v>
      </c>
      <c r="D1973" s="300" t="n">
        <v>7</v>
      </c>
      <c r="E1973" s="301" t="n">
        <v>43545</v>
      </c>
      <c r="F1973" s="312" t="n">
        <v>5205</v>
      </c>
      <c r="G1973" s="300" t="n">
        <v>8472</v>
      </c>
      <c r="H1973" s="302" t="n">
        <v>7965</v>
      </c>
      <c r="I1973" s="300" t="n"/>
      <c r="J1973" s="314" t="n"/>
      <c r="K1973" s="304" t="n"/>
      <c r="L1973" s="304" t="n"/>
      <c r="M1973" s="304" t="n"/>
      <c r="N1973" s="304" t="n"/>
    </row>
    <row r="1974" ht="15.75" customHeight="1" s="412">
      <c r="A1974" s="300" t="n">
        <v>1973</v>
      </c>
      <c r="B1974" s="300" t="n">
        <v>19</v>
      </c>
      <c r="C1974" s="300" t="n">
        <v>155</v>
      </c>
      <c r="D1974" s="300" t="n">
        <v>7</v>
      </c>
      <c r="E1974" s="301" t="n">
        <v>43545</v>
      </c>
      <c r="F1974" s="312" t="n">
        <v>5229</v>
      </c>
      <c r="G1974" s="300" t="n">
        <v>7315</v>
      </c>
      <c r="H1974" s="302" t="n">
        <v>6905</v>
      </c>
      <c r="I1974" s="300" t="n"/>
      <c r="J1974" s="313" t="n"/>
      <c r="K1974" s="304" t="n"/>
      <c r="L1974" s="304" t="n"/>
      <c r="M1974" s="304" t="n"/>
      <c r="N1974" s="304" t="n"/>
    </row>
    <row r="1975" ht="15.75" customHeight="1" s="412">
      <c r="A1975" s="300" t="n">
        <v>1974</v>
      </c>
      <c r="B1975" s="300" t="n">
        <v>20</v>
      </c>
      <c r="C1975" s="300" t="n">
        <v>155</v>
      </c>
      <c r="D1975" s="300" t="n">
        <v>7</v>
      </c>
      <c r="E1975" s="301" t="n">
        <v>43545</v>
      </c>
      <c r="F1975" s="312" t="n">
        <v>5190</v>
      </c>
      <c r="G1975" s="300" t="n">
        <v>7245</v>
      </c>
      <c r="H1975" s="302" t="n">
        <v>6808</v>
      </c>
      <c r="I1975" s="300" t="n"/>
      <c r="J1975" s="314" t="n"/>
      <c r="K1975" s="304" t="n"/>
      <c r="L1975" s="304" t="n"/>
      <c r="M1975" s="304" t="n"/>
      <c r="N1975" s="304" t="n"/>
    </row>
    <row r="1976" ht="15.75" customHeight="1" s="412">
      <c r="A1976" s="300" t="n">
        <v>1975</v>
      </c>
      <c r="B1976" s="300" t="n">
        <v>21</v>
      </c>
      <c r="C1976" s="300" t="n">
        <v>156</v>
      </c>
      <c r="D1976" s="300" t="n">
        <v>7</v>
      </c>
      <c r="E1976" s="301" t="n">
        <v>43545</v>
      </c>
      <c r="F1976" s="312" t="n">
        <v>5224</v>
      </c>
      <c r="G1976" s="300" t="n">
        <v>8819</v>
      </c>
      <c r="H1976" s="302" t="n">
        <v>8267</v>
      </c>
      <c r="I1976" s="300" t="n"/>
      <c r="J1976" s="314" t="n"/>
      <c r="K1976" s="304" t="n"/>
      <c r="L1976" s="304" t="n"/>
      <c r="M1976" s="304" t="n"/>
      <c r="N1976" s="304" t="n"/>
    </row>
    <row r="1977" ht="15.75" customHeight="1" s="412">
      <c r="A1977" s="300" t="n">
        <v>1976</v>
      </c>
      <c r="B1977" s="300" t="n">
        <v>22</v>
      </c>
      <c r="C1977" s="300" t="n">
        <v>156</v>
      </c>
      <c r="D1977" s="300" t="n">
        <v>7</v>
      </c>
      <c r="E1977" s="301" t="n">
        <v>43545</v>
      </c>
      <c r="F1977" s="312" t="n">
        <v>5276</v>
      </c>
      <c r="G1977" s="300" t="n">
        <v>8704</v>
      </c>
      <c r="H1977" s="302" t="n">
        <v>8178</v>
      </c>
      <c r="I1977" s="300" t="n"/>
      <c r="J1977" s="313" t="n"/>
      <c r="K1977" s="304" t="n"/>
      <c r="L1977" s="304" t="n"/>
      <c r="M1977" s="304" t="n"/>
      <c r="N1977" s="304" t="n"/>
    </row>
    <row r="1978" ht="15.75" customHeight="1" s="412">
      <c r="A1978" s="300" t="n">
        <v>1977</v>
      </c>
      <c r="B1978" s="300" t="n">
        <v>23</v>
      </c>
      <c r="C1978" s="300" t="n">
        <v>157</v>
      </c>
      <c r="D1978" s="300" t="n">
        <v>7</v>
      </c>
      <c r="E1978" s="301" t="n">
        <v>43545</v>
      </c>
      <c r="F1978" s="312" t="n">
        <v>5261</v>
      </c>
      <c r="G1978" s="300" t="n">
        <v>7837</v>
      </c>
      <c r="H1978" s="302" t="n">
        <v>7441</v>
      </c>
      <c r="I1978" s="300" t="n"/>
      <c r="J1978" s="314" t="n"/>
      <c r="K1978" s="304" t="n"/>
      <c r="L1978" s="304" t="n"/>
      <c r="M1978" s="304" t="n"/>
      <c r="N1978" s="304" t="n"/>
    </row>
    <row r="1979" ht="15.75" customHeight="1" s="412">
      <c r="A1979" s="300" t="n">
        <v>1978</v>
      </c>
      <c r="B1979" s="300" t="n">
        <v>24</v>
      </c>
      <c r="C1979" s="300" t="n">
        <v>157</v>
      </c>
      <c r="D1979" s="300" t="n">
        <v>7</v>
      </c>
      <c r="E1979" s="301" t="n">
        <v>43545</v>
      </c>
      <c r="F1979" s="312" t="n">
        <v>5196</v>
      </c>
      <c r="G1979" s="300" t="n">
        <v>7723</v>
      </c>
      <c r="H1979" s="302" t="n">
        <v>7334</v>
      </c>
      <c r="I1979" s="300" t="n"/>
      <c r="J1979" s="314" t="n"/>
      <c r="K1979" s="304" t="n"/>
      <c r="L1979" s="304" t="n"/>
      <c r="M1979" s="304" t="n"/>
      <c r="N1979" s="304" t="n"/>
    </row>
    <row r="1980" ht="15.75" customHeight="1" s="412">
      <c r="A1980" s="300" t="n">
        <v>1979</v>
      </c>
      <c r="B1980" s="300" t="n">
        <v>25</v>
      </c>
      <c r="C1980" s="300" t="n">
        <v>159</v>
      </c>
      <c r="D1980" s="300" t="n">
        <v>7</v>
      </c>
      <c r="E1980" s="301" t="n">
        <v>43545</v>
      </c>
      <c r="F1980" s="312" t="n">
        <v>5238</v>
      </c>
      <c r="G1980" s="300" t="n">
        <v>7850</v>
      </c>
      <c r="H1980" s="302" t="n">
        <v>7365</v>
      </c>
      <c r="I1980" s="300" t="n"/>
      <c r="J1980" s="313" t="n"/>
      <c r="K1980" s="304" t="n"/>
      <c r="L1980" s="304" t="n"/>
      <c r="M1980" s="304" t="n"/>
      <c r="N1980" s="304" t="n"/>
    </row>
    <row r="1981" ht="15.75" customHeight="1" s="412">
      <c r="A1981" s="300" t="n">
        <v>1980</v>
      </c>
      <c r="B1981" s="300" t="n">
        <v>26</v>
      </c>
      <c r="C1981" s="300" t="n">
        <v>159</v>
      </c>
      <c r="D1981" s="300" t="n">
        <v>7</v>
      </c>
      <c r="E1981" s="301" t="n">
        <v>43545</v>
      </c>
      <c r="F1981" s="312" t="n">
        <v>5207</v>
      </c>
      <c r="G1981" s="300" t="n">
        <v>7733</v>
      </c>
      <c r="H1981" s="302" t="n">
        <v>7259</v>
      </c>
      <c r="I1981" s="300" t="n"/>
      <c r="J1981" s="314" t="n"/>
      <c r="K1981" s="304" t="n"/>
      <c r="L1981" s="304" t="n"/>
      <c r="M1981" s="304" t="n"/>
      <c r="N1981" s="304" t="n"/>
    </row>
    <row r="1982" ht="15.75" customHeight="1" s="412">
      <c r="A1982" s="300" t="n">
        <v>1981</v>
      </c>
      <c r="B1982" s="300" t="n">
        <v>27</v>
      </c>
      <c r="C1982" s="300" t="n">
        <v>162</v>
      </c>
      <c r="D1982" s="300" t="n">
        <v>7</v>
      </c>
      <c r="E1982" s="301" t="n">
        <v>43545</v>
      </c>
      <c r="F1982" s="312" t="n">
        <v>5236</v>
      </c>
      <c r="G1982" s="300" t="n">
        <v>8288</v>
      </c>
      <c r="H1982" s="302" t="n">
        <v>7840</v>
      </c>
      <c r="I1982" s="300" t="n"/>
      <c r="J1982" s="314" t="n"/>
      <c r="K1982" s="304" t="n"/>
      <c r="L1982" s="304" t="n"/>
      <c r="M1982" s="304" t="n"/>
      <c r="N1982" s="304" t="n"/>
    </row>
    <row r="1983" ht="15.75" customHeight="1" s="412">
      <c r="A1983" s="300" t="n">
        <v>1982</v>
      </c>
      <c r="B1983" s="300" t="n">
        <v>28</v>
      </c>
      <c r="C1983" s="300" t="n">
        <v>162</v>
      </c>
      <c r="D1983" s="300" t="n">
        <v>7</v>
      </c>
      <c r="E1983" s="301" t="n">
        <v>43545</v>
      </c>
      <c r="F1983" s="312" t="n">
        <v>5216</v>
      </c>
      <c r="G1983" s="300" t="n">
        <v>8218</v>
      </c>
      <c r="H1983" s="302" t="n">
        <v>7766</v>
      </c>
      <c r="I1983" s="300" t="n"/>
      <c r="J1983" s="313" t="n"/>
      <c r="K1983" s="304" t="n"/>
      <c r="L1983" s="304" t="n"/>
      <c r="M1983" s="304" t="n"/>
      <c r="N1983" s="304" t="n"/>
    </row>
    <row r="1984" ht="15.75" customHeight="1" s="412">
      <c r="A1984" s="300" t="n">
        <v>1983</v>
      </c>
      <c r="B1984" s="300" t="n">
        <v>29</v>
      </c>
      <c r="C1984" s="300" t="n">
        <v>163</v>
      </c>
      <c r="D1984" s="300" t="n">
        <v>7</v>
      </c>
      <c r="E1984" s="301" t="n">
        <v>43545</v>
      </c>
      <c r="F1984" s="312" t="n">
        <v>5292</v>
      </c>
      <c r="G1984" s="300" t="n">
        <v>7699</v>
      </c>
      <c r="H1984" s="302" t="n">
        <v>7355</v>
      </c>
      <c r="I1984" s="300" t="n"/>
      <c r="J1984" s="314" t="n"/>
      <c r="K1984" s="304" t="n"/>
      <c r="L1984" s="304" t="n"/>
      <c r="M1984" s="304" t="n"/>
      <c r="N1984" s="304" t="n"/>
    </row>
    <row r="1985" ht="15.75" customHeight="1" s="412">
      <c r="A1985" s="300" t="n">
        <v>1984</v>
      </c>
      <c r="B1985" s="300" t="n">
        <v>30</v>
      </c>
      <c r="C1985" s="300" t="n">
        <v>163</v>
      </c>
      <c r="D1985" s="300" t="n">
        <v>7</v>
      </c>
      <c r="E1985" s="301" t="n">
        <v>43545</v>
      </c>
      <c r="F1985" s="312" t="n">
        <v>5244</v>
      </c>
      <c r="G1985" s="300" t="n">
        <v>7446</v>
      </c>
      <c r="H1985" s="302" t="n">
        <v>7122</v>
      </c>
      <c r="I1985" s="300" t="n"/>
      <c r="J1985" s="314" t="n"/>
      <c r="K1985" s="304" t="n"/>
      <c r="L1985" s="304" t="n"/>
      <c r="M1985" s="304" t="n"/>
      <c r="N1985" s="304" t="n"/>
    </row>
    <row r="1986" ht="15.75" customHeight="1" s="412">
      <c r="A1986" s="300" t="n">
        <v>1985</v>
      </c>
      <c r="B1986" s="300" t="n">
        <v>31</v>
      </c>
      <c r="C1986" s="300" t="n">
        <v>164</v>
      </c>
      <c r="D1986" s="300" t="n">
        <v>7</v>
      </c>
      <c r="E1986" s="301" t="n">
        <v>43545</v>
      </c>
      <c r="F1986" s="312" t="n">
        <v>5227</v>
      </c>
      <c r="G1986" s="300" t="n">
        <v>7618</v>
      </c>
      <c r="H1986" s="302" t="n">
        <v>7273</v>
      </c>
      <c r="I1986" s="300" t="n"/>
      <c r="J1986" s="313" t="n"/>
      <c r="K1986" s="304" t="n"/>
      <c r="L1986" s="304" t="n"/>
      <c r="M1986" s="304" t="n"/>
      <c r="N1986" s="304" t="n"/>
    </row>
    <row r="1987" ht="15.75" customHeight="1" s="412">
      <c r="A1987" s="300" t="n">
        <v>1986</v>
      </c>
      <c r="B1987" s="300" t="n">
        <v>32</v>
      </c>
      <c r="C1987" s="300" t="n">
        <v>164</v>
      </c>
      <c r="D1987" s="300" t="n">
        <v>7</v>
      </c>
      <c r="E1987" s="301" t="n">
        <v>43545</v>
      </c>
      <c r="F1987" s="312" t="n">
        <v>5214</v>
      </c>
      <c r="G1987" s="300" t="n">
        <v>7515</v>
      </c>
      <c r="H1987" s="302" t="n">
        <v>7175</v>
      </c>
      <c r="I1987" s="300" t="n"/>
      <c r="J1987" s="314" t="n"/>
      <c r="K1987" s="304" t="n"/>
      <c r="L1987" s="304" t="n"/>
      <c r="M1987" s="304" t="n"/>
      <c r="N1987" s="304" t="n"/>
    </row>
    <row r="1988" ht="15.75" customHeight="1" s="412">
      <c r="A1988" s="300" t="n">
        <v>1987</v>
      </c>
      <c r="B1988" s="300" t="n">
        <v>33</v>
      </c>
      <c r="C1988" s="300" t="n">
        <v>165</v>
      </c>
      <c r="D1988" s="300" t="n">
        <v>7</v>
      </c>
      <c r="E1988" s="301" t="n">
        <v>43545</v>
      </c>
      <c r="F1988" s="312" t="n">
        <v>5203</v>
      </c>
      <c r="G1988" s="300" t="n">
        <v>7492</v>
      </c>
      <c r="H1988" s="302" t="n">
        <v>7115</v>
      </c>
      <c r="I1988" s="300" t="n"/>
      <c r="J1988" s="314" t="n"/>
      <c r="K1988" s="304" t="n"/>
      <c r="L1988" s="304" t="n"/>
      <c r="M1988" s="304" t="n"/>
      <c r="N1988" s="304" t="n"/>
    </row>
    <row r="1989" ht="15.75" customHeight="1" s="412">
      <c r="A1989" s="300" t="n">
        <v>1988</v>
      </c>
      <c r="B1989" s="300" t="n">
        <v>34</v>
      </c>
      <c r="C1989" s="300" t="n">
        <v>165</v>
      </c>
      <c r="D1989" s="300" t="n">
        <v>7</v>
      </c>
      <c r="E1989" s="301" t="n">
        <v>43545</v>
      </c>
      <c r="F1989" s="312" t="n">
        <v>5191</v>
      </c>
      <c r="G1989" s="300" t="n">
        <v>7374</v>
      </c>
      <c r="H1989" s="302" t="n">
        <v>7020</v>
      </c>
      <c r="I1989" s="300" t="n"/>
      <c r="J1989" s="313" t="n"/>
      <c r="K1989" s="304" t="n"/>
      <c r="L1989" s="304" t="n"/>
      <c r="M1989" s="304" t="n"/>
      <c r="N1989" s="304" t="n"/>
    </row>
    <row r="1990" ht="15.75" customHeight="1" s="412">
      <c r="A1990" s="300" t="n">
        <v>1989</v>
      </c>
      <c r="B1990" s="300" t="n">
        <v>35</v>
      </c>
      <c r="C1990" s="300" t="n">
        <v>167</v>
      </c>
      <c r="D1990" s="300" t="n">
        <v>7</v>
      </c>
      <c r="E1990" s="301" t="n">
        <v>43545</v>
      </c>
      <c r="F1990" s="312" t="n">
        <v>5280</v>
      </c>
      <c r="G1990" s="300" t="n">
        <v>7440</v>
      </c>
      <c r="H1990" s="302" t="n">
        <v>7089</v>
      </c>
      <c r="I1990" s="300" t="n"/>
      <c r="J1990" s="314" t="n"/>
      <c r="K1990" s="304" t="n"/>
      <c r="L1990" s="304" t="n"/>
      <c r="M1990" s="304" t="n"/>
      <c r="N1990" s="304" t="n"/>
    </row>
    <row r="1991" ht="15.75" customHeight="1" s="412">
      <c r="A1991" s="300" t="n">
        <v>1990</v>
      </c>
      <c r="B1991" s="300" t="n">
        <v>36</v>
      </c>
      <c r="C1991" s="300" t="n">
        <v>167</v>
      </c>
      <c r="D1991" s="300" t="n">
        <v>7</v>
      </c>
      <c r="E1991" s="301" t="n">
        <v>43545</v>
      </c>
      <c r="F1991" s="312" t="n">
        <v>5219</v>
      </c>
      <c r="G1991" s="300" t="n">
        <v>7395</v>
      </c>
      <c r="H1991" s="302" t="n">
        <v>7045</v>
      </c>
      <c r="I1991" s="300" t="n"/>
      <c r="J1991" s="314" t="n"/>
      <c r="K1991" s="304" t="n"/>
      <c r="L1991" s="304" t="n"/>
      <c r="M1991" s="304" t="n"/>
      <c r="N1991" s="304" t="n"/>
    </row>
    <row r="1992" ht="15.75" customHeight="1" s="412">
      <c r="A1992" s="300" t="n">
        <v>1991</v>
      </c>
      <c r="B1992" s="300" t="n">
        <v>37</v>
      </c>
      <c r="C1992" s="300" t="n">
        <v>168</v>
      </c>
      <c r="D1992" s="300" t="n">
        <v>7</v>
      </c>
      <c r="E1992" s="301" t="n">
        <v>43545</v>
      </c>
      <c r="F1992" s="312" t="n">
        <v>5225</v>
      </c>
      <c r="G1992" s="300" t="n">
        <v>8451</v>
      </c>
      <c r="H1992" s="302" t="n">
        <v>7964</v>
      </c>
      <c r="I1992" s="300" t="n"/>
      <c r="J1992" s="313" t="n"/>
      <c r="K1992" s="304" t="n"/>
      <c r="L1992" s="304" t="n"/>
      <c r="M1992" s="304" t="n"/>
      <c r="N1992" s="304" t="n"/>
    </row>
    <row r="1993" ht="15.75" customHeight="1" s="412">
      <c r="A1993" s="300" t="n">
        <v>1992</v>
      </c>
      <c r="B1993" s="300" t="n">
        <v>38</v>
      </c>
      <c r="C1993" s="300" t="n">
        <v>168</v>
      </c>
      <c r="D1993" s="300" t="n">
        <v>7</v>
      </c>
      <c r="E1993" s="301" t="n">
        <v>43545</v>
      </c>
      <c r="F1993" s="312" t="n">
        <v>5241</v>
      </c>
      <c r="G1993" s="300" t="n">
        <v>8374</v>
      </c>
      <c r="H1993" s="302" t="n">
        <v>7886</v>
      </c>
      <c r="I1993" s="300" t="n"/>
      <c r="J1993" s="314" t="n"/>
      <c r="K1993" s="304" t="n"/>
      <c r="L1993" s="304" t="n"/>
      <c r="M1993" s="304" t="n"/>
      <c r="N1993" s="304" t="n"/>
    </row>
    <row r="1994" ht="15.75" customHeight="1" s="412">
      <c r="A1994" s="300" t="n">
        <v>1993</v>
      </c>
      <c r="B1994" s="300" t="n">
        <v>39</v>
      </c>
      <c r="C1994" s="300" t="n">
        <v>169</v>
      </c>
      <c r="D1994" s="300" t="n">
        <v>7</v>
      </c>
      <c r="E1994" s="301" t="n">
        <v>43545</v>
      </c>
      <c r="F1994" s="312" t="n">
        <v>5245</v>
      </c>
      <c r="G1994" s="300" t="n">
        <v>8109</v>
      </c>
      <c r="H1994" s="302" t="n">
        <v>7596</v>
      </c>
      <c r="I1994" s="300" t="n"/>
      <c r="J1994" s="314" t="n"/>
      <c r="K1994" s="304" t="n"/>
      <c r="L1994" s="304" t="n"/>
      <c r="M1994" s="304" t="n"/>
      <c r="N1994" s="304" t="n"/>
    </row>
    <row r="1995" ht="15.75" customHeight="1" s="412">
      <c r="A1995" s="300" t="n">
        <v>1994</v>
      </c>
      <c r="B1995" s="300" t="n">
        <v>40</v>
      </c>
      <c r="C1995" s="300" t="n">
        <v>169</v>
      </c>
      <c r="D1995" s="300" t="n">
        <v>7</v>
      </c>
      <c r="E1995" s="301" t="n">
        <v>43545</v>
      </c>
      <c r="F1995" s="312" t="n">
        <v>5216</v>
      </c>
      <c r="G1995" s="300" t="n">
        <v>8146</v>
      </c>
      <c r="H1995" s="302" t="n">
        <v>7594</v>
      </c>
      <c r="I1995" s="300" t="n"/>
      <c r="J1995" s="313" t="n"/>
      <c r="K1995" s="304" t="n"/>
      <c r="L1995" s="304" t="n"/>
      <c r="M1995" s="304" t="n"/>
      <c r="N1995" s="304" t="n"/>
    </row>
    <row r="1996" ht="15.75" customHeight="1" s="412">
      <c r="A1996" s="300" t="n">
        <v>1995</v>
      </c>
      <c r="B1996" s="300" t="n">
        <v>41</v>
      </c>
      <c r="C1996" s="300" t="n">
        <v>171</v>
      </c>
      <c r="D1996" s="300" t="n">
        <v>7</v>
      </c>
      <c r="E1996" s="301" t="n">
        <v>43545</v>
      </c>
      <c r="F1996" s="312" t="n">
        <v>5264</v>
      </c>
      <c r="G1996" s="300" t="n"/>
      <c r="H1996" s="302" t="n"/>
      <c r="I1996" s="300" t="n"/>
      <c r="J1996" s="314" t="n"/>
      <c r="K1996" s="304" t="n"/>
      <c r="L1996" s="304" t="n"/>
      <c r="M1996" s="304" t="n"/>
      <c r="N1996" s="304" t="n"/>
    </row>
    <row r="1997" ht="15.75" customHeight="1" s="412">
      <c r="A1997" s="300" t="n">
        <v>1996</v>
      </c>
      <c r="B1997" s="300" t="n">
        <v>42</v>
      </c>
      <c r="C1997" s="300" t="n">
        <v>171</v>
      </c>
      <c r="D1997" s="300" t="n">
        <v>7</v>
      </c>
      <c r="E1997" s="301" t="n">
        <v>43545</v>
      </c>
      <c r="F1997" s="312" t="n">
        <v>5270</v>
      </c>
      <c r="G1997" s="300" t="n"/>
      <c r="H1997" s="302" t="n"/>
      <c r="I1997" s="300" t="n"/>
      <c r="J1997" s="314" t="n"/>
      <c r="K1997" s="304" t="n"/>
      <c r="L1997" s="304" t="n"/>
      <c r="M1997" s="304" t="n"/>
      <c r="N1997" s="304" t="n"/>
    </row>
    <row r="1998" ht="15.75" customHeight="1" s="412">
      <c r="A1998" s="300" t="n">
        <v>1997</v>
      </c>
      <c r="B1998" s="300" t="n">
        <v>43</v>
      </c>
      <c r="C1998" s="300" t="n">
        <v>176</v>
      </c>
      <c r="D1998" s="300" t="n">
        <v>7</v>
      </c>
      <c r="E1998" s="301" t="n">
        <v>43545</v>
      </c>
      <c r="F1998" s="312" t="n">
        <v>5211</v>
      </c>
      <c r="G1998" s="300" t="n">
        <v>7378</v>
      </c>
      <c r="H1998" s="302" t="n">
        <v>7042</v>
      </c>
      <c r="I1998" s="300" t="n"/>
      <c r="J1998" s="313" t="n"/>
      <c r="K1998" s="304" t="n"/>
      <c r="L1998" s="304" t="n"/>
      <c r="M1998" s="304" t="n"/>
      <c r="N1998" s="304" t="n"/>
    </row>
    <row r="1999" ht="15.75" customHeight="1" s="412">
      <c r="A1999" s="300" t="n">
        <v>1998</v>
      </c>
      <c r="B1999" s="300" t="n">
        <v>44</v>
      </c>
      <c r="C1999" s="300" t="n">
        <v>176</v>
      </c>
      <c r="D1999" s="300" t="n">
        <v>7</v>
      </c>
      <c r="E1999" s="301" t="n">
        <v>43545</v>
      </c>
      <c r="F1999" s="312" t="n">
        <v>5218</v>
      </c>
      <c r="G1999" s="300" t="n">
        <v>7720</v>
      </c>
      <c r="H1999" s="302" t="n">
        <v>7328</v>
      </c>
      <c r="I1999" s="300" t="n"/>
      <c r="J1999" s="314" t="n"/>
      <c r="K1999" s="304" t="n"/>
      <c r="L1999" s="304" t="n"/>
      <c r="M1999" s="304" t="n"/>
      <c r="N1999" s="304" t="n"/>
    </row>
    <row r="2000" ht="15.75" customHeight="1" s="412">
      <c r="A2000" s="300" t="n">
        <v>1999</v>
      </c>
      <c r="B2000" s="300" t="n">
        <v>45</v>
      </c>
      <c r="C2000" s="300" t="n">
        <v>178</v>
      </c>
      <c r="D2000" s="300" t="n">
        <v>7</v>
      </c>
      <c r="E2000" s="301" t="n">
        <v>43545</v>
      </c>
      <c r="F2000" s="312" t="n">
        <v>5211</v>
      </c>
      <c r="G2000" s="300" t="n">
        <v>7812</v>
      </c>
      <c r="H2000" s="302" t="n">
        <v>7339</v>
      </c>
      <c r="I2000" s="300" t="n"/>
      <c r="J2000" s="314" t="n"/>
      <c r="K2000" s="304" t="n"/>
      <c r="L2000" s="304" t="n"/>
      <c r="M2000" s="304" t="n"/>
      <c r="N2000" s="304" t="n"/>
    </row>
    <row r="2001" ht="15.75" customHeight="1" s="412">
      <c r="A2001" s="300" t="n">
        <v>2000</v>
      </c>
      <c r="B2001" s="300" t="n">
        <v>46</v>
      </c>
      <c r="C2001" s="300" t="n">
        <v>178</v>
      </c>
      <c r="D2001" s="300" t="n">
        <v>7</v>
      </c>
      <c r="E2001" s="301" t="n">
        <v>43545</v>
      </c>
      <c r="F2001" s="312" t="n">
        <v>5260</v>
      </c>
      <c r="G2001" s="300" t="n">
        <v>7992</v>
      </c>
      <c r="H2001" s="302" t="n">
        <v>7484</v>
      </c>
      <c r="I2001" s="300" t="n"/>
      <c r="J2001" s="313" t="n"/>
      <c r="K2001" s="304" t="n"/>
      <c r="L2001" s="304" t="n"/>
      <c r="M2001" s="304" t="n"/>
      <c r="N2001" s="304" t="n"/>
    </row>
    <row r="2002" ht="15.75" customHeight="1" s="412">
      <c r="A2002" s="300" t="n">
        <v>2001</v>
      </c>
      <c r="B2002" s="300" t="n">
        <v>47</v>
      </c>
      <c r="C2002" s="300" t="n">
        <v>182</v>
      </c>
      <c r="D2002" s="300" t="n">
        <v>7</v>
      </c>
      <c r="E2002" s="301" t="n">
        <v>43545</v>
      </c>
      <c r="F2002" s="312" t="n">
        <v>5258</v>
      </c>
      <c r="G2002" s="300" t="n">
        <v>8123</v>
      </c>
      <c r="H2002" s="302" t="n">
        <v>7604</v>
      </c>
      <c r="I2002" s="300" t="n"/>
      <c r="J2002" s="314" t="n"/>
      <c r="K2002" s="304" t="n"/>
      <c r="L2002" s="304" t="n"/>
      <c r="M2002" s="304" t="n"/>
      <c r="N2002" s="304" t="n"/>
    </row>
    <row r="2003" ht="15.75" customHeight="1" s="412">
      <c r="A2003" s="300" t="n">
        <v>2002</v>
      </c>
      <c r="B2003" s="300" t="n">
        <v>48</v>
      </c>
      <c r="C2003" s="300" t="n">
        <v>182</v>
      </c>
      <c r="D2003" s="300" t="n">
        <v>7</v>
      </c>
      <c r="E2003" s="301" t="n">
        <v>43545</v>
      </c>
      <c r="F2003" s="312" t="n">
        <v>5245</v>
      </c>
      <c r="G2003" s="300" t="n">
        <v>8280</v>
      </c>
      <c r="H2003" s="302" t="n">
        <v>7730</v>
      </c>
      <c r="I2003" s="300" t="n"/>
      <c r="J2003" s="314" t="n"/>
      <c r="K2003" s="304" t="n"/>
      <c r="L2003" s="304" t="n"/>
      <c r="M2003" s="304" t="n"/>
      <c r="N2003" s="304" t="n"/>
    </row>
    <row r="2004" ht="15.75" customHeight="1" s="412">
      <c r="A2004" s="300" t="n">
        <v>2003</v>
      </c>
      <c r="B2004" s="300" t="n">
        <v>49</v>
      </c>
      <c r="C2004" s="300" t="n">
        <v>183</v>
      </c>
      <c r="D2004" s="300" t="n">
        <v>7</v>
      </c>
      <c r="E2004" s="301" t="n">
        <v>43545</v>
      </c>
      <c r="F2004" s="312" t="n">
        <v>5203</v>
      </c>
      <c r="G2004" s="300" t="n">
        <v>8087</v>
      </c>
      <c r="H2004" s="302" t="n">
        <v>7625</v>
      </c>
      <c r="I2004" s="300" t="n"/>
      <c r="J2004" s="313" t="n"/>
      <c r="K2004" s="304" t="n"/>
      <c r="L2004" s="304" t="n"/>
      <c r="M2004" s="304" t="n"/>
      <c r="N2004" s="304" t="n"/>
    </row>
    <row r="2005" ht="15.75" customHeight="1" s="412">
      <c r="A2005" s="300" t="n">
        <v>2004</v>
      </c>
      <c r="B2005" s="300" t="n">
        <v>50</v>
      </c>
      <c r="C2005" s="300" t="n">
        <v>183</v>
      </c>
      <c r="D2005" s="300" t="n">
        <v>7</v>
      </c>
      <c r="E2005" s="301" t="n">
        <v>43545</v>
      </c>
      <c r="F2005" s="312" t="n">
        <v>5251</v>
      </c>
      <c r="G2005" s="300" t="n">
        <v>8140</v>
      </c>
      <c r="H2005" s="302" t="n">
        <v>7673</v>
      </c>
      <c r="I2005" s="300" t="n"/>
      <c r="J2005" s="314" t="n"/>
      <c r="K2005" s="304" t="n"/>
      <c r="L2005" s="304" t="n"/>
      <c r="M2005" s="304" t="n"/>
      <c r="N2005" s="304" t="n"/>
    </row>
    <row r="2006" ht="15.75" customHeight="1" s="412">
      <c r="A2006" s="300" t="n">
        <v>2005</v>
      </c>
      <c r="B2006" s="300" t="n">
        <v>51</v>
      </c>
      <c r="C2006" s="300" t="n">
        <v>187</v>
      </c>
      <c r="D2006" s="300" t="n">
        <v>7</v>
      </c>
      <c r="E2006" s="301" t="n">
        <v>43545</v>
      </c>
      <c r="F2006" s="312" t="n">
        <v>5234</v>
      </c>
      <c r="G2006" s="300" t="n">
        <v>8207</v>
      </c>
      <c r="H2006" s="302" t="n">
        <v>7789</v>
      </c>
      <c r="I2006" s="300" t="n"/>
      <c r="J2006" s="314" t="n"/>
      <c r="K2006" s="304" t="n"/>
      <c r="L2006" s="304" t="n"/>
      <c r="M2006" s="304" t="n"/>
      <c r="N2006" s="304" t="n"/>
    </row>
    <row r="2007" ht="15.75" customHeight="1" s="412">
      <c r="A2007" s="300" t="n">
        <v>2006</v>
      </c>
      <c r="B2007" s="300" t="n">
        <v>52</v>
      </c>
      <c r="C2007" s="300" t="n">
        <v>187</v>
      </c>
      <c r="D2007" s="300" t="n">
        <v>7</v>
      </c>
      <c r="E2007" s="301" t="n">
        <v>43545</v>
      </c>
      <c r="F2007" s="312" t="n">
        <v>5234</v>
      </c>
      <c r="G2007" s="300" t="n">
        <v>8135</v>
      </c>
      <c r="H2007" s="302" t="n">
        <v>7719</v>
      </c>
      <c r="I2007" s="300" t="n"/>
      <c r="J2007" s="313" t="n"/>
      <c r="K2007" s="304" t="n"/>
      <c r="L2007" s="304" t="n"/>
      <c r="M2007" s="304" t="n"/>
      <c r="N2007" s="304" t="n"/>
    </row>
    <row r="2008" ht="15.75" customHeight="1" s="412">
      <c r="A2008" s="300" t="n">
        <v>2007</v>
      </c>
      <c r="B2008" s="300" t="n">
        <v>53</v>
      </c>
      <c r="C2008" s="300" t="n">
        <v>188</v>
      </c>
      <c r="D2008" s="300" t="n">
        <v>7</v>
      </c>
      <c r="E2008" s="301" t="n">
        <v>43545</v>
      </c>
      <c r="F2008" s="312" t="n">
        <v>5232</v>
      </c>
      <c r="G2008" s="300" t="n">
        <v>7842</v>
      </c>
      <c r="H2008" s="302" t="n">
        <v>7289</v>
      </c>
      <c r="I2008" s="300" t="n"/>
      <c r="J2008" s="314" t="n"/>
      <c r="K2008" s="304" t="n"/>
      <c r="L2008" s="304" t="n"/>
      <c r="M2008" s="304" t="n"/>
      <c r="N2008" s="304" t="n"/>
    </row>
    <row r="2009" ht="15.75" customHeight="1" s="412">
      <c r="A2009" s="300" t="n">
        <v>2008</v>
      </c>
      <c r="B2009" s="300" t="n">
        <v>54</v>
      </c>
      <c r="C2009" s="300" t="n">
        <v>188</v>
      </c>
      <c r="D2009" s="300" t="n">
        <v>7</v>
      </c>
      <c r="E2009" s="301" t="n">
        <v>43545</v>
      </c>
      <c r="F2009" s="312" t="n">
        <v>5271</v>
      </c>
      <c r="G2009" s="300" t="n">
        <v>7648</v>
      </c>
      <c r="H2009" s="302" t="n">
        <v>7169</v>
      </c>
      <c r="I2009" s="300" t="n"/>
      <c r="J2009" s="314" t="n"/>
      <c r="K2009" s="304" t="n"/>
      <c r="L2009" s="304" t="n"/>
      <c r="M2009" s="304" t="n"/>
      <c r="N2009" s="304" t="n"/>
    </row>
    <row r="2010" ht="15.75" customHeight="1" s="412">
      <c r="A2010" s="300" t="n">
        <v>2009</v>
      </c>
      <c r="B2010" s="300" t="n">
        <v>55</v>
      </c>
      <c r="C2010" s="300" t="n">
        <v>189</v>
      </c>
      <c r="D2010" s="300" t="n">
        <v>7</v>
      </c>
      <c r="E2010" s="301" t="n">
        <v>43545</v>
      </c>
      <c r="F2010" s="312" t="n">
        <v>5269</v>
      </c>
      <c r="G2010" s="300" t="n">
        <v>7837</v>
      </c>
      <c r="H2010" s="302" t="n">
        <v>7437</v>
      </c>
      <c r="I2010" s="300" t="n"/>
      <c r="J2010" s="313" t="n"/>
      <c r="K2010" s="304" t="n"/>
      <c r="L2010" s="304" t="n"/>
      <c r="M2010" s="304" t="n"/>
      <c r="N2010" s="304" t="n"/>
    </row>
    <row r="2011" ht="15.75" customHeight="1" s="412">
      <c r="A2011" s="300" t="n">
        <v>2010</v>
      </c>
      <c r="B2011" s="300" t="n">
        <v>56</v>
      </c>
      <c r="C2011" s="300" t="n">
        <v>189</v>
      </c>
      <c r="D2011" s="300" t="n">
        <v>7</v>
      </c>
      <c r="E2011" s="301" t="n">
        <v>43545</v>
      </c>
      <c r="F2011" s="312" t="n">
        <v>5254</v>
      </c>
      <c r="G2011" s="300" t="n">
        <v>7913</v>
      </c>
      <c r="H2011" s="302" t="n">
        <v>7499</v>
      </c>
      <c r="I2011" s="300" t="n"/>
      <c r="J2011" s="314" t="n"/>
      <c r="K2011" s="304" t="n"/>
      <c r="L2011" s="304" t="n"/>
      <c r="M2011" s="304" t="n"/>
      <c r="N2011" s="304" t="n"/>
    </row>
    <row r="2012" ht="15.75" customHeight="1" s="412">
      <c r="A2012" s="300" t="n">
        <v>2011</v>
      </c>
      <c r="B2012" s="300" t="n">
        <v>57</v>
      </c>
      <c r="C2012" s="300" t="n">
        <v>193</v>
      </c>
      <c r="D2012" s="300" t="n">
        <v>7</v>
      </c>
      <c r="E2012" s="301" t="n">
        <v>43545</v>
      </c>
      <c r="F2012" s="312" t="n">
        <v>5257</v>
      </c>
      <c r="G2012" s="300" t="n">
        <v>7648</v>
      </c>
      <c r="H2012" s="302" t="n">
        <v>7300</v>
      </c>
      <c r="I2012" s="300" t="n"/>
      <c r="J2012" s="314" t="n"/>
      <c r="K2012" s="304" t="n"/>
      <c r="L2012" s="304" t="n"/>
      <c r="M2012" s="304" t="n"/>
      <c r="N2012" s="304" t="n"/>
    </row>
    <row r="2013" ht="15.75" customHeight="1" s="412">
      <c r="A2013" s="300" t="n">
        <v>2012</v>
      </c>
      <c r="B2013" s="300" t="n">
        <v>58</v>
      </c>
      <c r="C2013" s="300" t="n">
        <v>193</v>
      </c>
      <c r="D2013" s="300" t="n">
        <v>7</v>
      </c>
      <c r="E2013" s="301" t="n">
        <v>43545</v>
      </c>
      <c r="F2013" s="312" t="n">
        <v>5320</v>
      </c>
      <c r="G2013" s="300" t="n">
        <v>7683</v>
      </c>
      <c r="H2013" s="302" t="n">
        <v>7333</v>
      </c>
      <c r="I2013" s="300" t="n"/>
      <c r="J2013" s="313" t="n"/>
      <c r="K2013" s="304" t="n"/>
      <c r="L2013" s="304" t="n"/>
      <c r="M2013" s="304" t="n"/>
      <c r="N2013" s="304" t="n"/>
    </row>
    <row r="2014" ht="15.75" customHeight="1" s="412">
      <c r="A2014" s="300" t="n">
        <v>2013</v>
      </c>
      <c r="B2014" s="300" t="n">
        <v>59</v>
      </c>
      <c r="C2014" s="300" t="n">
        <v>194</v>
      </c>
      <c r="D2014" s="300" t="n">
        <v>7</v>
      </c>
      <c r="E2014" s="301" t="n">
        <v>43545</v>
      </c>
      <c r="F2014" s="312" t="n">
        <v>5278</v>
      </c>
      <c r="G2014" s="300" t="n">
        <v>7370</v>
      </c>
      <c r="H2014" s="302" t="n">
        <v>7037</v>
      </c>
      <c r="I2014" s="300" t="n"/>
      <c r="J2014" s="314" t="n"/>
      <c r="K2014" s="304" t="n"/>
      <c r="L2014" s="304" t="n"/>
      <c r="M2014" s="304" t="n"/>
      <c r="N2014" s="304" t="n"/>
    </row>
    <row r="2015" ht="15.75" customHeight="1" s="412">
      <c r="A2015" s="300" t="n">
        <v>2014</v>
      </c>
      <c r="B2015" s="300" t="n">
        <v>60</v>
      </c>
      <c r="C2015" s="300" t="n">
        <v>194</v>
      </c>
      <c r="D2015" s="300" t="n">
        <v>7</v>
      </c>
      <c r="E2015" s="301" t="n">
        <v>43545</v>
      </c>
      <c r="F2015" s="312" t="n">
        <v>5220</v>
      </c>
      <c r="G2015" s="300" t="n">
        <v>7149</v>
      </c>
      <c r="H2015" s="302" t="n">
        <v>6827</v>
      </c>
      <c r="I2015" s="300" t="n"/>
      <c r="J2015" s="314" t="n"/>
      <c r="K2015" s="304" t="n"/>
      <c r="L2015" s="304" t="n"/>
      <c r="M2015" s="304" t="n"/>
      <c r="N2015" s="304" t="n"/>
    </row>
    <row r="2016" ht="15.75" customHeight="1" s="412">
      <c r="A2016" s="300" t="n">
        <v>2015</v>
      </c>
      <c r="B2016" s="300" t="n">
        <v>61</v>
      </c>
      <c r="C2016" s="300" t="n">
        <v>197</v>
      </c>
      <c r="D2016" s="300" t="n">
        <v>7</v>
      </c>
      <c r="E2016" s="301" t="n">
        <v>43545</v>
      </c>
      <c r="F2016" s="312" t="n">
        <v>5212</v>
      </c>
      <c r="G2016" s="300" t="n">
        <v>8308</v>
      </c>
      <c r="H2016" s="302" t="n">
        <v>7832</v>
      </c>
      <c r="I2016" s="300" t="n"/>
      <c r="J2016" s="313" t="n"/>
      <c r="K2016" s="304" t="n"/>
      <c r="L2016" s="304" t="n"/>
      <c r="M2016" s="304" t="n"/>
      <c r="N2016" s="304" t="n"/>
    </row>
    <row r="2017" ht="15.75" customHeight="1" s="412">
      <c r="A2017" s="300" t="n">
        <v>2016</v>
      </c>
      <c r="B2017" s="300" t="n">
        <v>62</v>
      </c>
      <c r="C2017" s="300" t="n">
        <v>197</v>
      </c>
      <c r="D2017" s="300" t="n">
        <v>7</v>
      </c>
      <c r="E2017" s="301" t="n">
        <v>43545</v>
      </c>
      <c r="F2017" s="312" t="n">
        <v>5209</v>
      </c>
      <c r="G2017" s="300" t="n">
        <v>8156</v>
      </c>
      <c r="H2017" s="302" t="n">
        <v>7704</v>
      </c>
      <c r="I2017" s="300" t="n"/>
      <c r="J2017" s="314" t="n"/>
      <c r="K2017" s="304" t="n"/>
      <c r="L2017" s="304" t="n"/>
      <c r="M2017" s="304" t="n"/>
      <c r="N2017" s="304" t="n"/>
    </row>
    <row r="2018" ht="15.75" customHeight="1" s="412">
      <c r="A2018" s="300" t="n">
        <v>2017</v>
      </c>
      <c r="B2018" s="300" t="n">
        <v>63</v>
      </c>
      <c r="C2018" s="300" t="n">
        <v>200</v>
      </c>
      <c r="D2018" s="300" t="n">
        <v>7</v>
      </c>
      <c r="E2018" s="301" t="n">
        <v>43545</v>
      </c>
      <c r="F2018" s="312" t="n">
        <v>5214</v>
      </c>
      <c r="G2018" s="300" t="n">
        <v>7845</v>
      </c>
      <c r="H2018" s="302" t="n">
        <v>7466</v>
      </c>
      <c r="I2018" s="300" t="n"/>
      <c r="J2018" s="314" t="n"/>
      <c r="K2018" s="304" t="n"/>
      <c r="L2018" s="304" t="n"/>
      <c r="M2018" s="304" t="n"/>
      <c r="N2018" s="304" t="n"/>
    </row>
    <row r="2019" ht="15.75" customHeight="1" s="412">
      <c r="A2019" s="300" t="n">
        <v>2018</v>
      </c>
      <c r="B2019" s="300" t="n">
        <v>64</v>
      </c>
      <c r="C2019" s="300" t="n">
        <v>200</v>
      </c>
      <c r="D2019" s="300" t="n">
        <v>7</v>
      </c>
      <c r="E2019" s="301" t="n">
        <v>43545</v>
      </c>
      <c r="F2019" s="312" t="n">
        <v>5232</v>
      </c>
      <c r="G2019" s="300" t="n">
        <v>7597</v>
      </c>
      <c r="H2019" s="302" t="n">
        <v>7254</v>
      </c>
      <c r="I2019" s="300" t="n"/>
      <c r="J2019" s="313" t="n"/>
      <c r="K2019" s="304" t="n"/>
      <c r="L2019" s="304" t="n"/>
      <c r="M2019" s="304" t="n"/>
      <c r="N2019" s="304" t="n"/>
    </row>
    <row r="2020" ht="15.75" customHeight="1" s="412">
      <c r="A2020" s="300" t="n">
        <v>2019</v>
      </c>
      <c r="B2020" s="300" t="n">
        <v>65</v>
      </c>
      <c r="C2020" s="300" t="n">
        <v>202</v>
      </c>
      <c r="D2020" s="300" t="n">
        <v>7</v>
      </c>
      <c r="E2020" s="301" t="n">
        <v>43545</v>
      </c>
      <c r="F2020" s="312" t="n">
        <v>5215</v>
      </c>
      <c r="G2020" s="300" t="n">
        <v>8423</v>
      </c>
      <c r="H2020" s="302" t="n">
        <v>7947</v>
      </c>
      <c r="I2020" s="300" t="n"/>
      <c r="J2020" s="314" t="n"/>
      <c r="K2020" s="304" t="n"/>
      <c r="L2020" s="304" t="n"/>
      <c r="M2020" s="304" t="n"/>
      <c r="N2020" s="304" t="n"/>
    </row>
    <row r="2021" ht="15.75" customHeight="1" s="412">
      <c r="A2021" s="300" t="n">
        <v>2020</v>
      </c>
      <c r="B2021" s="300" t="n">
        <v>66</v>
      </c>
      <c r="C2021" s="300" t="n">
        <v>202</v>
      </c>
      <c r="D2021" s="300" t="n">
        <v>7</v>
      </c>
      <c r="E2021" s="301" t="n">
        <v>43545</v>
      </c>
      <c r="F2021" s="312" t="n">
        <v>5279</v>
      </c>
      <c r="G2021" s="300" t="n">
        <v>8232</v>
      </c>
      <c r="H2021" s="302" t="n">
        <v>7793</v>
      </c>
      <c r="I2021" s="300" t="n"/>
      <c r="J2021" s="314" t="n"/>
      <c r="K2021" s="304" t="n"/>
      <c r="L2021" s="304" t="n"/>
      <c r="M2021" s="304" t="n"/>
      <c r="N2021" s="304" t="n"/>
    </row>
    <row r="2022" ht="15.75" customHeight="1" s="412">
      <c r="A2022" s="300" t="n">
        <v>2021</v>
      </c>
      <c r="B2022" s="300" t="n">
        <v>67</v>
      </c>
      <c r="C2022" s="300" t="n">
        <v>203</v>
      </c>
      <c r="D2022" s="300" t="n">
        <v>7</v>
      </c>
      <c r="E2022" s="301" t="n">
        <v>43545</v>
      </c>
      <c r="F2022" s="312" t="n">
        <v>5217</v>
      </c>
      <c r="G2022" s="300" t="n">
        <v>7951</v>
      </c>
      <c r="H2022" s="302" t="n">
        <v>7559</v>
      </c>
      <c r="I2022" s="300" t="n"/>
      <c r="J2022" s="313" t="n"/>
      <c r="K2022" s="304" t="n"/>
      <c r="L2022" s="304" t="n"/>
      <c r="M2022" s="304" t="n"/>
      <c r="N2022" s="304" t="n"/>
    </row>
    <row r="2023" ht="15.75" customHeight="1" s="412">
      <c r="A2023" s="300" t="n">
        <v>2022</v>
      </c>
      <c r="B2023" s="300" t="n">
        <v>68</v>
      </c>
      <c r="C2023" s="300" t="n">
        <v>203</v>
      </c>
      <c r="D2023" s="300" t="n">
        <v>7</v>
      </c>
      <c r="E2023" s="301" t="n">
        <v>43545</v>
      </c>
      <c r="F2023" s="312" t="n">
        <v>5288</v>
      </c>
      <c r="G2023" s="300" t="n">
        <v>8011</v>
      </c>
      <c r="H2023" s="302" t="n">
        <v>7628</v>
      </c>
      <c r="I2023" s="300" t="n"/>
      <c r="J2023" s="314" t="n"/>
      <c r="K2023" s="304" t="n"/>
      <c r="L2023" s="304" t="n"/>
      <c r="M2023" s="304" t="n"/>
      <c r="N2023" s="304" t="n"/>
    </row>
    <row r="2024" ht="15.75" customHeight="1" s="412">
      <c r="A2024" s="300" t="n">
        <v>2023</v>
      </c>
      <c r="B2024" s="300" t="n">
        <v>69</v>
      </c>
      <c r="C2024" s="300" t="n">
        <v>206</v>
      </c>
      <c r="D2024" s="300" t="n">
        <v>7</v>
      </c>
      <c r="E2024" s="301" t="n">
        <v>43545</v>
      </c>
      <c r="F2024" s="312" t="n">
        <v>5248</v>
      </c>
      <c r="G2024" s="300" t="n">
        <v>7192</v>
      </c>
      <c r="H2024" s="302" t="n">
        <v>6915</v>
      </c>
      <c r="I2024" s="300" t="n"/>
      <c r="J2024" s="314" t="n"/>
      <c r="K2024" s="304" t="n"/>
      <c r="L2024" s="304" t="n"/>
      <c r="M2024" s="304" t="n"/>
      <c r="N2024" s="304" t="n"/>
    </row>
    <row r="2025" ht="15.75" customHeight="1" s="412">
      <c r="A2025" s="300" t="n">
        <v>2024</v>
      </c>
      <c r="B2025" s="300" t="n">
        <v>70</v>
      </c>
      <c r="C2025" s="300" t="n">
        <v>206</v>
      </c>
      <c r="D2025" s="300" t="n">
        <v>7</v>
      </c>
      <c r="E2025" s="301" t="n">
        <v>43545</v>
      </c>
      <c r="F2025" s="312" t="n">
        <v>5266</v>
      </c>
      <c r="G2025" s="300" t="n">
        <v>7196</v>
      </c>
      <c r="H2025" s="302" t="n">
        <v>6920</v>
      </c>
      <c r="I2025" s="300" t="n"/>
      <c r="J2025" s="313" t="n"/>
      <c r="K2025" s="304" t="n"/>
      <c r="L2025" s="304" t="n"/>
      <c r="M2025" s="304" t="n"/>
      <c r="N2025" s="304" t="n"/>
    </row>
    <row r="2026" ht="15.75" customHeight="1" s="412">
      <c r="A2026" s="300" t="n">
        <v>2025</v>
      </c>
      <c r="B2026" s="300" t="n">
        <v>71</v>
      </c>
      <c r="C2026" s="300" t="n">
        <v>207</v>
      </c>
      <c r="D2026" s="300" t="n">
        <v>7</v>
      </c>
      <c r="E2026" s="301" t="n">
        <v>43545</v>
      </c>
      <c r="F2026" s="312" t="n">
        <v>5256</v>
      </c>
      <c r="G2026" s="300" t="n">
        <v>8475</v>
      </c>
      <c r="H2026" s="302" t="n">
        <v>7966</v>
      </c>
      <c r="I2026" s="300" t="n"/>
      <c r="J2026" s="314" t="n"/>
      <c r="K2026" s="304" t="n"/>
      <c r="L2026" s="304" t="n"/>
      <c r="M2026" s="304" t="n"/>
      <c r="N2026" s="304" t="n"/>
    </row>
    <row r="2027" ht="15.75" customHeight="1" s="412">
      <c r="A2027" s="300" t="n">
        <v>2026</v>
      </c>
      <c r="B2027" s="300" t="n">
        <v>72</v>
      </c>
      <c r="C2027" s="300" t="n">
        <v>207</v>
      </c>
      <c r="D2027" s="300" t="n">
        <v>7</v>
      </c>
      <c r="E2027" s="301" t="n">
        <v>43545</v>
      </c>
      <c r="F2027" s="312" t="n">
        <v>5223</v>
      </c>
      <c r="G2027" s="300" t="n">
        <v>8354</v>
      </c>
      <c r="H2027" s="302" t="n">
        <v>7870</v>
      </c>
      <c r="I2027" s="300" t="n"/>
      <c r="J2027" s="314" t="n"/>
      <c r="K2027" s="304" t="n"/>
      <c r="L2027" s="304" t="n"/>
      <c r="M2027" s="304" t="n"/>
      <c r="N2027" s="304" t="n"/>
    </row>
    <row r="2028" ht="15.75" customHeight="1" s="412">
      <c r="A2028" s="300" t="n">
        <v>2027</v>
      </c>
      <c r="B2028" s="300" t="n">
        <v>73</v>
      </c>
      <c r="C2028" s="300" t="n">
        <v>212</v>
      </c>
      <c r="D2028" s="300" t="n">
        <v>7</v>
      </c>
      <c r="E2028" s="301" t="n">
        <v>43545</v>
      </c>
      <c r="F2028" s="312" t="n">
        <v>5203</v>
      </c>
      <c r="G2028" s="300" t="n">
        <v>7332</v>
      </c>
      <c r="H2028" s="302" t="n">
        <v>6999</v>
      </c>
      <c r="I2028" s="300" t="n"/>
      <c r="J2028" s="313" t="n"/>
      <c r="K2028" s="304" t="n"/>
      <c r="L2028" s="304" t="n"/>
      <c r="M2028" s="304" t="n"/>
      <c r="N2028" s="304" t="n"/>
    </row>
    <row r="2029" ht="15.75" customHeight="1" s="412">
      <c r="A2029" s="300" t="n">
        <v>2028</v>
      </c>
      <c r="B2029" s="300" t="n">
        <v>74</v>
      </c>
      <c r="C2029" s="300" t="n">
        <v>212</v>
      </c>
      <c r="D2029" s="300" t="n">
        <v>7</v>
      </c>
      <c r="E2029" s="301" t="n">
        <v>43545</v>
      </c>
      <c r="F2029" s="312" t="n">
        <v>5309</v>
      </c>
      <c r="G2029" s="300" t="n">
        <v>7463</v>
      </c>
      <c r="H2029" s="302" t="n">
        <v>7135</v>
      </c>
      <c r="I2029" s="300" t="n"/>
      <c r="J2029" s="314" t="n"/>
      <c r="K2029" s="304" t="n"/>
      <c r="L2029" s="304" t="n"/>
      <c r="M2029" s="304" t="n"/>
      <c r="N2029" s="304" t="n"/>
    </row>
    <row r="2030" ht="15.75" customHeight="1" s="412">
      <c r="A2030" s="300" t="n">
        <v>2029</v>
      </c>
      <c r="B2030" s="300" t="n">
        <v>75</v>
      </c>
      <c r="C2030" s="300" t="n">
        <v>214</v>
      </c>
      <c r="D2030" s="300" t="n">
        <v>7</v>
      </c>
      <c r="E2030" s="301" t="n">
        <v>43545</v>
      </c>
      <c r="F2030" s="312" t="n">
        <v>5226</v>
      </c>
      <c r="G2030" s="300" t="n">
        <v>8077</v>
      </c>
      <c r="H2030" s="302" t="n">
        <v>7662</v>
      </c>
      <c r="I2030" s="300" t="n"/>
      <c r="J2030" s="314" t="n"/>
      <c r="K2030" s="304" t="n"/>
      <c r="L2030" s="304" t="n"/>
      <c r="M2030" s="304" t="n"/>
      <c r="N2030" s="304" t="n"/>
    </row>
    <row r="2031" ht="15.75" customHeight="1" s="412">
      <c r="A2031" s="300" t="n">
        <v>2030</v>
      </c>
      <c r="B2031" s="300" t="n">
        <v>76</v>
      </c>
      <c r="C2031" s="300" t="n">
        <v>214</v>
      </c>
      <c r="D2031" s="300" t="n">
        <v>7</v>
      </c>
      <c r="E2031" s="301" t="n">
        <v>43545</v>
      </c>
      <c r="F2031" s="312" t="n">
        <v>5239</v>
      </c>
      <c r="G2031" s="300" t="n">
        <v>8006</v>
      </c>
      <c r="H2031" s="302" t="n">
        <v>7600</v>
      </c>
      <c r="I2031" s="300" t="n"/>
      <c r="J2031" s="313" t="n"/>
      <c r="K2031" s="304" t="n"/>
      <c r="L2031" s="304" t="n"/>
      <c r="M2031" s="304" t="n"/>
      <c r="N2031" s="304" t="n"/>
    </row>
    <row r="2032" ht="15.75" customHeight="1" s="412">
      <c r="A2032" s="300" t="n">
        <v>2031</v>
      </c>
      <c r="B2032" s="300" t="n">
        <v>77</v>
      </c>
      <c r="C2032" s="300" t="n">
        <v>215</v>
      </c>
      <c r="D2032" s="300" t="n">
        <v>7</v>
      </c>
      <c r="E2032" s="301" t="n">
        <v>43545</v>
      </c>
      <c r="F2032" s="312" t="n">
        <v>5212</v>
      </c>
      <c r="G2032" s="300" t="n">
        <v>8055</v>
      </c>
      <c r="H2032" s="302" t="n">
        <v>7636</v>
      </c>
      <c r="I2032" s="300" t="n"/>
      <c r="J2032" s="314" t="n"/>
      <c r="K2032" s="304" t="n"/>
      <c r="L2032" s="304" t="n"/>
      <c r="M2032" s="304" t="n"/>
      <c r="N2032" s="304" t="n"/>
    </row>
    <row r="2033" ht="15.75" customHeight="1" s="412">
      <c r="A2033" s="300" t="n">
        <v>2032</v>
      </c>
      <c r="B2033" s="300" t="n">
        <v>78</v>
      </c>
      <c r="C2033" s="300" t="n">
        <v>215</v>
      </c>
      <c r="D2033" s="300" t="n">
        <v>7</v>
      </c>
      <c r="E2033" s="301" t="n">
        <v>43545</v>
      </c>
      <c r="F2033" s="312" t="n">
        <v>5245</v>
      </c>
      <c r="G2033" s="300" t="n">
        <v>8018</v>
      </c>
      <c r="H2033" s="302" t="n">
        <v>7602</v>
      </c>
      <c r="I2033" s="300" t="n"/>
      <c r="J2033" s="314" t="n"/>
      <c r="K2033" s="304" t="n"/>
      <c r="L2033" s="304" t="n"/>
      <c r="M2033" s="304" t="n"/>
      <c r="N2033" s="304" t="n"/>
    </row>
    <row r="2034" ht="15.75" customHeight="1" s="412">
      <c r="A2034" s="300" t="n">
        <v>2033</v>
      </c>
      <c r="B2034" s="300" t="n">
        <v>79</v>
      </c>
      <c r="C2034" s="300" t="n">
        <v>216</v>
      </c>
      <c r="D2034" s="300" t="n">
        <v>7</v>
      </c>
      <c r="E2034" s="301" t="n">
        <v>43545</v>
      </c>
      <c r="F2034" s="312" t="n">
        <v>5242</v>
      </c>
      <c r="G2034" s="300" t="n">
        <v>7151</v>
      </c>
      <c r="H2034" s="302" t="n">
        <v>6884</v>
      </c>
      <c r="I2034" s="300" t="n"/>
      <c r="J2034" s="313" t="n"/>
      <c r="K2034" s="304" t="n"/>
      <c r="L2034" s="304" t="n"/>
      <c r="M2034" s="304" t="n"/>
      <c r="N2034" s="304" t="n"/>
    </row>
    <row r="2035" ht="15.75" customHeight="1" s="412">
      <c r="A2035" s="300" t="n">
        <v>2034</v>
      </c>
      <c r="B2035" s="300" t="n">
        <v>80</v>
      </c>
      <c r="C2035" s="300" t="n">
        <v>216</v>
      </c>
      <c r="D2035" s="300" t="n">
        <v>7</v>
      </c>
      <c r="E2035" s="301" t="n">
        <v>43545</v>
      </c>
      <c r="F2035" s="312" t="n">
        <v>5245</v>
      </c>
      <c r="G2035" s="300" t="n">
        <v>7352</v>
      </c>
      <c r="H2035" s="302" t="n">
        <v>7035</v>
      </c>
      <c r="I2035" s="300" t="n"/>
      <c r="J2035" s="314" t="n"/>
      <c r="K2035" s="304" t="n"/>
      <c r="L2035" s="304" t="n"/>
      <c r="M2035" s="304" t="n"/>
      <c r="N2035" s="304" t="n"/>
    </row>
    <row r="2036" ht="15.75" customHeight="1" s="412">
      <c r="A2036" s="300" t="n">
        <v>2035</v>
      </c>
      <c r="B2036" s="300" t="n">
        <v>81</v>
      </c>
      <c r="C2036" s="300" t="n">
        <v>217</v>
      </c>
      <c r="D2036" s="300" t="n">
        <v>7</v>
      </c>
      <c r="E2036" s="301" t="n">
        <v>43545</v>
      </c>
      <c r="F2036" s="312" t="n">
        <v>5180</v>
      </c>
      <c r="G2036" s="300" t="n">
        <v>7837</v>
      </c>
      <c r="H2036" s="302" t="n">
        <v>7471</v>
      </c>
      <c r="I2036" s="300" t="n"/>
      <c r="J2036" s="314" t="n"/>
      <c r="K2036" s="304" t="n"/>
      <c r="L2036" s="304" t="n"/>
      <c r="M2036" s="304" t="n"/>
      <c r="N2036" s="304" t="n"/>
    </row>
    <row r="2037" ht="15.75" customHeight="1" s="412">
      <c r="A2037" s="300" t="n">
        <v>2036</v>
      </c>
      <c r="B2037" s="300" t="n">
        <v>82</v>
      </c>
      <c r="C2037" s="300" t="n">
        <v>217</v>
      </c>
      <c r="D2037" s="300" t="n">
        <v>7</v>
      </c>
      <c r="E2037" s="301" t="n">
        <v>43545</v>
      </c>
      <c r="F2037" s="312" t="n">
        <v>5194</v>
      </c>
      <c r="G2037" s="300" t="n">
        <v>7884</v>
      </c>
      <c r="H2037" s="302" t="n">
        <v>7513</v>
      </c>
      <c r="I2037" s="300" t="n"/>
      <c r="J2037" s="313" t="n"/>
      <c r="K2037" s="304" t="n"/>
      <c r="L2037" s="304" t="n"/>
      <c r="M2037" s="304" t="n"/>
      <c r="N2037" s="304" t="n"/>
    </row>
    <row r="2038" ht="15.75" customHeight="1" s="412">
      <c r="A2038" s="300" t="n">
        <v>2037</v>
      </c>
      <c r="B2038" s="300" t="n">
        <v>83</v>
      </c>
      <c r="C2038" s="300" t="n">
        <v>218</v>
      </c>
      <c r="D2038" s="300" t="n">
        <v>7</v>
      </c>
      <c r="E2038" s="301" t="n">
        <v>43545</v>
      </c>
      <c r="F2038" s="312" t="n">
        <v>5294</v>
      </c>
      <c r="G2038" s="300" t="n">
        <v>8071</v>
      </c>
      <c r="H2038" s="302" t="n">
        <v>7641</v>
      </c>
      <c r="I2038" s="300" t="n"/>
      <c r="J2038" s="314" t="n"/>
      <c r="K2038" s="304" t="n"/>
      <c r="L2038" s="304" t="n"/>
      <c r="M2038" s="304" t="n"/>
      <c r="N2038" s="304" t="n"/>
    </row>
    <row r="2039" ht="15.75" customHeight="1" s="412">
      <c r="A2039" s="300" t="n">
        <v>2038</v>
      </c>
      <c r="B2039" s="300" t="n">
        <v>84</v>
      </c>
      <c r="C2039" s="300" t="n">
        <v>218</v>
      </c>
      <c r="D2039" s="300" t="n">
        <v>7</v>
      </c>
      <c r="E2039" s="301" t="n">
        <v>43545</v>
      </c>
      <c r="F2039" s="312" t="n">
        <v>5375</v>
      </c>
      <c r="G2039" s="300" t="n">
        <v>8265</v>
      </c>
      <c r="H2039" s="302" t="n">
        <v>7817</v>
      </c>
      <c r="I2039" s="300" t="n"/>
      <c r="J2039" s="314" t="n"/>
      <c r="K2039" s="304" t="n"/>
      <c r="L2039" s="304" t="n"/>
      <c r="M2039" s="304" t="n"/>
      <c r="N2039" s="304" t="n"/>
    </row>
    <row r="2040" ht="15.75" customHeight="1" s="412">
      <c r="A2040" s="300" t="n">
        <v>2039</v>
      </c>
      <c r="B2040" s="300" t="n">
        <v>85</v>
      </c>
      <c r="C2040" s="300" t="n">
        <v>219</v>
      </c>
      <c r="D2040" s="300" t="n">
        <v>7</v>
      </c>
      <c r="E2040" s="301" t="n">
        <v>43545</v>
      </c>
      <c r="F2040" s="312" t="n">
        <v>5253</v>
      </c>
      <c r="G2040" s="300" t="n">
        <v>7945</v>
      </c>
      <c r="H2040" s="302" t="n">
        <v>7535</v>
      </c>
      <c r="I2040" s="300" t="n"/>
      <c r="J2040" s="313" t="n"/>
      <c r="K2040" s="304" t="n"/>
      <c r="L2040" s="304" t="n"/>
      <c r="M2040" s="304" t="n"/>
      <c r="N2040" s="304" t="n"/>
    </row>
    <row r="2041" ht="15.75" customHeight="1" s="412">
      <c r="A2041" s="300" t="n">
        <v>2040</v>
      </c>
      <c r="B2041" s="300" t="n">
        <v>86</v>
      </c>
      <c r="C2041" s="300" t="n">
        <v>219</v>
      </c>
      <c r="D2041" s="300" t="n">
        <v>7</v>
      </c>
      <c r="E2041" s="301" t="n">
        <v>43545</v>
      </c>
      <c r="F2041" s="312" t="n">
        <v>5281</v>
      </c>
      <c r="G2041" s="300" t="n">
        <v>7855</v>
      </c>
      <c r="H2041" s="302" t="n">
        <v>7463</v>
      </c>
      <c r="I2041" s="300" t="n"/>
      <c r="J2041" s="314" t="n"/>
      <c r="K2041" s="304" t="n"/>
      <c r="L2041" s="304" t="n"/>
      <c r="M2041" s="304" t="n"/>
      <c r="N2041" s="304" t="n"/>
    </row>
    <row r="2042" ht="15.75" customHeight="1" s="412">
      <c r="A2042" s="300" t="n">
        <v>2041</v>
      </c>
      <c r="B2042" s="300" t="n">
        <v>87</v>
      </c>
      <c r="C2042" s="300" t="n">
        <v>223</v>
      </c>
      <c r="D2042" s="300" t="n">
        <v>7</v>
      </c>
      <c r="E2042" s="301" t="n">
        <v>43545</v>
      </c>
      <c r="F2042" s="312" t="n">
        <v>5250</v>
      </c>
      <c r="G2042" s="300" t="n">
        <v>7807</v>
      </c>
      <c r="H2042" s="302" t="n">
        <v>7418</v>
      </c>
      <c r="I2042" s="300" t="n"/>
      <c r="J2042" s="314" t="n"/>
      <c r="K2042" s="304" t="n"/>
      <c r="L2042" s="304" t="n"/>
      <c r="M2042" s="304" t="n"/>
      <c r="N2042" s="304" t="n"/>
    </row>
    <row r="2043" ht="15.75" customHeight="1" s="412">
      <c r="A2043" s="300" t="n">
        <v>2042</v>
      </c>
      <c r="B2043" s="300" t="n">
        <v>88</v>
      </c>
      <c r="C2043" s="300" t="n">
        <v>223</v>
      </c>
      <c r="D2043" s="300" t="n">
        <v>7</v>
      </c>
      <c r="E2043" s="301" t="n">
        <v>43545</v>
      </c>
      <c r="F2043" s="312" t="n">
        <v>5241</v>
      </c>
      <c r="G2043" s="300" t="n">
        <v>7741</v>
      </c>
      <c r="H2043" s="302" t="n">
        <v>7362</v>
      </c>
      <c r="I2043" s="300" t="n"/>
      <c r="J2043" s="313" t="n"/>
      <c r="K2043" s="304" t="n"/>
      <c r="L2043" s="304" t="n"/>
      <c r="M2043" s="304" t="n"/>
      <c r="N2043" s="304" t="n"/>
    </row>
    <row r="2044" ht="15.75" customHeight="1" s="412">
      <c r="A2044" s="300" t="n">
        <v>2043</v>
      </c>
      <c r="B2044" s="300" t="n">
        <v>89</v>
      </c>
      <c r="C2044" s="300" t="n">
        <v>224</v>
      </c>
      <c r="D2044" s="300" t="n">
        <v>7</v>
      </c>
      <c r="E2044" s="301" t="n">
        <v>43545</v>
      </c>
      <c r="F2044" s="312" t="n">
        <v>5188</v>
      </c>
      <c r="G2044" s="300" t="n">
        <v>7206</v>
      </c>
      <c r="H2044" s="302" t="n">
        <v>6901</v>
      </c>
      <c r="I2044" s="300" t="n"/>
      <c r="J2044" s="314" t="n"/>
      <c r="K2044" s="304" t="n"/>
      <c r="L2044" s="304" t="n"/>
      <c r="M2044" s="304" t="n"/>
      <c r="N2044" s="304" t="n"/>
    </row>
    <row r="2045" ht="15.75" customHeight="1" s="412">
      <c r="A2045" s="300" t="n">
        <v>2044</v>
      </c>
      <c r="B2045" s="300" t="n">
        <v>90</v>
      </c>
      <c r="C2045" s="300" t="n">
        <v>224</v>
      </c>
      <c r="D2045" s="300" t="n">
        <v>7</v>
      </c>
      <c r="E2045" s="301" t="n">
        <v>43545</v>
      </c>
      <c r="F2045" s="312" t="n">
        <v>5202</v>
      </c>
      <c r="G2045" s="300" t="n">
        <v>7072</v>
      </c>
      <c r="H2045" s="302" t="n">
        <v>6788</v>
      </c>
      <c r="I2045" s="300" t="n"/>
      <c r="J2045" s="314" t="n"/>
      <c r="K2045" s="304" t="n"/>
      <c r="L2045" s="304" t="n"/>
      <c r="M2045" s="304" t="n"/>
      <c r="N2045" s="304" t="n"/>
    </row>
    <row r="2046" ht="15.75" customHeight="1" s="412">
      <c r="A2046" s="300" t="n">
        <v>2045</v>
      </c>
      <c r="B2046" s="300" t="n">
        <v>91</v>
      </c>
      <c r="C2046" s="300" t="n">
        <v>225</v>
      </c>
      <c r="D2046" s="300" t="n">
        <v>7</v>
      </c>
      <c r="E2046" s="301" t="n">
        <v>43545</v>
      </c>
      <c r="F2046" s="312" t="n">
        <v>5252</v>
      </c>
      <c r="G2046" s="300" t="n">
        <v>8267</v>
      </c>
      <c r="H2046" s="302" t="n">
        <v>7803</v>
      </c>
      <c r="I2046" s="300" t="n"/>
      <c r="J2046" s="313" t="n"/>
      <c r="K2046" s="304" t="n"/>
      <c r="L2046" s="304" t="n"/>
      <c r="M2046" s="304" t="n"/>
      <c r="N2046" s="304" t="n"/>
    </row>
    <row r="2047" ht="15.75" customHeight="1" s="412">
      <c r="A2047" s="300" t="n">
        <v>2046</v>
      </c>
      <c r="B2047" s="300" t="n">
        <v>92</v>
      </c>
      <c r="C2047" s="300" t="n">
        <v>225</v>
      </c>
      <c r="D2047" s="300" t="n">
        <v>7</v>
      </c>
      <c r="E2047" s="301" t="n">
        <v>43545</v>
      </c>
      <c r="F2047" s="312" t="n">
        <v>5241</v>
      </c>
      <c r="G2047" s="300" t="n">
        <v>8079</v>
      </c>
      <c r="H2047" s="302" t="n">
        <v>7643</v>
      </c>
      <c r="I2047" s="300" t="n"/>
      <c r="J2047" s="314" t="n"/>
      <c r="K2047" s="304" t="n"/>
      <c r="L2047" s="304" t="n"/>
      <c r="M2047" s="304" t="n"/>
      <c r="N2047" s="304" t="n"/>
    </row>
    <row r="2048" ht="15.75" customHeight="1" s="412">
      <c r="A2048" s="300" t="n">
        <v>2047</v>
      </c>
      <c r="B2048" s="300" t="n">
        <v>93</v>
      </c>
      <c r="C2048" s="300" t="n">
        <v>226</v>
      </c>
      <c r="D2048" s="300" t="n">
        <v>7</v>
      </c>
      <c r="E2048" s="301" t="n">
        <v>43545</v>
      </c>
      <c r="F2048" s="312" t="n">
        <v>5234</v>
      </c>
      <c r="G2048" s="300" t="n">
        <v>8941</v>
      </c>
      <c r="H2048" s="302" t="n">
        <v>8364</v>
      </c>
      <c r="I2048" s="300" t="n"/>
      <c r="J2048" s="314" t="n"/>
      <c r="K2048" s="304" t="n"/>
      <c r="L2048" s="304" t="n"/>
      <c r="M2048" s="304" t="n"/>
      <c r="N2048" s="304" t="n"/>
    </row>
    <row r="2049" ht="15.75" customHeight="1" s="412">
      <c r="A2049" s="300" t="n">
        <v>2048</v>
      </c>
      <c r="B2049" s="300" t="n">
        <v>94</v>
      </c>
      <c r="C2049" s="300" t="n">
        <v>226</v>
      </c>
      <c r="D2049" s="300" t="n">
        <v>7</v>
      </c>
      <c r="E2049" s="301" t="n">
        <v>43545</v>
      </c>
      <c r="F2049" s="312" t="n">
        <v>5218</v>
      </c>
      <c r="G2049" s="300" t="n">
        <v>8689</v>
      </c>
      <c r="H2049" s="302" t="n">
        <v>8140</v>
      </c>
      <c r="I2049" s="300" t="n"/>
      <c r="J2049" s="313" t="n"/>
      <c r="K2049" s="304" t="n"/>
      <c r="L2049" s="304" t="n"/>
      <c r="M2049" s="304" t="n"/>
      <c r="N2049" s="304" t="n"/>
    </row>
    <row r="2050" ht="15.75" customHeight="1" s="412">
      <c r="A2050" s="300" t="n">
        <v>2049</v>
      </c>
      <c r="B2050" s="300" t="n">
        <v>95</v>
      </c>
      <c r="C2050" s="300" t="n">
        <v>228</v>
      </c>
      <c r="D2050" s="300" t="n">
        <v>7</v>
      </c>
      <c r="E2050" s="301" t="n">
        <v>43545</v>
      </c>
      <c r="F2050" s="312" t="n">
        <v>5232</v>
      </c>
      <c r="G2050" s="300" t="n">
        <v>7414</v>
      </c>
      <c r="H2050" s="302" t="n">
        <v>7107</v>
      </c>
      <c r="I2050" s="300" t="n"/>
      <c r="J2050" s="314" t="n"/>
      <c r="K2050" s="304" t="n"/>
      <c r="L2050" s="304" t="n"/>
      <c r="M2050" s="304" t="n"/>
      <c r="N2050" s="304" t="n"/>
    </row>
    <row r="2051" ht="15.75" customHeight="1" s="412">
      <c r="A2051" s="300" t="n">
        <v>2050</v>
      </c>
      <c r="B2051" s="300" t="n">
        <v>96</v>
      </c>
      <c r="C2051" s="300" t="n">
        <v>228</v>
      </c>
      <c r="D2051" s="300" t="n">
        <v>7</v>
      </c>
      <c r="E2051" s="301" t="n">
        <v>43545</v>
      </c>
      <c r="F2051" s="312" t="n">
        <v>5242</v>
      </c>
      <c r="G2051" s="300" t="n">
        <v>7655</v>
      </c>
      <c r="H2051" s="302" t="n">
        <v>7325</v>
      </c>
      <c r="I2051" s="300" t="n"/>
      <c r="J2051" s="314" t="n"/>
      <c r="K2051" s="304" t="n"/>
      <c r="L2051" s="304" t="n"/>
      <c r="M2051" s="304" t="n"/>
      <c r="N2051" s="304" t="n"/>
    </row>
    <row r="2052" ht="15.75" customHeight="1" s="412">
      <c r="A2052" s="300" t="n">
        <v>2051</v>
      </c>
      <c r="B2052" s="300" t="n">
        <v>97</v>
      </c>
      <c r="C2052" s="300" t="n">
        <v>229</v>
      </c>
      <c r="D2052" s="300" t="n">
        <v>7</v>
      </c>
      <c r="E2052" s="301" t="n">
        <v>43545</v>
      </c>
      <c r="F2052" s="312" t="n">
        <v>5287</v>
      </c>
      <c r="G2052" s="300" t="n">
        <v>8840</v>
      </c>
      <c r="H2052" s="302" t="n">
        <v>8320</v>
      </c>
      <c r="I2052" s="300" t="n"/>
      <c r="J2052" s="313" t="n"/>
      <c r="K2052" s="304" t="n"/>
      <c r="L2052" s="304" t="n"/>
      <c r="M2052" s="304" t="n"/>
      <c r="N2052" s="304" t="n"/>
    </row>
    <row r="2053" ht="15.75" customHeight="1" s="412">
      <c r="A2053" s="300" t="n">
        <v>2052</v>
      </c>
      <c r="B2053" s="300" t="n">
        <v>98</v>
      </c>
      <c r="C2053" s="300" t="n">
        <v>229</v>
      </c>
      <c r="D2053" s="300" t="n">
        <v>7</v>
      </c>
      <c r="E2053" s="301" t="n">
        <v>43545</v>
      </c>
      <c r="F2053" s="312" t="n">
        <v>5252</v>
      </c>
      <c r="G2053" s="300" t="n">
        <v>8229</v>
      </c>
      <c r="H2053" s="302" t="n">
        <v>7791</v>
      </c>
      <c r="I2053" s="300" t="n"/>
      <c r="J2053" s="314" t="n"/>
      <c r="K2053" s="304" t="n"/>
      <c r="L2053" s="304" t="n"/>
      <c r="M2053" s="304" t="n"/>
      <c r="N2053" s="304" t="n"/>
    </row>
    <row r="2054" ht="15.75" customHeight="1" s="412">
      <c r="A2054" s="300" t="n">
        <v>2053</v>
      </c>
      <c r="B2054" s="300" t="n">
        <v>99</v>
      </c>
      <c r="C2054" s="300" t="n">
        <v>230</v>
      </c>
      <c r="D2054" s="300" t="n">
        <v>7</v>
      </c>
      <c r="E2054" s="301" t="n">
        <v>43545</v>
      </c>
      <c r="F2054" s="312" t="n">
        <v>5182</v>
      </c>
      <c r="G2054" s="300" t="n">
        <v>7402</v>
      </c>
      <c r="H2054" s="302" t="n">
        <v>7091</v>
      </c>
      <c r="I2054" s="300" t="n"/>
      <c r="J2054" s="314" t="n"/>
      <c r="K2054" s="304" t="n"/>
      <c r="L2054" s="304" t="n"/>
      <c r="M2054" s="304" t="n"/>
      <c r="N2054" s="304" t="n"/>
    </row>
    <row r="2055" ht="15.75" customHeight="1" s="412">
      <c r="A2055" s="300" t="n">
        <v>2054</v>
      </c>
      <c r="B2055" s="300" t="n">
        <v>100</v>
      </c>
      <c r="C2055" s="300" t="n">
        <v>230</v>
      </c>
      <c r="D2055" s="300" t="n">
        <v>7</v>
      </c>
      <c r="E2055" s="301" t="n">
        <v>43545</v>
      </c>
      <c r="F2055" s="312" t="n">
        <v>5209</v>
      </c>
      <c r="G2055" s="300" t="n">
        <v>7167</v>
      </c>
      <c r="H2055" s="302" t="n">
        <v>6890</v>
      </c>
      <c r="I2055" s="300" t="n"/>
      <c r="J2055" s="313" t="n"/>
      <c r="K2055" s="304" t="n"/>
      <c r="L2055" s="304" t="n"/>
      <c r="M2055" s="304" t="n"/>
      <c r="N2055" s="304" t="n"/>
    </row>
    <row r="2056" ht="15.75" customHeight="1" s="412">
      <c r="A2056" s="300" t="n">
        <v>2055</v>
      </c>
      <c r="B2056" s="300" t="n">
        <v>101</v>
      </c>
      <c r="C2056" s="300" t="n">
        <v>231</v>
      </c>
      <c r="D2056" s="300" t="n">
        <v>7</v>
      </c>
      <c r="E2056" s="301" t="n">
        <v>43545</v>
      </c>
      <c r="F2056" s="312" t="n">
        <v>5208</v>
      </c>
      <c r="G2056" s="300" t="n">
        <v>8148</v>
      </c>
      <c r="H2056" s="302" t="n">
        <v>7703</v>
      </c>
      <c r="I2056" s="300" t="n"/>
      <c r="J2056" s="314" t="n"/>
      <c r="K2056" s="304" t="n"/>
      <c r="L2056" s="304" t="n"/>
      <c r="M2056" s="304" t="n"/>
      <c r="N2056" s="304" t="n"/>
    </row>
    <row r="2057" ht="15.75" customHeight="1" s="412">
      <c r="A2057" s="300" t="n">
        <v>2056</v>
      </c>
      <c r="B2057" s="300" t="n">
        <v>102</v>
      </c>
      <c r="C2057" s="300" t="n">
        <v>231</v>
      </c>
      <c r="D2057" s="300" t="n">
        <v>7</v>
      </c>
      <c r="E2057" s="301" t="n">
        <v>43545</v>
      </c>
      <c r="F2057" s="312" t="n">
        <v>5224</v>
      </c>
      <c r="G2057" s="300" t="n">
        <v>8185</v>
      </c>
      <c r="H2057" s="302" t="n">
        <v>7740</v>
      </c>
      <c r="I2057" s="300" t="n"/>
      <c r="J2057" s="314" t="n"/>
      <c r="K2057" s="304" t="n"/>
      <c r="L2057" s="304" t="n"/>
      <c r="M2057" s="304" t="n"/>
      <c r="N2057" s="304" t="n"/>
    </row>
    <row r="2058" ht="15.75" customHeight="1" s="412">
      <c r="A2058" s="300" t="n">
        <v>2057</v>
      </c>
      <c r="B2058" s="300" t="n">
        <v>103</v>
      </c>
      <c r="C2058" s="300" t="n">
        <v>233</v>
      </c>
      <c r="D2058" s="300" t="n">
        <v>7</v>
      </c>
      <c r="E2058" s="301" t="n">
        <v>43545</v>
      </c>
      <c r="F2058" s="312" t="n">
        <v>5213</v>
      </c>
      <c r="G2058" s="300" t="n">
        <v>8407</v>
      </c>
      <c r="H2058" s="302" t="n">
        <v>7879</v>
      </c>
      <c r="I2058" s="300" t="n"/>
      <c r="J2058" s="313" t="n"/>
      <c r="K2058" s="304" t="n"/>
      <c r="L2058" s="304" t="n"/>
      <c r="M2058" s="304" t="n"/>
      <c r="N2058" s="304" t="n"/>
    </row>
    <row r="2059" ht="15.75" customHeight="1" s="412">
      <c r="A2059" s="300" t="n">
        <v>2058</v>
      </c>
      <c r="B2059" s="300" t="n">
        <v>104</v>
      </c>
      <c r="C2059" s="300" t="n">
        <v>233</v>
      </c>
      <c r="D2059" s="300" t="n">
        <v>7</v>
      </c>
      <c r="E2059" s="301" t="n">
        <v>43545</v>
      </c>
      <c r="F2059" s="312" t="n">
        <v>5257</v>
      </c>
      <c r="G2059" s="300" t="n">
        <v>8404</v>
      </c>
      <c r="H2059" s="302" t="n">
        <v>7886</v>
      </c>
      <c r="I2059" s="300" t="n"/>
      <c r="J2059" s="314" t="n"/>
      <c r="K2059" s="304" t="n"/>
      <c r="L2059" s="304" t="n"/>
      <c r="M2059" s="304" t="n"/>
      <c r="N2059" s="304" t="n"/>
    </row>
    <row r="2060" ht="15.75" customHeight="1" s="412">
      <c r="A2060" s="300" t="n">
        <v>2059</v>
      </c>
      <c r="B2060" s="300" t="n">
        <v>105</v>
      </c>
      <c r="C2060" s="300" t="n">
        <v>239</v>
      </c>
      <c r="D2060" s="300" t="n">
        <v>7</v>
      </c>
      <c r="E2060" s="301" t="n">
        <v>43545</v>
      </c>
      <c r="F2060" s="312" t="n">
        <v>5251</v>
      </c>
      <c r="G2060" s="300" t="n">
        <v>8392</v>
      </c>
      <c r="H2060" s="302" t="n">
        <v>7908</v>
      </c>
      <c r="I2060" s="300" t="n"/>
      <c r="J2060" s="314" t="n"/>
      <c r="K2060" s="304" t="n"/>
      <c r="L2060" s="304" t="n"/>
      <c r="M2060" s="304" t="n"/>
      <c r="N2060" s="304" t="n"/>
    </row>
    <row r="2061" ht="15.75" customHeight="1" s="412">
      <c r="A2061" s="300" t="n">
        <v>2060</v>
      </c>
      <c r="B2061" s="300" t="n">
        <v>106</v>
      </c>
      <c r="C2061" s="300" t="n">
        <v>239</v>
      </c>
      <c r="D2061" s="300" t="n">
        <v>7</v>
      </c>
      <c r="E2061" s="301" t="n">
        <v>43545</v>
      </c>
      <c r="F2061" s="312" t="n">
        <v>5219</v>
      </c>
      <c r="G2061" s="300" t="n">
        <v>8252</v>
      </c>
      <c r="H2061" s="302" t="n">
        <v>7784</v>
      </c>
      <c r="I2061" s="300" t="n"/>
      <c r="J2061" s="313" t="n"/>
      <c r="K2061" s="304" t="n"/>
      <c r="L2061" s="304" t="n"/>
      <c r="M2061" s="304" t="n"/>
      <c r="N2061" s="304" t="n"/>
    </row>
    <row r="2062" ht="15.75" customHeight="1" s="412">
      <c r="A2062" s="300" t="n">
        <v>2061</v>
      </c>
      <c r="B2062" s="300" t="n">
        <v>107</v>
      </c>
      <c r="C2062" s="300" t="n">
        <v>243</v>
      </c>
      <c r="D2062" s="300" t="n">
        <v>7</v>
      </c>
      <c r="E2062" s="301" t="n">
        <v>43545</v>
      </c>
      <c r="F2062" s="312" t="n">
        <v>5226</v>
      </c>
      <c r="G2062" s="300" t="n">
        <v>6673</v>
      </c>
      <c r="H2062" s="302" t="n">
        <v>6467</v>
      </c>
      <c r="I2062" s="300" t="n"/>
      <c r="J2062" s="314" t="n"/>
      <c r="K2062" s="304" t="n"/>
      <c r="L2062" s="304" t="n"/>
      <c r="M2062" s="304" t="n"/>
      <c r="N2062" s="304" t="n"/>
    </row>
    <row r="2063" ht="15.75" customHeight="1" s="412">
      <c r="A2063" s="300" t="n">
        <v>2062</v>
      </c>
      <c r="B2063" s="300" t="n">
        <v>108</v>
      </c>
      <c r="C2063" s="300" t="n">
        <v>243</v>
      </c>
      <c r="D2063" s="300" t="n">
        <v>7</v>
      </c>
      <c r="E2063" s="301" t="n">
        <v>43545</v>
      </c>
      <c r="F2063" s="312" t="n">
        <v>5274</v>
      </c>
      <c r="G2063" s="300" t="n">
        <v>6813</v>
      </c>
      <c r="H2063" s="302" t="n">
        <v>6587</v>
      </c>
      <c r="I2063" s="300" t="n"/>
      <c r="J2063" s="314" t="n"/>
      <c r="K2063" s="304" t="n"/>
      <c r="L2063" s="304" t="n"/>
      <c r="M2063" s="304" t="n"/>
      <c r="N2063" s="304" t="n"/>
    </row>
    <row r="2064" ht="15.75" customHeight="1" s="412">
      <c r="A2064" s="300" t="n">
        <v>2063</v>
      </c>
      <c r="B2064" s="300" t="n">
        <v>109</v>
      </c>
      <c r="C2064" s="300" t="n">
        <v>244</v>
      </c>
      <c r="D2064" s="300" t="n">
        <v>7</v>
      </c>
      <c r="E2064" s="301" t="n">
        <v>43545</v>
      </c>
      <c r="F2064" s="312" t="n">
        <v>5191</v>
      </c>
      <c r="G2064" s="300" t="n">
        <v>7080</v>
      </c>
      <c r="H2064" s="302" t="n">
        <v>6801</v>
      </c>
      <c r="I2064" s="300" t="n"/>
      <c r="J2064" s="313" t="n"/>
      <c r="K2064" s="304" t="n"/>
      <c r="L2064" s="304" t="n"/>
      <c r="M2064" s="304" t="n"/>
      <c r="N2064" s="304" t="n"/>
    </row>
    <row r="2065" ht="15.75" customHeight="1" s="412">
      <c r="A2065" s="300" t="n">
        <v>2064</v>
      </c>
      <c r="B2065" s="300" t="n">
        <v>110</v>
      </c>
      <c r="C2065" s="300" t="n">
        <v>244</v>
      </c>
      <c r="D2065" s="300" t="n">
        <v>7</v>
      </c>
      <c r="E2065" s="301" t="n">
        <v>43545</v>
      </c>
      <c r="F2065" s="312" t="n">
        <v>5243</v>
      </c>
      <c r="G2065" s="300" t="n">
        <v>7354</v>
      </c>
      <c r="H2065" s="302" t="n">
        <v>7046</v>
      </c>
      <c r="I2065" s="300" t="n"/>
      <c r="J2065" s="314" t="n"/>
      <c r="K2065" s="304" t="n"/>
      <c r="L2065" s="304" t="n"/>
      <c r="M2065" s="304" t="n"/>
      <c r="N2065" s="304" t="n"/>
    </row>
    <row r="2066" ht="15.75" customHeight="1" s="412">
      <c r="A2066" s="300" t="n">
        <v>2065</v>
      </c>
      <c r="B2066" s="300" t="n">
        <v>111</v>
      </c>
      <c r="C2066" s="300" t="n">
        <v>245</v>
      </c>
      <c r="D2066" s="300" t="n">
        <v>7</v>
      </c>
      <c r="E2066" s="301" t="n">
        <v>43545</v>
      </c>
      <c r="F2066" s="312" t="n">
        <v>5213</v>
      </c>
      <c r="G2066" s="300" t="n">
        <v>7953</v>
      </c>
      <c r="H2066" s="302" t="n">
        <v>7521</v>
      </c>
      <c r="I2066" s="300" t="n"/>
      <c r="J2066" s="314" t="n"/>
      <c r="K2066" s="304" t="n"/>
      <c r="L2066" s="304" t="n"/>
      <c r="M2066" s="304" t="n"/>
      <c r="N2066" s="304" t="n"/>
    </row>
    <row r="2067" ht="15.75" customHeight="1" s="412">
      <c r="A2067" s="300" t="n">
        <v>2066</v>
      </c>
      <c r="B2067" s="300" t="n">
        <v>112</v>
      </c>
      <c r="C2067" s="300" t="n">
        <v>245</v>
      </c>
      <c r="D2067" s="300" t="n">
        <v>7</v>
      </c>
      <c r="E2067" s="301" t="n">
        <v>43545</v>
      </c>
      <c r="F2067" s="312" t="n">
        <v>5197</v>
      </c>
      <c r="G2067" s="300" t="n">
        <v>7887</v>
      </c>
      <c r="H2067" s="302" t="n">
        <v>7455</v>
      </c>
      <c r="I2067" s="300" t="n"/>
      <c r="J2067" s="313" t="n"/>
      <c r="K2067" s="304" t="n"/>
      <c r="L2067" s="304" t="n"/>
      <c r="M2067" s="304" t="n"/>
      <c r="N2067" s="304" t="n"/>
    </row>
    <row r="2068" ht="15.75" customHeight="1" s="412">
      <c r="A2068" s="300" t="n">
        <v>2067</v>
      </c>
      <c r="B2068" s="300" t="n">
        <v>113</v>
      </c>
      <c r="C2068" s="300" t="n">
        <v>246</v>
      </c>
      <c r="D2068" s="300" t="n">
        <v>7</v>
      </c>
      <c r="E2068" s="301" t="n">
        <v>43545</v>
      </c>
      <c r="F2068" s="312" t="n">
        <v>5283</v>
      </c>
      <c r="G2068" s="300" t="n">
        <v>7897</v>
      </c>
      <c r="H2068" s="302" t="n">
        <v>7443</v>
      </c>
      <c r="I2068" s="300" t="n"/>
      <c r="J2068" s="314" t="n"/>
      <c r="K2068" s="304" t="n"/>
      <c r="L2068" s="304" t="n"/>
      <c r="M2068" s="304" t="n"/>
      <c r="N2068" s="304" t="n"/>
    </row>
    <row r="2069" ht="15.75" customHeight="1" s="412">
      <c r="A2069" s="300" t="n">
        <v>2068</v>
      </c>
      <c r="B2069" s="300" t="n">
        <v>114</v>
      </c>
      <c r="C2069" s="300" t="n">
        <v>246</v>
      </c>
      <c r="D2069" s="300" t="n">
        <v>7</v>
      </c>
      <c r="E2069" s="301" t="n">
        <v>43545</v>
      </c>
      <c r="F2069" s="312" t="n">
        <v>5247</v>
      </c>
      <c r="G2069" s="300" t="n">
        <v>7827</v>
      </c>
      <c r="H2069" s="302" t="n">
        <v>7382</v>
      </c>
      <c r="I2069" s="300" t="n"/>
      <c r="J2069" s="314" t="n"/>
      <c r="K2069" s="304" t="n"/>
      <c r="L2069" s="304" t="n"/>
      <c r="M2069" s="304" t="n"/>
      <c r="N2069" s="304" t="n"/>
    </row>
    <row r="2070" ht="15.75" customHeight="1" s="412">
      <c r="A2070" s="300" t="n">
        <v>2069</v>
      </c>
      <c r="B2070" s="300" t="n">
        <v>115</v>
      </c>
      <c r="C2070" s="300" t="n">
        <v>249</v>
      </c>
      <c r="D2070" s="300" t="n">
        <v>7</v>
      </c>
      <c r="E2070" s="301" t="n">
        <v>43545</v>
      </c>
      <c r="F2070" s="312" t="n">
        <v>5260</v>
      </c>
      <c r="G2070" s="300" t="n">
        <v>8128</v>
      </c>
      <c r="H2070" s="302" t="n">
        <v>7511</v>
      </c>
      <c r="I2070" s="300" t="n"/>
      <c r="J2070" s="313" t="n"/>
      <c r="K2070" s="304" t="n"/>
      <c r="L2070" s="304" t="n"/>
      <c r="M2070" s="304" t="n"/>
      <c r="N2070" s="304" t="n"/>
    </row>
    <row r="2071" ht="15.75" customHeight="1" s="412">
      <c r="A2071" s="300" t="n">
        <v>2070</v>
      </c>
      <c r="B2071" s="300" t="n">
        <v>116</v>
      </c>
      <c r="C2071" s="300" t="n">
        <v>249</v>
      </c>
      <c r="D2071" s="300" t="n">
        <v>7</v>
      </c>
      <c r="E2071" s="301" t="n">
        <v>43545</v>
      </c>
      <c r="F2071" s="312" t="n">
        <v>5263</v>
      </c>
      <c r="G2071" s="300" t="n">
        <v>7977</v>
      </c>
      <c r="H2071" s="302" t="n">
        <v>7408</v>
      </c>
      <c r="I2071" s="300" t="n"/>
      <c r="J2071" s="314" t="n"/>
      <c r="K2071" s="304" t="n"/>
      <c r="L2071" s="304" t="n"/>
      <c r="M2071" s="304" t="n"/>
      <c r="N2071" s="304" t="n"/>
    </row>
    <row r="2072" ht="15.75" customHeight="1" s="412">
      <c r="A2072" s="300" t="n">
        <v>2071</v>
      </c>
      <c r="B2072" s="300" t="n">
        <v>117</v>
      </c>
      <c r="C2072" s="300" t="n">
        <v>251</v>
      </c>
      <c r="D2072" s="300" t="n">
        <v>7</v>
      </c>
      <c r="E2072" s="301" t="n">
        <v>43545</v>
      </c>
      <c r="F2072" s="312" t="n">
        <v>5221</v>
      </c>
      <c r="G2072" s="300" t="n">
        <v>8229</v>
      </c>
      <c r="H2072" s="302" t="n">
        <v>7824</v>
      </c>
      <c r="I2072" s="300" t="n"/>
      <c r="J2072" s="314" t="n"/>
      <c r="K2072" s="304" t="n"/>
      <c r="L2072" s="304" t="n"/>
      <c r="M2072" s="304" t="n"/>
      <c r="N2072" s="304" t="n"/>
    </row>
    <row r="2073" ht="15.75" customHeight="1" s="412">
      <c r="A2073" s="300" t="n">
        <v>2072</v>
      </c>
      <c r="B2073" s="300" t="n">
        <v>118</v>
      </c>
      <c r="C2073" s="300" t="n">
        <v>251</v>
      </c>
      <c r="D2073" s="300" t="n">
        <v>7</v>
      </c>
      <c r="E2073" s="301" t="n">
        <v>43545</v>
      </c>
      <c r="F2073" s="312" t="n">
        <v>5249</v>
      </c>
      <c r="G2073" s="300" t="n">
        <v>8128</v>
      </c>
      <c r="H2073" s="302" t="n">
        <v>7740</v>
      </c>
      <c r="I2073" s="300" t="n"/>
      <c r="J2073" s="313" t="n"/>
      <c r="K2073" s="304" t="n"/>
      <c r="L2073" s="304" t="n"/>
      <c r="M2073" s="304" t="n"/>
      <c r="N2073" s="304" t="n"/>
    </row>
    <row r="2074" ht="15.75" customHeight="1" s="412">
      <c r="A2074" s="300" t="n">
        <v>2073</v>
      </c>
      <c r="B2074" s="300" t="n">
        <v>119</v>
      </c>
      <c r="C2074" s="300" t="n">
        <v>256</v>
      </c>
      <c r="D2074" s="300" t="n">
        <v>7</v>
      </c>
      <c r="E2074" s="301" t="n">
        <v>43545</v>
      </c>
      <c r="F2074" s="312" t="n">
        <v>5212</v>
      </c>
      <c r="G2074" s="300" t="n">
        <v>7685</v>
      </c>
      <c r="H2074" s="302" t="n">
        <v>7318</v>
      </c>
      <c r="I2074" s="300" t="n"/>
      <c r="J2074" s="314" t="n"/>
      <c r="K2074" s="304" t="n"/>
      <c r="L2074" s="304" t="n"/>
      <c r="M2074" s="304" t="n"/>
      <c r="N2074" s="304" t="n"/>
    </row>
    <row r="2075" ht="15.75" customHeight="1" s="412">
      <c r="A2075" s="300" t="n">
        <v>2074</v>
      </c>
      <c r="B2075" s="300" t="n">
        <v>120</v>
      </c>
      <c r="C2075" s="300" t="n">
        <v>256</v>
      </c>
      <c r="D2075" s="300" t="n">
        <v>7</v>
      </c>
      <c r="E2075" s="301" t="n">
        <v>43545</v>
      </c>
      <c r="F2075" s="312" t="n">
        <v>5196</v>
      </c>
      <c r="G2075" s="300" t="n">
        <v>7843</v>
      </c>
      <c r="H2075" s="302" t="n">
        <v>7449</v>
      </c>
      <c r="I2075" s="300" t="n"/>
      <c r="J2075" s="314" t="n"/>
      <c r="K2075" s="304" t="n"/>
      <c r="L2075" s="304" t="n"/>
      <c r="M2075" s="304" t="n"/>
      <c r="N2075" s="304" t="n"/>
    </row>
    <row r="2076" ht="15.75" customHeight="1" s="412">
      <c r="A2076" s="300" t="n">
        <v>2075</v>
      </c>
      <c r="B2076" s="300" t="n">
        <v>121</v>
      </c>
      <c r="C2076" s="300" t="n">
        <v>257</v>
      </c>
      <c r="D2076" s="300" t="n">
        <v>7</v>
      </c>
      <c r="E2076" s="301" t="n">
        <v>43545</v>
      </c>
      <c r="F2076" s="312" t="n">
        <v>5262</v>
      </c>
      <c r="G2076" s="300" t="n">
        <v>7739</v>
      </c>
      <c r="H2076" s="302" t="n">
        <v>7383</v>
      </c>
      <c r="I2076" s="300" t="n"/>
      <c r="J2076" s="313" t="n"/>
      <c r="K2076" s="304" t="n"/>
      <c r="L2076" s="304" t="n"/>
      <c r="M2076" s="304" t="n"/>
      <c r="N2076" s="304" t="n"/>
    </row>
    <row r="2077" ht="15.75" customHeight="1" s="412">
      <c r="A2077" s="300" t="n">
        <v>2076</v>
      </c>
      <c r="B2077" s="300" t="n">
        <v>122</v>
      </c>
      <c r="C2077" s="300" t="n">
        <v>257</v>
      </c>
      <c r="D2077" s="300" t="n">
        <v>7</v>
      </c>
      <c r="E2077" s="301" t="n">
        <v>43545</v>
      </c>
      <c r="F2077" s="312" t="n">
        <v>5223</v>
      </c>
      <c r="G2077" s="300" t="n">
        <v>7952</v>
      </c>
      <c r="H2077" s="302" t="n">
        <v>7550</v>
      </c>
      <c r="I2077" s="300" t="n"/>
      <c r="J2077" s="314" t="n"/>
      <c r="K2077" s="304" t="n"/>
      <c r="L2077" s="304" t="n"/>
      <c r="M2077" s="304" t="n"/>
      <c r="N2077" s="304" t="n"/>
    </row>
    <row r="2078" ht="15.75" customHeight="1" s="412">
      <c r="A2078" s="300" t="n">
        <v>2077</v>
      </c>
      <c r="B2078" s="300" t="n">
        <v>123</v>
      </c>
      <c r="C2078" s="300" t="n">
        <v>261</v>
      </c>
      <c r="D2078" s="300" t="n">
        <v>7</v>
      </c>
      <c r="E2078" s="301" t="n">
        <v>43545</v>
      </c>
      <c r="F2078" s="312" t="n">
        <v>5241</v>
      </c>
      <c r="G2078" s="300" t="n">
        <v>8417</v>
      </c>
      <c r="H2078" s="302" t="n">
        <v>7942</v>
      </c>
      <c r="I2078" s="300" t="n"/>
      <c r="J2078" s="314" t="n"/>
      <c r="K2078" s="304" t="n"/>
      <c r="L2078" s="304" t="n"/>
      <c r="M2078" s="304" t="n"/>
      <c r="N2078" s="304" t="n"/>
    </row>
    <row r="2079" ht="15.75" customHeight="1" s="412">
      <c r="A2079" s="300" t="n">
        <v>2078</v>
      </c>
      <c r="B2079" s="300" t="n">
        <v>124</v>
      </c>
      <c r="C2079" s="300" t="n">
        <v>261</v>
      </c>
      <c r="D2079" s="300" t="n">
        <v>7</v>
      </c>
      <c r="E2079" s="301" t="n">
        <v>43545</v>
      </c>
      <c r="F2079" s="312" t="n">
        <v>5265</v>
      </c>
      <c r="G2079" s="300" t="n">
        <v>8134</v>
      </c>
      <c r="H2079" s="302" t="n">
        <v>7716</v>
      </c>
      <c r="I2079" s="300" t="n"/>
      <c r="J2079" s="313" t="n"/>
      <c r="K2079" s="304" t="n"/>
      <c r="L2079" s="304" t="n"/>
      <c r="M2079" s="304" t="n"/>
      <c r="N2079" s="304" t="n"/>
    </row>
    <row r="2080" ht="15.75" customHeight="1" s="412">
      <c r="A2080" s="300" t="n">
        <v>2079</v>
      </c>
      <c r="B2080" s="300" t="n">
        <v>125</v>
      </c>
      <c r="C2080" s="300" t="n">
        <v>263</v>
      </c>
      <c r="D2080" s="300" t="n">
        <v>7</v>
      </c>
      <c r="E2080" s="301" t="n">
        <v>43545</v>
      </c>
      <c r="F2080" s="312" t="n">
        <v>5217</v>
      </c>
      <c r="G2080" s="300" t="n">
        <v>8566</v>
      </c>
      <c r="H2080" s="302" t="n">
        <v>8079</v>
      </c>
      <c r="I2080" s="300" t="n"/>
      <c r="J2080" s="314" t="n"/>
      <c r="K2080" s="304" t="n"/>
      <c r="L2080" s="304" t="n"/>
      <c r="M2080" s="304" t="n"/>
      <c r="N2080" s="304" t="n"/>
    </row>
    <row r="2081" ht="15.75" customHeight="1" s="412">
      <c r="A2081" s="300" t="n">
        <v>2080</v>
      </c>
      <c r="B2081" s="300" t="n">
        <v>126</v>
      </c>
      <c r="C2081" s="300" t="n">
        <v>263</v>
      </c>
      <c r="D2081" s="300" t="n">
        <v>7</v>
      </c>
      <c r="E2081" s="301" t="n">
        <v>43545</v>
      </c>
      <c r="F2081" s="312" t="n">
        <v>5232</v>
      </c>
      <c r="G2081" s="300" t="n">
        <v>8084</v>
      </c>
      <c r="H2081" s="302" t="n">
        <v>7661</v>
      </c>
      <c r="I2081" s="300" t="n"/>
      <c r="J2081" s="314" t="n"/>
      <c r="K2081" s="304" t="n"/>
      <c r="L2081" s="304" t="n"/>
      <c r="M2081" s="304" t="n"/>
      <c r="N2081" s="304" t="n"/>
    </row>
    <row r="2082" ht="15.75" customHeight="1" s="412">
      <c r="A2082" s="300" t="n">
        <v>2081</v>
      </c>
      <c r="B2082" s="300" t="n">
        <v>127</v>
      </c>
      <c r="C2082" s="300" t="n">
        <v>265</v>
      </c>
      <c r="D2082" s="300" t="n">
        <v>7</v>
      </c>
      <c r="E2082" s="301" t="n">
        <v>43545</v>
      </c>
      <c r="F2082" s="312" t="n">
        <v>5247</v>
      </c>
      <c r="G2082" s="300" t="n">
        <v>7169</v>
      </c>
      <c r="H2082" s="302" t="n">
        <v>6910</v>
      </c>
      <c r="I2082" s="300" t="n"/>
      <c r="J2082" s="313" t="n"/>
      <c r="K2082" s="304" t="n"/>
      <c r="L2082" s="304" t="n"/>
      <c r="M2082" s="304" t="n"/>
      <c r="N2082" s="304" t="n"/>
    </row>
    <row r="2083" ht="15.75" customHeight="1" s="412">
      <c r="A2083" s="300" t="n">
        <v>2082</v>
      </c>
      <c r="B2083" s="300" t="n">
        <v>128</v>
      </c>
      <c r="C2083" s="300" t="n">
        <v>265</v>
      </c>
      <c r="D2083" s="300" t="n">
        <v>7</v>
      </c>
      <c r="E2083" s="301" t="n">
        <v>43545</v>
      </c>
      <c r="F2083" s="312" t="n">
        <v>5213</v>
      </c>
      <c r="G2083" s="300" t="n">
        <v>7018</v>
      </c>
      <c r="H2083" s="302" t="n">
        <v>6775</v>
      </c>
      <c r="I2083" s="300" t="n"/>
      <c r="J2083" s="314" t="n"/>
      <c r="K2083" s="304" t="n"/>
      <c r="L2083" s="304" t="n"/>
      <c r="M2083" s="304" t="n"/>
      <c r="N2083" s="304" t="n"/>
    </row>
    <row r="2084" ht="15.75" customHeight="1" s="412">
      <c r="A2084" s="300" t="n">
        <v>2083</v>
      </c>
      <c r="B2084" s="300" t="n">
        <v>129</v>
      </c>
      <c r="C2084" s="300" t="n">
        <v>303</v>
      </c>
      <c r="D2084" s="300" t="n">
        <v>7</v>
      </c>
      <c r="E2084" s="301" t="n">
        <v>43545</v>
      </c>
      <c r="F2084" s="312" t="n">
        <v>5238</v>
      </c>
      <c r="G2084" s="300" t="n">
        <v>8157</v>
      </c>
      <c r="H2084" s="302" t="n">
        <v>7773</v>
      </c>
      <c r="I2084" s="300" t="n"/>
      <c r="J2084" s="314" t="n"/>
      <c r="K2084" s="304" t="n"/>
      <c r="L2084" s="304" t="n"/>
      <c r="M2084" s="304" t="n"/>
      <c r="N2084" s="304" t="n"/>
    </row>
    <row r="2085" ht="15.75" customHeight="1" s="412">
      <c r="A2085" s="300" t="n">
        <v>2084</v>
      </c>
      <c r="B2085" s="300" t="n">
        <v>130</v>
      </c>
      <c r="C2085" s="300" t="n">
        <v>303</v>
      </c>
      <c r="D2085" s="300" t="n">
        <v>7</v>
      </c>
      <c r="E2085" s="301" t="n">
        <v>43545</v>
      </c>
      <c r="F2085" s="312" t="n">
        <v>5212</v>
      </c>
      <c r="G2085" s="300" t="n">
        <v>8269</v>
      </c>
      <c r="H2085" s="302" t="n">
        <v>7863</v>
      </c>
      <c r="I2085" s="300" t="n"/>
      <c r="J2085" s="313" t="n"/>
      <c r="K2085" s="304" t="n"/>
      <c r="L2085" s="304" t="n"/>
      <c r="M2085" s="304" t="n"/>
      <c r="N2085" s="304" t="n"/>
    </row>
    <row r="2086" ht="15.75" customHeight="1" s="412">
      <c r="A2086" s="300" t="n">
        <v>2085</v>
      </c>
      <c r="B2086" s="300" t="n">
        <v>131</v>
      </c>
      <c r="C2086" s="300" t="n">
        <v>305</v>
      </c>
      <c r="D2086" s="300" t="n">
        <v>7</v>
      </c>
      <c r="E2086" s="301" t="n">
        <v>43545</v>
      </c>
      <c r="F2086" s="312" t="n">
        <v>5209</v>
      </c>
      <c r="G2086" s="300" t="n">
        <v>8819</v>
      </c>
      <c r="H2086" s="302" t="n">
        <v>8335</v>
      </c>
      <c r="I2086" s="300" t="n"/>
      <c r="J2086" s="314" t="n"/>
      <c r="K2086" s="304" t="n"/>
      <c r="L2086" s="304" t="n"/>
      <c r="M2086" s="304" t="n"/>
      <c r="N2086" s="304" t="n"/>
    </row>
    <row r="2087" ht="15.75" customHeight="1" s="412">
      <c r="A2087" s="300" t="n">
        <v>2086</v>
      </c>
      <c r="B2087" s="300" t="n">
        <v>132</v>
      </c>
      <c r="C2087" s="300" t="n">
        <v>305</v>
      </c>
      <c r="D2087" s="300" t="n">
        <v>7</v>
      </c>
      <c r="E2087" s="301" t="n">
        <v>43545</v>
      </c>
      <c r="F2087" s="312" t="n">
        <v>5233</v>
      </c>
      <c r="G2087" s="300" t="n">
        <v>8531</v>
      </c>
      <c r="H2087" s="302" t="n">
        <v>8088</v>
      </c>
      <c r="I2087" s="300" t="n"/>
      <c r="J2087" s="314" t="n"/>
      <c r="K2087" s="304" t="n"/>
      <c r="L2087" s="304" t="n"/>
      <c r="M2087" s="304" t="n"/>
      <c r="N2087" s="304" t="n"/>
    </row>
    <row r="2088" ht="15.75" customHeight="1" s="412">
      <c r="A2088" s="300" t="n">
        <v>2087</v>
      </c>
      <c r="B2088" s="300" t="n">
        <v>133</v>
      </c>
      <c r="C2088" s="300" t="n">
        <v>306</v>
      </c>
      <c r="D2088" s="300" t="n">
        <v>7</v>
      </c>
      <c r="E2088" s="301" t="n">
        <v>43545</v>
      </c>
      <c r="F2088" s="312" t="n">
        <v>5286</v>
      </c>
      <c r="G2088" s="300" t="n">
        <v>8616</v>
      </c>
      <c r="H2088" s="302" t="n">
        <v>8181</v>
      </c>
      <c r="I2088" s="300" t="n"/>
      <c r="J2088" s="313" t="n"/>
      <c r="K2088" s="304" t="n"/>
      <c r="L2088" s="304" t="n"/>
      <c r="M2088" s="304" t="n"/>
      <c r="N2088" s="304" t="n"/>
    </row>
    <row r="2089" ht="15.75" customHeight="1" s="412">
      <c r="A2089" s="300" t="n">
        <v>2088</v>
      </c>
      <c r="B2089" s="300" t="n">
        <v>134</v>
      </c>
      <c r="C2089" s="300" t="n">
        <v>306</v>
      </c>
      <c r="D2089" s="300" t="n">
        <v>7</v>
      </c>
      <c r="E2089" s="301" t="n">
        <v>43545</v>
      </c>
      <c r="F2089" s="312" t="n">
        <v>5220</v>
      </c>
      <c r="G2089" s="300" t="n">
        <v>8339</v>
      </c>
      <c r="H2089" s="302" t="n">
        <v>7929</v>
      </c>
      <c r="I2089" s="300" t="n"/>
      <c r="J2089" s="314" t="n"/>
      <c r="K2089" s="304" t="n"/>
      <c r="L2089" s="304" t="n"/>
      <c r="M2089" s="304" t="n"/>
      <c r="N2089" s="304" t="n"/>
    </row>
    <row r="2090" ht="15.75" customHeight="1" s="412">
      <c r="A2090" s="300" t="n">
        <v>2089</v>
      </c>
      <c r="B2090" s="300" t="n">
        <v>135</v>
      </c>
      <c r="C2090" s="300" t="n">
        <v>309</v>
      </c>
      <c r="D2090" s="300" t="n">
        <v>7</v>
      </c>
      <c r="E2090" s="301" t="n">
        <v>43545</v>
      </c>
      <c r="F2090" s="312" t="n">
        <v>5240</v>
      </c>
      <c r="G2090" s="300" t="n">
        <v>7795</v>
      </c>
      <c r="H2090" s="302" t="n">
        <v>7446</v>
      </c>
      <c r="I2090" s="300" t="n"/>
      <c r="J2090" s="314" t="n"/>
      <c r="K2090" s="304" t="n"/>
      <c r="L2090" s="304" t="n"/>
      <c r="M2090" s="304" t="n"/>
      <c r="N2090" s="304" t="n"/>
    </row>
    <row r="2091" ht="15.75" customHeight="1" s="412">
      <c r="A2091" s="300" t="n">
        <v>2090</v>
      </c>
      <c r="B2091" s="300" t="n">
        <v>136</v>
      </c>
      <c r="C2091" s="300" t="n">
        <v>309</v>
      </c>
      <c r="D2091" s="300" t="n">
        <v>7</v>
      </c>
      <c r="E2091" s="301" t="n">
        <v>43545</v>
      </c>
      <c r="F2091" s="312" t="n">
        <v>5219</v>
      </c>
      <c r="G2091" s="300" t="n">
        <v>7818</v>
      </c>
      <c r="H2091" s="302" t="n">
        <v>7488</v>
      </c>
      <c r="I2091" s="300" t="n"/>
      <c r="J2091" s="313" t="n"/>
      <c r="K2091" s="304" t="n"/>
      <c r="L2091" s="304" t="n"/>
      <c r="M2091" s="304" t="n"/>
      <c r="N2091" s="304" t="n"/>
    </row>
    <row r="2092" ht="15.75" customHeight="1" s="412">
      <c r="A2092" s="300" t="n">
        <v>2091</v>
      </c>
      <c r="B2092" s="300" t="n">
        <v>137</v>
      </c>
      <c r="C2092" s="300" t="n">
        <v>310</v>
      </c>
      <c r="D2092" s="300" t="n">
        <v>7</v>
      </c>
      <c r="E2092" s="301" t="n">
        <v>43545</v>
      </c>
      <c r="F2092" s="312" t="n">
        <v>5220</v>
      </c>
      <c r="G2092" s="300" t="n">
        <v>7001</v>
      </c>
      <c r="H2092" s="302" t="n">
        <v>6878</v>
      </c>
      <c r="I2092" s="300" t="n"/>
      <c r="J2092" s="314" t="n"/>
      <c r="K2092" s="304" t="n"/>
      <c r="L2092" s="304" t="n"/>
      <c r="M2092" s="304" t="n"/>
      <c r="N2092" s="304" t="n"/>
    </row>
    <row r="2093" ht="15.75" customHeight="1" s="412">
      <c r="A2093" s="300" t="n">
        <v>2092</v>
      </c>
      <c r="B2093" s="300" t="n">
        <v>138</v>
      </c>
      <c r="C2093" s="300" t="n">
        <v>310</v>
      </c>
      <c r="D2093" s="300" t="n">
        <v>7</v>
      </c>
      <c r="E2093" s="301" t="n">
        <v>43545</v>
      </c>
      <c r="F2093" s="312" t="n">
        <v>5222</v>
      </c>
      <c r="G2093" s="300" t="n">
        <v>7206</v>
      </c>
      <c r="H2093" s="302" t="n">
        <v>6969</v>
      </c>
      <c r="I2093" s="300" t="n"/>
      <c r="J2093" s="314" t="n"/>
      <c r="K2093" s="304" t="n"/>
      <c r="L2093" s="304" t="n"/>
      <c r="M2093" s="304" t="n"/>
      <c r="N2093" s="304" t="n"/>
    </row>
    <row r="2094" ht="15.75" customHeight="1" s="412">
      <c r="A2094" s="300" t="n">
        <v>2093</v>
      </c>
      <c r="B2094" s="300" t="n">
        <v>139</v>
      </c>
      <c r="C2094" s="300" t="n">
        <v>311</v>
      </c>
      <c r="D2094" s="300" t="n">
        <v>7</v>
      </c>
      <c r="E2094" s="301" t="n">
        <v>43545</v>
      </c>
      <c r="F2094" s="312" t="n">
        <v>5218</v>
      </c>
      <c r="G2094" s="300" t="n">
        <v>8130</v>
      </c>
      <c r="H2094" s="302" t="n">
        <v>7721</v>
      </c>
      <c r="I2094" s="300" t="n"/>
      <c r="J2094" s="313" t="n"/>
      <c r="K2094" s="304" t="n"/>
      <c r="L2094" s="304" t="n"/>
      <c r="M2094" s="304" t="n"/>
      <c r="N2094" s="304" t="n"/>
    </row>
    <row r="2095" ht="15.75" customHeight="1" s="412">
      <c r="A2095" s="300" t="n">
        <v>2094</v>
      </c>
      <c r="B2095" s="300" t="n">
        <v>140</v>
      </c>
      <c r="C2095" s="300" t="n">
        <v>311</v>
      </c>
      <c r="D2095" s="300" t="n">
        <v>7</v>
      </c>
      <c r="E2095" s="301" t="n">
        <v>43545</v>
      </c>
      <c r="F2095" s="312" t="n">
        <v>5241</v>
      </c>
      <c r="G2095" s="300" t="n">
        <v>8011</v>
      </c>
      <c r="H2095" s="302" t="n">
        <v>7633</v>
      </c>
      <c r="I2095" s="300" t="n"/>
      <c r="J2095" s="314" t="n"/>
      <c r="K2095" s="304" t="n"/>
      <c r="L2095" s="304" t="n"/>
      <c r="M2095" s="304" t="n"/>
      <c r="N2095" s="304" t="n"/>
    </row>
    <row r="2096" ht="15.75" customHeight="1" s="412">
      <c r="A2096" s="300" t="n">
        <v>2095</v>
      </c>
      <c r="B2096" s="300" t="n">
        <v>141</v>
      </c>
      <c r="C2096" s="300" t="n">
        <v>314</v>
      </c>
      <c r="D2096" s="300" t="n">
        <v>7</v>
      </c>
      <c r="E2096" s="301" t="n">
        <v>43545</v>
      </c>
      <c r="F2096" s="312" t="n">
        <v>5187</v>
      </c>
      <c r="G2096" s="300" t="n">
        <v>8000</v>
      </c>
      <c r="H2096" s="302" t="n">
        <v>7613</v>
      </c>
      <c r="I2096" s="300" t="n"/>
      <c r="J2096" s="314" t="n"/>
      <c r="K2096" s="304" t="n"/>
      <c r="L2096" s="304" t="n"/>
      <c r="M2096" s="304" t="n"/>
      <c r="N2096" s="304" t="n"/>
    </row>
    <row r="2097" ht="15.75" customHeight="1" s="412">
      <c r="A2097" s="300" t="n">
        <v>2096</v>
      </c>
      <c r="B2097" s="300" t="n">
        <v>142</v>
      </c>
      <c r="C2097" s="300" t="n">
        <v>314</v>
      </c>
      <c r="D2097" s="300" t="n">
        <v>7</v>
      </c>
      <c r="E2097" s="301" t="n">
        <v>43545</v>
      </c>
      <c r="F2097" s="312" t="n">
        <v>5229</v>
      </c>
      <c r="G2097" s="300" t="n">
        <v>7924</v>
      </c>
      <c r="H2097" s="302" t="n">
        <v>7547</v>
      </c>
      <c r="I2097" s="300" t="n"/>
      <c r="J2097" s="313" t="n"/>
      <c r="K2097" s="304" t="n"/>
      <c r="L2097" s="304" t="n"/>
      <c r="M2097" s="304" t="n"/>
      <c r="N2097" s="304" t="n"/>
    </row>
    <row r="2098" ht="15.75" customHeight="1" s="412">
      <c r="A2098" s="300" t="n">
        <v>2097</v>
      </c>
      <c r="B2098" s="300" t="n">
        <v>143</v>
      </c>
      <c r="C2098" s="300" t="n">
        <v>315</v>
      </c>
      <c r="D2098" s="300" t="n">
        <v>7</v>
      </c>
      <c r="E2098" s="301" t="n">
        <v>43545</v>
      </c>
      <c r="F2098" s="312" t="n">
        <v>5229</v>
      </c>
      <c r="G2098" s="300" t="n">
        <v>8489</v>
      </c>
      <c r="H2098" s="302" t="n">
        <v>8012</v>
      </c>
      <c r="I2098" s="300" t="n"/>
      <c r="J2098" s="314" t="n"/>
      <c r="K2098" s="304" t="n"/>
      <c r="L2098" s="304" t="n"/>
      <c r="M2098" s="304" t="n"/>
      <c r="N2098" s="304" t="n"/>
    </row>
    <row r="2099" ht="15.75" customHeight="1" s="412">
      <c r="A2099" s="300" t="n">
        <v>2098</v>
      </c>
      <c r="B2099" s="300" t="n">
        <v>144</v>
      </c>
      <c r="C2099" s="300" t="n">
        <v>315</v>
      </c>
      <c r="D2099" s="300" t="n">
        <v>7</v>
      </c>
      <c r="E2099" s="301" t="n">
        <v>43545</v>
      </c>
      <c r="F2099" s="312" t="n">
        <v>5238</v>
      </c>
      <c r="G2099" s="300" t="n">
        <v>8558</v>
      </c>
      <c r="H2099" s="302" t="n">
        <v>8065</v>
      </c>
      <c r="I2099" s="300" t="n"/>
      <c r="J2099" s="314" t="n"/>
      <c r="K2099" s="304" t="n"/>
      <c r="L2099" s="304" t="n"/>
      <c r="M2099" s="304" t="n"/>
      <c r="N2099" s="304" t="n"/>
    </row>
    <row r="2100" ht="15.75" customHeight="1" s="412">
      <c r="A2100" s="300" t="n">
        <v>2099</v>
      </c>
      <c r="B2100" s="300" t="n">
        <v>145</v>
      </c>
      <c r="C2100" s="300" t="n">
        <v>316</v>
      </c>
      <c r="D2100" s="300" t="n">
        <v>7</v>
      </c>
      <c r="E2100" s="301" t="n">
        <v>43545</v>
      </c>
      <c r="F2100" s="312" t="n">
        <v>5181</v>
      </c>
      <c r="G2100" s="300" t="n">
        <v>8152</v>
      </c>
      <c r="H2100" s="302" t="n">
        <v>7676</v>
      </c>
      <c r="I2100" s="300" t="n"/>
      <c r="J2100" s="314" t="n"/>
      <c r="K2100" s="304" t="n"/>
      <c r="L2100" s="304" t="n"/>
      <c r="M2100" s="304" t="n"/>
      <c r="N2100" s="304" t="n"/>
    </row>
    <row r="2101" ht="15.75" customHeight="1" s="412">
      <c r="A2101" s="300" t="n">
        <v>2100</v>
      </c>
      <c r="B2101" s="300" t="n">
        <v>146</v>
      </c>
      <c r="C2101" s="300" t="n">
        <v>316</v>
      </c>
      <c r="D2101" s="300" t="n">
        <v>7</v>
      </c>
      <c r="E2101" s="301" t="n">
        <v>43545</v>
      </c>
      <c r="F2101" s="312" t="n">
        <v>5179</v>
      </c>
      <c r="G2101" s="300" t="n">
        <v>8190</v>
      </c>
      <c r="H2101" s="302" t="n">
        <v>7713</v>
      </c>
      <c r="I2101" s="300" t="n"/>
      <c r="J2101" s="314" t="n"/>
      <c r="K2101" s="304" t="n"/>
      <c r="L2101" s="304" t="n"/>
      <c r="M2101" s="304" t="n"/>
      <c r="N2101" s="304" t="n"/>
    </row>
    <row r="2102" ht="15.75" customHeight="1" s="412">
      <c r="A2102" s="300" t="n">
        <v>2101</v>
      </c>
      <c r="B2102" s="300" t="n">
        <v>147</v>
      </c>
      <c r="C2102" s="300" t="n">
        <v>320</v>
      </c>
      <c r="D2102" s="300" t="n">
        <v>7</v>
      </c>
      <c r="E2102" s="301" t="n">
        <v>43545</v>
      </c>
      <c r="F2102" s="312" t="n">
        <v>5265</v>
      </c>
      <c r="G2102" s="300" t="n">
        <v>7680</v>
      </c>
      <c r="H2102" s="302" t="n">
        <v>7318</v>
      </c>
      <c r="I2102" s="300" t="n"/>
      <c r="J2102" s="314" t="n"/>
      <c r="K2102" s="304" t="n"/>
      <c r="L2102" s="304" t="n"/>
      <c r="M2102" s="304" t="n"/>
      <c r="N2102" s="304" t="n"/>
    </row>
    <row r="2103" ht="15.75" customHeight="1" s="412">
      <c r="A2103" s="300" t="n">
        <v>2102</v>
      </c>
      <c r="B2103" s="300" t="n">
        <v>148</v>
      </c>
      <c r="C2103" s="300" t="n">
        <v>320</v>
      </c>
      <c r="D2103" s="300" t="n">
        <v>7</v>
      </c>
      <c r="E2103" s="301" t="n">
        <v>43545</v>
      </c>
      <c r="F2103" s="312" t="n">
        <v>5186</v>
      </c>
      <c r="G2103" s="300" t="n">
        <v>7363</v>
      </c>
      <c r="H2103" s="302" t="n">
        <v>7048</v>
      </c>
      <c r="I2103" s="300" t="n"/>
      <c r="J2103" s="314" t="n"/>
      <c r="K2103" s="304" t="n"/>
      <c r="L2103" s="304" t="n"/>
      <c r="M2103" s="304" t="n"/>
      <c r="N2103" s="304" t="n"/>
    </row>
    <row r="2104" ht="15.75" customHeight="1" s="412">
      <c r="A2104" s="300" t="n">
        <v>2103</v>
      </c>
      <c r="B2104" s="300" t="n">
        <v>149</v>
      </c>
      <c r="C2104" s="300" t="n">
        <v>323</v>
      </c>
      <c r="D2104" s="300" t="n">
        <v>7</v>
      </c>
      <c r="E2104" s="301" t="n">
        <v>43545</v>
      </c>
      <c r="F2104" s="312" t="n">
        <v>5222</v>
      </c>
      <c r="G2104" s="300" t="n">
        <v>8725</v>
      </c>
      <c r="H2104" s="302" t="n">
        <v>8227</v>
      </c>
      <c r="I2104" s="300" t="n"/>
      <c r="J2104" s="314" t="n"/>
      <c r="K2104" s="304" t="n"/>
      <c r="L2104" s="304" t="n"/>
      <c r="M2104" s="304" t="n"/>
      <c r="N2104" s="304" t="n"/>
    </row>
    <row r="2105" ht="15.75" customHeight="1" s="412">
      <c r="A2105" s="300" t="n">
        <v>2104</v>
      </c>
      <c r="B2105" s="300" t="n">
        <v>150</v>
      </c>
      <c r="C2105" s="300" t="n">
        <v>323</v>
      </c>
      <c r="D2105" s="300" t="n">
        <v>7</v>
      </c>
      <c r="E2105" s="301" t="n">
        <v>43545</v>
      </c>
      <c r="F2105" s="312" t="n">
        <v>5188</v>
      </c>
      <c r="G2105" s="300" t="n">
        <v>8553</v>
      </c>
      <c r="H2105" s="302" t="n">
        <v>8075</v>
      </c>
      <c r="I2105" s="300" t="n"/>
      <c r="J2105" s="314" t="n"/>
      <c r="K2105" s="304" t="n"/>
      <c r="L2105" s="304" t="n"/>
      <c r="M2105" s="304" t="n"/>
      <c r="N2105" s="304" t="n"/>
    </row>
    <row r="2106" ht="15.75" customHeight="1" s="412">
      <c r="A2106" s="300" t="n">
        <v>2105</v>
      </c>
      <c r="B2106" s="300" t="n">
        <v>151</v>
      </c>
      <c r="C2106" s="300" t="n">
        <v>328</v>
      </c>
      <c r="D2106" s="300" t="n">
        <v>7</v>
      </c>
      <c r="E2106" s="301" t="n">
        <v>43545</v>
      </c>
      <c r="F2106" s="312" t="n">
        <v>5221</v>
      </c>
      <c r="G2106" s="300" t="n">
        <v>7666</v>
      </c>
      <c r="H2106" s="302" t="n">
        <v>7337</v>
      </c>
      <c r="I2106" s="300" t="n"/>
      <c r="J2106" s="314" t="n"/>
      <c r="K2106" s="304" t="n"/>
      <c r="L2106" s="304" t="n"/>
      <c r="M2106" s="304" t="n"/>
      <c r="N2106" s="304" t="n"/>
    </row>
    <row r="2107" ht="15.75" customHeight="1" s="412">
      <c r="A2107" s="300" t="n">
        <v>2106</v>
      </c>
      <c r="B2107" s="300" t="n">
        <v>152</v>
      </c>
      <c r="C2107" s="300" t="n">
        <v>328</v>
      </c>
      <c r="D2107" s="300" t="n">
        <v>7</v>
      </c>
      <c r="E2107" s="301" t="n">
        <v>43545</v>
      </c>
      <c r="F2107" s="312" t="n">
        <v>5292</v>
      </c>
      <c r="G2107" s="300" t="n">
        <v>7635</v>
      </c>
      <c r="H2107" s="302" t="n">
        <v>7318</v>
      </c>
      <c r="I2107" s="300" t="n"/>
      <c r="J2107" s="314" t="n"/>
      <c r="K2107" s="304" t="n"/>
      <c r="L2107" s="304" t="n"/>
      <c r="M2107" s="304" t="n"/>
      <c r="N2107" s="304" t="n"/>
    </row>
    <row r="2108" ht="15.75" customHeight="1" s="412">
      <c r="A2108" s="300" t="n">
        <v>2107</v>
      </c>
      <c r="B2108" s="300" t="n">
        <v>153</v>
      </c>
      <c r="C2108" s="300" t="n">
        <v>330</v>
      </c>
      <c r="D2108" s="300" t="n">
        <v>7</v>
      </c>
      <c r="E2108" s="301" t="n">
        <v>43545</v>
      </c>
      <c r="F2108" s="312" t="n">
        <v>5238</v>
      </c>
      <c r="G2108" s="300" t="n">
        <v>7466</v>
      </c>
      <c r="H2108" s="302" t="n">
        <v>7147</v>
      </c>
      <c r="I2108" s="300" t="n"/>
      <c r="J2108" s="314" t="n"/>
      <c r="K2108" s="304" t="n"/>
      <c r="L2108" s="304" t="n"/>
      <c r="M2108" s="304" t="n"/>
      <c r="N2108" s="304" t="n"/>
    </row>
    <row r="2109" ht="15.75" customHeight="1" s="412">
      <c r="A2109" s="300" t="n">
        <v>2108</v>
      </c>
      <c r="B2109" s="300" t="n">
        <v>154</v>
      </c>
      <c r="C2109" s="300" t="n">
        <v>330</v>
      </c>
      <c r="D2109" s="300" t="n">
        <v>7</v>
      </c>
      <c r="E2109" s="301" t="n">
        <v>43545</v>
      </c>
      <c r="F2109" s="312" t="n">
        <v>5194</v>
      </c>
      <c r="G2109" s="300" t="n">
        <v>7549</v>
      </c>
      <c r="H2109" s="302" t="n">
        <v>7210</v>
      </c>
      <c r="I2109" s="300" t="n"/>
      <c r="J2109" s="314" t="n"/>
      <c r="K2109" s="304" t="n"/>
      <c r="L2109" s="304" t="n"/>
      <c r="M2109" s="304" t="n"/>
      <c r="N2109" s="304" t="n"/>
    </row>
    <row r="2110" ht="15.75" customHeight="1" s="412">
      <c r="A2110" s="300" t="n">
        <v>2109</v>
      </c>
      <c r="B2110" s="300" t="n">
        <v>155</v>
      </c>
      <c r="C2110" s="300" t="n">
        <v>334</v>
      </c>
      <c r="D2110" s="300" t="n">
        <v>7</v>
      </c>
      <c r="E2110" s="301" t="n">
        <v>43545</v>
      </c>
      <c r="F2110" s="312" t="n">
        <v>5181</v>
      </c>
      <c r="G2110" s="300" t="n">
        <v>7419</v>
      </c>
      <c r="H2110" s="302" t="n">
        <v>7112</v>
      </c>
      <c r="I2110" s="300" t="n"/>
      <c r="J2110" s="314" t="n"/>
      <c r="K2110" s="304" t="n"/>
      <c r="L2110" s="304" t="n"/>
      <c r="M2110" s="304" t="n"/>
      <c r="N2110" s="304" t="n"/>
    </row>
    <row r="2111" ht="15.75" customHeight="1" s="412">
      <c r="A2111" s="300" t="n">
        <v>2110</v>
      </c>
      <c r="B2111" s="300" t="n">
        <v>156</v>
      </c>
      <c r="C2111" s="300" t="n">
        <v>334</v>
      </c>
      <c r="D2111" s="300" t="n">
        <v>7</v>
      </c>
      <c r="E2111" s="301" t="n">
        <v>43545</v>
      </c>
      <c r="F2111" s="312" t="n">
        <v>5171</v>
      </c>
      <c r="G2111" s="300" t="n">
        <v>7399</v>
      </c>
      <c r="H2111" s="302" t="n">
        <v>7091</v>
      </c>
      <c r="I2111" s="300" t="n"/>
      <c r="J2111" s="314" t="n"/>
      <c r="K2111" s="304" t="n"/>
      <c r="L2111" s="304" t="n"/>
      <c r="M2111" s="304" t="n"/>
      <c r="N2111" s="304" t="n"/>
    </row>
    <row r="2112" ht="15.75" customHeight="1" s="412">
      <c r="A2112" s="300" t="n">
        <v>2111</v>
      </c>
      <c r="B2112" s="300" t="n">
        <v>157</v>
      </c>
      <c r="C2112" s="300" t="n">
        <v>336</v>
      </c>
      <c r="D2112" s="300" t="n">
        <v>7</v>
      </c>
      <c r="E2112" s="301" t="n">
        <v>43545</v>
      </c>
      <c r="F2112" s="312" t="n">
        <v>5319</v>
      </c>
      <c r="G2112" s="300" t="n">
        <v>7806</v>
      </c>
      <c r="H2112" s="302" t="n">
        <v>7431</v>
      </c>
      <c r="I2112" s="300" t="n"/>
      <c r="J2112" s="314" t="n"/>
      <c r="K2112" s="304" t="n"/>
      <c r="L2112" s="304" t="n"/>
      <c r="M2112" s="304" t="n"/>
      <c r="N2112" s="304" t="n"/>
    </row>
    <row r="2113" ht="15.75" customHeight="1" s="412">
      <c r="A2113" s="300" t="n">
        <v>2112</v>
      </c>
      <c r="B2113" s="300" t="n">
        <v>158</v>
      </c>
      <c r="C2113" s="300" t="n">
        <v>336</v>
      </c>
      <c r="D2113" s="300" t="n">
        <v>7</v>
      </c>
      <c r="E2113" s="301" t="n">
        <v>43545</v>
      </c>
      <c r="F2113" s="312" t="n">
        <v>5219</v>
      </c>
      <c r="G2113" s="300" t="n">
        <v>7332</v>
      </c>
      <c r="H2113" s="302" t="n">
        <v>7010</v>
      </c>
      <c r="I2113" s="300" t="n"/>
      <c r="J2113" s="314" t="n"/>
      <c r="K2113" s="304" t="n"/>
      <c r="L2113" s="304" t="n"/>
      <c r="M2113" s="304" t="n"/>
      <c r="N2113" s="304" t="n"/>
    </row>
    <row r="2114" ht="15.75" customHeight="1" s="412">
      <c r="A2114" s="300" t="n">
        <v>2113</v>
      </c>
      <c r="B2114" s="300" t="n">
        <v>159</v>
      </c>
      <c r="C2114" s="300" t="n">
        <v>339</v>
      </c>
      <c r="D2114" s="300" t="n">
        <v>7</v>
      </c>
      <c r="E2114" s="301" t="n">
        <v>43545</v>
      </c>
      <c r="F2114" s="312" t="n">
        <v>5300</v>
      </c>
      <c r="G2114" s="300" t="n">
        <v>7293</v>
      </c>
      <c r="H2114" s="302" t="n">
        <v>7022</v>
      </c>
      <c r="I2114" s="300" t="n"/>
      <c r="J2114" s="314" t="n"/>
      <c r="K2114" s="304" t="n"/>
      <c r="L2114" s="304" t="n"/>
      <c r="M2114" s="304" t="n"/>
      <c r="N2114" s="304" t="n"/>
    </row>
    <row r="2115" ht="15.75" customHeight="1" s="412">
      <c r="A2115" s="300" t="n">
        <v>2114</v>
      </c>
      <c r="B2115" s="300" t="n">
        <v>160</v>
      </c>
      <c r="C2115" s="300" t="n">
        <v>339</v>
      </c>
      <c r="D2115" s="300" t="n">
        <v>7</v>
      </c>
      <c r="E2115" s="301" t="n">
        <v>43545</v>
      </c>
      <c r="F2115" s="312" t="n">
        <v>5234</v>
      </c>
      <c r="G2115" s="300" t="n">
        <v>7312</v>
      </c>
      <c r="H2115" s="302" t="n">
        <v>7023</v>
      </c>
      <c r="I2115" s="300" t="n"/>
      <c r="J2115" s="314" t="n"/>
      <c r="K2115" s="304" t="n"/>
      <c r="L2115" s="304" t="n"/>
      <c r="M2115" s="304" t="n"/>
      <c r="N2115" s="304" t="n"/>
    </row>
    <row r="2116" ht="15.75" customHeight="1" s="412">
      <c r="A2116" s="300" t="n">
        <v>2115</v>
      </c>
      <c r="B2116" s="300" t="n">
        <v>161</v>
      </c>
      <c r="C2116" s="300" t="n">
        <v>340</v>
      </c>
      <c r="D2116" s="300" t="n">
        <v>7</v>
      </c>
      <c r="E2116" s="301" t="n">
        <v>43545</v>
      </c>
      <c r="F2116" s="312" t="n">
        <v>5264</v>
      </c>
      <c r="G2116" s="300" t="n">
        <v>8458</v>
      </c>
      <c r="H2116" s="302" t="n">
        <v>7932</v>
      </c>
      <c r="I2116" s="300" t="n"/>
      <c r="J2116" s="314" t="n"/>
      <c r="K2116" s="304" t="n"/>
      <c r="L2116" s="304" t="n"/>
      <c r="M2116" s="304" t="n"/>
      <c r="N2116" s="304" t="n"/>
    </row>
    <row r="2117" ht="15.75" customHeight="1" s="412">
      <c r="A2117" s="300" t="n">
        <v>2116</v>
      </c>
      <c r="B2117" s="300" t="n">
        <v>162</v>
      </c>
      <c r="C2117" s="300" t="n">
        <v>340</v>
      </c>
      <c r="D2117" s="300" t="n">
        <v>7</v>
      </c>
      <c r="E2117" s="301" t="n">
        <v>43545</v>
      </c>
      <c r="F2117" s="312" t="n">
        <v>5232</v>
      </c>
      <c r="G2117" s="300" t="n">
        <v>8470</v>
      </c>
      <c r="H2117" s="302" t="n">
        <v>7948</v>
      </c>
      <c r="I2117" s="300" t="n"/>
      <c r="J2117" s="314" t="n"/>
      <c r="K2117" s="304" t="n"/>
      <c r="L2117" s="304" t="n"/>
      <c r="M2117" s="304" t="n"/>
      <c r="N2117" s="304" t="n"/>
    </row>
    <row r="2118" ht="15.75" customHeight="1" s="412">
      <c r="A2118" s="300" t="n">
        <v>2117</v>
      </c>
      <c r="B2118" s="300" t="n">
        <v>163</v>
      </c>
      <c r="C2118" s="300" t="n">
        <v>342</v>
      </c>
      <c r="D2118" s="300" t="n">
        <v>7</v>
      </c>
      <c r="E2118" s="301" t="n">
        <v>43545</v>
      </c>
      <c r="F2118" s="312" t="n">
        <v>5193</v>
      </c>
      <c r="G2118" s="300" t="n">
        <v>7853</v>
      </c>
      <c r="H2118" s="302" t="n">
        <v>7484</v>
      </c>
      <c r="I2118" s="300" t="n"/>
      <c r="J2118" s="314" t="n"/>
      <c r="K2118" s="304" t="n"/>
      <c r="L2118" s="304" t="n"/>
      <c r="M2118" s="304" t="n"/>
      <c r="N2118" s="304" t="n"/>
    </row>
    <row r="2119" ht="15.75" customHeight="1" s="412">
      <c r="A2119" s="300" t="n">
        <v>2118</v>
      </c>
      <c r="B2119" s="300" t="n">
        <v>164</v>
      </c>
      <c r="C2119" s="300" t="n">
        <v>342</v>
      </c>
      <c r="D2119" s="300" t="n">
        <v>7</v>
      </c>
      <c r="E2119" s="301" t="n">
        <v>43545</v>
      </c>
      <c r="F2119" s="312" t="n">
        <v>5245</v>
      </c>
      <c r="G2119" s="300" t="n">
        <v>7506</v>
      </c>
      <c r="H2119" s="302" t="n">
        <v>7182</v>
      </c>
      <c r="I2119" s="300" t="n"/>
      <c r="J2119" s="314" t="n"/>
      <c r="K2119" s="304" t="n"/>
      <c r="L2119" s="304" t="n"/>
      <c r="M2119" s="304" t="n"/>
      <c r="N2119" s="304" t="n"/>
    </row>
    <row r="2120" ht="15.75" customHeight="1" s="412">
      <c r="A2120" s="300" t="n">
        <v>2119</v>
      </c>
      <c r="B2120" s="300" t="n">
        <v>165</v>
      </c>
      <c r="C2120" s="300" t="n">
        <v>344</v>
      </c>
      <c r="D2120" s="300" t="n">
        <v>7</v>
      </c>
      <c r="E2120" s="301" t="n">
        <v>43545</v>
      </c>
      <c r="F2120" s="312" t="n">
        <v>5226</v>
      </c>
      <c r="G2120" s="300" t="n">
        <v>7942</v>
      </c>
      <c r="H2120" s="302" t="n">
        <v>7498</v>
      </c>
      <c r="I2120" s="300" t="n"/>
      <c r="J2120" s="314" t="n"/>
      <c r="K2120" s="304" t="n"/>
      <c r="L2120" s="304" t="n"/>
      <c r="M2120" s="304" t="n"/>
      <c r="N2120" s="304" t="n"/>
    </row>
    <row r="2121" ht="15.75" customHeight="1" s="412">
      <c r="A2121" s="300" t="n">
        <v>2120</v>
      </c>
      <c r="B2121" s="300" t="n">
        <v>166</v>
      </c>
      <c r="C2121" s="300" t="n">
        <v>344</v>
      </c>
      <c r="D2121" s="300" t="n">
        <v>7</v>
      </c>
      <c r="E2121" s="301" t="n">
        <v>43545</v>
      </c>
      <c r="F2121" s="312" t="n">
        <v>5252</v>
      </c>
      <c r="G2121" s="300" t="n">
        <v>7957</v>
      </c>
      <c r="H2121" s="302" t="n">
        <v>7523</v>
      </c>
      <c r="I2121" s="300" t="n"/>
      <c r="J2121" s="314" t="n"/>
      <c r="K2121" s="304" t="n"/>
      <c r="L2121" s="304" t="n"/>
      <c r="M2121" s="304" t="n"/>
      <c r="N2121" s="304" t="n"/>
    </row>
    <row r="2122" ht="15.75" customHeight="1" s="412">
      <c r="A2122" s="300" t="n">
        <v>2121</v>
      </c>
      <c r="B2122" s="300" t="n">
        <v>167</v>
      </c>
      <c r="C2122" s="300" t="n">
        <v>346</v>
      </c>
      <c r="D2122" s="300" t="n">
        <v>7</v>
      </c>
      <c r="E2122" s="301" t="n">
        <v>43545</v>
      </c>
      <c r="F2122" s="312" t="n">
        <v>5280</v>
      </c>
      <c r="G2122" s="300" t="n">
        <v>8135</v>
      </c>
      <c r="H2122" s="302" t="n">
        <v>7714</v>
      </c>
      <c r="I2122" s="300" t="n"/>
      <c r="J2122" s="314" t="n"/>
      <c r="K2122" s="304" t="n"/>
      <c r="L2122" s="304" t="n"/>
      <c r="M2122" s="304" t="n"/>
      <c r="N2122" s="304" t="n"/>
    </row>
    <row r="2123" ht="15.75" customHeight="1" s="412">
      <c r="A2123" s="300" t="n">
        <v>2122</v>
      </c>
      <c r="B2123" s="300" t="n">
        <v>168</v>
      </c>
      <c r="C2123" s="300" t="n">
        <v>346</v>
      </c>
      <c r="D2123" s="300" t="n">
        <v>7</v>
      </c>
      <c r="E2123" s="301" t="n">
        <v>43545</v>
      </c>
      <c r="F2123" s="312" t="n">
        <v>5212</v>
      </c>
      <c r="G2123" s="300" t="n">
        <v>7764</v>
      </c>
      <c r="H2123" s="302" t="n">
        <v>7385</v>
      </c>
      <c r="I2123" s="300" t="n"/>
      <c r="J2123" s="314" t="n"/>
      <c r="K2123" s="304" t="n"/>
      <c r="L2123" s="304" t="n"/>
      <c r="M2123" s="304" t="n"/>
      <c r="N2123" s="304" t="n"/>
    </row>
    <row r="2124" ht="15.75" customHeight="1" s="412">
      <c r="A2124" s="300" t="n">
        <v>2123</v>
      </c>
      <c r="B2124" s="300" t="n">
        <v>169</v>
      </c>
      <c r="C2124" s="300" t="n">
        <v>347</v>
      </c>
      <c r="D2124" s="300" t="n">
        <v>7</v>
      </c>
      <c r="E2124" s="301" t="n">
        <v>43545</v>
      </c>
      <c r="F2124" s="312" t="n">
        <v>5223</v>
      </c>
      <c r="G2124" s="300" t="n">
        <v>8281</v>
      </c>
      <c r="H2124" s="302" t="n">
        <v>7849</v>
      </c>
      <c r="I2124" s="300" t="n"/>
      <c r="J2124" s="314" t="n"/>
      <c r="K2124" s="304" t="n"/>
      <c r="L2124" s="304" t="n"/>
      <c r="M2124" s="304" t="n"/>
      <c r="N2124" s="304" t="n"/>
    </row>
    <row r="2125" ht="15.75" customHeight="1" s="412">
      <c r="A2125" s="300" t="n">
        <v>2124</v>
      </c>
      <c r="B2125" s="300" t="n">
        <v>170</v>
      </c>
      <c r="C2125" s="300" t="n">
        <v>347</v>
      </c>
      <c r="D2125" s="300" t="n">
        <v>7</v>
      </c>
      <c r="E2125" s="301" t="n">
        <v>43545</v>
      </c>
      <c r="F2125" s="312" t="n">
        <v>5223</v>
      </c>
      <c r="G2125" s="300" t="n">
        <v>8179</v>
      </c>
      <c r="H2125" s="302" t="n">
        <v>7764</v>
      </c>
      <c r="I2125" s="300" t="n"/>
      <c r="J2125" s="314" t="n"/>
      <c r="K2125" s="304" t="n"/>
      <c r="L2125" s="304" t="n"/>
      <c r="M2125" s="304" t="n"/>
      <c r="N2125" s="304" t="n"/>
    </row>
    <row r="2126" ht="15.75" customHeight="1" s="412">
      <c r="A2126" s="300" t="n">
        <v>2125</v>
      </c>
      <c r="B2126" s="300" t="n">
        <v>171</v>
      </c>
      <c r="C2126" s="300" t="n">
        <v>349</v>
      </c>
      <c r="D2126" s="300" t="n">
        <v>7</v>
      </c>
      <c r="E2126" s="301" t="n">
        <v>43545</v>
      </c>
      <c r="F2126" s="312" t="n">
        <v>5259</v>
      </c>
      <c r="G2126" s="300" t="n">
        <v>7283</v>
      </c>
      <c r="H2126" s="302" t="n">
        <v>7006</v>
      </c>
      <c r="I2126" s="300" t="n"/>
      <c r="J2126" s="314" t="n"/>
      <c r="K2126" s="304" t="n"/>
      <c r="L2126" s="304" t="n"/>
      <c r="M2126" s="304" t="n"/>
      <c r="N2126" s="304" t="n"/>
    </row>
    <row r="2127" ht="15.75" customHeight="1" s="412">
      <c r="A2127" s="300" t="n">
        <v>2126</v>
      </c>
      <c r="B2127" s="300" t="n">
        <v>172</v>
      </c>
      <c r="C2127" s="300" t="n">
        <v>349</v>
      </c>
      <c r="D2127" s="300" t="n">
        <v>7</v>
      </c>
      <c r="E2127" s="301" t="n">
        <v>43545</v>
      </c>
      <c r="F2127" s="312" t="n">
        <v>5274</v>
      </c>
      <c r="G2127" s="300" t="n">
        <v>7058</v>
      </c>
      <c r="H2127" s="302" t="n">
        <v>6815</v>
      </c>
      <c r="I2127" s="300" t="n"/>
      <c r="J2127" s="314" t="n"/>
      <c r="K2127" s="304" t="n"/>
      <c r="L2127" s="304" t="n"/>
      <c r="M2127" s="304" t="n"/>
      <c r="N2127" s="304" t="n"/>
    </row>
    <row r="2128" ht="15.75" customHeight="1" s="412">
      <c r="A2128" s="300" t="n">
        <v>2127</v>
      </c>
      <c r="B2128" s="300" t="n">
        <v>173</v>
      </c>
      <c r="C2128" s="300" t="n">
        <v>352</v>
      </c>
      <c r="D2128" s="300" t="n">
        <v>7</v>
      </c>
      <c r="E2128" s="301" t="n">
        <v>43545</v>
      </c>
      <c r="F2128" s="312" t="n">
        <v>5227</v>
      </c>
      <c r="G2128" s="300" t="n">
        <v>7676</v>
      </c>
      <c r="H2128" s="302" t="n">
        <v>7251</v>
      </c>
      <c r="I2128" s="300" t="n"/>
      <c r="J2128" s="314" t="n"/>
      <c r="K2128" s="304" t="n"/>
      <c r="L2128" s="304" t="n"/>
      <c r="M2128" s="304" t="n"/>
      <c r="N2128" s="304" t="n"/>
    </row>
    <row r="2129" ht="15.75" customHeight="1" s="412">
      <c r="A2129" s="300" t="n">
        <v>2128</v>
      </c>
      <c r="B2129" s="300" t="n">
        <v>174</v>
      </c>
      <c r="C2129" s="300" t="n">
        <v>352</v>
      </c>
      <c r="D2129" s="300" t="n">
        <v>7</v>
      </c>
      <c r="E2129" s="301" t="n">
        <v>43545</v>
      </c>
      <c r="F2129" s="312" t="n">
        <v>5182</v>
      </c>
      <c r="G2129" s="300" t="n">
        <v>7424</v>
      </c>
      <c r="H2129" s="302" t="n">
        <v>7038</v>
      </c>
      <c r="I2129" s="300" t="n"/>
      <c r="J2129" s="314" t="n"/>
      <c r="K2129" s="304" t="n"/>
      <c r="L2129" s="304" t="n"/>
      <c r="M2129" s="304" t="n"/>
      <c r="N2129" s="304" t="n"/>
    </row>
    <row r="2130" ht="15.75" customHeight="1" s="412">
      <c r="A2130" s="300" t="n">
        <v>2129</v>
      </c>
      <c r="B2130" s="300" t="n">
        <v>175</v>
      </c>
      <c r="C2130" s="300" t="n">
        <v>354</v>
      </c>
      <c r="D2130" s="300" t="n">
        <v>7</v>
      </c>
      <c r="E2130" s="301" t="n">
        <v>43545</v>
      </c>
      <c r="F2130" s="312" t="n">
        <v>5280</v>
      </c>
      <c r="G2130" s="300" t="n">
        <v>7690</v>
      </c>
      <c r="H2130" s="302" t="n">
        <v>7366</v>
      </c>
      <c r="I2130" s="300" t="n"/>
      <c r="J2130" s="314" t="n"/>
      <c r="K2130" s="304" t="n"/>
      <c r="L2130" s="304" t="n"/>
      <c r="M2130" s="304" t="n"/>
      <c r="N2130" s="304" t="n"/>
    </row>
    <row r="2131" ht="15.75" customHeight="1" s="412">
      <c r="A2131" s="300" t="n">
        <v>2130</v>
      </c>
      <c r="B2131" s="300" t="n">
        <v>176</v>
      </c>
      <c r="C2131" s="300" t="n">
        <v>354</v>
      </c>
      <c r="D2131" s="300" t="n">
        <v>7</v>
      </c>
      <c r="E2131" s="301" t="n">
        <v>43545</v>
      </c>
      <c r="F2131" s="312" t="n">
        <v>5193</v>
      </c>
      <c r="G2131" s="300" t="n">
        <v>7607</v>
      </c>
      <c r="H2131" s="302" t="n">
        <v>7282</v>
      </c>
      <c r="I2131" s="300" t="n"/>
      <c r="J2131" s="314" t="n"/>
      <c r="K2131" s="304" t="n"/>
      <c r="L2131" s="304" t="n"/>
      <c r="M2131" s="304" t="n"/>
      <c r="N2131" s="304" t="n"/>
    </row>
    <row r="2132" ht="15.75" customHeight="1" s="412">
      <c r="A2132" s="300" t="n">
        <v>2131</v>
      </c>
      <c r="B2132" s="300" t="n">
        <v>177</v>
      </c>
      <c r="C2132" s="300" t="n">
        <v>358</v>
      </c>
      <c r="D2132" s="300" t="n">
        <v>7</v>
      </c>
      <c r="E2132" s="301" t="n">
        <v>43545</v>
      </c>
      <c r="F2132" s="312" t="n">
        <v>5259</v>
      </c>
      <c r="G2132" s="300" t="n">
        <v>7898</v>
      </c>
      <c r="H2132" s="302" t="n">
        <v>7526</v>
      </c>
      <c r="I2132" s="300" t="n"/>
      <c r="J2132" s="314" t="n"/>
      <c r="K2132" s="304" t="n"/>
      <c r="L2132" s="304" t="n"/>
      <c r="M2132" s="304" t="n"/>
      <c r="N2132" s="304" t="n"/>
    </row>
    <row r="2133" ht="15.75" customHeight="1" s="412">
      <c r="A2133" s="300" t="n">
        <v>2132</v>
      </c>
      <c r="B2133" s="300" t="n">
        <v>178</v>
      </c>
      <c r="C2133" s="300" t="n">
        <v>358</v>
      </c>
      <c r="D2133" s="300" t="n">
        <v>7</v>
      </c>
      <c r="E2133" s="301" t="n">
        <v>43545</v>
      </c>
      <c r="F2133" s="312" t="n">
        <v>5226</v>
      </c>
      <c r="G2133" s="300" t="n">
        <v>8058</v>
      </c>
      <c r="H2133" s="302" t="n">
        <v>7662</v>
      </c>
      <c r="I2133" s="300" t="n"/>
      <c r="J2133" s="314" t="n"/>
      <c r="K2133" s="304" t="n"/>
      <c r="L2133" s="304" t="n"/>
      <c r="M2133" s="304" t="n"/>
      <c r="N2133" s="304" t="n"/>
    </row>
    <row r="2134" ht="15.75" customHeight="1" s="412">
      <c r="A2134" s="300" t="n">
        <v>2133</v>
      </c>
      <c r="B2134" s="300" t="n">
        <v>179</v>
      </c>
      <c r="C2134" s="300" t="n">
        <v>360</v>
      </c>
      <c r="D2134" s="300" t="n">
        <v>7</v>
      </c>
      <c r="E2134" s="301" t="n">
        <v>43545</v>
      </c>
      <c r="F2134" s="312" t="n">
        <v>5180</v>
      </c>
      <c r="G2134" s="300" t="n">
        <v>7390</v>
      </c>
      <c r="H2134" s="302" t="n">
        <v>7076</v>
      </c>
      <c r="I2134" s="300" t="n"/>
      <c r="J2134" s="314" t="n"/>
      <c r="K2134" s="304" t="n"/>
      <c r="L2134" s="304" t="n"/>
      <c r="M2134" s="304" t="n"/>
      <c r="N2134" s="304" t="n"/>
    </row>
    <row r="2135" ht="15.75" customHeight="1" s="412">
      <c r="A2135" s="300" t="n">
        <v>2134</v>
      </c>
      <c r="B2135" s="300" t="n">
        <v>180</v>
      </c>
      <c r="C2135" s="300" t="n">
        <v>360</v>
      </c>
      <c r="D2135" s="300" t="n">
        <v>7</v>
      </c>
      <c r="E2135" s="301" t="n">
        <v>43545</v>
      </c>
      <c r="F2135" s="312" t="n">
        <v>5282</v>
      </c>
      <c r="G2135" s="300" t="n">
        <v>7444</v>
      </c>
      <c r="H2135" s="302" t="n">
        <v>7131</v>
      </c>
      <c r="I2135" s="300" t="n"/>
      <c r="J2135" s="314" t="n"/>
      <c r="K2135" s="304" t="n"/>
      <c r="L2135" s="304" t="n"/>
      <c r="M2135" s="304" t="n"/>
      <c r="N2135" s="304" t="n"/>
    </row>
    <row r="2136" ht="15.75" customHeight="1" s="412">
      <c r="A2136" s="300" t="n">
        <v>2135</v>
      </c>
      <c r="B2136" s="300" t="n">
        <v>181</v>
      </c>
      <c r="C2136" s="300" t="n">
        <v>362</v>
      </c>
      <c r="D2136" s="300" t="n">
        <v>7</v>
      </c>
      <c r="E2136" s="301" t="n">
        <v>43545</v>
      </c>
      <c r="F2136" s="312" t="n">
        <v>5244</v>
      </c>
      <c r="G2136" s="300" t="n">
        <v>6838</v>
      </c>
      <c r="H2136" s="302" t="n">
        <v>6618</v>
      </c>
      <c r="I2136" s="300" t="n"/>
      <c r="J2136" s="314" t="n"/>
      <c r="K2136" s="304" t="n"/>
      <c r="L2136" s="304" t="n"/>
      <c r="M2136" s="304" t="n"/>
      <c r="N2136" s="304" t="n"/>
    </row>
    <row r="2137" ht="15.75" customHeight="1" s="412">
      <c r="A2137" s="300" t="n">
        <v>2136</v>
      </c>
      <c r="B2137" s="300" t="n">
        <v>182</v>
      </c>
      <c r="C2137" s="300" t="n">
        <v>362</v>
      </c>
      <c r="D2137" s="300" t="n">
        <v>7</v>
      </c>
      <c r="E2137" s="301" t="n">
        <v>43545</v>
      </c>
      <c r="F2137" s="312" t="n">
        <v>5301</v>
      </c>
      <c r="G2137" s="300" t="n">
        <v>6896</v>
      </c>
      <c r="H2137" s="302" t="n">
        <v>6679</v>
      </c>
      <c r="I2137" s="300" t="n"/>
      <c r="J2137" s="314" t="n"/>
      <c r="K2137" s="304" t="n"/>
      <c r="L2137" s="304" t="n"/>
      <c r="M2137" s="304" t="n"/>
      <c r="N2137" s="304" t="n"/>
    </row>
    <row r="2138" ht="15.75" customHeight="1" s="412">
      <c r="A2138" s="300" t="n">
        <v>2137</v>
      </c>
      <c r="B2138" s="300" t="n">
        <v>183</v>
      </c>
      <c r="C2138" s="300" t="n">
        <v>364</v>
      </c>
      <c r="D2138" s="300" t="n">
        <v>7</v>
      </c>
      <c r="E2138" s="301" t="n">
        <v>43545</v>
      </c>
      <c r="F2138" s="312" t="n">
        <v>5192</v>
      </c>
      <c r="G2138" s="300" t="n">
        <v>8540</v>
      </c>
      <c r="H2138" s="302" t="n">
        <v>8139</v>
      </c>
      <c r="I2138" s="300" t="n"/>
      <c r="J2138" s="314" t="n"/>
      <c r="K2138" s="304" t="n"/>
      <c r="L2138" s="304" t="n"/>
      <c r="M2138" s="304" t="n"/>
      <c r="N2138" s="304" t="n"/>
    </row>
    <row r="2139" ht="15.75" customHeight="1" s="412">
      <c r="A2139" s="300" t="n">
        <v>2138</v>
      </c>
      <c r="B2139" s="300" t="n">
        <v>184</v>
      </c>
      <c r="C2139" s="300" t="n">
        <v>364</v>
      </c>
      <c r="D2139" s="300" t="n">
        <v>7</v>
      </c>
      <c r="E2139" s="301" t="n">
        <v>43545</v>
      </c>
      <c r="F2139" s="312" t="n">
        <v>5243</v>
      </c>
      <c r="G2139" s="300" t="n">
        <v>8383</v>
      </c>
      <c r="H2139" s="302" t="n">
        <v>8004</v>
      </c>
      <c r="I2139" s="300" t="n"/>
      <c r="J2139" s="314" t="n"/>
      <c r="K2139" s="304" t="n"/>
      <c r="L2139" s="304" t="n"/>
      <c r="M2139" s="304" t="n"/>
      <c r="N2139" s="304" t="n"/>
    </row>
    <row r="2140" ht="15.75" customHeight="1" s="412">
      <c r="A2140" s="300" t="n">
        <v>2139</v>
      </c>
      <c r="B2140" s="300" t="n">
        <v>185</v>
      </c>
      <c r="C2140" s="300" t="n">
        <v>365</v>
      </c>
      <c r="D2140" s="300" t="n">
        <v>7</v>
      </c>
      <c r="E2140" s="301" t="n">
        <v>43545</v>
      </c>
      <c r="F2140" s="312" t="n">
        <v>5288</v>
      </c>
      <c r="G2140" s="300" t="n">
        <v>8995</v>
      </c>
      <c r="H2140" s="302" t="n">
        <v>8435</v>
      </c>
      <c r="I2140" s="300" t="n"/>
      <c r="J2140" s="314" t="n"/>
      <c r="K2140" s="304" t="n"/>
      <c r="L2140" s="304" t="n"/>
      <c r="M2140" s="304" t="n"/>
      <c r="N2140" s="304" t="n"/>
    </row>
    <row r="2141" ht="15.75" customHeight="1" s="412">
      <c r="A2141" s="300" t="n">
        <v>2140</v>
      </c>
      <c r="B2141" s="300" t="n">
        <v>186</v>
      </c>
      <c r="C2141" s="300" t="n">
        <v>365</v>
      </c>
      <c r="D2141" s="300" t="n">
        <v>7</v>
      </c>
      <c r="E2141" s="301" t="n">
        <v>43545</v>
      </c>
      <c r="F2141" s="312" t="n">
        <v>5251</v>
      </c>
      <c r="G2141" s="300" t="n">
        <v>8842</v>
      </c>
      <c r="H2141" s="302" t="n">
        <v>8322</v>
      </c>
      <c r="I2141" s="300" t="n"/>
      <c r="J2141" s="314" t="n"/>
      <c r="K2141" s="304" t="n"/>
      <c r="L2141" s="304" t="n"/>
      <c r="M2141" s="304" t="n"/>
      <c r="N2141" s="304" t="n"/>
    </row>
    <row r="2142" ht="15.75" customHeight="1" s="412">
      <c r="A2142" s="300" t="n">
        <v>2141</v>
      </c>
      <c r="B2142" s="300" t="n">
        <v>187</v>
      </c>
      <c r="C2142" s="300" t="n">
        <v>366</v>
      </c>
      <c r="D2142" s="300" t="n">
        <v>7</v>
      </c>
      <c r="E2142" s="301" t="n">
        <v>43545</v>
      </c>
      <c r="F2142" s="312" t="n">
        <v>5214</v>
      </c>
      <c r="G2142" s="300" t="n">
        <v>8582</v>
      </c>
      <c r="H2142" s="302" t="n">
        <v>8114</v>
      </c>
      <c r="I2142" s="300" t="n"/>
      <c r="J2142" s="314" t="n"/>
      <c r="K2142" s="304" t="n"/>
      <c r="L2142" s="304" t="n"/>
      <c r="M2142" s="304" t="n"/>
      <c r="N2142" s="304" t="n"/>
    </row>
    <row r="2143" ht="15.75" customHeight="1" s="412">
      <c r="A2143" s="300" t="n">
        <v>2142</v>
      </c>
      <c r="B2143" s="300" t="n">
        <v>188</v>
      </c>
      <c r="C2143" s="300" t="n">
        <v>366</v>
      </c>
      <c r="D2143" s="300" t="n">
        <v>7</v>
      </c>
      <c r="E2143" s="301" t="n">
        <v>43545</v>
      </c>
      <c r="F2143" s="312" t="n">
        <v>5267</v>
      </c>
      <c r="G2143" s="300" t="n">
        <v>8573</v>
      </c>
      <c r="H2143" s="302" t="n">
        <v>8118</v>
      </c>
      <c r="I2143" s="300" t="n"/>
      <c r="J2143" s="314" t="n"/>
      <c r="K2143" s="304" t="n"/>
      <c r="L2143" s="304" t="n"/>
      <c r="M2143" s="304" t="n"/>
      <c r="N2143" s="304" t="n"/>
    </row>
    <row r="2144" ht="15.75" customHeight="1" s="412">
      <c r="A2144" s="300" t="n">
        <v>2143</v>
      </c>
      <c r="B2144" s="300" t="n">
        <v>189</v>
      </c>
      <c r="C2144" s="300" t="n">
        <v>367</v>
      </c>
      <c r="D2144" s="300" t="n">
        <v>7</v>
      </c>
      <c r="E2144" s="301" t="n">
        <v>43545</v>
      </c>
      <c r="F2144" s="312" t="n">
        <v>5261</v>
      </c>
      <c r="G2144" s="300" t="n">
        <v>8143</v>
      </c>
      <c r="H2144" s="302" t="n">
        <v>7757</v>
      </c>
      <c r="I2144" s="300" t="n"/>
      <c r="J2144" s="314" t="n"/>
      <c r="K2144" s="304" t="n"/>
      <c r="L2144" s="304" t="n"/>
      <c r="M2144" s="304" t="n"/>
      <c r="N2144" s="304" t="n"/>
    </row>
    <row r="2145" ht="15.75" customHeight="1" s="412">
      <c r="A2145" s="300" t="n">
        <v>2144</v>
      </c>
      <c r="B2145" s="300" t="n">
        <v>190</v>
      </c>
      <c r="C2145" s="300" t="n">
        <v>367</v>
      </c>
      <c r="D2145" s="300" t="n">
        <v>7</v>
      </c>
      <c r="E2145" s="301" t="n">
        <v>43545</v>
      </c>
      <c r="F2145" s="312" t="n">
        <v>5238</v>
      </c>
      <c r="G2145" s="300" t="n">
        <v>8187</v>
      </c>
      <c r="H2145" s="302" t="n">
        <v>7791</v>
      </c>
      <c r="I2145" s="300" t="n"/>
      <c r="J2145" s="314" t="n"/>
      <c r="K2145" s="304" t="n"/>
      <c r="L2145" s="304" t="n"/>
      <c r="M2145" s="304" t="n"/>
      <c r="N2145" s="304" t="n"/>
    </row>
    <row r="2146" ht="15.75" customHeight="1" s="412">
      <c r="A2146" s="300" t="n">
        <v>2145</v>
      </c>
      <c r="B2146" s="300" t="n">
        <v>191</v>
      </c>
      <c r="C2146" s="300" t="n">
        <v>369</v>
      </c>
      <c r="D2146" s="300" t="n">
        <v>7</v>
      </c>
      <c r="E2146" s="301" t="n">
        <v>43545</v>
      </c>
      <c r="F2146" s="312" t="n">
        <v>5280</v>
      </c>
      <c r="G2146" s="300" t="n">
        <v>7552</v>
      </c>
      <c r="H2146" s="302" t="n">
        <v>7241</v>
      </c>
      <c r="I2146" s="300" t="n"/>
      <c r="J2146" s="314" t="n"/>
      <c r="K2146" s="304" t="n"/>
      <c r="L2146" s="304" t="n"/>
      <c r="M2146" s="304" t="n"/>
      <c r="N2146" s="304" t="n"/>
    </row>
    <row r="2147" ht="15.75" customHeight="1" s="412">
      <c r="A2147" s="300" t="n">
        <v>2146</v>
      </c>
      <c r="B2147" s="300" t="n">
        <v>192</v>
      </c>
      <c r="C2147" s="300" t="n">
        <v>369</v>
      </c>
      <c r="D2147" s="300" t="n">
        <v>7</v>
      </c>
      <c r="E2147" s="301" t="n">
        <v>43545</v>
      </c>
      <c r="F2147" s="312" t="n">
        <v>5241</v>
      </c>
      <c r="G2147" s="300" t="n">
        <v>7675</v>
      </c>
      <c r="H2147" s="302" t="n">
        <v>7338</v>
      </c>
      <c r="I2147" s="300" t="n"/>
      <c r="J2147" s="314" t="n"/>
      <c r="K2147" s="304" t="n"/>
      <c r="L2147" s="304" t="n"/>
      <c r="M2147" s="304" t="n"/>
      <c r="N2147" s="304" t="n"/>
    </row>
    <row r="2148" ht="15.75" customHeight="1" s="412">
      <c r="A2148" s="300" t="n">
        <v>2147</v>
      </c>
      <c r="B2148" s="300" t="n">
        <v>193</v>
      </c>
      <c r="C2148" s="300" t="n">
        <v>370</v>
      </c>
      <c r="D2148" s="300" t="n">
        <v>7</v>
      </c>
      <c r="E2148" s="301" t="n">
        <v>43545</v>
      </c>
      <c r="F2148" s="312" t="n">
        <v>5263</v>
      </c>
      <c r="G2148" s="300" t="n">
        <v>7777</v>
      </c>
      <c r="H2148" s="302" t="n">
        <v>7425</v>
      </c>
      <c r="I2148" s="300" t="n"/>
      <c r="J2148" s="314" t="n"/>
      <c r="K2148" s="304" t="n"/>
      <c r="L2148" s="304" t="n"/>
      <c r="M2148" s="304" t="n"/>
      <c r="N2148" s="304" t="n"/>
    </row>
    <row r="2149" ht="15.75" customHeight="1" s="412">
      <c r="A2149" s="300" t="n">
        <v>2148</v>
      </c>
      <c r="B2149" s="300" t="n">
        <v>194</v>
      </c>
      <c r="C2149" s="300" t="n">
        <v>370</v>
      </c>
      <c r="D2149" s="300" t="n">
        <v>7</v>
      </c>
      <c r="E2149" s="301" t="n">
        <v>43545</v>
      </c>
      <c r="F2149" s="312" t="n">
        <v>5207</v>
      </c>
      <c r="G2149" s="300" t="n">
        <v>7665</v>
      </c>
      <c r="H2149" s="302" t="n">
        <v>7325</v>
      </c>
      <c r="I2149" s="300" t="n"/>
      <c r="J2149" s="314" t="n"/>
      <c r="K2149" s="304" t="n"/>
      <c r="L2149" s="304" t="n"/>
      <c r="M2149" s="304" t="n"/>
      <c r="N2149" s="304" t="n"/>
    </row>
    <row r="2150" ht="15.75" customHeight="1" s="412">
      <c r="A2150" s="300" t="n">
        <v>2149</v>
      </c>
      <c r="B2150" s="300" t="n">
        <v>195</v>
      </c>
      <c r="C2150" s="300" t="n">
        <v>372</v>
      </c>
      <c r="D2150" s="300" t="n">
        <v>7</v>
      </c>
      <c r="E2150" s="301" t="n">
        <v>43545</v>
      </c>
      <c r="F2150" s="312" t="n">
        <v>5277</v>
      </c>
      <c r="G2150" s="300" t="n">
        <v>7836</v>
      </c>
      <c r="H2150" s="302" t="n">
        <v>7499</v>
      </c>
      <c r="I2150" s="300" t="n"/>
      <c r="J2150" s="314" t="n"/>
      <c r="K2150" s="304" t="n"/>
      <c r="L2150" s="304" t="n"/>
      <c r="M2150" s="304" t="n"/>
      <c r="N2150" s="304" t="n"/>
    </row>
    <row r="2151" ht="15.75" customHeight="1" s="412">
      <c r="A2151" s="300" t="n">
        <v>2150</v>
      </c>
      <c r="B2151" s="300" t="n">
        <v>196</v>
      </c>
      <c r="C2151" s="300" t="n">
        <v>372</v>
      </c>
      <c r="D2151" s="300" t="n">
        <v>7</v>
      </c>
      <c r="E2151" s="301" t="n">
        <v>43545</v>
      </c>
      <c r="F2151" s="312" t="n">
        <v>5243</v>
      </c>
      <c r="G2151" s="300" t="n">
        <v>7605</v>
      </c>
      <c r="H2151" s="302" t="n">
        <v>7290</v>
      </c>
      <c r="I2151" s="300" t="n"/>
      <c r="J2151" s="314" t="n"/>
      <c r="K2151" s="304" t="n"/>
      <c r="L2151" s="304" t="n"/>
      <c r="M2151" s="304" t="n"/>
      <c r="N2151" s="304" t="n"/>
    </row>
    <row r="2152" ht="15.75" customHeight="1" s="412">
      <c r="A2152" s="300" t="n">
        <v>2151</v>
      </c>
      <c r="B2152" s="300" t="n">
        <v>197</v>
      </c>
      <c r="C2152" s="300" t="n">
        <v>373</v>
      </c>
      <c r="D2152" s="300" t="n">
        <v>7</v>
      </c>
      <c r="E2152" s="301" t="n">
        <v>43545</v>
      </c>
      <c r="F2152" s="312" t="n">
        <v>5252</v>
      </c>
      <c r="G2152" s="300" t="n">
        <v>8291</v>
      </c>
      <c r="H2152" s="302" t="n">
        <v>7887</v>
      </c>
      <c r="I2152" s="300" t="n"/>
      <c r="J2152" s="314" t="n"/>
      <c r="K2152" s="304" t="n"/>
      <c r="L2152" s="304" t="n"/>
      <c r="M2152" s="304" t="n"/>
      <c r="N2152" s="304" t="n"/>
    </row>
    <row r="2153" ht="15.75" customHeight="1" s="412">
      <c r="A2153" s="300" t="n">
        <v>2152</v>
      </c>
      <c r="B2153" s="300" t="n">
        <v>198</v>
      </c>
      <c r="C2153" s="300" t="n">
        <v>373</v>
      </c>
      <c r="D2153" s="300" t="n">
        <v>7</v>
      </c>
      <c r="E2153" s="301" t="n">
        <v>43545</v>
      </c>
      <c r="F2153" s="312" t="n">
        <v>5320</v>
      </c>
      <c r="G2153" s="300" t="n">
        <v>8262</v>
      </c>
      <c r="H2153" s="302" t="n">
        <v>7871</v>
      </c>
      <c r="I2153" s="300" t="n"/>
      <c r="J2153" s="314" t="n"/>
      <c r="K2153" s="304" t="n"/>
      <c r="L2153" s="304" t="n"/>
      <c r="M2153" s="304" t="n"/>
      <c r="N2153" s="304" t="n"/>
    </row>
    <row r="2154" ht="15.75" customHeight="1" s="412">
      <c r="A2154" s="300" t="n">
        <v>2153</v>
      </c>
      <c r="B2154" s="300" t="n">
        <v>199</v>
      </c>
      <c r="C2154" s="300" t="n">
        <v>374</v>
      </c>
      <c r="D2154" s="300" t="n">
        <v>7</v>
      </c>
      <c r="E2154" s="301" t="n">
        <v>43545</v>
      </c>
      <c r="F2154" s="312" t="n">
        <v>5262</v>
      </c>
      <c r="G2154" s="300" t="n">
        <v>7182</v>
      </c>
      <c r="H2154" s="302" t="n">
        <v>6932</v>
      </c>
      <c r="I2154" s="300" t="n"/>
      <c r="J2154" s="314" t="n"/>
      <c r="K2154" s="304" t="n"/>
      <c r="L2154" s="304" t="n"/>
      <c r="M2154" s="304" t="n"/>
      <c r="N2154" s="304" t="n"/>
    </row>
    <row r="2155" ht="15.75" customHeight="1" s="412">
      <c r="A2155" s="300" t="n">
        <v>2154</v>
      </c>
      <c r="B2155" s="300" t="n">
        <v>200</v>
      </c>
      <c r="C2155" s="300" t="n">
        <v>374</v>
      </c>
      <c r="D2155" s="300" t="n">
        <v>7</v>
      </c>
      <c r="E2155" s="301" t="n">
        <v>43545</v>
      </c>
      <c r="F2155" s="312" t="n">
        <v>5181</v>
      </c>
      <c r="G2155" s="300" t="n">
        <v>7219</v>
      </c>
      <c r="H2155" s="302" t="n">
        <v>6959</v>
      </c>
      <c r="I2155" s="300" t="n"/>
      <c r="J2155" s="314" t="n"/>
      <c r="K2155" s="304" t="n"/>
      <c r="L2155" s="304" t="n"/>
      <c r="M2155" s="304" t="n"/>
      <c r="N2155" s="304" t="n"/>
    </row>
    <row r="2156" ht="15.75" customHeight="1" s="412">
      <c r="A2156" s="300" t="n">
        <v>2155</v>
      </c>
      <c r="B2156" s="300" t="n">
        <v>201</v>
      </c>
      <c r="C2156" s="300" t="n">
        <v>380</v>
      </c>
      <c r="D2156" s="300" t="n">
        <v>7</v>
      </c>
      <c r="E2156" s="301" t="n">
        <v>43545</v>
      </c>
      <c r="F2156" s="312" t="n">
        <v>5254</v>
      </c>
      <c r="G2156" s="300" t="n">
        <v>6893</v>
      </c>
      <c r="H2156" s="302" t="n">
        <v>6602</v>
      </c>
      <c r="I2156" s="300" t="n"/>
      <c r="J2156" s="314" t="n"/>
      <c r="K2156" s="304" t="n"/>
      <c r="L2156" s="304" t="n"/>
      <c r="M2156" s="304" t="n"/>
      <c r="N2156" s="304" t="n"/>
    </row>
    <row r="2157" ht="15.75" customHeight="1" s="412">
      <c r="A2157" s="300" t="n">
        <v>2156</v>
      </c>
      <c r="B2157" s="300" t="n">
        <v>202</v>
      </c>
      <c r="C2157" s="300" t="n">
        <v>380</v>
      </c>
      <c r="D2157" s="300" t="n">
        <v>7</v>
      </c>
      <c r="E2157" s="301" t="n">
        <v>43545</v>
      </c>
      <c r="F2157" s="312" t="n">
        <v>5275</v>
      </c>
      <c r="G2157" s="300" t="n">
        <v>7102</v>
      </c>
      <c r="H2157" s="302" t="n">
        <v>6770</v>
      </c>
      <c r="I2157" s="300" t="n"/>
      <c r="J2157" s="314" t="n"/>
      <c r="K2157" s="304" t="n"/>
      <c r="L2157" s="304" t="n"/>
      <c r="M2157" s="304" t="n"/>
      <c r="N2157" s="304" t="n"/>
    </row>
    <row r="2158" ht="15.75" customHeight="1" s="412">
      <c r="A2158" s="300" t="n">
        <v>2157</v>
      </c>
      <c r="B2158" s="300" t="n">
        <v>203</v>
      </c>
      <c r="C2158" s="300" t="n">
        <v>381</v>
      </c>
      <c r="D2158" s="300" t="n">
        <v>7</v>
      </c>
      <c r="E2158" s="301" t="n">
        <v>43545</v>
      </c>
      <c r="F2158" s="312" t="n">
        <v>5215</v>
      </c>
      <c r="G2158" s="300" t="n">
        <v>6989</v>
      </c>
      <c r="H2158" s="302" t="n">
        <v>7738</v>
      </c>
      <c r="I2158" s="300" t="n"/>
      <c r="J2158" s="314" t="n"/>
      <c r="K2158" s="304" t="n"/>
      <c r="L2158" s="304" t="n"/>
      <c r="M2158" s="304" t="n"/>
      <c r="N2158" s="304" t="n"/>
    </row>
    <row r="2159" ht="15.75" customHeight="1" s="412">
      <c r="A2159" s="300" t="n">
        <v>2158</v>
      </c>
      <c r="B2159" s="300" t="n">
        <v>204</v>
      </c>
      <c r="C2159" s="300" t="n">
        <v>381</v>
      </c>
      <c r="D2159" s="300" t="n">
        <v>7</v>
      </c>
      <c r="E2159" s="301" t="n">
        <v>43545</v>
      </c>
      <c r="F2159" s="312" t="n">
        <v>5239</v>
      </c>
      <c r="G2159" s="300" t="n">
        <v>7054</v>
      </c>
      <c r="H2159" s="302" t="n">
        <v>6812</v>
      </c>
      <c r="I2159" s="300" t="n"/>
      <c r="J2159" s="314" t="n"/>
      <c r="K2159" s="304" t="n"/>
      <c r="L2159" s="304" t="n"/>
      <c r="M2159" s="304" t="n"/>
      <c r="N2159" s="304" t="n"/>
    </row>
    <row r="2160" ht="15.75" customHeight="1" s="412">
      <c r="A2160" s="300" t="n">
        <v>2159</v>
      </c>
      <c r="B2160" s="300" t="n">
        <v>205</v>
      </c>
      <c r="C2160" s="300" t="n">
        <v>382</v>
      </c>
      <c r="D2160" s="300" t="n">
        <v>7</v>
      </c>
      <c r="E2160" s="301" t="n">
        <v>43545</v>
      </c>
      <c r="F2160" s="312" t="n">
        <v>5204</v>
      </c>
      <c r="G2160" s="300" t="n">
        <v>7949</v>
      </c>
      <c r="H2160" s="302" t="n">
        <v>7584</v>
      </c>
      <c r="I2160" s="300" t="n"/>
      <c r="J2160" s="314" t="n"/>
      <c r="K2160" s="304" t="n"/>
      <c r="L2160" s="304" t="n"/>
      <c r="M2160" s="304" t="n"/>
      <c r="N2160" s="304" t="n"/>
    </row>
    <row r="2161" ht="15.75" customHeight="1" s="412">
      <c r="A2161" s="300" t="n">
        <v>2160</v>
      </c>
      <c r="B2161" s="300" t="n">
        <v>206</v>
      </c>
      <c r="C2161" s="300" t="n">
        <v>382</v>
      </c>
      <c r="D2161" s="300" t="n">
        <v>7</v>
      </c>
      <c r="E2161" s="301" t="n">
        <v>43545</v>
      </c>
      <c r="F2161" s="312" t="n">
        <v>5233</v>
      </c>
      <c r="G2161" s="300" t="n">
        <v>8209</v>
      </c>
      <c r="H2161" s="302" t="n">
        <v>7826</v>
      </c>
      <c r="I2161" s="300" t="n"/>
      <c r="J2161" s="314" t="n"/>
      <c r="K2161" s="304" t="n"/>
      <c r="L2161" s="304" t="n"/>
      <c r="M2161" s="304" t="n"/>
      <c r="N2161" s="304" t="n"/>
    </row>
    <row r="2162" ht="15.75" customHeight="1" s="412">
      <c r="A2162" s="300" t="n">
        <v>2161</v>
      </c>
      <c r="B2162" s="300" t="n">
        <v>207</v>
      </c>
      <c r="C2162" s="300" t="n">
        <v>384</v>
      </c>
      <c r="D2162" s="300" t="n">
        <v>7</v>
      </c>
      <c r="E2162" s="301" t="n">
        <v>43545</v>
      </c>
      <c r="F2162" s="312" t="n">
        <v>5236</v>
      </c>
      <c r="G2162" s="300" t="n">
        <v>7961</v>
      </c>
      <c r="H2162" s="302" t="n">
        <v>7583</v>
      </c>
      <c r="I2162" s="300" t="n"/>
      <c r="J2162" s="314" t="n"/>
      <c r="K2162" s="304" t="n"/>
      <c r="L2162" s="304" t="n"/>
      <c r="M2162" s="304" t="n"/>
      <c r="N2162" s="304" t="n"/>
    </row>
    <row r="2163" ht="15.75" customHeight="1" s="412">
      <c r="A2163" s="300" t="n">
        <v>2162</v>
      </c>
      <c r="B2163" s="300" t="n">
        <v>208</v>
      </c>
      <c r="C2163" s="300" t="n">
        <v>384</v>
      </c>
      <c r="D2163" s="300" t="n">
        <v>7</v>
      </c>
      <c r="E2163" s="301" t="n">
        <v>43545</v>
      </c>
      <c r="F2163" s="312" t="n">
        <v>5202</v>
      </c>
      <c r="G2163" s="300" t="n">
        <v>7791</v>
      </c>
      <c r="H2163" s="302" t="n">
        <v>7437</v>
      </c>
      <c r="I2163" s="300" t="n"/>
      <c r="J2163" s="314" t="n"/>
      <c r="K2163" s="304" t="n"/>
      <c r="L2163" s="304" t="n"/>
      <c r="M2163" s="304" t="n"/>
      <c r="N2163" s="304" t="n"/>
    </row>
    <row r="2164" ht="15.75" customHeight="1" s="412">
      <c r="A2164" s="300" t="n">
        <v>2163</v>
      </c>
      <c r="B2164" s="300" t="n">
        <v>209</v>
      </c>
      <c r="C2164" s="300" t="n">
        <v>389</v>
      </c>
      <c r="D2164" s="300" t="n">
        <v>7</v>
      </c>
      <c r="E2164" s="301" t="n">
        <v>43545</v>
      </c>
      <c r="F2164" s="312" t="n">
        <v>5228</v>
      </c>
      <c r="G2164" s="300" t="n">
        <v>6336</v>
      </c>
      <c r="H2164" s="302" t="n">
        <v>6190</v>
      </c>
      <c r="I2164" s="300" t="n"/>
      <c r="J2164" s="314" t="n"/>
      <c r="K2164" s="304" t="n"/>
      <c r="L2164" s="304" t="n"/>
      <c r="M2164" s="304" t="n"/>
      <c r="N2164" s="304" t="n"/>
    </row>
    <row r="2165" ht="15.75" customHeight="1" s="412">
      <c r="A2165" s="300" t="n">
        <v>2164</v>
      </c>
      <c r="B2165" s="300" t="n">
        <v>210</v>
      </c>
      <c r="C2165" s="300" t="n">
        <v>389</v>
      </c>
      <c r="D2165" s="300" t="n">
        <v>7</v>
      </c>
      <c r="E2165" s="301" t="n">
        <v>43545</v>
      </c>
      <c r="F2165" s="312" t="n">
        <v>5223</v>
      </c>
      <c r="G2165" s="300" t="n">
        <v>6333</v>
      </c>
      <c r="H2165" s="302" t="n">
        <v>6191</v>
      </c>
      <c r="I2165" s="300" t="n"/>
      <c r="J2165" s="314" t="n"/>
      <c r="K2165" s="304" t="n"/>
      <c r="L2165" s="304" t="n"/>
      <c r="M2165" s="304" t="n"/>
      <c r="N2165" s="304" t="n"/>
    </row>
    <row r="2166" ht="15.75" customHeight="1" s="412">
      <c r="A2166" s="300" t="n">
        <v>2165</v>
      </c>
      <c r="B2166" s="300" t="n">
        <v>211</v>
      </c>
      <c r="C2166" s="300" t="n">
        <v>390</v>
      </c>
      <c r="D2166" s="300" t="n">
        <v>7</v>
      </c>
      <c r="E2166" s="301" t="n">
        <v>43545</v>
      </c>
      <c r="F2166" s="312" t="n">
        <v>5194</v>
      </c>
      <c r="G2166" s="300" t="n">
        <v>6594</v>
      </c>
      <c r="H2166" s="302" t="n">
        <v>6406</v>
      </c>
      <c r="I2166" s="300" t="n"/>
      <c r="J2166" s="314" t="n"/>
      <c r="K2166" s="304" t="n"/>
      <c r="L2166" s="304" t="n"/>
      <c r="M2166" s="304" t="n"/>
      <c r="N2166" s="304" t="n"/>
    </row>
    <row r="2167" ht="15.75" customHeight="1" s="412">
      <c r="A2167" s="300" t="n">
        <v>2166</v>
      </c>
      <c r="B2167" s="300" t="n">
        <v>212</v>
      </c>
      <c r="C2167" s="300" t="n">
        <v>390</v>
      </c>
      <c r="D2167" s="300" t="n">
        <v>7</v>
      </c>
      <c r="E2167" s="301" t="n">
        <v>43545</v>
      </c>
      <c r="F2167" s="312" t="n">
        <v>5225</v>
      </c>
      <c r="G2167" s="300" t="n">
        <v>6690</v>
      </c>
      <c r="H2167" s="302" t="n">
        <v>6496</v>
      </c>
      <c r="I2167" s="300" t="n"/>
      <c r="J2167" s="314" t="n"/>
      <c r="K2167" s="304" t="n"/>
      <c r="L2167" s="304" t="n"/>
      <c r="M2167" s="304" t="n"/>
      <c r="N2167" s="304" t="n"/>
    </row>
    <row r="2168" ht="15.75" customHeight="1" s="412">
      <c r="A2168" s="300" t="n">
        <v>2167</v>
      </c>
      <c r="B2168" s="300" t="n">
        <v>213</v>
      </c>
      <c r="C2168" s="300" t="n">
        <v>392</v>
      </c>
      <c r="D2168" s="300" t="n">
        <v>7</v>
      </c>
      <c r="E2168" s="301" t="n">
        <v>43545</v>
      </c>
      <c r="F2168" s="312" t="n">
        <v>5207</v>
      </c>
      <c r="G2168" s="300" t="n">
        <v>7553</v>
      </c>
      <c r="H2168" s="302" t="n">
        <v>7241</v>
      </c>
      <c r="I2168" s="300" t="n"/>
      <c r="J2168" s="314" t="n"/>
      <c r="K2168" s="304" t="n"/>
      <c r="L2168" s="304" t="n"/>
      <c r="M2168" s="304" t="n"/>
      <c r="N2168" s="304" t="n"/>
    </row>
    <row r="2169" ht="15.75" customHeight="1" s="412">
      <c r="A2169" s="300" t="n">
        <v>2168</v>
      </c>
      <c r="B2169" s="300" t="n">
        <v>214</v>
      </c>
      <c r="C2169" s="300" t="n">
        <v>392</v>
      </c>
      <c r="D2169" s="300" t="n">
        <v>7</v>
      </c>
      <c r="E2169" s="301" t="n">
        <v>43545</v>
      </c>
      <c r="F2169" s="312" t="n">
        <v>5237</v>
      </c>
      <c r="G2169" s="300" t="n">
        <v>7689</v>
      </c>
      <c r="H2169" s="302" t="n">
        <v>7368</v>
      </c>
      <c r="I2169" s="300" t="n"/>
      <c r="J2169" s="314" t="n"/>
      <c r="K2169" s="304" t="n"/>
      <c r="L2169" s="304" t="n"/>
      <c r="M2169" s="304" t="n"/>
      <c r="N2169" s="304" t="n"/>
    </row>
    <row r="2170" ht="15.75" customHeight="1" s="412">
      <c r="A2170" s="300" t="n">
        <v>2169</v>
      </c>
      <c r="B2170" s="300" t="n">
        <v>215</v>
      </c>
      <c r="C2170" s="300" t="n">
        <v>394</v>
      </c>
      <c r="D2170" s="300" t="n">
        <v>7</v>
      </c>
      <c r="E2170" s="301" t="n">
        <v>43545</v>
      </c>
      <c r="F2170" s="312" t="n">
        <v>5148</v>
      </c>
      <c r="G2170" s="300" t="n">
        <v>8653</v>
      </c>
      <c r="H2170" s="302" t="n">
        <v>8169</v>
      </c>
      <c r="I2170" s="300" t="n"/>
      <c r="J2170" s="314" t="n"/>
      <c r="K2170" s="304" t="n"/>
      <c r="L2170" s="304" t="n"/>
      <c r="M2170" s="304" t="n"/>
      <c r="N2170" s="304" t="n"/>
    </row>
    <row r="2171" ht="15.75" customHeight="1" s="412">
      <c r="A2171" s="300" t="n">
        <v>2170</v>
      </c>
      <c r="B2171" s="300" t="n">
        <v>216</v>
      </c>
      <c r="C2171" s="300" t="n">
        <v>394</v>
      </c>
      <c r="D2171" s="300" t="n">
        <v>7</v>
      </c>
      <c r="E2171" s="301" t="n">
        <v>43545</v>
      </c>
      <c r="F2171" s="312" t="n">
        <v>5240</v>
      </c>
      <c r="G2171" s="300" t="n">
        <v>8764</v>
      </c>
      <c r="H2171" s="302" t="n">
        <v>8279</v>
      </c>
      <c r="I2171" s="300" t="n"/>
      <c r="J2171" s="314" t="n"/>
      <c r="K2171" s="304" t="n"/>
      <c r="L2171" s="304" t="n"/>
      <c r="M2171" s="304" t="n"/>
      <c r="N2171" s="304" t="n"/>
    </row>
    <row r="2172" ht="15.75" customHeight="1" s="412">
      <c r="A2172" s="300" t="n">
        <v>2171</v>
      </c>
      <c r="B2172" s="300" t="n">
        <v>217</v>
      </c>
      <c r="C2172" s="300" t="n">
        <v>397</v>
      </c>
      <c r="D2172" s="300" t="n">
        <v>7</v>
      </c>
      <c r="E2172" s="301" t="n">
        <v>43545</v>
      </c>
      <c r="F2172" s="312" t="n">
        <v>5263</v>
      </c>
      <c r="G2172" s="300" t="n">
        <v>8678</v>
      </c>
      <c r="H2172" s="302" t="n">
        <v>8216</v>
      </c>
      <c r="I2172" s="300" t="n"/>
      <c r="J2172" s="314" t="n"/>
      <c r="K2172" s="304" t="n"/>
      <c r="L2172" s="304" t="n"/>
      <c r="M2172" s="304" t="n"/>
      <c r="N2172" s="304" t="n"/>
    </row>
    <row r="2173" ht="15.75" customHeight="1" s="412">
      <c r="A2173" s="300" t="n">
        <v>2172</v>
      </c>
      <c r="B2173" s="300" t="n">
        <v>218</v>
      </c>
      <c r="C2173" s="300" t="n">
        <v>397</v>
      </c>
      <c r="D2173" s="300" t="n">
        <v>7</v>
      </c>
      <c r="E2173" s="301" t="n">
        <v>43545</v>
      </c>
      <c r="F2173" s="312" t="n">
        <v>5280</v>
      </c>
      <c r="G2173" s="300" t="n">
        <v>8621</v>
      </c>
      <c r="H2173" s="302" t="n">
        <v>8173</v>
      </c>
      <c r="I2173" s="300" t="n"/>
      <c r="J2173" s="314" t="n"/>
      <c r="K2173" s="304" t="n"/>
      <c r="L2173" s="304" t="n"/>
      <c r="M2173" s="304" t="n"/>
      <c r="N2173" s="304" t="n"/>
    </row>
    <row r="2174" ht="15.75" customHeight="1" s="412">
      <c r="A2174" s="300" t="n">
        <v>2173</v>
      </c>
      <c r="B2174" s="300" t="n">
        <v>219</v>
      </c>
      <c r="C2174" s="300" t="n">
        <v>398</v>
      </c>
      <c r="D2174" s="300" t="n">
        <v>7</v>
      </c>
      <c r="E2174" s="301" t="n">
        <v>43545</v>
      </c>
      <c r="F2174" s="312" t="n">
        <v>5215</v>
      </c>
      <c r="G2174" s="300" t="n">
        <v>8093</v>
      </c>
      <c r="H2174" s="302" t="n">
        <v>7533</v>
      </c>
      <c r="I2174" s="300" t="n"/>
      <c r="J2174" s="314" t="n"/>
      <c r="K2174" s="304" t="n"/>
      <c r="L2174" s="304" t="n"/>
      <c r="M2174" s="304" t="n"/>
      <c r="N2174" s="304" t="n"/>
    </row>
    <row r="2175" ht="15.75" customHeight="1" s="412">
      <c r="A2175" s="300" t="n">
        <v>2174</v>
      </c>
      <c r="B2175" s="300" t="n">
        <v>220</v>
      </c>
      <c r="C2175" s="300" t="n">
        <v>398</v>
      </c>
      <c r="D2175" s="300" t="n">
        <v>7</v>
      </c>
      <c r="E2175" s="301" t="n">
        <v>43545</v>
      </c>
      <c r="F2175" s="312" t="n">
        <v>5178</v>
      </c>
      <c r="G2175" s="300" t="n">
        <v>7767</v>
      </c>
      <c r="H2175" s="302" t="n">
        <v>7257</v>
      </c>
      <c r="I2175" s="300" t="n"/>
      <c r="J2175" s="314" t="n"/>
      <c r="K2175" s="304" t="n"/>
      <c r="L2175" s="304" t="n"/>
      <c r="M2175" s="304" t="n"/>
      <c r="N2175" s="304" t="n"/>
    </row>
    <row r="2176" ht="15.75" customHeight="1" s="412">
      <c r="A2176" s="300" t="n">
        <v>2175</v>
      </c>
      <c r="B2176" s="300" t="n">
        <v>221</v>
      </c>
      <c r="C2176" s="300" t="n">
        <v>399</v>
      </c>
      <c r="D2176" s="300" t="n">
        <v>7</v>
      </c>
      <c r="E2176" s="301" t="n">
        <v>43545</v>
      </c>
      <c r="F2176" s="312" t="n">
        <v>5187</v>
      </c>
      <c r="G2176" s="300" t="n">
        <v>8072</v>
      </c>
      <c r="H2176" s="302" t="n">
        <v>7594</v>
      </c>
      <c r="I2176" s="300" t="n"/>
      <c r="J2176" s="314" t="n"/>
      <c r="K2176" s="304" t="n"/>
      <c r="L2176" s="304" t="n"/>
      <c r="M2176" s="304" t="n"/>
      <c r="N2176" s="304" t="n"/>
    </row>
    <row r="2177" ht="15.75" customHeight="1" s="412">
      <c r="A2177" s="300" t="n">
        <v>2176</v>
      </c>
      <c r="B2177" s="300" t="n">
        <v>222</v>
      </c>
      <c r="C2177" s="300" t="n">
        <v>399</v>
      </c>
      <c r="D2177" s="300" t="n">
        <v>7</v>
      </c>
      <c r="E2177" s="301" t="n">
        <v>43545</v>
      </c>
      <c r="F2177" s="312" t="n">
        <v>5216</v>
      </c>
      <c r="G2177" s="300" t="n">
        <v>8183</v>
      </c>
      <c r="H2177" s="302" t="n">
        <v>7701</v>
      </c>
      <c r="I2177" s="300" t="n"/>
      <c r="J2177" s="314" t="n"/>
      <c r="K2177" s="304" t="n"/>
      <c r="L2177" s="304" t="n"/>
      <c r="M2177" s="304" t="n"/>
      <c r="N2177" s="304" t="n"/>
    </row>
    <row r="2178" ht="15.75" customHeight="1" s="412">
      <c r="A2178" s="300" t="n">
        <v>2177</v>
      </c>
      <c r="B2178" s="300" t="n">
        <v>223</v>
      </c>
      <c r="C2178" s="300" t="n">
        <v>400</v>
      </c>
      <c r="D2178" s="300" t="n">
        <v>7</v>
      </c>
      <c r="E2178" s="301" t="n">
        <v>43545</v>
      </c>
      <c r="F2178" s="312" t="n">
        <v>5225</v>
      </c>
      <c r="G2178" s="300" t="n">
        <v>8391</v>
      </c>
      <c r="H2178" s="302" t="n">
        <v>7973</v>
      </c>
      <c r="I2178" s="300" t="n"/>
      <c r="J2178" s="314" t="n"/>
      <c r="K2178" s="304" t="n"/>
      <c r="L2178" s="304" t="n"/>
      <c r="M2178" s="304" t="n"/>
      <c r="N2178" s="304" t="n"/>
    </row>
    <row r="2179" ht="15.75" customHeight="1" s="412">
      <c r="A2179" s="300" t="n">
        <v>2178</v>
      </c>
      <c r="B2179" s="300" t="n">
        <v>224</v>
      </c>
      <c r="C2179" s="300" t="n">
        <v>400</v>
      </c>
      <c r="D2179" s="300" t="n">
        <v>7</v>
      </c>
      <c r="E2179" s="301" t="n">
        <v>43545</v>
      </c>
      <c r="F2179" s="312" t="n">
        <v>5231</v>
      </c>
      <c r="G2179" s="300" t="n">
        <v>8394</v>
      </c>
      <c r="H2179" s="302" t="n">
        <v>7978</v>
      </c>
      <c r="I2179" s="300" t="n"/>
      <c r="J2179" s="314" t="n"/>
      <c r="K2179" s="304" t="n"/>
      <c r="L2179" s="304" t="n"/>
      <c r="M2179" s="304" t="n"/>
      <c r="N2179" s="304" t="n"/>
    </row>
    <row r="2180" ht="15.75" customHeight="1" s="412">
      <c r="A2180" s="300" t="n">
        <v>2179</v>
      </c>
      <c r="B2180" s="300" t="n">
        <v>225</v>
      </c>
      <c r="C2180" s="300" t="n">
        <v>401</v>
      </c>
      <c r="D2180" s="300" t="n">
        <v>7</v>
      </c>
      <c r="E2180" s="301" t="n">
        <v>43545</v>
      </c>
      <c r="F2180" s="312" t="n">
        <v>5260</v>
      </c>
      <c r="G2180" s="300" t="n">
        <v>7657</v>
      </c>
      <c r="H2180" s="302" t="n">
        <v>7329</v>
      </c>
      <c r="I2180" s="300" t="n"/>
      <c r="J2180" s="314" t="n"/>
      <c r="K2180" s="304" t="n"/>
      <c r="L2180" s="304" t="n"/>
      <c r="M2180" s="304" t="n"/>
      <c r="N2180" s="304" t="n"/>
    </row>
    <row r="2181" ht="15.75" customHeight="1" s="412">
      <c r="A2181" s="300" t="n">
        <v>2180</v>
      </c>
      <c r="B2181" s="300" t="n">
        <v>226</v>
      </c>
      <c r="C2181" s="300" t="n">
        <v>401</v>
      </c>
      <c r="D2181" s="300" t="n">
        <v>7</v>
      </c>
      <c r="E2181" s="301" t="n">
        <v>43545</v>
      </c>
      <c r="F2181" s="312" t="n">
        <v>5197</v>
      </c>
      <c r="G2181" s="300" t="n">
        <v>7816</v>
      </c>
      <c r="H2181" s="302" t="n">
        <v>7459</v>
      </c>
      <c r="I2181" s="300" t="n"/>
      <c r="J2181" s="314" t="n"/>
      <c r="K2181" s="304" t="n"/>
      <c r="L2181" s="304" t="n"/>
      <c r="M2181" s="304" t="n"/>
      <c r="N2181" s="304" t="n"/>
    </row>
    <row r="2182" ht="15.75" customHeight="1" s="412">
      <c r="A2182" s="300" t="n">
        <v>2181</v>
      </c>
      <c r="B2182" s="300" t="n">
        <v>227</v>
      </c>
      <c r="C2182" s="300" t="n">
        <v>404</v>
      </c>
      <c r="D2182" s="300" t="n">
        <v>7</v>
      </c>
      <c r="E2182" s="301" t="n">
        <v>43545</v>
      </c>
      <c r="F2182" s="312" t="n">
        <v>5247</v>
      </c>
      <c r="G2182" s="300" t="n">
        <v>8271</v>
      </c>
      <c r="H2182" s="302" t="n">
        <v>7867</v>
      </c>
      <c r="I2182" s="300" t="n"/>
      <c r="J2182" s="314" t="n"/>
      <c r="K2182" s="304" t="n"/>
      <c r="L2182" s="304" t="n"/>
      <c r="M2182" s="304" t="n"/>
      <c r="N2182" s="304" t="n"/>
    </row>
    <row r="2183" ht="15.75" customHeight="1" s="412">
      <c r="A2183" s="300" t="n">
        <v>2182</v>
      </c>
      <c r="B2183" s="300" t="n">
        <v>228</v>
      </c>
      <c r="C2183" s="300" t="n">
        <v>404</v>
      </c>
      <c r="D2183" s="300" t="n">
        <v>7</v>
      </c>
      <c r="E2183" s="301" t="n">
        <v>43545</v>
      </c>
      <c r="F2183" s="312" t="n">
        <v>5238</v>
      </c>
      <c r="G2183" s="300" t="n">
        <v>7899</v>
      </c>
      <c r="H2183" s="302" t="n">
        <v>7561</v>
      </c>
      <c r="I2183" s="300" t="n"/>
      <c r="J2183" s="314" t="n"/>
      <c r="K2183" s="304" t="n"/>
      <c r="L2183" s="304" t="n"/>
      <c r="M2183" s="304" t="n"/>
      <c r="N2183" s="304" t="n"/>
    </row>
    <row r="2184" ht="15.75" customHeight="1" s="412">
      <c r="A2184" s="300" t="n">
        <v>2183</v>
      </c>
      <c r="B2184" s="300" t="n">
        <v>229</v>
      </c>
      <c r="C2184" s="300" t="n">
        <v>405</v>
      </c>
      <c r="D2184" s="300" t="n">
        <v>7</v>
      </c>
      <c r="E2184" s="301" t="n">
        <v>43545</v>
      </c>
      <c r="F2184" s="312" t="n">
        <v>5205</v>
      </c>
      <c r="G2184" s="300" t="n">
        <v>6806</v>
      </c>
      <c r="H2184" s="302" t="n">
        <v>6588</v>
      </c>
      <c r="I2184" s="300" t="n"/>
      <c r="J2184" s="314" t="n"/>
      <c r="K2184" s="304" t="n"/>
      <c r="L2184" s="304" t="n"/>
      <c r="M2184" s="304" t="n"/>
      <c r="N2184" s="304" t="n"/>
    </row>
    <row r="2185" ht="15.75" customHeight="1" s="412">
      <c r="A2185" s="300" t="n">
        <v>2184</v>
      </c>
      <c r="B2185" s="300" t="n">
        <v>230</v>
      </c>
      <c r="C2185" s="300" t="n">
        <v>405</v>
      </c>
      <c r="D2185" s="300" t="n">
        <v>7</v>
      </c>
      <c r="E2185" s="301" t="n">
        <v>43545</v>
      </c>
      <c r="F2185" s="312" t="n">
        <v>5171</v>
      </c>
      <c r="G2185" s="300" t="n">
        <v>7114</v>
      </c>
      <c r="H2185" s="302" t="n">
        <v>6852</v>
      </c>
      <c r="I2185" s="300" t="n"/>
      <c r="J2185" s="314" t="n"/>
      <c r="K2185" s="304" t="n"/>
      <c r="L2185" s="304" t="n"/>
      <c r="M2185" s="304" t="n"/>
      <c r="N2185" s="304" t="n"/>
    </row>
    <row r="2186" ht="15.75" customHeight="1" s="412">
      <c r="A2186" s="300" t="n">
        <v>2185</v>
      </c>
      <c r="B2186" s="300" t="n">
        <v>231</v>
      </c>
      <c r="C2186" s="300" t="n">
        <v>406</v>
      </c>
      <c r="D2186" s="300" t="n">
        <v>7</v>
      </c>
      <c r="E2186" s="301" t="n">
        <v>43545</v>
      </c>
      <c r="F2186" s="312" t="n">
        <v>5229</v>
      </c>
      <c r="G2186" s="300" t="n">
        <v>7584</v>
      </c>
      <c r="H2186" s="302" t="n">
        <v>7973</v>
      </c>
      <c r="I2186" s="300" t="n"/>
      <c r="J2186" s="314" t="n"/>
      <c r="K2186" s="304" t="n"/>
      <c r="L2186" s="304" t="n"/>
      <c r="M2186" s="304" t="n"/>
      <c r="N2186" s="304" t="n"/>
    </row>
    <row r="2187" ht="15.75" customHeight="1" s="412">
      <c r="A2187" s="300" t="n">
        <v>2186</v>
      </c>
      <c r="B2187" s="300" t="n">
        <v>232</v>
      </c>
      <c r="C2187" s="300" t="n">
        <v>406</v>
      </c>
      <c r="D2187" s="300" t="n">
        <v>7</v>
      </c>
      <c r="E2187" s="301" t="n">
        <v>43545</v>
      </c>
      <c r="F2187" s="312" t="n">
        <v>5244</v>
      </c>
      <c r="G2187" s="300" t="n">
        <v>7645</v>
      </c>
      <c r="H2187" s="302" t="n">
        <v>7302</v>
      </c>
      <c r="I2187" s="300" t="n"/>
      <c r="J2187" s="314" t="n"/>
      <c r="K2187" s="304" t="n"/>
      <c r="L2187" s="304" t="n"/>
      <c r="M2187" s="304" t="n"/>
      <c r="N2187" s="304" t="n"/>
    </row>
    <row r="2188" ht="15.75" customHeight="1" s="412">
      <c r="A2188" s="300" t="n">
        <v>2187</v>
      </c>
      <c r="B2188" s="300" t="n">
        <v>233</v>
      </c>
      <c r="C2188" s="300" t="n">
        <v>409</v>
      </c>
      <c r="D2188" s="300" t="n">
        <v>7</v>
      </c>
      <c r="E2188" s="301" t="n">
        <v>43545</v>
      </c>
      <c r="F2188" s="312" t="n">
        <v>5213</v>
      </c>
      <c r="G2188" s="300" t="n">
        <v>7382</v>
      </c>
      <c r="H2188" s="302" t="n">
        <v>7079</v>
      </c>
      <c r="I2188" s="300" t="n"/>
      <c r="J2188" s="314" t="n"/>
      <c r="K2188" s="304" t="n"/>
      <c r="L2188" s="304" t="n"/>
      <c r="M2188" s="304" t="n"/>
      <c r="N2188" s="304" t="n"/>
    </row>
    <row r="2189" ht="15.75" customHeight="1" s="412">
      <c r="A2189" s="300" t="n">
        <v>2188</v>
      </c>
      <c r="B2189" s="300" t="n">
        <v>234</v>
      </c>
      <c r="C2189" s="300" t="n">
        <v>409</v>
      </c>
      <c r="D2189" s="300" t="n">
        <v>7</v>
      </c>
      <c r="E2189" s="301" t="n">
        <v>43545</v>
      </c>
      <c r="F2189" s="312" t="n">
        <v>5254</v>
      </c>
      <c r="G2189" s="300" t="n">
        <v>7410</v>
      </c>
      <c r="H2189" s="302" t="n">
        <v>7116</v>
      </c>
      <c r="I2189" s="300" t="n"/>
      <c r="J2189" s="314" t="n"/>
      <c r="K2189" s="304" t="n"/>
      <c r="L2189" s="304" t="n"/>
      <c r="M2189" s="304" t="n"/>
      <c r="N2189" s="304" t="n"/>
    </row>
    <row r="2190" ht="15.75" customHeight="1" s="412">
      <c r="A2190" s="300" t="n">
        <v>2189</v>
      </c>
      <c r="B2190" s="300" t="n">
        <v>235</v>
      </c>
      <c r="C2190" s="300" t="n">
        <v>410</v>
      </c>
      <c r="D2190" s="300" t="n">
        <v>7</v>
      </c>
      <c r="E2190" s="301" t="n">
        <v>43545</v>
      </c>
      <c r="F2190" s="312" t="n">
        <v>5230</v>
      </c>
      <c r="G2190" s="300" t="n">
        <v>7802</v>
      </c>
      <c r="H2190" s="302" t="n">
        <v>7458</v>
      </c>
      <c r="I2190" s="300" t="n"/>
      <c r="J2190" s="314" t="n"/>
      <c r="K2190" s="304" t="n"/>
      <c r="L2190" s="304" t="n"/>
      <c r="M2190" s="304" t="n"/>
      <c r="N2190" s="304" t="n"/>
    </row>
    <row r="2191" ht="15.75" customHeight="1" s="412">
      <c r="A2191" s="300" t="n">
        <v>2190</v>
      </c>
      <c r="B2191" s="300" t="n">
        <v>236</v>
      </c>
      <c r="C2191" s="300" t="n">
        <v>410</v>
      </c>
      <c r="D2191" s="300" t="n">
        <v>7</v>
      </c>
      <c r="E2191" s="301" t="n">
        <v>43545</v>
      </c>
      <c r="F2191" s="312" t="n">
        <v>5241</v>
      </c>
      <c r="G2191" s="300" t="n">
        <v>7959</v>
      </c>
      <c r="H2191" s="302" t="n">
        <v>7598</v>
      </c>
      <c r="I2191" s="300" t="n"/>
      <c r="J2191" s="314" t="n"/>
      <c r="K2191" s="304" t="n"/>
      <c r="L2191" s="304" t="n"/>
      <c r="M2191" s="304" t="n"/>
      <c r="N2191" s="304" t="n"/>
    </row>
    <row r="2192" ht="15.75" customHeight="1" s="412">
      <c r="A2192" s="300" t="n">
        <v>2191</v>
      </c>
      <c r="B2192" s="300" t="n">
        <v>237</v>
      </c>
      <c r="C2192" s="300" t="n">
        <v>412</v>
      </c>
      <c r="D2192" s="300" t="n">
        <v>7</v>
      </c>
      <c r="E2192" s="301" t="n">
        <v>43545</v>
      </c>
      <c r="F2192" s="312" t="n">
        <v>5218</v>
      </c>
      <c r="G2192" s="300" t="n">
        <v>8772</v>
      </c>
      <c r="H2192" s="302" t="n">
        <v>8261</v>
      </c>
      <c r="I2192" s="300" t="n"/>
      <c r="J2192" s="314" t="n"/>
      <c r="K2192" s="304" t="n"/>
      <c r="L2192" s="304" t="n"/>
      <c r="M2192" s="304" t="n"/>
      <c r="N2192" s="304" t="n"/>
    </row>
    <row r="2193" ht="15.75" customHeight="1" s="412">
      <c r="A2193" s="300" t="n">
        <v>2192</v>
      </c>
      <c r="B2193" s="300" t="n">
        <v>238</v>
      </c>
      <c r="C2193" s="300" t="n">
        <v>412</v>
      </c>
      <c r="D2193" s="300" t="n">
        <v>7</v>
      </c>
      <c r="E2193" s="301" t="n">
        <v>43545</v>
      </c>
      <c r="F2193" s="312" t="n">
        <v>5217</v>
      </c>
      <c r="G2193" s="300" t="n">
        <v>8616</v>
      </c>
      <c r="H2193" s="302" t="n">
        <v>8135</v>
      </c>
      <c r="I2193" s="300" t="n"/>
      <c r="J2193" s="314" t="n"/>
      <c r="K2193" s="304" t="n"/>
      <c r="L2193" s="304" t="n"/>
      <c r="M2193" s="304" t="n"/>
      <c r="N2193" s="304" t="n"/>
    </row>
    <row r="2194" ht="15.75" customHeight="1" s="412">
      <c r="A2194" s="300" t="n">
        <v>2193</v>
      </c>
      <c r="B2194" s="300" t="n">
        <v>239</v>
      </c>
      <c r="C2194" s="300" t="n">
        <v>417</v>
      </c>
      <c r="D2194" s="300" t="n">
        <v>7</v>
      </c>
      <c r="E2194" s="301" t="n">
        <v>43545</v>
      </c>
      <c r="F2194" s="312" t="n">
        <v>5249</v>
      </c>
      <c r="G2194" s="300" t="n">
        <v>8813</v>
      </c>
      <c r="H2194" s="302" t="n">
        <v>8333</v>
      </c>
      <c r="I2194" s="300" t="n"/>
      <c r="J2194" s="314" t="n"/>
      <c r="K2194" s="304" t="n"/>
      <c r="L2194" s="304" t="n"/>
      <c r="M2194" s="304" t="n"/>
      <c r="N2194" s="304" t="n"/>
    </row>
    <row r="2195" ht="15.75" customHeight="1" s="412">
      <c r="A2195" s="300" t="n">
        <v>2194</v>
      </c>
      <c r="B2195" s="300" t="n">
        <v>240</v>
      </c>
      <c r="C2195" s="300" t="n">
        <v>417</v>
      </c>
      <c r="D2195" s="300" t="n">
        <v>7</v>
      </c>
      <c r="E2195" s="301" t="n">
        <v>43545</v>
      </c>
      <c r="F2195" s="312" t="n">
        <v>5262</v>
      </c>
      <c r="G2195" s="300" t="n">
        <v>8405</v>
      </c>
      <c r="H2195" s="302" t="n">
        <v>7984</v>
      </c>
      <c r="I2195" s="300" t="n"/>
      <c r="J2195" s="314" t="n"/>
      <c r="K2195" s="304" t="n"/>
      <c r="L2195" s="304" t="n"/>
      <c r="M2195" s="304" t="n"/>
      <c r="N2195" s="304" t="n"/>
    </row>
    <row r="2196" ht="15.75" customHeight="1" s="412">
      <c r="A2196" s="300" t="n">
        <v>2195</v>
      </c>
      <c r="B2196" s="300" t="n">
        <v>241</v>
      </c>
      <c r="C2196" s="300" t="n">
        <v>424</v>
      </c>
      <c r="D2196" s="300" t="n">
        <v>7</v>
      </c>
      <c r="E2196" s="301" t="n">
        <v>43545</v>
      </c>
      <c r="F2196" s="312" t="n">
        <v>5180</v>
      </c>
      <c r="G2196" s="300" t="n">
        <v>7344</v>
      </c>
      <c r="H2196" s="302" t="n">
        <v>7051</v>
      </c>
      <c r="I2196" s="300" t="n"/>
      <c r="J2196" s="314" t="n"/>
      <c r="K2196" s="304" t="n"/>
      <c r="L2196" s="304" t="n"/>
      <c r="M2196" s="304" t="n"/>
      <c r="N2196" s="304" t="n"/>
    </row>
    <row r="2197" ht="15.75" customHeight="1" s="412">
      <c r="A2197" s="300" t="n">
        <v>2196</v>
      </c>
      <c r="B2197" s="300" t="n">
        <v>242</v>
      </c>
      <c r="C2197" s="300" t="n">
        <v>424</v>
      </c>
      <c r="D2197" s="300" t="n">
        <v>7</v>
      </c>
      <c r="E2197" s="301" t="n">
        <v>43545</v>
      </c>
      <c r="F2197" s="312" t="n">
        <v>5268</v>
      </c>
      <c r="G2197" s="300" t="n">
        <v>7599</v>
      </c>
      <c r="H2197" s="302" t="n">
        <v>7275</v>
      </c>
      <c r="I2197" s="300" t="n"/>
      <c r="J2197" s="314" t="n"/>
      <c r="K2197" s="304" t="n"/>
      <c r="L2197" s="304" t="n"/>
      <c r="M2197" s="304" t="n"/>
      <c r="N2197" s="304" t="n"/>
    </row>
    <row r="2198" ht="15.75" customHeight="1" s="412">
      <c r="A2198" s="300" t="n">
        <v>2197</v>
      </c>
      <c r="B2198" s="300" t="n">
        <v>243</v>
      </c>
      <c r="C2198" s="300" t="n">
        <v>431</v>
      </c>
      <c r="D2198" s="300" t="n">
        <v>7</v>
      </c>
      <c r="E2198" s="301" t="n">
        <v>43545</v>
      </c>
      <c r="F2198" s="312" t="n">
        <v>5234</v>
      </c>
      <c r="G2198" s="300" t="n">
        <v>6805</v>
      </c>
      <c r="H2198" s="302" t="n">
        <v>6599</v>
      </c>
      <c r="I2198" s="300" t="n"/>
      <c r="J2198" s="314" t="n"/>
      <c r="K2198" s="304" t="n"/>
      <c r="L2198" s="304" t="n"/>
      <c r="M2198" s="304" t="n"/>
      <c r="N2198" s="304" t="n"/>
    </row>
    <row r="2199" ht="15.75" customHeight="1" s="412">
      <c r="A2199" s="300" t="n">
        <v>2198</v>
      </c>
      <c r="B2199" s="300" t="n">
        <v>244</v>
      </c>
      <c r="C2199" s="300" t="n">
        <v>431</v>
      </c>
      <c r="D2199" s="300" t="n">
        <v>7</v>
      </c>
      <c r="E2199" s="301" t="n">
        <v>43545</v>
      </c>
      <c r="F2199" s="312" t="n">
        <v>5243</v>
      </c>
      <c r="G2199" s="300" t="n">
        <v>6694</v>
      </c>
      <c r="H2199" s="302" t="n">
        <v>6510</v>
      </c>
      <c r="I2199" s="300" t="n"/>
      <c r="J2199" s="314" t="n"/>
      <c r="K2199" s="304" t="n"/>
      <c r="L2199" s="304" t="n"/>
      <c r="M2199" s="304" t="n"/>
      <c r="N2199" s="304" t="n"/>
    </row>
    <row r="2200" ht="15.75" customHeight="1" s="412">
      <c r="A2200" s="300" t="n">
        <v>2199</v>
      </c>
      <c r="B2200" s="300" t="n">
        <v>245</v>
      </c>
      <c r="C2200" s="300" t="n">
        <v>432</v>
      </c>
      <c r="D2200" s="300" t="n">
        <v>7</v>
      </c>
      <c r="E2200" s="301" t="n">
        <v>43545</v>
      </c>
      <c r="F2200" s="312" t="n">
        <v>5235</v>
      </c>
      <c r="G2200" s="300" t="n">
        <v>7556</v>
      </c>
      <c r="H2200" s="302" t="n">
        <v>7244</v>
      </c>
      <c r="I2200" s="300" t="n"/>
      <c r="J2200" s="314" t="n"/>
      <c r="K2200" s="304" t="n"/>
      <c r="L2200" s="304" t="n"/>
      <c r="M2200" s="304" t="n"/>
      <c r="N2200" s="304" t="n"/>
    </row>
    <row r="2201" ht="15.75" customHeight="1" s="412">
      <c r="A2201" s="300" t="n">
        <v>2200</v>
      </c>
      <c r="B2201" s="300" t="n">
        <v>246</v>
      </c>
      <c r="C2201" s="300" t="n">
        <v>432</v>
      </c>
      <c r="D2201" s="300" t="n">
        <v>7</v>
      </c>
      <c r="E2201" s="301" t="n">
        <v>43545</v>
      </c>
      <c r="F2201" s="312" t="n">
        <v>5309</v>
      </c>
      <c r="G2201" s="300" t="n">
        <v>7649</v>
      </c>
      <c r="H2201" s="302" t="n">
        <v>7330</v>
      </c>
      <c r="I2201" s="300" t="n"/>
      <c r="J2201" s="314" t="n"/>
      <c r="K2201" s="304" t="n"/>
      <c r="L2201" s="304" t="n"/>
      <c r="M2201" s="304" t="n"/>
      <c r="N2201" s="304" t="n"/>
    </row>
    <row r="2202" ht="15.75" customHeight="1" s="412">
      <c r="A2202" s="300" t="n">
        <v>2201</v>
      </c>
      <c r="B2202" s="300" t="n">
        <v>247</v>
      </c>
      <c r="C2202" s="300" t="n">
        <v>434</v>
      </c>
      <c r="D2202" s="300" t="n">
        <v>7</v>
      </c>
      <c r="E2202" s="301" t="n">
        <v>43545</v>
      </c>
      <c r="F2202" s="312" t="n">
        <v>5282</v>
      </c>
      <c r="G2202" s="300" t="n">
        <v>7564</v>
      </c>
      <c r="H2202" s="302" t="n">
        <v>7232</v>
      </c>
      <c r="I2202" s="300" t="n"/>
      <c r="J2202" s="314" t="n"/>
      <c r="K2202" s="304" t="n"/>
      <c r="L2202" s="304" t="n"/>
      <c r="M2202" s="304" t="n"/>
      <c r="N2202" s="304" t="n"/>
    </row>
    <row r="2203" ht="15.75" customHeight="1" s="412">
      <c r="A2203" s="300" t="n">
        <v>2202</v>
      </c>
      <c r="B2203" s="300" t="n">
        <v>248</v>
      </c>
      <c r="C2203" s="300" t="n">
        <v>434</v>
      </c>
      <c r="D2203" s="300" t="n">
        <v>7</v>
      </c>
      <c r="E2203" s="301" t="n">
        <v>43545</v>
      </c>
      <c r="F2203" s="312" t="n">
        <v>5224</v>
      </c>
      <c r="G2203" s="300" t="n">
        <v>7814</v>
      </c>
      <c r="H2203" s="302" t="n">
        <v>7428</v>
      </c>
      <c r="I2203" s="300" t="n"/>
      <c r="J2203" s="314" t="n"/>
      <c r="K2203" s="304" t="n"/>
      <c r="L2203" s="304" t="n"/>
      <c r="M2203" s="304" t="n"/>
      <c r="N2203" s="304" t="n"/>
    </row>
    <row r="2204" ht="15.75" customHeight="1" s="412">
      <c r="A2204" s="300" t="n">
        <v>2203</v>
      </c>
      <c r="B2204" s="300" t="n">
        <v>249</v>
      </c>
      <c r="C2204" s="300" t="n">
        <v>439</v>
      </c>
      <c r="D2204" s="300" t="n">
        <v>7</v>
      </c>
      <c r="E2204" s="301" t="n">
        <v>43545</v>
      </c>
      <c r="F2204" s="312" t="n">
        <v>5178</v>
      </c>
      <c r="G2204" s="300" t="n">
        <v>6433</v>
      </c>
      <c r="H2204" s="302" t="n">
        <v>6263</v>
      </c>
      <c r="I2204" s="300" t="n"/>
      <c r="J2204" s="314" t="n"/>
      <c r="K2204" s="304" t="n"/>
      <c r="L2204" s="304" t="n"/>
      <c r="M2204" s="304" t="n"/>
      <c r="N2204" s="304" t="n"/>
    </row>
    <row r="2205" ht="15.75" customHeight="1" s="412">
      <c r="A2205" s="300" t="n">
        <v>2204</v>
      </c>
      <c r="B2205" s="300" t="n">
        <v>250</v>
      </c>
      <c r="C2205" s="300" t="n">
        <v>439</v>
      </c>
      <c r="D2205" s="300" t="n">
        <v>7</v>
      </c>
      <c r="E2205" s="301" t="n">
        <v>43545</v>
      </c>
      <c r="F2205" s="312" t="n">
        <v>5274</v>
      </c>
      <c r="G2205" s="300" t="n">
        <v>6582</v>
      </c>
      <c r="H2205" s="302" t="n">
        <v>6408</v>
      </c>
      <c r="I2205" s="300" t="n"/>
      <c r="J2205" s="314" t="n"/>
      <c r="K2205" s="304" t="n"/>
      <c r="L2205" s="304" t="n"/>
      <c r="M2205" s="304" t="n"/>
      <c r="N2205" s="304" t="n"/>
    </row>
    <row r="2206" ht="15.75" customHeight="1" s="412">
      <c r="A2206" s="300" t="n">
        <v>2205</v>
      </c>
      <c r="B2206" s="300" t="n">
        <v>251</v>
      </c>
      <c r="C2206" s="300" t="n">
        <v>441</v>
      </c>
      <c r="D2206" s="300" t="n">
        <v>7</v>
      </c>
      <c r="E2206" s="301" t="n">
        <v>43545</v>
      </c>
      <c r="F2206" s="312" t="n">
        <v>5258</v>
      </c>
      <c r="G2206" s="300" t="n">
        <v>8039</v>
      </c>
      <c r="H2206" s="302" t="n">
        <v>7647</v>
      </c>
      <c r="I2206" s="300" t="n"/>
      <c r="J2206" s="314" t="n"/>
      <c r="K2206" s="304" t="n"/>
      <c r="L2206" s="304" t="n"/>
      <c r="M2206" s="304" t="n"/>
      <c r="N2206" s="304" t="n"/>
    </row>
    <row r="2207" ht="15.75" customHeight="1" s="412">
      <c r="A2207" s="300" t="n">
        <v>2206</v>
      </c>
      <c r="B2207" s="300" t="n">
        <v>252</v>
      </c>
      <c r="C2207" s="300" t="n">
        <v>441</v>
      </c>
      <c r="D2207" s="300" t="n">
        <v>7</v>
      </c>
      <c r="E2207" s="301" t="n">
        <v>43545</v>
      </c>
      <c r="F2207" s="312" t="n">
        <v>5296</v>
      </c>
      <c r="G2207" s="300" t="n">
        <v>8156</v>
      </c>
      <c r="H2207" s="302" t="n">
        <v>7749</v>
      </c>
      <c r="I2207" s="300" t="n"/>
      <c r="J2207" s="314" t="n"/>
      <c r="K2207" s="304" t="n"/>
      <c r="L2207" s="304" t="n"/>
      <c r="M2207" s="304" t="n"/>
      <c r="N2207" s="304" t="n"/>
    </row>
    <row r="2208" ht="15.75" customHeight="1" s="412">
      <c r="A2208" s="300" t="n">
        <v>2207</v>
      </c>
      <c r="B2208" s="300" t="n">
        <v>253</v>
      </c>
      <c r="C2208" s="300" t="n">
        <v>442</v>
      </c>
      <c r="D2208" s="300" t="n">
        <v>7</v>
      </c>
      <c r="E2208" s="301" t="n">
        <v>43545</v>
      </c>
      <c r="F2208" s="312" t="n">
        <v>5257</v>
      </c>
      <c r="G2208" s="300" t="n">
        <v>7276</v>
      </c>
      <c r="H2208" s="302" t="n">
        <v>6978</v>
      </c>
      <c r="I2208" s="300" t="n"/>
      <c r="J2208" s="314" t="n"/>
      <c r="K2208" s="304" t="n"/>
      <c r="L2208" s="304" t="n"/>
      <c r="M2208" s="304" t="n"/>
      <c r="N2208" s="304" t="n"/>
    </row>
    <row r="2209" ht="15.75" customHeight="1" s="412">
      <c r="A2209" s="300" t="n">
        <v>2208</v>
      </c>
      <c r="B2209" s="300" t="n">
        <v>254</v>
      </c>
      <c r="C2209" s="300" t="n">
        <v>442</v>
      </c>
      <c r="D2209" s="300" t="n">
        <v>7</v>
      </c>
      <c r="E2209" s="301" t="n">
        <v>43545</v>
      </c>
      <c r="F2209" s="312" t="n">
        <v>5257</v>
      </c>
      <c r="G2209" s="300" t="n">
        <v>7267</v>
      </c>
      <c r="H2209" s="302" t="n">
        <v>6960</v>
      </c>
      <c r="I2209" s="300" t="n"/>
      <c r="J2209" s="314" t="n"/>
      <c r="K2209" s="304" t="n"/>
      <c r="L2209" s="304" t="n"/>
      <c r="M2209" s="304" t="n"/>
      <c r="N2209" s="304" t="n"/>
    </row>
    <row r="2210" ht="15.75" customHeight="1" s="412">
      <c r="A2210" s="300" t="n">
        <v>2209</v>
      </c>
      <c r="B2210" s="300" t="n">
        <v>255</v>
      </c>
      <c r="C2210" s="300" t="n">
        <v>443</v>
      </c>
      <c r="D2210" s="300" t="n">
        <v>7</v>
      </c>
      <c r="E2210" s="301" t="n">
        <v>43545</v>
      </c>
      <c r="F2210" s="312" t="n">
        <v>5260</v>
      </c>
      <c r="G2210" s="300" t="n">
        <v>7430</v>
      </c>
      <c r="H2210" s="302" t="n">
        <v>7143</v>
      </c>
      <c r="I2210" s="300" t="n"/>
      <c r="J2210" s="314" t="n"/>
      <c r="K2210" s="304" t="n"/>
      <c r="L2210" s="304" t="n"/>
      <c r="M2210" s="304" t="n"/>
      <c r="N2210" s="304" t="n"/>
    </row>
    <row r="2211" ht="15.75" customHeight="1" s="412">
      <c r="A2211" s="300" t="n">
        <v>2210</v>
      </c>
      <c r="B2211" s="300" t="n">
        <v>256</v>
      </c>
      <c r="C2211" s="300" t="n">
        <v>443</v>
      </c>
      <c r="D2211" s="300" t="n">
        <v>7</v>
      </c>
      <c r="E2211" s="301" t="n">
        <v>43545</v>
      </c>
      <c r="F2211" s="312" t="n">
        <v>5193</v>
      </c>
      <c r="G2211" s="300" t="n">
        <v>7166</v>
      </c>
      <c r="H2211" s="302" t="n">
        <v>6901</v>
      </c>
      <c r="I2211" s="300" t="n"/>
      <c r="J2211" s="314" t="n"/>
      <c r="K2211" s="304" t="n"/>
      <c r="L2211" s="304" t="n"/>
      <c r="M2211" s="304" t="n"/>
      <c r="N2211" s="304" t="n"/>
    </row>
    <row r="2212" ht="15.75" customHeight="1" s="412">
      <c r="A2212" s="300" t="n">
        <v>2211</v>
      </c>
      <c r="B2212" s="300" t="n">
        <v>257</v>
      </c>
      <c r="C2212" s="300" t="n">
        <v>447</v>
      </c>
      <c r="D2212" s="300" t="n">
        <v>7</v>
      </c>
      <c r="E2212" s="301" t="n">
        <v>43545</v>
      </c>
      <c r="F2212" s="312" t="n">
        <v>5226</v>
      </c>
      <c r="G2212" s="300" t="n">
        <v>8191</v>
      </c>
      <c r="H2212" s="302" t="n">
        <v>7800</v>
      </c>
      <c r="I2212" s="300" t="n"/>
      <c r="J2212" s="314" t="n"/>
      <c r="K2212" s="304" t="n"/>
      <c r="L2212" s="304" t="n"/>
      <c r="M2212" s="304" t="n"/>
      <c r="N2212" s="304" t="n"/>
    </row>
    <row r="2213" ht="15.75" customHeight="1" s="412">
      <c r="A2213" s="300" t="n">
        <v>2212</v>
      </c>
      <c r="B2213" s="300" t="n">
        <v>258</v>
      </c>
      <c r="C2213" s="300" t="n">
        <v>447</v>
      </c>
      <c r="D2213" s="300" t="n">
        <v>7</v>
      </c>
      <c r="E2213" s="301" t="n">
        <v>43545</v>
      </c>
      <c r="F2213" s="312" t="n">
        <v>5266</v>
      </c>
      <c r="G2213" s="300" t="n">
        <v>8194</v>
      </c>
      <c r="H2213" s="302" t="n">
        <v>7814</v>
      </c>
      <c r="I2213" s="300" t="n"/>
      <c r="J2213" s="314" t="n"/>
      <c r="K2213" s="304" t="n"/>
      <c r="L2213" s="304" t="n"/>
      <c r="M2213" s="304" t="n"/>
      <c r="N2213" s="304" t="n"/>
    </row>
    <row r="2214" ht="15.75" customHeight="1" s="412">
      <c r="A2214" s="300" t="n">
        <v>2213</v>
      </c>
      <c r="B2214" s="300" t="n">
        <v>259</v>
      </c>
      <c r="C2214" s="300" t="n">
        <v>448</v>
      </c>
      <c r="D2214" s="300" t="n">
        <v>7</v>
      </c>
      <c r="E2214" s="301" t="n">
        <v>43545</v>
      </c>
      <c r="F2214" s="312" t="n">
        <v>5198</v>
      </c>
      <c r="G2214" s="300" t="n">
        <v>8095</v>
      </c>
      <c r="H2214" s="302" t="n">
        <v>7711</v>
      </c>
      <c r="I2214" s="300" t="n"/>
      <c r="J2214" s="314" t="n"/>
      <c r="K2214" s="304" t="n"/>
      <c r="L2214" s="304" t="n"/>
      <c r="M2214" s="304" t="n"/>
      <c r="N2214" s="304" t="n"/>
    </row>
    <row r="2215" ht="15.75" customHeight="1" s="412">
      <c r="A2215" s="300" t="n">
        <v>2214</v>
      </c>
      <c r="B2215" s="300" t="n">
        <v>260</v>
      </c>
      <c r="C2215" s="300" t="n">
        <v>448</v>
      </c>
      <c r="D2215" s="300" t="n">
        <v>7</v>
      </c>
      <c r="E2215" s="301" t="n">
        <v>43545</v>
      </c>
      <c r="F2215" s="312" t="n">
        <v>5247</v>
      </c>
      <c r="G2215" s="300" t="n">
        <v>9133</v>
      </c>
      <c r="H2215" s="302" t="n">
        <v>7758</v>
      </c>
      <c r="I2215" s="300" t="n"/>
      <c r="J2215" s="314" t="n"/>
      <c r="K2215" s="304" t="n"/>
      <c r="L2215" s="304" t="n"/>
      <c r="M2215" s="304" t="n"/>
      <c r="N2215" s="304" t="n"/>
    </row>
    <row r="2216" ht="15.75" customHeight="1" s="412">
      <c r="A2216" s="300" t="n">
        <v>2215</v>
      </c>
      <c r="B2216" s="300" t="n">
        <v>261</v>
      </c>
      <c r="C2216" s="300" t="n">
        <v>450</v>
      </c>
      <c r="D2216" s="300" t="n">
        <v>7</v>
      </c>
      <c r="E2216" s="301" t="n">
        <v>43545</v>
      </c>
      <c r="F2216" s="312" t="n">
        <v>5229</v>
      </c>
      <c r="G2216" s="300" t="n">
        <v>7263</v>
      </c>
      <c r="H2216" s="302" t="n">
        <v>6922</v>
      </c>
      <c r="I2216" s="300" t="n"/>
      <c r="J2216" s="314" t="n"/>
      <c r="K2216" s="304" t="n"/>
      <c r="L2216" s="304" t="n"/>
      <c r="M2216" s="304" t="n"/>
      <c r="N2216" s="304" t="n"/>
    </row>
    <row r="2217" ht="15.75" customHeight="1" s="412">
      <c r="A2217" s="300" t="n">
        <v>2216</v>
      </c>
      <c r="B2217" s="300" t="n">
        <v>262</v>
      </c>
      <c r="C2217" s="300" t="n">
        <v>450</v>
      </c>
      <c r="D2217" s="300" t="n">
        <v>7</v>
      </c>
      <c r="E2217" s="301" t="n">
        <v>43545</v>
      </c>
      <c r="F2217" s="312" t="n">
        <v>5194</v>
      </c>
      <c r="G2217" s="300" t="n">
        <v>7206</v>
      </c>
      <c r="H2217" s="302" t="n">
        <v>6870</v>
      </c>
      <c r="I2217" s="300" t="n"/>
      <c r="J2217" s="314" t="n"/>
      <c r="K2217" s="304" t="n"/>
      <c r="L2217" s="304" t="n"/>
      <c r="M2217" s="304" t="n"/>
      <c r="N2217" s="304" t="n"/>
    </row>
    <row r="2218" ht="15.75" customHeight="1" s="412">
      <c r="A2218" s="300" t="n">
        <v>2217</v>
      </c>
      <c r="B2218" s="300" t="n">
        <v>263</v>
      </c>
      <c r="C2218" s="300" t="n">
        <v>452</v>
      </c>
      <c r="D2218" s="300" t="n">
        <v>7</v>
      </c>
      <c r="E2218" s="301" t="n">
        <v>43545</v>
      </c>
      <c r="F2218" s="312" t="n">
        <v>5258</v>
      </c>
      <c r="G2218" s="300" t="n">
        <v>7350</v>
      </c>
      <c r="H2218" s="302" t="n">
        <v>7072</v>
      </c>
      <c r="I2218" s="300" t="n"/>
      <c r="J2218" s="314" t="n"/>
      <c r="K2218" s="304" t="n"/>
      <c r="L2218" s="304" t="n"/>
      <c r="M2218" s="304" t="n"/>
      <c r="N2218" s="304" t="n"/>
    </row>
    <row r="2219" ht="15.75" customHeight="1" s="412">
      <c r="A2219" s="300" t="n">
        <v>2218</v>
      </c>
      <c r="B2219" s="300" t="n">
        <v>264</v>
      </c>
      <c r="C2219" s="300" t="n">
        <v>452</v>
      </c>
      <c r="D2219" s="300" t="n">
        <v>7</v>
      </c>
      <c r="E2219" s="301" t="n">
        <v>43545</v>
      </c>
      <c r="F2219" s="312" t="n">
        <v>5312</v>
      </c>
      <c r="G2219" s="300" t="n">
        <v>7325</v>
      </c>
      <c r="H2219" s="302" t="n">
        <v>7062</v>
      </c>
      <c r="I2219" s="300" t="n"/>
      <c r="J2219" s="314" t="n"/>
      <c r="K2219" s="304" t="n"/>
      <c r="L2219" s="304" t="n"/>
      <c r="M2219" s="304" t="n"/>
      <c r="N2219" s="304" t="n"/>
    </row>
    <row r="2220" ht="15.75" customHeight="1" s="412">
      <c r="A2220" s="300" t="n">
        <v>2219</v>
      </c>
      <c r="B2220" s="300" t="n">
        <v>265</v>
      </c>
      <c r="C2220" s="300" t="n">
        <v>453</v>
      </c>
      <c r="D2220" s="300" t="n">
        <v>7</v>
      </c>
      <c r="E2220" s="301" t="n">
        <v>43545</v>
      </c>
      <c r="F2220" s="312" t="n">
        <v>5235</v>
      </c>
      <c r="G2220" s="300" t="n">
        <v>7240</v>
      </c>
      <c r="H2220" s="302" t="n">
        <v>6983</v>
      </c>
      <c r="I2220" s="300" t="n"/>
      <c r="J2220" s="314" t="n"/>
      <c r="K2220" s="304" t="n"/>
      <c r="L2220" s="304" t="n"/>
      <c r="M2220" s="304" t="n"/>
      <c r="N2220" s="304" t="n"/>
    </row>
    <row r="2221" ht="15.75" customHeight="1" s="412">
      <c r="A2221" s="300" t="n">
        <v>2220</v>
      </c>
      <c r="B2221" s="300" t="n">
        <v>266</v>
      </c>
      <c r="C2221" s="300" t="n">
        <v>453</v>
      </c>
      <c r="D2221" s="300" t="n">
        <v>7</v>
      </c>
      <c r="E2221" s="301" t="n">
        <v>43545</v>
      </c>
      <c r="F2221" s="312" t="n">
        <v>5209</v>
      </c>
      <c r="G2221" s="300" t="n">
        <v>7257</v>
      </c>
      <c r="H2221" s="302" t="n">
        <v>6992</v>
      </c>
      <c r="I2221" s="300" t="n"/>
      <c r="J2221" s="314" t="n"/>
      <c r="K2221" s="304" t="n"/>
      <c r="L2221" s="304" t="n"/>
      <c r="M2221" s="304" t="n"/>
      <c r="N2221" s="304" t="n"/>
    </row>
    <row r="2222" ht="15.75" customHeight="1" s="412">
      <c r="A2222" s="300" t="n">
        <v>2221</v>
      </c>
      <c r="B2222" s="300" t="n">
        <v>267</v>
      </c>
      <c r="C2222" s="300" t="n">
        <v>460</v>
      </c>
      <c r="D2222" s="300" t="n">
        <v>7</v>
      </c>
      <c r="E2222" s="301" t="n">
        <v>43545</v>
      </c>
      <c r="F2222" s="312" t="n">
        <v>5263</v>
      </c>
      <c r="G2222" s="300" t="n">
        <v>7329</v>
      </c>
      <c r="H2222" s="302" t="n">
        <v>6938</v>
      </c>
      <c r="I2222" s="300" t="n"/>
      <c r="J2222" s="314" t="n"/>
      <c r="K2222" s="304" t="n"/>
      <c r="L2222" s="304" t="n"/>
      <c r="M2222" s="304" t="n"/>
      <c r="N2222" s="304" t="n"/>
    </row>
    <row r="2223" ht="15.75" customHeight="1" s="412">
      <c r="A2223" s="300" t="n">
        <v>2222</v>
      </c>
      <c r="B2223" s="300" t="n">
        <v>268</v>
      </c>
      <c r="C2223" s="300" t="n">
        <v>460</v>
      </c>
      <c r="D2223" s="300" t="n">
        <v>7</v>
      </c>
      <c r="E2223" s="301" t="n">
        <v>43545</v>
      </c>
      <c r="F2223" s="312" t="n">
        <v>5219</v>
      </c>
      <c r="G2223" s="300" t="n">
        <v>7329</v>
      </c>
      <c r="H2223" s="302" t="n">
        <v>6946</v>
      </c>
      <c r="I2223" s="300" t="n"/>
      <c r="J2223" s="314" t="n"/>
      <c r="K2223" s="304" t="n"/>
      <c r="L2223" s="304" t="n"/>
      <c r="M2223" s="304" t="n"/>
      <c r="N2223" s="304" t="n"/>
    </row>
    <row r="2224" ht="15.75" customHeight="1" s="412">
      <c r="A2224" s="300" t="n">
        <v>2223</v>
      </c>
      <c r="B2224" s="300" t="n">
        <v>269</v>
      </c>
      <c r="C2224" s="300" t="n">
        <v>464</v>
      </c>
      <c r="D2224" s="300" t="n">
        <v>7</v>
      </c>
      <c r="E2224" s="301" t="n">
        <v>43545</v>
      </c>
      <c r="F2224" s="312" t="n">
        <v>5241</v>
      </c>
      <c r="G2224" s="300" t="n">
        <v>6577</v>
      </c>
      <c r="H2224" s="302" t="n">
        <v>6403</v>
      </c>
      <c r="I2224" s="300" t="n"/>
      <c r="J2224" s="314" t="n"/>
      <c r="K2224" s="304" t="n"/>
      <c r="L2224" s="304" t="n"/>
      <c r="M2224" s="304" t="n"/>
      <c r="N2224" s="304" t="n"/>
    </row>
    <row r="2225" ht="15.75" customHeight="1" s="412">
      <c r="A2225" s="300" t="n">
        <v>2224</v>
      </c>
      <c r="B2225" s="300" t="n">
        <v>270</v>
      </c>
      <c r="C2225" s="300" t="n">
        <v>464</v>
      </c>
      <c r="D2225" s="300" t="n">
        <v>7</v>
      </c>
      <c r="E2225" s="301" t="n">
        <v>43545</v>
      </c>
      <c r="F2225" s="312" t="n">
        <v>5254</v>
      </c>
      <c r="G2225" s="300" t="n">
        <v>6693</v>
      </c>
      <c r="H2225" s="302" t="n">
        <v>6504</v>
      </c>
      <c r="I2225" s="300" t="n"/>
      <c r="J2225" s="314" t="n"/>
      <c r="K2225" s="304" t="n"/>
      <c r="L2225" s="304" t="n"/>
      <c r="M2225" s="304" t="n"/>
      <c r="N2225" s="304" t="n"/>
    </row>
    <row r="2226" ht="15.75" customHeight="1" s="412">
      <c r="A2226" s="300" t="n">
        <v>2225</v>
      </c>
      <c r="B2226" s="300" t="n">
        <v>271</v>
      </c>
      <c r="C2226" s="300" t="n">
        <v>465</v>
      </c>
      <c r="D2226" s="300" t="n">
        <v>7</v>
      </c>
      <c r="E2226" s="301" t="n">
        <v>43545</v>
      </c>
      <c r="F2226" s="312" t="n">
        <v>5224</v>
      </c>
      <c r="G2226" s="300" t="n">
        <v>7915</v>
      </c>
      <c r="H2226" s="302" t="n">
        <v>7544</v>
      </c>
      <c r="I2226" s="300" t="n"/>
      <c r="J2226" s="314" t="n"/>
      <c r="K2226" s="304" t="n"/>
      <c r="L2226" s="304" t="n"/>
      <c r="M2226" s="304" t="n"/>
      <c r="N2226" s="304" t="n"/>
    </row>
    <row r="2227" ht="15.75" customHeight="1" s="412">
      <c r="A2227" s="300" t="n">
        <v>2226</v>
      </c>
      <c r="B2227" s="300" t="n">
        <v>272</v>
      </c>
      <c r="C2227" s="300" t="n">
        <v>465</v>
      </c>
      <c r="D2227" s="300" t="n">
        <v>7</v>
      </c>
      <c r="E2227" s="301" t="n">
        <v>43545</v>
      </c>
      <c r="F2227" s="312" t="n">
        <v>5257</v>
      </c>
      <c r="G2227" s="300" t="n">
        <v>7674</v>
      </c>
      <c r="H2227" s="302" t="n">
        <v>7347</v>
      </c>
      <c r="I2227" s="300" t="n"/>
      <c r="J2227" s="314" t="n"/>
      <c r="K2227" s="304" t="n"/>
      <c r="L2227" s="304" t="n"/>
      <c r="M2227" s="304" t="n"/>
      <c r="N2227" s="304" t="n"/>
    </row>
    <row r="2228" ht="15.75" customHeight="1" s="412">
      <c r="A2228" s="300" t="n">
        <v>2227</v>
      </c>
      <c r="B2228" s="300" t="n">
        <v>273</v>
      </c>
      <c r="C2228" s="300" t="n">
        <v>467</v>
      </c>
      <c r="D2228" s="300" t="n">
        <v>7</v>
      </c>
      <c r="E2228" s="301" t="n">
        <v>43545</v>
      </c>
      <c r="F2228" s="312" t="n">
        <v>5242</v>
      </c>
      <c r="G2228" s="300" t="n">
        <v>7493</v>
      </c>
      <c r="H2228" s="302" t="n">
        <v>7200</v>
      </c>
      <c r="I2228" s="300" t="n"/>
      <c r="J2228" s="314" t="n"/>
      <c r="K2228" s="304" t="n"/>
      <c r="L2228" s="304" t="n"/>
      <c r="M2228" s="304" t="n"/>
      <c r="N2228" s="304" t="n"/>
    </row>
    <row r="2229" ht="15.75" customHeight="1" s="412">
      <c r="A2229" s="300" t="n">
        <v>2228</v>
      </c>
      <c r="B2229" s="300" t="n">
        <v>274</v>
      </c>
      <c r="C2229" s="300" t="n">
        <v>467</v>
      </c>
      <c r="D2229" s="300" t="n">
        <v>7</v>
      </c>
      <c r="E2229" s="301" t="n">
        <v>43545</v>
      </c>
      <c r="F2229" s="312" t="n">
        <v>5233</v>
      </c>
      <c r="G2229" s="300" t="n">
        <v>7478</v>
      </c>
      <c r="H2229" s="302" t="n">
        <v>7187</v>
      </c>
      <c r="I2229" s="300" t="n"/>
      <c r="J2229" s="314" t="n"/>
      <c r="K2229" s="304" t="n"/>
      <c r="L2229" s="304" t="n"/>
      <c r="M2229" s="304" t="n"/>
      <c r="N2229" s="304" t="n"/>
    </row>
    <row r="2230" ht="15.75" customHeight="1" s="412">
      <c r="A2230" s="300" t="n">
        <v>2229</v>
      </c>
      <c r="B2230" s="300" t="n">
        <v>275</v>
      </c>
      <c r="C2230" s="300" t="n">
        <v>468</v>
      </c>
      <c r="D2230" s="300" t="n">
        <v>7</v>
      </c>
      <c r="E2230" s="301" t="n">
        <v>43545</v>
      </c>
      <c r="F2230" s="312" t="n">
        <v>5274</v>
      </c>
      <c r="G2230" s="300" t="n">
        <v>7088</v>
      </c>
      <c r="H2230" s="302" t="n">
        <v>6832</v>
      </c>
      <c r="I2230" s="300" t="n"/>
      <c r="J2230" s="314" t="n"/>
      <c r="K2230" s="304" t="n"/>
      <c r="L2230" s="304" t="n"/>
      <c r="M2230" s="304" t="n"/>
      <c r="N2230" s="304" t="n"/>
    </row>
    <row r="2231" ht="15.75" customHeight="1" s="412">
      <c r="A2231" s="300" t="n">
        <v>2230</v>
      </c>
      <c r="B2231" s="300" t="n">
        <v>276</v>
      </c>
      <c r="C2231" s="300" t="n">
        <v>468</v>
      </c>
      <c r="D2231" s="300" t="n">
        <v>7</v>
      </c>
      <c r="E2231" s="301" t="n">
        <v>43545</v>
      </c>
      <c r="F2231" s="312" t="n">
        <v>5217</v>
      </c>
      <c r="G2231" s="300" t="n">
        <v>7125</v>
      </c>
      <c r="H2231" s="302" t="n">
        <v>6856</v>
      </c>
      <c r="I2231" s="300" t="n"/>
      <c r="J2231" s="314" t="n"/>
      <c r="K2231" s="304" t="n"/>
      <c r="L2231" s="304" t="n"/>
      <c r="M2231" s="304" t="n"/>
      <c r="N2231" s="304" t="n"/>
    </row>
    <row r="2232" ht="15.75" customHeight="1" s="412">
      <c r="A2232" s="300" t="n">
        <v>2231</v>
      </c>
      <c r="B2232" s="300" t="n">
        <v>1</v>
      </c>
      <c r="C2232" s="300" t="n">
        <v>101</v>
      </c>
      <c r="D2232" s="300" t="n">
        <v>8</v>
      </c>
      <c r="E2232" s="301" t="n">
        <v>43550</v>
      </c>
      <c r="F2232" s="312" t="n">
        <v>5301</v>
      </c>
      <c r="G2232" s="300" t="n">
        <v>7553</v>
      </c>
      <c r="H2232" s="302" t="n">
        <v>7123</v>
      </c>
      <c r="I2232" s="300" t="n"/>
      <c r="J2232" s="314" t="n"/>
      <c r="K2232" s="304" t="n"/>
      <c r="L2232" s="304" t="n"/>
      <c r="M2232" s="304" t="n"/>
      <c r="N2232" s="304" t="n"/>
    </row>
    <row r="2233" ht="15.75" customHeight="1" s="412">
      <c r="A2233" s="300" t="n">
        <v>2232</v>
      </c>
      <c r="B2233" s="300" t="n">
        <v>2</v>
      </c>
      <c r="C2233" s="300" t="n">
        <v>101</v>
      </c>
      <c r="D2233" s="300" t="n">
        <v>8</v>
      </c>
      <c r="E2233" s="301" t="n">
        <v>43550</v>
      </c>
      <c r="F2233" s="312" t="n">
        <v>5190</v>
      </c>
      <c r="G2233" s="300" t="n">
        <v>7463</v>
      </c>
      <c r="H2233" s="302" t="n">
        <v>7021</v>
      </c>
      <c r="I2233" s="300" t="n"/>
      <c r="J2233" s="314" t="n"/>
      <c r="K2233" s="304" t="n"/>
      <c r="L2233" s="304" t="n"/>
      <c r="M2233" s="304" t="n"/>
      <c r="N2233" s="304" t="n"/>
    </row>
    <row r="2234" ht="15.75" customHeight="1" s="412">
      <c r="A2234" s="300" t="n">
        <v>2233</v>
      </c>
      <c r="B2234" s="300" t="n">
        <v>3</v>
      </c>
      <c r="C2234" s="300" t="n">
        <v>106</v>
      </c>
      <c r="D2234" s="300" t="n">
        <v>8</v>
      </c>
      <c r="E2234" s="301" t="n">
        <v>43550</v>
      </c>
      <c r="F2234" s="312" t="n">
        <v>5258</v>
      </c>
      <c r="G2234" s="300" t="n">
        <v>7518</v>
      </c>
      <c r="H2234" s="302" t="n">
        <v>7212</v>
      </c>
      <c r="I2234" s="300" t="n"/>
      <c r="J2234" s="314" t="n"/>
      <c r="K2234" s="304" t="n"/>
      <c r="L2234" s="304" t="n"/>
      <c r="M2234" s="304" t="n"/>
      <c r="N2234" s="304" t="n"/>
    </row>
    <row r="2235" ht="15.75" customHeight="1" s="412">
      <c r="A2235" s="300" t="n">
        <v>2234</v>
      </c>
      <c r="B2235" s="300" t="n">
        <v>4</v>
      </c>
      <c r="C2235" s="300" t="n">
        <v>106</v>
      </c>
      <c r="D2235" s="300" t="n">
        <v>8</v>
      </c>
      <c r="E2235" s="301" t="n">
        <v>43550</v>
      </c>
      <c r="F2235" s="312" t="n">
        <v>5259</v>
      </c>
      <c r="G2235" s="300" t="n">
        <v>7461</v>
      </c>
      <c r="H2235" s="302" t="n">
        <v>7161</v>
      </c>
      <c r="I2235" s="300" t="n"/>
      <c r="J2235" s="314" t="n"/>
      <c r="K2235" s="304" t="n"/>
      <c r="L2235" s="304" t="n"/>
      <c r="M2235" s="304" t="n"/>
      <c r="N2235" s="304" t="n"/>
    </row>
    <row r="2236" ht="15.75" customHeight="1" s="412">
      <c r="A2236" s="300" t="n">
        <v>2235</v>
      </c>
      <c r="B2236" s="300" t="n">
        <v>5</v>
      </c>
      <c r="C2236" s="300" t="n">
        <v>107</v>
      </c>
      <c r="D2236" s="300" t="n">
        <v>8</v>
      </c>
      <c r="E2236" s="301" t="n">
        <v>43550</v>
      </c>
      <c r="F2236" s="312" t="n">
        <v>5236</v>
      </c>
      <c r="G2236" s="300" t="n">
        <v>7598</v>
      </c>
      <c r="H2236" s="302" t="n">
        <v>7215</v>
      </c>
      <c r="I2236" s="300" t="n"/>
      <c r="J2236" s="314" t="n"/>
      <c r="K2236" s="304" t="n"/>
      <c r="L2236" s="304" t="n"/>
      <c r="M2236" s="304" t="n"/>
      <c r="N2236" s="304" t="n"/>
    </row>
    <row r="2237" ht="15.75" customHeight="1" s="412">
      <c r="A2237" s="300" t="n">
        <v>2236</v>
      </c>
      <c r="B2237" s="300" t="n">
        <v>6</v>
      </c>
      <c r="C2237" s="300" t="n">
        <v>107</v>
      </c>
      <c r="D2237" s="300" t="n">
        <v>8</v>
      </c>
      <c r="E2237" s="301" t="n">
        <v>43550</v>
      </c>
      <c r="F2237" s="312" t="n">
        <v>5259</v>
      </c>
      <c r="G2237" s="300" t="n">
        <v>7622</v>
      </c>
      <c r="H2237" s="302" t="n">
        <v>7258</v>
      </c>
      <c r="I2237" s="300" t="n"/>
      <c r="J2237" s="314" t="n"/>
      <c r="K2237" s="304" t="n"/>
      <c r="L2237" s="304" t="n"/>
      <c r="M2237" s="304" t="n"/>
      <c r="N2237" s="304" t="n"/>
    </row>
    <row r="2238" ht="15.75" customHeight="1" s="412">
      <c r="A2238" s="300" t="n">
        <v>2237</v>
      </c>
      <c r="B2238" s="300" t="n">
        <v>7</v>
      </c>
      <c r="C2238" s="300" t="n">
        <v>109</v>
      </c>
      <c r="D2238" s="300" t="n">
        <v>8</v>
      </c>
      <c r="E2238" s="301" t="n">
        <v>43550</v>
      </c>
      <c r="F2238" s="312" t="n">
        <v>5232</v>
      </c>
      <c r="G2238" s="300" t="n">
        <v>7077</v>
      </c>
      <c r="H2238" s="302" t="n">
        <v>6798</v>
      </c>
      <c r="I2238" s="300" t="n"/>
      <c r="J2238" s="314" t="n"/>
      <c r="K2238" s="304" t="n"/>
      <c r="L2238" s="304" t="n"/>
      <c r="M2238" s="304" t="n"/>
      <c r="N2238" s="304" t="n"/>
    </row>
    <row r="2239" ht="15.75" customHeight="1" s="412">
      <c r="A2239" s="300" t="n">
        <v>2238</v>
      </c>
      <c r="B2239" s="300" t="n">
        <v>8</v>
      </c>
      <c r="C2239" s="300" t="n">
        <v>109</v>
      </c>
      <c r="D2239" s="300" t="n">
        <v>8</v>
      </c>
      <c r="E2239" s="301" t="n">
        <v>43550</v>
      </c>
      <c r="F2239" s="312" t="n">
        <v>5221</v>
      </c>
      <c r="G2239" s="300" t="n">
        <v>7092</v>
      </c>
      <c r="H2239" s="302" t="n">
        <v>6803</v>
      </c>
      <c r="I2239" s="300" t="n"/>
      <c r="J2239" s="314" t="n"/>
      <c r="K2239" s="304" t="n"/>
      <c r="L2239" s="304" t="n"/>
      <c r="M2239" s="304" t="n"/>
      <c r="N2239" s="304" t="n"/>
    </row>
    <row r="2240" ht="15.75" customHeight="1" s="412">
      <c r="A2240" s="300" t="n">
        <v>2239</v>
      </c>
      <c r="B2240" s="300" t="n">
        <v>9</v>
      </c>
      <c r="C2240" s="300" t="n">
        <v>110</v>
      </c>
      <c r="D2240" s="300" t="n">
        <v>8</v>
      </c>
      <c r="E2240" s="301" t="n">
        <v>43550</v>
      </c>
      <c r="F2240" s="312" t="n">
        <v>5188</v>
      </c>
      <c r="G2240" s="300" t="n">
        <v>8265</v>
      </c>
      <c r="H2240" s="302" t="n">
        <v>7794</v>
      </c>
      <c r="I2240" s="300" t="n"/>
      <c r="J2240" s="314" t="n"/>
      <c r="K2240" s="304" t="n"/>
      <c r="L2240" s="304" t="n"/>
      <c r="M2240" s="304" t="n"/>
      <c r="N2240" s="304" t="n"/>
    </row>
    <row r="2241" ht="15.75" customHeight="1" s="412">
      <c r="A2241" s="300" t="n">
        <v>2240</v>
      </c>
      <c r="B2241" s="300" t="n">
        <v>10</v>
      </c>
      <c r="C2241" s="300" t="n">
        <v>110</v>
      </c>
      <c r="D2241" s="300" t="n">
        <v>8</v>
      </c>
      <c r="E2241" s="301" t="n">
        <v>43550</v>
      </c>
      <c r="F2241" s="312" t="n">
        <v>5232</v>
      </c>
      <c r="G2241" s="300" t="n">
        <v>8373</v>
      </c>
      <c r="H2241" s="302" t="n">
        <v>7878</v>
      </c>
      <c r="I2241" s="300" t="n"/>
      <c r="J2241" s="314" t="n"/>
      <c r="K2241" s="304" t="n"/>
      <c r="L2241" s="304" t="n"/>
      <c r="M2241" s="304" t="n"/>
      <c r="N2241" s="304" t="n"/>
    </row>
    <row r="2242" ht="15.75" customHeight="1" s="412">
      <c r="A2242" s="300" t="n">
        <v>2241</v>
      </c>
      <c r="B2242" s="300" t="n">
        <v>11</v>
      </c>
      <c r="C2242" s="300" t="n">
        <v>112</v>
      </c>
      <c r="D2242" s="300" t="n">
        <v>8</v>
      </c>
      <c r="E2242" s="301" t="n">
        <v>43550</v>
      </c>
      <c r="F2242" s="312" t="n">
        <v>5213</v>
      </c>
      <c r="G2242" s="300" t="n">
        <v>7972</v>
      </c>
      <c r="H2242" s="302" t="n">
        <v>7565</v>
      </c>
      <c r="I2242" s="300" t="n"/>
      <c r="J2242" s="314" t="n"/>
      <c r="K2242" s="304" t="n"/>
      <c r="L2242" s="304" t="n"/>
      <c r="M2242" s="304" t="n"/>
      <c r="N2242" s="304" t="n"/>
    </row>
    <row r="2243" ht="15.75" customHeight="1" s="412">
      <c r="A2243" s="300" t="n">
        <v>2242</v>
      </c>
      <c r="B2243" s="300" t="n">
        <v>12</v>
      </c>
      <c r="C2243" s="300" t="n">
        <v>112</v>
      </c>
      <c r="D2243" s="300" t="n">
        <v>8</v>
      </c>
      <c r="E2243" s="301" t="n">
        <v>43550</v>
      </c>
      <c r="F2243" s="312" t="n">
        <v>5232</v>
      </c>
      <c r="G2243" s="300" t="n">
        <v>8079</v>
      </c>
      <c r="H2243" s="302" t="n">
        <v>7641</v>
      </c>
      <c r="I2243" s="300" t="n"/>
      <c r="J2243" s="314" t="n"/>
      <c r="K2243" s="304" t="n"/>
      <c r="L2243" s="304" t="n"/>
      <c r="M2243" s="304" t="n"/>
      <c r="N2243" s="304" t="n"/>
    </row>
    <row r="2244" ht="15.75" customHeight="1" s="412">
      <c r="A2244" s="300" t="n">
        <v>2243</v>
      </c>
      <c r="B2244" s="300" t="n">
        <v>13</v>
      </c>
      <c r="C2244" s="300" t="n">
        <v>115</v>
      </c>
      <c r="D2244" s="300" t="n">
        <v>8</v>
      </c>
      <c r="E2244" s="301" t="n">
        <v>43550</v>
      </c>
      <c r="F2244" s="312" t="n">
        <v>5314</v>
      </c>
      <c r="G2244" s="300" t="n">
        <v>7690</v>
      </c>
      <c r="H2244" s="302" t="n">
        <v>7378</v>
      </c>
      <c r="I2244" s="300" t="n"/>
      <c r="J2244" s="314" t="n"/>
      <c r="K2244" s="304" t="n"/>
      <c r="L2244" s="304" t="n"/>
      <c r="M2244" s="304" t="n"/>
      <c r="N2244" s="304" t="n"/>
    </row>
    <row r="2245" ht="15.75" customHeight="1" s="412">
      <c r="A2245" s="300" t="n">
        <v>2244</v>
      </c>
      <c r="B2245" s="300" t="n">
        <v>14</v>
      </c>
      <c r="C2245" s="300" t="n">
        <v>115</v>
      </c>
      <c r="D2245" s="300" t="n">
        <v>8</v>
      </c>
      <c r="E2245" s="301" t="n">
        <v>43550</v>
      </c>
      <c r="F2245" s="312" t="n">
        <v>5249</v>
      </c>
      <c r="G2245" s="300" t="n">
        <v>7799</v>
      </c>
      <c r="H2245" s="302" t="n">
        <v>7454</v>
      </c>
      <c r="I2245" s="300" t="n"/>
      <c r="J2245" s="314" t="n"/>
      <c r="K2245" s="304" t="n"/>
      <c r="L2245" s="304" t="n"/>
      <c r="M2245" s="304" t="n"/>
      <c r="N2245" s="304" t="n"/>
    </row>
    <row r="2246" ht="15.75" customHeight="1" s="412">
      <c r="A2246" s="300" t="n">
        <v>2245</v>
      </c>
      <c r="B2246" s="300" t="n">
        <v>15</v>
      </c>
      <c r="C2246" s="300" t="n">
        <v>116</v>
      </c>
      <c r="D2246" s="300" t="n">
        <v>8</v>
      </c>
      <c r="E2246" s="301" t="n">
        <v>43550</v>
      </c>
      <c r="F2246" s="312" t="n">
        <v>5231</v>
      </c>
      <c r="G2246" s="300" t="n">
        <v>8247</v>
      </c>
      <c r="H2246" s="302" t="n">
        <v>7788</v>
      </c>
      <c r="I2246" s="300" t="n"/>
      <c r="J2246" s="314" t="n"/>
      <c r="K2246" s="304" t="n"/>
      <c r="L2246" s="304" t="n"/>
      <c r="M2246" s="304" t="n"/>
      <c r="N2246" s="304" t="n"/>
    </row>
    <row r="2247" ht="15.75" customHeight="1" s="412">
      <c r="A2247" s="300" t="n">
        <v>2246</v>
      </c>
      <c r="B2247" s="300" t="n">
        <v>16</v>
      </c>
      <c r="C2247" s="300" t="n">
        <v>116</v>
      </c>
      <c r="D2247" s="300" t="n">
        <v>8</v>
      </c>
      <c r="E2247" s="301" t="n">
        <v>43550</v>
      </c>
      <c r="F2247" s="312" t="n">
        <v>5280</v>
      </c>
      <c r="G2247" s="300" t="n">
        <v>7930</v>
      </c>
      <c r="H2247" s="302" t="n">
        <v>7533</v>
      </c>
      <c r="I2247" s="300" t="n"/>
      <c r="J2247" s="314" t="n"/>
      <c r="K2247" s="304" t="n"/>
      <c r="L2247" s="304" t="n"/>
      <c r="M2247" s="304" t="n"/>
      <c r="N2247" s="304" t="n"/>
    </row>
    <row r="2248" ht="15.75" customHeight="1" s="412">
      <c r="A2248" s="300" t="n">
        <v>2247</v>
      </c>
      <c r="B2248" s="300" t="n">
        <v>17</v>
      </c>
      <c r="C2248" s="300" t="n">
        <v>117</v>
      </c>
      <c r="D2248" s="300" t="n">
        <v>8</v>
      </c>
      <c r="E2248" s="301" t="n">
        <v>43550</v>
      </c>
      <c r="F2248" s="312" t="n">
        <v>5275</v>
      </c>
      <c r="G2248" s="300" t="n">
        <v>7780</v>
      </c>
      <c r="H2248" s="302" t="n">
        <v>7316</v>
      </c>
      <c r="I2248" s="300" t="n"/>
      <c r="J2248" s="314" t="n"/>
      <c r="K2248" s="304" t="n"/>
      <c r="L2248" s="304" t="n"/>
      <c r="M2248" s="304" t="n"/>
      <c r="N2248" s="304" t="n"/>
    </row>
    <row r="2249" ht="15.75" customHeight="1" s="412">
      <c r="A2249" s="300" t="n">
        <v>2248</v>
      </c>
      <c r="B2249" s="300" t="n">
        <v>18</v>
      </c>
      <c r="C2249" s="300" t="n">
        <v>117</v>
      </c>
      <c r="D2249" s="300" t="n">
        <v>8</v>
      </c>
      <c r="E2249" s="301" t="n">
        <v>43550</v>
      </c>
      <c r="F2249" s="312" t="n">
        <v>5205</v>
      </c>
      <c r="G2249" s="300" t="n">
        <v>7684</v>
      </c>
      <c r="H2249" s="302" t="n">
        <v>7221</v>
      </c>
      <c r="I2249" s="300" t="n"/>
      <c r="J2249" s="314" t="n"/>
      <c r="K2249" s="304" t="n"/>
      <c r="L2249" s="304" t="n"/>
      <c r="M2249" s="304" t="n"/>
      <c r="N2249" s="304" t="n"/>
    </row>
    <row r="2250" ht="15.75" customHeight="1" s="412">
      <c r="A2250" s="300" t="n">
        <v>2249</v>
      </c>
      <c r="B2250" s="300" t="n">
        <v>19</v>
      </c>
      <c r="C2250" s="300" t="n">
        <v>122</v>
      </c>
      <c r="D2250" s="300" t="n">
        <v>8</v>
      </c>
      <c r="E2250" s="301" t="n">
        <v>43550</v>
      </c>
      <c r="F2250" s="312" t="n">
        <v>5229</v>
      </c>
      <c r="G2250" s="300" t="n">
        <v>8264</v>
      </c>
      <c r="H2250" s="302" t="n">
        <v>7868</v>
      </c>
      <c r="I2250" s="300" t="n"/>
      <c r="J2250" s="314" t="n"/>
      <c r="K2250" s="304" t="n"/>
      <c r="L2250" s="304" t="n"/>
      <c r="M2250" s="304" t="n"/>
      <c r="N2250" s="304" t="n"/>
    </row>
    <row r="2251" ht="15.75" customHeight="1" s="412">
      <c r="A2251" s="300" t="n">
        <v>2250</v>
      </c>
      <c r="B2251" s="300" t="n">
        <v>20</v>
      </c>
      <c r="C2251" s="300" t="n">
        <v>122</v>
      </c>
      <c r="D2251" s="300" t="n">
        <v>8</v>
      </c>
      <c r="E2251" s="301" t="n">
        <v>43550</v>
      </c>
      <c r="F2251" s="312" t="n">
        <v>5190</v>
      </c>
      <c r="G2251" s="300" t="n">
        <v>8213</v>
      </c>
      <c r="H2251" s="302" t="n">
        <v>7809</v>
      </c>
      <c r="I2251" s="300" t="n"/>
      <c r="J2251" s="314" t="n"/>
      <c r="K2251" s="304" t="n"/>
      <c r="L2251" s="304" t="n"/>
      <c r="M2251" s="304" t="n"/>
      <c r="N2251" s="304" t="n"/>
    </row>
    <row r="2252" ht="15.75" customHeight="1" s="412">
      <c r="A2252" s="300" t="n">
        <v>2251</v>
      </c>
      <c r="B2252" s="300" t="n">
        <v>21</v>
      </c>
      <c r="C2252" s="300" t="n">
        <v>123</v>
      </c>
      <c r="D2252" s="300" t="n">
        <v>8</v>
      </c>
      <c r="E2252" s="301" t="n">
        <v>43550</v>
      </c>
      <c r="F2252" s="312" t="n">
        <v>5224</v>
      </c>
      <c r="G2252" s="300" t="n">
        <v>8417</v>
      </c>
      <c r="H2252" s="302" t="n">
        <v>7984</v>
      </c>
      <c r="I2252" s="300" t="n"/>
      <c r="J2252" s="314" t="n"/>
      <c r="K2252" s="304" t="n"/>
      <c r="L2252" s="304" t="n"/>
      <c r="M2252" s="304" t="n"/>
      <c r="N2252" s="304" t="n"/>
    </row>
    <row r="2253" ht="15.75" customHeight="1" s="412">
      <c r="A2253" s="300" t="n">
        <v>2252</v>
      </c>
      <c r="B2253" s="300" t="n">
        <v>22</v>
      </c>
      <c r="C2253" s="300" t="n">
        <v>123</v>
      </c>
      <c r="D2253" s="300" t="n">
        <v>8</v>
      </c>
      <c r="E2253" s="301" t="n">
        <v>43550</v>
      </c>
      <c r="F2253" s="312" t="n">
        <v>5276</v>
      </c>
      <c r="G2253" s="300" t="n">
        <v>8663</v>
      </c>
      <c r="H2253" s="302" t="n">
        <v>8188</v>
      </c>
      <c r="I2253" s="300" t="n"/>
      <c r="J2253" s="314" t="n"/>
      <c r="K2253" s="304" t="n"/>
      <c r="L2253" s="304" t="n"/>
      <c r="M2253" s="304" t="n"/>
      <c r="N2253" s="304" t="n"/>
    </row>
    <row r="2254" ht="15.75" customHeight="1" s="412">
      <c r="A2254" s="300" t="n">
        <v>2253</v>
      </c>
      <c r="B2254" s="300" t="n">
        <v>23</v>
      </c>
      <c r="C2254" s="300" t="n">
        <v>124</v>
      </c>
      <c r="D2254" s="300" t="n">
        <v>8</v>
      </c>
      <c r="E2254" s="301" t="n">
        <v>43550</v>
      </c>
      <c r="F2254" s="312" t="n">
        <v>5261</v>
      </c>
      <c r="G2254" s="300" t="n">
        <v>7993</v>
      </c>
      <c r="H2254" s="302" t="n">
        <v>7475</v>
      </c>
      <c r="I2254" s="300" t="n"/>
      <c r="J2254" s="314" t="n"/>
      <c r="K2254" s="304" t="n"/>
      <c r="L2254" s="304" t="n"/>
      <c r="M2254" s="304" t="n"/>
      <c r="N2254" s="304" t="n"/>
    </row>
    <row r="2255" ht="15.75" customHeight="1" s="412">
      <c r="A2255" s="300" t="n">
        <v>2254</v>
      </c>
      <c r="B2255" s="300" t="n">
        <v>24</v>
      </c>
      <c r="C2255" s="300" t="n">
        <v>124</v>
      </c>
      <c r="D2255" s="300" t="n">
        <v>8</v>
      </c>
      <c r="E2255" s="301" t="n">
        <v>43550</v>
      </c>
      <c r="F2255" s="312" t="n">
        <v>5196</v>
      </c>
      <c r="G2255" s="300" t="n">
        <v>7935</v>
      </c>
      <c r="H2255" s="302" t="n">
        <v>7414</v>
      </c>
      <c r="I2255" s="300" t="n"/>
      <c r="J2255" s="314" t="n"/>
      <c r="K2255" s="304" t="n"/>
      <c r="L2255" s="304" t="n"/>
      <c r="M2255" s="304" t="n"/>
      <c r="N2255" s="304" t="n"/>
    </row>
    <row r="2256" ht="15.75" customHeight="1" s="412">
      <c r="A2256" s="300" t="n">
        <v>2255</v>
      </c>
      <c r="B2256" s="300" t="n">
        <v>25</v>
      </c>
      <c r="C2256" s="300" t="n">
        <v>125</v>
      </c>
      <c r="D2256" s="300" t="n">
        <v>8</v>
      </c>
      <c r="E2256" s="301" t="n">
        <v>43550</v>
      </c>
      <c r="F2256" s="312" t="n">
        <v>5238</v>
      </c>
      <c r="G2256" s="300" t="n">
        <v>7929</v>
      </c>
      <c r="H2256" s="302" t="n">
        <v>7559</v>
      </c>
      <c r="I2256" s="300" t="n"/>
      <c r="J2256" s="314" t="n"/>
      <c r="K2256" s="304" t="n"/>
      <c r="L2256" s="304" t="n"/>
      <c r="M2256" s="304" t="n"/>
      <c r="N2256" s="304" t="n"/>
    </row>
    <row r="2257" ht="15.75" customHeight="1" s="412">
      <c r="A2257" s="300" t="n">
        <v>2256</v>
      </c>
      <c r="B2257" s="300" t="n">
        <v>26</v>
      </c>
      <c r="C2257" s="300" t="n">
        <v>125</v>
      </c>
      <c r="D2257" s="300" t="n">
        <v>8</v>
      </c>
      <c r="E2257" s="301" t="n">
        <v>43550</v>
      </c>
      <c r="F2257" s="312" t="n">
        <v>5207</v>
      </c>
      <c r="G2257" s="300" t="n">
        <v>7778</v>
      </c>
      <c r="H2257" s="302" t="n">
        <v>7423</v>
      </c>
      <c r="I2257" s="300" t="n"/>
      <c r="J2257" s="314" t="n"/>
      <c r="K2257" s="304" t="n"/>
      <c r="L2257" s="304" t="n"/>
      <c r="M2257" s="304" t="n"/>
      <c r="N2257" s="304" t="n"/>
    </row>
    <row r="2258" ht="15.75" customHeight="1" s="412">
      <c r="A2258" s="300" t="n">
        <v>2257</v>
      </c>
      <c r="B2258" s="300" t="n">
        <v>27</v>
      </c>
      <c r="C2258" s="300" t="n">
        <v>131</v>
      </c>
      <c r="D2258" s="300" t="n">
        <v>8</v>
      </c>
      <c r="E2258" s="301" t="n">
        <v>43550</v>
      </c>
      <c r="F2258" s="312" t="n">
        <v>5236</v>
      </c>
      <c r="G2258" s="300" t="n">
        <v>7938</v>
      </c>
      <c r="H2258" s="302" t="n">
        <v>7482</v>
      </c>
      <c r="I2258" s="300" t="n"/>
      <c r="J2258" s="314" t="n"/>
      <c r="K2258" s="304" t="n"/>
      <c r="L2258" s="304" t="n"/>
      <c r="M2258" s="304" t="n"/>
      <c r="N2258" s="304" t="n"/>
    </row>
    <row r="2259" ht="15.75" customHeight="1" s="412">
      <c r="A2259" s="300" t="n">
        <v>2258</v>
      </c>
      <c r="B2259" s="300" t="n">
        <v>28</v>
      </c>
      <c r="C2259" s="300" t="n">
        <v>131</v>
      </c>
      <c r="D2259" s="300" t="n">
        <v>8</v>
      </c>
      <c r="E2259" s="301" t="n">
        <v>43550</v>
      </c>
      <c r="F2259" s="312" t="n">
        <v>5216</v>
      </c>
      <c r="G2259" s="300" t="n">
        <v>7600</v>
      </c>
      <c r="H2259" s="302" t="n">
        <v>7204</v>
      </c>
      <c r="I2259" s="300" t="n"/>
      <c r="J2259" s="314" t="n"/>
      <c r="K2259" s="304" t="n"/>
      <c r="L2259" s="304" t="n"/>
      <c r="M2259" s="304" t="n"/>
      <c r="N2259" s="304" t="n"/>
    </row>
    <row r="2260" ht="15.75" customHeight="1" s="412">
      <c r="A2260" s="300" t="n">
        <v>2259</v>
      </c>
      <c r="B2260" s="300" t="n">
        <v>29</v>
      </c>
      <c r="C2260" s="300" t="n">
        <v>133</v>
      </c>
      <c r="D2260" s="300" t="n">
        <v>8</v>
      </c>
      <c r="E2260" s="301" t="n">
        <v>43550</v>
      </c>
      <c r="F2260" s="312" t="n">
        <v>5292</v>
      </c>
      <c r="G2260" s="300" t="n">
        <v>8339</v>
      </c>
      <c r="H2260" s="302" t="n">
        <v>7900</v>
      </c>
      <c r="I2260" s="300" t="n"/>
      <c r="J2260" s="314" t="n"/>
      <c r="K2260" s="304" t="n"/>
      <c r="L2260" s="304" t="n"/>
      <c r="M2260" s="304" t="n"/>
      <c r="N2260" s="304" t="n"/>
    </row>
    <row r="2261" ht="15.75" customHeight="1" s="412">
      <c r="A2261" s="300" t="n">
        <v>2260</v>
      </c>
      <c r="B2261" s="300" t="n">
        <v>30</v>
      </c>
      <c r="C2261" s="300" t="n">
        <v>133</v>
      </c>
      <c r="D2261" s="300" t="n">
        <v>8</v>
      </c>
      <c r="E2261" s="301" t="n">
        <v>43550</v>
      </c>
      <c r="F2261" s="312" t="n">
        <v>5244</v>
      </c>
      <c r="G2261" s="300" t="n">
        <v>8176</v>
      </c>
      <c r="H2261" s="302" t="n">
        <v>7748</v>
      </c>
      <c r="I2261" s="300" t="n"/>
      <c r="J2261" s="314" t="n"/>
      <c r="K2261" s="304" t="n"/>
      <c r="L2261" s="304" t="n"/>
      <c r="M2261" s="304" t="n"/>
      <c r="N2261" s="304" t="n"/>
    </row>
    <row r="2262" ht="15.75" customHeight="1" s="412">
      <c r="A2262" s="300" t="n">
        <v>2261</v>
      </c>
      <c r="B2262" s="300" t="n">
        <v>31</v>
      </c>
      <c r="C2262" s="300" t="n">
        <v>134</v>
      </c>
      <c r="D2262" s="300" t="n">
        <v>8</v>
      </c>
      <c r="E2262" s="301" t="n">
        <v>43550</v>
      </c>
      <c r="F2262" s="312" t="n">
        <v>5227</v>
      </c>
      <c r="G2262" s="300" t="n">
        <v>8725</v>
      </c>
      <c r="H2262" s="302" t="n">
        <v>8252</v>
      </c>
      <c r="I2262" s="300" t="n"/>
      <c r="J2262" s="314" t="n"/>
      <c r="K2262" s="304" t="n"/>
      <c r="L2262" s="304" t="n"/>
      <c r="M2262" s="304" t="n"/>
      <c r="N2262" s="304" t="n"/>
    </row>
    <row r="2263" ht="15.75" customHeight="1" s="412">
      <c r="A2263" s="300" t="n">
        <v>2262</v>
      </c>
      <c r="B2263" s="300" t="n">
        <v>32</v>
      </c>
      <c r="C2263" s="300" t="n">
        <v>134</v>
      </c>
      <c r="D2263" s="300" t="n">
        <v>8</v>
      </c>
      <c r="E2263" s="301" t="n">
        <v>43550</v>
      </c>
      <c r="F2263" s="312" t="n">
        <v>5214</v>
      </c>
      <c r="G2263" s="300" t="n">
        <v>8824</v>
      </c>
      <c r="H2263" s="302" t="n">
        <v>8315</v>
      </c>
      <c r="I2263" s="300" t="n"/>
      <c r="J2263" s="314" t="n"/>
      <c r="K2263" s="304" t="n"/>
      <c r="L2263" s="304" t="n"/>
      <c r="M2263" s="304" t="n"/>
      <c r="N2263" s="304" t="n"/>
    </row>
    <row r="2264" ht="15.75" customHeight="1" s="412">
      <c r="A2264" s="300" t="n">
        <v>2263</v>
      </c>
      <c r="B2264" s="300" t="n">
        <v>33</v>
      </c>
      <c r="C2264" s="300" t="n">
        <v>139</v>
      </c>
      <c r="D2264" s="300" t="n">
        <v>8</v>
      </c>
      <c r="E2264" s="301" t="n">
        <v>43550</v>
      </c>
      <c r="F2264" s="312" t="n">
        <v>5203</v>
      </c>
      <c r="G2264" s="300" t="n">
        <v>7291</v>
      </c>
      <c r="H2264" s="302" t="n">
        <v>6970</v>
      </c>
      <c r="I2264" s="300" t="n"/>
      <c r="J2264" s="314" t="n"/>
      <c r="K2264" s="304" t="n"/>
      <c r="L2264" s="304" t="n"/>
      <c r="M2264" s="304" t="n"/>
      <c r="N2264" s="304" t="n"/>
    </row>
    <row r="2265" ht="15.75" customHeight="1" s="412">
      <c r="A2265" s="300" t="n">
        <v>2264</v>
      </c>
      <c r="B2265" s="300" t="n">
        <v>34</v>
      </c>
      <c r="C2265" s="300" t="n">
        <v>139</v>
      </c>
      <c r="D2265" s="300" t="n">
        <v>8</v>
      </c>
      <c r="E2265" s="301" t="n">
        <v>43550</v>
      </c>
      <c r="F2265" s="312" t="n">
        <v>5191</v>
      </c>
      <c r="G2265" s="300" t="n">
        <v>7074</v>
      </c>
      <c r="H2265" s="302" t="n">
        <v>6788</v>
      </c>
      <c r="I2265" s="300" t="n"/>
      <c r="J2265" s="314" t="n"/>
      <c r="K2265" s="304" t="n"/>
      <c r="L2265" s="304" t="n"/>
      <c r="M2265" s="304" t="n"/>
      <c r="N2265" s="304" t="n"/>
    </row>
    <row r="2266" ht="15.75" customHeight="1" s="412">
      <c r="A2266" s="300" t="n">
        <v>2265</v>
      </c>
      <c r="B2266" s="300" t="n">
        <v>35</v>
      </c>
      <c r="C2266" s="300" t="n">
        <v>150</v>
      </c>
      <c r="D2266" s="300" t="n">
        <v>8</v>
      </c>
      <c r="E2266" s="301" t="n">
        <v>43550</v>
      </c>
      <c r="F2266" s="312" t="n">
        <v>5280</v>
      </c>
      <c r="G2266" s="300" t="n">
        <v>7794</v>
      </c>
      <c r="H2266" s="302" t="n">
        <v>7436</v>
      </c>
      <c r="I2266" s="300" t="n"/>
      <c r="J2266" s="314" t="n"/>
      <c r="K2266" s="304" t="n"/>
      <c r="L2266" s="304" t="n"/>
      <c r="M2266" s="304" t="n"/>
      <c r="N2266" s="304" t="n"/>
    </row>
    <row r="2267" ht="15.75" customHeight="1" s="412">
      <c r="A2267" s="300" t="n">
        <v>2266</v>
      </c>
      <c r="B2267" s="300" t="n">
        <v>36</v>
      </c>
      <c r="C2267" s="300" t="n">
        <v>150</v>
      </c>
      <c r="D2267" s="300" t="n">
        <v>8</v>
      </c>
      <c r="E2267" s="301" t="n">
        <v>43550</v>
      </c>
      <c r="F2267" s="312" t="n">
        <v>5219</v>
      </c>
      <c r="G2267" s="300" t="n">
        <v>7753</v>
      </c>
      <c r="H2267" s="302" t="n">
        <v>7386</v>
      </c>
      <c r="I2267" s="300" t="n"/>
      <c r="J2267" s="314" t="n"/>
      <c r="K2267" s="304" t="n"/>
      <c r="L2267" s="304" t="n"/>
      <c r="M2267" s="304" t="n"/>
      <c r="N2267" s="304" t="n"/>
    </row>
    <row r="2268" ht="15.75" customHeight="1" s="412">
      <c r="A2268" s="300" t="n">
        <v>2267</v>
      </c>
      <c r="B2268" s="300" t="n">
        <v>37</v>
      </c>
      <c r="C2268" s="300" t="n">
        <v>153</v>
      </c>
      <c r="D2268" s="300" t="n">
        <v>8</v>
      </c>
      <c r="E2268" s="301" t="n">
        <v>43550</v>
      </c>
      <c r="F2268" s="312" t="n">
        <v>5225</v>
      </c>
      <c r="G2268" s="300" t="n">
        <v>8294</v>
      </c>
      <c r="H2268" s="302" t="n">
        <v>7827</v>
      </c>
      <c r="I2268" s="300" t="n"/>
      <c r="J2268" s="314" t="n"/>
      <c r="K2268" s="304" t="n"/>
      <c r="L2268" s="304" t="n"/>
      <c r="M2268" s="304" t="n"/>
      <c r="N2268" s="304" t="n"/>
    </row>
    <row r="2269" ht="15.75" customHeight="1" s="412">
      <c r="A2269" s="300" t="n">
        <v>2268</v>
      </c>
      <c r="B2269" s="300" t="n">
        <v>38</v>
      </c>
      <c r="C2269" s="300" t="n">
        <v>153</v>
      </c>
      <c r="D2269" s="300" t="n">
        <v>8</v>
      </c>
      <c r="E2269" s="301" t="n">
        <v>43550</v>
      </c>
      <c r="F2269" s="312" t="n">
        <v>5241</v>
      </c>
      <c r="G2269" s="300" t="n">
        <v>8453</v>
      </c>
      <c r="H2269" s="302" t="n">
        <v>7980</v>
      </c>
      <c r="I2269" s="300" t="n"/>
      <c r="J2269" s="314" t="n"/>
      <c r="K2269" s="304" t="n"/>
      <c r="L2269" s="304" t="n"/>
      <c r="M2269" s="304" t="n"/>
      <c r="N2269" s="304" t="n"/>
    </row>
    <row r="2270" ht="15.75" customHeight="1" s="412">
      <c r="A2270" s="300" t="n">
        <v>2269</v>
      </c>
      <c r="B2270" s="300" t="n">
        <v>39</v>
      </c>
      <c r="C2270" s="300" t="n">
        <v>158</v>
      </c>
      <c r="D2270" s="300" t="n">
        <v>8</v>
      </c>
      <c r="E2270" s="301" t="n">
        <v>43550</v>
      </c>
      <c r="F2270" s="312" t="n">
        <v>5245</v>
      </c>
      <c r="G2270" s="300" t="n">
        <v>8625</v>
      </c>
      <c r="H2270" s="302" t="n">
        <v>8083</v>
      </c>
      <c r="I2270" s="300" t="n"/>
      <c r="J2270" s="314" t="n"/>
      <c r="K2270" s="304" t="n"/>
      <c r="L2270" s="304" t="n"/>
      <c r="M2270" s="304" t="n"/>
      <c r="N2270" s="304" t="n"/>
    </row>
    <row r="2271" ht="15.75" customHeight="1" s="412">
      <c r="A2271" s="300" t="n">
        <v>2270</v>
      </c>
      <c r="B2271" s="300" t="n">
        <v>40</v>
      </c>
      <c r="C2271" s="300" t="n">
        <v>158</v>
      </c>
      <c r="D2271" s="300" t="n">
        <v>8</v>
      </c>
      <c r="E2271" s="301" t="n">
        <v>43550</v>
      </c>
      <c r="F2271" s="312" t="n">
        <v>5216</v>
      </c>
      <c r="G2271" s="300" t="n">
        <v>8554</v>
      </c>
      <c r="H2271" s="302" t="n">
        <v>7996</v>
      </c>
      <c r="I2271" s="300" t="n"/>
      <c r="J2271" s="314" t="n"/>
      <c r="K2271" s="304" t="n"/>
      <c r="L2271" s="304" t="n"/>
      <c r="M2271" s="304" t="n"/>
      <c r="N2271" s="304" t="n"/>
    </row>
    <row r="2272" ht="15.75" customHeight="1" s="412">
      <c r="A2272" s="300" t="n">
        <v>2271</v>
      </c>
      <c r="B2272" s="300" t="n">
        <v>41</v>
      </c>
      <c r="C2272" s="300" t="n">
        <v>161</v>
      </c>
      <c r="D2272" s="300" t="n">
        <v>8</v>
      </c>
      <c r="E2272" s="301" t="n">
        <v>43550</v>
      </c>
      <c r="F2272" s="312" t="n">
        <v>5264</v>
      </c>
      <c r="G2272" s="300" t="n">
        <v>7089</v>
      </c>
      <c r="H2272" s="302" t="n">
        <v>6724</v>
      </c>
      <c r="I2272" s="300" t="n"/>
      <c r="J2272" s="314" t="n"/>
      <c r="K2272" s="304" t="n"/>
      <c r="L2272" s="304" t="n"/>
      <c r="M2272" s="304" t="n"/>
      <c r="N2272" s="304" t="n"/>
    </row>
    <row r="2273" ht="15.75" customHeight="1" s="412">
      <c r="A2273" s="300" t="n">
        <v>2272</v>
      </c>
      <c r="B2273" s="300" t="n">
        <v>42</v>
      </c>
      <c r="C2273" s="300" t="n">
        <v>161</v>
      </c>
      <c r="D2273" s="300" t="n">
        <v>8</v>
      </c>
      <c r="E2273" s="301" t="n">
        <v>43550</v>
      </c>
      <c r="F2273" s="312" t="n">
        <v>5270</v>
      </c>
      <c r="G2273" s="300" t="n">
        <v>6765</v>
      </c>
      <c r="H2273" s="302" t="n">
        <v>6467</v>
      </c>
      <c r="I2273" s="300" t="n"/>
      <c r="J2273" s="314" t="n"/>
      <c r="K2273" s="304" t="n"/>
      <c r="L2273" s="304" t="n"/>
      <c r="M2273" s="304" t="n"/>
      <c r="N2273" s="304" t="n"/>
    </row>
    <row r="2274" ht="15.75" customHeight="1" s="412">
      <c r="A2274" s="300" t="n">
        <v>2273</v>
      </c>
      <c r="B2274" s="300" t="n">
        <v>43</v>
      </c>
      <c r="C2274" s="300" t="n">
        <v>166</v>
      </c>
      <c r="D2274" s="300" t="n">
        <v>8</v>
      </c>
      <c r="E2274" s="301" t="n">
        <v>43550</v>
      </c>
      <c r="F2274" s="312" t="n">
        <v>5211</v>
      </c>
      <c r="G2274" s="300" t="n">
        <v>7968</v>
      </c>
      <c r="H2274" s="302" t="n">
        <v>7600</v>
      </c>
      <c r="I2274" s="300" t="n"/>
      <c r="J2274" s="314" t="n"/>
      <c r="K2274" s="304" t="n"/>
      <c r="L2274" s="304" t="n"/>
      <c r="M2274" s="304" t="n"/>
      <c r="N2274" s="304" t="n"/>
    </row>
    <row r="2275" ht="15.75" customHeight="1" s="412">
      <c r="A2275" s="300" t="n">
        <v>2274</v>
      </c>
      <c r="B2275" s="300" t="n">
        <v>44</v>
      </c>
      <c r="C2275" s="300" t="n">
        <v>166</v>
      </c>
      <c r="D2275" s="300" t="n">
        <v>8</v>
      </c>
      <c r="E2275" s="301" t="n">
        <v>43550</v>
      </c>
      <c r="F2275" s="312" t="n">
        <v>5218</v>
      </c>
      <c r="G2275" s="300" t="n">
        <v>7768</v>
      </c>
      <c r="H2275" s="302" t="n">
        <v>7430</v>
      </c>
      <c r="I2275" s="300" t="n"/>
      <c r="J2275" s="314" t="n"/>
      <c r="K2275" s="304" t="n"/>
      <c r="L2275" s="304" t="n"/>
      <c r="M2275" s="304" t="n"/>
      <c r="N2275" s="304" t="n"/>
    </row>
    <row r="2276" ht="15.75" customHeight="1" s="412">
      <c r="A2276" s="300" t="n">
        <v>2275</v>
      </c>
      <c r="B2276" s="300" t="n">
        <v>45</v>
      </c>
      <c r="C2276" s="300" t="n">
        <v>172</v>
      </c>
      <c r="D2276" s="300" t="n">
        <v>8</v>
      </c>
      <c r="E2276" s="301" t="n">
        <v>43550</v>
      </c>
      <c r="F2276" s="312" t="n">
        <v>5211</v>
      </c>
      <c r="G2276" s="300" t="n">
        <v>8565</v>
      </c>
      <c r="H2276" s="302" t="n">
        <v>8051</v>
      </c>
      <c r="I2276" s="300" t="n"/>
      <c r="J2276" s="314" t="n"/>
      <c r="K2276" s="304" t="n"/>
      <c r="L2276" s="304" t="n"/>
      <c r="M2276" s="304" t="n"/>
      <c r="N2276" s="304" t="n"/>
    </row>
    <row r="2277" ht="15.75" customHeight="1" s="412">
      <c r="A2277" s="300" t="n">
        <v>2276</v>
      </c>
      <c r="B2277" s="300" t="n">
        <v>46</v>
      </c>
      <c r="C2277" s="300" t="n">
        <v>172</v>
      </c>
      <c r="D2277" s="300" t="n">
        <v>8</v>
      </c>
      <c r="E2277" s="301" t="n">
        <v>43550</v>
      </c>
      <c r="F2277" s="312" t="n">
        <v>5260</v>
      </c>
      <c r="G2277" s="300" t="n">
        <v>8543</v>
      </c>
      <c r="H2277" s="302" t="n">
        <v>8030</v>
      </c>
      <c r="I2277" s="300" t="n"/>
      <c r="J2277" s="314" t="n"/>
      <c r="K2277" s="304" t="n"/>
      <c r="L2277" s="304" t="n"/>
      <c r="M2277" s="304" t="n"/>
      <c r="N2277" s="304" t="n"/>
    </row>
    <row r="2278" ht="15.75" customHeight="1" s="412">
      <c r="A2278" s="300" t="n">
        <v>2277</v>
      </c>
      <c r="B2278" s="300" t="n">
        <v>47</v>
      </c>
      <c r="C2278" s="300" t="n">
        <v>186</v>
      </c>
      <c r="D2278" s="300" t="n">
        <v>8</v>
      </c>
      <c r="E2278" s="301" t="n">
        <v>43550</v>
      </c>
      <c r="F2278" s="312" t="n">
        <v>5258</v>
      </c>
      <c r="G2278" s="300" t="n">
        <v>7580</v>
      </c>
      <c r="H2278" s="302" t="n">
        <v>7209</v>
      </c>
      <c r="I2278" s="300" t="n"/>
      <c r="J2278" s="314" t="n"/>
      <c r="K2278" s="304" t="n"/>
      <c r="L2278" s="304" t="n"/>
      <c r="M2278" s="304" t="n"/>
      <c r="N2278" s="304" t="n"/>
    </row>
    <row r="2279" ht="15.75" customHeight="1" s="412">
      <c r="A2279" s="300" t="n">
        <v>2278</v>
      </c>
      <c r="B2279" s="300" t="n">
        <v>48</v>
      </c>
      <c r="C2279" s="300" t="n">
        <v>186</v>
      </c>
      <c r="D2279" s="300" t="n">
        <v>8</v>
      </c>
      <c r="E2279" s="301" t="n">
        <v>43550</v>
      </c>
      <c r="F2279" s="312" t="n">
        <v>5245</v>
      </c>
      <c r="G2279" s="300" t="n">
        <v>7521</v>
      </c>
      <c r="H2279" s="302" t="n">
        <v>7146</v>
      </c>
      <c r="I2279" s="300" t="n"/>
      <c r="J2279" s="314" t="n"/>
      <c r="K2279" s="304" t="n"/>
      <c r="L2279" s="304" t="n"/>
      <c r="M2279" s="304" t="n"/>
      <c r="N2279" s="304" t="n"/>
    </row>
    <row r="2280" ht="15.75" customHeight="1" s="412">
      <c r="A2280" s="300" t="n">
        <v>2279</v>
      </c>
      <c r="B2280" s="300" t="n">
        <v>49</v>
      </c>
      <c r="C2280" s="300" t="n">
        <v>196</v>
      </c>
      <c r="D2280" s="300" t="n">
        <v>8</v>
      </c>
      <c r="E2280" s="301" t="n">
        <v>43550</v>
      </c>
      <c r="F2280" s="312" t="n">
        <v>5203</v>
      </c>
      <c r="G2280" s="300" t="n">
        <v>8092</v>
      </c>
      <c r="H2280" s="302" t="n">
        <v>767694</v>
      </c>
      <c r="I2280" s="300" t="n"/>
      <c r="J2280" s="314" t="n"/>
      <c r="K2280" s="304" t="n"/>
      <c r="L2280" s="304" t="n"/>
      <c r="M2280" s="304" t="n"/>
      <c r="N2280" s="304" t="n"/>
    </row>
    <row r="2281" ht="15.75" customHeight="1" s="412">
      <c r="A2281" s="300" t="n">
        <v>2280</v>
      </c>
      <c r="B2281" s="300" t="n">
        <v>50</v>
      </c>
      <c r="C2281" s="300" t="n">
        <v>196</v>
      </c>
      <c r="D2281" s="300" t="n">
        <v>8</v>
      </c>
      <c r="E2281" s="301" t="n">
        <v>43550</v>
      </c>
      <c r="F2281" s="312" t="n">
        <v>5251</v>
      </c>
      <c r="G2281" s="300" t="n">
        <v>7977</v>
      </c>
      <c r="H2281" s="302" t="n">
        <v>7603</v>
      </c>
      <c r="I2281" s="300" t="n"/>
      <c r="J2281" s="314" t="n"/>
      <c r="K2281" s="304" t="n"/>
      <c r="L2281" s="304" t="n"/>
      <c r="M2281" s="304" t="n"/>
      <c r="N2281" s="304" t="n"/>
    </row>
    <row r="2282" ht="15.75" customHeight="1" s="412">
      <c r="A2282" s="300" t="n">
        <v>2281</v>
      </c>
      <c r="B2282" s="300" t="n">
        <v>51</v>
      </c>
      <c r="C2282" s="300" t="n">
        <v>199</v>
      </c>
      <c r="D2282" s="300" t="n">
        <v>8</v>
      </c>
      <c r="E2282" s="301" t="n">
        <v>43550</v>
      </c>
      <c r="F2282" s="312" t="n">
        <v>5234</v>
      </c>
      <c r="G2282" s="300" t="n">
        <v>7734</v>
      </c>
      <c r="H2282" s="302" t="n">
        <v>7373</v>
      </c>
      <c r="I2282" s="300" t="n"/>
      <c r="J2282" s="314" t="n"/>
      <c r="K2282" s="304" t="n"/>
      <c r="L2282" s="304" t="n"/>
      <c r="M2282" s="304" t="n"/>
      <c r="N2282" s="304" t="n"/>
    </row>
    <row r="2283" ht="15.75" customHeight="1" s="412">
      <c r="A2283" s="300" t="n">
        <v>2282</v>
      </c>
      <c r="B2283" s="300" t="n">
        <v>52</v>
      </c>
      <c r="C2283" s="300" t="n">
        <v>199</v>
      </c>
      <c r="D2283" s="300" t="n">
        <v>8</v>
      </c>
      <c r="E2283" s="301" t="n">
        <v>43550</v>
      </c>
      <c r="F2283" s="312" t="n">
        <v>5234</v>
      </c>
      <c r="G2283" s="300" t="n">
        <v>7747</v>
      </c>
      <c r="H2283" s="302" t="n">
        <v>7375</v>
      </c>
      <c r="I2283" s="300" t="n"/>
      <c r="J2283" s="314" t="n"/>
      <c r="K2283" s="304" t="n"/>
      <c r="L2283" s="304" t="n"/>
      <c r="M2283" s="304" t="n"/>
      <c r="N2283" s="304" t="n"/>
    </row>
    <row r="2284" ht="15.75" customHeight="1" s="412">
      <c r="A2284" s="300" t="n">
        <v>2283</v>
      </c>
      <c r="B2284" s="300" t="n">
        <v>53</v>
      </c>
      <c r="C2284" s="300" t="n">
        <v>201</v>
      </c>
      <c r="D2284" s="300" t="n">
        <v>8</v>
      </c>
      <c r="E2284" s="301" t="n">
        <v>43550</v>
      </c>
      <c r="F2284" s="312" t="n">
        <v>5232</v>
      </c>
      <c r="G2284" s="300" t="n">
        <v>7059</v>
      </c>
      <c r="H2284" s="302" t="n">
        <v>9797</v>
      </c>
      <c r="I2284" s="300" t="n"/>
      <c r="J2284" s="314" t="n"/>
      <c r="K2284" s="304" t="n"/>
      <c r="L2284" s="304" t="n"/>
      <c r="M2284" s="304" t="n"/>
      <c r="N2284" s="304" t="n"/>
    </row>
    <row r="2285" ht="15.75" customHeight="1" s="412">
      <c r="A2285" s="300" t="n">
        <v>2284</v>
      </c>
      <c r="B2285" s="300" t="n">
        <v>54</v>
      </c>
      <c r="C2285" s="300" t="n">
        <v>201</v>
      </c>
      <c r="D2285" s="300" t="n">
        <v>8</v>
      </c>
      <c r="E2285" s="301" t="n">
        <v>43550</v>
      </c>
      <c r="F2285" s="312" t="n">
        <v>5271</v>
      </c>
      <c r="G2285" s="300" t="n">
        <v>7140</v>
      </c>
      <c r="H2285" s="302" t="n">
        <v>6845</v>
      </c>
      <c r="I2285" s="300" t="n"/>
      <c r="J2285" s="314" t="n"/>
      <c r="K2285" s="304" t="n"/>
      <c r="L2285" s="304" t="n"/>
      <c r="M2285" s="304" t="n"/>
      <c r="N2285" s="304" t="n"/>
    </row>
    <row r="2286" ht="15.75" customHeight="1" s="412">
      <c r="A2286" s="300" t="n">
        <v>2285</v>
      </c>
      <c r="B2286" s="300" t="n">
        <v>55</v>
      </c>
      <c r="C2286" s="300" t="n">
        <v>205</v>
      </c>
      <c r="D2286" s="300" t="n">
        <v>8</v>
      </c>
      <c r="E2286" s="301" t="n">
        <v>43550</v>
      </c>
      <c r="F2286" s="312" t="n">
        <v>5269</v>
      </c>
      <c r="G2286" s="300" t="n">
        <v>8170</v>
      </c>
      <c r="H2286" s="302" t="n">
        <v>7718</v>
      </c>
      <c r="I2286" s="300" t="n"/>
      <c r="J2286" s="314" t="n"/>
      <c r="K2286" s="304" t="n"/>
      <c r="L2286" s="304" t="n"/>
      <c r="M2286" s="304" t="n"/>
      <c r="N2286" s="304" t="n"/>
    </row>
    <row r="2287" ht="15.75" customHeight="1" s="412">
      <c r="A2287" s="300" t="n">
        <v>2286</v>
      </c>
      <c r="B2287" s="300" t="n">
        <v>56</v>
      </c>
      <c r="C2287" s="300" t="n">
        <v>205</v>
      </c>
      <c r="D2287" s="300" t="n">
        <v>8</v>
      </c>
      <c r="E2287" s="301" t="n">
        <v>43550</v>
      </c>
      <c r="F2287" s="312" t="n">
        <v>5254</v>
      </c>
      <c r="G2287" s="300" t="n">
        <v>8022</v>
      </c>
      <c r="H2287" s="302" t="n">
        <v>7590</v>
      </c>
      <c r="I2287" s="300" t="n"/>
      <c r="J2287" s="314" t="n"/>
      <c r="K2287" s="304" t="n"/>
      <c r="L2287" s="304" t="n"/>
      <c r="M2287" s="304" t="n"/>
      <c r="N2287" s="304" t="n"/>
    </row>
    <row r="2288" ht="15.75" customHeight="1" s="412">
      <c r="A2288" s="300" t="n">
        <v>2287</v>
      </c>
      <c r="B2288" s="300" t="n">
        <v>57</v>
      </c>
      <c r="C2288" s="300" t="n">
        <v>209</v>
      </c>
      <c r="D2288" s="300" t="n">
        <v>8</v>
      </c>
      <c r="E2288" s="301" t="n">
        <v>43550</v>
      </c>
      <c r="F2288" s="312" t="n">
        <v>5257</v>
      </c>
      <c r="G2288" s="300" t="n">
        <v>7231</v>
      </c>
      <c r="H2288" s="302" t="n">
        <v>6949</v>
      </c>
      <c r="I2288" s="300" t="n"/>
      <c r="J2288" s="314" t="n"/>
      <c r="K2288" s="304" t="n"/>
      <c r="L2288" s="304" t="n"/>
      <c r="M2288" s="304" t="n"/>
      <c r="N2288" s="304" t="n"/>
    </row>
    <row r="2289" ht="15.75" customHeight="1" s="412">
      <c r="A2289" s="300" t="n">
        <v>2288</v>
      </c>
      <c r="B2289" s="300" t="n">
        <v>58</v>
      </c>
      <c r="C2289" s="300" t="n">
        <v>209</v>
      </c>
      <c r="D2289" s="300" t="n">
        <v>8</v>
      </c>
      <c r="E2289" s="301" t="n">
        <v>43550</v>
      </c>
      <c r="F2289" s="312" t="n">
        <v>5320</v>
      </c>
      <c r="G2289" s="300" t="n">
        <v>7158</v>
      </c>
      <c r="H2289" s="302" t="n">
        <v>6881</v>
      </c>
      <c r="I2289" s="300" t="n"/>
      <c r="J2289" s="314" t="n"/>
      <c r="K2289" s="304" t="n"/>
      <c r="L2289" s="304" t="n"/>
      <c r="M2289" s="304" t="n"/>
      <c r="N2289" s="304" t="n"/>
    </row>
    <row r="2290" ht="15.75" customHeight="1" s="412">
      <c r="A2290" s="300" t="n">
        <v>2289</v>
      </c>
      <c r="B2290" s="300" t="n">
        <v>59</v>
      </c>
      <c r="C2290" s="300" t="n">
        <v>211</v>
      </c>
      <c r="D2290" s="300" t="n">
        <v>8</v>
      </c>
      <c r="E2290" s="301" t="n">
        <v>43550</v>
      </c>
      <c r="F2290" s="312" t="n">
        <v>5278</v>
      </c>
      <c r="G2290" s="300" t="n">
        <v>7715</v>
      </c>
      <c r="H2290" s="302" t="n">
        <v>7336</v>
      </c>
      <c r="I2290" s="300" t="n"/>
      <c r="J2290" s="314" t="n"/>
      <c r="K2290" s="304" t="n"/>
      <c r="L2290" s="304" t="n"/>
      <c r="M2290" s="304" t="n"/>
      <c r="N2290" s="304" t="n"/>
    </row>
    <row r="2291" ht="15.75" customHeight="1" s="412">
      <c r="A2291" s="300" t="n">
        <v>2290</v>
      </c>
      <c r="B2291" s="300" t="n">
        <v>60</v>
      </c>
      <c r="C2291" s="300" t="n">
        <v>211</v>
      </c>
      <c r="D2291" s="300" t="n">
        <v>8</v>
      </c>
      <c r="E2291" s="301" t="n">
        <v>43550</v>
      </c>
      <c r="F2291" s="312" t="n">
        <v>5220</v>
      </c>
      <c r="G2291" s="300" t="n">
        <v>7678</v>
      </c>
      <c r="H2291" s="302" t="n">
        <v>7287</v>
      </c>
      <c r="I2291" s="300" t="n"/>
      <c r="J2291" s="314" t="n"/>
      <c r="K2291" s="304" t="n"/>
      <c r="L2291" s="304" t="n"/>
      <c r="M2291" s="304" t="n"/>
      <c r="N2291" s="304" t="n"/>
    </row>
    <row r="2292" ht="15.75" customHeight="1" s="412">
      <c r="A2292" s="300" t="n">
        <v>2291</v>
      </c>
      <c r="B2292" s="300" t="n">
        <v>61</v>
      </c>
      <c r="C2292" s="300" t="n">
        <v>213</v>
      </c>
      <c r="D2292" s="300" t="n">
        <v>8</v>
      </c>
      <c r="E2292" s="301" t="n">
        <v>43550</v>
      </c>
      <c r="F2292" s="312" t="n">
        <v>5212</v>
      </c>
      <c r="G2292" s="300" t="n">
        <v>8066</v>
      </c>
      <c r="H2292" s="302" t="n">
        <v>7583</v>
      </c>
      <c r="I2292" s="300" t="n"/>
      <c r="J2292" s="314" t="n"/>
      <c r="K2292" s="304" t="n"/>
      <c r="L2292" s="304" t="n"/>
      <c r="M2292" s="304" t="n"/>
      <c r="N2292" s="304" t="n"/>
    </row>
    <row r="2293" ht="15.75" customHeight="1" s="412">
      <c r="A2293" s="300" t="n">
        <v>2292</v>
      </c>
      <c r="B2293" s="300" t="n">
        <v>62</v>
      </c>
      <c r="C2293" s="300" t="n">
        <v>213</v>
      </c>
      <c r="D2293" s="300" t="n">
        <v>8</v>
      </c>
      <c r="E2293" s="301" t="n">
        <v>43550</v>
      </c>
      <c r="F2293" s="312" t="n">
        <v>5209</v>
      </c>
      <c r="G2293" s="300" t="n">
        <v>8005</v>
      </c>
      <c r="H2293" s="302" t="n">
        <v>7514</v>
      </c>
      <c r="I2293" s="300" t="n"/>
      <c r="J2293" s="314" t="n"/>
      <c r="K2293" s="304" t="n"/>
      <c r="L2293" s="304" t="n"/>
      <c r="M2293" s="304" t="n"/>
      <c r="N2293" s="304" t="n"/>
    </row>
    <row r="2294" ht="15.75" customHeight="1" s="412">
      <c r="A2294" s="300" t="n">
        <v>2293</v>
      </c>
      <c r="B2294" s="300" t="n">
        <v>63</v>
      </c>
      <c r="C2294" s="300" t="n">
        <v>227</v>
      </c>
      <c r="D2294" s="300" t="n">
        <v>8</v>
      </c>
      <c r="E2294" s="301" t="n">
        <v>43550</v>
      </c>
      <c r="F2294" s="312" t="n">
        <v>5214</v>
      </c>
      <c r="G2294" s="300" t="n">
        <v>8430</v>
      </c>
      <c r="H2294" s="302" t="n">
        <v>7951</v>
      </c>
      <c r="I2294" s="300" t="n"/>
      <c r="J2294" s="314" t="n"/>
      <c r="K2294" s="304" t="n"/>
      <c r="L2294" s="304" t="n"/>
      <c r="M2294" s="304" t="n"/>
      <c r="N2294" s="304" t="n"/>
    </row>
    <row r="2295" ht="15.75" customHeight="1" s="412">
      <c r="A2295" s="300" t="n">
        <v>2294</v>
      </c>
      <c r="B2295" s="300" t="n">
        <v>64</v>
      </c>
      <c r="C2295" s="300" t="n">
        <v>227</v>
      </c>
      <c r="D2295" s="300" t="n">
        <v>8</v>
      </c>
      <c r="E2295" s="301" t="n">
        <v>43550</v>
      </c>
      <c r="F2295" s="312" t="n">
        <v>5232</v>
      </c>
      <c r="G2295" s="300" t="n">
        <v>8229</v>
      </c>
      <c r="H2295" s="302" t="n">
        <v>7781</v>
      </c>
      <c r="I2295" s="300" t="n"/>
      <c r="J2295" s="314" t="n"/>
      <c r="K2295" s="304" t="n"/>
      <c r="L2295" s="304" t="n"/>
      <c r="M2295" s="304" t="n"/>
      <c r="N2295" s="304" t="n"/>
    </row>
    <row r="2296" ht="15.75" customHeight="1" s="412">
      <c r="A2296" s="300" t="n">
        <v>2295</v>
      </c>
      <c r="B2296" s="300" t="n">
        <v>65</v>
      </c>
      <c r="C2296" s="300" t="n">
        <v>236</v>
      </c>
      <c r="D2296" s="300" t="n">
        <v>8</v>
      </c>
      <c r="E2296" s="301" t="n">
        <v>43550</v>
      </c>
      <c r="F2296" s="312" t="n">
        <v>5215</v>
      </c>
      <c r="G2296" s="300" t="n">
        <v>7414</v>
      </c>
      <c r="H2296" s="302" t="n">
        <v>7093</v>
      </c>
      <c r="I2296" s="300" t="n"/>
      <c r="J2296" s="314" t="n"/>
      <c r="K2296" s="304" t="n"/>
      <c r="L2296" s="304" t="n"/>
      <c r="M2296" s="304" t="n"/>
      <c r="N2296" s="304" t="n"/>
    </row>
    <row r="2297" ht="15.75" customHeight="1" s="412">
      <c r="A2297" s="300" t="n">
        <v>2296</v>
      </c>
      <c r="B2297" s="300" t="n">
        <v>66</v>
      </c>
      <c r="C2297" s="300" t="n">
        <v>236</v>
      </c>
      <c r="D2297" s="300" t="n">
        <v>8</v>
      </c>
      <c r="E2297" s="301" t="n">
        <v>43550</v>
      </c>
      <c r="F2297" s="312" t="n">
        <v>5279</v>
      </c>
      <c r="G2297" s="300" t="n">
        <v>7340</v>
      </c>
      <c r="H2297" s="302" t="n">
        <v>7035</v>
      </c>
      <c r="I2297" s="300" t="n"/>
      <c r="J2297" s="314" t="n"/>
      <c r="K2297" s="304" t="n"/>
      <c r="L2297" s="304" t="n"/>
      <c r="M2297" s="304" t="n"/>
      <c r="N2297" s="304" t="n"/>
    </row>
    <row r="2298" ht="15.75" customHeight="1" s="412">
      <c r="A2298" s="300" t="n">
        <v>2297</v>
      </c>
      <c r="B2298" s="300" t="n">
        <v>67</v>
      </c>
      <c r="C2298" s="300" t="n">
        <v>237</v>
      </c>
      <c r="D2298" s="300" t="n">
        <v>8</v>
      </c>
      <c r="E2298" s="301" t="n">
        <v>43550</v>
      </c>
      <c r="F2298" s="312" t="n">
        <v>5217</v>
      </c>
      <c r="G2298" s="300" t="n">
        <v>7032</v>
      </c>
      <c r="H2298" s="302" t="n">
        <v>6700</v>
      </c>
      <c r="I2298" s="300" t="n"/>
      <c r="J2298" s="314" t="n"/>
      <c r="K2298" s="304" t="n"/>
      <c r="L2298" s="304" t="n"/>
      <c r="M2298" s="304" t="n"/>
      <c r="N2298" s="304" t="n"/>
    </row>
    <row r="2299" ht="15.75" customHeight="1" s="412">
      <c r="A2299" s="300" t="n">
        <v>2298</v>
      </c>
      <c r="B2299" s="300" t="n">
        <v>68</v>
      </c>
      <c r="C2299" s="300" t="n">
        <v>237</v>
      </c>
      <c r="D2299" s="300" t="n">
        <v>8</v>
      </c>
      <c r="E2299" s="301" t="n">
        <v>43550</v>
      </c>
      <c r="F2299" s="312" t="n">
        <v>5288</v>
      </c>
      <c r="G2299" s="300" t="n">
        <v>7295</v>
      </c>
      <c r="H2299" s="302" t="n">
        <v>7000</v>
      </c>
      <c r="I2299" s="300" t="n"/>
      <c r="J2299" s="314" t="n"/>
      <c r="K2299" s="304" t="n"/>
      <c r="L2299" s="304" t="n"/>
      <c r="M2299" s="304" t="n"/>
      <c r="N2299" s="304" t="n"/>
    </row>
    <row r="2300" ht="15.75" customHeight="1" s="412">
      <c r="A2300" s="300" t="n">
        <v>2299</v>
      </c>
      <c r="B2300" s="300" t="n">
        <v>69</v>
      </c>
      <c r="C2300" s="300" t="n">
        <v>247</v>
      </c>
      <c r="D2300" s="300" t="n">
        <v>8</v>
      </c>
      <c r="E2300" s="301" t="n">
        <v>43550</v>
      </c>
      <c r="F2300" s="312" t="n">
        <v>5248</v>
      </c>
      <c r="G2300" s="300" t="n">
        <v>7696</v>
      </c>
      <c r="H2300" s="302" t="n">
        <v>7308</v>
      </c>
      <c r="I2300" s="300" t="n"/>
      <c r="J2300" s="314" t="n"/>
      <c r="K2300" s="304" t="n"/>
      <c r="L2300" s="304" t="n"/>
      <c r="M2300" s="304" t="n"/>
      <c r="N2300" s="304" t="n"/>
    </row>
    <row r="2301" ht="15.75" customHeight="1" s="412">
      <c r="A2301" s="300" t="n">
        <v>2300</v>
      </c>
      <c r="B2301" s="300" t="n">
        <v>70</v>
      </c>
      <c r="C2301" s="300" t="n">
        <v>247</v>
      </c>
      <c r="D2301" s="300" t="n">
        <v>8</v>
      </c>
      <c r="E2301" s="301" t="n">
        <v>43550</v>
      </c>
      <c r="F2301" s="312" t="n">
        <v>5266</v>
      </c>
      <c r="G2301" s="300" t="n">
        <v>7543</v>
      </c>
      <c r="H2301" s="302" t="n">
        <v>7178</v>
      </c>
      <c r="I2301" s="300" t="n"/>
      <c r="J2301" s="314" t="n"/>
      <c r="K2301" s="304" t="n"/>
      <c r="L2301" s="304" t="n"/>
      <c r="M2301" s="304" t="n"/>
      <c r="N2301" s="304" t="n"/>
    </row>
    <row r="2302" ht="15.75" customHeight="1" s="412">
      <c r="A2302" s="300" t="n">
        <v>2301</v>
      </c>
      <c r="B2302" s="300" t="n">
        <v>71</v>
      </c>
      <c r="C2302" s="300" t="n">
        <v>248</v>
      </c>
      <c r="D2302" s="300" t="n">
        <v>8</v>
      </c>
      <c r="E2302" s="301" t="n">
        <v>43550</v>
      </c>
      <c r="F2302" s="312" t="n">
        <v>5256</v>
      </c>
      <c r="G2302" s="300" t="n">
        <v>8672</v>
      </c>
      <c r="H2302" s="302" t="n">
        <v>8191</v>
      </c>
      <c r="I2302" s="300" t="n"/>
      <c r="J2302" s="314" t="n"/>
      <c r="K2302" s="304" t="n"/>
      <c r="L2302" s="304" t="n"/>
      <c r="M2302" s="304" t="n"/>
      <c r="N2302" s="304" t="n"/>
    </row>
    <row r="2303" ht="15.75" customHeight="1" s="412">
      <c r="A2303" s="300" t="n">
        <v>2302</v>
      </c>
      <c r="B2303" s="300" t="n">
        <v>72</v>
      </c>
      <c r="C2303" s="300" t="n">
        <v>248</v>
      </c>
      <c r="D2303" s="300" t="n">
        <v>8</v>
      </c>
      <c r="E2303" s="301" t="n">
        <v>43550</v>
      </c>
      <c r="F2303" s="312" t="n">
        <v>5223</v>
      </c>
      <c r="G2303" s="300" t="n">
        <v>8863</v>
      </c>
      <c r="H2303" s="302" t="n">
        <v>8344</v>
      </c>
      <c r="I2303" s="300" t="n"/>
      <c r="J2303" s="314" t="n"/>
      <c r="K2303" s="304" t="n"/>
      <c r="L2303" s="304" t="n"/>
      <c r="M2303" s="304" t="n"/>
      <c r="N2303" s="304" t="n"/>
    </row>
    <row r="2304" ht="15.75" customHeight="1" s="412">
      <c r="A2304" s="300" t="n">
        <v>2303</v>
      </c>
      <c r="B2304" s="300" t="n">
        <v>73</v>
      </c>
      <c r="C2304" s="300" t="n">
        <v>250</v>
      </c>
      <c r="D2304" s="300" t="n">
        <v>8</v>
      </c>
      <c r="E2304" s="301" t="n">
        <v>43550</v>
      </c>
      <c r="F2304" s="312" t="n">
        <v>5203</v>
      </c>
      <c r="G2304" s="300" t="n">
        <v>7423</v>
      </c>
      <c r="H2304" s="302" t="n">
        <v>7137</v>
      </c>
      <c r="I2304" s="300" t="n"/>
      <c r="J2304" s="314" t="n"/>
      <c r="K2304" s="304" t="n"/>
      <c r="L2304" s="304" t="n"/>
      <c r="M2304" s="304" t="n"/>
      <c r="N2304" s="304" t="n"/>
    </row>
    <row r="2305" ht="15.75" customHeight="1" s="412">
      <c r="A2305" s="300" t="n">
        <v>2304</v>
      </c>
      <c r="B2305" s="300" t="n">
        <v>74</v>
      </c>
      <c r="C2305" s="300" t="n">
        <v>250</v>
      </c>
      <c r="D2305" s="300" t="n">
        <v>8</v>
      </c>
      <c r="E2305" s="301" t="n">
        <v>43550</v>
      </c>
      <c r="F2305" s="312" t="n">
        <v>5309</v>
      </c>
      <c r="G2305" s="300" t="n">
        <v>7565</v>
      </c>
      <c r="H2305" s="302" t="n">
        <v>7274</v>
      </c>
      <c r="I2305" s="300" t="n"/>
      <c r="J2305" s="314" t="n"/>
      <c r="K2305" s="304" t="n"/>
      <c r="L2305" s="304" t="n"/>
      <c r="M2305" s="304" t="n"/>
      <c r="N2305" s="304" t="n"/>
    </row>
    <row r="2306" ht="15.75" customHeight="1" s="412">
      <c r="A2306" s="300" t="n">
        <v>2305</v>
      </c>
      <c r="B2306" s="300" t="n">
        <v>75</v>
      </c>
      <c r="C2306" s="300" t="n">
        <v>253</v>
      </c>
      <c r="D2306" s="300" t="n">
        <v>8</v>
      </c>
      <c r="E2306" s="301" t="n">
        <v>43550</v>
      </c>
      <c r="F2306" s="312" t="n">
        <v>5226</v>
      </c>
      <c r="G2306" s="300" t="n">
        <v>8702</v>
      </c>
      <c r="H2306" s="302" t="n">
        <v>8217</v>
      </c>
      <c r="I2306" s="300" t="n"/>
      <c r="J2306" s="314" t="n"/>
      <c r="K2306" s="304" t="n"/>
      <c r="L2306" s="304" t="n"/>
      <c r="M2306" s="304" t="n"/>
      <c r="N2306" s="304" t="n"/>
    </row>
    <row r="2307" ht="15.75" customHeight="1" s="412">
      <c r="A2307" s="300" t="n">
        <v>2306</v>
      </c>
      <c r="B2307" s="300" t="n">
        <v>76</v>
      </c>
      <c r="C2307" s="300" t="n">
        <v>253</v>
      </c>
      <c r="D2307" s="300" t="n">
        <v>8</v>
      </c>
      <c r="E2307" s="301" t="n">
        <v>43550</v>
      </c>
      <c r="F2307" s="312" t="n">
        <v>5239</v>
      </c>
      <c r="G2307" s="300" t="n">
        <v>9125</v>
      </c>
      <c r="H2307" s="302" t="n">
        <v>8588</v>
      </c>
      <c r="I2307" s="300" t="n"/>
      <c r="J2307" s="314" t="n"/>
      <c r="K2307" s="304" t="n"/>
      <c r="L2307" s="304" t="n"/>
      <c r="M2307" s="304" t="n"/>
      <c r="N2307" s="304" t="n"/>
    </row>
    <row r="2308" ht="15.75" customHeight="1" s="412">
      <c r="A2308" s="300" t="n">
        <v>2307</v>
      </c>
      <c r="B2308" s="300" t="n">
        <v>77</v>
      </c>
      <c r="C2308" s="300" t="n">
        <v>259</v>
      </c>
      <c r="D2308" s="300" t="n">
        <v>8</v>
      </c>
      <c r="E2308" s="301" t="n">
        <v>43550</v>
      </c>
      <c r="F2308" s="312" t="n">
        <v>5212</v>
      </c>
      <c r="G2308" s="300" t="n">
        <v>8192</v>
      </c>
      <c r="H2308" s="302" t="n">
        <v>7704</v>
      </c>
      <c r="I2308" s="300" t="n"/>
      <c r="J2308" s="314" t="n"/>
      <c r="K2308" s="304" t="n"/>
      <c r="L2308" s="304" t="n"/>
      <c r="M2308" s="304" t="n"/>
      <c r="N2308" s="304" t="n"/>
    </row>
    <row r="2309" ht="15.75" customHeight="1" s="412">
      <c r="A2309" s="300" t="n">
        <v>2308</v>
      </c>
      <c r="B2309" s="300" t="n">
        <v>78</v>
      </c>
      <c r="C2309" s="300" t="n">
        <v>259</v>
      </c>
      <c r="D2309" s="300" t="n">
        <v>8</v>
      </c>
      <c r="E2309" s="301" t="n">
        <v>43550</v>
      </c>
      <c r="F2309" s="312" t="n">
        <v>5245</v>
      </c>
      <c r="G2309" s="300" t="n">
        <v>8368</v>
      </c>
      <c r="H2309" s="302" t="n">
        <v>7846</v>
      </c>
      <c r="I2309" s="300" t="n"/>
      <c r="J2309" s="314" t="n"/>
      <c r="K2309" s="304" t="n"/>
      <c r="L2309" s="304" t="n"/>
      <c r="M2309" s="304" t="n"/>
      <c r="N2309" s="304" t="n"/>
    </row>
    <row r="2310" ht="15.75" customHeight="1" s="412">
      <c r="A2310" s="300" t="n">
        <v>2309</v>
      </c>
      <c r="B2310" s="300" t="n">
        <v>79</v>
      </c>
      <c r="C2310" s="300" t="n">
        <v>260</v>
      </c>
      <c r="D2310" s="300" t="n">
        <v>8</v>
      </c>
      <c r="E2310" s="301" t="n">
        <v>43550</v>
      </c>
      <c r="F2310" s="312" t="n">
        <v>5242</v>
      </c>
      <c r="G2310" s="300" t="n">
        <v>7872</v>
      </c>
      <c r="H2310" s="302" t="n">
        <v>7513</v>
      </c>
      <c r="I2310" s="300" t="n"/>
      <c r="J2310" s="314" t="n"/>
      <c r="K2310" s="304" t="n"/>
      <c r="L2310" s="304" t="n"/>
      <c r="M2310" s="304" t="n"/>
      <c r="N2310" s="304" t="n"/>
    </row>
    <row r="2311" ht="15.75" customHeight="1" s="412">
      <c r="A2311" s="300" t="n">
        <v>2310</v>
      </c>
      <c r="B2311" s="300" t="n">
        <v>80</v>
      </c>
      <c r="C2311" s="300" t="n">
        <v>260</v>
      </c>
      <c r="D2311" s="300" t="n">
        <v>8</v>
      </c>
      <c r="E2311" s="301" t="n">
        <v>43550</v>
      </c>
      <c r="F2311" s="312" t="n">
        <v>5245</v>
      </c>
      <c r="G2311" s="300" t="n">
        <v>8008</v>
      </c>
      <c r="H2311" s="302" t="n">
        <v>7635</v>
      </c>
      <c r="I2311" s="300" t="n"/>
      <c r="J2311" s="314" t="n"/>
      <c r="K2311" s="304" t="n"/>
      <c r="L2311" s="304" t="n"/>
      <c r="M2311" s="304" t="n"/>
      <c r="N2311" s="304" t="n"/>
    </row>
    <row r="2312" ht="15.75" customHeight="1" s="412">
      <c r="A2312" s="300" t="n">
        <v>2311</v>
      </c>
      <c r="B2312" s="300" t="n">
        <v>81</v>
      </c>
      <c r="C2312" s="300" t="n">
        <v>262</v>
      </c>
      <c r="D2312" s="300" t="n">
        <v>8</v>
      </c>
      <c r="E2312" s="301" t="n">
        <v>43550</v>
      </c>
      <c r="F2312" s="312" t="n">
        <v>5180</v>
      </c>
      <c r="G2312" s="300" t="n">
        <v>8168</v>
      </c>
      <c r="H2312" s="302" t="n">
        <v>7580</v>
      </c>
      <c r="I2312" s="300" t="n"/>
      <c r="J2312" s="314" t="n"/>
      <c r="K2312" s="304" t="n"/>
      <c r="L2312" s="304" t="n"/>
      <c r="M2312" s="304" t="n"/>
      <c r="N2312" s="304" t="n"/>
    </row>
    <row r="2313" ht="15.75" customHeight="1" s="412">
      <c r="A2313" s="300" t="n">
        <v>2312</v>
      </c>
      <c r="B2313" s="300" t="n">
        <v>82</v>
      </c>
      <c r="C2313" s="300" t="n">
        <v>262</v>
      </c>
      <c r="D2313" s="300" t="n">
        <v>8</v>
      </c>
      <c r="E2313" s="301" t="n">
        <v>43550</v>
      </c>
      <c r="F2313" s="312" t="n">
        <v>5194</v>
      </c>
      <c r="G2313" s="300" t="n">
        <v>8318</v>
      </c>
      <c r="H2313" s="302" t="n">
        <v>7724</v>
      </c>
      <c r="I2313" s="300" t="n"/>
      <c r="J2313" s="314" t="n"/>
      <c r="K2313" s="304" t="n"/>
      <c r="L2313" s="304" t="n"/>
      <c r="M2313" s="304" t="n"/>
      <c r="N2313" s="304" t="n"/>
    </row>
    <row r="2314" ht="15.75" customHeight="1" s="412">
      <c r="A2314" s="300" t="n">
        <v>2313</v>
      </c>
      <c r="B2314" s="300" t="n">
        <v>83</v>
      </c>
      <c r="C2314" s="300" t="n">
        <v>264</v>
      </c>
      <c r="D2314" s="300" t="n">
        <v>8</v>
      </c>
      <c r="E2314" s="301" t="n">
        <v>43550</v>
      </c>
      <c r="F2314" s="312" t="n">
        <v>5294</v>
      </c>
      <c r="G2314" s="300" t="n">
        <v>8175</v>
      </c>
      <c r="H2314" s="302" t="n">
        <v>7753</v>
      </c>
      <c r="I2314" s="300" t="n"/>
      <c r="J2314" s="314" t="n"/>
      <c r="K2314" s="304" t="n"/>
      <c r="L2314" s="304" t="n"/>
      <c r="M2314" s="304" t="n"/>
      <c r="N2314" s="304" t="n"/>
    </row>
    <row r="2315" ht="15.75" customHeight="1" s="412">
      <c r="A2315" s="300" t="n">
        <v>2314</v>
      </c>
      <c r="B2315" s="300" t="n">
        <v>84</v>
      </c>
      <c r="C2315" s="300" t="n">
        <v>264</v>
      </c>
      <c r="D2315" s="300" t="n">
        <v>8</v>
      </c>
      <c r="E2315" s="301" t="n">
        <v>43550</v>
      </c>
      <c r="F2315" s="312" t="n">
        <v>5375</v>
      </c>
      <c r="G2315" s="300" t="n">
        <v>8259</v>
      </c>
      <c r="H2315" s="302" t="n">
        <v>7829</v>
      </c>
      <c r="I2315" s="300" t="n"/>
      <c r="J2315" s="314" t="n"/>
      <c r="K2315" s="304" t="n"/>
      <c r="L2315" s="304" t="n"/>
      <c r="M2315" s="304" t="n"/>
      <c r="N2315" s="304" t="n"/>
    </row>
    <row r="2316" ht="15.75" customHeight="1" s="412">
      <c r="A2316" s="300" t="n">
        <v>2315</v>
      </c>
      <c r="B2316" s="300" t="n">
        <v>85</v>
      </c>
      <c r="C2316" s="300" t="n">
        <v>307</v>
      </c>
      <c r="D2316" s="300" t="n">
        <v>8</v>
      </c>
      <c r="E2316" s="301" t="n">
        <v>43550</v>
      </c>
      <c r="F2316" s="312" t="n">
        <v>5253</v>
      </c>
      <c r="G2316" s="300" t="n">
        <v>7959</v>
      </c>
      <c r="H2316" s="302" t="n">
        <v>7574</v>
      </c>
      <c r="I2316" s="300" t="n"/>
      <c r="J2316" s="314" t="n"/>
      <c r="K2316" s="304" t="n"/>
      <c r="L2316" s="304" t="n"/>
      <c r="M2316" s="304" t="n"/>
      <c r="N2316" s="304" t="n"/>
    </row>
    <row r="2317" ht="15.75" customHeight="1" s="412">
      <c r="A2317" s="300" t="n">
        <v>2316</v>
      </c>
      <c r="B2317" s="300" t="n">
        <v>86</v>
      </c>
      <c r="C2317" s="300" t="n">
        <v>307</v>
      </c>
      <c r="D2317" s="300" t="n">
        <v>8</v>
      </c>
      <c r="E2317" s="301" t="n">
        <v>43550</v>
      </c>
      <c r="F2317" s="312" t="n">
        <v>5281</v>
      </c>
      <c r="G2317" s="300" t="n">
        <v>7818</v>
      </c>
      <c r="H2317" s="302" t="n">
        <v>7456</v>
      </c>
      <c r="I2317" s="300" t="n"/>
      <c r="J2317" s="314" t="n"/>
      <c r="K2317" s="304" t="n"/>
      <c r="L2317" s="304" t="n"/>
      <c r="M2317" s="304" t="n"/>
      <c r="N2317" s="304" t="n"/>
    </row>
    <row r="2318" ht="15.75" customHeight="1" s="412">
      <c r="A2318" s="300" t="n">
        <v>2317</v>
      </c>
      <c r="B2318" s="300" t="n">
        <v>87</v>
      </c>
      <c r="C2318" s="300" t="n">
        <v>308</v>
      </c>
      <c r="D2318" s="300" t="n">
        <v>8</v>
      </c>
      <c r="E2318" s="301" t="n">
        <v>43550</v>
      </c>
      <c r="F2318" s="312" t="n">
        <v>5250</v>
      </c>
      <c r="G2318" s="300" t="n">
        <v>7867</v>
      </c>
      <c r="H2318" s="302" t="n">
        <v>7252</v>
      </c>
      <c r="I2318" s="300" t="n"/>
      <c r="J2318" s="314" t="n"/>
      <c r="K2318" s="304" t="n"/>
      <c r="L2318" s="304" t="n"/>
      <c r="M2318" s="304" t="n"/>
      <c r="N2318" s="304" t="n"/>
    </row>
    <row r="2319" ht="15.75" customHeight="1" s="412">
      <c r="A2319" s="300" t="n">
        <v>2318</v>
      </c>
      <c r="B2319" s="300" t="n">
        <v>88</v>
      </c>
      <c r="C2319" s="300" t="n">
        <v>308</v>
      </c>
      <c r="D2319" s="300" t="n">
        <v>8</v>
      </c>
      <c r="E2319" s="301" t="n">
        <v>43550</v>
      </c>
      <c r="F2319" s="312" t="n">
        <v>5241</v>
      </c>
      <c r="G2319" s="300" t="n">
        <v>7455</v>
      </c>
      <c r="H2319" s="302" t="n">
        <v>7062</v>
      </c>
      <c r="I2319" s="300" t="n"/>
      <c r="J2319" s="314" t="n"/>
      <c r="K2319" s="304" t="n"/>
      <c r="L2319" s="304" t="n"/>
      <c r="M2319" s="304" t="n"/>
      <c r="N2319" s="304" t="n"/>
    </row>
    <row r="2320" ht="15.75" customHeight="1" s="412">
      <c r="A2320" s="300" t="n">
        <v>2319</v>
      </c>
      <c r="B2320" s="300" t="n">
        <v>89</v>
      </c>
      <c r="C2320" s="300" t="n">
        <v>312</v>
      </c>
      <c r="D2320" s="300" t="n">
        <v>8</v>
      </c>
      <c r="E2320" s="301" t="n">
        <v>43550</v>
      </c>
      <c r="F2320" s="312" t="n">
        <v>5188</v>
      </c>
      <c r="G2320" s="300" t="n">
        <v>7943</v>
      </c>
      <c r="H2320" s="302" t="n">
        <v>7454</v>
      </c>
      <c r="I2320" s="300" t="n"/>
      <c r="J2320" s="314" t="n"/>
      <c r="K2320" s="304" t="n"/>
      <c r="L2320" s="304" t="n"/>
      <c r="M2320" s="304" t="n"/>
      <c r="N2320" s="304" t="n"/>
    </row>
    <row r="2321" ht="15.75" customHeight="1" s="412">
      <c r="A2321" s="300" t="n">
        <v>2320</v>
      </c>
      <c r="B2321" s="300" t="n">
        <v>90</v>
      </c>
      <c r="C2321" s="300" t="n">
        <v>312</v>
      </c>
      <c r="D2321" s="300" t="n">
        <v>8</v>
      </c>
      <c r="E2321" s="301" t="n">
        <v>43550</v>
      </c>
      <c r="F2321" s="312" t="n">
        <v>5202</v>
      </c>
      <c r="G2321" s="300" t="n">
        <v>7830</v>
      </c>
      <c r="H2321" s="302" t="n">
        <v>7363</v>
      </c>
      <c r="I2321" s="300" t="n"/>
      <c r="J2321" s="314" t="n"/>
      <c r="K2321" s="304" t="n"/>
      <c r="L2321" s="304" t="n"/>
      <c r="M2321" s="304" t="n"/>
      <c r="N2321" s="304" t="n"/>
    </row>
    <row r="2322" ht="15.75" customHeight="1" s="412">
      <c r="A2322" s="300" t="n">
        <v>2321</v>
      </c>
      <c r="B2322" s="300" t="n">
        <v>91</v>
      </c>
      <c r="C2322" s="300" t="n">
        <v>313</v>
      </c>
      <c r="D2322" s="300" t="n">
        <v>8</v>
      </c>
      <c r="E2322" s="301" t="n">
        <v>43550</v>
      </c>
      <c r="F2322" s="312" t="n">
        <v>5252</v>
      </c>
      <c r="G2322" s="300" t="n">
        <v>7983</v>
      </c>
      <c r="H2322" s="302" t="n">
        <v>7600</v>
      </c>
      <c r="I2322" s="300" t="n"/>
      <c r="J2322" s="314" t="n"/>
      <c r="K2322" s="304" t="n"/>
      <c r="L2322" s="304" t="n"/>
      <c r="M2322" s="304" t="n"/>
      <c r="N2322" s="304" t="n"/>
    </row>
    <row r="2323" ht="15.75" customHeight="1" s="412">
      <c r="A2323" s="300" t="n">
        <v>2322</v>
      </c>
      <c r="B2323" s="300" t="n">
        <v>92</v>
      </c>
      <c r="C2323" s="300" t="n">
        <v>313</v>
      </c>
      <c r="D2323" s="300" t="n">
        <v>8</v>
      </c>
      <c r="E2323" s="301" t="n">
        <v>43550</v>
      </c>
      <c r="F2323" s="312" t="n">
        <v>5241</v>
      </c>
      <c r="G2323" s="300" t="n">
        <v>7950</v>
      </c>
      <c r="H2323" s="302" t="n">
        <v>7572</v>
      </c>
      <c r="I2323" s="300" t="n"/>
      <c r="J2323" s="314" t="n"/>
      <c r="K2323" s="304" t="n"/>
      <c r="L2323" s="304" t="n"/>
      <c r="M2323" s="304" t="n"/>
      <c r="N2323" s="304" t="n"/>
    </row>
    <row r="2324" ht="15.75" customHeight="1" s="412">
      <c r="A2324" s="300" t="n">
        <v>2323</v>
      </c>
      <c r="B2324" s="300" t="n">
        <v>93</v>
      </c>
      <c r="C2324" s="300" t="n">
        <v>317</v>
      </c>
      <c r="D2324" s="300" t="n">
        <v>8</v>
      </c>
      <c r="E2324" s="301" t="n">
        <v>43550</v>
      </c>
      <c r="F2324" s="312" t="n">
        <v>5234</v>
      </c>
      <c r="G2324" s="300" t="n">
        <v>9045</v>
      </c>
      <c r="H2324" s="302" t="n">
        <v>8503</v>
      </c>
      <c r="I2324" s="300" t="n"/>
      <c r="J2324" s="314" t="n"/>
      <c r="K2324" s="304" t="n"/>
      <c r="L2324" s="304" t="n"/>
      <c r="M2324" s="304" t="n"/>
      <c r="N2324" s="304" t="n"/>
    </row>
    <row r="2325" ht="15.75" customHeight="1" s="412">
      <c r="A2325" s="300" t="n">
        <v>2324</v>
      </c>
      <c r="B2325" s="300" t="n">
        <v>94</v>
      </c>
      <c r="C2325" s="300" t="n">
        <v>317</v>
      </c>
      <c r="D2325" s="300" t="n">
        <v>8</v>
      </c>
      <c r="E2325" s="301" t="n">
        <v>43550</v>
      </c>
      <c r="F2325" s="312" t="n">
        <v>5218</v>
      </c>
      <c r="G2325" s="300" t="n">
        <v>8986</v>
      </c>
      <c r="H2325" s="302" t="n">
        <v>8462</v>
      </c>
      <c r="I2325" s="300" t="n"/>
      <c r="J2325" s="314" t="n"/>
      <c r="K2325" s="304" t="n"/>
      <c r="L2325" s="304" t="n"/>
      <c r="M2325" s="304" t="n"/>
      <c r="N2325" s="304" t="n"/>
    </row>
    <row r="2326" ht="15.75" customHeight="1" s="412">
      <c r="A2326" s="300" t="n">
        <v>2325</v>
      </c>
      <c r="B2326" s="300" t="n">
        <v>95</v>
      </c>
      <c r="C2326" s="300" t="n">
        <v>318</v>
      </c>
      <c r="D2326" s="300" t="n">
        <v>8</v>
      </c>
      <c r="E2326" s="301" t="n">
        <v>43550</v>
      </c>
      <c r="F2326" s="312" t="n">
        <v>5232</v>
      </c>
      <c r="G2326" s="300" t="n">
        <v>8373</v>
      </c>
      <c r="H2326" s="302" t="n">
        <v>7897</v>
      </c>
      <c r="I2326" s="300" t="n"/>
      <c r="J2326" s="314" t="n"/>
      <c r="K2326" s="304" t="n"/>
      <c r="L2326" s="304" t="n"/>
      <c r="M2326" s="304" t="n"/>
      <c r="N2326" s="304" t="n"/>
    </row>
    <row r="2327" ht="15.75" customHeight="1" s="412">
      <c r="A2327" s="300" t="n">
        <v>2326</v>
      </c>
      <c r="B2327" s="300" t="n">
        <v>96</v>
      </c>
      <c r="C2327" s="300" t="n">
        <v>318</v>
      </c>
      <c r="D2327" s="300" t="n">
        <v>8</v>
      </c>
      <c r="E2327" s="301" t="n">
        <v>43550</v>
      </c>
      <c r="F2327" s="312" t="n">
        <v>5242</v>
      </c>
      <c r="G2327" s="300" t="n">
        <v>8434</v>
      </c>
      <c r="H2327" s="302" t="n">
        <v>7955</v>
      </c>
      <c r="I2327" s="300" t="n"/>
      <c r="J2327" s="314" t="n"/>
      <c r="K2327" s="304" t="n"/>
      <c r="L2327" s="304" t="n"/>
      <c r="M2327" s="304" t="n"/>
      <c r="N2327" s="304" t="n"/>
    </row>
    <row r="2328" ht="15.75" customHeight="1" s="412">
      <c r="A2328" s="300" t="n">
        <v>2327</v>
      </c>
      <c r="B2328" s="300" t="n">
        <v>97</v>
      </c>
      <c r="C2328" s="300" t="n">
        <v>325</v>
      </c>
      <c r="D2328" s="300" t="n">
        <v>8</v>
      </c>
      <c r="E2328" s="301" t="n">
        <v>43550</v>
      </c>
      <c r="F2328" s="312" t="n">
        <v>5287</v>
      </c>
      <c r="G2328" s="300" t="n">
        <v>7214</v>
      </c>
      <c r="H2328" s="302" t="n">
        <v>6963</v>
      </c>
      <c r="I2328" s="300" t="n"/>
      <c r="J2328" s="314" t="n"/>
      <c r="K2328" s="304" t="n"/>
      <c r="L2328" s="304" t="n"/>
      <c r="M2328" s="304" t="n"/>
      <c r="N2328" s="304" t="n"/>
    </row>
    <row r="2329" ht="15.75" customHeight="1" s="412">
      <c r="A2329" s="300" t="n">
        <v>2328</v>
      </c>
      <c r="B2329" s="300" t="n">
        <v>98</v>
      </c>
      <c r="C2329" s="300" t="n">
        <v>325</v>
      </c>
      <c r="D2329" s="300" t="n">
        <v>8</v>
      </c>
      <c r="E2329" s="301" t="n">
        <v>43550</v>
      </c>
      <c r="F2329" s="312" t="n">
        <v>5252</v>
      </c>
      <c r="G2329" s="300" t="n">
        <v>7266</v>
      </c>
      <c r="H2329" s="302" t="n">
        <v>7000</v>
      </c>
      <c r="I2329" s="300" t="n"/>
      <c r="J2329" s="314" t="n"/>
      <c r="K2329" s="304" t="n"/>
      <c r="L2329" s="304" t="n"/>
      <c r="M2329" s="304" t="n"/>
      <c r="N2329" s="304" t="n"/>
    </row>
    <row r="2330" ht="15.75" customHeight="1" s="412">
      <c r="A2330" s="300" t="n">
        <v>2329</v>
      </c>
      <c r="B2330" s="300" t="n">
        <v>99</v>
      </c>
      <c r="C2330" s="300" t="n">
        <v>327</v>
      </c>
      <c r="D2330" s="300" t="n">
        <v>8</v>
      </c>
      <c r="E2330" s="301" t="n">
        <v>43550</v>
      </c>
      <c r="F2330" s="312" t="n">
        <v>5182</v>
      </c>
      <c r="G2330" s="300" t="n">
        <v>8083</v>
      </c>
      <c r="H2330" s="302" t="n">
        <v>7687</v>
      </c>
      <c r="I2330" s="300" t="n"/>
      <c r="J2330" s="314" t="n"/>
      <c r="K2330" s="304" t="n"/>
      <c r="L2330" s="304" t="n"/>
      <c r="M2330" s="304" t="n"/>
      <c r="N2330" s="304" t="n"/>
    </row>
    <row r="2331" ht="15.75" customHeight="1" s="412">
      <c r="A2331" s="300" t="n">
        <v>2330</v>
      </c>
      <c r="B2331" s="300" t="n">
        <v>100</v>
      </c>
      <c r="C2331" s="300" t="n">
        <v>327</v>
      </c>
      <c r="D2331" s="300" t="n">
        <v>8</v>
      </c>
      <c r="E2331" s="301" t="n">
        <v>43550</v>
      </c>
      <c r="F2331" s="312" t="n">
        <v>5209</v>
      </c>
      <c r="G2331" s="300" t="n">
        <v>8113</v>
      </c>
      <c r="H2331" s="302" t="n">
        <v>7708</v>
      </c>
      <c r="I2331" s="300" t="n"/>
      <c r="J2331" s="314" t="n"/>
      <c r="K2331" s="304" t="n"/>
      <c r="L2331" s="304" t="n"/>
      <c r="M2331" s="304" t="n"/>
      <c r="N2331" s="304" t="n"/>
    </row>
    <row r="2332" ht="15.75" customHeight="1" s="412">
      <c r="A2332" s="300" t="n">
        <v>2331</v>
      </c>
      <c r="B2332" s="300" t="n">
        <v>101</v>
      </c>
      <c r="C2332" s="300" t="n">
        <v>329</v>
      </c>
      <c r="D2332" s="300" t="n">
        <v>8</v>
      </c>
      <c r="E2332" s="301" t="n">
        <v>43550</v>
      </c>
      <c r="F2332" s="312" t="n">
        <v>5208</v>
      </c>
      <c r="G2332" s="300" t="n">
        <v>7025</v>
      </c>
      <c r="H2332" s="302" t="n">
        <v>6787</v>
      </c>
      <c r="I2332" s="300" t="n"/>
      <c r="J2332" s="314" t="n"/>
      <c r="K2332" s="304" t="n"/>
      <c r="L2332" s="304" t="n"/>
      <c r="M2332" s="304" t="n"/>
      <c r="N2332" s="304" t="n"/>
    </row>
    <row r="2333" ht="15.75" customHeight="1" s="412">
      <c r="A2333" s="300" t="n">
        <v>2332</v>
      </c>
      <c r="B2333" s="300" t="n">
        <v>102</v>
      </c>
      <c r="C2333" s="300" t="n">
        <v>329</v>
      </c>
      <c r="D2333" s="300" t="n">
        <v>8</v>
      </c>
      <c r="E2333" s="301" t="n">
        <v>43550</v>
      </c>
      <c r="F2333" s="312" t="n">
        <v>5224</v>
      </c>
      <c r="G2333" s="300" t="n">
        <v>7023</v>
      </c>
      <c r="H2333" s="302" t="n">
        <v>6789</v>
      </c>
      <c r="I2333" s="300" t="n"/>
      <c r="J2333" s="314" t="n"/>
      <c r="K2333" s="304" t="n"/>
      <c r="L2333" s="304" t="n"/>
      <c r="M2333" s="304" t="n"/>
      <c r="N2333" s="304" t="n"/>
    </row>
    <row r="2334" ht="15.75" customHeight="1" s="412">
      <c r="A2334" s="300" t="n">
        <v>2333</v>
      </c>
      <c r="B2334" s="300" t="n">
        <v>103</v>
      </c>
      <c r="C2334" s="300" t="n">
        <v>331</v>
      </c>
      <c r="D2334" s="300" t="n">
        <v>8</v>
      </c>
      <c r="E2334" s="301" t="n">
        <v>43550</v>
      </c>
      <c r="F2334" s="312" t="n">
        <v>5213</v>
      </c>
      <c r="G2334" s="300" t="n">
        <v>8064</v>
      </c>
      <c r="H2334" s="302" t="n">
        <v>7616</v>
      </c>
      <c r="I2334" s="300" t="n"/>
      <c r="J2334" s="314" t="n"/>
      <c r="K2334" s="304" t="n"/>
      <c r="L2334" s="304" t="n"/>
      <c r="M2334" s="304" t="n"/>
      <c r="N2334" s="304" t="n"/>
    </row>
    <row r="2335" ht="15.75" customHeight="1" s="412">
      <c r="A2335" s="300" t="n">
        <v>2334</v>
      </c>
      <c r="B2335" s="300" t="n">
        <v>104</v>
      </c>
      <c r="C2335" s="300" t="n">
        <v>331</v>
      </c>
      <c r="D2335" s="300" t="n">
        <v>8</v>
      </c>
      <c r="E2335" s="301" t="n">
        <v>43550</v>
      </c>
      <c r="F2335" s="312" t="n">
        <v>5257</v>
      </c>
      <c r="G2335" s="300" t="n">
        <v>8113</v>
      </c>
      <c r="H2335" s="302" t="n">
        <v>7670</v>
      </c>
      <c r="I2335" s="300" t="n"/>
      <c r="J2335" s="314" t="n"/>
      <c r="K2335" s="304" t="n"/>
      <c r="L2335" s="304" t="n"/>
      <c r="M2335" s="304" t="n"/>
      <c r="N2335" s="304" t="n"/>
    </row>
    <row r="2336" ht="15.75" customHeight="1" s="412">
      <c r="A2336" s="300" t="n">
        <v>2335</v>
      </c>
      <c r="B2336" s="300" t="n">
        <v>105</v>
      </c>
      <c r="C2336" s="300" t="n">
        <v>333</v>
      </c>
      <c r="D2336" s="300" t="n">
        <v>8</v>
      </c>
      <c r="E2336" s="301" t="n">
        <v>43550</v>
      </c>
      <c r="F2336" s="312" t="n">
        <v>5251</v>
      </c>
      <c r="G2336" s="300" t="n">
        <v>8229</v>
      </c>
      <c r="H2336" s="302" t="n">
        <v>7806</v>
      </c>
      <c r="I2336" s="300" t="n"/>
      <c r="J2336" s="314" t="n"/>
      <c r="K2336" s="304" t="n"/>
      <c r="L2336" s="304" t="n"/>
      <c r="M2336" s="304" t="n"/>
      <c r="N2336" s="304" t="n"/>
    </row>
    <row r="2337" ht="15.75" customHeight="1" s="412">
      <c r="A2337" s="300" t="n">
        <v>2336</v>
      </c>
      <c r="B2337" s="300" t="n">
        <v>106</v>
      </c>
      <c r="C2337" s="300" t="n">
        <v>333</v>
      </c>
      <c r="D2337" s="300" t="n">
        <v>8</v>
      </c>
      <c r="E2337" s="301" t="n">
        <v>43550</v>
      </c>
      <c r="F2337" s="312" t="n">
        <v>5219</v>
      </c>
      <c r="G2337" s="300" t="n">
        <v>8453</v>
      </c>
      <c r="H2337" s="302" t="n">
        <v>7988</v>
      </c>
      <c r="I2337" s="300" t="n"/>
      <c r="J2337" s="314" t="n"/>
      <c r="K2337" s="304" t="n"/>
      <c r="L2337" s="304" t="n"/>
      <c r="M2337" s="304" t="n"/>
      <c r="N2337" s="304" t="n"/>
    </row>
    <row r="2338" ht="15.75" customHeight="1" s="412">
      <c r="A2338" s="300" t="n">
        <v>2337</v>
      </c>
      <c r="B2338" s="300" t="n">
        <v>107</v>
      </c>
      <c r="C2338" s="300" t="n">
        <v>335</v>
      </c>
      <c r="D2338" s="300" t="n">
        <v>8</v>
      </c>
      <c r="E2338" s="301" t="n">
        <v>43550</v>
      </c>
      <c r="F2338" s="312" t="n">
        <v>5226</v>
      </c>
      <c r="G2338" s="300" t="n">
        <v>8609</v>
      </c>
      <c r="H2338" s="302" t="n">
        <v>8134</v>
      </c>
      <c r="I2338" s="300" t="n"/>
      <c r="J2338" s="314" t="n"/>
      <c r="K2338" s="304" t="n"/>
      <c r="L2338" s="304" t="n"/>
      <c r="M2338" s="304" t="n"/>
      <c r="N2338" s="304" t="n"/>
    </row>
    <row r="2339" ht="15.75" customHeight="1" s="412">
      <c r="A2339" s="300" t="n">
        <v>2338</v>
      </c>
      <c r="B2339" s="300" t="n">
        <v>108</v>
      </c>
      <c r="C2339" s="300" t="n">
        <v>335</v>
      </c>
      <c r="D2339" s="300" t="n">
        <v>8</v>
      </c>
      <c r="E2339" s="301" t="n">
        <v>43550</v>
      </c>
      <c r="F2339" s="312" t="n">
        <v>5274</v>
      </c>
      <c r="G2339" s="300" t="n">
        <v>8598</v>
      </c>
      <c r="H2339" s="302" t="n">
        <v>8137</v>
      </c>
      <c r="I2339" s="300" t="n"/>
      <c r="J2339" s="314" t="n"/>
      <c r="K2339" s="304" t="n"/>
      <c r="L2339" s="304" t="n"/>
      <c r="M2339" s="304" t="n"/>
      <c r="N2339" s="304" t="n"/>
    </row>
    <row r="2340" ht="15.75" customHeight="1" s="412">
      <c r="A2340" s="300" t="n">
        <v>2339</v>
      </c>
      <c r="B2340" s="300" t="n">
        <v>109</v>
      </c>
      <c r="C2340" s="300" t="n">
        <v>348</v>
      </c>
      <c r="D2340" s="300" t="n">
        <v>8</v>
      </c>
      <c r="E2340" s="301" t="n">
        <v>43550</v>
      </c>
      <c r="F2340" s="312" t="n">
        <v>5191</v>
      </c>
      <c r="G2340" s="300" t="n">
        <v>7337</v>
      </c>
      <c r="H2340" s="302" t="n">
        <v>7066</v>
      </c>
      <c r="I2340" s="300" t="n"/>
      <c r="J2340" s="314" t="n"/>
      <c r="K2340" s="304" t="n"/>
      <c r="L2340" s="304" t="n"/>
      <c r="M2340" s="304" t="n"/>
      <c r="N2340" s="304" t="n"/>
    </row>
    <row r="2341" ht="15.75" customHeight="1" s="412">
      <c r="A2341" s="300" t="n">
        <v>2340</v>
      </c>
      <c r="B2341" s="300" t="n">
        <v>110</v>
      </c>
      <c r="C2341" s="300" t="n">
        <v>348</v>
      </c>
      <c r="D2341" s="300" t="n">
        <v>8</v>
      </c>
      <c r="E2341" s="301" t="n">
        <v>43550</v>
      </c>
      <c r="F2341" s="312" t="n">
        <v>5243</v>
      </c>
      <c r="G2341" s="300" t="n">
        <v>7495</v>
      </c>
      <c r="H2341" s="302" t="n">
        <v>7213</v>
      </c>
      <c r="I2341" s="300" t="n"/>
      <c r="J2341" s="314" t="n"/>
      <c r="K2341" s="304" t="n"/>
      <c r="L2341" s="304" t="n"/>
      <c r="M2341" s="304" t="n"/>
      <c r="N2341" s="304" t="n"/>
    </row>
    <row r="2342" ht="15.75" customHeight="1" s="412">
      <c r="A2342" s="300" t="n">
        <v>2341</v>
      </c>
      <c r="B2342" s="300" t="n">
        <v>111</v>
      </c>
      <c r="C2342" s="300" t="n">
        <v>350</v>
      </c>
      <c r="D2342" s="300" t="n">
        <v>8</v>
      </c>
      <c r="E2342" s="301" t="n">
        <v>43550</v>
      </c>
      <c r="F2342" s="312" t="n">
        <v>5213</v>
      </c>
      <c r="G2342" s="300" t="n">
        <v>8186</v>
      </c>
      <c r="H2342" s="302" t="n">
        <v>7077</v>
      </c>
      <c r="I2342" s="300" t="n"/>
      <c r="J2342" s="314" t="n"/>
      <c r="K2342" s="304" t="n"/>
      <c r="L2342" s="304" t="n"/>
      <c r="M2342" s="304" t="n"/>
      <c r="N2342" s="304" t="n"/>
    </row>
    <row r="2343" ht="15.75" customHeight="1" s="412">
      <c r="A2343" s="300" t="n">
        <v>2342</v>
      </c>
      <c r="B2343" s="300" t="n">
        <v>112</v>
      </c>
      <c r="C2343" s="300" t="n">
        <v>350</v>
      </c>
      <c r="D2343" s="300" t="n">
        <v>8</v>
      </c>
      <c r="E2343" s="301" t="n">
        <v>43550</v>
      </c>
      <c r="F2343" s="312" t="n">
        <v>5197</v>
      </c>
      <c r="G2343" s="300" t="n">
        <v>8232</v>
      </c>
      <c r="H2343" s="302" t="n">
        <v>7052</v>
      </c>
      <c r="I2343" s="300" t="n"/>
      <c r="J2343" s="314" t="n"/>
      <c r="K2343" s="304" t="n"/>
      <c r="L2343" s="304" t="n"/>
      <c r="M2343" s="304" t="n"/>
      <c r="N2343" s="304" t="n"/>
    </row>
    <row r="2344" ht="15.75" customHeight="1" s="412">
      <c r="A2344" s="300" t="n">
        <v>2343</v>
      </c>
      <c r="B2344" s="300" t="n">
        <v>113</v>
      </c>
      <c r="C2344" s="300" t="n">
        <v>351</v>
      </c>
      <c r="D2344" s="300" t="n">
        <v>8</v>
      </c>
      <c r="E2344" s="301" t="n">
        <v>43550</v>
      </c>
      <c r="F2344" s="312" t="n">
        <v>5283</v>
      </c>
      <c r="G2344" s="300" t="n">
        <v>8586</v>
      </c>
      <c r="H2344" s="302" t="n">
        <v>8021</v>
      </c>
      <c r="I2344" s="300" t="n"/>
      <c r="J2344" s="314" t="n"/>
      <c r="K2344" s="304" t="n"/>
      <c r="L2344" s="304" t="n"/>
      <c r="M2344" s="304" t="n"/>
      <c r="N2344" s="304" t="n"/>
    </row>
    <row r="2345" ht="15.75" customHeight="1" s="412">
      <c r="A2345" s="300" t="n">
        <v>2344</v>
      </c>
      <c r="B2345" s="300" t="n">
        <v>114</v>
      </c>
      <c r="C2345" s="300" t="n">
        <v>351</v>
      </c>
      <c r="D2345" s="300" t="n">
        <v>8</v>
      </c>
      <c r="E2345" s="301" t="n">
        <v>43550</v>
      </c>
      <c r="F2345" s="312" t="n">
        <v>5247</v>
      </c>
      <c r="G2345" s="300" t="n">
        <v>8542</v>
      </c>
      <c r="H2345" s="302" t="n">
        <v>7981</v>
      </c>
      <c r="I2345" s="300" t="n"/>
      <c r="J2345" s="314" t="n"/>
      <c r="K2345" s="304" t="n"/>
      <c r="L2345" s="304" t="n"/>
      <c r="M2345" s="304" t="n"/>
      <c r="N2345" s="304" t="n"/>
    </row>
    <row r="2346" ht="15.75" customHeight="1" s="412">
      <c r="A2346" s="300" t="n">
        <v>2345</v>
      </c>
      <c r="B2346" s="300" t="n">
        <v>115</v>
      </c>
      <c r="C2346" s="300" t="n">
        <v>355</v>
      </c>
      <c r="D2346" s="300" t="n">
        <v>8</v>
      </c>
      <c r="E2346" s="301" t="n">
        <v>43550</v>
      </c>
      <c r="F2346" s="312" t="n">
        <v>5260</v>
      </c>
      <c r="G2346" s="300" t="n">
        <v>8202</v>
      </c>
      <c r="H2346" s="302" t="n">
        <v>7841</v>
      </c>
      <c r="I2346" s="300" t="n"/>
      <c r="J2346" s="314" t="n"/>
      <c r="K2346" s="304" t="n"/>
      <c r="L2346" s="304" t="n"/>
      <c r="M2346" s="304" t="n"/>
      <c r="N2346" s="304" t="n"/>
    </row>
    <row r="2347" ht="15.75" customHeight="1" s="412">
      <c r="A2347" s="300" t="n">
        <v>2346</v>
      </c>
      <c r="B2347" s="300" t="n">
        <v>116</v>
      </c>
      <c r="C2347" s="300" t="n">
        <v>355</v>
      </c>
      <c r="D2347" s="300" t="n">
        <v>8</v>
      </c>
      <c r="E2347" s="301" t="n">
        <v>43550</v>
      </c>
      <c r="F2347" s="312" t="n">
        <v>5263</v>
      </c>
      <c r="G2347" s="300" t="n">
        <v>8141</v>
      </c>
      <c r="H2347" s="302" t="n">
        <v>7787</v>
      </c>
      <c r="I2347" s="300" t="n"/>
      <c r="J2347" s="314" t="n"/>
      <c r="K2347" s="304" t="n"/>
      <c r="L2347" s="304" t="n"/>
      <c r="M2347" s="304" t="n"/>
      <c r="N2347" s="304" t="n"/>
    </row>
    <row r="2348" ht="15.75" customHeight="1" s="412">
      <c r="A2348" s="300" t="n">
        <v>2347</v>
      </c>
      <c r="B2348" s="300" t="n">
        <v>117</v>
      </c>
      <c r="C2348" s="300" t="n">
        <v>375</v>
      </c>
      <c r="D2348" s="300" t="n">
        <v>8</v>
      </c>
      <c r="E2348" s="301" t="n">
        <v>43550</v>
      </c>
      <c r="F2348" s="312" t="n">
        <v>5221</v>
      </c>
      <c r="G2348" s="300" t="n">
        <v>7926</v>
      </c>
      <c r="H2348" s="302" t="n">
        <v>7631</v>
      </c>
      <c r="I2348" s="300" t="n"/>
      <c r="J2348" s="314" t="n"/>
      <c r="K2348" s="304" t="n"/>
      <c r="L2348" s="304" t="n"/>
      <c r="M2348" s="304" t="n"/>
      <c r="N2348" s="304" t="n"/>
    </row>
    <row r="2349" ht="15.75" customHeight="1" s="412">
      <c r="A2349" s="300" t="n">
        <v>2348</v>
      </c>
      <c r="B2349" s="300" t="n">
        <v>118</v>
      </c>
      <c r="C2349" s="300" t="n">
        <v>375</v>
      </c>
      <c r="D2349" s="300" t="n">
        <v>8</v>
      </c>
      <c r="E2349" s="301" t="n">
        <v>43550</v>
      </c>
      <c r="F2349" s="312" t="n">
        <v>5249</v>
      </c>
      <c r="G2349" s="300" t="n">
        <v>7899</v>
      </c>
      <c r="H2349" s="302" t="n">
        <v>7337</v>
      </c>
      <c r="I2349" s="300" t="n"/>
      <c r="J2349" s="314" t="n"/>
      <c r="K2349" s="304" t="n"/>
      <c r="L2349" s="304" t="n"/>
      <c r="M2349" s="304" t="n"/>
      <c r="N2349" s="304" t="n"/>
    </row>
    <row r="2350" ht="15.75" customHeight="1" s="412">
      <c r="A2350" s="300" t="n">
        <v>2349</v>
      </c>
      <c r="B2350" s="300" t="n">
        <v>119</v>
      </c>
      <c r="C2350" s="300" t="n">
        <v>376</v>
      </c>
      <c r="D2350" s="300" t="n">
        <v>8</v>
      </c>
      <c r="E2350" s="301" t="n">
        <v>43550</v>
      </c>
      <c r="F2350" s="312" t="n">
        <v>5212</v>
      </c>
      <c r="G2350" s="300" t="n">
        <v>6622</v>
      </c>
      <c r="H2350" s="302" t="n">
        <v>6421</v>
      </c>
      <c r="I2350" s="300" t="n"/>
      <c r="J2350" s="314" t="n"/>
      <c r="K2350" s="304" t="n"/>
      <c r="L2350" s="304" t="n"/>
      <c r="M2350" s="304" t="n"/>
      <c r="N2350" s="304" t="n"/>
    </row>
    <row r="2351" ht="15.75" customHeight="1" s="412">
      <c r="A2351" s="300" t="n">
        <v>2350</v>
      </c>
      <c r="B2351" s="300" t="n">
        <v>120</v>
      </c>
      <c r="C2351" s="300" t="n">
        <v>376</v>
      </c>
      <c r="D2351" s="300" t="n">
        <v>8</v>
      </c>
      <c r="E2351" s="301" t="n">
        <v>43550</v>
      </c>
      <c r="F2351" s="312" t="n">
        <v>5196</v>
      </c>
      <c r="G2351" s="300" t="n">
        <v>6598</v>
      </c>
      <c r="H2351" s="302" t="n">
        <v>6401</v>
      </c>
      <c r="I2351" s="300" t="n"/>
      <c r="J2351" s="314" t="n"/>
      <c r="K2351" s="304" t="n"/>
      <c r="L2351" s="304" t="n"/>
      <c r="M2351" s="304" t="n"/>
      <c r="N2351" s="304" t="n"/>
    </row>
    <row r="2352" ht="15.75" customHeight="1" s="412">
      <c r="A2352" s="300" t="n">
        <v>2351</v>
      </c>
      <c r="B2352" s="300" t="n">
        <v>121</v>
      </c>
      <c r="C2352" s="300" t="n">
        <v>379</v>
      </c>
      <c r="D2352" s="300" t="n">
        <v>8</v>
      </c>
      <c r="E2352" s="301" t="n">
        <v>43550</v>
      </c>
      <c r="F2352" s="312" t="n">
        <v>5262</v>
      </c>
      <c r="G2352" s="300" t="n">
        <v>8057</v>
      </c>
      <c r="H2352" s="302" t="n">
        <v>7553</v>
      </c>
      <c r="I2352" s="300" t="n"/>
      <c r="J2352" s="314" t="n"/>
      <c r="K2352" s="304" t="n"/>
      <c r="L2352" s="304" t="n"/>
      <c r="M2352" s="304" t="n"/>
      <c r="N2352" s="304" t="n"/>
    </row>
    <row r="2353" ht="15.75" customHeight="1" s="412">
      <c r="A2353" s="300" t="n">
        <v>2352</v>
      </c>
      <c r="B2353" s="300" t="n">
        <v>122</v>
      </c>
      <c r="C2353" s="300" t="n">
        <v>379</v>
      </c>
      <c r="D2353" s="300" t="n">
        <v>8</v>
      </c>
      <c r="E2353" s="301" t="n">
        <v>43550</v>
      </c>
      <c r="F2353" s="312" t="n">
        <v>5223</v>
      </c>
      <c r="G2353" s="300" t="n">
        <v>7995</v>
      </c>
      <c r="H2353" s="302" t="n">
        <v>7864</v>
      </c>
      <c r="I2353" s="300" t="n"/>
      <c r="J2353" s="314" t="n"/>
      <c r="K2353" s="304" t="n"/>
      <c r="L2353" s="304" t="n"/>
      <c r="M2353" s="304" t="n"/>
      <c r="N2353" s="304" t="n"/>
    </row>
    <row r="2354" ht="15.75" customHeight="1" s="412">
      <c r="A2354" s="300" t="n">
        <v>2353</v>
      </c>
      <c r="B2354" s="300" t="n">
        <v>123</v>
      </c>
      <c r="C2354" s="300" t="n">
        <v>383</v>
      </c>
      <c r="D2354" s="300" t="n">
        <v>8</v>
      </c>
      <c r="E2354" s="301" t="n">
        <v>43550</v>
      </c>
      <c r="F2354" s="312" t="n">
        <v>5241</v>
      </c>
      <c r="G2354" s="300" t="n">
        <v>8610</v>
      </c>
      <c r="H2354" s="302" t="n">
        <v>8096</v>
      </c>
      <c r="I2354" s="300" t="n"/>
      <c r="J2354" s="314" t="n"/>
      <c r="K2354" s="304" t="n"/>
      <c r="L2354" s="304" t="n"/>
      <c r="M2354" s="304" t="n"/>
      <c r="N2354" s="304" t="n"/>
    </row>
    <row r="2355" ht="15.75" customHeight="1" s="412">
      <c r="A2355" s="300" t="n">
        <v>2354</v>
      </c>
      <c r="B2355" s="300" t="n">
        <v>124</v>
      </c>
      <c r="C2355" s="300" t="n">
        <v>383</v>
      </c>
      <c r="D2355" s="300" t="n">
        <v>8</v>
      </c>
      <c r="E2355" s="301" t="n">
        <v>43550</v>
      </c>
      <c r="F2355" s="312" t="n">
        <v>5265</v>
      </c>
      <c r="G2355" s="300" t="n">
        <v>8800</v>
      </c>
      <c r="H2355" s="302" t="n">
        <v>8624</v>
      </c>
      <c r="I2355" s="300" t="n"/>
      <c r="J2355" s="314" t="n"/>
      <c r="K2355" s="304" t="n"/>
      <c r="L2355" s="304" t="n"/>
      <c r="M2355" s="304" t="n"/>
      <c r="N2355" s="304" t="n"/>
    </row>
    <row r="2356" ht="15.75" customHeight="1" s="412">
      <c r="A2356" s="300" t="n">
        <v>2355</v>
      </c>
      <c r="B2356" s="300" t="n">
        <v>125</v>
      </c>
      <c r="C2356" s="300" t="n">
        <v>385</v>
      </c>
      <c r="D2356" s="300" t="n">
        <v>8</v>
      </c>
      <c r="E2356" s="301" t="n">
        <v>43550</v>
      </c>
      <c r="F2356" s="312" t="n">
        <v>5217</v>
      </c>
      <c r="G2356" s="300" t="n">
        <v>7401</v>
      </c>
      <c r="H2356" s="302" t="n">
        <v>6903</v>
      </c>
      <c r="I2356" s="300" t="n"/>
      <c r="J2356" s="314" t="n"/>
      <c r="K2356" s="304" t="n"/>
      <c r="L2356" s="304" t="n"/>
      <c r="M2356" s="304" t="n"/>
      <c r="N2356" s="304" t="n"/>
    </row>
    <row r="2357" ht="15.75" customHeight="1" s="412">
      <c r="A2357" s="300" t="n">
        <v>2356</v>
      </c>
      <c r="B2357" s="300" t="n">
        <v>126</v>
      </c>
      <c r="C2357" s="300" t="n">
        <v>385</v>
      </c>
      <c r="D2357" s="300" t="n">
        <v>8</v>
      </c>
      <c r="E2357" s="301" t="n">
        <v>43550</v>
      </c>
      <c r="F2357" s="312" t="n">
        <v>5232</v>
      </c>
      <c r="G2357" s="300" t="n">
        <v>7368</v>
      </c>
      <c r="H2357" s="302" t="n">
        <v>6907</v>
      </c>
      <c r="I2357" s="300" t="n"/>
      <c r="J2357" s="314" t="n"/>
      <c r="K2357" s="304" t="n"/>
      <c r="L2357" s="304" t="n"/>
      <c r="M2357" s="304" t="n"/>
      <c r="N2357" s="304" t="n"/>
    </row>
    <row r="2358" ht="15.75" customHeight="1" s="412">
      <c r="A2358" s="300" t="n">
        <v>2357</v>
      </c>
      <c r="B2358" s="300" t="n">
        <v>127</v>
      </c>
      <c r="C2358" s="300" t="n">
        <v>388</v>
      </c>
      <c r="D2358" s="300" t="n">
        <v>8</v>
      </c>
      <c r="E2358" s="301" t="n">
        <v>43550</v>
      </c>
      <c r="F2358" s="312" t="n">
        <v>5247</v>
      </c>
      <c r="G2358" s="300" t="n">
        <v>7836</v>
      </c>
      <c r="H2358" s="302" t="n">
        <v>7466</v>
      </c>
      <c r="I2358" s="300" t="n"/>
      <c r="J2358" s="314" t="n"/>
      <c r="K2358" s="304" t="n"/>
      <c r="L2358" s="304" t="n"/>
      <c r="M2358" s="304" t="n"/>
      <c r="N2358" s="304" t="n"/>
    </row>
    <row r="2359" ht="15.75" customHeight="1" s="412">
      <c r="A2359" s="300" t="n">
        <v>2358</v>
      </c>
      <c r="B2359" s="300" t="n">
        <v>128</v>
      </c>
      <c r="C2359" s="300" t="n">
        <v>388</v>
      </c>
      <c r="D2359" s="300" t="n">
        <v>8</v>
      </c>
      <c r="E2359" s="301" t="n">
        <v>43550</v>
      </c>
      <c r="F2359" s="312" t="n">
        <v>5213</v>
      </c>
      <c r="G2359" s="300" t="n">
        <v>7506</v>
      </c>
      <c r="H2359" s="302" t="n">
        <v>7187</v>
      </c>
      <c r="I2359" s="300" t="n"/>
      <c r="J2359" s="314" t="n"/>
      <c r="K2359" s="304" t="n"/>
      <c r="L2359" s="304" t="n"/>
      <c r="M2359" s="304" t="n"/>
      <c r="N2359" s="304" t="n"/>
    </row>
    <row r="2360" ht="15.75" customHeight="1" s="412">
      <c r="A2360" s="300" t="n">
        <v>2359</v>
      </c>
      <c r="B2360" s="300" t="n">
        <v>129</v>
      </c>
      <c r="C2360" s="300" t="n">
        <v>393</v>
      </c>
      <c r="D2360" s="300" t="n">
        <v>8</v>
      </c>
      <c r="E2360" s="301" t="n">
        <v>43550</v>
      </c>
      <c r="F2360" s="312" t="n">
        <v>5238</v>
      </c>
      <c r="G2360" s="300" t="n">
        <v>7136</v>
      </c>
      <c r="H2360" s="302" t="n">
        <v>6831</v>
      </c>
      <c r="I2360" s="300" t="n"/>
      <c r="J2360" s="314" t="n"/>
      <c r="K2360" s="304" t="n"/>
      <c r="L2360" s="304" t="n"/>
      <c r="M2360" s="304" t="n"/>
      <c r="N2360" s="304" t="n"/>
    </row>
    <row r="2361" ht="15.75" customHeight="1" s="412">
      <c r="A2361" s="300" t="n">
        <v>2360</v>
      </c>
      <c r="B2361" s="300" t="n">
        <v>130</v>
      </c>
      <c r="C2361" s="300" t="n">
        <v>393</v>
      </c>
      <c r="D2361" s="300" t="n">
        <v>8</v>
      </c>
      <c r="E2361" s="301" t="n">
        <v>43550</v>
      </c>
      <c r="F2361" s="312" t="n">
        <v>5212</v>
      </c>
      <c r="G2361" s="300" t="n">
        <v>7253</v>
      </c>
      <c r="H2361" s="302" t="n">
        <v>6928</v>
      </c>
      <c r="I2361" s="300" t="n"/>
      <c r="J2361" s="314" t="n"/>
      <c r="K2361" s="304" t="n"/>
      <c r="L2361" s="304" t="n"/>
      <c r="M2361" s="304" t="n"/>
      <c r="N2361" s="304" t="n"/>
    </row>
    <row r="2362" ht="15.75" customHeight="1" s="412">
      <c r="A2362" s="300" t="n">
        <v>2361</v>
      </c>
      <c r="B2362" s="300" t="n">
        <v>131</v>
      </c>
      <c r="C2362" s="300" t="n">
        <v>395</v>
      </c>
      <c r="D2362" s="300" t="n">
        <v>8</v>
      </c>
      <c r="E2362" s="301" t="n">
        <v>43550</v>
      </c>
      <c r="F2362" s="312" t="n">
        <v>5209</v>
      </c>
      <c r="G2362" s="300" t="n">
        <v>7936</v>
      </c>
      <c r="H2362" s="302" t="n">
        <v>7446</v>
      </c>
      <c r="I2362" s="300" t="n"/>
      <c r="J2362" s="314" t="n"/>
      <c r="K2362" s="304" t="n"/>
      <c r="L2362" s="304" t="n"/>
      <c r="M2362" s="304" t="n"/>
      <c r="N2362" s="304" t="n"/>
    </row>
    <row r="2363" ht="15.75" customHeight="1" s="412">
      <c r="A2363" s="300" t="n">
        <v>2362</v>
      </c>
      <c r="B2363" s="300" t="n">
        <v>132</v>
      </c>
      <c r="C2363" s="300" t="n">
        <v>395</v>
      </c>
      <c r="D2363" s="300" t="n">
        <v>8</v>
      </c>
      <c r="E2363" s="301" t="n">
        <v>43550</v>
      </c>
      <c r="F2363" s="312" t="n">
        <v>5233</v>
      </c>
      <c r="G2363" s="300" t="n">
        <v>7823</v>
      </c>
      <c r="H2363" s="302" t="n">
        <v>7363</v>
      </c>
      <c r="I2363" s="300" t="n"/>
      <c r="J2363" s="314" t="n"/>
      <c r="K2363" s="304" t="n"/>
      <c r="L2363" s="304" t="n"/>
      <c r="M2363" s="304" t="n"/>
      <c r="N2363" s="304" t="n"/>
    </row>
    <row r="2364" ht="15.75" customHeight="1" s="412">
      <c r="A2364" s="300" t="n">
        <v>2363</v>
      </c>
      <c r="B2364" s="300" t="n">
        <v>133</v>
      </c>
      <c r="C2364" s="300" t="n">
        <v>396</v>
      </c>
      <c r="D2364" s="300" t="n">
        <v>8</v>
      </c>
      <c r="E2364" s="301" t="n">
        <v>43550</v>
      </c>
      <c r="F2364" s="312" t="n">
        <v>5286</v>
      </c>
      <c r="G2364" s="300" t="n">
        <v>6970</v>
      </c>
      <c r="H2364" s="302" t="n">
        <v>6700</v>
      </c>
      <c r="I2364" s="300" t="n"/>
      <c r="J2364" s="314" t="n"/>
      <c r="K2364" s="304" t="n"/>
      <c r="L2364" s="304" t="n"/>
      <c r="M2364" s="304" t="n"/>
      <c r="N2364" s="304" t="n"/>
    </row>
    <row r="2365" ht="15.75" customHeight="1" s="412">
      <c r="A2365" s="300" t="n">
        <v>2364</v>
      </c>
      <c r="B2365" s="300" t="n">
        <v>134</v>
      </c>
      <c r="C2365" s="300" t="n">
        <v>396</v>
      </c>
      <c r="D2365" s="300" t="n">
        <v>8</v>
      </c>
      <c r="E2365" s="301" t="n">
        <v>43550</v>
      </c>
      <c r="F2365" s="312" t="n">
        <v>5220</v>
      </c>
      <c r="G2365" s="300" t="n">
        <v>6886</v>
      </c>
      <c r="H2365" s="302" t="n">
        <v>6626</v>
      </c>
      <c r="I2365" s="300" t="n"/>
      <c r="J2365" s="314" t="n"/>
      <c r="K2365" s="304" t="n"/>
      <c r="L2365" s="304" t="n"/>
      <c r="M2365" s="304" t="n"/>
      <c r="N2365" s="304" t="n"/>
    </row>
    <row r="2366" ht="15.75" customHeight="1" s="412">
      <c r="A2366" s="300" t="n">
        <v>2365</v>
      </c>
      <c r="B2366" s="300" t="n">
        <v>135</v>
      </c>
      <c r="C2366" s="300" t="n">
        <v>403</v>
      </c>
      <c r="D2366" s="300" t="n">
        <v>8</v>
      </c>
      <c r="E2366" s="301" t="n">
        <v>43550</v>
      </c>
      <c r="F2366" s="312" t="n">
        <v>5240</v>
      </c>
      <c r="G2366" s="300" t="n">
        <v>7937</v>
      </c>
      <c r="H2366" s="302" t="n">
        <v>7400</v>
      </c>
      <c r="I2366" s="300" t="n"/>
      <c r="J2366" s="314" t="n"/>
      <c r="K2366" s="304" t="n"/>
      <c r="L2366" s="304" t="n"/>
      <c r="M2366" s="304" t="n"/>
      <c r="N2366" s="304" t="n"/>
    </row>
    <row r="2367" ht="15.75" customHeight="1" s="412">
      <c r="A2367" s="300" t="n">
        <v>2366</v>
      </c>
      <c r="B2367" s="300" t="n">
        <v>136</v>
      </c>
      <c r="C2367" s="300" t="n">
        <v>403</v>
      </c>
      <c r="D2367" s="300" t="n">
        <v>8</v>
      </c>
      <c r="E2367" s="301" t="n">
        <v>43550</v>
      </c>
      <c r="F2367" s="312" t="n">
        <v>5219</v>
      </c>
      <c r="G2367" s="300" t="n">
        <v>7788</v>
      </c>
      <c r="H2367" s="302" t="n">
        <v>7269</v>
      </c>
      <c r="I2367" s="300" t="n"/>
      <c r="J2367" s="314" t="n"/>
      <c r="K2367" s="304" t="n"/>
      <c r="L2367" s="304" t="n"/>
      <c r="M2367" s="304" t="n"/>
      <c r="N2367" s="304" t="n"/>
    </row>
    <row r="2368" ht="15.75" customHeight="1" s="412">
      <c r="A2368" s="300" t="n">
        <v>2367</v>
      </c>
      <c r="B2368" s="300" t="n">
        <v>137</v>
      </c>
      <c r="C2368" s="300" t="n">
        <v>411</v>
      </c>
      <c r="D2368" s="300" t="n">
        <v>8</v>
      </c>
      <c r="E2368" s="301" t="n">
        <v>43550</v>
      </c>
      <c r="F2368" s="312" t="n">
        <v>5220</v>
      </c>
      <c r="G2368" s="300" t="n">
        <v>8081</v>
      </c>
      <c r="H2368" s="302" t="n">
        <v>7352</v>
      </c>
      <c r="I2368" s="300" t="n"/>
      <c r="J2368" s="314" t="n"/>
      <c r="K2368" s="304" t="n"/>
      <c r="L2368" s="304" t="n"/>
      <c r="M2368" s="304" t="n"/>
      <c r="N2368" s="304" t="n"/>
    </row>
    <row r="2369" ht="15.75" customHeight="1" s="412">
      <c r="A2369" s="300" t="n">
        <v>2368</v>
      </c>
      <c r="B2369" s="300" t="n">
        <v>138</v>
      </c>
      <c r="C2369" s="300" t="n">
        <v>411</v>
      </c>
      <c r="D2369" s="300" t="n">
        <v>8</v>
      </c>
      <c r="E2369" s="301" t="n">
        <v>43550</v>
      </c>
      <c r="F2369" s="312" t="n">
        <v>5222</v>
      </c>
      <c r="G2369" s="300" t="n">
        <v>8230</v>
      </c>
      <c r="H2369" s="302" t="n">
        <v>7508</v>
      </c>
      <c r="I2369" s="300" t="n"/>
      <c r="J2369" s="314" t="n"/>
      <c r="K2369" s="304" t="n"/>
      <c r="L2369" s="304" t="n"/>
      <c r="M2369" s="304" t="n"/>
      <c r="N2369" s="304" t="n"/>
    </row>
    <row r="2370" ht="15.75" customHeight="1" s="412">
      <c r="A2370" s="300" t="n">
        <v>2369</v>
      </c>
      <c r="B2370" s="300" t="n">
        <v>139</v>
      </c>
      <c r="C2370" s="300" t="n">
        <v>413</v>
      </c>
      <c r="D2370" s="300" t="n">
        <v>8</v>
      </c>
      <c r="E2370" s="301" t="n">
        <v>43550</v>
      </c>
      <c r="F2370" s="312" t="n">
        <v>5218</v>
      </c>
      <c r="G2370" s="300" t="n">
        <v>7829</v>
      </c>
      <c r="H2370" s="302" t="n">
        <v>7394</v>
      </c>
      <c r="I2370" s="300" t="n"/>
      <c r="J2370" s="314" t="n"/>
      <c r="K2370" s="304" t="n"/>
      <c r="L2370" s="304" t="n"/>
      <c r="M2370" s="304" t="n"/>
      <c r="N2370" s="304" t="n"/>
    </row>
    <row r="2371" ht="15.75" customHeight="1" s="412">
      <c r="A2371" s="300" t="n">
        <v>2370</v>
      </c>
      <c r="B2371" s="300" t="n">
        <v>140</v>
      </c>
      <c r="C2371" s="300" t="n">
        <v>413</v>
      </c>
      <c r="D2371" s="300" t="n">
        <v>8</v>
      </c>
      <c r="E2371" s="301" t="n">
        <v>43550</v>
      </c>
      <c r="F2371" s="312" t="n">
        <v>5241</v>
      </c>
      <c r="G2371" s="300" t="n">
        <v>7983</v>
      </c>
      <c r="H2371" s="302" t="n">
        <v>7514</v>
      </c>
      <c r="I2371" s="300" t="n"/>
      <c r="J2371" s="314" t="n"/>
      <c r="K2371" s="304" t="n"/>
      <c r="L2371" s="304" t="n"/>
      <c r="M2371" s="304" t="n"/>
      <c r="N2371" s="304" t="n"/>
    </row>
    <row r="2372" ht="15.75" customHeight="1" s="412">
      <c r="A2372" s="300" t="n">
        <v>2371</v>
      </c>
      <c r="B2372" s="300" t="n">
        <v>141</v>
      </c>
      <c r="C2372" s="300" t="n">
        <v>414</v>
      </c>
      <c r="D2372" s="300" t="n">
        <v>8</v>
      </c>
      <c r="E2372" s="301" t="n">
        <v>43550</v>
      </c>
      <c r="F2372" s="312" t="n">
        <v>5187</v>
      </c>
      <c r="G2372" s="300" t="n">
        <v>8094</v>
      </c>
      <c r="H2372" s="302" t="n">
        <v>7416</v>
      </c>
      <c r="I2372" s="300" t="n"/>
      <c r="J2372" s="314" t="n"/>
      <c r="K2372" s="304" t="n"/>
      <c r="L2372" s="304" t="n"/>
      <c r="M2372" s="304" t="n"/>
      <c r="N2372" s="304" t="n"/>
    </row>
    <row r="2373" ht="15.75" customHeight="1" s="412">
      <c r="A2373" s="300" t="n">
        <v>2372</v>
      </c>
      <c r="B2373" s="300" t="n">
        <v>142</v>
      </c>
      <c r="C2373" s="300" t="n">
        <v>414</v>
      </c>
      <c r="D2373" s="300" t="n">
        <v>8</v>
      </c>
      <c r="E2373" s="301" t="n">
        <v>43550</v>
      </c>
      <c r="F2373" s="312" t="n">
        <v>5229</v>
      </c>
      <c r="G2373" s="300" t="n">
        <v>8228</v>
      </c>
      <c r="H2373" s="302" t="n">
        <v>7535</v>
      </c>
      <c r="I2373" s="300" t="n"/>
      <c r="J2373" s="314" t="n"/>
      <c r="K2373" s="304" t="n"/>
      <c r="L2373" s="304" t="n"/>
      <c r="M2373" s="304" t="n"/>
      <c r="N2373" s="304" t="n"/>
    </row>
    <row r="2374" ht="15.75" customHeight="1" s="412">
      <c r="A2374" s="300" t="n">
        <v>2373</v>
      </c>
      <c r="B2374" s="300" t="n">
        <v>143</v>
      </c>
      <c r="C2374" s="300" t="n">
        <v>415</v>
      </c>
      <c r="D2374" s="300" t="n">
        <v>8</v>
      </c>
      <c r="E2374" s="301" t="n">
        <v>43550</v>
      </c>
      <c r="F2374" s="312" t="n">
        <v>5229</v>
      </c>
      <c r="G2374" s="300" t="n">
        <v>8205</v>
      </c>
      <c r="H2374" s="302" t="n">
        <v>7666</v>
      </c>
      <c r="I2374" s="300" t="n"/>
      <c r="J2374" s="314" t="n"/>
      <c r="K2374" s="304" t="n"/>
      <c r="L2374" s="304" t="n"/>
      <c r="M2374" s="304" t="n"/>
      <c r="N2374" s="304" t="n"/>
    </row>
    <row r="2375" ht="15.75" customHeight="1" s="412">
      <c r="A2375" s="300" t="n">
        <v>2374</v>
      </c>
      <c r="B2375" s="300" t="n">
        <v>144</v>
      </c>
      <c r="C2375" s="300" t="n">
        <v>415</v>
      </c>
      <c r="D2375" s="300" t="n">
        <v>8</v>
      </c>
      <c r="E2375" s="301" t="n">
        <v>43550</v>
      </c>
      <c r="F2375" s="312" t="n">
        <v>5238</v>
      </c>
      <c r="G2375" s="300" t="n">
        <v>8165</v>
      </c>
      <c r="H2375" s="302" t="n">
        <v>7629</v>
      </c>
      <c r="I2375" s="300" t="n"/>
      <c r="J2375" s="314" t="n"/>
      <c r="K2375" s="304" t="n"/>
      <c r="L2375" s="304" t="n"/>
      <c r="M2375" s="304" t="n"/>
      <c r="N2375" s="304" t="n"/>
    </row>
    <row r="2376" ht="15.75" customHeight="1" s="412">
      <c r="A2376" s="300" t="n">
        <v>2375</v>
      </c>
      <c r="B2376" s="300" t="n">
        <v>145</v>
      </c>
      <c r="C2376" s="300" t="n">
        <v>418</v>
      </c>
      <c r="D2376" s="300" t="n">
        <v>8</v>
      </c>
      <c r="E2376" s="301" t="n">
        <v>43550</v>
      </c>
      <c r="F2376" s="312" t="n">
        <v>5181</v>
      </c>
      <c r="G2376" s="300" t="n">
        <v>7670</v>
      </c>
      <c r="H2376" s="302" t="n">
        <v>7313</v>
      </c>
      <c r="I2376" s="300" t="n"/>
      <c r="J2376" s="314" t="n"/>
      <c r="K2376" s="304" t="n"/>
      <c r="L2376" s="304" t="n"/>
      <c r="M2376" s="304" t="n"/>
      <c r="N2376" s="304" t="n"/>
    </row>
    <row r="2377" ht="15.75" customHeight="1" s="412">
      <c r="A2377" s="300" t="n">
        <v>2376</v>
      </c>
      <c r="B2377" s="300" t="n">
        <v>146</v>
      </c>
      <c r="C2377" s="300" t="n">
        <v>418</v>
      </c>
      <c r="D2377" s="300" t="n">
        <v>8</v>
      </c>
      <c r="E2377" s="301" t="n">
        <v>43550</v>
      </c>
      <c r="F2377" s="312" t="n">
        <v>5179</v>
      </c>
      <c r="G2377" s="300" t="n">
        <v>7627</v>
      </c>
      <c r="H2377" s="302" t="n">
        <v>7263</v>
      </c>
      <c r="I2377" s="300" t="n"/>
      <c r="J2377" s="314" t="n"/>
      <c r="K2377" s="304" t="n"/>
      <c r="L2377" s="304" t="n"/>
      <c r="M2377" s="304" t="n"/>
      <c r="N2377" s="304" t="n"/>
    </row>
    <row r="2378" ht="15.75" customHeight="1" s="412">
      <c r="A2378" s="300" t="n">
        <v>2377</v>
      </c>
      <c r="B2378" s="300" t="n">
        <v>147</v>
      </c>
      <c r="C2378" s="300" t="n">
        <v>420</v>
      </c>
      <c r="D2378" s="300" t="n">
        <v>8</v>
      </c>
      <c r="E2378" s="301" t="n">
        <v>43550</v>
      </c>
      <c r="F2378" s="312" t="n">
        <v>5265</v>
      </c>
      <c r="G2378" s="300" t="n">
        <v>7655</v>
      </c>
      <c r="H2378" s="302" t="n">
        <v>7302</v>
      </c>
      <c r="I2378" s="300" t="n"/>
      <c r="J2378" s="314" t="n"/>
      <c r="K2378" s="304" t="n"/>
      <c r="L2378" s="304" t="n"/>
      <c r="M2378" s="304" t="n"/>
      <c r="N2378" s="304" t="n"/>
    </row>
    <row r="2379" ht="15.75" customHeight="1" s="412">
      <c r="A2379" s="300" t="n">
        <v>2378</v>
      </c>
      <c r="B2379" s="300" t="n">
        <v>148</v>
      </c>
      <c r="C2379" s="300" t="n">
        <v>420</v>
      </c>
      <c r="D2379" s="300" t="n">
        <v>8</v>
      </c>
      <c r="E2379" s="301" t="n">
        <v>43550</v>
      </c>
      <c r="F2379" s="312" t="n">
        <v>5186</v>
      </c>
      <c r="G2379" s="300" t="n">
        <v>7434</v>
      </c>
      <c r="H2379" s="302" t="n">
        <v>7105</v>
      </c>
      <c r="I2379" s="300" t="n"/>
      <c r="J2379" s="314" t="n"/>
      <c r="K2379" s="304" t="n"/>
      <c r="L2379" s="304" t="n"/>
      <c r="M2379" s="304" t="n"/>
      <c r="N2379" s="304" t="n"/>
    </row>
    <row r="2380" ht="15.75" customHeight="1" s="412">
      <c r="A2380" s="300" t="n">
        <v>2379</v>
      </c>
      <c r="B2380" s="300" t="n">
        <v>149</v>
      </c>
      <c r="C2380" s="300" t="n">
        <v>422</v>
      </c>
      <c r="D2380" s="300" t="n">
        <v>8</v>
      </c>
      <c r="E2380" s="301" t="n">
        <v>43550</v>
      </c>
      <c r="F2380" s="312" t="n">
        <v>5222</v>
      </c>
      <c r="G2380" s="300" t="n">
        <v>7284</v>
      </c>
      <c r="H2380" s="302" t="n">
        <v>6900</v>
      </c>
      <c r="I2380" s="300" t="n"/>
      <c r="J2380" s="314" t="n"/>
      <c r="K2380" s="304" t="n"/>
      <c r="L2380" s="304" t="n"/>
      <c r="M2380" s="304" t="n"/>
      <c r="N2380" s="304" t="n"/>
    </row>
    <row r="2381" ht="15.75" customHeight="1" s="412">
      <c r="A2381" s="300" t="n">
        <v>2380</v>
      </c>
      <c r="B2381" s="300" t="n">
        <v>150</v>
      </c>
      <c r="C2381" s="300" t="n">
        <v>422</v>
      </c>
      <c r="D2381" s="300" t="n">
        <v>8</v>
      </c>
      <c r="E2381" s="301" t="n">
        <v>43550</v>
      </c>
      <c r="F2381" s="312" t="n">
        <v>5188</v>
      </c>
      <c r="G2381" s="300" t="n">
        <v>7331</v>
      </c>
      <c r="H2381" s="302" t="n">
        <v>7035</v>
      </c>
      <c r="I2381" s="300" t="n"/>
      <c r="J2381" s="314" t="n"/>
      <c r="K2381" s="304" t="n"/>
      <c r="L2381" s="304" t="n"/>
      <c r="M2381" s="304" t="n"/>
      <c r="N2381" s="304" t="n"/>
    </row>
    <row r="2382" ht="15.75" customHeight="1" s="412">
      <c r="A2382" s="300" t="n">
        <v>2381</v>
      </c>
      <c r="B2382" s="300" t="n">
        <v>151</v>
      </c>
      <c r="C2382" s="300" t="n">
        <v>426</v>
      </c>
      <c r="D2382" s="300" t="n">
        <v>8</v>
      </c>
      <c r="E2382" s="301" t="n">
        <v>43550</v>
      </c>
      <c r="F2382" s="312" t="n">
        <v>5221</v>
      </c>
      <c r="G2382" s="300" t="n">
        <v>7996</v>
      </c>
      <c r="H2382" s="302" t="n">
        <v>7700</v>
      </c>
      <c r="I2382" s="300" t="n"/>
      <c r="J2382" s="314" t="n"/>
      <c r="K2382" s="304" t="n"/>
      <c r="L2382" s="304" t="n"/>
      <c r="M2382" s="304" t="n"/>
      <c r="N2382" s="304" t="n"/>
    </row>
    <row r="2383" ht="15.75" customHeight="1" s="412">
      <c r="A2383" s="300" t="n">
        <v>2382</v>
      </c>
      <c r="B2383" s="300" t="n">
        <v>152</v>
      </c>
      <c r="C2383" s="300" t="n">
        <v>426</v>
      </c>
      <c r="D2383" s="300" t="n">
        <v>8</v>
      </c>
      <c r="E2383" s="301" t="n">
        <v>43550</v>
      </c>
      <c r="F2383" s="312" t="n">
        <v>5292</v>
      </c>
      <c r="G2383" s="300" t="n">
        <v>8055</v>
      </c>
      <c r="H2383" s="302" t="n">
        <v>7627</v>
      </c>
      <c r="I2383" s="300" t="n"/>
      <c r="J2383" s="314" t="n"/>
      <c r="K2383" s="304" t="n"/>
      <c r="L2383" s="304" t="n"/>
      <c r="M2383" s="304" t="n"/>
      <c r="N2383" s="304" t="n"/>
    </row>
    <row r="2384" ht="15.75" customHeight="1" s="412">
      <c r="A2384" s="300" t="n">
        <v>2383</v>
      </c>
      <c r="B2384" s="300" t="n">
        <v>153</v>
      </c>
      <c r="C2384" s="300" t="n">
        <v>428</v>
      </c>
      <c r="D2384" s="300" t="n">
        <v>8</v>
      </c>
      <c r="E2384" s="301" t="n">
        <v>43550</v>
      </c>
      <c r="F2384" s="312" t="n">
        <v>5238</v>
      </c>
      <c r="G2384" s="300" t="n">
        <v>7204</v>
      </c>
      <c r="H2384" s="302" t="n">
        <v>6988</v>
      </c>
      <c r="I2384" s="300" t="n"/>
      <c r="J2384" s="314" t="n"/>
      <c r="K2384" s="304" t="n"/>
      <c r="L2384" s="304" t="n"/>
      <c r="M2384" s="304" t="n"/>
      <c r="N2384" s="304" t="n"/>
    </row>
    <row r="2385" ht="15.75" customHeight="1" s="412">
      <c r="A2385" s="300" t="n">
        <v>2384</v>
      </c>
      <c r="B2385" s="300" t="n">
        <v>154</v>
      </c>
      <c r="C2385" s="300" t="n">
        <v>428</v>
      </c>
      <c r="D2385" s="300" t="n">
        <v>8</v>
      </c>
      <c r="E2385" s="301" t="n">
        <v>43550</v>
      </c>
      <c r="F2385" s="312" t="n">
        <v>5194</v>
      </c>
      <c r="G2385" s="300" t="n">
        <v>7235</v>
      </c>
      <c r="H2385" s="302" t="n">
        <v>6199</v>
      </c>
      <c r="I2385" s="300" t="n"/>
      <c r="J2385" s="314" t="n"/>
      <c r="K2385" s="304" t="n"/>
      <c r="L2385" s="304" t="n"/>
      <c r="M2385" s="304" t="n"/>
      <c r="N2385" s="304" t="n"/>
    </row>
    <row r="2386" ht="15.75" customHeight="1" s="412">
      <c r="A2386" s="300" t="n">
        <v>2385</v>
      </c>
      <c r="B2386" s="300" t="n">
        <v>155</v>
      </c>
      <c r="C2386" s="300" t="n">
        <v>435</v>
      </c>
      <c r="D2386" s="300" t="n">
        <v>8</v>
      </c>
      <c r="E2386" s="301" t="n">
        <v>43550</v>
      </c>
      <c r="F2386" s="312" t="n">
        <v>5181</v>
      </c>
      <c r="G2386" s="300" t="n">
        <v>7850</v>
      </c>
      <c r="H2386" s="302" t="n">
        <v>7427</v>
      </c>
      <c r="I2386" s="300" t="n"/>
      <c r="J2386" s="314" t="n"/>
      <c r="K2386" s="304" t="n"/>
      <c r="L2386" s="304" t="n"/>
      <c r="M2386" s="304" t="n"/>
      <c r="N2386" s="304" t="n"/>
    </row>
    <row r="2387" ht="15.75" customHeight="1" s="412">
      <c r="A2387" s="300" t="n">
        <v>2386</v>
      </c>
      <c r="B2387" s="300" t="n">
        <v>156</v>
      </c>
      <c r="C2387" s="300" t="n">
        <v>435</v>
      </c>
      <c r="D2387" s="300" t="n">
        <v>8</v>
      </c>
      <c r="E2387" s="301" t="n">
        <v>43550</v>
      </c>
      <c r="F2387" s="312" t="n">
        <v>5171</v>
      </c>
      <c r="G2387" s="300" t="n">
        <v>7764</v>
      </c>
      <c r="H2387" s="302" t="n">
        <v>7369</v>
      </c>
      <c r="I2387" s="300" t="n"/>
      <c r="J2387" s="314" t="n"/>
      <c r="K2387" s="304" t="n"/>
      <c r="L2387" s="304" t="n"/>
      <c r="M2387" s="304" t="n"/>
      <c r="N2387" s="304" t="n"/>
    </row>
    <row r="2388" ht="15.75" customHeight="1" s="412">
      <c r="A2388" s="300" t="n">
        <v>2387</v>
      </c>
      <c r="B2388" s="300" t="n">
        <v>157</v>
      </c>
      <c r="C2388" s="300" t="n">
        <v>436</v>
      </c>
      <c r="D2388" s="300" t="n">
        <v>8</v>
      </c>
      <c r="E2388" s="301" t="n">
        <v>43550</v>
      </c>
      <c r="F2388" s="312" t="n">
        <v>5319</v>
      </c>
      <c r="G2388" s="300" t="n">
        <v>7819</v>
      </c>
      <c r="H2388" s="302" t="n">
        <v>7425</v>
      </c>
      <c r="I2388" s="300" t="n"/>
      <c r="J2388" s="314" t="n"/>
      <c r="K2388" s="304" t="n"/>
      <c r="L2388" s="304" t="n"/>
      <c r="M2388" s="304" t="n"/>
      <c r="N2388" s="304" t="n"/>
    </row>
    <row r="2389" ht="15.75" customHeight="1" s="412">
      <c r="A2389" s="300" t="n">
        <v>2388</v>
      </c>
      <c r="B2389" s="300" t="n">
        <v>158</v>
      </c>
      <c r="C2389" s="300" t="n">
        <v>436</v>
      </c>
      <c r="D2389" s="300" t="n">
        <v>8</v>
      </c>
      <c r="E2389" s="301" t="n">
        <v>43550</v>
      </c>
      <c r="F2389" s="312" t="n">
        <v>5219</v>
      </c>
      <c r="G2389" s="300" t="n">
        <v>7802</v>
      </c>
      <c r="H2389" s="302" t="n">
        <v>7401</v>
      </c>
      <c r="I2389" s="300" t="n"/>
      <c r="J2389" s="314" t="n"/>
      <c r="K2389" s="304" t="n"/>
      <c r="L2389" s="304" t="n"/>
      <c r="M2389" s="304" t="n"/>
      <c r="N2389" s="304" t="n"/>
    </row>
    <row r="2390" ht="15.75" customHeight="1" s="412">
      <c r="A2390" s="300" t="n">
        <v>2389</v>
      </c>
      <c r="B2390" s="300" t="n">
        <v>159</v>
      </c>
      <c r="C2390" s="300" t="n">
        <v>437</v>
      </c>
      <c r="D2390" s="300" t="n">
        <v>8</v>
      </c>
      <c r="E2390" s="301" t="n">
        <v>43550</v>
      </c>
      <c r="F2390" s="312" t="n">
        <v>5300</v>
      </c>
      <c r="G2390" s="300" t="n">
        <v>8073</v>
      </c>
      <c r="H2390" s="302" t="n">
        <v>7644</v>
      </c>
      <c r="I2390" s="300" t="n"/>
      <c r="J2390" s="314" t="n"/>
      <c r="K2390" s="304" t="n"/>
      <c r="L2390" s="304" t="n"/>
      <c r="M2390" s="304" t="n"/>
      <c r="N2390" s="304" t="n"/>
    </row>
    <row r="2391" ht="15.75" customHeight="1" s="412">
      <c r="A2391" s="300" t="n">
        <v>2390</v>
      </c>
      <c r="B2391" s="300" t="n">
        <v>160</v>
      </c>
      <c r="C2391" s="300" t="n">
        <v>437</v>
      </c>
      <c r="D2391" s="300" t="n">
        <v>8</v>
      </c>
      <c r="E2391" s="301" t="n">
        <v>43550</v>
      </c>
      <c r="F2391" s="312" t="n">
        <v>5234</v>
      </c>
      <c r="G2391" s="300" t="n">
        <v>8072</v>
      </c>
      <c r="H2391" s="302" t="n">
        <v>7637</v>
      </c>
      <c r="I2391" s="300" t="n"/>
      <c r="J2391" s="314" t="n"/>
      <c r="K2391" s="304" t="n"/>
      <c r="L2391" s="304" t="n"/>
      <c r="M2391" s="304" t="n"/>
      <c r="N2391" s="304" t="n"/>
    </row>
    <row r="2392" ht="15.75" customHeight="1" s="412">
      <c r="A2392" s="300" t="n">
        <v>2391</v>
      </c>
      <c r="B2392" s="300" t="n">
        <v>161</v>
      </c>
      <c r="C2392" s="300" t="n">
        <v>438</v>
      </c>
      <c r="D2392" s="300" t="n">
        <v>8</v>
      </c>
      <c r="E2392" s="301" t="n">
        <v>43550</v>
      </c>
      <c r="F2392" s="312" t="n">
        <v>5264</v>
      </c>
      <c r="G2392" s="300" t="n">
        <v>7355</v>
      </c>
      <c r="H2392" s="302" t="n">
        <v>7059</v>
      </c>
      <c r="I2392" s="300" t="n"/>
      <c r="J2392" s="314" t="n"/>
      <c r="K2392" s="304" t="n"/>
      <c r="L2392" s="304" t="n"/>
      <c r="M2392" s="304" t="n"/>
      <c r="N2392" s="304" t="n"/>
    </row>
    <row r="2393" ht="15.75" customHeight="1" s="412">
      <c r="A2393" s="300" t="n">
        <v>2392</v>
      </c>
      <c r="B2393" s="300" t="n">
        <v>162</v>
      </c>
      <c r="C2393" s="300" t="n">
        <v>438</v>
      </c>
      <c r="D2393" s="300" t="n">
        <v>8</v>
      </c>
      <c r="E2393" s="301" t="n">
        <v>43550</v>
      </c>
      <c r="F2393" s="312" t="n">
        <v>5232</v>
      </c>
      <c r="G2393" s="300" t="n">
        <v>7234</v>
      </c>
      <c r="H2393" s="302" t="n">
        <v>6942</v>
      </c>
      <c r="I2393" s="300" t="n"/>
      <c r="J2393" s="314" t="n"/>
      <c r="K2393" s="304" t="n"/>
      <c r="L2393" s="304" t="n"/>
      <c r="M2393" s="304" t="n"/>
      <c r="N2393" s="304" t="n"/>
    </row>
    <row r="2394" ht="15.75" customHeight="1" s="412">
      <c r="A2394" s="300" t="n">
        <v>2393</v>
      </c>
      <c r="B2394" s="300" t="n">
        <v>163</v>
      </c>
      <c r="C2394" s="300" t="n">
        <v>440</v>
      </c>
      <c r="D2394" s="300" t="n">
        <v>8</v>
      </c>
      <c r="E2394" s="301" t="n">
        <v>43550</v>
      </c>
      <c r="F2394" s="312" t="n">
        <v>5193</v>
      </c>
      <c r="G2394" s="300" t="n">
        <v>6895</v>
      </c>
      <c r="H2394" s="302" t="n">
        <v>6540</v>
      </c>
      <c r="I2394" s="300" t="n"/>
      <c r="J2394" s="314" t="n"/>
      <c r="K2394" s="304" t="n"/>
      <c r="L2394" s="304" t="n"/>
      <c r="M2394" s="304" t="n"/>
      <c r="N2394" s="304" t="n"/>
    </row>
    <row r="2395" ht="15.75" customHeight="1" s="412">
      <c r="A2395" s="300" t="n">
        <v>2394</v>
      </c>
      <c r="B2395" s="300" t="n">
        <v>164</v>
      </c>
      <c r="C2395" s="300" t="n">
        <v>440</v>
      </c>
      <c r="D2395" s="300" t="n">
        <v>8</v>
      </c>
      <c r="E2395" s="301" t="n">
        <v>43550</v>
      </c>
      <c r="F2395" s="312" t="n">
        <v>5245</v>
      </c>
      <c r="G2395" s="300" t="n">
        <v>7097</v>
      </c>
      <c r="H2395" s="302" t="n">
        <v>6708</v>
      </c>
      <c r="I2395" s="300" t="n"/>
      <c r="J2395" s="314" t="n"/>
      <c r="K2395" s="304" t="n"/>
      <c r="L2395" s="304" t="n"/>
      <c r="M2395" s="304" t="n"/>
      <c r="N2395" s="304" t="n"/>
    </row>
    <row r="2396" ht="15.75" customHeight="1" s="412">
      <c r="A2396" s="300" t="n">
        <v>2395</v>
      </c>
      <c r="B2396" s="300" t="n">
        <v>165</v>
      </c>
      <c r="C2396" s="300" t="n">
        <v>445</v>
      </c>
      <c r="D2396" s="300" t="n">
        <v>8</v>
      </c>
      <c r="E2396" s="301" t="n">
        <v>43550</v>
      </c>
      <c r="F2396" s="312" t="n">
        <v>5226</v>
      </c>
      <c r="G2396" s="300" t="n">
        <v>7833</v>
      </c>
      <c r="H2396" s="302" t="n">
        <v>7382</v>
      </c>
      <c r="I2396" s="300" t="n"/>
      <c r="J2396" s="314" t="n"/>
      <c r="K2396" s="304" t="n"/>
      <c r="L2396" s="304" t="n"/>
      <c r="M2396" s="304" t="n"/>
      <c r="N2396" s="304" t="n"/>
    </row>
    <row r="2397" ht="15.75" customHeight="1" s="412">
      <c r="A2397" s="300" t="n">
        <v>2396</v>
      </c>
      <c r="B2397" s="300" t="n">
        <v>166</v>
      </c>
      <c r="C2397" s="300" t="n">
        <v>445</v>
      </c>
      <c r="D2397" s="300" t="n">
        <v>8</v>
      </c>
      <c r="E2397" s="301" t="n">
        <v>43550</v>
      </c>
      <c r="F2397" s="312" t="n">
        <v>5252</v>
      </c>
      <c r="G2397" s="300" t="n">
        <v>7861</v>
      </c>
      <c r="H2397" s="302" t="n">
        <v>7407</v>
      </c>
      <c r="I2397" s="300" t="n"/>
      <c r="J2397" s="314" t="n"/>
      <c r="K2397" s="304" t="n"/>
      <c r="L2397" s="304" t="n"/>
      <c r="M2397" s="304" t="n"/>
      <c r="N2397" s="304" t="n"/>
    </row>
    <row r="2398" ht="15.75" customHeight="1" s="412">
      <c r="A2398" s="300" t="n">
        <v>2397</v>
      </c>
      <c r="B2398" s="300" t="n">
        <v>167</v>
      </c>
      <c r="C2398" s="300" t="n">
        <v>446</v>
      </c>
      <c r="D2398" s="300" t="n">
        <v>8</v>
      </c>
      <c r="E2398" s="301" t="n">
        <v>43550</v>
      </c>
      <c r="F2398" s="312" t="n">
        <v>5280</v>
      </c>
      <c r="G2398" s="300" t="n">
        <v>7784</v>
      </c>
      <c r="H2398" s="302" t="n">
        <v>7418</v>
      </c>
      <c r="I2398" s="300" t="n"/>
      <c r="J2398" s="314" t="n"/>
      <c r="K2398" s="304" t="n"/>
      <c r="L2398" s="304" t="n"/>
      <c r="M2398" s="304" t="n"/>
      <c r="N2398" s="304" t="n"/>
    </row>
    <row r="2399" ht="15.75" customHeight="1" s="412">
      <c r="A2399" s="300" t="n">
        <v>2398</v>
      </c>
      <c r="B2399" s="300" t="n">
        <v>168</v>
      </c>
      <c r="C2399" s="300" t="n">
        <v>446</v>
      </c>
      <c r="D2399" s="300" t="n">
        <v>8</v>
      </c>
      <c r="E2399" s="301" t="n">
        <v>43550</v>
      </c>
      <c r="F2399" s="312" t="n">
        <v>5212</v>
      </c>
      <c r="G2399" s="300" t="n">
        <v>7959</v>
      </c>
      <c r="H2399" s="302" t="n">
        <v>7541</v>
      </c>
      <c r="I2399" s="300" t="n"/>
      <c r="J2399" s="314" t="n"/>
      <c r="K2399" s="304" t="n"/>
      <c r="L2399" s="304" t="n"/>
      <c r="M2399" s="304" t="n"/>
      <c r="N2399" s="304" t="n"/>
    </row>
    <row r="2400" ht="15.75" customHeight="1" s="412">
      <c r="A2400" s="300" t="n">
        <v>2399</v>
      </c>
      <c r="B2400" s="300" t="n">
        <v>169</v>
      </c>
      <c r="C2400" s="300" t="n">
        <v>449</v>
      </c>
      <c r="D2400" s="300" t="n">
        <v>8</v>
      </c>
      <c r="E2400" s="301" t="n">
        <v>43550</v>
      </c>
      <c r="F2400" s="312" t="n">
        <v>5223</v>
      </c>
      <c r="G2400" s="300" t="n">
        <v>8039</v>
      </c>
      <c r="H2400" s="302" t="n">
        <v>7547</v>
      </c>
      <c r="I2400" s="300" t="n"/>
      <c r="J2400" s="314" t="n"/>
      <c r="K2400" s="304" t="n"/>
      <c r="L2400" s="304" t="n"/>
      <c r="M2400" s="304" t="n"/>
      <c r="N2400" s="304" t="n"/>
    </row>
    <row r="2401" ht="15.75" customHeight="1" s="412">
      <c r="A2401" s="300" t="n">
        <v>2400</v>
      </c>
      <c r="B2401" s="300" t="n">
        <v>170</v>
      </c>
      <c r="C2401" s="300" t="n">
        <v>449</v>
      </c>
      <c r="D2401" s="300" t="n">
        <v>8</v>
      </c>
      <c r="E2401" s="301" t="n">
        <v>43550</v>
      </c>
      <c r="F2401" s="312" t="n">
        <v>5223</v>
      </c>
      <c r="G2401" s="300" t="n">
        <v>8010</v>
      </c>
      <c r="H2401" s="302" t="n">
        <v>7525</v>
      </c>
      <c r="I2401" s="300" t="n"/>
      <c r="J2401" s="314" t="n"/>
      <c r="K2401" s="304" t="n"/>
      <c r="L2401" s="304" t="n"/>
      <c r="M2401" s="304" t="n"/>
      <c r="N2401" s="304" t="n"/>
    </row>
    <row r="2402" ht="15.75" customHeight="1" s="412">
      <c r="A2402" s="300" t="n">
        <v>2401</v>
      </c>
      <c r="B2402" s="300" t="n">
        <v>171</v>
      </c>
      <c r="C2402" s="300" t="n">
        <v>454</v>
      </c>
      <c r="D2402" s="300" t="n">
        <v>8</v>
      </c>
      <c r="E2402" s="301" t="n">
        <v>43550</v>
      </c>
      <c r="F2402" s="312" t="n">
        <v>5259</v>
      </c>
      <c r="G2402" s="300" t="n">
        <v>8980</v>
      </c>
      <c r="H2402" s="302" t="n">
        <v>8540</v>
      </c>
      <c r="I2402" s="300" t="n"/>
      <c r="J2402" s="314" t="n"/>
      <c r="K2402" s="304" t="n"/>
      <c r="L2402" s="304" t="n"/>
      <c r="M2402" s="304" t="n"/>
      <c r="N2402" s="304" t="n"/>
    </row>
    <row r="2403" ht="15.75" customHeight="1" s="412">
      <c r="A2403" s="300" t="n">
        <v>2402</v>
      </c>
      <c r="B2403" s="300" t="n">
        <v>172</v>
      </c>
      <c r="C2403" s="300" t="n">
        <v>454</v>
      </c>
      <c r="D2403" s="300" t="n">
        <v>8</v>
      </c>
      <c r="E2403" s="301" t="n">
        <v>43550</v>
      </c>
      <c r="F2403" s="312" t="n">
        <v>5274</v>
      </c>
      <c r="G2403" s="300" t="n">
        <v>9030</v>
      </c>
      <c r="H2403" s="302" t="n">
        <v>7415</v>
      </c>
      <c r="I2403" s="300" t="n"/>
      <c r="J2403" s="314" t="n"/>
      <c r="K2403" s="304" t="n"/>
      <c r="L2403" s="304" t="n"/>
      <c r="M2403" s="304" t="n"/>
      <c r="N2403" s="304" t="n"/>
    </row>
    <row r="2404" ht="15.75" customHeight="1" s="412">
      <c r="A2404" s="300" t="n">
        <v>2403</v>
      </c>
      <c r="B2404" s="300" t="n">
        <v>173</v>
      </c>
      <c r="C2404" s="300" t="n">
        <v>457</v>
      </c>
      <c r="D2404" s="300" t="n">
        <v>8</v>
      </c>
      <c r="E2404" s="301" t="n">
        <v>43550</v>
      </c>
      <c r="F2404" s="312" t="n">
        <v>5227</v>
      </c>
      <c r="G2404" s="300" t="n">
        <v>8590</v>
      </c>
      <c r="H2404" s="302" t="n">
        <v>7980</v>
      </c>
      <c r="I2404" s="300" t="n"/>
      <c r="J2404" s="314" t="n"/>
      <c r="K2404" s="304" t="n"/>
      <c r="L2404" s="304" t="n"/>
      <c r="M2404" s="304" t="n"/>
      <c r="N2404" s="304" t="n"/>
    </row>
    <row r="2405" ht="15.75" customHeight="1" s="412">
      <c r="A2405" s="300" t="n">
        <v>2404</v>
      </c>
      <c r="B2405" s="300" t="n">
        <v>174</v>
      </c>
      <c r="C2405" s="300" t="n">
        <v>457</v>
      </c>
      <c r="D2405" s="300" t="n">
        <v>8</v>
      </c>
      <c r="E2405" s="301" t="n">
        <v>43550</v>
      </c>
      <c r="F2405" s="312" t="n">
        <v>5182</v>
      </c>
      <c r="G2405" s="300" t="n">
        <v>8794</v>
      </c>
      <c r="H2405" s="302" t="n">
        <v>8133</v>
      </c>
      <c r="I2405" s="300" t="n"/>
      <c r="J2405" s="314" t="n"/>
      <c r="K2405" s="304" t="n"/>
      <c r="L2405" s="304" t="n"/>
      <c r="M2405" s="304" t="n"/>
      <c r="N2405" s="304" t="n"/>
    </row>
    <row r="2406" ht="15.75" customHeight="1" s="412">
      <c r="A2406" s="300" t="n">
        <v>2405</v>
      </c>
      <c r="B2406" s="300" t="n">
        <v>175</v>
      </c>
      <c r="C2406" s="300" t="n">
        <v>458</v>
      </c>
      <c r="D2406" s="300" t="n">
        <v>8</v>
      </c>
      <c r="E2406" s="301" t="n">
        <v>43550</v>
      </c>
      <c r="F2406" s="312" t="n">
        <v>5280</v>
      </c>
      <c r="G2406" s="300" t="n">
        <v>8346</v>
      </c>
      <c r="H2406" s="302" t="n">
        <v>7879</v>
      </c>
      <c r="I2406" s="300" t="n"/>
      <c r="J2406" s="314" t="n"/>
      <c r="K2406" s="304" t="n"/>
      <c r="L2406" s="304" t="n"/>
      <c r="M2406" s="304" t="n"/>
      <c r="N2406" s="304" t="n"/>
    </row>
    <row r="2407" ht="15.75" customHeight="1" s="412">
      <c r="A2407" s="300" t="n">
        <v>2406</v>
      </c>
      <c r="B2407" s="300" t="n">
        <v>176</v>
      </c>
      <c r="C2407" s="300" t="n">
        <v>458</v>
      </c>
      <c r="D2407" s="300" t="n">
        <v>8</v>
      </c>
      <c r="E2407" s="301" t="n">
        <v>43550</v>
      </c>
      <c r="F2407" s="312" t="n">
        <v>5193</v>
      </c>
      <c r="G2407" s="300" t="n">
        <v>8322</v>
      </c>
      <c r="H2407" s="302" t="n">
        <v>7852</v>
      </c>
      <c r="I2407" s="300" t="n"/>
      <c r="J2407" s="314" t="n"/>
      <c r="K2407" s="304" t="n"/>
      <c r="L2407" s="304" t="n"/>
      <c r="M2407" s="304" t="n"/>
      <c r="N2407" s="304" t="n"/>
    </row>
    <row r="2408" ht="15.75" customHeight="1" s="412">
      <c r="A2408" s="300" t="n">
        <v>2407</v>
      </c>
      <c r="B2408" s="300" t="n">
        <v>177</v>
      </c>
      <c r="C2408" s="300" t="n">
        <v>461</v>
      </c>
      <c r="D2408" s="300" t="n">
        <v>8</v>
      </c>
      <c r="E2408" s="301" t="n">
        <v>43550</v>
      </c>
      <c r="F2408" s="312" t="n">
        <v>5259</v>
      </c>
      <c r="G2408" s="300" t="n">
        <v>7594</v>
      </c>
      <c r="H2408" s="302" t="n">
        <v>7221</v>
      </c>
      <c r="I2408" s="300" t="n"/>
      <c r="J2408" s="314" t="n"/>
      <c r="K2408" s="304" t="n"/>
      <c r="L2408" s="304" t="n"/>
      <c r="M2408" s="304" t="n"/>
      <c r="N2408" s="304" t="n"/>
    </row>
    <row r="2409" ht="15.75" customHeight="1" s="412">
      <c r="A2409" s="300" t="n">
        <v>2408</v>
      </c>
      <c r="B2409" s="300" t="n">
        <v>178</v>
      </c>
      <c r="C2409" s="300" t="n">
        <v>461</v>
      </c>
      <c r="D2409" s="300" t="n">
        <v>8</v>
      </c>
      <c r="E2409" s="301" t="n">
        <v>43550</v>
      </c>
      <c r="F2409" s="312" t="n">
        <v>5226</v>
      </c>
      <c r="G2409" s="300" t="n">
        <v>7630</v>
      </c>
      <c r="H2409" s="302" t="n">
        <v>7247</v>
      </c>
      <c r="I2409" s="300" t="n"/>
      <c r="J2409" s="314" t="n"/>
      <c r="K2409" s="304" t="n"/>
      <c r="L2409" s="304" t="n"/>
      <c r="M2409" s="304" t="n"/>
      <c r="N2409" s="304" t="n"/>
    </row>
    <row r="2410" ht="15.75" customHeight="1" s="412">
      <c r="A2410" s="300" t="n">
        <v>2409</v>
      </c>
      <c r="B2410" s="300" t="n">
        <v>179</v>
      </c>
      <c r="C2410" s="300" t="n">
        <v>463</v>
      </c>
      <c r="D2410" s="300" t="n">
        <v>8</v>
      </c>
      <c r="E2410" s="301" t="n">
        <v>43550</v>
      </c>
      <c r="F2410" s="312" t="n">
        <v>5180</v>
      </c>
      <c r="G2410" s="300" t="n">
        <v>7512</v>
      </c>
      <c r="H2410" s="302" t="n">
        <v>7113</v>
      </c>
      <c r="I2410" s="300" t="n"/>
      <c r="J2410" s="314" t="n"/>
      <c r="K2410" s="304" t="n"/>
      <c r="L2410" s="304" t="n"/>
      <c r="M2410" s="304" t="n"/>
      <c r="N2410" s="304" t="n"/>
    </row>
    <row r="2411" ht="15.75" customHeight="1" s="412">
      <c r="A2411" s="300" t="n">
        <v>2410</v>
      </c>
      <c r="B2411" s="300" t="n">
        <v>180</v>
      </c>
      <c r="C2411" s="300" t="n">
        <v>463</v>
      </c>
      <c r="D2411" s="300" t="n">
        <v>8</v>
      </c>
      <c r="E2411" s="301" t="n">
        <v>43550</v>
      </c>
      <c r="F2411" s="312" t="n">
        <v>5282</v>
      </c>
      <c r="G2411" s="300" t="n">
        <v>7700</v>
      </c>
      <c r="H2411" s="302" t="n">
        <v>7290</v>
      </c>
      <c r="I2411" s="300" t="n"/>
      <c r="J2411" s="314" t="n"/>
      <c r="K2411" s="304" t="n"/>
      <c r="L2411" s="304" t="n"/>
      <c r="M2411" s="304" t="n"/>
      <c r="N2411" s="304" t="n"/>
    </row>
    <row r="2412" ht="15.75" customHeight="1" s="412">
      <c r="A2412" s="300" t="n">
        <v>2411</v>
      </c>
      <c r="B2412" s="300" t="n">
        <v>181</v>
      </c>
      <c r="C2412" s="300" t="n">
        <v>466</v>
      </c>
      <c r="D2412" s="300" t="n">
        <v>8</v>
      </c>
      <c r="E2412" s="301" t="n">
        <v>43550</v>
      </c>
      <c r="F2412" s="312" t="n">
        <v>5244</v>
      </c>
      <c r="G2412" s="300" t="n">
        <v>7634</v>
      </c>
      <c r="H2412" s="302" t="n">
        <v>7211</v>
      </c>
      <c r="I2412" s="300" t="n"/>
      <c r="J2412" s="314" t="n"/>
      <c r="K2412" s="304" t="n"/>
      <c r="L2412" s="304" t="n"/>
      <c r="M2412" s="304" t="n"/>
      <c r="N2412" s="304" t="n"/>
    </row>
    <row r="2413" ht="15.75" customHeight="1" s="412">
      <c r="A2413" s="300" t="n">
        <v>2412</v>
      </c>
      <c r="B2413" s="300" t="n">
        <v>182</v>
      </c>
      <c r="C2413" s="300" t="n">
        <v>466</v>
      </c>
      <c r="D2413" s="300" t="n">
        <v>8</v>
      </c>
      <c r="E2413" s="301" t="n">
        <v>43550</v>
      </c>
      <c r="F2413" s="312" t="n">
        <v>5301</v>
      </c>
      <c r="G2413" s="300" t="n">
        <v>7608</v>
      </c>
      <c r="H2413" s="302" t="n">
        <v>7200</v>
      </c>
      <c r="I2413" s="300" t="n"/>
      <c r="J2413" s="314" t="n"/>
      <c r="K2413" s="304" t="n"/>
      <c r="L2413" s="304" t="n"/>
      <c r="M2413" s="304" t="n"/>
      <c r="N2413" s="304" t="n"/>
    </row>
    <row r="2414" ht="15.75" customHeight="1" s="412">
      <c r="A2414" s="300" t="n">
        <v>2413</v>
      </c>
      <c r="B2414" s="300" t="n">
        <v>1</v>
      </c>
      <c r="C2414" s="300" t="n">
        <v>103</v>
      </c>
      <c r="D2414" s="300" t="n">
        <v>9</v>
      </c>
      <c r="E2414" s="301" t="n">
        <v>43557</v>
      </c>
      <c r="F2414" s="312" t="n">
        <v>5301</v>
      </c>
      <c r="G2414" s="300" t="n">
        <v>8089</v>
      </c>
      <c r="H2414" s="302" t="n">
        <v>7674</v>
      </c>
      <c r="I2414" s="300" t="n"/>
      <c r="J2414" s="314" t="n"/>
      <c r="K2414" s="304" t="n"/>
      <c r="L2414" s="304" t="n"/>
      <c r="M2414" s="304" t="n"/>
      <c r="N2414" s="304" t="n"/>
    </row>
    <row r="2415" ht="15.75" customHeight="1" s="412">
      <c r="A2415" s="300" t="n">
        <v>2414</v>
      </c>
      <c r="B2415" s="300" t="n">
        <v>2</v>
      </c>
      <c r="C2415" s="300" t="n">
        <v>103</v>
      </c>
      <c r="D2415" s="300" t="n">
        <v>9</v>
      </c>
      <c r="E2415" s="301" t="n">
        <v>43557</v>
      </c>
      <c r="F2415" s="312" t="n">
        <v>5190</v>
      </c>
      <c r="G2415" s="300" t="n">
        <v>8136</v>
      </c>
      <c r="H2415" s="302" t="n">
        <v>7688</v>
      </c>
      <c r="I2415" s="300" t="n"/>
      <c r="J2415" s="314" t="n"/>
      <c r="K2415" s="304" t="n"/>
      <c r="L2415" s="304" t="n"/>
      <c r="M2415" s="304" t="n"/>
      <c r="N2415" s="304" t="n"/>
    </row>
    <row r="2416" ht="15.75" customHeight="1" s="412">
      <c r="A2416" s="300" t="n">
        <v>2415</v>
      </c>
      <c r="B2416" s="300" t="n">
        <v>3</v>
      </c>
      <c r="C2416" s="300" t="n">
        <v>108</v>
      </c>
      <c r="D2416" s="300" t="n">
        <v>9</v>
      </c>
      <c r="E2416" s="301" t="n">
        <v>43557</v>
      </c>
      <c r="F2416" s="312" t="n">
        <v>5258</v>
      </c>
      <c r="G2416" s="300" t="n">
        <v>8476</v>
      </c>
      <c r="H2416" s="302" t="n">
        <v>7973</v>
      </c>
      <c r="I2416" s="300" t="n"/>
      <c r="J2416" s="314" t="n"/>
      <c r="K2416" s="304" t="n"/>
      <c r="L2416" s="304" t="n"/>
      <c r="M2416" s="304" t="n"/>
      <c r="N2416" s="304" t="n"/>
    </row>
    <row r="2417" ht="15.75" customHeight="1" s="412">
      <c r="A2417" s="300" t="n">
        <v>2416</v>
      </c>
      <c r="B2417" s="300" t="n">
        <v>4</v>
      </c>
      <c r="C2417" s="300" t="n">
        <v>108</v>
      </c>
      <c r="D2417" s="300" t="n">
        <v>9</v>
      </c>
      <c r="E2417" s="301" t="n">
        <v>43557</v>
      </c>
      <c r="F2417" s="312" t="n">
        <v>5259</v>
      </c>
      <c r="G2417" s="300" t="n">
        <v>8394</v>
      </c>
      <c r="H2417" s="302" t="n">
        <v>7897</v>
      </c>
      <c r="I2417" s="300" t="n"/>
      <c r="J2417" s="314" t="n"/>
      <c r="K2417" s="304" t="n"/>
      <c r="L2417" s="304" t="n"/>
      <c r="M2417" s="304" t="n"/>
      <c r="N2417" s="304" t="n"/>
    </row>
    <row r="2418" ht="15.75" customHeight="1" s="412">
      <c r="A2418" s="300" t="n">
        <v>2417</v>
      </c>
      <c r="B2418" s="300" t="n">
        <v>5</v>
      </c>
      <c r="C2418" s="300" t="n">
        <v>111</v>
      </c>
      <c r="D2418" s="300" t="n">
        <v>9</v>
      </c>
      <c r="E2418" s="301" t="n">
        <v>43557</v>
      </c>
      <c r="F2418" s="312" t="n">
        <v>5236</v>
      </c>
      <c r="G2418" s="300" t="n">
        <v>7716</v>
      </c>
      <c r="H2418" s="302" t="n">
        <v>7244</v>
      </c>
      <c r="I2418" s="300" t="n"/>
      <c r="J2418" s="314" t="n"/>
      <c r="K2418" s="304" t="n"/>
      <c r="L2418" s="304" t="n"/>
      <c r="M2418" s="304" t="n"/>
      <c r="N2418" s="304" t="n"/>
    </row>
    <row r="2419" ht="15.75" customHeight="1" s="412">
      <c r="A2419" s="300" t="n">
        <v>2418</v>
      </c>
      <c r="B2419" s="300" t="n">
        <v>6</v>
      </c>
      <c r="C2419" s="300" t="n">
        <v>111</v>
      </c>
      <c r="D2419" s="300" t="n">
        <v>9</v>
      </c>
      <c r="E2419" s="301" t="n">
        <v>43557</v>
      </c>
      <c r="F2419" s="312" t="n">
        <v>5259</v>
      </c>
      <c r="G2419" s="300" t="n">
        <v>7855</v>
      </c>
      <c r="H2419" s="302" t="n">
        <v>7365</v>
      </c>
      <c r="I2419" s="300" t="n"/>
      <c r="J2419" s="314" t="n"/>
      <c r="K2419" s="304" t="n"/>
      <c r="L2419" s="304" t="n"/>
      <c r="M2419" s="304" t="n"/>
      <c r="N2419" s="304" t="n"/>
    </row>
    <row r="2420" ht="15.75" customHeight="1" s="412">
      <c r="A2420" s="300" t="n">
        <v>2419</v>
      </c>
      <c r="B2420" s="300" t="n">
        <v>7</v>
      </c>
      <c r="C2420" s="300" t="n">
        <v>113</v>
      </c>
      <c r="D2420" s="300" t="n">
        <v>9</v>
      </c>
      <c r="E2420" s="301" t="n">
        <v>43557</v>
      </c>
      <c r="F2420" s="312" t="n">
        <v>5232</v>
      </c>
      <c r="G2420" s="300" t="n">
        <v>7752</v>
      </c>
      <c r="H2420" s="302" t="n">
        <v>7239</v>
      </c>
      <c r="I2420" s="300" t="n"/>
      <c r="J2420" s="314" t="n"/>
      <c r="K2420" s="304" t="n"/>
      <c r="L2420" s="304" t="n"/>
      <c r="M2420" s="304" t="n"/>
      <c r="N2420" s="304" t="n"/>
    </row>
    <row r="2421" ht="15.75" customHeight="1" s="412">
      <c r="A2421" s="300" t="n">
        <v>2420</v>
      </c>
      <c r="B2421" s="300" t="n">
        <v>8</v>
      </c>
      <c r="C2421" s="300" t="n">
        <v>113</v>
      </c>
      <c r="D2421" s="300" t="n">
        <v>9</v>
      </c>
      <c r="E2421" s="301" t="n">
        <v>43557</v>
      </c>
      <c r="F2421" s="312" t="n">
        <v>5221</v>
      </c>
      <c r="G2421" s="300" t="n">
        <v>7677</v>
      </c>
      <c r="H2421" s="302" t="n">
        <v>7158</v>
      </c>
      <c r="I2421" s="300" t="n"/>
      <c r="J2421" s="314" t="n"/>
      <c r="K2421" s="304" t="n"/>
      <c r="L2421" s="304" t="n"/>
      <c r="M2421" s="304" t="n"/>
      <c r="N2421" s="304" t="n"/>
    </row>
    <row r="2422" ht="15.75" customHeight="1" s="412">
      <c r="A2422" s="300" t="n">
        <v>2421</v>
      </c>
      <c r="B2422" s="300" t="n">
        <v>9</v>
      </c>
      <c r="C2422" s="300" t="n">
        <v>114</v>
      </c>
      <c r="D2422" s="300" t="n">
        <v>9</v>
      </c>
      <c r="E2422" s="301" t="n">
        <v>43557</v>
      </c>
      <c r="F2422" s="312" t="n">
        <v>5188</v>
      </c>
      <c r="G2422" s="300" t="n">
        <v>7955</v>
      </c>
      <c r="H2422" s="302" t="n">
        <v>7504</v>
      </c>
      <c r="I2422" s="300" t="n"/>
      <c r="J2422" s="314" t="n"/>
      <c r="K2422" s="304" t="n"/>
      <c r="L2422" s="304" t="n"/>
      <c r="M2422" s="304" t="n"/>
      <c r="N2422" s="304" t="n"/>
    </row>
    <row r="2423" ht="15.75" customHeight="1" s="412">
      <c r="A2423" s="300" t="n">
        <v>2422</v>
      </c>
      <c r="B2423" s="300" t="n">
        <v>10</v>
      </c>
      <c r="C2423" s="300" t="n">
        <v>114</v>
      </c>
      <c r="D2423" s="300" t="n">
        <v>9</v>
      </c>
      <c r="E2423" s="301" t="n">
        <v>43557</v>
      </c>
      <c r="F2423" s="312" t="n">
        <v>5232</v>
      </c>
      <c r="G2423" s="300" t="n">
        <v>7957</v>
      </c>
      <c r="H2423" s="302" t="n">
        <v>7510</v>
      </c>
      <c r="I2423" s="300" t="n"/>
      <c r="J2423" s="314" t="n"/>
      <c r="K2423" s="304" t="n"/>
      <c r="L2423" s="304" t="n"/>
      <c r="M2423" s="304" t="n"/>
      <c r="N2423" s="304" t="n"/>
    </row>
    <row r="2424" ht="15.75" customHeight="1" s="412">
      <c r="A2424" s="300" t="n">
        <v>2423</v>
      </c>
      <c r="B2424" s="300" t="n">
        <v>11</v>
      </c>
      <c r="C2424" s="300" t="n">
        <v>118</v>
      </c>
      <c r="D2424" s="300" t="n">
        <v>9</v>
      </c>
      <c r="E2424" s="301" t="n">
        <v>43557</v>
      </c>
      <c r="F2424" s="312" t="n">
        <v>5213</v>
      </c>
      <c r="G2424" s="300" t="n">
        <v>7746</v>
      </c>
      <c r="H2424" s="302" t="n">
        <v>7313</v>
      </c>
      <c r="I2424" s="300" t="n"/>
      <c r="J2424" s="315" t="n"/>
      <c r="K2424" s="304" t="n"/>
      <c r="L2424" s="304" t="n"/>
      <c r="M2424" s="304" t="n"/>
      <c r="N2424" s="304" t="n"/>
    </row>
    <row r="2425" ht="15.75" customHeight="1" s="412">
      <c r="A2425" s="300" t="n">
        <v>2424</v>
      </c>
      <c r="B2425" s="300" t="n">
        <v>12</v>
      </c>
      <c r="C2425" s="300" t="n">
        <v>118</v>
      </c>
      <c r="D2425" s="300" t="n">
        <v>9</v>
      </c>
      <c r="E2425" s="301" t="n">
        <v>43557</v>
      </c>
      <c r="F2425" s="312" t="n">
        <v>5232</v>
      </c>
      <c r="G2425" s="300" t="n">
        <v>8022</v>
      </c>
      <c r="H2425" s="302" t="n">
        <v>7554</v>
      </c>
      <c r="I2425" s="300" t="n"/>
      <c r="J2425" s="315" t="n"/>
      <c r="K2425" s="304" t="n"/>
      <c r="L2425" s="304" t="n"/>
      <c r="M2425" s="304" t="n"/>
      <c r="N2425" s="304" t="n"/>
    </row>
    <row r="2426" ht="15.75" customHeight="1" s="412">
      <c r="A2426" s="300" t="n">
        <v>2425</v>
      </c>
      <c r="B2426" s="300" t="n">
        <v>13</v>
      </c>
      <c r="C2426" s="300" t="n">
        <v>119</v>
      </c>
      <c r="D2426" s="300" t="n">
        <v>9</v>
      </c>
      <c r="E2426" s="301" t="n">
        <v>43557</v>
      </c>
      <c r="F2426" s="312" t="n">
        <v>5314</v>
      </c>
      <c r="G2426" s="300" t="n">
        <v>7406</v>
      </c>
      <c r="H2426" s="302" t="n">
        <v>7071</v>
      </c>
      <c r="I2426" s="300" t="n"/>
      <c r="J2426" s="315" t="n"/>
      <c r="K2426" s="304" t="n"/>
      <c r="L2426" s="304" t="n"/>
      <c r="M2426" s="304" t="n"/>
      <c r="N2426" s="304" t="n"/>
    </row>
    <row r="2427" ht="15.75" customHeight="1" s="412">
      <c r="A2427" s="300" t="n">
        <v>2426</v>
      </c>
      <c r="B2427" s="300" t="n">
        <v>14</v>
      </c>
      <c r="C2427" s="300" t="n">
        <v>119</v>
      </c>
      <c r="D2427" s="300" t="n">
        <v>9</v>
      </c>
      <c r="E2427" s="301" t="n">
        <v>43557</v>
      </c>
      <c r="F2427" s="312" t="n">
        <v>5249</v>
      </c>
      <c r="G2427" s="300" t="n">
        <v>7429</v>
      </c>
      <c r="H2427" s="302" t="n">
        <v>7072</v>
      </c>
      <c r="I2427" s="300" t="n"/>
      <c r="J2427" s="315" t="n"/>
      <c r="K2427" s="304" t="n"/>
      <c r="L2427" s="304" t="n"/>
      <c r="M2427" s="304" t="n"/>
      <c r="N2427" s="304" t="n"/>
    </row>
    <row r="2428" ht="15.75" customHeight="1" s="412">
      <c r="A2428" s="300" t="n">
        <v>2427</v>
      </c>
      <c r="B2428" s="300" t="n">
        <v>15</v>
      </c>
      <c r="C2428" s="300" t="n">
        <v>120</v>
      </c>
      <c r="D2428" s="300" t="n">
        <v>9</v>
      </c>
      <c r="E2428" s="301" t="n">
        <v>43557</v>
      </c>
      <c r="F2428" s="312" t="n">
        <v>5231</v>
      </c>
      <c r="G2428" s="300" t="n">
        <v>8068</v>
      </c>
      <c r="H2428" s="302" t="n">
        <v>7603</v>
      </c>
      <c r="I2428" s="300" t="n"/>
      <c r="J2428" s="315" t="n"/>
      <c r="K2428" s="304" t="n"/>
      <c r="L2428" s="304" t="n"/>
      <c r="M2428" s="304" t="n"/>
      <c r="N2428" s="304" t="n"/>
    </row>
    <row r="2429" ht="15.75" customHeight="1" s="412">
      <c r="A2429" s="300" t="n">
        <v>2428</v>
      </c>
      <c r="B2429" s="300" t="n">
        <v>16</v>
      </c>
      <c r="C2429" s="300" t="n">
        <v>120</v>
      </c>
      <c r="D2429" s="300" t="n">
        <v>9</v>
      </c>
      <c r="E2429" s="301" t="n">
        <v>43557</v>
      </c>
      <c r="F2429" s="312" t="n">
        <v>5280</v>
      </c>
      <c r="G2429" s="300" t="n">
        <v>8098</v>
      </c>
      <c r="H2429" s="302" t="n">
        <v>7633</v>
      </c>
      <c r="I2429" s="300" t="n"/>
      <c r="J2429" s="315" t="n"/>
      <c r="K2429" s="304" t="n"/>
      <c r="L2429" s="304" t="n"/>
      <c r="M2429" s="304" t="n"/>
      <c r="N2429" s="304" t="n"/>
    </row>
    <row r="2430" ht="15.75" customHeight="1" s="412">
      <c r="A2430" s="300" t="n">
        <v>2429</v>
      </c>
      <c r="B2430" s="300" t="n">
        <v>17</v>
      </c>
      <c r="C2430" s="300" t="n">
        <v>121</v>
      </c>
      <c r="D2430" s="300" t="n">
        <v>9</v>
      </c>
      <c r="E2430" s="301" t="n">
        <v>43557</v>
      </c>
      <c r="F2430" s="312" t="n">
        <v>5275</v>
      </c>
      <c r="G2430" s="300" t="n">
        <v>6774</v>
      </c>
      <c r="H2430" s="302" t="n">
        <v>6534</v>
      </c>
      <c r="I2430" s="300" t="n"/>
      <c r="J2430" s="315" t="n"/>
      <c r="K2430" s="304" t="n"/>
      <c r="L2430" s="304" t="n"/>
      <c r="M2430" s="304" t="n"/>
      <c r="N2430" s="304" t="n"/>
    </row>
    <row r="2431" ht="15.75" customHeight="1" s="412">
      <c r="A2431" s="300" t="n">
        <v>2430</v>
      </c>
      <c r="B2431" s="300" t="n">
        <v>18</v>
      </c>
      <c r="C2431" s="300" t="n">
        <v>121</v>
      </c>
      <c r="D2431" s="300" t="n">
        <v>9</v>
      </c>
      <c r="E2431" s="301" t="n">
        <v>43557</v>
      </c>
      <c r="F2431" s="312" t="n">
        <v>5205</v>
      </c>
      <c r="G2431" s="300" t="n">
        <v>6808</v>
      </c>
      <c r="H2431" s="302" t="n">
        <v>6554</v>
      </c>
      <c r="I2431" s="300" t="n"/>
      <c r="J2431" s="315" t="n"/>
      <c r="K2431" s="304" t="n"/>
      <c r="L2431" s="304" t="n"/>
      <c r="M2431" s="304" t="n"/>
      <c r="N2431" s="304" t="n"/>
    </row>
    <row r="2432" ht="15.75" customHeight="1" s="412">
      <c r="A2432" s="300" t="n">
        <v>2431</v>
      </c>
      <c r="B2432" s="300" t="n">
        <v>19</v>
      </c>
      <c r="C2432" s="300" t="n">
        <v>127</v>
      </c>
      <c r="D2432" s="300" t="n">
        <v>9</v>
      </c>
      <c r="E2432" s="301" t="n">
        <v>43557</v>
      </c>
      <c r="F2432" s="312" t="n">
        <v>5229</v>
      </c>
      <c r="G2432" s="300" t="n">
        <v>7405</v>
      </c>
      <c r="H2432" s="302" t="n">
        <v>6981</v>
      </c>
      <c r="I2432" s="300" t="n"/>
      <c r="J2432" s="315" t="n"/>
      <c r="K2432" s="304" t="n"/>
      <c r="L2432" s="304" t="n"/>
      <c r="M2432" s="304" t="n"/>
      <c r="N2432" s="304" t="n"/>
    </row>
    <row r="2433" ht="15.75" customHeight="1" s="412">
      <c r="A2433" s="300" t="n">
        <v>2432</v>
      </c>
      <c r="B2433" s="300" t="n">
        <v>20</v>
      </c>
      <c r="C2433" s="300" t="n">
        <v>127</v>
      </c>
      <c r="D2433" s="300" t="n">
        <v>9</v>
      </c>
      <c r="E2433" s="301" t="n">
        <v>43557</v>
      </c>
      <c r="F2433" s="312" t="n">
        <v>5190</v>
      </c>
      <c r="G2433" s="300" t="n">
        <v>7603</v>
      </c>
      <c r="H2433" s="302" t="n">
        <v>7152</v>
      </c>
      <c r="I2433" s="300" t="n"/>
      <c r="J2433" s="315" t="n"/>
      <c r="K2433" s="304" t="n"/>
      <c r="L2433" s="304" t="n"/>
      <c r="M2433" s="304" t="n"/>
      <c r="N2433" s="304" t="n"/>
    </row>
    <row r="2434" ht="15.75" customHeight="1" s="412">
      <c r="A2434" s="300" t="n">
        <v>2433</v>
      </c>
      <c r="B2434" s="300" t="n">
        <v>21</v>
      </c>
      <c r="C2434" s="300" t="n">
        <v>128</v>
      </c>
      <c r="D2434" s="300" t="n">
        <v>9</v>
      </c>
      <c r="E2434" s="301" t="n">
        <v>43557</v>
      </c>
      <c r="F2434" s="312" t="n">
        <v>5224</v>
      </c>
      <c r="G2434" s="300" t="n">
        <v>6682</v>
      </c>
      <c r="H2434" s="302" t="n">
        <v>6461</v>
      </c>
      <c r="I2434" s="300" t="n"/>
      <c r="J2434" s="315" t="n"/>
      <c r="K2434" s="304" t="n"/>
      <c r="L2434" s="304" t="n"/>
      <c r="M2434" s="304" t="n"/>
      <c r="N2434" s="304" t="n"/>
    </row>
    <row r="2435" ht="15.75" customHeight="1" s="412">
      <c r="A2435" s="300" t="n">
        <v>2434</v>
      </c>
      <c r="B2435" s="300" t="n">
        <v>22</v>
      </c>
      <c r="C2435" s="300" t="n">
        <v>128</v>
      </c>
      <c r="D2435" s="300" t="n">
        <v>9</v>
      </c>
      <c r="E2435" s="301" t="n">
        <v>43557</v>
      </c>
      <c r="F2435" s="312" t="n">
        <v>5276</v>
      </c>
      <c r="G2435" s="300" t="n">
        <v>6859</v>
      </c>
      <c r="H2435" s="302" t="n">
        <v>6615</v>
      </c>
      <c r="I2435" s="300" t="n"/>
      <c r="J2435" s="315" t="n"/>
      <c r="K2435" s="304" t="n"/>
      <c r="L2435" s="304" t="n"/>
      <c r="M2435" s="304" t="n"/>
      <c r="N2435" s="304" t="n"/>
    </row>
    <row r="2436" ht="15.75" customHeight="1" s="412">
      <c r="A2436" s="300" t="n">
        <v>2435</v>
      </c>
      <c r="B2436" s="300" t="n">
        <v>23</v>
      </c>
      <c r="C2436" s="300" t="n">
        <v>132</v>
      </c>
      <c r="D2436" s="300" t="n">
        <v>9</v>
      </c>
      <c r="E2436" s="301" t="n">
        <v>43557</v>
      </c>
      <c r="F2436" s="312" t="n">
        <v>5261</v>
      </c>
      <c r="G2436" s="300" t="n">
        <v>7964</v>
      </c>
      <c r="H2436" s="302" t="n">
        <v>7360</v>
      </c>
      <c r="I2436" s="300" t="n"/>
      <c r="J2436" s="315" t="n"/>
      <c r="K2436" s="304" t="n"/>
      <c r="L2436" s="304" t="n"/>
      <c r="M2436" s="304" t="n"/>
      <c r="N2436" s="304" t="n"/>
    </row>
    <row r="2437" ht="15.75" customHeight="1" s="412">
      <c r="A2437" s="300" t="n">
        <v>2436</v>
      </c>
      <c r="B2437" s="300" t="n">
        <v>24</v>
      </c>
      <c r="C2437" s="300" t="n">
        <v>132</v>
      </c>
      <c r="D2437" s="300" t="n">
        <v>9</v>
      </c>
      <c r="E2437" s="301" t="n">
        <v>43557</v>
      </c>
      <c r="F2437" s="312" t="n">
        <v>5196</v>
      </c>
      <c r="G2437" s="300" t="n">
        <v>8109</v>
      </c>
      <c r="H2437" s="302" t="n">
        <v>7466</v>
      </c>
      <c r="I2437" s="300" t="n"/>
      <c r="J2437" s="315" t="n"/>
      <c r="K2437" s="304" t="n"/>
      <c r="L2437" s="304" t="n"/>
      <c r="M2437" s="304" t="n"/>
      <c r="N2437" s="304" t="n"/>
    </row>
    <row r="2438" ht="15.75" customHeight="1" s="412">
      <c r="A2438" s="300" t="n">
        <v>2437</v>
      </c>
      <c r="B2438" s="300" t="n">
        <v>25</v>
      </c>
      <c r="C2438" s="300" t="n">
        <v>135</v>
      </c>
      <c r="D2438" s="300" t="n">
        <v>9</v>
      </c>
      <c r="E2438" s="301" t="n">
        <v>43557</v>
      </c>
      <c r="F2438" s="312" t="n">
        <v>5238</v>
      </c>
      <c r="G2438" s="300" t="n">
        <v>7994</v>
      </c>
      <c r="H2438" s="302" t="n">
        <v>7497</v>
      </c>
      <c r="I2438" s="300" t="n"/>
      <c r="J2438" s="315" t="n"/>
      <c r="K2438" s="304" t="n"/>
      <c r="L2438" s="304" t="n"/>
      <c r="M2438" s="304" t="n"/>
      <c r="N2438" s="304" t="n"/>
    </row>
    <row r="2439" ht="15.75" customHeight="1" s="412">
      <c r="A2439" s="300" t="n">
        <v>2438</v>
      </c>
      <c r="B2439" s="300" t="n">
        <v>26</v>
      </c>
      <c r="C2439" s="300" t="n">
        <v>135</v>
      </c>
      <c r="D2439" s="300" t="n">
        <v>9</v>
      </c>
      <c r="E2439" s="301" t="n">
        <v>43557</v>
      </c>
      <c r="F2439" s="312" t="n">
        <v>5207</v>
      </c>
      <c r="G2439" s="300" t="n">
        <v>8157</v>
      </c>
      <c r="H2439" s="302" t="n">
        <v>7612</v>
      </c>
      <c r="I2439" s="300" t="n"/>
      <c r="J2439" s="315" t="n"/>
      <c r="K2439" s="304" t="n"/>
      <c r="L2439" s="304" t="n"/>
      <c r="M2439" s="304" t="n"/>
      <c r="N2439" s="304" t="n"/>
    </row>
    <row r="2440" ht="15.75" customHeight="1" s="412">
      <c r="A2440" s="300" t="n">
        <v>2439</v>
      </c>
      <c r="B2440" s="300" t="n">
        <v>27</v>
      </c>
      <c r="C2440" s="300" t="n">
        <v>136</v>
      </c>
      <c r="D2440" s="300" t="n">
        <v>9</v>
      </c>
      <c r="E2440" s="301" t="n">
        <v>43557</v>
      </c>
      <c r="F2440" s="312" t="n">
        <v>5236</v>
      </c>
      <c r="G2440" s="300" t="n">
        <v>7688</v>
      </c>
      <c r="H2440" s="302" t="n">
        <v>7206</v>
      </c>
      <c r="I2440" s="300" t="n"/>
      <c r="J2440" s="315" t="n"/>
      <c r="K2440" s="304" t="n"/>
      <c r="L2440" s="304" t="n"/>
      <c r="M2440" s="304" t="n"/>
      <c r="N2440" s="304" t="n"/>
    </row>
    <row r="2441" ht="15.75" customHeight="1" s="412">
      <c r="A2441" s="300" t="n">
        <v>2440</v>
      </c>
      <c r="B2441" s="300" t="n">
        <v>28</v>
      </c>
      <c r="C2441" s="300" t="n">
        <v>136</v>
      </c>
      <c r="D2441" s="300" t="n">
        <v>9</v>
      </c>
      <c r="E2441" s="301" t="n">
        <v>43557</v>
      </c>
      <c r="F2441" s="312" t="n">
        <v>5216</v>
      </c>
      <c r="G2441" s="300" t="n">
        <v>7664</v>
      </c>
      <c r="H2441" s="302" t="n">
        <v>7185</v>
      </c>
      <c r="I2441" s="300" t="n"/>
      <c r="J2441" s="315" t="n"/>
      <c r="K2441" s="304" t="n"/>
      <c r="L2441" s="304" t="n"/>
      <c r="M2441" s="304" t="n"/>
      <c r="N2441" s="304" t="n"/>
    </row>
    <row r="2442" ht="15.75" customHeight="1" s="412">
      <c r="A2442" s="300" t="n">
        <v>2441</v>
      </c>
      <c r="B2442" s="300" t="n">
        <v>29</v>
      </c>
      <c r="C2442" s="300" t="n">
        <v>137</v>
      </c>
      <c r="D2442" s="300" t="n">
        <v>9</v>
      </c>
      <c r="E2442" s="301" t="n">
        <v>43557</v>
      </c>
      <c r="F2442" s="312" t="n">
        <v>5292</v>
      </c>
      <c r="G2442" s="300" t="n">
        <v>7470</v>
      </c>
      <c r="H2442" s="302" t="n">
        <v>7124</v>
      </c>
      <c r="I2442" s="300" t="n"/>
      <c r="J2442" s="315" t="n"/>
      <c r="K2442" s="304" t="n"/>
      <c r="L2442" s="304" t="n"/>
      <c r="M2442" s="304" t="n"/>
      <c r="N2442" s="304" t="n"/>
    </row>
    <row r="2443" ht="15.75" customHeight="1" s="412">
      <c r="A2443" s="300" t="n">
        <v>2442</v>
      </c>
      <c r="B2443" s="300" t="n">
        <v>30</v>
      </c>
      <c r="C2443" s="300" t="n">
        <v>137</v>
      </c>
      <c r="D2443" s="300" t="n">
        <v>9</v>
      </c>
      <c r="E2443" s="301" t="n">
        <v>43557</v>
      </c>
      <c r="F2443" s="312" t="n">
        <v>5244</v>
      </c>
      <c r="G2443" s="300" t="n">
        <v>7477</v>
      </c>
      <c r="H2443" s="302" t="n">
        <v>7125</v>
      </c>
      <c r="I2443" s="300" t="n"/>
      <c r="J2443" s="315" t="n"/>
      <c r="K2443" s="304" t="n"/>
      <c r="L2443" s="304" t="n"/>
      <c r="M2443" s="304" t="n"/>
      <c r="N2443" s="304" t="n"/>
    </row>
    <row r="2444" ht="15.75" customHeight="1" s="412">
      <c r="A2444" s="300" t="n">
        <v>2443</v>
      </c>
      <c r="B2444" s="300" t="n">
        <v>31</v>
      </c>
      <c r="C2444" s="300" t="n">
        <v>138</v>
      </c>
      <c r="D2444" s="300" t="n">
        <v>9</v>
      </c>
      <c r="E2444" s="301" t="n">
        <v>43557</v>
      </c>
      <c r="F2444" s="312" t="n">
        <v>5227</v>
      </c>
      <c r="G2444" s="300" t="n">
        <v>8547</v>
      </c>
      <c r="H2444" s="302" t="n">
        <v>7899</v>
      </c>
      <c r="I2444" s="300" t="n"/>
      <c r="J2444" s="315" t="n"/>
      <c r="K2444" s="304" t="n"/>
      <c r="L2444" s="304" t="n"/>
      <c r="M2444" s="304" t="n"/>
      <c r="N2444" s="304" t="n"/>
    </row>
    <row r="2445" ht="15.75" customHeight="1" s="412">
      <c r="A2445" s="300" t="n">
        <v>2444</v>
      </c>
      <c r="B2445" s="300" t="n">
        <v>32</v>
      </c>
      <c r="C2445" s="300" t="n">
        <v>138</v>
      </c>
      <c r="D2445" s="300" t="n">
        <v>9</v>
      </c>
      <c r="E2445" s="301" t="n">
        <v>43557</v>
      </c>
      <c r="F2445" s="312" t="n">
        <v>5214</v>
      </c>
      <c r="G2445" s="300" t="n">
        <v>8533</v>
      </c>
      <c r="H2445" s="302" t="n">
        <v>7897</v>
      </c>
      <c r="I2445" s="300" t="n"/>
      <c r="J2445" s="315" t="n"/>
      <c r="K2445" s="304" t="n"/>
      <c r="L2445" s="304" t="n"/>
      <c r="M2445" s="304" t="n"/>
      <c r="N2445" s="304" t="n"/>
    </row>
    <row r="2446" ht="15.75" customHeight="1" s="412">
      <c r="A2446" s="300" t="n">
        <v>2445</v>
      </c>
      <c r="B2446" s="300" t="n">
        <v>33</v>
      </c>
      <c r="C2446" s="300" t="n">
        <v>140</v>
      </c>
      <c r="D2446" s="300" t="n">
        <v>9</v>
      </c>
      <c r="E2446" s="301" t="n">
        <v>43557</v>
      </c>
      <c r="F2446" s="312" t="n">
        <v>5203</v>
      </c>
      <c r="G2446" s="300" t="n">
        <v>7435</v>
      </c>
      <c r="H2446" s="302" t="n">
        <v>7081</v>
      </c>
      <c r="I2446" s="300" t="n"/>
      <c r="J2446" s="315" t="n"/>
      <c r="K2446" s="304" t="n"/>
      <c r="L2446" s="304" t="n"/>
      <c r="M2446" s="304" t="n"/>
      <c r="N2446" s="304" t="n"/>
    </row>
    <row r="2447" ht="15.75" customHeight="1" s="412">
      <c r="A2447" s="300" t="n">
        <v>2446</v>
      </c>
      <c r="B2447" s="300" t="n">
        <v>34</v>
      </c>
      <c r="C2447" s="300" t="n">
        <v>140</v>
      </c>
      <c r="D2447" s="300" t="n">
        <v>9</v>
      </c>
      <c r="E2447" s="301" t="n">
        <v>43557</v>
      </c>
      <c r="F2447" s="312" t="n">
        <v>5191</v>
      </c>
      <c r="G2447" s="300" t="n">
        <v>7468</v>
      </c>
      <c r="H2447" s="302" t="n">
        <v>7106</v>
      </c>
      <c r="I2447" s="300" t="n"/>
      <c r="J2447" s="315" t="n"/>
      <c r="K2447" s="304" t="n"/>
      <c r="L2447" s="304" t="n"/>
      <c r="M2447" s="304" t="n"/>
      <c r="N2447" s="304" t="n"/>
    </row>
    <row r="2448" ht="15.75" customHeight="1" s="412">
      <c r="A2448" s="300" t="n">
        <v>2447</v>
      </c>
      <c r="B2448" s="300" t="n">
        <v>35</v>
      </c>
      <c r="C2448" s="300" t="n">
        <v>141</v>
      </c>
      <c r="D2448" s="300" t="n">
        <v>9</v>
      </c>
      <c r="E2448" s="301" t="n">
        <v>43557</v>
      </c>
      <c r="F2448" s="312" t="n">
        <v>5280</v>
      </c>
      <c r="G2448" s="300" t="n">
        <v>7675</v>
      </c>
      <c r="H2448" s="302" t="n">
        <v>7272</v>
      </c>
      <c r="I2448" s="300" t="n"/>
      <c r="J2448" s="315" t="n"/>
      <c r="K2448" s="304" t="n"/>
      <c r="L2448" s="304" t="n"/>
      <c r="M2448" s="304" t="n"/>
      <c r="N2448" s="304" t="n"/>
    </row>
    <row r="2449" ht="15.75" customHeight="1" s="412">
      <c r="A2449" s="300" t="n">
        <v>2448</v>
      </c>
      <c r="B2449" s="300" t="n">
        <v>36</v>
      </c>
      <c r="C2449" s="300" t="n">
        <v>141</v>
      </c>
      <c r="D2449" s="300" t="n">
        <v>9</v>
      </c>
      <c r="E2449" s="301" t="n">
        <v>43557</v>
      </c>
      <c r="F2449" s="312" t="n">
        <v>5219</v>
      </c>
      <c r="G2449" s="300" t="n">
        <v>7660</v>
      </c>
      <c r="H2449" s="302" t="n">
        <v>7255</v>
      </c>
      <c r="I2449" s="300" t="n"/>
      <c r="J2449" s="315" t="n"/>
      <c r="K2449" s="304" t="n"/>
      <c r="L2449" s="304" t="n"/>
      <c r="M2449" s="304" t="n"/>
      <c r="N2449" s="304" t="n"/>
    </row>
    <row r="2450" ht="15.75" customHeight="1" s="412">
      <c r="A2450" s="300" t="n">
        <v>2449</v>
      </c>
      <c r="B2450" s="300" t="n">
        <v>37</v>
      </c>
      <c r="C2450" s="300" t="n">
        <v>142</v>
      </c>
      <c r="D2450" s="300" t="n">
        <v>9</v>
      </c>
      <c r="E2450" s="301" t="n">
        <v>43557</v>
      </c>
      <c r="F2450" s="312" t="n">
        <v>5225</v>
      </c>
      <c r="G2450" s="300" t="n">
        <v>8434</v>
      </c>
      <c r="H2450" s="302" t="n">
        <v>7877</v>
      </c>
      <c r="I2450" s="300" t="n"/>
      <c r="J2450" s="315" t="n"/>
      <c r="K2450" s="304" t="n"/>
      <c r="L2450" s="304" t="n"/>
      <c r="M2450" s="304" t="n"/>
      <c r="N2450" s="304" t="n"/>
    </row>
    <row r="2451" ht="15.75" customHeight="1" s="412">
      <c r="A2451" s="300" t="n">
        <v>2450</v>
      </c>
      <c r="B2451" s="300" t="n">
        <v>38</v>
      </c>
      <c r="C2451" s="300" t="n">
        <v>142</v>
      </c>
      <c r="D2451" s="300" t="n">
        <v>9</v>
      </c>
      <c r="E2451" s="301" t="n">
        <v>43557</v>
      </c>
      <c r="F2451" s="312" t="n">
        <v>5241</v>
      </c>
      <c r="G2451" s="300" t="n">
        <v>8731</v>
      </c>
      <c r="H2451" s="302" t="n">
        <v>8123</v>
      </c>
      <c r="I2451" s="300" t="n"/>
      <c r="J2451" s="315" t="n"/>
      <c r="K2451" s="304" t="n"/>
      <c r="L2451" s="304" t="n"/>
      <c r="M2451" s="304" t="n"/>
      <c r="N2451" s="304" t="n"/>
    </row>
    <row r="2452" ht="15.75" customHeight="1" s="412">
      <c r="A2452" s="300" t="n">
        <v>2451</v>
      </c>
      <c r="B2452" s="300" t="n">
        <v>39</v>
      </c>
      <c r="C2452" s="300" t="n">
        <v>144</v>
      </c>
      <c r="D2452" s="300" t="n">
        <v>9</v>
      </c>
      <c r="E2452" s="301" t="n">
        <v>43557</v>
      </c>
      <c r="F2452" s="312" t="n">
        <v>5245</v>
      </c>
      <c r="G2452" s="300" t="n">
        <v>9084</v>
      </c>
      <c r="H2452" s="302" t="n">
        <v>8383</v>
      </c>
      <c r="I2452" s="300" t="n"/>
      <c r="J2452" s="315" t="n"/>
      <c r="K2452" s="304" t="n"/>
      <c r="L2452" s="304" t="n"/>
      <c r="M2452" s="304" t="n"/>
      <c r="N2452" s="304" t="n"/>
    </row>
    <row r="2453" ht="15.75" customHeight="1" s="412">
      <c r="A2453" s="300" t="n">
        <v>2452</v>
      </c>
      <c r="B2453" s="300" t="n">
        <v>40</v>
      </c>
      <c r="C2453" s="300" t="n">
        <v>144</v>
      </c>
      <c r="D2453" s="300" t="n">
        <v>9</v>
      </c>
      <c r="E2453" s="301" t="n">
        <v>43557</v>
      </c>
      <c r="F2453" s="312" t="n">
        <v>5216</v>
      </c>
      <c r="G2453" s="300" t="n">
        <v>9172</v>
      </c>
      <c r="H2453" s="302" t="n">
        <v>8450</v>
      </c>
      <c r="I2453" s="300" t="n"/>
      <c r="J2453" s="315" t="n"/>
      <c r="K2453" s="304" t="n"/>
      <c r="L2453" s="304" t="n"/>
      <c r="M2453" s="304" t="n"/>
      <c r="N2453" s="304" t="n"/>
    </row>
    <row r="2454" ht="15.75" customHeight="1" s="412">
      <c r="A2454" s="300" t="n">
        <v>2453</v>
      </c>
      <c r="B2454" s="300" t="n">
        <v>41</v>
      </c>
      <c r="C2454" s="300" t="n">
        <v>145</v>
      </c>
      <c r="D2454" s="300" t="n">
        <v>9</v>
      </c>
      <c r="E2454" s="301" t="n">
        <v>43557</v>
      </c>
      <c r="F2454" s="312" t="n">
        <v>5264</v>
      </c>
      <c r="G2454" s="300" t="n">
        <v>7783</v>
      </c>
      <c r="H2454" s="302" t="n">
        <v>7237</v>
      </c>
      <c r="I2454" s="300" t="n"/>
      <c r="J2454" s="315" t="n"/>
      <c r="K2454" s="304" t="n"/>
      <c r="L2454" s="304" t="n"/>
      <c r="M2454" s="304" t="n"/>
      <c r="N2454" s="304" t="n"/>
    </row>
    <row r="2455" ht="15.75" customHeight="1" s="412">
      <c r="A2455" s="300" t="n">
        <v>2454</v>
      </c>
      <c r="B2455" s="300" t="n">
        <v>42</v>
      </c>
      <c r="C2455" s="300" t="n">
        <v>145</v>
      </c>
      <c r="D2455" s="300" t="n">
        <v>9</v>
      </c>
      <c r="E2455" s="301" t="n">
        <v>43557</v>
      </c>
      <c r="F2455" s="312" t="n">
        <v>5270</v>
      </c>
      <c r="G2455" s="300" t="n">
        <v>7843</v>
      </c>
      <c r="H2455" s="302" t="n">
        <v>7300</v>
      </c>
      <c r="I2455" s="300" t="n"/>
      <c r="J2455" s="315" t="n"/>
      <c r="K2455" s="304" t="n"/>
      <c r="L2455" s="304" t="n"/>
      <c r="M2455" s="304" t="n"/>
      <c r="N2455" s="304" t="n"/>
    </row>
    <row r="2456" ht="15.75" customHeight="1" s="412">
      <c r="A2456" s="300" t="n">
        <v>2455</v>
      </c>
      <c r="B2456" s="300" t="n">
        <v>43</v>
      </c>
      <c r="C2456" s="300" t="n">
        <v>146</v>
      </c>
      <c r="D2456" s="300" t="n">
        <v>9</v>
      </c>
      <c r="E2456" s="301" t="n">
        <v>43557</v>
      </c>
      <c r="F2456" s="312" t="n">
        <v>5211</v>
      </c>
      <c r="G2456" s="300" t="n">
        <v>7561</v>
      </c>
      <c r="H2456" s="302" t="n">
        <v>7183</v>
      </c>
      <c r="I2456" s="300" t="n"/>
      <c r="J2456" s="315" t="n"/>
      <c r="K2456" s="304" t="n"/>
      <c r="L2456" s="304" t="n"/>
      <c r="M2456" s="304" t="n"/>
      <c r="N2456" s="304" t="n"/>
    </row>
    <row r="2457" ht="15.75" customHeight="1" s="412">
      <c r="A2457" s="300" t="n">
        <v>2456</v>
      </c>
      <c r="B2457" s="300" t="n">
        <v>44</v>
      </c>
      <c r="C2457" s="300" t="n">
        <v>146</v>
      </c>
      <c r="D2457" s="300" t="n">
        <v>9</v>
      </c>
      <c r="E2457" s="301" t="n">
        <v>43557</v>
      </c>
      <c r="F2457" s="312" t="n">
        <v>5218</v>
      </c>
      <c r="G2457" s="300" t="n">
        <v>7631</v>
      </c>
      <c r="H2457" s="302" t="n">
        <v>7237</v>
      </c>
      <c r="I2457" s="300" t="n"/>
      <c r="J2457" s="315" t="n"/>
      <c r="K2457" s="304" t="n"/>
      <c r="L2457" s="304" t="n"/>
      <c r="M2457" s="304" t="n"/>
      <c r="N2457" s="304" t="n"/>
    </row>
    <row r="2458" ht="15.75" customHeight="1" s="412">
      <c r="A2458" s="300" t="n">
        <v>2457</v>
      </c>
      <c r="B2458" s="300" t="n">
        <v>45</v>
      </c>
      <c r="C2458" s="300" t="n">
        <v>149</v>
      </c>
      <c r="D2458" s="300" t="n">
        <v>9</v>
      </c>
      <c r="E2458" s="301" t="n">
        <v>43557</v>
      </c>
      <c r="F2458" s="312" t="n">
        <v>5211</v>
      </c>
      <c r="G2458" s="300" t="n">
        <v>8042</v>
      </c>
      <c r="H2458" s="302" t="n">
        <v>7536</v>
      </c>
      <c r="I2458" s="300" t="n"/>
      <c r="J2458" s="315" t="n"/>
      <c r="K2458" s="304" t="n"/>
      <c r="L2458" s="304" t="n"/>
      <c r="M2458" s="304" t="n"/>
      <c r="N2458" s="304" t="n"/>
    </row>
    <row r="2459" ht="15.75" customHeight="1" s="412">
      <c r="A2459" s="300" t="n">
        <v>2458</v>
      </c>
      <c r="B2459" s="300" t="n">
        <v>46</v>
      </c>
      <c r="C2459" s="300" t="n">
        <v>149</v>
      </c>
      <c r="D2459" s="300" t="n">
        <v>9</v>
      </c>
      <c r="E2459" s="301" t="n">
        <v>43557</v>
      </c>
      <c r="F2459" s="312" t="n">
        <v>5260</v>
      </c>
      <c r="G2459" s="300" t="n">
        <v>8029</v>
      </c>
      <c r="H2459" s="302" t="n">
        <v>7540</v>
      </c>
      <c r="I2459" s="300" t="n"/>
      <c r="J2459" s="315" t="n"/>
      <c r="K2459" s="304" t="n"/>
      <c r="L2459" s="304" t="n"/>
      <c r="M2459" s="304" t="n"/>
      <c r="N2459" s="304" t="n"/>
    </row>
    <row r="2460" ht="15.75" customHeight="1" s="412">
      <c r="A2460" s="300" t="n">
        <v>2459</v>
      </c>
      <c r="B2460" s="300" t="n">
        <v>47</v>
      </c>
      <c r="C2460" s="300" t="n">
        <v>151</v>
      </c>
      <c r="D2460" s="300" t="n">
        <v>9</v>
      </c>
      <c r="E2460" s="301" t="n">
        <v>43557</v>
      </c>
      <c r="F2460" s="312" t="n">
        <v>5258</v>
      </c>
      <c r="G2460" s="300" t="n">
        <v>8107</v>
      </c>
      <c r="H2460" s="302" t="n">
        <v>7628</v>
      </c>
      <c r="I2460" s="300" t="n"/>
      <c r="J2460" s="315" t="n"/>
      <c r="K2460" s="304" t="n"/>
      <c r="L2460" s="304" t="n"/>
      <c r="M2460" s="304" t="n"/>
      <c r="N2460" s="304" t="n"/>
    </row>
    <row r="2461" ht="15.75" customHeight="1" s="412">
      <c r="A2461" s="300" t="n">
        <v>2460</v>
      </c>
      <c r="B2461" s="300" t="n">
        <v>48</v>
      </c>
      <c r="C2461" s="300" t="n">
        <v>151</v>
      </c>
      <c r="D2461" s="300" t="n">
        <v>9</v>
      </c>
      <c r="E2461" s="301" t="n">
        <v>43557</v>
      </c>
      <c r="F2461" s="312" t="n">
        <v>5245</v>
      </c>
      <c r="G2461" s="300" t="n">
        <v>8451</v>
      </c>
      <c r="H2461" s="302" t="n">
        <v>7913</v>
      </c>
      <c r="I2461" s="300" t="n"/>
      <c r="J2461" s="315" t="n"/>
      <c r="K2461" s="304" t="n"/>
      <c r="L2461" s="304" t="n"/>
      <c r="M2461" s="304" t="n"/>
      <c r="N2461" s="304" t="n"/>
    </row>
    <row r="2462" ht="15.75" customHeight="1" s="412">
      <c r="A2462" s="300" t="n">
        <v>2461</v>
      </c>
      <c r="B2462" s="300" t="n">
        <v>49</v>
      </c>
      <c r="C2462" s="300" t="n">
        <v>160</v>
      </c>
      <c r="D2462" s="300" t="n">
        <v>9</v>
      </c>
      <c r="E2462" s="301" t="n">
        <v>43557</v>
      </c>
      <c r="F2462" s="312" t="n">
        <v>5203</v>
      </c>
      <c r="G2462" s="300" t="n">
        <v>7406</v>
      </c>
      <c r="H2462" s="302" t="n">
        <v>7062</v>
      </c>
      <c r="I2462" s="300" t="n"/>
      <c r="J2462" s="315" t="n"/>
      <c r="K2462" s="304" t="n"/>
      <c r="L2462" s="304" t="n"/>
      <c r="M2462" s="304" t="n"/>
      <c r="N2462" s="304" t="n"/>
    </row>
    <row r="2463" ht="15.75" customHeight="1" s="412">
      <c r="A2463" s="300" t="n">
        <v>2462</v>
      </c>
      <c r="B2463" s="300" t="n">
        <v>50</v>
      </c>
      <c r="C2463" s="300" t="n">
        <v>160</v>
      </c>
      <c r="D2463" s="300" t="n">
        <v>9</v>
      </c>
      <c r="E2463" s="301" t="n">
        <v>43557</v>
      </c>
      <c r="F2463" s="312" t="n">
        <v>5251</v>
      </c>
      <c r="G2463" s="300" t="n">
        <v>7611</v>
      </c>
      <c r="H2463" s="302" t="n">
        <v>7241</v>
      </c>
      <c r="I2463" s="300" t="n"/>
      <c r="J2463" s="315" t="n"/>
      <c r="K2463" s="304" t="n"/>
      <c r="L2463" s="304" t="n"/>
      <c r="M2463" s="304" t="n"/>
      <c r="N2463" s="304" t="n"/>
    </row>
    <row r="2464" ht="15.75" customHeight="1" s="412">
      <c r="A2464" s="300" t="n">
        <v>2463</v>
      </c>
      <c r="B2464" s="300" t="n">
        <v>51</v>
      </c>
      <c r="C2464" s="300" t="n">
        <v>173</v>
      </c>
      <c r="D2464" s="300" t="n">
        <v>9</v>
      </c>
      <c r="E2464" s="301" t="n">
        <v>43557</v>
      </c>
      <c r="F2464" s="312" t="n">
        <v>5234</v>
      </c>
      <c r="G2464" s="300" t="n">
        <v>8144</v>
      </c>
      <c r="H2464" s="302" t="n">
        <v>7689</v>
      </c>
      <c r="I2464" s="300" t="n"/>
      <c r="J2464" s="315" t="n"/>
      <c r="K2464" s="304" t="n"/>
      <c r="L2464" s="304" t="n"/>
      <c r="M2464" s="304" t="n"/>
      <c r="N2464" s="304" t="n"/>
    </row>
    <row r="2465" ht="15.75" customHeight="1" s="412">
      <c r="A2465" s="300" t="n">
        <v>2464</v>
      </c>
      <c r="B2465" s="300" t="n">
        <v>52</v>
      </c>
      <c r="C2465" s="300" t="n">
        <v>173</v>
      </c>
      <c r="D2465" s="300" t="n">
        <v>9</v>
      </c>
      <c r="E2465" s="301" t="n">
        <v>43557</v>
      </c>
      <c r="F2465" s="312" t="n">
        <v>5234</v>
      </c>
      <c r="G2465" s="300" t="n">
        <v>7963</v>
      </c>
      <c r="H2465" s="302" t="n">
        <v>7534</v>
      </c>
      <c r="I2465" s="300" t="n"/>
      <c r="J2465" s="315" t="n"/>
      <c r="K2465" s="304" t="n"/>
      <c r="L2465" s="304" t="n"/>
      <c r="M2465" s="304" t="n"/>
      <c r="N2465" s="304" t="n"/>
    </row>
    <row r="2466" ht="15.75" customHeight="1" s="412">
      <c r="A2466" s="300" t="n">
        <v>2465</v>
      </c>
      <c r="B2466" s="300" t="n">
        <v>53</v>
      </c>
      <c r="C2466" s="300" t="n">
        <v>174</v>
      </c>
      <c r="D2466" s="300" t="n">
        <v>9</v>
      </c>
      <c r="E2466" s="301" t="n">
        <v>43557</v>
      </c>
      <c r="F2466" s="312" t="n">
        <v>5232</v>
      </c>
      <c r="G2466" s="300" t="n">
        <v>8269</v>
      </c>
      <c r="H2466" s="302" t="n">
        <v>7768</v>
      </c>
      <c r="I2466" s="300" t="n"/>
      <c r="J2466" s="315" t="n"/>
      <c r="K2466" s="304" t="n"/>
      <c r="L2466" s="304" t="n"/>
      <c r="M2466" s="304" t="n"/>
      <c r="N2466" s="304" t="n"/>
    </row>
    <row r="2467" ht="15.75" customHeight="1" s="412">
      <c r="A2467" s="300" t="n">
        <v>2466</v>
      </c>
      <c r="B2467" s="300" t="n">
        <v>54</v>
      </c>
      <c r="C2467" s="300" t="n">
        <v>174</v>
      </c>
      <c r="D2467" s="300" t="n">
        <v>9</v>
      </c>
      <c r="E2467" s="301" t="n">
        <v>43557</v>
      </c>
      <c r="F2467" s="312" t="n">
        <v>5271</v>
      </c>
      <c r="G2467" s="300" t="n">
        <v>8144</v>
      </c>
      <c r="H2467" s="302" t="n">
        <v>7671</v>
      </c>
      <c r="I2467" s="300" t="n"/>
      <c r="J2467" s="315" t="n"/>
      <c r="K2467" s="304" t="n"/>
      <c r="L2467" s="304" t="n"/>
      <c r="M2467" s="304" t="n"/>
      <c r="N2467" s="304" t="n"/>
    </row>
    <row r="2468" ht="15.75" customHeight="1" s="412">
      <c r="A2468" s="300" t="n">
        <v>2467</v>
      </c>
      <c r="B2468" s="300" t="n">
        <v>55</v>
      </c>
      <c r="C2468" s="300" t="n">
        <v>175</v>
      </c>
      <c r="D2468" s="300" t="n">
        <v>9</v>
      </c>
      <c r="E2468" s="301" t="n">
        <v>43557</v>
      </c>
      <c r="F2468" s="312" t="n">
        <v>5269</v>
      </c>
      <c r="G2468" s="300" t="n">
        <v>8052</v>
      </c>
      <c r="H2468" s="302" t="n">
        <v>7600</v>
      </c>
      <c r="I2468" s="300" t="n"/>
      <c r="J2468" s="315" t="n"/>
      <c r="K2468" s="304" t="n"/>
      <c r="L2468" s="304" t="n"/>
      <c r="M2468" s="304" t="n"/>
      <c r="N2468" s="304" t="n"/>
    </row>
    <row r="2469" ht="15.75" customHeight="1" s="412">
      <c r="A2469" s="300" t="n">
        <v>2468</v>
      </c>
      <c r="B2469" s="300" t="n">
        <v>56</v>
      </c>
      <c r="C2469" s="300" t="n">
        <v>175</v>
      </c>
      <c r="D2469" s="300" t="n">
        <v>9</v>
      </c>
      <c r="E2469" s="301" t="n">
        <v>43557</v>
      </c>
      <c r="F2469" s="312" t="n">
        <v>5254</v>
      </c>
      <c r="G2469" s="300" t="n">
        <v>8149</v>
      </c>
      <c r="H2469" s="302" t="n">
        <v>7669</v>
      </c>
      <c r="I2469" s="300" t="n"/>
      <c r="J2469" s="315" t="n"/>
      <c r="K2469" s="304" t="n"/>
      <c r="L2469" s="304" t="n"/>
      <c r="M2469" s="304" t="n"/>
      <c r="N2469" s="304" t="n"/>
    </row>
    <row r="2470" ht="15.75" customHeight="1" s="412">
      <c r="A2470" s="300" t="n">
        <v>2469</v>
      </c>
      <c r="B2470" s="300" t="n">
        <v>57</v>
      </c>
      <c r="C2470" s="300" t="n">
        <v>177</v>
      </c>
      <c r="D2470" s="300" t="n">
        <v>9</v>
      </c>
      <c r="E2470" s="301" t="n">
        <v>43557</v>
      </c>
      <c r="F2470" s="312" t="n">
        <v>5257</v>
      </c>
      <c r="G2470" s="300" t="n">
        <v>7315</v>
      </c>
      <c r="H2470" s="302" t="n">
        <v>6951</v>
      </c>
      <c r="I2470" s="300" t="n"/>
      <c r="J2470" s="315" t="n"/>
      <c r="K2470" s="304" t="n"/>
      <c r="L2470" s="304" t="n"/>
      <c r="M2470" s="304" t="n"/>
      <c r="N2470" s="304" t="n"/>
    </row>
    <row r="2471" ht="15.75" customHeight="1" s="412">
      <c r="A2471" s="300" t="n">
        <v>2470</v>
      </c>
      <c r="B2471" s="300" t="n">
        <v>58</v>
      </c>
      <c r="C2471" s="300" t="n">
        <v>177</v>
      </c>
      <c r="D2471" s="300" t="n">
        <v>9</v>
      </c>
      <c r="E2471" s="301" t="n">
        <v>43557</v>
      </c>
      <c r="F2471" s="312" t="n">
        <v>5320</v>
      </c>
      <c r="G2471" s="300" t="n">
        <v>7257</v>
      </c>
      <c r="H2471" s="302" t="n">
        <v>6909</v>
      </c>
      <c r="I2471" s="300" t="n"/>
      <c r="J2471" s="315" t="n"/>
      <c r="K2471" s="304" t="n"/>
      <c r="L2471" s="304" t="n"/>
      <c r="M2471" s="304" t="n"/>
      <c r="N2471" s="304" t="n"/>
    </row>
    <row r="2472" ht="15.75" customHeight="1" s="412">
      <c r="A2472" s="300" t="n">
        <v>2471</v>
      </c>
      <c r="B2472" s="300" t="n">
        <v>59</v>
      </c>
      <c r="C2472" s="300" t="n">
        <v>179</v>
      </c>
      <c r="D2472" s="300" t="n">
        <v>9</v>
      </c>
      <c r="E2472" s="301" t="n">
        <v>43557</v>
      </c>
      <c r="F2472" s="312" t="n">
        <v>5278</v>
      </c>
      <c r="G2472" s="300" t="n">
        <v>7522</v>
      </c>
      <c r="H2472" s="302" t="n">
        <v>7064</v>
      </c>
      <c r="I2472" s="300" t="n"/>
      <c r="J2472" s="315" t="n"/>
      <c r="K2472" s="304" t="n"/>
      <c r="L2472" s="304" t="n"/>
      <c r="M2472" s="304" t="n"/>
      <c r="N2472" s="304" t="n"/>
    </row>
    <row r="2473" ht="15.75" customHeight="1" s="412">
      <c r="A2473" s="300" t="n">
        <v>2472</v>
      </c>
      <c r="B2473" s="300" t="n">
        <v>60</v>
      </c>
      <c r="C2473" s="300" t="n">
        <v>179</v>
      </c>
      <c r="D2473" s="300" t="n">
        <v>9</v>
      </c>
      <c r="E2473" s="301" t="n">
        <v>43557</v>
      </c>
      <c r="F2473" s="312" t="n">
        <v>5220</v>
      </c>
      <c r="G2473" s="300" t="n">
        <v>7458</v>
      </c>
      <c r="H2473" s="302" t="n">
        <v>7005</v>
      </c>
      <c r="I2473" s="300" t="n"/>
      <c r="J2473" s="315" t="n"/>
      <c r="K2473" s="304" t="n"/>
      <c r="L2473" s="304" t="n"/>
      <c r="M2473" s="304" t="n"/>
      <c r="N2473" s="304" t="n"/>
    </row>
    <row r="2474" ht="15.75" customHeight="1" s="412">
      <c r="A2474" s="300" t="n">
        <v>2473</v>
      </c>
      <c r="B2474" s="300" t="n">
        <v>61</v>
      </c>
      <c r="C2474" s="300" t="n">
        <v>180</v>
      </c>
      <c r="D2474" s="300" t="n">
        <v>9</v>
      </c>
      <c r="E2474" s="301" t="n">
        <v>43557</v>
      </c>
      <c r="F2474" s="312" t="n">
        <v>5212</v>
      </c>
      <c r="G2474" s="300" t="n">
        <v>8230</v>
      </c>
      <c r="H2474" s="302" t="n">
        <v>7740</v>
      </c>
      <c r="I2474" s="300" t="n"/>
      <c r="J2474" s="315" t="n"/>
      <c r="K2474" s="304" t="n"/>
      <c r="L2474" s="304" t="n"/>
      <c r="M2474" s="304" t="n"/>
      <c r="N2474" s="304" t="n"/>
    </row>
    <row r="2475" ht="15.75" customHeight="1" s="412">
      <c r="A2475" s="300" t="n">
        <v>2474</v>
      </c>
      <c r="B2475" s="300" t="n">
        <v>62</v>
      </c>
      <c r="C2475" s="300" t="n">
        <v>180</v>
      </c>
      <c r="D2475" s="300" t="n">
        <v>9</v>
      </c>
      <c r="E2475" s="301" t="n">
        <v>43557</v>
      </c>
      <c r="F2475" s="312" t="n">
        <v>5209</v>
      </c>
      <c r="G2475" s="300" t="n">
        <v>8108</v>
      </c>
      <c r="H2475" s="302" t="n">
        <v>7629</v>
      </c>
      <c r="I2475" s="300" t="n"/>
      <c r="J2475" s="315" t="n"/>
      <c r="K2475" s="304" t="n"/>
      <c r="L2475" s="304" t="n"/>
      <c r="M2475" s="304" t="n"/>
      <c r="N2475" s="304" t="n"/>
    </row>
    <row r="2476" ht="15.75" customHeight="1" s="412">
      <c r="A2476" s="300" t="n">
        <v>2475</v>
      </c>
      <c r="B2476" s="300" t="n">
        <v>63</v>
      </c>
      <c r="C2476" s="300" t="n">
        <v>184</v>
      </c>
      <c r="D2476" s="300" t="n">
        <v>9</v>
      </c>
      <c r="E2476" s="301" t="n">
        <v>43557</v>
      </c>
      <c r="F2476" s="312" t="n">
        <v>5214</v>
      </c>
      <c r="G2476" s="300" t="n">
        <v>7922</v>
      </c>
      <c r="H2476" s="302" t="n">
        <v>7290</v>
      </c>
      <c r="I2476" s="300" t="n"/>
      <c r="J2476" s="315" t="n"/>
      <c r="K2476" s="304" t="n"/>
      <c r="L2476" s="304" t="n"/>
      <c r="M2476" s="304" t="n"/>
      <c r="N2476" s="304" t="n"/>
    </row>
    <row r="2477" ht="15.75" customHeight="1" s="412">
      <c r="A2477" s="300" t="n">
        <v>2476</v>
      </c>
      <c r="B2477" s="300" t="n">
        <v>64</v>
      </c>
      <c r="C2477" s="300" t="n">
        <v>184</v>
      </c>
      <c r="D2477" s="300" t="n">
        <v>9</v>
      </c>
      <c r="E2477" s="301" t="n">
        <v>43557</v>
      </c>
      <c r="F2477" s="312" t="n">
        <v>5232</v>
      </c>
      <c r="G2477" s="300" t="n">
        <v>8133</v>
      </c>
      <c r="H2477" s="302" t="n">
        <v>7455</v>
      </c>
      <c r="I2477" s="300" t="n"/>
      <c r="J2477" s="315" t="n"/>
      <c r="K2477" s="304" t="n"/>
      <c r="L2477" s="304" t="n"/>
      <c r="M2477" s="304" t="n"/>
      <c r="N2477" s="304" t="n"/>
    </row>
    <row r="2478" ht="15.75" customHeight="1" s="412">
      <c r="A2478" s="300" t="n">
        <v>2477</v>
      </c>
      <c r="B2478" s="300" t="n">
        <v>65</v>
      </c>
      <c r="C2478" s="300" t="n">
        <v>190</v>
      </c>
      <c r="D2478" s="300" t="n">
        <v>9</v>
      </c>
      <c r="E2478" s="301" t="n">
        <v>43557</v>
      </c>
      <c r="F2478" s="312" t="n">
        <v>5215</v>
      </c>
      <c r="G2478" s="300" t="n">
        <v>8280</v>
      </c>
      <c r="H2478" s="302" t="n">
        <v>7746</v>
      </c>
      <c r="I2478" s="300" t="n"/>
      <c r="J2478" s="315" t="n"/>
      <c r="K2478" s="304" t="n"/>
      <c r="L2478" s="304" t="n"/>
      <c r="M2478" s="304" t="n"/>
      <c r="N2478" s="304" t="n"/>
    </row>
    <row r="2479" ht="15.75" customHeight="1" s="412">
      <c r="A2479" s="300" t="n">
        <v>2478</v>
      </c>
      <c r="B2479" s="300" t="n">
        <v>66</v>
      </c>
      <c r="C2479" s="300" t="n">
        <v>190</v>
      </c>
      <c r="D2479" s="300" t="n">
        <v>9</v>
      </c>
      <c r="E2479" s="301" t="n">
        <v>43557</v>
      </c>
      <c r="F2479" s="312" t="n">
        <v>5279</v>
      </c>
      <c r="G2479" s="300" t="n">
        <v>8673</v>
      </c>
      <c r="H2479" s="302" t="n">
        <v>9084</v>
      </c>
      <c r="I2479" s="300" t="n"/>
      <c r="J2479" s="315" t="n"/>
      <c r="K2479" s="304" t="n"/>
      <c r="L2479" s="304" t="n"/>
      <c r="M2479" s="304" t="n"/>
      <c r="N2479" s="304" t="n"/>
    </row>
    <row r="2480" ht="15.75" customHeight="1" s="412">
      <c r="A2480" s="300" t="n">
        <v>2479</v>
      </c>
      <c r="B2480" s="300" t="n">
        <v>67</v>
      </c>
      <c r="C2480" s="300" t="n">
        <v>191</v>
      </c>
      <c r="D2480" s="300" t="n">
        <v>9</v>
      </c>
      <c r="E2480" s="301" t="n">
        <v>43557</v>
      </c>
      <c r="F2480" s="312" t="n">
        <v>5217</v>
      </c>
      <c r="G2480" s="300" t="n">
        <v>7707</v>
      </c>
      <c r="H2480" s="302" t="n">
        <v>7304</v>
      </c>
      <c r="I2480" s="300" t="n"/>
      <c r="J2480" s="315" t="n"/>
      <c r="K2480" s="304" t="n"/>
      <c r="L2480" s="304" t="n"/>
      <c r="M2480" s="304" t="n"/>
      <c r="N2480" s="304" t="n"/>
    </row>
    <row r="2481" ht="15.75" customHeight="1" s="412">
      <c r="A2481" s="300" t="n">
        <v>2480</v>
      </c>
      <c r="B2481" s="300" t="n">
        <v>68</v>
      </c>
      <c r="C2481" s="300" t="n">
        <v>191</v>
      </c>
      <c r="D2481" s="300" t="n">
        <v>9</v>
      </c>
      <c r="E2481" s="301" t="n">
        <v>43557</v>
      </c>
      <c r="F2481" s="312" t="n">
        <v>5288</v>
      </c>
      <c r="G2481" s="300" t="n">
        <v>7923</v>
      </c>
      <c r="H2481" s="302" t="n">
        <v>7497</v>
      </c>
      <c r="I2481" s="300" t="n"/>
      <c r="J2481" s="315" t="n"/>
      <c r="K2481" s="304" t="n"/>
      <c r="L2481" s="304" t="n"/>
      <c r="M2481" s="304" t="n"/>
      <c r="N2481" s="304" t="n"/>
    </row>
    <row r="2482" ht="15.75" customHeight="1" s="412">
      <c r="A2482" s="300" t="n">
        <v>2481</v>
      </c>
      <c r="B2482" s="300" t="n">
        <v>69</v>
      </c>
      <c r="C2482" s="300" t="n">
        <v>192</v>
      </c>
      <c r="D2482" s="300" t="n">
        <v>9</v>
      </c>
      <c r="E2482" s="301" t="n">
        <v>43557</v>
      </c>
      <c r="F2482" s="312" t="n">
        <v>5248</v>
      </c>
      <c r="G2482" s="300" t="n">
        <v>7661</v>
      </c>
      <c r="H2482" s="302" t="n">
        <v>7293</v>
      </c>
      <c r="I2482" s="300" t="n"/>
      <c r="J2482" s="315" t="n"/>
      <c r="K2482" s="304" t="n"/>
      <c r="L2482" s="304" t="n"/>
      <c r="M2482" s="304" t="n"/>
      <c r="N2482" s="304" t="n"/>
    </row>
    <row r="2483" ht="15.75" customHeight="1" s="412">
      <c r="A2483" s="300" t="n">
        <v>2482</v>
      </c>
      <c r="B2483" s="300" t="n">
        <v>70</v>
      </c>
      <c r="C2483" s="300" t="n">
        <v>192</v>
      </c>
      <c r="D2483" s="300" t="n">
        <v>9</v>
      </c>
      <c r="E2483" s="301" t="n">
        <v>43557</v>
      </c>
      <c r="F2483" s="312" t="n">
        <v>5266</v>
      </c>
      <c r="G2483" s="300" t="n">
        <v>7721</v>
      </c>
      <c r="H2483" s="302" t="n">
        <v>7343</v>
      </c>
      <c r="I2483" s="300" t="n"/>
      <c r="J2483" s="315" t="n"/>
      <c r="K2483" s="304" t="n"/>
      <c r="L2483" s="304" t="n"/>
      <c r="M2483" s="304" t="n"/>
      <c r="N2483" s="304" t="n"/>
    </row>
    <row r="2484" ht="15.75" customHeight="1" s="412">
      <c r="A2484" s="300" t="n">
        <v>2483</v>
      </c>
      <c r="B2484" s="300" t="n">
        <v>71</v>
      </c>
      <c r="C2484" s="300" t="n">
        <v>195</v>
      </c>
      <c r="D2484" s="300" t="n">
        <v>9</v>
      </c>
      <c r="E2484" s="301" t="n">
        <v>43557</v>
      </c>
      <c r="F2484" s="312" t="n">
        <v>5256</v>
      </c>
      <c r="G2484" s="300" t="n">
        <v>7257</v>
      </c>
      <c r="H2484" s="302" t="n">
        <v>6984</v>
      </c>
      <c r="I2484" s="300" t="n"/>
      <c r="J2484" s="315" t="n"/>
      <c r="K2484" s="304" t="n"/>
      <c r="L2484" s="304" t="n"/>
      <c r="M2484" s="304" t="n"/>
      <c r="N2484" s="304" t="n"/>
    </row>
    <row r="2485" ht="15.75" customHeight="1" s="412">
      <c r="A2485" s="300" t="n">
        <v>2484</v>
      </c>
      <c r="B2485" s="300" t="n">
        <v>72</v>
      </c>
      <c r="C2485" s="300" t="n">
        <v>195</v>
      </c>
      <c r="D2485" s="300" t="n">
        <v>9</v>
      </c>
      <c r="E2485" s="301" t="n">
        <v>43557</v>
      </c>
      <c r="F2485" s="312" t="n">
        <v>5223</v>
      </c>
      <c r="G2485" s="300" t="n">
        <v>7291</v>
      </c>
      <c r="H2485" s="302" t="n">
        <v>7016</v>
      </c>
      <c r="I2485" s="300" t="n"/>
      <c r="J2485" s="315" t="n"/>
      <c r="K2485" s="304" t="n"/>
      <c r="L2485" s="304" t="n"/>
      <c r="M2485" s="304" t="n"/>
      <c r="N2485" s="304" t="n"/>
    </row>
    <row r="2486" ht="15.75" customHeight="1" s="412">
      <c r="A2486" s="300" t="n">
        <v>2485</v>
      </c>
      <c r="B2486" s="300" t="n">
        <v>73</v>
      </c>
      <c r="C2486" s="300" t="n">
        <v>208</v>
      </c>
      <c r="D2486" s="300" t="n">
        <v>9</v>
      </c>
      <c r="E2486" s="301" t="n">
        <v>43557</v>
      </c>
      <c r="F2486" s="312" t="n">
        <v>5203</v>
      </c>
      <c r="G2486" s="300" t="n">
        <v>7643</v>
      </c>
      <c r="H2486" s="302" t="n">
        <v>7301</v>
      </c>
      <c r="I2486" s="300" t="n"/>
      <c r="J2486" s="315" t="n"/>
      <c r="K2486" s="304" t="n"/>
      <c r="L2486" s="304" t="n"/>
      <c r="M2486" s="304" t="n"/>
      <c r="N2486" s="304" t="n"/>
    </row>
    <row r="2487" ht="15.75" customHeight="1" s="412">
      <c r="A2487" s="300" t="n">
        <v>2486</v>
      </c>
      <c r="B2487" s="300" t="n">
        <v>74</v>
      </c>
      <c r="C2487" s="300" t="n">
        <v>208</v>
      </c>
      <c r="D2487" s="300" t="n">
        <v>9</v>
      </c>
      <c r="E2487" s="301" t="n">
        <v>43557</v>
      </c>
      <c r="F2487" s="312" t="n">
        <v>5309</v>
      </c>
      <c r="G2487" s="300" t="n">
        <v>7689</v>
      </c>
      <c r="H2487" s="302" t="n">
        <v>7350</v>
      </c>
      <c r="I2487" s="300" t="n"/>
      <c r="J2487" s="315" t="n"/>
      <c r="K2487" s="304" t="n"/>
      <c r="L2487" s="304" t="n"/>
      <c r="M2487" s="304" t="n"/>
      <c r="N2487" s="304" t="n"/>
    </row>
    <row r="2488" ht="15.75" customHeight="1" s="412">
      <c r="A2488" s="300" t="n">
        <v>2487</v>
      </c>
      <c r="B2488" s="300" t="n">
        <v>75</v>
      </c>
      <c r="C2488" s="300" t="n">
        <v>220</v>
      </c>
      <c r="D2488" s="300" t="n">
        <v>9</v>
      </c>
      <c r="E2488" s="301" t="n">
        <v>43557</v>
      </c>
      <c r="F2488" s="312" t="n">
        <v>5226</v>
      </c>
      <c r="G2488" s="300" t="n">
        <v>6618</v>
      </c>
      <c r="H2488" s="302" t="n">
        <v>7227</v>
      </c>
      <c r="I2488" s="300" t="n"/>
      <c r="J2488" s="315" t="n"/>
      <c r="K2488" s="304" t="n"/>
      <c r="L2488" s="304" t="n"/>
      <c r="M2488" s="304" t="n"/>
      <c r="N2488" s="304" t="n"/>
    </row>
    <row r="2489" ht="15.75" customHeight="1" s="412">
      <c r="A2489" s="300" t="n">
        <v>2488</v>
      </c>
      <c r="B2489" s="300" t="n">
        <v>76</v>
      </c>
      <c r="C2489" s="300" t="n">
        <v>220</v>
      </c>
      <c r="D2489" s="300" t="n">
        <v>9</v>
      </c>
      <c r="E2489" s="301" t="n">
        <v>43557</v>
      </c>
      <c r="F2489" s="312" t="n">
        <v>5239</v>
      </c>
      <c r="G2489" s="300" t="n">
        <v>7611</v>
      </c>
      <c r="H2489" s="302" t="n">
        <v>7212</v>
      </c>
      <c r="I2489" s="300" t="n"/>
      <c r="J2489" s="315" t="n"/>
      <c r="K2489" s="304" t="n"/>
      <c r="L2489" s="304" t="n"/>
      <c r="M2489" s="304" t="n"/>
      <c r="N2489" s="304" t="n"/>
    </row>
    <row r="2490" ht="15.75" customHeight="1" s="412">
      <c r="A2490" s="300" t="n">
        <v>2489</v>
      </c>
      <c r="B2490" s="300" t="n">
        <v>77</v>
      </c>
      <c r="C2490" s="300" t="n">
        <v>221</v>
      </c>
      <c r="D2490" s="300" t="n">
        <v>9</v>
      </c>
      <c r="E2490" s="301" t="n">
        <v>43557</v>
      </c>
      <c r="F2490" s="312" t="n">
        <v>5212</v>
      </c>
      <c r="G2490" s="300" t="n">
        <v>8053</v>
      </c>
      <c r="H2490" s="302" t="n">
        <v>7632</v>
      </c>
      <c r="I2490" s="300" t="n"/>
      <c r="J2490" s="315" t="n"/>
      <c r="K2490" s="304" t="n"/>
      <c r="L2490" s="304" t="n"/>
      <c r="M2490" s="304" t="n"/>
      <c r="N2490" s="304" t="n"/>
    </row>
    <row r="2491" ht="15.75" customHeight="1" s="412">
      <c r="A2491" s="300" t="n">
        <v>2490</v>
      </c>
      <c r="B2491" s="300" t="n">
        <v>78</v>
      </c>
      <c r="C2491" s="300" t="n">
        <v>221</v>
      </c>
      <c r="D2491" s="300" t="n">
        <v>9</v>
      </c>
      <c r="E2491" s="301" t="n">
        <v>43557</v>
      </c>
      <c r="F2491" s="312" t="n">
        <v>5245</v>
      </c>
      <c r="G2491" s="300" t="n">
        <v>8050</v>
      </c>
      <c r="H2491" s="302" t="n">
        <v>7635</v>
      </c>
      <c r="I2491" s="300" t="n"/>
      <c r="J2491" s="315" t="n"/>
      <c r="K2491" s="304" t="n"/>
      <c r="L2491" s="304" t="n"/>
      <c r="M2491" s="304" t="n"/>
      <c r="N2491" s="304" t="n"/>
    </row>
    <row r="2492" ht="15.75" customHeight="1" s="412">
      <c r="A2492" s="300" t="n">
        <v>2491</v>
      </c>
      <c r="B2492" s="300" t="n">
        <v>79</v>
      </c>
      <c r="C2492" s="300" t="n">
        <v>222</v>
      </c>
      <c r="D2492" s="300" t="n">
        <v>9</v>
      </c>
      <c r="E2492" s="301" t="n">
        <v>43557</v>
      </c>
      <c r="F2492" s="312" t="n">
        <v>5242</v>
      </c>
      <c r="G2492" s="300" t="n">
        <v>7952</v>
      </c>
      <c r="H2492" s="302" t="n">
        <v>7555</v>
      </c>
      <c r="I2492" s="300" t="n"/>
      <c r="J2492" s="315" t="n"/>
      <c r="K2492" s="304" t="n"/>
      <c r="L2492" s="304" t="n"/>
      <c r="M2492" s="304" t="n"/>
      <c r="N2492" s="304" t="n"/>
    </row>
    <row r="2493" ht="15.75" customHeight="1" s="412">
      <c r="A2493" s="300" t="n">
        <v>2492</v>
      </c>
      <c r="B2493" s="300" t="n">
        <v>80</v>
      </c>
      <c r="C2493" s="300" t="n">
        <v>222</v>
      </c>
      <c r="D2493" s="300" t="n">
        <v>9</v>
      </c>
      <c r="E2493" s="301" t="n">
        <v>43557</v>
      </c>
      <c r="F2493" s="312" t="n">
        <v>5245</v>
      </c>
      <c r="G2493" s="300" t="n">
        <v>8027</v>
      </c>
      <c r="H2493" s="302" t="n">
        <v>7618</v>
      </c>
      <c r="I2493" s="300" t="n"/>
      <c r="J2493" s="315" t="n"/>
      <c r="K2493" s="304" t="n"/>
      <c r="L2493" s="304" t="n"/>
      <c r="M2493" s="304" t="n"/>
      <c r="N2493" s="304" t="n"/>
    </row>
    <row r="2494" ht="15.75" customHeight="1" s="412">
      <c r="A2494" s="300" t="n">
        <v>2493</v>
      </c>
      <c r="B2494" s="300" t="n">
        <v>81</v>
      </c>
      <c r="C2494" s="300" t="n">
        <v>232</v>
      </c>
      <c r="D2494" s="300" t="n">
        <v>9</v>
      </c>
      <c r="E2494" s="301" t="n">
        <v>43557</v>
      </c>
      <c r="F2494" s="312" t="n">
        <v>5180</v>
      </c>
      <c r="G2494" s="300" t="n">
        <v>8220</v>
      </c>
      <c r="H2494" s="302" t="n">
        <v>7745</v>
      </c>
      <c r="I2494" s="300" t="n"/>
      <c r="J2494" s="315" t="n"/>
      <c r="K2494" s="304" t="n"/>
      <c r="L2494" s="304" t="n"/>
      <c r="M2494" s="304" t="n"/>
      <c r="N2494" s="304" t="n"/>
    </row>
    <row r="2495" ht="15.75" customHeight="1" s="412">
      <c r="A2495" s="300" t="n">
        <v>2494</v>
      </c>
      <c r="B2495" s="300" t="n">
        <v>82</v>
      </c>
      <c r="C2495" s="300" t="n">
        <v>232</v>
      </c>
      <c r="D2495" s="300" t="n">
        <v>9</v>
      </c>
      <c r="E2495" s="301" t="n">
        <v>43557</v>
      </c>
      <c r="F2495" s="312" t="n">
        <v>5194</v>
      </c>
      <c r="G2495" s="300" t="n">
        <v>8108</v>
      </c>
      <c r="H2495" s="302" t="n">
        <v>7654</v>
      </c>
      <c r="I2495" s="300" t="n"/>
      <c r="J2495" s="315" t="n"/>
      <c r="K2495" s="304" t="n"/>
      <c r="L2495" s="304" t="n"/>
      <c r="M2495" s="304" t="n"/>
      <c r="N2495" s="304" t="n"/>
    </row>
    <row r="2496" ht="15.75" customHeight="1" s="412">
      <c r="A2496" s="300" t="n">
        <v>2495</v>
      </c>
      <c r="B2496" s="300" t="n">
        <v>83</v>
      </c>
      <c r="C2496" s="300" t="n">
        <v>234</v>
      </c>
      <c r="D2496" s="300" t="n">
        <v>9</v>
      </c>
      <c r="E2496" s="301" t="n">
        <v>43557</v>
      </c>
      <c r="F2496" s="312" t="n">
        <v>5294</v>
      </c>
      <c r="G2496" s="300" t="n">
        <v>8420</v>
      </c>
      <c r="H2496" s="302" t="n">
        <v>7944</v>
      </c>
      <c r="I2496" s="300" t="n"/>
      <c r="J2496" s="315" t="n"/>
      <c r="K2496" s="304" t="n"/>
      <c r="L2496" s="304" t="n"/>
      <c r="M2496" s="304" t="n"/>
      <c r="N2496" s="304" t="n"/>
    </row>
    <row r="2497" ht="15.75" customHeight="1" s="412">
      <c r="A2497" s="300" t="n">
        <v>2496</v>
      </c>
      <c r="B2497" s="300" t="n">
        <v>84</v>
      </c>
      <c r="C2497" s="300" t="n">
        <v>234</v>
      </c>
      <c r="D2497" s="300" t="n">
        <v>9</v>
      </c>
      <c r="E2497" s="301" t="n">
        <v>43557</v>
      </c>
      <c r="F2497" s="312" t="n">
        <v>5375</v>
      </c>
      <c r="G2497" s="300" t="n">
        <v>8545</v>
      </c>
      <c r="H2497" s="302" t="n">
        <v>8067</v>
      </c>
      <c r="I2497" s="300" t="n"/>
      <c r="J2497" s="315" t="n"/>
      <c r="K2497" s="304" t="n"/>
      <c r="L2497" s="304" t="n"/>
      <c r="M2497" s="304" t="n"/>
      <c r="N2497" s="304" t="n"/>
    </row>
    <row r="2498" ht="15.75" customHeight="1" s="412">
      <c r="A2498" s="300" t="n">
        <v>2497</v>
      </c>
      <c r="B2498" s="300" t="n">
        <v>85</v>
      </c>
      <c r="C2498" s="300" t="n">
        <v>236</v>
      </c>
      <c r="D2498" s="300" t="n">
        <v>9</v>
      </c>
      <c r="E2498" s="301" t="n">
        <v>43557</v>
      </c>
      <c r="F2498" s="312" t="n">
        <v>5253</v>
      </c>
      <c r="G2498" s="300" t="n">
        <v>7991</v>
      </c>
      <c r="H2498" s="302" t="n">
        <v>7589</v>
      </c>
      <c r="I2498" s="300" t="n"/>
      <c r="J2498" s="315" t="n"/>
      <c r="K2498" s="304" t="n"/>
      <c r="L2498" s="304" t="n"/>
      <c r="M2498" s="304" t="n"/>
      <c r="N2498" s="304" t="n"/>
    </row>
    <row r="2499" ht="15.75" customHeight="1" s="412">
      <c r="A2499" s="300" t="n">
        <v>2498</v>
      </c>
      <c r="B2499" s="300" t="n">
        <v>86</v>
      </c>
      <c r="C2499" s="300" t="n">
        <v>236</v>
      </c>
      <c r="D2499" s="300" t="n">
        <v>9</v>
      </c>
      <c r="E2499" s="301" t="n">
        <v>43557</v>
      </c>
      <c r="F2499" s="312" t="n">
        <v>5281</v>
      </c>
      <c r="G2499" s="300" t="n">
        <v>8010</v>
      </c>
      <c r="H2499" s="302" t="n">
        <v>7610</v>
      </c>
      <c r="I2499" s="300" t="n"/>
      <c r="J2499" s="315" t="n"/>
      <c r="K2499" s="304" t="n"/>
      <c r="L2499" s="304" t="n"/>
      <c r="M2499" s="304" t="n"/>
      <c r="N2499" s="304" t="n"/>
    </row>
    <row r="2500" ht="15.75" customHeight="1" s="412">
      <c r="A2500" s="300" t="n">
        <v>2499</v>
      </c>
      <c r="B2500" s="300" t="n">
        <v>87</v>
      </c>
      <c r="C2500" s="300" t="n">
        <v>238</v>
      </c>
      <c r="D2500" s="300" t="n">
        <v>9</v>
      </c>
      <c r="E2500" s="301" t="n">
        <v>43557</v>
      </c>
      <c r="F2500" s="312" t="n">
        <v>5250</v>
      </c>
      <c r="G2500" s="300" t="n">
        <v>8178</v>
      </c>
      <c r="H2500" s="302" t="n">
        <v>7769</v>
      </c>
      <c r="I2500" s="300" t="n"/>
      <c r="J2500" s="315" t="n"/>
      <c r="K2500" s="304" t="n"/>
      <c r="L2500" s="304" t="n"/>
      <c r="M2500" s="304" t="n"/>
      <c r="N2500" s="304" t="n"/>
    </row>
    <row r="2501" ht="15.75" customHeight="1" s="412">
      <c r="A2501" s="300" t="n">
        <v>2500</v>
      </c>
      <c r="B2501" s="300" t="n">
        <v>88</v>
      </c>
      <c r="C2501" s="300" t="n">
        <v>238</v>
      </c>
      <c r="D2501" s="300" t="n">
        <v>9</v>
      </c>
      <c r="E2501" s="301" t="n">
        <v>43557</v>
      </c>
      <c r="F2501" s="312" t="n">
        <v>5241</v>
      </c>
      <c r="G2501" s="300" t="n">
        <v>8106</v>
      </c>
      <c r="H2501" s="302" t="n">
        <v>7712</v>
      </c>
      <c r="I2501" s="300" t="n"/>
      <c r="J2501" s="315" t="n"/>
      <c r="K2501" s="304" t="n"/>
      <c r="L2501" s="304" t="n"/>
      <c r="M2501" s="304" t="n"/>
      <c r="N2501" s="304" t="n"/>
    </row>
    <row r="2502" ht="15.75" customHeight="1" s="412">
      <c r="A2502" s="300" t="n">
        <v>2501</v>
      </c>
      <c r="B2502" s="300" t="n">
        <v>89</v>
      </c>
      <c r="C2502" s="300" t="n">
        <v>240</v>
      </c>
      <c r="D2502" s="300" t="n">
        <v>9</v>
      </c>
      <c r="E2502" s="301" t="n">
        <v>43557</v>
      </c>
      <c r="F2502" s="312" t="n">
        <v>5188</v>
      </c>
      <c r="G2502" s="300" t="n">
        <v>7744</v>
      </c>
      <c r="H2502" s="302" t="n">
        <v>7365</v>
      </c>
      <c r="I2502" s="300" t="n"/>
      <c r="J2502" s="315" t="n"/>
      <c r="K2502" s="304" t="n"/>
      <c r="L2502" s="304" t="n"/>
      <c r="M2502" s="304" t="n"/>
      <c r="N2502" s="304" t="n"/>
    </row>
    <row r="2503" ht="15.75" customHeight="1" s="412">
      <c r="A2503" s="300" t="n">
        <v>2502</v>
      </c>
      <c r="B2503" s="300" t="n">
        <v>90</v>
      </c>
      <c r="C2503" s="300" t="n">
        <v>240</v>
      </c>
      <c r="D2503" s="300" t="n">
        <v>9</v>
      </c>
      <c r="E2503" s="301" t="n">
        <v>43557</v>
      </c>
      <c r="F2503" s="312" t="n">
        <v>5202</v>
      </c>
      <c r="G2503" s="300" t="n">
        <v>7815</v>
      </c>
      <c r="H2503" s="302" t="n">
        <v>7430</v>
      </c>
      <c r="I2503" s="300" t="n"/>
      <c r="J2503" s="315" t="n"/>
      <c r="K2503" s="304" t="n"/>
      <c r="L2503" s="304" t="n"/>
      <c r="M2503" s="304" t="n"/>
      <c r="N2503" s="304" t="n"/>
    </row>
    <row r="2504" ht="15.75" customHeight="1" s="412">
      <c r="A2504" s="300" t="n">
        <v>2503</v>
      </c>
      <c r="B2504" s="300" t="n">
        <v>91</v>
      </c>
      <c r="C2504" s="300" t="n">
        <v>242</v>
      </c>
      <c r="D2504" s="300" t="n">
        <v>9</v>
      </c>
      <c r="E2504" s="301" t="n">
        <v>43557</v>
      </c>
      <c r="F2504" s="312" t="n">
        <v>5252</v>
      </c>
      <c r="G2504" s="300" t="n">
        <v>8102</v>
      </c>
      <c r="H2504" s="302" t="n">
        <v>7614</v>
      </c>
      <c r="I2504" s="300" t="n"/>
      <c r="J2504" s="315" t="n"/>
      <c r="K2504" s="304" t="n"/>
      <c r="L2504" s="304" t="n"/>
      <c r="M2504" s="304" t="n"/>
      <c r="N2504" s="304" t="n"/>
    </row>
    <row r="2505" ht="15.75" customHeight="1" s="412">
      <c r="A2505" s="300" t="n">
        <v>2504</v>
      </c>
      <c r="B2505" s="300" t="n">
        <v>92</v>
      </c>
      <c r="C2505" s="300" t="n">
        <v>242</v>
      </c>
      <c r="D2505" s="300" t="n">
        <v>9</v>
      </c>
      <c r="E2505" s="301" t="n">
        <v>43557</v>
      </c>
      <c r="F2505" s="312" t="n">
        <v>5241</v>
      </c>
      <c r="G2505" s="300" t="n">
        <v>7899</v>
      </c>
      <c r="H2505" s="302" t="n">
        <v>7427</v>
      </c>
      <c r="I2505" s="300" t="n"/>
      <c r="J2505" s="315" t="n"/>
      <c r="K2505" s="304" t="n"/>
      <c r="L2505" s="304" t="n"/>
      <c r="M2505" s="304" t="n"/>
      <c r="N2505" s="304" t="n"/>
    </row>
    <row r="2506" ht="15.75" customHeight="1" s="412">
      <c r="A2506" s="300" t="n">
        <v>2505</v>
      </c>
      <c r="B2506" s="300" t="n">
        <v>93</v>
      </c>
      <c r="C2506" s="300" t="n">
        <v>252</v>
      </c>
      <c r="D2506" s="300" t="n">
        <v>9</v>
      </c>
      <c r="E2506" s="301" t="n">
        <v>43557</v>
      </c>
      <c r="F2506" s="312" t="n">
        <v>5234</v>
      </c>
      <c r="G2506" s="300" t="n">
        <v>8229</v>
      </c>
      <c r="H2506" s="302" t="n">
        <v>7743</v>
      </c>
      <c r="I2506" s="300" t="n"/>
      <c r="J2506" s="315" t="n"/>
      <c r="K2506" s="304" t="n"/>
      <c r="L2506" s="304" t="n"/>
      <c r="M2506" s="304" t="n"/>
      <c r="N2506" s="304" t="n"/>
    </row>
    <row r="2507" ht="15.75" customHeight="1" s="412">
      <c r="A2507" s="300" t="n">
        <v>2506</v>
      </c>
      <c r="B2507" s="300" t="n">
        <v>94</v>
      </c>
      <c r="C2507" s="300" t="n">
        <v>252</v>
      </c>
      <c r="D2507" s="300" t="n">
        <v>9</v>
      </c>
      <c r="E2507" s="301" t="n">
        <v>43557</v>
      </c>
      <c r="F2507" s="312" t="n">
        <v>5218</v>
      </c>
      <c r="G2507" s="300" t="n">
        <v>8438</v>
      </c>
      <c r="H2507" s="302" t="n">
        <v>7924</v>
      </c>
      <c r="I2507" s="300" t="n"/>
      <c r="J2507" s="315" t="n"/>
      <c r="K2507" s="304" t="n"/>
      <c r="L2507" s="304" t="n"/>
      <c r="M2507" s="304" t="n"/>
      <c r="N2507" s="304" t="n"/>
    </row>
    <row r="2508" ht="15.75" customHeight="1" s="412">
      <c r="A2508" s="300" t="n">
        <v>2507</v>
      </c>
      <c r="B2508" s="300" t="n">
        <v>95</v>
      </c>
      <c r="C2508" s="300" t="n">
        <v>254</v>
      </c>
      <c r="D2508" s="300" t="n">
        <v>9</v>
      </c>
      <c r="E2508" s="301" t="n">
        <v>43557</v>
      </c>
      <c r="F2508" s="312" t="n">
        <v>5232</v>
      </c>
      <c r="G2508" s="300" t="n">
        <v>6852</v>
      </c>
      <c r="H2508" s="302" t="n">
        <v>6622</v>
      </c>
      <c r="I2508" s="300" t="n"/>
      <c r="J2508" s="315" t="n"/>
      <c r="K2508" s="304" t="n"/>
      <c r="L2508" s="304" t="n"/>
      <c r="M2508" s="304" t="n"/>
      <c r="N2508" s="304" t="n"/>
    </row>
    <row r="2509" ht="15.75" customHeight="1" s="412">
      <c r="A2509" s="300" t="n">
        <v>2508</v>
      </c>
      <c r="B2509" s="300" t="n">
        <v>96</v>
      </c>
      <c r="C2509" s="300" t="n">
        <v>254</v>
      </c>
      <c r="D2509" s="300" t="n">
        <v>9</v>
      </c>
      <c r="E2509" s="301" t="n">
        <v>43557</v>
      </c>
      <c r="F2509" s="312" t="n">
        <v>5242</v>
      </c>
      <c r="G2509" s="300" t="n">
        <v>6727</v>
      </c>
      <c r="H2509" s="302" t="n">
        <v>6515</v>
      </c>
      <c r="I2509" s="300" t="n"/>
      <c r="J2509" s="315" t="n"/>
      <c r="K2509" s="304" t="n"/>
      <c r="L2509" s="304" t="n"/>
      <c r="M2509" s="304" t="n"/>
      <c r="N2509" s="304" t="n"/>
    </row>
    <row r="2510" ht="15.75" customHeight="1" s="412">
      <c r="A2510" s="300" t="n">
        <v>2509</v>
      </c>
      <c r="B2510" s="300" t="n">
        <v>97</v>
      </c>
      <c r="C2510" s="300" t="n">
        <v>258</v>
      </c>
      <c r="D2510" s="300" t="n">
        <v>9</v>
      </c>
      <c r="E2510" s="301" t="n">
        <v>43557</v>
      </c>
      <c r="F2510" s="312" t="n">
        <v>5287</v>
      </c>
      <c r="G2510" s="300" t="n">
        <v>7678</v>
      </c>
      <c r="H2510" s="302" t="n">
        <v>7222</v>
      </c>
      <c r="I2510" s="300" t="n"/>
      <c r="J2510" s="315" t="n"/>
      <c r="K2510" s="304" t="n"/>
      <c r="L2510" s="304" t="n"/>
      <c r="M2510" s="304" t="n"/>
      <c r="N2510" s="304" t="n"/>
    </row>
    <row r="2511" ht="15.75" customHeight="1" s="412">
      <c r="A2511" s="300" t="n">
        <v>2510</v>
      </c>
      <c r="B2511" s="300" t="n">
        <v>98</v>
      </c>
      <c r="C2511" s="300" t="n">
        <v>258</v>
      </c>
      <c r="D2511" s="300" t="n">
        <v>9</v>
      </c>
      <c r="E2511" s="301" t="n">
        <v>43557</v>
      </c>
      <c r="F2511" s="312" t="n">
        <v>5252</v>
      </c>
      <c r="G2511" s="300" t="n">
        <v>7823</v>
      </c>
      <c r="H2511" s="302" t="n">
        <v>7330</v>
      </c>
      <c r="I2511" s="300" t="n"/>
      <c r="J2511" s="315" t="n"/>
      <c r="K2511" s="304" t="n"/>
      <c r="L2511" s="304" t="n"/>
      <c r="M2511" s="304" t="n"/>
      <c r="N2511" s="304" t="n"/>
    </row>
    <row r="2512" ht="15.75" customHeight="1" s="412">
      <c r="A2512" s="300" t="n">
        <v>2511</v>
      </c>
      <c r="B2512" s="300" t="n">
        <v>99</v>
      </c>
      <c r="C2512" s="300" t="n">
        <v>266</v>
      </c>
      <c r="D2512" s="300" t="n">
        <v>9</v>
      </c>
      <c r="E2512" s="301" t="n">
        <v>43557</v>
      </c>
      <c r="F2512" s="312" t="n">
        <v>5182</v>
      </c>
      <c r="G2512" s="300" t="n">
        <v>8132</v>
      </c>
      <c r="H2512" s="302" t="n">
        <v>7720</v>
      </c>
      <c r="I2512" s="300" t="n"/>
      <c r="J2512" s="315" t="n"/>
      <c r="K2512" s="304" t="n"/>
      <c r="L2512" s="304" t="n"/>
      <c r="M2512" s="304" t="n"/>
      <c r="N2512" s="304" t="n"/>
    </row>
    <row r="2513" ht="15.75" customHeight="1" s="412">
      <c r="A2513" s="300" t="n">
        <v>2512</v>
      </c>
      <c r="B2513" s="300" t="n">
        <v>100</v>
      </c>
      <c r="C2513" s="300" t="n">
        <v>266</v>
      </c>
      <c r="D2513" s="300" t="n">
        <v>9</v>
      </c>
      <c r="E2513" s="301" t="n">
        <v>43557</v>
      </c>
      <c r="F2513" s="312" t="n">
        <v>5209</v>
      </c>
      <c r="G2513" s="300" t="n">
        <v>8231</v>
      </c>
      <c r="H2513" s="302" t="n">
        <v>7813</v>
      </c>
      <c r="I2513" s="300" t="n"/>
      <c r="J2513" s="315" t="n"/>
      <c r="K2513" s="304" t="n"/>
      <c r="L2513" s="304" t="n"/>
      <c r="M2513" s="304" t="n"/>
      <c r="N2513" s="304" t="n"/>
    </row>
    <row r="2514" ht="15.75" customHeight="1" s="412">
      <c r="A2514" s="300" t="n">
        <v>2513</v>
      </c>
      <c r="B2514" s="300" t="n">
        <v>101</v>
      </c>
      <c r="C2514" s="300" t="n">
        <v>267</v>
      </c>
      <c r="D2514" s="300" t="n">
        <v>9</v>
      </c>
      <c r="E2514" s="301" t="n">
        <v>43557</v>
      </c>
      <c r="F2514" s="312" t="n">
        <v>5208</v>
      </c>
      <c r="G2514" s="300" t="n">
        <v>8098</v>
      </c>
      <c r="H2514" s="302" t="n">
        <v>7669</v>
      </c>
      <c r="I2514" s="300" t="n"/>
      <c r="J2514" s="315" t="n"/>
      <c r="K2514" s="304" t="n"/>
      <c r="L2514" s="304" t="n"/>
      <c r="M2514" s="304" t="n"/>
      <c r="N2514" s="304" t="n"/>
    </row>
    <row r="2515" ht="15.75" customHeight="1" s="412">
      <c r="A2515" s="300" t="n">
        <v>2514</v>
      </c>
      <c r="B2515" s="300" t="n">
        <v>102</v>
      </c>
      <c r="C2515" s="300" t="n">
        <v>267</v>
      </c>
      <c r="D2515" s="300" t="n">
        <v>9</v>
      </c>
      <c r="E2515" s="301" t="n">
        <v>43557</v>
      </c>
      <c r="F2515" s="312" t="n">
        <v>5224</v>
      </c>
      <c r="G2515" s="300" t="n">
        <v>8232</v>
      </c>
      <c r="H2515" s="302" t="n">
        <v>7786</v>
      </c>
      <c r="I2515" s="300" t="n"/>
      <c r="J2515" s="315" t="n"/>
      <c r="K2515" s="304" t="n"/>
      <c r="L2515" s="304" t="n"/>
      <c r="M2515" s="304" t="n"/>
      <c r="N2515" s="304" t="n"/>
    </row>
    <row r="2516" ht="15.75" customHeight="1" s="412">
      <c r="A2516" s="300" t="n">
        <v>2515</v>
      </c>
      <c r="B2516" s="300" t="n">
        <v>103</v>
      </c>
      <c r="C2516" s="300" t="n">
        <v>268</v>
      </c>
      <c r="D2516" s="300" t="n">
        <v>9</v>
      </c>
      <c r="E2516" s="301" t="n">
        <v>43557</v>
      </c>
      <c r="F2516" s="312" t="n">
        <v>5213</v>
      </c>
      <c r="G2516" s="300" t="n">
        <v>7777</v>
      </c>
      <c r="H2516" s="302" t="n">
        <v>7367</v>
      </c>
      <c r="I2516" s="300" t="n"/>
      <c r="J2516" s="315" t="n"/>
      <c r="K2516" s="304" t="n"/>
      <c r="L2516" s="304" t="n"/>
      <c r="M2516" s="304" t="n"/>
      <c r="N2516" s="304" t="n"/>
    </row>
    <row r="2517" ht="15.75" customHeight="1" s="412">
      <c r="A2517" s="300" t="n">
        <v>2516</v>
      </c>
      <c r="B2517" s="300" t="n">
        <v>104</v>
      </c>
      <c r="C2517" s="300" t="n">
        <v>268</v>
      </c>
      <c r="D2517" s="300" t="n">
        <v>9</v>
      </c>
      <c r="E2517" s="301" t="n">
        <v>43557</v>
      </c>
      <c r="F2517" s="312" t="n">
        <v>5257</v>
      </c>
      <c r="G2517" s="300" t="n">
        <v>7830</v>
      </c>
      <c r="H2517" s="302" t="n">
        <v>7419</v>
      </c>
      <c r="I2517" s="300" t="n"/>
      <c r="J2517" s="315" t="n"/>
      <c r="K2517" s="304" t="n"/>
      <c r="L2517" s="304" t="n"/>
      <c r="M2517" s="304" t="n"/>
      <c r="N2517" s="304" t="n"/>
    </row>
    <row r="2518" ht="15.75" customHeight="1" s="412">
      <c r="A2518" s="300" t="n">
        <v>2517</v>
      </c>
      <c r="B2518" s="300" t="n">
        <v>105</v>
      </c>
      <c r="C2518" s="300" t="n">
        <v>301</v>
      </c>
      <c r="D2518" s="300" t="n">
        <v>9</v>
      </c>
      <c r="E2518" s="301" t="n">
        <v>43557</v>
      </c>
      <c r="F2518" s="312" t="n">
        <v>5251</v>
      </c>
      <c r="G2518" s="300" t="n">
        <v>7866</v>
      </c>
      <c r="H2518" s="302" t="n">
        <v>7272</v>
      </c>
      <c r="I2518" s="300" t="n"/>
      <c r="J2518" s="315" t="n"/>
      <c r="K2518" s="304" t="n"/>
      <c r="L2518" s="304" t="n"/>
      <c r="M2518" s="304" t="n"/>
      <c r="N2518" s="304" t="n"/>
    </row>
    <row r="2519" ht="15.75" customHeight="1" s="412">
      <c r="A2519" s="300" t="n">
        <v>2518</v>
      </c>
      <c r="B2519" s="300" t="n">
        <v>106</v>
      </c>
      <c r="C2519" s="300" t="n">
        <v>301</v>
      </c>
      <c r="D2519" s="300" t="n">
        <v>9</v>
      </c>
      <c r="E2519" s="301" t="n">
        <v>43557</v>
      </c>
      <c r="F2519" s="312" t="n">
        <v>5219</v>
      </c>
      <c r="G2519" s="300" t="n">
        <v>7658</v>
      </c>
      <c r="H2519" s="302" t="n">
        <v>7102</v>
      </c>
      <c r="I2519" s="300" t="n"/>
      <c r="J2519" s="315" t="n"/>
      <c r="K2519" s="304" t="n"/>
      <c r="L2519" s="304" t="n"/>
      <c r="M2519" s="304" t="n"/>
      <c r="N2519" s="304" t="n"/>
    </row>
    <row r="2520" ht="15.75" customHeight="1" s="412">
      <c r="A2520" s="300" t="n">
        <v>2519</v>
      </c>
      <c r="B2520" s="300" t="n">
        <v>107</v>
      </c>
      <c r="C2520" s="300" t="n">
        <v>302</v>
      </c>
      <c r="D2520" s="300" t="n">
        <v>9</v>
      </c>
      <c r="E2520" s="301" t="n">
        <v>43557</v>
      </c>
      <c r="F2520" s="312" t="n">
        <v>5226</v>
      </c>
      <c r="G2520" s="300" t="n">
        <v>7395</v>
      </c>
      <c r="H2520" s="302" t="n">
        <v>7075</v>
      </c>
      <c r="I2520" s="300" t="n"/>
      <c r="J2520" s="315" t="n"/>
      <c r="K2520" s="304" t="n"/>
      <c r="L2520" s="304" t="n"/>
      <c r="M2520" s="304" t="n"/>
      <c r="N2520" s="304" t="n"/>
    </row>
    <row r="2521" ht="15.75" customHeight="1" s="412">
      <c r="A2521" s="300" t="n">
        <v>2520</v>
      </c>
      <c r="B2521" s="300" t="n">
        <v>108</v>
      </c>
      <c r="C2521" s="300" t="n">
        <v>302</v>
      </c>
      <c r="D2521" s="300" t="n">
        <v>9</v>
      </c>
      <c r="E2521" s="301" t="n">
        <v>43557</v>
      </c>
      <c r="F2521" s="312" t="n">
        <v>5274</v>
      </c>
      <c r="G2521" s="300" t="n">
        <v>7543</v>
      </c>
      <c r="H2521" s="302" t="n">
        <v>7203</v>
      </c>
      <c r="I2521" s="300" t="n"/>
      <c r="J2521" s="315" t="n"/>
      <c r="K2521" s="304" t="n"/>
      <c r="L2521" s="304" t="n"/>
      <c r="M2521" s="304" t="n"/>
      <c r="N2521" s="304" t="n"/>
    </row>
    <row r="2522" ht="15.75" customHeight="1" s="412">
      <c r="A2522" s="300" t="n">
        <v>2521</v>
      </c>
      <c r="B2522" s="300" t="n">
        <v>109</v>
      </c>
      <c r="C2522" s="300" t="n">
        <v>319</v>
      </c>
      <c r="D2522" s="300" t="n">
        <v>9</v>
      </c>
      <c r="E2522" s="301" t="n">
        <v>43557</v>
      </c>
      <c r="F2522" s="312" t="n">
        <v>5191</v>
      </c>
      <c r="G2522" s="300" t="n">
        <v>8728</v>
      </c>
      <c r="H2522" s="302" t="n">
        <v>8154</v>
      </c>
      <c r="I2522" s="300" t="n"/>
      <c r="J2522" s="315" t="n"/>
      <c r="K2522" s="304" t="n"/>
      <c r="L2522" s="304" t="n"/>
      <c r="M2522" s="304" t="n"/>
      <c r="N2522" s="304" t="n"/>
    </row>
    <row r="2523" ht="15.75" customHeight="1" s="412">
      <c r="A2523" s="300" t="n">
        <v>2522</v>
      </c>
      <c r="B2523" s="300" t="n">
        <v>110</v>
      </c>
      <c r="C2523" s="300" t="n">
        <v>319</v>
      </c>
      <c r="D2523" s="300" t="n">
        <v>9</v>
      </c>
      <c r="E2523" s="301" t="n">
        <v>43557</v>
      </c>
      <c r="F2523" s="312" t="n">
        <v>5243</v>
      </c>
      <c r="G2523" s="300" t="n">
        <v>8810</v>
      </c>
      <c r="H2523" s="302" t="n">
        <v>8236</v>
      </c>
      <c r="I2523" s="300" t="n"/>
      <c r="J2523" s="315" t="n"/>
      <c r="K2523" s="304" t="n"/>
      <c r="L2523" s="304" t="n"/>
      <c r="M2523" s="304" t="n"/>
      <c r="N2523" s="304" t="n"/>
    </row>
    <row r="2524" ht="15.75" customHeight="1" s="412">
      <c r="A2524" s="300" t="n">
        <v>2523</v>
      </c>
      <c r="B2524" s="300" t="n">
        <v>111</v>
      </c>
      <c r="C2524" s="300" t="n">
        <v>321</v>
      </c>
      <c r="D2524" s="300" t="n">
        <v>9</v>
      </c>
      <c r="E2524" s="301" t="n">
        <v>43557</v>
      </c>
      <c r="F2524" s="312" t="n">
        <v>5213</v>
      </c>
      <c r="G2524" s="300" t="n">
        <v>6959</v>
      </c>
      <c r="H2524" s="302" t="n">
        <v>6695</v>
      </c>
      <c r="I2524" s="300" t="n"/>
      <c r="J2524" s="315" t="n"/>
      <c r="K2524" s="304" t="n"/>
      <c r="L2524" s="304" t="n"/>
      <c r="M2524" s="304" t="n"/>
      <c r="N2524" s="304" t="n"/>
    </row>
    <row r="2525" ht="15.75" customHeight="1" s="412">
      <c r="A2525" s="300" t="n">
        <v>2524</v>
      </c>
      <c r="B2525" s="300" t="n">
        <v>112</v>
      </c>
      <c r="C2525" s="300" t="n">
        <v>321</v>
      </c>
      <c r="D2525" s="300" t="n">
        <v>9</v>
      </c>
      <c r="E2525" s="301" t="n">
        <v>43557</v>
      </c>
      <c r="F2525" s="312" t="n">
        <v>5197</v>
      </c>
      <c r="G2525" s="300" t="n">
        <v>6847</v>
      </c>
      <c r="H2525" s="302" t="n">
        <v>6599</v>
      </c>
      <c r="I2525" s="300" t="n"/>
      <c r="J2525" s="315" t="n"/>
      <c r="K2525" s="304" t="n"/>
      <c r="L2525" s="304" t="n"/>
      <c r="M2525" s="304" t="n"/>
      <c r="N2525" s="304" t="n"/>
    </row>
    <row r="2526" ht="15.75" customHeight="1" s="412">
      <c r="A2526" s="300" t="n">
        <v>2525</v>
      </c>
      <c r="B2526" s="300" t="n">
        <v>113</v>
      </c>
      <c r="C2526" s="300" t="n">
        <v>324</v>
      </c>
      <c r="D2526" s="300" t="n">
        <v>9</v>
      </c>
      <c r="E2526" s="301" t="n">
        <v>43557</v>
      </c>
      <c r="F2526" s="312" t="n">
        <v>5283</v>
      </c>
      <c r="G2526" s="300" t="n">
        <v>7746</v>
      </c>
      <c r="H2526" s="302" t="n">
        <v>7378</v>
      </c>
      <c r="I2526" s="300" t="n"/>
      <c r="J2526" s="315" t="n"/>
      <c r="K2526" s="304" t="n"/>
      <c r="L2526" s="304" t="n"/>
      <c r="M2526" s="304" t="n"/>
      <c r="N2526" s="304" t="n"/>
    </row>
    <row r="2527" ht="15.75" customHeight="1" s="412">
      <c r="A2527" s="300" t="n">
        <v>2526</v>
      </c>
      <c r="B2527" s="300" t="n">
        <v>114</v>
      </c>
      <c r="C2527" s="300" t="n">
        <v>324</v>
      </c>
      <c r="D2527" s="300" t="n">
        <v>9</v>
      </c>
      <c r="E2527" s="301" t="n">
        <v>43557</v>
      </c>
      <c r="F2527" s="312" t="n">
        <v>5247</v>
      </c>
      <c r="G2527" s="300" t="n">
        <v>7675</v>
      </c>
      <c r="H2527" s="302" t="n">
        <v>7305</v>
      </c>
      <c r="I2527" s="300" t="n"/>
      <c r="J2527" s="315" t="n"/>
      <c r="K2527" s="304" t="n"/>
      <c r="L2527" s="304" t="n"/>
      <c r="M2527" s="304" t="n"/>
      <c r="N2527" s="304" t="n"/>
    </row>
    <row r="2528" ht="15.75" customHeight="1" s="412">
      <c r="A2528" s="300" t="n">
        <v>2527</v>
      </c>
      <c r="B2528" s="300" t="n">
        <v>115</v>
      </c>
      <c r="C2528" s="300" t="n">
        <v>332</v>
      </c>
      <c r="D2528" s="300" t="n">
        <v>9</v>
      </c>
      <c r="E2528" s="301" t="n">
        <v>43557</v>
      </c>
      <c r="F2528" s="312" t="n">
        <v>5260</v>
      </c>
      <c r="G2528" s="300" t="n">
        <v>7950</v>
      </c>
      <c r="H2528" s="302" t="n">
        <v>7560</v>
      </c>
      <c r="I2528" s="300" t="n"/>
      <c r="J2528" s="315" t="n"/>
      <c r="K2528" s="304" t="n"/>
      <c r="L2528" s="304" t="n"/>
      <c r="M2528" s="304" t="n"/>
      <c r="N2528" s="304" t="n"/>
    </row>
    <row r="2529" ht="15.75" customHeight="1" s="412">
      <c r="A2529" s="300" t="n">
        <v>2528</v>
      </c>
      <c r="B2529" s="300" t="n">
        <v>116</v>
      </c>
      <c r="C2529" s="300" t="n">
        <v>332</v>
      </c>
      <c r="D2529" s="300" t="n">
        <v>9</v>
      </c>
      <c r="E2529" s="301" t="n">
        <v>43557</v>
      </c>
      <c r="F2529" s="312" t="n">
        <v>5263</v>
      </c>
      <c r="G2529" s="300" t="n">
        <v>7989</v>
      </c>
      <c r="H2529" s="302" t="n">
        <v>7596</v>
      </c>
      <c r="I2529" s="300" t="n"/>
      <c r="J2529" s="315" t="n"/>
      <c r="K2529" s="304" t="n"/>
      <c r="L2529" s="304" t="n"/>
      <c r="M2529" s="304" t="n"/>
      <c r="N2529" s="304" t="n"/>
    </row>
    <row r="2530" ht="15.75" customHeight="1" s="412">
      <c r="A2530" s="300" t="n">
        <v>2529</v>
      </c>
      <c r="B2530" s="300" t="n">
        <v>117</v>
      </c>
      <c r="C2530" s="300" t="n">
        <v>337</v>
      </c>
      <c r="D2530" s="300" t="n">
        <v>9</v>
      </c>
      <c r="E2530" s="301" t="n">
        <v>43557</v>
      </c>
      <c r="F2530" s="312" t="n">
        <v>5221</v>
      </c>
      <c r="G2530" s="300" t="n">
        <v>8456</v>
      </c>
      <c r="H2530" s="302" t="n">
        <v>7853</v>
      </c>
      <c r="I2530" s="300" t="n"/>
      <c r="J2530" s="315" t="n"/>
      <c r="K2530" s="304" t="n"/>
      <c r="L2530" s="304" t="n"/>
      <c r="M2530" s="304" t="n"/>
      <c r="N2530" s="304" t="n"/>
    </row>
    <row r="2531" ht="15.75" customHeight="1" s="412">
      <c r="A2531" s="300" t="n">
        <v>2530</v>
      </c>
      <c r="B2531" s="300" t="n">
        <v>118</v>
      </c>
      <c r="C2531" s="300" t="n">
        <v>337</v>
      </c>
      <c r="D2531" s="300" t="n">
        <v>9</v>
      </c>
      <c r="E2531" s="301" t="n">
        <v>43557</v>
      </c>
      <c r="F2531" s="312" t="n">
        <v>5249</v>
      </c>
      <c r="G2531" s="300" t="n">
        <v>8406</v>
      </c>
      <c r="H2531" s="302" t="n">
        <v>7807</v>
      </c>
      <c r="I2531" s="300" t="n"/>
      <c r="J2531" s="315" t="n"/>
      <c r="K2531" s="304" t="n"/>
      <c r="L2531" s="304" t="n"/>
      <c r="M2531" s="304" t="n"/>
      <c r="N2531" s="304" t="n"/>
    </row>
    <row r="2532" ht="15.75" customHeight="1" s="412">
      <c r="A2532" s="300" t="n">
        <v>2531</v>
      </c>
      <c r="B2532" s="300" t="n">
        <v>119</v>
      </c>
      <c r="C2532" s="300" t="n">
        <v>338</v>
      </c>
      <c r="D2532" s="300" t="n">
        <v>9</v>
      </c>
      <c r="E2532" s="301" t="n">
        <v>43557</v>
      </c>
      <c r="F2532" s="312" t="n">
        <v>5212</v>
      </c>
      <c r="G2532" s="300" t="n">
        <v>8505</v>
      </c>
      <c r="H2532" s="302" t="n">
        <v>7949</v>
      </c>
      <c r="I2532" s="300" t="n"/>
      <c r="J2532" s="315" t="n"/>
      <c r="K2532" s="304" t="n"/>
      <c r="L2532" s="304" t="n"/>
      <c r="M2532" s="304" t="n"/>
      <c r="N2532" s="304" t="n"/>
    </row>
    <row r="2533" ht="15.75" customHeight="1" s="412">
      <c r="A2533" s="300" t="n">
        <v>2532</v>
      </c>
      <c r="B2533" s="300" t="n">
        <v>120</v>
      </c>
      <c r="C2533" s="300" t="n">
        <v>338</v>
      </c>
      <c r="D2533" s="300" t="n">
        <v>9</v>
      </c>
      <c r="E2533" s="301" t="n">
        <v>43557</v>
      </c>
      <c r="F2533" s="312" t="n">
        <v>5196</v>
      </c>
      <c r="G2533" s="300" t="n">
        <v>8032</v>
      </c>
      <c r="H2533" s="302" t="n">
        <v>7556</v>
      </c>
      <c r="I2533" s="300" t="n"/>
      <c r="J2533" s="315" t="n"/>
      <c r="K2533" s="304" t="n"/>
      <c r="L2533" s="304" t="n"/>
      <c r="M2533" s="304" t="n"/>
      <c r="N2533" s="304" t="n"/>
    </row>
    <row r="2534" ht="15.75" customHeight="1" s="412">
      <c r="A2534" s="300" t="n">
        <v>2533</v>
      </c>
      <c r="B2534" s="300" t="n">
        <v>121</v>
      </c>
      <c r="C2534" s="300" t="n">
        <v>341</v>
      </c>
      <c r="D2534" s="300" t="n">
        <v>9</v>
      </c>
      <c r="E2534" s="301" t="n">
        <v>43557</v>
      </c>
      <c r="F2534" s="312" t="n">
        <v>5262</v>
      </c>
      <c r="G2534" s="300" t="n">
        <v>8064</v>
      </c>
      <c r="H2534" s="302" t="n">
        <v>7595</v>
      </c>
      <c r="I2534" s="300" t="n"/>
      <c r="J2534" s="315" t="n"/>
      <c r="K2534" s="304" t="n"/>
      <c r="L2534" s="304" t="n"/>
      <c r="M2534" s="304" t="n"/>
      <c r="N2534" s="304" t="n"/>
    </row>
    <row r="2535" ht="15.75" customHeight="1" s="412">
      <c r="A2535" s="300" t="n">
        <v>2534</v>
      </c>
      <c r="B2535" s="300" t="n">
        <v>122</v>
      </c>
      <c r="C2535" s="300" t="n">
        <v>341</v>
      </c>
      <c r="D2535" s="300" t="n">
        <v>9</v>
      </c>
      <c r="E2535" s="301" t="n">
        <v>43557</v>
      </c>
      <c r="F2535" s="312" t="n">
        <v>5223</v>
      </c>
      <c r="G2535" s="300" t="n">
        <v>7741</v>
      </c>
      <c r="H2535" s="302" t="n">
        <v>7333</v>
      </c>
      <c r="I2535" s="300" t="n"/>
      <c r="J2535" s="315" t="n"/>
      <c r="K2535" s="304" t="n"/>
      <c r="L2535" s="304" t="n"/>
      <c r="M2535" s="304" t="n"/>
      <c r="N2535" s="304" t="n"/>
    </row>
    <row r="2536" ht="15.75" customHeight="1" s="412">
      <c r="A2536" s="300" t="n">
        <v>2535</v>
      </c>
      <c r="B2536" s="300" t="n">
        <v>123</v>
      </c>
      <c r="C2536" s="300" t="n">
        <v>343</v>
      </c>
      <c r="D2536" s="300" t="n">
        <v>9</v>
      </c>
      <c r="E2536" s="301" t="n">
        <v>43557</v>
      </c>
      <c r="F2536" s="312" t="n">
        <v>5241</v>
      </c>
      <c r="G2536" s="300" t="n">
        <v>8088</v>
      </c>
      <c r="H2536" s="302" t="n">
        <v>7673</v>
      </c>
      <c r="I2536" s="300" t="n"/>
      <c r="J2536" s="315" t="n"/>
      <c r="K2536" s="304" t="n"/>
      <c r="L2536" s="304" t="n"/>
      <c r="M2536" s="304" t="n"/>
      <c r="N2536" s="304" t="n"/>
    </row>
    <row r="2537" ht="15.75" customHeight="1" s="412">
      <c r="A2537" s="300" t="n">
        <v>2536</v>
      </c>
      <c r="B2537" s="300" t="n">
        <v>124</v>
      </c>
      <c r="C2537" s="300" t="n">
        <v>343</v>
      </c>
      <c r="D2537" s="300" t="n">
        <v>9</v>
      </c>
      <c r="E2537" s="301" t="n">
        <v>43557</v>
      </c>
      <c r="F2537" s="312" t="n">
        <v>5265</v>
      </c>
      <c r="G2537" s="300" t="n">
        <v>8131</v>
      </c>
      <c r="H2537" s="302" t="n">
        <v>7711</v>
      </c>
      <c r="I2537" s="300" t="n"/>
      <c r="J2537" s="315" t="n"/>
      <c r="K2537" s="304" t="n"/>
      <c r="L2537" s="304" t="n"/>
      <c r="M2537" s="304" t="n"/>
      <c r="N2537" s="304" t="n"/>
    </row>
    <row r="2538" ht="15.75" customHeight="1" s="412">
      <c r="A2538" s="300" t="n">
        <v>2537</v>
      </c>
      <c r="B2538" s="300" t="n">
        <v>125</v>
      </c>
      <c r="C2538" s="300" t="n">
        <v>345</v>
      </c>
      <c r="D2538" s="300" t="n">
        <v>9</v>
      </c>
      <c r="E2538" s="301" t="n">
        <v>43557</v>
      </c>
      <c r="F2538" s="312" t="n">
        <v>5217</v>
      </c>
      <c r="G2538" s="300" t="n">
        <v>7371</v>
      </c>
      <c r="H2538" s="302" t="n">
        <v>6988</v>
      </c>
      <c r="I2538" s="300" t="n"/>
      <c r="J2538" s="315" t="n"/>
      <c r="K2538" s="304" t="n"/>
      <c r="L2538" s="304" t="n"/>
      <c r="M2538" s="304" t="n"/>
      <c r="N2538" s="304" t="n"/>
    </row>
    <row r="2539" ht="15.75" customHeight="1" s="412">
      <c r="A2539" s="300" t="n">
        <v>2538</v>
      </c>
      <c r="B2539" s="300" t="n">
        <v>126</v>
      </c>
      <c r="C2539" s="300" t="n">
        <v>345</v>
      </c>
      <c r="D2539" s="300" t="n">
        <v>9</v>
      </c>
      <c r="E2539" s="301" t="n">
        <v>43557</v>
      </c>
      <c r="F2539" s="312" t="n">
        <v>5232</v>
      </c>
      <c r="G2539" s="300" t="n">
        <v>7365</v>
      </c>
      <c r="H2539" s="302" t="n">
        <v>6995</v>
      </c>
      <c r="I2539" s="300" t="n"/>
      <c r="J2539" s="315" t="n"/>
      <c r="K2539" s="304" t="n"/>
      <c r="L2539" s="304" t="n"/>
      <c r="M2539" s="304" t="n"/>
      <c r="N2539" s="304" t="n"/>
    </row>
    <row r="2540" ht="15.75" customHeight="1" s="412">
      <c r="A2540" s="300" t="n">
        <v>2539</v>
      </c>
      <c r="B2540" s="300" t="n">
        <v>127</v>
      </c>
      <c r="C2540" s="300" t="n">
        <v>353</v>
      </c>
      <c r="D2540" s="300" t="n">
        <v>9</v>
      </c>
      <c r="E2540" s="301" t="n">
        <v>43557</v>
      </c>
      <c r="F2540" s="312" t="n">
        <v>5247</v>
      </c>
      <c r="G2540" s="300" t="n">
        <v>8249</v>
      </c>
      <c r="H2540" s="302" t="n">
        <v>7798</v>
      </c>
      <c r="I2540" s="300" t="n"/>
      <c r="J2540" s="315" t="n"/>
      <c r="K2540" s="304" t="n"/>
      <c r="L2540" s="304" t="n"/>
      <c r="M2540" s="304" t="n"/>
      <c r="N2540" s="304" t="n"/>
    </row>
    <row r="2541" ht="15.75" customHeight="1" s="412">
      <c r="A2541" s="300" t="n">
        <v>2540</v>
      </c>
      <c r="B2541" s="300" t="n">
        <v>128</v>
      </c>
      <c r="C2541" s="300" t="n">
        <v>353</v>
      </c>
      <c r="D2541" s="300" t="n">
        <v>9</v>
      </c>
      <c r="E2541" s="301" t="n">
        <v>43557</v>
      </c>
      <c r="F2541" s="312" t="n">
        <v>5213</v>
      </c>
      <c r="G2541" s="300" t="n">
        <v>8229</v>
      </c>
      <c r="H2541" s="302" t="n">
        <v>7784</v>
      </c>
      <c r="I2541" s="300" t="n"/>
      <c r="J2541" s="315" t="n"/>
      <c r="K2541" s="304" t="n"/>
      <c r="L2541" s="304" t="n"/>
      <c r="M2541" s="304" t="n"/>
      <c r="N2541" s="304" t="n"/>
    </row>
    <row r="2542" ht="15.75" customHeight="1" s="412">
      <c r="A2542" s="300" t="n">
        <v>2541</v>
      </c>
      <c r="B2542" s="300" t="n">
        <v>129</v>
      </c>
      <c r="C2542" s="300" t="n">
        <v>356</v>
      </c>
      <c r="D2542" s="300" t="n">
        <v>9</v>
      </c>
      <c r="E2542" s="301" t="n">
        <v>43557</v>
      </c>
      <c r="F2542" s="312" t="n">
        <v>5238</v>
      </c>
      <c r="G2542" s="300" t="n">
        <v>6777</v>
      </c>
      <c r="H2542" s="302" t="n">
        <v>6553</v>
      </c>
      <c r="I2542" s="300" t="n"/>
      <c r="J2542" s="315" t="n"/>
      <c r="K2542" s="304" t="n"/>
      <c r="L2542" s="304" t="n"/>
      <c r="M2542" s="304" t="n"/>
      <c r="N2542" s="304" t="n"/>
    </row>
    <row r="2543" ht="15.75" customHeight="1" s="412">
      <c r="A2543" s="300" t="n">
        <v>2542</v>
      </c>
      <c r="B2543" s="300" t="n">
        <v>130</v>
      </c>
      <c r="C2543" s="300" t="n">
        <v>356</v>
      </c>
      <c r="D2543" s="300" t="n">
        <v>9</v>
      </c>
      <c r="E2543" s="301" t="n">
        <v>43557</v>
      </c>
      <c r="F2543" s="312" t="n">
        <v>5212</v>
      </c>
      <c r="G2543" s="300" t="n">
        <v>6828</v>
      </c>
      <c r="H2543" s="302" t="n">
        <v>6587</v>
      </c>
      <c r="I2543" s="300" t="n"/>
      <c r="J2543" s="315" t="n"/>
      <c r="K2543" s="304" t="n"/>
      <c r="L2543" s="304" t="n"/>
      <c r="M2543" s="304" t="n"/>
      <c r="N2543" s="304" t="n"/>
    </row>
    <row r="2544" ht="15.75" customHeight="1" s="412">
      <c r="A2544" s="300" t="n">
        <v>2543</v>
      </c>
      <c r="B2544" s="300" t="n">
        <v>131</v>
      </c>
      <c r="C2544" s="300" t="n">
        <v>357</v>
      </c>
      <c r="D2544" s="300" t="n">
        <v>9</v>
      </c>
      <c r="E2544" s="301" t="n">
        <v>43557</v>
      </c>
      <c r="F2544" s="312" t="n">
        <v>5209</v>
      </c>
      <c r="G2544" s="300" t="n">
        <v>8228</v>
      </c>
      <c r="H2544" s="302" t="n">
        <v>7701</v>
      </c>
      <c r="I2544" s="300" t="n"/>
      <c r="J2544" s="315" t="n"/>
      <c r="K2544" s="304" t="n"/>
      <c r="L2544" s="304" t="n"/>
      <c r="M2544" s="304" t="n"/>
      <c r="N2544" s="304" t="n"/>
    </row>
    <row r="2545" ht="15.75" customHeight="1" s="412">
      <c r="A2545" s="300" t="n">
        <v>2544</v>
      </c>
      <c r="B2545" s="300" t="n">
        <v>132</v>
      </c>
      <c r="C2545" s="300" t="n">
        <v>357</v>
      </c>
      <c r="D2545" s="300" t="n">
        <v>9</v>
      </c>
      <c r="E2545" s="301" t="n">
        <v>43557</v>
      </c>
      <c r="F2545" s="312" t="n">
        <v>5233</v>
      </c>
      <c r="G2545" s="300" t="n">
        <v>8283</v>
      </c>
      <c r="H2545" s="302" t="n">
        <v>7742</v>
      </c>
      <c r="I2545" s="300" t="n"/>
      <c r="J2545" s="315" t="n"/>
      <c r="K2545" s="304" t="n"/>
      <c r="L2545" s="304" t="n"/>
      <c r="M2545" s="304" t="n"/>
      <c r="N2545" s="304" t="n"/>
    </row>
    <row r="2546" ht="15.75" customHeight="1" s="412">
      <c r="A2546" s="300" t="n">
        <v>2545</v>
      </c>
      <c r="B2546" s="300" t="n">
        <v>133</v>
      </c>
      <c r="C2546" s="300" t="n">
        <v>359</v>
      </c>
      <c r="D2546" s="300" t="n">
        <v>9</v>
      </c>
      <c r="E2546" s="301" t="n">
        <v>43557</v>
      </c>
      <c r="F2546" s="312" t="n">
        <v>5286</v>
      </c>
      <c r="G2546" s="300" t="n">
        <v>7536</v>
      </c>
      <c r="H2546" s="302" t="n">
        <v>7226</v>
      </c>
      <c r="I2546" s="300" t="n"/>
      <c r="J2546" s="315" t="n"/>
      <c r="K2546" s="304" t="n"/>
      <c r="L2546" s="304" t="n"/>
      <c r="M2546" s="304" t="n"/>
      <c r="N2546" s="304" t="n"/>
    </row>
    <row r="2547" ht="15.75" customHeight="1" s="412">
      <c r="A2547" s="300" t="n">
        <v>2546</v>
      </c>
      <c r="B2547" s="300" t="n">
        <v>134</v>
      </c>
      <c r="C2547" s="300" t="n">
        <v>359</v>
      </c>
      <c r="D2547" s="300" t="n">
        <v>9</v>
      </c>
      <c r="E2547" s="301" t="n">
        <v>43557</v>
      </c>
      <c r="F2547" s="312" t="n">
        <v>5220</v>
      </c>
      <c r="G2547" s="300" t="n">
        <v>7417</v>
      </c>
      <c r="H2547" s="302" t="n">
        <v>7105</v>
      </c>
      <c r="I2547" s="300" t="n"/>
      <c r="J2547" s="315" t="n"/>
      <c r="K2547" s="304" t="n"/>
      <c r="L2547" s="304" t="n"/>
      <c r="M2547" s="304" t="n"/>
      <c r="N2547" s="304" t="n"/>
    </row>
    <row r="2548" ht="15.75" customHeight="1" s="412">
      <c r="A2548" s="300" t="n">
        <v>2547</v>
      </c>
      <c r="B2548" s="300" t="n">
        <v>135</v>
      </c>
      <c r="C2548" s="300" t="n">
        <v>361</v>
      </c>
      <c r="D2548" s="300" t="n">
        <v>9</v>
      </c>
      <c r="E2548" s="301" t="n">
        <v>43557</v>
      </c>
      <c r="F2548" s="312" t="n">
        <v>5240</v>
      </c>
      <c r="G2548" s="300" t="n">
        <v>7994</v>
      </c>
      <c r="H2548" s="302" t="n">
        <v>7553</v>
      </c>
      <c r="I2548" s="300" t="n"/>
      <c r="J2548" s="315" t="n"/>
      <c r="K2548" s="304" t="n"/>
      <c r="L2548" s="304" t="n"/>
      <c r="M2548" s="304" t="n"/>
      <c r="N2548" s="304" t="n"/>
    </row>
    <row r="2549" ht="15.75" customHeight="1" s="412">
      <c r="A2549" s="300" t="n">
        <v>2548</v>
      </c>
      <c r="B2549" s="300" t="n">
        <v>136</v>
      </c>
      <c r="C2549" s="300" t="n">
        <v>361</v>
      </c>
      <c r="D2549" s="300" t="n">
        <v>9</v>
      </c>
      <c r="E2549" s="301" t="n">
        <v>43557</v>
      </c>
      <c r="F2549" s="312" t="n">
        <v>5219</v>
      </c>
      <c r="G2549" s="300" t="n">
        <v>8084</v>
      </c>
      <c r="H2549" s="302" t="n">
        <v>7632</v>
      </c>
      <c r="I2549" s="300" t="n"/>
      <c r="J2549" s="315" t="n"/>
      <c r="K2549" s="304" t="n"/>
      <c r="L2549" s="304" t="n"/>
      <c r="M2549" s="304" t="n"/>
      <c r="N2549" s="304" t="n"/>
    </row>
    <row r="2550" ht="15.75" customHeight="1" s="412">
      <c r="A2550" s="300" t="n">
        <v>2549</v>
      </c>
      <c r="B2550" s="300" t="n">
        <v>137</v>
      </c>
      <c r="C2550" s="300" t="n">
        <v>363</v>
      </c>
      <c r="D2550" s="300" t="n">
        <v>9</v>
      </c>
      <c r="E2550" s="301" t="n">
        <v>43557</v>
      </c>
      <c r="F2550" s="312" t="n">
        <v>5220</v>
      </c>
      <c r="G2550" s="300" t="n">
        <v>8144</v>
      </c>
      <c r="H2550" s="302" t="n">
        <v>7612</v>
      </c>
      <c r="I2550" s="300" t="n"/>
      <c r="J2550" s="315" t="n"/>
      <c r="K2550" s="304" t="n"/>
      <c r="L2550" s="304" t="n"/>
      <c r="M2550" s="304" t="n"/>
      <c r="N2550" s="304" t="n"/>
    </row>
    <row r="2551" ht="15.75" customHeight="1" s="412">
      <c r="A2551" s="300" t="n">
        <v>2550</v>
      </c>
      <c r="B2551" s="300" t="n">
        <v>138</v>
      </c>
      <c r="C2551" s="300" t="n">
        <v>363</v>
      </c>
      <c r="D2551" s="300" t="n">
        <v>9</v>
      </c>
      <c r="E2551" s="301" t="n">
        <v>43557</v>
      </c>
      <c r="F2551" s="312" t="n">
        <v>5222</v>
      </c>
      <c r="G2551" s="300" t="n">
        <v>7945</v>
      </c>
      <c r="H2551" s="302" t="n">
        <v>7460</v>
      </c>
      <c r="I2551" s="300" t="n"/>
      <c r="J2551" s="315" t="n"/>
      <c r="K2551" s="304" t="n"/>
      <c r="L2551" s="304" t="n"/>
      <c r="M2551" s="304" t="n"/>
      <c r="N2551" s="304" t="n"/>
    </row>
    <row r="2552" ht="15.75" customHeight="1" s="412">
      <c r="A2552" s="300" t="n">
        <v>2551</v>
      </c>
      <c r="B2552" s="300" t="n">
        <v>139</v>
      </c>
      <c r="C2552" s="300" t="n">
        <v>368</v>
      </c>
      <c r="D2552" s="300" t="n">
        <v>9</v>
      </c>
      <c r="E2552" s="301" t="n">
        <v>43557</v>
      </c>
      <c r="F2552" s="312" t="n">
        <v>5218</v>
      </c>
      <c r="G2552" s="300" t="n">
        <v>8030</v>
      </c>
      <c r="H2552" s="302" t="n">
        <v>7640</v>
      </c>
      <c r="I2552" s="300" t="n"/>
      <c r="J2552" s="315" t="n"/>
      <c r="K2552" s="304" t="n"/>
      <c r="L2552" s="304" t="n"/>
      <c r="M2552" s="304" t="n"/>
      <c r="N2552" s="304" t="n"/>
    </row>
    <row r="2553" ht="15.75" customHeight="1" s="412">
      <c r="A2553" s="300" t="n">
        <v>2552</v>
      </c>
      <c r="B2553" s="300" t="n">
        <v>140</v>
      </c>
      <c r="C2553" s="300" t="n">
        <v>368</v>
      </c>
      <c r="D2553" s="300" t="n">
        <v>9</v>
      </c>
      <c r="E2553" s="301" t="n">
        <v>43557</v>
      </c>
      <c r="F2553" s="312" t="n">
        <v>5241</v>
      </c>
      <c r="G2553" s="300" t="n">
        <v>8031</v>
      </c>
      <c r="H2553" s="302" t="n">
        <v>7641</v>
      </c>
      <c r="I2553" s="300" t="n"/>
      <c r="J2553" s="315" t="n"/>
      <c r="K2553" s="304" t="n"/>
      <c r="L2553" s="304" t="n"/>
      <c r="M2553" s="304" t="n"/>
      <c r="N2553" s="304" t="n"/>
    </row>
    <row r="2554" ht="15.75" customHeight="1" s="412">
      <c r="A2554" s="300" t="n">
        <v>2553</v>
      </c>
      <c r="B2554" s="300" t="n">
        <v>141</v>
      </c>
      <c r="C2554" s="300" t="n">
        <v>377</v>
      </c>
      <c r="D2554" s="300" t="n">
        <v>9</v>
      </c>
      <c r="E2554" s="301" t="n">
        <v>43557</v>
      </c>
      <c r="F2554" s="312" t="n">
        <v>5187</v>
      </c>
      <c r="G2554" s="300" t="n">
        <v>7601</v>
      </c>
      <c r="H2554" s="302" t="n">
        <v>7268</v>
      </c>
      <c r="I2554" s="300" t="n"/>
      <c r="J2554" s="315" t="n"/>
      <c r="K2554" s="304" t="n"/>
      <c r="L2554" s="304" t="n"/>
      <c r="M2554" s="304" t="n"/>
      <c r="N2554" s="304" t="n"/>
    </row>
    <row r="2555" ht="15.75" customHeight="1" s="412">
      <c r="A2555" s="300" t="n">
        <v>2554</v>
      </c>
      <c r="B2555" s="300" t="n">
        <v>142</v>
      </c>
      <c r="C2555" s="305" t="n">
        <v>377</v>
      </c>
      <c r="D2555" s="300" t="n">
        <v>9</v>
      </c>
      <c r="E2555" s="301" t="n">
        <v>43557</v>
      </c>
      <c r="F2555" s="312" t="n">
        <v>5229</v>
      </c>
      <c r="G2555" s="300" t="n">
        <v>7637</v>
      </c>
      <c r="H2555" s="302" t="n">
        <v>7300</v>
      </c>
      <c r="I2555" s="300" t="n"/>
      <c r="J2555" s="315" t="n"/>
      <c r="K2555" s="304" t="n"/>
      <c r="L2555" s="304" t="n"/>
      <c r="M2555" s="304" t="n"/>
      <c r="N2555" s="304" t="n"/>
    </row>
    <row r="2556" ht="15.75" customHeight="1" s="412">
      <c r="A2556" s="300" t="n">
        <v>2555</v>
      </c>
      <c r="B2556" s="300" t="n">
        <v>143</v>
      </c>
      <c r="C2556" s="307" t="n">
        <v>378</v>
      </c>
      <c r="D2556" s="300" t="n">
        <v>9</v>
      </c>
      <c r="E2556" s="301" t="n">
        <v>43557</v>
      </c>
      <c r="F2556" s="312" t="n">
        <v>5229</v>
      </c>
      <c r="G2556" s="300" t="n">
        <v>7760</v>
      </c>
      <c r="H2556" s="302" t="n">
        <v>7396</v>
      </c>
      <c r="I2556" s="300" t="n"/>
      <c r="J2556" s="315" t="n"/>
      <c r="K2556" s="304" t="n"/>
      <c r="L2556" s="304" t="n"/>
      <c r="M2556" s="304" t="n"/>
      <c r="N2556" s="304" t="n"/>
    </row>
    <row r="2557" ht="15.75" customHeight="1" s="412">
      <c r="A2557" s="300" t="n">
        <v>2556</v>
      </c>
      <c r="B2557" s="300" t="n">
        <v>144</v>
      </c>
      <c r="C2557" s="300" t="n">
        <v>378</v>
      </c>
      <c r="D2557" s="300" t="n">
        <v>9</v>
      </c>
      <c r="E2557" s="301" t="n">
        <v>43557</v>
      </c>
      <c r="F2557" s="312" t="n">
        <v>5238</v>
      </c>
      <c r="G2557" s="300" t="n">
        <v>7919</v>
      </c>
      <c r="H2557" s="302" t="n">
        <v>7535</v>
      </c>
      <c r="I2557" s="300" t="n"/>
      <c r="J2557" s="315" t="n"/>
      <c r="K2557" s="304" t="n"/>
      <c r="L2557" s="304" t="n"/>
      <c r="M2557" s="304" t="n"/>
      <c r="N2557" s="304" t="n"/>
    </row>
    <row r="2558" ht="15.75" customHeight="1" s="412">
      <c r="A2558" s="300" t="n">
        <v>2557</v>
      </c>
      <c r="B2558" s="300" t="n">
        <v>145</v>
      </c>
      <c r="C2558" s="300" t="n">
        <v>391</v>
      </c>
      <c r="D2558" s="300" t="n">
        <v>9</v>
      </c>
      <c r="E2558" s="301" t="n">
        <v>43557</v>
      </c>
      <c r="F2558" s="312" t="n">
        <v>5181</v>
      </c>
      <c r="G2558" s="300" t="n">
        <v>7427</v>
      </c>
      <c r="H2558" s="302" t="n">
        <v>7097</v>
      </c>
      <c r="I2558" s="300" t="n"/>
      <c r="J2558" s="315" t="n"/>
      <c r="K2558" s="304" t="n"/>
      <c r="L2558" s="304" t="n"/>
      <c r="M2558" s="304" t="n"/>
      <c r="N2558" s="304" t="n"/>
    </row>
    <row r="2559" ht="15.75" customHeight="1" s="412">
      <c r="A2559" s="300" t="n">
        <v>2558</v>
      </c>
      <c r="B2559" s="300" t="n">
        <v>146</v>
      </c>
      <c r="C2559" s="300" t="n">
        <v>391</v>
      </c>
      <c r="D2559" s="300" t="n">
        <v>9</v>
      </c>
      <c r="E2559" s="301" t="n">
        <v>43557</v>
      </c>
      <c r="F2559" s="312" t="n">
        <v>5179</v>
      </c>
      <c r="G2559" s="300" t="n">
        <v>7412</v>
      </c>
      <c r="H2559" s="302" t="n">
        <v>7084</v>
      </c>
      <c r="I2559" s="300" t="n"/>
      <c r="J2559" s="315" t="n"/>
      <c r="K2559" s="304" t="n"/>
      <c r="L2559" s="304" t="n"/>
      <c r="M2559" s="304" t="n"/>
      <c r="N2559" s="304" t="n"/>
    </row>
    <row r="2560" ht="15.75" customHeight="1" s="412">
      <c r="A2560" s="300" t="n">
        <v>2559</v>
      </c>
      <c r="B2560" s="300" t="n">
        <v>147</v>
      </c>
      <c r="C2560" s="300" t="n">
        <v>402</v>
      </c>
      <c r="D2560" s="300" t="n">
        <v>9</v>
      </c>
      <c r="E2560" s="301" t="n">
        <v>43557</v>
      </c>
      <c r="F2560" s="312" t="n">
        <v>5265</v>
      </c>
      <c r="G2560" s="300" t="n">
        <v>8602</v>
      </c>
      <c r="H2560" s="302" t="n">
        <v>8066</v>
      </c>
      <c r="I2560" s="300" t="n"/>
      <c r="J2560" s="315" t="n"/>
      <c r="K2560" s="304" t="n"/>
      <c r="L2560" s="304" t="n"/>
      <c r="M2560" s="304" t="n"/>
      <c r="N2560" s="304" t="n"/>
    </row>
    <row r="2561" ht="15.75" customHeight="1" s="412">
      <c r="A2561" s="300" t="n">
        <v>2560</v>
      </c>
      <c r="B2561" s="300" t="n">
        <v>148</v>
      </c>
      <c r="C2561" s="300" t="n">
        <v>402</v>
      </c>
      <c r="D2561" s="300" t="n">
        <v>9</v>
      </c>
      <c r="E2561" s="301" t="n">
        <v>43557</v>
      </c>
      <c r="F2561" s="312" t="n">
        <v>5186</v>
      </c>
      <c r="G2561" s="300" t="n">
        <v>8610</v>
      </c>
      <c r="H2561" s="302" t="n">
        <v>8064</v>
      </c>
      <c r="I2561" s="300" t="n"/>
      <c r="J2561" s="315" t="n"/>
      <c r="K2561" s="304" t="n"/>
      <c r="L2561" s="304" t="n"/>
      <c r="M2561" s="304" t="n"/>
      <c r="N2561" s="304" t="n"/>
    </row>
    <row r="2562" ht="15.75" customHeight="1" s="412">
      <c r="A2562" s="300" t="n">
        <v>2561</v>
      </c>
      <c r="B2562" s="300" t="n">
        <v>149</v>
      </c>
      <c r="C2562" s="300" t="n">
        <v>407</v>
      </c>
      <c r="D2562" s="300" t="n">
        <v>9</v>
      </c>
      <c r="E2562" s="301" t="n">
        <v>43557</v>
      </c>
      <c r="F2562" s="312" t="n">
        <v>5222</v>
      </c>
      <c r="G2562" s="300" t="n">
        <v>8055</v>
      </c>
      <c r="H2562" s="302" t="n">
        <v>7653</v>
      </c>
      <c r="I2562" s="300" t="n"/>
      <c r="J2562" s="315" t="n"/>
      <c r="K2562" s="304" t="n"/>
      <c r="L2562" s="304" t="n"/>
      <c r="M2562" s="304" t="n"/>
      <c r="N2562" s="304" t="n"/>
    </row>
    <row r="2563" ht="15.75" customHeight="1" s="412">
      <c r="A2563" s="300" t="n">
        <v>2562</v>
      </c>
      <c r="B2563" s="300" t="n">
        <v>150</v>
      </c>
      <c r="C2563" s="300" t="n">
        <v>407</v>
      </c>
      <c r="D2563" s="300" t="n">
        <v>9</v>
      </c>
      <c r="E2563" s="301" t="n">
        <v>43557</v>
      </c>
      <c r="F2563" s="312" t="n">
        <v>5188</v>
      </c>
      <c r="G2563" s="305" t="n">
        <v>8039</v>
      </c>
      <c r="H2563" s="306" t="n">
        <v>7631</v>
      </c>
      <c r="I2563" s="305" t="n"/>
      <c r="J2563" s="316" t="n"/>
      <c r="K2563" s="304" t="n"/>
      <c r="L2563" s="304" t="n"/>
      <c r="M2563" s="304" t="n"/>
      <c r="N2563" s="304" t="n"/>
    </row>
    <row r="2564" ht="15.75" customHeight="1" s="412">
      <c r="A2564" s="300" t="n">
        <v>2563</v>
      </c>
      <c r="B2564" s="300" t="n">
        <v>151</v>
      </c>
      <c r="C2564" s="300" t="n">
        <v>408</v>
      </c>
      <c r="D2564" s="300" t="n">
        <v>9</v>
      </c>
      <c r="E2564" s="301" t="n">
        <v>43557</v>
      </c>
      <c r="F2564" s="312" t="n">
        <v>5221</v>
      </c>
      <c r="G2564" s="307" t="n">
        <v>7927</v>
      </c>
      <c r="H2564" s="302" t="n">
        <v>7475</v>
      </c>
      <c r="I2564" s="307" t="n"/>
      <c r="J2564" s="315" t="n"/>
      <c r="K2564" s="304" t="n"/>
      <c r="L2564" s="304" t="n"/>
      <c r="M2564" s="304" t="n"/>
      <c r="N2564" s="304" t="n"/>
    </row>
    <row r="2565" ht="15.75" customHeight="1" s="412">
      <c r="A2565" s="300" t="n">
        <v>2564</v>
      </c>
      <c r="B2565" s="300" t="n">
        <v>152</v>
      </c>
      <c r="C2565" s="300" t="n">
        <v>408</v>
      </c>
      <c r="D2565" s="300" t="n">
        <v>9</v>
      </c>
      <c r="E2565" s="301" t="n">
        <v>43557</v>
      </c>
      <c r="F2565" s="312" t="n">
        <v>5292</v>
      </c>
      <c r="G2565" s="300" t="n">
        <v>7931</v>
      </c>
      <c r="H2565" s="302" t="n">
        <v>7501</v>
      </c>
      <c r="I2565" s="300" t="n"/>
      <c r="J2565" s="315" t="n"/>
      <c r="K2565" s="304" t="n"/>
      <c r="L2565" s="304" t="n"/>
      <c r="M2565" s="304" t="n"/>
      <c r="N2565" s="304" t="n"/>
    </row>
    <row r="2566" ht="15.75" customHeight="1" s="412">
      <c r="A2566" s="300" t="n">
        <v>2565</v>
      </c>
      <c r="B2566" s="300" t="n">
        <v>153</v>
      </c>
      <c r="C2566" s="300" t="n">
        <v>416</v>
      </c>
      <c r="D2566" s="300" t="n">
        <v>9</v>
      </c>
      <c r="E2566" s="301" t="n">
        <v>43557</v>
      </c>
      <c r="F2566" s="312" t="n">
        <v>5238</v>
      </c>
      <c r="G2566" s="300" t="n">
        <v>8013</v>
      </c>
      <c r="H2566" s="302" t="n">
        <v>7616</v>
      </c>
      <c r="I2566" s="300" t="n"/>
      <c r="J2566" s="315" t="n"/>
      <c r="K2566" s="304" t="n"/>
      <c r="L2566" s="304" t="n"/>
      <c r="M2566" s="304" t="n"/>
      <c r="N2566" s="304" t="n"/>
    </row>
    <row r="2567" ht="15.75" customHeight="1" s="412">
      <c r="A2567" s="300" t="n">
        <v>2566</v>
      </c>
      <c r="B2567" s="300" t="n">
        <v>154</v>
      </c>
      <c r="C2567" s="300" t="n">
        <v>416</v>
      </c>
      <c r="D2567" s="300" t="n">
        <v>9</v>
      </c>
      <c r="E2567" s="301" t="n">
        <v>43557</v>
      </c>
      <c r="F2567" s="312" t="n">
        <v>5194</v>
      </c>
      <c r="G2567" s="300" t="n">
        <v>8085</v>
      </c>
      <c r="H2567" s="302" t="n">
        <v>7675</v>
      </c>
      <c r="I2567" s="300" t="n"/>
      <c r="J2567" s="315" t="n"/>
      <c r="K2567" s="304" t="n"/>
      <c r="L2567" s="304" t="n"/>
      <c r="M2567" s="304" t="n"/>
      <c r="N2567" s="304" t="n"/>
    </row>
    <row r="2568" ht="15.75" customHeight="1" s="412">
      <c r="A2568" s="300" t="n">
        <v>2567</v>
      </c>
      <c r="B2568" s="300" t="n">
        <v>155</v>
      </c>
      <c r="C2568" s="300" t="n">
        <v>419</v>
      </c>
      <c r="D2568" s="300" t="n">
        <v>9</v>
      </c>
      <c r="E2568" s="301" t="n">
        <v>43557</v>
      </c>
      <c r="F2568" s="312" t="n">
        <v>5181</v>
      </c>
      <c r="G2568" s="300" t="n">
        <v>8386</v>
      </c>
      <c r="H2568" s="302" t="n">
        <v>7953</v>
      </c>
      <c r="I2568" s="300" t="n"/>
      <c r="J2568" s="315" t="n"/>
      <c r="K2568" s="304" t="n"/>
      <c r="L2568" s="304" t="n"/>
      <c r="M2568" s="304" t="n"/>
      <c r="N2568" s="304" t="n"/>
    </row>
    <row r="2569" ht="15.75" customHeight="1" s="412">
      <c r="A2569" s="300" t="n">
        <v>2568</v>
      </c>
      <c r="B2569" s="300" t="n">
        <v>156</v>
      </c>
      <c r="C2569" s="300" t="n">
        <v>419</v>
      </c>
      <c r="D2569" s="300" t="n">
        <v>9</v>
      </c>
      <c r="E2569" s="301" t="n">
        <v>43557</v>
      </c>
      <c r="F2569" s="312" t="n">
        <v>5171</v>
      </c>
      <c r="G2569" s="300" t="n">
        <v>8239</v>
      </c>
      <c r="H2569" s="302" t="n">
        <v>7822</v>
      </c>
      <c r="I2569" s="300" t="n"/>
      <c r="J2569" s="315" t="n"/>
      <c r="K2569" s="304" t="n"/>
      <c r="L2569" s="304" t="n"/>
      <c r="M2569" s="304" t="n"/>
      <c r="N2569" s="304" t="n"/>
    </row>
    <row r="2570" ht="15.75" customHeight="1" s="412">
      <c r="A2570" s="300" t="n">
        <v>2569</v>
      </c>
      <c r="B2570" s="300" t="n">
        <v>157</v>
      </c>
      <c r="C2570" s="300" t="n">
        <v>421</v>
      </c>
      <c r="D2570" s="300" t="n">
        <v>9</v>
      </c>
      <c r="E2570" s="301" t="n">
        <v>43557</v>
      </c>
      <c r="F2570" s="312" t="n">
        <v>5319</v>
      </c>
      <c r="G2570" s="300" t="n">
        <v>7769</v>
      </c>
      <c r="H2570" s="302" t="n">
        <v>7335</v>
      </c>
      <c r="I2570" s="300" t="n"/>
      <c r="J2570" s="315" t="n"/>
      <c r="K2570" s="304" t="n"/>
      <c r="L2570" s="304" t="n"/>
      <c r="M2570" s="304" t="n"/>
      <c r="N2570" s="304" t="n"/>
    </row>
    <row r="2571" ht="15.75" customHeight="1" s="412">
      <c r="A2571" s="300" t="n">
        <v>2570</v>
      </c>
      <c r="B2571" s="300" t="n">
        <v>158</v>
      </c>
      <c r="C2571" s="300" t="n">
        <v>421</v>
      </c>
      <c r="D2571" s="300" t="n">
        <v>9</v>
      </c>
      <c r="E2571" s="301" t="n">
        <v>43557</v>
      </c>
      <c r="F2571" s="312" t="n">
        <v>5219</v>
      </c>
      <c r="G2571" s="300" t="n">
        <v>7646</v>
      </c>
      <c r="H2571" s="302" t="n">
        <v>7189</v>
      </c>
      <c r="I2571" s="300" t="n"/>
      <c r="J2571" s="315" t="n"/>
      <c r="K2571" s="304" t="n"/>
      <c r="L2571" s="304" t="n"/>
      <c r="M2571" s="304" t="n"/>
      <c r="N2571" s="304" t="n"/>
    </row>
    <row r="2572" ht="15.75" customHeight="1" s="412">
      <c r="A2572" s="300" t="n">
        <v>2571</v>
      </c>
      <c r="B2572" s="300" t="n">
        <v>159</v>
      </c>
      <c r="C2572" s="300" t="n">
        <v>423</v>
      </c>
      <c r="D2572" s="300" t="n">
        <v>9</v>
      </c>
      <c r="E2572" s="301" t="n">
        <v>43557</v>
      </c>
      <c r="F2572" s="312" t="n">
        <v>5300</v>
      </c>
      <c r="G2572" s="300" t="n">
        <v>7910</v>
      </c>
      <c r="H2572" s="302" t="n">
        <v>7555</v>
      </c>
      <c r="I2572" s="300" t="n"/>
      <c r="J2572" s="315" t="n"/>
      <c r="K2572" s="304" t="n"/>
      <c r="L2572" s="304" t="n"/>
      <c r="M2572" s="304" t="n"/>
      <c r="N2572" s="304" t="n"/>
    </row>
    <row r="2573" ht="15.75" customHeight="1" s="412">
      <c r="A2573" s="300" t="n">
        <v>2572</v>
      </c>
      <c r="B2573" s="300" t="n">
        <v>160</v>
      </c>
      <c r="C2573" s="300" t="n">
        <v>423</v>
      </c>
      <c r="D2573" s="300" t="n">
        <v>9</v>
      </c>
      <c r="E2573" s="301" t="n">
        <v>43557</v>
      </c>
      <c r="F2573" s="312" t="n">
        <v>5234</v>
      </c>
      <c r="G2573" s="300" t="n">
        <v>7649</v>
      </c>
      <c r="H2573" s="302" t="n">
        <v>7319</v>
      </c>
      <c r="I2573" s="300" t="n"/>
      <c r="J2573" s="315" t="n"/>
      <c r="K2573" s="304" t="n"/>
      <c r="L2573" s="304" t="n"/>
      <c r="M2573" s="304" t="n"/>
      <c r="N2573" s="304" t="n"/>
    </row>
    <row r="2574" ht="15.75" customHeight="1" s="412">
      <c r="A2574" s="300" t="n">
        <v>2573</v>
      </c>
      <c r="B2574" s="300" t="n">
        <v>161</v>
      </c>
      <c r="C2574" s="300" t="n">
        <v>425</v>
      </c>
      <c r="D2574" s="300" t="n">
        <v>9</v>
      </c>
      <c r="E2574" s="301" t="n">
        <v>43557</v>
      </c>
      <c r="F2574" s="312" t="n">
        <v>5264</v>
      </c>
      <c r="G2574" s="300" t="n">
        <v>8039</v>
      </c>
      <c r="H2574" s="302" t="n">
        <v>7636</v>
      </c>
      <c r="I2574" s="300" t="n"/>
      <c r="J2574" s="315" t="n"/>
      <c r="K2574" s="304" t="n"/>
      <c r="L2574" s="304" t="n"/>
      <c r="M2574" s="304" t="n"/>
      <c r="N2574" s="304" t="n"/>
    </row>
    <row r="2575" ht="15.75" customHeight="1" s="412">
      <c r="A2575" s="300" t="n">
        <v>2574</v>
      </c>
      <c r="B2575" s="300" t="n">
        <v>162</v>
      </c>
      <c r="C2575" s="300" t="n">
        <v>425</v>
      </c>
      <c r="D2575" s="300" t="n">
        <v>9</v>
      </c>
      <c r="E2575" s="301" t="n">
        <v>43557</v>
      </c>
      <c r="F2575" s="312" t="n">
        <v>5232</v>
      </c>
      <c r="G2575" s="300" t="n">
        <v>8068</v>
      </c>
      <c r="H2575" s="302" t="n">
        <v>7663</v>
      </c>
      <c r="I2575" s="300" t="n"/>
      <c r="J2575" s="315" t="n"/>
      <c r="K2575" s="304" t="n"/>
      <c r="L2575" s="304" t="n"/>
      <c r="M2575" s="304" t="n"/>
      <c r="N2575" s="304" t="n"/>
    </row>
    <row r="2576" ht="15.75" customHeight="1" s="412">
      <c r="A2576" s="300" t="n">
        <v>2575</v>
      </c>
      <c r="B2576" s="300" t="n">
        <v>163</v>
      </c>
      <c r="C2576" s="300" t="n">
        <v>427</v>
      </c>
      <c r="D2576" s="300" t="n">
        <v>9</v>
      </c>
      <c r="E2576" s="301" t="n">
        <v>43557</v>
      </c>
      <c r="F2576" s="312" t="n">
        <v>5193</v>
      </c>
      <c r="G2576" s="300" t="n">
        <v>7946</v>
      </c>
      <c r="H2576" s="302" t="n">
        <v>7551</v>
      </c>
      <c r="I2576" s="300" t="n"/>
      <c r="J2576" s="315" t="n"/>
      <c r="K2576" s="304" t="n"/>
      <c r="L2576" s="304" t="n"/>
      <c r="M2576" s="304" t="n"/>
      <c r="N2576" s="304" t="n"/>
    </row>
    <row r="2577" ht="15.75" customHeight="1" s="412">
      <c r="A2577" s="300" t="n">
        <v>2576</v>
      </c>
      <c r="B2577" s="300" t="n">
        <v>164</v>
      </c>
      <c r="C2577" s="300" t="n">
        <v>427</v>
      </c>
      <c r="D2577" s="300" t="n">
        <v>9</v>
      </c>
      <c r="E2577" s="301" t="n">
        <v>43557</v>
      </c>
      <c r="F2577" s="312" t="n">
        <v>5245</v>
      </c>
      <c r="G2577" s="300" t="n">
        <v>7674</v>
      </c>
      <c r="H2577" s="302" t="n">
        <v>7330</v>
      </c>
      <c r="I2577" s="300" t="n"/>
      <c r="J2577" s="315" t="n"/>
      <c r="K2577" s="304" t="n"/>
      <c r="L2577" s="304" t="n"/>
      <c r="M2577" s="304" t="n"/>
      <c r="N2577" s="304" t="n"/>
    </row>
    <row r="2578" ht="15.75" customHeight="1" s="412">
      <c r="A2578" s="300" t="n">
        <v>2577</v>
      </c>
      <c r="B2578" s="300" t="n">
        <v>165</v>
      </c>
      <c r="C2578" s="300" t="n">
        <v>429</v>
      </c>
      <c r="D2578" s="300" t="n">
        <v>9</v>
      </c>
      <c r="E2578" s="301" t="n">
        <v>43557</v>
      </c>
      <c r="F2578" s="312" t="n">
        <v>5226</v>
      </c>
      <c r="G2578" s="300" t="n">
        <v>7875</v>
      </c>
      <c r="H2578" s="302" t="n">
        <v>7501</v>
      </c>
      <c r="I2578" s="300" t="n"/>
      <c r="J2578" s="315" t="n"/>
      <c r="K2578" s="304" t="n"/>
      <c r="L2578" s="304" t="n"/>
      <c r="M2578" s="304" t="n"/>
      <c r="N2578" s="304" t="n"/>
    </row>
    <row r="2579" ht="15.75" customHeight="1" s="412">
      <c r="A2579" s="300" t="n">
        <v>2578</v>
      </c>
      <c r="B2579" s="300" t="n">
        <v>166</v>
      </c>
      <c r="C2579" s="300" t="n">
        <v>429</v>
      </c>
      <c r="D2579" s="300" t="n">
        <v>9</v>
      </c>
      <c r="E2579" s="301" t="n">
        <v>43557</v>
      </c>
      <c r="F2579" s="312" t="n">
        <v>5252</v>
      </c>
      <c r="G2579" s="300" t="n">
        <v>7965</v>
      </c>
      <c r="H2579" s="302" t="n">
        <v>7576</v>
      </c>
      <c r="I2579" s="300" t="n"/>
      <c r="J2579" s="315" t="n"/>
      <c r="K2579" s="304" t="n"/>
      <c r="L2579" s="304" t="n"/>
      <c r="M2579" s="304" t="n"/>
      <c r="N2579" s="304" t="n"/>
    </row>
    <row r="2580" ht="15.75" customHeight="1" s="412">
      <c r="A2580" s="300" t="n">
        <v>2579</v>
      </c>
      <c r="B2580" s="300" t="n">
        <v>167</v>
      </c>
      <c r="C2580" s="300" t="n">
        <v>430</v>
      </c>
      <c r="D2580" s="300" t="n">
        <v>9</v>
      </c>
      <c r="E2580" s="301" t="n">
        <v>43557</v>
      </c>
      <c r="F2580" s="312" t="n">
        <v>5280</v>
      </c>
      <c r="G2580" s="300" t="n">
        <v>7953</v>
      </c>
      <c r="H2580" s="302" t="n">
        <v>7450</v>
      </c>
      <c r="I2580" s="300" t="n"/>
      <c r="J2580" s="315" t="n"/>
      <c r="K2580" s="304" t="n"/>
      <c r="L2580" s="304" t="n"/>
      <c r="M2580" s="304" t="n"/>
      <c r="N2580" s="304" t="n"/>
    </row>
    <row r="2581" ht="15.75" customHeight="1" s="412">
      <c r="A2581" s="300" t="n">
        <v>2580</v>
      </c>
      <c r="B2581" s="300" t="n">
        <v>168</v>
      </c>
      <c r="C2581" s="300" t="n">
        <v>430</v>
      </c>
      <c r="D2581" s="300" t="n">
        <v>9</v>
      </c>
      <c r="E2581" s="301" t="n">
        <v>43557</v>
      </c>
      <c r="F2581" s="312" t="n">
        <v>5212</v>
      </c>
      <c r="G2581" s="300" t="n">
        <v>7530</v>
      </c>
      <c r="H2581" s="302" t="n">
        <v>7091</v>
      </c>
      <c r="I2581" s="300" t="n"/>
      <c r="J2581" s="315" t="n"/>
      <c r="K2581" s="304" t="n"/>
      <c r="L2581" s="304" t="n"/>
      <c r="M2581" s="304" t="n"/>
      <c r="N2581" s="304" t="n"/>
    </row>
    <row r="2582" ht="15.75" customHeight="1" s="412">
      <c r="A2582" s="300" t="n">
        <v>2581</v>
      </c>
      <c r="B2582" s="300" t="n">
        <v>169</v>
      </c>
      <c r="C2582" s="300" t="n">
        <v>433</v>
      </c>
      <c r="D2582" s="300" t="n">
        <v>9</v>
      </c>
      <c r="E2582" s="301" t="n">
        <v>43557</v>
      </c>
      <c r="F2582" s="312" t="n">
        <v>5223</v>
      </c>
      <c r="G2582" s="300" t="n">
        <v>7826</v>
      </c>
      <c r="H2582" s="302" t="n">
        <v>7405</v>
      </c>
      <c r="I2582" s="300" t="n"/>
      <c r="J2582" s="315" t="n"/>
      <c r="K2582" s="304" t="n"/>
      <c r="L2582" s="304" t="n"/>
      <c r="M2582" s="304" t="n"/>
      <c r="N2582" s="304" t="n"/>
    </row>
    <row r="2583" ht="15.75" customHeight="1" s="412">
      <c r="A2583" s="300" t="n">
        <v>2582</v>
      </c>
      <c r="B2583" s="300" t="n">
        <v>170</v>
      </c>
      <c r="C2583" s="300" t="n">
        <v>433</v>
      </c>
      <c r="D2583" s="300" t="n">
        <v>9</v>
      </c>
      <c r="E2583" s="301" t="n">
        <v>43557</v>
      </c>
      <c r="F2583" s="312" t="n">
        <v>5223</v>
      </c>
      <c r="G2583" s="300" t="n">
        <v>7744</v>
      </c>
      <c r="H2583" s="302" t="n">
        <v>7341</v>
      </c>
      <c r="I2583" s="300" t="n"/>
      <c r="J2583" s="315" t="n"/>
      <c r="K2583" s="304" t="n"/>
      <c r="L2583" s="304" t="n"/>
      <c r="M2583" s="304" t="n"/>
      <c r="N2583" s="304" t="n"/>
    </row>
    <row r="2584" ht="15.75" customHeight="1" s="412">
      <c r="A2584" s="300" t="n">
        <v>2583</v>
      </c>
      <c r="B2584" s="300" t="n">
        <v>171</v>
      </c>
      <c r="C2584" s="300" t="n">
        <v>444</v>
      </c>
      <c r="D2584" s="300" t="n">
        <v>9</v>
      </c>
      <c r="E2584" s="301" t="n">
        <v>43557</v>
      </c>
      <c r="F2584" s="312" t="n">
        <v>5259</v>
      </c>
      <c r="G2584" s="300" t="n">
        <v>7200</v>
      </c>
      <c r="H2584" s="302" t="n">
        <v>6911</v>
      </c>
      <c r="I2584" s="300" t="n"/>
      <c r="J2584" s="315" t="n"/>
      <c r="K2584" s="304" t="n"/>
      <c r="L2584" s="304" t="n"/>
      <c r="M2584" s="304" t="n"/>
      <c r="N2584" s="304" t="n"/>
    </row>
    <row r="2585" ht="15.75" customHeight="1" s="412">
      <c r="A2585" s="300" t="n">
        <v>2584</v>
      </c>
      <c r="B2585" s="300" t="n">
        <v>172</v>
      </c>
      <c r="C2585" s="300" t="n">
        <v>444</v>
      </c>
      <c r="D2585" s="300" t="n">
        <v>9</v>
      </c>
      <c r="E2585" s="301" t="n">
        <v>43557</v>
      </c>
      <c r="F2585" s="312" t="n">
        <v>5274</v>
      </c>
      <c r="G2585" s="300" t="n">
        <v>7285</v>
      </c>
      <c r="H2585" s="302" t="n">
        <v>6988</v>
      </c>
      <c r="I2585" s="300" t="n"/>
      <c r="J2585" s="315" t="n"/>
      <c r="K2585" s="304" t="n"/>
      <c r="L2585" s="304" t="n"/>
      <c r="M2585" s="304" t="n"/>
      <c r="N2585" s="304" t="n"/>
    </row>
    <row r="2586" ht="15.75" customHeight="1" s="412">
      <c r="A2586" s="300" t="n">
        <v>2585</v>
      </c>
      <c r="B2586" s="300" t="n">
        <v>173</v>
      </c>
      <c r="C2586" s="300" t="n">
        <v>451</v>
      </c>
      <c r="D2586" s="300" t="n">
        <v>9</v>
      </c>
      <c r="E2586" s="301" t="n">
        <v>43557</v>
      </c>
      <c r="F2586" s="312" t="n">
        <v>5227</v>
      </c>
      <c r="G2586" s="300" t="n">
        <v>8044</v>
      </c>
      <c r="H2586" s="302" t="n">
        <v>7652</v>
      </c>
      <c r="I2586" s="300" t="n"/>
      <c r="J2586" s="315" t="n"/>
      <c r="K2586" s="304" t="n"/>
      <c r="L2586" s="304" t="n"/>
      <c r="M2586" s="304" t="n"/>
      <c r="N2586" s="304" t="n"/>
    </row>
    <row r="2587" ht="15.75" customHeight="1" s="412">
      <c r="A2587" s="300" t="n">
        <v>2586</v>
      </c>
      <c r="B2587" s="300" t="n">
        <v>174</v>
      </c>
      <c r="C2587" s="300" t="n">
        <v>451</v>
      </c>
      <c r="D2587" s="300" t="n">
        <v>9</v>
      </c>
      <c r="E2587" s="301" t="n">
        <v>43557</v>
      </c>
      <c r="F2587" s="312" t="n">
        <v>5182</v>
      </c>
      <c r="G2587" s="300" t="n">
        <v>8174</v>
      </c>
      <c r="H2587" s="302" t="n">
        <v>7757</v>
      </c>
      <c r="I2587" s="300" t="n"/>
      <c r="J2587" s="315" t="n"/>
      <c r="K2587" s="304" t="n"/>
      <c r="L2587" s="304" t="n"/>
      <c r="M2587" s="304" t="n"/>
      <c r="N2587" s="304" t="n"/>
    </row>
    <row r="2588" ht="15.75" customHeight="1" s="412">
      <c r="A2588" s="300" t="n">
        <v>2587</v>
      </c>
      <c r="B2588" s="300" t="n">
        <v>175</v>
      </c>
      <c r="C2588" s="300" t="n">
        <v>455</v>
      </c>
      <c r="D2588" s="300" t="n">
        <v>9</v>
      </c>
      <c r="E2588" s="301" t="n">
        <v>43557</v>
      </c>
      <c r="F2588" s="312" t="n">
        <v>5280</v>
      </c>
      <c r="G2588" s="300" t="n">
        <v>7872</v>
      </c>
      <c r="H2588" s="302" t="n">
        <v>7430</v>
      </c>
      <c r="I2588" s="300" t="n"/>
      <c r="J2588" s="315" t="n"/>
      <c r="K2588" s="304" t="n"/>
      <c r="L2588" s="304" t="n"/>
      <c r="M2588" s="304" t="n"/>
      <c r="N2588" s="304" t="n"/>
    </row>
    <row r="2589" ht="15.75" customHeight="1" s="412">
      <c r="A2589" s="300" t="n">
        <v>2588</v>
      </c>
      <c r="B2589" s="300" t="n">
        <v>176</v>
      </c>
      <c r="C2589" s="300" t="n">
        <v>455</v>
      </c>
      <c r="D2589" s="300" t="n">
        <v>9</v>
      </c>
      <c r="E2589" s="301" t="n">
        <v>43557</v>
      </c>
      <c r="F2589" s="312" t="n">
        <v>5193</v>
      </c>
      <c r="G2589" s="300" t="n">
        <v>7706</v>
      </c>
      <c r="H2589" s="302" t="n">
        <v>7277</v>
      </c>
      <c r="I2589" s="300" t="n"/>
      <c r="J2589" s="315" t="n"/>
      <c r="K2589" s="304" t="n"/>
      <c r="L2589" s="304" t="n"/>
      <c r="M2589" s="304" t="n"/>
      <c r="N2589" s="304" t="n"/>
    </row>
    <row r="2590" ht="15.75" customHeight="1" s="412">
      <c r="A2590" s="300" t="n">
        <v>2589</v>
      </c>
      <c r="B2590" s="300" t="n">
        <v>177</v>
      </c>
      <c r="C2590" s="300" t="n">
        <v>456</v>
      </c>
      <c r="D2590" s="300" t="n">
        <v>9</v>
      </c>
      <c r="E2590" s="301" t="n">
        <v>43557</v>
      </c>
      <c r="F2590" s="312" t="n">
        <v>5259</v>
      </c>
      <c r="G2590" s="300" t="n">
        <v>8960</v>
      </c>
      <c r="H2590" s="302" t="n">
        <v>8394</v>
      </c>
      <c r="I2590" s="300" t="n"/>
      <c r="J2590" s="315" t="n"/>
      <c r="K2590" s="304" t="n"/>
      <c r="L2590" s="304" t="n"/>
      <c r="M2590" s="304" t="n"/>
      <c r="N2590" s="304" t="n"/>
    </row>
    <row r="2591" ht="15.75" customHeight="1" s="412">
      <c r="A2591" s="300" t="n">
        <v>2590</v>
      </c>
      <c r="B2591" s="300" t="n">
        <v>178</v>
      </c>
      <c r="C2591" s="300" t="n">
        <v>456</v>
      </c>
      <c r="D2591" s="300" t="n">
        <v>9</v>
      </c>
      <c r="E2591" s="301" t="n">
        <v>43557</v>
      </c>
      <c r="F2591" s="312" t="n">
        <v>5226</v>
      </c>
      <c r="G2591" s="300" t="n">
        <v>8810</v>
      </c>
      <c r="H2591" s="302" t="n">
        <v>8269</v>
      </c>
      <c r="I2591" s="300" t="n"/>
      <c r="J2591" s="315" t="n"/>
      <c r="K2591" s="304" t="n"/>
      <c r="L2591" s="304" t="n"/>
      <c r="M2591" s="304" t="n"/>
      <c r="N2591" s="304" t="n"/>
    </row>
    <row r="2592" ht="15.75" customHeight="1" s="412">
      <c r="A2592" s="300" t="n">
        <v>2591</v>
      </c>
      <c r="B2592" s="300" t="n">
        <v>179</v>
      </c>
      <c r="C2592" s="300" t="n">
        <v>459</v>
      </c>
      <c r="D2592" s="300" t="n">
        <v>9</v>
      </c>
      <c r="E2592" s="301" t="n">
        <v>43557</v>
      </c>
      <c r="F2592" s="312" t="n">
        <v>5180</v>
      </c>
      <c r="G2592" s="300" t="n">
        <v>7698</v>
      </c>
      <c r="H2592" s="302" t="n">
        <v>7325</v>
      </c>
      <c r="I2592" s="300" t="n"/>
      <c r="J2592" s="315" t="n"/>
      <c r="K2592" s="304" t="n"/>
      <c r="L2592" s="304" t="n"/>
      <c r="M2592" s="304" t="n"/>
      <c r="N2592" s="304" t="n"/>
    </row>
    <row r="2593" ht="15.75" customHeight="1" s="412">
      <c r="A2593" s="300" t="n">
        <v>2592</v>
      </c>
      <c r="B2593" s="300" t="n">
        <v>180</v>
      </c>
      <c r="C2593" s="300" t="n">
        <v>459</v>
      </c>
      <c r="D2593" s="300" t="n">
        <v>9</v>
      </c>
      <c r="E2593" s="301" t="n">
        <v>43557</v>
      </c>
      <c r="F2593" s="312" t="n">
        <v>5282</v>
      </c>
      <c r="G2593" s="300" t="n">
        <v>7963</v>
      </c>
      <c r="H2593" s="302" t="n">
        <v>7573</v>
      </c>
      <c r="I2593" s="300" t="n"/>
      <c r="J2593" s="315" t="n"/>
      <c r="K2593" s="304" t="n"/>
      <c r="L2593" s="304" t="n"/>
      <c r="M2593" s="304" t="n"/>
      <c r="N2593" s="304" t="n"/>
    </row>
    <row r="2594" ht="15.75" customHeight="1" s="412">
      <c r="A2594" s="300" t="n">
        <v>2593</v>
      </c>
      <c r="B2594" s="300" t="n">
        <v>181</v>
      </c>
      <c r="C2594" s="300" t="n">
        <v>462</v>
      </c>
      <c r="D2594" s="300" t="n">
        <v>9</v>
      </c>
      <c r="E2594" s="301" t="n">
        <v>43557</v>
      </c>
      <c r="F2594" s="312" t="n">
        <v>5244</v>
      </c>
      <c r="G2594" s="300" t="n">
        <v>7305</v>
      </c>
      <c r="H2594" s="302" t="n">
        <v>7039</v>
      </c>
      <c r="I2594" s="300" t="n"/>
      <c r="J2594" s="315" t="n"/>
      <c r="K2594" s="304" t="n"/>
      <c r="L2594" s="304" t="n"/>
      <c r="M2594" s="304" t="n"/>
      <c r="N2594" s="304" t="n"/>
    </row>
    <row r="2595" ht="15.75" customHeight="1" s="412">
      <c r="A2595" s="300" t="n">
        <v>2594</v>
      </c>
      <c r="B2595" s="300" t="n">
        <v>182</v>
      </c>
      <c r="C2595" s="300" t="n">
        <v>462</v>
      </c>
      <c r="D2595" s="300" t="n">
        <v>9</v>
      </c>
      <c r="E2595" s="301" t="n">
        <v>43557</v>
      </c>
      <c r="F2595" s="312" t="n">
        <v>5301</v>
      </c>
      <c r="G2595" s="300" t="n">
        <v>7384</v>
      </c>
      <c r="H2595" s="302" t="n">
        <v>7118</v>
      </c>
      <c r="I2595" s="300" t="n"/>
      <c r="J2595" s="315" t="n"/>
      <c r="K2595" s="304" t="n"/>
      <c r="L2595" s="304" t="n"/>
      <c r="M2595" s="304" t="n"/>
      <c r="N2595" s="304" t="n"/>
    </row>
    <row r="2596" ht="15.75" customHeight="1" s="412">
      <c r="A2596" s="300" t="n">
        <v>2595</v>
      </c>
      <c r="B2596" s="300" t="n"/>
      <c r="C2596" s="300" t="n"/>
      <c r="D2596" s="300" t="n"/>
      <c r="E2596" s="301" t="n"/>
      <c r="F2596" s="312" t="n"/>
      <c r="G2596" s="300" t="n"/>
      <c r="H2596" s="302" t="n"/>
      <c r="I2596" s="300" t="n"/>
      <c r="J2596" s="315" t="n"/>
      <c r="K2596" s="304" t="n"/>
      <c r="L2596" s="304" t="n"/>
      <c r="M2596" s="304" t="n"/>
      <c r="N2596" s="304" t="n"/>
    </row>
    <row r="2597" ht="15.75" customHeight="1" s="412">
      <c r="A2597" s="300" t="n">
        <v>2596</v>
      </c>
      <c r="B2597" s="300" t="n"/>
      <c r="C2597" s="300" t="n"/>
      <c r="D2597" s="300" t="n"/>
      <c r="E2597" s="301" t="n"/>
      <c r="F2597" s="312" t="n"/>
      <c r="G2597" s="300" t="n"/>
      <c r="H2597" s="302" t="n"/>
      <c r="I2597" s="300" t="n"/>
      <c r="J2597" s="315" t="n"/>
      <c r="K2597" s="304" t="n"/>
      <c r="L2597" s="304" t="n"/>
      <c r="M2597" s="304" t="n"/>
      <c r="N2597" s="304" t="n"/>
    </row>
    <row r="2598" ht="15.75" customHeight="1" s="412">
      <c r="A2598" s="300" t="n">
        <v>2597</v>
      </c>
      <c r="B2598" s="300" t="n"/>
      <c r="C2598" s="300" t="n"/>
      <c r="D2598" s="300" t="n"/>
      <c r="E2598" s="301" t="n"/>
      <c r="F2598" s="312" t="n"/>
      <c r="G2598" s="300" t="n"/>
      <c r="H2598" s="302" t="n"/>
      <c r="I2598" s="300" t="n"/>
      <c r="J2598" s="315" t="n"/>
      <c r="K2598" s="304" t="n"/>
      <c r="L2598" s="304" t="n"/>
      <c r="M2598" s="304" t="n"/>
      <c r="N2598" s="304" t="n"/>
    </row>
    <row r="2599" ht="15.75" customHeight="1" s="412">
      <c r="A2599" s="300" t="n">
        <v>2598</v>
      </c>
      <c r="B2599" s="300" t="n"/>
      <c r="C2599" s="300" t="n"/>
      <c r="D2599" s="300" t="n"/>
      <c r="E2599" s="301" t="n"/>
      <c r="F2599" s="312" t="n"/>
      <c r="G2599" s="300" t="n"/>
      <c r="H2599" s="302" t="n"/>
      <c r="I2599" s="300" t="n"/>
      <c r="J2599" s="315" t="n"/>
      <c r="K2599" s="304" t="n"/>
      <c r="L2599" s="304" t="n"/>
      <c r="M2599" s="304" t="n"/>
      <c r="N2599" s="304" t="n"/>
    </row>
    <row r="2600" ht="15.75" customHeight="1" s="412">
      <c r="A2600" s="300" t="n">
        <v>2599</v>
      </c>
      <c r="B2600" s="300" t="n"/>
      <c r="C2600" s="300" t="n"/>
      <c r="D2600" s="300" t="n"/>
      <c r="E2600" s="301" t="n"/>
      <c r="F2600" s="312" t="n"/>
      <c r="G2600" s="300" t="n"/>
      <c r="H2600" s="302" t="n"/>
      <c r="I2600" s="300" t="n"/>
      <c r="J2600" s="315" t="n"/>
      <c r="K2600" s="304" t="n"/>
      <c r="L2600" s="304" t="n"/>
      <c r="M2600" s="304" t="n"/>
      <c r="N2600" s="304" t="n"/>
    </row>
    <row r="2601" ht="15.75" customHeight="1" s="412">
      <c r="A2601" s="300" t="n">
        <v>2600</v>
      </c>
      <c r="B2601" s="300" t="n"/>
      <c r="C2601" s="300" t="n"/>
      <c r="D2601" s="300" t="n"/>
      <c r="E2601" s="301" t="n"/>
      <c r="F2601" s="312" t="n"/>
      <c r="G2601" s="300" t="n"/>
      <c r="H2601" s="302" t="n"/>
      <c r="I2601" s="300" t="n"/>
      <c r="J2601" s="315" t="n"/>
      <c r="K2601" s="304" t="n"/>
      <c r="L2601" s="304" t="n"/>
      <c r="M2601" s="304" t="n"/>
      <c r="N2601" s="304" t="n"/>
    </row>
    <row r="2602" ht="15.75" customHeight="1" s="412">
      <c r="A2602" s="300" t="n">
        <v>2601</v>
      </c>
      <c r="B2602" s="300" t="n"/>
      <c r="C2602" s="300" t="n"/>
      <c r="D2602" s="300" t="n"/>
      <c r="E2602" s="301" t="n"/>
      <c r="F2602" s="312" t="n"/>
      <c r="G2602" s="300" t="n"/>
      <c r="H2602" s="302" t="n"/>
      <c r="I2602" s="300" t="n"/>
      <c r="J2602" s="315" t="n"/>
      <c r="K2602" s="304" t="n"/>
      <c r="L2602" s="304" t="n"/>
      <c r="M2602" s="304" t="n"/>
      <c r="N2602" s="304" t="n"/>
    </row>
    <row r="2603" ht="15.75" customHeight="1" s="412">
      <c r="A2603" s="300" t="n">
        <v>2602</v>
      </c>
      <c r="B2603" s="300" t="n"/>
      <c r="C2603" s="300" t="n"/>
      <c r="D2603" s="300" t="n"/>
      <c r="E2603" s="301" t="n"/>
      <c r="F2603" s="312" t="n"/>
      <c r="G2603" s="300" t="n"/>
      <c r="H2603" s="302" t="n"/>
      <c r="I2603" s="300" t="n"/>
      <c r="J2603" s="315" t="n"/>
      <c r="K2603" s="304" t="n"/>
      <c r="L2603" s="304" t="n"/>
      <c r="M2603" s="304" t="n"/>
      <c r="N2603" s="304" t="n"/>
    </row>
    <row r="2604" ht="15.75" customHeight="1" s="412">
      <c r="A2604" s="300" t="n">
        <v>2603</v>
      </c>
      <c r="B2604" s="300" t="n"/>
      <c r="C2604" s="300" t="n"/>
      <c r="D2604" s="300" t="n"/>
      <c r="E2604" s="301" t="n"/>
      <c r="F2604" s="312" t="n"/>
      <c r="G2604" s="300" t="n"/>
      <c r="H2604" s="302" t="n"/>
      <c r="I2604" s="300" t="n"/>
      <c r="J2604" s="315" t="n"/>
      <c r="K2604" s="304" t="n"/>
      <c r="L2604" s="304" t="n"/>
      <c r="M2604" s="304" t="n"/>
      <c r="N2604" s="304" t="n"/>
    </row>
    <row r="2605" ht="15.75" customHeight="1" s="412">
      <c r="A2605" s="300" t="n">
        <v>2604</v>
      </c>
      <c r="B2605" s="300" t="n"/>
      <c r="C2605" s="300" t="n"/>
      <c r="D2605" s="300" t="n"/>
      <c r="E2605" s="301" t="n"/>
      <c r="F2605" s="312" t="n"/>
      <c r="G2605" s="300" t="n"/>
      <c r="H2605" s="302" t="n"/>
      <c r="I2605" s="300" t="n"/>
      <c r="J2605" s="315" t="n"/>
      <c r="K2605" s="304" t="n"/>
      <c r="L2605" s="304" t="n"/>
      <c r="M2605" s="304" t="n"/>
      <c r="N2605" s="304" t="n"/>
    </row>
    <row r="2606" ht="15.75" customHeight="1" s="412">
      <c r="A2606" s="300" t="n">
        <v>2605</v>
      </c>
      <c r="B2606" s="300" t="n"/>
      <c r="C2606" s="300" t="n"/>
      <c r="D2606" s="300" t="n"/>
      <c r="E2606" s="301" t="n"/>
      <c r="F2606" s="312" t="n"/>
      <c r="G2606" s="300" t="n"/>
      <c r="H2606" s="302" t="n"/>
      <c r="I2606" s="300" t="n"/>
      <c r="J2606" s="315" t="n"/>
      <c r="K2606" s="304" t="n"/>
      <c r="L2606" s="304" t="n"/>
      <c r="M2606" s="304" t="n"/>
      <c r="N2606" s="304" t="n"/>
    </row>
    <row r="2607" ht="15.75" customHeight="1" s="412">
      <c r="A2607" s="300" t="n">
        <v>2606</v>
      </c>
      <c r="B2607" s="300" t="n"/>
      <c r="C2607" s="300" t="n"/>
      <c r="D2607" s="300" t="n"/>
      <c r="E2607" s="301" t="n"/>
      <c r="F2607" s="312" t="n"/>
      <c r="G2607" s="300" t="n"/>
      <c r="H2607" s="302" t="n"/>
      <c r="I2607" s="300" t="n"/>
      <c r="J2607" s="315" t="n"/>
      <c r="K2607" s="304" t="n"/>
      <c r="L2607" s="304" t="n"/>
      <c r="M2607" s="304" t="n"/>
      <c r="N2607" s="304" t="n"/>
    </row>
    <row r="2608" ht="15.75" customHeight="1" s="412">
      <c r="A2608" s="300" t="n">
        <v>2607</v>
      </c>
      <c r="B2608" s="300" t="n"/>
      <c r="C2608" s="300" t="n"/>
      <c r="D2608" s="300" t="n"/>
      <c r="E2608" s="301" t="n"/>
      <c r="F2608" s="312" t="n"/>
      <c r="G2608" s="300" t="n"/>
      <c r="H2608" s="302" t="n"/>
      <c r="I2608" s="300" t="n"/>
      <c r="J2608" s="315" t="n"/>
      <c r="K2608" s="304" t="n"/>
      <c r="L2608" s="304" t="n"/>
      <c r="M2608" s="304" t="n"/>
      <c r="N2608" s="304" t="n"/>
    </row>
    <row r="2609" ht="15.75" customHeight="1" s="412">
      <c r="A2609" s="300" t="n">
        <v>2608</v>
      </c>
      <c r="B2609" s="300" t="n"/>
      <c r="C2609" s="300" t="n"/>
      <c r="D2609" s="300" t="n"/>
      <c r="E2609" s="301" t="n"/>
      <c r="F2609" s="312" t="n"/>
      <c r="G2609" s="300" t="n"/>
      <c r="H2609" s="302" t="n"/>
      <c r="I2609" s="300" t="n"/>
      <c r="J2609" s="315" t="n"/>
      <c r="K2609" s="304" t="n"/>
      <c r="L2609" s="304" t="n"/>
      <c r="M2609" s="304" t="n"/>
      <c r="N2609" s="304" t="n"/>
    </row>
    <row r="2610" ht="15.75" customHeight="1" s="412">
      <c r="A2610" s="300" t="n">
        <v>2609</v>
      </c>
      <c r="B2610" s="300" t="n"/>
      <c r="C2610" s="300" t="n"/>
      <c r="D2610" s="300" t="n"/>
      <c r="E2610" s="301" t="n"/>
      <c r="F2610" s="312" t="n"/>
      <c r="G2610" s="300" t="n"/>
      <c r="H2610" s="302" t="n"/>
      <c r="I2610" s="300" t="n"/>
      <c r="J2610" s="315" t="n"/>
      <c r="K2610" s="304" t="n"/>
      <c r="L2610" s="304" t="n"/>
      <c r="M2610" s="304" t="n"/>
      <c r="N2610" s="304" t="n"/>
    </row>
    <row r="2611" ht="15.75" customHeight="1" s="412">
      <c r="A2611" s="300" t="n">
        <v>2610</v>
      </c>
      <c r="B2611" s="300" t="n"/>
      <c r="C2611" s="300" t="n"/>
      <c r="D2611" s="300" t="n"/>
      <c r="E2611" s="301" t="n"/>
      <c r="F2611" s="312" t="n"/>
      <c r="G2611" s="300" t="n"/>
      <c r="H2611" s="302" t="n"/>
      <c r="I2611" s="300" t="n"/>
      <c r="J2611" s="315" t="n"/>
      <c r="K2611" s="304" t="n"/>
      <c r="L2611" s="304" t="n"/>
      <c r="M2611" s="304" t="n"/>
      <c r="N2611" s="304" t="n"/>
    </row>
    <row r="2612" ht="15.75" customHeight="1" s="412">
      <c r="A2612" s="300" t="n">
        <v>2611</v>
      </c>
      <c r="B2612" s="300" t="n"/>
      <c r="C2612" s="300" t="n"/>
      <c r="D2612" s="300" t="n"/>
      <c r="E2612" s="301" t="n"/>
      <c r="F2612" s="312" t="n"/>
      <c r="G2612" s="300" t="n"/>
      <c r="H2612" s="302" t="n"/>
      <c r="I2612" s="300" t="n"/>
      <c r="J2612" s="315" t="n"/>
      <c r="K2612" s="304" t="n"/>
      <c r="L2612" s="304" t="n"/>
      <c r="M2612" s="304" t="n"/>
      <c r="N2612" s="304" t="n"/>
    </row>
    <row r="2613" ht="15.75" customHeight="1" s="412">
      <c r="A2613" s="300" t="n">
        <v>2612</v>
      </c>
      <c r="B2613" s="300" t="n"/>
      <c r="C2613" s="300" t="n"/>
      <c r="D2613" s="300" t="n"/>
      <c r="E2613" s="301" t="n"/>
      <c r="F2613" s="312" t="n"/>
      <c r="G2613" s="300" t="n"/>
      <c r="H2613" s="302" t="n"/>
      <c r="I2613" s="300" t="n"/>
      <c r="J2613" s="315" t="n"/>
      <c r="K2613" s="304" t="n"/>
      <c r="L2613" s="304" t="n"/>
      <c r="M2613" s="304" t="n"/>
      <c r="N2613" s="304" t="n"/>
    </row>
    <row r="2614" ht="15.75" customHeight="1" s="412">
      <c r="A2614" s="300" t="n">
        <v>2613</v>
      </c>
      <c r="B2614" s="300" t="n"/>
      <c r="C2614" s="300" t="n"/>
      <c r="D2614" s="300" t="n"/>
      <c r="E2614" s="301" t="n"/>
      <c r="F2614" s="312" t="n"/>
      <c r="G2614" s="300" t="n"/>
      <c r="H2614" s="302" t="n"/>
      <c r="I2614" s="300" t="n"/>
      <c r="J2614" s="315" t="n"/>
      <c r="K2614" s="304" t="n"/>
      <c r="L2614" s="304" t="n"/>
      <c r="M2614" s="304" t="n"/>
      <c r="N2614" s="304" t="n"/>
    </row>
    <row r="2615" ht="15.75" customHeight="1" s="412">
      <c r="A2615" s="300" t="n">
        <v>2614</v>
      </c>
      <c r="B2615" s="300" t="n"/>
      <c r="C2615" s="300" t="n"/>
      <c r="D2615" s="300" t="n"/>
      <c r="E2615" s="301" t="n"/>
      <c r="F2615" s="312" t="n"/>
      <c r="G2615" s="300" t="n"/>
      <c r="H2615" s="302" t="n"/>
      <c r="I2615" s="300" t="n"/>
      <c r="J2615" s="315" t="n"/>
      <c r="K2615" s="304" t="n"/>
      <c r="L2615" s="304" t="n"/>
      <c r="M2615" s="304" t="n"/>
      <c r="N2615" s="304" t="n"/>
    </row>
    <row r="2616" ht="15.75" customHeight="1" s="412">
      <c r="A2616" s="300" t="n">
        <v>2615</v>
      </c>
      <c r="B2616" s="300" t="n"/>
      <c r="C2616" s="300" t="n"/>
      <c r="D2616" s="300" t="n"/>
      <c r="E2616" s="301" t="n"/>
      <c r="F2616" s="312" t="n"/>
      <c r="G2616" s="300" t="n"/>
      <c r="H2616" s="302" t="n"/>
      <c r="I2616" s="300" t="n"/>
      <c r="J2616" s="315" t="n"/>
      <c r="K2616" s="304" t="n"/>
      <c r="L2616" s="304" t="n"/>
      <c r="M2616" s="304" t="n"/>
      <c r="N2616" s="304" t="n"/>
    </row>
    <row r="2617" ht="15.75" customHeight="1" s="412">
      <c r="A2617" s="300" t="n">
        <v>2616</v>
      </c>
      <c r="B2617" s="300" t="n"/>
      <c r="C2617" s="300" t="n"/>
      <c r="D2617" s="300" t="n"/>
      <c r="E2617" s="301" t="n"/>
      <c r="F2617" s="312" t="n"/>
      <c r="G2617" s="300" t="n"/>
      <c r="H2617" s="302" t="n"/>
      <c r="I2617" s="300" t="n"/>
      <c r="J2617" s="315" t="n"/>
      <c r="K2617" s="304" t="n"/>
      <c r="L2617" s="304" t="n"/>
      <c r="M2617" s="304" t="n"/>
      <c r="N2617" s="304" t="n"/>
    </row>
    <row r="2618" ht="15.75" customHeight="1" s="412">
      <c r="A2618" s="300" t="n">
        <v>2617</v>
      </c>
      <c r="B2618" s="300" t="n"/>
      <c r="C2618" s="300" t="n"/>
      <c r="D2618" s="300" t="n"/>
      <c r="E2618" s="301" t="n"/>
      <c r="F2618" s="312" t="n"/>
      <c r="G2618" s="300" t="n"/>
      <c r="H2618" s="302" t="n"/>
      <c r="I2618" s="300" t="n"/>
      <c r="J2618" s="315" t="n"/>
      <c r="K2618" s="304" t="n"/>
      <c r="L2618" s="304" t="n"/>
      <c r="M2618" s="304" t="n"/>
      <c r="N2618" s="304" t="n"/>
    </row>
    <row r="2619" ht="15.75" customHeight="1" s="412">
      <c r="A2619" s="300" t="n">
        <v>2618</v>
      </c>
      <c r="B2619" s="300" t="n"/>
      <c r="C2619" s="300" t="n"/>
      <c r="D2619" s="300" t="n"/>
      <c r="E2619" s="301" t="n"/>
      <c r="F2619" s="312" t="n"/>
      <c r="G2619" s="300" t="n"/>
      <c r="H2619" s="302" t="n"/>
      <c r="I2619" s="300" t="n"/>
      <c r="J2619" s="315" t="n"/>
      <c r="K2619" s="304" t="n"/>
      <c r="L2619" s="304" t="n"/>
      <c r="M2619" s="304" t="n"/>
      <c r="N2619" s="304" t="n"/>
    </row>
    <row r="2620" ht="15.75" customHeight="1" s="412">
      <c r="A2620" s="300" t="n">
        <v>2619</v>
      </c>
      <c r="B2620" s="300" t="n"/>
      <c r="C2620" s="300" t="n"/>
      <c r="D2620" s="300" t="n"/>
      <c r="E2620" s="301" t="n"/>
      <c r="F2620" s="312" t="n"/>
      <c r="G2620" s="300" t="n"/>
      <c r="H2620" s="302" t="n"/>
      <c r="I2620" s="300" t="n"/>
      <c r="J2620" s="315" t="n"/>
      <c r="K2620" s="304" t="n"/>
      <c r="L2620" s="304" t="n"/>
      <c r="M2620" s="304" t="n"/>
      <c r="N2620" s="304" t="n"/>
    </row>
    <row r="2621" ht="15.75" customHeight="1" s="412">
      <c r="A2621" s="300" t="n">
        <v>2620</v>
      </c>
      <c r="B2621" s="300" t="n"/>
      <c r="C2621" s="300" t="n"/>
      <c r="D2621" s="300" t="n"/>
      <c r="E2621" s="301" t="n"/>
      <c r="F2621" s="312" t="n"/>
      <c r="G2621" s="300" t="n"/>
      <c r="H2621" s="302" t="n"/>
      <c r="I2621" s="300" t="n"/>
      <c r="J2621" s="315" t="n"/>
      <c r="K2621" s="304" t="n"/>
      <c r="L2621" s="304" t="n"/>
      <c r="M2621" s="304" t="n"/>
      <c r="N2621" s="304" t="n"/>
    </row>
    <row r="2622" ht="15.75" customHeight="1" s="412">
      <c r="A2622" s="300" t="n">
        <v>2621</v>
      </c>
      <c r="B2622" s="300" t="n"/>
      <c r="C2622" s="300" t="n"/>
      <c r="D2622" s="300" t="n"/>
      <c r="E2622" s="301" t="n"/>
      <c r="F2622" s="312" t="n"/>
      <c r="G2622" s="300" t="n"/>
      <c r="H2622" s="302" t="n"/>
      <c r="I2622" s="300" t="n"/>
      <c r="J2622" s="315" t="n"/>
      <c r="K2622" s="304" t="n"/>
      <c r="L2622" s="304" t="n"/>
      <c r="M2622" s="304" t="n"/>
      <c r="N2622" s="304" t="n"/>
    </row>
    <row r="2623" ht="15.75" customHeight="1" s="412">
      <c r="A2623" s="300" t="n">
        <v>2622</v>
      </c>
      <c r="B2623" s="300" t="n"/>
      <c r="C2623" s="300" t="n"/>
      <c r="D2623" s="300" t="n"/>
      <c r="E2623" s="301" t="n"/>
      <c r="F2623" s="312" t="n"/>
      <c r="G2623" s="300" t="n"/>
      <c r="H2623" s="302" t="n"/>
      <c r="I2623" s="300" t="n"/>
      <c r="J2623" s="315" t="n"/>
      <c r="K2623" s="304" t="n"/>
      <c r="L2623" s="304" t="n"/>
      <c r="M2623" s="304" t="n"/>
      <c r="N2623" s="304" t="n"/>
    </row>
    <row r="2624" ht="15.75" customHeight="1" s="412">
      <c r="A2624" s="300" t="n">
        <v>2623</v>
      </c>
      <c r="B2624" s="300" t="n"/>
      <c r="C2624" s="300" t="n"/>
      <c r="D2624" s="300" t="n"/>
      <c r="E2624" s="301" t="n"/>
      <c r="F2624" s="312" t="n"/>
      <c r="G2624" s="300" t="n"/>
      <c r="H2624" s="302" t="n"/>
      <c r="I2624" s="300" t="n"/>
      <c r="J2624" s="315" t="n"/>
      <c r="K2624" s="304" t="n"/>
      <c r="L2624" s="304" t="n"/>
      <c r="M2624" s="304" t="n"/>
      <c r="N2624" s="304" t="n"/>
    </row>
    <row r="2625" ht="15.75" customHeight="1" s="412">
      <c r="A2625" s="300" t="n">
        <v>2624</v>
      </c>
      <c r="B2625" s="300" t="n"/>
      <c r="C2625" s="300" t="n"/>
      <c r="D2625" s="300" t="n"/>
      <c r="E2625" s="301" t="n"/>
      <c r="F2625" s="312" t="n"/>
      <c r="G2625" s="300" t="n"/>
      <c r="H2625" s="302" t="n"/>
      <c r="I2625" s="300" t="n"/>
      <c r="J2625" s="315" t="n"/>
      <c r="K2625" s="304" t="n"/>
      <c r="L2625" s="304" t="n"/>
      <c r="M2625" s="304" t="n"/>
      <c r="N2625" s="304" t="n"/>
    </row>
    <row r="2626" ht="15.75" customHeight="1" s="412">
      <c r="A2626" s="300" t="n">
        <v>2625</v>
      </c>
      <c r="B2626" s="300" t="n"/>
      <c r="C2626" s="300" t="n"/>
      <c r="D2626" s="300" t="n"/>
      <c r="E2626" s="301" t="n"/>
      <c r="F2626" s="312" t="n"/>
      <c r="G2626" s="300" t="n"/>
      <c r="H2626" s="302" t="n"/>
      <c r="I2626" s="300" t="n"/>
      <c r="J2626" s="315" t="n"/>
      <c r="K2626" s="304" t="n"/>
      <c r="L2626" s="304" t="n"/>
      <c r="M2626" s="304" t="n"/>
      <c r="N2626" s="304" t="n"/>
    </row>
    <row r="2627" ht="15.75" customHeight="1" s="412">
      <c r="A2627" s="300" t="n">
        <v>2626</v>
      </c>
      <c r="B2627" s="300" t="n"/>
      <c r="C2627" s="300" t="n"/>
      <c r="D2627" s="300" t="n"/>
      <c r="E2627" s="301" t="n"/>
      <c r="F2627" s="312" t="n"/>
      <c r="G2627" s="300" t="n"/>
      <c r="H2627" s="302" t="n"/>
      <c r="I2627" s="300" t="n"/>
      <c r="J2627" s="315" t="n"/>
      <c r="K2627" s="304" t="n"/>
      <c r="L2627" s="304" t="n"/>
      <c r="M2627" s="304" t="n"/>
      <c r="N2627" s="304" t="n"/>
    </row>
    <row r="2628" ht="15.75" customHeight="1" s="412">
      <c r="A2628" s="300" t="n">
        <v>2627</v>
      </c>
      <c r="B2628" s="300" t="n"/>
      <c r="C2628" s="300" t="n"/>
      <c r="D2628" s="300" t="n"/>
      <c r="E2628" s="301" t="n"/>
      <c r="F2628" s="312" t="n"/>
      <c r="G2628" s="300" t="n"/>
      <c r="H2628" s="302" t="n"/>
      <c r="I2628" s="300" t="n"/>
      <c r="J2628" s="315" t="n"/>
      <c r="K2628" s="304" t="n"/>
      <c r="L2628" s="304" t="n"/>
      <c r="M2628" s="304" t="n"/>
      <c r="N2628" s="304" t="n"/>
    </row>
    <row r="2629" ht="15.75" customHeight="1" s="412">
      <c r="A2629" s="300" t="n">
        <v>2628</v>
      </c>
      <c r="B2629" s="300" t="n"/>
      <c r="C2629" s="300" t="n"/>
      <c r="D2629" s="300" t="n"/>
      <c r="E2629" s="301" t="n"/>
      <c r="F2629" s="312" t="n"/>
      <c r="G2629" s="300" t="n"/>
      <c r="H2629" s="302" t="n"/>
      <c r="I2629" s="300" t="n"/>
      <c r="J2629" s="315" t="n"/>
      <c r="K2629" s="304" t="n"/>
      <c r="L2629" s="304" t="n"/>
      <c r="M2629" s="304" t="n"/>
      <c r="N2629" s="304" t="n"/>
    </row>
    <row r="2630" ht="15.75" customHeight="1" s="412">
      <c r="A2630" s="300" t="n">
        <v>2629</v>
      </c>
      <c r="B2630" s="300" t="n">
        <v>1</v>
      </c>
      <c r="C2630" s="300" t="n">
        <v>104</v>
      </c>
      <c r="D2630" s="300" t="n">
        <v>10</v>
      </c>
      <c r="E2630" s="301" t="n">
        <v>43564</v>
      </c>
      <c r="F2630" s="312" t="n">
        <v>5301</v>
      </c>
      <c r="G2630" s="300" t="n">
        <v>8178</v>
      </c>
      <c r="H2630" s="302" t="n">
        <v>7763</v>
      </c>
      <c r="I2630" s="300" t="n"/>
      <c r="J2630" s="315" t="n"/>
      <c r="K2630" s="304" t="n"/>
      <c r="L2630" s="304" t="n"/>
      <c r="M2630" s="304" t="n"/>
      <c r="N2630" s="304" t="n"/>
    </row>
    <row r="2631" ht="15.75" customHeight="1" s="412">
      <c r="A2631" s="300" t="n">
        <v>2630</v>
      </c>
      <c r="B2631" s="300" t="n">
        <v>2</v>
      </c>
      <c r="C2631" s="300" t="n">
        <v>104</v>
      </c>
      <c r="D2631" s="300" t="n">
        <v>10</v>
      </c>
      <c r="E2631" s="301" t="n">
        <v>43564</v>
      </c>
      <c r="F2631" s="312" t="n">
        <v>5190</v>
      </c>
      <c r="G2631" s="300" t="n">
        <v>7858</v>
      </c>
      <c r="H2631" s="302" t="n">
        <v>7469</v>
      </c>
      <c r="I2631" s="300" t="n"/>
      <c r="J2631" s="315" t="n"/>
      <c r="K2631" s="304" t="n"/>
      <c r="L2631" s="304" t="n"/>
      <c r="M2631" s="304" t="n"/>
      <c r="N2631" s="304" t="n"/>
    </row>
    <row r="2632" ht="15.75" customHeight="1" s="412">
      <c r="A2632" s="300" t="n">
        <v>2631</v>
      </c>
      <c r="B2632" s="300" t="n">
        <v>3</v>
      </c>
      <c r="C2632" s="300" t="n">
        <v>126</v>
      </c>
      <c r="D2632" s="300" t="n">
        <v>10</v>
      </c>
      <c r="E2632" s="301" t="n">
        <v>43564</v>
      </c>
      <c r="F2632" s="312" t="n">
        <v>5258</v>
      </c>
      <c r="G2632" s="300" t="n">
        <v>7544</v>
      </c>
      <c r="H2632" s="302" t="n">
        <v>7216</v>
      </c>
      <c r="I2632" s="300" t="n"/>
      <c r="J2632" s="315" t="n"/>
      <c r="K2632" s="304" t="n"/>
      <c r="L2632" s="304" t="n"/>
      <c r="M2632" s="304" t="n"/>
      <c r="N2632" s="304" t="n"/>
    </row>
    <row r="2633" ht="15.75" customHeight="1" s="412">
      <c r="A2633" s="300" t="n">
        <v>2632</v>
      </c>
      <c r="B2633" s="300" t="n">
        <v>4</v>
      </c>
      <c r="C2633" s="300" t="n">
        <v>126</v>
      </c>
      <c r="D2633" s="300" t="n">
        <v>10</v>
      </c>
      <c r="E2633" s="301" t="n">
        <v>43564</v>
      </c>
      <c r="F2633" s="312" t="n">
        <v>5259</v>
      </c>
      <c r="G2633" s="300" t="n">
        <v>7468</v>
      </c>
      <c r="H2633" s="302" t="n">
        <v>7153</v>
      </c>
      <c r="I2633" s="300" t="n"/>
      <c r="J2633" s="315" t="n"/>
      <c r="K2633" s="304" t="n"/>
      <c r="L2633" s="304" t="n"/>
      <c r="M2633" s="304" t="n"/>
      <c r="N2633" s="304" t="n"/>
    </row>
    <row r="2634" ht="15.75" customHeight="1" s="412">
      <c r="A2634" s="300" t="n">
        <v>2633</v>
      </c>
      <c r="B2634" s="300" t="n">
        <v>5</v>
      </c>
      <c r="C2634" s="300" t="n">
        <v>143</v>
      </c>
      <c r="D2634" s="300" t="n">
        <v>10</v>
      </c>
      <c r="E2634" s="301" t="n">
        <v>43564</v>
      </c>
      <c r="F2634" s="312" t="n">
        <v>5236</v>
      </c>
      <c r="G2634" s="300" t="n">
        <v>7604</v>
      </c>
      <c r="H2634" s="302" t="n">
        <v>7282</v>
      </c>
      <c r="I2634" s="300" t="n"/>
      <c r="J2634" s="315" t="n"/>
      <c r="K2634" s="304" t="n"/>
      <c r="L2634" s="304" t="n"/>
      <c r="M2634" s="304" t="n"/>
      <c r="N2634" s="304" t="n"/>
    </row>
    <row r="2635" ht="15.75" customHeight="1" s="412">
      <c r="A2635" s="300" t="n">
        <v>2634</v>
      </c>
      <c r="B2635" s="300" t="n">
        <v>6</v>
      </c>
      <c r="C2635" s="300" t="n">
        <v>143</v>
      </c>
      <c r="D2635" s="300" t="n">
        <v>10</v>
      </c>
      <c r="E2635" s="301" t="n">
        <v>43564</v>
      </c>
      <c r="F2635" s="312" t="n">
        <v>5259</v>
      </c>
      <c r="G2635" s="300" t="n">
        <v>7742</v>
      </c>
      <c r="H2635" s="302" t="n">
        <v>7407</v>
      </c>
      <c r="I2635" s="300" t="n"/>
      <c r="J2635" s="315" t="n"/>
      <c r="K2635" s="304" t="n"/>
      <c r="L2635" s="304" t="n"/>
      <c r="M2635" s="304" t="n"/>
      <c r="N2635" s="304" t="n"/>
    </row>
    <row r="2636" ht="15.75" customHeight="1" s="412">
      <c r="A2636" s="300" t="n">
        <v>2635</v>
      </c>
      <c r="B2636" s="300" t="n">
        <v>7</v>
      </c>
      <c r="C2636" s="300" t="n">
        <v>147</v>
      </c>
      <c r="D2636" s="300" t="n">
        <v>10</v>
      </c>
      <c r="E2636" s="301" t="n">
        <v>43564</v>
      </c>
      <c r="F2636" s="312" t="n">
        <v>5232</v>
      </c>
      <c r="G2636" s="300" t="n">
        <v>8411</v>
      </c>
      <c r="H2636" s="302" t="n">
        <v>7952</v>
      </c>
      <c r="I2636" s="300" t="n"/>
      <c r="J2636" s="315" t="n"/>
      <c r="K2636" s="304" t="n"/>
      <c r="L2636" s="304" t="n"/>
      <c r="M2636" s="304" t="n"/>
      <c r="N2636" s="304" t="n"/>
    </row>
    <row r="2637" ht="15.75" customHeight="1" s="412">
      <c r="A2637" s="300" t="n">
        <v>2636</v>
      </c>
      <c r="B2637" s="300" t="n">
        <v>8</v>
      </c>
      <c r="C2637" s="300" t="n">
        <v>147</v>
      </c>
      <c r="D2637" s="300" t="n">
        <v>10</v>
      </c>
      <c r="E2637" s="301" t="n">
        <v>43564</v>
      </c>
      <c r="F2637" s="312" t="n">
        <v>5221</v>
      </c>
      <c r="G2637" s="300" t="n">
        <v>8305</v>
      </c>
      <c r="H2637" s="302" t="n">
        <v>7863</v>
      </c>
      <c r="I2637" s="300" t="n"/>
      <c r="J2637" s="315" t="n"/>
      <c r="K2637" s="304" t="n"/>
      <c r="L2637" s="304" t="n"/>
      <c r="M2637" s="304" t="n"/>
      <c r="N2637" s="304" t="n"/>
    </row>
    <row r="2638" ht="15.75" customHeight="1" s="412">
      <c r="A2638" s="300" t="n">
        <v>2637</v>
      </c>
      <c r="B2638" s="300" t="n">
        <v>9</v>
      </c>
      <c r="C2638" s="300" t="n">
        <v>148</v>
      </c>
      <c r="D2638" s="300" t="n">
        <v>10</v>
      </c>
      <c r="E2638" s="301" t="n">
        <v>43564</v>
      </c>
      <c r="F2638" s="312" t="n">
        <v>5188</v>
      </c>
      <c r="G2638" s="300" t="n">
        <v>7783</v>
      </c>
      <c r="H2638" s="302" t="n">
        <v>7085</v>
      </c>
      <c r="I2638" s="300" t="n"/>
      <c r="J2638" s="315" t="n"/>
      <c r="K2638" s="304" t="n"/>
      <c r="L2638" s="304" t="n"/>
      <c r="M2638" s="304" t="n"/>
      <c r="N2638" s="304" t="n"/>
    </row>
    <row r="2639" ht="15.75" customHeight="1" s="412">
      <c r="A2639" s="300" t="n">
        <v>2638</v>
      </c>
      <c r="B2639" s="300" t="n">
        <v>10</v>
      </c>
      <c r="C2639" s="300" t="n">
        <v>148</v>
      </c>
      <c r="D2639" s="300" t="n">
        <v>10</v>
      </c>
      <c r="E2639" s="301" t="n">
        <v>43564</v>
      </c>
      <c r="F2639" s="312" t="n">
        <v>5232</v>
      </c>
      <c r="G2639" s="300" t="n">
        <v>7300</v>
      </c>
      <c r="H2639" s="302" t="n">
        <v>7022</v>
      </c>
      <c r="I2639" s="300" t="n"/>
      <c r="J2639" s="315" t="n"/>
      <c r="K2639" s="304" t="n"/>
      <c r="L2639" s="304" t="n"/>
      <c r="M2639" s="304" t="n"/>
      <c r="N2639" s="304" t="n"/>
    </row>
    <row r="2640" ht="15.75" customHeight="1" s="412">
      <c r="A2640" s="300" t="n">
        <v>2639</v>
      </c>
      <c r="B2640" s="300" t="n">
        <v>11</v>
      </c>
      <c r="C2640" s="300" t="n">
        <v>152</v>
      </c>
      <c r="D2640" s="300" t="n">
        <v>10</v>
      </c>
      <c r="E2640" s="301" t="n">
        <v>43564</v>
      </c>
      <c r="F2640" s="312" t="n">
        <v>5213</v>
      </c>
      <c r="G2640" s="300" t="n">
        <v>8632</v>
      </c>
      <c r="H2640" s="302" t="n">
        <v>8164</v>
      </c>
      <c r="I2640" s="300" t="n"/>
      <c r="J2640" s="315" t="n"/>
      <c r="K2640" s="304" t="n"/>
      <c r="L2640" s="304" t="n"/>
      <c r="M2640" s="304" t="n"/>
      <c r="N2640" s="304" t="n"/>
    </row>
    <row r="2641" ht="15.75" customHeight="1" s="412">
      <c r="A2641" s="300" t="n">
        <v>2640</v>
      </c>
      <c r="B2641" s="300" t="n">
        <v>12</v>
      </c>
      <c r="C2641" s="300" t="n">
        <v>152</v>
      </c>
      <c r="D2641" s="300" t="n">
        <v>10</v>
      </c>
      <c r="E2641" s="301" t="n">
        <v>43564</v>
      </c>
      <c r="F2641" s="312" t="n">
        <v>5232</v>
      </c>
      <c r="G2641" s="300" t="n">
        <v>8385</v>
      </c>
      <c r="H2641" s="302" t="n">
        <v>7969</v>
      </c>
      <c r="I2641" s="300" t="n"/>
      <c r="J2641" s="315" t="n"/>
      <c r="K2641" s="304" t="n"/>
      <c r="L2641" s="304" t="n"/>
      <c r="M2641" s="304" t="n"/>
      <c r="N2641" s="304" t="n"/>
    </row>
    <row r="2642" ht="15.75" customHeight="1" s="412">
      <c r="A2642" s="300" t="n">
        <v>2641</v>
      </c>
      <c r="B2642" s="300" t="n">
        <v>13</v>
      </c>
      <c r="C2642" s="300" t="n">
        <v>155</v>
      </c>
      <c r="D2642" s="300" t="n">
        <v>10</v>
      </c>
      <c r="E2642" s="301" t="n">
        <v>43564</v>
      </c>
      <c r="F2642" s="312" t="n">
        <v>5314</v>
      </c>
      <c r="G2642" s="300" t="n">
        <v>6800</v>
      </c>
      <c r="H2642" s="302" t="n">
        <v>6591</v>
      </c>
      <c r="I2642" s="300" t="n"/>
      <c r="J2642" s="315" t="n"/>
      <c r="K2642" s="304" t="n"/>
      <c r="L2642" s="304" t="n"/>
      <c r="M2642" s="304" t="n"/>
      <c r="N2642" s="304" t="n"/>
    </row>
    <row r="2643" ht="15.75" customHeight="1" s="412">
      <c r="A2643" s="300" t="n">
        <v>2642</v>
      </c>
      <c r="B2643" s="300" t="n">
        <v>14</v>
      </c>
      <c r="C2643" s="300" t="n">
        <v>155</v>
      </c>
      <c r="D2643" s="300" t="n">
        <v>10</v>
      </c>
      <c r="E2643" s="301" t="n">
        <v>43564</v>
      </c>
      <c r="F2643" s="312" t="n">
        <v>5249</v>
      </c>
      <c r="G2643" s="300" t="n">
        <v>6464</v>
      </c>
      <c r="H2643" s="302" t="n">
        <v>6287</v>
      </c>
      <c r="I2643" s="300" t="n"/>
      <c r="J2643" s="315" t="n"/>
      <c r="K2643" s="304" t="n"/>
      <c r="L2643" s="304" t="n"/>
      <c r="M2643" s="304" t="n"/>
      <c r="N2643" s="304" t="n"/>
    </row>
    <row r="2644" ht="15.75" customHeight="1" s="412">
      <c r="A2644" s="300" t="n">
        <v>2643</v>
      </c>
      <c r="B2644" s="300" t="n">
        <v>15</v>
      </c>
      <c r="C2644" s="300" t="n">
        <v>156</v>
      </c>
      <c r="D2644" s="300" t="n">
        <v>10</v>
      </c>
      <c r="E2644" s="301" t="n">
        <v>43564</v>
      </c>
      <c r="F2644" s="312" t="n">
        <v>5231</v>
      </c>
      <c r="G2644" s="300" t="n">
        <v>8226</v>
      </c>
      <c r="H2644" s="302" t="n">
        <v>7807</v>
      </c>
      <c r="I2644" s="300" t="n"/>
      <c r="J2644" s="315" t="n"/>
      <c r="K2644" s="304" t="n"/>
      <c r="L2644" s="304" t="n"/>
      <c r="M2644" s="304" t="n"/>
      <c r="N2644" s="304" t="n"/>
    </row>
    <row r="2645" ht="15.75" customHeight="1" s="412">
      <c r="A2645" s="300" t="n">
        <v>2644</v>
      </c>
      <c r="B2645" s="300" t="n">
        <v>16</v>
      </c>
      <c r="C2645" s="300" t="n">
        <v>156</v>
      </c>
      <c r="D2645" s="300" t="n">
        <v>10</v>
      </c>
      <c r="E2645" s="301" t="n">
        <v>43564</v>
      </c>
      <c r="F2645" s="312" t="n">
        <v>5280</v>
      </c>
      <c r="G2645" s="300" t="n">
        <v>8120</v>
      </c>
      <c r="H2645" s="302" t="n">
        <v>7725</v>
      </c>
      <c r="I2645" s="300" t="n"/>
      <c r="J2645" s="315" t="n"/>
      <c r="K2645" s="304" t="n"/>
      <c r="L2645" s="304" t="n"/>
      <c r="M2645" s="304" t="n"/>
      <c r="N2645" s="304" t="n"/>
    </row>
    <row r="2646" ht="15.75" customHeight="1" s="412">
      <c r="A2646" s="300" t="n">
        <v>2645</v>
      </c>
      <c r="B2646" s="300" t="n">
        <v>17</v>
      </c>
      <c r="C2646" s="300" t="n">
        <v>159</v>
      </c>
      <c r="D2646" s="300" t="n">
        <v>10</v>
      </c>
      <c r="E2646" s="301" t="n">
        <v>43564</v>
      </c>
      <c r="F2646" s="312" t="n">
        <v>5275</v>
      </c>
      <c r="G2646" s="300" t="n">
        <v>7160</v>
      </c>
      <c r="H2646" s="302" t="n">
        <v>6903</v>
      </c>
      <c r="I2646" s="300" t="n"/>
      <c r="J2646" s="315" t="n"/>
      <c r="K2646" s="304" t="n"/>
      <c r="L2646" s="304" t="n"/>
      <c r="M2646" s="304" t="n"/>
      <c r="N2646" s="304" t="n"/>
    </row>
    <row r="2647" ht="15.75" customHeight="1" s="412">
      <c r="A2647" s="300" t="n">
        <v>2646</v>
      </c>
      <c r="B2647" s="300" t="n">
        <v>18</v>
      </c>
      <c r="C2647" s="300" t="n">
        <v>159</v>
      </c>
      <c r="D2647" s="300" t="n">
        <v>10</v>
      </c>
      <c r="E2647" s="301" t="n">
        <v>43564</v>
      </c>
      <c r="F2647" s="312" t="n">
        <v>5205</v>
      </c>
      <c r="G2647" s="300" t="n">
        <v>7033</v>
      </c>
      <c r="H2647" s="302" t="n">
        <v>6796</v>
      </c>
      <c r="I2647" s="300" t="n"/>
      <c r="J2647" s="315" t="n"/>
      <c r="K2647" s="304" t="n"/>
      <c r="L2647" s="304" t="n"/>
      <c r="M2647" s="304" t="n"/>
      <c r="N2647" s="304" t="n"/>
    </row>
    <row r="2648" ht="15.75" customHeight="1" s="412">
      <c r="A2648" s="300" t="n">
        <v>2647</v>
      </c>
      <c r="B2648" s="300" t="n">
        <v>19</v>
      </c>
      <c r="C2648" s="300" t="n">
        <v>162</v>
      </c>
      <c r="D2648" s="300" t="n">
        <v>10</v>
      </c>
      <c r="E2648" s="301" t="n">
        <v>43564</v>
      </c>
      <c r="F2648" s="312" t="n">
        <v>5229</v>
      </c>
      <c r="G2648" s="300" t="n">
        <v>8223</v>
      </c>
      <c r="H2648" s="302" t="n">
        <v>7801</v>
      </c>
      <c r="I2648" s="300" t="n"/>
      <c r="J2648" s="315" t="n"/>
      <c r="K2648" s="304" t="n"/>
      <c r="L2648" s="304" t="n"/>
      <c r="M2648" s="304" t="n"/>
      <c r="N2648" s="304" t="n"/>
    </row>
    <row r="2649" ht="15.75" customHeight="1" s="412">
      <c r="A2649" s="300" t="n">
        <v>2648</v>
      </c>
      <c r="B2649" s="300" t="n">
        <v>20</v>
      </c>
      <c r="C2649" s="300" t="n">
        <v>162</v>
      </c>
      <c r="D2649" s="300" t="n">
        <v>10</v>
      </c>
      <c r="E2649" s="301" t="n">
        <v>43564</v>
      </c>
      <c r="F2649" s="312" t="n">
        <v>5190</v>
      </c>
      <c r="G2649" s="300" t="n">
        <v>8007</v>
      </c>
      <c r="H2649" s="302" t="n">
        <v>7605</v>
      </c>
      <c r="I2649" s="300" t="n"/>
      <c r="J2649" s="315" t="n"/>
      <c r="K2649" s="304" t="n"/>
      <c r="L2649" s="304" t="n"/>
      <c r="M2649" s="304" t="n"/>
      <c r="N2649" s="304" t="n"/>
    </row>
    <row r="2650" ht="15.75" customHeight="1" s="412">
      <c r="A2650" s="300" t="n">
        <v>2649</v>
      </c>
      <c r="B2650" s="300" t="n">
        <v>21</v>
      </c>
      <c r="C2650" s="300" t="n">
        <v>165</v>
      </c>
      <c r="D2650" s="300" t="n">
        <v>10</v>
      </c>
      <c r="E2650" s="301" t="n">
        <v>43564</v>
      </c>
      <c r="F2650" s="312" t="n">
        <v>5224</v>
      </c>
      <c r="G2650" s="300" t="n">
        <v>7544</v>
      </c>
      <c r="H2650" s="302" t="n">
        <v>7200</v>
      </c>
      <c r="I2650" s="300" t="n"/>
      <c r="J2650" s="315" t="n"/>
      <c r="K2650" s="304" t="n"/>
      <c r="L2650" s="304" t="n"/>
      <c r="M2650" s="304" t="n"/>
      <c r="N2650" s="304" t="n"/>
    </row>
    <row r="2651" ht="15.75" customHeight="1" s="412">
      <c r="A2651" s="300" t="n">
        <v>2650</v>
      </c>
      <c r="B2651" s="300" t="n">
        <v>22</v>
      </c>
      <c r="C2651" s="300" t="n">
        <v>165</v>
      </c>
      <c r="D2651" s="300" t="n">
        <v>10</v>
      </c>
      <c r="E2651" s="301" t="n">
        <v>43564</v>
      </c>
      <c r="F2651" s="312" t="n">
        <v>5276</v>
      </c>
      <c r="G2651" s="300" t="n">
        <v>7535</v>
      </c>
      <c r="H2651" s="302" t="n">
        <v>7204</v>
      </c>
      <c r="I2651" s="300" t="n"/>
      <c r="J2651" s="315" t="n"/>
      <c r="K2651" s="304" t="n"/>
      <c r="L2651" s="304" t="n"/>
      <c r="M2651" s="304" t="n"/>
      <c r="N2651" s="304" t="n"/>
    </row>
    <row r="2652" ht="15.75" customHeight="1" s="412">
      <c r="A2652" s="300" t="n">
        <v>2651</v>
      </c>
      <c r="B2652" s="300" t="n">
        <v>23</v>
      </c>
      <c r="C2652" s="300" t="n">
        <v>167</v>
      </c>
      <c r="D2652" s="300" t="n">
        <v>10</v>
      </c>
      <c r="E2652" s="301" t="n">
        <v>43564</v>
      </c>
      <c r="F2652" s="312" t="n">
        <v>5261</v>
      </c>
      <c r="G2652" s="300" t="n">
        <v>7774</v>
      </c>
      <c r="H2652" s="302" t="n">
        <v>7114</v>
      </c>
      <c r="I2652" s="300" t="n"/>
      <c r="J2652" s="315" t="n"/>
      <c r="K2652" s="304" t="n"/>
      <c r="L2652" s="304" t="n"/>
      <c r="M2652" s="304" t="n"/>
      <c r="N2652" s="304" t="n"/>
    </row>
    <row r="2653" ht="15.75" customHeight="1" s="412">
      <c r="A2653" s="300" t="n">
        <v>2652</v>
      </c>
      <c r="B2653" s="300" t="n">
        <v>24</v>
      </c>
      <c r="C2653" s="300" t="n">
        <v>167</v>
      </c>
      <c r="D2653" s="300" t="n">
        <v>10</v>
      </c>
      <c r="E2653" s="301" t="n">
        <v>43564</v>
      </c>
      <c r="F2653" s="312" t="n">
        <v>5196</v>
      </c>
      <c r="G2653" s="300" t="n">
        <v>7635</v>
      </c>
      <c r="H2653" s="302" t="n">
        <v>7299</v>
      </c>
      <c r="I2653" s="300" t="n"/>
      <c r="J2653" s="315" t="n"/>
      <c r="K2653" s="304" t="n"/>
      <c r="L2653" s="304" t="n"/>
      <c r="M2653" s="304" t="n"/>
      <c r="N2653" s="304" t="n"/>
    </row>
    <row r="2654" ht="15.75" customHeight="1" s="412">
      <c r="A2654" s="300" t="n">
        <v>2653</v>
      </c>
      <c r="B2654" s="300" t="n">
        <v>25</v>
      </c>
      <c r="C2654" s="300" t="n">
        <v>169</v>
      </c>
      <c r="D2654" s="300" t="n">
        <v>10</v>
      </c>
      <c r="E2654" s="301" t="n">
        <v>43564</v>
      </c>
      <c r="F2654" s="312" t="n">
        <v>5238</v>
      </c>
      <c r="G2654" s="300" t="n">
        <v>7359</v>
      </c>
      <c r="H2654" s="302" t="n">
        <v>7040</v>
      </c>
      <c r="I2654" s="300" t="n"/>
      <c r="J2654" s="315" t="n"/>
      <c r="K2654" s="304" t="n"/>
      <c r="L2654" s="304" t="n"/>
      <c r="M2654" s="304" t="n"/>
      <c r="N2654" s="304" t="n"/>
    </row>
    <row r="2655" ht="15.75" customHeight="1" s="412">
      <c r="A2655" s="300" t="n">
        <v>2654</v>
      </c>
      <c r="B2655" s="300" t="n">
        <v>26</v>
      </c>
      <c r="C2655" s="300" t="n">
        <v>169</v>
      </c>
      <c r="D2655" s="300" t="n">
        <v>10</v>
      </c>
      <c r="E2655" s="301" t="n">
        <v>43564</v>
      </c>
      <c r="F2655" s="312" t="n">
        <v>5207</v>
      </c>
      <c r="G2655" s="300" t="n">
        <v>7571</v>
      </c>
      <c r="H2655" s="302" t="n">
        <v>7219</v>
      </c>
      <c r="I2655" s="300" t="n"/>
      <c r="J2655" s="315" t="n"/>
      <c r="K2655" s="304" t="n"/>
      <c r="L2655" s="304" t="n"/>
      <c r="M2655" s="304" t="n"/>
      <c r="N2655" s="304" t="n"/>
    </row>
    <row r="2656" ht="15.75" customHeight="1" s="412">
      <c r="A2656" s="300" t="n">
        <v>2655</v>
      </c>
      <c r="B2656" s="300" t="n">
        <v>27</v>
      </c>
      <c r="C2656" s="300" t="n">
        <v>171</v>
      </c>
      <c r="D2656" s="300" t="n">
        <v>10</v>
      </c>
      <c r="E2656" s="301" t="n">
        <v>43564</v>
      </c>
      <c r="F2656" s="312" t="n">
        <v>5236</v>
      </c>
      <c r="G2656" s="300" t="n">
        <v>7627</v>
      </c>
      <c r="H2656" s="302" t="n">
        <v>7302</v>
      </c>
      <c r="I2656" s="300" t="n"/>
      <c r="J2656" s="315" t="n"/>
      <c r="K2656" s="304" t="n"/>
      <c r="L2656" s="304" t="n"/>
      <c r="M2656" s="304" t="n"/>
      <c r="N2656" s="304" t="n"/>
    </row>
    <row r="2657" ht="15.75" customHeight="1" s="412">
      <c r="A2657" s="300" t="n">
        <v>2656</v>
      </c>
      <c r="B2657" s="300" t="n">
        <v>28</v>
      </c>
      <c r="C2657" s="300" t="n">
        <v>171</v>
      </c>
      <c r="D2657" s="300" t="n">
        <v>10</v>
      </c>
      <c r="E2657" s="301" t="n">
        <v>43564</v>
      </c>
      <c r="F2657" s="312" t="n">
        <v>5216</v>
      </c>
      <c r="G2657" s="300" t="n">
        <v>7695</v>
      </c>
      <c r="H2657" s="302" t="n">
        <v>7361</v>
      </c>
      <c r="I2657" s="300" t="n"/>
      <c r="J2657" s="315" t="n"/>
      <c r="K2657" s="304" t="n"/>
      <c r="L2657" s="304" t="n"/>
      <c r="M2657" s="304" t="n"/>
      <c r="N2657" s="304" t="n"/>
    </row>
    <row r="2658" ht="15.75" customHeight="1" s="412">
      <c r="A2658" s="300" t="n">
        <v>2657</v>
      </c>
      <c r="B2658" s="300" t="n">
        <v>29</v>
      </c>
      <c r="C2658" s="300" t="n">
        <v>176</v>
      </c>
      <c r="D2658" s="300" t="n">
        <v>10</v>
      </c>
      <c r="E2658" s="301" t="n">
        <v>43564</v>
      </c>
      <c r="F2658" s="312" t="n">
        <v>5292</v>
      </c>
      <c r="G2658" s="300" t="n">
        <v>7665</v>
      </c>
      <c r="H2658" s="302" t="n">
        <v>7334</v>
      </c>
      <c r="I2658" s="300" t="n"/>
      <c r="J2658" s="315" t="n"/>
      <c r="K2658" s="304" t="n"/>
      <c r="L2658" s="304" t="n"/>
      <c r="M2658" s="304" t="n"/>
      <c r="N2658" s="304" t="n"/>
    </row>
    <row r="2659" ht="15.75" customHeight="1" s="412">
      <c r="A2659" s="300" t="n">
        <v>2658</v>
      </c>
      <c r="B2659" s="300" t="n">
        <v>30</v>
      </c>
      <c r="C2659" s="300" t="n">
        <v>176</v>
      </c>
      <c r="D2659" s="300" t="n">
        <v>10</v>
      </c>
      <c r="E2659" s="301" t="n">
        <v>43564</v>
      </c>
      <c r="F2659" s="312" t="n">
        <v>5244</v>
      </c>
      <c r="G2659" s="300" t="n">
        <v>7503</v>
      </c>
      <c r="H2659" s="302" t="n">
        <v>7197</v>
      </c>
      <c r="I2659" s="300" t="n"/>
      <c r="J2659" s="315" t="n"/>
      <c r="K2659" s="304" t="n"/>
      <c r="L2659" s="304" t="n"/>
      <c r="M2659" s="304" t="n"/>
      <c r="N2659" s="304" t="n"/>
    </row>
    <row r="2660" ht="15.75" customHeight="1" s="412">
      <c r="A2660" s="300" t="n">
        <v>2659</v>
      </c>
      <c r="B2660" s="300" t="n">
        <v>31</v>
      </c>
      <c r="C2660" s="300" t="n">
        <v>178</v>
      </c>
      <c r="D2660" s="300" t="n">
        <v>10</v>
      </c>
      <c r="E2660" s="301" t="n">
        <v>43564</v>
      </c>
      <c r="F2660" s="312" t="n">
        <v>5227</v>
      </c>
      <c r="G2660" s="300" t="n">
        <v>7443</v>
      </c>
      <c r="H2660" s="302" t="n">
        <v>7084</v>
      </c>
      <c r="I2660" s="300" t="n"/>
      <c r="J2660" s="315" t="n"/>
      <c r="K2660" s="304" t="n"/>
      <c r="L2660" s="304" t="n"/>
      <c r="M2660" s="304" t="n"/>
      <c r="N2660" s="304" t="n"/>
    </row>
    <row r="2661" ht="15.75" customHeight="1" s="412">
      <c r="A2661" s="300" t="n">
        <v>2660</v>
      </c>
      <c r="B2661" s="300" t="n">
        <v>32</v>
      </c>
      <c r="C2661" s="300" t="n">
        <v>178</v>
      </c>
      <c r="D2661" s="300" t="n">
        <v>10</v>
      </c>
      <c r="E2661" s="301" t="n">
        <v>43564</v>
      </c>
      <c r="F2661" s="312" t="n">
        <v>5214</v>
      </c>
      <c r="G2661" s="300" t="n">
        <v>7369</v>
      </c>
      <c r="H2661" s="302" t="n">
        <v>7019</v>
      </c>
      <c r="I2661" s="300" t="n"/>
      <c r="J2661" s="315" t="n"/>
      <c r="K2661" s="304" t="n"/>
      <c r="L2661" s="304" t="n"/>
      <c r="M2661" s="304" t="n"/>
      <c r="N2661" s="304" t="n"/>
    </row>
    <row r="2662" ht="15.75" customHeight="1" s="412">
      <c r="A2662" s="300" t="n">
        <v>2661</v>
      </c>
      <c r="B2662" s="300" t="n">
        <v>33</v>
      </c>
      <c r="C2662" s="300" t="n">
        <v>182</v>
      </c>
      <c r="D2662" s="300" t="n">
        <v>10</v>
      </c>
      <c r="E2662" s="301" t="n">
        <v>43564</v>
      </c>
      <c r="F2662" s="312" t="n">
        <v>5203</v>
      </c>
      <c r="G2662" s="300" t="n">
        <v>7637</v>
      </c>
      <c r="H2662" s="302" t="n">
        <v>7272</v>
      </c>
      <c r="I2662" s="300" t="n"/>
      <c r="J2662" s="315" t="n"/>
      <c r="K2662" s="304" t="n"/>
      <c r="L2662" s="304" t="n"/>
      <c r="M2662" s="304" t="n"/>
      <c r="N2662" s="304" t="n"/>
    </row>
    <row r="2663" ht="15.75" customHeight="1" s="412">
      <c r="A2663" s="300" t="n">
        <v>2662</v>
      </c>
      <c r="B2663" s="300" t="n">
        <v>34</v>
      </c>
      <c r="C2663" s="300" t="n">
        <v>182</v>
      </c>
      <c r="D2663" s="300" t="n">
        <v>10</v>
      </c>
      <c r="E2663" s="301" t="n">
        <v>43564</v>
      </c>
      <c r="F2663" s="312" t="n">
        <v>5191</v>
      </c>
      <c r="G2663" s="300" t="n">
        <v>7564</v>
      </c>
      <c r="H2663" s="302" t="n">
        <v>7212</v>
      </c>
      <c r="I2663" s="300" t="n"/>
      <c r="J2663" s="315" t="n"/>
      <c r="K2663" s="304" t="n"/>
      <c r="L2663" s="304" t="n"/>
      <c r="M2663" s="304" t="n"/>
      <c r="N2663" s="304" t="n"/>
    </row>
    <row r="2664" ht="15.75" customHeight="1" s="412">
      <c r="A2664" s="300" t="n">
        <v>2663</v>
      </c>
      <c r="B2664" s="300" t="n">
        <v>35</v>
      </c>
      <c r="C2664" s="300" t="n">
        <v>188</v>
      </c>
      <c r="D2664" s="300" t="n">
        <v>10</v>
      </c>
      <c r="E2664" s="301" t="n">
        <v>43564</v>
      </c>
      <c r="F2664" s="312" t="n">
        <v>5280</v>
      </c>
      <c r="G2664" s="300" t="n">
        <v>7231</v>
      </c>
      <c r="H2664" s="302" t="n">
        <v>6900</v>
      </c>
      <c r="I2664" s="300" t="n"/>
      <c r="J2664" s="315" t="n"/>
      <c r="K2664" s="304" t="n"/>
      <c r="L2664" s="304" t="n"/>
      <c r="M2664" s="304" t="n"/>
      <c r="N2664" s="304" t="n"/>
    </row>
    <row r="2665" ht="15.75" customHeight="1" s="412">
      <c r="A2665" s="300" t="n">
        <v>2664</v>
      </c>
      <c r="B2665" s="300" t="n">
        <v>36</v>
      </c>
      <c r="C2665" s="300" t="n">
        <v>188</v>
      </c>
      <c r="D2665" s="300" t="n">
        <v>10</v>
      </c>
      <c r="E2665" s="301" t="n">
        <v>43564</v>
      </c>
      <c r="F2665" s="312" t="n">
        <v>5219</v>
      </c>
      <c r="G2665" s="300" t="n">
        <v>7202</v>
      </c>
      <c r="H2665" s="302" t="n">
        <v>6872</v>
      </c>
      <c r="I2665" s="300" t="n"/>
      <c r="J2665" s="315" t="n"/>
      <c r="K2665" s="304" t="n"/>
      <c r="L2665" s="304" t="n"/>
      <c r="M2665" s="304" t="n"/>
      <c r="N2665" s="304" t="n"/>
    </row>
    <row r="2666" ht="15.75" customHeight="1" s="412">
      <c r="A2666" s="300" t="n">
        <v>2665</v>
      </c>
      <c r="B2666" s="300" t="n">
        <v>37</v>
      </c>
      <c r="C2666" s="300" t="n">
        <v>189</v>
      </c>
      <c r="D2666" s="300" t="n">
        <v>10</v>
      </c>
      <c r="E2666" s="301" t="n">
        <v>43564</v>
      </c>
      <c r="F2666" s="312" t="n">
        <v>5225</v>
      </c>
      <c r="G2666" s="300" t="n">
        <v>8381</v>
      </c>
      <c r="H2666" s="302" t="n">
        <v>7895</v>
      </c>
      <c r="I2666" s="300" t="n"/>
      <c r="J2666" s="315" t="n"/>
      <c r="K2666" s="304" t="n"/>
      <c r="L2666" s="304" t="n"/>
      <c r="M2666" s="304" t="n"/>
      <c r="N2666" s="304" t="n"/>
    </row>
    <row r="2667" ht="15.75" customHeight="1" s="412">
      <c r="A2667" s="300" t="n">
        <v>2666</v>
      </c>
      <c r="B2667" s="300" t="n">
        <v>38</v>
      </c>
      <c r="C2667" s="300" t="n">
        <v>189</v>
      </c>
      <c r="D2667" s="300" t="n">
        <v>10</v>
      </c>
      <c r="E2667" s="301" t="n">
        <v>43564</v>
      </c>
      <c r="F2667" s="312" t="n">
        <v>5241</v>
      </c>
      <c r="G2667" s="300" t="n">
        <v>8338</v>
      </c>
      <c r="H2667" s="302" t="n">
        <v>7939</v>
      </c>
      <c r="I2667" s="300" t="n"/>
      <c r="J2667" s="315" t="n"/>
      <c r="K2667" s="304" t="n"/>
      <c r="L2667" s="304" t="n"/>
      <c r="M2667" s="304" t="n"/>
      <c r="N2667" s="304" t="n"/>
    </row>
    <row r="2668" ht="15.75" customHeight="1" s="412">
      <c r="A2668" s="300" t="n">
        <v>2667</v>
      </c>
      <c r="B2668" s="300" t="n">
        <v>39</v>
      </c>
      <c r="C2668" s="300" t="n">
        <v>194</v>
      </c>
      <c r="D2668" s="300" t="n">
        <v>10</v>
      </c>
      <c r="E2668" s="301" t="n">
        <v>43564</v>
      </c>
      <c r="F2668" s="312" t="n">
        <v>5245</v>
      </c>
      <c r="G2668" s="300" t="n">
        <v>7413</v>
      </c>
      <c r="H2668" s="302" t="n">
        <v>7070</v>
      </c>
      <c r="I2668" s="300" t="n"/>
      <c r="J2668" s="315" t="n"/>
      <c r="K2668" s="304" t="n"/>
      <c r="L2668" s="304" t="n"/>
      <c r="M2668" s="304" t="n"/>
      <c r="N2668" s="304" t="n"/>
    </row>
    <row r="2669" ht="15.75" customHeight="1" s="412">
      <c r="A2669" s="300" t="n">
        <v>2668</v>
      </c>
      <c r="B2669" s="300" t="n">
        <v>40</v>
      </c>
      <c r="C2669" s="300" t="n">
        <v>194</v>
      </c>
      <c r="D2669" s="300" t="n">
        <v>10</v>
      </c>
      <c r="E2669" s="301" t="n">
        <v>43564</v>
      </c>
      <c r="F2669" s="312" t="n">
        <v>5216</v>
      </c>
      <c r="G2669" s="300" t="n">
        <v>7314</v>
      </c>
      <c r="H2669" s="302" t="n">
        <v>6984</v>
      </c>
      <c r="I2669" s="300" t="n"/>
      <c r="J2669" s="315" t="n"/>
      <c r="K2669" s="304" t="n"/>
      <c r="L2669" s="304" t="n"/>
      <c r="M2669" s="304" t="n"/>
      <c r="N2669" s="304" t="n"/>
    </row>
    <row r="2670" ht="15.75" customHeight="1" s="412">
      <c r="A2670" s="300" t="n">
        <v>2669</v>
      </c>
      <c r="B2670" s="300" t="n">
        <v>41</v>
      </c>
      <c r="C2670" s="300" t="n">
        <v>197</v>
      </c>
      <c r="D2670" s="300" t="n">
        <v>10</v>
      </c>
      <c r="E2670" s="301" t="n">
        <v>43564</v>
      </c>
      <c r="F2670" s="312" t="n">
        <v>5264</v>
      </c>
      <c r="G2670" s="300" t="n">
        <v>8102</v>
      </c>
      <c r="H2670" s="302" t="n">
        <v>7703</v>
      </c>
      <c r="I2670" s="300" t="n"/>
      <c r="J2670" s="315" t="n"/>
      <c r="K2670" s="304" t="n"/>
      <c r="L2670" s="304" t="n"/>
      <c r="M2670" s="304" t="n"/>
      <c r="N2670" s="304" t="n"/>
    </row>
    <row r="2671" ht="15.75" customHeight="1" s="412">
      <c r="A2671" s="300" t="n">
        <v>2670</v>
      </c>
      <c r="B2671" s="300" t="n">
        <v>42</v>
      </c>
      <c r="C2671" s="300" t="n">
        <v>197</v>
      </c>
      <c r="D2671" s="300" t="n">
        <v>10</v>
      </c>
      <c r="E2671" s="301" t="n">
        <v>43564</v>
      </c>
      <c r="F2671" s="312" t="n">
        <v>5270</v>
      </c>
      <c r="G2671" s="300" t="n">
        <v>8260</v>
      </c>
      <c r="H2671" s="302" t="n">
        <v>7851</v>
      </c>
      <c r="I2671" s="300" t="n"/>
      <c r="J2671" s="315" t="n"/>
      <c r="K2671" s="304" t="n"/>
      <c r="L2671" s="304" t="n"/>
      <c r="M2671" s="304" t="n"/>
      <c r="N2671" s="304" t="n"/>
    </row>
    <row r="2672" ht="15.75" customHeight="1" s="412">
      <c r="A2672" s="300" t="n">
        <v>2671</v>
      </c>
      <c r="B2672" s="300" t="n">
        <v>43</v>
      </c>
      <c r="C2672" s="300" t="n">
        <v>212</v>
      </c>
      <c r="D2672" s="300" t="n">
        <v>10</v>
      </c>
      <c r="E2672" s="301" t="n">
        <v>43564</v>
      </c>
      <c r="F2672" s="312" t="n">
        <v>5211</v>
      </c>
      <c r="G2672" s="300" t="n">
        <v>8114</v>
      </c>
      <c r="H2672" s="302" t="n">
        <v>7698</v>
      </c>
      <c r="I2672" s="300" t="n"/>
      <c r="J2672" s="315" t="n"/>
      <c r="K2672" s="304" t="n"/>
      <c r="L2672" s="304" t="n"/>
      <c r="M2672" s="304" t="n"/>
      <c r="N2672" s="304" t="n"/>
    </row>
    <row r="2673" ht="15.75" customHeight="1" s="412">
      <c r="A2673" s="300" t="n">
        <v>2672</v>
      </c>
      <c r="B2673" s="300" t="n">
        <v>44</v>
      </c>
      <c r="C2673" s="300" t="n">
        <v>212</v>
      </c>
      <c r="D2673" s="300" t="n">
        <v>10</v>
      </c>
      <c r="E2673" s="301" t="n">
        <v>43564</v>
      </c>
      <c r="F2673" s="312" t="n">
        <v>5218</v>
      </c>
      <c r="G2673" s="300" t="n">
        <v>8336</v>
      </c>
      <c r="H2673" s="302" t="n">
        <v>7884</v>
      </c>
      <c r="I2673" s="300" t="n"/>
      <c r="J2673" s="315" t="n"/>
      <c r="K2673" s="304" t="n"/>
      <c r="L2673" s="304" t="n"/>
      <c r="M2673" s="304" t="n"/>
      <c r="N2673" s="304" t="n"/>
    </row>
    <row r="2674" ht="15.75" customHeight="1" s="412">
      <c r="A2674" s="300" t="n">
        <v>2673</v>
      </c>
      <c r="B2674" s="300" t="n">
        <v>45</v>
      </c>
      <c r="C2674" s="300" t="n">
        <v>218</v>
      </c>
      <c r="D2674" s="300" t="n">
        <v>10</v>
      </c>
      <c r="E2674" s="301" t="n">
        <v>43564</v>
      </c>
      <c r="F2674" s="312" t="n">
        <v>5211</v>
      </c>
      <c r="G2674" s="300" t="n">
        <v>8275</v>
      </c>
      <c r="H2674" s="302" t="n">
        <v>7847</v>
      </c>
      <c r="I2674" s="300" t="n"/>
      <c r="J2674" s="315" t="n"/>
      <c r="K2674" s="304" t="n"/>
      <c r="L2674" s="304" t="n"/>
      <c r="M2674" s="304" t="n"/>
      <c r="N2674" s="304" t="n"/>
    </row>
    <row r="2675" ht="15.75" customHeight="1" s="412">
      <c r="A2675" s="300" t="n">
        <v>2674</v>
      </c>
      <c r="B2675" s="300" t="n">
        <v>46</v>
      </c>
      <c r="C2675" s="300" t="n">
        <v>218</v>
      </c>
      <c r="D2675" s="300" t="n">
        <v>10</v>
      </c>
      <c r="E2675" s="301" t="n">
        <v>43564</v>
      </c>
      <c r="F2675" s="312" t="n">
        <v>5260</v>
      </c>
      <c r="G2675" s="300" t="n">
        <v>8188</v>
      </c>
      <c r="H2675" s="302" t="n">
        <v>7780</v>
      </c>
      <c r="I2675" s="300" t="n"/>
      <c r="J2675" s="315" t="n"/>
      <c r="K2675" s="304" t="n"/>
      <c r="L2675" s="304" t="n"/>
      <c r="M2675" s="304" t="n"/>
      <c r="N2675" s="304" t="n"/>
    </row>
    <row r="2676" ht="15.75" customHeight="1" s="412">
      <c r="A2676" s="300" t="n">
        <v>2675</v>
      </c>
      <c r="B2676" s="300" t="n">
        <v>47</v>
      </c>
      <c r="C2676" s="300" t="n">
        <v>225</v>
      </c>
      <c r="D2676" s="300" t="n">
        <v>10</v>
      </c>
      <c r="E2676" s="301" t="n">
        <v>43564</v>
      </c>
      <c r="F2676" s="312" t="n">
        <v>5258</v>
      </c>
      <c r="G2676" s="300" t="n">
        <v>7228</v>
      </c>
      <c r="H2676" s="302" t="n">
        <v>6949</v>
      </c>
      <c r="I2676" s="300" t="n"/>
      <c r="J2676" s="315" t="n"/>
      <c r="K2676" s="304" t="n"/>
      <c r="L2676" s="304" t="n"/>
      <c r="M2676" s="304" t="n"/>
      <c r="N2676" s="304" t="n"/>
    </row>
    <row r="2677" ht="15.75" customHeight="1" s="412">
      <c r="A2677" s="300" t="n">
        <v>2676</v>
      </c>
      <c r="B2677" s="300" t="n">
        <v>48</v>
      </c>
      <c r="C2677" s="300" t="n">
        <v>225</v>
      </c>
      <c r="D2677" s="300" t="n">
        <v>10</v>
      </c>
      <c r="E2677" s="301" t="n">
        <v>43564</v>
      </c>
      <c r="F2677" s="312" t="n">
        <v>5245</v>
      </c>
      <c r="G2677" s="300" t="n">
        <v>7088</v>
      </c>
      <c r="H2677" s="302" t="n">
        <v>6836</v>
      </c>
      <c r="I2677" s="300" t="n"/>
      <c r="J2677" s="315" t="n"/>
      <c r="K2677" s="304" t="n"/>
      <c r="L2677" s="304" t="n"/>
      <c r="M2677" s="304" t="n"/>
      <c r="N2677" s="304" t="n"/>
    </row>
    <row r="2678" ht="15.75" customHeight="1" s="412">
      <c r="A2678" s="300" t="n">
        <v>2677</v>
      </c>
      <c r="B2678" s="300" t="n">
        <v>49</v>
      </c>
      <c r="C2678" s="300" t="n">
        <v>226</v>
      </c>
      <c r="D2678" s="300" t="n">
        <v>10</v>
      </c>
      <c r="E2678" s="301" t="n">
        <v>43564</v>
      </c>
      <c r="F2678" s="312" t="n">
        <v>5203</v>
      </c>
      <c r="G2678" s="300" t="n">
        <v>8452</v>
      </c>
      <c r="H2678" s="302" t="n">
        <v>7965</v>
      </c>
      <c r="I2678" s="300" t="n"/>
      <c r="J2678" s="315" t="n"/>
      <c r="K2678" s="304" t="n"/>
      <c r="L2678" s="304" t="n"/>
      <c r="M2678" s="304" t="n"/>
      <c r="N2678" s="304" t="n"/>
    </row>
    <row r="2679" ht="15.75" customHeight="1" s="412">
      <c r="A2679" s="300" t="n">
        <v>2678</v>
      </c>
      <c r="B2679" s="300" t="n">
        <v>50</v>
      </c>
      <c r="C2679" s="300" t="n">
        <v>226</v>
      </c>
      <c r="D2679" s="300" t="n">
        <v>10</v>
      </c>
      <c r="E2679" s="301" t="n">
        <v>43564</v>
      </c>
      <c r="F2679" s="312" t="n">
        <v>5251</v>
      </c>
      <c r="G2679" s="300" t="n">
        <v>8580</v>
      </c>
      <c r="H2679" s="302" t="n">
        <v>8089</v>
      </c>
      <c r="I2679" s="300" t="n"/>
      <c r="J2679" s="315" t="n"/>
      <c r="K2679" s="304" t="n"/>
      <c r="L2679" s="304" t="n"/>
      <c r="M2679" s="304" t="n"/>
      <c r="N2679" s="304" t="n"/>
    </row>
    <row r="2680" ht="15.75" customHeight="1" s="412">
      <c r="A2680" s="300" t="n">
        <v>2679</v>
      </c>
      <c r="B2680" s="300" t="n">
        <v>51</v>
      </c>
      <c r="C2680" s="300" t="n">
        <v>233</v>
      </c>
      <c r="D2680" s="300" t="n">
        <v>10</v>
      </c>
      <c r="E2680" s="301" t="n">
        <v>43564</v>
      </c>
      <c r="F2680" s="312" t="n">
        <v>5234</v>
      </c>
      <c r="G2680" s="300" t="n">
        <v>6339</v>
      </c>
      <c r="H2680" s="302" t="n">
        <v>6516</v>
      </c>
      <c r="I2680" s="300" t="n"/>
      <c r="J2680" s="315" t="n"/>
      <c r="K2680" s="304" t="n"/>
      <c r="L2680" s="304" t="n"/>
      <c r="M2680" s="304" t="n"/>
      <c r="N2680" s="304" t="n"/>
    </row>
    <row r="2681" ht="15.75" customHeight="1" s="412">
      <c r="A2681" s="300" t="n">
        <v>2680</v>
      </c>
      <c r="B2681" s="300" t="n">
        <v>52</v>
      </c>
      <c r="C2681" s="300" t="n">
        <v>233</v>
      </c>
      <c r="D2681" s="300" t="n">
        <v>10</v>
      </c>
      <c r="E2681" s="301" t="n">
        <v>43564</v>
      </c>
      <c r="F2681" s="312" t="n">
        <v>5234</v>
      </c>
      <c r="G2681" s="300" t="n">
        <v>6710</v>
      </c>
      <c r="H2681" s="302" t="n">
        <v>6495</v>
      </c>
      <c r="I2681" s="300" t="n"/>
      <c r="J2681" s="315" t="n"/>
      <c r="K2681" s="304" t="n"/>
      <c r="L2681" s="304" t="n"/>
      <c r="M2681" s="304" t="n"/>
      <c r="N2681" s="304" t="n"/>
    </row>
    <row r="2682" ht="15.75" customHeight="1" s="412">
      <c r="A2682" s="300" t="n">
        <v>2681</v>
      </c>
      <c r="B2682" s="300" t="n">
        <v>53</v>
      </c>
      <c r="C2682" s="300" t="n">
        <v>239</v>
      </c>
      <c r="D2682" s="300" t="n">
        <v>10</v>
      </c>
      <c r="E2682" s="301" t="n">
        <v>43564</v>
      </c>
      <c r="F2682" s="312" t="n">
        <v>5232</v>
      </c>
      <c r="G2682" s="300" t="n">
        <v>7811</v>
      </c>
      <c r="H2682" s="302" t="n">
        <v>7434</v>
      </c>
      <c r="I2682" s="300" t="n"/>
      <c r="J2682" s="315" t="n"/>
      <c r="K2682" s="304" t="n"/>
      <c r="L2682" s="304" t="n"/>
      <c r="M2682" s="304" t="n"/>
      <c r="N2682" s="304" t="n"/>
    </row>
    <row r="2683" ht="15.75" customHeight="1" s="412">
      <c r="A2683" s="300" t="n">
        <v>2682</v>
      </c>
      <c r="B2683" s="300" t="n">
        <v>54</v>
      </c>
      <c r="C2683" s="300" t="n">
        <v>239</v>
      </c>
      <c r="D2683" s="300" t="n">
        <v>10</v>
      </c>
      <c r="E2683" s="301" t="n">
        <v>43564</v>
      </c>
      <c r="F2683" s="312" t="n">
        <v>5271</v>
      </c>
      <c r="G2683" s="300" t="n">
        <v>7698</v>
      </c>
      <c r="H2683" s="302" t="n">
        <v>7348</v>
      </c>
      <c r="I2683" s="300" t="n"/>
      <c r="J2683" s="315" t="n"/>
      <c r="K2683" s="304" t="n"/>
      <c r="L2683" s="304" t="n"/>
      <c r="M2683" s="304" t="n"/>
      <c r="N2683" s="304" t="n"/>
    </row>
    <row r="2684" ht="15.75" customHeight="1" s="412">
      <c r="A2684" s="300" t="n">
        <v>2683</v>
      </c>
      <c r="B2684" s="300" t="n">
        <v>55</v>
      </c>
      <c r="C2684" s="300" t="n">
        <v>244</v>
      </c>
      <c r="D2684" s="300" t="n">
        <v>10</v>
      </c>
      <c r="E2684" s="301" t="n">
        <v>43564</v>
      </c>
      <c r="F2684" s="312" t="n">
        <v>5269</v>
      </c>
      <c r="G2684" s="300" t="n">
        <v>7105</v>
      </c>
      <c r="H2684" s="302" t="n">
        <v>6842</v>
      </c>
      <c r="I2684" s="300" t="n"/>
      <c r="J2684" s="315" t="n"/>
      <c r="K2684" s="304" t="n"/>
      <c r="L2684" s="304" t="n"/>
      <c r="M2684" s="304" t="n"/>
      <c r="N2684" s="304" t="n"/>
    </row>
    <row r="2685" ht="15.75" customHeight="1" s="412">
      <c r="A2685" s="300" t="n">
        <v>2684</v>
      </c>
      <c r="B2685" s="300" t="n">
        <v>56</v>
      </c>
      <c r="C2685" s="300" t="n">
        <v>244</v>
      </c>
      <c r="D2685" s="300" t="n">
        <v>10</v>
      </c>
      <c r="E2685" s="301" t="n">
        <v>43564</v>
      </c>
      <c r="F2685" s="312" t="n">
        <v>5254</v>
      </c>
      <c r="G2685" s="300" t="n">
        <v>7140</v>
      </c>
      <c r="H2685" s="302" t="n">
        <v>6869</v>
      </c>
      <c r="I2685" s="300" t="n"/>
      <c r="J2685" s="315" t="n"/>
      <c r="K2685" s="304" t="n"/>
      <c r="L2685" s="304" t="n"/>
      <c r="M2685" s="304" t="n"/>
      <c r="N2685" s="304" t="n"/>
    </row>
    <row r="2686" ht="15.75" customHeight="1" s="412">
      <c r="A2686" s="300" t="n">
        <v>2685</v>
      </c>
      <c r="B2686" s="300" t="n">
        <v>57</v>
      </c>
      <c r="C2686" s="300" t="n">
        <v>245</v>
      </c>
      <c r="D2686" s="300" t="n">
        <v>10</v>
      </c>
      <c r="E2686" s="301" t="n">
        <v>43564</v>
      </c>
      <c r="F2686" s="312" t="n">
        <v>5257</v>
      </c>
      <c r="G2686" s="300" t="n">
        <v>8022</v>
      </c>
      <c r="H2686" s="302" t="n">
        <v>7579</v>
      </c>
      <c r="I2686" s="300" t="n"/>
      <c r="J2686" s="315" t="n"/>
      <c r="K2686" s="304" t="n"/>
      <c r="L2686" s="304" t="n"/>
      <c r="M2686" s="304" t="n"/>
      <c r="N2686" s="304" t="n"/>
    </row>
    <row r="2687" ht="15.75" customHeight="1" s="412">
      <c r="A2687" s="300" t="n">
        <v>2686</v>
      </c>
      <c r="B2687" s="300" t="n">
        <v>58</v>
      </c>
      <c r="C2687" s="300" t="n">
        <v>245</v>
      </c>
      <c r="D2687" s="300" t="n">
        <v>10</v>
      </c>
      <c r="E2687" s="301" t="n">
        <v>43564</v>
      </c>
      <c r="F2687" s="312" t="n">
        <v>5320</v>
      </c>
      <c r="G2687" s="300" t="n">
        <v>8047</v>
      </c>
      <c r="H2687" s="302" t="n">
        <v>7613</v>
      </c>
      <c r="I2687" s="300" t="n"/>
      <c r="J2687" s="315" t="n"/>
      <c r="K2687" s="304" t="n"/>
      <c r="L2687" s="304" t="n"/>
      <c r="M2687" s="304" t="n"/>
      <c r="N2687" s="304" t="n"/>
    </row>
    <row r="2688" ht="15.75" customHeight="1" s="412">
      <c r="A2688" s="300" t="n">
        <v>2687</v>
      </c>
      <c r="B2688" s="300" t="n">
        <v>59</v>
      </c>
      <c r="C2688" s="300" t="n">
        <v>246</v>
      </c>
      <c r="D2688" s="300" t="n">
        <v>10</v>
      </c>
      <c r="E2688" s="301" t="n">
        <v>43564</v>
      </c>
      <c r="F2688" s="312" t="n">
        <v>5278</v>
      </c>
      <c r="G2688" s="300" t="n">
        <v>7551</v>
      </c>
      <c r="H2688" s="302" t="n">
        <v>7226</v>
      </c>
      <c r="I2688" s="300" t="n"/>
      <c r="J2688" s="315" t="n"/>
      <c r="K2688" s="304" t="n"/>
      <c r="L2688" s="304" t="n"/>
      <c r="M2688" s="304" t="n"/>
      <c r="N2688" s="304" t="n"/>
    </row>
    <row r="2689" ht="15.75" customHeight="1" s="412">
      <c r="A2689" s="300" t="n">
        <v>2688</v>
      </c>
      <c r="B2689" s="300" t="n">
        <v>60</v>
      </c>
      <c r="C2689" s="300" t="n">
        <v>246</v>
      </c>
      <c r="D2689" s="300" t="n">
        <v>10</v>
      </c>
      <c r="E2689" s="301" t="n">
        <v>43564</v>
      </c>
      <c r="F2689" s="312" t="n">
        <v>5220</v>
      </c>
      <c r="G2689" s="300" t="n">
        <v>7631</v>
      </c>
      <c r="H2689" s="302" t="n">
        <v>7300</v>
      </c>
      <c r="I2689" s="300" t="n"/>
      <c r="J2689" s="315" t="n"/>
      <c r="K2689" s="304" t="n"/>
      <c r="L2689" s="304" t="n"/>
      <c r="M2689" s="304" t="n"/>
      <c r="N2689" s="304" t="n"/>
    </row>
    <row r="2690" ht="15.75" customHeight="1" s="412">
      <c r="A2690" s="300" t="n">
        <v>2689</v>
      </c>
      <c r="B2690" s="300" t="n">
        <v>61</v>
      </c>
      <c r="C2690" s="300" t="n">
        <v>249</v>
      </c>
      <c r="D2690" s="300" t="n">
        <v>10</v>
      </c>
      <c r="E2690" s="301" t="n">
        <v>43564</v>
      </c>
      <c r="F2690" s="312" t="n">
        <v>5212</v>
      </c>
      <c r="G2690" s="300" t="n">
        <v>7265</v>
      </c>
      <c r="H2690" s="302" t="n">
        <v>6952</v>
      </c>
      <c r="I2690" s="300" t="n"/>
      <c r="J2690" s="315" t="n"/>
      <c r="K2690" s="304" t="n"/>
      <c r="L2690" s="304" t="n"/>
      <c r="M2690" s="304" t="n"/>
      <c r="N2690" s="304" t="n"/>
    </row>
    <row r="2691" ht="15.75" customHeight="1" s="412">
      <c r="A2691" s="300" t="n">
        <v>2690</v>
      </c>
      <c r="B2691" s="300" t="n">
        <v>62</v>
      </c>
      <c r="C2691" s="300" t="n">
        <v>249</v>
      </c>
      <c r="D2691" s="300" t="n">
        <v>10</v>
      </c>
      <c r="E2691" s="301" t="n">
        <v>43564</v>
      </c>
      <c r="F2691" s="312" t="n">
        <v>5209</v>
      </c>
      <c r="G2691" s="300" t="n">
        <v>7296</v>
      </c>
      <c r="H2691" s="302" t="n">
        <v>6985</v>
      </c>
      <c r="I2691" s="300" t="n"/>
      <c r="J2691" s="315" t="n"/>
      <c r="K2691" s="304" t="n"/>
      <c r="L2691" s="304" t="n"/>
      <c r="M2691" s="304" t="n"/>
      <c r="N2691" s="304" t="n"/>
    </row>
    <row r="2692" ht="15.75" customHeight="1" s="412">
      <c r="A2692" s="300" t="n">
        <v>2691</v>
      </c>
      <c r="B2692" s="300" t="n">
        <v>63</v>
      </c>
      <c r="C2692" s="300" t="n">
        <v>257</v>
      </c>
      <c r="D2692" s="300" t="n">
        <v>10</v>
      </c>
      <c r="E2692" s="301" t="n">
        <v>43564</v>
      </c>
      <c r="F2692" s="312" t="n">
        <v>5214</v>
      </c>
      <c r="G2692" s="300" t="n">
        <v>7669</v>
      </c>
      <c r="H2692" s="302" t="n">
        <v>7326</v>
      </c>
      <c r="I2692" s="300" t="n"/>
      <c r="J2692" s="315" t="n"/>
      <c r="K2692" s="304" t="n"/>
      <c r="L2692" s="304" t="n"/>
      <c r="M2692" s="304" t="n"/>
      <c r="N2692" s="304" t="n"/>
    </row>
    <row r="2693" ht="15.75" customHeight="1" s="412">
      <c r="A2693" s="300" t="n">
        <v>2692</v>
      </c>
      <c r="B2693" s="300" t="n">
        <v>64</v>
      </c>
      <c r="C2693" s="300" t="n">
        <v>257</v>
      </c>
      <c r="D2693" s="300" t="n">
        <v>10</v>
      </c>
      <c r="E2693" s="301" t="n">
        <v>43564</v>
      </c>
      <c r="F2693" s="312" t="n">
        <v>5232</v>
      </c>
      <c r="G2693" s="300" t="n">
        <v>7475</v>
      </c>
      <c r="H2693" s="302" t="n">
        <v>7161</v>
      </c>
      <c r="I2693" s="300" t="n"/>
      <c r="J2693" s="315" t="n"/>
      <c r="K2693" s="304" t="n"/>
      <c r="L2693" s="304" t="n"/>
      <c r="M2693" s="304" t="n"/>
      <c r="N2693" s="304" t="n"/>
    </row>
    <row r="2694" ht="15.75" customHeight="1" s="412">
      <c r="A2694" s="300" t="n">
        <v>2693</v>
      </c>
      <c r="B2694" s="300" t="n">
        <v>65</v>
      </c>
      <c r="C2694" s="300" t="n">
        <v>261</v>
      </c>
      <c r="D2694" s="300" t="n">
        <v>10</v>
      </c>
      <c r="E2694" s="301" t="n">
        <v>43564</v>
      </c>
      <c r="F2694" s="312" t="n">
        <v>5215</v>
      </c>
      <c r="G2694" s="300" t="n">
        <v>8292</v>
      </c>
      <c r="H2694" s="302" t="n">
        <v>7873</v>
      </c>
      <c r="I2694" s="300" t="n"/>
      <c r="J2694" s="315" t="n"/>
      <c r="K2694" s="304" t="n"/>
      <c r="L2694" s="304" t="n"/>
      <c r="M2694" s="304" t="n"/>
      <c r="N2694" s="304" t="n"/>
    </row>
    <row r="2695" ht="15.75" customHeight="1" s="412">
      <c r="A2695" s="300" t="n">
        <v>2694</v>
      </c>
      <c r="B2695" s="300" t="n">
        <v>66</v>
      </c>
      <c r="C2695" s="300" t="n">
        <v>261</v>
      </c>
      <c r="D2695" s="300" t="n">
        <v>10</v>
      </c>
      <c r="E2695" s="301" t="n">
        <v>43564</v>
      </c>
      <c r="F2695" s="312" t="n">
        <v>5279</v>
      </c>
      <c r="G2695" s="300" t="n">
        <v>8293</v>
      </c>
      <c r="H2695" s="302" t="n">
        <v>7897</v>
      </c>
      <c r="I2695" s="300" t="n"/>
      <c r="J2695" s="315" t="n"/>
      <c r="K2695" s="304" t="n"/>
      <c r="L2695" s="304" t="n"/>
      <c r="M2695" s="304" t="n"/>
      <c r="N2695" s="304" t="n"/>
    </row>
    <row r="2696" ht="15.75" customHeight="1" s="412">
      <c r="A2696" s="300" t="n">
        <v>2695</v>
      </c>
      <c r="B2696" s="300" t="n">
        <v>67</v>
      </c>
      <c r="C2696" s="300" t="n">
        <v>263</v>
      </c>
      <c r="D2696" s="300" t="n">
        <v>10</v>
      </c>
      <c r="E2696" s="301" t="n">
        <v>43564</v>
      </c>
      <c r="F2696" s="312" t="n">
        <v>5217</v>
      </c>
      <c r="G2696" s="300" t="n">
        <v>8181</v>
      </c>
      <c r="H2696" s="302" t="n">
        <v>7814</v>
      </c>
      <c r="I2696" s="300" t="n"/>
      <c r="J2696" s="315" t="n"/>
      <c r="K2696" s="304" t="n"/>
      <c r="L2696" s="304" t="n"/>
      <c r="M2696" s="304" t="n"/>
      <c r="N2696" s="304" t="n"/>
    </row>
    <row r="2697" ht="15.75" customHeight="1" s="412">
      <c r="A2697" s="300" t="n">
        <v>2696</v>
      </c>
      <c r="B2697" s="300" t="n">
        <v>68</v>
      </c>
      <c r="C2697" s="300" t="n">
        <v>263</v>
      </c>
      <c r="D2697" s="300" t="n">
        <v>10</v>
      </c>
      <c r="E2697" s="301" t="n">
        <v>43564</v>
      </c>
      <c r="F2697" s="312" t="n">
        <v>5288</v>
      </c>
      <c r="G2697" s="300" t="n">
        <v>8171</v>
      </c>
      <c r="H2697" s="302" t="n">
        <v>7809</v>
      </c>
      <c r="I2697" s="300" t="n"/>
      <c r="J2697" s="315" t="n"/>
      <c r="K2697" s="304" t="n"/>
      <c r="L2697" s="304" t="n"/>
      <c r="M2697" s="304" t="n"/>
      <c r="N2697" s="304" t="n"/>
    </row>
    <row r="2698" ht="15.75" customHeight="1" s="412">
      <c r="A2698" s="300" t="n">
        <v>2697</v>
      </c>
      <c r="B2698" s="300" t="n">
        <v>69</v>
      </c>
      <c r="C2698" s="300" t="n">
        <v>316</v>
      </c>
      <c r="D2698" s="300" t="n">
        <v>10</v>
      </c>
      <c r="E2698" s="301" t="n">
        <v>43564</v>
      </c>
      <c r="F2698" s="312" t="n">
        <v>5248</v>
      </c>
      <c r="G2698" s="300" t="n">
        <v>7651</v>
      </c>
      <c r="H2698" s="302" t="n">
        <v>7331</v>
      </c>
      <c r="I2698" s="300" t="n"/>
      <c r="J2698" s="315" t="n"/>
      <c r="K2698" s="304" t="n"/>
      <c r="L2698" s="304" t="n"/>
      <c r="M2698" s="304" t="n"/>
      <c r="N2698" s="304" t="n"/>
    </row>
    <row r="2699" ht="15.75" customHeight="1" s="412">
      <c r="A2699" s="300" t="n">
        <v>2698</v>
      </c>
      <c r="B2699" s="300" t="n">
        <v>70</v>
      </c>
      <c r="C2699" s="300" t="n">
        <v>316</v>
      </c>
      <c r="D2699" s="300" t="n">
        <v>10</v>
      </c>
      <c r="E2699" s="301" t="n">
        <v>43564</v>
      </c>
      <c r="F2699" s="312" t="n">
        <v>5266</v>
      </c>
      <c r="G2699" s="300" t="n">
        <v>7827</v>
      </c>
      <c r="H2699" s="302" t="n">
        <v>7486</v>
      </c>
      <c r="I2699" s="300" t="n"/>
      <c r="J2699" s="315" t="n"/>
      <c r="K2699" s="304" t="n"/>
      <c r="L2699" s="304" t="n"/>
      <c r="M2699" s="304" t="n"/>
      <c r="N2699" s="304" t="n"/>
    </row>
    <row r="2700" ht="15.75" customHeight="1" s="412">
      <c r="A2700" s="300" t="n">
        <v>2699</v>
      </c>
      <c r="B2700" s="300" t="n">
        <v>71</v>
      </c>
      <c r="C2700" s="300" t="n">
        <v>323</v>
      </c>
      <c r="D2700" s="300" t="n">
        <v>10</v>
      </c>
      <c r="E2700" s="301" t="n">
        <v>43564</v>
      </c>
      <c r="F2700" s="312" t="n">
        <v>5256</v>
      </c>
      <c r="G2700" s="300" t="n">
        <v>8404</v>
      </c>
      <c r="H2700" s="302" t="n">
        <v>8010</v>
      </c>
      <c r="I2700" s="300" t="n"/>
      <c r="J2700" s="315" t="n"/>
      <c r="K2700" s="304" t="n"/>
      <c r="L2700" s="304" t="n"/>
      <c r="M2700" s="304" t="n"/>
      <c r="N2700" s="304" t="n"/>
    </row>
    <row r="2701" ht="15.75" customHeight="1" s="412">
      <c r="A2701" s="300" t="n">
        <v>2700</v>
      </c>
      <c r="B2701" s="300" t="n">
        <v>72</v>
      </c>
      <c r="C2701" s="300" t="n">
        <v>323</v>
      </c>
      <c r="D2701" s="300" t="n">
        <v>10</v>
      </c>
      <c r="E2701" s="301" t="n">
        <v>43564</v>
      </c>
      <c r="F2701" s="312" t="n">
        <v>5223</v>
      </c>
      <c r="G2701" s="300" t="n">
        <v>8155</v>
      </c>
      <c r="H2701" s="302" t="n">
        <v>7795</v>
      </c>
      <c r="I2701" s="300" t="n"/>
      <c r="J2701" s="315" t="n"/>
      <c r="K2701" s="304" t="n"/>
      <c r="L2701" s="304" t="n"/>
      <c r="M2701" s="304" t="n"/>
      <c r="N2701" s="304" t="n"/>
    </row>
    <row r="2702" ht="15.75" customHeight="1" s="412">
      <c r="A2702" s="300" t="n">
        <v>2701</v>
      </c>
      <c r="B2702" s="300" t="n">
        <v>73</v>
      </c>
      <c r="C2702" s="300" t="n">
        <v>330</v>
      </c>
      <c r="D2702" s="300" t="n">
        <v>10</v>
      </c>
      <c r="E2702" s="301" t="n">
        <v>43564</v>
      </c>
      <c r="F2702" s="312" t="n">
        <v>5203</v>
      </c>
      <c r="G2702" s="300" t="n">
        <v>7716</v>
      </c>
      <c r="H2702" s="302" t="n">
        <v>7404</v>
      </c>
      <c r="I2702" s="300" t="n"/>
      <c r="J2702" s="315" t="n"/>
      <c r="K2702" s="304" t="n"/>
      <c r="L2702" s="304" t="n"/>
      <c r="M2702" s="304" t="n"/>
      <c r="N2702" s="304" t="n"/>
    </row>
    <row r="2703" ht="15.75" customHeight="1" s="412">
      <c r="A2703" s="300" t="n">
        <v>2702</v>
      </c>
      <c r="B2703" s="300" t="n">
        <v>74</v>
      </c>
      <c r="C2703" s="300" t="n">
        <v>330</v>
      </c>
      <c r="D2703" s="300" t="n">
        <v>10</v>
      </c>
      <c r="E2703" s="301" t="n">
        <v>43564</v>
      </c>
      <c r="F2703" s="312" t="n">
        <v>5309</v>
      </c>
      <c r="G2703" s="300" t="n">
        <v>7821</v>
      </c>
      <c r="H2703" s="302" t="n">
        <v>7505</v>
      </c>
      <c r="I2703" s="300" t="n"/>
      <c r="J2703" s="315" t="n"/>
      <c r="K2703" s="304" t="n"/>
      <c r="L2703" s="304" t="n"/>
      <c r="M2703" s="304" t="n"/>
      <c r="N2703" s="304" t="n"/>
    </row>
    <row r="2704" ht="15.75" customHeight="1" s="412">
      <c r="A2704" s="300" t="n">
        <v>2703</v>
      </c>
      <c r="B2704" s="300" t="n">
        <v>75</v>
      </c>
      <c r="C2704" s="300" t="n">
        <v>336</v>
      </c>
      <c r="D2704" s="300" t="n">
        <v>10</v>
      </c>
      <c r="E2704" s="301" t="n">
        <v>43564</v>
      </c>
      <c r="F2704" s="312" t="n">
        <v>5226</v>
      </c>
      <c r="G2704" s="300" t="n">
        <v>7709</v>
      </c>
      <c r="H2704" s="302" t="n">
        <v>7478</v>
      </c>
      <c r="I2704" s="300" t="n"/>
      <c r="J2704" s="315" t="n"/>
      <c r="K2704" s="304" t="n"/>
      <c r="L2704" s="304" t="n"/>
      <c r="M2704" s="304" t="n"/>
      <c r="N2704" s="304" t="n"/>
    </row>
    <row r="2705" ht="15.75" customHeight="1" s="412">
      <c r="A2705" s="300" t="n">
        <v>2704</v>
      </c>
      <c r="B2705" s="300" t="n">
        <v>76</v>
      </c>
      <c r="C2705" s="300" t="n">
        <v>336</v>
      </c>
      <c r="D2705" s="300" t="n">
        <v>10</v>
      </c>
      <c r="E2705" s="301" t="n">
        <v>43564</v>
      </c>
      <c r="F2705" s="312" t="n">
        <v>5239</v>
      </c>
      <c r="G2705" s="300" t="n">
        <v>7812</v>
      </c>
      <c r="H2705" s="302" t="n">
        <v>7486</v>
      </c>
      <c r="I2705" s="300" t="n"/>
      <c r="J2705" s="315" t="n"/>
      <c r="K2705" s="304" t="n"/>
      <c r="L2705" s="304" t="n"/>
      <c r="M2705" s="304" t="n"/>
      <c r="N2705" s="304" t="n"/>
    </row>
    <row r="2706" ht="15.75" customHeight="1" s="412">
      <c r="A2706" s="300" t="n">
        <v>2705</v>
      </c>
      <c r="B2706" s="300" t="n">
        <v>77</v>
      </c>
      <c r="C2706" s="300" t="n">
        <v>340</v>
      </c>
      <c r="D2706" s="300" t="n">
        <v>10</v>
      </c>
      <c r="E2706" s="301" t="n">
        <v>43564</v>
      </c>
      <c r="F2706" s="312" t="n">
        <v>5212</v>
      </c>
      <c r="G2706" s="300" t="n">
        <v>8076</v>
      </c>
      <c r="H2706" s="302" t="n">
        <v>7713</v>
      </c>
      <c r="I2706" s="300" t="n"/>
      <c r="J2706" s="315" t="n"/>
      <c r="K2706" s="304" t="n"/>
      <c r="L2706" s="304" t="n"/>
      <c r="M2706" s="304" t="n"/>
      <c r="N2706" s="304" t="n"/>
    </row>
    <row r="2707" ht="15.75" customHeight="1" s="412">
      <c r="A2707" s="300" t="n">
        <v>2706</v>
      </c>
      <c r="B2707" s="300" t="n">
        <v>78</v>
      </c>
      <c r="C2707" s="300" t="n">
        <v>340</v>
      </c>
      <c r="D2707" s="300" t="n">
        <v>10</v>
      </c>
      <c r="E2707" s="301" t="n">
        <v>43564</v>
      </c>
      <c r="F2707" s="312" t="n">
        <v>5245</v>
      </c>
      <c r="G2707" s="300" t="n">
        <v>8097</v>
      </c>
      <c r="H2707" s="302" t="n">
        <v>7742</v>
      </c>
      <c r="I2707" s="300" t="n"/>
      <c r="J2707" s="315" t="n"/>
      <c r="K2707" s="304" t="n"/>
      <c r="L2707" s="304" t="n"/>
      <c r="M2707" s="304" t="n"/>
      <c r="N2707" s="304" t="n"/>
    </row>
    <row r="2708" ht="15.75" customHeight="1" s="412">
      <c r="A2708" s="300" t="n">
        <v>2707</v>
      </c>
      <c r="B2708" s="300" t="n">
        <v>79</v>
      </c>
      <c r="C2708" s="300" t="n">
        <v>344</v>
      </c>
      <c r="D2708" s="300" t="n">
        <v>10</v>
      </c>
      <c r="E2708" s="301" t="n">
        <v>43564</v>
      </c>
      <c r="F2708" s="312" t="n">
        <v>5242</v>
      </c>
      <c r="G2708" s="300" t="n">
        <v>7533</v>
      </c>
      <c r="H2708" s="302" t="n">
        <v>7229</v>
      </c>
      <c r="I2708" s="300" t="n"/>
      <c r="J2708" s="315" t="n"/>
      <c r="K2708" s="304" t="n"/>
      <c r="L2708" s="304" t="n"/>
      <c r="M2708" s="304" t="n"/>
      <c r="N2708" s="304" t="n"/>
    </row>
    <row r="2709" ht="15.75" customHeight="1" s="412">
      <c r="A2709" s="300" t="n">
        <v>2708</v>
      </c>
      <c r="B2709" s="300" t="n">
        <v>80</v>
      </c>
      <c r="C2709" s="300" t="n">
        <v>344</v>
      </c>
      <c r="D2709" s="300" t="n">
        <v>10</v>
      </c>
      <c r="E2709" s="301" t="n">
        <v>43564</v>
      </c>
      <c r="F2709" s="312" t="n">
        <v>5245</v>
      </c>
      <c r="G2709" s="300" t="n">
        <v>7577</v>
      </c>
      <c r="H2709" s="302" t="n">
        <v>7273</v>
      </c>
      <c r="I2709" s="300" t="n"/>
      <c r="J2709" s="315" t="n"/>
      <c r="K2709" s="304" t="n"/>
      <c r="L2709" s="304" t="n"/>
      <c r="M2709" s="304" t="n"/>
      <c r="N2709" s="304" t="n"/>
    </row>
    <row r="2710" ht="15.75" customHeight="1" s="412">
      <c r="A2710" s="300" t="n">
        <v>2709</v>
      </c>
      <c r="B2710" s="300" t="n">
        <v>81</v>
      </c>
      <c r="C2710" s="300" t="n">
        <v>352</v>
      </c>
      <c r="D2710" s="300" t="n">
        <v>10</v>
      </c>
      <c r="E2710" s="301" t="n">
        <v>43564</v>
      </c>
      <c r="F2710" s="312" t="n">
        <v>5180</v>
      </c>
      <c r="G2710" s="300" t="n">
        <v>6897</v>
      </c>
      <c r="H2710" s="302" t="n">
        <v>6694</v>
      </c>
      <c r="I2710" s="300" t="n"/>
      <c r="J2710" s="315" t="n"/>
      <c r="K2710" s="304" t="n"/>
      <c r="L2710" s="304" t="n"/>
      <c r="M2710" s="304" t="n"/>
      <c r="N2710" s="304" t="n"/>
    </row>
    <row r="2711" ht="15.75" customHeight="1" s="412">
      <c r="A2711" s="300" t="n">
        <v>2710</v>
      </c>
      <c r="B2711" s="300" t="n">
        <v>82</v>
      </c>
      <c r="C2711" s="300" t="n">
        <v>352</v>
      </c>
      <c r="D2711" s="300" t="n">
        <v>10</v>
      </c>
      <c r="E2711" s="301" t="n">
        <v>43564</v>
      </c>
      <c r="F2711" s="312" t="n">
        <v>5194</v>
      </c>
      <c r="G2711" s="300" t="n">
        <v>6769</v>
      </c>
      <c r="H2711" s="302" t="n">
        <v>6572</v>
      </c>
      <c r="I2711" s="300" t="n"/>
      <c r="J2711" s="315" t="n"/>
      <c r="K2711" s="304" t="n"/>
      <c r="L2711" s="304" t="n"/>
      <c r="M2711" s="304" t="n"/>
      <c r="N2711" s="304" t="n"/>
    </row>
    <row r="2712" ht="15.75" customHeight="1" s="412">
      <c r="A2712" s="300" t="n">
        <v>2711</v>
      </c>
      <c r="B2712" s="300" t="n">
        <v>83</v>
      </c>
      <c r="C2712" s="300" t="n">
        <v>365</v>
      </c>
      <c r="D2712" s="300" t="n">
        <v>10</v>
      </c>
      <c r="E2712" s="301" t="n">
        <v>43564</v>
      </c>
      <c r="F2712" s="312" t="n">
        <v>5294</v>
      </c>
      <c r="G2712" s="300" t="n">
        <v>8087</v>
      </c>
      <c r="H2712" s="302" t="n">
        <v>7740</v>
      </c>
      <c r="I2712" s="300" t="n"/>
      <c r="J2712" s="315" t="n"/>
      <c r="K2712" s="304" t="n"/>
      <c r="L2712" s="304" t="n"/>
      <c r="M2712" s="304" t="n"/>
      <c r="N2712" s="304" t="n"/>
    </row>
    <row r="2713" ht="15.75" customHeight="1" s="412">
      <c r="A2713" s="300" t="n">
        <v>2712</v>
      </c>
      <c r="B2713" s="300" t="n">
        <v>84</v>
      </c>
      <c r="C2713" s="300" t="n">
        <v>365</v>
      </c>
      <c r="D2713" s="300" t="n">
        <v>10</v>
      </c>
      <c r="E2713" s="301" t="n">
        <v>43564</v>
      </c>
      <c r="F2713" s="312" t="n">
        <v>5375</v>
      </c>
      <c r="G2713" s="300" t="n">
        <v>8169</v>
      </c>
      <c r="H2713" s="302" t="n">
        <v>7826</v>
      </c>
      <c r="I2713" s="300" t="n"/>
      <c r="J2713" s="315" t="n"/>
      <c r="K2713" s="304" t="n"/>
      <c r="L2713" s="304" t="n"/>
      <c r="M2713" s="304" t="n"/>
      <c r="N2713" s="304" t="n"/>
    </row>
    <row r="2714" ht="15.75" customHeight="1" s="412">
      <c r="A2714" s="300" t="n">
        <v>2713</v>
      </c>
      <c r="B2714" s="300" t="n">
        <v>85</v>
      </c>
      <c r="C2714" s="300" t="n">
        <v>380</v>
      </c>
      <c r="D2714" s="300" t="n">
        <v>10</v>
      </c>
      <c r="E2714" s="301" t="n">
        <v>43564</v>
      </c>
      <c r="F2714" s="312" t="n">
        <v>5253</v>
      </c>
      <c r="G2714" s="300" t="n">
        <v>6728</v>
      </c>
      <c r="H2714" s="302" t="n">
        <v>6538</v>
      </c>
      <c r="I2714" s="300" t="n"/>
      <c r="J2714" s="315" t="n"/>
      <c r="K2714" s="304" t="n"/>
      <c r="L2714" s="304" t="n"/>
      <c r="M2714" s="304" t="n"/>
      <c r="N2714" s="304" t="n"/>
    </row>
    <row r="2715" ht="15.75" customHeight="1" s="412">
      <c r="A2715" s="300" t="n">
        <v>2714</v>
      </c>
      <c r="B2715" s="300" t="n">
        <v>86</v>
      </c>
      <c r="C2715" s="300" t="n">
        <v>380</v>
      </c>
      <c r="D2715" s="300" t="n">
        <v>10</v>
      </c>
      <c r="E2715" s="301" t="n">
        <v>43564</v>
      </c>
      <c r="F2715" s="312" t="n">
        <v>5281</v>
      </c>
      <c r="G2715" s="300" t="n">
        <v>6474</v>
      </c>
      <c r="H2715" s="302" t="n">
        <v>6321</v>
      </c>
      <c r="I2715" s="300" t="n"/>
      <c r="J2715" s="315" t="n"/>
      <c r="K2715" s="304" t="n"/>
      <c r="L2715" s="304" t="n"/>
      <c r="M2715" s="304" t="n"/>
      <c r="N2715" s="304" t="n"/>
    </row>
    <row r="2716" ht="15.75" customHeight="1" s="412">
      <c r="A2716" s="300" t="n">
        <v>2715</v>
      </c>
      <c r="B2716" s="300" t="n">
        <v>87</v>
      </c>
      <c r="C2716" s="300" t="n">
        <v>398</v>
      </c>
      <c r="D2716" s="300" t="n">
        <v>10</v>
      </c>
      <c r="E2716" s="301" t="n">
        <v>43564</v>
      </c>
      <c r="F2716" s="312" t="n">
        <v>5250</v>
      </c>
      <c r="G2716" s="300" t="n">
        <v>7478</v>
      </c>
      <c r="H2716" s="302" t="n">
        <v>7121</v>
      </c>
      <c r="I2716" s="300" t="n"/>
      <c r="J2716" s="315" t="n"/>
      <c r="K2716" s="304" t="n"/>
      <c r="L2716" s="304" t="n"/>
      <c r="M2716" s="304" t="n"/>
      <c r="N2716" s="304" t="n"/>
    </row>
    <row r="2717" ht="15.75" customHeight="1" s="412">
      <c r="A2717" s="300" t="n">
        <v>2716</v>
      </c>
      <c r="B2717" s="300" t="n">
        <v>88</v>
      </c>
      <c r="C2717" s="300" t="n">
        <v>398</v>
      </c>
      <c r="D2717" s="300" t="n">
        <v>10</v>
      </c>
      <c r="E2717" s="301" t="n">
        <v>43564</v>
      </c>
      <c r="F2717" s="312" t="n">
        <v>5241</v>
      </c>
      <c r="G2717" s="300" t="n">
        <v>7567</v>
      </c>
      <c r="H2717" s="302" t="n">
        <v>7199</v>
      </c>
      <c r="I2717" s="300" t="n"/>
      <c r="J2717" s="315" t="n"/>
      <c r="K2717" s="304" t="n"/>
      <c r="L2717" s="304" t="n"/>
      <c r="M2717" s="304" t="n"/>
      <c r="N2717" s="304" t="n"/>
    </row>
    <row r="2718" ht="15.75" customHeight="1" s="412">
      <c r="A2718" s="300" t="n">
        <v>2717</v>
      </c>
      <c r="B2718" s="300" t="n">
        <v>89</v>
      </c>
      <c r="C2718" s="300" t="n">
        <v>399</v>
      </c>
      <c r="D2718" s="300" t="n">
        <v>10</v>
      </c>
      <c r="E2718" s="301" t="n">
        <v>43564</v>
      </c>
      <c r="F2718" s="312" t="n">
        <v>5188</v>
      </c>
      <c r="G2718" s="300" t="n">
        <v>7754</v>
      </c>
      <c r="H2718" s="302" t="n">
        <v>7415</v>
      </c>
      <c r="I2718" s="300" t="n"/>
      <c r="J2718" s="315" t="n"/>
      <c r="K2718" s="304" t="n"/>
      <c r="L2718" s="304" t="n"/>
      <c r="M2718" s="304" t="n"/>
      <c r="N2718" s="304" t="n"/>
    </row>
    <row r="2719" ht="15.75" customHeight="1" s="412">
      <c r="A2719" s="300" t="n">
        <v>2718</v>
      </c>
      <c r="B2719" s="300" t="n">
        <v>90</v>
      </c>
      <c r="C2719" s="300" t="n">
        <v>399</v>
      </c>
      <c r="D2719" s="300" t="n">
        <v>10</v>
      </c>
      <c r="E2719" s="301" t="n">
        <v>43564</v>
      </c>
      <c r="F2719" s="312" t="n">
        <v>5202</v>
      </c>
      <c r="G2719" s="300" t="n">
        <v>7920</v>
      </c>
      <c r="H2719" s="302" t="n">
        <v>7571</v>
      </c>
      <c r="I2719" s="300" t="n"/>
      <c r="J2719" s="315" t="n"/>
      <c r="K2719" s="304" t="n"/>
      <c r="L2719" s="304" t="n"/>
      <c r="M2719" s="304" t="n"/>
      <c r="N2719" s="304" t="n"/>
    </row>
    <row r="2720" ht="15.75" customHeight="1" s="412">
      <c r="A2720" s="300" t="n">
        <v>2719</v>
      </c>
      <c r="B2720" s="300" t="n">
        <v>91</v>
      </c>
      <c r="C2720" s="300" t="n">
        <v>101</v>
      </c>
      <c r="D2720" s="300" t="n">
        <v>10</v>
      </c>
      <c r="E2720" s="301" t="n">
        <v>43564</v>
      </c>
      <c r="F2720" s="312" t="n">
        <v>5252</v>
      </c>
      <c r="G2720" s="300" t="n">
        <v>7277</v>
      </c>
      <c r="H2720" s="302" t="n">
        <v>7004</v>
      </c>
      <c r="I2720" s="300" t="n"/>
      <c r="J2720" s="315" t="n"/>
      <c r="K2720" s="304" t="n"/>
      <c r="L2720" s="304" t="n"/>
      <c r="M2720" s="304" t="n"/>
      <c r="N2720" s="304" t="n"/>
    </row>
    <row r="2721" ht="15.75" customHeight="1" s="412">
      <c r="A2721" s="300" t="n">
        <v>2720</v>
      </c>
      <c r="B2721" s="300" t="n">
        <v>92</v>
      </c>
      <c r="C2721" s="300" t="n">
        <v>101</v>
      </c>
      <c r="D2721" s="300" t="n">
        <v>10</v>
      </c>
      <c r="E2721" s="301" t="n">
        <v>43564</v>
      </c>
      <c r="F2721" s="312" t="n">
        <v>5241</v>
      </c>
      <c r="G2721" s="300" t="n">
        <v>7344</v>
      </c>
      <c r="H2721" s="302" t="n">
        <v>7057</v>
      </c>
      <c r="I2721" s="300" t="n"/>
      <c r="J2721" s="315" t="n"/>
      <c r="K2721" s="304" t="n"/>
      <c r="L2721" s="304" t="n"/>
      <c r="M2721" s="304" t="n"/>
      <c r="N2721" s="304" t="n"/>
    </row>
    <row r="2722" ht="15.75" customHeight="1" s="412">
      <c r="A2722" s="300" t="n">
        <v>2721</v>
      </c>
      <c r="B2722" s="300" t="n">
        <v>93</v>
      </c>
      <c r="C2722" s="300" t="n">
        <v>107</v>
      </c>
      <c r="D2722" s="300" t="n">
        <v>10</v>
      </c>
      <c r="E2722" s="301" t="n">
        <v>43564</v>
      </c>
      <c r="F2722" s="312" t="n">
        <v>5234</v>
      </c>
      <c r="G2722" s="300" t="n">
        <v>7573</v>
      </c>
      <c r="H2722" s="302" t="n">
        <v>7270</v>
      </c>
      <c r="I2722" s="300" t="n"/>
      <c r="J2722" s="315" t="n"/>
      <c r="K2722" s="304" t="n"/>
      <c r="L2722" s="304" t="n"/>
      <c r="M2722" s="304" t="n"/>
      <c r="N2722" s="304" t="n"/>
    </row>
    <row r="2723" ht="15.75" customHeight="1" s="412">
      <c r="A2723" s="300" t="n">
        <v>2722</v>
      </c>
      <c r="B2723" s="300" t="n">
        <v>94</v>
      </c>
      <c r="C2723" s="300" t="n">
        <v>107</v>
      </c>
      <c r="D2723" s="300" t="n">
        <v>10</v>
      </c>
      <c r="E2723" s="301" t="n">
        <v>43564</v>
      </c>
      <c r="F2723" s="312" t="n">
        <v>5218</v>
      </c>
      <c r="G2723" s="300" t="n">
        <v>7416</v>
      </c>
      <c r="H2723" s="302" t="n">
        <v>7135</v>
      </c>
      <c r="I2723" s="300" t="n"/>
      <c r="J2723" s="315" t="n"/>
      <c r="K2723" s="304" t="n"/>
      <c r="L2723" s="304" t="n"/>
      <c r="M2723" s="304" t="n"/>
      <c r="N2723" s="304" t="n"/>
    </row>
    <row r="2724" ht="15.75" customHeight="1" s="412">
      <c r="A2724" s="300" t="n">
        <v>2723</v>
      </c>
      <c r="B2724" s="300" t="n">
        <v>95</v>
      </c>
      <c r="C2724" s="300" t="n">
        <v>109</v>
      </c>
      <c r="D2724" s="300" t="n">
        <v>10</v>
      </c>
      <c r="E2724" s="301" t="n">
        <v>43564</v>
      </c>
      <c r="F2724" s="312" t="n">
        <v>5232</v>
      </c>
      <c r="G2724" s="300" t="n">
        <v>7137</v>
      </c>
      <c r="H2724" s="302" t="n">
        <v>6892</v>
      </c>
      <c r="I2724" s="300" t="n"/>
      <c r="J2724" s="315" t="n"/>
      <c r="K2724" s="304" t="n"/>
      <c r="L2724" s="304" t="n"/>
      <c r="M2724" s="304" t="n"/>
      <c r="N2724" s="304" t="n"/>
    </row>
    <row r="2725" ht="15.75" customHeight="1" s="412">
      <c r="A2725" s="300" t="n">
        <v>2724</v>
      </c>
      <c r="B2725" s="300" t="n">
        <v>96</v>
      </c>
      <c r="C2725" s="300" t="n">
        <v>109</v>
      </c>
      <c r="D2725" s="300" t="n">
        <v>10</v>
      </c>
      <c r="E2725" s="301" t="n">
        <v>43564</v>
      </c>
      <c r="F2725" s="312" t="n">
        <v>5242</v>
      </c>
      <c r="G2725" s="300" t="n">
        <v>7152</v>
      </c>
      <c r="H2725" s="302" t="n">
        <v>6911</v>
      </c>
      <c r="I2725" s="300" t="n"/>
      <c r="J2725" s="315" t="n"/>
      <c r="K2725" s="304" t="n"/>
      <c r="L2725" s="304" t="n"/>
      <c r="M2725" s="304" t="n"/>
      <c r="N2725" s="304" t="n"/>
    </row>
    <row r="2726" ht="15.75" customHeight="1" s="412">
      <c r="A2726" s="300" t="n">
        <v>2725</v>
      </c>
      <c r="B2726" s="300" t="n">
        <v>97</v>
      </c>
      <c r="C2726" s="300" t="n">
        <v>110</v>
      </c>
      <c r="D2726" s="300" t="n">
        <v>10</v>
      </c>
      <c r="E2726" s="301" t="n">
        <v>43564</v>
      </c>
      <c r="F2726" s="312" t="n">
        <v>5287</v>
      </c>
      <c r="G2726" s="300" t="n">
        <v>8026</v>
      </c>
      <c r="H2726" s="302" t="n">
        <v>7643</v>
      </c>
      <c r="I2726" s="300" t="n"/>
      <c r="J2726" s="315" t="n"/>
      <c r="K2726" s="304" t="n"/>
      <c r="L2726" s="304" t="n"/>
      <c r="M2726" s="304" t="n"/>
      <c r="N2726" s="304" t="n"/>
    </row>
    <row r="2727" ht="15.75" customHeight="1" s="412">
      <c r="A2727" s="300" t="n">
        <v>2726</v>
      </c>
      <c r="B2727" s="300" t="n">
        <v>98</v>
      </c>
      <c r="C2727" s="300" t="n">
        <v>110</v>
      </c>
      <c r="D2727" s="300" t="n">
        <v>10</v>
      </c>
      <c r="E2727" s="301" t="n">
        <v>43564</v>
      </c>
      <c r="F2727" s="312" t="n">
        <v>5252</v>
      </c>
      <c r="G2727" s="300" t="n">
        <v>7996</v>
      </c>
      <c r="H2727" s="302" t="n">
        <v>7437</v>
      </c>
      <c r="I2727" s="300" t="n"/>
      <c r="J2727" s="315" t="n"/>
      <c r="K2727" s="304" t="n"/>
      <c r="L2727" s="304" t="n"/>
      <c r="M2727" s="304" t="n"/>
      <c r="N2727" s="304" t="n"/>
    </row>
    <row r="2728" ht="15.75" customHeight="1" s="412">
      <c r="A2728" s="300" t="n">
        <v>2727</v>
      </c>
      <c r="B2728" s="300" t="n">
        <v>99</v>
      </c>
      <c r="C2728" s="300" t="n">
        <v>112</v>
      </c>
      <c r="D2728" s="300" t="n">
        <v>10</v>
      </c>
      <c r="E2728" s="301" t="n">
        <v>43564</v>
      </c>
      <c r="F2728" s="312" t="n">
        <v>5182</v>
      </c>
      <c r="G2728" s="300" t="n">
        <v>7679</v>
      </c>
      <c r="H2728" s="302" t="n">
        <v>7330</v>
      </c>
      <c r="I2728" s="300" t="n"/>
      <c r="J2728" s="315" t="n"/>
      <c r="K2728" s="304" t="n"/>
      <c r="L2728" s="304" t="n"/>
      <c r="M2728" s="304" t="n"/>
      <c r="N2728" s="304" t="n"/>
    </row>
    <row r="2729" ht="15.75" customHeight="1" s="412">
      <c r="A2729" s="300" t="n">
        <v>2728</v>
      </c>
      <c r="B2729" s="300" t="n">
        <v>100</v>
      </c>
      <c r="C2729" s="300" t="n">
        <v>112</v>
      </c>
      <c r="D2729" s="300" t="n">
        <v>10</v>
      </c>
      <c r="E2729" s="301" t="n">
        <v>43564</v>
      </c>
      <c r="F2729" s="312" t="n">
        <v>5209</v>
      </c>
      <c r="G2729" s="300" t="n">
        <v>7742</v>
      </c>
      <c r="H2729" s="302" t="n">
        <v>7389</v>
      </c>
      <c r="I2729" s="300" t="n"/>
      <c r="J2729" s="315" t="n"/>
      <c r="K2729" s="304" t="n"/>
      <c r="L2729" s="304" t="n"/>
      <c r="M2729" s="304" t="n"/>
      <c r="N2729" s="304" t="n"/>
    </row>
    <row r="2730" ht="15.75" customHeight="1" s="412">
      <c r="A2730" s="300" t="n">
        <v>2729</v>
      </c>
      <c r="B2730" s="300" t="n">
        <v>101</v>
      </c>
      <c r="C2730" s="300" t="n">
        <v>116</v>
      </c>
      <c r="D2730" s="300" t="n">
        <v>10</v>
      </c>
      <c r="E2730" s="301" t="n">
        <v>43564</v>
      </c>
      <c r="F2730" s="312" t="n">
        <v>5208</v>
      </c>
      <c r="G2730" s="300" t="n">
        <v>8014</v>
      </c>
      <c r="H2730" s="302" t="n">
        <v>7625</v>
      </c>
      <c r="I2730" s="300" t="n"/>
      <c r="J2730" s="315" t="n"/>
      <c r="K2730" s="304" t="n"/>
      <c r="L2730" s="304" t="n"/>
      <c r="M2730" s="304" t="n"/>
      <c r="N2730" s="304" t="n"/>
    </row>
    <row r="2731" ht="15.75" customHeight="1" s="412">
      <c r="A2731" s="300" t="n">
        <v>2730</v>
      </c>
      <c r="B2731" s="300" t="n">
        <v>102</v>
      </c>
      <c r="C2731" s="300" t="n">
        <v>116</v>
      </c>
      <c r="D2731" s="300" t="n">
        <v>10</v>
      </c>
      <c r="E2731" s="301" t="n">
        <v>43564</v>
      </c>
      <c r="F2731" s="312" t="n">
        <v>5224</v>
      </c>
      <c r="G2731" s="300" t="n">
        <v>7823</v>
      </c>
      <c r="H2731" s="302" t="n">
        <v>7467</v>
      </c>
      <c r="I2731" s="300" t="n"/>
      <c r="J2731" s="315" t="n"/>
      <c r="K2731" s="304" t="n"/>
      <c r="L2731" s="304" t="n"/>
      <c r="M2731" s="304" t="n"/>
      <c r="N2731" s="304" t="n"/>
    </row>
    <row r="2732" ht="15.75" customHeight="1" s="412">
      <c r="A2732" s="300" t="n">
        <v>2731</v>
      </c>
      <c r="B2732" s="300" t="n">
        <v>103</v>
      </c>
      <c r="C2732" s="300" t="n">
        <v>117</v>
      </c>
      <c r="D2732" s="300" t="n">
        <v>10</v>
      </c>
      <c r="E2732" s="301" t="n">
        <v>43564</v>
      </c>
      <c r="F2732" s="312" t="n">
        <v>5213</v>
      </c>
      <c r="G2732" s="300" t="n">
        <v>7543</v>
      </c>
      <c r="H2732" s="302" t="n">
        <v>7213</v>
      </c>
      <c r="I2732" s="300" t="n"/>
      <c r="J2732" s="315" t="n"/>
      <c r="K2732" s="304" t="n"/>
      <c r="L2732" s="304" t="n"/>
      <c r="M2732" s="304" t="n"/>
      <c r="N2732" s="304" t="n"/>
    </row>
    <row r="2733" ht="15.75" customHeight="1" s="412">
      <c r="A2733" s="300" t="n">
        <v>2732</v>
      </c>
      <c r="B2733" s="300" t="n">
        <v>104</v>
      </c>
      <c r="C2733" s="300" t="n">
        <v>117</v>
      </c>
      <c r="D2733" s="300" t="n">
        <v>10</v>
      </c>
      <c r="E2733" s="301" t="n">
        <v>43564</v>
      </c>
      <c r="F2733" s="312" t="n">
        <v>5257</v>
      </c>
      <c r="G2733" s="300" t="n">
        <v>7614</v>
      </c>
      <c r="H2733" s="302" t="n">
        <v>7279</v>
      </c>
      <c r="I2733" s="300" t="n"/>
      <c r="J2733" s="315" t="n"/>
      <c r="K2733" s="304" t="n"/>
      <c r="L2733" s="304" t="n"/>
      <c r="M2733" s="304" t="n"/>
      <c r="N2733" s="304" t="n"/>
    </row>
    <row r="2734" ht="15.75" customHeight="1" s="412">
      <c r="A2734" s="300" t="n">
        <v>2733</v>
      </c>
      <c r="B2734" s="300" t="n">
        <v>105</v>
      </c>
      <c r="C2734" s="300" t="n">
        <v>124</v>
      </c>
      <c r="D2734" s="300" t="n">
        <v>10</v>
      </c>
      <c r="E2734" s="301" t="n">
        <v>43564</v>
      </c>
      <c r="F2734" s="312" t="n">
        <v>5251</v>
      </c>
      <c r="G2734" s="300" t="n">
        <v>7861</v>
      </c>
      <c r="H2734" s="302" t="n">
        <v>7440</v>
      </c>
      <c r="I2734" s="300" t="n"/>
      <c r="J2734" s="315" t="n"/>
      <c r="K2734" s="304" t="n"/>
      <c r="L2734" s="304" t="n"/>
      <c r="M2734" s="304" t="n"/>
      <c r="N2734" s="304" t="n"/>
    </row>
    <row r="2735" ht="15.75" customHeight="1" s="412">
      <c r="A2735" s="300" t="n">
        <v>2734</v>
      </c>
      <c r="B2735" s="300" t="n">
        <v>106</v>
      </c>
      <c r="C2735" s="300" t="n">
        <v>124</v>
      </c>
      <c r="D2735" s="300" t="n">
        <v>10</v>
      </c>
      <c r="E2735" s="301" t="n">
        <v>43564</v>
      </c>
      <c r="F2735" s="312" t="n">
        <v>5219</v>
      </c>
      <c r="G2735" s="300" t="n">
        <v>7837</v>
      </c>
      <c r="H2735" s="302" t="n">
        <v>7418</v>
      </c>
      <c r="I2735" s="300" t="n"/>
      <c r="J2735" s="315" t="n"/>
      <c r="K2735" s="304" t="n"/>
      <c r="L2735" s="304" t="n"/>
      <c r="M2735" s="304" t="n"/>
      <c r="N2735" s="304" t="n"/>
    </row>
    <row r="2736" ht="15.75" customHeight="1" s="412">
      <c r="A2736" s="300" t="n">
        <v>2735</v>
      </c>
      <c r="B2736" s="300" t="n">
        <v>107</v>
      </c>
      <c r="C2736" s="300" t="n">
        <v>131</v>
      </c>
      <c r="D2736" s="300" t="n">
        <v>10</v>
      </c>
      <c r="E2736" s="301" t="n">
        <v>43564</v>
      </c>
      <c r="F2736" s="312" t="n">
        <v>5226</v>
      </c>
      <c r="G2736" s="300" t="n">
        <v>7571</v>
      </c>
      <c r="H2736" s="302" t="n">
        <v>7244</v>
      </c>
      <c r="I2736" s="300" t="n"/>
      <c r="J2736" s="315" t="n"/>
      <c r="K2736" s="304" t="n"/>
      <c r="L2736" s="304" t="n"/>
      <c r="M2736" s="304" t="n"/>
      <c r="N2736" s="304" t="n"/>
    </row>
    <row r="2737" ht="15.75" customHeight="1" s="412">
      <c r="A2737" s="300" t="n">
        <v>2736</v>
      </c>
      <c r="B2737" s="300" t="n">
        <v>108</v>
      </c>
      <c r="C2737" s="300" t="n">
        <v>131</v>
      </c>
      <c r="D2737" s="300" t="n">
        <v>10</v>
      </c>
      <c r="E2737" s="301" t="n">
        <v>43564</v>
      </c>
      <c r="F2737" s="312" t="n">
        <v>5274</v>
      </c>
      <c r="G2737" s="300" t="n">
        <v>7463</v>
      </c>
      <c r="H2737" s="302" t="n">
        <v>7157</v>
      </c>
      <c r="I2737" s="300" t="n"/>
      <c r="J2737" s="315" t="n"/>
      <c r="K2737" s="304" t="n"/>
      <c r="L2737" s="304" t="n"/>
      <c r="M2737" s="304" t="n"/>
      <c r="N2737" s="304" t="n"/>
    </row>
    <row r="2738" ht="15.75" customHeight="1" s="412">
      <c r="A2738" s="300" t="n">
        <v>2737</v>
      </c>
      <c r="B2738" s="300" t="n">
        <v>109</v>
      </c>
      <c r="C2738" s="300" t="n">
        <v>139</v>
      </c>
      <c r="D2738" s="300" t="n">
        <v>10</v>
      </c>
      <c r="E2738" s="301" t="n">
        <v>43564</v>
      </c>
      <c r="F2738" s="312" t="n">
        <v>5191</v>
      </c>
      <c r="G2738" s="300" t="n">
        <v>7423</v>
      </c>
      <c r="H2738" s="302" t="n">
        <v>7108</v>
      </c>
      <c r="I2738" s="300" t="n"/>
      <c r="J2738" s="315" t="n"/>
      <c r="K2738" s="304" t="n"/>
      <c r="L2738" s="304" t="n"/>
      <c r="M2738" s="304" t="n"/>
      <c r="N2738" s="304" t="n"/>
    </row>
    <row r="2739" ht="15.75" customHeight="1" s="412">
      <c r="A2739" s="300" t="n">
        <v>2738</v>
      </c>
      <c r="B2739" s="300" t="n">
        <v>110</v>
      </c>
      <c r="C2739" s="300" t="n">
        <v>139</v>
      </c>
      <c r="D2739" s="300" t="n">
        <v>10</v>
      </c>
      <c r="E2739" s="301" t="n">
        <v>43564</v>
      </c>
      <c r="F2739" s="312" t="n">
        <v>5243</v>
      </c>
      <c r="G2739" s="300" t="n">
        <v>7453</v>
      </c>
      <c r="H2739" s="302" t="n">
        <v>7142</v>
      </c>
      <c r="I2739" s="300" t="n"/>
      <c r="J2739" s="315" t="n"/>
      <c r="K2739" s="304" t="n"/>
      <c r="L2739" s="304" t="n"/>
      <c r="M2739" s="304" t="n"/>
      <c r="N2739" s="304" t="n"/>
    </row>
    <row r="2740" ht="15.75" customHeight="1" s="412">
      <c r="A2740" s="300" t="n">
        <v>2739</v>
      </c>
      <c r="B2740" s="300" t="n">
        <v>111</v>
      </c>
      <c r="C2740" s="300" t="n">
        <v>158</v>
      </c>
      <c r="D2740" s="300" t="n">
        <v>10</v>
      </c>
      <c r="E2740" s="301" t="n">
        <v>43564</v>
      </c>
      <c r="F2740" s="312" t="n">
        <v>5213</v>
      </c>
      <c r="G2740" s="300" t="n">
        <v>8351</v>
      </c>
      <c r="H2740" s="302" t="n">
        <v>7932</v>
      </c>
      <c r="I2740" s="300" t="n"/>
      <c r="J2740" s="315" t="n"/>
      <c r="K2740" s="304" t="n"/>
      <c r="L2740" s="304" t="n"/>
      <c r="M2740" s="304" t="n"/>
      <c r="N2740" s="304" t="n"/>
    </row>
    <row r="2741" ht="15.75" customHeight="1" s="412">
      <c r="A2741" s="300" t="n">
        <v>2740</v>
      </c>
      <c r="B2741" s="300" t="n">
        <v>112</v>
      </c>
      <c r="C2741" s="300" t="n">
        <v>158</v>
      </c>
      <c r="D2741" s="300" t="n">
        <v>10</v>
      </c>
      <c r="E2741" s="301" t="n">
        <v>43564</v>
      </c>
      <c r="F2741" s="312" t="n">
        <v>5197</v>
      </c>
      <c r="G2741" s="300" t="n">
        <v>8348</v>
      </c>
      <c r="H2741" s="302" t="n">
        <v>7930</v>
      </c>
      <c r="I2741" s="300" t="n"/>
      <c r="J2741" s="315" t="n"/>
      <c r="K2741" s="304" t="n"/>
      <c r="L2741" s="304" t="n"/>
      <c r="M2741" s="304" t="n"/>
      <c r="N2741" s="304" t="n"/>
    </row>
    <row r="2742" ht="15.75" customHeight="1" s="412">
      <c r="A2742" s="300" t="n">
        <v>2741</v>
      </c>
      <c r="B2742" s="300" t="n">
        <v>113</v>
      </c>
      <c r="C2742" s="300" t="n">
        <v>161</v>
      </c>
      <c r="D2742" s="300" t="n">
        <v>10</v>
      </c>
      <c r="E2742" s="301" t="n">
        <v>43564</v>
      </c>
      <c r="F2742" s="312" t="n">
        <v>5283</v>
      </c>
      <c r="G2742" s="300" t="n">
        <v>7172</v>
      </c>
      <c r="H2742" s="302" t="n">
        <v>6855</v>
      </c>
      <c r="I2742" s="300" t="n"/>
      <c r="J2742" s="315" t="n"/>
      <c r="K2742" s="304" t="n"/>
      <c r="L2742" s="304" t="n"/>
      <c r="M2742" s="304" t="n"/>
      <c r="N2742" s="304" t="n"/>
    </row>
    <row r="2743" ht="15.75" customHeight="1" s="412">
      <c r="A2743" s="300" t="n">
        <v>2742</v>
      </c>
      <c r="B2743" s="300" t="n">
        <v>114</v>
      </c>
      <c r="C2743" s="300" t="n">
        <v>161</v>
      </c>
      <c r="D2743" s="300" t="n">
        <v>10</v>
      </c>
      <c r="E2743" s="301" t="n">
        <v>43564</v>
      </c>
      <c r="F2743" s="312" t="n">
        <v>5247</v>
      </c>
      <c r="G2743" s="300" t="n">
        <v>7297</v>
      </c>
      <c r="H2743" s="302" t="n">
        <v>6954</v>
      </c>
      <c r="I2743" s="300" t="n"/>
      <c r="J2743" s="315" t="n"/>
      <c r="K2743" s="304" t="n"/>
      <c r="L2743" s="304" t="n"/>
      <c r="M2743" s="304" t="n"/>
      <c r="N2743" s="304" t="n"/>
    </row>
    <row r="2744" ht="15.75" customHeight="1" s="412">
      <c r="A2744" s="300" t="n">
        <v>2743</v>
      </c>
      <c r="B2744" s="300" t="n">
        <v>115</v>
      </c>
      <c r="C2744" s="300" t="n">
        <v>172</v>
      </c>
      <c r="D2744" s="300" t="n">
        <v>10</v>
      </c>
      <c r="E2744" s="301" t="n">
        <v>43564</v>
      </c>
      <c r="F2744" s="312" t="n">
        <v>5260</v>
      </c>
      <c r="G2744" s="300" t="n">
        <v>8391</v>
      </c>
      <c r="H2744" s="302" t="n">
        <v>7909</v>
      </c>
      <c r="I2744" s="300" t="n"/>
      <c r="J2744" s="315" t="n"/>
      <c r="K2744" s="304" t="n"/>
      <c r="L2744" s="304" t="n"/>
      <c r="M2744" s="304" t="n"/>
      <c r="N2744" s="304" t="n"/>
    </row>
    <row r="2745" ht="15.75" customHeight="1" s="412">
      <c r="A2745" s="300" t="n">
        <v>2744</v>
      </c>
      <c r="B2745" s="300" t="n">
        <v>116</v>
      </c>
      <c r="C2745" s="300" t="n">
        <v>172</v>
      </c>
      <c r="D2745" s="300" t="n">
        <v>10</v>
      </c>
      <c r="E2745" s="301" t="n">
        <v>43564</v>
      </c>
      <c r="F2745" s="312" t="n">
        <v>5263</v>
      </c>
      <c r="G2745" s="300" t="n">
        <v>8486</v>
      </c>
      <c r="H2745" s="302" t="n">
        <v>7991</v>
      </c>
      <c r="I2745" s="300" t="n"/>
      <c r="J2745" s="315" t="n"/>
      <c r="K2745" s="304" t="n"/>
      <c r="L2745" s="304" t="n"/>
      <c r="M2745" s="304" t="n"/>
      <c r="N2745" s="304" t="n"/>
    </row>
    <row r="2746" ht="15.75" customHeight="1" s="412">
      <c r="A2746" s="300" t="n">
        <v>2745</v>
      </c>
      <c r="B2746" s="300" t="n">
        <v>117</v>
      </c>
      <c r="C2746" s="300" t="n">
        <v>186</v>
      </c>
      <c r="D2746" s="300" t="n">
        <v>10</v>
      </c>
      <c r="E2746" s="301" t="n">
        <v>43564</v>
      </c>
      <c r="F2746" s="312" t="n">
        <v>5221</v>
      </c>
      <c r="G2746" s="300" t="n">
        <v>7767</v>
      </c>
      <c r="H2746" s="302" t="n">
        <v>7424</v>
      </c>
      <c r="I2746" s="300" t="n"/>
      <c r="J2746" s="315" t="n"/>
      <c r="K2746" s="304" t="n"/>
      <c r="L2746" s="304" t="n"/>
      <c r="M2746" s="304" t="n"/>
      <c r="N2746" s="304" t="n"/>
    </row>
    <row r="2747" ht="15.75" customHeight="1" s="412">
      <c r="A2747" s="300" t="n">
        <v>2746</v>
      </c>
      <c r="B2747" s="300" t="n">
        <v>118</v>
      </c>
      <c r="C2747" s="300" t="n">
        <v>186</v>
      </c>
      <c r="D2747" s="300" t="n">
        <v>10</v>
      </c>
      <c r="E2747" s="301" t="n">
        <v>43564</v>
      </c>
      <c r="F2747" s="312" t="n">
        <v>5249</v>
      </c>
      <c r="G2747" s="300" t="n">
        <v>7595</v>
      </c>
      <c r="H2747" s="302" t="n">
        <v>7284</v>
      </c>
      <c r="I2747" s="300" t="n"/>
      <c r="J2747" s="315" t="n"/>
      <c r="K2747" s="304" t="n"/>
      <c r="L2747" s="304" t="n"/>
      <c r="M2747" s="304" t="n"/>
      <c r="N2747" s="304" t="n"/>
    </row>
    <row r="2748" ht="15.75" customHeight="1" s="412">
      <c r="A2748" s="300" t="n">
        <v>2747</v>
      </c>
      <c r="B2748" s="300" t="n">
        <v>119</v>
      </c>
      <c r="C2748" s="300" t="n">
        <v>199</v>
      </c>
      <c r="D2748" s="300" t="n">
        <v>10</v>
      </c>
      <c r="E2748" s="301" t="n">
        <v>43564</v>
      </c>
      <c r="F2748" s="312" t="n">
        <v>5212</v>
      </c>
      <c r="G2748" s="300" t="n">
        <v>7763</v>
      </c>
      <c r="H2748" s="302" t="n">
        <v>7427</v>
      </c>
      <c r="I2748" s="300" t="n"/>
      <c r="J2748" s="315" t="n"/>
      <c r="K2748" s="304" t="n"/>
      <c r="L2748" s="304" t="n"/>
      <c r="M2748" s="304" t="n"/>
      <c r="N2748" s="304" t="n"/>
    </row>
    <row r="2749" ht="15.75" customHeight="1" s="412">
      <c r="A2749" s="300" t="n">
        <v>2748</v>
      </c>
      <c r="B2749" s="300" t="n">
        <v>120</v>
      </c>
      <c r="C2749" s="300" t="n">
        <v>199</v>
      </c>
      <c r="D2749" s="300" t="n">
        <v>10</v>
      </c>
      <c r="E2749" s="301" t="n">
        <v>43564</v>
      </c>
      <c r="F2749" s="312" t="n">
        <v>5196</v>
      </c>
      <c r="G2749" s="300" t="n">
        <v>7707</v>
      </c>
      <c r="H2749" s="302" t="n">
        <v>7382</v>
      </c>
      <c r="I2749" s="300" t="n"/>
      <c r="J2749" s="315" t="n"/>
      <c r="K2749" s="304" t="n"/>
      <c r="L2749" s="304" t="n"/>
      <c r="M2749" s="304" t="n"/>
      <c r="N2749" s="304" t="n"/>
    </row>
    <row r="2750" ht="15.75" customHeight="1" s="412">
      <c r="A2750" s="300" t="n">
        <v>2749</v>
      </c>
      <c r="B2750" s="300" t="n">
        <v>121</v>
      </c>
      <c r="C2750" s="300" t="n">
        <v>201</v>
      </c>
      <c r="D2750" s="300" t="n">
        <v>10</v>
      </c>
      <c r="E2750" s="301" t="n">
        <v>43564</v>
      </c>
      <c r="F2750" s="312" t="n">
        <v>5262</v>
      </c>
      <c r="G2750" s="300" t="n">
        <v>7354</v>
      </c>
      <c r="H2750" s="302" t="n">
        <v>7070</v>
      </c>
      <c r="I2750" s="300" t="n"/>
      <c r="J2750" s="315" t="n"/>
      <c r="K2750" s="304" t="n"/>
      <c r="L2750" s="304" t="n"/>
      <c r="M2750" s="304" t="n"/>
      <c r="N2750" s="304" t="n"/>
    </row>
    <row r="2751" ht="15.75" customHeight="1" s="412">
      <c r="A2751" s="300" t="n">
        <v>2750</v>
      </c>
      <c r="B2751" s="300" t="n">
        <v>122</v>
      </c>
      <c r="C2751" s="300" t="n">
        <v>201</v>
      </c>
      <c r="D2751" s="300" t="n">
        <v>10</v>
      </c>
      <c r="E2751" s="301" t="n">
        <v>43564</v>
      </c>
      <c r="F2751" s="312" t="n">
        <v>5223</v>
      </c>
      <c r="G2751" s="300" t="n">
        <v>7252</v>
      </c>
      <c r="H2751" s="302" t="n">
        <v>6979</v>
      </c>
      <c r="I2751" s="300" t="n"/>
      <c r="J2751" s="315" t="n"/>
      <c r="K2751" s="304" t="n"/>
      <c r="L2751" s="304" t="n"/>
      <c r="M2751" s="304" t="n"/>
      <c r="N2751" s="304" t="n"/>
    </row>
    <row r="2752" ht="15.75" customHeight="1" s="412">
      <c r="A2752" s="300" t="n">
        <v>2751</v>
      </c>
      <c r="B2752" s="300" t="n">
        <v>123</v>
      </c>
      <c r="C2752" s="300" t="n">
        <v>205</v>
      </c>
      <c r="D2752" s="300" t="n">
        <v>10</v>
      </c>
      <c r="E2752" s="301" t="n">
        <v>43564</v>
      </c>
      <c r="F2752" s="312" t="n">
        <v>5241</v>
      </c>
      <c r="G2752" s="300" t="n">
        <v>7619</v>
      </c>
      <c r="H2752" s="302" t="n">
        <v>7291</v>
      </c>
      <c r="I2752" s="300" t="n"/>
      <c r="J2752" s="315" t="n"/>
      <c r="K2752" s="304" t="n"/>
      <c r="L2752" s="304" t="n"/>
      <c r="M2752" s="304" t="n"/>
      <c r="N2752" s="304" t="n"/>
    </row>
    <row r="2753" ht="15.75" customHeight="1" s="412">
      <c r="A2753" s="300" t="n">
        <v>2752</v>
      </c>
      <c r="B2753" s="300" t="n">
        <v>124</v>
      </c>
      <c r="C2753" s="300" t="n">
        <v>205</v>
      </c>
      <c r="D2753" s="300" t="n">
        <v>10</v>
      </c>
      <c r="E2753" s="301" t="n">
        <v>43564</v>
      </c>
      <c r="F2753" s="312" t="n">
        <v>5265</v>
      </c>
      <c r="G2753" s="300" t="n">
        <v>7493</v>
      </c>
      <c r="H2753" s="302" t="n">
        <v>7188</v>
      </c>
      <c r="I2753" s="300" t="n"/>
      <c r="J2753" s="315" t="n"/>
      <c r="K2753" s="304" t="n"/>
      <c r="L2753" s="304" t="n"/>
      <c r="M2753" s="304" t="n"/>
      <c r="N2753" s="304" t="n"/>
    </row>
    <row r="2754" ht="15.75" customHeight="1" s="412">
      <c r="A2754" s="300" t="n">
        <v>2753</v>
      </c>
      <c r="B2754" s="300" t="n">
        <v>125</v>
      </c>
      <c r="C2754" s="300" t="n">
        <v>209</v>
      </c>
      <c r="D2754" s="300" t="n">
        <v>10</v>
      </c>
      <c r="E2754" s="301" t="n">
        <v>43564</v>
      </c>
      <c r="F2754" s="312" t="n">
        <v>5217</v>
      </c>
      <c r="G2754" s="300" t="n">
        <v>7250</v>
      </c>
      <c r="H2754" s="302" t="n">
        <v>6987</v>
      </c>
      <c r="I2754" s="300" t="n"/>
      <c r="J2754" s="315" t="n"/>
      <c r="K2754" s="304" t="n"/>
      <c r="L2754" s="304" t="n"/>
      <c r="M2754" s="304" t="n"/>
      <c r="N2754" s="304" t="n"/>
    </row>
    <row r="2755" ht="15.75" customHeight="1" s="412">
      <c r="A2755" s="300" t="n">
        <v>2754</v>
      </c>
      <c r="B2755" s="300" t="n">
        <v>126</v>
      </c>
      <c r="C2755" s="300" t="n">
        <v>209</v>
      </c>
      <c r="D2755" s="300" t="n">
        <v>10</v>
      </c>
      <c r="E2755" s="301" t="n">
        <v>43564</v>
      </c>
      <c r="F2755" s="312" t="n">
        <v>5232</v>
      </c>
      <c r="G2755" s="300" t="n">
        <v>7227</v>
      </c>
      <c r="H2755" s="302" t="n">
        <v>6972</v>
      </c>
      <c r="I2755" s="300" t="n"/>
      <c r="J2755" s="315" t="n"/>
      <c r="K2755" s="304" t="n"/>
      <c r="L2755" s="304" t="n"/>
      <c r="M2755" s="304" t="n"/>
      <c r="N2755" s="304" t="n"/>
    </row>
    <row r="2756" ht="15.75" customHeight="1" s="412">
      <c r="A2756" s="300" t="n">
        <v>2755</v>
      </c>
      <c r="B2756" s="300" t="n">
        <v>127</v>
      </c>
      <c r="C2756" s="300" t="n">
        <v>211</v>
      </c>
      <c r="D2756" s="300" t="n">
        <v>10</v>
      </c>
      <c r="E2756" s="301" t="n">
        <v>43564</v>
      </c>
      <c r="F2756" s="312" t="n">
        <v>5247</v>
      </c>
      <c r="G2756" s="300" t="n">
        <v>7184</v>
      </c>
      <c r="H2756" s="302" t="n">
        <v>6896</v>
      </c>
      <c r="I2756" s="300" t="n"/>
      <c r="J2756" s="315" t="n"/>
      <c r="K2756" s="304" t="n"/>
      <c r="L2756" s="304" t="n"/>
      <c r="M2756" s="304" t="n"/>
      <c r="N2756" s="304" t="n"/>
    </row>
    <row r="2757" ht="15.75" customHeight="1" s="412">
      <c r="A2757" s="300" t="n">
        <v>2756</v>
      </c>
      <c r="B2757" s="300" t="n">
        <v>128</v>
      </c>
      <c r="C2757" s="300" t="n">
        <v>211</v>
      </c>
      <c r="D2757" s="300" t="n">
        <v>10</v>
      </c>
      <c r="E2757" s="301" t="n">
        <v>43564</v>
      </c>
      <c r="F2757" s="312" t="n">
        <v>5213</v>
      </c>
      <c r="G2757" s="300" t="n">
        <v>7105</v>
      </c>
      <c r="H2757" s="302" t="n">
        <v>6823</v>
      </c>
      <c r="I2757" s="300" t="n"/>
      <c r="J2757" s="315" t="n"/>
      <c r="K2757" s="304" t="n"/>
      <c r="L2757" s="304" t="n"/>
      <c r="M2757" s="304" t="n"/>
      <c r="N2757" s="304" t="n"/>
    </row>
    <row r="2758" ht="15.75" customHeight="1" s="412">
      <c r="A2758" s="300" t="n">
        <v>2757</v>
      </c>
      <c r="B2758" s="300" t="n">
        <v>129</v>
      </c>
      <c r="C2758" s="300" t="n">
        <v>213</v>
      </c>
      <c r="D2758" s="300" t="n">
        <v>10</v>
      </c>
      <c r="E2758" s="301" t="n">
        <v>43564</v>
      </c>
      <c r="F2758" s="312" t="n">
        <v>5238</v>
      </c>
      <c r="G2758" s="300" t="n">
        <v>8042</v>
      </c>
      <c r="H2758" s="302" t="n">
        <v>7628</v>
      </c>
      <c r="I2758" s="300" t="n"/>
      <c r="J2758" s="315" t="n"/>
      <c r="K2758" s="304" t="n"/>
      <c r="L2758" s="304" t="n"/>
      <c r="M2758" s="304" t="n"/>
      <c r="N2758" s="304" t="n"/>
    </row>
    <row r="2759" ht="15.75" customHeight="1" s="412">
      <c r="A2759" s="300" t="n">
        <v>2758</v>
      </c>
      <c r="B2759" s="300" t="n">
        <v>130</v>
      </c>
      <c r="C2759" s="300" t="n">
        <v>213</v>
      </c>
      <c r="D2759" s="300" t="n">
        <v>10</v>
      </c>
      <c r="E2759" s="301" t="n">
        <v>43564</v>
      </c>
      <c r="F2759" s="312" t="n">
        <v>5212</v>
      </c>
      <c r="G2759" s="300" t="n">
        <v>7950</v>
      </c>
      <c r="H2759" s="302" t="n">
        <v>7546</v>
      </c>
      <c r="I2759" s="300" t="n"/>
      <c r="J2759" s="315" t="n"/>
      <c r="K2759" s="304" t="n"/>
      <c r="L2759" s="304" t="n"/>
      <c r="M2759" s="304" t="n"/>
      <c r="N2759" s="304" t="n"/>
    </row>
    <row r="2760" ht="15.75" customHeight="1" s="412">
      <c r="A2760" s="300" t="n">
        <v>2759</v>
      </c>
      <c r="B2760" s="300" t="n">
        <v>131</v>
      </c>
      <c r="C2760" s="300" t="n">
        <v>237</v>
      </c>
      <c r="D2760" s="300" t="n">
        <v>10</v>
      </c>
      <c r="E2760" s="301" t="n">
        <v>43564</v>
      </c>
      <c r="F2760" s="312" t="n">
        <v>5209</v>
      </c>
      <c r="G2760" s="300" t="n">
        <v>7527</v>
      </c>
      <c r="H2760" s="302" t="n">
        <v>7207</v>
      </c>
      <c r="I2760" s="300" t="n"/>
      <c r="J2760" s="315" t="n"/>
      <c r="K2760" s="304" t="n"/>
      <c r="L2760" s="304" t="n"/>
      <c r="M2760" s="304" t="n"/>
      <c r="N2760" s="304" t="n"/>
    </row>
    <row r="2761" ht="15.75" customHeight="1" s="412">
      <c r="A2761" s="300" t="n">
        <v>2760</v>
      </c>
      <c r="B2761" s="300" t="n">
        <v>132</v>
      </c>
      <c r="C2761" s="300" t="n">
        <v>237</v>
      </c>
      <c r="D2761" s="300" t="n">
        <v>10</v>
      </c>
      <c r="E2761" s="301" t="n">
        <v>43564</v>
      </c>
      <c r="F2761" s="312" t="n">
        <v>5233</v>
      </c>
      <c r="G2761" s="300" t="n">
        <v>7349</v>
      </c>
      <c r="H2761" s="302" t="n">
        <v>7061</v>
      </c>
      <c r="I2761" s="300" t="n"/>
      <c r="J2761" s="315" t="n"/>
      <c r="K2761" s="304" t="n"/>
      <c r="L2761" s="304" t="n"/>
      <c r="M2761" s="304" t="n"/>
      <c r="N2761" s="304" t="n"/>
    </row>
    <row r="2762" ht="15.75" customHeight="1" s="412">
      <c r="A2762" s="300" t="n">
        <v>2761</v>
      </c>
      <c r="B2762" s="300" t="n">
        <v>133</v>
      </c>
      <c r="C2762" s="300" t="n">
        <v>247</v>
      </c>
      <c r="D2762" s="300" t="n">
        <v>10</v>
      </c>
      <c r="E2762" s="301" t="n">
        <v>43564</v>
      </c>
      <c r="F2762" s="312" t="n">
        <v>5286</v>
      </c>
      <c r="G2762" s="300" t="n">
        <v>7567</v>
      </c>
      <c r="H2762" s="302" t="n">
        <v>7303</v>
      </c>
      <c r="I2762" s="300" t="n"/>
      <c r="J2762" s="315" t="n"/>
      <c r="K2762" s="304" t="n"/>
      <c r="L2762" s="304" t="n"/>
      <c r="M2762" s="304" t="n"/>
      <c r="N2762" s="304" t="n"/>
    </row>
    <row r="2763" ht="15.75" customHeight="1" s="412">
      <c r="A2763" s="300" t="n">
        <v>2762</v>
      </c>
      <c r="B2763" s="300" t="n">
        <v>134</v>
      </c>
      <c r="C2763" s="300" t="n">
        <v>247</v>
      </c>
      <c r="D2763" s="300" t="n">
        <v>10</v>
      </c>
      <c r="E2763" s="301" t="n">
        <v>43564</v>
      </c>
      <c r="F2763" s="312" t="n">
        <v>5220</v>
      </c>
      <c r="G2763" s="300" t="n">
        <v>7475</v>
      </c>
      <c r="H2763" s="302" t="n">
        <v>7220</v>
      </c>
      <c r="I2763" s="300" t="n"/>
      <c r="J2763" s="315" t="n"/>
      <c r="K2763" s="304" t="n"/>
      <c r="L2763" s="304" t="n"/>
      <c r="M2763" s="304" t="n"/>
      <c r="N2763" s="304" t="n"/>
    </row>
    <row r="2764" ht="15.75" customHeight="1" s="412">
      <c r="A2764" s="300" t="n">
        <v>2763</v>
      </c>
      <c r="B2764" s="300" t="n">
        <v>135</v>
      </c>
      <c r="C2764" s="300" t="n">
        <v>259</v>
      </c>
      <c r="D2764" s="300" t="n">
        <v>10</v>
      </c>
      <c r="E2764" s="301" t="n">
        <v>43564</v>
      </c>
      <c r="F2764" s="312" t="n">
        <v>5240</v>
      </c>
      <c r="G2764" s="300" t="n">
        <v>8214</v>
      </c>
      <c r="H2764" s="302" t="n">
        <v>7810</v>
      </c>
      <c r="I2764" s="300" t="n"/>
      <c r="J2764" s="315" t="n"/>
      <c r="K2764" s="304" t="n"/>
      <c r="L2764" s="304" t="n"/>
      <c r="M2764" s="304" t="n"/>
      <c r="N2764" s="304" t="n"/>
    </row>
    <row r="2765" ht="15.75" customHeight="1" s="412">
      <c r="A2765" s="300" t="n">
        <v>2764</v>
      </c>
      <c r="B2765" s="300" t="n">
        <v>136</v>
      </c>
      <c r="C2765" s="300" t="n">
        <v>259</v>
      </c>
      <c r="D2765" s="300" t="n">
        <v>10</v>
      </c>
      <c r="E2765" s="301" t="n">
        <v>43564</v>
      </c>
      <c r="F2765" s="312" t="n">
        <v>5219</v>
      </c>
      <c r="G2765" s="300" t="n">
        <v>8236</v>
      </c>
      <c r="H2765" s="302" t="n">
        <v>7823</v>
      </c>
      <c r="I2765" s="300" t="n"/>
      <c r="J2765" s="315" t="n"/>
      <c r="K2765" s="304" t="n"/>
      <c r="L2765" s="304" t="n"/>
      <c r="M2765" s="304" t="n"/>
      <c r="N2765" s="304" t="n"/>
    </row>
    <row r="2766" ht="15.75" customHeight="1" s="412">
      <c r="A2766" s="300" t="n">
        <v>2765</v>
      </c>
      <c r="B2766" s="300" t="n">
        <v>137</v>
      </c>
      <c r="C2766" s="300" t="n">
        <v>262</v>
      </c>
      <c r="D2766" s="300" t="n">
        <v>10</v>
      </c>
      <c r="E2766" s="301" t="n">
        <v>43564</v>
      </c>
      <c r="F2766" s="312" t="n">
        <v>5220</v>
      </c>
      <c r="G2766" s="300" t="n">
        <v>8230</v>
      </c>
      <c r="H2766" s="302" t="n">
        <v>7838</v>
      </c>
      <c r="I2766" s="300" t="n"/>
      <c r="J2766" s="315" t="n"/>
      <c r="K2766" s="304" t="n"/>
      <c r="L2766" s="304" t="n"/>
      <c r="M2766" s="304" t="n"/>
      <c r="N2766" s="304" t="n"/>
    </row>
    <row r="2767" ht="15.75" customHeight="1" s="412">
      <c r="A2767" s="300" t="n">
        <v>2766</v>
      </c>
      <c r="B2767" s="300" t="n">
        <v>138</v>
      </c>
      <c r="C2767" s="300" t="n">
        <v>262</v>
      </c>
      <c r="D2767" s="300" t="n">
        <v>10</v>
      </c>
      <c r="E2767" s="301" t="n">
        <v>43564</v>
      </c>
      <c r="F2767" s="312" t="n">
        <v>5222</v>
      </c>
      <c r="G2767" s="300" t="n">
        <v>8135</v>
      </c>
      <c r="H2767" s="302" t="n">
        <v>7756</v>
      </c>
      <c r="I2767" s="300" t="n"/>
      <c r="J2767" s="315" t="n"/>
      <c r="K2767" s="304" t="n"/>
      <c r="L2767" s="304" t="n"/>
      <c r="M2767" s="304" t="n"/>
      <c r="N2767" s="304" t="n"/>
    </row>
    <row r="2768" ht="15.75" customHeight="1" s="412">
      <c r="A2768" s="300" t="n">
        <v>2767</v>
      </c>
      <c r="B2768" s="300" t="n">
        <v>139</v>
      </c>
      <c r="C2768" s="300" t="n">
        <v>308</v>
      </c>
      <c r="D2768" s="300" t="n">
        <v>10</v>
      </c>
      <c r="E2768" s="301" t="n">
        <v>43564</v>
      </c>
      <c r="F2768" s="312" t="n">
        <v>5218</v>
      </c>
      <c r="G2768" s="300" t="n">
        <v>7183</v>
      </c>
      <c r="H2768" s="302" t="n">
        <v>6923</v>
      </c>
      <c r="I2768" s="300" t="n"/>
      <c r="J2768" s="315" t="n"/>
      <c r="K2768" s="304" t="n"/>
      <c r="L2768" s="304" t="n"/>
      <c r="M2768" s="304" t="n"/>
      <c r="N2768" s="304" t="n"/>
    </row>
    <row r="2769" ht="15.75" customHeight="1" s="412">
      <c r="A2769" s="300" t="n">
        <v>2768</v>
      </c>
      <c r="B2769" s="300" t="n">
        <v>140</v>
      </c>
      <c r="C2769" s="300" t="n">
        <v>308</v>
      </c>
      <c r="D2769" s="300" t="n">
        <v>10</v>
      </c>
      <c r="E2769" s="301" t="n">
        <v>43564</v>
      </c>
      <c r="F2769" s="312" t="n">
        <v>5241</v>
      </c>
      <c r="G2769" s="300" t="n">
        <v>7359</v>
      </c>
      <c r="H2769" s="302" t="n">
        <v>7070</v>
      </c>
      <c r="I2769" s="300" t="n"/>
      <c r="J2769" s="315" t="n"/>
      <c r="K2769" s="304" t="n"/>
      <c r="L2769" s="304" t="n"/>
      <c r="M2769" s="304" t="n"/>
      <c r="N2769" s="304" t="n"/>
    </row>
    <row r="2770" ht="15.75" customHeight="1" s="412">
      <c r="A2770" s="300" t="n">
        <v>2769</v>
      </c>
      <c r="B2770" s="300" t="n">
        <v>141</v>
      </c>
      <c r="C2770" s="300" t="n">
        <v>312</v>
      </c>
      <c r="D2770" s="300" t="n">
        <v>10</v>
      </c>
      <c r="E2770" s="301" t="n">
        <v>43564</v>
      </c>
      <c r="F2770" s="312" t="n">
        <v>5187</v>
      </c>
      <c r="G2770" s="300" t="n">
        <v>7281</v>
      </c>
      <c r="H2770" s="302" t="n">
        <v>6926</v>
      </c>
      <c r="I2770" s="300" t="n"/>
      <c r="J2770" s="315" t="n"/>
      <c r="K2770" s="304" t="n"/>
      <c r="L2770" s="304" t="n"/>
      <c r="M2770" s="304" t="n"/>
      <c r="N2770" s="304" t="n"/>
    </row>
    <row r="2771" ht="15.75" customHeight="1" s="412">
      <c r="A2771" s="300" t="n">
        <v>2770</v>
      </c>
      <c r="B2771" s="300" t="n">
        <v>142</v>
      </c>
      <c r="C2771" s="300" t="n">
        <v>312</v>
      </c>
      <c r="D2771" s="300" t="n">
        <v>10</v>
      </c>
      <c r="E2771" s="301" t="n">
        <v>43564</v>
      </c>
      <c r="F2771" s="312" t="n">
        <v>5229</v>
      </c>
      <c r="G2771" s="300" t="n">
        <v>7302</v>
      </c>
      <c r="H2771" s="302" t="n">
        <v>7017</v>
      </c>
      <c r="I2771" s="300" t="n"/>
      <c r="J2771" s="315" t="n"/>
      <c r="K2771" s="304" t="n"/>
      <c r="L2771" s="304" t="n"/>
      <c r="M2771" s="304" t="n"/>
      <c r="N2771" s="304" t="n"/>
    </row>
    <row r="2772" ht="15.75" customHeight="1" s="412">
      <c r="A2772" s="300" t="n">
        <v>2771</v>
      </c>
      <c r="B2772" s="300" t="n">
        <v>143</v>
      </c>
      <c r="C2772" s="300" t="n">
        <v>318</v>
      </c>
      <c r="D2772" s="300" t="n">
        <v>10</v>
      </c>
      <c r="E2772" s="301" t="n">
        <v>43564</v>
      </c>
      <c r="F2772" s="312" t="n">
        <v>5229</v>
      </c>
      <c r="G2772" s="300" t="n">
        <v>8399</v>
      </c>
      <c r="H2772" s="302" t="n">
        <v>7960</v>
      </c>
      <c r="I2772" s="300" t="n"/>
      <c r="J2772" s="315" t="n"/>
      <c r="K2772" s="304" t="n"/>
      <c r="L2772" s="304" t="n"/>
      <c r="M2772" s="304" t="n"/>
      <c r="N2772" s="304" t="n"/>
    </row>
    <row r="2773" ht="15.75" customHeight="1" s="412">
      <c r="A2773" s="300" t="n">
        <v>2772</v>
      </c>
      <c r="B2773" s="300" t="n">
        <v>144</v>
      </c>
      <c r="C2773" s="300" t="n">
        <v>318</v>
      </c>
      <c r="D2773" s="300" t="n">
        <v>10</v>
      </c>
      <c r="E2773" s="301" t="n">
        <v>43564</v>
      </c>
      <c r="F2773" s="312" t="n">
        <v>5238</v>
      </c>
      <c r="G2773" s="300" t="n">
        <v>8432</v>
      </c>
      <c r="H2773" s="302" t="n">
        <v>7996</v>
      </c>
      <c r="I2773" s="300" t="n"/>
      <c r="J2773" s="315" t="n"/>
      <c r="K2773" s="304" t="n"/>
      <c r="L2773" s="304" t="n"/>
      <c r="M2773" s="304" t="n"/>
      <c r="N2773" s="304" t="n"/>
    </row>
    <row r="2774" ht="15.75" customHeight="1" s="412">
      <c r="A2774" s="300" t="n">
        <v>2773</v>
      </c>
      <c r="B2774" s="300" t="n">
        <v>145</v>
      </c>
      <c r="C2774" s="300" t="n">
        <v>331</v>
      </c>
      <c r="D2774" s="300" t="n">
        <v>10</v>
      </c>
      <c r="E2774" s="301" t="n">
        <v>43564</v>
      </c>
      <c r="F2774" s="312" t="n">
        <v>5181</v>
      </c>
      <c r="G2774" s="300" t="n">
        <v>7377</v>
      </c>
      <c r="H2774" s="302" t="n">
        <v>7081</v>
      </c>
      <c r="I2774" s="300" t="n"/>
      <c r="J2774" s="315" t="n"/>
      <c r="K2774" s="304" t="n"/>
      <c r="L2774" s="304" t="n"/>
      <c r="M2774" s="304" t="n"/>
      <c r="N2774" s="304" t="n"/>
    </row>
    <row r="2775" ht="15.75" customHeight="1" s="412">
      <c r="A2775" s="300" t="n">
        <v>2774</v>
      </c>
      <c r="B2775" s="300" t="n">
        <v>146</v>
      </c>
      <c r="C2775" s="300" t="n">
        <v>331</v>
      </c>
      <c r="D2775" s="300" t="n">
        <v>10</v>
      </c>
      <c r="E2775" s="301" t="n">
        <v>43564</v>
      </c>
      <c r="F2775" s="312" t="n">
        <v>5179</v>
      </c>
      <c r="G2775" s="300" t="n">
        <v>7558</v>
      </c>
      <c r="H2775" s="302" t="n">
        <v>7236</v>
      </c>
      <c r="I2775" s="300" t="n"/>
      <c r="J2775" s="315" t="n"/>
      <c r="K2775" s="304" t="n"/>
      <c r="L2775" s="304" t="n"/>
      <c r="M2775" s="304" t="n"/>
      <c r="N2775" s="304" t="n"/>
    </row>
    <row r="2776" ht="15.75" customHeight="1" s="412">
      <c r="A2776" s="300" t="n">
        <v>2775</v>
      </c>
      <c r="B2776" s="300" t="n">
        <v>147</v>
      </c>
      <c r="C2776" s="300" t="n">
        <v>350</v>
      </c>
      <c r="D2776" s="300" t="n">
        <v>10</v>
      </c>
      <c r="E2776" s="301" t="n">
        <v>43564</v>
      </c>
      <c r="F2776" s="312" t="n">
        <v>5265</v>
      </c>
      <c r="G2776" s="300" t="n">
        <v>7972</v>
      </c>
      <c r="H2776" s="302" t="n">
        <v>7612</v>
      </c>
      <c r="I2776" s="300" t="n"/>
      <c r="J2776" s="315" t="n"/>
      <c r="K2776" s="304" t="n"/>
      <c r="L2776" s="304" t="n"/>
      <c r="M2776" s="304" t="n"/>
      <c r="N2776" s="304" t="n"/>
    </row>
    <row r="2777" ht="15.75" customHeight="1" s="412">
      <c r="A2777" s="300" t="n">
        <v>2776</v>
      </c>
      <c r="B2777" s="300" t="n">
        <v>148</v>
      </c>
      <c r="C2777" s="300" t="n">
        <v>350</v>
      </c>
      <c r="D2777" s="300" t="n">
        <v>10</v>
      </c>
      <c r="E2777" s="301" t="n">
        <v>43564</v>
      </c>
      <c r="F2777" s="312" t="n">
        <v>5186</v>
      </c>
      <c r="G2777" s="300" t="n">
        <v>7744</v>
      </c>
      <c r="H2777" s="302" t="n">
        <v>7404</v>
      </c>
      <c r="I2777" s="300" t="n"/>
      <c r="J2777" s="315" t="n"/>
      <c r="K2777" s="304" t="n"/>
      <c r="L2777" s="304" t="n"/>
      <c r="M2777" s="304" t="n"/>
      <c r="N2777" s="304" t="n"/>
    </row>
    <row r="2778" ht="15.75" customHeight="1" s="412">
      <c r="A2778" s="300" t="n">
        <v>2777</v>
      </c>
      <c r="B2778" s="300" t="n">
        <v>149</v>
      </c>
      <c r="C2778" s="300" t="n">
        <v>351</v>
      </c>
      <c r="D2778" s="300" t="n">
        <v>10</v>
      </c>
      <c r="E2778" s="301" t="n">
        <v>43564</v>
      </c>
      <c r="F2778" s="312" t="n">
        <v>5222</v>
      </c>
      <c r="G2778" s="300" t="n">
        <v>7697</v>
      </c>
      <c r="H2778" s="302" t="n">
        <v>7359</v>
      </c>
      <c r="I2778" s="300" t="n"/>
      <c r="J2778" s="315" t="n"/>
      <c r="K2778" s="304" t="n"/>
      <c r="L2778" s="304" t="n"/>
      <c r="M2778" s="304" t="n"/>
      <c r="N2778" s="304" t="n"/>
    </row>
    <row r="2779" ht="15.75" customHeight="1" s="412">
      <c r="A2779" s="300" t="n">
        <v>2778</v>
      </c>
      <c r="B2779" s="300" t="n">
        <v>150</v>
      </c>
      <c r="C2779" s="300" t="n">
        <v>351</v>
      </c>
      <c r="D2779" s="300" t="n">
        <v>10</v>
      </c>
      <c r="E2779" s="301" t="n">
        <v>43564</v>
      </c>
      <c r="F2779" s="312" t="n">
        <v>5188</v>
      </c>
      <c r="G2779" s="300" t="n">
        <v>7676</v>
      </c>
      <c r="H2779" s="302" t="n">
        <v>7339</v>
      </c>
      <c r="I2779" s="300" t="n"/>
      <c r="J2779" s="315" t="n"/>
      <c r="K2779" s="304" t="n"/>
      <c r="L2779" s="304" t="n"/>
      <c r="M2779" s="304" t="n"/>
      <c r="N2779" s="304" t="n"/>
    </row>
    <row r="2780" ht="15.75" customHeight="1" s="412">
      <c r="A2780" s="300" t="n">
        <v>2779</v>
      </c>
      <c r="B2780" s="300" t="n">
        <v>151</v>
      </c>
      <c r="C2780" s="300" t="n">
        <v>375</v>
      </c>
      <c r="D2780" s="300" t="n">
        <v>10</v>
      </c>
      <c r="E2780" s="301" t="n">
        <v>43564</v>
      </c>
      <c r="F2780" s="312" t="n">
        <v>5221</v>
      </c>
      <c r="G2780" s="300" t="n">
        <v>7331</v>
      </c>
      <c r="H2780" s="302" t="n">
        <v>7075</v>
      </c>
      <c r="I2780" s="300" t="n"/>
      <c r="J2780" s="315" t="n"/>
      <c r="K2780" s="304" t="n"/>
      <c r="L2780" s="304" t="n"/>
      <c r="M2780" s="304" t="n"/>
      <c r="N2780" s="304" t="n"/>
    </row>
    <row r="2781" ht="15.75" customHeight="1" s="412">
      <c r="A2781" s="300" t="n">
        <v>2780</v>
      </c>
      <c r="B2781" s="300" t="n">
        <v>152</v>
      </c>
      <c r="C2781" s="300" t="n">
        <v>375</v>
      </c>
      <c r="D2781" s="300" t="n">
        <v>10</v>
      </c>
      <c r="E2781" s="301" t="n">
        <v>43564</v>
      </c>
      <c r="F2781" s="312" t="n">
        <v>5292</v>
      </c>
      <c r="G2781" s="300" t="n">
        <v>7237</v>
      </c>
      <c r="H2781" s="302" t="n">
        <v>6997</v>
      </c>
      <c r="I2781" s="300" t="n"/>
      <c r="J2781" s="315" t="n"/>
      <c r="K2781" s="304" t="n"/>
      <c r="L2781" s="304" t="n"/>
      <c r="M2781" s="304" t="n"/>
      <c r="N2781" s="304" t="n"/>
    </row>
    <row r="2782" ht="15.75" customHeight="1" s="412">
      <c r="A2782" s="300" t="n">
        <v>2781</v>
      </c>
      <c r="B2782" s="300" t="n">
        <v>153</v>
      </c>
      <c r="C2782" s="300" t="n">
        <v>379</v>
      </c>
      <c r="D2782" s="300" t="n">
        <v>10</v>
      </c>
      <c r="E2782" s="301" t="n">
        <v>43564</v>
      </c>
      <c r="F2782" s="312" t="n">
        <v>5238</v>
      </c>
      <c r="G2782" s="300" t="n">
        <v>6509</v>
      </c>
      <c r="H2782" s="302" t="n">
        <v>6347</v>
      </c>
      <c r="I2782" s="300" t="n"/>
      <c r="J2782" s="315" t="n"/>
      <c r="K2782" s="304" t="n"/>
      <c r="L2782" s="304" t="n"/>
      <c r="M2782" s="304" t="n"/>
      <c r="N2782" s="304" t="n"/>
    </row>
    <row r="2783" ht="15.75" customHeight="1" s="412">
      <c r="A2783" s="300" t="n">
        <v>2782</v>
      </c>
      <c r="B2783" s="300" t="n">
        <v>154</v>
      </c>
      <c r="C2783" s="300" t="n">
        <v>379</v>
      </c>
      <c r="D2783" s="300" t="n">
        <v>10</v>
      </c>
      <c r="E2783" s="301" t="n">
        <v>43564</v>
      </c>
      <c r="F2783" s="312" t="n">
        <v>5194</v>
      </c>
      <c r="G2783" s="300" t="n">
        <v>6432</v>
      </c>
      <c r="H2783" s="302" t="n">
        <v>6273</v>
      </c>
      <c r="I2783" s="300" t="n"/>
      <c r="J2783" s="315" t="n"/>
      <c r="K2783" s="304" t="n"/>
      <c r="L2783" s="304" t="n"/>
      <c r="M2783" s="304" t="n"/>
      <c r="N2783" s="304" t="n"/>
    </row>
    <row r="2784" ht="15.75" customHeight="1" s="412">
      <c r="A2784" s="300" t="n">
        <v>2783</v>
      </c>
      <c r="B2784" s="300" t="n">
        <v>155</v>
      </c>
      <c r="C2784" s="300" t="n">
        <v>383</v>
      </c>
      <c r="D2784" s="300" t="n">
        <v>10</v>
      </c>
      <c r="E2784" s="301" t="n">
        <v>43564</v>
      </c>
      <c r="F2784" s="312" t="n">
        <v>5181</v>
      </c>
      <c r="G2784" s="300" t="n">
        <v>8605</v>
      </c>
      <c r="H2784" s="302" t="n">
        <v>8146</v>
      </c>
      <c r="I2784" s="300" t="n"/>
      <c r="J2784" s="315" t="n"/>
      <c r="K2784" s="304" t="n"/>
      <c r="L2784" s="304" t="n"/>
      <c r="M2784" s="304" t="n"/>
      <c r="N2784" s="304" t="n"/>
    </row>
    <row r="2785" ht="15.75" customHeight="1" s="412">
      <c r="A2785" s="300" t="n">
        <v>2784</v>
      </c>
      <c r="B2785" s="300" t="n">
        <v>156</v>
      </c>
      <c r="C2785" s="300" t="n">
        <v>383</v>
      </c>
      <c r="D2785" s="300" t="n">
        <v>10</v>
      </c>
      <c r="E2785" s="301" t="n">
        <v>43564</v>
      </c>
      <c r="F2785" s="312" t="n">
        <v>5171</v>
      </c>
      <c r="G2785" s="300" t="n">
        <v>8489</v>
      </c>
      <c r="H2785" s="302" t="n">
        <v>8049</v>
      </c>
      <c r="I2785" s="300" t="n"/>
      <c r="J2785" s="315" t="n"/>
      <c r="K2785" s="304" t="n"/>
      <c r="L2785" s="304" t="n"/>
      <c r="M2785" s="304" t="n"/>
      <c r="N2785" s="304" t="n"/>
    </row>
    <row r="2786" ht="15.75" customHeight="1" s="412">
      <c r="A2786" s="300" t="n">
        <v>2785</v>
      </c>
      <c r="B2786" s="300" t="n">
        <v>157</v>
      </c>
      <c r="C2786" s="300" t="n">
        <v>385</v>
      </c>
      <c r="D2786" s="300" t="n">
        <v>10</v>
      </c>
      <c r="E2786" s="301" t="n">
        <v>43564</v>
      </c>
      <c r="F2786" s="312" t="n">
        <v>5319</v>
      </c>
      <c r="G2786" s="300" t="n">
        <v>7089</v>
      </c>
      <c r="H2786" s="302" t="n">
        <v>6837</v>
      </c>
      <c r="I2786" s="300" t="n"/>
      <c r="J2786" s="315" t="n"/>
      <c r="K2786" s="304" t="n"/>
      <c r="L2786" s="304" t="n"/>
      <c r="M2786" s="304" t="n"/>
      <c r="N2786" s="304" t="n"/>
    </row>
    <row r="2787" ht="15.75" customHeight="1" s="412">
      <c r="A2787" s="300" t="n">
        <v>2786</v>
      </c>
      <c r="B2787" s="300" t="n">
        <v>158</v>
      </c>
      <c r="C2787" s="300" t="n">
        <v>385</v>
      </c>
      <c r="D2787" s="300" t="n">
        <v>10</v>
      </c>
      <c r="E2787" s="301" t="n">
        <v>43564</v>
      </c>
      <c r="F2787" s="312" t="n">
        <v>5219</v>
      </c>
      <c r="G2787" s="300" t="n">
        <v>7095</v>
      </c>
      <c r="H2787" s="302" t="n">
        <v>6822</v>
      </c>
      <c r="I2787" s="300" t="n"/>
      <c r="J2787" s="315" t="n"/>
      <c r="K2787" s="304" t="n"/>
      <c r="L2787" s="304" t="n"/>
      <c r="M2787" s="304" t="n"/>
      <c r="N2787" s="304" t="n"/>
    </row>
    <row r="2788" ht="15.75" customHeight="1" s="412">
      <c r="A2788" s="300" t="n">
        <v>2787</v>
      </c>
      <c r="B2788" s="300" t="n">
        <v>159</v>
      </c>
      <c r="C2788" s="300" t="n">
        <v>388</v>
      </c>
      <c r="D2788" s="300" t="n">
        <v>10</v>
      </c>
      <c r="E2788" s="301" t="n">
        <v>43564</v>
      </c>
      <c r="F2788" s="312" t="n">
        <v>5300</v>
      </c>
      <c r="G2788" s="300" t="n">
        <v>7713</v>
      </c>
      <c r="H2788" s="302" t="n">
        <v>7395</v>
      </c>
      <c r="I2788" s="300" t="n"/>
      <c r="J2788" s="315" t="n"/>
      <c r="K2788" s="304" t="n"/>
      <c r="L2788" s="304" t="n"/>
      <c r="M2788" s="304" t="n"/>
      <c r="N2788" s="304" t="n"/>
    </row>
    <row r="2789" ht="15.75" customHeight="1" s="412">
      <c r="A2789" s="300" t="n">
        <v>2788</v>
      </c>
      <c r="B2789" s="300" t="n">
        <v>160</v>
      </c>
      <c r="C2789" s="300" t="n">
        <v>388</v>
      </c>
      <c r="D2789" s="300" t="n">
        <v>10</v>
      </c>
      <c r="E2789" s="301" t="n">
        <v>43564</v>
      </c>
      <c r="F2789" s="312" t="n">
        <v>5234</v>
      </c>
      <c r="G2789" s="300" t="n">
        <v>7583</v>
      </c>
      <c r="H2789" s="302" t="n">
        <v>7273</v>
      </c>
      <c r="I2789" s="300" t="n"/>
      <c r="J2789" s="315" t="n"/>
      <c r="K2789" s="304" t="n"/>
      <c r="L2789" s="304" t="n"/>
      <c r="M2789" s="304" t="n"/>
      <c r="N2789" s="304" t="n"/>
    </row>
    <row r="2790" ht="15.75" customHeight="1" s="412">
      <c r="A2790" s="300" t="n">
        <v>2789</v>
      </c>
      <c r="B2790" s="300" t="n">
        <v>161</v>
      </c>
      <c r="C2790" s="300" t="n">
        <v>393</v>
      </c>
      <c r="D2790" s="300" t="n">
        <v>10</v>
      </c>
      <c r="E2790" s="301" t="n">
        <v>43564</v>
      </c>
      <c r="F2790" s="312" t="n">
        <v>5264</v>
      </c>
      <c r="G2790" s="300" t="n">
        <v>7831</v>
      </c>
      <c r="H2790" s="302" t="n">
        <v>7232</v>
      </c>
      <c r="I2790" s="300" t="n"/>
      <c r="J2790" s="315" t="n"/>
      <c r="K2790" s="304" t="n"/>
      <c r="L2790" s="304" t="n"/>
      <c r="M2790" s="304" t="n"/>
      <c r="N2790" s="304" t="n"/>
    </row>
    <row r="2791" ht="15.75" customHeight="1" s="412">
      <c r="A2791" s="300" t="n">
        <v>2790</v>
      </c>
      <c r="B2791" s="300" t="n">
        <v>162</v>
      </c>
      <c r="C2791" s="300" t="n">
        <v>393</v>
      </c>
      <c r="D2791" s="300" t="n">
        <v>10</v>
      </c>
      <c r="E2791" s="301" t="n">
        <v>43564</v>
      </c>
      <c r="F2791" s="312" t="n">
        <v>5232</v>
      </c>
      <c r="G2791" s="300" t="n">
        <v>7481</v>
      </c>
      <c r="H2791" s="302" t="n">
        <v>7186</v>
      </c>
      <c r="I2791" s="300" t="n"/>
      <c r="J2791" s="315" t="n"/>
      <c r="K2791" s="304" t="n"/>
      <c r="L2791" s="304" t="n"/>
      <c r="M2791" s="304" t="n"/>
      <c r="N2791" s="304" t="n"/>
    </row>
    <row r="2792" ht="15.75" customHeight="1" s="412">
      <c r="A2792" s="300" t="n">
        <v>2791</v>
      </c>
      <c r="B2792" s="300" t="n">
        <v>163</v>
      </c>
      <c r="C2792" s="300" t="n">
        <v>395</v>
      </c>
      <c r="D2792" s="300" t="n">
        <v>10</v>
      </c>
      <c r="E2792" s="301" t="n">
        <v>43564</v>
      </c>
      <c r="F2792" s="312" t="n">
        <v>5193</v>
      </c>
      <c r="G2792" s="300" t="n">
        <v>7889</v>
      </c>
      <c r="H2792" s="302" t="n">
        <v>7525</v>
      </c>
      <c r="I2792" s="300" t="n"/>
      <c r="J2792" s="315" t="n"/>
      <c r="K2792" s="304" t="n"/>
      <c r="L2792" s="304" t="n"/>
      <c r="M2792" s="304" t="n"/>
      <c r="N2792" s="304" t="n"/>
    </row>
    <row r="2793" ht="15.75" customHeight="1" s="412">
      <c r="A2793" s="300" t="n">
        <v>2792</v>
      </c>
      <c r="B2793" s="300" t="n">
        <v>164</v>
      </c>
      <c r="C2793" s="300" t="n">
        <v>395</v>
      </c>
      <c r="D2793" s="300" t="n">
        <v>10</v>
      </c>
      <c r="E2793" s="301" t="n">
        <v>43564</v>
      </c>
      <c r="F2793" s="312" t="n">
        <v>5245</v>
      </c>
      <c r="G2793" s="300" t="n">
        <v>8067</v>
      </c>
      <c r="H2793" s="302" t="n">
        <v>7681</v>
      </c>
      <c r="I2793" s="300" t="n"/>
      <c r="J2793" s="315" t="n"/>
      <c r="K2793" s="304" t="n"/>
      <c r="L2793" s="304" t="n"/>
      <c r="M2793" s="304" t="n"/>
      <c r="N2793" s="304" t="n"/>
    </row>
    <row r="2794" ht="15.75" customHeight="1" s="412">
      <c r="A2794" s="300" t="n">
        <v>2793</v>
      </c>
      <c r="B2794" s="300" t="n">
        <v>165</v>
      </c>
      <c r="C2794" s="300" t="n">
        <v>396</v>
      </c>
      <c r="D2794" s="300" t="n">
        <v>10</v>
      </c>
      <c r="E2794" s="301" t="n">
        <v>43564</v>
      </c>
      <c r="F2794" s="312" t="n">
        <v>5226</v>
      </c>
      <c r="G2794" s="300" t="n">
        <v>7189</v>
      </c>
      <c r="H2794" s="302" t="n">
        <v>6943</v>
      </c>
      <c r="I2794" s="300" t="n"/>
      <c r="J2794" s="315" t="n"/>
      <c r="K2794" s="304" t="n"/>
      <c r="L2794" s="304" t="n"/>
      <c r="M2794" s="304" t="n"/>
      <c r="N2794" s="304" t="n"/>
    </row>
    <row r="2795" ht="15.75" customHeight="1" s="412">
      <c r="A2795" s="300" t="n">
        <v>2794</v>
      </c>
      <c r="B2795" s="300" t="n">
        <v>166</v>
      </c>
      <c r="C2795" s="300" t="n">
        <v>396</v>
      </c>
      <c r="D2795" s="300" t="n">
        <v>10</v>
      </c>
      <c r="E2795" s="301" t="n">
        <v>43564</v>
      </c>
      <c r="F2795" s="312" t="n">
        <v>5252</v>
      </c>
      <c r="G2795" s="300" t="n">
        <v>7186</v>
      </c>
      <c r="H2795" s="302" t="n">
        <v>6943</v>
      </c>
      <c r="I2795" s="300" t="n"/>
      <c r="J2795" s="315" t="n"/>
      <c r="K2795" s="304" t="n"/>
      <c r="L2795" s="304" t="n"/>
      <c r="M2795" s="304" t="n"/>
      <c r="N2795" s="304" t="n"/>
    </row>
    <row r="2796" ht="15.75" customHeight="1" s="412">
      <c r="A2796" s="300" t="n">
        <v>2795</v>
      </c>
      <c r="B2796" s="300" t="n">
        <v>167</v>
      </c>
      <c r="C2796" s="300" t="n">
        <v>403</v>
      </c>
      <c r="D2796" s="300" t="n">
        <v>10</v>
      </c>
      <c r="E2796" s="301" t="n">
        <v>43564</v>
      </c>
      <c r="F2796" s="312" t="n">
        <v>5280</v>
      </c>
      <c r="G2796" s="300" t="n">
        <v>8384</v>
      </c>
      <c r="H2796" s="302" t="n">
        <v>7851</v>
      </c>
      <c r="I2796" s="300" t="n"/>
      <c r="J2796" s="315" t="n"/>
      <c r="K2796" s="304" t="n"/>
      <c r="L2796" s="304" t="n"/>
      <c r="M2796" s="304" t="n"/>
      <c r="N2796" s="304" t="n"/>
    </row>
    <row r="2797" ht="15.75" customHeight="1" s="412">
      <c r="A2797" s="300" t="n">
        <v>2796</v>
      </c>
      <c r="B2797" s="300" t="n">
        <v>168</v>
      </c>
      <c r="C2797" s="300" t="n">
        <v>403</v>
      </c>
      <c r="D2797" s="300" t="n">
        <v>10</v>
      </c>
      <c r="E2797" s="301" t="n">
        <v>43564</v>
      </c>
      <c r="F2797" s="312" t="n">
        <v>5212</v>
      </c>
      <c r="G2797" s="300" t="n">
        <v>8392</v>
      </c>
      <c r="H2797" s="302" t="n">
        <v>7851</v>
      </c>
      <c r="I2797" s="300" t="n"/>
      <c r="J2797" s="315" t="n"/>
      <c r="K2797" s="304" t="n"/>
      <c r="L2797" s="304" t="n"/>
      <c r="M2797" s="304" t="n"/>
      <c r="N2797" s="304" t="n"/>
    </row>
    <row r="2798" ht="15.75" customHeight="1" s="412">
      <c r="A2798" s="300" t="n">
        <v>2797</v>
      </c>
      <c r="B2798" s="300" t="n">
        <v>169</v>
      </c>
      <c r="C2798" s="300" t="n">
        <v>411</v>
      </c>
      <c r="D2798" s="300" t="n">
        <v>10</v>
      </c>
      <c r="E2798" s="301" t="n">
        <v>43564</v>
      </c>
      <c r="F2798" s="312" t="n">
        <v>5223</v>
      </c>
      <c r="G2798" s="300" t="n">
        <v>7942</v>
      </c>
      <c r="H2798" s="302" t="n">
        <v>7586</v>
      </c>
      <c r="I2798" s="300" t="n"/>
      <c r="J2798" s="315" t="n"/>
      <c r="K2798" s="304" t="n"/>
      <c r="L2798" s="304" t="n"/>
      <c r="M2798" s="304" t="n"/>
      <c r="N2798" s="304" t="n"/>
    </row>
    <row r="2799" ht="15.75" customHeight="1" s="412">
      <c r="A2799" s="300" t="n">
        <v>2798</v>
      </c>
      <c r="B2799" s="300" t="n">
        <v>170</v>
      </c>
      <c r="C2799" s="300" t="n">
        <v>411</v>
      </c>
      <c r="D2799" s="300" t="n">
        <v>10</v>
      </c>
      <c r="E2799" s="301" t="n">
        <v>43564</v>
      </c>
      <c r="F2799" s="312" t="n">
        <v>5223</v>
      </c>
      <c r="G2799" s="300" t="n">
        <v>7941</v>
      </c>
      <c r="H2799" s="302" t="n">
        <v>7576</v>
      </c>
      <c r="I2799" s="300" t="n"/>
      <c r="J2799" s="315" t="n"/>
      <c r="K2799" s="304" t="n"/>
      <c r="L2799" s="304" t="n"/>
      <c r="M2799" s="304" t="n"/>
      <c r="N2799" s="304" t="n"/>
    </row>
    <row r="2800" ht="15.75" customHeight="1" s="412">
      <c r="A2800" s="300" t="n">
        <v>2799</v>
      </c>
      <c r="B2800" s="300" t="n">
        <v>171</v>
      </c>
      <c r="C2800" s="300" t="n">
        <v>413</v>
      </c>
      <c r="D2800" s="300" t="n">
        <v>10</v>
      </c>
      <c r="E2800" s="301" t="n">
        <v>43564</v>
      </c>
      <c r="F2800" s="312" t="n">
        <v>5259</v>
      </c>
      <c r="G2800" s="300" t="n">
        <v>7785</v>
      </c>
      <c r="H2800" s="302" t="n">
        <v>7437</v>
      </c>
      <c r="I2800" s="300" t="n"/>
      <c r="J2800" s="315" t="n"/>
      <c r="K2800" s="304" t="n"/>
      <c r="L2800" s="304" t="n"/>
      <c r="M2800" s="304" t="n"/>
      <c r="N2800" s="304" t="n"/>
    </row>
    <row r="2801" ht="15.75" customHeight="1" s="412">
      <c r="A2801" s="300" t="n">
        <v>2800</v>
      </c>
      <c r="B2801" s="300" t="n">
        <v>172</v>
      </c>
      <c r="C2801" s="300" t="n">
        <v>413</v>
      </c>
      <c r="D2801" s="300" t="n">
        <v>10</v>
      </c>
      <c r="E2801" s="301" t="n">
        <v>43564</v>
      </c>
      <c r="F2801" s="312" t="n">
        <v>5274</v>
      </c>
      <c r="G2801" s="300" t="n">
        <v>7760</v>
      </c>
      <c r="H2801" s="302" t="n">
        <v>7414</v>
      </c>
      <c r="I2801" s="300" t="n"/>
      <c r="J2801" s="315" t="n"/>
      <c r="K2801" s="304" t="n"/>
      <c r="L2801" s="304" t="n"/>
      <c r="M2801" s="304" t="n"/>
      <c r="N2801" s="304" t="n"/>
    </row>
    <row r="2802" ht="15.75" customHeight="1" s="412">
      <c r="A2802" s="300" t="n">
        <v>2801</v>
      </c>
      <c r="B2802" s="300" t="n">
        <v>173</v>
      </c>
      <c r="C2802" s="300" t="n">
        <v>414</v>
      </c>
      <c r="D2802" s="300" t="n">
        <v>10</v>
      </c>
      <c r="E2802" s="301" t="n">
        <v>43564</v>
      </c>
      <c r="F2802" s="312" t="n">
        <v>5227</v>
      </c>
      <c r="G2802" s="300" t="n">
        <v>8324</v>
      </c>
      <c r="H2802" s="302" t="n">
        <v>7790</v>
      </c>
      <c r="I2802" s="300" t="n"/>
      <c r="J2802" s="315" t="n"/>
      <c r="K2802" s="304" t="n"/>
      <c r="L2802" s="304" t="n"/>
      <c r="M2802" s="304" t="n"/>
      <c r="N2802" s="304" t="n"/>
    </row>
    <row r="2803" ht="15.75" customHeight="1" s="412">
      <c r="A2803" s="300" t="n">
        <v>2802</v>
      </c>
      <c r="B2803" s="300" t="n">
        <v>174</v>
      </c>
      <c r="C2803" s="300" t="n">
        <v>414</v>
      </c>
      <c r="D2803" s="300" t="n">
        <v>10</v>
      </c>
      <c r="E2803" s="301" t="n">
        <v>43564</v>
      </c>
      <c r="F2803" s="312" t="n">
        <v>5182</v>
      </c>
      <c r="G2803" s="300" t="n">
        <v>8332</v>
      </c>
      <c r="H2803" s="302" t="n">
        <v>7785</v>
      </c>
      <c r="I2803" s="300" t="n"/>
      <c r="J2803" s="315" t="n"/>
      <c r="K2803" s="304" t="n"/>
      <c r="L2803" s="304" t="n"/>
      <c r="M2803" s="304" t="n"/>
      <c r="N2803" s="304" t="n"/>
    </row>
    <row r="2804" ht="15.75" customHeight="1" s="412">
      <c r="A2804" s="300" t="n">
        <v>2803</v>
      </c>
      <c r="B2804" s="300" t="n">
        <v>175</v>
      </c>
      <c r="C2804" s="300" t="n">
        <v>415</v>
      </c>
      <c r="D2804" s="300" t="n">
        <v>10</v>
      </c>
      <c r="E2804" s="301" t="n">
        <v>43564</v>
      </c>
      <c r="F2804" s="312" t="n">
        <v>5280</v>
      </c>
      <c r="G2804" s="300" t="n">
        <v>7864</v>
      </c>
      <c r="H2804" s="302" t="n">
        <v>7565</v>
      </c>
      <c r="I2804" s="300" t="n"/>
      <c r="J2804" s="315" t="n"/>
      <c r="K2804" s="304" t="n"/>
      <c r="L2804" s="304" t="n"/>
      <c r="M2804" s="304" t="n"/>
      <c r="N2804" s="304" t="n"/>
    </row>
    <row r="2805" ht="15.75" customHeight="1" s="412">
      <c r="A2805" s="300" t="n">
        <v>2804</v>
      </c>
      <c r="B2805" s="300" t="n">
        <v>176</v>
      </c>
      <c r="C2805" s="300" t="n">
        <v>415</v>
      </c>
      <c r="D2805" s="300" t="n">
        <v>10</v>
      </c>
      <c r="E2805" s="301" t="n">
        <v>43564</v>
      </c>
      <c r="F2805" s="312" t="n">
        <v>5193</v>
      </c>
      <c r="G2805" s="300" t="n">
        <v>8746</v>
      </c>
      <c r="H2805" s="302" t="n">
        <v>7803</v>
      </c>
      <c r="I2805" s="300" t="n"/>
      <c r="J2805" s="315" t="n"/>
      <c r="K2805" s="304" t="n"/>
      <c r="L2805" s="304" t="n"/>
      <c r="M2805" s="304" t="n"/>
      <c r="N2805" s="304" t="n"/>
    </row>
    <row r="2806" ht="15.75" customHeight="1" s="412">
      <c r="A2806" s="300" t="n">
        <v>2805</v>
      </c>
      <c r="B2806" s="300" t="n">
        <v>177</v>
      </c>
      <c r="C2806" s="300" t="n">
        <v>418</v>
      </c>
      <c r="D2806" s="300" t="n">
        <v>10</v>
      </c>
      <c r="E2806" s="301" t="n">
        <v>43564</v>
      </c>
      <c r="F2806" s="312" t="n">
        <v>5259</v>
      </c>
      <c r="G2806" s="300" t="n">
        <v>8047</v>
      </c>
      <c r="H2806" s="302" t="n">
        <v>7702</v>
      </c>
      <c r="I2806" s="300" t="n"/>
      <c r="J2806" s="315" t="n"/>
      <c r="K2806" s="304" t="n"/>
      <c r="L2806" s="304" t="n"/>
      <c r="M2806" s="304" t="n"/>
      <c r="N2806" s="304" t="n"/>
    </row>
    <row r="2807" ht="15.75" customHeight="1" s="412">
      <c r="A2807" s="300" t="n">
        <v>2806</v>
      </c>
      <c r="B2807" s="300" t="n">
        <v>178</v>
      </c>
      <c r="C2807" s="300" t="n">
        <v>418</v>
      </c>
      <c r="D2807" s="300" t="n">
        <v>10</v>
      </c>
      <c r="E2807" s="301" t="n">
        <v>43564</v>
      </c>
      <c r="F2807" s="312" t="n">
        <v>5226</v>
      </c>
      <c r="G2807" s="300" t="n">
        <v>7961</v>
      </c>
      <c r="H2807" s="302" t="n">
        <v>7619</v>
      </c>
      <c r="I2807" s="300" t="n"/>
      <c r="J2807" s="315" t="n"/>
      <c r="K2807" s="304" t="n"/>
      <c r="L2807" s="304" t="n"/>
      <c r="M2807" s="304" t="n"/>
      <c r="N2807" s="304" t="n"/>
    </row>
    <row r="2808" ht="15.75" customHeight="1" s="412">
      <c r="A2808" s="300" t="n">
        <v>2807</v>
      </c>
      <c r="B2808" s="300" t="n">
        <v>179</v>
      </c>
      <c r="C2808" s="300" t="n">
        <v>422</v>
      </c>
      <c r="D2808" s="300" t="n">
        <v>10</v>
      </c>
      <c r="E2808" s="301" t="n">
        <v>43564</v>
      </c>
      <c r="F2808" s="312" t="n">
        <v>5180</v>
      </c>
      <c r="G2808" s="300" t="n">
        <v>7621</v>
      </c>
      <c r="H2808" s="302" t="n">
        <v>7315</v>
      </c>
      <c r="I2808" s="300" t="n"/>
      <c r="J2808" s="315" t="n"/>
      <c r="K2808" s="304" t="n"/>
      <c r="L2808" s="304" t="n"/>
      <c r="M2808" s="304" t="n"/>
      <c r="N2808" s="304" t="n"/>
    </row>
    <row r="2809" ht="15.75" customHeight="1" s="412">
      <c r="A2809" s="300" t="n">
        <v>2808</v>
      </c>
      <c r="B2809" s="300" t="n">
        <v>180</v>
      </c>
      <c r="C2809" s="300" t="n">
        <v>422</v>
      </c>
      <c r="D2809" s="300" t="n">
        <v>10</v>
      </c>
      <c r="E2809" s="301" t="n">
        <v>43564</v>
      </c>
      <c r="F2809" s="312" t="n">
        <v>5282</v>
      </c>
      <c r="G2809" s="300" t="n">
        <v>7504</v>
      </c>
      <c r="H2809" s="302" t="n">
        <v>7240</v>
      </c>
      <c r="I2809" s="300" t="n"/>
      <c r="J2809" s="315" t="n"/>
      <c r="K2809" s="304" t="n"/>
      <c r="L2809" s="304" t="n"/>
      <c r="M2809" s="304" t="n"/>
      <c r="N2809" s="304" t="n"/>
    </row>
    <row r="2810" ht="15.75" customHeight="1" s="412">
      <c r="A2810" s="300" t="n">
        <v>2809</v>
      </c>
      <c r="B2810" s="300" t="n">
        <v>181</v>
      </c>
      <c r="C2810" s="300" t="n">
        <v>426</v>
      </c>
      <c r="D2810" s="300" t="n">
        <v>10</v>
      </c>
      <c r="E2810" s="301" t="n">
        <v>43564</v>
      </c>
      <c r="F2810" s="312" t="n">
        <v>5244</v>
      </c>
      <c r="G2810" s="300" t="n">
        <v>7944</v>
      </c>
      <c r="H2810" s="302" t="n">
        <v>7609</v>
      </c>
      <c r="I2810" s="300" t="n"/>
      <c r="J2810" s="315" t="n"/>
      <c r="K2810" s="304" t="n"/>
      <c r="L2810" s="304" t="n"/>
      <c r="M2810" s="304" t="n"/>
      <c r="N2810" s="304" t="n"/>
    </row>
    <row r="2811" ht="15.75" customHeight="1" s="412">
      <c r="A2811" s="300" t="n">
        <v>2810</v>
      </c>
      <c r="B2811" s="300" t="n">
        <v>182</v>
      </c>
      <c r="C2811" s="300" t="n">
        <v>426</v>
      </c>
      <c r="D2811" s="300" t="n">
        <v>10</v>
      </c>
      <c r="E2811" s="301" t="n">
        <v>43564</v>
      </c>
      <c r="F2811" s="312" t="n">
        <v>5301</v>
      </c>
      <c r="G2811" s="300" t="n">
        <v>7990</v>
      </c>
      <c r="H2811" s="302" t="n">
        <v>7653</v>
      </c>
      <c r="I2811" s="300" t="n"/>
      <c r="J2811" s="315" t="n"/>
      <c r="K2811" s="304" t="n"/>
      <c r="L2811" s="304" t="n"/>
      <c r="M2811" s="304" t="n"/>
      <c r="N2811" s="304" t="n"/>
    </row>
    <row r="2812" ht="15.75" customHeight="1" s="412">
      <c r="A2812" s="300" t="n">
        <v>2811</v>
      </c>
      <c r="B2812" s="300" t="n">
        <v>183</v>
      </c>
      <c r="C2812" s="300" t="n">
        <v>428</v>
      </c>
      <c r="D2812" s="300" t="n">
        <v>10</v>
      </c>
      <c r="E2812" s="301" t="n">
        <v>43564</v>
      </c>
      <c r="F2812" s="312" t="n">
        <v>5192</v>
      </c>
      <c r="G2812" s="300" t="n">
        <v>7147</v>
      </c>
      <c r="H2812" s="302" t="n">
        <v>6888</v>
      </c>
      <c r="I2812" s="300" t="n"/>
      <c r="J2812" s="315" t="n"/>
      <c r="K2812" s="304" t="n"/>
      <c r="L2812" s="304" t="n"/>
      <c r="M2812" s="304" t="n"/>
      <c r="N2812" s="304" t="n"/>
    </row>
    <row r="2813" ht="15.75" customHeight="1" s="412">
      <c r="A2813" s="300" t="n">
        <v>2812</v>
      </c>
      <c r="B2813" s="300" t="n">
        <v>184</v>
      </c>
      <c r="C2813" s="300" t="n">
        <v>428</v>
      </c>
      <c r="D2813" s="300" t="n">
        <v>10</v>
      </c>
      <c r="E2813" s="301" t="n">
        <v>43564</v>
      </c>
      <c r="F2813" s="312" t="n">
        <v>5243</v>
      </c>
      <c r="G2813" s="300" t="n">
        <v>7237</v>
      </c>
      <c r="H2813" s="302" t="n">
        <v>6972</v>
      </c>
      <c r="I2813" s="300" t="n"/>
      <c r="J2813" s="315" t="n"/>
      <c r="K2813" s="304" t="n"/>
      <c r="L2813" s="304" t="n"/>
      <c r="M2813" s="304" t="n"/>
      <c r="N2813" s="304" t="n"/>
    </row>
    <row r="2814" ht="15.75" customHeight="1" s="412">
      <c r="A2814" s="300" t="n">
        <v>2813</v>
      </c>
      <c r="B2814" s="300" t="n">
        <v>185</v>
      </c>
      <c r="C2814" s="300" t="n">
        <v>435</v>
      </c>
      <c r="D2814" s="300" t="n">
        <v>10</v>
      </c>
      <c r="E2814" s="301" t="n">
        <v>43564</v>
      </c>
      <c r="F2814" s="312" t="n">
        <v>5288</v>
      </c>
      <c r="G2814" s="300" t="n">
        <v>7486</v>
      </c>
      <c r="H2814" s="302" t="n">
        <v>7206</v>
      </c>
      <c r="I2814" s="300" t="n"/>
      <c r="J2814" s="315" t="n"/>
      <c r="K2814" s="304" t="n"/>
      <c r="L2814" s="304" t="n"/>
      <c r="M2814" s="304" t="n"/>
      <c r="N2814" s="304" t="n"/>
    </row>
    <row r="2815" ht="15.75" customHeight="1" s="412">
      <c r="A2815" s="300" t="n">
        <v>2814</v>
      </c>
      <c r="B2815" s="300" t="n">
        <v>186</v>
      </c>
      <c r="C2815" s="300" t="n">
        <v>435</v>
      </c>
      <c r="D2815" s="300" t="n">
        <v>10</v>
      </c>
      <c r="E2815" s="301" t="n">
        <v>43564</v>
      </c>
      <c r="F2815" s="312" t="n">
        <v>5251</v>
      </c>
      <c r="G2815" s="300" t="n">
        <v>7503</v>
      </c>
      <c r="H2815" s="302" t="n">
        <v>7216</v>
      </c>
      <c r="I2815" s="300" t="n"/>
      <c r="J2815" s="315" t="n"/>
      <c r="K2815" s="304" t="n"/>
      <c r="L2815" s="304" t="n"/>
      <c r="M2815" s="304" t="n"/>
      <c r="N2815" s="304" t="n"/>
    </row>
    <row r="2816" ht="15.75" customHeight="1" s="412">
      <c r="A2816" s="300" t="n">
        <v>2815</v>
      </c>
      <c r="B2816" s="300" t="n">
        <v>187</v>
      </c>
      <c r="C2816" s="300" t="n">
        <v>436</v>
      </c>
      <c r="D2816" s="300" t="n">
        <v>10</v>
      </c>
      <c r="E2816" s="301" t="n">
        <v>43564</v>
      </c>
      <c r="F2816" s="312" t="n">
        <v>5214</v>
      </c>
      <c r="G2816" s="300" t="n">
        <v>7410</v>
      </c>
      <c r="H2816" s="302" t="n">
        <v>7150</v>
      </c>
      <c r="I2816" s="300" t="n"/>
      <c r="J2816" s="315" t="n"/>
      <c r="K2816" s="304" t="n"/>
      <c r="L2816" s="304" t="n"/>
      <c r="M2816" s="304" t="n"/>
      <c r="N2816" s="304" t="n"/>
    </row>
    <row r="2817" ht="15.75" customHeight="1" s="412">
      <c r="A2817" s="300" t="n">
        <v>2816</v>
      </c>
      <c r="B2817" s="300" t="n">
        <v>188</v>
      </c>
      <c r="C2817" s="300" t="n">
        <v>436</v>
      </c>
      <c r="D2817" s="300" t="n">
        <v>10</v>
      </c>
      <c r="E2817" s="301" t="n">
        <v>43564</v>
      </c>
      <c r="F2817" s="312" t="n">
        <v>5267</v>
      </c>
      <c r="G2817" s="300" t="n">
        <v>7340</v>
      </c>
      <c r="H2817" s="302" t="n">
        <v>7093</v>
      </c>
      <c r="I2817" s="300" t="n"/>
      <c r="J2817" s="315" t="n"/>
      <c r="K2817" s="304" t="n"/>
      <c r="L2817" s="304" t="n"/>
      <c r="M2817" s="304" t="n"/>
      <c r="N2817" s="304" t="n"/>
    </row>
    <row r="2818" ht="15.75" customHeight="1" s="412">
      <c r="A2818" s="300" t="n">
        <v>2817</v>
      </c>
      <c r="B2818" s="300" t="n">
        <v>189</v>
      </c>
      <c r="C2818" s="300" t="n">
        <v>437</v>
      </c>
      <c r="D2818" s="300" t="n">
        <v>10</v>
      </c>
      <c r="E2818" s="301" t="n">
        <v>43564</v>
      </c>
      <c r="F2818" s="312" t="n">
        <v>5261</v>
      </c>
      <c r="G2818" s="300" t="n">
        <v>7713</v>
      </c>
      <c r="H2818" s="302" t="n">
        <v>7416</v>
      </c>
      <c r="I2818" s="300" t="n"/>
      <c r="J2818" s="315" t="n"/>
      <c r="K2818" s="304" t="n"/>
      <c r="L2818" s="304" t="n"/>
      <c r="M2818" s="304" t="n"/>
      <c r="N2818" s="304" t="n"/>
    </row>
    <row r="2819" ht="15.75" customHeight="1" s="412">
      <c r="A2819" s="300" t="n">
        <v>2818</v>
      </c>
      <c r="B2819" s="300" t="n">
        <v>190</v>
      </c>
      <c r="C2819" s="300" t="n">
        <v>437</v>
      </c>
      <c r="D2819" s="300" t="n">
        <v>10</v>
      </c>
      <c r="E2819" s="301" t="n">
        <v>43564</v>
      </c>
      <c r="F2819" s="312" t="n">
        <v>5238</v>
      </c>
      <c r="G2819" s="300" t="n">
        <v>8158</v>
      </c>
      <c r="H2819" s="302" t="n">
        <v>7801</v>
      </c>
      <c r="I2819" s="300" t="n"/>
      <c r="J2819" s="315" t="n"/>
      <c r="K2819" s="304" t="n"/>
      <c r="L2819" s="304" t="n"/>
      <c r="M2819" s="304" t="n"/>
      <c r="N2819" s="304" t="n"/>
    </row>
    <row r="2820" ht="15.75" customHeight="1" s="412">
      <c r="A2820" s="300" t="n">
        <v>2819</v>
      </c>
      <c r="B2820" s="300" t="n">
        <v>191</v>
      </c>
      <c r="C2820" s="300" t="n">
        <v>440</v>
      </c>
      <c r="D2820" s="300" t="n">
        <v>10</v>
      </c>
      <c r="E2820" s="301" t="n">
        <v>43564</v>
      </c>
      <c r="F2820" s="312" t="n">
        <v>5280</v>
      </c>
      <c r="G2820" s="300" t="n">
        <v>7221</v>
      </c>
      <c r="H2820" s="302" t="n">
        <v>6978</v>
      </c>
      <c r="I2820" s="300" t="n"/>
      <c r="J2820" s="315" t="n"/>
      <c r="K2820" s="304" t="n"/>
      <c r="L2820" s="304" t="n"/>
      <c r="M2820" s="304" t="n"/>
      <c r="N2820" s="304" t="n"/>
    </row>
    <row r="2821" ht="15.75" customHeight="1" s="412">
      <c r="A2821" s="300" t="n">
        <v>2820</v>
      </c>
      <c r="B2821" s="300" t="n">
        <v>192</v>
      </c>
      <c r="C2821" s="300" t="n">
        <v>440</v>
      </c>
      <c r="D2821" s="300" t="n">
        <v>10</v>
      </c>
      <c r="E2821" s="301" t="n">
        <v>43564</v>
      </c>
      <c r="F2821" s="312" t="n">
        <v>5241</v>
      </c>
      <c r="G2821" s="300" t="n">
        <v>7328</v>
      </c>
      <c r="H2821" s="302" t="n">
        <v>7068</v>
      </c>
      <c r="I2821" s="300" t="n"/>
      <c r="J2821" s="315" t="n"/>
      <c r="K2821" s="304" t="n"/>
      <c r="L2821" s="304" t="n"/>
      <c r="M2821" s="304" t="n"/>
      <c r="N2821" s="304" t="n"/>
    </row>
    <row r="2822" ht="15.75" customHeight="1" s="412">
      <c r="A2822" s="300" t="n">
        <v>2821</v>
      </c>
      <c r="B2822" s="300" t="n">
        <v>193</v>
      </c>
      <c r="C2822" s="300" t="n">
        <v>445</v>
      </c>
      <c r="D2822" s="300" t="n">
        <v>10</v>
      </c>
      <c r="E2822" s="301" t="n">
        <v>43564</v>
      </c>
      <c r="F2822" s="312" t="n">
        <v>5263</v>
      </c>
      <c r="G2822" s="300" t="n">
        <v>7509</v>
      </c>
      <c r="H2822" s="302" t="n">
        <v>7228</v>
      </c>
      <c r="I2822" s="300" t="n"/>
      <c r="J2822" s="315" t="n"/>
      <c r="K2822" s="304" t="n"/>
      <c r="L2822" s="304" t="n"/>
      <c r="M2822" s="304" t="n"/>
      <c r="N2822" s="304" t="n"/>
    </row>
    <row r="2823" ht="15.75" customHeight="1" s="412">
      <c r="A2823" s="300" t="n">
        <v>2822</v>
      </c>
      <c r="B2823" s="300" t="n">
        <v>194</v>
      </c>
      <c r="C2823" s="300" t="n">
        <v>445</v>
      </c>
      <c r="D2823" s="300" t="n">
        <v>10</v>
      </c>
      <c r="E2823" s="301" t="n">
        <v>43564</v>
      </c>
      <c r="F2823" s="312" t="n">
        <v>5207</v>
      </c>
      <c r="G2823" s="300" t="n">
        <v>7509</v>
      </c>
      <c r="H2823" s="302" t="n">
        <v>7219</v>
      </c>
      <c r="I2823" s="300" t="n"/>
      <c r="J2823" s="315" t="n"/>
      <c r="K2823" s="304" t="n"/>
      <c r="L2823" s="304" t="n"/>
      <c r="M2823" s="304" t="n"/>
      <c r="N2823" s="304" t="n"/>
    </row>
    <row r="2824" ht="15.75" customHeight="1" s="412">
      <c r="A2824" s="300" t="n">
        <v>2823</v>
      </c>
      <c r="B2824" s="300" t="n">
        <v>195</v>
      </c>
      <c r="C2824" s="300" t="n">
        <v>446</v>
      </c>
      <c r="D2824" s="300" t="n">
        <v>10</v>
      </c>
      <c r="E2824" s="301" t="n">
        <v>43564</v>
      </c>
      <c r="F2824" s="312" t="n">
        <v>5277</v>
      </c>
      <c r="G2824" s="300" t="n">
        <v>7604</v>
      </c>
      <c r="H2824" s="302" t="n">
        <v>7327</v>
      </c>
      <c r="I2824" s="300" t="n"/>
      <c r="J2824" s="315" t="n"/>
      <c r="K2824" s="304" t="n"/>
      <c r="L2824" s="304" t="n"/>
      <c r="M2824" s="304" t="n"/>
      <c r="N2824" s="304" t="n"/>
    </row>
    <row r="2825" ht="15.75" customHeight="1" s="412">
      <c r="A2825" s="300" t="n">
        <v>2824</v>
      </c>
      <c r="B2825" s="300" t="n">
        <v>196</v>
      </c>
      <c r="C2825" s="300" t="n">
        <v>446</v>
      </c>
      <c r="D2825" s="300" t="n">
        <v>10</v>
      </c>
      <c r="E2825" s="301" t="n">
        <v>43564</v>
      </c>
      <c r="F2825" s="312" t="n">
        <v>5243</v>
      </c>
      <c r="G2825" s="300" t="n">
        <v>7742</v>
      </c>
      <c r="H2825" s="302" t="n">
        <v>7446</v>
      </c>
      <c r="I2825" s="300" t="n"/>
      <c r="J2825" s="315" t="n"/>
      <c r="K2825" s="304" t="n"/>
      <c r="L2825" s="304" t="n"/>
      <c r="M2825" s="304" t="n"/>
      <c r="N2825" s="304" t="n"/>
    </row>
    <row r="2826" ht="15.75" customHeight="1" s="412">
      <c r="A2826" s="300" t="n">
        <v>2825</v>
      </c>
      <c r="B2826" s="300" t="n">
        <v>197</v>
      </c>
      <c r="C2826" s="300" t="n">
        <v>449</v>
      </c>
      <c r="D2826" s="300" t="n">
        <v>10</v>
      </c>
      <c r="E2826" s="301" t="n">
        <v>43564</v>
      </c>
      <c r="F2826" s="312" t="n">
        <v>5252</v>
      </c>
      <c r="G2826" s="300" t="n">
        <v>8055</v>
      </c>
      <c r="H2826" s="302" t="n">
        <v>7711</v>
      </c>
      <c r="I2826" s="300" t="n"/>
      <c r="J2826" s="315" t="n"/>
      <c r="K2826" s="304" t="n"/>
      <c r="L2826" s="304" t="n"/>
      <c r="M2826" s="304" t="n"/>
      <c r="N2826" s="304" t="n"/>
    </row>
    <row r="2827" ht="15.75" customHeight="1" s="412">
      <c r="A2827" s="300" t="n">
        <v>2826</v>
      </c>
      <c r="B2827" s="300" t="n">
        <v>198</v>
      </c>
      <c r="C2827" s="300" t="n">
        <v>449</v>
      </c>
      <c r="D2827" s="300" t="n">
        <v>10</v>
      </c>
      <c r="E2827" s="301" t="n">
        <v>43564</v>
      </c>
      <c r="F2827" s="312" t="n">
        <v>5320</v>
      </c>
      <c r="G2827" s="300" t="n">
        <v>7894</v>
      </c>
      <c r="H2827" s="302" t="n">
        <v>7573</v>
      </c>
      <c r="I2827" s="300" t="n"/>
      <c r="J2827" s="315" t="n"/>
      <c r="K2827" s="304" t="n"/>
      <c r="L2827" s="304" t="n"/>
      <c r="M2827" s="304" t="n"/>
      <c r="N2827" s="304" t="n"/>
    </row>
    <row r="2828" ht="15.75" customHeight="1" s="412">
      <c r="A2828" s="300" t="n">
        <v>2827</v>
      </c>
      <c r="B2828" s="300" t="n">
        <v>199</v>
      </c>
      <c r="C2828" s="300" t="n">
        <v>454</v>
      </c>
      <c r="D2828" s="300" t="n">
        <v>10</v>
      </c>
      <c r="E2828" s="301" t="n">
        <v>43564</v>
      </c>
      <c r="F2828" s="312" t="n">
        <v>5262</v>
      </c>
      <c r="G2828" s="300" t="n">
        <v>8470</v>
      </c>
      <c r="H2828" s="302" t="n">
        <v>8094</v>
      </c>
      <c r="I2828" s="300" t="n"/>
      <c r="J2828" s="315" t="n"/>
      <c r="K2828" s="304" t="n"/>
      <c r="L2828" s="304" t="n"/>
      <c r="M2828" s="304" t="n"/>
      <c r="N2828" s="304" t="n"/>
    </row>
    <row r="2829" ht="15.75" customHeight="1" s="412">
      <c r="A2829" s="300" t="n">
        <v>2828</v>
      </c>
      <c r="B2829" s="300" t="n">
        <v>200</v>
      </c>
      <c r="C2829" s="300" t="n">
        <v>454</v>
      </c>
      <c r="D2829" s="300" t="n">
        <v>10</v>
      </c>
      <c r="E2829" s="301" t="n">
        <v>43564</v>
      </c>
      <c r="F2829" s="312" t="n">
        <v>5181</v>
      </c>
      <c r="G2829" s="300" t="n">
        <v>8181</v>
      </c>
      <c r="H2829" s="302" t="n">
        <v>7830</v>
      </c>
      <c r="I2829" s="300" t="n"/>
      <c r="J2829" s="315" t="n"/>
      <c r="K2829" s="304" t="n"/>
      <c r="L2829" s="304" t="n"/>
      <c r="M2829" s="304" t="n"/>
      <c r="N2829" s="304" t="n"/>
    </row>
    <row r="2830" ht="15.75" customHeight="1" s="412">
      <c r="A2830" s="300" t="n">
        <v>2829</v>
      </c>
      <c r="B2830" s="300" t="n">
        <v>201</v>
      </c>
      <c r="C2830" s="300" t="n">
        <v>457</v>
      </c>
      <c r="D2830" s="300" t="n">
        <v>10</v>
      </c>
      <c r="E2830" s="301" t="n">
        <v>43564</v>
      </c>
      <c r="F2830" s="312" t="n">
        <v>5254</v>
      </c>
      <c r="G2830" s="300" t="n">
        <v>7871</v>
      </c>
      <c r="H2830" s="302" t="n">
        <v>7587</v>
      </c>
      <c r="I2830" s="300" t="n"/>
      <c r="J2830" s="315" t="n"/>
      <c r="K2830" s="304" t="n"/>
      <c r="L2830" s="304" t="n"/>
      <c r="M2830" s="304" t="n"/>
      <c r="N2830" s="304" t="n"/>
    </row>
    <row r="2831" ht="15.75" customHeight="1" s="412">
      <c r="A2831" s="300" t="n">
        <v>2830</v>
      </c>
      <c r="B2831" s="300" t="n">
        <v>202</v>
      </c>
      <c r="C2831" s="300" t="n">
        <v>457</v>
      </c>
      <c r="D2831" s="300" t="n">
        <v>10</v>
      </c>
      <c r="E2831" s="301" t="n">
        <v>43564</v>
      </c>
      <c r="F2831" s="312" t="n">
        <v>5275</v>
      </c>
      <c r="G2831" s="300" t="n">
        <v>7951</v>
      </c>
      <c r="H2831" s="302" t="n">
        <v>7657</v>
      </c>
      <c r="I2831" s="300" t="n"/>
      <c r="J2831" s="315" t="n"/>
      <c r="K2831" s="304" t="n"/>
      <c r="L2831" s="304" t="n"/>
      <c r="M2831" s="304" t="n"/>
      <c r="N2831" s="304" t="n"/>
    </row>
    <row r="2832" ht="15.75" customHeight="1" s="412">
      <c r="A2832" s="300" t="n">
        <v>2831</v>
      </c>
      <c r="B2832" s="300" t="n">
        <v>203</v>
      </c>
      <c r="C2832" s="300" t="n">
        <v>458</v>
      </c>
      <c r="D2832" s="300" t="n">
        <v>10</v>
      </c>
      <c r="E2832" s="301" t="n">
        <v>43564</v>
      </c>
      <c r="F2832" s="312" t="n">
        <v>5215</v>
      </c>
      <c r="G2832" s="300" t="n">
        <v>8148</v>
      </c>
      <c r="H2832" s="302" t="n">
        <v>7796</v>
      </c>
      <c r="I2832" s="300" t="n"/>
      <c r="J2832" s="315" t="n"/>
      <c r="K2832" s="304" t="n"/>
      <c r="L2832" s="304" t="n"/>
      <c r="M2832" s="304" t="n"/>
      <c r="N2832" s="304" t="n"/>
    </row>
    <row r="2833" ht="15.75" customHeight="1" s="412">
      <c r="A2833" s="300" t="n">
        <v>2832</v>
      </c>
      <c r="B2833" s="300" t="n">
        <v>204</v>
      </c>
      <c r="C2833" s="300" t="n">
        <v>458</v>
      </c>
      <c r="D2833" s="300" t="n">
        <v>10</v>
      </c>
      <c r="E2833" s="301" t="n">
        <v>43564</v>
      </c>
      <c r="F2833" s="312" t="n">
        <v>5239</v>
      </c>
      <c r="G2833" s="300" t="n">
        <v>8213</v>
      </c>
      <c r="H2833" s="302" t="n">
        <v>7857</v>
      </c>
      <c r="I2833" s="300" t="n"/>
      <c r="J2833" s="315" t="n"/>
      <c r="K2833" s="304" t="n"/>
      <c r="L2833" s="304" t="n"/>
      <c r="M2833" s="304" t="n"/>
      <c r="N2833" s="304" t="n"/>
    </row>
    <row r="2834" ht="15.75" customHeight="1" s="412">
      <c r="A2834" s="300" t="n">
        <v>2833</v>
      </c>
      <c r="B2834" s="300" t="n">
        <v>205</v>
      </c>
      <c r="C2834" s="300" t="n">
        <v>461</v>
      </c>
      <c r="D2834" s="300" t="n">
        <v>10</v>
      </c>
      <c r="E2834" s="301" t="n">
        <v>43564</v>
      </c>
      <c r="F2834" s="312" t="n">
        <v>5204</v>
      </c>
      <c r="G2834" s="300" t="n">
        <v>7422</v>
      </c>
      <c r="H2834" s="302" t="n">
        <v>7147</v>
      </c>
      <c r="I2834" s="300" t="n"/>
      <c r="J2834" s="315" t="n"/>
      <c r="K2834" s="304" t="n"/>
      <c r="L2834" s="304" t="n"/>
      <c r="M2834" s="304" t="n"/>
      <c r="N2834" s="304" t="n"/>
    </row>
    <row r="2835" ht="15.75" customHeight="1" s="412">
      <c r="A2835" s="300" t="n">
        <v>2834</v>
      </c>
      <c r="B2835" s="300" t="n">
        <v>206</v>
      </c>
      <c r="C2835" s="300" t="n">
        <v>461</v>
      </c>
      <c r="D2835" s="300" t="n">
        <v>10</v>
      </c>
      <c r="E2835" s="301" t="n">
        <v>43564</v>
      </c>
      <c r="F2835" s="312" t="n">
        <v>5233</v>
      </c>
      <c r="G2835" s="300" t="n">
        <v>7582</v>
      </c>
      <c r="H2835" s="302" t="n">
        <v>7291</v>
      </c>
      <c r="I2835" s="300" t="n"/>
      <c r="J2835" s="315" t="n"/>
      <c r="K2835" s="304" t="n"/>
      <c r="L2835" s="304" t="n"/>
      <c r="M2835" s="304" t="n"/>
      <c r="N2835" s="304" t="n"/>
    </row>
    <row r="2836" ht="15.75" customHeight="1" s="412">
      <c r="A2836" s="300" t="n">
        <v>2835</v>
      </c>
      <c r="B2836" s="300" t="n">
        <v>207</v>
      </c>
      <c r="C2836" s="300" t="n">
        <v>463</v>
      </c>
      <c r="D2836" s="300" t="n">
        <v>10</v>
      </c>
      <c r="E2836" s="301" t="n">
        <v>43564</v>
      </c>
      <c r="F2836" s="312" t="n">
        <v>5236</v>
      </c>
      <c r="G2836" s="300" t="n">
        <v>7364</v>
      </c>
      <c r="H2836" s="302" t="n">
        <v>7111</v>
      </c>
      <c r="I2836" s="300" t="n"/>
      <c r="J2836" s="315" t="n"/>
      <c r="K2836" s="304" t="n"/>
      <c r="L2836" s="304" t="n"/>
      <c r="M2836" s="304" t="n"/>
      <c r="N2836" s="304" t="n"/>
    </row>
    <row r="2837" ht="15.75" customHeight="1" s="412">
      <c r="A2837" s="300" t="n">
        <v>2836</v>
      </c>
      <c r="B2837" s="300" t="n">
        <v>208</v>
      </c>
      <c r="C2837" s="300" t="n">
        <v>463</v>
      </c>
      <c r="D2837" s="300" t="n">
        <v>10</v>
      </c>
      <c r="E2837" s="301" t="n">
        <v>43564</v>
      </c>
      <c r="F2837" s="312" t="n">
        <v>5202</v>
      </c>
      <c r="G2837" s="300" t="n">
        <v>7306</v>
      </c>
      <c r="H2837" s="302" t="n">
        <v>7061</v>
      </c>
      <c r="I2837" s="300" t="n"/>
      <c r="J2837" s="315" t="n"/>
      <c r="K2837" s="304" t="n"/>
      <c r="L2837" s="304" t="n"/>
      <c r="M2837" s="304" t="n"/>
      <c r="N2837" s="304" t="n"/>
    </row>
    <row r="2838" ht="15.75" customHeight="1" s="412">
      <c r="A2838" s="300" t="n">
        <v>2837</v>
      </c>
      <c r="B2838" s="300" t="n">
        <v>209</v>
      </c>
      <c r="C2838" s="300" t="n">
        <v>466</v>
      </c>
      <c r="D2838" s="300" t="n">
        <v>10</v>
      </c>
      <c r="E2838" s="301" t="n">
        <v>43564</v>
      </c>
      <c r="F2838" s="312" t="n">
        <v>5228</v>
      </c>
      <c r="G2838" s="300" t="n">
        <v>7835</v>
      </c>
      <c r="H2838" s="302" t="n">
        <v>7468</v>
      </c>
      <c r="I2838" s="300" t="n"/>
      <c r="J2838" s="315" t="n"/>
      <c r="K2838" s="304" t="n"/>
      <c r="L2838" s="304" t="n"/>
      <c r="M2838" s="304" t="n"/>
      <c r="N2838" s="304" t="n"/>
    </row>
    <row r="2839" ht="15.75" customHeight="1" s="412">
      <c r="A2839" s="300" t="n">
        <v>2838</v>
      </c>
      <c r="B2839" s="300" t="n">
        <v>210</v>
      </c>
      <c r="C2839" s="300" t="n">
        <v>466</v>
      </c>
      <c r="D2839" s="300" t="n">
        <v>10</v>
      </c>
      <c r="E2839" s="301" t="n">
        <v>43564</v>
      </c>
      <c r="F2839" s="312" t="n">
        <v>5223</v>
      </c>
      <c r="G2839" s="300" t="n">
        <v>7635</v>
      </c>
      <c r="H2839" s="302" t="n">
        <v>7311</v>
      </c>
      <c r="I2839" s="300" t="n"/>
      <c r="J2839" s="315" t="n"/>
      <c r="K2839" s="304" t="n"/>
      <c r="L2839" s="304" t="n"/>
      <c r="M2839" s="304" t="n"/>
      <c r="N2839" s="304" t="n"/>
    </row>
    <row r="2840" ht="15.75" customHeight="1" s="412">
      <c r="A2840" s="300" t="n">
        <v>2839</v>
      </c>
      <c r="B2840" s="300" t="n">
        <v>211</v>
      </c>
      <c r="C2840" s="300" t="n">
        <v>304</v>
      </c>
      <c r="D2840" s="300" t="n">
        <v>10</v>
      </c>
      <c r="E2840" s="301" t="n">
        <v>43564</v>
      </c>
      <c r="F2840" s="312" t="n">
        <v>5194</v>
      </c>
      <c r="G2840" s="300" t="n">
        <v>7192</v>
      </c>
      <c r="H2840" s="302" t="n">
        <v>6955</v>
      </c>
      <c r="I2840" s="300" t="n"/>
      <c r="J2840" s="315" t="n"/>
      <c r="K2840" s="304" t="n"/>
      <c r="L2840" s="304" t="n"/>
      <c r="M2840" s="304" t="n"/>
      <c r="N2840" s="304" t="n"/>
    </row>
    <row r="2841" ht="15.75" customHeight="1" s="412">
      <c r="A2841" s="300" t="n">
        <v>2840</v>
      </c>
      <c r="B2841" s="300" t="n">
        <v>212</v>
      </c>
      <c r="C2841" s="300" t="n">
        <v>304</v>
      </c>
      <c r="D2841" s="300" t="n">
        <v>10</v>
      </c>
      <c r="E2841" s="301" t="n">
        <v>43564</v>
      </c>
      <c r="F2841" s="312" t="n">
        <v>5225</v>
      </c>
      <c r="G2841" s="300" t="n">
        <v>7606</v>
      </c>
      <c r="H2841" s="302" t="n">
        <v>7318</v>
      </c>
      <c r="I2841" s="300" t="n"/>
      <c r="J2841" s="315" t="n"/>
      <c r="K2841" s="304" t="n"/>
      <c r="L2841" s="304" t="n"/>
      <c r="M2841" s="304" t="n"/>
      <c r="N2841" s="304" t="n"/>
    </row>
    <row r="2842" ht="15.75" customHeight="1" s="412">
      <c r="A2842" s="300" t="n">
        <v>2841</v>
      </c>
      <c r="B2842" s="300" t="n"/>
      <c r="C2842" s="300" t="n"/>
      <c r="D2842" s="300" t="n"/>
      <c r="E2842" s="301" t="n"/>
      <c r="F2842" s="312" t="n"/>
      <c r="G2842" s="300" t="n"/>
      <c r="H2842" s="302" t="n"/>
      <c r="I2842" s="300" t="n"/>
      <c r="J2842" s="315" t="n"/>
      <c r="K2842" s="304" t="n"/>
      <c r="L2842" s="304" t="n"/>
      <c r="M2842" s="304" t="n"/>
      <c r="N2842" s="304" t="n"/>
    </row>
    <row r="2843" ht="15.75" customHeight="1" s="412">
      <c r="A2843" s="300" t="n">
        <v>2916</v>
      </c>
      <c r="B2843" s="300" t="n"/>
      <c r="C2843" s="300" t="n"/>
      <c r="D2843" s="300" t="n"/>
      <c r="E2843" s="301" t="n"/>
      <c r="F2843" s="312" t="n"/>
      <c r="G2843" s="300" t="n"/>
      <c r="H2843" s="302" t="n"/>
      <c r="I2843" s="300" t="n"/>
      <c r="J2843" s="315" t="n"/>
      <c r="K2843" s="304" t="n"/>
      <c r="L2843" s="304" t="n"/>
      <c r="M2843" s="304" t="n"/>
      <c r="N2843" s="304" t="n"/>
    </row>
    <row r="2844" ht="15.75" customHeight="1" s="412">
      <c r="A2844" s="300" t="n">
        <v>2917</v>
      </c>
      <c r="B2844" s="300" t="n">
        <v>1</v>
      </c>
      <c r="C2844" s="300" t="inlineStr">
        <is>
          <t>T112</t>
        </is>
      </c>
      <c r="D2844" s="300" t="n">
        <v>11</v>
      </c>
      <c r="E2844" s="301" t="n">
        <v>43571</v>
      </c>
      <c r="F2844" s="312" t="n">
        <v>5301</v>
      </c>
      <c r="G2844" s="300" t="n">
        <v>7746</v>
      </c>
      <c r="H2844" s="302" t="n">
        <v>6822</v>
      </c>
      <c r="I2844" s="300" t="n"/>
      <c r="J2844" s="315" t="n"/>
      <c r="K2844" s="304" t="n">
        <v>0.5</v>
      </c>
      <c r="L2844" s="304" t="n"/>
      <c r="M2844" s="304" t="n"/>
      <c r="N2844" s="304" t="n"/>
    </row>
    <row r="2845" ht="15.75" customHeight="1" s="412">
      <c r="A2845" s="300" t="n">
        <v>2918</v>
      </c>
      <c r="B2845" s="300" t="n">
        <v>2</v>
      </c>
      <c r="C2845" s="300" t="inlineStr">
        <is>
          <t>T112</t>
        </is>
      </c>
      <c r="D2845" s="300" t="n">
        <v>11</v>
      </c>
      <c r="E2845" s="301" t="n">
        <v>43571</v>
      </c>
      <c r="F2845" s="312" t="n">
        <v>5190</v>
      </c>
      <c r="G2845" s="300" t="n">
        <v>7694</v>
      </c>
      <c r="H2845" s="302" t="n">
        <v>6741</v>
      </c>
      <c r="I2845" s="300" t="n"/>
      <c r="J2845" s="315" t="n"/>
      <c r="K2845" s="304" t="n"/>
      <c r="L2845" s="304" t="n"/>
      <c r="M2845" s="304" t="n"/>
      <c r="N2845" s="304" t="n"/>
    </row>
    <row r="2846" ht="15.75" customHeight="1" s="412">
      <c r="A2846" s="300" t="n">
        <v>2919</v>
      </c>
      <c r="B2846" s="300" t="n">
        <v>3</v>
      </c>
      <c r="C2846" s="300" t="inlineStr">
        <is>
          <t>T123</t>
        </is>
      </c>
      <c r="D2846" s="300" t="n">
        <v>11</v>
      </c>
      <c r="E2846" s="301" t="n">
        <v>43571</v>
      </c>
      <c r="F2846" s="312" t="n">
        <v>5258</v>
      </c>
      <c r="G2846" s="300" t="n">
        <v>9247</v>
      </c>
      <c r="H2846" s="302" t="n">
        <v>7889</v>
      </c>
      <c r="I2846" s="300" t="n"/>
      <c r="J2846" s="315" t="n"/>
      <c r="K2846" s="304" t="inlineStr">
        <is>
          <t>MF</t>
        </is>
      </c>
      <c r="L2846" s="304" t="n"/>
      <c r="M2846" s="304" t="n"/>
      <c r="N2846" s="304" t="n"/>
    </row>
    <row r="2847" ht="15.75" customHeight="1" s="412">
      <c r="A2847" s="300" t="n">
        <v>2920</v>
      </c>
      <c r="B2847" s="300" t="n">
        <v>4</v>
      </c>
      <c r="C2847" s="300" t="inlineStr">
        <is>
          <t>T123</t>
        </is>
      </c>
      <c r="D2847" s="300" t="n">
        <v>11</v>
      </c>
      <c r="E2847" s="301" t="n">
        <v>43571</v>
      </c>
      <c r="F2847" s="312" t="n">
        <v>5259</v>
      </c>
      <c r="G2847" s="300" t="n">
        <v>9030</v>
      </c>
      <c r="H2847" s="302" t="n">
        <v>7741</v>
      </c>
      <c r="I2847" s="300" t="n"/>
      <c r="J2847" s="315" t="n"/>
      <c r="K2847" s="304" t="n"/>
      <c r="L2847" s="304" t="n"/>
      <c r="M2847" s="304" t="n"/>
      <c r="N2847" s="304" t="n"/>
    </row>
    <row r="2848" ht="15.75" customHeight="1" s="412">
      <c r="A2848" s="300" t="n">
        <v>2921</v>
      </c>
      <c r="B2848" s="300" t="n">
        <v>5</v>
      </c>
      <c r="C2848" s="300" t="inlineStr">
        <is>
          <t>T129</t>
        </is>
      </c>
      <c r="D2848" s="300" t="n">
        <v>11</v>
      </c>
      <c r="E2848" s="301" t="n">
        <v>43571</v>
      </c>
      <c r="F2848" s="312" t="n">
        <v>5236</v>
      </c>
      <c r="G2848" s="300" t="n">
        <v>9105</v>
      </c>
      <c r="H2848" s="302" t="n">
        <v>7429</v>
      </c>
      <c r="I2848" s="300" t="n"/>
      <c r="J2848" s="315" t="n"/>
      <c r="K2848" s="304" t="inlineStr">
        <is>
          <t>MF·</t>
        </is>
      </c>
      <c r="L2848" s="304" t="n"/>
      <c r="M2848" s="304" t="n"/>
      <c r="N2848" s="304" t="n"/>
    </row>
    <row r="2849" ht="15.75" customHeight="1" s="412">
      <c r="A2849" s="300" t="n">
        <v>2922</v>
      </c>
      <c r="B2849" s="300" t="n">
        <v>6</v>
      </c>
      <c r="C2849" s="300" t="inlineStr">
        <is>
          <t>T129</t>
        </is>
      </c>
      <c r="D2849" s="300" t="n">
        <v>11</v>
      </c>
      <c r="E2849" s="301" t="n">
        <v>43571</v>
      </c>
      <c r="F2849" s="312" t="n">
        <v>5259</v>
      </c>
      <c r="G2849" s="300" t="n">
        <v>8852</v>
      </c>
      <c r="H2849" s="302" t="n">
        <v>7388</v>
      </c>
      <c r="I2849" s="300" t="n"/>
      <c r="J2849" s="315" t="n"/>
      <c r="K2849" s="304" t="n"/>
      <c r="L2849" s="304" t="n"/>
      <c r="M2849" s="304" t="n"/>
      <c r="N2849" s="304" t="n"/>
    </row>
    <row r="2850" ht="15.75" customHeight="1" s="412">
      <c r="A2850" s="300" t="n">
        <v>2923</v>
      </c>
      <c r="B2850" s="300" t="n">
        <v>7</v>
      </c>
      <c r="C2850" s="300" t="inlineStr">
        <is>
          <t>T132</t>
        </is>
      </c>
      <c r="D2850" s="300" t="n">
        <v>11</v>
      </c>
      <c r="E2850" s="301" t="n">
        <v>43571</v>
      </c>
      <c r="F2850" s="312" t="n">
        <v>5232</v>
      </c>
      <c r="G2850" s="300" t="n">
        <v>8902</v>
      </c>
      <c r="H2850" s="302" t="n">
        <v>7549</v>
      </c>
      <c r="I2850" s="300" t="n"/>
      <c r="J2850" s="315" t="n"/>
      <c r="K2850" s="304" t="inlineStr">
        <is>
          <t>MF·</t>
        </is>
      </c>
      <c r="L2850" s="304" t="n"/>
      <c r="M2850" s="304" t="n"/>
      <c r="N2850" s="304" t="n"/>
    </row>
    <row r="2851" ht="15.75" customHeight="1" s="412">
      <c r="A2851" s="300" t="n">
        <v>2924</v>
      </c>
      <c r="B2851" s="300" t="n">
        <v>8</v>
      </c>
      <c r="C2851" s="300" t="inlineStr">
        <is>
          <t>T132</t>
        </is>
      </c>
      <c r="D2851" s="300" t="n">
        <v>11</v>
      </c>
      <c r="E2851" s="301" t="n">
        <v>43571</v>
      </c>
      <c r="F2851" s="312" t="n">
        <v>5221</v>
      </c>
      <c r="G2851" s="300" t="n">
        <v>9243</v>
      </c>
      <c r="H2851" s="302" t="n">
        <v>7753</v>
      </c>
      <c r="I2851" s="300" t="n"/>
      <c r="J2851" s="315" t="n"/>
      <c r="K2851" s="304" t="n"/>
      <c r="L2851" s="304" t="n"/>
      <c r="M2851" s="304" t="n"/>
      <c r="N2851" s="304" t="n"/>
    </row>
    <row r="2852" ht="15.75" customHeight="1" s="412">
      <c r="A2852" s="300" t="n">
        <v>2925</v>
      </c>
      <c r="B2852" s="300" t="n">
        <v>9</v>
      </c>
      <c r="C2852" s="300" t="inlineStr">
        <is>
          <t>T133</t>
        </is>
      </c>
      <c r="D2852" s="300" t="n">
        <v>11</v>
      </c>
      <c r="E2852" s="301" t="n">
        <v>43571</v>
      </c>
      <c r="F2852" s="312" t="n">
        <v>5188</v>
      </c>
      <c r="G2852" s="300" t="n">
        <v>7619</v>
      </c>
      <c r="H2852" s="302" t="n">
        <v>6783</v>
      </c>
      <c r="I2852" s="300" t="n"/>
      <c r="J2852" s="315" t="n"/>
      <c r="K2852" s="304" t="inlineStr">
        <is>
          <t>MF·</t>
        </is>
      </c>
      <c r="L2852" s="304" t="n"/>
      <c r="M2852" s="304" t="n"/>
      <c r="N2852" s="304" t="n"/>
    </row>
    <row r="2853" ht="15.75" customHeight="1" s="412">
      <c r="A2853" s="300" t="n">
        <v>2926</v>
      </c>
      <c r="B2853" s="300" t="n">
        <v>10</v>
      </c>
      <c r="C2853" s="300" t="inlineStr">
        <is>
          <t>T133</t>
        </is>
      </c>
      <c r="D2853" s="300" t="n">
        <v>11</v>
      </c>
      <c r="E2853" s="301" t="n">
        <v>43571</v>
      </c>
      <c r="F2853" s="312" t="n">
        <v>5232</v>
      </c>
      <c r="G2853" s="300" t="n">
        <v>7747</v>
      </c>
      <c r="H2853" s="302" t="n">
        <v>6870</v>
      </c>
      <c r="I2853" s="300" t="n"/>
      <c r="J2853" s="315" t="n"/>
      <c r="K2853" s="304" t="n"/>
      <c r="L2853" s="304" t="n"/>
      <c r="M2853" s="304" t="n"/>
      <c r="N2853" s="304" t="n"/>
    </row>
    <row r="2854" ht="15.75" customHeight="1" s="412">
      <c r="A2854" s="300" t="n">
        <v>2927</v>
      </c>
      <c r="B2854" s="300" t="n">
        <v>11</v>
      </c>
      <c r="C2854" s="300" t="inlineStr">
        <is>
          <t>T136</t>
        </is>
      </c>
      <c r="D2854" s="300" t="n">
        <v>11</v>
      </c>
      <c r="E2854" s="301" t="n">
        <v>43571</v>
      </c>
      <c r="F2854" s="312" t="n">
        <v>5213</v>
      </c>
      <c r="G2854" s="300" t="n">
        <v>7867</v>
      </c>
      <c r="H2854" s="302" t="n">
        <v>6751</v>
      </c>
      <c r="I2854" s="300" t="n"/>
      <c r="J2854" s="317" t="n"/>
      <c r="K2854" s="304" t="n">
        <v>0.5</v>
      </c>
      <c r="L2854" s="304" t="n"/>
      <c r="M2854" s="304" t="n"/>
      <c r="N2854" s="304" t="n"/>
    </row>
    <row r="2855" ht="15.75" customHeight="1" s="412">
      <c r="A2855" s="300" t="n">
        <v>2928</v>
      </c>
      <c r="B2855" s="300" t="n">
        <v>12</v>
      </c>
      <c r="C2855" s="300" t="inlineStr">
        <is>
          <t>T136</t>
        </is>
      </c>
      <c r="D2855" s="300" t="n">
        <v>11</v>
      </c>
      <c r="E2855" s="301" t="n">
        <v>43571</v>
      </c>
      <c r="F2855" s="312" t="n">
        <v>5232</v>
      </c>
      <c r="G2855" s="300" t="n">
        <v>7647</v>
      </c>
      <c r="H2855" s="302" t="n">
        <v>6661</v>
      </c>
      <c r="I2855" s="300" t="n"/>
      <c r="J2855" s="315" t="n"/>
      <c r="K2855" s="304" t="n"/>
      <c r="L2855" s="304" t="n"/>
      <c r="M2855" s="304" t="n"/>
      <c r="N2855" s="304" t="n"/>
    </row>
    <row r="2856" ht="15.75" customHeight="1" s="412">
      <c r="A2856" s="300" t="n">
        <v>2929</v>
      </c>
      <c r="B2856" s="300" t="n">
        <v>13</v>
      </c>
      <c r="C2856" s="300" t="inlineStr">
        <is>
          <t>T139</t>
        </is>
      </c>
      <c r="D2856" s="300" t="n">
        <v>11</v>
      </c>
      <c r="E2856" s="301" t="n">
        <v>43571</v>
      </c>
      <c r="F2856" s="312" t="n">
        <v>5314</v>
      </c>
      <c r="G2856" s="300" t="n">
        <v>6694</v>
      </c>
      <c r="H2856" s="302" t="n">
        <v>6466</v>
      </c>
      <c r="I2856" s="300" t="n"/>
      <c r="J2856" s="315" t="n"/>
      <c r="K2856" s="304" t="inlineStr">
        <is>
          <t>MF</t>
        </is>
      </c>
      <c r="L2856" s="304" t="n"/>
      <c r="M2856" s="304" t="n"/>
      <c r="N2856" s="304" t="n"/>
    </row>
    <row r="2857" ht="15.75" customHeight="1" s="412">
      <c r="A2857" s="300" t="n">
        <v>2930</v>
      </c>
      <c r="B2857" s="300" t="n">
        <v>14</v>
      </c>
      <c r="C2857" s="300" t="inlineStr">
        <is>
          <t>T139</t>
        </is>
      </c>
      <c r="D2857" s="300" t="n">
        <v>11</v>
      </c>
      <c r="E2857" s="301" t="n">
        <v>43571</v>
      </c>
      <c r="F2857" s="312" t="n">
        <v>5249</v>
      </c>
      <c r="G2857" s="300" t="n">
        <v>6477</v>
      </c>
      <c r="H2857" s="302" t="n">
        <v>6271</v>
      </c>
      <c r="I2857" s="300" t="n"/>
      <c r="J2857" s="315" t="n"/>
      <c r="K2857" s="304" t="n"/>
      <c r="L2857" s="304" t="n"/>
      <c r="M2857" s="304" t="n"/>
      <c r="N2857" s="304" t="n"/>
    </row>
    <row r="2858" ht="15.75" customHeight="1" s="412">
      <c r="A2858" s="300" t="n">
        <v>2931</v>
      </c>
      <c r="B2858" s="300" t="n">
        <v>15</v>
      </c>
      <c r="C2858" s="300" t="inlineStr">
        <is>
          <t>T147</t>
        </is>
      </c>
      <c r="D2858" s="300" t="n">
        <v>11</v>
      </c>
      <c r="E2858" s="301" t="n">
        <v>43571</v>
      </c>
      <c r="F2858" s="312" t="n">
        <v>5231</v>
      </c>
      <c r="G2858" s="300" t="n">
        <v>8726</v>
      </c>
      <c r="H2858" s="302" t="n">
        <v>7242</v>
      </c>
      <c r="I2858" s="300" t="n"/>
      <c r="J2858" s="315" t="n"/>
      <c r="K2858" s="304" t="n">
        <v>0.5</v>
      </c>
      <c r="L2858" s="304" t="n"/>
      <c r="M2858" s="304" t="n"/>
      <c r="N2858" s="304" t="n"/>
    </row>
    <row r="2859" ht="15.75" customHeight="1" s="412">
      <c r="A2859" s="300" t="n">
        <v>2932</v>
      </c>
      <c r="B2859" s="300" t="n">
        <v>16</v>
      </c>
      <c r="C2859" s="300" t="inlineStr">
        <is>
          <t>T148</t>
        </is>
      </c>
      <c r="D2859" s="300" t="n">
        <v>11</v>
      </c>
      <c r="E2859" s="301" t="n">
        <v>43571</v>
      </c>
      <c r="F2859" s="312" t="n">
        <v>5280</v>
      </c>
      <c r="G2859" s="300" t="n">
        <v>8652</v>
      </c>
      <c r="H2859" s="302" t="n">
        <v>7198</v>
      </c>
      <c r="I2859" s="300" t="n"/>
      <c r="J2859" s="315" t="n"/>
      <c r="K2859" s="304" t="n"/>
      <c r="L2859" s="304" t="n"/>
      <c r="M2859" s="304" t="n"/>
      <c r="N2859" s="304" t="n"/>
    </row>
    <row r="2860" ht="15.75" customHeight="1" s="412">
      <c r="A2860" s="300" t="n">
        <v>2933</v>
      </c>
      <c r="B2860" s="300" t="n">
        <v>17</v>
      </c>
      <c r="C2860" s="300" t="inlineStr">
        <is>
          <t>T150</t>
        </is>
      </c>
      <c r="D2860" s="300" t="n">
        <v>11</v>
      </c>
      <c r="E2860" s="301" t="n">
        <v>43571</v>
      </c>
      <c r="F2860" s="312" t="n">
        <v>5275</v>
      </c>
      <c r="G2860" s="300" t="n">
        <v>7429</v>
      </c>
      <c r="H2860" s="302" t="n">
        <v>6792</v>
      </c>
      <c r="I2860" s="300" t="n"/>
      <c r="J2860" s="315" t="n"/>
      <c r="K2860" s="304" t="inlineStr">
        <is>
          <t>MF</t>
        </is>
      </c>
      <c r="L2860" s="304" t="n"/>
      <c r="M2860" s="304" t="n"/>
      <c r="N2860" s="304" t="n"/>
    </row>
    <row r="2861" ht="15.75" customHeight="1" s="412">
      <c r="A2861" s="300" t="n">
        <v>2934</v>
      </c>
      <c r="B2861" s="300" t="n">
        <v>18</v>
      </c>
      <c r="C2861" s="300" t="inlineStr">
        <is>
          <t>T150</t>
        </is>
      </c>
      <c r="D2861" s="300" t="n">
        <v>11</v>
      </c>
      <c r="E2861" s="301" t="n">
        <v>43571</v>
      </c>
      <c r="F2861" s="312" t="n">
        <v>5205</v>
      </c>
      <c r="G2861" s="300" t="n">
        <v>7493</v>
      </c>
      <c r="H2861" s="302" t="n">
        <v>6816</v>
      </c>
      <c r="I2861" s="300" t="n"/>
      <c r="J2861" s="315" t="n"/>
      <c r="K2861" s="304" t="n"/>
      <c r="L2861" s="304" t="n"/>
      <c r="M2861" s="304" t="n"/>
      <c r="N2861" s="304" t="n"/>
    </row>
    <row r="2862" ht="15.75" customHeight="1" s="412">
      <c r="A2862" s="300" t="n">
        <v>2935</v>
      </c>
      <c r="B2862" s="300" t="n">
        <v>19</v>
      </c>
      <c r="C2862" s="300" t="inlineStr">
        <is>
          <t>T167</t>
        </is>
      </c>
      <c r="D2862" s="300" t="n">
        <v>11</v>
      </c>
      <c r="E2862" s="301" t="n">
        <v>43571</v>
      </c>
      <c r="F2862" s="312" t="n">
        <v>5229</v>
      </c>
      <c r="G2862" s="300" t="n">
        <v>8477</v>
      </c>
      <c r="H2862" s="302" t="n">
        <v>7267</v>
      </c>
      <c r="I2862" s="300" t="n"/>
      <c r="J2862" s="315" t="n"/>
      <c r="K2862" s="304" t="inlineStr">
        <is>
          <t>MF·</t>
        </is>
      </c>
      <c r="L2862" s="304" t="n"/>
      <c r="M2862" s="304" t="n"/>
      <c r="N2862" s="304" t="n"/>
    </row>
    <row r="2863" ht="15.75" customHeight="1" s="412">
      <c r="A2863" s="300" t="n">
        <v>2936</v>
      </c>
      <c r="B2863" s="300" t="n">
        <v>20</v>
      </c>
      <c r="C2863" s="300" t="inlineStr">
        <is>
          <t>T167</t>
        </is>
      </c>
      <c r="D2863" s="300" t="n">
        <v>11</v>
      </c>
      <c r="E2863" s="301" t="n">
        <v>43571</v>
      </c>
      <c r="F2863" s="312" t="n">
        <v>5190</v>
      </c>
      <c r="G2863" s="300" t="n">
        <v>8355</v>
      </c>
      <c r="H2863" s="302" t="n">
        <v>7155</v>
      </c>
      <c r="I2863" s="300" t="n"/>
      <c r="J2863" s="315" t="n"/>
      <c r="K2863" s="304" t="n"/>
      <c r="L2863" s="304" t="n"/>
      <c r="M2863" s="304" t="n"/>
      <c r="N2863" s="304" t="n"/>
    </row>
    <row r="2864" ht="15.75" customHeight="1" s="412">
      <c r="A2864" s="300" t="n">
        <v>2937</v>
      </c>
      <c r="B2864" s="300" t="n">
        <v>21</v>
      </c>
      <c r="C2864" s="300" t="inlineStr">
        <is>
          <t>T176</t>
        </is>
      </c>
      <c r="D2864" s="300" t="n">
        <v>11</v>
      </c>
      <c r="E2864" s="301" t="n">
        <v>43571</v>
      </c>
      <c r="F2864" s="312" t="n">
        <v>5224</v>
      </c>
      <c r="G2864" s="300" t="n">
        <v>8495</v>
      </c>
      <c r="H2864" s="302" t="n">
        <v>7228</v>
      </c>
      <c r="I2864" s="300" t="n"/>
      <c r="J2864" s="315" t="n"/>
      <c r="K2864" s="304" t="n">
        <v>0.5</v>
      </c>
      <c r="L2864" s="304" t="n"/>
      <c r="M2864" s="304" t="n"/>
      <c r="N2864" s="304" t="n"/>
    </row>
    <row r="2865" ht="15.75" customHeight="1" s="412">
      <c r="A2865" s="300" t="n">
        <v>2938</v>
      </c>
      <c r="B2865" s="300" t="n">
        <v>22</v>
      </c>
      <c r="C2865" s="300" t="inlineStr">
        <is>
          <t>T176</t>
        </is>
      </c>
      <c r="D2865" s="300" t="n">
        <v>11</v>
      </c>
      <c r="E2865" s="301" t="n">
        <v>43571</v>
      </c>
      <c r="F2865" s="312" t="n">
        <v>5276</v>
      </c>
      <c r="G2865" s="300" t="n">
        <v>8424</v>
      </c>
      <c r="H2865" s="302" t="n">
        <v>7202</v>
      </c>
      <c r="I2865" s="300" t="n"/>
      <c r="J2865" s="315" t="n"/>
      <c r="K2865" s="304" t="n"/>
      <c r="L2865" s="304" t="n"/>
      <c r="M2865" s="304" t="n"/>
      <c r="N2865" s="304" t="n"/>
    </row>
    <row r="2866" ht="15.75" customHeight="1" s="412">
      <c r="A2866" s="300" t="n">
        <v>2939</v>
      </c>
      <c r="B2866" s="300" t="n">
        <v>23</v>
      </c>
      <c r="C2866" s="300" t="inlineStr">
        <is>
          <t>T177</t>
        </is>
      </c>
      <c r="D2866" s="300" t="n">
        <v>11</v>
      </c>
      <c r="E2866" s="301" t="n">
        <v>43571</v>
      </c>
      <c r="F2866" s="312" t="n">
        <v>5261</v>
      </c>
      <c r="G2866" s="300" t="n">
        <v>7483</v>
      </c>
      <c r="H2866" s="302" t="n">
        <v>6955</v>
      </c>
      <c r="I2866" s="300" t="n"/>
      <c r="J2866" s="317" t="n"/>
      <c r="K2866" s="304" t="inlineStr">
        <is>
          <t>MF</t>
        </is>
      </c>
      <c r="L2866" s="304" t="n"/>
      <c r="M2866" s="304" t="n"/>
      <c r="N2866" s="304" t="n"/>
    </row>
    <row r="2867" ht="15.75" customHeight="1" s="412">
      <c r="A2867" s="300" t="n">
        <v>2940</v>
      </c>
      <c r="B2867" s="300" t="n">
        <v>24</v>
      </c>
      <c r="C2867" s="300" t="inlineStr">
        <is>
          <t>T177</t>
        </is>
      </c>
      <c r="D2867" s="300" t="n">
        <v>11</v>
      </c>
      <c r="E2867" s="301" t="n">
        <v>43571</v>
      </c>
      <c r="F2867" s="312" t="n">
        <v>5196</v>
      </c>
      <c r="G2867" s="300" t="n">
        <v>7332</v>
      </c>
      <c r="H2867" s="302" t="n">
        <v>6823</v>
      </c>
      <c r="I2867" s="300" t="n"/>
      <c r="J2867" s="315" t="n"/>
      <c r="K2867" s="304" t="n"/>
      <c r="L2867" s="304" t="n"/>
      <c r="M2867" s="304" t="n"/>
      <c r="N2867" s="304" t="n"/>
    </row>
    <row r="2868" ht="15.75" customHeight="1" s="412">
      <c r="A2868" s="300" t="n">
        <v>2941</v>
      </c>
      <c r="B2868" s="300" t="n">
        <v>25</v>
      </c>
      <c r="C2868" s="300" t="inlineStr">
        <is>
          <t>T183</t>
        </is>
      </c>
      <c r="D2868" s="300" t="n">
        <v>11</v>
      </c>
      <c r="E2868" s="301" t="n">
        <v>43571</v>
      </c>
      <c r="F2868" s="312" t="n">
        <v>5238</v>
      </c>
      <c r="G2868" s="300" t="n">
        <v>8610</v>
      </c>
      <c r="H2868" s="302" t="n">
        <v>7644</v>
      </c>
      <c r="I2868" s="300" t="n"/>
      <c r="J2868" s="315" t="n"/>
      <c r="K2868" s="304" t="inlineStr">
        <is>
          <t>MF</t>
        </is>
      </c>
      <c r="L2868" s="304" t="n"/>
      <c r="M2868" s="304" t="n"/>
      <c r="N2868" s="304" t="n"/>
    </row>
    <row r="2869" ht="15.75" customHeight="1" s="412">
      <c r="A2869" s="300" t="n">
        <v>2942</v>
      </c>
      <c r="B2869" s="300" t="n">
        <v>26</v>
      </c>
      <c r="C2869" s="300" t="inlineStr">
        <is>
          <t>T183</t>
        </is>
      </c>
      <c r="D2869" s="300" t="n">
        <v>11</v>
      </c>
      <c r="E2869" s="301" t="n">
        <v>43571</v>
      </c>
      <c r="F2869" s="312" t="n">
        <v>5207</v>
      </c>
      <c r="G2869" s="300" t="n">
        <v>8453</v>
      </c>
      <c r="H2869" s="302" t="n">
        <v>7489</v>
      </c>
      <c r="I2869" s="300" t="n"/>
      <c r="J2869" s="315" t="n"/>
      <c r="K2869" s="304" t="n"/>
      <c r="L2869" s="304" t="n"/>
      <c r="M2869" s="304" t="n"/>
      <c r="N2869" s="304" t="n"/>
    </row>
    <row r="2870" ht="15.75" customHeight="1" s="412">
      <c r="A2870" s="300" t="n">
        <v>2943</v>
      </c>
      <c r="B2870" s="300" t="n">
        <v>27</v>
      </c>
      <c r="C2870" s="300" t="inlineStr">
        <is>
          <t>T186</t>
        </is>
      </c>
      <c r="D2870" s="300" t="n">
        <v>11</v>
      </c>
      <c r="E2870" s="301" t="n">
        <v>43571</v>
      </c>
      <c r="F2870" s="312" t="n">
        <v>5236</v>
      </c>
      <c r="G2870" s="300" t="n">
        <v>8890</v>
      </c>
      <c r="H2870" s="302" t="n">
        <v>7446</v>
      </c>
      <c r="I2870" s="300" t="n"/>
      <c r="J2870" s="315" t="n"/>
      <c r="K2870" s="304" t="n">
        <v>0.5</v>
      </c>
      <c r="L2870" s="304" t="n"/>
      <c r="M2870" s="304" t="n"/>
      <c r="N2870" s="304" t="n"/>
    </row>
    <row r="2871" ht="15.75" customHeight="1" s="412">
      <c r="A2871" s="300" t="n">
        <v>2944</v>
      </c>
      <c r="B2871" s="300" t="n">
        <v>28</v>
      </c>
      <c r="C2871" s="300" t="inlineStr">
        <is>
          <t>T186</t>
        </is>
      </c>
      <c r="D2871" s="300" t="n">
        <v>11</v>
      </c>
      <c r="E2871" s="301" t="n">
        <v>43571</v>
      </c>
      <c r="F2871" s="312" t="n">
        <v>5216</v>
      </c>
      <c r="G2871" s="300" t="n">
        <v>8954</v>
      </c>
      <c r="H2871" s="302" t="n">
        <v>7462</v>
      </c>
      <c r="I2871" s="300" t="n"/>
      <c r="J2871" s="315" t="n"/>
      <c r="K2871" s="304" t="n"/>
      <c r="L2871" s="304" t="n"/>
      <c r="M2871" s="304" t="n"/>
      <c r="N2871" s="304" t="n"/>
    </row>
    <row r="2872" ht="15.75" customHeight="1" s="412">
      <c r="A2872" s="300" t="n">
        <v>2945</v>
      </c>
      <c r="B2872" s="300" t="n">
        <v>29</v>
      </c>
      <c r="C2872" s="300" t="inlineStr">
        <is>
          <t>T191</t>
        </is>
      </c>
      <c r="D2872" s="300" t="n">
        <v>11</v>
      </c>
      <c r="E2872" s="301" t="n">
        <v>43571</v>
      </c>
      <c r="F2872" s="312" t="n">
        <v>5292</v>
      </c>
      <c r="G2872" s="300" t="n">
        <v>7603</v>
      </c>
      <c r="H2872" s="302" t="n">
        <v>6917</v>
      </c>
      <c r="I2872" s="300" t="n"/>
      <c r="J2872" s="315" t="n"/>
      <c r="K2872" s="304" t="inlineStr">
        <is>
          <t>MF·</t>
        </is>
      </c>
      <c r="L2872" s="304" t="n"/>
      <c r="M2872" s="304" t="n"/>
      <c r="N2872" s="304" t="n"/>
    </row>
    <row r="2873" ht="15.75" customHeight="1" s="412">
      <c r="A2873" s="300" t="n">
        <v>2946</v>
      </c>
      <c r="B2873" s="300" t="n">
        <v>30</v>
      </c>
      <c r="C2873" s="300" t="inlineStr">
        <is>
          <t>T191</t>
        </is>
      </c>
      <c r="D2873" s="300" t="n">
        <v>11</v>
      </c>
      <c r="E2873" s="301" t="n">
        <v>43571</v>
      </c>
      <c r="F2873" s="312" t="n">
        <v>5244</v>
      </c>
      <c r="G2873" s="300" t="n">
        <v>7594</v>
      </c>
      <c r="H2873" s="302" t="n">
        <v>6873</v>
      </c>
      <c r="I2873" s="300" t="n"/>
      <c r="J2873" s="315" t="n"/>
      <c r="K2873" s="304" t="n"/>
      <c r="L2873" s="304" t="n"/>
      <c r="M2873" s="304" t="n"/>
      <c r="N2873" s="304" t="n"/>
    </row>
    <row r="2874" ht="15.75" customHeight="1" s="412">
      <c r="A2874" s="300" t="n">
        <v>2947</v>
      </c>
      <c r="B2874" s="300" t="n">
        <v>31</v>
      </c>
      <c r="C2874" s="300" t="inlineStr">
        <is>
          <t>T196</t>
        </is>
      </c>
      <c r="D2874" s="300" t="n">
        <v>11</v>
      </c>
      <c r="E2874" s="301" t="n">
        <v>43571</v>
      </c>
      <c r="F2874" s="312" t="n">
        <v>5227</v>
      </c>
      <c r="G2874" s="300" t="n">
        <v>6579</v>
      </c>
      <c r="H2874" s="302" t="n">
        <v>6242</v>
      </c>
      <c r="I2874" s="300" t="n"/>
      <c r="J2874" s="315" t="n"/>
      <c r="K2874" s="304" t="inlineStr">
        <is>
          <t>MF</t>
        </is>
      </c>
      <c r="L2874" s="304" t="n"/>
      <c r="M2874" s="304" t="n"/>
      <c r="N2874" s="304" t="n"/>
    </row>
    <row r="2875" ht="15.75" customHeight="1" s="412">
      <c r="A2875" s="300" t="n">
        <v>2948</v>
      </c>
      <c r="B2875" s="300" t="n">
        <v>32</v>
      </c>
      <c r="C2875" s="300" t="inlineStr">
        <is>
          <t>T196</t>
        </is>
      </c>
      <c r="D2875" s="300" t="n">
        <v>11</v>
      </c>
      <c r="E2875" s="301" t="n">
        <v>43571</v>
      </c>
      <c r="F2875" s="312" t="n">
        <v>5214</v>
      </c>
      <c r="G2875" s="300" t="n">
        <v>6591</v>
      </c>
      <c r="H2875" s="302" t="n">
        <v>6247</v>
      </c>
      <c r="I2875" s="300" t="n"/>
      <c r="J2875" s="315" t="n"/>
      <c r="K2875" s="304" t="n"/>
      <c r="L2875" s="304" t="n"/>
      <c r="M2875" s="304" t="n"/>
      <c r="N2875" s="304" t="n"/>
    </row>
    <row r="2876" ht="15.75" customHeight="1" s="412">
      <c r="A2876" s="300" t="n">
        <v>2949</v>
      </c>
      <c r="B2876" s="300" t="n">
        <v>33</v>
      </c>
      <c r="C2876" s="300" t="inlineStr">
        <is>
          <t>T198</t>
        </is>
      </c>
      <c r="D2876" s="300" t="n">
        <v>11</v>
      </c>
      <c r="E2876" s="301" t="n">
        <v>43571</v>
      </c>
      <c r="F2876" s="312" t="n">
        <v>5203</v>
      </c>
      <c r="G2876" s="300" t="n">
        <v>7688</v>
      </c>
      <c r="H2876" s="302" t="n">
        <v>6701</v>
      </c>
      <c r="I2876" s="300" t="n"/>
      <c r="J2876" s="315" t="n"/>
      <c r="K2876" s="304" t="inlineStr">
        <is>
          <t>MF·</t>
        </is>
      </c>
      <c r="L2876" s="304" t="n"/>
      <c r="M2876" s="304" t="n"/>
      <c r="N2876" s="304" t="n"/>
    </row>
    <row r="2877" ht="15.75" customHeight="1" s="412">
      <c r="A2877" s="300" t="n">
        <v>2950</v>
      </c>
      <c r="B2877" s="300" t="n">
        <v>34</v>
      </c>
      <c r="C2877" s="300" t="inlineStr">
        <is>
          <t>T198</t>
        </is>
      </c>
      <c r="D2877" s="300" t="n">
        <v>11</v>
      </c>
      <c r="E2877" s="301" t="n">
        <v>43571</v>
      </c>
      <c r="F2877" s="312" t="n">
        <v>5191</v>
      </c>
      <c r="G2877" s="300" t="n">
        <v>7710</v>
      </c>
      <c r="H2877" s="302" t="n">
        <v>6712</v>
      </c>
      <c r="I2877" s="300" t="n"/>
      <c r="J2877" s="315" t="n"/>
      <c r="K2877" s="304" t="n"/>
      <c r="L2877" s="304" t="n"/>
      <c r="M2877" s="304" t="n"/>
      <c r="N2877" s="304" t="n"/>
    </row>
    <row r="2878" ht="15.75" customHeight="1" s="412">
      <c r="A2878" s="300" t="n">
        <v>2951</v>
      </c>
      <c r="B2878" s="300" t="n">
        <v>35</v>
      </c>
      <c r="C2878" s="300" t="inlineStr">
        <is>
          <t>T201</t>
        </is>
      </c>
      <c r="D2878" s="300" t="n">
        <v>11</v>
      </c>
      <c r="E2878" s="301" t="n">
        <v>43571</v>
      </c>
      <c r="F2878" s="312" t="n">
        <v>5280</v>
      </c>
      <c r="G2878" s="300" t="n">
        <v>8019</v>
      </c>
      <c r="H2878" s="302" t="n">
        <v>6917</v>
      </c>
      <c r="I2878" s="300" t="n"/>
      <c r="J2878" s="317" t="n"/>
      <c r="K2878" s="304" t="n">
        <v>0.25</v>
      </c>
      <c r="L2878" s="304" t="n"/>
      <c r="M2878" s="304" t="n"/>
      <c r="N2878" s="304" t="n"/>
    </row>
    <row r="2879" ht="15.75" customHeight="1" s="412">
      <c r="A2879" s="300" t="n">
        <v>2952</v>
      </c>
      <c r="B2879" s="300" t="n">
        <v>36</v>
      </c>
      <c r="C2879" s="300" t="inlineStr">
        <is>
          <t>T201</t>
        </is>
      </c>
      <c r="D2879" s="300" t="n">
        <v>11</v>
      </c>
      <c r="E2879" s="301" t="n">
        <v>43571</v>
      </c>
      <c r="F2879" s="312" t="n">
        <v>5219</v>
      </c>
      <c r="G2879" s="300" t="n">
        <v>7781</v>
      </c>
      <c r="H2879" s="302" t="n">
        <v>6737</v>
      </c>
      <c r="I2879" s="300" t="n"/>
      <c r="J2879" s="315" t="n"/>
      <c r="K2879" s="304" t="n"/>
      <c r="L2879" s="304" t="n"/>
      <c r="M2879" s="304" t="n"/>
      <c r="N2879" s="304" t="n"/>
    </row>
    <row r="2880" ht="15.75" customHeight="1" s="412">
      <c r="A2880" s="300" t="n">
        <v>2953</v>
      </c>
      <c r="B2880" s="300" t="n">
        <v>37</v>
      </c>
      <c r="C2880" s="300" t="inlineStr">
        <is>
          <t>T207</t>
        </is>
      </c>
      <c r="D2880" s="300" t="n">
        <v>11</v>
      </c>
      <c r="E2880" s="301" t="n">
        <v>43571</v>
      </c>
      <c r="F2880" s="312" t="n">
        <v>5225</v>
      </c>
      <c r="G2880" s="300" t="n">
        <v>7988</v>
      </c>
      <c r="H2880" s="302" t="n">
        <v>7008</v>
      </c>
      <c r="I2880" s="300" t="n"/>
      <c r="J2880" s="315" t="n"/>
      <c r="K2880" s="304" t="n">
        <v>0.5</v>
      </c>
      <c r="L2880" s="304" t="n"/>
      <c r="M2880" s="304" t="n"/>
      <c r="N2880" s="304" t="n"/>
    </row>
    <row r="2881" ht="15.75" customHeight="1" s="412">
      <c r="A2881" s="300" t="n">
        <v>2954</v>
      </c>
      <c r="B2881" s="300" t="n">
        <v>38</v>
      </c>
      <c r="C2881" s="300" t="inlineStr">
        <is>
          <t>T207</t>
        </is>
      </c>
      <c r="D2881" s="300" t="n">
        <v>11</v>
      </c>
      <c r="E2881" s="301" t="n">
        <v>43571</v>
      </c>
      <c r="F2881" s="312" t="n">
        <v>5241</v>
      </c>
      <c r="G2881" s="300" t="n">
        <v>7964</v>
      </c>
      <c r="H2881" s="302" t="n">
        <v>6968</v>
      </c>
      <c r="I2881" s="300" t="n"/>
      <c r="J2881" s="315" t="n"/>
      <c r="K2881" s="304" t="n"/>
      <c r="L2881" s="304" t="n"/>
      <c r="M2881" s="304" t="n"/>
      <c r="N2881" s="304" t="n"/>
    </row>
    <row r="2882" ht="15.75" customHeight="1" s="412">
      <c r="A2882" s="300" t="n">
        <v>2955</v>
      </c>
      <c r="B2882" s="300" t="n">
        <v>39</v>
      </c>
      <c r="C2882" s="300" t="inlineStr">
        <is>
          <t>T212</t>
        </is>
      </c>
      <c r="D2882" s="300" t="n">
        <v>11</v>
      </c>
      <c r="E2882" s="301" t="n">
        <v>43571</v>
      </c>
      <c r="F2882" s="312" t="n">
        <v>5245</v>
      </c>
      <c r="G2882" s="300" t="n">
        <v>8890</v>
      </c>
      <c r="H2882" s="302" t="n">
        <v>7708</v>
      </c>
      <c r="I2882" s="300" t="n"/>
      <c r="J2882" s="315" t="n"/>
      <c r="K2882" s="304" t="inlineStr">
        <is>
          <t>MF</t>
        </is>
      </c>
      <c r="L2882" s="304" t="n"/>
      <c r="M2882" s="304" t="n"/>
      <c r="N2882" s="304" t="n"/>
    </row>
    <row r="2883" ht="15.75" customHeight="1" s="412">
      <c r="A2883" s="300" t="n">
        <v>2956</v>
      </c>
      <c r="B2883" s="300" t="n">
        <v>40</v>
      </c>
      <c r="C2883" s="300" t="inlineStr">
        <is>
          <t>T212</t>
        </is>
      </c>
      <c r="D2883" s="300" t="n">
        <v>11</v>
      </c>
      <c r="E2883" s="301" t="n">
        <v>43571</v>
      </c>
      <c r="F2883" s="312" t="n">
        <v>5216</v>
      </c>
      <c r="G2883" s="300" t="n">
        <v>8687</v>
      </c>
      <c r="H2883" s="302" t="n">
        <v>7553</v>
      </c>
      <c r="I2883" s="300" t="n"/>
      <c r="J2883" s="315" t="n"/>
      <c r="K2883" s="304" t="n"/>
      <c r="L2883" s="304" t="n"/>
      <c r="M2883" s="304" t="n"/>
      <c r="N2883" s="304" t="n"/>
    </row>
    <row r="2884" ht="15.75" customHeight="1" s="412">
      <c r="A2884" s="300" t="n">
        <v>2957</v>
      </c>
      <c r="B2884" s="300" t="n">
        <v>41</v>
      </c>
      <c r="C2884" s="300" t="inlineStr">
        <is>
          <t>T224</t>
        </is>
      </c>
      <c r="D2884" s="300" t="n">
        <v>11</v>
      </c>
      <c r="E2884" s="301" t="n">
        <v>43571</v>
      </c>
      <c r="F2884" s="312" t="n">
        <v>5264</v>
      </c>
      <c r="G2884" s="300" t="n">
        <v>8573</v>
      </c>
      <c r="H2884" s="302" t="n">
        <v>7299</v>
      </c>
      <c r="I2884" s="300" t="n"/>
      <c r="J2884" s="315" t="n"/>
      <c r="K2884" s="304" t="n">
        <v>0.25</v>
      </c>
      <c r="L2884" s="304" t="n"/>
      <c r="M2884" s="304" t="n"/>
      <c r="N2884" s="304" t="n"/>
    </row>
    <row r="2885" ht="15.75" customHeight="1" s="412">
      <c r="A2885" s="300" t="n">
        <v>2958</v>
      </c>
      <c r="B2885" s="300" t="n">
        <v>42</v>
      </c>
      <c r="C2885" s="300" t="inlineStr">
        <is>
          <t>T224</t>
        </is>
      </c>
      <c r="D2885" s="300" t="n">
        <v>11</v>
      </c>
      <c r="E2885" s="301" t="n">
        <v>43571</v>
      </c>
      <c r="F2885" s="312" t="n">
        <v>5270</v>
      </c>
      <c r="G2885" s="300" t="n">
        <v>8770</v>
      </c>
      <c r="H2885" s="302" t="n">
        <v>7428</v>
      </c>
      <c r="I2885" s="300" t="n"/>
      <c r="J2885" s="315" t="n"/>
      <c r="K2885" s="304" t="n"/>
      <c r="L2885" s="304" t="n"/>
      <c r="M2885" s="304" t="n"/>
      <c r="N2885" s="304" t="n"/>
    </row>
    <row r="2886" ht="15.75" customHeight="1" s="412">
      <c r="A2886" s="300" t="n">
        <v>2959</v>
      </c>
      <c r="B2886" s="300" t="n">
        <v>43</v>
      </c>
      <c r="C2886" s="300" t="inlineStr">
        <is>
          <t>T237</t>
        </is>
      </c>
      <c r="D2886" s="300" t="n">
        <v>11</v>
      </c>
      <c r="E2886" s="301" t="n">
        <v>43571</v>
      </c>
      <c r="F2886" s="312" t="n">
        <v>5211</v>
      </c>
      <c r="G2886" s="300" t="n">
        <v>8602</v>
      </c>
      <c r="H2886" s="302" t="n">
        <v>7354</v>
      </c>
      <c r="I2886" s="300" t="n"/>
      <c r="J2886" s="315" t="n"/>
      <c r="K2886" s="304" t="n">
        <v>0.25</v>
      </c>
      <c r="L2886" s="304" t="n"/>
      <c r="M2886" s="304" t="n"/>
      <c r="N2886" s="304" t="n"/>
    </row>
    <row r="2887" ht="15.75" customHeight="1" s="412">
      <c r="A2887" s="300" t="n">
        <v>2960</v>
      </c>
      <c r="B2887" s="300" t="n">
        <v>44</v>
      </c>
      <c r="C2887" s="300" t="inlineStr">
        <is>
          <t>T237</t>
        </is>
      </c>
      <c r="D2887" s="300" t="n">
        <v>11</v>
      </c>
      <c r="E2887" s="301" t="n">
        <v>43571</v>
      </c>
      <c r="F2887" s="312" t="n">
        <v>5218</v>
      </c>
      <c r="G2887" s="300" t="n">
        <v>8518</v>
      </c>
      <c r="H2887" s="302" t="n">
        <v>7287</v>
      </c>
      <c r="I2887" s="300" t="n"/>
      <c r="J2887" s="315" t="n"/>
      <c r="K2887" s="304" t="n"/>
      <c r="L2887" s="304" t="n"/>
      <c r="M2887" s="304" t="n"/>
      <c r="N2887" s="304" t="n"/>
    </row>
    <row r="2888" ht="15.75" customHeight="1" s="412">
      <c r="A2888" s="300" t="n">
        <v>2961</v>
      </c>
      <c r="B2888" s="300" t="n">
        <v>45</v>
      </c>
      <c r="C2888" s="300" t="inlineStr">
        <is>
          <t>T239</t>
        </is>
      </c>
      <c r="D2888" s="300" t="n">
        <v>11</v>
      </c>
      <c r="E2888" s="301" t="n">
        <v>43571</v>
      </c>
      <c r="F2888" s="312" t="n">
        <v>5211</v>
      </c>
      <c r="G2888" s="300" t="n">
        <v>8701</v>
      </c>
      <c r="H2888" s="302" t="n">
        <v>7342</v>
      </c>
      <c r="I2888" s="300" t="n"/>
      <c r="J2888" s="315" t="n"/>
      <c r="K2888" s="304" t="n">
        <v>0.25</v>
      </c>
      <c r="L2888" s="304" t="n"/>
      <c r="M2888" s="304" t="n"/>
      <c r="N2888" s="304" t="n"/>
    </row>
    <row r="2889" ht="15.75" customHeight="1" s="412">
      <c r="A2889" s="300" t="n">
        <v>2962</v>
      </c>
      <c r="B2889" s="300" t="n">
        <v>46</v>
      </c>
      <c r="C2889" s="300" t="inlineStr">
        <is>
          <t>T239</t>
        </is>
      </c>
      <c r="D2889" s="300" t="n">
        <v>11</v>
      </c>
      <c r="E2889" s="301" t="n">
        <v>43571</v>
      </c>
      <c r="F2889" s="312" t="n">
        <v>5260</v>
      </c>
      <c r="G2889" s="300" t="n">
        <v>8832</v>
      </c>
      <c r="H2889" s="302" t="n">
        <v>7419</v>
      </c>
      <c r="I2889" s="300" t="n"/>
      <c r="J2889" s="315" t="n"/>
      <c r="K2889" s="304" t="n"/>
      <c r="L2889" s="304" t="n"/>
      <c r="M2889" s="304" t="n"/>
      <c r="N2889" s="304" t="n"/>
    </row>
    <row r="2890" ht="15.75" customHeight="1" s="412">
      <c r="A2890" s="300" t="n">
        <v>2963</v>
      </c>
      <c r="B2890" s="300" t="n">
        <v>47</v>
      </c>
      <c r="C2890" s="300" t="inlineStr">
        <is>
          <t>T243</t>
        </is>
      </c>
      <c r="D2890" s="300" t="n">
        <v>11</v>
      </c>
      <c r="E2890" s="301" t="n">
        <v>43571</v>
      </c>
      <c r="F2890" s="312" t="n">
        <v>5258</v>
      </c>
      <c r="G2890" s="300" t="n">
        <v>7411</v>
      </c>
      <c r="H2890" s="302" t="n">
        <v>6944</v>
      </c>
      <c r="I2890" s="300" t="n"/>
      <c r="J2890" s="317" t="n"/>
      <c r="K2890" s="304" t="inlineStr">
        <is>
          <t>MF</t>
        </is>
      </c>
      <c r="L2890" s="304" t="n"/>
      <c r="M2890" s="304" t="n"/>
      <c r="N2890" s="304" t="n"/>
    </row>
    <row r="2891" ht="15.75" customHeight="1" s="412">
      <c r="A2891" s="300" t="n">
        <v>2964</v>
      </c>
      <c r="B2891" s="300" t="n">
        <v>48</v>
      </c>
      <c r="C2891" s="300" t="inlineStr">
        <is>
          <t>T243</t>
        </is>
      </c>
      <c r="D2891" s="300" t="n">
        <v>11</v>
      </c>
      <c r="E2891" s="301" t="n">
        <v>43571</v>
      </c>
      <c r="F2891" s="312" t="n">
        <v>5245</v>
      </c>
      <c r="G2891" s="300" t="n">
        <v>7446</v>
      </c>
      <c r="H2891" s="302" t="n">
        <v>6957</v>
      </c>
      <c r="I2891" s="300" t="n"/>
      <c r="J2891" s="315" t="n"/>
      <c r="K2891" s="304" t="n"/>
      <c r="L2891" s="304" t="n"/>
      <c r="M2891" s="304" t="n"/>
      <c r="N2891" s="304" t="n"/>
    </row>
    <row r="2892" ht="15.75" customHeight="1" s="412">
      <c r="A2892" s="300" t="n">
        <v>2965</v>
      </c>
      <c r="B2892" s="300" t="n">
        <v>49</v>
      </c>
      <c r="C2892" s="300" t="inlineStr">
        <is>
          <t>T245</t>
        </is>
      </c>
      <c r="D2892" s="300" t="n">
        <v>11</v>
      </c>
      <c r="E2892" s="301" t="n">
        <v>43571</v>
      </c>
      <c r="F2892" s="312" t="n">
        <v>5203</v>
      </c>
      <c r="G2892" s="300" t="n">
        <v>7896</v>
      </c>
      <c r="H2892" s="302" t="n">
        <v>6892</v>
      </c>
      <c r="I2892" s="300" t="n"/>
      <c r="J2892" s="315" t="n"/>
      <c r="K2892" s="304" t="n">
        <v>0.5</v>
      </c>
      <c r="L2892" s="304" t="n"/>
      <c r="M2892" s="304" t="n"/>
      <c r="N2892" s="304" t="n"/>
    </row>
    <row r="2893" ht="15.75" customHeight="1" s="412">
      <c r="A2893" s="300" t="n">
        <v>2966</v>
      </c>
      <c r="B2893" s="300" t="n">
        <v>50</v>
      </c>
      <c r="C2893" s="300" t="inlineStr">
        <is>
          <t>T245</t>
        </is>
      </c>
      <c r="D2893" s="300" t="n">
        <v>11</v>
      </c>
      <c r="E2893" s="301" t="n">
        <v>43571</v>
      </c>
      <c r="F2893" s="312" t="n">
        <v>5251</v>
      </c>
      <c r="G2893" s="300" t="n">
        <v>8069</v>
      </c>
      <c r="H2893" s="302" t="n">
        <v>6987</v>
      </c>
      <c r="I2893" s="300" t="n"/>
      <c r="J2893" s="315" t="n"/>
      <c r="K2893" s="304" t="n"/>
      <c r="L2893" s="304" t="n"/>
      <c r="M2893" s="304" t="n"/>
      <c r="N2893" s="304" t="n"/>
    </row>
    <row r="2894" ht="15.75" customHeight="1" s="412">
      <c r="A2894" s="300" t="n">
        <v>2967</v>
      </c>
      <c r="B2894" s="300" t="n">
        <v>51</v>
      </c>
      <c r="C2894" s="300" t="inlineStr">
        <is>
          <t>T252</t>
        </is>
      </c>
      <c r="D2894" s="300" t="n">
        <v>11</v>
      </c>
      <c r="E2894" s="301" t="n">
        <v>43571</v>
      </c>
      <c r="F2894" s="312" t="n">
        <v>5234</v>
      </c>
      <c r="G2894" s="300" t="n">
        <v>8011</v>
      </c>
      <c r="H2894" s="302" t="n">
        <v>6901</v>
      </c>
      <c r="I2894" s="300" t="n"/>
      <c r="J2894" s="315" t="n"/>
      <c r="K2894" s="304" t="n">
        <v>0.5</v>
      </c>
      <c r="L2894" s="304" t="n"/>
      <c r="M2894" s="304" t="n"/>
      <c r="N2894" s="304" t="n"/>
    </row>
    <row r="2895" ht="15.75" customHeight="1" s="412">
      <c r="A2895" s="300" t="n">
        <v>2968</v>
      </c>
      <c r="B2895" s="300" t="n">
        <v>52</v>
      </c>
      <c r="C2895" s="300" t="inlineStr">
        <is>
          <t>T252</t>
        </is>
      </c>
      <c r="D2895" s="300" t="n">
        <v>11</v>
      </c>
      <c r="E2895" s="301" t="n">
        <v>43571</v>
      </c>
      <c r="F2895" s="312" t="n">
        <v>5234</v>
      </c>
      <c r="G2895" s="300" t="n">
        <v>8137</v>
      </c>
      <c r="H2895" s="302" t="n">
        <v>6973</v>
      </c>
      <c r="I2895" s="300" t="n"/>
      <c r="J2895" s="315" t="n"/>
      <c r="K2895" s="304" t="n"/>
      <c r="L2895" s="304" t="n"/>
      <c r="M2895" s="304" t="n"/>
      <c r="N2895" s="304" t="n"/>
    </row>
    <row r="2896" ht="15.75" customHeight="1" s="412">
      <c r="A2896" s="300" t="n">
        <v>2969</v>
      </c>
      <c r="B2896" s="300" t="n">
        <v>53</v>
      </c>
      <c r="C2896" s="300" t="inlineStr">
        <is>
          <t>T254</t>
        </is>
      </c>
      <c r="D2896" s="300" t="n">
        <v>11</v>
      </c>
      <c r="E2896" s="301" t="n">
        <v>43571</v>
      </c>
      <c r="F2896" s="312" t="n">
        <v>5232</v>
      </c>
      <c r="G2896" s="300" t="n">
        <v>9065</v>
      </c>
      <c r="H2896" s="302" t="n">
        <v>7366</v>
      </c>
      <c r="I2896" s="300" t="n"/>
      <c r="J2896" s="315" t="n"/>
      <c r="K2896" s="304" t="n">
        <v>0.25</v>
      </c>
      <c r="L2896" s="304" t="n"/>
      <c r="M2896" s="304" t="n"/>
      <c r="N2896" s="304" t="n"/>
    </row>
    <row r="2897" ht="15.75" customHeight="1" s="412">
      <c r="A2897" s="300" t="n">
        <v>2970</v>
      </c>
      <c r="B2897" s="300" t="n">
        <v>54</v>
      </c>
      <c r="C2897" s="300" t="inlineStr">
        <is>
          <t>T254</t>
        </is>
      </c>
      <c r="D2897" s="300" t="n">
        <v>11</v>
      </c>
      <c r="E2897" s="301" t="n">
        <v>43571</v>
      </c>
      <c r="F2897" s="312" t="n">
        <v>5271</v>
      </c>
      <c r="G2897" s="300" t="n">
        <v>9219</v>
      </c>
      <c r="H2897" s="302" t="n">
        <v>7460</v>
      </c>
      <c r="I2897" s="300" t="n"/>
      <c r="J2897" s="315" t="n"/>
      <c r="K2897" s="304" t="n"/>
      <c r="L2897" s="304" t="n"/>
      <c r="M2897" s="304" t="n"/>
      <c r="N2897" s="304" t="n"/>
    </row>
    <row r="2898" ht="15.75" customHeight="1" s="412">
      <c r="A2898" s="300" t="n">
        <v>2971</v>
      </c>
      <c r="B2898" s="300" t="n">
        <v>55</v>
      </c>
      <c r="C2898" s="300" t="inlineStr">
        <is>
          <t>T255</t>
        </is>
      </c>
      <c r="D2898" s="300" t="n">
        <v>11</v>
      </c>
      <c r="E2898" s="301" t="n">
        <v>43571</v>
      </c>
      <c r="F2898" s="312" t="n">
        <v>5269</v>
      </c>
      <c r="G2898" s="300" t="n">
        <v>9342</v>
      </c>
      <c r="H2898" s="302" t="n">
        <v>7958</v>
      </c>
      <c r="I2898" s="300" t="n"/>
      <c r="J2898" s="315" t="n"/>
      <c r="K2898" s="304" t="inlineStr">
        <is>
          <t>MF·</t>
        </is>
      </c>
      <c r="L2898" s="304" t="n"/>
      <c r="M2898" s="304" t="n"/>
      <c r="N2898" s="304" t="n"/>
    </row>
    <row r="2899" ht="15.75" customHeight="1" s="412">
      <c r="A2899" s="300" t="n">
        <v>2972</v>
      </c>
      <c r="B2899" s="300" t="n">
        <v>56</v>
      </c>
      <c r="C2899" s="300" t="inlineStr">
        <is>
          <t>T255</t>
        </is>
      </c>
      <c r="D2899" s="300" t="n">
        <v>11</v>
      </c>
      <c r="E2899" s="301" t="n">
        <v>43571</v>
      </c>
      <c r="F2899" s="312" t="n">
        <v>5254</v>
      </c>
      <c r="G2899" s="300" t="n">
        <v>9425</v>
      </c>
      <c r="H2899" s="302" t="n">
        <v>7979</v>
      </c>
      <c r="I2899" s="300" t="n"/>
      <c r="J2899" s="315" t="n"/>
      <c r="K2899" s="304" t="n"/>
      <c r="L2899" s="304" t="n"/>
      <c r="M2899" s="304" t="n"/>
      <c r="N2899" s="304" t="n"/>
    </row>
    <row r="2900" ht="15.75" customHeight="1" s="412">
      <c r="A2900" s="300" t="n">
        <v>2973</v>
      </c>
      <c r="B2900" s="300" t="n">
        <v>57</v>
      </c>
      <c r="C2900" s="300" t="inlineStr">
        <is>
          <t>T256</t>
        </is>
      </c>
      <c r="D2900" s="300" t="n">
        <v>11</v>
      </c>
      <c r="E2900" s="301" t="n">
        <v>43571</v>
      </c>
      <c r="F2900" s="312" t="n">
        <v>5257</v>
      </c>
      <c r="G2900" s="300" t="n">
        <v>8890</v>
      </c>
      <c r="H2900" s="302" t="n">
        <v>7395</v>
      </c>
      <c r="I2900" s="300" t="n"/>
      <c r="J2900" s="315" t="n"/>
      <c r="K2900" s="304" t="n">
        <v>0.25</v>
      </c>
      <c r="L2900" s="304" t="n"/>
      <c r="M2900" s="304" t="n"/>
      <c r="N2900" s="304" t="n"/>
    </row>
    <row r="2901" ht="15.75" customHeight="1" s="412">
      <c r="A2901" s="300" t="n">
        <v>2974</v>
      </c>
      <c r="B2901" s="300" t="n">
        <v>58</v>
      </c>
      <c r="C2901" s="300" t="inlineStr">
        <is>
          <t>T256</t>
        </is>
      </c>
      <c r="D2901" s="300" t="n">
        <v>11</v>
      </c>
      <c r="E2901" s="301" t="n">
        <v>43571</v>
      </c>
      <c r="F2901" s="312" t="n">
        <v>5320</v>
      </c>
      <c r="G2901" s="300" t="n">
        <v>8931</v>
      </c>
      <c r="H2901" s="302" t="n">
        <v>7425</v>
      </c>
      <c r="I2901" s="300" t="n"/>
      <c r="J2901" s="315" t="n"/>
      <c r="K2901" s="304" t="n"/>
      <c r="L2901" s="304" t="n"/>
      <c r="M2901" s="304" t="n"/>
      <c r="N2901" s="304" t="n"/>
    </row>
    <row r="2902" ht="15.75" customHeight="1" s="412">
      <c r="A2902" s="300" t="n">
        <v>2975</v>
      </c>
      <c r="B2902" s="300" t="n">
        <v>59</v>
      </c>
      <c r="C2902" s="300" t="inlineStr">
        <is>
          <t>T257</t>
        </is>
      </c>
      <c r="D2902" s="300" t="n">
        <v>11</v>
      </c>
      <c r="E2902" s="301" t="n">
        <v>43571</v>
      </c>
      <c r="F2902" s="312" t="n">
        <v>5278</v>
      </c>
      <c r="G2902" s="300" t="n">
        <v>8867</v>
      </c>
      <c r="H2902" s="302" t="n">
        <v>7282</v>
      </c>
      <c r="I2902" s="300" t="n"/>
      <c r="J2902" s="317" t="n"/>
      <c r="K2902" s="304" t="n">
        <v>0.25</v>
      </c>
      <c r="L2902" s="304" t="n"/>
      <c r="M2902" s="304" t="n"/>
      <c r="N2902" s="304" t="n"/>
    </row>
    <row r="2903" ht="15.75" customHeight="1" s="412">
      <c r="A2903" s="300" t="n">
        <v>2976</v>
      </c>
      <c r="B2903" s="300" t="n">
        <v>60</v>
      </c>
      <c r="C2903" s="300" t="inlineStr">
        <is>
          <t>T257</t>
        </is>
      </c>
      <c r="D2903" s="300" t="n">
        <v>11</v>
      </c>
      <c r="E2903" s="301" t="n">
        <v>43571</v>
      </c>
      <c r="F2903" s="312" t="n">
        <v>5220</v>
      </c>
      <c r="G2903" s="300" t="n">
        <v>8599</v>
      </c>
      <c r="H2903" s="302" t="n">
        <v>7104</v>
      </c>
      <c r="I2903" s="300" t="n"/>
      <c r="J2903" s="315" t="n"/>
      <c r="K2903" s="304" t="n"/>
      <c r="L2903" s="304" t="n"/>
      <c r="M2903" s="304" t="n"/>
      <c r="N2903" s="304" t="n"/>
    </row>
    <row r="2904" ht="15.75" customHeight="1" s="412">
      <c r="A2904" s="300" t="n">
        <v>2977</v>
      </c>
      <c r="B2904" s="300" t="n">
        <v>61</v>
      </c>
      <c r="C2904" s="300" t="inlineStr">
        <is>
          <t>T259</t>
        </is>
      </c>
      <c r="D2904" s="300" t="n">
        <v>11</v>
      </c>
      <c r="E2904" s="301" t="n">
        <v>43571</v>
      </c>
      <c r="F2904" s="312" t="n">
        <v>5212</v>
      </c>
      <c r="G2904" s="300" t="n">
        <v>8142</v>
      </c>
      <c r="H2904" s="302" t="n">
        <v>7038</v>
      </c>
      <c r="I2904" s="300" t="n"/>
      <c r="J2904" s="315" t="n"/>
      <c r="K2904" s="304" t="n">
        <v>0.25</v>
      </c>
      <c r="L2904" s="304" t="n"/>
      <c r="M2904" s="304" t="n"/>
      <c r="N2904" s="304" t="n"/>
    </row>
    <row r="2905" ht="15.75" customHeight="1" s="412">
      <c r="A2905" s="300" t="n">
        <v>2978</v>
      </c>
      <c r="B2905" s="300" t="n">
        <v>62</v>
      </c>
      <c r="C2905" s="300" t="inlineStr">
        <is>
          <t>T259</t>
        </is>
      </c>
      <c r="D2905" s="300" t="n">
        <v>11</v>
      </c>
      <c r="E2905" s="301" t="n">
        <v>43571</v>
      </c>
      <c r="F2905" s="312" t="n">
        <v>5209</v>
      </c>
      <c r="G2905" s="300" t="n">
        <v>8634</v>
      </c>
      <c r="H2905" s="302" t="n">
        <v>7298</v>
      </c>
      <c r="I2905" s="300" t="n"/>
      <c r="J2905" s="315" t="n"/>
      <c r="K2905" s="304" t="n"/>
      <c r="L2905" s="304" t="n"/>
      <c r="M2905" s="304" t="n"/>
      <c r="N2905" s="304" t="n"/>
    </row>
    <row r="2906" ht="15.75" customHeight="1" s="412">
      <c r="A2906" s="300" t="n">
        <v>2979</v>
      </c>
      <c r="B2906" s="300" t="n">
        <v>63</v>
      </c>
      <c r="C2906" s="300" t="inlineStr">
        <is>
          <t>T260</t>
        </is>
      </c>
      <c r="D2906" s="300" t="n">
        <v>11</v>
      </c>
      <c r="E2906" s="301" t="n">
        <v>43571</v>
      </c>
      <c r="F2906" s="312" t="n">
        <v>5214</v>
      </c>
      <c r="G2906" s="300" t="n">
        <v>8825</v>
      </c>
      <c r="H2906" s="302" t="n">
        <v>7124</v>
      </c>
      <c r="I2906" s="300" t="n"/>
      <c r="J2906" s="315" t="n"/>
      <c r="K2906" s="304" t="n">
        <v>0.25</v>
      </c>
      <c r="L2906" s="304" t="n"/>
      <c r="M2906" s="304" t="n"/>
      <c r="N2906" s="304" t="n"/>
    </row>
    <row r="2907" ht="15.75" customHeight="1" s="412">
      <c r="A2907" s="300" t="n">
        <v>2980</v>
      </c>
      <c r="B2907" s="300" t="n">
        <v>64</v>
      </c>
      <c r="C2907" s="300" t="inlineStr">
        <is>
          <t>T260</t>
        </is>
      </c>
      <c r="D2907" s="300" t="n">
        <v>11</v>
      </c>
      <c r="E2907" s="301" t="n">
        <v>43571</v>
      </c>
      <c r="F2907" s="312" t="n">
        <v>5232</v>
      </c>
      <c r="G2907" s="300" t="n">
        <v>8771</v>
      </c>
      <c r="H2907" s="302" t="n">
        <v>7125</v>
      </c>
      <c r="I2907" s="300" t="n"/>
      <c r="J2907" s="315" t="n"/>
      <c r="K2907" s="304" t="n"/>
      <c r="L2907" s="304" t="n"/>
      <c r="M2907" s="304" t="n"/>
      <c r="N2907" s="304" t="n"/>
    </row>
    <row r="2908" ht="15.75" customHeight="1" s="412">
      <c r="A2908" s="300" t="n">
        <v>2981</v>
      </c>
      <c r="B2908" s="300" t="n">
        <v>65</v>
      </c>
      <c r="C2908" s="300" t="inlineStr">
        <is>
          <t>T266</t>
        </is>
      </c>
      <c r="D2908" s="300" t="n">
        <v>11</v>
      </c>
      <c r="E2908" s="301" t="n">
        <v>43571</v>
      </c>
      <c r="F2908" s="312" t="n">
        <v>5215</v>
      </c>
      <c r="G2908" s="300" t="n">
        <v>8941</v>
      </c>
      <c r="H2908" s="302" t="n">
        <v>7466</v>
      </c>
      <c r="I2908" s="300" t="n"/>
      <c r="J2908" s="315" t="n"/>
      <c r="K2908" s="304" t="n">
        <v>0.5</v>
      </c>
      <c r="L2908" s="304" t="n"/>
      <c r="M2908" s="304" t="n"/>
      <c r="N2908" s="304" t="n"/>
    </row>
    <row r="2909" ht="15.75" customHeight="1" s="412">
      <c r="A2909" s="300" t="n">
        <v>2982</v>
      </c>
      <c r="B2909" s="300" t="n">
        <v>66</v>
      </c>
      <c r="C2909" s="300" t="inlineStr">
        <is>
          <t>T266</t>
        </is>
      </c>
      <c r="D2909" s="300" t="n">
        <v>11</v>
      </c>
      <c r="E2909" s="301" t="n">
        <v>43571</v>
      </c>
      <c r="F2909" s="312" t="n">
        <v>5279</v>
      </c>
      <c r="G2909" s="300" t="n">
        <v>8849</v>
      </c>
      <c r="H2909" s="302" t="n">
        <v>7406</v>
      </c>
      <c r="I2909" s="300" t="n"/>
      <c r="J2909" s="315" t="n"/>
      <c r="K2909" s="304" t="n"/>
      <c r="L2909" s="304" t="n"/>
      <c r="M2909" s="304" t="n"/>
      <c r="N2909" s="304" t="n"/>
    </row>
    <row r="2910" ht="15.75" customHeight="1" s="412">
      <c r="A2910" s="300" t="n">
        <v>2983</v>
      </c>
      <c r="B2910" s="300" t="n">
        <v>67</v>
      </c>
      <c r="C2910" s="300" t="inlineStr">
        <is>
          <t>T303</t>
        </is>
      </c>
      <c r="D2910" s="300" t="n">
        <v>11</v>
      </c>
      <c r="E2910" s="301" t="n">
        <v>43571</v>
      </c>
      <c r="F2910" s="312" t="n">
        <v>5217</v>
      </c>
      <c r="G2910" s="300" t="n">
        <v>8463</v>
      </c>
      <c r="H2910" s="302" t="n">
        <v>7415</v>
      </c>
      <c r="I2910" s="300" t="n"/>
      <c r="J2910" s="315" t="n"/>
      <c r="K2910" s="304" t="inlineStr">
        <is>
          <t>MF</t>
        </is>
      </c>
      <c r="L2910" s="304" t="n"/>
      <c r="M2910" s="304" t="n"/>
      <c r="N2910" s="304" t="n"/>
    </row>
    <row r="2911" ht="15.75" customHeight="1" s="412">
      <c r="A2911" s="300" t="n">
        <v>2984</v>
      </c>
      <c r="B2911" s="300" t="n">
        <v>68</v>
      </c>
      <c r="C2911" s="300" t="inlineStr">
        <is>
          <t>T303</t>
        </is>
      </c>
      <c r="D2911" s="300" t="n">
        <v>11</v>
      </c>
      <c r="E2911" s="301" t="n">
        <v>43571</v>
      </c>
      <c r="F2911" s="312" t="n">
        <v>5288</v>
      </c>
      <c r="G2911" s="300" t="n">
        <v>8605</v>
      </c>
      <c r="H2911" s="302" t="n">
        <v>7509</v>
      </c>
      <c r="I2911" s="300" t="n"/>
      <c r="J2911" s="315" t="n"/>
      <c r="K2911" s="304" t="n"/>
      <c r="L2911" s="304" t="n"/>
      <c r="M2911" s="304" t="n"/>
      <c r="N2911" s="304" t="n"/>
    </row>
    <row r="2912" ht="15.75" customHeight="1" s="412">
      <c r="A2912" s="300" t="n">
        <v>2985</v>
      </c>
      <c r="B2912" s="300" t="n">
        <v>69</v>
      </c>
      <c r="C2912" s="300" t="inlineStr">
        <is>
          <t>T304</t>
        </is>
      </c>
      <c r="D2912" s="300" t="n">
        <v>11</v>
      </c>
      <c r="E2912" s="301" t="n">
        <v>43571</v>
      </c>
      <c r="F2912" s="312" t="n">
        <v>5248</v>
      </c>
      <c r="G2912" s="300" t="n">
        <v>8804</v>
      </c>
      <c r="H2912" s="302" t="n">
        <v>7359</v>
      </c>
      <c r="I2912" s="300" t="n"/>
      <c r="J2912" s="315" t="n"/>
      <c r="K2912" s="304" t="n">
        <v>0.5</v>
      </c>
      <c r="L2912" s="304" t="n"/>
      <c r="M2912" s="304" t="n"/>
      <c r="N2912" s="304" t="n"/>
    </row>
    <row r="2913" ht="15.75" customHeight="1" s="412">
      <c r="A2913" s="300" t="n">
        <v>2986</v>
      </c>
      <c r="B2913" s="300" t="n">
        <v>70</v>
      </c>
      <c r="C2913" s="300" t="inlineStr">
        <is>
          <t>T304</t>
        </is>
      </c>
      <c r="D2913" s="300" t="n">
        <v>11</v>
      </c>
      <c r="E2913" s="301" t="n">
        <v>43571</v>
      </c>
      <c r="F2913" s="312" t="n">
        <v>5266</v>
      </c>
      <c r="G2913" s="300" t="n">
        <v>8849</v>
      </c>
      <c r="H2913" s="302" t="n">
        <v>7390</v>
      </c>
      <c r="I2913" s="300" t="n"/>
      <c r="J2913" s="315" t="n"/>
      <c r="K2913" s="304" t="n"/>
      <c r="L2913" s="304" t="n"/>
      <c r="M2913" s="304" t="n"/>
      <c r="N2913" s="304" t="n"/>
    </row>
    <row r="2914" ht="15.75" customHeight="1" s="412">
      <c r="A2914" s="300" t="n">
        <v>2987</v>
      </c>
      <c r="B2914" s="300" t="n">
        <v>71</v>
      </c>
      <c r="C2914" s="300" t="inlineStr">
        <is>
          <t>T308</t>
        </is>
      </c>
      <c r="D2914" s="300" t="n">
        <v>11</v>
      </c>
      <c r="E2914" s="301" t="n">
        <v>43571</v>
      </c>
      <c r="F2914" s="312" t="n">
        <v>5256</v>
      </c>
      <c r="G2914" s="300" t="n">
        <v>9168</v>
      </c>
      <c r="H2914" s="302" t="n">
        <v>7297</v>
      </c>
      <c r="I2914" s="300" t="n"/>
      <c r="J2914" s="317" t="n"/>
      <c r="K2914" s="304" t="inlineStr">
        <is>
          <t>MF·</t>
        </is>
      </c>
      <c r="L2914" s="304" t="n"/>
      <c r="M2914" s="304" t="n"/>
      <c r="N2914" s="304" t="n"/>
    </row>
    <row r="2915" ht="15.75" customHeight="1" s="412">
      <c r="A2915" s="300" t="n">
        <v>2988</v>
      </c>
      <c r="B2915" s="300" t="n">
        <v>72</v>
      </c>
      <c r="C2915" s="300" t="inlineStr">
        <is>
          <t>T308</t>
        </is>
      </c>
      <c r="D2915" s="300" t="n">
        <v>11</v>
      </c>
      <c r="E2915" s="301" t="n">
        <v>43571</v>
      </c>
      <c r="F2915" s="312" t="n">
        <v>5223</v>
      </c>
      <c r="G2915" s="300" t="n">
        <v>8972</v>
      </c>
      <c r="H2915" s="302" t="n">
        <v>7556</v>
      </c>
      <c r="I2915" s="300" t="n"/>
      <c r="J2915" s="315" t="n"/>
      <c r="K2915" s="304" t="n"/>
      <c r="L2915" s="304" t="n"/>
      <c r="M2915" s="304" t="n"/>
      <c r="N2915" s="304" t="n"/>
    </row>
    <row r="2916" ht="15.75" customHeight="1" s="412">
      <c r="A2916" s="300" t="n">
        <v>2989</v>
      </c>
      <c r="B2916" s="300" t="n">
        <v>73</v>
      </c>
      <c r="C2916" s="300" t="inlineStr">
        <is>
          <t>T316</t>
        </is>
      </c>
      <c r="D2916" s="300" t="n">
        <v>11</v>
      </c>
      <c r="E2916" s="301" t="n">
        <v>43571</v>
      </c>
      <c r="F2916" s="312" t="n">
        <v>5203</v>
      </c>
      <c r="G2916" s="300" t="n">
        <v>8512</v>
      </c>
      <c r="H2916" s="302" t="n">
        <v>7367</v>
      </c>
      <c r="I2916" s="300" t="n"/>
      <c r="J2916" s="315" t="n"/>
      <c r="K2916" s="304" t="inlineStr">
        <is>
          <t>MF·</t>
        </is>
      </c>
      <c r="L2916" s="304" t="n"/>
      <c r="M2916" s="304" t="n"/>
      <c r="N2916" s="304" t="n"/>
    </row>
    <row r="2917" ht="15.75" customHeight="1" s="412">
      <c r="A2917" s="300" t="n">
        <v>2990</v>
      </c>
      <c r="B2917" s="300" t="n">
        <v>74</v>
      </c>
      <c r="C2917" s="300" t="inlineStr">
        <is>
          <t>T316</t>
        </is>
      </c>
      <c r="D2917" s="300" t="n">
        <v>11</v>
      </c>
      <c r="E2917" s="301" t="n">
        <v>43571</v>
      </c>
      <c r="F2917" s="312" t="n">
        <v>5309</v>
      </c>
      <c r="G2917" s="300" t="n">
        <v>8653</v>
      </c>
      <c r="H2917" s="302" t="n">
        <v>7481</v>
      </c>
      <c r="I2917" s="300" t="n"/>
      <c r="J2917" s="315" t="n"/>
      <c r="K2917" s="304" t="n"/>
      <c r="L2917" s="304" t="n"/>
      <c r="M2917" s="304" t="n"/>
      <c r="N2917" s="304" t="n"/>
    </row>
    <row r="2918" ht="15.75" customHeight="1" s="412">
      <c r="A2918" s="300" t="n">
        <v>2991</v>
      </c>
      <c r="B2918" s="300" t="n">
        <v>75</v>
      </c>
      <c r="C2918" s="300" t="inlineStr">
        <is>
          <t>T322</t>
        </is>
      </c>
      <c r="D2918" s="300" t="n">
        <v>11</v>
      </c>
      <c r="E2918" s="301" t="n">
        <v>43571</v>
      </c>
      <c r="F2918" s="312" t="n">
        <v>5226</v>
      </c>
      <c r="G2918" s="300" t="n">
        <v>9482</v>
      </c>
      <c r="H2918" s="302" t="n">
        <v>7796</v>
      </c>
      <c r="I2918" s="300" t="n"/>
      <c r="J2918" s="315" t="n"/>
      <c r="K2918" s="304" t="inlineStr">
        <is>
          <t>MF·</t>
        </is>
      </c>
      <c r="L2918" s="304" t="n"/>
      <c r="M2918" s="304" t="n"/>
      <c r="N2918" s="304" t="n"/>
    </row>
    <row r="2919" ht="15.75" customHeight="1" s="412">
      <c r="A2919" s="300" t="n">
        <v>2992</v>
      </c>
      <c r="B2919" s="300" t="n">
        <v>76</v>
      </c>
      <c r="C2919" s="300" t="inlineStr">
        <is>
          <t>T322</t>
        </is>
      </c>
      <c r="D2919" s="300" t="n">
        <v>11</v>
      </c>
      <c r="E2919" s="301" t="n">
        <v>43571</v>
      </c>
      <c r="F2919" s="312" t="n">
        <v>5239</v>
      </c>
      <c r="G2919" s="300" t="n">
        <v>9751</v>
      </c>
      <c r="H2919" s="302" t="n">
        <v>7978</v>
      </c>
      <c r="I2919" s="300" t="n"/>
      <c r="J2919" s="315" t="n"/>
      <c r="K2919" s="304" t="n"/>
      <c r="L2919" s="304" t="n"/>
      <c r="M2919" s="304" t="n"/>
      <c r="N2919" s="304" t="n"/>
    </row>
    <row r="2920" ht="15.75" customHeight="1" s="412">
      <c r="A2920" s="300" t="n">
        <v>2993</v>
      </c>
      <c r="B2920" s="300" t="n">
        <v>77</v>
      </c>
      <c r="C2920" s="300" t="inlineStr">
        <is>
          <t>T323</t>
        </is>
      </c>
      <c r="D2920" s="300" t="n">
        <v>11</v>
      </c>
      <c r="E2920" s="301" t="n">
        <v>43571</v>
      </c>
      <c r="F2920" s="312" t="n">
        <v>5212</v>
      </c>
      <c r="G2920" s="300" t="n">
        <v>6955</v>
      </c>
      <c r="H2920" s="302" t="n">
        <v>6618</v>
      </c>
      <c r="I2920" s="300" t="n"/>
      <c r="J2920" s="315" t="n"/>
      <c r="K2920" s="304" t="inlineStr">
        <is>
          <t>MF</t>
        </is>
      </c>
      <c r="L2920" s="304" t="n"/>
      <c r="M2920" s="304" t="n"/>
      <c r="N2920" s="304" t="n"/>
    </row>
    <row r="2921" ht="15.75" customHeight="1" s="412">
      <c r="A2921" s="300" t="n">
        <v>2994</v>
      </c>
      <c r="B2921" s="300" t="n">
        <v>78</v>
      </c>
      <c r="C2921" s="300" t="inlineStr">
        <is>
          <t>T323</t>
        </is>
      </c>
      <c r="D2921" s="300" t="n">
        <v>11</v>
      </c>
      <c r="E2921" s="301" t="n">
        <v>43571</v>
      </c>
      <c r="F2921" s="312" t="n">
        <v>5245</v>
      </c>
      <c r="G2921" s="300" t="n">
        <v>7106</v>
      </c>
      <c r="H2921" s="302" t="n">
        <v>6751</v>
      </c>
      <c r="I2921" s="300" t="n"/>
      <c r="J2921" s="315" t="n"/>
      <c r="K2921" s="304" t="n"/>
      <c r="L2921" s="304" t="n"/>
      <c r="M2921" s="304" t="n"/>
      <c r="N2921" s="304" t="n"/>
    </row>
    <row r="2922" ht="15.75" customHeight="1" s="412">
      <c r="A2922" s="300" t="n">
        <v>2995</v>
      </c>
      <c r="B2922" s="300" t="n">
        <v>79</v>
      </c>
      <c r="C2922" s="300" t="inlineStr">
        <is>
          <t>T335</t>
        </is>
      </c>
      <c r="D2922" s="300" t="n">
        <v>11</v>
      </c>
      <c r="E2922" s="301" t="n">
        <v>43571</v>
      </c>
      <c r="F2922" s="312" t="n">
        <v>5242</v>
      </c>
      <c r="G2922" s="300" t="n">
        <v>8362</v>
      </c>
      <c r="H2922" s="302" t="n">
        <v>7205</v>
      </c>
      <c r="I2922" s="300" t="n"/>
      <c r="J2922" s="315" t="n"/>
      <c r="K2922" s="304" t="n">
        <v>0.5</v>
      </c>
      <c r="L2922" s="304" t="n"/>
      <c r="M2922" s="304" t="n"/>
      <c r="N2922" s="304" t="n"/>
    </row>
    <row r="2923" ht="15.75" customHeight="1" s="412">
      <c r="A2923" s="300" t="n">
        <v>2996</v>
      </c>
      <c r="B2923" s="300" t="n">
        <v>80</v>
      </c>
      <c r="C2923" s="300" t="inlineStr">
        <is>
          <t>T335</t>
        </is>
      </c>
      <c r="D2923" s="300" t="n">
        <v>11</v>
      </c>
      <c r="E2923" s="301" t="n">
        <v>43571</v>
      </c>
      <c r="F2923" s="312" t="n">
        <v>5245</v>
      </c>
      <c r="G2923" s="300" t="n">
        <v>8510</v>
      </c>
      <c r="H2923" s="302" t="n">
        <v>7237</v>
      </c>
      <c r="I2923" s="300" t="n"/>
      <c r="J2923" s="315" t="n"/>
      <c r="K2923" s="304" t="n"/>
      <c r="L2923" s="304" t="n"/>
      <c r="M2923" s="304" t="n"/>
      <c r="N2923" s="304" t="n"/>
    </row>
    <row r="2924" ht="15.75" customHeight="1" s="412">
      <c r="A2924" s="300" t="n">
        <v>2997</v>
      </c>
      <c r="B2924" s="300" t="n">
        <v>81</v>
      </c>
      <c r="C2924" s="300" t="inlineStr">
        <is>
          <t>T363</t>
        </is>
      </c>
      <c r="D2924" s="300" t="n">
        <v>11</v>
      </c>
      <c r="E2924" s="301" t="n">
        <v>43571</v>
      </c>
      <c r="F2924" s="312" t="n">
        <v>5180</v>
      </c>
      <c r="G2924" s="300" t="n">
        <v>8487</v>
      </c>
      <c r="H2924" s="302" t="n">
        <v>7330</v>
      </c>
      <c r="I2924" s="300" t="n"/>
      <c r="J2924" s="315" t="n"/>
      <c r="K2924" s="304" t="n">
        <v>0.25</v>
      </c>
      <c r="L2924" s="304" t="n"/>
      <c r="M2924" s="304" t="n"/>
      <c r="N2924" s="304" t="n"/>
    </row>
    <row r="2925" ht="15.75" customHeight="1" s="412">
      <c r="A2925" s="300" t="n">
        <v>2998</v>
      </c>
      <c r="B2925" s="300" t="n">
        <v>82</v>
      </c>
      <c r="C2925" s="300" t="inlineStr">
        <is>
          <t>T363</t>
        </is>
      </c>
      <c r="D2925" s="300" t="n">
        <v>11</v>
      </c>
      <c r="E2925" s="301" t="n">
        <v>43571</v>
      </c>
      <c r="F2925" s="312" t="n">
        <v>5194</v>
      </c>
      <c r="G2925" s="300" t="n">
        <v>8715</v>
      </c>
      <c r="H2925" s="302" t="n">
        <v>7478</v>
      </c>
      <c r="I2925" s="300" t="n"/>
      <c r="J2925" s="315" t="n"/>
      <c r="K2925" s="304" t="n"/>
      <c r="L2925" s="304" t="n"/>
      <c r="M2925" s="304" t="n"/>
      <c r="N2925" s="304" t="n"/>
    </row>
    <row r="2926" ht="15.75" customHeight="1" s="412">
      <c r="A2926" s="300" t="n">
        <v>2999</v>
      </c>
      <c r="B2926" s="300" t="n">
        <v>83</v>
      </c>
      <c r="C2926" s="300" t="inlineStr">
        <is>
          <t>T371</t>
        </is>
      </c>
      <c r="D2926" s="300" t="n">
        <v>11</v>
      </c>
      <c r="E2926" s="301" t="n">
        <v>43571</v>
      </c>
      <c r="F2926" s="312" t="n">
        <v>5294</v>
      </c>
      <c r="G2926" s="300" t="n">
        <v>7772</v>
      </c>
      <c r="H2926" s="302" t="n">
        <v>6553</v>
      </c>
      <c r="I2926" s="300" t="n"/>
      <c r="J2926" s="317" t="n"/>
      <c r="K2926" s="304" t="n">
        <v>0.25</v>
      </c>
      <c r="L2926" s="304" t="n"/>
      <c r="M2926" s="304" t="n"/>
      <c r="N2926" s="304" t="n"/>
    </row>
    <row r="2927" ht="15.75" customHeight="1" s="412">
      <c r="A2927" s="300" t="n">
        <v>3000</v>
      </c>
      <c r="B2927" s="300" t="n">
        <v>84</v>
      </c>
      <c r="C2927" s="300" t="inlineStr">
        <is>
          <t>T371</t>
        </is>
      </c>
      <c r="D2927" s="300" t="n">
        <v>11</v>
      </c>
      <c r="E2927" s="301" t="n">
        <v>43571</v>
      </c>
      <c r="F2927" s="312" t="n">
        <v>5375</v>
      </c>
      <c r="G2927" s="300" t="n">
        <v>7782</v>
      </c>
      <c r="H2927" s="302" t="n">
        <v>6601</v>
      </c>
      <c r="I2927" s="300" t="n"/>
      <c r="J2927" s="315" t="n"/>
      <c r="K2927" s="304" t="n"/>
      <c r="L2927" s="304" t="n"/>
      <c r="M2927" s="304" t="n"/>
      <c r="N2927" s="304" t="n"/>
    </row>
    <row r="2928" ht="15.75" customHeight="1" s="412">
      <c r="A2928" s="300" t="n">
        <v>3001</v>
      </c>
      <c r="B2928" s="300" t="n">
        <v>85</v>
      </c>
      <c r="C2928" s="300" t="inlineStr">
        <is>
          <t>T380</t>
        </is>
      </c>
      <c r="D2928" s="300" t="n">
        <v>11</v>
      </c>
      <c r="E2928" s="301" t="n">
        <v>43571</v>
      </c>
      <c r="F2928" s="312" t="n">
        <v>5253</v>
      </c>
      <c r="G2928" s="300" t="n">
        <v>8920</v>
      </c>
      <c r="H2928" s="302" t="n">
        <v>7531</v>
      </c>
      <c r="I2928" s="300" t="n"/>
      <c r="J2928" s="315" t="n"/>
      <c r="K2928" s="304" t="n">
        <v>0.5</v>
      </c>
      <c r="L2928" s="304" t="n"/>
      <c r="M2928" s="304" t="n"/>
      <c r="N2928" s="304" t="n"/>
    </row>
    <row r="2929" ht="15.75" customHeight="1" s="412">
      <c r="A2929" s="300" t="n">
        <v>3002</v>
      </c>
      <c r="B2929" s="300" t="n">
        <v>86</v>
      </c>
      <c r="C2929" s="300" t="inlineStr">
        <is>
          <t>T380</t>
        </is>
      </c>
      <c r="D2929" s="300" t="n">
        <v>11</v>
      </c>
      <c r="E2929" s="301" t="n">
        <v>43571</v>
      </c>
      <c r="F2929" s="312" t="n">
        <v>5281</v>
      </c>
      <c r="G2929" s="300" t="n">
        <v>8785</v>
      </c>
      <c r="H2929" s="302" t="n">
        <v>7456</v>
      </c>
      <c r="I2929" s="300" t="n"/>
      <c r="J2929" s="315" t="n"/>
      <c r="K2929" s="304" t="n"/>
      <c r="L2929" s="304" t="n"/>
      <c r="M2929" s="304" t="n"/>
      <c r="N2929" s="304" t="n"/>
    </row>
    <row r="2930" ht="15.75" customHeight="1" s="412">
      <c r="A2930" s="300" t="n">
        <v>3003</v>
      </c>
      <c r="B2930" s="300" t="n">
        <v>87</v>
      </c>
      <c r="C2930" s="300" t="inlineStr">
        <is>
          <t>T383</t>
        </is>
      </c>
      <c r="D2930" s="300" t="n">
        <v>11</v>
      </c>
      <c r="E2930" s="301" t="n">
        <v>43571</v>
      </c>
      <c r="F2930" s="312" t="n">
        <v>5250</v>
      </c>
      <c r="G2930" s="300" t="n">
        <v>9595</v>
      </c>
      <c r="H2930" s="302" t="n">
        <v>7848</v>
      </c>
      <c r="I2930" s="300" t="n"/>
      <c r="J2930" s="315" t="n"/>
      <c r="K2930" s="304" t="n">
        <v>0.5</v>
      </c>
      <c r="L2930" s="304" t="n"/>
      <c r="M2930" s="304" t="n"/>
      <c r="N2930" s="304" t="n"/>
    </row>
    <row r="2931" ht="15.75" customHeight="1" s="412">
      <c r="A2931" s="300" t="n">
        <v>3004</v>
      </c>
      <c r="B2931" s="300" t="n">
        <v>88</v>
      </c>
      <c r="C2931" s="300" t="inlineStr">
        <is>
          <t>T383</t>
        </is>
      </c>
      <c r="D2931" s="300" t="n">
        <v>11</v>
      </c>
      <c r="E2931" s="301" t="n">
        <v>43571</v>
      </c>
      <c r="F2931" s="312" t="n">
        <v>5241</v>
      </c>
      <c r="G2931" s="300" t="n">
        <v>9597</v>
      </c>
      <c r="H2931" s="302" t="n">
        <v>7886</v>
      </c>
      <c r="I2931" s="300" t="n"/>
      <c r="J2931" s="315" t="n"/>
      <c r="K2931" s="304" t="n"/>
      <c r="L2931" s="304" t="n"/>
      <c r="M2931" s="304" t="n"/>
      <c r="N2931" s="304" t="n"/>
    </row>
    <row r="2932" ht="15.75" customHeight="1" s="412">
      <c r="A2932" s="300" t="n">
        <v>3005</v>
      </c>
      <c r="B2932" s="300" t="n">
        <v>89</v>
      </c>
      <c r="C2932" s="300" t="inlineStr">
        <is>
          <t>T395</t>
        </is>
      </c>
      <c r="D2932" s="300" t="n">
        <v>11</v>
      </c>
      <c r="E2932" s="301" t="n">
        <v>43571</v>
      </c>
      <c r="F2932" s="312" t="n">
        <v>5188</v>
      </c>
      <c r="G2932" s="300" t="n">
        <v>7769</v>
      </c>
      <c r="H2932" s="302" t="n">
        <v>6940</v>
      </c>
      <c r="I2932" s="300" t="n"/>
      <c r="J2932" s="315" t="n"/>
      <c r="K2932" s="304" t="inlineStr">
        <is>
          <t>MF·</t>
        </is>
      </c>
      <c r="L2932" s="304" t="n"/>
      <c r="M2932" s="304" t="n"/>
      <c r="N2932" s="304" t="n"/>
    </row>
    <row r="2933" ht="15.75" customHeight="1" s="412">
      <c r="A2933" s="300" t="n">
        <v>3006</v>
      </c>
      <c r="B2933" s="300" t="n">
        <v>90</v>
      </c>
      <c r="C2933" s="300" t="inlineStr">
        <is>
          <t>T395</t>
        </is>
      </c>
      <c r="D2933" s="300" t="n">
        <v>11</v>
      </c>
      <c r="E2933" s="301" t="n">
        <v>43571</v>
      </c>
      <c r="F2933" s="312" t="n">
        <v>5202</v>
      </c>
      <c r="G2933" s="300" t="n">
        <v>7932</v>
      </c>
      <c r="H2933" s="302" t="n">
        <v>7077</v>
      </c>
      <c r="I2933" s="300" t="n"/>
      <c r="J2933" s="315" t="n"/>
      <c r="K2933" s="304" t="n"/>
      <c r="L2933" s="304" t="n"/>
      <c r="M2933" s="304" t="n"/>
      <c r="N2933" s="304" t="n"/>
    </row>
    <row r="2934" ht="15.75" customHeight="1" s="412">
      <c r="A2934" s="300" t="n">
        <v>3007</v>
      </c>
      <c r="B2934" s="300" t="n">
        <v>91</v>
      </c>
      <c r="C2934" s="300" t="inlineStr">
        <is>
          <t>T396</t>
        </is>
      </c>
      <c r="D2934" s="300" t="n">
        <v>11</v>
      </c>
      <c r="E2934" s="301" t="n">
        <v>43571</v>
      </c>
      <c r="F2934" s="312" t="n">
        <v>5252</v>
      </c>
      <c r="G2934" s="300" t="n">
        <v>8084</v>
      </c>
      <c r="H2934" s="302" t="n">
        <v>7106</v>
      </c>
      <c r="I2934" s="300" t="n"/>
      <c r="J2934" s="315" t="n"/>
      <c r="K2934" s="304" t="inlineStr">
        <is>
          <t>MF·</t>
        </is>
      </c>
      <c r="L2934" s="304" t="n"/>
      <c r="M2934" s="304" t="n"/>
      <c r="N2934" s="304" t="n"/>
    </row>
    <row r="2935" ht="15.75" customHeight="1" s="412">
      <c r="A2935" s="300" t="n">
        <v>3008</v>
      </c>
      <c r="B2935" s="300" t="n">
        <v>92</v>
      </c>
      <c r="C2935" s="300" t="inlineStr">
        <is>
          <t>T396</t>
        </is>
      </c>
      <c r="D2935" s="300" t="n">
        <v>11</v>
      </c>
      <c r="E2935" s="301" t="n">
        <v>43571</v>
      </c>
      <c r="F2935" s="312" t="n">
        <v>5241</v>
      </c>
      <c r="G2935" s="300" t="n">
        <v>7956</v>
      </c>
      <c r="H2935" s="302" t="n">
        <v>7059</v>
      </c>
      <c r="I2935" s="300" t="n"/>
      <c r="J2935" s="315" t="n"/>
      <c r="K2935" s="304" t="n"/>
      <c r="L2935" s="304" t="n"/>
      <c r="M2935" s="304" t="n"/>
      <c r="N2935" s="304" t="n"/>
    </row>
    <row r="2936" ht="15.75" customHeight="1" s="412">
      <c r="A2936" s="300" t="n">
        <v>3009</v>
      </c>
      <c r="B2936" s="300" t="n">
        <v>93</v>
      </c>
      <c r="C2936" s="300" t="inlineStr">
        <is>
          <t>T398</t>
        </is>
      </c>
      <c r="D2936" s="300" t="n">
        <v>11</v>
      </c>
      <c r="E2936" s="301" t="n">
        <v>43571</v>
      </c>
      <c r="F2936" s="312" t="n">
        <v>5234</v>
      </c>
      <c r="G2936" s="300" t="n">
        <v>8769</v>
      </c>
      <c r="H2936" s="302" t="n">
        <v>7528</v>
      </c>
      <c r="I2936" s="300" t="n"/>
      <c r="J2936" s="315" t="n"/>
      <c r="K2936" s="304" t="inlineStr">
        <is>
          <t>MF</t>
        </is>
      </c>
      <c r="L2936" s="304" t="n"/>
      <c r="M2936" s="304" t="n"/>
      <c r="N2936" s="304" t="n"/>
    </row>
    <row r="2937" ht="15.75" customHeight="1" s="412">
      <c r="A2937" s="300" t="n">
        <v>3010</v>
      </c>
      <c r="B2937" s="300" t="n">
        <v>94</v>
      </c>
      <c r="C2937" s="300" t="inlineStr">
        <is>
          <t>T398</t>
        </is>
      </c>
      <c r="D2937" s="300" t="n">
        <v>11</v>
      </c>
      <c r="E2937" s="301" t="n">
        <v>43571</v>
      </c>
      <c r="F2937" s="312" t="n">
        <v>5218</v>
      </c>
      <c r="G2937" s="300" t="n">
        <v>8692</v>
      </c>
      <c r="H2937" s="302" t="n">
        <v>7464</v>
      </c>
      <c r="I2937" s="300" t="n"/>
      <c r="J2937" s="315" t="n"/>
      <c r="K2937" s="304" t="n"/>
      <c r="L2937" s="304" t="n"/>
      <c r="M2937" s="304" t="n"/>
      <c r="N2937" s="304" t="n"/>
    </row>
    <row r="2938" ht="15.75" customHeight="1" s="412">
      <c r="A2938" s="300" t="n">
        <v>3011</v>
      </c>
      <c r="B2938" s="300" t="n">
        <v>95</v>
      </c>
      <c r="C2938" s="300" t="inlineStr">
        <is>
          <t>T400</t>
        </is>
      </c>
      <c r="D2938" s="300" t="n">
        <v>11</v>
      </c>
      <c r="E2938" s="301" t="n">
        <v>43571</v>
      </c>
      <c r="F2938" s="312" t="n">
        <v>5232</v>
      </c>
      <c r="G2938" s="300" t="n">
        <v>7858</v>
      </c>
      <c r="H2938" s="302" t="n">
        <v>7267</v>
      </c>
      <c r="I2938" s="300" t="n"/>
      <c r="J2938" s="317" t="n"/>
      <c r="K2938" s="304" t="inlineStr">
        <is>
          <t>MF</t>
        </is>
      </c>
      <c r="L2938" s="304" t="n"/>
      <c r="M2938" s="304" t="n"/>
      <c r="N2938" s="304" t="n"/>
    </row>
    <row r="2939" ht="15.75" customHeight="1" s="412">
      <c r="A2939" s="300" t="n">
        <v>3012</v>
      </c>
      <c r="B2939" s="300" t="n">
        <v>96</v>
      </c>
      <c r="C2939" s="300" t="inlineStr">
        <is>
          <t>T400</t>
        </is>
      </c>
      <c r="D2939" s="300" t="n">
        <v>11</v>
      </c>
      <c r="E2939" s="301" t="n">
        <v>43571</v>
      </c>
      <c r="F2939" s="312" t="n">
        <v>5242</v>
      </c>
      <c r="G2939" s="300" t="n">
        <v>7946</v>
      </c>
      <c r="H2939" s="302" t="n">
        <v>7332</v>
      </c>
      <c r="I2939" s="300" t="n"/>
      <c r="J2939" s="315" t="n"/>
      <c r="K2939" s="304" t="n"/>
      <c r="L2939" s="304" t="n"/>
      <c r="M2939" s="304" t="n"/>
      <c r="N2939" s="304" t="n"/>
    </row>
    <row r="2940" ht="15.75" customHeight="1" s="412">
      <c r="A2940" s="300" t="n">
        <v>3013</v>
      </c>
      <c r="B2940" s="300" t="n">
        <v>97</v>
      </c>
      <c r="C2940" s="300" t="inlineStr">
        <is>
          <t>T401</t>
        </is>
      </c>
      <c r="D2940" s="300" t="n">
        <v>11</v>
      </c>
      <c r="E2940" s="301" t="n">
        <v>43571</v>
      </c>
      <c r="F2940" s="312" t="n">
        <v>5287</v>
      </c>
      <c r="G2940" s="300" t="n">
        <v>7337</v>
      </c>
      <c r="H2940" s="302" t="n">
        <v>6793</v>
      </c>
      <c r="I2940" s="300" t="n"/>
      <c r="J2940" s="315" t="n"/>
      <c r="K2940" s="304" t="inlineStr">
        <is>
          <t>MF</t>
        </is>
      </c>
      <c r="L2940" s="304" t="n"/>
      <c r="M2940" s="304" t="n"/>
      <c r="N2940" s="304" t="n"/>
    </row>
    <row r="2941" ht="15.75" customHeight="1" s="412">
      <c r="A2941" s="300" t="n">
        <v>3014</v>
      </c>
      <c r="B2941" s="300" t="n">
        <v>98</v>
      </c>
      <c r="C2941" s="300" t="inlineStr">
        <is>
          <t>T401</t>
        </is>
      </c>
      <c r="D2941" s="300" t="n">
        <v>11</v>
      </c>
      <c r="E2941" s="301" t="n">
        <v>43571</v>
      </c>
      <c r="F2941" s="312" t="n">
        <v>5252</v>
      </c>
      <c r="G2941" s="300" t="n">
        <v>7361</v>
      </c>
      <c r="H2941" s="302" t="n">
        <v>6800</v>
      </c>
      <c r="I2941" s="300" t="n"/>
      <c r="J2941" s="315" t="n"/>
      <c r="K2941" s="304" t="n"/>
      <c r="L2941" s="304" t="n"/>
      <c r="M2941" s="304" t="n"/>
      <c r="N2941" s="304" t="n"/>
    </row>
    <row r="2942" ht="15.75" customHeight="1" s="412">
      <c r="A2942" s="300" t="n">
        <v>3015</v>
      </c>
      <c r="B2942" s="300" t="n">
        <v>99</v>
      </c>
      <c r="C2942" s="300" t="inlineStr">
        <is>
          <t>T412</t>
        </is>
      </c>
      <c r="D2942" s="300" t="n">
        <v>11</v>
      </c>
      <c r="E2942" s="301" t="n">
        <v>43571</v>
      </c>
      <c r="F2942" s="312" t="n">
        <v>5182</v>
      </c>
      <c r="G2942" s="300" t="n">
        <v>8610</v>
      </c>
      <c r="H2942" s="302" t="n">
        <v>7211</v>
      </c>
      <c r="I2942" s="300" t="n"/>
      <c r="J2942" s="315" t="n"/>
      <c r="K2942" s="304" t="n">
        <v>0.25</v>
      </c>
      <c r="L2942" s="304" t="n"/>
      <c r="M2942" s="304" t="n"/>
      <c r="N2942" s="304" t="n"/>
    </row>
    <row r="2943" ht="15.75" customHeight="1" s="412">
      <c r="A2943" s="300" t="n">
        <v>3016</v>
      </c>
      <c r="B2943" s="300" t="n">
        <v>100</v>
      </c>
      <c r="C2943" s="300" t="inlineStr">
        <is>
          <t>T412</t>
        </is>
      </c>
      <c r="D2943" s="300" t="n">
        <v>11</v>
      </c>
      <c r="E2943" s="301" t="n">
        <v>43571</v>
      </c>
      <c r="F2943" s="312" t="n">
        <v>5209</v>
      </c>
      <c r="G2943" s="300" t="n">
        <v>8462</v>
      </c>
      <c r="H2943" s="302" t="n">
        <v>7151</v>
      </c>
      <c r="I2943" s="300" t="n"/>
      <c r="J2943" s="315" t="n"/>
      <c r="K2943" s="304" t="n"/>
      <c r="L2943" s="304" t="n"/>
      <c r="M2943" s="304" t="n"/>
      <c r="N2943" s="304" t="n"/>
    </row>
    <row r="2944" ht="15.75" customHeight="1" s="412">
      <c r="A2944" s="300" t="n">
        <v>3017</v>
      </c>
      <c r="B2944" s="300" t="n">
        <v>101</v>
      </c>
      <c r="C2944" s="300" t="inlineStr">
        <is>
          <t>T413</t>
        </is>
      </c>
      <c r="D2944" s="300" t="n">
        <v>11</v>
      </c>
      <c r="E2944" s="301" t="n">
        <v>43571</v>
      </c>
      <c r="F2944" s="312" t="n">
        <v>5208</v>
      </c>
      <c r="G2944" s="300" t="n">
        <v>8326</v>
      </c>
      <c r="H2944" s="302" t="n">
        <v>7090</v>
      </c>
      <c r="I2944" s="300" t="n"/>
      <c r="J2944" s="315" t="n"/>
      <c r="K2944" s="304" t="n">
        <v>0.25</v>
      </c>
      <c r="L2944" s="304" t="n"/>
      <c r="M2944" s="304" t="n"/>
      <c r="N2944" s="304" t="n"/>
    </row>
    <row r="2945" ht="15.75" customHeight="1" s="412">
      <c r="A2945" s="300" t="n">
        <v>3018</v>
      </c>
      <c r="B2945" s="300" t="n">
        <v>102</v>
      </c>
      <c r="C2945" s="300" t="inlineStr">
        <is>
          <t>T413</t>
        </is>
      </c>
      <c r="D2945" s="300" t="n">
        <v>11</v>
      </c>
      <c r="E2945" s="301" t="n">
        <v>43571</v>
      </c>
      <c r="F2945" s="312" t="n">
        <v>5224</v>
      </c>
      <c r="G2945" s="300" t="n">
        <v>8278</v>
      </c>
      <c r="H2945" s="302" t="n">
        <v>7062</v>
      </c>
      <c r="I2945" s="300" t="n"/>
      <c r="J2945" s="315" t="n"/>
      <c r="K2945" s="304" t="n"/>
      <c r="L2945" s="304" t="n"/>
      <c r="M2945" s="304" t="n"/>
      <c r="N2945" s="304" t="n"/>
    </row>
    <row r="2946" ht="15.75" customHeight="1" s="412">
      <c r="A2946" s="300" t="n">
        <v>3019</v>
      </c>
      <c r="B2946" s="300" t="n">
        <v>103</v>
      </c>
      <c r="C2946" s="300" t="inlineStr">
        <is>
          <t>T414</t>
        </is>
      </c>
      <c r="D2946" s="300" t="n">
        <v>11</v>
      </c>
      <c r="E2946" s="301" t="n">
        <v>43571</v>
      </c>
      <c r="F2946" s="312" t="n">
        <v>5213</v>
      </c>
      <c r="G2946" s="300" t="n">
        <v>8109</v>
      </c>
      <c r="H2946" s="302" t="n">
        <v>7331</v>
      </c>
      <c r="I2946" s="300" t="n"/>
      <c r="J2946" s="315" t="n"/>
      <c r="K2946" s="304" t="inlineStr">
        <is>
          <t>MF</t>
        </is>
      </c>
      <c r="L2946" s="304" t="n"/>
      <c r="M2946" s="304" t="n"/>
      <c r="N2946" s="304" t="n"/>
    </row>
    <row r="2947" ht="15.75" customHeight="1" s="412">
      <c r="A2947" s="300" t="n">
        <v>3020</v>
      </c>
      <c r="B2947" s="300" t="n">
        <v>104</v>
      </c>
      <c r="C2947" s="300" t="inlineStr">
        <is>
          <t>T414</t>
        </is>
      </c>
      <c r="D2947" s="300" t="n">
        <v>11</v>
      </c>
      <c r="E2947" s="301" t="n">
        <v>43571</v>
      </c>
      <c r="F2947" s="312" t="n">
        <v>5257</v>
      </c>
      <c r="G2947" s="300" t="n">
        <v>8608</v>
      </c>
      <c r="H2947" s="302" t="n">
        <v>7664</v>
      </c>
      <c r="I2947" s="300" t="n"/>
      <c r="J2947" s="315" t="n"/>
      <c r="K2947" s="304" t="n"/>
      <c r="L2947" s="304" t="n"/>
      <c r="M2947" s="304" t="n"/>
      <c r="N2947" s="304" t="n"/>
    </row>
    <row r="2948" ht="15.75" customHeight="1" s="412">
      <c r="A2948" s="300" t="n">
        <v>3021</v>
      </c>
      <c r="B2948" s="300" t="n">
        <v>105</v>
      </c>
      <c r="C2948" s="300" t="inlineStr">
        <is>
          <t>T420</t>
        </is>
      </c>
      <c r="D2948" s="300" t="n">
        <v>11</v>
      </c>
      <c r="E2948" s="301" t="n">
        <v>43571</v>
      </c>
      <c r="F2948" s="312" t="n">
        <v>5251</v>
      </c>
      <c r="G2948" s="300" t="n">
        <v>8262</v>
      </c>
      <c r="H2948" s="302" t="n">
        <v>7111</v>
      </c>
      <c r="I2948" s="300" t="n"/>
      <c r="J2948" s="315" t="n"/>
      <c r="K2948" s="304" t="inlineStr">
        <is>
          <t>MF·</t>
        </is>
      </c>
      <c r="L2948" s="304" t="n"/>
      <c r="M2948" s="304" t="n"/>
      <c r="N2948" s="304" t="n"/>
    </row>
    <row r="2949" ht="15.75" customHeight="1" s="412">
      <c r="A2949" s="300" t="n">
        <v>3022</v>
      </c>
      <c r="B2949" s="300" t="n">
        <v>106</v>
      </c>
      <c r="C2949" s="300" t="inlineStr">
        <is>
          <t>T420</t>
        </is>
      </c>
      <c r="D2949" s="300" t="n">
        <v>11</v>
      </c>
      <c r="E2949" s="301" t="n">
        <v>43571</v>
      </c>
      <c r="F2949" s="312" t="n">
        <v>5219</v>
      </c>
      <c r="G2949" s="300" t="n">
        <v>8369</v>
      </c>
      <c r="H2949" s="302" t="n">
        <v>7148</v>
      </c>
      <c r="I2949" s="300" t="n"/>
      <c r="J2949" s="315" t="n"/>
      <c r="K2949" s="304" t="n"/>
      <c r="L2949" s="304" t="n"/>
      <c r="M2949" s="304" t="n"/>
      <c r="N2949" s="304" t="n"/>
    </row>
    <row r="2950" ht="15.75" customHeight="1" s="412">
      <c r="A2950" s="300" t="n">
        <v>3023</v>
      </c>
      <c r="B2950" s="300" t="n">
        <v>107</v>
      </c>
      <c r="C2950" s="300" t="inlineStr">
        <is>
          <t>T421</t>
        </is>
      </c>
      <c r="D2950" s="300" t="n">
        <v>11</v>
      </c>
      <c r="E2950" s="301" t="n">
        <v>43571</v>
      </c>
      <c r="F2950" s="312" t="n">
        <v>5226</v>
      </c>
      <c r="G2950" s="300" t="n">
        <v>8704</v>
      </c>
      <c r="H2950" s="302" t="n">
        <v>7378</v>
      </c>
      <c r="I2950" s="300" t="n"/>
      <c r="J2950" s="317" t="n"/>
      <c r="K2950" s="304" t="n">
        <v>0.5</v>
      </c>
      <c r="L2950" s="304" t="n"/>
      <c r="M2950" s="304" t="n"/>
      <c r="N2950" s="304" t="n"/>
    </row>
    <row r="2951" ht="15.75" customHeight="1" s="412">
      <c r="A2951" s="300" t="n">
        <v>3024</v>
      </c>
      <c r="B2951" s="300" t="n">
        <v>108</v>
      </c>
      <c r="C2951" s="300" t="inlineStr">
        <is>
          <t>T421</t>
        </is>
      </c>
      <c r="D2951" s="300" t="n">
        <v>11</v>
      </c>
      <c r="E2951" s="301" t="n">
        <v>43571</v>
      </c>
      <c r="F2951" s="312" t="n">
        <v>5274</v>
      </c>
      <c r="G2951" s="300" t="n">
        <v>8746</v>
      </c>
      <c r="H2951" s="302" t="n">
        <v>7440</v>
      </c>
      <c r="I2951" s="300" t="n"/>
      <c r="J2951" s="315" t="n"/>
      <c r="K2951" s="304" t="n"/>
      <c r="L2951" s="304" t="n"/>
      <c r="M2951" s="304" t="n"/>
      <c r="N2951" s="304" t="n"/>
    </row>
    <row r="2952" ht="15.75" customHeight="1" s="412">
      <c r="A2952" s="300" t="n">
        <v>3025</v>
      </c>
      <c r="B2952" s="300" t="n">
        <v>109</v>
      </c>
      <c r="C2952" s="300" t="inlineStr">
        <is>
          <t>T424</t>
        </is>
      </c>
      <c r="D2952" s="300" t="n">
        <v>11</v>
      </c>
      <c r="E2952" s="301" t="n">
        <v>43571</v>
      </c>
      <c r="F2952" s="312" t="n">
        <v>5191</v>
      </c>
      <c r="G2952" s="300" t="n">
        <v>8221</v>
      </c>
      <c r="H2952" s="302" t="n">
        <v>6948</v>
      </c>
      <c r="I2952" s="300" t="n"/>
      <c r="J2952" s="315" t="n"/>
      <c r="K2952" s="304" t="n">
        <v>0.25</v>
      </c>
      <c r="L2952" s="304" t="n"/>
      <c r="M2952" s="304" t="n"/>
      <c r="N2952" s="304" t="n"/>
    </row>
    <row r="2953" ht="15.75" customHeight="1" s="412">
      <c r="A2953" s="300" t="n">
        <v>3026</v>
      </c>
      <c r="B2953" s="300" t="n">
        <v>110</v>
      </c>
      <c r="C2953" s="300" t="inlineStr">
        <is>
          <t>T424</t>
        </is>
      </c>
      <c r="D2953" s="300" t="n">
        <v>11</v>
      </c>
      <c r="E2953" s="301" t="n">
        <v>43571</v>
      </c>
      <c r="F2953" s="312" t="n">
        <v>5243</v>
      </c>
      <c r="G2953" s="300" t="n">
        <v>8010</v>
      </c>
      <c r="H2953" s="302" t="n">
        <v>6894</v>
      </c>
      <c r="I2953" s="300" t="n"/>
      <c r="J2953" s="315" t="n"/>
      <c r="K2953" s="304" t="n"/>
      <c r="L2953" s="304" t="n"/>
      <c r="M2953" s="304" t="n"/>
      <c r="N2953" s="304" t="n"/>
    </row>
    <row r="2954" ht="15.75" customHeight="1" s="412">
      <c r="A2954" s="300" t="n">
        <v>3027</v>
      </c>
      <c r="B2954" s="300" t="n">
        <v>111</v>
      </c>
      <c r="C2954" s="300" t="inlineStr">
        <is>
          <t>T427</t>
        </is>
      </c>
      <c r="D2954" s="300" t="n">
        <v>11</v>
      </c>
      <c r="E2954" s="301" t="n">
        <v>43571</v>
      </c>
      <c r="F2954" s="312" t="n">
        <v>5213</v>
      </c>
      <c r="G2954" s="300" t="n">
        <v>7191</v>
      </c>
      <c r="H2954" s="302" t="n">
        <v>6606</v>
      </c>
      <c r="I2954" s="300" t="n"/>
      <c r="J2954" s="315" t="n"/>
      <c r="K2954" s="304" t="inlineStr">
        <is>
          <t>MF</t>
        </is>
      </c>
      <c r="L2954" s="304" t="n"/>
      <c r="M2954" s="304" t="n"/>
      <c r="N2954" s="304" t="n"/>
    </row>
    <row r="2955" ht="15.75" customHeight="1" s="412">
      <c r="A2955" s="300" t="n">
        <v>3028</v>
      </c>
      <c r="B2955" s="300" t="n">
        <v>112</v>
      </c>
      <c r="C2955" s="300" t="inlineStr">
        <is>
          <t>T427</t>
        </is>
      </c>
      <c r="D2955" s="300" t="n">
        <v>11</v>
      </c>
      <c r="E2955" s="301" t="n">
        <v>43571</v>
      </c>
      <c r="F2955" s="312" t="n">
        <v>5197</v>
      </c>
      <c r="G2955" s="300" t="n">
        <v>7476</v>
      </c>
      <c r="H2955" s="302" t="n">
        <v>6773</v>
      </c>
      <c r="I2955" s="300" t="n"/>
      <c r="J2955" s="315" t="n"/>
      <c r="K2955" s="304" t="n"/>
      <c r="L2955" s="304" t="n"/>
      <c r="M2955" s="304" t="n"/>
      <c r="N2955" s="304" t="n"/>
    </row>
    <row r="2956" ht="15.75" customHeight="1" s="412">
      <c r="A2956" s="300" t="n">
        <v>3029</v>
      </c>
      <c r="B2956" s="300" t="n">
        <v>113</v>
      </c>
      <c r="C2956" s="300" t="inlineStr">
        <is>
          <t>T428</t>
        </is>
      </c>
      <c r="D2956" s="300" t="n">
        <v>11</v>
      </c>
      <c r="E2956" s="301" t="n">
        <v>43571</v>
      </c>
      <c r="F2956" s="312" t="n">
        <v>5283</v>
      </c>
      <c r="G2956" s="300" t="n">
        <v>9985</v>
      </c>
      <c r="H2956" s="302" t="n">
        <v>8154</v>
      </c>
      <c r="I2956" s="300" t="n"/>
      <c r="J2956" s="315" t="n"/>
      <c r="K2956" s="304" t="n">
        <v>0.25</v>
      </c>
      <c r="L2956" s="304" t="n"/>
      <c r="M2956" s="304" t="n"/>
      <c r="N2956" s="304" t="n"/>
    </row>
    <row r="2957" ht="15.75" customHeight="1" s="412">
      <c r="A2957" s="300" t="n">
        <v>3030</v>
      </c>
      <c r="B2957" s="300" t="n">
        <v>114</v>
      </c>
      <c r="C2957" s="300" t="inlineStr">
        <is>
          <t>T428</t>
        </is>
      </c>
      <c r="D2957" s="300" t="n">
        <v>11</v>
      </c>
      <c r="E2957" s="301" t="n">
        <v>43571</v>
      </c>
      <c r="F2957" s="312" t="n">
        <v>5247</v>
      </c>
      <c r="G2957" s="300" t="n">
        <v>9465</v>
      </c>
      <c r="H2957" s="302" t="n">
        <v>7841</v>
      </c>
      <c r="I2957" s="300" t="n"/>
      <c r="J2957" s="315" t="n"/>
      <c r="K2957" s="304" t="n"/>
      <c r="L2957" s="304" t="n"/>
      <c r="M2957" s="304" t="n"/>
      <c r="N2957" s="304" t="n"/>
    </row>
    <row r="2958" ht="15.75" customHeight="1" s="412">
      <c r="A2958" s="300" t="n">
        <v>3031</v>
      </c>
      <c r="B2958" s="300" t="n">
        <v>115</v>
      </c>
      <c r="C2958" s="300" t="inlineStr">
        <is>
          <t>T430</t>
        </is>
      </c>
      <c r="D2958" s="300" t="n">
        <v>11</v>
      </c>
      <c r="E2958" s="301" t="n">
        <v>43571</v>
      </c>
      <c r="F2958" s="312" t="n">
        <v>5260</v>
      </c>
      <c r="G2958" s="300" t="n">
        <v>8384</v>
      </c>
      <c r="H2958" s="302" t="n">
        <v>7180</v>
      </c>
      <c r="I2958" s="300" t="n"/>
      <c r="J2958" s="315" t="n"/>
      <c r="K2958" s="304" t="n">
        <v>0.25</v>
      </c>
      <c r="L2958" s="304" t="n"/>
      <c r="M2958" s="304" t="n"/>
      <c r="N2958" s="304" t="n"/>
    </row>
    <row r="2959" ht="15.75" customHeight="1" s="412">
      <c r="A2959" s="300" t="n">
        <v>3032</v>
      </c>
      <c r="B2959" s="300" t="n">
        <v>116</v>
      </c>
      <c r="C2959" s="300" t="inlineStr">
        <is>
          <t>T430</t>
        </is>
      </c>
      <c r="D2959" s="300" t="n">
        <v>11</v>
      </c>
      <c r="E2959" s="301" t="n">
        <v>43571</v>
      </c>
      <c r="F2959" s="312" t="n">
        <v>5263</v>
      </c>
      <c r="G2959" s="300" t="n">
        <v>8364</v>
      </c>
      <c r="H2959" s="302" t="n">
        <v>7170</v>
      </c>
      <c r="I2959" s="300" t="n"/>
      <c r="J2959" s="315" t="n"/>
      <c r="K2959" s="304" t="n"/>
      <c r="L2959" s="304" t="n"/>
      <c r="M2959" s="304" t="n"/>
      <c r="N2959" s="304" t="n"/>
    </row>
    <row r="2960" ht="15.75" customHeight="1" s="412">
      <c r="A2960" s="300" t="n">
        <v>3033</v>
      </c>
      <c r="B2960" s="300" t="n">
        <v>117</v>
      </c>
      <c r="C2960" s="300" t="inlineStr">
        <is>
          <t>T440</t>
        </is>
      </c>
      <c r="D2960" s="300" t="n">
        <v>11</v>
      </c>
      <c r="E2960" s="301" t="n">
        <v>43571</v>
      </c>
      <c r="F2960" s="312" t="n">
        <v>5221</v>
      </c>
      <c r="G2960" s="300" t="n">
        <v>8821</v>
      </c>
      <c r="H2960" s="302" t="n">
        <v>6948</v>
      </c>
      <c r="I2960" s="300" t="n"/>
      <c r="J2960" s="315" t="n"/>
      <c r="K2960" s="304" t="n">
        <v>0.25</v>
      </c>
      <c r="L2960" s="304" t="n"/>
      <c r="M2960" s="304" t="n"/>
      <c r="N2960" s="304" t="n"/>
    </row>
    <row r="2961" ht="15.75" customHeight="1" s="412">
      <c r="A2961" s="300" t="n">
        <v>3034</v>
      </c>
      <c r="B2961" s="300" t="n">
        <v>118</v>
      </c>
      <c r="C2961" s="300" t="inlineStr">
        <is>
          <t>T440</t>
        </is>
      </c>
      <c r="D2961" s="300" t="n">
        <v>11</v>
      </c>
      <c r="E2961" s="301" t="n">
        <v>43571</v>
      </c>
      <c r="F2961" s="312" t="n">
        <v>5249</v>
      </c>
      <c r="G2961" s="300" t="n">
        <v>8577</v>
      </c>
      <c r="H2961" s="302" t="n">
        <v>6869</v>
      </c>
      <c r="I2961" s="300" t="n"/>
      <c r="J2961" s="315" t="n"/>
      <c r="K2961" s="304" t="n"/>
      <c r="L2961" s="304" t="n"/>
      <c r="M2961" s="304" t="n"/>
      <c r="N2961" s="304" t="n"/>
    </row>
    <row r="2962" ht="15.75" customHeight="1" s="412">
      <c r="A2962" s="300" t="n">
        <v>3035</v>
      </c>
      <c r="B2962" s="300" t="n">
        <v>119</v>
      </c>
      <c r="C2962" s="300" t="inlineStr">
        <is>
          <t>T449</t>
        </is>
      </c>
      <c r="D2962" s="300" t="n">
        <v>11</v>
      </c>
      <c r="E2962" s="301" t="n">
        <v>43571</v>
      </c>
      <c r="F2962" s="312" t="n">
        <v>5212</v>
      </c>
      <c r="G2962" s="300" t="n">
        <v>9557</v>
      </c>
      <c r="H2962" s="302" t="n">
        <v>7825</v>
      </c>
      <c r="I2962" s="300" t="n"/>
      <c r="J2962" s="317" t="n"/>
      <c r="K2962" s="304" t="n">
        <v>0.25</v>
      </c>
      <c r="L2962" s="304" t="n"/>
      <c r="M2962" s="304" t="n"/>
      <c r="N2962" s="304" t="n"/>
    </row>
    <row r="2963" ht="15.75" customHeight="1" s="412">
      <c r="A2963" s="300" t="n">
        <v>3036</v>
      </c>
      <c r="B2963" s="300" t="n">
        <v>120</v>
      </c>
      <c r="C2963" s="300" t="inlineStr">
        <is>
          <t>T449</t>
        </is>
      </c>
      <c r="D2963" s="300" t="n">
        <v>11</v>
      </c>
      <c r="E2963" s="301" t="n">
        <v>43571</v>
      </c>
      <c r="F2963" s="312" t="n">
        <v>5196</v>
      </c>
      <c r="G2963" s="300" t="n">
        <v>9491</v>
      </c>
      <c r="H2963" s="302" t="n">
        <v>7770</v>
      </c>
      <c r="I2963" s="300" t="n"/>
      <c r="J2963" s="315" t="n"/>
      <c r="K2963" s="304" t="n"/>
      <c r="L2963" s="304" t="n"/>
      <c r="M2963" s="304" t="n"/>
      <c r="N2963" s="304" t="n"/>
    </row>
    <row r="2964" ht="15.75" customHeight="1" s="412">
      <c r="A2964" s="300" t="n">
        <v>3037</v>
      </c>
      <c r="B2964" s="300" t="n">
        <v>121</v>
      </c>
      <c r="C2964" s="300" t="inlineStr">
        <is>
          <t>T451</t>
        </is>
      </c>
      <c r="D2964" s="300" t="n">
        <v>11</v>
      </c>
      <c r="E2964" s="301" t="n">
        <v>43571</v>
      </c>
      <c r="F2964" s="312" t="n">
        <v>5262</v>
      </c>
      <c r="G2964" s="300" t="n">
        <v>7391</v>
      </c>
      <c r="H2964" s="302" t="n">
        <v>6659</v>
      </c>
      <c r="I2964" s="300" t="n"/>
      <c r="J2964" s="315" t="n"/>
      <c r="K2964" s="304" t="inlineStr">
        <is>
          <t>MF</t>
        </is>
      </c>
      <c r="L2964" s="304" t="n"/>
      <c r="M2964" s="304" t="n"/>
      <c r="N2964" s="304" t="n"/>
    </row>
    <row r="2965" ht="15.75" customHeight="1" s="412">
      <c r="A2965" s="300" t="n">
        <v>3038</v>
      </c>
      <c r="B2965" s="300" t="n">
        <v>122</v>
      </c>
      <c r="C2965" s="300" t="inlineStr">
        <is>
          <t>T451</t>
        </is>
      </c>
      <c r="D2965" s="300" t="n">
        <v>11</v>
      </c>
      <c r="E2965" s="301" t="n">
        <v>43571</v>
      </c>
      <c r="F2965" s="312" t="n">
        <v>5223</v>
      </c>
      <c r="G2965" s="300" t="n">
        <v>7199</v>
      </c>
      <c r="H2965" s="302" t="n">
        <v>6566</v>
      </c>
      <c r="I2965" s="300" t="n"/>
      <c r="J2965" s="315" t="n"/>
      <c r="K2965" s="304" t="n"/>
      <c r="L2965" s="304" t="n"/>
      <c r="M2965" s="304" t="n"/>
      <c r="N2965" s="304" t="n"/>
    </row>
    <row r="2966" ht="15.75" customHeight="1" s="412">
      <c r="A2966" s="300" t="n">
        <v>3039</v>
      </c>
      <c r="B2966" s="300" t="n">
        <v>123</v>
      </c>
      <c r="C2966" s="300" t="inlineStr">
        <is>
          <t>T457</t>
        </is>
      </c>
      <c r="D2966" s="300" t="n">
        <v>11</v>
      </c>
      <c r="E2966" s="301" t="n">
        <v>43571</v>
      </c>
      <c r="F2966" s="312" t="n">
        <v>5241</v>
      </c>
      <c r="G2966" s="300" t="n">
        <v>8295</v>
      </c>
      <c r="H2966" s="302" t="n">
        <v>7089</v>
      </c>
      <c r="I2966" s="300" t="n"/>
      <c r="J2966" s="315" t="n"/>
      <c r="K2966" s="304" t="inlineStr">
        <is>
          <t>MF·</t>
        </is>
      </c>
      <c r="L2966" s="304" t="n"/>
      <c r="M2966" s="304" t="n"/>
      <c r="N2966" s="304" t="n"/>
    </row>
    <row r="2967" ht="15.75" customHeight="1" s="412">
      <c r="A2967" s="300" t="n">
        <v>3040</v>
      </c>
      <c r="B2967" s="300" t="n">
        <v>124</v>
      </c>
      <c r="C2967" s="300" t="inlineStr">
        <is>
          <t>T457</t>
        </is>
      </c>
      <c r="D2967" s="300" t="n">
        <v>11</v>
      </c>
      <c r="E2967" s="301" t="n">
        <v>43571</v>
      </c>
      <c r="F2967" s="312" t="n">
        <v>5265</v>
      </c>
      <c r="G2967" s="300" t="n">
        <v>8340</v>
      </c>
      <c r="H2967" s="302" t="n">
        <v>7145</v>
      </c>
      <c r="I2967" s="300" t="n"/>
      <c r="J2967" s="315" t="n"/>
      <c r="K2967" s="304" t="n"/>
      <c r="L2967" s="304" t="n"/>
      <c r="M2967" s="304" t="n"/>
      <c r="N2967" s="304" t="n"/>
    </row>
    <row r="2968" ht="15.75" customHeight="1" s="412">
      <c r="A2968" s="300" t="n">
        <v>3041</v>
      </c>
      <c r="B2968" s="300" t="n">
        <v>125</v>
      </c>
      <c r="C2968" s="300" t="inlineStr">
        <is>
          <t>T458</t>
        </is>
      </c>
      <c r="D2968" s="300" t="n">
        <v>11</v>
      </c>
      <c r="E2968" s="301" t="n">
        <v>43571</v>
      </c>
      <c r="F2968" s="312" t="n">
        <v>5217</v>
      </c>
      <c r="G2968" s="300" t="n">
        <v>8920</v>
      </c>
      <c r="H2968" s="302" t="n">
        <v>7524</v>
      </c>
      <c r="I2968" s="300" t="n"/>
      <c r="J2968" s="315" t="n"/>
      <c r="K2968" s="304" t="n">
        <v>0.5</v>
      </c>
      <c r="L2968" s="304" t="n"/>
      <c r="M2968" s="304" t="n"/>
      <c r="N2968" s="304" t="n"/>
    </row>
    <row r="2969" ht="15.75" customHeight="1" s="412">
      <c r="A2969" s="300" t="n">
        <v>3042</v>
      </c>
      <c r="B2969" s="300" t="n">
        <v>126</v>
      </c>
      <c r="C2969" s="300" t="inlineStr">
        <is>
          <t>T458</t>
        </is>
      </c>
      <c r="D2969" s="300" t="n">
        <v>11</v>
      </c>
      <c r="E2969" s="301" t="n">
        <v>43571</v>
      </c>
      <c r="F2969" s="312" t="n">
        <v>5232</v>
      </c>
      <c r="G2969" s="300" t="n">
        <v>8616</v>
      </c>
      <c r="H2969" s="302" t="n">
        <v>7334</v>
      </c>
      <c r="I2969" s="300" t="n"/>
      <c r="J2969" s="315" t="n"/>
      <c r="K2969" s="304" t="n"/>
      <c r="L2969" s="304" t="n"/>
      <c r="M2969" s="304" t="n"/>
      <c r="N2969" s="304" t="n"/>
    </row>
    <row r="2970" ht="15.75" customHeight="1" s="412">
      <c r="A2970" s="300" t="n">
        <v>3043</v>
      </c>
      <c r="B2970" s="300" t="n">
        <v>127</v>
      </c>
      <c r="C2970" s="300" t="inlineStr">
        <is>
          <t>T459</t>
        </is>
      </c>
      <c r="D2970" s="300" t="n">
        <v>11</v>
      </c>
      <c r="E2970" s="301" t="n">
        <v>43571</v>
      </c>
      <c r="F2970" s="312" t="n">
        <v>5247</v>
      </c>
      <c r="G2970" s="300" t="n">
        <v>8728</v>
      </c>
      <c r="H2970" s="302" t="n">
        <v>7602</v>
      </c>
      <c r="I2970" s="300" t="n"/>
      <c r="J2970" s="315" t="n"/>
      <c r="K2970" s="304" t="inlineStr">
        <is>
          <t>MF·</t>
        </is>
      </c>
      <c r="L2970" s="304" t="n"/>
      <c r="M2970" s="304" t="n"/>
      <c r="N2970" s="304" t="n"/>
    </row>
    <row r="2971" ht="15.75" customHeight="1" s="412">
      <c r="A2971" s="300" t="n">
        <v>3044</v>
      </c>
      <c r="B2971" s="300" t="n">
        <v>128</v>
      </c>
      <c r="C2971" s="300" t="inlineStr">
        <is>
          <t>T459</t>
        </is>
      </c>
      <c r="D2971" s="300" t="n">
        <v>11</v>
      </c>
      <c r="E2971" s="301" t="n">
        <v>43571</v>
      </c>
      <c r="F2971" s="312" t="n">
        <v>5213</v>
      </c>
      <c r="G2971" s="300" t="n">
        <v>8644</v>
      </c>
      <c r="H2971" s="302" t="n">
        <v>7522</v>
      </c>
      <c r="I2971" s="300" t="n"/>
      <c r="J2971" s="315" t="n"/>
      <c r="K2971" s="304" t="n"/>
      <c r="L2971" s="304" t="n"/>
      <c r="M2971" s="304" t="n"/>
      <c r="N2971" s="304" t="n"/>
    </row>
    <row r="2972" ht="15.75" customHeight="1" s="412">
      <c r="A2972" s="300" t="n">
        <v>3045</v>
      </c>
      <c r="B2972" s="300" t="n">
        <v>129</v>
      </c>
      <c r="C2972" s="300" t="inlineStr">
        <is>
          <t>T460</t>
        </is>
      </c>
      <c r="D2972" s="300" t="n">
        <v>11</v>
      </c>
      <c r="E2972" s="301" t="n">
        <v>43571</v>
      </c>
      <c r="F2972" s="312" t="n">
        <v>5238</v>
      </c>
      <c r="G2972" s="300" t="n">
        <v>7898</v>
      </c>
      <c r="H2972" s="302" t="n">
        <v>6907</v>
      </c>
      <c r="I2972" s="300" t="n"/>
      <c r="J2972" s="315" t="n"/>
      <c r="K2972" s="304" t="n">
        <v>0.25</v>
      </c>
      <c r="L2972" s="304" t="n"/>
      <c r="M2972" s="304" t="n"/>
      <c r="N2972" s="304" t="n"/>
    </row>
    <row r="2973" ht="15.75" customHeight="1" s="412">
      <c r="A2973" s="300" t="n">
        <v>3046</v>
      </c>
      <c r="B2973" s="300" t="n">
        <v>130</v>
      </c>
      <c r="C2973" s="300" t="inlineStr">
        <is>
          <t>T460</t>
        </is>
      </c>
      <c r="D2973" s="300" t="n">
        <v>11</v>
      </c>
      <c r="E2973" s="301" t="n">
        <v>43571</v>
      </c>
      <c r="F2973" s="312" t="n">
        <v>5212</v>
      </c>
      <c r="G2973" s="300" t="n">
        <v>8065</v>
      </c>
      <c r="H2973" s="302" t="n">
        <v>7001</v>
      </c>
      <c r="I2973" s="300" t="n"/>
      <c r="J2973" s="315" t="n"/>
      <c r="K2973" s="304" t="n"/>
      <c r="L2973" s="304" t="n"/>
      <c r="M2973" s="304" t="n"/>
      <c r="N2973" s="304" t="n"/>
    </row>
    <row r="2974" ht="15.75" customHeight="1" s="412">
      <c r="A2974" s="300" t="n">
        <v>3047</v>
      </c>
      <c r="B2974" s="300" t="n"/>
      <c r="C2974" s="300" t="inlineStr">
        <is>
          <t>T205</t>
        </is>
      </c>
      <c r="D2974" s="300" t="inlineStr">
        <is>
          <t>PODRIDO</t>
        </is>
      </c>
      <c r="E2974" s="301" t="n"/>
      <c r="F2974" s="312" t="n"/>
      <c r="G2974" s="300" t="n"/>
      <c r="H2974" s="302" t="n"/>
      <c r="I2974" s="300" t="n"/>
      <c r="J2974" s="317" t="n"/>
      <c r="K2974" s="304" t="n"/>
      <c r="L2974" s="304" t="n"/>
      <c r="M2974" s="304" t="n"/>
      <c r="N2974" s="304" t="n"/>
    </row>
    <row r="2975" ht="15.75" customHeight="1" s="412">
      <c r="A2975" s="300" t="n">
        <v>3048</v>
      </c>
      <c r="B2975" s="300" t="n"/>
      <c r="C2975" s="300" t="inlineStr">
        <is>
          <t>T452</t>
        </is>
      </c>
      <c r="D2975" s="300" t="inlineStr">
        <is>
          <t>PODRIDO</t>
        </is>
      </c>
      <c r="E2975" s="301" t="n"/>
      <c r="F2975" s="312" t="n"/>
      <c r="G2975" s="300" t="n"/>
      <c r="H2975" s="302" t="n"/>
      <c r="I2975" s="300" t="n"/>
      <c r="J2975" s="315" t="n"/>
      <c r="K2975" s="304" t="n"/>
      <c r="L2975" s="304" t="n"/>
      <c r="M2975" s="304" t="n"/>
      <c r="N2975" s="304" t="n"/>
    </row>
    <row r="2976" ht="15.75" customHeight="1" s="412">
      <c r="A2976" s="300" t="n">
        <v>3049</v>
      </c>
      <c r="B2976" s="300" t="n"/>
      <c r="C2976" s="300" t="n"/>
      <c r="D2976" s="300" t="n"/>
      <c r="E2976" s="301" t="n"/>
      <c r="F2976" s="312" t="n"/>
      <c r="G2976" s="300" t="n"/>
      <c r="H2976" s="302" t="n"/>
      <c r="I2976" s="300" t="n"/>
      <c r="J2976" s="315" t="n"/>
      <c r="K2976" s="304" t="n"/>
      <c r="L2976" s="304" t="n"/>
      <c r="M2976" s="304" t="n"/>
      <c r="N2976" s="304" t="n"/>
    </row>
    <row r="2977" ht="15.75" customHeight="1" s="412">
      <c r="A2977" s="300" t="n">
        <v>3050</v>
      </c>
      <c r="B2977" s="300" t="n"/>
      <c r="C2977" s="300" t="n"/>
      <c r="D2977" s="300" t="n"/>
      <c r="E2977" s="301" t="n"/>
      <c r="F2977" s="312" t="n"/>
      <c r="G2977" s="300" t="n"/>
      <c r="H2977" s="302" t="n"/>
      <c r="I2977" s="300" t="n"/>
      <c r="J2977" s="315" t="n"/>
      <c r="K2977" s="304" t="n"/>
      <c r="L2977" s="304" t="n"/>
      <c r="M2977" s="304" t="n"/>
      <c r="N2977" s="304" t="n"/>
    </row>
    <row r="2978" ht="15.75" customHeight="1" s="412">
      <c r="A2978" s="300" t="n">
        <v>3051</v>
      </c>
      <c r="B2978" s="300" t="n"/>
      <c r="C2978" s="300" t="n"/>
      <c r="D2978" s="300" t="n"/>
      <c r="E2978" s="301" t="n"/>
      <c r="F2978" s="312" t="n"/>
      <c r="G2978" s="300" t="n"/>
      <c r="H2978" s="302" t="n"/>
      <c r="I2978" s="300" t="n"/>
      <c r="J2978" s="315" t="n"/>
      <c r="K2978" s="304" t="n"/>
      <c r="L2978" s="304" t="n"/>
      <c r="M2978" s="304" t="n"/>
      <c r="N2978" s="304" t="n"/>
    </row>
    <row r="2979" ht="15.75" customHeight="1" s="412">
      <c r="A2979" s="300" t="n">
        <v>3052</v>
      </c>
      <c r="B2979" s="300" t="n"/>
      <c r="C2979" s="300" t="n"/>
      <c r="D2979" s="300" t="n"/>
      <c r="E2979" s="301" t="n"/>
      <c r="F2979" s="312" t="n"/>
      <c r="G2979" s="300" t="n"/>
      <c r="H2979" s="302" t="n"/>
      <c r="I2979" s="300" t="n"/>
      <c r="J2979" s="315" t="n"/>
      <c r="K2979" s="304" t="n"/>
      <c r="L2979" s="304" t="n"/>
      <c r="M2979" s="304" t="n"/>
      <c r="N2979" s="304" t="n"/>
    </row>
    <row r="2980" ht="15.75" customHeight="1" s="412">
      <c r="A2980" s="300" t="n">
        <v>3053</v>
      </c>
      <c r="B2980" s="300" t="n"/>
      <c r="C2980" s="300" t="n"/>
      <c r="D2980" s="300" t="n"/>
      <c r="E2980" s="301" t="n"/>
      <c r="F2980" s="312" t="n"/>
      <c r="G2980" s="300" t="n"/>
      <c r="H2980" s="302" t="n"/>
      <c r="I2980" s="300" t="n"/>
      <c r="J2980" s="315" t="n"/>
      <c r="K2980" s="304" t="n"/>
      <c r="L2980" s="304" t="n"/>
      <c r="M2980" s="304" t="n"/>
      <c r="N2980" s="304" t="n"/>
    </row>
    <row r="2981" ht="15.75" customHeight="1" s="412">
      <c r="A2981" s="300" t="n">
        <v>3054</v>
      </c>
      <c r="B2981" s="300" t="n"/>
      <c r="C2981" s="300" t="n"/>
      <c r="D2981" s="300" t="n"/>
      <c r="E2981" s="301" t="n"/>
      <c r="F2981" s="312" t="n"/>
      <c r="G2981" s="300" t="n"/>
      <c r="H2981" s="302" t="n"/>
      <c r="I2981" s="300" t="n"/>
      <c r="J2981" s="315" t="n"/>
      <c r="K2981" s="304" t="n"/>
      <c r="L2981" s="304" t="n"/>
      <c r="M2981" s="304" t="n"/>
      <c r="N2981" s="304" t="n"/>
    </row>
    <row r="2982" ht="15.75" customHeight="1" s="412">
      <c r="A2982" s="300" t="n">
        <v>3055</v>
      </c>
      <c r="B2982" s="300" t="n"/>
      <c r="C2982" s="300" t="n"/>
      <c r="D2982" s="300" t="n"/>
      <c r="E2982" s="301" t="n"/>
      <c r="F2982" s="312" t="n"/>
      <c r="G2982" s="300" t="n"/>
      <c r="H2982" s="302" t="n"/>
      <c r="I2982" s="300" t="n"/>
      <c r="J2982" s="315" t="n"/>
      <c r="K2982" s="304" t="n"/>
      <c r="L2982" s="304" t="n"/>
      <c r="M2982" s="304" t="n"/>
      <c r="N2982" s="304" t="n"/>
    </row>
    <row r="2983" ht="15.75" customHeight="1" s="412">
      <c r="A2983" s="300" t="n">
        <v>3056</v>
      </c>
      <c r="B2983" s="300" t="n"/>
      <c r="C2983" s="300" t="n"/>
      <c r="D2983" s="300" t="n"/>
      <c r="E2983" s="301" t="n"/>
      <c r="F2983" s="312" t="n"/>
      <c r="G2983" s="300" t="n"/>
      <c r="H2983" s="302" t="n"/>
      <c r="I2983" s="300" t="n"/>
      <c r="J2983" s="315" t="n"/>
      <c r="K2983" s="304" t="n"/>
      <c r="L2983" s="304" t="n"/>
      <c r="M2983" s="304" t="n"/>
      <c r="N2983" s="304" t="n"/>
    </row>
    <row r="2984" ht="15.75" customHeight="1" s="412">
      <c r="A2984" s="300" t="n">
        <v>3057</v>
      </c>
      <c r="B2984" s="300" t="n"/>
      <c r="C2984" s="300" t="n"/>
      <c r="D2984" s="300" t="n"/>
      <c r="E2984" s="301" t="n"/>
      <c r="F2984" s="312" t="n"/>
      <c r="G2984" s="300" t="n"/>
      <c r="H2984" s="302" t="n"/>
      <c r="I2984" s="300" t="n"/>
      <c r="J2984" s="315" t="n"/>
      <c r="K2984" s="304" t="n"/>
      <c r="L2984" s="304" t="n"/>
      <c r="M2984" s="304" t="n"/>
      <c r="N2984" s="304" t="n"/>
    </row>
    <row r="2985" ht="15.75" customHeight="1" s="412">
      <c r="A2985" s="300" t="n">
        <v>3058</v>
      </c>
      <c r="B2985" s="300" t="n"/>
      <c r="C2985" s="300" t="n"/>
      <c r="D2985" s="300" t="n"/>
      <c r="E2985" s="301" t="n"/>
      <c r="F2985" s="312" t="n"/>
      <c r="G2985" s="300" t="n"/>
      <c r="H2985" s="302" t="n"/>
      <c r="I2985" s="300" t="n"/>
      <c r="J2985" s="315" t="n"/>
      <c r="K2985" s="304" t="n"/>
      <c r="L2985" s="304" t="n"/>
      <c r="M2985" s="304" t="n"/>
      <c r="N2985" s="304" t="n"/>
    </row>
    <row r="2986" ht="15.75" customHeight="1" s="412">
      <c r="A2986" s="300" t="n">
        <v>3059</v>
      </c>
      <c r="B2986" s="300" t="n"/>
      <c r="C2986" s="300" t="n"/>
      <c r="D2986" s="300" t="n"/>
      <c r="E2986" s="301" t="n"/>
      <c r="F2986" s="312" t="n"/>
      <c r="G2986" s="300" t="n"/>
      <c r="H2986" s="302" t="n"/>
      <c r="I2986" s="300" t="n"/>
      <c r="J2986" s="317" t="n"/>
      <c r="K2986" s="304" t="n"/>
      <c r="L2986" s="304" t="n"/>
      <c r="M2986" s="304" t="n"/>
      <c r="N2986" s="304" t="n"/>
    </row>
    <row r="2987" ht="15.75" customHeight="1" s="412">
      <c r="A2987" s="300" t="n">
        <v>3060</v>
      </c>
      <c r="B2987" s="300" t="n"/>
      <c r="C2987" s="300" t="n"/>
      <c r="D2987" s="300" t="n"/>
      <c r="E2987" s="301" t="n"/>
      <c r="F2987" s="312" t="n"/>
      <c r="G2987" s="300" t="n"/>
      <c r="H2987" s="302" t="n"/>
      <c r="I2987" s="300" t="n"/>
      <c r="J2987" s="315" t="n"/>
      <c r="K2987" s="304" t="n"/>
      <c r="L2987" s="304" t="n"/>
      <c r="M2987" s="304" t="n"/>
      <c r="N2987" s="304" t="n"/>
    </row>
    <row r="2988" ht="15.75" customHeight="1" s="412">
      <c r="A2988" s="300" t="n">
        <v>3061</v>
      </c>
      <c r="B2988" s="300" t="n">
        <v>1</v>
      </c>
      <c r="C2988" s="300" t="n">
        <v>103</v>
      </c>
      <c r="D2988" s="300" t="n">
        <v>12</v>
      </c>
      <c r="E2988" s="301" t="n">
        <v>43577</v>
      </c>
      <c r="F2988" s="312" t="n">
        <v>5301</v>
      </c>
      <c r="G2988" s="300" t="n">
        <v>8387</v>
      </c>
      <c r="H2988" s="302" t="n">
        <v>7976</v>
      </c>
      <c r="I2988" s="300" t="n"/>
      <c r="J2988" s="315" t="n"/>
      <c r="K2988" s="304" t="n"/>
      <c r="L2988" s="304" t="n"/>
      <c r="M2988" s="304" t="n"/>
      <c r="N2988" s="304" t="n"/>
    </row>
    <row r="2989" ht="15.75" customHeight="1" s="412">
      <c r="A2989" s="300" t="n">
        <v>3062</v>
      </c>
      <c r="B2989" s="300" t="n">
        <v>2</v>
      </c>
      <c r="C2989" s="300" t="n">
        <v>103</v>
      </c>
      <c r="D2989" s="300" t="n">
        <v>12</v>
      </c>
      <c r="E2989" s="301" t="n">
        <v>43577</v>
      </c>
      <c r="F2989" s="312" t="n">
        <v>5190</v>
      </c>
      <c r="G2989" s="300" t="n">
        <v>8267</v>
      </c>
      <c r="H2989" s="302" t="n">
        <v>7837</v>
      </c>
      <c r="I2989" s="300" t="n"/>
      <c r="J2989" s="315" t="n"/>
      <c r="K2989" s="304" t="n"/>
      <c r="L2989" s="304" t="n"/>
      <c r="M2989" s="304" t="n"/>
      <c r="N2989" s="304" t="n"/>
    </row>
    <row r="2990" ht="15.75" customHeight="1" s="412">
      <c r="A2990" s="300" t="n">
        <v>3063</v>
      </c>
      <c r="B2990" s="300" t="n">
        <v>3</v>
      </c>
      <c r="C2990" s="300" t="n">
        <v>108</v>
      </c>
      <c r="D2990" s="300" t="n">
        <v>12</v>
      </c>
      <c r="E2990" s="301" t="n">
        <v>43577</v>
      </c>
      <c r="F2990" s="312" t="n">
        <v>5258</v>
      </c>
      <c r="G2990" s="300" t="n">
        <v>7550</v>
      </c>
      <c r="H2990" s="302" t="n">
        <v>7229</v>
      </c>
      <c r="I2990" s="300" t="n"/>
      <c r="J2990" s="315" t="n"/>
      <c r="K2990" s="304" t="n"/>
      <c r="L2990" s="304" t="n"/>
      <c r="M2990" s="304" t="n"/>
      <c r="N2990" s="304" t="n"/>
    </row>
    <row r="2991" ht="15.75" customHeight="1" s="412">
      <c r="A2991" s="300" t="n">
        <v>3064</v>
      </c>
      <c r="B2991" s="300" t="n">
        <v>4</v>
      </c>
      <c r="C2991" s="300" t="n">
        <v>108</v>
      </c>
      <c r="D2991" s="300" t="n">
        <v>12</v>
      </c>
      <c r="E2991" s="301" t="n">
        <v>43577</v>
      </c>
      <c r="F2991" s="312" t="n">
        <v>5259</v>
      </c>
      <c r="G2991" s="300" t="n">
        <v>7490</v>
      </c>
      <c r="H2991" s="302" t="n">
        <v>7170</v>
      </c>
      <c r="I2991" s="300" t="n"/>
      <c r="J2991" s="315" t="n"/>
      <c r="K2991" s="304" t="n"/>
      <c r="L2991" s="304" t="n"/>
      <c r="M2991" s="304" t="n"/>
      <c r="N2991" s="304" t="n"/>
    </row>
    <row r="2992" ht="15.75" customHeight="1" s="412">
      <c r="A2992" s="300" t="n">
        <v>3065</v>
      </c>
      <c r="B2992" s="300" t="n">
        <v>5</v>
      </c>
      <c r="C2992" s="300" t="n">
        <v>111</v>
      </c>
      <c r="D2992" s="300" t="n">
        <v>12</v>
      </c>
      <c r="E2992" s="301" t="n">
        <v>43577</v>
      </c>
      <c r="F2992" s="312" t="n">
        <v>5236</v>
      </c>
      <c r="G2992" s="300" t="n">
        <v>7801</v>
      </c>
      <c r="H2992" s="302" t="n">
        <v>7361</v>
      </c>
      <c r="I2992" s="300" t="n"/>
      <c r="J2992" s="315" t="n"/>
      <c r="K2992" s="304" t="n"/>
      <c r="L2992" s="304" t="n"/>
      <c r="M2992" s="304" t="n"/>
      <c r="N2992" s="304" t="n"/>
    </row>
    <row r="2993" ht="15.75" customHeight="1" s="412">
      <c r="A2993" s="300" t="n">
        <v>3066</v>
      </c>
      <c r="B2993" s="300" t="n">
        <v>6</v>
      </c>
      <c r="C2993" s="300" t="n">
        <v>111</v>
      </c>
      <c r="D2993" s="300" t="n">
        <v>12</v>
      </c>
      <c r="E2993" s="301" t="n">
        <v>43577</v>
      </c>
      <c r="F2993" s="312" t="n">
        <v>5259</v>
      </c>
      <c r="G2993" s="300" t="n">
        <v>7937</v>
      </c>
      <c r="H2993" s="302" t="n">
        <v>7479</v>
      </c>
      <c r="I2993" s="300" t="n"/>
      <c r="J2993" s="315" t="n"/>
      <c r="K2993" s="304" t="n"/>
      <c r="L2993" s="304" t="n"/>
      <c r="M2993" s="304" t="n"/>
      <c r="N2993" s="304" t="n"/>
    </row>
    <row r="2994" ht="15.75" customHeight="1" s="412">
      <c r="A2994" s="300" t="n">
        <v>3067</v>
      </c>
      <c r="B2994" s="300" t="n">
        <v>7</v>
      </c>
      <c r="C2994" s="300" t="n">
        <v>113</v>
      </c>
      <c r="D2994" s="300" t="n">
        <v>12</v>
      </c>
      <c r="E2994" s="301" t="n">
        <v>43577</v>
      </c>
      <c r="F2994" s="312" t="n">
        <v>5232</v>
      </c>
      <c r="G2994" s="300" t="n">
        <v>7588</v>
      </c>
      <c r="H2994" s="302" t="n">
        <v>7240</v>
      </c>
      <c r="I2994" s="300" t="n"/>
      <c r="J2994" s="315" t="n"/>
      <c r="K2994" s="304" t="n"/>
      <c r="L2994" s="304" t="n"/>
      <c r="M2994" s="304" t="n"/>
      <c r="N2994" s="304" t="n"/>
    </row>
    <row r="2995" ht="15.75" customHeight="1" s="412">
      <c r="A2995" s="300" t="n">
        <v>3068</v>
      </c>
      <c r="B2995" s="300" t="n">
        <v>8</v>
      </c>
      <c r="C2995" s="300" t="n">
        <v>113</v>
      </c>
      <c r="D2995" s="300" t="n">
        <v>12</v>
      </c>
      <c r="E2995" s="301" t="n">
        <v>43577</v>
      </c>
      <c r="F2995" s="312" t="n">
        <v>5221</v>
      </c>
      <c r="G2995" s="300" t="n">
        <v>7728</v>
      </c>
      <c r="H2995" s="302" t="n">
        <v>7346</v>
      </c>
      <c r="I2995" s="300" t="n"/>
      <c r="J2995" s="315" t="n"/>
      <c r="K2995" s="304" t="n"/>
      <c r="L2995" s="304" t="n"/>
      <c r="M2995" s="304" t="n"/>
      <c r="N2995" s="304" t="n"/>
    </row>
    <row r="2996" ht="15.75" customHeight="1" s="412">
      <c r="A2996" s="300" t="n">
        <v>3069</v>
      </c>
      <c r="B2996" s="300" t="n">
        <v>9</v>
      </c>
      <c r="C2996" s="300" t="n">
        <v>114</v>
      </c>
      <c r="D2996" s="300" t="n">
        <v>12</v>
      </c>
      <c r="E2996" s="301" t="n">
        <v>43577</v>
      </c>
      <c r="F2996" s="312" t="n">
        <v>5188</v>
      </c>
      <c r="G2996" s="300" t="n">
        <v>7970</v>
      </c>
      <c r="H2996" s="302" t="n">
        <v>7550</v>
      </c>
      <c r="I2996" s="300" t="n"/>
      <c r="J2996" s="315" t="n"/>
      <c r="K2996" s="304" t="n"/>
      <c r="L2996" s="304" t="n"/>
      <c r="M2996" s="304" t="n"/>
      <c r="N2996" s="304" t="n"/>
    </row>
    <row r="2997" ht="15.75" customHeight="1" s="412">
      <c r="A2997" s="300" t="n">
        <v>3070</v>
      </c>
      <c r="B2997" s="300" t="n">
        <v>10</v>
      </c>
      <c r="C2997" s="300" t="n">
        <v>114</v>
      </c>
      <c r="D2997" s="300" t="n">
        <v>12</v>
      </c>
      <c r="E2997" s="301" t="n">
        <v>43577</v>
      </c>
      <c r="F2997" s="312" t="n">
        <v>5232</v>
      </c>
      <c r="G2997" s="300" t="n">
        <v>7959</v>
      </c>
      <c r="H2997" s="302" t="n">
        <v>7541</v>
      </c>
      <c r="I2997" s="300" t="n"/>
      <c r="J2997" s="315" t="n"/>
      <c r="K2997" s="304" t="n"/>
      <c r="L2997" s="304" t="n"/>
      <c r="M2997" s="304" t="n"/>
      <c r="N2997" s="304" t="n"/>
    </row>
    <row r="2998" ht="15.75" customHeight="1" s="412">
      <c r="A2998" s="300" t="n">
        <v>3071</v>
      </c>
      <c r="B2998" s="300" t="n">
        <v>11</v>
      </c>
      <c r="C2998" s="300" t="n">
        <v>118</v>
      </c>
      <c r="D2998" s="300" t="n">
        <v>12</v>
      </c>
      <c r="E2998" s="301" t="n">
        <v>43577</v>
      </c>
      <c r="F2998" s="312" t="n">
        <v>5213</v>
      </c>
      <c r="G2998" s="300" t="n">
        <v>7450</v>
      </c>
      <c r="H2998" s="302" t="n">
        <v>7117</v>
      </c>
      <c r="I2998" s="300" t="n"/>
      <c r="J2998" s="317" t="n"/>
      <c r="K2998" s="304" t="n"/>
      <c r="L2998" s="304" t="n"/>
      <c r="M2998" s="304" t="n"/>
      <c r="N2998" s="304" t="n"/>
    </row>
    <row r="2999" ht="15.75" customHeight="1" s="412">
      <c r="A2999" s="300" t="n">
        <v>3072</v>
      </c>
      <c r="B2999" s="300" t="n">
        <v>12</v>
      </c>
      <c r="C2999" s="300" t="n">
        <v>118</v>
      </c>
      <c r="D2999" s="300" t="n">
        <v>12</v>
      </c>
      <c r="E2999" s="301" t="n">
        <v>43577</v>
      </c>
      <c r="F2999" s="312" t="n">
        <v>5232</v>
      </c>
      <c r="G2999" s="300" t="n">
        <v>7762</v>
      </c>
      <c r="H2999" s="302" t="n">
        <v>7385</v>
      </c>
      <c r="I2999" s="300" t="n"/>
      <c r="J2999" s="315" t="n"/>
      <c r="K2999" s="304" t="n"/>
      <c r="L2999" s="304" t="n"/>
      <c r="M2999" s="304" t="n"/>
      <c r="N2999" s="304" t="n"/>
    </row>
    <row r="3000" ht="15.75" customHeight="1" s="412">
      <c r="A3000" s="300" t="n">
        <v>3073</v>
      </c>
      <c r="B3000" s="300" t="n">
        <v>13</v>
      </c>
      <c r="C3000" s="300" t="n">
        <v>119</v>
      </c>
      <c r="D3000" s="300" t="n">
        <v>12</v>
      </c>
      <c r="E3000" s="301" t="n">
        <v>43577</v>
      </c>
      <c r="F3000" s="312" t="n">
        <v>5314</v>
      </c>
      <c r="G3000" s="300" t="n">
        <v>7855</v>
      </c>
      <c r="H3000" s="302" t="n">
        <v>7483</v>
      </c>
      <c r="I3000" s="300" t="n"/>
      <c r="J3000" s="315" t="n"/>
      <c r="K3000" s="304" t="n"/>
      <c r="L3000" s="304" t="n"/>
      <c r="M3000" s="304" t="n"/>
      <c r="N3000" s="304" t="n"/>
    </row>
    <row r="3001" ht="15.75" customHeight="1" s="412">
      <c r="A3001" s="300" t="n">
        <v>3074</v>
      </c>
      <c r="B3001" s="300" t="n">
        <v>14</v>
      </c>
      <c r="C3001" s="300" t="n">
        <v>119</v>
      </c>
      <c r="D3001" s="300" t="n">
        <v>12</v>
      </c>
      <c r="E3001" s="301" t="n">
        <v>43577</v>
      </c>
      <c r="F3001" s="312" t="n">
        <v>5249</v>
      </c>
      <c r="G3001" s="300" t="n">
        <v>7561</v>
      </c>
      <c r="H3001" s="302" t="n">
        <v>7208</v>
      </c>
      <c r="I3001" s="300" t="n"/>
      <c r="J3001" s="315" t="n"/>
      <c r="K3001" s="304" t="n"/>
      <c r="L3001" s="304" t="n"/>
      <c r="M3001" s="304" t="n"/>
      <c r="N3001" s="304" t="n"/>
    </row>
    <row r="3002" ht="15.75" customHeight="1" s="412">
      <c r="A3002" s="300" t="n">
        <v>3075</v>
      </c>
      <c r="B3002" s="300" t="n">
        <v>15</v>
      </c>
      <c r="C3002" s="300" t="n">
        <v>120</v>
      </c>
      <c r="D3002" s="300" t="n">
        <v>12</v>
      </c>
      <c r="E3002" s="301" t="n">
        <v>43577</v>
      </c>
      <c r="F3002" s="312" t="n">
        <v>5231</v>
      </c>
      <c r="G3002" s="300" t="n">
        <v>7720</v>
      </c>
      <c r="H3002" s="302" t="n">
        <v>7350</v>
      </c>
      <c r="I3002" s="300" t="n"/>
      <c r="J3002" s="315" t="n"/>
      <c r="K3002" s="304" t="n"/>
      <c r="L3002" s="304" t="n"/>
      <c r="M3002" s="304" t="n"/>
      <c r="N3002" s="304" t="n"/>
    </row>
    <row r="3003" ht="15.75" customHeight="1" s="412">
      <c r="A3003" s="300" t="n">
        <v>3076</v>
      </c>
      <c r="B3003" s="300" t="n">
        <v>16</v>
      </c>
      <c r="C3003" s="300" t="n">
        <v>120</v>
      </c>
      <c r="D3003" s="300" t="n">
        <v>12</v>
      </c>
      <c r="E3003" s="301" t="n">
        <v>43577</v>
      </c>
      <c r="F3003" s="312" t="n">
        <v>5280</v>
      </c>
      <c r="G3003" s="300" t="n">
        <v>7769</v>
      </c>
      <c r="H3003" s="302" t="n">
        <v>7395</v>
      </c>
      <c r="I3003" s="300" t="n"/>
      <c r="J3003" s="315" t="n"/>
      <c r="K3003" s="304" t="n"/>
      <c r="L3003" s="304" t="n"/>
      <c r="M3003" s="304" t="n"/>
      <c r="N3003" s="304" t="n"/>
    </row>
    <row r="3004" ht="15.75" customHeight="1" s="412">
      <c r="A3004" s="300" t="n">
        <v>3077</v>
      </c>
      <c r="B3004" s="300" t="n">
        <v>17</v>
      </c>
      <c r="C3004" s="300" t="n">
        <v>121</v>
      </c>
      <c r="D3004" s="300" t="n">
        <v>12</v>
      </c>
      <c r="E3004" s="301" t="n">
        <v>43577</v>
      </c>
      <c r="F3004" s="312" t="n">
        <v>5275</v>
      </c>
      <c r="G3004" s="300" t="n">
        <v>7383</v>
      </c>
      <c r="H3004" s="302" t="n">
        <v>7043</v>
      </c>
      <c r="I3004" s="300" t="n"/>
      <c r="J3004" s="315" t="n"/>
      <c r="K3004" s="304" t="n"/>
      <c r="L3004" s="304" t="n"/>
      <c r="M3004" s="304" t="n"/>
      <c r="N3004" s="304" t="n"/>
    </row>
    <row r="3005" ht="15.75" customHeight="1" s="412">
      <c r="A3005" s="300" t="n">
        <v>3078</v>
      </c>
      <c r="B3005" s="300" t="n">
        <v>18</v>
      </c>
      <c r="C3005" s="300" t="n">
        <v>121</v>
      </c>
      <c r="D3005" s="300" t="n">
        <v>12</v>
      </c>
      <c r="E3005" s="301" t="n">
        <v>43577</v>
      </c>
      <c r="F3005" s="312" t="n">
        <v>5205</v>
      </c>
      <c r="G3005" s="300" t="n">
        <v>7304</v>
      </c>
      <c r="H3005" s="302" t="n">
        <v>6969</v>
      </c>
      <c r="I3005" s="300" t="n"/>
      <c r="J3005" s="315" t="n"/>
      <c r="K3005" s="304" t="n"/>
      <c r="L3005" s="304" t="n"/>
      <c r="M3005" s="304" t="n"/>
      <c r="N3005" s="304" t="n"/>
    </row>
    <row r="3006" ht="15.75" customHeight="1" s="412">
      <c r="A3006" s="300" t="n">
        <v>3079</v>
      </c>
      <c r="B3006" s="300" t="n">
        <v>19</v>
      </c>
      <c r="C3006" s="300" t="n">
        <v>127</v>
      </c>
      <c r="D3006" s="300" t="n">
        <v>12</v>
      </c>
      <c r="E3006" s="301" t="n">
        <v>43577</v>
      </c>
      <c r="F3006" s="312" t="n">
        <v>5229</v>
      </c>
      <c r="G3006" s="300" t="n">
        <v>7371</v>
      </c>
      <c r="H3006" s="302" t="n">
        <v>7078</v>
      </c>
      <c r="I3006" s="300" t="n"/>
      <c r="J3006" s="315" t="n"/>
      <c r="K3006" s="304" t="n"/>
      <c r="L3006" s="304" t="n"/>
      <c r="M3006" s="304" t="n"/>
      <c r="N3006" s="304" t="n"/>
    </row>
    <row r="3007" ht="15.75" customHeight="1" s="412">
      <c r="A3007" s="300" t="n">
        <v>3080</v>
      </c>
      <c r="B3007" s="300" t="n">
        <v>20</v>
      </c>
      <c r="C3007" s="300" t="n">
        <v>127</v>
      </c>
      <c r="D3007" s="300" t="n">
        <v>12</v>
      </c>
      <c r="E3007" s="301" t="n">
        <v>43577</v>
      </c>
      <c r="F3007" s="312" t="n">
        <v>5190</v>
      </c>
      <c r="G3007" s="300" t="n">
        <v>7337</v>
      </c>
      <c r="H3007" s="302" t="n">
        <v>7035</v>
      </c>
      <c r="I3007" s="300" t="n"/>
      <c r="J3007" s="315" t="n"/>
      <c r="K3007" s="304" t="n"/>
      <c r="L3007" s="304" t="n"/>
      <c r="M3007" s="304" t="n"/>
      <c r="N3007" s="304" t="n"/>
    </row>
    <row r="3008" ht="15.75" customHeight="1" s="412">
      <c r="A3008" s="300" t="n">
        <v>3081</v>
      </c>
      <c r="B3008" s="300" t="n">
        <v>21</v>
      </c>
      <c r="C3008" s="300" t="n">
        <v>128</v>
      </c>
      <c r="D3008" s="300" t="n">
        <v>12</v>
      </c>
      <c r="E3008" s="301" t="n">
        <v>43577</v>
      </c>
      <c r="F3008" s="312" t="n">
        <v>5224</v>
      </c>
      <c r="G3008" s="300" t="n">
        <v>6846</v>
      </c>
      <c r="H3008" s="302" t="n">
        <v>6604</v>
      </c>
      <c r="I3008" s="300" t="n"/>
      <c r="J3008" s="315" t="n"/>
      <c r="K3008" s="304" t="n"/>
      <c r="L3008" s="304" t="n"/>
      <c r="M3008" s="304" t="n"/>
      <c r="N3008" s="304" t="n"/>
    </row>
    <row r="3009" ht="15.75" customHeight="1" s="412">
      <c r="A3009" s="300" t="n">
        <v>3082</v>
      </c>
      <c r="B3009" s="300" t="n">
        <v>22</v>
      </c>
      <c r="C3009" s="300" t="n">
        <v>128</v>
      </c>
      <c r="D3009" s="300" t="n">
        <v>12</v>
      </c>
      <c r="E3009" s="301" t="n">
        <v>43577</v>
      </c>
      <c r="F3009" s="312" t="n">
        <v>5276</v>
      </c>
      <c r="G3009" s="300" t="n">
        <v>7068</v>
      </c>
      <c r="H3009" s="302" t="n">
        <v>6803</v>
      </c>
      <c r="I3009" s="300" t="n"/>
      <c r="J3009" s="315" t="n"/>
      <c r="K3009" s="304" t="n"/>
      <c r="L3009" s="304" t="n"/>
      <c r="M3009" s="304" t="n"/>
      <c r="N3009" s="304" t="n"/>
    </row>
    <row r="3010" ht="15.75" customHeight="1" s="412">
      <c r="A3010" s="300" t="n">
        <v>3083</v>
      </c>
      <c r="B3010" s="300" t="n">
        <v>23</v>
      </c>
      <c r="C3010" s="300" t="n">
        <v>132</v>
      </c>
      <c r="D3010" s="300" t="n">
        <v>12</v>
      </c>
      <c r="E3010" s="301" t="n">
        <v>43577</v>
      </c>
      <c r="F3010" s="312" t="n">
        <v>5261</v>
      </c>
      <c r="G3010" s="300" t="n">
        <v>7946</v>
      </c>
      <c r="H3010" s="302" t="n">
        <v>7534</v>
      </c>
      <c r="I3010" s="300" t="n"/>
      <c r="J3010" s="317" t="n"/>
      <c r="K3010" s="304" t="n"/>
      <c r="L3010" s="304" t="n"/>
      <c r="M3010" s="304" t="n"/>
      <c r="N3010" s="304" t="n"/>
    </row>
    <row r="3011" ht="15.75" customHeight="1" s="412">
      <c r="A3011" s="300" t="n">
        <v>3084</v>
      </c>
      <c r="B3011" s="300" t="n">
        <v>24</v>
      </c>
      <c r="C3011" s="300" t="n">
        <v>132</v>
      </c>
      <c r="D3011" s="300" t="n">
        <v>12</v>
      </c>
      <c r="E3011" s="301" t="n">
        <v>43577</v>
      </c>
      <c r="F3011" s="312" t="n">
        <v>5196</v>
      </c>
      <c r="G3011" s="300" t="n">
        <v>7948</v>
      </c>
      <c r="H3011" s="302" t="n">
        <v>7523</v>
      </c>
      <c r="I3011" s="300" t="n"/>
      <c r="J3011" s="315" t="n"/>
      <c r="K3011" s="304" t="n"/>
      <c r="L3011" s="304" t="n"/>
      <c r="M3011" s="304" t="n"/>
      <c r="N3011" s="304" t="n"/>
    </row>
    <row r="3012" ht="15.75" customHeight="1" s="412">
      <c r="A3012" s="300" t="n">
        <v>3085</v>
      </c>
      <c r="B3012" s="300" t="n">
        <v>25</v>
      </c>
      <c r="C3012" s="300" t="n">
        <v>135</v>
      </c>
      <c r="D3012" s="300" t="n">
        <v>12</v>
      </c>
      <c r="E3012" s="301" t="n">
        <v>43577</v>
      </c>
      <c r="F3012" s="312" t="n">
        <v>5238</v>
      </c>
      <c r="G3012" s="300" t="n">
        <v>8139</v>
      </c>
      <c r="H3012" s="302" t="n">
        <v>7665</v>
      </c>
      <c r="I3012" s="300" t="n"/>
      <c r="J3012" s="315" t="n"/>
      <c r="K3012" s="304" t="n"/>
      <c r="L3012" s="304" t="n"/>
      <c r="M3012" s="304" t="n"/>
      <c r="N3012" s="304" t="n"/>
    </row>
    <row r="3013" ht="15.75" customHeight="1" s="412">
      <c r="A3013" s="300" t="n">
        <v>3086</v>
      </c>
      <c r="B3013" s="300" t="n">
        <v>26</v>
      </c>
      <c r="C3013" s="300" t="n">
        <v>135</v>
      </c>
      <c r="D3013" s="300" t="n">
        <v>12</v>
      </c>
      <c r="E3013" s="301" t="n">
        <v>43577</v>
      </c>
      <c r="F3013" s="312" t="n">
        <v>5207</v>
      </c>
      <c r="G3013" s="300" t="n">
        <v>8312</v>
      </c>
      <c r="H3013" s="302" t="n">
        <v>7788</v>
      </c>
      <c r="I3013" s="300" t="n"/>
      <c r="J3013" s="315" t="n"/>
      <c r="K3013" s="304" t="n"/>
      <c r="L3013" s="304" t="n"/>
      <c r="M3013" s="304" t="n"/>
      <c r="N3013" s="304" t="n"/>
    </row>
    <row r="3014" ht="15.75" customHeight="1" s="412">
      <c r="A3014" s="300" t="n">
        <v>3087</v>
      </c>
      <c r="B3014" s="300" t="n">
        <v>27</v>
      </c>
      <c r="C3014" s="300" t="n">
        <v>136</v>
      </c>
      <c r="D3014" s="300" t="n">
        <v>12</v>
      </c>
      <c r="E3014" s="301" t="n">
        <v>43577</v>
      </c>
      <c r="F3014" s="312" t="n">
        <v>5236</v>
      </c>
      <c r="G3014" s="300" t="n">
        <v>7312</v>
      </c>
      <c r="H3014" s="302" t="n">
        <v>6988</v>
      </c>
      <c r="I3014" s="300" t="n"/>
      <c r="J3014" s="315" t="n"/>
      <c r="K3014" s="304" t="n"/>
      <c r="L3014" s="304" t="n"/>
      <c r="M3014" s="304" t="n"/>
      <c r="N3014" s="304" t="n"/>
    </row>
    <row r="3015" ht="15.75" customHeight="1" s="412">
      <c r="A3015" s="300" t="n">
        <v>3088</v>
      </c>
      <c r="B3015" s="300" t="n">
        <v>28</v>
      </c>
      <c r="C3015" s="300" t="n">
        <v>136</v>
      </c>
      <c r="D3015" s="300" t="n">
        <v>12</v>
      </c>
      <c r="E3015" s="301" t="n">
        <v>43577</v>
      </c>
      <c r="F3015" s="312" t="n">
        <v>5216</v>
      </c>
      <c r="G3015" s="300" t="n">
        <v>7609</v>
      </c>
      <c r="H3015" s="302" t="n">
        <v>7237</v>
      </c>
      <c r="I3015" s="300" t="n"/>
      <c r="J3015" s="315" t="n"/>
      <c r="K3015" s="304" t="n"/>
      <c r="L3015" s="304" t="n"/>
      <c r="M3015" s="304" t="n"/>
      <c r="N3015" s="304" t="n"/>
    </row>
    <row r="3016" ht="15.75" customHeight="1" s="412">
      <c r="A3016" s="300" t="n">
        <v>3089</v>
      </c>
      <c r="B3016" s="300" t="n">
        <v>29</v>
      </c>
      <c r="C3016" s="300" t="n">
        <v>137</v>
      </c>
      <c r="D3016" s="300" t="n">
        <v>12</v>
      </c>
      <c r="E3016" s="301" t="n">
        <v>43577</v>
      </c>
      <c r="F3016" s="312" t="n">
        <v>5292</v>
      </c>
      <c r="G3016" s="300" t="n">
        <v>8497</v>
      </c>
      <c r="H3016" s="302" t="n">
        <v>7989</v>
      </c>
      <c r="I3016" s="300" t="n"/>
      <c r="J3016" s="315" t="n"/>
      <c r="K3016" s="304" t="n"/>
      <c r="L3016" s="304" t="n"/>
      <c r="M3016" s="304" t="n"/>
      <c r="N3016" s="304" t="n"/>
    </row>
    <row r="3017" ht="15.75" customHeight="1" s="412">
      <c r="A3017" s="300" t="n">
        <v>3090</v>
      </c>
      <c r="B3017" s="300" t="n">
        <v>30</v>
      </c>
      <c r="C3017" s="300" t="n">
        <v>137</v>
      </c>
      <c r="D3017" s="300" t="n">
        <v>12</v>
      </c>
      <c r="E3017" s="301" t="n">
        <v>43577</v>
      </c>
      <c r="F3017" s="312" t="n">
        <v>5244</v>
      </c>
      <c r="G3017" s="300" t="n">
        <v>8347</v>
      </c>
      <c r="H3017" s="302" t="n">
        <v>7847</v>
      </c>
      <c r="I3017" s="300" t="n"/>
      <c r="J3017" s="315" t="n"/>
      <c r="K3017" s="304" t="n"/>
      <c r="L3017" s="304" t="n"/>
      <c r="M3017" s="304" t="n"/>
      <c r="N3017" s="304" t="n"/>
    </row>
    <row r="3018" ht="15.75" customHeight="1" s="412">
      <c r="A3018" s="300" t="n">
        <v>3091</v>
      </c>
      <c r="B3018" s="300" t="n">
        <v>31</v>
      </c>
      <c r="C3018" s="300" t="n">
        <v>138</v>
      </c>
      <c r="D3018" s="300" t="n">
        <v>12</v>
      </c>
      <c r="E3018" s="301" t="n">
        <v>43577</v>
      </c>
      <c r="F3018" s="312" t="n">
        <v>5227</v>
      </c>
      <c r="G3018" s="300" t="n">
        <v>8714</v>
      </c>
      <c r="H3018" s="302" t="n">
        <v>8185</v>
      </c>
      <c r="I3018" s="300" t="n"/>
      <c r="J3018" s="315" t="n"/>
      <c r="K3018" s="304" t="n"/>
      <c r="L3018" s="304" t="n"/>
      <c r="M3018" s="304" t="n"/>
      <c r="N3018" s="304" t="n"/>
    </row>
    <row r="3019" ht="15.75" customHeight="1" s="412">
      <c r="A3019" s="300" t="n">
        <v>3092</v>
      </c>
      <c r="B3019" s="300" t="n">
        <v>32</v>
      </c>
      <c r="C3019" s="300" t="n">
        <v>138</v>
      </c>
      <c r="D3019" s="300" t="n">
        <v>12</v>
      </c>
      <c r="E3019" s="301" t="n">
        <v>43577</v>
      </c>
      <c r="F3019" s="312" t="n">
        <v>5214</v>
      </c>
      <c r="G3019" s="300" t="n">
        <v>8525</v>
      </c>
      <c r="H3019" s="302" t="n">
        <v>8076</v>
      </c>
      <c r="I3019" s="300" t="n"/>
      <c r="J3019" s="315" t="n"/>
      <c r="K3019" s="304" t="n"/>
      <c r="L3019" s="304" t="n"/>
      <c r="M3019" s="304" t="n"/>
      <c r="N3019" s="304" t="n"/>
    </row>
    <row r="3020" ht="15.75" customHeight="1" s="412">
      <c r="A3020" s="300" t="n">
        <v>3093</v>
      </c>
      <c r="B3020" s="300" t="n">
        <v>33</v>
      </c>
      <c r="C3020" s="300" t="n">
        <v>140</v>
      </c>
      <c r="D3020" s="300" t="n">
        <v>12</v>
      </c>
      <c r="E3020" s="301" t="n">
        <v>43577</v>
      </c>
      <c r="F3020" s="312" t="n">
        <v>5203</v>
      </c>
      <c r="G3020" s="300" t="n">
        <v>7402</v>
      </c>
      <c r="H3020" s="302" t="n">
        <v>7061</v>
      </c>
      <c r="I3020" s="300" t="n"/>
      <c r="J3020" s="315" t="n"/>
      <c r="K3020" s="304" t="n"/>
      <c r="L3020" s="304" t="n"/>
      <c r="M3020" s="304" t="n"/>
      <c r="N3020" s="304" t="n"/>
    </row>
    <row r="3021" ht="15.75" customHeight="1" s="412">
      <c r="A3021" s="300" t="n">
        <v>3094</v>
      </c>
      <c r="B3021" s="300" t="n">
        <v>34</v>
      </c>
      <c r="C3021" s="305" t="n">
        <v>140</v>
      </c>
      <c r="D3021" s="300" t="n">
        <v>12</v>
      </c>
      <c r="E3021" s="301" t="n">
        <v>43577</v>
      </c>
      <c r="F3021" s="312" t="n">
        <v>5191</v>
      </c>
      <c r="G3021" s="300" t="n">
        <v>7347</v>
      </c>
      <c r="H3021" s="302" t="n">
        <v>7012</v>
      </c>
      <c r="I3021" s="300" t="n"/>
      <c r="J3021" s="315" t="n"/>
      <c r="K3021" s="304" t="n"/>
      <c r="L3021" s="304" t="n"/>
      <c r="M3021" s="304" t="n"/>
      <c r="N3021" s="304" t="n"/>
    </row>
    <row r="3022" ht="15.75" customHeight="1" s="412">
      <c r="A3022" s="300" t="n">
        <v>3095</v>
      </c>
      <c r="B3022" s="300" t="n">
        <v>35</v>
      </c>
      <c r="C3022" s="307" t="n">
        <v>141</v>
      </c>
      <c r="D3022" s="300" t="n">
        <v>12</v>
      </c>
      <c r="E3022" s="301" t="n">
        <v>43577</v>
      </c>
      <c r="F3022" s="312" t="n">
        <v>5280</v>
      </c>
      <c r="G3022" s="300" t="n">
        <v>7720</v>
      </c>
      <c r="H3022" s="302" t="n">
        <v>7327</v>
      </c>
      <c r="I3022" s="300" t="n"/>
      <c r="J3022" s="317" t="n"/>
      <c r="K3022" s="304" t="n"/>
      <c r="L3022" s="304" t="n"/>
      <c r="M3022" s="304" t="n"/>
      <c r="N3022" s="304" t="n"/>
    </row>
    <row r="3023" ht="15.75" customHeight="1" s="412">
      <c r="A3023" s="300" t="n">
        <v>3096</v>
      </c>
      <c r="B3023" s="300" t="n">
        <v>36</v>
      </c>
      <c r="C3023" s="300" t="n">
        <v>141</v>
      </c>
      <c r="D3023" s="300" t="n">
        <v>12</v>
      </c>
      <c r="E3023" s="301" t="n">
        <v>43577</v>
      </c>
      <c r="F3023" s="312" t="n">
        <v>5219</v>
      </c>
      <c r="G3023" s="300" t="n">
        <v>7778</v>
      </c>
      <c r="H3023" s="302" t="n">
        <v>7369</v>
      </c>
      <c r="I3023" s="300" t="n"/>
      <c r="J3023" s="315" t="n"/>
      <c r="K3023" s="304" t="n"/>
      <c r="L3023" s="304" t="n"/>
      <c r="M3023" s="304" t="n"/>
      <c r="N3023" s="304" t="n"/>
    </row>
    <row r="3024" ht="15.75" customHeight="1" s="412">
      <c r="A3024" s="300" t="n">
        <v>3097</v>
      </c>
      <c r="B3024" s="300" t="n">
        <v>37</v>
      </c>
      <c r="C3024" s="300" t="n">
        <v>142</v>
      </c>
      <c r="D3024" s="300" t="n">
        <v>12</v>
      </c>
      <c r="E3024" s="301" t="n">
        <v>43577</v>
      </c>
      <c r="F3024" s="312" t="n">
        <v>5225</v>
      </c>
      <c r="G3024" s="300" t="n">
        <v>8062</v>
      </c>
      <c r="H3024" s="302" t="n">
        <v>7649</v>
      </c>
      <c r="I3024" s="300" t="n"/>
      <c r="J3024" s="315" t="n"/>
      <c r="K3024" s="304" t="n"/>
      <c r="L3024" s="304" t="n"/>
      <c r="M3024" s="304" t="n"/>
      <c r="N3024" s="304" t="n"/>
    </row>
    <row r="3025" ht="15.75" customHeight="1" s="412">
      <c r="A3025" s="300" t="n">
        <v>3098</v>
      </c>
      <c r="B3025" s="300" t="n">
        <v>38</v>
      </c>
      <c r="C3025" s="300" t="n">
        <v>142</v>
      </c>
      <c r="D3025" s="300" t="n">
        <v>12</v>
      </c>
      <c r="E3025" s="301" t="n">
        <v>43577</v>
      </c>
      <c r="F3025" s="312" t="n">
        <v>5241</v>
      </c>
      <c r="G3025" s="300" t="n">
        <v>8323</v>
      </c>
      <c r="H3025" s="302" t="n">
        <v>7865</v>
      </c>
      <c r="I3025" s="300" t="n"/>
      <c r="J3025" s="315" t="n"/>
      <c r="K3025" s="304" t="n"/>
      <c r="L3025" s="304" t="n"/>
      <c r="M3025" s="304" t="n"/>
      <c r="N3025" s="304" t="n"/>
    </row>
    <row r="3026" ht="15.75" customHeight="1" s="412">
      <c r="A3026" s="300" t="n">
        <v>3099</v>
      </c>
      <c r="B3026" s="300" t="n">
        <v>39</v>
      </c>
      <c r="C3026" s="300" t="n">
        <v>144</v>
      </c>
      <c r="D3026" s="300" t="n">
        <v>12</v>
      </c>
      <c r="E3026" s="301" t="n">
        <v>43577</v>
      </c>
      <c r="F3026" s="312" t="n">
        <v>5245</v>
      </c>
      <c r="G3026" s="300" t="n">
        <v>8864</v>
      </c>
      <c r="H3026" s="302" t="n">
        <v>8369</v>
      </c>
      <c r="I3026" s="300" t="n"/>
      <c r="J3026" s="315" t="n"/>
      <c r="K3026" s="304" t="n"/>
      <c r="L3026" s="304" t="n"/>
      <c r="M3026" s="304" t="n"/>
      <c r="N3026" s="304" t="n"/>
    </row>
    <row r="3027" ht="15.75" customHeight="1" s="412">
      <c r="A3027" s="300" t="n">
        <v>3100</v>
      </c>
      <c r="B3027" s="300" t="n">
        <v>40</v>
      </c>
      <c r="C3027" s="300" t="n">
        <v>144</v>
      </c>
      <c r="D3027" s="300" t="n">
        <v>12</v>
      </c>
      <c r="E3027" s="301" t="n">
        <v>43577</v>
      </c>
      <c r="F3027" s="312" t="n">
        <v>5216</v>
      </c>
      <c r="G3027" s="300" t="n">
        <v>8831</v>
      </c>
      <c r="H3027" s="302" t="n">
        <v>8321</v>
      </c>
      <c r="I3027" s="300" t="n"/>
      <c r="J3027" s="315" t="n"/>
      <c r="K3027" s="304" t="n"/>
      <c r="L3027" s="304" t="n"/>
      <c r="M3027" s="304" t="n"/>
      <c r="N3027" s="304" t="n"/>
    </row>
    <row r="3028" ht="15.75" customHeight="1" s="412">
      <c r="A3028" s="300" t="n">
        <v>3101</v>
      </c>
      <c r="B3028" s="300" t="n">
        <v>41</v>
      </c>
      <c r="C3028" s="300" t="n">
        <v>145</v>
      </c>
      <c r="D3028" s="300" t="n">
        <v>12</v>
      </c>
      <c r="E3028" s="301" t="n">
        <v>43577</v>
      </c>
      <c r="F3028" s="312" t="n">
        <v>5264</v>
      </c>
      <c r="G3028" s="300" t="n">
        <v>7452</v>
      </c>
      <c r="H3028" s="302" t="n">
        <v>7112</v>
      </c>
      <c r="I3028" s="300" t="n"/>
      <c r="J3028" s="315" t="n"/>
      <c r="K3028" s="304" t="n"/>
      <c r="L3028" s="304" t="n"/>
      <c r="M3028" s="304" t="n"/>
      <c r="N3028" s="304" t="n"/>
    </row>
    <row r="3029" ht="15.75" customHeight="1" s="412">
      <c r="A3029" s="300" t="n">
        <v>3102</v>
      </c>
      <c r="B3029" s="300" t="n">
        <v>42</v>
      </c>
      <c r="C3029" s="300" t="n">
        <v>145</v>
      </c>
      <c r="D3029" s="300" t="n">
        <v>12</v>
      </c>
      <c r="E3029" s="301" t="n">
        <v>43577</v>
      </c>
      <c r="F3029" s="312" t="n">
        <v>5270</v>
      </c>
      <c r="G3029" s="300" t="n">
        <v>7654</v>
      </c>
      <c r="H3029" s="302" t="n">
        <v>7280</v>
      </c>
      <c r="I3029" s="300" t="n"/>
      <c r="J3029" s="315" t="n"/>
      <c r="K3029" s="304" t="n"/>
      <c r="L3029" s="304" t="n"/>
      <c r="M3029" s="304" t="n"/>
      <c r="N3029" s="304" t="n"/>
    </row>
    <row r="3030" ht="15.75" customHeight="1" s="412">
      <c r="A3030" s="300" t="n">
        <v>3103</v>
      </c>
      <c r="B3030" s="300" t="n">
        <v>43</v>
      </c>
      <c r="C3030" s="300" t="n">
        <v>146</v>
      </c>
      <c r="D3030" s="300" t="n">
        <v>12</v>
      </c>
      <c r="E3030" s="301" t="n">
        <v>43577</v>
      </c>
      <c r="F3030" s="312" t="n">
        <v>5211</v>
      </c>
      <c r="G3030" s="300" t="n">
        <v>7468</v>
      </c>
      <c r="H3030" s="302" t="n">
        <v>7124</v>
      </c>
      <c r="I3030" s="300" t="n"/>
      <c r="J3030" s="317" t="n"/>
      <c r="K3030" s="304" t="n"/>
      <c r="L3030" s="304" t="n"/>
      <c r="M3030" s="304" t="n"/>
      <c r="N3030" s="304" t="n"/>
    </row>
    <row r="3031" ht="15.75" customHeight="1" s="412">
      <c r="A3031" s="300" t="n">
        <v>3104</v>
      </c>
      <c r="B3031" s="300" t="n">
        <v>44</v>
      </c>
      <c r="C3031" s="300" t="n">
        <v>146</v>
      </c>
      <c r="D3031" s="300" t="n">
        <v>12</v>
      </c>
      <c r="E3031" s="301" t="n">
        <v>43577</v>
      </c>
      <c r="F3031" s="312" t="n">
        <v>5218</v>
      </c>
      <c r="G3031" s="300" t="n">
        <v>7439</v>
      </c>
      <c r="H3031" s="302" t="n">
        <v>7100</v>
      </c>
      <c r="I3031" s="300" t="n"/>
      <c r="J3031" s="315" t="n"/>
      <c r="K3031" s="304" t="n"/>
      <c r="L3031" s="304" t="n"/>
      <c r="M3031" s="304" t="n"/>
      <c r="N3031" s="304" t="n"/>
    </row>
    <row r="3032" ht="15.75" customHeight="1" s="412">
      <c r="A3032" s="300" t="n">
        <v>3105</v>
      </c>
      <c r="B3032" s="300" t="n">
        <v>45</v>
      </c>
      <c r="C3032" s="300" t="n">
        <v>149</v>
      </c>
      <c r="D3032" s="300" t="n">
        <v>12</v>
      </c>
      <c r="E3032" s="301" t="n">
        <v>43577</v>
      </c>
      <c r="F3032" s="312" t="n">
        <v>5211</v>
      </c>
      <c r="G3032" s="300" t="n">
        <v>8104</v>
      </c>
      <c r="H3032" s="302" t="n">
        <v>7654</v>
      </c>
      <c r="I3032" s="300" t="n"/>
      <c r="J3032" s="315" t="n"/>
      <c r="K3032" s="304" t="n"/>
      <c r="L3032" s="304" t="n"/>
      <c r="M3032" s="304" t="n"/>
      <c r="N3032" s="304" t="n"/>
    </row>
    <row r="3033" ht="15.75" customHeight="1" s="412">
      <c r="A3033" s="300" t="n">
        <v>3106</v>
      </c>
      <c r="B3033" s="300" t="n">
        <v>46</v>
      </c>
      <c r="C3033" s="300" t="n">
        <v>149</v>
      </c>
      <c r="D3033" s="300" t="n">
        <v>12</v>
      </c>
      <c r="E3033" s="301" t="n">
        <v>43577</v>
      </c>
      <c r="F3033" s="312" t="n">
        <v>5260</v>
      </c>
      <c r="G3033" s="300" t="n">
        <v>8241</v>
      </c>
      <c r="H3033" s="302" t="n">
        <v>7781</v>
      </c>
      <c r="I3033" s="300" t="n"/>
      <c r="J3033" s="315" t="n"/>
      <c r="K3033" s="304" t="n"/>
      <c r="L3033" s="304" t="n"/>
      <c r="M3033" s="304" t="n"/>
      <c r="N3033" s="304" t="n"/>
    </row>
    <row r="3034" ht="15.75" customHeight="1" s="412">
      <c r="A3034" s="300" t="n">
        <v>3107</v>
      </c>
      <c r="B3034" s="300" t="n">
        <v>47</v>
      </c>
      <c r="C3034" s="300" t="n">
        <v>151</v>
      </c>
      <c r="D3034" s="300" t="n">
        <v>12</v>
      </c>
      <c r="E3034" s="301" t="n">
        <v>43577</v>
      </c>
      <c r="F3034" s="312" t="n">
        <v>5258</v>
      </c>
      <c r="G3034" s="300" t="n">
        <v>8141</v>
      </c>
      <c r="H3034" s="302" t="n">
        <v>7724</v>
      </c>
      <c r="I3034" s="300" t="n"/>
      <c r="J3034" s="315" t="n"/>
      <c r="K3034" s="304" t="n"/>
      <c r="L3034" s="304" t="n"/>
      <c r="M3034" s="304" t="n"/>
      <c r="N3034" s="304" t="n"/>
    </row>
    <row r="3035" ht="15.75" customHeight="1" s="412">
      <c r="A3035" s="300" t="n">
        <v>3108</v>
      </c>
      <c r="B3035" s="300" t="n">
        <v>48</v>
      </c>
      <c r="C3035" s="300" t="n">
        <v>151</v>
      </c>
      <c r="D3035" s="300" t="n">
        <v>12</v>
      </c>
      <c r="E3035" s="301" t="n">
        <v>43577</v>
      </c>
      <c r="F3035" s="312" t="n">
        <v>5245</v>
      </c>
      <c r="G3035" s="300" t="n">
        <v>8180</v>
      </c>
      <c r="H3035" s="302" t="n">
        <v>7748</v>
      </c>
      <c r="I3035" s="300" t="n"/>
      <c r="J3035" s="315" t="n"/>
      <c r="K3035" s="304" t="n"/>
      <c r="L3035" s="304" t="n"/>
      <c r="M3035" s="304" t="n"/>
      <c r="N3035" s="304" t="n"/>
    </row>
    <row r="3036" ht="15.75" customHeight="1" s="412">
      <c r="A3036" s="300" t="n">
        <v>3109</v>
      </c>
      <c r="B3036" s="300" t="n">
        <v>49</v>
      </c>
      <c r="C3036" s="300" t="n">
        <v>160</v>
      </c>
      <c r="D3036" s="300" t="n">
        <v>12</v>
      </c>
      <c r="E3036" s="301" t="n">
        <v>43577</v>
      </c>
      <c r="F3036" s="312" t="n">
        <v>5203</v>
      </c>
      <c r="G3036" s="300" t="n">
        <v>7492</v>
      </c>
      <c r="H3036" s="302" t="n">
        <v>7152</v>
      </c>
      <c r="I3036" s="300" t="n"/>
      <c r="J3036" s="315" t="n"/>
      <c r="K3036" s="304" t="n"/>
      <c r="L3036" s="304" t="n"/>
      <c r="M3036" s="304" t="n"/>
      <c r="N3036" s="304" t="n"/>
    </row>
    <row r="3037" ht="15.75" customHeight="1" s="412">
      <c r="A3037" s="300" t="n">
        <v>3110</v>
      </c>
      <c r="B3037" s="300" t="n">
        <v>50</v>
      </c>
      <c r="C3037" s="300" t="n">
        <v>160</v>
      </c>
      <c r="D3037" s="300" t="n">
        <v>12</v>
      </c>
      <c r="E3037" s="301" t="n">
        <v>43577</v>
      </c>
      <c r="F3037" s="312" t="n">
        <v>5251</v>
      </c>
      <c r="G3037" s="300" t="n">
        <v>7456</v>
      </c>
      <c r="H3037" s="302" t="n">
        <v>7123</v>
      </c>
      <c r="I3037" s="300" t="n"/>
      <c r="J3037" s="315" t="n"/>
      <c r="K3037" s="304" t="n"/>
      <c r="L3037" s="304" t="n"/>
      <c r="M3037" s="304" t="n"/>
      <c r="N3037" s="304" t="n"/>
    </row>
    <row r="3038" ht="15.75" customHeight="1" s="412">
      <c r="A3038" s="300" t="n">
        <v>3111</v>
      </c>
      <c r="B3038" s="300" t="n">
        <v>51</v>
      </c>
      <c r="C3038" s="300" t="n">
        <v>173</v>
      </c>
      <c r="D3038" s="300" t="n">
        <v>12</v>
      </c>
      <c r="E3038" s="301" t="n">
        <v>43577</v>
      </c>
      <c r="F3038" s="312" t="n">
        <v>5234</v>
      </c>
      <c r="G3038" s="300" t="n">
        <v>8802</v>
      </c>
      <c r="H3038" s="302" t="n">
        <v>8287</v>
      </c>
      <c r="I3038" s="300" t="n"/>
      <c r="J3038" s="315" t="n"/>
      <c r="K3038" s="304" t="n"/>
      <c r="L3038" s="304" t="n"/>
      <c r="M3038" s="304" t="n"/>
      <c r="N3038" s="304" t="n"/>
    </row>
    <row r="3039" ht="15.75" customHeight="1" s="412">
      <c r="A3039" s="300" t="n">
        <v>3112</v>
      </c>
      <c r="B3039" s="300" t="n">
        <v>52</v>
      </c>
      <c r="C3039" s="300" t="n">
        <v>173</v>
      </c>
      <c r="D3039" s="300" t="n">
        <v>12</v>
      </c>
      <c r="E3039" s="301" t="n">
        <v>43577</v>
      </c>
      <c r="F3039" s="312" t="n">
        <v>5234</v>
      </c>
      <c r="G3039" s="300" t="n">
        <v>8596</v>
      </c>
      <c r="H3039" s="302" t="n">
        <v>8103</v>
      </c>
      <c r="I3039" s="300" t="n"/>
      <c r="J3039" s="315" t="n"/>
      <c r="K3039" s="304" t="n"/>
      <c r="L3039" s="304" t="n"/>
      <c r="M3039" s="304" t="n"/>
      <c r="N3039" s="304" t="n"/>
    </row>
    <row r="3040" ht="15.75" customHeight="1" s="412">
      <c r="A3040" s="300" t="n">
        <v>3113</v>
      </c>
      <c r="B3040" s="300" t="n">
        <v>53</v>
      </c>
      <c r="C3040" s="300" t="n">
        <v>174</v>
      </c>
      <c r="D3040" s="300" t="n">
        <v>12</v>
      </c>
      <c r="E3040" s="301" t="n">
        <v>43577</v>
      </c>
      <c r="F3040" s="312" t="n">
        <v>5232</v>
      </c>
      <c r="G3040" s="300" t="n">
        <v>8072</v>
      </c>
      <c r="H3040" s="302" t="n">
        <v>7646</v>
      </c>
      <c r="I3040" s="300" t="n"/>
      <c r="J3040" s="315" t="n"/>
      <c r="K3040" s="304" t="n"/>
      <c r="L3040" s="304" t="n"/>
      <c r="M3040" s="304" t="n"/>
      <c r="N3040" s="304" t="n"/>
    </row>
    <row r="3041" ht="15.75" customHeight="1" s="412">
      <c r="A3041" s="300" t="n">
        <v>3114</v>
      </c>
      <c r="B3041" s="300" t="n">
        <v>54</v>
      </c>
      <c r="C3041" s="300" t="n">
        <v>174</v>
      </c>
      <c r="D3041" s="300" t="n">
        <v>12</v>
      </c>
      <c r="E3041" s="301" t="n">
        <v>43577</v>
      </c>
      <c r="F3041" s="312" t="n">
        <v>5271</v>
      </c>
      <c r="G3041" s="300" t="n">
        <v>8132</v>
      </c>
      <c r="H3041" s="302" t="n">
        <v>7704</v>
      </c>
      <c r="I3041" s="300" t="n"/>
      <c r="J3041" s="315" t="n"/>
      <c r="K3041" s="304" t="n"/>
      <c r="L3041" s="304" t="n"/>
      <c r="M3041" s="304" t="n"/>
      <c r="N3041" s="304" t="n"/>
    </row>
    <row r="3042" ht="15.75" customHeight="1" s="412">
      <c r="A3042" s="300" t="n">
        <v>3115</v>
      </c>
      <c r="B3042" s="300" t="n">
        <v>55</v>
      </c>
      <c r="C3042" s="300" t="n">
        <v>175</v>
      </c>
      <c r="D3042" s="300" t="n">
        <v>12</v>
      </c>
      <c r="E3042" s="301" t="n">
        <v>43577</v>
      </c>
      <c r="F3042" s="312" t="n">
        <v>5269</v>
      </c>
      <c r="G3042" s="300" t="n">
        <v>7920</v>
      </c>
      <c r="H3042" s="302" t="n">
        <v>7550</v>
      </c>
      <c r="I3042" s="300" t="n"/>
      <c r="J3042" s="317" t="n"/>
      <c r="K3042" s="304" t="n"/>
      <c r="L3042" s="304" t="n"/>
      <c r="M3042" s="304" t="n"/>
      <c r="N3042" s="304" t="n"/>
    </row>
    <row r="3043" ht="15.75" customHeight="1" s="412">
      <c r="A3043" s="300" t="n">
        <v>3116</v>
      </c>
      <c r="B3043" s="300" t="n">
        <v>56</v>
      </c>
      <c r="C3043" s="300" t="n">
        <v>175</v>
      </c>
      <c r="D3043" s="300" t="n">
        <v>12</v>
      </c>
      <c r="E3043" s="301" t="n">
        <v>43577</v>
      </c>
      <c r="F3043" s="312" t="n">
        <v>5254</v>
      </c>
      <c r="G3043" s="300" t="n">
        <v>7813</v>
      </c>
      <c r="H3043" s="302" t="n">
        <v>7446</v>
      </c>
      <c r="I3043" s="300" t="n"/>
      <c r="J3043" s="315" t="n"/>
      <c r="K3043" s="304" t="n"/>
      <c r="L3043" s="304" t="n"/>
      <c r="M3043" s="304" t="n"/>
      <c r="N3043" s="304" t="n"/>
    </row>
    <row r="3044" ht="15.75" customHeight="1" s="412">
      <c r="A3044" s="300" t="n">
        <v>3117</v>
      </c>
      <c r="B3044" s="300" t="n">
        <v>57</v>
      </c>
      <c r="C3044" s="300" t="n">
        <v>177</v>
      </c>
      <c r="D3044" s="300" t="n">
        <v>12</v>
      </c>
      <c r="E3044" s="301" t="n">
        <v>43577</v>
      </c>
      <c r="F3044" s="312" t="n">
        <v>5257</v>
      </c>
      <c r="G3044" s="300" t="n">
        <v>7786</v>
      </c>
      <c r="H3044" s="302" t="n">
        <v>7402</v>
      </c>
      <c r="I3044" s="300" t="n"/>
      <c r="J3044" s="315" t="n"/>
      <c r="K3044" s="304" t="n"/>
      <c r="L3044" s="304" t="n"/>
      <c r="M3044" s="304" t="n"/>
      <c r="N3044" s="304" t="n"/>
    </row>
    <row r="3045" ht="15.75" customHeight="1" s="412">
      <c r="A3045" s="300" t="n">
        <v>3118</v>
      </c>
      <c r="B3045" s="300" t="n">
        <v>58</v>
      </c>
      <c r="C3045" s="300" t="n">
        <v>177</v>
      </c>
      <c r="D3045" s="300" t="n">
        <v>12</v>
      </c>
      <c r="E3045" s="301" t="n">
        <v>43577</v>
      </c>
      <c r="F3045" s="312" t="n">
        <v>5320</v>
      </c>
      <c r="G3045" s="300" t="n">
        <v>7711</v>
      </c>
      <c r="H3045" s="302" t="n">
        <v>7343</v>
      </c>
      <c r="I3045" s="300" t="n"/>
      <c r="J3045" s="315" t="n"/>
      <c r="K3045" s="304" t="n"/>
      <c r="L3045" s="304" t="n"/>
      <c r="M3045" s="304" t="n"/>
      <c r="N3045" s="304" t="n"/>
    </row>
    <row r="3046" ht="15.75" customHeight="1" s="412">
      <c r="A3046" s="300" t="n">
        <v>3119</v>
      </c>
      <c r="B3046" s="300" t="n">
        <v>59</v>
      </c>
      <c r="C3046" s="300" t="n">
        <v>179</v>
      </c>
      <c r="D3046" s="300" t="n">
        <v>12</v>
      </c>
      <c r="E3046" s="301" t="n">
        <v>43577</v>
      </c>
      <c r="F3046" s="312" t="n">
        <v>5278</v>
      </c>
      <c r="G3046" s="300" t="n">
        <v>8807</v>
      </c>
      <c r="H3046" s="302" t="n">
        <v>6575</v>
      </c>
      <c r="I3046" s="300" t="n"/>
      <c r="J3046" s="315" t="n"/>
      <c r="K3046" s="304" t="n"/>
      <c r="L3046" s="304" t="n"/>
      <c r="M3046" s="304" t="n"/>
      <c r="N3046" s="304" t="n"/>
    </row>
    <row r="3047" ht="15.75" customHeight="1" s="412">
      <c r="A3047" s="300" t="n">
        <v>3120</v>
      </c>
      <c r="B3047" s="300" t="n">
        <v>60</v>
      </c>
      <c r="C3047" s="300" t="n">
        <v>179</v>
      </c>
      <c r="D3047" s="300" t="n">
        <v>12</v>
      </c>
      <c r="E3047" s="301" t="n">
        <v>43577</v>
      </c>
      <c r="F3047" s="312" t="n">
        <v>5220</v>
      </c>
      <c r="G3047" s="300" t="n">
        <v>6670</v>
      </c>
      <c r="H3047" s="302" t="n">
        <v>6447</v>
      </c>
      <c r="I3047" s="300" t="n"/>
      <c r="J3047" s="315" t="n"/>
      <c r="K3047" s="304" t="n"/>
      <c r="L3047" s="304" t="n"/>
      <c r="M3047" s="304" t="n"/>
      <c r="N3047" s="304" t="n"/>
    </row>
    <row r="3048" ht="15.75" customHeight="1" s="412">
      <c r="A3048" s="300" t="n">
        <v>3121</v>
      </c>
      <c r="B3048" s="300" t="n">
        <v>61</v>
      </c>
      <c r="C3048" s="300" t="n">
        <v>180</v>
      </c>
      <c r="D3048" s="300" t="n">
        <v>12</v>
      </c>
      <c r="E3048" s="301" t="n">
        <v>43577</v>
      </c>
      <c r="F3048" s="312" t="n">
        <v>5212</v>
      </c>
      <c r="G3048" s="300" t="n">
        <v>6978</v>
      </c>
      <c r="H3048" s="302" t="n">
        <v>6721</v>
      </c>
      <c r="I3048" s="300" t="n"/>
      <c r="J3048" s="315" t="n"/>
      <c r="K3048" s="304" t="n"/>
      <c r="L3048" s="304" t="n"/>
      <c r="M3048" s="304" t="n"/>
      <c r="N3048" s="304" t="n"/>
    </row>
    <row r="3049" ht="15.75" customHeight="1" s="412">
      <c r="A3049" s="300" t="n">
        <v>3122</v>
      </c>
      <c r="B3049" s="300" t="n">
        <v>62</v>
      </c>
      <c r="C3049" s="300" t="n">
        <v>180</v>
      </c>
      <c r="D3049" s="300" t="n">
        <v>12</v>
      </c>
      <c r="E3049" s="301" t="n">
        <v>43577</v>
      </c>
      <c r="F3049" s="312" t="n">
        <v>5209</v>
      </c>
      <c r="G3049" s="300" t="n">
        <v>6906</v>
      </c>
      <c r="H3049" s="302" t="n">
        <v>6651</v>
      </c>
      <c r="I3049" s="300" t="n"/>
      <c r="J3049" s="315" t="n"/>
      <c r="K3049" s="304" t="n"/>
      <c r="L3049" s="304" t="n"/>
      <c r="M3049" s="304" t="n"/>
      <c r="N3049" s="304" t="n"/>
    </row>
    <row r="3050" ht="15.75" customHeight="1" s="412">
      <c r="A3050" s="300" t="n">
        <v>3123</v>
      </c>
      <c r="B3050" s="300" t="n">
        <v>63</v>
      </c>
      <c r="C3050" s="300" t="n">
        <v>184</v>
      </c>
      <c r="D3050" s="300" t="n">
        <v>12</v>
      </c>
      <c r="E3050" s="301" t="n">
        <v>43577</v>
      </c>
      <c r="F3050" s="312" t="n">
        <v>5214</v>
      </c>
      <c r="G3050" s="300" t="n">
        <v>7141</v>
      </c>
      <c r="H3050" s="302" t="n">
        <v>6823</v>
      </c>
      <c r="I3050" s="300" t="n"/>
      <c r="J3050" s="315" t="n"/>
      <c r="K3050" s="304" t="n"/>
      <c r="L3050" s="304" t="n"/>
      <c r="M3050" s="304" t="n"/>
      <c r="N3050" s="304" t="n"/>
    </row>
    <row r="3051" ht="15.75" customHeight="1" s="412">
      <c r="A3051" s="300" t="n">
        <v>3124</v>
      </c>
      <c r="B3051" s="300" t="n">
        <v>64</v>
      </c>
      <c r="C3051" s="300" t="n">
        <v>184</v>
      </c>
      <c r="D3051" s="300" t="n">
        <v>12</v>
      </c>
      <c r="E3051" s="301" t="n">
        <v>43577</v>
      </c>
      <c r="F3051" s="312" t="n">
        <v>5232</v>
      </c>
      <c r="G3051" s="300" t="n">
        <v>7232</v>
      </c>
      <c r="H3051" s="302" t="n">
        <v>6823</v>
      </c>
      <c r="I3051" s="300" t="n"/>
      <c r="J3051" s="315" t="n"/>
      <c r="K3051" s="304" t="n"/>
      <c r="L3051" s="304" t="n"/>
      <c r="M3051" s="304" t="n"/>
      <c r="N3051" s="304" t="n"/>
    </row>
    <row r="3052" ht="15.75" customHeight="1" s="412">
      <c r="A3052" s="300" t="n">
        <v>3125</v>
      </c>
      <c r="B3052" s="300" t="n">
        <v>65</v>
      </c>
      <c r="C3052" s="300" t="n">
        <v>190</v>
      </c>
      <c r="D3052" s="300" t="n">
        <v>12</v>
      </c>
      <c r="E3052" s="301" t="n">
        <v>43577</v>
      </c>
      <c r="F3052" s="312" t="n">
        <v>5215</v>
      </c>
      <c r="G3052" s="300" t="n">
        <v>8410</v>
      </c>
      <c r="H3052" s="302" t="n">
        <v>7936</v>
      </c>
      <c r="I3052" s="300" t="n"/>
      <c r="J3052" s="315" t="n"/>
      <c r="K3052" s="304" t="n"/>
      <c r="L3052" s="304" t="n"/>
      <c r="M3052" s="304" t="n"/>
      <c r="N3052" s="304" t="n"/>
    </row>
    <row r="3053" ht="15.75" customHeight="1" s="412">
      <c r="A3053" s="300" t="n">
        <v>3126</v>
      </c>
      <c r="B3053" s="300" t="n">
        <v>66</v>
      </c>
      <c r="C3053" s="300" t="n">
        <v>190</v>
      </c>
      <c r="D3053" s="300" t="n">
        <v>12</v>
      </c>
      <c r="E3053" s="301" t="n">
        <v>43577</v>
      </c>
      <c r="F3053" s="312" t="n">
        <v>5279</v>
      </c>
      <c r="G3053" s="300" t="n">
        <v>8488</v>
      </c>
      <c r="H3053" s="302" t="n">
        <v>8018</v>
      </c>
      <c r="I3053" s="300" t="n"/>
      <c r="J3053" s="315" t="n"/>
      <c r="K3053" s="304" t="n"/>
      <c r="L3053" s="304" t="n"/>
      <c r="M3053" s="304" t="n"/>
      <c r="N3053" s="304" t="n"/>
    </row>
    <row r="3054" ht="15.75" customHeight="1" s="412">
      <c r="A3054" s="300" t="n">
        <v>3127</v>
      </c>
      <c r="B3054" s="300" t="n">
        <v>67</v>
      </c>
      <c r="C3054" s="300" t="n">
        <v>191</v>
      </c>
      <c r="D3054" s="300" t="n">
        <v>12</v>
      </c>
      <c r="E3054" s="301" t="n">
        <v>43577</v>
      </c>
      <c r="F3054" s="312" t="n">
        <v>5217</v>
      </c>
      <c r="G3054" s="300" t="n">
        <v>7795</v>
      </c>
      <c r="H3054" s="302" t="n">
        <v>7431</v>
      </c>
      <c r="I3054" s="300" t="n"/>
      <c r="J3054" s="317" t="n"/>
      <c r="K3054" s="304" t="n"/>
      <c r="L3054" s="304" t="n"/>
      <c r="M3054" s="304" t="n"/>
      <c r="N3054" s="304" t="n"/>
    </row>
    <row r="3055" ht="15.75" customHeight="1" s="412">
      <c r="A3055" s="300" t="n">
        <v>3128</v>
      </c>
      <c r="B3055" s="300" t="n">
        <v>68</v>
      </c>
      <c r="C3055" s="300" t="n">
        <v>191</v>
      </c>
      <c r="D3055" s="300" t="n">
        <v>12</v>
      </c>
      <c r="E3055" s="301" t="n">
        <v>43577</v>
      </c>
      <c r="F3055" s="312" t="n">
        <v>5288</v>
      </c>
      <c r="G3055" s="300" t="n">
        <v>7623</v>
      </c>
      <c r="H3055" s="302" t="n">
        <v>7297</v>
      </c>
      <c r="I3055" s="300" t="n"/>
      <c r="J3055" s="315" t="n"/>
      <c r="K3055" s="304" t="n"/>
      <c r="L3055" s="304" t="n"/>
      <c r="M3055" s="304" t="n"/>
      <c r="N3055" s="304" t="n"/>
    </row>
    <row r="3056" ht="15.75" customHeight="1" s="412">
      <c r="A3056" s="300" t="n">
        <v>3129</v>
      </c>
      <c r="B3056" s="300" t="n">
        <v>69</v>
      </c>
      <c r="C3056" s="300" t="n">
        <v>192</v>
      </c>
      <c r="D3056" s="300" t="n">
        <v>12</v>
      </c>
      <c r="E3056" s="301" t="n">
        <v>43577</v>
      </c>
      <c r="F3056" s="312" t="n">
        <v>5248</v>
      </c>
      <c r="G3056" s="300" t="n">
        <v>7271</v>
      </c>
      <c r="H3056" s="302" t="n">
        <v>7007</v>
      </c>
      <c r="I3056" s="300" t="n"/>
      <c r="J3056" s="315" t="n"/>
      <c r="K3056" s="304" t="n"/>
      <c r="L3056" s="304" t="n"/>
      <c r="M3056" s="304" t="n"/>
      <c r="N3056" s="304" t="n"/>
    </row>
    <row r="3057" ht="15.75" customHeight="1" s="412">
      <c r="A3057" s="300" t="n">
        <v>3130</v>
      </c>
      <c r="B3057" s="300" t="n">
        <v>70</v>
      </c>
      <c r="C3057" s="300" t="n">
        <v>192</v>
      </c>
      <c r="D3057" s="300" t="n">
        <v>12</v>
      </c>
      <c r="E3057" s="301" t="n">
        <v>43577</v>
      </c>
      <c r="F3057" s="312" t="n">
        <v>5266</v>
      </c>
      <c r="G3057" s="300" t="n">
        <v>7363</v>
      </c>
      <c r="H3057" s="302" t="n">
        <v>7023</v>
      </c>
      <c r="I3057" s="300" t="n"/>
      <c r="J3057" s="315" t="n"/>
      <c r="K3057" s="304" t="n"/>
      <c r="L3057" s="304" t="n"/>
      <c r="M3057" s="304" t="n"/>
      <c r="N3057" s="304" t="n"/>
    </row>
    <row r="3058" ht="15.75" customHeight="1" s="412">
      <c r="A3058" s="300" t="n">
        <v>3131</v>
      </c>
      <c r="B3058" s="300" t="n">
        <v>71</v>
      </c>
      <c r="C3058" s="300" t="n">
        <v>195</v>
      </c>
      <c r="D3058" s="300" t="n">
        <v>12</v>
      </c>
      <c r="E3058" s="301" t="n">
        <v>43577</v>
      </c>
      <c r="F3058" s="312" t="n">
        <v>5256</v>
      </c>
      <c r="G3058" s="300" t="n">
        <v>7234</v>
      </c>
      <c r="H3058" s="302" t="n">
        <v>6982</v>
      </c>
      <c r="I3058" s="300" t="n"/>
      <c r="J3058" s="315" t="n"/>
      <c r="K3058" s="304" t="n"/>
      <c r="L3058" s="304" t="n"/>
      <c r="M3058" s="304" t="n"/>
      <c r="N3058" s="304" t="n"/>
    </row>
    <row r="3059" ht="15.75" customHeight="1" s="412">
      <c r="A3059" s="300" t="n">
        <v>3132</v>
      </c>
      <c r="B3059" s="300" t="n">
        <v>72</v>
      </c>
      <c r="C3059" s="300" t="n">
        <v>195</v>
      </c>
      <c r="D3059" s="300" t="n">
        <v>12</v>
      </c>
      <c r="E3059" s="301" t="n">
        <v>43577</v>
      </c>
      <c r="F3059" s="312" t="n">
        <v>5223</v>
      </c>
      <c r="G3059" s="300" t="n">
        <v>7236</v>
      </c>
      <c r="H3059" s="302" t="n">
        <v>6984</v>
      </c>
      <c r="I3059" s="300" t="n"/>
      <c r="J3059" s="315" t="n"/>
      <c r="K3059" s="304" t="n"/>
      <c r="L3059" s="304" t="n"/>
      <c r="M3059" s="304" t="n"/>
      <c r="N3059" s="304" t="n"/>
    </row>
    <row r="3060" ht="15.75" customHeight="1" s="412">
      <c r="A3060" s="300" t="n">
        <v>3133</v>
      </c>
      <c r="B3060" s="300" t="n">
        <v>73</v>
      </c>
      <c r="C3060" s="300" t="n">
        <v>208</v>
      </c>
      <c r="D3060" s="300" t="n">
        <v>12</v>
      </c>
      <c r="E3060" s="301" t="n">
        <v>43577</v>
      </c>
      <c r="F3060" s="312" t="n">
        <v>5203</v>
      </c>
      <c r="G3060" s="300" t="n">
        <v>7943</v>
      </c>
      <c r="H3060" s="302" t="n">
        <v>7564</v>
      </c>
      <c r="I3060" s="300" t="n"/>
      <c r="J3060" s="315" t="n"/>
      <c r="K3060" s="304" t="n"/>
      <c r="L3060" s="304" t="n"/>
      <c r="M3060" s="304" t="n"/>
      <c r="N3060" s="304" t="n"/>
    </row>
    <row r="3061" ht="15.75" customHeight="1" s="412">
      <c r="A3061" s="300" t="n">
        <v>3134</v>
      </c>
      <c r="B3061" s="300" t="n">
        <v>74</v>
      </c>
      <c r="C3061" s="300" t="n">
        <v>208</v>
      </c>
      <c r="D3061" s="300" t="n">
        <v>12</v>
      </c>
      <c r="E3061" s="301" t="n">
        <v>43577</v>
      </c>
      <c r="F3061" s="312" t="n">
        <v>5309</v>
      </c>
      <c r="G3061" s="300" t="n">
        <v>8126</v>
      </c>
      <c r="H3061" s="302" t="n">
        <v>7740</v>
      </c>
      <c r="I3061" s="300" t="n"/>
      <c r="J3061" s="315" t="n"/>
      <c r="K3061" s="304" t="n"/>
      <c r="L3061" s="304" t="n"/>
      <c r="M3061" s="304" t="n"/>
      <c r="N3061" s="304" t="n"/>
    </row>
    <row r="3062" ht="15.75" customHeight="1" s="412">
      <c r="A3062" s="300" t="n">
        <v>3135</v>
      </c>
      <c r="B3062" s="300" t="n">
        <v>75</v>
      </c>
      <c r="C3062" s="300" t="n">
        <v>220</v>
      </c>
      <c r="D3062" s="300" t="n">
        <v>12</v>
      </c>
      <c r="E3062" s="301" t="n">
        <v>43577</v>
      </c>
      <c r="F3062" s="312" t="n">
        <v>5226</v>
      </c>
      <c r="G3062" s="300" t="n">
        <v>7451</v>
      </c>
      <c r="H3062" s="302" t="n">
        <v>7137</v>
      </c>
      <c r="I3062" s="300" t="n"/>
      <c r="J3062" s="315" t="n"/>
      <c r="K3062" s="304" t="n"/>
      <c r="L3062" s="304" t="n"/>
      <c r="M3062" s="304" t="n"/>
      <c r="N3062" s="304" t="n"/>
    </row>
    <row r="3063" ht="15.75" customHeight="1" s="412">
      <c r="A3063" s="300" t="n">
        <v>3136</v>
      </c>
      <c r="B3063" s="300" t="n">
        <v>76</v>
      </c>
      <c r="C3063" s="300" t="n">
        <v>220</v>
      </c>
      <c r="D3063" s="300" t="n">
        <v>12</v>
      </c>
      <c r="E3063" s="301" t="n">
        <v>43577</v>
      </c>
      <c r="F3063" s="312" t="n">
        <v>5239</v>
      </c>
      <c r="G3063" s="300" t="n">
        <v>7576</v>
      </c>
      <c r="H3063" s="302" t="n">
        <v>7251</v>
      </c>
      <c r="I3063" s="300" t="n"/>
      <c r="J3063" s="315" t="n"/>
      <c r="K3063" s="304" t="n"/>
      <c r="L3063" s="304" t="n"/>
      <c r="M3063" s="304" t="n"/>
      <c r="N3063" s="304" t="n"/>
    </row>
    <row r="3064" ht="15.75" customHeight="1" s="412">
      <c r="A3064" s="300" t="n">
        <v>3137</v>
      </c>
      <c r="B3064" s="300" t="n">
        <v>77</v>
      </c>
      <c r="C3064" s="300" t="n">
        <v>221</v>
      </c>
      <c r="D3064" s="300" t="n">
        <v>12</v>
      </c>
      <c r="E3064" s="301" t="n">
        <v>43577</v>
      </c>
      <c r="F3064" s="312" t="n">
        <v>5212</v>
      </c>
      <c r="G3064" s="300" t="n">
        <v>7726</v>
      </c>
      <c r="H3064" s="302" t="n">
        <v>7385</v>
      </c>
      <c r="I3064" s="300" t="n"/>
      <c r="J3064" s="315" t="n"/>
      <c r="K3064" s="304" t="n"/>
      <c r="L3064" s="304" t="n"/>
      <c r="M3064" s="304" t="n"/>
      <c r="N3064" s="304" t="n"/>
    </row>
    <row r="3065" ht="15.75" customHeight="1" s="412">
      <c r="A3065" s="300" t="n">
        <v>3138</v>
      </c>
      <c r="B3065" s="300" t="n">
        <v>78</v>
      </c>
      <c r="C3065" s="300" t="n">
        <v>221</v>
      </c>
      <c r="D3065" s="300" t="n">
        <v>12</v>
      </c>
      <c r="E3065" s="301" t="n">
        <v>43577</v>
      </c>
      <c r="F3065" s="312" t="n">
        <v>5245</v>
      </c>
      <c r="G3065" s="300" t="n">
        <v>7708</v>
      </c>
      <c r="H3065" s="302" t="n">
        <v>7377</v>
      </c>
      <c r="I3065" s="300" t="n"/>
      <c r="J3065" s="315" t="n"/>
      <c r="K3065" s="304" t="n"/>
      <c r="L3065" s="304" t="n"/>
      <c r="M3065" s="304" t="n"/>
      <c r="N3065" s="304" t="n"/>
    </row>
    <row r="3066" ht="15.75" customHeight="1" s="412">
      <c r="A3066" s="300" t="n">
        <v>3139</v>
      </c>
      <c r="B3066" s="300" t="n">
        <v>79</v>
      </c>
      <c r="C3066" s="300" t="n">
        <v>222</v>
      </c>
      <c r="D3066" s="300" t="n">
        <v>12</v>
      </c>
      <c r="E3066" s="301" t="n">
        <v>43577</v>
      </c>
      <c r="F3066" s="312" t="n">
        <v>5242</v>
      </c>
      <c r="G3066" s="300" t="n">
        <v>8159</v>
      </c>
      <c r="H3066" s="302" t="n">
        <v>7748</v>
      </c>
      <c r="I3066" s="300" t="n"/>
      <c r="J3066" s="317" t="n"/>
      <c r="K3066" s="304" t="n"/>
      <c r="L3066" s="304" t="n"/>
      <c r="M3066" s="304" t="n"/>
      <c r="N3066" s="304" t="n"/>
    </row>
    <row r="3067" ht="15.75" customHeight="1" s="412">
      <c r="A3067" s="300" t="n">
        <v>3140</v>
      </c>
      <c r="B3067" s="300" t="n">
        <v>80</v>
      </c>
      <c r="C3067" s="300" t="n">
        <v>222</v>
      </c>
      <c r="D3067" s="300" t="n">
        <v>12</v>
      </c>
      <c r="E3067" s="301" t="n">
        <v>43577</v>
      </c>
      <c r="F3067" s="312" t="n">
        <v>5245</v>
      </c>
      <c r="G3067" s="300" t="n">
        <v>8182</v>
      </c>
      <c r="H3067" s="302" t="n">
        <v>7772</v>
      </c>
      <c r="I3067" s="300" t="n"/>
      <c r="J3067" s="315" t="n"/>
      <c r="K3067" s="304" t="n"/>
      <c r="L3067" s="304" t="n"/>
      <c r="M3067" s="304" t="n"/>
      <c r="N3067" s="304" t="n"/>
    </row>
    <row r="3068" ht="15.75" customHeight="1" s="412">
      <c r="A3068" s="300" t="n">
        <v>3141</v>
      </c>
      <c r="B3068" s="300" t="n">
        <v>81</v>
      </c>
      <c r="C3068" s="300" t="n">
        <v>232</v>
      </c>
      <c r="D3068" s="300" t="n">
        <v>12</v>
      </c>
      <c r="E3068" s="301" t="n">
        <v>43577</v>
      </c>
      <c r="F3068" s="312" t="n">
        <v>5180</v>
      </c>
      <c r="G3068" s="300" t="n">
        <v>8045</v>
      </c>
      <c r="H3068" s="302" t="n">
        <v>7665</v>
      </c>
      <c r="I3068" s="300" t="n"/>
      <c r="J3068" s="315" t="n"/>
      <c r="K3068" s="304" t="n"/>
      <c r="L3068" s="304" t="n"/>
      <c r="M3068" s="304" t="n"/>
      <c r="N3068" s="304" t="n"/>
    </row>
    <row r="3069" ht="15.75" customHeight="1" s="412">
      <c r="A3069" s="300" t="n">
        <v>3142</v>
      </c>
      <c r="B3069" s="300" t="n">
        <v>82</v>
      </c>
      <c r="C3069" s="300" t="n">
        <v>232</v>
      </c>
      <c r="D3069" s="300" t="n">
        <v>12</v>
      </c>
      <c r="E3069" s="301" t="n">
        <v>43577</v>
      </c>
      <c r="F3069" s="312" t="n">
        <v>5194</v>
      </c>
      <c r="G3069" s="300" t="n">
        <v>7853</v>
      </c>
      <c r="H3069" s="302" t="n">
        <v>7503</v>
      </c>
      <c r="I3069" s="300" t="n"/>
      <c r="J3069" s="315" t="n"/>
      <c r="K3069" s="304" t="n"/>
      <c r="L3069" s="304" t="n"/>
      <c r="M3069" s="304" t="n"/>
      <c r="N3069" s="304" t="n"/>
    </row>
    <row r="3070" ht="15.75" customHeight="1" s="412">
      <c r="A3070" s="300" t="n">
        <v>3143</v>
      </c>
      <c r="B3070" s="300" t="n">
        <v>83</v>
      </c>
      <c r="C3070" s="300" t="n">
        <v>234</v>
      </c>
      <c r="D3070" s="300" t="n">
        <v>12</v>
      </c>
      <c r="E3070" s="301" t="n">
        <v>43577</v>
      </c>
      <c r="F3070" s="312" t="n">
        <v>5294</v>
      </c>
      <c r="G3070" s="300" t="n">
        <v>8107</v>
      </c>
      <c r="H3070" s="302" t="n">
        <v>7717</v>
      </c>
      <c r="I3070" s="300" t="n"/>
      <c r="J3070" s="315" t="n"/>
      <c r="K3070" s="304" t="n"/>
      <c r="L3070" s="304" t="n"/>
      <c r="M3070" s="304" t="n"/>
      <c r="N3070" s="304" t="n"/>
    </row>
    <row r="3071" ht="15.75" customHeight="1" s="412">
      <c r="A3071" s="300" t="n">
        <v>3144</v>
      </c>
      <c r="B3071" s="300" t="n">
        <v>84</v>
      </c>
      <c r="C3071" s="300" t="n">
        <v>234</v>
      </c>
      <c r="D3071" s="300" t="n">
        <v>12</v>
      </c>
      <c r="E3071" s="301" t="n">
        <v>43577</v>
      </c>
      <c r="F3071" s="312" t="n">
        <v>5375</v>
      </c>
      <c r="G3071" s="300" t="n">
        <v>8386</v>
      </c>
      <c r="H3071" s="302" t="n">
        <v>7979</v>
      </c>
      <c r="I3071" s="300" t="n"/>
      <c r="J3071" s="315" t="n"/>
      <c r="K3071" s="304" t="n"/>
      <c r="L3071" s="304" t="n"/>
      <c r="M3071" s="304" t="n"/>
      <c r="N3071" s="304" t="n"/>
    </row>
    <row r="3072" ht="15.75" customHeight="1" s="412">
      <c r="A3072" s="300" t="n">
        <v>3145</v>
      </c>
      <c r="B3072" s="300" t="n">
        <v>85</v>
      </c>
      <c r="C3072" s="300" t="n">
        <v>235</v>
      </c>
      <c r="D3072" s="300" t="n">
        <v>12</v>
      </c>
      <c r="E3072" s="301" t="n">
        <v>43577</v>
      </c>
      <c r="F3072" s="312" t="n">
        <v>5253</v>
      </c>
      <c r="G3072" s="300" t="n">
        <v>7874</v>
      </c>
      <c r="H3072" s="302" t="n">
        <v>7512</v>
      </c>
      <c r="I3072" s="300" t="n"/>
      <c r="J3072" s="315" t="n"/>
      <c r="K3072" s="304" t="n"/>
      <c r="L3072" s="304" t="n"/>
      <c r="M3072" s="304" t="n"/>
      <c r="N3072" s="304" t="n"/>
    </row>
    <row r="3073" ht="15.75" customHeight="1" s="412">
      <c r="A3073" s="300" t="n">
        <v>3146</v>
      </c>
      <c r="B3073" s="300" t="n">
        <v>86</v>
      </c>
      <c r="C3073" s="300" t="n">
        <v>235</v>
      </c>
      <c r="D3073" s="300" t="n">
        <v>12</v>
      </c>
      <c r="E3073" s="301" t="n">
        <v>43577</v>
      </c>
      <c r="F3073" s="312" t="n">
        <v>5281</v>
      </c>
      <c r="G3073" s="300" t="n">
        <v>7798</v>
      </c>
      <c r="H3073" s="302" t="n">
        <v>7453</v>
      </c>
      <c r="I3073" s="300" t="n"/>
      <c r="J3073" s="315" t="n"/>
      <c r="K3073" s="304" t="n"/>
      <c r="L3073" s="304" t="n"/>
      <c r="M3073" s="304" t="n"/>
      <c r="N3073" s="304" t="n"/>
    </row>
    <row r="3074" ht="15.75" customHeight="1" s="412">
      <c r="A3074" s="300" t="n">
        <v>3147</v>
      </c>
      <c r="B3074" s="300" t="n">
        <v>87</v>
      </c>
      <c r="C3074" s="300" t="n">
        <v>238</v>
      </c>
      <c r="D3074" s="300" t="n">
        <v>12</v>
      </c>
      <c r="E3074" s="301" t="n">
        <v>43577</v>
      </c>
      <c r="F3074" s="312" t="n">
        <v>5250</v>
      </c>
      <c r="G3074" s="300" t="n">
        <v>8107</v>
      </c>
      <c r="H3074" s="302" t="n">
        <v>7714</v>
      </c>
      <c r="I3074" s="300" t="n"/>
      <c r="J3074" s="315" t="n"/>
      <c r="K3074" s="304" t="n"/>
      <c r="L3074" s="304" t="n"/>
      <c r="M3074" s="304" t="n"/>
      <c r="N3074" s="304" t="n"/>
    </row>
    <row r="3075" ht="15.75" customHeight="1" s="412">
      <c r="A3075" s="300" t="n">
        <v>3148</v>
      </c>
      <c r="B3075" s="300" t="n">
        <v>88</v>
      </c>
      <c r="C3075" s="300" t="n">
        <v>238</v>
      </c>
      <c r="D3075" s="300" t="n">
        <v>12</v>
      </c>
      <c r="E3075" s="301" t="n">
        <v>43577</v>
      </c>
      <c r="F3075" s="312" t="n">
        <v>5241</v>
      </c>
      <c r="G3075" s="300" t="n">
        <v>8101</v>
      </c>
      <c r="H3075" s="302" t="n">
        <v>7710</v>
      </c>
      <c r="I3075" s="300" t="n"/>
      <c r="J3075" s="315" t="n"/>
      <c r="K3075" s="304" t="n"/>
      <c r="L3075" s="304" t="n"/>
      <c r="M3075" s="304" t="n"/>
      <c r="N3075" s="304" t="n"/>
    </row>
    <row r="3076" ht="15.75" customHeight="1" s="412">
      <c r="A3076" s="300" t="n">
        <v>3149</v>
      </c>
      <c r="B3076" s="300" t="n">
        <v>89</v>
      </c>
      <c r="C3076" s="300" t="n">
        <v>240</v>
      </c>
      <c r="D3076" s="300" t="n">
        <v>12</v>
      </c>
      <c r="E3076" s="301" t="n">
        <v>43577</v>
      </c>
      <c r="F3076" s="312" t="n">
        <v>5188</v>
      </c>
      <c r="G3076" s="300" t="n">
        <v>6977</v>
      </c>
      <c r="H3076" s="302" t="n">
        <v>6742</v>
      </c>
      <c r="I3076" s="300" t="n"/>
      <c r="J3076" s="315" t="n"/>
      <c r="K3076" s="304" t="n"/>
      <c r="L3076" s="304" t="n"/>
      <c r="M3076" s="304" t="n"/>
      <c r="N3076" s="304" t="n"/>
    </row>
    <row r="3077" ht="15.75" customHeight="1" s="412">
      <c r="A3077" s="300" t="n">
        <v>3150</v>
      </c>
      <c r="B3077" s="300" t="n">
        <v>90</v>
      </c>
      <c r="C3077" s="300" t="n">
        <v>240</v>
      </c>
      <c r="D3077" s="300" t="n">
        <v>12</v>
      </c>
      <c r="E3077" s="301" t="n">
        <v>43577</v>
      </c>
      <c r="F3077" s="312" t="n">
        <v>5202</v>
      </c>
      <c r="G3077" s="300" t="n">
        <v>7102</v>
      </c>
      <c r="H3077" s="302" t="n">
        <v>6855</v>
      </c>
      <c r="I3077" s="300" t="n"/>
      <c r="J3077" s="315" t="n"/>
      <c r="K3077" s="304" t="n"/>
      <c r="L3077" s="304" t="n"/>
      <c r="M3077" s="304" t="n"/>
      <c r="N3077" s="304" t="n"/>
    </row>
    <row r="3078" ht="15.75" customHeight="1" s="412">
      <c r="A3078" s="300" t="n">
        <v>3151</v>
      </c>
      <c r="B3078" s="300" t="n">
        <v>91</v>
      </c>
      <c r="C3078" s="300" t="n">
        <v>242</v>
      </c>
      <c r="D3078" s="300" t="n">
        <v>12</v>
      </c>
      <c r="E3078" s="301" t="n">
        <v>43577</v>
      </c>
      <c r="F3078" s="312" t="n">
        <v>5252</v>
      </c>
      <c r="G3078" s="300" t="n">
        <v>7859</v>
      </c>
      <c r="H3078" s="302" t="n">
        <v>7510</v>
      </c>
      <c r="I3078" s="300" t="n"/>
      <c r="J3078" s="317" t="n"/>
      <c r="K3078" s="304" t="n"/>
      <c r="L3078" s="304" t="n"/>
      <c r="M3078" s="304" t="n"/>
      <c r="N3078" s="304" t="n"/>
    </row>
    <row r="3079" ht="15.75" customHeight="1" s="412">
      <c r="A3079" s="300" t="n">
        <v>3152</v>
      </c>
      <c r="B3079" s="300" t="n">
        <v>92</v>
      </c>
      <c r="C3079" s="300" t="n">
        <v>242</v>
      </c>
      <c r="D3079" s="300" t="n">
        <v>12</v>
      </c>
      <c r="E3079" s="301" t="n">
        <v>43577</v>
      </c>
      <c r="F3079" s="312" t="n">
        <v>5241</v>
      </c>
      <c r="G3079" s="300" t="n">
        <v>7794</v>
      </c>
      <c r="H3079" s="302" t="n">
        <v>7446</v>
      </c>
      <c r="I3079" s="300" t="n"/>
      <c r="J3079" s="315" t="n"/>
      <c r="K3079" s="304" t="n"/>
      <c r="L3079" s="304" t="n"/>
      <c r="M3079" s="304" t="n"/>
      <c r="N3079" s="304" t="n"/>
    </row>
    <row r="3080" ht="15.75" customHeight="1" s="412">
      <c r="A3080" s="300" t="n">
        <v>3153</v>
      </c>
      <c r="B3080" s="300" t="n">
        <v>93</v>
      </c>
      <c r="C3080" s="300" t="n">
        <v>252</v>
      </c>
      <c r="D3080" s="300" t="n">
        <v>12</v>
      </c>
      <c r="E3080" s="301" t="n">
        <v>43577</v>
      </c>
      <c r="F3080" s="312" t="n">
        <v>5234</v>
      </c>
      <c r="G3080" s="300" t="n">
        <v>8243</v>
      </c>
      <c r="H3080" s="302" t="n">
        <v>7827</v>
      </c>
      <c r="I3080" s="300" t="n"/>
      <c r="J3080" s="315" t="n"/>
      <c r="K3080" s="304" t="n"/>
      <c r="L3080" s="304" t="n"/>
      <c r="M3080" s="304" t="n"/>
      <c r="N3080" s="304" t="n"/>
    </row>
    <row r="3081" ht="15.75" customHeight="1" s="412">
      <c r="A3081" s="300" t="n">
        <v>3154</v>
      </c>
      <c r="B3081" s="300" t="n">
        <v>94</v>
      </c>
      <c r="C3081" s="300" t="n">
        <v>252</v>
      </c>
      <c r="D3081" s="300" t="n">
        <v>12</v>
      </c>
      <c r="E3081" s="301" t="n">
        <v>43577</v>
      </c>
      <c r="F3081" s="312" t="n">
        <v>5218</v>
      </c>
      <c r="G3081" s="300" t="n">
        <v>8346</v>
      </c>
      <c r="H3081" s="302" t="n">
        <v>7917</v>
      </c>
      <c r="I3081" s="300" t="n"/>
      <c r="J3081" s="315" t="n"/>
      <c r="K3081" s="304" t="n"/>
      <c r="L3081" s="304" t="n"/>
      <c r="M3081" s="304" t="n"/>
      <c r="N3081" s="304" t="n"/>
    </row>
    <row r="3082" ht="15.75" customHeight="1" s="412">
      <c r="A3082" s="300" t="n">
        <v>3155</v>
      </c>
      <c r="B3082" s="300" t="n">
        <v>95</v>
      </c>
      <c r="C3082" s="300" t="n">
        <v>254</v>
      </c>
      <c r="D3082" s="300" t="n">
        <v>12</v>
      </c>
      <c r="E3082" s="301" t="n">
        <v>43577</v>
      </c>
      <c r="F3082" s="312" t="n">
        <v>5232</v>
      </c>
      <c r="G3082" s="300" t="n">
        <v>7300</v>
      </c>
      <c r="H3082" s="302" t="n">
        <v>7009</v>
      </c>
      <c r="I3082" s="300" t="n"/>
      <c r="J3082" s="315" t="n"/>
      <c r="K3082" s="304" t="n"/>
      <c r="L3082" s="304" t="n"/>
      <c r="M3082" s="304" t="n"/>
      <c r="N3082" s="304" t="n"/>
    </row>
    <row r="3083" ht="15.75" customHeight="1" s="412">
      <c r="A3083" s="300" t="n">
        <v>3156</v>
      </c>
      <c r="B3083" s="300" t="n">
        <v>96</v>
      </c>
      <c r="C3083" s="300" t="n">
        <v>254</v>
      </c>
      <c r="D3083" s="300" t="n">
        <v>12</v>
      </c>
      <c r="E3083" s="301" t="n">
        <v>43577</v>
      </c>
      <c r="F3083" s="312" t="n">
        <v>5242</v>
      </c>
      <c r="G3083" s="300" t="n">
        <v>7419</v>
      </c>
      <c r="H3083" s="302" t="n">
        <v>7112</v>
      </c>
      <c r="I3083" s="300" t="n"/>
      <c r="J3083" s="315" t="n"/>
      <c r="K3083" s="304" t="n"/>
      <c r="L3083" s="304" t="n"/>
      <c r="M3083" s="304" t="n"/>
      <c r="N3083" s="304" t="n"/>
    </row>
    <row r="3084" ht="15.75" customHeight="1" s="412">
      <c r="A3084" s="300" t="n">
        <v>3157</v>
      </c>
      <c r="B3084" s="300" t="n">
        <v>97</v>
      </c>
      <c r="C3084" s="300" t="n">
        <v>258</v>
      </c>
      <c r="D3084" s="300" t="n">
        <v>12</v>
      </c>
      <c r="E3084" s="301" t="n">
        <v>43577</v>
      </c>
      <c r="F3084" s="312" t="n">
        <v>5287</v>
      </c>
      <c r="G3084" s="300" t="n">
        <v>7244</v>
      </c>
      <c r="H3084" s="302" t="n">
        <v>6951</v>
      </c>
      <c r="I3084" s="300" t="n"/>
      <c r="J3084" s="315" t="n"/>
      <c r="K3084" s="304" t="n"/>
      <c r="L3084" s="304" t="n"/>
      <c r="M3084" s="304" t="n"/>
      <c r="N3084" s="304" t="n"/>
    </row>
    <row r="3085" ht="15.75" customHeight="1" s="412">
      <c r="A3085" s="300" t="n">
        <v>3158</v>
      </c>
      <c r="B3085" s="300" t="n">
        <v>98</v>
      </c>
      <c r="C3085" s="300" t="n">
        <v>258</v>
      </c>
      <c r="D3085" s="300" t="n">
        <v>12</v>
      </c>
      <c r="E3085" s="301" t="n">
        <v>43577</v>
      </c>
      <c r="F3085" s="312" t="n">
        <v>5252</v>
      </c>
      <c r="G3085" s="300" t="n">
        <v>7096</v>
      </c>
      <c r="H3085" s="302" t="n">
        <v>6822</v>
      </c>
      <c r="I3085" s="300" t="n"/>
      <c r="J3085" s="315" t="n"/>
      <c r="K3085" s="304" t="n"/>
      <c r="L3085" s="304" t="n"/>
      <c r="M3085" s="304" t="n"/>
      <c r="N3085" s="304" t="n"/>
    </row>
    <row r="3086" ht="15.75" customHeight="1" s="412">
      <c r="A3086" s="300" t="n">
        <v>3159</v>
      </c>
      <c r="B3086" s="300" t="n">
        <v>99</v>
      </c>
      <c r="C3086" s="300" t="n">
        <v>266</v>
      </c>
      <c r="D3086" s="300" t="n">
        <v>12</v>
      </c>
      <c r="E3086" s="301" t="n">
        <v>43577</v>
      </c>
      <c r="F3086" s="312" t="n">
        <v>5182</v>
      </c>
      <c r="G3086" s="300" t="n">
        <v>8005</v>
      </c>
      <c r="H3086" s="302" t="n">
        <v>7613</v>
      </c>
      <c r="I3086" s="300" t="n"/>
      <c r="J3086" s="315" t="n"/>
      <c r="K3086" s="304" t="n"/>
      <c r="L3086" s="304" t="n"/>
      <c r="M3086" s="304" t="n"/>
      <c r="N3086" s="304" t="n"/>
    </row>
    <row r="3087" ht="15.75" customHeight="1" s="412">
      <c r="A3087" s="300" t="n">
        <v>3160</v>
      </c>
      <c r="B3087" s="300" t="n">
        <v>100</v>
      </c>
      <c r="C3087" s="300" t="n">
        <v>266</v>
      </c>
      <c r="D3087" s="300" t="n">
        <v>12</v>
      </c>
      <c r="E3087" s="301" t="n">
        <v>43577</v>
      </c>
      <c r="F3087" s="312" t="n">
        <v>5209</v>
      </c>
      <c r="G3087" s="300" t="n">
        <v>8190</v>
      </c>
      <c r="H3087" s="302" t="n">
        <v>7777</v>
      </c>
      <c r="I3087" s="300" t="n"/>
      <c r="J3087" s="315" t="n"/>
      <c r="K3087" s="304" t="n"/>
      <c r="L3087" s="304" t="n"/>
      <c r="M3087" s="304" t="n"/>
      <c r="N3087" s="304" t="n"/>
    </row>
    <row r="3088" ht="15.75" customHeight="1" s="412">
      <c r="A3088" s="300" t="n">
        <v>3161</v>
      </c>
      <c r="B3088" s="300" t="n">
        <v>101</v>
      </c>
      <c r="C3088" s="300" t="n">
        <v>267</v>
      </c>
      <c r="D3088" s="300" t="n">
        <v>12</v>
      </c>
      <c r="E3088" s="301" t="n">
        <v>43577</v>
      </c>
      <c r="F3088" s="312" t="n">
        <v>5208</v>
      </c>
      <c r="G3088" s="300" t="n">
        <v>8104</v>
      </c>
      <c r="H3088" s="302" t="n">
        <v>7731</v>
      </c>
      <c r="I3088" s="300" t="n"/>
      <c r="J3088" s="315" t="n"/>
      <c r="K3088" s="304" t="n"/>
      <c r="L3088" s="304" t="n"/>
      <c r="M3088" s="304" t="n"/>
      <c r="N3088" s="304" t="n"/>
    </row>
    <row r="3089" ht="15.75" customHeight="1" s="412">
      <c r="A3089" s="300" t="n">
        <v>3162</v>
      </c>
      <c r="B3089" s="300" t="n">
        <v>102</v>
      </c>
      <c r="C3089" s="300" t="n">
        <v>267</v>
      </c>
      <c r="D3089" s="300" t="n">
        <v>12</v>
      </c>
      <c r="E3089" s="301" t="n">
        <v>43577</v>
      </c>
      <c r="F3089" s="312" t="n">
        <v>5224</v>
      </c>
      <c r="G3089" s="300" t="n">
        <v>7888</v>
      </c>
      <c r="H3089" s="302" t="n">
        <v>7547</v>
      </c>
      <c r="I3089" s="300" t="n"/>
      <c r="J3089" s="315" t="n"/>
      <c r="K3089" s="304" t="n"/>
      <c r="L3089" s="304" t="n"/>
      <c r="M3089" s="304" t="n"/>
      <c r="N3089" s="304" t="n"/>
    </row>
    <row r="3090" ht="15.75" customHeight="1" s="412">
      <c r="A3090" s="300" t="n">
        <v>3163</v>
      </c>
      <c r="B3090" s="300" t="n">
        <v>103</v>
      </c>
      <c r="C3090" s="300" t="n">
        <v>268</v>
      </c>
      <c r="D3090" s="300" t="n">
        <v>12</v>
      </c>
      <c r="E3090" s="301" t="n">
        <v>43577</v>
      </c>
      <c r="F3090" s="312" t="n">
        <v>5213</v>
      </c>
      <c r="G3090" s="300" t="n">
        <v>7571</v>
      </c>
      <c r="H3090" s="302" t="n">
        <v>7211</v>
      </c>
      <c r="I3090" s="300" t="n"/>
      <c r="J3090" s="317" t="n"/>
      <c r="K3090" s="304" t="n"/>
      <c r="L3090" s="304" t="n"/>
      <c r="M3090" s="304" t="n"/>
      <c r="N3090" s="304" t="n"/>
    </row>
    <row r="3091" ht="15.75" customHeight="1" s="412">
      <c r="A3091" s="300" t="n">
        <v>3164</v>
      </c>
      <c r="B3091" s="300" t="n">
        <v>104</v>
      </c>
      <c r="C3091" s="300" t="n">
        <v>268</v>
      </c>
      <c r="D3091" s="300" t="n">
        <v>12</v>
      </c>
      <c r="E3091" s="301" t="n">
        <v>43577</v>
      </c>
      <c r="F3091" s="312" t="n">
        <v>5257</v>
      </c>
      <c r="G3091" s="300" t="n">
        <v>7735</v>
      </c>
      <c r="H3091" s="302" t="n">
        <v>7355</v>
      </c>
      <c r="I3091" s="300" t="n"/>
      <c r="J3091" s="315" t="n"/>
      <c r="K3091" s="304" t="n"/>
      <c r="L3091" s="304" t="n"/>
      <c r="M3091" s="304" t="n"/>
      <c r="N3091" s="304" t="n"/>
    </row>
    <row r="3092" ht="15.75" customHeight="1" s="412">
      <c r="A3092" s="300" t="n">
        <v>3165</v>
      </c>
      <c r="B3092" s="300" t="n">
        <v>105</v>
      </c>
      <c r="C3092" s="300" t="n">
        <v>301</v>
      </c>
      <c r="D3092" s="300" t="n">
        <v>12</v>
      </c>
      <c r="E3092" s="301" t="n">
        <v>43577</v>
      </c>
      <c r="F3092" s="312" t="n">
        <v>5251</v>
      </c>
      <c r="G3092" s="300" t="n">
        <v>7709</v>
      </c>
      <c r="H3092" s="302" t="n">
        <v>7346</v>
      </c>
      <c r="I3092" s="300" t="n"/>
      <c r="J3092" s="315" t="n"/>
      <c r="K3092" s="304" t="n"/>
      <c r="L3092" s="304" t="n"/>
      <c r="M3092" s="304" t="n"/>
      <c r="N3092" s="304" t="n"/>
    </row>
    <row r="3093" ht="15.75" customHeight="1" s="412">
      <c r="A3093" s="300" t="n">
        <v>3166</v>
      </c>
      <c r="B3093" s="300" t="n">
        <v>106</v>
      </c>
      <c r="C3093" s="300" t="n">
        <v>301</v>
      </c>
      <c r="D3093" s="300" t="n">
        <v>12</v>
      </c>
      <c r="E3093" s="301" t="n">
        <v>43577</v>
      </c>
      <c r="F3093" s="312" t="n">
        <v>5219</v>
      </c>
      <c r="G3093" s="300" t="n">
        <v>7689</v>
      </c>
      <c r="H3093" s="302" t="n">
        <v>7329</v>
      </c>
      <c r="I3093" s="300" t="n"/>
      <c r="J3093" s="315" t="n"/>
      <c r="K3093" s="304" t="n"/>
      <c r="L3093" s="304" t="n"/>
      <c r="M3093" s="304" t="n"/>
      <c r="N3093" s="304" t="n"/>
    </row>
    <row r="3094" ht="15.75" customHeight="1" s="412">
      <c r="A3094" s="300" t="n">
        <v>3167</v>
      </c>
      <c r="B3094" s="300" t="n">
        <v>107</v>
      </c>
      <c r="C3094" s="300" t="n">
        <v>302</v>
      </c>
      <c r="D3094" s="300" t="n">
        <v>12</v>
      </c>
      <c r="E3094" s="301" t="n">
        <v>43577</v>
      </c>
      <c r="F3094" s="312" t="n">
        <v>5226</v>
      </c>
      <c r="G3094" s="300" t="n">
        <v>7825</v>
      </c>
      <c r="H3094" s="302" t="n">
        <v>7465</v>
      </c>
      <c r="I3094" s="300" t="n"/>
      <c r="J3094" s="315" t="n"/>
      <c r="K3094" s="304" t="n"/>
      <c r="L3094" s="304" t="n"/>
      <c r="M3094" s="304" t="n"/>
      <c r="N3094" s="304" t="n"/>
    </row>
    <row r="3095" ht="15.75" customHeight="1" s="412">
      <c r="A3095" s="300" t="n">
        <v>3168</v>
      </c>
      <c r="B3095" s="300" t="n">
        <v>108</v>
      </c>
      <c r="C3095" s="300" t="n">
        <v>302</v>
      </c>
      <c r="D3095" s="300" t="n">
        <v>12</v>
      </c>
      <c r="E3095" s="301" t="n">
        <v>43577</v>
      </c>
      <c r="F3095" s="312" t="n">
        <v>5274</v>
      </c>
      <c r="G3095" s="300" t="n">
        <v>7870</v>
      </c>
      <c r="H3095" s="302" t="n">
        <v>7513</v>
      </c>
      <c r="I3095" s="300" t="n"/>
      <c r="J3095" s="315" t="n"/>
      <c r="K3095" s="304" t="n"/>
      <c r="L3095" s="304" t="n"/>
      <c r="M3095" s="304" t="n"/>
      <c r="N3095" s="304" t="n"/>
    </row>
    <row r="3096" ht="15.75" customHeight="1" s="412">
      <c r="A3096" s="300" t="n">
        <v>3169</v>
      </c>
      <c r="B3096" s="300" t="n">
        <v>109</v>
      </c>
      <c r="C3096" s="300" t="n">
        <v>304</v>
      </c>
      <c r="D3096" s="300" t="n">
        <v>12</v>
      </c>
      <c r="E3096" s="301" t="n">
        <v>43577</v>
      </c>
      <c r="F3096" s="312" t="n">
        <v>5191</v>
      </c>
      <c r="G3096" s="300" t="n">
        <v>7665</v>
      </c>
      <c r="H3096" s="302" t="n">
        <v>7335</v>
      </c>
      <c r="I3096" s="300" t="n"/>
      <c r="J3096" s="315" t="n"/>
      <c r="K3096" s="304" t="n"/>
      <c r="L3096" s="304" t="n"/>
      <c r="M3096" s="304" t="n"/>
      <c r="N3096" s="304" t="n"/>
    </row>
    <row r="3097" ht="15.75" customHeight="1" s="412">
      <c r="A3097" s="300" t="n">
        <v>3170</v>
      </c>
      <c r="B3097" s="300" t="n">
        <v>110</v>
      </c>
      <c r="C3097" s="300" t="n">
        <v>304</v>
      </c>
      <c r="D3097" s="300" t="n">
        <v>12</v>
      </c>
      <c r="E3097" s="301" t="n">
        <v>43577</v>
      </c>
      <c r="F3097" s="312" t="n">
        <v>5243</v>
      </c>
      <c r="G3097" s="300" t="n">
        <v>7707</v>
      </c>
      <c r="H3097" s="302" t="n">
        <v>7382</v>
      </c>
      <c r="I3097" s="300" t="n"/>
      <c r="J3097" s="315" t="n"/>
      <c r="K3097" s="304" t="n"/>
      <c r="L3097" s="304" t="n"/>
      <c r="M3097" s="304" t="n"/>
      <c r="N3097" s="304" t="n"/>
    </row>
    <row r="3098" ht="15.75" customHeight="1" s="412">
      <c r="A3098" s="300" t="n">
        <v>3171</v>
      </c>
      <c r="B3098" s="300" t="n">
        <v>111</v>
      </c>
      <c r="C3098" s="300" t="n">
        <v>319</v>
      </c>
      <c r="D3098" s="300" t="n">
        <v>12</v>
      </c>
      <c r="E3098" s="301" t="n">
        <v>43577</v>
      </c>
      <c r="F3098" s="312" t="n">
        <v>5213</v>
      </c>
      <c r="G3098" s="300" t="n">
        <v>8635</v>
      </c>
      <c r="H3098" s="302" t="n">
        <v>8166</v>
      </c>
      <c r="I3098" s="300" t="n"/>
      <c r="J3098" s="315" t="n"/>
      <c r="K3098" s="304" t="n"/>
      <c r="L3098" s="304" t="n"/>
      <c r="M3098" s="304" t="n"/>
      <c r="N3098" s="304" t="n"/>
    </row>
    <row r="3099" ht="15.75" customHeight="1" s="412">
      <c r="A3099" s="300" t="n">
        <v>3172</v>
      </c>
      <c r="B3099" s="300" t="n">
        <v>112</v>
      </c>
      <c r="C3099" s="300" t="n">
        <v>319</v>
      </c>
      <c r="D3099" s="300" t="n">
        <v>12</v>
      </c>
      <c r="E3099" s="301" t="n">
        <v>43577</v>
      </c>
      <c r="F3099" s="312" t="n">
        <v>5197</v>
      </c>
      <c r="G3099" s="300" t="n">
        <v>8580</v>
      </c>
      <c r="H3099" s="302" t="n">
        <v>8122</v>
      </c>
      <c r="I3099" s="300" t="n"/>
      <c r="J3099" s="315" t="n"/>
      <c r="K3099" s="304" t="n"/>
      <c r="L3099" s="304" t="n"/>
      <c r="M3099" s="304" t="n"/>
      <c r="N3099" s="304" t="n"/>
    </row>
    <row r="3100" ht="15.75" customHeight="1" s="412">
      <c r="A3100" s="300" t="n">
        <v>3173</v>
      </c>
      <c r="B3100" s="300" t="n">
        <v>113</v>
      </c>
      <c r="C3100" s="300" t="n">
        <v>321</v>
      </c>
      <c r="D3100" s="300" t="n">
        <v>12</v>
      </c>
      <c r="E3100" s="301" t="n">
        <v>43577</v>
      </c>
      <c r="F3100" s="312" t="n">
        <v>5283</v>
      </c>
      <c r="G3100" s="300" t="n">
        <v>6802</v>
      </c>
      <c r="H3100" s="302" t="n">
        <v>6601</v>
      </c>
      <c r="I3100" s="300" t="n"/>
      <c r="J3100" s="315" t="n"/>
      <c r="K3100" s="304" t="n"/>
      <c r="L3100" s="304" t="n"/>
      <c r="M3100" s="304" t="n"/>
      <c r="N3100" s="304" t="n"/>
    </row>
    <row r="3101" ht="15.75" customHeight="1" s="412">
      <c r="A3101" s="300" t="n">
        <v>3174</v>
      </c>
      <c r="B3101" s="300" t="n">
        <v>114</v>
      </c>
      <c r="C3101" s="300" t="n">
        <v>321</v>
      </c>
      <c r="D3101" s="300" t="n">
        <v>12</v>
      </c>
      <c r="E3101" s="301" t="n">
        <v>43577</v>
      </c>
      <c r="F3101" s="312" t="n">
        <v>5247</v>
      </c>
      <c r="G3101" s="300" t="n">
        <v>6796</v>
      </c>
      <c r="H3101" s="302" t="n">
        <v>6589</v>
      </c>
      <c r="I3101" s="300" t="n"/>
      <c r="J3101" s="315" t="n"/>
      <c r="K3101" s="304" t="n"/>
      <c r="L3101" s="304" t="n"/>
      <c r="M3101" s="304" t="n"/>
      <c r="N3101" s="304" t="n"/>
    </row>
    <row r="3102" ht="15.75" customHeight="1" s="412">
      <c r="A3102" s="300" t="n">
        <v>3175</v>
      </c>
      <c r="B3102" s="300" t="n">
        <v>115</v>
      </c>
      <c r="C3102" s="300" t="n">
        <v>324</v>
      </c>
      <c r="D3102" s="300" t="n">
        <v>12</v>
      </c>
      <c r="E3102" s="301" t="n">
        <v>43577</v>
      </c>
      <c r="F3102" s="312" t="n">
        <v>5260</v>
      </c>
      <c r="G3102" s="300" t="n">
        <v>7501</v>
      </c>
      <c r="H3102" s="302" t="n">
        <v>7210</v>
      </c>
      <c r="I3102" s="300" t="n"/>
      <c r="J3102" s="317" t="n"/>
      <c r="K3102" s="304" t="n"/>
      <c r="L3102" s="304" t="n"/>
      <c r="M3102" s="304" t="n"/>
      <c r="N3102" s="304" t="n"/>
    </row>
    <row r="3103" ht="15.75" customHeight="1" s="412">
      <c r="A3103" s="300" t="n">
        <v>3176</v>
      </c>
      <c r="B3103" s="300" t="n">
        <v>116</v>
      </c>
      <c r="C3103" s="300" t="n">
        <v>324</v>
      </c>
      <c r="D3103" s="300" t="n">
        <v>12</v>
      </c>
      <c r="E3103" s="301" t="n">
        <v>43577</v>
      </c>
      <c r="F3103" s="312" t="n">
        <v>5263</v>
      </c>
      <c r="G3103" s="300" t="n">
        <v>7570</v>
      </c>
      <c r="H3103" s="302" t="n">
        <v>7276</v>
      </c>
      <c r="I3103" s="300" t="n"/>
      <c r="J3103" s="315" t="n"/>
      <c r="K3103" s="304" t="n"/>
      <c r="L3103" s="304" t="n"/>
      <c r="M3103" s="304" t="n"/>
      <c r="N3103" s="304" t="n"/>
    </row>
    <row r="3104" ht="15.75" customHeight="1" s="412">
      <c r="A3104" s="300" t="n">
        <v>3177</v>
      </c>
      <c r="B3104" s="300" t="n">
        <v>117</v>
      </c>
      <c r="C3104" s="300" t="n">
        <v>332</v>
      </c>
      <c r="D3104" s="300" t="n">
        <v>12</v>
      </c>
      <c r="E3104" s="301" t="n">
        <v>43577</v>
      </c>
      <c r="F3104" s="312" t="n">
        <v>5221</v>
      </c>
      <c r="G3104" s="300" t="n">
        <v>7875</v>
      </c>
      <c r="H3104" s="302" t="n">
        <v>7525</v>
      </c>
      <c r="I3104" s="300" t="n"/>
      <c r="J3104" s="315" t="n"/>
      <c r="K3104" s="304" t="n"/>
      <c r="L3104" s="304" t="n"/>
      <c r="M3104" s="304" t="n"/>
      <c r="N3104" s="304" t="n"/>
    </row>
    <row r="3105" ht="15.75" customHeight="1" s="412">
      <c r="A3105" s="300" t="n">
        <v>3178</v>
      </c>
      <c r="B3105" s="300" t="n">
        <v>118</v>
      </c>
      <c r="C3105" s="300" t="n">
        <v>332</v>
      </c>
      <c r="D3105" s="300" t="n">
        <v>12</v>
      </c>
      <c r="E3105" s="301" t="n">
        <v>43577</v>
      </c>
      <c r="F3105" s="312" t="n">
        <v>5249</v>
      </c>
      <c r="G3105" s="300" t="n">
        <v>8333</v>
      </c>
      <c r="H3105" s="302" t="n">
        <v>7938</v>
      </c>
      <c r="I3105" s="300" t="n"/>
      <c r="J3105" s="315" t="n"/>
      <c r="K3105" s="304" t="n"/>
      <c r="L3105" s="304" t="n"/>
      <c r="M3105" s="304" t="n"/>
      <c r="N3105" s="304" t="n"/>
    </row>
    <row r="3106" ht="15.75" customHeight="1" s="412">
      <c r="A3106" s="300" t="n">
        <v>3179</v>
      </c>
      <c r="B3106" s="300" t="n">
        <v>119</v>
      </c>
      <c r="C3106" s="300" t="n">
        <v>337</v>
      </c>
      <c r="D3106" s="300" t="n">
        <v>12</v>
      </c>
      <c r="E3106" s="301" t="n">
        <v>43577</v>
      </c>
      <c r="F3106" s="312" t="n">
        <v>5212</v>
      </c>
      <c r="G3106" s="300" t="n">
        <v>8097</v>
      </c>
      <c r="H3106" s="302" t="n">
        <v>7711</v>
      </c>
      <c r="I3106" s="300" t="n"/>
      <c r="J3106" s="315" t="n"/>
      <c r="K3106" s="304" t="n"/>
      <c r="L3106" s="304" t="n"/>
      <c r="M3106" s="304" t="n"/>
      <c r="N3106" s="304" t="n"/>
    </row>
    <row r="3107" ht="15.75" customHeight="1" s="412">
      <c r="A3107" s="300" t="n">
        <v>3180</v>
      </c>
      <c r="B3107" s="300" t="n">
        <v>120</v>
      </c>
      <c r="C3107" s="300" t="n">
        <v>337</v>
      </c>
      <c r="D3107" s="300" t="n">
        <v>12</v>
      </c>
      <c r="E3107" s="301" t="n">
        <v>43577</v>
      </c>
      <c r="F3107" s="312" t="n">
        <v>5196</v>
      </c>
      <c r="G3107" s="300" t="n">
        <v>8082</v>
      </c>
      <c r="H3107" s="302" t="n">
        <v>7699</v>
      </c>
      <c r="I3107" s="300" t="n"/>
      <c r="J3107" s="315" t="n"/>
      <c r="K3107" s="304" t="n"/>
      <c r="L3107" s="304" t="n"/>
      <c r="M3107" s="304" t="n"/>
      <c r="N3107" s="304" t="n"/>
    </row>
    <row r="3108" ht="15.75" customHeight="1" s="412">
      <c r="A3108" s="300" t="n">
        <v>3181</v>
      </c>
      <c r="B3108" s="300" t="n">
        <v>121</v>
      </c>
      <c r="C3108" s="300" t="n">
        <v>338</v>
      </c>
      <c r="D3108" s="300" t="n">
        <v>12</v>
      </c>
      <c r="E3108" s="301" t="n">
        <v>43577</v>
      </c>
      <c r="F3108" s="312" t="n">
        <v>5262</v>
      </c>
      <c r="G3108" s="300" t="n">
        <v>8504</v>
      </c>
      <c r="H3108" s="302" t="n">
        <v>8070</v>
      </c>
      <c r="I3108" s="300" t="n"/>
      <c r="J3108" s="315" t="n"/>
      <c r="K3108" s="304" t="n"/>
      <c r="L3108" s="304" t="n"/>
      <c r="M3108" s="304" t="n"/>
      <c r="N3108" s="304" t="n"/>
    </row>
    <row r="3109" ht="15.75" customHeight="1" s="412">
      <c r="A3109" s="300" t="n">
        <v>3182</v>
      </c>
      <c r="B3109" s="300" t="n">
        <v>122</v>
      </c>
      <c r="C3109" s="300" t="n">
        <v>338</v>
      </c>
      <c r="D3109" s="300" t="n">
        <v>12</v>
      </c>
      <c r="E3109" s="301" t="n">
        <v>43577</v>
      </c>
      <c r="F3109" s="312" t="n">
        <v>5223</v>
      </c>
      <c r="G3109" s="300" t="n">
        <v>8427</v>
      </c>
      <c r="H3109" s="302" t="n">
        <v>7998</v>
      </c>
      <c r="I3109" s="300" t="n"/>
      <c r="J3109" s="315" t="n"/>
      <c r="K3109" s="304" t="n"/>
      <c r="L3109" s="304" t="n"/>
      <c r="M3109" s="304" t="n"/>
      <c r="N3109" s="304" t="n"/>
    </row>
    <row r="3110" ht="15.75" customHeight="1" s="412">
      <c r="A3110" s="300" t="n">
        <v>3183</v>
      </c>
      <c r="B3110" s="300" t="n">
        <v>123</v>
      </c>
      <c r="C3110" s="300" t="n">
        <v>341</v>
      </c>
      <c r="D3110" s="300" t="n">
        <v>12</v>
      </c>
      <c r="E3110" s="301" t="n">
        <v>43577</v>
      </c>
      <c r="F3110" s="312" t="n">
        <v>5241</v>
      </c>
      <c r="G3110" s="300" t="n">
        <v>7970</v>
      </c>
      <c r="H3110" s="302" t="n">
        <v>7571</v>
      </c>
      <c r="I3110" s="300" t="n"/>
      <c r="J3110" s="315" t="n"/>
      <c r="K3110" s="304" t="n"/>
      <c r="L3110" s="304" t="n"/>
      <c r="M3110" s="304" t="n"/>
      <c r="N3110" s="304" t="n"/>
    </row>
    <row r="3111" ht="15.75" customHeight="1" s="412">
      <c r="A3111" s="300" t="n">
        <v>3184</v>
      </c>
      <c r="B3111" s="300" t="n">
        <v>124</v>
      </c>
      <c r="C3111" s="300" t="n">
        <v>341</v>
      </c>
      <c r="D3111" s="300" t="n">
        <v>12</v>
      </c>
      <c r="E3111" s="301" t="n">
        <v>43577</v>
      </c>
      <c r="F3111" s="312" t="n">
        <v>5265</v>
      </c>
      <c r="G3111" s="300" t="n">
        <v>7953</v>
      </c>
      <c r="H3111" s="302" t="n">
        <v>7560</v>
      </c>
      <c r="I3111" s="300" t="n"/>
      <c r="J3111" s="315" t="n"/>
      <c r="K3111" s="304" t="n"/>
      <c r="L3111" s="304" t="n"/>
      <c r="M3111" s="304" t="n"/>
      <c r="N3111" s="304" t="n"/>
    </row>
    <row r="3112" ht="15.75" customHeight="1" s="412">
      <c r="A3112" s="300" t="n">
        <v>3185</v>
      </c>
      <c r="B3112" s="300" t="n">
        <v>125</v>
      </c>
      <c r="C3112" s="300" t="n">
        <v>343</v>
      </c>
      <c r="D3112" s="300" t="n">
        <v>12</v>
      </c>
      <c r="E3112" s="301" t="n">
        <v>43577</v>
      </c>
      <c r="F3112" s="312" t="n">
        <v>5217</v>
      </c>
      <c r="G3112" s="300" t="n">
        <v>8379</v>
      </c>
      <c r="H3112" s="302" t="n">
        <v>7970</v>
      </c>
      <c r="I3112" s="300" t="n"/>
      <c r="J3112" s="315" t="n"/>
      <c r="K3112" s="304" t="n"/>
      <c r="L3112" s="304" t="n"/>
      <c r="M3112" s="304" t="n"/>
      <c r="N3112" s="304" t="n"/>
    </row>
    <row r="3113" ht="15.75" customHeight="1" s="412">
      <c r="A3113" s="300" t="n">
        <v>3186</v>
      </c>
      <c r="B3113" s="300" t="n">
        <v>126</v>
      </c>
      <c r="C3113" s="300" t="n">
        <v>343</v>
      </c>
      <c r="D3113" s="300" t="n">
        <v>12</v>
      </c>
      <c r="E3113" s="301" t="n">
        <v>43577</v>
      </c>
      <c r="F3113" s="312" t="n">
        <v>5232</v>
      </c>
      <c r="G3113" s="300" t="n">
        <v>8489</v>
      </c>
      <c r="H3113" s="302" t="n">
        <v>8070</v>
      </c>
      <c r="I3113" s="300" t="n"/>
      <c r="J3113" s="315" t="n"/>
      <c r="K3113" s="304" t="n"/>
      <c r="L3113" s="304" t="n"/>
      <c r="M3113" s="304" t="n"/>
      <c r="N3113" s="304" t="n"/>
    </row>
    <row r="3114" ht="15.75" customHeight="1" s="412">
      <c r="A3114" s="300" t="n">
        <v>3187</v>
      </c>
      <c r="B3114" s="300" t="n">
        <v>127</v>
      </c>
      <c r="C3114" s="300" t="n">
        <v>345</v>
      </c>
      <c r="D3114" s="300" t="n">
        <v>12</v>
      </c>
      <c r="E3114" s="301" t="n">
        <v>43577</v>
      </c>
      <c r="F3114" s="312" t="n">
        <v>5247</v>
      </c>
      <c r="G3114" s="300" t="n">
        <v>7272</v>
      </c>
      <c r="H3114" s="302" t="n">
        <v>6979</v>
      </c>
      <c r="I3114" s="300" t="n"/>
      <c r="J3114" s="317" t="n"/>
      <c r="K3114" s="304" t="n"/>
      <c r="L3114" s="304" t="n"/>
      <c r="M3114" s="304" t="n"/>
      <c r="N3114" s="304" t="n"/>
    </row>
    <row r="3115" ht="15.75" customHeight="1" s="412">
      <c r="A3115" s="300" t="n">
        <v>3188</v>
      </c>
      <c r="B3115" s="300" t="n">
        <v>128</v>
      </c>
      <c r="C3115" s="300" t="n">
        <v>345</v>
      </c>
      <c r="D3115" s="300" t="n">
        <v>12</v>
      </c>
      <c r="E3115" s="301" t="n">
        <v>43577</v>
      </c>
      <c r="F3115" s="312" t="n">
        <v>5213</v>
      </c>
      <c r="G3115" s="300" t="n">
        <v>7193</v>
      </c>
      <c r="H3115" s="302" t="n">
        <v>6907</v>
      </c>
      <c r="I3115" s="300" t="n"/>
      <c r="J3115" s="315" t="n"/>
      <c r="K3115" s="304" t="n"/>
      <c r="L3115" s="304" t="n"/>
      <c r="M3115" s="304" t="n"/>
      <c r="N3115" s="304" t="n"/>
    </row>
    <row r="3116" ht="15.75" customHeight="1" s="412">
      <c r="A3116" s="300" t="n">
        <v>3189</v>
      </c>
      <c r="B3116" s="300" t="n">
        <v>129</v>
      </c>
      <c r="C3116" s="300" t="n">
        <v>353</v>
      </c>
      <c r="D3116" s="300" t="n">
        <v>12</v>
      </c>
      <c r="E3116" s="301" t="n">
        <v>43577</v>
      </c>
      <c r="F3116" s="312" t="n">
        <v>5238</v>
      </c>
      <c r="G3116" s="300" t="n">
        <v>8186</v>
      </c>
      <c r="H3116" s="302" t="n">
        <v>7796</v>
      </c>
      <c r="I3116" s="300" t="n"/>
      <c r="J3116" s="315" t="n"/>
      <c r="K3116" s="304" t="n"/>
      <c r="L3116" s="304" t="n"/>
      <c r="M3116" s="304" t="n"/>
      <c r="N3116" s="304" t="n"/>
    </row>
    <row r="3117" ht="15.75" customHeight="1" s="412">
      <c r="A3117" s="300" t="n">
        <v>3190</v>
      </c>
      <c r="B3117" s="300" t="n">
        <v>130</v>
      </c>
      <c r="C3117" s="300" t="n">
        <v>353</v>
      </c>
      <c r="D3117" s="300" t="n">
        <v>12</v>
      </c>
      <c r="E3117" s="301" t="n">
        <v>43577</v>
      </c>
      <c r="F3117" s="312" t="n">
        <v>5212</v>
      </c>
      <c r="G3117" s="300" t="n">
        <v>8209</v>
      </c>
      <c r="H3117" s="302" t="n">
        <v>7809</v>
      </c>
      <c r="I3117" s="300" t="n"/>
      <c r="J3117" s="315" t="n"/>
      <c r="K3117" s="304" t="n"/>
      <c r="L3117" s="304" t="n"/>
      <c r="M3117" s="304" t="n"/>
      <c r="N3117" s="304" t="n"/>
    </row>
    <row r="3118" ht="15.75" customHeight="1" s="412">
      <c r="A3118" s="300" t="n">
        <v>3191</v>
      </c>
      <c r="B3118" s="300" t="n">
        <v>131</v>
      </c>
      <c r="C3118" s="300" t="n">
        <v>356</v>
      </c>
      <c r="D3118" s="300" t="n">
        <v>12</v>
      </c>
      <c r="E3118" s="301" t="n">
        <v>43577</v>
      </c>
      <c r="F3118" s="312" t="n">
        <v>5209</v>
      </c>
      <c r="G3118" s="300" t="n">
        <v>6565</v>
      </c>
      <c r="H3118" s="302" t="n">
        <v>6388</v>
      </c>
      <c r="I3118" s="300" t="n"/>
      <c r="J3118" s="315" t="n"/>
      <c r="K3118" s="304" t="n"/>
      <c r="L3118" s="304" t="n"/>
      <c r="M3118" s="304" t="n"/>
      <c r="N3118" s="304" t="n"/>
    </row>
    <row r="3119" ht="15.75" customHeight="1" s="412">
      <c r="A3119" s="300" t="n">
        <v>3192</v>
      </c>
      <c r="B3119" s="300" t="n">
        <v>132</v>
      </c>
      <c r="C3119" s="300" t="n">
        <v>356</v>
      </c>
      <c r="D3119" s="300" t="n">
        <v>12</v>
      </c>
      <c r="E3119" s="301" t="n">
        <v>43577</v>
      </c>
      <c r="F3119" s="312" t="n">
        <v>5233</v>
      </c>
      <c r="G3119" s="300" t="n">
        <v>6400</v>
      </c>
      <c r="H3119" s="302" t="n">
        <v>6250</v>
      </c>
      <c r="I3119" s="300" t="n"/>
      <c r="J3119" s="315" t="n"/>
      <c r="K3119" s="304" t="n"/>
      <c r="L3119" s="304" t="n"/>
      <c r="M3119" s="304" t="n"/>
      <c r="N3119" s="304" t="n"/>
    </row>
    <row r="3120" ht="15.75" customHeight="1" s="412">
      <c r="A3120" s="300" t="n">
        <v>3193</v>
      </c>
      <c r="B3120" s="300" t="n">
        <v>133</v>
      </c>
      <c r="C3120" s="300" t="n">
        <v>357</v>
      </c>
      <c r="D3120" s="300" t="n">
        <v>12</v>
      </c>
      <c r="E3120" s="301" t="n">
        <v>43577</v>
      </c>
      <c r="F3120" s="312" t="n">
        <v>5286</v>
      </c>
      <c r="G3120" s="300" t="n">
        <v>8093</v>
      </c>
      <c r="H3120" s="302" t="n">
        <v>7718</v>
      </c>
      <c r="I3120" s="300" t="n"/>
      <c r="J3120" s="315" t="n"/>
      <c r="K3120" s="304" t="n"/>
      <c r="L3120" s="304" t="n"/>
      <c r="M3120" s="304" t="n"/>
      <c r="N3120" s="304" t="n"/>
    </row>
    <row r="3121" ht="15.75" customHeight="1" s="412">
      <c r="A3121" s="300" t="n">
        <v>3194</v>
      </c>
      <c r="B3121" s="300" t="n">
        <v>134</v>
      </c>
      <c r="C3121" s="300" t="n">
        <v>357</v>
      </c>
      <c r="D3121" s="300" t="n">
        <v>12</v>
      </c>
      <c r="E3121" s="301" t="n">
        <v>43577</v>
      </c>
      <c r="F3121" s="312" t="n">
        <v>5220</v>
      </c>
      <c r="G3121" s="300" t="n">
        <v>7912</v>
      </c>
      <c r="H3121" s="302" t="n">
        <v>7560</v>
      </c>
      <c r="I3121" s="300" t="n"/>
      <c r="J3121" s="315" t="n"/>
      <c r="K3121" s="304" t="n"/>
      <c r="L3121" s="304" t="n"/>
      <c r="M3121" s="304" t="n"/>
      <c r="N3121" s="304" t="n"/>
    </row>
    <row r="3122" ht="15.75" customHeight="1" s="412">
      <c r="A3122" s="300" t="n">
        <v>3195</v>
      </c>
      <c r="B3122" s="300" t="n">
        <v>135</v>
      </c>
      <c r="C3122" s="300" t="n">
        <v>359</v>
      </c>
      <c r="D3122" s="300" t="n">
        <v>12</v>
      </c>
      <c r="E3122" s="301" t="n">
        <v>43577</v>
      </c>
      <c r="F3122" s="312" t="n">
        <v>5240</v>
      </c>
      <c r="G3122" s="300" t="n">
        <v>7466</v>
      </c>
      <c r="H3122" s="302" t="n">
        <v>7197</v>
      </c>
      <c r="I3122" s="300" t="n"/>
      <c r="J3122" s="315" t="n"/>
      <c r="K3122" s="304" t="n"/>
      <c r="L3122" s="304" t="n"/>
      <c r="M3122" s="304" t="n"/>
      <c r="N3122" s="304" t="n"/>
    </row>
    <row r="3123" ht="15.75" customHeight="1" s="412">
      <c r="A3123" s="300" t="n">
        <v>3196</v>
      </c>
      <c r="B3123" s="300" t="n">
        <v>136</v>
      </c>
      <c r="C3123" s="300" t="n">
        <v>359</v>
      </c>
      <c r="D3123" s="300" t="n">
        <v>12</v>
      </c>
      <c r="E3123" s="301" t="n">
        <v>43577</v>
      </c>
      <c r="F3123" s="312" t="n">
        <v>5219</v>
      </c>
      <c r="G3123" s="300" t="n">
        <v>7549</v>
      </c>
      <c r="H3123" s="302" t="n">
        <v>7266</v>
      </c>
      <c r="I3123" s="300" t="n"/>
      <c r="J3123" s="315" t="n"/>
      <c r="K3123" s="304" t="n"/>
      <c r="L3123" s="304" t="n"/>
      <c r="M3123" s="304" t="n"/>
      <c r="N3123" s="304" t="n"/>
    </row>
    <row r="3124" ht="15.75" customHeight="1" s="412">
      <c r="A3124" s="300" t="n">
        <v>3197</v>
      </c>
      <c r="B3124" s="300" t="n">
        <v>137</v>
      </c>
      <c r="C3124" s="300" t="n">
        <v>361</v>
      </c>
      <c r="D3124" s="300" t="n">
        <v>12</v>
      </c>
      <c r="E3124" s="301" t="n">
        <v>43577</v>
      </c>
      <c r="F3124" s="312" t="n">
        <v>5220</v>
      </c>
      <c r="G3124" s="300" t="n">
        <v>7590</v>
      </c>
      <c r="H3124" s="302" t="n">
        <v>7217</v>
      </c>
      <c r="I3124" s="300" t="n"/>
      <c r="J3124" s="315" t="n"/>
      <c r="K3124" s="304" t="n"/>
      <c r="L3124" s="304" t="n"/>
      <c r="M3124" s="304" t="n"/>
      <c r="N3124" s="304" t="n"/>
    </row>
    <row r="3125" ht="15.75" customHeight="1" s="412">
      <c r="A3125" s="300" t="n">
        <v>3198</v>
      </c>
      <c r="B3125" s="300" t="n">
        <v>138</v>
      </c>
      <c r="C3125" s="300" t="n">
        <v>361</v>
      </c>
      <c r="D3125" s="300" t="n">
        <v>12</v>
      </c>
      <c r="E3125" s="301" t="n">
        <v>43577</v>
      </c>
      <c r="F3125" s="312" t="n">
        <v>5222</v>
      </c>
      <c r="G3125" s="300" t="n">
        <v>8185</v>
      </c>
      <c r="H3125" s="302" t="n">
        <v>7792</v>
      </c>
      <c r="I3125" s="300" t="n"/>
      <c r="J3125" s="315" t="n"/>
      <c r="K3125" s="304" t="n"/>
      <c r="L3125" s="304" t="n"/>
      <c r="M3125" s="304" t="n"/>
      <c r="N3125" s="304" t="n"/>
    </row>
    <row r="3126" ht="15.75" customHeight="1" s="412">
      <c r="A3126" s="300" t="n">
        <v>3199</v>
      </c>
      <c r="B3126" s="300" t="n">
        <v>139</v>
      </c>
      <c r="C3126" s="300" t="n">
        <v>363</v>
      </c>
      <c r="D3126" s="300" t="n">
        <v>12</v>
      </c>
      <c r="E3126" s="301" t="n">
        <v>43577</v>
      </c>
      <c r="F3126" s="312" t="n">
        <v>5218</v>
      </c>
      <c r="G3126" s="300" t="n">
        <v>7566</v>
      </c>
      <c r="H3126" s="302" t="n">
        <v>7266</v>
      </c>
      <c r="I3126" s="300" t="n"/>
      <c r="J3126" s="317" t="n"/>
      <c r="K3126" s="304" t="n"/>
      <c r="L3126" s="304" t="n"/>
      <c r="M3126" s="304" t="n"/>
      <c r="N3126" s="304" t="n"/>
    </row>
    <row r="3127" ht="15.75" customHeight="1" s="412">
      <c r="A3127" s="300" t="n">
        <v>3200</v>
      </c>
      <c r="B3127" s="300" t="n">
        <v>140</v>
      </c>
      <c r="C3127" s="300" t="n">
        <v>363</v>
      </c>
      <c r="D3127" s="300" t="n">
        <v>12</v>
      </c>
      <c r="E3127" s="301" t="n">
        <v>43577</v>
      </c>
      <c r="F3127" s="312" t="n">
        <v>5241</v>
      </c>
      <c r="G3127" s="300" t="n">
        <v>7566</v>
      </c>
      <c r="H3127" s="302" t="n">
        <v>7255</v>
      </c>
      <c r="I3127" s="300" t="n"/>
      <c r="J3127" s="315" t="n"/>
      <c r="K3127" s="304" t="n"/>
      <c r="L3127" s="304" t="n"/>
      <c r="M3127" s="304" t="n"/>
      <c r="N3127" s="304" t="n"/>
    </row>
    <row r="3128" ht="15.75" customHeight="1" s="412">
      <c r="A3128" s="300" t="n">
        <v>3201</v>
      </c>
      <c r="B3128" s="300" t="n">
        <v>141</v>
      </c>
      <c r="C3128" s="300" t="n">
        <v>368</v>
      </c>
      <c r="D3128" s="300" t="n">
        <v>12</v>
      </c>
      <c r="E3128" s="301" t="n">
        <v>43577</v>
      </c>
      <c r="F3128" s="312" t="n">
        <v>5187</v>
      </c>
      <c r="G3128" s="300" t="n">
        <v>8083</v>
      </c>
      <c r="H3128" s="302" t="n">
        <v>7704</v>
      </c>
      <c r="I3128" s="300" t="n"/>
      <c r="J3128" s="315" t="n"/>
      <c r="K3128" s="304" t="n"/>
      <c r="L3128" s="304" t="n"/>
      <c r="M3128" s="304" t="n"/>
      <c r="N3128" s="304" t="n"/>
    </row>
    <row r="3129" ht="15.75" customHeight="1" s="412">
      <c r="A3129" s="300" t="n">
        <v>3202</v>
      </c>
      <c r="B3129" s="300" t="n">
        <v>142</v>
      </c>
      <c r="C3129" s="300" t="n">
        <v>368</v>
      </c>
      <c r="D3129" s="300" t="n">
        <v>12</v>
      </c>
      <c r="E3129" s="301" t="n">
        <v>43577</v>
      </c>
      <c r="F3129" s="312" t="n">
        <v>5229</v>
      </c>
      <c r="G3129" s="300" t="n">
        <v>8365</v>
      </c>
      <c r="H3129" s="302" t="n">
        <v>7961</v>
      </c>
      <c r="I3129" s="300" t="n"/>
      <c r="J3129" s="315" t="n"/>
      <c r="K3129" s="304" t="n"/>
      <c r="L3129" s="304" t="n"/>
      <c r="M3129" s="304" t="n"/>
      <c r="N3129" s="304" t="n"/>
    </row>
    <row r="3130" ht="15.75" customHeight="1" s="412">
      <c r="A3130" s="300" t="n">
        <v>3203</v>
      </c>
      <c r="B3130" s="300" t="n">
        <v>143</v>
      </c>
      <c r="C3130" s="300" t="n">
        <v>377</v>
      </c>
      <c r="D3130" s="300" t="n">
        <v>12</v>
      </c>
      <c r="E3130" s="301" t="n">
        <v>43577</v>
      </c>
      <c r="F3130" s="312" t="n">
        <v>5229</v>
      </c>
      <c r="G3130" s="300" t="n">
        <v>8202</v>
      </c>
      <c r="H3130" s="302" t="n">
        <v>7836</v>
      </c>
      <c r="I3130" s="300" t="n"/>
      <c r="J3130" s="315" t="n"/>
      <c r="K3130" s="304" t="n"/>
      <c r="L3130" s="304" t="n"/>
      <c r="M3130" s="304" t="n"/>
      <c r="N3130" s="304" t="n"/>
    </row>
    <row r="3131" ht="15.75" customHeight="1" s="412">
      <c r="A3131" s="300" t="n">
        <v>3204</v>
      </c>
      <c r="B3131" s="300" t="n">
        <v>144</v>
      </c>
      <c r="C3131" s="300" t="n">
        <v>377</v>
      </c>
      <c r="D3131" s="300" t="n">
        <v>12</v>
      </c>
      <c r="E3131" s="301" t="n">
        <v>43577</v>
      </c>
      <c r="F3131" s="312" t="n">
        <v>5238</v>
      </c>
      <c r="G3131" s="300" t="n">
        <v>8149</v>
      </c>
      <c r="H3131" s="302" t="n">
        <v>7786</v>
      </c>
      <c r="I3131" s="300" t="n"/>
      <c r="J3131" s="315" t="n"/>
      <c r="K3131" s="304" t="n"/>
      <c r="L3131" s="304" t="n"/>
      <c r="M3131" s="304" t="n"/>
      <c r="N3131" s="304" t="n"/>
    </row>
    <row r="3132" ht="15.75" customHeight="1" s="412">
      <c r="A3132" s="300" t="n">
        <v>3205</v>
      </c>
      <c r="B3132" s="300" t="n">
        <v>145</v>
      </c>
      <c r="C3132" s="300" t="n">
        <v>378</v>
      </c>
      <c r="D3132" s="300" t="n">
        <v>12</v>
      </c>
      <c r="E3132" s="301" t="n">
        <v>43577</v>
      </c>
      <c r="F3132" s="312" t="n">
        <v>5181</v>
      </c>
      <c r="G3132" s="300" t="n">
        <v>7204</v>
      </c>
      <c r="H3132" s="302" t="n">
        <v>6949</v>
      </c>
      <c r="I3132" s="300" t="n"/>
      <c r="J3132" s="315" t="n"/>
      <c r="K3132" s="304" t="n"/>
      <c r="L3132" s="304" t="n"/>
      <c r="M3132" s="304" t="n"/>
      <c r="N3132" s="304" t="n"/>
    </row>
    <row r="3133" ht="15.75" customHeight="1" s="412">
      <c r="A3133" s="300" t="n">
        <v>3206</v>
      </c>
      <c r="B3133" s="300" t="n">
        <v>146</v>
      </c>
      <c r="C3133" s="300" t="n">
        <v>378</v>
      </c>
      <c r="D3133" s="300" t="n">
        <v>12</v>
      </c>
      <c r="E3133" s="301" t="n">
        <v>43577</v>
      </c>
      <c r="F3133" s="312" t="n">
        <v>5179</v>
      </c>
      <c r="G3133" s="300" t="n">
        <v>7363</v>
      </c>
      <c r="H3133" s="302" t="n">
        <v>7087</v>
      </c>
      <c r="I3133" s="300" t="n"/>
      <c r="J3133" s="315" t="n"/>
      <c r="K3133" s="304" t="n"/>
      <c r="L3133" s="304" t="n"/>
      <c r="M3133" s="304" t="n"/>
      <c r="N3133" s="304" t="n"/>
    </row>
    <row r="3134" ht="15.75" customHeight="1" s="412">
      <c r="A3134" s="300" t="n">
        <v>3207</v>
      </c>
      <c r="B3134" s="300" t="n">
        <v>147</v>
      </c>
      <c r="C3134" s="300" t="n">
        <v>391</v>
      </c>
      <c r="D3134" s="300" t="n">
        <v>12</v>
      </c>
      <c r="E3134" s="301" t="n">
        <v>43577</v>
      </c>
      <c r="F3134" s="312" t="n">
        <v>5265</v>
      </c>
      <c r="G3134" s="300" t="n">
        <v>7965</v>
      </c>
      <c r="H3134" s="302" t="n">
        <v>7620</v>
      </c>
      <c r="I3134" s="300" t="n"/>
      <c r="J3134" s="315" t="n"/>
      <c r="K3134" s="304" t="n"/>
      <c r="L3134" s="304" t="n"/>
      <c r="M3134" s="304" t="n"/>
      <c r="N3134" s="304" t="n"/>
    </row>
    <row r="3135" ht="15.75" customHeight="1" s="412">
      <c r="A3135" s="300" t="n">
        <v>3208</v>
      </c>
      <c r="B3135" s="300" t="n">
        <v>148</v>
      </c>
      <c r="C3135" s="300" t="n">
        <v>391</v>
      </c>
      <c r="D3135" s="300" t="n">
        <v>12</v>
      </c>
      <c r="E3135" s="301" t="n">
        <v>43577</v>
      </c>
      <c r="F3135" s="312" t="n">
        <v>5186</v>
      </c>
      <c r="G3135" s="300" t="n">
        <v>8062</v>
      </c>
      <c r="H3135" s="302" t="n">
        <v>7686</v>
      </c>
      <c r="I3135" s="300" t="n"/>
      <c r="J3135" s="315" t="n"/>
      <c r="K3135" s="304" t="n"/>
      <c r="L3135" s="304" t="n"/>
      <c r="M3135" s="304" t="n"/>
      <c r="N3135" s="304" t="n"/>
    </row>
    <row r="3136" ht="15.75" customHeight="1" s="412">
      <c r="A3136" s="300" t="n">
        <v>3209</v>
      </c>
      <c r="B3136" s="300" t="n">
        <v>149</v>
      </c>
      <c r="C3136" s="300" t="n">
        <v>402</v>
      </c>
      <c r="D3136" s="300" t="n">
        <v>12</v>
      </c>
      <c r="E3136" s="301" t="n">
        <v>43577</v>
      </c>
      <c r="F3136" s="312" t="n">
        <v>5222</v>
      </c>
      <c r="G3136" s="300" t="n">
        <v>8356</v>
      </c>
      <c r="H3136" s="302" t="n">
        <v>7937</v>
      </c>
      <c r="I3136" s="300" t="n"/>
      <c r="J3136" s="315" t="n"/>
      <c r="K3136" s="304" t="n"/>
      <c r="L3136" s="304" t="n"/>
      <c r="M3136" s="304" t="n"/>
      <c r="N3136" s="304" t="n"/>
    </row>
    <row r="3137" ht="15.75" customHeight="1" s="412">
      <c r="A3137" s="300" t="n">
        <v>3210</v>
      </c>
      <c r="B3137" s="300" t="n">
        <v>150</v>
      </c>
      <c r="C3137" s="300" t="n">
        <v>402</v>
      </c>
      <c r="D3137" s="300" t="n">
        <v>12</v>
      </c>
      <c r="E3137" s="301" t="n">
        <v>43577</v>
      </c>
      <c r="F3137" s="312" t="n">
        <v>5188</v>
      </c>
      <c r="G3137" s="300" t="n">
        <v>8119</v>
      </c>
      <c r="H3137" s="302" t="n">
        <v>7725</v>
      </c>
      <c r="I3137" s="300" t="n"/>
      <c r="J3137" s="315" t="n"/>
      <c r="K3137" s="304" t="n"/>
      <c r="L3137" s="304" t="n"/>
      <c r="M3137" s="304" t="n"/>
      <c r="N3137" s="304" t="n"/>
    </row>
    <row r="3138" ht="15.75" customHeight="1" s="412">
      <c r="A3138" s="300" t="n">
        <v>3211</v>
      </c>
      <c r="B3138" s="300" t="n">
        <v>151</v>
      </c>
      <c r="C3138" s="300" t="n">
        <v>407</v>
      </c>
      <c r="D3138" s="300" t="n">
        <v>12</v>
      </c>
      <c r="E3138" s="301" t="n">
        <v>43577</v>
      </c>
      <c r="F3138" s="312" t="n">
        <v>5221</v>
      </c>
      <c r="G3138" s="300" t="n">
        <v>8543</v>
      </c>
      <c r="H3138" s="302" t="n">
        <v>8135</v>
      </c>
      <c r="I3138" s="300" t="n"/>
      <c r="J3138" s="317" t="n"/>
      <c r="K3138" s="304" t="n"/>
      <c r="L3138" s="304" t="n"/>
      <c r="M3138" s="304" t="n"/>
      <c r="N3138" s="304" t="n"/>
    </row>
    <row r="3139" ht="15.75" customHeight="1" s="412">
      <c r="A3139" s="300" t="n">
        <v>3212</v>
      </c>
      <c r="B3139" s="300" t="n">
        <v>152</v>
      </c>
      <c r="C3139" s="300" t="n">
        <v>407</v>
      </c>
      <c r="D3139" s="300" t="n">
        <v>12</v>
      </c>
      <c r="E3139" s="301" t="n">
        <v>43577</v>
      </c>
      <c r="F3139" s="312" t="n">
        <v>5292</v>
      </c>
      <c r="G3139" s="300" t="n">
        <v>8487</v>
      </c>
      <c r="H3139" s="302" t="n">
        <v>8170</v>
      </c>
      <c r="I3139" s="300" t="n"/>
      <c r="J3139" s="315" t="n"/>
      <c r="K3139" s="304" t="n"/>
      <c r="L3139" s="304" t="n"/>
      <c r="M3139" s="304" t="n"/>
      <c r="N3139" s="304" t="n"/>
    </row>
    <row r="3140" ht="15.75" customHeight="1" s="412">
      <c r="A3140" s="300" t="n">
        <v>3213</v>
      </c>
      <c r="B3140" s="300" t="n">
        <v>153</v>
      </c>
      <c r="C3140" s="300" t="n">
        <v>408</v>
      </c>
      <c r="D3140" s="300" t="n">
        <v>12</v>
      </c>
      <c r="E3140" s="301" t="n">
        <v>43577</v>
      </c>
      <c r="F3140" s="312" t="n">
        <v>5238</v>
      </c>
      <c r="G3140" s="300" t="n">
        <v>7767</v>
      </c>
      <c r="H3140" s="302" t="n">
        <v>7434</v>
      </c>
      <c r="I3140" s="300" t="n"/>
      <c r="J3140" s="315" t="n"/>
      <c r="K3140" s="304" t="n"/>
      <c r="L3140" s="304" t="n"/>
      <c r="M3140" s="304" t="n"/>
      <c r="N3140" s="304" t="n"/>
    </row>
    <row r="3141" ht="15.75" customHeight="1" s="412">
      <c r="A3141" s="300" t="n">
        <v>3214</v>
      </c>
      <c r="B3141" s="300" t="n">
        <v>154</v>
      </c>
      <c r="C3141" s="300" t="n">
        <v>408</v>
      </c>
      <c r="D3141" s="300" t="n">
        <v>12</v>
      </c>
      <c r="E3141" s="301" t="n">
        <v>43577</v>
      </c>
      <c r="F3141" s="312" t="n">
        <v>5194</v>
      </c>
      <c r="G3141" s="300" t="n">
        <v>7960</v>
      </c>
      <c r="H3141" s="302" t="n">
        <v>7601</v>
      </c>
      <c r="I3141" s="300" t="n"/>
      <c r="J3141" s="315" t="n"/>
      <c r="K3141" s="304" t="n"/>
      <c r="L3141" s="304" t="n"/>
      <c r="M3141" s="304" t="n"/>
      <c r="N3141" s="304" t="n"/>
    </row>
    <row r="3142" ht="15.75" customHeight="1" s="412">
      <c r="A3142" s="300" t="n">
        <v>3215</v>
      </c>
      <c r="B3142" s="300" t="n">
        <v>155</v>
      </c>
      <c r="C3142" s="300" t="n">
        <v>416</v>
      </c>
      <c r="D3142" s="300" t="n">
        <v>12</v>
      </c>
      <c r="E3142" s="301" t="n">
        <v>43577</v>
      </c>
      <c r="F3142" s="312" t="n">
        <v>5181</v>
      </c>
      <c r="G3142" s="300" t="n">
        <v>7813</v>
      </c>
      <c r="H3142" s="302" t="n">
        <v>7470</v>
      </c>
      <c r="I3142" s="300" t="n"/>
      <c r="J3142" s="315" t="n"/>
      <c r="K3142" s="304" t="n"/>
      <c r="L3142" s="304" t="n"/>
      <c r="M3142" s="304" t="n"/>
      <c r="N3142" s="304" t="n"/>
    </row>
    <row r="3143" ht="15.75" customHeight="1" s="412">
      <c r="A3143" s="300" t="n">
        <v>3216</v>
      </c>
      <c r="B3143" s="300" t="n">
        <v>156</v>
      </c>
      <c r="C3143" s="300" t="n">
        <v>416</v>
      </c>
      <c r="D3143" s="300" t="n">
        <v>12</v>
      </c>
      <c r="E3143" s="301" t="n">
        <v>43577</v>
      </c>
      <c r="F3143" s="312" t="n">
        <v>5171</v>
      </c>
      <c r="G3143" s="300" t="n">
        <v>7869</v>
      </c>
      <c r="H3143" s="302" t="n">
        <v>7513</v>
      </c>
      <c r="I3143" s="300" t="n"/>
      <c r="J3143" s="315" t="n"/>
      <c r="K3143" s="304" t="n"/>
      <c r="L3143" s="304" t="n"/>
      <c r="M3143" s="304" t="n"/>
      <c r="N3143" s="304" t="n"/>
    </row>
    <row r="3144" ht="15.75" customHeight="1" s="412">
      <c r="A3144" s="300" t="n">
        <v>3217</v>
      </c>
      <c r="B3144" s="300" t="n">
        <v>157</v>
      </c>
      <c r="C3144" s="300" t="n">
        <v>419</v>
      </c>
      <c r="D3144" s="300" t="n">
        <v>12</v>
      </c>
      <c r="E3144" s="301" t="n">
        <v>43577</v>
      </c>
      <c r="F3144" s="312" t="n">
        <v>5319</v>
      </c>
      <c r="G3144" s="300" t="n">
        <v>8027</v>
      </c>
      <c r="H3144" s="302" t="n">
        <v>7685</v>
      </c>
      <c r="I3144" s="300" t="n"/>
      <c r="J3144" s="315" t="n"/>
      <c r="K3144" s="304" t="n"/>
      <c r="L3144" s="304" t="n"/>
      <c r="M3144" s="304" t="n"/>
      <c r="N3144" s="304" t="n"/>
    </row>
    <row r="3145" ht="15.75" customHeight="1" s="412">
      <c r="A3145" s="300" t="n">
        <v>3218</v>
      </c>
      <c r="B3145" s="300" t="n">
        <v>158</v>
      </c>
      <c r="C3145" s="310" t="n">
        <v>419</v>
      </c>
      <c r="D3145" s="300" t="n">
        <v>12</v>
      </c>
      <c r="E3145" s="301" t="n">
        <v>43577</v>
      </c>
      <c r="F3145" s="312" t="n">
        <v>5219</v>
      </c>
      <c r="G3145" s="300" t="n">
        <v>7671</v>
      </c>
      <c r="H3145" s="302" t="n">
        <v>7356</v>
      </c>
      <c r="I3145" s="300" t="n"/>
      <c r="J3145" s="315" t="n"/>
      <c r="K3145" s="304" t="n"/>
      <c r="L3145" s="304" t="n"/>
      <c r="M3145" s="304" t="n"/>
      <c r="N3145" s="304" t="n"/>
    </row>
    <row r="3146" ht="15.75" customHeight="1" s="412">
      <c r="A3146" s="300" t="n">
        <v>3219</v>
      </c>
      <c r="B3146" s="300" t="n">
        <v>159</v>
      </c>
      <c r="C3146" s="300" t="n">
        <v>421</v>
      </c>
      <c r="D3146" s="300" t="n">
        <v>12</v>
      </c>
      <c r="E3146" s="301" t="n">
        <v>43577</v>
      </c>
      <c r="F3146" s="312" t="n">
        <v>5300</v>
      </c>
      <c r="G3146" s="300" t="n">
        <v>7832</v>
      </c>
      <c r="H3146" s="302" t="n">
        <v>7497</v>
      </c>
      <c r="I3146" s="300" t="n"/>
      <c r="J3146" s="315" t="n"/>
      <c r="K3146" s="304" t="n"/>
      <c r="L3146" s="304" t="n"/>
      <c r="M3146" s="304" t="n"/>
      <c r="N3146" s="304" t="n"/>
    </row>
    <row r="3147" ht="15.75" customHeight="1" s="412">
      <c r="A3147" s="300" t="n">
        <v>3220</v>
      </c>
      <c r="B3147" s="300" t="n">
        <v>160</v>
      </c>
      <c r="C3147" s="300" t="n">
        <v>421</v>
      </c>
      <c r="D3147" s="300" t="n">
        <v>12</v>
      </c>
      <c r="E3147" s="301" t="n">
        <v>43577</v>
      </c>
      <c r="F3147" s="312" t="n">
        <v>5234</v>
      </c>
      <c r="G3147" s="300" t="n">
        <v>7709</v>
      </c>
      <c r="H3147" s="302" t="n">
        <v>7377</v>
      </c>
      <c r="I3147" s="300" t="n"/>
      <c r="J3147" s="315" t="n"/>
      <c r="K3147" s="304" t="n"/>
      <c r="L3147" s="304" t="n"/>
      <c r="M3147" s="304" t="n"/>
      <c r="N3147" s="304" t="n"/>
    </row>
    <row r="3148" ht="15.75" customHeight="1" s="412">
      <c r="A3148" s="300" t="n">
        <v>3221</v>
      </c>
      <c r="B3148" s="300" t="n">
        <v>161</v>
      </c>
      <c r="C3148" s="300" t="n">
        <v>423</v>
      </c>
      <c r="D3148" s="300" t="n">
        <v>12</v>
      </c>
      <c r="E3148" s="301" t="n">
        <v>43577</v>
      </c>
      <c r="F3148" s="312" t="n">
        <v>5264</v>
      </c>
      <c r="G3148" s="300" t="n">
        <v>7823</v>
      </c>
      <c r="H3148" s="302" t="n">
        <v>7520</v>
      </c>
      <c r="I3148" s="300" t="n"/>
      <c r="J3148" s="315" t="n"/>
      <c r="K3148" s="304" t="n"/>
      <c r="L3148" s="304" t="n"/>
      <c r="M3148" s="304" t="n"/>
      <c r="N3148" s="304" t="n"/>
    </row>
    <row r="3149" ht="15.75" customHeight="1" s="412">
      <c r="A3149" s="300" t="n">
        <v>3222</v>
      </c>
      <c r="B3149" s="300" t="n">
        <v>162</v>
      </c>
      <c r="C3149" s="300" t="n">
        <v>423</v>
      </c>
      <c r="D3149" s="300" t="n">
        <v>12</v>
      </c>
      <c r="E3149" s="301" t="n">
        <v>43577</v>
      </c>
      <c r="F3149" s="312" t="n">
        <v>5232</v>
      </c>
      <c r="G3149" s="300" t="n">
        <v>7832</v>
      </c>
      <c r="H3149" s="302" t="n">
        <v>7512</v>
      </c>
      <c r="I3149" s="300" t="n"/>
      <c r="J3149" s="315" t="n"/>
      <c r="K3149" s="304" t="n"/>
      <c r="L3149" s="304" t="n"/>
      <c r="M3149" s="304" t="n"/>
      <c r="N3149" s="304" t="n"/>
    </row>
    <row r="3150" ht="15.75" customHeight="1" s="412">
      <c r="A3150" s="300" t="n">
        <v>3223</v>
      </c>
      <c r="B3150" s="300" t="n">
        <v>163</v>
      </c>
      <c r="C3150" s="300" t="n">
        <v>425</v>
      </c>
      <c r="D3150" s="300" t="n">
        <v>12</v>
      </c>
      <c r="E3150" s="301" t="n">
        <v>43577</v>
      </c>
      <c r="F3150" s="312" t="n">
        <v>5193</v>
      </c>
      <c r="G3150" s="300" t="n">
        <v>8372</v>
      </c>
      <c r="H3150" s="302" t="n">
        <v>7264</v>
      </c>
      <c r="I3150" s="300" t="n"/>
      <c r="J3150" s="317" t="n"/>
      <c r="K3150" s="304" t="n"/>
      <c r="L3150" s="304" t="n"/>
      <c r="M3150" s="304" t="n"/>
      <c r="N3150" s="304" t="n"/>
    </row>
    <row r="3151" ht="15.75" customHeight="1" s="412">
      <c r="A3151" s="300" t="n">
        <v>3224</v>
      </c>
      <c r="B3151" s="300" t="n">
        <v>164</v>
      </c>
      <c r="C3151" s="300" t="n">
        <v>425</v>
      </c>
      <c r="D3151" s="300" t="n">
        <v>12</v>
      </c>
      <c r="E3151" s="301" t="n">
        <v>43577</v>
      </c>
      <c r="F3151" s="312" t="n">
        <v>5245</v>
      </c>
      <c r="G3151" s="300" t="n">
        <v>8508</v>
      </c>
      <c r="H3151" s="302" t="n">
        <v>8087</v>
      </c>
      <c r="I3151" s="300" t="n"/>
      <c r="J3151" s="315" t="n"/>
      <c r="K3151" s="304" t="n"/>
      <c r="L3151" s="304" t="n"/>
      <c r="M3151" s="304" t="n"/>
      <c r="N3151" s="304" t="n"/>
    </row>
    <row r="3152" ht="15.75" customHeight="1" s="412">
      <c r="A3152" s="300" t="n">
        <v>3225</v>
      </c>
      <c r="B3152" s="300" t="n">
        <v>165</v>
      </c>
      <c r="C3152" s="300" t="n">
        <v>427</v>
      </c>
      <c r="D3152" s="300" t="n">
        <v>12</v>
      </c>
      <c r="E3152" s="301" t="n">
        <v>43577</v>
      </c>
      <c r="F3152" s="312" t="n">
        <v>5226</v>
      </c>
      <c r="G3152" s="300" t="n">
        <v>7766</v>
      </c>
      <c r="H3152" s="302" t="n">
        <v>7444</v>
      </c>
      <c r="I3152" s="300" t="n"/>
      <c r="J3152" s="315" t="n"/>
      <c r="K3152" s="304" t="n"/>
      <c r="L3152" s="304" t="n"/>
      <c r="M3152" s="304" t="n"/>
      <c r="N3152" s="304" t="n"/>
    </row>
    <row r="3153" ht="15.75" customHeight="1" s="412">
      <c r="A3153" s="300" t="n">
        <v>3226</v>
      </c>
      <c r="B3153" s="300" t="n">
        <v>166</v>
      </c>
      <c r="C3153" s="300" t="n">
        <v>427</v>
      </c>
      <c r="D3153" s="300" t="n">
        <v>12</v>
      </c>
      <c r="E3153" s="301" t="n">
        <v>43577</v>
      </c>
      <c r="F3153" s="312" t="n">
        <v>5252</v>
      </c>
      <c r="G3153" s="310" t="n">
        <v>7804</v>
      </c>
      <c r="H3153" s="311" t="n">
        <v>7488</v>
      </c>
      <c r="I3153" s="310" t="n"/>
      <c r="J3153" s="318" t="n"/>
      <c r="K3153" s="304" t="n"/>
      <c r="L3153" s="304" t="n"/>
      <c r="M3153" s="304" t="n"/>
      <c r="N3153" s="304" t="n"/>
    </row>
    <row r="3154" ht="15.75" customHeight="1" s="412">
      <c r="A3154" s="300" t="n">
        <v>3227</v>
      </c>
      <c r="B3154" s="300" t="n">
        <v>167</v>
      </c>
      <c r="C3154" s="300" t="n">
        <v>429</v>
      </c>
      <c r="D3154" s="300" t="n">
        <v>12</v>
      </c>
      <c r="E3154" s="301" t="n">
        <v>43577</v>
      </c>
      <c r="F3154" s="312" t="n">
        <v>5280</v>
      </c>
      <c r="G3154" s="300" t="n">
        <v>8108</v>
      </c>
      <c r="H3154" s="302" t="n">
        <v>7764</v>
      </c>
      <c r="I3154" s="300" t="n"/>
      <c r="J3154" s="300" t="n"/>
      <c r="K3154" s="304" t="n"/>
      <c r="L3154" s="304" t="n"/>
      <c r="M3154" s="304" t="n"/>
      <c r="N3154" s="304" t="n"/>
    </row>
    <row r="3155" ht="15.75" customHeight="1" s="412">
      <c r="A3155" s="300" t="n">
        <v>3228</v>
      </c>
      <c r="B3155" s="300" t="n">
        <v>168</v>
      </c>
      <c r="C3155" s="300" t="n">
        <v>429</v>
      </c>
      <c r="D3155" s="300" t="n">
        <v>12</v>
      </c>
      <c r="E3155" s="301" t="n">
        <v>43577</v>
      </c>
      <c r="F3155" s="312" t="n">
        <v>5212</v>
      </c>
      <c r="G3155" s="300" t="n">
        <v>7825</v>
      </c>
      <c r="H3155" s="302" t="n">
        <v>7503</v>
      </c>
      <c r="I3155" s="300" t="n"/>
      <c r="J3155" s="300" t="n"/>
      <c r="K3155" s="304" t="n"/>
      <c r="L3155" s="304" t="n"/>
      <c r="M3155" s="304" t="n"/>
      <c r="N3155" s="304" t="n"/>
    </row>
    <row r="3156" ht="15.75" customHeight="1" s="412">
      <c r="A3156" s="300" t="n">
        <v>3229</v>
      </c>
      <c r="B3156" s="300" t="n">
        <v>169</v>
      </c>
      <c r="C3156" s="300" t="n">
        <v>430</v>
      </c>
      <c r="D3156" s="300" t="n">
        <v>12</v>
      </c>
      <c r="E3156" s="301" t="n">
        <v>43577</v>
      </c>
      <c r="F3156" s="312" t="n">
        <v>5223</v>
      </c>
      <c r="G3156" s="300" t="n">
        <v>7778</v>
      </c>
      <c r="H3156" s="302" t="n">
        <v>7445</v>
      </c>
      <c r="I3156" s="300" t="n"/>
      <c r="J3156" s="300" t="n"/>
      <c r="K3156" s="304" t="n"/>
      <c r="L3156" s="304" t="n"/>
      <c r="M3156" s="304" t="n"/>
      <c r="N3156" s="304" t="n"/>
    </row>
    <row r="3157" ht="15.75" customHeight="1" s="412">
      <c r="A3157" s="300" t="n">
        <v>3230</v>
      </c>
      <c r="B3157" s="300" t="n">
        <v>170</v>
      </c>
      <c r="C3157" s="300" t="n">
        <v>430</v>
      </c>
      <c r="D3157" s="300" t="n">
        <v>12</v>
      </c>
      <c r="E3157" s="301" t="n">
        <v>43577</v>
      </c>
      <c r="F3157" s="312" t="n">
        <v>5223</v>
      </c>
      <c r="G3157" s="300" t="n">
        <v>7740</v>
      </c>
      <c r="H3157" s="302" t="n">
        <v>7409</v>
      </c>
      <c r="I3157" s="300" t="n"/>
      <c r="J3157" s="300" t="n"/>
      <c r="K3157" s="304" t="n"/>
      <c r="L3157" s="304" t="n"/>
      <c r="M3157" s="304" t="n"/>
      <c r="N3157" s="304" t="n"/>
    </row>
    <row r="3158" ht="15.75" customHeight="1" s="412">
      <c r="A3158" s="300" t="n">
        <v>3231</v>
      </c>
      <c r="B3158" s="300" t="n">
        <v>171</v>
      </c>
      <c r="C3158" s="300" t="n">
        <v>433</v>
      </c>
      <c r="D3158" s="300" t="n">
        <v>12</v>
      </c>
      <c r="E3158" s="301" t="n">
        <v>43577</v>
      </c>
      <c r="F3158" s="312" t="n">
        <v>5259</v>
      </c>
      <c r="G3158" s="300" t="n">
        <v>8174</v>
      </c>
      <c r="H3158" s="302" t="n">
        <v>7781</v>
      </c>
      <c r="I3158" s="300" t="n"/>
      <c r="J3158" s="300" t="n"/>
      <c r="K3158" s="304" t="n"/>
      <c r="L3158" s="304" t="n"/>
      <c r="M3158" s="304" t="n"/>
      <c r="N3158" s="304" t="n"/>
    </row>
    <row r="3159" ht="15.75" customHeight="1" s="412">
      <c r="A3159" s="300" t="n">
        <v>3232</v>
      </c>
      <c r="B3159" s="300" t="n">
        <v>172</v>
      </c>
      <c r="C3159" s="300" t="n">
        <v>433</v>
      </c>
      <c r="D3159" s="300" t="n">
        <v>12</v>
      </c>
      <c r="E3159" s="301" t="n">
        <v>43577</v>
      </c>
      <c r="F3159" s="312" t="n">
        <v>5274</v>
      </c>
      <c r="G3159" s="300" t="n">
        <v>8323</v>
      </c>
      <c r="H3159" s="302" t="n">
        <v>7904</v>
      </c>
      <c r="I3159" s="300" t="n"/>
      <c r="J3159" s="300" t="n"/>
      <c r="K3159" s="304" t="n"/>
      <c r="L3159" s="304" t="n"/>
      <c r="M3159" s="304" t="n"/>
      <c r="N3159" s="304" t="n"/>
    </row>
    <row r="3160" ht="15.75" customHeight="1" s="412">
      <c r="A3160" s="300" t="n">
        <v>3233</v>
      </c>
      <c r="B3160" s="300" t="n">
        <v>173</v>
      </c>
      <c r="C3160" s="300" t="n">
        <v>444</v>
      </c>
      <c r="D3160" s="300" t="n">
        <v>12</v>
      </c>
      <c r="E3160" s="301" t="n">
        <v>43577</v>
      </c>
      <c r="F3160" s="312" t="n">
        <v>5227</v>
      </c>
      <c r="G3160" s="300" t="n">
        <v>7231</v>
      </c>
      <c r="H3160" s="302" t="n">
        <v>6973</v>
      </c>
      <c r="I3160" s="300" t="n"/>
      <c r="J3160" s="300" t="n"/>
      <c r="K3160" s="304" t="n"/>
      <c r="L3160" s="304" t="n"/>
      <c r="M3160" s="304" t="n"/>
      <c r="N3160" s="304" t="n"/>
    </row>
    <row r="3161" ht="15.75" customHeight="1" s="412">
      <c r="A3161" s="300" t="n">
        <v>3234</v>
      </c>
      <c r="B3161" s="300" t="n">
        <v>174</v>
      </c>
      <c r="C3161" s="300" t="n">
        <v>444</v>
      </c>
      <c r="D3161" s="300" t="n">
        <v>12</v>
      </c>
      <c r="E3161" s="301" t="n">
        <v>43577</v>
      </c>
      <c r="F3161" s="312" t="n">
        <v>5182</v>
      </c>
      <c r="G3161" s="300" t="n">
        <v>7297</v>
      </c>
      <c r="H3161" s="302" t="n">
        <v>7025</v>
      </c>
      <c r="I3161" s="300" t="n"/>
      <c r="J3161" s="300" t="n"/>
      <c r="K3161" s="304" t="n"/>
      <c r="L3161" s="304" t="n"/>
      <c r="M3161" s="304" t="n"/>
      <c r="N3161" s="304" t="n"/>
    </row>
    <row r="3162" ht="15.75" customHeight="1" s="412">
      <c r="A3162" s="300" t="n">
        <v>3235</v>
      </c>
      <c r="B3162" s="300" t="n">
        <v>175</v>
      </c>
      <c r="C3162" s="300" t="n">
        <v>451</v>
      </c>
      <c r="D3162" s="300" t="n">
        <v>12</v>
      </c>
      <c r="E3162" s="301" t="n">
        <v>43577</v>
      </c>
      <c r="F3162" s="312" t="n">
        <v>5280</v>
      </c>
      <c r="G3162" s="300" t="n">
        <v>8040</v>
      </c>
      <c r="H3162" s="302" t="n">
        <v>7673</v>
      </c>
      <c r="I3162" s="300" t="n"/>
      <c r="J3162" s="300" t="n"/>
      <c r="K3162" s="304" t="n"/>
      <c r="L3162" s="304" t="n"/>
      <c r="M3162" s="304" t="n"/>
      <c r="N3162" s="304" t="n"/>
    </row>
    <row r="3163" ht="15.75" customHeight="1" s="412">
      <c r="A3163" s="300" t="n">
        <v>3236</v>
      </c>
      <c r="B3163" s="300" t="n">
        <v>176</v>
      </c>
      <c r="C3163" s="300" t="n">
        <v>451</v>
      </c>
      <c r="D3163" s="300" t="n">
        <v>12</v>
      </c>
      <c r="E3163" s="301" t="n">
        <v>43577</v>
      </c>
      <c r="F3163" s="312" t="n">
        <v>5193</v>
      </c>
      <c r="G3163" s="300" t="n">
        <v>7987</v>
      </c>
      <c r="H3163" s="302" t="n">
        <v>7622</v>
      </c>
      <c r="I3163" s="300" t="n"/>
      <c r="J3163" s="300" t="n"/>
      <c r="K3163" s="304" t="n"/>
      <c r="L3163" s="304" t="n"/>
      <c r="M3163" s="304" t="n"/>
      <c r="N3163" s="304" t="n"/>
    </row>
    <row r="3164" ht="15.75" customHeight="1" s="412">
      <c r="A3164" s="300" t="n">
        <v>3237</v>
      </c>
      <c r="B3164" s="300" t="n">
        <v>177</v>
      </c>
      <c r="C3164" s="300" t="n">
        <v>455</v>
      </c>
      <c r="D3164" s="300" t="n">
        <v>12</v>
      </c>
      <c r="E3164" s="301" t="n">
        <v>43577</v>
      </c>
      <c r="F3164" s="312" t="n">
        <v>5259</v>
      </c>
      <c r="G3164" s="300" t="n">
        <v>7654</v>
      </c>
      <c r="H3164" s="302" t="n">
        <v>7328</v>
      </c>
      <c r="I3164" s="300" t="n"/>
      <c r="J3164" s="300" t="n"/>
      <c r="K3164" s="304" t="n"/>
      <c r="L3164" s="304" t="n"/>
      <c r="M3164" s="304" t="n"/>
      <c r="N3164" s="304" t="n"/>
    </row>
    <row r="3165" ht="15.75" customHeight="1" s="412">
      <c r="A3165" s="300" t="n">
        <v>3238</v>
      </c>
      <c r="B3165" s="300" t="n">
        <v>178</v>
      </c>
      <c r="C3165" s="300" t="n">
        <v>455</v>
      </c>
      <c r="D3165" s="300" t="n">
        <v>12</v>
      </c>
      <c r="E3165" s="301" t="n">
        <v>43577</v>
      </c>
      <c r="F3165" s="312" t="n">
        <v>5226</v>
      </c>
      <c r="G3165" s="300" t="n">
        <v>7796</v>
      </c>
      <c r="H3165" s="302" t="n">
        <v>7444</v>
      </c>
      <c r="I3165" s="300" t="n"/>
      <c r="J3165" s="300" t="n"/>
      <c r="K3165" s="304" t="n"/>
      <c r="L3165" s="304" t="n"/>
      <c r="M3165" s="304" t="n"/>
      <c r="N3165" s="304" t="n"/>
    </row>
    <row r="3166" ht="15.75" customHeight="1" s="412">
      <c r="A3166" s="300" t="n">
        <v>3239</v>
      </c>
      <c r="B3166" s="300" t="n">
        <v>179</v>
      </c>
      <c r="C3166" s="300" t="n">
        <v>456</v>
      </c>
      <c r="D3166" s="300" t="n">
        <v>12</v>
      </c>
      <c r="E3166" s="301" t="n">
        <v>43577</v>
      </c>
      <c r="F3166" s="312" t="n">
        <v>5180</v>
      </c>
      <c r="G3166" s="300" t="n">
        <v>9035</v>
      </c>
      <c r="H3166" s="302" t="n">
        <v>8521</v>
      </c>
      <c r="I3166" s="300" t="n"/>
      <c r="J3166" s="300" t="n"/>
      <c r="K3166" s="304" t="n"/>
      <c r="L3166" s="304" t="n"/>
      <c r="M3166" s="304" t="n"/>
      <c r="N3166" s="304" t="n"/>
    </row>
    <row r="3167" ht="15.75" customHeight="1" s="412">
      <c r="A3167" s="300" t="n">
        <v>3240</v>
      </c>
      <c r="B3167" s="300" t="n">
        <v>180</v>
      </c>
      <c r="C3167" s="300" t="n">
        <v>456</v>
      </c>
      <c r="D3167" s="300" t="n">
        <v>12</v>
      </c>
      <c r="E3167" s="301" t="n">
        <v>43577</v>
      </c>
      <c r="F3167" s="312" t="n">
        <v>5282</v>
      </c>
      <c r="G3167" s="300" t="n">
        <v>9231</v>
      </c>
      <c r="H3167" s="302" t="n">
        <v>8711</v>
      </c>
      <c r="I3167" s="300" t="n"/>
      <c r="J3167" s="300" t="n"/>
      <c r="K3167" s="304" t="n"/>
      <c r="L3167" s="304" t="n"/>
      <c r="M3167" s="304" t="n"/>
      <c r="N3167" s="304" t="n"/>
    </row>
    <row r="3168" ht="15.75" customHeight="1" s="412">
      <c r="A3168" s="300" t="n">
        <v>3241</v>
      </c>
      <c r="B3168" s="300" t="n">
        <v>181</v>
      </c>
      <c r="C3168" s="300" t="n">
        <v>459</v>
      </c>
      <c r="D3168" s="300" t="n">
        <v>12</v>
      </c>
      <c r="E3168" s="301" t="n">
        <v>43577</v>
      </c>
      <c r="F3168" s="312" t="n">
        <v>5244</v>
      </c>
      <c r="G3168" s="300" t="n">
        <v>8026</v>
      </c>
      <c r="H3168" s="302" t="n">
        <v>7670</v>
      </c>
      <c r="I3168" s="300" t="n"/>
      <c r="J3168" s="300" t="n"/>
      <c r="K3168" s="304" t="n"/>
      <c r="L3168" s="304" t="n"/>
      <c r="M3168" s="304" t="n"/>
      <c r="N3168" s="304" t="n"/>
    </row>
    <row r="3169" ht="15.75" customHeight="1" s="412">
      <c r="A3169" s="300" t="n">
        <v>3242</v>
      </c>
      <c r="B3169" s="300" t="n">
        <v>182</v>
      </c>
      <c r="C3169" s="300" t="n">
        <v>459</v>
      </c>
      <c r="D3169" s="300" t="n">
        <v>12</v>
      </c>
      <c r="E3169" s="301" t="n">
        <v>43577</v>
      </c>
      <c r="F3169" s="312" t="n">
        <v>5301</v>
      </c>
      <c r="G3169" s="300" t="n">
        <v>8033</v>
      </c>
      <c r="H3169" s="302" t="n">
        <v>7671</v>
      </c>
      <c r="I3169" s="300" t="n"/>
      <c r="J3169" s="300" t="n"/>
      <c r="K3169" s="304" t="n"/>
      <c r="L3169" s="304" t="n"/>
      <c r="M3169" s="304" t="n"/>
      <c r="N3169" s="304" t="n"/>
    </row>
    <row r="3170" ht="15.75" customHeight="1" s="412">
      <c r="A3170" s="300" t="n">
        <v>3243</v>
      </c>
      <c r="B3170" s="300" t="n">
        <v>183</v>
      </c>
      <c r="C3170" s="300" t="n">
        <v>462</v>
      </c>
      <c r="D3170" s="300" t="n">
        <v>12</v>
      </c>
      <c r="E3170" s="301" t="n">
        <v>43577</v>
      </c>
      <c r="F3170" s="312" t="n">
        <v>5192</v>
      </c>
      <c r="G3170" s="300" t="n">
        <v>7435</v>
      </c>
      <c r="H3170" s="302" t="n">
        <v>7145</v>
      </c>
      <c r="I3170" s="300" t="n"/>
      <c r="J3170" s="300" t="n"/>
      <c r="K3170" s="304" t="n"/>
      <c r="L3170" s="304" t="n"/>
      <c r="M3170" s="304" t="n"/>
      <c r="N3170" s="304" t="n"/>
    </row>
    <row r="3171" ht="15.75" customHeight="1" s="412">
      <c r="A3171" s="300" t="n">
        <v>3244</v>
      </c>
      <c r="B3171" s="300" t="n">
        <v>184</v>
      </c>
      <c r="C3171" s="300" t="n">
        <v>462</v>
      </c>
      <c r="D3171" s="300" t="n">
        <v>12</v>
      </c>
      <c r="E3171" s="301" t="n">
        <v>43577</v>
      </c>
      <c r="F3171" s="312" t="n">
        <v>5243</v>
      </c>
      <c r="G3171" s="300" t="n">
        <v>7358</v>
      </c>
      <c r="H3171" s="302" t="n">
        <v>7086</v>
      </c>
      <c r="I3171" s="300" t="n"/>
      <c r="J3171" s="300" t="n"/>
      <c r="K3171" s="304" t="n"/>
      <c r="L3171" s="304" t="n"/>
      <c r="M3171" s="304" t="n"/>
      <c r="N3171" s="304" t="n"/>
    </row>
    <row r="3172" ht="15.75" customHeight="1" s="412">
      <c r="A3172" s="300" t="n">
        <v>3245</v>
      </c>
      <c r="B3172" s="300" t="n">
        <v>1</v>
      </c>
      <c r="C3172" s="300" t="inlineStr">
        <is>
          <t>T101</t>
        </is>
      </c>
      <c r="D3172" s="300" t="n">
        <v>13</v>
      </c>
      <c r="E3172" s="301" t="n">
        <v>43587</v>
      </c>
      <c r="F3172" s="300" t="n">
        <v>5301</v>
      </c>
      <c r="G3172" s="300" t="n">
        <v>8480</v>
      </c>
      <c r="H3172" s="302" t="n">
        <v>7635</v>
      </c>
      <c r="I3172" s="300" t="n"/>
      <c r="J3172" s="300" t="inlineStr">
        <is>
          <t>1/4</t>
        </is>
      </c>
      <c r="K3172" s="304" t="n"/>
      <c r="L3172" s="304" t="n"/>
      <c r="M3172" s="304" t="n"/>
      <c r="N3172" s="304" t="n"/>
    </row>
    <row r="3173" ht="15.75" customHeight="1" s="412">
      <c r="A3173" s="300" t="n">
        <v>3246</v>
      </c>
      <c r="B3173" s="300" t="n">
        <v>2</v>
      </c>
      <c r="C3173" s="300" t="inlineStr">
        <is>
          <t>T101</t>
        </is>
      </c>
      <c r="D3173" s="300" t="n">
        <v>13</v>
      </c>
      <c r="E3173" s="301" t="n">
        <v>43587</v>
      </c>
      <c r="F3173" s="300" t="n">
        <v>5190</v>
      </c>
      <c r="G3173" s="300" t="n">
        <v>8093</v>
      </c>
      <c r="H3173" s="302" t="n">
        <v>7277</v>
      </c>
      <c r="I3173" s="300" t="n"/>
      <c r="J3173" s="300" t="n"/>
      <c r="K3173" s="304" t="n"/>
      <c r="L3173" s="304" t="n"/>
      <c r="M3173" s="304" t="n"/>
      <c r="N3173" s="304" t="n"/>
    </row>
    <row r="3174" ht="15.75" customHeight="1" s="412">
      <c r="A3174" s="300" t="n">
        <v>3247</v>
      </c>
      <c r="B3174" s="300" t="n">
        <v>3</v>
      </c>
      <c r="C3174" s="300" t="inlineStr">
        <is>
          <t>T102</t>
        </is>
      </c>
      <c r="D3174" s="300" t="n">
        <v>13</v>
      </c>
      <c r="E3174" s="301" t="n">
        <v>43587</v>
      </c>
      <c r="F3174" s="300" t="n">
        <v>5258</v>
      </c>
      <c r="G3174" s="300" t="n">
        <v>9293</v>
      </c>
      <c r="H3174" s="302" t="n">
        <v>7999</v>
      </c>
      <c r="I3174" s="300" t="n"/>
      <c r="J3174" s="300" t="inlineStr">
        <is>
          <t>1/2</t>
        </is>
      </c>
      <c r="K3174" s="304" t="n"/>
      <c r="L3174" s="304" t="n"/>
      <c r="M3174" s="304" t="n"/>
      <c r="N3174" s="304" t="n"/>
    </row>
    <row r="3175" ht="15.75" customHeight="1" s="412">
      <c r="A3175" s="300" t="n">
        <v>3248</v>
      </c>
      <c r="B3175" s="300" t="n">
        <v>4</v>
      </c>
      <c r="C3175" s="300" t="inlineStr">
        <is>
          <t>T102</t>
        </is>
      </c>
      <c r="D3175" s="300" t="n">
        <v>13</v>
      </c>
      <c r="E3175" s="301" t="n">
        <v>43587</v>
      </c>
      <c r="F3175" s="300" t="n">
        <v>5259</v>
      </c>
      <c r="G3175" s="300" t="n">
        <v>9138</v>
      </c>
      <c r="H3175" s="302" t="n">
        <v>7924</v>
      </c>
      <c r="I3175" s="300" t="n"/>
      <c r="J3175" s="300" t="n"/>
      <c r="K3175" s="304" t="n"/>
      <c r="L3175" s="304" t="n"/>
      <c r="M3175" s="304" t="n"/>
      <c r="N3175" s="304" t="n"/>
    </row>
    <row r="3176" ht="15.75" customHeight="1" s="412">
      <c r="A3176" s="300" t="n">
        <v>3249</v>
      </c>
      <c r="B3176" s="300" t="n">
        <v>5</v>
      </c>
      <c r="C3176" s="300" t="inlineStr">
        <is>
          <t>T104</t>
        </is>
      </c>
      <c r="D3176" s="300" t="n">
        <v>13</v>
      </c>
      <c r="E3176" s="301" t="n">
        <v>43587</v>
      </c>
      <c r="F3176" s="300" t="n">
        <v>5236</v>
      </c>
      <c r="G3176" s="300" t="n">
        <v>7239</v>
      </c>
      <c r="H3176" s="302" t="n">
        <v>6821</v>
      </c>
      <c r="I3176" s="300" t="n"/>
      <c r="J3176" s="300" t="inlineStr">
        <is>
          <t>MF</t>
        </is>
      </c>
      <c r="K3176" s="304" t="n"/>
      <c r="L3176" s="304" t="n"/>
      <c r="M3176" s="304" t="n"/>
      <c r="N3176" s="304" t="n"/>
    </row>
    <row r="3177" ht="15.75" customHeight="1" s="412">
      <c r="A3177" s="300" t="n">
        <v>3250</v>
      </c>
      <c r="B3177" s="300" t="n">
        <v>6</v>
      </c>
      <c r="C3177" s="300" t="inlineStr">
        <is>
          <t>T104</t>
        </is>
      </c>
      <c r="D3177" s="300" t="n">
        <v>13</v>
      </c>
      <c r="E3177" s="301" t="n">
        <v>43587</v>
      </c>
      <c r="F3177" s="300" t="n">
        <v>5259</v>
      </c>
      <c r="G3177" s="300" t="n">
        <v>7188</v>
      </c>
      <c r="H3177" s="302" t="n">
        <v>6786</v>
      </c>
      <c r="I3177" s="300" t="n"/>
      <c r="J3177" s="300" t="n"/>
      <c r="K3177" s="304" t="n"/>
      <c r="L3177" s="304" t="n"/>
      <c r="M3177" s="304" t="n"/>
      <c r="N3177" s="304" t="n"/>
    </row>
    <row r="3178" ht="15.75" customHeight="1" s="412">
      <c r="A3178" s="300" t="n">
        <v>3251</v>
      </c>
      <c r="B3178" s="300" t="n">
        <v>7</v>
      </c>
      <c r="C3178" s="300" t="inlineStr">
        <is>
          <t>T105</t>
        </is>
      </c>
      <c r="D3178" s="300" t="n">
        <v>13</v>
      </c>
      <c r="E3178" s="301" t="n">
        <v>43587</v>
      </c>
      <c r="F3178" s="300" t="n">
        <v>5232</v>
      </c>
      <c r="G3178" s="300" t="n">
        <v>8204</v>
      </c>
      <c r="H3178" s="302" t="n">
        <v>7323</v>
      </c>
      <c r="I3178" s="300" t="n"/>
      <c r="J3178" s="300" t="inlineStr">
        <is>
          <t>1/2</t>
        </is>
      </c>
      <c r="K3178" s="304" t="n"/>
      <c r="L3178" s="304" t="n"/>
      <c r="M3178" s="304" t="n"/>
      <c r="N3178" s="304" t="n"/>
    </row>
    <row r="3179" ht="15.75" customHeight="1" s="412">
      <c r="A3179" s="300" t="n">
        <v>3252</v>
      </c>
      <c r="B3179" s="300" t="n">
        <v>8</v>
      </c>
      <c r="C3179" s="300" t="inlineStr">
        <is>
          <t>T105</t>
        </is>
      </c>
      <c r="D3179" s="300" t="n">
        <v>13</v>
      </c>
      <c r="E3179" s="301" t="n">
        <v>43587</v>
      </c>
      <c r="F3179" s="300" t="n">
        <v>5221</v>
      </c>
      <c r="G3179" s="300" t="n">
        <v>8235</v>
      </c>
      <c r="H3179" s="302" t="n">
        <v>7336</v>
      </c>
      <c r="I3179" s="300" t="n"/>
      <c r="J3179" s="300" t="n"/>
      <c r="K3179" s="304" t="n"/>
      <c r="L3179" s="304" t="n"/>
      <c r="M3179" s="304" t="n"/>
      <c r="N3179" s="304" t="n"/>
    </row>
    <row r="3180" ht="15.75" customHeight="1" s="412">
      <c r="A3180" s="300" t="n">
        <v>3253</v>
      </c>
      <c r="B3180" s="300" t="n">
        <v>9</v>
      </c>
      <c r="C3180" s="300" t="inlineStr">
        <is>
          <t>T106</t>
        </is>
      </c>
      <c r="D3180" s="300" t="n">
        <v>13</v>
      </c>
      <c r="E3180" s="301" t="n">
        <v>43587</v>
      </c>
      <c r="F3180" s="300" t="n">
        <v>5188</v>
      </c>
      <c r="G3180" s="300" t="n">
        <v>7735</v>
      </c>
      <c r="H3180" s="302" t="n">
        <v>7195</v>
      </c>
      <c r="I3180" s="300" t="n"/>
      <c r="J3180" s="300" t="inlineStr">
        <is>
          <t>MF</t>
        </is>
      </c>
      <c r="K3180" s="304" t="n"/>
      <c r="L3180" s="304" t="n"/>
      <c r="M3180" s="304" t="n"/>
      <c r="N3180" s="304" t="n"/>
    </row>
    <row r="3181" ht="15.75" customHeight="1" s="412">
      <c r="A3181" s="300" t="n">
        <v>3254</v>
      </c>
      <c r="B3181" s="300" t="n">
        <v>10</v>
      </c>
      <c r="C3181" s="300" t="inlineStr">
        <is>
          <t>T106</t>
        </is>
      </c>
      <c r="D3181" s="300" t="n">
        <v>13</v>
      </c>
      <c r="E3181" s="301" t="n">
        <v>43587</v>
      </c>
      <c r="F3181" s="300" t="n">
        <v>5232</v>
      </c>
      <c r="G3181" s="300" t="n">
        <v>7844</v>
      </c>
      <c r="H3181" s="302" t="n">
        <v>7289</v>
      </c>
      <c r="I3181" s="300" t="n"/>
      <c r="J3181" s="300" t="n"/>
      <c r="K3181" s="304" t="n"/>
      <c r="L3181" s="304" t="n"/>
      <c r="M3181" s="304" t="n"/>
      <c r="N3181" s="304" t="n"/>
    </row>
    <row r="3182" ht="15.75" customHeight="1" s="412">
      <c r="A3182" s="300" t="n">
        <v>3255</v>
      </c>
      <c r="B3182" s="300" t="n">
        <v>11</v>
      </c>
      <c r="C3182" s="300" t="inlineStr">
        <is>
          <t>T108</t>
        </is>
      </c>
      <c r="D3182" s="300" t="n">
        <v>13</v>
      </c>
      <c r="E3182" s="301" t="n">
        <v>43587</v>
      </c>
      <c r="F3182" s="300" t="n">
        <v>5213</v>
      </c>
      <c r="G3182" s="300" t="n">
        <v>9335</v>
      </c>
      <c r="H3182" s="302" t="n">
        <v>8213</v>
      </c>
      <c r="I3182" s="300" t="n"/>
      <c r="J3182" s="300" t="inlineStr">
        <is>
          <t>1/2</t>
        </is>
      </c>
      <c r="K3182" s="304" t="n"/>
      <c r="L3182" s="304" t="n"/>
      <c r="M3182" s="304" t="n"/>
      <c r="N3182" s="304" t="n"/>
    </row>
    <row r="3183" ht="15.75" customHeight="1" s="412">
      <c r="A3183" s="300" t="n">
        <v>3256</v>
      </c>
      <c r="B3183" s="300" t="n">
        <v>12</v>
      </c>
      <c r="C3183" s="300" t="inlineStr">
        <is>
          <t>T108</t>
        </is>
      </c>
      <c r="D3183" s="300" t="n">
        <v>13</v>
      </c>
      <c r="E3183" s="301" t="n">
        <v>43587</v>
      </c>
      <c r="F3183" s="300" t="n">
        <v>5232</v>
      </c>
      <c r="G3183" s="300" t="n">
        <v>8372</v>
      </c>
      <c r="H3183" s="302" t="n">
        <v>7464</v>
      </c>
      <c r="I3183" s="300" t="n"/>
      <c r="J3183" s="300" t="n"/>
      <c r="K3183" s="304" t="n"/>
      <c r="L3183" s="304" t="n"/>
      <c r="M3183" s="304" t="n"/>
      <c r="N3183" s="304" t="n"/>
    </row>
    <row r="3184" ht="15.75" customHeight="1" s="412">
      <c r="A3184" s="300" t="n">
        <v>3257</v>
      </c>
      <c r="B3184" s="300" t="n">
        <v>13</v>
      </c>
      <c r="C3184" s="300" t="inlineStr">
        <is>
          <t>T113</t>
        </is>
      </c>
      <c r="D3184" s="300" t="n">
        <v>13</v>
      </c>
      <c r="E3184" s="301" t="n">
        <v>43587</v>
      </c>
      <c r="F3184" s="300" t="n">
        <v>5314</v>
      </c>
      <c r="G3184" s="300" t="n">
        <v>9150</v>
      </c>
      <c r="H3184" s="302" t="n">
        <v>8003</v>
      </c>
      <c r="I3184" s="300" t="n"/>
      <c r="J3184" s="300" t="inlineStr">
        <is>
          <t>MF</t>
        </is>
      </c>
      <c r="K3184" s="304" t="n"/>
      <c r="L3184" s="304" t="n"/>
      <c r="M3184" s="304" t="n"/>
      <c r="N3184" s="304" t="n"/>
    </row>
    <row r="3185" ht="15.75" customHeight="1" s="412">
      <c r="A3185" s="300" t="n">
        <v>3258</v>
      </c>
      <c r="B3185" s="300" t="n">
        <v>14</v>
      </c>
      <c r="C3185" s="300" t="inlineStr">
        <is>
          <t>T113</t>
        </is>
      </c>
      <c r="D3185" s="300" t="n">
        <v>13</v>
      </c>
      <c r="E3185" s="301" t="n">
        <v>43587</v>
      </c>
      <c r="F3185" s="300" t="n">
        <v>5249</v>
      </c>
      <c r="G3185" s="300" t="n">
        <v>8782</v>
      </c>
      <c r="H3185" s="302" t="n">
        <v>7769</v>
      </c>
      <c r="I3185" s="300" t="n"/>
      <c r="J3185" s="300" t="n"/>
      <c r="K3185" s="304" t="n"/>
      <c r="L3185" s="304" t="n"/>
      <c r="M3185" s="304" t="n"/>
      <c r="N3185" s="304" t="n"/>
    </row>
    <row r="3186" ht="15.75" customHeight="1" s="412">
      <c r="A3186" s="300" t="n">
        <v>3259</v>
      </c>
      <c r="B3186" s="300" t="n">
        <v>15</v>
      </c>
      <c r="C3186" s="300" t="inlineStr">
        <is>
          <t>T114</t>
        </is>
      </c>
      <c r="D3186" s="300" t="n">
        <v>13</v>
      </c>
      <c r="E3186" s="301" t="n">
        <v>43587</v>
      </c>
      <c r="F3186" s="300" t="n">
        <v>5231</v>
      </c>
      <c r="G3186" s="300" t="n">
        <v>7966</v>
      </c>
      <c r="H3186" s="302" t="n">
        <v>7132</v>
      </c>
      <c r="I3186" s="300" t="n"/>
      <c r="J3186" s="300" t="inlineStr">
        <is>
          <t>1/2</t>
        </is>
      </c>
      <c r="K3186" s="304" t="n"/>
      <c r="L3186" s="304" t="n"/>
      <c r="M3186" s="304" t="n"/>
      <c r="N3186" s="304" t="n"/>
    </row>
    <row r="3187" ht="15.75" customHeight="1" s="412">
      <c r="A3187" s="300" t="n">
        <v>3260</v>
      </c>
      <c r="B3187" s="300" t="n">
        <v>16</v>
      </c>
      <c r="C3187" s="300" t="inlineStr">
        <is>
          <t>T114</t>
        </is>
      </c>
      <c r="D3187" s="300" t="n">
        <v>13</v>
      </c>
      <c r="E3187" s="301" t="n">
        <v>43587</v>
      </c>
      <c r="F3187" s="300" t="n">
        <v>5280</v>
      </c>
      <c r="G3187" s="300" t="n">
        <v>8464</v>
      </c>
      <c r="H3187" s="302" t="n">
        <v>7509</v>
      </c>
      <c r="I3187" s="300" t="n"/>
      <c r="J3187" s="300" t="n"/>
      <c r="K3187" s="304" t="n"/>
      <c r="L3187" s="304" t="n"/>
      <c r="M3187" s="304" t="n"/>
      <c r="N3187" s="304" t="n"/>
    </row>
    <row r="3188" ht="15.75" customHeight="1" s="412">
      <c r="A3188" s="300" t="n">
        <v>3261</v>
      </c>
      <c r="B3188" s="300" t="n">
        <v>17</v>
      </c>
      <c r="C3188" s="300" t="inlineStr">
        <is>
          <t>T115</t>
        </is>
      </c>
      <c r="D3188" s="300" t="n">
        <v>13</v>
      </c>
      <c r="E3188" s="301" t="n">
        <v>43587</v>
      </c>
      <c r="F3188" s="300" t="n">
        <v>5275</v>
      </c>
      <c r="G3188" s="300" t="n">
        <v>7320</v>
      </c>
      <c r="H3188" s="302" t="n">
        <v>6909</v>
      </c>
      <c r="I3188" s="300" t="n"/>
      <c r="J3188" s="300" t="inlineStr">
        <is>
          <t>MF</t>
        </is>
      </c>
      <c r="K3188" s="304" t="n"/>
      <c r="L3188" s="304" t="n"/>
      <c r="M3188" s="304" t="n"/>
      <c r="N3188" s="304" t="n"/>
    </row>
    <row r="3189" ht="15.75" customHeight="1" s="412">
      <c r="A3189" s="300" t="n">
        <v>3262</v>
      </c>
      <c r="B3189" s="300" t="n">
        <v>18</v>
      </c>
      <c r="C3189" s="300" t="inlineStr">
        <is>
          <t>T115</t>
        </is>
      </c>
      <c r="D3189" s="300" t="n">
        <v>13</v>
      </c>
      <c r="E3189" s="301" t="n">
        <v>43587</v>
      </c>
      <c r="F3189" s="300" t="n">
        <v>5205</v>
      </c>
      <c r="G3189" s="300" t="n">
        <v>7123</v>
      </c>
      <c r="H3189" s="302" t="n">
        <v>6746</v>
      </c>
      <c r="I3189" s="300" t="n"/>
      <c r="J3189" s="300" t="n"/>
      <c r="K3189" s="304" t="n"/>
      <c r="L3189" s="304" t="n"/>
      <c r="M3189" s="304" t="n"/>
      <c r="N3189" s="304" t="n"/>
    </row>
    <row r="3190" ht="15.75" customHeight="1" s="412">
      <c r="A3190" s="300" t="n">
        <v>3263</v>
      </c>
      <c r="B3190" s="300" t="n">
        <v>19</v>
      </c>
      <c r="C3190" s="300" t="inlineStr">
        <is>
          <t>T121</t>
        </is>
      </c>
      <c r="D3190" s="300" t="n">
        <v>13</v>
      </c>
      <c r="E3190" s="301" t="n">
        <v>43587</v>
      </c>
      <c r="F3190" s="300" t="n">
        <v>5229</v>
      </c>
      <c r="G3190" s="300" t="n">
        <v>7929</v>
      </c>
      <c r="H3190" s="302" t="n">
        <v>7235</v>
      </c>
      <c r="I3190" s="300" t="n"/>
      <c r="J3190" s="300" t="inlineStr">
        <is>
          <t>MF</t>
        </is>
      </c>
      <c r="K3190" s="304" t="n"/>
      <c r="L3190" s="304" t="n"/>
      <c r="M3190" s="304" t="n"/>
      <c r="N3190" s="304" t="n"/>
    </row>
    <row r="3191" ht="15.75" customHeight="1" s="412">
      <c r="A3191" s="300" t="n">
        <v>3264</v>
      </c>
      <c r="B3191" s="300" t="n">
        <v>20</v>
      </c>
      <c r="C3191" s="300" t="inlineStr">
        <is>
          <t>T121</t>
        </is>
      </c>
      <c r="D3191" s="300" t="n">
        <v>13</v>
      </c>
      <c r="E3191" s="301" t="n">
        <v>43587</v>
      </c>
      <c r="F3191" s="300" t="n">
        <v>5190</v>
      </c>
      <c r="G3191" s="300" t="n">
        <v>7919</v>
      </c>
      <c r="H3191" s="302" t="n">
        <v>7184</v>
      </c>
      <c r="I3191" s="300" t="n"/>
      <c r="J3191" s="300" t="n"/>
      <c r="K3191" s="304" t="n"/>
      <c r="L3191" s="304" t="n"/>
      <c r="M3191" s="304" t="n"/>
      <c r="N3191" s="304" t="n"/>
    </row>
    <row r="3192" ht="15.75" customHeight="1" s="412">
      <c r="A3192" s="300" t="n">
        <v>3265</v>
      </c>
      <c r="B3192" s="300" t="n">
        <v>21</v>
      </c>
      <c r="C3192" s="300" t="inlineStr">
        <is>
          <t>T124</t>
        </is>
      </c>
      <c r="D3192" s="300" t="n">
        <v>13</v>
      </c>
      <c r="E3192" s="301" t="n">
        <v>43587</v>
      </c>
      <c r="F3192" s="300" t="n">
        <v>5224</v>
      </c>
      <c r="G3192" s="300" t="n">
        <v>9155</v>
      </c>
      <c r="H3192" s="302" t="n">
        <v>7924</v>
      </c>
      <c r="I3192" s="300" t="n"/>
      <c r="J3192" s="300" t="inlineStr">
        <is>
          <t>1/2</t>
        </is>
      </c>
      <c r="K3192" s="304" t="n"/>
      <c r="L3192" s="304" t="n"/>
      <c r="M3192" s="304" t="n"/>
      <c r="N3192" s="304" t="n"/>
    </row>
    <row r="3193" ht="15.75" customHeight="1" s="412">
      <c r="A3193" s="300" t="n">
        <v>3266</v>
      </c>
      <c r="B3193" s="300" t="n">
        <v>22</v>
      </c>
      <c r="C3193" s="300" t="inlineStr">
        <is>
          <t>T124</t>
        </is>
      </c>
      <c r="D3193" s="300" t="n">
        <v>13</v>
      </c>
      <c r="E3193" s="301" t="n">
        <v>43587</v>
      </c>
      <c r="F3193" s="300" t="n">
        <v>5276</v>
      </c>
      <c r="G3193" s="300" t="n">
        <v>9307</v>
      </c>
      <c r="H3193" s="302" t="n">
        <v>7999</v>
      </c>
      <c r="I3193" s="300" t="n"/>
      <c r="J3193" s="300" t="n"/>
      <c r="K3193" s="304" t="n"/>
      <c r="L3193" s="304" t="n"/>
      <c r="M3193" s="304" t="n"/>
      <c r="N3193" s="304" t="n"/>
    </row>
    <row r="3194" ht="15.75" customHeight="1" s="412">
      <c r="A3194" s="300" t="n">
        <v>3267</v>
      </c>
      <c r="B3194" s="300" t="n">
        <v>23</v>
      </c>
      <c r="C3194" s="300" t="inlineStr">
        <is>
          <t>T126</t>
        </is>
      </c>
      <c r="D3194" s="300" t="n">
        <v>13</v>
      </c>
      <c r="E3194" s="301" t="n">
        <v>43587</v>
      </c>
      <c r="F3194" s="300" t="n">
        <v>5261</v>
      </c>
      <c r="G3194" s="300" t="n">
        <v>8268</v>
      </c>
      <c r="H3194" s="302" t="n">
        <v>7321</v>
      </c>
      <c r="I3194" s="300" t="n"/>
      <c r="J3194" s="300" t="inlineStr">
        <is>
          <t>MF</t>
        </is>
      </c>
      <c r="K3194" s="304" t="n"/>
      <c r="L3194" s="304" t="n"/>
      <c r="M3194" s="304" t="n"/>
      <c r="N3194" s="304" t="n"/>
    </row>
    <row r="3195" ht="15.75" customHeight="1" s="412">
      <c r="A3195" s="300" t="n">
        <v>3268</v>
      </c>
      <c r="B3195" s="300" t="n">
        <v>24</v>
      </c>
      <c r="C3195" s="300" t="inlineStr">
        <is>
          <t>T126</t>
        </is>
      </c>
      <c r="D3195" s="300" t="n">
        <v>13</v>
      </c>
      <c r="E3195" s="301" t="n">
        <v>43587</v>
      </c>
      <c r="F3195" s="300" t="n">
        <v>5196</v>
      </c>
      <c r="G3195" s="300" t="n">
        <v>8379</v>
      </c>
      <c r="H3195" s="302" t="n">
        <v>7376</v>
      </c>
      <c r="I3195" s="300" t="n"/>
      <c r="J3195" s="300" t="n"/>
      <c r="K3195" s="304" t="n"/>
      <c r="L3195" s="304" t="n"/>
      <c r="M3195" s="304" t="n"/>
      <c r="N3195" s="304" t="n"/>
    </row>
    <row r="3196" ht="15.75" customHeight="1" s="412">
      <c r="A3196" s="300" t="n">
        <v>3269</v>
      </c>
      <c r="B3196" s="300" t="n">
        <v>25</v>
      </c>
      <c r="C3196" s="300" t="inlineStr">
        <is>
          <t>T127</t>
        </is>
      </c>
      <c r="D3196" s="300" t="n">
        <v>13</v>
      </c>
      <c r="E3196" s="301" t="n">
        <v>43587</v>
      </c>
      <c r="F3196" s="300" t="n">
        <v>5238</v>
      </c>
      <c r="G3196" s="300" t="n">
        <v>7478</v>
      </c>
      <c r="H3196" s="302" t="n">
        <v>6885</v>
      </c>
      <c r="I3196" s="300" t="n"/>
      <c r="J3196" s="300" t="inlineStr">
        <is>
          <t>MF</t>
        </is>
      </c>
      <c r="K3196" s="304" t="n"/>
      <c r="L3196" s="304" t="n"/>
      <c r="M3196" s="304" t="n"/>
      <c r="N3196" s="304" t="n"/>
    </row>
    <row r="3197" ht="15.75" customHeight="1" s="412">
      <c r="A3197" s="300" t="n">
        <v>3270</v>
      </c>
      <c r="B3197" s="300" t="n">
        <v>26</v>
      </c>
      <c r="C3197" s="300" t="inlineStr">
        <is>
          <t>T127</t>
        </is>
      </c>
      <c r="D3197" s="300" t="n">
        <v>13</v>
      </c>
      <c r="E3197" s="301" t="n">
        <v>43587</v>
      </c>
      <c r="F3197" s="300" t="n">
        <v>5207</v>
      </c>
      <c r="G3197" s="300" t="n">
        <v>7538</v>
      </c>
      <c r="H3197" s="302" t="n">
        <v>6892</v>
      </c>
      <c r="I3197" s="300" t="n"/>
      <c r="J3197" s="300" t="n"/>
      <c r="K3197" s="304" t="n"/>
      <c r="L3197" s="304" t="n"/>
      <c r="M3197" s="304" t="n"/>
      <c r="N3197" s="304" t="n"/>
    </row>
    <row r="3198" ht="15.75" customHeight="1" s="412">
      <c r="A3198" s="300" t="n">
        <v>3271</v>
      </c>
      <c r="B3198" s="300" t="n">
        <v>27</v>
      </c>
      <c r="C3198" s="300" t="inlineStr">
        <is>
          <t>T130</t>
        </is>
      </c>
      <c r="D3198" s="300" t="n">
        <v>13</v>
      </c>
      <c r="E3198" s="301" t="n">
        <v>43587</v>
      </c>
      <c r="F3198" s="300" t="n">
        <v>5236</v>
      </c>
      <c r="G3198" s="300" t="n">
        <v>10453</v>
      </c>
      <c r="H3198" s="302" t="n">
        <v>8967</v>
      </c>
      <c r="I3198" s="300" t="n"/>
      <c r="J3198" s="300" t="inlineStr">
        <is>
          <t>MF</t>
        </is>
      </c>
      <c r="K3198" s="304" t="n"/>
      <c r="L3198" s="304" t="n"/>
      <c r="M3198" s="304" t="n"/>
      <c r="N3198" s="304" t="n"/>
    </row>
    <row r="3199" ht="15.75" customHeight="1" s="412">
      <c r="A3199" s="300" t="n">
        <v>3272</v>
      </c>
      <c r="B3199" s="300" t="n">
        <v>28</v>
      </c>
      <c r="C3199" s="300" t="inlineStr">
        <is>
          <t>T130</t>
        </is>
      </c>
      <c r="D3199" s="300" t="n">
        <v>13</v>
      </c>
      <c r="E3199" s="301" t="n">
        <v>43587</v>
      </c>
      <c r="F3199" s="300" t="n">
        <v>5216</v>
      </c>
      <c r="G3199" s="300" t="n">
        <v>10329</v>
      </c>
      <c r="H3199" s="302" t="n">
        <v>8911</v>
      </c>
      <c r="I3199" s="300" t="n"/>
      <c r="J3199" s="300" t="n"/>
      <c r="K3199" s="304" t="n"/>
      <c r="L3199" s="304" t="n"/>
      <c r="M3199" s="304" t="n"/>
      <c r="N3199" s="304" t="n"/>
    </row>
    <row r="3200" ht="15.75" customHeight="1" s="412">
      <c r="A3200" s="300" t="n">
        <v>3273</v>
      </c>
      <c r="B3200" s="300" t="n">
        <v>29</v>
      </c>
      <c r="C3200" s="300" t="inlineStr">
        <is>
          <t>T131</t>
        </is>
      </c>
      <c r="D3200" s="300" t="n">
        <v>13</v>
      </c>
      <c r="E3200" s="301" t="n">
        <v>43587</v>
      </c>
      <c r="F3200" s="300" t="n">
        <v>5292</v>
      </c>
      <c r="G3200" s="300" t="n"/>
      <c r="H3200" s="302" t="n"/>
      <c r="I3200" s="300" t="n"/>
      <c r="J3200" s="300" t="inlineStr">
        <is>
          <t>MF</t>
        </is>
      </c>
      <c r="K3200" s="304" t="n"/>
      <c r="L3200" s="304" t="n"/>
      <c r="M3200" s="304" t="n"/>
      <c r="N3200" s="304" t="n"/>
    </row>
    <row r="3201" ht="15.75" customHeight="1" s="412">
      <c r="A3201" s="300" t="n">
        <v>3274</v>
      </c>
      <c r="B3201" s="300" t="n">
        <v>30</v>
      </c>
      <c r="C3201" s="300" t="inlineStr">
        <is>
          <t>T131</t>
        </is>
      </c>
      <c r="D3201" s="300" t="n">
        <v>13</v>
      </c>
      <c r="E3201" s="301" t="n">
        <v>43587</v>
      </c>
      <c r="F3201" s="300" t="n">
        <v>5244</v>
      </c>
      <c r="G3201" s="300" t="n"/>
      <c r="H3201" s="302" t="n"/>
      <c r="I3201" s="300" t="n"/>
      <c r="J3201" s="300" t="n"/>
      <c r="K3201" s="304" t="n"/>
      <c r="L3201" s="304" t="n"/>
      <c r="M3201" s="304" t="n"/>
      <c r="N3201" s="304" t="n"/>
    </row>
    <row r="3202" ht="15.75" customHeight="1" s="412">
      <c r="A3202" s="300" t="n">
        <v>3275</v>
      </c>
      <c r="B3202" s="300" t="n">
        <v>31</v>
      </c>
      <c r="C3202" s="300" t="inlineStr">
        <is>
          <t>T134</t>
        </is>
      </c>
      <c r="D3202" s="300" t="n">
        <v>13</v>
      </c>
      <c r="E3202" s="301" t="n">
        <v>43587</v>
      </c>
      <c r="F3202" s="300" t="n">
        <v>5227</v>
      </c>
      <c r="G3202" s="300" t="n">
        <v>7630</v>
      </c>
      <c r="H3202" s="302" t="n">
        <v>7031</v>
      </c>
      <c r="I3202" s="300" t="n"/>
      <c r="J3202" s="300" t="inlineStr">
        <is>
          <t>MF</t>
        </is>
      </c>
      <c r="K3202" s="304" t="n"/>
      <c r="L3202" s="304" t="n"/>
      <c r="M3202" s="304" t="n"/>
      <c r="N3202" s="304" t="n"/>
    </row>
    <row r="3203" ht="15.75" customHeight="1" s="412">
      <c r="A3203" s="300" t="n">
        <v>3276</v>
      </c>
      <c r="B3203" s="300" t="n">
        <v>32</v>
      </c>
      <c r="C3203" s="300" t="inlineStr">
        <is>
          <t>T134</t>
        </is>
      </c>
      <c r="D3203" s="300" t="n">
        <v>13</v>
      </c>
      <c r="E3203" s="301" t="n">
        <v>43587</v>
      </c>
      <c r="F3203" s="300" t="n">
        <v>5214</v>
      </c>
      <c r="G3203" s="300" t="n">
        <v>7626</v>
      </c>
      <c r="H3203" s="302" t="n">
        <v>7024</v>
      </c>
      <c r="I3203" s="300" t="n"/>
      <c r="J3203" s="300" t="n"/>
      <c r="K3203" s="304" t="n"/>
      <c r="L3203" s="304" t="n"/>
      <c r="M3203" s="304" t="n"/>
      <c r="N3203" s="304" t="n"/>
    </row>
    <row r="3204" ht="15.75" customHeight="1" s="412">
      <c r="A3204" s="300" t="n">
        <v>3277</v>
      </c>
      <c r="B3204" s="300" t="n">
        <v>33</v>
      </c>
      <c r="C3204" s="300" t="inlineStr">
        <is>
          <t>T135</t>
        </is>
      </c>
      <c r="D3204" s="300" t="n">
        <v>13</v>
      </c>
      <c r="E3204" s="301" t="n">
        <v>43587</v>
      </c>
      <c r="F3204" s="300" t="n">
        <v>5203</v>
      </c>
      <c r="G3204" s="300" t="n">
        <v>7740</v>
      </c>
      <c r="H3204" s="302" t="n">
        <v>6942</v>
      </c>
      <c r="I3204" s="300" t="n"/>
      <c r="J3204" s="300" t="inlineStr">
        <is>
          <t>MF</t>
        </is>
      </c>
      <c r="K3204" s="304" t="n"/>
      <c r="L3204" s="304" t="n"/>
      <c r="M3204" s="304" t="n"/>
      <c r="N3204" s="304" t="n"/>
    </row>
    <row r="3205" ht="15.75" customHeight="1" s="412">
      <c r="A3205" s="300" t="n">
        <v>3278</v>
      </c>
      <c r="B3205" s="300" t="n">
        <v>34</v>
      </c>
      <c r="C3205" s="300" t="inlineStr">
        <is>
          <t>T135</t>
        </is>
      </c>
      <c r="D3205" s="300" t="n">
        <v>13</v>
      </c>
      <c r="E3205" s="301" t="n">
        <v>43587</v>
      </c>
      <c r="F3205" s="300" t="n">
        <v>5191</v>
      </c>
      <c r="G3205" s="300" t="n">
        <v>7648</v>
      </c>
      <c r="H3205" s="302" t="n">
        <v>6844</v>
      </c>
      <c r="I3205" s="300" t="n"/>
      <c r="J3205" s="300" t="n"/>
      <c r="K3205" s="304" t="n"/>
      <c r="L3205" s="304" t="n"/>
      <c r="M3205" s="304" t="n"/>
      <c r="N3205" s="304" t="n"/>
    </row>
    <row r="3206" ht="15.75" customHeight="1" s="412">
      <c r="A3206" s="300" t="n">
        <v>3279</v>
      </c>
      <c r="B3206" s="300" t="n">
        <v>35</v>
      </c>
      <c r="C3206" s="300" t="inlineStr">
        <is>
          <t>T137</t>
        </is>
      </c>
      <c r="D3206" s="300" t="n">
        <v>13</v>
      </c>
      <c r="E3206" s="301" t="n">
        <v>43587</v>
      </c>
      <c r="F3206" s="300" t="n">
        <v>5280</v>
      </c>
      <c r="G3206" s="300" t="n">
        <v>7447</v>
      </c>
      <c r="H3206" s="302" t="n">
        <v>6863</v>
      </c>
      <c r="I3206" s="300" t="n"/>
      <c r="J3206" s="300" t="inlineStr">
        <is>
          <t>1/2</t>
        </is>
      </c>
      <c r="K3206" s="304" t="n"/>
      <c r="L3206" s="304" t="n"/>
      <c r="M3206" s="304" t="n"/>
      <c r="N3206" s="304" t="n"/>
    </row>
    <row r="3207" ht="15.75" customHeight="1" s="412">
      <c r="A3207" s="300" t="n">
        <v>3280</v>
      </c>
      <c r="B3207" s="300" t="n">
        <v>36</v>
      </c>
      <c r="C3207" s="300" t="inlineStr">
        <is>
          <t>T137</t>
        </is>
      </c>
      <c r="D3207" s="300" t="n">
        <v>13</v>
      </c>
      <c r="E3207" s="301" t="n">
        <v>43587</v>
      </c>
      <c r="F3207" s="300" t="n">
        <v>5219</v>
      </c>
      <c r="G3207" s="300" t="n">
        <v>7461</v>
      </c>
      <c r="H3207" s="302" t="n">
        <v>6824</v>
      </c>
      <c r="I3207" s="300" t="n"/>
      <c r="J3207" s="300" t="n"/>
      <c r="K3207" s="304" t="n"/>
      <c r="L3207" s="304" t="n"/>
      <c r="M3207" s="304" t="n"/>
      <c r="N3207" s="304" t="n"/>
    </row>
    <row r="3208" ht="15.75" customHeight="1" s="412">
      <c r="A3208" s="300" t="n">
        <v>3281</v>
      </c>
      <c r="B3208" s="300" t="n">
        <v>37</v>
      </c>
      <c r="C3208" s="300" t="inlineStr">
        <is>
          <t>T140</t>
        </is>
      </c>
      <c r="D3208" s="300" t="n">
        <v>13</v>
      </c>
      <c r="E3208" s="301" t="n">
        <v>43587</v>
      </c>
      <c r="F3208" s="300" t="n">
        <v>5225</v>
      </c>
      <c r="G3208" s="300" t="n">
        <v>8570</v>
      </c>
      <c r="H3208" s="302" t="n">
        <v>7618</v>
      </c>
      <c r="I3208" s="300" t="n"/>
      <c r="J3208" s="300" t="inlineStr">
        <is>
          <t>MF</t>
        </is>
      </c>
      <c r="K3208" s="304" t="n"/>
      <c r="L3208" s="304" t="n"/>
      <c r="M3208" s="304" t="n"/>
      <c r="N3208" s="304" t="n"/>
    </row>
    <row r="3209" ht="15.75" customHeight="1" s="412">
      <c r="A3209" s="300" t="n">
        <v>3282</v>
      </c>
      <c r="B3209" s="300" t="n">
        <v>38</v>
      </c>
      <c r="C3209" s="300" t="inlineStr">
        <is>
          <t>T140</t>
        </is>
      </c>
      <c r="D3209" s="300" t="n">
        <v>13</v>
      </c>
      <c r="E3209" s="301" t="n">
        <v>43587</v>
      </c>
      <c r="F3209" s="300" t="n">
        <v>5241</v>
      </c>
      <c r="G3209" s="300" t="n">
        <v>8784</v>
      </c>
      <c r="H3209" s="302" t="n">
        <v>7749</v>
      </c>
      <c r="I3209" s="300" t="n"/>
      <c r="J3209" s="300" t="n"/>
      <c r="K3209" s="304" t="n"/>
      <c r="L3209" s="304" t="n"/>
      <c r="M3209" s="304" t="n"/>
      <c r="N3209" s="304" t="n"/>
    </row>
    <row r="3210" ht="15.75" customHeight="1" s="412">
      <c r="A3210" s="300" t="n">
        <v>3283</v>
      </c>
      <c r="B3210" s="300" t="n">
        <v>39</v>
      </c>
      <c r="C3210" s="300" t="inlineStr">
        <is>
          <t>T142</t>
        </is>
      </c>
      <c r="D3210" s="300" t="n">
        <v>13</v>
      </c>
      <c r="E3210" s="301" t="n">
        <v>43587</v>
      </c>
      <c r="F3210" s="300" t="n">
        <v>5245</v>
      </c>
      <c r="G3210" s="300" t="n">
        <v>7505</v>
      </c>
      <c r="H3210" s="302" t="n">
        <v>6960</v>
      </c>
      <c r="I3210" s="300" t="n"/>
      <c r="J3210" s="300" t="inlineStr">
        <is>
          <t>MF</t>
        </is>
      </c>
      <c r="K3210" s="304" t="n"/>
      <c r="L3210" s="304" t="n"/>
      <c r="M3210" s="304" t="n"/>
      <c r="N3210" s="304" t="n"/>
    </row>
    <row r="3211" ht="15.75" customHeight="1" s="412">
      <c r="A3211" s="300" t="n">
        <v>3284</v>
      </c>
      <c r="B3211" s="300" t="n">
        <v>40</v>
      </c>
      <c r="C3211" s="300" t="inlineStr">
        <is>
          <t>T142</t>
        </is>
      </c>
      <c r="D3211" s="300" t="n">
        <v>13</v>
      </c>
      <c r="E3211" s="301" t="n">
        <v>43587</v>
      </c>
      <c r="F3211" s="300" t="n">
        <v>5216</v>
      </c>
      <c r="G3211" s="300" t="n">
        <v>7560</v>
      </c>
      <c r="H3211" s="302" t="n">
        <v>6971</v>
      </c>
      <c r="I3211" s="300" t="n"/>
      <c r="J3211" s="300" t="n"/>
      <c r="K3211" s="304" t="n"/>
      <c r="L3211" s="304" t="n"/>
      <c r="M3211" s="304" t="n"/>
      <c r="N3211" s="304" t="n"/>
    </row>
    <row r="3212" ht="15.75" customHeight="1" s="412">
      <c r="A3212" s="300" t="n">
        <v>3285</v>
      </c>
      <c r="B3212" s="300" t="n">
        <v>41</v>
      </c>
      <c r="C3212" s="300" t="inlineStr">
        <is>
          <t>T143</t>
        </is>
      </c>
      <c r="D3212" s="300" t="n">
        <v>13</v>
      </c>
      <c r="E3212" s="301" t="n">
        <v>43587</v>
      </c>
      <c r="F3212" s="300" t="n">
        <v>5264</v>
      </c>
      <c r="G3212" s="300" t="n">
        <v>8066</v>
      </c>
      <c r="H3212" s="302" t="n">
        <v>7229</v>
      </c>
      <c r="I3212" s="300" t="n"/>
      <c r="J3212" s="300" t="inlineStr">
        <is>
          <t>MF</t>
        </is>
      </c>
      <c r="K3212" s="304" t="n"/>
      <c r="L3212" s="304" t="n"/>
      <c r="M3212" s="304" t="n"/>
      <c r="N3212" s="304" t="n"/>
    </row>
    <row r="3213" ht="15.75" customHeight="1" s="412">
      <c r="A3213" s="300" t="n">
        <v>3286</v>
      </c>
      <c r="B3213" s="300" t="n">
        <v>42</v>
      </c>
      <c r="C3213" s="300" t="inlineStr">
        <is>
          <t>T143</t>
        </is>
      </c>
      <c r="D3213" s="300" t="n">
        <v>13</v>
      </c>
      <c r="E3213" s="301" t="n">
        <v>43587</v>
      </c>
      <c r="F3213" s="300" t="n">
        <v>5270</v>
      </c>
      <c r="G3213" s="300" t="n">
        <v>7998</v>
      </c>
      <c r="H3213" s="302" t="n">
        <v>7164</v>
      </c>
      <c r="I3213" s="300" t="n"/>
      <c r="J3213" s="300" t="n"/>
      <c r="K3213" s="304" t="n"/>
      <c r="L3213" s="304" t="n"/>
      <c r="M3213" s="304" t="n"/>
      <c r="N3213" s="304" t="n"/>
    </row>
    <row r="3214" ht="15.75" customHeight="1" s="412">
      <c r="A3214" s="300" t="n">
        <v>3287</v>
      </c>
      <c r="B3214" s="300" t="n">
        <v>43</v>
      </c>
      <c r="C3214" s="300" t="inlineStr">
        <is>
          <t>T144</t>
        </is>
      </c>
      <c r="D3214" s="300" t="n">
        <v>13</v>
      </c>
      <c r="E3214" s="301" t="n">
        <v>43587</v>
      </c>
      <c r="F3214" s="300" t="n">
        <v>5211</v>
      </c>
      <c r="G3214" s="300" t="n">
        <v>8879</v>
      </c>
      <c r="H3214" s="302" t="n">
        <v>7764</v>
      </c>
      <c r="I3214" s="300" t="n"/>
      <c r="J3214" s="300" t="inlineStr">
        <is>
          <t>1/4</t>
        </is>
      </c>
      <c r="K3214" s="304" t="n"/>
      <c r="L3214" s="304" t="n"/>
      <c r="M3214" s="304" t="n"/>
      <c r="N3214" s="304" t="n"/>
    </row>
    <row r="3215" ht="15.75" customHeight="1" s="412">
      <c r="A3215" s="300" t="n">
        <v>3288</v>
      </c>
      <c r="B3215" s="300" t="n">
        <v>44</v>
      </c>
      <c r="C3215" s="300" t="inlineStr">
        <is>
          <t>T144</t>
        </is>
      </c>
      <c r="D3215" s="300" t="n">
        <v>13</v>
      </c>
      <c r="E3215" s="301" t="n">
        <v>43587</v>
      </c>
      <c r="F3215" s="300" t="n">
        <v>5218</v>
      </c>
      <c r="G3215" s="300" t="n">
        <v>8545</v>
      </c>
      <c r="H3215" s="302" t="n">
        <v>7526</v>
      </c>
      <c r="I3215" s="300" t="n"/>
      <c r="J3215" s="300" t="n"/>
      <c r="K3215" s="304" t="n"/>
      <c r="L3215" s="304" t="n"/>
      <c r="M3215" s="304" t="n"/>
      <c r="N3215" s="304" t="n"/>
    </row>
    <row r="3216" ht="15.75" customHeight="1" s="412">
      <c r="A3216" s="300" t="n">
        <v>3289</v>
      </c>
      <c r="B3216" s="300" t="n">
        <v>45</v>
      </c>
      <c r="C3216" s="300" t="inlineStr">
        <is>
          <t>T145</t>
        </is>
      </c>
      <c r="D3216" s="300" t="n">
        <v>13</v>
      </c>
      <c r="E3216" s="301" t="n">
        <v>43587</v>
      </c>
      <c r="F3216" s="300" t="n">
        <v>5211</v>
      </c>
      <c r="G3216" s="300" t="n">
        <v>7721</v>
      </c>
      <c r="H3216" s="302" t="n">
        <v>7016</v>
      </c>
      <c r="I3216" s="300" t="n"/>
      <c r="J3216" s="300" t="inlineStr">
        <is>
          <t>MF</t>
        </is>
      </c>
      <c r="K3216" s="304" t="n"/>
      <c r="L3216" s="304" t="n"/>
      <c r="M3216" s="304" t="n"/>
      <c r="N3216" s="304" t="n"/>
    </row>
    <row r="3217" ht="15.75" customHeight="1" s="412">
      <c r="A3217" s="300" t="n">
        <v>3290</v>
      </c>
      <c r="B3217" s="300" t="n">
        <v>46</v>
      </c>
      <c r="C3217" s="300" t="inlineStr">
        <is>
          <t>T145</t>
        </is>
      </c>
      <c r="D3217" s="300" t="n">
        <v>13</v>
      </c>
      <c r="E3217" s="301" t="n">
        <v>43587</v>
      </c>
      <c r="F3217" s="300" t="n">
        <v>5260</v>
      </c>
      <c r="G3217" s="300" t="n">
        <v>7577</v>
      </c>
      <c r="H3217" s="302" t="n">
        <v>6951</v>
      </c>
      <c r="I3217" s="300" t="n"/>
      <c r="J3217" s="300" t="n"/>
      <c r="K3217" s="304" t="n"/>
      <c r="L3217" s="304" t="n"/>
      <c r="M3217" s="304" t="n"/>
      <c r="N3217" s="304" t="n"/>
    </row>
    <row r="3218" ht="15.75" customHeight="1" s="412">
      <c r="A3218" s="300" t="n">
        <v>3291</v>
      </c>
      <c r="B3218" s="300" t="n">
        <v>47</v>
      </c>
      <c r="C3218" s="300" t="inlineStr">
        <is>
          <t>T146</t>
        </is>
      </c>
      <c r="D3218" s="300" t="n">
        <v>13</v>
      </c>
      <c r="E3218" s="301" t="n">
        <v>43587</v>
      </c>
      <c r="F3218" s="300" t="n">
        <v>5258</v>
      </c>
      <c r="G3218" s="300" t="n">
        <v>7997</v>
      </c>
      <c r="H3218" s="302" t="n">
        <v>7335</v>
      </c>
      <c r="I3218" s="300" t="n"/>
      <c r="J3218" s="300" t="inlineStr">
        <is>
          <t>MF</t>
        </is>
      </c>
      <c r="K3218" s="304" t="n"/>
      <c r="L3218" s="304" t="n"/>
      <c r="M3218" s="304" t="n"/>
      <c r="N3218" s="304" t="n"/>
    </row>
    <row r="3219" ht="15.75" customHeight="1" s="412">
      <c r="A3219" s="300" t="n">
        <v>3292</v>
      </c>
      <c r="B3219" s="300" t="n">
        <v>48</v>
      </c>
      <c r="C3219" s="300" t="inlineStr">
        <is>
          <t>T146</t>
        </is>
      </c>
      <c r="D3219" s="300" t="n">
        <v>13</v>
      </c>
      <c r="E3219" s="301" t="n">
        <v>43587</v>
      </c>
      <c r="F3219" s="300" t="n">
        <v>5245</v>
      </c>
      <c r="G3219" s="300" t="n">
        <v>8008</v>
      </c>
      <c r="H3219" s="302" t="n">
        <v>7350</v>
      </c>
      <c r="I3219" s="300" t="n"/>
      <c r="J3219" s="300" t="n"/>
      <c r="K3219" s="304" t="n"/>
      <c r="L3219" s="304" t="n"/>
      <c r="M3219" s="304" t="n"/>
      <c r="N3219" s="304" t="n"/>
    </row>
    <row r="3220" ht="15.75" customHeight="1" s="412">
      <c r="A3220" s="300" t="n">
        <v>3293</v>
      </c>
      <c r="B3220" s="300" t="n">
        <v>49</v>
      </c>
      <c r="C3220" s="300" t="inlineStr">
        <is>
          <t>T148</t>
        </is>
      </c>
      <c r="D3220" s="300" t="n">
        <v>13</v>
      </c>
      <c r="E3220" s="301" t="n">
        <v>43587</v>
      </c>
      <c r="F3220" s="300" t="n">
        <v>5203</v>
      </c>
      <c r="G3220" s="300" t="n">
        <v>7895</v>
      </c>
      <c r="H3220" s="302" t="n">
        <v>7172</v>
      </c>
      <c r="I3220" s="300" t="n"/>
      <c r="J3220" s="300" t="inlineStr">
        <is>
          <t>1/2</t>
        </is>
      </c>
      <c r="K3220" s="304" t="n"/>
      <c r="L3220" s="304" t="n"/>
      <c r="M3220" s="304" t="n"/>
      <c r="N3220" s="304" t="n"/>
    </row>
    <row r="3221" ht="15.75" customHeight="1" s="412">
      <c r="A3221" s="300" t="n">
        <v>3294</v>
      </c>
      <c r="B3221" s="300" t="n">
        <v>50</v>
      </c>
      <c r="C3221" s="300" t="inlineStr">
        <is>
          <t>T148</t>
        </is>
      </c>
      <c r="D3221" s="300" t="n">
        <v>13</v>
      </c>
      <c r="E3221" s="301" t="n">
        <v>43587</v>
      </c>
      <c r="F3221" s="300" t="n">
        <v>5251</v>
      </c>
      <c r="G3221" s="300" t="n">
        <v>7825</v>
      </c>
      <c r="H3221" s="302" t="n">
        <v>7148</v>
      </c>
      <c r="I3221" s="300" t="n"/>
      <c r="J3221" s="300" t="n"/>
      <c r="K3221" s="304" t="n"/>
      <c r="L3221" s="304" t="n"/>
      <c r="M3221" s="304" t="n"/>
      <c r="N3221" s="304" t="n"/>
    </row>
    <row r="3222" ht="15.75" customHeight="1" s="412">
      <c r="A3222" s="300" t="n">
        <v>3295</v>
      </c>
      <c r="B3222" s="300" t="n">
        <v>51</v>
      </c>
      <c r="C3222" s="300" t="inlineStr">
        <is>
          <t>T149</t>
        </is>
      </c>
      <c r="D3222" s="300" t="n">
        <v>13</v>
      </c>
      <c r="E3222" s="301" t="n">
        <v>43587</v>
      </c>
      <c r="F3222" s="300" t="n">
        <v>5234</v>
      </c>
      <c r="G3222" s="300" t="n">
        <v>7706</v>
      </c>
      <c r="H3222" s="302" t="n">
        <v>7029</v>
      </c>
      <c r="I3222" s="300" t="n"/>
      <c r="J3222" s="300" t="inlineStr">
        <is>
          <t>1/2</t>
        </is>
      </c>
      <c r="K3222" s="304" t="n"/>
      <c r="L3222" s="304" t="n"/>
      <c r="M3222" s="304" t="n"/>
      <c r="N3222" s="304" t="n"/>
    </row>
    <row r="3223" ht="15.75" customHeight="1" s="412">
      <c r="A3223" s="300" t="n">
        <v>3296</v>
      </c>
      <c r="B3223" s="300" t="n">
        <v>52</v>
      </c>
      <c r="C3223" s="300" t="inlineStr">
        <is>
          <t>T149</t>
        </is>
      </c>
      <c r="D3223" s="300" t="n">
        <v>13</v>
      </c>
      <c r="E3223" s="301" t="n">
        <v>43587</v>
      </c>
      <c r="F3223" s="300" t="n">
        <v>5234</v>
      </c>
      <c r="G3223" s="300" t="n">
        <v>7960</v>
      </c>
      <c r="H3223" s="302" t="n">
        <v>7239</v>
      </c>
      <c r="I3223" s="300" t="n"/>
      <c r="J3223" s="300" t="n"/>
      <c r="K3223" s="304" t="n"/>
      <c r="L3223" s="304" t="n"/>
      <c r="M3223" s="304" t="n"/>
      <c r="N3223" s="304" t="n"/>
    </row>
    <row r="3224" ht="15.75" customHeight="1" s="412">
      <c r="A3224" s="300" t="n">
        <v>3297</v>
      </c>
      <c r="B3224" s="300" t="n">
        <v>53</v>
      </c>
      <c r="C3224" s="300" t="inlineStr">
        <is>
          <t>T152</t>
        </is>
      </c>
      <c r="D3224" s="300" t="n">
        <v>13</v>
      </c>
      <c r="E3224" s="301" t="n">
        <v>43587</v>
      </c>
      <c r="F3224" s="300" t="n">
        <v>5232</v>
      </c>
      <c r="G3224" s="300" t="n">
        <v>9739</v>
      </c>
      <c r="H3224" s="302" t="n">
        <v>8448</v>
      </c>
      <c r="I3224" s="300" t="n"/>
      <c r="J3224" s="300" t="inlineStr">
        <is>
          <t>MF</t>
        </is>
      </c>
      <c r="K3224" s="304" t="n"/>
      <c r="L3224" s="304" t="n"/>
      <c r="M3224" s="304" t="n"/>
      <c r="N3224" s="304" t="n"/>
    </row>
    <row r="3225" ht="15.75" customHeight="1" s="412">
      <c r="A3225" s="300" t="n">
        <v>3298</v>
      </c>
      <c r="B3225" s="300" t="n">
        <v>54</v>
      </c>
      <c r="C3225" s="300" t="inlineStr">
        <is>
          <t>T152</t>
        </is>
      </c>
      <c r="D3225" s="300" t="n">
        <v>13</v>
      </c>
      <c r="E3225" s="301" t="n">
        <v>43587</v>
      </c>
      <c r="F3225" s="300" t="n">
        <v>5271</v>
      </c>
      <c r="G3225" s="300" t="n">
        <v>9199</v>
      </c>
      <c r="H3225" s="302" t="n">
        <v>8156</v>
      </c>
      <c r="I3225" s="300" t="n"/>
      <c r="J3225" s="300" t="n"/>
      <c r="K3225" s="304" t="n"/>
      <c r="L3225" s="304" t="n"/>
      <c r="M3225" s="304" t="n"/>
      <c r="N3225" s="304" t="n"/>
    </row>
    <row r="3226" ht="15.75" customHeight="1" s="412">
      <c r="A3226" s="300" t="n">
        <v>3299</v>
      </c>
      <c r="B3226" s="300" t="n">
        <v>55</v>
      </c>
      <c r="C3226" s="300" t="inlineStr">
        <is>
          <t>T153</t>
        </is>
      </c>
      <c r="D3226" s="300" t="n">
        <v>13</v>
      </c>
      <c r="E3226" s="301" t="n">
        <v>43587</v>
      </c>
      <c r="F3226" s="300" t="n">
        <v>5269</v>
      </c>
      <c r="G3226" s="300" t="n">
        <v>8081</v>
      </c>
      <c r="H3226" s="302" t="n">
        <v>7284</v>
      </c>
      <c r="I3226" s="300" t="n"/>
      <c r="J3226" s="300" t="inlineStr">
        <is>
          <t>MF</t>
        </is>
      </c>
      <c r="K3226" s="304" t="n"/>
      <c r="L3226" s="304" t="n"/>
      <c r="M3226" s="304" t="n"/>
      <c r="N3226" s="304" t="n"/>
    </row>
    <row r="3227" ht="15.75" customHeight="1" s="412">
      <c r="A3227" s="300" t="n">
        <v>3300</v>
      </c>
      <c r="B3227" s="300" t="n">
        <v>56</v>
      </c>
      <c r="C3227" s="300" t="inlineStr">
        <is>
          <t>T153</t>
        </is>
      </c>
      <c r="D3227" s="300" t="n">
        <v>13</v>
      </c>
      <c r="E3227" s="301" t="n">
        <v>43587</v>
      </c>
      <c r="F3227" s="300" t="n">
        <v>5254</v>
      </c>
      <c r="G3227" s="300" t="n">
        <v>8044</v>
      </c>
      <c r="H3227" s="302" t="n">
        <v>7227</v>
      </c>
      <c r="I3227" s="300" t="n"/>
      <c r="J3227" s="300" t="n"/>
      <c r="K3227" s="304" t="n"/>
      <c r="L3227" s="304" t="n"/>
      <c r="M3227" s="304" t="n"/>
      <c r="N3227" s="304" t="n"/>
    </row>
    <row r="3228" ht="15.75" customHeight="1" s="412">
      <c r="A3228" s="300" t="n">
        <v>3301</v>
      </c>
      <c r="B3228" s="300" t="n">
        <v>57</v>
      </c>
      <c r="C3228" s="300" t="inlineStr">
        <is>
          <t>T155</t>
        </is>
      </c>
      <c r="D3228" s="300" t="n">
        <v>13</v>
      </c>
      <c r="E3228" s="301" t="n">
        <v>43587</v>
      </c>
      <c r="F3228" s="300" t="n">
        <v>5257</v>
      </c>
      <c r="G3228" s="300" t="n">
        <v>7586</v>
      </c>
      <c r="H3228" s="302" t="n">
        <v>7102</v>
      </c>
      <c r="I3228" s="300" t="n"/>
      <c r="J3228" s="300" t="inlineStr">
        <is>
          <t>MF</t>
        </is>
      </c>
      <c r="K3228" s="304" t="n"/>
      <c r="L3228" s="304" t="n"/>
      <c r="M3228" s="304" t="n"/>
      <c r="N3228" s="304" t="n"/>
    </row>
    <row r="3229" ht="15.75" customHeight="1" s="412">
      <c r="A3229" s="300" t="n">
        <v>3302</v>
      </c>
      <c r="B3229" s="300" t="n">
        <v>58</v>
      </c>
      <c r="C3229" s="300" t="inlineStr">
        <is>
          <t>T155</t>
        </is>
      </c>
      <c r="D3229" s="300" t="n">
        <v>13</v>
      </c>
      <c r="E3229" s="301" t="n">
        <v>43587</v>
      </c>
      <c r="F3229" s="300" t="n">
        <v>5320</v>
      </c>
      <c r="G3229" s="300" t="n">
        <v>7545</v>
      </c>
      <c r="H3229" s="302" t="n">
        <v>7096</v>
      </c>
      <c r="I3229" s="300" t="n"/>
      <c r="J3229" s="300" t="n"/>
      <c r="K3229" s="304" t="n"/>
      <c r="L3229" s="304" t="n"/>
      <c r="M3229" s="304" t="n"/>
      <c r="N3229" s="304" t="n"/>
    </row>
    <row r="3230" ht="15.75" customHeight="1" s="412">
      <c r="A3230" s="300" t="n">
        <v>3303</v>
      </c>
      <c r="B3230" s="300" t="n">
        <v>59</v>
      </c>
      <c r="C3230" s="300" t="inlineStr">
        <is>
          <t>T158</t>
        </is>
      </c>
      <c r="D3230" s="300" t="n">
        <v>13</v>
      </c>
      <c r="E3230" s="301" t="n">
        <v>43587</v>
      </c>
      <c r="F3230" s="300" t="n">
        <v>5278</v>
      </c>
      <c r="G3230" s="300" t="n">
        <v>7121</v>
      </c>
      <c r="H3230" s="302" t="n">
        <v>6753</v>
      </c>
      <c r="I3230" s="300" t="n"/>
      <c r="J3230" s="300" t="inlineStr">
        <is>
          <t>MF</t>
        </is>
      </c>
      <c r="K3230" s="304" t="n"/>
      <c r="L3230" s="304" t="n"/>
      <c r="M3230" s="304" t="n"/>
      <c r="N3230" s="304" t="n"/>
    </row>
    <row r="3231" ht="15.75" customHeight="1" s="412">
      <c r="A3231" s="300" t="n">
        <v>3304</v>
      </c>
      <c r="B3231" s="300" t="n">
        <v>60</v>
      </c>
      <c r="C3231" s="300" t="inlineStr">
        <is>
          <t>T158</t>
        </is>
      </c>
      <c r="D3231" s="300" t="n">
        <v>13</v>
      </c>
      <c r="E3231" s="301" t="n">
        <v>43587</v>
      </c>
      <c r="F3231" s="300" t="n">
        <v>5220</v>
      </c>
      <c r="G3231" s="300" t="n">
        <v>7110</v>
      </c>
      <c r="H3231" s="302" t="n">
        <v>6737</v>
      </c>
      <c r="I3231" s="300" t="n"/>
      <c r="J3231" s="300" t="n"/>
      <c r="K3231" s="304" t="n"/>
      <c r="L3231" s="304" t="n"/>
      <c r="M3231" s="304" t="n"/>
      <c r="N3231" s="304" t="n"/>
    </row>
    <row r="3232" ht="15.75" customHeight="1" s="412">
      <c r="A3232" s="300" t="n">
        <v>3305</v>
      </c>
      <c r="B3232" s="300" t="n">
        <v>61</v>
      </c>
      <c r="C3232" s="300" t="inlineStr">
        <is>
          <t>T159</t>
        </is>
      </c>
      <c r="D3232" s="300" t="n">
        <v>13</v>
      </c>
      <c r="E3232" s="301" t="n">
        <v>43587</v>
      </c>
      <c r="F3232" s="300" t="n">
        <v>5212</v>
      </c>
      <c r="G3232" s="300" t="n">
        <v>8218</v>
      </c>
      <c r="H3232" s="302" t="n">
        <v>7331</v>
      </c>
      <c r="I3232" s="300" t="n"/>
      <c r="J3232" s="300" t="inlineStr">
        <is>
          <t>MF</t>
        </is>
      </c>
      <c r="K3232" s="304" t="n"/>
      <c r="L3232" s="304" t="n"/>
      <c r="M3232" s="304" t="n"/>
      <c r="N3232" s="304" t="n"/>
    </row>
    <row r="3233" ht="15.75" customHeight="1" s="412">
      <c r="A3233" s="300" t="n">
        <v>3306</v>
      </c>
      <c r="B3233" s="300" t="n">
        <v>62</v>
      </c>
      <c r="C3233" s="300" t="inlineStr">
        <is>
          <t>T159</t>
        </is>
      </c>
      <c r="D3233" s="300" t="n">
        <v>13</v>
      </c>
      <c r="E3233" s="301" t="n">
        <v>43587</v>
      </c>
      <c r="F3233" s="300" t="n">
        <v>5209</v>
      </c>
      <c r="G3233" s="300" t="n">
        <v>8236</v>
      </c>
      <c r="H3233" s="302" t="n">
        <v>7314</v>
      </c>
      <c r="I3233" s="300" t="n"/>
      <c r="J3233" s="300" t="n"/>
      <c r="K3233" s="304" t="n"/>
      <c r="L3233" s="304" t="n"/>
      <c r="M3233" s="304" t="n"/>
      <c r="N3233" s="304" t="n"/>
    </row>
    <row r="3234" ht="15.75" customHeight="1" s="412">
      <c r="A3234" s="300" t="n">
        <v>3307</v>
      </c>
      <c r="B3234" s="300" t="n">
        <v>63</v>
      </c>
      <c r="C3234" s="300" t="inlineStr">
        <is>
          <t>T160</t>
        </is>
      </c>
      <c r="D3234" s="300" t="n">
        <v>13</v>
      </c>
      <c r="E3234" s="301" t="n">
        <v>43587</v>
      </c>
      <c r="F3234" s="300" t="n">
        <v>5214</v>
      </c>
      <c r="G3234" s="300" t="n">
        <v>8944</v>
      </c>
      <c r="H3234" s="302" t="n">
        <v>7890</v>
      </c>
      <c r="I3234" s="300" t="n"/>
      <c r="J3234" s="300" t="inlineStr">
        <is>
          <t>MF</t>
        </is>
      </c>
      <c r="K3234" s="304" t="n"/>
      <c r="L3234" s="304" t="n"/>
      <c r="M3234" s="304" t="n"/>
      <c r="N3234" s="304" t="n"/>
    </row>
    <row r="3235" ht="15.75" customHeight="1" s="412">
      <c r="A3235" s="300" t="n">
        <v>3308</v>
      </c>
      <c r="B3235" s="300" t="n">
        <v>64</v>
      </c>
      <c r="C3235" s="300" t="inlineStr">
        <is>
          <t>T160</t>
        </is>
      </c>
      <c r="D3235" s="300" t="n">
        <v>13</v>
      </c>
      <c r="E3235" s="301" t="n">
        <v>43587</v>
      </c>
      <c r="F3235" s="300" t="n">
        <v>5232</v>
      </c>
      <c r="G3235" s="300" t="n">
        <v>8972</v>
      </c>
      <c r="H3235" s="302" t="n">
        <v>7914</v>
      </c>
      <c r="I3235" s="300" t="n"/>
      <c r="J3235" s="300" t="n"/>
      <c r="K3235" s="304" t="n"/>
      <c r="L3235" s="304" t="n"/>
      <c r="M3235" s="304" t="n"/>
      <c r="N3235" s="304" t="n"/>
    </row>
    <row r="3236" ht="15.75" customHeight="1" s="412">
      <c r="A3236" s="300" t="n">
        <v>3309</v>
      </c>
      <c r="B3236" s="300" t="n">
        <v>65</v>
      </c>
      <c r="C3236" s="300" t="inlineStr">
        <is>
          <t>T161</t>
        </is>
      </c>
      <c r="D3236" s="300" t="n">
        <v>13</v>
      </c>
      <c r="E3236" s="301" t="n">
        <v>43587</v>
      </c>
      <c r="F3236" s="300" t="n">
        <v>5215</v>
      </c>
      <c r="G3236" s="300" t="n">
        <v>7282</v>
      </c>
      <c r="H3236" s="302" t="n">
        <v>6708</v>
      </c>
      <c r="I3236" s="300" t="n"/>
      <c r="J3236" s="300" t="inlineStr">
        <is>
          <t>MF</t>
        </is>
      </c>
      <c r="K3236" s="304" t="n"/>
      <c r="L3236" s="304" t="n"/>
      <c r="M3236" s="304" t="n"/>
      <c r="N3236" s="304" t="n"/>
    </row>
    <row r="3237" ht="15.75" customHeight="1" s="412">
      <c r="A3237" s="300" t="n">
        <v>3310</v>
      </c>
      <c r="B3237" s="300" t="n">
        <v>66</v>
      </c>
      <c r="C3237" s="300" t="inlineStr">
        <is>
          <t>T161</t>
        </is>
      </c>
      <c r="D3237" s="300" t="n">
        <v>13</v>
      </c>
      <c r="E3237" s="301" t="n">
        <v>43587</v>
      </c>
      <c r="F3237" s="300" t="n">
        <v>5279</v>
      </c>
      <c r="G3237" s="300" t="n">
        <v>7330</v>
      </c>
      <c r="H3237" s="302" t="n">
        <v>6773</v>
      </c>
      <c r="I3237" s="300" t="n"/>
      <c r="J3237" s="300" t="n"/>
      <c r="K3237" s="304" t="n"/>
      <c r="L3237" s="304" t="n"/>
      <c r="M3237" s="304" t="n"/>
      <c r="N3237" s="304" t="n"/>
    </row>
    <row r="3238" ht="15.75" customHeight="1" s="412">
      <c r="A3238" s="300" t="n">
        <v>3311</v>
      </c>
      <c r="B3238" s="300" t="n">
        <v>67</v>
      </c>
      <c r="C3238" s="300" t="inlineStr">
        <is>
          <t>T162</t>
        </is>
      </c>
      <c r="D3238" s="300" t="n">
        <v>13</v>
      </c>
      <c r="E3238" s="301" t="n">
        <v>43587</v>
      </c>
      <c r="F3238" s="300" t="n">
        <v>5217</v>
      </c>
      <c r="G3238" s="300" t="n">
        <v>9287</v>
      </c>
      <c r="H3238" s="302" t="n">
        <v>8101</v>
      </c>
      <c r="I3238" s="300" t="n"/>
      <c r="J3238" s="300" t="inlineStr">
        <is>
          <t>MF</t>
        </is>
      </c>
      <c r="K3238" s="304" t="n"/>
      <c r="L3238" s="304" t="n"/>
      <c r="M3238" s="304" t="n"/>
      <c r="N3238" s="304" t="n"/>
    </row>
    <row r="3239" ht="15.75" customHeight="1" s="412">
      <c r="A3239" s="300" t="n">
        <v>3312</v>
      </c>
      <c r="B3239" s="300" t="n">
        <v>68</v>
      </c>
      <c r="C3239" s="300" t="inlineStr">
        <is>
          <t>T162</t>
        </is>
      </c>
      <c r="D3239" s="300" t="n">
        <v>13</v>
      </c>
      <c r="E3239" s="301" t="n">
        <v>43587</v>
      </c>
      <c r="F3239" s="300" t="n">
        <v>5288</v>
      </c>
      <c r="G3239" s="300" t="n">
        <v>9434</v>
      </c>
      <c r="H3239" s="302" t="n">
        <v>8263</v>
      </c>
      <c r="I3239" s="300" t="n"/>
      <c r="J3239" s="300" t="n"/>
      <c r="K3239" s="304" t="n"/>
      <c r="L3239" s="304" t="n"/>
      <c r="M3239" s="304" t="n"/>
      <c r="N3239" s="304" t="n"/>
    </row>
    <row r="3240" ht="15.75" customHeight="1" s="412">
      <c r="A3240" s="300" t="n">
        <v>3313</v>
      </c>
      <c r="B3240" s="300" t="n">
        <v>69</v>
      </c>
      <c r="C3240" s="300" t="inlineStr">
        <is>
          <t>T163</t>
        </is>
      </c>
      <c r="D3240" s="300" t="n">
        <v>13</v>
      </c>
      <c r="E3240" s="301" t="n">
        <v>43587</v>
      </c>
      <c r="F3240" s="300" t="n">
        <v>5248</v>
      </c>
      <c r="G3240" s="300" t="n">
        <v>7368</v>
      </c>
      <c r="H3240" s="302" t="n">
        <v>6998</v>
      </c>
      <c r="I3240" s="300" t="n"/>
      <c r="J3240" s="300" t="inlineStr">
        <is>
          <t>MF</t>
        </is>
      </c>
      <c r="K3240" s="304" t="n"/>
      <c r="L3240" s="304" t="n"/>
      <c r="M3240" s="304" t="n"/>
      <c r="N3240" s="304" t="n"/>
    </row>
    <row r="3241" ht="15.75" customHeight="1" s="412">
      <c r="A3241" s="300" t="n">
        <v>3314</v>
      </c>
      <c r="B3241" s="300" t="n">
        <v>70</v>
      </c>
      <c r="C3241" s="300" t="inlineStr">
        <is>
          <t>T163</t>
        </is>
      </c>
      <c r="D3241" s="300" t="n">
        <v>13</v>
      </c>
      <c r="E3241" s="301" t="n">
        <v>43587</v>
      </c>
      <c r="F3241" s="300" t="n">
        <v>5266</v>
      </c>
      <c r="G3241" s="300" t="n">
        <v>7407</v>
      </c>
      <c r="H3241" s="302" t="n">
        <v>7038</v>
      </c>
      <c r="I3241" s="300" t="n"/>
      <c r="J3241" s="300" t="n"/>
      <c r="K3241" s="304" t="n"/>
      <c r="L3241" s="304" t="n"/>
      <c r="M3241" s="304" t="n"/>
      <c r="N3241" s="304" t="n"/>
    </row>
    <row r="3242" ht="15.75" customHeight="1" s="412">
      <c r="A3242" s="300" t="n">
        <v>3315</v>
      </c>
      <c r="B3242" s="300" t="n">
        <v>71</v>
      </c>
      <c r="C3242" s="300" t="inlineStr">
        <is>
          <t>T164</t>
        </is>
      </c>
      <c r="D3242" s="300" t="n">
        <v>13</v>
      </c>
      <c r="E3242" s="301" t="n">
        <v>43587</v>
      </c>
      <c r="F3242" s="300" t="n">
        <v>5256</v>
      </c>
      <c r="G3242" s="300" t="n">
        <v>7437</v>
      </c>
      <c r="H3242" s="302" t="n">
        <v>7041</v>
      </c>
      <c r="I3242" s="300" t="n"/>
      <c r="J3242" s="300" t="inlineStr">
        <is>
          <t>MF</t>
        </is>
      </c>
      <c r="K3242" s="304" t="n"/>
      <c r="L3242" s="304" t="n"/>
      <c r="M3242" s="304" t="n"/>
      <c r="N3242" s="304" t="n"/>
    </row>
    <row r="3243" ht="15.75" customHeight="1" s="412">
      <c r="A3243" s="300" t="n">
        <v>3316</v>
      </c>
      <c r="B3243" s="300" t="n">
        <v>72</v>
      </c>
      <c r="C3243" s="300" t="inlineStr">
        <is>
          <t>T164</t>
        </is>
      </c>
      <c r="D3243" s="300" t="n">
        <v>13</v>
      </c>
      <c r="E3243" s="301" t="n">
        <v>43587</v>
      </c>
      <c r="F3243" s="300" t="n">
        <v>5223</v>
      </c>
      <c r="G3243" s="300" t="n">
        <v>7720</v>
      </c>
      <c r="H3243" s="302" t="n">
        <v>7253</v>
      </c>
      <c r="I3243" s="300" t="n"/>
      <c r="J3243" s="300" t="n"/>
      <c r="K3243" s="304" t="n"/>
      <c r="L3243" s="304" t="n"/>
      <c r="M3243" s="304" t="n"/>
      <c r="N3243" s="304" t="n"/>
    </row>
    <row r="3244" ht="15.75" customHeight="1" s="412">
      <c r="A3244" s="300" t="n">
        <v>3317</v>
      </c>
      <c r="B3244" s="300" t="n">
        <v>73</v>
      </c>
      <c r="C3244" s="300" t="inlineStr">
        <is>
          <t>T165</t>
        </is>
      </c>
      <c r="D3244" s="300" t="n">
        <v>13</v>
      </c>
      <c r="E3244" s="301" t="n">
        <v>43587</v>
      </c>
      <c r="F3244" s="300" t="n">
        <v>5203</v>
      </c>
      <c r="G3244" s="300" t="n">
        <v>8867</v>
      </c>
      <c r="H3244" s="302" t="n">
        <v>7795</v>
      </c>
      <c r="I3244" s="300" t="n"/>
      <c r="J3244" s="300" t="inlineStr">
        <is>
          <t>1/2 +</t>
        </is>
      </c>
      <c r="K3244" s="304" t="n"/>
      <c r="L3244" s="304" t="n"/>
      <c r="M3244" s="304" t="n"/>
      <c r="N3244" s="304" t="n"/>
    </row>
    <row r="3245" ht="15.75" customHeight="1" s="412">
      <c r="A3245" s="300" t="n">
        <v>3318</v>
      </c>
      <c r="B3245" s="300" t="n">
        <v>74</v>
      </c>
      <c r="C3245" s="300" t="inlineStr">
        <is>
          <t>T165</t>
        </is>
      </c>
      <c r="D3245" s="300" t="n">
        <v>13</v>
      </c>
      <c r="E3245" s="301" t="n">
        <v>43587</v>
      </c>
      <c r="F3245" s="300" t="n">
        <v>5309</v>
      </c>
      <c r="G3245" s="300" t="n">
        <v>8955</v>
      </c>
      <c r="H3245" s="302" t="n">
        <v>7904</v>
      </c>
      <c r="I3245" s="300" t="n"/>
      <c r="J3245" s="300" t="n"/>
      <c r="K3245" s="304" t="n"/>
      <c r="L3245" s="304" t="n"/>
      <c r="M3245" s="304" t="n"/>
      <c r="N3245" s="304" t="n"/>
    </row>
    <row r="3246" ht="15.75" customHeight="1" s="412">
      <c r="A3246" s="300" t="n">
        <v>3319</v>
      </c>
      <c r="B3246" s="300" t="n">
        <v>75</v>
      </c>
      <c r="C3246" s="300" t="inlineStr">
        <is>
          <t>T169</t>
        </is>
      </c>
      <c r="D3246" s="300" t="n">
        <v>13</v>
      </c>
      <c r="E3246" s="301" t="n">
        <v>43587</v>
      </c>
      <c r="F3246" s="300" t="n">
        <v>5226</v>
      </c>
      <c r="G3246" s="300" t="n">
        <v>8866</v>
      </c>
      <c r="H3246" s="302" t="n">
        <v>7765</v>
      </c>
      <c r="I3246" s="300" t="n"/>
      <c r="J3246" s="300" t="inlineStr">
        <is>
          <t>MF</t>
        </is>
      </c>
      <c r="K3246" s="304" t="n"/>
      <c r="L3246" s="304" t="n"/>
      <c r="M3246" s="304" t="n"/>
      <c r="N3246" s="304" t="n"/>
    </row>
    <row r="3247" ht="15.75" customHeight="1" s="412">
      <c r="A3247" s="300" t="n">
        <v>3320</v>
      </c>
      <c r="B3247" s="300" t="n">
        <v>76</v>
      </c>
      <c r="C3247" s="300" t="inlineStr">
        <is>
          <t>T169</t>
        </is>
      </c>
      <c r="D3247" s="300" t="n">
        <v>13</v>
      </c>
      <c r="E3247" s="301" t="n">
        <v>43587</v>
      </c>
      <c r="F3247" s="300" t="n">
        <v>5239</v>
      </c>
      <c r="G3247" s="300" t="n">
        <v>8998</v>
      </c>
      <c r="H3247" s="302" t="n">
        <v>7912</v>
      </c>
      <c r="I3247" s="300" t="n"/>
      <c r="J3247" s="300" t="n"/>
      <c r="K3247" s="304" t="n"/>
      <c r="L3247" s="304" t="n"/>
      <c r="M3247" s="304" t="n"/>
      <c r="N3247" s="304" t="n"/>
    </row>
    <row r="3248" ht="15.75" customHeight="1" s="412">
      <c r="A3248" s="300" t="n">
        <v>3321</v>
      </c>
      <c r="B3248" s="300" t="n">
        <v>77</v>
      </c>
      <c r="C3248" s="300" t="inlineStr">
        <is>
          <t>T172</t>
        </is>
      </c>
      <c r="D3248" s="300" t="n">
        <v>13</v>
      </c>
      <c r="E3248" s="301" t="n">
        <v>43587</v>
      </c>
      <c r="F3248" s="300" t="n">
        <v>5212</v>
      </c>
      <c r="G3248" s="300" t="n">
        <v>8332</v>
      </c>
      <c r="H3248" s="302" t="n">
        <v>7493</v>
      </c>
      <c r="I3248" s="300" t="n"/>
      <c r="J3248" s="300" t="inlineStr">
        <is>
          <t>MF</t>
        </is>
      </c>
      <c r="K3248" s="304" t="n"/>
      <c r="L3248" s="304" t="n"/>
      <c r="M3248" s="304" t="n"/>
      <c r="N3248" s="304" t="n"/>
    </row>
    <row r="3249" ht="15.75" customHeight="1" s="412">
      <c r="A3249" s="300" t="n">
        <v>3322</v>
      </c>
      <c r="B3249" s="300" t="n">
        <v>78</v>
      </c>
      <c r="C3249" s="300" t="inlineStr">
        <is>
          <t>T172</t>
        </is>
      </c>
      <c r="D3249" s="300" t="n">
        <v>13</v>
      </c>
      <c r="E3249" s="301" t="n">
        <v>43587</v>
      </c>
      <c r="F3249" s="300" t="n">
        <v>5245</v>
      </c>
      <c r="G3249" s="300" t="n">
        <v>8553</v>
      </c>
      <c r="H3249" s="302" t="n">
        <v>7652</v>
      </c>
      <c r="I3249" s="300" t="n"/>
      <c r="J3249" s="300" t="n"/>
      <c r="K3249" s="304" t="n"/>
      <c r="L3249" s="304" t="n"/>
      <c r="M3249" s="304" t="n"/>
      <c r="N3249" s="304" t="n"/>
    </row>
    <row r="3250" ht="15.75" customHeight="1" s="412">
      <c r="A3250" s="300" t="n">
        <v>3323</v>
      </c>
      <c r="B3250" s="300" t="n">
        <v>79</v>
      </c>
      <c r="C3250" s="300" t="inlineStr">
        <is>
          <t>T174</t>
        </is>
      </c>
      <c r="D3250" s="300" t="n">
        <v>13</v>
      </c>
      <c r="E3250" s="301" t="n">
        <v>43587</v>
      </c>
      <c r="F3250" s="300" t="n">
        <v>5242</v>
      </c>
      <c r="G3250" s="300" t="n">
        <v>8425</v>
      </c>
      <c r="H3250" s="302" t="n">
        <v>7516</v>
      </c>
      <c r="I3250" s="300" t="n"/>
      <c r="J3250" s="300" t="inlineStr">
        <is>
          <t>MF</t>
        </is>
      </c>
      <c r="K3250" s="304" t="n"/>
      <c r="L3250" s="304" t="n"/>
      <c r="M3250" s="304" t="n"/>
      <c r="N3250" s="304" t="n"/>
    </row>
    <row r="3251" ht="15.75" customHeight="1" s="412">
      <c r="A3251" s="300" t="n">
        <v>3324</v>
      </c>
      <c r="B3251" s="300" t="n">
        <v>80</v>
      </c>
      <c r="C3251" s="300" t="inlineStr">
        <is>
          <t>T174</t>
        </is>
      </c>
      <c r="D3251" s="300" t="n">
        <v>13</v>
      </c>
      <c r="E3251" s="301" t="n">
        <v>43587</v>
      </c>
      <c r="F3251" s="300" t="n">
        <v>5245</v>
      </c>
      <c r="G3251" s="300" t="n">
        <v>8302</v>
      </c>
      <c r="H3251" s="302" t="n">
        <v>7462</v>
      </c>
      <c r="I3251" s="300" t="n"/>
      <c r="J3251" s="300" t="n"/>
      <c r="K3251" s="304" t="n"/>
      <c r="L3251" s="304" t="n"/>
      <c r="M3251" s="304" t="n"/>
      <c r="N3251" s="304" t="n"/>
    </row>
    <row r="3252" ht="15.75" customHeight="1" s="412">
      <c r="A3252" s="300" t="n">
        <v>3325</v>
      </c>
      <c r="B3252" s="300" t="n">
        <v>81</v>
      </c>
      <c r="C3252" s="300" t="inlineStr">
        <is>
          <t>T175</t>
        </is>
      </c>
      <c r="D3252" s="300" t="n">
        <v>13</v>
      </c>
      <c r="E3252" s="301" t="n">
        <v>43587</v>
      </c>
      <c r="F3252" s="300" t="n">
        <v>5180</v>
      </c>
      <c r="G3252" s="300" t="n">
        <v>6663</v>
      </c>
      <c r="H3252" s="302" t="n">
        <v>6336</v>
      </c>
      <c r="I3252" s="300" t="n"/>
      <c r="J3252" s="300" t="inlineStr">
        <is>
          <t>MF</t>
        </is>
      </c>
      <c r="K3252" s="304" t="n"/>
      <c r="L3252" s="304" t="n"/>
      <c r="M3252" s="304" t="n"/>
      <c r="N3252" s="304" t="n"/>
    </row>
    <row r="3253" ht="15.75" customHeight="1" s="412">
      <c r="A3253" s="300" t="n">
        <v>3326</v>
      </c>
      <c r="B3253" s="300" t="n">
        <v>82</v>
      </c>
      <c r="C3253" s="300" t="inlineStr">
        <is>
          <t>T175</t>
        </is>
      </c>
      <c r="D3253" s="300" t="n">
        <v>13</v>
      </c>
      <c r="E3253" s="301" t="n">
        <v>43587</v>
      </c>
      <c r="F3253" s="300" t="n">
        <v>5194</v>
      </c>
      <c r="G3253" s="300" t="n">
        <v>6753</v>
      </c>
      <c r="H3253" s="302" t="n">
        <v>6410</v>
      </c>
      <c r="I3253" s="300" t="n"/>
      <c r="J3253" s="300" t="n"/>
      <c r="K3253" s="304" t="n"/>
      <c r="L3253" s="304" t="n"/>
      <c r="M3253" s="304" t="n"/>
      <c r="N3253" s="304" t="n"/>
    </row>
    <row r="3254" ht="15.75" customHeight="1" s="412">
      <c r="A3254" s="300" t="n">
        <v>3327</v>
      </c>
      <c r="B3254" s="300" t="n">
        <v>83</v>
      </c>
      <c r="C3254" s="300" t="inlineStr">
        <is>
          <t>T178</t>
        </is>
      </c>
      <c r="D3254" s="300" t="n">
        <v>13</v>
      </c>
      <c r="E3254" s="301" t="n">
        <v>43587</v>
      </c>
      <c r="F3254" s="300" t="n">
        <v>5294</v>
      </c>
      <c r="G3254" s="300" t="n">
        <v>9292</v>
      </c>
      <c r="H3254" s="302" t="n">
        <v>7884</v>
      </c>
      <c r="I3254" s="300" t="n"/>
      <c r="J3254" s="300" t="inlineStr">
        <is>
          <t>1/4</t>
        </is>
      </c>
      <c r="K3254" s="304" t="n"/>
      <c r="L3254" s="304" t="n"/>
      <c r="M3254" s="304" t="n"/>
      <c r="N3254" s="304" t="n"/>
    </row>
    <row r="3255" ht="15.75" customHeight="1" s="412">
      <c r="A3255" s="300" t="n">
        <v>3328</v>
      </c>
      <c r="B3255" s="300" t="n">
        <v>84</v>
      </c>
      <c r="C3255" s="300" t="inlineStr">
        <is>
          <t>T178</t>
        </is>
      </c>
      <c r="D3255" s="300" t="n">
        <v>13</v>
      </c>
      <c r="E3255" s="301" t="n">
        <v>43587</v>
      </c>
      <c r="F3255" s="300" t="n">
        <v>5375</v>
      </c>
      <c r="G3255" s="300" t="n">
        <v>9352</v>
      </c>
      <c r="H3255" s="302" t="n">
        <v>7908</v>
      </c>
      <c r="I3255" s="300" t="n"/>
      <c r="J3255" s="300" t="n"/>
      <c r="K3255" s="304" t="n"/>
      <c r="L3255" s="304" t="n"/>
      <c r="M3255" s="304" t="n"/>
      <c r="N3255" s="304" t="n"/>
    </row>
    <row r="3256" ht="15.75" customHeight="1" s="412">
      <c r="A3256" s="300" t="n">
        <v>3329</v>
      </c>
      <c r="B3256" s="300" t="n">
        <v>85</v>
      </c>
      <c r="C3256" s="300" t="inlineStr">
        <is>
          <t>T179</t>
        </is>
      </c>
      <c r="D3256" s="300" t="n">
        <v>13</v>
      </c>
      <c r="E3256" s="301" t="n">
        <v>43587</v>
      </c>
      <c r="F3256" s="300" t="n">
        <v>5253</v>
      </c>
      <c r="G3256" s="300" t="n">
        <v>8391</v>
      </c>
      <c r="H3256" s="302" t="n">
        <v>7612</v>
      </c>
      <c r="I3256" s="300" t="n"/>
      <c r="J3256" s="300" t="inlineStr">
        <is>
          <t>3/4</t>
        </is>
      </c>
      <c r="K3256" s="304" t="n"/>
      <c r="L3256" s="304" t="n"/>
      <c r="M3256" s="304" t="n"/>
      <c r="N3256" s="304" t="n"/>
    </row>
    <row r="3257" ht="15.75" customHeight="1" s="412">
      <c r="A3257" s="300" t="n">
        <v>3330</v>
      </c>
      <c r="B3257" s="300" t="n">
        <v>86</v>
      </c>
      <c r="C3257" s="300" t="inlineStr">
        <is>
          <t>T179</t>
        </is>
      </c>
      <c r="D3257" s="300" t="n">
        <v>13</v>
      </c>
      <c r="E3257" s="301" t="n">
        <v>43587</v>
      </c>
      <c r="F3257" s="300" t="n">
        <v>5281</v>
      </c>
      <c r="G3257" s="300" t="n">
        <v>8275</v>
      </c>
      <c r="H3257" s="302" t="n">
        <v>7561</v>
      </c>
      <c r="I3257" s="300" t="n"/>
      <c r="J3257" s="300" t="n"/>
      <c r="K3257" s="304" t="n"/>
      <c r="L3257" s="304" t="n"/>
      <c r="M3257" s="304" t="n"/>
      <c r="N3257" s="304" t="n"/>
    </row>
    <row r="3258" ht="15.75" customHeight="1" s="412">
      <c r="A3258" s="300" t="n">
        <v>3331</v>
      </c>
      <c r="B3258" s="300" t="n">
        <v>87</v>
      </c>
      <c r="C3258" s="300" t="inlineStr">
        <is>
          <t>T180</t>
        </is>
      </c>
      <c r="D3258" s="300" t="n">
        <v>13</v>
      </c>
      <c r="E3258" s="301" t="n">
        <v>43587</v>
      </c>
      <c r="F3258" s="300" t="n">
        <v>5250</v>
      </c>
      <c r="G3258" s="300" t="n">
        <v>7976</v>
      </c>
      <c r="H3258" s="302" t="n">
        <v>7267</v>
      </c>
      <c r="I3258" s="300" t="n"/>
      <c r="J3258" s="300" t="inlineStr">
        <is>
          <t>MF</t>
        </is>
      </c>
      <c r="K3258" s="304" t="n"/>
      <c r="L3258" s="304" t="n"/>
      <c r="M3258" s="304" t="n"/>
      <c r="N3258" s="304" t="n"/>
    </row>
    <row r="3259" ht="15.75" customHeight="1" s="412">
      <c r="A3259" s="300" t="n">
        <v>3332</v>
      </c>
      <c r="B3259" s="300" t="n">
        <v>88</v>
      </c>
      <c r="C3259" s="300" t="inlineStr">
        <is>
          <t>T180</t>
        </is>
      </c>
      <c r="D3259" s="300" t="n">
        <v>13</v>
      </c>
      <c r="E3259" s="301" t="n">
        <v>43587</v>
      </c>
      <c r="F3259" s="300" t="n">
        <v>5241</v>
      </c>
      <c r="G3259" s="300" t="n">
        <v>7769</v>
      </c>
      <c r="H3259" s="302" t="n">
        <v>7090</v>
      </c>
      <c r="I3259" s="300" t="n"/>
      <c r="J3259" s="300" t="n"/>
      <c r="K3259" s="304" t="n"/>
      <c r="L3259" s="304" t="n"/>
      <c r="M3259" s="304" t="n"/>
      <c r="N3259" s="304" t="n"/>
    </row>
    <row r="3260" ht="15.75" customHeight="1" s="412">
      <c r="A3260" s="300" t="n">
        <v>3333</v>
      </c>
      <c r="B3260" s="300" t="n">
        <v>89</v>
      </c>
      <c r="C3260" s="300" t="inlineStr">
        <is>
          <t>T184</t>
        </is>
      </c>
      <c r="D3260" s="300" t="n">
        <v>13</v>
      </c>
      <c r="E3260" s="301" t="n">
        <v>43587</v>
      </c>
      <c r="F3260" s="300" t="n">
        <v>5188</v>
      </c>
      <c r="G3260" s="300" t="n">
        <v>7142</v>
      </c>
      <c r="H3260" s="302" t="n">
        <v>6560</v>
      </c>
      <c r="I3260" s="300" t="n"/>
      <c r="J3260" s="300" t="inlineStr">
        <is>
          <t>30/4</t>
        </is>
      </c>
      <c r="K3260" s="304" t="n"/>
      <c r="L3260" s="304" t="n"/>
      <c r="M3260" s="304" t="n"/>
      <c r="N3260" s="304" t="n"/>
    </row>
    <row r="3261" ht="15.75" customHeight="1" s="412">
      <c r="A3261" s="300" t="n">
        <v>3334</v>
      </c>
      <c r="B3261" s="300" t="n">
        <v>90</v>
      </c>
      <c r="C3261" s="300" t="inlineStr">
        <is>
          <t>T184</t>
        </is>
      </c>
      <c r="D3261" s="300" t="n">
        <v>13</v>
      </c>
      <c r="E3261" s="301" t="n">
        <v>43587</v>
      </c>
      <c r="F3261" s="300" t="n">
        <v>5202</v>
      </c>
      <c r="G3261" s="300" t="n">
        <v>7486</v>
      </c>
      <c r="H3261" s="302" t="n">
        <v>6807</v>
      </c>
      <c r="I3261" s="300" t="n"/>
      <c r="J3261" s="300" t="n"/>
      <c r="K3261" s="304" t="n"/>
      <c r="L3261" s="304" t="n"/>
      <c r="M3261" s="304" t="n"/>
      <c r="N3261" s="304" t="n"/>
    </row>
    <row r="3262" ht="15.75" customHeight="1" s="412">
      <c r="A3262" s="300" t="n">
        <v>3335</v>
      </c>
      <c r="B3262" s="300" t="n">
        <v>91</v>
      </c>
      <c r="C3262" s="300" t="inlineStr">
        <is>
          <t>T185</t>
        </is>
      </c>
      <c r="D3262" s="300" t="n">
        <v>13</v>
      </c>
      <c r="E3262" s="301" t="n">
        <v>43587</v>
      </c>
      <c r="F3262" s="300" t="n">
        <v>5252</v>
      </c>
      <c r="G3262" s="300" t="n">
        <v>8954</v>
      </c>
      <c r="H3262" s="302" t="n">
        <v>7837</v>
      </c>
      <c r="I3262" s="300" t="n"/>
      <c r="J3262" s="300" t="inlineStr">
        <is>
          <t>2/5</t>
        </is>
      </c>
      <c r="K3262" s="304" t="n"/>
      <c r="L3262" s="304" t="n"/>
      <c r="M3262" s="304" t="n"/>
      <c r="N3262" s="304" t="n"/>
    </row>
    <row r="3263" ht="15.75" customHeight="1" s="412">
      <c r="A3263" s="300" t="n">
        <v>3336</v>
      </c>
      <c r="B3263" s="300" t="n">
        <v>92</v>
      </c>
      <c r="C3263" s="300" t="inlineStr">
        <is>
          <t>T185</t>
        </is>
      </c>
      <c r="D3263" s="300" t="n">
        <v>13</v>
      </c>
      <c r="E3263" s="301" t="n">
        <v>43587</v>
      </c>
      <c r="F3263" s="300" t="n">
        <v>5241</v>
      </c>
      <c r="G3263" s="300" t="n">
        <v>9071</v>
      </c>
      <c r="H3263" s="302" t="n">
        <v>7936</v>
      </c>
      <c r="I3263" s="300" t="n"/>
      <c r="J3263" s="300" t="n"/>
      <c r="K3263" s="304" t="n"/>
      <c r="L3263" s="304" t="n"/>
      <c r="M3263" s="304" t="n"/>
      <c r="N3263" s="304" t="n"/>
    </row>
    <row r="3264" ht="15.75" customHeight="1" s="412">
      <c r="A3264" s="300" t="n">
        <v>3337</v>
      </c>
      <c r="B3264" s="300" t="n">
        <v>93</v>
      </c>
      <c r="C3264" s="300" t="inlineStr">
        <is>
          <t>T191</t>
        </is>
      </c>
      <c r="D3264" s="300" t="n">
        <v>13</v>
      </c>
      <c r="E3264" s="301" t="n">
        <v>43587</v>
      </c>
      <c r="F3264" s="300" t="n">
        <v>5234</v>
      </c>
      <c r="G3264" s="300" t="n">
        <v>6750</v>
      </c>
      <c r="H3264" s="302" t="n">
        <v>6479</v>
      </c>
      <c r="I3264" s="300" t="n"/>
      <c r="J3264" s="300" t="inlineStr">
        <is>
          <t>MF</t>
        </is>
      </c>
      <c r="K3264" s="304" t="n"/>
      <c r="L3264" s="304" t="n"/>
      <c r="M3264" s="304" t="n"/>
      <c r="N3264" s="304" t="n"/>
    </row>
    <row r="3265" ht="15.75" customHeight="1" s="412">
      <c r="A3265" s="300" t="n">
        <v>3338</v>
      </c>
      <c r="B3265" s="300" t="n">
        <v>94</v>
      </c>
      <c r="C3265" s="300" t="inlineStr">
        <is>
          <t>T191</t>
        </is>
      </c>
      <c r="D3265" s="300" t="n">
        <v>13</v>
      </c>
      <c r="E3265" s="301" t="n">
        <v>43587</v>
      </c>
      <c r="F3265" s="300" t="n">
        <v>5218</v>
      </c>
      <c r="G3265" s="300" t="n">
        <v>6719</v>
      </c>
      <c r="H3265" s="302" t="n">
        <v>6448</v>
      </c>
      <c r="I3265" s="300" t="n"/>
      <c r="J3265" s="300" t="n"/>
      <c r="K3265" s="304" t="n"/>
      <c r="L3265" s="304" t="n"/>
      <c r="M3265" s="304" t="n"/>
      <c r="N3265" s="304" t="n"/>
    </row>
    <row r="3266" ht="15.75" customHeight="1" s="412">
      <c r="A3266" s="300" t="n">
        <v>3339</v>
      </c>
      <c r="B3266" s="300" t="n">
        <v>95</v>
      </c>
      <c r="C3266" s="300" t="inlineStr">
        <is>
          <t>T195</t>
        </is>
      </c>
      <c r="D3266" s="300" t="n">
        <v>13</v>
      </c>
      <c r="E3266" s="301" t="n">
        <v>43587</v>
      </c>
      <c r="F3266" s="300" t="n">
        <v>5232</v>
      </c>
      <c r="G3266" s="300" t="n">
        <v>7946</v>
      </c>
      <c r="H3266" s="302" t="n">
        <v>7067</v>
      </c>
      <c r="I3266" s="300" t="n"/>
      <c r="J3266" s="300" t="inlineStr">
        <is>
          <t>1/2</t>
        </is>
      </c>
      <c r="K3266" s="304" t="n"/>
      <c r="L3266" s="304" t="n"/>
      <c r="M3266" s="304" t="n"/>
      <c r="N3266" s="304" t="n"/>
    </row>
    <row r="3267" ht="15.75" customHeight="1" s="412">
      <c r="A3267" s="300" t="n">
        <v>3340</v>
      </c>
      <c r="B3267" s="300" t="n">
        <v>96</v>
      </c>
      <c r="C3267" s="300" t="inlineStr">
        <is>
          <t>T195</t>
        </is>
      </c>
      <c r="D3267" s="300" t="n">
        <v>13</v>
      </c>
      <c r="E3267" s="301" t="n">
        <v>43587</v>
      </c>
      <c r="F3267" s="300" t="n">
        <v>5242</v>
      </c>
      <c r="G3267" s="300" t="n">
        <v>8012</v>
      </c>
      <c r="H3267" s="302" t="n">
        <v>7109</v>
      </c>
      <c r="I3267" s="300" t="n"/>
      <c r="J3267" s="300" t="n"/>
      <c r="K3267" s="304" t="n"/>
      <c r="L3267" s="304" t="n"/>
      <c r="M3267" s="304" t="n"/>
      <c r="N3267" s="304" t="n"/>
    </row>
    <row r="3268" ht="15.75" customHeight="1" s="412">
      <c r="A3268" s="300" t="n">
        <v>3341</v>
      </c>
      <c r="B3268" s="300" t="n">
        <v>97</v>
      </c>
      <c r="C3268" s="300" t="inlineStr">
        <is>
          <t>T197</t>
        </is>
      </c>
      <c r="D3268" s="300" t="n">
        <v>13</v>
      </c>
      <c r="E3268" s="301" t="n">
        <v>43587</v>
      </c>
      <c r="F3268" s="300" t="n">
        <v>5287</v>
      </c>
      <c r="G3268" s="300" t="n">
        <v>9198</v>
      </c>
      <c r="H3268" s="302" t="n">
        <v>7985</v>
      </c>
      <c r="I3268" s="300" t="n"/>
      <c r="J3268" s="300" t="inlineStr">
        <is>
          <t>30/4</t>
        </is>
      </c>
      <c r="K3268" s="304" t="n"/>
      <c r="L3268" s="304" t="n"/>
      <c r="M3268" s="304" t="n"/>
      <c r="N3268" s="304" t="n"/>
    </row>
    <row r="3269" ht="15.75" customHeight="1" s="412">
      <c r="A3269" s="300" t="n">
        <v>3342</v>
      </c>
      <c r="B3269" s="300" t="n">
        <v>98</v>
      </c>
      <c r="C3269" s="300" t="inlineStr">
        <is>
          <t>T197</t>
        </is>
      </c>
      <c r="D3269" s="300" t="n">
        <v>13</v>
      </c>
      <c r="E3269" s="301" t="n">
        <v>43587</v>
      </c>
      <c r="F3269" s="300" t="n">
        <v>5252</v>
      </c>
      <c r="G3269" s="300" t="n">
        <v>9038</v>
      </c>
      <c r="H3269" s="302" t="n">
        <v>7823</v>
      </c>
      <c r="I3269" s="300" t="n"/>
      <c r="J3269" s="300" t="n"/>
      <c r="K3269" s="304" t="n"/>
      <c r="L3269" s="304" t="n"/>
      <c r="M3269" s="304" t="n"/>
      <c r="N3269" s="304" t="n"/>
    </row>
    <row r="3270" ht="15.75" customHeight="1" s="412">
      <c r="A3270" s="300" t="n">
        <v>3343</v>
      </c>
      <c r="B3270" s="300" t="n">
        <v>99</v>
      </c>
      <c r="C3270" s="300" t="inlineStr">
        <is>
          <t>T200</t>
        </is>
      </c>
      <c r="D3270" s="300" t="n">
        <v>13</v>
      </c>
      <c r="E3270" s="301" t="n">
        <v>43587</v>
      </c>
      <c r="F3270" s="300" t="n">
        <v>5182</v>
      </c>
      <c r="G3270" s="300" t="n">
        <v>8268</v>
      </c>
      <c r="H3270" s="302" t="n">
        <v>7389</v>
      </c>
      <c r="I3270" s="300" t="n"/>
      <c r="J3270" s="300" t="inlineStr">
        <is>
          <t>2/5</t>
        </is>
      </c>
      <c r="K3270" s="304" t="n"/>
      <c r="L3270" s="304" t="n"/>
      <c r="M3270" s="304" t="n"/>
      <c r="N3270" s="304" t="n"/>
    </row>
    <row r="3271" ht="15.75" customHeight="1" s="412">
      <c r="A3271" s="300" t="n">
        <v>3344</v>
      </c>
      <c r="B3271" s="300" t="n">
        <v>100</v>
      </c>
      <c r="C3271" s="300" t="inlineStr">
        <is>
          <t>T200</t>
        </is>
      </c>
      <c r="D3271" s="300" t="n">
        <v>13</v>
      </c>
      <c r="E3271" s="301" t="n">
        <v>43587</v>
      </c>
      <c r="F3271" s="300" t="n">
        <v>5209</v>
      </c>
      <c r="G3271" s="300" t="n">
        <v>8394</v>
      </c>
      <c r="H3271" s="302" t="n">
        <v>7436</v>
      </c>
      <c r="I3271" s="300" t="n"/>
      <c r="J3271" s="300" t="n"/>
      <c r="K3271" s="304" t="n"/>
      <c r="L3271" s="304" t="n"/>
      <c r="M3271" s="304" t="n"/>
      <c r="N3271" s="304" t="n"/>
    </row>
    <row r="3272" ht="15.75" customHeight="1" s="412">
      <c r="A3272" s="300" t="n">
        <v>3345</v>
      </c>
      <c r="B3272" s="300" t="n">
        <v>101</v>
      </c>
      <c r="C3272" s="300" t="inlineStr">
        <is>
          <t>T202</t>
        </is>
      </c>
      <c r="D3272" s="300" t="n">
        <v>13</v>
      </c>
      <c r="E3272" s="301" t="n">
        <v>43587</v>
      </c>
      <c r="F3272" s="300" t="n">
        <v>5208</v>
      </c>
      <c r="G3272" s="300" t="n">
        <v>8105</v>
      </c>
      <c r="H3272" s="302" t="n">
        <v>7302</v>
      </c>
      <c r="I3272" s="300" t="n"/>
      <c r="J3272" s="300" t="inlineStr">
        <is>
          <t>28/4</t>
        </is>
      </c>
      <c r="K3272" s="304" t="n"/>
      <c r="L3272" s="304" t="n"/>
      <c r="M3272" s="304" t="n"/>
      <c r="N3272" s="304" t="n"/>
    </row>
    <row r="3273" ht="15.75" customHeight="1" s="412">
      <c r="A3273" s="300" t="n">
        <v>3346</v>
      </c>
      <c r="B3273" s="300" t="n">
        <v>102</v>
      </c>
      <c r="C3273" s="300" t="inlineStr">
        <is>
          <t>T202</t>
        </is>
      </c>
      <c r="D3273" s="300" t="n">
        <v>13</v>
      </c>
      <c r="E3273" s="301" t="n">
        <v>43587</v>
      </c>
      <c r="F3273" s="300" t="n">
        <v>5224</v>
      </c>
      <c r="G3273" s="300" t="n">
        <v>8135</v>
      </c>
      <c r="H3273" s="302" t="n">
        <v>7225</v>
      </c>
      <c r="I3273" s="300" t="n"/>
      <c r="J3273" s="300" t="n"/>
      <c r="K3273" s="304" t="n"/>
      <c r="L3273" s="304" t="n"/>
      <c r="M3273" s="304" t="n"/>
      <c r="N3273" s="304" t="n"/>
    </row>
    <row r="3274" ht="15.75" customHeight="1" s="412">
      <c r="A3274" s="300" t="n">
        <v>3347</v>
      </c>
      <c r="B3274" s="300" t="n">
        <v>103</v>
      </c>
      <c r="C3274" s="300" t="inlineStr">
        <is>
          <t>T203</t>
        </is>
      </c>
      <c r="D3274" s="300" t="n">
        <v>13</v>
      </c>
      <c r="E3274" s="301" t="n">
        <v>43587</v>
      </c>
      <c r="F3274" s="300" t="n">
        <v>5213</v>
      </c>
      <c r="G3274" s="300" t="n">
        <v>7567</v>
      </c>
      <c r="H3274" s="302" t="n">
        <v>6877</v>
      </c>
      <c r="I3274" s="300" t="n"/>
      <c r="J3274" s="300" t="inlineStr">
        <is>
          <t>30/4</t>
        </is>
      </c>
      <c r="K3274" s="304" t="n"/>
      <c r="L3274" s="304" t="n"/>
      <c r="M3274" s="304" t="n"/>
      <c r="N3274" s="304" t="n"/>
    </row>
    <row r="3275" ht="15.75" customHeight="1" s="412">
      <c r="A3275" s="300" t="n">
        <v>3348</v>
      </c>
      <c r="B3275" s="300" t="n">
        <v>104</v>
      </c>
      <c r="C3275" s="300" t="inlineStr">
        <is>
          <t>T203</t>
        </is>
      </c>
      <c r="D3275" s="300" t="n">
        <v>13</v>
      </c>
      <c r="E3275" s="301" t="n">
        <v>43587</v>
      </c>
      <c r="F3275" s="300" t="n">
        <v>5257</v>
      </c>
      <c r="G3275" s="300" t="n">
        <v>7782</v>
      </c>
      <c r="H3275" s="302" t="n">
        <v>7043</v>
      </c>
      <c r="I3275" s="300" t="n"/>
      <c r="J3275" s="300" t="n"/>
      <c r="K3275" s="304" t="n"/>
      <c r="L3275" s="304" t="n"/>
      <c r="M3275" s="304" t="n"/>
      <c r="N3275" s="304" t="n"/>
    </row>
    <row r="3276" ht="15.75" customHeight="1" s="412">
      <c r="A3276" s="300" t="n">
        <v>3349</v>
      </c>
      <c r="B3276" s="300" t="n">
        <v>105</v>
      </c>
      <c r="C3276" s="300" t="inlineStr">
        <is>
          <t>T204</t>
        </is>
      </c>
      <c r="D3276" s="300" t="n">
        <v>13</v>
      </c>
      <c r="E3276" s="301" t="n">
        <v>43587</v>
      </c>
      <c r="F3276" s="300" t="n">
        <v>5251</v>
      </c>
      <c r="G3276" s="300" t="n">
        <v>8418</v>
      </c>
      <c r="H3276" s="302" t="n">
        <v>7503</v>
      </c>
      <c r="I3276" s="300" t="n"/>
      <c r="J3276" s="300" t="inlineStr">
        <is>
          <t>28/4</t>
        </is>
      </c>
      <c r="K3276" s="304" t="n"/>
      <c r="L3276" s="304" t="n"/>
      <c r="M3276" s="304" t="n"/>
      <c r="N3276" s="304" t="n"/>
    </row>
    <row r="3277" ht="15.75" customHeight="1" s="412">
      <c r="A3277" s="300" t="n">
        <v>3350</v>
      </c>
      <c r="B3277" s="300" t="n">
        <v>106</v>
      </c>
      <c r="C3277" s="300" t="inlineStr">
        <is>
          <t>T204</t>
        </is>
      </c>
      <c r="D3277" s="300" t="n">
        <v>13</v>
      </c>
      <c r="E3277" s="301" t="n">
        <v>43587</v>
      </c>
      <c r="F3277" s="300" t="n">
        <v>5219</v>
      </c>
      <c r="G3277" s="300" t="n">
        <v>8419</v>
      </c>
      <c r="H3277" s="302" t="n">
        <v>7511</v>
      </c>
      <c r="I3277" s="300" t="n"/>
      <c r="J3277" s="300" t="n"/>
      <c r="K3277" s="304" t="n"/>
      <c r="L3277" s="304" t="n"/>
      <c r="M3277" s="304" t="n"/>
      <c r="N3277" s="304" t="n"/>
    </row>
    <row r="3278" ht="15.75" customHeight="1" s="412">
      <c r="A3278" s="300" t="n">
        <v>3351</v>
      </c>
      <c r="B3278" s="300" t="n">
        <v>107</v>
      </c>
      <c r="C3278" s="300" t="inlineStr">
        <is>
          <t>T210</t>
        </is>
      </c>
      <c r="D3278" s="300" t="n">
        <v>13</v>
      </c>
      <c r="E3278" s="301" t="n">
        <v>43587</v>
      </c>
      <c r="F3278" s="300" t="n">
        <v>5226</v>
      </c>
      <c r="G3278" s="300" t="n">
        <v>7908</v>
      </c>
      <c r="H3278" s="302" t="n">
        <v>7266</v>
      </c>
      <c r="I3278" s="300" t="n"/>
      <c r="J3278" s="300" t="inlineStr">
        <is>
          <t>2/5</t>
        </is>
      </c>
      <c r="K3278" s="304" t="n"/>
      <c r="L3278" s="304" t="n"/>
      <c r="M3278" s="304" t="n"/>
      <c r="N3278" s="304" t="n"/>
    </row>
    <row r="3279" ht="15.75" customHeight="1" s="412">
      <c r="A3279" s="300" t="n">
        <v>3352</v>
      </c>
      <c r="B3279" s="300" t="n">
        <v>108</v>
      </c>
      <c r="C3279" s="300" t="inlineStr">
        <is>
          <t>T210</t>
        </is>
      </c>
      <c r="D3279" s="300" t="n">
        <v>13</v>
      </c>
      <c r="E3279" s="301" t="n">
        <v>43587</v>
      </c>
      <c r="F3279" s="300" t="n">
        <v>5274</v>
      </c>
      <c r="G3279" s="300" t="n">
        <v>7829</v>
      </c>
      <c r="H3279" s="302" t="n">
        <v>7212</v>
      </c>
      <c r="I3279" s="300" t="n"/>
      <c r="J3279" s="300" t="n"/>
      <c r="K3279" s="304" t="n"/>
      <c r="L3279" s="304" t="n"/>
      <c r="M3279" s="304" t="n"/>
      <c r="N3279" s="304" t="n"/>
    </row>
    <row r="3280" ht="15.75" customHeight="1" s="412">
      <c r="A3280" s="300" t="n">
        <v>3353</v>
      </c>
      <c r="B3280" s="300" t="n">
        <v>109</v>
      </c>
      <c r="C3280" s="300" t="inlineStr">
        <is>
          <t>T213</t>
        </is>
      </c>
      <c r="D3280" s="300" t="n">
        <v>13</v>
      </c>
      <c r="E3280" s="301" t="n">
        <v>43587</v>
      </c>
      <c r="F3280" s="300" t="n">
        <v>5191</v>
      </c>
      <c r="G3280" s="300" t="n">
        <v>8443</v>
      </c>
      <c r="H3280" s="302" t="n">
        <v>7407</v>
      </c>
      <c r="I3280" s="300" t="n"/>
      <c r="J3280" s="300" t="inlineStr">
        <is>
          <t>24/4</t>
        </is>
      </c>
      <c r="K3280" s="304" t="n"/>
      <c r="L3280" s="304" t="n"/>
      <c r="M3280" s="304" t="n"/>
      <c r="N3280" s="304" t="n"/>
    </row>
    <row r="3281" ht="15.75" customHeight="1" s="412">
      <c r="A3281" s="300" t="n">
        <v>3354</v>
      </c>
      <c r="B3281" s="300" t="n">
        <v>110</v>
      </c>
      <c r="C3281" s="300" t="inlineStr">
        <is>
          <t>T213</t>
        </is>
      </c>
      <c r="D3281" s="300" t="n">
        <v>13</v>
      </c>
      <c r="E3281" s="301" t="n">
        <v>43587</v>
      </c>
      <c r="F3281" s="300" t="n">
        <v>5243</v>
      </c>
      <c r="G3281" s="300" t="n">
        <v>8535</v>
      </c>
      <c r="H3281" s="302" t="n">
        <v>7426</v>
      </c>
      <c r="I3281" s="300" t="n"/>
      <c r="J3281" s="300" t="n"/>
      <c r="K3281" s="304" t="n"/>
      <c r="L3281" s="304" t="n"/>
      <c r="M3281" s="304" t="n"/>
      <c r="N3281" s="304" t="n"/>
    </row>
    <row r="3282" ht="15.75" customHeight="1" s="412">
      <c r="A3282" s="300" t="n">
        <v>3355</v>
      </c>
      <c r="B3282" s="300" t="n">
        <v>111</v>
      </c>
      <c r="C3282" s="300" t="inlineStr">
        <is>
          <t>T214</t>
        </is>
      </c>
      <c r="D3282" s="300" t="n">
        <v>13</v>
      </c>
      <c r="E3282" s="301" t="n">
        <v>43587</v>
      </c>
      <c r="F3282" s="300" t="n">
        <v>5213</v>
      </c>
      <c r="G3282" s="300" t="n">
        <v>8468</v>
      </c>
      <c r="H3282" s="302" t="n">
        <v>7577</v>
      </c>
      <c r="I3282" s="300" t="n"/>
      <c r="J3282" s="300" t="inlineStr">
        <is>
          <t>1/2</t>
        </is>
      </c>
      <c r="K3282" s="304" t="n"/>
      <c r="L3282" s="304" t="n"/>
      <c r="M3282" s="304" t="n"/>
      <c r="N3282" s="304" t="n"/>
    </row>
    <row r="3283" ht="15.75" customHeight="1" s="412">
      <c r="A3283" s="300" t="n">
        <v>3356</v>
      </c>
      <c r="B3283" s="300" t="n">
        <v>112</v>
      </c>
      <c r="C3283" s="300" t="inlineStr">
        <is>
          <t>T214</t>
        </is>
      </c>
      <c r="D3283" s="300" t="n">
        <v>13</v>
      </c>
      <c r="E3283" s="301" t="n">
        <v>43587</v>
      </c>
      <c r="F3283" s="300" t="n">
        <v>5197</v>
      </c>
      <c r="G3283" s="300" t="n">
        <v>8364</v>
      </c>
      <c r="H3283" s="302" t="n">
        <v>7476</v>
      </c>
      <c r="I3283" s="300" t="n"/>
      <c r="J3283" s="300" t="n"/>
      <c r="K3283" s="304" t="n"/>
      <c r="L3283" s="304" t="n"/>
      <c r="M3283" s="304" t="n"/>
      <c r="N3283" s="304" t="n"/>
    </row>
    <row r="3284" ht="15.75" customHeight="1" s="412">
      <c r="A3284" s="300" t="n">
        <v>3357</v>
      </c>
      <c r="B3284" s="300" t="n">
        <v>113</v>
      </c>
      <c r="C3284" s="300" t="inlineStr">
        <is>
          <t>T215</t>
        </is>
      </c>
      <c r="D3284" s="300" t="n">
        <v>13</v>
      </c>
      <c r="E3284" s="301" t="n">
        <v>43587</v>
      </c>
      <c r="F3284" s="300" t="n">
        <v>5283</v>
      </c>
      <c r="G3284" s="300" t="n">
        <v>6332</v>
      </c>
      <c r="H3284" s="302" t="n">
        <v>6181</v>
      </c>
      <c r="I3284" s="300" t="n"/>
      <c r="J3284" s="300" t="inlineStr">
        <is>
          <t>MF</t>
        </is>
      </c>
      <c r="K3284" s="304" t="n"/>
      <c r="L3284" s="304" t="n"/>
      <c r="M3284" s="304" t="n"/>
      <c r="N3284" s="304" t="n"/>
    </row>
    <row r="3285" ht="15.75" customHeight="1" s="412">
      <c r="A3285" s="300" t="n">
        <v>3358</v>
      </c>
      <c r="B3285" s="300" t="n">
        <v>114</v>
      </c>
      <c r="C3285" s="300" t="inlineStr">
        <is>
          <t>T215</t>
        </is>
      </c>
      <c r="D3285" s="300" t="n">
        <v>13</v>
      </c>
      <c r="E3285" s="301" t="n">
        <v>43587</v>
      </c>
      <c r="F3285" s="300" t="n">
        <v>5247</v>
      </c>
      <c r="G3285" s="300" t="n">
        <v>6329</v>
      </c>
      <c r="H3285" s="302" t="n">
        <v>6177</v>
      </c>
      <c r="I3285" s="300" t="n"/>
      <c r="J3285" s="300" t="n"/>
      <c r="K3285" s="304" t="n"/>
      <c r="L3285" s="304" t="n"/>
      <c r="M3285" s="304" t="n"/>
      <c r="N3285" s="304" t="n"/>
    </row>
    <row r="3286" ht="15.75" customHeight="1" s="412">
      <c r="A3286" s="300" t="n">
        <v>3359</v>
      </c>
      <c r="B3286" s="300" t="n">
        <v>115</v>
      </c>
      <c r="C3286" s="300" t="inlineStr">
        <is>
          <t>T216</t>
        </is>
      </c>
      <c r="D3286" s="300" t="n">
        <v>13</v>
      </c>
      <c r="E3286" s="301" t="n">
        <v>43587</v>
      </c>
      <c r="F3286" s="300" t="n">
        <v>5260</v>
      </c>
      <c r="G3286" s="300" t="n">
        <v>9297</v>
      </c>
      <c r="H3286" s="302" t="n">
        <v>8134</v>
      </c>
      <c r="I3286" s="300" t="n"/>
      <c r="J3286" s="300" t="inlineStr">
        <is>
          <t>MF</t>
        </is>
      </c>
      <c r="K3286" s="304" t="n"/>
      <c r="L3286" s="304" t="n"/>
      <c r="M3286" s="304" t="n"/>
      <c r="N3286" s="304" t="n"/>
    </row>
    <row r="3287" ht="15.75" customHeight="1" s="412">
      <c r="A3287" s="300" t="n">
        <v>3360</v>
      </c>
      <c r="B3287" s="300" t="n">
        <v>116</v>
      </c>
      <c r="C3287" s="300" t="inlineStr">
        <is>
          <t>T216</t>
        </is>
      </c>
      <c r="D3287" s="300" t="n">
        <v>13</v>
      </c>
      <c r="E3287" s="301" t="n">
        <v>43587</v>
      </c>
      <c r="F3287" s="300" t="n">
        <v>5263</v>
      </c>
      <c r="G3287" s="300" t="n">
        <v>9251</v>
      </c>
      <c r="H3287" s="302" t="n">
        <v>8066</v>
      </c>
      <c r="I3287" s="300" t="n"/>
      <c r="J3287" s="300" t="n"/>
      <c r="K3287" s="304" t="n"/>
      <c r="L3287" s="304" t="n"/>
      <c r="M3287" s="304" t="n"/>
      <c r="N3287" s="304" t="n"/>
    </row>
    <row r="3288" ht="15.75" customHeight="1" s="412">
      <c r="A3288" s="300" t="n">
        <v>3361</v>
      </c>
      <c r="B3288" s="300" t="n">
        <v>117</v>
      </c>
      <c r="C3288" s="300" t="inlineStr">
        <is>
          <t>T217</t>
        </is>
      </c>
      <c r="D3288" s="300" t="n">
        <v>13</v>
      </c>
      <c r="E3288" s="301" t="n">
        <v>43587</v>
      </c>
      <c r="F3288" s="300" t="n">
        <v>5221</v>
      </c>
      <c r="G3288" s="300" t="n">
        <v>7406</v>
      </c>
      <c r="H3288" s="302" t="n">
        <v>7023</v>
      </c>
      <c r="I3288" s="300" t="n"/>
      <c r="J3288" s="300" t="inlineStr">
        <is>
          <t>MF</t>
        </is>
      </c>
      <c r="K3288" s="304" t="n"/>
      <c r="L3288" s="304" t="n"/>
      <c r="M3288" s="304" t="n"/>
      <c r="N3288" s="304" t="n"/>
    </row>
    <row r="3289" ht="15.75" customHeight="1" s="412">
      <c r="A3289" s="300" t="n">
        <v>3362</v>
      </c>
      <c r="B3289" s="300" t="n">
        <v>118</v>
      </c>
      <c r="C3289" s="300" t="inlineStr">
        <is>
          <t>T217</t>
        </is>
      </c>
      <c r="D3289" s="300" t="n">
        <v>13</v>
      </c>
      <c r="E3289" s="301" t="n">
        <v>43587</v>
      </c>
      <c r="F3289" s="300" t="n">
        <v>5249</v>
      </c>
      <c r="G3289" s="300" t="n">
        <v>7413</v>
      </c>
      <c r="H3289" s="302" t="n">
        <v>7034</v>
      </c>
      <c r="I3289" s="300" t="n"/>
      <c r="J3289" s="300" t="n"/>
      <c r="K3289" s="304" t="n"/>
      <c r="L3289" s="304" t="n"/>
      <c r="M3289" s="304" t="n"/>
      <c r="N3289" s="304" t="n"/>
    </row>
    <row r="3290" ht="15.75" customHeight="1" s="412">
      <c r="A3290" s="300" t="n">
        <v>3363</v>
      </c>
      <c r="B3290" s="300" t="n">
        <v>119</v>
      </c>
      <c r="C3290" s="300" t="inlineStr">
        <is>
          <t>T218</t>
        </is>
      </c>
      <c r="D3290" s="300" t="n">
        <v>13</v>
      </c>
      <c r="E3290" s="301" t="n">
        <v>43587</v>
      </c>
      <c r="F3290" s="300" t="n">
        <v>5212</v>
      </c>
      <c r="G3290" s="300" t="n">
        <v>7956</v>
      </c>
      <c r="H3290" s="302" t="n">
        <v>7376</v>
      </c>
      <c r="I3290" s="300" t="n"/>
      <c r="J3290" s="300" t="inlineStr">
        <is>
          <t>MF</t>
        </is>
      </c>
      <c r="K3290" s="304" t="n"/>
      <c r="L3290" s="304" t="n"/>
      <c r="M3290" s="304" t="n"/>
      <c r="N3290" s="304" t="n"/>
    </row>
    <row r="3291" ht="15.75" customHeight="1" s="412">
      <c r="A3291" s="300" t="n">
        <v>3364</v>
      </c>
      <c r="B3291" s="300" t="n">
        <v>120</v>
      </c>
      <c r="C3291" s="300" t="inlineStr">
        <is>
          <t>T218</t>
        </is>
      </c>
      <c r="D3291" s="300" t="n">
        <v>13</v>
      </c>
      <c r="E3291" s="301" t="n">
        <v>43587</v>
      </c>
      <c r="F3291" s="300" t="n">
        <v>5196</v>
      </c>
      <c r="G3291" s="300" t="n">
        <v>7826</v>
      </c>
      <c r="H3291" s="302" t="n">
        <v>7209</v>
      </c>
      <c r="I3291" s="300" t="n"/>
      <c r="J3291" s="300" t="n"/>
      <c r="K3291" s="304" t="n"/>
      <c r="L3291" s="304" t="n"/>
      <c r="M3291" s="304" t="n"/>
      <c r="N3291" s="304" t="n"/>
    </row>
    <row r="3292" ht="15.75" customHeight="1" s="412">
      <c r="A3292" s="300" t="n">
        <v>3365</v>
      </c>
      <c r="B3292" s="300" t="n">
        <v>121</v>
      </c>
      <c r="C3292" s="300" t="inlineStr">
        <is>
          <t>T219</t>
        </is>
      </c>
      <c r="D3292" s="300" t="n">
        <v>13</v>
      </c>
      <c r="E3292" s="301" t="n">
        <v>43587</v>
      </c>
      <c r="F3292" s="300" t="n">
        <v>5262</v>
      </c>
      <c r="G3292" s="300" t="n">
        <v>8558</v>
      </c>
      <c r="H3292" s="302" t="n">
        <v>7789</v>
      </c>
      <c r="I3292" s="300" t="n"/>
      <c r="J3292" s="300" t="inlineStr">
        <is>
          <t>MF</t>
        </is>
      </c>
      <c r="K3292" s="304" t="n"/>
      <c r="L3292" s="304" t="n"/>
      <c r="M3292" s="304" t="n"/>
      <c r="N3292" s="304" t="n"/>
    </row>
    <row r="3293" ht="15.75" customHeight="1" s="412">
      <c r="A3293" s="300" t="n">
        <v>3366</v>
      </c>
      <c r="B3293" s="300" t="n">
        <v>122</v>
      </c>
      <c r="C3293" s="300" t="inlineStr">
        <is>
          <t>T219</t>
        </is>
      </c>
      <c r="D3293" s="300" t="n">
        <v>13</v>
      </c>
      <c r="E3293" s="301" t="n">
        <v>43587</v>
      </c>
      <c r="F3293" s="300" t="n">
        <v>5223</v>
      </c>
      <c r="G3293" s="300" t="n">
        <v>8755</v>
      </c>
      <c r="H3293" s="302" t="n">
        <v>7901</v>
      </c>
      <c r="I3293" s="300" t="n"/>
      <c r="J3293" s="300" t="n"/>
      <c r="K3293" s="304" t="n"/>
      <c r="L3293" s="304" t="n"/>
      <c r="M3293" s="304" t="n"/>
      <c r="N3293" s="304" t="n"/>
    </row>
    <row r="3294" ht="15.75" customHeight="1" s="412">
      <c r="A3294" s="300" t="n">
        <v>3367</v>
      </c>
      <c r="B3294" s="300" t="n">
        <v>123</v>
      </c>
      <c r="C3294" s="300" t="inlineStr">
        <is>
          <t>T220</t>
        </is>
      </c>
      <c r="D3294" s="300" t="n">
        <v>13</v>
      </c>
      <c r="E3294" s="301" t="n">
        <v>43587</v>
      </c>
      <c r="F3294" s="300" t="n">
        <v>5241</v>
      </c>
      <c r="G3294" s="300" t="n">
        <v>6720</v>
      </c>
      <c r="H3294" s="302" t="n">
        <v>6397</v>
      </c>
      <c r="I3294" s="300" t="n"/>
      <c r="J3294" s="300" t="inlineStr">
        <is>
          <t>MF</t>
        </is>
      </c>
      <c r="K3294" s="304" t="n"/>
      <c r="L3294" s="304" t="n"/>
      <c r="M3294" s="304" t="n"/>
      <c r="N3294" s="304" t="n"/>
    </row>
    <row r="3295" ht="15.75" customHeight="1" s="412">
      <c r="A3295" s="300" t="n">
        <v>3368</v>
      </c>
      <c r="B3295" s="300" t="n">
        <v>124</v>
      </c>
      <c r="C3295" s="300" t="inlineStr">
        <is>
          <t>T220</t>
        </is>
      </c>
      <c r="D3295" s="300" t="n">
        <v>13</v>
      </c>
      <c r="E3295" s="301" t="n">
        <v>43587</v>
      </c>
      <c r="F3295" s="300" t="n">
        <v>5265</v>
      </c>
      <c r="G3295" s="300" t="n">
        <v>6582</v>
      </c>
      <c r="H3295" s="302" t="n">
        <v>6308</v>
      </c>
      <c r="I3295" s="300" t="n"/>
      <c r="J3295" s="300" t="n"/>
      <c r="K3295" s="304" t="n"/>
      <c r="L3295" s="304" t="n"/>
      <c r="M3295" s="304" t="n"/>
      <c r="N3295" s="304" t="n"/>
    </row>
    <row r="3296" ht="15.75" customHeight="1" s="412">
      <c r="A3296" s="300" t="n">
        <v>3369</v>
      </c>
      <c r="B3296" s="300" t="n">
        <v>125</v>
      </c>
      <c r="C3296" s="300" t="inlineStr">
        <is>
          <t>T221</t>
        </is>
      </c>
      <c r="D3296" s="300" t="n">
        <v>13</v>
      </c>
      <c r="E3296" s="301" t="n">
        <v>43587</v>
      </c>
      <c r="F3296" s="300" t="n">
        <v>5217</v>
      </c>
      <c r="G3296" s="300" t="n">
        <v>9089</v>
      </c>
      <c r="H3296" s="302" t="n">
        <v>8190</v>
      </c>
      <c r="I3296" s="300" t="n"/>
      <c r="J3296" s="300" t="inlineStr">
        <is>
          <t>MF</t>
        </is>
      </c>
      <c r="K3296" s="304" t="n"/>
      <c r="L3296" s="304" t="n"/>
      <c r="M3296" s="304" t="n"/>
      <c r="N3296" s="304" t="n"/>
    </row>
    <row r="3297" ht="15.75" customHeight="1" s="412">
      <c r="A3297" s="300" t="n">
        <v>3370</v>
      </c>
      <c r="B3297" s="300" t="n">
        <v>126</v>
      </c>
      <c r="C3297" s="300" t="inlineStr">
        <is>
          <t>T221</t>
        </is>
      </c>
      <c r="D3297" s="300" t="n">
        <v>13</v>
      </c>
      <c r="E3297" s="301" t="n">
        <v>43587</v>
      </c>
      <c r="F3297" s="300" t="n">
        <v>5232</v>
      </c>
      <c r="G3297" s="300" t="n">
        <v>9136</v>
      </c>
      <c r="H3297" s="302" t="n">
        <v>8188</v>
      </c>
      <c r="I3297" s="300" t="n"/>
      <c r="J3297" s="300" t="n"/>
      <c r="K3297" s="304" t="n"/>
      <c r="L3297" s="304" t="n"/>
      <c r="M3297" s="304" t="n"/>
      <c r="N3297" s="304" t="n"/>
    </row>
    <row r="3298" ht="15.75" customHeight="1" s="412">
      <c r="A3298" s="300" t="n">
        <v>3371</v>
      </c>
      <c r="B3298" s="300" t="n">
        <v>127</v>
      </c>
      <c r="C3298" s="300" t="inlineStr">
        <is>
          <t>T222</t>
        </is>
      </c>
      <c r="D3298" s="300" t="n">
        <v>13</v>
      </c>
      <c r="E3298" s="301" t="n">
        <v>43587</v>
      </c>
      <c r="F3298" s="300" t="n">
        <v>5247</v>
      </c>
      <c r="G3298" s="300" t="n">
        <v>9188</v>
      </c>
      <c r="H3298" s="302" t="n">
        <v>7969</v>
      </c>
      <c r="I3298" s="300" t="n"/>
      <c r="J3298" s="300" t="inlineStr">
        <is>
          <t>1/2</t>
        </is>
      </c>
      <c r="K3298" s="304" t="n"/>
      <c r="L3298" s="304" t="n"/>
      <c r="M3298" s="304" t="n"/>
      <c r="N3298" s="304" t="n"/>
    </row>
    <row r="3299" ht="15.75" customHeight="1" s="412">
      <c r="A3299" s="300" t="n">
        <v>3372</v>
      </c>
      <c r="B3299" s="300" t="n">
        <v>128</v>
      </c>
      <c r="C3299" s="300" t="inlineStr">
        <is>
          <t>T222</t>
        </is>
      </c>
      <c r="D3299" s="300" t="n">
        <v>13</v>
      </c>
      <c r="E3299" s="301" t="n">
        <v>43587</v>
      </c>
      <c r="F3299" s="300" t="n">
        <v>5213</v>
      </c>
      <c r="G3299" s="300" t="n">
        <v>9048</v>
      </c>
      <c r="H3299" s="302" t="n">
        <v>7789</v>
      </c>
      <c r="I3299" s="300" t="n"/>
      <c r="J3299" s="300" t="n"/>
      <c r="K3299" s="304" t="n"/>
      <c r="L3299" s="304" t="n"/>
      <c r="M3299" s="304" t="n"/>
      <c r="N3299" s="304" t="n"/>
    </row>
    <row r="3300" ht="15.75" customHeight="1" s="412">
      <c r="A3300" s="300" t="n">
        <v>3373</v>
      </c>
      <c r="B3300" s="300" t="n">
        <v>129</v>
      </c>
      <c r="C3300" s="300" t="inlineStr">
        <is>
          <t>T226</t>
        </is>
      </c>
      <c r="D3300" s="300" t="n">
        <v>13</v>
      </c>
      <c r="E3300" s="301" t="n">
        <v>43587</v>
      </c>
      <c r="F3300" s="300" t="n">
        <v>5238</v>
      </c>
      <c r="G3300" s="300" t="n">
        <v>8563</v>
      </c>
      <c r="H3300" s="302" t="n">
        <v>7661</v>
      </c>
      <c r="I3300" s="300" t="n"/>
      <c r="J3300" s="300" t="inlineStr">
        <is>
          <t>MF</t>
        </is>
      </c>
      <c r="K3300" s="304" t="n"/>
      <c r="L3300" s="304" t="n"/>
      <c r="M3300" s="304" t="n"/>
      <c r="N3300" s="304" t="n"/>
    </row>
    <row r="3301" ht="15.75" customHeight="1" s="412">
      <c r="A3301" s="300" t="n">
        <v>3374</v>
      </c>
      <c r="B3301" s="300" t="n">
        <v>130</v>
      </c>
      <c r="C3301" s="300" t="inlineStr">
        <is>
          <t>T226</t>
        </is>
      </c>
      <c r="D3301" s="300" t="n">
        <v>13</v>
      </c>
      <c r="E3301" s="301" t="n">
        <v>43587</v>
      </c>
      <c r="F3301" s="300" t="n">
        <v>5212</v>
      </c>
      <c r="G3301" s="300" t="n">
        <v>8832</v>
      </c>
      <c r="H3301" s="302" t="n">
        <v>7822</v>
      </c>
      <c r="I3301" s="300" t="n"/>
      <c r="J3301" s="300" t="n"/>
      <c r="K3301" s="304" t="n"/>
      <c r="L3301" s="304" t="n"/>
      <c r="M3301" s="304" t="n"/>
      <c r="N3301" s="304" t="n"/>
    </row>
    <row r="3302" ht="15.75" customHeight="1" s="412">
      <c r="A3302" s="300" t="n">
        <v>3375</v>
      </c>
      <c r="B3302" s="300" t="n">
        <v>131</v>
      </c>
      <c r="C3302" s="300" t="inlineStr">
        <is>
          <t>T227</t>
        </is>
      </c>
      <c r="D3302" s="300" t="n">
        <v>13</v>
      </c>
      <c r="E3302" s="301" t="n">
        <v>43587</v>
      </c>
      <c r="F3302" s="300" t="n">
        <v>5209</v>
      </c>
      <c r="G3302" s="300" t="n">
        <v>7314</v>
      </c>
      <c r="H3302" s="302" t="n">
        <v>6835</v>
      </c>
      <c r="I3302" s="300" t="n"/>
      <c r="J3302" s="300" t="inlineStr">
        <is>
          <t>MF</t>
        </is>
      </c>
      <c r="K3302" s="304" t="n"/>
      <c r="L3302" s="304" t="n"/>
      <c r="M3302" s="304" t="n"/>
      <c r="N3302" s="304" t="n"/>
    </row>
    <row r="3303" ht="15.75" customHeight="1" s="412">
      <c r="A3303" s="300" t="n">
        <v>3376</v>
      </c>
      <c r="B3303" s="300" t="n">
        <v>132</v>
      </c>
      <c r="C3303" s="300" t="inlineStr">
        <is>
          <t>T227</t>
        </is>
      </c>
      <c r="D3303" s="300" t="n">
        <v>13</v>
      </c>
      <c r="E3303" s="301" t="n">
        <v>43587</v>
      </c>
      <c r="F3303" s="300" t="n">
        <v>5233</v>
      </c>
      <c r="G3303" s="300" t="n">
        <v>7174</v>
      </c>
      <c r="H3303" s="302" t="n">
        <v>6721</v>
      </c>
      <c r="I3303" s="300" t="n"/>
      <c r="J3303" s="300" t="n"/>
      <c r="K3303" s="304" t="n"/>
      <c r="L3303" s="304" t="n"/>
      <c r="M3303" s="304" t="n"/>
      <c r="N3303" s="304" t="n"/>
    </row>
    <row r="3304" ht="15.75" customHeight="1" s="412">
      <c r="A3304" s="300" t="n">
        <v>3377</v>
      </c>
      <c r="B3304" s="300" t="n">
        <v>133</v>
      </c>
      <c r="C3304" s="300" t="inlineStr">
        <is>
          <t>T229</t>
        </is>
      </c>
      <c r="D3304" s="300" t="n">
        <v>13</v>
      </c>
      <c r="E3304" s="301" t="n">
        <v>43587</v>
      </c>
      <c r="F3304" s="300" t="n">
        <v>5286</v>
      </c>
      <c r="G3304" s="300" t="n">
        <v>9000</v>
      </c>
      <c r="H3304" s="302" t="n">
        <v>7975</v>
      </c>
      <c r="I3304" s="300" t="n"/>
      <c r="J3304" s="300" t="inlineStr">
        <is>
          <t>1/2</t>
        </is>
      </c>
      <c r="K3304" s="304" t="n"/>
      <c r="L3304" s="304" t="n"/>
      <c r="M3304" s="304" t="n"/>
      <c r="N3304" s="304" t="n"/>
    </row>
    <row r="3305" ht="15.75" customHeight="1" s="412">
      <c r="A3305" s="300" t="n">
        <v>3378</v>
      </c>
      <c r="B3305" s="300" t="n">
        <v>134</v>
      </c>
      <c r="C3305" s="300" t="inlineStr">
        <is>
          <t>T229</t>
        </is>
      </c>
      <c r="D3305" s="300" t="n">
        <v>13</v>
      </c>
      <c r="E3305" s="301" t="n">
        <v>43587</v>
      </c>
      <c r="F3305" s="300" t="n">
        <v>5220</v>
      </c>
      <c r="G3305" s="300" t="n">
        <v>9365</v>
      </c>
      <c r="H3305" s="302" t="n">
        <v>8151</v>
      </c>
      <c r="I3305" s="300" t="n"/>
      <c r="J3305" s="300" t="n"/>
      <c r="K3305" s="304" t="n"/>
      <c r="L3305" s="304" t="n"/>
      <c r="M3305" s="304" t="n"/>
      <c r="N3305" s="304" t="n"/>
    </row>
    <row r="3306" ht="15.75" customHeight="1" s="412">
      <c r="A3306" s="300" t="n">
        <v>3379</v>
      </c>
      <c r="B3306" s="300" t="n">
        <v>135</v>
      </c>
      <c r="C3306" s="300" t="inlineStr">
        <is>
          <t>T230</t>
        </is>
      </c>
      <c r="D3306" s="300" t="n">
        <v>13</v>
      </c>
      <c r="E3306" s="301" t="n">
        <v>43587</v>
      </c>
      <c r="F3306" s="300" t="n">
        <v>5240</v>
      </c>
      <c r="G3306" s="300" t="n">
        <v>7542</v>
      </c>
      <c r="H3306" s="302" t="n">
        <v>7086</v>
      </c>
      <c r="I3306" s="300" t="n"/>
      <c r="J3306" s="300" t="inlineStr">
        <is>
          <t>MF</t>
        </is>
      </c>
      <c r="K3306" s="304" t="n"/>
      <c r="L3306" s="304" t="n"/>
      <c r="M3306" s="304" t="n"/>
      <c r="N3306" s="304" t="n"/>
    </row>
    <row r="3307" ht="15.75" customHeight="1" s="412">
      <c r="A3307" s="300" t="n">
        <v>3380</v>
      </c>
      <c r="B3307" s="300" t="n">
        <v>136</v>
      </c>
      <c r="C3307" s="300" t="inlineStr">
        <is>
          <t>T230</t>
        </is>
      </c>
      <c r="D3307" s="300" t="n">
        <v>13</v>
      </c>
      <c r="E3307" s="301" t="n">
        <v>43587</v>
      </c>
      <c r="F3307" s="300" t="n">
        <v>5219</v>
      </c>
      <c r="G3307" s="300" t="n">
        <v>7608</v>
      </c>
      <c r="H3307" s="302" t="n">
        <v>7132</v>
      </c>
      <c r="I3307" s="300" t="n"/>
      <c r="J3307" s="300" t="n"/>
      <c r="K3307" s="304" t="n"/>
      <c r="L3307" s="304" t="n"/>
      <c r="M3307" s="304" t="n"/>
      <c r="N3307" s="304" t="n"/>
    </row>
    <row r="3308" ht="15.75" customHeight="1" s="412">
      <c r="A3308" s="300" t="n">
        <v>3381</v>
      </c>
      <c r="B3308" s="300" t="n">
        <v>137</v>
      </c>
      <c r="C3308" s="300" t="inlineStr">
        <is>
          <t>T231</t>
        </is>
      </c>
      <c r="D3308" s="300" t="n">
        <v>13</v>
      </c>
      <c r="E3308" s="301" t="n">
        <v>43587</v>
      </c>
      <c r="F3308" s="300" t="n">
        <v>5220</v>
      </c>
      <c r="G3308" s="300" t="n">
        <v>8357</v>
      </c>
      <c r="H3308" s="302" t="n">
        <v>7526</v>
      </c>
      <c r="I3308" s="300" t="n"/>
      <c r="J3308" s="300" t="inlineStr">
        <is>
          <t>1/2</t>
        </is>
      </c>
      <c r="K3308" s="304" t="n"/>
      <c r="L3308" s="304" t="n"/>
      <c r="M3308" s="304" t="n"/>
      <c r="N3308" s="304" t="n"/>
    </row>
    <row r="3309" ht="15.75" customHeight="1" s="412">
      <c r="A3309" s="300" t="n">
        <v>3382</v>
      </c>
      <c r="B3309" s="300" t="n">
        <v>138</v>
      </c>
      <c r="C3309" s="300" t="inlineStr">
        <is>
          <t>T231</t>
        </is>
      </c>
      <c r="D3309" s="300" t="n">
        <v>13</v>
      </c>
      <c r="E3309" s="301" t="n">
        <v>43587</v>
      </c>
      <c r="F3309" s="300" t="n">
        <v>5222</v>
      </c>
      <c r="G3309" s="300" t="n">
        <v>8226</v>
      </c>
      <c r="H3309" s="302" t="n">
        <v>7466</v>
      </c>
      <c r="I3309" s="300" t="n"/>
      <c r="J3309" s="300" t="n"/>
      <c r="K3309" s="304" t="n"/>
      <c r="L3309" s="304" t="n"/>
      <c r="M3309" s="304" t="n"/>
      <c r="N3309" s="304" t="n"/>
    </row>
    <row r="3310" ht="15.75" customHeight="1" s="412">
      <c r="A3310" s="300" t="n">
        <v>3383</v>
      </c>
      <c r="B3310" s="300" t="n">
        <v>139</v>
      </c>
      <c r="C3310" s="300" t="inlineStr">
        <is>
          <t>T232</t>
        </is>
      </c>
      <c r="D3310" s="300" t="n">
        <v>13</v>
      </c>
      <c r="E3310" s="301" t="n">
        <v>43587</v>
      </c>
      <c r="F3310" s="300" t="n">
        <v>5218</v>
      </c>
      <c r="G3310" s="300" t="n">
        <v>6863</v>
      </c>
      <c r="H3310" s="302" t="n">
        <v>6580</v>
      </c>
      <c r="I3310" s="300" t="n"/>
      <c r="J3310" s="300" t="inlineStr">
        <is>
          <t>MF</t>
        </is>
      </c>
      <c r="K3310" s="304" t="n"/>
      <c r="L3310" s="304" t="n"/>
      <c r="M3310" s="304" t="n"/>
      <c r="N3310" s="304" t="n"/>
    </row>
    <row r="3311" ht="15.75" customHeight="1" s="412">
      <c r="A3311" s="300" t="n">
        <v>3384</v>
      </c>
      <c r="B3311" s="300" t="n">
        <v>140</v>
      </c>
      <c r="C3311" s="300" t="inlineStr">
        <is>
          <t>T232</t>
        </is>
      </c>
      <c r="D3311" s="300" t="n">
        <v>13</v>
      </c>
      <c r="E3311" s="301" t="n">
        <v>43587</v>
      </c>
      <c r="F3311" s="300" t="n">
        <v>5241</v>
      </c>
      <c r="G3311" s="300" t="n">
        <v>6833</v>
      </c>
      <c r="H3311" s="302" t="n">
        <v>6559</v>
      </c>
      <c r="I3311" s="300" t="n"/>
      <c r="J3311" s="300" t="n"/>
      <c r="K3311" s="304" t="n"/>
      <c r="L3311" s="304" t="n"/>
      <c r="M3311" s="304" t="n"/>
      <c r="N3311" s="304" t="n"/>
    </row>
    <row r="3312" ht="15.75" customHeight="1" s="412">
      <c r="A3312" s="300" t="n">
        <v>3385</v>
      </c>
      <c r="B3312" s="300" t="n">
        <v>141</v>
      </c>
      <c r="C3312" s="300" t="inlineStr">
        <is>
          <t>T233</t>
        </is>
      </c>
      <c r="D3312" s="300" t="n">
        <v>13</v>
      </c>
      <c r="E3312" s="301" t="n">
        <v>43587</v>
      </c>
      <c r="F3312" s="300" t="n">
        <v>5187</v>
      </c>
      <c r="G3312" s="300" t="n"/>
      <c r="H3312" s="302" t="n"/>
      <c r="I3312" s="300" t="n"/>
      <c r="J3312" s="300" t="n"/>
      <c r="K3312" s="304" t="n"/>
      <c r="L3312" s="304" t="n"/>
      <c r="M3312" s="304" t="n"/>
      <c r="N3312" s="304" t="n"/>
    </row>
    <row r="3313" ht="15.75" customHeight="1" s="412">
      <c r="A3313" s="300" t="n">
        <v>3386</v>
      </c>
      <c r="B3313" s="300" t="n">
        <v>142</v>
      </c>
      <c r="C3313" s="300" t="inlineStr">
        <is>
          <t>T233</t>
        </is>
      </c>
      <c r="D3313" s="300" t="n">
        <v>13</v>
      </c>
      <c r="E3313" s="301" t="n">
        <v>43587</v>
      </c>
      <c r="F3313" s="300" t="n">
        <v>5229</v>
      </c>
      <c r="G3313" s="300" t="n"/>
      <c r="H3313" s="302" t="n"/>
      <c r="I3313" s="300" t="n"/>
      <c r="J3313" s="300" t="n"/>
      <c r="K3313" s="304" t="n"/>
      <c r="L3313" s="304" t="n"/>
      <c r="M3313" s="304" t="n"/>
      <c r="N3313" s="304" t="n"/>
    </row>
    <row r="3314" ht="15.75" customHeight="1" s="412">
      <c r="A3314" s="300" t="n">
        <v>3387</v>
      </c>
      <c r="B3314" s="300" t="n">
        <v>143</v>
      </c>
      <c r="C3314" s="300" t="inlineStr">
        <is>
          <t>T234</t>
        </is>
      </c>
      <c r="D3314" s="300" t="n">
        <v>13</v>
      </c>
      <c r="E3314" s="301" t="n">
        <v>43587</v>
      </c>
      <c r="F3314" s="300" t="n">
        <v>5229</v>
      </c>
      <c r="G3314" s="300" t="n">
        <v>7471</v>
      </c>
      <c r="H3314" s="302" t="n">
        <v>7051</v>
      </c>
      <c r="I3314" s="300" t="n"/>
      <c r="J3314" s="300" t="inlineStr">
        <is>
          <t>MF</t>
        </is>
      </c>
      <c r="K3314" s="304" t="n"/>
      <c r="L3314" s="304" t="n"/>
      <c r="M3314" s="304" t="n"/>
      <c r="N3314" s="304" t="n"/>
    </row>
    <row r="3315" ht="15.75" customHeight="1" s="412">
      <c r="A3315" s="300" t="n">
        <v>3388</v>
      </c>
      <c r="B3315" s="300" t="n">
        <v>144</v>
      </c>
      <c r="C3315" s="300" t="inlineStr">
        <is>
          <t>T234</t>
        </is>
      </c>
      <c r="D3315" s="300" t="n">
        <v>13</v>
      </c>
      <c r="E3315" s="301" t="n">
        <v>43587</v>
      </c>
      <c r="F3315" s="300" t="n">
        <v>5238</v>
      </c>
      <c r="G3315" s="300" t="n">
        <v>7417</v>
      </c>
      <c r="H3315" s="302" t="n">
        <v>7004</v>
      </c>
      <c r="I3315" s="300" t="n"/>
      <c r="J3315" s="300" t="n"/>
      <c r="K3315" s="304" t="n"/>
      <c r="L3315" s="304" t="n"/>
      <c r="M3315" s="304" t="n"/>
      <c r="N3315" s="304" t="n"/>
    </row>
    <row r="3316" ht="15.75" customHeight="1" s="412">
      <c r="A3316" s="300" t="n">
        <v>3389</v>
      </c>
      <c r="B3316" s="300" t="n">
        <v>145</v>
      </c>
      <c r="C3316" s="300" t="inlineStr">
        <is>
          <t>T238</t>
        </is>
      </c>
      <c r="D3316" s="300" t="n">
        <v>13</v>
      </c>
      <c r="E3316" s="301" t="n">
        <v>43587</v>
      </c>
      <c r="F3316" s="300" t="n">
        <v>5181</v>
      </c>
      <c r="G3316" s="300" t="n">
        <v>6899</v>
      </c>
      <c r="H3316" s="302" t="n">
        <v>6405</v>
      </c>
      <c r="I3316" s="300" t="n"/>
      <c r="J3316" s="300" t="inlineStr">
        <is>
          <t>1/2</t>
        </is>
      </c>
      <c r="K3316" s="304" t="n"/>
      <c r="L3316" s="304" t="n"/>
      <c r="M3316" s="304" t="n"/>
      <c r="N3316" s="304" t="n"/>
    </row>
    <row r="3317" ht="15.75" customHeight="1" s="412">
      <c r="A3317" s="300" t="n">
        <v>3390</v>
      </c>
      <c r="B3317" s="300" t="n">
        <v>146</v>
      </c>
      <c r="C3317" s="300" t="inlineStr">
        <is>
          <t>T238</t>
        </is>
      </c>
      <c r="D3317" s="300" t="n">
        <v>13</v>
      </c>
      <c r="E3317" s="301" t="n">
        <v>43587</v>
      </c>
      <c r="F3317" s="300" t="n">
        <v>5179</v>
      </c>
      <c r="G3317" s="300" t="n">
        <v>7007</v>
      </c>
      <c r="H3317" s="302" t="n">
        <v>6478</v>
      </c>
      <c r="I3317" s="300" t="n"/>
      <c r="J3317" s="300" t="n"/>
      <c r="K3317" s="304" t="n"/>
      <c r="L3317" s="304" t="n"/>
      <c r="M3317" s="304" t="n"/>
      <c r="N3317" s="304" t="n"/>
    </row>
    <row r="3318" ht="15.75" customHeight="1" s="412">
      <c r="A3318" s="300" t="n">
        <v>3391</v>
      </c>
      <c r="B3318" s="300" t="n">
        <v>147</v>
      </c>
      <c r="C3318" s="300" t="inlineStr">
        <is>
          <t>T240</t>
        </is>
      </c>
      <c r="D3318" s="300" t="n">
        <v>13</v>
      </c>
      <c r="E3318" s="301" t="n">
        <v>43587</v>
      </c>
      <c r="F3318" s="300" t="n">
        <v>5265</v>
      </c>
      <c r="G3318" s="300" t="n">
        <v>9435</v>
      </c>
      <c r="H3318" s="302" t="n">
        <v>8002</v>
      </c>
      <c r="I3318" s="300" t="n"/>
      <c r="J3318" s="300" t="inlineStr">
        <is>
          <t>28/4</t>
        </is>
      </c>
      <c r="K3318" s="304" t="n"/>
      <c r="L3318" s="304" t="n"/>
      <c r="M3318" s="304" t="n"/>
      <c r="N3318" s="304" t="n"/>
    </row>
    <row r="3319" ht="15.75" customHeight="1" s="412">
      <c r="A3319" s="300" t="n">
        <v>3392</v>
      </c>
      <c r="B3319" s="300" t="n">
        <v>148</v>
      </c>
      <c r="C3319" s="300" t="inlineStr">
        <is>
          <t>T240</t>
        </is>
      </c>
      <c r="D3319" s="300" t="n">
        <v>13</v>
      </c>
      <c r="E3319" s="301" t="n">
        <v>43587</v>
      </c>
      <c r="F3319" s="300" t="n">
        <v>5186</v>
      </c>
      <c r="G3319" s="300" t="n">
        <v>9164</v>
      </c>
      <c r="H3319" s="302" t="n">
        <v>7837</v>
      </c>
      <c r="I3319" s="300" t="n"/>
      <c r="J3319" s="300" t="n"/>
      <c r="K3319" s="304" t="n"/>
      <c r="L3319" s="304" t="n"/>
      <c r="M3319" s="304" t="n"/>
      <c r="N3319" s="304" t="n"/>
    </row>
    <row r="3320" ht="15.75" customHeight="1" s="412">
      <c r="A3320" s="300" t="n">
        <v>3393</v>
      </c>
      <c r="B3320" s="300" t="n">
        <v>149</v>
      </c>
      <c r="C3320" s="300" t="inlineStr">
        <is>
          <t>T242</t>
        </is>
      </c>
      <c r="D3320" s="300" t="n">
        <v>13</v>
      </c>
      <c r="E3320" s="301" t="n">
        <v>43587</v>
      </c>
      <c r="F3320" s="300" t="n">
        <v>5222</v>
      </c>
      <c r="G3320" s="300" t="n">
        <v>8544</v>
      </c>
      <c r="H3320" s="302" t="n">
        <v>7690</v>
      </c>
      <c r="I3320" s="300" t="n"/>
      <c r="J3320" s="300" t="inlineStr">
        <is>
          <t>26/4</t>
        </is>
      </c>
      <c r="K3320" s="304" t="n"/>
      <c r="L3320" s="304" t="n"/>
      <c r="M3320" s="304" t="n"/>
      <c r="N3320" s="304" t="n"/>
    </row>
    <row r="3321" ht="15.75" customHeight="1" s="412">
      <c r="A3321" s="300" t="n">
        <v>3394</v>
      </c>
      <c r="B3321" s="300" t="n">
        <v>150</v>
      </c>
      <c r="C3321" s="300" t="inlineStr">
        <is>
          <t>T242</t>
        </is>
      </c>
      <c r="D3321" s="300" t="n">
        <v>13</v>
      </c>
      <c r="E3321" s="301" t="n">
        <v>43587</v>
      </c>
      <c r="F3321" s="300" t="n">
        <v>5188</v>
      </c>
      <c r="G3321" s="300" t="n">
        <v>8411</v>
      </c>
      <c r="H3321" s="302" t="n">
        <v>7589</v>
      </c>
      <c r="I3321" s="300" t="n"/>
      <c r="J3321" s="300" t="n"/>
      <c r="K3321" s="304" t="n"/>
      <c r="L3321" s="304" t="n"/>
      <c r="M3321" s="304" t="n"/>
      <c r="N3321" s="304" t="n"/>
    </row>
    <row r="3322" ht="15.75" customHeight="1" s="412">
      <c r="A3322" s="300" t="n">
        <v>3395</v>
      </c>
      <c r="B3322" s="300" t="n">
        <v>151</v>
      </c>
      <c r="C3322" s="300" t="inlineStr">
        <is>
          <t>T244</t>
        </is>
      </c>
      <c r="D3322" s="300" t="n">
        <v>13</v>
      </c>
      <c r="E3322" s="301" t="n">
        <v>43587</v>
      </c>
      <c r="F3322" s="300" t="n">
        <v>5221</v>
      </c>
      <c r="G3322" s="300" t="n">
        <v>6759</v>
      </c>
      <c r="H3322" s="302" t="n">
        <v>6456</v>
      </c>
      <c r="I3322" s="300" t="n"/>
      <c r="J3322" s="300" t="inlineStr">
        <is>
          <t>MF</t>
        </is>
      </c>
      <c r="K3322" s="304" t="n"/>
      <c r="L3322" s="304" t="n"/>
      <c r="M3322" s="304" t="n"/>
      <c r="N3322" s="304" t="n"/>
    </row>
    <row r="3323" ht="15.75" customHeight="1" s="412">
      <c r="A3323" s="300" t="n">
        <v>3396</v>
      </c>
      <c r="B3323" s="300" t="n">
        <v>152</v>
      </c>
      <c r="C3323" s="300" t="inlineStr">
        <is>
          <t>T244</t>
        </is>
      </c>
      <c r="D3323" s="300" t="n">
        <v>13</v>
      </c>
      <c r="E3323" s="301" t="n">
        <v>43587</v>
      </c>
      <c r="F3323" s="300" t="n">
        <v>5292</v>
      </c>
      <c r="G3323" s="300" t="n">
        <v>6653</v>
      </c>
      <c r="H3323" s="302" t="n">
        <v>6380</v>
      </c>
      <c r="I3323" s="300" t="n"/>
      <c r="J3323" s="300" t="n"/>
      <c r="K3323" s="304" t="n"/>
      <c r="L3323" s="304" t="n"/>
      <c r="M3323" s="304" t="n"/>
      <c r="N3323" s="304" t="n"/>
    </row>
    <row r="3324" ht="15.75" customHeight="1" s="412">
      <c r="A3324" s="300" t="n">
        <v>3397</v>
      </c>
      <c r="B3324" s="300" t="n">
        <v>153</v>
      </c>
      <c r="C3324" s="300" t="inlineStr">
        <is>
          <t>T246</t>
        </is>
      </c>
      <c r="D3324" s="300" t="n">
        <v>13</v>
      </c>
      <c r="E3324" s="301" t="n">
        <v>43587</v>
      </c>
      <c r="F3324" s="300" t="n">
        <v>5238</v>
      </c>
      <c r="G3324" s="300" t="n">
        <v>8800</v>
      </c>
      <c r="H3324" s="302" t="n">
        <v>7746</v>
      </c>
      <c r="I3324" s="300" t="n"/>
      <c r="J3324" s="300" t="inlineStr">
        <is>
          <t>1/2</t>
        </is>
      </c>
      <c r="K3324" s="304" t="n"/>
      <c r="L3324" s="304" t="n"/>
      <c r="M3324" s="304" t="n"/>
      <c r="N3324" s="304" t="n"/>
    </row>
    <row r="3325" ht="15.75" customHeight="1" s="412">
      <c r="A3325" s="300" t="n">
        <v>3398</v>
      </c>
      <c r="B3325" s="300" t="n">
        <v>154</v>
      </c>
      <c r="C3325" s="300" t="inlineStr">
        <is>
          <t>T246</t>
        </is>
      </c>
      <c r="D3325" s="300" t="n">
        <v>13</v>
      </c>
      <c r="E3325" s="301" t="n">
        <v>43587</v>
      </c>
      <c r="F3325" s="300" t="n">
        <v>5194</v>
      </c>
      <c r="G3325" s="300" t="n">
        <v>8957</v>
      </c>
      <c r="H3325" s="302" t="n">
        <v>7864</v>
      </c>
      <c r="I3325" s="300" t="n"/>
      <c r="J3325" s="300" t="n"/>
      <c r="K3325" s="304" t="n"/>
      <c r="L3325" s="304" t="n"/>
      <c r="M3325" s="304" t="n"/>
      <c r="N3325" s="304" t="n"/>
    </row>
    <row r="3326" ht="15.75" customHeight="1" s="412">
      <c r="A3326" s="300" t="n">
        <v>3399</v>
      </c>
      <c r="B3326" s="300" t="n">
        <v>155</v>
      </c>
      <c r="C3326" s="300" t="inlineStr">
        <is>
          <t>T247</t>
        </is>
      </c>
      <c r="D3326" s="300" t="n">
        <v>13</v>
      </c>
      <c r="E3326" s="301" t="n">
        <v>43587</v>
      </c>
      <c r="F3326" s="300" t="n">
        <v>5181</v>
      </c>
      <c r="G3326" s="300" t="n">
        <v>8454</v>
      </c>
      <c r="H3326" s="302" t="n">
        <v>7470</v>
      </c>
      <c r="I3326" s="300" t="n"/>
      <c r="J3326" s="300" t="inlineStr">
        <is>
          <t>30/4</t>
        </is>
      </c>
      <c r="K3326" s="304" t="n"/>
      <c r="L3326" s="304" t="n"/>
      <c r="M3326" s="304" t="n"/>
      <c r="N3326" s="304" t="n"/>
    </row>
    <row r="3327" ht="15.75" customHeight="1" s="412">
      <c r="A3327" s="300" t="n">
        <v>3400</v>
      </c>
      <c r="B3327" s="300" t="n">
        <v>156</v>
      </c>
      <c r="C3327" s="300" t="inlineStr">
        <is>
          <t>T247</t>
        </is>
      </c>
      <c r="D3327" s="300" t="n">
        <v>13</v>
      </c>
      <c r="E3327" s="301" t="n">
        <v>43587</v>
      </c>
      <c r="F3327" s="300" t="n">
        <v>5171</v>
      </c>
      <c r="G3327" s="300" t="n">
        <v>8419</v>
      </c>
      <c r="H3327" s="302" t="n">
        <v>7403</v>
      </c>
      <c r="I3327" s="300" t="n"/>
      <c r="J3327" s="300" t="n"/>
      <c r="K3327" s="304" t="n"/>
      <c r="L3327" s="304" t="n"/>
      <c r="M3327" s="304" t="n"/>
      <c r="N3327" s="304" t="n"/>
    </row>
    <row r="3328" ht="15.75" customHeight="1" s="412">
      <c r="A3328" s="300" t="n">
        <v>3401</v>
      </c>
      <c r="B3328" s="300" t="n">
        <v>157</v>
      </c>
      <c r="C3328" s="300" t="inlineStr">
        <is>
          <t>T248</t>
        </is>
      </c>
      <c r="D3328" s="300" t="n">
        <v>13</v>
      </c>
      <c r="E3328" s="301" t="n">
        <v>43587</v>
      </c>
      <c r="F3328" s="300" t="n">
        <v>5319</v>
      </c>
      <c r="G3328" s="300" t="n">
        <v>8570</v>
      </c>
      <c r="H3328" s="302" t="n">
        <v>7746</v>
      </c>
      <c r="I3328" s="300" t="n"/>
      <c r="J3328" s="300" t="inlineStr">
        <is>
          <t>30/4</t>
        </is>
      </c>
      <c r="K3328" s="304" t="n"/>
      <c r="L3328" s="304" t="n"/>
      <c r="M3328" s="304" t="n"/>
      <c r="N3328" s="304" t="n"/>
    </row>
    <row r="3329" ht="15.75" customHeight="1" s="412">
      <c r="A3329" s="300" t="n">
        <v>3402</v>
      </c>
      <c r="B3329" s="300" t="n">
        <v>158</v>
      </c>
      <c r="C3329" s="300" t="inlineStr">
        <is>
          <t>T248</t>
        </is>
      </c>
      <c r="D3329" s="300" t="n">
        <v>13</v>
      </c>
      <c r="E3329" s="301" t="n">
        <v>43587</v>
      </c>
      <c r="F3329" s="300" t="n">
        <v>5219</v>
      </c>
      <c r="G3329" s="300" t="n">
        <v>8430</v>
      </c>
      <c r="H3329" s="302" t="n">
        <v>7607</v>
      </c>
      <c r="I3329" s="300" t="n"/>
      <c r="J3329" s="300" t="n"/>
      <c r="K3329" s="304" t="n"/>
      <c r="L3329" s="304" t="n"/>
      <c r="M3329" s="304" t="n"/>
      <c r="N3329" s="304" t="n"/>
    </row>
    <row r="3330" ht="15.75" customHeight="1" s="412">
      <c r="A3330" s="300" t="n">
        <v>3403</v>
      </c>
      <c r="B3330" s="300" t="n">
        <v>159</v>
      </c>
      <c r="C3330" s="300" t="inlineStr">
        <is>
          <t>T249</t>
        </is>
      </c>
      <c r="D3330" s="300" t="n">
        <v>13</v>
      </c>
      <c r="E3330" s="301" t="n">
        <v>43587</v>
      </c>
      <c r="F3330" s="300" t="n">
        <v>5300</v>
      </c>
      <c r="G3330" s="300" t="n"/>
      <c r="H3330" s="302" t="n"/>
      <c r="I3330" s="300" t="n"/>
      <c r="J3330" s="300" t="inlineStr">
        <is>
          <t>28/4</t>
        </is>
      </c>
      <c r="K3330" s="304" t="n"/>
      <c r="L3330" s="304" t="n"/>
      <c r="M3330" s="304" t="n"/>
      <c r="N3330" s="304" t="n"/>
    </row>
    <row r="3331" ht="15.75" customHeight="1" s="412">
      <c r="A3331" s="300" t="n">
        <v>3404</v>
      </c>
      <c r="B3331" s="300" t="n">
        <v>160</v>
      </c>
      <c r="C3331" s="300" t="inlineStr">
        <is>
          <t>T249</t>
        </is>
      </c>
      <c r="D3331" s="300" t="n">
        <v>13</v>
      </c>
      <c r="E3331" s="301" t="n">
        <v>43587</v>
      </c>
      <c r="F3331" s="300" t="n">
        <v>5234</v>
      </c>
      <c r="G3331" s="300" t="n"/>
      <c r="H3331" s="302" t="n"/>
      <c r="I3331" s="300" t="n"/>
      <c r="J3331" s="300" t="n"/>
      <c r="K3331" s="304" t="n"/>
      <c r="L3331" s="304" t="n"/>
      <c r="M3331" s="304" t="n"/>
      <c r="N3331" s="304" t="n"/>
    </row>
    <row r="3332" ht="15.75" customHeight="1" s="412">
      <c r="A3332" s="300" t="n">
        <v>3405</v>
      </c>
      <c r="B3332" s="300" t="n">
        <v>161</v>
      </c>
      <c r="C3332" s="300" t="inlineStr">
        <is>
          <t>T250</t>
        </is>
      </c>
      <c r="D3332" s="300" t="n">
        <v>13</v>
      </c>
      <c r="E3332" s="301" t="n">
        <v>43587</v>
      </c>
      <c r="F3332" s="300" t="n">
        <v>5264</v>
      </c>
      <c r="G3332" s="300" t="n">
        <v>8475</v>
      </c>
      <c r="H3332" s="302" t="n">
        <v>7603</v>
      </c>
      <c r="I3332" s="300" t="n"/>
      <c r="J3332" s="300" t="inlineStr">
        <is>
          <t>MF</t>
        </is>
      </c>
      <c r="K3332" s="304" t="n"/>
      <c r="L3332" s="304" t="n"/>
      <c r="M3332" s="304" t="n"/>
      <c r="N3332" s="304" t="n"/>
    </row>
    <row r="3333" ht="15.75" customHeight="1" s="412">
      <c r="A3333" s="300" t="n">
        <v>3406</v>
      </c>
      <c r="B3333" s="300" t="n">
        <v>162</v>
      </c>
      <c r="C3333" s="300" t="inlineStr">
        <is>
          <t>T250</t>
        </is>
      </c>
      <c r="D3333" s="300" t="n">
        <v>13</v>
      </c>
      <c r="E3333" s="301" t="n">
        <v>43587</v>
      </c>
      <c r="F3333" s="300" t="n">
        <v>5232</v>
      </c>
      <c r="G3333" s="300" t="n">
        <v>8358</v>
      </c>
      <c r="H3333" s="302" t="n">
        <v>7523</v>
      </c>
      <c r="I3333" s="300" t="n"/>
      <c r="J3333" s="300" t="n"/>
      <c r="K3333" s="304" t="n"/>
      <c r="L3333" s="304" t="n"/>
      <c r="M3333" s="304" t="n"/>
      <c r="N3333" s="304" t="n"/>
    </row>
    <row r="3334" ht="15.75" customHeight="1" s="412">
      <c r="A3334" s="300" t="n">
        <v>3407</v>
      </c>
      <c r="B3334" s="300" t="n">
        <v>163</v>
      </c>
      <c r="C3334" s="300" t="inlineStr">
        <is>
          <t>T258</t>
        </is>
      </c>
      <c r="D3334" s="300" t="n">
        <v>13</v>
      </c>
      <c r="E3334" s="301" t="n">
        <v>43587</v>
      </c>
      <c r="F3334" s="300" t="n">
        <v>5193</v>
      </c>
      <c r="G3334" s="300" t="n">
        <v>7164</v>
      </c>
      <c r="H3334" s="302" t="n">
        <v>6826</v>
      </c>
      <c r="I3334" s="300" t="n"/>
      <c r="J3334" s="300" t="inlineStr">
        <is>
          <t>28/4</t>
        </is>
      </c>
      <c r="K3334" s="304" t="n"/>
      <c r="L3334" s="304" t="n"/>
      <c r="M3334" s="304" t="n"/>
      <c r="N3334" s="304" t="n"/>
    </row>
    <row r="3335" ht="15.75" customHeight="1" s="412">
      <c r="A3335" s="300" t="n">
        <v>3408</v>
      </c>
      <c r="B3335" s="300" t="n">
        <v>164</v>
      </c>
      <c r="C3335" s="300" t="inlineStr">
        <is>
          <t>T258</t>
        </is>
      </c>
      <c r="D3335" s="300" t="n">
        <v>13</v>
      </c>
      <c r="E3335" s="301" t="n">
        <v>43587</v>
      </c>
      <c r="F3335" s="300" t="n">
        <v>5245</v>
      </c>
      <c r="G3335" s="300" t="n">
        <v>7204</v>
      </c>
      <c r="H3335" s="302" t="n">
        <v>6865</v>
      </c>
      <c r="I3335" s="300" t="n"/>
      <c r="J3335" s="300" t="n"/>
      <c r="K3335" s="304" t="n"/>
      <c r="L3335" s="304" t="n"/>
      <c r="M3335" s="304" t="n"/>
      <c r="N3335" s="304" t="n"/>
    </row>
    <row r="3336" ht="15.75" customHeight="1" s="412">
      <c r="A3336" s="300" t="n">
        <v>3409</v>
      </c>
      <c r="B3336" s="300" t="n">
        <v>165</v>
      </c>
      <c r="C3336" s="300" t="inlineStr">
        <is>
          <t>T261</t>
        </is>
      </c>
      <c r="D3336" s="300" t="n">
        <v>13</v>
      </c>
      <c r="E3336" s="301" t="n">
        <v>43587</v>
      </c>
      <c r="F3336" s="300" t="n">
        <v>5226</v>
      </c>
      <c r="G3336" s="300" t="n">
        <v>7710</v>
      </c>
      <c r="H3336" s="302" t="n">
        <v>6926</v>
      </c>
      <c r="I3336" s="300" t="n"/>
      <c r="J3336" s="300" t="inlineStr">
        <is>
          <t>28/4</t>
        </is>
      </c>
      <c r="K3336" s="304" t="n"/>
      <c r="L3336" s="304" t="n"/>
      <c r="M3336" s="304" t="n"/>
      <c r="N3336" s="304" t="n"/>
    </row>
    <row r="3337" ht="15.75" customHeight="1" s="412">
      <c r="A3337" s="300" t="n">
        <v>3410</v>
      </c>
      <c r="B3337" s="300" t="n">
        <v>166</v>
      </c>
      <c r="C3337" s="300" t="inlineStr">
        <is>
          <t>T261</t>
        </is>
      </c>
      <c r="D3337" s="300" t="n">
        <v>13</v>
      </c>
      <c r="E3337" s="301" t="n">
        <v>43587</v>
      </c>
      <c r="F3337" s="300" t="n">
        <v>5252</v>
      </c>
      <c r="G3337" s="300" t="n">
        <v>7745</v>
      </c>
      <c r="H3337" s="302" t="n">
        <v>6945</v>
      </c>
      <c r="I3337" s="300" t="n"/>
      <c r="J3337" s="300" t="n"/>
      <c r="K3337" s="304" t="n"/>
      <c r="L3337" s="304" t="n"/>
      <c r="M3337" s="304" t="n"/>
      <c r="N3337" s="304" t="n"/>
    </row>
    <row r="3338" ht="15.75" customHeight="1" s="412">
      <c r="A3338" s="300" t="n">
        <v>3411</v>
      </c>
      <c r="B3338" s="300" t="n">
        <v>167</v>
      </c>
      <c r="C3338" s="300" t="inlineStr">
        <is>
          <t>T263</t>
        </is>
      </c>
      <c r="D3338" s="300" t="n">
        <v>13</v>
      </c>
      <c r="E3338" s="301" t="n">
        <v>43587</v>
      </c>
      <c r="F3338" s="300" t="n">
        <v>5280</v>
      </c>
      <c r="G3338" s="300" t="n">
        <v>9893</v>
      </c>
      <c r="H3338" s="302" t="n">
        <v>8288</v>
      </c>
      <c r="I3338" s="300" t="n"/>
      <c r="J3338" s="300" t="inlineStr">
        <is>
          <t>28/4</t>
        </is>
      </c>
      <c r="K3338" s="304" t="n"/>
      <c r="L3338" s="304" t="n"/>
      <c r="M3338" s="304" t="n"/>
      <c r="N3338" s="304" t="n"/>
    </row>
    <row r="3339" ht="15.75" customHeight="1" s="412">
      <c r="A3339" s="300" t="n">
        <v>3412</v>
      </c>
      <c r="B3339" s="300" t="n">
        <v>168</v>
      </c>
      <c r="C3339" s="300" t="inlineStr">
        <is>
          <t>T263</t>
        </is>
      </c>
      <c r="D3339" s="300" t="n">
        <v>13</v>
      </c>
      <c r="E3339" s="301" t="n">
        <v>43587</v>
      </c>
      <c r="F3339" s="300" t="n">
        <v>5212</v>
      </c>
      <c r="G3339" s="300" t="n">
        <v>9605</v>
      </c>
      <c r="H3339" s="302" t="n">
        <v>8013</v>
      </c>
      <c r="I3339" s="300" t="n"/>
      <c r="J3339" s="300" t="n"/>
      <c r="K3339" s="304" t="n"/>
      <c r="L3339" s="304" t="n"/>
      <c r="M3339" s="304" t="n"/>
      <c r="N3339" s="304" t="n"/>
    </row>
    <row r="3340" ht="15.75" customHeight="1" s="412">
      <c r="A3340" s="300" t="n">
        <v>3413</v>
      </c>
      <c r="B3340" s="300" t="n">
        <v>169</v>
      </c>
      <c r="C3340" s="300" t="inlineStr">
        <is>
          <t>T264</t>
        </is>
      </c>
      <c r="D3340" s="300" t="n">
        <v>13</v>
      </c>
      <c r="E3340" s="301" t="n">
        <v>43587</v>
      </c>
      <c r="F3340" s="300" t="n">
        <v>5223</v>
      </c>
      <c r="G3340" s="300" t="n">
        <v>7525</v>
      </c>
      <c r="H3340" s="302" t="n">
        <v>6761</v>
      </c>
      <c r="I3340" s="300" t="n"/>
      <c r="J3340" s="300" t="inlineStr">
        <is>
          <t>1/2</t>
        </is>
      </c>
      <c r="K3340" s="304" t="n"/>
      <c r="L3340" s="304" t="n"/>
      <c r="M3340" s="304" t="n"/>
      <c r="N3340" s="304" t="n"/>
    </row>
    <row r="3341" ht="15.75" customHeight="1" s="412">
      <c r="A3341" s="300" t="n">
        <v>3414</v>
      </c>
      <c r="B3341" s="300" t="n">
        <v>170</v>
      </c>
      <c r="C3341" s="300" t="inlineStr">
        <is>
          <t>T264</t>
        </is>
      </c>
      <c r="D3341" s="300" t="n">
        <v>13</v>
      </c>
      <c r="E3341" s="301" t="n">
        <v>43587</v>
      </c>
      <c r="F3341" s="300" t="n">
        <v>5223</v>
      </c>
      <c r="G3341" s="300" t="n">
        <v>7670</v>
      </c>
      <c r="H3341" s="302" t="n">
        <v>6850</v>
      </c>
      <c r="I3341" s="300" t="n"/>
      <c r="J3341" s="300" t="n"/>
      <c r="K3341" s="304" t="n"/>
      <c r="L3341" s="304" t="n"/>
      <c r="M3341" s="304" t="n"/>
      <c r="N3341" s="304" t="n"/>
    </row>
    <row r="3342" ht="15.75" customHeight="1" s="412">
      <c r="A3342" s="300" t="n">
        <v>3415</v>
      </c>
      <c r="B3342" s="300" t="n">
        <v>171</v>
      </c>
      <c r="C3342" s="300" t="inlineStr">
        <is>
          <t>T265</t>
        </is>
      </c>
      <c r="D3342" s="300" t="n">
        <v>13</v>
      </c>
      <c r="E3342" s="301" t="n">
        <v>43587</v>
      </c>
      <c r="F3342" s="300" t="n">
        <v>5259</v>
      </c>
      <c r="G3342" s="300" t="n">
        <v>7459</v>
      </c>
      <c r="H3342" s="302" t="n">
        <v>6878</v>
      </c>
      <c r="I3342" s="300" t="n"/>
      <c r="J3342" s="300" t="inlineStr">
        <is>
          <t>MF</t>
        </is>
      </c>
      <c r="K3342" s="304" t="n"/>
      <c r="L3342" s="304" t="n"/>
      <c r="M3342" s="304" t="n"/>
      <c r="N3342" s="304" t="n"/>
    </row>
    <row r="3343" ht="15.75" customHeight="1" s="412">
      <c r="A3343" s="300" t="n">
        <v>3416</v>
      </c>
      <c r="B3343" s="300" t="n">
        <v>172</v>
      </c>
      <c r="C3343" s="300" t="inlineStr">
        <is>
          <t>T265</t>
        </is>
      </c>
      <c r="D3343" s="300" t="n">
        <v>13</v>
      </c>
      <c r="E3343" s="301" t="n">
        <v>43587</v>
      </c>
      <c r="F3343" s="300" t="n">
        <v>5274</v>
      </c>
      <c r="G3343" s="300" t="n">
        <v>7418</v>
      </c>
      <c r="H3343" s="302" t="n">
        <v>6847</v>
      </c>
      <c r="I3343" s="300" t="n"/>
      <c r="J3343" s="300" t="n"/>
      <c r="K3343" s="304" t="n"/>
      <c r="L3343" s="304" t="n"/>
      <c r="M3343" s="304" t="n"/>
      <c r="N3343" s="304" t="n"/>
    </row>
    <row r="3344" ht="15.75" customHeight="1" s="412">
      <c r="A3344" s="300" t="n">
        <v>3417</v>
      </c>
      <c r="B3344" s="300" t="n">
        <v>173</v>
      </c>
      <c r="C3344" s="300" t="inlineStr">
        <is>
          <t>T267</t>
        </is>
      </c>
      <c r="D3344" s="300" t="n">
        <v>13</v>
      </c>
      <c r="E3344" s="301" t="n">
        <v>43587</v>
      </c>
      <c r="F3344" s="300" t="n">
        <v>5227</v>
      </c>
      <c r="G3344" s="300" t="n">
        <v>8281</v>
      </c>
      <c r="H3344" s="302" t="n">
        <v>7348</v>
      </c>
      <c r="I3344" s="300" t="n"/>
      <c r="J3344" s="300" t="inlineStr">
        <is>
          <t>MF</t>
        </is>
      </c>
      <c r="K3344" s="304" t="n"/>
      <c r="L3344" s="304" t="n"/>
      <c r="M3344" s="304" t="n"/>
      <c r="N3344" s="304" t="n"/>
    </row>
    <row r="3345" ht="15.75" customHeight="1" s="412">
      <c r="A3345" s="300" t="n">
        <v>3418</v>
      </c>
      <c r="B3345" s="300" t="n">
        <v>174</v>
      </c>
      <c r="C3345" s="300" t="inlineStr">
        <is>
          <t>T267</t>
        </is>
      </c>
      <c r="D3345" s="300" t="n">
        <v>13</v>
      </c>
      <c r="E3345" s="301" t="n">
        <v>43587</v>
      </c>
      <c r="F3345" s="300" t="n">
        <v>5182</v>
      </c>
      <c r="G3345" s="300" t="n">
        <v>7938</v>
      </c>
      <c r="H3345" s="302" t="n">
        <v>7310</v>
      </c>
      <c r="I3345" s="300" t="n"/>
      <c r="J3345" s="300" t="n"/>
      <c r="K3345" s="304" t="n"/>
      <c r="L3345" s="304" t="n"/>
      <c r="M3345" s="304" t="n"/>
      <c r="N3345" s="304" t="n"/>
    </row>
    <row r="3346" ht="15.75" customHeight="1" s="412">
      <c r="A3346" s="300" t="n">
        <v>3419</v>
      </c>
      <c r="B3346" s="300" t="n">
        <v>175</v>
      </c>
      <c r="C3346" s="300" t="inlineStr">
        <is>
          <t>T268</t>
        </is>
      </c>
      <c r="D3346" s="300" t="n">
        <v>13</v>
      </c>
      <c r="E3346" s="301" t="n">
        <v>43587</v>
      </c>
      <c r="F3346" s="300" t="n">
        <v>5280</v>
      </c>
      <c r="G3346" s="300" t="n">
        <v>8321</v>
      </c>
      <c r="H3346" s="302" t="n">
        <v>7462</v>
      </c>
      <c r="I3346" s="300" t="n"/>
      <c r="J3346" s="300" t="inlineStr">
        <is>
          <t>MF</t>
        </is>
      </c>
      <c r="K3346" s="304" t="n"/>
      <c r="L3346" s="304" t="n"/>
      <c r="M3346" s="304" t="n"/>
      <c r="N3346" s="304" t="n"/>
    </row>
    <row r="3347" ht="15.75" customHeight="1" s="412">
      <c r="A3347" s="300" t="n">
        <v>3420</v>
      </c>
      <c r="B3347" s="300" t="n">
        <v>176</v>
      </c>
      <c r="C3347" s="300" t="inlineStr">
        <is>
          <t>T268</t>
        </is>
      </c>
      <c r="D3347" s="300" t="n">
        <v>13</v>
      </c>
      <c r="E3347" s="301" t="n">
        <v>43587</v>
      </c>
      <c r="F3347" s="300" t="n">
        <v>5193</v>
      </c>
      <c r="G3347" s="300" t="n">
        <v>8143</v>
      </c>
      <c r="H3347" s="302" t="n">
        <v>7287</v>
      </c>
      <c r="I3347" s="300" t="n"/>
      <c r="J3347" s="300" t="n"/>
      <c r="K3347" s="304" t="n"/>
      <c r="L3347" s="304" t="n"/>
      <c r="M3347" s="304" t="n"/>
      <c r="N3347" s="304" t="n"/>
    </row>
    <row r="3348" ht="15.75" customHeight="1" s="412">
      <c r="A3348" s="300" t="n">
        <v>3421</v>
      </c>
      <c r="B3348" s="300" t="n">
        <v>177</v>
      </c>
      <c r="C3348" s="300" t="inlineStr">
        <is>
          <t>T301</t>
        </is>
      </c>
      <c r="D3348" s="300" t="n">
        <v>13</v>
      </c>
      <c r="E3348" s="301" t="n">
        <v>43587</v>
      </c>
      <c r="F3348" s="300" t="n">
        <v>5259</v>
      </c>
      <c r="G3348" s="300" t="n">
        <v>8803</v>
      </c>
      <c r="H3348" s="302" t="n">
        <v>7754</v>
      </c>
      <c r="I3348" s="300" t="n"/>
      <c r="J3348" s="300" t="inlineStr">
        <is>
          <t>3/4</t>
        </is>
      </c>
      <c r="K3348" s="304" t="n"/>
      <c r="L3348" s="304" t="n"/>
      <c r="M3348" s="304" t="n"/>
      <c r="N3348" s="304" t="n"/>
    </row>
    <row r="3349" ht="15.75" customHeight="1" s="412">
      <c r="A3349" s="300" t="n">
        <v>3422</v>
      </c>
      <c r="B3349" s="300" t="n">
        <v>178</v>
      </c>
      <c r="C3349" s="300" t="inlineStr">
        <is>
          <t>T301</t>
        </is>
      </c>
      <c r="D3349" s="300" t="n">
        <v>13</v>
      </c>
      <c r="E3349" s="301" t="n">
        <v>43587</v>
      </c>
      <c r="F3349" s="300" t="n">
        <v>5226</v>
      </c>
      <c r="G3349" s="300" t="n">
        <v>8899</v>
      </c>
      <c r="H3349" s="302" t="n">
        <v>7756</v>
      </c>
      <c r="I3349" s="300" t="n"/>
      <c r="J3349" s="300" t="n"/>
      <c r="K3349" s="304" t="n"/>
      <c r="L3349" s="304" t="n"/>
      <c r="M3349" s="304" t="n"/>
      <c r="N3349" s="304" t="n"/>
    </row>
    <row r="3350" ht="15.75" customHeight="1" s="412">
      <c r="A3350" s="300" t="n">
        <v>3423</v>
      </c>
      <c r="B3350" s="300" t="n">
        <v>179</v>
      </c>
      <c r="C3350" s="300" t="inlineStr">
        <is>
          <t>T305</t>
        </is>
      </c>
      <c r="D3350" s="300" t="n">
        <v>13</v>
      </c>
      <c r="E3350" s="301" t="n">
        <v>43587</v>
      </c>
      <c r="F3350" s="300" t="n">
        <v>5180</v>
      </c>
      <c r="G3350" s="300" t="n">
        <v>7998</v>
      </c>
      <c r="H3350" s="302" t="n">
        <v>7258</v>
      </c>
      <c r="I3350" s="300" t="n"/>
      <c r="J3350" s="300" t="inlineStr">
        <is>
          <t>MF</t>
        </is>
      </c>
      <c r="K3350" s="304" t="n"/>
      <c r="L3350" s="304" t="n"/>
      <c r="M3350" s="304" t="n"/>
      <c r="N3350" s="304" t="n"/>
    </row>
    <row r="3351" ht="15.75" customHeight="1" s="412">
      <c r="A3351" s="300" t="n">
        <v>3424</v>
      </c>
      <c r="B3351" s="300" t="n">
        <v>180</v>
      </c>
      <c r="C3351" s="300" t="inlineStr">
        <is>
          <t>T305</t>
        </is>
      </c>
      <c r="D3351" s="300" t="n">
        <v>13</v>
      </c>
      <c r="E3351" s="301" t="n">
        <v>43587</v>
      </c>
      <c r="F3351" s="300" t="n">
        <v>5282</v>
      </c>
      <c r="G3351" s="300" t="n">
        <v>8057</v>
      </c>
      <c r="H3351" s="302" t="n">
        <v>7342</v>
      </c>
      <c r="I3351" s="300" t="n"/>
      <c r="J3351" s="300" t="n"/>
      <c r="K3351" s="304" t="n"/>
      <c r="L3351" s="304" t="n"/>
      <c r="M3351" s="304" t="n"/>
      <c r="N3351" s="304" t="n"/>
    </row>
    <row r="3352" ht="15.75" customHeight="1" s="412">
      <c r="A3352" s="300" t="n">
        <v>3425</v>
      </c>
      <c r="B3352" s="300" t="n">
        <v>181</v>
      </c>
      <c r="C3352" s="300" t="inlineStr">
        <is>
          <t>T306</t>
        </is>
      </c>
      <c r="D3352" s="300" t="n">
        <v>13</v>
      </c>
      <c r="E3352" s="301" t="n">
        <v>43587</v>
      </c>
      <c r="F3352" s="300" t="n">
        <v>5244</v>
      </c>
      <c r="G3352" s="300" t="n">
        <v>7367</v>
      </c>
      <c r="H3352" s="302" t="n">
        <v>6770</v>
      </c>
      <c r="I3352" s="300" t="n"/>
      <c r="J3352" s="300" t="inlineStr">
        <is>
          <t>28/4</t>
        </is>
      </c>
      <c r="K3352" s="304" t="n"/>
      <c r="L3352" s="304" t="n"/>
      <c r="M3352" s="304" t="n"/>
      <c r="N3352" s="304" t="n"/>
    </row>
    <row r="3353" ht="15.75" customHeight="1" s="412">
      <c r="A3353" s="300" t="n">
        <v>3426</v>
      </c>
      <c r="B3353" s="300" t="n">
        <v>182</v>
      </c>
      <c r="C3353" s="300" t="inlineStr">
        <is>
          <t>T306</t>
        </is>
      </c>
      <c r="D3353" s="300" t="n">
        <v>13</v>
      </c>
      <c r="E3353" s="301" t="n">
        <v>43587</v>
      </c>
      <c r="F3353" s="300" t="n">
        <v>5301</v>
      </c>
      <c r="G3353" s="300" t="n">
        <v>7401</v>
      </c>
      <c r="H3353" s="302" t="n">
        <v>6808</v>
      </c>
      <c r="I3353" s="300" t="n"/>
      <c r="J3353" s="300" t="n"/>
      <c r="K3353" s="304" t="n"/>
      <c r="L3353" s="304" t="n"/>
      <c r="M3353" s="304" t="n"/>
      <c r="N3353" s="304" t="n"/>
    </row>
    <row r="3354" ht="15.75" customHeight="1" s="412">
      <c r="A3354" s="300" t="n">
        <v>3427</v>
      </c>
      <c r="B3354" s="300" t="n">
        <v>183</v>
      </c>
      <c r="C3354" s="300" t="inlineStr">
        <is>
          <t>T309</t>
        </is>
      </c>
      <c r="D3354" s="300" t="n">
        <v>13</v>
      </c>
      <c r="E3354" s="301" t="n">
        <v>43587</v>
      </c>
      <c r="F3354" s="300" t="n">
        <v>5192</v>
      </c>
      <c r="G3354" s="300" t="n">
        <v>8424</v>
      </c>
      <c r="H3354" s="302" t="n">
        <v>7479</v>
      </c>
      <c r="I3354" s="300" t="n"/>
      <c r="J3354" s="300" t="inlineStr">
        <is>
          <t>26/4</t>
        </is>
      </c>
      <c r="K3354" s="304" t="n"/>
      <c r="L3354" s="304" t="n"/>
      <c r="M3354" s="304" t="n"/>
      <c r="N3354" s="304" t="n"/>
    </row>
    <row r="3355" ht="15.75" customHeight="1" s="412">
      <c r="A3355" s="300" t="n">
        <v>3428</v>
      </c>
      <c r="B3355" s="300" t="n">
        <v>184</v>
      </c>
      <c r="C3355" s="300" t="inlineStr">
        <is>
          <t>T309</t>
        </is>
      </c>
      <c r="D3355" s="300" t="n">
        <v>13</v>
      </c>
      <c r="E3355" s="301" t="n">
        <v>43587</v>
      </c>
      <c r="F3355" s="300" t="n">
        <v>5243</v>
      </c>
      <c r="G3355" s="300" t="n">
        <v>8444</v>
      </c>
      <c r="H3355" s="302" t="n">
        <v>7501</v>
      </c>
      <c r="I3355" s="300" t="n"/>
      <c r="J3355" s="300" t="n"/>
      <c r="K3355" s="304" t="n"/>
      <c r="L3355" s="304" t="n"/>
      <c r="M3355" s="304" t="n"/>
      <c r="N3355" s="304" t="n"/>
    </row>
    <row r="3356" ht="15.75" customHeight="1" s="412">
      <c r="A3356" s="300" t="n">
        <v>3429</v>
      </c>
      <c r="B3356" s="300" t="n">
        <v>185</v>
      </c>
      <c r="C3356" s="300" t="inlineStr">
        <is>
          <t>T311</t>
        </is>
      </c>
      <c r="D3356" s="300" t="n">
        <v>13</v>
      </c>
      <c r="E3356" s="301" t="n">
        <v>43587</v>
      </c>
      <c r="F3356" s="300" t="n">
        <v>5288</v>
      </c>
      <c r="G3356" s="300" t="n">
        <v>8711</v>
      </c>
      <c r="H3356" s="302" t="n">
        <v>7657</v>
      </c>
      <c r="I3356" s="300" t="n"/>
      <c r="J3356" s="300" t="inlineStr">
        <is>
          <t>28/4</t>
        </is>
      </c>
      <c r="K3356" s="304" t="n"/>
      <c r="L3356" s="304" t="n"/>
      <c r="M3356" s="304" t="n"/>
      <c r="N3356" s="304" t="n"/>
    </row>
    <row r="3357" ht="15.75" customHeight="1" s="412">
      <c r="A3357" s="300" t="n">
        <v>3430</v>
      </c>
      <c r="B3357" s="300" t="n">
        <v>186</v>
      </c>
      <c r="C3357" s="300" t="inlineStr">
        <is>
          <t>T311</t>
        </is>
      </c>
      <c r="D3357" s="300" t="n">
        <v>13</v>
      </c>
      <c r="E3357" s="301" t="n">
        <v>43587</v>
      </c>
      <c r="F3357" s="300" t="n">
        <v>5251</v>
      </c>
      <c r="G3357" s="300" t="n">
        <v>8741</v>
      </c>
      <c r="H3357" s="302" t="n">
        <v>7660</v>
      </c>
      <c r="I3357" s="300" t="n"/>
      <c r="J3357" s="300" t="n"/>
      <c r="K3357" s="304" t="n"/>
      <c r="L3357" s="304" t="n"/>
      <c r="M3357" s="304" t="n"/>
      <c r="N3357" s="304" t="n"/>
    </row>
    <row r="3358" ht="15.75" customHeight="1" s="412">
      <c r="A3358" s="300" t="n">
        <v>3431</v>
      </c>
      <c r="B3358" s="300" t="n">
        <v>187</v>
      </c>
      <c r="C3358" s="300" t="inlineStr">
        <is>
          <t>T314</t>
        </is>
      </c>
      <c r="D3358" s="300" t="n">
        <v>13</v>
      </c>
      <c r="E3358" s="301" t="n">
        <v>43587</v>
      </c>
      <c r="F3358" s="300" t="n">
        <v>5214</v>
      </c>
      <c r="G3358" s="300" t="n">
        <v>9077</v>
      </c>
      <c r="H3358" s="302" t="n">
        <v>7919</v>
      </c>
      <c r="I3358" s="300" t="n"/>
      <c r="J3358" s="300" t="inlineStr">
        <is>
          <t>28/4</t>
        </is>
      </c>
      <c r="K3358" s="304" t="n"/>
      <c r="L3358" s="304" t="n"/>
      <c r="M3358" s="304" t="n"/>
      <c r="N3358" s="304" t="n"/>
    </row>
    <row r="3359" ht="15.75" customHeight="1" s="412">
      <c r="A3359" s="300" t="n">
        <v>3432</v>
      </c>
      <c r="B3359" s="300" t="n">
        <v>188</v>
      </c>
      <c r="C3359" s="300" t="inlineStr">
        <is>
          <t>T314</t>
        </is>
      </c>
      <c r="D3359" s="300" t="n">
        <v>13</v>
      </c>
      <c r="E3359" s="301" t="n">
        <v>43587</v>
      </c>
      <c r="F3359" s="300" t="n">
        <v>5267</v>
      </c>
      <c r="G3359" s="300" t="n">
        <v>9250</v>
      </c>
      <c r="H3359" s="302" t="n">
        <v>8080</v>
      </c>
      <c r="I3359" s="300" t="n"/>
      <c r="J3359" s="300" t="n"/>
      <c r="K3359" s="304" t="n"/>
      <c r="L3359" s="304" t="n"/>
      <c r="M3359" s="304" t="n"/>
      <c r="N3359" s="304" t="n"/>
    </row>
    <row r="3360" ht="15.75" customHeight="1" s="412">
      <c r="A3360" s="300" t="n">
        <v>3433</v>
      </c>
      <c r="B3360" s="300" t="n">
        <v>189</v>
      </c>
      <c r="C3360" s="300" t="inlineStr">
        <is>
          <t>T315</t>
        </is>
      </c>
      <c r="D3360" s="300" t="n">
        <v>13</v>
      </c>
      <c r="E3360" s="301" t="n">
        <v>43587</v>
      </c>
      <c r="F3360" s="300" t="n">
        <v>5261</v>
      </c>
      <c r="G3360" s="300" t="n">
        <v>8604</v>
      </c>
      <c r="H3360" s="302" t="n">
        <v>7598</v>
      </c>
      <c r="I3360" s="300" t="n"/>
      <c r="J3360" s="300" t="inlineStr">
        <is>
          <t>26/4</t>
        </is>
      </c>
      <c r="K3360" s="304" t="n"/>
      <c r="L3360" s="304" t="n"/>
      <c r="M3360" s="304" t="n"/>
      <c r="N3360" s="304" t="n"/>
    </row>
    <row r="3361" ht="15.75" customHeight="1" s="412">
      <c r="A3361" s="300" t="n">
        <v>3434</v>
      </c>
      <c r="B3361" s="300" t="n">
        <v>190</v>
      </c>
      <c r="C3361" s="300" t="inlineStr">
        <is>
          <t>T315</t>
        </is>
      </c>
      <c r="D3361" s="300" t="n">
        <v>13</v>
      </c>
      <c r="E3361" s="301" t="n">
        <v>43587</v>
      </c>
      <c r="F3361" s="300" t="n">
        <v>5238</v>
      </c>
      <c r="G3361" s="300" t="n">
        <v>8538</v>
      </c>
      <c r="H3361" s="302" t="n">
        <v>7545</v>
      </c>
      <c r="I3361" s="300" t="n"/>
      <c r="J3361" s="300" t="n"/>
      <c r="K3361" s="304" t="n"/>
      <c r="L3361" s="304" t="n"/>
      <c r="M3361" s="304" t="n"/>
      <c r="N3361" s="304" t="n"/>
    </row>
    <row r="3362" ht="15.75" customHeight="1" s="412">
      <c r="A3362" s="300" t="n">
        <v>3435</v>
      </c>
      <c r="B3362" s="300" t="n">
        <v>191</v>
      </c>
      <c r="C3362" s="300" t="inlineStr">
        <is>
          <t>T317</t>
        </is>
      </c>
      <c r="D3362" s="300" t="n">
        <v>13</v>
      </c>
      <c r="E3362" s="301" t="n">
        <v>43587</v>
      </c>
      <c r="F3362" s="300" t="n">
        <v>5280</v>
      </c>
      <c r="G3362" s="300" t="n">
        <v>7415</v>
      </c>
      <c r="H3362" s="302" t="n">
        <v>6777</v>
      </c>
      <c r="I3362" s="300" t="n"/>
      <c r="J3362" s="315" t="inlineStr">
        <is>
          <t>30/4</t>
        </is>
      </c>
      <c r="K3362" s="304" t="n"/>
      <c r="L3362" s="304" t="n"/>
      <c r="M3362" s="304" t="n"/>
      <c r="N3362" s="304" t="n"/>
    </row>
    <row r="3363" ht="15.75" customHeight="1" s="412">
      <c r="A3363" s="300" t="n">
        <v>3436</v>
      </c>
      <c r="B3363" s="300" t="n">
        <v>192</v>
      </c>
      <c r="C3363" s="300" t="inlineStr">
        <is>
          <t>T317</t>
        </is>
      </c>
      <c r="D3363" s="300" t="n">
        <v>13</v>
      </c>
      <c r="E3363" s="301" t="n">
        <v>43587</v>
      </c>
      <c r="F3363" s="300" t="n">
        <v>5241</v>
      </c>
      <c r="G3363" s="300" t="n">
        <v>7663</v>
      </c>
      <c r="H3363" s="302" t="n">
        <v>6976</v>
      </c>
      <c r="I3363" s="300" t="n"/>
      <c r="J3363" s="315" t="n"/>
      <c r="K3363" s="304" t="n"/>
      <c r="L3363" s="304" t="n"/>
      <c r="M3363" s="304" t="n"/>
      <c r="N3363" s="304" t="n"/>
    </row>
    <row r="3364" ht="15.75" customHeight="1" s="412">
      <c r="A3364" s="300" t="n">
        <v>3437</v>
      </c>
      <c r="B3364" s="300" t="n">
        <v>193</v>
      </c>
      <c r="C3364" s="300" t="inlineStr">
        <is>
          <t>T318</t>
        </is>
      </c>
      <c r="D3364" s="300" t="n">
        <v>13</v>
      </c>
      <c r="E3364" s="301" t="n">
        <v>43587</v>
      </c>
      <c r="F3364" s="300" t="n">
        <v>5263</v>
      </c>
      <c r="G3364" s="300" t="n">
        <v>7733</v>
      </c>
      <c r="H3364" s="302" t="n">
        <v>7013</v>
      </c>
      <c r="I3364" s="300" t="n"/>
      <c r="J3364" s="315" t="inlineStr">
        <is>
          <t>26/4</t>
        </is>
      </c>
      <c r="K3364" s="304" t="n"/>
      <c r="L3364" s="304" t="n"/>
      <c r="M3364" s="304" t="n"/>
      <c r="N3364" s="304" t="n"/>
    </row>
    <row r="3365" ht="15.75" customHeight="1" s="412">
      <c r="A3365" s="300" t="n">
        <v>3438</v>
      </c>
      <c r="B3365" s="300" t="n">
        <v>194</v>
      </c>
      <c r="C3365" s="300" t="inlineStr">
        <is>
          <t>T318</t>
        </is>
      </c>
      <c r="D3365" s="300" t="n">
        <v>13</v>
      </c>
      <c r="E3365" s="301" t="n">
        <v>43587</v>
      </c>
      <c r="F3365" s="300" t="n">
        <v>5207</v>
      </c>
      <c r="G3365" s="300" t="n">
        <v>8043</v>
      </c>
      <c r="H3365" s="302" t="n">
        <v>7237</v>
      </c>
      <c r="I3365" s="300" t="n"/>
      <c r="J3365" s="315" t="n"/>
      <c r="K3365" s="304" t="n"/>
      <c r="L3365" s="304" t="n"/>
      <c r="M3365" s="304" t="n"/>
      <c r="N3365" s="304" t="n"/>
    </row>
    <row r="3366" ht="15.75" customHeight="1" s="412">
      <c r="A3366" s="300" t="n">
        <v>3439</v>
      </c>
      <c r="B3366" s="300" t="n">
        <v>195</v>
      </c>
      <c r="C3366" s="300" t="inlineStr">
        <is>
          <t>T319</t>
        </is>
      </c>
      <c r="D3366" s="300" t="n">
        <v>13</v>
      </c>
      <c r="E3366" s="301" t="n">
        <v>43587</v>
      </c>
      <c r="F3366" s="300" t="n">
        <v>5277</v>
      </c>
      <c r="G3366" s="300" t="n">
        <v>8688</v>
      </c>
      <c r="H3366" s="302" t="n">
        <v>7706</v>
      </c>
      <c r="I3366" s="300" t="n"/>
      <c r="J3366" s="315" t="inlineStr">
        <is>
          <t>26/4</t>
        </is>
      </c>
      <c r="K3366" s="304" t="n"/>
      <c r="L3366" s="304" t="n"/>
      <c r="M3366" s="304" t="n"/>
      <c r="N3366" s="304" t="n"/>
    </row>
    <row r="3367" ht="15.75" customHeight="1" s="412">
      <c r="A3367" s="300" t="n">
        <v>3440</v>
      </c>
      <c r="B3367" s="300" t="n">
        <v>196</v>
      </c>
      <c r="C3367" s="300" t="inlineStr">
        <is>
          <t>T319</t>
        </is>
      </c>
      <c r="D3367" s="300" t="n">
        <v>13</v>
      </c>
      <c r="E3367" s="301" t="n">
        <v>43587</v>
      </c>
      <c r="F3367" s="300" t="n">
        <v>5243</v>
      </c>
      <c r="G3367" s="300" t="n">
        <v>9080</v>
      </c>
      <c r="H3367" s="302" t="n">
        <v>7938</v>
      </c>
      <c r="I3367" s="300" t="n"/>
      <c r="J3367" s="315" t="n"/>
      <c r="K3367" s="304" t="n"/>
      <c r="L3367" s="304" t="n"/>
      <c r="M3367" s="304" t="n"/>
      <c r="N3367" s="304" t="n"/>
    </row>
    <row r="3368" ht="15.75" customHeight="1" s="412">
      <c r="A3368" s="300" t="n">
        <v>3441</v>
      </c>
      <c r="B3368" s="300" t="n">
        <v>197</v>
      </c>
      <c r="C3368" s="300" t="inlineStr">
        <is>
          <t>T320</t>
        </is>
      </c>
      <c r="D3368" s="300" t="n">
        <v>13</v>
      </c>
      <c r="E3368" s="301" t="n">
        <v>43587</v>
      </c>
      <c r="F3368" s="300" t="n">
        <v>5252</v>
      </c>
      <c r="G3368" s="300" t="n">
        <v>8696</v>
      </c>
      <c r="H3368" s="302" t="n">
        <v>7658</v>
      </c>
      <c r="I3368" s="300" t="n"/>
      <c r="J3368" s="315" t="inlineStr">
        <is>
          <t>1/2</t>
        </is>
      </c>
      <c r="K3368" s="304" t="n"/>
      <c r="L3368" s="304" t="n"/>
      <c r="M3368" s="304" t="n"/>
      <c r="N3368" s="304" t="n"/>
    </row>
    <row r="3369" ht="15.75" customHeight="1" s="412">
      <c r="A3369" s="300" t="n">
        <v>3442</v>
      </c>
      <c r="B3369" s="300" t="n">
        <v>198</v>
      </c>
      <c r="C3369" s="300" t="inlineStr">
        <is>
          <t>T320</t>
        </is>
      </c>
      <c r="D3369" s="300" t="n">
        <v>13</v>
      </c>
      <c r="E3369" s="301" t="n">
        <v>43587</v>
      </c>
      <c r="F3369" s="300" t="n">
        <v>5320</v>
      </c>
      <c r="G3369" s="300" t="n">
        <v>8500</v>
      </c>
      <c r="H3369" s="302" t="n">
        <v>7537</v>
      </c>
      <c r="I3369" s="300" t="n"/>
      <c r="J3369" s="315" t="n"/>
      <c r="K3369" s="304" t="n"/>
      <c r="L3369" s="304" t="n"/>
      <c r="M3369" s="304" t="n"/>
      <c r="N3369" s="304" t="n"/>
    </row>
    <row r="3370" ht="15.75" customHeight="1" s="412">
      <c r="A3370" s="300" t="n">
        <v>3443</v>
      </c>
      <c r="B3370" s="300" t="n">
        <v>199</v>
      </c>
      <c r="C3370" s="300" t="inlineStr">
        <is>
          <t>T321</t>
        </is>
      </c>
      <c r="D3370" s="300" t="n">
        <v>13</v>
      </c>
      <c r="E3370" s="301" t="n">
        <v>43587</v>
      </c>
      <c r="F3370" s="300" t="n">
        <v>5262</v>
      </c>
      <c r="G3370" s="300" t="n">
        <v>8379</v>
      </c>
      <c r="H3370" s="302" t="n">
        <v>7494</v>
      </c>
      <c r="I3370" s="300" t="n"/>
      <c r="J3370" s="315" t="inlineStr">
        <is>
          <t>28/4</t>
        </is>
      </c>
      <c r="K3370" s="304" t="n"/>
      <c r="L3370" s="304" t="n"/>
      <c r="M3370" s="304" t="n"/>
      <c r="N3370" s="304" t="n"/>
    </row>
    <row r="3371" ht="15.75" customHeight="1" s="412">
      <c r="A3371" s="300" t="n">
        <v>3444</v>
      </c>
      <c r="B3371" s="300" t="n">
        <v>200</v>
      </c>
      <c r="C3371" s="300" t="inlineStr">
        <is>
          <t>T321</t>
        </is>
      </c>
      <c r="D3371" s="300" t="n">
        <v>13</v>
      </c>
      <c r="E3371" s="301" t="n">
        <v>43587</v>
      </c>
      <c r="F3371" s="300" t="n">
        <v>5181</v>
      </c>
      <c r="G3371" s="300" t="n">
        <v>7952</v>
      </c>
      <c r="H3371" s="302" t="n">
        <v>7177</v>
      </c>
      <c r="I3371" s="300" t="n"/>
      <c r="J3371" s="315" t="n"/>
      <c r="K3371" s="304" t="n"/>
      <c r="L3371" s="304" t="n"/>
      <c r="M3371" s="304" t="n"/>
      <c r="N3371" s="304" t="n"/>
    </row>
    <row r="3372" ht="15.75" customHeight="1" s="412">
      <c r="A3372" s="300" t="n">
        <v>3445</v>
      </c>
      <c r="B3372" s="300" t="n">
        <v>201</v>
      </c>
      <c r="C3372" s="300" t="inlineStr">
        <is>
          <t>T324</t>
        </is>
      </c>
      <c r="D3372" s="300" t="n">
        <v>13</v>
      </c>
      <c r="E3372" s="301" t="n">
        <v>43587</v>
      </c>
      <c r="F3372" s="300" t="n">
        <v>5254</v>
      </c>
      <c r="G3372" s="300" t="n">
        <v>7591</v>
      </c>
      <c r="H3372" s="302" t="n">
        <v>7153</v>
      </c>
      <c r="I3372" s="300" t="n"/>
      <c r="J3372" s="315" t="inlineStr">
        <is>
          <t>MF</t>
        </is>
      </c>
      <c r="K3372" s="304" t="n"/>
      <c r="L3372" s="304" t="n"/>
      <c r="M3372" s="304" t="n"/>
      <c r="N3372" s="304" t="n"/>
    </row>
    <row r="3373" ht="15.75" customHeight="1" s="412">
      <c r="A3373" s="300" t="n">
        <v>3446</v>
      </c>
      <c r="B3373" s="300" t="n">
        <v>202</v>
      </c>
      <c r="C3373" s="300" t="inlineStr">
        <is>
          <t>T324</t>
        </is>
      </c>
      <c r="D3373" s="300" t="n">
        <v>13</v>
      </c>
      <c r="E3373" s="301" t="n">
        <v>43587</v>
      </c>
      <c r="F3373" s="300" t="n">
        <v>5275</v>
      </c>
      <c r="G3373" s="300" t="n">
        <v>7570</v>
      </c>
      <c r="H3373" s="302" t="n">
        <v>7124</v>
      </c>
      <c r="I3373" s="300" t="n"/>
      <c r="J3373" s="315" t="n"/>
      <c r="K3373" s="304" t="n"/>
      <c r="L3373" s="304" t="n"/>
      <c r="M3373" s="304" t="n"/>
      <c r="N3373" s="304" t="n"/>
    </row>
    <row r="3374" ht="15.75" customHeight="1" s="412">
      <c r="A3374" s="300" t="n">
        <v>3447</v>
      </c>
      <c r="B3374" s="300" t="n">
        <v>203</v>
      </c>
      <c r="C3374" s="300" t="inlineStr">
        <is>
          <t>T325</t>
        </is>
      </c>
      <c r="D3374" s="300" t="n">
        <v>13</v>
      </c>
      <c r="E3374" s="301" t="n">
        <v>43587</v>
      </c>
      <c r="F3374" s="300" t="n">
        <v>5215</v>
      </c>
      <c r="G3374" s="300" t="n">
        <v>8025</v>
      </c>
      <c r="H3374" s="302" t="n">
        <v>7475</v>
      </c>
      <c r="I3374" s="300" t="n"/>
      <c r="J3374" s="315" t="inlineStr">
        <is>
          <t>24/4</t>
        </is>
      </c>
      <c r="K3374" s="304" t="n"/>
      <c r="L3374" s="304" t="n"/>
      <c r="M3374" s="304" t="n"/>
      <c r="N3374" s="304" t="n"/>
    </row>
    <row r="3375" ht="15.75" customHeight="1" s="412">
      <c r="A3375" s="300" t="n">
        <v>3448</v>
      </c>
      <c r="B3375" s="300" t="n">
        <v>204</v>
      </c>
      <c r="C3375" s="300" t="inlineStr">
        <is>
          <t>T325</t>
        </is>
      </c>
      <c r="D3375" s="300" t="n">
        <v>13</v>
      </c>
      <c r="E3375" s="301" t="n">
        <v>43587</v>
      </c>
      <c r="F3375" s="300" t="n">
        <v>5239</v>
      </c>
      <c r="G3375" s="300" t="n">
        <v>8038</v>
      </c>
      <c r="H3375" s="302" t="n">
        <v>7461</v>
      </c>
      <c r="I3375" s="300" t="n"/>
      <c r="J3375" s="315" t="n"/>
      <c r="K3375" s="304" t="n"/>
      <c r="L3375" s="304" t="n"/>
      <c r="M3375" s="304" t="n"/>
      <c r="N3375" s="304" t="n"/>
    </row>
    <row r="3376" ht="15.75" customHeight="1" s="412">
      <c r="A3376" s="300" t="n">
        <v>3449</v>
      </c>
      <c r="B3376" s="300" t="n">
        <v>205</v>
      </c>
      <c r="C3376" s="300" t="inlineStr">
        <is>
          <t>T327</t>
        </is>
      </c>
      <c r="D3376" s="300" t="n">
        <v>13</v>
      </c>
      <c r="E3376" s="301" t="n">
        <v>43587</v>
      </c>
      <c r="F3376" s="300" t="n">
        <v>5204</v>
      </c>
      <c r="G3376" s="300" t="n">
        <v>8972</v>
      </c>
      <c r="H3376" s="302" t="n">
        <v>8134</v>
      </c>
      <c r="I3376" s="300" t="n"/>
      <c r="J3376" s="315" t="inlineStr">
        <is>
          <t>28/4</t>
        </is>
      </c>
      <c r="K3376" s="304" t="n"/>
      <c r="L3376" s="304" t="n"/>
      <c r="M3376" s="304" t="n"/>
      <c r="N3376" s="304" t="n"/>
    </row>
    <row r="3377" ht="15.75" customHeight="1" s="412">
      <c r="A3377" s="300" t="n">
        <v>3450</v>
      </c>
      <c r="B3377" s="300" t="n">
        <v>206</v>
      </c>
      <c r="C3377" s="300" t="inlineStr">
        <is>
          <t>T327</t>
        </is>
      </c>
      <c r="D3377" s="300" t="n">
        <v>13</v>
      </c>
      <c r="E3377" s="301" t="n">
        <v>43587</v>
      </c>
      <c r="F3377" s="300" t="n">
        <v>5233</v>
      </c>
      <c r="G3377" s="300" t="n">
        <v>9064</v>
      </c>
      <c r="H3377" s="302" t="n">
        <v>8174</v>
      </c>
      <c r="I3377" s="300" t="n"/>
      <c r="J3377" s="315" t="n"/>
      <c r="K3377" s="304" t="n"/>
      <c r="L3377" s="304" t="n"/>
      <c r="M3377" s="304" t="n"/>
      <c r="N3377" s="304" t="n"/>
    </row>
    <row r="3378" ht="15.75" customHeight="1" s="412">
      <c r="A3378" s="300" t="n">
        <v>3451</v>
      </c>
      <c r="B3378" s="300" t="n">
        <v>207</v>
      </c>
      <c r="C3378" s="300" t="inlineStr">
        <is>
          <t>T328</t>
        </is>
      </c>
      <c r="D3378" s="300" t="n">
        <v>13</v>
      </c>
      <c r="E3378" s="301" t="n">
        <v>43587</v>
      </c>
      <c r="F3378" s="300" t="n">
        <v>5236</v>
      </c>
      <c r="G3378" s="300" t="n">
        <v>7589</v>
      </c>
      <c r="H3378" s="302" t="n">
        <v>7084</v>
      </c>
      <c r="I3378" s="300" t="n"/>
      <c r="J3378" s="315" t="inlineStr">
        <is>
          <t>26/4</t>
        </is>
      </c>
      <c r="K3378" s="304" t="n"/>
      <c r="L3378" s="304" t="n"/>
      <c r="M3378" s="304" t="n"/>
      <c r="N3378" s="304" t="n"/>
    </row>
    <row r="3379" ht="15.75" customHeight="1" s="412">
      <c r="A3379" s="300" t="n">
        <v>3452</v>
      </c>
      <c r="B3379" s="300" t="n">
        <v>208</v>
      </c>
      <c r="C3379" s="300" t="inlineStr">
        <is>
          <t>T328</t>
        </is>
      </c>
      <c r="D3379" s="300" t="n">
        <v>13</v>
      </c>
      <c r="E3379" s="301" t="n">
        <v>43587</v>
      </c>
      <c r="F3379" s="300" t="n">
        <v>5202</v>
      </c>
      <c r="G3379" s="300" t="n">
        <v>7569</v>
      </c>
      <c r="H3379" s="302" t="n">
        <v>7033</v>
      </c>
      <c r="I3379" s="300" t="n"/>
      <c r="J3379" s="315" t="n"/>
      <c r="K3379" s="304" t="n"/>
      <c r="L3379" s="304" t="n"/>
      <c r="M3379" s="304" t="n"/>
      <c r="N3379" s="304" t="n"/>
    </row>
    <row r="3380" ht="15.75" customHeight="1" s="412">
      <c r="A3380" s="300" t="n">
        <v>3453</v>
      </c>
      <c r="B3380" s="300" t="n">
        <v>209</v>
      </c>
      <c r="C3380" s="300" t="inlineStr">
        <is>
          <t>T330</t>
        </is>
      </c>
      <c r="D3380" s="300" t="n">
        <v>13</v>
      </c>
      <c r="E3380" s="301" t="n">
        <v>43587</v>
      </c>
      <c r="F3380" s="300" t="n">
        <v>5228</v>
      </c>
      <c r="G3380" s="300" t="n">
        <v>7303</v>
      </c>
      <c r="H3380" s="302" t="n">
        <v>6871</v>
      </c>
      <c r="I3380" s="300" t="n"/>
      <c r="J3380" s="315" t="inlineStr">
        <is>
          <t>MF</t>
        </is>
      </c>
      <c r="K3380" s="304" t="n"/>
      <c r="L3380" s="304" t="n"/>
      <c r="M3380" s="304" t="n"/>
      <c r="N3380" s="304" t="n"/>
    </row>
    <row r="3381" ht="15.75" customHeight="1" s="412">
      <c r="A3381" s="300" t="n">
        <v>3454</v>
      </c>
      <c r="B3381" s="300" t="n">
        <v>210</v>
      </c>
      <c r="C3381" s="300" t="inlineStr">
        <is>
          <t>T330</t>
        </is>
      </c>
      <c r="D3381" s="300" t="n">
        <v>13</v>
      </c>
      <c r="E3381" s="301" t="n">
        <v>43587</v>
      </c>
      <c r="F3381" s="300" t="n">
        <v>5223</v>
      </c>
      <c r="G3381" s="300" t="n">
        <v>7388</v>
      </c>
      <c r="H3381" s="302" t="n">
        <v>6923</v>
      </c>
      <c r="I3381" s="300" t="n"/>
      <c r="J3381" s="315" t="n"/>
      <c r="K3381" s="304" t="n"/>
      <c r="L3381" s="304" t="n"/>
      <c r="M3381" s="304" t="n"/>
      <c r="N3381" s="304" t="n"/>
    </row>
    <row r="3382" ht="15.75" customHeight="1" s="412">
      <c r="A3382" s="300" t="n">
        <v>3455</v>
      </c>
      <c r="B3382" s="300" t="n">
        <v>211</v>
      </c>
      <c r="C3382" s="300" t="inlineStr">
        <is>
          <t>T331</t>
        </is>
      </c>
      <c r="D3382" s="300" t="n">
        <v>13</v>
      </c>
      <c r="E3382" s="301" t="n">
        <v>43587</v>
      </c>
      <c r="F3382" s="300" t="n">
        <v>5194</v>
      </c>
      <c r="G3382" s="300" t="n">
        <v>9048</v>
      </c>
      <c r="H3382" s="302" t="n">
        <v>7891</v>
      </c>
      <c r="I3382" s="300" t="n"/>
      <c r="J3382" s="315" t="inlineStr">
        <is>
          <t>28/4</t>
        </is>
      </c>
      <c r="K3382" s="304" t="n"/>
      <c r="L3382" s="304" t="n"/>
      <c r="M3382" s="304" t="n"/>
      <c r="N3382" s="304" t="n"/>
    </row>
    <row r="3383" ht="15.75" customHeight="1" s="412">
      <c r="A3383" s="300" t="n">
        <v>3456</v>
      </c>
      <c r="B3383" s="300" t="n">
        <v>212</v>
      </c>
      <c r="C3383" s="300" t="inlineStr">
        <is>
          <t>T331</t>
        </is>
      </c>
      <c r="D3383" s="300" t="n">
        <v>13</v>
      </c>
      <c r="E3383" s="301" t="n">
        <v>43587</v>
      </c>
      <c r="F3383" s="300" t="n">
        <v>5225</v>
      </c>
      <c r="G3383" s="300" t="n">
        <v>8963</v>
      </c>
      <c r="H3383" s="302" t="n">
        <v>7823</v>
      </c>
      <c r="I3383" s="300" t="n"/>
      <c r="J3383" s="315" t="n"/>
      <c r="K3383" s="304" t="n"/>
      <c r="L3383" s="304" t="n"/>
      <c r="M3383" s="304" t="n"/>
      <c r="N3383" s="304" t="n"/>
    </row>
    <row r="3384" ht="15.75" customHeight="1" s="412">
      <c r="A3384" s="300" t="n">
        <v>3457</v>
      </c>
      <c r="B3384" s="300" t="n">
        <v>213</v>
      </c>
      <c r="C3384" s="300" t="inlineStr">
        <is>
          <t>T332</t>
        </is>
      </c>
      <c r="D3384" s="300" t="n">
        <v>13</v>
      </c>
      <c r="E3384" s="301" t="n">
        <v>43587</v>
      </c>
      <c r="F3384" s="300" t="n">
        <v>5207</v>
      </c>
      <c r="G3384" s="300" t="n">
        <v>7949</v>
      </c>
      <c r="H3384" s="302" t="n">
        <v>7276</v>
      </c>
      <c r="I3384" s="300" t="n"/>
      <c r="J3384" s="315" t="inlineStr">
        <is>
          <t>30/4</t>
        </is>
      </c>
      <c r="K3384" s="304" t="n"/>
      <c r="L3384" s="304" t="n"/>
      <c r="M3384" s="304" t="n"/>
      <c r="N3384" s="304" t="n"/>
    </row>
    <row r="3385" ht="15.75" customHeight="1" s="412">
      <c r="A3385" s="300" t="n">
        <v>3458</v>
      </c>
      <c r="B3385" s="300" t="n">
        <v>214</v>
      </c>
      <c r="C3385" s="300" t="inlineStr">
        <is>
          <t>T332</t>
        </is>
      </c>
      <c r="D3385" s="300" t="n">
        <v>13</v>
      </c>
      <c r="E3385" s="301" t="n">
        <v>43587</v>
      </c>
      <c r="F3385" s="300" t="n">
        <v>5237</v>
      </c>
      <c r="G3385" s="300" t="n">
        <v>7968</v>
      </c>
      <c r="H3385" s="302" t="n">
        <v>7266</v>
      </c>
      <c r="I3385" s="300" t="n"/>
      <c r="J3385" s="315" t="n"/>
      <c r="K3385" s="304" t="n"/>
      <c r="L3385" s="304" t="n"/>
      <c r="M3385" s="304" t="n"/>
      <c r="N3385" s="304" t="n"/>
    </row>
    <row r="3386" ht="15.75" customHeight="1" s="412">
      <c r="A3386" s="300" t="n">
        <v>3459</v>
      </c>
      <c r="B3386" s="300" t="n">
        <v>215</v>
      </c>
      <c r="C3386" s="300" t="inlineStr">
        <is>
          <t>T337</t>
        </is>
      </c>
      <c r="D3386" s="300" t="n">
        <v>13</v>
      </c>
      <c r="E3386" s="301" t="n">
        <v>43587</v>
      </c>
      <c r="F3386" s="300" t="n">
        <v>5148</v>
      </c>
      <c r="G3386" s="300" t="n">
        <v>8355</v>
      </c>
      <c r="H3386" s="302" t="n">
        <v>6522</v>
      </c>
      <c r="I3386" s="300" t="n"/>
      <c r="J3386" s="315" t="inlineStr">
        <is>
          <t>26/4</t>
        </is>
      </c>
      <c r="K3386" s="304" t="n"/>
      <c r="L3386" s="304" t="n"/>
      <c r="M3386" s="304" t="n"/>
      <c r="N3386" s="304" t="n"/>
    </row>
    <row r="3387" ht="15.75" customHeight="1" s="412">
      <c r="A3387" s="300" t="n">
        <v>3460</v>
      </c>
      <c r="B3387" s="300" t="n">
        <v>216</v>
      </c>
      <c r="C3387" s="300" t="inlineStr">
        <is>
          <t>T337</t>
        </is>
      </c>
      <c r="D3387" s="300" t="n">
        <v>13</v>
      </c>
      <c r="E3387" s="301" t="n">
        <v>43587</v>
      </c>
      <c r="F3387" s="300" t="n">
        <v>5240</v>
      </c>
      <c r="G3387" s="300" t="n">
        <v>8428</v>
      </c>
      <c r="H3387" s="302" t="n">
        <v>7636</v>
      </c>
      <c r="I3387" s="300" t="n"/>
      <c r="J3387" s="315" t="n"/>
      <c r="K3387" s="304" t="n"/>
      <c r="L3387" s="304" t="n"/>
      <c r="M3387" s="304" t="n"/>
      <c r="N3387" s="304" t="n"/>
    </row>
    <row r="3388" ht="15.75" customHeight="1" s="412">
      <c r="A3388" s="300" t="n">
        <v>3461</v>
      </c>
      <c r="B3388" s="300" t="n">
        <v>217</v>
      </c>
      <c r="C3388" s="300" t="inlineStr">
        <is>
          <t>T338</t>
        </is>
      </c>
      <c r="D3388" s="300" t="n">
        <v>13</v>
      </c>
      <c r="E3388" s="301" t="n">
        <v>43587</v>
      </c>
      <c r="F3388" s="300" t="n">
        <v>5263</v>
      </c>
      <c r="G3388" s="300" t="n">
        <v>7615</v>
      </c>
      <c r="H3388" s="302" t="n">
        <v>6776</v>
      </c>
      <c r="I3388" s="300" t="n"/>
      <c r="J3388" s="315" t="inlineStr">
        <is>
          <t>MF</t>
        </is>
      </c>
      <c r="K3388" s="304" t="n"/>
      <c r="L3388" s="304" t="n"/>
      <c r="M3388" s="304" t="n"/>
      <c r="N3388" s="304" t="n"/>
    </row>
    <row r="3389" ht="15.75" customHeight="1" s="412">
      <c r="A3389" s="300" t="n">
        <v>3462</v>
      </c>
      <c r="B3389" s="300" t="n">
        <v>218</v>
      </c>
      <c r="C3389" s="300" t="inlineStr">
        <is>
          <t>T338</t>
        </is>
      </c>
      <c r="D3389" s="300" t="n">
        <v>13</v>
      </c>
      <c r="E3389" s="301" t="n">
        <v>43587</v>
      </c>
      <c r="F3389" s="300" t="n">
        <v>5280</v>
      </c>
      <c r="G3389" s="300" t="n">
        <v>7580</v>
      </c>
      <c r="H3389" s="302" t="n">
        <v>6850</v>
      </c>
      <c r="I3389" s="300" t="n"/>
      <c r="J3389" s="315" t="n"/>
      <c r="K3389" s="304" t="n"/>
      <c r="L3389" s="304" t="n"/>
      <c r="M3389" s="304" t="n"/>
      <c r="N3389" s="304" t="n"/>
    </row>
    <row r="3390" ht="15.75" customHeight="1" s="412">
      <c r="A3390" s="300" t="n">
        <v>3463</v>
      </c>
      <c r="B3390" s="300" t="n">
        <v>219</v>
      </c>
      <c r="C3390" s="300" t="inlineStr">
        <is>
          <t>T339</t>
        </is>
      </c>
      <c r="D3390" s="300" t="n">
        <v>13</v>
      </c>
      <c r="E3390" s="301" t="n">
        <v>43587</v>
      </c>
      <c r="F3390" s="300" t="n">
        <v>5215</v>
      </c>
      <c r="G3390" s="300" t="n"/>
      <c r="H3390" s="302" t="n"/>
      <c r="I3390" s="300" t="n"/>
      <c r="J3390" s="315" t="n"/>
      <c r="K3390" s="304" t="n"/>
      <c r="L3390" s="304" t="n"/>
      <c r="M3390" s="304" t="n"/>
      <c r="N3390" s="304" t="n"/>
    </row>
    <row r="3391" ht="15.75" customHeight="1" s="412">
      <c r="A3391" s="300" t="n">
        <v>3464</v>
      </c>
      <c r="B3391" s="300" t="n">
        <v>220</v>
      </c>
      <c r="C3391" s="300" t="inlineStr">
        <is>
          <t>T339</t>
        </is>
      </c>
      <c r="D3391" s="300" t="n">
        <v>13</v>
      </c>
      <c r="E3391" s="301" t="n">
        <v>43587</v>
      </c>
      <c r="F3391" s="300" t="n">
        <v>5178</v>
      </c>
      <c r="G3391" s="300" t="n"/>
      <c r="H3391" s="302" t="n"/>
      <c r="I3391" s="300" t="n"/>
      <c r="J3391" s="315" t="n"/>
      <c r="K3391" s="304" t="n"/>
      <c r="L3391" s="304" t="n"/>
      <c r="M3391" s="304" t="n"/>
      <c r="N3391" s="304" t="n"/>
    </row>
    <row r="3392" ht="15.75" customHeight="1" s="412">
      <c r="A3392" s="300" t="n">
        <v>3465</v>
      </c>
      <c r="B3392" s="300" t="n">
        <v>221</v>
      </c>
      <c r="C3392" s="300" t="inlineStr">
        <is>
          <t>T342</t>
        </is>
      </c>
      <c r="D3392" s="300" t="n">
        <v>13</v>
      </c>
      <c r="E3392" s="301" t="n">
        <v>43587</v>
      </c>
      <c r="F3392" s="300" t="n">
        <v>5187</v>
      </c>
      <c r="G3392" s="300" t="n">
        <v>7044</v>
      </c>
      <c r="H3392" s="302" t="n">
        <v>6684</v>
      </c>
      <c r="I3392" s="300" t="n"/>
      <c r="J3392" s="315" t="inlineStr">
        <is>
          <t>MF</t>
        </is>
      </c>
      <c r="K3392" s="304" t="n"/>
      <c r="L3392" s="304" t="n"/>
      <c r="M3392" s="304" t="n"/>
      <c r="N3392" s="304" t="n"/>
    </row>
    <row r="3393" ht="15.75" customHeight="1" s="412">
      <c r="A3393" s="300" t="n">
        <v>3466</v>
      </c>
      <c r="B3393" s="300" t="n">
        <v>222</v>
      </c>
      <c r="C3393" s="300" t="inlineStr">
        <is>
          <t>T342</t>
        </is>
      </c>
      <c r="D3393" s="300" t="n">
        <v>13</v>
      </c>
      <c r="E3393" s="301" t="n">
        <v>43587</v>
      </c>
      <c r="F3393" s="300" t="n">
        <v>5216</v>
      </c>
      <c r="G3393" s="300" t="n">
        <v>7354</v>
      </c>
      <c r="H3393" s="302" t="n">
        <v>6909</v>
      </c>
      <c r="I3393" s="300" t="n"/>
      <c r="J3393" s="315" t="n"/>
      <c r="K3393" s="304" t="n"/>
      <c r="L3393" s="304" t="n"/>
      <c r="M3393" s="304" t="n"/>
      <c r="N3393" s="304" t="n"/>
    </row>
    <row r="3394" ht="15.75" customHeight="1" s="412">
      <c r="A3394" s="300" t="n">
        <v>3467</v>
      </c>
      <c r="B3394" s="300" t="n">
        <v>223</v>
      </c>
      <c r="C3394" s="300" t="inlineStr">
        <is>
          <t>T343</t>
        </is>
      </c>
      <c r="D3394" s="300" t="n">
        <v>13</v>
      </c>
      <c r="E3394" s="301" t="n">
        <v>43587</v>
      </c>
      <c r="F3394" s="300" t="n">
        <v>5225</v>
      </c>
      <c r="G3394" s="300" t="n">
        <v>8321</v>
      </c>
      <c r="H3394" s="302" t="n">
        <v>7469</v>
      </c>
      <c r="I3394" s="300" t="n"/>
      <c r="J3394" s="315" t="inlineStr">
        <is>
          <t>1/2</t>
        </is>
      </c>
      <c r="K3394" s="304" t="n"/>
      <c r="L3394" s="304" t="n"/>
      <c r="M3394" s="304" t="n"/>
      <c r="N3394" s="304" t="n"/>
    </row>
    <row r="3395" ht="15.75" customHeight="1" s="412">
      <c r="A3395" s="300" t="n">
        <v>3468</v>
      </c>
      <c r="B3395" s="300" t="n">
        <v>224</v>
      </c>
      <c r="C3395" s="300" t="inlineStr">
        <is>
          <t>T343</t>
        </is>
      </c>
      <c r="D3395" s="300" t="n">
        <v>13</v>
      </c>
      <c r="E3395" s="301" t="n">
        <v>43587</v>
      </c>
      <c r="F3395" s="300" t="n">
        <v>5231</v>
      </c>
      <c r="G3395" s="300" t="n">
        <v>8310</v>
      </c>
      <c r="H3395" s="302" t="n">
        <v>7445</v>
      </c>
      <c r="I3395" s="300" t="n"/>
      <c r="J3395" s="315" t="n"/>
      <c r="K3395" s="304" t="n"/>
      <c r="L3395" s="304" t="n"/>
      <c r="M3395" s="304" t="n"/>
      <c r="N3395" s="304" t="n"/>
    </row>
    <row r="3396" ht="15.75" customHeight="1" s="412">
      <c r="A3396" s="300" t="n">
        <v>3469</v>
      </c>
      <c r="B3396" s="300" t="n">
        <v>225</v>
      </c>
      <c r="C3396" s="300" t="inlineStr">
        <is>
          <t>T344</t>
        </is>
      </c>
      <c r="D3396" s="300" t="n">
        <v>13</v>
      </c>
      <c r="E3396" s="301" t="n">
        <v>43587</v>
      </c>
      <c r="F3396" s="300" t="n">
        <v>5260</v>
      </c>
      <c r="G3396" s="300" t="n">
        <v>7937</v>
      </c>
      <c r="H3396" s="302" t="n">
        <v>7404</v>
      </c>
      <c r="I3396" s="300" t="n"/>
      <c r="J3396" s="315" t="inlineStr">
        <is>
          <t>36/4</t>
        </is>
      </c>
      <c r="K3396" s="304" t="n"/>
      <c r="L3396" s="304" t="n"/>
      <c r="M3396" s="304" t="n"/>
      <c r="N3396" s="304" t="n"/>
    </row>
    <row r="3397" ht="15.75" customHeight="1" s="412">
      <c r="A3397" s="300" t="n">
        <v>3470</v>
      </c>
      <c r="B3397" s="300" t="n">
        <v>226</v>
      </c>
      <c r="C3397" s="300" t="inlineStr">
        <is>
          <t>T344</t>
        </is>
      </c>
      <c r="D3397" s="300" t="n">
        <v>13</v>
      </c>
      <c r="E3397" s="301" t="n">
        <v>43587</v>
      </c>
      <c r="F3397" s="300" t="n">
        <v>5197</v>
      </c>
      <c r="G3397" s="300" t="n">
        <v>7581</v>
      </c>
      <c r="H3397" s="302" t="n">
        <v>7087</v>
      </c>
      <c r="I3397" s="300" t="n"/>
      <c r="J3397" s="315" t="n"/>
      <c r="K3397" s="304" t="n"/>
      <c r="L3397" s="304" t="n"/>
      <c r="M3397" s="304" t="n"/>
      <c r="N3397" s="304" t="n"/>
    </row>
    <row r="3398" ht="15.75" customHeight="1" s="412">
      <c r="A3398" s="300" t="n">
        <v>3471</v>
      </c>
      <c r="B3398" s="300" t="n">
        <v>227</v>
      </c>
      <c r="C3398" s="300" t="inlineStr">
        <is>
          <t>T347</t>
        </is>
      </c>
      <c r="D3398" s="300" t="n">
        <v>13</v>
      </c>
      <c r="E3398" s="301" t="n">
        <v>43587</v>
      </c>
      <c r="F3398" s="300" t="n">
        <v>5247</v>
      </c>
      <c r="G3398" s="300" t="n">
        <v>7365</v>
      </c>
      <c r="H3398" s="302" t="n">
        <v>6983</v>
      </c>
      <c r="I3398" s="300" t="n"/>
      <c r="J3398" s="315" t="inlineStr">
        <is>
          <t>MF</t>
        </is>
      </c>
      <c r="K3398" s="304" t="n"/>
      <c r="L3398" s="304" t="n"/>
      <c r="M3398" s="304" t="n"/>
      <c r="N3398" s="304" t="n"/>
    </row>
    <row r="3399" ht="15.75" customHeight="1" s="412">
      <c r="A3399" s="300" t="n">
        <v>3472</v>
      </c>
      <c r="B3399" s="300" t="n">
        <v>228</v>
      </c>
      <c r="C3399" s="300" t="inlineStr">
        <is>
          <t>T347</t>
        </is>
      </c>
      <c r="D3399" s="300" t="n">
        <v>13</v>
      </c>
      <c r="E3399" s="301" t="n">
        <v>43587</v>
      </c>
      <c r="F3399" s="300" t="n">
        <v>5238</v>
      </c>
      <c r="G3399" s="300" t="n">
        <v>7298</v>
      </c>
      <c r="H3399" s="302" t="n">
        <v>6904</v>
      </c>
      <c r="I3399" s="300" t="n"/>
      <c r="J3399" s="315" t="n"/>
      <c r="K3399" s="304" t="n"/>
      <c r="L3399" s="304" t="n"/>
      <c r="M3399" s="304" t="n"/>
      <c r="N3399" s="304" t="n"/>
    </row>
    <row r="3400" ht="15.75" customHeight="1" s="412">
      <c r="A3400" s="300" t="n">
        <v>3473</v>
      </c>
      <c r="B3400" s="300" t="n">
        <v>229</v>
      </c>
      <c r="C3400" s="300" t="inlineStr">
        <is>
          <t>T348</t>
        </is>
      </c>
      <c r="D3400" s="300" t="n">
        <v>13</v>
      </c>
      <c r="E3400" s="301" t="n">
        <v>43587</v>
      </c>
      <c r="F3400" s="300" t="n">
        <v>5205</v>
      </c>
      <c r="G3400" s="300" t="n">
        <v>7035</v>
      </c>
      <c r="H3400" s="302" t="n">
        <v>6640</v>
      </c>
      <c r="I3400" s="300" t="n"/>
      <c r="J3400" s="315" t="inlineStr">
        <is>
          <t>26/4</t>
        </is>
      </c>
      <c r="K3400" s="304" t="n"/>
      <c r="L3400" s="304" t="n"/>
      <c r="M3400" s="304" t="n"/>
      <c r="N3400" s="304" t="n"/>
    </row>
    <row r="3401" ht="15.75" customHeight="1" s="412">
      <c r="A3401" s="300" t="n">
        <v>3474</v>
      </c>
      <c r="B3401" s="300" t="n">
        <v>230</v>
      </c>
      <c r="C3401" s="300" t="inlineStr">
        <is>
          <t>T348</t>
        </is>
      </c>
      <c r="D3401" s="300" t="n">
        <v>13</v>
      </c>
      <c r="E3401" s="301" t="n">
        <v>43587</v>
      </c>
      <c r="F3401" s="300" t="n">
        <v>5171</v>
      </c>
      <c r="G3401" s="300" t="n">
        <v>6886</v>
      </c>
      <c r="H3401" s="302" t="n">
        <v>6511</v>
      </c>
      <c r="I3401" s="300" t="n"/>
      <c r="J3401" s="315" t="n"/>
      <c r="K3401" s="304" t="n"/>
      <c r="L3401" s="304" t="n"/>
      <c r="M3401" s="304" t="n"/>
      <c r="N3401" s="304" t="n"/>
    </row>
    <row r="3402" ht="15.75" customHeight="1" s="412">
      <c r="A3402" s="300" t="n">
        <v>3475</v>
      </c>
      <c r="B3402" s="300" t="n">
        <v>231</v>
      </c>
      <c r="C3402" s="300" t="inlineStr">
        <is>
          <t>T349</t>
        </is>
      </c>
      <c r="D3402" s="300" t="n">
        <v>13</v>
      </c>
      <c r="E3402" s="301" t="n">
        <v>43587</v>
      </c>
      <c r="F3402" s="300" t="n">
        <v>5229</v>
      </c>
      <c r="G3402" s="300" t="n">
        <v>7292</v>
      </c>
      <c r="H3402" s="302" t="n">
        <v>6726</v>
      </c>
      <c r="I3402" s="300" t="n"/>
      <c r="J3402" s="315" t="inlineStr">
        <is>
          <t>24/4</t>
        </is>
      </c>
      <c r="K3402" s="304" t="n"/>
      <c r="L3402" s="304" t="n"/>
      <c r="M3402" s="304" t="n"/>
      <c r="N3402" s="304" t="n"/>
    </row>
    <row r="3403" ht="15.75" customHeight="1" s="412">
      <c r="A3403" s="300" t="n">
        <v>3476</v>
      </c>
      <c r="B3403" s="300" t="n">
        <v>232</v>
      </c>
      <c r="C3403" s="300" t="inlineStr">
        <is>
          <t>T349</t>
        </is>
      </c>
      <c r="D3403" s="300" t="n">
        <v>13</v>
      </c>
      <c r="E3403" s="301" t="n">
        <v>43587</v>
      </c>
      <c r="F3403" s="300" t="n">
        <v>5244</v>
      </c>
      <c r="G3403" s="300" t="n">
        <v>7370</v>
      </c>
      <c r="H3403" s="302" t="n">
        <v>6763</v>
      </c>
      <c r="I3403" s="300" t="n"/>
      <c r="J3403" s="315" t="n"/>
      <c r="K3403" s="304" t="n"/>
      <c r="L3403" s="304" t="n"/>
      <c r="M3403" s="304" t="n"/>
      <c r="N3403" s="304" t="n"/>
    </row>
    <row r="3404" ht="15.75" customHeight="1" s="412">
      <c r="A3404" s="300" t="n">
        <v>3477</v>
      </c>
      <c r="B3404" s="300" t="n">
        <v>233</v>
      </c>
      <c r="C3404" s="300" t="inlineStr">
        <is>
          <t>T350</t>
        </is>
      </c>
      <c r="D3404" s="300" t="n">
        <v>13</v>
      </c>
      <c r="E3404" s="301" t="n">
        <v>43587</v>
      </c>
      <c r="F3404" s="300" t="n">
        <v>5213</v>
      </c>
      <c r="G3404" s="300" t="n">
        <v>8531</v>
      </c>
      <c r="H3404" s="302" t="n">
        <v>7600</v>
      </c>
      <c r="I3404" s="300" t="n"/>
      <c r="J3404" s="315" t="inlineStr">
        <is>
          <t>28/4</t>
        </is>
      </c>
      <c r="K3404" s="304" t="n"/>
      <c r="L3404" s="304" t="n"/>
      <c r="M3404" s="304" t="n"/>
      <c r="N3404" s="304" t="n"/>
    </row>
    <row r="3405" ht="15.75" customHeight="1" s="412">
      <c r="A3405" s="300" t="n">
        <v>3478</v>
      </c>
      <c r="B3405" s="300" t="n">
        <v>234</v>
      </c>
      <c r="C3405" s="300" t="inlineStr">
        <is>
          <t>T350</t>
        </is>
      </c>
      <c r="D3405" s="300" t="n">
        <v>13</v>
      </c>
      <c r="E3405" s="301" t="n">
        <v>43587</v>
      </c>
      <c r="F3405" s="300" t="n">
        <v>5254</v>
      </c>
      <c r="G3405" s="300" t="n">
        <v>8485</v>
      </c>
      <c r="H3405" s="302" t="n">
        <v>7590</v>
      </c>
      <c r="I3405" s="300" t="n"/>
      <c r="J3405" s="315" t="n"/>
      <c r="K3405" s="304" t="n"/>
      <c r="L3405" s="304" t="n"/>
      <c r="M3405" s="304" t="n"/>
      <c r="N3405" s="304" t="n"/>
    </row>
    <row r="3406" ht="15.75" customHeight="1" s="412">
      <c r="A3406" s="300" t="n">
        <v>3479</v>
      </c>
      <c r="B3406" s="300" t="n">
        <v>235</v>
      </c>
      <c r="C3406" s="300" t="inlineStr">
        <is>
          <t>T351</t>
        </is>
      </c>
      <c r="D3406" s="300" t="n">
        <v>13</v>
      </c>
      <c r="E3406" s="301" t="n">
        <v>43587</v>
      </c>
      <c r="F3406" s="300" t="n">
        <v>5230</v>
      </c>
      <c r="G3406" s="300" t="n">
        <v>8251</v>
      </c>
      <c r="H3406" s="302" t="n">
        <v>7185</v>
      </c>
      <c r="I3406" s="300" t="n"/>
      <c r="J3406" s="315" t="inlineStr">
        <is>
          <t>1/2</t>
        </is>
      </c>
      <c r="K3406" s="304" t="n"/>
      <c r="L3406" s="304" t="n"/>
      <c r="M3406" s="304" t="n"/>
      <c r="N3406" s="304" t="n"/>
    </row>
    <row r="3407" ht="15.75" customHeight="1" s="412">
      <c r="A3407" s="300" t="n">
        <v>3480</v>
      </c>
      <c r="B3407" s="300" t="n">
        <v>236</v>
      </c>
      <c r="C3407" s="300" t="inlineStr">
        <is>
          <t>T351</t>
        </is>
      </c>
      <c r="D3407" s="300" t="n">
        <v>13</v>
      </c>
      <c r="E3407" s="301" t="n">
        <v>43587</v>
      </c>
      <c r="F3407" s="300" t="n">
        <v>5241</v>
      </c>
      <c r="G3407" s="300" t="n">
        <v>8613</v>
      </c>
      <c r="H3407" s="302" t="n">
        <v>7426</v>
      </c>
      <c r="I3407" s="300" t="n"/>
      <c r="J3407" s="315" t="n"/>
      <c r="K3407" s="304" t="n"/>
      <c r="L3407" s="304" t="n"/>
      <c r="M3407" s="304" t="n"/>
      <c r="N3407" s="304" t="n"/>
    </row>
    <row r="3408" ht="15.75" customHeight="1" s="412">
      <c r="A3408" s="300" t="n">
        <v>3481</v>
      </c>
      <c r="B3408" s="300" t="n">
        <v>237</v>
      </c>
      <c r="C3408" s="300" t="inlineStr">
        <is>
          <t>T353</t>
        </is>
      </c>
      <c r="D3408" s="300" t="n">
        <v>13</v>
      </c>
      <c r="E3408" s="301" t="n">
        <v>43587</v>
      </c>
      <c r="F3408" s="300" t="n">
        <v>5218</v>
      </c>
      <c r="G3408" s="300" t="n">
        <v>7441</v>
      </c>
      <c r="H3408" s="302" t="n">
        <v>6781</v>
      </c>
      <c r="I3408" s="300" t="n"/>
      <c r="J3408" s="315" t="inlineStr">
        <is>
          <t>30/4</t>
        </is>
      </c>
      <c r="K3408" s="304" t="n"/>
      <c r="L3408" s="304" t="n"/>
      <c r="M3408" s="304" t="n"/>
      <c r="N3408" s="304" t="n"/>
    </row>
    <row r="3409" ht="15.75" customHeight="1" s="412">
      <c r="A3409" s="300" t="n">
        <v>3482</v>
      </c>
      <c r="B3409" s="300" t="n">
        <v>238</v>
      </c>
      <c r="C3409" s="300" t="inlineStr">
        <is>
          <t>T353</t>
        </is>
      </c>
      <c r="D3409" s="300" t="n">
        <v>13</v>
      </c>
      <c r="E3409" s="301" t="n">
        <v>43587</v>
      </c>
      <c r="F3409" s="300" t="n">
        <v>5217</v>
      </c>
      <c r="G3409" s="300" t="n">
        <v>7404</v>
      </c>
      <c r="H3409" s="302" t="n">
        <v>6770</v>
      </c>
      <c r="I3409" s="300" t="n"/>
      <c r="J3409" s="315" t="n"/>
      <c r="K3409" s="304" t="n"/>
      <c r="L3409" s="304" t="n"/>
      <c r="M3409" s="304" t="n"/>
      <c r="N3409" s="304" t="n"/>
    </row>
    <row r="3410" ht="15.75" customHeight="1" s="412">
      <c r="A3410" s="300" t="n">
        <v>3483</v>
      </c>
      <c r="B3410" s="300" t="n">
        <v>239</v>
      </c>
      <c r="C3410" s="300" t="inlineStr">
        <is>
          <t>T355</t>
        </is>
      </c>
      <c r="D3410" s="300" t="n">
        <v>13</v>
      </c>
      <c r="E3410" s="301" t="n">
        <v>43587</v>
      </c>
      <c r="F3410" s="300" t="n">
        <v>5249</v>
      </c>
      <c r="G3410" s="300" t="n"/>
      <c r="H3410" s="302" t="n"/>
      <c r="I3410" s="300" t="n"/>
      <c r="J3410" s="315" t="n"/>
      <c r="K3410" s="304" t="n"/>
      <c r="L3410" s="304" t="n"/>
      <c r="M3410" s="304" t="n"/>
      <c r="N3410" s="304" t="n"/>
    </row>
    <row r="3411" ht="15.75" customHeight="1" s="412">
      <c r="A3411" s="300" t="n">
        <v>3484</v>
      </c>
      <c r="B3411" s="300" t="n">
        <v>240</v>
      </c>
      <c r="C3411" s="300" t="inlineStr">
        <is>
          <t>T355</t>
        </is>
      </c>
      <c r="D3411" s="300" t="n">
        <v>13</v>
      </c>
      <c r="E3411" s="301" t="n">
        <v>43587</v>
      </c>
      <c r="F3411" s="300" t="n">
        <v>5262</v>
      </c>
      <c r="G3411" s="300" t="n"/>
      <c r="H3411" s="302" t="n"/>
      <c r="I3411" s="300" t="n"/>
      <c r="J3411" s="315" t="n"/>
      <c r="K3411" s="304" t="n"/>
      <c r="L3411" s="304" t="n"/>
      <c r="M3411" s="304" t="n"/>
      <c r="N3411" s="304" t="n"/>
    </row>
    <row r="3412" ht="15.75" customHeight="1" s="412">
      <c r="A3412" s="300" t="n">
        <v>3485</v>
      </c>
      <c r="B3412" s="300" t="n">
        <v>241</v>
      </c>
      <c r="C3412" s="300" t="inlineStr">
        <is>
          <t>T356</t>
        </is>
      </c>
      <c r="D3412" s="300" t="n">
        <v>13</v>
      </c>
      <c r="E3412" s="301" t="n">
        <v>43587</v>
      </c>
      <c r="F3412" s="300" t="n">
        <v>5180</v>
      </c>
      <c r="G3412" s="300" t="n">
        <v>6486</v>
      </c>
      <c r="H3412" s="302" t="n">
        <v>5969</v>
      </c>
      <c r="I3412" s="300" t="n"/>
      <c r="J3412" s="315" t="inlineStr">
        <is>
          <t>MF</t>
        </is>
      </c>
      <c r="K3412" s="304" t="n"/>
      <c r="L3412" s="304" t="n"/>
      <c r="M3412" s="304" t="n"/>
      <c r="N3412" s="304" t="n"/>
    </row>
    <row r="3413" ht="15.75" customHeight="1" s="412">
      <c r="A3413" s="300" t="n">
        <v>3486</v>
      </c>
      <c r="B3413" s="300" t="n">
        <v>242</v>
      </c>
      <c r="C3413" s="300" t="inlineStr">
        <is>
          <t>T356</t>
        </is>
      </c>
      <c r="D3413" s="300" t="n">
        <v>13</v>
      </c>
      <c r="E3413" s="301" t="n">
        <v>43587</v>
      </c>
      <c r="F3413" s="300" t="n">
        <v>5268</v>
      </c>
      <c r="G3413" s="300" t="n">
        <v>6669</v>
      </c>
      <c r="H3413" s="302" t="n">
        <v>6084</v>
      </c>
      <c r="I3413" s="300" t="n"/>
      <c r="J3413" s="315" t="n"/>
      <c r="K3413" s="304" t="n"/>
      <c r="L3413" s="304" t="n"/>
      <c r="M3413" s="304" t="n"/>
      <c r="N3413" s="304" t="n"/>
    </row>
    <row r="3414" ht="15.75" customHeight="1" s="412">
      <c r="A3414" s="300" t="n">
        <v>3487</v>
      </c>
      <c r="B3414" s="300" t="n">
        <v>243</v>
      </c>
      <c r="C3414" s="300" t="inlineStr">
        <is>
          <t>T357</t>
        </is>
      </c>
      <c r="D3414" s="300" t="n">
        <v>13</v>
      </c>
      <c r="E3414" s="301" t="n">
        <v>43587</v>
      </c>
      <c r="F3414" s="300" t="n">
        <v>5234</v>
      </c>
      <c r="G3414" s="300" t="n">
        <v>8805</v>
      </c>
      <c r="H3414" s="302" t="n">
        <v>7767</v>
      </c>
      <c r="I3414" s="300" t="n"/>
      <c r="J3414" s="315" t="inlineStr">
        <is>
          <t>1/2</t>
        </is>
      </c>
      <c r="K3414" s="304" t="n"/>
      <c r="L3414" s="304" t="n"/>
      <c r="M3414" s="304" t="n"/>
      <c r="N3414" s="304" t="n"/>
    </row>
    <row r="3415" ht="15.75" customHeight="1" s="412">
      <c r="A3415" s="300" t="n">
        <v>3488</v>
      </c>
      <c r="B3415" s="300" t="n">
        <v>244</v>
      </c>
      <c r="C3415" s="300" t="inlineStr">
        <is>
          <t>T357</t>
        </is>
      </c>
      <c r="D3415" s="300" t="n">
        <v>13</v>
      </c>
      <c r="E3415" s="301" t="n">
        <v>43587</v>
      </c>
      <c r="F3415" s="300" t="n">
        <v>5243</v>
      </c>
      <c r="G3415" s="300" t="n">
        <v>9340</v>
      </c>
      <c r="H3415" s="302" t="n">
        <v>8108</v>
      </c>
      <c r="I3415" s="300" t="n"/>
      <c r="J3415" s="315" t="n"/>
      <c r="K3415" s="304" t="n"/>
      <c r="L3415" s="304" t="n"/>
      <c r="M3415" s="304" t="n"/>
      <c r="N3415" s="304" t="n"/>
    </row>
    <row r="3416" ht="15.75" customHeight="1" s="412">
      <c r="A3416" s="300" t="n">
        <v>3489</v>
      </c>
      <c r="B3416" s="300" t="n">
        <v>245</v>
      </c>
      <c r="C3416" s="300" t="inlineStr">
        <is>
          <t>T359</t>
        </is>
      </c>
      <c r="D3416" s="300" t="n">
        <v>13</v>
      </c>
      <c r="E3416" s="301" t="n">
        <v>43587</v>
      </c>
      <c r="F3416" s="300" t="n">
        <v>5235</v>
      </c>
      <c r="G3416" s="300" t="n">
        <v>8514</v>
      </c>
      <c r="H3416" s="302" t="n">
        <v>7443</v>
      </c>
      <c r="I3416" s="300" t="n"/>
      <c r="J3416" s="315" t="inlineStr">
        <is>
          <t>30/4</t>
        </is>
      </c>
      <c r="K3416" s="304" t="n"/>
      <c r="L3416" s="304" t="n"/>
      <c r="M3416" s="304" t="n"/>
      <c r="N3416" s="304" t="n"/>
    </row>
    <row r="3417" ht="15.75" customHeight="1" s="412">
      <c r="A3417" s="300" t="n">
        <v>3490</v>
      </c>
      <c r="B3417" s="300" t="n">
        <v>246</v>
      </c>
      <c r="C3417" s="300" t="inlineStr">
        <is>
          <t>T359</t>
        </is>
      </c>
      <c r="D3417" s="300" t="n">
        <v>13</v>
      </c>
      <c r="E3417" s="301" t="n">
        <v>43587</v>
      </c>
      <c r="F3417" s="300" t="n">
        <v>5309</v>
      </c>
      <c r="G3417" s="300" t="n">
        <v>8619</v>
      </c>
      <c r="H3417" s="302" t="n">
        <v>7549</v>
      </c>
      <c r="I3417" s="300" t="n"/>
      <c r="J3417" s="315" t="n"/>
      <c r="K3417" s="304" t="n"/>
      <c r="L3417" s="304" t="n"/>
      <c r="M3417" s="304" t="n"/>
      <c r="N3417" s="304" t="n"/>
    </row>
    <row r="3418" ht="15.75" customHeight="1" s="412">
      <c r="A3418" s="300" t="n">
        <v>3491</v>
      </c>
      <c r="B3418" s="300" t="n">
        <v>247</v>
      </c>
      <c r="C3418" s="300" t="inlineStr">
        <is>
          <t>T362</t>
        </is>
      </c>
      <c r="D3418" s="300" t="n">
        <v>13</v>
      </c>
      <c r="E3418" s="301" t="n">
        <v>43587</v>
      </c>
      <c r="F3418" s="300" t="n">
        <v>5282</v>
      </c>
      <c r="G3418" s="300" t="n">
        <v>8728</v>
      </c>
      <c r="H3418" s="302" t="n">
        <v>7840</v>
      </c>
      <c r="I3418" s="300" t="n"/>
      <c r="J3418" s="315" t="inlineStr">
        <is>
          <t>26/4</t>
        </is>
      </c>
      <c r="K3418" s="304" t="n"/>
      <c r="L3418" s="304" t="n"/>
      <c r="M3418" s="304" t="n"/>
      <c r="N3418" s="304" t="n"/>
    </row>
    <row r="3419" ht="15.75" customHeight="1" s="412">
      <c r="A3419" s="300" t="n">
        <v>3492</v>
      </c>
      <c r="B3419" s="300" t="n">
        <v>248</v>
      </c>
      <c r="C3419" s="300" t="inlineStr">
        <is>
          <t>T362</t>
        </is>
      </c>
      <c r="D3419" s="300" t="n">
        <v>13</v>
      </c>
      <c r="E3419" s="301" t="n">
        <v>43587</v>
      </c>
      <c r="F3419" s="300" t="n">
        <v>5224</v>
      </c>
      <c r="G3419" s="300" t="n">
        <v>8858</v>
      </c>
      <c r="H3419" s="302" t="n">
        <v>7889</v>
      </c>
      <c r="I3419" s="300" t="n"/>
      <c r="J3419" s="315" t="n"/>
      <c r="K3419" s="304" t="n"/>
      <c r="L3419" s="304" t="n"/>
      <c r="M3419" s="304" t="n"/>
      <c r="N3419" s="304" t="n"/>
    </row>
    <row r="3420" ht="15.75" customHeight="1" s="412">
      <c r="A3420" s="300" t="n">
        <v>3493</v>
      </c>
      <c r="B3420" s="300" t="n">
        <v>249</v>
      </c>
      <c r="C3420" s="300" t="inlineStr">
        <is>
          <t>T364</t>
        </is>
      </c>
      <c r="D3420" s="300" t="n">
        <v>13</v>
      </c>
      <c r="E3420" s="301" t="n">
        <v>43587</v>
      </c>
      <c r="F3420" s="300" t="n">
        <v>5178</v>
      </c>
      <c r="G3420" s="300" t="n">
        <v>8538</v>
      </c>
      <c r="H3420" s="302" t="n">
        <v>7616</v>
      </c>
      <c r="I3420" s="300" t="n"/>
      <c r="J3420" s="315" t="inlineStr">
        <is>
          <t>3/4</t>
        </is>
      </c>
      <c r="K3420" s="304" t="n"/>
      <c r="L3420" s="304" t="n"/>
      <c r="M3420" s="304" t="n"/>
      <c r="N3420" s="304" t="n"/>
    </row>
    <row r="3421" ht="15.75" customHeight="1" s="412">
      <c r="A3421" s="300" t="n">
        <v>3494</v>
      </c>
      <c r="B3421" s="300" t="n">
        <v>250</v>
      </c>
      <c r="C3421" s="300" t="inlineStr">
        <is>
          <t>T364</t>
        </is>
      </c>
      <c r="D3421" s="300" t="n">
        <v>13</v>
      </c>
      <c r="E3421" s="301" t="n">
        <v>43587</v>
      </c>
      <c r="F3421" s="300" t="n">
        <v>5274</v>
      </c>
      <c r="G3421" s="300" t="n">
        <v>8683</v>
      </c>
      <c r="H3421" s="302" t="n">
        <v>7708</v>
      </c>
      <c r="I3421" s="300" t="n"/>
      <c r="J3421" s="315" t="n"/>
      <c r="K3421" s="304" t="n"/>
      <c r="L3421" s="304" t="n"/>
      <c r="M3421" s="304" t="n"/>
      <c r="N3421" s="304" t="n"/>
    </row>
    <row r="3422" ht="15.75" customHeight="1" s="412">
      <c r="A3422" s="300" t="n">
        <v>3495</v>
      </c>
      <c r="B3422" s="300" t="n">
        <v>251</v>
      </c>
      <c r="C3422" s="300" t="inlineStr">
        <is>
          <t>T366</t>
        </is>
      </c>
      <c r="D3422" s="300" t="n">
        <v>13</v>
      </c>
      <c r="E3422" s="301" t="n">
        <v>43587</v>
      </c>
      <c r="F3422" s="300" t="n">
        <v>5258</v>
      </c>
      <c r="G3422" s="300" t="n">
        <v>8996</v>
      </c>
      <c r="H3422" s="302" t="n">
        <v>7834</v>
      </c>
      <c r="I3422" s="300" t="n"/>
      <c r="J3422" s="315" t="inlineStr">
        <is>
          <t>3/4</t>
        </is>
      </c>
      <c r="K3422" s="304" t="n"/>
      <c r="L3422" s="304" t="n"/>
      <c r="M3422" s="304" t="n"/>
      <c r="N3422" s="304" t="n"/>
    </row>
    <row r="3423" ht="15.75" customHeight="1" s="412">
      <c r="A3423" s="300" t="n">
        <v>3496</v>
      </c>
      <c r="B3423" s="300" t="n">
        <v>252</v>
      </c>
      <c r="C3423" s="300" t="inlineStr">
        <is>
          <t>T366</t>
        </is>
      </c>
      <c r="D3423" s="300" t="n">
        <v>13</v>
      </c>
      <c r="E3423" s="301" t="n">
        <v>43587</v>
      </c>
      <c r="F3423" s="300" t="n">
        <v>5296</v>
      </c>
      <c r="G3423" s="300" t="n">
        <v>8901</v>
      </c>
      <c r="H3423" s="302" t="n">
        <v>7779</v>
      </c>
      <c r="I3423" s="300" t="n"/>
      <c r="J3423" s="315" t="n"/>
      <c r="K3423" s="304" t="n"/>
      <c r="L3423" s="304" t="n"/>
      <c r="M3423" s="304" t="n"/>
      <c r="N3423" s="304" t="n"/>
    </row>
    <row r="3424" ht="15.75" customHeight="1" s="412">
      <c r="A3424" s="300" t="n">
        <v>3497</v>
      </c>
      <c r="B3424" s="300" t="n">
        <v>253</v>
      </c>
      <c r="C3424" s="300" t="inlineStr">
        <is>
          <t>T368</t>
        </is>
      </c>
      <c r="D3424" s="300" t="n">
        <v>13</v>
      </c>
      <c r="E3424" s="301" t="n">
        <v>43587</v>
      </c>
      <c r="F3424" s="300" t="n">
        <v>5257</v>
      </c>
      <c r="G3424" s="300" t="n">
        <v>7586</v>
      </c>
      <c r="H3424" s="302" t="n">
        <v>7028</v>
      </c>
      <c r="I3424" s="300" t="n"/>
      <c r="J3424" s="315" t="inlineStr">
        <is>
          <t>MF</t>
        </is>
      </c>
      <c r="K3424" s="304" t="n"/>
      <c r="L3424" s="304" t="n"/>
      <c r="M3424" s="304" t="n"/>
      <c r="N3424" s="304" t="n"/>
    </row>
    <row r="3425" ht="15.75" customHeight="1" s="412">
      <c r="A3425" s="300" t="n">
        <v>3498</v>
      </c>
      <c r="B3425" s="300" t="n">
        <v>254</v>
      </c>
      <c r="C3425" s="300" t="inlineStr">
        <is>
          <t>T368</t>
        </is>
      </c>
      <c r="D3425" s="300" t="n">
        <v>13</v>
      </c>
      <c r="E3425" s="301" t="n">
        <v>43587</v>
      </c>
      <c r="F3425" s="300" t="n">
        <v>5257</v>
      </c>
      <c r="G3425" s="300" t="n">
        <v>7712</v>
      </c>
      <c r="H3425" s="302" t="n">
        <v>7121</v>
      </c>
      <c r="I3425" s="300" t="n"/>
      <c r="J3425" s="315" t="n"/>
      <c r="K3425" s="304" t="n"/>
      <c r="L3425" s="304" t="n"/>
      <c r="M3425" s="304" t="n"/>
      <c r="N3425" s="304" t="n"/>
    </row>
    <row r="3426" ht="15.75" customHeight="1" s="412">
      <c r="A3426" s="300" t="n">
        <v>3499</v>
      </c>
      <c r="B3426" s="300" t="n">
        <v>255</v>
      </c>
      <c r="C3426" s="300" t="inlineStr">
        <is>
          <t>T370</t>
        </is>
      </c>
      <c r="D3426" s="300" t="n">
        <v>13</v>
      </c>
      <c r="E3426" s="301" t="n">
        <v>43587</v>
      </c>
      <c r="F3426" s="300" t="n">
        <v>5260</v>
      </c>
      <c r="G3426" s="300" t="n">
        <v>7348</v>
      </c>
      <c r="H3426" s="302" t="n">
        <v>6946</v>
      </c>
      <c r="I3426" s="300" t="n"/>
      <c r="J3426" s="315" t="inlineStr">
        <is>
          <t>MF</t>
        </is>
      </c>
      <c r="K3426" s="304" t="n"/>
      <c r="L3426" s="304" t="n"/>
      <c r="M3426" s="304" t="n"/>
      <c r="N3426" s="304" t="n"/>
    </row>
    <row r="3427" ht="15.75" customHeight="1" s="412">
      <c r="A3427" s="300" t="n">
        <v>3500</v>
      </c>
      <c r="B3427" s="300" t="n">
        <v>256</v>
      </c>
      <c r="C3427" s="300" t="inlineStr">
        <is>
          <t>T370</t>
        </is>
      </c>
      <c r="D3427" s="300" t="n">
        <v>13</v>
      </c>
      <c r="E3427" s="301" t="n">
        <v>43587</v>
      </c>
      <c r="F3427" s="300" t="n">
        <v>5193</v>
      </c>
      <c r="G3427" s="300" t="n">
        <v>7054</v>
      </c>
      <c r="H3427" s="302" t="n">
        <v>6679</v>
      </c>
      <c r="I3427" s="300" t="n"/>
      <c r="J3427" s="315" t="n"/>
      <c r="K3427" s="304" t="n"/>
      <c r="L3427" s="304" t="n"/>
      <c r="M3427" s="304" t="n"/>
      <c r="N3427" s="304" t="n"/>
    </row>
    <row r="3428" ht="15.75" customHeight="1" s="412">
      <c r="A3428" s="300" t="n">
        <v>3501</v>
      </c>
      <c r="B3428" s="300" t="n">
        <v>257</v>
      </c>
      <c r="C3428" s="300" t="inlineStr">
        <is>
          <t>T372</t>
        </is>
      </c>
      <c r="D3428" s="300" t="n">
        <v>13</v>
      </c>
      <c r="E3428" s="301" t="n">
        <v>43587</v>
      </c>
      <c r="F3428" s="300" t="n">
        <v>5226</v>
      </c>
      <c r="G3428" s="300" t="n">
        <v>7657</v>
      </c>
      <c r="H3428" s="302" t="n">
        <v>7199</v>
      </c>
      <c r="I3428" s="300" t="n"/>
      <c r="J3428" s="315" t="inlineStr">
        <is>
          <t>MF</t>
        </is>
      </c>
      <c r="K3428" s="304" t="n"/>
      <c r="L3428" s="304" t="n"/>
      <c r="M3428" s="304" t="n"/>
      <c r="N3428" s="304" t="n"/>
    </row>
    <row r="3429" ht="15.75" customHeight="1" s="412">
      <c r="A3429" s="300" t="n">
        <v>3502</v>
      </c>
      <c r="B3429" s="300" t="n">
        <v>258</v>
      </c>
      <c r="C3429" s="300" t="inlineStr">
        <is>
          <t>T372</t>
        </is>
      </c>
      <c r="D3429" s="300" t="n">
        <v>13</v>
      </c>
      <c r="E3429" s="301" t="n">
        <v>43587</v>
      </c>
      <c r="F3429" s="300" t="n">
        <v>5266</v>
      </c>
      <c r="G3429" s="300" t="n">
        <v>7798</v>
      </c>
      <c r="H3429" s="302" t="n">
        <v>7310</v>
      </c>
      <c r="I3429" s="300" t="n"/>
      <c r="J3429" s="315" t="n"/>
      <c r="K3429" s="304" t="n"/>
      <c r="L3429" s="304" t="n"/>
      <c r="M3429" s="304" t="n"/>
      <c r="N3429" s="304" t="n"/>
    </row>
    <row r="3430" ht="15.75" customHeight="1" s="412">
      <c r="A3430" s="300" t="n">
        <v>3503</v>
      </c>
      <c r="B3430" s="300" t="n">
        <v>259</v>
      </c>
      <c r="C3430" s="300" t="inlineStr">
        <is>
          <t>T373</t>
        </is>
      </c>
      <c r="D3430" s="300" t="n">
        <v>13</v>
      </c>
      <c r="E3430" s="301" t="n">
        <v>43587</v>
      </c>
      <c r="F3430" s="300" t="n">
        <v>5198</v>
      </c>
      <c r="G3430" s="300" t="n">
        <v>8384</v>
      </c>
      <c r="H3430" s="302" t="n">
        <v>7484</v>
      </c>
      <c r="I3430" s="300" t="n"/>
      <c r="J3430" s="315" t="inlineStr">
        <is>
          <t>1/2</t>
        </is>
      </c>
      <c r="K3430" s="304" t="n"/>
      <c r="L3430" s="304" t="n"/>
      <c r="M3430" s="304" t="n"/>
      <c r="N3430" s="304" t="n"/>
    </row>
    <row r="3431" ht="15.75" customHeight="1" s="412">
      <c r="A3431" s="300" t="n">
        <v>3504</v>
      </c>
      <c r="B3431" s="300" t="n">
        <v>260</v>
      </c>
      <c r="C3431" s="300" t="inlineStr">
        <is>
          <t>T373</t>
        </is>
      </c>
      <c r="D3431" s="300" t="n">
        <v>13</v>
      </c>
      <c r="E3431" s="301" t="n">
        <v>43587</v>
      </c>
      <c r="F3431" s="300" t="n">
        <v>5247</v>
      </c>
      <c r="G3431" s="300" t="n">
        <v>8374</v>
      </c>
      <c r="H3431" s="302" t="n">
        <v>7510</v>
      </c>
      <c r="I3431" s="300" t="n"/>
      <c r="J3431" s="315" t="n"/>
      <c r="K3431" s="304" t="n"/>
      <c r="L3431" s="304" t="n"/>
      <c r="M3431" s="304" t="n"/>
      <c r="N3431" s="304" t="n"/>
    </row>
    <row r="3432" ht="15.75" customHeight="1" s="412">
      <c r="A3432" s="300" t="n">
        <v>3505</v>
      </c>
      <c r="B3432" s="300" t="n">
        <v>261</v>
      </c>
      <c r="C3432" s="300" t="inlineStr">
        <is>
          <t>T374</t>
        </is>
      </c>
      <c r="D3432" s="300" t="n">
        <v>13</v>
      </c>
      <c r="E3432" s="301" t="n">
        <v>43587</v>
      </c>
      <c r="F3432" s="300" t="n">
        <v>5229</v>
      </c>
      <c r="G3432" s="300" t="n">
        <v>8115</v>
      </c>
      <c r="H3432" s="302" t="n">
        <v>7348</v>
      </c>
      <c r="I3432" s="300" t="n"/>
      <c r="J3432" s="315" t="inlineStr">
        <is>
          <t>28/4</t>
        </is>
      </c>
      <c r="K3432" s="304" t="n"/>
      <c r="L3432" s="304" t="n"/>
      <c r="M3432" s="304" t="n"/>
      <c r="N3432" s="304" t="n"/>
    </row>
    <row r="3433" ht="15.75" customHeight="1" s="412">
      <c r="A3433" s="300" t="n">
        <v>3506</v>
      </c>
      <c r="B3433" s="300" t="n">
        <v>262</v>
      </c>
      <c r="C3433" s="300" t="inlineStr">
        <is>
          <t>T374</t>
        </is>
      </c>
      <c r="D3433" s="300" t="n">
        <v>13</v>
      </c>
      <c r="E3433" s="301" t="n">
        <v>43587</v>
      </c>
      <c r="F3433" s="300" t="n">
        <v>5194</v>
      </c>
      <c r="G3433" s="300" t="n">
        <v>8168</v>
      </c>
      <c r="H3433" s="302" t="n">
        <v>7391</v>
      </c>
      <c r="I3433" s="300" t="n"/>
      <c r="J3433" s="315" t="n"/>
      <c r="K3433" s="304" t="n"/>
      <c r="L3433" s="304" t="n"/>
      <c r="M3433" s="304" t="n"/>
      <c r="N3433" s="304" t="n"/>
    </row>
    <row r="3434" ht="15.75" customHeight="1" s="412">
      <c r="A3434" s="300" t="n">
        <v>3507</v>
      </c>
      <c r="B3434" s="300" t="n">
        <v>263</v>
      </c>
      <c r="C3434" s="300" t="inlineStr">
        <is>
          <t>T376</t>
        </is>
      </c>
      <c r="D3434" s="300" t="n">
        <v>13</v>
      </c>
      <c r="E3434" s="301" t="n">
        <v>43587</v>
      </c>
      <c r="F3434" s="300" t="n">
        <v>5258</v>
      </c>
      <c r="G3434" s="300" t="n">
        <v>7186</v>
      </c>
      <c r="H3434" s="302" t="n">
        <v>6847</v>
      </c>
      <c r="I3434" s="300" t="n"/>
      <c r="J3434" s="315" t="inlineStr">
        <is>
          <t>MF</t>
        </is>
      </c>
      <c r="K3434" s="304" t="n"/>
      <c r="L3434" s="304" t="n"/>
      <c r="M3434" s="304" t="n"/>
      <c r="N3434" s="304" t="n"/>
    </row>
    <row r="3435" ht="15.75" customHeight="1" s="412">
      <c r="A3435" s="300" t="n">
        <v>3508</v>
      </c>
      <c r="B3435" s="300" t="n">
        <v>264</v>
      </c>
      <c r="C3435" s="300" t="inlineStr">
        <is>
          <t>T376</t>
        </is>
      </c>
      <c r="D3435" s="300" t="n">
        <v>13</v>
      </c>
      <c r="E3435" s="301" t="n">
        <v>43587</v>
      </c>
      <c r="F3435" s="300" t="n">
        <v>5312</v>
      </c>
      <c r="G3435" s="300" t="n">
        <v>7160</v>
      </c>
      <c r="H3435" s="302" t="n">
        <v>6839</v>
      </c>
      <c r="I3435" s="300" t="n"/>
      <c r="J3435" s="315" t="n"/>
      <c r="K3435" s="304" t="n"/>
      <c r="L3435" s="304" t="n"/>
      <c r="M3435" s="304" t="n"/>
      <c r="N3435" s="304" t="n"/>
    </row>
    <row r="3436" ht="15.75" customHeight="1" s="412">
      <c r="A3436" s="300" t="n">
        <v>3509</v>
      </c>
      <c r="B3436" s="300" t="n">
        <v>265</v>
      </c>
      <c r="C3436" s="300" t="inlineStr">
        <is>
          <t>T377</t>
        </is>
      </c>
      <c r="D3436" s="300" t="n">
        <v>13</v>
      </c>
      <c r="E3436" s="301" t="n">
        <v>43587</v>
      </c>
      <c r="F3436" s="300" t="n">
        <v>5235</v>
      </c>
      <c r="G3436" s="300" t="n">
        <v>8065</v>
      </c>
      <c r="H3436" s="302" t="n">
        <v>7430</v>
      </c>
      <c r="I3436" s="300" t="n"/>
      <c r="J3436" s="315" t="inlineStr">
        <is>
          <t>24/4</t>
        </is>
      </c>
      <c r="K3436" s="304" t="n"/>
      <c r="L3436" s="304" t="n"/>
      <c r="M3436" s="304" t="n"/>
      <c r="N3436" s="304" t="n"/>
    </row>
    <row r="3437" ht="15.75" customHeight="1" s="412">
      <c r="A3437" s="300" t="n">
        <v>3510</v>
      </c>
      <c r="B3437" s="300" t="n">
        <v>266</v>
      </c>
      <c r="C3437" s="300" t="inlineStr">
        <is>
          <t>T377</t>
        </is>
      </c>
      <c r="D3437" s="300" t="n">
        <v>13</v>
      </c>
      <c r="E3437" s="301" t="n">
        <v>43587</v>
      </c>
      <c r="F3437" s="300" t="n">
        <v>5209</v>
      </c>
      <c r="G3437" s="300" t="n">
        <v>8255</v>
      </c>
      <c r="H3437" s="302" t="n">
        <v>7544</v>
      </c>
      <c r="I3437" s="300" t="n"/>
      <c r="J3437" s="315" t="n"/>
      <c r="K3437" s="304" t="n"/>
      <c r="L3437" s="304" t="n"/>
      <c r="M3437" s="304" t="n"/>
      <c r="N3437" s="304" t="n"/>
    </row>
    <row r="3438" ht="15.75" customHeight="1" s="412">
      <c r="A3438" s="300" t="n">
        <v>3511</v>
      </c>
      <c r="B3438" s="300" t="n">
        <v>267</v>
      </c>
      <c r="C3438" s="300" t="inlineStr">
        <is>
          <t>T378</t>
        </is>
      </c>
      <c r="D3438" s="300" t="n">
        <v>13</v>
      </c>
      <c r="E3438" s="301" t="n">
        <v>43587</v>
      </c>
      <c r="F3438" s="300" t="n">
        <v>5263</v>
      </c>
      <c r="G3438" s="300" t="n">
        <v>8393</v>
      </c>
      <c r="H3438" s="302" t="n">
        <v>7477</v>
      </c>
      <c r="I3438" s="300" t="n"/>
      <c r="J3438" s="315" t="inlineStr">
        <is>
          <t>1/2</t>
        </is>
      </c>
      <c r="K3438" s="304" t="n"/>
      <c r="L3438" s="304" t="n"/>
      <c r="M3438" s="304" t="n"/>
      <c r="N3438" s="304" t="n"/>
    </row>
    <row r="3439" ht="15.75" customHeight="1" s="412">
      <c r="A3439" s="300" t="n">
        <v>3512</v>
      </c>
      <c r="B3439" s="300" t="n">
        <v>268</v>
      </c>
      <c r="C3439" s="300" t="inlineStr">
        <is>
          <t>T378</t>
        </is>
      </c>
      <c r="D3439" s="300" t="n">
        <v>13</v>
      </c>
      <c r="E3439" s="301" t="n">
        <v>43587</v>
      </c>
      <c r="F3439" s="300" t="n">
        <v>5219</v>
      </c>
      <c r="G3439" s="300" t="n">
        <v>8588</v>
      </c>
      <c r="H3439" s="302" t="n">
        <v>7547</v>
      </c>
      <c r="I3439" s="300" t="n"/>
      <c r="J3439" s="315" t="n"/>
      <c r="K3439" s="304" t="n"/>
      <c r="L3439" s="304" t="n"/>
      <c r="M3439" s="304" t="n"/>
      <c r="N3439" s="304" t="n"/>
    </row>
    <row r="3440" ht="15.75" customHeight="1" s="412">
      <c r="A3440" s="300" t="n">
        <v>3513</v>
      </c>
      <c r="B3440" s="300" t="n">
        <v>269</v>
      </c>
      <c r="C3440" s="300" t="inlineStr">
        <is>
          <t>T379</t>
        </is>
      </c>
      <c r="D3440" s="300" t="n">
        <v>13</v>
      </c>
      <c r="E3440" s="301" t="n">
        <v>43587</v>
      </c>
      <c r="F3440" s="300" t="n">
        <v>5241</v>
      </c>
      <c r="G3440" s="300" t="n">
        <v>8432</v>
      </c>
      <c r="H3440" s="302" t="n">
        <v>7667</v>
      </c>
      <c r="I3440" s="300" t="n"/>
      <c r="J3440" s="315" t="inlineStr">
        <is>
          <t>26/4</t>
        </is>
      </c>
      <c r="K3440" s="304" t="n"/>
      <c r="L3440" s="304" t="n"/>
      <c r="M3440" s="304" t="n"/>
      <c r="N3440" s="304" t="n"/>
    </row>
    <row r="3441" ht="15.75" customHeight="1" s="412">
      <c r="A3441" s="300" t="n">
        <v>3514</v>
      </c>
      <c r="B3441" s="300" t="n">
        <v>270</v>
      </c>
      <c r="C3441" s="300" t="inlineStr">
        <is>
          <t>T379</t>
        </is>
      </c>
      <c r="D3441" s="300" t="n">
        <v>13</v>
      </c>
      <c r="E3441" s="301" t="n">
        <v>43587</v>
      </c>
      <c r="F3441" s="300" t="n">
        <v>5254</v>
      </c>
      <c r="G3441" s="300" t="n">
        <v>8095</v>
      </c>
      <c r="H3441" s="302" t="n">
        <v>7423</v>
      </c>
      <c r="I3441" s="300" t="n"/>
      <c r="J3441" s="315" t="n"/>
      <c r="K3441" s="304" t="n"/>
      <c r="L3441" s="304" t="n"/>
      <c r="M3441" s="304" t="n"/>
      <c r="N3441" s="304" t="n"/>
    </row>
    <row r="3442" ht="15.75" customHeight="1" s="412">
      <c r="A3442" s="300" t="n">
        <v>3515</v>
      </c>
      <c r="B3442" s="300" t="n">
        <v>271</v>
      </c>
      <c r="C3442" s="300" t="inlineStr">
        <is>
          <t>T384</t>
        </is>
      </c>
      <c r="D3442" s="300" t="n">
        <v>13</v>
      </c>
      <c r="E3442" s="301" t="n">
        <v>43587</v>
      </c>
      <c r="F3442" s="300" t="n">
        <v>5224</v>
      </c>
      <c r="G3442" s="300" t="n">
        <v>7598</v>
      </c>
      <c r="H3442" s="302" t="n">
        <v>7069</v>
      </c>
      <c r="I3442" s="300" t="n"/>
      <c r="J3442" s="315" t="inlineStr">
        <is>
          <t>26/4</t>
        </is>
      </c>
      <c r="K3442" s="304" t="n"/>
      <c r="L3442" s="304" t="n"/>
      <c r="M3442" s="304" t="n"/>
      <c r="N3442" s="304" t="n"/>
    </row>
    <row r="3443" ht="15.75" customHeight="1" s="412">
      <c r="A3443" s="300" t="n">
        <v>3516</v>
      </c>
      <c r="B3443" s="300" t="n">
        <v>272</v>
      </c>
      <c r="C3443" s="300" t="inlineStr">
        <is>
          <t>T384</t>
        </is>
      </c>
      <c r="D3443" s="300" t="n">
        <v>13</v>
      </c>
      <c r="E3443" s="301" t="n">
        <v>43587</v>
      </c>
      <c r="F3443" s="300" t="n">
        <v>5257</v>
      </c>
      <c r="G3443" s="300" t="n">
        <v>8067</v>
      </c>
      <c r="H3443" s="302" t="n">
        <v>7430</v>
      </c>
      <c r="I3443" s="300" t="n"/>
      <c r="J3443" s="315" t="n"/>
      <c r="K3443" s="304" t="n"/>
      <c r="L3443" s="304" t="n"/>
      <c r="M3443" s="304" t="n"/>
      <c r="N3443" s="304" t="n"/>
    </row>
    <row r="3444" ht="15.75" customHeight="1" s="412">
      <c r="A3444" s="300" t="n">
        <v>3517</v>
      </c>
      <c r="B3444" s="300" t="n">
        <v>273</v>
      </c>
      <c r="C3444" s="300" t="inlineStr">
        <is>
          <t>T386</t>
        </is>
      </c>
      <c r="D3444" s="300" t="n">
        <v>13</v>
      </c>
      <c r="E3444" s="301" t="n">
        <v>43587</v>
      </c>
      <c r="F3444" s="300" t="n">
        <v>5242</v>
      </c>
      <c r="G3444" s="300" t="n">
        <v>8506</v>
      </c>
      <c r="H3444" s="302" t="n">
        <v>7533</v>
      </c>
      <c r="I3444" s="300" t="n"/>
      <c r="J3444" s="315" t="inlineStr">
        <is>
          <t>1/2</t>
        </is>
      </c>
      <c r="K3444" s="304" t="n"/>
      <c r="L3444" s="304" t="n"/>
      <c r="M3444" s="304" t="n"/>
      <c r="N3444" s="304" t="n"/>
    </row>
    <row r="3445" ht="15.75" customHeight="1" s="412">
      <c r="A3445" s="300" t="n">
        <v>3518</v>
      </c>
      <c r="B3445" s="300" t="n">
        <v>274</v>
      </c>
      <c r="C3445" s="300" t="inlineStr">
        <is>
          <t>T386</t>
        </is>
      </c>
      <c r="D3445" s="300" t="n">
        <v>13</v>
      </c>
      <c r="E3445" s="301" t="n">
        <v>43587</v>
      </c>
      <c r="F3445" s="300" t="n">
        <v>5233</v>
      </c>
      <c r="G3445" s="300" t="n">
        <v>8340</v>
      </c>
      <c r="H3445" s="302" t="n">
        <v>7391</v>
      </c>
      <c r="I3445" s="300" t="n"/>
      <c r="J3445" s="315" t="n"/>
      <c r="K3445" s="304" t="n"/>
      <c r="L3445" s="304" t="n"/>
      <c r="M3445" s="304" t="n"/>
      <c r="N3445" s="304" t="n"/>
    </row>
    <row r="3446" ht="15.75" customHeight="1" s="412">
      <c r="A3446" s="300" t="n">
        <v>3519</v>
      </c>
      <c r="B3446" s="300" t="n">
        <v>275</v>
      </c>
      <c r="C3446" s="300" t="inlineStr">
        <is>
          <t>T390</t>
        </is>
      </c>
      <c r="D3446" s="300" t="n">
        <v>13</v>
      </c>
      <c r="E3446" s="301" t="n">
        <v>43587</v>
      </c>
      <c r="F3446" s="300" t="n">
        <v>5274</v>
      </c>
      <c r="G3446" s="300" t="n">
        <v>8792</v>
      </c>
      <c r="H3446" s="302" t="n">
        <v>7572</v>
      </c>
      <c r="I3446" s="300" t="n"/>
      <c r="J3446" s="315" t="inlineStr">
        <is>
          <t>1/2</t>
        </is>
      </c>
      <c r="K3446" s="304" t="n"/>
      <c r="L3446" s="304" t="n"/>
      <c r="M3446" s="304" t="n"/>
      <c r="N3446" s="304" t="n"/>
    </row>
    <row r="3447" ht="15.75" customHeight="1" s="412">
      <c r="A3447" s="300" t="n">
        <v>3520</v>
      </c>
      <c r="B3447" s="300" t="n">
        <v>276</v>
      </c>
      <c r="C3447" s="300" t="inlineStr">
        <is>
          <t>T390</t>
        </is>
      </c>
      <c r="D3447" s="300" t="n">
        <v>13</v>
      </c>
      <c r="E3447" s="301" t="n">
        <v>43587</v>
      </c>
      <c r="F3447" s="300" t="n">
        <v>5217</v>
      </c>
      <c r="G3447" s="300" t="n">
        <v>8640</v>
      </c>
      <c r="H3447" s="302" t="n">
        <v>7403</v>
      </c>
      <c r="I3447" s="300" t="n"/>
      <c r="J3447" s="315" t="n"/>
      <c r="K3447" s="304" t="n"/>
      <c r="L3447" s="304" t="n"/>
      <c r="M3447" s="304" t="n"/>
      <c r="N3447" s="304" t="n"/>
    </row>
    <row r="3448" ht="15.75" customHeight="1" s="412">
      <c r="A3448" s="300" t="n">
        <v>3521</v>
      </c>
      <c r="B3448" s="300" t="n">
        <v>277</v>
      </c>
      <c r="C3448" s="300" t="inlineStr">
        <is>
          <t>T391</t>
        </is>
      </c>
      <c r="D3448" s="300" t="n">
        <v>13</v>
      </c>
      <c r="E3448" s="301" t="n">
        <v>43587</v>
      </c>
      <c r="F3448" s="300" t="n">
        <v>5252</v>
      </c>
      <c r="G3448" s="300" t="n">
        <v>7828</v>
      </c>
      <c r="H3448" s="302" t="n">
        <v>7109</v>
      </c>
      <c r="I3448" s="300" t="n"/>
      <c r="J3448" s="315" t="inlineStr">
        <is>
          <t>1/2</t>
        </is>
      </c>
      <c r="K3448" s="304" t="n"/>
      <c r="L3448" s="304" t="n"/>
      <c r="M3448" s="304" t="n"/>
      <c r="N3448" s="304" t="n"/>
    </row>
    <row r="3449" ht="15.75" customHeight="1" s="412">
      <c r="A3449" s="300" t="n">
        <v>3522</v>
      </c>
      <c r="B3449" s="300" t="n">
        <v>278</v>
      </c>
      <c r="C3449" s="300" t="inlineStr">
        <is>
          <t>T391</t>
        </is>
      </c>
      <c r="D3449" s="300" t="n">
        <v>13</v>
      </c>
      <c r="E3449" s="301" t="n">
        <v>43587</v>
      </c>
      <c r="F3449" s="300" t="n">
        <v>5256</v>
      </c>
      <c r="G3449" s="300" t="n">
        <v>7745</v>
      </c>
      <c r="H3449" s="302" t="n">
        <v>7026</v>
      </c>
      <c r="I3449" s="300" t="n"/>
      <c r="J3449" s="315" t="n"/>
      <c r="K3449" s="304" t="n"/>
      <c r="L3449" s="304" t="n"/>
      <c r="M3449" s="304" t="n"/>
      <c r="N3449" s="304" t="n"/>
    </row>
    <row r="3450" ht="15.75" customHeight="1" s="412">
      <c r="A3450" s="300" t="n">
        <v>3523</v>
      </c>
      <c r="B3450" s="300" t="n">
        <v>279</v>
      </c>
      <c r="C3450" s="300" t="inlineStr">
        <is>
          <t>T399</t>
        </is>
      </c>
      <c r="D3450" s="300" t="n">
        <v>13</v>
      </c>
      <c r="E3450" s="301" t="n">
        <v>43587</v>
      </c>
      <c r="F3450" s="300" t="n">
        <v>5269</v>
      </c>
      <c r="G3450" s="300" t="n">
        <v>8186</v>
      </c>
      <c r="H3450" s="302" t="n">
        <v>7510</v>
      </c>
      <c r="I3450" s="300" t="n"/>
      <c r="J3450" s="315" t="inlineStr">
        <is>
          <t>26/4</t>
        </is>
      </c>
      <c r="K3450" s="304" t="n"/>
      <c r="L3450" s="304" t="n"/>
      <c r="M3450" s="304" t="n"/>
      <c r="N3450" s="304" t="n"/>
    </row>
    <row r="3451" ht="15.75" customHeight="1" s="412">
      <c r="A3451" s="300" t="n">
        <v>3524</v>
      </c>
      <c r="B3451" s="300" t="n">
        <v>280</v>
      </c>
      <c r="C3451" s="300" t="inlineStr">
        <is>
          <t>T399</t>
        </is>
      </c>
      <c r="D3451" s="300" t="n">
        <v>13</v>
      </c>
      <c r="E3451" s="301" t="n">
        <v>43587</v>
      </c>
      <c r="F3451" s="300" t="n">
        <v>5260</v>
      </c>
      <c r="G3451" s="300" t="n">
        <v>8245</v>
      </c>
      <c r="H3451" s="302" t="n">
        <v>7511</v>
      </c>
      <c r="I3451" s="300" t="n"/>
      <c r="J3451" s="315" t="n"/>
      <c r="K3451" s="304" t="n"/>
      <c r="L3451" s="304" t="n"/>
      <c r="M3451" s="304" t="n"/>
      <c r="N3451" s="304" t="n"/>
    </row>
    <row r="3452" ht="15.75" customHeight="1" s="412">
      <c r="A3452" s="300" t="n">
        <v>3525</v>
      </c>
      <c r="B3452" s="300" t="n">
        <v>281</v>
      </c>
      <c r="C3452" s="300" t="inlineStr">
        <is>
          <t>T402</t>
        </is>
      </c>
      <c r="D3452" s="300" t="n">
        <v>13</v>
      </c>
      <c r="E3452" s="301" t="n">
        <v>43587</v>
      </c>
      <c r="F3452" s="300" t="n">
        <v>5275</v>
      </c>
      <c r="G3452" s="300" t="n">
        <v>7298</v>
      </c>
      <c r="H3452" s="302" t="n">
        <v>6813</v>
      </c>
      <c r="I3452" s="300" t="n"/>
      <c r="J3452" s="315" t="inlineStr">
        <is>
          <t>MF</t>
        </is>
      </c>
      <c r="K3452" s="304" t="n"/>
      <c r="L3452" s="304" t="n"/>
      <c r="M3452" s="304" t="n"/>
      <c r="N3452" s="304" t="n"/>
    </row>
    <row r="3453" ht="15.75" customHeight="1" s="412">
      <c r="A3453" s="300" t="n">
        <v>3526</v>
      </c>
      <c r="B3453" s="300" t="n">
        <v>282</v>
      </c>
      <c r="C3453" s="300" t="inlineStr">
        <is>
          <t>T402</t>
        </is>
      </c>
      <c r="D3453" s="300" t="n">
        <v>13</v>
      </c>
      <c r="E3453" s="301" t="n">
        <v>43587</v>
      </c>
      <c r="F3453" s="300" t="n">
        <v>5225</v>
      </c>
      <c r="G3453" s="300" t="n">
        <v>7118</v>
      </c>
      <c r="H3453" s="302" t="n">
        <v>6673</v>
      </c>
      <c r="I3453" s="300" t="n"/>
      <c r="J3453" s="315" t="n"/>
      <c r="K3453" s="304" t="n"/>
      <c r="L3453" s="304" t="n"/>
      <c r="M3453" s="304" t="n"/>
      <c r="N3453" s="304" t="n"/>
    </row>
    <row r="3454" ht="15.75" customHeight="1" s="412">
      <c r="A3454" s="300" t="n">
        <v>3527</v>
      </c>
      <c r="B3454" s="300" t="n">
        <v>283</v>
      </c>
      <c r="C3454" s="300" t="inlineStr">
        <is>
          <t>T403</t>
        </is>
      </c>
      <c r="D3454" s="300" t="n">
        <v>13</v>
      </c>
      <c r="E3454" s="301" t="n">
        <v>43587</v>
      </c>
      <c r="F3454" s="300" t="n">
        <v>5211</v>
      </c>
      <c r="G3454" s="300" t="n">
        <v>7419</v>
      </c>
      <c r="H3454" s="302" t="n">
        <v>6967</v>
      </c>
      <c r="I3454" s="300" t="n"/>
      <c r="J3454" s="315" t="inlineStr">
        <is>
          <t>MF</t>
        </is>
      </c>
      <c r="K3454" s="304" t="n"/>
      <c r="L3454" s="304" t="n"/>
      <c r="M3454" s="304" t="n"/>
      <c r="N3454" s="304" t="n"/>
    </row>
    <row r="3455" ht="15.75" customHeight="1" s="412">
      <c r="A3455" s="300" t="n">
        <v>3528</v>
      </c>
      <c r="B3455" s="300" t="n">
        <v>284</v>
      </c>
      <c r="C3455" s="300" t="inlineStr">
        <is>
          <t>T403</t>
        </is>
      </c>
      <c r="D3455" s="300" t="n">
        <v>13</v>
      </c>
      <c r="E3455" s="301" t="n">
        <v>43587</v>
      </c>
      <c r="F3455" s="300" t="n">
        <v>5269</v>
      </c>
      <c r="G3455" s="300" t="n">
        <v>7447</v>
      </c>
      <c r="H3455" s="302" t="n">
        <v>7000</v>
      </c>
      <c r="I3455" s="300" t="n"/>
      <c r="J3455" s="315" t="n"/>
      <c r="K3455" s="304" t="n"/>
      <c r="L3455" s="304" t="n"/>
      <c r="M3455" s="304" t="n"/>
      <c r="N3455" s="304" t="n"/>
    </row>
    <row r="3456" ht="15.75" customHeight="1" s="412">
      <c r="A3456" s="300" t="n">
        <v>3529</v>
      </c>
      <c r="B3456" s="300" t="n">
        <v>285</v>
      </c>
      <c r="C3456" s="300" t="inlineStr">
        <is>
          <t>T404</t>
        </is>
      </c>
      <c r="D3456" s="300" t="n">
        <v>13</v>
      </c>
      <c r="E3456" s="301" t="n">
        <v>43587</v>
      </c>
      <c r="F3456" s="300" t="n">
        <v>5249</v>
      </c>
      <c r="G3456" s="300" t="n">
        <v>7622</v>
      </c>
      <c r="H3456" s="302" t="n">
        <v>7017</v>
      </c>
      <c r="I3456" s="300" t="n"/>
      <c r="J3456" s="315" t="inlineStr">
        <is>
          <t>26/4</t>
        </is>
      </c>
      <c r="K3456" s="304" t="n"/>
      <c r="L3456" s="304" t="n"/>
      <c r="M3456" s="304" t="n"/>
      <c r="N3456" s="304" t="n"/>
    </row>
    <row r="3457" ht="15.75" customHeight="1" s="412">
      <c r="A3457" s="300" t="n">
        <v>3530</v>
      </c>
      <c r="B3457" s="300" t="n">
        <v>286</v>
      </c>
      <c r="C3457" s="300" t="inlineStr">
        <is>
          <t>T404</t>
        </is>
      </c>
      <c r="D3457" s="300" t="n">
        <v>13</v>
      </c>
      <c r="E3457" s="301" t="n">
        <v>43587</v>
      </c>
      <c r="F3457" s="300" t="n">
        <v>5236</v>
      </c>
      <c r="G3457" s="300" t="n">
        <v>7456</v>
      </c>
      <c r="H3457" s="302" t="n">
        <v>6854</v>
      </c>
      <c r="I3457" s="300" t="n"/>
      <c r="J3457" s="315" t="n"/>
      <c r="K3457" s="304" t="n"/>
      <c r="L3457" s="304" t="n"/>
      <c r="M3457" s="304" t="n"/>
      <c r="N3457" s="304" t="n"/>
    </row>
    <row r="3458" ht="15.75" customHeight="1" s="412">
      <c r="A3458" s="300" t="n">
        <v>3531</v>
      </c>
      <c r="B3458" s="300" t="n">
        <v>287</v>
      </c>
      <c r="C3458" s="300" t="inlineStr">
        <is>
          <t>T405</t>
        </is>
      </c>
      <c r="D3458" s="300" t="n">
        <v>13</v>
      </c>
      <c r="E3458" s="301" t="n">
        <v>43587</v>
      </c>
      <c r="F3458" s="300" t="n">
        <v>5246</v>
      </c>
      <c r="G3458" s="300" t="n">
        <v>6903</v>
      </c>
      <c r="H3458" s="302" t="n">
        <v>6572</v>
      </c>
      <c r="I3458" s="300" t="n"/>
      <c r="J3458" s="315" t="inlineStr">
        <is>
          <t>MF</t>
        </is>
      </c>
      <c r="K3458" s="304" t="n"/>
      <c r="L3458" s="304" t="n"/>
      <c r="M3458" s="304" t="n"/>
      <c r="N3458" s="304" t="n"/>
    </row>
    <row r="3459" ht="15.75" customHeight="1" s="412">
      <c r="A3459" s="300" t="n">
        <v>3532</v>
      </c>
      <c r="B3459" s="300" t="n">
        <v>288</v>
      </c>
      <c r="C3459" s="300" t="inlineStr">
        <is>
          <t>T405</t>
        </is>
      </c>
      <c r="D3459" s="300" t="n">
        <v>13</v>
      </c>
      <c r="E3459" s="301" t="n">
        <v>43587</v>
      </c>
      <c r="F3459" s="300" t="n">
        <v>5225</v>
      </c>
      <c r="G3459" s="300" t="n">
        <v>6920</v>
      </c>
      <c r="H3459" s="302" t="n">
        <v>6562</v>
      </c>
      <c r="I3459" s="300" t="n"/>
      <c r="J3459" s="315" t="n"/>
      <c r="K3459" s="304" t="n"/>
      <c r="L3459" s="304" t="n"/>
      <c r="M3459" s="304" t="n"/>
      <c r="N3459" s="304" t="n"/>
    </row>
    <row r="3460" ht="15.75" customHeight="1" s="412">
      <c r="A3460" s="300" t="n">
        <v>3533</v>
      </c>
      <c r="B3460" s="300" t="n">
        <v>289</v>
      </c>
      <c r="C3460" s="300" t="inlineStr">
        <is>
          <t>T407</t>
        </is>
      </c>
      <c r="D3460" s="300" t="n">
        <v>13</v>
      </c>
      <c r="E3460" s="301" t="n">
        <v>43587</v>
      </c>
      <c r="F3460" s="300" t="n">
        <v>5296</v>
      </c>
      <c r="G3460" s="300" t="n">
        <v>8828</v>
      </c>
      <c r="H3460" s="302" t="n">
        <v>7852</v>
      </c>
      <c r="I3460" s="300" t="n"/>
      <c r="J3460" s="315" t="inlineStr">
        <is>
          <t>1/2</t>
        </is>
      </c>
      <c r="K3460" s="304" t="n"/>
      <c r="L3460" s="304" t="n"/>
      <c r="M3460" s="304" t="n"/>
      <c r="N3460" s="304" t="n"/>
    </row>
    <row r="3461" ht="15.75" customHeight="1" s="412">
      <c r="A3461" s="300" t="n">
        <v>3534</v>
      </c>
      <c r="B3461" s="300" t="n">
        <v>290</v>
      </c>
      <c r="C3461" s="300" t="inlineStr">
        <is>
          <t>T407</t>
        </is>
      </c>
      <c r="D3461" s="300" t="n">
        <v>13</v>
      </c>
      <c r="E3461" s="301" t="n">
        <v>43587</v>
      </c>
      <c r="F3461" s="300" t="n">
        <v>5255</v>
      </c>
      <c r="G3461" s="300" t="n">
        <v>8850</v>
      </c>
      <c r="H3461" s="302" t="n">
        <v>7725</v>
      </c>
      <c r="I3461" s="300" t="n"/>
      <c r="J3461" s="315" t="n"/>
      <c r="K3461" s="304" t="n"/>
      <c r="L3461" s="304" t="n"/>
      <c r="M3461" s="304" t="n"/>
      <c r="N3461" s="304" t="n"/>
    </row>
    <row r="3462" ht="15.75" customHeight="1" s="412">
      <c r="A3462" s="300" t="n">
        <v>3535</v>
      </c>
      <c r="B3462" s="300" t="n">
        <v>291</v>
      </c>
      <c r="C3462" s="300" t="inlineStr">
        <is>
          <t>T410</t>
        </is>
      </c>
      <c r="D3462" s="300" t="n">
        <v>13</v>
      </c>
      <c r="E3462" s="301" t="n">
        <v>43587</v>
      </c>
      <c r="F3462" s="300" t="n">
        <v>5259</v>
      </c>
      <c r="G3462" s="300" t="n">
        <v>6955</v>
      </c>
      <c r="H3462" s="302" t="n">
        <v>6628</v>
      </c>
      <c r="I3462" s="300" t="n"/>
      <c r="J3462" s="315" t="inlineStr">
        <is>
          <t>26/4</t>
        </is>
      </c>
      <c r="K3462" s="304" t="n"/>
      <c r="L3462" s="304" t="n"/>
      <c r="M3462" s="304" t="n"/>
      <c r="N3462" s="304" t="n"/>
    </row>
    <row r="3463" ht="15.75" customHeight="1" s="412">
      <c r="A3463" s="300" t="n">
        <v>3536</v>
      </c>
      <c r="B3463" s="300" t="n">
        <v>292</v>
      </c>
      <c r="C3463" s="300" t="inlineStr">
        <is>
          <t>T410</t>
        </is>
      </c>
      <c r="D3463" s="300" t="n">
        <v>13</v>
      </c>
      <c r="E3463" s="301" t="n">
        <v>43587</v>
      </c>
      <c r="F3463" s="300" t="n">
        <v>5243</v>
      </c>
      <c r="G3463" s="300" t="n">
        <v>6879</v>
      </c>
      <c r="H3463" s="302" t="n">
        <v>6562</v>
      </c>
      <c r="I3463" s="300" t="n"/>
      <c r="J3463" s="315" t="n"/>
      <c r="K3463" s="304" t="n"/>
      <c r="L3463" s="304" t="n"/>
      <c r="M3463" s="304" t="n"/>
      <c r="N3463" s="304" t="n"/>
    </row>
    <row r="3464" ht="15.75" customHeight="1" s="412">
      <c r="A3464" s="300" t="n">
        <v>3537</v>
      </c>
      <c r="B3464" s="300" t="n">
        <v>293</v>
      </c>
      <c r="C3464" s="300" t="inlineStr">
        <is>
          <t>T415</t>
        </is>
      </c>
      <c r="D3464" s="300" t="n">
        <v>13</v>
      </c>
      <c r="E3464" s="301" t="n">
        <v>43587</v>
      </c>
      <c r="F3464" s="300" t="n">
        <v>5203</v>
      </c>
      <c r="G3464" s="300" t="n">
        <v>6761</v>
      </c>
      <c r="H3464" s="302" t="n">
        <v>6505</v>
      </c>
      <c r="I3464" s="300" t="n"/>
      <c r="J3464" s="315" t="n"/>
      <c r="K3464" s="304" t="n"/>
      <c r="L3464" s="304" t="n"/>
      <c r="M3464" s="304" t="n"/>
      <c r="N3464" s="304" t="n"/>
    </row>
    <row r="3465" ht="15.75" customHeight="1" s="412">
      <c r="A3465" s="300" t="n">
        <v>3538</v>
      </c>
      <c r="B3465" s="300" t="n">
        <v>294</v>
      </c>
      <c r="C3465" s="300" t="inlineStr">
        <is>
          <t>T415</t>
        </is>
      </c>
      <c r="D3465" s="300" t="n">
        <v>13</v>
      </c>
      <c r="E3465" s="301" t="n">
        <v>43587</v>
      </c>
      <c r="F3465" s="300" t="n">
        <v>5223</v>
      </c>
      <c r="G3465" s="300" t="n">
        <v>6793</v>
      </c>
      <c r="H3465" s="302" t="n">
        <v>6526</v>
      </c>
      <c r="I3465" s="300" t="n"/>
      <c r="J3465" s="315" t="n"/>
      <c r="K3465" s="304" t="n"/>
      <c r="L3465" s="304" t="n"/>
      <c r="M3465" s="304" t="n"/>
      <c r="N3465" s="304" t="n"/>
    </row>
    <row r="3466" ht="15.75" customHeight="1" s="412">
      <c r="A3466" s="300" t="n">
        <v>3539</v>
      </c>
      <c r="B3466" s="300" t="n">
        <v>295</v>
      </c>
      <c r="C3466" s="300" t="inlineStr">
        <is>
          <t>T418</t>
        </is>
      </c>
      <c r="D3466" s="300" t="n">
        <v>13</v>
      </c>
      <c r="E3466" s="301" t="n">
        <v>43587</v>
      </c>
      <c r="F3466" s="300" t="n">
        <v>5221</v>
      </c>
      <c r="G3466" s="300" t="n">
        <v>7258</v>
      </c>
      <c r="H3466" s="302" t="n">
        <v>6780</v>
      </c>
      <c r="I3466" s="300" t="n"/>
      <c r="J3466" s="315" t="inlineStr">
        <is>
          <t>26/4</t>
        </is>
      </c>
      <c r="K3466" s="304" t="n"/>
      <c r="L3466" s="304" t="n"/>
      <c r="M3466" s="304" t="n"/>
      <c r="N3466" s="304" t="n"/>
    </row>
    <row r="3467" ht="15.75" customHeight="1" s="412">
      <c r="A3467" s="300" t="n">
        <v>3540</v>
      </c>
      <c r="B3467" s="300" t="n">
        <v>296</v>
      </c>
      <c r="C3467" s="300" t="inlineStr">
        <is>
          <t>T418</t>
        </is>
      </c>
      <c r="D3467" s="300" t="n">
        <v>13</v>
      </c>
      <c r="E3467" s="301" t="n">
        <v>43587</v>
      </c>
      <c r="F3467" s="300" t="n">
        <v>5271</v>
      </c>
      <c r="G3467" s="300" t="n">
        <v>7305</v>
      </c>
      <c r="H3467" s="302" t="n">
        <v>6820</v>
      </c>
      <c r="I3467" s="300" t="n"/>
      <c r="J3467" s="315" t="n"/>
      <c r="K3467" s="304" t="n"/>
      <c r="L3467" s="304" t="n"/>
      <c r="M3467" s="304" t="n"/>
      <c r="N3467" s="304" t="n"/>
    </row>
    <row r="3468" ht="15.75" customHeight="1" s="412">
      <c r="A3468" s="300" t="n">
        <v>3541</v>
      </c>
      <c r="B3468" s="300" t="n">
        <v>297</v>
      </c>
      <c r="C3468" s="300" t="inlineStr">
        <is>
          <t>T419</t>
        </is>
      </c>
      <c r="D3468" s="300" t="n">
        <v>13</v>
      </c>
      <c r="E3468" s="301" t="n">
        <v>43587</v>
      </c>
      <c r="F3468" s="300" t="n">
        <v>5213</v>
      </c>
      <c r="G3468" s="300" t="n">
        <v>8480</v>
      </c>
      <c r="H3468" s="302" t="n">
        <v>7647</v>
      </c>
      <c r="I3468" s="300" t="n"/>
      <c r="J3468" s="315" t="inlineStr">
        <is>
          <t>28/4</t>
        </is>
      </c>
      <c r="K3468" s="304" t="n"/>
      <c r="L3468" s="304" t="n"/>
      <c r="M3468" s="304" t="n"/>
      <c r="N3468" s="304" t="n"/>
    </row>
    <row r="3469" ht="15.75" customHeight="1" s="412">
      <c r="A3469" s="300" t="n">
        <v>3542</v>
      </c>
      <c r="B3469" s="300" t="n">
        <v>298</v>
      </c>
      <c r="C3469" s="300" t="inlineStr">
        <is>
          <t>T419</t>
        </is>
      </c>
      <c r="D3469" s="300" t="n">
        <v>13</v>
      </c>
      <c r="E3469" s="301" t="n">
        <v>43587</v>
      </c>
      <c r="F3469" s="300" t="n">
        <v>5210</v>
      </c>
      <c r="G3469" s="300" t="n">
        <v>8642</v>
      </c>
      <c r="H3469" s="302" t="n">
        <v>7722</v>
      </c>
      <c r="I3469" s="300" t="n"/>
      <c r="J3469" s="315" t="n"/>
      <c r="K3469" s="304" t="n"/>
      <c r="L3469" s="304" t="n"/>
      <c r="M3469" s="304" t="n"/>
      <c r="N3469" s="304" t="n"/>
    </row>
    <row r="3470" ht="15.75" customHeight="1" s="412">
      <c r="A3470" s="300" t="n">
        <v>3543</v>
      </c>
      <c r="B3470" s="300" t="n">
        <v>299</v>
      </c>
      <c r="C3470" s="300" t="inlineStr">
        <is>
          <t>T422</t>
        </is>
      </c>
      <c r="D3470" s="300" t="n">
        <v>13</v>
      </c>
      <c r="E3470" s="301" t="n">
        <v>43587</v>
      </c>
      <c r="F3470" s="300" t="n">
        <v>5236</v>
      </c>
      <c r="G3470" s="300" t="n"/>
      <c r="H3470" s="302" t="n"/>
      <c r="I3470" s="300" t="n"/>
      <c r="J3470" s="315" t="n"/>
      <c r="K3470" s="304" t="n"/>
      <c r="L3470" s="304" t="n"/>
      <c r="M3470" s="304" t="n"/>
      <c r="N3470" s="304" t="n"/>
    </row>
    <row r="3471" ht="15.75" customHeight="1" s="412">
      <c r="A3471" s="300" t="n">
        <v>3544</v>
      </c>
      <c r="B3471" s="300" t="n">
        <v>300</v>
      </c>
      <c r="C3471" s="300" t="inlineStr">
        <is>
          <t>T422</t>
        </is>
      </c>
      <c r="D3471" s="300" t="n">
        <v>13</v>
      </c>
      <c r="E3471" s="301" t="n">
        <v>43587</v>
      </c>
      <c r="F3471" s="300" t="n">
        <v>5223</v>
      </c>
      <c r="G3471" s="300" t="n"/>
      <c r="H3471" s="302" t="n"/>
      <c r="I3471" s="300" t="n"/>
      <c r="J3471" s="315" t="n"/>
      <c r="K3471" s="304" t="n"/>
      <c r="L3471" s="304" t="n"/>
      <c r="M3471" s="304" t="n"/>
      <c r="N3471" s="304" t="n"/>
    </row>
    <row r="3472" ht="15.75" customHeight="1" s="412">
      <c r="A3472" s="300" t="n">
        <v>3545</v>
      </c>
      <c r="B3472" s="300" t="n">
        <v>301</v>
      </c>
      <c r="C3472" s="300" t="inlineStr">
        <is>
          <t>T425</t>
        </is>
      </c>
      <c r="D3472" s="300" t="n">
        <v>13</v>
      </c>
      <c r="E3472" s="301" t="n">
        <v>43587</v>
      </c>
      <c r="F3472" s="300" t="n">
        <v>5241</v>
      </c>
      <c r="G3472" s="300" t="n"/>
      <c r="H3472" s="302" t="n"/>
      <c r="I3472" s="300" t="n"/>
      <c r="J3472" s="315" t="n"/>
      <c r="K3472" s="304" t="n"/>
      <c r="L3472" s="304" t="n"/>
      <c r="M3472" s="304" t="n"/>
      <c r="N3472" s="304" t="n"/>
    </row>
    <row r="3473" ht="15.75" customHeight="1" s="412">
      <c r="A3473" s="300" t="n">
        <v>3546</v>
      </c>
      <c r="B3473" s="300" t="n">
        <v>302</v>
      </c>
      <c r="C3473" s="300" t="inlineStr">
        <is>
          <t>T425</t>
        </is>
      </c>
      <c r="D3473" s="300" t="n">
        <v>13</v>
      </c>
      <c r="E3473" s="301" t="n">
        <v>43587</v>
      </c>
      <c r="F3473" s="300" t="n">
        <v>5225</v>
      </c>
      <c r="G3473" s="300" t="n"/>
      <c r="H3473" s="302" t="n"/>
      <c r="I3473" s="300" t="n"/>
      <c r="J3473" s="315" t="n"/>
      <c r="K3473" s="304" t="n"/>
      <c r="L3473" s="304" t="n"/>
      <c r="M3473" s="304" t="n"/>
      <c r="N3473" s="304" t="n"/>
    </row>
    <row r="3474" ht="15.75" customHeight="1" s="412">
      <c r="A3474" s="300" t="n">
        <v>3547</v>
      </c>
      <c r="B3474" s="300" t="n">
        <v>303</v>
      </c>
      <c r="C3474" s="300" t="inlineStr">
        <is>
          <t>T431</t>
        </is>
      </c>
      <c r="D3474" s="300" t="n">
        <v>13</v>
      </c>
      <c r="E3474" s="301" t="n">
        <v>43587</v>
      </c>
      <c r="F3474" s="300" t="n">
        <v>5303</v>
      </c>
      <c r="G3474" s="300" t="n">
        <v>7607</v>
      </c>
      <c r="H3474" s="302" t="n">
        <v>7116</v>
      </c>
      <c r="I3474" s="300" t="n"/>
      <c r="J3474" s="315" t="inlineStr">
        <is>
          <t>MF</t>
        </is>
      </c>
      <c r="K3474" s="304" t="n"/>
      <c r="L3474" s="304" t="n"/>
      <c r="M3474" s="304" t="n"/>
      <c r="N3474" s="304" t="n"/>
    </row>
    <row r="3475" ht="15.75" customHeight="1" s="412">
      <c r="A3475" s="300" t="n">
        <v>3548</v>
      </c>
      <c r="B3475" s="300" t="n">
        <v>304</v>
      </c>
      <c r="C3475" s="300" t="inlineStr">
        <is>
          <t>T431</t>
        </is>
      </c>
      <c r="D3475" s="300" t="n">
        <v>13</v>
      </c>
      <c r="E3475" s="301" t="n">
        <v>43587</v>
      </c>
      <c r="F3475" s="300" t="n">
        <v>5212</v>
      </c>
      <c r="G3475" s="300" t="n">
        <v>7692</v>
      </c>
      <c r="H3475" s="302" t="n">
        <v>7146</v>
      </c>
      <c r="I3475" s="300" t="n"/>
      <c r="J3475" s="315" t="n"/>
      <c r="K3475" s="304" t="n"/>
      <c r="L3475" s="304" t="n"/>
      <c r="M3475" s="304" t="n"/>
      <c r="N3475" s="304" t="n"/>
    </row>
    <row r="3476" ht="15.75" customHeight="1" s="412">
      <c r="A3476" s="300" t="n">
        <v>3549</v>
      </c>
      <c r="B3476" s="300" t="n">
        <v>305</v>
      </c>
      <c r="C3476" s="300" t="inlineStr">
        <is>
          <t>T432</t>
        </is>
      </c>
      <c r="D3476" s="300" t="n">
        <v>13</v>
      </c>
      <c r="E3476" s="301" t="n">
        <v>43587</v>
      </c>
      <c r="F3476" s="300" t="n">
        <v>5301</v>
      </c>
      <c r="G3476" s="300" t="n">
        <v>8000</v>
      </c>
      <c r="H3476" s="302" t="n">
        <v>7130</v>
      </c>
      <c r="I3476" s="300" t="n"/>
      <c r="J3476" s="315" t="inlineStr">
        <is>
          <t>MF</t>
        </is>
      </c>
      <c r="K3476" s="304" t="n"/>
      <c r="L3476" s="304" t="n"/>
      <c r="M3476" s="304" t="n"/>
      <c r="N3476" s="304" t="n"/>
    </row>
    <row r="3477" ht="15.75" customHeight="1" s="412">
      <c r="A3477" s="300" t="n">
        <v>3550</v>
      </c>
      <c r="B3477" s="300" t="n">
        <v>306</v>
      </c>
      <c r="C3477" s="300" t="inlineStr">
        <is>
          <t>T432</t>
        </is>
      </c>
      <c r="D3477" s="300" t="n">
        <v>13</v>
      </c>
      <c r="E3477" s="301" t="n">
        <v>43587</v>
      </c>
      <c r="F3477" s="300" t="n">
        <v>5254</v>
      </c>
      <c r="G3477" s="300" t="n">
        <v>8186</v>
      </c>
      <c r="H3477" s="302" t="n">
        <v>7379</v>
      </c>
      <c r="I3477" s="300" t="n"/>
      <c r="J3477" s="315" t="n"/>
      <c r="K3477" s="304" t="n"/>
      <c r="L3477" s="304" t="n"/>
      <c r="M3477" s="304" t="n"/>
      <c r="N3477" s="304" t="n"/>
    </row>
    <row r="3478" ht="15.75" customHeight="1" s="412">
      <c r="A3478" s="300" t="n">
        <v>3551</v>
      </c>
      <c r="B3478" s="300" t="n">
        <v>307</v>
      </c>
      <c r="C3478" s="300" t="inlineStr">
        <is>
          <t>T433</t>
        </is>
      </c>
      <c r="D3478" s="300" t="n">
        <v>13</v>
      </c>
      <c r="E3478" s="301" t="n">
        <v>43587</v>
      </c>
      <c r="F3478" s="300" t="n">
        <v>5223</v>
      </c>
      <c r="G3478" s="300" t="n">
        <v>8994</v>
      </c>
      <c r="H3478" s="302" t="n">
        <v>8015</v>
      </c>
      <c r="I3478" s="300" t="n"/>
      <c r="J3478" s="315" t="inlineStr">
        <is>
          <t>26/4</t>
        </is>
      </c>
      <c r="K3478" s="304" t="n"/>
      <c r="L3478" s="304" t="n"/>
      <c r="M3478" s="304" t="n"/>
      <c r="N3478" s="304" t="n"/>
    </row>
    <row r="3479" ht="15.75" customHeight="1" s="412">
      <c r="A3479" s="300" t="n">
        <v>3552</v>
      </c>
      <c r="B3479" s="300" t="n">
        <v>308</v>
      </c>
      <c r="C3479" s="300" t="inlineStr">
        <is>
          <t>T433</t>
        </is>
      </c>
      <c r="D3479" s="300" t="n">
        <v>13</v>
      </c>
      <c r="E3479" s="301" t="n">
        <v>43587</v>
      </c>
      <c r="F3479" s="300" t="n">
        <v>5201</v>
      </c>
      <c r="G3479" s="300" t="n">
        <v>9380</v>
      </c>
      <c r="H3479" s="302" t="n">
        <v>8283</v>
      </c>
      <c r="I3479" s="300" t="n"/>
      <c r="J3479" s="315" t="n"/>
      <c r="K3479" s="304" t="n"/>
      <c r="L3479" s="304" t="n"/>
      <c r="M3479" s="304" t="n"/>
      <c r="N3479" s="304" t="n"/>
    </row>
    <row r="3480" ht="15.75" customHeight="1" s="412">
      <c r="A3480" s="300" t="n">
        <v>3553</v>
      </c>
      <c r="B3480" s="300" t="n">
        <v>309</v>
      </c>
      <c r="C3480" s="300" t="inlineStr">
        <is>
          <t>T435</t>
        </is>
      </c>
      <c r="D3480" s="300" t="n">
        <v>13</v>
      </c>
      <c r="E3480" s="301" t="n">
        <v>43587</v>
      </c>
      <c r="F3480" s="300" t="n">
        <v>5237</v>
      </c>
      <c r="G3480" s="300" t="n">
        <v>8694</v>
      </c>
      <c r="H3480" s="302" t="n">
        <v>8102</v>
      </c>
      <c r="I3480" s="300" t="n"/>
      <c r="J3480" s="315" t="inlineStr">
        <is>
          <t>MF</t>
        </is>
      </c>
      <c r="K3480" s="304" t="n"/>
      <c r="L3480" s="304" t="n"/>
      <c r="M3480" s="304" t="n"/>
      <c r="N3480" s="304" t="n"/>
    </row>
    <row r="3481" ht="15.75" customHeight="1" s="412">
      <c r="A3481" s="300" t="n">
        <v>3554</v>
      </c>
      <c r="B3481" s="300" t="n">
        <v>310</v>
      </c>
      <c r="C3481" s="300" t="inlineStr">
        <is>
          <t>T435</t>
        </is>
      </c>
      <c r="D3481" s="300" t="n">
        <v>13</v>
      </c>
      <c r="E3481" s="301" t="n">
        <v>43587</v>
      </c>
      <c r="F3481" s="300" t="n">
        <v>5231</v>
      </c>
      <c r="G3481" s="300" t="n">
        <v>9033</v>
      </c>
      <c r="H3481" s="302" t="n">
        <v>8365</v>
      </c>
      <c r="I3481" s="300" t="n"/>
      <c r="J3481" s="315" t="n"/>
      <c r="K3481" s="304" t="n"/>
      <c r="L3481" s="304" t="n"/>
      <c r="M3481" s="304" t="n"/>
      <c r="N3481" s="304" t="n"/>
    </row>
    <row r="3482" ht="15.75" customHeight="1" s="412">
      <c r="A3482" s="300" t="n">
        <v>3555</v>
      </c>
      <c r="B3482" s="300" t="n">
        <v>311</v>
      </c>
      <c r="C3482" s="300" t="inlineStr">
        <is>
          <t>T438</t>
        </is>
      </c>
      <c r="D3482" s="300" t="n">
        <v>13</v>
      </c>
      <c r="E3482" s="301" t="n">
        <v>43587</v>
      </c>
      <c r="F3482" s="300" t="n">
        <v>5222</v>
      </c>
      <c r="G3482" s="300" t="n">
        <v>8257</v>
      </c>
      <c r="H3482" s="302" t="n">
        <v>7274</v>
      </c>
      <c r="I3482" s="300" t="n"/>
      <c r="J3482" s="315" t="inlineStr">
        <is>
          <t>1/2</t>
        </is>
      </c>
      <c r="K3482" s="304" t="n"/>
      <c r="L3482" s="304" t="n"/>
      <c r="M3482" s="304" t="n"/>
      <c r="N3482" s="304" t="n"/>
    </row>
    <row r="3483" ht="15.75" customHeight="1" s="412">
      <c r="A3483" s="300" t="n">
        <v>3556</v>
      </c>
      <c r="B3483" s="300" t="n">
        <v>312</v>
      </c>
      <c r="C3483" s="300" t="inlineStr">
        <is>
          <t>T438</t>
        </is>
      </c>
      <c r="D3483" s="300" t="n">
        <v>13</v>
      </c>
      <c r="E3483" s="301" t="n">
        <v>43587</v>
      </c>
      <c r="F3483" s="300" t="n">
        <v>5239</v>
      </c>
      <c r="G3483" s="300" t="n">
        <v>8226</v>
      </c>
      <c r="H3483" s="302" t="n">
        <v>7296</v>
      </c>
      <c r="I3483" s="300" t="n"/>
      <c r="J3483" s="315" t="n"/>
      <c r="K3483" s="304" t="n"/>
      <c r="L3483" s="304" t="n"/>
      <c r="M3483" s="304" t="n"/>
      <c r="N3483" s="304" t="n"/>
    </row>
    <row r="3484" ht="15.75" customHeight="1" s="412">
      <c r="A3484" s="300" t="n">
        <v>3557</v>
      </c>
      <c r="B3484" s="300" t="n">
        <v>313</v>
      </c>
      <c r="C3484" s="300" t="inlineStr">
        <is>
          <t>T443</t>
        </is>
      </c>
      <c r="D3484" s="300" t="n">
        <v>13</v>
      </c>
      <c r="E3484" s="301" t="n">
        <v>43587</v>
      </c>
      <c r="F3484" s="300" t="n">
        <v>5188</v>
      </c>
      <c r="G3484" s="300" t="n">
        <v>8418</v>
      </c>
      <c r="H3484" s="302" t="n">
        <v>7340</v>
      </c>
      <c r="I3484" s="300" t="n"/>
      <c r="J3484" s="315" t="inlineStr">
        <is>
          <t>26/4</t>
        </is>
      </c>
      <c r="K3484" s="304" t="n"/>
      <c r="L3484" s="304" t="n"/>
      <c r="M3484" s="304" t="n"/>
      <c r="N3484" s="304" t="n"/>
    </row>
    <row r="3485" ht="15.75" customHeight="1" s="412">
      <c r="A3485" s="300" t="n">
        <v>3558</v>
      </c>
      <c r="B3485" s="300" t="n">
        <v>314</v>
      </c>
      <c r="C3485" s="300" t="inlineStr">
        <is>
          <t>T443</t>
        </is>
      </c>
      <c r="D3485" s="300" t="n">
        <v>13</v>
      </c>
      <c r="E3485" s="301" t="n">
        <v>43587</v>
      </c>
      <c r="F3485" s="300" t="n">
        <v>5225</v>
      </c>
      <c r="G3485" s="300" t="n">
        <v>7961</v>
      </c>
      <c r="H3485" s="302" t="n">
        <v>7233</v>
      </c>
      <c r="I3485" s="300" t="n"/>
      <c r="J3485" s="315" t="n"/>
      <c r="K3485" s="304" t="n"/>
      <c r="L3485" s="304" t="n"/>
      <c r="M3485" s="304" t="n"/>
      <c r="N3485" s="304" t="n"/>
    </row>
    <row r="3486" ht="15.75" customHeight="1" s="412">
      <c r="A3486" s="300" t="n">
        <v>3559</v>
      </c>
      <c r="B3486" s="300" t="n">
        <v>315</v>
      </c>
      <c r="C3486" s="300" t="inlineStr">
        <is>
          <t>T444</t>
        </is>
      </c>
      <c r="D3486" s="300" t="n">
        <v>13</v>
      </c>
      <c r="E3486" s="301" t="n">
        <v>43587</v>
      </c>
      <c r="F3486" s="300" t="n">
        <v>5198</v>
      </c>
      <c r="G3486" s="300" t="n">
        <v>8883</v>
      </c>
      <c r="H3486" s="309" t="n">
        <v>7909</v>
      </c>
      <c r="I3486" s="302" t="n"/>
      <c r="J3486" s="315" t="inlineStr">
        <is>
          <t>3/4</t>
        </is>
      </c>
      <c r="K3486" s="304" t="n"/>
      <c r="L3486" s="304" t="n"/>
      <c r="M3486" s="304" t="n"/>
      <c r="N3486" s="304" t="n"/>
    </row>
    <row r="3487" ht="15.75" customHeight="1" s="412">
      <c r="A3487" s="300" t="n">
        <v>3560</v>
      </c>
      <c r="B3487" s="300" t="n">
        <v>316</v>
      </c>
      <c r="C3487" s="300" t="inlineStr">
        <is>
          <t>T444</t>
        </is>
      </c>
      <c r="D3487" s="300" t="n">
        <v>13</v>
      </c>
      <c r="E3487" s="301" t="n">
        <v>43587</v>
      </c>
      <c r="F3487" s="300" t="n">
        <v>5239</v>
      </c>
      <c r="G3487" s="300" t="n">
        <v>9194</v>
      </c>
      <c r="H3487" s="309" t="n">
        <v>8136</v>
      </c>
      <c r="I3487" s="302" t="n"/>
      <c r="J3487" s="315" t="n"/>
      <c r="K3487" s="304" t="n"/>
      <c r="L3487" s="304" t="n"/>
      <c r="M3487" s="304" t="n"/>
      <c r="N3487" s="304" t="n"/>
    </row>
    <row r="3488" ht="15.75" customHeight="1" s="412">
      <c r="A3488" s="300" t="n">
        <v>3561</v>
      </c>
      <c r="B3488" s="300" t="n">
        <v>317</v>
      </c>
      <c r="C3488" s="300" t="inlineStr">
        <is>
          <t>T445</t>
        </is>
      </c>
      <c r="D3488" s="300" t="n">
        <v>13</v>
      </c>
      <c r="E3488" s="301" t="n">
        <v>43587</v>
      </c>
      <c r="F3488" s="300" t="n">
        <v>5209</v>
      </c>
      <c r="G3488" s="300" t="n"/>
      <c r="H3488" s="309" t="n"/>
      <c r="I3488" s="302" t="n"/>
      <c r="J3488" s="315" t="inlineStr">
        <is>
          <t>FUS</t>
        </is>
      </c>
      <c r="K3488" s="304" t="n"/>
      <c r="L3488" s="304" t="n"/>
      <c r="M3488" s="304" t="n"/>
      <c r="N3488" s="304" t="n"/>
    </row>
    <row r="3489" ht="15.75" customHeight="1" s="412">
      <c r="A3489" s="300" t="n">
        <v>3562</v>
      </c>
      <c r="B3489" s="300" t="n">
        <v>318</v>
      </c>
      <c r="C3489" s="300" t="inlineStr">
        <is>
          <t>T445</t>
        </is>
      </c>
      <c r="D3489" s="300" t="n">
        <v>13</v>
      </c>
      <c r="E3489" s="301" t="n">
        <v>43587</v>
      </c>
      <c r="F3489" s="300" t="n">
        <v>5240</v>
      </c>
      <c r="G3489" s="300" t="n"/>
      <c r="H3489" s="309" t="n"/>
      <c r="I3489" s="302" t="n"/>
      <c r="J3489" s="315" t="n"/>
      <c r="K3489" s="304" t="n"/>
      <c r="L3489" s="304" t="n"/>
      <c r="M3489" s="304" t="n"/>
      <c r="N3489" s="304" t="n"/>
    </row>
    <row r="3490" ht="15.75" customHeight="1" s="412">
      <c r="A3490" s="300" t="n">
        <v>3563</v>
      </c>
      <c r="B3490" s="300" t="n">
        <v>319</v>
      </c>
      <c r="C3490" s="300" t="inlineStr">
        <is>
          <t>T446</t>
        </is>
      </c>
      <c r="D3490" s="300" t="n">
        <v>13</v>
      </c>
      <c r="E3490" s="301" t="n">
        <v>43587</v>
      </c>
      <c r="F3490" s="300" t="n">
        <v>5245</v>
      </c>
      <c r="G3490" s="300" t="n">
        <v>8037</v>
      </c>
      <c r="H3490" s="309" t="n">
        <v>7350</v>
      </c>
      <c r="I3490" s="302" t="n"/>
      <c r="J3490" s="315" t="inlineStr">
        <is>
          <t>28/4</t>
        </is>
      </c>
      <c r="K3490" s="304" t="n"/>
      <c r="L3490" s="304" t="n"/>
      <c r="M3490" s="304" t="n"/>
      <c r="N3490" s="304" t="n"/>
    </row>
    <row r="3491" ht="15.75" customHeight="1" s="412">
      <c r="A3491" s="300" t="n">
        <v>3564</v>
      </c>
      <c r="B3491" s="300" t="n">
        <v>320</v>
      </c>
      <c r="C3491" s="300" t="inlineStr">
        <is>
          <t>T446</t>
        </is>
      </c>
      <c r="D3491" s="300" t="n">
        <v>13</v>
      </c>
      <c r="E3491" s="301" t="n">
        <v>43587</v>
      </c>
      <c r="F3491" s="300" t="n">
        <v>5238</v>
      </c>
      <c r="G3491" s="300" t="n">
        <v>8087</v>
      </c>
      <c r="H3491" s="309" t="n">
        <v>7369</v>
      </c>
      <c r="I3491" s="302" t="n"/>
      <c r="J3491" s="315" t="n"/>
      <c r="K3491" s="304" t="n"/>
      <c r="L3491" s="304" t="n"/>
      <c r="M3491" s="304" t="n"/>
      <c r="N3491" s="304" t="n"/>
    </row>
    <row r="3492" ht="15.75" customHeight="1" s="412">
      <c r="A3492" s="300" t="n">
        <v>3565</v>
      </c>
      <c r="B3492" s="300" t="n">
        <v>321</v>
      </c>
      <c r="C3492" s="300" t="inlineStr">
        <is>
          <t>T450</t>
        </is>
      </c>
      <c r="D3492" s="300" t="n">
        <v>13</v>
      </c>
      <c r="E3492" s="301" t="n">
        <v>43587</v>
      </c>
      <c r="F3492" s="300" t="n">
        <v>5258</v>
      </c>
      <c r="G3492" s="300" t="n">
        <v>8292</v>
      </c>
      <c r="H3492" s="309" t="n">
        <v>7463</v>
      </c>
      <c r="I3492" s="302" t="n"/>
      <c r="J3492" s="315" t="inlineStr">
        <is>
          <t>30/4</t>
        </is>
      </c>
      <c r="K3492" s="304" t="n"/>
      <c r="L3492" s="304" t="n"/>
      <c r="M3492" s="304" t="n"/>
      <c r="N3492" s="304" t="n"/>
    </row>
    <row r="3493" ht="15.75" customHeight="1" s="412">
      <c r="A3493" s="300" t="n">
        <v>3566</v>
      </c>
      <c r="B3493" s="300" t="n">
        <v>322</v>
      </c>
      <c r="C3493" s="300" t="inlineStr">
        <is>
          <t>T450</t>
        </is>
      </c>
      <c r="D3493" s="300" t="n">
        <v>13</v>
      </c>
      <c r="E3493" s="301" t="n">
        <v>43587</v>
      </c>
      <c r="F3493" s="300" t="n">
        <v>5219</v>
      </c>
      <c r="G3493" s="300" t="n">
        <v>7934</v>
      </c>
      <c r="H3493" s="309" t="n">
        <v>7150</v>
      </c>
      <c r="I3493" s="302" t="n"/>
      <c r="J3493" s="315" t="n"/>
      <c r="K3493" s="304" t="n"/>
      <c r="L3493" s="304" t="n"/>
      <c r="M3493" s="304" t="n"/>
      <c r="N3493" s="304" t="n"/>
    </row>
    <row r="3494" ht="15.75" customHeight="1" s="412">
      <c r="A3494" s="300" t="n">
        <v>3567</v>
      </c>
      <c r="B3494" s="300" t="n">
        <v>323</v>
      </c>
      <c r="C3494" s="300" t="inlineStr">
        <is>
          <t>T454</t>
        </is>
      </c>
      <c r="D3494" s="300" t="n">
        <v>13</v>
      </c>
      <c r="E3494" s="301" t="n">
        <v>43587</v>
      </c>
      <c r="F3494" s="300" t="n">
        <v>5241</v>
      </c>
      <c r="G3494" s="300" t="n">
        <v>8313</v>
      </c>
      <c r="H3494" s="309" t="n">
        <v>7545</v>
      </c>
      <c r="I3494" s="302" t="n"/>
      <c r="J3494" s="315" t="inlineStr">
        <is>
          <t>28/4</t>
        </is>
      </c>
      <c r="K3494" s="304" t="n"/>
      <c r="L3494" s="304" t="n"/>
      <c r="M3494" s="304" t="n"/>
      <c r="N3494" s="304" t="n"/>
    </row>
    <row r="3495" ht="15.75" customHeight="1" s="412">
      <c r="A3495" s="300" t="n">
        <v>3568</v>
      </c>
      <c r="B3495" s="300" t="n">
        <v>324</v>
      </c>
      <c r="C3495" s="300" t="inlineStr">
        <is>
          <t>T454</t>
        </is>
      </c>
      <c r="D3495" s="300" t="n">
        <v>13</v>
      </c>
      <c r="E3495" s="301" t="n">
        <v>43587</v>
      </c>
      <c r="F3495" s="300" t="n">
        <v>5265</v>
      </c>
      <c r="G3495" s="300" t="n">
        <v>8541</v>
      </c>
      <c r="H3495" s="309" t="n">
        <v>7708</v>
      </c>
      <c r="I3495" s="302" t="n"/>
      <c r="J3495" s="315" t="n"/>
      <c r="K3495" s="304" t="n"/>
      <c r="L3495" s="304" t="n"/>
      <c r="M3495" s="304" t="n"/>
      <c r="N3495" s="304" t="n"/>
    </row>
    <row r="3496" ht="15.75" customHeight="1" s="412">
      <c r="A3496" s="300" t="n">
        <v>3569</v>
      </c>
      <c r="B3496" s="300" t="n">
        <v>325</v>
      </c>
      <c r="C3496" s="300" t="inlineStr">
        <is>
          <t>T456</t>
        </is>
      </c>
      <c r="D3496" s="300" t="n">
        <v>13</v>
      </c>
      <c r="E3496" s="301" t="n">
        <v>43587</v>
      </c>
      <c r="F3496" s="300" t="n">
        <v>5236</v>
      </c>
      <c r="G3496" s="300" t="n">
        <v>8522</v>
      </c>
      <c r="H3496" s="309" t="n">
        <v>7550</v>
      </c>
      <c r="I3496" s="302" t="n"/>
      <c r="J3496" s="315" t="inlineStr">
        <is>
          <t>1/2</t>
        </is>
      </c>
      <c r="K3496" s="304" t="n"/>
      <c r="L3496" s="304" t="n"/>
      <c r="M3496" s="304" t="n"/>
      <c r="N3496" s="304" t="n"/>
    </row>
    <row r="3497" ht="15.75" customHeight="1" s="412">
      <c r="A3497" s="300" t="n">
        <v>3570</v>
      </c>
      <c r="B3497" s="300" t="n">
        <v>326</v>
      </c>
      <c r="C3497" s="300" t="inlineStr">
        <is>
          <t>T456</t>
        </is>
      </c>
      <c r="D3497" s="300" t="n">
        <v>13</v>
      </c>
      <c r="E3497" s="301" t="n">
        <v>43587</v>
      </c>
      <c r="F3497" s="300" t="n">
        <v>5256</v>
      </c>
      <c r="G3497" s="300" t="n">
        <v>8327</v>
      </c>
      <c r="H3497" s="309" t="n">
        <v>7443</v>
      </c>
      <c r="I3497" s="302" t="n"/>
      <c r="J3497" s="315" t="n"/>
      <c r="K3497" s="304" t="n"/>
      <c r="L3497" s="304" t="n"/>
      <c r="M3497" s="304" t="n"/>
      <c r="N3497" s="304" t="n"/>
    </row>
    <row r="3498" ht="15.75" customHeight="1" s="412">
      <c r="A3498" s="300" t="n">
        <v>3571</v>
      </c>
      <c r="B3498" s="300" t="n">
        <v>327</v>
      </c>
      <c r="C3498" s="300" t="inlineStr">
        <is>
          <t>T463</t>
        </is>
      </c>
      <c r="D3498" s="300" t="n">
        <v>13</v>
      </c>
      <c r="E3498" s="301" t="n">
        <v>43587</v>
      </c>
      <c r="F3498" s="300" t="n">
        <v>5275</v>
      </c>
      <c r="G3498" s="300" t="n">
        <v>8890</v>
      </c>
      <c r="H3498" s="309" t="n">
        <v>7907</v>
      </c>
      <c r="I3498" s="302" t="n"/>
      <c r="J3498" s="315" t="inlineStr">
        <is>
          <t>28/4</t>
        </is>
      </c>
      <c r="K3498" s="304" t="n"/>
      <c r="L3498" s="304" t="n"/>
      <c r="M3498" s="304" t="n"/>
      <c r="N3498" s="304" t="n"/>
    </row>
    <row r="3499" ht="15.75" customHeight="1" s="412">
      <c r="A3499" s="300" t="n">
        <v>3572</v>
      </c>
      <c r="B3499" s="300" t="n">
        <v>328</v>
      </c>
      <c r="C3499" s="300" t="inlineStr">
        <is>
          <t>T463</t>
        </is>
      </c>
      <c r="D3499" s="300" t="n">
        <v>13</v>
      </c>
      <c r="E3499" s="301" t="n">
        <v>43587</v>
      </c>
      <c r="F3499" s="300" t="n">
        <v>5350</v>
      </c>
      <c r="G3499" s="300" t="n">
        <v>8989</v>
      </c>
      <c r="H3499" s="309" t="n">
        <v>8009</v>
      </c>
      <c r="I3499" s="302" t="n"/>
      <c r="J3499" s="315" t="n"/>
      <c r="K3499" s="304" t="n"/>
      <c r="L3499" s="304" t="n"/>
      <c r="M3499" s="304" t="n"/>
      <c r="N3499" s="304" t="n"/>
    </row>
    <row r="3500" ht="15.75" customHeight="1" s="412">
      <c r="A3500" s="300" t="n">
        <v>3573</v>
      </c>
      <c r="B3500" s="300" t="n">
        <v>329</v>
      </c>
      <c r="C3500" s="300" t="inlineStr">
        <is>
          <t>T464</t>
        </is>
      </c>
      <c r="D3500" s="300" t="n">
        <v>13</v>
      </c>
      <c r="E3500" s="301" t="n">
        <v>43587</v>
      </c>
      <c r="F3500" s="300" t="n">
        <v>5215</v>
      </c>
      <c r="G3500" s="300" t="n">
        <v>7852</v>
      </c>
      <c r="H3500" s="309" t="n">
        <v>7219</v>
      </c>
      <c r="I3500" s="302" t="n"/>
      <c r="J3500" s="315" t="inlineStr">
        <is>
          <t>29/4</t>
        </is>
      </c>
      <c r="K3500" s="304" t="n"/>
      <c r="L3500" s="304" t="n"/>
      <c r="M3500" s="304" t="n"/>
      <c r="N3500" s="304" t="n"/>
    </row>
    <row r="3501" ht="15.75" customHeight="1" s="412">
      <c r="A3501" s="300" t="n">
        <v>3574</v>
      </c>
      <c r="B3501" s="300" t="n">
        <v>330</v>
      </c>
      <c r="C3501" s="300" t="inlineStr">
        <is>
          <t>T464</t>
        </is>
      </c>
      <c r="D3501" s="300" t="n">
        <v>13</v>
      </c>
      <c r="E3501" s="301" t="n">
        <v>43587</v>
      </c>
      <c r="F3501" s="300" t="n">
        <v>5277</v>
      </c>
      <c r="G3501" s="300" t="n">
        <v>7937</v>
      </c>
      <c r="H3501" s="309" t="n">
        <v>7300</v>
      </c>
      <c r="I3501" s="302" t="n"/>
      <c r="J3501" s="315" t="n"/>
      <c r="K3501" s="304" t="n"/>
      <c r="L3501" s="304" t="n"/>
      <c r="M3501" s="304" t="n"/>
      <c r="N3501" s="304" t="n"/>
    </row>
    <row r="3502" ht="15.75" customHeight="1" s="412">
      <c r="A3502" s="300" t="n">
        <v>3575</v>
      </c>
      <c r="B3502" s="300" t="n">
        <v>331</v>
      </c>
      <c r="C3502" s="300" t="inlineStr">
        <is>
          <t>T465</t>
        </is>
      </c>
      <c r="D3502" s="300" t="n">
        <v>13</v>
      </c>
      <c r="E3502" s="301" t="n">
        <v>43587</v>
      </c>
      <c r="F3502" s="300" t="n">
        <v>5265</v>
      </c>
      <c r="G3502" s="300" t="n">
        <v>8431</v>
      </c>
      <c r="H3502" s="309" t="n">
        <v>7638</v>
      </c>
      <c r="I3502" s="302" t="n"/>
      <c r="J3502" s="315" t="inlineStr">
        <is>
          <t>1/2</t>
        </is>
      </c>
      <c r="K3502" s="304" t="n"/>
      <c r="L3502" s="304" t="n"/>
      <c r="M3502" s="304" t="n"/>
      <c r="N3502" s="304" t="n"/>
    </row>
    <row r="3503" ht="15.75" customHeight="1" s="412">
      <c r="A3503" s="300" t="n">
        <v>3576</v>
      </c>
      <c r="B3503" s="300" t="n">
        <v>332</v>
      </c>
      <c r="C3503" s="300" t="inlineStr">
        <is>
          <t>T465</t>
        </is>
      </c>
      <c r="D3503" s="300" t="n">
        <v>13</v>
      </c>
      <c r="E3503" s="301" t="n">
        <v>43587</v>
      </c>
      <c r="F3503" s="300" t="n">
        <v>5252</v>
      </c>
      <c r="G3503" s="300" t="n">
        <v>8751</v>
      </c>
      <c r="H3503" s="309" t="n">
        <v>7822</v>
      </c>
      <c r="I3503" s="302" t="n"/>
      <c r="J3503" s="315" t="n"/>
      <c r="K3503" s="304" t="n"/>
      <c r="L3503" s="304" t="n"/>
      <c r="M3503" s="304" t="n"/>
      <c r="N3503" s="304" t="n"/>
    </row>
    <row r="3504" ht="15.75" customHeight="1" s="412">
      <c r="A3504" s="300" t="n">
        <v>3577</v>
      </c>
      <c r="B3504" s="300" t="n">
        <v>333</v>
      </c>
      <c r="C3504" s="300" t="inlineStr">
        <is>
          <t>T467</t>
        </is>
      </c>
      <c r="D3504" s="300" t="n">
        <v>13</v>
      </c>
      <c r="E3504" s="301" t="n">
        <v>43587</v>
      </c>
      <c r="F3504" s="300" t="n">
        <v>5211</v>
      </c>
      <c r="G3504" s="300" t="n">
        <v>8403</v>
      </c>
      <c r="H3504" s="309" t="n">
        <v>7431</v>
      </c>
      <c r="I3504" s="302" t="n"/>
      <c r="J3504" s="315" t="inlineStr">
        <is>
          <t>1/4</t>
        </is>
      </c>
      <c r="K3504" s="304" t="n"/>
      <c r="L3504" s="304" t="n"/>
      <c r="M3504" s="304" t="n"/>
      <c r="N3504" s="304" t="n"/>
    </row>
    <row r="3505" ht="15.75" customHeight="1" s="412">
      <c r="A3505" s="300" t="n">
        <v>3578</v>
      </c>
      <c r="B3505" s="300" t="n">
        <v>334</v>
      </c>
      <c r="C3505" s="300" t="inlineStr">
        <is>
          <t>T467</t>
        </is>
      </c>
      <c r="D3505" s="300" t="n">
        <v>13</v>
      </c>
      <c r="E3505" s="301" t="n">
        <v>43587</v>
      </c>
      <c r="F3505" s="300" t="n">
        <v>5171</v>
      </c>
      <c r="G3505" s="300" t="n">
        <v>8608</v>
      </c>
      <c r="H3505" s="309" t="n">
        <v>7580</v>
      </c>
      <c r="I3505" s="302" t="n"/>
      <c r="J3505" s="315" t="n"/>
      <c r="K3505" s="304" t="n"/>
      <c r="L3505" s="304" t="n"/>
      <c r="M3505" s="304" t="n"/>
      <c r="N3505" s="304" t="n"/>
    </row>
    <row r="3506" ht="15.75" customHeight="1" s="412">
      <c r="A3506" s="300" t="n">
        <v>3579</v>
      </c>
      <c r="B3506" s="300" t="n">
        <v>1</v>
      </c>
      <c r="C3506" s="300" t="n">
        <v>111</v>
      </c>
      <c r="D3506" s="300" t="n">
        <v>14</v>
      </c>
      <c r="E3506" s="301" t="n">
        <v>43591</v>
      </c>
      <c r="F3506" s="300" t="n">
        <v>5301</v>
      </c>
      <c r="G3506" s="312" t="n">
        <v>8134</v>
      </c>
      <c r="H3506" s="300" t="n">
        <v>7748</v>
      </c>
      <c r="I3506" s="300" t="n"/>
      <c r="J3506" s="315" t="n"/>
      <c r="K3506" s="304" t="n"/>
      <c r="L3506" s="304" t="n"/>
      <c r="M3506" s="304" t="n"/>
      <c r="N3506" s="304" t="n"/>
    </row>
    <row r="3507" ht="15.75" customHeight="1" s="412">
      <c r="A3507" s="300" t="n">
        <v>3580</v>
      </c>
      <c r="B3507" s="300" t="n">
        <v>2</v>
      </c>
      <c r="C3507" s="300" t="n">
        <v>111</v>
      </c>
      <c r="D3507" s="300" t="n">
        <v>14</v>
      </c>
      <c r="E3507" s="301" t="n">
        <v>43591</v>
      </c>
      <c r="F3507" s="300" t="n">
        <v>5190</v>
      </c>
      <c r="G3507" s="312" t="n">
        <v>7901</v>
      </c>
      <c r="H3507" s="300" t="n">
        <v>7529</v>
      </c>
      <c r="I3507" s="300" t="n"/>
      <c r="J3507" s="315" t="n"/>
      <c r="K3507" s="304" t="n"/>
      <c r="L3507" s="304" t="n"/>
      <c r="M3507" s="304" t="n"/>
      <c r="N3507" s="304" t="n"/>
    </row>
    <row r="3508" ht="15.75" customHeight="1" s="412">
      <c r="A3508" s="300" t="n">
        <v>3581</v>
      </c>
      <c r="B3508" s="300" t="n">
        <v>3</v>
      </c>
      <c r="C3508" s="300" t="n">
        <v>113</v>
      </c>
      <c r="D3508" s="300" t="n">
        <v>14</v>
      </c>
      <c r="E3508" s="301" t="n">
        <v>43591</v>
      </c>
      <c r="F3508" s="300" t="n">
        <v>5258</v>
      </c>
      <c r="G3508" s="312" t="n">
        <v>7992</v>
      </c>
      <c r="H3508" s="300" t="n">
        <v>7622</v>
      </c>
      <c r="I3508" s="300" t="n"/>
      <c r="J3508" s="315" t="n"/>
      <c r="K3508" s="304" t="n"/>
      <c r="L3508" s="304" t="n"/>
      <c r="M3508" s="304" t="n"/>
      <c r="N3508" s="304" t="n"/>
    </row>
    <row r="3509" ht="15.75" customHeight="1" s="412">
      <c r="A3509" s="300" t="n">
        <v>3582</v>
      </c>
      <c r="B3509" s="300" t="n">
        <v>4</v>
      </c>
      <c r="C3509" s="300" t="n">
        <v>113</v>
      </c>
      <c r="D3509" s="300" t="n">
        <v>14</v>
      </c>
      <c r="E3509" s="301" t="n">
        <v>43591</v>
      </c>
      <c r="F3509" s="300" t="n">
        <v>5259</v>
      </c>
      <c r="G3509" s="312" t="n">
        <v>7707</v>
      </c>
      <c r="H3509" s="300" t="n">
        <v>7378</v>
      </c>
      <c r="I3509" s="300" t="n"/>
      <c r="J3509" s="315" t="n"/>
      <c r="K3509" s="304" t="n"/>
      <c r="L3509" s="304" t="n"/>
      <c r="M3509" s="304" t="n"/>
      <c r="N3509" s="304" t="n"/>
    </row>
    <row r="3510" ht="15.75" customHeight="1" s="412">
      <c r="A3510" s="300" t="n">
        <v>3583</v>
      </c>
      <c r="B3510" s="300" t="n">
        <v>5</v>
      </c>
      <c r="C3510" s="300" t="n">
        <v>114</v>
      </c>
      <c r="D3510" s="300" t="n">
        <v>14</v>
      </c>
      <c r="E3510" s="301" t="n">
        <v>43591</v>
      </c>
      <c r="F3510" s="300" t="n">
        <v>5236</v>
      </c>
      <c r="G3510" s="312" t="n">
        <v>7843</v>
      </c>
      <c r="H3510" s="300" t="n">
        <v>7477</v>
      </c>
      <c r="I3510" s="300" t="n"/>
      <c r="J3510" s="315" t="n"/>
      <c r="K3510" s="304" t="n"/>
      <c r="L3510" s="304" t="n"/>
      <c r="M3510" s="304" t="n"/>
      <c r="N3510" s="304" t="n"/>
    </row>
    <row r="3511" ht="15.75" customHeight="1" s="412">
      <c r="A3511" s="300" t="n">
        <v>3584</v>
      </c>
      <c r="B3511" s="300" t="n">
        <v>6</v>
      </c>
      <c r="C3511" s="300" t="n">
        <v>114</v>
      </c>
      <c r="D3511" s="300" t="n">
        <v>14</v>
      </c>
      <c r="E3511" s="301" t="n">
        <v>43591</v>
      </c>
      <c r="F3511" s="300" t="n">
        <v>5259</v>
      </c>
      <c r="G3511" s="312" t="n">
        <v>8416</v>
      </c>
      <c r="H3511" s="300" t="n">
        <v>7973</v>
      </c>
      <c r="I3511" s="300" t="n"/>
      <c r="J3511" s="315" t="n"/>
      <c r="K3511" s="304" t="n"/>
      <c r="L3511" s="304" t="n"/>
      <c r="M3511" s="304" t="n"/>
      <c r="N3511" s="304" t="n"/>
    </row>
    <row r="3512" ht="15.75" customHeight="1" s="412">
      <c r="A3512" s="300" t="n">
        <v>3585</v>
      </c>
      <c r="B3512" s="300" t="n">
        <v>7</v>
      </c>
      <c r="C3512" s="300" t="n">
        <v>118</v>
      </c>
      <c r="D3512" s="300" t="n">
        <v>14</v>
      </c>
      <c r="E3512" s="301" t="n">
        <v>43591</v>
      </c>
      <c r="F3512" s="300" t="n">
        <v>5232</v>
      </c>
      <c r="G3512" s="312" t="n">
        <v>7633</v>
      </c>
      <c r="H3512" s="300" t="n">
        <v>7283</v>
      </c>
      <c r="I3512" s="300" t="n"/>
      <c r="J3512" s="315" t="n"/>
      <c r="K3512" s="304" t="n"/>
      <c r="L3512" s="304" t="n"/>
      <c r="M3512" s="304" t="n"/>
      <c r="N3512" s="304" t="n"/>
    </row>
    <row r="3513" ht="15.75" customHeight="1" s="412">
      <c r="A3513" s="300" t="n">
        <v>3586</v>
      </c>
      <c r="B3513" s="300" t="n">
        <v>8</v>
      </c>
      <c r="C3513" s="300" t="n">
        <v>118</v>
      </c>
      <c r="D3513" s="300" t="n">
        <v>14</v>
      </c>
      <c r="E3513" s="301" t="n">
        <v>43591</v>
      </c>
      <c r="F3513" s="300" t="n">
        <v>5221</v>
      </c>
      <c r="G3513" s="312" t="n">
        <v>7757</v>
      </c>
      <c r="H3513" s="300" t="n">
        <v>7393</v>
      </c>
      <c r="I3513" s="300" t="n"/>
      <c r="J3513" s="315" t="n"/>
      <c r="K3513" s="304" t="n"/>
      <c r="L3513" s="304" t="n"/>
      <c r="M3513" s="304" t="n"/>
      <c r="N3513" s="304" t="n"/>
    </row>
    <row r="3514" ht="15.75" customHeight="1" s="412">
      <c r="A3514" s="300" t="n">
        <v>3587</v>
      </c>
      <c r="B3514" s="300" t="n">
        <v>9</v>
      </c>
      <c r="C3514" s="300" t="n">
        <v>121</v>
      </c>
      <c r="D3514" s="300" t="n">
        <v>14</v>
      </c>
      <c r="E3514" s="301" t="n">
        <v>43591</v>
      </c>
      <c r="F3514" s="300" t="n">
        <v>5188</v>
      </c>
      <c r="G3514" s="312" t="n">
        <v>8057</v>
      </c>
      <c r="H3514" s="300" t="n">
        <v>7645</v>
      </c>
      <c r="I3514" s="300" t="n"/>
      <c r="J3514" s="315" t="n"/>
      <c r="K3514" s="304" t="n"/>
      <c r="L3514" s="304" t="n"/>
      <c r="M3514" s="304" t="n"/>
      <c r="N3514" s="304" t="n"/>
    </row>
    <row r="3515" ht="15.75" customHeight="1" s="412">
      <c r="A3515" s="300" t="n">
        <v>3588</v>
      </c>
      <c r="B3515" s="300" t="n">
        <v>10</v>
      </c>
      <c r="C3515" s="300" t="n">
        <v>121</v>
      </c>
      <c r="D3515" s="300" t="n">
        <v>14</v>
      </c>
      <c r="E3515" s="301" t="n">
        <v>43591</v>
      </c>
      <c r="F3515" s="300" t="n">
        <v>5232</v>
      </c>
      <c r="G3515" s="312" t="n">
        <v>8144</v>
      </c>
      <c r="H3515" s="300" t="n">
        <v>7722</v>
      </c>
      <c r="I3515" s="300" t="n"/>
      <c r="J3515" s="315" t="n"/>
      <c r="K3515" s="304" t="n"/>
      <c r="L3515" s="304" t="n"/>
      <c r="M3515" s="304" t="n"/>
      <c r="N3515" s="304" t="n"/>
    </row>
    <row r="3516" ht="15.75" customHeight="1" s="412">
      <c r="A3516" s="300" t="n">
        <v>3589</v>
      </c>
      <c r="B3516" s="300" t="n">
        <v>11</v>
      </c>
      <c r="C3516" s="300" t="n">
        <v>124</v>
      </c>
      <c r="D3516" s="300" t="n">
        <v>14</v>
      </c>
      <c r="E3516" s="301" t="n">
        <v>43591</v>
      </c>
      <c r="F3516" s="300" t="n">
        <v>5213</v>
      </c>
      <c r="G3516" s="312" t="n">
        <v>7806</v>
      </c>
      <c r="H3516" s="300" t="n">
        <v>7439</v>
      </c>
      <c r="I3516" s="300" t="n"/>
      <c r="J3516" s="315" t="n"/>
      <c r="K3516" s="304" t="n"/>
      <c r="L3516" s="304" t="n"/>
      <c r="M3516" s="304" t="n"/>
      <c r="N3516" s="304" t="n"/>
    </row>
    <row r="3517" ht="15.75" customHeight="1" s="412">
      <c r="A3517" s="300" t="n">
        <v>3590</v>
      </c>
      <c r="B3517" s="300" t="n">
        <v>12</v>
      </c>
      <c r="C3517" s="300" t="n">
        <v>124</v>
      </c>
      <c r="D3517" s="300" t="n">
        <v>14</v>
      </c>
      <c r="E3517" s="301" t="n">
        <v>43591</v>
      </c>
      <c r="F3517" s="300" t="n">
        <v>5232</v>
      </c>
      <c r="G3517" s="312" t="n">
        <v>7729</v>
      </c>
      <c r="H3517" s="300" t="n">
        <v>7377</v>
      </c>
      <c r="I3517" s="300" t="n"/>
      <c r="J3517" s="315" t="n"/>
      <c r="K3517" s="304" t="n"/>
      <c r="L3517" s="304" t="n"/>
      <c r="M3517" s="304" t="n"/>
      <c r="N3517" s="304" t="n"/>
    </row>
    <row r="3518" ht="15.75" customHeight="1" s="412">
      <c r="A3518" s="300" t="n">
        <v>3591</v>
      </c>
      <c r="B3518" s="300" t="n">
        <v>13</v>
      </c>
      <c r="C3518" s="300" t="n">
        <v>132</v>
      </c>
      <c r="D3518" s="300" t="n">
        <v>14</v>
      </c>
      <c r="E3518" s="301" t="n">
        <v>43591</v>
      </c>
      <c r="F3518" s="300" t="n">
        <v>5314</v>
      </c>
      <c r="G3518" s="312" t="n">
        <v>7837</v>
      </c>
      <c r="H3518" s="300" t="n">
        <v>7470</v>
      </c>
      <c r="I3518" s="300" t="n"/>
      <c r="J3518" s="315" t="n"/>
      <c r="K3518" s="304" t="n"/>
      <c r="L3518" s="304" t="n"/>
      <c r="M3518" s="304" t="n"/>
      <c r="N3518" s="304" t="n"/>
    </row>
    <row r="3519" ht="15.75" customHeight="1" s="412">
      <c r="A3519" s="300" t="n">
        <v>3592</v>
      </c>
      <c r="B3519" s="300" t="n">
        <v>14</v>
      </c>
      <c r="C3519" s="300" t="n">
        <v>132</v>
      </c>
      <c r="D3519" s="300" t="n">
        <v>14</v>
      </c>
      <c r="E3519" s="301" t="n">
        <v>43591</v>
      </c>
      <c r="F3519" s="300" t="n">
        <v>5249</v>
      </c>
      <c r="G3519" s="312" t="n">
        <v>7981</v>
      </c>
      <c r="H3519" s="300" t="n">
        <v>7585</v>
      </c>
      <c r="I3519" s="300" t="n"/>
      <c r="J3519" s="315" t="n"/>
      <c r="K3519" s="304" t="n"/>
      <c r="L3519" s="304" t="n"/>
      <c r="M3519" s="304" t="n"/>
      <c r="N3519" s="304" t="n"/>
    </row>
    <row r="3520" ht="15.75" customHeight="1" s="412">
      <c r="A3520" s="300" t="n">
        <v>3593</v>
      </c>
      <c r="B3520" s="300" t="n">
        <v>15</v>
      </c>
      <c r="C3520" s="300" t="n">
        <v>135</v>
      </c>
      <c r="D3520" s="300" t="n">
        <v>14</v>
      </c>
      <c r="E3520" s="301" t="n">
        <v>43591</v>
      </c>
      <c r="F3520" s="300" t="n">
        <v>5231</v>
      </c>
      <c r="G3520" s="312" t="n">
        <v>8151</v>
      </c>
      <c r="H3520" s="300" t="n">
        <v>7717</v>
      </c>
      <c r="I3520" s="300" t="n"/>
      <c r="J3520" s="315" t="n"/>
      <c r="K3520" s="304" t="n"/>
      <c r="L3520" s="304" t="n"/>
      <c r="M3520" s="304" t="n"/>
      <c r="N3520" s="304" t="n"/>
    </row>
    <row r="3521" ht="15.75" customHeight="1" s="412">
      <c r="A3521" s="300" t="n">
        <v>3594</v>
      </c>
      <c r="B3521" s="300" t="n">
        <v>16</v>
      </c>
      <c r="C3521" s="300" t="n">
        <v>135</v>
      </c>
      <c r="D3521" s="300" t="n">
        <v>14</v>
      </c>
      <c r="E3521" s="301" t="n">
        <v>43591</v>
      </c>
      <c r="F3521" s="300" t="n">
        <v>5280</v>
      </c>
      <c r="G3521" s="312" t="n">
        <v>8181</v>
      </c>
      <c r="H3521" s="300" t="n">
        <v>7753</v>
      </c>
      <c r="I3521" s="300" t="n"/>
      <c r="J3521" s="315" t="n"/>
      <c r="K3521" s="304" t="n"/>
      <c r="L3521" s="304" t="n"/>
      <c r="M3521" s="304" t="n"/>
      <c r="N3521" s="304" t="n"/>
    </row>
    <row r="3522" ht="15.75" customHeight="1" s="412">
      <c r="A3522" s="300" t="n">
        <v>3595</v>
      </c>
      <c r="B3522" s="300" t="n">
        <v>17</v>
      </c>
      <c r="C3522" s="300" t="n">
        <v>136</v>
      </c>
      <c r="D3522" s="300" t="n">
        <v>14</v>
      </c>
      <c r="E3522" s="301" t="n">
        <v>43591</v>
      </c>
      <c r="F3522" s="300" t="n">
        <v>5275</v>
      </c>
      <c r="G3522" s="312" t="n">
        <v>7397</v>
      </c>
      <c r="H3522" s="300" t="n">
        <v>7086</v>
      </c>
      <c r="I3522" s="300" t="n"/>
      <c r="J3522" s="315" t="n"/>
      <c r="K3522" s="304" t="n"/>
      <c r="L3522" s="304" t="n"/>
      <c r="M3522" s="304" t="n"/>
      <c r="N3522" s="304" t="n"/>
    </row>
    <row r="3523" ht="15.75" customHeight="1" s="412">
      <c r="A3523" s="300" t="n">
        <v>3596</v>
      </c>
      <c r="B3523" s="300" t="n">
        <v>18</v>
      </c>
      <c r="C3523" s="300" t="n">
        <v>136</v>
      </c>
      <c r="D3523" s="300" t="n">
        <v>14</v>
      </c>
      <c r="E3523" s="301" t="n">
        <v>43591</v>
      </c>
      <c r="F3523" s="300" t="n">
        <v>5205</v>
      </c>
      <c r="G3523" s="312" t="n">
        <v>7505</v>
      </c>
      <c r="H3523" s="300" t="n">
        <v>7172</v>
      </c>
      <c r="I3523" s="300" t="n"/>
      <c r="J3523" s="315" t="n"/>
      <c r="K3523" s="304" t="n"/>
      <c r="L3523" s="304" t="n"/>
      <c r="M3523" s="304" t="n"/>
      <c r="N3523" s="304" t="n"/>
    </row>
    <row r="3524" ht="15.75" customHeight="1" s="412">
      <c r="A3524" s="300" t="n">
        <v>3597</v>
      </c>
      <c r="B3524" s="300" t="n">
        <v>19</v>
      </c>
      <c r="C3524" s="300" t="n">
        <v>137</v>
      </c>
      <c r="D3524" s="300" t="n">
        <v>14</v>
      </c>
      <c r="E3524" s="301" t="n">
        <v>43591</v>
      </c>
      <c r="F3524" s="300" t="n">
        <v>5229</v>
      </c>
      <c r="G3524" s="312" t="n">
        <v>8198</v>
      </c>
      <c r="H3524" s="300" t="n">
        <v>7767</v>
      </c>
      <c r="I3524" s="300" t="n"/>
      <c r="J3524" s="315" t="n"/>
      <c r="K3524" s="304" t="n"/>
      <c r="L3524" s="304" t="n"/>
      <c r="M3524" s="304" t="n"/>
      <c r="N3524" s="304" t="n"/>
    </row>
    <row r="3525" ht="15.75" customHeight="1" s="412">
      <c r="A3525" s="300" t="n">
        <v>3598</v>
      </c>
      <c r="B3525" s="300" t="n">
        <v>20</v>
      </c>
      <c r="C3525" s="300" t="n">
        <v>137</v>
      </c>
      <c r="D3525" s="300" t="n">
        <v>14</v>
      </c>
      <c r="E3525" s="301" t="n">
        <v>43591</v>
      </c>
      <c r="F3525" s="300" t="n">
        <v>5190</v>
      </c>
      <c r="G3525" s="312" t="n">
        <v>8265</v>
      </c>
      <c r="H3525" s="300" t="n">
        <v>7822</v>
      </c>
      <c r="I3525" s="300" t="n"/>
      <c r="J3525" s="315" t="n"/>
      <c r="K3525" s="304" t="n"/>
      <c r="L3525" s="304" t="n"/>
      <c r="M3525" s="304" t="n"/>
      <c r="N3525" s="304" t="n"/>
    </row>
    <row r="3526" ht="15.75" customHeight="1" s="412">
      <c r="A3526" s="300" t="n">
        <v>3599</v>
      </c>
      <c r="B3526" s="300" t="n">
        <v>21</v>
      </c>
      <c r="C3526" s="300" t="n">
        <v>140</v>
      </c>
      <c r="D3526" s="300" t="n">
        <v>14</v>
      </c>
      <c r="E3526" s="301" t="n">
        <v>43591</v>
      </c>
      <c r="F3526" s="300" t="n">
        <v>5224</v>
      </c>
      <c r="G3526" s="312" t="n">
        <v>7712</v>
      </c>
      <c r="H3526" s="300" t="n">
        <v>7343</v>
      </c>
      <c r="I3526" s="300" t="n"/>
      <c r="J3526" s="315" t="n"/>
      <c r="K3526" s="304" t="n"/>
      <c r="L3526" s="304" t="n"/>
      <c r="M3526" s="304" t="n"/>
      <c r="N3526" s="304" t="n"/>
    </row>
    <row r="3527" ht="15.75" customHeight="1" s="412">
      <c r="A3527" s="300" t="n">
        <v>3600</v>
      </c>
      <c r="B3527" s="300" t="n">
        <v>22</v>
      </c>
      <c r="C3527" s="300" t="n">
        <v>140</v>
      </c>
      <c r="D3527" s="300" t="n">
        <v>14</v>
      </c>
      <c r="E3527" s="301" t="n">
        <v>43591</v>
      </c>
      <c r="F3527" s="300" t="n">
        <v>5276</v>
      </c>
      <c r="G3527" s="312" t="n">
        <v>7962</v>
      </c>
      <c r="H3527" s="300" t="n">
        <v>7568</v>
      </c>
      <c r="I3527" s="300" t="n"/>
      <c r="J3527" s="315" t="n"/>
      <c r="K3527" s="304" t="n"/>
      <c r="L3527" s="304" t="n"/>
      <c r="M3527" s="304" t="n"/>
      <c r="N3527" s="304" t="n"/>
    </row>
    <row r="3528" ht="15.75" customHeight="1" s="412">
      <c r="A3528" s="300" t="n">
        <v>3601</v>
      </c>
      <c r="B3528" s="300" t="n">
        <v>23</v>
      </c>
      <c r="C3528" s="300" t="n">
        <v>141</v>
      </c>
      <c r="D3528" s="300" t="n">
        <v>14</v>
      </c>
      <c r="E3528" s="301" t="n">
        <v>43591</v>
      </c>
      <c r="F3528" s="300" t="n">
        <v>5261</v>
      </c>
      <c r="G3528" s="312" t="n">
        <v>8000</v>
      </c>
      <c r="H3528" s="300" t="n">
        <v>7695</v>
      </c>
      <c r="I3528" s="300" t="n"/>
      <c r="J3528" s="315" t="n"/>
      <c r="K3528" s="304" t="n"/>
      <c r="L3528" s="304" t="n"/>
      <c r="M3528" s="304" t="n"/>
      <c r="N3528" s="304" t="n"/>
    </row>
    <row r="3529" ht="15.75" customHeight="1" s="412">
      <c r="A3529" s="300" t="n">
        <v>3602</v>
      </c>
      <c r="B3529" s="300" t="n">
        <v>24</v>
      </c>
      <c r="C3529" s="300" t="n">
        <v>141</v>
      </c>
      <c r="D3529" s="300" t="n">
        <v>14</v>
      </c>
      <c r="E3529" s="301" t="n">
        <v>43591</v>
      </c>
      <c r="F3529" s="300" t="n">
        <v>5196</v>
      </c>
      <c r="G3529" s="312" t="n">
        <v>7845</v>
      </c>
      <c r="H3529" s="300" t="n">
        <v>7451</v>
      </c>
      <c r="I3529" s="300" t="n"/>
      <c r="J3529" s="315" t="n"/>
      <c r="K3529" s="304" t="n"/>
      <c r="L3529" s="304" t="n"/>
      <c r="M3529" s="304" t="n"/>
      <c r="N3529" s="304" t="n"/>
    </row>
    <row r="3530" ht="15.75" customHeight="1" s="412">
      <c r="A3530" s="300" t="n">
        <v>3603</v>
      </c>
      <c r="B3530" s="300" t="n">
        <v>25</v>
      </c>
      <c r="C3530" s="300" t="n">
        <v>145</v>
      </c>
      <c r="D3530" s="300" t="n">
        <v>14</v>
      </c>
      <c r="E3530" s="301" t="n">
        <v>43591</v>
      </c>
      <c r="F3530" s="300" t="n">
        <v>5238</v>
      </c>
      <c r="G3530" s="312" t="n">
        <v>7288</v>
      </c>
      <c r="H3530" s="300" t="n">
        <v>6962</v>
      </c>
      <c r="I3530" s="300" t="n"/>
      <c r="J3530" s="315" t="n"/>
      <c r="K3530" s="304" t="n"/>
      <c r="L3530" s="304" t="n"/>
      <c r="M3530" s="304" t="n"/>
      <c r="N3530" s="304" t="n"/>
    </row>
    <row r="3531" ht="15.75" customHeight="1" s="412">
      <c r="A3531" s="300" t="n">
        <v>3604</v>
      </c>
      <c r="B3531" s="300" t="n">
        <v>26</v>
      </c>
      <c r="C3531" s="300" t="n">
        <v>145</v>
      </c>
      <c r="D3531" s="300" t="n">
        <v>14</v>
      </c>
      <c r="E3531" s="301" t="n">
        <v>43591</v>
      </c>
      <c r="F3531" s="300" t="n">
        <v>5207</v>
      </c>
      <c r="G3531" s="312" t="n">
        <v>7381</v>
      </c>
      <c r="H3531" s="300" t="n">
        <v>7036</v>
      </c>
      <c r="I3531" s="300" t="n"/>
      <c r="J3531" s="315" t="n"/>
      <c r="K3531" s="304" t="n"/>
      <c r="L3531" s="304" t="n"/>
      <c r="M3531" s="304" t="n"/>
      <c r="N3531" s="304" t="n"/>
    </row>
    <row r="3532" ht="15.75" customHeight="1" s="412">
      <c r="A3532" s="300" t="n">
        <v>3605</v>
      </c>
      <c r="B3532" s="300" t="n">
        <v>27</v>
      </c>
      <c r="C3532" s="300" t="n">
        <v>146</v>
      </c>
      <c r="D3532" s="300" t="n">
        <v>14</v>
      </c>
      <c r="E3532" s="301" t="n">
        <v>43591</v>
      </c>
      <c r="F3532" s="300" t="n">
        <v>5236</v>
      </c>
      <c r="G3532" s="312" t="n">
        <v>7281</v>
      </c>
      <c r="H3532" s="300" t="n">
        <v>6981</v>
      </c>
      <c r="I3532" s="300" t="n"/>
      <c r="J3532" s="315" t="n"/>
      <c r="K3532" s="304" t="n"/>
      <c r="L3532" s="304" t="n"/>
      <c r="M3532" s="304" t="n"/>
      <c r="N3532" s="304" t="n"/>
    </row>
    <row r="3533" ht="15.75" customHeight="1" s="412">
      <c r="A3533" s="300" t="n">
        <v>3606</v>
      </c>
      <c r="B3533" s="300" t="n">
        <v>28</v>
      </c>
      <c r="C3533" s="300" t="n">
        <v>146</v>
      </c>
      <c r="D3533" s="300" t="n">
        <v>14</v>
      </c>
      <c r="E3533" s="301" t="n">
        <v>43591</v>
      </c>
      <c r="F3533" s="300" t="n">
        <v>5216</v>
      </c>
      <c r="G3533" s="312" t="n">
        <v>7198</v>
      </c>
      <c r="H3533" s="300" t="n">
        <v>6910</v>
      </c>
      <c r="I3533" s="300" t="n"/>
      <c r="J3533" s="315" t="n"/>
      <c r="K3533" s="304" t="n"/>
      <c r="L3533" s="304" t="n"/>
      <c r="M3533" s="304" t="n"/>
      <c r="N3533" s="304" t="n"/>
    </row>
    <row r="3534" ht="15.75" customHeight="1" s="412">
      <c r="A3534" s="300" t="n">
        <v>3607</v>
      </c>
      <c r="B3534" s="300" t="n">
        <v>29</v>
      </c>
      <c r="C3534" s="300" t="n">
        <v>149</v>
      </c>
      <c r="D3534" s="300" t="n">
        <v>14</v>
      </c>
      <c r="E3534" s="301" t="n">
        <v>43591</v>
      </c>
      <c r="F3534" s="300" t="n">
        <v>5292</v>
      </c>
      <c r="G3534" s="312" t="n">
        <v>8037</v>
      </c>
      <c r="H3534" s="300" t="n">
        <v>7628</v>
      </c>
      <c r="I3534" s="300" t="n"/>
      <c r="J3534" s="315" t="n"/>
      <c r="K3534" s="304" t="n"/>
      <c r="L3534" s="304" t="n"/>
      <c r="M3534" s="304" t="n"/>
      <c r="N3534" s="304" t="n"/>
    </row>
    <row r="3535" ht="15.75" customHeight="1" s="412">
      <c r="A3535" s="300" t="n">
        <v>3608</v>
      </c>
      <c r="B3535" s="300" t="n">
        <v>30</v>
      </c>
      <c r="C3535" s="300" t="n">
        <v>149</v>
      </c>
      <c r="D3535" s="300" t="n">
        <v>14</v>
      </c>
      <c r="E3535" s="301" t="n">
        <v>43591</v>
      </c>
      <c r="F3535" s="300" t="n">
        <v>5244</v>
      </c>
      <c r="G3535" s="312" t="n">
        <v>8005</v>
      </c>
      <c r="H3535" s="300" t="n">
        <v>7597</v>
      </c>
      <c r="I3535" s="300" t="n"/>
      <c r="J3535" s="315" t="n"/>
      <c r="K3535" s="304" t="n"/>
      <c r="L3535" s="304" t="n"/>
      <c r="M3535" s="304" t="n"/>
      <c r="N3535" s="304" t="n"/>
    </row>
    <row r="3536" ht="15.75" customHeight="1" s="412">
      <c r="A3536" s="300" t="n">
        <v>3609</v>
      </c>
      <c r="B3536" s="300" t="n">
        <v>31</v>
      </c>
      <c r="C3536" s="300" t="n">
        <v>161</v>
      </c>
      <c r="D3536" s="300" t="n">
        <v>14</v>
      </c>
      <c r="E3536" s="301" t="n">
        <v>43591</v>
      </c>
      <c r="F3536" s="300" t="n">
        <v>5227</v>
      </c>
      <c r="G3536" s="312" t="n">
        <v>7612</v>
      </c>
      <c r="H3536" s="300" t="n">
        <v>7258</v>
      </c>
      <c r="I3536" s="300" t="n"/>
      <c r="J3536" s="315" t="n"/>
      <c r="K3536" s="304" t="n"/>
      <c r="L3536" s="304" t="n"/>
      <c r="M3536" s="304" t="n"/>
      <c r="N3536" s="304" t="n"/>
    </row>
    <row r="3537" ht="15.75" customHeight="1" s="412">
      <c r="A3537" s="300" t="n">
        <v>3610</v>
      </c>
      <c r="B3537" s="300" t="n">
        <v>32</v>
      </c>
      <c r="C3537" s="300" t="n">
        <v>161</v>
      </c>
      <c r="D3537" s="300" t="n">
        <v>14</v>
      </c>
      <c r="E3537" s="301" t="n">
        <v>43591</v>
      </c>
      <c r="F3537" s="300" t="n">
        <v>5214</v>
      </c>
      <c r="G3537" s="312" t="n">
        <v>7612</v>
      </c>
      <c r="H3537" s="300" t="n">
        <v>7253</v>
      </c>
      <c r="I3537" s="300" t="n"/>
      <c r="J3537" s="315" t="n"/>
      <c r="K3537" s="304" t="n"/>
      <c r="L3537" s="304" t="n"/>
      <c r="M3537" s="304" t="n"/>
      <c r="N3537" s="304" t="n"/>
    </row>
    <row r="3538" ht="15.75" customHeight="1" s="412">
      <c r="A3538" s="300" t="n">
        <v>3611</v>
      </c>
      <c r="B3538" s="300" t="n">
        <v>33</v>
      </c>
      <c r="C3538" s="300" t="n">
        <v>172</v>
      </c>
      <c r="D3538" s="300" t="n">
        <v>14</v>
      </c>
      <c r="E3538" s="301" t="n">
        <v>43591</v>
      </c>
      <c r="F3538" s="300" t="n">
        <v>5203</v>
      </c>
      <c r="G3538" s="312" t="n">
        <v>8349</v>
      </c>
      <c r="H3538" s="300" t="n">
        <v>7904</v>
      </c>
      <c r="I3538" s="300" t="n"/>
      <c r="J3538" s="315" t="n"/>
      <c r="K3538" s="304" t="n"/>
      <c r="L3538" s="304" t="n"/>
      <c r="M3538" s="304" t="n"/>
      <c r="N3538" s="304" t="n"/>
    </row>
    <row r="3539" ht="15.75" customHeight="1" s="412">
      <c r="A3539" s="300" t="n">
        <v>3612</v>
      </c>
      <c r="B3539" s="300" t="n">
        <v>34</v>
      </c>
      <c r="C3539" s="300" t="n">
        <v>172</v>
      </c>
      <c r="D3539" s="300" t="n">
        <v>14</v>
      </c>
      <c r="E3539" s="301" t="n">
        <v>43591</v>
      </c>
      <c r="F3539" s="300" t="n">
        <v>5191</v>
      </c>
      <c r="G3539" s="312" t="n">
        <v>8596</v>
      </c>
      <c r="H3539" s="300" t="n">
        <v>8119</v>
      </c>
      <c r="I3539" s="300" t="n"/>
      <c r="J3539" s="315" t="n"/>
      <c r="K3539" s="304" t="n"/>
      <c r="L3539" s="304" t="n"/>
      <c r="M3539" s="304" t="n"/>
      <c r="N3539" s="304" t="n"/>
    </row>
    <row r="3540" ht="15.75" customHeight="1" s="412">
      <c r="A3540" s="300" t="n">
        <v>3613</v>
      </c>
      <c r="B3540" s="300" t="n">
        <v>35</v>
      </c>
      <c r="C3540" s="300" t="n">
        <v>178</v>
      </c>
      <c r="D3540" s="300" t="n">
        <v>14</v>
      </c>
      <c r="E3540" s="301" t="n">
        <v>43591</v>
      </c>
      <c r="F3540" s="300" t="n">
        <v>5280</v>
      </c>
      <c r="G3540" s="312" t="n">
        <v>7903</v>
      </c>
      <c r="H3540" s="300" t="n">
        <v>7520</v>
      </c>
      <c r="I3540" s="300" t="n"/>
      <c r="J3540" s="315" t="n"/>
      <c r="K3540" s="304" t="n"/>
      <c r="L3540" s="304" t="n"/>
      <c r="M3540" s="304" t="n"/>
      <c r="N3540" s="304" t="n"/>
    </row>
    <row r="3541" ht="15.75" customHeight="1" s="412">
      <c r="A3541" s="300" t="n">
        <v>3614</v>
      </c>
      <c r="B3541" s="300" t="n">
        <v>36</v>
      </c>
      <c r="C3541" s="300" t="n">
        <v>178</v>
      </c>
      <c r="D3541" s="300" t="n">
        <v>14</v>
      </c>
      <c r="E3541" s="301" t="n">
        <v>43591</v>
      </c>
      <c r="F3541" s="300" t="n">
        <v>5219</v>
      </c>
      <c r="G3541" s="312" t="n">
        <v>7929</v>
      </c>
      <c r="H3541" s="300" t="n">
        <v>7533</v>
      </c>
      <c r="I3541" s="300" t="n"/>
      <c r="J3541" s="315" t="n"/>
      <c r="K3541" s="304" t="n"/>
      <c r="L3541" s="304" t="n"/>
      <c r="M3541" s="304" t="n"/>
      <c r="N3541" s="304" t="n"/>
    </row>
    <row r="3542" ht="15.75" customHeight="1" s="412">
      <c r="A3542" s="300" t="n">
        <v>3615</v>
      </c>
      <c r="B3542" s="300" t="n">
        <v>37</v>
      </c>
      <c r="C3542" s="300" t="n">
        <v>184</v>
      </c>
      <c r="D3542" s="300" t="n">
        <v>14</v>
      </c>
      <c r="E3542" s="301" t="n">
        <v>43591</v>
      </c>
      <c r="F3542" s="300" t="n">
        <v>5225</v>
      </c>
      <c r="G3542" s="312" t="n">
        <v>7546</v>
      </c>
      <c r="H3542" s="300" t="n">
        <v>7211</v>
      </c>
      <c r="I3542" s="300" t="n"/>
      <c r="J3542" s="315" t="n"/>
      <c r="K3542" s="304" t="n"/>
      <c r="L3542" s="304" t="n"/>
      <c r="M3542" s="304" t="n"/>
      <c r="N3542" s="304" t="n"/>
    </row>
    <row r="3543" ht="15.75" customHeight="1" s="412">
      <c r="A3543" s="300" t="n">
        <v>3616</v>
      </c>
      <c r="B3543" s="300" t="n">
        <v>38</v>
      </c>
      <c r="C3543" s="300" t="n">
        <v>184</v>
      </c>
      <c r="D3543" s="300" t="n">
        <v>14</v>
      </c>
      <c r="E3543" s="301" t="n">
        <v>43591</v>
      </c>
      <c r="F3543" s="300" t="n">
        <v>5241</v>
      </c>
      <c r="G3543" s="312" t="n">
        <v>7547</v>
      </c>
      <c r="H3543" s="300" t="n">
        <v>7218</v>
      </c>
      <c r="I3543" s="300" t="n"/>
      <c r="J3543" s="315" t="n"/>
      <c r="K3543" s="304" t="n"/>
      <c r="L3543" s="304" t="n"/>
      <c r="M3543" s="304" t="n"/>
      <c r="N3543" s="304" t="n"/>
    </row>
    <row r="3544" ht="15.75" customHeight="1" s="412">
      <c r="A3544" s="300" t="n">
        <v>3617</v>
      </c>
      <c r="B3544" s="300" t="n">
        <v>39</v>
      </c>
      <c r="C3544" s="300" t="n">
        <v>188</v>
      </c>
      <c r="D3544" s="300" t="n">
        <v>14</v>
      </c>
      <c r="E3544" s="301" t="n">
        <v>43591</v>
      </c>
      <c r="F3544" s="300" t="n">
        <v>5245</v>
      </c>
      <c r="G3544" s="312" t="n">
        <v>7009</v>
      </c>
      <c r="H3544" s="300" t="n">
        <v>6743</v>
      </c>
      <c r="I3544" s="300" t="n"/>
      <c r="J3544" s="315" t="n"/>
      <c r="K3544" s="304" t="n"/>
      <c r="L3544" s="304" t="n"/>
      <c r="M3544" s="304" t="n"/>
      <c r="N3544" s="304" t="n"/>
    </row>
    <row r="3545" ht="15.75" customHeight="1" s="412">
      <c r="A3545" s="300" t="n">
        <v>3618</v>
      </c>
      <c r="B3545" s="300" t="n">
        <v>40</v>
      </c>
      <c r="C3545" s="300" t="n">
        <v>188</v>
      </c>
      <c r="D3545" s="300" t="n">
        <v>14</v>
      </c>
      <c r="E3545" s="301" t="n">
        <v>43591</v>
      </c>
      <c r="F3545" s="300" t="n">
        <v>5216</v>
      </c>
      <c r="G3545" s="312" t="n">
        <v>7006</v>
      </c>
      <c r="H3545" s="300" t="n">
        <v>6739</v>
      </c>
      <c r="I3545" s="300" t="n"/>
      <c r="J3545" s="315" t="n"/>
      <c r="K3545" s="304" t="n"/>
      <c r="L3545" s="304" t="n"/>
      <c r="M3545" s="304" t="n"/>
      <c r="N3545" s="304" t="n"/>
    </row>
    <row r="3546" ht="15.75" customHeight="1" s="412">
      <c r="A3546" s="300" t="n">
        <v>3619</v>
      </c>
      <c r="B3546" s="300" t="n">
        <v>41</v>
      </c>
      <c r="C3546" s="300" t="n">
        <v>403</v>
      </c>
      <c r="D3546" s="300" t="n">
        <v>14</v>
      </c>
      <c r="E3546" s="301" t="n">
        <v>43591</v>
      </c>
      <c r="F3546" s="300" t="n">
        <v>5264</v>
      </c>
      <c r="G3546" s="312" t="n">
        <v>7867</v>
      </c>
      <c r="H3546" s="300" t="n">
        <v>7471</v>
      </c>
      <c r="I3546" s="300" t="n"/>
      <c r="J3546" s="315" t="n"/>
      <c r="K3546" s="304" t="n"/>
      <c r="L3546" s="304" t="n"/>
      <c r="M3546" s="304" t="n"/>
      <c r="N3546" s="304" t="n"/>
    </row>
    <row r="3547" ht="15.75" customHeight="1" s="412">
      <c r="A3547" s="300" t="n">
        <v>3620</v>
      </c>
      <c r="B3547" s="300" t="n">
        <v>42</v>
      </c>
      <c r="C3547" s="300" t="n">
        <v>403</v>
      </c>
      <c r="D3547" s="300" t="n">
        <v>14</v>
      </c>
      <c r="E3547" s="301" t="n">
        <v>43591</v>
      </c>
      <c r="F3547" s="300" t="n">
        <v>5270</v>
      </c>
      <c r="G3547" s="312" t="n">
        <v>7793</v>
      </c>
      <c r="H3547" s="300" t="n">
        <v>7413</v>
      </c>
      <c r="I3547" s="300" t="n"/>
      <c r="J3547" s="315" t="n"/>
      <c r="K3547" s="304" t="n"/>
      <c r="L3547" s="304" t="n"/>
      <c r="M3547" s="304" t="n"/>
      <c r="N3547" s="304" t="n"/>
    </row>
    <row r="3548" ht="15.75" customHeight="1" s="412">
      <c r="A3548" s="300" t="n">
        <v>3621</v>
      </c>
      <c r="B3548" s="300" t="n">
        <v>43</v>
      </c>
      <c r="C3548" s="300" t="n">
        <v>414</v>
      </c>
      <c r="D3548" s="300" t="n">
        <v>14</v>
      </c>
      <c r="E3548" s="301" t="n">
        <v>43591</v>
      </c>
      <c r="F3548" s="300" t="n">
        <v>5211</v>
      </c>
      <c r="G3548" s="312" t="n">
        <v>8210</v>
      </c>
      <c r="H3548" s="300" t="n">
        <v>7756</v>
      </c>
      <c r="I3548" s="300" t="n"/>
      <c r="J3548" s="315" t="n"/>
      <c r="K3548" s="304" t="n"/>
      <c r="L3548" s="304" t="n"/>
      <c r="M3548" s="304" t="n"/>
      <c r="N3548" s="304" t="n"/>
    </row>
    <row r="3549" ht="15.75" customHeight="1" s="412">
      <c r="A3549" s="300" t="n">
        <v>3622</v>
      </c>
      <c r="B3549" s="300" t="n">
        <v>44</v>
      </c>
      <c r="C3549" s="300" t="n">
        <v>414</v>
      </c>
      <c r="D3549" s="300" t="n">
        <v>14</v>
      </c>
      <c r="E3549" s="301" t="n">
        <v>43591</v>
      </c>
      <c r="F3549" s="300" t="n">
        <v>5218</v>
      </c>
      <c r="G3549" s="312" t="n">
        <v>8228</v>
      </c>
      <c r="H3549" s="300" t="n">
        <v>7771</v>
      </c>
      <c r="I3549" s="300" t="n"/>
      <c r="J3549" s="315" t="n"/>
      <c r="K3549" s="304" t="n"/>
      <c r="L3549" s="304" t="n"/>
      <c r="M3549" s="304" t="n"/>
      <c r="N3549" s="304" t="n"/>
    </row>
    <row r="3550" ht="15.75" customHeight="1" s="412">
      <c r="A3550" s="300" t="n">
        <v>3623</v>
      </c>
      <c r="B3550" s="300" t="n">
        <v>45</v>
      </c>
      <c r="C3550" s="300" t="n">
        <v>415</v>
      </c>
      <c r="D3550" s="300" t="n">
        <v>14</v>
      </c>
      <c r="E3550" s="301" t="n">
        <v>43591</v>
      </c>
      <c r="F3550" s="300" t="n">
        <v>5211</v>
      </c>
      <c r="G3550" s="312" t="n">
        <v>8010</v>
      </c>
      <c r="H3550" s="300" t="n">
        <v>7612</v>
      </c>
      <c r="I3550" s="300" t="n"/>
      <c r="J3550" s="315" t="n"/>
      <c r="K3550" s="304" t="n"/>
      <c r="L3550" s="304" t="n"/>
      <c r="M3550" s="304" t="n"/>
      <c r="N3550" s="304" t="n"/>
    </row>
    <row r="3551" ht="15.75" customHeight="1" s="412">
      <c r="A3551" s="300" t="n">
        <v>3624</v>
      </c>
      <c r="B3551" s="300" t="n">
        <v>46</v>
      </c>
      <c r="C3551" s="300" t="n">
        <v>415</v>
      </c>
      <c r="D3551" s="300" t="n">
        <v>14</v>
      </c>
      <c r="E3551" s="301" t="n">
        <v>43591</v>
      </c>
      <c r="F3551" s="300" t="n">
        <v>5260</v>
      </c>
      <c r="G3551" s="312" t="n">
        <v>8118</v>
      </c>
      <c r="H3551" s="300" t="n">
        <v>7712</v>
      </c>
      <c r="I3551" s="300" t="n"/>
      <c r="J3551" s="315" t="n"/>
      <c r="K3551" s="304" t="n"/>
      <c r="L3551" s="304" t="n"/>
      <c r="M3551" s="304" t="n"/>
      <c r="N3551" s="304" t="n"/>
    </row>
    <row r="3552" ht="15.75" customHeight="1" s="412">
      <c r="A3552" s="300" t="n">
        <v>3625</v>
      </c>
      <c r="B3552" s="300" t="n">
        <v>47</v>
      </c>
      <c r="C3552" s="300" t="n">
        <v>460</v>
      </c>
      <c r="D3552" s="300" t="n">
        <v>14</v>
      </c>
      <c r="E3552" s="301" t="n">
        <v>43591</v>
      </c>
      <c r="F3552" s="300" t="n">
        <v>5258</v>
      </c>
      <c r="G3552" s="312" t="n">
        <v>8504</v>
      </c>
      <c r="H3552" s="300" t="n">
        <v>8032</v>
      </c>
      <c r="I3552" s="300" t="n"/>
      <c r="J3552" s="315" t="n"/>
      <c r="K3552" s="304" t="n"/>
      <c r="L3552" s="304" t="n"/>
      <c r="M3552" s="304" t="n"/>
      <c r="N3552" s="304" t="n"/>
    </row>
    <row r="3553" ht="15.75" customHeight="1" s="412">
      <c r="A3553" s="300" t="n">
        <v>3626</v>
      </c>
      <c r="B3553" s="300" t="n">
        <v>48</v>
      </c>
      <c r="C3553" s="300" t="n">
        <v>460</v>
      </c>
      <c r="D3553" s="300" t="n">
        <v>14</v>
      </c>
      <c r="E3553" s="301" t="n">
        <v>43591</v>
      </c>
      <c r="F3553" s="300" t="n">
        <v>5245</v>
      </c>
      <c r="G3553" s="312" t="n">
        <v>8138</v>
      </c>
      <c r="H3553" s="300" t="n">
        <v>7716</v>
      </c>
      <c r="I3553" s="300" t="n"/>
      <c r="J3553" s="315" t="n"/>
      <c r="K3553" s="304" t="n"/>
      <c r="L3553" s="304" t="n"/>
      <c r="M3553" s="304" t="n"/>
      <c r="N3553" s="304" t="n"/>
    </row>
    <row r="3554" ht="15.75" customHeight="1" s="412">
      <c r="A3554" s="300" t="n">
        <v>3627</v>
      </c>
      <c r="B3554" s="300" t="n">
        <v>49</v>
      </c>
      <c r="C3554" s="300" t="inlineStr">
        <is>
          <t>T103</t>
        </is>
      </c>
      <c r="D3554" s="300" t="n">
        <v>14</v>
      </c>
      <c r="E3554" s="301" t="n">
        <v>43591</v>
      </c>
      <c r="F3554" s="300" t="n">
        <v>5203</v>
      </c>
      <c r="G3554" s="312" t="n">
        <v>7980</v>
      </c>
      <c r="H3554" s="300" t="n">
        <v>7170</v>
      </c>
      <c r="I3554" s="300" t="n"/>
      <c r="J3554" s="315" t="inlineStr">
        <is>
          <t>MF</t>
        </is>
      </c>
      <c r="K3554" s="304" t="inlineStr">
        <is>
          <t>T3</t>
        </is>
      </c>
      <c r="L3554" s="304" t="n"/>
      <c r="M3554" s="304" t="n"/>
      <c r="N3554" s="304" t="n"/>
    </row>
    <row r="3555" ht="15.75" customHeight="1" s="412">
      <c r="A3555" s="300" t="n">
        <v>3628</v>
      </c>
      <c r="B3555" s="300" t="n">
        <v>50</v>
      </c>
      <c r="C3555" s="300" t="inlineStr">
        <is>
          <t>T103</t>
        </is>
      </c>
      <c r="D3555" s="300" t="n">
        <v>14</v>
      </c>
      <c r="E3555" s="301" t="n">
        <v>43591</v>
      </c>
      <c r="F3555" s="300" t="n">
        <v>5251</v>
      </c>
      <c r="G3555" s="312" t="n">
        <v>7996</v>
      </c>
      <c r="H3555" s="300" t="n">
        <v>7177</v>
      </c>
      <c r="I3555" s="300" t="n"/>
      <c r="J3555" s="315" t="n"/>
      <c r="K3555" s="304" t="inlineStr">
        <is>
          <t>T3</t>
        </is>
      </c>
      <c r="L3555" s="304" t="n"/>
      <c r="M3555" s="304" t="n"/>
      <c r="N3555" s="304" t="n"/>
    </row>
    <row r="3556" ht="15.75" customHeight="1" s="412">
      <c r="A3556" s="300" t="n">
        <v>3629</v>
      </c>
      <c r="B3556" s="300" t="n">
        <v>51</v>
      </c>
      <c r="C3556" s="300" t="inlineStr">
        <is>
          <t>T107</t>
        </is>
      </c>
      <c r="D3556" s="300" t="n">
        <v>14</v>
      </c>
      <c r="E3556" s="301" t="n">
        <v>43591</v>
      </c>
      <c r="F3556" s="300" t="n">
        <v>5234</v>
      </c>
      <c r="G3556" s="312" t="n">
        <v>8441</v>
      </c>
      <c r="H3556" s="300" t="n">
        <v>7183</v>
      </c>
      <c r="I3556" s="300" t="n"/>
      <c r="J3556" s="315" t="inlineStr">
        <is>
          <t>1/4</t>
        </is>
      </c>
      <c r="K3556" s="304" t="inlineStr">
        <is>
          <t>T3</t>
        </is>
      </c>
      <c r="L3556" s="304" t="n"/>
      <c r="M3556" s="304" t="n"/>
      <c r="N3556" s="304" t="n"/>
    </row>
    <row r="3557" ht="15.75" customHeight="1" s="412">
      <c r="A3557" s="300" t="n">
        <v>3630</v>
      </c>
      <c r="B3557" s="300" t="n">
        <v>52</v>
      </c>
      <c r="C3557" s="300" t="inlineStr">
        <is>
          <t>T107</t>
        </is>
      </c>
      <c r="D3557" s="300" t="n">
        <v>14</v>
      </c>
      <c r="E3557" s="301" t="n">
        <v>43591</v>
      </c>
      <c r="F3557" s="300" t="n">
        <v>5234</v>
      </c>
      <c r="G3557" s="312" t="n">
        <v>8380</v>
      </c>
      <c r="H3557" s="300" t="n">
        <v>7154</v>
      </c>
      <c r="I3557" s="300" t="n"/>
      <c r="J3557" s="315" t="n"/>
      <c r="K3557" s="304" t="inlineStr">
        <is>
          <t>T3</t>
        </is>
      </c>
      <c r="L3557" s="304" t="n"/>
      <c r="M3557" s="304" t="n"/>
      <c r="N3557" s="304" t="n"/>
    </row>
    <row r="3558" ht="15.75" customHeight="1" s="412">
      <c r="A3558" s="300" t="n">
        <v>3631</v>
      </c>
      <c r="B3558" s="300" t="n">
        <v>53</v>
      </c>
      <c r="C3558" s="300" t="inlineStr">
        <is>
          <t>T109</t>
        </is>
      </c>
      <c r="D3558" s="300" t="n">
        <v>14</v>
      </c>
      <c r="E3558" s="301" t="n">
        <v>43591</v>
      </c>
      <c r="F3558" s="300" t="n">
        <v>5232</v>
      </c>
      <c r="G3558" s="312" t="n">
        <v>8019</v>
      </c>
      <c r="H3558" s="300" t="n">
        <v>7151</v>
      </c>
      <c r="I3558" s="300" t="n"/>
      <c r="J3558" s="315" t="inlineStr">
        <is>
          <t>MF</t>
        </is>
      </c>
      <c r="K3558" s="304" t="inlineStr">
        <is>
          <t>T3</t>
        </is>
      </c>
      <c r="L3558" s="304" t="n"/>
      <c r="M3558" s="304" t="n"/>
      <c r="N3558" s="304" t="n"/>
    </row>
    <row r="3559" ht="15.75" customHeight="1" s="412">
      <c r="A3559" s="300" t="n">
        <v>3632</v>
      </c>
      <c r="B3559" s="300" t="n">
        <v>54</v>
      </c>
      <c r="C3559" s="300" t="inlineStr">
        <is>
          <t>T109</t>
        </is>
      </c>
      <c r="D3559" s="300" t="n">
        <v>14</v>
      </c>
      <c r="E3559" s="301" t="n">
        <v>43591</v>
      </c>
      <c r="F3559" s="300" t="n">
        <v>5271</v>
      </c>
      <c r="G3559" s="312" t="n">
        <v>8471</v>
      </c>
      <c r="H3559" s="300" t="n">
        <v>7442</v>
      </c>
      <c r="I3559" s="300" t="n"/>
      <c r="J3559" s="315" t="n"/>
      <c r="K3559" s="304" t="inlineStr">
        <is>
          <t>T3</t>
        </is>
      </c>
      <c r="L3559" s="304" t="n"/>
      <c r="M3559" s="304" t="n"/>
      <c r="N3559" s="304" t="n"/>
    </row>
    <row r="3560" ht="15.75" customHeight="1" s="412">
      <c r="A3560" s="300" t="n">
        <v>3633</v>
      </c>
      <c r="B3560" s="300" t="n">
        <v>55</v>
      </c>
      <c r="C3560" s="300" t="inlineStr">
        <is>
          <t>T111</t>
        </is>
      </c>
      <c r="D3560" s="300" t="n">
        <v>14</v>
      </c>
      <c r="E3560" s="301" t="n">
        <v>43591</v>
      </c>
      <c r="F3560" s="300" t="n">
        <v>5269</v>
      </c>
      <c r="G3560" s="312" t="n">
        <v>8092</v>
      </c>
      <c r="H3560" s="300" t="n">
        <v>7415</v>
      </c>
      <c r="I3560" s="300" t="n"/>
      <c r="J3560" s="315" t="inlineStr">
        <is>
          <t>MF</t>
        </is>
      </c>
      <c r="K3560" s="304" t="inlineStr">
        <is>
          <t>T3</t>
        </is>
      </c>
      <c r="L3560" s="304" t="n"/>
      <c r="M3560" s="304" t="n"/>
      <c r="N3560" s="304" t="n"/>
    </row>
    <row r="3561" ht="15.75" customHeight="1" s="412">
      <c r="A3561" s="300" t="n">
        <v>3634</v>
      </c>
      <c r="B3561" s="300" t="n">
        <v>56</v>
      </c>
      <c r="C3561" s="300" t="inlineStr">
        <is>
          <t>T111</t>
        </is>
      </c>
      <c r="D3561" s="300" t="n">
        <v>14</v>
      </c>
      <c r="E3561" s="301" t="n">
        <v>43591</v>
      </c>
      <c r="F3561" s="300" t="n">
        <v>5254</v>
      </c>
      <c r="G3561" s="312" t="n">
        <v>8214</v>
      </c>
      <c r="H3561" s="300" t="n">
        <v>7508</v>
      </c>
      <c r="I3561" s="300" t="n"/>
      <c r="J3561" s="315" t="n"/>
      <c r="K3561" s="304" t="inlineStr">
        <is>
          <t>T3</t>
        </is>
      </c>
      <c r="L3561" s="304" t="n"/>
      <c r="M3561" s="304" t="n"/>
      <c r="N3561" s="304" t="n"/>
    </row>
    <row r="3562" ht="15.75" customHeight="1" s="412">
      <c r="A3562" s="300" t="n">
        <v>3635</v>
      </c>
      <c r="B3562" s="300" t="n">
        <v>57</v>
      </c>
      <c r="C3562" s="300" t="inlineStr">
        <is>
          <t>T112</t>
        </is>
      </c>
      <c r="D3562" s="300" t="n">
        <v>14</v>
      </c>
      <c r="E3562" s="301" t="n">
        <v>43591</v>
      </c>
      <c r="F3562" s="300" t="n">
        <v>5257</v>
      </c>
      <c r="G3562" s="312" t="n">
        <v>7457</v>
      </c>
      <c r="H3562" s="300" t="n">
        <v>6968</v>
      </c>
      <c r="I3562" s="300" t="n"/>
      <c r="J3562" s="315" t="inlineStr">
        <is>
          <t>MF</t>
        </is>
      </c>
      <c r="K3562" s="304" t="inlineStr">
        <is>
          <t>T1</t>
        </is>
      </c>
      <c r="L3562" s="304" t="n"/>
      <c r="M3562" s="304" t="n"/>
      <c r="N3562" s="304" t="n"/>
    </row>
    <row r="3563" ht="15.75" customHeight="1" s="412">
      <c r="A3563" s="300" t="n">
        <v>3636</v>
      </c>
      <c r="B3563" s="300" t="n">
        <v>58</v>
      </c>
      <c r="C3563" s="300" t="inlineStr">
        <is>
          <t>T112</t>
        </is>
      </c>
      <c r="D3563" s="300" t="n">
        <v>14</v>
      </c>
      <c r="E3563" s="301" t="n">
        <v>43591</v>
      </c>
      <c r="F3563" s="300" t="n">
        <v>5320</v>
      </c>
      <c r="G3563" s="312" t="n">
        <v>7532</v>
      </c>
      <c r="H3563" s="300" t="n">
        <v>7042</v>
      </c>
      <c r="I3563" s="300" t="n"/>
      <c r="J3563" s="315" t="n"/>
      <c r="K3563" s="304" t="inlineStr">
        <is>
          <t>T1</t>
        </is>
      </c>
      <c r="L3563" s="304" t="n"/>
      <c r="M3563" s="304" t="n"/>
      <c r="N3563" s="304" t="n"/>
    </row>
    <row r="3564" ht="15.75" customHeight="1" s="412">
      <c r="A3564" s="300" t="n">
        <v>3637</v>
      </c>
      <c r="B3564" s="300" t="n">
        <v>59</v>
      </c>
      <c r="C3564" s="300" t="inlineStr">
        <is>
          <t>T116</t>
        </is>
      </c>
      <c r="D3564" s="300" t="n">
        <v>14</v>
      </c>
      <c r="E3564" s="301" t="n">
        <v>43591</v>
      </c>
      <c r="F3564" s="300" t="n">
        <v>5278</v>
      </c>
      <c r="G3564" s="312" t="n">
        <v>8789</v>
      </c>
      <c r="H3564" s="300" t="n">
        <v>7821</v>
      </c>
      <c r="I3564" s="300" t="n"/>
      <c r="J3564" s="315" t="inlineStr">
        <is>
          <t>MF</t>
        </is>
      </c>
      <c r="K3564" s="304" t="inlineStr">
        <is>
          <t>T3</t>
        </is>
      </c>
      <c r="L3564" s="304" t="n"/>
      <c r="M3564" s="304" t="n"/>
      <c r="N3564" s="304" t="n"/>
    </row>
    <row r="3565" ht="15.75" customHeight="1" s="412">
      <c r="A3565" s="300" t="n">
        <v>3638</v>
      </c>
      <c r="B3565" s="300" t="n">
        <v>60</v>
      </c>
      <c r="C3565" s="300" t="inlineStr">
        <is>
          <t>T116</t>
        </is>
      </c>
      <c r="D3565" s="300" t="n">
        <v>14</v>
      </c>
      <c r="E3565" s="301" t="n">
        <v>43591</v>
      </c>
      <c r="F3565" s="300" t="n">
        <v>5220</v>
      </c>
      <c r="G3565" s="312" t="n">
        <v>8734</v>
      </c>
      <c r="H3565" s="300" t="n">
        <v>7767</v>
      </c>
      <c r="I3565" s="300" t="n"/>
      <c r="J3565" s="315" t="n"/>
      <c r="K3565" s="304" t="inlineStr">
        <is>
          <t>T3</t>
        </is>
      </c>
      <c r="L3565" s="304" t="n"/>
      <c r="M3565" s="304" t="n"/>
      <c r="N3565" s="304" t="n"/>
    </row>
    <row r="3566" ht="15.75" customHeight="1" s="412">
      <c r="A3566" s="300" t="n">
        <v>3639</v>
      </c>
      <c r="B3566" s="300" t="n">
        <v>61</v>
      </c>
      <c r="C3566" s="300" t="inlineStr">
        <is>
          <t>T117</t>
        </is>
      </c>
      <c r="D3566" s="300" t="n">
        <v>14</v>
      </c>
      <c r="E3566" s="301" t="n">
        <v>43591</v>
      </c>
      <c r="F3566" s="300" t="n">
        <v>5212</v>
      </c>
      <c r="G3566" s="312" t="n">
        <v>8979</v>
      </c>
      <c r="H3566" s="300" t="n">
        <v>7615</v>
      </c>
      <c r="I3566" s="300" t="n"/>
      <c r="J3566" s="315" t="inlineStr">
        <is>
          <t>1/2</t>
        </is>
      </c>
      <c r="K3566" s="304" t="inlineStr">
        <is>
          <t>T3</t>
        </is>
      </c>
      <c r="L3566" s="304" t="n"/>
      <c r="M3566" s="304" t="n"/>
      <c r="N3566" s="304" t="n"/>
    </row>
    <row r="3567" ht="15.75" customHeight="1" s="412">
      <c r="A3567" s="300" t="n">
        <v>3640</v>
      </c>
      <c r="B3567" s="300" t="n">
        <v>62</v>
      </c>
      <c r="C3567" s="300" t="inlineStr">
        <is>
          <t>T117</t>
        </is>
      </c>
      <c r="D3567" s="300" t="n">
        <v>14</v>
      </c>
      <c r="E3567" s="301" t="n">
        <v>43591</v>
      </c>
      <c r="F3567" s="300" t="n">
        <v>5209</v>
      </c>
      <c r="G3567" s="312" t="n">
        <v>9035</v>
      </c>
      <c r="H3567" s="300" t="n">
        <v>7622</v>
      </c>
      <c r="I3567" s="300" t="n"/>
      <c r="J3567" s="315" t="n"/>
      <c r="K3567" s="304" t="inlineStr">
        <is>
          <t>T3</t>
        </is>
      </c>
      <c r="L3567" s="304" t="n"/>
      <c r="M3567" s="304" t="n"/>
      <c r="N3567" s="304" t="n"/>
    </row>
    <row r="3568" ht="15.75" customHeight="1" s="412">
      <c r="A3568" s="300" t="n">
        <v>3641</v>
      </c>
      <c r="B3568" s="300" t="n">
        <v>63</v>
      </c>
      <c r="C3568" s="300" t="inlineStr">
        <is>
          <t>T118</t>
        </is>
      </c>
      <c r="D3568" s="300" t="n">
        <v>14</v>
      </c>
      <c r="E3568" s="301" t="n">
        <v>43591</v>
      </c>
      <c r="F3568" s="300" t="n">
        <v>5214</v>
      </c>
      <c r="G3568" s="312" t="n">
        <v>9484</v>
      </c>
      <c r="H3568" s="300" t="n">
        <v>8071</v>
      </c>
      <c r="I3568" s="300" t="n"/>
      <c r="J3568" s="315" t="inlineStr">
        <is>
          <t>4/5</t>
        </is>
      </c>
      <c r="K3568" s="304" t="inlineStr">
        <is>
          <t>T3</t>
        </is>
      </c>
      <c r="L3568" s="304" t="n"/>
      <c r="M3568" s="304" t="n"/>
      <c r="N3568" s="304" t="n"/>
    </row>
    <row r="3569" ht="15.75" customHeight="1" s="412">
      <c r="A3569" s="300" t="n">
        <v>3642</v>
      </c>
      <c r="B3569" s="300" t="n">
        <v>64</v>
      </c>
      <c r="C3569" s="300" t="inlineStr">
        <is>
          <t>T118</t>
        </is>
      </c>
      <c r="D3569" s="300" t="n">
        <v>14</v>
      </c>
      <c r="E3569" s="301" t="n">
        <v>43591</v>
      </c>
      <c r="F3569" s="300" t="n">
        <v>5232</v>
      </c>
      <c r="G3569" s="312" t="n">
        <v>9459</v>
      </c>
      <c r="H3569" s="300" t="n">
        <v>8077</v>
      </c>
      <c r="I3569" s="300" t="n"/>
      <c r="J3569" s="315" t="n"/>
      <c r="K3569" s="304" t="inlineStr">
        <is>
          <t>T3</t>
        </is>
      </c>
      <c r="L3569" s="304" t="n"/>
      <c r="M3569" s="304" t="n"/>
      <c r="N3569" s="304" t="n"/>
    </row>
    <row r="3570" ht="15.75" customHeight="1" s="412">
      <c r="A3570" s="300" t="n">
        <v>3643</v>
      </c>
      <c r="B3570" s="300" t="n">
        <v>65</v>
      </c>
      <c r="C3570" s="300" t="inlineStr">
        <is>
          <t>T119</t>
        </is>
      </c>
      <c r="D3570" s="300" t="n">
        <v>14</v>
      </c>
      <c r="E3570" s="301" t="n">
        <v>43591</v>
      </c>
      <c r="F3570" s="300" t="n">
        <v>5215</v>
      </c>
      <c r="G3570" s="312" t="n">
        <v>9461</v>
      </c>
      <c r="H3570" s="300" t="n">
        <v>7849</v>
      </c>
      <c r="I3570" s="300" t="n"/>
      <c r="J3570" s="315" t="inlineStr">
        <is>
          <t>10/5</t>
        </is>
      </c>
      <c r="K3570" s="304" t="inlineStr">
        <is>
          <t>T3</t>
        </is>
      </c>
      <c r="L3570" s="304" t="n"/>
      <c r="M3570" s="304" t="n"/>
      <c r="N3570" s="304" t="n"/>
    </row>
    <row r="3571" ht="15.75" customHeight="1" s="412">
      <c r="A3571" s="300" t="n">
        <v>3644</v>
      </c>
      <c r="B3571" s="300" t="n">
        <v>66</v>
      </c>
      <c r="C3571" s="300" t="inlineStr">
        <is>
          <t>T119</t>
        </is>
      </c>
      <c r="D3571" s="300" t="n">
        <v>14</v>
      </c>
      <c r="E3571" s="301" t="n">
        <v>43591</v>
      </c>
      <c r="F3571" s="300" t="n">
        <v>5279</v>
      </c>
      <c r="G3571" s="312" t="n">
        <v>9581</v>
      </c>
      <c r="H3571" s="300" t="n">
        <v>7988</v>
      </c>
      <c r="I3571" s="300" t="n"/>
      <c r="J3571" s="315" t="n"/>
      <c r="K3571" s="304" t="inlineStr">
        <is>
          <t>T3</t>
        </is>
      </c>
      <c r="L3571" s="304" t="n"/>
      <c r="M3571" s="304" t="n"/>
      <c r="N3571" s="304" t="n"/>
    </row>
    <row r="3572" ht="15.75" customHeight="1" s="412">
      <c r="A3572" s="300" t="n">
        <v>3645</v>
      </c>
      <c r="B3572" s="300" t="n">
        <v>67</v>
      </c>
      <c r="C3572" s="300" t="inlineStr">
        <is>
          <t>T120</t>
        </is>
      </c>
      <c r="D3572" s="300" t="n">
        <v>14</v>
      </c>
      <c r="E3572" s="301" t="n">
        <v>43591</v>
      </c>
      <c r="F3572" s="300" t="n">
        <v>5217</v>
      </c>
      <c r="G3572" s="312" t="n">
        <v>8047</v>
      </c>
      <c r="H3572" s="300" t="n">
        <v>7041</v>
      </c>
      <c r="I3572" s="300" t="n"/>
      <c r="J3572" s="315" t="inlineStr">
        <is>
          <t>1/2</t>
        </is>
      </c>
      <c r="K3572" s="304" t="inlineStr">
        <is>
          <t>T3</t>
        </is>
      </c>
      <c r="L3572" s="304" t="n"/>
      <c r="M3572" s="304" t="n"/>
      <c r="N3572" s="304" t="n"/>
    </row>
    <row r="3573" ht="15.75" customHeight="1" s="412">
      <c r="A3573" s="300" t="n">
        <v>3646</v>
      </c>
      <c r="B3573" s="300" t="n">
        <v>68</v>
      </c>
      <c r="C3573" s="300" t="inlineStr">
        <is>
          <t>T120</t>
        </is>
      </c>
      <c r="D3573" s="300" t="n">
        <v>14</v>
      </c>
      <c r="E3573" s="301" t="n">
        <v>43591</v>
      </c>
      <c r="F3573" s="300" t="n">
        <v>5288</v>
      </c>
      <c r="G3573" s="312" t="n">
        <v>8188</v>
      </c>
      <c r="H3573" s="300" t="n">
        <v>7122</v>
      </c>
      <c r="I3573" s="300" t="n"/>
      <c r="J3573" s="315" t="n"/>
      <c r="K3573" s="304" t="inlineStr">
        <is>
          <t>T3</t>
        </is>
      </c>
      <c r="L3573" s="304" t="n"/>
      <c r="M3573" s="304" t="n"/>
      <c r="N3573" s="304" t="n"/>
    </row>
    <row r="3574" ht="15.75" customHeight="1" s="412">
      <c r="A3574" s="300" t="n">
        <v>3647</v>
      </c>
      <c r="B3574" s="300" t="n">
        <v>69</v>
      </c>
      <c r="C3574" s="300" t="inlineStr">
        <is>
          <t>T122</t>
        </is>
      </c>
      <c r="D3574" s="300" t="n">
        <v>14</v>
      </c>
      <c r="E3574" s="301" t="n">
        <v>43591</v>
      </c>
      <c r="F3574" s="300" t="n">
        <v>5248</v>
      </c>
      <c r="G3574" s="312" t="n">
        <v>8441</v>
      </c>
      <c r="H3574" s="300" t="n">
        <v>7475</v>
      </c>
      <c r="I3574" s="300" t="n"/>
      <c r="J3574" s="315" t="inlineStr">
        <is>
          <t>2/5</t>
        </is>
      </c>
      <c r="K3574" s="304" t="inlineStr">
        <is>
          <t>T3</t>
        </is>
      </c>
      <c r="L3574" s="304" t="n"/>
      <c r="M3574" s="304" t="n"/>
      <c r="N3574" s="304" t="n"/>
    </row>
    <row r="3575" ht="15.75" customHeight="1" s="412">
      <c r="A3575" s="300" t="n">
        <v>3648</v>
      </c>
      <c r="B3575" s="300" t="n">
        <v>70</v>
      </c>
      <c r="C3575" s="300" t="inlineStr">
        <is>
          <t>T122</t>
        </is>
      </c>
      <c r="D3575" s="300" t="n">
        <v>14</v>
      </c>
      <c r="E3575" s="301" t="n">
        <v>43591</v>
      </c>
      <c r="F3575" s="300" t="n">
        <v>5266</v>
      </c>
      <c r="G3575" s="312" t="n">
        <v>8383</v>
      </c>
      <c r="H3575" s="300" t="n">
        <v>7434</v>
      </c>
      <c r="I3575" s="300" t="n"/>
      <c r="J3575" s="315" t="n"/>
      <c r="K3575" s="304" t="inlineStr">
        <is>
          <t>T3</t>
        </is>
      </c>
      <c r="L3575" s="304" t="n"/>
      <c r="M3575" s="304" t="n"/>
      <c r="N3575" s="304" t="n"/>
    </row>
    <row r="3576" ht="15.75" customHeight="1" s="412">
      <c r="A3576" s="300" t="n">
        <v>3649</v>
      </c>
      <c r="B3576" s="300" t="n">
        <v>71</v>
      </c>
      <c r="C3576" s="300" t="inlineStr">
        <is>
          <t>T123</t>
        </is>
      </c>
      <c r="D3576" s="300" t="n">
        <v>14</v>
      </c>
      <c r="E3576" s="301" t="n">
        <v>43591</v>
      </c>
      <c r="F3576" s="300" t="n">
        <v>5256</v>
      </c>
      <c r="G3576" s="312" t="n">
        <v>10029</v>
      </c>
      <c r="H3576" s="300" t="n">
        <v>8556</v>
      </c>
      <c r="I3576" s="300" t="n"/>
      <c r="J3576" s="315" t="n"/>
      <c r="K3576" s="304" t="inlineStr">
        <is>
          <t>T1</t>
        </is>
      </c>
      <c r="L3576" s="304" t="n"/>
      <c r="M3576" s="304" t="n"/>
      <c r="N3576" s="304" t="n"/>
    </row>
    <row r="3577" ht="15.75" customHeight="1" s="412">
      <c r="A3577" s="300" t="n">
        <v>3650</v>
      </c>
      <c r="B3577" s="300" t="n">
        <v>72</v>
      </c>
      <c r="C3577" s="300" t="inlineStr">
        <is>
          <t>T123</t>
        </is>
      </c>
      <c r="D3577" s="300" t="n">
        <v>14</v>
      </c>
      <c r="E3577" s="301" t="n">
        <v>43591</v>
      </c>
      <c r="F3577" s="300" t="n">
        <v>5223</v>
      </c>
      <c r="G3577" s="312" t="n">
        <v>10046</v>
      </c>
      <c r="H3577" s="300" t="n">
        <v>8450</v>
      </c>
      <c r="I3577" s="300" t="n"/>
      <c r="J3577" s="315" t="n"/>
      <c r="K3577" s="304" t="inlineStr">
        <is>
          <t>T1</t>
        </is>
      </c>
      <c r="L3577" s="304" t="n"/>
      <c r="M3577" s="304" t="n"/>
      <c r="N3577" s="304" t="n"/>
    </row>
    <row r="3578" ht="15.75" customHeight="1" s="412">
      <c r="A3578" s="300" t="n">
        <v>3651</v>
      </c>
      <c r="B3578" s="300" t="n">
        <v>73</v>
      </c>
      <c r="C3578" s="300" t="inlineStr">
        <is>
          <t>T125</t>
        </is>
      </c>
      <c r="D3578" s="300" t="n">
        <v>14</v>
      </c>
      <c r="E3578" s="301" t="n">
        <v>43591</v>
      </c>
      <c r="F3578" s="300" t="n">
        <v>5203</v>
      </c>
      <c r="G3578" s="312" t="n">
        <v>8255</v>
      </c>
      <c r="H3578" s="300" t="n">
        <v>7141</v>
      </c>
      <c r="I3578" s="300" t="n"/>
      <c r="J3578" s="315" t="inlineStr">
        <is>
          <t>1/2</t>
        </is>
      </c>
      <c r="K3578" s="304" t="inlineStr">
        <is>
          <t>T3</t>
        </is>
      </c>
      <c r="L3578" s="304" t="n"/>
      <c r="M3578" s="304" t="n"/>
      <c r="N3578" s="304" t="n"/>
    </row>
    <row r="3579" ht="15.75" customHeight="1" s="412">
      <c r="A3579" s="300" t="n">
        <v>3652</v>
      </c>
      <c r="B3579" s="300" t="n">
        <v>74</v>
      </c>
      <c r="C3579" s="300" t="inlineStr">
        <is>
          <t>T125</t>
        </is>
      </c>
      <c r="D3579" s="300" t="n">
        <v>14</v>
      </c>
      <c r="E3579" s="301" t="n">
        <v>43591</v>
      </c>
      <c r="F3579" s="300" t="n">
        <v>5309</v>
      </c>
      <c r="G3579" s="312" t="n">
        <v>8346</v>
      </c>
      <c r="H3579" s="300" t="n">
        <v>7229</v>
      </c>
      <c r="I3579" s="300" t="n"/>
      <c r="J3579" s="315" t="n"/>
      <c r="K3579" s="304" t="inlineStr">
        <is>
          <t>T3</t>
        </is>
      </c>
      <c r="L3579" s="304" t="n"/>
      <c r="M3579" s="304" t="n"/>
      <c r="N3579" s="304" t="n"/>
    </row>
    <row r="3580" ht="15.75" customHeight="1" s="412">
      <c r="A3580" s="300" t="n">
        <v>3653</v>
      </c>
      <c r="B3580" s="300" t="n">
        <v>75</v>
      </c>
      <c r="C3580" s="300" t="inlineStr">
        <is>
          <t>T128</t>
        </is>
      </c>
      <c r="D3580" s="300" t="n">
        <v>14</v>
      </c>
      <c r="E3580" s="301" t="n">
        <v>43591</v>
      </c>
      <c r="F3580" s="300" t="n">
        <v>5226</v>
      </c>
      <c r="G3580" s="312" t="n">
        <v>8537</v>
      </c>
      <c r="H3580" s="300" t="n">
        <v>7411</v>
      </c>
      <c r="I3580" s="300" t="n"/>
      <c r="J3580" s="315" t="inlineStr">
        <is>
          <t>1/2</t>
        </is>
      </c>
      <c r="K3580" s="304" t="inlineStr">
        <is>
          <t>T3</t>
        </is>
      </c>
      <c r="L3580" s="304" t="n"/>
      <c r="M3580" s="304" t="n"/>
      <c r="N3580" s="304" t="n"/>
    </row>
    <row r="3581" ht="15.75" customHeight="1" s="412">
      <c r="A3581" s="300" t="n">
        <v>3654</v>
      </c>
      <c r="B3581" s="300" t="n">
        <v>76</v>
      </c>
      <c r="C3581" s="300" t="inlineStr">
        <is>
          <t>T128</t>
        </is>
      </c>
      <c r="D3581" s="300" t="n">
        <v>14</v>
      </c>
      <c r="E3581" s="301" t="n">
        <v>43591</v>
      </c>
      <c r="F3581" s="300" t="n">
        <v>5239</v>
      </c>
      <c r="G3581" s="312" t="n">
        <v>8588</v>
      </c>
      <c r="H3581" s="300" t="n">
        <v>7451</v>
      </c>
      <c r="I3581" s="300" t="n"/>
      <c r="J3581" s="315" t="n"/>
      <c r="K3581" s="304" t="inlineStr">
        <is>
          <t>T3</t>
        </is>
      </c>
      <c r="L3581" s="304" t="n"/>
      <c r="M3581" s="304" t="n"/>
      <c r="N3581" s="304" t="n"/>
    </row>
    <row r="3582" ht="15.75" customHeight="1" s="412">
      <c r="A3582" s="300" t="n">
        <v>3655</v>
      </c>
      <c r="B3582" s="300" t="n">
        <v>77</v>
      </c>
      <c r="C3582" s="300" t="inlineStr">
        <is>
          <t>T129</t>
        </is>
      </c>
      <c r="D3582" s="300" t="n">
        <v>14</v>
      </c>
      <c r="E3582" s="301" t="n">
        <v>43591</v>
      </c>
      <c r="F3582" s="300" t="n">
        <v>5212</v>
      </c>
      <c r="G3582" s="312" t="n">
        <v>8130</v>
      </c>
      <c r="H3582" s="300" t="n">
        <v>7171</v>
      </c>
      <c r="I3582" s="300" t="n"/>
      <c r="J3582" s="315" t="inlineStr">
        <is>
          <t xml:space="preserve">FUS </t>
        </is>
      </c>
      <c r="K3582" s="304" t="inlineStr">
        <is>
          <t>T1</t>
        </is>
      </c>
      <c r="L3582" s="304" t="inlineStr">
        <is>
          <t>MF</t>
        </is>
      </c>
      <c r="M3582" s="304" t="n"/>
      <c r="N3582" s="304" t="n"/>
    </row>
    <row r="3583" ht="15.75" customHeight="1" s="412">
      <c r="A3583" s="300" t="n">
        <v>3656</v>
      </c>
      <c r="B3583" s="300" t="n">
        <v>78</v>
      </c>
      <c r="C3583" s="300" t="inlineStr">
        <is>
          <t>T129</t>
        </is>
      </c>
      <c r="D3583" s="300" t="n">
        <v>14</v>
      </c>
      <c r="E3583" s="301" t="n">
        <v>43591</v>
      </c>
      <c r="F3583" s="300" t="n">
        <v>5245</v>
      </c>
      <c r="G3583" s="312" t="n">
        <v>8072</v>
      </c>
      <c r="H3583" s="300" t="n">
        <v>7103</v>
      </c>
      <c r="I3583" s="300" t="n"/>
      <c r="J3583" s="315" t="n"/>
      <c r="K3583" s="304" t="inlineStr">
        <is>
          <t>T1</t>
        </is>
      </c>
      <c r="L3583" s="304" t="n"/>
      <c r="M3583" s="304" t="n"/>
      <c r="N3583" s="304" t="n"/>
    </row>
    <row r="3584" ht="15.75" customHeight="1" s="412">
      <c r="A3584" s="300" t="n">
        <v>3657</v>
      </c>
      <c r="B3584" s="300" t="n">
        <v>79</v>
      </c>
      <c r="C3584" s="300" t="inlineStr">
        <is>
          <t>T131</t>
        </is>
      </c>
      <c r="D3584" s="300" t="n">
        <v>14</v>
      </c>
      <c r="E3584" s="301" t="n">
        <v>43591</v>
      </c>
      <c r="F3584" s="300" t="n">
        <v>5242</v>
      </c>
      <c r="G3584" s="312" t="n"/>
      <c r="H3584" s="300" t="n"/>
      <c r="I3584" s="300" t="n"/>
      <c r="J3584" s="315" t="inlineStr">
        <is>
          <t>PODRIDA</t>
        </is>
      </c>
      <c r="K3584" s="304" t="inlineStr">
        <is>
          <t>T2</t>
        </is>
      </c>
      <c r="L3584" s="304" t="n"/>
      <c r="M3584" s="304" t="n"/>
      <c r="N3584" s="304" t="n"/>
    </row>
    <row r="3585" ht="15.75" customHeight="1" s="412">
      <c r="A3585" s="300" t="n">
        <v>3658</v>
      </c>
      <c r="B3585" s="300" t="n">
        <v>80</v>
      </c>
      <c r="C3585" s="300" t="inlineStr">
        <is>
          <t>T131</t>
        </is>
      </c>
      <c r="D3585" s="300" t="n">
        <v>14</v>
      </c>
      <c r="E3585" s="301" t="n">
        <v>43591</v>
      </c>
      <c r="F3585" s="300" t="n">
        <v>5245</v>
      </c>
      <c r="G3585" s="312" t="n"/>
      <c r="H3585" s="300" t="n"/>
      <c r="I3585" s="300" t="n"/>
      <c r="J3585" s="315" t="inlineStr">
        <is>
          <t>PODRIDA</t>
        </is>
      </c>
      <c r="K3585" s="304" t="inlineStr">
        <is>
          <t>T2</t>
        </is>
      </c>
      <c r="L3585" s="304" t="n"/>
      <c r="M3585" s="304" t="n"/>
      <c r="N3585" s="304" t="n"/>
    </row>
    <row r="3586" ht="15.75" customHeight="1" s="412">
      <c r="A3586" s="300" t="n">
        <v>3659</v>
      </c>
      <c r="B3586" s="300" t="n">
        <v>81</v>
      </c>
      <c r="C3586" s="300" t="inlineStr">
        <is>
          <t>T132</t>
        </is>
      </c>
      <c r="D3586" s="300" t="n">
        <v>14</v>
      </c>
      <c r="E3586" s="301" t="n">
        <v>43591</v>
      </c>
      <c r="F3586" s="300" t="n">
        <v>5180</v>
      </c>
      <c r="G3586" s="312" t="n">
        <v>9882</v>
      </c>
      <c r="H3586" s="300" t="n">
        <v>8742</v>
      </c>
      <c r="I3586" s="300" t="n"/>
      <c r="J3586" s="315" t="inlineStr">
        <is>
          <t>MF</t>
        </is>
      </c>
      <c r="K3586" s="304" t="inlineStr">
        <is>
          <t>T1</t>
        </is>
      </c>
      <c r="L3586" s="304" t="n"/>
      <c r="M3586" s="304" t="n"/>
      <c r="N3586" s="304" t="n"/>
    </row>
    <row r="3587" ht="15.75" customHeight="1" s="412">
      <c r="A3587" s="300" t="n">
        <v>3660</v>
      </c>
      <c r="B3587" s="300" t="n">
        <v>82</v>
      </c>
      <c r="C3587" s="300" t="inlineStr">
        <is>
          <t>T132</t>
        </is>
      </c>
      <c r="D3587" s="300" t="n">
        <v>14</v>
      </c>
      <c r="E3587" s="301" t="n">
        <v>43591</v>
      </c>
      <c r="F3587" s="300" t="n">
        <v>5194</v>
      </c>
      <c r="G3587" s="312" t="n">
        <v>10532</v>
      </c>
      <c r="H3587" s="300" t="n">
        <v>9231</v>
      </c>
      <c r="I3587" s="300" t="n"/>
      <c r="J3587" s="315" t="n"/>
      <c r="K3587" s="304" t="inlineStr">
        <is>
          <t>T1</t>
        </is>
      </c>
      <c r="L3587" s="304" t="n"/>
      <c r="M3587" s="304" t="n"/>
      <c r="N3587" s="304" t="n"/>
    </row>
    <row r="3588" ht="15.75" customHeight="1" s="412">
      <c r="A3588" s="300" t="n">
        <v>3661</v>
      </c>
      <c r="B3588" s="300" t="n">
        <v>83</v>
      </c>
      <c r="C3588" s="300" t="inlineStr">
        <is>
          <t>T133</t>
        </is>
      </c>
      <c r="D3588" s="300" t="n">
        <v>14</v>
      </c>
      <c r="E3588" s="301" t="n">
        <v>43591</v>
      </c>
      <c r="F3588" s="300" t="n">
        <v>5294</v>
      </c>
      <c r="G3588" s="312" t="n">
        <v>7768</v>
      </c>
      <c r="H3588" s="300" t="n">
        <v>7148</v>
      </c>
      <c r="I3588" s="300" t="n"/>
      <c r="J3588" s="315" t="inlineStr">
        <is>
          <t>MF</t>
        </is>
      </c>
      <c r="K3588" s="304" t="inlineStr">
        <is>
          <t>T1</t>
        </is>
      </c>
      <c r="L3588" s="304" t="n"/>
      <c r="M3588" s="304" t="n"/>
      <c r="N3588" s="304" t="n"/>
    </row>
    <row r="3589" ht="15.75" customHeight="1" s="412">
      <c r="A3589" s="300" t="n">
        <v>3662</v>
      </c>
      <c r="B3589" s="300" t="n">
        <v>84</v>
      </c>
      <c r="C3589" s="300" t="inlineStr">
        <is>
          <t>T133</t>
        </is>
      </c>
      <c r="D3589" s="300" t="n">
        <v>14</v>
      </c>
      <c r="E3589" s="301" t="n">
        <v>43591</v>
      </c>
      <c r="F3589" s="300" t="n">
        <v>5375</v>
      </c>
      <c r="G3589" s="312" t="n">
        <v>8094</v>
      </c>
      <c r="H3589" s="300" t="n">
        <v>7397</v>
      </c>
      <c r="I3589" s="300" t="n"/>
      <c r="J3589" s="315" t="n"/>
      <c r="K3589" s="304" t="inlineStr">
        <is>
          <t>T1</t>
        </is>
      </c>
      <c r="L3589" s="304" t="n"/>
      <c r="M3589" s="304" t="n"/>
      <c r="N3589" s="304" t="n"/>
    </row>
    <row r="3590" ht="15.75" customHeight="1" s="412">
      <c r="A3590" s="300" t="n">
        <v>3663</v>
      </c>
      <c r="B3590" s="300" t="n">
        <v>85</v>
      </c>
      <c r="C3590" s="300" t="inlineStr">
        <is>
          <t>T136</t>
        </is>
      </c>
      <c r="D3590" s="300" t="n">
        <v>14</v>
      </c>
      <c r="E3590" s="301" t="n">
        <v>43591</v>
      </c>
      <c r="F3590" s="300" t="n">
        <v>5253</v>
      </c>
      <c r="G3590" s="312" t="n">
        <v>9305</v>
      </c>
      <c r="H3590" s="300" t="n">
        <v>7953</v>
      </c>
      <c r="I3590" s="300" t="n"/>
      <c r="J3590" s="315" t="inlineStr">
        <is>
          <t>MF</t>
        </is>
      </c>
      <c r="K3590" s="304" t="inlineStr">
        <is>
          <t>T1</t>
        </is>
      </c>
      <c r="L3590" s="304" t="n"/>
      <c r="M3590" s="304" t="n"/>
      <c r="N3590" s="304" t="n"/>
    </row>
    <row r="3591" ht="15.75" customHeight="1" s="412">
      <c r="A3591" s="300" t="n">
        <v>3664</v>
      </c>
      <c r="B3591" s="300" t="n">
        <v>86</v>
      </c>
      <c r="C3591" s="300" t="inlineStr">
        <is>
          <t>T136</t>
        </is>
      </c>
      <c r="D3591" s="300" t="n">
        <v>14</v>
      </c>
      <c r="E3591" s="301" t="n">
        <v>43591</v>
      </c>
      <c r="F3591" s="300" t="n">
        <v>5281</v>
      </c>
      <c r="G3591" s="312" t="n">
        <v>8969</v>
      </c>
      <c r="H3591" s="300" t="n">
        <v>7714</v>
      </c>
      <c r="I3591" s="300" t="n"/>
      <c r="J3591" s="315" t="n"/>
      <c r="K3591" s="304" t="inlineStr">
        <is>
          <t>T1</t>
        </is>
      </c>
      <c r="L3591" s="304" t="n"/>
      <c r="M3591" s="304" t="n"/>
      <c r="N3591" s="304" t="n"/>
    </row>
    <row r="3592" ht="15.75" customHeight="1" s="412">
      <c r="A3592" s="300" t="n">
        <v>3665</v>
      </c>
      <c r="B3592" s="300" t="n">
        <v>87</v>
      </c>
      <c r="C3592" s="300" t="inlineStr">
        <is>
          <t>T138</t>
        </is>
      </c>
      <c r="D3592" s="300" t="n">
        <v>14</v>
      </c>
      <c r="E3592" s="301" t="n">
        <v>43591</v>
      </c>
      <c r="F3592" s="300" t="n">
        <v>5250</v>
      </c>
      <c r="G3592" s="312" t="n">
        <v>9465</v>
      </c>
      <c r="H3592" s="300" t="n">
        <v>7960</v>
      </c>
      <c r="I3592" s="300" t="n"/>
      <c r="J3592" s="315" t="inlineStr">
        <is>
          <t>6/5</t>
        </is>
      </c>
      <c r="K3592" s="304" t="inlineStr">
        <is>
          <t>T3</t>
        </is>
      </c>
      <c r="L3592" s="304" t="n"/>
      <c r="M3592" s="304" t="n"/>
      <c r="N3592" s="304" t="n"/>
    </row>
    <row r="3593" ht="15.75" customHeight="1" s="412">
      <c r="A3593" s="300" t="n">
        <v>3666</v>
      </c>
      <c r="B3593" s="300" t="n">
        <v>88</v>
      </c>
      <c r="C3593" s="300" t="inlineStr">
        <is>
          <t>T138</t>
        </is>
      </c>
      <c r="D3593" s="300" t="n">
        <v>14</v>
      </c>
      <c r="E3593" s="301" t="n">
        <v>43591</v>
      </c>
      <c r="F3593" s="300" t="n">
        <v>5241</v>
      </c>
      <c r="G3593" s="312" t="n">
        <v>9311</v>
      </c>
      <c r="H3593" s="300" t="n">
        <v>7854</v>
      </c>
      <c r="I3593" s="300" t="n"/>
      <c r="J3593" s="315" t="n"/>
      <c r="K3593" s="304" t="inlineStr">
        <is>
          <t>T3</t>
        </is>
      </c>
      <c r="L3593" s="304" t="n"/>
      <c r="M3593" s="304" t="n"/>
      <c r="N3593" s="304" t="n"/>
    </row>
    <row r="3594" ht="15.75" customHeight="1" s="412">
      <c r="A3594" s="300" t="n">
        <v>3667</v>
      </c>
      <c r="B3594" s="300" t="n">
        <v>89</v>
      </c>
      <c r="C3594" s="300" t="inlineStr">
        <is>
          <t>T139</t>
        </is>
      </c>
      <c r="D3594" s="300" t="n">
        <v>14</v>
      </c>
      <c r="E3594" s="301" t="n">
        <v>43591</v>
      </c>
      <c r="F3594" s="300" t="n">
        <v>5188</v>
      </c>
      <c r="G3594" s="312" t="n">
        <v>8337</v>
      </c>
      <c r="H3594" s="300" t="n">
        <v>7429</v>
      </c>
      <c r="I3594" s="300" t="n"/>
      <c r="J3594" s="315" t="inlineStr">
        <is>
          <t>MF</t>
        </is>
      </c>
      <c r="K3594" s="304" t="inlineStr">
        <is>
          <t>T1</t>
        </is>
      </c>
      <c r="L3594" s="304" t="n"/>
      <c r="M3594" s="304" t="n"/>
      <c r="N3594" s="304" t="n"/>
    </row>
    <row r="3595" ht="15.75" customHeight="1" s="412">
      <c r="A3595" s="300" t="n">
        <v>3668</v>
      </c>
      <c r="B3595" s="300" t="n">
        <v>90</v>
      </c>
      <c r="C3595" s="300" t="inlineStr">
        <is>
          <t>T139</t>
        </is>
      </c>
      <c r="D3595" s="300" t="n">
        <v>14</v>
      </c>
      <c r="E3595" s="301" t="n">
        <v>43591</v>
      </c>
      <c r="F3595" s="300" t="n">
        <v>5202</v>
      </c>
      <c r="G3595" s="312" t="n">
        <v>8415</v>
      </c>
      <c r="H3595" s="300" t="n">
        <v>7483</v>
      </c>
      <c r="I3595" s="300" t="n"/>
      <c r="J3595" s="315" t="n"/>
      <c r="K3595" s="304" t="inlineStr">
        <is>
          <t>T1</t>
        </is>
      </c>
      <c r="L3595" s="304" t="n"/>
      <c r="M3595" s="304" t="n"/>
      <c r="N3595" s="304" t="n"/>
    </row>
    <row r="3596" ht="15.75" customHeight="1" s="412">
      <c r="A3596" s="300" t="n">
        <v>3669</v>
      </c>
      <c r="B3596" s="300" t="n">
        <v>91</v>
      </c>
      <c r="C3596" s="300" t="inlineStr">
        <is>
          <t>T141</t>
        </is>
      </c>
      <c r="D3596" s="300" t="n">
        <v>14</v>
      </c>
      <c r="E3596" s="301" t="n">
        <v>43591</v>
      </c>
      <c r="F3596" s="300" t="n">
        <v>5252</v>
      </c>
      <c r="G3596" s="312" t="n">
        <v>9598</v>
      </c>
      <c r="H3596" s="300" t="n">
        <v>7630</v>
      </c>
      <c r="I3596" s="300" t="n"/>
      <c r="J3596" s="315" t="inlineStr">
        <is>
          <t>2/5</t>
        </is>
      </c>
      <c r="K3596" s="304" t="inlineStr">
        <is>
          <t>T3</t>
        </is>
      </c>
      <c r="L3596" s="304" t="n"/>
      <c r="M3596" s="304" t="n"/>
      <c r="N3596" s="304" t="n"/>
    </row>
    <row r="3597" ht="15.75" customHeight="1" s="412">
      <c r="A3597" s="300" t="n">
        <v>3670</v>
      </c>
      <c r="B3597" s="300" t="n">
        <v>92</v>
      </c>
      <c r="C3597" s="300" t="inlineStr">
        <is>
          <t>T141</t>
        </is>
      </c>
      <c r="D3597" s="300" t="n">
        <v>14</v>
      </c>
      <c r="E3597" s="301" t="n">
        <v>43591</v>
      </c>
      <c r="F3597" s="300" t="n">
        <v>5241</v>
      </c>
      <c r="G3597" s="312" t="n">
        <v>8393</v>
      </c>
      <c r="H3597" s="300" t="n">
        <v>7445</v>
      </c>
      <c r="I3597" s="300" t="n"/>
      <c r="J3597" s="315" t="n"/>
      <c r="K3597" s="304" t="inlineStr">
        <is>
          <t>T3</t>
        </is>
      </c>
      <c r="L3597" s="304" t="n"/>
      <c r="M3597" s="304" t="n"/>
      <c r="N3597" s="304" t="n"/>
    </row>
    <row r="3598" ht="15.75" customHeight="1" s="412">
      <c r="A3598" s="300" t="n">
        <v>3671</v>
      </c>
      <c r="B3598" s="300" t="n">
        <v>93</v>
      </c>
      <c r="C3598" s="300" t="inlineStr">
        <is>
          <t>T147</t>
        </is>
      </c>
      <c r="D3598" s="300" t="n">
        <v>14</v>
      </c>
      <c r="E3598" s="301" t="n">
        <v>43591</v>
      </c>
      <c r="F3598" s="300" t="n">
        <v>5234</v>
      </c>
      <c r="G3598" s="312" t="n">
        <v>7564</v>
      </c>
      <c r="H3598" s="300" t="n">
        <v>7103</v>
      </c>
      <c r="I3598" s="300" t="n"/>
      <c r="J3598" s="315" t="inlineStr">
        <is>
          <t>MF</t>
        </is>
      </c>
      <c r="K3598" s="304" t="inlineStr">
        <is>
          <t>T1</t>
        </is>
      </c>
      <c r="L3598" s="304" t="n"/>
      <c r="M3598" s="304" t="n"/>
      <c r="N3598" s="304" t="n"/>
    </row>
    <row r="3599" ht="15.75" customHeight="1" s="412">
      <c r="A3599" s="300" t="n">
        <v>3672</v>
      </c>
      <c r="B3599" s="300" t="n">
        <v>94</v>
      </c>
      <c r="C3599" s="300" t="inlineStr">
        <is>
          <t>T148</t>
        </is>
      </c>
      <c r="D3599" s="300" t="n">
        <v>14</v>
      </c>
      <c r="E3599" s="301" t="n">
        <v>43591</v>
      </c>
      <c r="F3599" s="300" t="n">
        <v>5218</v>
      </c>
      <c r="G3599" s="312" t="n">
        <v>7406</v>
      </c>
      <c r="H3599" s="300" t="n">
        <v>6960</v>
      </c>
      <c r="I3599" s="300" t="n"/>
      <c r="J3599" s="315" t="n"/>
      <c r="K3599" s="304" t="inlineStr">
        <is>
          <t>T1</t>
        </is>
      </c>
      <c r="L3599" s="304" t="n"/>
      <c r="M3599" s="304" t="n"/>
      <c r="N3599" s="304" t="n"/>
    </row>
    <row r="3600" ht="15.75" customHeight="1" s="412">
      <c r="A3600" s="300" t="n">
        <v>3673</v>
      </c>
      <c r="B3600" s="300" t="n">
        <v>95</v>
      </c>
      <c r="C3600" s="300" t="inlineStr">
        <is>
          <t>T150</t>
        </is>
      </c>
      <c r="D3600" s="300" t="n">
        <v>14</v>
      </c>
      <c r="E3600" s="301" t="n">
        <v>43591</v>
      </c>
      <c r="F3600" s="300" t="n">
        <v>5232</v>
      </c>
      <c r="G3600" s="312" t="n">
        <v>7858</v>
      </c>
      <c r="H3600" s="300" t="n">
        <v>7337</v>
      </c>
      <c r="I3600" s="300" t="n"/>
      <c r="J3600" s="315" t="inlineStr">
        <is>
          <t>MF</t>
        </is>
      </c>
      <c r="K3600" s="304" t="inlineStr">
        <is>
          <t>T1</t>
        </is>
      </c>
      <c r="L3600" s="304" t="n"/>
      <c r="M3600" s="304" t="n"/>
      <c r="N3600" s="304" t="n"/>
    </row>
    <row r="3601" ht="15.75" customHeight="1" s="412">
      <c r="A3601" s="300" t="n">
        <v>3674</v>
      </c>
      <c r="B3601" s="300" t="n">
        <v>96</v>
      </c>
      <c r="C3601" s="300" t="inlineStr">
        <is>
          <t>T150</t>
        </is>
      </c>
      <c r="D3601" s="300" t="n">
        <v>14</v>
      </c>
      <c r="E3601" s="301" t="n">
        <v>43591</v>
      </c>
      <c r="F3601" s="300" t="n">
        <v>5242</v>
      </c>
      <c r="G3601" s="312" t="n">
        <v>8163</v>
      </c>
      <c r="H3601" s="300" t="n">
        <v>7587</v>
      </c>
      <c r="I3601" s="300" t="n"/>
      <c r="J3601" s="315" t="n"/>
      <c r="K3601" s="304" t="inlineStr">
        <is>
          <t>T1</t>
        </is>
      </c>
      <c r="L3601" s="304" t="n"/>
      <c r="M3601" s="304" t="n"/>
      <c r="N3601" s="304" t="n"/>
    </row>
    <row r="3602" ht="15.75" customHeight="1" s="412">
      <c r="A3602" s="300" t="n">
        <v>3675</v>
      </c>
      <c r="B3602" s="300" t="n">
        <v>97</v>
      </c>
      <c r="C3602" s="300" t="inlineStr">
        <is>
          <t>T151</t>
        </is>
      </c>
      <c r="D3602" s="300" t="n">
        <v>14</v>
      </c>
      <c r="E3602" s="301" t="n">
        <v>43591</v>
      </c>
      <c r="F3602" s="300" t="n">
        <v>5287</v>
      </c>
      <c r="G3602" s="312" t="n">
        <v>9002</v>
      </c>
      <c r="H3602" s="300" t="n">
        <v>7578</v>
      </c>
      <c r="I3602" s="300" t="n"/>
      <c r="J3602" s="315" t="inlineStr">
        <is>
          <t>1/4</t>
        </is>
      </c>
      <c r="K3602" s="304" t="inlineStr">
        <is>
          <t>T3</t>
        </is>
      </c>
      <c r="L3602" s="304" t="inlineStr">
        <is>
          <t>FUS</t>
        </is>
      </c>
      <c r="M3602" s="304" t="n"/>
      <c r="N3602" s="304" t="n"/>
    </row>
    <row r="3603" ht="15.75" customHeight="1" s="412">
      <c r="A3603" s="300" t="n">
        <v>3676</v>
      </c>
      <c r="B3603" s="300" t="n">
        <v>98</v>
      </c>
      <c r="C3603" s="300" t="inlineStr">
        <is>
          <t>T151</t>
        </is>
      </c>
      <c r="D3603" s="300" t="n">
        <v>14</v>
      </c>
      <c r="E3603" s="301" t="n">
        <v>43591</v>
      </c>
      <c r="F3603" s="300" t="n">
        <v>5252</v>
      </c>
      <c r="G3603" s="312" t="n">
        <v>8619</v>
      </c>
      <c r="H3603" s="300" t="n">
        <v>7320</v>
      </c>
      <c r="I3603" s="300" t="n"/>
      <c r="J3603" s="315" t="n"/>
      <c r="K3603" s="304" t="inlineStr">
        <is>
          <t>T3</t>
        </is>
      </c>
      <c r="L3603" s="304" t="n"/>
      <c r="M3603" s="304" t="n"/>
      <c r="N3603" s="304" t="n"/>
    </row>
    <row r="3604" ht="15.75" customHeight="1" s="412">
      <c r="A3604" s="300" t="n">
        <v>3677</v>
      </c>
      <c r="B3604" s="300" t="n">
        <v>99</v>
      </c>
      <c r="C3604" s="300" t="inlineStr">
        <is>
          <t>T154</t>
        </is>
      </c>
      <c r="D3604" s="300" t="n">
        <v>14</v>
      </c>
      <c r="E3604" s="301" t="n">
        <v>43591</v>
      </c>
      <c r="F3604" s="300" t="n">
        <v>5182</v>
      </c>
      <c r="G3604" s="312" t="n">
        <v>9178</v>
      </c>
      <c r="H3604" s="300" t="n">
        <v>7471</v>
      </c>
      <c r="I3604" s="300" t="n"/>
      <c r="J3604" s="315" t="inlineStr">
        <is>
          <t>NO GRANO</t>
        </is>
      </c>
      <c r="K3604" s="304" t="inlineStr">
        <is>
          <t>T3</t>
        </is>
      </c>
      <c r="L3604" s="304" t="n"/>
      <c r="M3604" s="304" t="n"/>
      <c r="N3604" s="304" t="n"/>
    </row>
    <row r="3605" ht="15.75" customHeight="1" s="412">
      <c r="A3605" s="300" t="n">
        <v>3678</v>
      </c>
      <c r="B3605" s="300" t="n">
        <v>100</v>
      </c>
      <c r="C3605" s="300" t="inlineStr">
        <is>
          <t>T154</t>
        </is>
      </c>
      <c r="D3605" s="300" t="n">
        <v>14</v>
      </c>
      <c r="E3605" s="301" t="n">
        <v>43591</v>
      </c>
      <c r="F3605" s="300" t="n">
        <v>5209</v>
      </c>
      <c r="G3605" s="312" t="n">
        <v>9588</v>
      </c>
      <c r="H3605" s="300" t="n">
        <v>7694</v>
      </c>
      <c r="I3605" s="300" t="n"/>
      <c r="J3605" s="315" t="n"/>
      <c r="K3605" s="304" t="inlineStr">
        <is>
          <t>T3</t>
        </is>
      </c>
      <c r="L3605" s="304" t="n"/>
      <c r="M3605" s="304" t="n"/>
      <c r="N3605" s="304" t="n"/>
    </row>
    <row r="3606" ht="15.75" customHeight="1" s="412">
      <c r="A3606" s="300" t="n">
        <v>3679</v>
      </c>
      <c r="B3606" s="300" t="n">
        <v>101</v>
      </c>
      <c r="C3606" s="300" t="inlineStr">
        <is>
          <t>T157</t>
        </is>
      </c>
      <c r="D3606" s="300" t="n">
        <v>14</v>
      </c>
      <c r="E3606" s="301" t="n">
        <v>43591</v>
      </c>
      <c r="F3606" s="300" t="n">
        <v>5208</v>
      </c>
      <c r="G3606" s="312" t="n">
        <v>10552</v>
      </c>
      <c r="H3606" s="300" t="n">
        <v>8393</v>
      </c>
      <c r="I3606" s="300" t="n"/>
      <c r="J3606" s="315" t="inlineStr">
        <is>
          <t>PODRIDA</t>
        </is>
      </c>
      <c r="K3606" s="304" t="inlineStr">
        <is>
          <t>T3</t>
        </is>
      </c>
      <c r="L3606" s="304" t="n"/>
      <c r="M3606" s="304" t="n"/>
      <c r="N3606" s="304" t="n"/>
    </row>
    <row r="3607" ht="15.75" customHeight="1" s="412">
      <c r="A3607" s="300" t="n">
        <v>3680</v>
      </c>
      <c r="B3607" s="300" t="n">
        <v>102</v>
      </c>
      <c r="C3607" s="300" t="inlineStr">
        <is>
          <t>T157</t>
        </is>
      </c>
      <c r="D3607" s="300" t="n">
        <v>14</v>
      </c>
      <c r="E3607" s="301" t="n">
        <v>43591</v>
      </c>
      <c r="F3607" s="300" t="n">
        <v>5224</v>
      </c>
      <c r="G3607" s="312" t="n">
        <v>10546</v>
      </c>
      <c r="H3607" s="300" t="n">
        <v>8443</v>
      </c>
      <c r="I3607" s="300" t="n"/>
      <c r="J3607" s="315" t="n"/>
      <c r="K3607" s="304" t="inlineStr">
        <is>
          <t>T3</t>
        </is>
      </c>
      <c r="L3607" s="304" t="n"/>
      <c r="M3607" s="304" t="n"/>
      <c r="N3607" s="304" t="n"/>
    </row>
    <row r="3608" ht="15.75" customHeight="1" s="412">
      <c r="A3608" s="300" t="n">
        <v>3681</v>
      </c>
      <c r="B3608" s="300" t="n">
        <v>103</v>
      </c>
      <c r="C3608" s="300" t="inlineStr">
        <is>
          <t>T166</t>
        </is>
      </c>
      <c r="D3608" s="300" t="n">
        <v>14</v>
      </c>
      <c r="E3608" s="301" t="n">
        <v>43591</v>
      </c>
      <c r="F3608" s="300" t="n">
        <v>5213</v>
      </c>
      <c r="G3608" s="312" t="n">
        <v>7766</v>
      </c>
      <c r="H3608" s="300" t="n">
        <v>7066</v>
      </c>
      <c r="I3608" s="300" t="n"/>
      <c r="J3608" s="315" t="inlineStr">
        <is>
          <t>4/5</t>
        </is>
      </c>
      <c r="K3608" s="304" t="inlineStr">
        <is>
          <t>T3</t>
        </is>
      </c>
      <c r="L3608" s="304" t="n"/>
      <c r="M3608" s="304" t="n"/>
      <c r="N3608" s="304" t="n"/>
    </row>
    <row r="3609" ht="15.75" customHeight="1" s="412">
      <c r="A3609" s="300" t="n">
        <v>3682</v>
      </c>
      <c r="B3609" s="300" t="n">
        <v>104</v>
      </c>
      <c r="C3609" s="300" t="inlineStr">
        <is>
          <t>T166</t>
        </is>
      </c>
      <c r="D3609" s="300" t="n">
        <v>14</v>
      </c>
      <c r="E3609" s="301" t="n">
        <v>43591</v>
      </c>
      <c r="F3609" s="300" t="n">
        <v>5257</v>
      </c>
      <c r="G3609" s="312" t="n">
        <v>7708</v>
      </c>
      <c r="H3609" s="300" t="n">
        <v>7053</v>
      </c>
      <c r="I3609" s="300" t="n"/>
      <c r="J3609" s="315" t="n"/>
      <c r="K3609" s="304" t="inlineStr">
        <is>
          <t>T3</t>
        </is>
      </c>
      <c r="L3609" s="304" t="n"/>
      <c r="M3609" s="304" t="n"/>
      <c r="N3609" s="304" t="n"/>
    </row>
    <row r="3610" ht="15.75" customHeight="1" s="412">
      <c r="A3610" s="300" t="n">
        <v>3683</v>
      </c>
      <c r="B3610" s="300" t="n">
        <v>105</v>
      </c>
      <c r="C3610" s="300" t="inlineStr">
        <is>
          <t>T167</t>
        </is>
      </c>
      <c r="D3610" s="300" t="n">
        <v>14</v>
      </c>
      <c r="E3610" s="301" t="n">
        <v>43591</v>
      </c>
      <c r="F3610" s="300" t="n">
        <v>5251</v>
      </c>
      <c r="G3610" s="312" t="n">
        <v>8739</v>
      </c>
      <c r="H3610" s="300" t="n">
        <v>7685</v>
      </c>
      <c r="I3610" s="300" t="n"/>
      <c r="J3610" s="315" t="inlineStr">
        <is>
          <t>2/5</t>
        </is>
      </c>
      <c r="K3610" s="304" t="inlineStr">
        <is>
          <t>T1</t>
        </is>
      </c>
      <c r="L3610" s="304" t="n"/>
      <c r="M3610" s="304" t="n"/>
      <c r="N3610" s="304" t="n"/>
    </row>
    <row r="3611" ht="15.75" customHeight="1" s="412">
      <c r="A3611" s="300" t="n">
        <v>3684</v>
      </c>
      <c r="B3611" s="300" t="n">
        <v>106</v>
      </c>
      <c r="C3611" s="300" t="inlineStr">
        <is>
          <t>T167</t>
        </is>
      </c>
      <c r="D3611" s="300" t="n">
        <v>14</v>
      </c>
      <c r="E3611" s="301" t="n">
        <v>43591</v>
      </c>
      <c r="F3611" s="300" t="n">
        <v>5219</v>
      </c>
      <c r="G3611" s="312" t="n">
        <v>8849</v>
      </c>
      <c r="H3611" s="300" t="n">
        <v>7757</v>
      </c>
      <c r="I3611" s="300" t="n"/>
      <c r="J3611" s="315" t="n"/>
      <c r="K3611" s="304" t="inlineStr">
        <is>
          <t>T1</t>
        </is>
      </c>
      <c r="L3611" s="304" t="n"/>
      <c r="M3611" s="304" t="n"/>
      <c r="N3611" s="304" t="n"/>
    </row>
    <row r="3612" ht="15.75" customHeight="1" s="412">
      <c r="A3612" s="300" t="n">
        <v>3685</v>
      </c>
      <c r="B3612" s="300" t="n">
        <v>107</v>
      </c>
      <c r="C3612" s="300" t="inlineStr">
        <is>
          <t>T168</t>
        </is>
      </c>
      <c r="D3612" s="300" t="n">
        <v>14</v>
      </c>
      <c r="E3612" s="301" t="n">
        <v>43591</v>
      </c>
      <c r="F3612" s="300" t="n">
        <v>5226</v>
      </c>
      <c r="G3612" s="312" t="n">
        <v>6836</v>
      </c>
      <c r="H3612" s="300" t="n">
        <v>6449</v>
      </c>
      <c r="I3612" s="300" t="n"/>
      <c r="J3612" s="315" t="inlineStr">
        <is>
          <t>MF</t>
        </is>
      </c>
      <c r="K3612" s="304" t="inlineStr">
        <is>
          <t>T3</t>
        </is>
      </c>
      <c r="L3612" s="304" t="n"/>
      <c r="M3612" s="304" t="n"/>
      <c r="N3612" s="304" t="n"/>
    </row>
    <row r="3613" ht="15.75" customHeight="1" s="412">
      <c r="A3613" s="300" t="n">
        <v>3686</v>
      </c>
      <c r="B3613" s="300" t="n">
        <v>108</v>
      </c>
      <c r="C3613" s="300" t="inlineStr">
        <is>
          <t>T168</t>
        </is>
      </c>
      <c r="D3613" s="300" t="n">
        <v>14</v>
      </c>
      <c r="E3613" s="301" t="n">
        <v>43591</v>
      </c>
      <c r="F3613" s="300" t="n">
        <v>5274</v>
      </c>
      <c r="G3613" s="312" t="n">
        <v>6941</v>
      </c>
      <c r="H3613" s="300" t="n">
        <v>6542</v>
      </c>
      <c r="I3613" s="300" t="n"/>
      <c r="J3613" s="315" t="n"/>
      <c r="K3613" s="304" t="inlineStr">
        <is>
          <t>T3</t>
        </is>
      </c>
      <c r="L3613" s="304" t="n"/>
      <c r="M3613" s="304" t="n"/>
      <c r="N3613" s="304" t="n"/>
    </row>
    <row r="3614" ht="15.75" customHeight="1" s="412">
      <c r="A3614" s="300" t="n">
        <v>3687</v>
      </c>
      <c r="B3614" s="300" t="n">
        <v>109</v>
      </c>
      <c r="C3614" s="300" t="inlineStr">
        <is>
          <t>T170</t>
        </is>
      </c>
      <c r="D3614" s="300" t="n">
        <v>14</v>
      </c>
      <c r="E3614" s="301" t="n">
        <v>43591</v>
      </c>
      <c r="F3614" s="300" t="n">
        <v>5191</v>
      </c>
      <c r="G3614" s="312" t="n">
        <v>9859</v>
      </c>
      <c r="H3614" s="300" t="n">
        <v>8130</v>
      </c>
      <c r="I3614" s="300" t="n"/>
      <c r="J3614" s="315" t="inlineStr">
        <is>
          <t>1/2</t>
        </is>
      </c>
      <c r="K3614" s="304" t="inlineStr">
        <is>
          <t>T3</t>
        </is>
      </c>
      <c r="L3614" s="304" t="n"/>
      <c r="M3614" s="304" t="n"/>
      <c r="N3614" s="304" t="n"/>
    </row>
    <row r="3615" ht="15.75" customHeight="1" s="412">
      <c r="A3615" s="300" t="n">
        <v>3688</v>
      </c>
      <c r="B3615" s="300" t="n">
        <v>110</v>
      </c>
      <c r="C3615" s="300" t="inlineStr">
        <is>
          <t>T170</t>
        </is>
      </c>
      <c r="D3615" s="300" t="n">
        <v>14</v>
      </c>
      <c r="E3615" s="301" t="n">
        <v>43591</v>
      </c>
      <c r="F3615" s="300" t="n">
        <v>5243</v>
      </c>
      <c r="G3615" s="312" t="n">
        <v>9789</v>
      </c>
      <c r="H3615" s="300" t="n">
        <v>8117</v>
      </c>
      <c r="I3615" s="300" t="n"/>
      <c r="J3615" s="315" t="n"/>
      <c r="K3615" s="304" t="inlineStr">
        <is>
          <t>T3</t>
        </is>
      </c>
      <c r="L3615" s="304" t="n"/>
      <c r="M3615" s="304" t="n"/>
      <c r="N3615" s="304" t="n"/>
    </row>
    <row r="3616" ht="15.75" customHeight="1" s="412">
      <c r="A3616" s="300" t="n">
        <v>3689</v>
      </c>
      <c r="B3616" s="300" t="n">
        <v>111</v>
      </c>
      <c r="C3616" s="300" t="inlineStr">
        <is>
          <t>T171</t>
        </is>
      </c>
      <c r="D3616" s="300" t="n">
        <v>14</v>
      </c>
      <c r="E3616" s="301" t="n">
        <v>43591</v>
      </c>
      <c r="F3616" s="300" t="n">
        <v>5213</v>
      </c>
      <c r="G3616" s="312" t="n">
        <v>7239</v>
      </c>
      <c r="H3616" s="300" t="n">
        <v>6643</v>
      </c>
      <c r="I3616" s="300" t="n"/>
      <c r="J3616" s="315" t="inlineStr">
        <is>
          <t>5/5</t>
        </is>
      </c>
      <c r="K3616" s="304" t="inlineStr">
        <is>
          <t>T3</t>
        </is>
      </c>
      <c r="L3616" s="304" t="n"/>
      <c r="M3616" s="304" t="n"/>
      <c r="N3616" s="304" t="n"/>
    </row>
    <row r="3617" ht="15.75" customHeight="1" s="412">
      <c r="A3617" s="300" t="n">
        <v>3690</v>
      </c>
      <c r="B3617" s="300" t="n">
        <v>112</v>
      </c>
      <c r="C3617" s="300" t="inlineStr">
        <is>
          <t>T171</t>
        </is>
      </c>
      <c r="D3617" s="300" t="n">
        <v>14</v>
      </c>
      <c r="E3617" s="301" t="n">
        <v>43591</v>
      </c>
      <c r="F3617" s="300" t="n">
        <v>5197</v>
      </c>
      <c r="G3617" s="312" t="n">
        <v>7250</v>
      </c>
      <c r="H3617" s="300" t="n">
        <v>6644</v>
      </c>
      <c r="I3617" s="300" t="n"/>
      <c r="J3617" s="315" t="n"/>
      <c r="K3617" s="304" t="inlineStr">
        <is>
          <t>T3</t>
        </is>
      </c>
      <c r="L3617" s="304" t="n"/>
      <c r="M3617" s="304" t="n"/>
      <c r="N3617" s="304" t="n"/>
    </row>
    <row r="3618" ht="15.75" customHeight="1" s="412">
      <c r="A3618" s="300" t="n">
        <v>3691</v>
      </c>
      <c r="B3618" s="300" t="n">
        <v>113</v>
      </c>
      <c r="C3618" s="300" t="inlineStr">
        <is>
          <t>T173</t>
        </is>
      </c>
      <c r="D3618" s="300" t="n">
        <v>14</v>
      </c>
      <c r="E3618" s="301" t="n">
        <v>43591</v>
      </c>
      <c r="F3618" s="300" t="n">
        <v>5283</v>
      </c>
      <c r="G3618" s="312" t="n">
        <v>7683</v>
      </c>
      <c r="H3618" s="300" t="n">
        <v>6959</v>
      </c>
      <c r="I3618" s="300" t="n"/>
      <c r="J3618" s="315" t="inlineStr">
        <is>
          <t>2/5</t>
        </is>
      </c>
      <c r="K3618" s="304" t="inlineStr">
        <is>
          <t>T3</t>
        </is>
      </c>
      <c r="L3618" s="304" t="n"/>
      <c r="M3618" s="304" t="n"/>
      <c r="N3618" s="304" t="n"/>
    </row>
    <row r="3619" ht="15.75" customHeight="1" s="412">
      <c r="A3619" s="300" t="n">
        <v>3692</v>
      </c>
      <c r="B3619" s="300" t="n">
        <v>114</v>
      </c>
      <c r="C3619" s="300" t="inlineStr">
        <is>
          <t>T173</t>
        </is>
      </c>
      <c r="D3619" s="300" t="n">
        <v>14</v>
      </c>
      <c r="E3619" s="301" t="n">
        <v>43591</v>
      </c>
      <c r="F3619" s="300" t="n">
        <v>5247</v>
      </c>
      <c r="G3619" s="312" t="n">
        <v>7851</v>
      </c>
      <c r="H3619" s="300" t="n">
        <v>7055</v>
      </c>
      <c r="I3619" s="300" t="n"/>
      <c r="J3619" s="315" t="n"/>
      <c r="K3619" s="304" t="inlineStr">
        <is>
          <t>T3</t>
        </is>
      </c>
      <c r="L3619" s="304" t="n"/>
      <c r="M3619" s="304" t="n"/>
      <c r="N3619" s="304" t="n"/>
    </row>
    <row r="3620" ht="15.75" customHeight="1" s="412">
      <c r="A3620" s="300" t="n">
        <v>3693</v>
      </c>
      <c r="B3620" s="300" t="n">
        <v>115</v>
      </c>
      <c r="C3620" s="300" t="inlineStr">
        <is>
          <t>T176</t>
        </is>
      </c>
      <c r="D3620" s="300" t="n">
        <v>14</v>
      </c>
      <c r="E3620" s="301" t="n">
        <v>43591</v>
      </c>
      <c r="F3620" s="300" t="n">
        <v>5260</v>
      </c>
      <c r="G3620" s="312" t="n">
        <v>7299</v>
      </c>
      <c r="H3620" s="300" t="n">
        <v>6900</v>
      </c>
      <c r="I3620" s="300" t="n"/>
      <c r="J3620" s="315" t="inlineStr">
        <is>
          <t>MF</t>
        </is>
      </c>
      <c r="K3620" s="304" t="inlineStr">
        <is>
          <t>T1</t>
        </is>
      </c>
      <c r="L3620" s="304" t="n"/>
      <c r="M3620" s="304" t="n"/>
      <c r="N3620" s="304" t="n"/>
    </row>
    <row r="3621" ht="15.75" customHeight="1" s="412">
      <c r="A3621" s="300" t="n">
        <v>3694</v>
      </c>
      <c r="B3621" s="300" t="n">
        <v>116</v>
      </c>
      <c r="C3621" s="300" t="inlineStr">
        <is>
          <t>T176</t>
        </is>
      </c>
      <c r="D3621" s="300" t="n">
        <v>14</v>
      </c>
      <c r="E3621" s="301" t="n">
        <v>43591</v>
      </c>
      <c r="F3621" s="300" t="n">
        <v>5263</v>
      </c>
      <c r="G3621" s="312" t="n">
        <v>7182</v>
      </c>
      <c r="H3621" s="300" t="n">
        <v>6805</v>
      </c>
      <c r="I3621" s="300" t="n"/>
      <c r="J3621" s="315" t="n"/>
      <c r="K3621" s="304" t="inlineStr">
        <is>
          <t>T1</t>
        </is>
      </c>
      <c r="L3621" s="304" t="n"/>
      <c r="M3621" s="304" t="n"/>
      <c r="N3621" s="304" t="n"/>
    </row>
    <row r="3622" ht="15.75" customHeight="1" s="412">
      <c r="A3622" s="300" t="n">
        <v>3695</v>
      </c>
      <c r="B3622" s="300" t="n">
        <v>117</v>
      </c>
      <c r="C3622" s="300" t="inlineStr">
        <is>
          <t>T177</t>
        </is>
      </c>
      <c r="D3622" s="300" t="n">
        <v>14</v>
      </c>
      <c r="E3622" s="301" t="n">
        <v>43591</v>
      </c>
      <c r="F3622" s="300" t="n">
        <v>5221</v>
      </c>
      <c r="G3622" s="312" t="n">
        <v>7313</v>
      </c>
      <c r="H3622" s="300" t="n">
        <v>6918</v>
      </c>
      <c r="I3622" s="300" t="n"/>
      <c r="J3622" s="315" t="inlineStr">
        <is>
          <t>MF</t>
        </is>
      </c>
      <c r="K3622" s="304" t="inlineStr">
        <is>
          <t>T1</t>
        </is>
      </c>
      <c r="L3622" s="304" t="n"/>
      <c r="M3622" s="304" t="n"/>
      <c r="N3622" s="304" t="n"/>
    </row>
    <row r="3623" ht="15.75" customHeight="1" s="412">
      <c r="A3623" s="300" t="n">
        <v>3696</v>
      </c>
      <c r="B3623" s="300" t="n">
        <v>118</v>
      </c>
      <c r="C3623" s="300" t="inlineStr">
        <is>
          <t>T177</t>
        </is>
      </c>
      <c r="D3623" s="300" t="n">
        <v>14</v>
      </c>
      <c r="E3623" s="301" t="n">
        <v>43591</v>
      </c>
      <c r="F3623" s="300" t="n">
        <v>5249</v>
      </c>
      <c r="G3623" s="312" t="n">
        <v>7340</v>
      </c>
      <c r="H3623" s="300" t="n">
        <v>6931</v>
      </c>
      <c r="I3623" s="300" t="n"/>
      <c r="J3623" s="315" t="n"/>
      <c r="K3623" s="304" t="inlineStr">
        <is>
          <t>T1</t>
        </is>
      </c>
      <c r="L3623" s="304" t="n"/>
      <c r="M3623" s="304" t="n"/>
      <c r="N3623" s="304" t="n"/>
    </row>
    <row r="3624" ht="15.75" customHeight="1" s="412">
      <c r="A3624" s="300" t="n">
        <v>3697</v>
      </c>
      <c r="B3624" s="300" t="n">
        <v>119</v>
      </c>
      <c r="C3624" s="300" t="inlineStr">
        <is>
          <t>T181</t>
        </is>
      </c>
      <c r="D3624" s="300" t="n">
        <v>14</v>
      </c>
      <c r="E3624" s="301" t="n">
        <v>43591</v>
      </c>
      <c r="F3624" s="300" t="n">
        <v>5212</v>
      </c>
      <c r="G3624" s="312" t="n">
        <v>6811</v>
      </c>
      <c r="H3624" s="300" t="n">
        <v>6372</v>
      </c>
      <c r="I3624" s="300" t="n"/>
      <c r="J3624" s="315" t="inlineStr">
        <is>
          <t>30/4</t>
        </is>
      </c>
      <c r="K3624" s="304" t="inlineStr">
        <is>
          <t>T3</t>
        </is>
      </c>
      <c r="L3624" s="304" t="n"/>
      <c r="M3624" s="304" t="n"/>
      <c r="N3624" s="304" t="n"/>
    </row>
    <row r="3625" ht="15.75" customHeight="1" s="412">
      <c r="A3625" s="300" t="n">
        <v>3698</v>
      </c>
      <c r="B3625" s="300" t="n">
        <v>120</v>
      </c>
      <c r="C3625" s="300" t="inlineStr">
        <is>
          <t>T181</t>
        </is>
      </c>
      <c r="D3625" s="300" t="n">
        <v>14</v>
      </c>
      <c r="E3625" s="301" t="n">
        <v>43591</v>
      </c>
      <c r="F3625" s="300" t="n">
        <v>5196</v>
      </c>
      <c r="G3625" s="312" t="n">
        <v>6748</v>
      </c>
      <c r="H3625" s="300" t="n">
        <v>6307</v>
      </c>
      <c r="I3625" s="300" t="n"/>
      <c r="J3625" s="315" t="n"/>
      <c r="K3625" s="304" t="inlineStr">
        <is>
          <t>T3</t>
        </is>
      </c>
      <c r="L3625" s="304" t="n"/>
      <c r="M3625" s="304" t="n"/>
      <c r="N3625" s="304" t="n"/>
    </row>
    <row r="3626" ht="15.75" customHeight="1" s="412">
      <c r="A3626" s="300" t="n">
        <v>3699</v>
      </c>
      <c r="B3626" s="300" t="n">
        <v>121</v>
      </c>
      <c r="C3626" s="300" t="inlineStr">
        <is>
          <t>T182</t>
        </is>
      </c>
      <c r="D3626" s="300" t="n">
        <v>14</v>
      </c>
      <c r="E3626" s="301" t="n">
        <v>43591</v>
      </c>
      <c r="F3626" s="300" t="n">
        <v>5262</v>
      </c>
      <c r="G3626" s="312" t="n">
        <v>8655</v>
      </c>
      <c r="H3626" s="300" t="n">
        <v>7388</v>
      </c>
      <c r="I3626" s="300" t="n"/>
      <c r="J3626" s="315" t="inlineStr">
        <is>
          <t>1/2</t>
        </is>
      </c>
      <c r="K3626" s="304" t="inlineStr">
        <is>
          <t>T3</t>
        </is>
      </c>
      <c r="L3626" s="304" t="n"/>
      <c r="M3626" s="304" t="n"/>
      <c r="N3626" s="304" t="n"/>
    </row>
    <row r="3627" ht="15.75" customHeight="1" s="412">
      <c r="A3627" s="300" t="n">
        <v>3700</v>
      </c>
      <c r="B3627" s="300" t="n">
        <v>122</v>
      </c>
      <c r="C3627" s="300" t="inlineStr">
        <is>
          <t>T182</t>
        </is>
      </c>
      <c r="D3627" s="300" t="n">
        <v>14</v>
      </c>
      <c r="E3627" s="301" t="n">
        <v>43591</v>
      </c>
      <c r="F3627" s="300" t="n">
        <v>5223</v>
      </c>
      <c r="G3627" s="312" t="n">
        <v>8189</v>
      </c>
      <c r="H3627" s="300" t="n">
        <v>7032</v>
      </c>
      <c r="I3627" s="300" t="n"/>
      <c r="J3627" s="315" t="n"/>
      <c r="K3627" s="304" t="inlineStr">
        <is>
          <t>T3</t>
        </is>
      </c>
      <c r="L3627" s="304" t="n"/>
      <c r="M3627" s="304" t="n"/>
      <c r="N3627" s="304" t="n"/>
    </row>
    <row r="3628" ht="15.75" customHeight="1" s="412">
      <c r="A3628" s="300" t="n">
        <v>3701</v>
      </c>
      <c r="B3628" s="300" t="n">
        <v>123</v>
      </c>
      <c r="C3628" s="300" t="inlineStr">
        <is>
          <t>T183</t>
        </is>
      </c>
      <c r="D3628" s="300" t="n">
        <v>14</v>
      </c>
      <c r="E3628" s="301" t="n">
        <v>43591</v>
      </c>
      <c r="F3628" s="300" t="n">
        <v>5241</v>
      </c>
      <c r="G3628" s="312" t="n">
        <v>9222</v>
      </c>
      <c r="H3628" s="300" t="n">
        <v>8209</v>
      </c>
      <c r="I3628" s="300" t="n"/>
      <c r="J3628" s="315" t="inlineStr">
        <is>
          <t>26/4</t>
        </is>
      </c>
      <c r="K3628" s="304" t="inlineStr">
        <is>
          <t>T1</t>
        </is>
      </c>
      <c r="L3628" s="304" t="n"/>
      <c r="M3628" s="304" t="n"/>
      <c r="N3628" s="304" t="n"/>
    </row>
    <row r="3629" ht="15.75" customHeight="1" s="412">
      <c r="A3629" s="300" t="n">
        <v>3702</v>
      </c>
      <c r="B3629" s="300" t="n">
        <v>124</v>
      </c>
      <c r="C3629" s="300" t="inlineStr">
        <is>
          <t>T183</t>
        </is>
      </c>
      <c r="D3629" s="300" t="n">
        <v>14</v>
      </c>
      <c r="E3629" s="301" t="n">
        <v>43591</v>
      </c>
      <c r="F3629" s="300" t="n">
        <v>5265</v>
      </c>
      <c r="G3629" s="312" t="n">
        <v>9128</v>
      </c>
      <c r="H3629" s="300" t="n">
        <v>8160</v>
      </c>
      <c r="I3629" s="300" t="n"/>
      <c r="J3629" s="315" t="n"/>
      <c r="K3629" s="304" t="inlineStr">
        <is>
          <t>T1</t>
        </is>
      </c>
      <c r="L3629" s="304" t="n"/>
      <c r="M3629" s="304" t="n"/>
      <c r="N3629" s="304" t="n"/>
    </row>
    <row r="3630" ht="15.75" customHeight="1" s="412">
      <c r="A3630" s="300" t="n">
        <v>3703</v>
      </c>
      <c r="B3630" s="300" t="n">
        <v>125</v>
      </c>
      <c r="C3630" s="300" t="inlineStr">
        <is>
          <t>T186</t>
        </is>
      </c>
      <c r="D3630" s="300" t="n">
        <v>14</v>
      </c>
      <c r="E3630" s="301" t="n">
        <v>43591</v>
      </c>
      <c r="F3630" s="300" t="n">
        <v>5217</v>
      </c>
      <c r="G3630" s="312" t="n">
        <v>8723</v>
      </c>
      <c r="H3630" s="300" t="n">
        <v>7708</v>
      </c>
      <c r="I3630" s="300" t="n"/>
      <c r="J3630" s="315" t="inlineStr">
        <is>
          <t>26/4</t>
        </is>
      </c>
      <c r="K3630" s="304" t="inlineStr">
        <is>
          <t>T1</t>
        </is>
      </c>
      <c r="L3630" s="304" t="n"/>
      <c r="M3630" s="304" t="n"/>
      <c r="N3630" s="304" t="n"/>
    </row>
    <row r="3631" ht="15.75" customHeight="1" s="412">
      <c r="A3631" s="300" t="n">
        <v>3704</v>
      </c>
      <c r="B3631" s="300" t="n">
        <v>126</v>
      </c>
      <c r="C3631" s="300" t="inlineStr">
        <is>
          <t>T186</t>
        </is>
      </c>
      <c r="D3631" s="300" t="n">
        <v>14</v>
      </c>
      <c r="E3631" s="301" t="n">
        <v>43591</v>
      </c>
      <c r="F3631" s="300" t="n">
        <v>5232</v>
      </c>
      <c r="G3631" s="312" t="n">
        <v>8479</v>
      </c>
      <c r="H3631" s="300" t="n">
        <v>7555</v>
      </c>
      <c r="I3631" s="300" t="n"/>
      <c r="J3631" s="315" t="n"/>
      <c r="K3631" s="304" t="inlineStr">
        <is>
          <t>T1</t>
        </is>
      </c>
      <c r="L3631" s="304" t="n"/>
      <c r="M3631" s="304" t="n"/>
      <c r="N3631" s="304" t="n"/>
    </row>
    <row r="3632" ht="15.75" customHeight="1" s="412">
      <c r="A3632" s="300" t="n">
        <v>3705</v>
      </c>
      <c r="B3632" s="300" t="n">
        <v>127</v>
      </c>
      <c r="C3632" s="300" t="inlineStr">
        <is>
          <t>T187</t>
        </is>
      </c>
      <c r="D3632" s="300" t="n">
        <v>14</v>
      </c>
      <c r="E3632" s="301" t="n">
        <v>43591</v>
      </c>
      <c r="F3632" s="300" t="n">
        <v>5247</v>
      </c>
      <c r="G3632" s="312" t="n">
        <v>9134</v>
      </c>
      <c r="H3632" s="300" t="n">
        <v>7724</v>
      </c>
      <c r="I3632" s="300" t="n"/>
      <c r="J3632" s="315" t="inlineStr">
        <is>
          <t>1/4</t>
        </is>
      </c>
      <c r="K3632" s="304" t="inlineStr">
        <is>
          <t>T3</t>
        </is>
      </c>
      <c r="L3632" s="304" t="n"/>
      <c r="M3632" s="304" t="n"/>
      <c r="N3632" s="304" t="n"/>
    </row>
    <row r="3633" ht="15.75" customHeight="1" s="412">
      <c r="A3633" s="300" t="n">
        <v>3706</v>
      </c>
      <c r="B3633" s="300" t="n">
        <v>128</v>
      </c>
      <c r="C3633" s="300" t="inlineStr">
        <is>
          <t>T187</t>
        </is>
      </c>
      <c r="D3633" s="300" t="n">
        <v>14</v>
      </c>
      <c r="E3633" s="301" t="n">
        <v>43591</v>
      </c>
      <c r="F3633" s="300" t="n">
        <v>5213</v>
      </c>
      <c r="G3633" s="312" t="n">
        <v>9209</v>
      </c>
      <c r="H3633" s="300" t="n">
        <v>7703</v>
      </c>
      <c r="I3633" s="300" t="n"/>
      <c r="J3633" s="315" t="n"/>
      <c r="K3633" s="304" t="inlineStr">
        <is>
          <t>T3</t>
        </is>
      </c>
      <c r="L3633" s="304" t="n"/>
      <c r="M3633" s="304" t="n"/>
      <c r="N3633" s="304" t="n"/>
    </row>
    <row r="3634" ht="15.75" customHeight="1" s="412">
      <c r="A3634" s="300" t="n">
        <v>3707</v>
      </c>
      <c r="B3634" s="300" t="n">
        <v>129</v>
      </c>
      <c r="C3634" s="300" t="inlineStr">
        <is>
          <t>T188</t>
        </is>
      </c>
      <c r="D3634" s="300" t="n">
        <v>14</v>
      </c>
      <c r="E3634" s="301" t="n">
        <v>43591</v>
      </c>
      <c r="F3634" s="300" t="n">
        <v>5238</v>
      </c>
      <c r="G3634" s="312" t="n">
        <v>7842</v>
      </c>
      <c r="H3634" s="300" t="n">
        <v>7220</v>
      </c>
      <c r="I3634" s="300" t="n"/>
      <c r="J3634" s="315" t="inlineStr">
        <is>
          <t>24/4</t>
        </is>
      </c>
      <c r="K3634" s="304" t="inlineStr">
        <is>
          <t>T3</t>
        </is>
      </c>
      <c r="L3634" s="304" t="n"/>
      <c r="M3634" s="304" t="n"/>
      <c r="N3634" s="304" t="n"/>
    </row>
    <row r="3635" ht="15.75" customHeight="1" s="412">
      <c r="A3635" s="300" t="n">
        <v>3708</v>
      </c>
      <c r="B3635" s="300" t="n">
        <v>130</v>
      </c>
      <c r="C3635" s="300" t="inlineStr">
        <is>
          <t>T188</t>
        </is>
      </c>
      <c r="D3635" s="300" t="n">
        <v>14</v>
      </c>
      <c r="E3635" s="301" t="n">
        <v>43591</v>
      </c>
      <c r="F3635" s="300" t="n">
        <v>5212</v>
      </c>
      <c r="G3635" s="312" t="n">
        <v>7703</v>
      </c>
      <c r="H3635" s="300" t="n">
        <v>7109</v>
      </c>
      <c r="I3635" s="300" t="n"/>
      <c r="J3635" s="315" t="n"/>
      <c r="K3635" s="304" t="inlineStr">
        <is>
          <t>T3</t>
        </is>
      </c>
      <c r="L3635" s="304" t="n"/>
      <c r="M3635" s="304" t="n"/>
      <c r="N3635" s="304" t="n"/>
    </row>
    <row r="3636" ht="15.75" customHeight="1" s="412">
      <c r="A3636" s="300" t="n">
        <v>3709</v>
      </c>
      <c r="B3636" s="300" t="n">
        <v>131</v>
      </c>
      <c r="C3636" s="300" t="inlineStr">
        <is>
          <t>T189</t>
        </is>
      </c>
      <c r="D3636" s="300" t="n">
        <v>14</v>
      </c>
      <c r="E3636" s="301" t="n">
        <v>43591</v>
      </c>
      <c r="F3636" s="300" t="n">
        <v>5209</v>
      </c>
      <c r="G3636" s="312" t="n">
        <v>8392</v>
      </c>
      <c r="H3636" s="300" t="n">
        <v>7306</v>
      </c>
      <c r="I3636" s="300" t="n"/>
      <c r="J3636" s="315" t="inlineStr">
        <is>
          <t>4/5</t>
        </is>
      </c>
      <c r="K3636" s="304" t="inlineStr">
        <is>
          <t>T3</t>
        </is>
      </c>
      <c r="L3636" s="304" t="n"/>
      <c r="M3636" s="304" t="n"/>
      <c r="N3636" s="304" t="n"/>
    </row>
    <row r="3637" ht="15.75" customHeight="1" s="412">
      <c r="A3637" s="300" t="n">
        <v>3710</v>
      </c>
      <c r="B3637" s="300" t="n">
        <v>132</v>
      </c>
      <c r="C3637" s="300" t="inlineStr">
        <is>
          <t>T189</t>
        </is>
      </c>
      <c r="D3637" s="300" t="n">
        <v>14</v>
      </c>
      <c r="E3637" s="301" t="n">
        <v>43591</v>
      </c>
      <c r="F3637" s="300" t="n">
        <v>5233</v>
      </c>
      <c r="G3637" s="312" t="n">
        <v>7896</v>
      </c>
      <c r="H3637" s="300" t="n">
        <v>6960</v>
      </c>
      <c r="I3637" s="300" t="n"/>
      <c r="J3637" s="315" t="n"/>
      <c r="K3637" s="304" t="inlineStr">
        <is>
          <t>T3</t>
        </is>
      </c>
      <c r="L3637" s="304" t="n"/>
      <c r="M3637" s="304" t="n"/>
      <c r="N3637" s="304" t="n"/>
    </row>
    <row r="3638" ht="15.75" customHeight="1" s="412">
      <c r="A3638" s="300" t="n">
        <v>3711</v>
      </c>
      <c r="B3638" s="300" t="n">
        <v>133</v>
      </c>
      <c r="C3638" s="300" t="inlineStr">
        <is>
          <t>T191</t>
        </is>
      </c>
      <c r="D3638" s="300" t="n">
        <v>14</v>
      </c>
      <c r="E3638" s="301" t="n">
        <v>43591</v>
      </c>
      <c r="F3638" s="300" t="n">
        <v>5286</v>
      </c>
      <c r="G3638" s="312" t="n">
        <v>7169</v>
      </c>
      <c r="H3638" s="300" t="n">
        <v>6716</v>
      </c>
      <c r="I3638" s="300" t="n"/>
      <c r="J3638" s="315" t="inlineStr">
        <is>
          <t>MF</t>
        </is>
      </c>
      <c r="K3638" s="304" t="inlineStr">
        <is>
          <t>T1</t>
        </is>
      </c>
      <c r="L3638" s="304" t="n"/>
      <c r="M3638" s="304" t="n"/>
      <c r="N3638" s="304" t="n"/>
    </row>
    <row r="3639" ht="15.75" customHeight="1" s="412">
      <c r="A3639" s="300" t="n">
        <v>3712</v>
      </c>
      <c r="B3639" s="300" t="n">
        <v>134</v>
      </c>
      <c r="C3639" s="300" t="inlineStr">
        <is>
          <t>T191</t>
        </is>
      </c>
      <c r="D3639" s="300" t="n">
        <v>14</v>
      </c>
      <c r="E3639" s="301" t="n">
        <v>43591</v>
      </c>
      <c r="F3639" s="300" t="n">
        <v>5220</v>
      </c>
      <c r="G3639" s="312" t="n">
        <v>7351</v>
      </c>
      <c r="H3639" s="300" t="n">
        <v>6854</v>
      </c>
      <c r="I3639" s="300" t="n"/>
      <c r="J3639" s="315" t="n"/>
      <c r="K3639" s="304" t="inlineStr">
        <is>
          <t>T1</t>
        </is>
      </c>
      <c r="L3639" s="304" t="n"/>
      <c r="M3639" s="304" t="n"/>
      <c r="N3639" s="304" t="n"/>
    </row>
    <row r="3640" ht="15.75" customHeight="1" s="412">
      <c r="A3640" s="300" t="n">
        <v>3713</v>
      </c>
      <c r="B3640" s="300" t="n">
        <v>135</v>
      </c>
      <c r="C3640" s="300" t="inlineStr">
        <is>
          <t>T192</t>
        </is>
      </c>
      <c r="D3640" s="300" t="n">
        <v>14</v>
      </c>
      <c r="E3640" s="301" t="n">
        <v>43591</v>
      </c>
      <c r="F3640" s="300" t="n">
        <v>5240</v>
      </c>
      <c r="G3640" s="312" t="n">
        <v>8019</v>
      </c>
      <c r="H3640" s="300" t="n">
        <v>7110</v>
      </c>
      <c r="I3640" s="300" t="n"/>
      <c r="J3640" s="315" t="inlineStr">
        <is>
          <t>4/5</t>
        </is>
      </c>
      <c r="K3640" s="304" t="inlineStr">
        <is>
          <t>T3</t>
        </is>
      </c>
      <c r="L3640" s="304" t="n"/>
      <c r="M3640" s="304" t="n"/>
      <c r="N3640" s="304" t="n"/>
    </row>
    <row r="3641" ht="15.75" customHeight="1" s="412">
      <c r="A3641" s="300" t="n">
        <v>3714</v>
      </c>
      <c r="B3641" s="300" t="n">
        <v>136</v>
      </c>
      <c r="C3641" s="300" t="inlineStr">
        <is>
          <t>T192</t>
        </is>
      </c>
      <c r="D3641" s="300" t="n">
        <v>14</v>
      </c>
      <c r="E3641" s="301" t="n">
        <v>43591</v>
      </c>
      <c r="F3641" s="300" t="n">
        <v>5219</v>
      </c>
      <c r="G3641" s="312" t="n">
        <v>8076</v>
      </c>
      <c r="H3641" s="300" t="n">
        <v>7134</v>
      </c>
      <c r="I3641" s="300" t="n"/>
      <c r="J3641" s="315" t="n"/>
      <c r="K3641" s="304" t="inlineStr">
        <is>
          <t>T3</t>
        </is>
      </c>
      <c r="L3641" s="304" t="n"/>
      <c r="M3641" s="304" t="n"/>
      <c r="N3641" s="304" t="n"/>
    </row>
    <row r="3642" ht="15.75" customHeight="1" s="412">
      <c r="A3642" s="300" t="n">
        <v>3715</v>
      </c>
      <c r="B3642" s="300" t="n">
        <v>137</v>
      </c>
      <c r="C3642" s="300" t="inlineStr">
        <is>
          <t>T193</t>
        </is>
      </c>
      <c r="D3642" s="300" t="n">
        <v>14</v>
      </c>
      <c r="E3642" s="301" t="n">
        <v>43591</v>
      </c>
      <c r="F3642" s="300" t="n">
        <v>5220</v>
      </c>
      <c r="G3642" s="312" t="n">
        <v>9028</v>
      </c>
      <c r="H3642" s="300" t="n">
        <v>7589</v>
      </c>
      <c r="I3642" s="300" t="n"/>
      <c r="J3642" s="315" t="inlineStr">
        <is>
          <t>1/2</t>
        </is>
      </c>
      <c r="K3642" s="304" t="inlineStr">
        <is>
          <t>T3</t>
        </is>
      </c>
      <c r="L3642" s="304" t="n"/>
      <c r="M3642" s="304" t="n"/>
      <c r="N3642" s="304" t="n"/>
    </row>
    <row r="3643" ht="15.75" customHeight="1" s="412">
      <c r="A3643" s="300" t="n">
        <v>3716</v>
      </c>
      <c r="B3643" s="300" t="n">
        <v>138</v>
      </c>
      <c r="C3643" s="300" t="inlineStr">
        <is>
          <t>T193</t>
        </is>
      </c>
      <c r="D3643" s="300" t="n">
        <v>14</v>
      </c>
      <c r="E3643" s="301" t="n">
        <v>43591</v>
      </c>
      <c r="F3643" s="300" t="n">
        <v>5222</v>
      </c>
      <c r="G3643" s="312" t="n">
        <v>8917</v>
      </c>
      <c r="H3643" s="300" t="n">
        <v>7500</v>
      </c>
      <c r="I3643" s="300" t="n"/>
      <c r="J3643" s="315" t="n"/>
      <c r="K3643" s="304" t="inlineStr">
        <is>
          <t>T3</t>
        </is>
      </c>
      <c r="L3643" s="304" t="n"/>
      <c r="M3643" s="304" t="n"/>
      <c r="N3643" s="304" t="n"/>
    </row>
    <row r="3644" ht="15.75" customHeight="1" s="412">
      <c r="A3644" s="300" t="n">
        <v>3717</v>
      </c>
      <c r="B3644" s="300" t="n">
        <v>139</v>
      </c>
      <c r="C3644" s="300" t="inlineStr">
        <is>
          <t>T194</t>
        </is>
      </c>
      <c r="D3644" s="300" t="n">
        <v>14</v>
      </c>
      <c r="E3644" s="301" t="n">
        <v>43591</v>
      </c>
      <c r="F3644" s="300" t="n">
        <v>5218</v>
      </c>
      <c r="G3644" s="312" t="n">
        <v>6979</v>
      </c>
      <c r="H3644" s="300" t="n">
        <v>6536</v>
      </c>
      <c r="I3644" s="300" t="n"/>
      <c r="J3644" s="315" t="inlineStr">
        <is>
          <t>26/4</t>
        </is>
      </c>
      <c r="K3644" s="304" t="inlineStr">
        <is>
          <t>T3</t>
        </is>
      </c>
      <c r="L3644" s="304" t="n"/>
      <c r="M3644" s="304" t="n"/>
      <c r="N3644" s="304" t="n"/>
    </row>
    <row r="3645" ht="15.75" customHeight="1" s="412">
      <c r="A3645" s="300" t="n">
        <v>3718</v>
      </c>
      <c r="B3645" s="300" t="n">
        <v>140</v>
      </c>
      <c r="C3645" s="300" t="inlineStr">
        <is>
          <t>T194</t>
        </is>
      </c>
      <c r="D3645" s="300" t="n">
        <v>14</v>
      </c>
      <c r="E3645" s="301" t="n">
        <v>43591</v>
      </c>
      <c r="F3645" s="300" t="n">
        <v>5241</v>
      </c>
      <c r="G3645" s="312" t="n">
        <v>6902</v>
      </c>
      <c r="H3645" s="300" t="n">
        <v>6491</v>
      </c>
      <c r="I3645" s="300" t="n"/>
      <c r="J3645" s="315" t="n"/>
      <c r="K3645" s="304" t="inlineStr">
        <is>
          <t>T3</t>
        </is>
      </c>
      <c r="L3645" s="304" t="n"/>
      <c r="M3645" s="304" t="n"/>
      <c r="N3645" s="304" t="n"/>
    </row>
    <row r="3646" ht="15.75" customHeight="1" s="412">
      <c r="A3646" s="300" t="n">
        <v>3719</v>
      </c>
      <c r="B3646" s="300" t="n">
        <v>141</v>
      </c>
      <c r="C3646" s="300" t="inlineStr">
        <is>
          <t>T196</t>
        </is>
      </c>
      <c r="D3646" s="300" t="n">
        <v>14</v>
      </c>
      <c r="E3646" s="301" t="n">
        <v>43591</v>
      </c>
      <c r="F3646" s="300" t="n">
        <v>5187</v>
      </c>
      <c r="G3646" s="312" t="n">
        <v>6718</v>
      </c>
      <c r="H3646" s="300" t="n">
        <v>6493</v>
      </c>
      <c r="I3646" s="300" t="n"/>
      <c r="J3646" s="315" t="inlineStr">
        <is>
          <t>MF</t>
        </is>
      </c>
      <c r="K3646" s="304" t="inlineStr">
        <is>
          <t>T1</t>
        </is>
      </c>
      <c r="L3646" s="304" t="n"/>
      <c r="M3646" s="304" t="n"/>
      <c r="N3646" s="304" t="n"/>
    </row>
    <row r="3647" ht="15.75" customHeight="1" s="412">
      <c r="A3647" s="300" t="n">
        <v>3720</v>
      </c>
      <c r="B3647" s="300" t="n">
        <v>142</v>
      </c>
      <c r="C3647" s="300" t="inlineStr">
        <is>
          <t>T196</t>
        </is>
      </c>
      <c r="D3647" s="300" t="n">
        <v>14</v>
      </c>
      <c r="E3647" s="301" t="n">
        <v>43591</v>
      </c>
      <c r="F3647" s="300" t="n">
        <v>5229</v>
      </c>
      <c r="G3647" s="312" t="n">
        <v>6747</v>
      </c>
      <c r="H3647" s="300" t="n">
        <v>6522</v>
      </c>
      <c r="I3647" s="300" t="n"/>
      <c r="J3647" s="315" t="n"/>
      <c r="K3647" s="304" t="inlineStr">
        <is>
          <t>T1</t>
        </is>
      </c>
      <c r="L3647" s="304" t="n"/>
      <c r="M3647" s="304" t="n"/>
      <c r="N3647" s="304" t="n"/>
    </row>
    <row r="3648" ht="15.75" customHeight="1" s="412">
      <c r="A3648" s="300" t="n">
        <v>3721</v>
      </c>
      <c r="B3648" s="300" t="n">
        <v>143</v>
      </c>
      <c r="C3648" s="300" t="inlineStr">
        <is>
          <t>T198</t>
        </is>
      </c>
      <c r="D3648" s="300" t="n">
        <v>14</v>
      </c>
      <c r="E3648" s="301" t="n">
        <v>43591</v>
      </c>
      <c r="F3648" s="300" t="n">
        <v>5229</v>
      </c>
      <c r="G3648" s="312" t="n">
        <v>6908</v>
      </c>
      <c r="H3648" s="300" t="n">
        <v>6543</v>
      </c>
      <c r="I3648" s="300" t="n"/>
      <c r="J3648" s="315" t="inlineStr">
        <is>
          <t>MF</t>
        </is>
      </c>
      <c r="K3648" s="304" t="inlineStr">
        <is>
          <t>T1</t>
        </is>
      </c>
      <c r="L3648" s="304" t="inlineStr">
        <is>
          <t>FUS</t>
        </is>
      </c>
      <c r="M3648" s="304" t="n"/>
      <c r="N3648" s="304" t="n"/>
    </row>
    <row r="3649" ht="15.75" customHeight="1" s="412">
      <c r="A3649" s="300" t="n">
        <v>3722</v>
      </c>
      <c r="B3649" s="300" t="n">
        <v>144</v>
      </c>
      <c r="C3649" s="300" t="inlineStr">
        <is>
          <t>T198</t>
        </is>
      </c>
      <c r="D3649" s="300" t="n">
        <v>14</v>
      </c>
      <c r="E3649" s="301" t="n">
        <v>43591</v>
      </c>
      <c r="F3649" s="300" t="n">
        <v>5238</v>
      </c>
      <c r="G3649" s="312" t="n">
        <v>7200</v>
      </c>
      <c r="H3649" s="300" t="n">
        <v>6751</v>
      </c>
      <c r="I3649" s="300" t="n"/>
      <c r="J3649" s="315" t="n"/>
      <c r="K3649" s="304" t="inlineStr">
        <is>
          <t>T1</t>
        </is>
      </c>
      <c r="L3649" s="304" t="n"/>
      <c r="M3649" s="304" t="n"/>
      <c r="N3649" s="304" t="n"/>
    </row>
    <row r="3650" ht="15.75" customHeight="1" s="412">
      <c r="A3650" s="300" t="n">
        <v>3723</v>
      </c>
      <c r="B3650" s="300" t="n">
        <v>145</v>
      </c>
      <c r="C3650" s="300" t="inlineStr">
        <is>
          <t>T199</t>
        </is>
      </c>
      <c r="D3650" s="300" t="n">
        <v>14</v>
      </c>
      <c r="E3650" s="301" t="n">
        <v>43591</v>
      </c>
      <c r="F3650" s="300" t="n">
        <v>5181</v>
      </c>
      <c r="G3650" s="312" t="n">
        <v>8576</v>
      </c>
      <c r="H3650" s="300" t="n">
        <v>7356</v>
      </c>
      <c r="I3650" s="300" t="n"/>
      <c r="J3650" s="315" t="inlineStr">
        <is>
          <t>1/2</t>
        </is>
      </c>
      <c r="K3650" s="304" t="inlineStr">
        <is>
          <t>T3</t>
        </is>
      </c>
      <c r="L3650" s="304" t="n"/>
      <c r="M3650" s="304" t="n"/>
      <c r="N3650" s="304" t="n"/>
    </row>
    <row r="3651" ht="15.75" customHeight="1" s="412">
      <c r="A3651" s="300" t="n">
        <v>3724</v>
      </c>
      <c r="B3651" s="300" t="n">
        <v>146</v>
      </c>
      <c r="C3651" s="300" t="inlineStr">
        <is>
          <t>T199</t>
        </is>
      </c>
      <c r="D3651" s="300" t="n">
        <v>14</v>
      </c>
      <c r="E3651" s="301" t="n">
        <v>43591</v>
      </c>
      <c r="F3651" s="300" t="n">
        <v>5179</v>
      </c>
      <c r="G3651" s="312" t="n">
        <v>8278</v>
      </c>
      <c r="H3651" s="300" t="n">
        <v>7160</v>
      </c>
      <c r="I3651" s="300" t="n"/>
      <c r="J3651" s="315" t="n"/>
      <c r="K3651" s="304" t="inlineStr">
        <is>
          <t>T3</t>
        </is>
      </c>
      <c r="L3651" s="304" t="n"/>
      <c r="M3651" s="304" t="n"/>
      <c r="N3651" s="304" t="n"/>
    </row>
    <row r="3652" ht="15.75" customHeight="1" s="412">
      <c r="A3652" s="300" t="n">
        <v>3725</v>
      </c>
      <c r="B3652" s="300" t="n">
        <v>147</v>
      </c>
      <c r="C3652" s="300" t="inlineStr">
        <is>
          <t>T201</t>
        </is>
      </c>
      <c r="D3652" s="300" t="n">
        <v>14</v>
      </c>
      <c r="E3652" s="301" t="n">
        <v>43591</v>
      </c>
      <c r="F3652" s="300" t="n">
        <v>5265</v>
      </c>
      <c r="G3652" s="312" t="n">
        <v>8551</v>
      </c>
      <c r="H3652" s="300" t="n">
        <v>7477</v>
      </c>
      <c r="I3652" s="300" t="n"/>
      <c r="J3652" s="315" t="inlineStr">
        <is>
          <t>3/4</t>
        </is>
      </c>
      <c r="K3652" s="304" t="inlineStr">
        <is>
          <t>T1</t>
        </is>
      </c>
      <c r="L3652" s="304" t="n"/>
      <c r="M3652" s="304" t="n"/>
      <c r="N3652" s="304" t="n"/>
    </row>
    <row r="3653" ht="15.75" customHeight="1" s="412">
      <c r="A3653" s="300" t="n">
        <v>3726</v>
      </c>
      <c r="B3653" s="300" t="n">
        <v>148</v>
      </c>
      <c r="C3653" s="300" t="inlineStr">
        <is>
          <t>T201</t>
        </is>
      </c>
      <c r="D3653" s="300" t="n">
        <v>14</v>
      </c>
      <c r="E3653" s="301" t="n">
        <v>43591</v>
      </c>
      <c r="F3653" s="300" t="n">
        <v>5186</v>
      </c>
      <c r="G3653" s="312" t="n">
        <v>8542</v>
      </c>
      <c r="H3653" s="300" t="n">
        <v>7464</v>
      </c>
      <c r="I3653" s="300" t="n"/>
      <c r="J3653" s="315" t="n"/>
      <c r="K3653" s="304" t="inlineStr">
        <is>
          <t>T1</t>
        </is>
      </c>
      <c r="L3653" s="304" t="n"/>
      <c r="M3653" s="304" t="n"/>
      <c r="N3653" s="304" t="n"/>
    </row>
    <row r="3654" ht="15.75" customHeight="1" s="412">
      <c r="A3654" s="300" t="n">
        <v>3727</v>
      </c>
      <c r="B3654" s="300" t="n">
        <v>149</v>
      </c>
      <c r="C3654" s="300" t="inlineStr">
        <is>
          <t>T206</t>
        </is>
      </c>
      <c r="D3654" s="300" t="n">
        <v>14</v>
      </c>
      <c r="E3654" s="301" t="n">
        <v>43591</v>
      </c>
      <c r="F3654" s="300" t="n">
        <v>5222</v>
      </c>
      <c r="G3654" s="312" t="n">
        <v>7276</v>
      </c>
      <c r="H3654" s="300" t="n">
        <v>6820</v>
      </c>
      <c r="I3654" s="300" t="n"/>
      <c r="J3654" s="315" t="inlineStr">
        <is>
          <t>MF</t>
        </is>
      </c>
      <c r="K3654" s="304" t="inlineStr">
        <is>
          <t>T3</t>
        </is>
      </c>
      <c r="L3654" s="304" t="n"/>
      <c r="M3654" s="304" t="n"/>
      <c r="N3654" s="304" t="n"/>
    </row>
    <row r="3655" ht="15.75" customHeight="1" s="412">
      <c r="A3655" s="300" t="n">
        <v>3728</v>
      </c>
      <c r="B3655" s="300" t="n">
        <v>150</v>
      </c>
      <c r="C3655" s="300" t="inlineStr">
        <is>
          <t>T206</t>
        </is>
      </c>
      <c r="D3655" s="300" t="n">
        <v>14</v>
      </c>
      <c r="E3655" s="301" t="n">
        <v>43591</v>
      </c>
      <c r="F3655" s="300" t="n">
        <v>5188</v>
      </c>
      <c r="G3655" s="312" t="n">
        <v>6853</v>
      </c>
      <c r="H3655" s="300" t="n">
        <v>6479</v>
      </c>
      <c r="I3655" s="300" t="n"/>
      <c r="J3655" s="315" t="n"/>
      <c r="K3655" s="304" t="inlineStr">
        <is>
          <t>T3</t>
        </is>
      </c>
      <c r="L3655" s="304" t="n"/>
      <c r="M3655" s="304" t="n"/>
      <c r="N3655" s="304" t="n"/>
    </row>
    <row r="3656" ht="15.75" customHeight="1" s="412">
      <c r="A3656" s="300" t="n">
        <v>3729</v>
      </c>
      <c r="B3656" s="300" t="n">
        <v>151</v>
      </c>
      <c r="C3656" s="300" t="inlineStr">
        <is>
          <t>T207</t>
        </is>
      </c>
      <c r="D3656" s="300" t="n">
        <v>14</v>
      </c>
      <c r="E3656" s="301" t="n">
        <v>43591</v>
      </c>
      <c r="F3656" s="300" t="n">
        <v>5221</v>
      </c>
      <c r="G3656" s="312" t="n">
        <v>7256</v>
      </c>
      <c r="H3656" s="300" t="n">
        <v>6890</v>
      </c>
      <c r="I3656" s="300" t="n"/>
      <c r="J3656" s="315" t="n"/>
      <c r="K3656" s="304" t="inlineStr">
        <is>
          <t>T1</t>
        </is>
      </c>
      <c r="L3656" s="304" t="n"/>
      <c r="M3656" s="304" t="n"/>
      <c r="N3656" s="304" t="n"/>
    </row>
    <row r="3657" ht="15.75" customHeight="1" s="412">
      <c r="A3657" s="300" t="n">
        <v>3730</v>
      </c>
      <c r="B3657" s="300" t="n">
        <v>152</v>
      </c>
      <c r="C3657" s="300" t="inlineStr">
        <is>
          <t>T207</t>
        </is>
      </c>
      <c r="D3657" s="300" t="n">
        <v>14</v>
      </c>
      <c r="E3657" s="301" t="n">
        <v>43591</v>
      </c>
      <c r="F3657" s="300" t="n">
        <v>5292</v>
      </c>
      <c r="G3657" s="312" t="n">
        <v>7242</v>
      </c>
      <c r="H3657" s="300" t="n">
        <v>6883</v>
      </c>
      <c r="I3657" s="300" t="n"/>
      <c r="J3657" s="315" t="n"/>
      <c r="K3657" s="304" t="inlineStr">
        <is>
          <t>T1</t>
        </is>
      </c>
      <c r="L3657" s="304" t="n"/>
      <c r="M3657" s="304" t="n"/>
      <c r="N3657" s="304" t="n"/>
    </row>
    <row r="3658" ht="15.75" customHeight="1" s="412">
      <c r="A3658" s="300" t="n">
        <v>3731</v>
      </c>
      <c r="B3658" s="300" t="n">
        <v>153</v>
      </c>
      <c r="C3658" s="300" t="inlineStr">
        <is>
          <t>T208</t>
        </is>
      </c>
      <c r="D3658" s="300" t="n">
        <v>14</v>
      </c>
      <c r="E3658" s="301" t="n">
        <v>43591</v>
      </c>
      <c r="F3658" s="300" t="n">
        <v>5238</v>
      </c>
      <c r="G3658" s="312" t="n">
        <v>9746</v>
      </c>
      <c r="H3658" s="300" t="n">
        <v>7914</v>
      </c>
      <c r="I3658" s="300" t="n"/>
      <c r="J3658" s="315" t="inlineStr">
        <is>
          <t>1/2</t>
        </is>
      </c>
      <c r="K3658" s="304" t="inlineStr">
        <is>
          <t>T3</t>
        </is>
      </c>
      <c r="L3658" s="304" t="n"/>
      <c r="M3658" s="304" t="n"/>
      <c r="N3658" s="304" t="n"/>
    </row>
    <row r="3659" ht="15.75" customHeight="1" s="412">
      <c r="A3659" s="300" t="n">
        <v>3732</v>
      </c>
      <c r="B3659" s="300" t="n">
        <v>154</v>
      </c>
      <c r="C3659" s="300" t="inlineStr">
        <is>
          <t>T208</t>
        </is>
      </c>
      <c r="D3659" s="300" t="n">
        <v>14</v>
      </c>
      <c r="E3659" s="301" t="n">
        <v>43591</v>
      </c>
      <c r="F3659" s="300" t="n">
        <v>5194</v>
      </c>
      <c r="G3659" s="312" t="n">
        <v>9599</v>
      </c>
      <c r="H3659" s="300" t="n">
        <v>7793</v>
      </c>
      <c r="I3659" s="300" t="n"/>
      <c r="J3659" s="315" t="n"/>
      <c r="K3659" s="304" t="inlineStr">
        <is>
          <t>T3</t>
        </is>
      </c>
      <c r="L3659" s="304" t="n"/>
      <c r="M3659" s="304" t="n"/>
      <c r="N3659" s="304" t="n"/>
    </row>
    <row r="3660" ht="15.75" customHeight="1" s="412">
      <c r="A3660" s="300" t="n">
        <v>3733</v>
      </c>
      <c r="B3660" s="300" t="n">
        <v>155</v>
      </c>
      <c r="C3660" s="300" t="inlineStr">
        <is>
          <t>T209</t>
        </is>
      </c>
      <c r="D3660" s="300" t="n">
        <v>14</v>
      </c>
      <c r="E3660" s="301" t="n">
        <v>43591</v>
      </c>
      <c r="F3660" s="300" t="n">
        <v>5181</v>
      </c>
      <c r="G3660" s="312" t="n">
        <v>7015</v>
      </c>
      <c r="H3660" s="300" t="n">
        <v>6439</v>
      </c>
      <c r="I3660" s="300" t="n"/>
      <c r="J3660" s="315" t="inlineStr">
        <is>
          <t>2/5</t>
        </is>
      </c>
      <c r="K3660" s="304" t="inlineStr">
        <is>
          <t>T3</t>
        </is>
      </c>
      <c r="L3660" s="304" t="n"/>
      <c r="M3660" s="304" t="n"/>
      <c r="N3660" s="304" t="n"/>
    </row>
    <row r="3661" ht="15.75" customHeight="1" s="412">
      <c r="A3661" s="300" t="n">
        <v>3734</v>
      </c>
      <c r="B3661" s="300" t="n">
        <v>156</v>
      </c>
      <c r="C3661" s="300" t="inlineStr">
        <is>
          <t>T209</t>
        </is>
      </c>
      <c r="D3661" s="300" t="n">
        <v>14</v>
      </c>
      <c r="E3661" s="301" t="n">
        <v>43591</v>
      </c>
      <c r="F3661" s="300" t="n">
        <v>5171</v>
      </c>
      <c r="G3661" s="312" t="n">
        <v>6934</v>
      </c>
      <c r="H3661" s="300" t="n">
        <v>6372</v>
      </c>
      <c r="I3661" s="300" t="n"/>
      <c r="J3661" s="315" t="n"/>
      <c r="K3661" s="304" t="inlineStr">
        <is>
          <t>T3</t>
        </is>
      </c>
      <c r="L3661" s="304" t="n"/>
      <c r="M3661" s="304" t="n"/>
      <c r="N3661" s="304" t="n"/>
    </row>
    <row r="3662" ht="15.75" customHeight="1" s="412">
      <c r="A3662" s="300" t="n">
        <v>3735</v>
      </c>
      <c r="B3662" s="300" t="n">
        <v>157</v>
      </c>
      <c r="C3662" s="300" t="inlineStr">
        <is>
          <t>T211</t>
        </is>
      </c>
      <c r="D3662" s="300" t="n">
        <v>14</v>
      </c>
      <c r="E3662" s="301" t="n">
        <v>43591</v>
      </c>
      <c r="F3662" s="300" t="n">
        <v>5319</v>
      </c>
      <c r="G3662" s="312" t="n">
        <v>8393</v>
      </c>
      <c r="H3662" s="300" t="n">
        <v>7277</v>
      </c>
      <c r="I3662" s="300" t="n"/>
      <c r="J3662" s="315" t="inlineStr">
        <is>
          <t>1/4</t>
        </is>
      </c>
      <c r="K3662" s="304" t="inlineStr">
        <is>
          <t>T3</t>
        </is>
      </c>
      <c r="L3662" s="304" t="n"/>
      <c r="M3662" s="304" t="n"/>
      <c r="N3662" s="304" t="n"/>
    </row>
    <row r="3663" ht="15.75" customHeight="1" s="412">
      <c r="A3663" s="300" t="n">
        <v>3736</v>
      </c>
      <c r="B3663" s="300" t="n">
        <v>158</v>
      </c>
      <c r="C3663" s="300" t="inlineStr">
        <is>
          <t>T211</t>
        </is>
      </c>
      <c r="D3663" s="300" t="n">
        <v>14</v>
      </c>
      <c r="E3663" s="301" t="n">
        <v>43591</v>
      </c>
      <c r="F3663" s="300" t="n">
        <v>5219</v>
      </c>
      <c r="G3663" s="312" t="n">
        <v>8317</v>
      </c>
      <c r="H3663" s="300" t="n">
        <v>7187</v>
      </c>
      <c r="I3663" s="300" t="n"/>
      <c r="J3663" s="315" t="n"/>
      <c r="K3663" s="304" t="inlineStr">
        <is>
          <t>T3</t>
        </is>
      </c>
      <c r="L3663" s="304" t="n"/>
      <c r="M3663" s="304" t="n"/>
      <c r="N3663" s="304" t="n"/>
    </row>
    <row r="3664" ht="15.75" customHeight="1" s="412">
      <c r="A3664" s="300" t="n">
        <v>3737</v>
      </c>
      <c r="B3664" s="300" t="n">
        <v>159</v>
      </c>
      <c r="C3664" s="300" t="inlineStr">
        <is>
          <t>T212</t>
        </is>
      </c>
      <c r="D3664" s="300" t="n">
        <v>14</v>
      </c>
      <c r="E3664" s="301" t="n">
        <v>43591</v>
      </c>
      <c r="F3664" s="300" t="n">
        <v>5300</v>
      </c>
      <c r="G3664" s="312" t="n">
        <v>8286</v>
      </c>
      <c r="H3664" s="300" t="n">
        <v>7695</v>
      </c>
      <c r="I3664" s="300" t="n"/>
      <c r="J3664" s="315" t="inlineStr">
        <is>
          <t>26/4</t>
        </is>
      </c>
      <c r="K3664" s="304" t="inlineStr">
        <is>
          <t>T1</t>
        </is>
      </c>
      <c r="L3664" s="304" t="inlineStr">
        <is>
          <t>FUS</t>
        </is>
      </c>
      <c r="M3664" s="304" t="n"/>
      <c r="N3664" s="304" t="n"/>
    </row>
    <row r="3665" ht="15.75" customHeight="1" s="412">
      <c r="A3665" s="300" t="n">
        <v>3738</v>
      </c>
      <c r="B3665" s="300" t="n">
        <v>160</v>
      </c>
      <c r="C3665" s="300" t="inlineStr">
        <is>
          <t>T212</t>
        </is>
      </c>
      <c r="D3665" s="300" t="n">
        <v>14</v>
      </c>
      <c r="E3665" s="301" t="n">
        <v>43591</v>
      </c>
      <c r="F3665" s="300" t="n">
        <v>5234</v>
      </c>
      <c r="G3665" s="312" t="n">
        <v>8391</v>
      </c>
      <c r="H3665" s="300" t="n">
        <v>7784</v>
      </c>
      <c r="I3665" s="300" t="n"/>
      <c r="J3665" s="315" t="n"/>
      <c r="K3665" s="304" t="inlineStr">
        <is>
          <t>T1</t>
        </is>
      </c>
      <c r="L3665" s="304" t="n"/>
      <c r="M3665" s="304" t="n"/>
      <c r="N3665" s="304" t="n"/>
    </row>
    <row r="3666" ht="15.75" customHeight="1" s="412">
      <c r="A3666" s="300" t="n">
        <v>3739</v>
      </c>
      <c r="B3666" s="300" t="n">
        <v>161</v>
      </c>
      <c r="C3666" s="300" t="inlineStr">
        <is>
          <t>T215</t>
        </is>
      </c>
      <c r="D3666" s="300" t="n">
        <v>14</v>
      </c>
      <c r="E3666" s="301" t="n">
        <v>43591</v>
      </c>
      <c r="F3666" s="300" t="n">
        <v>5264</v>
      </c>
      <c r="G3666" s="312" t="n">
        <v>6901</v>
      </c>
      <c r="H3666" s="300" t="n">
        <v>6325</v>
      </c>
      <c r="I3666" s="300" t="n"/>
      <c r="J3666" s="315" t="inlineStr">
        <is>
          <t>MF</t>
        </is>
      </c>
      <c r="K3666" s="304" t="inlineStr">
        <is>
          <t>T2</t>
        </is>
      </c>
      <c r="L3666" s="304" t="inlineStr">
        <is>
          <t>PODRIDA SECO</t>
        </is>
      </c>
      <c r="M3666" s="304" t="n"/>
      <c r="N3666" s="304" t="n"/>
    </row>
    <row r="3667" ht="15.75" customHeight="1" s="412">
      <c r="A3667" s="300" t="n">
        <v>3740</v>
      </c>
      <c r="B3667" s="300" t="n">
        <v>162</v>
      </c>
      <c r="C3667" s="300" t="inlineStr">
        <is>
          <t>T215</t>
        </is>
      </c>
      <c r="D3667" s="300" t="n">
        <v>14</v>
      </c>
      <c r="E3667" s="301" t="n">
        <v>43591</v>
      </c>
      <c r="F3667" s="300" t="n">
        <v>5232</v>
      </c>
      <c r="G3667" s="312" t="n">
        <v>6876</v>
      </c>
      <c r="H3667" s="300" t="n">
        <v>6316</v>
      </c>
      <c r="I3667" s="300" t="n"/>
      <c r="J3667" s="315" t="n"/>
      <c r="K3667" s="304" t="inlineStr">
        <is>
          <t>T2</t>
        </is>
      </c>
      <c r="L3667" s="304" t="n"/>
      <c r="M3667" s="304" t="n"/>
      <c r="N3667" s="304" t="n"/>
    </row>
    <row r="3668" ht="15.75" customHeight="1" s="412">
      <c r="A3668" s="300" t="n">
        <v>3741</v>
      </c>
      <c r="B3668" s="300" t="n">
        <v>163</v>
      </c>
      <c r="C3668" s="300" t="inlineStr">
        <is>
          <t>T223</t>
        </is>
      </c>
      <c r="D3668" s="300" t="n">
        <v>14</v>
      </c>
      <c r="E3668" s="301" t="n">
        <v>43591</v>
      </c>
      <c r="F3668" s="300" t="n">
        <v>5193</v>
      </c>
      <c r="G3668" s="312" t="n">
        <v>8759</v>
      </c>
      <c r="H3668" s="300" t="n">
        <v>7479</v>
      </c>
      <c r="I3668" s="300" t="n"/>
      <c r="J3668" s="315" t="inlineStr">
        <is>
          <t>1/4</t>
        </is>
      </c>
      <c r="K3668" s="304" t="inlineStr">
        <is>
          <t>T3</t>
        </is>
      </c>
      <c r="L3668" s="304" t="n"/>
      <c r="M3668" s="304" t="n"/>
      <c r="N3668" s="304" t="n"/>
    </row>
    <row r="3669" ht="15.75" customHeight="1" s="412">
      <c r="A3669" s="300" t="n">
        <v>3742</v>
      </c>
      <c r="B3669" s="300" t="n">
        <v>164</v>
      </c>
      <c r="C3669" s="300" t="inlineStr">
        <is>
          <t>T223</t>
        </is>
      </c>
      <c r="D3669" s="300" t="n">
        <v>14</v>
      </c>
      <c r="E3669" s="301" t="n">
        <v>43591</v>
      </c>
      <c r="F3669" s="300" t="n">
        <v>5245</v>
      </c>
      <c r="G3669" s="312" t="n">
        <v>8769</v>
      </c>
      <c r="H3669" s="300" t="n">
        <v>7462</v>
      </c>
      <c r="I3669" s="300" t="n"/>
      <c r="J3669" s="315" t="n"/>
      <c r="K3669" s="304" t="inlineStr">
        <is>
          <t>T3</t>
        </is>
      </c>
      <c r="L3669" s="304" t="n"/>
      <c r="M3669" s="304" t="n"/>
      <c r="N3669" s="304" t="n"/>
    </row>
    <row r="3670" ht="15.75" customHeight="1" s="412">
      <c r="A3670" s="300" t="n">
        <v>3743</v>
      </c>
      <c r="B3670" s="300" t="n">
        <v>165</v>
      </c>
      <c r="C3670" s="300" t="inlineStr">
        <is>
          <t>T224</t>
        </is>
      </c>
      <c r="D3670" s="300" t="n">
        <v>14</v>
      </c>
      <c r="E3670" s="301" t="n">
        <v>43591</v>
      </c>
      <c r="F3670" s="300" t="n">
        <v>5226</v>
      </c>
      <c r="G3670" s="312" t="n">
        <v>8365</v>
      </c>
      <c r="H3670" s="300" t="n">
        <v>7552</v>
      </c>
      <c r="I3670" s="300" t="n"/>
      <c r="J3670" s="315" t="inlineStr">
        <is>
          <t>MF</t>
        </is>
      </c>
      <c r="K3670" s="304" t="inlineStr">
        <is>
          <t>T1</t>
        </is>
      </c>
      <c r="L3670" s="304" t="n"/>
      <c r="M3670" s="304" t="n"/>
      <c r="N3670" s="304" t="n"/>
    </row>
    <row r="3671" ht="15.75" customHeight="1" s="412">
      <c r="A3671" s="300" t="n">
        <v>3744</v>
      </c>
      <c r="B3671" s="300" t="n">
        <v>166</v>
      </c>
      <c r="C3671" s="300" t="inlineStr">
        <is>
          <t>T224</t>
        </is>
      </c>
      <c r="D3671" s="300" t="n">
        <v>14</v>
      </c>
      <c r="E3671" s="301" t="n">
        <v>43591</v>
      </c>
      <c r="F3671" s="300" t="n">
        <v>5252</v>
      </c>
      <c r="G3671" s="312" t="n">
        <v>8321</v>
      </c>
      <c r="H3671" s="300" t="n">
        <v>7537</v>
      </c>
      <c r="I3671" s="300" t="n"/>
      <c r="J3671" s="315" t="n"/>
      <c r="K3671" s="304" t="inlineStr">
        <is>
          <t>T1</t>
        </is>
      </c>
      <c r="L3671" s="304" t="n"/>
      <c r="M3671" s="304" t="n"/>
      <c r="N3671" s="304" t="n"/>
    </row>
    <row r="3672" ht="15.75" customHeight="1" s="412">
      <c r="A3672" s="300" t="n">
        <v>3745</v>
      </c>
      <c r="B3672" s="300" t="n">
        <v>167</v>
      </c>
      <c r="C3672" s="300" t="inlineStr">
        <is>
          <t>T225</t>
        </is>
      </c>
      <c r="D3672" s="300" t="n">
        <v>14</v>
      </c>
      <c r="E3672" s="301" t="n">
        <v>43591</v>
      </c>
      <c r="F3672" s="300" t="n">
        <v>5280</v>
      </c>
      <c r="G3672" s="312" t="n">
        <v>8948</v>
      </c>
      <c r="H3672" s="300" t="n">
        <v>7496</v>
      </c>
      <c r="I3672" s="300" t="n"/>
      <c r="J3672" s="315" t="inlineStr">
        <is>
          <t>1/4</t>
        </is>
      </c>
      <c r="K3672" s="304" t="inlineStr">
        <is>
          <t>T3</t>
        </is>
      </c>
      <c r="L3672" s="304" t="n"/>
      <c r="M3672" s="304" t="n"/>
      <c r="N3672" s="304" t="n"/>
    </row>
    <row r="3673" ht="15.75" customHeight="1" s="412">
      <c r="A3673" s="300" t="n">
        <v>3746</v>
      </c>
      <c r="B3673" s="300" t="n">
        <v>168</v>
      </c>
      <c r="C3673" s="300" t="inlineStr">
        <is>
          <t>T225</t>
        </is>
      </c>
      <c r="D3673" s="300" t="n">
        <v>14</v>
      </c>
      <c r="E3673" s="301" t="n">
        <v>43591</v>
      </c>
      <c r="F3673" s="300" t="n">
        <v>5212</v>
      </c>
      <c r="G3673" s="312" t="n">
        <v>8872</v>
      </c>
      <c r="H3673" s="300" t="n">
        <v>7433</v>
      </c>
      <c r="I3673" s="300" t="n"/>
      <c r="J3673" s="315" t="n"/>
      <c r="K3673" s="304" t="inlineStr">
        <is>
          <t>T3</t>
        </is>
      </c>
      <c r="L3673" s="304" t="n"/>
      <c r="M3673" s="304" t="n"/>
      <c r="N3673" s="304" t="n"/>
    </row>
    <row r="3674" ht="15.75" customHeight="1" s="412">
      <c r="A3674" s="300" t="n">
        <v>3747</v>
      </c>
      <c r="B3674" s="300" t="n">
        <v>169</v>
      </c>
      <c r="C3674" s="300" t="inlineStr">
        <is>
          <t>T228</t>
        </is>
      </c>
      <c r="D3674" s="300" t="n">
        <v>14</v>
      </c>
      <c r="E3674" s="301" t="n">
        <v>43591</v>
      </c>
      <c r="F3674" s="300" t="n">
        <v>5223</v>
      </c>
      <c r="G3674" s="312" t="n">
        <v>7617</v>
      </c>
      <c r="H3674" s="300" t="n">
        <v>7104</v>
      </c>
      <c r="I3674" s="300" t="n"/>
      <c r="J3674" s="315" t="inlineStr">
        <is>
          <t>MF</t>
        </is>
      </c>
      <c r="K3674" s="304" t="inlineStr">
        <is>
          <t>T3</t>
        </is>
      </c>
      <c r="L3674" s="304" t="n"/>
      <c r="M3674" s="304" t="n"/>
      <c r="N3674" s="304" t="n"/>
    </row>
    <row r="3675" ht="15.75" customHeight="1" s="412">
      <c r="A3675" s="300" t="n">
        <v>3748</v>
      </c>
      <c r="B3675" s="300" t="n">
        <v>170</v>
      </c>
      <c r="C3675" s="300" t="inlineStr">
        <is>
          <t>T228</t>
        </is>
      </c>
      <c r="D3675" s="300" t="n">
        <v>14</v>
      </c>
      <c r="E3675" s="301" t="n">
        <v>43591</v>
      </c>
      <c r="F3675" s="300" t="n">
        <v>5223</v>
      </c>
      <c r="G3675" s="312" t="n">
        <v>7619</v>
      </c>
      <c r="H3675" s="300" t="n">
        <v>7113</v>
      </c>
      <c r="I3675" s="300" t="n"/>
      <c r="J3675" s="315" t="n"/>
      <c r="K3675" s="304" t="inlineStr">
        <is>
          <t>T3</t>
        </is>
      </c>
      <c r="L3675" s="304" t="n"/>
      <c r="M3675" s="304" t="n"/>
      <c r="N3675" s="304" t="n"/>
    </row>
    <row r="3676" ht="15.75" customHeight="1" s="412">
      <c r="A3676" s="300" t="n">
        <v>3749</v>
      </c>
      <c r="B3676" s="300" t="n">
        <v>171</v>
      </c>
      <c r="C3676" s="300" t="inlineStr">
        <is>
          <t>T233</t>
        </is>
      </c>
      <c r="D3676" s="300" t="n">
        <v>14</v>
      </c>
      <c r="E3676" s="301" t="n">
        <v>43591</v>
      </c>
      <c r="F3676" s="300" t="n">
        <v>5259</v>
      </c>
      <c r="G3676" s="312" t="n">
        <v>7656</v>
      </c>
      <c r="H3676" s="300" t="n">
        <v>7043</v>
      </c>
      <c r="I3676" s="300" t="n"/>
      <c r="J3676" s="315" t="inlineStr">
        <is>
          <t>2/5</t>
        </is>
      </c>
      <c r="K3676" s="304" t="inlineStr">
        <is>
          <t>T2</t>
        </is>
      </c>
      <c r="L3676" s="304" t="n"/>
      <c r="M3676" s="304" t="n"/>
      <c r="N3676" s="304" t="n"/>
    </row>
    <row r="3677" ht="15.75" customHeight="1" s="412">
      <c r="A3677" s="300" t="n">
        <v>3750</v>
      </c>
      <c r="B3677" s="300" t="n">
        <v>172</v>
      </c>
      <c r="C3677" s="300" t="inlineStr">
        <is>
          <t>T233</t>
        </is>
      </c>
      <c r="D3677" s="300" t="n">
        <v>14</v>
      </c>
      <c r="E3677" s="301" t="n">
        <v>43591</v>
      </c>
      <c r="F3677" s="300" t="n">
        <v>5274</v>
      </c>
      <c r="G3677" s="312" t="n">
        <v>7720</v>
      </c>
      <c r="H3677" s="300" t="n">
        <v>7088</v>
      </c>
      <c r="I3677" s="300" t="n"/>
      <c r="J3677" s="315" t="n"/>
      <c r="K3677" s="304" t="inlineStr">
        <is>
          <t>T2</t>
        </is>
      </c>
      <c r="L3677" s="304" t="n"/>
      <c r="M3677" s="304" t="n"/>
      <c r="N3677" s="304" t="n"/>
    </row>
    <row r="3678" ht="15.75" customHeight="1" s="412">
      <c r="A3678" s="300" t="n">
        <v>3751</v>
      </c>
      <c r="B3678" s="300" t="n">
        <v>173</v>
      </c>
      <c r="C3678" s="300" t="inlineStr">
        <is>
          <t>T235</t>
        </is>
      </c>
      <c r="D3678" s="300" t="n">
        <v>14</v>
      </c>
      <c r="E3678" s="301" t="n">
        <v>43591</v>
      </c>
      <c r="F3678" s="300" t="n">
        <v>5227</v>
      </c>
      <c r="G3678" s="312" t="n">
        <v>9513</v>
      </c>
      <c r="H3678" s="300" t="n">
        <v>7938</v>
      </c>
      <c r="I3678" s="300" t="n"/>
      <c r="J3678" s="315" t="inlineStr">
        <is>
          <t>1/2</t>
        </is>
      </c>
      <c r="K3678" s="304" t="inlineStr">
        <is>
          <t>T3</t>
        </is>
      </c>
      <c r="L3678" s="304" t="n"/>
      <c r="M3678" s="304" t="n"/>
      <c r="N3678" s="304" t="n"/>
    </row>
    <row r="3679" ht="15.75" customHeight="1" s="412">
      <c r="A3679" s="300" t="n">
        <v>3752</v>
      </c>
      <c r="B3679" s="300" t="n">
        <v>174</v>
      </c>
      <c r="C3679" s="300" t="inlineStr">
        <is>
          <t>T235</t>
        </is>
      </c>
      <c r="D3679" s="300" t="n">
        <v>14</v>
      </c>
      <c r="E3679" s="301" t="n">
        <v>43591</v>
      </c>
      <c r="F3679" s="300" t="n">
        <v>5182</v>
      </c>
      <c r="G3679" s="312" t="n">
        <v>9243</v>
      </c>
      <c r="H3679" s="300" t="n">
        <v>7729</v>
      </c>
      <c r="I3679" s="300" t="n"/>
      <c r="J3679" s="315" t="n"/>
      <c r="K3679" s="304" t="inlineStr">
        <is>
          <t>T3</t>
        </is>
      </c>
      <c r="L3679" s="304" t="n"/>
      <c r="M3679" s="304" t="n"/>
      <c r="N3679" s="304" t="n"/>
    </row>
    <row r="3680" ht="15.75" customHeight="1" s="412">
      <c r="A3680" s="300" t="n">
        <v>3753</v>
      </c>
      <c r="B3680" s="300" t="n">
        <v>175</v>
      </c>
      <c r="C3680" s="300" t="inlineStr">
        <is>
          <t>T236</t>
        </is>
      </c>
      <c r="D3680" s="300" t="n">
        <v>14</v>
      </c>
      <c r="E3680" s="301" t="n">
        <v>43591</v>
      </c>
      <c r="F3680" s="300" t="n">
        <v>5280</v>
      </c>
      <c r="G3680" s="312" t="n">
        <v>7960</v>
      </c>
      <c r="H3680" s="300" t="n">
        <v>6981</v>
      </c>
      <c r="I3680" s="300" t="n"/>
      <c r="J3680" s="315" t="inlineStr">
        <is>
          <t>1/2</t>
        </is>
      </c>
      <c r="K3680" s="304" t="inlineStr">
        <is>
          <t>T3</t>
        </is>
      </c>
      <c r="L3680" s="304" t="n"/>
      <c r="M3680" s="304" t="n"/>
      <c r="N3680" s="304" t="n"/>
    </row>
    <row r="3681" ht="15.75" customHeight="1" s="412">
      <c r="A3681" s="300" t="n">
        <v>3754</v>
      </c>
      <c r="B3681" s="300" t="n">
        <v>176</v>
      </c>
      <c r="C3681" s="300" t="inlineStr">
        <is>
          <t>T236</t>
        </is>
      </c>
      <c r="D3681" s="300" t="n">
        <v>14</v>
      </c>
      <c r="E3681" s="301" t="n">
        <v>43591</v>
      </c>
      <c r="F3681" s="300" t="n">
        <v>5193</v>
      </c>
      <c r="G3681" s="312" t="n">
        <v>7946</v>
      </c>
      <c r="H3681" s="300" t="n">
        <v>6904</v>
      </c>
      <c r="I3681" s="300" t="n"/>
      <c r="J3681" s="315" t="n"/>
      <c r="K3681" s="304" t="inlineStr">
        <is>
          <t>T3</t>
        </is>
      </c>
      <c r="L3681" s="304" t="n"/>
      <c r="M3681" s="304" t="n"/>
      <c r="N3681" s="304" t="n"/>
    </row>
    <row r="3682" ht="15.75" customHeight="1" s="412">
      <c r="A3682" s="300" t="n">
        <v>3755</v>
      </c>
      <c r="B3682" s="300" t="n">
        <v>177</v>
      </c>
      <c r="C3682" s="300" t="inlineStr">
        <is>
          <t>T237</t>
        </is>
      </c>
      <c r="D3682" s="300" t="n">
        <v>14</v>
      </c>
      <c r="E3682" s="301" t="n">
        <v>43591</v>
      </c>
      <c r="F3682" s="300" t="n">
        <v>5259</v>
      </c>
      <c r="G3682" s="312" t="n">
        <v>8942</v>
      </c>
      <c r="H3682" s="300" t="n">
        <v>7896</v>
      </c>
      <c r="I3682" s="300" t="n"/>
      <c r="J3682" s="315" t="inlineStr">
        <is>
          <t>2/5</t>
        </is>
      </c>
      <c r="K3682" s="304" t="inlineStr">
        <is>
          <t>T1</t>
        </is>
      </c>
      <c r="L3682" s="304" t="n"/>
      <c r="M3682" s="304" t="n"/>
      <c r="N3682" s="304" t="n"/>
    </row>
    <row r="3683" ht="15.75" customHeight="1" s="412">
      <c r="A3683" s="300" t="n">
        <v>3756</v>
      </c>
      <c r="B3683" s="300" t="n">
        <v>178</v>
      </c>
      <c r="C3683" s="300" t="inlineStr">
        <is>
          <t>T237</t>
        </is>
      </c>
      <c r="D3683" s="300" t="n">
        <v>14</v>
      </c>
      <c r="E3683" s="301" t="n">
        <v>43591</v>
      </c>
      <c r="F3683" s="300" t="n">
        <v>5226</v>
      </c>
      <c r="G3683" s="312" t="n">
        <v>8918</v>
      </c>
      <c r="H3683" s="300" t="n">
        <v>7913</v>
      </c>
      <c r="I3683" s="300" t="n"/>
      <c r="J3683" s="315" t="n"/>
      <c r="K3683" s="304" t="inlineStr">
        <is>
          <t>T1</t>
        </is>
      </c>
      <c r="L3683" s="304" t="n"/>
      <c r="M3683" s="304" t="n"/>
      <c r="N3683" s="304" t="n"/>
    </row>
    <row r="3684" ht="15.75" customHeight="1" s="412">
      <c r="A3684" s="300" t="n">
        <v>3757</v>
      </c>
      <c r="B3684" s="300" t="n">
        <v>179</v>
      </c>
      <c r="C3684" s="300" t="inlineStr">
        <is>
          <t>T239</t>
        </is>
      </c>
      <c r="D3684" s="300" t="n">
        <v>14</v>
      </c>
      <c r="E3684" s="301" t="n">
        <v>43591</v>
      </c>
      <c r="F3684" s="300" t="n">
        <v>5180</v>
      </c>
      <c r="G3684" s="312" t="n">
        <v>8466</v>
      </c>
      <c r="H3684" s="300" t="n">
        <v>7605</v>
      </c>
      <c r="I3684" s="300" t="n"/>
      <c r="J3684" s="315" t="inlineStr">
        <is>
          <t>MF</t>
        </is>
      </c>
      <c r="K3684" s="304" t="inlineStr">
        <is>
          <t>T1</t>
        </is>
      </c>
      <c r="L3684" s="304" t="n"/>
      <c r="M3684" s="304" t="n"/>
      <c r="N3684" s="304" t="n"/>
    </row>
    <row r="3685" ht="15.75" customHeight="1" s="412">
      <c r="A3685" s="300" t="n">
        <v>3758</v>
      </c>
      <c r="B3685" s="300" t="n">
        <v>180</v>
      </c>
      <c r="C3685" s="300" t="inlineStr">
        <is>
          <t>T239</t>
        </is>
      </c>
      <c r="D3685" s="300" t="n">
        <v>14</v>
      </c>
      <c r="E3685" s="301" t="n">
        <v>43591</v>
      </c>
      <c r="F3685" s="300" t="n">
        <v>5282</v>
      </c>
      <c r="G3685" s="312" t="n">
        <v>8513</v>
      </c>
      <c r="H3685" s="300" t="n">
        <v>7695</v>
      </c>
      <c r="I3685" s="300" t="n"/>
      <c r="J3685" s="315" t="n"/>
      <c r="K3685" s="304" t="inlineStr">
        <is>
          <t>T1</t>
        </is>
      </c>
      <c r="L3685" s="304" t="n"/>
      <c r="M3685" s="304" t="n"/>
      <c r="N3685" s="304" t="n"/>
    </row>
    <row r="3686" ht="15.75" customHeight="1" s="412">
      <c r="A3686" s="300" t="n">
        <v>3759</v>
      </c>
      <c r="B3686" s="300" t="n">
        <v>181</v>
      </c>
      <c r="C3686" s="300" t="inlineStr">
        <is>
          <t>T241</t>
        </is>
      </c>
      <c r="D3686" s="300" t="n">
        <v>14</v>
      </c>
      <c r="E3686" s="301" t="n">
        <v>43591</v>
      </c>
      <c r="F3686" s="300" t="n">
        <v>5244</v>
      </c>
      <c r="G3686" s="312" t="n">
        <v>8909</v>
      </c>
      <c r="H3686" s="300" t="n">
        <v>7600</v>
      </c>
      <c r="I3686" s="300" t="n"/>
      <c r="J3686" s="315" t="inlineStr">
        <is>
          <t>30/4</t>
        </is>
      </c>
      <c r="K3686" s="304" t="inlineStr">
        <is>
          <t>T3</t>
        </is>
      </c>
      <c r="L3686" s="304" t="n"/>
      <c r="M3686" s="304" t="n"/>
      <c r="N3686" s="304" t="n"/>
    </row>
    <row r="3687" ht="15.75" customHeight="1" s="412">
      <c r="A3687" s="300" t="n">
        <v>3760</v>
      </c>
      <c r="B3687" s="300" t="n">
        <v>182</v>
      </c>
      <c r="C3687" s="300" t="inlineStr">
        <is>
          <t>T241</t>
        </is>
      </c>
      <c r="D3687" s="300" t="n">
        <v>14</v>
      </c>
      <c r="E3687" s="301" t="n">
        <v>43591</v>
      </c>
      <c r="F3687" s="300" t="n">
        <v>5301</v>
      </c>
      <c r="G3687" s="312" t="n">
        <v>8688</v>
      </c>
      <c r="H3687" s="300" t="n">
        <v>7451</v>
      </c>
      <c r="I3687" s="300" t="n"/>
      <c r="J3687" s="315" t="n"/>
      <c r="K3687" s="304" t="inlineStr">
        <is>
          <t>T3</t>
        </is>
      </c>
      <c r="L3687" s="304" t="n"/>
      <c r="M3687" s="304" t="n"/>
      <c r="N3687" s="304" t="n"/>
    </row>
    <row r="3688" ht="15.75" customHeight="1" s="412">
      <c r="A3688" s="300" t="n">
        <v>3761</v>
      </c>
      <c r="B3688" s="300" t="n">
        <v>183</v>
      </c>
      <c r="C3688" s="300" t="inlineStr">
        <is>
          <t>T243</t>
        </is>
      </c>
      <c r="D3688" s="300" t="n">
        <v>14</v>
      </c>
      <c r="E3688" s="301" t="n">
        <v>43591</v>
      </c>
      <c r="F3688" s="300" t="n">
        <v>5192</v>
      </c>
      <c r="G3688" s="312" t="n">
        <v>7282</v>
      </c>
      <c r="H3688" s="300" t="n">
        <v>6879</v>
      </c>
      <c r="I3688" s="300" t="n"/>
      <c r="J3688" s="315" t="inlineStr">
        <is>
          <t>MF</t>
        </is>
      </c>
      <c r="K3688" s="304" t="inlineStr">
        <is>
          <t>T1</t>
        </is>
      </c>
      <c r="L3688" s="304" t="n"/>
      <c r="M3688" s="304" t="n"/>
      <c r="N3688" s="304" t="n"/>
    </row>
    <row r="3689" ht="15.75" customHeight="1" s="412">
      <c r="A3689" s="300" t="n">
        <v>3762</v>
      </c>
      <c r="B3689" s="300" t="n">
        <v>184</v>
      </c>
      <c r="C3689" s="300" t="inlineStr">
        <is>
          <t>T243</t>
        </is>
      </c>
      <c r="D3689" s="300" t="n">
        <v>14</v>
      </c>
      <c r="E3689" s="301" t="n">
        <v>43591</v>
      </c>
      <c r="F3689" s="300" t="n">
        <v>5243</v>
      </c>
      <c r="G3689" s="312" t="n">
        <v>7345</v>
      </c>
      <c r="H3689" s="300" t="n">
        <v>6950</v>
      </c>
      <c r="I3689" s="300" t="n"/>
      <c r="J3689" s="315" t="n"/>
      <c r="K3689" s="304" t="inlineStr">
        <is>
          <t>T1</t>
        </is>
      </c>
      <c r="L3689" s="304" t="n"/>
      <c r="M3689" s="304" t="n"/>
      <c r="N3689" s="304" t="n"/>
    </row>
    <row r="3690" ht="15.75" customHeight="1" s="412">
      <c r="A3690" s="300" t="n">
        <v>3763</v>
      </c>
      <c r="B3690" s="300" t="n">
        <v>185</v>
      </c>
      <c r="C3690" s="300" t="inlineStr">
        <is>
          <t>T245</t>
        </is>
      </c>
      <c r="D3690" s="300" t="n">
        <v>14</v>
      </c>
      <c r="E3690" s="301" t="n">
        <v>43591</v>
      </c>
      <c r="F3690" s="300" t="n">
        <v>5288</v>
      </c>
      <c r="G3690" s="312" t="n">
        <v>7408</v>
      </c>
      <c r="H3690" s="300" t="n">
        <v>6849</v>
      </c>
      <c r="I3690" s="300" t="n"/>
      <c r="J3690" s="315" t="inlineStr">
        <is>
          <t>MF</t>
        </is>
      </c>
      <c r="K3690" s="304" t="inlineStr">
        <is>
          <t>T1</t>
        </is>
      </c>
      <c r="L3690" s="304" t="n"/>
      <c r="M3690" s="304" t="n"/>
      <c r="N3690" s="304" t="n"/>
    </row>
    <row r="3691" ht="15.75" customHeight="1" s="412">
      <c r="A3691" s="300" t="n">
        <v>3764</v>
      </c>
      <c r="B3691" s="300" t="n">
        <v>186</v>
      </c>
      <c r="C3691" s="300" t="inlineStr">
        <is>
          <t>T245</t>
        </is>
      </c>
      <c r="D3691" s="300" t="n">
        <v>14</v>
      </c>
      <c r="E3691" s="301" t="n">
        <v>43591</v>
      </c>
      <c r="F3691" s="300" t="n">
        <v>5251</v>
      </c>
      <c r="G3691" s="312" t="n">
        <v>7481</v>
      </c>
      <c r="H3691" s="300" t="n">
        <v>6891</v>
      </c>
      <c r="I3691" s="300" t="n"/>
      <c r="J3691" s="315" t="n"/>
      <c r="K3691" s="304" t="inlineStr">
        <is>
          <t>T1</t>
        </is>
      </c>
      <c r="L3691" s="304" t="n"/>
      <c r="M3691" s="304" t="n"/>
      <c r="N3691" s="304" t="n"/>
    </row>
    <row r="3692" ht="15.75" customHeight="1" s="412">
      <c r="A3692" s="300" t="n">
        <v>3765</v>
      </c>
      <c r="B3692" s="300" t="n">
        <v>187</v>
      </c>
      <c r="C3692" s="300" t="inlineStr">
        <is>
          <t>T249</t>
        </is>
      </c>
      <c r="D3692" s="300" t="n">
        <v>14</v>
      </c>
      <c r="E3692" s="301" t="n">
        <v>43591</v>
      </c>
      <c r="F3692" s="300" t="n">
        <v>5214</v>
      </c>
      <c r="G3692" s="312" t="n">
        <v>7485</v>
      </c>
      <c r="H3692" s="300" t="n">
        <v>6965</v>
      </c>
      <c r="I3692" s="300" t="n"/>
      <c r="J3692" s="315" t="inlineStr">
        <is>
          <t>MF</t>
        </is>
      </c>
      <c r="K3692" s="304" t="inlineStr">
        <is>
          <t>T2</t>
        </is>
      </c>
      <c r="L3692" s="304" t="n"/>
      <c r="M3692" s="304" t="n"/>
      <c r="N3692" s="304" t="n"/>
    </row>
    <row r="3693" ht="15.75" customHeight="1" s="412">
      <c r="A3693" s="300" t="n">
        <v>3766</v>
      </c>
      <c r="B3693" s="300" t="n">
        <v>188</v>
      </c>
      <c r="C3693" s="300" t="inlineStr">
        <is>
          <t>T249</t>
        </is>
      </c>
      <c r="D3693" s="300" t="n">
        <v>14</v>
      </c>
      <c r="E3693" s="301" t="n">
        <v>43591</v>
      </c>
      <c r="F3693" s="300" t="n">
        <v>5267</v>
      </c>
      <c r="G3693" s="312" t="n">
        <v>7637</v>
      </c>
      <c r="H3693" s="300" t="n">
        <v>7062</v>
      </c>
      <c r="I3693" s="300" t="n"/>
      <c r="J3693" s="315" t="n"/>
      <c r="K3693" s="304" t="inlineStr">
        <is>
          <t>T2</t>
        </is>
      </c>
      <c r="L3693" s="304" t="n"/>
      <c r="M3693" s="304" t="n"/>
      <c r="N3693" s="304" t="n"/>
    </row>
    <row r="3694" ht="15.75" customHeight="1" s="412">
      <c r="A3694" s="300" t="n">
        <v>3767</v>
      </c>
      <c r="B3694" s="300" t="n">
        <v>189</v>
      </c>
      <c r="C3694" s="300" t="inlineStr">
        <is>
          <t>T251</t>
        </is>
      </c>
      <c r="D3694" s="300" t="n">
        <v>14</v>
      </c>
      <c r="E3694" s="301" t="n">
        <v>43591</v>
      </c>
      <c r="F3694" s="300" t="n">
        <v>5261</v>
      </c>
      <c r="G3694" s="312" t="n">
        <v>7864</v>
      </c>
      <c r="H3694" s="300" t="n">
        <v>7227</v>
      </c>
      <c r="I3694" s="300" t="n"/>
      <c r="J3694" s="315" t="inlineStr">
        <is>
          <t>MF</t>
        </is>
      </c>
      <c r="K3694" s="304" t="inlineStr">
        <is>
          <t>T3</t>
        </is>
      </c>
      <c r="L3694" s="304" t="n"/>
      <c r="M3694" s="304" t="n"/>
      <c r="N3694" s="304" t="n"/>
    </row>
    <row r="3695" ht="15.75" customHeight="1" s="412">
      <c r="A3695" s="300" t="n">
        <v>3768</v>
      </c>
      <c r="B3695" s="300" t="n">
        <v>190</v>
      </c>
      <c r="C3695" s="300" t="inlineStr">
        <is>
          <t>T251</t>
        </is>
      </c>
      <c r="D3695" s="300" t="n">
        <v>14</v>
      </c>
      <c r="E3695" s="301" t="n">
        <v>43591</v>
      </c>
      <c r="F3695" s="300" t="n">
        <v>5238</v>
      </c>
      <c r="G3695" s="312" t="n">
        <v>7875</v>
      </c>
      <c r="H3695" s="300" t="n">
        <v>7247</v>
      </c>
      <c r="I3695" s="300" t="n"/>
      <c r="J3695" s="315" t="n"/>
      <c r="K3695" s="304" t="inlineStr">
        <is>
          <t>T3</t>
        </is>
      </c>
      <c r="L3695" s="304" t="n"/>
      <c r="M3695" s="304" t="n"/>
      <c r="N3695" s="304" t="n"/>
    </row>
    <row r="3696" ht="15.75" customHeight="1" s="412">
      <c r="A3696" s="300" t="n">
        <v>3769</v>
      </c>
      <c r="B3696" s="300" t="n">
        <v>191</v>
      </c>
      <c r="C3696" s="300" t="inlineStr">
        <is>
          <t>T252</t>
        </is>
      </c>
      <c r="D3696" s="300" t="n">
        <v>14</v>
      </c>
      <c r="E3696" s="301" t="n">
        <v>43591</v>
      </c>
      <c r="F3696" s="300" t="n">
        <v>5280</v>
      </c>
      <c r="G3696" s="312" t="n">
        <v>9570</v>
      </c>
      <c r="H3696" s="300" t="n">
        <v>8166</v>
      </c>
      <c r="I3696" s="300" t="n"/>
      <c r="J3696" s="315" t="inlineStr">
        <is>
          <t>1/2</t>
        </is>
      </c>
      <c r="K3696" s="304" t="inlineStr">
        <is>
          <t>T1</t>
        </is>
      </c>
      <c r="L3696" s="304" t="n"/>
      <c r="M3696" s="304" t="n"/>
      <c r="N3696" s="304" t="n"/>
    </row>
    <row r="3697" ht="15.75" customHeight="1" s="412">
      <c r="A3697" s="300" t="n">
        <v>3770</v>
      </c>
      <c r="B3697" s="300" t="n">
        <v>192</v>
      </c>
      <c r="C3697" s="300" t="inlineStr">
        <is>
          <t>T252</t>
        </is>
      </c>
      <c r="D3697" s="300" t="n">
        <v>14</v>
      </c>
      <c r="E3697" s="301" t="n">
        <v>43591</v>
      </c>
      <c r="F3697" s="300" t="n">
        <v>5241</v>
      </c>
      <c r="G3697" s="312" t="n">
        <v>9596</v>
      </c>
      <c r="H3697" s="300" t="n">
        <v>8172</v>
      </c>
      <c r="I3697" s="300" t="n"/>
      <c r="J3697" s="315" t="n"/>
      <c r="K3697" s="304" t="inlineStr">
        <is>
          <t>T1</t>
        </is>
      </c>
      <c r="L3697" s="304" t="n"/>
      <c r="M3697" s="304" t="n"/>
      <c r="N3697" s="304" t="n"/>
    </row>
    <row r="3698" ht="15.75" customHeight="1" s="412">
      <c r="A3698" s="300" t="n">
        <v>3771</v>
      </c>
      <c r="B3698" s="300" t="n">
        <v>193</v>
      </c>
      <c r="C3698" s="300" t="inlineStr">
        <is>
          <t>T253</t>
        </is>
      </c>
      <c r="D3698" s="300" t="n">
        <v>14</v>
      </c>
      <c r="E3698" s="301" t="n">
        <v>43591</v>
      </c>
      <c r="F3698" s="300" t="n">
        <v>5263</v>
      </c>
      <c r="G3698" s="312" t="n">
        <v>7673</v>
      </c>
      <c r="H3698" s="300" t="n">
        <v>6914</v>
      </c>
      <c r="I3698" s="300" t="n"/>
      <c r="J3698" s="315" t="inlineStr">
        <is>
          <t>1/2</t>
        </is>
      </c>
      <c r="K3698" s="304" t="inlineStr">
        <is>
          <t>T3</t>
        </is>
      </c>
      <c r="L3698" s="304" t="n"/>
      <c r="M3698" s="304" t="n"/>
      <c r="N3698" s="304" t="n"/>
    </row>
    <row r="3699" ht="15.75" customHeight="1" s="412">
      <c r="A3699" s="300" t="n">
        <v>3772</v>
      </c>
      <c r="B3699" s="300" t="n">
        <v>194</v>
      </c>
      <c r="C3699" s="300" t="inlineStr">
        <is>
          <t>T253</t>
        </is>
      </c>
      <c r="D3699" s="300" t="n">
        <v>14</v>
      </c>
      <c r="E3699" s="301" t="n">
        <v>43591</v>
      </c>
      <c r="F3699" s="300" t="n">
        <v>5207</v>
      </c>
      <c r="G3699" s="312" t="n">
        <v>7906</v>
      </c>
      <c r="H3699" s="300" t="n">
        <v>7039</v>
      </c>
      <c r="I3699" s="300" t="n"/>
      <c r="J3699" s="315" t="n"/>
      <c r="K3699" s="304" t="inlineStr">
        <is>
          <t>T3</t>
        </is>
      </c>
      <c r="L3699" s="304" t="n"/>
      <c r="M3699" s="304" t="n"/>
      <c r="N3699" s="304" t="n"/>
    </row>
    <row r="3700" ht="15.75" customHeight="1" s="412">
      <c r="A3700" s="300" t="n">
        <v>3773</v>
      </c>
      <c r="B3700" s="300" t="n">
        <v>195</v>
      </c>
      <c r="C3700" s="300" t="inlineStr">
        <is>
          <t>T254</t>
        </is>
      </c>
      <c r="D3700" s="300" t="n">
        <v>14</v>
      </c>
      <c r="E3700" s="301" t="n">
        <v>43591</v>
      </c>
      <c r="F3700" s="300" t="n">
        <v>5277</v>
      </c>
      <c r="G3700" s="312" t="n">
        <v>9305</v>
      </c>
      <c r="H3700" s="300" t="n">
        <v>8220</v>
      </c>
      <c r="I3700" s="300" t="n"/>
      <c r="J3700" s="315" t="n"/>
      <c r="K3700" s="304" t="inlineStr">
        <is>
          <t>T1</t>
        </is>
      </c>
      <c r="L3700" s="304" t="n"/>
      <c r="M3700" s="304" t="n"/>
      <c r="N3700" s="304" t="n"/>
    </row>
    <row r="3701" ht="15.75" customHeight="1" s="412">
      <c r="A3701" s="300" t="n">
        <v>3774</v>
      </c>
      <c r="B3701" s="300" t="n">
        <v>196</v>
      </c>
      <c r="C3701" s="300" t="inlineStr">
        <is>
          <t>T254</t>
        </is>
      </c>
      <c r="D3701" s="300" t="n">
        <v>14</v>
      </c>
      <c r="E3701" s="301" t="n">
        <v>43591</v>
      </c>
      <c r="F3701" s="300" t="n">
        <v>5243</v>
      </c>
      <c r="G3701" s="312" t="n">
        <v>8970</v>
      </c>
      <c r="H3701" s="300" t="n">
        <v>7961</v>
      </c>
      <c r="I3701" s="300" t="n"/>
      <c r="J3701" s="315" t="n"/>
      <c r="K3701" s="304" t="inlineStr">
        <is>
          <t>T1</t>
        </is>
      </c>
      <c r="L3701" s="304" t="n"/>
      <c r="M3701" s="304" t="n"/>
      <c r="N3701" s="304" t="n"/>
    </row>
    <row r="3702" ht="15.75" customHeight="1" s="412">
      <c r="A3702" s="300" t="n">
        <v>3775</v>
      </c>
      <c r="B3702" s="300" t="n">
        <v>197</v>
      </c>
      <c r="C3702" s="300" t="inlineStr">
        <is>
          <t>T255</t>
        </is>
      </c>
      <c r="D3702" s="300" t="n">
        <v>14</v>
      </c>
      <c r="E3702" s="301" t="n">
        <v>43591</v>
      </c>
      <c r="F3702" s="300" t="n">
        <v>5252</v>
      </c>
      <c r="G3702" s="312" t="n">
        <v>7799</v>
      </c>
      <c r="H3702" s="300" t="n">
        <v>7385</v>
      </c>
      <c r="I3702" s="300" t="n"/>
      <c r="J3702" s="315" t="inlineStr">
        <is>
          <t>MF</t>
        </is>
      </c>
      <c r="K3702" s="304" t="inlineStr">
        <is>
          <t>T1</t>
        </is>
      </c>
      <c r="L3702" s="304" t="n"/>
      <c r="M3702" s="304" t="n"/>
      <c r="N3702" s="304" t="n"/>
    </row>
    <row r="3703" ht="15.75" customHeight="1" s="412">
      <c r="A3703" s="300" t="n">
        <v>3776</v>
      </c>
      <c r="B3703" s="300" t="n">
        <v>198</v>
      </c>
      <c r="C3703" s="300" t="inlineStr">
        <is>
          <t>T255</t>
        </is>
      </c>
      <c r="D3703" s="300" t="n">
        <v>14</v>
      </c>
      <c r="E3703" s="301" t="n">
        <v>43591</v>
      </c>
      <c r="F3703" s="300" t="n">
        <v>5320</v>
      </c>
      <c r="G3703" s="312" t="n">
        <v>7902</v>
      </c>
      <c r="H3703" s="300" t="n">
        <v>7477</v>
      </c>
      <c r="I3703" s="300" t="n"/>
      <c r="J3703" s="315" t="n"/>
      <c r="K3703" s="304" t="inlineStr">
        <is>
          <t>T1</t>
        </is>
      </c>
      <c r="L3703" s="304" t="n"/>
      <c r="M3703" s="304" t="n"/>
      <c r="N3703" s="304" t="n"/>
    </row>
    <row r="3704" ht="15.75" customHeight="1" s="412">
      <c r="A3704" s="300" t="n">
        <v>3777</v>
      </c>
      <c r="B3704" s="300" t="n">
        <v>199</v>
      </c>
      <c r="C3704" s="300" t="inlineStr">
        <is>
          <t>T256</t>
        </is>
      </c>
      <c r="D3704" s="300" t="n">
        <v>14</v>
      </c>
      <c r="E3704" s="301" t="n">
        <v>43591</v>
      </c>
      <c r="F3704" s="300" t="n">
        <v>5262</v>
      </c>
      <c r="G3704" s="312" t="n">
        <v>8808</v>
      </c>
      <c r="H3704" s="300" t="n">
        <v>7873</v>
      </c>
      <c r="I3704" s="300" t="n"/>
      <c r="J3704" s="315" t="inlineStr">
        <is>
          <t>MF</t>
        </is>
      </c>
      <c r="K3704" s="304" t="inlineStr">
        <is>
          <t>T1</t>
        </is>
      </c>
      <c r="L3704" s="304" t="n"/>
      <c r="M3704" s="304" t="n"/>
      <c r="N3704" s="304" t="n"/>
    </row>
    <row r="3705" ht="15.75" customHeight="1" s="412">
      <c r="A3705" s="300" t="n">
        <v>3778</v>
      </c>
      <c r="B3705" s="300" t="n">
        <v>200</v>
      </c>
      <c r="C3705" s="300" t="inlineStr">
        <is>
          <t>T256</t>
        </is>
      </c>
      <c r="D3705" s="300" t="n">
        <v>14</v>
      </c>
      <c r="E3705" s="301" t="n">
        <v>43591</v>
      </c>
      <c r="F3705" s="300" t="n">
        <v>5181</v>
      </c>
      <c r="G3705" s="312" t="n">
        <v>8530</v>
      </c>
      <c r="H3705" s="300" t="n">
        <v>7613</v>
      </c>
      <c r="I3705" s="300" t="n"/>
      <c r="J3705" s="315" t="n"/>
      <c r="K3705" s="304" t="inlineStr">
        <is>
          <t>T1</t>
        </is>
      </c>
      <c r="L3705" s="304" t="n"/>
      <c r="M3705" s="304" t="n"/>
      <c r="N3705" s="304" t="n"/>
    </row>
    <row r="3706" ht="15.75" customHeight="1" s="412">
      <c r="A3706" s="300" t="n">
        <v>3779</v>
      </c>
      <c r="B3706" s="300" t="n">
        <v>201</v>
      </c>
      <c r="C3706" s="300" t="inlineStr">
        <is>
          <t>T257</t>
        </is>
      </c>
      <c r="D3706" s="300" t="n">
        <v>14</v>
      </c>
      <c r="E3706" s="301" t="n">
        <v>43591</v>
      </c>
      <c r="F3706" s="300" t="n">
        <v>5254</v>
      </c>
      <c r="G3706" s="312" t="n">
        <v>8189</v>
      </c>
      <c r="H3706" s="300" t="n">
        <v>7507</v>
      </c>
      <c r="I3706" s="300" t="n"/>
      <c r="J3706" s="315" t="inlineStr">
        <is>
          <t>MF</t>
        </is>
      </c>
      <c r="K3706" s="304" t="inlineStr">
        <is>
          <t>T1</t>
        </is>
      </c>
      <c r="L3706" s="304" t="n"/>
      <c r="M3706" s="304" t="n"/>
      <c r="N3706" s="304" t="n"/>
    </row>
    <row r="3707" ht="15.75" customHeight="1" s="412">
      <c r="A3707" s="300" t="n">
        <v>3780</v>
      </c>
      <c r="B3707" s="300" t="n">
        <v>202</v>
      </c>
      <c r="C3707" s="300" t="inlineStr">
        <is>
          <t>T257</t>
        </is>
      </c>
      <c r="D3707" s="300" t="n">
        <v>14</v>
      </c>
      <c r="E3707" s="301" t="n">
        <v>43591</v>
      </c>
      <c r="F3707" s="300" t="n">
        <v>5275</v>
      </c>
      <c r="G3707" s="312" t="n">
        <v>8157</v>
      </c>
      <c r="H3707" s="300" t="n">
        <v>7486</v>
      </c>
      <c r="I3707" s="300" t="n"/>
      <c r="J3707" s="315" t="n"/>
      <c r="K3707" s="304" t="inlineStr">
        <is>
          <t>T1</t>
        </is>
      </c>
      <c r="L3707" s="304" t="n"/>
      <c r="M3707" s="304" t="n"/>
      <c r="N3707" s="304" t="n"/>
    </row>
    <row r="3708" ht="15.75" customHeight="1" s="412">
      <c r="A3708" s="300" t="n">
        <v>3781</v>
      </c>
      <c r="B3708" s="300" t="n">
        <v>203</v>
      </c>
      <c r="C3708" s="300" t="inlineStr">
        <is>
          <t>T259</t>
        </is>
      </c>
      <c r="D3708" s="300" t="n">
        <v>14</v>
      </c>
      <c r="E3708" s="301" t="n">
        <v>43591</v>
      </c>
      <c r="F3708" s="300" t="n">
        <v>5215</v>
      </c>
      <c r="G3708" s="312" t="n">
        <v>8460</v>
      </c>
      <c r="H3708" s="300" t="n">
        <v>7669</v>
      </c>
      <c r="I3708" s="300" t="n"/>
      <c r="J3708" s="315" t="inlineStr">
        <is>
          <t>MF</t>
        </is>
      </c>
      <c r="K3708" s="304" t="inlineStr">
        <is>
          <t>T1</t>
        </is>
      </c>
      <c r="L3708" s="304" t="n"/>
      <c r="M3708" s="304" t="n"/>
      <c r="N3708" s="304" t="n"/>
    </row>
    <row r="3709" ht="15.75" customHeight="1" s="412">
      <c r="A3709" s="300" t="n">
        <v>3782</v>
      </c>
      <c r="B3709" s="300" t="n">
        <v>204</v>
      </c>
      <c r="C3709" s="300" t="inlineStr">
        <is>
          <t>T259</t>
        </is>
      </c>
      <c r="D3709" s="300" t="n">
        <v>14</v>
      </c>
      <c r="E3709" s="301" t="n">
        <v>43591</v>
      </c>
      <c r="F3709" s="300" t="n">
        <v>5239</v>
      </c>
      <c r="G3709" s="312" t="n">
        <v>8595</v>
      </c>
      <c r="H3709" s="300" t="n">
        <v>7804</v>
      </c>
      <c r="I3709" s="300" t="n"/>
      <c r="J3709" s="315" t="n"/>
      <c r="K3709" s="304" t="inlineStr">
        <is>
          <t>T1</t>
        </is>
      </c>
      <c r="L3709" s="304" t="n"/>
      <c r="M3709" s="304" t="n"/>
      <c r="N3709" s="304" t="n"/>
    </row>
    <row r="3710" ht="15.75" customHeight="1" s="412">
      <c r="A3710" s="300" t="n">
        <v>3783</v>
      </c>
      <c r="B3710" s="300" t="n">
        <v>205</v>
      </c>
      <c r="C3710" s="300" t="inlineStr">
        <is>
          <t>T260</t>
        </is>
      </c>
      <c r="D3710" s="300" t="n">
        <v>14</v>
      </c>
      <c r="E3710" s="301" t="n">
        <v>43591</v>
      </c>
      <c r="F3710" s="300" t="n">
        <v>5204</v>
      </c>
      <c r="G3710" s="312" t="n">
        <v>7990</v>
      </c>
      <c r="H3710" s="300" t="n">
        <v>7226</v>
      </c>
      <c r="I3710" s="300" t="n"/>
      <c r="J3710" s="315" t="inlineStr">
        <is>
          <t>MF</t>
        </is>
      </c>
      <c r="K3710" s="304" t="inlineStr">
        <is>
          <t>T1</t>
        </is>
      </c>
      <c r="L3710" s="304" t="n"/>
      <c r="M3710" s="304" t="n"/>
      <c r="N3710" s="304" t="n"/>
    </row>
    <row r="3711" ht="15.75" customHeight="1" s="412">
      <c r="A3711" s="300" t="n">
        <v>3784</v>
      </c>
      <c r="B3711" s="300" t="n">
        <v>206</v>
      </c>
      <c r="C3711" s="300" t="inlineStr">
        <is>
          <t>T260</t>
        </is>
      </c>
      <c r="D3711" s="300" t="n">
        <v>14</v>
      </c>
      <c r="E3711" s="301" t="n">
        <v>43591</v>
      </c>
      <c r="F3711" s="300" t="n">
        <v>5233</v>
      </c>
      <c r="G3711" s="312" t="n">
        <v>7971</v>
      </c>
      <c r="H3711" s="300" t="n">
        <v>7213</v>
      </c>
      <c r="I3711" s="300" t="n"/>
      <c r="J3711" s="315" t="n"/>
      <c r="K3711" s="304" t="inlineStr">
        <is>
          <t>T1</t>
        </is>
      </c>
      <c r="L3711" s="304" t="n"/>
      <c r="M3711" s="304" t="n"/>
      <c r="N3711" s="304" t="n"/>
    </row>
    <row r="3712" ht="15.75" customHeight="1" s="412">
      <c r="A3712" s="300" t="n">
        <v>3785</v>
      </c>
      <c r="B3712" s="300" t="n">
        <v>207</v>
      </c>
      <c r="C3712" s="300" t="inlineStr">
        <is>
          <t>T262</t>
        </is>
      </c>
      <c r="D3712" s="300" t="n">
        <v>14</v>
      </c>
      <c r="E3712" s="301" t="n">
        <v>43591</v>
      </c>
      <c r="F3712" s="300" t="n">
        <v>5236</v>
      </c>
      <c r="G3712" s="312" t="n">
        <v>6924</v>
      </c>
      <c r="H3712" s="300" t="n">
        <v>6505</v>
      </c>
      <c r="I3712" s="300" t="n"/>
      <c r="J3712" s="315" t="inlineStr">
        <is>
          <t>MF</t>
        </is>
      </c>
      <c r="K3712" s="304" t="inlineStr">
        <is>
          <t>T3</t>
        </is>
      </c>
      <c r="L3712" s="304" t="n"/>
      <c r="M3712" s="304" t="n"/>
      <c r="N3712" s="304" t="n"/>
    </row>
    <row r="3713" ht="15.75" customHeight="1" s="412">
      <c r="A3713" s="300" t="n">
        <v>3786</v>
      </c>
      <c r="B3713" s="300" t="n">
        <v>208</v>
      </c>
      <c r="C3713" s="300" t="inlineStr">
        <is>
          <t>T262</t>
        </is>
      </c>
      <c r="D3713" s="300" t="n">
        <v>14</v>
      </c>
      <c r="E3713" s="301" t="n">
        <v>43591</v>
      </c>
      <c r="F3713" s="300" t="n">
        <v>5202</v>
      </c>
      <c r="G3713" s="312" t="n">
        <v>6943</v>
      </c>
      <c r="H3713" s="300" t="n">
        <v>6503</v>
      </c>
      <c r="I3713" s="300" t="n"/>
      <c r="J3713" s="315" t="n"/>
      <c r="K3713" s="304" t="inlineStr">
        <is>
          <t>T3</t>
        </is>
      </c>
      <c r="L3713" s="304" t="n"/>
      <c r="M3713" s="304" t="n"/>
      <c r="N3713" s="304" t="n"/>
    </row>
    <row r="3714" ht="15.75" customHeight="1" s="412">
      <c r="A3714" s="300" t="n">
        <v>3787</v>
      </c>
      <c r="B3714" s="300" t="n">
        <v>209</v>
      </c>
      <c r="C3714" s="300" t="inlineStr">
        <is>
          <t>T266</t>
        </is>
      </c>
      <c r="D3714" s="300" t="n">
        <v>14</v>
      </c>
      <c r="E3714" s="301" t="n">
        <v>43591</v>
      </c>
      <c r="F3714" s="300" t="n">
        <v>5228</v>
      </c>
      <c r="G3714" s="312" t="n">
        <v>9110</v>
      </c>
      <c r="H3714" s="300" t="n">
        <v>7973</v>
      </c>
      <c r="I3714" s="300" t="n"/>
      <c r="J3714" s="315" t="inlineStr">
        <is>
          <t>MF</t>
        </is>
      </c>
      <c r="K3714" s="304" t="inlineStr">
        <is>
          <t>T1</t>
        </is>
      </c>
      <c r="L3714" s="304" t="n"/>
      <c r="M3714" s="304" t="n"/>
      <c r="N3714" s="304" t="n"/>
    </row>
    <row r="3715" ht="15.75" customHeight="1" s="412">
      <c r="A3715" s="300" t="n">
        <v>3788</v>
      </c>
      <c r="B3715" s="300" t="n">
        <v>210</v>
      </c>
      <c r="C3715" s="300" t="inlineStr">
        <is>
          <t>T266</t>
        </is>
      </c>
      <c r="D3715" s="300" t="n">
        <v>14</v>
      </c>
      <c r="E3715" s="301" t="n">
        <v>43591</v>
      </c>
      <c r="F3715" s="300" t="n">
        <v>5223</v>
      </c>
      <c r="G3715" s="312" t="n">
        <v>8946</v>
      </c>
      <c r="H3715" s="300" t="n">
        <v>7859</v>
      </c>
      <c r="I3715" s="300" t="n"/>
      <c r="J3715" s="315" t="n"/>
      <c r="K3715" s="304" t="inlineStr">
        <is>
          <t>T1</t>
        </is>
      </c>
      <c r="L3715" s="304" t="n"/>
      <c r="M3715" s="304" t="n"/>
      <c r="N3715" s="304" t="n"/>
    </row>
    <row r="3716" ht="15.75" customHeight="1" s="412">
      <c r="A3716" s="300" t="n">
        <v>3789</v>
      </c>
      <c r="B3716" s="300" t="n">
        <v>211</v>
      </c>
      <c r="C3716" s="300" t="inlineStr">
        <is>
          <t>T302</t>
        </is>
      </c>
      <c r="D3716" s="300" t="n">
        <v>14</v>
      </c>
      <c r="E3716" s="301" t="n">
        <v>43591</v>
      </c>
      <c r="F3716" s="300" t="n">
        <v>5194</v>
      </c>
      <c r="G3716" s="312" t="n">
        <v>8264</v>
      </c>
      <c r="H3716" s="300" t="n">
        <v>7139</v>
      </c>
      <c r="I3716" s="300" t="n"/>
      <c r="J3716" s="315" t="inlineStr">
        <is>
          <t>1/4</t>
        </is>
      </c>
      <c r="K3716" s="304" t="inlineStr">
        <is>
          <t>T3</t>
        </is>
      </c>
      <c r="L3716" s="304" t="n"/>
      <c r="M3716" s="304" t="n"/>
      <c r="N3716" s="304" t="n"/>
    </row>
    <row r="3717" ht="15.75" customHeight="1" s="412">
      <c r="A3717" s="300" t="n">
        <v>3790</v>
      </c>
      <c r="B3717" s="300" t="n">
        <v>212</v>
      </c>
      <c r="C3717" s="300" t="inlineStr">
        <is>
          <t>T302</t>
        </is>
      </c>
      <c r="D3717" s="300" t="n">
        <v>14</v>
      </c>
      <c r="E3717" s="301" t="n">
        <v>43591</v>
      </c>
      <c r="F3717" s="300" t="n">
        <v>5225</v>
      </c>
      <c r="G3717" s="312" t="n">
        <v>8227</v>
      </c>
      <c r="H3717" s="300" t="n">
        <v>7117</v>
      </c>
      <c r="I3717" s="300" t="n"/>
      <c r="J3717" s="315" t="n"/>
      <c r="K3717" s="304" t="inlineStr">
        <is>
          <t>T3</t>
        </is>
      </c>
      <c r="L3717" s="304" t="n"/>
      <c r="M3717" s="304" t="n"/>
      <c r="N3717" s="304" t="n"/>
    </row>
    <row r="3718" ht="15.75" customHeight="1" s="412">
      <c r="A3718" s="300" t="n">
        <v>3791</v>
      </c>
      <c r="B3718" s="300" t="n">
        <v>213</v>
      </c>
      <c r="C3718" s="300" t="inlineStr">
        <is>
          <t>T303</t>
        </is>
      </c>
      <c r="D3718" s="300" t="n">
        <v>14</v>
      </c>
      <c r="E3718" s="301" t="n">
        <v>43591</v>
      </c>
      <c r="F3718" s="300" t="n">
        <v>5207</v>
      </c>
      <c r="G3718" s="312" t="n">
        <v>8812</v>
      </c>
      <c r="H3718" s="300" t="n">
        <v>7926</v>
      </c>
      <c r="I3718" s="300" t="n"/>
      <c r="J3718" s="315" t="inlineStr">
        <is>
          <t>PODRIDA</t>
        </is>
      </c>
      <c r="K3718" s="304" t="inlineStr">
        <is>
          <t>T1</t>
        </is>
      </c>
      <c r="L3718" s="304" t="n"/>
      <c r="M3718" s="304" t="n"/>
      <c r="N3718" s="304" t="n"/>
    </row>
    <row r="3719" ht="15.75" customHeight="1" s="412">
      <c r="A3719" s="300" t="n">
        <v>3792</v>
      </c>
      <c r="B3719" s="300" t="n">
        <v>214</v>
      </c>
      <c r="C3719" s="300" t="inlineStr">
        <is>
          <t>T303</t>
        </is>
      </c>
      <c r="D3719" s="300" t="n">
        <v>14</v>
      </c>
      <c r="E3719" s="301" t="n">
        <v>43591</v>
      </c>
      <c r="F3719" s="300" t="n">
        <v>5237</v>
      </c>
      <c r="G3719" s="312" t="n">
        <v>8341</v>
      </c>
      <c r="H3719" s="300" t="n">
        <v>7536</v>
      </c>
      <c r="I3719" s="300" t="n"/>
      <c r="J3719" s="315" t="n"/>
      <c r="K3719" s="304" t="inlineStr">
        <is>
          <t>T1</t>
        </is>
      </c>
      <c r="L3719" s="304" t="n"/>
      <c r="M3719" s="304" t="n"/>
      <c r="N3719" s="304" t="n"/>
    </row>
    <row r="3720" ht="15.75" customHeight="1" s="412">
      <c r="A3720" s="300" t="n">
        <v>3793</v>
      </c>
      <c r="B3720" s="300" t="n">
        <v>215</v>
      </c>
      <c r="C3720" s="300" t="inlineStr">
        <is>
          <t>T304</t>
        </is>
      </c>
      <c r="D3720" s="300" t="n">
        <v>14</v>
      </c>
      <c r="E3720" s="301" t="n">
        <v>43591</v>
      </c>
      <c r="F3720" s="300" t="n">
        <v>5148</v>
      </c>
      <c r="G3720" s="312" t="n">
        <v>8460</v>
      </c>
      <c r="H3720" s="300" t="n">
        <v>7507</v>
      </c>
      <c r="I3720" s="300" t="n"/>
      <c r="J3720" s="315" t="inlineStr">
        <is>
          <t>MF</t>
        </is>
      </c>
      <c r="K3720" s="304" t="inlineStr">
        <is>
          <t>T1</t>
        </is>
      </c>
      <c r="L3720" s="304" t="n"/>
      <c r="M3720" s="304" t="n"/>
      <c r="N3720" s="304" t="n"/>
    </row>
    <row r="3721" ht="15.75" customHeight="1" s="412">
      <c r="A3721" s="300" t="n">
        <v>3794</v>
      </c>
      <c r="B3721" s="300" t="n">
        <v>216</v>
      </c>
      <c r="C3721" s="300" t="inlineStr">
        <is>
          <t>T304</t>
        </is>
      </c>
      <c r="D3721" s="300" t="n">
        <v>14</v>
      </c>
      <c r="E3721" s="301" t="n">
        <v>43591</v>
      </c>
      <c r="F3721" s="300" t="n">
        <v>5240</v>
      </c>
      <c r="G3721" s="312" t="n">
        <v>8447</v>
      </c>
      <c r="H3721" s="300" t="n">
        <v>7543</v>
      </c>
      <c r="I3721" s="300" t="n"/>
      <c r="J3721" s="315" t="n"/>
      <c r="K3721" s="304" t="inlineStr">
        <is>
          <t>T1</t>
        </is>
      </c>
      <c r="L3721" s="304" t="n"/>
      <c r="M3721" s="304" t="n"/>
      <c r="N3721" s="304" t="n"/>
    </row>
    <row r="3722" ht="15.75" customHeight="1" s="412">
      <c r="A3722" s="300" t="n">
        <v>3795</v>
      </c>
      <c r="B3722" s="300" t="n">
        <v>217</v>
      </c>
      <c r="C3722" s="300" t="inlineStr">
        <is>
          <t>T307</t>
        </is>
      </c>
      <c r="D3722" s="300" t="n">
        <v>14</v>
      </c>
      <c r="E3722" s="301" t="n">
        <v>43591</v>
      </c>
      <c r="F3722" s="300" t="n">
        <v>5263</v>
      </c>
      <c r="G3722" s="312" t="n">
        <v>9555</v>
      </c>
      <c r="H3722" s="300" t="n">
        <v>8068</v>
      </c>
      <c r="I3722" s="300" t="n"/>
      <c r="J3722" s="315" t="inlineStr">
        <is>
          <t>1/2</t>
        </is>
      </c>
      <c r="K3722" s="304" t="inlineStr">
        <is>
          <t>T3</t>
        </is>
      </c>
      <c r="L3722" s="304" t="n"/>
      <c r="M3722" s="304" t="n"/>
      <c r="N3722" s="304" t="n"/>
    </row>
    <row r="3723" ht="15.75" customHeight="1" s="412">
      <c r="A3723" s="300" t="n">
        <v>3796</v>
      </c>
      <c r="B3723" s="300" t="n">
        <v>218</v>
      </c>
      <c r="C3723" s="300" t="inlineStr">
        <is>
          <t>T307</t>
        </is>
      </c>
      <c r="D3723" s="300" t="n">
        <v>14</v>
      </c>
      <c r="E3723" s="301" t="n">
        <v>43591</v>
      </c>
      <c r="F3723" s="300" t="n">
        <v>5280</v>
      </c>
      <c r="G3723" s="312" t="n">
        <v>9534</v>
      </c>
      <c r="H3723" s="300" t="n">
        <v>8053</v>
      </c>
      <c r="I3723" s="300" t="n"/>
      <c r="J3723" s="315" t="n"/>
      <c r="K3723" s="304" t="inlineStr">
        <is>
          <t>T3</t>
        </is>
      </c>
      <c r="L3723" s="304" t="n"/>
      <c r="M3723" s="304" t="n"/>
      <c r="N3723" s="304" t="n"/>
    </row>
    <row r="3724" ht="15.75" customHeight="1" s="412">
      <c r="A3724" s="300" t="n">
        <v>3797</v>
      </c>
      <c r="B3724" s="300" t="n">
        <v>219</v>
      </c>
      <c r="C3724" s="300" t="inlineStr">
        <is>
          <t>T308</t>
        </is>
      </c>
      <c r="D3724" s="300" t="n">
        <v>14</v>
      </c>
      <c r="E3724" s="301" t="n">
        <v>43591</v>
      </c>
      <c r="F3724" s="300" t="n">
        <v>5215</v>
      </c>
      <c r="G3724" s="312" t="n">
        <v>9011</v>
      </c>
      <c r="H3724" s="300" t="n">
        <v>8017</v>
      </c>
      <c r="I3724" s="300" t="n"/>
      <c r="J3724" s="315" t="inlineStr">
        <is>
          <t>MF</t>
        </is>
      </c>
      <c r="K3724" s="304" t="inlineStr">
        <is>
          <t>T1</t>
        </is>
      </c>
      <c r="L3724" s="304" t="n"/>
      <c r="M3724" s="304" t="n"/>
      <c r="N3724" s="304" t="n"/>
    </row>
    <row r="3725" ht="15.75" customHeight="1" s="412">
      <c r="A3725" s="300" t="n">
        <v>3798</v>
      </c>
      <c r="B3725" s="300" t="n">
        <v>220</v>
      </c>
      <c r="C3725" s="300" t="inlineStr">
        <is>
          <t>T308</t>
        </is>
      </c>
      <c r="D3725" s="300" t="n">
        <v>14</v>
      </c>
      <c r="E3725" s="301" t="n">
        <v>43591</v>
      </c>
      <c r="F3725" s="300" t="n">
        <v>5178</v>
      </c>
      <c r="G3725" s="312" t="n">
        <v>9122</v>
      </c>
      <c r="H3725" s="300" t="n">
        <v>8081</v>
      </c>
      <c r="I3725" s="300" t="n"/>
      <c r="J3725" s="315" t="n"/>
      <c r="K3725" s="304" t="inlineStr">
        <is>
          <t>T1</t>
        </is>
      </c>
      <c r="L3725" s="304" t="n"/>
      <c r="M3725" s="304" t="n"/>
      <c r="N3725" s="304" t="n"/>
    </row>
    <row r="3726" ht="15.75" customHeight="1" s="412">
      <c r="A3726" s="300" t="n">
        <v>3799</v>
      </c>
      <c r="B3726" s="300" t="n">
        <v>221</v>
      </c>
      <c r="C3726" s="300" t="inlineStr">
        <is>
          <t>T310</t>
        </is>
      </c>
      <c r="D3726" s="300" t="n">
        <v>14</v>
      </c>
      <c r="E3726" s="301" t="n">
        <v>43591</v>
      </c>
      <c r="F3726" s="300" t="n">
        <v>5187</v>
      </c>
      <c r="G3726" s="312" t="n">
        <v>8093</v>
      </c>
      <c r="H3726" s="300" t="n">
        <v>7368</v>
      </c>
      <c r="I3726" s="300" t="n"/>
      <c r="J3726" s="315" t="inlineStr">
        <is>
          <t>MF</t>
        </is>
      </c>
      <c r="K3726" s="304" t="inlineStr">
        <is>
          <t>T3</t>
        </is>
      </c>
      <c r="L3726" s="304" t="n"/>
      <c r="M3726" s="304" t="n"/>
      <c r="N3726" s="304" t="n"/>
    </row>
    <row r="3727" ht="15.75" customHeight="1" s="412">
      <c r="A3727" s="300" t="n">
        <v>3800</v>
      </c>
      <c r="B3727" s="300" t="n">
        <v>222</v>
      </c>
      <c r="C3727" s="300" t="inlineStr">
        <is>
          <t>T310</t>
        </is>
      </c>
      <c r="D3727" s="300" t="n">
        <v>14</v>
      </c>
      <c r="E3727" s="301" t="n">
        <v>43591</v>
      </c>
      <c r="F3727" s="300" t="n">
        <v>5216</v>
      </c>
      <c r="G3727" s="312" t="n">
        <v>8109</v>
      </c>
      <c r="H3727" s="300" t="n">
        <v>7391</v>
      </c>
      <c r="I3727" s="300" t="n"/>
      <c r="J3727" s="315" t="n"/>
      <c r="K3727" s="304" t="inlineStr">
        <is>
          <t>T3</t>
        </is>
      </c>
      <c r="L3727" s="304" t="n"/>
      <c r="M3727" s="304" t="n"/>
      <c r="N3727" s="304" t="n"/>
    </row>
    <row r="3728" ht="15.75" customHeight="1" s="412">
      <c r="A3728" s="300" t="n">
        <v>3801</v>
      </c>
      <c r="B3728" s="300" t="n">
        <v>223</v>
      </c>
      <c r="C3728" s="300" t="inlineStr">
        <is>
          <t>T312</t>
        </is>
      </c>
      <c r="D3728" s="300" t="n">
        <v>14</v>
      </c>
      <c r="E3728" s="301" t="n">
        <v>43591</v>
      </c>
      <c r="F3728" s="300" t="n">
        <v>5225</v>
      </c>
      <c r="G3728" s="312" t="n">
        <v>8533</v>
      </c>
      <c r="H3728" s="300" t="n">
        <v>7212</v>
      </c>
      <c r="I3728" s="300" t="n"/>
      <c r="J3728" s="315" t="inlineStr">
        <is>
          <t>1/2</t>
        </is>
      </c>
      <c r="K3728" s="304" t="inlineStr">
        <is>
          <t>T3</t>
        </is>
      </c>
      <c r="L3728" s="304" t="n"/>
      <c r="M3728" s="304" t="n"/>
      <c r="N3728" s="304" t="n"/>
    </row>
    <row r="3729" ht="15.75" customHeight="1" s="412">
      <c r="A3729" s="300" t="n">
        <v>3802</v>
      </c>
      <c r="B3729" s="300" t="n">
        <v>224</v>
      </c>
      <c r="C3729" s="300" t="inlineStr">
        <is>
          <t>T312</t>
        </is>
      </c>
      <c r="D3729" s="300" t="n">
        <v>14</v>
      </c>
      <c r="E3729" s="301" t="n">
        <v>43591</v>
      </c>
      <c r="F3729" s="300" t="n">
        <v>5231</v>
      </c>
      <c r="G3729" s="312" t="n">
        <v>9045</v>
      </c>
      <c r="H3729" s="300" t="n">
        <v>7478</v>
      </c>
      <c r="I3729" s="300" t="n"/>
      <c r="J3729" s="315" t="n"/>
      <c r="K3729" s="304" t="inlineStr">
        <is>
          <t>T3</t>
        </is>
      </c>
      <c r="L3729" s="304" t="n"/>
      <c r="M3729" s="304" t="n"/>
      <c r="N3729" s="304" t="n"/>
    </row>
    <row r="3730" ht="15.75" customHeight="1" s="412">
      <c r="A3730" s="300" t="n">
        <v>3803</v>
      </c>
      <c r="B3730" s="300" t="n">
        <v>225</v>
      </c>
      <c r="C3730" s="300" t="inlineStr">
        <is>
          <t>T313</t>
        </is>
      </c>
      <c r="D3730" s="300" t="n">
        <v>14</v>
      </c>
      <c r="E3730" s="301" t="n">
        <v>43591</v>
      </c>
      <c r="F3730" s="300" t="n">
        <v>5260</v>
      </c>
      <c r="G3730" s="312" t="n">
        <v>9267</v>
      </c>
      <c r="H3730" s="300" t="n">
        <v>7714</v>
      </c>
      <c r="I3730" s="300" t="n"/>
      <c r="J3730" s="315" t="inlineStr">
        <is>
          <t>1/4</t>
        </is>
      </c>
      <c r="K3730" s="304" t="inlineStr">
        <is>
          <t>T3</t>
        </is>
      </c>
      <c r="L3730" s="304" t="n"/>
      <c r="M3730" s="304" t="n"/>
      <c r="N3730" s="304" t="n"/>
    </row>
    <row r="3731" ht="15.75" customHeight="1" s="412">
      <c r="A3731" s="300" t="n">
        <v>3804</v>
      </c>
      <c r="B3731" s="300" t="n">
        <v>226</v>
      </c>
      <c r="C3731" s="300" t="inlineStr">
        <is>
          <t>T313</t>
        </is>
      </c>
      <c r="D3731" s="300" t="n">
        <v>14</v>
      </c>
      <c r="E3731" s="301" t="n">
        <v>43591</v>
      </c>
      <c r="F3731" s="300" t="n">
        <v>5197</v>
      </c>
      <c r="G3731" s="312" t="n">
        <v>8706</v>
      </c>
      <c r="H3731" s="300" t="n">
        <v>7339</v>
      </c>
      <c r="I3731" s="300" t="n"/>
      <c r="J3731" s="315" t="n"/>
      <c r="K3731" s="304" t="inlineStr">
        <is>
          <t>T3</t>
        </is>
      </c>
      <c r="L3731" s="304" t="n"/>
      <c r="M3731" s="304" t="n"/>
      <c r="N3731" s="304" t="n"/>
    </row>
    <row r="3732" ht="15.75" customHeight="1" s="412">
      <c r="A3732" s="300" t="n">
        <v>3805</v>
      </c>
      <c r="B3732" s="300" t="n">
        <v>227</v>
      </c>
      <c r="C3732" s="300" t="inlineStr">
        <is>
          <t>T316</t>
        </is>
      </c>
      <c r="D3732" s="300" t="n">
        <v>14</v>
      </c>
      <c r="E3732" s="301" t="n">
        <v>43591</v>
      </c>
      <c r="F3732" s="300" t="n">
        <v>5247</v>
      </c>
      <c r="G3732" s="312" t="n">
        <v>8303</v>
      </c>
      <c r="H3732" s="300" t="n">
        <v>7433</v>
      </c>
      <c r="I3732" s="300" t="n"/>
      <c r="J3732" s="315" t="inlineStr">
        <is>
          <t>MF</t>
        </is>
      </c>
      <c r="K3732" s="304" t="inlineStr">
        <is>
          <t>T1</t>
        </is>
      </c>
      <c r="L3732" s="304" t="n"/>
      <c r="M3732" s="304" t="n"/>
      <c r="N3732" s="304" t="n"/>
    </row>
    <row r="3733" ht="15.75" customHeight="1" s="412">
      <c r="A3733" s="300" t="n">
        <v>3806</v>
      </c>
      <c r="B3733" s="300" t="n">
        <v>228</v>
      </c>
      <c r="C3733" s="300" t="inlineStr">
        <is>
          <t>T316</t>
        </is>
      </c>
      <c r="D3733" s="300" t="n">
        <v>14</v>
      </c>
      <c r="E3733" s="301" t="n">
        <v>43591</v>
      </c>
      <c r="F3733" s="300" t="n">
        <v>5238</v>
      </c>
      <c r="G3733" s="312" t="n">
        <v>8324</v>
      </c>
      <c r="H3733" s="300" t="n">
        <v>7458</v>
      </c>
      <c r="I3733" s="300" t="n"/>
      <c r="J3733" s="315" t="n"/>
      <c r="K3733" s="304" t="inlineStr">
        <is>
          <t>T1</t>
        </is>
      </c>
      <c r="L3733" s="304" t="n"/>
      <c r="M3733" s="304" t="n"/>
      <c r="N3733" s="304" t="n"/>
    </row>
    <row r="3734" ht="15.75" customHeight="1" s="412">
      <c r="A3734" s="300" t="n">
        <v>3807</v>
      </c>
      <c r="B3734" s="300" t="n">
        <v>229</v>
      </c>
      <c r="C3734" s="300" t="inlineStr">
        <is>
          <t>T322</t>
        </is>
      </c>
      <c r="D3734" s="300" t="n">
        <v>14</v>
      </c>
      <c r="E3734" s="301" t="n">
        <v>43591</v>
      </c>
      <c r="F3734" s="300" t="n">
        <v>5205</v>
      </c>
      <c r="G3734" s="312" t="n">
        <v>9657</v>
      </c>
      <c r="H3734" s="300" t="n">
        <v>8468</v>
      </c>
      <c r="I3734" s="300" t="n"/>
      <c r="J3734" s="315" t="inlineStr">
        <is>
          <t>MF</t>
        </is>
      </c>
      <c r="K3734" s="304" t="inlineStr">
        <is>
          <t>T1</t>
        </is>
      </c>
      <c r="L3734" s="304" t="n"/>
      <c r="M3734" s="304" t="n"/>
      <c r="N3734" s="304" t="n"/>
    </row>
    <row r="3735" ht="15.75" customHeight="1" s="412">
      <c r="A3735" s="300" t="n">
        <v>3808</v>
      </c>
      <c r="B3735" s="300" t="n">
        <v>230</v>
      </c>
      <c r="C3735" s="300" t="inlineStr">
        <is>
          <t>T322</t>
        </is>
      </c>
      <c r="D3735" s="300" t="n">
        <v>14</v>
      </c>
      <c r="E3735" s="301" t="n">
        <v>43591</v>
      </c>
      <c r="F3735" s="300" t="n">
        <v>5171</v>
      </c>
      <c r="G3735" s="312" t="n">
        <v>10039</v>
      </c>
      <c r="H3735" s="300" t="n">
        <v>8738</v>
      </c>
      <c r="I3735" s="300" t="n"/>
      <c r="J3735" s="315" t="n"/>
      <c r="K3735" s="304" t="inlineStr">
        <is>
          <t>T1</t>
        </is>
      </c>
      <c r="L3735" s="304" t="n"/>
      <c r="M3735" s="304" t="n"/>
      <c r="N3735" s="304" t="n"/>
    </row>
    <row r="3736" ht="15.75" customHeight="1" s="412">
      <c r="A3736" s="300" t="n">
        <v>3809</v>
      </c>
      <c r="B3736" s="300" t="n">
        <v>231</v>
      </c>
      <c r="C3736" s="300" t="inlineStr">
        <is>
          <t>T323</t>
        </is>
      </c>
      <c r="D3736" s="300" t="n">
        <v>14</v>
      </c>
      <c r="E3736" s="301" t="n">
        <v>43591</v>
      </c>
      <c r="F3736" s="300" t="n">
        <v>5229</v>
      </c>
      <c r="G3736" s="312" t="n">
        <v>6943</v>
      </c>
      <c r="H3736" s="300" t="n">
        <v>6689</v>
      </c>
      <c r="I3736" s="300" t="n"/>
      <c r="J3736" s="315" t="inlineStr">
        <is>
          <t>MF</t>
        </is>
      </c>
      <c r="K3736" s="304" t="inlineStr">
        <is>
          <t>T1</t>
        </is>
      </c>
      <c r="L3736" s="304" t="n"/>
      <c r="M3736" s="304" t="n"/>
      <c r="N3736" s="304" t="n"/>
    </row>
    <row r="3737" ht="15.75" customHeight="1" s="412">
      <c r="A3737" s="300" t="n">
        <v>3810</v>
      </c>
      <c r="B3737" s="300" t="n">
        <v>232</v>
      </c>
      <c r="C3737" s="300" t="inlineStr">
        <is>
          <t>T323</t>
        </is>
      </c>
      <c r="D3737" s="300" t="n">
        <v>14</v>
      </c>
      <c r="E3737" s="301" t="n">
        <v>43591</v>
      </c>
      <c r="F3737" s="300" t="n">
        <v>5244</v>
      </c>
      <c r="G3737" s="312" t="n">
        <v>6831</v>
      </c>
      <c r="H3737" s="300" t="n">
        <v>6594</v>
      </c>
      <c r="I3737" s="300" t="n"/>
      <c r="J3737" s="315" t="n"/>
      <c r="K3737" s="304" t="inlineStr">
        <is>
          <t>T1</t>
        </is>
      </c>
      <c r="L3737" s="304" t="n"/>
      <c r="M3737" s="304" t="n"/>
      <c r="N3737" s="304" t="n"/>
    </row>
    <row r="3738" ht="15.75" customHeight="1" s="412">
      <c r="A3738" s="300" t="n">
        <v>3811</v>
      </c>
      <c r="B3738" s="300" t="n">
        <v>233</v>
      </c>
      <c r="C3738" s="300" t="inlineStr">
        <is>
          <t>T326</t>
        </is>
      </c>
      <c r="D3738" s="300" t="n">
        <v>14</v>
      </c>
      <c r="E3738" s="301" t="n">
        <v>43591</v>
      </c>
      <c r="F3738" s="300" t="n">
        <v>5213</v>
      </c>
      <c r="G3738" s="312" t="n">
        <v>8353</v>
      </c>
      <c r="H3738" s="300" t="n">
        <v>7704</v>
      </c>
      <c r="I3738" s="300" t="n"/>
      <c r="J3738" s="315" t="inlineStr">
        <is>
          <t>MF</t>
        </is>
      </c>
      <c r="K3738" s="304" t="inlineStr">
        <is>
          <t>T3</t>
        </is>
      </c>
      <c r="L3738" s="304" t="n"/>
      <c r="M3738" s="304" t="n"/>
      <c r="N3738" s="304" t="n"/>
    </row>
    <row r="3739" ht="15.75" customHeight="1" s="412">
      <c r="A3739" s="300" t="n">
        <v>3812</v>
      </c>
      <c r="B3739" s="300" t="n">
        <v>234</v>
      </c>
      <c r="C3739" s="300" t="inlineStr">
        <is>
          <t>T326</t>
        </is>
      </c>
      <c r="D3739" s="300" t="n">
        <v>14</v>
      </c>
      <c r="E3739" s="301" t="n">
        <v>43591</v>
      </c>
      <c r="F3739" s="300" t="n">
        <v>5254</v>
      </c>
      <c r="G3739" s="312" t="n">
        <v>8314</v>
      </c>
      <c r="H3739" s="300" t="n">
        <v>7677</v>
      </c>
      <c r="I3739" s="300" t="n"/>
      <c r="J3739" s="315" t="n"/>
      <c r="K3739" s="304" t="inlineStr">
        <is>
          <t>T3</t>
        </is>
      </c>
      <c r="L3739" s="304" t="n"/>
      <c r="M3739" s="304" t="n"/>
      <c r="N3739" s="304" t="n"/>
    </row>
    <row r="3740" ht="15.75" customHeight="1" s="412">
      <c r="A3740" s="300" t="n">
        <v>3813</v>
      </c>
      <c r="B3740" s="300" t="n">
        <v>235</v>
      </c>
      <c r="C3740" s="300" t="inlineStr">
        <is>
          <t>T329</t>
        </is>
      </c>
      <c r="D3740" s="300" t="n">
        <v>14</v>
      </c>
      <c r="E3740" s="301" t="n">
        <v>43591</v>
      </c>
      <c r="F3740" s="300" t="n">
        <v>5230</v>
      </c>
      <c r="G3740" s="312" t="n">
        <v>8468</v>
      </c>
      <c r="H3740" s="300" t="n">
        <v>7219</v>
      </c>
      <c r="I3740" s="300" t="n"/>
      <c r="J3740" s="315" t="inlineStr">
        <is>
          <t>1/4</t>
        </is>
      </c>
      <c r="K3740" s="304" t="inlineStr">
        <is>
          <t>T3</t>
        </is>
      </c>
      <c r="L3740" s="304" t="n"/>
      <c r="M3740" s="304" t="n"/>
      <c r="N3740" s="304" t="n"/>
    </row>
    <row r="3741" ht="15.75" customHeight="1" s="412">
      <c r="A3741" s="300" t="n">
        <v>3814</v>
      </c>
      <c r="B3741" s="300" t="n">
        <v>236</v>
      </c>
      <c r="C3741" s="300" t="inlineStr">
        <is>
          <t>T329</t>
        </is>
      </c>
      <c r="D3741" s="300" t="n">
        <v>14</v>
      </c>
      <c r="E3741" s="301" t="n">
        <v>43591</v>
      </c>
      <c r="F3741" s="300" t="n">
        <v>5241</v>
      </c>
      <c r="G3741" s="312" t="n">
        <v>8426</v>
      </c>
      <c r="H3741" s="300" t="n">
        <v>7187</v>
      </c>
      <c r="I3741" s="300" t="n"/>
      <c r="J3741" s="315" t="n"/>
      <c r="K3741" s="304" t="inlineStr">
        <is>
          <t>T3</t>
        </is>
      </c>
      <c r="L3741" s="304" t="n"/>
      <c r="M3741" s="304" t="n"/>
      <c r="N3741" s="304" t="n"/>
    </row>
    <row r="3742" ht="15.75" customHeight="1" s="412">
      <c r="A3742" s="300" t="n">
        <v>3815</v>
      </c>
      <c r="B3742" s="300" t="n">
        <v>237</v>
      </c>
      <c r="C3742" s="300" t="inlineStr">
        <is>
          <t>T334</t>
        </is>
      </c>
      <c r="D3742" s="300" t="n">
        <v>14</v>
      </c>
      <c r="E3742" s="301" t="n">
        <v>43591</v>
      </c>
      <c r="F3742" s="300" t="n">
        <v>5218</v>
      </c>
      <c r="G3742" s="312" t="n">
        <v>9390</v>
      </c>
      <c r="H3742" s="300" t="n">
        <v>7881</v>
      </c>
      <c r="I3742" s="300" t="n"/>
      <c r="J3742" s="315" t="inlineStr">
        <is>
          <t>1/4</t>
        </is>
      </c>
      <c r="K3742" s="304" t="inlineStr">
        <is>
          <t>T3</t>
        </is>
      </c>
      <c r="L3742" s="304" t="n"/>
      <c r="M3742" s="304" t="n"/>
      <c r="N3742" s="304" t="n"/>
    </row>
    <row r="3743" ht="15.75" customHeight="1" s="412">
      <c r="A3743" s="300" t="n">
        <v>3816</v>
      </c>
      <c r="B3743" s="300" t="n">
        <v>238</v>
      </c>
      <c r="C3743" s="300" t="inlineStr">
        <is>
          <t>T334</t>
        </is>
      </c>
      <c r="D3743" s="300" t="n">
        <v>14</v>
      </c>
      <c r="E3743" s="301" t="n">
        <v>43591</v>
      </c>
      <c r="F3743" s="300" t="n">
        <v>5217</v>
      </c>
      <c r="G3743" s="312" t="n">
        <v>9341</v>
      </c>
      <c r="H3743" s="300" t="n">
        <v>7861</v>
      </c>
      <c r="I3743" s="300" t="n"/>
      <c r="J3743" s="315" t="n"/>
      <c r="K3743" s="304" t="inlineStr">
        <is>
          <t>T3</t>
        </is>
      </c>
      <c r="L3743" s="304" t="n"/>
      <c r="M3743" s="304" t="n"/>
      <c r="N3743" s="304" t="n"/>
    </row>
    <row r="3744" ht="15.75" customHeight="1" s="412">
      <c r="A3744" s="300" t="n">
        <v>3817</v>
      </c>
      <c r="B3744" s="300" t="n">
        <v>239</v>
      </c>
      <c r="C3744" s="300" t="inlineStr">
        <is>
          <t>T335</t>
        </is>
      </c>
      <c r="D3744" s="300" t="n">
        <v>14</v>
      </c>
      <c r="E3744" s="301" t="n">
        <v>43591</v>
      </c>
      <c r="F3744" s="300" t="n">
        <v>5249</v>
      </c>
      <c r="G3744" s="312" t="n">
        <v>9171</v>
      </c>
      <c r="H3744" s="300" t="n">
        <v>7963</v>
      </c>
      <c r="I3744" s="300" t="n"/>
      <c r="J3744" s="315" t="inlineStr">
        <is>
          <t>MF</t>
        </is>
      </c>
      <c r="K3744" s="304" t="inlineStr">
        <is>
          <t>T1</t>
        </is>
      </c>
      <c r="L3744" s="304" t="n"/>
      <c r="M3744" s="304" t="n"/>
      <c r="N3744" s="304" t="n"/>
    </row>
    <row r="3745" ht="15.75" customHeight="1" s="412">
      <c r="A3745" s="300" t="n">
        <v>3818</v>
      </c>
      <c r="B3745" s="300" t="n">
        <v>240</v>
      </c>
      <c r="C3745" s="300" t="inlineStr">
        <is>
          <t>T335</t>
        </is>
      </c>
      <c r="D3745" s="300" t="n">
        <v>14</v>
      </c>
      <c r="E3745" s="301" t="n">
        <v>43591</v>
      </c>
      <c r="F3745" s="300" t="n">
        <v>5262</v>
      </c>
      <c r="G3745" s="312" t="n">
        <v>9070</v>
      </c>
      <c r="H3745" s="300" t="n">
        <v>7923</v>
      </c>
      <c r="I3745" s="300" t="n"/>
      <c r="J3745" s="315" t="n"/>
      <c r="K3745" s="304" t="inlineStr">
        <is>
          <t>T1</t>
        </is>
      </c>
      <c r="L3745" s="304" t="n"/>
      <c r="M3745" s="304" t="n"/>
      <c r="N3745" s="304" t="n"/>
    </row>
    <row r="3746" ht="15.75" customHeight="1" s="412">
      <c r="A3746" s="300" t="n">
        <v>3819</v>
      </c>
      <c r="B3746" s="300" t="n">
        <v>241</v>
      </c>
      <c r="C3746" s="300" t="inlineStr">
        <is>
          <t>T336</t>
        </is>
      </c>
      <c r="D3746" s="300" t="n">
        <v>14</v>
      </c>
      <c r="E3746" s="301" t="n">
        <v>43591</v>
      </c>
      <c r="F3746" s="300" t="n">
        <v>5180</v>
      </c>
      <c r="G3746" s="312" t="n">
        <v>8794</v>
      </c>
      <c r="H3746" s="300" t="n">
        <v>7498</v>
      </c>
      <c r="I3746" s="300" t="n"/>
      <c r="J3746" s="315" t="inlineStr">
        <is>
          <t>1/2</t>
        </is>
      </c>
      <c r="K3746" s="304" t="inlineStr">
        <is>
          <t>T3</t>
        </is>
      </c>
      <c r="L3746" s="304" t="n"/>
      <c r="M3746" s="304" t="n"/>
      <c r="N3746" s="304" t="n"/>
    </row>
    <row r="3747" ht="15.75" customHeight="1" s="412">
      <c r="A3747" s="300" t="n">
        <v>3820</v>
      </c>
      <c r="B3747" s="300" t="n">
        <v>242</v>
      </c>
      <c r="C3747" s="300" t="inlineStr">
        <is>
          <t>T336</t>
        </is>
      </c>
      <c r="D3747" s="300" t="n">
        <v>14</v>
      </c>
      <c r="E3747" s="301" t="n">
        <v>43591</v>
      </c>
      <c r="F3747" s="300" t="n">
        <v>5268</v>
      </c>
      <c r="G3747" s="312" t="n">
        <v>8501</v>
      </c>
      <c r="H3747" s="300" t="n">
        <v>7337</v>
      </c>
      <c r="I3747" s="300" t="n"/>
      <c r="J3747" s="315" t="n"/>
      <c r="K3747" s="304" t="inlineStr">
        <is>
          <t>T3</t>
        </is>
      </c>
      <c r="L3747" s="304" t="n"/>
      <c r="M3747" s="304" t="n"/>
      <c r="N3747" s="304" t="n"/>
    </row>
    <row r="3748" ht="15.75" customHeight="1" s="412">
      <c r="A3748" s="300" t="n">
        <v>3821</v>
      </c>
      <c r="B3748" s="300" t="n">
        <v>243</v>
      </c>
      <c r="C3748" s="300" t="inlineStr">
        <is>
          <t>T339</t>
        </is>
      </c>
      <c r="D3748" s="300" t="n">
        <v>14</v>
      </c>
      <c r="E3748" s="301" t="n">
        <v>43591</v>
      </c>
      <c r="F3748" s="300" t="n">
        <v>5234</v>
      </c>
      <c r="G3748" s="312" t="n">
        <v>9360</v>
      </c>
      <c r="H3748" s="300" t="n">
        <v>8351</v>
      </c>
      <c r="I3748" s="300" t="n"/>
      <c r="J3748" s="315" t="inlineStr">
        <is>
          <t>MF</t>
        </is>
      </c>
      <c r="K3748" s="304" t="inlineStr">
        <is>
          <t>T2</t>
        </is>
      </c>
      <c r="L3748" s="304" t="n"/>
      <c r="M3748" s="304" t="n"/>
      <c r="N3748" s="304" t="n"/>
    </row>
    <row r="3749" ht="15.75" customHeight="1" s="412">
      <c r="A3749" s="300" t="n">
        <v>3822</v>
      </c>
      <c r="B3749" s="300" t="n">
        <v>244</v>
      </c>
      <c r="C3749" s="300" t="inlineStr">
        <is>
          <t>T339</t>
        </is>
      </c>
      <c r="D3749" s="300" t="n">
        <v>14</v>
      </c>
      <c r="E3749" s="301" t="n">
        <v>43591</v>
      </c>
      <c r="F3749" s="300" t="n">
        <v>5243</v>
      </c>
      <c r="G3749" s="312" t="n">
        <v>9161</v>
      </c>
      <c r="H3749" s="300" t="n">
        <v>8187</v>
      </c>
      <c r="I3749" s="300" t="n"/>
      <c r="J3749" s="315" t="n"/>
      <c r="K3749" s="304" t="inlineStr">
        <is>
          <t>T2</t>
        </is>
      </c>
      <c r="L3749" s="304" t="n"/>
      <c r="M3749" s="304" t="n"/>
      <c r="N3749" s="304" t="n"/>
    </row>
    <row r="3750" ht="15.75" customHeight="1" s="412">
      <c r="A3750" s="300" t="n">
        <v>3823</v>
      </c>
      <c r="B3750" s="300" t="n">
        <v>245</v>
      </c>
      <c r="C3750" s="300" t="inlineStr">
        <is>
          <t>T341</t>
        </is>
      </c>
      <c r="D3750" s="300" t="n">
        <v>14</v>
      </c>
      <c r="E3750" s="301" t="n">
        <v>43591</v>
      </c>
      <c r="F3750" s="300" t="n">
        <v>5235</v>
      </c>
      <c r="G3750" s="312" t="n">
        <v>8662</v>
      </c>
      <c r="H3750" s="300" t="n">
        <v>7420</v>
      </c>
      <c r="I3750" s="300" t="n"/>
      <c r="J3750" s="315" t="inlineStr">
        <is>
          <t>1/2</t>
        </is>
      </c>
      <c r="K3750" s="304" t="inlineStr">
        <is>
          <t>T3</t>
        </is>
      </c>
      <c r="L3750" s="304" t="n"/>
      <c r="M3750" s="304" t="n"/>
      <c r="N3750" s="304" t="n"/>
    </row>
    <row r="3751" ht="15.75" customHeight="1" s="412">
      <c r="A3751" s="300" t="n">
        <v>3824</v>
      </c>
      <c r="B3751" s="300" t="n">
        <v>246</v>
      </c>
      <c r="C3751" s="300" t="inlineStr">
        <is>
          <t>T341</t>
        </is>
      </c>
      <c r="D3751" s="300" t="n">
        <v>14</v>
      </c>
      <c r="E3751" s="301" t="n">
        <v>43591</v>
      </c>
      <c r="F3751" s="300" t="n">
        <v>5309</v>
      </c>
      <c r="G3751" s="312" t="n">
        <v>8969</v>
      </c>
      <c r="H3751" s="300" t="n">
        <v>7621</v>
      </c>
      <c r="I3751" s="300" t="n"/>
      <c r="J3751" s="315" t="n"/>
      <c r="K3751" s="304" t="inlineStr">
        <is>
          <t>T3</t>
        </is>
      </c>
      <c r="L3751" s="304" t="n"/>
      <c r="M3751" s="304" t="n"/>
      <c r="N3751" s="304" t="n"/>
    </row>
    <row r="3752" ht="15.75" customHeight="1" s="412">
      <c r="A3752" s="300" t="n">
        <v>3825</v>
      </c>
      <c r="B3752" s="300" t="n">
        <v>247</v>
      </c>
      <c r="C3752" s="300" t="inlineStr">
        <is>
          <t>T345</t>
        </is>
      </c>
      <c r="D3752" s="300" t="n">
        <v>14</v>
      </c>
      <c r="E3752" s="301" t="n">
        <v>43591</v>
      </c>
      <c r="F3752" s="300" t="n">
        <v>5282</v>
      </c>
      <c r="G3752" s="312" t="n">
        <v>7949</v>
      </c>
      <c r="H3752" s="300" t="n">
        <v>7164</v>
      </c>
      <c r="I3752" s="300" t="n"/>
      <c r="J3752" s="315" t="inlineStr">
        <is>
          <t>2/5</t>
        </is>
      </c>
      <c r="K3752" s="304" t="inlineStr">
        <is>
          <t>T3</t>
        </is>
      </c>
      <c r="L3752" s="304" t="n"/>
      <c r="M3752" s="304" t="n"/>
      <c r="N3752" s="304" t="n"/>
    </row>
    <row r="3753" ht="15.75" customHeight="1" s="412">
      <c r="A3753" s="300" t="n">
        <v>3826</v>
      </c>
      <c r="B3753" s="300" t="n">
        <v>248</v>
      </c>
      <c r="C3753" s="300" t="inlineStr">
        <is>
          <t>T345</t>
        </is>
      </c>
      <c r="D3753" s="300" t="n">
        <v>14</v>
      </c>
      <c r="E3753" s="301" t="n">
        <v>43591</v>
      </c>
      <c r="F3753" s="300" t="n">
        <v>5224</v>
      </c>
      <c r="G3753" s="312" t="n">
        <v>7729</v>
      </c>
      <c r="H3753" s="300" t="n"/>
      <c r="I3753" s="300" t="n"/>
      <c r="J3753" s="315" t="n"/>
      <c r="K3753" s="304" t="inlineStr">
        <is>
          <t>T3</t>
        </is>
      </c>
      <c r="L3753" s="304" t="n"/>
      <c r="M3753" s="304" t="n"/>
      <c r="N3753" s="304" t="n"/>
    </row>
    <row r="3754" ht="15.75" customHeight="1" s="412">
      <c r="A3754" s="300" t="n">
        <v>3827</v>
      </c>
      <c r="B3754" s="300" t="n">
        <v>249</v>
      </c>
      <c r="C3754" s="300" t="inlineStr">
        <is>
          <t>T346</t>
        </is>
      </c>
      <c r="D3754" s="300" t="n">
        <v>14</v>
      </c>
      <c r="E3754" s="301" t="n">
        <v>43591</v>
      </c>
      <c r="F3754" s="300" t="n">
        <v>5178</v>
      </c>
      <c r="G3754" s="312" t="n">
        <v>7560</v>
      </c>
      <c r="H3754" s="300" t="n">
        <v>6857</v>
      </c>
      <c r="I3754" s="300" t="n"/>
      <c r="J3754" s="315" t="inlineStr">
        <is>
          <t>30/4</t>
        </is>
      </c>
      <c r="K3754" s="304" t="inlineStr">
        <is>
          <t>T3</t>
        </is>
      </c>
      <c r="L3754" s="304" t="n"/>
      <c r="M3754" s="304" t="n"/>
      <c r="N3754" s="304" t="n"/>
    </row>
    <row r="3755" ht="15.75" customHeight="1" s="412">
      <c r="A3755" s="300" t="n">
        <v>3828</v>
      </c>
      <c r="B3755" s="300" t="n">
        <v>250</v>
      </c>
      <c r="C3755" s="300" t="inlineStr">
        <is>
          <t>T346</t>
        </is>
      </c>
      <c r="D3755" s="300" t="n">
        <v>14</v>
      </c>
      <c r="E3755" s="301" t="n">
        <v>43591</v>
      </c>
      <c r="F3755" s="300" t="n">
        <v>5274</v>
      </c>
      <c r="G3755" s="312" t="n">
        <v>7525</v>
      </c>
      <c r="H3755" s="300" t="n">
        <v>6861</v>
      </c>
      <c r="I3755" s="300" t="n"/>
      <c r="J3755" s="315" t="n"/>
      <c r="K3755" s="304" t="inlineStr">
        <is>
          <t>T3</t>
        </is>
      </c>
      <c r="L3755" s="304" t="n"/>
      <c r="M3755" s="304" t="n"/>
      <c r="N3755" s="304" t="n"/>
    </row>
    <row r="3756" ht="15.75" customHeight="1" s="412">
      <c r="A3756" s="300" t="n">
        <v>3829</v>
      </c>
      <c r="B3756" s="300" t="n">
        <v>251</v>
      </c>
      <c r="C3756" s="300" t="inlineStr">
        <is>
          <t>T352</t>
        </is>
      </c>
      <c r="D3756" s="300" t="n">
        <v>14</v>
      </c>
      <c r="E3756" s="301" t="n">
        <v>43591</v>
      </c>
      <c r="F3756" s="300" t="n">
        <v>5258</v>
      </c>
      <c r="G3756" s="312" t="n">
        <v>9769</v>
      </c>
      <c r="H3756" s="300" t="n">
        <v>8084</v>
      </c>
      <c r="I3756" s="300" t="n"/>
      <c r="J3756" s="315" t="inlineStr">
        <is>
          <t>1/4</t>
        </is>
      </c>
      <c r="K3756" s="304" t="inlineStr">
        <is>
          <t>T3</t>
        </is>
      </c>
      <c r="L3756" s="304" t="n"/>
      <c r="M3756" s="304" t="n"/>
      <c r="N3756" s="304" t="n"/>
    </row>
    <row r="3757" ht="15.75" customHeight="1" s="412">
      <c r="A3757" s="300" t="n">
        <v>3830</v>
      </c>
      <c r="B3757" s="300" t="n">
        <v>252</v>
      </c>
      <c r="C3757" s="300" t="inlineStr">
        <is>
          <t>T352</t>
        </is>
      </c>
      <c r="D3757" s="300" t="n">
        <v>14</v>
      </c>
      <c r="E3757" s="301" t="n">
        <v>43591</v>
      </c>
      <c r="F3757" s="300" t="n">
        <v>5296</v>
      </c>
      <c r="G3757" s="312" t="n">
        <v>9817</v>
      </c>
      <c r="H3757" s="300" t="n">
        <v>8158</v>
      </c>
      <c r="I3757" s="300" t="n"/>
      <c r="J3757" s="315" t="n"/>
      <c r="K3757" s="304" t="inlineStr">
        <is>
          <t>T3</t>
        </is>
      </c>
      <c r="L3757" s="304" t="n"/>
      <c r="M3757" s="304" t="n"/>
      <c r="N3757" s="304" t="n"/>
    </row>
    <row r="3758" ht="15.75" customHeight="1" s="412">
      <c r="A3758" s="300" t="n">
        <v>3831</v>
      </c>
      <c r="B3758" s="300" t="n">
        <v>253</v>
      </c>
      <c r="C3758" s="300" t="inlineStr">
        <is>
          <t>T354</t>
        </is>
      </c>
      <c r="D3758" s="300" t="n">
        <v>14</v>
      </c>
      <c r="E3758" s="301" t="n">
        <v>43591</v>
      </c>
      <c r="F3758" s="300" t="n">
        <v>5257</v>
      </c>
      <c r="G3758" s="312" t="n">
        <v>10903</v>
      </c>
      <c r="H3758" s="300" t="n">
        <v>8655</v>
      </c>
      <c r="I3758" s="300" t="n"/>
      <c r="J3758" s="315" t="inlineStr">
        <is>
          <t>1/2</t>
        </is>
      </c>
      <c r="K3758" s="304" t="inlineStr">
        <is>
          <t>T3</t>
        </is>
      </c>
      <c r="L3758" s="304" t="n"/>
      <c r="M3758" s="304" t="n"/>
      <c r="N3758" s="304" t="n"/>
    </row>
    <row r="3759" ht="15.75" customHeight="1" s="412">
      <c r="A3759" s="300" t="n">
        <v>3832</v>
      </c>
      <c r="B3759" s="300" t="n">
        <v>254</v>
      </c>
      <c r="C3759" s="300" t="inlineStr">
        <is>
          <t>T354</t>
        </is>
      </c>
      <c r="D3759" s="300" t="n">
        <v>14</v>
      </c>
      <c r="E3759" s="301" t="n">
        <v>43591</v>
      </c>
      <c r="F3759" s="300" t="n">
        <v>5257</v>
      </c>
      <c r="G3759" s="312" t="n">
        <v>10846</v>
      </c>
      <c r="H3759" s="300" t="n">
        <v>8737</v>
      </c>
      <c r="I3759" s="300" t="n"/>
      <c r="J3759" s="315" t="n"/>
      <c r="K3759" s="304" t="inlineStr">
        <is>
          <t>T3</t>
        </is>
      </c>
      <c r="L3759" s="304" t="n"/>
      <c r="M3759" s="304" t="n"/>
      <c r="N3759" s="304" t="n"/>
    </row>
    <row r="3760" ht="15.75" customHeight="1" s="412">
      <c r="A3760" s="300" t="n">
        <v>3833</v>
      </c>
      <c r="B3760" s="300" t="n">
        <v>255</v>
      </c>
      <c r="C3760" s="300" t="inlineStr">
        <is>
          <t>T355</t>
        </is>
      </c>
      <c r="D3760" s="300" t="n">
        <v>14</v>
      </c>
      <c r="E3760" s="301" t="n">
        <v>43591</v>
      </c>
      <c r="F3760" s="300" t="n">
        <v>5260</v>
      </c>
      <c r="G3760" s="312" t="n">
        <v>7455</v>
      </c>
      <c r="H3760" s="300" t="n">
        <v>7080</v>
      </c>
      <c r="I3760" s="300" t="n"/>
      <c r="J3760" s="315" t="inlineStr">
        <is>
          <t>MF</t>
        </is>
      </c>
      <c r="K3760" s="304" t="inlineStr">
        <is>
          <t>T2</t>
        </is>
      </c>
      <c r="L3760" s="304" t="inlineStr">
        <is>
          <t>FUS</t>
        </is>
      </c>
      <c r="M3760" s="304" t="n"/>
      <c r="N3760" s="304" t="n"/>
    </row>
    <row r="3761" ht="15.75" customHeight="1" s="412">
      <c r="A3761" s="300" t="n">
        <v>3834</v>
      </c>
      <c r="B3761" s="300" t="n">
        <v>256</v>
      </c>
      <c r="C3761" s="300" t="inlineStr">
        <is>
          <t>T355</t>
        </is>
      </c>
      <c r="D3761" s="300" t="n">
        <v>14</v>
      </c>
      <c r="E3761" s="301" t="n">
        <v>43591</v>
      </c>
      <c r="F3761" s="300" t="n">
        <v>5193</v>
      </c>
      <c r="G3761" s="312" t="n">
        <v>7437</v>
      </c>
      <c r="H3761" s="300" t="n">
        <v>7040</v>
      </c>
      <c r="I3761" s="300" t="n"/>
      <c r="J3761" s="315" t="n"/>
      <c r="K3761" s="304" t="inlineStr">
        <is>
          <t>T2</t>
        </is>
      </c>
      <c r="L3761" s="304" t="n"/>
      <c r="M3761" s="304" t="n"/>
      <c r="N3761" s="304" t="n"/>
    </row>
    <row r="3762" ht="15.75" customHeight="1" s="412">
      <c r="A3762" s="300" t="n">
        <v>3835</v>
      </c>
      <c r="B3762" s="300" t="n">
        <v>257</v>
      </c>
      <c r="C3762" s="300" t="inlineStr">
        <is>
          <t>T360</t>
        </is>
      </c>
      <c r="D3762" s="300" t="n">
        <v>14</v>
      </c>
      <c r="E3762" s="301" t="n">
        <v>43591</v>
      </c>
      <c r="F3762" s="300" t="n">
        <v>5226</v>
      </c>
      <c r="G3762" s="312" t="n">
        <v>8943</v>
      </c>
      <c r="H3762" s="300" t="n">
        <v>7423</v>
      </c>
      <c r="I3762" s="300" t="n"/>
      <c r="J3762" s="315" t="inlineStr">
        <is>
          <t>1/4</t>
        </is>
      </c>
      <c r="K3762" s="304" t="inlineStr">
        <is>
          <t>T3</t>
        </is>
      </c>
      <c r="L3762" s="304" t="n"/>
      <c r="M3762" s="304" t="n"/>
      <c r="N3762" s="304" t="n"/>
    </row>
    <row r="3763" ht="15.75" customHeight="1" s="412">
      <c r="A3763" s="300" t="n">
        <v>3836</v>
      </c>
      <c r="B3763" s="300" t="n">
        <v>258</v>
      </c>
      <c r="C3763" s="300" t="inlineStr">
        <is>
          <t>T360</t>
        </is>
      </c>
      <c r="D3763" s="300" t="n">
        <v>14</v>
      </c>
      <c r="E3763" s="301" t="n">
        <v>43591</v>
      </c>
      <c r="F3763" s="300" t="n">
        <v>5266</v>
      </c>
      <c r="G3763" s="312" t="n">
        <v>8860</v>
      </c>
      <c r="H3763" s="300" t="n">
        <v>7398</v>
      </c>
      <c r="I3763" s="300" t="n"/>
      <c r="J3763" s="315" t="n"/>
      <c r="K3763" s="304" t="inlineStr">
        <is>
          <t>T3</t>
        </is>
      </c>
      <c r="L3763" s="304" t="n"/>
      <c r="M3763" s="304" t="n"/>
      <c r="N3763" s="304" t="n"/>
    </row>
    <row r="3764" ht="15.75" customHeight="1" s="412">
      <c r="A3764" s="300" t="n">
        <v>3837</v>
      </c>
      <c r="B3764" s="300" t="n">
        <v>259</v>
      </c>
      <c r="C3764" s="300" t="inlineStr">
        <is>
          <t>T361</t>
        </is>
      </c>
      <c r="D3764" s="300" t="n">
        <v>14</v>
      </c>
      <c r="E3764" s="301" t="n">
        <v>43591</v>
      </c>
      <c r="F3764" s="300" t="n">
        <v>5198</v>
      </c>
      <c r="G3764" s="312" t="n">
        <v>7835</v>
      </c>
      <c r="H3764" s="300" t="n">
        <v>7208</v>
      </c>
      <c r="I3764" s="300" t="n"/>
      <c r="J3764" s="315" t="inlineStr">
        <is>
          <t>30/4</t>
        </is>
      </c>
      <c r="K3764" s="304" t="inlineStr">
        <is>
          <t>T3</t>
        </is>
      </c>
      <c r="L3764" s="304" t="n"/>
      <c r="M3764" s="304" t="n"/>
      <c r="N3764" s="304" t="n"/>
    </row>
    <row r="3765" ht="15.75" customHeight="1" s="412">
      <c r="A3765" s="300" t="n">
        <v>3838</v>
      </c>
      <c r="B3765" s="300" t="n">
        <v>260</v>
      </c>
      <c r="C3765" s="300" t="inlineStr">
        <is>
          <t>T361</t>
        </is>
      </c>
      <c r="D3765" s="300" t="n">
        <v>14</v>
      </c>
      <c r="E3765" s="301" t="n">
        <v>43591</v>
      </c>
      <c r="F3765" s="300" t="n">
        <v>5247</v>
      </c>
      <c r="G3765" s="312" t="n">
        <v>8094</v>
      </c>
      <c r="H3765" s="300" t="n">
        <v>7403</v>
      </c>
      <c r="I3765" s="300" t="n"/>
      <c r="J3765" s="315" t="n"/>
      <c r="K3765" s="304" t="inlineStr">
        <is>
          <t>T3</t>
        </is>
      </c>
      <c r="L3765" s="304" t="n"/>
      <c r="M3765" s="304" t="n"/>
      <c r="N3765" s="304" t="n"/>
    </row>
    <row r="3766" ht="15.75" customHeight="1" s="412">
      <c r="A3766" s="300" t="n">
        <v>3839</v>
      </c>
      <c r="B3766" s="300" t="n">
        <v>261</v>
      </c>
      <c r="C3766" s="300" t="inlineStr">
        <is>
          <t>T363</t>
        </is>
      </c>
      <c r="D3766" s="300" t="n">
        <v>14</v>
      </c>
      <c r="E3766" s="301" t="n">
        <v>43591</v>
      </c>
      <c r="F3766" s="300" t="n">
        <v>5229</v>
      </c>
      <c r="G3766" s="312" t="n">
        <v>8175</v>
      </c>
      <c r="H3766" s="300" t="n">
        <v>7433</v>
      </c>
      <c r="I3766" s="300" t="n"/>
      <c r="J3766" s="315" t="inlineStr">
        <is>
          <t>2/5</t>
        </is>
      </c>
      <c r="K3766" s="304" t="inlineStr">
        <is>
          <t>T1</t>
        </is>
      </c>
      <c r="L3766" s="304" t="n"/>
      <c r="M3766" s="304" t="n"/>
      <c r="N3766" s="304" t="n"/>
    </row>
    <row r="3767" ht="15.75" customHeight="1" s="412">
      <c r="A3767" s="300" t="n">
        <v>3840</v>
      </c>
      <c r="B3767" s="300" t="n">
        <v>262</v>
      </c>
      <c r="C3767" s="300" t="inlineStr">
        <is>
          <t>T363</t>
        </is>
      </c>
      <c r="D3767" s="300" t="n">
        <v>14</v>
      </c>
      <c r="E3767" s="301" t="n">
        <v>43591</v>
      </c>
      <c r="F3767" s="300" t="n">
        <v>5194</v>
      </c>
      <c r="G3767" s="312" t="n">
        <v>8269</v>
      </c>
      <c r="H3767" s="300" t="n">
        <v>7484</v>
      </c>
      <c r="I3767" s="300" t="n"/>
      <c r="J3767" s="315" t="n"/>
      <c r="K3767" s="304" t="inlineStr">
        <is>
          <t>T1</t>
        </is>
      </c>
      <c r="L3767" s="304" t="n"/>
      <c r="M3767" s="304" t="n"/>
      <c r="N3767" s="304" t="n"/>
    </row>
    <row r="3768" ht="15.75" customHeight="1" s="412">
      <c r="A3768" s="300" t="n">
        <v>3841</v>
      </c>
      <c r="B3768" s="300" t="n">
        <v>263</v>
      </c>
      <c r="C3768" s="300" t="inlineStr">
        <is>
          <t>T365</t>
        </is>
      </c>
      <c r="D3768" s="300" t="n">
        <v>14</v>
      </c>
      <c r="E3768" s="301" t="n">
        <v>43591</v>
      </c>
      <c r="F3768" s="300" t="n">
        <v>5258</v>
      </c>
      <c r="G3768" s="312" t="n">
        <v>8306</v>
      </c>
      <c r="H3768" s="300" t="n">
        <v>7493</v>
      </c>
      <c r="I3768" s="300" t="n"/>
      <c r="J3768" s="315" t="inlineStr">
        <is>
          <t>26/4</t>
        </is>
      </c>
      <c r="K3768" s="304" t="inlineStr">
        <is>
          <t>T3</t>
        </is>
      </c>
      <c r="L3768" s="304" t="n"/>
      <c r="M3768" s="304" t="n"/>
      <c r="N3768" s="304" t="n"/>
    </row>
    <row r="3769" ht="15.75" customHeight="1" s="412">
      <c r="A3769" s="300" t="n">
        <v>3842</v>
      </c>
      <c r="B3769" s="300" t="n">
        <v>264</v>
      </c>
      <c r="C3769" s="300" t="inlineStr">
        <is>
          <t>T365</t>
        </is>
      </c>
      <c r="D3769" s="300" t="n">
        <v>14</v>
      </c>
      <c r="E3769" s="301" t="n">
        <v>43591</v>
      </c>
      <c r="F3769" s="300" t="n">
        <v>5312</v>
      </c>
      <c r="G3769" s="312" t="n">
        <v>8644</v>
      </c>
      <c r="H3769" s="300" t="n">
        <v>7694</v>
      </c>
      <c r="I3769" s="300" t="n"/>
      <c r="J3769" s="315" t="n"/>
      <c r="K3769" s="304" t="inlineStr">
        <is>
          <t>T3</t>
        </is>
      </c>
      <c r="L3769" s="304" t="n"/>
      <c r="M3769" s="304" t="n"/>
      <c r="N3769" s="304" t="n"/>
    </row>
    <row r="3770" ht="15.75" customHeight="1" s="412">
      <c r="A3770" s="300" t="n">
        <v>3843</v>
      </c>
      <c r="B3770" s="300" t="n">
        <v>265</v>
      </c>
      <c r="C3770" s="300" t="inlineStr">
        <is>
          <t>T367</t>
        </is>
      </c>
      <c r="D3770" s="300" t="n">
        <v>14</v>
      </c>
      <c r="E3770" s="301" t="n">
        <v>43591</v>
      </c>
      <c r="F3770" s="300" t="n">
        <v>5235</v>
      </c>
      <c r="G3770" s="312" t="n">
        <v>7864</v>
      </c>
      <c r="H3770" s="300" t="n">
        <v>7050</v>
      </c>
      <c r="I3770" s="300" t="n"/>
      <c r="J3770" s="315" t="inlineStr">
        <is>
          <t>25/4</t>
        </is>
      </c>
      <c r="K3770" s="304" t="inlineStr">
        <is>
          <t>T3</t>
        </is>
      </c>
      <c r="L3770" s="304" t="n"/>
      <c r="M3770" s="304" t="n"/>
      <c r="N3770" s="304" t="n"/>
    </row>
    <row r="3771" ht="15.75" customHeight="1" s="412">
      <c r="A3771" s="300" t="n">
        <v>3844</v>
      </c>
      <c r="B3771" s="300" t="n">
        <v>266</v>
      </c>
      <c r="C3771" s="300" t="inlineStr">
        <is>
          <t>T367</t>
        </is>
      </c>
      <c r="D3771" s="300" t="n">
        <v>14</v>
      </c>
      <c r="E3771" s="301" t="n">
        <v>43591</v>
      </c>
      <c r="F3771" s="300" t="n">
        <v>5209</v>
      </c>
      <c r="G3771" s="312" t="n">
        <v>7911</v>
      </c>
      <c r="H3771" s="300" t="n">
        <v>7071</v>
      </c>
      <c r="I3771" s="300" t="n"/>
      <c r="J3771" s="315" t="n"/>
      <c r="K3771" s="304" t="inlineStr">
        <is>
          <t>T3</t>
        </is>
      </c>
      <c r="L3771" s="304" t="n"/>
      <c r="M3771" s="304" t="n"/>
      <c r="N3771" s="304" t="n"/>
    </row>
    <row r="3772" ht="15.75" customHeight="1" s="412">
      <c r="A3772" s="300" t="n">
        <v>3845</v>
      </c>
      <c r="B3772" s="300" t="n">
        <v>267</v>
      </c>
      <c r="C3772" s="300" t="inlineStr">
        <is>
          <t>T369</t>
        </is>
      </c>
      <c r="D3772" s="300" t="n">
        <v>14</v>
      </c>
      <c r="E3772" s="301" t="n">
        <v>43591</v>
      </c>
      <c r="F3772" s="300" t="n">
        <v>5263</v>
      </c>
      <c r="G3772" s="312" t="n">
        <v>8855</v>
      </c>
      <c r="H3772" s="300" t="n">
        <v>7667</v>
      </c>
      <c r="I3772" s="300" t="n"/>
      <c r="J3772" s="315" t="inlineStr">
        <is>
          <t>1/2</t>
        </is>
      </c>
      <c r="K3772" s="304" t="inlineStr">
        <is>
          <t>T3</t>
        </is>
      </c>
      <c r="L3772" s="304" t="n"/>
      <c r="M3772" s="304" t="n"/>
      <c r="N3772" s="304" t="n"/>
    </row>
    <row r="3773" ht="15.75" customHeight="1" s="412">
      <c r="A3773" s="300" t="n">
        <v>3846</v>
      </c>
      <c r="B3773" s="300" t="n">
        <v>268</v>
      </c>
      <c r="C3773" s="300" t="inlineStr">
        <is>
          <t>T369</t>
        </is>
      </c>
      <c r="D3773" s="300" t="n">
        <v>14</v>
      </c>
      <c r="E3773" s="301" t="n">
        <v>43591</v>
      </c>
      <c r="F3773" s="300" t="n">
        <v>5219</v>
      </c>
      <c r="G3773" s="312" t="n">
        <v>8754</v>
      </c>
      <c r="H3773" s="300" t="n">
        <v>7583</v>
      </c>
      <c r="I3773" s="300" t="n"/>
      <c r="J3773" s="315" t="n"/>
      <c r="K3773" s="304" t="inlineStr">
        <is>
          <t>T3</t>
        </is>
      </c>
      <c r="L3773" s="304" t="n"/>
      <c r="M3773" s="304" t="n"/>
      <c r="N3773" s="304" t="n"/>
    </row>
    <row r="3774" ht="15.75" customHeight="1" s="412">
      <c r="A3774" s="300" t="n">
        <v>3847</v>
      </c>
      <c r="B3774" s="300" t="n">
        <v>269</v>
      </c>
      <c r="C3774" s="300" t="inlineStr">
        <is>
          <t>T371</t>
        </is>
      </c>
      <c r="D3774" s="300" t="n">
        <v>14</v>
      </c>
      <c r="E3774" s="301" t="n">
        <v>43591</v>
      </c>
      <c r="F3774" s="300" t="n">
        <v>5241</v>
      </c>
      <c r="G3774" s="312" t="n">
        <v>7150</v>
      </c>
      <c r="H3774" s="300" t="n">
        <v>6715</v>
      </c>
      <c r="I3774" s="300" t="n"/>
      <c r="J3774" s="315" t="inlineStr">
        <is>
          <t>MF</t>
        </is>
      </c>
      <c r="K3774" s="304" t="inlineStr">
        <is>
          <t>T1</t>
        </is>
      </c>
      <c r="L3774" s="304" t="n"/>
      <c r="M3774" s="304" t="n"/>
      <c r="N3774" s="304" t="n"/>
    </row>
    <row r="3775" ht="15.75" customHeight="1" s="412">
      <c r="A3775" s="300" t="n">
        <v>3848</v>
      </c>
      <c r="B3775" s="300" t="n">
        <v>270</v>
      </c>
      <c r="C3775" s="300" t="inlineStr">
        <is>
          <t>T371</t>
        </is>
      </c>
      <c r="D3775" s="300" t="n">
        <v>14</v>
      </c>
      <c r="E3775" s="301" t="n">
        <v>43591</v>
      </c>
      <c r="F3775" s="300" t="n">
        <v>5254</v>
      </c>
      <c r="G3775" s="312" t="n">
        <v>7206</v>
      </c>
      <c r="H3775" s="300" t="n">
        <v>6765</v>
      </c>
      <c r="I3775" s="300" t="n"/>
      <c r="J3775" s="315" t="n"/>
      <c r="K3775" s="304" t="inlineStr">
        <is>
          <t>T1</t>
        </is>
      </c>
      <c r="L3775" s="304" t="n"/>
      <c r="M3775" s="304" t="n"/>
      <c r="N3775" s="304" t="n"/>
    </row>
    <row r="3776" ht="15.75" customHeight="1" s="412">
      <c r="A3776" s="300" t="n">
        <v>3849</v>
      </c>
      <c r="B3776" s="300" t="n">
        <v>271</v>
      </c>
      <c r="C3776" s="300" t="inlineStr">
        <is>
          <t>T375</t>
        </is>
      </c>
      <c r="D3776" s="300" t="n">
        <v>14</v>
      </c>
      <c r="E3776" s="301" t="n">
        <v>43591</v>
      </c>
      <c r="F3776" s="300" t="n">
        <v>5224</v>
      </c>
      <c r="G3776" s="312" t="n">
        <v>7144</v>
      </c>
      <c r="H3776" s="300" t="n">
        <v>6726</v>
      </c>
      <c r="I3776" s="300" t="n"/>
      <c r="J3776" s="315" t="inlineStr">
        <is>
          <t>MF</t>
        </is>
      </c>
      <c r="K3776" s="304" t="inlineStr">
        <is>
          <t>T3</t>
        </is>
      </c>
      <c r="L3776" s="304" t="n"/>
      <c r="M3776" s="304" t="n"/>
      <c r="N3776" s="304" t="n"/>
    </row>
    <row r="3777" ht="15.75" customHeight="1" s="412">
      <c r="A3777" s="300" t="n">
        <v>3850</v>
      </c>
      <c r="B3777" s="300" t="n">
        <v>272</v>
      </c>
      <c r="C3777" s="300" t="inlineStr">
        <is>
          <t>T375</t>
        </is>
      </c>
      <c r="D3777" s="300" t="n">
        <v>14</v>
      </c>
      <c r="E3777" s="301" t="n">
        <v>43591</v>
      </c>
      <c r="F3777" s="300" t="n">
        <v>5257</v>
      </c>
      <c r="G3777" s="312" t="n">
        <v>7101</v>
      </c>
      <c r="H3777" s="300" t="n">
        <v>6710</v>
      </c>
      <c r="I3777" s="300" t="n"/>
      <c r="J3777" s="315" t="n"/>
      <c r="K3777" s="304" t="inlineStr">
        <is>
          <t>T3</t>
        </is>
      </c>
      <c r="L3777" s="304" t="n"/>
      <c r="M3777" s="304" t="n"/>
      <c r="N3777" s="304" t="n"/>
    </row>
    <row r="3778" ht="15.75" customHeight="1" s="412">
      <c r="A3778" s="300" t="n">
        <v>3851</v>
      </c>
      <c r="B3778" s="300" t="n">
        <v>273</v>
      </c>
      <c r="C3778" s="300" t="inlineStr">
        <is>
          <t>T380</t>
        </is>
      </c>
      <c r="D3778" s="300" t="n">
        <v>14</v>
      </c>
      <c r="E3778" s="301" t="n">
        <v>43591</v>
      </c>
      <c r="F3778" s="300" t="n">
        <v>5242</v>
      </c>
      <c r="G3778" s="312" t="n">
        <v>8962</v>
      </c>
      <c r="H3778" s="300" t="n">
        <v>7896</v>
      </c>
      <c r="I3778" s="300" t="n"/>
      <c r="J3778" s="315" t="inlineStr">
        <is>
          <t>2/5</t>
        </is>
      </c>
      <c r="K3778" s="304" t="inlineStr">
        <is>
          <t>T1</t>
        </is>
      </c>
      <c r="L3778" s="304" t="n"/>
      <c r="M3778" s="304" t="n"/>
      <c r="N3778" s="304" t="n"/>
    </row>
    <row r="3779" ht="15.75" customHeight="1" s="412">
      <c r="A3779" s="300" t="n">
        <v>3852</v>
      </c>
      <c r="B3779" s="300" t="n">
        <v>274</v>
      </c>
      <c r="C3779" s="300" t="inlineStr">
        <is>
          <t>T380</t>
        </is>
      </c>
      <c r="D3779" s="300" t="n">
        <v>14</v>
      </c>
      <c r="E3779" s="301" t="n">
        <v>43591</v>
      </c>
      <c r="F3779" s="300" t="n">
        <v>5233</v>
      </c>
      <c r="G3779" s="312" t="n">
        <v>9206</v>
      </c>
      <c r="H3779" s="300" t="n">
        <v>8067</v>
      </c>
      <c r="I3779" s="300" t="n"/>
      <c r="J3779" s="315" t="n"/>
      <c r="K3779" s="304" t="inlineStr">
        <is>
          <t>T1</t>
        </is>
      </c>
      <c r="L3779" s="304" t="n"/>
      <c r="M3779" s="304" t="n"/>
      <c r="N3779" s="304" t="n"/>
    </row>
    <row r="3780" ht="15.75" customHeight="1" s="412">
      <c r="A3780" s="300" t="n">
        <v>3853</v>
      </c>
      <c r="B3780" s="300" t="n">
        <v>275</v>
      </c>
      <c r="C3780" s="300" t="inlineStr">
        <is>
          <t>T381</t>
        </is>
      </c>
      <c r="D3780" s="300" t="n">
        <v>14</v>
      </c>
      <c r="E3780" s="301" t="n">
        <v>43591</v>
      </c>
      <c r="F3780" s="300" t="n">
        <v>5274</v>
      </c>
      <c r="G3780" s="312" t="n">
        <v>7338</v>
      </c>
      <c r="H3780" s="300" t="n">
        <v>6676</v>
      </c>
      <c r="I3780" s="300" t="n"/>
      <c r="J3780" s="315" t="inlineStr">
        <is>
          <t>2/5</t>
        </is>
      </c>
      <c r="K3780" s="304" t="inlineStr">
        <is>
          <t>T3</t>
        </is>
      </c>
      <c r="L3780" s="304" t="n"/>
      <c r="M3780" s="304" t="n"/>
      <c r="N3780" s="304" t="n"/>
    </row>
    <row r="3781" ht="15.75" customHeight="1" s="412">
      <c r="A3781" s="300" t="n">
        <v>3854</v>
      </c>
      <c r="B3781" s="300" t="n">
        <v>276</v>
      </c>
      <c r="C3781" s="300" t="inlineStr">
        <is>
          <t>T381</t>
        </is>
      </c>
      <c r="D3781" s="300" t="n">
        <v>14</v>
      </c>
      <c r="E3781" s="301" t="n">
        <v>43591</v>
      </c>
      <c r="F3781" s="300" t="n">
        <v>5217</v>
      </c>
      <c r="G3781" s="312" t="n">
        <v>7448</v>
      </c>
      <c r="H3781" s="300" t="n">
        <v>6744</v>
      </c>
      <c r="I3781" s="300" t="n"/>
      <c r="J3781" s="315" t="n"/>
      <c r="K3781" s="304" t="inlineStr">
        <is>
          <t>T3</t>
        </is>
      </c>
      <c r="L3781" s="304" t="n"/>
      <c r="M3781" s="304" t="n"/>
      <c r="N3781" s="304" t="n"/>
    </row>
    <row r="3782" ht="15.75" customHeight="1" s="412">
      <c r="A3782" s="300" t="n">
        <v>3855</v>
      </c>
      <c r="B3782" s="300" t="n">
        <v>277</v>
      </c>
      <c r="C3782" s="300" t="inlineStr">
        <is>
          <t>T382</t>
        </is>
      </c>
      <c r="D3782" s="300" t="n">
        <v>14</v>
      </c>
      <c r="E3782" s="301" t="n">
        <v>43591</v>
      </c>
      <c r="F3782" s="300" t="n">
        <v>5252</v>
      </c>
      <c r="G3782" s="312" t="n">
        <v>8541</v>
      </c>
      <c r="H3782" s="300" t="n">
        <v>7428</v>
      </c>
      <c r="I3782" s="300" t="n"/>
      <c r="J3782" s="315" t="inlineStr">
        <is>
          <t>5/5</t>
        </is>
      </c>
      <c r="K3782" s="304" t="inlineStr">
        <is>
          <t>T3</t>
        </is>
      </c>
      <c r="L3782" s="304" t="n"/>
      <c r="M3782" s="304" t="n"/>
      <c r="N3782" s="304" t="n"/>
    </row>
    <row r="3783" ht="15.75" customHeight="1" s="412">
      <c r="A3783" s="300" t="n">
        <v>3856</v>
      </c>
      <c r="B3783" s="300" t="n">
        <v>278</v>
      </c>
      <c r="C3783" s="300" t="inlineStr">
        <is>
          <t>T382</t>
        </is>
      </c>
      <c r="D3783" s="300" t="n">
        <v>14</v>
      </c>
      <c r="E3783" s="301" t="n">
        <v>43591</v>
      </c>
      <c r="F3783" s="300" t="n">
        <v>5256</v>
      </c>
      <c r="G3783" s="312" t="n">
        <v>8522</v>
      </c>
      <c r="H3783" s="300" t="n">
        <v>7411</v>
      </c>
      <c r="I3783" s="300" t="n"/>
      <c r="J3783" s="315" t="n"/>
      <c r="K3783" s="304" t="inlineStr">
        <is>
          <t>T3</t>
        </is>
      </c>
      <c r="L3783" s="304" t="n"/>
      <c r="M3783" s="304" t="n"/>
      <c r="N3783" s="304" t="n"/>
    </row>
    <row r="3784" ht="15.75" customHeight="1" s="412">
      <c r="A3784" s="300" t="n">
        <v>3857</v>
      </c>
      <c r="B3784" s="300" t="n">
        <v>279</v>
      </c>
      <c r="C3784" s="300" t="inlineStr">
        <is>
          <t>T383</t>
        </is>
      </c>
      <c r="D3784" s="300" t="n">
        <v>14</v>
      </c>
      <c r="E3784" s="301" t="n">
        <v>43591</v>
      </c>
      <c r="F3784" s="300" t="n">
        <v>5269</v>
      </c>
      <c r="G3784" s="312" t="n">
        <v>9125</v>
      </c>
      <c r="H3784" s="300" t="n">
        <v>8134</v>
      </c>
      <c r="I3784" s="300" t="n"/>
      <c r="J3784" s="315" t="inlineStr">
        <is>
          <t>26/4</t>
        </is>
      </c>
      <c r="K3784" s="304" t="inlineStr">
        <is>
          <t>T1</t>
        </is>
      </c>
      <c r="L3784" s="304" t="n"/>
      <c r="M3784" s="304" t="n"/>
      <c r="N3784" s="304" t="n"/>
    </row>
    <row r="3785" ht="15.75" customHeight="1" s="412">
      <c r="A3785" s="300" t="n">
        <v>3858</v>
      </c>
      <c r="B3785" s="300" t="n">
        <v>280</v>
      </c>
      <c r="C3785" s="300" t="inlineStr">
        <is>
          <t>T383</t>
        </is>
      </c>
      <c r="D3785" s="300" t="n">
        <v>14</v>
      </c>
      <c r="E3785" s="301" t="n">
        <v>43591</v>
      </c>
      <c r="F3785" s="300" t="n">
        <v>5260</v>
      </c>
      <c r="G3785" s="312" t="n">
        <v>8933</v>
      </c>
      <c r="H3785" s="300" t="n">
        <v>7979</v>
      </c>
      <c r="I3785" s="300" t="n"/>
      <c r="J3785" s="315" t="n"/>
      <c r="K3785" s="304" t="inlineStr">
        <is>
          <t>T1</t>
        </is>
      </c>
      <c r="L3785" s="304" t="n"/>
      <c r="M3785" s="304" t="n"/>
      <c r="N3785" s="304" t="n"/>
    </row>
    <row r="3786" ht="15.75" customHeight="1" s="412">
      <c r="A3786" s="300" t="n">
        <v>3859</v>
      </c>
      <c r="B3786" s="300" t="n">
        <v>281</v>
      </c>
      <c r="C3786" s="300" t="inlineStr">
        <is>
          <t>T385</t>
        </is>
      </c>
      <c r="D3786" s="300" t="n">
        <v>14</v>
      </c>
      <c r="E3786" s="301" t="n">
        <v>43591</v>
      </c>
      <c r="F3786" s="300" t="n">
        <v>5275</v>
      </c>
      <c r="G3786" s="312" t="n">
        <v>7893</v>
      </c>
      <c r="H3786" s="300" t="n">
        <v>7108</v>
      </c>
      <c r="I3786" s="300" t="n"/>
      <c r="J3786" s="315" t="inlineStr">
        <is>
          <t>2/5</t>
        </is>
      </c>
      <c r="K3786" s="304" t="inlineStr">
        <is>
          <t>T3</t>
        </is>
      </c>
      <c r="L3786" s="304" t="n"/>
      <c r="M3786" s="304" t="n"/>
      <c r="N3786" s="304" t="n"/>
    </row>
    <row r="3787" ht="15.75" customHeight="1" s="412">
      <c r="A3787" s="300" t="n">
        <v>3860</v>
      </c>
      <c r="B3787" s="300" t="n">
        <v>282</v>
      </c>
      <c r="C3787" s="300" t="inlineStr">
        <is>
          <t>T385</t>
        </is>
      </c>
      <c r="D3787" s="300" t="n">
        <v>14</v>
      </c>
      <c r="E3787" s="301" t="n">
        <v>43591</v>
      </c>
      <c r="F3787" s="300" t="n">
        <v>5225</v>
      </c>
      <c r="G3787" s="312" t="n">
        <v>7906</v>
      </c>
      <c r="H3787" s="300" t="n">
        <v>7122</v>
      </c>
      <c r="I3787" s="300" t="n"/>
      <c r="J3787" s="315" t="n"/>
      <c r="K3787" s="304" t="inlineStr">
        <is>
          <t>T3</t>
        </is>
      </c>
      <c r="L3787" s="304" t="n"/>
      <c r="M3787" s="304" t="n"/>
      <c r="N3787" s="304" t="n"/>
    </row>
    <row r="3788" ht="15.75" customHeight="1" s="412">
      <c r="A3788" s="300" t="n">
        <v>3861</v>
      </c>
      <c r="B3788" s="300" t="n">
        <v>283</v>
      </c>
      <c r="C3788" s="300" t="inlineStr">
        <is>
          <t>T387</t>
        </is>
      </c>
      <c r="D3788" s="300" t="n">
        <v>14</v>
      </c>
      <c r="E3788" s="301" t="n">
        <v>43591</v>
      </c>
      <c r="F3788" s="300" t="n">
        <v>5211</v>
      </c>
      <c r="G3788" s="312" t="n">
        <v>9459</v>
      </c>
      <c r="H3788" s="300" t="n">
        <v>7985</v>
      </c>
      <c r="I3788" s="300" t="n"/>
      <c r="J3788" s="315" t="inlineStr">
        <is>
          <t>3/4</t>
        </is>
      </c>
      <c r="K3788" s="304" t="inlineStr">
        <is>
          <t>T3</t>
        </is>
      </c>
      <c r="L3788" s="304" t="n"/>
      <c r="M3788" s="304" t="n"/>
      <c r="N3788" s="304" t="n"/>
    </row>
    <row r="3789" ht="15.75" customHeight="1" s="412">
      <c r="A3789" s="300" t="n">
        <v>3862</v>
      </c>
      <c r="B3789" s="300" t="n">
        <v>284</v>
      </c>
      <c r="C3789" s="300" t="inlineStr">
        <is>
          <t>T387</t>
        </is>
      </c>
      <c r="D3789" s="300" t="n">
        <v>14</v>
      </c>
      <c r="E3789" s="301" t="n">
        <v>43591</v>
      </c>
      <c r="F3789" s="300" t="n">
        <v>5269</v>
      </c>
      <c r="G3789" s="312" t="n">
        <v>9615</v>
      </c>
      <c r="H3789" s="300" t="n">
        <v>8065</v>
      </c>
      <c r="I3789" s="300" t="n"/>
      <c r="J3789" s="315" t="n"/>
      <c r="K3789" s="304" t="inlineStr">
        <is>
          <t>T3</t>
        </is>
      </c>
      <c r="L3789" s="304" t="n"/>
      <c r="M3789" s="304" t="n"/>
      <c r="N3789" s="304" t="n"/>
    </row>
    <row r="3790" ht="15.75" customHeight="1" s="412">
      <c r="A3790" s="300" t="n">
        <v>3863</v>
      </c>
      <c r="B3790" s="300" t="n">
        <v>285</v>
      </c>
      <c r="C3790" s="300" t="inlineStr">
        <is>
          <t>T388</t>
        </is>
      </c>
      <c r="D3790" s="300" t="n">
        <v>14</v>
      </c>
      <c r="E3790" s="301" t="n">
        <v>43591</v>
      </c>
      <c r="F3790" s="300" t="n">
        <v>5249</v>
      </c>
      <c r="G3790" s="312" t="n">
        <v>8466</v>
      </c>
      <c r="H3790" s="300" t="n">
        <v>7314</v>
      </c>
      <c r="I3790" s="300" t="n"/>
      <c r="J3790" s="315" t="n">
        <v>0.25</v>
      </c>
      <c r="K3790" s="304" t="inlineStr">
        <is>
          <t>T3</t>
        </is>
      </c>
      <c r="L3790" s="304" t="n"/>
      <c r="M3790" s="304" t="n"/>
      <c r="N3790" s="304" t="n"/>
    </row>
    <row r="3791" ht="15.75" customHeight="1" s="412">
      <c r="A3791" s="300" t="n">
        <v>3864</v>
      </c>
      <c r="B3791" s="300" t="n">
        <v>286</v>
      </c>
      <c r="C3791" s="300" t="inlineStr">
        <is>
          <t>T388</t>
        </is>
      </c>
      <c r="D3791" s="300" t="n">
        <v>14</v>
      </c>
      <c r="E3791" s="301" t="n">
        <v>43591</v>
      </c>
      <c r="F3791" s="300" t="n">
        <v>5236</v>
      </c>
      <c r="G3791" s="312" t="n">
        <v>8384</v>
      </c>
      <c r="H3791" s="300" t="n">
        <v>7234</v>
      </c>
      <c r="I3791" s="300" t="n"/>
      <c r="J3791" s="315" t="n"/>
      <c r="K3791" s="304" t="inlineStr">
        <is>
          <t>T3</t>
        </is>
      </c>
      <c r="L3791" s="304" t="n"/>
      <c r="M3791" s="304" t="n"/>
      <c r="N3791" s="304" t="n"/>
    </row>
    <row r="3792" ht="15.75" customHeight="1" s="412">
      <c r="A3792" s="300" t="n">
        <v>3865</v>
      </c>
      <c r="B3792" s="300" t="n">
        <v>287</v>
      </c>
      <c r="C3792" s="300" t="inlineStr">
        <is>
          <t>T389</t>
        </is>
      </c>
      <c r="D3792" s="300" t="n">
        <v>14</v>
      </c>
      <c r="E3792" s="301" t="n">
        <v>43591</v>
      </c>
      <c r="F3792" s="300" t="n">
        <v>5246</v>
      </c>
      <c r="G3792" s="312" t="n">
        <v>8393</v>
      </c>
      <c r="H3792" s="300" t="n">
        <v>7264</v>
      </c>
      <c r="I3792" s="300" t="n"/>
      <c r="J3792" s="315" t="inlineStr">
        <is>
          <t>1/2</t>
        </is>
      </c>
      <c r="K3792" s="304" t="inlineStr">
        <is>
          <t>T3</t>
        </is>
      </c>
      <c r="L3792" s="304" t="n"/>
      <c r="M3792" s="304" t="n"/>
      <c r="N3792" s="304" t="n"/>
    </row>
    <row r="3793" ht="15.75" customHeight="1" s="412">
      <c r="A3793" s="300" t="n">
        <v>3866</v>
      </c>
      <c r="B3793" s="300" t="n">
        <v>288</v>
      </c>
      <c r="C3793" s="300" t="inlineStr">
        <is>
          <t>T389</t>
        </is>
      </c>
      <c r="D3793" s="300" t="n">
        <v>14</v>
      </c>
      <c r="E3793" s="301" t="n">
        <v>43591</v>
      </c>
      <c r="F3793" s="300" t="n">
        <v>5225</v>
      </c>
      <c r="G3793" s="312" t="n">
        <v>8372</v>
      </c>
      <c r="H3793" s="300" t="n">
        <v>7245</v>
      </c>
      <c r="I3793" s="300" t="n"/>
      <c r="J3793" s="315" t="n"/>
      <c r="K3793" s="304" t="inlineStr">
        <is>
          <t>T3</t>
        </is>
      </c>
      <c r="L3793" s="304" t="n"/>
      <c r="M3793" s="304" t="n"/>
      <c r="N3793" s="304" t="n"/>
    </row>
    <row r="3794" ht="15.75" customHeight="1" s="412">
      <c r="A3794" s="300" t="n">
        <v>3867</v>
      </c>
      <c r="B3794" s="300" t="n">
        <v>289</v>
      </c>
      <c r="C3794" s="300" t="inlineStr">
        <is>
          <t>T392</t>
        </is>
      </c>
      <c r="D3794" s="300" t="n">
        <v>14</v>
      </c>
      <c r="E3794" s="301" t="n">
        <v>43591</v>
      </c>
      <c r="F3794" s="300" t="n">
        <v>5296</v>
      </c>
      <c r="G3794" s="312" t="n">
        <v>6917</v>
      </c>
      <c r="H3794" s="300" t="n">
        <v>6558</v>
      </c>
      <c r="I3794" s="300" t="n"/>
      <c r="J3794" s="315" t="inlineStr">
        <is>
          <t>26/4</t>
        </is>
      </c>
      <c r="K3794" s="304" t="inlineStr">
        <is>
          <t>T3</t>
        </is>
      </c>
      <c r="L3794" s="304" t="n"/>
      <c r="M3794" s="304" t="n"/>
      <c r="N3794" s="304" t="n"/>
    </row>
    <row r="3795" ht="15.75" customHeight="1" s="412">
      <c r="A3795" s="300" t="n">
        <v>3868</v>
      </c>
      <c r="B3795" s="300" t="n">
        <v>290</v>
      </c>
      <c r="C3795" s="300" t="inlineStr">
        <is>
          <t>T392</t>
        </is>
      </c>
      <c r="D3795" s="300" t="n">
        <v>14</v>
      </c>
      <c r="E3795" s="301" t="n">
        <v>43591</v>
      </c>
      <c r="F3795" s="300" t="n">
        <v>5255</v>
      </c>
      <c r="G3795" s="312" t="n">
        <v>6853</v>
      </c>
      <c r="H3795" s="300" t="n">
        <v>6489</v>
      </c>
      <c r="I3795" s="300" t="n"/>
      <c r="J3795" s="315" t="n"/>
      <c r="K3795" s="304" t="inlineStr">
        <is>
          <t>T3</t>
        </is>
      </c>
      <c r="L3795" s="304" t="n"/>
      <c r="M3795" s="304" t="n"/>
      <c r="N3795" s="304" t="n"/>
    </row>
    <row r="3796" ht="15.75" customHeight="1" s="412">
      <c r="A3796" s="300" t="n">
        <v>3869</v>
      </c>
      <c r="B3796" s="300" t="n">
        <v>291</v>
      </c>
      <c r="C3796" s="300" t="inlineStr">
        <is>
          <t>T393</t>
        </is>
      </c>
      <c r="D3796" s="300" t="n">
        <v>14</v>
      </c>
      <c r="E3796" s="301" t="n">
        <v>43591</v>
      </c>
      <c r="F3796" s="300" t="n">
        <v>5259</v>
      </c>
      <c r="G3796" s="312" t="n">
        <v>8601</v>
      </c>
      <c r="H3796" s="300" t="n">
        <v>7497</v>
      </c>
      <c r="I3796" s="300" t="n"/>
      <c r="J3796" s="315" t="inlineStr">
        <is>
          <t>1/2</t>
        </is>
      </c>
      <c r="K3796" s="304" t="inlineStr">
        <is>
          <t>T3</t>
        </is>
      </c>
      <c r="L3796" s="304" t="n"/>
      <c r="M3796" s="304" t="n"/>
      <c r="N3796" s="304" t="n"/>
    </row>
    <row r="3797" ht="15.75" customHeight="1" s="412">
      <c r="A3797" s="300" t="n">
        <v>3870</v>
      </c>
      <c r="B3797" s="300" t="n">
        <v>292</v>
      </c>
      <c r="C3797" s="300" t="inlineStr">
        <is>
          <t>T393</t>
        </is>
      </c>
      <c r="D3797" s="300" t="n">
        <v>14</v>
      </c>
      <c r="E3797" s="301" t="n">
        <v>43591</v>
      </c>
      <c r="F3797" s="300" t="n">
        <v>5243</v>
      </c>
      <c r="G3797" s="312" t="n">
        <v>8633</v>
      </c>
      <c r="H3797" s="300" t="n">
        <v>7502</v>
      </c>
      <c r="I3797" s="300" t="n"/>
      <c r="J3797" s="315" t="n"/>
      <c r="K3797" s="304" t="inlineStr">
        <is>
          <t>T3</t>
        </is>
      </c>
      <c r="L3797" s="304" t="n"/>
      <c r="M3797" s="304" t="n"/>
      <c r="N3797" s="304" t="n"/>
    </row>
    <row r="3798" ht="15.75" customHeight="1" s="412">
      <c r="A3798" s="300" t="n">
        <v>3871</v>
      </c>
      <c r="B3798" s="300" t="n">
        <v>293</v>
      </c>
      <c r="C3798" s="300" t="inlineStr">
        <is>
          <t>T394</t>
        </is>
      </c>
      <c r="D3798" s="300" t="n">
        <v>14</v>
      </c>
      <c r="E3798" s="301" t="n">
        <v>43591</v>
      </c>
      <c r="F3798" s="300" t="n">
        <v>5203</v>
      </c>
      <c r="G3798" s="312" t="n">
        <v>8305</v>
      </c>
      <c r="H3798" s="300" t="n">
        <v>7202</v>
      </c>
      <c r="I3798" s="300" t="n"/>
      <c r="J3798" s="315" t="inlineStr">
        <is>
          <t>1/2</t>
        </is>
      </c>
      <c r="K3798" s="304" t="inlineStr">
        <is>
          <t>T3</t>
        </is>
      </c>
      <c r="L3798" s="304" t="n"/>
      <c r="M3798" s="304" t="n"/>
      <c r="N3798" s="304" t="n"/>
    </row>
    <row r="3799" ht="15.75" customHeight="1" s="412">
      <c r="A3799" s="300" t="n">
        <v>3872</v>
      </c>
      <c r="B3799" s="300" t="n">
        <v>294</v>
      </c>
      <c r="C3799" s="300" t="inlineStr">
        <is>
          <t>T394</t>
        </is>
      </c>
      <c r="D3799" s="300" t="n">
        <v>14</v>
      </c>
      <c r="E3799" s="301" t="n">
        <v>43591</v>
      </c>
      <c r="F3799" s="300" t="n">
        <v>5223</v>
      </c>
      <c r="G3799" s="312" t="n">
        <v>8084</v>
      </c>
      <c r="H3799" s="300" t="n">
        <v>7087</v>
      </c>
      <c r="I3799" s="300" t="n"/>
      <c r="J3799" s="315" t="n"/>
      <c r="K3799" s="304" t="inlineStr">
        <is>
          <t>T3</t>
        </is>
      </c>
      <c r="L3799" s="304" t="n"/>
      <c r="M3799" s="304" t="n"/>
      <c r="N3799" s="304" t="n"/>
    </row>
    <row r="3800" ht="15.75" customHeight="1" s="412">
      <c r="A3800" s="300" t="n">
        <v>3873</v>
      </c>
      <c r="B3800" s="300" t="n">
        <v>295</v>
      </c>
      <c r="C3800" s="300" t="inlineStr">
        <is>
          <t>T395</t>
        </is>
      </c>
      <c r="D3800" s="300" t="n">
        <v>14</v>
      </c>
      <c r="E3800" s="301" t="n">
        <v>43591</v>
      </c>
      <c r="F3800" s="300" t="n">
        <v>5221</v>
      </c>
      <c r="G3800" s="312" t="n">
        <v>7543</v>
      </c>
      <c r="H3800" s="300" t="n">
        <v>7047</v>
      </c>
      <c r="I3800" s="300" t="n"/>
      <c r="J3800" s="315" t="inlineStr">
        <is>
          <t>MF</t>
        </is>
      </c>
      <c r="K3800" s="304" t="inlineStr">
        <is>
          <t>T1</t>
        </is>
      </c>
      <c r="L3800" s="304" t="n"/>
      <c r="M3800" s="304" t="n"/>
      <c r="N3800" s="304" t="n"/>
    </row>
    <row r="3801" ht="15.75" customHeight="1" s="412">
      <c r="A3801" s="300" t="n">
        <v>3874</v>
      </c>
      <c r="B3801" s="300" t="n">
        <v>296</v>
      </c>
      <c r="C3801" s="300" t="inlineStr">
        <is>
          <t>T395</t>
        </is>
      </c>
      <c r="D3801" s="300" t="n">
        <v>14</v>
      </c>
      <c r="E3801" s="301" t="n">
        <v>43591</v>
      </c>
      <c r="F3801" s="300" t="n">
        <v>5271</v>
      </c>
      <c r="G3801" s="312" t="n">
        <v>7703</v>
      </c>
      <c r="H3801" s="300" t="n">
        <v>7192</v>
      </c>
      <c r="I3801" s="300" t="n"/>
      <c r="J3801" s="315" t="n"/>
      <c r="K3801" s="304" t="inlineStr">
        <is>
          <t>T1</t>
        </is>
      </c>
      <c r="L3801" s="304" t="n"/>
      <c r="M3801" s="304" t="n"/>
      <c r="N3801" s="304" t="n"/>
    </row>
    <row r="3802" ht="15.75" customHeight="1" s="412">
      <c r="A3802" s="300" t="n">
        <v>3875</v>
      </c>
      <c r="B3802" s="300" t="n">
        <v>297</v>
      </c>
      <c r="C3802" s="300" t="inlineStr">
        <is>
          <t>T396</t>
        </is>
      </c>
      <c r="D3802" s="300" t="n">
        <v>14</v>
      </c>
      <c r="E3802" s="301" t="n">
        <v>43591</v>
      </c>
      <c r="F3802" s="300" t="n">
        <v>5213</v>
      </c>
      <c r="G3802" s="312" t="n">
        <v>7895</v>
      </c>
      <c r="H3802" s="300" t="n">
        <v>7231</v>
      </c>
      <c r="I3802" s="300" t="n"/>
      <c r="J3802" s="315" t="inlineStr">
        <is>
          <t>MF</t>
        </is>
      </c>
      <c r="K3802" s="304" t="inlineStr">
        <is>
          <t>T1</t>
        </is>
      </c>
      <c r="L3802" s="304" t="n"/>
      <c r="M3802" s="304" t="n"/>
      <c r="N3802" s="304" t="n"/>
    </row>
    <row r="3803" ht="15.75" customHeight="1" s="412">
      <c r="A3803" s="300" t="n">
        <v>3876</v>
      </c>
      <c r="B3803" s="300" t="n">
        <v>298</v>
      </c>
      <c r="C3803" s="300" t="inlineStr">
        <is>
          <t>T396</t>
        </is>
      </c>
      <c r="D3803" s="300" t="n">
        <v>14</v>
      </c>
      <c r="E3803" s="301" t="n">
        <v>43591</v>
      </c>
      <c r="F3803" s="300" t="n">
        <v>5210</v>
      </c>
      <c r="G3803" s="312" t="n">
        <v>8181</v>
      </c>
      <c r="H3803" s="300" t="n">
        <v>7440</v>
      </c>
      <c r="I3803" s="300" t="n"/>
      <c r="J3803" s="315" t="n"/>
      <c r="K3803" s="304" t="inlineStr">
        <is>
          <t>T1</t>
        </is>
      </c>
      <c r="L3803" s="304" t="n"/>
      <c r="M3803" s="304" t="n"/>
      <c r="N3803" s="304" t="n"/>
    </row>
    <row r="3804" ht="15.75" customHeight="1" s="412">
      <c r="A3804" s="300" t="n">
        <v>3877</v>
      </c>
      <c r="B3804" s="300" t="n">
        <v>299</v>
      </c>
      <c r="C3804" s="300" t="inlineStr">
        <is>
          <t>T397</t>
        </is>
      </c>
      <c r="D3804" s="300" t="n">
        <v>14</v>
      </c>
      <c r="E3804" s="301" t="n">
        <v>43591</v>
      </c>
      <c r="F3804" s="300" t="n">
        <v>5236</v>
      </c>
      <c r="G3804" s="312" t="n">
        <v>9214</v>
      </c>
      <c r="H3804" s="300" t="n">
        <v>7760</v>
      </c>
      <c r="I3804" s="300" t="n"/>
      <c r="J3804" s="315" t="inlineStr">
        <is>
          <t>1/2</t>
        </is>
      </c>
      <c r="K3804" s="304" t="inlineStr">
        <is>
          <t>T3</t>
        </is>
      </c>
      <c r="L3804" s="304" t="n"/>
      <c r="M3804" s="304" t="n"/>
      <c r="N3804" s="304" t="n"/>
    </row>
    <row r="3805" ht="15.75" customHeight="1" s="412">
      <c r="A3805" s="300" t="n">
        <v>3878</v>
      </c>
      <c r="B3805" s="300" t="n">
        <v>300</v>
      </c>
      <c r="C3805" s="300" t="inlineStr">
        <is>
          <t>T397</t>
        </is>
      </c>
      <c r="D3805" s="300" t="n">
        <v>14</v>
      </c>
      <c r="E3805" s="301" t="n">
        <v>43591</v>
      </c>
      <c r="F3805" s="300" t="n">
        <v>5223</v>
      </c>
      <c r="G3805" s="312" t="n">
        <v>9102</v>
      </c>
      <c r="H3805" s="300" t="n">
        <v>7709</v>
      </c>
      <c r="I3805" s="300" t="n"/>
      <c r="J3805" s="315" t="n"/>
      <c r="K3805" s="304" t="inlineStr">
        <is>
          <t>T3</t>
        </is>
      </c>
      <c r="L3805" s="304" t="n"/>
      <c r="M3805" s="304" t="n"/>
      <c r="N3805" s="304" t="n"/>
    </row>
    <row r="3806" ht="15.75" customHeight="1" s="412">
      <c r="A3806" s="300" t="n">
        <v>3879</v>
      </c>
      <c r="B3806" s="300" t="n">
        <v>301</v>
      </c>
      <c r="C3806" s="300" t="inlineStr">
        <is>
          <t>T398</t>
        </is>
      </c>
      <c r="D3806" s="300" t="n">
        <v>14</v>
      </c>
      <c r="E3806" s="301" t="n">
        <v>43591</v>
      </c>
      <c r="F3806" s="300" t="n">
        <v>5241</v>
      </c>
      <c r="G3806" s="312" t="n">
        <v>7199</v>
      </c>
      <c r="H3806" s="300" t="n">
        <v>6881</v>
      </c>
      <c r="I3806" s="300" t="n"/>
      <c r="J3806" s="315" t="inlineStr">
        <is>
          <t>MF</t>
        </is>
      </c>
      <c r="K3806" s="304" t="inlineStr">
        <is>
          <t>T1</t>
        </is>
      </c>
      <c r="L3806" s="304" t="n"/>
      <c r="M3806" s="304" t="n"/>
      <c r="N3806" s="304" t="n"/>
    </row>
    <row r="3807" ht="15.75" customHeight="1" s="412">
      <c r="A3807" s="300" t="n">
        <v>3880</v>
      </c>
      <c r="B3807" s="300" t="n">
        <v>302</v>
      </c>
      <c r="C3807" s="300" t="inlineStr">
        <is>
          <t>T398</t>
        </is>
      </c>
      <c r="D3807" s="300" t="n">
        <v>14</v>
      </c>
      <c r="E3807" s="301" t="n">
        <v>43591</v>
      </c>
      <c r="F3807" s="300" t="n">
        <v>5225</v>
      </c>
      <c r="G3807" s="312" t="n">
        <v>7204</v>
      </c>
      <c r="H3807" s="300" t="n">
        <v>6892</v>
      </c>
      <c r="I3807" s="300" t="n"/>
      <c r="J3807" s="315" t="n"/>
      <c r="K3807" s="304" t="inlineStr">
        <is>
          <t>T1</t>
        </is>
      </c>
      <c r="L3807" s="304" t="n"/>
      <c r="M3807" s="304" t="n"/>
      <c r="N3807" s="304" t="n"/>
    </row>
    <row r="3808" ht="15.75" customHeight="1" s="412">
      <c r="A3808" s="300" t="n">
        <v>3881</v>
      </c>
      <c r="B3808" s="300" t="n">
        <v>303</v>
      </c>
      <c r="C3808" s="300" t="inlineStr">
        <is>
          <t>T400</t>
        </is>
      </c>
      <c r="D3808" s="300" t="n">
        <v>14</v>
      </c>
      <c r="E3808" s="301" t="n">
        <v>43591</v>
      </c>
      <c r="F3808" s="300" t="n">
        <v>5303</v>
      </c>
      <c r="G3808" s="312" t="n">
        <v>8972</v>
      </c>
      <c r="H3808" s="300" t="n">
        <v>8363</v>
      </c>
      <c r="I3808" s="300" t="n"/>
      <c r="J3808" s="315" t="inlineStr">
        <is>
          <t>MF</t>
        </is>
      </c>
      <c r="K3808" s="304" t="inlineStr">
        <is>
          <t>T1</t>
        </is>
      </c>
      <c r="L3808" s="304" t="n"/>
      <c r="M3808" s="304" t="n"/>
      <c r="N3808" s="304" t="n"/>
    </row>
    <row r="3809" ht="15.75" customHeight="1" s="412">
      <c r="A3809" s="300" t="n">
        <v>3882</v>
      </c>
      <c r="B3809" s="300" t="n">
        <v>304</v>
      </c>
      <c r="C3809" s="300" t="inlineStr">
        <is>
          <t>T400</t>
        </is>
      </c>
      <c r="D3809" s="300" t="n">
        <v>14</v>
      </c>
      <c r="E3809" s="301" t="n">
        <v>43591</v>
      </c>
      <c r="F3809" s="300" t="n">
        <v>5212</v>
      </c>
      <c r="G3809" s="312" t="n">
        <v>8973</v>
      </c>
      <c r="H3809" s="300" t="n">
        <v>8350</v>
      </c>
      <c r="I3809" s="300" t="n"/>
      <c r="J3809" s="315" t="n"/>
      <c r="K3809" s="304" t="inlineStr">
        <is>
          <t>T1</t>
        </is>
      </c>
      <c r="L3809" s="304" t="n"/>
      <c r="M3809" s="304" t="n"/>
      <c r="N3809" s="304" t="n"/>
    </row>
    <row r="3810" ht="15.75" customHeight="1" s="412">
      <c r="A3810" s="300" t="n">
        <v>3883</v>
      </c>
      <c r="B3810" s="300" t="n">
        <v>305</v>
      </c>
      <c r="C3810" s="300" t="inlineStr">
        <is>
          <t>T401</t>
        </is>
      </c>
      <c r="D3810" s="300" t="n">
        <v>14</v>
      </c>
      <c r="E3810" s="301" t="n">
        <v>43591</v>
      </c>
      <c r="F3810" s="300" t="n">
        <v>5301</v>
      </c>
      <c r="G3810" s="312" t="n">
        <v>7500</v>
      </c>
      <c r="H3810" s="300" t="n">
        <v>6955</v>
      </c>
      <c r="I3810" s="300" t="n"/>
      <c r="J3810" s="315" t="inlineStr">
        <is>
          <t>MF</t>
        </is>
      </c>
      <c r="K3810" s="304" t="inlineStr">
        <is>
          <t>T1</t>
        </is>
      </c>
      <c r="L3810" s="304" t="n"/>
      <c r="M3810" s="304" t="n"/>
      <c r="N3810" s="304" t="n"/>
    </row>
    <row r="3811" ht="15.75" customHeight="1" s="412">
      <c r="A3811" s="300" t="n">
        <v>3884</v>
      </c>
      <c r="B3811" s="300" t="n">
        <v>306</v>
      </c>
      <c r="C3811" s="300" t="inlineStr">
        <is>
          <t>T401</t>
        </is>
      </c>
      <c r="D3811" s="300" t="n">
        <v>14</v>
      </c>
      <c r="E3811" s="301" t="n">
        <v>43591</v>
      </c>
      <c r="F3811" s="300" t="n">
        <v>5254</v>
      </c>
      <c r="G3811" s="312" t="n">
        <v>7382</v>
      </c>
      <c r="H3811" s="300" t="n">
        <v>6872</v>
      </c>
      <c r="I3811" s="300" t="n"/>
      <c r="J3811" s="315" t="n"/>
      <c r="K3811" s="304" t="inlineStr">
        <is>
          <t>T1</t>
        </is>
      </c>
      <c r="L3811" s="304" t="n"/>
      <c r="M3811" s="304" t="n"/>
      <c r="N3811" s="304" t="n"/>
    </row>
    <row r="3812" ht="15.75" customHeight="1" s="412">
      <c r="A3812" s="300" t="n">
        <v>3885</v>
      </c>
      <c r="B3812" s="300" t="n">
        <v>307</v>
      </c>
      <c r="C3812" s="300" t="inlineStr">
        <is>
          <t>T406</t>
        </is>
      </c>
      <c r="D3812" s="300" t="n">
        <v>14</v>
      </c>
      <c r="E3812" s="301" t="n">
        <v>43591</v>
      </c>
      <c r="F3812" s="300" t="n">
        <v>5223</v>
      </c>
      <c r="G3812" s="312" t="n">
        <v>7624</v>
      </c>
      <c r="H3812" s="300" t="n">
        <v>7045</v>
      </c>
      <c r="I3812" s="300" t="n"/>
      <c r="J3812" s="315" t="inlineStr">
        <is>
          <t>25/4</t>
        </is>
      </c>
      <c r="K3812" s="304" t="inlineStr">
        <is>
          <t>T3</t>
        </is>
      </c>
      <c r="L3812" s="304" t="n"/>
      <c r="M3812" s="304" t="n"/>
      <c r="N3812" s="304" t="n"/>
    </row>
    <row r="3813" ht="15.75" customHeight="1" s="412">
      <c r="A3813" s="300" t="n">
        <v>3886</v>
      </c>
      <c r="B3813" s="300" t="n">
        <v>308</v>
      </c>
      <c r="C3813" s="300" t="inlineStr">
        <is>
          <t>T406</t>
        </is>
      </c>
      <c r="D3813" s="300" t="n">
        <v>14</v>
      </c>
      <c r="E3813" s="301" t="n">
        <v>43591</v>
      </c>
      <c r="F3813" s="300" t="n">
        <v>5201</v>
      </c>
      <c r="G3813" s="312" t="n">
        <v>7690</v>
      </c>
      <c r="H3813" s="300" t="n">
        <v>7102</v>
      </c>
      <c r="I3813" s="300" t="n"/>
      <c r="J3813" s="315" t="n"/>
      <c r="K3813" s="304" t="inlineStr">
        <is>
          <t>T3</t>
        </is>
      </c>
      <c r="L3813" s="304" t="n"/>
      <c r="M3813" s="304" t="n"/>
      <c r="N3813" s="304" t="n"/>
    </row>
    <row r="3814" ht="15.75" customHeight="1" s="412">
      <c r="A3814" s="300" t="n">
        <v>3887</v>
      </c>
      <c r="B3814" s="300" t="n">
        <v>309</v>
      </c>
      <c r="C3814" s="300" t="inlineStr">
        <is>
          <t>T408</t>
        </is>
      </c>
      <c r="D3814" s="300" t="n">
        <v>14</v>
      </c>
      <c r="E3814" s="301" t="n">
        <v>43591</v>
      </c>
      <c r="F3814" s="300" t="n">
        <v>5237</v>
      </c>
      <c r="G3814" s="312" t="n">
        <v>7816</v>
      </c>
      <c r="H3814" s="300" t="n">
        <v>7017</v>
      </c>
      <c r="I3814" s="300" t="n"/>
      <c r="J3814" s="315" t="inlineStr">
        <is>
          <t>3/4</t>
        </is>
      </c>
      <c r="K3814" s="304" t="inlineStr">
        <is>
          <t>T3</t>
        </is>
      </c>
      <c r="L3814" s="304" t="n"/>
      <c r="M3814" s="304" t="n"/>
      <c r="N3814" s="304" t="n"/>
    </row>
    <row r="3815" ht="15.75" customHeight="1" s="412">
      <c r="A3815" s="300" t="n">
        <v>3888</v>
      </c>
      <c r="B3815" s="300" t="n">
        <v>310</v>
      </c>
      <c r="C3815" s="300" t="inlineStr">
        <is>
          <t>T408</t>
        </is>
      </c>
      <c r="D3815" s="300" t="n">
        <v>14</v>
      </c>
      <c r="E3815" s="301" t="n">
        <v>43591</v>
      </c>
      <c r="F3815" s="300" t="n">
        <v>5231</v>
      </c>
      <c r="G3815" s="312" t="n">
        <v>7811</v>
      </c>
      <c r="H3815" s="300" t="n">
        <v>7001</v>
      </c>
      <c r="I3815" s="300" t="n"/>
      <c r="J3815" s="315" t="n"/>
      <c r="K3815" s="304" t="inlineStr">
        <is>
          <t>T3</t>
        </is>
      </c>
      <c r="L3815" s="304" t="n"/>
      <c r="M3815" s="304" t="n"/>
      <c r="N3815" s="304" t="n"/>
    </row>
    <row r="3816" ht="15.75" customHeight="1" s="412">
      <c r="A3816" s="300" t="n">
        <v>3889</v>
      </c>
      <c r="B3816" s="300" t="n">
        <v>311</v>
      </c>
      <c r="C3816" s="300" t="inlineStr">
        <is>
          <t>T409</t>
        </is>
      </c>
      <c r="D3816" s="300" t="n">
        <v>14</v>
      </c>
      <c r="E3816" s="301" t="n">
        <v>43591</v>
      </c>
      <c r="F3816" s="300" t="n">
        <v>5222</v>
      </c>
      <c r="G3816" s="312" t="n">
        <v>7853</v>
      </c>
      <c r="H3816" s="300" t="n">
        <v>7048</v>
      </c>
      <c r="I3816" s="300" t="n"/>
      <c r="J3816" s="315" t="inlineStr">
        <is>
          <t>2/5</t>
        </is>
      </c>
      <c r="K3816" s="304" t="inlineStr">
        <is>
          <t>T3</t>
        </is>
      </c>
      <c r="L3816" s="304" t="n"/>
      <c r="M3816" s="304" t="n"/>
      <c r="N3816" s="304" t="n"/>
    </row>
    <row r="3817" ht="15.75" customHeight="1" s="412">
      <c r="A3817" s="300" t="n">
        <v>3890</v>
      </c>
      <c r="B3817" s="300" t="n">
        <v>312</v>
      </c>
      <c r="C3817" s="300" t="inlineStr">
        <is>
          <t>T409</t>
        </is>
      </c>
      <c r="D3817" s="300" t="n">
        <v>14</v>
      </c>
      <c r="E3817" s="301" t="n">
        <v>43591</v>
      </c>
      <c r="F3817" s="300" t="n">
        <v>5239</v>
      </c>
      <c r="G3817" s="312" t="n">
        <v>7902</v>
      </c>
      <c r="H3817" s="300" t="n">
        <v>7099</v>
      </c>
      <c r="I3817" s="300" t="n"/>
      <c r="J3817" s="315" t="n"/>
      <c r="K3817" s="304" t="inlineStr">
        <is>
          <t>T3</t>
        </is>
      </c>
      <c r="L3817" s="304" t="n"/>
      <c r="M3817" s="304" t="n"/>
      <c r="N3817" s="304" t="n"/>
    </row>
    <row r="3818" ht="15.75" customHeight="1" s="412">
      <c r="A3818" s="300" t="n">
        <v>3891</v>
      </c>
      <c r="B3818" s="300" t="n">
        <v>313</v>
      </c>
      <c r="C3818" s="300" t="inlineStr">
        <is>
          <t>T411</t>
        </is>
      </c>
      <c r="D3818" s="300" t="n">
        <v>14</v>
      </c>
      <c r="E3818" s="301" t="n">
        <v>43591</v>
      </c>
      <c r="F3818" s="300" t="n">
        <v>5188</v>
      </c>
      <c r="G3818" s="312" t="n">
        <v>8052</v>
      </c>
      <c r="H3818" s="300" t="n">
        <v>7082</v>
      </c>
      <c r="I3818" s="300" t="n"/>
      <c r="J3818" s="315" t="inlineStr">
        <is>
          <t>6/5</t>
        </is>
      </c>
      <c r="K3818" s="304" t="inlineStr">
        <is>
          <t>T3</t>
        </is>
      </c>
      <c r="L3818" s="304" t="n"/>
      <c r="M3818" s="304" t="n"/>
      <c r="N3818" s="304" t="n"/>
    </row>
    <row r="3819" ht="15.75" customHeight="1" s="412">
      <c r="A3819" s="300" t="n">
        <v>3892</v>
      </c>
      <c r="B3819" s="300" t="n">
        <v>314</v>
      </c>
      <c r="C3819" s="300" t="inlineStr">
        <is>
          <t>T411</t>
        </is>
      </c>
      <c r="D3819" s="300" t="n">
        <v>14</v>
      </c>
      <c r="E3819" s="301" t="n">
        <v>43591</v>
      </c>
      <c r="F3819" s="300" t="n">
        <v>5225</v>
      </c>
      <c r="G3819" s="312" t="n">
        <v>8112</v>
      </c>
      <c r="H3819" s="300" t="n">
        <v>7139</v>
      </c>
      <c r="I3819" s="300" t="n"/>
      <c r="J3819" s="315" t="n"/>
      <c r="K3819" s="304" t="inlineStr">
        <is>
          <t>T3</t>
        </is>
      </c>
      <c r="L3819" s="304" t="n"/>
      <c r="M3819" s="304" t="n"/>
      <c r="N3819" s="304" t="n"/>
    </row>
    <row r="3820" ht="15.75" customHeight="1" s="412">
      <c r="A3820" s="300" t="n">
        <v>3893</v>
      </c>
      <c r="B3820" s="300" t="n">
        <v>315</v>
      </c>
      <c r="C3820" s="300" t="inlineStr">
        <is>
          <t>T412</t>
        </is>
      </c>
      <c r="D3820" s="300" t="n">
        <v>14</v>
      </c>
      <c r="E3820" s="301" t="n">
        <v>43591</v>
      </c>
      <c r="F3820" s="300" t="n">
        <v>5198</v>
      </c>
      <c r="G3820" s="312" t="n">
        <v>8790</v>
      </c>
      <c r="H3820" s="300" t="n">
        <v>7677</v>
      </c>
      <c r="I3820" s="300" t="n"/>
      <c r="J3820" s="315" t="inlineStr">
        <is>
          <t>5/5</t>
        </is>
      </c>
      <c r="K3820" s="304" t="inlineStr">
        <is>
          <t>T1</t>
        </is>
      </c>
      <c r="L3820" s="304" t="n"/>
      <c r="M3820" s="304" t="n"/>
      <c r="N3820" s="304" t="n"/>
    </row>
    <row r="3821" ht="15.75" customHeight="1" s="412">
      <c r="A3821" s="300" t="n">
        <v>3894</v>
      </c>
      <c r="B3821" s="300" t="n">
        <v>316</v>
      </c>
      <c r="C3821" s="300" t="inlineStr">
        <is>
          <t>T412</t>
        </is>
      </c>
      <c r="D3821" s="300" t="n">
        <v>14</v>
      </c>
      <c r="E3821" s="301" t="n">
        <v>43591</v>
      </c>
      <c r="F3821" s="300" t="n">
        <v>5239</v>
      </c>
      <c r="G3821" s="312" t="n">
        <v>8884</v>
      </c>
      <c r="H3821" s="300" t="n">
        <v>7789</v>
      </c>
      <c r="I3821" s="300" t="n"/>
      <c r="J3821" s="315" t="n"/>
      <c r="K3821" s="304" t="inlineStr">
        <is>
          <t>T1</t>
        </is>
      </c>
      <c r="L3821" s="304" t="n"/>
      <c r="M3821" s="304" t="n"/>
      <c r="N3821" s="304" t="n"/>
    </row>
    <row r="3822" ht="15.75" customHeight="1" s="412">
      <c r="A3822" s="300" t="n">
        <v>3895</v>
      </c>
      <c r="B3822" s="300" t="n">
        <v>317</v>
      </c>
      <c r="C3822" s="300" t="inlineStr">
        <is>
          <t>T413</t>
        </is>
      </c>
      <c r="D3822" s="300" t="n">
        <v>14</v>
      </c>
      <c r="E3822" s="301" t="n">
        <v>43591</v>
      </c>
      <c r="F3822" s="300" t="n">
        <v>5209</v>
      </c>
      <c r="G3822" s="312" t="n">
        <v>7228</v>
      </c>
      <c r="H3822" s="300" t="n">
        <v>6824</v>
      </c>
      <c r="I3822" s="300" t="n"/>
      <c r="J3822" s="315" t="inlineStr">
        <is>
          <t>MF</t>
        </is>
      </c>
      <c r="K3822" s="304" t="inlineStr">
        <is>
          <t>T1</t>
        </is>
      </c>
      <c r="L3822" s="304" t="n"/>
      <c r="M3822" s="304" t="n"/>
      <c r="N3822" s="304" t="n"/>
    </row>
    <row r="3823" ht="15.75" customHeight="1" s="412">
      <c r="A3823" s="300" t="n">
        <v>3896</v>
      </c>
      <c r="B3823" s="300" t="n">
        <v>318</v>
      </c>
      <c r="C3823" s="300" t="inlineStr">
        <is>
          <t>T413</t>
        </is>
      </c>
      <c r="D3823" s="300" t="n">
        <v>14</v>
      </c>
      <c r="E3823" s="301" t="n">
        <v>43591</v>
      </c>
      <c r="F3823" s="300" t="n">
        <v>5240</v>
      </c>
      <c r="G3823" s="312" t="n">
        <v>7299</v>
      </c>
      <c r="H3823" s="300" t="n">
        <v>6889</v>
      </c>
      <c r="I3823" s="300" t="n"/>
      <c r="J3823" s="315" t="n"/>
      <c r="K3823" s="304" t="inlineStr">
        <is>
          <t>T1</t>
        </is>
      </c>
      <c r="L3823" s="304" t="n"/>
      <c r="M3823" s="304" t="n"/>
      <c r="N3823" s="304" t="n"/>
    </row>
    <row r="3824" ht="15.75" customHeight="1" s="412">
      <c r="A3824" s="300" t="n">
        <v>3897</v>
      </c>
      <c r="B3824" s="300" t="n">
        <v>319</v>
      </c>
      <c r="C3824" s="300" t="inlineStr">
        <is>
          <t>T414</t>
        </is>
      </c>
      <c r="D3824" s="300" t="n">
        <v>14</v>
      </c>
      <c r="E3824" s="301" t="n">
        <v>43591</v>
      </c>
      <c r="F3824" s="300" t="n">
        <v>5245</v>
      </c>
      <c r="G3824" s="312" t="n">
        <v>8164</v>
      </c>
      <c r="H3824" s="300" t="n">
        <v>7604</v>
      </c>
      <c r="I3824" s="300" t="n"/>
      <c r="J3824" s="315" t="inlineStr">
        <is>
          <t>24/4</t>
        </is>
      </c>
      <c r="K3824" s="304" t="inlineStr">
        <is>
          <t>T1</t>
        </is>
      </c>
      <c r="L3824" s="304" t="inlineStr">
        <is>
          <t>CARBON</t>
        </is>
      </c>
      <c r="M3824" s="304" t="n"/>
      <c r="N3824" s="304" t="n"/>
    </row>
    <row r="3825" ht="15.75" customHeight="1" s="412">
      <c r="A3825" s="300" t="n">
        <v>3898</v>
      </c>
      <c r="B3825" s="300" t="n">
        <v>320</v>
      </c>
      <c r="C3825" s="300" t="inlineStr">
        <is>
          <t>T414</t>
        </is>
      </c>
      <c r="D3825" s="300" t="n">
        <v>14</v>
      </c>
      <c r="E3825" s="301" t="n">
        <v>43591</v>
      </c>
      <c r="F3825" s="300" t="n">
        <v>5238</v>
      </c>
      <c r="G3825" s="312" t="n">
        <v>8250</v>
      </c>
      <c r="H3825" s="300" t="n">
        <v>7674</v>
      </c>
      <c r="I3825" s="300" t="n"/>
      <c r="J3825" s="315" t="n"/>
      <c r="K3825" s="304" t="inlineStr">
        <is>
          <t>T1</t>
        </is>
      </c>
      <c r="L3825" s="304" t="n"/>
      <c r="M3825" s="304" t="n"/>
      <c r="N3825" s="304" t="n"/>
    </row>
    <row r="3826" ht="15.75" customHeight="1" s="412">
      <c r="A3826" s="300" t="n">
        <v>3899</v>
      </c>
      <c r="B3826" s="300" t="n">
        <v>321</v>
      </c>
      <c r="C3826" s="300" t="inlineStr">
        <is>
          <t>T415</t>
        </is>
      </c>
      <c r="D3826" s="300" t="n">
        <v>14</v>
      </c>
      <c r="E3826" s="301" t="n">
        <v>43591</v>
      </c>
      <c r="F3826" s="300" t="n">
        <v>5258</v>
      </c>
      <c r="G3826" s="312" t="n">
        <v>7927</v>
      </c>
      <c r="H3826" s="300" t="n">
        <v>7175</v>
      </c>
      <c r="I3826" s="300" t="n"/>
      <c r="J3826" s="315" t="inlineStr">
        <is>
          <t>6/5</t>
        </is>
      </c>
      <c r="K3826" s="304" t="inlineStr">
        <is>
          <t>T2</t>
        </is>
      </c>
      <c r="L3826" s="304" t="n"/>
      <c r="M3826" s="304" t="n"/>
      <c r="N3826" s="304" t="n"/>
    </row>
    <row r="3827" ht="15.75" customHeight="1" s="412">
      <c r="A3827" s="300" t="n">
        <v>3900</v>
      </c>
      <c r="B3827" s="300" t="n">
        <v>322</v>
      </c>
      <c r="C3827" s="300" t="inlineStr">
        <is>
          <t>T415</t>
        </is>
      </c>
      <c r="D3827" s="300" t="n">
        <v>14</v>
      </c>
      <c r="E3827" s="301" t="n">
        <v>43591</v>
      </c>
      <c r="F3827" s="300" t="n">
        <v>5219</v>
      </c>
      <c r="G3827" s="312" t="n">
        <v>7845</v>
      </c>
      <c r="H3827" s="300" t="n">
        <v>7111</v>
      </c>
      <c r="I3827" s="300" t="n"/>
      <c r="J3827" s="315" t="n"/>
      <c r="K3827" s="304" t="inlineStr">
        <is>
          <t>T2</t>
        </is>
      </c>
      <c r="L3827" s="304" t="n"/>
      <c r="M3827" s="304" t="n"/>
      <c r="N3827" s="304" t="n"/>
    </row>
    <row r="3828" ht="15.75" customHeight="1" s="412">
      <c r="A3828" s="300" t="n">
        <v>3901</v>
      </c>
      <c r="B3828" s="300" t="n">
        <v>323</v>
      </c>
      <c r="C3828" s="300" t="inlineStr">
        <is>
          <t>T416</t>
        </is>
      </c>
      <c r="D3828" s="300" t="n">
        <v>14</v>
      </c>
      <c r="E3828" s="301" t="n">
        <v>43591</v>
      </c>
      <c r="F3828" s="300" t="n">
        <v>5241</v>
      </c>
      <c r="G3828" s="312" t="n">
        <v>8528</v>
      </c>
      <c r="H3828" s="300" t="n">
        <v>7451</v>
      </c>
      <c r="I3828" s="300" t="n"/>
      <c r="J3828" s="315" t="inlineStr">
        <is>
          <t>6/5</t>
        </is>
      </c>
      <c r="K3828" s="304" t="inlineStr">
        <is>
          <t>T3</t>
        </is>
      </c>
      <c r="L3828" s="304" t="n"/>
      <c r="M3828" s="304" t="n"/>
      <c r="N3828" s="304" t="n"/>
    </row>
    <row r="3829" ht="15.75" customHeight="1" s="412">
      <c r="A3829" s="300" t="n">
        <v>3902</v>
      </c>
      <c r="B3829" s="300" t="n">
        <v>324</v>
      </c>
      <c r="C3829" s="300" t="inlineStr">
        <is>
          <t>T416</t>
        </is>
      </c>
      <c r="D3829" s="300" t="n">
        <v>14</v>
      </c>
      <c r="E3829" s="301" t="n">
        <v>43591</v>
      </c>
      <c r="F3829" s="300" t="n">
        <v>5265</v>
      </c>
      <c r="G3829" s="312" t="n">
        <v>8235</v>
      </c>
      <c r="H3829" s="300" t="n">
        <v>7251</v>
      </c>
      <c r="I3829" s="300" t="n"/>
      <c r="J3829" s="315" t="n"/>
      <c r="K3829" s="304" t="inlineStr">
        <is>
          <t>T3</t>
        </is>
      </c>
      <c r="L3829" s="304" t="n"/>
      <c r="M3829" s="304" t="n"/>
      <c r="N3829" s="304" t="n"/>
    </row>
    <row r="3830" ht="15.75" customHeight="1" s="412">
      <c r="A3830" s="300" t="n">
        <v>3903</v>
      </c>
      <c r="B3830" s="300" t="n">
        <v>325</v>
      </c>
      <c r="C3830" s="300" t="inlineStr">
        <is>
          <t>T417</t>
        </is>
      </c>
      <c r="D3830" s="300" t="n">
        <v>14</v>
      </c>
      <c r="E3830" s="301" t="n">
        <v>43591</v>
      </c>
      <c r="F3830" s="300" t="n">
        <v>5236</v>
      </c>
      <c r="G3830" s="312" t="n">
        <v>8655</v>
      </c>
      <c r="H3830" s="300" t="n">
        <v>7479</v>
      </c>
      <c r="I3830" s="300" t="n"/>
      <c r="J3830" s="315" t="inlineStr">
        <is>
          <t>1/2</t>
        </is>
      </c>
      <c r="K3830" s="304" t="inlineStr">
        <is>
          <t>T3</t>
        </is>
      </c>
      <c r="L3830" s="304" t="n"/>
      <c r="M3830" s="304" t="n"/>
      <c r="N3830" s="304" t="n"/>
    </row>
    <row r="3831" ht="15.75" customHeight="1" s="412">
      <c r="A3831" s="300" t="n">
        <v>3904</v>
      </c>
      <c r="B3831" s="300" t="n">
        <v>326</v>
      </c>
      <c r="C3831" s="300" t="inlineStr">
        <is>
          <t>T417</t>
        </is>
      </c>
      <c r="D3831" s="300" t="n">
        <v>14</v>
      </c>
      <c r="E3831" s="301" t="n">
        <v>43591</v>
      </c>
      <c r="F3831" s="300" t="n">
        <v>5256</v>
      </c>
      <c r="G3831" s="312" t="n">
        <v>8566</v>
      </c>
      <c r="H3831" s="300" t="n">
        <v>7429</v>
      </c>
      <c r="I3831" s="300" t="n"/>
      <c r="J3831" s="315" t="n"/>
      <c r="K3831" s="304" t="inlineStr">
        <is>
          <t>T3</t>
        </is>
      </c>
      <c r="L3831" s="304" t="n"/>
      <c r="M3831" s="304" t="n"/>
      <c r="N3831" s="304" t="n"/>
    </row>
    <row r="3832" ht="15.75" customHeight="1" s="412">
      <c r="A3832" s="300" t="n">
        <v>3905</v>
      </c>
      <c r="B3832" s="300" t="n">
        <v>327</v>
      </c>
      <c r="C3832" s="300" t="inlineStr">
        <is>
          <t>T420</t>
        </is>
      </c>
      <c r="D3832" s="300" t="n">
        <v>14</v>
      </c>
      <c r="E3832" s="301" t="n">
        <v>43591</v>
      </c>
      <c r="F3832" s="300" t="n">
        <v>5275</v>
      </c>
      <c r="G3832" s="312" t="n">
        <v>8602</v>
      </c>
      <c r="H3832" s="300" t="n">
        <v>7631</v>
      </c>
      <c r="I3832" s="300" t="n"/>
      <c r="J3832" s="315" t="inlineStr">
        <is>
          <t>30/4</t>
        </is>
      </c>
      <c r="K3832" s="304" t="inlineStr">
        <is>
          <t>T1</t>
        </is>
      </c>
      <c r="L3832" s="304" t="n"/>
      <c r="M3832" s="304" t="n"/>
      <c r="N3832" s="304" t="n"/>
    </row>
    <row r="3833" ht="15.75" customHeight="1" s="412">
      <c r="A3833" s="300" t="n">
        <v>3906</v>
      </c>
      <c r="B3833" s="300" t="n">
        <v>328</v>
      </c>
      <c r="C3833" s="300" t="inlineStr">
        <is>
          <t>T420</t>
        </is>
      </c>
      <c r="D3833" s="300" t="n">
        <v>14</v>
      </c>
      <c r="E3833" s="301" t="n">
        <v>43591</v>
      </c>
      <c r="F3833" s="300" t="n">
        <v>5350</v>
      </c>
      <c r="G3833" s="312" t="n">
        <v>8573</v>
      </c>
      <c r="H3833" s="300" t="n">
        <v>7663</v>
      </c>
      <c r="I3833" s="300" t="n"/>
      <c r="J3833" s="315" t="n"/>
      <c r="K3833" s="304" t="inlineStr">
        <is>
          <t>T1</t>
        </is>
      </c>
      <c r="L3833" s="304" t="n"/>
      <c r="M3833" s="304" t="n"/>
      <c r="N3833" s="304" t="n"/>
    </row>
    <row r="3834" ht="15.75" customHeight="1" s="412">
      <c r="A3834" s="300" t="n">
        <v>3907</v>
      </c>
      <c r="B3834" s="300" t="n">
        <v>329</v>
      </c>
      <c r="C3834" s="300" t="inlineStr">
        <is>
          <t>T421</t>
        </is>
      </c>
      <c r="D3834" s="300" t="n">
        <v>14</v>
      </c>
      <c r="E3834" s="301" t="n">
        <v>43591</v>
      </c>
      <c r="F3834" s="300" t="n">
        <v>5215</v>
      </c>
      <c r="G3834" s="312" t="n">
        <v>8279</v>
      </c>
      <c r="H3834" s="300" t="n">
        <v>7472</v>
      </c>
      <c r="I3834" s="300" t="n"/>
      <c r="J3834" s="315" t="inlineStr">
        <is>
          <t>MF</t>
        </is>
      </c>
      <c r="K3834" s="304" t="inlineStr">
        <is>
          <t>T1</t>
        </is>
      </c>
      <c r="L3834" s="304" t="n"/>
      <c r="M3834" s="304" t="n"/>
      <c r="N3834" s="304" t="n"/>
    </row>
    <row r="3835" ht="15.75" customHeight="1" s="412">
      <c r="A3835" s="300" t="n">
        <v>3908</v>
      </c>
      <c r="B3835" s="300" t="n">
        <v>330</v>
      </c>
      <c r="C3835" s="300" t="inlineStr">
        <is>
          <t>T421</t>
        </is>
      </c>
      <c r="D3835" s="300" t="n">
        <v>14</v>
      </c>
      <c r="E3835" s="301" t="n">
        <v>43591</v>
      </c>
      <c r="F3835" s="300" t="n">
        <v>5277</v>
      </c>
      <c r="G3835" s="312" t="n">
        <v>8513</v>
      </c>
      <c r="H3835" s="300" t="n">
        <v>7651</v>
      </c>
      <c r="I3835" s="300" t="n"/>
      <c r="J3835" s="315" t="n"/>
      <c r="K3835" s="304" t="inlineStr">
        <is>
          <t>T1</t>
        </is>
      </c>
      <c r="L3835" s="304" t="n"/>
      <c r="M3835" s="304" t="n"/>
      <c r="N3835" s="304" t="n"/>
    </row>
    <row r="3836" ht="15.75" customHeight="1" s="412">
      <c r="A3836" s="300" t="n">
        <v>3909</v>
      </c>
      <c r="B3836" s="300" t="n">
        <v>331</v>
      </c>
      <c r="C3836" s="300" t="inlineStr">
        <is>
          <t>T422</t>
        </is>
      </c>
      <c r="D3836" s="300" t="n">
        <v>14</v>
      </c>
      <c r="E3836" s="301" t="n">
        <v>43591</v>
      </c>
      <c r="F3836" s="300" t="n">
        <v>5265</v>
      </c>
      <c r="G3836" s="312" t="n">
        <v>7780</v>
      </c>
      <c r="H3836" s="300" t="n">
        <v>7068</v>
      </c>
      <c r="I3836" s="300" t="n"/>
      <c r="J3836" s="315" t="inlineStr">
        <is>
          <t>MF</t>
        </is>
      </c>
      <c r="K3836" s="304" t="inlineStr">
        <is>
          <t>T2</t>
        </is>
      </c>
      <c r="L3836" s="304" t="n"/>
      <c r="M3836" s="304" t="n"/>
      <c r="N3836" s="304" t="n"/>
    </row>
    <row r="3837" ht="15.75" customHeight="1" s="412">
      <c r="A3837" s="300" t="n">
        <v>3910</v>
      </c>
      <c r="B3837" s="300" t="n">
        <v>332</v>
      </c>
      <c r="C3837" s="300" t="inlineStr">
        <is>
          <t>T422</t>
        </is>
      </c>
      <c r="D3837" s="300" t="n">
        <v>14</v>
      </c>
      <c r="E3837" s="301" t="n">
        <v>43591</v>
      </c>
      <c r="F3837" s="300" t="n">
        <v>5252</v>
      </c>
      <c r="G3837" s="312" t="n">
        <v>7554</v>
      </c>
      <c r="H3837" s="300" t="n">
        <v>6895</v>
      </c>
      <c r="I3837" s="300" t="n"/>
      <c r="J3837" s="315" t="n"/>
      <c r="K3837" s="304" t="inlineStr">
        <is>
          <t>T2</t>
        </is>
      </c>
      <c r="L3837" s="304" t="n"/>
      <c r="M3837" s="304" t="n"/>
      <c r="N3837" s="304" t="n"/>
    </row>
    <row r="3838" ht="15.75" customHeight="1" s="412">
      <c r="A3838" s="300" t="n">
        <v>3911</v>
      </c>
      <c r="B3838" s="300" t="n">
        <v>333</v>
      </c>
      <c r="C3838" s="300" t="inlineStr">
        <is>
          <t>T423</t>
        </is>
      </c>
      <c r="D3838" s="300" t="n">
        <v>14</v>
      </c>
      <c r="E3838" s="301" t="n">
        <v>43591</v>
      </c>
      <c r="F3838" s="300" t="n">
        <v>5211</v>
      </c>
      <c r="G3838" s="312" t="n">
        <v>7836</v>
      </c>
      <c r="H3838" s="300" t="n">
        <v>6779</v>
      </c>
      <c r="I3838" s="300" t="n"/>
      <c r="J3838" s="315" t="inlineStr">
        <is>
          <t>1/2</t>
        </is>
      </c>
      <c r="K3838" s="304" t="inlineStr">
        <is>
          <t>T3</t>
        </is>
      </c>
      <c r="L3838" s="304" t="n"/>
      <c r="M3838" s="304" t="n"/>
      <c r="N3838" s="304" t="n"/>
    </row>
    <row r="3839" ht="15.75" customHeight="1" s="412">
      <c r="A3839" s="300" t="n">
        <v>3912</v>
      </c>
      <c r="B3839" s="300" t="n">
        <v>334</v>
      </c>
      <c r="C3839" s="300" t="inlineStr">
        <is>
          <t>T423</t>
        </is>
      </c>
      <c r="D3839" s="300" t="n">
        <v>14</v>
      </c>
      <c r="E3839" s="301" t="n">
        <v>43591</v>
      </c>
      <c r="F3839" s="300" t="n">
        <v>5171</v>
      </c>
      <c r="G3839" s="312" t="n">
        <v>7357</v>
      </c>
      <c r="H3839" s="300" t="n">
        <v>6492</v>
      </c>
      <c r="I3839" s="300" t="n"/>
      <c r="J3839" s="315" t="n"/>
      <c r="K3839" s="304" t="inlineStr">
        <is>
          <t>T3</t>
        </is>
      </c>
      <c r="L3839" s="304" t="n"/>
      <c r="M3839" s="304" t="n"/>
      <c r="N3839" s="304" t="n"/>
    </row>
    <row r="3840" ht="15.75" customHeight="1" s="412">
      <c r="A3840" s="300" t="n">
        <v>3913</v>
      </c>
      <c r="B3840" s="300" t="n">
        <v>335</v>
      </c>
      <c r="C3840" s="300" t="inlineStr">
        <is>
          <t>T424</t>
        </is>
      </c>
      <c r="D3840" s="300" t="n">
        <v>14</v>
      </c>
      <c r="E3840" s="301" t="n">
        <v>43591</v>
      </c>
      <c r="F3840" s="312" t="n">
        <v>5270</v>
      </c>
      <c r="G3840" s="312" t="n">
        <v>7933</v>
      </c>
      <c r="H3840" s="300" t="n">
        <v>7360</v>
      </c>
      <c r="I3840" s="300" t="n"/>
      <c r="J3840" s="315" t="inlineStr">
        <is>
          <t>24/4</t>
        </is>
      </c>
      <c r="K3840" s="304" t="inlineStr">
        <is>
          <t>T1</t>
        </is>
      </c>
      <c r="L3840" s="304" t="n"/>
      <c r="M3840" s="304" t="n"/>
      <c r="N3840" s="304" t="n"/>
    </row>
    <row r="3841" ht="15.75" customHeight="1" s="412">
      <c r="A3841" s="300" t="n">
        <v>3914</v>
      </c>
      <c r="B3841" s="300" t="n">
        <v>336</v>
      </c>
      <c r="C3841" s="300" t="inlineStr">
        <is>
          <t>T424</t>
        </is>
      </c>
      <c r="D3841" s="300" t="n">
        <v>14</v>
      </c>
      <c r="E3841" s="301" t="n">
        <v>43591</v>
      </c>
      <c r="F3841" s="312" t="n">
        <v>5231</v>
      </c>
      <c r="G3841" s="312" t="n">
        <v>7927</v>
      </c>
      <c r="H3841" s="300" t="n">
        <v>7344</v>
      </c>
      <c r="I3841" s="300" t="n"/>
      <c r="J3841" s="315" t="n"/>
      <c r="K3841" s="304" t="inlineStr">
        <is>
          <t>T1</t>
        </is>
      </c>
      <c r="L3841" s="304" t="n"/>
      <c r="M3841" s="304" t="n"/>
      <c r="N3841" s="304" t="n"/>
    </row>
    <row r="3842" ht="15.75" customHeight="1" s="412">
      <c r="A3842" s="300" t="n">
        <v>3915</v>
      </c>
      <c r="B3842" s="300" t="n">
        <v>337</v>
      </c>
      <c r="C3842" s="300" t="inlineStr">
        <is>
          <t>T425</t>
        </is>
      </c>
      <c r="D3842" s="300" t="n">
        <v>14</v>
      </c>
      <c r="E3842" s="301" t="n">
        <v>43591</v>
      </c>
      <c r="F3842" s="312" t="n">
        <v>5274</v>
      </c>
      <c r="G3842" s="312" t="n">
        <v>7826</v>
      </c>
      <c r="H3842" s="300" t="n">
        <v>7284</v>
      </c>
      <c r="I3842" s="300" t="n"/>
      <c r="J3842" s="315" t="inlineStr">
        <is>
          <t>MF</t>
        </is>
      </c>
      <c r="K3842" s="304" t="inlineStr">
        <is>
          <t>T2</t>
        </is>
      </c>
      <c r="L3842" s="304" t="n"/>
      <c r="M3842" s="304" t="n"/>
      <c r="N3842" s="304" t="n"/>
    </row>
    <row r="3843" ht="15.75" customHeight="1" s="412">
      <c r="A3843" s="300" t="n">
        <v>3916</v>
      </c>
      <c r="B3843" s="300" t="n">
        <v>338</v>
      </c>
      <c r="C3843" s="300" t="inlineStr">
        <is>
          <t>T425</t>
        </is>
      </c>
      <c r="D3843" s="300" t="n">
        <v>14</v>
      </c>
      <c r="E3843" s="301" t="n">
        <v>43591</v>
      </c>
      <c r="F3843" s="312" t="n">
        <v>5240</v>
      </c>
      <c r="G3843" s="312" t="n">
        <v>7855</v>
      </c>
      <c r="H3843" s="300" t="n">
        <v>7270</v>
      </c>
      <c r="I3843" s="300" t="n"/>
      <c r="J3843" s="315" t="n"/>
      <c r="K3843" s="304" t="inlineStr">
        <is>
          <t>T2</t>
        </is>
      </c>
      <c r="L3843" s="304" t="n"/>
      <c r="M3843" s="304" t="n"/>
      <c r="N3843" s="304" t="n"/>
    </row>
    <row r="3844" ht="15.75" customHeight="1" s="412">
      <c r="A3844" s="300" t="n">
        <v>3917</v>
      </c>
      <c r="B3844" s="300" t="n">
        <v>339</v>
      </c>
      <c r="C3844" s="300" t="inlineStr">
        <is>
          <t>T426</t>
        </is>
      </c>
      <c r="D3844" s="300" t="n">
        <v>14</v>
      </c>
      <c r="E3844" s="301" t="n">
        <v>43591</v>
      </c>
      <c r="F3844" s="312" t="n">
        <v>5250</v>
      </c>
      <c r="G3844" s="312" t="n">
        <v>10416</v>
      </c>
      <c r="H3844" s="300" t="n">
        <v>8662</v>
      </c>
      <c r="I3844" s="300" t="n"/>
      <c r="J3844" s="315" t="inlineStr">
        <is>
          <t>3/4</t>
        </is>
      </c>
      <c r="K3844" s="304" t="inlineStr">
        <is>
          <t>T3</t>
        </is>
      </c>
      <c r="L3844" s="304" t="n"/>
      <c r="M3844" s="304" t="n"/>
      <c r="N3844" s="304" t="n"/>
    </row>
    <row r="3845" ht="15.75" customHeight="1" s="412">
      <c r="A3845" s="300" t="n">
        <v>3918</v>
      </c>
      <c r="B3845" s="300" t="n">
        <v>340</v>
      </c>
      <c r="C3845" s="300" t="inlineStr">
        <is>
          <t>T426</t>
        </is>
      </c>
      <c r="D3845" s="300" t="n">
        <v>14</v>
      </c>
      <c r="E3845" s="301" t="n">
        <v>43591</v>
      </c>
      <c r="F3845" s="312" t="n">
        <v>5215</v>
      </c>
      <c r="G3845" s="312" t="n">
        <v>10142</v>
      </c>
      <c r="H3845" s="300" t="n">
        <v>8430</v>
      </c>
      <c r="I3845" s="300" t="n"/>
      <c r="J3845" s="315" t="n"/>
      <c r="K3845" s="304" t="inlineStr">
        <is>
          <t>T3</t>
        </is>
      </c>
      <c r="L3845" s="304" t="n"/>
      <c r="M3845" s="304" t="n"/>
      <c r="N3845" s="304" t="n"/>
    </row>
    <row r="3846" ht="15.75" customHeight="1" s="412">
      <c r="A3846" s="300" t="n">
        <v>3919</v>
      </c>
      <c r="B3846" s="300" t="n">
        <v>341</v>
      </c>
      <c r="C3846" s="300" t="inlineStr">
        <is>
          <t>T427</t>
        </is>
      </c>
      <c r="D3846" s="300" t="n">
        <v>14</v>
      </c>
      <c r="E3846" s="301" t="n">
        <v>43591</v>
      </c>
      <c r="F3846" s="312" t="n">
        <v>5210</v>
      </c>
      <c r="G3846" s="312" t="n">
        <v>7371</v>
      </c>
      <c r="H3846" s="300" t="n">
        <v>6901</v>
      </c>
      <c r="I3846" s="300" t="n"/>
      <c r="J3846" s="315" t="inlineStr">
        <is>
          <t>MF</t>
        </is>
      </c>
      <c r="K3846" s="304" t="inlineStr">
        <is>
          <t>T1</t>
        </is>
      </c>
      <c r="L3846" s="304" t="n"/>
      <c r="M3846" s="304" t="n"/>
      <c r="N3846" s="304" t="n"/>
    </row>
    <row r="3847" ht="15.75" customHeight="1" s="412">
      <c r="A3847" s="300" t="n">
        <v>3920</v>
      </c>
      <c r="B3847" s="300" t="n">
        <v>342</v>
      </c>
      <c r="C3847" s="300" t="inlineStr">
        <is>
          <t>T427</t>
        </is>
      </c>
      <c r="D3847" s="300" t="n">
        <v>14</v>
      </c>
      <c r="E3847" s="301" t="n">
        <v>43591</v>
      </c>
      <c r="F3847" s="312" t="n">
        <v>5176</v>
      </c>
      <c r="G3847" s="312" t="n">
        <v>7136</v>
      </c>
      <c r="H3847" s="300" t="n">
        <v>6704</v>
      </c>
      <c r="I3847" s="300" t="n"/>
      <c r="J3847" s="315" t="n"/>
      <c r="K3847" s="304" t="inlineStr">
        <is>
          <t>T1</t>
        </is>
      </c>
      <c r="L3847" s="304" t="n"/>
      <c r="M3847" s="304" t="n"/>
      <c r="N3847" s="304" t="n"/>
    </row>
    <row r="3848" ht="15.75" customHeight="1" s="412">
      <c r="A3848" s="300" t="n">
        <v>3921</v>
      </c>
      <c r="B3848" s="300" t="n">
        <v>343</v>
      </c>
      <c r="C3848" s="300" t="inlineStr">
        <is>
          <t>T428</t>
        </is>
      </c>
      <c r="D3848" s="300" t="n">
        <v>14</v>
      </c>
      <c r="E3848" s="301" t="n">
        <v>43591</v>
      </c>
      <c r="F3848" s="312" t="n">
        <v>5238</v>
      </c>
      <c r="G3848" s="312" t="n">
        <v>9660</v>
      </c>
      <c r="H3848" s="300" t="n">
        <v>8596</v>
      </c>
      <c r="I3848" s="300" t="n"/>
      <c r="J3848" s="315" t="inlineStr">
        <is>
          <t>MF</t>
        </is>
      </c>
      <c r="K3848" s="304" t="inlineStr">
        <is>
          <t>T1</t>
        </is>
      </c>
      <c r="L3848" s="304" t="n"/>
      <c r="M3848" s="304" t="n"/>
      <c r="N3848" s="304" t="n"/>
    </row>
    <row r="3849" ht="15.75" customHeight="1" s="412">
      <c r="A3849" s="300" t="n">
        <v>3922</v>
      </c>
      <c r="B3849" s="300" t="n">
        <v>344</v>
      </c>
      <c r="C3849" s="300" t="inlineStr">
        <is>
          <t>T428</t>
        </is>
      </c>
      <c r="D3849" s="300" t="n">
        <v>14</v>
      </c>
      <c r="E3849" s="301" t="n">
        <v>43591</v>
      </c>
      <c r="F3849" s="312" t="n">
        <v>5187</v>
      </c>
      <c r="G3849" s="312" t="n">
        <v>9299</v>
      </c>
      <c r="H3849" s="300" t="n">
        <v>8309</v>
      </c>
      <c r="I3849" s="300" t="n"/>
      <c r="J3849" s="315" t="n"/>
      <c r="K3849" s="304" t="inlineStr">
        <is>
          <t>T1</t>
        </is>
      </c>
      <c r="L3849" s="304" t="n"/>
      <c r="M3849" s="304" t="n"/>
      <c r="N3849" s="304" t="n"/>
    </row>
    <row r="3850" ht="15.75" customHeight="1" s="412">
      <c r="A3850" s="300" t="n">
        <v>3923</v>
      </c>
      <c r="B3850" s="300" t="n">
        <v>345</v>
      </c>
      <c r="C3850" s="300" t="inlineStr">
        <is>
          <t>T429</t>
        </is>
      </c>
      <c r="D3850" s="300" t="n">
        <v>14</v>
      </c>
      <c r="E3850" s="301" t="n">
        <v>43591</v>
      </c>
      <c r="F3850" s="312" t="n">
        <v>5214</v>
      </c>
      <c r="G3850" s="312" t="n">
        <v>7874</v>
      </c>
      <c r="H3850" s="300" t="n">
        <v>6964</v>
      </c>
      <c r="I3850" s="300" t="n"/>
      <c r="J3850" s="315" t="inlineStr">
        <is>
          <t>3/5</t>
        </is>
      </c>
      <c r="K3850" s="304" t="inlineStr">
        <is>
          <t>T3</t>
        </is>
      </c>
      <c r="L3850" s="304" t="n"/>
      <c r="M3850" s="304" t="n"/>
      <c r="N3850" s="304" t="n"/>
    </row>
    <row r="3851" ht="15.75" customHeight="1" s="412">
      <c r="A3851" s="300" t="n">
        <v>3924</v>
      </c>
      <c r="B3851" s="300" t="n">
        <v>346</v>
      </c>
      <c r="C3851" s="300" t="inlineStr">
        <is>
          <t>T429</t>
        </is>
      </c>
      <c r="D3851" s="300" t="n">
        <v>14</v>
      </c>
      <c r="E3851" s="301" t="n">
        <v>43591</v>
      </c>
      <c r="F3851" s="312" t="n">
        <v>5254</v>
      </c>
      <c r="G3851" s="312" t="n">
        <v>8031</v>
      </c>
      <c r="H3851" s="300" t="n">
        <v>7076</v>
      </c>
      <c r="I3851" s="300" t="n"/>
      <c r="J3851" s="315" t="n"/>
      <c r="K3851" s="304" t="inlineStr">
        <is>
          <t>T3</t>
        </is>
      </c>
      <c r="L3851" s="304" t="n"/>
      <c r="M3851" s="304" t="n"/>
      <c r="N3851" s="304" t="n"/>
    </row>
    <row r="3852" ht="15.75" customHeight="1" s="412">
      <c r="A3852" s="300" t="n">
        <v>3925</v>
      </c>
      <c r="B3852" s="300" t="n">
        <v>347</v>
      </c>
      <c r="C3852" s="300" t="inlineStr">
        <is>
          <t>T430</t>
        </is>
      </c>
      <c r="D3852" s="300" t="n">
        <v>14</v>
      </c>
      <c r="E3852" s="301" t="n">
        <v>43591</v>
      </c>
      <c r="F3852" s="312" t="n">
        <v>5189</v>
      </c>
      <c r="G3852" s="312" t="n">
        <v>7873</v>
      </c>
      <c r="H3852" s="300" t="n">
        <v>7241</v>
      </c>
      <c r="I3852" s="300" t="n"/>
      <c r="J3852" s="315" t="inlineStr">
        <is>
          <t>MF</t>
        </is>
      </c>
      <c r="K3852" s="304" t="inlineStr">
        <is>
          <t>T1</t>
        </is>
      </c>
      <c r="L3852" s="304" t="n"/>
      <c r="M3852" s="304" t="n"/>
      <c r="N3852" s="304" t="n"/>
    </row>
    <row r="3853" ht="15.75" customHeight="1" s="412">
      <c r="A3853" s="300" t="n">
        <v>3926</v>
      </c>
      <c r="B3853" s="300" t="n">
        <v>348</v>
      </c>
      <c r="C3853" s="300" t="inlineStr">
        <is>
          <t>T430</t>
        </is>
      </c>
      <c r="D3853" s="300" t="n">
        <v>14</v>
      </c>
      <c r="E3853" s="301" t="n">
        <v>43591</v>
      </c>
      <c r="F3853" s="312" t="n">
        <v>5195</v>
      </c>
      <c r="G3853" s="312" t="n">
        <v>7633</v>
      </c>
      <c r="H3853" s="300" t="n">
        <v>7033</v>
      </c>
      <c r="I3853" s="300" t="n"/>
      <c r="J3853" s="315" t="n"/>
      <c r="K3853" s="304" t="inlineStr">
        <is>
          <t>T1</t>
        </is>
      </c>
      <c r="L3853" s="304" t="n"/>
      <c r="M3853" s="304" t="n"/>
      <c r="N3853" s="304" t="n"/>
    </row>
    <row r="3854" ht="15.75" customHeight="1" s="412">
      <c r="A3854" s="300" t="n">
        <v>3927</v>
      </c>
      <c r="B3854" s="300" t="n">
        <v>349</v>
      </c>
      <c r="C3854" s="300" t="inlineStr">
        <is>
          <t>T434</t>
        </is>
      </c>
      <c r="D3854" s="300" t="n">
        <v>14</v>
      </c>
      <c r="E3854" s="301" t="n">
        <v>43591</v>
      </c>
      <c r="F3854" s="312" t="n">
        <v>5210</v>
      </c>
      <c r="G3854" s="312" t="n">
        <v>7055</v>
      </c>
      <c r="H3854" s="300" t="n">
        <v>6590</v>
      </c>
      <c r="I3854" s="300" t="n"/>
      <c r="J3854" s="315" t="inlineStr">
        <is>
          <t>24/4</t>
        </is>
      </c>
      <c r="K3854" s="304" t="inlineStr">
        <is>
          <t>T3</t>
        </is>
      </c>
      <c r="L3854" s="304" t="n"/>
      <c r="M3854" s="304" t="n"/>
      <c r="N3854" s="304" t="n"/>
    </row>
    <row r="3855" ht="15.75" customHeight="1" s="412">
      <c r="A3855" s="300" t="n">
        <v>3928</v>
      </c>
      <c r="B3855" s="300" t="n">
        <v>350</v>
      </c>
      <c r="C3855" s="300" t="inlineStr">
        <is>
          <t>T434</t>
        </is>
      </c>
      <c r="D3855" s="300" t="n">
        <v>14</v>
      </c>
      <c r="E3855" s="301" t="n">
        <v>43591</v>
      </c>
      <c r="F3855" s="312" t="n">
        <v>5208</v>
      </c>
      <c r="G3855" s="312" t="n">
        <v>7233</v>
      </c>
      <c r="H3855" s="300" t="n">
        <v>6705</v>
      </c>
      <c r="I3855" s="300" t="n"/>
      <c r="J3855" s="315" t="n"/>
      <c r="K3855" s="304" t="inlineStr">
        <is>
          <t>T3</t>
        </is>
      </c>
      <c r="L3855" s="304" t="n"/>
      <c r="M3855" s="304" t="n"/>
      <c r="N3855" s="304" t="n"/>
    </row>
    <row r="3856" ht="15.75" customHeight="1" s="412">
      <c r="A3856" s="300" t="n">
        <v>3929</v>
      </c>
      <c r="B3856" s="300" t="n">
        <v>351</v>
      </c>
      <c r="C3856" s="300" t="inlineStr">
        <is>
          <t>T436</t>
        </is>
      </c>
      <c r="D3856" s="300" t="n">
        <v>14</v>
      </c>
      <c r="E3856" s="301" t="n">
        <v>43591</v>
      </c>
      <c r="F3856" s="312" t="n">
        <v>5232</v>
      </c>
      <c r="G3856" s="312" t="n">
        <v>10168</v>
      </c>
      <c r="H3856" s="300" t="n">
        <v>8284</v>
      </c>
      <c r="I3856" s="300" t="n"/>
      <c r="J3856" s="315" t="inlineStr">
        <is>
          <t>1/2</t>
        </is>
      </c>
      <c r="K3856" s="304" t="inlineStr">
        <is>
          <t>T3</t>
        </is>
      </c>
      <c r="L3856" s="304" t="n"/>
      <c r="M3856" s="304" t="n"/>
      <c r="N3856" s="304" t="n"/>
    </row>
    <row r="3857" ht="15.75" customHeight="1" s="412">
      <c r="A3857" s="300" t="n">
        <v>3930</v>
      </c>
      <c r="B3857" s="300" t="n">
        <v>352</v>
      </c>
      <c r="C3857" s="300" t="inlineStr">
        <is>
          <t>T436</t>
        </is>
      </c>
      <c r="D3857" s="300" t="n">
        <v>14</v>
      </c>
      <c r="E3857" s="301" t="n">
        <v>43591</v>
      </c>
      <c r="F3857" s="312" t="n">
        <v>5507</v>
      </c>
      <c r="G3857" s="312" t="n">
        <v>10671</v>
      </c>
      <c r="H3857" s="300" t="n">
        <v>8664</v>
      </c>
      <c r="I3857" s="300" t="n"/>
      <c r="J3857" s="315" t="n"/>
      <c r="K3857" s="304" t="inlineStr">
        <is>
          <t>T3</t>
        </is>
      </c>
      <c r="L3857" s="304" t="n"/>
      <c r="M3857" s="304" t="n"/>
      <c r="N3857" s="304" t="n"/>
    </row>
    <row r="3858" ht="15.75" customHeight="1" s="412">
      <c r="A3858" s="300" t="n">
        <v>3931</v>
      </c>
      <c r="B3858" s="300" t="n">
        <v>353</v>
      </c>
      <c r="C3858" s="300" t="inlineStr">
        <is>
          <t>T437</t>
        </is>
      </c>
      <c r="D3858" s="300" t="n">
        <v>14</v>
      </c>
      <c r="E3858" s="301" t="n">
        <v>43591</v>
      </c>
      <c r="F3858" s="312" t="n">
        <v>5540</v>
      </c>
      <c r="G3858" s="312" t="n">
        <v>8371</v>
      </c>
      <c r="H3858" s="300" t="n">
        <v>7180</v>
      </c>
      <c r="I3858" s="300" t="n"/>
      <c r="J3858" s="315" t="inlineStr">
        <is>
          <t>1/2</t>
        </is>
      </c>
      <c r="K3858" s="304" t="inlineStr">
        <is>
          <t>T3</t>
        </is>
      </c>
      <c r="L3858" s="304" t="n"/>
      <c r="M3858" s="304" t="n"/>
      <c r="N3858" s="304" t="n"/>
    </row>
    <row r="3859" ht="15.75" customHeight="1" s="412">
      <c r="A3859" s="300" t="n">
        <v>3932</v>
      </c>
      <c r="B3859" s="300" t="n">
        <v>354</v>
      </c>
      <c r="C3859" s="300" t="inlineStr">
        <is>
          <t>T437</t>
        </is>
      </c>
      <c r="D3859" s="300" t="n">
        <v>14</v>
      </c>
      <c r="E3859" s="301" t="n">
        <v>43591</v>
      </c>
      <c r="F3859" s="312" t="n">
        <v>5531</v>
      </c>
      <c r="G3859" s="312" t="n">
        <v>8592</v>
      </c>
      <c r="H3859" s="300" t="n">
        <v>7338</v>
      </c>
      <c r="I3859" s="300" t="n"/>
      <c r="J3859" s="315" t="n"/>
      <c r="K3859" s="304" t="inlineStr">
        <is>
          <t>T3</t>
        </is>
      </c>
      <c r="L3859" s="304" t="n"/>
      <c r="M3859" s="304" t="n"/>
      <c r="N3859" s="304" t="n"/>
    </row>
    <row r="3860" ht="15.75" customHeight="1" s="412">
      <c r="A3860" s="300" t="n">
        <v>3933</v>
      </c>
      <c r="B3860" s="300" t="n">
        <v>355</v>
      </c>
      <c r="C3860" s="300" t="inlineStr">
        <is>
          <t>T439</t>
        </is>
      </c>
      <c r="D3860" s="300" t="n">
        <v>14</v>
      </c>
      <c r="E3860" s="301" t="n">
        <v>43591</v>
      </c>
      <c r="F3860" s="312" t="n">
        <v>5491</v>
      </c>
      <c r="G3860" s="312" t="n">
        <v>8117</v>
      </c>
      <c r="H3860" s="300" t="n">
        <v>7277</v>
      </c>
      <c r="I3860" s="300" t="n"/>
      <c r="J3860" s="315" t="inlineStr">
        <is>
          <t>24/4</t>
        </is>
      </c>
      <c r="K3860" s="304" t="inlineStr">
        <is>
          <t>T3</t>
        </is>
      </c>
      <c r="L3860" s="304" t="n"/>
      <c r="M3860" s="304" t="n"/>
      <c r="N3860" s="304" t="n"/>
    </row>
    <row r="3861" ht="15.75" customHeight="1" s="412">
      <c r="A3861" s="300" t="n">
        <v>3934</v>
      </c>
      <c r="B3861" s="300" t="n">
        <v>356</v>
      </c>
      <c r="C3861" s="300" t="inlineStr">
        <is>
          <t>T439</t>
        </is>
      </c>
      <c r="D3861" s="300" t="n">
        <v>14</v>
      </c>
      <c r="E3861" s="301" t="n">
        <v>43591</v>
      </c>
      <c r="F3861" s="312" t="n">
        <v>5522</v>
      </c>
      <c r="G3861" s="312" t="n">
        <v>8236</v>
      </c>
      <c r="H3861" s="300" t="n">
        <v>7338</v>
      </c>
      <c r="I3861" s="300" t="n"/>
      <c r="J3861" s="315" t="n"/>
      <c r="K3861" s="304" t="inlineStr">
        <is>
          <t>T3</t>
        </is>
      </c>
      <c r="L3861" s="304" t="n"/>
      <c r="M3861" s="304" t="n"/>
      <c r="N3861" s="304" t="n"/>
    </row>
    <row r="3862" ht="15.75" customHeight="1" s="412">
      <c r="A3862" s="300" t="n">
        <v>3935</v>
      </c>
      <c r="B3862" s="300" t="n">
        <v>357</v>
      </c>
      <c r="C3862" s="300" t="inlineStr">
        <is>
          <t>T440</t>
        </is>
      </c>
      <c r="D3862" s="300" t="n">
        <v>14</v>
      </c>
      <c r="E3862" s="301" t="n">
        <v>43591</v>
      </c>
      <c r="F3862" s="312" t="n">
        <v>5501</v>
      </c>
      <c r="G3862" s="312" t="n">
        <v>9910</v>
      </c>
      <c r="H3862" s="300" t="n">
        <v>8559</v>
      </c>
      <c r="I3862" s="300" t="n"/>
      <c r="J3862" s="315" t="inlineStr">
        <is>
          <t>.26/4</t>
        </is>
      </c>
      <c r="K3862" s="304" t="inlineStr">
        <is>
          <t>T1</t>
        </is>
      </c>
      <c r="L3862" s="304" t="n"/>
      <c r="M3862" s="304" t="n"/>
      <c r="N3862" s="304" t="n"/>
    </row>
    <row r="3863" ht="15.75" customHeight="1" s="412">
      <c r="A3863" s="300" t="n">
        <v>3936</v>
      </c>
      <c r="B3863" s="300" t="n">
        <v>358</v>
      </c>
      <c r="C3863" s="300" t="inlineStr">
        <is>
          <t>T440</t>
        </is>
      </c>
      <c r="D3863" s="300" t="n">
        <v>14</v>
      </c>
      <c r="E3863" s="301" t="n">
        <v>43591</v>
      </c>
      <c r="F3863" s="312" t="n">
        <v>5535</v>
      </c>
      <c r="G3863" s="312" t="n">
        <v>9694</v>
      </c>
      <c r="H3863" s="300" t="n">
        <v>8433</v>
      </c>
      <c r="I3863" s="300" t="n"/>
      <c r="J3863" s="315" t="n"/>
      <c r="K3863" s="304" t="inlineStr">
        <is>
          <t>T1</t>
        </is>
      </c>
      <c r="L3863" s="304" t="n"/>
      <c r="M3863" s="304" t="n"/>
      <c r="N3863" s="304" t="n"/>
    </row>
    <row r="3864" ht="15.75" customHeight="1" s="412">
      <c r="A3864" s="300" t="n">
        <v>3937</v>
      </c>
      <c r="B3864" s="300" t="n">
        <v>359</v>
      </c>
      <c r="C3864" s="300" t="inlineStr">
        <is>
          <t>T441</t>
        </is>
      </c>
      <c r="D3864" s="300" t="n">
        <v>14</v>
      </c>
      <c r="E3864" s="301" t="n">
        <v>43591</v>
      </c>
      <c r="F3864" s="312" t="n">
        <v>5545</v>
      </c>
      <c r="G3864" s="312" t="n">
        <v>7538</v>
      </c>
      <c r="H3864" s="300" t="n">
        <v>6888</v>
      </c>
      <c r="I3864" s="300" t="n"/>
      <c r="J3864" s="315" t="inlineStr">
        <is>
          <t>MF</t>
        </is>
      </c>
      <c r="K3864" s="304" t="inlineStr">
        <is>
          <t>T3</t>
        </is>
      </c>
      <c r="L3864" s="304" t="n"/>
      <c r="M3864" s="304" t="n"/>
      <c r="N3864" s="304" t="n"/>
    </row>
    <row r="3865" ht="15.75" customHeight="1" s="412">
      <c r="A3865" s="300" t="n">
        <v>3938</v>
      </c>
      <c r="B3865" s="300" t="n">
        <v>360</v>
      </c>
      <c r="C3865" s="300" t="inlineStr">
        <is>
          <t>T441</t>
        </is>
      </c>
      <c r="D3865" s="300" t="n">
        <v>14</v>
      </c>
      <c r="E3865" s="301" t="n">
        <v>43591</v>
      </c>
      <c r="F3865" s="312" t="n">
        <v>5503</v>
      </c>
      <c r="G3865" s="312" t="n">
        <v>7551</v>
      </c>
      <c r="H3865" s="300" t="n">
        <v>6861</v>
      </c>
      <c r="I3865" s="300" t="n"/>
      <c r="J3865" s="315" t="n"/>
      <c r="K3865" s="304" t="inlineStr">
        <is>
          <t>T3</t>
        </is>
      </c>
      <c r="L3865" s="304" t="n"/>
      <c r="M3865" s="304" t="n"/>
      <c r="N3865" s="304" t="n"/>
    </row>
    <row r="3866" ht="15.75" customHeight="1" s="412">
      <c r="A3866" s="300" t="n">
        <v>3939</v>
      </c>
      <c r="B3866" s="300" t="n">
        <v>361</v>
      </c>
      <c r="C3866" s="300" t="inlineStr">
        <is>
          <t>T442</t>
        </is>
      </c>
      <c r="D3866" s="300" t="n">
        <v>14</v>
      </c>
      <c r="E3866" s="301" t="n">
        <v>43591</v>
      </c>
      <c r="F3866" s="312" t="n">
        <v>5529</v>
      </c>
      <c r="G3866" s="312" t="n">
        <v>8507</v>
      </c>
      <c r="H3866" s="300" t="n">
        <v>7796</v>
      </c>
      <c r="I3866" s="300" t="n"/>
      <c r="J3866" s="315" t="inlineStr">
        <is>
          <t>MF</t>
        </is>
      </c>
      <c r="K3866" s="304" t="inlineStr">
        <is>
          <t>T3</t>
        </is>
      </c>
      <c r="L3866" s="304" t="n"/>
      <c r="M3866" s="304" t="n"/>
      <c r="N3866" s="304" t="n"/>
    </row>
    <row r="3867" ht="15.75" customHeight="1" s="412">
      <c r="A3867" s="300" t="n">
        <v>3940</v>
      </c>
      <c r="B3867" s="300" t="n">
        <v>362</v>
      </c>
      <c r="C3867" s="300" t="inlineStr">
        <is>
          <t>T442</t>
        </is>
      </c>
      <c r="D3867" s="300" t="n">
        <v>14</v>
      </c>
      <c r="E3867" s="301" t="n">
        <v>43591</v>
      </c>
      <c r="F3867" s="312" t="n">
        <v>5582</v>
      </c>
      <c r="G3867" s="312" t="n">
        <v>8769</v>
      </c>
      <c r="H3867" s="300" t="n">
        <v>7992</v>
      </c>
      <c r="I3867" s="300" t="n"/>
      <c r="J3867" s="315" t="n"/>
      <c r="K3867" s="304" t="inlineStr">
        <is>
          <t>T3</t>
        </is>
      </c>
      <c r="L3867" s="304" t="n"/>
      <c r="M3867" s="304" t="n"/>
      <c r="N3867" s="304" t="n"/>
    </row>
    <row r="3868" ht="15.75" customHeight="1" s="412">
      <c r="A3868" s="300" t="n">
        <v>3941</v>
      </c>
      <c r="B3868" s="300" t="n">
        <v>363</v>
      </c>
      <c r="C3868" s="300" t="inlineStr">
        <is>
          <t>T445</t>
        </is>
      </c>
      <c r="D3868" s="300" t="n">
        <v>14</v>
      </c>
      <c r="E3868" s="301" t="n">
        <v>43591</v>
      </c>
      <c r="F3868" s="312" t="n">
        <v>5513</v>
      </c>
      <c r="G3868" s="312" t="n"/>
      <c r="H3868" s="300" t="n"/>
      <c r="I3868" s="300" t="n"/>
      <c r="J3868" s="315" t="inlineStr">
        <is>
          <t>PODRIDA</t>
        </is>
      </c>
      <c r="K3868" s="304" t="inlineStr">
        <is>
          <t>T2</t>
        </is>
      </c>
      <c r="L3868" s="304" t="n"/>
      <c r="M3868" s="304" t="n"/>
      <c r="N3868" s="304" t="n"/>
    </row>
    <row r="3869" ht="15.75" customHeight="1" s="412">
      <c r="A3869" s="300" t="n">
        <v>3942</v>
      </c>
      <c r="B3869" s="300" t="n">
        <v>364</v>
      </c>
      <c r="C3869" s="300" t="inlineStr">
        <is>
          <t>T445</t>
        </is>
      </c>
      <c r="D3869" s="300" t="n">
        <v>14</v>
      </c>
      <c r="E3869" s="301" t="n">
        <v>43591</v>
      </c>
      <c r="F3869" s="312" t="n">
        <v>5551</v>
      </c>
      <c r="G3869" s="312" t="n"/>
      <c r="H3869" s="300" t="n"/>
      <c r="I3869" s="300" t="n"/>
      <c r="J3869" s="315" t="n"/>
      <c r="K3869" s="304" t="inlineStr">
        <is>
          <t>T2</t>
        </is>
      </c>
      <c r="L3869" s="304" t="n"/>
      <c r="M3869" s="304" t="n"/>
      <c r="N3869" s="304" t="n"/>
    </row>
    <row r="3870" ht="15.75" customHeight="1" s="412">
      <c r="A3870" s="300" t="n">
        <v>3943</v>
      </c>
      <c r="B3870" s="300" t="n">
        <v>365</v>
      </c>
      <c r="C3870" s="300" t="inlineStr">
        <is>
          <t>T447</t>
        </is>
      </c>
      <c r="D3870" s="300" t="n">
        <v>14</v>
      </c>
      <c r="E3870" s="301" t="n">
        <v>43591</v>
      </c>
      <c r="F3870" s="312" t="n">
        <v>5553</v>
      </c>
      <c r="G3870" s="312" t="n">
        <v>7343</v>
      </c>
      <c r="H3870" s="300" t="n">
        <v>6956</v>
      </c>
      <c r="I3870" s="300" t="n"/>
      <c r="J3870" s="315" t="inlineStr">
        <is>
          <t>MF</t>
        </is>
      </c>
      <c r="K3870" s="304" t="inlineStr">
        <is>
          <t>T3</t>
        </is>
      </c>
      <c r="L3870" s="304" t="n"/>
      <c r="M3870" s="304" t="n"/>
      <c r="N3870" s="304" t="n"/>
    </row>
    <row r="3871" ht="15.75" customHeight="1" s="412">
      <c r="A3871" s="300" t="n">
        <v>3944</v>
      </c>
      <c r="B3871" s="300" t="n">
        <v>366</v>
      </c>
      <c r="C3871" s="300" t="inlineStr">
        <is>
          <t>T447</t>
        </is>
      </c>
      <c r="D3871" s="300" t="n">
        <v>14</v>
      </c>
      <c r="E3871" s="301" t="n">
        <v>43591</v>
      </c>
      <c r="F3871" s="312" t="n">
        <v>5512</v>
      </c>
      <c r="G3871" s="312" t="n">
        <v>7312</v>
      </c>
      <c r="H3871" s="300" t="n">
        <v>6925</v>
      </c>
      <c r="I3871" s="300" t="n"/>
      <c r="J3871" s="315" t="n"/>
      <c r="K3871" s="304" t="inlineStr">
        <is>
          <t>T3</t>
        </is>
      </c>
      <c r="L3871" s="304" t="n"/>
      <c r="M3871" s="304" t="n"/>
      <c r="N3871" s="304" t="n"/>
    </row>
    <row r="3872" ht="15.75" customHeight="1" s="412">
      <c r="A3872" s="300" t="n">
        <v>3945</v>
      </c>
      <c r="B3872" s="300" t="n">
        <v>367</v>
      </c>
      <c r="C3872" s="300" t="inlineStr">
        <is>
          <t>T448</t>
        </is>
      </c>
      <c r="D3872" s="300" t="n">
        <v>14</v>
      </c>
      <c r="E3872" s="301" t="n">
        <v>43591</v>
      </c>
      <c r="F3872" s="312" t="n">
        <v>5519</v>
      </c>
      <c r="G3872" s="312" t="n">
        <v>7715</v>
      </c>
      <c r="H3872" s="300" t="n">
        <v>7242</v>
      </c>
      <c r="I3872" s="300" t="n"/>
      <c r="J3872" s="315" t="inlineStr">
        <is>
          <t>MF</t>
        </is>
      </c>
      <c r="K3872" s="304" t="inlineStr">
        <is>
          <t>T3</t>
        </is>
      </c>
      <c r="L3872" s="304" t="n"/>
      <c r="M3872" s="304" t="n"/>
      <c r="N3872" s="304" t="n"/>
    </row>
    <row r="3873" ht="15.75" customHeight="1" s="412">
      <c r="A3873" s="300" t="n">
        <v>3946</v>
      </c>
      <c r="B3873" s="300" t="n">
        <v>368</v>
      </c>
      <c r="C3873" s="300" t="inlineStr">
        <is>
          <t>T448</t>
        </is>
      </c>
      <c r="D3873" s="300" t="n">
        <v>14</v>
      </c>
      <c r="E3873" s="301" t="n">
        <v>43591</v>
      </c>
      <c r="F3873" s="312" t="n">
        <v>5527</v>
      </c>
      <c r="G3873" s="312" t="n">
        <v>7705</v>
      </c>
      <c r="H3873" s="300" t="n">
        <v>7230</v>
      </c>
      <c r="I3873" s="300" t="n"/>
      <c r="J3873" s="315" t="n"/>
      <c r="K3873" s="304" t="inlineStr">
        <is>
          <t>T3</t>
        </is>
      </c>
      <c r="L3873" s="304" t="n"/>
      <c r="M3873" s="304" t="n"/>
      <c r="N3873" s="304" t="n"/>
    </row>
    <row r="3874" ht="15.75" customHeight="1" s="412">
      <c r="A3874" s="300" t="n">
        <v>3947</v>
      </c>
      <c r="B3874" s="300" t="n">
        <v>369</v>
      </c>
      <c r="C3874" s="300" t="inlineStr">
        <is>
          <t>T449</t>
        </is>
      </c>
      <c r="D3874" s="300" t="n">
        <v>14</v>
      </c>
      <c r="E3874" s="301" t="n">
        <v>43591</v>
      </c>
      <c r="F3874" s="312" t="n">
        <v>5533</v>
      </c>
      <c r="G3874" s="312" t="n">
        <v>8802</v>
      </c>
      <c r="H3874" s="300" t="n">
        <v>8110</v>
      </c>
      <c r="I3874" s="300" t="n"/>
      <c r="J3874" s="315" t="inlineStr">
        <is>
          <t>26/4</t>
        </is>
      </c>
      <c r="K3874" s="304" t="inlineStr">
        <is>
          <t>T1</t>
        </is>
      </c>
      <c r="L3874" s="304" t="n"/>
      <c r="M3874" s="304" t="n"/>
      <c r="N3874" s="304" t="n"/>
    </row>
    <row r="3875" ht="15.75" customHeight="1" s="412">
      <c r="A3875" s="300" t="n">
        <v>3948</v>
      </c>
      <c r="B3875" s="300" t="n">
        <v>370</v>
      </c>
      <c r="C3875" s="300" t="inlineStr">
        <is>
          <t>T449</t>
        </is>
      </c>
      <c r="D3875" s="300" t="n">
        <v>14</v>
      </c>
      <c r="E3875" s="301" t="n">
        <v>43591</v>
      </c>
      <c r="F3875" s="312" t="n">
        <v>5508</v>
      </c>
      <c r="G3875" s="312" t="n">
        <v>9034</v>
      </c>
      <c r="H3875" s="300" t="n">
        <v>8209</v>
      </c>
      <c r="I3875" s="300" t="n"/>
      <c r="J3875" s="315" t="n"/>
      <c r="K3875" s="304" t="inlineStr">
        <is>
          <t>T1</t>
        </is>
      </c>
      <c r="L3875" s="304" t="n"/>
      <c r="M3875" s="304" t="n"/>
      <c r="N3875" s="304" t="n"/>
    </row>
    <row r="3876" ht="15.75" customHeight="1" s="412">
      <c r="A3876" s="300" t="n">
        <v>3949</v>
      </c>
      <c r="B3876" s="300" t="n">
        <v>371</v>
      </c>
      <c r="C3876" s="300" t="inlineStr">
        <is>
          <t>T451</t>
        </is>
      </c>
      <c r="D3876" s="300" t="n">
        <v>14</v>
      </c>
      <c r="E3876" s="301" t="n">
        <v>43591</v>
      </c>
      <c r="F3876" s="312" t="n">
        <v>5559</v>
      </c>
      <c r="G3876" s="312" t="n">
        <v>7421</v>
      </c>
      <c r="H3876" s="300" t="n">
        <v>7030</v>
      </c>
      <c r="I3876" s="300" t="n"/>
      <c r="J3876" s="315" t="inlineStr">
        <is>
          <t>MF</t>
        </is>
      </c>
      <c r="K3876" s="304" t="inlineStr">
        <is>
          <t>T1</t>
        </is>
      </c>
      <c r="L3876" s="304" t="n"/>
      <c r="M3876" s="304" t="n"/>
      <c r="N3876" s="304" t="n"/>
    </row>
    <row r="3877" ht="15.75" customHeight="1" s="412">
      <c r="A3877" s="300" t="n">
        <v>3950</v>
      </c>
      <c r="B3877" s="300" t="n">
        <v>372</v>
      </c>
      <c r="C3877" s="300" t="inlineStr">
        <is>
          <t>T451</t>
        </is>
      </c>
      <c r="D3877" s="300" t="n">
        <v>14</v>
      </c>
      <c r="E3877" s="301" t="n">
        <v>43591</v>
      </c>
      <c r="F3877" s="312" t="n">
        <v>5495</v>
      </c>
      <c r="G3877" s="312" t="n">
        <v>7493</v>
      </c>
      <c r="H3877" s="300" t="n">
        <v>7070</v>
      </c>
      <c r="I3877" s="300" t="n"/>
      <c r="J3877" s="315" t="n"/>
      <c r="K3877" s="304" t="inlineStr">
        <is>
          <t>T1</t>
        </is>
      </c>
      <c r="L3877" s="304" t="n"/>
      <c r="M3877" s="304" t="n"/>
      <c r="N3877" s="304" t="n"/>
    </row>
    <row r="3878" ht="15.75" customHeight="1" s="412">
      <c r="A3878" s="300" t="n">
        <v>3951</v>
      </c>
      <c r="B3878" s="300" t="n">
        <v>373</v>
      </c>
      <c r="C3878" s="300" t="inlineStr">
        <is>
          <t>T453</t>
        </is>
      </c>
      <c r="D3878" s="300" t="n">
        <v>14</v>
      </c>
      <c r="E3878" s="301" t="n">
        <v>43591</v>
      </c>
      <c r="F3878" s="312" t="n">
        <v>5578</v>
      </c>
      <c r="G3878" s="312" t="n">
        <v>9066</v>
      </c>
      <c r="H3878" s="300" t="n">
        <v>7952</v>
      </c>
      <c r="I3878" s="300" t="n"/>
      <c r="J3878" s="315" t="inlineStr">
        <is>
          <t>MF</t>
        </is>
      </c>
      <c r="K3878" s="304" t="inlineStr">
        <is>
          <t>T3</t>
        </is>
      </c>
      <c r="L3878" s="304" t="n"/>
      <c r="M3878" s="304" t="n"/>
      <c r="N3878" s="304" t="n"/>
    </row>
    <row r="3879" ht="15.75" customHeight="1" s="412">
      <c r="A3879" s="300" t="n">
        <v>3952</v>
      </c>
      <c r="B3879" s="300" t="n">
        <v>374</v>
      </c>
      <c r="C3879" s="300" t="inlineStr">
        <is>
          <t>T453</t>
        </is>
      </c>
      <c r="D3879" s="300" t="n">
        <v>14</v>
      </c>
      <c r="E3879" s="301" t="n">
        <v>43591</v>
      </c>
      <c r="F3879" s="312" t="n">
        <v>5495</v>
      </c>
      <c r="G3879" s="312" t="n">
        <v>8874</v>
      </c>
      <c r="H3879" s="300" t="n">
        <v>7786</v>
      </c>
      <c r="I3879" s="300" t="n"/>
      <c r="J3879" s="315" t="n"/>
      <c r="K3879" s="304" t="inlineStr">
        <is>
          <t>T3</t>
        </is>
      </c>
      <c r="L3879" s="304" t="n"/>
      <c r="M3879" s="304" t="n"/>
      <c r="N3879" s="304" t="n"/>
    </row>
    <row r="3880" ht="15.75" customHeight="1" s="412">
      <c r="A3880" s="300" t="n">
        <v>3953</v>
      </c>
      <c r="B3880" s="300" t="n">
        <v>375</v>
      </c>
      <c r="C3880" s="300" t="inlineStr">
        <is>
          <t>T455</t>
        </is>
      </c>
      <c r="D3880" s="300" t="n">
        <v>14</v>
      </c>
      <c r="E3880" s="301" t="n">
        <v>43591</v>
      </c>
      <c r="F3880" s="312" t="n">
        <v>5528</v>
      </c>
      <c r="G3880" s="312" t="n">
        <v>9048</v>
      </c>
      <c r="H3880" s="300" t="n">
        <v>7725</v>
      </c>
      <c r="I3880" s="300" t="n"/>
      <c r="J3880" s="315" t="inlineStr">
        <is>
          <t>2/5</t>
        </is>
      </c>
      <c r="K3880" s="304" t="inlineStr">
        <is>
          <t>T3</t>
        </is>
      </c>
      <c r="L3880" s="304" t="n"/>
      <c r="M3880" s="304" t="n"/>
      <c r="N3880" s="304" t="n"/>
    </row>
    <row r="3881" ht="15.75" customHeight="1" s="412">
      <c r="A3881" s="300" t="n">
        <v>3954</v>
      </c>
      <c r="B3881" s="300" t="n">
        <v>376</v>
      </c>
      <c r="C3881" s="300" t="inlineStr">
        <is>
          <t>T455</t>
        </is>
      </c>
      <c r="D3881" s="300" t="n">
        <v>14</v>
      </c>
      <c r="E3881" s="301" t="n">
        <v>43591</v>
      </c>
      <c r="F3881" s="312" t="n">
        <v>5564</v>
      </c>
      <c r="G3881" s="312" t="n">
        <v>8681</v>
      </c>
      <c r="H3881" s="300" t="n">
        <v>7454</v>
      </c>
      <c r="I3881" s="300" t="n"/>
      <c r="J3881" s="315" t="n"/>
      <c r="K3881" s="304" t="inlineStr">
        <is>
          <t>T3</t>
        </is>
      </c>
      <c r="L3881" s="304" t="n"/>
      <c r="M3881" s="304" t="n"/>
      <c r="N3881" s="304" t="n"/>
    </row>
    <row r="3882" ht="15.75" customHeight="1" s="412">
      <c r="A3882" s="300" t="n">
        <v>3955</v>
      </c>
      <c r="B3882" s="300" t="n">
        <v>377</v>
      </c>
      <c r="C3882" s="300" t="inlineStr">
        <is>
          <t>T457</t>
        </is>
      </c>
      <c r="D3882" s="300" t="n">
        <v>14</v>
      </c>
      <c r="E3882" s="301" t="n">
        <v>43591</v>
      </c>
      <c r="F3882" s="312" t="n">
        <v>5526</v>
      </c>
      <c r="G3882" s="312" t="n">
        <v>9264</v>
      </c>
      <c r="H3882" s="300" t="n">
        <v>8080</v>
      </c>
      <c r="I3882" s="300" t="n"/>
      <c r="J3882" s="315" t="inlineStr">
        <is>
          <t>6/5</t>
        </is>
      </c>
      <c r="K3882" s="304" t="inlineStr">
        <is>
          <t>T1</t>
        </is>
      </c>
      <c r="L3882" s="304" t="n"/>
      <c r="M3882" s="304" t="n"/>
      <c r="N3882" s="304" t="n"/>
    </row>
    <row r="3883" ht="15.75" customHeight="1" s="412">
      <c r="A3883" s="300" t="n">
        <v>3956</v>
      </c>
      <c r="B3883" s="300" t="n">
        <v>378</v>
      </c>
      <c r="C3883" s="300" t="inlineStr">
        <is>
          <t>T457</t>
        </is>
      </c>
      <c r="D3883" s="300" t="n">
        <v>14</v>
      </c>
      <c r="E3883" s="301" t="n">
        <v>43591</v>
      </c>
      <c r="F3883" s="312" t="n">
        <v>5519</v>
      </c>
      <c r="G3883" s="312" t="n">
        <v>9178</v>
      </c>
      <c r="H3883" s="300" t="n">
        <v>8029</v>
      </c>
      <c r="I3883" s="300" t="n"/>
      <c r="J3883" s="315" t="n"/>
      <c r="K3883" s="304" t="inlineStr">
        <is>
          <t>T1</t>
        </is>
      </c>
      <c r="L3883" s="304" t="n"/>
      <c r="M3883" s="304" t="n"/>
      <c r="N3883" s="304" t="n"/>
    </row>
    <row r="3884" ht="15.75" customHeight="1" s="412">
      <c r="A3884" s="300" t="n">
        <v>3957</v>
      </c>
      <c r="B3884" s="300" t="n">
        <v>379</v>
      </c>
      <c r="C3884" s="300" t="inlineStr">
        <is>
          <t>T458</t>
        </is>
      </c>
      <c r="D3884" s="300" t="n">
        <v>14</v>
      </c>
      <c r="E3884" s="301" t="n">
        <v>43591</v>
      </c>
      <c r="F3884" s="312" t="n">
        <v>5503</v>
      </c>
      <c r="G3884" s="312" t="n">
        <v>8592</v>
      </c>
      <c r="H3884" s="300" t="n">
        <v>7764</v>
      </c>
      <c r="I3884" s="300" t="n"/>
      <c r="J3884" s="315" t="inlineStr">
        <is>
          <t>28/5</t>
        </is>
      </c>
      <c r="K3884" s="304" t="inlineStr">
        <is>
          <t>T1</t>
        </is>
      </c>
      <c r="L3884" s="304" t="n"/>
      <c r="M3884" s="304" t="n"/>
      <c r="N3884" s="304" t="n"/>
    </row>
    <row r="3885" ht="15.75" customHeight="1" s="412">
      <c r="A3885" s="300" t="n">
        <v>3958</v>
      </c>
      <c r="B3885" s="300" t="n">
        <v>380</v>
      </c>
      <c r="C3885" s="300" t="inlineStr">
        <is>
          <t>T458</t>
        </is>
      </c>
      <c r="D3885" s="300" t="n">
        <v>14</v>
      </c>
      <c r="E3885" s="301" t="n">
        <v>43591</v>
      </c>
      <c r="F3885" s="312" t="n">
        <v>5523</v>
      </c>
      <c r="G3885" s="312" t="n">
        <v>8254</v>
      </c>
      <c r="H3885" s="300" t="n">
        <v>7523</v>
      </c>
      <c r="I3885" s="300" t="n"/>
      <c r="J3885" s="315" t="n"/>
      <c r="K3885" s="304" t="inlineStr">
        <is>
          <t>T1</t>
        </is>
      </c>
      <c r="L3885" s="304" t="n"/>
      <c r="M3885" s="304" t="n"/>
      <c r="N3885" s="304" t="n"/>
    </row>
    <row r="3886" ht="15.75" customHeight="1" s="412">
      <c r="A3886" s="300" t="n">
        <v>3959</v>
      </c>
      <c r="B3886" s="300" t="n">
        <v>381</v>
      </c>
      <c r="C3886" s="300" t="inlineStr">
        <is>
          <t>T459</t>
        </is>
      </c>
      <c r="D3886" s="300" t="n">
        <v>14</v>
      </c>
      <c r="E3886" s="301" t="n">
        <v>43591</v>
      </c>
      <c r="F3886" s="312" t="n">
        <v>5552</v>
      </c>
      <c r="G3886" s="312" t="n">
        <v>7982</v>
      </c>
      <c r="H3886" s="300" t="n">
        <v>7579</v>
      </c>
      <c r="I3886" s="300" t="n"/>
      <c r="J3886" s="315" t="inlineStr">
        <is>
          <t>MF</t>
        </is>
      </c>
      <c r="K3886" s="304" t="inlineStr">
        <is>
          <t>T1</t>
        </is>
      </c>
      <c r="L3886" s="304" t="n"/>
      <c r="M3886" s="304" t="n"/>
      <c r="N3886" s="304" t="n"/>
    </row>
    <row r="3887" ht="15.75" customHeight="1" s="412">
      <c r="A3887" s="300" t="n">
        <v>3960</v>
      </c>
      <c r="B3887" s="300" t="n">
        <v>382</v>
      </c>
      <c r="C3887" s="300" t="inlineStr">
        <is>
          <t>T459</t>
        </is>
      </c>
      <c r="D3887" s="300" t="n">
        <v>14</v>
      </c>
      <c r="E3887" s="301" t="n">
        <v>43591</v>
      </c>
      <c r="F3887" s="312" t="n">
        <v>5515</v>
      </c>
      <c r="G3887" s="312" t="n">
        <v>7805</v>
      </c>
      <c r="H3887" s="300" t="n">
        <v>7415</v>
      </c>
      <c r="I3887" s="300" t="n"/>
      <c r="J3887" s="315" t="n"/>
      <c r="K3887" s="304" t="inlineStr">
        <is>
          <t>T1</t>
        </is>
      </c>
      <c r="L3887" s="304" t="n"/>
      <c r="M3887" s="304" t="n"/>
      <c r="N3887" s="304" t="n"/>
    </row>
    <row r="3888" ht="15.75" customHeight="1" s="412">
      <c r="A3888" s="300" t="n">
        <v>3961</v>
      </c>
      <c r="B3888" s="300" t="n">
        <v>383</v>
      </c>
      <c r="C3888" s="300" t="inlineStr">
        <is>
          <t>T460</t>
        </is>
      </c>
      <c r="D3888" s="300" t="n">
        <v>14</v>
      </c>
      <c r="E3888" s="301" t="n">
        <v>43591</v>
      </c>
      <c r="F3888" s="312" t="n">
        <v>5537</v>
      </c>
      <c r="G3888" s="312" t="n">
        <v>8014</v>
      </c>
      <c r="H3888" s="300" t="n">
        <v>7362</v>
      </c>
      <c r="I3888" s="300" t="n"/>
      <c r="J3888" s="315" t="inlineStr">
        <is>
          <t>28/4</t>
        </is>
      </c>
      <c r="K3888" s="304" t="inlineStr">
        <is>
          <t>T1</t>
        </is>
      </c>
      <c r="L3888" s="304" t="n"/>
      <c r="M3888" s="304" t="n"/>
      <c r="N3888" s="304" t="n"/>
    </row>
    <row r="3889" ht="15.75" customHeight="1" s="412">
      <c r="A3889" s="300" t="n">
        <v>3962</v>
      </c>
      <c r="B3889" s="300" t="n">
        <v>384</v>
      </c>
      <c r="C3889" s="300" t="inlineStr">
        <is>
          <t>T460</t>
        </is>
      </c>
      <c r="D3889" s="300" t="n">
        <v>14</v>
      </c>
      <c r="E3889" s="301" t="n">
        <v>43591</v>
      </c>
      <c r="F3889" s="312" t="n">
        <v>5516</v>
      </c>
      <c r="G3889" s="312" t="n">
        <v>7785</v>
      </c>
      <c r="H3889" s="300" t="n">
        <v>7187</v>
      </c>
      <c r="I3889" s="300" t="n"/>
      <c r="J3889" s="315" t="n"/>
      <c r="K3889" s="304" t="inlineStr">
        <is>
          <t>T1</t>
        </is>
      </c>
      <c r="L3889" s="304" t="n"/>
      <c r="M3889" s="304" t="n"/>
      <c r="N3889" s="304" t="n"/>
    </row>
    <row r="3890" ht="15.75" customHeight="1" s="412">
      <c r="A3890" s="300" t="n">
        <v>3963</v>
      </c>
      <c r="B3890" s="300" t="n">
        <v>385</v>
      </c>
      <c r="C3890" s="300" t="inlineStr">
        <is>
          <t>T462</t>
        </is>
      </c>
      <c r="D3890" s="300" t="n">
        <v>14</v>
      </c>
      <c r="E3890" s="301" t="n">
        <v>43591</v>
      </c>
      <c r="F3890" s="312" t="n">
        <v>5476</v>
      </c>
      <c r="G3890" s="312" t="n">
        <v>8230</v>
      </c>
      <c r="H3890" s="300" t="n">
        <v>7320</v>
      </c>
      <c r="I3890" s="300" t="n"/>
      <c r="J3890" s="315" t="inlineStr">
        <is>
          <t>6/5</t>
        </is>
      </c>
      <c r="K3890" s="304" t="inlineStr">
        <is>
          <t>T3</t>
        </is>
      </c>
      <c r="L3890" s="304" t="n"/>
      <c r="M3890" s="304" t="n"/>
      <c r="N3890" s="304" t="n"/>
    </row>
    <row r="3891" ht="15.75" customHeight="1" s="412">
      <c r="A3891" s="300" t="n">
        <v>3964</v>
      </c>
      <c r="B3891" s="300" t="n">
        <v>386</v>
      </c>
      <c r="C3891" s="300" t="inlineStr">
        <is>
          <t>T462</t>
        </is>
      </c>
      <c r="D3891" s="300" t="n">
        <v>14</v>
      </c>
      <c r="E3891" s="301" t="n">
        <v>43591</v>
      </c>
      <c r="F3891" s="312" t="n">
        <v>5517</v>
      </c>
      <c r="G3891" s="312" t="n">
        <v>8014</v>
      </c>
      <c r="H3891" s="300" t="n">
        <v>7196</v>
      </c>
      <c r="I3891" s="300" t="n"/>
      <c r="J3891" s="315" t="n"/>
      <c r="K3891" s="304" t="inlineStr">
        <is>
          <t>T3</t>
        </is>
      </c>
      <c r="L3891" s="304" t="n"/>
      <c r="M3891" s="304" t="n"/>
      <c r="N3891" s="304" t="n"/>
    </row>
    <row r="3892" ht="15.75" customHeight="1" s="412">
      <c r="A3892" s="300" t="n">
        <v>3965</v>
      </c>
      <c r="B3892" s="300" t="n">
        <v>387</v>
      </c>
      <c r="C3892" s="300" t="inlineStr">
        <is>
          <t>T466</t>
        </is>
      </c>
      <c r="D3892" s="300" t="n">
        <v>14</v>
      </c>
      <c r="E3892" s="301" t="n">
        <v>43591</v>
      </c>
      <c r="F3892" s="312" t="n">
        <v>5506</v>
      </c>
      <c r="G3892" s="312" t="n">
        <v>8193</v>
      </c>
      <c r="H3892" s="300" t="n">
        <v>7422</v>
      </c>
      <c r="I3892" s="300" t="n"/>
      <c r="J3892" s="315" t="inlineStr">
        <is>
          <t>2/5</t>
        </is>
      </c>
      <c r="K3892" s="304" t="inlineStr">
        <is>
          <t>T3</t>
        </is>
      </c>
      <c r="L3892" s="304" t="n"/>
      <c r="M3892" s="304" t="n"/>
      <c r="N3892" s="304" t="n"/>
    </row>
    <row r="3893" ht="15.75" customHeight="1" s="412">
      <c r="A3893" s="300" t="n">
        <v>3966</v>
      </c>
      <c r="B3893" s="300" t="n">
        <v>388</v>
      </c>
      <c r="C3893" s="300" t="inlineStr">
        <is>
          <t>T466</t>
        </is>
      </c>
      <c r="D3893" s="300" t="n">
        <v>14</v>
      </c>
      <c r="E3893" s="301" t="n">
        <v>43591</v>
      </c>
      <c r="F3893" s="312" t="n">
        <v>5526</v>
      </c>
      <c r="G3893" s="312" t="n">
        <v>8190</v>
      </c>
      <c r="H3893" s="300" t="n">
        <v>7427</v>
      </c>
      <c r="I3893" s="300" t="n"/>
      <c r="J3893" s="315" t="n"/>
      <c r="K3893" s="304" t="inlineStr">
        <is>
          <t>T3</t>
        </is>
      </c>
      <c r="L3893" s="304" t="n"/>
      <c r="M3893" s="304" t="n"/>
      <c r="N3893" s="304" t="n"/>
    </row>
    <row r="3894" ht="15.75" customHeight="1" s="412">
      <c r="A3894" s="300" t="n">
        <v>3967</v>
      </c>
      <c r="B3894" s="300" t="n">
        <v>389</v>
      </c>
      <c r="C3894" s="300" t="inlineStr">
        <is>
          <t>T468</t>
        </is>
      </c>
      <c r="D3894" s="300" t="n">
        <v>14</v>
      </c>
      <c r="E3894" s="301" t="n">
        <v>43591</v>
      </c>
      <c r="F3894" s="312" t="n">
        <v>5478</v>
      </c>
      <c r="G3894" s="312" t="n">
        <v>8490</v>
      </c>
      <c r="H3894" s="300" t="n">
        <v>7435</v>
      </c>
      <c r="I3894" s="300" t="n"/>
      <c r="J3894" s="315" t="inlineStr">
        <is>
          <t>24/4</t>
        </is>
      </c>
      <c r="K3894" s="304" t="inlineStr">
        <is>
          <t>T3</t>
        </is>
      </c>
      <c r="L3894" s="304" t="n"/>
      <c r="M3894" s="304" t="n"/>
      <c r="N3894" s="304" t="n"/>
    </row>
    <row r="3895" ht="15.75" customHeight="1" s="412">
      <c r="A3895" s="300" t="n">
        <v>3968</v>
      </c>
      <c r="B3895" s="300" t="n">
        <v>390</v>
      </c>
      <c r="C3895" s="300" t="inlineStr">
        <is>
          <t>T468</t>
        </is>
      </c>
      <c r="D3895" s="300" t="n">
        <v>14</v>
      </c>
      <c r="E3895" s="301" t="n">
        <v>43591</v>
      </c>
      <c r="F3895" s="312" t="n">
        <v>5491</v>
      </c>
      <c r="G3895" s="312" t="n">
        <v>8473</v>
      </c>
      <c r="H3895" s="300" t="n">
        <v>7408</v>
      </c>
      <c r="I3895" s="300" t="n"/>
      <c r="J3895" s="315" t="n"/>
      <c r="K3895" s="304" t="inlineStr">
        <is>
          <t>T3</t>
        </is>
      </c>
      <c r="L3895" s="304" t="n"/>
      <c r="M3895" s="304" t="n"/>
      <c r="N3895" s="304" t="n"/>
    </row>
    <row r="3896" ht="15.75" customHeight="1" s="412">
      <c r="A3896" s="300" t="n">
        <v>3969</v>
      </c>
      <c r="B3896" s="300" t="n">
        <v>391</v>
      </c>
      <c r="C3896" s="300" t="inlineStr">
        <is>
          <t>T303</t>
        </is>
      </c>
      <c r="D3896" s="300" t="n">
        <v>14</v>
      </c>
      <c r="E3896" s="301" t="n">
        <v>43591</v>
      </c>
      <c r="F3896" s="312" t="n">
        <v>5525</v>
      </c>
      <c r="G3896" s="300" t="n">
        <v>8683</v>
      </c>
      <c r="H3896" s="300" t="n">
        <v>7866</v>
      </c>
      <c r="I3896" s="300" t="n"/>
      <c r="J3896" s="319" t="inlineStr">
        <is>
          <t>MF</t>
        </is>
      </c>
      <c r="K3896" s="304" t="n"/>
      <c r="L3896" s="304" t="n"/>
      <c r="M3896" s="304" t="n"/>
      <c r="N3896" s="304" t="n"/>
    </row>
    <row r="3897" ht="15.75" customHeight="1" s="412">
      <c r="A3897" s="300" t="n">
        <v>3970</v>
      </c>
      <c r="B3897" s="300" t="n">
        <v>392</v>
      </c>
      <c r="C3897" s="300" t="inlineStr">
        <is>
          <t>T303</t>
        </is>
      </c>
      <c r="D3897" s="300" t="n">
        <v>14</v>
      </c>
      <c r="E3897" s="301" t="n">
        <v>43591</v>
      </c>
      <c r="F3897" s="312" t="n">
        <v>5540</v>
      </c>
      <c r="G3897" s="300" t="n">
        <v>8937</v>
      </c>
      <c r="H3897" s="300" t="n">
        <v>8063</v>
      </c>
      <c r="I3897" s="300" t="n"/>
      <c r="J3897" s="319" t="n"/>
      <c r="K3897" s="304" t="n"/>
      <c r="L3897" s="304" t="n"/>
      <c r="M3897" s="304" t="n"/>
      <c r="N3897" s="304" t="n"/>
    </row>
    <row r="3898" ht="15.75" customHeight="1" s="412">
      <c r="A3898" s="300" t="n">
        <v>3971</v>
      </c>
      <c r="B3898" s="300" t="n">
        <v>1</v>
      </c>
      <c r="C3898" s="300" t="inlineStr">
        <is>
          <t>T101</t>
        </is>
      </c>
      <c r="D3898" s="300" t="n">
        <v>15</v>
      </c>
      <c r="E3898" s="301" t="n">
        <v>43599</v>
      </c>
      <c r="F3898" s="300" t="n">
        <v>5301</v>
      </c>
      <c r="G3898" s="300" t="n">
        <v>9609</v>
      </c>
      <c r="H3898" s="302" t="n">
        <v>8132</v>
      </c>
      <c r="I3898" s="300" t="n"/>
      <c r="J3898" s="315" t="inlineStr">
        <is>
          <t>10/5</t>
        </is>
      </c>
      <c r="K3898" s="304" t="n"/>
      <c r="L3898" s="304" t="n"/>
      <c r="M3898" s="304" t="n"/>
      <c r="N3898" s="304" t="n"/>
    </row>
    <row r="3899" ht="15.75" customHeight="1" s="412">
      <c r="A3899" s="300" t="n">
        <v>3972</v>
      </c>
      <c r="B3899" s="300" t="n">
        <v>2</v>
      </c>
      <c r="C3899" s="300" t="inlineStr">
        <is>
          <t>T101</t>
        </is>
      </c>
      <c r="D3899" s="300" t="n">
        <v>15</v>
      </c>
      <c r="E3899" s="301" t="n">
        <v>43599</v>
      </c>
      <c r="F3899" s="300" t="n">
        <v>5190</v>
      </c>
      <c r="G3899" s="300" t="n">
        <v>8993</v>
      </c>
      <c r="H3899" s="302" t="n">
        <v>7675</v>
      </c>
      <c r="I3899" s="300" t="n"/>
      <c r="J3899" s="315" t="n"/>
      <c r="K3899" s="304" t="n"/>
      <c r="L3899" s="304" t="n"/>
      <c r="M3899" s="304" t="n"/>
      <c r="N3899" s="304" t="n"/>
    </row>
    <row r="3900" ht="15.75" customHeight="1" s="412">
      <c r="A3900" s="300" t="n">
        <v>3973</v>
      </c>
      <c r="B3900" s="300" t="n">
        <v>3</v>
      </c>
      <c r="C3900" s="300" t="inlineStr">
        <is>
          <t>T102</t>
        </is>
      </c>
      <c r="D3900" s="300" t="n">
        <v>15</v>
      </c>
      <c r="E3900" s="301" t="n">
        <v>43599</v>
      </c>
      <c r="F3900" s="300" t="n">
        <v>5258</v>
      </c>
      <c r="G3900" s="300" t="n">
        <v>8236</v>
      </c>
      <c r="H3900" s="302" t="n">
        <v>7373</v>
      </c>
      <c r="I3900" s="300" t="n"/>
      <c r="J3900" s="315" t="inlineStr">
        <is>
          <t>MF*</t>
        </is>
      </c>
      <c r="K3900" s="304" t="n"/>
      <c r="L3900" s="304" t="n"/>
      <c r="M3900" s="304" t="n"/>
      <c r="N3900" s="304" t="n"/>
    </row>
    <row r="3901" ht="15.75" customHeight="1" s="412">
      <c r="A3901" s="300" t="n">
        <v>3974</v>
      </c>
      <c r="B3901" s="300" t="n">
        <v>4</v>
      </c>
      <c r="C3901" s="300" t="inlineStr">
        <is>
          <t>T102</t>
        </is>
      </c>
      <c r="D3901" s="300" t="n">
        <v>15</v>
      </c>
      <c r="E3901" s="301" t="n">
        <v>43599</v>
      </c>
      <c r="F3901" s="300" t="n">
        <v>5259</v>
      </c>
      <c r="G3901" s="300" t="n">
        <v>8423</v>
      </c>
      <c r="H3901" s="302" t="n">
        <v>7537</v>
      </c>
      <c r="I3901" s="300" t="n"/>
      <c r="J3901" s="315" t="n"/>
      <c r="K3901" s="304" t="n"/>
      <c r="L3901" s="304" t="n"/>
      <c r="M3901" s="304" t="n"/>
      <c r="N3901" s="304" t="n"/>
    </row>
    <row r="3902" ht="15.75" customHeight="1" s="412">
      <c r="A3902" s="300" t="n">
        <v>3975</v>
      </c>
      <c r="B3902" s="300" t="n">
        <v>5</v>
      </c>
      <c r="C3902" s="300" t="inlineStr">
        <is>
          <t>T104</t>
        </is>
      </c>
      <c r="D3902" s="300" t="n">
        <v>15</v>
      </c>
      <c r="E3902" s="301" t="n">
        <v>43599</v>
      </c>
      <c r="F3902" s="300" t="n">
        <v>5236</v>
      </c>
      <c r="G3902" s="300" t="n">
        <v>7120</v>
      </c>
      <c r="H3902" s="302" t="n">
        <v>6744</v>
      </c>
      <c r="I3902" s="300" t="n"/>
      <c r="J3902" s="315" t="n"/>
      <c r="K3902" s="304" t="n"/>
      <c r="L3902" s="304" t="n"/>
      <c r="M3902" s="304" t="n"/>
      <c r="N3902" s="304" t="n"/>
    </row>
    <row r="3903" ht="15.75" customHeight="1" s="412">
      <c r="A3903" s="300" t="n">
        <v>3976</v>
      </c>
      <c r="B3903" s="300" t="n">
        <v>6</v>
      </c>
      <c r="C3903" s="300" t="inlineStr">
        <is>
          <t>T104</t>
        </is>
      </c>
      <c r="D3903" s="300" t="n">
        <v>15</v>
      </c>
      <c r="E3903" s="301" t="n">
        <v>43599</v>
      </c>
      <c r="F3903" s="300" t="n">
        <v>5259</v>
      </c>
      <c r="G3903" s="300" t="n">
        <v>7153</v>
      </c>
      <c r="H3903" s="302" t="n">
        <v>6787</v>
      </c>
      <c r="I3903" s="300" t="n"/>
      <c r="J3903" s="315" t="n"/>
      <c r="K3903" s="304" t="n"/>
      <c r="L3903" s="304" t="n"/>
      <c r="M3903" s="304" t="n"/>
      <c r="N3903" s="304" t="n"/>
    </row>
    <row r="3904" ht="15.75" customHeight="1" s="412">
      <c r="A3904" s="300" t="n">
        <v>3977</v>
      </c>
      <c r="B3904" s="300" t="n">
        <v>7</v>
      </c>
      <c r="C3904" s="300" t="inlineStr">
        <is>
          <t>T105</t>
        </is>
      </c>
      <c r="D3904" s="300" t="n">
        <v>15</v>
      </c>
      <c r="E3904" s="301" t="n">
        <v>43599</v>
      </c>
      <c r="F3904" s="300" t="n">
        <v>5232</v>
      </c>
      <c r="G3904" s="300" t="n">
        <v>8303</v>
      </c>
      <c r="H3904" s="302" t="n">
        <v>7363</v>
      </c>
      <c r="I3904" s="300" t="n"/>
      <c r="J3904" s="315" t="inlineStr">
        <is>
          <t>13/5</t>
        </is>
      </c>
      <c r="K3904" s="304" t="n"/>
      <c r="L3904" s="304" t="n"/>
      <c r="M3904" s="304" t="n"/>
      <c r="N3904" s="304" t="n"/>
    </row>
    <row r="3905" ht="15.75" customHeight="1" s="412">
      <c r="A3905" s="300" t="n">
        <v>3978</v>
      </c>
      <c r="B3905" s="300" t="n">
        <v>8</v>
      </c>
      <c r="C3905" s="300" t="inlineStr">
        <is>
          <t>T105</t>
        </is>
      </c>
      <c r="D3905" s="300" t="n">
        <v>15</v>
      </c>
      <c r="E3905" s="301" t="n">
        <v>43599</v>
      </c>
      <c r="F3905" s="300" t="n">
        <v>5221</v>
      </c>
      <c r="G3905" s="300" t="n">
        <v>7741</v>
      </c>
      <c r="H3905" s="302" t="n">
        <v>6980</v>
      </c>
      <c r="I3905" s="300" t="n"/>
      <c r="J3905" s="315" t="n"/>
      <c r="K3905" s="304" t="n"/>
      <c r="L3905" s="304" t="n"/>
      <c r="M3905" s="304" t="n"/>
      <c r="N3905" s="304" t="n"/>
    </row>
    <row r="3906" ht="15.75" customHeight="1" s="412">
      <c r="A3906" s="300" t="n">
        <v>3979</v>
      </c>
      <c r="B3906" s="300" t="n">
        <v>9</v>
      </c>
      <c r="C3906" s="300" t="inlineStr">
        <is>
          <t>T106</t>
        </is>
      </c>
      <c r="D3906" s="300" t="n">
        <v>15</v>
      </c>
      <c r="E3906" s="301" t="n">
        <v>43599</v>
      </c>
      <c r="F3906" s="300" t="n">
        <v>5188</v>
      </c>
      <c r="G3906" s="300" t="n">
        <v>8367</v>
      </c>
      <c r="H3906" s="302" t="n">
        <v>7635</v>
      </c>
      <c r="I3906" s="300" t="n"/>
      <c r="J3906" s="315" t="n"/>
      <c r="K3906" s="304" t="n"/>
      <c r="L3906" s="304" t="n"/>
      <c r="M3906" s="304" t="n"/>
      <c r="N3906" s="304" t="n"/>
    </row>
    <row r="3907" ht="15.75" customHeight="1" s="412">
      <c r="A3907" s="300" t="n">
        <v>3980</v>
      </c>
      <c r="B3907" s="300" t="n">
        <v>10</v>
      </c>
      <c r="C3907" s="300" t="inlineStr">
        <is>
          <t>T106</t>
        </is>
      </c>
      <c r="D3907" s="300" t="n">
        <v>15</v>
      </c>
      <c r="E3907" s="301" t="n">
        <v>43599</v>
      </c>
      <c r="F3907" s="300" t="n">
        <v>5232</v>
      </c>
      <c r="G3907" s="300" t="n">
        <v>8372</v>
      </c>
      <c r="H3907" s="302" t="n">
        <v>7663</v>
      </c>
      <c r="I3907" s="300" t="n"/>
      <c r="J3907" s="315" t="n"/>
      <c r="K3907" s="304" t="n"/>
      <c r="L3907" s="304" t="n"/>
      <c r="M3907" s="304" t="n"/>
      <c r="N3907" s="304" t="n"/>
    </row>
    <row r="3908" ht="15.75" customHeight="1" s="412">
      <c r="A3908" s="300" t="n">
        <v>3981</v>
      </c>
      <c r="B3908" s="300" t="n">
        <v>11</v>
      </c>
      <c r="C3908" s="300" t="inlineStr">
        <is>
          <t>T108</t>
        </is>
      </c>
      <c r="D3908" s="300" t="n">
        <v>15</v>
      </c>
      <c r="E3908" s="301" t="n">
        <v>43599</v>
      </c>
      <c r="F3908" s="300" t="n">
        <v>5213</v>
      </c>
      <c r="G3908" s="300" t="n">
        <v>8163</v>
      </c>
      <c r="H3908" s="302" t="n">
        <v>7487</v>
      </c>
      <c r="I3908" s="300" t="n"/>
      <c r="J3908" s="315" t="inlineStr">
        <is>
          <t>MF</t>
        </is>
      </c>
      <c r="K3908" s="304" t="n"/>
      <c r="L3908" s="304" t="n"/>
      <c r="M3908" s="304" t="n"/>
      <c r="N3908" s="304" t="n"/>
    </row>
    <row r="3909" ht="15.75" customHeight="1" s="412">
      <c r="A3909" s="300" t="n">
        <v>3982</v>
      </c>
      <c r="B3909" s="300" t="n">
        <v>12</v>
      </c>
      <c r="C3909" s="300" t="inlineStr">
        <is>
          <t>T108</t>
        </is>
      </c>
      <c r="D3909" s="300" t="n">
        <v>15</v>
      </c>
      <c r="E3909" s="301" t="n">
        <v>43599</v>
      </c>
      <c r="F3909" s="300" t="n">
        <v>5232</v>
      </c>
      <c r="G3909" s="300" t="n">
        <v>8180</v>
      </c>
      <c r="H3909" s="302" t="n">
        <v>7478</v>
      </c>
      <c r="I3909" s="300" t="n"/>
      <c r="J3909" s="315" t="n"/>
      <c r="K3909" s="304" t="n"/>
      <c r="L3909" s="304" t="n"/>
      <c r="M3909" s="304" t="n"/>
      <c r="N3909" s="304" t="n"/>
    </row>
    <row r="3910" ht="15.75" customHeight="1" s="412">
      <c r="A3910" s="300" t="n">
        <v>3983</v>
      </c>
      <c r="B3910" s="300" t="n">
        <v>13</v>
      </c>
      <c r="C3910" s="300" t="inlineStr">
        <is>
          <t>T113</t>
        </is>
      </c>
      <c r="D3910" s="300" t="n">
        <v>15</v>
      </c>
      <c r="E3910" s="301" t="n">
        <v>43599</v>
      </c>
      <c r="F3910" s="300" t="n">
        <v>5314</v>
      </c>
      <c r="G3910" s="300" t="n">
        <v>7633</v>
      </c>
      <c r="H3910" s="302" t="n">
        <v>6996</v>
      </c>
      <c r="I3910" s="300" t="n"/>
      <c r="J3910" s="315" t="n"/>
      <c r="K3910" s="304" t="n"/>
      <c r="L3910" s="304" t="n"/>
      <c r="M3910" s="304" t="n"/>
      <c r="N3910" s="304" t="n"/>
    </row>
    <row r="3911" ht="15.75" customHeight="1" s="412">
      <c r="A3911" s="300" t="n">
        <v>3984</v>
      </c>
      <c r="B3911" s="300" t="n">
        <v>14</v>
      </c>
      <c r="C3911" s="300" t="inlineStr">
        <is>
          <t>T113</t>
        </is>
      </c>
      <c r="D3911" s="300" t="n">
        <v>15</v>
      </c>
      <c r="E3911" s="301" t="n">
        <v>43599</v>
      </c>
      <c r="F3911" s="300" t="n">
        <v>5249</v>
      </c>
      <c r="G3911" s="300" t="n">
        <v>7576</v>
      </c>
      <c r="H3911" s="302" t="n">
        <v>6990</v>
      </c>
      <c r="I3911" s="300" t="n"/>
      <c r="J3911" s="315" t="n"/>
      <c r="K3911" s="304" t="n"/>
      <c r="L3911" s="304" t="n"/>
      <c r="M3911" s="304" t="n"/>
      <c r="N3911" s="304" t="n"/>
    </row>
    <row r="3912" ht="15.75" customHeight="1" s="412">
      <c r="A3912" s="300" t="n">
        <v>3985</v>
      </c>
      <c r="B3912" s="300" t="n">
        <v>15</v>
      </c>
      <c r="C3912" s="300" t="inlineStr">
        <is>
          <t>T114</t>
        </is>
      </c>
      <c r="D3912" s="300" t="n">
        <v>15</v>
      </c>
      <c r="E3912" s="301" t="n">
        <v>43599</v>
      </c>
      <c r="F3912" s="300" t="n">
        <v>5231</v>
      </c>
      <c r="G3912" s="300" t="n">
        <v>8166</v>
      </c>
      <c r="H3912" s="302" t="n">
        <v>7312</v>
      </c>
      <c r="I3912" s="300" t="n"/>
      <c r="J3912" s="315" t="inlineStr">
        <is>
          <t>10/5</t>
        </is>
      </c>
      <c r="K3912" s="304" t="n"/>
      <c r="L3912" s="304" t="n"/>
      <c r="M3912" s="304" t="n"/>
      <c r="N3912" s="304" t="n"/>
    </row>
    <row r="3913" ht="15.75" customHeight="1" s="412">
      <c r="A3913" s="300" t="n">
        <v>3986</v>
      </c>
      <c r="B3913" s="300" t="n">
        <v>16</v>
      </c>
      <c r="C3913" s="300" t="inlineStr">
        <is>
          <t>T114</t>
        </is>
      </c>
      <c r="D3913" s="300" t="n">
        <v>15</v>
      </c>
      <c r="E3913" s="301" t="n">
        <v>43599</v>
      </c>
      <c r="F3913" s="300" t="n">
        <v>5280</v>
      </c>
      <c r="G3913" s="300" t="n">
        <v>8077</v>
      </c>
      <c r="H3913" s="302" t="n">
        <v>7246</v>
      </c>
      <c r="I3913" s="300" t="n"/>
      <c r="J3913" s="315" t="n"/>
      <c r="K3913" s="304" t="n"/>
      <c r="L3913" s="304" t="n"/>
      <c r="M3913" s="304" t="n"/>
      <c r="N3913" s="304" t="n"/>
    </row>
    <row r="3914" ht="15.75" customHeight="1" s="412">
      <c r="A3914" s="300" t="n">
        <v>3987</v>
      </c>
      <c r="B3914" s="300" t="n">
        <v>17</v>
      </c>
      <c r="C3914" s="300" t="inlineStr">
        <is>
          <t>T115</t>
        </is>
      </c>
      <c r="D3914" s="300" t="n">
        <v>15</v>
      </c>
      <c r="E3914" s="301" t="n">
        <v>43599</v>
      </c>
      <c r="F3914" s="300" t="n">
        <v>5275</v>
      </c>
      <c r="G3914" s="300" t="n">
        <v>6883</v>
      </c>
      <c r="H3914" s="302" t="n">
        <v>6526</v>
      </c>
      <c r="I3914" s="300" t="n"/>
      <c r="J3914" s="315" t="n"/>
      <c r="K3914" s="304" t="n"/>
      <c r="L3914" s="304" t="n"/>
      <c r="M3914" s="304" t="n"/>
      <c r="N3914" s="304" t="n"/>
    </row>
    <row r="3915" ht="15.75" customHeight="1" s="412">
      <c r="A3915" s="300" t="n">
        <v>3988</v>
      </c>
      <c r="B3915" s="300" t="n">
        <v>18</v>
      </c>
      <c r="C3915" s="300" t="inlineStr">
        <is>
          <t>T115</t>
        </is>
      </c>
      <c r="D3915" s="300" t="n">
        <v>15</v>
      </c>
      <c r="E3915" s="301" t="n">
        <v>43599</v>
      </c>
      <c r="F3915" s="300" t="n">
        <v>5205</v>
      </c>
      <c r="G3915" s="300" t="n">
        <v>6812</v>
      </c>
      <c r="H3915" s="302" t="n">
        <v>6457</v>
      </c>
      <c r="I3915" s="300" t="n"/>
      <c r="J3915" s="315" t="n"/>
      <c r="K3915" s="304" t="n"/>
      <c r="L3915" s="304" t="n"/>
      <c r="M3915" s="304" t="n"/>
      <c r="N3915" s="304" t="n"/>
    </row>
    <row r="3916" ht="15.75" customHeight="1" s="412">
      <c r="A3916" s="300" t="n">
        <v>3989</v>
      </c>
      <c r="B3916" s="300" t="n">
        <v>19</v>
      </c>
      <c r="C3916" s="300" t="inlineStr">
        <is>
          <t>T121</t>
        </is>
      </c>
      <c r="D3916" s="300" t="n">
        <v>15</v>
      </c>
      <c r="E3916" s="301" t="n">
        <v>43599</v>
      </c>
      <c r="F3916" s="300" t="n">
        <v>5229</v>
      </c>
      <c r="G3916" s="300" t="n">
        <v>7681</v>
      </c>
      <c r="H3916" s="302" t="n">
        <v>6994</v>
      </c>
      <c r="I3916" s="300" t="n"/>
      <c r="J3916" s="315" t="n"/>
      <c r="K3916" s="304" t="n"/>
      <c r="L3916" s="304" t="n"/>
      <c r="M3916" s="304" t="n"/>
      <c r="N3916" s="304" t="n"/>
    </row>
    <row r="3917" ht="15.75" customHeight="1" s="412">
      <c r="A3917" s="300" t="n">
        <v>3990</v>
      </c>
      <c r="B3917" s="300" t="n">
        <v>20</v>
      </c>
      <c r="C3917" s="300" t="inlineStr">
        <is>
          <t>T121</t>
        </is>
      </c>
      <c r="D3917" s="300" t="n">
        <v>15</v>
      </c>
      <c r="E3917" s="301" t="n">
        <v>43599</v>
      </c>
      <c r="F3917" s="300" t="n">
        <v>5190</v>
      </c>
      <c r="G3917" s="300" t="n">
        <v>7651</v>
      </c>
      <c r="H3917" s="302" t="n">
        <v>6964</v>
      </c>
      <c r="I3917" s="300" t="n"/>
      <c r="J3917" s="315" t="n"/>
      <c r="K3917" s="304" t="n"/>
      <c r="L3917" s="304" t="n"/>
      <c r="M3917" s="304" t="n"/>
      <c r="N3917" s="304" t="n"/>
    </row>
    <row r="3918" ht="15.75" customHeight="1" s="412">
      <c r="A3918" s="300" t="n">
        <v>3991</v>
      </c>
      <c r="B3918" s="300" t="n">
        <v>21</v>
      </c>
      <c r="C3918" s="300" t="inlineStr">
        <is>
          <t>T126</t>
        </is>
      </c>
      <c r="D3918" s="300" t="n">
        <v>15</v>
      </c>
      <c r="E3918" s="301" t="n">
        <v>43599</v>
      </c>
      <c r="F3918" s="300" t="n">
        <v>5224</v>
      </c>
      <c r="G3918" s="300" t="n">
        <v>8953</v>
      </c>
      <c r="H3918" s="302" t="n">
        <v>7790</v>
      </c>
      <c r="I3918" s="300" t="n"/>
      <c r="J3918" s="315" t="n"/>
      <c r="K3918" s="304" t="n"/>
      <c r="L3918" s="304" t="n"/>
      <c r="M3918" s="304" t="n"/>
      <c r="N3918" s="304" t="n"/>
    </row>
    <row r="3919" ht="15.75" customHeight="1" s="412">
      <c r="A3919" s="300" t="n">
        <v>3992</v>
      </c>
      <c r="B3919" s="300" t="n">
        <v>22</v>
      </c>
      <c r="C3919" s="300" t="inlineStr">
        <is>
          <t>T126</t>
        </is>
      </c>
      <c r="D3919" s="300" t="n">
        <v>15</v>
      </c>
      <c r="E3919" s="301" t="n">
        <v>43599</v>
      </c>
      <c r="F3919" s="300" t="n">
        <v>5276</v>
      </c>
      <c r="G3919" s="300" t="n">
        <v>9104</v>
      </c>
      <c r="H3919" s="302" t="n">
        <v>7862</v>
      </c>
      <c r="I3919" s="300" t="n"/>
      <c r="J3919" s="315" t="n"/>
      <c r="K3919" s="304" t="n"/>
      <c r="L3919" s="304" t="n"/>
      <c r="M3919" s="304" t="n"/>
      <c r="N3919" s="304" t="n"/>
    </row>
    <row r="3920" ht="15.75" customHeight="1" s="412">
      <c r="A3920" s="300" t="n">
        <v>3993</v>
      </c>
      <c r="B3920" s="300" t="n">
        <v>23</v>
      </c>
      <c r="C3920" s="300" t="inlineStr">
        <is>
          <t>T127</t>
        </is>
      </c>
      <c r="D3920" s="300" t="n">
        <v>15</v>
      </c>
      <c r="E3920" s="301" t="n">
        <v>43599</v>
      </c>
      <c r="F3920" s="300" t="n">
        <v>5261</v>
      </c>
      <c r="G3920" s="300" t="n">
        <v>6577</v>
      </c>
      <c r="H3920" s="302" t="n">
        <v>6362</v>
      </c>
      <c r="I3920" s="300" t="n"/>
      <c r="J3920" s="315" t="n"/>
      <c r="K3920" s="304" t="n"/>
      <c r="L3920" s="304" t="n"/>
      <c r="M3920" s="304" t="n"/>
      <c r="N3920" s="304" t="n"/>
    </row>
    <row r="3921" ht="15.75" customHeight="1" s="412">
      <c r="A3921" s="300" t="n">
        <v>3994</v>
      </c>
      <c r="B3921" s="300" t="n">
        <v>24</v>
      </c>
      <c r="C3921" s="300" t="inlineStr">
        <is>
          <t>T127</t>
        </is>
      </c>
      <c r="D3921" s="300" t="n">
        <v>15</v>
      </c>
      <c r="E3921" s="301" t="n">
        <v>43599</v>
      </c>
      <c r="F3921" s="300" t="n">
        <v>5196</v>
      </c>
      <c r="G3921" s="300" t="n">
        <v>6611</v>
      </c>
      <c r="H3921" s="302" t="n">
        <v>6384</v>
      </c>
      <c r="I3921" s="300" t="n"/>
      <c r="J3921" s="315" t="n"/>
      <c r="K3921" s="304" t="n"/>
      <c r="L3921" s="304" t="n"/>
      <c r="M3921" s="304" t="n"/>
      <c r="N3921" s="304" t="n"/>
    </row>
    <row r="3922" ht="15.75" customHeight="1" s="412">
      <c r="A3922" s="300" t="n">
        <v>3995</v>
      </c>
      <c r="B3922" s="300" t="n">
        <v>25</v>
      </c>
      <c r="C3922" s="300" t="inlineStr">
        <is>
          <t>T130</t>
        </is>
      </c>
      <c r="D3922" s="300" t="n">
        <v>15</v>
      </c>
      <c r="E3922" s="301" t="n">
        <v>43599</v>
      </c>
      <c r="F3922" s="300" t="n">
        <v>5238</v>
      </c>
      <c r="G3922" s="300" t="n">
        <v>8692</v>
      </c>
      <c r="H3922" s="302" t="n">
        <v>8021</v>
      </c>
      <c r="I3922" s="300" t="n"/>
      <c r="J3922" s="315" t="inlineStr">
        <is>
          <t>MF</t>
        </is>
      </c>
      <c r="K3922" s="304" t="n"/>
      <c r="L3922" s="304" t="n"/>
      <c r="M3922" s="304" t="n"/>
      <c r="N3922" s="304" t="n"/>
    </row>
    <row r="3923" ht="15.75" customHeight="1" s="412">
      <c r="A3923" s="300" t="n">
        <v>3996</v>
      </c>
      <c r="B3923" s="300" t="n">
        <v>26</v>
      </c>
      <c r="C3923" s="300" t="inlineStr">
        <is>
          <t>T130</t>
        </is>
      </c>
      <c r="D3923" s="300" t="n">
        <v>15</v>
      </c>
      <c r="E3923" s="301" t="n">
        <v>43599</v>
      </c>
      <c r="F3923" s="300" t="n">
        <v>5207</v>
      </c>
      <c r="G3923" s="300" t="n">
        <v>8442</v>
      </c>
      <c r="H3923" s="302" t="n">
        <v>7801</v>
      </c>
      <c r="I3923" s="300" t="n"/>
      <c r="J3923" s="315" t="n"/>
      <c r="K3923" s="304" t="n"/>
      <c r="L3923" s="304" t="n"/>
      <c r="M3923" s="304" t="n"/>
      <c r="N3923" s="304" t="n"/>
    </row>
    <row r="3924" ht="15.75" customHeight="1" s="412">
      <c r="A3924" s="300" t="n">
        <v>3997</v>
      </c>
      <c r="B3924" s="300" t="n">
        <v>27</v>
      </c>
      <c r="C3924" s="300" t="inlineStr">
        <is>
          <t>T134</t>
        </is>
      </c>
      <c r="D3924" s="300" t="n">
        <v>15</v>
      </c>
      <c r="E3924" s="301" t="n">
        <v>43599</v>
      </c>
      <c r="F3924" s="300" t="n">
        <v>5236</v>
      </c>
      <c r="G3924" s="300" t="n">
        <v>6829</v>
      </c>
      <c r="H3924" s="302" t="n">
        <v>6560</v>
      </c>
      <c r="I3924" s="300" t="n"/>
      <c r="J3924" s="315" t="n"/>
      <c r="K3924" s="304" t="n"/>
      <c r="L3924" s="304" t="n"/>
      <c r="M3924" s="304" t="n"/>
      <c r="N3924" s="304" t="n"/>
    </row>
    <row r="3925" ht="15.75" customHeight="1" s="412">
      <c r="A3925" s="300" t="n">
        <v>3998</v>
      </c>
      <c r="B3925" s="300" t="n">
        <v>28</v>
      </c>
      <c r="C3925" s="300" t="inlineStr">
        <is>
          <t>T134</t>
        </is>
      </c>
      <c r="D3925" s="300" t="n">
        <v>15</v>
      </c>
      <c r="E3925" s="301" t="n">
        <v>43599</v>
      </c>
      <c r="F3925" s="300" t="n">
        <v>5216</v>
      </c>
      <c r="G3925" s="300" t="n">
        <v>6820</v>
      </c>
      <c r="H3925" s="302" t="n">
        <v>6545</v>
      </c>
      <c r="I3925" s="300" t="n"/>
      <c r="J3925" s="315" t="n"/>
      <c r="K3925" s="304" t="n"/>
      <c r="L3925" s="304" t="n"/>
      <c r="M3925" s="304" t="n"/>
      <c r="N3925" s="304" t="n"/>
    </row>
    <row r="3926" ht="15.75" customHeight="1" s="412">
      <c r="A3926" s="300" t="n">
        <v>3999</v>
      </c>
      <c r="B3926" s="300" t="n">
        <v>29</v>
      </c>
      <c r="C3926" s="300" t="inlineStr">
        <is>
          <t>T135</t>
        </is>
      </c>
      <c r="D3926" s="300" t="n">
        <v>15</v>
      </c>
      <c r="E3926" s="301" t="n">
        <v>43599</v>
      </c>
      <c r="F3926" s="300" t="n">
        <v>5292</v>
      </c>
      <c r="G3926" s="300" t="n">
        <v>7620</v>
      </c>
      <c r="H3926" s="302" t="n">
        <v>6983</v>
      </c>
      <c r="I3926" s="300" t="n"/>
      <c r="J3926" s="315" t="n"/>
      <c r="K3926" s="304" t="n"/>
      <c r="L3926" s="304" t="n"/>
      <c r="M3926" s="304" t="n"/>
      <c r="N3926" s="304" t="n"/>
    </row>
    <row r="3927" ht="15.75" customHeight="1" s="412">
      <c r="A3927" s="300" t="n">
        <v>4000</v>
      </c>
      <c r="B3927" s="300" t="n">
        <v>30</v>
      </c>
      <c r="C3927" s="300" t="inlineStr">
        <is>
          <t>T135</t>
        </is>
      </c>
      <c r="D3927" s="300" t="n">
        <v>15</v>
      </c>
      <c r="E3927" s="301" t="n">
        <v>43599</v>
      </c>
      <c r="F3927" s="300" t="n">
        <v>5244</v>
      </c>
      <c r="G3927" s="300" t="n">
        <v>7700</v>
      </c>
      <c r="H3927" s="302" t="n">
        <v>7069</v>
      </c>
      <c r="I3927" s="300" t="n"/>
      <c r="J3927" s="315" t="n"/>
      <c r="K3927" s="304" t="n"/>
      <c r="L3927" s="304" t="n"/>
      <c r="M3927" s="304" t="n"/>
      <c r="N3927" s="304" t="n"/>
    </row>
    <row r="3928" ht="15.75" customHeight="1" s="412">
      <c r="A3928" s="300" t="n">
        <v>4001</v>
      </c>
      <c r="B3928" s="300" t="n">
        <v>31</v>
      </c>
      <c r="C3928" s="300" t="inlineStr">
        <is>
          <t>T137</t>
        </is>
      </c>
      <c r="D3928" s="300" t="n">
        <v>15</v>
      </c>
      <c r="E3928" s="301" t="n">
        <v>43599</v>
      </c>
      <c r="F3928" s="300" t="n">
        <v>5227</v>
      </c>
      <c r="G3928" s="300" t="n">
        <v>7821</v>
      </c>
      <c r="H3928" s="302" t="n">
        <v>6996</v>
      </c>
      <c r="I3928" s="300" t="n"/>
      <c r="J3928" s="315" t="inlineStr">
        <is>
          <t>1/2</t>
        </is>
      </c>
      <c r="K3928" s="304" t="n"/>
      <c r="L3928" s="304" t="n"/>
      <c r="M3928" s="304" t="n"/>
      <c r="N3928" s="304" t="n"/>
    </row>
    <row r="3929" ht="15.75" customHeight="1" s="412">
      <c r="A3929" s="300" t="n">
        <v>4002</v>
      </c>
      <c r="B3929" s="300" t="n">
        <v>32</v>
      </c>
      <c r="C3929" s="300" t="inlineStr">
        <is>
          <t>T137</t>
        </is>
      </c>
      <c r="D3929" s="300" t="n">
        <v>15</v>
      </c>
      <c r="E3929" s="301" t="n">
        <v>43599</v>
      </c>
      <c r="F3929" s="300" t="n">
        <v>5214</v>
      </c>
      <c r="G3929" s="300" t="n">
        <v>7630</v>
      </c>
      <c r="H3929" s="302" t="n">
        <v>6867</v>
      </c>
      <c r="I3929" s="300" t="n"/>
      <c r="J3929" s="315" t="n"/>
      <c r="K3929" s="304" t="n"/>
      <c r="L3929" s="304" t="n"/>
      <c r="M3929" s="304" t="n"/>
      <c r="N3929" s="304" t="n"/>
    </row>
    <row r="3930" ht="15.75" customHeight="1" s="412">
      <c r="A3930" s="300" t="n">
        <v>4003</v>
      </c>
      <c r="B3930" s="300" t="n">
        <v>33</v>
      </c>
      <c r="C3930" s="300" t="inlineStr">
        <is>
          <t>T139</t>
        </is>
      </c>
      <c r="D3930" s="300" t="n">
        <v>15</v>
      </c>
      <c r="E3930" s="301" t="n">
        <v>43599</v>
      </c>
      <c r="F3930" s="300" t="n">
        <v>5203</v>
      </c>
      <c r="G3930" s="300" t="n">
        <v>7985</v>
      </c>
      <c r="H3930" s="302" t="n">
        <v>7359</v>
      </c>
      <c r="I3930" s="300" t="n"/>
      <c r="J3930" s="315" t="n"/>
      <c r="K3930" s="304" t="n"/>
      <c r="L3930" s="304" t="n"/>
      <c r="M3930" s="304" t="n"/>
      <c r="N3930" s="304" t="n"/>
    </row>
    <row r="3931" ht="15.75" customHeight="1" s="412">
      <c r="A3931" s="300" t="n">
        <v>4004</v>
      </c>
      <c r="B3931" s="300" t="n">
        <v>34</v>
      </c>
      <c r="C3931" s="300" t="inlineStr">
        <is>
          <t>T139</t>
        </is>
      </c>
      <c r="D3931" s="300" t="n">
        <v>15</v>
      </c>
      <c r="E3931" s="301" t="n">
        <v>43599</v>
      </c>
      <c r="F3931" s="300" t="n">
        <v>5191</v>
      </c>
      <c r="G3931" s="300" t="n">
        <v>7948</v>
      </c>
      <c r="H3931" s="302" t="n">
        <v>7344</v>
      </c>
      <c r="I3931" s="300" t="n"/>
      <c r="J3931" s="315" t="n"/>
      <c r="K3931" s="304" t="n"/>
      <c r="L3931" s="304" t="n"/>
      <c r="M3931" s="304" t="n"/>
      <c r="N3931" s="304" t="n"/>
    </row>
    <row r="3932" ht="15.75" customHeight="1" s="412">
      <c r="A3932" s="300" t="n">
        <v>4005</v>
      </c>
      <c r="B3932" s="300" t="n">
        <v>35</v>
      </c>
      <c r="C3932" s="300" t="inlineStr">
        <is>
          <t>T140</t>
        </is>
      </c>
      <c r="D3932" s="300" t="n">
        <v>15</v>
      </c>
      <c r="E3932" s="301" t="n">
        <v>43599</v>
      </c>
      <c r="F3932" s="300" t="n">
        <v>5280</v>
      </c>
      <c r="G3932" s="300" t="n">
        <v>9367</v>
      </c>
      <c r="H3932" s="302" t="n">
        <v>8097</v>
      </c>
      <c r="I3932" s="300" t="n"/>
      <c r="J3932" s="315" t="n"/>
      <c r="K3932" s="304" t="n"/>
      <c r="L3932" s="304" t="n"/>
      <c r="M3932" s="304" t="n"/>
      <c r="N3932" s="304" t="n"/>
    </row>
    <row r="3933" ht="15.75" customHeight="1" s="412">
      <c r="A3933" s="300" t="n">
        <v>4006</v>
      </c>
      <c r="B3933" s="300" t="n">
        <v>36</v>
      </c>
      <c r="C3933" s="300" t="inlineStr">
        <is>
          <t>T140</t>
        </is>
      </c>
      <c r="D3933" s="300" t="n">
        <v>15</v>
      </c>
      <c r="E3933" s="301" t="n">
        <v>43599</v>
      </c>
      <c r="F3933" s="300" t="n">
        <v>5219</v>
      </c>
      <c r="G3933" s="300" t="n">
        <v>9621</v>
      </c>
      <c r="H3933" s="302" t="n">
        <v>8271</v>
      </c>
      <c r="I3933" s="300" t="n"/>
      <c r="J3933" s="315" t="n"/>
      <c r="K3933" s="304" t="n"/>
      <c r="L3933" s="304" t="n"/>
      <c r="M3933" s="304" t="n"/>
      <c r="N3933" s="304" t="n"/>
    </row>
    <row r="3934" ht="15.75" customHeight="1" s="412">
      <c r="A3934" s="300" t="n">
        <v>4007</v>
      </c>
      <c r="B3934" s="300" t="n">
        <v>37</v>
      </c>
      <c r="C3934" s="300" t="inlineStr">
        <is>
          <t>T142</t>
        </is>
      </c>
      <c r="D3934" s="300" t="n">
        <v>15</v>
      </c>
      <c r="E3934" s="301" t="n">
        <v>43599</v>
      </c>
      <c r="F3934" s="300" t="n">
        <v>5225</v>
      </c>
      <c r="G3934" s="300" t="n">
        <v>7811</v>
      </c>
      <c r="H3934" s="302" t="n">
        <v>7073</v>
      </c>
      <c r="I3934" s="300" t="n"/>
      <c r="J3934" s="315" t="n"/>
      <c r="K3934" s="304" t="n"/>
      <c r="L3934" s="304" t="n"/>
      <c r="M3934" s="304" t="n"/>
      <c r="N3934" s="304" t="n"/>
    </row>
    <row r="3935" ht="15.75" customHeight="1" s="412">
      <c r="A3935" s="300" t="n">
        <v>4008</v>
      </c>
      <c r="B3935" s="300" t="n">
        <v>38</v>
      </c>
      <c r="C3935" s="300" t="inlineStr">
        <is>
          <t>T142</t>
        </is>
      </c>
      <c r="D3935" s="300" t="n">
        <v>15</v>
      </c>
      <c r="E3935" s="301" t="n">
        <v>43599</v>
      </c>
      <c r="F3935" s="300" t="n">
        <v>5241</v>
      </c>
      <c r="G3935" s="300" t="n">
        <v>7909</v>
      </c>
      <c r="H3935" s="302" t="n">
        <v>7149</v>
      </c>
      <c r="I3935" s="300" t="n"/>
      <c r="J3935" s="315" t="n"/>
      <c r="K3935" s="304" t="n"/>
      <c r="L3935" s="304" t="n"/>
      <c r="M3935" s="304" t="n"/>
      <c r="N3935" s="304" t="n"/>
    </row>
    <row r="3936" ht="15.75" customHeight="1" s="412">
      <c r="A3936" s="300" t="n">
        <v>4009</v>
      </c>
      <c r="B3936" s="300" t="n">
        <v>39</v>
      </c>
      <c r="C3936" s="300" t="inlineStr">
        <is>
          <t>T143</t>
        </is>
      </c>
      <c r="D3936" s="300" t="n">
        <v>15</v>
      </c>
      <c r="E3936" s="301" t="n">
        <v>43599</v>
      </c>
      <c r="F3936" s="300" t="n">
        <v>5245</v>
      </c>
      <c r="G3936" s="300" t="n">
        <v>7715</v>
      </c>
      <c r="H3936" s="302" t="n">
        <v>7112</v>
      </c>
      <c r="I3936" s="300" t="n"/>
      <c r="J3936" s="315" t="n"/>
      <c r="K3936" s="304" t="n"/>
      <c r="L3936" s="304" t="n"/>
      <c r="M3936" s="304" t="n"/>
      <c r="N3936" s="304" t="n"/>
    </row>
    <row r="3937" ht="15.75" customHeight="1" s="412">
      <c r="A3937" s="300" t="n">
        <v>4010</v>
      </c>
      <c r="B3937" s="300" t="n">
        <v>40</v>
      </c>
      <c r="C3937" s="300" t="inlineStr">
        <is>
          <t>T143</t>
        </is>
      </c>
      <c r="D3937" s="300" t="n">
        <v>15</v>
      </c>
      <c r="E3937" s="301" t="n">
        <v>43599</v>
      </c>
      <c r="F3937" s="300" t="n">
        <v>5216</v>
      </c>
      <c r="G3937" s="300" t="n">
        <v>7631</v>
      </c>
      <c r="H3937" s="302" t="n">
        <v>7057</v>
      </c>
      <c r="I3937" s="300" t="n"/>
      <c r="J3937" s="315" t="n"/>
      <c r="K3937" s="304" t="n"/>
      <c r="L3937" s="304" t="n"/>
      <c r="M3937" s="304" t="n"/>
      <c r="N3937" s="304" t="n"/>
    </row>
    <row r="3938" ht="15.75" customHeight="1" s="412">
      <c r="A3938" s="300" t="n">
        <v>4011</v>
      </c>
      <c r="B3938" s="300" t="n">
        <v>41</v>
      </c>
      <c r="C3938" s="300" t="inlineStr">
        <is>
          <t>T144</t>
        </is>
      </c>
      <c r="D3938" s="300" t="n">
        <v>15</v>
      </c>
      <c r="E3938" s="301" t="n">
        <v>43599</v>
      </c>
      <c r="F3938" s="300" t="n">
        <v>5264</v>
      </c>
      <c r="G3938" s="300" t="n">
        <v>8179</v>
      </c>
      <c r="H3938" s="302" t="n">
        <v>7501</v>
      </c>
      <c r="I3938" s="300" t="n"/>
      <c r="J3938" s="315" t="inlineStr">
        <is>
          <t>MF*</t>
        </is>
      </c>
      <c r="K3938" s="304" t="n"/>
      <c r="L3938" s="304" t="n"/>
      <c r="M3938" s="304" t="n"/>
      <c r="N3938" s="304" t="n"/>
    </row>
    <row r="3939" ht="15.75" customHeight="1" s="412">
      <c r="A3939" s="300" t="n">
        <v>4012</v>
      </c>
      <c r="B3939" s="300" t="n">
        <v>42</v>
      </c>
      <c r="C3939" s="300" t="inlineStr">
        <is>
          <t>T144</t>
        </is>
      </c>
      <c r="D3939" s="300" t="n">
        <v>15</v>
      </c>
      <c r="E3939" s="301" t="n">
        <v>43599</v>
      </c>
      <c r="F3939" s="300" t="n">
        <v>5270</v>
      </c>
      <c r="G3939" s="300" t="n">
        <v>8195</v>
      </c>
      <c r="H3939" s="302" t="n">
        <v>7506</v>
      </c>
      <c r="I3939" s="300" t="n"/>
      <c r="J3939" s="315" t="n"/>
      <c r="K3939" s="304" t="n"/>
      <c r="L3939" s="304" t="n"/>
      <c r="M3939" s="304" t="n"/>
      <c r="N3939" s="304" t="n"/>
    </row>
    <row r="3940" ht="15.75" customHeight="1" s="412">
      <c r="A3940" s="300" t="n">
        <v>4013</v>
      </c>
      <c r="B3940" s="300" t="n">
        <v>43</v>
      </c>
      <c r="C3940" s="300" t="inlineStr">
        <is>
          <t>T145</t>
        </is>
      </c>
      <c r="D3940" s="300" t="n">
        <v>15</v>
      </c>
      <c r="E3940" s="301" t="n">
        <v>43599</v>
      </c>
      <c r="F3940" s="300" t="n">
        <v>5211</v>
      </c>
      <c r="G3940" s="300" t="n">
        <v>7128</v>
      </c>
      <c r="H3940" s="302" t="n">
        <v>6686</v>
      </c>
      <c r="I3940" s="300" t="n"/>
      <c r="J3940" s="315" t="n"/>
      <c r="K3940" s="304" t="n"/>
      <c r="L3940" s="304" t="n"/>
      <c r="M3940" s="304" t="n"/>
      <c r="N3940" s="304" t="n"/>
    </row>
    <row r="3941" ht="15.75" customHeight="1" s="412">
      <c r="A3941" s="300" t="n">
        <v>4014</v>
      </c>
      <c r="B3941" s="300" t="n">
        <v>44</v>
      </c>
      <c r="C3941" s="300" t="inlineStr">
        <is>
          <t>T145</t>
        </is>
      </c>
      <c r="D3941" s="300" t="n">
        <v>15</v>
      </c>
      <c r="E3941" s="301" t="n">
        <v>43599</v>
      </c>
      <c r="F3941" s="300" t="n">
        <v>5218</v>
      </c>
      <c r="G3941" s="300" t="n">
        <v>7245</v>
      </c>
      <c r="H3941" s="302" t="n">
        <v>6773</v>
      </c>
      <c r="I3941" s="300" t="n"/>
      <c r="J3941" s="315" t="n"/>
      <c r="K3941" s="304" t="n"/>
      <c r="L3941" s="304" t="n"/>
      <c r="M3941" s="304" t="n"/>
      <c r="N3941" s="304" t="n"/>
    </row>
    <row r="3942" ht="15.75" customHeight="1" s="412">
      <c r="A3942" s="300" t="n">
        <v>4015</v>
      </c>
      <c r="B3942" s="300" t="n">
        <v>45</v>
      </c>
      <c r="C3942" s="300" t="inlineStr">
        <is>
          <t>T146</t>
        </is>
      </c>
      <c r="D3942" s="300" t="n">
        <v>15</v>
      </c>
      <c r="E3942" s="301" t="n">
        <v>43599</v>
      </c>
      <c r="F3942" s="300" t="n">
        <v>5211</v>
      </c>
      <c r="G3942" s="300" t="n">
        <v>8471</v>
      </c>
      <c r="H3942" s="302" t="n">
        <v>7663</v>
      </c>
      <c r="I3942" s="300" t="n"/>
      <c r="J3942" s="315" t="n"/>
      <c r="K3942" s="304" t="n"/>
      <c r="L3942" s="304" t="n"/>
      <c r="M3942" s="304" t="n"/>
      <c r="N3942" s="304" t="n"/>
    </row>
    <row r="3943" ht="15.75" customHeight="1" s="412">
      <c r="A3943" s="300" t="n">
        <v>4016</v>
      </c>
      <c r="B3943" s="300" t="n">
        <v>46</v>
      </c>
      <c r="C3943" s="300" t="inlineStr">
        <is>
          <t>T146</t>
        </is>
      </c>
      <c r="D3943" s="300" t="n">
        <v>15</v>
      </c>
      <c r="E3943" s="301" t="n">
        <v>43599</v>
      </c>
      <c r="F3943" s="300" t="n">
        <v>5260</v>
      </c>
      <c r="G3943" s="300" t="n">
        <v>8611</v>
      </c>
      <c r="H3943" s="302" t="n">
        <v>7764</v>
      </c>
      <c r="I3943" s="300" t="n"/>
      <c r="J3943" s="315" t="n"/>
      <c r="K3943" s="304" t="n"/>
      <c r="L3943" s="304" t="n"/>
      <c r="M3943" s="304" t="n"/>
      <c r="N3943" s="304" t="n"/>
    </row>
    <row r="3944" ht="15.75" customHeight="1" s="412">
      <c r="A3944" s="300" t="n">
        <v>4017</v>
      </c>
      <c r="B3944" s="300" t="n">
        <v>47</v>
      </c>
      <c r="C3944" s="300" t="inlineStr">
        <is>
          <t>T148</t>
        </is>
      </c>
      <c r="D3944" s="300" t="n">
        <v>15</v>
      </c>
      <c r="E3944" s="301" t="n">
        <v>43599</v>
      </c>
      <c r="F3944" s="300" t="n">
        <v>5258</v>
      </c>
      <c r="G3944" s="300" t="n">
        <v>8308</v>
      </c>
      <c r="H3944" s="302" t="n">
        <v>7584</v>
      </c>
      <c r="I3944" s="300" t="n"/>
      <c r="J3944" s="315" t="inlineStr">
        <is>
          <t>MF</t>
        </is>
      </c>
      <c r="K3944" s="304" t="n"/>
      <c r="L3944" s="304" t="n"/>
      <c r="M3944" s="304" t="n"/>
      <c r="N3944" s="304" t="n"/>
    </row>
    <row r="3945" ht="15.75" customHeight="1" s="412">
      <c r="A3945" s="300" t="n">
        <v>4018</v>
      </c>
      <c r="B3945" s="300" t="n">
        <v>48</v>
      </c>
      <c r="C3945" s="300" t="inlineStr">
        <is>
          <t>T148</t>
        </is>
      </c>
      <c r="D3945" s="300" t="n">
        <v>15</v>
      </c>
      <c r="E3945" s="301" t="n">
        <v>43599</v>
      </c>
      <c r="F3945" s="300" t="n">
        <v>5245</v>
      </c>
      <c r="G3945" s="300" t="n">
        <v>8173</v>
      </c>
      <c r="H3945" s="302" t="n">
        <v>7460</v>
      </c>
      <c r="I3945" s="300" t="n"/>
      <c r="J3945" s="315" t="n"/>
      <c r="K3945" s="304" t="n"/>
      <c r="L3945" s="304" t="n"/>
      <c r="M3945" s="304" t="n"/>
      <c r="N3945" s="304" t="n"/>
    </row>
    <row r="3946" ht="15.75" customHeight="1" s="412">
      <c r="A3946" s="300" t="n">
        <v>4019</v>
      </c>
      <c r="B3946" s="300" t="n">
        <v>49</v>
      </c>
      <c r="C3946" s="300" t="inlineStr">
        <is>
          <t>T149</t>
        </is>
      </c>
      <c r="D3946" s="300" t="n">
        <v>15</v>
      </c>
      <c r="E3946" s="301" t="n">
        <v>43599</v>
      </c>
      <c r="F3946" s="300" t="n">
        <v>5203</v>
      </c>
      <c r="G3946" s="300" t="n">
        <v>8099</v>
      </c>
      <c r="H3946" s="302" t="n">
        <v>7407</v>
      </c>
      <c r="I3946" s="300" t="n"/>
      <c r="J3946" s="315" t="inlineStr">
        <is>
          <t>MF</t>
        </is>
      </c>
      <c r="K3946" s="304" t="n"/>
      <c r="L3946" s="304" t="n"/>
      <c r="M3946" s="304" t="n"/>
      <c r="N3946" s="304" t="n"/>
    </row>
    <row r="3947" ht="15.75" customHeight="1" s="412">
      <c r="A3947" s="300" t="n">
        <v>4020</v>
      </c>
      <c r="B3947" s="300" t="n">
        <v>50</v>
      </c>
      <c r="C3947" s="300" t="inlineStr">
        <is>
          <t>T149</t>
        </is>
      </c>
      <c r="D3947" s="300" t="n">
        <v>15</v>
      </c>
      <c r="E3947" s="301" t="n">
        <v>43599</v>
      </c>
      <c r="F3947" s="300" t="n">
        <v>5251</v>
      </c>
      <c r="G3947" s="300" t="n">
        <v>8031</v>
      </c>
      <c r="H3947" s="302" t="n">
        <v>7380</v>
      </c>
      <c r="I3947" s="300" t="n"/>
      <c r="J3947" s="315" t="n"/>
      <c r="K3947" s="304" t="n"/>
      <c r="L3947" s="304" t="n"/>
      <c r="M3947" s="304" t="n"/>
      <c r="N3947" s="304" t="n"/>
    </row>
    <row r="3948" ht="15.75" customHeight="1" s="412">
      <c r="A3948" s="300" t="n">
        <v>4021</v>
      </c>
      <c r="B3948" s="300" t="n">
        <v>51</v>
      </c>
      <c r="C3948" s="300" t="inlineStr">
        <is>
          <t>T152</t>
        </is>
      </c>
      <c r="D3948" s="300" t="n">
        <v>15</v>
      </c>
      <c r="E3948" s="301" t="n">
        <v>43599</v>
      </c>
      <c r="F3948" s="300" t="n">
        <v>5234</v>
      </c>
      <c r="G3948" s="300" t="n">
        <v>8081</v>
      </c>
      <c r="H3948" s="302" t="n">
        <v>7455</v>
      </c>
      <c r="I3948" s="300" t="n"/>
      <c r="J3948" s="315" t="n"/>
      <c r="K3948" s="304" t="n"/>
      <c r="L3948" s="304" t="n"/>
      <c r="M3948" s="304" t="n"/>
      <c r="N3948" s="304" t="n"/>
    </row>
    <row r="3949" ht="15.75" customHeight="1" s="412">
      <c r="A3949" s="300" t="n">
        <v>4022</v>
      </c>
      <c r="B3949" s="300" t="n">
        <v>52</v>
      </c>
      <c r="C3949" s="300" t="inlineStr">
        <is>
          <t>T152</t>
        </is>
      </c>
      <c r="D3949" s="300" t="n">
        <v>15</v>
      </c>
      <c r="E3949" s="301" t="n">
        <v>43599</v>
      </c>
      <c r="F3949" s="300" t="n">
        <v>5234</v>
      </c>
      <c r="G3949" s="300" t="n">
        <v>8188</v>
      </c>
      <c r="H3949" s="302" t="n">
        <v>7555</v>
      </c>
      <c r="I3949" s="300" t="n"/>
      <c r="J3949" s="315" t="n"/>
      <c r="K3949" s="304" t="n"/>
      <c r="L3949" s="304" t="n"/>
      <c r="M3949" s="304" t="n"/>
      <c r="N3949" s="304" t="n"/>
    </row>
    <row r="3950" ht="15.75" customHeight="1" s="412">
      <c r="A3950" s="300" t="n">
        <v>4023</v>
      </c>
      <c r="B3950" s="300" t="n">
        <v>53</v>
      </c>
      <c r="C3950" s="300" t="inlineStr">
        <is>
          <t>T153</t>
        </is>
      </c>
      <c r="D3950" s="300" t="n">
        <v>15</v>
      </c>
      <c r="E3950" s="301" t="n">
        <v>43599</v>
      </c>
      <c r="F3950" s="300" t="n">
        <v>5232</v>
      </c>
      <c r="G3950" s="300" t="n">
        <v>7303</v>
      </c>
      <c r="H3950" s="302" t="n">
        <v>6879</v>
      </c>
      <c r="I3950" s="300" t="n"/>
      <c r="J3950" s="315" t="n"/>
      <c r="K3950" s="304" t="n"/>
      <c r="L3950" s="304" t="n"/>
      <c r="M3950" s="304" t="n"/>
      <c r="N3950" s="304" t="n"/>
    </row>
    <row r="3951" ht="15.75" customHeight="1" s="412">
      <c r="A3951" s="300" t="n">
        <v>4024</v>
      </c>
      <c r="B3951" s="300" t="n">
        <v>54</v>
      </c>
      <c r="C3951" s="300" t="inlineStr">
        <is>
          <t>T153</t>
        </is>
      </c>
      <c r="D3951" s="300" t="n">
        <v>15</v>
      </c>
      <c r="E3951" s="301" t="n">
        <v>43599</v>
      </c>
      <c r="F3951" s="300" t="n">
        <v>5271</v>
      </c>
      <c r="G3951" s="300" t="n">
        <v>7168</v>
      </c>
      <c r="H3951" s="302" t="n">
        <v>6784</v>
      </c>
      <c r="I3951" s="300" t="n"/>
      <c r="J3951" s="315" t="n"/>
      <c r="K3951" s="304" t="n"/>
      <c r="L3951" s="304" t="n"/>
      <c r="M3951" s="304" t="n"/>
      <c r="N3951" s="304" t="n"/>
    </row>
    <row r="3952" ht="15.75" customHeight="1" s="412">
      <c r="A3952" s="300" t="n">
        <v>4025</v>
      </c>
      <c r="B3952" s="300" t="n">
        <v>55</v>
      </c>
      <c r="C3952" s="300" t="inlineStr">
        <is>
          <t>T155</t>
        </is>
      </c>
      <c r="D3952" s="300" t="n">
        <v>15</v>
      </c>
      <c r="E3952" s="301" t="n">
        <v>43599</v>
      </c>
      <c r="F3952" s="300" t="n">
        <v>5269</v>
      </c>
      <c r="G3952" s="300" t="n">
        <v>7930</v>
      </c>
      <c r="H3952" s="302" t="n">
        <v>7288</v>
      </c>
      <c r="I3952" s="300" t="n"/>
      <c r="J3952" s="315" t="n"/>
      <c r="K3952" s="304" t="n"/>
      <c r="L3952" s="304" t="n"/>
      <c r="M3952" s="304" t="n"/>
      <c r="N3952" s="304" t="n"/>
    </row>
    <row r="3953" ht="15.75" customHeight="1" s="412">
      <c r="A3953" s="300" t="n">
        <v>4026</v>
      </c>
      <c r="B3953" s="300" t="n">
        <v>56</v>
      </c>
      <c r="C3953" s="300" t="inlineStr">
        <is>
          <t>T155</t>
        </is>
      </c>
      <c r="D3953" s="300" t="n">
        <v>15</v>
      </c>
      <c r="E3953" s="301" t="n">
        <v>43599</v>
      </c>
      <c r="F3953" s="300" t="n">
        <v>5254</v>
      </c>
      <c r="G3953" s="300" t="n">
        <v>7725</v>
      </c>
      <c r="H3953" s="302" t="n">
        <v>7125</v>
      </c>
      <c r="I3953" s="300" t="n"/>
      <c r="J3953" s="315" t="n"/>
      <c r="K3953" s="304" t="n"/>
      <c r="L3953" s="304" t="n"/>
      <c r="M3953" s="304" t="n"/>
      <c r="N3953" s="304" t="n"/>
    </row>
    <row r="3954" ht="15.75" customHeight="1" s="412">
      <c r="A3954" s="300" t="n">
        <v>4027</v>
      </c>
      <c r="B3954" s="300" t="n">
        <v>57</v>
      </c>
      <c r="C3954" s="300" t="inlineStr">
        <is>
          <t>T158</t>
        </is>
      </c>
      <c r="D3954" s="300" t="n">
        <v>15</v>
      </c>
      <c r="E3954" s="301" t="n">
        <v>43599</v>
      </c>
      <c r="F3954" s="300" t="n">
        <v>5257</v>
      </c>
      <c r="G3954" s="300" t="n">
        <v>7014</v>
      </c>
      <c r="H3954" s="302" t="n">
        <v>6746</v>
      </c>
      <c r="I3954" s="300" t="n"/>
      <c r="J3954" s="315" t="n"/>
      <c r="K3954" s="304" t="n"/>
      <c r="L3954" s="304" t="n"/>
      <c r="M3954" s="304" t="n"/>
      <c r="N3954" s="304" t="n"/>
    </row>
    <row r="3955" ht="15.75" customHeight="1" s="412">
      <c r="A3955" s="300" t="n">
        <v>4028</v>
      </c>
      <c r="B3955" s="300" t="n">
        <v>58</v>
      </c>
      <c r="C3955" s="300" t="inlineStr">
        <is>
          <t>T158</t>
        </is>
      </c>
      <c r="D3955" s="300" t="n">
        <v>15</v>
      </c>
      <c r="E3955" s="301" t="n">
        <v>43599</v>
      </c>
      <c r="F3955" s="300" t="n">
        <v>5320</v>
      </c>
      <c r="G3955" s="300" t="n">
        <v>6676</v>
      </c>
      <c r="H3955" s="302" t="n">
        <v>6475</v>
      </c>
      <c r="I3955" s="300" t="n"/>
      <c r="J3955" s="315" t="n"/>
      <c r="K3955" s="304" t="n"/>
      <c r="L3955" s="304" t="n"/>
      <c r="M3955" s="304" t="n"/>
      <c r="N3955" s="304" t="n"/>
    </row>
    <row r="3956" ht="15.75" customHeight="1" s="412">
      <c r="A3956" s="300" t="n">
        <v>4029</v>
      </c>
      <c r="B3956" s="300" t="n">
        <v>59</v>
      </c>
      <c r="C3956" s="300" t="inlineStr">
        <is>
          <t>T159</t>
        </is>
      </c>
      <c r="D3956" s="300" t="n">
        <v>15</v>
      </c>
      <c r="E3956" s="301" t="n">
        <v>43599</v>
      </c>
      <c r="F3956" s="300" t="n">
        <v>5278</v>
      </c>
      <c r="G3956" s="300" t="n">
        <v>7545</v>
      </c>
      <c r="H3956" s="302" t="n">
        <v>6972</v>
      </c>
      <c r="I3956" s="300" t="n"/>
      <c r="J3956" s="315" t="n"/>
      <c r="K3956" s="304" t="n"/>
      <c r="L3956" s="304" t="n"/>
      <c r="M3956" s="304" t="n"/>
      <c r="N3956" s="304" t="n"/>
    </row>
    <row r="3957" ht="15.75" customHeight="1" s="412">
      <c r="A3957" s="300" t="n">
        <v>4030</v>
      </c>
      <c r="B3957" s="300" t="n">
        <v>60</v>
      </c>
      <c r="C3957" s="300" t="inlineStr">
        <is>
          <t>T159</t>
        </is>
      </c>
      <c r="D3957" s="300" t="n">
        <v>15</v>
      </c>
      <c r="E3957" s="301" t="n">
        <v>43599</v>
      </c>
      <c r="F3957" s="300" t="n">
        <v>5220</v>
      </c>
      <c r="G3957" s="300" t="n">
        <v>7612</v>
      </c>
      <c r="H3957" s="302" t="n">
        <v>6991</v>
      </c>
      <c r="I3957" s="300" t="n"/>
      <c r="J3957" s="315" t="n"/>
      <c r="K3957" s="304" t="n"/>
      <c r="L3957" s="304" t="n"/>
      <c r="M3957" s="304" t="n"/>
      <c r="N3957" s="304" t="n"/>
    </row>
    <row r="3958" ht="15.75" customHeight="1" s="412">
      <c r="A3958" s="300" t="n">
        <v>4031</v>
      </c>
      <c r="B3958" s="300" t="n">
        <v>61</v>
      </c>
      <c r="C3958" s="300" t="inlineStr">
        <is>
          <t>T160</t>
        </is>
      </c>
      <c r="D3958" s="300" t="n">
        <v>15</v>
      </c>
      <c r="E3958" s="301" t="n">
        <v>43599</v>
      </c>
      <c r="F3958" s="300" t="n">
        <v>5212</v>
      </c>
      <c r="G3958" s="300" t="n">
        <v>8045</v>
      </c>
      <c r="H3958" s="302" t="n">
        <v>7328</v>
      </c>
      <c r="I3958" s="300" t="n"/>
      <c r="J3958" s="315" t="n"/>
      <c r="K3958" s="304" t="n"/>
      <c r="L3958" s="304" t="n"/>
      <c r="M3958" s="304" t="n"/>
      <c r="N3958" s="304" t="n"/>
    </row>
    <row r="3959" ht="15.75" customHeight="1" s="412">
      <c r="A3959" s="300" t="n">
        <v>4032</v>
      </c>
      <c r="B3959" s="300" t="n">
        <v>62</v>
      </c>
      <c r="C3959" s="300" t="inlineStr">
        <is>
          <t>T160</t>
        </is>
      </c>
      <c r="D3959" s="300" t="n">
        <v>15</v>
      </c>
      <c r="E3959" s="301" t="n">
        <v>43599</v>
      </c>
      <c r="F3959" s="300" t="n">
        <v>5209</v>
      </c>
      <c r="G3959" s="300" t="n">
        <v>7897</v>
      </c>
      <c r="H3959" s="302" t="n">
        <v>7220</v>
      </c>
      <c r="I3959" s="300" t="n"/>
      <c r="J3959" s="315" t="n"/>
      <c r="K3959" s="304" t="n"/>
      <c r="L3959" s="304" t="n"/>
      <c r="M3959" s="304" t="n"/>
      <c r="N3959" s="304" t="n"/>
    </row>
    <row r="3960" ht="15.75" customHeight="1" s="412">
      <c r="A3960" s="300" t="n">
        <v>4033</v>
      </c>
      <c r="B3960" s="300" t="n">
        <v>63</v>
      </c>
      <c r="C3960" s="300" t="inlineStr">
        <is>
          <t>T161</t>
        </is>
      </c>
      <c r="D3960" s="300" t="n">
        <v>15</v>
      </c>
      <c r="E3960" s="301" t="n">
        <v>43599</v>
      </c>
      <c r="F3960" s="300" t="n">
        <v>5214</v>
      </c>
      <c r="G3960" s="300" t="n">
        <v>7474</v>
      </c>
      <c r="H3960" s="302" t="n">
        <v>6967</v>
      </c>
      <c r="I3960" s="300" t="n"/>
      <c r="J3960" s="315" t="n"/>
      <c r="K3960" s="304" t="n"/>
      <c r="L3960" s="304" t="n"/>
      <c r="M3960" s="304" t="n"/>
      <c r="N3960" s="304" t="n"/>
    </row>
    <row r="3961" ht="15.75" customHeight="1" s="412">
      <c r="A3961" s="300" t="n">
        <v>4034</v>
      </c>
      <c r="B3961" s="300" t="n">
        <v>64</v>
      </c>
      <c r="C3961" s="300" t="inlineStr">
        <is>
          <t>T161</t>
        </is>
      </c>
      <c r="D3961" s="300" t="n">
        <v>15</v>
      </c>
      <c r="E3961" s="301" t="n">
        <v>43599</v>
      </c>
      <c r="F3961" s="300" t="n">
        <v>5232</v>
      </c>
      <c r="G3961" s="300" t="n">
        <v>7490</v>
      </c>
      <c r="H3961" s="302" t="n">
        <v>6986</v>
      </c>
      <c r="I3961" s="300" t="n"/>
      <c r="J3961" s="315" t="n"/>
      <c r="K3961" s="304" t="n"/>
      <c r="L3961" s="304" t="n"/>
      <c r="M3961" s="304" t="n"/>
      <c r="N3961" s="304" t="n"/>
    </row>
    <row r="3962" ht="15.75" customHeight="1" s="412">
      <c r="A3962" s="300" t="n">
        <v>4035</v>
      </c>
      <c r="B3962" s="300" t="n">
        <v>65</v>
      </c>
      <c r="C3962" s="300" t="inlineStr">
        <is>
          <t>T162</t>
        </is>
      </c>
      <c r="D3962" s="300" t="n">
        <v>15</v>
      </c>
      <c r="E3962" s="301" t="n">
        <v>43599</v>
      </c>
      <c r="F3962" s="300" t="n">
        <v>5215</v>
      </c>
      <c r="G3962" s="300" t="n">
        <v>8700</v>
      </c>
      <c r="H3962" s="302" t="n">
        <v>7825</v>
      </c>
      <c r="I3962" s="300" t="n"/>
      <c r="J3962" s="315" t="n"/>
      <c r="K3962" s="304" t="n"/>
      <c r="L3962" s="304" t="n"/>
      <c r="M3962" s="304" t="n"/>
      <c r="N3962" s="304" t="n"/>
    </row>
    <row r="3963" ht="15.75" customHeight="1" s="412">
      <c r="A3963" s="300" t="n">
        <v>4036</v>
      </c>
      <c r="B3963" s="300" t="n">
        <v>66</v>
      </c>
      <c r="C3963" s="300" t="inlineStr">
        <is>
          <t>T162</t>
        </is>
      </c>
      <c r="D3963" s="300" t="n">
        <v>15</v>
      </c>
      <c r="E3963" s="301" t="n">
        <v>43599</v>
      </c>
      <c r="F3963" s="300" t="n">
        <v>5279</v>
      </c>
      <c r="G3963" s="300" t="n">
        <v>8556</v>
      </c>
      <c r="H3963" s="302" t="n">
        <v>7760</v>
      </c>
      <c r="I3963" s="300" t="n"/>
      <c r="J3963" s="315" t="n"/>
      <c r="K3963" s="304" t="n"/>
      <c r="L3963" s="304" t="n"/>
      <c r="M3963" s="304" t="n"/>
      <c r="N3963" s="304" t="n"/>
    </row>
    <row r="3964" ht="15.75" customHeight="1" s="412">
      <c r="A3964" s="300" t="n">
        <v>4037</v>
      </c>
      <c r="B3964" s="300" t="n">
        <v>67</v>
      </c>
      <c r="C3964" s="300" t="inlineStr">
        <is>
          <t>T163</t>
        </is>
      </c>
      <c r="D3964" s="300" t="n">
        <v>15</v>
      </c>
      <c r="E3964" s="301" t="n">
        <v>43599</v>
      </c>
      <c r="F3964" s="300" t="n">
        <v>5217</v>
      </c>
      <c r="G3964" s="300" t="n">
        <v>7566</v>
      </c>
      <c r="H3964" s="302" t="n">
        <v>6890</v>
      </c>
      <c r="I3964" s="300" t="n"/>
      <c r="J3964" s="315" t="n"/>
      <c r="K3964" s="304" t="n"/>
      <c r="L3964" s="304" t="n"/>
      <c r="M3964" s="304" t="n"/>
      <c r="N3964" s="304" t="n"/>
    </row>
    <row r="3965" ht="15.75" customHeight="1" s="412">
      <c r="A3965" s="300" t="n">
        <v>4038</v>
      </c>
      <c r="B3965" s="300" t="n">
        <v>68</v>
      </c>
      <c r="C3965" s="300" t="inlineStr">
        <is>
          <t>T163</t>
        </is>
      </c>
      <c r="D3965" s="300" t="n">
        <v>15</v>
      </c>
      <c r="E3965" s="301" t="n">
        <v>43599</v>
      </c>
      <c r="F3965" s="300" t="n">
        <v>5288</v>
      </c>
      <c r="G3965" s="300" t="n">
        <v>7886</v>
      </c>
      <c r="H3965" s="302" t="n">
        <v>7629</v>
      </c>
      <c r="I3965" s="300" t="n"/>
      <c r="J3965" s="315" t="inlineStr">
        <is>
          <t>11K</t>
        </is>
      </c>
      <c r="K3965" s="304" t="n"/>
      <c r="L3965" s="304" t="n"/>
      <c r="M3965" s="304" t="n"/>
      <c r="N3965" s="304" t="n"/>
    </row>
    <row r="3966" ht="15.75" customHeight="1" s="412">
      <c r="A3966" s="300" t="n">
        <v>4039</v>
      </c>
      <c r="B3966" s="300" t="n">
        <v>69</v>
      </c>
      <c r="C3966" s="300" t="inlineStr">
        <is>
          <t>T164</t>
        </is>
      </c>
      <c r="D3966" s="300" t="n">
        <v>15</v>
      </c>
      <c r="E3966" s="301" t="n">
        <v>43599</v>
      </c>
      <c r="F3966" s="300" t="n">
        <v>5248</v>
      </c>
      <c r="G3966" s="300" t="n">
        <v>7346</v>
      </c>
      <c r="H3966" s="302" t="n">
        <v>7016</v>
      </c>
      <c r="I3966" s="300" t="n"/>
      <c r="J3966" s="315" t="n"/>
      <c r="K3966" s="304" t="n"/>
      <c r="L3966" s="304" t="n"/>
      <c r="M3966" s="304" t="n"/>
      <c r="N3966" s="304" t="n"/>
    </row>
    <row r="3967" ht="15.75" customHeight="1" s="412">
      <c r="A3967" s="300" t="n">
        <v>4040</v>
      </c>
      <c r="B3967" s="300" t="n">
        <v>70</v>
      </c>
      <c r="C3967" s="300" t="inlineStr">
        <is>
          <t>T164</t>
        </is>
      </c>
      <c r="D3967" s="300" t="n">
        <v>15</v>
      </c>
      <c r="E3967" s="301" t="n">
        <v>43599</v>
      </c>
      <c r="F3967" s="300" t="n">
        <v>5266</v>
      </c>
      <c r="G3967" s="300" t="n">
        <v>7337</v>
      </c>
      <c r="H3967" s="302" t="n">
        <v>6999</v>
      </c>
      <c r="I3967" s="300" t="n"/>
      <c r="J3967" s="315" t="n"/>
      <c r="K3967" s="304" t="n"/>
      <c r="L3967" s="304" t="n"/>
      <c r="M3967" s="304" t="n"/>
      <c r="N3967" s="304" t="n"/>
    </row>
    <row r="3968" ht="15.75" customHeight="1" s="412">
      <c r="A3968" s="300" t="n">
        <v>4041</v>
      </c>
      <c r="B3968" s="300" t="n">
        <v>71</v>
      </c>
      <c r="C3968" s="300" t="inlineStr">
        <is>
          <t>T165</t>
        </is>
      </c>
      <c r="D3968" s="300" t="n">
        <v>15</v>
      </c>
      <c r="E3968" s="301" t="n">
        <v>43599</v>
      </c>
      <c r="F3968" s="300" t="n">
        <v>5256</v>
      </c>
      <c r="G3968" s="300" t="n">
        <v>8686</v>
      </c>
      <c r="H3968" s="302" t="n">
        <v>7711</v>
      </c>
      <c r="I3968" s="300" t="n"/>
      <c r="J3968" s="315" t="inlineStr">
        <is>
          <t>MF*</t>
        </is>
      </c>
      <c r="K3968" s="304" t="n"/>
      <c r="L3968" s="304" t="n"/>
      <c r="M3968" s="304" t="n"/>
      <c r="N3968" s="304" t="n"/>
    </row>
    <row r="3969" ht="15.75" customHeight="1" s="412">
      <c r="A3969" s="300" t="n">
        <v>4042</v>
      </c>
      <c r="B3969" s="300" t="n">
        <v>72</v>
      </c>
      <c r="C3969" s="300" t="inlineStr">
        <is>
          <t>T165</t>
        </is>
      </c>
      <c r="D3969" s="300" t="n">
        <v>15</v>
      </c>
      <c r="E3969" s="301" t="n">
        <v>43599</v>
      </c>
      <c r="F3969" s="300" t="n">
        <v>5223</v>
      </c>
      <c r="G3969" s="300" t="n">
        <v>8862</v>
      </c>
      <c r="H3969" s="302" t="n">
        <v>7808</v>
      </c>
      <c r="I3969" s="300" t="n"/>
      <c r="J3969" s="315" t="n"/>
      <c r="K3969" s="304" t="n"/>
      <c r="L3969" s="304" t="n"/>
      <c r="M3969" s="304" t="n"/>
      <c r="N3969" s="304" t="n"/>
    </row>
    <row r="3970" ht="15.75" customHeight="1" s="412">
      <c r="A3970" s="300" t="n">
        <v>4043</v>
      </c>
      <c r="B3970" s="300" t="n">
        <v>73</v>
      </c>
      <c r="C3970" s="300" t="inlineStr">
        <is>
          <t>T169</t>
        </is>
      </c>
      <c r="D3970" s="300" t="n">
        <v>15</v>
      </c>
      <c r="E3970" s="301" t="n">
        <v>43599</v>
      </c>
      <c r="F3970" s="300" t="n">
        <v>5203</v>
      </c>
      <c r="G3970" s="300" t="n">
        <v>8701</v>
      </c>
      <c r="H3970" s="302" t="n">
        <v>7772</v>
      </c>
      <c r="I3970" s="300" t="n"/>
      <c r="J3970" s="315" t="n"/>
      <c r="K3970" s="304" t="n"/>
      <c r="L3970" s="304" t="n"/>
      <c r="M3970" s="304" t="n"/>
      <c r="N3970" s="304" t="n"/>
    </row>
    <row r="3971" ht="15.75" customHeight="1" s="412">
      <c r="A3971" s="300" t="n">
        <v>4044</v>
      </c>
      <c r="B3971" s="300" t="n">
        <v>74</v>
      </c>
      <c r="C3971" s="300" t="inlineStr">
        <is>
          <t>T169</t>
        </is>
      </c>
      <c r="D3971" s="300" t="n">
        <v>15</v>
      </c>
      <c r="E3971" s="301" t="n">
        <v>43599</v>
      </c>
      <c r="F3971" s="300" t="n">
        <v>5309</v>
      </c>
      <c r="G3971" s="300" t="n">
        <v>8913</v>
      </c>
      <c r="H3971" s="302" t="n">
        <v>7934</v>
      </c>
      <c r="I3971" s="300" t="n"/>
      <c r="J3971" s="315" t="n"/>
      <c r="K3971" s="304" t="n"/>
      <c r="L3971" s="304" t="n"/>
      <c r="M3971" s="304" t="n"/>
      <c r="N3971" s="304" t="n"/>
    </row>
    <row r="3972" ht="15.75" customHeight="1" s="412">
      <c r="A3972" s="300" t="n">
        <v>4045</v>
      </c>
      <c r="B3972" s="300" t="n">
        <v>75</v>
      </c>
      <c r="C3972" s="300" t="inlineStr">
        <is>
          <t>T172</t>
        </is>
      </c>
      <c r="D3972" s="300" t="n">
        <v>15</v>
      </c>
      <c r="E3972" s="301" t="n">
        <v>43599</v>
      </c>
      <c r="F3972" s="300" t="n">
        <v>5226</v>
      </c>
      <c r="G3972" s="300" t="n">
        <v>7749</v>
      </c>
      <c r="H3972" s="302" t="n">
        <v>7071</v>
      </c>
      <c r="I3972" s="300" t="n"/>
      <c r="J3972" s="315" t="n"/>
      <c r="K3972" s="304" t="n"/>
      <c r="L3972" s="304" t="n"/>
      <c r="M3972" s="304" t="n"/>
      <c r="N3972" s="304" t="n"/>
    </row>
    <row r="3973" ht="15.75" customHeight="1" s="412">
      <c r="A3973" s="300" t="n">
        <v>4046</v>
      </c>
      <c r="B3973" s="300" t="n">
        <v>76</v>
      </c>
      <c r="C3973" s="300" t="inlineStr">
        <is>
          <t>T172</t>
        </is>
      </c>
      <c r="D3973" s="300" t="n">
        <v>15</v>
      </c>
      <c r="E3973" s="301" t="n">
        <v>43599</v>
      </c>
      <c r="F3973" s="300" t="n">
        <v>5239</v>
      </c>
      <c r="G3973" s="300" t="n">
        <v>7747</v>
      </c>
      <c r="H3973" s="302" t="n">
        <v>7101</v>
      </c>
      <c r="I3973" s="300" t="n"/>
      <c r="J3973" s="315" t="n"/>
      <c r="K3973" s="304" t="n"/>
      <c r="L3973" s="304" t="n"/>
      <c r="M3973" s="304" t="n"/>
      <c r="N3973" s="304" t="n"/>
    </row>
    <row r="3974" ht="15.75" customHeight="1" s="412">
      <c r="A3974" s="300" t="n">
        <v>4047</v>
      </c>
      <c r="B3974" s="300" t="n">
        <v>77</v>
      </c>
      <c r="C3974" s="300" t="inlineStr">
        <is>
          <t>T174</t>
        </is>
      </c>
      <c r="D3974" s="300" t="n">
        <v>15</v>
      </c>
      <c r="E3974" s="301" t="n">
        <v>43599</v>
      </c>
      <c r="F3974" s="300" t="n">
        <v>5212</v>
      </c>
      <c r="G3974" s="300" t="n">
        <v>8163</v>
      </c>
      <c r="H3974" s="302" t="n">
        <v>7358</v>
      </c>
      <c r="I3974" s="300" t="n"/>
      <c r="J3974" s="315" t="n"/>
      <c r="K3974" s="304" t="n"/>
      <c r="L3974" s="304" t="n"/>
      <c r="M3974" s="304" t="n"/>
      <c r="N3974" s="304" t="n"/>
    </row>
    <row r="3975" ht="15.75" customHeight="1" s="412">
      <c r="A3975" s="300" t="n">
        <v>4048</v>
      </c>
      <c r="B3975" s="300" t="n">
        <v>78</v>
      </c>
      <c r="C3975" s="300" t="inlineStr">
        <is>
          <t>T174</t>
        </is>
      </c>
      <c r="D3975" s="300" t="n">
        <v>15</v>
      </c>
      <c r="E3975" s="301" t="n">
        <v>43599</v>
      </c>
      <c r="F3975" s="300" t="n">
        <v>5245</v>
      </c>
      <c r="G3975" s="300" t="n">
        <v>8222</v>
      </c>
      <c r="H3975" s="302" t="n">
        <v>7440</v>
      </c>
      <c r="I3975" s="300" t="n"/>
      <c r="J3975" s="315" t="n"/>
      <c r="K3975" s="304" t="n"/>
      <c r="L3975" s="304" t="n"/>
      <c r="M3975" s="304" t="n"/>
      <c r="N3975" s="304" t="n"/>
    </row>
    <row r="3976" ht="15.75" customHeight="1" s="412">
      <c r="A3976" s="300" t="n">
        <v>4049</v>
      </c>
      <c r="B3976" s="300" t="n">
        <v>79</v>
      </c>
      <c r="C3976" s="300" t="inlineStr">
        <is>
          <t>T175</t>
        </is>
      </c>
      <c r="D3976" s="300" t="n">
        <v>15</v>
      </c>
      <c r="E3976" s="301" t="n">
        <v>43599</v>
      </c>
      <c r="F3976" s="300" t="n">
        <v>5242</v>
      </c>
      <c r="G3976" s="300" t="n">
        <v>6412</v>
      </c>
      <c r="H3976" s="302" t="n">
        <v>6174</v>
      </c>
      <c r="I3976" s="300" t="n"/>
      <c r="J3976" s="315" t="n"/>
      <c r="K3976" s="304" t="n"/>
      <c r="L3976" s="304" t="n"/>
      <c r="M3976" s="304" t="n"/>
      <c r="N3976" s="304" t="n"/>
    </row>
    <row r="3977" ht="15.75" customHeight="1" s="412">
      <c r="A3977" s="300" t="n">
        <v>4050</v>
      </c>
      <c r="B3977" s="300" t="n">
        <v>80</v>
      </c>
      <c r="C3977" s="300" t="inlineStr">
        <is>
          <t>T175</t>
        </is>
      </c>
      <c r="D3977" s="300" t="n">
        <v>15</v>
      </c>
      <c r="E3977" s="301" t="n">
        <v>43599</v>
      </c>
      <c r="F3977" s="300" t="n">
        <v>5245</v>
      </c>
      <c r="G3977" s="300" t="n">
        <v>6503</v>
      </c>
      <c r="H3977" s="302" t="n">
        <v>6249</v>
      </c>
      <c r="I3977" s="300" t="n"/>
      <c r="J3977" s="315" t="n"/>
      <c r="K3977" s="304" t="n"/>
      <c r="L3977" s="304" t="n"/>
      <c r="M3977" s="304" t="n"/>
      <c r="N3977" s="304" t="n"/>
    </row>
    <row r="3978" ht="15.75" customHeight="1" s="412">
      <c r="A3978" s="300" t="n">
        <v>4051</v>
      </c>
      <c r="B3978" s="300" t="n">
        <v>81</v>
      </c>
      <c r="C3978" s="300" t="inlineStr">
        <is>
          <t>T178</t>
        </is>
      </c>
      <c r="D3978" s="300" t="n">
        <v>15</v>
      </c>
      <c r="E3978" s="301" t="n">
        <v>43599</v>
      </c>
      <c r="F3978" s="300" t="n">
        <v>5180</v>
      </c>
      <c r="G3978" s="300" t="n">
        <v>9414</v>
      </c>
      <c r="H3978" s="302" t="n">
        <v>8114</v>
      </c>
      <c r="I3978" s="300" t="n"/>
      <c r="J3978" s="315" t="inlineStr">
        <is>
          <t>10/5</t>
        </is>
      </c>
      <c r="K3978" s="304" t="n"/>
      <c r="L3978" s="304" t="n"/>
      <c r="M3978" s="304" t="n"/>
      <c r="N3978" s="304" t="n"/>
    </row>
    <row r="3979" ht="15.75" customHeight="1" s="412">
      <c r="A3979" s="300" t="n">
        <v>4052</v>
      </c>
      <c r="B3979" s="300" t="n">
        <v>82</v>
      </c>
      <c r="C3979" s="300" t="inlineStr">
        <is>
          <t>T178</t>
        </is>
      </c>
      <c r="D3979" s="300" t="n">
        <v>15</v>
      </c>
      <c r="E3979" s="301" t="n">
        <v>43599</v>
      </c>
      <c r="F3979" s="300" t="n">
        <v>5194</v>
      </c>
      <c r="G3979" s="300" t="n">
        <v>9268</v>
      </c>
      <c r="H3979" s="302" t="n">
        <v>8061</v>
      </c>
      <c r="I3979" s="300" t="n"/>
      <c r="J3979" s="315" t="n"/>
      <c r="K3979" s="304" t="n"/>
      <c r="L3979" s="304" t="n"/>
      <c r="M3979" s="304" t="n"/>
      <c r="N3979" s="304" t="n"/>
    </row>
    <row r="3980" ht="15.75" customHeight="1" s="412">
      <c r="A3980" s="300" t="n">
        <v>4053</v>
      </c>
      <c r="B3980" s="300" t="n">
        <v>83</v>
      </c>
      <c r="C3980" s="300" t="inlineStr">
        <is>
          <t>T179</t>
        </is>
      </c>
      <c r="D3980" s="300" t="n">
        <v>15</v>
      </c>
      <c r="E3980" s="301" t="n">
        <v>43599</v>
      </c>
      <c r="F3980" s="300" t="n">
        <v>5294</v>
      </c>
      <c r="G3980" s="300" t="n">
        <v>8215</v>
      </c>
      <c r="H3980" s="302" t="n">
        <v>7546</v>
      </c>
      <c r="I3980" s="300" t="n"/>
      <c r="J3980" s="315" t="inlineStr">
        <is>
          <t>MF*</t>
        </is>
      </c>
      <c r="K3980" s="304" t="n"/>
      <c r="L3980" s="304" t="n"/>
      <c r="M3980" s="304" t="n"/>
      <c r="N3980" s="304" t="n"/>
    </row>
    <row r="3981" ht="15.75" customHeight="1" s="412">
      <c r="A3981" s="300" t="n">
        <v>4054</v>
      </c>
      <c r="B3981" s="300" t="n">
        <v>84</v>
      </c>
      <c r="C3981" s="300" t="inlineStr">
        <is>
          <t>T179</t>
        </is>
      </c>
      <c r="D3981" s="300" t="n">
        <v>15</v>
      </c>
      <c r="E3981" s="301" t="n">
        <v>43599</v>
      </c>
      <c r="F3981" s="300" t="n">
        <v>5375</v>
      </c>
      <c r="G3981" s="300" t="n">
        <v>8422</v>
      </c>
      <c r="H3981" s="302" t="n">
        <v>7722</v>
      </c>
      <c r="I3981" s="300" t="n"/>
      <c r="J3981" s="315" t="n"/>
      <c r="K3981" s="304" t="n"/>
      <c r="L3981" s="304" t="n"/>
      <c r="M3981" s="304" t="n"/>
      <c r="N3981" s="304" t="n"/>
    </row>
    <row r="3982" ht="15.75" customHeight="1" s="412">
      <c r="A3982" s="300" t="n">
        <v>4055</v>
      </c>
      <c r="B3982" s="300" t="n">
        <v>85</v>
      </c>
      <c r="C3982" s="300" t="inlineStr">
        <is>
          <t>T180</t>
        </is>
      </c>
      <c r="D3982" s="300" t="n">
        <v>15</v>
      </c>
      <c r="E3982" s="301" t="n">
        <v>43599</v>
      </c>
      <c r="F3982" s="300" t="n">
        <v>5253</v>
      </c>
      <c r="G3982" s="300" t="n">
        <v>7426</v>
      </c>
      <c r="H3982" s="302" t="n">
        <v>6889</v>
      </c>
      <c r="I3982" s="300" t="n"/>
      <c r="J3982" s="315" t="n"/>
      <c r="K3982" s="304" t="n"/>
      <c r="L3982" s="304" t="n"/>
      <c r="M3982" s="304" t="n"/>
      <c r="N3982" s="304" t="n"/>
    </row>
    <row r="3983" ht="15.75" customHeight="1" s="412">
      <c r="A3983" s="300" t="n">
        <v>4056</v>
      </c>
      <c r="B3983" s="300" t="n">
        <v>86</v>
      </c>
      <c r="C3983" s="300" t="inlineStr">
        <is>
          <t>T180</t>
        </is>
      </c>
      <c r="D3983" s="300" t="n">
        <v>15</v>
      </c>
      <c r="E3983" s="301" t="n">
        <v>43599</v>
      </c>
      <c r="F3983" s="300" t="n">
        <v>5281</v>
      </c>
      <c r="G3983" s="300" t="n">
        <v>7348</v>
      </c>
      <c r="H3983" s="302" t="n">
        <v>6827</v>
      </c>
      <c r="I3983" s="300" t="n"/>
      <c r="J3983" s="315" t="n"/>
      <c r="K3983" s="304" t="n"/>
      <c r="L3983" s="304" t="n"/>
      <c r="M3983" s="304" t="n"/>
      <c r="N3983" s="304" t="n"/>
    </row>
    <row r="3984" ht="15.75" customHeight="1" s="412">
      <c r="A3984" s="300" t="n">
        <v>4057</v>
      </c>
      <c r="B3984" s="300" t="n">
        <v>87</v>
      </c>
      <c r="C3984" s="300" t="inlineStr">
        <is>
          <t>T184</t>
        </is>
      </c>
      <c r="D3984" s="300" t="n">
        <v>15</v>
      </c>
      <c r="E3984" s="301" t="n">
        <v>43599</v>
      </c>
      <c r="F3984" s="300" t="n">
        <v>5250</v>
      </c>
      <c r="G3984" s="300" t="n">
        <v>7116</v>
      </c>
      <c r="H3984" s="302" t="n">
        <v>6674</v>
      </c>
      <c r="I3984" s="300" t="n"/>
      <c r="J3984" s="315" t="n"/>
      <c r="K3984" s="304" t="n"/>
      <c r="L3984" s="304" t="n"/>
      <c r="M3984" s="304" t="n"/>
      <c r="N3984" s="304" t="n"/>
    </row>
    <row r="3985" ht="15.75" customHeight="1" s="412">
      <c r="A3985" s="300" t="n">
        <v>4058</v>
      </c>
      <c r="B3985" s="300" t="n">
        <v>88</v>
      </c>
      <c r="C3985" s="300" t="inlineStr">
        <is>
          <t>T184</t>
        </is>
      </c>
      <c r="D3985" s="300" t="n">
        <v>15</v>
      </c>
      <c r="E3985" s="301" t="n">
        <v>43599</v>
      </c>
      <c r="F3985" s="300" t="n">
        <v>5241</v>
      </c>
      <c r="G3985" s="300" t="n">
        <v>6915</v>
      </c>
      <c r="H3985" s="302" t="n">
        <v>6532</v>
      </c>
      <c r="I3985" s="300" t="n"/>
      <c r="J3985" s="315" t="n"/>
      <c r="K3985" s="304" t="n"/>
      <c r="L3985" s="304" t="n"/>
      <c r="M3985" s="304" t="n"/>
      <c r="N3985" s="304" t="n"/>
    </row>
    <row r="3986" ht="15.75" customHeight="1" s="412">
      <c r="A3986" s="300" t="n">
        <v>4059</v>
      </c>
      <c r="B3986" s="300" t="n">
        <v>89</v>
      </c>
      <c r="C3986" s="300" t="inlineStr">
        <is>
          <t>T185</t>
        </is>
      </c>
      <c r="D3986" s="300" t="n">
        <v>15</v>
      </c>
      <c r="E3986" s="301" t="n">
        <v>43599</v>
      </c>
      <c r="F3986" s="300" t="n">
        <v>5188</v>
      </c>
      <c r="G3986" s="300" t="n">
        <v>7410</v>
      </c>
      <c r="H3986" s="302" t="n">
        <v>6980</v>
      </c>
      <c r="I3986" s="300" t="n"/>
      <c r="J3986" s="315" t="n"/>
      <c r="K3986" s="304" t="n"/>
      <c r="L3986" s="304" t="n"/>
      <c r="M3986" s="304" t="n"/>
      <c r="N3986" s="304" t="n"/>
    </row>
    <row r="3987" ht="15.75" customHeight="1" s="412">
      <c r="A3987" s="300" t="n">
        <v>4060</v>
      </c>
      <c r="B3987" s="300" t="n">
        <v>90</v>
      </c>
      <c r="C3987" s="300" t="inlineStr">
        <is>
          <t>T185</t>
        </is>
      </c>
      <c r="D3987" s="300" t="n">
        <v>15</v>
      </c>
      <c r="E3987" s="301" t="n">
        <v>43599</v>
      </c>
      <c r="F3987" s="300" t="n">
        <v>5202</v>
      </c>
      <c r="G3987" s="300" t="n">
        <v>7346</v>
      </c>
      <c r="H3987" s="302" t="n">
        <v>6933</v>
      </c>
      <c r="I3987" s="300" t="n"/>
      <c r="J3987" s="315" t="n"/>
      <c r="K3987" s="304" t="n"/>
      <c r="L3987" s="304" t="n"/>
      <c r="M3987" s="304" t="n"/>
      <c r="N3987" s="304" t="n"/>
    </row>
    <row r="3988" ht="15.75" customHeight="1" s="412">
      <c r="A3988" s="300" t="n">
        <v>4061</v>
      </c>
      <c r="B3988" s="300" t="n">
        <v>91</v>
      </c>
      <c r="C3988" s="300" t="inlineStr">
        <is>
          <t>T191</t>
        </is>
      </c>
      <c r="D3988" s="300" t="n">
        <v>15</v>
      </c>
      <c r="E3988" s="301" t="n">
        <v>43599</v>
      </c>
      <c r="F3988" s="300" t="n">
        <v>5252</v>
      </c>
      <c r="G3988" s="300" t="n">
        <v>6779</v>
      </c>
      <c r="H3988" s="302" t="n">
        <v>6570</v>
      </c>
      <c r="I3988" s="300" t="n"/>
      <c r="J3988" s="315" t="n"/>
      <c r="K3988" s="304" t="n"/>
      <c r="L3988" s="304" t="n"/>
      <c r="M3988" s="304" t="n"/>
      <c r="N3988" s="304" t="n"/>
    </row>
    <row r="3989" ht="15.75" customHeight="1" s="412">
      <c r="A3989" s="300" t="n">
        <v>4062</v>
      </c>
      <c r="B3989" s="300" t="n">
        <v>92</v>
      </c>
      <c r="C3989" s="300" t="inlineStr">
        <is>
          <t>T191</t>
        </is>
      </c>
      <c r="D3989" s="300" t="n">
        <v>15</v>
      </c>
      <c r="E3989" s="301" t="n">
        <v>43599</v>
      </c>
      <c r="F3989" s="300" t="n">
        <v>5241</v>
      </c>
      <c r="G3989" s="300" t="n">
        <v>6703</v>
      </c>
      <c r="H3989" s="302" t="n">
        <v>6502</v>
      </c>
      <c r="I3989" s="300" t="n"/>
      <c r="J3989" s="315" t="n"/>
      <c r="K3989" s="304" t="n"/>
      <c r="L3989" s="304" t="n"/>
      <c r="M3989" s="304" t="n"/>
      <c r="N3989" s="304" t="n"/>
    </row>
    <row r="3990" ht="15.75" customHeight="1" s="412">
      <c r="A3990" s="300" t="n">
        <v>4063</v>
      </c>
      <c r="B3990" s="300" t="n">
        <v>93</v>
      </c>
      <c r="C3990" s="300" t="inlineStr">
        <is>
          <t>T196</t>
        </is>
      </c>
      <c r="D3990" s="300" t="n">
        <v>15</v>
      </c>
      <c r="E3990" s="301" t="n">
        <v>43599</v>
      </c>
      <c r="F3990" s="300" t="n">
        <v>5234</v>
      </c>
      <c r="G3990" s="300" t="n">
        <v>6392</v>
      </c>
      <c r="H3990" s="302" t="n">
        <v>6236</v>
      </c>
      <c r="I3990" s="300" t="n"/>
      <c r="J3990" s="315" t="n"/>
      <c r="K3990" s="304" t="n"/>
      <c r="L3990" s="304" t="n"/>
      <c r="M3990" s="304" t="n"/>
      <c r="N3990" s="304" t="n"/>
    </row>
    <row r="3991" ht="15.75" customHeight="1" s="412">
      <c r="A3991" s="300" t="n">
        <v>4064</v>
      </c>
      <c r="B3991" s="300" t="n">
        <v>94</v>
      </c>
      <c r="C3991" s="300" t="inlineStr">
        <is>
          <t>T196</t>
        </is>
      </c>
      <c r="D3991" s="300" t="n">
        <v>15</v>
      </c>
      <c r="E3991" s="301" t="n">
        <v>43599</v>
      </c>
      <c r="F3991" s="300" t="n">
        <v>5218</v>
      </c>
      <c r="G3991" s="300" t="n">
        <v>6352</v>
      </c>
      <c r="H3991" s="302" t="n">
        <v>6202</v>
      </c>
      <c r="I3991" s="300" t="n"/>
      <c r="J3991" s="315" t="n"/>
      <c r="K3991" s="304" t="n"/>
      <c r="L3991" s="304" t="n"/>
      <c r="M3991" s="304" t="n"/>
      <c r="N3991" s="304" t="n"/>
    </row>
    <row r="3992" ht="15.75" customHeight="1" s="412">
      <c r="A3992" s="300" t="n">
        <v>4065</v>
      </c>
      <c r="B3992" s="300" t="n">
        <v>95</v>
      </c>
      <c r="C3992" s="300" t="inlineStr">
        <is>
          <t>T197</t>
        </is>
      </c>
      <c r="D3992" s="300" t="n">
        <v>15</v>
      </c>
      <c r="E3992" s="301" t="n">
        <v>43599</v>
      </c>
      <c r="F3992" s="300" t="n">
        <v>5232</v>
      </c>
      <c r="G3992" s="300" t="n">
        <v>9159</v>
      </c>
      <c r="H3992" s="302" t="n">
        <v>8020</v>
      </c>
      <c r="I3992" s="300" t="n"/>
      <c r="J3992" s="315" t="n"/>
      <c r="K3992" s="304" t="n"/>
      <c r="L3992" s="304" t="n"/>
      <c r="M3992" s="304" t="n"/>
      <c r="N3992" s="304" t="n"/>
    </row>
    <row r="3993" ht="15.75" customHeight="1" s="412">
      <c r="A3993" s="300" t="n">
        <v>4066</v>
      </c>
      <c r="B3993" s="300" t="n">
        <v>96</v>
      </c>
      <c r="C3993" s="300" t="inlineStr">
        <is>
          <t>T197</t>
        </is>
      </c>
      <c r="D3993" s="300" t="n">
        <v>15</v>
      </c>
      <c r="E3993" s="301" t="n">
        <v>43599</v>
      </c>
      <c r="F3993" s="300" t="n">
        <v>5242</v>
      </c>
      <c r="G3993" s="300" t="n">
        <v>8967</v>
      </c>
      <c r="H3993" s="302" t="n">
        <v>7843</v>
      </c>
      <c r="I3993" s="300" t="n"/>
      <c r="J3993" s="315" t="n"/>
      <c r="K3993" s="304" t="n"/>
      <c r="L3993" s="304" t="n"/>
      <c r="M3993" s="304" t="n"/>
      <c r="N3993" s="304" t="n"/>
    </row>
    <row r="3994" ht="15.75" customHeight="1" s="412">
      <c r="A3994" s="300" t="n">
        <v>4067</v>
      </c>
      <c r="B3994" s="300" t="n">
        <v>97</v>
      </c>
      <c r="C3994" s="300" t="inlineStr">
        <is>
          <t>T200</t>
        </is>
      </c>
      <c r="D3994" s="300" t="n">
        <v>15</v>
      </c>
      <c r="E3994" s="301" t="n">
        <v>43599</v>
      </c>
      <c r="F3994" s="300" t="n">
        <v>5287</v>
      </c>
      <c r="G3994" s="300" t="n">
        <v>7891</v>
      </c>
      <c r="H3994" s="302" t="n">
        <v>7140</v>
      </c>
      <c r="I3994" s="300" t="n"/>
      <c r="J3994" s="315" t="n"/>
      <c r="K3994" s="304" t="n"/>
      <c r="L3994" s="304" t="n"/>
      <c r="M3994" s="304" t="n"/>
      <c r="N3994" s="304" t="n"/>
    </row>
    <row r="3995" ht="15.75" customHeight="1" s="412">
      <c r="A3995" s="300" t="n">
        <v>4068</v>
      </c>
      <c r="B3995" s="300" t="n">
        <v>98</v>
      </c>
      <c r="C3995" s="300" t="inlineStr">
        <is>
          <t>T200</t>
        </is>
      </c>
      <c r="D3995" s="300" t="n">
        <v>15</v>
      </c>
      <c r="E3995" s="301" t="n">
        <v>43599</v>
      </c>
      <c r="F3995" s="300" t="n">
        <v>5252</v>
      </c>
      <c r="G3995" s="300" t="n">
        <v>7843</v>
      </c>
      <c r="H3995" s="302" t="n">
        <v>7119</v>
      </c>
      <c r="I3995" s="300" t="n"/>
      <c r="J3995" s="315" t="n"/>
      <c r="K3995" s="304" t="n"/>
      <c r="L3995" s="304" t="n"/>
      <c r="M3995" s="304" t="n"/>
      <c r="N3995" s="304" t="n"/>
    </row>
    <row r="3996" ht="15.75" customHeight="1" s="412">
      <c r="A3996" s="300" t="n">
        <v>4069</v>
      </c>
      <c r="B3996" s="300" t="n">
        <v>99</v>
      </c>
      <c r="C3996" s="300" t="inlineStr">
        <is>
          <t>T202</t>
        </is>
      </c>
      <c r="D3996" s="300" t="n">
        <v>15</v>
      </c>
      <c r="E3996" s="301" t="n">
        <v>43599</v>
      </c>
      <c r="F3996" s="300" t="n">
        <v>5182</v>
      </c>
      <c r="G3996" s="300" t="n">
        <v>8067</v>
      </c>
      <c r="H3996" s="302" t="n">
        <v>7452</v>
      </c>
      <c r="I3996" s="300" t="n"/>
      <c r="J3996" s="315" t="n"/>
      <c r="K3996" s="304" t="n"/>
      <c r="L3996" s="304" t="n"/>
      <c r="M3996" s="304" t="n"/>
      <c r="N3996" s="304" t="n"/>
    </row>
    <row r="3997" ht="15.75" customHeight="1" s="412">
      <c r="A3997" s="300" t="n">
        <v>4070</v>
      </c>
      <c r="B3997" s="300" t="n">
        <v>100</v>
      </c>
      <c r="C3997" s="300" t="inlineStr">
        <is>
          <t>T202</t>
        </is>
      </c>
      <c r="D3997" s="300" t="n">
        <v>15</v>
      </c>
      <c r="E3997" s="301" t="n">
        <v>43599</v>
      </c>
      <c r="F3997" s="300" t="n">
        <v>5209</v>
      </c>
      <c r="G3997" s="300" t="n">
        <v>7968</v>
      </c>
      <c r="H3997" s="302" t="n">
        <v>7365</v>
      </c>
      <c r="I3997" s="300" t="n"/>
      <c r="J3997" s="315" t="n"/>
      <c r="K3997" s="304" t="n"/>
      <c r="L3997" s="304" t="n"/>
      <c r="M3997" s="304" t="n"/>
      <c r="N3997" s="304" t="n"/>
    </row>
    <row r="3998" ht="15.75" customHeight="1" s="412">
      <c r="A3998" s="300" t="n">
        <v>4071</v>
      </c>
      <c r="B3998" s="300" t="n">
        <v>101</v>
      </c>
      <c r="C3998" s="300" t="inlineStr">
        <is>
          <t>T203</t>
        </is>
      </c>
      <c r="D3998" s="300" t="n">
        <v>15</v>
      </c>
      <c r="E3998" s="301" t="n">
        <v>43599</v>
      </c>
      <c r="F3998" s="300" t="n">
        <v>5208</v>
      </c>
      <c r="G3998" s="300" t="n">
        <v>7706</v>
      </c>
      <c r="H3998" s="302" t="n">
        <v>7040</v>
      </c>
      <c r="I3998" s="300" t="n"/>
      <c r="J3998" s="315" t="n"/>
      <c r="K3998" s="304" t="n"/>
      <c r="L3998" s="304" t="n"/>
      <c r="M3998" s="304" t="n"/>
      <c r="N3998" s="304" t="n"/>
    </row>
    <row r="3999" ht="15.75" customHeight="1" s="412">
      <c r="A3999" s="300" t="n">
        <v>4072</v>
      </c>
      <c r="B3999" s="300" t="n">
        <v>102</v>
      </c>
      <c r="C3999" s="300" t="inlineStr">
        <is>
          <t>T203</t>
        </is>
      </c>
      <c r="D3999" s="300" t="n">
        <v>15</v>
      </c>
      <c r="E3999" s="301" t="n">
        <v>43599</v>
      </c>
      <c r="F3999" s="300" t="n">
        <v>5224</v>
      </c>
      <c r="G3999" s="300" t="n">
        <v>7832</v>
      </c>
      <c r="H3999" s="302" t="n">
        <v>7141</v>
      </c>
      <c r="I3999" s="300" t="n"/>
      <c r="J3999" s="315" t="n"/>
      <c r="K3999" s="304" t="n"/>
      <c r="L3999" s="304" t="n"/>
      <c r="M3999" s="304" t="n"/>
      <c r="N3999" s="304" t="n"/>
    </row>
    <row r="4000" ht="15.75" customHeight="1" s="412">
      <c r="A4000" s="300" t="n">
        <v>4073</v>
      </c>
      <c r="B4000" s="300" t="n">
        <v>103</v>
      </c>
      <c r="C4000" s="300" t="inlineStr">
        <is>
          <t>T204</t>
        </is>
      </c>
      <c r="D4000" s="300" t="n">
        <v>15</v>
      </c>
      <c r="E4000" s="301" t="n">
        <v>43599</v>
      </c>
      <c r="F4000" s="300" t="n">
        <v>5213</v>
      </c>
      <c r="G4000" s="300" t="n">
        <v>7975</v>
      </c>
      <c r="H4000" s="302" t="n">
        <v>7791</v>
      </c>
      <c r="I4000" s="300" t="n"/>
      <c r="J4000" s="315" t="n"/>
      <c r="K4000" s="304" t="n"/>
      <c r="L4000" s="304" t="n"/>
      <c r="M4000" s="304" t="n"/>
      <c r="N4000" s="304" t="n"/>
    </row>
    <row r="4001" ht="15.75" customHeight="1" s="412">
      <c r="A4001" s="300" t="n">
        <v>4074</v>
      </c>
      <c r="B4001" s="300" t="n">
        <v>104</v>
      </c>
      <c r="C4001" s="300" t="inlineStr">
        <is>
          <t>T204</t>
        </is>
      </c>
      <c r="D4001" s="300" t="n">
        <v>15</v>
      </c>
      <c r="E4001" s="301" t="n">
        <v>43599</v>
      </c>
      <c r="F4001" s="300" t="n">
        <v>5257</v>
      </c>
      <c r="G4001" s="300" t="n">
        <v>8813</v>
      </c>
      <c r="H4001" s="302" t="n">
        <v>7716</v>
      </c>
      <c r="I4001" s="300" t="n"/>
      <c r="J4001" s="315" t="n"/>
      <c r="K4001" s="304" t="n"/>
      <c r="L4001" s="304" t="n"/>
      <c r="M4001" s="304" t="n"/>
      <c r="N4001" s="304" t="n"/>
    </row>
    <row r="4002" ht="15.75" customHeight="1" s="412">
      <c r="A4002" s="300" t="n">
        <v>4075</v>
      </c>
      <c r="B4002" s="300" t="n">
        <v>105</v>
      </c>
      <c r="C4002" s="300" t="inlineStr">
        <is>
          <t>T210</t>
        </is>
      </c>
      <c r="D4002" s="300" t="n">
        <v>15</v>
      </c>
      <c r="E4002" s="301" t="n">
        <v>43599</v>
      </c>
      <c r="F4002" s="300" t="n">
        <v>5251</v>
      </c>
      <c r="G4002" s="300" t="n">
        <v>7704</v>
      </c>
      <c r="H4002" s="302" t="n">
        <v>7109</v>
      </c>
      <c r="I4002" s="300" t="n"/>
      <c r="J4002" s="315" t="n"/>
      <c r="K4002" s="304" t="n"/>
      <c r="L4002" s="304" t="n"/>
      <c r="M4002" s="304" t="n"/>
      <c r="N4002" s="304" t="n"/>
    </row>
    <row r="4003" ht="15.75" customHeight="1" s="412">
      <c r="A4003" s="300" t="n">
        <v>4076</v>
      </c>
      <c r="B4003" s="300" t="n">
        <v>106</v>
      </c>
      <c r="C4003" s="300" t="inlineStr">
        <is>
          <t>T210</t>
        </is>
      </c>
      <c r="D4003" s="300" t="n">
        <v>15</v>
      </c>
      <c r="E4003" s="301" t="n">
        <v>43599</v>
      </c>
      <c r="F4003" s="300" t="n">
        <v>5219</v>
      </c>
      <c r="G4003" s="300" t="n">
        <v>8006</v>
      </c>
      <c r="H4003" s="302" t="n">
        <v>7341</v>
      </c>
      <c r="I4003" s="300" t="n"/>
      <c r="J4003" s="315" t="n"/>
      <c r="K4003" s="304" t="n"/>
      <c r="L4003" s="304" t="n"/>
      <c r="M4003" s="304" t="n"/>
      <c r="N4003" s="304" t="n"/>
    </row>
    <row r="4004" ht="15.75" customHeight="1" s="412">
      <c r="A4004" s="300" t="n">
        <v>4077</v>
      </c>
      <c r="B4004" s="300" t="n">
        <v>107</v>
      </c>
      <c r="C4004" s="300" t="inlineStr">
        <is>
          <t>T213</t>
        </is>
      </c>
      <c r="D4004" s="300" t="n">
        <v>15</v>
      </c>
      <c r="E4004" s="301" t="n">
        <v>43599</v>
      </c>
      <c r="F4004" s="300" t="n">
        <v>5226</v>
      </c>
      <c r="G4004" s="300" t="n">
        <v>8625</v>
      </c>
      <c r="H4004" s="302" t="n">
        <v>7474</v>
      </c>
      <c r="I4004" s="300" t="n"/>
      <c r="J4004" s="315" t="n"/>
      <c r="K4004" s="304" t="n"/>
      <c r="L4004" s="304" t="n"/>
      <c r="M4004" s="304" t="n"/>
      <c r="N4004" s="304" t="n"/>
    </row>
    <row r="4005" ht="15.75" customHeight="1" s="412">
      <c r="A4005" s="300" t="n">
        <v>4078</v>
      </c>
      <c r="B4005" s="300" t="n">
        <v>108</v>
      </c>
      <c r="C4005" s="300" t="inlineStr">
        <is>
          <t>T213</t>
        </is>
      </c>
      <c r="D4005" s="300" t="n">
        <v>15</v>
      </c>
      <c r="E4005" s="301" t="n">
        <v>43599</v>
      </c>
      <c r="F4005" s="300" t="n">
        <v>5274</v>
      </c>
      <c r="G4005" s="300" t="n">
        <v>8833</v>
      </c>
      <c r="H4005" s="302" t="n">
        <v>7656</v>
      </c>
      <c r="I4005" s="300" t="n"/>
      <c r="J4005" s="315" t="n"/>
      <c r="K4005" s="304" t="n"/>
      <c r="L4005" s="304" t="n"/>
      <c r="M4005" s="304" t="n"/>
      <c r="N4005" s="304" t="n"/>
    </row>
    <row r="4006" ht="15.75" customHeight="1" s="412">
      <c r="A4006" s="300" t="n">
        <v>4079</v>
      </c>
      <c r="B4006" s="300" t="n">
        <v>109</v>
      </c>
      <c r="C4006" s="300" t="inlineStr">
        <is>
          <t>T214</t>
        </is>
      </c>
      <c r="D4006" s="300" t="n">
        <v>15</v>
      </c>
      <c r="E4006" s="301" t="n">
        <v>43599</v>
      </c>
      <c r="F4006" s="300" t="n">
        <v>5191</v>
      </c>
      <c r="G4006" s="300" t="n">
        <v>8201</v>
      </c>
      <c r="H4006" s="302" t="n">
        <v>7458</v>
      </c>
      <c r="I4006" s="300" t="n"/>
      <c r="J4006" s="315" t="inlineStr">
        <is>
          <t>MF*</t>
        </is>
      </c>
      <c r="K4006" s="304" t="n"/>
      <c r="L4006" s="304" t="n"/>
      <c r="M4006" s="304" t="n"/>
      <c r="N4006" s="304" t="n"/>
    </row>
    <row r="4007" ht="15.75" customHeight="1" s="412">
      <c r="A4007" s="300" t="n">
        <v>4080</v>
      </c>
      <c r="B4007" s="300" t="n">
        <v>110</v>
      </c>
      <c r="C4007" s="300" t="inlineStr">
        <is>
          <t>T214</t>
        </is>
      </c>
      <c r="D4007" s="300" t="n">
        <v>15</v>
      </c>
      <c r="E4007" s="301" t="n">
        <v>43599</v>
      </c>
      <c r="F4007" s="300" t="n">
        <v>5243</v>
      </c>
      <c r="G4007" s="300" t="n">
        <v>8291</v>
      </c>
      <c r="H4007" s="302" t="n">
        <v>7528</v>
      </c>
      <c r="I4007" s="300" t="n"/>
      <c r="J4007" s="315" t="n"/>
      <c r="K4007" s="304" t="n"/>
      <c r="L4007" s="304" t="n"/>
      <c r="M4007" s="304" t="n"/>
      <c r="N4007" s="304" t="n"/>
    </row>
    <row r="4008" ht="15.75" customHeight="1" s="412">
      <c r="A4008" s="300" t="n">
        <v>4081</v>
      </c>
      <c r="B4008" s="300" t="n">
        <v>111</v>
      </c>
      <c r="C4008" s="300" t="inlineStr">
        <is>
          <t>T215</t>
        </is>
      </c>
      <c r="D4008" s="300" t="n">
        <v>15</v>
      </c>
      <c r="E4008" s="301" t="n">
        <v>43599</v>
      </c>
      <c r="F4008" s="300" t="n">
        <v>5213</v>
      </c>
      <c r="G4008" s="300" t="n">
        <v>7028</v>
      </c>
      <c r="H4008" s="302" t="n">
        <v>6572</v>
      </c>
      <c r="I4008" s="300" t="n"/>
      <c r="J4008" s="315" t="n"/>
      <c r="K4008" s="304" t="n"/>
      <c r="L4008" s="304" t="n"/>
      <c r="M4008" s="304" t="n"/>
      <c r="N4008" s="304" t="n"/>
    </row>
    <row r="4009" ht="15.75" customHeight="1" s="412">
      <c r="A4009" s="300" t="n">
        <v>4082</v>
      </c>
      <c r="B4009" s="300" t="n">
        <v>112</v>
      </c>
      <c r="C4009" s="300" t="inlineStr">
        <is>
          <t>T215</t>
        </is>
      </c>
      <c r="D4009" s="300" t="n">
        <v>15</v>
      </c>
      <c r="E4009" s="301" t="n">
        <v>43599</v>
      </c>
      <c r="F4009" s="300" t="n">
        <v>5197</v>
      </c>
      <c r="G4009" s="300" t="n">
        <v>7209</v>
      </c>
      <c r="H4009" s="302" t="n">
        <v>6704</v>
      </c>
      <c r="I4009" s="300" t="n"/>
      <c r="J4009" s="315" t="n"/>
      <c r="K4009" s="304" t="n"/>
      <c r="L4009" s="304" t="n"/>
      <c r="M4009" s="304" t="n"/>
      <c r="N4009" s="304" t="n"/>
    </row>
    <row r="4010" ht="15.75" customHeight="1" s="412">
      <c r="A4010" s="300" t="n">
        <v>4083</v>
      </c>
      <c r="B4010" s="300" t="n">
        <v>113</v>
      </c>
      <c r="C4010" s="300" t="inlineStr">
        <is>
          <t>T216</t>
        </is>
      </c>
      <c r="D4010" s="300" t="n">
        <v>15</v>
      </c>
      <c r="E4010" s="301" t="n">
        <v>43599</v>
      </c>
      <c r="F4010" s="300" t="n">
        <v>5283</v>
      </c>
      <c r="G4010" s="300" t="n">
        <v>9030</v>
      </c>
      <c r="H4010" s="302" t="n">
        <v>7979</v>
      </c>
      <c r="I4010" s="300" t="n"/>
      <c r="J4010" s="315" t="n"/>
      <c r="K4010" s="304" t="n"/>
      <c r="L4010" s="304" t="n"/>
      <c r="M4010" s="304" t="n"/>
      <c r="N4010" s="304" t="n"/>
    </row>
    <row r="4011" ht="15.75" customHeight="1" s="412">
      <c r="A4011" s="300" t="n">
        <v>4084</v>
      </c>
      <c r="B4011" s="300" t="n">
        <v>114</v>
      </c>
      <c r="C4011" s="300" t="inlineStr">
        <is>
          <t>T216</t>
        </is>
      </c>
      <c r="D4011" s="300" t="n">
        <v>15</v>
      </c>
      <c r="E4011" s="301" t="n">
        <v>43599</v>
      </c>
      <c r="F4011" s="300" t="n">
        <v>5247</v>
      </c>
      <c r="G4011" s="300" t="n">
        <v>9196</v>
      </c>
      <c r="H4011" s="302" t="n">
        <v>8055</v>
      </c>
      <c r="I4011" s="300" t="n"/>
      <c r="J4011" s="315" t="n"/>
      <c r="K4011" s="304" t="n"/>
      <c r="L4011" s="304" t="n"/>
      <c r="M4011" s="304" t="n"/>
      <c r="N4011" s="304" t="n"/>
    </row>
    <row r="4012" ht="15.75" customHeight="1" s="412">
      <c r="A4012" s="300" t="n">
        <v>4085</v>
      </c>
      <c r="B4012" s="300" t="n">
        <v>115</v>
      </c>
      <c r="C4012" s="300" t="inlineStr">
        <is>
          <t>T217</t>
        </is>
      </c>
      <c r="D4012" s="300" t="n">
        <v>15</v>
      </c>
      <c r="E4012" s="301" t="n">
        <v>43599</v>
      </c>
      <c r="F4012" s="300" t="n">
        <v>5260</v>
      </c>
      <c r="G4012" s="300" t="n">
        <v>8112</v>
      </c>
      <c r="H4012" s="302" t="n">
        <v>7525</v>
      </c>
      <c r="I4012" s="300" t="n"/>
      <c r="J4012" s="315" t="n"/>
      <c r="K4012" s="304" t="n"/>
      <c r="L4012" s="304" t="n"/>
      <c r="M4012" s="304" t="n"/>
      <c r="N4012" s="304" t="n"/>
    </row>
    <row r="4013" ht="15.75" customHeight="1" s="412">
      <c r="A4013" s="300" t="n">
        <v>4086</v>
      </c>
      <c r="B4013" s="300" t="n">
        <v>116</v>
      </c>
      <c r="C4013" s="300" t="inlineStr">
        <is>
          <t>T217</t>
        </is>
      </c>
      <c r="D4013" s="300" t="n">
        <v>15</v>
      </c>
      <c r="E4013" s="301" t="n">
        <v>43599</v>
      </c>
      <c r="F4013" s="300" t="n">
        <v>5263</v>
      </c>
      <c r="G4013" s="300" t="n">
        <v>7916</v>
      </c>
      <c r="H4013" s="302" t="n">
        <v>7364</v>
      </c>
      <c r="I4013" s="300" t="n"/>
      <c r="J4013" s="315" t="n"/>
      <c r="K4013" s="304" t="n"/>
      <c r="L4013" s="304" t="n"/>
      <c r="M4013" s="304" t="n"/>
      <c r="N4013" s="304" t="n"/>
    </row>
    <row r="4014" ht="15.75" customHeight="1" s="412">
      <c r="A4014" s="300" t="n">
        <v>4087</v>
      </c>
      <c r="B4014" s="300" t="n">
        <v>117</v>
      </c>
      <c r="C4014" s="300" t="inlineStr">
        <is>
          <t>T218</t>
        </is>
      </c>
      <c r="D4014" s="300" t="n">
        <v>15</v>
      </c>
      <c r="E4014" s="301" t="n">
        <v>43599</v>
      </c>
      <c r="F4014" s="300" t="n">
        <v>5221</v>
      </c>
      <c r="G4014" s="300" t="n">
        <v>7380</v>
      </c>
      <c r="H4014" s="302" t="n">
        <v>6992</v>
      </c>
      <c r="I4014" s="300" t="n"/>
      <c r="J4014" s="315" t="n"/>
      <c r="K4014" s="304" t="n"/>
      <c r="L4014" s="304" t="n"/>
      <c r="M4014" s="304" t="n"/>
      <c r="N4014" s="304" t="n"/>
    </row>
    <row r="4015" ht="15.75" customHeight="1" s="412">
      <c r="A4015" s="300" t="n">
        <v>4088</v>
      </c>
      <c r="B4015" s="300" t="n">
        <v>118</v>
      </c>
      <c r="C4015" s="300" t="inlineStr">
        <is>
          <t>T218</t>
        </is>
      </c>
      <c r="D4015" s="300" t="n">
        <v>15</v>
      </c>
      <c r="E4015" s="301" t="n">
        <v>43599</v>
      </c>
      <c r="F4015" s="300" t="n">
        <v>5249</v>
      </c>
      <c r="G4015" s="300" t="n">
        <v>7289</v>
      </c>
      <c r="H4015" s="302" t="n">
        <v>6925</v>
      </c>
      <c r="I4015" s="300" t="n"/>
      <c r="J4015" s="315" t="n"/>
      <c r="K4015" s="304" t="n"/>
      <c r="L4015" s="304" t="n"/>
      <c r="M4015" s="304" t="n"/>
      <c r="N4015" s="304" t="n"/>
    </row>
    <row r="4016" ht="15.75" customHeight="1" s="412">
      <c r="A4016" s="300" t="n">
        <v>4089</v>
      </c>
      <c r="B4016" s="300" t="n">
        <v>119</v>
      </c>
      <c r="C4016" s="300" t="inlineStr">
        <is>
          <t>T219</t>
        </is>
      </c>
      <c r="D4016" s="300" t="n">
        <v>15</v>
      </c>
      <c r="E4016" s="301" t="n">
        <v>43599</v>
      </c>
      <c r="F4016" s="300" t="n">
        <v>5212</v>
      </c>
      <c r="G4016" s="300" t="n">
        <v>8139</v>
      </c>
      <c r="H4016" s="302" t="n">
        <v>7369</v>
      </c>
      <c r="I4016" s="300" t="n"/>
      <c r="J4016" s="315" t="n"/>
      <c r="K4016" s="304" t="n"/>
      <c r="L4016" s="304" t="n"/>
      <c r="M4016" s="304" t="n"/>
      <c r="N4016" s="304" t="n"/>
    </row>
    <row r="4017" ht="15.75" customHeight="1" s="412">
      <c r="A4017" s="300" t="n">
        <v>4090</v>
      </c>
      <c r="B4017" s="300" t="n">
        <v>120</v>
      </c>
      <c r="C4017" s="300" t="inlineStr">
        <is>
          <t>T219</t>
        </is>
      </c>
      <c r="D4017" s="300" t="n">
        <v>15</v>
      </c>
      <c r="E4017" s="301" t="n">
        <v>43599</v>
      </c>
      <c r="F4017" s="300" t="n">
        <v>5196</v>
      </c>
      <c r="G4017" s="300" t="n">
        <v>8149</v>
      </c>
      <c r="H4017" s="302" t="n">
        <v>7395</v>
      </c>
      <c r="I4017" s="300" t="n"/>
      <c r="J4017" s="315" t="n"/>
      <c r="K4017" s="304" t="n"/>
      <c r="L4017" s="304" t="n"/>
      <c r="M4017" s="304" t="n"/>
      <c r="N4017" s="304" t="n"/>
    </row>
    <row r="4018" ht="15.75" customHeight="1" s="412">
      <c r="A4018" s="300" t="n">
        <v>4091</v>
      </c>
      <c r="B4018" s="300" t="n">
        <v>121</v>
      </c>
      <c r="C4018" s="300" t="inlineStr">
        <is>
          <t>T220</t>
        </is>
      </c>
      <c r="D4018" s="300" t="n">
        <v>15</v>
      </c>
      <c r="E4018" s="301" t="n">
        <v>43599</v>
      </c>
      <c r="F4018" s="300" t="n">
        <v>5262</v>
      </c>
      <c r="G4018" s="300" t="n">
        <v>7114</v>
      </c>
      <c r="H4018" s="302" t="n">
        <v>6846</v>
      </c>
      <c r="I4018" s="300" t="n"/>
      <c r="J4018" s="315" t="n"/>
      <c r="K4018" s="304" t="n"/>
      <c r="L4018" s="304" t="n"/>
      <c r="M4018" s="304" t="n"/>
      <c r="N4018" s="304" t="n"/>
    </row>
    <row r="4019" ht="15.75" customHeight="1" s="412">
      <c r="A4019" s="300" t="n">
        <v>4092</v>
      </c>
      <c r="B4019" s="300" t="n">
        <v>122</v>
      </c>
      <c r="C4019" s="300" t="inlineStr">
        <is>
          <t>T220</t>
        </is>
      </c>
      <c r="D4019" s="300" t="n">
        <v>15</v>
      </c>
      <c r="E4019" s="301" t="n">
        <v>43599</v>
      </c>
      <c r="F4019" s="300" t="n">
        <v>5223</v>
      </c>
      <c r="G4019" s="300" t="n">
        <v>7179</v>
      </c>
      <c r="H4019" s="302" t="n">
        <v>6894</v>
      </c>
      <c r="I4019" s="300" t="n"/>
      <c r="J4019" s="315" t="n"/>
      <c r="K4019" s="304" t="n"/>
      <c r="L4019" s="304" t="n"/>
      <c r="M4019" s="304" t="n"/>
      <c r="N4019" s="304" t="n"/>
    </row>
    <row r="4020" ht="15.75" customHeight="1" s="412">
      <c r="A4020" s="300" t="n">
        <v>4093</v>
      </c>
      <c r="B4020" s="300" t="n">
        <v>123</v>
      </c>
      <c r="C4020" s="300" t="inlineStr">
        <is>
          <t>T221</t>
        </is>
      </c>
      <c r="D4020" s="300" t="n">
        <v>15</v>
      </c>
      <c r="E4020" s="301" t="n">
        <v>43599</v>
      </c>
      <c r="F4020" s="300" t="n">
        <v>5241</v>
      </c>
      <c r="G4020" s="300" t="n">
        <v>8448</v>
      </c>
      <c r="H4020" s="302" t="n">
        <v>7846</v>
      </c>
      <c r="I4020" s="300" t="n"/>
      <c r="J4020" s="315" t="n"/>
      <c r="K4020" s="304" t="n"/>
      <c r="L4020" s="304" t="n"/>
      <c r="M4020" s="304" t="n"/>
      <c r="N4020" s="304" t="n"/>
    </row>
    <row r="4021" ht="15.75" customHeight="1" s="412">
      <c r="A4021" s="300" t="n">
        <v>4094</v>
      </c>
      <c r="B4021" s="300" t="n">
        <v>124</v>
      </c>
      <c r="C4021" s="300" t="inlineStr">
        <is>
          <t>T221</t>
        </is>
      </c>
      <c r="D4021" s="300" t="n">
        <v>15</v>
      </c>
      <c r="E4021" s="301" t="n">
        <v>43599</v>
      </c>
      <c r="F4021" s="300" t="n">
        <v>5265</v>
      </c>
      <c r="G4021" s="300" t="n">
        <v>8147</v>
      </c>
      <c r="H4021" s="302" t="n">
        <v>7603</v>
      </c>
      <c r="I4021" s="300" t="n"/>
      <c r="J4021" s="315" t="n"/>
      <c r="K4021" s="304" t="n"/>
      <c r="L4021" s="304" t="n"/>
      <c r="M4021" s="304" t="n"/>
      <c r="N4021" s="304" t="n"/>
    </row>
    <row r="4022" ht="15.75" customHeight="1" s="412">
      <c r="A4022" s="300" t="n">
        <v>4095</v>
      </c>
      <c r="B4022" s="300" t="n">
        <v>125</v>
      </c>
      <c r="C4022" s="300" t="inlineStr">
        <is>
          <t>T222</t>
        </is>
      </c>
      <c r="D4022" s="300" t="n">
        <v>15</v>
      </c>
      <c r="E4022" s="301" t="n">
        <v>43599</v>
      </c>
      <c r="F4022" s="300" t="n">
        <v>5217</v>
      </c>
      <c r="G4022" s="300" t="n">
        <v>8416</v>
      </c>
      <c r="H4022" s="302" t="n">
        <v>7801</v>
      </c>
      <c r="I4022" s="300" t="n"/>
      <c r="J4022" s="315" t="inlineStr">
        <is>
          <t>MF</t>
        </is>
      </c>
      <c r="K4022" s="304" t="n"/>
      <c r="L4022" s="304" t="n"/>
      <c r="M4022" s="304" t="n"/>
      <c r="N4022" s="304" t="n"/>
    </row>
    <row r="4023" ht="15.75" customHeight="1" s="412">
      <c r="A4023" s="300" t="n">
        <v>4096</v>
      </c>
      <c r="B4023" s="300" t="n">
        <v>126</v>
      </c>
      <c r="C4023" s="300" t="inlineStr">
        <is>
          <t>T222</t>
        </is>
      </c>
      <c r="D4023" s="300" t="n">
        <v>15</v>
      </c>
      <c r="E4023" s="301" t="n">
        <v>43599</v>
      </c>
      <c r="F4023" s="300" t="n">
        <v>5232</v>
      </c>
      <c r="G4023" s="300" t="n">
        <v>8194</v>
      </c>
      <c r="H4023" s="302" t="n">
        <v>7624</v>
      </c>
      <c r="I4023" s="300" t="n"/>
      <c r="J4023" s="315" t="n"/>
      <c r="K4023" s="304" t="n"/>
      <c r="L4023" s="304" t="n"/>
      <c r="M4023" s="304" t="n"/>
      <c r="N4023" s="304" t="n"/>
    </row>
    <row r="4024" ht="15.75" customHeight="1" s="412">
      <c r="A4024" s="300" t="n">
        <v>4097</v>
      </c>
      <c r="B4024" s="300" t="n">
        <v>127</v>
      </c>
      <c r="C4024" s="300" t="inlineStr">
        <is>
          <t>T226</t>
        </is>
      </c>
      <c r="D4024" s="300" t="n">
        <v>15</v>
      </c>
      <c r="E4024" s="301" t="n">
        <v>43599</v>
      </c>
      <c r="F4024" s="300" t="n">
        <v>5247</v>
      </c>
      <c r="G4024" s="300" t="n">
        <v>8259</v>
      </c>
      <c r="H4024" s="302" t="n">
        <v>7443</v>
      </c>
      <c r="I4024" s="300" t="n"/>
      <c r="J4024" s="315" t="n"/>
      <c r="K4024" s="304" t="n"/>
      <c r="L4024" s="304" t="n"/>
      <c r="M4024" s="304" t="n"/>
      <c r="N4024" s="304" t="n"/>
    </row>
    <row r="4025" ht="15.75" customHeight="1" s="412">
      <c r="A4025" s="300" t="n">
        <v>4098</v>
      </c>
      <c r="B4025" s="300" t="n">
        <v>128</v>
      </c>
      <c r="C4025" s="300" t="inlineStr">
        <is>
          <t>T226</t>
        </is>
      </c>
      <c r="D4025" s="300" t="n">
        <v>15</v>
      </c>
      <c r="E4025" s="301" t="n">
        <v>43599</v>
      </c>
      <c r="F4025" s="300" t="n">
        <v>5213</v>
      </c>
      <c r="G4025" s="300" t="n">
        <v>8096</v>
      </c>
      <c r="H4025" s="302" t="n">
        <v>7287</v>
      </c>
      <c r="I4025" s="300" t="n"/>
      <c r="J4025" s="315" t="n"/>
      <c r="K4025" s="304" t="n"/>
      <c r="L4025" s="304" t="n"/>
      <c r="M4025" s="304" t="n"/>
      <c r="N4025" s="304" t="n"/>
    </row>
    <row r="4026" ht="15.75" customHeight="1" s="412">
      <c r="A4026" s="300" t="n">
        <v>4099</v>
      </c>
      <c r="B4026" s="300" t="n">
        <v>129</v>
      </c>
      <c r="C4026" s="300" t="inlineStr">
        <is>
          <t>T227</t>
        </is>
      </c>
      <c r="D4026" s="300" t="n">
        <v>15</v>
      </c>
      <c r="E4026" s="301" t="n">
        <v>43599</v>
      </c>
      <c r="F4026" s="300" t="n">
        <v>5238</v>
      </c>
      <c r="G4026" s="300" t="n">
        <v>6566</v>
      </c>
      <c r="H4026" s="302" t="n">
        <v>6322</v>
      </c>
      <c r="I4026" s="300" t="n"/>
      <c r="J4026" s="315" t="n"/>
      <c r="K4026" s="304" t="n"/>
      <c r="L4026" s="304" t="n"/>
      <c r="M4026" s="304" t="n"/>
      <c r="N4026" s="304" t="n"/>
    </row>
    <row r="4027" ht="15.75" customHeight="1" s="412">
      <c r="A4027" s="300" t="n">
        <v>4100</v>
      </c>
      <c r="B4027" s="300" t="n">
        <v>130</v>
      </c>
      <c r="C4027" s="300" t="inlineStr">
        <is>
          <t>T227</t>
        </is>
      </c>
      <c r="D4027" s="300" t="n">
        <v>15</v>
      </c>
      <c r="E4027" s="301" t="n">
        <v>43599</v>
      </c>
      <c r="F4027" s="300" t="n">
        <v>5212</v>
      </c>
      <c r="G4027" s="300" t="n">
        <v>6689</v>
      </c>
      <c r="H4027" s="302" t="n">
        <v>6415</v>
      </c>
      <c r="I4027" s="300" t="n"/>
      <c r="J4027" s="315" t="n"/>
      <c r="K4027" s="304" t="n"/>
      <c r="L4027" s="304" t="n"/>
      <c r="M4027" s="304" t="n"/>
      <c r="N4027" s="304" t="n"/>
    </row>
    <row r="4028" ht="15.75" customHeight="1" s="412">
      <c r="A4028" s="300" t="n">
        <v>4101</v>
      </c>
      <c r="B4028" s="300" t="n">
        <v>131</v>
      </c>
      <c r="C4028" s="300" t="inlineStr">
        <is>
          <t>T229</t>
        </is>
      </c>
      <c r="D4028" s="300" t="n">
        <v>15</v>
      </c>
      <c r="E4028" s="301" t="n">
        <v>43599</v>
      </c>
      <c r="F4028" s="300" t="n">
        <v>5209</v>
      </c>
      <c r="G4028" s="300" t="n">
        <v>9411</v>
      </c>
      <c r="H4028" s="302" t="n">
        <v>8182</v>
      </c>
      <c r="I4028" s="300" t="n"/>
      <c r="J4028" s="315" t="inlineStr">
        <is>
          <t>3/4</t>
        </is>
      </c>
      <c r="K4028" s="304" t="n"/>
      <c r="L4028" s="304" t="n"/>
      <c r="M4028" s="304" t="n"/>
      <c r="N4028" s="304" t="n"/>
    </row>
    <row r="4029" ht="15.75" customHeight="1" s="412">
      <c r="A4029" s="300" t="n">
        <v>4102</v>
      </c>
      <c r="B4029" s="300" t="n">
        <v>132</v>
      </c>
      <c r="C4029" s="300" t="inlineStr">
        <is>
          <t>T229</t>
        </is>
      </c>
      <c r="D4029" s="300" t="n">
        <v>15</v>
      </c>
      <c r="E4029" s="301" t="n">
        <v>43599</v>
      </c>
      <c r="F4029" s="300" t="n">
        <v>5233</v>
      </c>
      <c r="G4029" s="300" t="n">
        <v>9483</v>
      </c>
      <c r="H4029" s="302" t="n">
        <v>8258</v>
      </c>
      <c r="I4029" s="300" t="n"/>
      <c r="J4029" s="315" t="n"/>
      <c r="K4029" s="304" t="n"/>
      <c r="L4029" s="304" t="n"/>
      <c r="M4029" s="304" t="n"/>
      <c r="N4029" s="304" t="n"/>
    </row>
    <row r="4030" ht="15.75" customHeight="1" s="412">
      <c r="A4030" s="300" t="n">
        <v>4103</v>
      </c>
      <c r="B4030" s="300" t="n">
        <v>133</v>
      </c>
      <c r="C4030" s="300" t="inlineStr">
        <is>
          <t>T230</t>
        </is>
      </c>
      <c r="D4030" s="300" t="n">
        <v>15</v>
      </c>
      <c r="E4030" s="301" t="n">
        <v>43599</v>
      </c>
      <c r="F4030" s="300" t="n">
        <v>5286</v>
      </c>
      <c r="G4030" s="300" t="n">
        <v>7924</v>
      </c>
      <c r="H4030" s="302" t="n">
        <v>7416</v>
      </c>
      <c r="I4030" s="300" t="n"/>
      <c r="J4030" s="315" t="n"/>
      <c r="K4030" s="304" t="n"/>
      <c r="L4030" s="304" t="n"/>
      <c r="M4030" s="304" t="n"/>
      <c r="N4030" s="304" t="n"/>
    </row>
    <row r="4031" ht="15.75" customHeight="1" s="412">
      <c r="A4031" s="300" t="n">
        <v>4104</v>
      </c>
      <c r="B4031" s="300" t="n">
        <v>134</v>
      </c>
      <c r="C4031" s="300" t="inlineStr">
        <is>
          <t>T230</t>
        </is>
      </c>
      <c r="D4031" s="300" t="n">
        <v>15</v>
      </c>
      <c r="E4031" s="301" t="n">
        <v>43599</v>
      </c>
      <c r="F4031" s="300" t="n">
        <v>5220</v>
      </c>
      <c r="G4031" s="300" t="n">
        <v>7558</v>
      </c>
      <c r="H4031" s="302" t="n">
        <v>7097</v>
      </c>
      <c r="I4031" s="300" t="n"/>
      <c r="J4031" s="315" t="n"/>
      <c r="K4031" s="304" t="n"/>
      <c r="L4031" s="304" t="n"/>
      <c r="M4031" s="304" t="n"/>
      <c r="N4031" s="304" t="n"/>
    </row>
    <row r="4032" ht="15.75" customHeight="1" s="412">
      <c r="A4032" s="300" t="n">
        <v>4105</v>
      </c>
      <c r="B4032" s="300" t="n">
        <v>135</v>
      </c>
      <c r="C4032" s="300" t="inlineStr">
        <is>
          <t>T231</t>
        </is>
      </c>
      <c r="D4032" s="300" t="n">
        <v>15</v>
      </c>
      <c r="E4032" s="301" t="n">
        <v>43599</v>
      </c>
      <c r="F4032" s="300" t="n">
        <v>5240</v>
      </c>
      <c r="G4032" s="300" t="n">
        <v>9560</v>
      </c>
      <c r="H4032" s="302" t="n">
        <v>8201</v>
      </c>
      <c r="I4032" s="300" t="n"/>
      <c r="J4032" s="315" t="inlineStr">
        <is>
          <t>MF*</t>
        </is>
      </c>
      <c r="K4032" s="304" t="n"/>
      <c r="L4032" s="304" t="n"/>
      <c r="M4032" s="304" t="n"/>
      <c r="N4032" s="304" t="n"/>
    </row>
    <row r="4033" ht="15.75" customHeight="1" s="412">
      <c r="A4033" s="300" t="n">
        <v>4106</v>
      </c>
      <c r="B4033" s="300" t="n">
        <v>136</v>
      </c>
      <c r="C4033" s="300" t="inlineStr">
        <is>
          <t>T231</t>
        </is>
      </c>
      <c r="D4033" s="300" t="n">
        <v>15</v>
      </c>
      <c r="E4033" s="301" t="n">
        <v>43599</v>
      </c>
      <c r="F4033" s="300" t="n">
        <v>5219</v>
      </c>
      <c r="G4033" s="300" t="n">
        <v>8994</v>
      </c>
      <c r="H4033" s="302" t="n">
        <v>7783</v>
      </c>
      <c r="I4033" s="300" t="n"/>
      <c r="J4033" s="315" t="n"/>
      <c r="K4033" s="304" t="n"/>
      <c r="L4033" s="304" t="n"/>
      <c r="M4033" s="304" t="n"/>
      <c r="N4033" s="304" t="n"/>
    </row>
    <row r="4034" ht="15.75" customHeight="1" s="412">
      <c r="A4034" s="300" t="n">
        <v>4107</v>
      </c>
      <c r="B4034" s="300" t="n">
        <v>137</v>
      </c>
      <c r="C4034" s="300" t="inlineStr">
        <is>
          <t>T232</t>
        </is>
      </c>
      <c r="D4034" s="300" t="n">
        <v>15</v>
      </c>
      <c r="E4034" s="301" t="n">
        <v>43599</v>
      </c>
      <c r="F4034" s="300" t="n">
        <v>5220</v>
      </c>
      <c r="G4034" s="300" t="n">
        <v>6726</v>
      </c>
      <c r="H4034" s="302" t="n">
        <v>6441</v>
      </c>
      <c r="I4034" s="300" t="n"/>
      <c r="J4034" s="315" t="n"/>
      <c r="K4034" s="304" t="n"/>
      <c r="L4034" s="304" t="n"/>
      <c r="M4034" s="304" t="n"/>
      <c r="N4034" s="304" t="n"/>
    </row>
    <row r="4035" ht="15.75" customHeight="1" s="412">
      <c r="A4035" s="300" t="n">
        <v>4108</v>
      </c>
      <c r="B4035" s="300" t="n">
        <v>138</v>
      </c>
      <c r="C4035" s="300" t="inlineStr">
        <is>
          <t>T232</t>
        </is>
      </c>
      <c r="D4035" s="300" t="n">
        <v>15</v>
      </c>
      <c r="E4035" s="301" t="n">
        <v>43599</v>
      </c>
      <c r="F4035" s="300" t="n">
        <v>5222</v>
      </c>
      <c r="G4035" s="300" t="n">
        <v>6732</v>
      </c>
      <c r="H4035" s="302" t="n">
        <v>6451</v>
      </c>
      <c r="I4035" s="300" t="n"/>
      <c r="J4035" s="315" t="n"/>
      <c r="K4035" s="304" t="n"/>
      <c r="L4035" s="304" t="n"/>
      <c r="M4035" s="304" t="n"/>
      <c r="N4035" s="304" t="n"/>
    </row>
    <row r="4036" ht="15.75" customHeight="1" s="412">
      <c r="A4036" s="300" t="n">
        <v>4109</v>
      </c>
      <c r="B4036" s="300" t="n">
        <v>139</v>
      </c>
      <c r="C4036" s="300" t="inlineStr">
        <is>
          <t>T234</t>
        </is>
      </c>
      <c r="D4036" s="300" t="n">
        <v>15</v>
      </c>
      <c r="E4036" s="301" t="n">
        <v>43599</v>
      </c>
      <c r="F4036" s="300" t="n">
        <v>5218</v>
      </c>
      <c r="G4036" s="300" t="n">
        <v>8489</v>
      </c>
      <c r="H4036" s="302" t="n">
        <v>7729</v>
      </c>
      <c r="I4036" s="300" t="n"/>
      <c r="J4036" s="315" t="n"/>
      <c r="K4036" s="304" t="n"/>
      <c r="L4036" s="304" t="n"/>
      <c r="M4036" s="304" t="n"/>
      <c r="N4036" s="304" t="n"/>
    </row>
    <row r="4037" ht="15.75" customHeight="1" s="412">
      <c r="A4037" s="300" t="n">
        <v>4110</v>
      </c>
      <c r="B4037" s="300" t="n">
        <v>140</v>
      </c>
      <c r="C4037" s="300" t="inlineStr">
        <is>
          <t>T234</t>
        </is>
      </c>
      <c r="D4037" s="300" t="n">
        <v>15</v>
      </c>
      <c r="E4037" s="301" t="n">
        <v>43599</v>
      </c>
      <c r="F4037" s="300" t="n">
        <v>5241</v>
      </c>
      <c r="G4037" s="300" t="n">
        <v>8384</v>
      </c>
      <c r="H4037" s="302" t="n">
        <v>7655</v>
      </c>
      <c r="I4037" s="300" t="n"/>
      <c r="J4037" s="315" t="n"/>
      <c r="K4037" s="304" t="n"/>
      <c r="L4037" s="304" t="n"/>
      <c r="M4037" s="304" t="n"/>
      <c r="N4037" s="304" t="n"/>
    </row>
    <row r="4038" ht="15.75" customHeight="1" s="412">
      <c r="A4038" s="300" t="n">
        <v>4111</v>
      </c>
      <c r="B4038" s="300" t="n">
        <v>141</v>
      </c>
      <c r="C4038" s="300" t="inlineStr">
        <is>
          <t>T238</t>
        </is>
      </c>
      <c r="D4038" s="300" t="n">
        <v>15</v>
      </c>
      <c r="E4038" s="301" t="n">
        <v>43599</v>
      </c>
      <c r="F4038" s="300" t="n">
        <v>5187</v>
      </c>
      <c r="G4038" s="300" t="n">
        <v>7440</v>
      </c>
      <c r="H4038" s="302" t="n">
        <v>6795</v>
      </c>
      <c r="I4038" s="300" t="n"/>
      <c r="J4038" s="315" t="inlineStr">
        <is>
          <t>6/5</t>
        </is>
      </c>
      <c r="K4038" s="304" t="n"/>
      <c r="L4038" s="304" t="n"/>
      <c r="M4038" s="304" t="n"/>
      <c r="N4038" s="304" t="n"/>
    </row>
    <row r="4039" ht="15.75" customHeight="1" s="412">
      <c r="A4039" s="300" t="n">
        <v>4112</v>
      </c>
      <c r="B4039" s="300" t="n">
        <v>142</v>
      </c>
      <c r="C4039" s="300" t="inlineStr">
        <is>
          <t>T238</t>
        </is>
      </c>
      <c r="D4039" s="300" t="n">
        <v>15</v>
      </c>
      <c r="E4039" s="301" t="n">
        <v>43599</v>
      </c>
      <c r="F4039" s="300" t="n">
        <v>5229</v>
      </c>
      <c r="G4039" s="300" t="n">
        <v>7323</v>
      </c>
      <c r="H4039" s="302" t="n">
        <v>6725</v>
      </c>
      <c r="I4039" s="300" t="n"/>
      <c r="J4039" s="315" t="n"/>
      <c r="K4039" s="304" t="n"/>
      <c r="L4039" s="304" t="n"/>
      <c r="M4039" s="304" t="n"/>
      <c r="N4039" s="304" t="n"/>
    </row>
    <row r="4040" ht="15.75" customHeight="1" s="412">
      <c r="A4040" s="300" t="n">
        <v>4113</v>
      </c>
      <c r="B4040" s="300" t="n">
        <v>143</v>
      </c>
      <c r="C4040" s="300" t="inlineStr">
        <is>
          <t>T240</t>
        </is>
      </c>
      <c r="D4040" s="300" t="n">
        <v>15</v>
      </c>
      <c r="E4040" s="301" t="n">
        <v>43599</v>
      </c>
      <c r="F4040" s="300" t="n">
        <v>5229</v>
      </c>
      <c r="G4040" s="300" t="n">
        <v>8411</v>
      </c>
      <c r="H4040" s="302" t="n">
        <v>7583</v>
      </c>
      <c r="I4040" s="300" t="n"/>
      <c r="J4040" s="315" t="n"/>
      <c r="K4040" s="304" t="n"/>
      <c r="L4040" s="304" t="n"/>
      <c r="M4040" s="304" t="n"/>
      <c r="N4040" s="304" t="n"/>
    </row>
    <row r="4041" ht="15.75" customHeight="1" s="412">
      <c r="A4041" s="300" t="n">
        <v>4114</v>
      </c>
      <c r="B4041" s="300" t="n">
        <v>144</v>
      </c>
      <c r="C4041" s="300" t="inlineStr">
        <is>
          <t>T240</t>
        </is>
      </c>
      <c r="D4041" s="300" t="n">
        <v>15</v>
      </c>
      <c r="E4041" s="301" t="n">
        <v>43599</v>
      </c>
      <c r="F4041" s="300" t="n">
        <v>5238</v>
      </c>
      <c r="G4041" s="300" t="n">
        <v>8656</v>
      </c>
      <c r="H4041" s="302" t="n">
        <v>7765</v>
      </c>
      <c r="I4041" s="300" t="n"/>
      <c r="J4041" s="315" t="n"/>
      <c r="K4041" s="304" t="n"/>
      <c r="L4041" s="304" t="n"/>
      <c r="M4041" s="304" t="n"/>
      <c r="N4041" s="304" t="n"/>
    </row>
    <row r="4042" ht="15.75" customHeight="1" s="412">
      <c r="A4042" s="300" t="n">
        <v>4115</v>
      </c>
      <c r="B4042" s="300" t="n">
        <v>145</v>
      </c>
      <c r="C4042" s="300" t="inlineStr">
        <is>
          <t>T242</t>
        </is>
      </c>
      <c r="D4042" s="300" t="n">
        <v>15</v>
      </c>
      <c r="E4042" s="301" t="n">
        <v>43599</v>
      </c>
      <c r="F4042" s="300" t="n">
        <v>5181</v>
      </c>
      <c r="G4042" s="300" t="n">
        <v>8364</v>
      </c>
      <c r="H4042" s="302" t="n">
        <v>7674</v>
      </c>
      <c r="I4042" s="300" t="n"/>
      <c r="J4042" s="315" t="n"/>
      <c r="K4042" s="304" t="n"/>
      <c r="L4042" s="304" t="n"/>
      <c r="M4042" s="304" t="n"/>
      <c r="N4042" s="304" t="n"/>
    </row>
    <row r="4043" ht="15.75" customHeight="1" s="412">
      <c r="A4043" s="300" t="n">
        <v>4116</v>
      </c>
      <c r="B4043" s="300" t="n">
        <v>146</v>
      </c>
      <c r="C4043" s="300" t="inlineStr">
        <is>
          <t>T242</t>
        </is>
      </c>
      <c r="D4043" s="300" t="n">
        <v>15</v>
      </c>
      <c r="E4043" s="301" t="n">
        <v>43599</v>
      </c>
      <c r="F4043" s="300" t="n">
        <v>5179</v>
      </c>
      <c r="G4043" s="300" t="n">
        <v>8360</v>
      </c>
      <c r="H4043" s="302" t="n">
        <v>7658</v>
      </c>
      <c r="I4043" s="300" t="n"/>
      <c r="J4043" s="315" t="n"/>
      <c r="K4043" s="304" t="n"/>
      <c r="L4043" s="304" t="n"/>
      <c r="M4043" s="304" t="n"/>
      <c r="N4043" s="304" t="n"/>
    </row>
    <row r="4044" ht="15.75" customHeight="1" s="412">
      <c r="A4044" s="300" t="n">
        <v>4117</v>
      </c>
      <c r="B4044" s="300" t="n">
        <v>147</v>
      </c>
      <c r="C4044" s="300" t="inlineStr">
        <is>
          <t>T244</t>
        </is>
      </c>
      <c r="D4044" s="300" t="n">
        <v>15</v>
      </c>
      <c r="E4044" s="301" t="n">
        <v>43599</v>
      </c>
      <c r="F4044" s="300" t="n">
        <v>5265</v>
      </c>
      <c r="G4044" s="300" t="n">
        <v>7180</v>
      </c>
      <c r="H4044" s="302" t="n">
        <v>6802</v>
      </c>
      <c r="I4044" s="300" t="n"/>
      <c r="J4044" s="315" t="n"/>
      <c r="K4044" s="304" t="n"/>
      <c r="L4044" s="304" t="n"/>
      <c r="M4044" s="304" t="n"/>
      <c r="N4044" s="304" t="n"/>
    </row>
    <row r="4045" ht="15.75" customHeight="1" s="412">
      <c r="A4045" s="300" t="n">
        <v>4118</v>
      </c>
      <c r="B4045" s="300" t="n">
        <v>148</v>
      </c>
      <c r="C4045" s="300" t="inlineStr">
        <is>
          <t>T244</t>
        </is>
      </c>
      <c r="D4045" s="300" t="n">
        <v>15</v>
      </c>
      <c r="E4045" s="301" t="n">
        <v>43599</v>
      </c>
      <c r="F4045" s="300" t="n">
        <v>5186</v>
      </c>
      <c r="G4045" s="300" t="n">
        <v>7122</v>
      </c>
      <c r="H4045" s="302" t="n">
        <v>6743</v>
      </c>
      <c r="I4045" s="300" t="n"/>
      <c r="J4045" s="315" t="n"/>
      <c r="K4045" s="304" t="n"/>
      <c r="L4045" s="304" t="n"/>
      <c r="M4045" s="304" t="n"/>
      <c r="N4045" s="304" t="n"/>
    </row>
    <row r="4046" ht="15.75" customHeight="1" s="412">
      <c r="A4046" s="300" t="n">
        <v>4119</v>
      </c>
      <c r="B4046" s="300" t="n">
        <v>149</v>
      </c>
      <c r="C4046" s="300" t="inlineStr">
        <is>
          <t>T246</t>
        </is>
      </c>
      <c r="D4046" s="300" t="n">
        <v>15</v>
      </c>
      <c r="E4046" s="301" t="n">
        <v>43599</v>
      </c>
      <c r="F4046" s="300" t="n">
        <v>5222</v>
      </c>
      <c r="G4046" s="300" t="n">
        <v>7834</v>
      </c>
      <c r="H4046" s="302" t="n">
        <v>7287</v>
      </c>
      <c r="I4046" s="300" t="n"/>
      <c r="J4046" s="315" t="inlineStr">
        <is>
          <t>MF</t>
        </is>
      </c>
      <c r="K4046" s="304" t="n"/>
      <c r="L4046" s="304" t="n"/>
      <c r="M4046" s="304" t="n"/>
      <c r="N4046" s="304" t="n"/>
    </row>
    <row r="4047" ht="15.75" customHeight="1" s="412">
      <c r="A4047" s="300" t="n">
        <v>4120</v>
      </c>
      <c r="B4047" s="300" t="n">
        <v>150</v>
      </c>
      <c r="C4047" s="300" t="inlineStr">
        <is>
          <t>T246</t>
        </is>
      </c>
      <c r="D4047" s="300" t="n">
        <v>15</v>
      </c>
      <c r="E4047" s="301" t="n">
        <v>43599</v>
      </c>
      <c r="F4047" s="300" t="n">
        <v>5188</v>
      </c>
      <c r="G4047" s="300" t="n">
        <v>7549</v>
      </c>
      <c r="H4047" s="302" t="n">
        <v>7057</v>
      </c>
      <c r="I4047" s="300" t="n"/>
      <c r="J4047" s="315" t="n"/>
      <c r="K4047" s="304" t="n"/>
      <c r="L4047" s="304" t="n"/>
      <c r="M4047" s="304" t="n"/>
      <c r="N4047" s="304" t="n"/>
    </row>
    <row r="4048" ht="15.75" customHeight="1" s="412">
      <c r="A4048" s="300" t="n">
        <v>4121</v>
      </c>
      <c r="B4048" s="300" t="n">
        <v>151</v>
      </c>
      <c r="C4048" s="300" t="inlineStr">
        <is>
          <t>T247</t>
        </is>
      </c>
      <c r="D4048" s="300" t="n">
        <v>15</v>
      </c>
      <c r="E4048" s="301" t="n">
        <v>43599</v>
      </c>
      <c r="F4048" s="300" t="n">
        <v>5221</v>
      </c>
      <c r="G4048" s="300" t="n">
        <v>8359</v>
      </c>
      <c r="H4048" s="302" t="n">
        <v>7484</v>
      </c>
      <c r="I4048" s="300" t="n"/>
      <c r="J4048" s="315" t="n"/>
      <c r="K4048" s="304" t="n"/>
      <c r="L4048" s="304" t="n"/>
      <c r="M4048" s="304" t="n"/>
      <c r="N4048" s="304" t="n"/>
    </row>
    <row r="4049" ht="15.75" customHeight="1" s="412">
      <c r="A4049" s="300" t="n">
        <v>4122</v>
      </c>
      <c r="B4049" s="300" t="n">
        <v>152</v>
      </c>
      <c r="C4049" s="300" t="inlineStr">
        <is>
          <t>T247</t>
        </is>
      </c>
      <c r="D4049" s="300" t="n">
        <v>15</v>
      </c>
      <c r="E4049" s="301" t="n">
        <v>43599</v>
      </c>
      <c r="F4049" s="300" t="n">
        <v>5292</v>
      </c>
      <c r="G4049" s="300" t="n">
        <v>8629</v>
      </c>
      <c r="H4049" s="302" t="n">
        <v>7697</v>
      </c>
      <c r="I4049" s="300" t="n"/>
      <c r="J4049" s="315" t="n"/>
      <c r="K4049" s="304" t="n"/>
      <c r="L4049" s="304" t="n"/>
      <c r="M4049" s="304" t="n"/>
      <c r="N4049" s="304" t="n"/>
    </row>
    <row r="4050" ht="15.75" customHeight="1" s="412">
      <c r="A4050" s="300" t="n">
        <v>4123</v>
      </c>
      <c r="B4050" s="300" t="n">
        <v>153</v>
      </c>
      <c r="C4050" s="300" t="inlineStr">
        <is>
          <t>T248</t>
        </is>
      </c>
      <c r="D4050" s="300" t="n">
        <v>15</v>
      </c>
      <c r="E4050" s="301" t="n">
        <v>43599</v>
      </c>
      <c r="F4050" s="300" t="n">
        <v>5238</v>
      </c>
      <c r="G4050" s="300" t="n">
        <v>7969</v>
      </c>
      <c r="H4050" s="302" t="n">
        <v>7283</v>
      </c>
      <c r="I4050" s="300" t="n"/>
      <c r="J4050" s="315" t="n"/>
      <c r="K4050" s="304" t="n"/>
      <c r="L4050" s="304" t="n"/>
      <c r="M4050" s="304" t="n"/>
      <c r="N4050" s="304" t="n"/>
    </row>
    <row r="4051" ht="15.75" customHeight="1" s="412">
      <c r="A4051" s="300" t="n">
        <v>4124</v>
      </c>
      <c r="B4051" s="300" t="n">
        <v>154</v>
      </c>
      <c r="C4051" s="300" t="inlineStr">
        <is>
          <t>T248</t>
        </is>
      </c>
      <c r="D4051" s="300" t="n">
        <v>15</v>
      </c>
      <c r="E4051" s="301" t="n">
        <v>43599</v>
      </c>
      <c r="F4051" s="300" t="n">
        <v>5194</v>
      </c>
      <c r="G4051" s="300" t="n">
        <v>8051</v>
      </c>
      <c r="H4051" s="302" t="n">
        <v>7329</v>
      </c>
      <c r="I4051" s="300" t="n"/>
      <c r="J4051" s="315" t="n"/>
      <c r="K4051" s="304" t="n"/>
      <c r="L4051" s="304" t="n"/>
      <c r="M4051" s="304" t="n"/>
      <c r="N4051" s="304" t="n"/>
    </row>
    <row r="4052" ht="15.75" customHeight="1" s="412">
      <c r="A4052" s="300" t="n">
        <v>4125</v>
      </c>
      <c r="B4052" s="300" t="n">
        <v>155</v>
      </c>
      <c r="C4052" s="300" t="inlineStr">
        <is>
          <t>T250</t>
        </is>
      </c>
      <c r="D4052" s="300" t="n">
        <v>15</v>
      </c>
      <c r="E4052" s="301" t="n">
        <v>43599</v>
      </c>
      <c r="F4052" s="300" t="n">
        <v>5181</v>
      </c>
      <c r="G4052" s="300" t="n">
        <v>7721</v>
      </c>
      <c r="H4052" s="302" t="n">
        <v>7085</v>
      </c>
      <c r="I4052" s="300" t="n"/>
      <c r="J4052" s="315" t="n"/>
      <c r="K4052" s="304" t="n"/>
      <c r="L4052" s="304" t="n"/>
      <c r="M4052" s="304" t="n"/>
      <c r="N4052" s="304" t="n"/>
    </row>
    <row r="4053" ht="15.75" customHeight="1" s="412">
      <c r="A4053" s="300" t="n">
        <v>4126</v>
      </c>
      <c r="B4053" s="300" t="n">
        <v>156</v>
      </c>
      <c r="C4053" s="300" t="inlineStr">
        <is>
          <t>T250</t>
        </is>
      </c>
      <c r="D4053" s="300" t="n">
        <v>15</v>
      </c>
      <c r="E4053" s="301" t="n">
        <v>43599</v>
      </c>
      <c r="F4053" s="300" t="n">
        <v>5171</v>
      </c>
      <c r="G4053" s="300" t="n">
        <v>7821</v>
      </c>
      <c r="H4053" s="302" t="n">
        <v>7186</v>
      </c>
      <c r="I4053" s="300" t="n"/>
      <c r="J4053" s="315" t="n"/>
      <c r="K4053" s="304" t="n"/>
      <c r="L4053" s="304" t="n"/>
      <c r="M4053" s="304" t="n"/>
      <c r="N4053" s="304" t="n"/>
    </row>
    <row r="4054" ht="15.75" customHeight="1" s="412">
      <c r="A4054" s="300" t="n">
        <v>4127</v>
      </c>
      <c r="B4054" s="300" t="n">
        <v>157</v>
      </c>
      <c r="C4054" s="300" t="inlineStr">
        <is>
          <t>T258</t>
        </is>
      </c>
      <c r="D4054" s="300" t="n">
        <v>15</v>
      </c>
      <c r="E4054" s="301" t="n">
        <v>43599</v>
      </c>
      <c r="F4054" s="300" t="n">
        <v>5319</v>
      </c>
      <c r="G4054" s="300" t="n">
        <v>7907</v>
      </c>
      <c r="H4054" s="302" t="n">
        <v>7363</v>
      </c>
      <c r="I4054" s="300" t="n"/>
      <c r="J4054" s="315" t="n"/>
      <c r="K4054" s="304" t="n"/>
      <c r="L4054" s="304" t="n"/>
      <c r="M4054" s="304" t="n"/>
      <c r="N4054" s="304" t="n"/>
    </row>
    <row r="4055" ht="15.75" customHeight="1" s="412">
      <c r="A4055" s="300" t="n">
        <v>4128</v>
      </c>
      <c r="B4055" s="300" t="n">
        <v>158</v>
      </c>
      <c r="C4055" s="300" t="inlineStr">
        <is>
          <t>T258</t>
        </is>
      </c>
      <c r="D4055" s="300" t="n">
        <v>15</v>
      </c>
      <c r="E4055" s="301" t="n">
        <v>43599</v>
      </c>
      <c r="F4055" s="300" t="n">
        <v>5219</v>
      </c>
      <c r="G4055" s="300" t="n">
        <v>7722</v>
      </c>
      <c r="H4055" s="302" t="n">
        <v>7199</v>
      </c>
      <c r="I4055" s="300" t="n"/>
      <c r="J4055" s="315" t="n"/>
      <c r="K4055" s="304" t="n"/>
      <c r="L4055" s="304" t="n"/>
      <c r="M4055" s="304" t="n"/>
      <c r="N4055" s="304" t="n"/>
    </row>
    <row r="4056" ht="15.75" customHeight="1" s="412">
      <c r="A4056" s="300" t="n">
        <v>4129</v>
      </c>
      <c r="B4056" s="300" t="n">
        <v>159</v>
      </c>
      <c r="C4056" s="300" t="inlineStr">
        <is>
          <t>T261</t>
        </is>
      </c>
      <c r="D4056" s="300" t="n">
        <v>15</v>
      </c>
      <c r="E4056" s="301" t="n">
        <v>43599</v>
      </c>
      <c r="F4056" s="300" t="n">
        <v>5300</v>
      </c>
      <c r="G4056" s="300" t="n">
        <v>8354</v>
      </c>
      <c r="H4056" s="302" t="n">
        <v>7404</v>
      </c>
      <c r="I4056" s="300" t="n"/>
      <c r="J4056" s="315" t="n"/>
      <c r="K4056" s="304" t="n"/>
      <c r="L4056" s="304" t="n"/>
      <c r="M4056" s="304" t="n"/>
      <c r="N4056" s="304" t="n"/>
    </row>
    <row r="4057" ht="15.75" customHeight="1" s="412">
      <c r="A4057" s="300" t="n">
        <v>4130</v>
      </c>
      <c r="B4057" s="300" t="n">
        <v>160</v>
      </c>
      <c r="C4057" s="300" t="inlineStr">
        <is>
          <t>T261</t>
        </is>
      </c>
      <c r="D4057" s="300" t="n">
        <v>15</v>
      </c>
      <c r="E4057" s="301" t="n">
        <v>43599</v>
      </c>
      <c r="F4057" s="300" t="n">
        <v>5234</v>
      </c>
      <c r="G4057" s="300" t="n">
        <v>8349</v>
      </c>
      <c r="H4057" s="302" t="n">
        <v>7400</v>
      </c>
      <c r="I4057" s="300" t="n"/>
      <c r="J4057" s="315" t="n"/>
      <c r="K4057" s="304" t="n"/>
      <c r="L4057" s="304" t="n"/>
      <c r="M4057" s="304" t="n"/>
      <c r="N4057" s="304" t="n"/>
    </row>
    <row r="4058" ht="15.75" customHeight="1" s="412">
      <c r="A4058" s="300" t="n">
        <v>4131</v>
      </c>
      <c r="B4058" s="300" t="n">
        <v>161</v>
      </c>
      <c r="C4058" s="300" t="inlineStr">
        <is>
          <t>T263</t>
        </is>
      </c>
      <c r="D4058" s="300" t="n">
        <v>15</v>
      </c>
      <c r="E4058" s="301" t="n">
        <v>43599</v>
      </c>
      <c r="F4058" s="300" t="n">
        <v>5264</v>
      </c>
      <c r="G4058" s="300" t="n">
        <v>9476</v>
      </c>
      <c r="H4058" s="302" t="n">
        <v>8275</v>
      </c>
      <c r="I4058" s="300" t="n"/>
      <c r="J4058" s="315" t="n"/>
      <c r="K4058" s="304" t="n"/>
      <c r="L4058" s="304" t="n"/>
      <c r="M4058" s="304" t="n"/>
      <c r="N4058" s="304" t="n"/>
    </row>
    <row r="4059" ht="15.75" customHeight="1" s="412">
      <c r="A4059" s="300" t="n">
        <v>4132</v>
      </c>
      <c r="B4059" s="300" t="n">
        <v>162</v>
      </c>
      <c r="C4059" s="300" t="inlineStr">
        <is>
          <t>T263</t>
        </is>
      </c>
      <c r="D4059" s="300" t="n">
        <v>15</v>
      </c>
      <c r="E4059" s="301" t="n">
        <v>43599</v>
      </c>
      <c r="F4059" s="300" t="n">
        <v>5232</v>
      </c>
      <c r="G4059" s="300" t="n">
        <v>9217</v>
      </c>
      <c r="H4059" s="302" t="n">
        <v>8213</v>
      </c>
      <c r="I4059" s="300" t="n"/>
      <c r="J4059" s="315" t="n"/>
      <c r="K4059" s="304" t="n"/>
      <c r="L4059" s="304" t="n"/>
      <c r="M4059" s="304" t="n"/>
      <c r="N4059" s="304" t="n"/>
    </row>
    <row r="4060" ht="15.75" customHeight="1" s="412">
      <c r="A4060" s="300" t="n">
        <v>4133</v>
      </c>
      <c r="B4060" s="300" t="n">
        <v>163</v>
      </c>
      <c r="C4060" s="300" t="inlineStr">
        <is>
          <t>T264</t>
        </is>
      </c>
      <c r="D4060" s="300" t="n">
        <v>15</v>
      </c>
      <c r="E4060" s="301" t="n">
        <v>43599</v>
      </c>
      <c r="F4060" s="300" t="n">
        <v>5193</v>
      </c>
      <c r="G4060" s="300" t="n">
        <v>7866</v>
      </c>
      <c r="H4060" s="302" t="n">
        <v>6912</v>
      </c>
      <c r="I4060" s="300" t="n"/>
      <c r="J4060" s="315" t="inlineStr">
        <is>
          <t>1/2</t>
        </is>
      </c>
      <c r="K4060" s="304" t="n"/>
      <c r="L4060" s="304" t="n"/>
      <c r="M4060" s="304" t="n"/>
      <c r="N4060" s="304" t="n"/>
    </row>
    <row r="4061" ht="15.75" customHeight="1" s="412">
      <c r="A4061" s="300" t="n">
        <v>4134</v>
      </c>
      <c r="B4061" s="300" t="n">
        <v>164</v>
      </c>
      <c r="C4061" s="300" t="inlineStr">
        <is>
          <t>T264</t>
        </is>
      </c>
      <c r="D4061" s="300" t="n">
        <v>15</v>
      </c>
      <c r="E4061" s="301" t="n">
        <v>43599</v>
      </c>
      <c r="F4061" s="300" t="n">
        <v>5245</v>
      </c>
      <c r="G4061" s="300" t="n">
        <v>7839</v>
      </c>
      <c r="H4061" s="302" t="n">
        <v>6892</v>
      </c>
      <c r="I4061" s="300" t="n"/>
      <c r="J4061" s="315" t="n"/>
      <c r="K4061" s="304" t="n"/>
      <c r="L4061" s="304" t="n"/>
      <c r="M4061" s="304" t="n"/>
      <c r="N4061" s="304" t="n"/>
    </row>
    <row r="4062" ht="15.75" customHeight="1" s="412">
      <c r="A4062" s="300" t="n">
        <v>4135</v>
      </c>
      <c r="B4062" s="300" t="n">
        <v>165</v>
      </c>
      <c r="C4062" s="300" t="inlineStr">
        <is>
          <t>T265</t>
        </is>
      </c>
      <c r="D4062" s="300" t="n">
        <v>15</v>
      </c>
      <c r="E4062" s="301" t="n">
        <v>43599</v>
      </c>
      <c r="F4062" s="300" t="n">
        <v>5226</v>
      </c>
      <c r="G4062" s="300" t="n">
        <v>7455</v>
      </c>
      <c r="H4062" s="302" t="n">
        <v>6987</v>
      </c>
      <c r="I4062" s="300" t="n"/>
      <c r="J4062" s="315" t="n"/>
      <c r="K4062" s="304" t="n"/>
      <c r="L4062" s="304" t="n"/>
      <c r="M4062" s="304" t="n"/>
      <c r="N4062" s="304" t="n"/>
    </row>
    <row r="4063" ht="15.75" customHeight="1" s="412">
      <c r="A4063" s="300" t="n">
        <v>4136</v>
      </c>
      <c r="B4063" s="300" t="n">
        <v>166</v>
      </c>
      <c r="C4063" s="300" t="inlineStr">
        <is>
          <t>T265</t>
        </is>
      </c>
      <c r="D4063" s="300" t="n">
        <v>15</v>
      </c>
      <c r="E4063" s="301" t="n">
        <v>43599</v>
      </c>
      <c r="F4063" s="300" t="n">
        <v>5252</v>
      </c>
      <c r="G4063" s="300" t="n">
        <v>7607</v>
      </c>
      <c r="H4063" s="302" t="n">
        <v>7112</v>
      </c>
      <c r="I4063" s="300" t="n"/>
      <c r="J4063" s="315" t="n"/>
      <c r="K4063" s="304" t="n"/>
      <c r="L4063" s="304" t="n"/>
      <c r="M4063" s="304" t="n"/>
      <c r="N4063" s="304" t="n"/>
    </row>
    <row r="4064" ht="15.75" customHeight="1" s="412">
      <c r="A4064" s="300" t="n">
        <v>4137</v>
      </c>
      <c r="B4064" s="300" t="n">
        <v>167</v>
      </c>
      <c r="C4064" s="300" t="inlineStr">
        <is>
          <t>T267</t>
        </is>
      </c>
      <c r="D4064" s="300" t="n">
        <v>15</v>
      </c>
      <c r="E4064" s="301" t="n">
        <v>43599</v>
      </c>
      <c r="F4064" s="300" t="n">
        <v>5280</v>
      </c>
      <c r="G4064" s="300" t="n">
        <v>7228</v>
      </c>
      <c r="H4064" s="302" t="n">
        <v>6883</v>
      </c>
      <c r="I4064" s="300" t="n"/>
      <c r="J4064" s="315" t="n"/>
      <c r="K4064" s="304" t="n"/>
      <c r="L4064" s="304" t="n"/>
      <c r="M4064" s="304" t="n"/>
      <c r="N4064" s="304" t="n"/>
    </row>
    <row r="4065" ht="15.75" customHeight="1" s="412">
      <c r="A4065" s="300" t="n">
        <v>4138</v>
      </c>
      <c r="B4065" s="300" t="n">
        <v>168</v>
      </c>
      <c r="C4065" s="300" t="inlineStr">
        <is>
          <t>T267</t>
        </is>
      </c>
      <c r="D4065" s="300" t="n">
        <v>15</v>
      </c>
      <c r="E4065" s="301" t="n">
        <v>43599</v>
      </c>
      <c r="F4065" s="300" t="n">
        <v>5212</v>
      </c>
      <c r="G4065" s="300" t="n">
        <v>7020</v>
      </c>
      <c r="H4065" s="302" t="n">
        <v>6702</v>
      </c>
      <c r="I4065" s="300" t="n"/>
      <c r="J4065" s="315" t="n"/>
      <c r="K4065" s="304" t="n"/>
      <c r="L4065" s="304" t="n"/>
      <c r="M4065" s="304" t="n"/>
      <c r="N4065" s="304" t="n"/>
    </row>
    <row r="4066" ht="15.75" customHeight="1" s="412">
      <c r="A4066" s="300" t="n">
        <v>4139</v>
      </c>
      <c r="B4066" s="300" t="n">
        <v>169</v>
      </c>
      <c r="C4066" s="300" t="inlineStr">
        <is>
          <t>T268</t>
        </is>
      </c>
      <c r="D4066" s="300" t="n">
        <v>15</v>
      </c>
      <c r="E4066" s="301" t="n">
        <v>43599</v>
      </c>
      <c r="F4066" s="300" t="n">
        <v>5223</v>
      </c>
      <c r="G4066" s="300" t="n">
        <v>9433</v>
      </c>
      <c r="H4066" s="302" t="n">
        <v>7967</v>
      </c>
      <c r="I4066" s="300" t="n"/>
      <c r="J4066" s="315" t="n"/>
      <c r="K4066" s="304" t="n"/>
      <c r="L4066" s="304" t="n"/>
      <c r="M4066" s="304" t="n"/>
      <c r="N4066" s="304" t="n"/>
    </row>
    <row r="4067" ht="15.75" customHeight="1" s="412">
      <c r="A4067" s="300" t="n">
        <v>4140</v>
      </c>
      <c r="B4067" s="300" t="n">
        <v>170</v>
      </c>
      <c r="C4067" s="300" t="inlineStr">
        <is>
          <t>T268</t>
        </is>
      </c>
      <c r="D4067" s="300" t="n">
        <v>15</v>
      </c>
      <c r="E4067" s="301" t="n">
        <v>43599</v>
      </c>
      <c r="F4067" s="300" t="n">
        <v>5223</v>
      </c>
      <c r="G4067" s="300" t="n">
        <v>9296</v>
      </c>
      <c r="H4067" s="302" t="n">
        <v>7846</v>
      </c>
      <c r="I4067" s="300" t="n"/>
      <c r="J4067" s="315" t="n"/>
      <c r="K4067" s="304" t="n"/>
      <c r="L4067" s="304" t="n"/>
      <c r="M4067" s="304" t="n"/>
      <c r="N4067" s="304" t="n"/>
    </row>
    <row r="4068" ht="15.75" customHeight="1" s="412">
      <c r="A4068" s="300" t="n">
        <v>4141</v>
      </c>
      <c r="B4068" s="300" t="n">
        <v>171</v>
      </c>
      <c r="C4068" s="300" t="inlineStr">
        <is>
          <t>T301</t>
        </is>
      </c>
      <c r="D4068" s="300" t="n">
        <v>15</v>
      </c>
      <c r="E4068" s="301" t="n">
        <v>43599</v>
      </c>
      <c r="F4068" s="300" t="n">
        <v>5259</v>
      </c>
      <c r="G4068" s="300" t="n">
        <v>8677</v>
      </c>
      <c r="H4068" s="302" t="n">
        <v>7771</v>
      </c>
      <c r="I4068" s="300" t="n"/>
      <c r="J4068" s="315" t="inlineStr">
        <is>
          <t>MF*</t>
        </is>
      </c>
      <c r="K4068" s="304" t="n"/>
      <c r="L4068" s="304" t="n"/>
      <c r="M4068" s="304" t="n"/>
      <c r="N4068" s="304" t="n"/>
    </row>
    <row r="4069" ht="15.75" customHeight="1" s="412">
      <c r="A4069" s="300" t="n">
        <v>4142</v>
      </c>
      <c r="B4069" s="300" t="n">
        <v>172</v>
      </c>
      <c r="C4069" s="300" t="inlineStr">
        <is>
          <t>T301</t>
        </is>
      </c>
      <c r="D4069" s="300" t="n">
        <v>15</v>
      </c>
      <c r="E4069" s="301" t="n">
        <v>43599</v>
      </c>
      <c r="F4069" s="300" t="n">
        <v>5274</v>
      </c>
      <c r="G4069" s="300" t="n">
        <v>8436</v>
      </c>
      <c r="H4069" s="302" t="n">
        <v>7593</v>
      </c>
      <c r="I4069" s="300" t="n"/>
      <c r="J4069" s="315" t="n"/>
      <c r="K4069" s="304" t="n"/>
      <c r="L4069" s="304" t="n"/>
      <c r="M4069" s="304" t="n"/>
      <c r="N4069" s="304" t="n"/>
    </row>
    <row r="4070" ht="15.75" customHeight="1" s="412">
      <c r="A4070" s="300" t="n">
        <v>4143</v>
      </c>
      <c r="B4070" s="300" t="n">
        <v>173</v>
      </c>
      <c r="C4070" s="300" t="inlineStr">
        <is>
          <t>T305</t>
        </is>
      </c>
      <c r="D4070" s="300" t="n">
        <v>15</v>
      </c>
      <c r="E4070" s="301" t="n">
        <v>43599</v>
      </c>
      <c r="F4070" s="300" t="n">
        <v>5227</v>
      </c>
      <c r="G4070" s="300" t="n">
        <v>8252</v>
      </c>
      <c r="H4070" s="302" t="n">
        <v>7613</v>
      </c>
      <c r="I4070" s="300" t="n"/>
      <c r="J4070" s="315" t="n"/>
      <c r="K4070" s="304" t="n"/>
      <c r="L4070" s="304" t="n"/>
      <c r="M4070" s="304" t="n"/>
      <c r="N4070" s="304" t="n"/>
    </row>
    <row r="4071" ht="15.75" customHeight="1" s="412">
      <c r="A4071" s="300" t="n">
        <v>4144</v>
      </c>
      <c r="B4071" s="300" t="n">
        <v>174</v>
      </c>
      <c r="C4071" s="300" t="inlineStr">
        <is>
          <t>T305</t>
        </is>
      </c>
      <c r="D4071" s="300" t="n">
        <v>15</v>
      </c>
      <c r="E4071" s="301" t="n">
        <v>43599</v>
      </c>
      <c r="F4071" s="300" t="n">
        <v>5182</v>
      </c>
      <c r="G4071" s="300" t="n">
        <v>8110</v>
      </c>
      <c r="H4071" s="302" t="n">
        <v>7492</v>
      </c>
      <c r="I4071" s="300" t="n"/>
      <c r="J4071" s="315" t="n"/>
      <c r="K4071" s="304" t="n"/>
      <c r="L4071" s="304" t="n"/>
      <c r="M4071" s="304" t="n"/>
      <c r="N4071" s="304" t="n"/>
    </row>
    <row r="4072" ht="15.75" customHeight="1" s="412">
      <c r="A4072" s="300" t="n">
        <v>4145</v>
      </c>
      <c r="B4072" s="300" t="n">
        <v>175</v>
      </c>
      <c r="C4072" s="300" t="inlineStr">
        <is>
          <t>T306</t>
        </is>
      </c>
      <c r="D4072" s="300" t="n">
        <v>15</v>
      </c>
      <c r="E4072" s="301" t="n">
        <v>43599</v>
      </c>
      <c r="F4072" s="300" t="n">
        <v>5280</v>
      </c>
      <c r="G4072" s="300" t="n">
        <v>7517</v>
      </c>
      <c r="H4072" s="302" t="n">
        <v>6901</v>
      </c>
      <c r="I4072" s="300" t="n"/>
      <c r="J4072" s="315" t="n"/>
      <c r="K4072" s="304" t="n"/>
      <c r="L4072" s="304" t="n"/>
      <c r="M4072" s="304" t="n"/>
      <c r="N4072" s="304" t="n"/>
    </row>
    <row r="4073" ht="15.75" customHeight="1" s="412">
      <c r="A4073" s="300" t="n">
        <v>4146</v>
      </c>
      <c r="B4073" s="300" t="n">
        <v>176</v>
      </c>
      <c r="C4073" s="300" t="inlineStr">
        <is>
          <t>T306</t>
        </is>
      </c>
      <c r="D4073" s="300" t="n">
        <v>15</v>
      </c>
      <c r="E4073" s="301" t="n">
        <v>43599</v>
      </c>
      <c r="F4073" s="300" t="n">
        <v>5193</v>
      </c>
      <c r="G4073" s="300" t="n">
        <v>7440</v>
      </c>
      <c r="H4073" s="302" t="n">
        <v>6813</v>
      </c>
      <c r="I4073" s="300" t="n"/>
      <c r="J4073" s="315" t="n"/>
      <c r="K4073" s="304" t="n"/>
      <c r="L4073" s="304" t="n"/>
      <c r="M4073" s="304" t="n"/>
      <c r="N4073" s="304" t="n"/>
    </row>
    <row r="4074" ht="15.75" customHeight="1" s="412">
      <c r="A4074" s="300" t="n">
        <v>4147</v>
      </c>
      <c r="B4074" s="300" t="n">
        <v>177</v>
      </c>
      <c r="C4074" s="300" t="inlineStr">
        <is>
          <t>T309</t>
        </is>
      </c>
      <c r="D4074" s="300" t="n">
        <v>15</v>
      </c>
      <c r="E4074" s="301" t="n">
        <v>43599</v>
      </c>
      <c r="F4074" s="300" t="n">
        <v>5259</v>
      </c>
      <c r="G4074" s="300" t="n">
        <v>9533</v>
      </c>
      <c r="H4074" s="302" t="n">
        <v>8260</v>
      </c>
      <c r="I4074" s="300" t="n"/>
      <c r="J4074" s="315" t="n"/>
      <c r="K4074" s="304" t="n"/>
      <c r="L4074" s="304" t="n"/>
      <c r="M4074" s="304" t="n"/>
      <c r="N4074" s="304" t="n"/>
    </row>
    <row r="4075" ht="15.75" customHeight="1" s="412">
      <c r="A4075" s="300" t="n">
        <v>4148</v>
      </c>
      <c r="B4075" s="300" t="n">
        <v>178</v>
      </c>
      <c r="C4075" s="300" t="inlineStr">
        <is>
          <t>T309</t>
        </is>
      </c>
      <c r="D4075" s="300" t="n">
        <v>15</v>
      </c>
      <c r="E4075" s="301" t="n">
        <v>43599</v>
      </c>
      <c r="F4075" s="300" t="n">
        <v>5226</v>
      </c>
      <c r="G4075" s="300" t="n">
        <v>9500</v>
      </c>
      <c r="H4075" s="302" t="n">
        <v>8262</v>
      </c>
      <c r="I4075" s="300" t="n"/>
      <c r="J4075" s="315" t="n"/>
      <c r="K4075" s="304" t="n"/>
      <c r="L4075" s="304" t="n"/>
      <c r="M4075" s="304" t="n"/>
      <c r="N4075" s="304" t="n"/>
    </row>
    <row r="4076" ht="15.75" customHeight="1" s="412">
      <c r="A4076" s="300" t="n">
        <v>4149</v>
      </c>
      <c r="B4076" s="300" t="n">
        <v>179</v>
      </c>
      <c r="C4076" s="300" t="inlineStr">
        <is>
          <t>T311</t>
        </is>
      </c>
      <c r="D4076" s="300" t="n">
        <v>15</v>
      </c>
      <c r="E4076" s="301" t="n">
        <v>43599</v>
      </c>
      <c r="F4076" s="300" t="n">
        <v>5180</v>
      </c>
      <c r="G4076" s="300" t="n">
        <v>7746</v>
      </c>
      <c r="H4076" s="302" t="n">
        <v>6976</v>
      </c>
      <c r="I4076" s="300" t="n"/>
      <c r="J4076" s="315" t="n"/>
      <c r="K4076" s="304" t="n"/>
      <c r="L4076" s="304" t="n"/>
      <c r="M4076" s="304" t="n"/>
      <c r="N4076" s="304" t="n"/>
    </row>
    <row r="4077" ht="15.75" customHeight="1" s="412">
      <c r="A4077" s="300" t="n">
        <v>4150</v>
      </c>
      <c r="B4077" s="300" t="n">
        <v>180</v>
      </c>
      <c r="C4077" s="300" t="inlineStr">
        <is>
          <t>T311</t>
        </is>
      </c>
      <c r="D4077" s="300" t="n">
        <v>15</v>
      </c>
      <c r="E4077" s="301" t="n">
        <v>43599</v>
      </c>
      <c r="F4077" s="300" t="n">
        <v>5282</v>
      </c>
      <c r="G4077" s="300" t="n">
        <v>7630</v>
      </c>
      <c r="H4077" s="302" t="n">
        <v>6947</v>
      </c>
      <c r="I4077" s="300" t="n"/>
      <c r="J4077" s="315" t="n"/>
      <c r="K4077" s="304" t="n"/>
      <c r="L4077" s="304" t="n"/>
      <c r="M4077" s="304" t="n"/>
      <c r="N4077" s="304" t="n"/>
    </row>
    <row r="4078" ht="15.75" customHeight="1" s="412">
      <c r="A4078" s="300" t="n">
        <v>4151</v>
      </c>
      <c r="B4078" s="300" t="n">
        <v>181</v>
      </c>
      <c r="C4078" s="300" t="inlineStr">
        <is>
          <t>T314</t>
        </is>
      </c>
      <c r="D4078" s="300" t="n">
        <v>15</v>
      </c>
      <c r="E4078" s="301" t="n">
        <v>43599</v>
      </c>
      <c r="F4078" s="300" t="n">
        <v>5244</v>
      </c>
      <c r="G4078" s="300" t="n">
        <v>7945</v>
      </c>
      <c r="H4078" s="302" t="n">
        <v>7235</v>
      </c>
      <c r="I4078" s="300" t="n"/>
      <c r="J4078" s="315" t="n"/>
      <c r="K4078" s="304" t="n"/>
      <c r="L4078" s="304" t="n"/>
      <c r="M4078" s="304" t="n"/>
      <c r="N4078" s="304" t="n"/>
    </row>
    <row r="4079" ht="15.75" customHeight="1" s="412">
      <c r="A4079" s="300" t="n">
        <v>4152</v>
      </c>
      <c r="B4079" s="300" t="n">
        <v>182</v>
      </c>
      <c r="C4079" s="300" t="inlineStr">
        <is>
          <t>T314</t>
        </is>
      </c>
      <c r="D4079" s="300" t="n">
        <v>15</v>
      </c>
      <c r="E4079" s="301" t="n">
        <v>43599</v>
      </c>
      <c r="F4079" s="300" t="n">
        <v>5301</v>
      </c>
      <c r="G4079" s="300" t="n">
        <v>8005</v>
      </c>
      <c r="H4079" s="302" t="n">
        <v>7279</v>
      </c>
      <c r="I4079" s="300" t="n"/>
      <c r="J4079" s="315" t="n"/>
      <c r="K4079" s="304" t="n"/>
      <c r="L4079" s="304" t="n"/>
      <c r="M4079" s="304" t="n"/>
      <c r="N4079" s="304" t="n"/>
    </row>
    <row r="4080" ht="15.75" customHeight="1" s="412">
      <c r="A4080" s="300" t="n">
        <v>4153</v>
      </c>
      <c r="B4080" s="300" t="n">
        <v>183</v>
      </c>
      <c r="C4080" s="300" t="inlineStr">
        <is>
          <t>T315</t>
        </is>
      </c>
      <c r="D4080" s="300" t="n">
        <v>15</v>
      </c>
      <c r="E4080" s="301" t="n">
        <v>43599</v>
      </c>
      <c r="F4080" s="300" t="n">
        <v>5192</v>
      </c>
      <c r="G4080" s="300" t="n">
        <v>8145</v>
      </c>
      <c r="H4080" s="302" t="n">
        <v>7230</v>
      </c>
      <c r="I4080" s="300" t="n"/>
      <c r="J4080" s="315" t="n"/>
      <c r="K4080" s="304" t="n"/>
      <c r="L4080" s="304" t="n"/>
      <c r="M4080" s="304" t="n"/>
      <c r="N4080" s="304" t="n"/>
    </row>
    <row r="4081" ht="15.75" customHeight="1" s="412">
      <c r="A4081" s="300" t="n">
        <v>4154</v>
      </c>
      <c r="B4081" s="300" t="n">
        <v>184</v>
      </c>
      <c r="C4081" s="300" t="inlineStr">
        <is>
          <t>T315</t>
        </is>
      </c>
      <c r="D4081" s="300" t="n">
        <v>15</v>
      </c>
      <c r="E4081" s="301" t="n">
        <v>43599</v>
      </c>
      <c r="F4081" s="300" t="n">
        <v>5243</v>
      </c>
      <c r="G4081" s="300" t="n">
        <v>8215</v>
      </c>
      <c r="H4081" s="302" t="n">
        <v>7361</v>
      </c>
      <c r="I4081" s="300" t="n"/>
      <c r="J4081" s="315" t="n"/>
      <c r="K4081" s="304" t="n"/>
      <c r="L4081" s="304" t="n"/>
      <c r="M4081" s="304" t="n"/>
      <c r="N4081" s="304" t="n"/>
    </row>
    <row r="4082" ht="15.75" customHeight="1" s="412">
      <c r="A4082" s="300" t="n">
        <v>4155</v>
      </c>
      <c r="B4082" s="300" t="n">
        <v>185</v>
      </c>
      <c r="C4082" s="300" t="inlineStr">
        <is>
          <t>T317</t>
        </is>
      </c>
      <c r="D4082" s="300" t="n">
        <v>15</v>
      </c>
      <c r="E4082" s="301" t="n">
        <v>43599</v>
      </c>
      <c r="F4082" s="300" t="n">
        <v>5288</v>
      </c>
      <c r="G4082" s="300" t="n">
        <v>7650</v>
      </c>
      <c r="H4082" s="302" t="n">
        <v>7125</v>
      </c>
      <c r="I4082" s="300" t="n"/>
      <c r="J4082" s="315" t="n"/>
      <c r="K4082" s="304" t="n"/>
      <c r="L4082" s="304" t="n"/>
      <c r="M4082" s="304" t="n"/>
      <c r="N4082" s="304" t="n"/>
    </row>
    <row r="4083" ht="15.75" customHeight="1" s="412">
      <c r="A4083" s="300" t="n">
        <v>4156</v>
      </c>
      <c r="B4083" s="300" t="n">
        <v>186</v>
      </c>
      <c r="C4083" s="300" t="inlineStr">
        <is>
          <t>T317</t>
        </is>
      </c>
      <c r="D4083" s="300" t="n">
        <v>15</v>
      </c>
      <c r="E4083" s="301" t="n">
        <v>43599</v>
      </c>
      <c r="F4083" s="300" t="n">
        <v>5251</v>
      </c>
      <c r="G4083" s="300" t="n">
        <v>7440</v>
      </c>
      <c r="H4083" s="302" t="n">
        <v>6956</v>
      </c>
      <c r="I4083" s="300" t="n"/>
      <c r="J4083" s="315" t="n"/>
      <c r="K4083" s="304" t="n"/>
      <c r="L4083" s="304" t="n"/>
      <c r="M4083" s="304" t="n"/>
      <c r="N4083" s="304" t="n"/>
    </row>
    <row r="4084" ht="15.75" customHeight="1" s="412">
      <c r="A4084" s="300" t="n">
        <v>4157</v>
      </c>
      <c r="B4084" s="300" t="n">
        <v>187</v>
      </c>
      <c r="C4084" s="300" t="inlineStr">
        <is>
          <t>T318</t>
        </is>
      </c>
      <c r="D4084" s="300" t="n">
        <v>15</v>
      </c>
      <c r="E4084" s="301" t="n">
        <v>43599</v>
      </c>
      <c r="F4084" s="300" t="n">
        <v>5214</v>
      </c>
      <c r="G4084" s="300" t="n">
        <v>7274</v>
      </c>
      <c r="H4084" s="302" t="n">
        <v>6683</v>
      </c>
      <c r="I4084" s="300" t="n"/>
      <c r="J4084" s="315" t="n"/>
      <c r="K4084" s="304" t="n"/>
      <c r="L4084" s="304" t="n"/>
      <c r="M4084" s="304" t="n"/>
      <c r="N4084" s="304" t="n"/>
    </row>
    <row r="4085" ht="15.75" customHeight="1" s="412">
      <c r="A4085" s="300" t="n">
        <v>4158</v>
      </c>
      <c r="B4085" s="300" t="n">
        <v>188</v>
      </c>
      <c r="C4085" s="300" t="inlineStr">
        <is>
          <t>T318</t>
        </is>
      </c>
      <c r="D4085" s="300" t="n">
        <v>15</v>
      </c>
      <c r="E4085" s="301" t="n">
        <v>43599</v>
      </c>
      <c r="F4085" s="300" t="n">
        <v>5267</v>
      </c>
      <c r="G4085" s="300" t="n">
        <v>7299</v>
      </c>
      <c r="H4085" s="302" t="n">
        <v>6721</v>
      </c>
      <c r="I4085" s="300" t="n"/>
      <c r="J4085" s="315" t="n"/>
      <c r="K4085" s="304" t="n"/>
      <c r="L4085" s="304" t="n"/>
      <c r="M4085" s="304" t="n"/>
      <c r="N4085" s="304" t="n"/>
    </row>
    <row r="4086" ht="15.75" customHeight="1" s="412">
      <c r="A4086" s="300" t="n">
        <v>4159</v>
      </c>
      <c r="B4086" s="300" t="n">
        <v>189</v>
      </c>
      <c r="C4086" s="300" t="inlineStr">
        <is>
          <t>T319</t>
        </is>
      </c>
      <c r="D4086" s="300" t="n">
        <v>15</v>
      </c>
      <c r="E4086" s="301" t="n">
        <v>43599</v>
      </c>
      <c r="F4086" s="300" t="n">
        <v>5261</v>
      </c>
      <c r="G4086" s="300" t="n">
        <v>8588</v>
      </c>
      <c r="H4086" s="302" t="n">
        <v>7720</v>
      </c>
      <c r="I4086" s="300" t="n"/>
      <c r="J4086" s="315" t="n"/>
      <c r="K4086" s="304" t="n"/>
      <c r="L4086" s="304" t="n"/>
      <c r="M4086" s="304" t="n"/>
      <c r="N4086" s="304" t="n"/>
    </row>
    <row r="4087" ht="15.75" customHeight="1" s="412">
      <c r="A4087" s="300" t="n">
        <v>4160</v>
      </c>
      <c r="B4087" s="300" t="n">
        <v>190</v>
      </c>
      <c r="C4087" s="300" t="inlineStr">
        <is>
          <t>T319</t>
        </is>
      </c>
      <c r="D4087" s="300" t="n">
        <v>15</v>
      </c>
      <c r="E4087" s="301" t="n">
        <v>43599</v>
      </c>
      <c r="F4087" s="300" t="n">
        <v>5238</v>
      </c>
      <c r="G4087" s="300" t="n">
        <v>8517</v>
      </c>
      <c r="H4087" s="302" t="n">
        <v>7646</v>
      </c>
      <c r="I4087" s="300" t="n"/>
      <c r="J4087" s="315" t="n"/>
      <c r="K4087" s="304" t="n"/>
      <c r="L4087" s="304" t="n"/>
      <c r="M4087" s="304" t="n"/>
      <c r="N4087" s="304" t="n"/>
    </row>
    <row r="4088" ht="15.75" customHeight="1" s="412">
      <c r="A4088" s="300" t="n">
        <v>4161</v>
      </c>
      <c r="B4088" s="300" t="n">
        <v>191</v>
      </c>
      <c r="C4088" s="300" t="inlineStr">
        <is>
          <t>T320</t>
        </is>
      </c>
      <c r="D4088" s="300" t="n">
        <v>15</v>
      </c>
      <c r="E4088" s="301" t="n">
        <v>43599</v>
      </c>
      <c r="F4088" s="300" t="n">
        <v>5280</v>
      </c>
      <c r="G4088" s="300" t="n">
        <v>8777</v>
      </c>
      <c r="H4088" s="302" t="n">
        <v>7715</v>
      </c>
      <c r="I4088" s="300" t="n"/>
      <c r="J4088" s="315" t="inlineStr">
        <is>
          <t>MF*</t>
        </is>
      </c>
      <c r="K4088" s="304" t="n"/>
      <c r="L4088" s="304" t="n"/>
      <c r="M4088" s="304" t="n"/>
      <c r="N4088" s="304" t="n"/>
    </row>
    <row r="4089" ht="15.75" customHeight="1" s="412">
      <c r="A4089" s="300" t="n">
        <v>4162</v>
      </c>
      <c r="B4089" s="300" t="n">
        <v>192</v>
      </c>
      <c r="C4089" s="300" t="inlineStr">
        <is>
          <t>T320</t>
        </is>
      </c>
      <c r="D4089" s="300" t="n">
        <v>15</v>
      </c>
      <c r="E4089" s="301" t="n">
        <v>43599</v>
      </c>
      <c r="F4089" s="300" t="n">
        <v>5241</v>
      </c>
      <c r="G4089" s="300" t="n">
        <v>8683</v>
      </c>
      <c r="H4089" s="302" t="n">
        <v>7636</v>
      </c>
      <c r="I4089" s="300" t="n"/>
      <c r="J4089" s="315" t="n"/>
      <c r="K4089" s="304" t="n"/>
      <c r="L4089" s="304" t="n"/>
      <c r="M4089" s="304" t="n"/>
      <c r="N4089" s="304" t="n"/>
    </row>
    <row r="4090" ht="15.75" customHeight="1" s="412">
      <c r="A4090" s="300" t="n">
        <v>4163</v>
      </c>
      <c r="B4090" s="300" t="n">
        <v>193</v>
      </c>
      <c r="C4090" s="300" t="inlineStr">
        <is>
          <t>T321</t>
        </is>
      </c>
      <c r="D4090" s="300" t="n">
        <v>15</v>
      </c>
      <c r="E4090" s="301" t="n">
        <v>43599</v>
      </c>
      <c r="F4090" s="300" t="n">
        <v>5263</v>
      </c>
      <c r="G4090" s="300" t="n">
        <v>8629</v>
      </c>
      <c r="H4090" s="302" t="n">
        <v>7893</v>
      </c>
      <c r="I4090" s="300" t="n"/>
      <c r="J4090" s="315" t="n"/>
      <c r="K4090" s="304" t="n"/>
      <c r="L4090" s="304" t="n"/>
      <c r="M4090" s="304" t="n"/>
      <c r="N4090" s="304" t="n"/>
    </row>
    <row r="4091" ht="15.75" customHeight="1" s="412">
      <c r="A4091" s="300" t="n">
        <v>4164</v>
      </c>
      <c r="B4091" s="300" t="n">
        <v>194</v>
      </c>
      <c r="C4091" s="300" t="inlineStr">
        <is>
          <t>T321</t>
        </is>
      </c>
      <c r="D4091" s="300" t="n">
        <v>15</v>
      </c>
      <c r="E4091" s="301" t="n">
        <v>43599</v>
      </c>
      <c r="F4091" s="300" t="n">
        <v>5207</v>
      </c>
      <c r="G4091" s="300" t="n">
        <v>8676</v>
      </c>
      <c r="H4091" s="302" t="n">
        <v>7893</v>
      </c>
      <c r="I4091" s="300" t="n"/>
      <c r="J4091" s="315" t="n"/>
      <c r="K4091" s="304" t="n"/>
      <c r="L4091" s="304" t="n"/>
      <c r="M4091" s="304" t="n"/>
      <c r="N4091" s="304" t="n"/>
    </row>
    <row r="4092" ht="15.75" customHeight="1" s="412">
      <c r="A4092" s="300" t="n">
        <v>4165</v>
      </c>
      <c r="B4092" s="300" t="n">
        <v>195</v>
      </c>
      <c r="C4092" s="300" t="inlineStr">
        <is>
          <t>T323</t>
        </is>
      </c>
      <c r="D4092" s="300" t="n">
        <v>15</v>
      </c>
      <c r="E4092" s="301" t="n">
        <v>43599</v>
      </c>
      <c r="F4092" s="300" t="n">
        <v>5277</v>
      </c>
      <c r="G4092" s="300" t="n">
        <v>6812</v>
      </c>
      <c r="H4092" s="302" t="n">
        <v>6579</v>
      </c>
      <c r="I4092" s="300" t="n"/>
      <c r="J4092" s="315" t="n"/>
      <c r="K4092" s="304" t="n"/>
      <c r="L4092" s="304" t="n"/>
      <c r="M4092" s="304" t="n"/>
      <c r="N4092" s="304" t="n"/>
    </row>
    <row r="4093" ht="15.75" customHeight="1" s="412">
      <c r="A4093" s="300" t="n">
        <v>4166</v>
      </c>
      <c r="B4093" s="300" t="n">
        <v>196</v>
      </c>
      <c r="C4093" s="300" t="inlineStr">
        <is>
          <t>T323</t>
        </is>
      </c>
      <c r="D4093" s="300" t="n">
        <v>15</v>
      </c>
      <c r="E4093" s="301" t="n">
        <v>43599</v>
      </c>
      <c r="F4093" s="300" t="n">
        <v>5243</v>
      </c>
      <c r="G4093" s="300" t="n">
        <v>6731</v>
      </c>
      <c r="H4093" s="302" t="n">
        <v>6508</v>
      </c>
      <c r="I4093" s="300" t="n"/>
      <c r="J4093" s="315" t="n"/>
      <c r="K4093" s="304" t="n"/>
      <c r="L4093" s="304" t="n"/>
      <c r="M4093" s="304" t="n"/>
      <c r="N4093" s="304" t="n"/>
    </row>
    <row r="4094" ht="15.75" customHeight="1" s="412">
      <c r="A4094" s="300" t="n">
        <v>4167</v>
      </c>
      <c r="B4094" s="300" t="n">
        <v>197</v>
      </c>
      <c r="C4094" s="300" t="inlineStr">
        <is>
          <t>T324</t>
        </is>
      </c>
      <c r="D4094" s="300" t="n">
        <v>15</v>
      </c>
      <c r="E4094" s="301" t="n">
        <v>43599</v>
      </c>
      <c r="F4094" s="300" t="n">
        <v>5252</v>
      </c>
      <c r="G4094" s="300" t="n">
        <v>7380</v>
      </c>
      <c r="H4094" s="302" t="n">
        <v>6976</v>
      </c>
      <c r="I4094" s="300" t="n"/>
      <c r="J4094" s="315" t="n"/>
      <c r="K4094" s="304" t="n"/>
      <c r="L4094" s="304" t="n"/>
      <c r="M4094" s="304" t="n"/>
      <c r="N4094" s="304" t="n"/>
    </row>
    <row r="4095" ht="15.75" customHeight="1" s="412">
      <c r="A4095" s="300" t="n">
        <v>4168</v>
      </c>
      <c r="B4095" s="300" t="n">
        <v>198</v>
      </c>
      <c r="C4095" s="300" t="inlineStr">
        <is>
          <t>T324</t>
        </is>
      </c>
      <c r="D4095" s="300" t="n">
        <v>15</v>
      </c>
      <c r="E4095" s="301" t="n">
        <v>43599</v>
      </c>
      <c r="F4095" s="300" t="n">
        <v>5320</v>
      </c>
      <c r="G4095" s="300" t="n">
        <v>7395</v>
      </c>
      <c r="H4095" s="302" t="n">
        <v>6994</v>
      </c>
      <c r="I4095" s="300" t="n"/>
      <c r="J4095" s="315" t="n"/>
      <c r="K4095" s="304" t="n"/>
      <c r="L4095" s="304" t="n"/>
      <c r="M4095" s="304" t="n"/>
      <c r="N4095" s="304" t="n"/>
    </row>
    <row r="4096" ht="15.75" customHeight="1" s="412">
      <c r="A4096" s="300" t="n">
        <v>4169</v>
      </c>
      <c r="B4096" s="300" t="n">
        <v>199</v>
      </c>
      <c r="C4096" s="300" t="inlineStr">
        <is>
          <t>T325</t>
        </is>
      </c>
      <c r="D4096" s="300" t="n">
        <v>15</v>
      </c>
      <c r="E4096" s="301" t="n">
        <v>43599</v>
      </c>
      <c r="F4096" s="300" t="n">
        <v>5262</v>
      </c>
      <c r="G4096" s="300" t="n">
        <v>8075</v>
      </c>
      <c r="H4096" s="302" t="n">
        <v>7439</v>
      </c>
      <c r="I4096" s="300" t="n"/>
      <c r="J4096" s="315" t="n"/>
      <c r="K4096" s="304" t="n"/>
      <c r="L4096" s="304" t="n"/>
      <c r="M4096" s="304" t="n"/>
      <c r="N4096" s="304" t="n"/>
    </row>
    <row r="4097" ht="15.75" customHeight="1" s="412">
      <c r="A4097" s="300" t="n">
        <v>4170</v>
      </c>
      <c r="B4097" s="300" t="n">
        <v>200</v>
      </c>
      <c r="C4097" s="300" t="inlineStr">
        <is>
          <t>T325</t>
        </is>
      </c>
      <c r="D4097" s="300" t="n">
        <v>15</v>
      </c>
      <c r="E4097" s="301" t="n">
        <v>43599</v>
      </c>
      <c r="F4097" s="300" t="n">
        <v>5181</v>
      </c>
      <c r="G4097" s="300" t="n">
        <v>8161</v>
      </c>
      <c r="H4097" s="302" t="n">
        <v>7486</v>
      </c>
      <c r="I4097" s="300" t="n"/>
      <c r="J4097" s="315" t="n"/>
      <c r="K4097" s="304" t="n"/>
      <c r="L4097" s="304" t="n"/>
      <c r="M4097" s="304" t="n"/>
      <c r="N4097" s="304" t="n"/>
    </row>
    <row r="4098" ht="15.75" customHeight="1" s="412">
      <c r="A4098" s="300" t="n">
        <v>4171</v>
      </c>
      <c r="B4098" s="300" t="n">
        <v>201</v>
      </c>
      <c r="C4098" s="300" t="inlineStr">
        <is>
          <t>T327</t>
        </is>
      </c>
      <c r="D4098" s="300" t="n">
        <v>15</v>
      </c>
      <c r="E4098" s="301" t="n">
        <v>43599</v>
      </c>
      <c r="F4098" s="300" t="n">
        <v>5254</v>
      </c>
      <c r="G4098" s="300" t="n">
        <v>9295</v>
      </c>
      <c r="H4098" s="302" t="n">
        <v>8130</v>
      </c>
      <c r="I4098" s="300" t="n"/>
      <c r="J4098" s="315" t="n"/>
      <c r="K4098" s="304" t="n"/>
      <c r="L4098" s="304" t="n"/>
      <c r="M4098" s="304" t="n"/>
      <c r="N4098" s="304" t="n"/>
    </row>
    <row r="4099" ht="15.75" customHeight="1" s="412">
      <c r="A4099" s="300" t="n">
        <v>4172</v>
      </c>
      <c r="B4099" s="300" t="n">
        <v>202</v>
      </c>
      <c r="C4099" s="300" t="inlineStr">
        <is>
          <t>T327</t>
        </is>
      </c>
      <c r="D4099" s="300" t="n">
        <v>15</v>
      </c>
      <c r="E4099" s="301" t="n">
        <v>43599</v>
      </c>
      <c r="F4099" s="300" t="n">
        <v>5275</v>
      </c>
      <c r="G4099" s="300" t="n">
        <v>9191</v>
      </c>
      <c r="H4099" s="302" t="n">
        <v>8106</v>
      </c>
      <c r="I4099" s="300" t="n"/>
      <c r="J4099" s="315" t="n"/>
      <c r="K4099" s="304" t="n"/>
      <c r="L4099" s="304" t="n"/>
      <c r="M4099" s="304" t="n"/>
      <c r="N4099" s="304" t="n"/>
    </row>
    <row r="4100" ht="15.75" customHeight="1" s="412">
      <c r="A4100" s="300" t="n">
        <v>4173</v>
      </c>
      <c r="B4100" s="300" t="n">
        <v>203</v>
      </c>
      <c r="C4100" s="300" t="inlineStr">
        <is>
          <t>T328</t>
        </is>
      </c>
      <c r="D4100" s="300" t="n">
        <v>15</v>
      </c>
      <c r="E4100" s="301" t="n">
        <v>43599</v>
      </c>
      <c r="F4100" s="300" t="n">
        <v>5215</v>
      </c>
      <c r="G4100" s="300" t="n">
        <v>7182</v>
      </c>
      <c r="H4100" s="302" t="n">
        <v>6640</v>
      </c>
      <c r="I4100" s="300" t="n"/>
      <c r="J4100" s="315" t="n"/>
      <c r="K4100" s="304" t="n"/>
      <c r="L4100" s="304" t="n"/>
      <c r="M4100" s="304" t="n"/>
      <c r="N4100" s="304" t="n"/>
    </row>
    <row r="4101" ht="15.75" customHeight="1" s="412">
      <c r="A4101" s="300" t="n">
        <v>4174</v>
      </c>
      <c r="B4101" s="300" t="n">
        <v>204</v>
      </c>
      <c r="C4101" s="300" t="inlineStr">
        <is>
          <t>T328</t>
        </is>
      </c>
      <c r="D4101" s="300" t="n">
        <v>15</v>
      </c>
      <c r="E4101" s="301" t="n">
        <v>43599</v>
      </c>
      <c r="F4101" s="300" t="n">
        <v>5239</v>
      </c>
      <c r="G4101" s="300" t="n">
        <v>7319</v>
      </c>
      <c r="H4101" s="302" t="n">
        <v>6738</v>
      </c>
      <c r="I4101" s="300" t="n"/>
      <c r="J4101" s="315" t="n"/>
      <c r="K4101" s="304" t="n"/>
      <c r="L4101" s="304" t="n"/>
      <c r="M4101" s="304" t="n"/>
      <c r="N4101" s="304" t="n"/>
    </row>
    <row r="4102" ht="15.75" customHeight="1" s="412">
      <c r="A4102" s="300" t="n">
        <v>4175</v>
      </c>
      <c r="B4102" s="300" t="n">
        <v>205</v>
      </c>
      <c r="C4102" s="300" t="inlineStr">
        <is>
          <t>T330</t>
        </is>
      </c>
      <c r="D4102" s="300" t="n">
        <v>15</v>
      </c>
      <c r="E4102" s="301" t="n">
        <v>43599</v>
      </c>
      <c r="F4102" s="300" t="n">
        <v>5204</v>
      </c>
      <c r="G4102" s="300" t="n">
        <v>7734</v>
      </c>
      <c r="H4102" s="302" t="n">
        <v>7199</v>
      </c>
      <c r="I4102" s="300" t="n"/>
      <c r="J4102" s="315" t="n"/>
      <c r="K4102" s="304" t="n"/>
      <c r="L4102" s="304" t="n"/>
      <c r="M4102" s="304" t="n"/>
      <c r="N4102" s="304" t="n"/>
    </row>
    <row r="4103" ht="15.75" customHeight="1" s="412">
      <c r="A4103" s="300" t="n">
        <v>4176</v>
      </c>
      <c r="B4103" s="300" t="n">
        <v>206</v>
      </c>
      <c r="C4103" s="300" t="inlineStr">
        <is>
          <t>T330</t>
        </is>
      </c>
      <c r="D4103" s="300" t="n">
        <v>15</v>
      </c>
      <c r="E4103" s="301" t="n">
        <v>43599</v>
      </c>
      <c r="F4103" s="300" t="n">
        <v>5233</v>
      </c>
      <c r="G4103" s="300" t="n">
        <v>7733</v>
      </c>
      <c r="H4103" s="302" t="n">
        <v>7184</v>
      </c>
      <c r="I4103" s="300" t="n"/>
      <c r="J4103" s="315" t="n"/>
      <c r="K4103" s="304" t="n"/>
      <c r="L4103" s="304" t="n"/>
      <c r="M4103" s="304" t="n"/>
      <c r="N4103" s="304" t="n"/>
    </row>
    <row r="4104" ht="15.75" customHeight="1" s="412">
      <c r="A4104" s="300" t="n">
        <v>4177</v>
      </c>
      <c r="B4104" s="300" t="n">
        <v>207</v>
      </c>
      <c r="C4104" s="300" t="inlineStr">
        <is>
          <t>T331</t>
        </is>
      </c>
      <c r="D4104" s="300" t="n">
        <v>15</v>
      </c>
      <c r="E4104" s="301" t="n">
        <v>43599</v>
      </c>
      <c r="F4104" s="300" t="n">
        <v>5236</v>
      </c>
      <c r="G4104" s="300" t="n">
        <v>8269</v>
      </c>
      <c r="H4104" s="302" t="n">
        <v>7664</v>
      </c>
      <c r="I4104" s="300" t="n"/>
      <c r="J4104" s="315" t="n"/>
      <c r="K4104" s="304" t="n"/>
      <c r="L4104" s="304" t="n"/>
      <c r="M4104" s="304" t="n"/>
      <c r="N4104" s="304" t="n"/>
    </row>
    <row r="4105" ht="15.75" customHeight="1" s="412">
      <c r="A4105" s="300" t="n">
        <v>4178</v>
      </c>
      <c r="B4105" s="300" t="n">
        <v>208</v>
      </c>
      <c r="C4105" s="300" t="inlineStr">
        <is>
          <t>T331</t>
        </is>
      </c>
      <c r="D4105" s="300" t="n">
        <v>15</v>
      </c>
      <c r="E4105" s="301" t="n">
        <v>43599</v>
      </c>
      <c r="F4105" s="300" t="n">
        <v>5202</v>
      </c>
      <c r="G4105" s="300" t="n">
        <v>8345</v>
      </c>
      <c r="H4105" s="302" t="n">
        <v>7733</v>
      </c>
      <c r="I4105" s="300" t="n"/>
      <c r="J4105" s="315" t="n"/>
      <c r="K4105" s="304" t="n"/>
      <c r="L4105" s="304" t="n"/>
      <c r="M4105" s="304" t="n"/>
      <c r="N4105" s="304" t="n"/>
    </row>
    <row r="4106" ht="15.75" customHeight="1" s="412">
      <c r="A4106" s="300" t="n">
        <v>4179</v>
      </c>
      <c r="B4106" s="300" t="n">
        <v>209</v>
      </c>
      <c r="C4106" s="300" t="inlineStr">
        <is>
          <t>T332</t>
        </is>
      </c>
      <c r="D4106" s="300" t="n">
        <v>15</v>
      </c>
      <c r="E4106" s="301" t="n">
        <v>43599</v>
      </c>
      <c r="F4106" s="300" t="n">
        <v>5228</v>
      </c>
      <c r="G4106" s="300" t="n">
        <v>7612</v>
      </c>
      <c r="H4106" s="302" t="n">
        <v>6992</v>
      </c>
      <c r="I4106" s="300" t="n"/>
      <c r="J4106" s="315" t="n"/>
      <c r="K4106" s="304" t="n"/>
      <c r="L4106" s="304" t="n"/>
      <c r="M4106" s="304" t="n"/>
      <c r="N4106" s="304" t="n"/>
    </row>
    <row r="4107" ht="15.75" customHeight="1" s="412">
      <c r="A4107" s="300" t="n">
        <v>4180</v>
      </c>
      <c r="B4107" s="300" t="n">
        <v>210</v>
      </c>
      <c r="C4107" s="300" t="inlineStr">
        <is>
          <t>T332</t>
        </is>
      </c>
      <c r="D4107" s="300" t="n">
        <v>15</v>
      </c>
      <c r="E4107" s="301" t="n">
        <v>43599</v>
      </c>
      <c r="F4107" s="300" t="n">
        <v>5223</v>
      </c>
      <c r="G4107" s="300" t="n">
        <v>7596</v>
      </c>
      <c r="H4107" s="302" t="n">
        <v>6987</v>
      </c>
      <c r="I4107" s="300" t="n"/>
      <c r="J4107" s="315" t="n"/>
      <c r="K4107" s="304" t="n"/>
      <c r="L4107" s="304" t="n"/>
      <c r="M4107" s="304" t="n"/>
      <c r="N4107" s="304" t="n"/>
    </row>
    <row r="4108" ht="15.75" customHeight="1" s="412">
      <c r="A4108" s="300" t="n">
        <v>4181</v>
      </c>
      <c r="B4108" s="300" t="n">
        <v>211</v>
      </c>
      <c r="C4108" s="300" t="inlineStr">
        <is>
          <t>T337</t>
        </is>
      </c>
      <c r="D4108" s="300" t="n">
        <v>15</v>
      </c>
      <c r="E4108" s="301" t="n">
        <v>43599</v>
      </c>
      <c r="F4108" s="300" t="n">
        <v>5194</v>
      </c>
      <c r="G4108" s="300" t="n">
        <v>7400</v>
      </c>
      <c r="H4108" s="302" t="n">
        <v>7002</v>
      </c>
      <c r="I4108" s="300" t="n"/>
      <c r="J4108" s="315" t="n"/>
      <c r="K4108" s="304" t="n"/>
      <c r="L4108" s="304" t="n"/>
      <c r="M4108" s="304" t="n"/>
      <c r="N4108" s="304" t="n"/>
    </row>
    <row r="4109" ht="15.75" customHeight="1" s="412">
      <c r="A4109" s="300" t="n">
        <v>4182</v>
      </c>
      <c r="B4109" s="300" t="n">
        <v>212</v>
      </c>
      <c r="C4109" s="300" t="inlineStr">
        <is>
          <t>T337</t>
        </is>
      </c>
      <c r="D4109" s="300" t="n">
        <v>15</v>
      </c>
      <c r="E4109" s="301" t="n">
        <v>43599</v>
      </c>
      <c r="F4109" s="300" t="n">
        <v>5225</v>
      </c>
      <c r="G4109" s="300" t="n">
        <v>7650</v>
      </c>
      <c r="H4109" s="302" t="n">
        <v>7211</v>
      </c>
      <c r="I4109" s="300" t="n"/>
      <c r="J4109" s="315" t="n"/>
      <c r="K4109" s="304" t="n"/>
      <c r="L4109" s="304" t="n"/>
      <c r="M4109" s="304" t="n"/>
      <c r="N4109" s="304" t="n"/>
    </row>
    <row r="4110" ht="15.75" customHeight="1" s="412">
      <c r="A4110" s="300" t="n">
        <v>4183</v>
      </c>
      <c r="B4110" s="300" t="n">
        <v>213</v>
      </c>
      <c r="C4110" s="300" t="inlineStr">
        <is>
          <t>T338</t>
        </is>
      </c>
      <c r="D4110" s="300" t="n">
        <v>15</v>
      </c>
      <c r="E4110" s="301" t="n">
        <v>43599</v>
      </c>
      <c r="F4110" s="300" t="n">
        <v>5207</v>
      </c>
      <c r="G4110" s="300" t="n">
        <v>7119</v>
      </c>
      <c r="H4110" s="302" t="n">
        <v>6799</v>
      </c>
      <c r="I4110" s="300" t="n"/>
      <c r="J4110" s="315" t="n"/>
      <c r="K4110" s="304" t="n"/>
      <c r="L4110" s="304" t="n"/>
      <c r="M4110" s="304" t="n"/>
      <c r="N4110" s="304" t="n"/>
    </row>
    <row r="4111" ht="15.75" customHeight="1" s="412">
      <c r="A4111" s="300" t="n">
        <v>4184</v>
      </c>
      <c r="B4111" s="300" t="n">
        <v>214</v>
      </c>
      <c r="C4111" s="300" t="inlineStr">
        <is>
          <t>T338</t>
        </is>
      </c>
      <c r="D4111" s="300" t="n">
        <v>15</v>
      </c>
      <c r="E4111" s="301" t="n">
        <v>43599</v>
      </c>
      <c r="F4111" s="300" t="n">
        <v>5237</v>
      </c>
      <c r="G4111" s="300" t="n">
        <v>7252</v>
      </c>
      <c r="H4111" s="302" t="n">
        <v>6901</v>
      </c>
      <c r="I4111" s="300" t="n"/>
      <c r="J4111" s="315" t="n"/>
      <c r="K4111" s="304" t="n"/>
      <c r="L4111" s="304" t="n"/>
      <c r="M4111" s="304" t="n"/>
      <c r="N4111" s="304" t="n"/>
    </row>
    <row r="4112" ht="15.75" customHeight="1" s="412">
      <c r="A4112" s="300" t="n">
        <v>4185</v>
      </c>
      <c r="B4112" s="300" t="n">
        <v>215</v>
      </c>
      <c r="C4112" s="300" t="inlineStr">
        <is>
          <t>T342</t>
        </is>
      </c>
      <c r="D4112" s="300" t="n">
        <v>15</v>
      </c>
      <c r="E4112" s="301" t="n">
        <v>43599</v>
      </c>
      <c r="F4112" s="300" t="n">
        <v>5148</v>
      </c>
      <c r="G4112" s="300" t="n">
        <v>7667</v>
      </c>
      <c r="H4112" s="302" t="n">
        <v>7075</v>
      </c>
      <c r="I4112" s="300" t="n"/>
      <c r="J4112" s="315" t="n"/>
      <c r="K4112" s="304" t="n"/>
      <c r="L4112" s="304" t="n"/>
      <c r="M4112" s="304" t="n"/>
      <c r="N4112" s="304" t="n"/>
    </row>
    <row r="4113" ht="15.75" customHeight="1" s="412">
      <c r="A4113" s="300" t="n">
        <v>4186</v>
      </c>
      <c r="B4113" s="300" t="n">
        <v>216</v>
      </c>
      <c r="C4113" s="300" t="inlineStr">
        <is>
          <t>T342</t>
        </is>
      </c>
      <c r="D4113" s="300" t="n">
        <v>15</v>
      </c>
      <c r="E4113" s="301" t="n">
        <v>43599</v>
      </c>
      <c r="F4113" s="300" t="n">
        <v>5240</v>
      </c>
      <c r="G4113" s="300" t="n">
        <v>7864</v>
      </c>
      <c r="H4113" s="302" t="n">
        <v>7233</v>
      </c>
      <c r="I4113" s="300" t="n"/>
      <c r="J4113" s="315" t="n"/>
      <c r="K4113" s="304" t="n"/>
      <c r="L4113" s="304" t="n"/>
      <c r="M4113" s="304" t="n"/>
      <c r="N4113" s="304" t="n"/>
    </row>
    <row r="4114" ht="15.75" customHeight="1" s="412">
      <c r="A4114" s="300" t="n">
        <v>4187</v>
      </c>
      <c r="B4114" s="300" t="n">
        <v>217</v>
      </c>
      <c r="C4114" s="300" t="inlineStr">
        <is>
          <t>T343</t>
        </is>
      </c>
      <c r="D4114" s="300" t="n">
        <v>15</v>
      </c>
      <c r="E4114" s="301" t="n">
        <v>43599</v>
      </c>
      <c r="F4114" s="300" t="n">
        <v>5263</v>
      </c>
      <c r="G4114" s="300" t="n">
        <v>9096</v>
      </c>
      <c r="H4114" s="302" t="n">
        <v>7978</v>
      </c>
      <c r="I4114" s="300" t="n"/>
      <c r="J4114" s="315" t="inlineStr">
        <is>
          <t>8/5</t>
        </is>
      </c>
      <c r="K4114" s="304" t="n"/>
      <c r="L4114" s="304" t="n"/>
      <c r="M4114" s="304" t="n"/>
      <c r="N4114" s="304" t="n"/>
    </row>
    <row r="4115" ht="15.75" customHeight="1" s="412">
      <c r="A4115" s="300" t="n">
        <v>4188</v>
      </c>
      <c r="B4115" s="300" t="n">
        <v>218</v>
      </c>
      <c r="C4115" s="300" t="inlineStr">
        <is>
          <t>T343</t>
        </is>
      </c>
      <c r="D4115" s="300" t="n">
        <v>15</v>
      </c>
      <c r="E4115" s="301" t="n">
        <v>43599</v>
      </c>
      <c r="F4115" s="300" t="n">
        <v>5280</v>
      </c>
      <c r="G4115" s="300" t="n">
        <v>9042</v>
      </c>
      <c r="H4115" s="302" t="n">
        <v>7920</v>
      </c>
      <c r="I4115" s="300" t="n"/>
      <c r="J4115" s="315" t="n"/>
      <c r="K4115" s="304" t="n"/>
      <c r="L4115" s="304" t="n"/>
      <c r="M4115" s="304" t="n"/>
      <c r="N4115" s="304" t="n"/>
    </row>
    <row r="4116" ht="15.75" customHeight="1" s="412">
      <c r="A4116" s="300" t="n">
        <v>4189</v>
      </c>
      <c r="B4116" s="300" t="n">
        <v>219</v>
      </c>
      <c r="C4116" s="300" t="inlineStr">
        <is>
          <t>T344</t>
        </is>
      </c>
      <c r="D4116" s="300" t="n">
        <v>15</v>
      </c>
      <c r="E4116" s="301" t="n">
        <v>43599</v>
      </c>
      <c r="F4116" s="300" t="n">
        <v>5215</v>
      </c>
      <c r="G4116" s="300" t="n">
        <v>6722</v>
      </c>
      <c r="H4116" s="302" t="n">
        <v>6497</v>
      </c>
      <c r="I4116" s="300" t="n"/>
      <c r="J4116" s="315" t="n"/>
      <c r="K4116" s="304" t="n"/>
      <c r="L4116" s="304" t="n"/>
      <c r="M4116" s="304" t="n"/>
      <c r="N4116" s="304" t="n"/>
    </row>
    <row r="4117" ht="15.75" customHeight="1" s="412">
      <c r="A4117" s="300" t="n">
        <v>4190</v>
      </c>
      <c r="B4117" s="300" t="n">
        <v>220</v>
      </c>
      <c r="C4117" s="300" t="inlineStr">
        <is>
          <t>T344</t>
        </is>
      </c>
      <c r="D4117" s="300" t="n">
        <v>15</v>
      </c>
      <c r="E4117" s="301" t="n">
        <v>43599</v>
      </c>
      <c r="F4117" s="300" t="n">
        <v>5178</v>
      </c>
      <c r="G4117" s="300" t="n">
        <v>6756</v>
      </c>
      <c r="H4117" s="302" t="n">
        <v>6524</v>
      </c>
      <c r="I4117" s="300" t="n"/>
      <c r="J4117" s="315" t="n"/>
      <c r="K4117" s="304" t="n"/>
      <c r="L4117" s="304" t="n"/>
      <c r="M4117" s="304" t="n"/>
      <c r="N4117" s="304" t="n"/>
    </row>
    <row r="4118" ht="15.75" customHeight="1" s="412">
      <c r="A4118" s="300" t="n">
        <v>4191</v>
      </c>
      <c r="B4118" s="300" t="n">
        <v>221</v>
      </c>
      <c r="C4118" s="300" t="inlineStr">
        <is>
          <t>T347</t>
        </is>
      </c>
      <c r="D4118" s="300" t="n">
        <v>15</v>
      </c>
      <c r="E4118" s="301" t="n">
        <v>43599</v>
      </c>
      <c r="F4118" s="300" t="n">
        <v>5187</v>
      </c>
      <c r="G4118" s="300" t="n">
        <v>7147</v>
      </c>
      <c r="H4118" s="302" t="n">
        <v>6781</v>
      </c>
      <c r="I4118" s="300" t="n"/>
      <c r="J4118" s="315" t="n"/>
      <c r="K4118" s="304" t="n"/>
      <c r="L4118" s="304" t="n"/>
      <c r="M4118" s="304" t="n"/>
      <c r="N4118" s="304" t="n"/>
    </row>
    <row r="4119" ht="15.75" customHeight="1" s="412">
      <c r="A4119" s="300" t="n">
        <v>4192</v>
      </c>
      <c r="B4119" s="300" t="n">
        <v>222</v>
      </c>
      <c r="C4119" s="300" t="inlineStr">
        <is>
          <t>T347</t>
        </is>
      </c>
      <c r="D4119" s="300" t="n">
        <v>15</v>
      </c>
      <c r="E4119" s="301" t="n">
        <v>43599</v>
      </c>
      <c r="F4119" s="300" t="n">
        <v>5216</v>
      </c>
      <c r="G4119" s="300" t="n">
        <v>7202</v>
      </c>
      <c r="H4119" s="302" t="n">
        <v>6806</v>
      </c>
      <c r="I4119" s="300" t="n"/>
      <c r="J4119" s="315" t="n"/>
      <c r="K4119" s="304" t="n"/>
      <c r="L4119" s="304" t="n"/>
      <c r="M4119" s="304" t="n"/>
      <c r="N4119" s="304" t="n"/>
    </row>
    <row r="4120" ht="15.75" customHeight="1" s="412">
      <c r="A4120" s="300" t="n">
        <v>4193</v>
      </c>
      <c r="B4120" s="300" t="n">
        <v>223</v>
      </c>
      <c r="C4120" s="300" t="inlineStr">
        <is>
          <t>T348</t>
        </is>
      </c>
      <c r="D4120" s="300" t="n">
        <v>15</v>
      </c>
      <c r="E4120" s="301" t="n">
        <v>43599</v>
      </c>
      <c r="F4120" s="300" t="n">
        <v>5225</v>
      </c>
      <c r="G4120" s="300" t="n">
        <v>6773</v>
      </c>
      <c r="H4120" s="302" t="n">
        <v>6420</v>
      </c>
      <c r="I4120" s="300" t="n"/>
      <c r="J4120" s="315" t="n"/>
      <c r="K4120" s="304" t="n"/>
      <c r="L4120" s="304" t="n"/>
      <c r="M4120" s="304" t="n"/>
      <c r="N4120" s="304" t="n"/>
    </row>
    <row r="4121" ht="15.75" customHeight="1" s="412">
      <c r="A4121" s="300" t="n">
        <v>4194</v>
      </c>
      <c r="B4121" s="300" t="n">
        <v>224</v>
      </c>
      <c r="C4121" s="300" t="inlineStr">
        <is>
          <t>T348</t>
        </is>
      </c>
      <c r="D4121" s="300" t="n">
        <v>15</v>
      </c>
      <c r="E4121" s="301" t="n">
        <v>43599</v>
      </c>
      <c r="F4121" s="300" t="n">
        <v>5231</v>
      </c>
      <c r="G4121" s="300" t="n">
        <v>6914</v>
      </c>
      <c r="H4121" s="302" t="n">
        <v>6524</v>
      </c>
      <c r="I4121" s="300" t="n"/>
      <c r="J4121" s="315" t="n"/>
      <c r="K4121" s="304" t="n"/>
      <c r="L4121" s="304" t="n"/>
      <c r="M4121" s="304" t="n"/>
      <c r="N4121" s="304" t="n"/>
    </row>
    <row r="4122" ht="15.75" customHeight="1" s="412">
      <c r="A4122" s="300" t="n">
        <v>4195</v>
      </c>
      <c r="B4122" s="300" t="n">
        <v>225</v>
      </c>
      <c r="C4122" s="300" t="inlineStr">
        <is>
          <t>T349</t>
        </is>
      </c>
      <c r="D4122" s="300" t="n">
        <v>15</v>
      </c>
      <c r="E4122" s="301" t="n">
        <v>43599</v>
      </c>
      <c r="F4122" s="300" t="n">
        <v>5260</v>
      </c>
      <c r="G4122" s="300" t="n">
        <v>8139</v>
      </c>
      <c r="H4122" s="302" t="n">
        <v>7597</v>
      </c>
      <c r="I4122" s="300" t="n"/>
      <c r="J4122" s="315" t="n"/>
      <c r="K4122" s="304" t="n"/>
      <c r="L4122" s="304" t="n"/>
      <c r="M4122" s="304" t="n"/>
      <c r="N4122" s="304" t="n"/>
    </row>
    <row r="4123" ht="15.75" customHeight="1" s="412">
      <c r="A4123" s="300" t="n">
        <v>4196</v>
      </c>
      <c r="B4123" s="300" t="n">
        <v>226</v>
      </c>
      <c r="C4123" s="300" t="inlineStr">
        <is>
          <t>T349</t>
        </is>
      </c>
      <c r="D4123" s="300" t="n">
        <v>15</v>
      </c>
      <c r="E4123" s="301" t="n">
        <v>43599</v>
      </c>
      <c r="F4123" s="300" t="n">
        <v>5197</v>
      </c>
      <c r="G4123" s="300" t="n">
        <v>8203</v>
      </c>
      <c r="H4123" s="302" t="n">
        <v>7615</v>
      </c>
      <c r="I4123" s="300" t="n"/>
      <c r="J4123" s="315" t="n"/>
      <c r="K4123" s="304" t="n"/>
      <c r="L4123" s="304" t="n"/>
      <c r="M4123" s="304" t="n"/>
      <c r="N4123" s="304" t="n"/>
    </row>
    <row r="4124" ht="15.75" customHeight="1" s="412">
      <c r="A4124" s="300" t="n">
        <v>4197</v>
      </c>
      <c r="B4124" s="300" t="n">
        <v>227</v>
      </c>
      <c r="C4124" s="300" t="inlineStr">
        <is>
          <t>T350</t>
        </is>
      </c>
      <c r="D4124" s="300" t="n">
        <v>15</v>
      </c>
      <c r="E4124" s="301" t="n">
        <v>43599</v>
      </c>
      <c r="F4124" s="300" t="n">
        <v>5247</v>
      </c>
      <c r="G4124" s="300" t="n">
        <v>8000</v>
      </c>
      <c r="H4124" s="302" t="n">
        <v>7307</v>
      </c>
      <c r="I4124" s="300" t="n"/>
      <c r="J4124" s="315" t="n"/>
      <c r="K4124" s="304" t="n"/>
      <c r="L4124" s="304" t="n"/>
      <c r="M4124" s="304" t="n"/>
      <c r="N4124" s="304" t="n"/>
    </row>
    <row r="4125" ht="15.75" customHeight="1" s="412">
      <c r="A4125" s="300" t="n">
        <v>4198</v>
      </c>
      <c r="B4125" s="300" t="n">
        <v>228</v>
      </c>
      <c r="C4125" s="300" t="inlineStr">
        <is>
          <t>T350</t>
        </is>
      </c>
      <c r="D4125" s="300" t="n">
        <v>15</v>
      </c>
      <c r="E4125" s="301" t="n">
        <v>43599</v>
      </c>
      <c r="F4125" s="300" t="n">
        <v>5238</v>
      </c>
      <c r="G4125" s="300" t="n">
        <v>8135</v>
      </c>
      <c r="H4125" s="302" t="n">
        <v>7378</v>
      </c>
      <c r="I4125" s="300" t="n"/>
      <c r="J4125" s="315" t="n"/>
      <c r="K4125" s="304" t="n"/>
      <c r="L4125" s="304" t="n"/>
      <c r="M4125" s="304" t="n"/>
      <c r="N4125" s="304" t="n"/>
    </row>
    <row r="4126" ht="15.75" customHeight="1" s="412">
      <c r="A4126" s="300" t="n">
        <v>4199</v>
      </c>
      <c r="B4126" s="300" t="n">
        <v>229</v>
      </c>
      <c r="C4126" s="300" t="inlineStr">
        <is>
          <t>T351</t>
        </is>
      </c>
      <c r="D4126" s="300" t="n">
        <v>15</v>
      </c>
      <c r="E4126" s="301" t="n">
        <v>43599</v>
      </c>
      <c r="F4126" s="300" t="n">
        <v>5205</v>
      </c>
      <c r="G4126" s="300" t="n">
        <v>8908</v>
      </c>
      <c r="H4126" s="302" t="n">
        <v>7731</v>
      </c>
      <c r="I4126" s="300" t="n"/>
      <c r="J4126" s="315" t="inlineStr">
        <is>
          <t>MF*</t>
        </is>
      </c>
      <c r="K4126" s="304" t="n"/>
      <c r="L4126" s="304" t="n"/>
      <c r="M4126" s="304" t="n"/>
      <c r="N4126" s="304" t="n"/>
    </row>
    <row r="4127" ht="15.75" customHeight="1" s="412">
      <c r="A4127" s="300" t="n">
        <v>4200</v>
      </c>
      <c r="B4127" s="300" t="n">
        <v>230</v>
      </c>
      <c r="C4127" s="300" t="inlineStr">
        <is>
          <t>T351</t>
        </is>
      </c>
      <c r="D4127" s="300" t="n">
        <v>15</v>
      </c>
      <c r="E4127" s="301" t="n">
        <v>43599</v>
      </c>
      <c r="F4127" s="300" t="n">
        <v>5171</v>
      </c>
      <c r="G4127" s="300" t="n">
        <v>8704</v>
      </c>
      <c r="H4127" s="302" t="n">
        <v>7604</v>
      </c>
      <c r="I4127" s="300" t="n"/>
      <c r="J4127" s="315" t="n"/>
      <c r="K4127" s="304" t="n"/>
      <c r="L4127" s="304" t="n"/>
      <c r="M4127" s="304" t="n"/>
      <c r="N4127" s="304" t="n"/>
    </row>
    <row r="4128" ht="15.75" customHeight="1" s="412">
      <c r="A4128" s="300" t="n">
        <v>4201</v>
      </c>
      <c r="B4128" s="300" t="n">
        <v>231</v>
      </c>
      <c r="C4128" s="300" t="inlineStr">
        <is>
          <t>T353</t>
        </is>
      </c>
      <c r="D4128" s="300" t="n">
        <v>15</v>
      </c>
      <c r="E4128" s="301" t="n">
        <v>43599</v>
      </c>
      <c r="F4128" s="300" t="n">
        <v>5229</v>
      </c>
      <c r="G4128" s="300" t="n">
        <v>7059</v>
      </c>
      <c r="H4128" s="302" t="n">
        <v>6610</v>
      </c>
      <c r="I4128" s="300" t="n"/>
      <c r="J4128" s="315" t="n"/>
      <c r="K4128" s="304" t="n"/>
      <c r="L4128" s="304" t="n"/>
      <c r="M4128" s="304" t="n"/>
      <c r="N4128" s="304" t="n"/>
    </row>
    <row r="4129" ht="15.75" customHeight="1" s="412">
      <c r="A4129" s="300" t="n">
        <v>4202</v>
      </c>
      <c r="B4129" s="300" t="n">
        <v>232</v>
      </c>
      <c r="C4129" s="300" t="inlineStr">
        <is>
          <t>T353</t>
        </is>
      </c>
      <c r="D4129" s="300" t="n">
        <v>15</v>
      </c>
      <c r="E4129" s="301" t="n">
        <v>43599</v>
      </c>
      <c r="F4129" s="300" t="n">
        <v>5244</v>
      </c>
      <c r="G4129" s="300" t="n">
        <v>7048</v>
      </c>
      <c r="H4129" s="302" t="n">
        <v>6616</v>
      </c>
      <c r="I4129" s="300" t="n"/>
      <c r="J4129" s="315" t="n"/>
      <c r="K4129" s="304" t="n"/>
      <c r="L4129" s="304" t="n"/>
      <c r="M4129" s="304" t="n"/>
      <c r="N4129" s="304" t="n"/>
    </row>
    <row r="4130" ht="15.75" customHeight="1" s="412">
      <c r="A4130" s="300" t="n">
        <v>4203</v>
      </c>
      <c r="B4130" s="300" t="n">
        <v>233</v>
      </c>
      <c r="C4130" s="300" t="inlineStr">
        <is>
          <t>T355</t>
        </is>
      </c>
      <c r="D4130" s="300" t="n">
        <v>15</v>
      </c>
      <c r="E4130" s="301" t="n">
        <v>43599</v>
      </c>
      <c r="F4130" s="300" t="n">
        <v>5213</v>
      </c>
      <c r="G4130" s="300" t="n">
        <v>7329</v>
      </c>
      <c r="H4130" s="302" t="n">
        <v>7009</v>
      </c>
      <c r="I4130" s="300" t="n"/>
      <c r="J4130" s="315" t="n"/>
      <c r="K4130" s="304" t="n"/>
      <c r="L4130" s="304" t="n"/>
      <c r="M4130" s="304" t="n"/>
      <c r="N4130" s="304" t="n"/>
    </row>
    <row r="4131" ht="15.75" customHeight="1" s="412">
      <c r="A4131" s="300" t="n">
        <v>4204</v>
      </c>
      <c r="B4131" s="300" t="n">
        <v>234</v>
      </c>
      <c r="C4131" s="300" t="inlineStr">
        <is>
          <t>T355</t>
        </is>
      </c>
      <c r="D4131" s="300" t="n">
        <v>15</v>
      </c>
      <c r="E4131" s="301" t="n">
        <v>43599</v>
      </c>
      <c r="F4131" s="300" t="n">
        <v>5254</v>
      </c>
      <c r="G4131" s="300" t="n">
        <v>7381</v>
      </c>
      <c r="H4131" s="302" t="n">
        <v>7059</v>
      </c>
      <c r="I4131" s="300" t="n"/>
      <c r="J4131" s="315" t="n"/>
      <c r="K4131" s="304" t="n"/>
      <c r="L4131" s="304" t="n"/>
      <c r="M4131" s="304" t="n"/>
      <c r="N4131" s="304" t="n"/>
    </row>
    <row r="4132" ht="15.75" customHeight="1" s="412">
      <c r="A4132" s="300" t="n">
        <v>4205</v>
      </c>
      <c r="B4132" s="300" t="n">
        <v>235</v>
      </c>
      <c r="C4132" s="300" t="inlineStr">
        <is>
          <t>T356</t>
        </is>
      </c>
      <c r="D4132" s="300" t="n">
        <v>15</v>
      </c>
      <c r="E4132" s="301" t="n">
        <v>43599</v>
      </c>
      <c r="F4132" s="300" t="n">
        <v>5230</v>
      </c>
      <c r="G4132" s="300" t="n">
        <v>7546</v>
      </c>
      <c r="H4132" s="302" t="n">
        <v>6873</v>
      </c>
      <c r="I4132" s="300" t="n"/>
      <c r="J4132" s="315" t="n"/>
      <c r="K4132" s="304" t="n"/>
      <c r="L4132" s="304" t="n"/>
      <c r="M4132" s="304" t="n"/>
      <c r="N4132" s="304" t="n"/>
    </row>
    <row r="4133" ht="15.75" customHeight="1" s="412">
      <c r="A4133" s="300" t="n">
        <v>4206</v>
      </c>
      <c r="B4133" s="300" t="n">
        <v>236</v>
      </c>
      <c r="C4133" s="300" t="inlineStr">
        <is>
          <t>T356</t>
        </is>
      </c>
      <c r="D4133" s="300" t="n">
        <v>15</v>
      </c>
      <c r="E4133" s="301" t="n">
        <v>43599</v>
      </c>
      <c r="F4133" s="300" t="n">
        <v>5241</v>
      </c>
      <c r="G4133" s="300" t="n">
        <v>7636</v>
      </c>
      <c r="H4133" s="302" t="n">
        <v>6930</v>
      </c>
      <c r="I4133" s="300" t="n"/>
      <c r="J4133" s="315" t="n"/>
      <c r="K4133" s="304" t="n"/>
      <c r="L4133" s="304" t="n"/>
      <c r="M4133" s="304" t="n"/>
      <c r="N4133" s="304" t="n"/>
    </row>
    <row r="4134" ht="15.75" customHeight="1" s="412">
      <c r="A4134" s="300" t="n">
        <v>4207</v>
      </c>
      <c r="B4134" s="300" t="n">
        <v>237</v>
      </c>
      <c r="C4134" s="300" t="inlineStr">
        <is>
          <t>T359</t>
        </is>
      </c>
      <c r="D4134" s="300" t="n">
        <v>15</v>
      </c>
      <c r="E4134" s="301" t="n">
        <v>43599</v>
      </c>
      <c r="F4134" s="300" t="n">
        <v>5218</v>
      </c>
      <c r="G4134" s="300" t="n">
        <v>8753</v>
      </c>
      <c r="H4134" s="302" t="n">
        <v>7666</v>
      </c>
      <c r="I4134" s="300" t="n"/>
      <c r="J4134" s="315" t="n"/>
      <c r="K4134" s="304" t="n"/>
      <c r="L4134" s="304" t="n"/>
      <c r="M4134" s="304" t="n"/>
      <c r="N4134" s="304" t="n"/>
    </row>
    <row r="4135" ht="15.75" customHeight="1" s="412">
      <c r="A4135" s="300" t="n">
        <v>4208</v>
      </c>
      <c r="B4135" s="300" t="n">
        <v>238</v>
      </c>
      <c r="C4135" s="300" t="inlineStr">
        <is>
          <t>T359</t>
        </is>
      </c>
      <c r="D4135" s="300" t="n">
        <v>15</v>
      </c>
      <c r="E4135" s="301" t="n">
        <v>43599</v>
      </c>
      <c r="F4135" s="300" t="n">
        <v>5217</v>
      </c>
      <c r="G4135" s="300" t="n">
        <v>8892</v>
      </c>
      <c r="H4135" s="302" t="n">
        <v>7782</v>
      </c>
      <c r="I4135" s="300" t="n"/>
      <c r="J4135" s="315" t="n"/>
      <c r="K4135" s="304" t="n"/>
      <c r="L4135" s="304" t="n"/>
      <c r="M4135" s="304" t="n"/>
      <c r="N4135" s="304" t="n"/>
    </row>
    <row r="4136" ht="15.75" customHeight="1" s="412">
      <c r="A4136" s="300" t="n">
        <v>4209</v>
      </c>
      <c r="B4136" s="300" t="n">
        <v>239</v>
      </c>
      <c r="C4136" s="300" t="inlineStr">
        <is>
          <t>T362</t>
        </is>
      </c>
      <c r="D4136" s="300" t="n">
        <v>15</v>
      </c>
      <c r="E4136" s="301" t="n">
        <v>43599</v>
      </c>
      <c r="F4136" s="300" t="n">
        <v>5249</v>
      </c>
      <c r="G4136" s="300" t="n">
        <v>8469</v>
      </c>
      <c r="H4136" s="302" t="n">
        <v>7775</v>
      </c>
      <c r="I4136" s="300" t="n"/>
      <c r="J4136" s="300" t="n"/>
      <c r="K4136" s="304" t="n"/>
      <c r="L4136" s="304" t="n"/>
      <c r="M4136" s="304" t="n"/>
      <c r="N4136" s="304" t="n"/>
    </row>
    <row r="4137" ht="15.75" customHeight="1" s="412">
      <c r="A4137" s="300" t="n">
        <v>4210</v>
      </c>
      <c r="B4137" s="300" t="n">
        <v>240</v>
      </c>
      <c r="C4137" s="300" t="inlineStr">
        <is>
          <t>T362</t>
        </is>
      </c>
      <c r="D4137" s="300" t="n">
        <v>15</v>
      </c>
      <c r="E4137" s="301" t="n">
        <v>43599</v>
      </c>
      <c r="F4137" s="300" t="n">
        <v>5262</v>
      </c>
      <c r="G4137" s="300" t="n">
        <v>8642</v>
      </c>
      <c r="H4137" s="302" t="n">
        <v>7920</v>
      </c>
      <c r="I4137" s="300" t="n"/>
      <c r="J4137" s="300" t="n"/>
      <c r="K4137" s="304" t="n"/>
      <c r="L4137" s="304" t="n"/>
      <c r="M4137" s="304" t="n"/>
      <c r="N4137" s="304" t="n"/>
    </row>
    <row r="4138" ht="15.75" customHeight="1" s="412">
      <c r="A4138" s="300" t="n">
        <v>4211</v>
      </c>
      <c r="B4138" s="300" t="n">
        <v>241</v>
      </c>
      <c r="C4138" s="300" t="inlineStr">
        <is>
          <t>T364</t>
        </is>
      </c>
      <c r="D4138" s="300" t="n">
        <v>15</v>
      </c>
      <c r="E4138" s="301" t="n">
        <v>43599</v>
      </c>
      <c r="F4138" s="300" t="n">
        <v>5180</v>
      </c>
      <c r="G4138" s="300" t="n">
        <v>8431</v>
      </c>
      <c r="H4138" s="302" t="n">
        <v>7647</v>
      </c>
      <c r="I4138" s="300" t="n"/>
      <c r="J4138" s="300" t="inlineStr">
        <is>
          <t>MF</t>
        </is>
      </c>
      <c r="K4138" s="304" t="n"/>
      <c r="L4138" s="304" t="n"/>
      <c r="M4138" s="304" t="n"/>
      <c r="N4138" s="304" t="n"/>
    </row>
    <row r="4139" ht="15.75" customHeight="1" s="412">
      <c r="A4139" s="300" t="n">
        <v>4212</v>
      </c>
      <c r="B4139" s="300" t="n">
        <v>242</v>
      </c>
      <c r="C4139" s="300" t="inlineStr">
        <is>
          <t>T364</t>
        </is>
      </c>
      <c r="D4139" s="300" t="n">
        <v>15</v>
      </c>
      <c r="E4139" s="301" t="n">
        <v>43599</v>
      </c>
      <c r="F4139" s="300" t="n">
        <v>5268</v>
      </c>
      <c r="G4139" s="300" t="n">
        <v>8483</v>
      </c>
      <c r="H4139" s="302" t="n">
        <v>7715</v>
      </c>
      <c r="I4139" s="300" t="n"/>
      <c r="J4139" s="300" t="n"/>
      <c r="K4139" s="304" t="n"/>
      <c r="L4139" s="304" t="n"/>
      <c r="M4139" s="304" t="n"/>
      <c r="N4139" s="304" t="n"/>
    </row>
    <row r="4140" ht="15.75" customHeight="1" s="412">
      <c r="A4140" s="300" t="n">
        <v>4213</v>
      </c>
      <c r="B4140" s="300" t="n">
        <v>243</v>
      </c>
      <c r="C4140" s="300" t="inlineStr">
        <is>
          <t>T366</t>
        </is>
      </c>
      <c r="D4140" s="300" t="n">
        <v>15</v>
      </c>
      <c r="E4140" s="301" t="n">
        <v>43599</v>
      </c>
      <c r="F4140" s="300" t="n">
        <v>5234</v>
      </c>
      <c r="G4140" s="300" t="n">
        <v>8935</v>
      </c>
      <c r="H4140" s="302" t="n">
        <v>7780</v>
      </c>
      <c r="I4140" s="300" t="n"/>
      <c r="J4140" s="300" t="inlineStr">
        <is>
          <t>8/5</t>
        </is>
      </c>
      <c r="K4140" s="304" t="n"/>
      <c r="L4140" s="304" t="n"/>
      <c r="M4140" s="304" t="n"/>
      <c r="N4140" s="304" t="n"/>
    </row>
    <row r="4141" ht="15.75" customHeight="1" s="412">
      <c r="A4141" s="300" t="n">
        <v>4214</v>
      </c>
      <c r="B4141" s="300" t="n">
        <v>244</v>
      </c>
      <c r="C4141" s="300" t="inlineStr">
        <is>
          <t>T366</t>
        </is>
      </c>
      <c r="D4141" s="300" t="n">
        <v>15</v>
      </c>
      <c r="E4141" s="301" t="n">
        <v>43599</v>
      </c>
      <c r="F4141" s="300" t="n">
        <v>5243</v>
      </c>
      <c r="G4141" s="300" t="n">
        <v>8562</v>
      </c>
      <c r="H4141" s="302" t="n">
        <v>7522</v>
      </c>
      <c r="I4141" s="300" t="n"/>
      <c r="J4141" s="300" t="n"/>
      <c r="K4141" s="304" t="n"/>
      <c r="L4141" s="304" t="n"/>
      <c r="M4141" s="304" t="n"/>
      <c r="N4141" s="304" t="n"/>
    </row>
    <row r="4142" ht="15.75" customHeight="1" s="412">
      <c r="A4142" s="300" t="n">
        <v>4215</v>
      </c>
      <c r="B4142" s="300" t="n">
        <v>245</v>
      </c>
      <c r="C4142" s="300" t="inlineStr">
        <is>
          <t>T368</t>
        </is>
      </c>
      <c r="D4142" s="300" t="n">
        <v>15</v>
      </c>
      <c r="E4142" s="301" t="n">
        <v>43599</v>
      </c>
      <c r="F4142" s="300" t="n">
        <v>5235</v>
      </c>
      <c r="G4142" s="300" t="n">
        <v>6916</v>
      </c>
      <c r="H4142" s="302" t="n">
        <v>6555</v>
      </c>
      <c r="I4142" s="300" t="n"/>
      <c r="J4142" s="300" t="n"/>
      <c r="K4142" s="304" t="n"/>
      <c r="L4142" s="304" t="n"/>
      <c r="M4142" s="304" t="n"/>
      <c r="N4142" s="304" t="n"/>
    </row>
    <row r="4143" ht="15.75" customHeight="1" s="412">
      <c r="A4143" s="300" t="n">
        <v>4216</v>
      </c>
      <c r="B4143" s="300" t="n">
        <v>246</v>
      </c>
      <c r="C4143" s="300" t="inlineStr">
        <is>
          <t>T368</t>
        </is>
      </c>
      <c r="D4143" s="300" t="n">
        <v>15</v>
      </c>
      <c r="E4143" s="301" t="n">
        <v>43599</v>
      </c>
      <c r="F4143" s="300" t="n">
        <v>5309</v>
      </c>
      <c r="G4143" s="300" t="n">
        <v>6910</v>
      </c>
      <c r="H4143" s="302" t="n">
        <v>6568</v>
      </c>
      <c r="I4143" s="300" t="n"/>
      <c r="J4143" s="300" t="n"/>
      <c r="K4143" s="304" t="n"/>
      <c r="L4143" s="304" t="n"/>
      <c r="M4143" s="304" t="n"/>
      <c r="N4143" s="304" t="n"/>
    </row>
    <row r="4144" ht="15.75" customHeight="1" s="412">
      <c r="A4144" s="300" t="n">
        <v>4217</v>
      </c>
      <c r="B4144" s="300" t="n">
        <v>247</v>
      </c>
      <c r="C4144" s="300" t="inlineStr">
        <is>
          <t>T370</t>
        </is>
      </c>
      <c r="D4144" s="300" t="n">
        <v>15</v>
      </c>
      <c r="E4144" s="301" t="n">
        <v>43599</v>
      </c>
      <c r="F4144" s="300" t="n">
        <v>5282</v>
      </c>
      <c r="G4144" s="300" t="n">
        <v>7267</v>
      </c>
      <c r="H4144" s="302" t="n">
        <v>6930</v>
      </c>
      <c r="I4144" s="300" t="n"/>
      <c r="J4144" s="300" t="n"/>
      <c r="K4144" s="304" t="n"/>
      <c r="L4144" s="304" t="n"/>
      <c r="M4144" s="304" t="n"/>
      <c r="N4144" s="304" t="n"/>
    </row>
    <row r="4145" ht="15.75" customHeight="1" s="412">
      <c r="A4145" s="300" t="n">
        <v>4218</v>
      </c>
      <c r="B4145" s="300" t="n">
        <v>248</v>
      </c>
      <c r="C4145" s="300" t="inlineStr">
        <is>
          <t>T370</t>
        </is>
      </c>
      <c r="D4145" s="300" t="n">
        <v>15</v>
      </c>
      <c r="E4145" s="301" t="n">
        <v>43599</v>
      </c>
      <c r="F4145" s="300" t="n">
        <v>5224</v>
      </c>
      <c r="G4145" s="300" t="n">
        <v>7185</v>
      </c>
      <c r="H4145" s="302" t="n">
        <v>6838</v>
      </c>
      <c r="I4145" s="300" t="n"/>
      <c r="J4145" s="300" t="n"/>
      <c r="K4145" s="304" t="n"/>
      <c r="L4145" s="304" t="n"/>
      <c r="M4145" s="304" t="n"/>
      <c r="N4145" s="304" t="n"/>
    </row>
    <row r="4146" ht="15.75" customHeight="1" s="412">
      <c r="A4146" s="300" t="n">
        <v>4219</v>
      </c>
      <c r="B4146" s="300" t="n">
        <v>249</v>
      </c>
      <c r="C4146" s="300" t="inlineStr">
        <is>
          <t>T372</t>
        </is>
      </c>
      <c r="D4146" s="300" t="n">
        <v>15</v>
      </c>
      <c r="E4146" s="301" t="n">
        <v>43599</v>
      </c>
      <c r="F4146" s="300" t="n">
        <v>5178</v>
      </c>
      <c r="G4146" s="300" t="n">
        <v>8574</v>
      </c>
      <c r="H4146" s="302" t="n">
        <v>7665</v>
      </c>
      <c r="I4146" s="300" t="n"/>
      <c r="J4146" s="300" t="n"/>
      <c r="K4146" s="304" t="n"/>
      <c r="L4146" s="304" t="n"/>
      <c r="M4146" s="304" t="n"/>
      <c r="N4146" s="304" t="n"/>
    </row>
    <row r="4147" ht="15.75" customHeight="1" s="412">
      <c r="A4147" s="300" t="n">
        <v>4220</v>
      </c>
      <c r="B4147" s="300" t="n">
        <v>250</v>
      </c>
      <c r="C4147" s="300" t="inlineStr">
        <is>
          <t>T372</t>
        </is>
      </c>
      <c r="D4147" s="300" t="n">
        <v>15</v>
      </c>
      <c r="E4147" s="301" t="n">
        <v>43599</v>
      </c>
      <c r="F4147" s="300" t="n">
        <v>5274</v>
      </c>
      <c r="G4147" s="300" t="n">
        <v>8813</v>
      </c>
      <c r="H4147" s="302" t="n">
        <v>7892</v>
      </c>
      <c r="I4147" s="300" t="n"/>
      <c r="J4147" s="300" t="n"/>
      <c r="K4147" s="304" t="n"/>
      <c r="L4147" s="304" t="n"/>
      <c r="M4147" s="304" t="n"/>
      <c r="N4147" s="304" t="n"/>
    </row>
    <row r="4148" ht="15.75" customHeight="1" s="412">
      <c r="A4148" s="300" t="n">
        <v>4221</v>
      </c>
      <c r="B4148" s="300" t="n">
        <v>251</v>
      </c>
      <c r="C4148" s="300" t="inlineStr">
        <is>
          <t>T373</t>
        </is>
      </c>
      <c r="D4148" s="300" t="n">
        <v>15</v>
      </c>
      <c r="E4148" s="301" t="n">
        <v>43599</v>
      </c>
      <c r="F4148" s="300" t="n">
        <v>5258</v>
      </c>
      <c r="G4148" s="300" t="n">
        <v>7567</v>
      </c>
      <c r="H4148" s="302" t="n">
        <v>7001</v>
      </c>
      <c r="I4148" s="300" t="n"/>
      <c r="J4148" s="300" t="inlineStr">
        <is>
          <t>MF</t>
        </is>
      </c>
      <c r="K4148" s="304" t="n"/>
      <c r="L4148" s="304" t="n"/>
      <c r="M4148" s="304" t="n"/>
      <c r="N4148" s="304" t="n"/>
    </row>
    <row r="4149" ht="15.75" customHeight="1" s="412">
      <c r="A4149" s="300" t="n">
        <v>4222</v>
      </c>
      <c r="B4149" s="300" t="n">
        <v>252</v>
      </c>
      <c r="C4149" s="300" t="inlineStr">
        <is>
          <t>T373</t>
        </is>
      </c>
      <c r="D4149" s="300" t="n">
        <v>15</v>
      </c>
      <c r="E4149" s="301" t="n">
        <v>43599</v>
      </c>
      <c r="F4149" s="300" t="n">
        <v>5296</v>
      </c>
      <c r="G4149" s="300" t="n">
        <v>7644</v>
      </c>
      <c r="H4149" s="302" t="n">
        <v>7076</v>
      </c>
      <c r="I4149" s="300" t="n"/>
      <c r="J4149" s="300" t="n"/>
      <c r="K4149" s="304" t="n"/>
      <c r="L4149" s="304" t="n"/>
      <c r="M4149" s="304" t="n"/>
      <c r="N4149" s="304" t="n"/>
    </row>
    <row r="4150" ht="15.75" customHeight="1" s="412">
      <c r="A4150" s="300" t="n">
        <v>4223</v>
      </c>
      <c r="B4150" s="300" t="n">
        <v>253</v>
      </c>
      <c r="C4150" s="300" t="inlineStr">
        <is>
          <t>T374</t>
        </is>
      </c>
      <c r="D4150" s="300" t="n">
        <v>15</v>
      </c>
      <c r="E4150" s="301" t="n">
        <v>43599</v>
      </c>
      <c r="F4150" s="300" t="n">
        <v>5257</v>
      </c>
      <c r="G4150" s="300" t="n">
        <v>8062</v>
      </c>
      <c r="H4150" s="302" t="n">
        <v>7518</v>
      </c>
      <c r="I4150" s="300" t="n"/>
      <c r="J4150" s="300" t="n"/>
      <c r="K4150" s="304" t="n"/>
      <c r="L4150" s="304" t="n"/>
      <c r="M4150" s="304" t="n"/>
      <c r="N4150" s="304" t="n"/>
    </row>
    <row r="4151" ht="15.75" customHeight="1" s="412">
      <c r="A4151" s="300" t="n">
        <v>4224</v>
      </c>
      <c r="B4151" s="300" t="n">
        <v>254</v>
      </c>
      <c r="C4151" s="300" t="inlineStr">
        <is>
          <t>T374</t>
        </is>
      </c>
      <c r="D4151" s="300" t="n">
        <v>15</v>
      </c>
      <c r="E4151" s="301" t="n">
        <v>43599</v>
      </c>
      <c r="F4151" s="300" t="n">
        <v>5257</v>
      </c>
      <c r="G4151" s="300" t="n">
        <v>8140</v>
      </c>
      <c r="H4151" s="302" t="n">
        <v>7546</v>
      </c>
      <c r="I4151" s="300" t="n"/>
      <c r="J4151" s="300" t="n"/>
      <c r="K4151" s="304" t="n"/>
      <c r="L4151" s="304" t="n"/>
      <c r="M4151" s="304" t="n"/>
      <c r="N4151" s="304" t="n"/>
    </row>
    <row r="4152" ht="15.75" customHeight="1" s="412">
      <c r="A4152" s="300" t="n">
        <v>4225</v>
      </c>
      <c r="B4152" s="300" t="n">
        <v>255</v>
      </c>
      <c r="C4152" s="300" t="inlineStr">
        <is>
          <t>T376</t>
        </is>
      </c>
      <c r="D4152" s="300" t="n">
        <v>15</v>
      </c>
      <c r="E4152" s="301" t="n">
        <v>43599</v>
      </c>
      <c r="F4152" s="300" t="n">
        <v>5260</v>
      </c>
      <c r="G4152" s="300" t="n">
        <v>6392</v>
      </c>
      <c r="H4152" s="302" t="n">
        <v>6196</v>
      </c>
      <c r="I4152" s="300" t="n"/>
      <c r="J4152" s="300" t="n"/>
      <c r="K4152" s="304" t="n"/>
      <c r="L4152" s="304" t="n"/>
      <c r="M4152" s="304" t="n"/>
      <c r="N4152" s="304" t="n"/>
    </row>
    <row r="4153" ht="15.75" customHeight="1" s="412">
      <c r="A4153" s="300" t="n">
        <v>4226</v>
      </c>
      <c r="B4153" s="300" t="n">
        <v>256</v>
      </c>
      <c r="C4153" s="300" t="inlineStr">
        <is>
          <t>T376</t>
        </is>
      </c>
      <c r="D4153" s="300" t="n">
        <v>15</v>
      </c>
      <c r="E4153" s="301" t="n">
        <v>43599</v>
      </c>
      <c r="F4153" s="300" t="n">
        <v>5193</v>
      </c>
      <c r="G4153" s="300" t="n">
        <v>6663</v>
      </c>
      <c r="H4153" s="302" t="n">
        <v>6388</v>
      </c>
      <c r="I4153" s="300" t="n"/>
      <c r="J4153" s="300" t="n"/>
      <c r="K4153" s="304" t="n"/>
      <c r="L4153" s="304" t="n"/>
      <c r="M4153" s="304" t="n"/>
      <c r="N4153" s="304" t="n"/>
    </row>
    <row r="4154" ht="15.75" customHeight="1" s="412">
      <c r="A4154" s="300" t="n">
        <v>4227</v>
      </c>
      <c r="B4154" s="300" t="n">
        <v>257</v>
      </c>
      <c r="C4154" s="300" t="inlineStr">
        <is>
          <t>T377</t>
        </is>
      </c>
      <c r="D4154" s="300" t="n">
        <v>15</v>
      </c>
      <c r="E4154" s="301" t="n">
        <v>43599</v>
      </c>
      <c r="F4154" s="300" t="n">
        <v>5226</v>
      </c>
      <c r="G4154" s="300" t="n">
        <v>8221</v>
      </c>
      <c r="H4154" s="302" t="n">
        <v>7570</v>
      </c>
      <c r="I4154" s="300" t="n"/>
      <c r="J4154" s="300" t="n"/>
      <c r="K4154" s="304" t="n"/>
      <c r="L4154" s="304" t="n"/>
      <c r="M4154" s="304" t="n"/>
      <c r="N4154" s="304" t="n"/>
    </row>
    <row r="4155" ht="15.75" customHeight="1" s="412">
      <c r="A4155" s="300" t="n">
        <v>4228</v>
      </c>
      <c r="B4155" s="300" t="n">
        <v>258</v>
      </c>
      <c r="C4155" s="300" t="inlineStr">
        <is>
          <t>T377</t>
        </is>
      </c>
      <c r="D4155" s="300" t="n">
        <v>15</v>
      </c>
      <c r="E4155" s="301" t="n">
        <v>43599</v>
      </c>
      <c r="F4155" s="300" t="n">
        <v>5266</v>
      </c>
      <c r="G4155" s="300" t="n">
        <v>8359</v>
      </c>
      <c r="H4155" s="302" t="n">
        <v>7697</v>
      </c>
      <c r="I4155" s="300" t="n"/>
      <c r="J4155" s="300" t="n"/>
      <c r="K4155" s="304" t="n"/>
      <c r="L4155" s="304" t="n"/>
      <c r="M4155" s="304" t="n"/>
      <c r="N4155" s="304" t="n"/>
    </row>
    <row r="4156" ht="15.75" customHeight="1" s="412">
      <c r="A4156" s="300" t="n">
        <v>4229</v>
      </c>
      <c r="B4156" s="300" t="n">
        <v>259</v>
      </c>
      <c r="C4156" s="300" t="inlineStr">
        <is>
          <t>T378</t>
        </is>
      </c>
      <c r="D4156" s="300" t="n">
        <v>15</v>
      </c>
      <c r="E4156" s="301" t="n">
        <v>43599</v>
      </c>
      <c r="F4156" s="300" t="n">
        <v>5198</v>
      </c>
      <c r="G4156" s="300" t="n">
        <v>7964</v>
      </c>
      <c r="H4156" s="302" t="n">
        <v>7204</v>
      </c>
      <c r="I4156" s="300" t="n"/>
      <c r="J4156" s="300" t="inlineStr">
        <is>
          <t>MF</t>
        </is>
      </c>
      <c r="K4156" s="304" t="n"/>
      <c r="L4156" s="304" t="n"/>
      <c r="M4156" s="304" t="n"/>
      <c r="N4156" s="304" t="n"/>
    </row>
    <row r="4157" ht="15.75" customHeight="1" s="412">
      <c r="A4157" s="300" t="n">
        <v>4230</v>
      </c>
      <c r="B4157" s="300" t="n">
        <v>260</v>
      </c>
      <c r="C4157" s="300" t="inlineStr">
        <is>
          <t>T378</t>
        </is>
      </c>
      <c r="D4157" s="300" t="n">
        <v>15</v>
      </c>
      <c r="E4157" s="301" t="n">
        <v>43599</v>
      </c>
      <c r="F4157" s="300" t="n">
        <v>5247</v>
      </c>
      <c r="G4157" s="300" t="n">
        <v>8054</v>
      </c>
      <c r="H4157" s="302" t="n">
        <v>7262</v>
      </c>
      <c r="I4157" s="300" t="n"/>
      <c r="J4157" s="300" t="n"/>
      <c r="K4157" s="304" t="n"/>
      <c r="L4157" s="304" t="n"/>
      <c r="M4157" s="304" t="n"/>
      <c r="N4157" s="304" t="n"/>
    </row>
    <row r="4158" ht="15.75" customHeight="1" s="412">
      <c r="A4158" s="300" t="n">
        <v>4231</v>
      </c>
      <c r="B4158" s="300" t="n">
        <v>261</v>
      </c>
      <c r="C4158" s="300" t="inlineStr">
        <is>
          <t>T379</t>
        </is>
      </c>
      <c r="D4158" s="300" t="n">
        <v>15</v>
      </c>
      <c r="E4158" s="301" t="n">
        <v>43599</v>
      </c>
      <c r="F4158" s="300" t="n">
        <v>5229</v>
      </c>
      <c r="G4158" s="300" t="n">
        <v>9969</v>
      </c>
      <c r="H4158" s="302" t="n">
        <v>8788</v>
      </c>
      <c r="I4158" s="300" t="n"/>
      <c r="J4158" s="300" t="n"/>
      <c r="K4158" s="304" t="n"/>
      <c r="L4158" s="304" t="n"/>
      <c r="M4158" s="304" t="n"/>
      <c r="N4158" s="304" t="n"/>
    </row>
    <row r="4159" ht="15.75" customHeight="1" s="412">
      <c r="A4159" s="300" t="n">
        <v>4232</v>
      </c>
      <c r="B4159" s="300" t="n">
        <v>262</v>
      </c>
      <c r="C4159" s="300" t="inlineStr">
        <is>
          <t>T379</t>
        </is>
      </c>
      <c r="D4159" s="300" t="n">
        <v>15</v>
      </c>
      <c r="E4159" s="301" t="n">
        <v>43599</v>
      </c>
      <c r="F4159" s="300" t="n">
        <v>5194</v>
      </c>
      <c r="G4159" s="300" t="n">
        <v>9977</v>
      </c>
      <c r="H4159" s="302" t="n">
        <v>8776</v>
      </c>
      <c r="I4159" s="300" t="n"/>
      <c r="J4159" s="300" t="n"/>
      <c r="K4159" s="304" t="n"/>
      <c r="L4159" s="304" t="n"/>
      <c r="M4159" s="304" t="n"/>
      <c r="N4159" s="304" t="n"/>
    </row>
    <row r="4160" ht="15.75" customHeight="1" s="412">
      <c r="A4160" s="300" t="n">
        <v>4233</v>
      </c>
      <c r="B4160" s="300" t="n">
        <v>263</v>
      </c>
      <c r="C4160" s="300" t="inlineStr">
        <is>
          <t>T384</t>
        </is>
      </c>
      <c r="D4160" s="300" t="n">
        <v>15</v>
      </c>
      <c r="E4160" s="301" t="n">
        <v>43599</v>
      </c>
      <c r="F4160" s="300" t="n">
        <v>5258</v>
      </c>
      <c r="G4160" s="300" t="n">
        <v>8048</v>
      </c>
      <c r="H4160" s="302" t="n">
        <v>7485</v>
      </c>
      <c r="I4160" s="300" t="n"/>
      <c r="J4160" s="300" t="n"/>
      <c r="K4160" s="304" t="n"/>
      <c r="L4160" s="304" t="n"/>
      <c r="M4160" s="304" t="n"/>
      <c r="N4160" s="304" t="n"/>
    </row>
    <row r="4161" ht="15.75" customHeight="1" s="412">
      <c r="A4161" s="300" t="n">
        <v>4234</v>
      </c>
      <c r="B4161" s="300" t="n">
        <v>264</v>
      </c>
      <c r="C4161" s="300" t="inlineStr">
        <is>
          <t>T384</t>
        </is>
      </c>
      <c r="D4161" s="300" t="n">
        <v>15</v>
      </c>
      <c r="E4161" s="301" t="n">
        <v>43599</v>
      </c>
      <c r="F4161" s="300" t="n">
        <v>5312</v>
      </c>
      <c r="G4161" s="300" t="n">
        <v>8131</v>
      </c>
      <c r="H4161" s="302" t="n">
        <v>7565</v>
      </c>
      <c r="I4161" s="300" t="n"/>
      <c r="J4161" s="300" t="n"/>
      <c r="K4161" s="304" t="n"/>
      <c r="L4161" s="304" t="n"/>
      <c r="M4161" s="304" t="n"/>
      <c r="N4161" s="304" t="n"/>
    </row>
    <row r="4162" ht="15.75" customHeight="1" s="412">
      <c r="A4162" s="300" t="n">
        <v>4235</v>
      </c>
      <c r="B4162" s="300" t="n">
        <v>265</v>
      </c>
      <c r="C4162" s="300" t="inlineStr">
        <is>
          <t>T386</t>
        </is>
      </c>
      <c r="D4162" s="300" t="n">
        <v>15</v>
      </c>
      <c r="E4162" s="301" t="n">
        <v>43599</v>
      </c>
      <c r="F4162" s="300" t="n">
        <v>5235</v>
      </c>
      <c r="G4162" s="300" t="n">
        <v>8136</v>
      </c>
      <c r="H4162" s="302" t="n">
        <v>7324</v>
      </c>
      <c r="I4162" s="300" t="n"/>
      <c r="J4162" s="300" t="inlineStr">
        <is>
          <t>MF</t>
        </is>
      </c>
      <c r="K4162" s="304" t="n"/>
      <c r="L4162" s="304" t="n"/>
      <c r="M4162" s="304" t="n"/>
      <c r="N4162" s="304" t="n"/>
    </row>
    <row r="4163" ht="15.75" customHeight="1" s="412">
      <c r="A4163" s="300" t="n">
        <v>4236</v>
      </c>
      <c r="B4163" s="300" t="n">
        <v>266</v>
      </c>
      <c r="C4163" s="300" t="inlineStr">
        <is>
          <t>T386</t>
        </is>
      </c>
      <c r="D4163" s="300" t="n">
        <v>15</v>
      </c>
      <c r="E4163" s="301" t="n">
        <v>43599</v>
      </c>
      <c r="F4163" s="300" t="n">
        <v>5209</v>
      </c>
      <c r="G4163" s="300" t="n">
        <v>8240</v>
      </c>
      <c r="H4163" s="302" t="n">
        <v>7419</v>
      </c>
      <c r="I4163" s="300" t="n"/>
      <c r="J4163" s="300" t="n"/>
      <c r="K4163" s="304" t="n"/>
      <c r="L4163" s="304" t="n"/>
      <c r="M4163" s="304" t="n"/>
      <c r="N4163" s="304" t="n"/>
    </row>
    <row r="4164" ht="15.75" customHeight="1" s="412">
      <c r="A4164" s="300" t="n">
        <v>4237</v>
      </c>
      <c r="B4164" s="300" t="n">
        <v>267</v>
      </c>
      <c r="C4164" s="300" t="inlineStr">
        <is>
          <t>T390</t>
        </is>
      </c>
      <c r="D4164" s="300" t="n">
        <v>15</v>
      </c>
      <c r="E4164" s="301" t="n">
        <v>43599</v>
      </c>
      <c r="F4164" s="300" t="n">
        <v>5263</v>
      </c>
      <c r="G4164" s="300" t="n">
        <v>9909</v>
      </c>
      <c r="H4164" s="302" t="n">
        <v>8581</v>
      </c>
      <c r="I4164" s="300" t="n"/>
      <c r="J4164" s="300" t="inlineStr">
        <is>
          <t>MF*</t>
        </is>
      </c>
      <c r="K4164" s="304" t="n"/>
      <c r="L4164" s="304" t="n"/>
      <c r="M4164" s="304" t="n"/>
      <c r="N4164" s="304" t="n"/>
    </row>
    <row r="4165" ht="15.75" customHeight="1" s="412">
      <c r="A4165" s="300" t="n">
        <v>4238</v>
      </c>
      <c r="B4165" s="300" t="n">
        <v>268</v>
      </c>
      <c r="C4165" s="300" t="inlineStr">
        <is>
          <t>T390</t>
        </is>
      </c>
      <c r="D4165" s="300" t="n">
        <v>15</v>
      </c>
      <c r="E4165" s="301" t="n">
        <v>43599</v>
      </c>
      <c r="F4165" s="300" t="n">
        <v>5219</v>
      </c>
      <c r="G4165" s="300" t="n">
        <v>9654</v>
      </c>
      <c r="H4165" s="302" t="n">
        <v>8421</v>
      </c>
      <c r="I4165" s="300" t="n"/>
      <c r="J4165" s="300" t="n"/>
      <c r="K4165" s="304" t="n"/>
      <c r="L4165" s="304" t="n"/>
      <c r="M4165" s="304" t="n"/>
      <c r="N4165" s="304" t="n"/>
    </row>
    <row r="4166" ht="15.75" customHeight="1" s="412">
      <c r="A4166" s="300" t="n">
        <v>4239</v>
      </c>
      <c r="B4166" s="300" t="n">
        <v>269</v>
      </c>
      <c r="C4166" s="300" t="inlineStr">
        <is>
          <t>T391</t>
        </is>
      </c>
      <c r="D4166" s="300" t="n">
        <v>15</v>
      </c>
      <c r="E4166" s="301" t="n">
        <v>43599</v>
      </c>
      <c r="F4166" s="300" t="n">
        <v>5241</v>
      </c>
      <c r="G4166" s="300" t="n">
        <v>7333</v>
      </c>
      <c r="H4166" s="302" t="n">
        <v>6688</v>
      </c>
      <c r="I4166" s="300" t="n"/>
      <c r="J4166" s="300" t="inlineStr">
        <is>
          <t>10/5</t>
        </is>
      </c>
      <c r="K4166" s="304" t="n"/>
      <c r="L4166" s="304" t="n"/>
      <c r="M4166" s="304" t="n"/>
      <c r="N4166" s="304" t="n"/>
    </row>
    <row r="4167" ht="15.75" customHeight="1" s="412">
      <c r="A4167" s="300" t="n">
        <v>4240</v>
      </c>
      <c r="B4167" s="300" t="n">
        <v>270</v>
      </c>
      <c r="C4167" s="300" t="inlineStr">
        <is>
          <t>T391</t>
        </is>
      </c>
      <c r="D4167" s="300" t="n">
        <v>15</v>
      </c>
      <c r="E4167" s="301" t="n">
        <v>43599</v>
      </c>
      <c r="F4167" s="300" t="n">
        <v>5254</v>
      </c>
      <c r="G4167" s="300" t="n">
        <v>7436</v>
      </c>
      <c r="H4167" s="302" t="n">
        <v>6854</v>
      </c>
      <c r="I4167" s="300" t="n"/>
      <c r="J4167" s="300" t="n"/>
      <c r="K4167" s="304" t="n"/>
      <c r="L4167" s="304" t="n"/>
      <c r="M4167" s="304" t="n"/>
      <c r="N4167" s="304" t="n"/>
    </row>
    <row r="4168" ht="15.75" customHeight="1" s="412">
      <c r="A4168" s="300" t="n">
        <v>4241</v>
      </c>
      <c r="B4168" s="300" t="n">
        <v>271</v>
      </c>
      <c r="C4168" s="300" t="inlineStr">
        <is>
          <t>T398</t>
        </is>
      </c>
      <c r="D4168" s="300" t="n">
        <v>15</v>
      </c>
      <c r="E4168" s="301" t="n">
        <v>43599</v>
      </c>
      <c r="F4168" s="300" t="n">
        <v>5224</v>
      </c>
      <c r="G4168" s="300" t="n">
        <v>8160</v>
      </c>
      <c r="H4168" s="302" t="n">
        <v>7649</v>
      </c>
      <c r="I4168" s="300" t="n"/>
      <c r="J4168" s="300" t="n"/>
      <c r="K4168" s="304" t="n"/>
      <c r="L4168" s="304" t="n"/>
      <c r="M4168" s="304" t="n"/>
      <c r="N4168" s="304" t="n"/>
    </row>
    <row r="4169" ht="15.75" customHeight="1" s="412">
      <c r="A4169" s="300" t="n">
        <v>4242</v>
      </c>
      <c r="B4169" s="300" t="n">
        <v>272</v>
      </c>
      <c r="C4169" s="300" t="inlineStr">
        <is>
          <t>T398</t>
        </is>
      </c>
      <c r="D4169" s="300" t="n">
        <v>15</v>
      </c>
      <c r="E4169" s="301" t="n">
        <v>43599</v>
      </c>
      <c r="F4169" s="300" t="n">
        <v>5257</v>
      </c>
      <c r="G4169" s="300" t="n">
        <v>8011</v>
      </c>
      <c r="H4169" s="302" t="n">
        <v>7550</v>
      </c>
      <c r="I4169" s="300" t="n"/>
      <c r="J4169" s="300" t="n"/>
      <c r="K4169" s="304" t="n"/>
      <c r="L4169" s="304" t="n"/>
      <c r="M4169" s="304" t="n"/>
      <c r="N4169" s="304" t="n"/>
    </row>
    <row r="4170" ht="15.75" customHeight="1" s="412">
      <c r="A4170" s="300" t="n">
        <v>4243</v>
      </c>
      <c r="B4170" s="300" t="n">
        <v>273</v>
      </c>
      <c r="C4170" s="300" t="inlineStr">
        <is>
          <t>T399</t>
        </is>
      </c>
      <c r="D4170" s="300" t="n">
        <v>15</v>
      </c>
      <c r="E4170" s="301" t="n">
        <v>43599</v>
      </c>
      <c r="F4170" s="300" t="n">
        <v>5242</v>
      </c>
      <c r="G4170" s="300" t="n">
        <v>8179</v>
      </c>
      <c r="H4170" s="302" t="n">
        <v>7584</v>
      </c>
      <c r="I4170" s="300" t="n"/>
      <c r="J4170" s="300" t="n"/>
      <c r="K4170" s="304" t="n"/>
      <c r="L4170" s="304" t="n"/>
      <c r="M4170" s="304" t="n"/>
      <c r="N4170" s="304" t="n"/>
    </row>
    <row r="4171" ht="15.75" customHeight="1" s="412">
      <c r="A4171" s="300" t="n">
        <v>4244</v>
      </c>
      <c r="B4171" s="300" t="n">
        <v>274</v>
      </c>
      <c r="C4171" s="300" t="inlineStr">
        <is>
          <t>T399</t>
        </is>
      </c>
      <c r="D4171" s="300" t="n">
        <v>15</v>
      </c>
      <c r="E4171" s="301" t="n">
        <v>43599</v>
      </c>
      <c r="F4171" s="300" t="n">
        <v>5233</v>
      </c>
      <c r="G4171" s="300" t="n">
        <v>8107</v>
      </c>
      <c r="H4171" s="302" t="n">
        <v>7532</v>
      </c>
      <c r="I4171" s="300" t="n"/>
      <c r="J4171" s="300" t="n"/>
      <c r="K4171" s="304" t="n"/>
      <c r="L4171" s="304" t="n"/>
      <c r="M4171" s="304" t="n"/>
      <c r="N4171" s="304" t="n"/>
    </row>
    <row r="4172" ht="15.75" customHeight="1" s="412">
      <c r="A4172" s="300" t="n">
        <v>4245</v>
      </c>
      <c r="B4172" s="300" t="n">
        <v>275</v>
      </c>
      <c r="C4172" s="300" t="inlineStr">
        <is>
          <t>T400</t>
        </is>
      </c>
      <c r="D4172" s="300" t="n">
        <v>15</v>
      </c>
      <c r="E4172" s="301" t="n">
        <v>43599</v>
      </c>
      <c r="F4172" s="300" t="n">
        <v>5274</v>
      </c>
      <c r="G4172" s="300" t="n">
        <v>8544</v>
      </c>
      <c r="H4172" s="302" t="n">
        <v>8033</v>
      </c>
      <c r="I4172" s="300" t="n"/>
      <c r="J4172" s="300" t="n"/>
      <c r="K4172" s="304" t="n"/>
      <c r="L4172" s="304" t="n"/>
      <c r="M4172" s="304" t="n"/>
      <c r="N4172" s="304" t="n"/>
    </row>
    <row r="4173" ht="15.75" customHeight="1" s="412">
      <c r="A4173" s="300" t="n">
        <v>4246</v>
      </c>
      <c r="B4173" s="300" t="n">
        <v>276</v>
      </c>
      <c r="C4173" s="300" t="inlineStr">
        <is>
          <t>T400</t>
        </is>
      </c>
      <c r="D4173" s="300" t="n">
        <v>15</v>
      </c>
      <c r="E4173" s="301" t="n">
        <v>43599</v>
      </c>
      <c r="F4173" s="300" t="n">
        <v>5217</v>
      </c>
      <c r="G4173" s="300" t="n">
        <v>8429</v>
      </c>
      <c r="H4173" s="302" t="n">
        <v>7921</v>
      </c>
      <c r="I4173" s="300" t="n"/>
      <c r="J4173" s="300" t="n"/>
      <c r="K4173" s="304" t="n"/>
      <c r="L4173" s="304" t="n"/>
      <c r="M4173" s="304" t="n"/>
      <c r="N4173" s="304" t="n"/>
    </row>
    <row r="4174" ht="15.75" customHeight="1" s="412">
      <c r="A4174" s="300" t="n">
        <v>4247</v>
      </c>
      <c r="B4174" s="300" t="n">
        <v>277</v>
      </c>
      <c r="C4174" s="300" t="inlineStr">
        <is>
          <t>T402</t>
        </is>
      </c>
      <c r="D4174" s="300" t="n">
        <v>15</v>
      </c>
      <c r="E4174" s="301" t="n">
        <v>43599</v>
      </c>
      <c r="F4174" s="300" t="n">
        <v>5252</v>
      </c>
      <c r="G4174" s="300" t="n">
        <v>7307</v>
      </c>
      <c r="H4174" s="302" t="n">
        <v>6860</v>
      </c>
      <c r="I4174" s="300" t="n"/>
      <c r="J4174" s="300" t="n"/>
      <c r="K4174" s="304" t="n"/>
      <c r="L4174" s="304" t="n"/>
      <c r="M4174" s="304" t="n"/>
      <c r="N4174" s="304" t="n"/>
    </row>
    <row r="4175" ht="15.75" customHeight="1" s="412">
      <c r="A4175" s="300" t="n">
        <v>4248</v>
      </c>
      <c r="B4175" s="300" t="n">
        <v>278</v>
      </c>
      <c r="C4175" s="300" t="inlineStr">
        <is>
          <t>T402</t>
        </is>
      </c>
      <c r="D4175" s="300" t="n">
        <v>15</v>
      </c>
      <c r="E4175" s="301" t="n">
        <v>43599</v>
      </c>
      <c r="F4175" s="300" t="n">
        <v>5256</v>
      </c>
      <c r="G4175" s="300" t="n">
        <v>7474</v>
      </c>
      <c r="H4175" s="302" t="n">
        <v>6983</v>
      </c>
      <c r="I4175" s="300" t="n"/>
      <c r="J4175" s="300" t="n"/>
      <c r="K4175" s="304" t="n"/>
      <c r="L4175" s="304" t="n"/>
      <c r="M4175" s="304" t="n"/>
      <c r="N4175" s="304" t="n"/>
    </row>
    <row r="4176" ht="15.75" customHeight="1" s="412">
      <c r="A4176" s="300" t="n">
        <v>4249</v>
      </c>
      <c r="B4176" s="300" t="n">
        <v>279</v>
      </c>
      <c r="C4176" s="300" t="inlineStr">
        <is>
          <t>T403</t>
        </is>
      </c>
      <c r="D4176" s="300" t="n">
        <v>15</v>
      </c>
      <c r="E4176" s="301" t="n">
        <v>43599</v>
      </c>
      <c r="F4176" s="300" t="n">
        <v>5269</v>
      </c>
      <c r="G4176" s="300" t="n">
        <v>7715</v>
      </c>
      <c r="H4176" s="302" t="n">
        <v>7230</v>
      </c>
      <c r="I4176" s="300" t="n"/>
      <c r="J4176" s="300" t="n"/>
      <c r="K4176" s="304" t="n"/>
      <c r="L4176" s="304" t="n"/>
      <c r="M4176" s="304" t="n"/>
      <c r="N4176" s="304" t="n"/>
    </row>
    <row r="4177" ht="15.75" customHeight="1" s="412">
      <c r="A4177" s="300" t="n">
        <v>4250</v>
      </c>
      <c r="B4177" s="300" t="n">
        <v>280</v>
      </c>
      <c r="C4177" s="300" t="inlineStr">
        <is>
          <t>T403</t>
        </is>
      </c>
      <c r="D4177" s="300" t="n">
        <v>15</v>
      </c>
      <c r="E4177" s="301" t="n">
        <v>43599</v>
      </c>
      <c r="F4177" s="300" t="n">
        <v>5260</v>
      </c>
      <c r="G4177" s="300" t="n">
        <v>7692</v>
      </c>
      <c r="H4177" s="302" t="n">
        <v>7222</v>
      </c>
      <c r="I4177" s="300" t="n"/>
      <c r="J4177" s="300" t="n"/>
      <c r="K4177" s="304" t="n"/>
      <c r="L4177" s="304" t="n"/>
      <c r="M4177" s="304" t="n"/>
      <c r="N4177" s="304" t="n"/>
    </row>
    <row r="4178" ht="15.75" customHeight="1" s="412">
      <c r="A4178" s="300" t="n">
        <v>4251</v>
      </c>
      <c r="B4178" s="300" t="n">
        <v>281</v>
      </c>
      <c r="C4178" s="300" t="inlineStr">
        <is>
          <t>T404</t>
        </is>
      </c>
      <c r="D4178" s="300" t="n">
        <v>15</v>
      </c>
      <c r="E4178" s="301" t="n">
        <v>43599</v>
      </c>
      <c r="F4178" s="300" t="n">
        <v>5275</v>
      </c>
      <c r="G4178" s="300" t="n">
        <v>6857</v>
      </c>
      <c r="H4178" s="302" t="n">
        <v>6601</v>
      </c>
      <c r="I4178" s="300" t="n"/>
      <c r="J4178" s="300" t="n"/>
      <c r="K4178" s="304" t="n"/>
      <c r="L4178" s="304" t="n"/>
      <c r="M4178" s="304" t="n"/>
      <c r="N4178" s="304" t="n"/>
    </row>
    <row r="4179" ht="15.75" customHeight="1" s="412">
      <c r="A4179" s="300" t="n">
        <v>4252</v>
      </c>
      <c r="B4179" s="300" t="n">
        <v>282</v>
      </c>
      <c r="C4179" s="300" t="inlineStr">
        <is>
          <t>T404</t>
        </is>
      </c>
      <c r="D4179" s="300" t="n">
        <v>15</v>
      </c>
      <c r="E4179" s="301" t="n">
        <v>43599</v>
      </c>
      <c r="F4179" s="300" t="n">
        <v>5225</v>
      </c>
      <c r="G4179" s="300" t="n">
        <v>6831</v>
      </c>
      <c r="H4179" s="302" t="n">
        <v>6568</v>
      </c>
      <c r="I4179" s="300" t="n"/>
      <c r="J4179" s="300" t="n"/>
      <c r="K4179" s="304" t="n"/>
      <c r="L4179" s="304" t="n"/>
      <c r="M4179" s="304" t="n"/>
      <c r="N4179" s="304" t="n"/>
    </row>
    <row r="4180" ht="15.75" customHeight="1" s="412">
      <c r="A4180" s="300" t="n">
        <v>4253</v>
      </c>
      <c r="B4180" s="300" t="n">
        <v>283</v>
      </c>
      <c r="C4180" s="300" t="inlineStr">
        <is>
          <t>T405</t>
        </is>
      </c>
      <c r="D4180" s="300" t="n">
        <v>15</v>
      </c>
      <c r="E4180" s="301" t="n">
        <v>43599</v>
      </c>
      <c r="F4180" s="300" t="n">
        <v>5211</v>
      </c>
      <c r="G4180" s="300" t="n">
        <v>7165</v>
      </c>
      <c r="H4180" s="302" t="n">
        <v>6804</v>
      </c>
      <c r="I4180" s="300" t="n"/>
      <c r="J4180" s="300" t="n"/>
      <c r="K4180" s="304" t="n"/>
      <c r="L4180" s="304" t="n"/>
      <c r="M4180" s="304" t="n"/>
      <c r="N4180" s="304" t="n"/>
    </row>
    <row r="4181" ht="15.75" customHeight="1" s="412">
      <c r="A4181" s="300" t="n">
        <v>4254</v>
      </c>
      <c r="B4181" s="300" t="n">
        <v>284</v>
      </c>
      <c r="C4181" s="300" t="inlineStr">
        <is>
          <t>T405</t>
        </is>
      </c>
      <c r="D4181" s="300" t="n">
        <v>15</v>
      </c>
      <c r="E4181" s="301" t="n">
        <v>43599</v>
      </c>
      <c r="F4181" s="300" t="n">
        <v>5269</v>
      </c>
      <c r="G4181" s="300" t="n">
        <v>7168</v>
      </c>
      <c r="H4181" s="302" t="n">
        <v>6802</v>
      </c>
      <c r="I4181" s="300" t="n"/>
      <c r="J4181" s="300" t="n"/>
      <c r="K4181" s="304" t="n"/>
      <c r="L4181" s="304" t="n"/>
      <c r="M4181" s="304" t="n"/>
      <c r="N4181" s="304" t="n"/>
    </row>
    <row r="4182" ht="15.75" customHeight="1" s="412">
      <c r="A4182" s="300" t="n">
        <v>4255</v>
      </c>
      <c r="B4182" s="300" t="n">
        <v>285</v>
      </c>
      <c r="C4182" s="300" t="inlineStr">
        <is>
          <t>T407</t>
        </is>
      </c>
      <c r="D4182" s="300" t="n">
        <v>15</v>
      </c>
      <c r="E4182" s="301" t="n">
        <v>43599</v>
      </c>
      <c r="F4182" s="300" t="n">
        <v>5249</v>
      </c>
      <c r="G4182" s="300" t="n">
        <v>9067</v>
      </c>
      <c r="H4182" s="302" t="n">
        <v>7908</v>
      </c>
      <c r="I4182" s="300" t="n"/>
      <c r="J4182" s="300" t="inlineStr">
        <is>
          <t>15/5</t>
        </is>
      </c>
      <c r="K4182" s="304" t="n"/>
      <c r="L4182" s="304" t="n"/>
      <c r="M4182" s="304" t="n"/>
      <c r="N4182" s="304" t="n"/>
    </row>
    <row r="4183" ht="15.75" customHeight="1" s="412">
      <c r="A4183" s="300" t="n">
        <v>4256</v>
      </c>
      <c r="B4183" s="300" t="n">
        <v>286</v>
      </c>
      <c r="C4183" s="300" t="inlineStr">
        <is>
          <t>T407</t>
        </is>
      </c>
      <c r="D4183" s="300" t="n">
        <v>15</v>
      </c>
      <c r="E4183" s="301" t="n">
        <v>43599</v>
      </c>
      <c r="F4183" s="300" t="n">
        <v>5236</v>
      </c>
      <c r="G4183" s="300" t="n">
        <v>4029</v>
      </c>
      <c r="H4183" s="302" t="n">
        <v>7877</v>
      </c>
      <c r="I4183" s="300" t="n"/>
      <c r="J4183" s="300" t="n"/>
      <c r="K4183" s="304" t="n"/>
      <c r="L4183" s="304" t="n"/>
      <c r="M4183" s="304" t="n"/>
      <c r="N4183" s="304" t="n"/>
    </row>
    <row r="4184" ht="15.75" customHeight="1" s="412">
      <c r="A4184" s="300" t="n">
        <v>4257</v>
      </c>
      <c r="B4184" s="300" t="n">
        <v>287</v>
      </c>
      <c r="C4184" s="300" t="inlineStr">
        <is>
          <t>T410</t>
        </is>
      </c>
      <c r="D4184" s="300" t="n">
        <v>15</v>
      </c>
      <c r="E4184" s="301" t="n">
        <v>43599</v>
      </c>
      <c r="F4184" s="300" t="n">
        <v>5246</v>
      </c>
      <c r="G4184" s="300" t="n">
        <v>7106</v>
      </c>
      <c r="H4184" s="302" t="n">
        <v>6724</v>
      </c>
      <c r="I4184" s="300" t="n"/>
      <c r="J4184" s="300" t="n"/>
      <c r="K4184" s="304" t="n"/>
      <c r="L4184" s="304" t="n"/>
      <c r="M4184" s="304" t="n"/>
      <c r="N4184" s="304" t="n"/>
    </row>
    <row r="4185" ht="15.75" customHeight="1" s="412">
      <c r="A4185" s="300" t="n">
        <v>4258</v>
      </c>
      <c r="B4185" s="300" t="n">
        <v>288</v>
      </c>
      <c r="C4185" s="300" t="inlineStr">
        <is>
          <t>T410</t>
        </is>
      </c>
      <c r="D4185" s="300" t="n">
        <v>15</v>
      </c>
      <c r="E4185" s="301" t="n">
        <v>43599</v>
      </c>
      <c r="F4185" s="300" t="n">
        <v>5225</v>
      </c>
      <c r="G4185" s="300" t="n">
        <v>7122</v>
      </c>
      <c r="H4185" s="302" t="n">
        <v>6732</v>
      </c>
      <c r="I4185" s="300" t="n"/>
      <c r="J4185" s="300" t="n"/>
      <c r="K4185" s="304" t="n"/>
      <c r="L4185" s="304" t="n"/>
      <c r="M4185" s="304" t="n"/>
      <c r="N4185" s="304" t="n"/>
    </row>
    <row r="4186" ht="15.75" customHeight="1" s="412">
      <c r="A4186" s="300" t="n">
        <v>4259</v>
      </c>
      <c r="B4186" s="300" t="n">
        <v>289</v>
      </c>
      <c r="C4186" s="300" t="inlineStr">
        <is>
          <t>T418</t>
        </is>
      </c>
      <c r="D4186" s="300" t="n">
        <v>15</v>
      </c>
      <c r="E4186" s="301" t="n">
        <v>43599</v>
      </c>
      <c r="F4186" s="300" t="n">
        <v>5296</v>
      </c>
      <c r="G4186" s="300" t="n">
        <v>6899</v>
      </c>
      <c r="H4186" s="302" t="n">
        <v>6487</v>
      </c>
      <c r="I4186" s="300" t="n"/>
      <c r="J4186" s="300" t="n"/>
      <c r="K4186" s="304" t="n"/>
      <c r="L4186" s="304" t="n"/>
      <c r="M4186" s="304" t="n"/>
      <c r="N4186" s="304" t="n"/>
    </row>
    <row r="4187" ht="15.75" customHeight="1" s="412">
      <c r="A4187" s="300" t="n">
        <v>4260</v>
      </c>
      <c r="B4187" s="300" t="n">
        <v>290</v>
      </c>
      <c r="C4187" s="300" t="inlineStr">
        <is>
          <t>T418</t>
        </is>
      </c>
      <c r="D4187" s="300" t="n">
        <v>15</v>
      </c>
      <c r="E4187" s="301" t="n">
        <v>43599</v>
      </c>
      <c r="F4187" s="300" t="n">
        <v>5255</v>
      </c>
      <c r="G4187" s="300" t="n">
        <v>6487</v>
      </c>
      <c r="H4187" s="302" t="n">
        <v>6535</v>
      </c>
      <c r="I4187" s="300" t="n"/>
      <c r="J4187" s="300" t="n"/>
      <c r="K4187" s="304" t="n"/>
      <c r="L4187" s="304" t="n"/>
      <c r="M4187" s="304" t="n"/>
      <c r="N4187" s="304" t="n"/>
    </row>
    <row r="4188" ht="15.75" customHeight="1" s="412">
      <c r="A4188" s="300" t="n">
        <v>4261</v>
      </c>
      <c r="B4188" s="300" t="n">
        <v>291</v>
      </c>
      <c r="C4188" s="300" t="inlineStr">
        <is>
          <t>T419</t>
        </is>
      </c>
      <c r="D4188" s="300" t="n">
        <v>15</v>
      </c>
      <c r="E4188" s="301" t="n">
        <v>43599</v>
      </c>
      <c r="F4188" s="300" t="n">
        <v>5259</v>
      </c>
      <c r="G4188" s="300" t="n">
        <v>8139</v>
      </c>
      <c r="H4188" s="302" t="n">
        <v>7286</v>
      </c>
      <c r="I4188" s="300" t="n"/>
      <c r="J4188" s="300" t="n"/>
      <c r="K4188" s="304" t="n"/>
      <c r="L4188" s="304" t="n"/>
      <c r="M4188" s="304" t="n"/>
      <c r="N4188" s="304" t="n"/>
    </row>
    <row r="4189" ht="15.75" customHeight="1" s="412">
      <c r="A4189" s="300" t="n">
        <v>4262</v>
      </c>
      <c r="B4189" s="300" t="n">
        <v>292</v>
      </c>
      <c r="C4189" s="300" t="inlineStr">
        <is>
          <t>T419</t>
        </is>
      </c>
      <c r="D4189" s="300" t="n">
        <v>15</v>
      </c>
      <c r="E4189" s="301" t="n">
        <v>43599</v>
      </c>
      <c r="F4189" s="300" t="n">
        <v>5243</v>
      </c>
      <c r="G4189" s="300" t="n">
        <v>8142</v>
      </c>
      <c r="H4189" s="302" t="n">
        <v>7512</v>
      </c>
      <c r="I4189" s="300" t="n"/>
      <c r="J4189" s="300" t="n"/>
      <c r="K4189" s="304" t="n"/>
      <c r="L4189" s="304" t="n"/>
      <c r="M4189" s="304" t="n"/>
      <c r="N4189" s="304" t="n"/>
    </row>
    <row r="4190" ht="15.75" customHeight="1" s="412">
      <c r="A4190" s="300" t="n">
        <v>4263</v>
      </c>
      <c r="B4190" s="300" t="n">
        <v>293</v>
      </c>
      <c r="C4190" s="300" t="inlineStr">
        <is>
          <t>T425</t>
        </is>
      </c>
      <c r="D4190" s="300" t="n">
        <v>15</v>
      </c>
      <c r="E4190" s="301" t="n">
        <v>43599</v>
      </c>
      <c r="F4190" s="300" t="n">
        <v>5203</v>
      </c>
      <c r="G4190" s="300" t="n">
        <v>7382</v>
      </c>
      <c r="H4190" s="302" t="n">
        <v>6933</v>
      </c>
      <c r="I4190" s="300" t="n"/>
      <c r="J4190" s="300" t="n"/>
      <c r="K4190" s="304" t="n"/>
      <c r="L4190" s="304" t="n"/>
      <c r="M4190" s="304" t="n"/>
      <c r="N4190" s="304" t="n"/>
    </row>
    <row r="4191" ht="15.75" customHeight="1" s="412">
      <c r="A4191" s="300" t="n">
        <v>4264</v>
      </c>
      <c r="B4191" s="300" t="n">
        <v>294</v>
      </c>
      <c r="C4191" s="300" t="inlineStr">
        <is>
          <t>T425</t>
        </is>
      </c>
      <c r="D4191" s="300" t="n">
        <v>15</v>
      </c>
      <c r="E4191" s="301" t="n">
        <v>43599</v>
      </c>
      <c r="F4191" s="300" t="n">
        <v>5223</v>
      </c>
      <c r="G4191" s="300" t="n">
        <v>7450</v>
      </c>
      <c r="H4191" s="302" t="n">
        <v>6998</v>
      </c>
      <c r="I4191" s="300" t="n"/>
      <c r="J4191" s="300" t="n"/>
      <c r="K4191" s="304" t="n"/>
      <c r="L4191" s="304" t="n"/>
      <c r="M4191" s="304" t="n"/>
      <c r="N4191" s="304" t="n"/>
    </row>
    <row r="4192" ht="15.75" customHeight="1" s="412">
      <c r="A4192" s="300" t="n">
        <v>4265</v>
      </c>
      <c r="B4192" s="300" t="n">
        <v>295</v>
      </c>
      <c r="C4192" s="300" t="inlineStr">
        <is>
          <t>T431</t>
        </is>
      </c>
      <c r="D4192" s="300" t="n">
        <v>15</v>
      </c>
      <c r="E4192" s="301" t="n">
        <v>43599</v>
      </c>
      <c r="F4192" s="300" t="n">
        <v>5221</v>
      </c>
      <c r="G4192" s="300" t="n">
        <v>8092</v>
      </c>
      <c r="H4192" s="302" t="n">
        <v>7438</v>
      </c>
      <c r="I4192" s="300" t="n"/>
      <c r="J4192" s="300" t="n"/>
      <c r="K4192" s="304" t="n"/>
      <c r="L4192" s="304" t="n"/>
      <c r="M4192" s="304" t="n"/>
      <c r="N4192" s="304" t="n"/>
    </row>
    <row r="4193" ht="15.75" customHeight="1" s="412">
      <c r="A4193" s="300" t="n">
        <v>4266</v>
      </c>
      <c r="B4193" s="300" t="n">
        <v>296</v>
      </c>
      <c r="C4193" s="300" t="inlineStr">
        <is>
          <t>T431</t>
        </is>
      </c>
      <c r="D4193" s="300" t="n">
        <v>15</v>
      </c>
      <c r="E4193" s="301" t="n">
        <v>43599</v>
      </c>
      <c r="F4193" s="300" t="n">
        <v>5271</v>
      </c>
      <c r="G4193" s="300" t="n">
        <v>8130</v>
      </c>
      <c r="H4193" s="302" t="n">
        <v>7488</v>
      </c>
      <c r="I4193" s="300" t="n"/>
      <c r="J4193" s="300" t="n"/>
      <c r="K4193" s="304" t="n"/>
      <c r="L4193" s="304" t="n"/>
      <c r="M4193" s="304" t="n"/>
      <c r="N4193" s="304" t="n"/>
    </row>
    <row r="4194" ht="15.75" customHeight="1" s="412">
      <c r="A4194" s="300" t="n">
        <v>4267</v>
      </c>
      <c r="B4194" s="300" t="n">
        <v>297</v>
      </c>
      <c r="C4194" s="300" t="inlineStr">
        <is>
          <t>T432</t>
        </is>
      </c>
      <c r="D4194" s="300" t="n">
        <v>15</v>
      </c>
      <c r="E4194" s="301" t="n">
        <v>43599</v>
      </c>
      <c r="F4194" s="300" t="n">
        <v>5213</v>
      </c>
      <c r="G4194" s="300" t="n">
        <v>7524</v>
      </c>
      <c r="H4194" s="302" t="n">
        <v>7031</v>
      </c>
      <c r="I4194" s="300" t="n"/>
      <c r="J4194" s="300" t="n"/>
      <c r="K4194" s="304" t="n"/>
      <c r="L4194" s="304" t="n"/>
      <c r="M4194" s="304" t="n"/>
      <c r="N4194" s="304" t="n"/>
    </row>
    <row r="4195" ht="15.75" customHeight="1" s="412">
      <c r="A4195" s="300" t="n">
        <v>4268</v>
      </c>
      <c r="B4195" s="300" t="n">
        <v>298</v>
      </c>
      <c r="C4195" s="300" t="inlineStr">
        <is>
          <t>T432</t>
        </is>
      </c>
      <c r="D4195" s="300" t="n">
        <v>15</v>
      </c>
      <c r="E4195" s="301" t="n">
        <v>43599</v>
      </c>
      <c r="F4195" s="300" t="n">
        <v>5210</v>
      </c>
      <c r="G4195" s="300" t="n">
        <v>7880</v>
      </c>
      <c r="H4195" s="302" t="n">
        <v>7574</v>
      </c>
      <c r="I4195" s="300" t="n"/>
      <c r="J4195" s="300" t="n"/>
      <c r="K4195" s="304" t="n"/>
      <c r="L4195" s="304" t="n"/>
      <c r="M4195" s="304" t="n"/>
      <c r="N4195" s="304" t="n"/>
    </row>
    <row r="4196" ht="15.75" customHeight="1" s="412">
      <c r="A4196" s="300" t="n">
        <v>4269</v>
      </c>
      <c r="B4196" s="300" t="n">
        <v>299</v>
      </c>
      <c r="C4196" s="300" t="inlineStr">
        <is>
          <t>T433</t>
        </is>
      </c>
      <c r="D4196" s="300" t="n">
        <v>15</v>
      </c>
      <c r="E4196" s="301" t="n">
        <v>43599</v>
      </c>
      <c r="F4196" s="300" t="n">
        <v>5236</v>
      </c>
      <c r="G4196" s="300" t="n">
        <v>9200</v>
      </c>
      <c r="H4196" s="302" t="n">
        <v>8224</v>
      </c>
      <c r="I4196" s="300" t="n"/>
      <c r="J4196" s="300" t="n"/>
      <c r="K4196" s="304" t="n"/>
      <c r="L4196" s="304" t="n"/>
      <c r="M4196" s="304" t="n"/>
      <c r="N4196" s="304" t="n"/>
    </row>
    <row r="4197" ht="15.75" customHeight="1" s="412">
      <c r="A4197" s="300" t="n">
        <v>4270</v>
      </c>
      <c r="B4197" s="300" t="n">
        <v>300</v>
      </c>
      <c r="C4197" s="300" t="inlineStr">
        <is>
          <t>T433</t>
        </is>
      </c>
      <c r="D4197" s="300" t="n">
        <v>15</v>
      </c>
      <c r="E4197" s="301" t="n">
        <v>43599</v>
      </c>
      <c r="F4197" s="300" t="n">
        <v>5223</v>
      </c>
      <c r="G4197" s="300" t="n">
        <v>8801</v>
      </c>
      <c r="H4197" s="302" t="n">
        <v>7954</v>
      </c>
      <c r="I4197" s="300" t="n"/>
      <c r="J4197" s="300" t="n"/>
      <c r="K4197" s="304" t="n"/>
      <c r="L4197" s="304" t="n"/>
      <c r="M4197" s="304" t="n"/>
      <c r="N4197" s="304" t="n"/>
    </row>
    <row r="4198" ht="15.75" customHeight="1" s="412">
      <c r="A4198" s="300" t="n">
        <v>4271</v>
      </c>
      <c r="B4198" s="300" t="n">
        <v>301</v>
      </c>
      <c r="C4198" s="300" t="inlineStr">
        <is>
          <t>T435</t>
        </is>
      </c>
      <c r="D4198" s="300" t="n">
        <v>15</v>
      </c>
      <c r="E4198" s="301" t="n">
        <v>43599</v>
      </c>
      <c r="F4198" s="300" t="n">
        <v>5241</v>
      </c>
      <c r="G4198" s="300" t="n">
        <v>8120</v>
      </c>
      <c r="H4198" s="302" t="n">
        <v>7645</v>
      </c>
      <c r="I4198" s="300" t="n"/>
      <c r="J4198" s="300" t="n"/>
      <c r="K4198" s="304" t="n"/>
      <c r="L4198" s="304" t="n"/>
      <c r="M4198" s="304" t="n"/>
      <c r="N4198" s="304" t="n"/>
    </row>
    <row r="4199" ht="15.75" customHeight="1" s="412">
      <c r="A4199" s="300" t="n">
        <v>4272</v>
      </c>
      <c r="B4199" s="300" t="n">
        <v>302</v>
      </c>
      <c r="C4199" s="300" t="inlineStr">
        <is>
          <t>T435</t>
        </is>
      </c>
      <c r="D4199" s="300" t="n">
        <v>15</v>
      </c>
      <c r="E4199" s="301" t="n">
        <v>43599</v>
      </c>
      <c r="F4199" s="300" t="n">
        <v>5225</v>
      </c>
      <c r="G4199" s="300" t="n">
        <v>8873</v>
      </c>
      <c r="H4199" s="302" t="n">
        <v>8185</v>
      </c>
      <c r="I4199" s="300" t="n"/>
      <c r="J4199" s="300" t="n"/>
      <c r="K4199" s="304" t="n"/>
      <c r="L4199" s="304" t="n"/>
      <c r="M4199" s="304" t="n"/>
      <c r="N4199" s="304" t="n"/>
    </row>
    <row r="4200" ht="15.75" customHeight="1" s="412">
      <c r="A4200" s="300" t="n">
        <v>4273</v>
      </c>
      <c r="B4200" s="300" t="n">
        <v>303</v>
      </c>
      <c r="C4200" s="300" t="inlineStr">
        <is>
          <t>T438</t>
        </is>
      </c>
      <c r="D4200" s="300" t="n">
        <v>15</v>
      </c>
      <c r="E4200" s="301" t="n">
        <v>43599</v>
      </c>
      <c r="F4200" s="300" t="n">
        <v>5303</v>
      </c>
      <c r="G4200" s="300" t="n">
        <v>6931</v>
      </c>
      <c r="H4200" s="302" t="n">
        <v>6641</v>
      </c>
      <c r="I4200" s="300" t="n"/>
      <c r="J4200" s="300" t="inlineStr">
        <is>
          <t>MF</t>
        </is>
      </c>
      <c r="K4200" s="304" t="n"/>
      <c r="L4200" s="304" t="n"/>
      <c r="M4200" s="304" t="n"/>
      <c r="N4200" s="304" t="n"/>
    </row>
    <row r="4201" ht="15.75" customHeight="1" s="412">
      <c r="A4201" s="300" t="n">
        <v>4274</v>
      </c>
      <c r="B4201" s="300" t="n">
        <v>304</v>
      </c>
      <c r="C4201" s="300" t="inlineStr">
        <is>
          <t>T438</t>
        </is>
      </c>
      <c r="D4201" s="300" t="n">
        <v>15</v>
      </c>
      <c r="E4201" s="301" t="n">
        <v>43599</v>
      </c>
      <c r="F4201" s="300" t="n">
        <v>5212</v>
      </c>
      <c r="G4201" s="300" t="n">
        <v>6947</v>
      </c>
      <c r="H4201" s="302" t="n">
        <v>6634</v>
      </c>
      <c r="I4201" s="300" t="n"/>
      <c r="J4201" s="300" t="n"/>
      <c r="K4201" s="304" t="n"/>
      <c r="L4201" s="304" t="n"/>
      <c r="M4201" s="304" t="n"/>
      <c r="N4201" s="304" t="n"/>
    </row>
    <row r="4202" ht="15.75" customHeight="1" s="412">
      <c r="A4202" s="300" t="n">
        <v>4275</v>
      </c>
      <c r="B4202" s="300" t="n">
        <v>305</v>
      </c>
      <c r="C4202" s="300" t="inlineStr">
        <is>
          <t>T443</t>
        </is>
      </c>
      <c r="D4202" s="300" t="n">
        <v>15</v>
      </c>
      <c r="E4202" s="301" t="n">
        <v>43599</v>
      </c>
      <c r="F4202" s="300" t="n">
        <v>5301</v>
      </c>
      <c r="G4202" s="300" t="n">
        <v>8127</v>
      </c>
      <c r="H4202" s="302" t="n">
        <v>7545</v>
      </c>
      <c r="I4202" s="300" t="n"/>
      <c r="J4202" s="300" t="n"/>
      <c r="K4202" s="304" t="n"/>
      <c r="L4202" s="304" t="n"/>
      <c r="M4202" s="304" t="n"/>
      <c r="N4202" s="304" t="n"/>
    </row>
    <row r="4203" ht="15.75" customHeight="1" s="412">
      <c r="A4203" s="300" t="n">
        <v>4276</v>
      </c>
      <c r="B4203" s="300" t="n">
        <v>306</v>
      </c>
      <c r="C4203" s="300" t="inlineStr">
        <is>
          <t>T443</t>
        </is>
      </c>
      <c r="D4203" s="300" t="n">
        <v>15</v>
      </c>
      <c r="E4203" s="301" t="n">
        <v>43599</v>
      </c>
      <c r="F4203" s="300" t="n">
        <v>5254</v>
      </c>
      <c r="G4203" s="300" t="n">
        <v>8030</v>
      </c>
      <c r="H4203" s="302" t="n">
        <v>7454</v>
      </c>
      <c r="I4203" s="300" t="n"/>
      <c r="J4203" s="300" t="n"/>
      <c r="K4203" s="304" t="n"/>
      <c r="L4203" s="304" t="n"/>
      <c r="M4203" s="304" t="n"/>
      <c r="N4203" s="304" t="n"/>
    </row>
    <row r="4204" ht="15.75" customHeight="1" s="412">
      <c r="A4204" s="300" t="n">
        <v>4277</v>
      </c>
      <c r="B4204" s="300" t="n">
        <v>307</v>
      </c>
      <c r="C4204" s="300" t="inlineStr">
        <is>
          <t>T444</t>
        </is>
      </c>
      <c r="D4204" s="300" t="n">
        <v>15</v>
      </c>
      <c r="E4204" s="301" t="n">
        <v>43599</v>
      </c>
      <c r="F4204" s="300" t="n">
        <v>5223</v>
      </c>
      <c r="G4204" s="300" t="n">
        <v>8605</v>
      </c>
      <c r="H4204" s="302" t="n">
        <v>7865</v>
      </c>
      <c r="I4204" s="300" t="n"/>
      <c r="J4204" s="300" t="inlineStr">
        <is>
          <t>MF</t>
        </is>
      </c>
      <c r="K4204" s="304" t="n"/>
      <c r="L4204" s="304" t="n"/>
      <c r="M4204" s="304" t="n"/>
      <c r="N4204" s="304" t="n"/>
    </row>
    <row r="4205" ht="15.75" customHeight="1" s="412">
      <c r="A4205" s="300" t="n">
        <v>4278</v>
      </c>
      <c r="B4205" s="300" t="n">
        <v>308</v>
      </c>
      <c r="C4205" s="300" t="inlineStr">
        <is>
          <t>T444</t>
        </is>
      </c>
      <c r="D4205" s="300" t="n">
        <v>15</v>
      </c>
      <c r="E4205" s="301" t="n">
        <v>43599</v>
      </c>
      <c r="F4205" s="300" t="n">
        <v>5201</v>
      </c>
      <c r="G4205" s="300" t="n">
        <v>8777</v>
      </c>
      <c r="H4205" s="302" t="n">
        <v>7970</v>
      </c>
      <c r="I4205" s="300" t="n"/>
      <c r="J4205" s="300" t="n"/>
      <c r="K4205" s="304" t="n"/>
      <c r="L4205" s="304" t="n"/>
      <c r="M4205" s="304" t="n"/>
      <c r="N4205" s="304" t="n"/>
    </row>
    <row r="4206" ht="15.75" customHeight="1" s="412">
      <c r="A4206" s="300" t="n">
        <v>4279</v>
      </c>
      <c r="B4206" s="300" t="n">
        <v>309</v>
      </c>
      <c r="C4206" s="300" t="inlineStr">
        <is>
          <t>T446</t>
        </is>
      </c>
      <c r="D4206" s="300" t="n">
        <v>15</v>
      </c>
      <c r="E4206" s="301" t="n">
        <v>43599</v>
      </c>
      <c r="F4206" s="300" t="n">
        <v>5237</v>
      </c>
      <c r="G4206" s="300" t="n">
        <v>8628</v>
      </c>
      <c r="H4206" s="302" t="n">
        <v>7625</v>
      </c>
      <c r="I4206" s="300" t="n"/>
      <c r="J4206" s="300" t="n"/>
      <c r="K4206" s="304" t="n"/>
      <c r="L4206" s="304" t="n"/>
      <c r="M4206" s="304" t="n"/>
      <c r="N4206" s="304" t="n"/>
    </row>
    <row r="4207" ht="15.75" customHeight="1" s="412">
      <c r="A4207" s="300" t="n">
        <v>4280</v>
      </c>
      <c r="B4207" s="300" t="n">
        <v>310</v>
      </c>
      <c r="C4207" s="300" t="inlineStr">
        <is>
          <t>T446</t>
        </is>
      </c>
      <c r="D4207" s="300" t="n">
        <v>15</v>
      </c>
      <c r="E4207" s="301" t="n">
        <v>43599</v>
      </c>
      <c r="F4207" s="300" t="n">
        <v>5231</v>
      </c>
      <c r="G4207" s="300" t="n">
        <v>8750</v>
      </c>
      <c r="H4207" s="302" t="n">
        <v>7730</v>
      </c>
      <c r="I4207" s="300" t="n"/>
      <c r="J4207" s="300" t="n"/>
      <c r="K4207" s="304" t="n"/>
      <c r="L4207" s="304" t="n"/>
      <c r="M4207" s="304" t="n"/>
      <c r="N4207" s="304" t="n"/>
    </row>
    <row r="4208" ht="15.75" customHeight="1" s="412">
      <c r="A4208" s="300" t="n">
        <v>4281</v>
      </c>
      <c r="B4208" s="300" t="n">
        <v>311</v>
      </c>
      <c r="C4208" s="300" t="inlineStr">
        <is>
          <t>T450</t>
        </is>
      </c>
      <c r="D4208" s="300" t="n">
        <v>15</v>
      </c>
      <c r="E4208" s="301" t="n">
        <v>43599</v>
      </c>
      <c r="F4208" s="300" t="n">
        <v>5222</v>
      </c>
      <c r="G4208" s="300" t="n">
        <v>8440</v>
      </c>
      <c r="H4208" s="302" t="n">
        <v>7636</v>
      </c>
      <c r="I4208" s="300" t="n"/>
      <c r="J4208" s="300" t="n"/>
      <c r="K4208" s="304" t="n"/>
      <c r="L4208" s="304" t="n"/>
      <c r="M4208" s="304" t="n"/>
      <c r="N4208" s="304" t="n"/>
    </row>
    <row r="4209" ht="15.75" customHeight="1" s="412">
      <c r="A4209" s="300" t="n">
        <v>4282</v>
      </c>
      <c r="B4209" s="300" t="n">
        <v>312</v>
      </c>
      <c r="C4209" s="300" t="inlineStr">
        <is>
          <t>T450</t>
        </is>
      </c>
      <c r="D4209" s="300" t="n">
        <v>15</v>
      </c>
      <c r="E4209" s="301" t="n">
        <v>43599</v>
      </c>
      <c r="F4209" s="300" t="n">
        <v>5239</v>
      </c>
      <c r="G4209" s="300" t="n">
        <v>8559</v>
      </c>
      <c r="H4209" s="302" t="n">
        <v>7780</v>
      </c>
      <c r="I4209" s="300" t="n"/>
      <c r="J4209" s="300" t="n"/>
      <c r="K4209" s="304" t="n"/>
      <c r="L4209" s="304" t="n"/>
      <c r="M4209" s="304" t="n"/>
      <c r="N4209" s="304" t="n"/>
    </row>
    <row r="4210" ht="15.75" customHeight="1" s="412">
      <c r="A4210" s="300" t="n">
        <v>4283</v>
      </c>
      <c r="B4210" s="300" t="n">
        <v>313</v>
      </c>
      <c r="C4210" s="300" t="inlineStr">
        <is>
          <t>T454</t>
        </is>
      </c>
      <c r="D4210" s="300" t="n">
        <v>15</v>
      </c>
      <c r="E4210" s="301" t="n">
        <v>43599</v>
      </c>
      <c r="F4210" s="300" t="n">
        <v>5188</v>
      </c>
      <c r="G4210" s="300" t="n">
        <v>8029</v>
      </c>
      <c r="H4210" s="302" t="n">
        <v>7476</v>
      </c>
      <c r="I4210" s="300" t="n"/>
      <c r="J4210" s="300" t="n"/>
      <c r="K4210" s="304" t="n"/>
      <c r="L4210" s="304" t="n"/>
      <c r="M4210" s="304" t="n"/>
      <c r="N4210" s="304" t="n"/>
    </row>
    <row r="4211" ht="15.75" customHeight="1" s="412">
      <c r="A4211" s="300" t="n">
        <v>4284</v>
      </c>
      <c r="B4211" s="300" t="n">
        <v>314</v>
      </c>
      <c r="C4211" s="300" t="inlineStr">
        <is>
          <t>T454</t>
        </is>
      </c>
      <c r="D4211" s="300" t="n">
        <v>15</v>
      </c>
      <c r="E4211" s="301" t="n">
        <v>43599</v>
      </c>
      <c r="F4211" s="300" t="n">
        <v>5225</v>
      </c>
      <c r="G4211" s="300" t="n">
        <v>8192</v>
      </c>
      <c r="H4211" s="302" t="n">
        <v>7594</v>
      </c>
      <c r="I4211" s="300" t="n"/>
      <c r="J4211" s="300" t="n"/>
      <c r="K4211" s="304" t="n"/>
      <c r="L4211" s="304" t="n"/>
      <c r="M4211" s="304" t="n"/>
      <c r="N4211" s="304" t="n"/>
    </row>
    <row r="4212" ht="15.75" customHeight="1" s="412">
      <c r="A4212" s="300" t="n">
        <v>4285</v>
      </c>
      <c r="B4212" s="300" t="n">
        <v>315</v>
      </c>
      <c r="C4212" s="300" t="inlineStr">
        <is>
          <t>T456</t>
        </is>
      </c>
      <c r="D4212" s="300" t="n">
        <v>15</v>
      </c>
      <c r="E4212" s="301" t="n">
        <v>43599</v>
      </c>
      <c r="F4212" s="300" t="n">
        <v>5198</v>
      </c>
      <c r="G4212" s="300" t="n">
        <v>8043</v>
      </c>
      <c r="H4212" s="302" t="n">
        <v>7201</v>
      </c>
      <c r="I4212" s="300" t="n"/>
      <c r="J4212" s="300" t="inlineStr">
        <is>
          <t>MF*</t>
        </is>
      </c>
      <c r="K4212" s="304" t="n"/>
      <c r="L4212" s="304" t="n"/>
      <c r="M4212" s="304" t="n"/>
      <c r="N4212" s="304" t="n"/>
    </row>
    <row r="4213" ht="15.75" customHeight="1" s="412">
      <c r="A4213" s="300" t="n">
        <v>4286</v>
      </c>
      <c r="B4213" s="300" t="n">
        <v>316</v>
      </c>
      <c r="C4213" s="300" t="inlineStr">
        <is>
          <t>T456</t>
        </is>
      </c>
      <c r="D4213" s="300" t="n">
        <v>15</v>
      </c>
      <c r="E4213" s="301" t="n">
        <v>43599</v>
      </c>
      <c r="F4213" s="300" t="n">
        <v>5239</v>
      </c>
      <c r="G4213" s="300" t="n">
        <v>8279</v>
      </c>
      <c r="H4213" s="302" t="n">
        <v>7363</v>
      </c>
      <c r="I4213" s="300" t="n"/>
      <c r="J4213" s="300" t="n"/>
      <c r="K4213" s="304" t="n"/>
      <c r="L4213" s="304" t="n"/>
      <c r="M4213" s="304" t="n"/>
      <c r="N4213" s="304" t="n"/>
    </row>
    <row r="4214" ht="15.75" customHeight="1" s="412">
      <c r="A4214" s="300" t="n">
        <v>4287</v>
      </c>
      <c r="B4214" s="300" t="n">
        <v>317</v>
      </c>
      <c r="C4214" s="300" t="inlineStr">
        <is>
          <t>T463</t>
        </is>
      </c>
      <c r="D4214" s="300" t="n">
        <v>15</v>
      </c>
      <c r="E4214" s="301" t="n">
        <v>43599</v>
      </c>
      <c r="F4214" s="300" t="n">
        <v>5209</v>
      </c>
      <c r="G4214" s="300" t="n">
        <v>7282</v>
      </c>
      <c r="H4214" s="302" t="n">
        <v>6734</v>
      </c>
      <c r="I4214" s="300" t="n"/>
      <c r="J4214" s="300" t="n"/>
      <c r="K4214" s="304" t="n"/>
      <c r="L4214" s="304" t="n"/>
      <c r="M4214" s="304" t="n"/>
      <c r="N4214" s="304" t="n"/>
    </row>
    <row r="4215" ht="15.75" customHeight="1" s="412">
      <c r="A4215" s="300" t="n">
        <v>4288</v>
      </c>
      <c r="B4215" s="300" t="n">
        <v>318</v>
      </c>
      <c r="C4215" s="300" t="inlineStr">
        <is>
          <t>T463</t>
        </is>
      </c>
      <c r="D4215" s="300" t="n">
        <v>15</v>
      </c>
      <c r="E4215" s="301" t="n">
        <v>43599</v>
      </c>
      <c r="F4215" s="300" t="n">
        <v>5240</v>
      </c>
      <c r="G4215" s="300" t="n">
        <v>7363</v>
      </c>
      <c r="H4215" s="302" t="n">
        <v>6828</v>
      </c>
      <c r="I4215" s="300" t="n"/>
      <c r="J4215" s="300" t="n"/>
      <c r="K4215" s="304" t="n"/>
      <c r="L4215" s="304" t="n"/>
      <c r="M4215" s="304" t="n"/>
      <c r="N4215" s="304" t="n"/>
    </row>
    <row r="4216" ht="15.75" customHeight="1" s="412">
      <c r="A4216" s="300" t="n">
        <v>4289</v>
      </c>
      <c r="B4216" s="300" t="n">
        <v>319</v>
      </c>
      <c r="C4216" s="300" t="inlineStr">
        <is>
          <t>T464</t>
        </is>
      </c>
      <c r="D4216" s="300" t="n">
        <v>15</v>
      </c>
      <c r="E4216" s="301" t="n">
        <v>43599</v>
      </c>
      <c r="F4216" s="300" t="n">
        <v>5245</v>
      </c>
      <c r="G4216" s="300" t="n">
        <v>8681</v>
      </c>
      <c r="H4216" s="302" t="n">
        <v>7697</v>
      </c>
      <c r="I4216" s="300" t="n"/>
      <c r="J4216" s="300" t="n"/>
      <c r="K4216" s="304" t="n"/>
      <c r="L4216" s="304" t="n"/>
      <c r="M4216" s="304" t="n"/>
      <c r="N4216" s="304" t="n"/>
    </row>
    <row r="4217" ht="15.75" customHeight="1" s="412">
      <c r="A4217" s="300" t="n">
        <v>4290</v>
      </c>
      <c r="B4217" s="300" t="n">
        <v>320</v>
      </c>
      <c r="C4217" s="300" t="inlineStr">
        <is>
          <t>T464</t>
        </is>
      </c>
      <c r="D4217" s="300" t="n">
        <v>15</v>
      </c>
      <c r="E4217" s="301" t="n">
        <v>43599</v>
      </c>
      <c r="F4217" s="300" t="n">
        <v>5238</v>
      </c>
      <c r="G4217" s="300" t="n">
        <v>8525</v>
      </c>
      <c r="H4217" s="302" t="n">
        <v>7656</v>
      </c>
      <c r="I4217" s="300" t="n"/>
      <c r="J4217" s="300" t="n"/>
      <c r="K4217" s="304" t="n"/>
      <c r="L4217" s="304" t="n"/>
      <c r="M4217" s="304" t="n"/>
      <c r="N4217" s="304" t="n"/>
    </row>
    <row r="4218" ht="15.75" customHeight="1" s="412">
      <c r="A4218" s="300" t="n">
        <v>4291</v>
      </c>
      <c r="B4218" s="300" t="n">
        <v>321</v>
      </c>
      <c r="C4218" s="300" t="inlineStr">
        <is>
          <t>T465</t>
        </is>
      </c>
      <c r="D4218" s="300" t="n">
        <v>15</v>
      </c>
      <c r="E4218" s="301" t="n">
        <v>43599</v>
      </c>
      <c r="F4218" s="300" t="n">
        <v>5258</v>
      </c>
      <c r="G4218" s="300" t="n">
        <v>7781</v>
      </c>
      <c r="H4218" s="302" t="n">
        <v>7281</v>
      </c>
      <c r="I4218" s="300" t="n"/>
      <c r="J4218" s="300" t="inlineStr">
        <is>
          <t>MF*</t>
        </is>
      </c>
      <c r="K4218" s="304" t="n"/>
      <c r="L4218" s="304" t="n"/>
      <c r="M4218" s="304" t="n"/>
      <c r="N4218" s="304" t="n"/>
    </row>
    <row r="4219" ht="15.75" customHeight="1" s="412">
      <c r="A4219" s="300" t="n">
        <v>4292</v>
      </c>
      <c r="B4219" s="300" t="n">
        <v>322</v>
      </c>
      <c r="C4219" s="300" t="inlineStr">
        <is>
          <t>T465</t>
        </is>
      </c>
      <c r="D4219" s="300" t="n">
        <v>15</v>
      </c>
      <c r="E4219" s="301" t="n">
        <v>43599</v>
      </c>
      <c r="F4219" s="300" t="n">
        <v>5219</v>
      </c>
      <c r="G4219" s="300" t="n">
        <v>7620</v>
      </c>
      <c r="H4219" s="302" t="n">
        <v>7134</v>
      </c>
      <c r="I4219" s="300" t="n"/>
      <c r="J4219" s="300" t="n"/>
      <c r="K4219" s="304" t="n"/>
      <c r="L4219" s="304" t="n"/>
      <c r="M4219" s="304" t="n"/>
      <c r="N4219" s="304" t="n"/>
    </row>
    <row r="4220" ht="15.75" customHeight="1" s="412">
      <c r="A4220" s="300" t="n">
        <v>4293</v>
      </c>
      <c r="B4220" s="300" t="n">
        <v>323</v>
      </c>
      <c r="C4220" s="300" t="inlineStr">
        <is>
          <t>T467</t>
        </is>
      </c>
      <c r="D4220" s="300" t="n">
        <v>15</v>
      </c>
      <c r="E4220" s="301" t="n">
        <v>43599</v>
      </c>
      <c r="F4220" s="300" t="n">
        <v>5241</v>
      </c>
      <c r="G4220" s="300" t="n">
        <v>8570</v>
      </c>
      <c r="H4220" s="302" t="n">
        <v>7757</v>
      </c>
      <c r="I4220" s="300" t="n"/>
      <c r="J4220" s="300" t="inlineStr">
        <is>
          <t>MF*</t>
        </is>
      </c>
      <c r="K4220" s="304" t="n"/>
      <c r="L4220" s="304" t="n"/>
      <c r="M4220" s="304" t="n"/>
      <c r="N4220" s="304" t="n"/>
    </row>
    <row r="4221" ht="15.75" customHeight="1" s="412">
      <c r="A4221" s="300" t="n">
        <v>4294</v>
      </c>
      <c r="B4221" s="300" t="n">
        <v>324</v>
      </c>
      <c r="C4221" s="300" t="inlineStr">
        <is>
          <t>T467</t>
        </is>
      </c>
      <c r="D4221" s="300" t="n">
        <v>15</v>
      </c>
      <c r="E4221" s="301" t="n">
        <v>43599</v>
      </c>
      <c r="F4221" s="300" t="n">
        <v>5265</v>
      </c>
      <c r="G4221" s="300" t="n">
        <v>9000</v>
      </c>
      <c r="H4221" s="302" t="n">
        <v>8032</v>
      </c>
      <c r="I4221" s="300" t="n"/>
      <c r="J4221" s="300" t="n"/>
      <c r="K4221" s="304" t="n"/>
      <c r="L4221" s="304" t="n"/>
      <c r="M4221" s="304" t="n"/>
      <c r="N4221" s="304" t="n"/>
    </row>
    <row r="4222" ht="15.75" customHeight="1" s="412">
      <c r="A4222" s="300" t="n">
        <v>4295</v>
      </c>
      <c r="B4222" s="300" t="n">
        <v>1</v>
      </c>
      <c r="C4222" s="300" t="inlineStr">
        <is>
          <t>T103</t>
        </is>
      </c>
      <c r="D4222" s="300" t="n">
        <v>16</v>
      </c>
      <c r="E4222" s="301" t="n">
        <v>43607</v>
      </c>
      <c r="F4222" s="300" t="n">
        <v>5301</v>
      </c>
      <c r="G4222" s="300" t="n">
        <v>7689</v>
      </c>
      <c r="H4222" s="300" t="n">
        <v>7126</v>
      </c>
      <c r="I4222" s="300" t="n"/>
      <c r="J4222" s="319" t="n"/>
      <c r="K4222" s="304" t="n"/>
      <c r="L4222" s="304" t="n"/>
      <c r="M4222" s="304" t="n"/>
      <c r="N4222" s="304" t="n"/>
    </row>
    <row r="4223" ht="15.75" customHeight="1" s="412">
      <c r="A4223" s="300" t="n">
        <v>4296</v>
      </c>
      <c r="B4223" s="300" t="n">
        <v>2</v>
      </c>
      <c r="C4223" s="300" t="inlineStr">
        <is>
          <t>T103</t>
        </is>
      </c>
      <c r="D4223" s="300" t="n">
        <v>16</v>
      </c>
      <c r="E4223" s="301" t="n">
        <v>43607</v>
      </c>
      <c r="F4223" s="300" t="n">
        <v>5190</v>
      </c>
      <c r="G4223" s="300" t="n">
        <v>7602</v>
      </c>
      <c r="H4223" s="300" t="n">
        <v>7029</v>
      </c>
      <c r="I4223" s="300" t="n"/>
      <c r="J4223" s="319" t="n"/>
      <c r="K4223" s="304" t="n"/>
      <c r="L4223" s="304" t="n"/>
      <c r="M4223" s="304" t="n"/>
      <c r="N4223" s="304" t="n"/>
    </row>
    <row r="4224" ht="15.75" customHeight="1" s="412">
      <c r="A4224" s="300" t="n">
        <v>4297</v>
      </c>
      <c r="B4224" s="300" t="n">
        <v>3</v>
      </c>
      <c r="C4224" s="300" t="inlineStr">
        <is>
          <t>T107</t>
        </is>
      </c>
      <c r="D4224" s="300" t="n">
        <v>16</v>
      </c>
      <c r="E4224" s="301" t="n">
        <v>43607</v>
      </c>
      <c r="F4224" s="300" t="n">
        <v>5258</v>
      </c>
      <c r="G4224" s="300" t="n">
        <v>7982</v>
      </c>
      <c r="H4224" s="300" t="n">
        <v>7272</v>
      </c>
      <c r="I4224" s="300" t="n"/>
      <c r="J4224" s="319" t="inlineStr">
        <is>
          <t>MF</t>
        </is>
      </c>
      <c r="K4224" s="304" t="n"/>
      <c r="L4224" s="304" t="n"/>
      <c r="M4224" s="304" t="n"/>
      <c r="N4224" s="304" t="n"/>
    </row>
    <row r="4225" ht="15.75" customHeight="1" s="412">
      <c r="A4225" s="300" t="n">
        <v>4298</v>
      </c>
      <c r="B4225" s="300" t="n">
        <v>4</v>
      </c>
      <c r="C4225" s="300" t="inlineStr">
        <is>
          <t>T107</t>
        </is>
      </c>
      <c r="D4225" s="300" t="n">
        <v>16</v>
      </c>
      <c r="E4225" s="301" t="n">
        <v>43607</v>
      </c>
      <c r="F4225" s="300" t="n">
        <v>5259</v>
      </c>
      <c r="G4225" s="300" t="n">
        <v>8057</v>
      </c>
      <c r="H4225" s="300" t="n">
        <v>7357</v>
      </c>
      <c r="I4225" s="300" t="n"/>
      <c r="J4225" s="319" t="n"/>
      <c r="K4225" s="304" t="n"/>
      <c r="L4225" s="304" t="n"/>
      <c r="M4225" s="304" t="n"/>
      <c r="N4225" s="304" t="n"/>
    </row>
    <row r="4226" ht="15.75" customHeight="1" s="412">
      <c r="A4226" s="300" t="n">
        <v>4299</v>
      </c>
      <c r="B4226" s="300" t="n">
        <v>5</v>
      </c>
      <c r="C4226" s="300" t="inlineStr">
        <is>
          <t>T109</t>
        </is>
      </c>
      <c r="D4226" s="300" t="n">
        <v>16</v>
      </c>
      <c r="E4226" s="301" t="n">
        <v>43607</v>
      </c>
      <c r="F4226" s="300" t="n">
        <v>5236</v>
      </c>
      <c r="G4226" s="300" t="n">
        <v>8174</v>
      </c>
      <c r="H4226" s="300" t="n">
        <v>7414</v>
      </c>
      <c r="I4226" s="300" t="n"/>
      <c r="J4226" s="319" t="n"/>
      <c r="K4226" s="304" t="n"/>
      <c r="L4226" s="304" t="n"/>
      <c r="M4226" s="304" t="n"/>
      <c r="N4226" s="304" t="n"/>
    </row>
    <row r="4227" ht="15.75" customHeight="1" s="412">
      <c r="A4227" s="300" t="n">
        <v>4300</v>
      </c>
      <c r="B4227" s="300" t="n">
        <v>6</v>
      </c>
      <c r="C4227" s="300" t="inlineStr">
        <is>
          <t>T109</t>
        </is>
      </c>
      <c r="D4227" s="300" t="n">
        <v>16</v>
      </c>
      <c r="E4227" s="301" t="n">
        <v>43607</v>
      </c>
      <c r="F4227" s="300" t="n">
        <v>5259</v>
      </c>
      <c r="G4227" s="300" t="n">
        <v>8176</v>
      </c>
      <c r="H4227" s="300" t="n">
        <v>7417</v>
      </c>
      <c r="I4227" s="300" t="n"/>
      <c r="J4227" s="319" t="n"/>
      <c r="K4227" s="304" t="n"/>
      <c r="L4227" s="304" t="n"/>
      <c r="M4227" s="304" t="n"/>
      <c r="N4227" s="304" t="n"/>
    </row>
    <row r="4228" ht="15.75" customHeight="1" s="412">
      <c r="A4228" s="300" t="n">
        <v>4301</v>
      </c>
      <c r="B4228" s="300" t="n">
        <v>7</v>
      </c>
      <c r="C4228" s="300" t="inlineStr">
        <is>
          <t>T111</t>
        </is>
      </c>
      <c r="D4228" s="300" t="n">
        <v>16</v>
      </c>
      <c r="E4228" s="301" t="n">
        <v>43607</v>
      </c>
      <c r="F4228" s="300" t="n">
        <v>5232</v>
      </c>
      <c r="G4228" s="300" t="n">
        <v>7659</v>
      </c>
      <c r="H4228" s="300" t="n">
        <v>7204</v>
      </c>
      <c r="I4228" s="300" t="n"/>
      <c r="J4228" s="319" t="n"/>
      <c r="K4228" s="304" t="n"/>
      <c r="L4228" s="304" t="n"/>
      <c r="M4228" s="304" t="n"/>
      <c r="N4228" s="304" t="n"/>
    </row>
    <row r="4229" ht="15.75" customHeight="1" s="412">
      <c r="A4229" s="300" t="n">
        <v>4302</v>
      </c>
      <c r="B4229" s="300" t="n">
        <v>8</v>
      </c>
      <c r="C4229" s="300" t="inlineStr">
        <is>
          <t>T111</t>
        </is>
      </c>
      <c r="D4229" s="300" t="n">
        <v>16</v>
      </c>
      <c r="E4229" s="301" t="n">
        <v>43607</v>
      </c>
      <c r="F4229" s="300" t="n">
        <v>5221</v>
      </c>
      <c r="G4229" s="300" t="n">
        <v>7662</v>
      </c>
      <c r="H4229" s="300" t="n">
        <v>7196</v>
      </c>
      <c r="I4229" s="300" t="n"/>
      <c r="J4229" s="319" t="n"/>
      <c r="K4229" s="304" t="n"/>
      <c r="L4229" s="304" t="n"/>
      <c r="M4229" s="304" t="n"/>
      <c r="N4229" s="304" t="n"/>
    </row>
    <row r="4230" ht="15.75" customHeight="1" s="412">
      <c r="A4230" s="300" t="n">
        <v>4303</v>
      </c>
      <c r="B4230" s="300" t="n">
        <v>9</v>
      </c>
      <c r="C4230" s="300" t="inlineStr">
        <is>
          <t>T112</t>
        </is>
      </c>
      <c r="D4230" s="300" t="n">
        <v>16</v>
      </c>
      <c r="E4230" s="301" t="n">
        <v>43607</v>
      </c>
      <c r="F4230" s="300" t="n">
        <v>5188</v>
      </c>
      <c r="G4230" s="300" t="n">
        <v>7454</v>
      </c>
      <c r="H4230" s="300" t="n">
        <v>7019</v>
      </c>
      <c r="I4230" s="300" t="n"/>
      <c r="J4230" s="319" t="inlineStr">
        <is>
          <t>MF</t>
        </is>
      </c>
      <c r="K4230" s="304" t="n"/>
      <c r="L4230" s="304" t="n"/>
      <c r="M4230" s="304" t="n"/>
      <c r="N4230" s="304" t="n"/>
    </row>
    <row r="4231" ht="15.75" customHeight="1" s="412">
      <c r="A4231" s="300" t="n">
        <v>4304</v>
      </c>
      <c r="B4231" s="300" t="n">
        <v>10</v>
      </c>
      <c r="C4231" s="300" t="inlineStr">
        <is>
          <t>T112</t>
        </is>
      </c>
      <c r="D4231" s="300" t="n">
        <v>16</v>
      </c>
      <c r="E4231" s="301" t="n">
        <v>43607</v>
      </c>
      <c r="F4231" s="300" t="n">
        <v>5232</v>
      </c>
      <c r="G4231" s="300" t="n">
        <v>7471</v>
      </c>
      <c r="H4231" s="300" t="n">
        <v>7039</v>
      </c>
      <c r="I4231" s="300" t="n"/>
      <c r="J4231" s="319" t="n"/>
      <c r="K4231" s="304" t="n"/>
      <c r="L4231" s="304" t="n"/>
      <c r="M4231" s="304" t="n"/>
      <c r="N4231" s="304" t="n"/>
    </row>
    <row r="4232" ht="15.75" customHeight="1" s="412">
      <c r="A4232" s="300" t="n">
        <v>4305</v>
      </c>
      <c r="B4232" s="300" t="n">
        <v>11</v>
      </c>
      <c r="C4232" s="300" t="inlineStr">
        <is>
          <t>T116</t>
        </is>
      </c>
      <c r="D4232" s="300" t="n">
        <v>16</v>
      </c>
      <c r="E4232" s="301" t="n">
        <v>43607</v>
      </c>
      <c r="F4232" s="300" t="n">
        <v>5213</v>
      </c>
      <c r="G4232" s="300" t="n">
        <v>7622</v>
      </c>
      <c r="H4232" s="300" t="n">
        <v>7120</v>
      </c>
      <c r="I4232" s="300" t="n"/>
      <c r="J4232" s="319" t="n"/>
      <c r="K4232" s="304" t="n"/>
      <c r="L4232" s="304" t="n"/>
      <c r="M4232" s="304" t="n"/>
      <c r="N4232" s="304" t="n"/>
    </row>
    <row r="4233" ht="15.75" customHeight="1" s="412">
      <c r="A4233" s="300" t="n">
        <v>4306</v>
      </c>
      <c r="B4233" s="300" t="n">
        <v>12</v>
      </c>
      <c r="C4233" s="300" t="inlineStr">
        <is>
          <t>T116</t>
        </is>
      </c>
      <c r="D4233" s="300" t="n">
        <v>16</v>
      </c>
      <c r="E4233" s="301" t="n">
        <v>43607</v>
      </c>
      <c r="F4233" s="300" t="n">
        <v>5232</v>
      </c>
      <c r="G4233" s="300" t="n">
        <v>7594</v>
      </c>
      <c r="H4233" s="300" t="n">
        <v>7083</v>
      </c>
      <c r="I4233" s="300" t="n"/>
      <c r="J4233" s="319" t="n"/>
      <c r="K4233" s="304" t="n"/>
      <c r="L4233" s="304" t="n"/>
      <c r="M4233" s="304" t="n"/>
      <c r="N4233" s="304" t="n"/>
    </row>
    <row r="4234" ht="15.75" customHeight="1" s="412">
      <c r="A4234" s="300" t="n">
        <v>4307</v>
      </c>
      <c r="B4234" s="300" t="n">
        <v>13</v>
      </c>
      <c r="C4234" s="300" t="inlineStr">
        <is>
          <t>T117</t>
        </is>
      </c>
      <c r="D4234" s="300" t="n">
        <v>16</v>
      </c>
      <c r="E4234" s="301" t="n">
        <v>43607</v>
      </c>
      <c r="F4234" s="300" t="n">
        <v>5314</v>
      </c>
      <c r="G4234" s="300" t="n">
        <v>9367</v>
      </c>
      <c r="H4234" s="300" t="n">
        <v>8005</v>
      </c>
      <c r="I4234" s="300" t="n"/>
      <c r="J4234" s="319" t="inlineStr">
        <is>
          <t>MF*</t>
        </is>
      </c>
      <c r="K4234" s="304" t="n"/>
      <c r="L4234" s="304" t="n"/>
      <c r="M4234" s="304" t="n"/>
      <c r="N4234" s="304" t="n"/>
    </row>
    <row r="4235" ht="15.75" customHeight="1" s="412">
      <c r="A4235" s="300" t="n">
        <v>4308</v>
      </c>
      <c r="B4235" s="300" t="n">
        <v>14</v>
      </c>
      <c r="C4235" s="300" t="inlineStr">
        <is>
          <t>T117</t>
        </is>
      </c>
      <c r="D4235" s="300" t="n">
        <v>16</v>
      </c>
      <c r="E4235" s="301" t="n">
        <v>43607</v>
      </c>
      <c r="F4235" s="300" t="n">
        <v>5249</v>
      </c>
      <c r="G4235" s="300" t="n">
        <v>9551</v>
      </c>
      <c r="H4235" s="300" t="n">
        <v>8110</v>
      </c>
      <c r="I4235" s="300" t="n"/>
      <c r="J4235" s="319" t="n"/>
      <c r="K4235" s="304" t="n"/>
      <c r="L4235" s="304" t="n"/>
      <c r="M4235" s="304" t="n"/>
      <c r="N4235" s="304" t="n"/>
    </row>
    <row r="4236" ht="15.75" customHeight="1" s="412">
      <c r="A4236" s="300" t="n">
        <v>4309</v>
      </c>
      <c r="B4236" s="300" t="n">
        <v>15</v>
      </c>
      <c r="C4236" s="300" t="inlineStr">
        <is>
          <t>T118</t>
        </is>
      </c>
      <c r="D4236" s="300" t="n">
        <v>16</v>
      </c>
      <c r="E4236" s="301" t="n">
        <v>43607</v>
      </c>
      <c r="F4236" s="300" t="n">
        <v>5231</v>
      </c>
      <c r="G4236" s="300" t="n">
        <v>8527</v>
      </c>
      <c r="H4236" s="300" t="n">
        <v>7735</v>
      </c>
      <c r="I4236" s="300" t="n"/>
      <c r="J4236" s="319" t="n"/>
      <c r="K4236" s="304" t="n"/>
      <c r="L4236" s="304" t="n"/>
      <c r="M4236" s="304" t="n"/>
      <c r="N4236" s="304" t="n"/>
    </row>
    <row r="4237" ht="15.75" customHeight="1" s="412">
      <c r="A4237" s="300" t="n">
        <v>4310</v>
      </c>
      <c r="B4237" s="300" t="n">
        <v>16</v>
      </c>
      <c r="C4237" s="300" t="inlineStr">
        <is>
          <t>T118</t>
        </is>
      </c>
      <c r="D4237" s="300" t="n">
        <v>16</v>
      </c>
      <c r="E4237" s="301" t="n">
        <v>43607</v>
      </c>
      <c r="F4237" s="300" t="n">
        <v>5280</v>
      </c>
      <c r="G4237" s="300" t="n">
        <v>8877</v>
      </c>
      <c r="H4237" s="300" t="n">
        <v>7967</v>
      </c>
      <c r="I4237" s="300" t="n"/>
      <c r="J4237" s="319" t="n"/>
      <c r="K4237" s="304" t="n"/>
      <c r="L4237" s="304" t="n"/>
      <c r="M4237" s="304" t="n"/>
      <c r="N4237" s="304" t="n"/>
    </row>
    <row r="4238" ht="15.75" customHeight="1" s="412">
      <c r="A4238" s="300" t="n">
        <v>4311</v>
      </c>
      <c r="B4238" s="300" t="n">
        <v>17</v>
      </c>
      <c r="C4238" s="300" t="inlineStr">
        <is>
          <t>T119</t>
        </is>
      </c>
      <c r="D4238" s="300" t="n">
        <v>16</v>
      </c>
      <c r="E4238" s="301" t="n">
        <v>43607</v>
      </c>
      <c r="F4238" s="300" t="n">
        <v>5275</v>
      </c>
      <c r="G4238" s="300" t="n">
        <v>8225</v>
      </c>
      <c r="H4238" s="300" t="n">
        <v>7474</v>
      </c>
      <c r="I4238" s="300" t="n"/>
      <c r="J4238" s="319" t="n"/>
      <c r="K4238" s="304" t="n"/>
      <c r="L4238" s="304" t="n"/>
      <c r="M4238" s="304" t="n"/>
      <c r="N4238" s="304" t="n"/>
    </row>
    <row r="4239" ht="15.75" customHeight="1" s="412">
      <c r="A4239" s="300" t="n">
        <v>4312</v>
      </c>
      <c r="B4239" s="300" t="n">
        <v>18</v>
      </c>
      <c r="C4239" s="300" t="inlineStr">
        <is>
          <t>T119</t>
        </is>
      </c>
      <c r="D4239" s="300" t="n">
        <v>16</v>
      </c>
      <c r="E4239" s="301" t="n">
        <v>43607</v>
      </c>
      <c r="F4239" s="300" t="n">
        <v>5205</v>
      </c>
      <c r="G4239" s="300" t="n">
        <v>8000</v>
      </c>
      <c r="H4239" s="300" t="n">
        <v>7299</v>
      </c>
      <c r="I4239" s="300" t="n"/>
      <c r="J4239" s="319" t="n"/>
      <c r="K4239" s="304" t="n"/>
      <c r="L4239" s="304" t="n"/>
      <c r="M4239" s="304" t="n"/>
      <c r="N4239" s="304" t="n"/>
    </row>
    <row r="4240" ht="15.75" customHeight="1" s="412">
      <c r="A4240" s="300" t="n">
        <v>4313</v>
      </c>
      <c r="B4240" s="300" t="n">
        <v>19</v>
      </c>
      <c r="C4240" s="300" t="inlineStr">
        <is>
          <t>T120</t>
        </is>
      </c>
      <c r="D4240" s="300" t="n">
        <v>16</v>
      </c>
      <c r="E4240" s="301" t="n">
        <v>43607</v>
      </c>
      <c r="F4240" s="300" t="n">
        <v>5229</v>
      </c>
      <c r="G4240" s="300" t="n">
        <v>7992</v>
      </c>
      <c r="H4240" s="300" t="n">
        <v>7261</v>
      </c>
      <c r="I4240" s="300" t="n"/>
      <c r="J4240" s="319" t="inlineStr">
        <is>
          <t>MF</t>
        </is>
      </c>
      <c r="K4240" s="304" t="n"/>
      <c r="L4240" s="304" t="n"/>
      <c r="M4240" s="304" t="n"/>
      <c r="N4240" s="304" t="n"/>
    </row>
    <row r="4241" ht="15.75" customHeight="1" s="412">
      <c r="A4241" s="300" t="n">
        <v>4314</v>
      </c>
      <c r="B4241" s="300" t="n">
        <v>20</v>
      </c>
      <c r="C4241" s="300" t="inlineStr">
        <is>
          <t>T120</t>
        </is>
      </c>
      <c r="D4241" s="300" t="n">
        <v>16</v>
      </c>
      <c r="E4241" s="301" t="n">
        <v>43607</v>
      </c>
      <c r="F4241" s="300" t="n">
        <v>5190</v>
      </c>
      <c r="G4241" s="300" t="n">
        <v>8100</v>
      </c>
      <c r="H4241" s="300" t="n">
        <v>7339</v>
      </c>
      <c r="I4241" s="300" t="n"/>
      <c r="J4241" s="319" t="n"/>
      <c r="K4241" s="304" t="n"/>
      <c r="L4241" s="304" t="n"/>
      <c r="M4241" s="304" t="n"/>
      <c r="N4241" s="304" t="n"/>
    </row>
    <row r="4242" ht="15.75" customHeight="1" s="412">
      <c r="A4242" s="300" t="n">
        <v>4315</v>
      </c>
      <c r="B4242" s="300" t="n">
        <v>21</v>
      </c>
      <c r="C4242" s="300" t="inlineStr">
        <is>
          <t>T122</t>
        </is>
      </c>
      <c r="D4242" s="300" t="n">
        <v>16</v>
      </c>
      <c r="E4242" s="301" t="n">
        <v>43607</v>
      </c>
      <c r="F4242" s="300" t="n">
        <v>5224</v>
      </c>
      <c r="G4242" s="300" t="n">
        <v>8351</v>
      </c>
      <c r="H4242" s="300" t="n">
        <v>7622</v>
      </c>
      <c r="I4242" s="300" t="n"/>
      <c r="J4242" s="319" t="n"/>
      <c r="K4242" s="304" t="n"/>
      <c r="L4242" s="304" t="n"/>
      <c r="M4242" s="304" t="n"/>
      <c r="N4242" s="304" t="n"/>
    </row>
    <row r="4243" ht="15.75" customHeight="1" s="412">
      <c r="A4243" s="300" t="n">
        <v>4316</v>
      </c>
      <c r="B4243" s="300" t="n">
        <v>22</v>
      </c>
      <c r="C4243" s="300" t="inlineStr">
        <is>
          <t>T122</t>
        </is>
      </c>
      <c r="D4243" s="300" t="n">
        <v>16</v>
      </c>
      <c r="E4243" s="301" t="n">
        <v>43607</v>
      </c>
      <c r="F4243" s="300" t="n">
        <v>5276</v>
      </c>
      <c r="G4243" s="300" t="n">
        <v>8561</v>
      </c>
      <c r="H4243" s="300" t="n">
        <v>7825</v>
      </c>
      <c r="I4243" s="300" t="n"/>
      <c r="J4243" s="319" t="n"/>
      <c r="K4243" s="304" t="n"/>
      <c r="L4243" s="304" t="n"/>
      <c r="M4243" s="304" t="n"/>
      <c r="N4243" s="304" t="n"/>
    </row>
    <row r="4244" ht="15.75" customHeight="1" s="412">
      <c r="A4244" s="300" t="n">
        <v>4317</v>
      </c>
      <c r="B4244" s="300" t="n">
        <v>23</v>
      </c>
      <c r="C4244" s="300" t="inlineStr">
        <is>
          <t>T123</t>
        </is>
      </c>
      <c r="D4244" s="300" t="n">
        <v>16</v>
      </c>
      <c r="E4244" s="301" t="n">
        <v>43607</v>
      </c>
      <c r="F4244" s="300" t="n">
        <v>5261</v>
      </c>
      <c r="G4244" s="300" t="n">
        <v>8447</v>
      </c>
      <c r="H4244" s="300" t="n">
        <v>7808</v>
      </c>
      <c r="I4244" s="300" t="n"/>
      <c r="J4244" s="319" t="n"/>
      <c r="K4244" s="304" t="n"/>
      <c r="L4244" s="304" t="n"/>
      <c r="M4244" s="304" t="n"/>
      <c r="N4244" s="304" t="n"/>
    </row>
    <row r="4245" ht="15.75" customHeight="1" s="412">
      <c r="A4245" s="300" t="n">
        <v>4318</v>
      </c>
      <c r="B4245" s="300" t="n">
        <v>24</v>
      </c>
      <c r="C4245" s="300" t="inlineStr">
        <is>
          <t>T123</t>
        </is>
      </c>
      <c r="D4245" s="300" t="n">
        <v>16</v>
      </c>
      <c r="E4245" s="301" t="n">
        <v>43607</v>
      </c>
      <c r="F4245" s="300" t="n">
        <v>5196</v>
      </c>
      <c r="G4245" s="300" t="n">
        <v>8287</v>
      </c>
      <c r="H4245" s="300" t="n">
        <v>7659</v>
      </c>
      <c r="I4245" s="300" t="n"/>
      <c r="J4245" s="319" t="n"/>
      <c r="K4245" s="304" t="n"/>
      <c r="L4245" s="304" t="n"/>
      <c r="M4245" s="304" t="n"/>
      <c r="N4245" s="304" t="n"/>
    </row>
    <row r="4246" ht="15.75" customHeight="1" s="412">
      <c r="A4246" s="300" t="n">
        <v>4319</v>
      </c>
      <c r="B4246" s="300" t="n">
        <v>25</v>
      </c>
      <c r="C4246" s="300" t="inlineStr">
        <is>
          <t>T124</t>
        </is>
      </c>
      <c r="D4246" s="300" t="n">
        <v>16</v>
      </c>
      <c r="E4246" s="301" t="n">
        <v>43607</v>
      </c>
      <c r="F4246" s="300" t="n">
        <v>5238</v>
      </c>
      <c r="G4246" s="300" t="n">
        <v>8252</v>
      </c>
      <c r="H4246" s="300" t="n">
        <v>7528</v>
      </c>
      <c r="I4246" s="300" t="n"/>
      <c r="J4246" s="319" t="n"/>
      <c r="K4246" s="304" t="n"/>
      <c r="L4246" s="304" t="n"/>
      <c r="M4246" s="304" t="n"/>
      <c r="N4246" s="304" t="n"/>
    </row>
    <row r="4247" ht="15.75" customHeight="1" s="412">
      <c r="A4247" s="300" t="n">
        <v>4320</v>
      </c>
      <c r="B4247" s="300" t="n">
        <v>26</v>
      </c>
      <c r="C4247" s="300" t="inlineStr">
        <is>
          <t>T124</t>
        </is>
      </c>
      <c r="D4247" s="300" t="n">
        <v>16</v>
      </c>
      <c r="E4247" s="301" t="n">
        <v>43607</v>
      </c>
      <c r="F4247" s="300" t="n">
        <v>5207</v>
      </c>
      <c r="G4247" s="300" t="n">
        <v>8222</v>
      </c>
      <c r="H4247" s="300" t="n">
        <v>7501</v>
      </c>
      <c r="I4247" s="300" t="n"/>
      <c r="J4247" s="319" t="n"/>
      <c r="K4247" s="304" t="n"/>
      <c r="L4247" s="304" t="n"/>
      <c r="M4247" s="304" t="n"/>
      <c r="N4247" s="304" t="n"/>
    </row>
    <row r="4248" ht="15.75" customHeight="1" s="412">
      <c r="A4248" s="300" t="n">
        <v>4321</v>
      </c>
      <c r="B4248" s="300" t="n">
        <v>27</v>
      </c>
      <c r="C4248" s="300" t="inlineStr">
        <is>
          <t>T125</t>
        </is>
      </c>
      <c r="D4248" s="300" t="n">
        <v>16</v>
      </c>
      <c r="E4248" s="301" t="n">
        <v>43607</v>
      </c>
      <c r="F4248" s="300" t="n">
        <v>5236</v>
      </c>
      <c r="G4248" s="300" t="n">
        <v>8545</v>
      </c>
      <c r="H4248" s="300" t="n">
        <v>7660</v>
      </c>
      <c r="I4248" s="300" t="n"/>
      <c r="J4248" s="319" t="inlineStr">
        <is>
          <t>MF</t>
        </is>
      </c>
      <c r="K4248" s="304" t="n"/>
      <c r="L4248" s="304" t="n"/>
      <c r="M4248" s="304" t="n"/>
      <c r="N4248" s="304" t="n"/>
    </row>
    <row r="4249" ht="15.75" customHeight="1" s="412">
      <c r="A4249" s="300" t="n">
        <v>4322</v>
      </c>
      <c r="B4249" s="300" t="n">
        <v>28</v>
      </c>
      <c r="C4249" s="300" t="inlineStr">
        <is>
          <t>T125</t>
        </is>
      </c>
      <c r="D4249" s="300" t="n">
        <v>16</v>
      </c>
      <c r="E4249" s="301" t="n">
        <v>43607</v>
      </c>
      <c r="F4249" s="300" t="n">
        <v>5216</v>
      </c>
      <c r="G4249" s="300" t="n">
        <v>8497</v>
      </c>
      <c r="H4249" s="300" t="n">
        <v>7612</v>
      </c>
      <c r="I4249" s="300" t="n"/>
      <c r="J4249" s="319" t="n"/>
      <c r="K4249" s="304" t="n"/>
      <c r="L4249" s="304" t="n"/>
      <c r="M4249" s="304" t="n"/>
      <c r="N4249" s="304" t="n"/>
    </row>
    <row r="4250" ht="15.75" customHeight="1" s="412">
      <c r="A4250" s="300" t="n">
        <v>4323</v>
      </c>
      <c r="B4250" s="300" t="n">
        <v>29</v>
      </c>
      <c r="C4250" s="300" t="inlineStr">
        <is>
          <t>T128</t>
        </is>
      </c>
      <c r="D4250" s="300" t="n">
        <v>16</v>
      </c>
      <c r="E4250" s="301" t="n">
        <v>43607</v>
      </c>
      <c r="F4250" s="300" t="n">
        <v>5292</v>
      </c>
      <c r="G4250" s="300" t="n">
        <v>7890</v>
      </c>
      <c r="H4250" s="300" t="n">
        <v>7175</v>
      </c>
      <c r="I4250" s="300" t="n"/>
      <c r="J4250" s="319" t="inlineStr">
        <is>
          <t>MF</t>
        </is>
      </c>
      <c r="K4250" s="304" t="n"/>
      <c r="L4250" s="304" t="n"/>
      <c r="M4250" s="304" t="n"/>
      <c r="N4250" s="304" t="n"/>
    </row>
    <row r="4251" ht="15.75" customHeight="1" s="412">
      <c r="A4251" s="300" t="n">
        <v>4324</v>
      </c>
      <c r="B4251" s="300" t="n">
        <v>30</v>
      </c>
      <c r="C4251" s="300" t="inlineStr">
        <is>
          <t>T128</t>
        </is>
      </c>
      <c r="D4251" s="300" t="n">
        <v>16</v>
      </c>
      <c r="E4251" s="301" t="n">
        <v>43607</v>
      </c>
      <c r="F4251" s="300" t="n">
        <v>5244</v>
      </c>
      <c r="G4251" s="300" t="n">
        <v>7823</v>
      </c>
      <c r="H4251" s="300" t="n">
        <v>7108</v>
      </c>
      <c r="I4251" s="300" t="n"/>
      <c r="J4251" s="319" t="n"/>
      <c r="K4251" s="304" t="n"/>
      <c r="L4251" s="304" t="n"/>
      <c r="M4251" s="304" t="n"/>
      <c r="N4251" s="304" t="n"/>
    </row>
    <row r="4252" ht="15.75" customHeight="1" s="412">
      <c r="A4252" s="300" t="n">
        <v>4325</v>
      </c>
      <c r="B4252" s="300" t="n">
        <v>31</v>
      </c>
      <c r="C4252" s="300" t="inlineStr">
        <is>
          <t>T129</t>
        </is>
      </c>
      <c r="D4252" s="300" t="n">
        <v>16</v>
      </c>
      <c r="E4252" s="301" t="n">
        <v>43607</v>
      </c>
      <c r="F4252" s="300" t="n">
        <v>5227</v>
      </c>
      <c r="G4252" s="300" t="n">
        <v>8147</v>
      </c>
      <c r="H4252" s="300" t="n">
        <v>7420</v>
      </c>
      <c r="I4252" s="300" t="n"/>
      <c r="J4252" s="319" t="n"/>
      <c r="K4252" s="304" t="n"/>
      <c r="L4252" s="304" t="n"/>
      <c r="M4252" s="304" t="n"/>
      <c r="N4252" s="304" t="n"/>
    </row>
    <row r="4253" ht="15.75" customHeight="1" s="412">
      <c r="A4253" s="300" t="n">
        <v>4326</v>
      </c>
      <c r="B4253" s="300" t="n">
        <v>32</v>
      </c>
      <c r="C4253" s="300" t="inlineStr">
        <is>
          <t>T129</t>
        </is>
      </c>
      <c r="D4253" s="300" t="n">
        <v>16</v>
      </c>
      <c r="E4253" s="301" t="n">
        <v>43607</v>
      </c>
      <c r="F4253" s="300" t="n">
        <v>5214</v>
      </c>
      <c r="G4253" s="300" t="n">
        <v>8321</v>
      </c>
      <c r="H4253" s="300" t="n">
        <v>7555</v>
      </c>
      <c r="I4253" s="300" t="n"/>
      <c r="J4253" s="319" t="n"/>
      <c r="K4253" s="304" t="n"/>
      <c r="L4253" s="304" t="n"/>
      <c r="M4253" s="304" t="n"/>
      <c r="N4253" s="304" t="n"/>
    </row>
    <row r="4254" ht="15.75" customHeight="1" s="412">
      <c r="A4254" s="300" t="n">
        <v>4327</v>
      </c>
      <c r="B4254" s="300" t="n">
        <v>33</v>
      </c>
      <c r="C4254" s="300" t="inlineStr">
        <is>
          <t>T132</t>
        </is>
      </c>
      <c r="D4254" s="300" t="n">
        <v>16</v>
      </c>
      <c r="E4254" s="301" t="n">
        <v>43607</v>
      </c>
      <c r="F4254" s="300" t="n">
        <v>5203</v>
      </c>
      <c r="G4254" s="300" t="n">
        <v>8452</v>
      </c>
      <c r="H4254" s="300" t="n">
        <v>7806</v>
      </c>
      <c r="I4254" s="300" t="n"/>
      <c r="J4254" s="319" t="n"/>
      <c r="K4254" s="304" t="n"/>
      <c r="L4254" s="304" t="n"/>
      <c r="M4254" s="304" t="n"/>
      <c r="N4254" s="304" t="n"/>
    </row>
    <row r="4255" ht="15.75" customHeight="1" s="412">
      <c r="A4255" s="300" t="n">
        <v>4328</v>
      </c>
      <c r="B4255" s="300" t="n">
        <v>34</v>
      </c>
      <c r="C4255" s="300" t="inlineStr">
        <is>
          <t>T132</t>
        </is>
      </c>
      <c r="D4255" s="300" t="n">
        <v>16</v>
      </c>
      <c r="E4255" s="301" t="n">
        <v>43607</v>
      </c>
      <c r="F4255" s="300" t="n">
        <v>5191</v>
      </c>
      <c r="G4255" s="300" t="n">
        <v>8435</v>
      </c>
      <c r="H4255" s="300" t="n">
        <v>7794</v>
      </c>
      <c r="I4255" s="300" t="n"/>
      <c r="J4255" s="319" t="n"/>
      <c r="K4255" s="304" t="n"/>
      <c r="L4255" s="304" t="n"/>
      <c r="M4255" s="304" t="n"/>
      <c r="N4255" s="304" t="n"/>
    </row>
    <row r="4256" ht="15.75" customHeight="1" s="412">
      <c r="A4256" s="300" t="n">
        <v>4329</v>
      </c>
      <c r="B4256" s="300" t="n">
        <v>35</v>
      </c>
      <c r="C4256" s="300" t="inlineStr">
        <is>
          <t>T133</t>
        </is>
      </c>
      <c r="D4256" s="300" t="n">
        <v>16</v>
      </c>
      <c r="E4256" s="301" t="n">
        <v>43607</v>
      </c>
      <c r="F4256" s="300" t="n">
        <v>5280</v>
      </c>
      <c r="G4256" s="300" t="n">
        <v>7507</v>
      </c>
      <c r="H4256" s="300" t="n">
        <v>7102</v>
      </c>
      <c r="I4256" s="300" t="n"/>
      <c r="J4256" s="319" t="n"/>
      <c r="K4256" s="304" t="n"/>
      <c r="L4256" s="304" t="n"/>
      <c r="M4256" s="304" t="n"/>
      <c r="N4256" s="304" t="n"/>
    </row>
    <row r="4257" ht="15.75" customHeight="1" s="412">
      <c r="A4257" s="300" t="n">
        <v>4330</v>
      </c>
      <c r="B4257" s="300" t="n">
        <v>36</v>
      </c>
      <c r="C4257" s="300" t="inlineStr">
        <is>
          <t>T133</t>
        </is>
      </c>
      <c r="D4257" s="300" t="n">
        <v>16</v>
      </c>
      <c r="E4257" s="301" t="n">
        <v>43607</v>
      </c>
      <c r="F4257" s="300" t="n">
        <v>5219</v>
      </c>
      <c r="G4257" s="300" t="n">
        <v>7339</v>
      </c>
      <c r="H4257" s="300" t="n">
        <v>6952</v>
      </c>
      <c r="I4257" s="300" t="n"/>
      <c r="J4257" s="319" t="n"/>
      <c r="K4257" s="304" t="n"/>
      <c r="L4257" s="304" t="n"/>
      <c r="M4257" s="304" t="n"/>
      <c r="N4257" s="304" t="n"/>
    </row>
    <row r="4258" ht="15.75" customHeight="1" s="412">
      <c r="A4258" s="300" t="n">
        <v>4331</v>
      </c>
      <c r="B4258" s="300" t="n">
        <v>37</v>
      </c>
      <c r="C4258" s="300" t="inlineStr">
        <is>
          <t>T136</t>
        </is>
      </c>
      <c r="D4258" s="300" t="n">
        <v>16</v>
      </c>
      <c r="E4258" s="301" t="n">
        <v>43607</v>
      </c>
      <c r="F4258" s="300" t="n">
        <v>5225</v>
      </c>
      <c r="G4258" s="300" t="n">
        <v>7157</v>
      </c>
      <c r="H4258" s="300" t="n">
        <v>6829</v>
      </c>
      <c r="I4258" s="300" t="n"/>
      <c r="J4258" s="319" t="inlineStr">
        <is>
          <t>MF</t>
        </is>
      </c>
      <c r="K4258" s="304" t="n"/>
      <c r="L4258" s="304" t="n"/>
      <c r="M4258" s="304" t="n"/>
      <c r="N4258" s="304" t="n"/>
    </row>
    <row r="4259" ht="15.75" customHeight="1" s="412">
      <c r="A4259" s="300" t="n">
        <v>4332</v>
      </c>
      <c r="B4259" s="300" t="n">
        <v>38</v>
      </c>
      <c r="C4259" s="300" t="inlineStr">
        <is>
          <t>T136</t>
        </is>
      </c>
      <c r="D4259" s="300" t="n">
        <v>16</v>
      </c>
      <c r="E4259" s="301" t="n">
        <v>43607</v>
      </c>
      <c r="F4259" s="300" t="n">
        <v>5241</v>
      </c>
      <c r="G4259" s="300" t="n">
        <v>7197</v>
      </c>
      <c r="H4259" s="300" t="n">
        <v>6861</v>
      </c>
      <c r="I4259" s="300" t="n"/>
      <c r="J4259" s="319" t="n"/>
      <c r="K4259" s="304" t="n"/>
      <c r="L4259" s="304" t="n"/>
      <c r="M4259" s="304" t="n"/>
      <c r="N4259" s="304" t="n"/>
    </row>
    <row r="4260" ht="15.75" customHeight="1" s="412">
      <c r="A4260" s="300" t="n">
        <v>4333</v>
      </c>
      <c r="B4260" s="300" t="n">
        <v>39</v>
      </c>
      <c r="C4260" s="300" t="inlineStr">
        <is>
          <t>T138</t>
        </is>
      </c>
      <c r="D4260" s="300" t="n">
        <v>16</v>
      </c>
      <c r="E4260" s="301" t="n">
        <v>43607</v>
      </c>
      <c r="F4260" s="300" t="n">
        <v>5245</v>
      </c>
      <c r="G4260" s="300" t="n">
        <v>11056</v>
      </c>
      <c r="H4260" s="300" t="n">
        <v>9512</v>
      </c>
      <c r="I4260" s="300" t="n"/>
      <c r="J4260" s="319" t="n"/>
      <c r="K4260" s="304" t="n"/>
      <c r="L4260" s="304" t="n"/>
      <c r="M4260" s="304" t="n"/>
      <c r="N4260" s="304" t="n"/>
    </row>
    <row r="4261" ht="15.75" customHeight="1" s="412">
      <c r="A4261" s="300" t="n">
        <v>4334</v>
      </c>
      <c r="B4261" s="300" t="n">
        <v>40</v>
      </c>
      <c r="C4261" s="300" t="inlineStr">
        <is>
          <t>T138</t>
        </is>
      </c>
      <c r="D4261" s="300" t="n">
        <v>16</v>
      </c>
      <c r="E4261" s="301" t="n">
        <v>43607</v>
      </c>
      <c r="F4261" s="300" t="n">
        <v>5216</v>
      </c>
      <c r="G4261" s="300" t="n">
        <v>10613</v>
      </c>
      <c r="H4261" s="300" t="n">
        <v>9183</v>
      </c>
      <c r="I4261" s="300" t="n"/>
      <c r="J4261" s="319" t="n"/>
      <c r="K4261" s="304" t="n"/>
      <c r="L4261" s="304" t="n"/>
      <c r="M4261" s="304" t="n"/>
      <c r="N4261" s="304" t="n"/>
    </row>
    <row r="4262" ht="15.75" customHeight="1" s="412">
      <c r="A4262" s="300" t="n">
        <v>4335</v>
      </c>
      <c r="B4262" s="300" t="n">
        <v>41</v>
      </c>
      <c r="C4262" s="300" t="inlineStr">
        <is>
          <t>T141</t>
        </is>
      </c>
      <c r="D4262" s="300" t="n">
        <v>16</v>
      </c>
      <c r="E4262" s="301" t="n">
        <v>43607</v>
      </c>
      <c r="F4262" s="300" t="n">
        <v>5264</v>
      </c>
      <c r="G4262" s="300" t="n">
        <v>8559</v>
      </c>
      <c r="H4262" s="300" t="n">
        <v>7859</v>
      </c>
      <c r="I4262" s="300" t="n"/>
      <c r="J4262" s="319" t="n"/>
      <c r="K4262" s="304" t="n"/>
      <c r="L4262" s="304" t="n"/>
      <c r="M4262" s="304" t="n"/>
      <c r="N4262" s="304" t="n"/>
    </row>
    <row r="4263" ht="15.75" customHeight="1" s="412">
      <c r="A4263" s="300" t="n">
        <v>4336</v>
      </c>
      <c r="B4263" s="300" t="n">
        <v>42</v>
      </c>
      <c r="C4263" s="300" t="inlineStr">
        <is>
          <t>T141</t>
        </is>
      </c>
      <c r="D4263" s="300" t="n">
        <v>16</v>
      </c>
      <c r="E4263" s="301" t="n">
        <v>43607</v>
      </c>
      <c r="F4263" s="300" t="n">
        <v>5270</v>
      </c>
      <c r="G4263" s="300" t="n">
        <v>8358</v>
      </c>
      <c r="H4263" s="300" t="n">
        <v>7714</v>
      </c>
      <c r="I4263" s="300" t="n"/>
      <c r="J4263" s="319" t="n"/>
      <c r="K4263" s="304" t="n"/>
      <c r="L4263" s="304" t="n"/>
      <c r="M4263" s="304" t="n"/>
      <c r="N4263" s="304" t="n"/>
    </row>
    <row r="4264" ht="15.75" customHeight="1" s="412">
      <c r="A4264" s="300" t="n">
        <v>4337</v>
      </c>
      <c r="B4264" s="300" t="n">
        <v>43</v>
      </c>
      <c r="C4264" s="300" t="inlineStr">
        <is>
          <t>T147</t>
        </is>
      </c>
      <c r="D4264" s="300" t="n">
        <v>16</v>
      </c>
      <c r="E4264" s="301" t="n">
        <v>43607</v>
      </c>
      <c r="F4264" s="300" t="n">
        <v>5211</v>
      </c>
      <c r="G4264" s="300" t="n">
        <v>7660</v>
      </c>
      <c r="H4264" s="300" t="n">
        <v>7182</v>
      </c>
      <c r="I4264" s="300" t="n"/>
      <c r="J4264" s="319" t="n"/>
      <c r="K4264" s="304" t="n"/>
      <c r="L4264" s="304" t="n"/>
      <c r="M4264" s="304" t="n"/>
      <c r="N4264" s="304" t="n"/>
    </row>
    <row r="4265" ht="15.75" customHeight="1" s="412">
      <c r="A4265" s="300" t="n">
        <v>4338</v>
      </c>
      <c r="B4265" s="300" t="n">
        <v>44</v>
      </c>
      <c r="C4265" s="300" t="inlineStr">
        <is>
          <t>T147</t>
        </is>
      </c>
      <c r="D4265" s="300" t="n">
        <v>16</v>
      </c>
      <c r="E4265" s="301" t="n">
        <v>43607</v>
      </c>
      <c r="F4265" s="300" t="n">
        <v>5218</v>
      </c>
      <c r="G4265" s="300" t="n">
        <v>7430</v>
      </c>
      <c r="H4265" s="300" t="n">
        <v>7001</v>
      </c>
      <c r="I4265" s="300" t="n"/>
      <c r="J4265" s="319" t="n"/>
      <c r="K4265" s="304" t="n"/>
      <c r="L4265" s="304" t="n"/>
      <c r="M4265" s="304" t="n"/>
      <c r="N4265" s="304" t="n"/>
    </row>
    <row r="4266" ht="15.75" customHeight="1" s="412">
      <c r="A4266" s="300" t="n">
        <v>4339</v>
      </c>
      <c r="B4266" s="300" t="n">
        <v>45</v>
      </c>
      <c r="C4266" s="300" t="inlineStr">
        <is>
          <t>T150</t>
        </is>
      </c>
      <c r="D4266" s="300" t="n">
        <v>16</v>
      </c>
      <c r="E4266" s="301" t="n">
        <v>43607</v>
      </c>
      <c r="F4266" s="300" t="n">
        <v>5211</v>
      </c>
      <c r="G4266" s="300" t="n">
        <v>8056</v>
      </c>
      <c r="H4266" s="300" t="n">
        <v>7393</v>
      </c>
      <c r="I4266" s="300" t="n"/>
      <c r="J4266" s="319" t="n"/>
      <c r="K4266" s="304" t="n"/>
      <c r="L4266" s="304" t="n"/>
      <c r="M4266" s="304" t="n"/>
      <c r="N4266" s="304" t="n"/>
    </row>
    <row r="4267" ht="15.75" customHeight="1" s="412">
      <c r="A4267" s="300" t="n">
        <v>4340</v>
      </c>
      <c r="B4267" s="300" t="n">
        <v>46</v>
      </c>
      <c r="C4267" s="300" t="inlineStr">
        <is>
          <t>T150</t>
        </is>
      </c>
      <c r="D4267" s="300" t="n">
        <v>16</v>
      </c>
      <c r="E4267" s="301" t="n">
        <v>43607</v>
      </c>
      <c r="F4267" s="300" t="n">
        <v>5260</v>
      </c>
      <c r="G4267" s="300" t="n">
        <v>8304</v>
      </c>
      <c r="H4267" s="300" t="n">
        <v>7561</v>
      </c>
      <c r="I4267" s="300" t="n"/>
      <c r="J4267" s="319" t="n"/>
      <c r="K4267" s="304" t="n"/>
      <c r="L4267" s="304" t="n"/>
      <c r="M4267" s="304" t="n"/>
      <c r="N4267" s="304" t="n"/>
    </row>
    <row r="4268" ht="15.75" customHeight="1" s="412">
      <c r="A4268" s="300" t="n">
        <v>4341</v>
      </c>
      <c r="B4268" s="300" t="n">
        <v>47</v>
      </c>
      <c r="C4268" s="300" t="inlineStr">
        <is>
          <t>T151</t>
        </is>
      </c>
      <c r="D4268" s="300" t="n">
        <v>16</v>
      </c>
      <c r="E4268" s="301" t="n">
        <v>43607</v>
      </c>
      <c r="F4268" s="300" t="n">
        <v>5258</v>
      </c>
      <c r="G4268" s="300" t="n">
        <v>7683</v>
      </c>
      <c r="H4268" s="300" t="n">
        <v>7037</v>
      </c>
      <c r="I4268" s="300" t="n"/>
      <c r="J4268" s="319" t="inlineStr">
        <is>
          <t>MF</t>
        </is>
      </c>
      <c r="K4268" s="304" t="n"/>
      <c r="L4268" s="304" t="n"/>
      <c r="M4268" s="304" t="n"/>
      <c r="N4268" s="304" t="n"/>
    </row>
    <row r="4269" ht="15.75" customHeight="1" s="412">
      <c r="A4269" s="300" t="n">
        <v>4342</v>
      </c>
      <c r="B4269" s="300" t="n">
        <v>48</v>
      </c>
      <c r="C4269" s="300" t="inlineStr">
        <is>
          <t>T151</t>
        </is>
      </c>
      <c r="D4269" s="300" t="n">
        <v>16</v>
      </c>
      <c r="E4269" s="301" t="n">
        <v>43607</v>
      </c>
      <c r="F4269" s="300" t="n">
        <v>5245</v>
      </c>
      <c r="G4269" s="300" t="n">
        <v>7886</v>
      </c>
      <c r="H4269" s="300" t="n">
        <v>7192</v>
      </c>
      <c r="I4269" s="300" t="n"/>
      <c r="J4269" s="319" t="n"/>
      <c r="K4269" s="304" t="n"/>
      <c r="L4269" s="304" t="n"/>
      <c r="M4269" s="304" t="n"/>
      <c r="N4269" s="304" t="n"/>
    </row>
    <row r="4270" ht="15.75" customHeight="1" s="412">
      <c r="A4270" s="300" t="n">
        <v>4343</v>
      </c>
      <c r="B4270" s="300" t="n">
        <v>49</v>
      </c>
      <c r="C4270" s="300" t="inlineStr">
        <is>
          <t>T154</t>
        </is>
      </c>
      <c r="D4270" s="300" t="n">
        <v>16</v>
      </c>
      <c r="E4270" s="301" t="n">
        <v>43607</v>
      </c>
      <c r="F4270" s="300" t="n">
        <v>5203</v>
      </c>
      <c r="G4270" s="300" t="n">
        <v>9238</v>
      </c>
      <c r="H4270" s="300" t="n">
        <v>7987</v>
      </c>
      <c r="I4270" s="300" t="n"/>
      <c r="J4270" s="319" t="inlineStr">
        <is>
          <t>MF*</t>
        </is>
      </c>
      <c r="K4270" s="304" t="n"/>
      <c r="L4270" s="304" t="n"/>
      <c r="M4270" s="304" t="n"/>
      <c r="N4270" s="304" t="n"/>
    </row>
    <row r="4271" ht="15.75" customHeight="1" s="412">
      <c r="A4271" s="300" t="n">
        <v>4344</v>
      </c>
      <c r="B4271" s="300" t="n">
        <v>50</v>
      </c>
      <c r="C4271" s="300" t="inlineStr">
        <is>
          <t>T154</t>
        </is>
      </c>
      <c r="D4271" s="300" t="n">
        <v>16</v>
      </c>
      <c r="E4271" s="301" t="n">
        <v>43607</v>
      </c>
      <c r="F4271" s="300" t="n">
        <v>5251</v>
      </c>
      <c r="G4271" s="300" t="n">
        <v>9669</v>
      </c>
      <c r="H4271" s="300" t="n">
        <v>8272</v>
      </c>
      <c r="I4271" s="300" t="n"/>
      <c r="J4271" s="319" t="n"/>
      <c r="K4271" s="304" t="n"/>
      <c r="L4271" s="304" t="n"/>
      <c r="M4271" s="304" t="n"/>
      <c r="N4271" s="304" t="n"/>
    </row>
    <row r="4272" ht="15.75" customHeight="1" s="412">
      <c r="A4272" s="300" t="n">
        <v>4345</v>
      </c>
      <c r="B4272" s="300" t="n">
        <v>51</v>
      </c>
      <c r="C4272" s="300" t="inlineStr">
        <is>
          <t>T157</t>
        </is>
      </c>
      <c r="D4272" s="300" t="n">
        <v>16</v>
      </c>
      <c r="E4272" s="301" t="n">
        <v>43607</v>
      </c>
      <c r="F4272" s="300" t="n">
        <v>5234</v>
      </c>
      <c r="G4272" s="300" t="n">
        <v>8960</v>
      </c>
      <c r="H4272" s="300" t="n">
        <v>7955</v>
      </c>
      <c r="I4272" s="300" t="n"/>
      <c r="J4272" s="319" t="n"/>
      <c r="K4272" s="304" t="n"/>
      <c r="L4272" s="304" t="n"/>
      <c r="M4272" s="304" t="n"/>
      <c r="N4272" s="304" t="n"/>
    </row>
    <row r="4273" ht="15.75" customHeight="1" s="412">
      <c r="A4273" s="300" t="n">
        <v>4346</v>
      </c>
      <c r="B4273" s="300" t="n">
        <v>52</v>
      </c>
      <c r="C4273" s="300" t="inlineStr">
        <is>
          <t>T157</t>
        </is>
      </c>
      <c r="D4273" s="300" t="n">
        <v>16</v>
      </c>
      <c r="E4273" s="301" t="n">
        <v>43607</v>
      </c>
      <c r="F4273" s="300" t="n">
        <v>5234</v>
      </c>
      <c r="G4273" s="300" t="n">
        <v>9007</v>
      </c>
      <c r="H4273" s="300" t="n">
        <v>7999</v>
      </c>
      <c r="I4273" s="300" t="n"/>
      <c r="J4273" s="319" t="n"/>
      <c r="K4273" s="304" t="n"/>
      <c r="L4273" s="304" t="n"/>
      <c r="M4273" s="304" t="n"/>
      <c r="N4273" s="304" t="n"/>
    </row>
    <row r="4274" ht="15.75" customHeight="1" s="412">
      <c r="A4274" s="300" t="n">
        <v>4347</v>
      </c>
      <c r="B4274" s="300" t="n">
        <v>53</v>
      </c>
      <c r="C4274" s="300" t="inlineStr">
        <is>
          <t>T166</t>
        </is>
      </c>
      <c r="D4274" s="300" t="n">
        <v>16</v>
      </c>
      <c r="E4274" s="301" t="n">
        <v>43607</v>
      </c>
      <c r="F4274" s="300" t="n">
        <v>5232</v>
      </c>
      <c r="G4274" s="300" t="n">
        <v>7849</v>
      </c>
      <c r="H4274" s="300" t="n">
        <v>7124</v>
      </c>
      <c r="I4274" s="300" t="n"/>
      <c r="J4274" s="319" t="n"/>
      <c r="K4274" s="304" t="n"/>
      <c r="L4274" s="304" t="n"/>
      <c r="M4274" s="304" t="n"/>
      <c r="N4274" s="304" t="n"/>
    </row>
    <row r="4275" ht="15.75" customHeight="1" s="412">
      <c r="A4275" s="300" t="n">
        <v>4348</v>
      </c>
      <c r="B4275" s="300" t="n">
        <v>54</v>
      </c>
      <c r="C4275" s="300" t="inlineStr">
        <is>
          <t>T166</t>
        </is>
      </c>
      <c r="D4275" s="300" t="n">
        <v>16</v>
      </c>
      <c r="E4275" s="301" t="n">
        <v>43607</v>
      </c>
      <c r="F4275" s="300" t="n">
        <v>5271</v>
      </c>
      <c r="G4275" s="300" t="n">
        <v>7434</v>
      </c>
      <c r="H4275" s="300" t="n">
        <v>6838</v>
      </c>
      <c r="I4275" s="300" t="n"/>
      <c r="J4275" s="319" t="n"/>
      <c r="K4275" s="304" t="n"/>
      <c r="L4275" s="304" t="n"/>
      <c r="M4275" s="304" t="n"/>
      <c r="N4275" s="304" t="n"/>
    </row>
    <row r="4276" ht="15.75" customHeight="1" s="412">
      <c r="A4276" s="300" t="n">
        <v>4349</v>
      </c>
      <c r="B4276" s="300" t="n">
        <v>55</v>
      </c>
      <c r="C4276" s="300" t="inlineStr">
        <is>
          <t>T167</t>
        </is>
      </c>
      <c r="D4276" s="300" t="n">
        <v>16</v>
      </c>
      <c r="E4276" s="301" t="n">
        <v>43607</v>
      </c>
      <c r="F4276" s="300" t="n">
        <v>5269</v>
      </c>
      <c r="G4276" s="300" t="n">
        <v>8910</v>
      </c>
      <c r="H4276" s="300" t="n">
        <v>7819</v>
      </c>
      <c r="I4276" s="300" t="n"/>
      <c r="J4276" s="319" t="n"/>
      <c r="K4276" s="304" t="n"/>
      <c r="L4276" s="304" t="n"/>
      <c r="M4276" s="304" t="n"/>
      <c r="N4276" s="304" t="n"/>
    </row>
    <row r="4277" ht="15.75" customHeight="1" s="412">
      <c r="A4277" s="300" t="n">
        <v>4350</v>
      </c>
      <c r="B4277" s="300" t="n">
        <v>56</v>
      </c>
      <c r="C4277" s="300" t="inlineStr">
        <is>
          <t>T167</t>
        </is>
      </c>
      <c r="D4277" s="300" t="n">
        <v>16</v>
      </c>
      <c r="E4277" s="301" t="n">
        <v>43607</v>
      </c>
      <c r="F4277" s="300" t="n">
        <v>5254</v>
      </c>
      <c r="G4277" s="300" t="n">
        <v>8572</v>
      </c>
      <c r="H4277" s="300" t="n">
        <v>7639</v>
      </c>
      <c r="I4277" s="300" t="n"/>
      <c r="J4277" s="319" t="n"/>
      <c r="K4277" s="304" t="n"/>
      <c r="L4277" s="304" t="n"/>
      <c r="M4277" s="304" t="n"/>
      <c r="N4277" s="304" t="n"/>
    </row>
    <row r="4278" ht="15.75" customHeight="1" s="412">
      <c r="A4278" s="300" t="n">
        <v>4351</v>
      </c>
      <c r="B4278" s="300" t="n">
        <v>57</v>
      </c>
      <c r="C4278" s="300" t="inlineStr">
        <is>
          <t>T168</t>
        </is>
      </c>
      <c r="D4278" s="300" t="n">
        <v>16</v>
      </c>
      <c r="E4278" s="301" t="n">
        <v>43607</v>
      </c>
      <c r="F4278" s="300" t="n">
        <v>5257</v>
      </c>
      <c r="G4278" s="300" t="n">
        <v>7508</v>
      </c>
      <c r="H4278" s="300" t="n">
        <v>6991</v>
      </c>
      <c r="I4278" s="300" t="n"/>
      <c r="J4278" s="319" t="n"/>
      <c r="K4278" s="304" t="n"/>
      <c r="L4278" s="304" t="n"/>
      <c r="M4278" s="304" t="n"/>
      <c r="N4278" s="304" t="n"/>
    </row>
    <row r="4279" ht="15.75" customHeight="1" s="412">
      <c r="A4279" s="300" t="n">
        <v>4352</v>
      </c>
      <c r="B4279" s="300" t="n">
        <v>58</v>
      </c>
      <c r="C4279" s="300" t="inlineStr">
        <is>
          <t>T168</t>
        </is>
      </c>
      <c r="D4279" s="300" t="n">
        <v>16</v>
      </c>
      <c r="E4279" s="301" t="n">
        <v>43607</v>
      </c>
      <c r="F4279" s="300" t="n">
        <v>5320</v>
      </c>
      <c r="G4279" s="300" t="n">
        <v>7512</v>
      </c>
      <c r="H4279" s="300" t="n">
        <v>7018</v>
      </c>
      <c r="I4279" s="300" t="n"/>
      <c r="J4279" s="319" t="n"/>
      <c r="K4279" s="304" t="n"/>
      <c r="L4279" s="304" t="n"/>
      <c r="M4279" s="304" t="n"/>
      <c r="N4279" s="304" t="n"/>
    </row>
    <row r="4280" ht="15.75" customHeight="1" s="412">
      <c r="A4280" s="300" t="n">
        <v>4353</v>
      </c>
      <c r="B4280" s="300" t="n">
        <v>59</v>
      </c>
      <c r="C4280" s="300" t="inlineStr">
        <is>
          <t>T170</t>
        </is>
      </c>
      <c r="D4280" s="300" t="n">
        <v>16</v>
      </c>
      <c r="E4280" s="301" t="n">
        <v>43607</v>
      </c>
      <c r="F4280" s="300" t="n">
        <v>5278</v>
      </c>
      <c r="G4280" s="300" t="n">
        <v>10098</v>
      </c>
      <c r="H4280" s="300" t="n">
        <v>8536</v>
      </c>
      <c r="I4280" s="300" t="n"/>
      <c r="J4280" s="319" t="inlineStr">
        <is>
          <t>3/4</t>
        </is>
      </c>
      <c r="K4280" s="304" t="n"/>
      <c r="L4280" s="304" t="n"/>
      <c r="M4280" s="304" t="n"/>
      <c r="N4280" s="304" t="n"/>
    </row>
    <row r="4281" ht="15.75" customHeight="1" s="412">
      <c r="A4281" s="300" t="n">
        <v>4354</v>
      </c>
      <c r="B4281" s="300" t="n">
        <v>60</v>
      </c>
      <c r="C4281" s="300" t="inlineStr">
        <is>
          <t>T170</t>
        </is>
      </c>
      <c r="D4281" s="300" t="n">
        <v>16</v>
      </c>
      <c r="E4281" s="301" t="n">
        <v>43607</v>
      </c>
      <c r="F4281" s="300" t="n">
        <v>5220</v>
      </c>
      <c r="G4281" s="300" t="n">
        <v>10026</v>
      </c>
      <c r="H4281" s="300" t="n">
        <v>8488</v>
      </c>
      <c r="I4281" s="300" t="n"/>
      <c r="J4281" s="319" t="n"/>
      <c r="K4281" s="304" t="n"/>
      <c r="L4281" s="304" t="n"/>
      <c r="M4281" s="304" t="n"/>
      <c r="N4281" s="304" t="n"/>
    </row>
    <row r="4282" ht="15.75" customHeight="1" s="412">
      <c r="A4282" s="300" t="n">
        <v>4355</v>
      </c>
      <c r="B4282" s="300" t="n">
        <v>61</v>
      </c>
      <c r="C4282" s="300" t="inlineStr">
        <is>
          <t>T171</t>
        </is>
      </c>
      <c r="D4282" s="300" t="n">
        <v>16</v>
      </c>
      <c r="E4282" s="301" t="n">
        <v>43607</v>
      </c>
      <c r="F4282" s="300" t="n">
        <v>5212</v>
      </c>
      <c r="G4282" s="300" t="n">
        <v>7175</v>
      </c>
      <c r="H4282" s="300" t="n">
        <v>6799</v>
      </c>
      <c r="I4282" s="300" t="n"/>
      <c r="J4282" s="319" t="n"/>
      <c r="K4282" s="304" t="n"/>
      <c r="L4282" s="304" t="n"/>
      <c r="M4282" s="304" t="n"/>
      <c r="N4282" s="304" t="n"/>
    </row>
    <row r="4283" ht="15.75" customHeight="1" s="412">
      <c r="A4283" s="300" t="n">
        <v>4356</v>
      </c>
      <c r="B4283" s="300" t="n">
        <v>62</v>
      </c>
      <c r="C4283" s="300" t="inlineStr">
        <is>
          <t>T171</t>
        </is>
      </c>
      <c r="D4283" s="300" t="n">
        <v>16</v>
      </c>
      <c r="E4283" s="301" t="n">
        <v>43607</v>
      </c>
      <c r="F4283" s="300" t="n">
        <v>5209</v>
      </c>
      <c r="G4283" s="300" t="n">
        <v>7140</v>
      </c>
      <c r="H4283" s="300" t="n">
        <v>6776</v>
      </c>
      <c r="I4283" s="300" t="n"/>
      <c r="J4283" s="319" t="n"/>
      <c r="K4283" s="304" t="n"/>
      <c r="L4283" s="304" t="n"/>
      <c r="M4283" s="304" t="n"/>
      <c r="N4283" s="304" t="n"/>
    </row>
    <row r="4284" ht="15.75" customHeight="1" s="412">
      <c r="A4284" s="300" t="n">
        <v>4357</v>
      </c>
      <c r="B4284" s="300" t="n">
        <v>63</v>
      </c>
      <c r="C4284" s="300" t="inlineStr">
        <is>
          <t>T173</t>
        </is>
      </c>
      <c r="D4284" s="300" t="n">
        <v>16</v>
      </c>
      <c r="E4284" s="301" t="n">
        <v>43607</v>
      </c>
      <c r="F4284" s="300" t="n">
        <v>5214</v>
      </c>
      <c r="G4284" s="300" t="n">
        <v>6550</v>
      </c>
      <c r="H4284" s="300" t="n">
        <v>6316</v>
      </c>
      <c r="I4284" s="300" t="n"/>
      <c r="J4284" s="319" t="n"/>
      <c r="K4284" s="304" t="n"/>
      <c r="L4284" s="304" t="n"/>
      <c r="M4284" s="304" t="n"/>
      <c r="N4284" s="304" t="n"/>
    </row>
    <row r="4285" ht="15.75" customHeight="1" s="412">
      <c r="A4285" s="300" t="n">
        <v>4358</v>
      </c>
      <c r="B4285" s="300" t="n">
        <v>64</v>
      </c>
      <c r="C4285" s="300" t="inlineStr">
        <is>
          <t>T173</t>
        </is>
      </c>
      <c r="D4285" s="300" t="n">
        <v>16</v>
      </c>
      <c r="E4285" s="301" t="n">
        <v>43607</v>
      </c>
      <c r="F4285" s="300" t="n">
        <v>5232</v>
      </c>
      <c r="G4285" s="300" t="n">
        <v>6625</v>
      </c>
      <c r="H4285" s="300" t="n">
        <v>6381</v>
      </c>
      <c r="I4285" s="300" t="n"/>
      <c r="J4285" s="319" t="n"/>
      <c r="K4285" s="304" t="n"/>
      <c r="L4285" s="304" t="n"/>
      <c r="M4285" s="304" t="n"/>
      <c r="N4285" s="304" t="n"/>
    </row>
    <row r="4286" ht="15.75" customHeight="1" s="412">
      <c r="A4286" s="300" t="n">
        <v>4359</v>
      </c>
      <c r="B4286" s="300" t="n">
        <v>65</v>
      </c>
      <c r="C4286" s="300" t="inlineStr">
        <is>
          <t>T176</t>
        </is>
      </c>
      <c r="D4286" s="300" t="n">
        <v>16</v>
      </c>
      <c r="E4286" s="301" t="n">
        <v>43607</v>
      </c>
      <c r="F4286" s="300" t="n">
        <v>5215</v>
      </c>
      <c r="G4286" s="300" t="n">
        <v>8841</v>
      </c>
      <c r="H4286" s="300" t="n">
        <v>8032</v>
      </c>
      <c r="I4286" s="300" t="n"/>
      <c r="J4286" s="319" t="n"/>
      <c r="K4286" s="304" t="n"/>
      <c r="L4286" s="304" t="n"/>
      <c r="M4286" s="304" t="n"/>
      <c r="N4286" s="304" t="n"/>
    </row>
    <row r="4287" ht="15.75" customHeight="1" s="412">
      <c r="A4287" s="300" t="n">
        <v>4360</v>
      </c>
      <c r="B4287" s="300" t="n">
        <v>66</v>
      </c>
      <c r="C4287" s="300" t="inlineStr">
        <is>
          <t>T176</t>
        </is>
      </c>
      <c r="D4287" s="300" t="n">
        <v>16</v>
      </c>
      <c r="E4287" s="301" t="n">
        <v>43607</v>
      </c>
      <c r="F4287" s="300" t="n">
        <v>5279</v>
      </c>
      <c r="G4287" s="300" t="n">
        <v>9091</v>
      </c>
      <c r="H4287" s="300" t="n">
        <v>8227</v>
      </c>
      <c r="I4287" s="300" t="n"/>
      <c r="J4287" s="319" t="n"/>
      <c r="K4287" s="304" t="n"/>
      <c r="L4287" s="304" t="n"/>
      <c r="M4287" s="304" t="n"/>
      <c r="N4287" s="304" t="n"/>
    </row>
    <row r="4288" ht="15.75" customHeight="1" s="412">
      <c r="A4288" s="300" t="n">
        <v>4361</v>
      </c>
      <c r="B4288" s="300" t="n">
        <v>67</v>
      </c>
      <c r="C4288" s="300" t="inlineStr">
        <is>
          <t>T177</t>
        </is>
      </c>
      <c r="D4288" s="300" t="n">
        <v>16</v>
      </c>
      <c r="E4288" s="301" t="n">
        <v>43607</v>
      </c>
      <c r="F4288" s="300" t="n">
        <v>5217</v>
      </c>
      <c r="G4288" s="300" t="n">
        <v>6896</v>
      </c>
      <c r="H4288" s="300" t="n">
        <v>6613</v>
      </c>
      <c r="I4288" s="300" t="n"/>
      <c r="J4288" s="319" t="n"/>
      <c r="K4288" s="304" t="n"/>
      <c r="L4288" s="304" t="n"/>
      <c r="M4288" s="304" t="n"/>
      <c r="N4288" s="304" t="n"/>
    </row>
    <row r="4289" ht="15.75" customHeight="1" s="412">
      <c r="A4289" s="300" t="n">
        <v>4362</v>
      </c>
      <c r="B4289" s="300" t="n">
        <v>68</v>
      </c>
      <c r="C4289" s="300" t="inlineStr">
        <is>
          <t>T177</t>
        </is>
      </c>
      <c r="D4289" s="300" t="n">
        <v>16</v>
      </c>
      <c r="E4289" s="301" t="n">
        <v>43607</v>
      </c>
      <c r="F4289" s="300" t="n">
        <v>5288</v>
      </c>
      <c r="G4289" s="300" t="n">
        <v>6943</v>
      </c>
      <c r="H4289" s="300" t="n">
        <v>6664</v>
      </c>
      <c r="I4289" s="300" t="n"/>
      <c r="J4289" s="319" t="n"/>
      <c r="K4289" s="304" t="n"/>
      <c r="L4289" s="304" t="n"/>
      <c r="M4289" s="304" t="n"/>
      <c r="N4289" s="304" t="n"/>
    </row>
    <row r="4290" ht="15.75" customHeight="1" s="412">
      <c r="A4290" s="300" t="n">
        <v>4363</v>
      </c>
      <c r="B4290" s="300" t="n">
        <v>69</v>
      </c>
      <c r="C4290" s="300" t="inlineStr">
        <is>
          <t>T181</t>
        </is>
      </c>
      <c r="D4290" s="300" t="n">
        <v>16</v>
      </c>
      <c r="E4290" s="301" t="n">
        <v>43607</v>
      </c>
      <c r="F4290" s="300" t="n">
        <v>5248</v>
      </c>
      <c r="G4290" s="300" t="n">
        <v>7075</v>
      </c>
      <c r="H4290" s="300" t="n">
        <v>6634</v>
      </c>
      <c r="I4290" s="300" t="n"/>
      <c r="J4290" s="319" t="n"/>
      <c r="K4290" s="304" t="n"/>
      <c r="L4290" s="304" t="n"/>
      <c r="M4290" s="304" t="n"/>
      <c r="N4290" s="304" t="n"/>
    </row>
    <row r="4291" ht="15.75" customHeight="1" s="412">
      <c r="A4291" s="300" t="n">
        <v>4364</v>
      </c>
      <c r="B4291" s="300" t="n">
        <v>70</v>
      </c>
      <c r="C4291" s="300" t="inlineStr">
        <is>
          <t>T181</t>
        </is>
      </c>
      <c r="D4291" s="300" t="n">
        <v>16</v>
      </c>
      <c r="E4291" s="301" t="n">
        <v>43607</v>
      </c>
      <c r="F4291" s="300" t="n">
        <v>5266</v>
      </c>
      <c r="G4291" s="300" t="n">
        <v>7133</v>
      </c>
      <c r="H4291" s="300" t="n">
        <v>6687</v>
      </c>
      <c r="I4291" s="300" t="n"/>
      <c r="J4291" s="319" t="n"/>
      <c r="K4291" s="304" t="n"/>
      <c r="L4291" s="304" t="n"/>
      <c r="M4291" s="304" t="n"/>
      <c r="N4291" s="304" t="n"/>
    </row>
    <row r="4292" ht="15.75" customHeight="1" s="412">
      <c r="A4292" s="300" t="n">
        <v>4365</v>
      </c>
      <c r="B4292" s="300" t="n">
        <v>71</v>
      </c>
      <c r="C4292" s="300" t="inlineStr">
        <is>
          <t>T182</t>
        </is>
      </c>
      <c r="D4292" s="300" t="n">
        <v>16</v>
      </c>
      <c r="E4292" s="301" t="n">
        <v>43607</v>
      </c>
      <c r="F4292" s="300" t="n">
        <v>5256</v>
      </c>
      <c r="G4292" s="300" t="n">
        <v>8360</v>
      </c>
      <c r="H4292" s="300" t="n">
        <v>7247</v>
      </c>
      <c r="I4292" s="300" t="n"/>
      <c r="J4292" s="319" t="inlineStr">
        <is>
          <t>3/4</t>
        </is>
      </c>
      <c r="K4292" s="304" t="n"/>
      <c r="L4292" s="304" t="n"/>
      <c r="M4292" s="304" t="n"/>
      <c r="N4292" s="304" t="n"/>
    </row>
    <row r="4293" ht="15.75" customHeight="1" s="412">
      <c r="A4293" s="300" t="n">
        <v>4366</v>
      </c>
      <c r="B4293" s="300" t="n">
        <v>72</v>
      </c>
      <c r="C4293" s="300" t="inlineStr">
        <is>
          <t>T182</t>
        </is>
      </c>
      <c r="D4293" s="300" t="n">
        <v>16</v>
      </c>
      <c r="E4293" s="301" t="n">
        <v>43607</v>
      </c>
      <c r="F4293" s="300" t="n">
        <v>5223</v>
      </c>
      <c r="G4293" s="300" t="n">
        <v>8202</v>
      </c>
      <c r="H4293" s="300" t="n">
        <v>7108</v>
      </c>
      <c r="I4293" s="300" t="n"/>
      <c r="J4293" s="319" t="n"/>
      <c r="K4293" s="304" t="n"/>
      <c r="L4293" s="304" t="n"/>
      <c r="M4293" s="304" t="n"/>
      <c r="N4293" s="304" t="n"/>
    </row>
    <row r="4294" ht="15.75" customHeight="1" s="412">
      <c r="A4294" s="300" t="n">
        <v>4367</v>
      </c>
      <c r="B4294" s="300" t="n">
        <v>73</v>
      </c>
      <c r="C4294" s="300" t="inlineStr">
        <is>
          <t>T183</t>
        </is>
      </c>
      <c r="D4294" s="300" t="n">
        <v>16</v>
      </c>
      <c r="E4294" s="301" t="n">
        <v>43607</v>
      </c>
      <c r="F4294" s="300" t="n">
        <v>5203</v>
      </c>
      <c r="G4294" s="300" t="n">
        <v>8178</v>
      </c>
      <c r="H4294" s="300" t="n">
        <v>7605</v>
      </c>
      <c r="I4294" s="300" t="n"/>
      <c r="J4294" s="319" t="n"/>
      <c r="K4294" s="304" t="n"/>
      <c r="L4294" s="304" t="n"/>
      <c r="M4294" s="304" t="n"/>
      <c r="N4294" s="304" t="n"/>
    </row>
    <row r="4295" ht="15.75" customHeight="1" s="412">
      <c r="A4295" s="300" t="n">
        <v>4368</v>
      </c>
      <c r="B4295" s="300" t="n">
        <v>74</v>
      </c>
      <c r="C4295" s="300" t="inlineStr">
        <is>
          <t>T183</t>
        </is>
      </c>
      <c r="D4295" s="300" t="n">
        <v>16</v>
      </c>
      <c r="E4295" s="301" t="n">
        <v>43607</v>
      </c>
      <c r="F4295" s="300" t="n">
        <v>5309</v>
      </c>
      <c r="G4295" s="300" t="n">
        <v>8416</v>
      </c>
      <c r="H4295" s="300" t="n">
        <v>7816</v>
      </c>
      <c r="I4295" s="300" t="n"/>
      <c r="J4295" s="319" t="n"/>
      <c r="K4295" s="304" t="n"/>
      <c r="L4295" s="304" t="n"/>
      <c r="M4295" s="304" t="n"/>
      <c r="N4295" s="304" t="n"/>
    </row>
    <row r="4296" ht="15.75" customHeight="1" s="412">
      <c r="A4296" s="300" t="n">
        <v>4369</v>
      </c>
      <c r="B4296" s="300" t="n">
        <v>75</v>
      </c>
      <c r="C4296" s="300" t="inlineStr">
        <is>
          <t>T186</t>
        </is>
      </c>
      <c r="D4296" s="300" t="n">
        <v>16</v>
      </c>
      <c r="E4296" s="301" t="n">
        <v>43607</v>
      </c>
      <c r="F4296" s="300" t="n">
        <v>5226</v>
      </c>
      <c r="G4296" s="300" t="n">
        <v>7995</v>
      </c>
      <c r="H4296" s="300" t="n">
        <v>7384</v>
      </c>
      <c r="I4296" s="300" t="n"/>
      <c r="J4296" s="319" t="n"/>
      <c r="K4296" s="304" t="n"/>
      <c r="L4296" s="304" t="n"/>
      <c r="M4296" s="304" t="n"/>
      <c r="N4296" s="304" t="n"/>
    </row>
    <row r="4297" ht="15.75" customHeight="1" s="412">
      <c r="A4297" s="300" t="n">
        <v>4370</v>
      </c>
      <c r="B4297" s="300" t="n">
        <v>76</v>
      </c>
      <c r="C4297" s="300" t="inlineStr">
        <is>
          <t>T186</t>
        </is>
      </c>
      <c r="D4297" s="300" t="n">
        <v>16</v>
      </c>
      <c r="E4297" s="301" t="n">
        <v>43607</v>
      </c>
      <c r="F4297" s="300" t="n">
        <v>5239</v>
      </c>
      <c r="G4297" s="300" t="n">
        <v>7773</v>
      </c>
      <c r="H4297" s="300" t="n">
        <v>7237</v>
      </c>
      <c r="I4297" s="300" t="n"/>
      <c r="J4297" s="319" t="n"/>
      <c r="K4297" s="304" t="n"/>
      <c r="L4297" s="304" t="n"/>
      <c r="M4297" s="304" t="n"/>
      <c r="N4297" s="304" t="n"/>
    </row>
    <row r="4298" ht="15.75" customHeight="1" s="412">
      <c r="A4298" s="300" t="n">
        <v>4371</v>
      </c>
      <c r="B4298" s="300" t="n">
        <v>77</v>
      </c>
      <c r="C4298" s="300" t="inlineStr">
        <is>
          <t>T187</t>
        </is>
      </c>
      <c r="D4298" s="300" t="n">
        <v>16</v>
      </c>
      <c r="E4298" s="301" t="n">
        <v>43607</v>
      </c>
      <c r="F4298" s="300" t="n">
        <v>5212</v>
      </c>
      <c r="G4298" s="300" t="n">
        <v>10162</v>
      </c>
      <c r="H4298" s="300" t="n">
        <v>8528</v>
      </c>
      <c r="I4298" s="300" t="n"/>
      <c r="J4298" s="319" t="inlineStr">
        <is>
          <t>MF*</t>
        </is>
      </c>
      <c r="K4298" s="304" t="n"/>
      <c r="L4298" s="304" t="n"/>
      <c r="M4298" s="304" t="n"/>
      <c r="N4298" s="304" t="n"/>
    </row>
    <row r="4299" ht="15.75" customHeight="1" s="412">
      <c r="A4299" s="300" t="n">
        <v>4372</v>
      </c>
      <c r="B4299" s="300" t="n">
        <v>78</v>
      </c>
      <c r="C4299" s="300" t="inlineStr">
        <is>
          <t>T187</t>
        </is>
      </c>
      <c r="D4299" s="300" t="n">
        <v>16</v>
      </c>
      <c r="E4299" s="301" t="n">
        <v>43607</v>
      </c>
      <c r="F4299" s="300" t="n">
        <v>5245</v>
      </c>
      <c r="G4299" s="300" t="n">
        <v>9832</v>
      </c>
      <c r="H4299" s="300" t="n">
        <v>8321</v>
      </c>
      <c r="I4299" s="300" t="n"/>
      <c r="J4299" s="319" t="n"/>
      <c r="K4299" s="304" t="n"/>
      <c r="L4299" s="304" t="n"/>
      <c r="M4299" s="304" t="n"/>
      <c r="N4299" s="304" t="n"/>
    </row>
    <row r="4300" ht="15.75" customHeight="1" s="412">
      <c r="A4300" s="300" t="n">
        <v>4373</v>
      </c>
      <c r="B4300" s="300" t="n">
        <v>79</v>
      </c>
      <c r="C4300" s="300" t="inlineStr">
        <is>
          <t>T188</t>
        </is>
      </c>
      <c r="D4300" s="300" t="n">
        <v>16</v>
      </c>
      <c r="E4300" s="301" t="n">
        <v>43607</v>
      </c>
      <c r="F4300" s="300" t="n">
        <v>5242</v>
      </c>
      <c r="G4300" s="300" t="n">
        <v>9807</v>
      </c>
      <c r="H4300" s="300" t="n">
        <v>8337</v>
      </c>
      <c r="I4300" s="300" t="n"/>
      <c r="J4300" s="319" t="n"/>
      <c r="K4300" s="304" t="n"/>
      <c r="L4300" s="304" t="n"/>
      <c r="M4300" s="304" t="n"/>
      <c r="N4300" s="304" t="n"/>
    </row>
    <row r="4301" ht="15.75" customHeight="1" s="412">
      <c r="A4301" s="300" t="n">
        <v>4374</v>
      </c>
      <c r="B4301" s="300" t="n">
        <v>80</v>
      </c>
      <c r="C4301" s="300" t="inlineStr">
        <is>
          <t>T188</t>
        </is>
      </c>
      <c r="D4301" s="300" t="n">
        <v>16</v>
      </c>
      <c r="E4301" s="301" t="n">
        <v>43607</v>
      </c>
      <c r="F4301" s="300" t="n">
        <v>5245</v>
      </c>
      <c r="G4301" s="300" t="n">
        <v>9592</v>
      </c>
      <c r="H4301" s="300" t="n">
        <v>8224</v>
      </c>
      <c r="I4301" s="300" t="n"/>
      <c r="J4301" s="319" t="n"/>
      <c r="K4301" s="304" t="n"/>
      <c r="L4301" s="304" t="n"/>
      <c r="M4301" s="304" t="n"/>
      <c r="N4301" s="304" t="n"/>
    </row>
    <row r="4302" ht="15.75" customHeight="1" s="412">
      <c r="A4302" s="300" t="n">
        <v>4375</v>
      </c>
      <c r="B4302" s="300" t="n">
        <v>81</v>
      </c>
      <c r="C4302" s="300" t="inlineStr">
        <is>
          <t>T189</t>
        </is>
      </c>
      <c r="D4302" s="300" t="n">
        <v>16</v>
      </c>
      <c r="E4302" s="301" t="n">
        <v>43607</v>
      </c>
      <c r="F4302" s="300" t="n">
        <v>5180</v>
      </c>
      <c r="G4302" s="300" t="n">
        <v>7595</v>
      </c>
      <c r="H4302" s="300" t="n">
        <v>7042</v>
      </c>
      <c r="I4302" s="300" t="n"/>
      <c r="J4302" s="319" t="n"/>
      <c r="K4302" s="304" t="n"/>
      <c r="L4302" s="304" t="n"/>
      <c r="M4302" s="304" t="n"/>
      <c r="N4302" s="304" t="n"/>
    </row>
    <row r="4303" ht="15.75" customHeight="1" s="412">
      <c r="A4303" s="300" t="n">
        <v>4376</v>
      </c>
      <c r="B4303" s="300" t="n">
        <v>82</v>
      </c>
      <c r="C4303" s="300" t="inlineStr">
        <is>
          <t>T189</t>
        </is>
      </c>
      <c r="D4303" s="300" t="n">
        <v>16</v>
      </c>
      <c r="E4303" s="301" t="n">
        <v>43607</v>
      </c>
      <c r="F4303" s="300" t="n">
        <v>5194</v>
      </c>
      <c r="G4303" s="300" t="n">
        <v>7342</v>
      </c>
      <c r="H4303" s="300" t="n">
        <v>6835</v>
      </c>
      <c r="I4303" s="300" t="n"/>
      <c r="J4303" s="319" t="n"/>
      <c r="K4303" s="304" t="n"/>
      <c r="L4303" s="304" t="n"/>
      <c r="M4303" s="304" t="n"/>
      <c r="N4303" s="304" t="n"/>
    </row>
    <row r="4304" ht="15.75" customHeight="1" s="412">
      <c r="A4304" s="300" t="n">
        <v>4377</v>
      </c>
      <c r="B4304" s="300" t="n">
        <v>83</v>
      </c>
      <c r="C4304" s="300" t="inlineStr">
        <is>
          <t>T192</t>
        </is>
      </c>
      <c r="D4304" s="300" t="n">
        <v>16</v>
      </c>
      <c r="E4304" s="301" t="n">
        <v>43607</v>
      </c>
      <c r="F4304" s="300" t="n">
        <v>5294</v>
      </c>
      <c r="G4304" s="300" t="n">
        <v>8924</v>
      </c>
      <c r="H4304" s="300" t="n">
        <v>7779</v>
      </c>
      <c r="I4304" s="300" t="n"/>
      <c r="J4304" s="319" t="n"/>
      <c r="K4304" s="304" t="n"/>
      <c r="L4304" s="304" t="n"/>
      <c r="M4304" s="304" t="n"/>
      <c r="N4304" s="304" t="n"/>
    </row>
    <row r="4305" ht="15.75" customHeight="1" s="412">
      <c r="A4305" s="300" t="n">
        <v>4378</v>
      </c>
      <c r="B4305" s="300" t="n">
        <v>84</v>
      </c>
      <c r="C4305" s="300" t="inlineStr">
        <is>
          <t>T192</t>
        </is>
      </c>
      <c r="D4305" s="300" t="n">
        <v>16</v>
      </c>
      <c r="E4305" s="301" t="n">
        <v>43607</v>
      </c>
      <c r="F4305" s="300" t="n">
        <v>5375</v>
      </c>
      <c r="G4305" s="300" t="n">
        <v>8975</v>
      </c>
      <c r="H4305" s="300" t="n">
        <v>7861</v>
      </c>
      <c r="I4305" s="300" t="n"/>
      <c r="J4305" s="319" t="n"/>
      <c r="K4305" s="304" t="n"/>
      <c r="L4305" s="304" t="n"/>
      <c r="M4305" s="304" t="n"/>
      <c r="N4305" s="304" t="n"/>
    </row>
    <row r="4306" ht="15.75" customHeight="1" s="412">
      <c r="A4306" s="300" t="n">
        <v>4379</v>
      </c>
      <c r="B4306" s="300" t="n">
        <v>85</v>
      </c>
      <c r="C4306" s="300" t="inlineStr">
        <is>
          <t>T193</t>
        </is>
      </c>
      <c r="D4306" s="300" t="n">
        <v>16</v>
      </c>
      <c r="E4306" s="301" t="n">
        <v>43607</v>
      </c>
      <c r="F4306" s="300" t="n">
        <v>5253</v>
      </c>
      <c r="G4306" s="300" t="n">
        <v>7831</v>
      </c>
      <c r="H4306" s="300" t="n">
        <v>7241</v>
      </c>
      <c r="I4306" s="300" t="n"/>
      <c r="J4306" s="319" t="inlineStr">
        <is>
          <t>MF</t>
        </is>
      </c>
      <c r="K4306" s="304" t="n"/>
      <c r="L4306" s="304" t="n"/>
      <c r="M4306" s="304" t="n"/>
      <c r="N4306" s="304" t="n"/>
    </row>
    <row r="4307" ht="15.75" customHeight="1" s="412">
      <c r="A4307" s="300" t="n">
        <v>4380</v>
      </c>
      <c r="B4307" s="300" t="n">
        <v>86</v>
      </c>
      <c r="C4307" s="300" t="inlineStr">
        <is>
          <t>T193</t>
        </is>
      </c>
      <c r="D4307" s="300" t="n">
        <v>16</v>
      </c>
      <c r="E4307" s="301" t="n">
        <v>43607</v>
      </c>
      <c r="F4307" s="300" t="n">
        <v>5281</v>
      </c>
      <c r="G4307" s="300" t="n">
        <v>7772</v>
      </c>
      <c r="H4307" s="300" t="n">
        <v>7215</v>
      </c>
      <c r="I4307" s="300" t="n"/>
      <c r="J4307" s="319" t="n"/>
      <c r="K4307" s="304" t="n"/>
      <c r="L4307" s="304" t="n"/>
      <c r="M4307" s="304" t="n"/>
      <c r="N4307" s="304" t="n"/>
    </row>
    <row r="4308" ht="15.75" customHeight="1" s="412">
      <c r="A4308" s="300" t="n">
        <v>4381</v>
      </c>
      <c r="B4308" s="300" t="n">
        <v>87</v>
      </c>
      <c r="C4308" s="300" t="inlineStr">
        <is>
          <t>T194</t>
        </is>
      </c>
      <c r="D4308" s="300" t="n">
        <v>16</v>
      </c>
      <c r="E4308" s="301" t="n">
        <v>43607</v>
      </c>
      <c r="F4308" s="300" t="n">
        <v>5250</v>
      </c>
      <c r="G4308" s="300" t="n">
        <v>7490</v>
      </c>
      <c r="H4308" s="300" t="n">
        <v>7013</v>
      </c>
      <c r="I4308" s="300" t="n"/>
      <c r="J4308" s="319" t="n"/>
      <c r="K4308" s="304" t="n"/>
      <c r="L4308" s="304" t="n"/>
      <c r="M4308" s="304" t="n"/>
      <c r="N4308" s="304" t="n"/>
    </row>
    <row r="4309" ht="15.75" customHeight="1" s="412">
      <c r="A4309" s="300" t="n">
        <v>4382</v>
      </c>
      <c r="B4309" s="300" t="n">
        <v>88</v>
      </c>
      <c r="C4309" s="300" t="inlineStr">
        <is>
          <t>T194</t>
        </is>
      </c>
      <c r="D4309" s="300" t="n">
        <v>16</v>
      </c>
      <c r="E4309" s="301" t="n">
        <v>43607</v>
      </c>
      <c r="F4309" s="300" t="n">
        <v>5241</v>
      </c>
      <c r="G4309" s="300" t="n">
        <v>7476</v>
      </c>
      <c r="H4309" s="300" t="n">
        <v>7004</v>
      </c>
      <c r="I4309" s="300" t="n"/>
      <c r="J4309" s="319" t="n"/>
      <c r="K4309" s="304" t="n"/>
      <c r="L4309" s="304" t="n"/>
      <c r="M4309" s="304" t="n"/>
      <c r="N4309" s="304" t="n"/>
    </row>
    <row r="4310" ht="15.75" customHeight="1" s="412">
      <c r="A4310" s="300" t="n">
        <v>4383</v>
      </c>
      <c r="B4310" s="300" t="n">
        <v>89</v>
      </c>
      <c r="C4310" s="300" t="inlineStr">
        <is>
          <t>T198</t>
        </is>
      </c>
      <c r="D4310" s="300" t="n">
        <v>16</v>
      </c>
      <c r="E4310" s="301" t="n">
        <v>43607</v>
      </c>
      <c r="F4310" s="300" t="n">
        <v>5188</v>
      </c>
      <c r="G4310" s="300" t="n">
        <v>8292</v>
      </c>
      <c r="H4310" s="300" t="n">
        <v>7627</v>
      </c>
      <c r="I4310" s="300" t="n"/>
      <c r="J4310" s="319" t="n"/>
      <c r="K4310" s="304" t="n"/>
      <c r="L4310" s="304" t="n"/>
      <c r="M4310" s="304" t="n"/>
      <c r="N4310" s="304" t="n"/>
    </row>
    <row r="4311" ht="15.75" customHeight="1" s="412">
      <c r="A4311" s="300" t="n">
        <v>4384</v>
      </c>
      <c r="B4311" s="300" t="n">
        <v>90</v>
      </c>
      <c r="C4311" s="300" t="inlineStr">
        <is>
          <t>T198</t>
        </is>
      </c>
      <c r="D4311" s="300" t="n">
        <v>16</v>
      </c>
      <c r="E4311" s="301" t="n">
        <v>43607</v>
      </c>
      <c r="F4311" s="300" t="n">
        <v>5202</v>
      </c>
      <c r="G4311" s="300" t="n">
        <v>8270</v>
      </c>
      <c r="H4311" s="300" t="n">
        <v>7675</v>
      </c>
      <c r="I4311" s="300" t="n"/>
      <c r="J4311" s="319" t="n"/>
      <c r="K4311" s="304" t="n"/>
      <c r="L4311" s="304" t="n"/>
      <c r="M4311" s="304" t="n"/>
      <c r="N4311" s="304" t="n"/>
    </row>
    <row r="4312" ht="15.75" customHeight="1" s="412">
      <c r="A4312" s="300" t="n">
        <v>4385</v>
      </c>
      <c r="B4312" s="300" t="n">
        <v>91</v>
      </c>
      <c r="C4312" s="300" t="inlineStr">
        <is>
          <t>T199</t>
        </is>
      </c>
      <c r="D4312" s="300" t="n">
        <v>16</v>
      </c>
      <c r="E4312" s="301" t="n">
        <v>43607</v>
      </c>
      <c r="F4312" s="300" t="n">
        <v>5252</v>
      </c>
      <c r="G4312" s="300" t="n">
        <v>8156</v>
      </c>
      <c r="H4312" s="300" t="n">
        <v>7354</v>
      </c>
      <c r="I4312" s="300" t="n"/>
      <c r="J4312" s="319" t="inlineStr">
        <is>
          <t>MF</t>
        </is>
      </c>
      <c r="K4312" s="304" t="n"/>
      <c r="L4312" s="304" t="n"/>
      <c r="M4312" s="304" t="n"/>
      <c r="N4312" s="304" t="n"/>
    </row>
    <row r="4313" ht="15.75" customHeight="1" s="412">
      <c r="A4313" s="300" t="n">
        <v>4386</v>
      </c>
      <c r="B4313" s="300" t="n">
        <v>92</v>
      </c>
      <c r="C4313" s="300" t="inlineStr">
        <is>
          <t>T199</t>
        </is>
      </c>
      <c r="D4313" s="300" t="n">
        <v>16</v>
      </c>
      <c r="E4313" s="301" t="n">
        <v>43607</v>
      </c>
      <c r="F4313" s="300" t="n">
        <v>5241</v>
      </c>
      <c r="G4313" s="300" t="n">
        <v>8329</v>
      </c>
      <c r="H4313" s="300" t="n">
        <v>7504</v>
      </c>
      <c r="I4313" s="300" t="n"/>
      <c r="J4313" s="319" t="n"/>
      <c r="K4313" s="304" t="n"/>
      <c r="L4313" s="304" t="n"/>
      <c r="M4313" s="304" t="n"/>
      <c r="N4313" s="304" t="n"/>
    </row>
    <row r="4314" ht="15.75" customHeight="1" s="412">
      <c r="A4314" s="300" t="n">
        <v>4387</v>
      </c>
      <c r="B4314" s="300" t="n">
        <v>93</v>
      </c>
      <c r="C4314" s="300" t="inlineStr">
        <is>
          <t>T201</t>
        </is>
      </c>
      <c r="D4314" s="300" t="n">
        <v>16</v>
      </c>
      <c r="E4314" s="301" t="n">
        <v>43607</v>
      </c>
      <c r="F4314" s="300" t="n">
        <v>5234</v>
      </c>
      <c r="G4314" s="300" t="n">
        <v>8084</v>
      </c>
      <c r="H4314" s="300" t="n">
        <v>7341</v>
      </c>
      <c r="I4314" s="300" t="n"/>
      <c r="J4314" s="319" t="inlineStr">
        <is>
          <t>MF</t>
        </is>
      </c>
      <c r="K4314" s="304" t="n"/>
      <c r="L4314" s="304" t="n"/>
      <c r="M4314" s="304" t="n"/>
      <c r="N4314" s="304" t="n"/>
    </row>
    <row r="4315" ht="15.75" customHeight="1" s="412">
      <c r="A4315" s="300" t="n">
        <v>4388</v>
      </c>
      <c r="B4315" s="300" t="n">
        <v>94</v>
      </c>
      <c r="C4315" s="300" t="inlineStr">
        <is>
          <t>T201</t>
        </is>
      </c>
      <c r="D4315" s="300" t="n">
        <v>16</v>
      </c>
      <c r="E4315" s="301" t="n">
        <v>43607</v>
      </c>
      <c r="F4315" s="300" t="n">
        <v>5218</v>
      </c>
      <c r="G4315" s="300" t="n">
        <v>7931</v>
      </c>
      <c r="H4315" s="300" t="n">
        <v>7211</v>
      </c>
      <c r="I4315" s="300" t="n"/>
      <c r="J4315" s="319" t="n"/>
      <c r="K4315" s="304" t="n"/>
      <c r="L4315" s="304" t="n"/>
      <c r="M4315" s="304" t="n"/>
      <c r="N4315" s="304" t="n"/>
    </row>
    <row r="4316" ht="15.75" customHeight="1" s="412">
      <c r="A4316" s="300" t="n">
        <v>4389</v>
      </c>
      <c r="B4316" s="300" t="n">
        <v>95</v>
      </c>
      <c r="C4316" s="300" t="inlineStr">
        <is>
          <t>T206</t>
        </is>
      </c>
      <c r="D4316" s="300" t="n">
        <v>16</v>
      </c>
      <c r="E4316" s="301" t="n">
        <v>43607</v>
      </c>
      <c r="F4316" s="300" t="n">
        <v>5232</v>
      </c>
      <c r="G4316" s="300" t="n">
        <v>8864</v>
      </c>
      <c r="H4316" s="300" t="n">
        <v>7975</v>
      </c>
      <c r="I4316" s="300" t="n"/>
      <c r="J4316" s="319" t="n"/>
      <c r="K4316" s="304" t="n"/>
      <c r="L4316" s="304" t="n"/>
      <c r="M4316" s="304" t="n"/>
      <c r="N4316" s="304" t="n"/>
    </row>
    <row r="4317" ht="15.75" customHeight="1" s="412">
      <c r="A4317" s="300" t="n">
        <v>4390</v>
      </c>
      <c r="B4317" s="300" t="n">
        <v>96</v>
      </c>
      <c r="C4317" s="300" t="inlineStr">
        <is>
          <t>T206</t>
        </is>
      </c>
      <c r="D4317" s="300" t="n">
        <v>16</v>
      </c>
      <c r="E4317" s="301" t="n">
        <v>43607</v>
      </c>
      <c r="F4317" s="300" t="n">
        <v>5242</v>
      </c>
      <c r="G4317" s="300" t="n">
        <v>9194</v>
      </c>
      <c r="H4317" s="300" t="n">
        <v>8170</v>
      </c>
      <c r="I4317" s="300" t="n"/>
      <c r="J4317" s="319" t="n"/>
      <c r="K4317" s="304" t="n"/>
      <c r="L4317" s="304" t="n"/>
      <c r="M4317" s="304" t="n"/>
      <c r="N4317" s="304" t="n"/>
    </row>
    <row r="4318" ht="15.75" customHeight="1" s="412">
      <c r="A4318" s="300" t="n">
        <v>4391</v>
      </c>
      <c r="B4318" s="300" t="n">
        <v>97</v>
      </c>
      <c r="C4318" s="300" t="inlineStr">
        <is>
          <t>T207</t>
        </is>
      </c>
      <c r="D4318" s="300" t="n">
        <v>16</v>
      </c>
      <c r="E4318" s="301" t="n">
        <v>43607</v>
      </c>
      <c r="F4318" s="300" t="n">
        <v>5287</v>
      </c>
      <c r="G4318" s="300" t="n">
        <v>6871</v>
      </c>
      <c r="H4318" s="300" t="n">
        <v>6603</v>
      </c>
      <c r="I4318" s="300" t="n"/>
      <c r="J4318" s="319" t="n"/>
      <c r="K4318" s="304" t="n"/>
      <c r="L4318" s="304" t="n"/>
      <c r="M4318" s="304" t="n"/>
      <c r="N4318" s="304" t="n"/>
    </row>
    <row r="4319" ht="15.75" customHeight="1" s="412">
      <c r="A4319" s="300" t="n">
        <v>4392</v>
      </c>
      <c r="B4319" s="300" t="n">
        <v>98</v>
      </c>
      <c r="C4319" s="300" t="inlineStr">
        <is>
          <t>T207</t>
        </is>
      </c>
      <c r="D4319" s="300" t="n">
        <v>16</v>
      </c>
      <c r="E4319" s="301" t="n">
        <v>43607</v>
      </c>
      <c r="F4319" s="300" t="n">
        <v>5252</v>
      </c>
      <c r="G4319" s="300" t="n">
        <v>7989</v>
      </c>
      <c r="H4319" s="300" t="n">
        <v>6700</v>
      </c>
      <c r="I4319" s="300" t="n"/>
      <c r="J4319" s="319" t="n"/>
      <c r="K4319" s="304" t="n"/>
      <c r="L4319" s="304" t="n"/>
      <c r="M4319" s="304" t="n"/>
      <c r="N4319" s="304" t="n"/>
    </row>
    <row r="4320" ht="15.75" customHeight="1" s="412">
      <c r="A4320" s="300" t="n">
        <v>4393</v>
      </c>
      <c r="B4320" s="300" t="n">
        <v>99</v>
      </c>
      <c r="C4320" s="300" t="inlineStr">
        <is>
          <t>T208</t>
        </is>
      </c>
      <c r="D4320" s="300" t="n">
        <v>16</v>
      </c>
      <c r="E4320" s="301" t="n">
        <v>43607</v>
      </c>
      <c r="F4320" s="300" t="n">
        <v>5182</v>
      </c>
      <c r="G4320" s="300" t="n">
        <v>8480</v>
      </c>
      <c r="H4320" s="300" t="n">
        <v>7500</v>
      </c>
      <c r="I4320" s="300" t="n"/>
      <c r="J4320" s="319" t="inlineStr">
        <is>
          <t>MF</t>
        </is>
      </c>
      <c r="K4320" s="304" t="n"/>
      <c r="L4320" s="304" t="n"/>
      <c r="M4320" s="304" t="n"/>
      <c r="N4320" s="304" t="n"/>
    </row>
    <row r="4321" ht="15.75" customHeight="1" s="412">
      <c r="A4321" s="300" t="n">
        <v>4394</v>
      </c>
      <c r="B4321" s="300" t="n">
        <v>100</v>
      </c>
      <c r="C4321" s="300" t="inlineStr">
        <is>
          <t>T208</t>
        </is>
      </c>
      <c r="D4321" s="300" t="n">
        <v>16</v>
      </c>
      <c r="E4321" s="301" t="n">
        <v>43607</v>
      </c>
      <c r="F4321" s="300" t="n">
        <v>5209</v>
      </c>
      <c r="G4321" s="300" t="n">
        <v>8517</v>
      </c>
      <c r="H4321" s="300" t="n">
        <v>7539</v>
      </c>
      <c r="I4321" s="300" t="n"/>
      <c r="J4321" s="319" t="n"/>
      <c r="K4321" s="304" t="n"/>
      <c r="L4321" s="304" t="n"/>
      <c r="M4321" s="304" t="n"/>
      <c r="N4321" s="304" t="n"/>
    </row>
    <row r="4322" ht="15.75" customHeight="1" s="412">
      <c r="A4322" s="300" t="n">
        <v>4395</v>
      </c>
      <c r="B4322" s="300" t="n">
        <v>101</v>
      </c>
      <c r="C4322" s="300" t="inlineStr">
        <is>
          <t>T209</t>
        </is>
      </c>
      <c r="D4322" s="300" t="n">
        <v>16</v>
      </c>
      <c r="E4322" s="301" t="n">
        <v>43607</v>
      </c>
      <c r="F4322" s="300" t="n">
        <v>5208</v>
      </c>
      <c r="G4322" s="300" t="n">
        <v>7950</v>
      </c>
      <c r="H4322" s="300" t="n">
        <v>7183</v>
      </c>
      <c r="I4322" s="300" t="n"/>
      <c r="J4322" s="319" t="n"/>
      <c r="K4322" s="304" t="n"/>
      <c r="L4322" s="304" t="n"/>
      <c r="M4322" s="304" t="n"/>
      <c r="N4322" s="304" t="n"/>
    </row>
    <row r="4323" ht="15.75" customHeight="1" s="412">
      <c r="A4323" s="300" t="n">
        <v>4396</v>
      </c>
      <c r="B4323" s="300" t="n">
        <v>102</v>
      </c>
      <c r="C4323" s="300" t="inlineStr">
        <is>
          <t>T209</t>
        </is>
      </c>
      <c r="D4323" s="300" t="n">
        <v>16</v>
      </c>
      <c r="E4323" s="301" t="n">
        <v>43607</v>
      </c>
      <c r="F4323" s="300" t="n">
        <v>5224</v>
      </c>
      <c r="G4323" s="300" t="n">
        <v>8093</v>
      </c>
      <c r="H4323" s="300" t="n">
        <v>7311</v>
      </c>
      <c r="I4323" s="300" t="n"/>
      <c r="J4323" s="319" t="n"/>
      <c r="K4323" s="304" t="n"/>
      <c r="L4323" s="304" t="n"/>
      <c r="M4323" s="304" t="n"/>
      <c r="N4323" s="304" t="n"/>
    </row>
    <row r="4324" ht="15.75" customHeight="1" s="412">
      <c r="A4324" s="300" t="n">
        <v>4397</v>
      </c>
      <c r="B4324" s="300" t="n">
        <v>103</v>
      </c>
      <c r="C4324" s="300" t="inlineStr">
        <is>
          <t>T211</t>
        </is>
      </c>
      <c r="D4324" s="300" t="n">
        <v>16</v>
      </c>
      <c r="E4324" s="301" t="n">
        <v>43607</v>
      </c>
      <c r="F4324" s="300" t="n">
        <v>5213</v>
      </c>
      <c r="G4324" s="300" t="n">
        <v>8228</v>
      </c>
      <c r="H4324" s="300" t="n">
        <v>7460</v>
      </c>
      <c r="I4324" s="300" t="n"/>
      <c r="J4324" s="319" t="inlineStr">
        <is>
          <t>MF</t>
        </is>
      </c>
      <c r="K4324" s="304" t="n"/>
      <c r="L4324" s="304" t="n"/>
      <c r="M4324" s="304" t="n"/>
      <c r="N4324" s="304" t="n"/>
    </row>
    <row r="4325" ht="15.75" customHeight="1" s="412">
      <c r="A4325" s="300" t="n">
        <v>4398</v>
      </c>
      <c r="B4325" s="300" t="n">
        <v>104</v>
      </c>
      <c r="C4325" s="300" t="inlineStr">
        <is>
          <t>T211</t>
        </is>
      </c>
      <c r="D4325" s="300" t="n">
        <v>16</v>
      </c>
      <c r="E4325" s="301" t="n">
        <v>43607</v>
      </c>
      <c r="F4325" s="300" t="n">
        <v>5257</v>
      </c>
      <c r="G4325" s="300" t="n">
        <v>8265</v>
      </c>
      <c r="H4325" s="300" t="n">
        <v>7482</v>
      </c>
      <c r="I4325" s="300" t="n"/>
      <c r="J4325" s="319" t="n"/>
      <c r="K4325" s="304" t="n"/>
      <c r="L4325" s="304" t="n"/>
      <c r="M4325" s="304" t="n"/>
      <c r="N4325" s="304" t="n"/>
    </row>
    <row r="4326" ht="15.75" customHeight="1" s="412">
      <c r="A4326" s="300" t="n">
        <v>4399</v>
      </c>
      <c r="B4326" s="300" t="n">
        <v>105</v>
      </c>
      <c r="C4326" s="300" t="inlineStr">
        <is>
          <t>T212</t>
        </is>
      </c>
      <c r="D4326" s="300" t="n">
        <v>16</v>
      </c>
      <c r="E4326" s="301" t="n">
        <v>43607</v>
      </c>
      <c r="F4326" s="300" t="n">
        <v>5251</v>
      </c>
      <c r="G4326" s="300" t="n">
        <v>8184</v>
      </c>
      <c r="H4326" s="300" t="n">
        <v>7668</v>
      </c>
      <c r="I4326" s="300" t="n"/>
      <c r="J4326" s="319" t="n"/>
      <c r="K4326" s="304" t="n"/>
      <c r="L4326" s="304" t="n"/>
      <c r="M4326" s="304" t="n"/>
      <c r="N4326" s="304" t="n"/>
    </row>
    <row r="4327" ht="15.75" customHeight="1" s="412">
      <c r="A4327" s="300" t="n">
        <v>4400</v>
      </c>
      <c r="B4327" s="300" t="n">
        <v>106</v>
      </c>
      <c r="C4327" s="300" t="inlineStr">
        <is>
          <t>T212</t>
        </is>
      </c>
      <c r="D4327" s="300" t="n">
        <v>16</v>
      </c>
      <c r="E4327" s="301" t="n">
        <v>43607</v>
      </c>
      <c r="F4327" s="300" t="n">
        <v>5219</v>
      </c>
      <c r="G4327" s="300" t="n">
        <v>7825</v>
      </c>
      <c r="H4327" s="300" t="n">
        <v>7363</v>
      </c>
      <c r="I4327" s="300" t="n"/>
      <c r="J4327" s="319" t="n"/>
      <c r="K4327" s="304" t="n"/>
      <c r="L4327" s="304" t="n"/>
      <c r="M4327" s="304" t="n"/>
      <c r="N4327" s="304" t="n"/>
    </row>
    <row r="4328" ht="15.75" customHeight="1" s="412">
      <c r="A4328" s="300" t="n">
        <v>4401</v>
      </c>
      <c r="B4328" s="300" t="n">
        <v>107</v>
      </c>
      <c r="C4328" s="300" t="inlineStr">
        <is>
          <t>T223</t>
        </is>
      </c>
      <c r="D4328" s="300" t="n">
        <v>16</v>
      </c>
      <c r="E4328" s="301" t="n">
        <v>43607</v>
      </c>
      <c r="F4328" s="300" t="n">
        <v>5226</v>
      </c>
      <c r="G4328" s="300" t="n">
        <v>9119</v>
      </c>
      <c r="H4328" s="300" t="n">
        <v>8136</v>
      </c>
      <c r="I4328" s="300" t="n"/>
      <c r="J4328" s="319" t="inlineStr">
        <is>
          <t>MF</t>
        </is>
      </c>
      <c r="K4328" s="304" t="n"/>
      <c r="L4328" s="304" t="n"/>
      <c r="M4328" s="304" t="n"/>
      <c r="N4328" s="304" t="n"/>
    </row>
    <row r="4329" ht="15.75" customHeight="1" s="412">
      <c r="A4329" s="300" t="n">
        <v>4402</v>
      </c>
      <c r="B4329" s="300" t="n">
        <v>108</v>
      </c>
      <c r="C4329" s="300" t="inlineStr">
        <is>
          <t>T223</t>
        </is>
      </c>
      <c r="D4329" s="300" t="n">
        <v>16</v>
      </c>
      <c r="E4329" s="301" t="n">
        <v>43607</v>
      </c>
      <c r="F4329" s="300" t="n">
        <v>5274</v>
      </c>
      <c r="G4329" s="300" t="n">
        <v>9188</v>
      </c>
      <c r="H4329" s="300" t="n">
        <v>8200</v>
      </c>
      <c r="I4329" s="300" t="n"/>
      <c r="J4329" s="319" t="n"/>
      <c r="K4329" s="304" t="n"/>
      <c r="L4329" s="304" t="n"/>
      <c r="M4329" s="304" t="n"/>
      <c r="N4329" s="304" t="n"/>
    </row>
    <row r="4330" ht="15.75" customHeight="1" s="412">
      <c r="A4330" s="300" t="n">
        <v>4403</v>
      </c>
      <c r="B4330" s="300" t="n">
        <v>109</v>
      </c>
      <c r="C4330" s="300" t="inlineStr">
        <is>
          <t>T224</t>
        </is>
      </c>
      <c r="D4330" s="300" t="n">
        <v>16</v>
      </c>
      <c r="E4330" s="301" t="n">
        <v>43607</v>
      </c>
      <c r="F4330" s="300" t="n">
        <v>5191</v>
      </c>
      <c r="G4330" s="300" t="n">
        <v>7777</v>
      </c>
      <c r="H4330" s="300" t="n">
        <v>7287</v>
      </c>
      <c r="I4330" s="300" t="n"/>
      <c r="J4330" s="319" t="n"/>
      <c r="K4330" s="304" t="n"/>
      <c r="L4330" s="304" t="n"/>
      <c r="M4330" s="304" t="n"/>
      <c r="N4330" s="304" t="n"/>
    </row>
    <row r="4331" ht="15.75" customHeight="1" s="412">
      <c r="A4331" s="300" t="n">
        <v>4404</v>
      </c>
      <c r="B4331" s="300" t="n">
        <v>110</v>
      </c>
      <c r="C4331" s="300" t="inlineStr">
        <is>
          <t>T224</t>
        </is>
      </c>
      <c r="D4331" s="300" t="n">
        <v>16</v>
      </c>
      <c r="E4331" s="301" t="n">
        <v>43607</v>
      </c>
      <c r="F4331" s="300" t="n">
        <v>5243</v>
      </c>
      <c r="G4331" s="300" t="n">
        <v>8028</v>
      </c>
      <c r="H4331" s="300" t="n">
        <v>7514</v>
      </c>
      <c r="I4331" s="300" t="n"/>
      <c r="J4331" s="319" t="n"/>
      <c r="K4331" s="304" t="n"/>
      <c r="L4331" s="304" t="n"/>
      <c r="M4331" s="304" t="n"/>
      <c r="N4331" s="304" t="n"/>
    </row>
    <row r="4332" ht="15.75" customHeight="1" s="412">
      <c r="A4332" s="300" t="n">
        <v>4405</v>
      </c>
      <c r="B4332" s="300" t="n">
        <v>111</v>
      </c>
      <c r="C4332" s="300" t="inlineStr">
        <is>
          <t>T225</t>
        </is>
      </c>
      <c r="D4332" s="300" t="n">
        <v>16</v>
      </c>
      <c r="E4332" s="301" t="n">
        <v>43607</v>
      </c>
      <c r="F4332" s="300" t="n">
        <v>5213</v>
      </c>
      <c r="G4332" s="300" t="n">
        <v>9044</v>
      </c>
      <c r="H4332" s="300" t="n">
        <v>7868</v>
      </c>
      <c r="I4332" s="300" t="n"/>
      <c r="J4332" s="319" t="inlineStr">
        <is>
          <t>MF</t>
        </is>
      </c>
      <c r="K4332" s="304" t="n"/>
      <c r="L4332" s="304" t="n"/>
      <c r="M4332" s="304" t="n"/>
      <c r="N4332" s="304" t="n"/>
    </row>
    <row r="4333" ht="15.75" customHeight="1" s="412">
      <c r="A4333" s="300" t="n">
        <v>4406</v>
      </c>
      <c r="B4333" s="300" t="n">
        <v>112</v>
      </c>
      <c r="C4333" s="300" t="inlineStr">
        <is>
          <t>T225</t>
        </is>
      </c>
      <c r="D4333" s="300" t="n">
        <v>16</v>
      </c>
      <c r="E4333" s="301" t="n">
        <v>43607</v>
      </c>
      <c r="F4333" s="300" t="n">
        <v>5197</v>
      </c>
      <c r="G4333" s="300" t="n">
        <v>8703</v>
      </c>
      <c r="H4333" s="300" t="n">
        <v>7622</v>
      </c>
      <c r="I4333" s="300" t="n"/>
      <c r="J4333" s="319" t="n"/>
      <c r="K4333" s="304" t="n"/>
      <c r="L4333" s="304" t="n"/>
      <c r="M4333" s="304" t="n"/>
      <c r="N4333" s="304" t="n"/>
    </row>
    <row r="4334" ht="15.75" customHeight="1" s="412">
      <c r="A4334" s="300" t="n">
        <v>4407</v>
      </c>
      <c r="B4334" s="300" t="n">
        <v>113</v>
      </c>
      <c r="C4334" s="300" t="inlineStr">
        <is>
          <t>T228</t>
        </is>
      </c>
      <c r="D4334" s="300" t="n">
        <v>16</v>
      </c>
      <c r="E4334" s="301" t="n">
        <v>43607</v>
      </c>
      <c r="F4334" s="300" t="n">
        <v>5283</v>
      </c>
      <c r="G4334" s="300" t="n">
        <v>9038</v>
      </c>
      <c r="H4334" s="300" t="n">
        <v>8297</v>
      </c>
      <c r="I4334" s="300" t="n"/>
      <c r="J4334" s="319" t="n"/>
      <c r="K4334" s="304" t="n"/>
      <c r="L4334" s="304" t="n"/>
      <c r="M4334" s="304" t="n"/>
      <c r="N4334" s="304" t="n"/>
    </row>
    <row r="4335" ht="15.75" customHeight="1" s="412">
      <c r="A4335" s="300" t="n">
        <v>4408</v>
      </c>
      <c r="B4335" s="300" t="n">
        <v>114</v>
      </c>
      <c r="C4335" s="300" t="inlineStr">
        <is>
          <t>T228</t>
        </is>
      </c>
      <c r="D4335" s="300" t="n">
        <v>16</v>
      </c>
      <c r="E4335" s="301" t="n">
        <v>43607</v>
      </c>
      <c r="F4335" s="300" t="n">
        <v>5247</v>
      </c>
      <c r="G4335" s="300" t="n">
        <v>9125</v>
      </c>
      <c r="H4335" s="300" t="n">
        <v>8378</v>
      </c>
      <c r="I4335" s="300" t="n"/>
      <c r="J4335" s="319" t="n"/>
      <c r="K4335" s="304" t="n"/>
      <c r="L4335" s="304" t="n"/>
      <c r="M4335" s="304" t="n"/>
      <c r="N4335" s="304" t="n"/>
    </row>
    <row r="4336" ht="15.75" customHeight="1" s="412">
      <c r="A4336" s="300" t="n">
        <v>4409</v>
      </c>
      <c r="B4336" s="300" t="n">
        <v>115</v>
      </c>
      <c r="C4336" s="300" t="inlineStr">
        <is>
          <t>T233</t>
        </is>
      </c>
      <c r="D4336" s="300" t="n">
        <v>16</v>
      </c>
      <c r="E4336" s="301" t="n">
        <v>43607</v>
      </c>
      <c r="F4336" s="300" t="n">
        <v>5260</v>
      </c>
      <c r="G4336" s="300" t="n">
        <v>7749</v>
      </c>
      <c r="H4336" s="300" t="n">
        <v>7251</v>
      </c>
      <c r="I4336" s="300" t="n"/>
      <c r="J4336" s="319" t="n"/>
      <c r="K4336" s="304" t="n"/>
      <c r="L4336" s="304" t="n"/>
      <c r="M4336" s="304" t="n"/>
      <c r="N4336" s="304" t="n"/>
    </row>
    <row r="4337" ht="15.75" customHeight="1" s="412">
      <c r="A4337" s="300" t="n">
        <v>4410</v>
      </c>
      <c r="B4337" s="300" t="n">
        <v>116</v>
      </c>
      <c r="C4337" s="300" t="inlineStr">
        <is>
          <t>T233</t>
        </is>
      </c>
      <c r="D4337" s="300" t="n">
        <v>16</v>
      </c>
      <c r="E4337" s="301" t="n">
        <v>43607</v>
      </c>
      <c r="F4337" s="300" t="n">
        <v>5263</v>
      </c>
      <c r="G4337" s="300" t="n">
        <v>7797</v>
      </c>
      <c r="H4337" s="300" t="n">
        <v>7287</v>
      </c>
      <c r="I4337" s="300" t="n"/>
      <c r="J4337" s="319" t="n"/>
      <c r="K4337" s="304" t="n"/>
      <c r="L4337" s="304" t="n"/>
      <c r="M4337" s="304" t="n"/>
      <c r="N4337" s="304" t="n"/>
    </row>
    <row r="4338" ht="15.75" customHeight="1" s="412">
      <c r="A4338" s="300" t="n">
        <v>4411</v>
      </c>
      <c r="B4338" s="300" t="n">
        <v>117</v>
      </c>
      <c r="C4338" s="300" t="inlineStr">
        <is>
          <t>T235</t>
        </is>
      </c>
      <c r="D4338" s="300" t="n">
        <v>16</v>
      </c>
      <c r="E4338" s="301" t="n">
        <v>43607</v>
      </c>
      <c r="F4338" s="300" t="n">
        <v>5221</v>
      </c>
      <c r="G4338" s="300" t="n">
        <v>8871</v>
      </c>
      <c r="H4338" s="300" t="n">
        <v>7892</v>
      </c>
      <c r="I4338" s="300" t="n"/>
      <c r="J4338" s="319" t="inlineStr">
        <is>
          <t>MF</t>
        </is>
      </c>
      <c r="K4338" s="304" t="n"/>
      <c r="L4338" s="304" t="n"/>
      <c r="M4338" s="304" t="n"/>
      <c r="N4338" s="304" t="n"/>
    </row>
    <row r="4339" ht="15.75" customHeight="1" s="412">
      <c r="A4339" s="300" t="n">
        <v>4412</v>
      </c>
      <c r="B4339" s="300" t="n">
        <v>118</v>
      </c>
      <c r="C4339" s="300" t="inlineStr">
        <is>
          <t>T235</t>
        </is>
      </c>
      <c r="D4339" s="300" t="n">
        <v>16</v>
      </c>
      <c r="E4339" s="301" t="n">
        <v>43607</v>
      </c>
      <c r="F4339" s="300" t="n">
        <v>5249</v>
      </c>
      <c r="G4339" s="300" t="n">
        <v>8619</v>
      </c>
      <c r="H4339" s="300" t="n">
        <v>7731</v>
      </c>
      <c r="I4339" s="300" t="n"/>
      <c r="J4339" s="319" t="n"/>
      <c r="K4339" s="304" t="n"/>
      <c r="L4339" s="304" t="n"/>
      <c r="M4339" s="304" t="n"/>
      <c r="N4339" s="304" t="n"/>
    </row>
    <row r="4340" ht="15.75" customHeight="1" s="412">
      <c r="A4340" s="300" t="n">
        <v>4413</v>
      </c>
      <c r="B4340" s="300" t="n">
        <v>119</v>
      </c>
      <c r="C4340" s="300" t="inlineStr">
        <is>
          <t>T236</t>
        </is>
      </c>
      <c r="D4340" s="300" t="n">
        <v>16</v>
      </c>
      <c r="E4340" s="301" t="n">
        <v>43607</v>
      </c>
      <c r="F4340" s="300" t="n">
        <v>5212</v>
      </c>
      <c r="G4340" s="300" t="n">
        <v>8525</v>
      </c>
      <c r="H4340" s="300" t="n">
        <v>7535</v>
      </c>
      <c r="I4340" s="300" t="n"/>
      <c r="J4340" s="319" t="inlineStr">
        <is>
          <t>MF</t>
        </is>
      </c>
      <c r="K4340" s="304" t="n"/>
      <c r="L4340" s="304" t="n"/>
      <c r="M4340" s="304" t="n"/>
      <c r="N4340" s="304" t="n"/>
    </row>
    <row r="4341" ht="15.75" customHeight="1" s="412">
      <c r="A4341" s="300" t="n">
        <v>4414</v>
      </c>
      <c r="B4341" s="300" t="n">
        <v>120</v>
      </c>
      <c r="C4341" s="300" t="inlineStr">
        <is>
          <t>T236</t>
        </is>
      </c>
      <c r="D4341" s="300" t="n">
        <v>16</v>
      </c>
      <c r="E4341" s="301" t="n">
        <v>43607</v>
      </c>
      <c r="F4341" s="300" t="n">
        <v>5196</v>
      </c>
      <c r="G4341" s="300" t="n">
        <v>8294</v>
      </c>
      <c r="H4341" s="300" t="n">
        <v>7343</v>
      </c>
      <c r="I4341" s="300" t="n"/>
      <c r="J4341" s="319" t="n"/>
      <c r="K4341" s="304" t="n"/>
      <c r="L4341" s="304" t="n"/>
      <c r="M4341" s="304" t="n"/>
      <c r="N4341" s="304" t="n"/>
    </row>
    <row r="4342" ht="15.75" customHeight="1" s="412">
      <c r="A4342" s="300" t="n">
        <v>4415</v>
      </c>
      <c r="B4342" s="300" t="n">
        <v>121</v>
      </c>
      <c r="C4342" s="300" t="inlineStr">
        <is>
          <t>T237</t>
        </is>
      </c>
      <c r="D4342" s="300" t="n">
        <v>16</v>
      </c>
      <c r="E4342" s="301" t="n">
        <v>43607</v>
      </c>
      <c r="F4342" s="300" t="n">
        <v>5262</v>
      </c>
      <c r="G4342" s="300" t="n">
        <v>8175</v>
      </c>
      <c r="H4342" s="300" t="n">
        <v>7523</v>
      </c>
      <c r="I4342" s="300" t="n"/>
      <c r="J4342" s="319" t="n"/>
      <c r="K4342" s="304" t="n"/>
      <c r="L4342" s="304" t="n"/>
      <c r="M4342" s="304" t="n"/>
      <c r="N4342" s="304" t="n"/>
    </row>
    <row r="4343" ht="15.75" customHeight="1" s="412">
      <c r="A4343" s="300" t="n">
        <v>4416</v>
      </c>
      <c r="B4343" s="300" t="n">
        <v>122</v>
      </c>
      <c r="C4343" s="300" t="inlineStr">
        <is>
          <t>T237</t>
        </is>
      </c>
      <c r="D4343" s="300" t="n">
        <v>16</v>
      </c>
      <c r="E4343" s="301" t="n">
        <v>43607</v>
      </c>
      <c r="F4343" s="300" t="n">
        <v>5223</v>
      </c>
      <c r="G4343" s="300" t="n">
        <v>8422</v>
      </c>
      <c r="H4343" s="300" t="n">
        <v>7706</v>
      </c>
      <c r="I4343" s="300" t="n"/>
      <c r="J4343" s="319" t="n"/>
      <c r="K4343" s="304" t="n"/>
      <c r="L4343" s="304" t="n"/>
      <c r="M4343" s="304" t="n"/>
      <c r="N4343" s="304" t="n"/>
    </row>
    <row r="4344" ht="15.75" customHeight="1" s="412">
      <c r="A4344" s="300" t="n">
        <v>4417</v>
      </c>
      <c r="B4344" s="300" t="n">
        <v>123</v>
      </c>
      <c r="C4344" s="300" t="inlineStr">
        <is>
          <t>T239</t>
        </is>
      </c>
      <c r="D4344" s="300" t="n">
        <v>16</v>
      </c>
      <c r="E4344" s="301" t="n">
        <v>43607</v>
      </c>
      <c r="F4344" s="300" t="n">
        <v>5241</v>
      </c>
      <c r="G4344" s="300" t="n">
        <v>7015</v>
      </c>
      <c r="H4344" s="300" t="n">
        <v>6710</v>
      </c>
      <c r="I4344" s="300" t="n"/>
      <c r="J4344" s="319" t="n"/>
      <c r="K4344" s="304" t="n"/>
      <c r="L4344" s="304" t="n"/>
      <c r="M4344" s="304" t="n"/>
      <c r="N4344" s="304" t="n"/>
    </row>
    <row r="4345" ht="15.75" customHeight="1" s="412">
      <c r="A4345" s="300" t="n">
        <v>4418</v>
      </c>
      <c r="B4345" s="300" t="n">
        <v>124</v>
      </c>
      <c r="C4345" s="300" t="inlineStr">
        <is>
          <t>T239</t>
        </is>
      </c>
      <c r="D4345" s="300" t="n">
        <v>16</v>
      </c>
      <c r="E4345" s="301" t="n">
        <v>43607</v>
      </c>
      <c r="F4345" s="300" t="n">
        <v>5265</v>
      </c>
      <c r="G4345" s="300" t="n">
        <v>7134</v>
      </c>
      <c r="H4345" s="300" t="n">
        <v>6812</v>
      </c>
      <c r="I4345" s="300" t="n"/>
      <c r="J4345" s="319" t="n"/>
      <c r="K4345" s="304" t="n"/>
      <c r="L4345" s="304" t="n"/>
      <c r="M4345" s="304" t="n"/>
      <c r="N4345" s="304" t="n"/>
    </row>
    <row r="4346" ht="15.75" customHeight="1" s="412">
      <c r="A4346" s="300" t="n">
        <v>4419</v>
      </c>
      <c r="B4346" s="300" t="n">
        <v>125</v>
      </c>
      <c r="C4346" s="300" t="inlineStr">
        <is>
          <t>T241</t>
        </is>
      </c>
      <c r="D4346" s="300" t="n">
        <v>16</v>
      </c>
      <c r="E4346" s="301" t="n">
        <v>43607</v>
      </c>
      <c r="F4346" s="300" t="n">
        <v>5217</v>
      </c>
      <c r="G4346" s="300" t="n">
        <v>9532</v>
      </c>
      <c r="H4346" s="300" t="n">
        <v>8167</v>
      </c>
      <c r="I4346" s="300" t="n"/>
      <c r="J4346" s="319" t="n"/>
      <c r="K4346" s="304" t="n"/>
      <c r="L4346" s="304" t="n"/>
      <c r="M4346" s="304" t="n"/>
      <c r="N4346" s="304" t="n"/>
    </row>
    <row r="4347" ht="15.75" customHeight="1" s="412">
      <c r="A4347" s="300" t="n">
        <v>4420</v>
      </c>
      <c r="B4347" s="300" t="n">
        <v>126</v>
      </c>
      <c r="C4347" s="300" t="inlineStr">
        <is>
          <t>T241</t>
        </is>
      </c>
      <c r="D4347" s="300" t="n">
        <v>16</v>
      </c>
      <c r="E4347" s="301" t="n">
        <v>43607</v>
      </c>
      <c r="F4347" s="300" t="n">
        <v>5232</v>
      </c>
      <c r="G4347" s="300" t="n">
        <v>9298</v>
      </c>
      <c r="H4347" s="300" t="n">
        <v>8034</v>
      </c>
      <c r="I4347" s="300" t="n"/>
      <c r="J4347" s="319" t="n"/>
      <c r="K4347" s="304" t="n"/>
      <c r="L4347" s="304" t="n"/>
      <c r="M4347" s="304" t="n"/>
      <c r="N4347" s="304" t="n"/>
    </row>
    <row r="4348" ht="15.75" customHeight="1" s="412">
      <c r="A4348" s="300" t="n">
        <v>4421</v>
      </c>
      <c r="B4348" s="300" t="n">
        <v>127</v>
      </c>
      <c r="C4348" s="300" t="inlineStr">
        <is>
          <t>T243</t>
        </is>
      </c>
      <c r="D4348" s="300" t="n">
        <v>16</v>
      </c>
      <c r="E4348" s="301" t="n">
        <v>43607</v>
      </c>
      <c r="F4348" s="300" t="n">
        <v>5247</v>
      </c>
      <c r="G4348" s="300" t="n">
        <v>8135</v>
      </c>
      <c r="H4348" s="300" t="n">
        <v>7570</v>
      </c>
      <c r="I4348" s="300" t="n"/>
      <c r="J4348" s="319" t="n"/>
      <c r="K4348" s="304" t="n"/>
      <c r="L4348" s="304" t="n"/>
      <c r="M4348" s="304" t="n"/>
      <c r="N4348" s="304" t="n"/>
    </row>
    <row r="4349" ht="15.75" customHeight="1" s="412">
      <c r="A4349" s="300" t="n">
        <v>4422</v>
      </c>
      <c r="B4349" s="300" t="n">
        <v>128</v>
      </c>
      <c r="C4349" s="300" t="inlineStr">
        <is>
          <t>T243</t>
        </is>
      </c>
      <c r="D4349" s="300" t="n">
        <v>16</v>
      </c>
      <c r="E4349" s="301" t="n">
        <v>43607</v>
      </c>
      <c r="F4349" s="300" t="n">
        <v>5213</v>
      </c>
      <c r="G4349" s="300" t="n">
        <v>8194</v>
      </c>
      <c r="H4349" s="300" t="n">
        <v>7619</v>
      </c>
      <c r="I4349" s="300" t="n"/>
      <c r="J4349" s="319" t="n"/>
      <c r="K4349" s="304" t="n"/>
      <c r="L4349" s="304" t="n"/>
      <c r="M4349" s="304" t="n"/>
      <c r="N4349" s="304" t="n"/>
    </row>
    <row r="4350" ht="15.75" customHeight="1" s="412">
      <c r="A4350" s="300" t="n">
        <v>4423</v>
      </c>
      <c r="B4350" s="300" t="n">
        <v>129</v>
      </c>
      <c r="C4350" s="300" t="inlineStr">
        <is>
          <t>T245</t>
        </is>
      </c>
      <c r="D4350" s="300" t="n">
        <v>16</v>
      </c>
      <c r="E4350" s="301" t="n">
        <v>43607</v>
      </c>
      <c r="F4350" s="300" t="n">
        <v>5238</v>
      </c>
      <c r="G4350" s="300" t="n">
        <v>7354</v>
      </c>
      <c r="H4350" s="300" t="n">
        <v>6943</v>
      </c>
      <c r="I4350" s="300" t="n"/>
      <c r="J4350" s="319" t="n"/>
      <c r="K4350" s="304" t="n"/>
      <c r="L4350" s="304" t="n"/>
      <c r="M4350" s="304" t="n"/>
      <c r="N4350" s="304" t="n"/>
    </row>
    <row r="4351" ht="15.75" customHeight="1" s="412">
      <c r="A4351" s="300" t="n">
        <v>4424</v>
      </c>
      <c r="B4351" s="300" t="n">
        <v>130</v>
      </c>
      <c r="C4351" s="300" t="inlineStr">
        <is>
          <t>T245</t>
        </is>
      </c>
      <c r="D4351" s="300" t="n">
        <v>16</v>
      </c>
      <c r="E4351" s="301" t="n">
        <v>43607</v>
      </c>
      <c r="F4351" s="300" t="n">
        <v>5212</v>
      </c>
      <c r="G4351" s="300" t="n">
        <v>7396</v>
      </c>
      <c r="H4351" s="300" t="n">
        <v>6966</v>
      </c>
      <c r="I4351" s="300" t="n"/>
      <c r="J4351" s="319" t="n"/>
      <c r="K4351" s="304" t="n"/>
      <c r="L4351" s="304" t="n"/>
      <c r="M4351" s="304" t="n"/>
      <c r="N4351" s="304" t="n"/>
    </row>
    <row r="4352" ht="15.75" customHeight="1" s="412">
      <c r="A4352" s="300" t="n">
        <v>4425</v>
      </c>
      <c r="B4352" s="300" t="n">
        <v>131</v>
      </c>
      <c r="C4352" s="300" t="inlineStr">
        <is>
          <t>T249</t>
        </is>
      </c>
      <c r="D4352" s="300" t="n">
        <v>16</v>
      </c>
      <c r="E4352" s="301" t="n">
        <v>43607</v>
      </c>
      <c r="F4352" s="300" t="n">
        <v>5209</v>
      </c>
      <c r="G4352" s="300" t="n">
        <v>7816</v>
      </c>
      <c r="H4352" s="300" t="n">
        <v>7335</v>
      </c>
      <c r="I4352" s="300" t="n"/>
      <c r="J4352" s="319" t="n"/>
      <c r="K4352" s="304" t="n"/>
      <c r="L4352" s="304" t="n"/>
      <c r="M4352" s="304" t="n"/>
      <c r="N4352" s="304" t="n"/>
    </row>
    <row r="4353" ht="15.75" customHeight="1" s="412">
      <c r="A4353" s="300" t="n">
        <v>4426</v>
      </c>
      <c r="B4353" s="300" t="n">
        <v>132</v>
      </c>
      <c r="C4353" s="300" t="inlineStr">
        <is>
          <t>T249</t>
        </is>
      </c>
      <c r="D4353" s="300" t="n">
        <v>16</v>
      </c>
      <c r="E4353" s="301" t="n">
        <v>43607</v>
      </c>
      <c r="F4353" s="300" t="n">
        <v>5233</v>
      </c>
      <c r="G4353" s="300" t="n">
        <v>7881</v>
      </c>
      <c r="H4353" s="300" t="n">
        <v>7390</v>
      </c>
      <c r="I4353" s="300" t="n"/>
      <c r="J4353" s="319" t="n"/>
      <c r="K4353" s="304" t="n"/>
      <c r="L4353" s="304" t="n"/>
      <c r="M4353" s="304" t="n"/>
      <c r="N4353" s="304" t="n"/>
    </row>
    <row r="4354" ht="15.75" customHeight="1" s="412">
      <c r="A4354" s="300" t="n">
        <v>4427</v>
      </c>
      <c r="B4354" s="300" t="n">
        <v>133</v>
      </c>
      <c r="C4354" s="300" t="inlineStr">
        <is>
          <t>T251</t>
        </is>
      </c>
      <c r="D4354" s="300" t="n">
        <v>16</v>
      </c>
      <c r="E4354" s="301" t="n">
        <v>43607</v>
      </c>
      <c r="F4354" s="300" t="n">
        <v>5286</v>
      </c>
      <c r="G4354" s="300" t="n">
        <v>8148</v>
      </c>
      <c r="H4354" s="300" t="n">
        <v>7562</v>
      </c>
      <c r="I4354" s="300" t="n"/>
      <c r="J4354" s="319" t="n"/>
      <c r="K4354" s="304" t="n"/>
      <c r="L4354" s="304" t="n"/>
      <c r="M4354" s="304" t="n"/>
      <c r="N4354" s="304" t="n"/>
    </row>
    <row r="4355" ht="15.75" customHeight="1" s="412">
      <c r="A4355" s="300" t="n">
        <v>4428</v>
      </c>
      <c r="B4355" s="300" t="n">
        <v>134</v>
      </c>
      <c r="C4355" s="300" t="inlineStr">
        <is>
          <t>T251</t>
        </is>
      </c>
      <c r="D4355" s="300" t="n">
        <v>16</v>
      </c>
      <c r="E4355" s="301" t="n">
        <v>43607</v>
      </c>
      <c r="F4355" s="300" t="n">
        <v>5220</v>
      </c>
      <c r="G4355" s="300" t="n">
        <v>8151</v>
      </c>
      <c r="H4355" s="300" t="n">
        <v>7541</v>
      </c>
      <c r="I4355" s="300" t="n"/>
      <c r="J4355" s="319" t="n"/>
      <c r="K4355" s="304" t="n"/>
      <c r="L4355" s="304" t="n"/>
      <c r="M4355" s="304" t="n"/>
      <c r="N4355" s="304" t="n"/>
    </row>
    <row r="4356" ht="15.75" customHeight="1" s="412">
      <c r="A4356" s="300" t="n">
        <v>4429</v>
      </c>
      <c r="B4356" s="300" t="n">
        <v>135</v>
      </c>
      <c r="C4356" s="300" t="inlineStr">
        <is>
          <t>T252</t>
        </is>
      </c>
      <c r="D4356" s="300" t="n">
        <v>16</v>
      </c>
      <c r="E4356" s="301" t="n">
        <v>43607</v>
      </c>
      <c r="F4356" s="300" t="n">
        <v>5240</v>
      </c>
      <c r="G4356" s="300" t="n">
        <v>9179</v>
      </c>
      <c r="H4356" s="300" t="n">
        <v>8196</v>
      </c>
      <c r="I4356" s="300" t="n"/>
      <c r="J4356" s="319" t="inlineStr">
        <is>
          <t>MF</t>
        </is>
      </c>
      <c r="K4356" s="304" t="n"/>
      <c r="L4356" s="304" t="n"/>
      <c r="M4356" s="304" t="n"/>
      <c r="N4356" s="304" t="n"/>
    </row>
    <row r="4357" ht="15.75" customHeight="1" s="412">
      <c r="A4357" s="300" t="n">
        <v>4430</v>
      </c>
      <c r="B4357" s="300" t="n">
        <v>136</v>
      </c>
      <c r="C4357" s="300" t="inlineStr">
        <is>
          <t>T252</t>
        </is>
      </c>
      <c r="D4357" s="300" t="n">
        <v>16</v>
      </c>
      <c r="E4357" s="301" t="n">
        <v>43607</v>
      </c>
      <c r="F4357" s="300" t="n">
        <v>5219</v>
      </c>
      <c r="G4357" s="300" t="n">
        <v>8784</v>
      </c>
      <c r="H4357" s="300" t="n">
        <v>7917</v>
      </c>
      <c r="I4357" s="300" t="n"/>
      <c r="J4357" s="319" t="n"/>
      <c r="K4357" s="304" t="n"/>
      <c r="L4357" s="304" t="n"/>
      <c r="M4357" s="304" t="n"/>
      <c r="N4357" s="304" t="n"/>
    </row>
    <row r="4358" ht="15.75" customHeight="1" s="412">
      <c r="A4358" s="300" t="n">
        <v>4431</v>
      </c>
      <c r="B4358" s="300" t="n">
        <v>137</v>
      </c>
      <c r="C4358" s="300" t="inlineStr">
        <is>
          <t>T253</t>
        </is>
      </c>
      <c r="D4358" s="300" t="n">
        <v>16</v>
      </c>
      <c r="E4358" s="301" t="n">
        <v>43607</v>
      </c>
      <c r="F4358" s="300" t="n">
        <v>5220</v>
      </c>
      <c r="G4358" s="300" t="n">
        <v>7537</v>
      </c>
      <c r="H4358" s="300" t="n">
        <v>6959</v>
      </c>
      <c r="I4358" s="300" t="n"/>
      <c r="J4358" s="319" t="inlineStr">
        <is>
          <t>MF</t>
        </is>
      </c>
      <c r="K4358" s="304" t="n"/>
      <c r="L4358" s="304" t="n"/>
      <c r="M4358" s="304" t="n"/>
      <c r="N4358" s="304" t="n"/>
    </row>
    <row r="4359" ht="15.75" customHeight="1" s="412">
      <c r="A4359" s="300" t="n">
        <v>4432</v>
      </c>
      <c r="B4359" s="300" t="n">
        <v>138</v>
      </c>
      <c r="C4359" s="300" t="inlineStr">
        <is>
          <t>T253</t>
        </is>
      </c>
      <c r="D4359" s="300" t="n">
        <v>16</v>
      </c>
      <c r="E4359" s="301" t="n">
        <v>43607</v>
      </c>
      <c r="F4359" s="300" t="n">
        <v>5222</v>
      </c>
      <c r="G4359" s="300" t="n">
        <v>7292</v>
      </c>
      <c r="H4359" s="300" t="n">
        <v>6754</v>
      </c>
      <c r="I4359" s="300" t="n"/>
      <c r="J4359" s="319" t="n"/>
      <c r="K4359" s="304" t="n"/>
      <c r="L4359" s="304" t="n"/>
      <c r="M4359" s="304" t="n"/>
      <c r="N4359" s="304" t="n"/>
    </row>
    <row r="4360" ht="15.75" customHeight="1" s="412">
      <c r="A4360" s="300" t="n">
        <v>4433</v>
      </c>
      <c r="B4360" s="300" t="n">
        <v>139</v>
      </c>
      <c r="C4360" s="300" t="inlineStr">
        <is>
          <t>T254</t>
        </is>
      </c>
      <c r="D4360" s="300" t="n">
        <v>16</v>
      </c>
      <c r="E4360" s="301" t="n">
        <v>43607</v>
      </c>
      <c r="F4360" s="300" t="n">
        <v>5218</v>
      </c>
      <c r="G4360" s="300" t="n">
        <v>8107</v>
      </c>
      <c r="H4360" s="300" t="n">
        <v>7520</v>
      </c>
      <c r="I4360" s="300" t="n"/>
      <c r="J4360" s="319" t="inlineStr">
        <is>
          <t>MF</t>
        </is>
      </c>
      <c r="K4360" s="304" t="n"/>
      <c r="L4360" s="304" t="n"/>
      <c r="M4360" s="304" t="n"/>
      <c r="N4360" s="304" t="n"/>
    </row>
    <row r="4361" ht="15.75" customHeight="1" s="412">
      <c r="A4361" s="300" t="n">
        <v>4434</v>
      </c>
      <c r="B4361" s="300" t="n">
        <v>140</v>
      </c>
      <c r="C4361" s="300" t="inlineStr">
        <is>
          <t>T254</t>
        </is>
      </c>
      <c r="D4361" s="300" t="n">
        <v>16</v>
      </c>
      <c r="E4361" s="301" t="n">
        <v>43607</v>
      </c>
      <c r="F4361" s="300" t="n">
        <v>5241</v>
      </c>
      <c r="G4361" s="300" t="n">
        <v>8046</v>
      </c>
      <c r="H4361" s="300" t="n">
        <v>7473</v>
      </c>
      <c r="I4361" s="300" t="n"/>
      <c r="J4361" s="319" t="n"/>
      <c r="K4361" s="304" t="n"/>
      <c r="L4361" s="304" t="n"/>
      <c r="M4361" s="304" t="n"/>
      <c r="N4361" s="304" t="n"/>
    </row>
    <row r="4362" ht="15.75" customHeight="1" s="412">
      <c r="A4362" s="300" t="n">
        <v>4435</v>
      </c>
      <c r="B4362" s="300" t="n">
        <v>141</v>
      </c>
      <c r="C4362" s="300" t="inlineStr">
        <is>
          <t>T255</t>
        </is>
      </c>
      <c r="D4362" s="300" t="n">
        <v>16</v>
      </c>
      <c r="E4362" s="301" t="n">
        <v>43607</v>
      </c>
      <c r="F4362" s="300" t="n">
        <v>5187</v>
      </c>
      <c r="G4362" s="300" t="n">
        <v>7633</v>
      </c>
      <c r="H4362" s="300" t="n">
        <v>7213</v>
      </c>
      <c r="I4362" s="300" t="n"/>
      <c r="J4362" s="319" t="n"/>
      <c r="K4362" s="304" t="n"/>
      <c r="L4362" s="304" t="n"/>
      <c r="M4362" s="304" t="n"/>
      <c r="N4362" s="304" t="n"/>
    </row>
    <row r="4363" ht="15.75" customHeight="1" s="412">
      <c r="A4363" s="300" t="n">
        <v>4436</v>
      </c>
      <c r="B4363" s="300" t="n">
        <v>142</v>
      </c>
      <c r="C4363" s="300" t="inlineStr">
        <is>
          <t>T255</t>
        </is>
      </c>
      <c r="D4363" s="300" t="n">
        <v>16</v>
      </c>
      <c r="E4363" s="301" t="n">
        <v>43607</v>
      </c>
      <c r="F4363" s="300" t="n">
        <v>5229</v>
      </c>
      <c r="G4363" s="300" t="n">
        <v>7457</v>
      </c>
      <c r="H4363" s="300" t="n">
        <v>7081</v>
      </c>
      <c r="I4363" s="300" t="n"/>
      <c r="J4363" s="319" t="n"/>
      <c r="K4363" s="304" t="n"/>
      <c r="L4363" s="304" t="n"/>
      <c r="M4363" s="304" t="n"/>
      <c r="N4363" s="304" t="n"/>
    </row>
    <row r="4364" ht="15.75" customHeight="1" s="412">
      <c r="A4364" s="300" t="n">
        <v>4437</v>
      </c>
      <c r="B4364" s="300" t="n">
        <v>143</v>
      </c>
      <c r="C4364" s="300" t="inlineStr">
        <is>
          <t>T256</t>
        </is>
      </c>
      <c r="D4364" s="300" t="n">
        <v>16</v>
      </c>
      <c r="E4364" s="301" t="n">
        <v>43607</v>
      </c>
      <c r="F4364" s="300" t="n">
        <v>5229</v>
      </c>
      <c r="G4364" s="300" t="n">
        <v>8346</v>
      </c>
      <c r="H4364" s="300" t="n">
        <v>7775</v>
      </c>
      <c r="I4364" s="300" t="n"/>
      <c r="J4364" s="319" t="n"/>
      <c r="K4364" s="304" t="n"/>
      <c r="L4364" s="304" t="n"/>
      <c r="M4364" s="304" t="n"/>
      <c r="N4364" s="304" t="n"/>
    </row>
    <row r="4365" ht="15.75" customHeight="1" s="412">
      <c r="A4365" s="300" t="n">
        <v>4438</v>
      </c>
      <c r="B4365" s="300" t="n">
        <v>144</v>
      </c>
      <c r="C4365" s="300" t="inlineStr">
        <is>
          <t>T256</t>
        </is>
      </c>
      <c r="D4365" s="300" t="n">
        <v>16</v>
      </c>
      <c r="E4365" s="301" t="n">
        <v>43607</v>
      </c>
      <c r="F4365" s="300" t="n">
        <v>5238</v>
      </c>
      <c r="G4365" s="300" t="n">
        <v>8349</v>
      </c>
      <c r="H4365" s="300" t="n">
        <v>7798</v>
      </c>
      <c r="I4365" s="300" t="n"/>
      <c r="J4365" s="319" t="n"/>
      <c r="K4365" s="304" t="n"/>
      <c r="L4365" s="304" t="n"/>
      <c r="M4365" s="304" t="n"/>
      <c r="N4365" s="304" t="n"/>
    </row>
    <row r="4366" ht="15.75" customHeight="1" s="412">
      <c r="A4366" s="300" t="n">
        <v>4439</v>
      </c>
      <c r="B4366" s="300" t="n">
        <v>145</v>
      </c>
      <c r="C4366" s="300" t="inlineStr">
        <is>
          <t>T257</t>
        </is>
      </c>
      <c r="D4366" s="300" t="n">
        <v>16</v>
      </c>
      <c r="E4366" s="301" t="n">
        <v>43607</v>
      </c>
      <c r="F4366" s="300" t="n">
        <v>5181</v>
      </c>
      <c r="G4366" s="300" t="n">
        <v>7571</v>
      </c>
      <c r="H4366" s="300" t="n">
        <v>7101</v>
      </c>
      <c r="I4366" s="300" t="n"/>
      <c r="J4366" s="319" t="n"/>
      <c r="K4366" s="304" t="n"/>
      <c r="L4366" s="304" t="n"/>
      <c r="M4366" s="304" t="n"/>
      <c r="N4366" s="304" t="n"/>
    </row>
    <row r="4367" ht="15.75" customHeight="1" s="412">
      <c r="A4367" s="300" t="n">
        <v>4440</v>
      </c>
      <c r="B4367" s="300" t="n">
        <v>146</v>
      </c>
      <c r="C4367" s="300" t="inlineStr">
        <is>
          <t>T257</t>
        </is>
      </c>
      <c r="D4367" s="300" t="n">
        <v>16</v>
      </c>
      <c r="E4367" s="301" t="n">
        <v>43607</v>
      </c>
      <c r="F4367" s="300" t="n">
        <v>5179</v>
      </c>
      <c r="G4367" s="300" t="n">
        <v>7420</v>
      </c>
      <c r="H4367" s="300" t="n">
        <v>6983</v>
      </c>
      <c r="I4367" s="300" t="n"/>
      <c r="J4367" s="319" t="n"/>
      <c r="K4367" s="304" t="n"/>
      <c r="L4367" s="304" t="n"/>
      <c r="M4367" s="304" t="n"/>
      <c r="N4367" s="304" t="n"/>
    </row>
    <row r="4368" ht="15.75" customHeight="1" s="412">
      <c r="A4368" s="300" t="n">
        <v>4441</v>
      </c>
      <c r="B4368" s="300" t="n">
        <v>147</v>
      </c>
      <c r="C4368" s="300" t="inlineStr">
        <is>
          <t>T259</t>
        </is>
      </c>
      <c r="D4368" s="300" t="n">
        <v>16</v>
      </c>
      <c r="E4368" s="301" t="n">
        <v>43607</v>
      </c>
      <c r="F4368" s="300" t="n">
        <v>5265</v>
      </c>
      <c r="G4368" s="300" t="n">
        <v>8137</v>
      </c>
      <c r="H4368" s="300" t="n">
        <v>7578</v>
      </c>
      <c r="I4368" s="300" t="n"/>
      <c r="J4368" s="319" t="n"/>
      <c r="K4368" s="304" t="n"/>
      <c r="L4368" s="304" t="n"/>
      <c r="M4368" s="304" t="n"/>
      <c r="N4368" s="304" t="n"/>
    </row>
    <row r="4369" ht="15.75" customHeight="1" s="412">
      <c r="A4369" s="300" t="n">
        <v>4442</v>
      </c>
      <c r="B4369" s="300" t="n">
        <v>148</v>
      </c>
      <c r="C4369" s="300" t="inlineStr">
        <is>
          <t>T259</t>
        </is>
      </c>
      <c r="D4369" s="300" t="n">
        <v>16</v>
      </c>
      <c r="E4369" s="301" t="n">
        <v>43607</v>
      </c>
      <c r="F4369" s="300" t="n">
        <v>5186</v>
      </c>
      <c r="G4369" s="300" t="n">
        <v>8372</v>
      </c>
      <c r="H4369" s="300" t="n">
        <v>7743</v>
      </c>
      <c r="I4369" s="300" t="n"/>
      <c r="J4369" s="319" t="n"/>
      <c r="K4369" s="304" t="n"/>
      <c r="L4369" s="304" t="n"/>
      <c r="M4369" s="304" t="n"/>
      <c r="N4369" s="304" t="n"/>
    </row>
    <row r="4370" ht="15.75" customHeight="1" s="412">
      <c r="A4370" s="300" t="n">
        <v>4443</v>
      </c>
      <c r="B4370" s="300" t="n">
        <v>149</v>
      </c>
      <c r="C4370" s="300" t="inlineStr">
        <is>
          <t>T260</t>
        </is>
      </c>
      <c r="D4370" s="300" t="n">
        <v>16</v>
      </c>
      <c r="E4370" s="301" t="n">
        <v>43607</v>
      </c>
      <c r="F4370" s="300" t="n">
        <v>5222</v>
      </c>
      <c r="G4370" s="300" t="n">
        <v>8052</v>
      </c>
      <c r="H4370" s="300" t="n">
        <v>7436</v>
      </c>
      <c r="I4370" s="300" t="n"/>
      <c r="J4370" s="319" t="n"/>
      <c r="K4370" s="304" t="n"/>
      <c r="L4370" s="304" t="n"/>
      <c r="M4370" s="304" t="n"/>
      <c r="N4370" s="304" t="n"/>
    </row>
    <row r="4371" ht="15.75" customHeight="1" s="412">
      <c r="A4371" s="300" t="n">
        <v>4444</v>
      </c>
      <c r="B4371" s="300" t="n">
        <v>150</v>
      </c>
      <c r="C4371" s="300" t="inlineStr">
        <is>
          <t>T260</t>
        </is>
      </c>
      <c r="D4371" s="300" t="n">
        <v>16</v>
      </c>
      <c r="E4371" s="301" t="n">
        <v>43607</v>
      </c>
      <c r="F4371" s="300" t="n">
        <v>5188</v>
      </c>
      <c r="G4371" s="300" t="n">
        <v>8161</v>
      </c>
      <c r="H4371" s="300" t="n">
        <v>7514</v>
      </c>
      <c r="I4371" s="300" t="n"/>
      <c r="J4371" s="319" t="n"/>
      <c r="K4371" s="304" t="n"/>
      <c r="L4371" s="304" t="n"/>
      <c r="M4371" s="304" t="n"/>
      <c r="N4371" s="304" t="n"/>
    </row>
    <row r="4372" ht="15.75" customHeight="1" s="412">
      <c r="A4372" s="300" t="n">
        <v>4445</v>
      </c>
      <c r="B4372" s="300" t="n">
        <v>151</v>
      </c>
      <c r="C4372" s="300" t="inlineStr">
        <is>
          <t>T262</t>
        </is>
      </c>
      <c r="D4372" s="300" t="n">
        <v>16</v>
      </c>
      <c r="E4372" s="301" t="n">
        <v>43607</v>
      </c>
      <c r="F4372" s="300" t="n">
        <v>5221</v>
      </c>
      <c r="G4372" s="300" t="n">
        <v>6721</v>
      </c>
      <c r="H4372" s="300" t="n">
        <v>6445</v>
      </c>
      <c r="I4372" s="300" t="n"/>
      <c r="J4372" s="319" t="n"/>
      <c r="K4372" s="304" t="n"/>
      <c r="L4372" s="304" t="n"/>
      <c r="M4372" s="304" t="n"/>
      <c r="N4372" s="304" t="n"/>
    </row>
    <row r="4373" ht="15.75" customHeight="1" s="412">
      <c r="A4373" s="300" t="n">
        <v>4446</v>
      </c>
      <c r="B4373" s="300" t="n">
        <v>152</v>
      </c>
      <c r="C4373" s="300" t="inlineStr">
        <is>
          <t>T262</t>
        </is>
      </c>
      <c r="D4373" s="300" t="n">
        <v>16</v>
      </c>
      <c r="E4373" s="301" t="n">
        <v>43607</v>
      </c>
      <c r="F4373" s="300" t="n">
        <v>5292</v>
      </c>
      <c r="G4373" s="300" t="n">
        <v>6883</v>
      </c>
      <c r="H4373" s="300" t="n">
        <v>6591</v>
      </c>
      <c r="I4373" s="300" t="n"/>
      <c r="J4373" s="319" t="n"/>
      <c r="K4373" s="304" t="n"/>
      <c r="L4373" s="304" t="n"/>
      <c r="M4373" s="304" t="n"/>
      <c r="N4373" s="304" t="n"/>
    </row>
    <row r="4374" ht="15.75" customHeight="1" s="412">
      <c r="A4374" s="300" t="n">
        <v>4447</v>
      </c>
      <c r="B4374" s="300" t="n">
        <v>153</v>
      </c>
      <c r="C4374" s="300" t="inlineStr">
        <is>
          <t>T266</t>
        </is>
      </c>
      <c r="D4374" s="300" t="n">
        <v>16</v>
      </c>
      <c r="E4374" s="301" t="n">
        <v>43607</v>
      </c>
      <c r="F4374" s="300" t="n">
        <v>5238</v>
      </c>
      <c r="G4374" s="300" t="n">
        <v>8273</v>
      </c>
      <c r="H4374" s="300" t="n">
        <v>7685</v>
      </c>
      <c r="I4374" s="300" t="n"/>
      <c r="J4374" s="319" t="n"/>
      <c r="K4374" s="304" t="n"/>
      <c r="L4374" s="304" t="n"/>
      <c r="M4374" s="304" t="n"/>
      <c r="N4374" s="304" t="n"/>
    </row>
    <row r="4375" ht="15.75" customHeight="1" s="412">
      <c r="A4375" s="300" t="n">
        <v>4448</v>
      </c>
      <c r="B4375" s="300" t="n">
        <v>154</v>
      </c>
      <c r="C4375" s="300" t="inlineStr">
        <is>
          <t>T266</t>
        </is>
      </c>
      <c r="D4375" s="300" t="n">
        <v>16</v>
      </c>
      <c r="E4375" s="301" t="n">
        <v>43607</v>
      </c>
      <c r="F4375" s="300" t="n">
        <v>5194</v>
      </c>
      <c r="G4375" s="300" t="n">
        <v>8131</v>
      </c>
      <c r="H4375" s="300" t="n">
        <v>7567</v>
      </c>
      <c r="I4375" s="300" t="n"/>
      <c r="J4375" s="319" t="n"/>
      <c r="K4375" s="304" t="n"/>
      <c r="L4375" s="304" t="n"/>
      <c r="M4375" s="304" t="n"/>
      <c r="N4375" s="304" t="n"/>
    </row>
    <row r="4376" ht="15.75" customHeight="1" s="412">
      <c r="A4376" s="300" t="n">
        <v>4449</v>
      </c>
      <c r="B4376" s="300" t="n">
        <v>155</v>
      </c>
      <c r="C4376" s="300" t="inlineStr">
        <is>
          <t>T302</t>
        </is>
      </c>
      <c r="D4376" s="300" t="n">
        <v>16</v>
      </c>
      <c r="E4376" s="301" t="n">
        <v>43607</v>
      </c>
      <c r="F4376" s="300" t="n">
        <v>5181</v>
      </c>
      <c r="G4376" s="300" t="n">
        <v>7354</v>
      </c>
      <c r="H4376" s="300" t="n">
        <v>6775</v>
      </c>
      <c r="I4376" s="300" t="n"/>
      <c r="J4376" s="319" t="inlineStr">
        <is>
          <t>MF</t>
        </is>
      </c>
      <c r="K4376" s="304" t="n"/>
      <c r="L4376" s="304" t="n"/>
      <c r="M4376" s="304" t="n"/>
      <c r="N4376" s="304" t="n"/>
    </row>
    <row r="4377" ht="15.75" customHeight="1" s="412">
      <c r="A4377" s="300" t="n">
        <v>4450</v>
      </c>
      <c r="B4377" s="300" t="n">
        <v>156</v>
      </c>
      <c r="C4377" s="300" t="inlineStr">
        <is>
          <t>T302</t>
        </is>
      </c>
      <c r="D4377" s="300" t="n">
        <v>16</v>
      </c>
      <c r="E4377" s="301" t="n">
        <v>43607</v>
      </c>
      <c r="F4377" s="300" t="n">
        <v>5171</v>
      </c>
      <c r="G4377" s="300" t="n">
        <v>7329</v>
      </c>
      <c r="H4377" s="300" t="n">
        <v>6760</v>
      </c>
      <c r="I4377" s="300" t="n"/>
      <c r="J4377" s="319" t="n"/>
      <c r="K4377" s="304" t="n"/>
      <c r="L4377" s="304" t="n"/>
      <c r="M4377" s="304" t="n"/>
      <c r="N4377" s="304" t="n"/>
    </row>
    <row r="4378" ht="15.75" customHeight="1" s="412">
      <c r="A4378" s="300" t="n">
        <v>4451</v>
      </c>
      <c r="B4378" s="300" t="n">
        <v>157</v>
      </c>
      <c r="C4378" s="300" t="inlineStr">
        <is>
          <t>T303</t>
        </is>
      </c>
      <c r="D4378" s="300" t="n">
        <v>16</v>
      </c>
      <c r="E4378" s="301" t="n">
        <v>43607</v>
      </c>
      <c r="F4378" s="300" t="n">
        <v>5319</v>
      </c>
      <c r="G4378" s="300" t="n">
        <v>8788</v>
      </c>
      <c r="H4378" s="300" t="n">
        <v>8091</v>
      </c>
      <c r="I4378" s="300" t="n"/>
      <c r="J4378" s="319" t="n"/>
      <c r="K4378" s="304" t="n"/>
      <c r="L4378" s="304" t="n"/>
      <c r="M4378" s="304" t="n"/>
      <c r="N4378" s="304" t="n"/>
    </row>
    <row r="4379" ht="15.75" customHeight="1" s="412">
      <c r="A4379" s="300" t="n">
        <v>4452</v>
      </c>
      <c r="B4379" s="300" t="n">
        <v>158</v>
      </c>
      <c r="C4379" s="300" t="inlineStr">
        <is>
          <t>T303</t>
        </is>
      </c>
      <c r="D4379" s="300" t="n">
        <v>16</v>
      </c>
      <c r="E4379" s="301" t="n">
        <v>43607</v>
      </c>
      <c r="F4379" s="300" t="n">
        <v>5219</v>
      </c>
      <c r="G4379" s="300" t="n">
        <v>8771</v>
      </c>
      <c r="H4379" s="300" t="n">
        <v>8077</v>
      </c>
      <c r="I4379" s="300" t="n"/>
      <c r="J4379" s="319" t="n"/>
      <c r="K4379" s="304" t="n"/>
      <c r="L4379" s="304" t="n"/>
      <c r="M4379" s="304" t="n"/>
      <c r="N4379" s="304" t="n"/>
    </row>
    <row r="4380" ht="15.75" customHeight="1" s="412">
      <c r="A4380" s="300" t="n">
        <v>4453</v>
      </c>
      <c r="B4380" s="300" t="n">
        <v>159</v>
      </c>
      <c r="C4380" s="300" t="inlineStr">
        <is>
          <t>T304</t>
        </is>
      </c>
      <c r="D4380" s="300" t="n">
        <v>16</v>
      </c>
      <c r="E4380" s="301" t="n">
        <v>43607</v>
      </c>
      <c r="F4380" s="300" t="n">
        <v>5300</v>
      </c>
      <c r="G4380" s="300" t="n">
        <v>7842</v>
      </c>
      <c r="H4380" s="300" t="n">
        <v>7297</v>
      </c>
      <c r="I4380" s="300" t="n"/>
      <c r="J4380" s="319" t="n"/>
      <c r="K4380" s="304" t="n"/>
      <c r="L4380" s="304" t="n"/>
      <c r="M4380" s="304" t="n"/>
      <c r="N4380" s="304" t="n"/>
    </row>
    <row r="4381" ht="15.75" customHeight="1" s="412">
      <c r="A4381" s="300" t="n">
        <v>4454</v>
      </c>
      <c r="B4381" s="300" t="n">
        <v>160</v>
      </c>
      <c r="C4381" s="300" t="inlineStr">
        <is>
          <t>T304</t>
        </is>
      </c>
      <c r="D4381" s="300" t="n">
        <v>16</v>
      </c>
      <c r="E4381" s="301" t="n">
        <v>43607</v>
      </c>
      <c r="F4381" s="300" t="n">
        <v>5234</v>
      </c>
      <c r="G4381" s="300" t="n">
        <v>7487</v>
      </c>
      <c r="H4381" s="300" t="n">
        <v>6968</v>
      </c>
      <c r="I4381" s="300" t="n"/>
      <c r="J4381" s="319" t="n"/>
      <c r="K4381" s="304" t="n"/>
      <c r="L4381" s="304" t="n"/>
      <c r="M4381" s="304" t="n"/>
      <c r="N4381" s="304" t="n"/>
    </row>
    <row r="4382" ht="15.75" customHeight="1" s="412">
      <c r="A4382" s="300" t="n">
        <v>4455</v>
      </c>
      <c r="B4382" s="300" t="n">
        <v>161</v>
      </c>
      <c r="C4382" s="300" t="inlineStr">
        <is>
          <t>T307</t>
        </is>
      </c>
      <c r="D4382" s="300" t="n">
        <v>16</v>
      </c>
      <c r="E4382" s="301" t="n">
        <v>43607</v>
      </c>
      <c r="F4382" s="300" t="n">
        <v>5264</v>
      </c>
      <c r="G4382" s="300" t="n">
        <v>8533</v>
      </c>
      <c r="H4382" s="300" t="n">
        <v>7625</v>
      </c>
      <c r="I4382" s="300" t="n"/>
      <c r="J4382" s="319" t="inlineStr">
        <is>
          <t>MF</t>
        </is>
      </c>
      <c r="K4382" s="304" t="n"/>
      <c r="L4382" s="304" t="n"/>
      <c r="M4382" s="304" t="n"/>
      <c r="N4382" s="304" t="n"/>
    </row>
    <row r="4383" ht="15.75" customHeight="1" s="412">
      <c r="A4383" s="300" t="n">
        <v>4456</v>
      </c>
      <c r="B4383" s="300" t="n">
        <v>162</v>
      </c>
      <c r="C4383" s="300" t="inlineStr">
        <is>
          <t>T307</t>
        </is>
      </c>
      <c r="D4383" s="300" t="n">
        <v>16</v>
      </c>
      <c r="E4383" s="301" t="n">
        <v>43607</v>
      </c>
      <c r="F4383" s="300" t="n">
        <v>5232</v>
      </c>
      <c r="G4383" s="300" t="n">
        <v>8157</v>
      </c>
      <c r="H4383" s="300" t="n">
        <v>7325</v>
      </c>
      <c r="I4383" s="300" t="n"/>
      <c r="J4383" s="319" t="n"/>
      <c r="K4383" s="304" t="n"/>
      <c r="L4383" s="304" t="n"/>
      <c r="M4383" s="304" t="n"/>
      <c r="N4383" s="304" t="n"/>
    </row>
    <row r="4384" ht="15.75" customHeight="1" s="412">
      <c r="A4384" s="300" t="n">
        <v>4457</v>
      </c>
      <c r="B4384" s="300" t="n">
        <v>163</v>
      </c>
      <c r="C4384" s="300" t="inlineStr">
        <is>
          <t>T308</t>
        </is>
      </c>
      <c r="D4384" s="300" t="n">
        <v>16</v>
      </c>
      <c r="E4384" s="301" t="n">
        <v>43607</v>
      </c>
      <c r="F4384" s="300" t="n">
        <v>5193</v>
      </c>
      <c r="G4384" s="300" t="n">
        <v>9081</v>
      </c>
      <c r="H4384" s="300" t="n">
        <v>8205</v>
      </c>
      <c r="I4384" s="300" t="n"/>
      <c r="J4384" s="319" t="n"/>
      <c r="K4384" s="304" t="n"/>
      <c r="L4384" s="304" t="n"/>
      <c r="M4384" s="304" t="n"/>
      <c r="N4384" s="304" t="n"/>
    </row>
    <row r="4385" ht="15.75" customHeight="1" s="412">
      <c r="A4385" s="300" t="n">
        <v>4458</v>
      </c>
      <c r="B4385" s="300" t="n">
        <v>164</v>
      </c>
      <c r="C4385" s="300" t="inlineStr">
        <is>
          <t>T308</t>
        </is>
      </c>
      <c r="D4385" s="300" t="n">
        <v>16</v>
      </c>
      <c r="E4385" s="301" t="n">
        <v>43607</v>
      </c>
      <c r="F4385" s="300" t="n">
        <v>5245</v>
      </c>
      <c r="G4385" s="300" t="n">
        <v>9213</v>
      </c>
      <c r="H4385" s="300" t="n">
        <v>8314</v>
      </c>
      <c r="I4385" s="300" t="n"/>
      <c r="J4385" s="319" t="n"/>
      <c r="K4385" s="304" t="n"/>
      <c r="L4385" s="304" t="n"/>
      <c r="M4385" s="304" t="n"/>
      <c r="N4385" s="304" t="n"/>
    </row>
    <row r="4386" ht="15.75" customHeight="1" s="412">
      <c r="A4386" s="300" t="n">
        <v>4459</v>
      </c>
      <c r="B4386" s="300" t="n">
        <v>165</v>
      </c>
      <c r="C4386" s="300" t="inlineStr">
        <is>
          <t>T310</t>
        </is>
      </c>
      <c r="D4386" s="300" t="n">
        <v>16</v>
      </c>
      <c r="E4386" s="301" t="n">
        <v>43607</v>
      </c>
      <c r="F4386" s="300" t="n">
        <v>5226</v>
      </c>
      <c r="G4386" s="300" t="n">
        <v>7807</v>
      </c>
      <c r="H4386" s="300" t="n">
        <v>7303</v>
      </c>
      <c r="I4386" s="300" t="n"/>
      <c r="J4386" s="319" t="n"/>
      <c r="K4386" s="304" t="n"/>
      <c r="L4386" s="304" t="n"/>
      <c r="M4386" s="304" t="n"/>
      <c r="N4386" s="304" t="n"/>
    </row>
    <row r="4387" ht="15.75" customHeight="1" s="412">
      <c r="A4387" s="300" t="n">
        <v>4460</v>
      </c>
      <c r="B4387" s="300" t="n">
        <v>166</v>
      </c>
      <c r="C4387" s="300" t="inlineStr">
        <is>
          <t>T310</t>
        </is>
      </c>
      <c r="D4387" s="300" t="n">
        <v>16</v>
      </c>
      <c r="E4387" s="301" t="n">
        <v>43607</v>
      </c>
      <c r="F4387" s="300" t="n">
        <v>5252</v>
      </c>
      <c r="G4387" s="300" t="n">
        <v>7858</v>
      </c>
      <c r="H4387" s="300" t="n">
        <v>7334</v>
      </c>
      <c r="I4387" s="300" t="n"/>
      <c r="J4387" s="319" t="n"/>
      <c r="K4387" s="304" t="n"/>
      <c r="L4387" s="304" t="n"/>
      <c r="M4387" s="304" t="n"/>
      <c r="N4387" s="304" t="n"/>
    </row>
    <row r="4388" ht="15.75" customHeight="1" s="412">
      <c r="A4388" s="300" t="n">
        <v>4461</v>
      </c>
      <c r="B4388" s="300" t="n">
        <v>167</v>
      </c>
      <c r="C4388" s="300" t="inlineStr">
        <is>
          <t>T312</t>
        </is>
      </c>
      <c r="D4388" s="300" t="n">
        <v>16</v>
      </c>
      <c r="E4388" s="301" t="n">
        <v>43607</v>
      </c>
      <c r="F4388" s="300" t="n">
        <v>5280</v>
      </c>
      <c r="G4388" s="300" t="n">
        <v>9129</v>
      </c>
      <c r="H4388" s="300" t="n">
        <v>7924</v>
      </c>
      <c r="I4388" s="300" t="n"/>
      <c r="J4388" s="319" t="inlineStr">
        <is>
          <t>MF</t>
        </is>
      </c>
      <c r="K4388" s="304" t="n"/>
      <c r="L4388" s="304" t="n"/>
      <c r="M4388" s="304" t="n"/>
      <c r="N4388" s="304" t="n"/>
    </row>
    <row r="4389" ht="15.75" customHeight="1" s="412">
      <c r="A4389" s="300" t="n">
        <v>4462</v>
      </c>
      <c r="B4389" s="300" t="n">
        <v>168</v>
      </c>
      <c r="C4389" s="300" t="inlineStr">
        <is>
          <t>T312</t>
        </is>
      </c>
      <c r="D4389" s="300" t="n">
        <v>16</v>
      </c>
      <c r="E4389" s="301" t="n">
        <v>43607</v>
      </c>
      <c r="F4389" s="300" t="n">
        <v>5212</v>
      </c>
      <c r="G4389" s="300" t="n">
        <v>8565</v>
      </c>
      <c r="H4389" s="300" t="n">
        <v>7512</v>
      </c>
      <c r="I4389" s="300" t="n"/>
      <c r="J4389" s="319" t="n"/>
      <c r="K4389" s="304" t="n"/>
      <c r="L4389" s="304" t="n"/>
      <c r="M4389" s="304" t="n"/>
      <c r="N4389" s="304" t="n"/>
    </row>
    <row r="4390" ht="15.75" customHeight="1" s="412">
      <c r="A4390" s="300" t="n">
        <v>4463</v>
      </c>
      <c r="B4390" s="300" t="n">
        <v>169</v>
      </c>
      <c r="C4390" s="300" t="inlineStr">
        <is>
          <t>T313</t>
        </is>
      </c>
      <c r="D4390" s="300" t="n">
        <v>16</v>
      </c>
      <c r="E4390" s="301" t="n">
        <v>43607</v>
      </c>
      <c r="F4390" s="300" t="n">
        <v>5223</v>
      </c>
      <c r="G4390" s="300" t="n">
        <v>8971</v>
      </c>
      <c r="H4390" s="300" t="n">
        <v>7854</v>
      </c>
      <c r="I4390" s="300" t="n"/>
      <c r="J4390" s="319" t="inlineStr">
        <is>
          <t>MF</t>
        </is>
      </c>
      <c r="K4390" s="304" t="n"/>
      <c r="L4390" s="304" t="n"/>
      <c r="M4390" s="304" t="n"/>
      <c r="N4390" s="304" t="n"/>
    </row>
    <row r="4391" ht="15.75" customHeight="1" s="412">
      <c r="A4391" s="300" t="n">
        <v>4464</v>
      </c>
      <c r="B4391" s="300" t="n">
        <v>170</v>
      </c>
      <c r="C4391" s="300" t="inlineStr">
        <is>
          <t>T313</t>
        </is>
      </c>
      <c r="D4391" s="300" t="n">
        <v>16</v>
      </c>
      <c r="E4391" s="301" t="n">
        <v>43607</v>
      </c>
      <c r="F4391" s="300" t="n">
        <v>5223</v>
      </c>
      <c r="G4391" s="300" t="n">
        <v>8712</v>
      </c>
      <c r="H4391" s="300" t="n">
        <v>7661</v>
      </c>
      <c r="I4391" s="300" t="n"/>
      <c r="J4391" s="319" t="n"/>
      <c r="K4391" s="304" t="n"/>
      <c r="L4391" s="304" t="n"/>
      <c r="M4391" s="304" t="n"/>
      <c r="N4391" s="304" t="n"/>
    </row>
    <row r="4392" ht="15.75" customHeight="1" s="412">
      <c r="A4392" s="300" t="n">
        <v>4465</v>
      </c>
      <c r="B4392" s="300" t="n">
        <v>171</v>
      </c>
      <c r="C4392" s="300" t="inlineStr">
        <is>
          <t>T316</t>
        </is>
      </c>
      <c r="D4392" s="300" t="n">
        <v>16</v>
      </c>
      <c r="E4392" s="301" t="n">
        <v>43607</v>
      </c>
      <c r="F4392" s="300" t="n">
        <v>5259</v>
      </c>
      <c r="G4392" s="300" t="n">
        <v>8617</v>
      </c>
      <c r="H4392" s="300" t="n">
        <v>7736</v>
      </c>
      <c r="I4392" s="300" t="n"/>
      <c r="J4392" s="319" t="n"/>
      <c r="K4392" s="304" t="n"/>
      <c r="L4392" s="304" t="n"/>
      <c r="M4392" s="304" t="n"/>
      <c r="N4392" s="304" t="n"/>
    </row>
    <row r="4393" ht="15.75" customHeight="1" s="412">
      <c r="A4393" s="300" t="n">
        <v>4466</v>
      </c>
      <c r="B4393" s="300" t="n">
        <v>172</v>
      </c>
      <c r="C4393" s="300" t="inlineStr">
        <is>
          <t>T316</t>
        </is>
      </c>
      <c r="D4393" s="300" t="n">
        <v>16</v>
      </c>
      <c r="E4393" s="301" t="n">
        <v>43607</v>
      </c>
      <c r="F4393" s="300" t="n">
        <v>5274</v>
      </c>
      <c r="G4393" s="300" t="n">
        <v>8502</v>
      </c>
      <c r="H4393" s="300" t="n">
        <v>7684</v>
      </c>
      <c r="I4393" s="300" t="n"/>
      <c r="J4393" s="319" t="n"/>
      <c r="K4393" s="304" t="n"/>
      <c r="L4393" s="304" t="n"/>
      <c r="M4393" s="304" t="n"/>
      <c r="N4393" s="304" t="n"/>
    </row>
    <row r="4394" ht="15.75" customHeight="1" s="412">
      <c r="A4394" s="300" t="n">
        <v>4467</v>
      </c>
      <c r="B4394" s="300" t="n">
        <v>173</v>
      </c>
      <c r="C4394" s="300" t="inlineStr">
        <is>
          <t>T322</t>
        </is>
      </c>
      <c r="D4394" s="300" t="n">
        <v>16</v>
      </c>
      <c r="E4394" s="301" t="n">
        <v>43607</v>
      </c>
      <c r="F4394" s="300" t="n">
        <v>5227</v>
      </c>
      <c r="G4394" s="300" t="n">
        <v>9687</v>
      </c>
      <c r="H4394" s="300" t="n">
        <v>8650</v>
      </c>
      <c r="I4394" s="300" t="n"/>
      <c r="J4394" s="319" t="n"/>
      <c r="K4394" s="304" t="n"/>
      <c r="L4394" s="304" t="n"/>
      <c r="M4394" s="304" t="n"/>
      <c r="N4394" s="304" t="n"/>
    </row>
    <row r="4395" ht="15.75" customHeight="1" s="412">
      <c r="A4395" s="300" t="n">
        <v>4468</v>
      </c>
      <c r="B4395" s="300" t="n">
        <v>174</v>
      </c>
      <c r="C4395" s="300" t="inlineStr">
        <is>
          <t>T322</t>
        </is>
      </c>
      <c r="D4395" s="300" t="n">
        <v>16</v>
      </c>
      <c r="E4395" s="301" t="n">
        <v>43607</v>
      </c>
      <c r="F4395" s="300" t="n">
        <v>5182</v>
      </c>
      <c r="G4395" s="300" t="n">
        <v>9729</v>
      </c>
      <c r="H4395" s="300" t="n">
        <v>8658</v>
      </c>
      <c r="I4395" s="300" t="n"/>
      <c r="J4395" s="319" t="n"/>
      <c r="K4395" s="304" t="n"/>
      <c r="L4395" s="304" t="n"/>
      <c r="M4395" s="304" t="n"/>
      <c r="N4395" s="304" t="n"/>
    </row>
    <row r="4396" ht="15.75" customHeight="1" s="412">
      <c r="A4396" s="300" t="n">
        <v>4469</v>
      </c>
      <c r="B4396" s="300" t="n">
        <v>175</v>
      </c>
      <c r="C4396" s="300" t="inlineStr">
        <is>
          <t>T326</t>
        </is>
      </c>
      <c r="D4396" s="300" t="n">
        <v>16</v>
      </c>
      <c r="E4396" s="301" t="n">
        <v>43607</v>
      </c>
      <c r="F4396" s="300" t="n">
        <v>5280</v>
      </c>
      <c r="G4396" s="300" t="n">
        <v>7210</v>
      </c>
      <c r="H4396" s="300" t="n">
        <v>6861</v>
      </c>
      <c r="I4396" s="300" t="n"/>
      <c r="J4396" s="319" t="n"/>
      <c r="K4396" s="304" t="n"/>
      <c r="L4396" s="304" t="n"/>
      <c r="M4396" s="304" t="n"/>
      <c r="N4396" s="304" t="n"/>
    </row>
    <row r="4397" ht="15.75" customHeight="1" s="412">
      <c r="A4397" s="300" t="n">
        <v>4470</v>
      </c>
      <c r="B4397" s="300" t="n">
        <v>176</v>
      </c>
      <c r="C4397" s="300" t="inlineStr">
        <is>
          <t>T326</t>
        </is>
      </c>
      <c r="D4397" s="300" t="n">
        <v>16</v>
      </c>
      <c r="E4397" s="301" t="n">
        <v>43607</v>
      </c>
      <c r="F4397" s="300" t="n">
        <v>5193</v>
      </c>
      <c r="G4397" s="300" t="n">
        <v>7420</v>
      </c>
      <c r="H4397" s="300" t="n">
        <v>7018</v>
      </c>
      <c r="I4397" s="300" t="n"/>
      <c r="J4397" s="319" t="n"/>
      <c r="K4397" s="304" t="n"/>
      <c r="L4397" s="304" t="n"/>
      <c r="M4397" s="304" t="n"/>
      <c r="N4397" s="304" t="n"/>
    </row>
    <row r="4398" ht="15.75" customHeight="1" s="412">
      <c r="A4398" s="300" t="n">
        <v>4471</v>
      </c>
      <c r="B4398" s="300" t="n">
        <v>177</v>
      </c>
      <c r="C4398" s="300" t="inlineStr">
        <is>
          <t>T329</t>
        </is>
      </c>
      <c r="D4398" s="300" t="n">
        <v>16</v>
      </c>
      <c r="E4398" s="301" t="n">
        <v>43607</v>
      </c>
      <c r="F4398" s="300" t="n">
        <v>5259</v>
      </c>
      <c r="G4398" s="300" t="n">
        <v>8274</v>
      </c>
      <c r="H4398" s="300" t="n">
        <v>7454</v>
      </c>
      <c r="I4398" s="300" t="n"/>
      <c r="J4398" s="319" t="inlineStr">
        <is>
          <t>MF</t>
        </is>
      </c>
      <c r="K4398" s="304" t="n"/>
      <c r="L4398" s="304" t="n"/>
      <c r="M4398" s="304" t="n"/>
      <c r="N4398" s="304" t="n"/>
    </row>
    <row r="4399" ht="15.75" customHeight="1" s="412">
      <c r="A4399" s="300" t="n">
        <v>4472</v>
      </c>
      <c r="B4399" s="300" t="n">
        <v>178</v>
      </c>
      <c r="C4399" s="300" t="inlineStr">
        <is>
          <t>T329</t>
        </is>
      </c>
      <c r="D4399" s="300" t="n">
        <v>16</v>
      </c>
      <c r="E4399" s="301" t="n">
        <v>43607</v>
      </c>
      <c r="F4399" s="300" t="n">
        <v>5226</v>
      </c>
      <c r="G4399" s="300" t="n">
        <v>8172</v>
      </c>
      <c r="H4399" s="300" t="n">
        <v>7344</v>
      </c>
      <c r="I4399" s="300" t="n"/>
      <c r="J4399" s="319" t="n"/>
      <c r="K4399" s="304" t="n"/>
      <c r="L4399" s="304" t="n"/>
      <c r="M4399" s="304" t="n"/>
      <c r="N4399" s="304" t="n"/>
    </row>
    <row r="4400" ht="15.75" customHeight="1" s="412">
      <c r="A4400" s="300" t="n">
        <v>4473</v>
      </c>
      <c r="B4400" s="300" t="n">
        <v>179</v>
      </c>
      <c r="C4400" s="300" t="inlineStr">
        <is>
          <t>T334</t>
        </is>
      </c>
      <c r="D4400" s="300" t="n">
        <v>16</v>
      </c>
      <c r="E4400" s="301" t="n">
        <v>43607</v>
      </c>
      <c r="F4400" s="300" t="n">
        <v>5180</v>
      </c>
      <c r="G4400" s="300" t="n">
        <v>8261</v>
      </c>
      <c r="H4400" s="300" t="n">
        <v>7359</v>
      </c>
      <c r="I4400" s="300" t="n"/>
      <c r="J4400" s="319" t="inlineStr">
        <is>
          <t>MF</t>
        </is>
      </c>
      <c r="K4400" s="304" t="n"/>
      <c r="L4400" s="304" t="n"/>
      <c r="M4400" s="304" t="n"/>
      <c r="N4400" s="304" t="n"/>
    </row>
    <row r="4401" ht="15.75" customHeight="1" s="412">
      <c r="A4401" s="300" t="n">
        <v>4474</v>
      </c>
      <c r="B4401" s="300" t="n">
        <v>180</v>
      </c>
      <c r="C4401" s="300" t="inlineStr">
        <is>
          <t>T334</t>
        </is>
      </c>
      <c r="D4401" s="300" t="n">
        <v>16</v>
      </c>
      <c r="E4401" s="301" t="n">
        <v>43607</v>
      </c>
      <c r="F4401" s="300" t="n">
        <v>5282</v>
      </c>
      <c r="G4401" s="300" t="n">
        <v>8505</v>
      </c>
      <c r="H4401" s="300" t="n">
        <v>7575</v>
      </c>
      <c r="I4401" s="300" t="n"/>
      <c r="J4401" s="319" t="n"/>
      <c r="K4401" s="304" t="n"/>
      <c r="L4401" s="304" t="n"/>
      <c r="M4401" s="304" t="n"/>
      <c r="N4401" s="304" t="n"/>
    </row>
    <row r="4402" ht="15.75" customHeight="1" s="412">
      <c r="A4402" s="300" t="n">
        <v>4475</v>
      </c>
      <c r="B4402" s="300" t="n">
        <v>181</v>
      </c>
      <c r="C4402" s="300" t="inlineStr">
        <is>
          <t>T335</t>
        </is>
      </c>
      <c r="D4402" s="300" t="n">
        <v>16</v>
      </c>
      <c r="E4402" s="301" t="n">
        <v>43607</v>
      </c>
      <c r="F4402" s="300" t="n">
        <v>5244</v>
      </c>
      <c r="G4402" s="300" t="n">
        <v>7673</v>
      </c>
      <c r="H4402" s="300" t="n">
        <v>7161</v>
      </c>
      <c r="I4402" s="300" t="n"/>
      <c r="J4402" s="319" t="n"/>
      <c r="K4402" s="304" t="n"/>
      <c r="L4402" s="304" t="n"/>
      <c r="M4402" s="304" t="n"/>
      <c r="N4402" s="304" t="n"/>
    </row>
    <row r="4403" ht="15.75" customHeight="1" s="412">
      <c r="A4403" s="300" t="n">
        <v>4476</v>
      </c>
      <c r="B4403" s="300" t="n">
        <v>182</v>
      </c>
      <c r="C4403" s="300" t="inlineStr">
        <is>
          <t>T335</t>
        </is>
      </c>
      <c r="D4403" s="300" t="n">
        <v>16</v>
      </c>
      <c r="E4403" s="301" t="n">
        <v>43607</v>
      </c>
      <c r="F4403" s="300" t="n">
        <v>5301</v>
      </c>
      <c r="G4403" s="300" t="n">
        <v>7895</v>
      </c>
      <c r="H4403" s="300" t="n">
        <v>7311</v>
      </c>
      <c r="I4403" s="300" t="n"/>
      <c r="J4403" s="319" t="n"/>
      <c r="K4403" s="304" t="n"/>
      <c r="L4403" s="304" t="n"/>
      <c r="M4403" s="304" t="n"/>
      <c r="N4403" s="304" t="n"/>
    </row>
    <row r="4404" ht="15.75" customHeight="1" s="412">
      <c r="A4404" s="300" t="n">
        <v>4477</v>
      </c>
      <c r="B4404" s="300" t="n">
        <v>183</v>
      </c>
      <c r="C4404" s="300" t="inlineStr">
        <is>
          <t>T336</t>
        </is>
      </c>
      <c r="D4404" s="300" t="n">
        <v>16</v>
      </c>
      <c r="E4404" s="301" t="n">
        <v>43607</v>
      </c>
      <c r="F4404" s="300" t="n">
        <v>5192</v>
      </c>
      <c r="G4404" s="300" t="n">
        <v>8343</v>
      </c>
      <c r="H4404" s="300" t="n">
        <v>7474</v>
      </c>
      <c r="I4404" s="300" t="n"/>
      <c r="J4404" s="319" t="inlineStr">
        <is>
          <t>MF</t>
        </is>
      </c>
      <c r="K4404" s="304" t="n"/>
      <c r="L4404" s="304" t="n"/>
      <c r="M4404" s="304" t="n"/>
      <c r="N4404" s="304" t="n"/>
    </row>
    <row r="4405" ht="15.75" customHeight="1" s="412">
      <c r="A4405" s="300" t="n">
        <v>4478</v>
      </c>
      <c r="B4405" s="300" t="n">
        <v>184</v>
      </c>
      <c r="C4405" s="300" t="inlineStr">
        <is>
          <t>T336</t>
        </is>
      </c>
      <c r="D4405" s="300" t="n">
        <v>16</v>
      </c>
      <c r="E4405" s="301" t="n">
        <v>43607</v>
      </c>
      <c r="F4405" s="300" t="n">
        <v>5243</v>
      </c>
      <c r="G4405" s="300" t="n">
        <v>8763</v>
      </c>
      <c r="H4405" s="300" t="n">
        <v>7497</v>
      </c>
      <c r="I4405" s="300" t="n"/>
      <c r="J4405" s="319" t="n"/>
      <c r="K4405" s="304" t="n"/>
      <c r="L4405" s="304" t="n"/>
      <c r="M4405" s="304" t="n"/>
      <c r="N4405" s="304" t="n"/>
    </row>
    <row r="4406" ht="15.75" customHeight="1" s="412">
      <c r="A4406" s="300" t="n">
        <v>4479</v>
      </c>
      <c r="B4406" s="300" t="n">
        <v>185</v>
      </c>
      <c r="C4406" s="300" t="inlineStr">
        <is>
          <t>T339</t>
        </is>
      </c>
      <c r="D4406" s="300" t="n">
        <v>16</v>
      </c>
      <c r="E4406" s="301" t="n">
        <v>43607</v>
      </c>
      <c r="F4406" s="300" t="n">
        <v>5288</v>
      </c>
      <c r="G4406" s="300" t="n">
        <v>7406</v>
      </c>
      <c r="H4406" s="300" t="n">
        <v>7027</v>
      </c>
      <c r="I4406" s="300" t="n"/>
      <c r="J4406" s="319" t="n"/>
      <c r="K4406" s="304" t="n"/>
      <c r="L4406" s="304" t="n"/>
      <c r="M4406" s="304" t="n"/>
      <c r="N4406" s="304" t="n"/>
    </row>
    <row r="4407" ht="15.75" customHeight="1" s="412">
      <c r="A4407" s="300" t="n">
        <v>4480</v>
      </c>
      <c r="B4407" s="300" t="n">
        <v>186</v>
      </c>
      <c r="C4407" s="300" t="inlineStr">
        <is>
          <t>T339</t>
        </is>
      </c>
      <c r="D4407" s="300" t="n">
        <v>16</v>
      </c>
      <c r="E4407" s="301" t="n">
        <v>43607</v>
      </c>
      <c r="F4407" s="300" t="n">
        <v>5251</v>
      </c>
      <c r="G4407" s="300" t="n">
        <v>7240</v>
      </c>
      <c r="H4407" s="300" t="n">
        <v>6883</v>
      </c>
      <c r="I4407" s="300" t="n"/>
      <c r="J4407" s="319" t="n"/>
      <c r="K4407" s="304" t="n"/>
      <c r="L4407" s="304" t="n"/>
      <c r="M4407" s="304" t="n"/>
      <c r="N4407" s="304" t="n"/>
    </row>
    <row r="4408" ht="15.75" customHeight="1" s="412">
      <c r="A4408" s="300" t="n">
        <v>4481</v>
      </c>
      <c r="B4408" s="300" t="n">
        <v>187</v>
      </c>
      <c r="C4408" s="300" t="inlineStr">
        <is>
          <t>T341</t>
        </is>
      </c>
      <c r="D4408" s="300" t="n">
        <v>16</v>
      </c>
      <c r="E4408" s="301" t="n">
        <v>43607</v>
      </c>
      <c r="F4408" s="300" t="n">
        <v>5214</v>
      </c>
      <c r="G4408" s="300" t="n">
        <v>6532</v>
      </c>
      <c r="H4408" s="300" t="n">
        <v>6295</v>
      </c>
      <c r="I4408" s="300" t="n"/>
      <c r="J4408" s="319" t="inlineStr">
        <is>
          <t>MF</t>
        </is>
      </c>
      <c r="K4408" s="304" t="n"/>
      <c r="L4408" s="304" t="n"/>
      <c r="M4408" s="304" t="n"/>
      <c r="N4408" s="304" t="n"/>
    </row>
    <row r="4409" ht="15.75" customHeight="1" s="412">
      <c r="A4409" s="300" t="n">
        <v>4482</v>
      </c>
      <c r="B4409" s="300" t="n">
        <v>188</v>
      </c>
      <c r="C4409" s="300" t="inlineStr">
        <is>
          <t>T341</t>
        </is>
      </c>
      <c r="D4409" s="300" t="n">
        <v>16</v>
      </c>
      <c r="E4409" s="301" t="n">
        <v>43607</v>
      </c>
      <c r="F4409" s="300" t="n">
        <v>5267</v>
      </c>
      <c r="G4409" s="300" t="n">
        <v>6503</v>
      </c>
      <c r="H4409" s="300" t="n">
        <v>6275</v>
      </c>
      <c r="I4409" s="300" t="n"/>
      <c r="J4409" s="319" t="n"/>
      <c r="K4409" s="304" t="n"/>
      <c r="L4409" s="304" t="n"/>
      <c r="M4409" s="304" t="n"/>
      <c r="N4409" s="304" t="n"/>
    </row>
    <row r="4410" ht="15.75" customHeight="1" s="412">
      <c r="A4410" s="300" t="n">
        <v>4483</v>
      </c>
      <c r="B4410" s="300" t="n">
        <v>189</v>
      </c>
      <c r="C4410" s="300" t="inlineStr">
        <is>
          <t>T345</t>
        </is>
      </c>
      <c r="D4410" s="300" t="n">
        <v>16</v>
      </c>
      <c r="E4410" s="301" t="n">
        <v>43607</v>
      </c>
      <c r="F4410" s="300" t="n">
        <v>5261</v>
      </c>
      <c r="G4410" s="300" t="n">
        <v>7653</v>
      </c>
      <c r="H4410" s="300" t="n">
        <v>7184</v>
      </c>
      <c r="I4410" s="300" t="n"/>
      <c r="J4410" s="319" t="n"/>
      <c r="K4410" s="304" t="n"/>
      <c r="L4410" s="304" t="n"/>
      <c r="M4410" s="304" t="n"/>
      <c r="N4410" s="304" t="n"/>
    </row>
    <row r="4411" ht="15.75" customHeight="1" s="412">
      <c r="A4411" s="300" t="n">
        <v>4484</v>
      </c>
      <c r="B4411" s="300" t="n">
        <v>190</v>
      </c>
      <c r="C4411" s="300" t="inlineStr">
        <is>
          <t>T345</t>
        </is>
      </c>
      <c r="D4411" s="300" t="n">
        <v>16</v>
      </c>
      <c r="E4411" s="301" t="n">
        <v>43607</v>
      </c>
      <c r="F4411" s="300" t="n">
        <v>5238</v>
      </c>
      <c r="G4411" s="300" t="n">
        <v>7598</v>
      </c>
      <c r="H4411" s="300" t="n">
        <v>7137</v>
      </c>
      <c r="I4411" s="300" t="n"/>
      <c r="J4411" s="319" t="n"/>
      <c r="K4411" s="304" t="n"/>
      <c r="L4411" s="304" t="n"/>
      <c r="M4411" s="304" t="n"/>
      <c r="N4411" s="304" t="n"/>
    </row>
    <row r="4412" ht="15.75" customHeight="1" s="412">
      <c r="A4412" s="300" t="n">
        <v>4485</v>
      </c>
      <c r="B4412" s="300" t="n">
        <v>191</v>
      </c>
      <c r="C4412" s="300" t="inlineStr">
        <is>
          <t>T346</t>
        </is>
      </c>
      <c r="D4412" s="300" t="n">
        <v>16</v>
      </c>
      <c r="E4412" s="301" t="n">
        <v>43607</v>
      </c>
      <c r="F4412" s="300" t="n">
        <v>5280</v>
      </c>
      <c r="G4412" s="300" t="n">
        <v>6944</v>
      </c>
      <c r="H4412" s="300" t="n">
        <v>6586</v>
      </c>
      <c r="I4412" s="300" t="n"/>
      <c r="J4412" s="319" t="n"/>
      <c r="K4412" s="304" t="n"/>
      <c r="L4412" s="304" t="n"/>
      <c r="M4412" s="304" t="n"/>
      <c r="N4412" s="304" t="n"/>
    </row>
    <row r="4413" ht="15.75" customHeight="1" s="412">
      <c r="A4413" s="300" t="n">
        <v>4486</v>
      </c>
      <c r="B4413" s="300" t="n">
        <v>192</v>
      </c>
      <c r="C4413" s="300" t="inlineStr">
        <is>
          <t>T346</t>
        </is>
      </c>
      <c r="D4413" s="300" t="n">
        <v>16</v>
      </c>
      <c r="E4413" s="301" t="n">
        <v>43607</v>
      </c>
      <c r="F4413" s="300" t="n">
        <v>5241</v>
      </c>
      <c r="G4413" s="300" t="n">
        <v>6805</v>
      </c>
      <c r="H4413" s="300" t="n">
        <v>6472</v>
      </c>
      <c r="I4413" s="300" t="n"/>
      <c r="J4413" s="319" t="n"/>
      <c r="K4413" s="304" t="n"/>
      <c r="L4413" s="304" t="n"/>
      <c r="M4413" s="304" t="n"/>
      <c r="N4413" s="304" t="n"/>
    </row>
    <row r="4414" ht="15.75" customHeight="1" s="412">
      <c r="A4414" s="300" t="n">
        <v>4487</v>
      </c>
      <c r="B4414" s="300" t="n">
        <v>193</v>
      </c>
      <c r="C4414" s="300" t="inlineStr">
        <is>
          <t>T352</t>
        </is>
      </c>
      <c r="D4414" s="300" t="n">
        <v>16</v>
      </c>
      <c r="E4414" s="301" t="n">
        <v>43607</v>
      </c>
      <c r="F4414" s="300" t="n">
        <v>5263</v>
      </c>
      <c r="G4414" s="300" t="n">
        <v>9245</v>
      </c>
      <c r="H4414" s="300" t="n">
        <v>8180</v>
      </c>
      <c r="I4414" s="300" t="n"/>
      <c r="J4414" s="319" t="inlineStr">
        <is>
          <t>MF</t>
        </is>
      </c>
      <c r="K4414" s="304" t="n"/>
      <c r="L4414" s="304" t="n"/>
      <c r="M4414" s="304" t="n"/>
      <c r="N4414" s="304" t="n"/>
    </row>
    <row r="4415" ht="15.75" customHeight="1" s="412">
      <c r="A4415" s="300" t="n">
        <v>4488</v>
      </c>
      <c r="B4415" s="300" t="n">
        <v>194</v>
      </c>
      <c r="C4415" s="300" t="inlineStr">
        <is>
          <t>T352</t>
        </is>
      </c>
      <c r="D4415" s="300" t="n">
        <v>16</v>
      </c>
      <c r="E4415" s="301" t="n">
        <v>43607</v>
      </c>
      <c r="F4415" s="300" t="n">
        <v>5207</v>
      </c>
      <c r="G4415" s="300" t="n">
        <v>9250</v>
      </c>
      <c r="H4415" s="300" t="n">
        <v>8180</v>
      </c>
      <c r="I4415" s="300" t="n"/>
      <c r="J4415" s="319" t="n"/>
      <c r="K4415" s="304" t="n"/>
      <c r="L4415" s="304" t="n"/>
      <c r="M4415" s="304" t="n"/>
      <c r="N4415" s="304" t="n"/>
    </row>
    <row r="4416" ht="15.75" customHeight="1" s="412">
      <c r="A4416" s="300" t="n">
        <v>4489</v>
      </c>
      <c r="B4416" s="300" t="n">
        <v>195</v>
      </c>
      <c r="C4416" s="300" t="inlineStr">
        <is>
          <t>T354</t>
        </is>
      </c>
      <c r="D4416" s="300" t="n">
        <v>16</v>
      </c>
      <c r="E4416" s="301" t="n">
        <v>43607</v>
      </c>
      <c r="F4416" s="300" t="n">
        <v>5277</v>
      </c>
      <c r="G4416" s="300" t="n">
        <v>9898</v>
      </c>
      <c r="H4416" s="300" t="n">
        <v>8469</v>
      </c>
      <c r="I4416" s="300" t="n"/>
      <c r="J4416" s="319" t="inlineStr">
        <is>
          <t>MF</t>
        </is>
      </c>
      <c r="K4416" s="304" t="n"/>
      <c r="L4416" s="304" t="n"/>
      <c r="M4416" s="304" t="n"/>
      <c r="N4416" s="304" t="n"/>
    </row>
    <row r="4417" ht="15.75" customHeight="1" s="412">
      <c r="A4417" s="300" t="n">
        <v>4490</v>
      </c>
      <c r="B4417" s="300" t="n">
        <v>196</v>
      </c>
      <c r="C4417" s="300" t="inlineStr">
        <is>
          <t>T354</t>
        </is>
      </c>
      <c r="D4417" s="300" t="n">
        <v>16</v>
      </c>
      <c r="E4417" s="301" t="n">
        <v>43607</v>
      </c>
      <c r="F4417" s="300" t="n">
        <v>5243</v>
      </c>
      <c r="G4417" s="300" t="n">
        <v>9844</v>
      </c>
      <c r="H4417" s="300" t="n">
        <v>8441</v>
      </c>
      <c r="I4417" s="300" t="n"/>
      <c r="J4417" s="319" t="n"/>
      <c r="K4417" s="304" t="n"/>
      <c r="L4417" s="304" t="n"/>
      <c r="M4417" s="304" t="n"/>
      <c r="N4417" s="304" t="n"/>
    </row>
    <row r="4418" ht="15.75" customHeight="1" s="412">
      <c r="A4418" s="300" t="n">
        <v>4491</v>
      </c>
      <c r="B4418" s="300" t="n">
        <v>197</v>
      </c>
      <c r="C4418" s="300" t="inlineStr">
        <is>
          <t>T360</t>
        </is>
      </c>
      <c r="D4418" s="300" t="n">
        <v>16</v>
      </c>
      <c r="E4418" s="301" t="n">
        <v>43607</v>
      </c>
      <c r="F4418" s="300" t="n">
        <v>5252</v>
      </c>
      <c r="G4418" s="300" t="n">
        <v>8485</v>
      </c>
      <c r="H4418" s="300" t="n">
        <v>7550</v>
      </c>
      <c r="I4418" s="300" t="n"/>
      <c r="J4418" s="319" t="inlineStr">
        <is>
          <t>MF</t>
        </is>
      </c>
      <c r="K4418" s="304" t="n"/>
      <c r="L4418" s="304" t="n"/>
      <c r="M4418" s="304" t="n"/>
      <c r="N4418" s="304" t="n"/>
    </row>
    <row r="4419" ht="15.75" customHeight="1" s="412">
      <c r="A4419" s="300" t="n">
        <v>4492</v>
      </c>
      <c r="B4419" s="300" t="n">
        <v>198</v>
      </c>
      <c r="C4419" s="300" t="inlineStr">
        <is>
          <t>T360</t>
        </is>
      </c>
      <c r="D4419" s="300" t="n">
        <v>16</v>
      </c>
      <c r="E4419" s="301" t="n">
        <v>43607</v>
      </c>
      <c r="F4419" s="300" t="n">
        <v>5320</v>
      </c>
      <c r="G4419" s="300" t="n">
        <v>8544</v>
      </c>
      <c r="H4419" s="300" t="n">
        <v>7600</v>
      </c>
      <c r="I4419" s="300" t="n"/>
      <c r="J4419" s="319" t="n"/>
      <c r="K4419" s="304" t="n"/>
      <c r="L4419" s="304" t="n"/>
      <c r="M4419" s="304" t="n"/>
      <c r="N4419" s="304" t="n"/>
    </row>
    <row r="4420" ht="15.75" customHeight="1" s="412">
      <c r="A4420" s="300" t="n">
        <v>4493</v>
      </c>
      <c r="B4420" s="300" t="n">
        <v>199</v>
      </c>
      <c r="C4420" s="300" t="inlineStr">
        <is>
          <t>T361</t>
        </is>
      </c>
      <c r="D4420" s="300" t="n">
        <v>16</v>
      </c>
      <c r="E4420" s="301" t="n">
        <v>43607</v>
      </c>
      <c r="F4420" s="300" t="n">
        <v>5262</v>
      </c>
      <c r="G4420" s="300" t="n">
        <v>8656</v>
      </c>
      <c r="H4420" s="300" t="n">
        <v>8037</v>
      </c>
      <c r="I4420" s="300" t="n"/>
      <c r="J4420" s="319" t="n"/>
      <c r="K4420" s="304" t="n"/>
      <c r="L4420" s="304" t="n"/>
      <c r="M4420" s="304" t="n"/>
      <c r="N4420" s="304" t="n"/>
    </row>
    <row r="4421" ht="15.75" customHeight="1" s="412">
      <c r="A4421" s="300" t="n">
        <v>4494</v>
      </c>
      <c r="B4421" s="300" t="n">
        <v>200</v>
      </c>
      <c r="C4421" s="300" t="inlineStr">
        <is>
          <t>T361</t>
        </is>
      </c>
      <c r="D4421" s="300" t="n">
        <v>16</v>
      </c>
      <c r="E4421" s="301" t="n">
        <v>43607</v>
      </c>
      <c r="F4421" s="300" t="n">
        <v>5181</v>
      </c>
      <c r="G4421" s="300" t="n">
        <v>8456</v>
      </c>
      <c r="H4421" s="300" t="n">
        <v>7870</v>
      </c>
      <c r="I4421" s="300" t="n"/>
      <c r="J4421" s="319" t="n"/>
      <c r="K4421" s="304" t="n"/>
      <c r="L4421" s="304" t="n"/>
      <c r="M4421" s="304" t="n"/>
      <c r="N4421" s="304" t="n"/>
    </row>
    <row r="4422" ht="15.75" customHeight="1" s="412">
      <c r="A4422" s="300" t="n">
        <v>4495</v>
      </c>
      <c r="B4422" s="300" t="n">
        <v>201</v>
      </c>
      <c r="C4422" s="300" t="inlineStr">
        <is>
          <t>T363</t>
        </is>
      </c>
      <c r="D4422" s="300" t="n">
        <v>16</v>
      </c>
      <c r="E4422" s="301" t="n">
        <v>43607</v>
      </c>
      <c r="F4422" s="300" t="n">
        <v>5254</v>
      </c>
      <c r="G4422" s="300" t="n">
        <v>8201</v>
      </c>
      <c r="H4422" s="300" t="n">
        <v>7600</v>
      </c>
      <c r="I4422" s="300" t="n"/>
      <c r="J4422" s="319" t="n"/>
      <c r="K4422" s="304" t="n"/>
      <c r="L4422" s="304" t="n"/>
      <c r="M4422" s="304" t="n"/>
      <c r="N4422" s="304" t="n"/>
    </row>
    <row r="4423" ht="15.75" customHeight="1" s="412">
      <c r="A4423" s="300" t="n">
        <v>4496</v>
      </c>
      <c r="B4423" s="300" t="n">
        <v>202</v>
      </c>
      <c r="C4423" s="300" t="inlineStr">
        <is>
          <t>T363</t>
        </is>
      </c>
      <c r="D4423" s="300" t="n">
        <v>16</v>
      </c>
      <c r="E4423" s="301" t="n">
        <v>43607</v>
      </c>
      <c r="F4423" s="300" t="n">
        <v>5275</v>
      </c>
      <c r="G4423" s="300" t="n">
        <v>7754</v>
      </c>
      <c r="H4423" s="300" t="n">
        <v>7244</v>
      </c>
      <c r="I4423" s="300" t="n"/>
      <c r="J4423" s="319" t="n"/>
      <c r="K4423" s="304" t="n"/>
      <c r="L4423" s="304" t="n"/>
      <c r="M4423" s="304" t="n"/>
      <c r="N4423" s="304" t="n"/>
    </row>
    <row r="4424" ht="15.75" customHeight="1" s="412">
      <c r="A4424" s="300" t="n">
        <v>4497</v>
      </c>
      <c r="B4424" s="300" t="n">
        <v>203</v>
      </c>
      <c r="C4424" s="300" t="inlineStr">
        <is>
          <t>T365</t>
        </is>
      </c>
      <c r="D4424" s="300" t="n">
        <v>16</v>
      </c>
      <c r="E4424" s="301" t="n">
        <v>43607</v>
      </c>
      <c r="F4424" s="300" t="n">
        <v>5215</v>
      </c>
      <c r="G4424" s="300" t="n">
        <v>8614</v>
      </c>
      <c r="H4424" s="300" t="n">
        <v>7656</v>
      </c>
      <c r="I4424" s="300" t="n"/>
      <c r="J4424" s="319" t="n"/>
      <c r="K4424" s="304" t="n"/>
      <c r="L4424" s="304" t="n"/>
      <c r="M4424" s="304" t="n"/>
      <c r="N4424" s="304" t="n"/>
    </row>
    <row r="4425" ht="15.75" customHeight="1" s="412">
      <c r="A4425" s="300" t="n">
        <v>4498</v>
      </c>
      <c r="B4425" s="300" t="n">
        <v>204</v>
      </c>
      <c r="C4425" s="300" t="inlineStr">
        <is>
          <t>T365</t>
        </is>
      </c>
      <c r="D4425" s="300" t="n">
        <v>16</v>
      </c>
      <c r="E4425" s="301" t="n">
        <v>43607</v>
      </c>
      <c r="F4425" s="300" t="n">
        <v>5239</v>
      </c>
      <c r="G4425" s="300" t="n">
        <v>8763</v>
      </c>
      <c r="H4425" s="300" t="n">
        <v>7738</v>
      </c>
      <c r="I4425" s="300" t="n"/>
      <c r="J4425" s="319" t="n"/>
      <c r="K4425" s="304" t="n"/>
      <c r="L4425" s="304" t="n"/>
      <c r="M4425" s="304" t="n"/>
      <c r="N4425" s="304" t="n"/>
    </row>
    <row r="4426" ht="15.75" customHeight="1" s="412">
      <c r="A4426" s="300" t="n">
        <v>4499</v>
      </c>
      <c r="B4426" s="300" t="n">
        <v>205</v>
      </c>
      <c r="C4426" s="300" t="inlineStr">
        <is>
          <t>T367</t>
        </is>
      </c>
      <c r="D4426" s="300" t="n">
        <v>16</v>
      </c>
      <c r="E4426" s="301" t="n">
        <v>43607</v>
      </c>
      <c r="F4426" s="300" t="n">
        <v>5204</v>
      </c>
      <c r="G4426" s="300" t="n">
        <v>8339</v>
      </c>
      <c r="H4426" s="300" t="n">
        <v>7578</v>
      </c>
      <c r="I4426" s="300" t="n"/>
      <c r="J4426" s="319" t="n"/>
      <c r="K4426" s="304" t="n"/>
      <c r="L4426" s="304" t="n"/>
      <c r="M4426" s="304" t="n"/>
      <c r="N4426" s="304" t="n"/>
    </row>
    <row r="4427" ht="15.75" customHeight="1" s="412">
      <c r="A4427" s="300" t="n">
        <v>4500</v>
      </c>
      <c r="B4427" s="300" t="n">
        <v>206</v>
      </c>
      <c r="C4427" s="300" t="inlineStr">
        <is>
          <t>T367</t>
        </is>
      </c>
      <c r="D4427" s="300" t="n">
        <v>16</v>
      </c>
      <c r="E4427" s="301" t="n">
        <v>43607</v>
      </c>
      <c r="F4427" s="300" t="n">
        <v>5233</v>
      </c>
      <c r="G4427" s="300" t="n">
        <v>8376</v>
      </c>
      <c r="H4427" s="300" t="n">
        <v>7614</v>
      </c>
      <c r="I4427" s="300" t="n"/>
      <c r="J4427" s="319" t="n"/>
      <c r="K4427" s="304" t="n"/>
      <c r="L4427" s="304" t="n"/>
      <c r="M4427" s="304" t="n"/>
      <c r="N4427" s="304" t="n"/>
    </row>
    <row r="4428" ht="15.75" customHeight="1" s="412">
      <c r="A4428" s="300" t="n">
        <v>4501</v>
      </c>
      <c r="B4428" s="300" t="n">
        <v>207</v>
      </c>
      <c r="C4428" s="300" t="inlineStr">
        <is>
          <t>T369</t>
        </is>
      </c>
      <c r="D4428" s="300" t="n">
        <v>16</v>
      </c>
      <c r="E4428" s="301" t="n">
        <v>43607</v>
      </c>
      <c r="F4428" s="300" t="n">
        <v>5236</v>
      </c>
      <c r="G4428" s="300" t="n">
        <v>7944</v>
      </c>
      <c r="H4428" s="300" t="n">
        <v>7371</v>
      </c>
      <c r="I4428" s="300" t="n"/>
      <c r="J4428" s="319" t="inlineStr">
        <is>
          <t>MF</t>
        </is>
      </c>
      <c r="K4428" s="304" t="n"/>
      <c r="L4428" s="304" t="n"/>
      <c r="M4428" s="304" t="n"/>
      <c r="N4428" s="304" t="n"/>
    </row>
    <row r="4429" ht="15.75" customHeight="1" s="412">
      <c r="A4429" s="300" t="n">
        <v>4502</v>
      </c>
      <c r="B4429" s="300" t="n">
        <v>208</v>
      </c>
      <c r="C4429" s="300" t="inlineStr">
        <is>
          <t>T369</t>
        </is>
      </c>
      <c r="D4429" s="300" t="n">
        <v>16</v>
      </c>
      <c r="E4429" s="301" t="n">
        <v>43607</v>
      </c>
      <c r="F4429" s="300" t="n">
        <v>5202</v>
      </c>
      <c r="G4429" s="300" t="n">
        <v>7997</v>
      </c>
      <c r="H4429" s="300" t="n">
        <v>7405</v>
      </c>
      <c r="I4429" s="300" t="n"/>
      <c r="J4429" s="319" t="n"/>
      <c r="K4429" s="304" t="n"/>
      <c r="L4429" s="304" t="n"/>
      <c r="M4429" s="304" t="n"/>
      <c r="N4429" s="304" t="n"/>
    </row>
    <row r="4430" ht="15.75" customHeight="1" s="412">
      <c r="A4430" s="300" t="n">
        <v>4503</v>
      </c>
      <c r="B4430" s="300" t="n">
        <v>209</v>
      </c>
      <c r="C4430" s="300" t="inlineStr">
        <is>
          <t>T371</t>
        </is>
      </c>
      <c r="D4430" s="300" t="n">
        <v>16</v>
      </c>
      <c r="E4430" s="301" t="n">
        <v>43607</v>
      </c>
      <c r="F4430" s="300" t="n">
        <v>5228</v>
      </c>
      <c r="G4430" s="300" t="n">
        <v>7029</v>
      </c>
      <c r="H4430" s="300" t="n">
        <v>6716</v>
      </c>
      <c r="I4430" s="300" t="n"/>
      <c r="J4430" s="319" t="n"/>
      <c r="K4430" s="304" t="n"/>
      <c r="L4430" s="304" t="n"/>
      <c r="M4430" s="304" t="n"/>
      <c r="N4430" s="304" t="n"/>
    </row>
    <row r="4431" ht="15.75" customHeight="1" s="412">
      <c r="A4431" s="300" t="n">
        <v>4504</v>
      </c>
      <c r="B4431" s="300" t="n">
        <v>210</v>
      </c>
      <c r="C4431" s="300" t="inlineStr">
        <is>
          <t>T371</t>
        </is>
      </c>
      <c r="D4431" s="300" t="n">
        <v>16</v>
      </c>
      <c r="E4431" s="301" t="n">
        <v>43607</v>
      </c>
      <c r="F4431" s="300" t="n">
        <v>5223</v>
      </c>
      <c r="G4431" s="300" t="n">
        <v>7040</v>
      </c>
      <c r="H4431" s="300" t="n">
        <v>6724</v>
      </c>
      <c r="I4431" s="300" t="n"/>
      <c r="J4431" s="319" t="n"/>
      <c r="K4431" s="304" t="n"/>
      <c r="L4431" s="304" t="n"/>
      <c r="M4431" s="304" t="n"/>
      <c r="N4431" s="304" t="n"/>
    </row>
    <row r="4432" ht="15.75" customHeight="1" s="412">
      <c r="A4432" s="300" t="n">
        <v>4505</v>
      </c>
      <c r="B4432" s="300" t="n">
        <v>211</v>
      </c>
      <c r="C4432" s="300" t="inlineStr">
        <is>
          <t>T375</t>
        </is>
      </c>
      <c r="D4432" s="300" t="n">
        <v>16</v>
      </c>
      <c r="E4432" s="301" t="n">
        <v>43607</v>
      </c>
      <c r="F4432" s="300" t="n">
        <v>5194</v>
      </c>
      <c r="G4432" s="300" t="n">
        <v>7358</v>
      </c>
      <c r="H4432" s="300" t="n">
        <v>6893</v>
      </c>
      <c r="I4432" s="300" t="n"/>
      <c r="J4432" s="319" t="n"/>
      <c r="K4432" s="304" t="n"/>
      <c r="L4432" s="304" t="n"/>
      <c r="M4432" s="304" t="n"/>
      <c r="N4432" s="304" t="n"/>
    </row>
    <row r="4433" ht="15.75" customHeight="1" s="412">
      <c r="A4433" s="300" t="n">
        <v>4506</v>
      </c>
      <c r="B4433" s="300" t="n">
        <v>212</v>
      </c>
      <c r="C4433" s="300" t="inlineStr">
        <is>
          <t>T375</t>
        </is>
      </c>
      <c r="D4433" s="300" t="n">
        <v>16</v>
      </c>
      <c r="E4433" s="301" t="n">
        <v>43607</v>
      </c>
      <c r="F4433" s="300" t="n">
        <v>5225</v>
      </c>
      <c r="G4433" s="300" t="n">
        <v>7432</v>
      </c>
      <c r="H4433" s="300" t="n">
        <v>6962</v>
      </c>
      <c r="I4433" s="300" t="n"/>
      <c r="J4433" s="319" t="n"/>
      <c r="K4433" s="304" t="n"/>
      <c r="L4433" s="304" t="n"/>
      <c r="M4433" s="304" t="n"/>
      <c r="N4433" s="304" t="n"/>
    </row>
    <row r="4434" ht="15.75" customHeight="1" s="412">
      <c r="A4434" s="300" t="n">
        <v>4507</v>
      </c>
      <c r="B4434" s="300" t="n">
        <v>213</v>
      </c>
      <c r="C4434" s="300" t="inlineStr">
        <is>
          <t>T380</t>
        </is>
      </c>
      <c r="D4434" s="300" t="n">
        <v>16</v>
      </c>
      <c r="E4434" s="301" t="n">
        <v>43607</v>
      </c>
      <c r="F4434" s="300" t="n">
        <v>5207</v>
      </c>
      <c r="G4434" s="300" t="n">
        <v>8050</v>
      </c>
      <c r="H4434" s="300" t="n">
        <v>7519</v>
      </c>
      <c r="I4434" s="300" t="n"/>
      <c r="J4434" s="319" t="n"/>
      <c r="K4434" s="304" t="n"/>
      <c r="L4434" s="304" t="n"/>
      <c r="M4434" s="304" t="n"/>
      <c r="N4434" s="304" t="n"/>
    </row>
    <row r="4435" ht="15.75" customHeight="1" s="412">
      <c r="A4435" s="300" t="n">
        <v>4508</v>
      </c>
      <c r="B4435" s="300" t="n">
        <v>214</v>
      </c>
      <c r="C4435" s="300" t="inlineStr">
        <is>
          <t>T380</t>
        </is>
      </c>
      <c r="D4435" s="300" t="n">
        <v>16</v>
      </c>
      <c r="E4435" s="301" t="n">
        <v>43607</v>
      </c>
      <c r="F4435" s="300" t="n">
        <v>5237</v>
      </c>
      <c r="G4435" s="300" t="n">
        <v>7884</v>
      </c>
      <c r="H4435" s="300" t="n">
        <v>7392</v>
      </c>
      <c r="I4435" s="300" t="n"/>
      <c r="J4435" s="319" t="n"/>
      <c r="K4435" s="304" t="n"/>
      <c r="L4435" s="304" t="n"/>
      <c r="M4435" s="304" t="n"/>
      <c r="N4435" s="304" t="n"/>
    </row>
    <row r="4436" ht="15.75" customHeight="1" s="412">
      <c r="A4436" s="300" t="n">
        <v>4509</v>
      </c>
      <c r="B4436" s="300" t="n">
        <v>215</v>
      </c>
      <c r="C4436" s="300" t="inlineStr">
        <is>
          <t>T381</t>
        </is>
      </c>
      <c r="D4436" s="300" t="n">
        <v>16</v>
      </c>
      <c r="E4436" s="301" t="n">
        <v>43607</v>
      </c>
      <c r="F4436" s="300" t="n">
        <v>5148</v>
      </c>
      <c r="G4436" s="300" t="n">
        <v>7426</v>
      </c>
      <c r="H4436" s="300" t="n">
        <v>6740</v>
      </c>
      <c r="I4436" s="300" t="n"/>
      <c r="J4436" s="319" t="n"/>
      <c r="K4436" s="304" t="n"/>
      <c r="L4436" s="304" t="n"/>
      <c r="M4436" s="304" t="n"/>
      <c r="N4436" s="304" t="n"/>
    </row>
    <row r="4437" ht="15.75" customHeight="1" s="412">
      <c r="A4437" s="300" t="n">
        <v>4510</v>
      </c>
      <c r="B4437" s="300" t="n">
        <v>216</v>
      </c>
      <c r="C4437" s="300" t="inlineStr">
        <is>
          <t>T381</t>
        </is>
      </c>
      <c r="D4437" s="300" t="n">
        <v>16</v>
      </c>
      <c r="E4437" s="301" t="n">
        <v>43607</v>
      </c>
      <c r="F4437" s="300" t="n">
        <v>5240</v>
      </c>
      <c r="G4437" s="300" t="n">
        <v>7499</v>
      </c>
      <c r="H4437" s="300" t="n">
        <v>6826</v>
      </c>
      <c r="I4437" s="300" t="n"/>
      <c r="J4437" s="319" t="n"/>
      <c r="K4437" s="304" t="n"/>
      <c r="L4437" s="304" t="n"/>
      <c r="M4437" s="304" t="n"/>
      <c r="N4437" s="304" t="n"/>
    </row>
    <row r="4438" ht="15.75" customHeight="1" s="412">
      <c r="A4438" s="300" t="n">
        <v>4511</v>
      </c>
      <c r="B4438" s="300" t="n">
        <v>217</v>
      </c>
      <c r="C4438" s="300" t="inlineStr">
        <is>
          <t>T382</t>
        </is>
      </c>
      <c r="D4438" s="300" t="n">
        <v>16</v>
      </c>
      <c r="E4438" s="301" t="n">
        <v>43607</v>
      </c>
      <c r="F4438" s="300" t="n">
        <v>5263</v>
      </c>
      <c r="G4438" s="300" t="n">
        <v>8865</v>
      </c>
      <c r="H4438" s="300" t="n">
        <v>7913</v>
      </c>
      <c r="I4438" s="300" t="n"/>
      <c r="J4438" s="319" t="n"/>
      <c r="K4438" s="304" t="n"/>
      <c r="L4438" s="304" t="n"/>
      <c r="M4438" s="304" t="n"/>
      <c r="N4438" s="304" t="n"/>
    </row>
    <row r="4439" ht="15.75" customHeight="1" s="412">
      <c r="A4439" s="300" t="n">
        <v>4512</v>
      </c>
      <c r="B4439" s="300" t="n">
        <v>218</v>
      </c>
      <c r="C4439" s="300" t="inlineStr">
        <is>
          <t>T382</t>
        </is>
      </c>
      <c r="D4439" s="300" t="n">
        <v>16</v>
      </c>
      <c r="E4439" s="301" t="n">
        <v>43607</v>
      </c>
      <c r="F4439" s="300" t="n">
        <v>5280</v>
      </c>
      <c r="G4439" s="300" t="n">
        <v>9364</v>
      </c>
      <c r="H4439" s="300" t="n">
        <v>8258</v>
      </c>
      <c r="I4439" s="300" t="n"/>
      <c r="J4439" s="319" t="n"/>
      <c r="K4439" s="304" t="n"/>
      <c r="L4439" s="304" t="n"/>
      <c r="M4439" s="304" t="n"/>
      <c r="N4439" s="304" t="n"/>
    </row>
    <row r="4440" ht="15.75" customHeight="1" s="412">
      <c r="A4440" s="300" t="n">
        <v>4513</v>
      </c>
      <c r="B4440" s="300" t="n">
        <v>219</v>
      </c>
      <c r="C4440" s="300" t="inlineStr">
        <is>
          <t>T383</t>
        </is>
      </c>
      <c r="D4440" s="300" t="n">
        <v>16</v>
      </c>
      <c r="E4440" s="301" t="n">
        <v>43607</v>
      </c>
      <c r="F4440" s="300" t="n">
        <v>5215</v>
      </c>
      <c r="G4440" s="300" t="n">
        <v>8073</v>
      </c>
      <c r="H4440" s="300" t="n">
        <v>7501</v>
      </c>
      <c r="I4440" s="300" t="n"/>
      <c r="J4440" s="319" t="n"/>
      <c r="K4440" s="304" t="n"/>
      <c r="L4440" s="304" t="n"/>
      <c r="M4440" s="304" t="n"/>
      <c r="N4440" s="304" t="n"/>
    </row>
    <row r="4441" ht="15.75" customHeight="1" s="412">
      <c r="A4441" s="300" t="n">
        <v>4514</v>
      </c>
      <c r="B4441" s="300" t="n">
        <v>220</v>
      </c>
      <c r="C4441" s="300" t="inlineStr">
        <is>
          <t>T383</t>
        </is>
      </c>
      <c r="D4441" s="300" t="n">
        <v>16</v>
      </c>
      <c r="E4441" s="301" t="n">
        <v>43607</v>
      </c>
      <c r="F4441" s="300" t="n">
        <v>5178</v>
      </c>
      <c r="G4441" s="300" t="n">
        <v>8121</v>
      </c>
      <c r="H4441" s="300" t="n">
        <v>7531</v>
      </c>
      <c r="I4441" s="300" t="n"/>
      <c r="J4441" s="319" t="n"/>
      <c r="K4441" s="304" t="n"/>
      <c r="L4441" s="304" t="n"/>
      <c r="M4441" s="304" t="n"/>
      <c r="N4441" s="304" t="n"/>
    </row>
    <row r="4442" ht="15.75" customHeight="1" s="412">
      <c r="A4442" s="300" t="n">
        <v>4515</v>
      </c>
      <c r="B4442" s="300" t="n">
        <v>221</v>
      </c>
      <c r="C4442" s="300" t="inlineStr">
        <is>
          <t>T385</t>
        </is>
      </c>
      <c r="D4442" s="300" t="n">
        <v>16</v>
      </c>
      <c r="E4442" s="301" t="n">
        <v>43607</v>
      </c>
      <c r="F4442" s="300" t="n">
        <v>5187</v>
      </c>
      <c r="G4442" s="300" t="n">
        <v>8220</v>
      </c>
      <c r="H4442" s="300" t="n">
        <v>7289</v>
      </c>
      <c r="I4442" s="300" t="n"/>
      <c r="J4442" s="319" t="n"/>
      <c r="K4442" s="304" t="n"/>
      <c r="L4442" s="304" t="n"/>
      <c r="M4442" s="304" t="n"/>
      <c r="N4442" s="304" t="n"/>
    </row>
    <row r="4443" ht="15.75" customHeight="1" s="412">
      <c r="A4443" s="300" t="n">
        <v>4516</v>
      </c>
      <c r="B4443" s="300" t="n">
        <v>222</v>
      </c>
      <c r="C4443" s="300" t="inlineStr">
        <is>
          <t>T385</t>
        </is>
      </c>
      <c r="D4443" s="300" t="n">
        <v>16</v>
      </c>
      <c r="E4443" s="301" t="n">
        <v>43607</v>
      </c>
      <c r="F4443" s="300" t="n">
        <v>5216</v>
      </c>
      <c r="G4443" s="300" t="n">
        <v>8583</v>
      </c>
      <c r="H4443" s="300" t="n">
        <v>7526</v>
      </c>
      <c r="I4443" s="300" t="n"/>
      <c r="J4443" s="319" t="n"/>
      <c r="K4443" s="304" t="n"/>
      <c r="L4443" s="304" t="n"/>
      <c r="M4443" s="304" t="n"/>
      <c r="N4443" s="304" t="n"/>
    </row>
    <row r="4444" ht="15.75" customHeight="1" s="412">
      <c r="A4444" s="300" t="n">
        <v>4517</v>
      </c>
      <c r="B4444" s="300" t="n">
        <v>223</v>
      </c>
      <c r="C4444" s="300" t="inlineStr">
        <is>
          <t>T387</t>
        </is>
      </c>
      <c r="D4444" s="300" t="n">
        <v>16</v>
      </c>
      <c r="E4444" s="301" t="n">
        <v>43607</v>
      </c>
      <c r="F4444" s="300" t="n">
        <v>5225</v>
      </c>
      <c r="G4444" s="300" t="n">
        <v>9078</v>
      </c>
      <c r="H4444" s="300" t="n">
        <v>8058</v>
      </c>
      <c r="I4444" s="300" t="n"/>
      <c r="J4444" s="319" t="inlineStr">
        <is>
          <t>MF</t>
        </is>
      </c>
      <c r="K4444" s="304" t="n"/>
      <c r="L4444" s="304" t="n"/>
      <c r="M4444" s="304" t="n"/>
      <c r="N4444" s="304" t="n"/>
    </row>
    <row r="4445" ht="15.75" customHeight="1" s="412">
      <c r="A4445" s="300" t="n">
        <v>4518</v>
      </c>
      <c r="B4445" s="300" t="n">
        <v>224</v>
      </c>
      <c r="C4445" s="300" t="inlineStr">
        <is>
          <t>T387</t>
        </is>
      </c>
      <c r="D4445" s="300" t="n">
        <v>16</v>
      </c>
      <c r="E4445" s="301" t="n">
        <v>43607</v>
      </c>
      <c r="F4445" s="300" t="n">
        <v>5231</v>
      </c>
      <c r="G4445" s="300" t="n">
        <v>8644</v>
      </c>
      <c r="H4445" s="300" t="n">
        <v>7778</v>
      </c>
      <c r="I4445" s="300" t="n"/>
      <c r="J4445" s="319" t="n"/>
      <c r="K4445" s="304" t="n"/>
      <c r="L4445" s="304" t="n"/>
      <c r="M4445" s="304" t="n"/>
      <c r="N4445" s="304" t="n"/>
    </row>
    <row r="4446" ht="15.75" customHeight="1" s="412">
      <c r="A4446" s="300" t="n">
        <v>4519</v>
      </c>
      <c r="B4446" s="300" t="n">
        <v>225</v>
      </c>
      <c r="C4446" s="300" t="inlineStr">
        <is>
          <t>T388</t>
        </is>
      </c>
      <c r="D4446" s="300" t="n">
        <v>16</v>
      </c>
      <c r="E4446" s="301" t="n">
        <v>43607</v>
      </c>
      <c r="F4446" s="300" t="n">
        <v>5260</v>
      </c>
      <c r="G4446" s="300" t="n">
        <v>7312</v>
      </c>
      <c r="H4446" s="300" t="n">
        <v>6794</v>
      </c>
      <c r="I4446" s="300" t="n"/>
      <c r="J4446" s="319" t="inlineStr">
        <is>
          <t>MF</t>
        </is>
      </c>
      <c r="K4446" s="304" t="n"/>
      <c r="L4446" s="304" t="n"/>
      <c r="M4446" s="304" t="n"/>
      <c r="N4446" s="304" t="n"/>
    </row>
    <row r="4447" ht="15.75" customHeight="1" s="412">
      <c r="A4447" s="300" t="n">
        <v>4520</v>
      </c>
      <c r="B4447" s="300" t="n">
        <v>226</v>
      </c>
      <c r="C4447" s="300" t="inlineStr">
        <is>
          <t>T388</t>
        </is>
      </c>
      <c r="D4447" s="300" t="n">
        <v>16</v>
      </c>
      <c r="E4447" s="301" t="n">
        <v>43607</v>
      </c>
      <c r="F4447" s="300" t="n">
        <v>5197</v>
      </c>
      <c r="G4447" s="300" t="n">
        <v>7194</v>
      </c>
      <c r="H4447" s="300" t="n">
        <v>6665</v>
      </c>
      <c r="I4447" s="300" t="n"/>
      <c r="J4447" s="319" t="n"/>
      <c r="K4447" s="304" t="n"/>
      <c r="L4447" s="304" t="n"/>
      <c r="M4447" s="304" t="n"/>
      <c r="N4447" s="304" t="n"/>
    </row>
    <row r="4448" ht="15.75" customHeight="1" s="412">
      <c r="A4448" s="300" t="n">
        <v>4521</v>
      </c>
      <c r="B4448" s="300" t="n">
        <v>227</v>
      </c>
      <c r="C4448" s="300" t="inlineStr">
        <is>
          <t>T389</t>
        </is>
      </c>
      <c r="D4448" s="300" t="n">
        <v>16</v>
      </c>
      <c r="E4448" s="301" t="n">
        <v>43607</v>
      </c>
      <c r="F4448" s="300" t="n">
        <v>5247</v>
      </c>
      <c r="G4448" s="300" t="n">
        <v>8243</v>
      </c>
      <c r="H4448" s="300" t="n">
        <v>7491</v>
      </c>
      <c r="I4448" s="300" t="n"/>
      <c r="J4448" s="319" t="inlineStr">
        <is>
          <t>MF</t>
        </is>
      </c>
      <c r="K4448" s="304" t="n"/>
      <c r="L4448" s="304" t="n"/>
      <c r="M4448" s="304" t="n"/>
      <c r="N4448" s="304" t="n"/>
    </row>
    <row r="4449" ht="15.75" customHeight="1" s="412">
      <c r="A4449" s="300" t="n">
        <v>4522</v>
      </c>
      <c r="B4449" s="300" t="n">
        <v>228</v>
      </c>
      <c r="C4449" s="300" t="inlineStr">
        <is>
          <t>T389</t>
        </is>
      </c>
      <c r="D4449" s="300" t="n">
        <v>16</v>
      </c>
      <c r="E4449" s="301" t="n">
        <v>43607</v>
      </c>
      <c r="F4449" s="300" t="n">
        <v>5238</v>
      </c>
      <c r="G4449" s="300" t="n">
        <v>8154</v>
      </c>
      <c r="H4449" s="300" t="n">
        <v>7420</v>
      </c>
      <c r="I4449" s="300" t="n"/>
      <c r="J4449" s="319" t="n"/>
      <c r="K4449" s="304" t="n"/>
      <c r="L4449" s="304" t="n"/>
      <c r="M4449" s="304" t="n"/>
      <c r="N4449" s="304" t="n"/>
    </row>
    <row r="4450" ht="15.75" customHeight="1" s="412">
      <c r="A4450" s="300" t="n">
        <v>4523</v>
      </c>
      <c r="B4450" s="300" t="n">
        <v>229</v>
      </c>
      <c r="C4450" s="300" t="inlineStr">
        <is>
          <t>T392</t>
        </is>
      </c>
      <c r="D4450" s="300" t="n">
        <v>16</v>
      </c>
      <c r="E4450" s="301" t="n">
        <v>43607</v>
      </c>
      <c r="F4450" s="300" t="n">
        <v>5205</v>
      </c>
      <c r="G4450" s="300" t="n">
        <v>7726</v>
      </c>
      <c r="H4450" s="300" t="n">
        <v>7080</v>
      </c>
      <c r="I4450" s="300" t="n"/>
      <c r="J4450" s="319" t="n"/>
      <c r="K4450" s="304" t="n"/>
      <c r="L4450" s="304" t="n"/>
      <c r="M4450" s="304" t="n"/>
      <c r="N4450" s="304" t="n"/>
    </row>
    <row r="4451" ht="15.75" customHeight="1" s="412">
      <c r="A4451" s="300" t="n">
        <v>4524</v>
      </c>
      <c r="B4451" s="300" t="n">
        <v>230</v>
      </c>
      <c r="C4451" s="300" t="inlineStr">
        <is>
          <t>T392</t>
        </is>
      </c>
      <c r="D4451" s="300" t="n">
        <v>16</v>
      </c>
      <c r="E4451" s="301" t="n">
        <v>43607</v>
      </c>
      <c r="F4451" s="300" t="n">
        <v>5171</v>
      </c>
      <c r="G4451" s="300" t="n">
        <v>7666</v>
      </c>
      <c r="H4451" s="300" t="n">
        <v>6993</v>
      </c>
      <c r="I4451" s="300" t="n"/>
      <c r="J4451" s="319" t="n"/>
      <c r="K4451" s="304" t="n"/>
      <c r="L4451" s="304" t="n"/>
      <c r="M4451" s="304" t="n"/>
      <c r="N4451" s="304" t="n"/>
    </row>
    <row r="4452" ht="15.75" customHeight="1" s="412">
      <c r="A4452" s="300" t="n">
        <v>4525</v>
      </c>
      <c r="B4452" s="300" t="n">
        <v>231</v>
      </c>
      <c r="C4452" s="300" t="inlineStr">
        <is>
          <t>T393</t>
        </is>
      </c>
      <c r="D4452" s="300" t="n">
        <v>16</v>
      </c>
      <c r="E4452" s="301" t="n">
        <v>43607</v>
      </c>
      <c r="F4452" s="300" t="n">
        <v>5229</v>
      </c>
      <c r="G4452" s="300" t="n">
        <v>7412</v>
      </c>
      <c r="H4452" s="300" t="n">
        <v>6903</v>
      </c>
      <c r="I4452" s="300" t="n"/>
      <c r="J4452" s="319" t="inlineStr">
        <is>
          <t>MF</t>
        </is>
      </c>
      <c r="K4452" s="304" t="n"/>
      <c r="L4452" s="304" t="n"/>
      <c r="M4452" s="304" t="n"/>
      <c r="N4452" s="304" t="n"/>
    </row>
    <row r="4453" ht="15.75" customHeight="1" s="412">
      <c r="A4453" s="300" t="n">
        <v>4526</v>
      </c>
      <c r="B4453" s="300" t="n">
        <v>232</v>
      </c>
      <c r="C4453" s="300" t="inlineStr">
        <is>
          <t>T393</t>
        </is>
      </c>
      <c r="D4453" s="300" t="n">
        <v>16</v>
      </c>
      <c r="E4453" s="301" t="n">
        <v>43607</v>
      </c>
      <c r="F4453" s="300" t="n">
        <v>5244</v>
      </c>
      <c r="G4453" s="300" t="n">
        <v>7496</v>
      </c>
      <c r="H4453" s="300" t="n">
        <v>6967</v>
      </c>
      <c r="I4453" s="300" t="n"/>
      <c r="J4453" s="319" t="n"/>
      <c r="K4453" s="304" t="n"/>
      <c r="L4453" s="304" t="n"/>
      <c r="M4453" s="304" t="n"/>
      <c r="N4453" s="304" t="n"/>
    </row>
    <row r="4454" ht="15.75" customHeight="1" s="412">
      <c r="A4454" s="300" t="n">
        <v>4527</v>
      </c>
      <c r="B4454" s="300" t="n">
        <v>233</v>
      </c>
      <c r="C4454" s="300" t="inlineStr">
        <is>
          <t>T394</t>
        </is>
      </c>
      <c r="D4454" s="300" t="n">
        <v>16</v>
      </c>
      <c r="E4454" s="301" t="n">
        <v>43607</v>
      </c>
      <c r="F4454" s="300" t="n">
        <v>5213</v>
      </c>
      <c r="G4454" s="300" t="n">
        <v>8096</v>
      </c>
      <c r="H4454" s="300" t="n">
        <v>7179</v>
      </c>
      <c r="I4454" s="300" t="n"/>
      <c r="J4454" s="319" t="inlineStr">
        <is>
          <t>MF</t>
        </is>
      </c>
      <c r="K4454" s="304" t="n"/>
      <c r="L4454" s="304" t="n"/>
      <c r="M4454" s="304" t="n"/>
      <c r="N4454" s="304" t="n"/>
    </row>
    <row r="4455" ht="15.75" customHeight="1" s="412">
      <c r="A4455" s="300" t="n">
        <v>4528</v>
      </c>
      <c r="B4455" s="300" t="n">
        <v>234</v>
      </c>
      <c r="C4455" s="300" t="inlineStr">
        <is>
          <t>T394</t>
        </is>
      </c>
      <c r="D4455" s="300" t="n">
        <v>16</v>
      </c>
      <c r="E4455" s="301" t="n">
        <v>43607</v>
      </c>
      <c r="F4455" s="300" t="n">
        <v>5254</v>
      </c>
      <c r="G4455" s="300" t="n">
        <v>8045</v>
      </c>
      <c r="H4455" s="300" t="n">
        <v>7201</v>
      </c>
      <c r="I4455" s="300" t="n"/>
      <c r="J4455" s="319" t="n"/>
      <c r="K4455" s="304" t="n"/>
      <c r="L4455" s="304" t="n"/>
      <c r="M4455" s="304" t="n"/>
      <c r="N4455" s="304" t="n"/>
    </row>
    <row r="4456" ht="15.75" customHeight="1" s="412">
      <c r="A4456" s="300" t="n">
        <v>4529</v>
      </c>
      <c r="B4456" s="300" t="n">
        <v>235</v>
      </c>
      <c r="C4456" s="300" t="inlineStr">
        <is>
          <t>T395</t>
        </is>
      </c>
      <c r="D4456" s="300" t="n">
        <v>16</v>
      </c>
      <c r="E4456" s="301" t="n">
        <v>43607</v>
      </c>
      <c r="F4456" s="300" t="n">
        <v>5230</v>
      </c>
      <c r="G4456" s="300" t="n">
        <v>7180</v>
      </c>
      <c r="H4456" s="300" t="n">
        <v>6845</v>
      </c>
      <c r="I4456" s="300" t="n"/>
      <c r="J4456" s="319" t="n"/>
      <c r="K4456" s="304" t="n"/>
      <c r="L4456" s="304" t="n"/>
      <c r="M4456" s="304" t="n"/>
      <c r="N4456" s="304" t="n"/>
    </row>
    <row r="4457" ht="15.75" customHeight="1" s="412">
      <c r="A4457" s="300" t="n">
        <v>4530</v>
      </c>
      <c r="B4457" s="300" t="n">
        <v>236</v>
      </c>
      <c r="C4457" s="300" t="inlineStr">
        <is>
          <t>T395</t>
        </is>
      </c>
      <c r="D4457" s="300" t="n">
        <v>16</v>
      </c>
      <c r="E4457" s="301" t="n">
        <v>43607</v>
      </c>
      <c r="F4457" s="300" t="n">
        <v>5241</v>
      </c>
      <c r="G4457" s="300" t="n">
        <v>7177</v>
      </c>
      <c r="H4457" s="300" t="n">
        <v>6851</v>
      </c>
      <c r="I4457" s="300" t="n"/>
      <c r="J4457" s="319" t="n"/>
      <c r="K4457" s="304" t="n"/>
      <c r="L4457" s="304" t="n"/>
      <c r="M4457" s="304" t="n"/>
      <c r="N4457" s="304" t="n"/>
    </row>
    <row r="4458" ht="15.75" customHeight="1" s="412">
      <c r="A4458" s="300" t="n">
        <v>4531</v>
      </c>
      <c r="B4458" s="300" t="n">
        <v>237</v>
      </c>
      <c r="C4458" s="300" t="inlineStr">
        <is>
          <t>T396</t>
        </is>
      </c>
      <c r="D4458" s="300" t="n">
        <v>16</v>
      </c>
      <c r="E4458" s="301" t="n">
        <v>43607</v>
      </c>
      <c r="F4458" s="300" t="n">
        <v>5218</v>
      </c>
      <c r="G4458" s="300" t="n">
        <v>7638</v>
      </c>
      <c r="H4458" s="300" t="n">
        <v>7146</v>
      </c>
      <c r="I4458" s="300" t="n"/>
      <c r="J4458" s="319" t="n"/>
      <c r="K4458" s="304" t="n"/>
      <c r="L4458" s="304" t="n"/>
      <c r="M4458" s="304" t="n"/>
      <c r="N4458" s="304" t="n"/>
    </row>
    <row r="4459" ht="15.75" customHeight="1" s="412">
      <c r="A4459" s="300" t="n">
        <v>4532</v>
      </c>
      <c r="B4459" s="300" t="n">
        <v>238</v>
      </c>
      <c r="C4459" s="300" t="inlineStr">
        <is>
          <t>T396</t>
        </is>
      </c>
      <c r="D4459" s="300" t="n">
        <v>16</v>
      </c>
      <c r="E4459" s="301" t="n">
        <v>43607</v>
      </c>
      <c r="F4459" s="300" t="n">
        <v>5217</v>
      </c>
      <c r="G4459" s="300" t="n">
        <v>7719</v>
      </c>
      <c r="H4459" s="300" t="n">
        <v>7212</v>
      </c>
      <c r="I4459" s="300" t="n"/>
      <c r="J4459" s="319" t="n"/>
      <c r="K4459" s="304" t="n"/>
      <c r="L4459" s="304" t="n"/>
      <c r="M4459" s="304" t="n"/>
      <c r="N4459" s="304" t="n"/>
    </row>
    <row r="4460" ht="15.75" customHeight="1" s="412">
      <c r="A4460" s="300" t="n">
        <v>4533</v>
      </c>
      <c r="B4460" s="300" t="n">
        <v>239</v>
      </c>
      <c r="C4460" s="300" t="inlineStr">
        <is>
          <t>T397</t>
        </is>
      </c>
      <c r="D4460" s="300" t="n">
        <v>16</v>
      </c>
      <c r="E4460" s="301" t="n">
        <v>43607</v>
      </c>
      <c r="F4460" s="300" t="n">
        <v>5249</v>
      </c>
      <c r="G4460" s="300" t="n">
        <v>8512</v>
      </c>
      <c r="H4460" s="300" t="n">
        <v>7621</v>
      </c>
      <c r="I4460" s="300" t="n"/>
      <c r="J4460" s="319" t="inlineStr">
        <is>
          <t>MF</t>
        </is>
      </c>
      <c r="K4460" s="304" t="n"/>
      <c r="L4460" s="304" t="n"/>
      <c r="M4460" s="304" t="n"/>
      <c r="N4460" s="304" t="n"/>
    </row>
    <row r="4461" ht="15.75" customHeight="1" s="412">
      <c r="A4461" s="300" t="n">
        <v>4534</v>
      </c>
      <c r="B4461" s="300" t="n">
        <v>240</v>
      </c>
      <c r="C4461" s="300" t="inlineStr">
        <is>
          <t>T397</t>
        </is>
      </c>
      <c r="D4461" s="300" t="n">
        <v>16</v>
      </c>
      <c r="E4461" s="301" t="n">
        <v>43607</v>
      </c>
      <c r="F4461" s="300" t="n">
        <v>5262</v>
      </c>
      <c r="G4461" s="300" t="n">
        <v>8411</v>
      </c>
      <c r="H4461" s="300" t="n">
        <v>7576</v>
      </c>
      <c r="I4461" s="300" t="n"/>
      <c r="J4461" s="319" t="n"/>
      <c r="K4461" s="304" t="n"/>
      <c r="L4461" s="304" t="n"/>
      <c r="M4461" s="304" t="n"/>
      <c r="N4461" s="304" t="n"/>
    </row>
    <row r="4462" ht="15.75" customHeight="1" s="412">
      <c r="A4462" s="300" t="n">
        <v>4535</v>
      </c>
      <c r="B4462" s="300" t="n">
        <v>241</v>
      </c>
      <c r="C4462" s="300" t="inlineStr">
        <is>
          <t>T401</t>
        </is>
      </c>
      <c r="D4462" s="300" t="n">
        <v>16</v>
      </c>
      <c r="E4462" s="301" t="n">
        <v>43607</v>
      </c>
      <c r="F4462" s="300" t="n">
        <v>5180</v>
      </c>
      <c r="G4462" s="300" t="n">
        <v>8544</v>
      </c>
      <c r="H4462" s="300" t="n">
        <v>7976</v>
      </c>
      <c r="I4462" s="300" t="n"/>
      <c r="J4462" s="319" t="n"/>
      <c r="K4462" s="304" t="n"/>
      <c r="L4462" s="304" t="n"/>
      <c r="M4462" s="304" t="n"/>
      <c r="N4462" s="304" t="n"/>
    </row>
    <row r="4463" ht="15.75" customHeight="1" s="412">
      <c r="A4463" s="300" t="n">
        <v>4536</v>
      </c>
      <c r="B4463" s="300" t="n">
        <v>242</v>
      </c>
      <c r="C4463" s="300" t="inlineStr">
        <is>
          <t>T401</t>
        </is>
      </c>
      <c r="D4463" s="300" t="n">
        <v>16</v>
      </c>
      <c r="E4463" s="301" t="n">
        <v>43607</v>
      </c>
      <c r="F4463" s="300" t="n">
        <v>5268</v>
      </c>
      <c r="G4463" s="300" t="n">
        <v>8329</v>
      </c>
      <c r="H4463" s="300" t="n">
        <v>7802</v>
      </c>
      <c r="I4463" s="300" t="n"/>
      <c r="J4463" s="319" t="n"/>
      <c r="K4463" s="304" t="n"/>
      <c r="L4463" s="304" t="n"/>
      <c r="M4463" s="304" t="n"/>
      <c r="N4463" s="304" t="n"/>
    </row>
    <row r="4464" ht="15.75" customHeight="1" s="412">
      <c r="A4464" s="300" t="n">
        <v>4537</v>
      </c>
      <c r="B4464" s="300" t="n">
        <v>243</v>
      </c>
      <c r="C4464" s="300" t="inlineStr">
        <is>
          <t>T406</t>
        </is>
      </c>
      <c r="D4464" s="300" t="n">
        <v>16</v>
      </c>
      <c r="E4464" s="301" t="n">
        <v>43607</v>
      </c>
      <c r="F4464" s="300" t="n">
        <v>5234</v>
      </c>
      <c r="G4464" s="300" t="n">
        <v>7646</v>
      </c>
      <c r="H4464" s="300" t="n">
        <v>7034</v>
      </c>
      <c r="I4464" s="300" t="n"/>
      <c r="J4464" s="319" t="n"/>
      <c r="K4464" s="304" t="n"/>
      <c r="L4464" s="304" t="n"/>
      <c r="M4464" s="304" t="n"/>
      <c r="N4464" s="304" t="n"/>
    </row>
    <row r="4465" ht="15.75" customHeight="1" s="412">
      <c r="A4465" s="300" t="n">
        <v>4538</v>
      </c>
      <c r="B4465" s="300" t="n">
        <v>244</v>
      </c>
      <c r="C4465" s="300" t="inlineStr">
        <is>
          <t>T406</t>
        </is>
      </c>
      <c r="D4465" s="300" t="n">
        <v>16</v>
      </c>
      <c r="E4465" s="301" t="n">
        <v>43607</v>
      </c>
      <c r="F4465" s="300" t="n">
        <v>5243</v>
      </c>
      <c r="G4465" s="300" t="n">
        <v>7879</v>
      </c>
      <c r="H4465" s="300" t="n">
        <v>7222</v>
      </c>
      <c r="I4465" s="300" t="n"/>
      <c r="J4465" s="319" t="n"/>
      <c r="K4465" s="304" t="n"/>
      <c r="L4465" s="304" t="n"/>
      <c r="M4465" s="304" t="n"/>
      <c r="N4465" s="304" t="n"/>
    </row>
    <row r="4466" ht="15.75" customHeight="1" s="412">
      <c r="A4466" s="300" t="n">
        <v>4539</v>
      </c>
      <c r="B4466" s="300" t="n">
        <v>245</v>
      </c>
      <c r="C4466" s="300" t="inlineStr">
        <is>
          <t>T408</t>
        </is>
      </c>
      <c r="D4466" s="300" t="n">
        <v>16</v>
      </c>
      <c r="E4466" s="301" t="n">
        <v>43607</v>
      </c>
      <c r="F4466" s="300" t="n">
        <v>5235</v>
      </c>
      <c r="G4466" s="300" t="n">
        <v>7034</v>
      </c>
      <c r="H4466" s="300" t="n">
        <v>6608</v>
      </c>
      <c r="I4466" s="300" t="n"/>
      <c r="J4466" s="319" t="inlineStr">
        <is>
          <t>MF</t>
        </is>
      </c>
      <c r="K4466" s="304" t="n"/>
      <c r="L4466" s="304" t="n"/>
      <c r="M4466" s="304" t="n"/>
      <c r="N4466" s="304" t="n"/>
    </row>
    <row r="4467" ht="15.75" customHeight="1" s="412">
      <c r="A4467" s="300" t="n">
        <v>4540</v>
      </c>
      <c r="B4467" s="300" t="n">
        <v>246</v>
      </c>
      <c r="C4467" s="300" t="inlineStr">
        <is>
          <t>T408</t>
        </is>
      </c>
      <c r="D4467" s="300" t="n">
        <v>16</v>
      </c>
      <c r="E4467" s="301" t="n">
        <v>43607</v>
      </c>
      <c r="F4467" s="300" t="n">
        <v>5309</v>
      </c>
      <c r="G4467" s="300" t="n">
        <v>7458</v>
      </c>
      <c r="H4467" s="300" t="n">
        <v>6966</v>
      </c>
      <c r="I4467" s="300" t="n"/>
      <c r="J4467" s="319" t="n"/>
      <c r="K4467" s="304" t="n"/>
      <c r="L4467" s="304" t="n"/>
      <c r="M4467" s="304" t="n"/>
      <c r="N4467" s="304" t="n"/>
    </row>
    <row r="4468" ht="15.75" customHeight="1" s="412">
      <c r="A4468" s="300" t="n">
        <v>4541</v>
      </c>
      <c r="B4468" s="300" t="n">
        <v>247</v>
      </c>
      <c r="C4468" s="300" t="inlineStr">
        <is>
          <t>T409</t>
        </is>
      </c>
      <c r="D4468" s="300" t="n">
        <v>16</v>
      </c>
      <c r="E4468" s="301" t="n">
        <v>43607</v>
      </c>
      <c r="F4468" s="300" t="n">
        <v>5282</v>
      </c>
      <c r="G4468" s="300" t="n">
        <v>7377</v>
      </c>
      <c r="H4468" s="300" t="n">
        <v>6876</v>
      </c>
      <c r="I4468" s="300" t="n"/>
      <c r="J4468" s="319" t="n"/>
      <c r="K4468" s="304" t="n"/>
      <c r="L4468" s="304" t="n"/>
      <c r="M4468" s="304" t="n"/>
      <c r="N4468" s="304" t="n"/>
    </row>
    <row r="4469" ht="15.75" customHeight="1" s="412">
      <c r="A4469" s="300" t="n">
        <v>4542</v>
      </c>
      <c r="B4469" s="300" t="n">
        <v>248</v>
      </c>
      <c r="C4469" s="300" t="inlineStr">
        <is>
          <t>T409</t>
        </is>
      </c>
      <c r="D4469" s="300" t="n">
        <v>16</v>
      </c>
      <c r="E4469" s="301" t="n">
        <v>43607</v>
      </c>
      <c r="F4469" s="300" t="n">
        <v>5224</v>
      </c>
      <c r="G4469" s="300" t="n">
        <v>7379</v>
      </c>
      <c r="H4469" s="300" t="n">
        <v>6859</v>
      </c>
      <c r="I4469" s="300" t="n"/>
      <c r="J4469" s="319" t="n"/>
      <c r="K4469" s="304" t="n"/>
      <c r="L4469" s="304" t="n"/>
      <c r="M4469" s="304" t="n"/>
      <c r="N4469" s="304" t="n"/>
    </row>
    <row r="4470" ht="15.75" customHeight="1" s="412">
      <c r="A4470" s="300" t="n">
        <v>4543</v>
      </c>
      <c r="B4470" s="300" t="n">
        <v>249</v>
      </c>
      <c r="C4470" s="300" t="inlineStr">
        <is>
          <t>T411</t>
        </is>
      </c>
      <c r="D4470" s="300" t="n">
        <v>16</v>
      </c>
      <c r="E4470" s="301" t="n">
        <v>43607</v>
      </c>
      <c r="F4470" s="300" t="n">
        <v>5178</v>
      </c>
      <c r="G4470" s="300" t="n">
        <v>7717</v>
      </c>
      <c r="H4470" s="300" t="n">
        <v>7111</v>
      </c>
      <c r="I4470" s="300" t="n"/>
      <c r="J4470" s="319" t="n"/>
      <c r="K4470" s="304" t="n"/>
      <c r="L4470" s="304" t="n"/>
      <c r="M4470" s="304" t="n"/>
      <c r="N4470" s="304" t="n"/>
    </row>
    <row r="4471" ht="15.75" customHeight="1" s="412">
      <c r="A4471" s="300" t="n">
        <v>4544</v>
      </c>
      <c r="B4471" s="300" t="n">
        <v>250</v>
      </c>
      <c r="C4471" s="300" t="inlineStr">
        <is>
          <t>T411</t>
        </is>
      </c>
      <c r="D4471" s="300" t="n">
        <v>16</v>
      </c>
      <c r="E4471" s="301" t="n">
        <v>43607</v>
      </c>
      <c r="F4471" s="300" t="n">
        <v>5274</v>
      </c>
      <c r="G4471" s="300" t="n">
        <v>7849</v>
      </c>
      <c r="H4471" s="300" t="n">
        <v>7198</v>
      </c>
      <c r="I4471" s="300" t="n"/>
      <c r="J4471" s="319" t="n"/>
      <c r="K4471" s="304" t="n"/>
      <c r="L4471" s="304" t="n"/>
      <c r="M4471" s="304" t="n"/>
      <c r="N4471" s="304" t="n"/>
    </row>
    <row r="4472" ht="15.75" customHeight="1" s="412">
      <c r="A4472" s="300" t="n">
        <v>4545</v>
      </c>
      <c r="B4472" s="300" t="n">
        <v>251</v>
      </c>
      <c r="C4472" s="300" t="inlineStr">
        <is>
          <t>T412</t>
        </is>
      </c>
      <c r="D4472" s="300" t="n">
        <v>16</v>
      </c>
      <c r="E4472" s="301" t="n">
        <v>43607</v>
      </c>
      <c r="F4472" s="300" t="n">
        <v>5258</v>
      </c>
      <c r="G4472" s="300" t="n">
        <v>7973</v>
      </c>
      <c r="H4472" s="300" t="n">
        <v>7316</v>
      </c>
      <c r="I4472" s="300" t="n"/>
      <c r="J4472" s="319" t="n"/>
      <c r="K4472" s="304" t="n"/>
      <c r="L4472" s="304" t="n"/>
      <c r="M4472" s="304" t="n"/>
      <c r="N4472" s="304" t="n"/>
    </row>
    <row r="4473" ht="15.75" customHeight="1" s="412">
      <c r="A4473" s="300" t="n">
        <v>4546</v>
      </c>
      <c r="B4473" s="300" t="n">
        <v>252</v>
      </c>
      <c r="C4473" s="300" t="inlineStr">
        <is>
          <t>T412</t>
        </is>
      </c>
      <c r="D4473" s="300" t="n">
        <v>16</v>
      </c>
      <c r="E4473" s="301" t="n">
        <v>43607</v>
      </c>
      <c r="F4473" s="300" t="n">
        <v>5296</v>
      </c>
      <c r="G4473" s="300" t="n">
        <v>8193</v>
      </c>
      <c r="H4473" s="300" t="n">
        <v>7467</v>
      </c>
      <c r="I4473" s="300" t="n"/>
      <c r="J4473" s="319" t="n"/>
      <c r="K4473" s="304" t="n"/>
      <c r="L4473" s="304" t="n"/>
      <c r="M4473" s="304" t="n"/>
      <c r="N4473" s="304" t="n"/>
    </row>
    <row r="4474" ht="15.75" customHeight="1" s="412">
      <c r="A4474" s="300" t="n">
        <v>4547</v>
      </c>
      <c r="B4474" s="300" t="n">
        <v>253</v>
      </c>
      <c r="C4474" s="300" t="inlineStr">
        <is>
          <t>T413</t>
        </is>
      </c>
      <c r="D4474" s="300" t="n">
        <v>16</v>
      </c>
      <c r="E4474" s="301" t="n">
        <v>43607</v>
      </c>
      <c r="F4474" s="300" t="n">
        <v>5257</v>
      </c>
      <c r="G4474" s="300" t="n">
        <v>7694</v>
      </c>
      <c r="H4474" s="300" t="n">
        <v>7250</v>
      </c>
      <c r="I4474" s="300" t="n"/>
      <c r="J4474" s="319" t="n"/>
      <c r="K4474" s="304" t="n"/>
      <c r="L4474" s="304" t="n"/>
      <c r="M4474" s="304" t="n"/>
      <c r="N4474" s="304" t="n"/>
    </row>
    <row r="4475" ht="15.75" customHeight="1" s="412">
      <c r="A4475" s="300" t="n">
        <v>4548</v>
      </c>
      <c r="B4475" s="300" t="n">
        <v>254</v>
      </c>
      <c r="C4475" s="300" t="inlineStr">
        <is>
          <t>T413</t>
        </is>
      </c>
      <c r="D4475" s="300" t="n">
        <v>16</v>
      </c>
      <c r="E4475" s="301" t="n">
        <v>43607</v>
      </c>
      <c r="F4475" s="300" t="n">
        <v>5257</v>
      </c>
      <c r="G4475" s="300" t="n">
        <v>7589</v>
      </c>
      <c r="H4475" s="300" t="n">
        <v>7154</v>
      </c>
      <c r="I4475" s="300" t="n"/>
      <c r="J4475" s="319" t="n"/>
      <c r="K4475" s="304" t="n"/>
      <c r="L4475" s="304" t="n"/>
      <c r="M4475" s="304" t="n"/>
      <c r="N4475" s="304" t="n"/>
    </row>
    <row r="4476" ht="15.75" customHeight="1" s="412">
      <c r="A4476" s="300" t="n">
        <v>4549</v>
      </c>
      <c r="B4476" s="300" t="n">
        <v>255</v>
      </c>
      <c r="C4476" s="300" t="inlineStr">
        <is>
          <t>T414</t>
        </is>
      </c>
      <c r="D4476" s="300" t="n">
        <v>16</v>
      </c>
      <c r="E4476" s="301" t="n">
        <v>43607</v>
      </c>
      <c r="F4476" s="300" t="n">
        <v>5260</v>
      </c>
      <c r="G4476" s="300" t="n">
        <v>8536</v>
      </c>
      <c r="H4476" s="300" t="n">
        <v>7866</v>
      </c>
      <c r="I4476" s="300" t="n"/>
      <c r="J4476" s="319" t="n"/>
      <c r="K4476" s="304" t="n"/>
      <c r="L4476" s="304" t="n"/>
      <c r="M4476" s="304" t="n"/>
      <c r="N4476" s="304" t="n"/>
    </row>
    <row r="4477" ht="15.75" customHeight="1" s="412">
      <c r="A4477" s="300" t="n">
        <v>4550</v>
      </c>
      <c r="B4477" s="300" t="n">
        <v>256</v>
      </c>
      <c r="C4477" s="300" t="inlineStr">
        <is>
          <t>T414</t>
        </is>
      </c>
      <c r="D4477" s="300" t="n">
        <v>16</v>
      </c>
      <c r="E4477" s="301" t="n">
        <v>43607</v>
      </c>
      <c r="F4477" s="300" t="n">
        <v>5193</v>
      </c>
      <c r="G4477" s="300" t="n">
        <v>8383</v>
      </c>
      <c r="H4477" s="300" t="n">
        <v>7747</v>
      </c>
      <c r="I4477" s="300" t="n"/>
      <c r="J4477" s="319" t="n"/>
      <c r="K4477" s="304" t="n"/>
      <c r="L4477" s="304" t="n"/>
      <c r="M4477" s="304" t="n"/>
      <c r="N4477" s="304" t="n"/>
    </row>
    <row r="4478" ht="15.75" customHeight="1" s="412">
      <c r="A4478" s="300" t="n">
        <v>4551</v>
      </c>
      <c r="B4478" s="300" t="n">
        <v>257</v>
      </c>
      <c r="C4478" s="300" t="inlineStr">
        <is>
          <t>T415</t>
        </is>
      </c>
      <c r="D4478" s="300" t="n">
        <v>16</v>
      </c>
      <c r="E4478" s="301" t="n">
        <v>43607</v>
      </c>
      <c r="F4478" s="300" t="n">
        <v>5226</v>
      </c>
      <c r="G4478" s="300" t="n">
        <v>7574</v>
      </c>
      <c r="H4478" s="300" t="n">
        <v>7081</v>
      </c>
      <c r="I4478" s="300" t="n"/>
      <c r="J4478" s="319" t="n"/>
      <c r="K4478" s="304" t="n"/>
      <c r="L4478" s="304" t="n"/>
      <c r="M4478" s="304" t="n"/>
      <c r="N4478" s="304" t="n"/>
    </row>
    <row r="4479" ht="15.75" customHeight="1" s="412">
      <c r="A4479" s="300" t="n">
        <v>4552</v>
      </c>
      <c r="B4479" s="300" t="n">
        <v>258</v>
      </c>
      <c r="C4479" s="300" t="inlineStr">
        <is>
          <t>T415</t>
        </is>
      </c>
      <c r="D4479" s="300" t="n">
        <v>16</v>
      </c>
      <c r="E4479" s="301" t="n">
        <v>43607</v>
      </c>
      <c r="F4479" s="300" t="n">
        <v>5266</v>
      </c>
      <c r="G4479" s="300" t="n">
        <v>7526</v>
      </c>
      <c r="H4479" s="300" t="n">
        <v>7054</v>
      </c>
      <c r="I4479" s="300" t="n"/>
      <c r="J4479" s="319" t="n"/>
      <c r="K4479" s="304" t="n"/>
      <c r="L4479" s="304" t="n"/>
      <c r="M4479" s="304" t="n"/>
      <c r="N4479" s="304" t="n"/>
    </row>
    <row r="4480" ht="15.75" customHeight="1" s="412">
      <c r="A4480" s="300" t="n">
        <v>4553</v>
      </c>
      <c r="B4480" s="300" t="n">
        <v>259</v>
      </c>
      <c r="C4480" s="300" t="inlineStr">
        <is>
          <t>T416</t>
        </is>
      </c>
      <c r="D4480" s="300" t="n">
        <v>16</v>
      </c>
      <c r="E4480" s="301" t="n">
        <v>43607</v>
      </c>
      <c r="F4480" s="300" t="n">
        <v>5198</v>
      </c>
      <c r="G4480" s="300" t="n">
        <v>7657</v>
      </c>
      <c r="H4480" s="300" t="n">
        <v>6966</v>
      </c>
      <c r="I4480" s="300" t="n"/>
      <c r="J4480" s="319" t="n"/>
      <c r="K4480" s="304" t="n"/>
      <c r="L4480" s="304" t="n"/>
      <c r="M4480" s="304" t="n"/>
      <c r="N4480" s="304" t="n"/>
    </row>
    <row r="4481" ht="15.75" customHeight="1" s="412">
      <c r="A4481" s="300" t="n">
        <v>4554</v>
      </c>
      <c r="B4481" s="300" t="n">
        <v>260</v>
      </c>
      <c r="C4481" s="300" t="inlineStr">
        <is>
          <t>T416</t>
        </is>
      </c>
      <c r="D4481" s="300" t="n">
        <v>16</v>
      </c>
      <c r="E4481" s="301" t="n">
        <v>43607</v>
      </c>
      <c r="F4481" s="300" t="n">
        <v>5247</v>
      </c>
      <c r="G4481" s="300" t="n">
        <v>7770</v>
      </c>
      <c r="H4481" s="300" t="n">
        <v>7082</v>
      </c>
      <c r="I4481" s="300" t="n"/>
      <c r="J4481" s="319" t="n"/>
      <c r="K4481" s="304" t="n"/>
      <c r="L4481" s="304" t="n"/>
      <c r="M4481" s="304" t="n"/>
      <c r="N4481" s="304" t="n"/>
    </row>
    <row r="4482" ht="15.75" customHeight="1" s="412">
      <c r="A4482" s="300" t="n">
        <v>4555</v>
      </c>
      <c r="B4482" s="300" t="n">
        <v>261</v>
      </c>
      <c r="C4482" s="300" t="inlineStr">
        <is>
          <t>T417</t>
        </is>
      </c>
      <c r="D4482" s="300" t="n">
        <v>16</v>
      </c>
      <c r="E4482" s="301" t="n">
        <v>43607</v>
      </c>
      <c r="F4482" s="300" t="n">
        <v>5229</v>
      </c>
      <c r="G4482" s="300" t="n">
        <v>7815</v>
      </c>
      <c r="H4482" s="300" t="n">
        <v>7160</v>
      </c>
      <c r="I4482" s="300" t="n"/>
      <c r="J4482" s="319" t="inlineStr">
        <is>
          <t>MF</t>
        </is>
      </c>
      <c r="K4482" s="304" t="n"/>
      <c r="L4482" s="304" t="n"/>
      <c r="M4482" s="304" t="n"/>
      <c r="N4482" s="304" t="n"/>
    </row>
    <row r="4483" ht="15.75" customHeight="1" s="412">
      <c r="A4483" s="300" t="n">
        <v>4556</v>
      </c>
      <c r="B4483" s="300" t="n">
        <v>262</v>
      </c>
      <c r="C4483" s="300" t="inlineStr">
        <is>
          <t>T417</t>
        </is>
      </c>
      <c r="D4483" s="300" t="n">
        <v>16</v>
      </c>
      <c r="E4483" s="301" t="n">
        <v>43607</v>
      </c>
      <c r="F4483" s="300" t="n">
        <v>5194</v>
      </c>
      <c r="G4483" s="300" t="n">
        <v>7511</v>
      </c>
      <c r="H4483" s="300" t="n">
        <v>6921</v>
      </c>
      <c r="I4483" s="300" t="n"/>
      <c r="J4483" s="319" t="n"/>
      <c r="K4483" s="304" t="n"/>
      <c r="L4483" s="304" t="n"/>
      <c r="M4483" s="304" t="n"/>
      <c r="N4483" s="304" t="n"/>
    </row>
    <row r="4484" ht="15.75" customHeight="1" s="412">
      <c r="A4484" s="300" t="n">
        <v>4557</v>
      </c>
      <c r="B4484" s="300" t="n">
        <v>263</v>
      </c>
      <c r="C4484" s="300" t="inlineStr">
        <is>
          <t>T420</t>
        </is>
      </c>
      <c r="D4484" s="300" t="n">
        <v>16</v>
      </c>
      <c r="E4484" s="301" t="n">
        <v>43607</v>
      </c>
      <c r="F4484" s="300" t="n">
        <v>5258</v>
      </c>
      <c r="G4484" s="300" t="n">
        <v>7269</v>
      </c>
      <c r="H4484" s="300" t="n">
        <v>6862</v>
      </c>
      <c r="I4484" s="300" t="n"/>
      <c r="J4484" s="319" t="n"/>
      <c r="K4484" s="304" t="n"/>
      <c r="L4484" s="304" t="n"/>
      <c r="M4484" s="304" t="n"/>
      <c r="N4484" s="304" t="n"/>
    </row>
    <row r="4485" ht="15.75" customHeight="1" s="412">
      <c r="A4485" s="300" t="n">
        <v>4558</v>
      </c>
      <c r="B4485" s="300" t="n">
        <v>264</v>
      </c>
      <c r="C4485" s="300" t="inlineStr">
        <is>
          <t>T420</t>
        </is>
      </c>
      <c r="D4485" s="300" t="n">
        <v>16</v>
      </c>
      <c r="E4485" s="301" t="n">
        <v>43607</v>
      </c>
      <c r="F4485" s="300" t="n">
        <v>5312</v>
      </c>
      <c r="G4485" s="300" t="n">
        <v>7531</v>
      </c>
      <c r="H4485" s="300" t="n">
        <v>7060</v>
      </c>
      <c r="I4485" s="300" t="n"/>
      <c r="J4485" s="319" t="n"/>
      <c r="K4485" s="304" t="n"/>
      <c r="L4485" s="304" t="n"/>
      <c r="M4485" s="304" t="n"/>
      <c r="N4485" s="304" t="n"/>
    </row>
    <row r="4486" ht="15.75" customHeight="1" s="412">
      <c r="A4486" s="300" t="n">
        <v>4559</v>
      </c>
      <c r="B4486" s="300" t="n">
        <v>265</v>
      </c>
      <c r="C4486" s="300" t="inlineStr">
        <is>
          <t>T421</t>
        </is>
      </c>
      <c r="D4486" s="300" t="n">
        <v>16</v>
      </c>
      <c r="E4486" s="301" t="n">
        <v>43607</v>
      </c>
      <c r="F4486" s="300" t="n">
        <v>5235</v>
      </c>
      <c r="G4486" s="300" t="n">
        <v>8208</v>
      </c>
      <c r="H4486" s="300" t="n">
        <v>7537</v>
      </c>
      <c r="I4486" s="300" t="n"/>
      <c r="J4486" s="319" t="n"/>
      <c r="K4486" s="304" t="n"/>
      <c r="L4486" s="304" t="n"/>
      <c r="M4486" s="304" t="n"/>
      <c r="N4486" s="304" t="n"/>
    </row>
    <row r="4487" ht="15.75" customHeight="1" s="412">
      <c r="A4487" s="300" t="n">
        <v>4560</v>
      </c>
      <c r="B4487" s="300" t="n">
        <v>266</v>
      </c>
      <c r="C4487" s="300" t="inlineStr">
        <is>
          <t>T421</t>
        </is>
      </c>
      <c r="D4487" s="300" t="n">
        <v>16</v>
      </c>
      <c r="E4487" s="301" t="n">
        <v>43607</v>
      </c>
      <c r="F4487" s="300" t="n">
        <v>5209</v>
      </c>
      <c r="G4487" s="300" t="n">
        <v>8180</v>
      </c>
      <c r="H4487" s="300" t="n">
        <v>7520</v>
      </c>
      <c r="I4487" s="300" t="n"/>
      <c r="J4487" s="319" t="n"/>
      <c r="K4487" s="304" t="n"/>
      <c r="L4487" s="304" t="n"/>
      <c r="M4487" s="304" t="n"/>
      <c r="N4487" s="304" t="n"/>
    </row>
    <row r="4488" ht="15.75" customHeight="1" s="412">
      <c r="A4488" s="300" t="n">
        <v>4561</v>
      </c>
      <c r="B4488" s="300" t="n">
        <v>267</v>
      </c>
      <c r="C4488" s="300" t="inlineStr">
        <is>
          <t>T422</t>
        </is>
      </c>
      <c r="D4488" s="300" t="n">
        <v>16</v>
      </c>
      <c r="E4488" s="301" t="n">
        <v>43607</v>
      </c>
      <c r="F4488" s="300" t="n">
        <v>5263</v>
      </c>
      <c r="G4488" s="300" t="n">
        <v>8245</v>
      </c>
      <c r="H4488" s="300" t="n">
        <v>7647</v>
      </c>
      <c r="I4488" s="300" t="n"/>
      <c r="J4488" s="319" t="n"/>
      <c r="K4488" s="304" t="n"/>
      <c r="L4488" s="304" t="n"/>
      <c r="M4488" s="304" t="n"/>
      <c r="N4488" s="304" t="n"/>
    </row>
    <row r="4489" ht="15.75" customHeight="1" s="412">
      <c r="A4489" s="300" t="n">
        <v>4562</v>
      </c>
      <c r="B4489" s="300" t="n">
        <v>268</v>
      </c>
      <c r="C4489" s="300" t="inlineStr">
        <is>
          <t>T422</t>
        </is>
      </c>
      <c r="D4489" s="300" t="n">
        <v>16</v>
      </c>
      <c r="E4489" s="301" t="n">
        <v>43607</v>
      </c>
      <c r="F4489" s="300" t="n">
        <v>5219</v>
      </c>
      <c r="G4489" s="300" t="n">
        <v>8095</v>
      </c>
      <c r="H4489" s="300" t="n">
        <v>7508</v>
      </c>
      <c r="I4489" s="300" t="n"/>
      <c r="J4489" s="319" t="n"/>
      <c r="K4489" s="304" t="n"/>
      <c r="L4489" s="304" t="n"/>
      <c r="M4489" s="304" t="n"/>
      <c r="N4489" s="304" t="n"/>
    </row>
    <row r="4490" ht="15.75" customHeight="1" s="412">
      <c r="A4490" s="300" t="n">
        <v>4563</v>
      </c>
      <c r="B4490" s="300" t="n">
        <v>269</v>
      </c>
      <c r="C4490" s="300" t="inlineStr">
        <is>
          <t>T423</t>
        </is>
      </c>
      <c r="D4490" s="300" t="n">
        <v>16</v>
      </c>
      <c r="E4490" s="301" t="n">
        <v>43607</v>
      </c>
      <c r="F4490" s="300" t="n">
        <v>5241</v>
      </c>
      <c r="G4490" s="300" t="n">
        <v>8692</v>
      </c>
      <c r="H4490" s="300" t="n">
        <v>7808</v>
      </c>
      <c r="I4490" s="300" t="n"/>
      <c r="J4490" s="319" t="inlineStr">
        <is>
          <t>MF</t>
        </is>
      </c>
      <c r="K4490" s="304" t="n"/>
      <c r="L4490" s="304" t="n"/>
      <c r="M4490" s="304" t="n"/>
      <c r="N4490" s="304" t="n"/>
    </row>
    <row r="4491" ht="15.75" customHeight="1" s="412">
      <c r="A4491" s="300" t="n">
        <v>4564</v>
      </c>
      <c r="B4491" s="300" t="n">
        <v>270</v>
      </c>
      <c r="C4491" s="300" t="inlineStr">
        <is>
          <t>T423</t>
        </is>
      </c>
      <c r="D4491" s="300" t="n">
        <v>16</v>
      </c>
      <c r="E4491" s="301" t="n">
        <v>43607</v>
      </c>
      <c r="F4491" s="300" t="n">
        <v>5254</v>
      </c>
      <c r="G4491" s="300" t="n">
        <v>8949</v>
      </c>
      <c r="H4491" s="300" t="n">
        <v>8034</v>
      </c>
      <c r="I4491" s="300" t="n"/>
      <c r="J4491" s="319" t="n"/>
      <c r="K4491" s="304" t="n"/>
      <c r="L4491" s="304" t="n"/>
      <c r="M4491" s="304" t="n"/>
      <c r="N4491" s="304" t="n"/>
    </row>
    <row r="4492" ht="15.75" customHeight="1" s="412">
      <c r="A4492" s="300" t="n">
        <v>4565</v>
      </c>
      <c r="B4492" s="300" t="n">
        <v>271</v>
      </c>
      <c r="C4492" s="300" t="inlineStr">
        <is>
          <t>T424</t>
        </is>
      </c>
      <c r="D4492" s="300" t="n">
        <v>16</v>
      </c>
      <c r="E4492" s="301" t="n">
        <v>43607</v>
      </c>
      <c r="F4492" s="300" t="n">
        <v>5224</v>
      </c>
      <c r="G4492" s="300" t="n">
        <v>7780</v>
      </c>
      <c r="H4492" s="300" t="n">
        <v>7254</v>
      </c>
      <c r="I4492" s="300" t="n"/>
      <c r="J4492" s="319" t="n"/>
      <c r="K4492" s="304" t="n"/>
      <c r="L4492" s="304" t="n"/>
      <c r="M4492" s="304" t="n"/>
      <c r="N4492" s="304" t="n"/>
    </row>
    <row r="4493" ht="15.75" customHeight="1" s="412">
      <c r="A4493" s="300" t="n">
        <v>4566</v>
      </c>
      <c r="B4493" s="300" t="n">
        <v>272</v>
      </c>
      <c r="C4493" s="300" t="inlineStr">
        <is>
          <t>T424</t>
        </is>
      </c>
      <c r="D4493" s="300" t="n">
        <v>16</v>
      </c>
      <c r="E4493" s="301" t="n">
        <v>43607</v>
      </c>
      <c r="F4493" s="300" t="n">
        <v>5257</v>
      </c>
      <c r="G4493" s="300" t="n">
        <v>7851</v>
      </c>
      <c r="H4493" s="300" t="n">
        <v>7356</v>
      </c>
      <c r="I4493" s="300" t="n"/>
      <c r="J4493" s="319" t="n"/>
      <c r="K4493" s="304" t="n"/>
      <c r="L4493" s="304" t="n"/>
      <c r="M4493" s="304" t="n"/>
      <c r="N4493" s="304" t="n"/>
    </row>
    <row r="4494" ht="15.75" customHeight="1" s="412">
      <c r="A4494" s="300" t="n">
        <v>4567</v>
      </c>
      <c r="B4494" s="300" t="n">
        <v>273</v>
      </c>
      <c r="C4494" s="300" t="inlineStr">
        <is>
          <t>T426</t>
        </is>
      </c>
      <c r="D4494" s="300" t="n">
        <v>16</v>
      </c>
      <c r="E4494" s="301" t="n">
        <v>43607</v>
      </c>
      <c r="F4494" s="300" t="n">
        <v>5242</v>
      </c>
      <c r="G4494" s="300" t="n">
        <v>8855</v>
      </c>
      <c r="H4494" s="300" t="n">
        <v>8151</v>
      </c>
      <c r="I4494" s="300" t="n"/>
      <c r="J4494" s="319" t="inlineStr">
        <is>
          <t>MF</t>
        </is>
      </c>
      <c r="K4494" s="304" t="n"/>
      <c r="L4494" s="304" t="n"/>
      <c r="M4494" s="304" t="n"/>
      <c r="N4494" s="304" t="n"/>
    </row>
    <row r="4495" ht="15.75" customHeight="1" s="412">
      <c r="A4495" s="300" t="n">
        <v>4568</v>
      </c>
      <c r="B4495" s="300" t="n">
        <v>274</v>
      </c>
      <c r="C4495" s="300" t="inlineStr">
        <is>
          <t>T426</t>
        </is>
      </c>
      <c r="D4495" s="300" t="n">
        <v>16</v>
      </c>
      <c r="E4495" s="301" t="n">
        <v>43607</v>
      </c>
      <c r="F4495" s="300" t="n">
        <v>5233</v>
      </c>
      <c r="G4495" s="300" t="n">
        <v>8783</v>
      </c>
      <c r="H4495" s="300" t="n">
        <v>8089</v>
      </c>
      <c r="I4495" s="300" t="n"/>
      <c r="J4495" s="319" t="n"/>
      <c r="K4495" s="304" t="n"/>
      <c r="L4495" s="304" t="n"/>
      <c r="M4495" s="304" t="n"/>
      <c r="N4495" s="304" t="n"/>
    </row>
    <row r="4496" ht="15.75" customHeight="1" s="412">
      <c r="A4496" s="300" t="n">
        <v>4569</v>
      </c>
      <c r="B4496" s="300" t="n">
        <v>275</v>
      </c>
      <c r="C4496" s="300" t="inlineStr">
        <is>
          <t>T427</t>
        </is>
      </c>
      <c r="D4496" s="300" t="n">
        <v>16</v>
      </c>
      <c r="E4496" s="301" t="n">
        <v>43607</v>
      </c>
      <c r="F4496" s="300" t="n">
        <v>5274</v>
      </c>
      <c r="G4496" s="300" t="n">
        <v>7384</v>
      </c>
      <c r="H4496" s="300" t="n">
        <v>6987</v>
      </c>
      <c r="I4496" s="300" t="n"/>
      <c r="J4496" s="319" t="n"/>
      <c r="K4496" s="304" t="n"/>
      <c r="L4496" s="304" t="n"/>
      <c r="M4496" s="304" t="n"/>
      <c r="N4496" s="304" t="n"/>
    </row>
    <row r="4497" ht="15.75" customHeight="1" s="412">
      <c r="A4497" s="300" t="n">
        <v>4570</v>
      </c>
      <c r="B4497" s="300" t="n">
        <v>276</v>
      </c>
      <c r="C4497" s="300" t="inlineStr">
        <is>
          <t>T427</t>
        </is>
      </c>
      <c r="D4497" s="300" t="n">
        <v>16</v>
      </c>
      <c r="E4497" s="301" t="n">
        <v>43607</v>
      </c>
      <c r="F4497" s="300" t="n">
        <v>5217</v>
      </c>
      <c r="G4497" s="300" t="n">
        <v>7491</v>
      </c>
      <c r="H4497" s="300" t="n">
        <v>7061</v>
      </c>
      <c r="I4497" s="300" t="n"/>
      <c r="J4497" s="319" t="n"/>
      <c r="K4497" s="304" t="n"/>
      <c r="L4497" s="304" t="n"/>
      <c r="M4497" s="304" t="n"/>
      <c r="N4497" s="304" t="n"/>
    </row>
    <row r="4498" ht="15.75" customHeight="1" s="412">
      <c r="A4498" s="300" t="n">
        <v>4571</v>
      </c>
      <c r="B4498" s="300" t="n">
        <v>277</v>
      </c>
      <c r="C4498" s="300" t="inlineStr">
        <is>
          <t>T428</t>
        </is>
      </c>
      <c r="D4498" s="300" t="n">
        <v>16</v>
      </c>
      <c r="E4498" s="301" t="n">
        <v>43607</v>
      </c>
      <c r="F4498" s="300" t="n">
        <v>5252</v>
      </c>
      <c r="G4498" s="300" t="n">
        <v>9022</v>
      </c>
      <c r="H4498" s="300" t="n">
        <v>8263</v>
      </c>
      <c r="I4498" s="300" t="n"/>
      <c r="J4498" s="319" t="n"/>
      <c r="K4498" s="304" t="n"/>
      <c r="L4498" s="304" t="n"/>
      <c r="M4498" s="304" t="n"/>
      <c r="N4498" s="304" t="n"/>
    </row>
    <row r="4499" ht="15.75" customHeight="1" s="412">
      <c r="A4499" s="300" t="n">
        <v>4572</v>
      </c>
      <c r="B4499" s="300" t="n">
        <v>278</v>
      </c>
      <c r="C4499" s="300" t="inlineStr">
        <is>
          <t>T428</t>
        </is>
      </c>
      <c r="D4499" s="300" t="n">
        <v>16</v>
      </c>
      <c r="E4499" s="301" t="n">
        <v>43607</v>
      </c>
      <c r="F4499" s="300" t="n">
        <v>5256</v>
      </c>
      <c r="G4499" s="300" t="n">
        <v>9204</v>
      </c>
      <c r="H4499" s="300" t="n">
        <v>8376</v>
      </c>
      <c r="I4499" s="300" t="n"/>
      <c r="J4499" s="319" t="n"/>
      <c r="K4499" s="304" t="n"/>
      <c r="L4499" s="304" t="n"/>
      <c r="M4499" s="304" t="n"/>
      <c r="N4499" s="304" t="n"/>
    </row>
    <row r="4500" ht="15.75" customHeight="1" s="412">
      <c r="A4500" s="300" t="n">
        <v>4573</v>
      </c>
      <c r="B4500" s="300" t="n">
        <v>279</v>
      </c>
      <c r="C4500" s="300" t="inlineStr">
        <is>
          <t>T429</t>
        </is>
      </c>
      <c r="D4500" s="300" t="n">
        <v>16</v>
      </c>
      <c r="E4500" s="301" t="n">
        <v>43607</v>
      </c>
      <c r="F4500" s="300" t="n">
        <v>5269</v>
      </c>
      <c r="G4500" s="300" t="n">
        <v>7937</v>
      </c>
      <c r="H4500" s="300" t="n">
        <v>7359</v>
      </c>
      <c r="I4500" s="300" t="n"/>
      <c r="J4500" s="319" t="n"/>
      <c r="K4500" s="304" t="n"/>
      <c r="L4500" s="304" t="n"/>
      <c r="M4500" s="304" t="n"/>
      <c r="N4500" s="304" t="n"/>
    </row>
    <row r="4501" ht="15.75" customHeight="1" s="412">
      <c r="A4501" s="300" t="n">
        <v>4574</v>
      </c>
      <c r="B4501" s="300" t="n">
        <v>280</v>
      </c>
      <c r="C4501" s="300" t="inlineStr">
        <is>
          <t>T429</t>
        </is>
      </c>
      <c r="D4501" s="300" t="n">
        <v>16</v>
      </c>
      <c r="E4501" s="301" t="n">
        <v>43607</v>
      </c>
      <c r="F4501" s="300" t="n">
        <v>5260</v>
      </c>
      <c r="G4501" s="300" t="n">
        <v>7892</v>
      </c>
      <c r="H4501" s="300" t="n">
        <v>7326</v>
      </c>
      <c r="I4501" s="300" t="n"/>
      <c r="J4501" s="319" t="n"/>
      <c r="K4501" s="304" t="n"/>
      <c r="L4501" s="304" t="n"/>
      <c r="M4501" s="304" t="n"/>
      <c r="N4501" s="304" t="n"/>
    </row>
    <row r="4502" ht="15.75" customHeight="1" s="412">
      <c r="A4502" s="300" t="n">
        <v>4575</v>
      </c>
      <c r="B4502" s="300" t="n">
        <v>281</v>
      </c>
      <c r="C4502" s="300" t="inlineStr">
        <is>
          <t>T430</t>
        </is>
      </c>
      <c r="D4502" s="300" t="n">
        <v>16</v>
      </c>
      <c r="E4502" s="301" t="n">
        <v>43607</v>
      </c>
      <c r="F4502" s="300" t="n">
        <v>5275</v>
      </c>
      <c r="G4502" s="300" t="n">
        <v>8062</v>
      </c>
      <c r="H4502" s="300" t="n">
        <v>7440</v>
      </c>
      <c r="I4502" s="300" t="n"/>
      <c r="J4502" s="319" t="n"/>
      <c r="K4502" s="304" t="n"/>
      <c r="L4502" s="304" t="n"/>
      <c r="M4502" s="304" t="n"/>
      <c r="N4502" s="304" t="n"/>
    </row>
    <row r="4503" ht="15.75" customHeight="1" s="412">
      <c r="A4503" s="300" t="n">
        <v>4576</v>
      </c>
      <c r="B4503" s="300" t="n">
        <v>282</v>
      </c>
      <c r="C4503" s="300" t="inlineStr">
        <is>
          <t>T430</t>
        </is>
      </c>
      <c r="D4503" s="300" t="n">
        <v>16</v>
      </c>
      <c r="E4503" s="301" t="n">
        <v>43607</v>
      </c>
      <c r="F4503" s="300" t="n">
        <v>5225</v>
      </c>
      <c r="G4503" s="300" t="n">
        <v>7720</v>
      </c>
      <c r="H4503" s="300" t="n">
        <v>7167</v>
      </c>
      <c r="I4503" s="300" t="n"/>
      <c r="J4503" s="319" t="n"/>
      <c r="K4503" s="304" t="n"/>
      <c r="L4503" s="304" t="n"/>
      <c r="M4503" s="304" t="n"/>
      <c r="N4503" s="304" t="n"/>
    </row>
    <row r="4504" ht="15.75" customHeight="1" s="412">
      <c r="A4504" s="300" t="n">
        <v>4577</v>
      </c>
      <c r="B4504" s="300" t="n">
        <v>283</v>
      </c>
      <c r="C4504" s="300" t="inlineStr">
        <is>
          <t>T434</t>
        </is>
      </c>
      <c r="D4504" s="300" t="n">
        <v>16</v>
      </c>
      <c r="E4504" s="301" t="n">
        <v>43607</v>
      </c>
      <c r="F4504" s="300" t="n">
        <v>5211</v>
      </c>
      <c r="G4504" s="300" t="n">
        <v>6741</v>
      </c>
      <c r="H4504" s="300" t="n">
        <v>6409</v>
      </c>
      <c r="I4504" s="300" t="n"/>
      <c r="J4504" s="319" t="n"/>
      <c r="K4504" s="304" t="n"/>
      <c r="L4504" s="304" t="n"/>
      <c r="M4504" s="304" t="n"/>
      <c r="N4504" s="304" t="n"/>
    </row>
    <row r="4505" ht="15.75" customHeight="1" s="412">
      <c r="A4505" s="300" t="n">
        <v>4578</v>
      </c>
      <c r="B4505" s="300" t="n">
        <v>284</v>
      </c>
      <c r="C4505" s="300" t="inlineStr">
        <is>
          <t>T434</t>
        </is>
      </c>
      <c r="D4505" s="300" t="n">
        <v>16</v>
      </c>
      <c r="E4505" s="301" t="n">
        <v>43607</v>
      </c>
      <c r="F4505" s="300" t="n">
        <v>5269</v>
      </c>
      <c r="G4505" s="300" t="n">
        <v>6881</v>
      </c>
      <c r="H4505" s="300" t="n">
        <v>6537</v>
      </c>
      <c r="I4505" s="300" t="n"/>
      <c r="J4505" s="319" t="n"/>
      <c r="K4505" s="304" t="n"/>
      <c r="L4505" s="304" t="n"/>
      <c r="M4505" s="304" t="n"/>
      <c r="N4505" s="304" t="n"/>
    </row>
    <row r="4506" ht="15.75" customHeight="1" s="412">
      <c r="A4506" s="300" t="n">
        <v>4579</v>
      </c>
      <c r="B4506" s="300" t="n">
        <v>285</v>
      </c>
      <c r="C4506" s="300" t="inlineStr">
        <is>
          <t>T436</t>
        </is>
      </c>
      <c r="D4506" s="300" t="n">
        <v>16</v>
      </c>
      <c r="E4506" s="301" t="n">
        <v>43607</v>
      </c>
      <c r="F4506" s="300" t="n">
        <v>5249</v>
      </c>
      <c r="G4506" s="300" t="n">
        <v>9606</v>
      </c>
      <c r="H4506" s="300" t="n">
        <v>8177</v>
      </c>
      <c r="I4506" s="300" t="n"/>
      <c r="J4506" s="319" t="inlineStr">
        <is>
          <t>MF*</t>
        </is>
      </c>
      <c r="K4506" s="304" t="n"/>
      <c r="L4506" s="304" t="n"/>
      <c r="M4506" s="304" t="n"/>
      <c r="N4506" s="304" t="n"/>
    </row>
    <row r="4507" ht="15.75" customHeight="1" s="412">
      <c r="A4507" s="300" t="n">
        <v>4580</v>
      </c>
      <c r="B4507" s="300" t="n">
        <v>286</v>
      </c>
      <c r="C4507" s="300" t="inlineStr">
        <is>
          <t>T436</t>
        </is>
      </c>
      <c r="D4507" s="300" t="n">
        <v>16</v>
      </c>
      <c r="E4507" s="301" t="n">
        <v>43607</v>
      </c>
      <c r="F4507" s="300" t="n">
        <v>5236</v>
      </c>
      <c r="G4507" s="300" t="n">
        <v>9624</v>
      </c>
      <c r="H4507" s="300" t="n">
        <v>8120</v>
      </c>
      <c r="I4507" s="300" t="n"/>
      <c r="J4507" s="319" t="n"/>
      <c r="K4507" s="304" t="n"/>
      <c r="L4507" s="304" t="n"/>
      <c r="M4507" s="304" t="n"/>
      <c r="N4507" s="304" t="n"/>
    </row>
    <row r="4508" ht="15.75" customHeight="1" s="412">
      <c r="A4508" s="300" t="n">
        <v>4581</v>
      </c>
      <c r="B4508" s="300" t="n">
        <v>287</v>
      </c>
      <c r="C4508" s="300" t="inlineStr">
        <is>
          <t>T437</t>
        </is>
      </c>
      <c r="D4508" s="300" t="n">
        <v>16</v>
      </c>
      <c r="E4508" s="301" t="n">
        <v>43607</v>
      </c>
      <c r="F4508" s="300" t="n">
        <v>5246</v>
      </c>
      <c r="G4508" s="300" t="n">
        <v>7629</v>
      </c>
      <c r="H4508" s="300" t="n">
        <v>7084</v>
      </c>
      <c r="I4508" s="300" t="n"/>
      <c r="J4508" s="319" t="inlineStr">
        <is>
          <t>MF</t>
        </is>
      </c>
      <c r="K4508" s="304" t="n"/>
      <c r="L4508" s="304" t="n"/>
      <c r="M4508" s="304" t="n"/>
      <c r="N4508" s="304" t="n"/>
    </row>
    <row r="4509" ht="15.75" customHeight="1" s="412">
      <c r="A4509" s="300" t="n">
        <v>4582</v>
      </c>
      <c r="B4509" s="300" t="n">
        <v>288</v>
      </c>
      <c r="C4509" s="300" t="inlineStr">
        <is>
          <t>T437</t>
        </is>
      </c>
      <c r="D4509" s="300" t="n">
        <v>16</v>
      </c>
      <c r="E4509" s="301" t="n">
        <v>43607</v>
      </c>
      <c r="F4509" s="300" t="n">
        <v>5225</v>
      </c>
      <c r="G4509" s="300" t="n">
        <v>7818</v>
      </c>
      <c r="H4509" s="300" t="n">
        <v>7242</v>
      </c>
      <c r="I4509" s="300" t="n"/>
      <c r="J4509" s="319" t="n"/>
      <c r="K4509" s="304" t="n"/>
      <c r="L4509" s="304" t="n"/>
      <c r="M4509" s="304" t="n"/>
      <c r="N4509" s="304" t="n"/>
    </row>
    <row r="4510" ht="15.75" customHeight="1" s="412">
      <c r="A4510" s="300" t="n">
        <v>4583</v>
      </c>
      <c r="B4510" s="300" t="n">
        <v>289</v>
      </c>
      <c r="C4510" s="300" t="inlineStr">
        <is>
          <t>T439</t>
        </is>
      </c>
      <c r="D4510" s="300" t="n">
        <v>16</v>
      </c>
      <c r="E4510" s="301" t="n">
        <v>43607</v>
      </c>
      <c r="F4510" s="300" t="n">
        <v>5296</v>
      </c>
      <c r="G4510" s="300" t="n">
        <v>8362</v>
      </c>
      <c r="H4510" s="300" t="n">
        <v>7492</v>
      </c>
      <c r="I4510" s="300" t="n"/>
      <c r="J4510" s="319" t="n"/>
      <c r="K4510" s="304" t="n"/>
      <c r="L4510" s="304" t="n"/>
      <c r="M4510" s="304" t="n"/>
      <c r="N4510" s="304" t="n"/>
    </row>
    <row r="4511" ht="15.75" customHeight="1" s="412">
      <c r="A4511" s="300" t="n">
        <v>4584</v>
      </c>
      <c r="B4511" s="300" t="n">
        <v>290</v>
      </c>
      <c r="C4511" s="300" t="inlineStr">
        <is>
          <t>T439</t>
        </is>
      </c>
      <c r="D4511" s="300" t="n">
        <v>16</v>
      </c>
      <c r="E4511" s="301" t="n">
        <v>43607</v>
      </c>
      <c r="F4511" s="300" t="n">
        <v>5255</v>
      </c>
      <c r="G4511" s="300" t="n">
        <v>8202</v>
      </c>
      <c r="H4511" s="300" t="n">
        <v>7344</v>
      </c>
      <c r="I4511" s="300" t="n"/>
      <c r="J4511" s="319" t="n"/>
      <c r="K4511" s="304" t="n"/>
      <c r="L4511" s="304" t="n"/>
      <c r="M4511" s="304" t="n"/>
      <c r="N4511" s="304" t="n"/>
    </row>
    <row r="4512" ht="15.75" customHeight="1" s="412">
      <c r="A4512" s="300" t="n">
        <v>4585</v>
      </c>
      <c r="B4512" s="300" t="n">
        <v>291</v>
      </c>
      <c r="C4512" s="300" t="inlineStr">
        <is>
          <t>T440</t>
        </is>
      </c>
      <c r="D4512" s="300" t="n">
        <v>16</v>
      </c>
      <c r="E4512" s="301" t="n">
        <v>43607</v>
      </c>
      <c r="F4512" s="300" t="n">
        <v>5259</v>
      </c>
      <c r="G4512" s="300" t="n">
        <v>7147</v>
      </c>
      <c r="H4512" s="300" t="n">
        <v>6726</v>
      </c>
      <c r="I4512" s="300" t="n"/>
      <c r="J4512" s="319" t="n"/>
      <c r="K4512" s="304" t="n"/>
      <c r="L4512" s="304" t="n"/>
      <c r="M4512" s="304" t="n"/>
      <c r="N4512" s="304" t="n"/>
    </row>
    <row r="4513" ht="15.75" customHeight="1" s="412">
      <c r="A4513" s="300" t="n">
        <v>4586</v>
      </c>
      <c r="B4513" s="300" t="n">
        <v>292</v>
      </c>
      <c r="C4513" s="300" t="inlineStr">
        <is>
          <t>T440</t>
        </is>
      </c>
      <c r="D4513" s="300" t="n">
        <v>16</v>
      </c>
      <c r="E4513" s="301" t="n">
        <v>43607</v>
      </c>
      <c r="F4513" s="300" t="n">
        <v>5243</v>
      </c>
      <c r="G4513" s="300" t="n">
        <v>7301</v>
      </c>
      <c r="H4513" s="300" t="n">
        <v>6853</v>
      </c>
      <c r="I4513" s="300" t="n"/>
      <c r="J4513" s="319" t="n"/>
      <c r="K4513" s="304" t="n"/>
      <c r="L4513" s="304" t="n"/>
      <c r="M4513" s="304" t="n"/>
      <c r="N4513" s="304" t="n"/>
    </row>
    <row r="4514" ht="15.75" customHeight="1" s="412">
      <c r="A4514" s="300" t="n">
        <v>4587</v>
      </c>
      <c r="B4514" s="300" t="n">
        <v>293</v>
      </c>
      <c r="C4514" s="300" t="inlineStr">
        <is>
          <t>T441</t>
        </is>
      </c>
      <c r="D4514" s="300" t="n">
        <v>16</v>
      </c>
      <c r="E4514" s="301" t="n">
        <v>43607</v>
      </c>
      <c r="F4514" s="300" t="n">
        <v>5203</v>
      </c>
      <c r="G4514" s="300" t="n">
        <v>7536</v>
      </c>
      <c r="H4514" s="300" t="n">
        <v>7031</v>
      </c>
      <c r="I4514" s="300" t="n"/>
      <c r="J4514" s="319" t="n"/>
      <c r="K4514" s="304" t="n"/>
      <c r="L4514" s="304" t="n"/>
      <c r="M4514" s="304" t="n"/>
      <c r="N4514" s="304" t="n"/>
    </row>
    <row r="4515" ht="15.75" customHeight="1" s="412">
      <c r="A4515" s="300" t="n">
        <v>4588</v>
      </c>
      <c r="B4515" s="300" t="n">
        <v>294</v>
      </c>
      <c r="C4515" s="300" t="inlineStr">
        <is>
          <t>T441</t>
        </is>
      </c>
      <c r="D4515" s="300" t="n">
        <v>16</v>
      </c>
      <c r="E4515" s="301" t="n">
        <v>43607</v>
      </c>
      <c r="F4515" s="300" t="n">
        <v>5223</v>
      </c>
      <c r="G4515" s="300" t="n">
        <v>7802</v>
      </c>
      <c r="H4515" s="300" t="n">
        <v>7250</v>
      </c>
      <c r="I4515" s="300" t="n"/>
      <c r="J4515" s="319" t="n"/>
      <c r="K4515" s="304" t="n"/>
      <c r="L4515" s="304" t="n"/>
      <c r="M4515" s="304" t="n"/>
      <c r="N4515" s="304" t="n"/>
    </row>
    <row r="4516" ht="15.75" customHeight="1" s="412">
      <c r="A4516" s="300" t="n">
        <v>4589</v>
      </c>
      <c r="B4516" s="300" t="n">
        <v>295</v>
      </c>
      <c r="C4516" s="300" t="inlineStr">
        <is>
          <t>T442</t>
        </is>
      </c>
      <c r="D4516" s="300" t="n">
        <v>16</v>
      </c>
      <c r="E4516" s="301" t="n">
        <v>43607</v>
      </c>
      <c r="F4516" s="300" t="n">
        <v>5221</v>
      </c>
      <c r="G4516" s="300" t="n">
        <v>7858</v>
      </c>
      <c r="H4516" s="300" t="n">
        <v>7340</v>
      </c>
      <c r="I4516" s="300" t="n"/>
      <c r="J4516" s="319" t="n"/>
      <c r="K4516" s="304" t="n"/>
      <c r="L4516" s="304" t="n"/>
      <c r="M4516" s="304" t="n"/>
      <c r="N4516" s="304" t="n"/>
    </row>
    <row r="4517" ht="15.75" customHeight="1" s="412">
      <c r="A4517" s="300" t="n">
        <v>4590</v>
      </c>
      <c r="B4517" s="300" t="n">
        <v>296</v>
      </c>
      <c r="C4517" s="300" t="inlineStr">
        <is>
          <t>T442</t>
        </is>
      </c>
      <c r="D4517" s="300" t="n">
        <v>16</v>
      </c>
      <c r="E4517" s="301" t="n">
        <v>43607</v>
      </c>
      <c r="F4517" s="300" t="n">
        <v>5271</v>
      </c>
      <c r="G4517" s="300" t="n">
        <v>7765</v>
      </c>
      <c r="H4517" s="300" t="n">
        <v>7274</v>
      </c>
      <c r="I4517" s="300" t="n"/>
      <c r="J4517" s="319" t="n"/>
      <c r="K4517" s="304" t="n"/>
      <c r="L4517" s="304" t="n"/>
      <c r="M4517" s="304" t="n"/>
      <c r="N4517" s="304" t="n"/>
    </row>
    <row r="4518" ht="15.75" customHeight="1" s="412">
      <c r="A4518" s="300" t="n">
        <v>4591</v>
      </c>
      <c r="B4518" s="300" t="n">
        <v>297</v>
      </c>
      <c r="C4518" s="300" t="inlineStr">
        <is>
          <t>T447</t>
        </is>
      </c>
      <c r="D4518" s="300" t="n">
        <v>16</v>
      </c>
      <c r="E4518" s="301" t="n">
        <v>43607</v>
      </c>
      <c r="F4518" s="300" t="n">
        <v>5213</v>
      </c>
      <c r="G4518" s="300" t="n">
        <v>7846</v>
      </c>
      <c r="H4518" s="300" t="n">
        <v>7333</v>
      </c>
      <c r="I4518" s="300" t="n"/>
      <c r="J4518" s="319" t="n"/>
      <c r="K4518" s="304" t="n"/>
      <c r="L4518" s="304" t="n"/>
      <c r="M4518" s="304" t="n"/>
      <c r="N4518" s="304" t="n"/>
    </row>
    <row r="4519" ht="15.75" customHeight="1" s="412">
      <c r="A4519" s="300" t="n">
        <v>4592</v>
      </c>
      <c r="B4519" s="300" t="n">
        <v>298</v>
      </c>
      <c r="C4519" s="300" t="inlineStr">
        <is>
          <t>T447</t>
        </is>
      </c>
      <c r="D4519" s="300" t="n">
        <v>16</v>
      </c>
      <c r="E4519" s="301" t="n">
        <v>43607</v>
      </c>
      <c r="F4519" s="300" t="n">
        <v>5210</v>
      </c>
      <c r="G4519" s="300" t="n">
        <v>7942</v>
      </c>
      <c r="H4519" s="300" t="n">
        <v>7420</v>
      </c>
      <c r="I4519" s="300" t="n"/>
      <c r="J4519" s="319" t="n"/>
      <c r="K4519" s="304" t="n"/>
      <c r="L4519" s="304" t="n"/>
      <c r="M4519" s="304" t="n"/>
      <c r="N4519" s="304" t="n"/>
    </row>
    <row r="4520" ht="15.75" customHeight="1" s="412">
      <c r="A4520" s="300" t="n">
        <v>4593</v>
      </c>
      <c r="B4520" s="300" t="n">
        <v>299</v>
      </c>
      <c r="C4520" s="300" t="inlineStr">
        <is>
          <t>T448</t>
        </is>
      </c>
      <c r="D4520" s="300" t="n">
        <v>16</v>
      </c>
      <c r="E4520" s="301" t="n">
        <v>43607</v>
      </c>
      <c r="F4520" s="300" t="n">
        <v>5236</v>
      </c>
      <c r="G4520" s="300" t="n">
        <v>8512</v>
      </c>
      <c r="H4520" s="300" t="n">
        <v>7829</v>
      </c>
      <c r="I4520" s="300" t="n"/>
      <c r="J4520" s="319" t="n"/>
      <c r="K4520" s="304" t="n"/>
      <c r="L4520" s="304" t="n"/>
      <c r="M4520" s="304" t="n"/>
      <c r="N4520" s="304" t="n"/>
    </row>
    <row r="4521" ht="15.75" customHeight="1" s="412">
      <c r="A4521" s="300" t="n">
        <v>4594</v>
      </c>
      <c r="B4521" s="300" t="n">
        <v>300</v>
      </c>
      <c r="C4521" s="300" t="inlineStr">
        <is>
          <t>T448</t>
        </is>
      </c>
      <c r="D4521" s="300" t="n">
        <v>16</v>
      </c>
      <c r="E4521" s="301" t="n">
        <v>43607</v>
      </c>
      <c r="F4521" s="300" t="n">
        <v>5223</v>
      </c>
      <c r="G4521" s="300" t="n">
        <v>8354</v>
      </c>
      <c r="H4521" s="300" t="n">
        <v>7672</v>
      </c>
      <c r="I4521" s="300" t="n"/>
      <c r="J4521" s="319" t="n"/>
      <c r="K4521" s="304" t="n"/>
      <c r="L4521" s="304" t="n"/>
      <c r="M4521" s="304" t="n"/>
      <c r="N4521" s="304" t="n"/>
    </row>
    <row r="4522" ht="15.75" customHeight="1" s="412">
      <c r="A4522" s="300" t="n">
        <v>4595</v>
      </c>
      <c r="B4522" s="300" t="n">
        <v>301</v>
      </c>
      <c r="C4522" s="300" t="inlineStr">
        <is>
          <t>T449</t>
        </is>
      </c>
      <c r="D4522" s="300" t="n">
        <v>16</v>
      </c>
      <c r="E4522" s="301" t="n">
        <v>43607</v>
      </c>
      <c r="F4522" s="300" t="n">
        <v>5241</v>
      </c>
      <c r="G4522" s="300" t="n">
        <v>8432</v>
      </c>
      <c r="H4522" s="300" t="n">
        <v>7765</v>
      </c>
      <c r="I4522" s="300" t="n"/>
      <c r="J4522" s="319" t="n"/>
      <c r="K4522" s="304" t="n"/>
      <c r="L4522" s="304" t="n"/>
      <c r="M4522" s="304" t="n"/>
      <c r="N4522" s="304" t="n"/>
    </row>
    <row r="4523" ht="15.75" customHeight="1" s="412">
      <c r="A4523" s="300" t="n">
        <v>4596</v>
      </c>
      <c r="B4523" s="300" t="n">
        <v>302</v>
      </c>
      <c r="C4523" s="300" t="inlineStr">
        <is>
          <t>T449</t>
        </is>
      </c>
      <c r="D4523" s="300" t="n">
        <v>16</v>
      </c>
      <c r="E4523" s="301" t="n">
        <v>43607</v>
      </c>
      <c r="F4523" s="300" t="n">
        <v>5225</v>
      </c>
      <c r="G4523" s="300" t="n">
        <v>8549</v>
      </c>
      <c r="H4523" s="300" t="n">
        <v>7759</v>
      </c>
      <c r="I4523" s="300" t="n"/>
      <c r="J4523" s="319" t="n"/>
      <c r="K4523" s="304" t="n"/>
      <c r="L4523" s="304" t="n"/>
      <c r="M4523" s="304" t="n"/>
      <c r="N4523" s="304" t="n"/>
    </row>
    <row r="4524" ht="15.75" customHeight="1" s="412">
      <c r="A4524" s="300" t="n">
        <v>4597</v>
      </c>
      <c r="B4524" s="300" t="n">
        <v>303</v>
      </c>
      <c r="C4524" s="300" t="inlineStr">
        <is>
          <t>T451</t>
        </is>
      </c>
      <c r="D4524" s="300" t="n">
        <v>16</v>
      </c>
      <c r="E4524" s="301" t="n">
        <v>43607</v>
      </c>
      <c r="F4524" s="300" t="n">
        <v>5303</v>
      </c>
      <c r="G4524" s="300" t="n">
        <v>7941</v>
      </c>
      <c r="H4524" s="300" t="n">
        <v>7357</v>
      </c>
      <c r="I4524" s="300" t="n"/>
      <c r="J4524" s="319" t="n"/>
      <c r="K4524" s="304" t="n"/>
      <c r="L4524" s="304" t="n"/>
      <c r="M4524" s="304" t="n"/>
      <c r="N4524" s="304" t="n"/>
    </row>
    <row r="4525" ht="15.75" customHeight="1" s="412">
      <c r="A4525" s="300" t="n">
        <v>4598</v>
      </c>
      <c r="B4525" s="300" t="n">
        <v>304</v>
      </c>
      <c r="C4525" s="300" t="inlineStr">
        <is>
          <t>T451</t>
        </is>
      </c>
      <c r="D4525" s="300" t="n">
        <v>16</v>
      </c>
      <c r="E4525" s="301" t="n">
        <v>43607</v>
      </c>
      <c r="F4525" s="300" t="n">
        <v>5212</v>
      </c>
      <c r="G4525" s="300" t="n">
        <v>7971</v>
      </c>
      <c r="H4525" s="300" t="n">
        <v>7361</v>
      </c>
      <c r="I4525" s="300" t="n"/>
      <c r="J4525" s="319" t="n"/>
      <c r="K4525" s="304" t="n"/>
      <c r="L4525" s="304" t="n"/>
      <c r="M4525" s="304" t="n"/>
      <c r="N4525" s="304" t="n"/>
    </row>
    <row r="4526" ht="15.75" customHeight="1" s="412">
      <c r="A4526" s="300" t="n">
        <v>4599</v>
      </c>
      <c r="B4526" s="300" t="n">
        <v>305</v>
      </c>
      <c r="C4526" s="300" t="inlineStr">
        <is>
          <t>T453</t>
        </is>
      </c>
      <c r="D4526" s="300" t="n">
        <v>16</v>
      </c>
      <c r="E4526" s="301" t="n">
        <v>43607</v>
      </c>
      <c r="F4526" s="300" t="n">
        <v>5301</v>
      </c>
      <c r="G4526" s="300" t="n">
        <v>7808</v>
      </c>
      <c r="H4526" s="300" t="n">
        <v>7136</v>
      </c>
      <c r="I4526" s="300" t="n"/>
      <c r="J4526" s="319" t="n"/>
      <c r="K4526" s="304" t="n"/>
      <c r="L4526" s="304" t="n"/>
      <c r="M4526" s="304" t="n"/>
      <c r="N4526" s="304" t="n"/>
    </row>
    <row r="4527" ht="15.75" customHeight="1" s="412">
      <c r="A4527" s="300" t="n">
        <v>4600</v>
      </c>
      <c r="B4527" s="300" t="n">
        <v>306</v>
      </c>
      <c r="C4527" s="300" t="inlineStr">
        <is>
          <t>T453</t>
        </is>
      </c>
      <c r="D4527" s="300" t="n">
        <v>16</v>
      </c>
      <c r="E4527" s="301" t="n">
        <v>43607</v>
      </c>
      <c r="F4527" s="300" t="n">
        <v>5254</v>
      </c>
      <c r="G4527" s="300" t="n">
        <v>7674</v>
      </c>
      <c r="H4527" s="300" t="n">
        <v>7018</v>
      </c>
      <c r="I4527" s="300" t="n"/>
      <c r="J4527" s="319" t="n"/>
      <c r="K4527" s="304" t="n"/>
      <c r="L4527" s="304" t="n"/>
      <c r="M4527" s="304" t="n"/>
      <c r="N4527" s="304" t="n"/>
    </row>
    <row r="4528" ht="15.75" customHeight="1" s="412">
      <c r="A4528" s="300" t="n">
        <v>4601</v>
      </c>
      <c r="B4528" s="300" t="n">
        <v>307</v>
      </c>
      <c r="C4528" s="300" t="inlineStr">
        <is>
          <t>T455</t>
        </is>
      </c>
      <c r="D4528" s="300" t="n">
        <v>16</v>
      </c>
      <c r="E4528" s="301" t="n">
        <v>43607</v>
      </c>
      <c r="F4528" s="300" t="n">
        <v>5223</v>
      </c>
      <c r="G4528" s="300" t="n">
        <v>8237</v>
      </c>
      <c r="H4528" s="300" t="n">
        <v>7593</v>
      </c>
      <c r="I4528" s="300" t="n"/>
      <c r="J4528" s="319" t="n"/>
      <c r="K4528" s="304" t="n"/>
      <c r="L4528" s="304" t="n"/>
      <c r="M4528" s="304" t="n"/>
      <c r="N4528" s="304" t="n"/>
    </row>
    <row r="4529" ht="15.75" customHeight="1" s="412">
      <c r="A4529" s="300" t="n">
        <v>4602</v>
      </c>
      <c r="B4529" s="300" t="n">
        <v>308</v>
      </c>
      <c r="C4529" s="300" t="inlineStr">
        <is>
          <t>T455</t>
        </is>
      </c>
      <c r="D4529" s="300" t="n">
        <v>16</v>
      </c>
      <c r="E4529" s="301" t="n">
        <v>43607</v>
      </c>
      <c r="F4529" s="300" t="n">
        <v>5201</v>
      </c>
      <c r="G4529" s="300" t="n">
        <v>8094</v>
      </c>
      <c r="H4529" s="300" t="n">
        <v>7293</v>
      </c>
      <c r="I4529" s="300" t="n"/>
      <c r="J4529" s="319" t="n"/>
      <c r="K4529" s="304" t="n"/>
      <c r="L4529" s="304" t="n"/>
      <c r="M4529" s="304" t="n"/>
      <c r="N4529" s="304" t="n"/>
    </row>
    <row r="4530" ht="15.75" customHeight="1" s="412">
      <c r="A4530" s="300" t="n">
        <v>4603</v>
      </c>
      <c r="B4530" s="300" t="n">
        <v>309</v>
      </c>
      <c r="C4530" s="300" t="inlineStr">
        <is>
          <t>T457</t>
        </is>
      </c>
      <c r="D4530" s="300" t="n">
        <v>16</v>
      </c>
      <c r="E4530" s="301" t="n">
        <v>43607</v>
      </c>
      <c r="F4530" s="300" t="n">
        <v>5237</v>
      </c>
      <c r="G4530" s="300" t="n">
        <v>8569</v>
      </c>
      <c r="H4530" s="300" t="n">
        <v>7407</v>
      </c>
      <c r="I4530" s="300" t="n"/>
      <c r="J4530" s="319" t="n"/>
      <c r="K4530" s="304" t="n"/>
      <c r="L4530" s="304" t="n"/>
      <c r="M4530" s="304" t="n"/>
      <c r="N4530" s="304" t="n"/>
    </row>
    <row r="4531" ht="15.75" customHeight="1" s="412">
      <c r="A4531" s="300" t="n">
        <v>4604</v>
      </c>
      <c r="B4531" s="300" t="n">
        <v>310</v>
      </c>
      <c r="C4531" s="300" t="inlineStr">
        <is>
          <t>T457</t>
        </is>
      </c>
      <c r="D4531" s="300" t="n">
        <v>16</v>
      </c>
      <c r="E4531" s="301" t="n">
        <v>43607</v>
      </c>
      <c r="F4531" s="300" t="n">
        <v>5231</v>
      </c>
      <c r="G4531" s="300" t="n">
        <v>8467</v>
      </c>
      <c r="H4531" s="300" t="n">
        <v>7566</v>
      </c>
      <c r="I4531" s="300" t="n"/>
      <c r="J4531" s="319" t="n"/>
      <c r="K4531" s="304" t="n"/>
      <c r="L4531" s="304" t="n"/>
      <c r="M4531" s="304" t="n"/>
      <c r="N4531" s="304" t="n"/>
    </row>
    <row r="4532" ht="15.75" customHeight="1" s="412">
      <c r="A4532" s="300" t="n">
        <v>4605</v>
      </c>
      <c r="B4532" s="300" t="n">
        <v>311</v>
      </c>
      <c r="C4532" s="300" t="inlineStr">
        <is>
          <t>T458</t>
        </is>
      </c>
      <c r="D4532" s="300" t="n">
        <v>16</v>
      </c>
      <c r="E4532" s="301" t="n">
        <v>43607</v>
      </c>
      <c r="F4532" s="300" t="n">
        <v>5222</v>
      </c>
      <c r="G4532" s="300" t="n">
        <v>8074</v>
      </c>
      <c r="H4532" s="300" t="n">
        <v>7473</v>
      </c>
      <c r="I4532" s="300" t="n"/>
      <c r="J4532" s="319" t="n"/>
      <c r="K4532" s="304" t="n"/>
      <c r="L4532" s="304" t="n"/>
      <c r="M4532" s="304" t="n"/>
      <c r="N4532" s="304" t="n"/>
    </row>
    <row r="4533" ht="15.75" customHeight="1" s="412">
      <c r="A4533" s="300" t="n">
        <v>4606</v>
      </c>
      <c r="B4533" s="300" t="n">
        <v>312</v>
      </c>
      <c r="C4533" s="300" t="inlineStr">
        <is>
          <t>T458</t>
        </is>
      </c>
      <c r="D4533" s="300" t="n">
        <v>16</v>
      </c>
      <c r="E4533" s="301" t="n">
        <v>43607</v>
      </c>
      <c r="F4533" s="300" t="n">
        <v>5239</v>
      </c>
      <c r="G4533" s="300" t="n">
        <v>7938</v>
      </c>
      <c r="H4533" s="300" t="n">
        <v>7374</v>
      </c>
      <c r="I4533" s="300" t="n"/>
      <c r="J4533" s="319" t="n"/>
      <c r="K4533" s="304" t="n"/>
      <c r="L4533" s="304" t="n"/>
      <c r="M4533" s="304" t="n"/>
      <c r="N4533" s="304" t="n"/>
    </row>
    <row r="4534" ht="15.75" customHeight="1" s="412">
      <c r="A4534" s="300" t="n">
        <v>4607</v>
      </c>
      <c r="B4534" s="300" t="n">
        <v>313</v>
      </c>
      <c r="C4534" s="300" t="inlineStr">
        <is>
          <t>T459</t>
        </is>
      </c>
      <c r="D4534" s="300" t="n">
        <v>16</v>
      </c>
      <c r="E4534" s="301" t="n">
        <v>43607</v>
      </c>
      <c r="F4534" s="300" t="n">
        <v>5188</v>
      </c>
      <c r="G4534" s="300" t="n">
        <v>7589</v>
      </c>
      <c r="H4534" s="300" t="n">
        <v>7146</v>
      </c>
      <c r="I4534" s="300" t="n"/>
      <c r="J4534" s="319" t="n"/>
      <c r="K4534" s="304" t="n"/>
      <c r="L4534" s="304" t="n"/>
      <c r="M4534" s="304" t="n"/>
      <c r="N4534" s="304" t="n"/>
    </row>
    <row r="4535" ht="15.75" customHeight="1" s="412">
      <c r="A4535" s="300" t="n">
        <v>4608</v>
      </c>
      <c r="B4535" s="300" t="n">
        <v>314</v>
      </c>
      <c r="C4535" s="300" t="inlineStr">
        <is>
          <t>T459</t>
        </is>
      </c>
      <c r="D4535" s="300" t="n">
        <v>16</v>
      </c>
      <c r="E4535" s="301" t="n">
        <v>43607</v>
      </c>
      <c r="F4535" s="300" t="n">
        <v>5225</v>
      </c>
      <c r="G4535" s="300" t="n">
        <v>7607</v>
      </c>
      <c r="H4535" s="300" t="n">
        <v>7166</v>
      </c>
      <c r="I4535" s="300" t="n"/>
      <c r="J4535" s="319" t="n"/>
      <c r="K4535" s="304" t="n"/>
      <c r="L4535" s="304" t="n"/>
      <c r="M4535" s="304" t="n"/>
      <c r="N4535" s="304" t="n"/>
    </row>
    <row r="4536" ht="15.75" customHeight="1" s="412">
      <c r="A4536" s="300" t="n">
        <v>4609</v>
      </c>
      <c r="B4536" s="300" t="n">
        <v>315</v>
      </c>
      <c r="C4536" s="300" t="inlineStr">
        <is>
          <t>T460</t>
        </is>
      </c>
      <c r="D4536" s="300" t="n">
        <v>16</v>
      </c>
      <c r="E4536" s="301" t="n">
        <v>43607</v>
      </c>
      <c r="F4536" s="300" t="n">
        <v>5198</v>
      </c>
      <c r="G4536" s="300" t="n">
        <v>7781</v>
      </c>
      <c r="H4536" s="300" t="n">
        <v>7151</v>
      </c>
      <c r="I4536" s="300" t="n"/>
      <c r="J4536" s="319" t="n"/>
      <c r="K4536" s="304" t="n"/>
      <c r="L4536" s="304" t="n"/>
      <c r="M4536" s="304" t="n"/>
      <c r="N4536" s="304" t="n"/>
    </row>
    <row r="4537" ht="15.75" customHeight="1" s="412">
      <c r="A4537" s="300" t="n">
        <v>4610</v>
      </c>
      <c r="B4537" s="300" t="n">
        <v>316</v>
      </c>
      <c r="C4537" s="300" t="inlineStr">
        <is>
          <t>T460</t>
        </is>
      </c>
      <c r="D4537" s="300" t="n">
        <v>16</v>
      </c>
      <c r="E4537" s="301" t="n">
        <v>43607</v>
      </c>
      <c r="F4537" s="300" t="n">
        <v>5239</v>
      </c>
      <c r="G4537" s="300" t="n">
        <v>7775</v>
      </c>
      <c r="H4537" s="300" t="n">
        <v>7164</v>
      </c>
      <c r="I4537" s="300" t="n"/>
      <c r="J4537" s="319" t="n"/>
      <c r="K4537" s="304" t="n"/>
      <c r="L4537" s="304" t="n"/>
      <c r="M4537" s="304" t="n"/>
      <c r="N4537" s="304" t="n"/>
    </row>
    <row r="4538" ht="15.75" customHeight="1" s="412">
      <c r="A4538" s="300" t="n">
        <v>4611</v>
      </c>
      <c r="B4538" s="300" t="n">
        <v>317</v>
      </c>
      <c r="C4538" s="300" t="inlineStr">
        <is>
          <t>T462</t>
        </is>
      </c>
      <c r="D4538" s="300" t="n">
        <v>16</v>
      </c>
      <c r="E4538" s="301" t="n">
        <v>43607</v>
      </c>
      <c r="F4538" s="300" t="n">
        <v>5209</v>
      </c>
      <c r="G4538" s="300" t="n">
        <v>7510</v>
      </c>
      <c r="H4538" s="300" t="n">
        <v>6949</v>
      </c>
      <c r="I4538" s="300" t="n"/>
      <c r="J4538" s="319" t="n"/>
      <c r="K4538" s="304" t="n"/>
      <c r="L4538" s="304" t="n"/>
      <c r="M4538" s="304" t="n"/>
      <c r="N4538" s="304" t="n"/>
    </row>
    <row r="4539" ht="15.75" customHeight="1" s="412">
      <c r="A4539" s="300" t="n">
        <v>4612</v>
      </c>
      <c r="B4539" s="300" t="n">
        <v>318</v>
      </c>
      <c r="C4539" s="300" t="inlineStr">
        <is>
          <t>T462</t>
        </is>
      </c>
      <c r="D4539" s="300" t="n">
        <v>16</v>
      </c>
      <c r="E4539" s="301" t="n">
        <v>43607</v>
      </c>
      <c r="F4539" s="300" t="n">
        <v>5240</v>
      </c>
      <c r="G4539" s="300" t="n">
        <v>7350</v>
      </c>
      <c r="H4539" s="300" t="n">
        <v>6845</v>
      </c>
      <c r="I4539" s="300" t="n"/>
      <c r="J4539" s="319" t="n"/>
      <c r="K4539" s="304" t="n"/>
      <c r="L4539" s="304" t="n"/>
      <c r="M4539" s="304" t="n"/>
      <c r="N4539" s="304" t="n"/>
    </row>
    <row r="4540" ht="15.75" customHeight="1" s="412">
      <c r="A4540" s="300" t="n">
        <v>4613</v>
      </c>
      <c r="B4540" s="300" t="n">
        <v>319</v>
      </c>
      <c r="C4540" s="300" t="inlineStr">
        <is>
          <t>T466</t>
        </is>
      </c>
      <c r="D4540" s="300" t="n">
        <v>16</v>
      </c>
      <c r="E4540" s="301" t="n">
        <v>43607</v>
      </c>
      <c r="F4540" s="300" t="n">
        <v>5245</v>
      </c>
      <c r="G4540" s="300" t="n">
        <v>8229</v>
      </c>
      <c r="H4540" s="300" t="n">
        <v>7510</v>
      </c>
      <c r="I4540" s="300" t="n"/>
      <c r="J4540" s="319" t="n"/>
      <c r="K4540" s="304" t="n"/>
      <c r="L4540" s="304" t="n"/>
      <c r="M4540" s="304" t="n"/>
      <c r="N4540" s="304" t="n"/>
    </row>
    <row r="4541" ht="15.75" customHeight="1" s="412">
      <c r="A4541" s="300" t="n">
        <v>4614</v>
      </c>
      <c r="B4541" s="300" t="n">
        <v>320</v>
      </c>
      <c r="C4541" s="300" t="inlineStr">
        <is>
          <t>T466</t>
        </is>
      </c>
      <c r="D4541" s="300" t="n">
        <v>16</v>
      </c>
      <c r="E4541" s="301" t="n">
        <v>43607</v>
      </c>
      <c r="F4541" s="300" t="n">
        <v>5238</v>
      </c>
      <c r="G4541" s="300" t="n">
        <v>7889</v>
      </c>
      <c r="H4541" s="300" t="n">
        <v>7283</v>
      </c>
      <c r="I4541" s="300" t="n"/>
      <c r="J4541" s="319" t="n"/>
      <c r="K4541" s="304" t="n"/>
      <c r="L4541" s="304" t="n"/>
      <c r="M4541" s="304" t="n"/>
      <c r="N4541" s="304" t="n"/>
    </row>
    <row r="4542" ht="15.75" customHeight="1" s="412">
      <c r="A4542" s="300" t="n">
        <v>4615</v>
      </c>
      <c r="B4542" s="300" t="n">
        <v>321</v>
      </c>
      <c r="C4542" s="300" t="inlineStr">
        <is>
          <t>T468</t>
        </is>
      </c>
      <c r="D4542" s="300" t="n">
        <v>16</v>
      </c>
      <c r="E4542" s="301" t="n">
        <v>43607</v>
      </c>
      <c r="F4542" s="300" t="n">
        <v>5258</v>
      </c>
      <c r="G4542" s="300" t="n">
        <v>7950</v>
      </c>
      <c r="H4542" s="300" t="n">
        <v>7309</v>
      </c>
      <c r="I4542" s="300" t="n"/>
      <c r="J4542" s="319" t="n"/>
      <c r="K4542" s="304" t="n"/>
      <c r="L4542" s="304" t="n"/>
      <c r="M4542" s="304" t="n"/>
      <c r="N4542" s="304" t="n"/>
    </row>
    <row r="4543" ht="15.75" customHeight="1" s="412">
      <c r="A4543" s="300" t="n">
        <v>4616</v>
      </c>
      <c r="B4543" s="300" t="n">
        <v>322</v>
      </c>
      <c r="C4543" s="300" t="inlineStr">
        <is>
          <t>T468</t>
        </is>
      </c>
      <c r="D4543" s="300" t="n">
        <v>16</v>
      </c>
      <c r="E4543" s="301" t="n">
        <v>43607</v>
      </c>
      <c r="F4543" s="300" t="n">
        <v>5219</v>
      </c>
      <c r="G4543" s="300" t="n">
        <v>7875</v>
      </c>
      <c r="H4543" s="300" t="n">
        <v>7248</v>
      </c>
      <c r="I4543" s="300" t="n"/>
      <c r="J4543" s="319" t="n"/>
      <c r="K4543" s="304" t="n"/>
      <c r="L4543" s="304" t="n"/>
      <c r="M4543" s="304" t="n"/>
      <c r="N4543" s="304" t="n"/>
    </row>
    <row r="4544" ht="15.75" customHeight="1" s="412">
      <c r="A4544" s="300" t="n">
        <v>4617</v>
      </c>
      <c r="B4544" s="300" t="n">
        <v>1</v>
      </c>
      <c r="C4544" s="300" t="inlineStr">
        <is>
          <t>T101</t>
        </is>
      </c>
      <c r="D4544" s="300" t="n">
        <v>17</v>
      </c>
      <c r="E4544" s="301" t="n">
        <v>43619</v>
      </c>
      <c r="F4544" s="300" t="n">
        <v>5301</v>
      </c>
      <c r="G4544" s="300" t="n">
        <v>6901</v>
      </c>
      <c r="H4544" s="300" t="n">
        <v>6651</v>
      </c>
      <c r="I4544" s="300" t="n"/>
      <c r="J4544" s="319" t="n"/>
      <c r="K4544" s="304" t="n"/>
      <c r="L4544" s="304" t="n"/>
      <c r="M4544" s="304" t="n"/>
      <c r="N4544" s="304" t="n"/>
    </row>
    <row r="4545" ht="15.75" customHeight="1" s="412">
      <c r="A4545" s="300" t="n">
        <v>4618</v>
      </c>
      <c r="B4545" s="300" t="n">
        <v>2</v>
      </c>
      <c r="C4545" s="300" t="inlineStr">
        <is>
          <t>T101</t>
        </is>
      </c>
      <c r="D4545" s="300" t="n">
        <v>17</v>
      </c>
      <c r="E4545" s="301" t="n">
        <v>43619</v>
      </c>
      <c r="F4545" s="300" t="n">
        <v>5190</v>
      </c>
      <c r="G4545" s="300" t="n">
        <v>6731</v>
      </c>
      <c r="H4545" s="300" t="n">
        <v>6495</v>
      </c>
      <c r="I4545" s="300" t="n"/>
      <c r="J4545" s="319" t="n"/>
      <c r="K4545" s="304" t="n"/>
      <c r="L4545" s="304" t="n"/>
      <c r="M4545" s="304" t="n"/>
      <c r="N4545" s="304" t="n"/>
    </row>
    <row r="4546" ht="15.75" customHeight="1" s="412">
      <c r="A4546" s="300" t="n">
        <v>4619</v>
      </c>
      <c r="B4546" s="300" t="n">
        <v>3</v>
      </c>
      <c r="C4546" s="300" t="inlineStr">
        <is>
          <t>T102</t>
        </is>
      </c>
      <c r="D4546" s="300" t="n">
        <v>17</v>
      </c>
      <c r="E4546" s="301" t="n">
        <v>43619</v>
      </c>
      <c r="F4546" s="300" t="n">
        <v>5258</v>
      </c>
      <c r="G4546" s="300" t="n">
        <v>7811</v>
      </c>
      <c r="H4546" s="300" t="n">
        <v>7349</v>
      </c>
      <c r="I4546" s="300" t="n"/>
      <c r="J4546" s="319" t="n"/>
      <c r="K4546" s="304" t="n"/>
      <c r="L4546" s="304" t="n"/>
      <c r="M4546" s="304" t="n"/>
      <c r="N4546" s="304" t="n"/>
    </row>
    <row r="4547" ht="15.75" customHeight="1" s="412">
      <c r="A4547" s="300" t="n">
        <v>4620</v>
      </c>
      <c r="B4547" s="300" t="n">
        <v>4</v>
      </c>
      <c r="C4547" s="300" t="inlineStr">
        <is>
          <t>T102</t>
        </is>
      </c>
      <c r="D4547" s="300" t="n">
        <v>17</v>
      </c>
      <c r="E4547" s="301" t="n">
        <v>43619</v>
      </c>
      <c r="F4547" s="300" t="n">
        <v>5259</v>
      </c>
      <c r="G4547" s="300" t="n">
        <v>7715</v>
      </c>
      <c r="H4547" s="300" t="n">
        <v>7282</v>
      </c>
      <c r="I4547" s="300" t="n"/>
      <c r="J4547" s="319" t="n"/>
      <c r="K4547" s="304" t="n"/>
      <c r="L4547" s="304" t="n"/>
      <c r="M4547" s="304" t="n"/>
      <c r="N4547" s="304" t="n"/>
    </row>
    <row r="4548" ht="15.75" customHeight="1" s="412">
      <c r="A4548" s="300" t="n">
        <v>4621</v>
      </c>
      <c r="B4548" s="300" t="n">
        <v>5</v>
      </c>
      <c r="C4548" s="300" t="inlineStr">
        <is>
          <t>T104</t>
        </is>
      </c>
      <c r="D4548" s="300" t="n">
        <v>17</v>
      </c>
      <c r="E4548" s="301" t="n">
        <v>43619</v>
      </c>
      <c r="F4548" s="300" t="n">
        <v>5236</v>
      </c>
      <c r="G4548" s="300" t="n">
        <v>7185</v>
      </c>
      <c r="H4548" s="300" t="n">
        <v>6842</v>
      </c>
      <c r="I4548" s="300" t="n"/>
      <c r="J4548" s="319" t="n"/>
      <c r="K4548" s="304" t="n"/>
      <c r="L4548" s="304" t="n"/>
      <c r="M4548" s="304" t="n"/>
      <c r="N4548" s="304" t="n"/>
    </row>
    <row r="4549" ht="15.75" customHeight="1" s="412">
      <c r="A4549" s="300" t="n">
        <v>4622</v>
      </c>
      <c r="B4549" s="300" t="n">
        <v>6</v>
      </c>
      <c r="C4549" s="300" t="inlineStr">
        <is>
          <t>T104</t>
        </is>
      </c>
      <c r="D4549" s="300" t="n">
        <v>17</v>
      </c>
      <c r="E4549" s="301" t="n">
        <v>43619</v>
      </c>
      <c r="F4549" s="300" t="n">
        <v>5259</v>
      </c>
      <c r="G4549" s="300" t="n">
        <v>7206</v>
      </c>
      <c r="H4549" s="300" t="n">
        <v>6864</v>
      </c>
      <c r="I4549" s="300" t="n"/>
      <c r="J4549" s="319" t="n"/>
      <c r="K4549" s="304" t="n"/>
      <c r="L4549" s="304" t="n"/>
      <c r="M4549" s="304" t="n"/>
      <c r="N4549" s="304" t="n"/>
    </row>
    <row r="4550" ht="15.75" customHeight="1" s="412">
      <c r="A4550" s="300" t="n">
        <v>4623</v>
      </c>
      <c r="B4550" s="300" t="n">
        <v>7</v>
      </c>
      <c r="C4550" s="300" t="inlineStr">
        <is>
          <t>T105</t>
        </is>
      </c>
      <c r="D4550" s="300" t="n">
        <v>17</v>
      </c>
      <c r="E4550" s="301" t="n">
        <v>43619</v>
      </c>
      <c r="F4550" s="300" t="n">
        <v>5232</v>
      </c>
      <c r="G4550" s="300" t="n">
        <v>8786</v>
      </c>
      <c r="H4550" s="300" t="n">
        <v>7894</v>
      </c>
      <c r="I4550" s="300" t="n"/>
      <c r="J4550" s="319" t="n"/>
      <c r="K4550" s="304" t="n"/>
      <c r="L4550" s="304" t="n"/>
      <c r="M4550" s="304" t="n"/>
      <c r="N4550" s="304" t="n"/>
    </row>
    <row r="4551" ht="15.75" customHeight="1" s="412">
      <c r="A4551" s="300" t="n">
        <v>4624</v>
      </c>
      <c r="B4551" s="300" t="n">
        <v>8</v>
      </c>
      <c r="C4551" s="300" t="inlineStr">
        <is>
          <t>T105</t>
        </is>
      </c>
      <c r="D4551" s="300" t="n">
        <v>17</v>
      </c>
      <c r="E4551" s="301" t="n">
        <v>43619</v>
      </c>
      <c r="F4551" s="300" t="n">
        <v>5221</v>
      </c>
      <c r="G4551" s="300" t="n">
        <v>8937</v>
      </c>
      <c r="H4551" s="300" t="n">
        <v>8017</v>
      </c>
      <c r="I4551" s="300" t="n"/>
      <c r="J4551" s="319" t="n"/>
      <c r="K4551" s="304" t="n"/>
      <c r="L4551" s="304" t="n"/>
      <c r="M4551" s="304" t="n"/>
      <c r="N4551" s="304" t="n"/>
    </row>
    <row r="4552" ht="15.75" customHeight="1" s="412">
      <c r="A4552" s="300" t="n">
        <v>4625</v>
      </c>
      <c r="B4552" s="300" t="n">
        <v>9</v>
      </c>
      <c r="C4552" s="300" t="inlineStr">
        <is>
          <t>T106</t>
        </is>
      </c>
      <c r="D4552" s="300" t="n">
        <v>17</v>
      </c>
      <c r="E4552" s="301" t="n">
        <v>43619</v>
      </c>
      <c r="F4552" s="300" t="n">
        <v>5188</v>
      </c>
      <c r="G4552" s="300" t="n">
        <v>7778</v>
      </c>
      <c r="H4552" s="300" t="n">
        <v>7353</v>
      </c>
      <c r="I4552" s="300" t="n"/>
      <c r="J4552" s="319" t="n"/>
      <c r="K4552" s="304" t="n"/>
      <c r="L4552" s="304" t="n"/>
      <c r="M4552" s="304" t="n"/>
      <c r="N4552" s="304" t="n"/>
    </row>
    <row r="4553" ht="15.75" customHeight="1" s="412">
      <c r="A4553" s="300" t="n">
        <v>4626</v>
      </c>
      <c r="B4553" s="300" t="n">
        <v>10</v>
      </c>
      <c r="C4553" s="300" t="inlineStr">
        <is>
          <t>T106</t>
        </is>
      </c>
      <c r="D4553" s="300" t="n">
        <v>17</v>
      </c>
      <c r="E4553" s="301" t="n">
        <v>43619</v>
      </c>
      <c r="F4553" s="300" t="n">
        <v>5232</v>
      </c>
      <c r="G4553" s="300" t="n">
        <v>7638</v>
      </c>
      <c r="H4553" s="300" t="n">
        <v>7245</v>
      </c>
      <c r="I4553" s="300" t="n"/>
      <c r="J4553" s="319" t="n"/>
      <c r="K4553" s="304" t="n"/>
      <c r="L4553" s="304" t="n"/>
      <c r="M4553" s="304" t="n"/>
      <c r="N4553" s="304" t="n"/>
    </row>
    <row r="4554" ht="15.75" customHeight="1" s="412">
      <c r="A4554" s="300" t="n">
        <v>4627</v>
      </c>
      <c r="B4554" s="300" t="n">
        <v>11</v>
      </c>
      <c r="C4554" s="300" t="inlineStr">
        <is>
          <t>T108</t>
        </is>
      </c>
      <c r="D4554" s="300" t="n">
        <v>17</v>
      </c>
      <c r="E4554" s="301" t="n">
        <v>43619</v>
      </c>
      <c r="F4554" s="300" t="n">
        <v>5213</v>
      </c>
      <c r="G4554" s="300" t="n">
        <v>8092</v>
      </c>
      <c r="H4554" s="300" t="n">
        <v>7581</v>
      </c>
      <c r="I4554" s="300" t="n"/>
      <c r="J4554" s="319" t="n"/>
      <c r="K4554" s="304" t="n"/>
      <c r="L4554" s="304" t="n"/>
      <c r="M4554" s="304" t="n"/>
      <c r="N4554" s="304" t="n"/>
    </row>
    <row r="4555" ht="15.75" customHeight="1" s="412">
      <c r="A4555" s="300" t="n">
        <v>4628</v>
      </c>
      <c r="B4555" s="300" t="n">
        <v>12</v>
      </c>
      <c r="C4555" s="300" t="inlineStr">
        <is>
          <t>T108</t>
        </is>
      </c>
      <c r="D4555" s="300" t="n">
        <v>17</v>
      </c>
      <c r="E4555" s="301" t="n">
        <v>43619</v>
      </c>
      <c r="F4555" s="300" t="n">
        <v>5232</v>
      </c>
      <c r="G4555" s="300" t="n">
        <v>8128</v>
      </c>
      <c r="H4555" s="300" t="n">
        <v>7605</v>
      </c>
      <c r="I4555" s="300" t="n"/>
      <c r="J4555" s="319" t="n"/>
      <c r="K4555" s="304" t="n"/>
      <c r="L4555" s="304" t="n"/>
      <c r="M4555" s="304" t="n"/>
      <c r="N4555" s="304" t="n"/>
    </row>
    <row r="4556" ht="15.75" customHeight="1" s="412">
      <c r="A4556" s="300" t="n">
        <v>4629</v>
      </c>
      <c r="B4556" s="300" t="n">
        <v>13</v>
      </c>
      <c r="C4556" s="300" t="inlineStr">
        <is>
          <t>T113</t>
        </is>
      </c>
      <c r="D4556" s="300" t="n">
        <v>17</v>
      </c>
      <c r="E4556" s="301" t="n">
        <v>43619</v>
      </c>
      <c r="F4556" s="300" t="n">
        <v>5314</v>
      </c>
      <c r="G4556" s="300" t="n">
        <v>8346</v>
      </c>
      <c r="H4556" s="300" t="n">
        <v>7631</v>
      </c>
      <c r="I4556" s="300" t="n"/>
      <c r="J4556" s="319" t="n"/>
      <c r="K4556" s="304" t="n"/>
      <c r="L4556" s="304" t="n"/>
      <c r="M4556" s="304" t="n"/>
      <c r="N4556" s="304" t="n"/>
    </row>
    <row r="4557" ht="15.75" customHeight="1" s="412">
      <c r="A4557" s="300" t="n">
        <v>4630</v>
      </c>
      <c r="B4557" s="300" t="n">
        <v>14</v>
      </c>
      <c r="C4557" s="300" t="inlineStr">
        <is>
          <t>T113</t>
        </is>
      </c>
      <c r="D4557" s="300" t="n">
        <v>17</v>
      </c>
      <c r="E4557" s="301" t="n">
        <v>43619</v>
      </c>
      <c r="F4557" s="300" t="n">
        <v>5249</v>
      </c>
      <c r="G4557" s="300" t="n">
        <v>8368</v>
      </c>
      <c r="H4557" s="300" t="n">
        <v>7629</v>
      </c>
      <c r="I4557" s="300" t="n"/>
      <c r="J4557" s="319" t="n"/>
      <c r="K4557" s="304" t="n"/>
      <c r="L4557" s="304" t="n"/>
      <c r="M4557" s="304" t="n"/>
      <c r="N4557" s="304" t="n"/>
    </row>
    <row r="4558" ht="15.75" customHeight="1" s="412">
      <c r="A4558" s="300" t="n">
        <v>4631</v>
      </c>
      <c r="B4558" s="300" t="n">
        <v>15</v>
      </c>
      <c r="C4558" s="300" t="inlineStr">
        <is>
          <t>T114</t>
        </is>
      </c>
      <c r="D4558" s="300" t="n">
        <v>17</v>
      </c>
      <c r="E4558" s="301" t="n">
        <v>43619</v>
      </c>
      <c r="F4558" s="300" t="n">
        <v>5231</v>
      </c>
      <c r="G4558" s="300" t="n">
        <v>7639</v>
      </c>
      <c r="H4558" s="300" t="n">
        <v>7166</v>
      </c>
      <c r="I4558" s="300" t="n"/>
      <c r="J4558" s="319" t="n"/>
      <c r="K4558" s="304" t="n"/>
      <c r="L4558" s="304" t="n"/>
      <c r="M4558" s="304" t="n"/>
      <c r="N4558" s="304" t="n"/>
    </row>
    <row r="4559" ht="15.75" customHeight="1" s="412">
      <c r="A4559" s="300" t="n">
        <v>4632</v>
      </c>
      <c r="B4559" s="300" t="n">
        <v>16</v>
      </c>
      <c r="C4559" s="300" t="inlineStr">
        <is>
          <t>T114</t>
        </is>
      </c>
      <c r="D4559" s="300" t="n">
        <v>17</v>
      </c>
      <c r="E4559" s="301" t="n">
        <v>43619</v>
      </c>
      <c r="F4559" s="300" t="n">
        <v>5280</v>
      </c>
      <c r="G4559" s="300" t="n">
        <v>7636</v>
      </c>
      <c r="H4559" s="300" t="n">
        <v>7179</v>
      </c>
      <c r="I4559" s="300" t="n"/>
      <c r="J4559" s="319" t="n"/>
      <c r="K4559" s="304" t="n"/>
      <c r="L4559" s="304" t="n"/>
      <c r="M4559" s="304" t="n"/>
      <c r="N4559" s="304" t="n"/>
    </row>
    <row r="4560" ht="15.75" customHeight="1" s="412">
      <c r="A4560" s="300" t="n">
        <v>4633</v>
      </c>
      <c r="B4560" s="300" t="n">
        <v>17</v>
      </c>
      <c r="C4560" s="300" t="inlineStr">
        <is>
          <t>T115</t>
        </is>
      </c>
      <c r="D4560" s="300" t="n">
        <v>17</v>
      </c>
      <c r="E4560" s="301" t="n">
        <v>43619</v>
      </c>
      <c r="F4560" s="300" t="n">
        <v>5275</v>
      </c>
      <c r="G4560" s="300" t="n">
        <v>7090</v>
      </c>
      <c r="H4560" s="300" t="n">
        <v>6746</v>
      </c>
      <c r="I4560" s="300" t="n"/>
      <c r="J4560" s="319" t="n"/>
      <c r="K4560" s="304" t="n"/>
      <c r="L4560" s="304" t="n"/>
      <c r="M4560" s="304" t="n"/>
      <c r="N4560" s="304" t="n"/>
    </row>
    <row r="4561" ht="15.75" customHeight="1" s="412">
      <c r="A4561" s="300" t="n">
        <v>4634</v>
      </c>
      <c r="B4561" s="300" t="n">
        <v>18</v>
      </c>
      <c r="C4561" s="300" t="inlineStr">
        <is>
          <t>T115</t>
        </is>
      </c>
      <c r="D4561" s="300" t="n">
        <v>17</v>
      </c>
      <c r="E4561" s="301" t="n">
        <v>43619</v>
      </c>
      <c r="F4561" s="300" t="n">
        <v>5205</v>
      </c>
      <c r="G4561" s="300" t="n">
        <v>7051</v>
      </c>
      <c r="H4561" s="300" t="n">
        <v>6700</v>
      </c>
      <c r="I4561" s="300" t="n"/>
      <c r="J4561" s="319" t="n"/>
      <c r="K4561" s="304" t="n"/>
      <c r="L4561" s="304" t="n"/>
      <c r="M4561" s="304" t="n"/>
      <c r="N4561" s="304" t="n"/>
    </row>
    <row r="4562" ht="15.75" customHeight="1" s="412">
      <c r="A4562" s="300" t="n">
        <v>4635</v>
      </c>
      <c r="B4562" s="300" t="n">
        <v>19</v>
      </c>
      <c r="C4562" s="300" t="inlineStr">
        <is>
          <t>T121</t>
        </is>
      </c>
      <c r="D4562" s="300" t="n">
        <v>17</v>
      </c>
      <c r="E4562" s="301" t="n">
        <v>43619</v>
      </c>
      <c r="F4562" s="300" t="n">
        <v>5229</v>
      </c>
      <c r="G4562" s="300" t="n">
        <v>8201</v>
      </c>
      <c r="H4562" s="300" t="n">
        <v>7460</v>
      </c>
      <c r="I4562" s="300" t="n"/>
      <c r="J4562" s="319" t="n"/>
      <c r="K4562" s="304" t="n"/>
      <c r="L4562" s="304" t="n"/>
      <c r="M4562" s="304" t="n"/>
      <c r="N4562" s="304" t="n"/>
    </row>
    <row r="4563" ht="15.75" customHeight="1" s="412">
      <c r="A4563" s="300" t="n">
        <v>4636</v>
      </c>
      <c r="B4563" s="300" t="n">
        <v>20</v>
      </c>
      <c r="C4563" s="300" t="inlineStr">
        <is>
          <t>T121</t>
        </is>
      </c>
      <c r="D4563" s="300" t="n">
        <v>17</v>
      </c>
      <c r="E4563" s="301" t="n">
        <v>43619</v>
      </c>
      <c r="F4563" s="300" t="n">
        <v>5190</v>
      </c>
      <c r="G4563" s="300" t="n">
        <v>8296</v>
      </c>
      <c r="H4563" s="300" t="n">
        <v>7512</v>
      </c>
      <c r="I4563" s="300" t="n"/>
      <c r="J4563" s="319" t="n"/>
      <c r="K4563" s="304" t="n"/>
      <c r="L4563" s="304" t="n"/>
      <c r="M4563" s="304" t="n"/>
      <c r="N4563" s="304" t="n"/>
    </row>
    <row r="4564" ht="15.75" customHeight="1" s="412">
      <c r="A4564" s="300" t="n">
        <v>4637</v>
      </c>
      <c r="B4564" s="300" t="n">
        <v>21</v>
      </c>
      <c r="C4564" s="300" t="inlineStr">
        <is>
          <t>T126</t>
        </is>
      </c>
      <c r="D4564" s="300" t="n">
        <v>17</v>
      </c>
      <c r="E4564" s="301" t="n">
        <v>43619</v>
      </c>
      <c r="F4564" s="300" t="n">
        <v>5224</v>
      </c>
      <c r="G4564" s="300" t="n">
        <v>8050</v>
      </c>
      <c r="H4564" s="300" t="n">
        <v>7385</v>
      </c>
      <c r="I4564" s="300" t="n"/>
      <c r="J4564" s="319" t="n"/>
      <c r="K4564" s="304" t="n"/>
      <c r="L4564" s="304" t="n"/>
      <c r="M4564" s="304" t="n"/>
      <c r="N4564" s="304" t="n"/>
    </row>
    <row r="4565" ht="15.75" customHeight="1" s="412">
      <c r="A4565" s="300" t="n">
        <v>4638</v>
      </c>
      <c r="B4565" s="300" t="n">
        <v>22</v>
      </c>
      <c r="C4565" s="300" t="inlineStr">
        <is>
          <t>T126</t>
        </is>
      </c>
      <c r="D4565" s="300" t="n">
        <v>17</v>
      </c>
      <c r="E4565" s="301" t="n">
        <v>43619</v>
      </c>
      <c r="F4565" s="300" t="n">
        <v>5276</v>
      </c>
      <c r="G4565" s="300" t="n">
        <v>8065</v>
      </c>
      <c r="H4565" s="300" t="n">
        <v>7415</v>
      </c>
      <c r="I4565" s="300" t="n"/>
      <c r="J4565" s="319" t="n"/>
      <c r="K4565" s="304" t="n"/>
      <c r="L4565" s="304" t="n"/>
      <c r="M4565" s="304" t="n"/>
      <c r="N4565" s="304" t="n"/>
    </row>
    <row r="4566" ht="15.75" customHeight="1" s="412">
      <c r="A4566" s="300" t="n">
        <v>4639</v>
      </c>
      <c r="B4566" s="300" t="n">
        <v>23</v>
      </c>
      <c r="C4566" s="300" t="inlineStr">
        <is>
          <t>T127</t>
        </is>
      </c>
      <c r="D4566" s="300" t="n">
        <v>17</v>
      </c>
      <c r="E4566" s="301" t="n">
        <v>43619</v>
      </c>
      <c r="F4566" s="300" t="n">
        <v>5261</v>
      </c>
      <c r="G4566" s="300" t="n">
        <v>7216</v>
      </c>
      <c r="H4566" s="300" t="n">
        <v>6820</v>
      </c>
      <c r="I4566" s="300" t="n"/>
      <c r="J4566" s="319" t="n"/>
      <c r="K4566" s="304" t="n"/>
      <c r="L4566" s="304" t="n"/>
      <c r="M4566" s="304" t="n"/>
      <c r="N4566" s="304" t="n"/>
    </row>
    <row r="4567" ht="15.75" customHeight="1" s="412">
      <c r="A4567" s="300" t="n">
        <v>4640</v>
      </c>
      <c r="B4567" s="300" t="n">
        <v>24</v>
      </c>
      <c r="C4567" s="300" t="inlineStr">
        <is>
          <t>T127</t>
        </is>
      </c>
      <c r="D4567" s="300" t="n">
        <v>17</v>
      </c>
      <c r="E4567" s="301" t="n">
        <v>43619</v>
      </c>
      <c r="F4567" s="300" t="n">
        <v>5196</v>
      </c>
      <c r="G4567" s="300" t="n">
        <v>7083</v>
      </c>
      <c r="H4567" s="300" t="n">
        <v>6703</v>
      </c>
      <c r="I4567" s="300" t="n"/>
      <c r="J4567" s="319" t="n"/>
      <c r="K4567" s="304" t="n"/>
      <c r="L4567" s="304" t="n"/>
      <c r="M4567" s="304" t="n"/>
      <c r="N4567" s="304" t="n"/>
    </row>
    <row r="4568" ht="15.75" customHeight="1" s="412">
      <c r="A4568" s="300" t="n">
        <v>4641</v>
      </c>
      <c r="B4568" s="300" t="n">
        <v>25</v>
      </c>
      <c r="C4568" s="300" t="inlineStr">
        <is>
          <t>T130</t>
        </is>
      </c>
      <c r="D4568" s="300" t="n">
        <v>17</v>
      </c>
      <c r="E4568" s="301" t="n">
        <v>43619</v>
      </c>
      <c r="F4568" s="300" t="n">
        <v>5238</v>
      </c>
      <c r="G4568" s="300" t="n">
        <v>6476</v>
      </c>
      <c r="H4568" s="300" t="n">
        <v>6262</v>
      </c>
      <c r="I4568" s="300" t="n"/>
      <c r="J4568" s="319" t="n"/>
      <c r="K4568" s="304" t="n"/>
      <c r="L4568" s="304" t="n"/>
      <c r="M4568" s="304" t="n"/>
      <c r="N4568" s="304" t="n"/>
    </row>
    <row r="4569" ht="15.75" customHeight="1" s="412">
      <c r="A4569" s="300" t="n">
        <v>4642</v>
      </c>
      <c r="B4569" s="300" t="n">
        <v>26</v>
      </c>
      <c r="C4569" s="300" t="inlineStr">
        <is>
          <t>T130</t>
        </is>
      </c>
      <c r="D4569" s="300" t="n">
        <v>17</v>
      </c>
      <c r="E4569" s="301" t="n">
        <v>43619</v>
      </c>
      <c r="F4569" s="300" t="n">
        <v>5207</v>
      </c>
      <c r="G4569" s="300" t="n">
        <v>6519</v>
      </c>
      <c r="H4569" s="300" t="n">
        <v>6293</v>
      </c>
      <c r="I4569" s="300" t="n"/>
      <c r="J4569" s="319" t="n"/>
      <c r="K4569" s="304" t="n"/>
      <c r="L4569" s="304" t="n"/>
      <c r="M4569" s="304" t="n"/>
      <c r="N4569" s="304" t="n"/>
    </row>
    <row r="4570" ht="15.75" customHeight="1" s="412">
      <c r="A4570" s="300" t="n">
        <v>4643</v>
      </c>
      <c r="B4570" s="300" t="n">
        <v>27</v>
      </c>
      <c r="C4570" s="300" t="inlineStr">
        <is>
          <t>T134</t>
        </is>
      </c>
      <c r="D4570" s="300" t="n">
        <v>17</v>
      </c>
      <c r="E4570" s="301" t="n">
        <v>43619</v>
      </c>
      <c r="F4570" s="300" t="n">
        <v>5236</v>
      </c>
      <c r="G4570" s="300" t="n">
        <v>7284</v>
      </c>
      <c r="H4570" s="300" t="n">
        <v>6932</v>
      </c>
      <c r="I4570" s="300" t="n"/>
      <c r="J4570" s="319" t="n"/>
      <c r="K4570" s="304" t="n"/>
      <c r="L4570" s="304" t="n"/>
      <c r="M4570" s="304" t="n"/>
      <c r="N4570" s="304" t="n"/>
    </row>
    <row r="4571" ht="15.75" customHeight="1" s="412">
      <c r="A4571" s="300" t="n">
        <v>4644</v>
      </c>
      <c r="B4571" s="300" t="n">
        <v>28</v>
      </c>
      <c r="C4571" s="300" t="inlineStr">
        <is>
          <t>T134</t>
        </is>
      </c>
      <c r="D4571" s="300" t="n">
        <v>17</v>
      </c>
      <c r="E4571" s="301" t="n">
        <v>43619</v>
      </c>
      <c r="F4571" s="300" t="n">
        <v>5216</v>
      </c>
      <c r="G4571" s="300" t="n">
        <v>7148</v>
      </c>
      <c r="H4571" s="300" t="n">
        <v>6811</v>
      </c>
      <c r="I4571" s="300" t="n"/>
      <c r="J4571" s="319" t="n"/>
      <c r="K4571" s="304" t="n"/>
      <c r="L4571" s="304" t="n"/>
      <c r="M4571" s="304" t="n"/>
      <c r="N4571" s="304" t="n"/>
    </row>
    <row r="4572" ht="15.75" customHeight="1" s="412">
      <c r="A4572" s="300" t="n">
        <v>4645</v>
      </c>
      <c r="B4572" s="300" t="n">
        <v>29</v>
      </c>
      <c r="C4572" s="300" t="inlineStr">
        <is>
          <t>T135</t>
        </is>
      </c>
      <c r="D4572" s="300" t="n">
        <v>17</v>
      </c>
      <c r="E4572" s="301" t="n">
        <v>43619</v>
      </c>
      <c r="F4572" s="300" t="n">
        <v>5292</v>
      </c>
      <c r="G4572" s="300" t="n">
        <v>7107</v>
      </c>
      <c r="H4572" s="300" t="n">
        <v>6687</v>
      </c>
      <c r="I4572" s="300" t="n"/>
      <c r="J4572" s="319" t="n"/>
      <c r="K4572" s="304" t="n"/>
      <c r="L4572" s="304" t="n"/>
      <c r="M4572" s="304" t="n"/>
      <c r="N4572" s="304" t="n"/>
    </row>
    <row r="4573" ht="15.75" customHeight="1" s="412">
      <c r="A4573" s="300" t="n">
        <v>4646</v>
      </c>
      <c r="B4573" s="300" t="n">
        <v>30</v>
      </c>
      <c r="C4573" s="300" t="inlineStr">
        <is>
          <t>T135</t>
        </is>
      </c>
      <c r="D4573" s="300" t="n">
        <v>17</v>
      </c>
      <c r="E4573" s="301" t="n">
        <v>43619</v>
      </c>
      <c r="F4573" s="300" t="n">
        <v>5244</v>
      </c>
      <c r="G4573" s="300" t="n">
        <v>6994</v>
      </c>
      <c r="H4573" s="300" t="n">
        <v>6575</v>
      </c>
      <c r="I4573" s="300" t="n"/>
      <c r="J4573" s="319" t="n"/>
      <c r="K4573" s="304" t="n"/>
      <c r="L4573" s="304" t="n"/>
      <c r="M4573" s="304" t="n"/>
      <c r="N4573" s="304" t="n"/>
    </row>
    <row r="4574" ht="15.75" customHeight="1" s="412">
      <c r="A4574" s="300" t="n">
        <v>4647</v>
      </c>
      <c r="B4574" s="300" t="n">
        <v>31</v>
      </c>
      <c r="C4574" s="300" t="inlineStr">
        <is>
          <t>T137</t>
        </is>
      </c>
      <c r="D4574" s="300" t="n">
        <v>17</v>
      </c>
      <c r="E4574" s="301" t="n">
        <v>43619</v>
      </c>
      <c r="F4574" s="300" t="n">
        <v>5227</v>
      </c>
      <c r="G4574" s="300" t="n">
        <v>7642</v>
      </c>
      <c r="H4574" s="300" t="n">
        <v>6964</v>
      </c>
      <c r="I4574" s="300" t="n"/>
      <c r="J4574" s="319" t="n"/>
      <c r="K4574" s="304" t="n"/>
      <c r="L4574" s="304" t="n"/>
      <c r="M4574" s="304" t="n"/>
      <c r="N4574" s="304" t="n"/>
    </row>
    <row r="4575" ht="15.75" customHeight="1" s="412">
      <c r="A4575" s="300" t="n">
        <v>4648</v>
      </c>
      <c r="B4575" s="300" t="n">
        <v>32</v>
      </c>
      <c r="C4575" s="300" t="inlineStr">
        <is>
          <t>T137</t>
        </is>
      </c>
      <c r="D4575" s="300" t="n">
        <v>17</v>
      </c>
      <c r="E4575" s="301" t="n">
        <v>43619</v>
      </c>
      <c r="F4575" s="300" t="n">
        <v>5214</v>
      </c>
      <c r="G4575" s="300" t="n">
        <v>7425</v>
      </c>
      <c r="H4575" s="300" t="n">
        <v>6813</v>
      </c>
      <c r="I4575" s="300" t="n"/>
      <c r="J4575" s="319" t="n"/>
      <c r="K4575" s="304" t="n"/>
      <c r="L4575" s="304" t="n"/>
      <c r="M4575" s="304" t="n"/>
      <c r="N4575" s="304" t="n"/>
    </row>
    <row r="4576" ht="15.75" customHeight="1" s="412">
      <c r="A4576" s="300" t="n">
        <v>4649</v>
      </c>
      <c r="B4576" s="300" t="n">
        <v>33</v>
      </c>
      <c r="C4576" s="300" t="inlineStr">
        <is>
          <t>T139</t>
        </is>
      </c>
      <c r="D4576" s="300" t="n">
        <v>17</v>
      </c>
      <c r="E4576" s="301" t="n">
        <v>43619</v>
      </c>
      <c r="F4576" s="300" t="n">
        <v>5203</v>
      </c>
      <c r="G4576" s="300" t="n">
        <v>7602</v>
      </c>
      <c r="H4576" s="300" t="n">
        <v>7203</v>
      </c>
      <c r="I4576" s="300" t="n"/>
      <c r="J4576" s="319" t="n"/>
      <c r="K4576" s="304" t="n"/>
      <c r="L4576" s="304" t="n"/>
      <c r="M4576" s="304" t="n"/>
      <c r="N4576" s="304" t="n"/>
    </row>
    <row r="4577" ht="15.75" customHeight="1" s="412">
      <c r="A4577" s="300" t="n">
        <v>4650</v>
      </c>
      <c r="B4577" s="300" t="n">
        <v>34</v>
      </c>
      <c r="C4577" s="300" t="inlineStr">
        <is>
          <t>T139</t>
        </is>
      </c>
      <c r="D4577" s="300" t="n">
        <v>17</v>
      </c>
      <c r="E4577" s="301" t="n">
        <v>43619</v>
      </c>
      <c r="F4577" s="300" t="n">
        <v>5191</v>
      </c>
      <c r="G4577" s="300" t="n">
        <v>7666</v>
      </c>
      <c r="H4577" s="300" t="n">
        <v>7254</v>
      </c>
      <c r="I4577" s="300" t="n"/>
      <c r="J4577" s="319" t="n"/>
      <c r="K4577" s="304" t="n"/>
      <c r="L4577" s="304" t="n"/>
      <c r="M4577" s="304" t="n"/>
      <c r="N4577" s="304" t="n"/>
    </row>
    <row r="4578" ht="15.75" customHeight="1" s="412">
      <c r="A4578" s="300" t="n">
        <v>4651</v>
      </c>
      <c r="B4578" s="300" t="n">
        <v>35</v>
      </c>
      <c r="C4578" s="300" t="inlineStr">
        <is>
          <t>T140</t>
        </is>
      </c>
      <c r="D4578" s="300" t="n">
        <v>17</v>
      </c>
      <c r="E4578" s="301" t="n">
        <v>43619</v>
      </c>
      <c r="F4578" s="300" t="n">
        <v>5280</v>
      </c>
      <c r="G4578" s="300" t="n">
        <v>8739</v>
      </c>
      <c r="H4578" s="300" t="n">
        <v>7863</v>
      </c>
      <c r="I4578" s="300" t="n"/>
      <c r="J4578" s="319" t="n"/>
      <c r="K4578" s="304" t="n"/>
      <c r="L4578" s="304" t="n"/>
      <c r="M4578" s="304" t="n"/>
      <c r="N4578" s="304" t="n"/>
    </row>
    <row r="4579" ht="15.75" customHeight="1" s="412">
      <c r="A4579" s="300" t="n">
        <v>4652</v>
      </c>
      <c r="B4579" s="300" t="n">
        <v>36</v>
      </c>
      <c r="C4579" s="300" t="inlineStr">
        <is>
          <t>T140</t>
        </is>
      </c>
      <c r="D4579" s="300" t="n">
        <v>17</v>
      </c>
      <c r="E4579" s="301" t="n">
        <v>43619</v>
      </c>
      <c r="F4579" s="300" t="n">
        <v>5219</v>
      </c>
      <c r="G4579" s="300" t="n">
        <v>8817</v>
      </c>
      <c r="H4579" s="300" t="n">
        <v>7895</v>
      </c>
      <c r="I4579" s="300" t="n"/>
      <c r="J4579" s="319" t="n"/>
      <c r="K4579" s="304" t="n"/>
      <c r="L4579" s="304" t="n"/>
      <c r="M4579" s="304" t="n"/>
      <c r="N4579" s="304" t="n"/>
    </row>
    <row r="4580" ht="15.75" customHeight="1" s="412">
      <c r="A4580" s="300" t="n">
        <v>4653</v>
      </c>
      <c r="B4580" s="300" t="n">
        <v>37</v>
      </c>
      <c r="C4580" s="300" t="inlineStr">
        <is>
          <t>T142</t>
        </is>
      </c>
      <c r="D4580" s="300" t="n">
        <v>17</v>
      </c>
      <c r="E4580" s="301" t="n">
        <v>43619</v>
      </c>
      <c r="F4580" s="300" t="n">
        <v>5225</v>
      </c>
      <c r="G4580" s="300" t="n">
        <v>7487</v>
      </c>
      <c r="H4580" s="300" t="n">
        <v>6920</v>
      </c>
      <c r="I4580" s="300" t="n"/>
      <c r="J4580" s="319" t="n"/>
      <c r="K4580" s="304" t="n"/>
      <c r="L4580" s="304" t="n"/>
      <c r="M4580" s="304" t="n"/>
      <c r="N4580" s="304" t="n"/>
    </row>
    <row r="4581" ht="15.75" customHeight="1" s="412">
      <c r="A4581" s="300" t="n">
        <v>4654</v>
      </c>
      <c r="B4581" s="300" t="n">
        <v>38</v>
      </c>
      <c r="C4581" s="300" t="inlineStr">
        <is>
          <t>T142</t>
        </is>
      </c>
      <c r="D4581" s="300" t="n">
        <v>17</v>
      </c>
      <c r="E4581" s="301" t="n">
        <v>43619</v>
      </c>
      <c r="F4581" s="300" t="n">
        <v>5241</v>
      </c>
      <c r="G4581" s="300" t="n">
        <v>7375</v>
      </c>
      <c r="H4581" s="300" t="n">
        <v>6853</v>
      </c>
      <c r="I4581" s="300" t="n"/>
      <c r="J4581" s="319" t="n"/>
      <c r="K4581" s="304" t="n"/>
      <c r="L4581" s="304" t="n"/>
      <c r="M4581" s="304" t="n"/>
      <c r="N4581" s="304" t="n"/>
    </row>
    <row r="4582" ht="15.75" customHeight="1" s="412">
      <c r="A4582" s="300" t="n">
        <v>4655</v>
      </c>
      <c r="B4582" s="300" t="n">
        <v>39</v>
      </c>
      <c r="C4582" s="300" t="inlineStr">
        <is>
          <t>T143</t>
        </is>
      </c>
      <c r="D4582" s="300" t="n">
        <v>17</v>
      </c>
      <c r="E4582" s="301" t="n">
        <v>43619</v>
      </c>
      <c r="F4582" s="300" t="n">
        <v>5245</v>
      </c>
      <c r="G4582" s="300" t="n">
        <v>8132</v>
      </c>
      <c r="H4582" s="300" t="n">
        <v>7444</v>
      </c>
      <c r="I4582" s="300" t="n"/>
      <c r="J4582" s="319" t="n"/>
      <c r="K4582" s="304" t="n"/>
      <c r="L4582" s="304" t="n"/>
      <c r="M4582" s="304" t="n"/>
      <c r="N4582" s="304" t="n"/>
    </row>
    <row r="4583" ht="15.75" customHeight="1" s="412">
      <c r="A4583" s="300" t="n">
        <v>4656</v>
      </c>
      <c r="B4583" s="300" t="n">
        <v>40</v>
      </c>
      <c r="C4583" s="300" t="inlineStr">
        <is>
          <t>T143</t>
        </is>
      </c>
      <c r="D4583" s="300" t="n">
        <v>17</v>
      </c>
      <c r="E4583" s="301" t="n">
        <v>43619</v>
      </c>
      <c r="F4583" s="300" t="n">
        <v>5216</v>
      </c>
      <c r="G4583" s="300" t="n">
        <v>8409</v>
      </c>
      <c r="H4583" s="300" t="n">
        <v>7638</v>
      </c>
      <c r="I4583" s="300" t="n"/>
      <c r="J4583" s="319" t="n"/>
      <c r="K4583" s="304" t="n"/>
      <c r="L4583" s="304" t="n"/>
      <c r="M4583" s="304" t="n"/>
      <c r="N4583" s="304" t="n"/>
    </row>
    <row r="4584" ht="15.75" customHeight="1" s="412">
      <c r="A4584" s="300" t="n">
        <v>4657</v>
      </c>
      <c r="B4584" s="300" t="n">
        <v>41</v>
      </c>
      <c r="C4584" s="300" t="inlineStr">
        <is>
          <t>T144</t>
        </is>
      </c>
      <c r="D4584" s="300" t="n">
        <v>17</v>
      </c>
      <c r="E4584" s="301" t="n">
        <v>43619</v>
      </c>
      <c r="F4584" s="300" t="n">
        <v>5264</v>
      </c>
      <c r="G4584" s="300" t="n">
        <v>7710</v>
      </c>
      <c r="H4584" s="300" t="n">
        <v>7244</v>
      </c>
      <c r="I4584" s="300" t="n"/>
      <c r="J4584" s="319" t="n"/>
      <c r="K4584" s="304" t="n"/>
      <c r="L4584" s="304" t="n"/>
      <c r="M4584" s="304" t="n"/>
      <c r="N4584" s="304" t="n"/>
    </row>
    <row r="4585" ht="15.75" customHeight="1" s="412">
      <c r="A4585" s="300" t="n">
        <v>4658</v>
      </c>
      <c r="B4585" s="300" t="n">
        <v>42</v>
      </c>
      <c r="C4585" s="300" t="inlineStr">
        <is>
          <t>T144</t>
        </is>
      </c>
      <c r="D4585" s="300" t="n">
        <v>17</v>
      </c>
      <c r="E4585" s="301" t="n">
        <v>43619</v>
      </c>
      <c r="F4585" s="300" t="n">
        <v>5270</v>
      </c>
      <c r="G4585" s="300" t="n">
        <v>7871</v>
      </c>
      <c r="H4585" s="300" t="n">
        <v>7363</v>
      </c>
      <c r="I4585" s="300" t="n"/>
      <c r="J4585" s="319" t="n"/>
      <c r="K4585" s="304" t="n"/>
      <c r="L4585" s="304" t="n"/>
      <c r="M4585" s="304" t="n"/>
      <c r="N4585" s="304" t="n"/>
    </row>
    <row r="4586" ht="15.75" customHeight="1" s="412">
      <c r="A4586" s="300" t="n">
        <v>4659</v>
      </c>
      <c r="B4586" s="300" t="n">
        <v>43</v>
      </c>
      <c r="C4586" s="300" t="inlineStr">
        <is>
          <t>T145</t>
        </is>
      </c>
      <c r="D4586" s="300" t="n">
        <v>17</v>
      </c>
      <c r="E4586" s="301" t="n">
        <v>43619</v>
      </c>
      <c r="F4586" s="300" t="n">
        <v>5211</v>
      </c>
      <c r="G4586" s="300" t="n">
        <v>7244</v>
      </c>
      <c r="H4586" s="300" t="n">
        <v>6886</v>
      </c>
      <c r="I4586" s="300" t="n"/>
      <c r="J4586" s="319" t="n"/>
      <c r="K4586" s="304" t="n"/>
      <c r="L4586" s="304" t="n"/>
      <c r="M4586" s="304" t="n"/>
      <c r="N4586" s="304" t="n"/>
    </row>
    <row r="4587" ht="15.75" customHeight="1" s="412">
      <c r="A4587" s="300" t="n">
        <v>4660</v>
      </c>
      <c r="B4587" s="300" t="n">
        <v>44</v>
      </c>
      <c r="C4587" s="300" t="inlineStr">
        <is>
          <t>T145</t>
        </is>
      </c>
      <c r="D4587" s="300" t="n">
        <v>17</v>
      </c>
      <c r="E4587" s="301" t="n">
        <v>43619</v>
      </c>
      <c r="F4587" s="300" t="n">
        <v>5218</v>
      </c>
      <c r="G4587" s="300" t="n">
        <v>7048</v>
      </c>
      <c r="H4587" s="300" t="n">
        <v>6735</v>
      </c>
      <c r="I4587" s="300" t="n"/>
      <c r="J4587" s="319" t="n"/>
      <c r="K4587" s="304" t="n"/>
      <c r="L4587" s="304" t="n"/>
      <c r="M4587" s="304" t="n"/>
      <c r="N4587" s="304" t="n"/>
    </row>
    <row r="4588" ht="15.75" customHeight="1" s="412">
      <c r="A4588" s="300" t="n">
        <v>4661</v>
      </c>
      <c r="B4588" s="300" t="n">
        <v>45</v>
      </c>
      <c r="C4588" s="300" t="inlineStr">
        <is>
          <t>T146</t>
        </is>
      </c>
      <c r="D4588" s="300" t="n">
        <v>17</v>
      </c>
      <c r="E4588" s="301" t="n">
        <v>43619</v>
      </c>
      <c r="F4588" s="300" t="n">
        <v>5211</v>
      </c>
      <c r="G4588" s="300" t="n">
        <v>8363</v>
      </c>
      <c r="H4588" s="300" t="n">
        <v>7517</v>
      </c>
      <c r="I4588" s="300" t="n"/>
      <c r="J4588" s="319" t="n"/>
      <c r="K4588" s="304" t="n"/>
      <c r="L4588" s="304" t="n"/>
      <c r="M4588" s="304" t="n"/>
      <c r="N4588" s="304" t="n"/>
    </row>
    <row r="4589" ht="15.75" customHeight="1" s="412">
      <c r="A4589" s="300" t="n">
        <v>4662</v>
      </c>
      <c r="B4589" s="300" t="n">
        <v>46</v>
      </c>
      <c r="C4589" s="300" t="inlineStr">
        <is>
          <t>T146</t>
        </is>
      </c>
      <c r="D4589" s="300" t="n">
        <v>17</v>
      </c>
      <c r="E4589" s="301" t="n">
        <v>43619</v>
      </c>
      <c r="F4589" s="300" t="n">
        <v>5260</v>
      </c>
      <c r="G4589" s="300" t="n">
        <v>8365</v>
      </c>
      <c r="H4589" s="300" t="n">
        <v>7515</v>
      </c>
      <c r="I4589" s="300" t="n"/>
      <c r="J4589" s="319" t="n"/>
      <c r="K4589" s="304" t="n"/>
      <c r="L4589" s="304" t="n"/>
      <c r="M4589" s="304" t="n"/>
      <c r="N4589" s="304" t="n"/>
    </row>
    <row r="4590" ht="15.75" customHeight="1" s="412">
      <c r="A4590" s="300" t="n">
        <v>4663</v>
      </c>
      <c r="B4590" s="300" t="n">
        <v>47</v>
      </c>
      <c r="C4590" s="300" t="inlineStr">
        <is>
          <t>T148</t>
        </is>
      </c>
      <c r="D4590" s="300" t="n">
        <v>17</v>
      </c>
      <c r="E4590" s="301" t="n">
        <v>43619</v>
      </c>
      <c r="F4590" s="300" t="n">
        <v>5258</v>
      </c>
      <c r="G4590" s="300" t="n">
        <v>8154</v>
      </c>
      <c r="H4590" s="300" t="n">
        <v>7510</v>
      </c>
      <c r="I4590" s="300" t="n"/>
      <c r="J4590" s="319" t="n"/>
      <c r="K4590" s="304" t="n"/>
      <c r="L4590" s="304" t="n"/>
      <c r="M4590" s="304" t="n"/>
      <c r="N4590" s="304" t="n"/>
    </row>
    <row r="4591" ht="15.75" customHeight="1" s="412">
      <c r="A4591" s="300" t="n">
        <v>4664</v>
      </c>
      <c r="B4591" s="300" t="n">
        <v>48</v>
      </c>
      <c r="C4591" s="300" t="inlineStr">
        <is>
          <t>T148</t>
        </is>
      </c>
      <c r="D4591" s="300" t="n">
        <v>17</v>
      </c>
      <c r="E4591" s="301" t="n">
        <v>43619</v>
      </c>
      <c r="F4591" s="300" t="n">
        <v>5245</v>
      </c>
      <c r="G4591" s="300" t="n">
        <v>8334</v>
      </c>
      <c r="H4591" s="300" t="n">
        <v>7630</v>
      </c>
      <c r="I4591" s="300" t="n"/>
      <c r="J4591" s="319" t="n"/>
      <c r="K4591" s="304" t="n"/>
      <c r="L4591" s="304" t="n"/>
      <c r="M4591" s="304" t="n"/>
      <c r="N4591" s="304" t="n"/>
    </row>
    <row r="4592" ht="15.75" customHeight="1" s="412">
      <c r="A4592" s="300" t="n">
        <v>4665</v>
      </c>
      <c r="B4592" s="300" t="n">
        <v>49</v>
      </c>
      <c r="C4592" s="300" t="inlineStr">
        <is>
          <t>T149</t>
        </is>
      </c>
      <c r="D4592" s="300" t="n">
        <v>17</v>
      </c>
      <c r="E4592" s="301" t="n">
        <v>43619</v>
      </c>
      <c r="F4592" s="300" t="n">
        <v>5203</v>
      </c>
      <c r="G4592" s="300" t="n">
        <v>8019</v>
      </c>
      <c r="H4592" s="300" t="n">
        <v>7361</v>
      </c>
      <c r="I4592" s="300" t="n"/>
      <c r="J4592" s="319" t="n"/>
      <c r="K4592" s="304" t="n"/>
      <c r="L4592" s="304" t="n"/>
      <c r="M4592" s="304" t="n"/>
      <c r="N4592" s="304" t="n"/>
    </row>
    <row r="4593" ht="15.75" customHeight="1" s="412">
      <c r="A4593" s="300" t="n">
        <v>4666</v>
      </c>
      <c r="B4593" s="300" t="n">
        <v>50</v>
      </c>
      <c r="C4593" s="300" t="inlineStr">
        <is>
          <t>T149</t>
        </is>
      </c>
      <c r="D4593" s="300" t="n">
        <v>17</v>
      </c>
      <c r="E4593" s="301" t="n">
        <v>43619</v>
      </c>
      <c r="F4593" s="300" t="n">
        <v>5251</v>
      </c>
      <c r="G4593" s="300" t="n">
        <v>7951</v>
      </c>
      <c r="H4593" s="300" t="n">
        <v>7322</v>
      </c>
      <c r="I4593" s="300" t="n"/>
      <c r="J4593" s="319" t="n"/>
      <c r="K4593" s="304" t="n"/>
      <c r="L4593" s="304" t="n"/>
      <c r="M4593" s="304" t="n"/>
      <c r="N4593" s="304" t="n"/>
    </row>
    <row r="4594" ht="15.75" customHeight="1" s="412">
      <c r="A4594" s="300" t="n">
        <v>4667</v>
      </c>
      <c r="B4594" s="300" t="n">
        <v>51</v>
      </c>
      <c r="C4594" s="300" t="inlineStr">
        <is>
          <t>T152</t>
        </is>
      </c>
      <c r="D4594" s="300" t="n">
        <v>17</v>
      </c>
      <c r="E4594" s="301" t="n">
        <v>43619</v>
      </c>
      <c r="F4594" s="300" t="n">
        <v>5234</v>
      </c>
      <c r="G4594" s="300" t="n">
        <v>8285</v>
      </c>
      <c r="H4594" s="300" t="n">
        <v>7777</v>
      </c>
      <c r="I4594" s="300" t="n"/>
      <c r="J4594" s="319" t="n"/>
      <c r="K4594" s="304" t="n"/>
      <c r="L4594" s="304" t="n"/>
      <c r="M4594" s="304" t="n"/>
      <c r="N4594" s="304" t="n"/>
    </row>
    <row r="4595" ht="15.75" customHeight="1" s="412">
      <c r="A4595" s="300" t="n">
        <v>4668</v>
      </c>
      <c r="B4595" s="300" t="n">
        <v>52</v>
      </c>
      <c r="C4595" s="300" t="inlineStr">
        <is>
          <t>T152</t>
        </is>
      </c>
      <c r="D4595" s="300" t="n">
        <v>17</v>
      </c>
      <c r="E4595" s="301" t="n">
        <v>43619</v>
      </c>
      <c r="F4595" s="300" t="n">
        <v>5234</v>
      </c>
      <c r="G4595" s="300" t="n">
        <v>8114</v>
      </c>
      <c r="H4595" s="300" t="n">
        <v>7637</v>
      </c>
      <c r="I4595" s="300" t="n"/>
      <c r="J4595" s="319" t="n"/>
      <c r="K4595" s="304" t="n"/>
      <c r="L4595" s="304" t="n"/>
      <c r="M4595" s="304" t="n"/>
      <c r="N4595" s="304" t="n"/>
    </row>
    <row r="4596" ht="15.75" customHeight="1" s="412">
      <c r="A4596" s="300" t="n">
        <v>4669</v>
      </c>
      <c r="B4596" s="300" t="n">
        <v>53</v>
      </c>
      <c r="C4596" s="300" t="inlineStr">
        <is>
          <t>T153</t>
        </is>
      </c>
      <c r="D4596" s="300" t="n">
        <v>17</v>
      </c>
      <c r="E4596" s="301" t="n">
        <v>43619</v>
      </c>
      <c r="F4596" s="300" t="n">
        <v>5232</v>
      </c>
      <c r="G4596" s="300" t="n">
        <v>6986</v>
      </c>
      <c r="H4596" s="300" t="n">
        <v>6673</v>
      </c>
      <c r="I4596" s="300" t="n"/>
      <c r="J4596" s="319" t="n"/>
      <c r="K4596" s="304" t="n"/>
      <c r="L4596" s="304" t="n"/>
      <c r="M4596" s="304" t="n"/>
      <c r="N4596" s="304" t="n"/>
    </row>
    <row r="4597" ht="15.75" customHeight="1" s="412">
      <c r="A4597" s="300" t="n">
        <v>4670</v>
      </c>
      <c r="B4597" s="300" t="n">
        <v>54</v>
      </c>
      <c r="C4597" s="300" t="inlineStr">
        <is>
          <t>T153</t>
        </is>
      </c>
      <c r="D4597" s="300" t="n">
        <v>17</v>
      </c>
      <c r="E4597" s="301" t="n">
        <v>43619</v>
      </c>
      <c r="F4597" s="300" t="n">
        <v>5271</v>
      </c>
      <c r="G4597" s="300" t="n">
        <v>6852</v>
      </c>
      <c r="H4597" s="300" t="n">
        <v>6555</v>
      </c>
      <c r="I4597" s="300" t="n"/>
      <c r="J4597" s="319" t="n"/>
      <c r="K4597" s="304" t="n"/>
      <c r="L4597" s="304" t="n"/>
      <c r="M4597" s="304" t="n"/>
      <c r="N4597" s="304" t="n"/>
    </row>
    <row r="4598" ht="15.75" customHeight="1" s="412">
      <c r="A4598" s="300" t="n">
        <v>4671</v>
      </c>
      <c r="B4598" s="300" t="n">
        <v>55</v>
      </c>
      <c r="C4598" s="300" t="inlineStr">
        <is>
          <t>T155</t>
        </is>
      </c>
      <c r="D4598" s="300" t="n">
        <v>17</v>
      </c>
      <c r="E4598" s="301" t="n">
        <v>43619</v>
      </c>
      <c r="F4598" s="300" t="n">
        <v>5269</v>
      </c>
      <c r="G4598" s="300" t="n">
        <v>7896</v>
      </c>
      <c r="H4598" s="300" t="n">
        <v>7397</v>
      </c>
      <c r="I4598" s="300" t="n"/>
      <c r="J4598" s="319" t="n"/>
      <c r="K4598" s="304" t="n"/>
      <c r="L4598" s="304" t="n"/>
      <c r="M4598" s="304" t="n"/>
      <c r="N4598" s="304" t="n"/>
    </row>
    <row r="4599" ht="15.75" customHeight="1" s="412">
      <c r="A4599" s="300" t="n">
        <v>4672</v>
      </c>
      <c r="B4599" s="300" t="n">
        <v>56</v>
      </c>
      <c r="C4599" s="300" t="inlineStr">
        <is>
          <t>T155</t>
        </is>
      </c>
      <c r="D4599" s="300" t="n">
        <v>17</v>
      </c>
      <c r="E4599" s="301" t="n">
        <v>43619</v>
      </c>
      <c r="F4599" s="300" t="n">
        <v>5254</v>
      </c>
      <c r="G4599" s="300" t="n">
        <v>7937</v>
      </c>
      <c r="H4599" s="300" t="n">
        <v>7427</v>
      </c>
      <c r="I4599" s="300" t="n"/>
      <c r="J4599" s="319" t="n"/>
      <c r="K4599" s="304" t="n"/>
      <c r="L4599" s="304" t="n"/>
      <c r="M4599" s="304" t="n"/>
      <c r="N4599" s="304" t="n"/>
    </row>
    <row r="4600" ht="15.75" customHeight="1" s="412">
      <c r="A4600" s="300" t="n">
        <v>4673</v>
      </c>
      <c r="B4600" s="300" t="n">
        <v>57</v>
      </c>
      <c r="C4600" s="300" t="inlineStr">
        <is>
          <t>T158</t>
        </is>
      </c>
      <c r="D4600" s="300" t="n">
        <v>17</v>
      </c>
      <c r="E4600" s="301" t="n">
        <v>43619</v>
      </c>
      <c r="F4600" s="300" t="n">
        <v>5257</v>
      </c>
      <c r="G4600" s="300" t="n">
        <v>7761</v>
      </c>
      <c r="H4600" s="300" t="n">
        <v>7308</v>
      </c>
      <c r="I4600" s="300" t="n"/>
      <c r="J4600" s="319" t="n"/>
      <c r="K4600" s="304" t="n"/>
      <c r="L4600" s="304" t="n"/>
      <c r="M4600" s="304" t="n"/>
      <c r="N4600" s="304" t="n"/>
    </row>
    <row r="4601" ht="15.75" customHeight="1" s="412">
      <c r="A4601" s="300" t="n">
        <v>4674</v>
      </c>
      <c r="B4601" s="300" t="n">
        <v>58</v>
      </c>
      <c r="C4601" s="300" t="inlineStr">
        <is>
          <t>T158</t>
        </is>
      </c>
      <c r="D4601" s="300" t="n">
        <v>17</v>
      </c>
      <c r="E4601" s="301" t="n">
        <v>43619</v>
      </c>
      <c r="F4601" s="300" t="n">
        <v>5320</v>
      </c>
      <c r="G4601" s="300" t="n">
        <v>8264</v>
      </c>
      <c r="H4601" s="300" t="n">
        <v>7617</v>
      </c>
      <c r="I4601" s="300" t="n"/>
      <c r="J4601" s="319" t="n"/>
      <c r="K4601" s="304" t="n"/>
      <c r="L4601" s="304" t="n"/>
      <c r="M4601" s="304" t="n"/>
      <c r="N4601" s="304" t="n"/>
    </row>
    <row r="4602" ht="15.75" customHeight="1" s="412">
      <c r="A4602" s="300" t="n">
        <v>4675</v>
      </c>
      <c r="B4602" s="300" t="n">
        <v>59</v>
      </c>
      <c r="C4602" s="300" t="inlineStr">
        <is>
          <t>T159</t>
        </is>
      </c>
      <c r="D4602" s="300" t="n">
        <v>17</v>
      </c>
      <c r="E4602" s="301" t="n">
        <v>43619</v>
      </c>
      <c r="F4602" s="300" t="n">
        <v>5278</v>
      </c>
      <c r="G4602" s="300" t="n">
        <v>8204</v>
      </c>
      <c r="H4602" s="300" t="n">
        <v>7466</v>
      </c>
      <c r="I4602" s="300" t="n"/>
      <c r="J4602" s="319" t="n"/>
      <c r="K4602" s="304" t="n"/>
      <c r="L4602" s="304" t="n"/>
      <c r="M4602" s="304" t="n"/>
      <c r="N4602" s="304" t="n"/>
    </row>
    <row r="4603" ht="15.75" customHeight="1" s="412">
      <c r="A4603" s="300" t="n">
        <v>4676</v>
      </c>
      <c r="B4603" s="300" t="n">
        <v>60</v>
      </c>
      <c r="C4603" s="300" t="inlineStr">
        <is>
          <t>T159</t>
        </is>
      </c>
      <c r="D4603" s="300" t="n">
        <v>17</v>
      </c>
      <c r="E4603" s="301" t="n">
        <v>43619</v>
      </c>
      <c r="F4603" s="300" t="n">
        <v>5220</v>
      </c>
      <c r="G4603" s="300" t="n">
        <v>8158</v>
      </c>
      <c r="H4603" s="300" t="n">
        <v>7403</v>
      </c>
      <c r="I4603" s="300" t="n"/>
      <c r="J4603" s="319" t="n"/>
      <c r="K4603" s="304" t="n"/>
      <c r="L4603" s="304" t="n"/>
      <c r="M4603" s="304" t="n"/>
      <c r="N4603" s="304" t="n"/>
    </row>
    <row r="4604" ht="15.75" customHeight="1" s="412">
      <c r="A4604" s="300" t="n">
        <v>4677</v>
      </c>
      <c r="B4604" s="300" t="n">
        <v>61</v>
      </c>
      <c r="C4604" s="300" t="inlineStr">
        <is>
          <t>T160</t>
        </is>
      </c>
      <c r="D4604" s="300" t="n">
        <v>17</v>
      </c>
      <c r="E4604" s="301" t="n">
        <v>43619</v>
      </c>
      <c r="F4604" s="300" t="n">
        <v>5212</v>
      </c>
      <c r="G4604" s="300" t="n">
        <v>8464</v>
      </c>
      <c r="H4604" s="300" t="n">
        <v>7851</v>
      </c>
      <c r="I4604" s="300" t="n"/>
      <c r="J4604" s="319" t="n"/>
      <c r="K4604" s="304" t="n"/>
      <c r="L4604" s="304" t="n"/>
      <c r="M4604" s="304" t="n"/>
      <c r="N4604" s="304" t="n"/>
    </row>
    <row r="4605" ht="15.75" customHeight="1" s="412">
      <c r="A4605" s="300" t="n">
        <v>4678</v>
      </c>
      <c r="B4605" s="300" t="n">
        <v>62</v>
      </c>
      <c r="C4605" s="300" t="inlineStr">
        <is>
          <t>T160</t>
        </is>
      </c>
      <c r="D4605" s="300" t="n">
        <v>17</v>
      </c>
      <c r="E4605" s="301" t="n">
        <v>43619</v>
      </c>
      <c r="F4605" s="300" t="n">
        <v>5209</v>
      </c>
      <c r="G4605" s="300" t="n">
        <v>8399</v>
      </c>
      <c r="H4605" s="300" t="n">
        <v>7796</v>
      </c>
      <c r="I4605" s="300" t="n"/>
      <c r="J4605" s="319" t="n"/>
      <c r="K4605" s="304" t="n"/>
      <c r="L4605" s="304" t="n"/>
      <c r="M4605" s="304" t="n"/>
      <c r="N4605" s="304" t="n"/>
    </row>
    <row r="4606" ht="15.75" customHeight="1" s="412">
      <c r="A4606" s="300" t="n">
        <v>4679</v>
      </c>
      <c r="B4606" s="300" t="n">
        <v>63</v>
      </c>
      <c r="C4606" s="300" t="inlineStr">
        <is>
          <t>T161</t>
        </is>
      </c>
      <c r="D4606" s="300" t="n">
        <v>17</v>
      </c>
      <c r="E4606" s="301" t="n">
        <v>43619</v>
      </c>
      <c r="F4606" s="300" t="n">
        <v>5214</v>
      </c>
      <c r="G4606" s="300" t="n">
        <v>7755</v>
      </c>
      <c r="H4606" s="300" t="n">
        <v>7261</v>
      </c>
      <c r="I4606" s="300" t="n"/>
      <c r="J4606" s="319" t="n"/>
      <c r="K4606" s="304" t="n"/>
      <c r="L4606" s="304" t="n"/>
      <c r="M4606" s="304" t="n"/>
      <c r="N4606" s="304" t="n"/>
    </row>
    <row r="4607" ht="15.75" customHeight="1" s="412">
      <c r="A4607" s="300" t="n">
        <v>4680</v>
      </c>
      <c r="B4607" s="300" t="n">
        <v>64</v>
      </c>
      <c r="C4607" s="300" t="inlineStr">
        <is>
          <t>T161</t>
        </is>
      </c>
      <c r="D4607" s="300" t="n">
        <v>17</v>
      </c>
      <c r="E4607" s="301" t="n">
        <v>43619</v>
      </c>
      <c r="F4607" s="300" t="n">
        <v>5232</v>
      </c>
      <c r="G4607" s="300" t="n">
        <v>7691</v>
      </c>
      <c r="H4607" s="300" t="n">
        <v>7215</v>
      </c>
      <c r="I4607" s="300" t="n"/>
      <c r="J4607" s="319" t="n"/>
      <c r="K4607" s="304" t="n"/>
      <c r="L4607" s="304" t="n"/>
      <c r="M4607" s="304" t="n"/>
      <c r="N4607" s="304" t="n"/>
    </row>
    <row r="4608" ht="15.75" customHeight="1" s="412">
      <c r="A4608" s="300" t="n">
        <v>4681</v>
      </c>
      <c r="B4608" s="300" t="n">
        <v>65</v>
      </c>
      <c r="C4608" s="300" t="inlineStr">
        <is>
          <t>T162</t>
        </is>
      </c>
      <c r="D4608" s="300" t="n">
        <v>17</v>
      </c>
      <c r="E4608" s="301" t="n">
        <v>43619</v>
      </c>
      <c r="F4608" s="300" t="n">
        <v>5215</v>
      </c>
      <c r="G4608" s="300" t="n">
        <v>8807</v>
      </c>
      <c r="H4608" s="300" t="n">
        <v>7948</v>
      </c>
      <c r="I4608" s="300" t="n"/>
      <c r="J4608" s="319" t="n"/>
      <c r="K4608" s="304" t="n"/>
      <c r="L4608" s="304" t="n"/>
      <c r="M4608" s="304" t="n"/>
      <c r="N4608" s="304" t="n"/>
    </row>
    <row r="4609" ht="15.75" customHeight="1" s="412">
      <c r="A4609" s="300" t="n">
        <v>4682</v>
      </c>
      <c r="B4609" s="300" t="n">
        <v>66</v>
      </c>
      <c r="C4609" s="300" t="inlineStr">
        <is>
          <t>T162</t>
        </is>
      </c>
      <c r="D4609" s="300" t="n">
        <v>17</v>
      </c>
      <c r="E4609" s="301" t="n">
        <v>43619</v>
      </c>
      <c r="F4609" s="300" t="n">
        <v>5279</v>
      </c>
      <c r="G4609" s="300" t="n">
        <v>8820</v>
      </c>
      <c r="H4609" s="300" t="n">
        <v>7937</v>
      </c>
      <c r="I4609" s="300" t="n"/>
      <c r="J4609" s="319" t="n"/>
      <c r="K4609" s="304" t="n"/>
      <c r="L4609" s="304" t="n"/>
      <c r="M4609" s="304" t="n"/>
      <c r="N4609" s="304" t="n"/>
    </row>
    <row r="4610" ht="15.75" customHeight="1" s="412">
      <c r="A4610" s="300" t="n">
        <v>4683</v>
      </c>
      <c r="B4610" s="300" t="n">
        <v>67</v>
      </c>
      <c r="C4610" s="300" t="inlineStr">
        <is>
          <t>T163</t>
        </is>
      </c>
      <c r="D4610" s="300" t="n">
        <v>17</v>
      </c>
      <c r="E4610" s="301" t="n">
        <v>43619</v>
      </c>
      <c r="F4610" s="300" t="n">
        <v>5217</v>
      </c>
      <c r="G4610" s="300" t="n">
        <v>7540</v>
      </c>
      <c r="H4610" s="300" t="n">
        <v>7172</v>
      </c>
      <c r="I4610" s="300" t="n"/>
      <c r="J4610" s="319" t="n"/>
      <c r="K4610" s="304" t="n"/>
      <c r="L4610" s="304" t="n"/>
      <c r="M4610" s="304" t="n"/>
      <c r="N4610" s="304" t="n"/>
    </row>
    <row r="4611" ht="15.75" customHeight="1" s="412">
      <c r="A4611" s="300" t="n">
        <v>4684</v>
      </c>
      <c r="B4611" s="300" t="n">
        <v>68</v>
      </c>
      <c r="C4611" s="300" t="inlineStr">
        <is>
          <t>T163</t>
        </is>
      </c>
      <c r="D4611" s="300" t="n">
        <v>17</v>
      </c>
      <c r="E4611" s="301" t="n">
        <v>43619</v>
      </c>
      <c r="F4611" s="300" t="n">
        <v>5288</v>
      </c>
      <c r="G4611" s="300" t="n">
        <v>7289</v>
      </c>
      <c r="H4611" s="300" t="n">
        <v>6957</v>
      </c>
      <c r="I4611" s="300" t="n"/>
      <c r="J4611" s="319" t="n"/>
      <c r="K4611" s="304" t="n"/>
      <c r="L4611" s="304" t="n"/>
      <c r="M4611" s="304" t="n"/>
      <c r="N4611" s="304" t="n"/>
    </row>
    <row r="4612" ht="15.75" customHeight="1" s="412">
      <c r="A4612" s="300" t="n">
        <v>4685</v>
      </c>
      <c r="B4612" s="300" t="n">
        <v>69</v>
      </c>
      <c r="C4612" s="300" t="inlineStr">
        <is>
          <t>T164</t>
        </is>
      </c>
      <c r="D4612" s="300" t="n">
        <v>17</v>
      </c>
      <c r="E4612" s="301" t="n">
        <v>43619</v>
      </c>
      <c r="F4612" s="300" t="n">
        <v>5248</v>
      </c>
      <c r="G4612" s="300" t="n">
        <v>7843</v>
      </c>
      <c r="H4612" s="300" t="n">
        <v>7382</v>
      </c>
      <c r="I4612" s="300" t="n"/>
      <c r="J4612" s="319" t="n"/>
      <c r="K4612" s="304" t="n"/>
      <c r="L4612" s="304" t="n"/>
      <c r="M4612" s="304" t="n"/>
      <c r="N4612" s="304" t="n"/>
    </row>
    <row r="4613" ht="15.75" customHeight="1" s="412">
      <c r="A4613" s="300" t="n">
        <v>4686</v>
      </c>
      <c r="B4613" s="300" t="n">
        <v>70</v>
      </c>
      <c r="C4613" s="300" t="inlineStr">
        <is>
          <t>T164</t>
        </is>
      </c>
      <c r="D4613" s="300" t="n">
        <v>17</v>
      </c>
      <c r="E4613" s="301" t="n">
        <v>43619</v>
      </c>
      <c r="F4613" s="300" t="n">
        <v>5266</v>
      </c>
      <c r="G4613" s="300" t="n">
        <v>8010</v>
      </c>
      <c r="H4613" s="300" t="n">
        <v>7527</v>
      </c>
      <c r="I4613" s="300" t="n"/>
      <c r="J4613" s="319" t="n"/>
      <c r="K4613" s="304" t="n"/>
      <c r="L4613" s="304" t="n"/>
      <c r="M4613" s="304" t="n"/>
      <c r="N4613" s="304" t="n"/>
    </row>
    <row r="4614" ht="15.75" customHeight="1" s="412">
      <c r="A4614" s="300" t="n">
        <v>4687</v>
      </c>
      <c r="B4614" s="300" t="n">
        <v>71</v>
      </c>
      <c r="C4614" s="300" t="inlineStr">
        <is>
          <t>T165</t>
        </is>
      </c>
      <c r="D4614" s="300" t="n">
        <v>17</v>
      </c>
      <c r="E4614" s="301" t="n">
        <v>43619</v>
      </c>
      <c r="F4614" s="300" t="n">
        <v>5256</v>
      </c>
      <c r="G4614" s="300" t="n">
        <v>8746</v>
      </c>
      <c r="H4614" s="300" t="n">
        <v>7986</v>
      </c>
      <c r="I4614" s="300" t="n"/>
      <c r="J4614" s="319" t="n"/>
      <c r="K4614" s="304" t="n"/>
      <c r="L4614" s="304" t="n"/>
      <c r="M4614" s="304" t="n"/>
      <c r="N4614" s="304" t="n"/>
    </row>
    <row r="4615" ht="15.75" customHeight="1" s="412">
      <c r="A4615" s="300" t="n">
        <v>4688</v>
      </c>
      <c r="B4615" s="300" t="n">
        <v>72</v>
      </c>
      <c r="C4615" s="300" t="inlineStr">
        <is>
          <t>T165</t>
        </is>
      </c>
      <c r="D4615" s="300" t="n">
        <v>17</v>
      </c>
      <c r="E4615" s="301" t="n">
        <v>43619</v>
      </c>
      <c r="F4615" s="300" t="n">
        <v>5223</v>
      </c>
      <c r="G4615" s="300" t="n">
        <v>8626</v>
      </c>
      <c r="H4615" s="300" t="n">
        <v>7931</v>
      </c>
      <c r="I4615" s="300" t="n"/>
      <c r="J4615" s="319" t="n"/>
      <c r="K4615" s="304" t="n"/>
      <c r="L4615" s="304" t="n"/>
      <c r="M4615" s="304" t="n"/>
      <c r="N4615" s="304" t="n"/>
    </row>
    <row r="4616" ht="15.75" customHeight="1" s="412">
      <c r="A4616" s="300" t="n">
        <v>4689</v>
      </c>
      <c r="B4616" s="300" t="n">
        <v>73</v>
      </c>
      <c r="C4616" s="300" t="inlineStr">
        <is>
          <t>T169</t>
        </is>
      </c>
      <c r="D4616" s="300" t="n">
        <v>17</v>
      </c>
      <c r="E4616" s="301" t="n">
        <v>43619</v>
      </c>
      <c r="F4616" s="300" t="n">
        <v>5203</v>
      </c>
      <c r="G4616" s="300" t="n">
        <v>8290</v>
      </c>
      <c r="H4616" s="300" t="n">
        <v>7697</v>
      </c>
      <c r="I4616" s="300" t="n"/>
      <c r="J4616" s="319" t="n"/>
      <c r="K4616" s="304" t="n"/>
      <c r="L4616" s="304" t="n"/>
      <c r="M4616" s="304" t="n"/>
      <c r="N4616" s="304" t="n"/>
    </row>
    <row r="4617" ht="15.75" customHeight="1" s="412">
      <c r="A4617" s="300" t="n">
        <v>4690</v>
      </c>
      <c r="B4617" s="300" t="n">
        <v>74</v>
      </c>
      <c r="C4617" s="300" t="inlineStr">
        <is>
          <t>T169</t>
        </is>
      </c>
      <c r="D4617" s="300" t="n">
        <v>17</v>
      </c>
      <c r="E4617" s="301" t="n">
        <v>43619</v>
      </c>
      <c r="F4617" s="300" t="n">
        <v>5309</v>
      </c>
      <c r="G4617" s="300" t="n">
        <v>8250</v>
      </c>
      <c r="H4617" s="300" t="n">
        <v>7680</v>
      </c>
      <c r="I4617" s="300" t="n"/>
      <c r="J4617" s="319" t="n"/>
      <c r="K4617" s="304" t="n"/>
      <c r="L4617" s="304" t="n"/>
      <c r="M4617" s="304" t="n"/>
      <c r="N4617" s="304" t="n"/>
    </row>
    <row r="4618" ht="15.75" customHeight="1" s="412">
      <c r="A4618" s="300" t="n">
        <v>4691</v>
      </c>
      <c r="B4618" s="300" t="n">
        <v>75</v>
      </c>
      <c r="C4618" s="300" t="inlineStr">
        <is>
          <t>T172</t>
        </is>
      </c>
      <c r="D4618" s="300" t="n">
        <v>17</v>
      </c>
      <c r="E4618" s="301" t="n">
        <v>43619</v>
      </c>
      <c r="F4618" s="300" t="n">
        <v>5226</v>
      </c>
      <c r="G4618" s="300" t="n">
        <v>7894</v>
      </c>
      <c r="H4618" s="300" t="n">
        <v>7342</v>
      </c>
      <c r="I4618" s="300" t="n"/>
      <c r="J4618" s="319" t="n"/>
      <c r="K4618" s="304" t="n"/>
      <c r="L4618" s="304" t="n"/>
      <c r="M4618" s="304" t="n"/>
      <c r="N4618" s="304" t="n"/>
    </row>
    <row r="4619" ht="15.75" customHeight="1" s="412">
      <c r="A4619" s="300" t="n">
        <v>4692</v>
      </c>
      <c r="B4619" s="300" t="n">
        <v>76</v>
      </c>
      <c r="C4619" s="300" t="inlineStr">
        <is>
          <t>T172</t>
        </is>
      </c>
      <c r="D4619" s="300" t="n">
        <v>17</v>
      </c>
      <c r="E4619" s="301" t="n">
        <v>43619</v>
      </c>
      <c r="F4619" s="300" t="n">
        <v>5239</v>
      </c>
      <c r="G4619" s="300" t="n">
        <v>8223</v>
      </c>
      <c r="H4619" s="300" t="n">
        <v>7621</v>
      </c>
      <c r="I4619" s="300" t="n"/>
      <c r="J4619" s="319" t="n"/>
      <c r="K4619" s="304" t="n"/>
      <c r="L4619" s="304" t="n"/>
      <c r="M4619" s="304" t="n"/>
      <c r="N4619" s="304" t="n"/>
    </row>
    <row r="4620" ht="15.75" customHeight="1" s="412">
      <c r="A4620" s="300" t="n">
        <v>4693</v>
      </c>
      <c r="B4620" s="300" t="n">
        <v>77</v>
      </c>
      <c r="C4620" s="300" t="inlineStr">
        <is>
          <t>T174</t>
        </is>
      </c>
      <c r="D4620" s="300" t="n">
        <v>17</v>
      </c>
      <c r="E4620" s="301" t="n">
        <v>43619</v>
      </c>
      <c r="F4620" s="300" t="n">
        <v>5212</v>
      </c>
      <c r="G4620" s="300" t="n">
        <v>8951</v>
      </c>
      <c r="H4620" s="300" t="n">
        <v>8078</v>
      </c>
      <c r="I4620" s="300" t="n"/>
      <c r="J4620" s="319" t="n"/>
      <c r="K4620" s="304" t="n"/>
      <c r="L4620" s="304" t="n"/>
      <c r="M4620" s="304" t="n"/>
      <c r="N4620" s="304" t="n"/>
    </row>
    <row r="4621" ht="15.75" customHeight="1" s="412">
      <c r="A4621" s="300" t="n">
        <v>4694</v>
      </c>
      <c r="B4621" s="300" t="n">
        <v>78</v>
      </c>
      <c r="C4621" s="300" t="inlineStr">
        <is>
          <t>T174</t>
        </is>
      </c>
      <c r="D4621" s="300" t="n">
        <v>17</v>
      </c>
      <c r="E4621" s="301" t="n">
        <v>43619</v>
      </c>
      <c r="F4621" s="300" t="n">
        <v>5245</v>
      </c>
      <c r="G4621" s="300" t="n">
        <v>8574</v>
      </c>
      <c r="H4621" s="300" t="n">
        <v>7771</v>
      </c>
      <c r="I4621" s="300" t="n"/>
      <c r="J4621" s="319" t="n"/>
      <c r="K4621" s="304" t="n"/>
      <c r="L4621" s="304" t="n"/>
      <c r="M4621" s="304" t="n"/>
      <c r="N4621" s="304" t="n"/>
    </row>
    <row r="4622" ht="15.75" customHeight="1" s="412">
      <c r="A4622" s="300" t="n">
        <v>4695</v>
      </c>
      <c r="B4622" s="300" t="n">
        <v>79</v>
      </c>
      <c r="C4622" s="300" t="inlineStr">
        <is>
          <t>T175</t>
        </is>
      </c>
      <c r="D4622" s="300" t="n">
        <v>17</v>
      </c>
      <c r="E4622" s="301" t="n">
        <v>43619</v>
      </c>
      <c r="F4622" s="300" t="n">
        <v>5242</v>
      </c>
      <c r="G4622" s="300" t="n">
        <v>7423</v>
      </c>
      <c r="H4622" s="300" t="n">
        <v>6899</v>
      </c>
      <c r="I4622" s="300" t="n"/>
      <c r="J4622" s="319" t="n"/>
      <c r="K4622" s="304" t="n"/>
      <c r="L4622" s="304" t="n"/>
      <c r="M4622" s="304" t="n"/>
      <c r="N4622" s="304" t="n"/>
    </row>
    <row r="4623" ht="15.75" customHeight="1" s="412">
      <c r="A4623" s="300" t="n">
        <v>4696</v>
      </c>
      <c r="B4623" s="300" t="n">
        <v>80</v>
      </c>
      <c r="C4623" s="300" t="inlineStr">
        <is>
          <t>T175</t>
        </is>
      </c>
      <c r="D4623" s="300" t="n">
        <v>17</v>
      </c>
      <c r="E4623" s="301" t="n">
        <v>43619</v>
      </c>
      <c r="F4623" s="300" t="n">
        <v>5245</v>
      </c>
      <c r="G4623" s="300" t="n">
        <v>7556</v>
      </c>
      <c r="H4623" s="300" t="n">
        <v>6979</v>
      </c>
      <c r="I4623" s="300" t="n"/>
      <c r="J4623" s="319" t="n"/>
      <c r="K4623" s="304" t="n"/>
      <c r="L4623" s="304" t="n"/>
      <c r="M4623" s="304" t="n"/>
      <c r="N4623" s="304" t="n"/>
    </row>
    <row r="4624" ht="15.75" customHeight="1" s="412">
      <c r="A4624" s="300" t="n">
        <v>4697</v>
      </c>
      <c r="B4624" s="300" t="n">
        <v>81</v>
      </c>
      <c r="C4624" s="300" t="inlineStr">
        <is>
          <t>T178</t>
        </is>
      </c>
      <c r="D4624" s="300" t="n">
        <v>17</v>
      </c>
      <c r="E4624" s="301" t="n">
        <v>43619</v>
      </c>
      <c r="F4624" s="300" t="n">
        <v>5180</v>
      </c>
      <c r="G4624" s="300" t="n">
        <v>8663</v>
      </c>
      <c r="H4624" s="300" t="n">
        <v>7814</v>
      </c>
      <c r="I4624" s="300" t="n"/>
      <c r="J4624" s="319" t="n"/>
      <c r="K4624" s="304" t="n"/>
      <c r="L4624" s="304" t="n"/>
      <c r="M4624" s="304" t="n"/>
      <c r="N4624" s="304" t="n"/>
    </row>
    <row r="4625" ht="15.75" customHeight="1" s="412">
      <c r="A4625" s="300" t="n">
        <v>4698</v>
      </c>
      <c r="B4625" s="300" t="n">
        <v>82</v>
      </c>
      <c r="C4625" s="300" t="inlineStr">
        <is>
          <t>T178</t>
        </is>
      </c>
      <c r="D4625" s="300" t="n">
        <v>17</v>
      </c>
      <c r="E4625" s="301" t="n">
        <v>43619</v>
      </c>
      <c r="F4625" s="300" t="n">
        <v>5194</v>
      </c>
      <c r="G4625" s="300" t="n">
        <v>7942</v>
      </c>
      <c r="H4625" s="300" t="n">
        <v>7241</v>
      </c>
      <c r="I4625" s="300" t="n"/>
      <c r="J4625" s="319" t="n"/>
      <c r="K4625" s="304" t="n"/>
      <c r="L4625" s="304" t="n"/>
      <c r="M4625" s="304" t="n"/>
      <c r="N4625" s="304" t="n"/>
    </row>
    <row r="4626" ht="15.75" customHeight="1" s="412">
      <c r="A4626" s="300" t="n">
        <v>4699</v>
      </c>
      <c r="B4626" s="300" t="n">
        <v>83</v>
      </c>
      <c r="C4626" s="300" t="inlineStr">
        <is>
          <t>T179</t>
        </is>
      </c>
      <c r="D4626" s="300" t="n">
        <v>17</v>
      </c>
      <c r="E4626" s="301" t="n">
        <v>43619</v>
      </c>
      <c r="F4626" s="300" t="n">
        <v>5294</v>
      </c>
      <c r="G4626" s="300" t="n">
        <v>7775</v>
      </c>
      <c r="H4626" s="300" t="n">
        <v>7286</v>
      </c>
      <c r="I4626" s="300" t="n"/>
      <c r="J4626" s="319" t="n"/>
      <c r="K4626" s="304" t="n"/>
      <c r="L4626" s="304" t="n"/>
      <c r="M4626" s="304" t="n"/>
      <c r="N4626" s="304" t="n"/>
    </row>
    <row r="4627" ht="15.75" customHeight="1" s="412">
      <c r="A4627" s="300" t="n">
        <v>4700</v>
      </c>
      <c r="B4627" s="300" t="n">
        <v>84</v>
      </c>
      <c r="C4627" s="300" t="inlineStr">
        <is>
          <t>T179</t>
        </is>
      </c>
      <c r="D4627" s="300" t="n">
        <v>17</v>
      </c>
      <c r="E4627" s="301" t="n">
        <v>43619</v>
      </c>
      <c r="F4627" s="300" t="n">
        <v>5375</v>
      </c>
      <c r="G4627" s="300" t="n">
        <v>7741</v>
      </c>
      <c r="H4627" s="300" t="n">
        <v>7292</v>
      </c>
      <c r="I4627" s="300" t="n"/>
      <c r="J4627" s="319" t="n"/>
      <c r="K4627" s="304" t="n"/>
      <c r="L4627" s="304" t="n"/>
      <c r="M4627" s="304" t="n"/>
      <c r="N4627" s="304" t="n"/>
    </row>
    <row r="4628" ht="15.75" customHeight="1" s="412">
      <c r="A4628" s="300" t="n">
        <v>4701</v>
      </c>
      <c r="B4628" s="300" t="n">
        <v>85</v>
      </c>
      <c r="C4628" s="300" t="inlineStr">
        <is>
          <t>T180</t>
        </is>
      </c>
      <c r="D4628" s="300" t="n">
        <v>17</v>
      </c>
      <c r="E4628" s="301" t="n">
        <v>43619</v>
      </c>
      <c r="F4628" s="300" t="n">
        <v>5253</v>
      </c>
      <c r="G4628" s="300" t="n">
        <v>7165</v>
      </c>
      <c r="H4628" s="300" t="n">
        <v>6819</v>
      </c>
      <c r="I4628" s="300" t="n"/>
      <c r="J4628" s="319" t="n"/>
      <c r="K4628" s="304" t="n"/>
      <c r="L4628" s="304" t="n"/>
      <c r="M4628" s="304" t="n"/>
      <c r="N4628" s="304" t="n"/>
    </row>
    <row r="4629" ht="15.75" customHeight="1" s="412">
      <c r="A4629" s="300" t="n">
        <v>4702</v>
      </c>
      <c r="B4629" s="300" t="n">
        <v>86</v>
      </c>
      <c r="C4629" s="300" t="inlineStr">
        <is>
          <t>T180</t>
        </is>
      </c>
      <c r="D4629" s="300" t="n">
        <v>17</v>
      </c>
      <c r="E4629" s="301" t="n">
        <v>43619</v>
      </c>
      <c r="F4629" s="300" t="n">
        <v>5281</v>
      </c>
      <c r="G4629" s="300" t="n">
        <v>7175</v>
      </c>
      <c r="H4629" s="300" t="n">
        <v>6824</v>
      </c>
      <c r="I4629" s="300" t="n"/>
      <c r="J4629" s="319" t="n"/>
      <c r="K4629" s="304" t="n"/>
      <c r="L4629" s="304" t="n"/>
      <c r="M4629" s="304" t="n"/>
      <c r="N4629" s="304" t="n"/>
    </row>
    <row r="4630" ht="15.75" customHeight="1" s="412">
      <c r="A4630" s="300" t="n">
        <v>4703</v>
      </c>
      <c r="B4630" s="300" t="n">
        <v>87</v>
      </c>
      <c r="C4630" s="300" t="inlineStr">
        <is>
          <t>T184</t>
        </is>
      </c>
      <c r="D4630" s="300" t="n">
        <v>17</v>
      </c>
      <c r="E4630" s="301" t="n">
        <v>43619</v>
      </c>
      <c r="F4630" s="300" t="n">
        <v>5250</v>
      </c>
      <c r="G4630" s="300" t="n">
        <v>7054</v>
      </c>
      <c r="H4630" s="300" t="n">
        <v>6717</v>
      </c>
      <c r="I4630" s="300" t="n"/>
      <c r="J4630" s="319" t="n"/>
      <c r="K4630" s="304" t="n"/>
      <c r="L4630" s="304" t="n"/>
      <c r="M4630" s="304" t="n"/>
      <c r="N4630" s="304" t="n"/>
    </row>
    <row r="4631" ht="15.75" customHeight="1" s="412">
      <c r="A4631" s="300" t="n">
        <v>4704</v>
      </c>
      <c r="B4631" s="300" t="n">
        <v>88</v>
      </c>
      <c r="C4631" s="300" t="inlineStr">
        <is>
          <t>T184</t>
        </is>
      </c>
      <c r="D4631" s="300" t="n">
        <v>17</v>
      </c>
      <c r="E4631" s="301" t="n">
        <v>43619</v>
      </c>
      <c r="F4631" s="300" t="n">
        <v>5241</v>
      </c>
      <c r="G4631" s="300" t="n">
        <v>6877</v>
      </c>
      <c r="H4631" s="300" t="n">
        <v>6578</v>
      </c>
      <c r="I4631" s="300" t="n"/>
      <c r="J4631" s="319" t="n"/>
      <c r="K4631" s="304" t="n"/>
      <c r="L4631" s="304" t="n"/>
      <c r="M4631" s="304" t="n"/>
      <c r="N4631" s="304" t="n"/>
    </row>
    <row r="4632" ht="15.75" customHeight="1" s="412">
      <c r="A4632" s="300" t="n">
        <v>4705</v>
      </c>
      <c r="B4632" s="300" t="n">
        <v>89</v>
      </c>
      <c r="C4632" s="300" t="inlineStr">
        <is>
          <t>T185</t>
        </is>
      </c>
      <c r="D4632" s="300" t="n">
        <v>17</v>
      </c>
      <c r="E4632" s="301" t="n">
        <v>43619</v>
      </c>
      <c r="F4632" s="300" t="n">
        <v>5188</v>
      </c>
      <c r="G4632" s="300" t="n">
        <v>7447</v>
      </c>
      <c r="H4632" s="300" t="n">
        <v>7013</v>
      </c>
      <c r="I4632" s="300" t="n"/>
      <c r="J4632" s="319" t="n"/>
      <c r="K4632" s="304" t="n"/>
      <c r="L4632" s="304" t="n"/>
      <c r="M4632" s="304" t="n"/>
      <c r="N4632" s="304" t="n"/>
    </row>
    <row r="4633" ht="15.75" customHeight="1" s="412">
      <c r="A4633" s="300" t="n">
        <v>4706</v>
      </c>
      <c r="B4633" s="300" t="n">
        <v>90</v>
      </c>
      <c r="C4633" s="300" t="inlineStr">
        <is>
          <t>T185</t>
        </is>
      </c>
      <c r="D4633" s="300" t="n">
        <v>17</v>
      </c>
      <c r="E4633" s="301" t="n">
        <v>43619</v>
      </c>
      <c r="F4633" s="300" t="n">
        <v>5202</v>
      </c>
      <c r="G4633" s="300" t="n">
        <v>7235</v>
      </c>
      <c r="H4633" s="300" t="n">
        <v>6850</v>
      </c>
      <c r="I4633" s="300" t="n"/>
      <c r="J4633" s="319" t="n"/>
      <c r="K4633" s="304" t="n"/>
      <c r="L4633" s="304" t="n"/>
      <c r="M4633" s="304" t="n"/>
      <c r="N4633" s="304" t="n"/>
    </row>
    <row r="4634" ht="15.75" customHeight="1" s="412">
      <c r="A4634" s="300" t="n">
        <v>4707</v>
      </c>
      <c r="B4634" s="300" t="n">
        <v>91</v>
      </c>
      <c r="C4634" s="300" t="inlineStr">
        <is>
          <t>T191</t>
        </is>
      </c>
      <c r="D4634" s="300" t="n">
        <v>17</v>
      </c>
      <c r="E4634" s="301" t="n">
        <v>43619</v>
      </c>
      <c r="F4634" s="300" t="n">
        <v>5252</v>
      </c>
      <c r="G4634" s="300" t="n">
        <v>7161</v>
      </c>
      <c r="H4634" s="300" t="n">
        <v>6849</v>
      </c>
      <c r="I4634" s="300" t="n"/>
      <c r="J4634" s="319" t="n"/>
      <c r="K4634" s="304" t="n"/>
      <c r="L4634" s="304" t="n"/>
      <c r="M4634" s="304" t="n"/>
      <c r="N4634" s="304" t="n"/>
    </row>
    <row r="4635" ht="15.75" customHeight="1" s="412">
      <c r="A4635" s="300" t="n">
        <v>4708</v>
      </c>
      <c r="B4635" s="300" t="n">
        <v>92</v>
      </c>
      <c r="C4635" s="300" t="inlineStr">
        <is>
          <t>T191</t>
        </is>
      </c>
      <c r="D4635" s="300" t="n">
        <v>17</v>
      </c>
      <c r="E4635" s="301" t="n">
        <v>43619</v>
      </c>
      <c r="F4635" s="300" t="n">
        <v>5241</v>
      </c>
      <c r="G4635" s="300" t="n">
        <v>7256</v>
      </c>
      <c r="H4635" s="300" t="n">
        <v>6928</v>
      </c>
      <c r="I4635" s="300" t="n"/>
      <c r="J4635" s="319" t="n"/>
      <c r="K4635" s="304" t="n"/>
      <c r="L4635" s="304" t="n"/>
      <c r="M4635" s="304" t="n"/>
      <c r="N4635" s="304" t="n"/>
    </row>
    <row r="4636" ht="15.75" customHeight="1" s="412">
      <c r="A4636" s="300" t="n">
        <v>4709</v>
      </c>
      <c r="B4636" s="300" t="n">
        <v>93</v>
      </c>
      <c r="C4636" s="300" t="inlineStr">
        <is>
          <t>T196</t>
        </is>
      </c>
      <c r="D4636" s="300" t="n">
        <v>17</v>
      </c>
      <c r="E4636" s="301" t="n">
        <v>43619</v>
      </c>
      <c r="F4636" s="300" t="n">
        <v>5234</v>
      </c>
      <c r="G4636" s="300" t="n">
        <v>6224</v>
      </c>
      <c r="H4636" s="300" t="n">
        <v>6058</v>
      </c>
      <c r="I4636" s="300" t="n"/>
      <c r="J4636" s="319" t="n"/>
      <c r="K4636" s="304" t="n"/>
      <c r="L4636" s="304" t="n"/>
      <c r="M4636" s="304" t="n"/>
      <c r="N4636" s="304" t="n"/>
    </row>
    <row r="4637" ht="15.75" customHeight="1" s="412">
      <c r="A4637" s="300" t="n">
        <v>4710</v>
      </c>
      <c r="B4637" s="300" t="n">
        <v>94</v>
      </c>
      <c r="C4637" s="300" t="inlineStr">
        <is>
          <t>T196</t>
        </is>
      </c>
      <c r="D4637" s="300" t="n">
        <v>17</v>
      </c>
      <c r="E4637" s="301" t="n">
        <v>43619</v>
      </c>
      <c r="F4637" s="300" t="n">
        <v>5218</v>
      </c>
      <c r="G4637" s="300" t="n">
        <v>6258</v>
      </c>
      <c r="H4637" s="300" t="n">
        <v>6089</v>
      </c>
      <c r="I4637" s="300" t="n"/>
      <c r="J4637" s="319" t="n"/>
      <c r="K4637" s="304" t="n"/>
      <c r="L4637" s="304" t="n"/>
      <c r="M4637" s="304" t="n"/>
      <c r="N4637" s="304" t="n"/>
    </row>
    <row r="4638" ht="15.75" customHeight="1" s="412">
      <c r="A4638" s="300" t="n">
        <v>4711</v>
      </c>
      <c r="B4638" s="300" t="n">
        <v>95</v>
      </c>
      <c r="C4638" s="300" t="inlineStr">
        <is>
          <t>T197</t>
        </is>
      </c>
      <c r="D4638" s="300" t="n">
        <v>17</v>
      </c>
      <c r="E4638" s="301" t="n">
        <v>43619</v>
      </c>
      <c r="F4638" s="300" t="n">
        <v>5232</v>
      </c>
      <c r="G4638" s="300" t="n">
        <v>7674</v>
      </c>
      <c r="H4638" s="300" t="n">
        <v>7246</v>
      </c>
      <c r="I4638" s="300" t="n"/>
      <c r="J4638" s="319" t="n"/>
      <c r="K4638" s="304" t="n"/>
      <c r="L4638" s="304" t="n"/>
      <c r="M4638" s="304" t="n"/>
      <c r="N4638" s="304" t="n"/>
    </row>
    <row r="4639" ht="15.75" customHeight="1" s="412">
      <c r="A4639" s="300" t="n">
        <v>4712</v>
      </c>
      <c r="B4639" s="300" t="n">
        <v>96</v>
      </c>
      <c r="C4639" s="300" t="inlineStr">
        <is>
          <t>T197</t>
        </is>
      </c>
      <c r="D4639" s="300" t="n">
        <v>17</v>
      </c>
      <c r="E4639" s="301" t="n">
        <v>43619</v>
      </c>
      <c r="F4639" s="300" t="n">
        <v>5242</v>
      </c>
      <c r="G4639" s="300" t="n">
        <v>7815</v>
      </c>
      <c r="H4639" s="300" t="n">
        <v>7396</v>
      </c>
      <c r="I4639" s="300" t="n"/>
      <c r="J4639" s="319" t="n"/>
      <c r="K4639" s="304" t="n"/>
      <c r="L4639" s="304" t="n"/>
      <c r="M4639" s="304" t="n"/>
      <c r="N4639" s="304" t="n"/>
    </row>
    <row r="4640" ht="15.75" customHeight="1" s="412">
      <c r="A4640" s="300" t="n">
        <v>4713</v>
      </c>
      <c r="B4640" s="300" t="n">
        <v>97</v>
      </c>
      <c r="C4640" s="300" t="inlineStr">
        <is>
          <t>T200</t>
        </is>
      </c>
      <c r="D4640" s="300" t="n">
        <v>17</v>
      </c>
      <c r="E4640" s="301" t="n">
        <v>43619</v>
      </c>
      <c r="F4640" s="300" t="n">
        <v>5287</v>
      </c>
      <c r="G4640" s="300" t="n">
        <v>8097</v>
      </c>
      <c r="H4640" s="300" t="n">
        <v>7400</v>
      </c>
      <c r="I4640" s="300" t="n"/>
      <c r="J4640" s="319" t="n"/>
      <c r="K4640" s="304" t="n"/>
      <c r="L4640" s="304" t="n"/>
      <c r="M4640" s="304" t="n"/>
      <c r="N4640" s="304" t="n"/>
    </row>
    <row r="4641" ht="15.75" customHeight="1" s="412">
      <c r="A4641" s="300" t="n">
        <v>4714</v>
      </c>
      <c r="B4641" s="300" t="n">
        <v>98</v>
      </c>
      <c r="C4641" s="300" t="inlineStr">
        <is>
          <t>T200</t>
        </is>
      </c>
      <c r="D4641" s="300" t="n">
        <v>17</v>
      </c>
      <c r="E4641" s="301" t="n">
        <v>43619</v>
      </c>
      <c r="F4641" s="300" t="n">
        <v>5252</v>
      </c>
      <c r="G4641" s="300" t="n">
        <v>7996</v>
      </c>
      <c r="H4641" s="300" t="n">
        <v>7325</v>
      </c>
      <c r="I4641" s="300" t="n"/>
      <c r="J4641" s="319" t="n"/>
      <c r="K4641" s="304" t="n"/>
      <c r="L4641" s="304" t="n"/>
      <c r="M4641" s="304" t="n"/>
      <c r="N4641" s="304" t="n"/>
    </row>
    <row r="4642" ht="15.75" customHeight="1" s="412">
      <c r="A4642" s="300" t="n">
        <v>4715</v>
      </c>
      <c r="B4642" s="300" t="n">
        <v>99</v>
      </c>
      <c r="C4642" s="300" t="inlineStr">
        <is>
          <t>T202</t>
        </is>
      </c>
      <c r="D4642" s="300" t="n">
        <v>17</v>
      </c>
      <c r="E4642" s="301" t="n">
        <v>43619</v>
      </c>
      <c r="F4642" s="300" t="n">
        <v>5182</v>
      </c>
      <c r="G4642" s="300" t="n">
        <v>8254</v>
      </c>
      <c r="H4642" s="300" t="n">
        <v>7679</v>
      </c>
      <c r="I4642" s="300" t="n"/>
      <c r="J4642" s="319" t="n"/>
      <c r="K4642" s="304" t="n"/>
      <c r="L4642" s="304" t="n"/>
      <c r="M4642" s="304" t="n"/>
      <c r="N4642" s="304" t="n"/>
    </row>
    <row r="4643" ht="15.75" customHeight="1" s="412">
      <c r="A4643" s="300" t="n">
        <v>4716</v>
      </c>
      <c r="B4643" s="300" t="n">
        <v>100</v>
      </c>
      <c r="C4643" s="300" t="inlineStr">
        <is>
          <t>T202</t>
        </is>
      </c>
      <c r="D4643" s="300" t="n">
        <v>17</v>
      </c>
      <c r="E4643" s="301" t="n">
        <v>43619</v>
      </c>
      <c r="F4643" s="300" t="n">
        <v>5209</v>
      </c>
      <c r="G4643" s="300" t="n">
        <v>8308</v>
      </c>
      <c r="H4643" s="300" t="n">
        <v>7731</v>
      </c>
      <c r="I4643" s="300" t="n"/>
      <c r="J4643" s="319" t="n"/>
      <c r="K4643" s="304" t="n"/>
      <c r="L4643" s="304" t="n"/>
      <c r="M4643" s="304" t="n"/>
      <c r="N4643" s="304" t="n"/>
    </row>
    <row r="4644" ht="15.75" customHeight="1" s="412">
      <c r="A4644" s="300" t="n">
        <v>4717</v>
      </c>
      <c r="B4644" s="300" t="n">
        <v>101</v>
      </c>
      <c r="C4644" s="300" t="inlineStr">
        <is>
          <t>T203</t>
        </is>
      </c>
      <c r="D4644" s="300" t="n">
        <v>17</v>
      </c>
      <c r="E4644" s="301" t="n">
        <v>43619</v>
      </c>
      <c r="F4644" s="300" t="n">
        <v>5208</v>
      </c>
      <c r="G4644" s="300" t="n">
        <v>8503</v>
      </c>
      <c r="H4644" s="300" t="n">
        <v>7656</v>
      </c>
      <c r="I4644" s="300" t="n"/>
      <c r="J4644" s="319" t="n"/>
      <c r="K4644" s="304" t="n"/>
      <c r="L4644" s="304" t="n"/>
      <c r="M4644" s="304" t="n"/>
      <c r="N4644" s="304" t="n"/>
    </row>
    <row r="4645" ht="15.75" customHeight="1" s="412">
      <c r="A4645" s="300" t="n">
        <v>4718</v>
      </c>
      <c r="B4645" s="300" t="n">
        <v>102</v>
      </c>
      <c r="C4645" s="300" t="inlineStr">
        <is>
          <t>T203</t>
        </is>
      </c>
      <c r="D4645" s="300" t="n">
        <v>17</v>
      </c>
      <c r="E4645" s="301" t="n">
        <v>43619</v>
      </c>
      <c r="F4645" s="300" t="n">
        <v>5224</v>
      </c>
      <c r="G4645" s="300" t="n">
        <v>8377</v>
      </c>
      <c r="H4645" s="300" t="n">
        <v>7557</v>
      </c>
      <c r="I4645" s="300" t="n"/>
      <c r="J4645" s="319" t="n"/>
      <c r="K4645" s="304" t="n"/>
      <c r="L4645" s="304" t="n"/>
      <c r="M4645" s="304" t="n"/>
      <c r="N4645" s="304" t="n"/>
    </row>
    <row r="4646" ht="15.75" customHeight="1" s="412">
      <c r="A4646" s="300" t="n">
        <v>4719</v>
      </c>
      <c r="B4646" s="300" t="n">
        <v>103</v>
      </c>
      <c r="C4646" s="300" t="inlineStr">
        <is>
          <t>T204</t>
        </is>
      </c>
      <c r="D4646" s="300" t="n">
        <v>17</v>
      </c>
      <c r="E4646" s="301" t="n">
        <v>43619</v>
      </c>
      <c r="F4646" s="300" t="n">
        <v>5213</v>
      </c>
      <c r="G4646" s="300" t="n">
        <v>7843</v>
      </c>
      <c r="H4646" s="300" t="n">
        <v>7211</v>
      </c>
      <c r="I4646" s="300" t="n"/>
      <c r="J4646" s="319" t="n"/>
      <c r="K4646" s="304" t="n"/>
      <c r="L4646" s="304" t="n"/>
      <c r="M4646" s="304" t="n"/>
      <c r="N4646" s="304" t="n"/>
    </row>
    <row r="4647" ht="15.75" customHeight="1" s="412">
      <c r="A4647" s="300" t="n">
        <v>4720</v>
      </c>
      <c r="B4647" s="300" t="n">
        <v>104</v>
      </c>
      <c r="C4647" s="300" t="inlineStr">
        <is>
          <t>T204</t>
        </is>
      </c>
      <c r="D4647" s="300" t="n">
        <v>17</v>
      </c>
      <c r="E4647" s="301" t="n">
        <v>43619</v>
      </c>
      <c r="F4647" s="300" t="n">
        <v>5257</v>
      </c>
      <c r="G4647" s="300" t="n">
        <v>7961</v>
      </c>
      <c r="H4647" s="300" t="n">
        <v>7324</v>
      </c>
      <c r="I4647" s="300" t="n"/>
      <c r="J4647" s="319" t="n"/>
      <c r="K4647" s="304" t="n"/>
      <c r="L4647" s="304" t="n"/>
      <c r="M4647" s="304" t="n"/>
      <c r="N4647" s="304" t="n"/>
    </row>
    <row r="4648" ht="15.75" customHeight="1" s="412">
      <c r="A4648" s="300" t="n">
        <v>4721</v>
      </c>
      <c r="B4648" s="300" t="n">
        <v>105</v>
      </c>
      <c r="C4648" s="300" t="inlineStr">
        <is>
          <t>T210</t>
        </is>
      </c>
      <c r="D4648" s="300" t="n">
        <v>17</v>
      </c>
      <c r="E4648" s="301" t="n">
        <v>43619</v>
      </c>
      <c r="F4648" s="300" t="n">
        <v>5251</v>
      </c>
      <c r="G4648" s="300" t="n">
        <v>7494</v>
      </c>
      <c r="H4648" s="300" t="n">
        <v>7077</v>
      </c>
      <c r="I4648" s="300" t="n"/>
      <c r="J4648" s="319" t="n"/>
      <c r="K4648" s="304" t="n"/>
      <c r="L4648" s="304" t="n"/>
      <c r="M4648" s="304" t="n"/>
      <c r="N4648" s="304" t="n"/>
    </row>
    <row r="4649" ht="15.75" customHeight="1" s="412">
      <c r="A4649" s="300" t="n">
        <v>4722</v>
      </c>
      <c r="B4649" s="300" t="n">
        <v>106</v>
      </c>
      <c r="C4649" s="300" t="inlineStr">
        <is>
          <t>T210</t>
        </is>
      </c>
      <c r="D4649" s="300" t="n">
        <v>17</v>
      </c>
      <c r="E4649" s="301" t="n">
        <v>43619</v>
      </c>
      <c r="F4649" s="300" t="n">
        <v>5219</v>
      </c>
      <c r="G4649" s="300" t="n">
        <v>7003</v>
      </c>
      <c r="H4649" s="300" t="n">
        <v>6678</v>
      </c>
      <c r="I4649" s="300" t="n"/>
      <c r="J4649" s="319" t="n"/>
      <c r="K4649" s="304" t="n"/>
      <c r="L4649" s="304" t="n"/>
      <c r="M4649" s="304" t="n"/>
      <c r="N4649" s="304" t="n"/>
    </row>
    <row r="4650" ht="15.75" customHeight="1" s="412">
      <c r="A4650" s="300" t="n">
        <v>4723</v>
      </c>
      <c r="B4650" s="300" t="n">
        <v>107</v>
      </c>
      <c r="C4650" s="300" t="inlineStr">
        <is>
          <t>T213</t>
        </is>
      </c>
      <c r="D4650" s="300" t="n">
        <v>17</v>
      </c>
      <c r="E4650" s="301" t="n">
        <v>43619</v>
      </c>
      <c r="F4650" s="300" t="n">
        <v>5226</v>
      </c>
      <c r="G4650" s="300" t="n">
        <v>7960</v>
      </c>
      <c r="H4650" s="300" t="n">
        <v>7351</v>
      </c>
      <c r="I4650" s="300" t="n"/>
      <c r="J4650" s="319" t="n"/>
      <c r="K4650" s="304" t="n"/>
      <c r="L4650" s="304" t="n"/>
      <c r="M4650" s="304" t="n"/>
      <c r="N4650" s="304" t="n"/>
    </row>
    <row r="4651" ht="15.75" customHeight="1" s="412">
      <c r="A4651" s="300" t="n">
        <v>4724</v>
      </c>
      <c r="B4651" s="300" t="n">
        <v>108</v>
      </c>
      <c r="C4651" s="300" t="inlineStr">
        <is>
          <t>T213</t>
        </is>
      </c>
      <c r="D4651" s="300" t="n">
        <v>17</v>
      </c>
      <c r="E4651" s="301" t="n">
        <v>43619</v>
      </c>
      <c r="F4651" s="300" t="n">
        <v>5274</v>
      </c>
      <c r="G4651" s="300" t="n">
        <v>8004</v>
      </c>
      <c r="H4651" s="300" t="n">
        <v>7394</v>
      </c>
      <c r="I4651" s="300" t="n"/>
      <c r="J4651" s="319" t="n"/>
      <c r="K4651" s="304" t="n"/>
      <c r="L4651" s="304" t="n"/>
      <c r="M4651" s="304" t="n"/>
      <c r="N4651" s="304" t="n"/>
    </row>
    <row r="4652" ht="15.75" customHeight="1" s="412">
      <c r="A4652" s="300" t="n">
        <v>4725</v>
      </c>
      <c r="B4652" s="300" t="n">
        <v>109</v>
      </c>
      <c r="C4652" s="300" t="inlineStr">
        <is>
          <t>T214</t>
        </is>
      </c>
      <c r="D4652" s="300" t="n">
        <v>17</v>
      </c>
      <c r="E4652" s="301" t="n">
        <v>43619</v>
      </c>
      <c r="F4652" s="300" t="n">
        <v>5191</v>
      </c>
      <c r="G4652" s="300" t="n">
        <v>8648</v>
      </c>
      <c r="H4652" s="300" t="n">
        <v>7937</v>
      </c>
      <c r="I4652" s="300" t="n"/>
      <c r="J4652" s="319" t="n"/>
      <c r="K4652" s="304" t="n"/>
      <c r="L4652" s="304" t="n"/>
      <c r="M4652" s="304" t="n"/>
      <c r="N4652" s="304" t="n"/>
    </row>
    <row r="4653" ht="15.75" customHeight="1" s="412">
      <c r="A4653" s="300" t="n">
        <v>4726</v>
      </c>
      <c r="B4653" s="300" t="n">
        <v>110</v>
      </c>
      <c r="C4653" s="300" t="inlineStr">
        <is>
          <t>T214</t>
        </is>
      </c>
      <c r="D4653" s="300" t="n">
        <v>17</v>
      </c>
      <c r="E4653" s="301" t="n">
        <v>43619</v>
      </c>
      <c r="F4653" s="300" t="n">
        <v>5243</v>
      </c>
      <c r="G4653" s="300" t="n">
        <v>8715</v>
      </c>
      <c r="H4653" s="300" t="n">
        <v>8001</v>
      </c>
      <c r="I4653" s="300" t="n"/>
      <c r="J4653" s="319" t="n"/>
      <c r="K4653" s="304" t="n"/>
      <c r="L4653" s="304" t="n"/>
      <c r="M4653" s="304" t="n"/>
      <c r="N4653" s="304" t="n"/>
    </row>
    <row r="4654" ht="15.75" customHeight="1" s="412">
      <c r="A4654" s="300" t="n">
        <v>4727</v>
      </c>
      <c r="B4654" s="300" t="n">
        <v>111</v>
      </c>
      <c r="C4654" s="300" t="inlineStr">
        <is>
          <t>T215</t>
        </is>
      </c>
      <c r="D4654" s="300" t="n">
        <v>17</v>
      </c>
      <c r="E4654" s="301" t="n">
        <v>43619</v>
      </c>
      <c r="F4654" s="300" t="n">
        <v>5213</v>
      </c>
      <c r="G4654" s="300" t="n">
        <v>6895</v>
      </c>
      <c r="H4654" s="300" t="n">
        <v>6563</v>
      </c>
      <c r="I4654" s="300" t="n"/>
      <c r="J4654" s="319" t="n"/>
      <c r="K4654" s="304" t="n"/>
      <c r="L4654" s="304" t="n"/>
      <c r="M4654" s="304" t="n"/>
      <c r="N4654" s="304" t="n"/>
    </row>
    <row r="4655" ht="15.75" customHeight="1" s="412">
      <c r="A4655" s="300" t="n">
        <v>4728</v>
      </c>
      <c r="B4655" s="300" t="n">
        <v>112</v>
      </c>
      <c r="C4655" s="300" t="inlineStr">
        <is>
          <t>T215</t>
        </is>
      </c>
      <c r="D4655" s="300" t="n">
        <v>17</v>
      </c>
      <c r="E4655" s="301" t="n">
        <v>43619</v>
      </c>
      <c r="F4655" s="300" t="n">
        <v>5197</v>
      </c>
      <c r="G4655" s="300" t="n">
        <v>6870</v>
      </c>
      <c r="H4655" s="300" t="n">
        <v>6542</v>
      </c>
      <c r="I4655" s="300" t="n"/>
      <c r="J4655" s="319" t="n"/>
      <c r="K4655" s="304" t="n"/>
      <c r="L4655" s="304" t="n"/>
      <c r="M4655" s="304" t="n"/>
      <c r="N4655" s="304" t="n"/>
    </row>
    <row r="4656" ht="15.75" customHeight="1" s="412">
      <c r="A4656" s="300" t="n">
        <v>4729</v>
      </c>
      <c r="B4656" s="300" t="n">
        <v>113</v>
      </c>
      <c r="C4656" s="300" t="inlineStr">
        <is>
          <t>T216</t>
        </is>
      </c>
      <c r="D4656" s="300" t="n">
        <v>17</v>
      </c>
      <c r="E4656" s="301" t="n">
        <v>43619</v>
      </c>
      <c r="F4656" s="300" t="n">
        <v>5283</v>
      </c>
      <c r="G4656" s="300" t="n">
        <v>9076</v>
      </c>
      <c r="H4656" s="300" t="n">
        <v>8251</v>
      </c>
      <c r="I4656" s="300" t="n"/>
      <c r="J4656" s="319" t="n"/>
      <c r="K4656" s="304" t="n"/>
      <c r="L4656" s="304" t="n"/>
      <c r="M4656" s="304" t="n"/>
      <c r="N4656" s="304" t="n"/>
    </row>
    <row r="4657" ht="15.75" customHeight="1" s="412">
      <c r="A4657" s="300" t="n">
        <v>4730</v>
      </c>
      <c r="B4657" s="300" t="n">
        <v>114</v>
      </c>
      <c r="C4657" s="300" t="inlineStr">
        <is>
          <t>T216</t>
        </is>
      </c>
      <c r="D4657" s="300" t="n">
        <v>17</v>
      </c>
      <c r="E4657" s="301" t="n">
        <v>43619</v>
      </c>
      <c r="F4657" s="300" t="n">
        <v>5247</v>
      </c>
      <c r="G4657" s="300" t="n">
        <v>9345</v>
      </c>
      <c r="H4657" s="300" t="n">
        <v>8447</v>
      </c>
      <c r="I4657" s="300" t="n"/>
      <c r="J4657" s="319" t="n"/>
      <c r="K4657" s="304" t="n"/>
      <c r="L4657" s="304" t="n"/>
      <c r="M4657" s="304" t="n"/>
      <c r="N4657" s="304" t="n"/>
    </row>
    <row r="4658" ht="15.75" customHeight="1" s="412">
      <c r="A4658" s="300" t="n">
        <v>4731</v>
      </c>
      <c r="B4658" s="300" t="n">
        <v>115</v>
      </c>
      <c r="C4658" s="300" t="inlineStr">
        <is>
          <t>T217</t>
        </is>
      </c>
      <c r="D4658" s="300" t="n">
        <v>17</v>
      </c>
      <c r="E4658" s="301" t="n">
        <v>43619</v>
      </c>
      <c r="F4658" s="300" t="n">
        <v>5260</v>
      </c>
      <c r="G4658" s="300" t="n">
        <v>8326</v>
      </c>
      <c r="H4658" s="300" t="n">
        <v>7820</v>
      </c>
      <c r="I4658" s="300" t="n"/>
      <c r="J4658" s="319" t="n"/>
      <c r="K4658" s="304" t="n"/>
      <c r="L4658" s="304" t="n"/>
      <c r="M4658" s="304" t="n"/>
      <c r="N4658" s="304" t="n"/>
    </row>
    <row r="4659" ht="15.75" customHeight="1" s="412">
      <c r="A4659" s="300" t="n">
        <v>4732</v>
      </c>
      <c r="B4659" s="300" t="n">
        <v>116</v>
      </c>
      <c r="C4659" s="300" t="inlineStr">
        <is>
          <t>T217</t>
        </is>
      </c>
      <c r="D4659" s="300" t="n">
        <v>17</v>
      </c>
      <c r="E4659" s="301" t="n">
        <v>43619</v>
      </c>
      <c r="F4659" s="300" t="n">
        <v>5263</v>
      </c>
      <c r="G4659" s="300" t="n">
        <v>8354</v>
      </c>
      <c r="H4659" s="300" t="n">
        <v>7854</v>
      </c>
      <c r="I4659" s="300" t="n"/>
      <c r="J4659" s="319" t="n"/>
      <c r="K4659" s="304" t="n"/>
      <c r="L4659" s="304" t="n"/>
      <c r="M4659" s="304" t="n"/>
      <c r="N4659" s="304" t="n"/>
    </row>
    <row r="4660" ht="15.75" customHeight="1" s="412">
      <c r="A4660" s="300" t="n">
        <v>4733</v>
      </c>
      <c r="B4660" s="300" t="n">
        <v>117</v>
      </c>
      <c r="C4660" s="300" t="inlineStr">
        <is>
          <t>T218</t>
        </is>
      </c>
      <c r="D4660" s="300" t="n">
        <v>17</v>
      </c>
      <c r="E4660" s="301" t="n">
        <v>43619</v>
      </c>
      <c r="F4660" s="300" t="n">
        <v>5221</v>
      </c>
      <c r="G4660" s="300" t="n">
        <v>7159</v>
      </c>
      <c r="H4660" s="300" t="n">
        <v>6830</v>
      </c>
      <c r="I4660" s="300" t="n"/>
      <c r="J4660" s="319" t="n"/>
      <c r="K4660" s="304" t="n"/>
      <c r="L4660" s="304" t="n"/>
      <c r="M4660" s="304" t="n"/>
      <c r="N4660" s="304" t="n"/>
    </row>
    <row r="4661" ht="15.75" customHeight="1" s="412">
      <c r="A4661" s="300" t="n">
        <v>4734</v>
      </c>
      <c r="B4661" s="300" t="n">
        <v>118</v>
      </c>
      <c r="C4661" s="300" t="inlineStr">
        <is>
          <t>T218</t>
        </is>
      </c>
      <c r="D4661" s="300" t="n">
        <v>17</v>
      </c>
      <c r="E4661" s="301" t="n">
        <v>43619</v>
      </c>
      <c r="F4661" s="300" t="n">
        <v>5249</v>
      </c>
      <c r="G4661" s="300" t="n">
        <v>7333</v>
      </c>
      <c r="H4661" s="300" t="n">
        <v>6981</v>
      </c>
      <c r="I4661" s="300" t="n"/>
      <c r="J4661" s="319" t="n"/>
      <c r="K4661" s="304" t="n"/>
      <c r="L4661" s="304" t="n"/>
      <c r="M4661" s="304" t="n"/>
      <c r="N4661" s="304" t="n"/>
    </row>
    <row r="4662" ht="15.75" customHeight="1" s="412">
      <c r="A4662" s="300" t="n">
        <v>4735</v>
      </c>
      <c r="B4662" s="300" t="n">
        <v>119</v>
      </c>
      <c r="C4662" s="300" t="inlineStr">
        <is>
          <t>T219</t>
        </is>
      </c>
      <c r="D4662" s="300" t="n">
        <v>17</v>
      </c>
      <c r="E4662" s="301" t="n">
        <v>43619</v>
      </c>
      <c r="F4662" s="300" t="n">
        <v>5212</v>
      </c>
      <c r="G4662" s="300" t="n">
        <v>8410</v>
      </c>
      <c r="H4662" s="300" t="n">
        <v>7782</v>
      </c>
      <c r="I4662" s="300" t="n"/>
      <c r="J4662" s="319" t="n"/>
      <c r="K4662" s="304" t="n"/>
      <c r="L4662" s="304" t="n"/>
      <c r="M4662" s="304" t="n"/>
      <c r="N4662" s="304" t="n"/>
    </row>
    <row r="4663" ht="15.75" customHeight="1" s="412">
      <c r="A4663" s="300" t="n">
        <v>4736</v>
      </c>
      <c r="B4663" s="300" t="n">
        <v>120</v>
      </c>
      <c r="C4663" s="300" t="inlineStr">
        <is>
          <t>T219</t>
        </is>
      </c>
      <c r="D4663" s="300" t="n">
        <v>17</v>
      </c>
      <c r="E4663" s="301" t="n">
        <v>43619</v>
      </c>
      <c r="F4663" s="300" t="n">
        <v>5196</v>
      </c>
      <c r="G4663" s="300" t="n">
        <v>8218</v>
      </c>
      <c r="H4663" s="300" t="n">
        <v>7645</v>
      </c>
      <c r="I4663" s="300" t="n"/>
      <c r="J4663" s="319" t="n"/>
      <c r="K4663" s="304" t="n"/>
      <c r="L4663" s="304" t="n"/>
      <c r="M4663" s="304" t="n"/>
      <c r="N4663" s="304" t="n"/>
    </row>
    <row r="4664" ht="15.75" customHeight="1" s="412">
      <c r="A4664" s="300" t="n">
        <v>4737</v>
      </c>
      <c r="B4664" s="300" t="n">
        <v>121</v>
      </c>
      <c r="C4664" s="300" t="inlineStr">
        <is>
          <t>T220</t>
        </is>
      </c>
      <c r="D4664" s="300" t="n">
        <v>17</v>
      </c>
      <c r="E4664" s="301" t="n">
        <v>43619</v>
      </c>
      <c r="F4664" s="300" t="n">
        <v>5262</v>
      </c>
      <c r="G4664" s="300" t="n">
        <v>6727</v>
      </c>
      <c r="H4664" s="300" t="n">
        <v>6473</v>
      </c>
      <c r="I4664" s="300" t="n"/>
      <c r="J4664" s="319" t="n"/>
      <c r="K4664" s="304" t="n"/>
      <c r="L4664" s="304" t="n"/>
      <c r="M4664" s="304" t="n"/>
      <c r="N4664" s="304" t="n"/>
    </row>
    <row r="4665" ht="15.75" customHeight="1" s="412">
      <c r="A4665" s="300" t="n">
        <v>4738</v>
      </c>
      <c r="B4665" s="300" t="n">
        <v>122</v>
      </c>
      <c r="C4665" s="300" t="inlineStr">
        <is>
          <t>T220</t>
        </is>
      </c>
      <c r="D4665" s="300" t="n">
        <v>17</v>
      </c>
      <c r="E4665" s="301" t="n">
        <v>43619</v>
      </c>
      <c r="F4665" s="300" t="n">
        <v>5223</v>
      </c>
      <c r="G4665" s="300" t="n">
        <v>6688</v>
      </c>
      <c r="H4665" s="300" t="n">
        <v>6435</v>
      </c>
      <c r="I4665" s="300" t="n"/>
      <c r="J4665" s="319" t="n"/>
      <c r="K4665" s="304" t="n"/>
      <c r="L4665" s="304" t="n"/>
      <c r="M4665" s="304" t="n"/>
      <c r="N4665" s="304" t="n"/>
    </row>
    <row r="4666" ht="15.75" customHeight="1" s="412">
      <c r="A4666" s="300" t="n">
        <v>4739</v>
      </c>
      <c r="B4666" s="300" t="n">
        <v>123</v>
      </c>
      <c r="C4666" s="300" t="inlineStr">
        <is>
          <t>T221</t>
        </is>
      </c>
      <c r="D4666" s="300" t="n">
        <v>17</v>
      </c>
      <c r="E4666" s="301" t="n">
        <v>43619</v>
      </c>
      <c r="F4666" s="300" t="n">
        <v>5241</v>
      </c>
      <c r="G4666" s="300" t="n">
        <v>8013</v>
      </c>
      <c r="H4666" s="300" t="n">
        <v>7508</v>
      </c>
      <c r="I4666" s="300" t="n"/>
      <c r="J4666" s="319" t="n"/>
      <c r="K4666" s="304" t="n"/>
      <c r="L4666" s="304" t="n"/>
      <c r="M4666" s="304" t="n"/>
      <c r="N4666" s="304" t="n"/>
    </row>
    <row r="4667" ht="15.75" customHeight="1" s="412">
      <c r="A4667" s="300" t="n">
        <v>4740</v>
      </c>
      <c r="B4667" s="300" t="n">
        <v>124</v>
      </c>
      <c r="C4667" s="300" t="inlineStr">
        <is>
          <t>T221</t>
        </is>
      </c>
      <c r="D4667" s="300" t="n">
        <v>17</v>
      </c>
      <c r="E4667" s="301" t="n">
        <v>43619</v>
      </c>
      <c r="F4667" s="300" t="n">
        <v>5265</v>
      </c>
      <c r="G4667" s="300" t="n">
        <v>8240</v>
      </c>
      <c r="H4667" s="300" t="n">
        <v>7711</v>
      </c>
      <c r="I4667" s="300" t="n"/>
      <c r="J4667" s="319" t="n"/>
      <c r="K4667" s="304" t="n"/>
      <c r="L4667" s="304" t="n"/>
      <c r="M4667" s="304" t="n"/>
      <c r="N4667" s="304" t="n"/>
    </row>
    <row r="4668" ht="15.75" customHeight="1" s="412">
      <c r="A4668" s="300" t="n">
        <v>4741</v>
      </c>
      <c r="B4668" s="300" t="n">
        <v>125</v>
      </c>
      <c r="C4668" s="300" t="inlineStr">
        <is>
          <t>T222</t>
        </is>
      </c>
      <c r="D4668" s="300" t="n">
        <v>17</v>
      </c>
      <c r="E4668" s="301" t="n">
        <v>43619</v>
      </c>
      <c r="F4668" s="300" t="n">
        <v>5217</v>
      </c>
      <c r="G4668" s="300" t="n">
        <v>7963</v>
      </c>
      <c r="H4668" s="300" t="n">
        <v>7488</v>
      </c>
      <c r="I4668" s="300" t="n"/>
      <c r="J4668" s="319" t="n"/>
      <c r="K4668" s="304" t="n"/>
      <c r="L4668" s="304" t="n"/>
      <c r="M4668" s="304" t="n"/>
      <c r="N4668" s="304" t="n"/>
    </row>
    <row r="4669" ht="15.75" customHeight="1" s="412">
      <c r="A4669" s="300" t="n">
        <v>4742</v>
      </c>
      <c r="B4669" s="300" t="n">
        <v>126</v>
      </c>
      <c r="C4669" s="300" t="inlineStr">
        <is>
          <t>T222</t>
        </is>
      </c>
      <c r="D4669" s="300" t="n">
        <v>17</v>
      </c>
      <c r="E4669" s="301" t="n">
        <v>43619</v>
      </c>
      <c r="F4669" s="300" t="n">
        <v>5232</v>
      </c>
      <c r="G4669" s="300" t="n">
        <v>8046</v>
      </c>
      <c r="H4669" s="300" t="n">
        <v>7552</v>
      </c>
      <c r="I4669" s="300" t="n"/>
      <c r="J4669" s="319" t="n"/>
      <c r="K4669" s="304" t="n"/>
      <c r="L4669" s="304" t="n"/>
      <c r="M4669" s="304" t="n"/>
      <c r="N4669" s="304" t="n"/>
    </row>
    <row r="4670" ht="15.75" customHeight="1" s="412">
      <c r="A4670" s="300" t="n">
        <v>4743</v>
      </c>
      <c r="B4670" s="300" t="n">
        <v>127</v>
      </c>
      <c r="C4670" s="300" t="inlineStr">
        <is>
          <t>T226</t>
        </is>
      </c>
      <c r="D4670" s="300" t="n">
        <v>17</v>
      </c>
      <c r="E4670" s="301" t="n">
        <v>43619</v>
      </c>
      <c r="F4670" s="300" t="n">
        <v>5247</v>
      </c>
      <c r="G4670" s="300" t="n">
        <v>8377</v>
      </c>
      <c r="H4670" s="300" t="n">
        <v>7669</v>
      </c>
      <c r="I4670" s="300" t="n"/>
      <c r="J4670" s="319" t="n"/>
      <c r="K4670" s="304" t="n"/>
      <c r="L4670" s="304" t="n"/>
      <c r="M4670" s="304" t="n"/>
      <c r="N4670" s="304" t="n"/>
    </row>
    <row r="4671" ht="15.75" customHeight="1" s="412">
      <c r="A4671" s="300" t="n">
        <v>4744</v>
      </c>
      <c r="B4671" s="300" t="n">
        <v>128</v>
      </c>
      <c r="C4671" s="300" t="inlineStr">
        <is>
          <t>T226</t>
        </is>
      </c>
      <c r="D4671" s="300" t="n">
        <v>17</v>
      </c>
      <c r="E4671" s="301" t="n">
        <v>43619</v>
      </c>
      <c r="F4671" s="300" t="n">
        <v>5213</v>
      </c>
      <c r="G4671" s="300" t="n">
        <v>8436</v>
      </c>
      <c r="H4671" s="300" t="n">
        <v>7714</v>
      </c>
      <c r="I4671" s="300" t="n"/>
      <c r="J4671" s="319" t="n"/>
      <c r="K4671" s="304" t="n"/>
      <c r="L4671" s="304" t="n"/>
      <c r="M4671" s="304" t="n"/>
      <c r="N4671" s="304" t="n"/>
    </row>
    <row r="4672" ht="15.75" customHeight="1" s="412">
      <c r="A4672" s="300" t="n">
        <v>4745</v>
      </c>
      <c r="B4672" s="300" t="n">
        <v>129</v>
      </c>
      <c r="C4672" s="300" t="inlineStr">
        <is>
          <t>T227</t>
        </is>
      </c>
      <c r="D4672" s="300" t="n">
        <v>17</v>
      </c>
      <c r="E4672" s="301" t="n">
        <v>43619</v>
      </c>
      <c r="F4672" s="300" t="n">
        <v>5238</v>
      </c>
      <c r="G4672" s="300" t="n">
        <v>7374</v>
      </c>
      <c r="H4672" s="300" t="n">
        <v>6884</v>
      </c>
      <c r="I4672" s="300" t="n"/>
      <c r="J4672" s="319" t="n"/>
      <c r="K4672" s="304" t="n"/>
      <c r="L4672" s="304" t="n"/>
      <c r="M4672" s="304" t="n"/>
      <c r="N4672" s="304" t="n"/>
    </row>
    <row r="4673" ht="15.75" customHeight="1" s="412">
      <c r="A4673" s="300" t="n">
        <v>4746</v>
      </c>
      <c r="B4673" s="300" t="n">
        <v>130</v>
      </c>
      <c r="C4673" s="300" t="inlineStr">
        <is>
          <t>T227</t>
        </is>
      </c>
      <c r="D4673" s="300" t="n">
        <v>17</v>
      </c>
      <c r="E4673" s="301" t="n">
        <v>43619</v>
      </c>
      <c r="F4673" s="300" t="n">
        <v>5212</v>
      </c>
      <c r="G4673" s="300" t="n">
        <v>7184</v>
      </c>
      <c r="H4673" s="300" t="n">
        <v>6729</v>
      </c>
      <c r="I4673" s="300" t="n"/>
      <c r="J4673" s="319" t="n"/>
      <c r="K4673" s="304" t="n"/>
      <c r="L4673" s="304" t="n"/>
      <c r="M4673" s="304" t="n"/>
      <c r="N4673" s="304" t="n"/>
    </row>
    <row r="4674" ht="15.75" customHeight="1" s="412">
      <c r="A4674" s="300" t="n">
        <v>4747</v>
      </c>
      <c r="B4674" s="300" t="n">
        <v>131</v>
      </c>
      <c r="C4674" s="300" t="inlineStr">
        <is>
          <t>T229</t>
        </is>
      </c>
      <c r="D4674" s="300" t="n">
        <v>17</v>
      </c>
      <c r="E4674" s="301" t="n">
        <v>43619</v>
      </c>
      <c r="F4674" s="300" t="n">
        <v>5209</v>
      </c>
      <c r="G4674" s="300" t="n">
        <v>8999</v>
      </c>
      <c r="H4674" s="300" t="n">
        <v>7996</v>
      </c>
      <c r="I4674" s="300" t="n"/>
      <c r="J4674" s="319" t="n"/>
      <c r="K4674" s="304" t="n"/>
      <c r="L4674" s="304" t="n"/>
      <c r="M4674" s="304" t="n"/>
      <c r="N4674" s="304" t="n"/>
    </row>
    <row r="4675" ht="15.75" customHeight="1" s="412">
      <c r="A4675" s="300" t="n">
        <v>4748</v>
      </c>
      <c r="B4675" s="300" t="n">
        <v>132</v>
      </c>
      <c r="C4675" s="300" t="inlineStr">
        <is>
          <t>T229</t>
        </is>
      </c>
      <c r="D4675" s="300" t="n">
        <v>17</v>
      </c>
      <c r="E4675" s="301" t="n">
        <v>43619</v>
      </c>
      <c r="F4675" s="300" t="n">
        <v>5233</v>
      </c>
      <c r="G4675" s="300" t="n">
        <v>9036</v>
      </c>
      <c r="H4675" s="300" t="n">
        <v>8045</v>
      </c>
      <c r="I4675" s="300" t="n"/>
      <c r="J4675" s="319" t="n"/>
      <c r="K4675" s="304" t="n"/>
      <c r="L4675" s="304" t="n"/>
      <c r="M4675" s="304" t="n"/>
      <c r="N4675" s="304" t="n"/>
    </row>
    <row r="4676" ht="15.75" customHeight="1" s="412">
      <c r="A4676" s="300" t="n">
        <v>4749</v>
      </c>
      <c r="B4676" s="300" t="n">
        <v>133</v>
      </c>
      <c r="C4676" s="300" t="inlineStr">
        <is>
          <t>T230</t>
        </is>
      </c>
      <c r="D4676" s="300" t="n">
        <v>17</v>
      </c>
      <c r="E4676" s="301" t="n">
        <v>43619</v>
      </c>
      <c r="F4676" s="300" t="n">
        <v>5286</v>
      </c>
      <c r="G4676" s="300" t="n">
        <v>7319</v>
      </c>
      <c r="H4676" s="300" t="n">
        <v>6934</v>
      </c>
      <c r="I4676" s="300" t="n"/>
      <c r="J4676" s="319" t="n"/>
      <c r="K4676" s="304" t="n"/>
      <c r="L4676" s="304" t="n"/>
      <c r="M4676" s="304" t="n"/>
      <c r="N4676" s="304" t="n"/>
    </row>
    <row r="4677" ht="15.75" customHeight="1" s="412">
      <c r="A4677" s="300" t="n">
        <v>4750</v>
      </c>
      <c r="B4677" s="300" t="n">
        <v>134</v>
      </c>
      <c r="C4677" s="300" t="inlineStr">
        <is>
          <t>T230</t>
        </is>
      </c>
      <c r="D4677" s="300" t="n">
        <v>17</v>
      </c>
      <c r="E4677" s="301" t="n">
        <v>43619</v>
      </c>
      <c r="F4677" s="300" t="n">
        <v>5220</v>
      </c>
      <c r="G4677" s="300" t="n">
        <v>7582</v>
      </c>
      <c r="H4677" s="300" t="n">
        <v>7136</v>
      </c>
      <c r="I4677" s="300" t="n"/>
      <c r="J4677" s="319" t="n"/>
      <c r="K4677" s="304" t="n"/>
      <c r="L4677" s="304" t="n"/>
      <c r="M4677" s="304" t="n"/>
      <c r="N4677" s="304" t="n"/>
    </row>
    <row r="4678" ht="15.75" customHeight="1" s="412">
      <c r="A4678" s="300" t="n">
        <v>4751</v>
      </c>
      <c r="B4678" s="300" t="n">
        <v>135</v>
      </c>
      <c r="C4678" s="300" t="inlineStr">
        <is>
          <t>T231</t>
        </is>
      </c>
      <c r="D4678" s="300" t="n">
        <v>17</v>
      </c>
      <c r="E4678" s="301" t="n">
        <v>43619</v>
      </c>
      <c r="F4678" s="300" t="n">
        <v>5240</v>
      </c>
      <c r="G4678" s="300" t="n">
        <v>8262</v>
      </c>
      <c r="H4678" s="300" t="n">
        <v>7508</v>
      </c>
      <c r="I4678" s="300" t="n"/>
      <c r="J4678" s="319" t="n"/>
      <c r="K4678" s="304" t="n"/>
      <c r="L4678" s="304" t="n"/>
      <c r="M4678" s="304" t="n"/>
      <c r="N4678" s="304" t="n"/>
    </row>
    <row r="4679" ht="15.75" customHeight="1" s="412">
      <c r="A4679" s="300" t="n">
        <v>4752</v>
      </c>
      <c r="B4679" s="300" t="n">
        <v>136</v>
      </c>
      <c r="C4679" s="300" t="inlineStr">
        <is>
          <t>T231</t>
        </is>
      </c>
      <c r="D4679" s="300" t="n">
        <v>17</v>
      </c>
      <c r="E4679" s="301" t="n">
        <v>43619</v>
      </c>
      <c r="F4679" s="300" t="n">
        <v>5219</v>
      </c>
      <c r="G4679" s="300" t="n">
        <v>8160</v>
      </c>
      <c r="H4679" s="300" t="n">
        <v>7432</v>
      </c>
      <c r="I4679" s="300" t="n"/>
      <c r="J4679" s="319" t="n"/>
      <c r="K4679" s="304" t="n"/>
      <c r="L4679" s="304" t="n"/>
      <c r="M4679" s="304" t="n"/>
      <c r="N4679" s="304" t="n"/>
    </row>
    <row r="4680" ht="15.75" customHeight="1" s="412">
      <c r="A4680" s="300" t="n">
        <v>4753</v>
      </c>
      <c r="B4680" s="300" t="n">
        <v>137</v>
      </c>
      <c r="C4680" s="300" t="inlineStr">
        <is>
          <t>T232</t>
        </is>
      </c>
      <c r="D4680" s="300" t="n">
        <v>17</v>
      </c>
      <c r="E4680" s="301" t="n">
        <v>43619</v>
      </c>
      <c r="F4680" s="300" t="n">
        <v>5220</v>
      </c>
      <c r="G4680" s="300" t="n">
        <v>6984</v>
      </c>
      <c r="H4680" s="300" t="n">
        <v>6686</v>
      </c>
      <c r="I4680" s="300" t="n"/>
      <c r="J4680" s="319" t="n"/>
      <c r="K4680" s="304" t="n"/>
      <c r="L4680" s="304" t="n"/>
      <c r="M4680" s="304" t="n"/>
      <c r="N4680" s="304" t="n"/>
    </row>
    <row r="4681" ht="15.75" customHeight="1" s="412">
      <c r="A4681" s="300" t="n">
        <v>4754</v>
      </c>
      <c r="B4681" s="300" t="n">
        <v>138</v>
      </c>
      <c r="C4681" s="300" t="inlineStr">
        <is>
          <t>T232</t>
        </is>
      </c>
      <c r="D4681" s="300" t="n">
        <v>17</v>
      </c>
      <c r="E4681" s="301" t="n">
        <v>43619</v>
      </c>
      <c r="F4681" s="300" t="n">
        <v>5222</v>
      </c>
      <c r="G4681" s="300" t="n">
        <v>7033</v>
      </c>
      <c r="H4681" s="300" t="n">
        <v>6732</v>
      </c>
      <c r="I4681" s="300" t="n"/>
      <c r="J4681" s="319" t="n"/>
      <c r="K4681" s="304" t="n"/>
      <c r="L4681" s="304" t="n"/>
      <c r="M4681" s="304" t="n"/>
      <c r="N4681" s="304" t="n"/>
    </row>
    <row r="4682" ht="15.75" customHeight="1" s="412">
      <c r="A4682" s="300" t="n">
        <v>4755</v>
      </c>
      <c r="B4682" s="300" t="n">
        <v>139</v>
      </c>
      <c r="C4682" s="300" t="inlineStr">
        <is>
          <t>T234</t>
        </is>
      </c>
      <c r="D4682" s="300" t="n">
        <v>17</v>
      </c>
      <c r="E4682" s="301" t="n">
        <v>43619</v>
      </c>
      <c r="F4682" s="300" t="n">
        <v>5218</v>
      </c>
      <c r="G4682" s="300" t="n">
        <v>8253</v>
      </c>
      <c r="H4682" s="300" t="n">
        <v>7546</v>
      </c>
      <c r="I4682" s="300" t="n"/>
      <c r="J4682" s="319" t="n"/>
      <c r="K4682" s="304" t="n"/>
      <c r="L4682" s="304" t="n"/>
      <c r="M4682" s="304" t="n"/>
      <c r="N4682" s="304" t="n"/>
    </row>
    <row r="4683" ht="15.75" customHeight="1" s="412">
      <c r="A4683" s="300" t="n">
        <v>4756</v>
      </c>
      <c r="B4683" s="300" t="n">
        <v>140</v>
      </c>
      <c r="C4683" s="300" t="inlineStr">
        <is>
          <t>T234</t>
        </is>
      </c>
      <c r="D4683" s="300" t="n">
        <v>17</v>
      </c>
      <c r="E4683" s="301" t="n">
        <v>43619</v>
      </c>
      <c r="F4683" s="300" t="n">
        <v>5241</v>
      </c>
      <c r="G4683" s="300" t="n">
        <v>8278</v>
      </c>
      <c r="H4683" s="300" t="n">
        <v>7575</v>
      </c>
      <c r="I4683" s="300" t="n"/>
      <c r="J4683" s="319" t="n"/>
      <c r="K4683" s="304" t="n"/>
      <c r="L4683" s="304" t="n"/>
      <c r="M4683" s="304" t="n"/>
      <c r="N4683" s="304" t="n"/>
    </row>
    <row r="4684" ht="15.75" customHeight="1" s="412">
      <c r="A4684" s="300" t="n">
        <v>4757</v>
      </c>
      <c r="B4684" s="300" t="n">
        <v>141</v>
      </c>
      <c r="C4684" s="300" t="inlineStr">
        <is>
          <t>T238</t>
        </is>
      </c>
      <c r="D4684" s="300" t="n">
        <v>17</v>
      </c>
      <c r="E4684" s="301" t="n">
        <v>43619</v>
      </c>
      <c r="F4684" s="300" t="n">
        <v>5187</v>
      </c>
      <c r="G4684" s="300" t="n">
        <v>7356</v>
      </c>
      <c r="H4684" s="300" t="n">
        <v>6979</v>
      </c>
      <c r="I4684" s="300" t="n"/>
      <c r="J4684" s="319" t="n"/>
      <c r="K4684" s="304" t="n"/>
      <c r="L4684" s="304" t="n"/>
      <c r="M4684" s="304" t="n"/>
      <c r="N4684" s="304" t="n"/>
    </row>
    <row r="4685" ht="15.75" customHeight="1" s="412">
      <c r="A4685" s="300" t="n">
        <v>4758</v>
      </c>
      <c r="B4685" s="300" t="n">
        <v>142</v>
      </c>
      <c r="C4685" s="300" t="inlineStr">
        <is>
          <t>T238</t>
        </is>
      </c>
      <c r="D4685" s="300" t="n">
        <v>17</v>
      </c>
      <c r="E4685" s="301" t="n">
        <v>43619</v>
      </c>
      <c r="F4685" s="300" t="n">
        <v>5229</v>
      </c>
      <c r="G4685" s="300" t="n">
        <v>7611</v>
      </c>
      <c r="H4685" s="300" t="n">
        <v>7201</v>
      </c>
      <c r="I4685" s="300" t="n"/>
      <c r="J4685" s="319" t="n"/>
      <c r="K4685" s="304" t="n"/>
      <c r="L4685" s="304" t="n"/>
      <c r="M4685" s="304" t="n"/>
      <c r="N4685" s="304" t="n"/>
    </row>
    <row r="4686" ht="15.75" customHeight="1" s="412">
      <c r="A4686" s="300" t="n">
        <v>4759</v>
      </c>
      <c r="B4686" s="300" t="n">
        <v>143</v>
      </c>
      <c r="C4686" s="300" t="inlineStr">
        <is>
          <t>T240</t>
        </is>
      </c>
      <c r="D4686" s="300" t="n">
        <v>17</v>
      </c>
      <c r="E4686" s="301" t="n">
        <v>43619</v>
      </c>
      <c r="F4686" s="300" t="n">
        <v>5229</v>
      </c>
      <c r="G4686" s="300" t="n">
        <v>8754</v>
      </c>
      <c r="H4686" s="300" t="n">
        <v>8064</v>
      </c>
      <c r="I4686" s="300" t="n"/>
      <c r="J4686" s="319" t="n"/>
      <c r="K4686" s="304" t="n"/>
      <c r="L4686" s="304" t="n"/>
      <c r="M4686" s="304" t="n"/>
      <c r="N4686" s="304" t="n"/>
    </row>
    <row r="4687" ht="15.75" customHeight="1" s="412">
      <c r="A4687" s="300" t="n">
        <v>4760</v>
      </c>
      <c r="B4687" s="300" t="n">
        <v>144</v>
      </c>
      <c r="C4687" s="300" t="inlineStr">
        <is>
          <t>T240</t>
        </is>
      </c>
      <c r="D4687" s="300" t="n">
        <v>17</v>
      </c>
      <c r="E4687" s="301" t="n">
        <v>43619</v>
      </c>
      <c r="F4687" s="300" t="n">
        <v>5238</v>
      </c>
      <c r="G4687" s="300" t="n">
        <v>8698</v>
      </c>
      <c r="H4687" s="300" t="n">
        <v>8036</v>
      </c>
      <c r="I4687" s="300" t="n"/>
      <c r="J4687" s="319" t="n"/>
      <c r="K4687" s="304" t="n"/>
      <c r="L4687" s="304" t="n"/>
      <c r="M4687" s="304" t="n"/>
      <c r="N4687" s="304" t="n"/>
    </row>
    <row r="4688" ht="15.75" customHeight="1" s="412">
      <c r="A4688" s="300" t="n">
        <v>4761</v>
      </c>
      <c r="B4688" s="300" t="n">
        <v>145</v>
      </c>
      <c r="C4688" s="300" t="inlineStr">
        <is>
          <t>T242</t>
        </is>
      </c>
      <c r="D4688" s="300" t="n">
        <v>17</v>
      </c>
      <c r="E4688" s="301" t="n">
        <v>43619</v>
      </c>
      <c r="F4688" s="300" t="n">
        <v>5181</v>
      </c>
      <c r="G4688" s="300" t="n">
        <v>9131</v>
      </c>
      <c r="H4688" s="300" t="n">
        <v>7960</v>
      </c>
      <c r="I4688" s="300" t="n"/>
      <c r="J4688" s="319" t="n"/>
      <c r="K4688" s="304" t="n"/>
      <c r="L4688" s="304" t="n"/>
      <c r="M4688" s="304" t="n"/>
      <c r="N4688" s="304" t="n"/>
    </row>
    <row r="4689" ht="15.75" customHeight="1" s="412">
      <c r="A4689" s="300" t="n">
        <v>4762</v>
      </c>
      <c r="B4689" s="300" t="n">
        <v>146</v>
      </c>
      <c r="C4689" s="300" t="inlineStr">
        <is>
          <t>T242</t>
        </is>
      </c>
      <c r="D4689" s="300" t="n">
        <v>17</v>
      </c>
      <c r="E4689" s="301" t="n">
        <v>43619</v>
      </c>
      <c r="F4689" s="300" t="n">
        <v>5179</v>
      </c>
      <c r="G4689" s="300" t="n">
        <v>9009</v>
      </c>
      <c r="H4689" s="300" t="n">
        <v>7852</v>
      </c>
      <c r="I4689" s="300" t="n"/>
      <c r="J4689" s="319" t="n"/>
      <c r="K4689" s="304" t="n"/>
      <c r="L4689" s="304" t="n"/>
      <c r="M4689" s="304" t="n"/>
      <c r="N4689" s="304" t="n"/>
    </row>
    <row r="4690" ht="15.75" customHeight="1" s="412">
      <c r="A4690" s="300" t="n">
        <v>4763</v>
      </c>
      <c r="B4690" s="300" t="n">
        <v>147</v>
      </c>
      <c r="C4690" s="300" t="inlineStr">
        <is>
          <t>T244</t>
        </is>
      </c>
      <c r="D4690" s="300" t="n">
        <v>17</v>
      </c>
      <c r="E4690" s="301" t="n">
        <v>43619</v>
      </c>
      <c r="F4690" s="300" t="n">
        <v>5265</v>
      </c>
      <c r="G4690" s="300" t="n">
        <v>7181</v>
      </c>
      <c r="H4690" s="300" t="n">
        <v>6786</v>
      </c>
      <c r="I4690" s="300" t="n"/>
      <c r="J4690" s="319" t="n"/>
      <c r="K4690" s="304" t="n"/>
      <c r="L4690" s="304" t="n"/>
      <c r="M4690" s="304" t="n"/>
      <c r="N4690" s="304" t="n"/>
    </row>
    <row r="4691" ht="15.75" customHeight="1" s="412">
      <c r="A4691" s="300" t="n">
        <v>4764</v>
      </c>
      <c r="B4691" s="300" t="n">
        <v>148</v>
      </c>
      <c r="C4691" s="300" t="inlineStr">
        <is>
          <t>T244</t>
        </is>
      </c>
      <c r="D4691" s="300" t="n">
        <v>17</v>
      </c>
      <c r="E4691" s="301" t="n">
        <v>43619</v>
      </c>
      <c r="F4691" s="300" t="n">
        <v>5186</v>
      </c>
      <c r="G4691" s="300" t="n">
        <v>7248</v>
      </c>
      <c r="H4691" s="300" t="n">
        <v>6821</v>
      </c>
      <c r="I4691" s="300" t="n"/>
      <c r="J4691" s="319" t="n"/>
      <c r="K4691" s="304" t="n"/>
      <c r="L4691" s="304" t="n"/>
      <c r="M4691" s="304" t="n"/>
      <c r="N4691" s="304" t="n"/>
    </row>
    <row r="4692" ht="15.75" customHeight="1" s="412">
      <c r="A4692" s="300" t="n">
        <v>4765</v>
      </c>
      <c r="B4692" s="300" t="n">
        <v>149</v>
      </c>
      <c r="C4692" s="300" t="inlineStr">
        <is>
          <t>T246</t>
        </is>
      </c>
      <c r="D4692" s="300" t="n">
        <v>17</v>
      </c>
      <c r="E4692" s="301" t="n">
        <v>43619</v>
      </c>
      <c r="F4692" s="300" t="n">
        <v>5222</v>
      </c>
      <c r="G4692" s="300" t="n">
        <v>7895</v>
      </c>
      <c r="H4692" s="300" t="n">
        <v>7384</v>
      </c>
      <c r="I4692" s="300" t="n"/>
      <c r="J4692" s="319" t="n"/>
      <c r="K4692" s="304" t="n"/>
      <c r="L4692" s="304" t="n"/>
      <c r="M4692" s="304" t="n"/>
      <c r="N4692" s="304" t="n"/>
    </row>
    <row r="4693" ht="15.75" customHeight="1" s="412">
      <c r="A4693" s="300" t="n">
        <v>4766</v>
      </c>
      <c r="B4693" s="300" t="n">
        <v>150</v>
      </c>
      <c r="C4693" s="300" t="inlineStr">
        <is>
          <t>T246</t>
        </is>
      </c>
      <c r="D4693" s="300" t="n">
        <v>17</v>
      </c>
      <c r="E4693" s="301" t="n">
        <v>43619</v>
      </c>
      <c r="F4693" s="300" t="n">
        <v>5188</v>
      </c>
      <c r="G4693" s="300" t="n">
        <v>8109</v>
      </c>
      <c r="H4693" s="300" t="n">
        <v>7559</v>
      </c>
      <c r="I4693" s="300" t="n"/>
      <c r="J4693" s="319" t="n"/>
      <c r="K4693" s="304" t="n"/>
      <c r="L4693" s="304" t="n"/>
      <c r="M4693" s="304" t="n"/>
      <c r="N4693" s="304" t="n"/>
    </row>
    <row r="4694" ht="15.75" customHeight="1" s="412">
      <c r="A4694" s="300" t="n">
        <v>4767</v>
      </c>
      <c r="B4694" s="300" t="n">
        <v>151</v>
      </c>
      <c r="C4694" s="300" t="inlineStr">
        <is>
          <t>T247</t>
        </is>
      </c>
      <c r="D4694" s="300" t="n">
        <v>17</v>
      </c>
      <c r="E4694" s="301" t="n">
        <v>43619</v>
      </c>
      <c r="F4694" s="300" t="n">
        <v>5221</v>
      </c>
      <c r="G4694" s="300" t="n">
        <v>8586</v>
      </c>
      <c r="H4694" s="300" t="n">
        <v>7634</v>
      </c>
      <c r="I4694" s="300" t="n"/>
      <c r="J4694" s="319" t="n"/>
      <c r="K4694" s="304" t="n"/>
      <c r="L4694" s="304" t="n"/>
      <c r="M4694" s="304" t="n"/>
      <c r="N4694" s="304" t="n"/>
    </row>
    <row r="4695" ht="15.75" customHeight="1" s="412">
      <c r="A4695" s="300" t="n">
        <v>4768</v>
      </c>
      <c r="B4695" s="300" t="n">
        <v>152</v>
      </c>
      <c r="C4695" s="300" t="inlineStr">
        <is>
          <t>T247</t>
        </is>
      </c>
      <c r="D4695" s="300" t="n">
        <v>17</v>
      </c>
      <c r="E4695" s="301" t="n">
        <v>43619</v>
      </c>
      <c r="F4695" s="300" t="n">
        <v>5292</v>
      </c>
      <c r="G4695" s="300" t="n">
        <v>8823</v>
      </c>
      <c r="H4695" s="300" t="n">
        <v>7854</v>
      </c>
      <c r="I4695" s="300" t="n"/>
      <c r="J4695" s="319" t="n"/>
      <c r="K4695" s="304" t="n"/>
      <c r="L4695" s="304" t="n"/>
      <c r="M4695" s="304" t="n"/>
      <c r="N4695" s="304" t="n"/>
    </row>
    <row r="4696" ht="15.75" customHeight="1" s="412">
      <c r="A4696" s="300" t="n">
        <v>4769</v>
      </c>
      <c r="B4696" s="300" t="n">
        <v>153</v>
      </c>
      <c r="C4696" s="300" t="inlineStr">
        <is>
          <t>T248</t>
        </is>
      </c>
      <c r="D4696" s="300" t="n">
        <v>17</v>
      </c>
      <c r="E4696" s="301" t="n">
        <v>43619</v>
      </c>
      <c r="F4696" s="300" t="n">
        <v>5238</v>
      </c>
      <c r="G4696" s="300" t="n">
        <v>9397</v>
      </c>
      <c r="H4696" s="300" t="n">
        <v>8429</v>
      </c>
      <c r="I4696" s="300" t="n"/>
      <c r="J4696" s="319" t="n"/>
      <c r="K4696" s="304" t="n"/>
      <c r="L4696" s="304" t="n"/>
      <c r="M4696" s="304" t="n"/>
      <c r="N4696" s="304" t="n"/>
    </row>
    <row r="4697" ht="15.75" customHeight="1" s="412">
      <c r="A4697" s="300" t="n">
        <v>4770</v>
      </c>
      <c r="B4697" s="300" t="n">
        <v>154</v>
      </c>
      <c r="C4697" s="300" t="inlineStr">
        <is>
          <t>T248</t>
        </is>
      </c>
      <c r="D4697" s="300" t="n">
        <v>17</v>
      </c>
      <c r="E4697" s="301" t="n">
        <v>43619</v>
      </c>
      <c r="F4697" s="300" t="n">
        <v>5194</v>
      </c>
      <c r="G4697" s="300" t="n">
        <v>9086</v>
      </c>
      <c r="H4697" s="300" t="n">
        <v>8215</v>
      </c>
      <c r="I4697" s="300" t="n"/>
      <c r="J4697" s="319" t="n"/>
      <c r="K4697" s="304" t="n"/>
      <c r="L4697" s="304" t="n"/>
      <c r="M4697" s="304" t="n"/>
      <c r="N4697" s="304" t="n"/>
    </row>
    <row r="4698" ht="15.75" customHeight="1" s="412">
      <c r="A4698" s="300" t="n">
        <v>4771</v>
      </c>
      <c r="B4698" s="300" t="n">
        <v>155</v>
      </c>
      <c r="C4698" s="300" t="inlineStr">
        <is>
          <t>T250</t>
        </is>
      </c>
      <c r="D4698" s="300" t="n">
        <v>17</v>
      </c>
      <c r="E4698" s="301" t="n">
        <v>43619</v>
      </c>
      <c r="F4698" s="300" t="n">
        <v>5181</v>
      </c>
      <c r="G4698" s="300" t="n">
        <v>7212</v>
      </c>
      <c r="H4698" s="300" t="n">
        <v>6829</v>
      </c>
      <c r="I4698" s="300" t="n"/>
      <c r="J4698" s="319" t="n"/>
      <c r="K4698" s="304" t="n"/>
      <c r="L4698" s="304" t="n"/>
      <c r="M4698" s="304" t="n"/>
      <c r="N4698" s="304" t="n"/>
    </row>
    <row r="4699" ht="15.75" customHeight="1" s="412">
      <c r="A4699" s="300" t="n">
        <v>4772</v>
      </c>
      <c r="B4699" s="300" t="n">
        <v>156</v>
      </c>
      <c r="C4699" s="300" t="inlineStr">
        <is>
          <t>T250</t>
        </is>
      </c>
      <c r="D4699" s="300" t="n">
        <v>17</v>
      </c>
      <c r="E4699" s="301" t="n">
        <v>43619</v>
      </c>
      <c r="F4699" s="300" t="n">
        <v>5171</v>
      </c>
      <c r="G4699" s="300" t="n">
        <v>7066</v>
      </c>
      <c r="H4699" s="300" t="n">
        <v>6709</v>
      </c>
      <c r="I4699" s="300" t="n"/>
      <c r="J4699" s="319" t="n"/>
      <c r="K4699" s="304" t="n"/>
      <c r="L4699" s="304" t="n"/>
      <c r="M4699" s="304" t="n"/>
      <c r="N4699" s="304" t="n"/>
    </row>
    <row r="4700" ht="15.75" customHeight="1" s="412">
      <c r="A4700" s="300" t="n">
        <v>4773</v>
      </c>
      <c r="B4700" s="300" t="n">
        <v>157</v>
      </c>
      <c r="C4700" s="300" t="inlineStr">
        <is>
          <t>T258</t>
        </is>
      </c>
      <c r="D4700" s="300" t="n">
        <v>17</v>
      </c>
      <c r="E4700" s="301" t="n">
        <v>43619</v>
      </c>
      <c r="F4700" s="300" t="n">
        <v>5319</v>
      </c>
      <c r="G4700" s="300" t="n">
        <v>7631</v>
      </c>
      <c r="H4700" s="300" t="n">
        <v>7229</v>
      </c>
      <c r="I4700" s="300" t="n"/>
      <c r="J4700" s="319" t="n"/>
      <c r="K4700" s="304" t="n"/>
      <c r="L4700" s="304" t="n"/>
      <c r="M4700" s="304" t="n"/>
      <c r="N4700" s="304" t="n"/>
    </row>
    <row r="4701" ht="15.75" customHeight="1" s="412">
      <c r="A4701" s="300" t="n">
        <v>4774</v>
      </c>
      <c r="B4701" s="300" t="n">
        <v>158</v>
      </c>
      <c r="C4701" s="300" t="inlineStr">
        <is>
          <t>T258</t>
        </is>
      </c>
      <c r="D4701" s="300" t="n">
        <v>17</v>
      </c>
      <c r="E4701" s="301" t="n">
        <v>43619</v>
      </c>
      <c r="F4701" s="300" t="n">
        <v>5219</v>
      </c>
      <c r="G4701" s="300" t="n">
        <v>7580</v>
      </c>
      <c r="H4701" s="300" t="n">
        <v>7168</v>
      </c>
      <c r="I4701" s="300" t="n"/>
      <c r="J4701" s="319" t="n"/>
      <c r="K4701" s="304" t="n"/>
      <c r="L4701" s="304" t="n"/>
      <c r="M4701" s="304" t="n"/>
      <c r="N4701" s="304" t="n"/>
    </row>
    <row r="4702" ht="15.75" customHeight="1" s="412">
      <c r="A4702" s="300" t="n">
        <v>4775</v>
      </c>
      <c r="B4702" s="300" t="n">
        <v>159</v>
      </c>
      <c r="C4702" s="300" t="inlineStr">
        <is>
          <t>T261</t>
        </is>
      </c>
      <c r="D4702" s="300" t="n">
        <v>17</v>
      </c>
      <c r="E4702" s="301" t="n">
        <v>43619</v>
      </c>
      <c r="F4702" s="300" t="n">
        <v>5300</v>
      </c>
      <c r="G4702" s="300" t="n">
        <v>8260</v>
      </c>
      <c r="H4702" s="300" t="n">
        <v>7458</v>
      </c>
      <c r="I4702" s="300" t="n"/>
      <c r="J4702" s="319" t="n"/>
      <c r="K4702" s="304" t="n"/>
      <c r="L4702" s="304" t="n"/>
      <c r="M4702" s="304" t="n"/>
      <c r="N4702" s="304" t="n"/>
    </row>
    <row r="4703" ht="15.75" customHeight="1" s="412">
      <c r="A4703" s="300" t="n">
        <v>4776</v>
      </c>
      <c r="B4703" s="300" t="n">
        <v>160</v>
      </c>
      <c r="C4703" s="300" t="inlineStr">
        <is>
          <t>T261</t>
        </is>
      </c>
      <c r="D4703" s="300" t="n">
        <v>17</v>
      </c>
      <c r="E4703" s="301" t="n">
        <v>43619</v>
      </c>
      <c r="F4703" s="300" t="n">
        <v>5234</v>
      </c>
      <c r="G4703" s="300" t="n">
        <v>8015</v>
      </c>
      <c r="H4703" s="300" t="n">
        <v>7259</v>
      </c>
      <c r="I4703" s="300" t="n"/>
      <c r="J4703" s="319" t="n"/>
      <c r="K4703" s="304" t="n"/>
      <c r="L4703" s="304" t="n"/>
      <c r="M4703" s="304" t="n"/>
      <c r="N4703" s="304" t="n"/>
    </row>
    <row r="4704" ht="15.75" customHeight="1" s="412">
      <c r="A4704" s="300" t="n">
        <v>4777</v>
      </c>
      <c r="B4704" s="300" t="n">
        <v>161</v>
      </c>
      <c r="C4704" s="300" t="inlineStr">
        <is>
          <t>T263</t>
        </is>
      </c>
      <c r="D4704" s="300" t="n">
        <v>17</v>
      </c>
      <c r="E4704" s="301" t="n">
        <v>43619</v>
      </c>
      <c r="F4704" s="300" t="n">
        <v>5264</v>
      </c>
      <c r="G4704" s="300" t="n">
        <v>8239</v>
      </c>
      <c r="H4704" s="300" t="n">
        <v>7525</v>
      </c>
      <c r="I4704" s="300" t="n"/>
      <c r="J4704" s="319" t="n"/>
      <c r="K4704" s="304" t="n"/>
      <c r="L4704" s="304" t="n"/>
      <c r="M4704" s="304" t="n"/>
      <c r="N4704" s="304" t="n"/>
    </row>
    <row r="4705" ht="15.75" customHeight="1" s="412">
      <c r="A4705" s="300" t="n">
        <v>4778</v>
      </c>
      <c r="B4705" s="300" t="n">
        <v>162</v>
      </c>
      <c r="C4705" s="300" t="inlineStr">
        <is>
          <t>T263</t>
        </is>
      </c>
      <c r="D4705" s="300" t="n">
        <v>17</v>
      </c>
      <c r="E4705" s="301" t="n">
        <v>43619</v>
      </c>
      <c r="F4705" s="300" t="n">
        <v>5232</v>
      </c>
      <c r="G4705" s="300" t="n">
        <v>8181</v>
      </c>
      <c r="H4705" s="300" t="n">
        <v>7522</v>
      </c>
      <c r="I4705" s="300" t="n"/>
      <c r="J4705" s="319" t="n"/>
      <c r="K4705" s="304" t="n"/>
      <c r="L4705" s="304" t="n"/>
      <c r="M4705" s="304" t="n"/>
      <c r="N4705" s="304" t="n"/>
    </row>
    <row r="4706" ht="15.75" customHeight="1" s="412">
      <c r="A4706" s="300" t="n">
        <v>4779</v>
      </c>
      <c r="B4706" s="300" t="n">
        <v>163</v>
      </c>
      <c r="C4706" s="300" t="inlineStr">
        <is>
          <t>T264</t>
        </is>
      </c>
      <c r="D4706" s="300" t="n">
        <v>17</v>
      </c>
      <c r="E4706" s="301" t="n">
        <v>43619</v>
      </c>
      <c r="F4706" s="300" t="n">
        <v>5193</v>
      </c>
      <c r="G4706" s="300" t="n">
        <v>7612</v>
      </c>
      <c r="H4706" s="300" t="n">
        <v>6885</v>
      </c>
      <c r="I4706" s="300" t="n"/>
      <c r="J4706" s="319" t="n"/>
      <c r="K4706" s="304" t="n"/>
      <c r="L4706" s="304" t="n"/>
      <c r="M4706" s="304" t="n"/>
      <c r="N4706" s="304" t="n"/>
    </row>
    <row r="4707" ht="15.75" customHeight="1" s="412">
      <c r="A4707" s="300" t="n">
        <v>4780</v>
      </c>
      <c r="B4707" s="300" t="n">
        <v>164</v>
      </c>
      <c r="C4707" s="300" t="inlineStr">
        <is>
          <t>T264</t>
        </is>
      </c>
      <c r="D4707" s="300" t="n">
        <v>17</v>
      </c>
      <c r="E4707" s="301" t="n">
        <v>43619</v>
      </c>
      <c r="F4707" s="300" t="n">
        <v>5245</v>
      </c>
      <c r="G4707" s="300" t="n">
        <v>7607</v>
      </c>
      <c r="H4707" s="300" t="n">
        <v>6893</v>
      </c>
      <c r="I4707" s="300" t="n"/>
      <c r="J4707" s="319" t="n"/>
      <c r="K4707" s="304" t="n"/>
      <c r="L4707" s="304" t="n"/>
      <c r="M4707" s="304" t="n"/>
      <c r="N4707" s="304" t="n"/>
    </row>
    <row r="4708" ht="15.75" customHeight="1" s="412">
      <c r="A4708" s="300" t="n">
        <v>4781</v>
      </c>
      <c r="B4708" s="300" t="n">
        <v>165</v>
      </c>
      <c r="C4708" s="300" t="inlineStr">
        <is>
          <t>T265</t>
        </is>
      </c>
      <c r="D4708" s="300" t="n">
        <v>17</v>
      </c>
      <c r="E4708" s="301" t="n">
        <v>43619</v>
      </c>
      <c r="F4708" s="300" t="n">
        <v>5226</v>
      </c>
      <c r="G4708" s="300" t="n">
        <v>7767</v>
      </c>
      <c r="H4708" s="300" t="n">
        <v>7290</v>
      </c>
      <c r="I4708" s="300" t="n"/>
      <c r="J4708" s="319" t="n"/>
      <c r="K4708" s="304" t="n"/>
      <c r="L4708" s="304" t="n"/>
      <c r="M4708" s="304" t="n"/>
      <c r="N4708" s="304" t="n"/>
    </row>
    <row r="4709" ht="15.75" customHeight="1" s="412">
      <c r="A4709" s="300" t="n">
        <v>4782</v>
      </c>
      <c r="B4709" s="300" t="n">
        <v>166</v>
      </c>
      <c r="C4709" s="300" t="inlineStr">
        <is>
          <t>T265</t>
        </is>
      </c>
      <c r="D4709" s="300" t="n">
        <v>17</v>
      </c>
      <c r="E4709" s="301" t="n">
        <v>43619</v>
      </c>
      <c r="F4709" s="300" t="n">
        <v>5252</v>
      </c>
      <c r="G4709" s="300" t="n">
        <v>7889</v>
      </c>
      <c r="H4709" s="300" t="n">
        <v>7400</v>
      </c>
      <c r="I4709" s="300" t="n"/>
      <c r="J4709" s="319" t="n"/>
      <c r="K4709" s="304" t="n"/>
      <c r="L4709" s="304" t="n"/>
      <c r="M4709" s="304" t="n"/>
      <c r="N4709" s="304" t="n"/>
    </row>
    <row r="4710" ht="15.75" customHeight="1" s="412">
      <c r="A4710" s="300" t="n">
        <v>4783</v>
      </c>
      <c r="B4710" s="300" t="n">
        <v>167</v>
      </c>
      <c r="C4710" s="300" t="inlineStr">
        <is>
          <t>T267</t>
        </is>
      </c>
      <c r="D4710" s="300" t="n">
        <v>17</v>
      </c>
      <c r="E4710" s="301" t="n">
        <v>43619</v>
      </c>
      <c r="F4710" s="300" t="n">
        <v>5280</v>
      </c>
      <c r="G4710" s="300" t="n">
        <v>7490</v>
      </c>
      <c r="H4710" s="300" t="n">
        <v>7102</v>
      </c>
      <c r="I4710" s="300" t="n"/>
      <c r="J4710" s="319" t="n"/>
      <c r="K4710" s="304" t="n"/>
      <c r="L4710" s="304" t="n"/>
      <c r="M4710" s="304" t="n"/>
      <c r="N4710" s="304" t="n"/>
    </row>
    <row r="4711" ht="15.75" customHeight="1" s="412">
      <c r="A4711" s="300" t="n">
        <v>4784</v>
      </c>
      <c r="B4711" s="300" t="n">
        <v>168</v>
      </c>
      <c r="C4711" s="300" t="inlineStr">
        <is>
          <t>T267</t>
        </is>
      </c>
      <c r="D4711" s="300" t="n">
        <v>17</v>
      </c>
      <c r="E4711" s="301" t="n">
        <v>43619</v>
      </c>
      <c r="F4711" s="300" t="n">
        <v>5212</v>
      </c>
      <c r="G4711" s="300" t="n">
        <v>7438</v>
      </c>
      <c r="H4711" s="300" t="n">
        <v>7050</v>
      </c>
      <c r="I4711" s="300" t="n"/>
      <c r="J4711" s="319" t="n"/>
      <c r="K4711" s="304" t="n"/>
      <c r="L4711" s="304" t="n"/>
      <c r="M4711" s="304" t="n"/>
      <c r="N4711" s="304" t="n"/>
    </row>
    <row r="4712" ht="15.75" customHeight="1" s="412">
      <c r="A4712" s="300" t="n">
        <v>4785</v>
      </c>
      <c r="B4712" s="300" t="n">
        <v>169</v>
      </c>
      <c r="C4712" s="300" t="inlineStr">
        <is>
          <t>T268</t>
        </is>
      </c>
      <c r="D4712" s="300" t="n">
        <v>17</v>
      </c>
      <c r="E4712" s="301" t="n">
        <v>43619</v>
      </c>
      <c r="F4712" s="300" t="n">
        <v>5223</v>
      </c>
      <c r="G4712" s="300" t="n">
        <v>8823</v>
      </c>
      <c r="H4712" s="300" t="n">
        <v>7787</v>
      </c>
      <c r="I4712" s="300" t="n"/>
      <c r="J4712" s="319" t="n"/>
      <c r="K4712" s="304" t="n"/>
      <c r="L4712" s="304" t="n"/>
      <c r="M4712" s="304" t="n"/>
      <c r="N4712" s="304" t="n"/>
    </row>
    <row r="4713" ht="15.75" customHeight="1" s="412">
      <c r="A4713" s="300" t="n">
        <v>4786</v>
      </c>
      <c r="B4713" s="300" t="n">
        <v>170</v>
      </c>
      <c r="C4713" s="300" t="inlineStr">
        <is>
          <t>T268</t>
        </is>
      </c>
      <c r="D4713" s="300" t="n">
        <v>17</v>
      </c>
      <c r="E4713" s="301" t="n">
        <v>43619</v>
      </c>
      <c r="F4713" s="300" t="n">
        <v>5223</v>
      </c>
      <c r="G4713" s="300" t="n">
        <v>8556</v>
      </c>
      <c r="H4713" s="300" t="n">
        <v>7589</v>
      </c>
      <c r="I4713" s="300" t="n"/>
      <c r="J4713" s="319" t="n"/>
      <c r="K4713" s="304" t="n"/>
      <c r="L4713" s="304" t="n"/>
      <c r="M4713" s="304" t="n"/>
      <c r="N4713" s="304" t="n"/>
    </row>
    <row r="4714" ht="15.75" customHeight="1" s="412">
      <c r="A4714" s="300" t="n">
        <v>4787</v>
      </c>
      <c r="B4714" s="300" t="n">
        <v>171</v>
      </c>
      <c r="C4714" s="300" t="inlineStr">
        <is>
          <t>T301</t>
        </is>
      </c>
      <c r="D4714" s="300" t="n">
        <v>17</v>
      </c>
      <c r="E4714" s="301" t="n">
        <v>43619</v>
      </c>
      <c r="F4714" s="300" t="n">
        <v>5259</v>
      </c>
      <c r="G4714" s="300" t="n">
        <v>8395</v>
      </c>
      <c r="H4714" s="300" t="n">
        <v>7697</v>
      </c>
      <c r="I4714" s="300" t="n"/>
      <c r="J4714" s="319" t="n"/>
      <c r="K4714" s="304" t="n"/>
      <c r="L4714" s="304" t="n"/>
      <c r="M4714" s="304" t="n"/>
      <c r="N4714" s="304" t="n"/>
    </row>
    <row r="4715" ht="15.75" customHeight="1" s="412">
      <c r="A4715" s="300" t="n">
        <v>4788</v>
      </c>
      <c r="B4715" s="300" t="n">
        <v>172</v>
      </c>
      <c r="C4715" s="300" t="inlineStr">
        <is>
          <t>T301</t>
        </is>
      </c>
      <c r="D4715" s="300" t="n">
        <v>17</v>
      </c>
      <c r="E4715" s="301" t="n">
        <v>43619</v>
      </c>
      <c r="F4715" s="300" t="n">
        <v>5274</v>
      </c>
      <c r="G4715" s="300" t="n">
        <v>8560</v>
      </c>
      <c r="H4715" s="300" t="n">
        <v>7843</v>
      </c>
      <c r="I4715" s="300" t="n"/>
      <c r="J4715" s="319" t="n"/>
      <c r="K4715" s="304" t="n"/>
      <c r="L4715" s="304" t="n"/>
      <c r="M4715" s="304" t="n"/>
      <c r="N4715" s="304" t="n"/>
    </row>
    <row r="4716" ht="15.75" customHeight="1" s="412">
      <c r="A4716" s="300" t="n">
        <v>4789</v>
      </c>
      <c r="B4716" s="300" t="n">
        <v>173</v>
      </c>
      <c r="C4716" s="300" t="inlineStr">
        <is>
          <t>T305</t>
        </is>
      </c>
      <c r="D4716" s="300" t="n">
        <v>17</v>
      </c>
      <c r="E4716" s="301" t="n">
        <v>43619</v>
      </c>
      <c r="F4716" s="300" t="n">
        <v>5227</v>
      </c>
      <c r="G4716" s="300" t="n">
        <v>8288</v>
      </c>
      <c r="H4716" s="300" t="n">
        <v>7680</v>
      </c>
      <c r="I4716" s="300" t="n"/>
      <c r="J4716" s="319" t="n"/>
      <c r="K4716" s="304" t="n"/>
      <c r="L4716" s="304" t="n"/>
      <c r="M4716" s="304" t="n"/>
      <c r="N4716" s="304" t="n"/>
    </row>
    <row r="4717" ht="15.75" customHeight="1" s="412">
      <c r="A4717" s="300" t="n">
        <v>4790</v>
      </c>
      <c r="B4717" s="300" t="n">
        <v>174</v>
      </c>
      <c r="C4717" s="300" t="inlineStr">
        <is>
          <t>T305</t>
        </is>
      </c>
      <c r="D4717" s="300" t="n">
        <v>17</v>
      </c>
      <c r="E4717" s="301" t="n">
        <v>43619</v>
      </c>
      <c r="F4717" s="300" t="n">
        <v>5182</v>
      </c>
      <c r="G4717" s="300" t="n">
        <v>8266</v>
      </c>
      <c r="H4717" s="300" t="n">
        <v>7658</v>
      </c>
      <c r="I4717" s="300" t="n"/>
      <c r="J4717" s="319" t="n"/>
      <c r="K4717" s="304" t="n"/>
      <c r="L4717" s="304" t="n"/>
      <c r="M4717" s="304" t="n"/>
      <c r="N4717" s="304" t="n"/>
    </row>
    <row r="4718" ht="15.75" customHeight="1" s="412">
      <c r="A4718" s="300" t="n">
        <v>4791</v>
      </c>
      <c r="B4718" s="300" t="n">
        <v>175</v>
      </c>
      <c r="C4718" s="300" t="inlineStr">
        <is>
          <t>T306</t>
        </is>
      </c>
      <c r="D4718" s="300" t="n">
        <v>17</v>
      </c>
      <c r="E4718" s="301" t="n">
        <v>43619</v>
      </c>
      <c r="F4718" s="300" t="n">
        <v>5280</v>
      </c>
      <c r="G4718" s="300" t="n">
        <v>6821</v>
      </c>
      <c r="H4718" s="300" t="n">
        <v>6465</v>
      </c>
      <c r="I4718" s="300" t="n"/>
      <c r="J4718" s="319" t="n"/>
      <c r="K4718" s="304" t="n"/>
      <c r="L4718" s="304" t="n"/>
      <c r="M4718" s="304" t="n"/>
      <c r="N4718" s="304" t="n"/>
    </row>
    <row r="4719" ht="15.75" customHeight="1" s="412">
      <c r="A4719" s="300" t="n">
        <v>4792</v>
      </c>
      <c r="B4719" s="300" t="n">
        <v>176</v>
      </c>
      <c r="C4719" s="300" t="inlineStr">
        <is>
          <t>T306</t>
        </is>
      </c>
      <c r="D4719" s="300" t="n">
        <v>17</v>
      </c>
      <c r="E4719" s="301" t="n">
        <v>43619</v>
      </c>
      <c r="F4719" s="300" t="n">
        <v>5193</v>
      </c>
      <c r="G4719" s="300" t="n">
        <v>6788</v>
      </c>
      <c r="H4719" s="300" t="n">
        <v>6412</v>
      </c>
      <c r="I4719" s="300" t="n"/>
      <c r="J4719" s="319" t="n"/>
      <c r="K4719" s="304" t="n"/>
      <c r="L4719" s="304" t="n"/>
      <c r="M4719" s="304" t="n"/>
      <c r="N4719" s="304" t="n"/>
    </row>
    <row r="4720" ht="15.75" customHeight="1" s="412">
      <c r="A4720" s="300" t="n">
        <v>4793</v>
      </c>
      <c r="B4720" s="300" t="n">
        <v>177</v>
      </c>
      <c r="C4720" s="300" t="inlineStr">
        <is>
          <t>T309</t>
        </is>
      </c>
      <c r="D4720" s="300" t="n">
        <v>17</v>
      </c>
      <c r="E4720" s="301" t="n">
        <v>43619</v>
      </c>
      <c r="F4720" s="300" t="n">
        <v>5259</v>
      </c>
      <c r="G4720" s="300" t="n">
        <v>8871</v>
      </c>
      <c r="H4720" s="300" t="n">
        <v>8023</v>
      </c>
      <c r="I4720" s="300" t="n"/>
      <c r="J4720" s="319" t="n"/>
      <c r="K4720" s="304" t="n"/>
      <c r="L4720" s="304" t="n"/>
      <c r="M4720" s="304" t="n"/>
      <c r="N4720" s="304" t="n"/>
    </row>
    <row r="4721" ht="15.75" customHeight="1" s="412">
      <c r="A4721" s="300" t="n">
        <v>4794</v>
      </c>
      <c r="B4721" s="300" t="n">
        <v>178</v>
      </c>
      <c r="C4721" s="300" t="inlineStr">
        <is>
          <t>T309</t>
        </is>
      </c>
      <c r="D4721" s="300" t="n">
        <v>17</v>
      </c>
      <c r="E4721" s="301" t="n">
        <v>43619</v>
      </c>
      <c r="F4721" s="300" t="n">
        <v>5226</v>
      </c>
      <c r="G4721" s="300" t="n">
        <v>8692</v>
      </c>
      <c r="H4721" s="300" t="n">
        <v>7880</v>
      </c>
      <c r="I4721" s="300" t="n"/>
      <c r="J4721" s="319" t="n"/>
      <c r="K4721" s="304" t="n"/>
      <c r="L4721" s="304" t="n"/>
      <c r="M4721" s="304" t="n"/>
      <c r="N4721" s="304" t="n"/>
    </row>
    <row r="4722" ht="15.75" customHeight="1" s="412">
      <c r="A4722" s="300" t="n">
        <v>4795</v>
      </c>
      <c r="B4722" s="300" t="n">
        <v>179</v>
      </c>
      <c r="C4722" s="300" t="inlineStr">
        <is>
          <t>T311</t>
        </is>
      </c>
      <c r="D4722" s="300" t="n">
        <v>17</v>
      </c>
      <c r="E4722" s="301" t="n">
        <v>43619</v>
      </c>
      <c r="F4722" s="300" t="n">
        <v>5180</v>
      </c>
      <c r="G4722" s="300" t="n">
        <v>7247</v>
      </c>
      <c r="H4722" s="300" t="n">
        <v>6860</v>
      </c>
      <c r="I4722" s="300" t="n"/>
      <c r="J4722" s="319" t="n"/>
      <c r="K4722" s="304" t="n"/>
      <c r="L4722" s="304" t="n"/>
      <c r="M4722" s="304" t="n"/>
      <c r="N4722" s="304" t="n"/>
    </row>
    <row r="4723" ht="15.75" customHeight="1" s="412">
      <c r="A4723" s="300" t="n">
        <v>4796</v>
      </c>
      <c r="B4723" s="300" t="n">
        <v>180</v>
      </c>
      <c r="C4723" s="300" t="inlineStr">
        <is>
          <t>T311</t>
        </is>
      </c>
      <c r="D4723" s="300" t="n">
        <v>17</v>
      </c>
      <c r="E4723" s="301" t="n">
        <v>43619</v>
      </c>
      <c r="F4723" s="300" t="n">
        <v>5282</v>
      </c>
      <c r="G4723" s="300" t="n">
        <v>7177</v>
      </c>
      <c r="H4723" s="300" t="n">
        <v>6822</v>
      </c>
      <c r="I4723" s="300" t="n"/>
      <c r="J4723" s="319" t="n"/>
      <c r="K4723" s="304" t="n"/>
      <c r="L4723" s="304" t="n"/>
      <c r="M4723" s="304" t="n"/>
      <c r="N4723" s="304" t="n"/>
    </row>
    <row r="4724" ht="15.75" customHeight="1" s="412">
      <c r="A4724" s="300" t="n">
        <v>4797</v>
      </c>
      <c r="B4724" s="300" t="n">
        <v>181</v>
      </c>
      <c r="C4724" s="300" t="inlineStr">
        <is>
          <t>T314</t>
        </is>
      </c>
      <c r="D4724" s="300" t="n">
        <v>17</v>
      </c>
      <c r="E4724" s="301" t="n">
        <v>43619</v>
      </c>
      <c r="F4724" s="300" t="n">
        <v>5244</v>
      </c>
      <c r="G4724" s="300" t="n">
        <v>8970</v>
      </c>
      <c r="H4724" s="300" t="n">
        <v>8135</v>
      </c>
      <c r="I4724" s="300" t="n"/>
      <c r="J4724" s="319" t="n"/>
      <c r="K4724" s="304" t="n"/>
      <c r="L4724" s="304" t="n"/>
      <c r="M4724" s="304" t="n"/>
      <c r="N4724" s="304" t="n"/>
    </row>
    <row r="4725" ht="15.75" customHeight="1" s="412">
      <c r="A4725" s="300" t="n">
        <v>4798</v>
      </c>
      <c r="B4725" s="300" t="n">
        <v>182</v>
      </c>
      <c r="C4725" s="300" t="inlineStr">
        <is>
          <t>T314</t>
        </is>
      </c>
      <c r="D4725" s="300" t="n">
        <v>17</v>
      </c>
      <c r="E4725" s="301" t="n">
        <v>43619</v>
      </c>
      <c r="F4725" s="300" t="n">
        <v>5301</v>
      </c>
      <c r="G4725" s="300" t="n">
        <v>8700</v>
      </c>
      <c r="H4725" s="300" t="n">
        <v>7967</v>
      </c>
      <c r="I4725" s="300" t="n"/>
      <c r="J4725" s="319" t="n"/>
      <c r="K4725" s="304" t="n"/>
      <c r="L4725" s="304" t="n"/>
      <c r="M4725" s="304" t="n"/>
      <c r="N4725" s="304" t="n"/>
    </row>
    <row r="4726" ht="15.75" customHeight="1" s="412">
      <c r="A4726" s="300" t="n">
        <v>4799</v>
      </c>
      <c r="B4726" s="300" t="n">
        <v>183</v>
      </c>
      <c r="C4726" s="300" t="inlineStr">
        <is>
          <t>T315</t>
        </is>
      </c>
      <c r="D4726" s="300" t="n">
        <v>17</v>
      </c>
      <c r="E4726" s="301" t="n">
        <v>43619</v>
      </c>
      <c r="F4726" s="300" t="n">
        <v>5192</v>
      </c>
      <c r="G4726" s="300" t="n">
        <v>8095</v>
      </c>
      <c r="H4726" s="300" t="n">
        <v>7315</v>
      </c>
      <c r="I4726" s="300" t="n"/>
      <c r="J4726" s="319" t="n"/>
      <c r="K4726" s="304" t="n"/>
      <c r="L4726" s="304" t="n"/>
      <c r="M4726" s="304" t="n"/>
      <c r="N4726" s="304" t="n"/>
    </row>
    <row r="4727" ht="15.75" customHeight="1" s="412">
      <c r="A4727" s="300" t="n">
        <v>4800</v>
      </c>
      <c r="B4727" s="300" t="n">
        <v>184</v>
      </c>
      <c r="C4727" s="300" t="inlineStr">
        <is>
          <t>T315</t>
        </is>
      </c>
      <c r="D4727" s="300" t="n">
        <v>17</v>
      </c>
      <c r="E4727" s="301" t="n">
        <v>43619</v>
      </c>
      <c r="F4727" s="300" t="n">
        <v>5243</v>
      </c>
      <c r="G4727" s="300" t="n">
        <v>7958</v>
      </c>
      <c r="H4727" s="300" t="n">
        <v>7235</v>
      </c>
      <c r="I4727" s="300" t="n"/>
      <c r="J4727" s="319" t="n"/>
      <c r="K4727" s="304" t="n"/>
      <c r="L4727" s="304" t="n"/>
      <c r="M4727" s="304" t="n"/>
      <c r="N4727" s="304" t="n"/>
    </row>
    <row r="4728" ht="15.75" customHeight="1" s="412">
      <c r="A4728" s="300" t="n">
        <v>4801</v>
      </c>
      <c r="B4728" s="300" t="n">
        <v>185</v>
      </c>
      <c r="C4728" s="300" t="inlineStr">
        <is>
          <t>T317</t>
        </is>
      </c>
      <c r="D4728" s="300" t="n">
        <v>17</v>
      </c>
      <c r="E4728" s="301" t="n">
        <v>43619</v>
      </c>
      <c r="F4728" s="300" t="n">
        <v>5288</v>
      </c>
      <c r="G4728" s="300" t="n">
        <v>6887</v>
      </c>
      <c r="H4728" s="300" t="n">
        <v>6598</v>
      </c>
      <c r="I4728" s="300" t="n"/>
      <c r="J4728" s="319" t="n"/>
      <c r="K4728" s="304" t="n"/>
      <c r="L4728" s="304" t="n"/>
      <c r="M4728" s="304" t="n"/>
      <c r="N4728" s="304" t="n"/>
    </row>
    <row r="4729" ht="15.75" customHeight="1" s="412">
      <c r="A4729" s="300" t="n">
        <v>4802</v>
      </c>
      <c r="B4729" s="300" t="n">
        <v>186</v>
      </c>
      <c r="C4729" s="300" t="inlineStr">
        <is>
          <t>T317</t>
        </is>
      </c>
      <c r="D4729" s="300" t="n">
        <v>17</v>
      </c>
      <c r="E4729" s="301" t="n">
        <v>43619</v>
      </c>
      <c r="F4729" s="300" t="n">
        <v>5251</v>
      </c>
      <c r="G4729" s="300" t="n">
        <v>6995</v>
      </c>
      <c r="H4729" s="300" t="n">
        <v>6684</v>
      </c>
      <c r="I4729" s="300" t="n"/>
      <c r="J4729" s="319" t="n"/>
      <c r="K4729" s="304" t="n"/>
      <c r="L4729" s="304" t="n"/>
      <c r="M4729" s="304" t="n"/>
      <c r="N4729" s="304" t="n"/>
    </row>
    <row r="4730" ht="15.75" customHeight="1" s="412">
      <c r="A4730" s="300" t="n">
        <v>4803</v>
      </c>
      <c r="B4730" s="300" t="n">
        <v>187</v>
      </c>
      <c r="C4730" s="300" t="inlineStr">
        <is>
          <t>T318</t>
        </is>
      </c>
      <c r="D4730" s="300" t="n">
        <v>17</v>
      </c>
      <c r="E4730" s="301" t="n">
        <v>43619</v>
      </c>
      <c r="F4730" s="300" t="n">
        <v>5214</v>
      </c>
      <c r="G4730" s="300" t="n">
        <v>8408</v>
      </c>
      <c r="H4730" s="300" t="n">
        <v>7533</v>
      </c>
      <c r="I4730" s="300" t="n"/>
      <c r="J4730" s="319" t="n"/>
      <c r="K4730" s="304" t="n"/>
      <c r="L4730" s="304" t="n"/>
      <c r="M4730" s="304" t="n"/>
      <c r="N4730" s="304" t="n"/>
    </row>
    <row r="4731" ht="15.75" customHeight="1" s="412">
      <c r="A4731" s="300" t="n">
        <v>4804</v>
      </c>
      <c r="B4731" s="300" t="n">
        <v>188</v>
      </c>
      <c r="C4731" s="300" t="inlineStr">
        <is>
          <t>T318</t>
        </is>
      </c>
      <c r="D4731" s="300" t="n">
        <v>17</v>
      </c>
      <c r="E4731" s="301" t="n">
        <v>43619</v>
      </c>
      <c r="F4731" s="300" t="n">
        <v>5267</v>
      </c>
      <c r="G4731" s="300" t="n">
        <v>8768</v>
      </c>
      <c r="H4731" s="300" t="n">
        <v>7774</v>
      </c>
      <c r="I4731" s="300" t="n"/>
      <c r="J4731" s="319" t="n"/>
      <c r="K4731" s="304" t="n"/>
      <c r="L4731" s="304" t="n"/>
      <c r="M4731" s="304" t="n"/>
      <c r="N4731" s="304" t="n"/>
    </row>
    <row r="4732" ht="15.75" customHeight="1" s="412">
      <c r="A4732" s="300" t="n">
        <v>4805</v>
      </c>
      <c r="B4732" s="300" t="n">
        <v>189</v>
      </c>
      <c r="C4732" s="300" t="inlineStr">
        <is>
          <t>T319</t>
        </is>
      </c>
      <c r="D4732" s="300" t="n">
        <v>17</v>
      </c>
      <c r="E4732" s="301" t="n">
        <v>43619</v>
      </c>
      <c r="F4732" s="300" t="n">
        <v>5261</v>
      </c>
      <c r="G4732" s="300" t="n">
        <v>8725</v>
      </c>
      <c r="H4732" s="300" t="n">
        <v>8045</v>
      </c>
      <c r="I4732" s="300" t="n"/>
      <c r="J4732" s="319" t="n"/>
      <c r="K4732" s="304" t="n"/>
      <c r="L4732" s="304" t="n"/>
      <c r="M4732" s="304" t="n"/>
      <c r="N4732" s="304" t="n"/>
    </row>
    <row r="4733" ht="15.75" customHeight="1" s="412">
      <c r="A4733" s="300" t="n">
        <v>4806</v>
      </c>
      <c r="B4733" s="300" t="n">
        <v>190</v>
      </c>
      <c r="C4733" s="300" t="inlineStr">
        <is>
          <t>T319</t>
        </is>
      </c>
      <c r="D4733" s="300" t="n">
        <v>17</v>
      </c>
      <c r="E4733" s="301" t="n">
        <v>43619</v>
      </c>
      <c r="F4733" s="300" t="n">
        <v>5238</v>
      </c>
      <c r="G4733" s="300" t="n">
        <v>8514</v>
      </c>
      <c r="H4733" s="300" t="n">
        <v>7874</v>
      </c>
      <c r="I4733" s="300" t="n"/>
      <c r="J4733" s="319" t="n"/>
      <c r="K4733" s="304" t="n"/>
      <c r="L4733" s="304" t="n"/>
      <c r="M4733" s="304" t="n"/>
      <c r="N4733" s="304" t="n"/>
    </row>
    <row r="4734" ht="15.75" customHeight="1" s="412">
      <c r="A4734" s="300" t="n">
        <v>4807</v>
      </c>
      <c r="B4734" s="300" t="n">
        <v>191</v>
      </c>
      <c r="C4734" s="300" t="inlineStr">
        <is>
          <t>T320</t>
        </is>
      </c>
      <c r="D4734" s="300" t="n">
        <v>17</v>
      </c>
      <c r="E4734" s="301" t="n">
        <v>43619</v>
      </c>
      <c r="F4734" s="300" t="n">
        <v>5280</v>
      </c>
      <c r="G4734" s="300" t="n">
        <v>8417</v>
      </c>
      <c r="H4734" s="300" t="n">
        <v>7565</v>
      </c>
      <c r="I4734" s="300" t="n"/>
      <c r="J4734" s="319" t="n"/>
      <c r="K4734" s="304" t="n"/>
      <c r="L4734" s="304" t="n"/>
      <c r="M4734" s="304" t="n"/>
      <c r="N4734" s="304" t="n"/>
    </row>
    <row r="4735" ht="15.75" customHeight="1" s="412">
      <c r="A4735" s="300" t="n">
        <v>4808</v>
      </c>
      <c r="B4735" s="300" t="n">
        <v>192</v>
      </c>
      <c r="C4735" s="300" t="inlineStr">
        <is>
          <t>T320</t>
        </is>
      </c>
      <c r="D4735" s="300" t="n">
        <v>17</v>
      </c>
      <c r="E4735" s="301" t="n">
        <v>43619</v>
      </c>
      <c r="F4735" s="300" t="n">
        <v>5241</v>
      </c>
      <c r="G4735" s="300" t="n">
        <v>8611</v>
      </c>
      <c r="H4735" s="300" t="n">
        <v>7699</v>
      </c>
      <c r="I4735" s="300" t="n"/>
      <c r="J4735" s="319" t="n"/>
      <c r="K4735" s="304" t="n"/>
      <c r="L4735" s="304" t="n"/>
      <c r="M4735" s="304" t="n"/>
      <c r="N4735" s="304" t="n"/>
    </row>
    <row r="4736" ht="15.75" customHeight="1" s="412">
      <c r="A4736" s="300" t="n">
        <v>4809</v>
      </c>
      <c r="B4736" s="300" t="n">
        <v>193</v>
      </c>
      <c r="C4736" s="300" t="inlineStr">
        <is>
          <t>T321</t>
        </is>
      </c>
      <c r="D4736" s="300" t="n">
        <v>17</v>
      </c>
      <c r="E4736" s="301" t="n">
        <v>43619</v>
      </c>
      <c r="F4736" s="300" t="n">
        <v>5263</v>
      </c>
      <c r="G4736" s="300" t="n">
        <v>8541</v>
      </c>
      <c r="H4736" s="300" t="n">
        <v>7894</v>
      </c>
      <c r="I4736" s="300" t="n"/>
      <c r="J4736" s="319" t="n"/>
      <c r="K4736" s="304" t="n"/>
      <c r="L4736" s="304" t="n"/>
      <c r="M4736" s="304" t="n"/>
      <c r="N4736" s="304" t="n"/>
    </row>
    <row r="4737" ht="15.75" customHeight="1" s="412">
      <c r="A4737" s="300" t="n">
        <v>4810</v>
      </c>
      <c r="B4737" s="300" t="n">
        <v>194</v>
      </c>
      <c r="C4737" s="300" t="inlineStr">
        <is>
          <t>T321</t>
        </is>
      </c>
      <c r="D4737" s="300" t="n">
        <v>17</v>
      </c>
      <c r="E4737" s="301" t="n">
        <v>43619</v>
      </c>
      <c r="F4737" s="300" t="n">
        <v>5207</v>
      </c>
      <c r="G4737" s="300" t="n">
        <v>8370</v>
      </c>
      <c r="H4737" s="300" t="n">
        <v>7742</v>
      </c>
      <c r="I4737" s="300" t="n"/>
      <c r="J4737" s="319" t="n"/>
      <c r="K4737" s="304" t="n"/>
      <c r="L4737" s="304" t="n"/>
      <c r="M4737" s="304" t="n"/>
      <c r="N4737" s="304" t="n"/>
    </row>
    <row r="4738" ht="15.75" customHeight="1" s="412">
      <c r="A4738" s="300" t="n">
        <v>4811</v>
      </c>
      <c r="B4738" s="300" t="n">
        <v>195</v>
      </c>
      <c r="C4738" s="300" t="inlineStr">
        <is>
          <t>T323</t>
        </is>
      </c>
      <c r="D4738" s="300" t="n">
        <v>17</v>
      </c>
      <c r="E4738" s="301" t="n">
        <v>43619</v>
      </c>
      <c r="F4738" s="300" t="n">
        <v>5277</v>
      </c>
      <c r="G4738" s="300" t="n">
        <v>6798</v>
      </c>
      <c r="H4738" s="300" t="n">
        <v>6547</v>
      </c>
      <c r="I4738" s="300" t="n"/>
      <c r="J4738" s="319" t="n"/>
      <c r="K4738" s="304" t="n"/>
      <c r="L4738" s="304" t="n"/>
      <c r="M4738" s="304" t="n"/>
      <c r="N4738" s="304" t="n"/>
    </row>
    <row r="4739" ht="15.75" customHeight="1" s="412">
      <c r="A4739" s="300" t="n">
        <v>4812</v>
      </c>
      <c r="B4739" s="300" t="n">
        <v>196</v>
      </c>
      <c r="C4739" s="300" t="inlineStr">
        <is>
          <t>T323</t>
        </is>
      </c>
      <c r="D4739" s="300" t="n">
        <v>17</v>
      </c>
      <c r="E4739" s="301" t="n">
        <v>43619</v>
      </c>
      <c r="F4739" s="300" t="n">
        <v>5243</v>
      </c>
      <c r="G4739" s="300" t="n">
        <v>6801</v>
      </c>
      <c r="H4739" s="300" t="n">
        <v>6548</v>
      </c>
      <c r="I4739" s="300" t="n"/>
      <c r="J4739" s="319" t="n"/>
      <c r="K4739" s="304" t="n"/>
      <c r="L4739" s="304" t="n"/>
      <c r="M4739" s="304" t="n"/>
      <c r="N4739" s="304" t="n"/>
    </row>
    <row r="4740" ht="15.75" customHeight="1" s="412">
      <c r="A4740" s="300" t="n">
        <v>4813</v>
      </c>
      <c r="B4740" s="300" t="n">
        <v>197</v>
      </c>
      <c r="C4740" s="300" t="inlineStr">
        <is>
          <t>T324</t>
        </is>
      </c>
      <c r="D4740" s="300" t="n">
        <v>17</v>
      </c>
      <c r="E4740" s="301" t="n">
        <v>43619</v>
      </c>
      <c r="F4740" s="300" t="n">
        <v>5252</v>
      </c>
      <c r="G4740" s="300" t="n">
        <v>9489</v>
      </c>
      <c r="H4740" s="300" t="n">
        <v>8585</v>
      </c>
      <c r="I4740" s="300" t="n"/>
      <c r="J4740" s="319" t="n"/>
      <c r="K4740" s="304" t="n"/>
      <c r="L4740" s="304" t="n"/>
      <c r="M4740" s="304" t="n"/>
      <c r="N4740" s="304" t="n"/>
    </row>
    <row r="4741" ht="15.75" customHeight="1" s="412">
      <c r="A4741" s="300" t="n">
        <v>4814</v>
      </c>
      <c r="B4741" s="300" t="n">
        <v>198</v>
      </c>
      <c r="C4741" s="300" t="inlineStr">
        <is>
          <t>T324</t>
        </is>
      </c>
      <c r="D4741" s="300" t="n">
        <v>17</v>
      </c>
      <c r="E4741" s="301" t="n">
        <v>43619</v>
      </c>
      <c r="F4741" s="300" t="n">
        <v>5320</v>
      </c>
      <c r="G4741" s="300" t="n">
        <v>9396</v>
      </c>
      <c r="H4741" s="300" t="n">
        <v>8531</v>
      </c>
      <c r="I4741" s="300" t="n"/>
      <c r="J4741" s="319" t="n"/>
      <c r="K4741" s="304" t="n"/>
      <c r="L4741" s="304" t="n"/>
      <c r="M4741" s="304" t="n"/>
      <c r="N4741" s="304" t="n"/>
    </row>
    <row r="4742" ht="15.75" customHeight="1" s="412">
      <c r="A4742" s="300" t="n">
        <v>4815</v>
      </c>
      <c r="B4742" s="300" t="n">
        <v>199</v>
      </c>
      <c r="C4742" s="300" t="inlineStr">
        <is>
          <t>T325</t>
        </is>
      </c>
      <c r="D4742" s="300" t="n">
        <v>17</v>
      </c>
      <c r="E4742" s="301" t="n">
        <v>43619</v>
      </c>
      <c r="F4742" s="300" t="n">
        <v>5262</v>
      </c>
      <c r="G4742" s="300" t="n">
        <v>7465</v>
      </c>
      <c r="H4742" s="300" t="n">
        <v>7077</v>
      </c>
      <c r="I4742" s="300" t="n"/>
      <c r="J4742" s="319" t="n"/>
      <c r="K4742" s="304" t="n"/>
      <c r="L4742" s="304" t="n"/>
      <c r="M4742" s="304" t="n"/>
      <c r="N4742" s="304" t="n"/>
    </row>
    <row r="4743" ht="15.75" customHeight="1" s="412">
      <c r="A4743" s="300" t="n">
        <v>4816</v>
      </c>
      <c r="B4743" s="300" t="n">
        <v>200</v>
      </c>
      <c r="C4743" s="300" t="inlineStr">
        <is>
          <t>T325</t>
        </is>
      </c>
      <c r="D4743" s="300" t="n">
        <v>17</v>
      </c>
      <c r="E4743" s="301" t="n">
        <v>43619</v>
      </c>
      <c r="F4743" s="300" t="n">
        <v>5181</v>
      </c>
      <c r="G4743" s="300" t="n">
        <v>7528</v>
      </c>
      <c r="H4743" s="300" t="n">
        <v>7116</v>
      </c>
      <c r="I4743" s="300" t="n"/>
      <c r="J4743" s="319" t="n"/>
      <c r="K4743" s="304" t="n"/>
      <c r="L4743" s="304" t="n"/>
      <c r="M4743" s="304" t="n"/>
      <c r="N4743" s="304" t="n"/>
    </row>
    <row r="4744" ht="15.75" customHeight="1" s="412">
      <c r="A4744" s="300" t="n">
        <v>4817</v>
      </c>
      <c r="B4744" s="300" t="n">
        <v>201</v>
      </c>
      <c r="C4744" s="300" t="inlineStr">
        <is>
          <t>T327</t>
        </is>
      </c>
      <c r="D4744" s="300" t="n">
        <v>17</v>
      </c>
      <c r="E4744" s="301" t="n">
        <v>43619</v>
      </c>
      <c r="F4744" s="300" t="n">
        <v>5254</v>
      </c>
      <c r="G4744" s="300" t="n">
        <v>8771</v>
      </c>
      <c r="H4744" s="300" t="n">
        <v>8017</v>
      </c>
      <c r="I4744" s="300" t="n"/>
      <c r="J4744" s="319" t="n"/>
      <c r="K4744" s="304" t="n"/>
      <c r="L4744" s="304" t="n"/>
      <c r="M4744" s="304" t="n"/>
      <c r="N4744" s="304" t="n"/>
    </row>
    <row r="4745" ht="15.75" customHeight="1" s="412">
      <c r="A4745" s="300" t="n">
        <v>4818</v>
      </c>
      <c r="B4745" s="300" t="n">
        <v>202</v>
      </c>
      <c r="C4745" s="300" t="inlineStr">
        <is>
          <t>T327</t>
        </is>
      </c>
      <c r="D4745" s="300" t="n">
        <v>17</v>
      </c>
      <c r="E4745" s="301" t="n">
        <v>43619</v>
      </c>
      <c r="F4745" s="300" t="n">
        <v>5275</v>
      </c>
      <c r="G4745" s="300" t="n">
        <v>8740</v>
      </c>
      <c r="H4745" s="300" t="n">
        <v>7960</v>
      </c>
      <c r="I4745" s="300" t="n"/>
      <c r="J4745" s="319" t="n"/>
      <c r="K4745" s="304" t="n"/>
      <c r="L4745" s="304" t="n"/>
      <c r="M4745" s="304" t="n"/>
      <c r="N4745" s="304" t="n"/>
    </row>
    <row r="4746" ht="15.75" customHeight="1" s="412">
      <c r="A4746" s="300" t="n">
        <v>4819</v>
      </c>
      <c r="B4746" s="300" t="n">
        <v>203</v>
      </c>
      <c r="C4746" s="300" t="inlineStr">
        <is>
          <t>T328</t>
        </is>
      </c>
      <c r="D4746" s="300" t="n">
        <v>17</v>
      </c>
      <c r="E4746" s="301" t="n">
        <v>43619</v>
      </c>
      <c r="F4746" s="300" t="n">
        <v>5215</v>
      </c>
      <c r="G4746" s="300" t="n">
        <v>7326</v>
      </c>
      <c r="H4746" s="300" t="n">
        <v>6803</v>
      </c>
      <c r="I4746" s="300" t="n"/>
      <c r="J4746" s="319" t="n"/>
      <c r="K4746" s="304" t="n"/>
      <c r="L4746" s="304" t="n"/>
      <c r="M4746" s="304" t="n"/>
      <c r="N4746" s="304" t="n"/>
    </row>
    <row r="4747" ht="15.75" customHeight="1" s="412">
      <c r="A4747" s="300" t="n">
        <v>4820</v>
      </c>
      <c r="B4747" s="300" t="n">
        <v>204</v>
      </c>
      <c r="C4747" s="300" t="inlineStr">
        <is>
          <t>T328</t>
        </is>
      </c>
      <c r="D4747" s="300" t="n">
        <v>17</v>
      </c>
      <c r="E4747" s="301" t="n">
        <v>43619</v>
      </c>
      <c r="F4747" s="300" t="n">
        <v>5239</v>
      </c>
      <c r="G4747" s="300" t="n">
        <v>7301</v>
      </c>
      <c r="H4747" s="300" t="n">
        <v>6793</v>
      </c>
      <c r="I4747" s="300" t="n"/>
      <c r="J4747" s="319" t="n"/>
      <c r="K4747" s="304" t="n"/>
      <c r="L4747" s="304" t="n"/>
      <c r="M4747" s="304" t="n"/>
      <c r="N4747" s="304" t="n"/>
    </row>
    <row r="4748" ht="15.75" customHeight="1" s="412">
      <c r="A4748" s="300" t="n">
        <v>4821</v>
      </c>
      <c r="B4748" s="300" t="n">
        <v>205</v>
      </c>
      <c r="C4748" s="300" t="inlineStr">
        <is>
          <t>T330</t>
        </is>
      </c>
      <c r="D4748" s="300" t="n">
        <v>17</v>
      </c>
      <c r="E4748" s="301" t="n">
        <v>43619</v>
      </c>
      <c r="F4748" s="300" t="n">
        <v>5204</v>
      </c>
      <c r="G4748" s="300" t="n">
        <v>7723</v>
      </c>
      <c r="H4748" s="300" t="n">
        <v>7275</v>
      </c>
      <c r="I4748" s="300" t="n"/>
      <c r="J4748" s="319" t="n"/>
      <c r="K4748" s="304" t="n"/>
      <c r="L4748" s="304" t="n"/>
      <c r="M4748" s="304" t="n"/>
      <c r="N4748" s="304" t="n"/>
    </row>
    <row r="4749" ht="15.75" customHeight="1" s="412">
      <c r="A4749" s="300" t="n">
        <v>4822</v>
      </c>
      <c r="B4749" s="300" t="n">
        <v>206</v>
      </c>
      <c r="C4749" s="300" t="inlineStr">
        <is>
          <t>T330</t>
        </is>
      </c>
      <c r="D4749" s="300" t="n">
        <v>17</v>
      </c>
      <c r="E4749" s="301" t="n">
        <v>43619</v>
      </c>
      <c r="F4749" s="300" t="n">
        <v>5233</v>
      </c>
      <c r="G4749" s="300" t="n">
        <v>7738</v>
      </c>
      <c r="H4749" s="300" t="n">
        <v>7308</v>
      </c>
      <c r="I4749" s="300" t="n"/>
      <c r="J4749" s="319" t="n"/>
      <c r="K4749" s="304" t="n"/>
      <c r="L4749" s="304" t="n"/>
      <c r="M4749" s="304" t="n"/>
      <c r="N4749" s="304" t="n"/>
    </row>
    <row r="4750" ht="15.75" customHeight="1" s="412">
      <c r="A4750" s="300" t="n">
        <v>4823</v>
      </c>
      <c r="B4750" s="300" t="n">
        <v>207</v>
      </c>
      <c r="C4750" s="300" t="inlineStr">
        <is>
          <t>T331</t>
        </is>
      </c>
      <c r="D4750" s="300" t="n">
        <v>17</v>
      </c>
      <c r="E4750" s="301" t="n">
        <v>43619</v>
      </c>
      <c r="F4750" s="300" t="n">
        <v>5236</v>
      </c>
      <c r="G4750" s="300" t="n">
        <v>8787</v>
      </c>
      <c r="H4750" s="300" t="n">
        <v>7942</v>
      </c>
      <c r="I4750" s="300" t="n"/>
      <c r="J4750" s="319" t="n"/>
      <c r="K4750" s="304" t="n"/>
      <c r="L4750" s="304" t="n"/>
      <c r="M4750" s="304" t="n"/>
      <c r="N4750" s="304" t="n"/>
    </row>
    <row r="4751" ht="15.75" customHeight="1" s="412">
      <c r="A4751" s="300" t="n">
        <v>4824</v>
      </c>
      <c r="B4751" s="300" t="n">
        <v>208</v>
      </c>
      <c r="C4751" s="300" t="inlineStr">
        <is>
          <t>T331</t>
        </is>
      </c>
      <c r="D4751" s="300" t="n">
        <v>17</v>
      </c>
      <c r="E4751" s="301" t="n">
        <v>43619</v>
      </c>
      <c r="F4751" s="300" t="n">
        <v>5202</v>
      </c>
      <c r="G4751" s="300" t="n">
        <v>8801</v>
      </c>
      <c r="H4751" s="300" t="n">
        <v>7944</v>
      </c>
      <c r="I4751" s="300" t="n"/>
      <c r="J4751" s="319" t="n"/>
      <c r="K4751" s="304" t="n"/>
      <c r="L4751" s="304" t="n"/>
      <c r="M4751" s="304" t="n"/>
      <c r="N4751" s="304" t="n"/>
    </row>
    <row r="4752" ht="15.75" customHeight="1" s="412">
      <c r="A4752" s="300" t="n">
        <v>4825</v>
      </c>
      <c r="B4752" s="300" t="n">
        <v>209</v>
      </c>
      <c r="C4752" s="300" t="inlineStr">
        <is>
          <t>T332</t>
        </is>
      </c>
      <c r="D4752" s="300" t="n">
        <v>17</v>
      </c>
      <c r="E4752" s="301" t="n">
        <v>43619</v>
      </c>
      <c r="F4752" s="300" t="n">
        <v>5228</v>
      </c>
      <c r="G4752" s="300" t="n">
        <v>7278</v>
      </c>
      <c r="H4752" s="300" t="n">
        <v>6821</v>
      </c>
      <c r="I4752" s="300" t="n"/>
      <c r="J4752" s="319" t="n"/>
      <c r="K4752" s="304" t="n"/>
      <c r="L4752" s="304" t="n"/>
      <c r="M4752" s="304" t="n"/>
      <c r="N4752" s="304" t="n"/>
    </row>
    <row r="4753" ht="15.75" customHeight="1" s="412">
      <c r="A4753" s="300" t="n">
        <v>4826</v>
      </c>
      <c r="B4753" s="300" t="n">
        <v>210</v>
      </c>
      <c r="C4753" s="300" t="inlineStr">
        <is>
          <t>T332</t>
        </is>
      </c>
      <c r="D4753" s="300" t="n">
        <v>17</v>
      </c>
      <c r="E4753" s="301" t="n">
        <v>43619</v>
      </c>
      <c r="F4753" s="300" t="n">
        <v>5223</v>
      </c>
      <c r="G4753" s="300" t="n">
        <v>7253</v>
      </c>
      <c r="H4753" s="300" t="n">
        <v>6802</v>
      </c>
      <c r="I4753" s="300" t="n"/>
      <c r="J4753" s="319" t="n"/>
      <c r="K4753" s="304" t="n"/>
      <c r="L4753" s="304" t="n"/>
      <c r="M4753" s="304" t="n"/>
      <c r="N4753" s="304" t="n"/>
    </row>
    <row r="4754" ht="15.75" customHeight="1" s="412">
      <c r="A4754" s="300" t="n">
        <v>4827</v>
      </c>
      <c r="B4754" s="300" t="n">
        <v>211</v>
      </c>
      <c r="C4754" s="300" t="inlineStr">
        <is>
          <t>T337</t>
        </is>
      </c>
      <c r="D4754" s="300" t="n">
        <v>17</v>
      </c>
      <c r="E4754" s="301" t="n">
        <v>43619</v>
      </c>
      <c r="F4754" s="300" t="n">
        <v>5194</v>
      </c>
      <c r="G4754" s="300" t="n">
        <v>7554</v>
      </c>
      <c r="H4754" s="300" t="n">
        <v>7108</v>
      </c>
      <c r="I4754" s="300" t="n"/>
      <c r="J4754" s="319" t="n"/>
      <c r="K4754" s="304" t="n"/>
      <c r="L4754" s="304" t="n"/>
      <c r="M4754" s="304" t="n"/>
      <c r="N4754" s="304" t="n"/>
    </row>
    <row r="4755" ht="15.75" customHeight="1" s="412">
      <c r="A4755" s="300" t="n">
        <v>4828</v>
      </c>
      <c r="B4755" s="300" t="n">
        <v>212</v>
      </c>
      <c r="C4755" s="300" t="inlineStr">
        <is>
          <t>T337</t>
        </is>
      </c>
      <c r="D4755" s="300" t="n">
        <v>17</v>
      </c>
      <c r="E4755" s="301" t="n">
        <v>43619</v>
      </c>
      <c r="F4755" s="300" t="n">
        <v>5225</v>
      </c>
      <c r="G4755" s="300" t="n">
        <v>7480</v>
      </c>
      <c r="H4755" s="300" t="n">
        <v>7048</v>
      </c>
      <c r="I4755" s="300" t="n"/>
      <c r="J4755" s="319" t="n"/>
      <c r="K4755" s="304" t="n"/>
      <c r="L4755" s="304" t="n"/>
      <c r="M4755" s="304" t="n"/>
      <c r="N4755" s="304" t="n"/>
    </row>
    <row r="4756" ht="15.75" customHeight="1" s="412">
      <c r="A4756" s="300" t="n">
        <v>4829</v>
      </c>
      <c r="B4756" s="300" t="n">
        <v>213</v>
      </c>
      <c r="C4756" s="300" t="inlineStr">
        <is>
          <t>T338</t>
        </is>
      </c>
      <c r="D4756" s="300" t="n">
        <v>17</v>
      </c>
      <c r="E4756" s="301" t="n">
        <v>43619</v>
      </c>
      <c r="F4756" s="300" t="n">
        <v>5207</v>
      </c>
      <c r="G4756" s="300" t="n">
        <v>8185</v>
      </c>
      <c r="H4756" s="300" t="n">
        <v>7651</v>
      </c>
      <c r="I4756" s="300" t="n"/>
      <c r="J4756" s="319" t="n"/>
      <c r="K4756" s="304" t="n"/>
      <c r="L4756" s="304" t="n"/>
      <c r="M4756" s="304" t="n"/>
      <c r="N4756" s="304" t="n"/>
    </row>
    <row r="4757" ht="15.75" customHeight="1" s="412">
      <c r="A4757" s="300" t="n">
        <v>4830</v>
      </c>
      <c r="B4757" s="300" t="n">
        <v>214</v>
      </c>
      <c r="C4757" s="300" t="inlineStr">
        <is>
          <t>T338</t>
        </is>
      </c>
      <c r="D4757" s="300" t="n">
        <v>17</v>
      </c>
      <c r="E4757" s="301" t="n">
        <v>43619</v>
      </c>
      <c r="F4757" s="300" t="n">
        <v>5237</v>
      </c>
      <c r="G4757" s="300" t="n">
        <v>7989</v>
      </c>
      <c r="H4757" s="300" t="n">
        <v>7488</v>
      </c>
      <c r="I4757" s="300" t="n"/>
      <c r="J4757" s="319" t="n"/>
      <c r="K4757" s="304" t="n"/>
      <c r="L4757" s="304" t="n"/>
      <c r="M4757" s="304" t="n"/>
      <c r="N4757" s="304" t="n"/>
    </row>
    <row r="4758" ht="15.75" customHeight="1" s="412">
      <c r="A4758" s="300" t="n">
        <v>4831</v>
      </c>
      <c r="B4758" s="300" t="n">
        <v>215</v>
      </c>
      <c r="C4758" s="300" t="inlineStr">
        <is>
          <t>T342</t>
        </is>
      </c>
      <c r="D4758" s="300" t="n">
        <v>17</v>
      </c>
      <c r="E4758" s="301" t="n">
        <v>43619</v>
      </c>
      <c r="F4758" s="300" t="n">
        <v>5148</v>
      </c>
      <c r="G4758" s="300" t="n">
        <v>8092</v>
      </c>
      <c r="H4758" s="300" t="n">
        <v>7478</v>
      </c>
      <c r="I4758" s="300" t="n"/>
      <c r="J4758" s="319" t="n"/>
      <c r="K4758" s="304" t="n"/>
      <c r="L4758" s="304" t="n"/>
      <c r="M4758" s="304" t="n"/>
      <c r="N4758" s="304" t="n"/>
    </row>
    <row r="4759" ht="15.75" customHeight="1" s="412">
      <c r="A4759" s="300" t="n">
        <v>4832</v>
      </c>
      <c r="B4759" s="300" t="n">
        <v>216</v>
      </c>
      <c r="C4759" s="300" t="inlineStr">
        <is>
          <t>T342</t>
        </is>
      </c>
      <c r="D4759" s="300" t="n">
        <v>17</v>
      </c>
      <c r="E4759" s="301" t="n">
        <v>43619</v>
      </c>
      <c r="F4759" s="300" t="n">
        <v>5240</v>
      </c>
      <c r="G4759" s="300" t="n">
        <v>8333</v>
      </c>
      <c r="H4759" s="300" t="n">
        <v>7694</v>
      </c>
      <c r="I4759" s="300" t="n"/>
      <c r="J4759" s="319" t="n"/>
      <c r="K4759" s="304" t="n"/>
      <c r="L4759" s="304" t="n"/>
      <c r="M4759" s="304" t="n"/>
      <c r="N4759" s="304" t="n"/>
    </row>
    <row r="4760" ht="15.75" customHeight="1" s="412">
      <c r="A4760" s="300" t="n">
        <v>4833</v>
      </c>
      <c r="B4760" s="300" t="n">
        <v>217</v>
      </c>
      <c r="C4760" s="300" t="inlineStr">
        <is>
          <t>T343</t>
        </is>
      </c>
      <c r="D4760" s="300" t="n">
        <v>17</v>
      </c>
      <c r="E4760" s="301" t="n">
        <v>43619</v>
      </c>
      <c r="F4760" s="300" t="n">
        <v>5263</v>
      </c>
      <c r="G4760" s="300" t="n">
        <v>9028</v>
      </c>
      <c r="H4760" s="300" t="n">
        <v>7950</v>
      </c>
      <c r="I4760" s="300" t="n"/>
      <c r="J4760" s="319" t="n"/>
      <c r="K4760" s="304" t="n"/>
      <c r="L4760" s="304" t="n"/>
      <c r="M4760" s="304" t="n"/>
      <c r="N4760" s="304" t="n"/>
    </row>
    <row r="4761" ht="15.75" customHeight="1" s="412">
      <c r="A4761" s="300" t="n">
        <v>4834</v>
      </c>
      <c r="B4761" s="300" t="n">
        <v>218</v>
      </c>
      <c r="C4761" s="300" t="inlineStr">
        <is>
          <t>T343</t>
        </is>
      </c>
      <c r="D4761" s="300" t="n">
        <v>17</v>
      </c>
      <c r="E4761" s="301" t="n">
        <v>43619</v>
      </c>
      <c r="F4761" s="300" t="n">
        <v>5280</v>
      </c>
      <c r="G4761" s="300" t="n">
        <v>9207</v>
      </c>
      <c r="H4761" s="300" t="n">
        <v>8072</v>
      </c>
      <c r="I4761" s="300" t="n"/>
      <c r="J4761" s="319" t="n"/>
      <c r="K4761" s="304" t="n"/>
      <c r="L4761" s="304" t="n"/>
      <c r="M4761" s="304" t="n"/>
      <c r="N4761" s="304" t="n"/>
    </row>
    <row r="4762" ht="15.75" customHeight="1" s="412">
      <c r="A4762" s="300" t="n">
        <v>4835</v>
      </c>
      <c r="B4762" s="300" t="n">
        <v>219</v>
      </c>
      <c r="C4762" s="300" t="inlineStr">
        <is>
          <t>T344</t>
        </is>
      </c>
      <c r="D4762" s="300" t="n">
        <v>17</v>
      </c>
      <c r="E4762" s="301" t="n">
        <v>43619</v>
      </c>
      <c r="F4762" s="300" t="n">
        <v>5215</v>
      </c>
      <c r="G4762" s="300" t="n">
        <v>7552</v>
      </c>
      <c r="H4762" s="300" t="n">
        <v>7140</v>
      </c>
      <c r="I4762" s="300" t="n"/>
      <c r="J4762" s="319" t="n"/>
      <c r="K4762" s="304" t="n"/>
      <c r="L4762" s="304" t="n"/>
      <c r="M4762" s="304" t="n"/>
      <c r="N4762" s="304" t="n"/>
    </row>
    <row r="4763" ht="15.75" customHeight="1" s="412">
      <c r="A4763" s="300" t="n">
        <v>4836</v>
      </c>
      <c r="B4763" s="300" t="n">
        <v>220</v>
      </c>
      <c r="C4763" s="300" t="inlineStr">
        <is>
          <t>T344</t>
        </is>
      </c>
      <c r="D4763" s="300" t="n">
        <v>17</v>
      </c>
      <c r="E4763" s="301" t="n">
        <v>43619</v>
      </c>
      <c r="F4763" s="300" t="n">
        <v>5178</v>
      </c>
      <c r="G4763" s="300" t="n">
        <v>7526</v>
      </c>
      <c r="H4763" s="300" t="n">
        <v>7110</v>
      </c>
      <c r="I4763" s="300" t="n"/>
      <c r="J4763" s="319" t="n"/>
      <c r="K4763" s="304" t="n"/>
      <c r="L4763" s="304" t="n"/>
      <c r="M4763" s="304" t="n"/>
      <c r="N4763" s="304" t="n"/>
    </row>
    <row r="4764" ht="15.75" customHeight="1" s="412">
      <c r="A4764" s="300" t="n">
        <v>4837</v>
      </c>
      <c r="B4764" s="300" t="n">
        <v>221</v>
      </c>
      <c r="C4764" s="300" t="inlineStr">
        <is>
          <t>T347</t>
        </is>
      </c>
      <c r="D4764" s="300" t="n">
        <v>17</v>
      </c>
      <c r="E4764" s="301" t="n">
        <v>43619</v>
      </c>
      <c r="F4764" s="300" t="n">
        <v>5187</v>
      </c>
      <c r="G4764" s="300" t="n">
        <v>7390</v>
      </c>
      <c r="H4764" s="300" t="n">
        <v>7010</v>
      </c>
      <c r="I4764" s="300" t="n"/>
      <c r="J4764" s="319" t="n"/>
      <c r="K4764" s="304" t="n"/>
      <c r="L4764" s="304" t="n"/>
      <c r="M4764" s="304" t="n"/>
      <c r="N4764" s="304" t="n"/>
    </row>
    <row r="4765" ht="15.75" customHeight="1" s="412">
      <c r="A4765" s="300" t="n">
        <v>4838</v>
      </c>
      <c r="B4765" s="300" t="n">
        <v>222</v>
      </c>
      <c r="C4765" s="300" t="inlineStr">
        <is>
          <t>T347</t>
        </is>
      </c>
      <c r="D4765" s="300" t="n">
        <v>17</v>
      </c>
      <c r="E4765" s="301" t="n">
        <v>43619</v>
      </c>
      <c r="F4765" s="300" t="n">
        <v>5216</v>
      </c>
      <c r="G4765" s="300" t="n">
        <v>7259</v>
      </c>
      <c r="H4765" s="300" t="n">
        <v>6906</v>
      </c>
      <c r="I4765" s="300" t="n"/>
      <c r="J4765" s="319" t="n"/>
      <c r="K4765" s="304" t="n"/>
      <c r="L4765" s="304" t="n"/>
      <c r="M4765" s="304" t="n"/>
      <c r="N4765" s="304" t="n"/>
    </row>
    <row r="4766" ht="15.75" customHeight="1" s="412">
      <c r="A4766" s="300" t="n">
        <v>4839</v>
      </c>
      <c r="B4766" s="300" t="n">
        <v>223</v>
      </c>
      <c r="C4766" s="300" t="inlineStr">
        <is>
          <t>T348</t>
        </is>
      </c>
      <c r="D4766" s="300" t="n">
        <v>17</v>
      </c>
      <c r="E4766" s="301" t="n">
        <v>43619</v>
      </c>
      <c r="F4766" s="300" t="n">
        <v>5225</v>
      </c>
      <c r="G4766" s="300" t="n">
        <v>7109</v>
      </c>
      <c r="H4766" s="300" t="n">
        <v>6668</v>
      </c>
      <c r="I4766" s="300" t="n"/>
      <c r="J4766" s="319" t="n"/>
      <c r="K4766" s="304" t="n"/>
      <c r="L4766" s="304" t="n"/>
      <c r="M4766" s="304" t="n"/>
      <c r="N4766" s="304" t="n"/>
    </row>
    <row r="4767" ht="15.75" customHeight="1" s="412">
      <c r="A4767" s="300" t="n">
        <v>4840</v>
      </c>
      <c r="B4767" s="300" t="n">
        <v>224</v>
      </c>
      <c r="C4767" s="300" t="inlineStr">
        <is>
          <t>T348</t>
        </is>
      </c>
      <c r="D4767" s="300" t="n">
        <v>17</v>
      </c>
      <c r="E4767" s="301" t="n">
        <v>43619</v>
      </c>
      <c r="F4767" s="300" t="n">
        <v>5231</v>
      </c>
      <c r="G4767" s="300" t="n">
        <v>7472</v>
      </c>
      <c r="H4767" s="300" t="n">
        <v>6935</v>
      </c>
      <c r="I4767" s="300" t="n"/>
      <c r="J4767" s="319" t="n"/>
      <c r="K4767" s="304" t="n"/>
      <c r="L4767" s="304" t="n"/>
      <c r="M4767" s="304" t="n"/>
      <c r="N4767" s="304" t="n"/>
    </row>
    <row r="4768" ht="15.75" customHeight="1" s="412">
      <c r="A4768" s="300" t="n">
        <v>4841</v>
      </c>
      <c r="B4768" s="300" t="n">
        <v>225</v>
      </c>
      <c r="C4768" s="300" t="inlineStr">
        <is>
          <t>T349</t>
        </is>
      </c>
      <c r="D4768" s="300" t="n">
        <v>17</v>
      </c>
      <c r="E4768" s="301" t="n">
        <v>43619</v>
      </c>
      <c r="F4768" s="300" t="n">
        <v>5260</v>
      </c>
      <c r="G4768" s="300" t="n">
        <v>8311</v>
      </c>
      <c r="H4768" s="300" t="n">
        <v>7747</v>
      </c>
      <c r="I4768" s="300" t="n"/>
      <c r="J4768" s="319" t="n"/>
      <c r="K4768" s="304" t="n"/>
      <c r="L4768" s="304" t="n"/>
      <c r="M4768" s="304" t="n"/>
      <c r="N4768" s="304" t="n"/>
    </row>
    <row r="4769" ht="15.75" customHeight="1" s="412">
      <c r="A4769" s="300" t="n">
        <v>4842</v>
      </c>
      <c r="B4769" s="300" t="n">
        <v>226</v>
      </c>
      <c r="C4769" s="300" t="inlineStr">
        <is>
          <t>T349</t>
        </is>
      </c>
      <c r="D4769" s="300" t="n">
        <v>17</v>
      </c>
      <c r="E4769" s="301" t="n">
        <v>43619</v>
      </c>
      <c r="F4769" s="300" t="n">
        <v>5197</v>
      </c>
      <c r="G4769" s="300" t="n">
        <v>8304</v>
      </c>
      <c r="H4769" s="300" t="n">
        <v>7716</v>
      </c>
      <c r="I4769" s="300" t="n"/>
      <c r="J4769" s="319" t="n"/>
      <c r="K4769" s="304" t="n"/>
      <c r="L4769" s="304" t="n"/>
      <c r="M4769" s="304" t="n"/>
      <c r="N4769" s="304" t="n"/>
    </row>
    <row r="4770" ht="15.75" customHeight="1" s="412">
      <c r="A4770" s="300" t="n">
        <v>4843</v>
      </c>
      <c r="B4770" s="300" t="n">
        <v>227</v>
      </c>
      <c r="C4770" s="300" t="inlineStr">
        <is>
          <t>T350</t>
        </is>
      </c>
      <c r="D4770" s="300" t="n">
        <v>17</v>
      </c>
      <c r="E4770" s="301" t="n">
        <v>43619</v>
      </c>
      <c r="F4770" s="300" t="n">
        <v>5247</v>
      </c>
      <c r="G4770" s="300" t="n">
        <v>8247</v>
      </c>
      <c r="H4770" s="300" t="n">
        <v>7598</v>
      </c>
      <c r="I4770" s="300" t="n"/>
      <c r="J4770" s="319" t="n"/>
      <c r="K4770" s="304" t="n"/>
      <c r="L4770" s="304" t="n"/>
      <c r="M4770" s="304" t="n"/>
      <c r="N4770" s="304" t="n"/>
    </row>
    <row r="4771" ht="15.75" customHeight="1" s="412">
      <c r="A4771" s="300" t="n">
        <v>4844</v>
      </c>
      <c r="B4771" s="300" t="n">
        <v>228</v>
      </c>
      <c r="C4771" s="300" t="inlineStr">
        <is>
          <t>T350</t>
        </is>
      </c>
      <c r="D4771" s="300" t="n">
        <v>17</v>
      </c>
      <c r="E4771" s="301" t="n">
        <v>43619</v>
      </c>
      <c r="F4771" s="300" t="n">
        <v>5238</v>
      </c>
      <c r="G4771" s="300" t="n">
        <v>8258</v>
      </c>
      <c r="H4771" s="300" t="n">
        <v>7595</v>
      </c>
      <c r="I4771" s="300" t="n"/>
      <c r="J4771" s="319" t="n"/>
      <c r="K4771" s="304" t="n"/>
      <c r="L4771" s="304" t="n"/>
      <c r="M4771" s="304" t="n"/>
      <c r="N4771" s="304" t="n"/>
    </row>
    <row r="4772" ht="15.75" customHeight="1" s="412">
      <c r="A4772" s="300" t="n">
        <v>4845</v>
      </c>
      <c r="B4772" s="300" t="n">
        <v>229</v>
      </c>
      <c r="C4772" s="300" t="inlineStr">
        <is>
          <t>T351</t>
        </is>
      </c>
      <c r="D4772" s="300" t="n">
        <v>17</v>
      </c>
      <c r="E4772" s="301" t="n">
        <v>43619</v>
      </c>
      <c r="F4772" s="300" t="n">
        <v>5205</v>
      </c>
      <c r="G4772" s="300" t="n">
        <v>8565</v>
      </c>
      <c r="H4772" s="300" t="n">
        <v>7844</v>
      </c>
      <c r="I4772" s="300" t="n"/>
      <c r="J4772" s="319" t="n"/>
      <c r="K4772" s="304" t="n"/>
      <c r="L4772" s="304" t="n"/>
      <c r="M4772" s="304" t="n"/>
      <c r="N4772" s="304" t="n"/>
    </row>
    <row r="4773" ht="15.75" customHeight="1" s="412">
      <c r="A4773" s="300" t="n">
        <v>4846</v>
      </c>
      <c r="B4773" s="300" t="n">
        <v>230</v>
      </c>
      <c r="C4773" s="300" t="inlineStr">
        <is>
          <t>T351</t>
        </is>
      </c>
      <c r="D4773" s="300" t="n">
        <v>17</v>
      </c>
      <c r="E4773" s="301" t="n">
        <v>43619</v>
      </c>
      <c r="F4773" s="300" t="n">
        <v>5171</v>
      </c>
      <c r="G4773" s="300" t="n">
        <v>8451</v>
      </c>
      <c r="H4773" s="300" t="n">
        <v>7745</v>
      </c>
      <c r="I4773" s="300" t="n"/>
      <c r="J4773" s="319" t="n"/>
      <c r="K4773" s="304" t="n"/>
      <c r="L4773" s="304" t="n"/>
      <c r="M4773" s="304" t="n"/>
      <c r="N4773" s="304" t="n"/>
    </row>
    <row r="4774" ht="15.75" customHeight="1" s="412">
      <c r="A4774" s="300" t="n">
        <v>4847</v>
      </c>
      <c r="B4774" s="300" t="n">
        <v>231</v>
      </c>
      <c r="C4774" s="300" t="inlineStr">
        <is>
          <t>T353</t>
        </is>
      </c>
      <c r="D4774" s="300" t="n">
        <v>17</v>
      </c>
      <c r="E4774" s="301" t="n">
        <v>43619</v>
      </c>
      <c r="F4774" s="300" t="n">
        <v>5229</v>
      </c>
      <c r="G4774" s="300" t="n">
        <v>6753</v>
      </c>
      <c r="H4774" s="300" t="n">
        <v>6403</v>
      </c>
      <c r="I4774" s="300" t="n"/>
      <c r="J4774" s="319" t="n"/>
      <c r="K4774" s="304" t="n"/>
      <c r="L4774" s="304" t="n"/>
      <c r="M4774" s="304" t="n"/>
      <c r="N4774" s="304" t="n"/>
    </row>
    <row r="4775" ht="15.75" customHeight="1" s="412">
      <c r="A4775" s="300" t="n">
        <v>4848</v>
      </c>
      <c r="B4775" s="300" t="n">
        <v>232</v>
      </c>
      <c r="C4775" s="300" t="inlineStr">
        <is>
          <t>T353</t>
        </is>
      </c>
      <c r="D4775" s="300" t="n">
        <v>17</v>
      </c>
      <c r="E4775" s="301" t="n">
        <v>43619</v>
      </c>
      <c r="F4775" s="300" t="n">
        <v>5244</v>
      </c>
      <c r="G4775" s="300" t="n">
        <v>6669</v>
      </c>
      <c r="H4775" s="300" t="n">
        <v>6343</v>
      </c>
      <c r="I4775" s="300" t="n"/>
      <c r="J4775" s="319" t="n"/>
      <c r="K4775" s="304" t="n"/>
      <c r="L4775" s="304" t="n"/>
      <c r="M4775" s="304" t="n"/>
      <c r="N4775" s="304" t="n"/>
    </row>
    <row r="4776" ht="15.75" customHeight="1" s="412">
      <c r="A4776" s="300" t="n">
        <v>4849</v>
      </c>
      <c r="B4776" s="300" t="n">
        <v>233</v>
      </c>
      <c r="C4776" s="300" t="inlineStr">
        <is>
          <t>T355</t>
        </is>
      </c>
      <c r="D4776" s="300" t="n">
        <v>17</v>
      </c>
      <c r="E4776" s="301" t="n">
        <v>43619</v>
      </c>
      <c r="F4776" s="300" t="n">
        <v>5213</v>
      </c>
      <c r="G4776" s="300" t="n">
        <v>6871</v>
      </c>
      <c r="H4776" s="300" t="n">
        <v>6577</v>
      </c>
      <c r="I4776" s="300" t="n"/>
      <c r="J4776" s="319" t="n"/>
      <c r="K4776" s="304" t="n"/>
      <c r="L4776" s="304" t="n"/>
      <c r="M4776" s="304" t="n"/>
      <c r="N4776" s="304" t="n"/>
    </row>
    <row r="4777" ht="15.75" customHeight="1" s="412">
      <c r="A4777" s="300" t="n">
        <v>4850</v>
      </c>
      <c r="B4777" s="300" t="n">
        <v>234</v>
      </c>
      <c r="C4777" s="300" t="inlineStr">
        <is>
          <t>T355</t>
        </is>
      </c>
      <c r="D4777" s="300" t="n">
        <v>17</v>
      </c>
      <c r="E4777" s="301" t="n">
        <v>43619</v>
      </c>
      <c r="F4777" s="300" t="n">
        <v>5254</v>
      </c>
      <c r="G4777" s="300" t="n">
        <v>7068</v>
      </c>
      <c r="H4777" s="300" t="n">
        <v>6749</v>
      </c>
      <c r="I4777" s="300" t="n"/>
      <c r="J4777" s="319" t="n"/>
      <c r="K4777" s="304" t="n"/>
      <c r="L4777" s="304" t="n"/>
      <c r="M4777" s="304" t="n"/>
      <c r="N4777" s="304" t="n"/>
    </row>
    <row r="4778" ht="15.75" customHeight="1" s="412">
      <c r="A4778" s="300" t="n">
        <v>4851</v>
      </c>
      <c r="B4778" s="300" t="n">
        <v>235</v>
      </c>
      <c r="C4778" s="300" t="inlineStr">
        <is>
          <t>T356</t>
        </is>
      </c>
      <c r="D4778" s="300" t="n">
        <v>17</v>
      </c>
      <c r="E4778" s="301" t="n">
        <v>43619</v>
      </c>
      <c r="F4778" s="300" t="n">
        <v>5230</v>
      </c>
      <c r="G4778" s="300" t="n">
        <v>8045</v>
      </c>
      <c r="H4778" s="300" t="n">
        <v>7266</v>
      </c>
      <c r="I4778" s="300" t="n"/>
      <c r="J4778" s="319" t="n"/>
      <c r="K4778" s="304" t="n"/>
      <c r="L4778" s="304" t="n"/>
      <c r="M4778" s="304" t="n"/>
      <c r="N4778" s="304" t="n"/>
    </row>
    <row r="4779" ht="15.75" customHeight="1" s="412">
      <c r="A4779" s="300" t="n">
        <v>4852</v>
      </c>
      <c r="B4779" s="300" t="n">
        <v>236</v>
      </c>
      <c r="C4779" s="300" t="inlineStr">
        <is>
          <t>T356</t>
        </is>
      </c>
      <c r="D4779" s="300" t="n">
        <v>17</v>
      </c>
      <c r="E4779" s="301" t="n">
        <v>43619</v>
      </c>
      <c r="F4779" s="300" t="n">
        <v>5241</v>
      </c>
      <c r="G4779" s="300" t="n">
        <v>7838</v>
      </c>
      <c r="H4779" s="300" t="n">
        <v>7089</v>
      </c>
      <c r="I4779" s="300" t="n"/>
      <c r="J4779" s="319" t="n"/>
      <c r="K4779" s="304" t="n"/>
      <c r="L4779" s="304" t="n"/>
      <c r="M4779" s="304" t="n"/>
      <c r="N4779" s="304" t="n"/>
    </row>
    <row r="4780" ht="15.75" customHeight="1" s="412">
      <c r="A4780" s="300" t="n">
        <v>4853</v>
      </c>
      <c r="B4780" s="300" t="n">
        <v>237</v>
      </c>
      <c r="C4780" s="300" t="inlineStr">
        <is>
          <t>T359</t>
        </is>
      </c>
      <c r="D4780" s="300" t="n">
        <v>17</v>
      </c>
      <c r="E4780" s="301" t="n">
        <v>43619</v>
      </c>
      <c r="F4780" s="300" t="n">
        <v>5218</v>
      </c>
      <c r="G4780" s="300" t="n">
        <v>8009</v>
      </c>
      <c r="H4780" s="300" t="n">
        <v>7367</v>
      </c>
      <c r="I4780" s="300" t="n"/>
      <c r="J4780" s="319" t="n"/>
      <c r="K4780" s="304" t="n"/>
      <c r="L4780" s="304" t="n"/>
      <c r="M4780" s="304" t="n"/>
      <c r="N4780" s="304" t="n"/>
    </row>
    <row r="4781" ht="15.75" customHeight="1" s="412">
      <c r="A4781" s="300" t="n">
        <v>4854</v>
      </c>
      <c r="B4781" s="300" t="n">
        <v>238</v>
      </c>
      <c r="C4781" s="300" t="inlineStr">
        <is>
          <t>T359</t>
        </is>
      </c>
      <c r="D4781" s="300" t="n">
        <v>17</v>
      </c>
      <c r="E4781" s="301" t="n">
        <v>43619</v>
      </c>
      <c r="F4781" s="300" t="n">
        <v>5217</v>
      </c>
      <c r="G4781" s="300" t="n">
        <v>8047</v>
      </c>
      <c r="H4781" s="300" t="n">
        <v>7387</v>
      </c>
      <c r="I4781" s="300" t="n"/>
      <c r="J4781" s="319" t="n"/>
      <c r="K4781" s="304" t="n"/>
      <c r="L4781" s="304" t="n"/>
      <c r="M4781" s="304" t="n"/>
      <c r="N4781" s="304" t="n"/>
    </row>
    <row r="4782" ht="15.75" customHeight="1" s="412">
      <c r="A4782" s="300" t="n">
        <v>4855</v>
      </c>
      <c r="B4782" s="300" t="n">
        <v>239</v>
      </c>
      <c r="C4782" s="300" t="inlineStr">
        <is>
          <t>T362</t>
        </is>
      </c>
      <c r="D4782" s="300" t="n">
        <v>17</v>
      </c>
      <c r="E4782" s="301" t="n">
        <v>43619</v>
      </c>
      <c r="F4782" s="300" t="n">
        <v>5249</v>
      </c>
      <c r="G4782" s="300" t="n">
        <v>8980</v>
      </c>
      <c r="H4782" s="300" t="n">
        <v>8238</v>
      </c>
      <c r="I4782" s="300" t="n"/>
      <c r="J4782" s="319" t="n"/>
      <c r="K4782" s="304" t="n"/>
      <c r="L4782" s="304" t="n"/>
      <c r="M4782" s="304" t="n"/>
      <c r="N4782" s="304" t="n"/>
    </row>
    <row r="4783" ht="15.75" customHeight="1" s="412">
      <c r="A4783" s="300" t="n">
        <v>4856</v>
      </c>
      <c r="B4783" s="300" t="n">
        <v>240</v>
      </c>
      <c r="C4783" s="300" t="inlineStr">
        <is>
          <t>T362</t>
        </is>
      </c>
      <c r="D4783" s="300" t="n">
        <v>17</v>
      </c>
      <c r="E4783" s="301" t="n">
        <v>43619</v>
      </c>
      <c r="F4783" s="300" t="n">
        <v>5262</v>
      </c>
      <c r="G4783" s="300" t="n">
        <v>8978</v>
      </c>
      <c r="H4783" s="300" t="n">
        <v>8188</v>
      </c>
      <c r="I4783" s="300" t="n"/>
      <c r="J4783" s="319" t="n"/>
      <c r="K4783" s="304" t="n"/>
      <c r="L4783" s="304" t="n"/>
      <c r="M4783" s="304" t="n"/>
      <c r="N4783" s="304" t="n"/>
    </row>
    <row r="4784" ht="15.75" customHeight="1" s="412">
      <c r="A4784" s="300" t="n">
        <v>4857</v>
      </c>
      <c r="B4784" s="300" t="n">
        <v>241</v>
      </c>
      <c r="C4784" s="300" t="inlineStr">
        <is>
          <t>T364</t>
        </is>
      </c>
      <c r="D4784" s="300" t="n">
        <v>17</v>
      </c>
      <c r="E4784" s="301" t="n">
        <v>43619</v>
      </c>
      <c r="F4784" s="300" t="n">
        <v>5180</v>
      </c>
      <c r="G4784" s="300" t="n">
        <v>8152</v>
      </c>
      <c r="H4784" s="300" t="n">
        <v>7582</v>
      </c>
      <c r="I4784" s="300" t="n"/>
      <c r="J4784" s="319" t="n"/>
      <c r="K4784" s="304" t="n"/>
      <c r="L4784" s="304" t="n"/>
      <c r="M4784" s="304" t="n"/>
      <c r="N4784" s="304" t="n"/>
    </row>
    <row r="4785" ht="15.75" customHeight="1" s="412">
      <c r="A4785" s="300" t="n">
        <v>4858</v>
      </c>
      <c r="B4785" s="300" t="n">
        <v>242</v>
      </c>
      <c r="C4785" s="300" t="inlineStr">
        <is>
          <t>T364</t>
        </is>
      </c>
      <c r="D4785" s="300" t="n">
        <v>17</v>
      </c>
      <c r="E4785" s="301" t="n">
        <v>43619</v>
      </c>
      <c r="F4785" s="300" t="n">
        <v>5268</v>
      </c>
      <c r="G4785" s="300" t="n">
        <v>8218</v>
      </c>
      <c r="H4785" s="300" t="n">
        <v>7640</v>
      </c>
      <c r="I4785" s="300" t="n"/>
      <c r="J4785" s="319" t="n"/>
      <c r="K4785" s="304" t="n"/>
      <c r="L4785" s="304" t="n"/>
      <c r="M4785" s="304" t="n"/>
      <c r="N4785" s="304" t="n"/>
    </row>
    <row r="4786" ht="15.75" customHeight="1" s="412">
      <c r="A4786" s="300" t="n">
        <v>4859</v>
      </c>
      <c r="B4786" s="300" t="n">
        <v>243</v>
      </c>
      <c r="C4786" s="300" t="inlineStr">
        <is>
          <t>T366</t>
        </is>
      </c>
      <c r="D4786" s="300" t="n">
        <v>17</v>
      </c>
      <c r="E4786" s="301" t="n">
        <v>43619</v>
      </c>
      <c r="F4786" s="300" t="n">
        <v>5234</v>
      </c>
      <c r="G4786" s="300" t="n">
        <v>8605</v>
      </c>
      <c r="H4786" s="300" t="n">
        <v>7662</v>
      </c>
      <c r="I4786" s="300" t="n"/>
      <c r="J4786" s="319" t="n"/>
      <c r="K4786" s="304" t="n"/>
      <c r="L4786" s="304" t="n"/>
      <c r="M4786" s="304" t="n"/>
      <c r="N4786" s="304" t="n"/>
    </row>
    <row r="4787" ht="15.75" customHeight="1" s="412">
      <c r="A4787" s="300" t="n">
        <v>4860</v>
      </c>
      <c r="B4787" s="300" t="n">
        <v>244</v>
      </c>
      <c r="C4787" s="300" t="inlineStr">
        <is>
          <t>T366</t>
        </is>
      </c>
      <c r="D4787" s="300" t="n">
        <v>17</v>
      </c>
      <c r="E4787" s="301" t="n">
        <v>43619</v>
      </c>
      <c r="F4787" s="300" t="n">
        <v>5243</v>
      </c>
      <c r="G4787" s="300" t="n">
        <v>8737</v>
      </c>
      <c r="H4787" s="300" t="n">
        <v>7758</v>
      </c>
      <c r="I4787" s="300" t="n"/>
      <c r="J4787" s="319" t="n"/>
      <c r="K4787" s="304" t="n"/>
      <c r="L4787" s="304" t="n"/>
      <c r="M4787" s="304" t="n"/>
      <c r="N4787" s="304" t="n"/>
    </row>
    <row r="4788" ht="15.75" customHeight="1" s="412">
      <c r="A4788" s="300" t="n">
        <v>4861</v>
      </c>
      <c r="B4788" s="300" t="n">
        <v>245</v>
      </c>
      <c r="C4788" s="300" t="inlineStr">
        <is>
          <t>T368</t>
        </is>
      </c>
      <c r="D4788" s="300" t="n">
        <v>17</v>
      </c>
      <c r="E4788" s="301" t="n">
        <v>43619</v>
      </c>
      <c r="F4788" s="300" t="n">
        <v>5235</v>
      </c>
      <c r="G4788" s="300" t="n">
        <v>7166</v>
      </c>
      <c r="H4788" s="300" t="n">
        <v>6826</v>
      </c>
      <c r="I4788" s="300" t="n"/>
      <c r="J4788" s="319" t="n"/>
      <c r="K4788" s="304" t="n"/>
      <c r="L4788" s="304" t="n"/>
      <c r="M4788" s="304" t="n"/>
      <c r="N4788" s="304" t="n"/>
    </row>
    <row r="4789" ht="15.75" customHeight="1" s="412">
      <c r="A4789" s="300" t="n">
        <v>4862</v>
      </c>
      <c r="B4789" s="300" t="n">
        <v>246</v>
      </c>
      <c r="C4789" s="300" t="inlineStr">
        <is>
          <t>T368</t>
        </is>
      </c>
      <c r="D4789" s="300" t="n">
        <v>17</v>
      </c>
      <c r="E4789" s="301" t="n">
        <v>43619</v>
      </c>
      <c r="F4789" s="300" t="n">
        <v>5309</v>
      </c>
      <c r="G4789" s="300" t="n">
        <v>7377</v>
      </c>
      <c r="H4789" s="300" t="n">
        <v>7015</v>
      </c>
      <c r="I4789" s="300" t="n"/>
      <c r="J4789" s="319" t="n"/>
      <c r="K4789" s="304" t="n"/>
      <c r="L4789" s="304" t="n"/>
      <c r="M4789" s="304" t="n"/>
      <c r="N4789" s="304" t="n"/>
    </row>
    <row r="4790" ht="15.75" customHeight="1" s="412">
      <c r="A4790" s="300" t="n">
        <v>4863</v>
      </c>
      <c r="B4790" s="300" t="n">
        <v>247</v>
      </c>
      <c r="C4790" s="300" t="inlineStr">
        <is>
          <t>T370</t>
        </is>
      </c>
      <c r="D4790" s="300" t="n">
        <v>17</v>
      </c>
      <c r="E4790" s="301" t="n">
        <v>43619</v>
      </c>
      <c r="F4790" s="300" t="n">
        <v>5282</v>
      </c>
      <c r="G4790" s="300" t="n">
        <v>7441</v>
      </c>
      <c r="H4790" s="300" t="n">
        <v>7052</v>
      </c>
      <c r="I4790" s="300" t="n"/>
      <c r="J4790" s="319" t="n"/>
      <c r="K4790" s="304" t="n"/>
      <c r="L4790" s="304" t="n"/>
      <c r="M4790" s="304" t="n"/>
      <c r="N4790" s="304" t="n"/>
    </row>
    <row r="4791" ht="15.75" customHeight="1" s="412">
      <c r="A4791" s="300" t="n">
        <v>4864</v>
      </c>
      <c r="B4791" s="300" t="n">
        <v>248</v>
      </c>
      <c r="C4791" s="300" t="inlineStr">
        <is>
          <t>T370</t>
        </is>
      </c>
      <c r="D4791" s="300" t="n">
        <v>17</v>
      </c>
      <c r="E4791" s="301" t="n">
        <v>43619</v>
      </c>
      <c r="F4791" s="300" t="n">
        <v>5224</v>
      </c>
      <c r="G4791" s="300" t="n">
        <v>7318</v>
      </c>
      <c r="H4791" s="300" t="n">
        <v>6939</v>
      </c>
      <c r="I4791" s="300" t="n"/>
      <c r="J4791" s="319" t="n"/>
      <c r="K4791" s="304" t="n"/>
      <c r="L4791" s="304" t="n"/>
      <c r="M4791" s="304" t="n"/>
      <c r="N4791" s="304" t="n"/>
    </row>
    <row r="4792" ht="15.75" customHeight="1" s="412">
      <c r="A4792" s="300" t="n">
        <v>4865</v>
      </c>
      <c r="B4792" s="300" t="n">
        <v>249</v>
      </c>
      <c r="C4792" s="300" t="inlineStr">
        <is>
          <t>T372</t>
        </is>
      </c>
      <c r="D4792" s="300" t="n">
        <v>17</v>
      </c>
      <c r="E4792" s="301" t="n">
        <v>43619</v>
      </c>
      <c r="F4792" s="300" t="n">
        <v>5178</v>
      </c>
      <c r="G4792" s="300" t="n">
        <v>8347</v>
      </c>
      <c r="H4792" s="300" t="n">
        <v>7720</v>
      </c>
      <c r="I4792" s="300" t="n"/>
      <c r="J4792" s="319" t="n"/>
      <c r="K4792" s="304" t="n"/>
      <c r="L4792" s="304" t="n"/>
      <c r="M4792" s="304" t="n"/>
      <c r="N4792" s="304" t="n"/>
    </row>
    <row r="4793" ht="15.75" customHeight="1" s="412">
      <c r="A4793" s="300" t="n">
        <v>4866</v>
      </c>
      <c r="B4793" s="300" t="n">
        <v>250</v>
      </c>
      <c r="C4793" s="300" t="inlineStr">
        <is>
          <t>T372</t>
        </is>
      </c>
      <c r="D4793" s="300" t="n">
        <v>17</v>
      </c>
      <c r="E4793" s="301" t="n">
        <v>43619</v>
      </c>
      <c r="F4793" s="300" t="n">
        <v>5274</v>
      </c>
      <c r="G4793" s="300" t="n">
        <v>8346</v>
      </c>
      <c r="H4793" s="300" t="n">
        <v>7713</v>
      </c>
      <c r="I4793" s="300" t="n"/>
      <c r="J4793" s="319" t="n"/>
      <c r="K4793" s="304" t="n"/>
      <c r="L4793" s="304" t="n"/>
      <c r="M4793" s="304" t="n"/>
      <c r="N4793" s="304" t="n"/>
    </row>
    <row r="4794" ht="15.75" customHeight="1" s="412">
      <c r="A4794" s="300" t="n">
        <v>4867</v>
      </c>
      <c r="B4794" s="300" t="n">
        <v>251</v>
      </c>
      <c r="C4794" s="300" t="inlineStr">
        <is>
          <t>T373</t>
        </is>
      </c>
      <c r="D4794" s="300" t="n">
        <v>17</v>
      </c>
      <c r="E4794" s="301" t="n">
        <v>43619</v>
      </c>
      <c r="F4794" s="300" t="n">
        <v>5258</v>
      </c>
      <c r="G4794" s="300" t="n">
        <v>7051</v>
      </c>
      <c r="H4794" s="300" t="n">
        <v>6676</v>
      </c>
      <c r="I4794" s="300" t="n"/>
      <c r="J4794" s="319" t="n"/>
      <c r="K4794" s="304" t="n"/>
      <c r="L4794" s="304" t="n"/>
      <c r="M4794" s="304" t="n"/>
      <c r="N4794" s="304" t="n"/>
    </row>
    <row r="4795" ht="15.75" customHeight="1" s="412">
      <c r="A4795" s="300" t="n">
        <v>4868</v>
      </c>
      <c r="B4795" s="300" t="n">
        <v>252</v>
      </c>
      <c r="C4795" s="300" t="inlineStr">
        <is>
          <t>T373</t>
        </is>
      </c>
      <c r="D4795" s="300" t="n">
        <v>17</v>
      </c>
      <c r="E4795" s="301" t="n">
        <v>43619</v>
      </c>
      <c r="F4795" s="300" t="n">
        <v>5296</v>
      </c>
      <c r="G4795" s="300" t="n">
        <v>7199</v>
      </c>
      <c r="H4795" s="300" t="n">
        <v>6802</v>
      </c>
      <c r="I4795" s="300" t="n"/>
      <c r="J4795" s="319" t="n"/>
      <c r="K4795" s="304" t="n"/>
      <c r="L4795" s="304" t="n"/>
      <c r="M4795" s="304" t="n"/>
      <c r="N4795" s="304" t="n"/>
    </row>
    <row r="4796" ht="15.75" customHeight="1" s="412">
      <c r="A4796" s="300" t="n">
        <v>4869</v>
      </c>
      <c r="B4796" s="300" t="n">
        <v>253</v>
      </c>
      <c r="C4796" s="300" t="inlineStr">
        <is>
          <t>T374</t>
        </is>
      </c>
      <c r="D4796" s="300" t="n">
        <v>17</v>
      </c>
      <c r="E4796" s="301" t="n">
        <v>43619</v>
      </c>
      <c r="F4796" s="300" t="n">
        <v>5257</v>
      </c>
      <c r="G4796" s="300" t="n">
        <v>7884</v>
      </c>
      <c r="H4796" s="300" t="n">
        <v>7378</v>
      </c>
      <c r="I4796" s="300" t="n"/>
      <c r="J4796" s="319" t="n"/>
      <c r="K4796" s="304" t="n"/>
      <c r="L4796" s="304" t="n"/>
      <c r="M4796" s="304" t="n"/>
      <c r="N4796" s="304" t="n"/>
    </row>
    <row r="4797" ht="15.75" customHeight="1" s="412">
      <c r="A4797" s="300" t="n">
        <v>4870</v>
      </c>
      <c r="B4797" s="300" t="n">
        <v>254</v>
      </c>
      <c r="C4797" s="300" t="inlineStr">
        <is>
          <t>T374</t>
        </is>
      </c>
      <c r="D4797" s="300" t="n">
        <v>17</v>
      </c>
      <c r="E4797" s="301" t="n">
        <v>43619</v>
      </c>
      <c r="F4797" s="300" t="n">
        <v>5257</v>
      </c>
      <c r="G4797" s="300" t="n">
        <v>8204</v>
      </c>
      <c r="H4797" s="300" t="n">
        <v>7615</v>
      </c>
      <c r="I4797" s="300" t="n"/>
      <c r="J4797" s="319" t="n"/>
      <c r="K4797" s="304" t="n"/>
      <c r="L4797" s="304" t="n"/>
      <c r="M4797" s="304" t="n"/>
      <c r="N4797" s="304" t="n"/>
    </row>
    <row r="4798" ht="15.75" customHeight="1" s="412">
      <c r="A4798" s="300" t="n">
        <v>4871</v>
      </c>
      <c r="B4798" s="300" t="n">
        <v>255</v>
      </c>
      <c r="C4798" s="300" t="inlineStr">
        <is>
          <t>T376</t>
        </is>
      </c>
      <c r="D4798" s="300" t="n">
        <v>17</v>
      </c>
      <c r="E4798" s="301" t="n">
        <v>43619</v>
      </c>
      <c r="F4798" s="300" t="n">
        <v>5260</v>
      </c>
      <c r="G4798" s="300" t="n">
        <v>6483</v>
      </c>
      <c r="H4798" s="300" t="n">
        <v>6276</v>
      </c>
      <c r="I4798" s="300" t="n"/>
      <c r="J4798" s="319" t="n"/>
      <c r="K4798" s="304" t="n"/>
      <c r="L4798" s="304" t="n"/>
      <c r="M4798" s="304" t="n"/>
      <c r="N4798" s="304" t="n"/>
    </row>
    <row r="4799" ht="15.75" customHeight="1" s="412">
      <c r="A4799" s="300" t="n">
        <v>4872</v>
      </c>
      <c r="B4799" s="300" t="n">
        <v>256</v>
      </c>
      <c r="C4799" s="300" t="inlineStr">
        <is>
          <t>T376</t>
        </is>
      </c>
      <c r="D4799" s="300" t="n">
        <v>17</v>
      </c>
      <c r="E4799" s="301" t="n">
        <v>43619</v>
      </c>
      <c r="F4799" s="300" t="n">
        <v>5193</v>
      </c>
      <c r="G4799" s="300" t="n">
        <v>6545</v>
      </c>
      <c r="H4799" s="300" t="n">
        <v>6314</v>
      </c>
      <c r="I4799" s="300" t="n"/>
      <c r="J4799" s="319" t="n"/>
      <c r="K4799" s="304" t="n"/>
      <c r="L4799" s="304" t="n"/>
      <c r="M4799" s="304" t="n"/>
      <c r="N4799" s="304" t="n"/>
    </row>
    <row r="4800" ht="15.75" customHeight="1" s="412">
      <c r="A4800" s="300" t="n">
        <v>4873</v>
      </c>
      <c r="B4800" s="300" t="n">
        <v>257</v>
      </c>
      <c r="C4800" s="300" t="inlineStr">
        <is>
          <t>T377</t>
        </is>
      </c>
      <c r="D4800" s="300" t="n">
        <v>17</v>
      </c>
      <c r="E4800" s="301" t="n">
        <v>43619</v>
      </c>
      <c r="F4800" s="300" t="n">
        <v>5226</v>
      </c>
      <c r="G4800" s="300" t="n">
        <v>8006</v>
      </c>
      <c r="H4800" s="300" t="n">
        <v>7486</v>
      </c>
      <c r="I4800" s="300" t="n"/>
      <c r="J4800" s="319" t="n"/>
      <c r="K4800" s="304" t="n"/>
      <c r="L4800" s="304" t="n"/>
      <c r="M4800" s="304" t="n"/>
      <c r="N4800" s="304" t="n"/>
    </row>
    <row r="4801" ht="15.75" customHeight="1" s="412">
      <c r="A4801" s="300" t="n">
        <v>4874</v>
      </c>
      <c r="B4801" s="300" t="n">
        <v>258</v>
      </c>
      <c r="C4801" s="300" t="inlineStr">
        <is>
          <t>T377</t>
        </is>
      </c>
      <c r="D4801" s="300" t="n">
        <v>17</v>
      </c>
      <c r="E4801" s="301" t="n">
        <v>43619</v>
      </c>
      <c r="F4801" s="300" t="n">
        <v>5266</v>
      </c>
      <c r="G4801" s="300" t="n">
        <v>7885</v>
      </c>
      <c r="H4801" s="300" t="n">
        <v>7396</v>
      </c>
      <c r="I4801" s="300" t="n"/>
      <c r="J4801" s="319" t="n"/>
      <c r="K4801" s="304" t="n"/>
      <c r="L4801" s="304" t="n"/>
      <c r="M4801" s="304" t="n"/>
      <c r="N4801" s="304" t="n"/>
    </row>
    <row r="4802" ht="15.75" customHeight="1" s="412">
      <c r="A4802" s="300" t="n">
        <v>4875</v>
      </c>
      <c r="B4802" s="300" t="n">
        <v>259</v>
      </c>
      <c r="C4802" s="300" t="inlineStr">
        <is>
          <t>T378</t>
        </is>
      </c>
      <c r="D4802" s="300" t="n">
        <v>17</v>
      </c>
      <c r="E4802" s="301" t="n">
        <v>43619</v>
      </c>
      <c r="F4802" s="300" t="n">
        <v>5198</v>
      </c>
      <c r="G4802" s="300" t="n">
        <v>8650</v>
      </c>
      <c r="H4802" s="300" t="n">
        <v>7770</v>
      </c>
      <c r="I4802" s="300" t="n"/>
      <c r="J4802" s="319" t="n"/>
      <c r="K4802" s="304" t="n"/>
      <c r="L4802" s="304" t="n"/>
      <c r="M4802" s="304" t="n"/>
      <c r="N4802" s="304" t="n"/>
    </row>
    <row r="4803" ht="15.75" customHeight="1" s="412">
      <c r="A4803" s="300" t="n">
        <v>4876</v>
      </c>
      <c r="B4803" s="300" t="n">
        <v>260</v>
      </c>
      <c r="C4803" s="300" t="inlineStr">
        <is>
          <t>T378</t>
        </is>
      </c>
      <c r="D4803" s="300" t="n">
        <v>17</v>
      </c>
      <c r="E4803" s="301" t="n">
        <v>43619</v>
      </c>
      <c r="F4803" s="300" t="n">
        <v>5247</v>
      </c>
      <c r="G4803" s="300" t="n">
        <v>8577</v>
      </c>
      <c r="H4803" s="300" t="n">
        <v>7725</v>
      </c>
      <c r="I4803" s="300" t="n"/>
      <c r="J4803" s="319" t="n"/>
      <c r="K4803" s="304" t="n"/>
      <c r="L4803" s="304" t="n"/>
      <c r="M4803" s="304" t="n"/>
      <c r="N4803" s="304" t="n"/>
    </row>
    <row r="4804" ht="15.75" customHeight="1" s="412">
      <c r="A4804" s="300" t="n">
        <v>4877</v>
      </c>
      <c r="B4804" s="300" t="n">
        <v>261</v>
      </c>
      <c r="C4804" s="300" t="inlineStr">
        <is>
          <t>T379</t>
        </is>
      </c>
      <c r="D4804" s="300" t="n">
        <v>17</v>
      </c>
      <c r="E4804" s="301" t="n">
        <v>43619</v>
      </c>
      <c r="F4804" s="300" t="n">
        <v>5229</v>
      </c>
      <c r="G4804" s="300" t="n">
        <v>8102</v>
      </c>
      <c r="H4804" s="300" t="n">
        <v>7584</v>
      </c>
      <c r="I4804" s="300" t="n"/>
      <c r="J4804" s="319" t="n"/>
      <c r="K4804" s="304" t="n"/>
      <c r="L4804" s="304" t="n"/>
      <c r="M4804" s="304" t="n"/>
      <c r="N4804" s="304" t="n"/>
    </row>
    <row r="4805" ht="15.75" customHeight="1" s="412">
      <c r="A4805" s="300" t="n">
        <v>4878</v>
      </c>
      <c r="B4805" s="300" t="n">
        <v>262</v>
      </c>
      <c r="C4805" s="300" t="inlineStr">
        <is>
          <t>T379</t>
        </is>
      </c>
      <c r="D4805" s="300" t="n">
        <v>17</v>
      </c>
      <c r="E4805" s="301" t="n">
        <v>43619</v>
      </c>
      <c r="F4805" s="300" t="n">
        <v>5194</v>
      </c>
      <c r="G4805" s="300" t="n">
        <v>7951</v>
      </c>
      <c r="H4805" s="300" t="n">
        <v>7458</v>
      </c>
      <c r="I4805" s="300" t="n"/>
      <c r="J4805" s="319" t="n"/>
      <c r="K4805" s="304" t="n"/>
      <c r="L4805" s="304" t="n"/>
      <c r="M4805" s="304" t="n"/>
      <c r="N4805" s="304" t="n"/>
    </row>
    <row r="4806" ht="15.75" customHeight="1" s="412">
      <c r="A4806" s="300" t="n">
        <v>4879</v>
      </c>
      <c r="B4806" s="300" t="n">
        <v>263</v>
      </c>
      <c r="C4806" s="300" t="inlineStr">
        <is>
          <t>T384</t>
        </is>
      </c>
      <c r="D4806" s="300" t="n">
        <v>17</v>
      </c>
      <c r="E4806" s="301" t="n">
        <v>43619</v>
      </c>
      <c r="F4806" s="300" t="n">
        <v>5258</v>
      </c>
      <c r="G4806" s="300" t="n">
        <v>7398</v>
      </c>
      <c r="H4806" s="300" t="n">
        <v>7036</v>
      </c>
      <c r="I4806" s="300" t="n"/>
      <c r="J4806" s="319" t="n"/>
      <c r="K4806" s="304" t="n"/>
      <c r="L4806" s="304" t="n"/>
      <c r="M4806" s="304" t="n"/>
      <c r="N4806" s="304" t="n"/>
    </row>
    <row r="4807" ht="15.75" customHeight="1" s="412">
      <c r="A4807" s="300" t="n">
        <v>4880</v>
      </c>
      <c r="B4807" s="300" t="n">
        <v>264</v>
      </c>
      <c r="C4807" s="300" t="inlineStr">
        <is>
          <t>T384</t>
        </is>
      </c>
      <c r="D4807" s="300" t="n">
        <v>17</v>
      </c>
      <c r="E4807" s="301" t="n">
        <v>43619</v>
      </c>
      <c r="F4807" s="300" t="n">
        <v>5312</v>
      </c>
      <c r="G4807" s="300" t="n">
        <v>7335</v>
      </c>
      <c r="H4807" s="300" t="n">
        <v>6992</v>
      </c>
      <c r="I4807" s="300" t="n"/>
      <c r="J4807" s="319" t="n"/>
      <c r="K4807" s="304" t="n"/>
      <c r="L4807" s="304" t="n"/>
      <c r="M4807" s="304" t="n"/>
      <c r="N4807" s="304" t="n"/>
    </row>
    <row r="4808" ht="15.75" customHeight="1" s="412">
      <c r="A4808" s="300" t="n">
        <v>4881</v>
      </c>
      <c r="B4808" s="300" t="n">
        <v>265</v>
      </c>
      <c r="C4808" s="300" t="inlineStr">
        <is>
          <t>T386</t>
        </is>
      </c>
      <c r="D4808" s="300" t="n">
        <v>17</v>
      </c>
      <c r="E4808" s="301" t="n">
        <v>43619</v>
      </c>
      <c r="F4808" s="300" t="n">
        <v>5235</v>
      </c>
      <c r="G4808" s="300" t="n">
        <v>8287</v>
      </c>
      <c r="H4808" s="300" t="n">
        <v>7648</v>
      </c>
      <c r="I4808" s="300" t="n"/>
      <c r="J4808" s="319" t="n"/>
      <c r="K4808" s="304" t="n"/>
      <c r="L4808" s="304" t="n"/>
      <c r="M4808" s="304" t="n"/>
      <c r="N4808" s="304" t="n"/>
    </row>
    <row r="4809" ht="15.75" customHeight="1" s="412">
      <c r="A4809" s="300" t="n">
        <v>4882</v>
      </c>
      <c r="B4809" s="300" t="n">
        <v>266</v>
      </c>
      <c r="C4809" s="300" t="inlineStr">
        <is>
          <t>T386</t>
        </is>
      </c>
      <c r="D4809" s="300" t="n">
        <v>17</v>
      </c>
      <c r="E4809" s="301" t="n">
        <v>43619</v>
      </c>
      <c r="F4809" s="300" t="n">
        <v>5209</v>
      </c>
      <c r="G4809" s="300" t="n">
        <v>8297</v>
      </c>
      <c r="H4809" s="300" t="n">
        <v>7603</v>
      </c>
      <c r="I4809" s="300" t="n"/>
      <c r="J4809" s="319" t="n"/>
      <c r="K4809" s="304" t="n"/>
      <c r="L4809" s="304" t="n"/>
      <c r="M4809" s="304" t="n"/>
      <c r="N4809" s="304" t="n"/>
    </row>
    <row r="4810" ht="15.75" customHeight="1" s="412">
      <c r="A4810" s="300" t="n">
        <v>4883</v>
      </c>
      <c r="B4810" s="300" t="n">
        <v>267</v>
      </c>
      <c r="C4810" s="300" t="inlineStr">
        <is>
          <t>T390</t>
        </is>
      </c>
      <c r="D4810" s="300" t="n">
        <v>17</v>
      </c>
      <c r="E4810" s="301" t="n">
        <v>43619</v>
      </c>
      <c r="F4810" s="300" t="n">
        <v>5263</v>
      </c>
      <c r="G4810" s="300" t="n">
        <v>8993</v>
      </c>
      <c r="H4810" s="300" t="n">
        <v>8156</v>
      </c>
      <c r="I4810" s="300" t="n"/>
      <c r="J4810" s="319" t="n"/>
      <c r="K4810" s="304" t="n"/>
      <c r="L4810" s="304" t="n"/>
      <c r="M4810" s="304" t="n"/>
      <c r="N4810" s="304" t="n"/>
    </row>
    <row r="4811" ht="15.75" customHeight="1" s="412">
      <c r="A4811" s="300" t="n">
        <v>4884</v>
      </c>
      <c r="B4811" s="300" t="n">
        <v>268</v>
      </c>
      <c r="C4811" s="300" t="inlineStr">
        <is>
          <t>T390</t>
        </is>
      </c>
      <c r="D4811" s="300" t="n">
        <v>17</v>
      </c>
      <c r="E4811" s="301" t="n">
        <v>43619</v>
      </c>
      <c r="F4811" s="300" t="n">
        <v>5219</v>
      </c>
      <c r="G4811" s="300" t="n">
        <v>8057</v>
      </c>
      <c r="H4811" s="300" t="n">
        <v>8164</v>
      </c>
      <c r="I4811" s="300" t="n"/>
      <c r="J4811" s="319" t="n"/>
      <c r="K4811" s="304" t="n"/>
      <c r="L4811" s="304" t="n"/>
      <c r="M4811" s="304" t="n"/>
      <c r="N4811" s="304" t="n"/>
    </row>
    <row r="4812" ht="15.75" customHeight="1" s="412">
      <c r="A4812" s="300" t="n">
        <v>4885</v>
      </c>
      <c r="B4812" s="300" t="n">
        <v>269</v>
      </c>
      <c r="C4812" s="300" t="inlineStr">
        <is>
          <t>T391</t>
        </is>
      </c>
      <c r="D4812" s="300" t="n">
        <v>17</v>
      </c>
      <c r="E4812" s="301" t="n">
        <v>43619</v>
      </c>
      <c r="F4812" s="300" t="n">
        <v>5241</v>
      </c>
      <c r="G4812" s="300" t="n">
        <v>7065</v>
      </c>
      <c r="H4812" s="300" t="n">
        <v>6732</v>
      </c>
      <c r="I4812" s="300" t="n"/>
      <c r="J4812" s="319" t="n"/>
      <c r="K4812" s="304" t="n"/>
      <c r="L4812" s="304" t="n"/>
      <c r="M4812" s="304" t="n"/>
      <c r="N4812" s="304" t="n"/>
    </row>
    <row r="4813" ht="15.75" customHeight="1" s="412">
      <c r="A4813" s="300" t="n">
        <v>4886</v>
      </c>
      <c r="B4813" s="300" t="n">
        <v>270</v>
      </c>
      <c r="C4813" s="300" t="inlineStr">
        <is>
          <t>T391</t>
        </is>
      </c>
      <c r="D4813" s="300" t="n">
        <v>17</v>
      </c>
      <c r="E4813" s="301" t="n">
        <v>43619</v>
      </c>
      <c r="F4813" s="300" t="n">
        <v>5254</v>
      </c>
      <c r="G4813" s="300" t="n">
        <v>7034</v>
      </c>
      <c r="H4813" s="300" t="n">
        <v>6708</v>
      </c>
      <c r="I4813" s="300" t="n"/>
      <c r="J4813" s="319" t="n"/>
      <c r="K4813" s="304" t="n"/>
      <c r="L4813" s="304" t="n"/>
      <c r="M4813" s="304" t="n"/>
      <c r="N4813" s="304" t="n"/>
    </row>
    <row r="4814" ht="15.75" customHeight="1" s="412">
      <c r="A4814" s="300" t="n">
        <v>4887</v>
      </c>
      <c r="B4814" s="300" t="n">
        <v>271</v>
      </c>
      <c r="C4814" s="300" t="inlineStr">
        <is>
          <t>T398</t>
        </is>
      </c>
      <c r="D4814" s="300" t="n">
        <v>17</v>
      </c>
      <c r="E4814" s="301" t="n">
        <v>43619</v>
      </c>
      <c r="F4814" s="300" t="n">
        <v>5224</v>
      </c>
      <c r="G4814" s="300" t="n">
        <v>8232</v>
      </c>
      <c r="H4814" s="300" t="n">
        <v>7728</v>
      </c>
      <c r="I4814" s="300" t="n"/>
      <c r="J4814" s="319" t="n"/>
      <c r="K4814" s="304" t="n"/>
      <c r="L4814" s="304" t="n"/>
      <c r="M4814" s="304" t="n"/>
      <c r="N4814" s="304" t="n"/>
    </row>
    <row r="4815" ht="15.75" customHeight="1" s="412">
      <c r="A4815" s="300" t="n">
        <v>4888</v>
      </c>
      <c r="B4815" s="300" t="n">
        <v>272</v>
      </c>
      <c r="C4815" s="300" t="inlineStr">
        <is>
          <t>T398</t>
        </is>
      </c>
      <c r="D4815" s="300" t="n">
        <v>17</v>
      </c>
      <c r="E4815" s="301" t="n">
        <v>43619</v>
      </c>
      <c r="F4815" s="300" t="n">
        <v>5257</v>
      </c>
      <c r="G4815" s="300" t="n">
        <v>8230</v>
      </c>
      <c r="H4815" s="300" t="n">
        <v>7721</v>
      </c>
      <c r="I4815" s="300" t="n"/>
      <c r="J4815" s="319" t="n"/>
      <c r="K4815" s="304" t="n"/>
      <c r="L4815" s="304" t="n"/>
      <c r="M4815" s="304" t="n"/>
      <c r="N4815" s="304" t="n"/>
    </row>
    <row r="4816" ht="15.75" customHeight="1" s="412">
      <c r="A4816" s="300" t="n">
        <v>4889</v>
      </c>
      <c r="B4816" s="300" t="n">
        <v>273</v>
      </c>
      <c r="C4816" s="300" t="inlineStr">
        <is>
          <t>T399</t>
        </is>
      </c>
      <c r="D4816" s="300" t="n">
        <v>17</v>
      </c>
      <c r="E4816" s="301" t="n">
        <v>43619</v>
      </c>
      <c r="F4816" s="300" t="n">
        <v>5242</v>
      </c>
      <c r="G4816" s="300" t="n">
        <v>8146</v>
      </c>
      <c r="H4816" s="300" t="n">
        <v>7529</v>
      </c>
      <c r="I4816" s="300" t="n"/>
      <c r="J4816" s="319" t="n"/>
      <c r="K4816" s="304" t="n"/>
      <c r="L4816" s="304" t="n"/>
      <c r="M4816" s="304" t="n"/>
      <c r="N4816" s="304" t="n"/>
    </row>
    <row r="4817" ht="15.75" customHeight="1" s="412">
      <c r="A4817" s="300" t="n">
        <v>4890</v>
      </c>
      <c r="B4817" s="300" t="n">
        <v>274</v>
      </c>
      <c r="C4817" s="300" t="inlineStr">
        <is>
          <t>T399</t>
        </is>
      </c>
      <c r="D4817" s="300" t="n">
        <v>17</v>
      </c>
      <c r="E4817" s="301" t="n">
        <v>43619</v>
      </c>
      <c r="F4817" s="300" t="n">
        <v>5233</v>
      </c>
      <c r="G4817" s="300" t="n">
        <v>8055</v>
      </c>
      <c r="H4817" s="300" t="n">
        <v>7444</v>
      </c>
      <c r="I4817" s="300" t="n"/>
      <c r="J4817" s="319" t="n"/>
      <c r="K4817" s="304" t="n"/>
      <c r="L4817" s="304" t="n"/>
      <c r="M4817" s="304" t="n"/>
      <c r="N4817" s="304" t="n"/>
    </row>
    <row r="4818" ht="15.75" customHeight="1" s="412">
      <c r="A4818" s="300" t="n">
        <v>4891</v>
      </c>
      <c r="B4818" s="300" t="n">
        <v>275</v>
      </c>
      <c r="C4818" s="300" t="inlineStr">
        <is>
          <t>T400</t>
        </is>
      </c>
      <c r="D4818" s="300" t="n">
        <v>17</v>
      </c>
      <c r="E4818" s="301" t="n">
        <v>43619</v>
      </c>
      <c r="F4818" s="300" t="n">
        <v>5274</v>
      </c>
      <c r="G4818" s="300" t="n">
        <v>8143</v>
      </c>
      <c r="H4818" s="300" t="n">
        <v>7658</v>
      </c>
      <c r="I4818" s="300" t="n"/>
      <c r="J4818" s="319" t="n"/>
      <c r="K4818" s="304" t="n"/>
      <c r="L4818" s="304" t="n"/>
      <c r="M4818" s="304" t="n"/>
      <c r="N4818" s="304" t="n"/>
    </row>
    <row r="4819" ht="15.75" customHeight="1" s="412">
      <c r="A4819" s="300" t="n">
        <v>4892</v>
      </c>
      <c r="B4819" s="300" t="n">
        <v>276</v>
      </c>
      <c r="C4819" s="300" t="inlineStr">
        <is>
          <t>T400</t>
        </is>
      </c>
      <c r="D4819" s="300" t="n">
        <v>17</v>
      </c>
      <c r="E4819" s="301" t="n">
        <v>43619</v>
      </c>
      <c r="F4819" s="300" t="n">
        <v>5217</v>
      </c>
      <c r="G4819" s="300" t="n">
        <v>8018</v>
      </c>
      <c r="H4819" s="300" t="n">
        <v>7545</v>
      </c>
      <c r="I4819" s="300" t="n"/>
      <c r="J4819" s="319" t="n"/>
      <c r="K4819" s="304" t="n"/>
      <c r="L4819" s="304" t="n"/>
      <c r="M4819" s="304" t="n"/>
      <c r="N4819" s="304" t="n"/>
    </row>
    <row r="4820" ht="15.75" customHeight="1" s="412">
      <c r="A4820" s="300" t="n">
        <v>4893</v>
      </c>
      <c r="B4820" s="300" t="n">
        <v>277</v>
      </c>
      <c r="C4820" s="300" t="inlineStr">
        <is>
          <t>T402</t>
        </is>
      </c>
      <c r="D4820" s="300" t="n">
        <v>17</v>
      </c>
      <c r="E4820" s="301" t="n">
        <v>43619</v>
      </c>
      <c r="F4820" s="300" t="n">
        <v>5252</v>
      </c>
      <c r="G4820" s="300" t="n">
        <v>6999</v>
      </c>
      <c r="H4820" s="300" t="n">
        <v>6661</v>
      </c>
      <c r="I4820" s="300" t="n"/>
      <c r="J4820" s="319" t="n"/>
      <c r="K4820" s="304" t="n"/>
      <c r="L4820" s="304" t="n"/>
      <c r="M4820" s="304" t="n"/>
      <c r="N4820" s="304" t="n"/>
    </row>
    <row r="4821" ht="15.75" customHeight="1" s="412">
      <c r="A4821" s="300" t="n">
        <v>4894</v>
      </c>
      <c r="B4821" s="300" t="n">
        <v>278</v>
      </c>
      <c r="C4821" s="300" t="inlineStr">
        <is>
          <t>T402</t>
        </is>
      </c>
      <c r="D4821" s="300" t="n">
        <v>17</v>
      </c>
      <c r="E4821" s="301" t="n">
        <v>43619</v>
      </c>
      <c r="F4821" s="300" t="n">
        <v>5256</v>
      </c>
      <c r="G4821" s="300" t="n">
        <v>6908</v>
      </c>
      <c r="H4821" s="300" t="n">
        <v>6579</v>
      </c>
      <c r="I4821" s="300" t="n"/>
      <c r="J4821" s="319" t="n"/>
      <c r="K4821" s="304" t="n"/>
      <c r="L4821" s="304" t="n"/>
      <c r="M4821" s="304" t="n"/>
      <c r="N4821" s="304" t="n"/>
    </row>
    <row r="4822" ht="15.75" customHeight="1" s="412">
      <c r="A4822" s="300" t="n">
        <v>4895</v>
      </c>
      <c r="B4822" s="300" t="n">
        <v>279</v>
      </c>
      <c r="C4822" s="300" t="inlineStr">
        <is>
          <t>T403</t>
        </is>
      </c>
      <c r="D4822" s="300" t="n">
        <v>17</v>
      </c>
      <c r="E4822" s="301" t="n">
        <v>43619</v>
      </c>
      <c r="F4822" s="300" t="n">
        <v>5269</v>
      </c>
      <c r="G4822" s="300" t="n">
        <v>7810</v>
      </c>
      <c r="H4822" s="300" t="n">
        <v>7338</v>
      </c>
      <c r="I4822" s="300" t="n"/>
      <c r="J4822" s="319" t="n"/>
      <c r="K4822" s="304" t="n"/>
      <c r="L4822" s="304" t="n"/>
      <c r="M4822" s="304" t="n"/>
      <c r="N4822" s="304" t="n"/>
    </row>
    <row r="4823" ht="15.75" customHeight="1" s="412">
      <c r="A4823" s="300" t="n">
        <v>4896</v>
      </c>
      <c r="B4823" s="300" t="n">
        <v>280</v>
      </c>
      <c r="C4823" s="300" t="inlineStr">
        <is>
          <t>T403</t>
        </is>
      </c>
      <c r="D4823" s="300" t="n">
        <v>17</v>
      </c>
      <c r="E4823" s="301" t="n">
        <v>43619</v>
      </c>
      <c r="F4823" s="300" t="n">
        <v>5260</v>
      </c>
      <c r="G4823" s="300" t="n">
        <v>7771</v>
      </c>
      <c r="H4823" s="300" t="n">
        <v>7306</v>
      </c>
      <c r="I4823" s="300" t="n"/>
      <c r="J4823" s="319" t="n"/>
      <c r="K4823" s="304" t="n"/>
      <c r="L4823" s="304" t="n"/>
      <c r="M4823" s="304" t="n"/>
      <c r="N4823" s="304" t="n"/>
    </row>
    <row r="4824" ht="15.75" customHeight="1" s="412">
      <c r="A4824" s="300" t="n">
        <v>4897</v>
      </c>
      <c r="B4824" s="300" t="n">
        <v>281</v>
      </c>
      <c r="C4824" s="300" t="inlineStr">
        <is>
          <t>T404</t>
        </is>
      </c>
      <c r="D4824" s="300" t="n">
        <v>17</v>
      </c>
      <c r="E4824" s="301" t="n">
        <v>43619</v>
      </c>
      <c r="F4824" s="300" t="n">
        <v>5275</v>
      </c>
      <c r="G4824" s="300" t="n">
        <v>7173</v>
      </c>
      <c r="H4824" s="300" t="n">
        <v>6779</v>
      </c>
      <c r="I4824" s="300" t="n"/>
      <c r="J4824" s="319" t="n"/>
      <c r="K4824" s="304" t="n"/>
      <c r="L4824" s="304" t="n"/>
      <c r="M4824" s="304" t="n"/>
      <c r="N4824" s="304" t="n"/>
    </row>
    <row r="4825" ht="15.75" customHeight="1" s="412">
      <c r="A4825" s="300" t="n">
        <v>4898</v>
      </c>
      <c r="B4825" s="300" t="n">
        <v>282</v>
      </c>
      <c r="C4825" s="300" t="inlineStr">
        <is>
          <t>T404</t>
        </is>
      </c>
      <c r="D4825" s="300" t="n">
        <v>17</v>
      </c>
      <c r="E4825" s="301" t="n">
        <v>43619</v>
      </c>
      <c r="F4825" s="300" t="n">
        <v>5225</v>
      </c>
      <c r="G4825" s="300" t="n">
        <v>7114</v>
      </c>
      <c r="H4825" s="300" t="n">
        <v>6709</v>
      </c>
      <c r="I4825" s="300" t="n"/>
      <c r="J4825" s="319" t="n"/>
      <c r="K4825" s="304" t="n"/>
      <c r="L4825" s="304" t="n"/>
      <c r="M4825" s="304" t="n"/>
      <c r="N4825" s="304" t="n"/>
    </row>
    <row r="4826" ht="15.75" customHeight="1" s="412">
      <c r="A4826" s="300" t="n">
        <v>4899</v>
      </c>
      <c r="B4826" s="300" t="n">
        <v>283</v>
      </c>
      <c r="C4826" s="300" t="inlineStr">
        <is>
          <t>T405</t>
        </is>
      </c>
      <c r="D4826" s="300" t="n">
        <v>17</v>
      </c>
      <c r="E4826" s="301" t="n">
        <v>43619</v>
      </c>
      <c r="F4826" s="300" t="n">
        <v>5211</v>
      </c>
      <c r="G4826" s="300" t="n">
        <v>6412</v>
      </c>
      <c r="H4826" s="300" t="n">
        <v>6183</v>
      </c>
      <c r="I4826" s="300" t="n"/>
      <c r="J4826" s="319" t="n"/>
      <c r="K4826" s="304" t="n"/>
      <c r="L4826" s="304" t="n"/>
      <c r="M4826" s="304" t="n"/>
      <c r="N4826" s="304" t="n"/>
    </row>
    <row r="4827" ht="15.75" customHeight="1" s="412">
      <c r="A4827" s="300" t="n">
        <v>4900</v>
      </c>
      <c r="B4827" s="300" t="n">
        <v>284</v>
      </c>
      <c r="C4827" s="300" t="inlineStr">
        <is>
          <t>T405</t>
        </is>
      </c>
      <c r="D4827" s="300" t="n">
        <v>17</v>
      </c>
      <c r="E4827" s="301" t="n">
        <v>43619</v>
      </c>
      <c r="F4827" s="300" t="n">
        <v>5269</v>
      </c>
      <c r="G4827" s="300" t="n">
        <v>6521</v>
      </c>
      <c r="H4827" s="300" t="n">
        <v>6275</v>
      </c>
      <c r="I4827" s="300" t="n"/>
      <c r="J4827" s="319" t="n"/>
      <c r="K4827" s="304" t="n"/>
      <c r="L4827" s="304" t="n"/>
      <c r="M4827" s="304" t="n"/>
      <c r="N4827" s="304" t="n"/>
    </row>
    <row r="4828" ht="15.75" customHeight="1" s="412">
      <c r="A4828" s="300" t="n">
        <v>4901</v>
      </c>
      <c r="B4828" s="300" t="n">
        <v>285</v>
      </c>
      <c r="C4828" s="300" t="inlineStr">
        <is>
          <t>T407</t>
        </is>
      </c>
      <c r="D4828" s="300" t="n">
        <v>17</v>
      </c>
      <c r="E4828" s="301" t="n">
        <v>43619</v>
      </c>
      <c r="F4828" s="300" t="n">
        <v>5249</v>
      </c>
      <c r="G4828" s="300" t="n">
        <v>9445</v>
      </c>
      <c r="H4828" s="300" t="n">
        <v>8130</v>
      </c>
      <c r="I4828" s="300" t="n"/>
      <c r="J4828" s="319" t="n"/>
      <c r="K4828" s="304" t="n"/>
      <c r="L4828" s="304" t="n"/>
      <c r="M4828" s="304" t="n"/>
      <c r="N4828" s="304" t="n"/>
    </row>
    <row r="4829" ht="15.75" customHeight="1" s="412">
      <c r="A4829" s="300" t="n">
        <v>4902</v>
      </c>
      <c r="B4829" s="300" t="n">
        <v>286</v>
      </c>
      <c r="C4829" s="300" t="inlineStr">
        <is>
          <t>T407</t>
        </is>
      </c>
      <c r="D4829" s="300" t="n">
        <v>17</v>
      </c>
      <c r="E4829" s="301" t="n">
        <v>43619</v>
      </c>
      <c r="F4829" s="300" t="n">
        <v>5236</v>
      </c>
      <c r="G4829" s="300" t="n">
        <v>9160</v>
      </c>
      <c r="H4829" s="300" t="n">
        <v>7945</v>
      </c>
      <c r="I4829" s="300" t="n"/>
      <c r="J4829" s="319" t="n"/>
      <c r="K4829" s="304" t="n"/>
      <c r="L4829" s="304" t="n"/>
      <c r="M4829" s="304" t="n"/>
      <c r="N4829" s="304" t="n"/>
    </row>
    <row r="4830" ht="15.75" customHeight="1" s="412">
      <c r="A4830" s="300" t="n">
        <v>4903</v>
      </c>
      <c r="B4830" s="300" t="n">
        <v>287</v>
      </c>
      <c r="C4830" s="300" t="inlineStr">
        <is>
          <t>T410</t>
        </is>
      </c>
      <c r="D4830" s="300" t="n">
        <v>17</v>
      </c>
      <c r="E4830" s="301" t="n">
        <v>43619</v>
      </c>
      <c r="F4830" s="300" t="n">
        <v>5246</v>
      </c>
      <c r="G4830" s="300" t="n">
        <v>7319</v>
      </c>
      <c r="H4830" s="300" t="n">
        <v>6842</v>
      </c>
      <c r="I4830" s="300" t="n"/>
      <c r="J4830" s="319" t="n"/>
      <c r="K4830" s="304" t="n"/>
      <c r="L4830" s="304" t="n"/>
      <c r="M4830" s="304" t="n"/>
      <c r="N4830" s="304" t="n"/>
    </row>
    <row r="4831" ht="15.75" customHeight="1" s="412">
      <c r="A4831" s="300" t="n">
        <v>4904</v>
      </c>
      <c r="B4831" s="300" t="n">
        <v>288</v>
      </c>
      <c r="C4831" s="300" t="inlineStr">
        <is>
          <t>T410</t>
        </is>
      </c>
      <c r="D4831" s="300" t="n">
        <v>17</v>
      </c>
      <c r="E4831" s="301" t="n">
        <v>43619</v>
      </c>
      <c r="F4831" s="300" t="n">
        <v>5225</v>
      </c>
      <c r="G4831" s="300" t="n">
        <v>7217</v>
      </c>
      <c r="H4831" s="300" t="n">
        <v>6752</v>
      </c>
      <c r="I4831" s="300" t="n"/>
      <c r="J4831" s="319" t="n"/>
      <c r="K4831" s="304" t="n"/>
      <c r="L4831" s="304" t="n"/>
      <c r="M4831" s="304" t="n"/>
      <c r="N4831" s="304" t="n"/>
    </row>
    <row r="4832" ht="15.75" customHeight="1" s="412">
      <c r="A4832" s="300" t="n">
        <v>4905</v>
      </c>
      <c r="B4832" s="300" t="n">
        <v>289</v>
      </c>
      <c r="C4832" s="300" t="inlineStr">
        <is>
          <t>T418</t>
        </is>
      </c>
      <c r="D4832" s="300" t="n">
        <v>17</v>
      </c>
      <c r="E4832" s="301" t="n">
        <v>43619</v>
      </c>
      <c r="F4832" s="300" t="n">
        <v>5296</v>
      </c>
      <c r="G4832" s="300" t="n">
        <v>6549</v>
      </c>
      <c r="H4832" s="300" t="n">
        <v>6325</v>
      </c>
      <c r="I4832" s="300" t="n"/>
      <c r="J4832" s="319" t="n"/>
      <c r="K4832" s="304" t="n"/>
      <c r="L4832" s="304" t="n"/>
      <c r="M4832" s="304" t="n"/>
      <c r="N4832" s="304" t="n"/>
    </row>
    <row r="4833" ht="15.75" customHeight="1" s="412">
      <c r="A4833" s="300" t="n">
        <v>4906</v>
      </c>
      <c r="B4833" s="300" t="n">
        <v>290</v>
      </c>
      <c r="C4833" s="300" t="inlineStr">
        <is>
          <t>T418</t>
        </is>
      </c>
      <c r="D4833" s="300" t="n">
        <v>17</v>
      </c>
      <c r="E4833" s="301" t="n">
        <v>43619</v>
      </c>
      <c r="F4833" s="300" t="n">
        <v>5255</v>
      </c>
      <c r="G4833" s="300" t="n">
        <v>6469</v>
      </c>
      <c r="H4833" s="300" t="n">
        <v>6257</v>
      </c>
      <c r="I4833" s="300" t="n"/>
      <c r="J4833" s="319" t="n"/>
      <c r="K4833" s="304" t="n"/>
      <c r="L4833" s="304" t="n"/>
      <c r="M4833" s="304" t="n"/>
      <c r="N4833" s="304" t="n"/>
    </row>
    <row r="4834" ht="15.75" customHeight="1" s="412">
      <c r="A4834" s="300" t="n">
        <v>4907</v>
      </c>
      <c r="B4834" s="300" t="n">
        <v>291</v>
      </c>
      <c r="C4834" s="300" t="inlineStr">
        <is>
          <t>T419</t>
        </is>
      </c>
      <c r="D4834" s="300" t="n">
        <v>17</v>
      </c>
      <c r="E4834" s="301" t="n">
        <v>43619</v>
      </c>
      <c r="F4834" s="300" t="n">
        <v>5259</v>
      </c>
      <c r="G4834" s="300" t="n">
        <v>8048</v>
      </c>
      <c r="H4834" s="300" t="n">
        <v>7530</v>
      </c>
      <c r="I4834" s="300" t="n"/>
      <c r="J4834" s="319" t="n"/>
      <c r="K4834" s="304" t="n"/>
      <c r="L4834" s="304" t="n"/>
      <c r="M4834" s="304" t="n"/>
      <c r="N4834" s="304" t="n"/>
    </row>
    <row r="4835" ht="15.75" customHeight="1" s="412">
      <c r="A4835" s="300" t="n">
        <v>4908</v>
      </c>
      <c r="B4835" s="300" t="n">
        <v>292</v>
      </c>
      <c r="C4835" s="300" t="inlineStr">
        <is>
          <t>T419</t>
        </is>
      </c>
      <c r="D4835" s="300" t="n">
        <v>17</v>
      </c>
      <c r="E4835" s="301" t="n">
        <v>43619</v>
      </c>
      <c r="F4835" s="300" t="n">
        <v>5243</v>
      </c>
      <c r="G4835" s="300" t="n">
        <v>7874</v>
      </c>
      <c r="H4835" s="300" t="n">
        <v>7381</v>
      </c>
      <c r="I4835" s="300" t="n"/>
      <c r="J4835" s="319" t="n"/>
      <c r="K4835" s="304" t="n"/>
      <c r="L4835" s="304" t="n"/>
      <c r="M4835" s="304" t="n"/>
      <c r="N4835" s="304" t="n"/>
    </row>
    <row r="4836" ht="15.75" customHeight="1" s="412">
      <c r="A4836" s="300" t="n">
        <v>4909</v>
      </c>
      <c r="B4836" s="300" t="n">
        <v>293</v>
      </c>
      <c r="C4836" s="300" t="inlineStr">
        <is>
          <t>T425</t>
        </is>
      </c>
      <c r="D4836" s="300" t="n">
        <v>17</v>
      </c>
      <c r="E4836" s="301" t="n">
        <v>43619</v>
      </c>
      <c r="F4836" s="300" t="n">
        <v>5203</v>
      </c>
      <c r="G4836" s="300" t="n">
        <v>8218</v>
      </c>
      <c r="H4836" s="300" t="n">
        <v>7625</v>
      </c>
      <c r="I4836" s="300" t="n"/>
      <c r="J4836" s="319" t="n"/>
      <c r="K4836" s="304" t="n"/>
      <c r="L4836" s="304" t="n"/>
      <c r="M4836" s="304" t="n"/>
      <c r="N4836" s="304" t="n"/>
    </row>
    <row r="4837" ht="15.75" customHeight="1" s="412">
      <c r="A4837" s="300" t="n">
        <v>4910</v>
      </c>
      <c r="B4837" s="300" t="n">
        <v>294</v>
      </c>
      <c r="C4837" s="300" t="inlineStr">
        <is>
          <t>T425</t>
        </is>
      </c>
      <c r="D4837" s="300" t="n">
        <v>17</v>
      </c>
      <c r="E4837" s="301" t="n">
        <v>43619</v>
      </c>
      <c r="F4837" s="300" t="n">
        <v>5223</v>
      </c>
      <c r="G4837" s="300" t="n">
        <v>8104</v>
      </c>
      <c r="H4837" s="300" t="n">
        <v>7541</v>
      </c>
      <c r="I4837" s="300" t="n"/>
      <c r="J4837" s="319" t="n"/>
      <c r="K4837" s="304" t="n"/>
      <c r="L4837" s="304" t="n"/>
      <c r="M4837" s="304" t="n"/>
      <c r="N4837" s="304" t="n"/>
    </row>
    <row r="4838" ht="15.75" customHeight="1" s="412">
      <c r="A4838" s="300" t="n">
        <v>4911</v>
      </c>
      <c r="B4838" s="300" t="n">
        <v>295</v>
      </c>
      <c r="C4838" s="300" t="inlineStr">
        <is>
          <t>T431</t>
        </is>
      </c>
      <c r="D4838" s="300" t="n">
        <v>17</v>
      </c>
      <c r="E4838" s="301" t="n">
        <v>43619</v>
      </c>
      <c r="F4838" s="300" t="n">
        <v>5221</v>
      </c>
      <c r="G4838" s="300" t="n">
        <v>8026</v>
      </c>
      <c r="H4838" s="300" t="n">
        <v>7491</v>
      </c>
      <c r="I4838" s="300" t="n"/>
      <c r="J4838" s="319" t="n"/>
      <c r="K4838" s="304" t="n"/>
      <c r="L4838" s="304" t="n"/>
      <c r="M4838" s="304" t="n"/>
      <c r="N4838" s="304" t="n"/>
    </row>
    <row r="4839" ht="15.75" customHeight="1" s="412">
      <c r="A4839" s="300" t="n">
        <v>4912</v>
      </c>
      <c r="B4839" s="300" t="n">
        <v>296</v>
      </c>
      <c r="C4839" s="300" t="inlineStr">
        <is>
          <t>T431</t>
        </is>
      </c>
      <c r="D4839" s="300" t="n">
        <v>17</v>
      </c>
      <c r="E4839" s="301" t="n">
        <v>43619</v>
      </c>
      <c r="F4839" s="300" t="n">
        <v>5271</v>
      </c>
      <c r="G4839" s="300" t="n">
        <v>8047</v>
      </c>
      <c r="H4839" s="300" t="n">
        <v>7512</v>
      </c>
      <c r="I4839" s="300" t="n"/>
      <c r="J4839" s="319" t="n"/>
      <c r="K4839" s="304" t="n"/>
      <c r="L4839" s="304" t="n"/>
      <c r="M4839" s="304" t="n"/>
      <c r="N4839" s="304" t="n"/>
    </row>
    <row r="4840" ht="15.75" customHeight="1" s="412">
      <c r="A4840" s="300" t="n">
        <v>4913</v>
      </c>
      <c r="B4840" s="300" t="n">
        <v>297</v>
      </c>
      <c r="C4840" s="300" t="inlineStr">
        <is>
          <t>T432</t>
        </is>
      </c>
      <c r="D4840" s="300" t="n">
        <v>17</v>
      </c>
      <c r="E4840" s="301" t="n">
        <v>43619</v>
      </c>
      <c r="F4840" s="300" t="n">
        <v>5213</v>
      </c>
      <c r="G4840" s="300" t="n">
        <v>8051</v>
      </c>
      <c r="H4840" s="300" t="n">
        <v>7437</v>
      </c>
      <c r="I4840" s="300" t="n"/>
      <c r="J4840" s="319" t="n"/>
      <c r="K4840" s="304" t="n"/>
      <c r="L4840" s="304" t="n"/>
      <c r="M4840" s="304" t="n"/>
      <c r="N4840" s="304" t="n"/>
    </row>
    <row r="4841" ht="15.75" customHeight="1" s="412">
      <c r="A4841" s="300" t="n">
        <v>4914</v>
      </c>
      <c r="B4841" s="300" t="n">
        <v>298</v>
      </c>
      <c r="C4841" s="300" t="inlineStr">
        <is>
          <t>T432</t>
        </is>
      </c>
      <c r="D4841" s="300" t="n">
        <v>17</v>
      </c>
      <c r="E4841" s="301" t="n">
        <v>43619</v>
      </c>
      <c r="F4841" s="300" t="n">
        <v>5210</v>
      </c>
      <c r="G4841" s="300" t="n">
        <v>8053</v>
      </c>
      <c r="H4841" s="300" t="n">
        <v>7437</v>
      </c>
      <c r="I4841" s="300" t="n"/>
      <c r="J4841" s="319" t="n"/>
      <c r="K4841" s="304" t="n"/>
      <c r="L4841" s="304" t="n"/>
      <c r="M4841" s="304" t="n"/>
      <c r="N4841" s="304" t="n"/>
    </row>
    <row r="4842" ht="15.75" customHeight="1" s="412">
      <c r="A4842" s="300" t="n">
        <v>4915</v>
      </c>
      <c r="B4842" s="300" t="n">
        <v>299</v>
      </c>
      <c r="C4842" s="300" t="inlineStr">
        <is>
          <t>T433</t>
        </is>
      </c>
      <c r="D4842" s="300" t="n">
        <v>17</v>
      </c>
      <c r="E4842" s="301" t="n">
        <v>43619</v>
      </c>
      <c r="F4842" s="300" t="n">
        <v>5236</v>
      </c>
      <c r="G4842" s="300" t="n">
        <v>8793</v>
      </c>
      <c r="H4842" s="300" t="n">
        <v>8000</v>
      </c>
      <c r="I4842" s="300" t="n"/>
      <c r="J4842" s="319" t="n"/>
      <c r="K4842" s="304" t="n"/>
      <c r="L4842" s="304" t="n"/>
      <c r="M4842" s="304" t="n"/>
      <c r="N4842" s="304" t="n"/>
    </row>
    <row r="4843" ht="15.75" customHeight="1" s="412">
      <c r="A4843" s="300" t="n">
        <v>4916</v>
      </c>
      <c r="B4843" s="300" t="n">
        <v>300</v>
      </c>
      <c r="C4843" s="300" t="inlineStr">
        <is>
          <t>T433</t>
        </is>
      </c>
      <c r="D4843" s="300" t="n">
        <v>17</v>
      </c>
      <c r="E4843" s="301" t="n">
        <v>43619</v>
      </c>
      <c r="F4843" s="300" t="n">
        <v>5223</v>
      </c>
      <c r="G4843" s="300" t="n">
        <v>8852</v>
      </c>
      <c r="H4843" s="300" t="n">
        <v>8025</v>
      </c>
      <c r="I4843" s="300" t="n"/>
      <c r="J4843" s="319" t="n"/>
      <c r="K4843" s="304" t="n"/>
      <c r="L4843" s="304" t="n"/>
      <c r="M4843" s="304" t="n"/>
      <c r="N4843" s="304" t="n"/>
    </row>
    <row r="4844" ht="15.75" customHeight="1" s="412">
      <c r="A4844" s="300" t="n">
        <v>4917</v>
      </c>
      <c r="B4844" s="300" t="n">
        <v>301</v>
      </c>
      <c r="C4844" s="300" t="inlineStr">
        <is>
          <t>T435</t>
        </is>
      </c>
      <c r="D4844" s="300" t="n">
        <v>17</v>
      </c>
      <c r="E4844" s="301" t="n">
        <v>43619</v>
      </c>
      <c r="F4844" s="300" t="n">
        <v>5241</v>
      </c>
      <c r="G4844" s="300" t="n">
        <v>8644</v>
      </c>
      <c r="H4844" s="300" t="n">
        <v>8059</v>
      </c>
      <c r="I4844" s="300" t="n"/>
      <c r="J4844" s="319" t="n"/>
      <c r="K4844" s="304" t="n"/>
      <c r="L4844" s="304" t="n"/>
      <c r="M4844" s="304" t="n"/>
      <c r="N4844" s="304" t="n"/>
    </row>
    <row r="4845" ht="15.75" customHeight="1" s="412">
      <c r="A4845" s="300" t="n">
        <v>4918</v>
      </c>
      <c r="B4845" s="300" t="n">
        <v>302</v>
      </c>
      <c r="C4845" s="300" t="inlineStr">
        <is>
          <t>T435</t>
        </is>
      </c>
      <c r="D4845" s="300" t="n">
        <v>17</v>
      </c>
      <c r="E4845" s="301" t="n">
        <v>43619</v>
      </c>
      <c r="F4845" s="300" t="n">
        <v>5225</v>
      </c>
      <c r="G4845" s="300" t="n">
        <v>8918</v>
      </c>
      <c r="H4845" s="300" t="n">
        <v>8267</v>
      </c>
      <c r="I4845" s="300" t="n"/>
      <c r="J4845" s="319" t="n"/>
      <c r="K4845" s="304" t="n"/>
      <c r="L4845" s="304" t="n"/>
      <c r="M4845" s="304" t="n"/>
      <c r="N4845" s="304" t="n"/>
    </row>
    <row r="4846" ht="15.75" customHeight="1" s="412">
      <c r="A4846" s="300" t="n">
        <v>4919</v>
      </c>
      <c r="B4846" s="300" t="n">
        <v>303</v>
      </c>
      <c r="C4846" s="300" t="inlineStr">
        <is>
          <t>T438</t>
        </is>
      </c>
      <c r="D4846" s="300" t="n">
        <v>17</v>
      </c>
      <c r="E4846" s="301" t="n">
        <v>43619</v>
      </c>
      <c r="F4846" s="300" t="n">
        <v>5303</v>
      </c>
      <c r="G4846" s="300" t="n">
        <v>6943</v>
      </c>
      <c r="H4846" s="300" t="n">
        <v>6637</v>
      </c>
      <c r="I4846" s="300" t="n"/>
      <c r="J4846" s="319" t="n"/>
      <c r="K4846" s="304" t="n"/>
      <c r="L4846" s="304" t="n"/>
      <c r="M4846" s="304" t="n"/>
      <c r="N4846" s="304" t="n"/>
    </row>
    <row r="4847" ht="15.75" customHeight="1" s="412">
      <c r="A4847" s="300" t="n">
        <v>4920</v>
      </c>
      <c r="B4847" s="300" t="n">
        <v>304</v>
      </c>
      <c r="C4847" s="300" t="inlineStr">
        <is>
          <t>T438</t>
        </is>
      </c>
      <c r="D4847" s="300" t="n">
        <v>17</v>
      </c>
      <c r="E4847" s="301" t="n">
        <v>43619</v>
      </c>
      <c r="F4847" s="300" t="n">
        <v>5212</v>
      </c>
      <c r="G4847" s="300" t="n">
        <v>6740</v>
      </c>
      <c r="H4847" s="300" t="n">
        <v>6449</v>
      </c>
      <c r="I4847" s="300" t="n"/>
      <c r="J4847" s="319" t="n"/>
      <c r="K4847" s="304" t="n"/>
      <c r="L4847" s="304" t="n"/>
      <c r="M4847" s="304" t="n"/>
      <c r="N4847" s="304" t="n"/>
    </row>
    <row r="4848" ht="15.75" customHeight="1" s="412">
      <c r="A4848" s="300" t="n">
        <v>4921</v>
      </c>
      <c r="B4848" s="300" t="n">
        <v>305</v>
      </c>
      <c r="C4848" s="300" t="inlineStr">
        <is>
          <t>T443</t>
        </is>
      </c>
      <c r="D4848" s="300" t="n">
        <v>17</v>
      </c>
      <c r="E4848" s="301" t="n">
        <v>43619</v>
      </c>
      <c r="F4848" s="300" t="n">
        <v>5301</v>
      </c>
      <c r="G4848" s="300" t="n">
        <v>8739</v>
      </c>
      <c r="H4848" s="300" t="n">
        <v>7913</v>
      </c>
      <c r="I4848" s="300" t="n"/>
      <c r="J4848" s="319" t="inlineStr">
        <is>
          <t>FUS</t>
        </is>
      </c>
      <c r="K4848" s="304" t="n"/>
      <c r="L4848" s="304" t="n"/>
      <c r="M4848" s="304" t="n"/>
      <c r="N4848" s="304" t="n"/>
    </row>
    <row r="4849" ht="15.75" customHeight="1" s="412">
      <c r="A4849" s="300" t="n">
        <v>4922</v>
      </c>
      <c r="B4849" s="300" t="n">
        <v>306</v>
      </c>
      <c r="C4849" s="300" t="inlineStr">
        <is>
          <t>T443</t>
        </is>
      </c>
      <c r="D4849" s="300" t="n">
        <v>17</v>
      </c>
      <c r="E4849" s="301" t="n">
        <v>43619</v>
      </c>
      <c r="F4849" s="300" t="n">
        <v>5254</v>
      </c>
      <c r="G4849" s="300" t="n">
        <v>9712</v>
      </c>
      <c r="H4849" s="300" t="n">
        <v>8712</v>
      </c>
      <c r="I4849" s="300" t="n"/>
      <c r="J4849" s="319" t="n"/>
      <c r="K4849" s="304" t="n"/>
      <c r="L4849" s="304" t="n"/>
      <c r="M4849" s="304" t="n"/>
      <c r="N4849" s="304" t="n"/>
    </row>
    <row r="4850" ht="15.75" customHeight="1" s="412">
      <c r="A4850" s="300" t="n">
        <v>4923</v>
      </c>
      <c r="B4850" s="300" t="n">
        <v>307</v>
      </c>
      <c r="C4850" s="300" t="inlineStr">
        <is>
          <t>T444</t>
        </is>
      </c>
      <c r="D4850" s="300" t="n">
        <v>17</v>
      </c>
      <c r="E4850" s="301" t="n">
        <v>43619</v>
      </c>
      <c r="F4850" s="300" t="n">
        <v>5223</v>
      </c>
      <c r="G4850" s="300" t="n">
        <v>8779</v>
      </c>
      <c r="H4850" s="300" t="n">
        <v>8059</v>
      </c>
      <c r="I4850" s="300" t="n"/>
      <c r="J4850" s="319" t="n"/>
      <c r="K4850" s="304" t="n"/>
      <c r="L4850" s="304" t="n"/>
      <c r="M4850" s="304" t="n"/>
      <c r="N4850" s="304" t="n"/>
    </row>
    <row r="4851" ht="15.75" customHeight="1" s="412">
      <c r="A4851" s="300" t="n">
        <v>4924</v>
      </c>
      <c r="B4851" s="300" t="n">
        <v>308</v>
      </c>
      <c r="C4851" s="300" t="inlineStr">
        <is>
          <t>T444</t>
        </is>
      </c>
      <c r="D4851" s="300" t="n">
        <v>17</v>
      </c>
      <c r="E4851" s="301" t="n">
        <v>43619</v>
      </c>
      <c r="F4851" s="300" t="n">
        <v>5201</v>
      </c>
      <c r="G4851" s="300" t="n">
        <v>8633</v>
      </c>
      <c r="H4851" s="300" t="n">
        <v>7922</v>
      </c>
      <c r="I4851" s="300" t="n"/>
      <c r="J4851" s="319" t="n"/>
      <c r="K4851" s="304" t="n"/>
      <c r="L4851" s="304" t="n"/>
      <c r="M4851" s="304" t="n"/>
      <c r="N4851" s="304" t="n"/>
    </row>
    <row r="4852" ht="15.75" customHeight="1" s="412">
      <c r="A4852" s="300" t="n">
        <v>4925</v>
      </c>
      <c r="B4852" s="300" t="n">
        <v>309</v>
      </c>
      <c r="C4852" s="300" t="inlineStr">
        <is>
          <t>T446</t>
        </is>
      </c>
      <c r="D4852" s="300" t="n">
        <v>17</v>
      </c>
      <c r="E4852" s="301" t="n">
        <v>43619</v>
      </c>
      <c r="F4852" s="300" t="n">
        <v>5237</v>
      </c>
      <c r="G4852" s="300" t="n">
        <v>8745</v>
      </c>
      <c r="H4852" s="300" t="n">
        <v>7810</v>
      </c>
      <c r="I4852" s="300" t="n"/>
      <c r="J4852" s="319" t="n"/>
      <c r="K4852" s="304" t="n"/>
      <c r="L4852" s="304" t="n"/>
      <c r="M4852" s="304" t="n"/>
      <c r="N4852" s="304" t="n"/>
    </row>
    <row r="4853" ht="15.75" customHeight="1" s="412">
      <c r="A4853" s="300" t="n">
        <v>4926</v>
      </c>
      <c r="B4853" s="300" t="n">
        <v>310</v>
      </c>
      <c r="C4853" s="300" t="inlineStr">
        <is>
          <t>T446</t>
        </is>
      </c>
      <c r="D4853" s="300" t="n">
        <v>17</v>
      </c>
      <c r="E4853" s="301" t="n">
        <v>43619</v>
      </c>
      <c r="F4853" s="300" t="n">
        <v>5231</v>
      </c>
      <c r="G4853" s="300" t="n">
        <v>8599</v>
      </c>
      <c r="H4853" s="300" t="n">
        <v>7678</v>
      </c>
      <c r="I4853" s="300" t="n"/>
      <c r="J4853" s="319" t="n"/>
      <c r="K4853" s="304" t="n"/>
      <c r="L4853" s="304" t="n"/>
      <c r="M4853" s="304" t="n"/>
      <c r="N4853" s="304" t="n"/>
    </row>
    <row r="4854" ht="15.75" customHeight="1" s="412">
      <c r="A4854" s="300" t="n">
        <v>4927</v>
      </c>
      <c r="B4854" s="300" t="n">
        <v>311</v>
      </c>
      <c r="C4854" s="300" t="inlineStr">
        <is>
          <t>T450</t>
        </is>
      </c>
      <c r="D4854" s="300" t="n">
        <v>17</v>
      </c>
      <c r="E4854" s="301" t="n">
        <v>43619</v>
      </c>
      <c r="F4854" s="300" t="n">
        <v>5222</v>
      </c>
      <c r="G4854" s="300" t="n">
        <v>7276</v>
      </c>
      <c r="H4854" s="300" t="n">
        <v>6861</v>
      </c>
      <c r="I4854" s="300" t="n"/>
      <c r="J4854" s="319" t="n"/>
      <c r="K4854" s="304" t="n"/>
      <c r="L4854" s="304" t="n"/>
      <c r="M4854" s="304" t="n"/>
      <c r="N4854" s="304" t="n"/>
    </row>
    <row r="4855" ht="15.75" customHeight="1" s="412">
      <c r="A4855" s="300" t="n">
        <v>4928</v>
      </c>
      <c r="B4855" s="300" t="n">
        <v>312</v>
      </c>
      <c r="C4855" s="300" t="inlineStr">
        <is>
          <t>T450</t>
        </is>
      </c>
      <c r="D4855" s="300" t="n">
        <v>17</v>
      </c>
      <c r="E4855" s="301" t="n">
        <v>43619</v>
      </c>
      <c r="F4855" s="300" t="n">
        <v>5239</v>
      </c>
      <c r="G4855" s="300" t="n">
        <v>7358</v>
      </c>
      <c r="H4855" s="300" t="n">
        <v>6928</v>
      </c>
      <c r="I4855" s="300" t="n"/>
      <c r="J4855" s="319" t="n"/>
      <c r="K4855" s="304" t="n"/>
      <c r="L4855" s="304" t="n"/>
      <c r="M4855" s="304" t="n"/>
      <c r="N4855" s="304" t="n"/>
    </row>
    <row r="4856" ht="15.75" customHeight="1" s="412">
      <c r="A4856" s="300" t="n">
        <v>4929</v>
      </c>
      <c r="B4856" s="300" t="n">
        <v>313</v>
      </c>
      <c r="C4856" s="300" t="inlineStr">
        <is>
          <t>T454</t>
        </is>
      </c>
      <c r="D4856" s="300" t="n">
        <v>17</v>
      </c>
      <c r="E4856" s="301" t="n">
        <v>43619</v>
      </c>
      <c r="F4856" s="300" t="n">
        <v>5188</v>
      </c>
      <c r="G4856" s="300" t="n">
        <v>8336</v>
      </c>
      <c r="H4856" s="300" t="n">
        <v>7700</v>
      </c>
      <c r="I4856" s="300" t="n"/>
      <c r="J4856" s="319" t="n"/>
      <c r="K4856" s="304" t="n"/>
      <c r="L4856" s="304" t="n"/>
      <c r="M4856" s="304" t="n"/>
      <c r="N4856" s="304" t="n"/>
    </row>
    <row r="4857" ht="15.75" customHeight="1" s="412">
      <c r="A4857" s="300" t="n">
        <v>4930</v>
      </c>
      <c r="B4857" s="300" t="n">
        <v>314</v>
      </c>
      <c r="C4857" s="300" t="inlineStr">
        <is>
          <t>T454</t>
        </is>
      </c>
      <c r="D4857" s="300" t="n">
        <v>17</v>
      </c>
      <c r="E4857" s="301" t="n">
        <v>43619</v>
      </c>
      <c r="F4857" s="300" t="n">
        <v>5225</v>
      </c>
      <c r="G4857" s="300" t="n">
        <v>8379</v>
      </c>
      <c r="H4857" s="300" t="n">
        <v>7730</v>
      </c>
      <c r="I4857" s="300" t="n"/>
      <c r="J4857" s="319" t="n"/>
      <c r="K4857" s="304" t="n"/>
      <c r="L4857" s="304" t="n"/>
      <c r="M4857" s="304" t="n"/>
      <c r="N4857" s="304" t="n"/>
    </row>
    <row r="4858" ht="15.75" customHeight="1" s="412">
      <c r="A4858" s="300" t="n">
        <v>4931</v>
      </c>
      <c r="B4858" s="300" t="n">
        <v>315</v>
      </c>
      <c r="C4858" s="300" t="inlineStr">
        <is>
          <t>T456</t>
        </is>
      </c>
      <c r="D4858" s="300" t="n">
        <v>17</v>
      </c>
      <c r="E4858" s="301" t="n">
        <v>43619</v>
      </c>
      <c r="F4858" s="300" t="n">
        <v>5198</v>
      </c>
      <c r="G4858" s="300" t="n">
        <v>7809</v>
      </c>
      <c r="H4858" s="300" t="n">
        <v>7221</v>
      </c>
      <c r="I4858" s="300" t="n"/>
      <c r="J4858" s="319" t="n"/>
      <c r="K4858" s="304" t="n"/>
      <c r="L4858" s="304" t="n"/>
      <c r="M4858" s="304" t="n"/>
      <c r="N4858" s="304" t="n"/>
    </row>
    <row r="4859" ht="15.75" customHeight="1" s="412">
      <c r="A4859" s="300" t="n">
        <v>4932</v>
      </c>
      <c r="B4859" s="300" t="n">
        <v>316</v>
      </c>
      <c r="C4859" s="300" t="inlineStr">
        <is>
          <t>T456</t>
        </is>
      </c>
      <c r="D4859" s="300" t="n">
        <v>17</v>
      </c>
      <c r="E4859" s="301" t="n">
        <v>43619</v>
      </c>
      <c r="F4859" s="300" t="n">
        <v>5239</v>
      </c>
      <c r="G4859" s="300" t="n">
        <v>7929</v>
      </c>
      <c r="H4859" s="300" t="n">
        <v>7300</v>
      </c>
      <c r="I4859" s="300" t="n"/>
      <c r="J4859" s="319" t="n"/>
      <c r="K4859" s="304" t="n"/>
      <c r="L4859" s="304" t="n"/>
      <c r="M4859" s="304" t="n"/>
      <c r="N4859" s="304" t="n"/>
    </row>
    <row r="4860" ht="15.75" customHeight="1" s="412">
      <c r="A4860" s="300" t="n">
        <v>4933</v>
      </c>
      <c r="B4860" s="300" t="n">
        <v>317</v>
      </c>
      <c r="C4860" s="300" t="inlineStr">
        <is>
          <t>T463</t>
        </is>
      </c>
      <c r="D4860" s="300" t="n">
        <v>17</v>
      </c>
      <c r="E4860" s="301" t="n">
        <v>43619</v>
      </c>
      <c r="F4860" s="300" t="n">
        <v>5209</v>
      </c>
      <c r="G4860" s="300" t="n">
        <v>9311</v>
      </c>
      <c r="H4860" s="300" t="n">
        <v>8264</v>
      </c>
      <c r="I4860" s="300" t="n"/>
      <c r="J4860" s="319" t="n"/>
      <c r="K4860" s="304" t="n"/>
      <c r="L4860" s="304" t="n"/>
      <c r="M4860" s="304" t="n"/>
      <c r="N4860" s="304" t="n"/>
    </row>
    <row r="4861" ht="15.75" customHeight="1" s="412">
      <c r="A4861" s="300" t="n">
        <v>4934</v>
      </c>
      <c r="B4861" s="300" t="n">
        <v>318</v>
      </c>
      <c r="C4861" s="300" t="inlineStr">
        <is>
          <t>T463</t>
        </is>
      </c>
      <c r="D4861" s="300" t="n">
        <v>17</v>
      </c>
      <c r="E4861" s="301" t="n">
        <v>43619</v>
      </c>
      <c r="F4861" s="300" t="n">
        <v>5240</v>
      </c>
      <c r="G4861" s="300" t="n">
        <v>9161</v>
      </c>
      <c r="H4861" s="300" t="n">
        <v>8173</v>
      </c>
      <c r="I4861" s="300" t="n"/>
      <c r="J4861" s="319" t="n"/>
      <c r="K4861" s="304" t="n"/>
      <c r="L4861" s="304" t="n"/>
      <c r="M4861" s="304" t="n"/>
      <c r="N4861" s="304" t="n"/>
    </row>
    <row r="4862" ht="15.75" customHeight="1" s="412">
      <c r="A4862" s="300" t="n">
        <v>4935</v>
      </c>
      <c r="B4862" s="300" t="n">
        <v>319</v>
      </c>
      <c r="C4862" s="300" t="inlineStr">
        <is>
          <t>T464</t>
        </is>
      </c>
      <c r="D4862" s="300" t="n">
        <v>17</v>
      </c>
      <c r="E4862" s="301" t="n">
        <v>43619</v>
      </c>
      <c r="F4862" s="300" t="n">
        <v>5245</v>
      </c>
      <c r="G4862" s="300" t="n">
        <v>8331</v>
      </c>
      <c r="H4862" s="300" t="n">
        <v>7470</v>
      </c>
      <c r="I4862" s="300" t="n"/>
      <c r="J4862" s="319" t="n"/>
      <c r="K4862" s="304" t="n"/>
      <c r="L4862" s="304" t="n"/>
      <c r="M4862" s="304" t="n"/>
      <c r="N4862" s="304" t="n"/>
    </row>
    <row r="4863" ht="15.75" customHeight="1" s="412">
      <c r="A4863" s="300" t="n">
        <v>4936</v>
      </c>
      <c r="B4863" s="300" t="n">
        <v>320</v>
      </c>
      <c r="C4863" s="300" t="inlineStr">
        <is>
          <t>T464</t>
        </is>
      </c>
      <c r="D4863" s="300" t="n">
        <v>17</v>
      </c>
      <c r="E4863" s="301" t="n">
        <v>43619</v>
      </c>
      <c r="F4863" s="300" t="n">
        <v>5238</v>
      </c>
      <c r="G4863" s="300" t="n">
        <v>8266</v>
      </c>
      <c r="H4863" s="300" t="n">
        <v>7413</v>
      </c>
      <c r="I4863" s="300" t="n"/>
      <c r="J4863" s="319" t="n"/>
      <c r="K4863" s="304" t="n"/>
      <c r="L4863" s="304" t="n"/>
      <c r="M4863" s="304" t="n"/>
      <c r="N4863" s="304" t="n"/>
    </row>
    <row r="4864" ht="15.75" customHeight="1" s="412">
      <c r="A4864" s="300" t="n">
        <v>4937</v>
      </c>
      <c r="B4864" s="300" t="n">
        <v>321</v>
      </c>
      <c r="C4864" s="300" t="inlineStr">
        <is>
          <t>T465</t>
        </is>
      </c>
      <c r="D4864" s="300" t="n">
        <v>17</v>
      </c>
      <c r="E4864" s="301" t="n">
        <v>43619</v>
      </c>
      <c r="F4864" s="300" t="n">
        <v>5258</v>
      </c>
      <c r="G4864" s="300" t="n">
        <v>7978</v>
      </c>
      <c r="H4864" s="300" t="n">
        <v>7445</v>
      </c>
      <c r="I4864" s="300" t="n"/>
      <c r="J4864" s="319" t="n"/>
      <c r="K4864" s="304" t="n"/>
      <c r="L4864" s="304" t="n"/>
      <c r="M4864" s="304" t="n"/>
      <c r="N4864" s="304" t="n"/>
    </row>
    <row r="4865" ht="15.75" customHeight="1" s="412">
      <c r="A4865" s="300" t="n">
        <v>4938</v>
      </c>
      <c r="B4865" s="300" t="n">
        <v>322</v>
      </c>
      <c r="C4865" s="300" t="inlineStr">
        <is>
          <t>T465</t>
        </is>
      </c>
      <c r="D4865" s="300" t="n">
        <v>17</v>
      </c>
      <c r="E4865" s="301" t="n">
        <v>43619</v>
      </c>
      <c r="F4865" s="300" t="n">
        <v>5219</v>
      </c>
      <c r="G4865" s="300" t="n">
        <v>8002</v>
      </c>
      <c r="H4865" s="300" t="n">
        <v>7463</v>
      </c>
      <c r="I4865" s="300" t="n"/>
      <c r="J4865" s="319" t="n"/>
      <c r="K4865" s="304" t="n"/>
      <c r="L4865" s="304" t="n"/>
      <c r="M4865" s="304" t="n"/>
      <c r="N4865" s="304" t="n"/>
    </row>
    <row r="4866" ht="15.75" customHeight="1" s="412">
      <c r="A4866" s="300" t="n">
        <v>4939</v>
      </c>
      <c r="B4866" s="300" t="n">
        <v>323</v>
      </c>
      <c r="C4866" s="300" t="inlineStr">
        <is>
          <t>T467</t>
        </is>
      </c>
      <c r="D4866" s="300" t="n">
        <v>17</v>
      </c>
      <c r="E4866" s="301" t="n">
        <v>43619</v>
      </c>
      <c r="F4866" s="300" t="n">
        <v>5241</v>
      </c>
      <c r="G4866" s="300" t="n">
        <v>7821</v>
      </c>
      <c r="H4866" s="300" t="n">
        <v>7251</v>
      </c>
      <c r="I4866" s="300" t="n"/>
      <c r="J4866" s="319" t="n"/>
      <c r="K4866" s="304" t="n"/>
      <c r="L4866" s="304" t="n"/>
      <c r="M4866" s="304" t="n"/>
      <c r="N4866" s="304" t="n"/>
    </row>
    <row r="4867" ht="15.75" customHeight="1" s="412">
      <c r="A4867" s="300" t="n">
        <v>4940</v>
      </c>
      <c r="B4867" s="300" t="n">
        <v>324</v>
      </c>
      <c r="C4867" s="300" t="inlineStr">
        <is>
          <t>T467</t>
        </is>
      </c>
      <c r="D4867" s="300" t="n">
        <v>17</v>
      </c>
      <c r="E4867" s="301" t="n">
        <v>43619</v>
      </c>
      <c r="F4867" s="300" t="n">
        <v>5265</v>
      </c>
      <c r="G4867" s="300" t="n">
        <v>7928</v>
      </c>
      <c r="H4867" s="300" t="n">
        <v>7327</v>
      </c>
      <c r="I4867" s="300" t="n"/>
      <c r="J4867" s="319" t="n"/>
      <c r="K4867" s="304" t="n"/>
      <c r="L4867" s="304" t="n"/>
      <c r="M4867" s="304" t="n"/>
      <c r="N4867" s="304" t="n"/>
    </row>
    <row r="4868" ht="15.75" customHeight="1" s="412">
      <c r="A4868" s="300" t="n">
        <v>4941</v>
      </c>
      <c r="B4868" s="300" t="n">
        <v>1</v>
      </c>
      <c r="C4868" s="300" t="inlineStr">
        <is>
          <t>T103</t>
        </is>
      </c>
      <c r="D4868" s="300" t="n">
        <v>18</v>
      </c>
      <c r="E4868" s="301" t="n">
        <v>43626</v>
      </c>
      <c r="F4868" s="300" t="n">
        <v>5301</v>
      </c>
      <c r="G4868" s="300" t="n">
        <v>7918</v>
      </c>
      <c r="H4868" s="300" t="n">
        <v>7461</v>
      </c>
      <c r="I4868" s="300" t="n">
        <v>13</v>
      </c>
      <c r="J4868" s="319" t="n"/>
      <c r="K4868" s="304" t="n"/>
      <c r="L4868" s="304" t="n"/>
      <c r="M4868" s="304" t="n"/>
      <c r="N4868" s="304" t="n"/>
    </row>
    <row r="4869" ht="15.75" customHeight="1" s="412">
      <c r="A4869" s="300" t="n">
        <v>4942</v>
      </c>
      <c r="B4869" s="300" t="n">
        <v>2</v>
      </c>
      <c r="C4869" s="300" t="inlineStr">
        <is>
          <t>T103</t>
        </is>
      </c>
      <c r="D4869" s="300" t="n">
        <v>18</v>
      </c>
      <c r="E4869" s="301" t="n">
        <v>43626</v>
      </c>
      <c r="F4869" s="300" t="n">
        <v>5190</v>
      </c>
      <c r="G4869" s="300" t="n">
        <v>7592</v>
      </c>
      <c r="H4869" s="300" t="n">
        <v>7159</v>
      </c>
      <c r="I4869" s="300" t="n"/>
      <c r="J4869" s="319" t="n"/>
      <c r="K4869" s="304" t="n"/>
      <c r="L4869" s="304" t="n"/>
      <c r="M4869" s="304" t="n"/>
      <c r="N4869" s="304" t="n"/>
    </row>
    <row r="4870" ht="15.75" customHeight="1" s="412">
      <c r="A4870" s="300" t="n">
        <v>4943</v>
      </c>
      <c r="B4870" s="300" t="n">
        <v>3</v>
      </c>
      <c r="C4870" s="300" t="inlineStr">
        <is>
          <t>T107</t>
        </is>
      </c>
      <c r="D4870" s="300" t="n">
        <v>18</v>
      </c>
      <c r="E4870" s="301" t="n">
        <v>43626</v>
      </c>
      <c r="F4870" s="300" t="n">
        <v>5258</v>
      </c>
      <c r="G4870" s="300" t="n">
        <v>8008</v>
      </c>
      <c r="H4870" s="300" t="n">
        <v>7379</v>
      </c>
      <c r="I4870" s="300" t="n">
        <v>10</v>
      </c>
      <c r="J4870" s="319" t="n"/>
      <c r="K4870" s="304" t="n"/>
      <c r="L4870" s="304" t="n"/>
      <c r="M4870" s="304" t="n"/>
      <c r="N4870" s="304" t="n"/>
    </row>
    <row r="4871" ht="15.75" customHeight="1" s="412">
      <c r="A4871" s="300" t="n">
        <v>4944</v>
      </c>
      <c r="B4871" s="300" t="n">
        <v>4</v>
      </c>
      <c r="C4871" s="300" t="inlineStr">
        <is>
          <t>T107</t>
        </is>
      </c>
      <c r="D4871" s="300" t="n">
        <v>18</v>
      </c>
      <c r="E4871" s="301" t="n">
        <v>43626</v>
      </c>
      <c r="F4871" s="300" t="n">
        <v>5259</v>
      </c>
      <c r="G4871" s="300" t="n">
        <v>8327</v>
      </c>
      <c r="H4871" s="300" t="n">
        <v>7601</v>
      </c>
      <c r="I4871" s="300" t="n"/>
      <c r="J4871" s="319" t="n"/>
      <c r="K4871" s="304" t="n"/>
      <c r="L4871" s="304" t="n"/>
      <c r="M4871" s="304" t="n"/>
      <c r="N4871" s="304" t="n"/>
    </row>
    <row r="4872" ht="15.75" customHeight="1" s="412">
      <c r="A4872" s="300" t="n">
        <v>4945</v>
      </c>
      <c r="B4872" s="300" t="n">
        <v>5</v>
      </c>
      <c r="C4872" s="300" t="inlineStr">
        <is>
          <t>T109</t>
        </is>
      </c>
      <c r="D4872" s="300" t="n">
        <v>18</v>
      </c>
      <c r="E4872" s="301" t="n">
        <v>43626</v>
      </c>
      <c r="F4872" s="300" t="n">
        <v>5236</v>
      </c>
      <c r="G4872" s="300" t="n">
        <v>7916</v>
      </c>
      <c r="H4872" s="300" t="n">
        <v>7345</v>
      </c>
      <c r="I4872" s="300" t="n">
        <v>9</v>
      </c>
      <c r="J4872" s="319" t="n"/>
      <c r="K4872" s="304" t="n"/>
      <c r="L4872" s="304" t="n"/>
      <c r="M4872" s="304" t="n"/>
      <c r="N4872" s="304" t="n"/>
    </row>
    <row r="4873" ht="15.75" customHeight="1" s="412">
      <c r="A4873" s="300" t="n">
        <v>4946</v>
      </c>
      <c r="B4873" s="300" t="n">
        <v>6</v>
      </c>
      <c r="C4873" s="300" t="inlineStr">
        <is>
          <t>T109</t>
        </is>
      </c>
      <c r="D4873" s="300" t="n">
        <v>18</v>
      </c>
      <c r="E4873" s="301" t="n">
        <v>43626</v>
      </c>
      <c r="F4873" s="300" t="n">
        <v>5259</v>
      </c>
      <c r="G4873" s="300" t="n">
        <v>8105</v>
      </c>
      <c r="H4873" s="300" t="n">
        <v>7504</v>
      </c>
      <c r="I4873" s="300" t="n"/>
      <c r="J4873" s="319" t="n"/>
      <c r="K4873" s="304" t="n"/>
      <c r="L4873" s="304" t="n"/>
      <c r="M4873" s="304" t="n"/>
      <c r="N4873" s="304" t="n"/>
    </row>
    <row r="4874" ht="15.75" customHeight="1" s="412">
      <c r="A4874" s="300" t="n">
        <v>4947</v>
      </c>
      <c r="B4874" s="300" t="n">
        <v>7</v>
      </c>
      <c r="C4874" s="300" t="inlineStr">
        <is>
          <t>T111</t>
        </is>
      </c>
      <c r="D4874" s="300" t="n">
        <v>18</v>
      </c>
      <c r="E4874" s="301" t="n">
        <v>43626</v>
      </c>
      <c r="F4874" s="300" t="n">
        <v>5232</v>
      </c>
      <c r="G4874" s="300" t="n">
        <v>8216</v>
      </c>
      <c r="H4874" s="300" t="n">
        <v>7726</v>
      </c>
      <c r="I4874" s="300" t="n">
        <v>7</v>
      </c>
      <c r="J4874" s="319" t="n"/>
      <c r="K4874" s="304" t="n"/>
      <c r="L4874" s="304" t="n"/>
      <c r="M4874" s="304" t="n"/>
      <c r="N4874" s="304" t="n"/>
    </row>
    <row r="4875" ht="15.75" customHeight="1" s="412">
      <c r="A4875" s="300" t="n">
        <v>4948</v>
      </c>
      <c r="B4875" s="300" t="n">
        <v>8</v>
      </c>
      <c r="C4875" s="300" t="inlineStr">
        <is>
          <t>T111</t>
        </is>
      </c>
      <c r="D4875" s="300" t="n">
        <v>18</v>
      </c>
      <c r="E4875" s="301" t="n">
        <v>43626</v>
      </c>
      <c r="F4875" s="300" t="n">
        <v>5221</v>
      </c>
      <c r="G4875" s="300" t="n">
        <v>8172</v>
      </c>
      <c r="H4875" s="300" t="n">
        <v>7684</v>
      </c>
      <c r="I4875" s="300" t="n"/>
      <c r="J4875" s="319" t="n"/>
      <c r="K4875" s="304" t="n"/>
      <c r="L4875" s="304" t="n"/>
      <c r="M4875" s="304" t="n"/>
      <c r="N4875" s="304" t="n"/>
    </row>
    <row r="4876" ht="15.75" customHeight="1" s="412">
      <c r="A4876" s="300" t="n">
        <v>4949</v>
      </c>
      <c r="B4876" s="300" t="n">
        <v>9</v>
      </c>
      <c r="C4876" s="300" t="inlineStr">
        <is>
          <t>T112</t>
        </is>
      </c>
      <c r="D4876" s="300" t="n">
        <v>18</v>
      </c>
      <c r="E4876" s="301" t="n">
        <v>43626</v>
      </c>
      <c r="F4876" s="300" t="n">
        <v>5188</v>
      </c>
      <c r="G4876" s="300" t="n">
        <v>7220</v>
      </c>
      <c r="H4876" s="300" t="n">
        <v>6889</v>
      </c>
      <c r="I4876" s="300" t="n">
        <v>6</v>
      </c>
      <c r="J4876" s="319" t="n"/>
      <c r="K4876" s="304" t="n"/>
      <c r="L4876" s="304" t="n"/>
      <c r="M4876" s="304" t="n"/>
      <c r="N4876" s="304" t="n"/>
    </row>
    <row r="4877" ht="15.75" customHeight="1" s="412">
      <c r="A4877" s="300" t="n">
        <v>4950</v>
      </c>
      <c r="B4877" s="300" t="n">
        <v>10</v>
      </c>
      <c r="C4877" s="300" t="inlineStr">
        <is>
          <t>T112</t>
        </is>
      </c>
      <c r="D4877" s="300" t="n">
        <v>18</v>
      </c>
      <c r="E4877" s="301" t="n">
        <v>43626</v>
      </c>
      <c r="F4877" s="300" t="n">
        <v>5232</v>
      </c>
      <c r="G4877" s="300" t="n">
        <v>7242</v>
      </c>
      <c r="H4877" s="300" t="n">
        <v>6909</v>
      </c>
      <c r="I4877" s="300" t="n"/>
      <c r="J4877" s="319" t="n"/>
      <c r="K4877" s="304" t="n"/>
      <c r="L4877" s="304" t="n"/>
      <c r="M4877" s="304" t="n"/>
      <c r="N4877" s="304" t="n"/>
    </row>
    <row r="4878" ht="15.75" customHeight="1" s="412">
      <c r="A4878" s="300" t="n">
        <v>4951</v>
      </c>
      <c r="B4878" s="300" t="n">
        <v>11</v>
      </c>
      <c r="C4878" s="300" t="inlineStr">
        <is>
          <t>T116</t>
        </is>
      </c>
      <c r="D4878" s="300" t="n">
        <v>18</v>
      </c>
      <c r="E4878" s="301" t="n">
        <v>43626</v>
      </c>
      <c r="F4878" s="300" t="n">
        <v>5213</v>
      </c>
      <c r="G4878" s="300" t="n">
        <v>8278</v>
      </c>
      <c r="H4878" s="300" t="n">
        <v>7687</v>
      </c>
      <c r="I4878" s="300" t="n">
        <v>7</v>
      </c>
      <c r="J4878" s="319" t="n"/>
      <c r="K4878" s="304" t="n"/>
      <c r="L4878" s="304" t="n"/>
      <c r="M4878" s="304" t="n"/>
      <c r="N4878" s="304" t="n"/>
    </row>
    <row r="4879" ht="15.75" customHeight="1" s="412">
      <c r="A4879" s="300" t="n">
        <v>4952</v>
      </c>
      <c r="B4879" s="300" t="n">
        <v>12</v>
      </c>
      <c r="C4879" s="300" t="inlineStr">
        <is>
          <t>T116</t>
        </is>
      </c>
      <c r="D4879" s="300" t="n">
        <v>18</v>
      </c>
      <c r="E4879" s="301" t="n">
        <v>43626</v>
      </c>
      <c r="F4879" s="300" t="n">
        <v>5232</v>
      </c>
      <c r="G4879" s="300" t="n">
        <v>8545</v>
      </c>
      <c r="H4879" s="300" t="n">
        <v>7911</v>
      </c>
      <c r="I4879" s="300" t="n"/>
      <c r="J4879" s="319" t="n"/>
      <c r="K4879" s="304" t="n"/>
      <c r="L4879" s="304" t="n"/>
      <c r="M4879" s="304" t="n"/>
      <c r="N4879" s="304" t="n"/>
    </row>
    <row r="4880" ht="15.75" customHeight="1" s="412">
      <c r="A4880" s="300" t="n">
        <v>4953</v>
      </c>
      <c r="B4880" s="300" t="n">
        <v>13</v>
      </c>
      <c r="C4880" s="300" t="inlineStr">
        <is>
          <t>T117</t>
        </is>
      </c>
      <c r="D4880" s="300" t="n">
        <v>18</v>
      </c>
      <c r="E4880" s="301" t="n">
        <v>43626</v>
      </c>
      <c r="F4880" s="300" t="n">
        <v>5314</v>
      </c>
      <c r="G4880" s="300" t="n">
        <v>8875</v>
      </c>
      <c r="H4880" s="300" t="n">
        <v>7943</v>
      </c>
      <c r="I4880" s="300" t="n">
        <v>12</v>
      </c>
      <c r="J4880" s="319" t="n"/>
      <c r="K4880" s="304" t="n"/>
      <c r="L4880" s="304" t="n"/>
      <c r="M4880" s="304" t="n"/>
      <c r="N4880" s="304" t="n"/>
    </row>
    <row r="4881" ht="15.75" customHeight="1" s="412">
      <c r="A4881" s="300" t="n">
        <v>4954</v>
      </c>
      <c r="B4881" s="300" t="n">
        <v>14</v>
      </c>
      <c r="C4881" s="300" t="inlineStr">
        <is>
          <t>T117</t>
        </is>
      </c>
      <c r="D4881" s="300" t="n">
        <v>18</v>
      </c>
      <c r="E4881" s="301" t="n">
        <v>43626</v>
      </c>
      <c r="F4881" s="300" t="n">
        <v>5249</v>
      </c>
      <c r="G4881" s="300" t="n">
        <v>8782</v>
      </c>
      <c r="H4881" s="300" t="n">
        <v>7861</v>
      </c>
      <c r="I4881" s="300" t="n"/>
      <c r="J4881" s="319" t="n"/>
      <c r="K4881" s="304" t="n"/>
      <c r="L4881" s="304" t="n"/>
      <c r="M4881" s="304" t="n"/>
      <c r="N4881" s="304" t="n"/>
    </row>
    <row r="4882" ht="15.75" customHeight="1" s="412">
      <c r="A4882" s="300" t="n">
        <v>4955</v>
      </c>
      <c r="B4882" s="300" t="n">
        <v>15</v>
      </c>
      <c r="C4882" s="300" t="inlineStr">
        <is>
          <t>T118</t>
        </is>
      </c>
      <c r="D4882" s="300" t="n">
        <v>18</v>
      </c>
      <c r="E4882" s="301" t="n">
        <v>43626</v>
      </c>
      <c r="F4882" s="300" t="n">
        <v>5231</v>
      </c>
      <c r="G4882" s="300" t="n">
        <v>9263</v>
      </c>
      <c r="H4882" s="300" t="n">
        <v>8377</v>
      </c>
      <c r="I4882" s="300" t="n">
        <v>5</v>
      </c>
      <c r="J4882" s="319" t="n"/>
      <c r="K4882" s="304" t="n"/>
      <c r="L4882" s="304" t="n"/>
      <c r="M4882" s="304" t="n"/>
      <c r="N4882" s="304" t="n"/>
    </row>
    <row r="4883" ht="15.75" customHeight="1" s="412">
      <c r="A4883" s="300" t="n">
        <v>4956</v>
      </c>
      <c r="B4883" s="300" t="n">
        <v>16</v>
      </c>
      <c r="C4883" s="300" t="inlineStr">
        <is>
          <t>T118</t>
        </is>
      </c>
      <c r="D4883" s="300" t="n">
        <v>18</v>
      </c>
      <c r="E4883" s="301" t="n">
        <v>43626</v>
      </c>
      <c r="F4883" s="300" t="n">
        <v>5280</v>
      </c>
      <c r="G4883" s="300" t="n">
        <v>9474</v>
      </c>
      <c r="H4883" s="300" t="n">
        <v>8560</v>
      </c>
      <c r="I4883" s="300" t="n"/>
      <c r="J4883" s="319" t="n"/>
      <c r="K4883" s="304" t="n"/>
      <c r="L4883" s="304" t="n"/>
      <c r="M4883" s="304" t="n"/>
      <c r="N4883" s="304" t="n"/>
    </row>
    <row r="4884" ht="15.75" customHeight="1" s="412">
      <c r="A4884" s="300" t="n">
        <v>4957</v>
      </c>
      <c r="B4884" s="300" t="n">
        <v>17</v>
      </c>
      <c r="C4884" s="300" t="inlineStr">
        <is>
          <t>T119</t>
        </is>
      </c>
      <c r="D4884" s="300" t="n">
        <v>18</v>
      </c>
      <c r="E4884" s="301" t="n">
        <v>43626</v>
      </c>
      <c r="F4884" s="300" t="n">
        <v>5275</v>
      </c>
      <c r="G4884" s="300" t="n">
        <v>9667</v>
      </c>
      <c r="H4884" s="300" t="n">
        <v>8576</v>
      </c>
      <c r="I4884" s="300" t="n">
        <v>7</v>
      </c>
      <c r="J4884" s="319" t="n"/>
      <c r="K4884" s="304" t="n"/>
      <c r="L4884" s="304" t="n"/>
      <c r="M4884" s="304" t="n"/>
      <c r="N4884" s="304" t="n"/>
    </row>
    <row r="4885" ht="15.75" customHeight="1" s="412">
      <c r="A4885" s="300" t="n">
        <v>4958</v>
      </c>
      <c r="B4885" s="300" t="n">
        <v>18</v>
      </c>
      <c r="C4885" s="300" t="inlineStr">
        <is>
          <t>T119</t>
        </is>
      </c>
      <c r="D4885" s="300" t="n">
        <v>18</v>
      </c>
      <c r="E4885" s="301" t="n">
        <v>43626</v>
      </c>
      <c r="F4885" s="300" t="n">
        <v>5205</v>
      </c>
      <c r="G4885" s="300" t="n">
        <v>9221</v>
      </c>
      <c r="H4885" s="300" t="n">
        <v>8217</v>
      </c>
      <c r="I4885" s="300" t="n"/>
      <c r="J4885" s="319" t="n"/>
      <c r="K4885" s="304" t="n"/>
      <c r="L4885" s="304" t="n"/>
      <c r="M4885" s="304" t="n"/>
      <c r="N4885" s="304" t="n"/>
    </row>
    <row r="4886" ht="15.75" customHeight="1" s="412">
      <c r="A4886" s="300" t="n">
        <v>4959</v>
      </c>
      <c r="B4886" s="300" t="n">
        <v>19</v>
      </c>
      <c r="C4886" s="300" t="inlineStr">
        <is>
          <t>T120</t>
        </is>
      </c>
      <c r="D4886" s="300" t="n">
        <v>18</v>
      </c>
      <c r="E4886" s="301" t="n">
        <v>43626</v>
      </c>
      <c r="F4886" s="300" t="n">
        <v>5229</v>
      </c>
      <c r="G4886" s="300" t="n">
        <v>8105</v>
      </c>
      <c r="H4886" s="300" t="n">
        <v>7390</v>
      </c>
      <c r="I4886" s="300" t="n">
        <v>9</v>
      </c>
      <c r="J4886" s="319" t="n"/>
      <c r="K4886" s="304" t="n"/>
      <c r="L4886" s="304" t="n"/>
      <c r="M4886" s="304" t="n"/>
      <c r="N4886" s="304" t="n"/>
    </row>
    <row r="4887" ht="15.75" customHeight="1" s="412">
      <c r="A4887" s="300" t="n">
        <v>4960</v>
      </c>
      <c r="B4887" s="300" t="n">
        <v>20</v>
      </c>
      <c r="C4887" s="300" t="inlineStr">
        <is>
          <t>T120</t>
        </is>
      </c>
      <c r="D4887" s="300" t="n">
        <v>18</v>
      </c>
      <c r="E4887" s="301" t="n">
        <v>43626</v>
      </c>
      <c r="F4887" s="300" t="n">
        <v>5190</v>
      </c>
      <c r="G4887" s="300" t="n">
        <v>7996</v>
      </c>
      <c r="H4887" s="300" t="n">
        <v>7284</v>
      </c>
      <c r="I4887" s="300" t="n"/>
      <c r="J4887" s="319" t="n"/>
      <c r="K4887" s="304" t="n"/>
      <c r="L4887" s="304" t="n"/>
      <c r="M4887" s="304" t="n"/>
      <c r="N4887" s="304" t="n"/>
    </row>
    <row r="4888" ht="15.75" customHeight="1" s="412">
      <c r="A4888" s="300" t="n">
        <v>4961</v>
      </c>
      <c r="B4888" s="300" t="n">
        <v>21</v>
      </c>
      <c r="C4888" s="300" t="inlineStr">
        <is>
          <t>T122</t>
        </is>
      </c>
      <c r="D4888" s="300" t="n">
        <v>18</v>
      </c>
      <c r="E4888" s="301" t="n">
        <v>43626</v>
      </c>
      <c r="F4888" s="300" t="n">
        <v>5224</v>
      </c>
      <c r="G4888" s="300" t="n">
        <v>7539</v>
      </c>
      <c r="H4888" s="300" t="n">
        <v>7012</v>
      </c>
      <c r="I4888" s="300" t="n">
        <v>7</v>
      </c>
      <c r="J4888" s="319" t="n"/>
      <c r="K4888" s="304" t="n"/>
      <c r="L4888" s="304" t="n"/>
      <c r="M4888" s="304" t="n"/>
      <c r="N4888" s="304" t="n"/>
    </row>
    <row r="4889" ht="15.75" customHeight="1" s="412">
      <c r="A4889" s="300" t="n">
        <v>4962</v>
      </c>
      <c r="B4889" s="300" t="n">
        <v>22</v>
      </c>
      <c r="C4889" s="300" t="inlineStr">
        <is>
          <t>T122</t>
        </is>
      </c>
      <c r="D4889" s="300" t="n">
        <v>18</v>
      </c>
      <c r="E4889" s="301" t="n">
        <v>43626</v>
      </c>
      <c r="F4889" s="300" t="n">
        <v>5276</v>
      </c>
      <c r="G4889" s="300" t="n">
        <v>7670</v>
      </c>
      <c r="H4889" s="300" t="n">
        <v>7127</v>
      </c>
      <c r="I4889" s="300" t="n"/>
      <c r="J4889" s="319" t="n"/>
      <c r="K4889" s="304" t="n"/>
      <c r="L4889" s="304" t="n"/>
      <c r="M4889" s="304" t="n"/>
      <c r="N4889" s="304" t="n"/>
    </row>
    <row r="4890" ht="15.75" customHeight="1" s="412">
      <c r="A4890" s="300" t="n">
        <v>4963</v>
      </c>
      <c r="B4890" s="300" t="n">
        <v>23</v>
      </c>
      <c r="C4890" s="300" t="inlineStr">
        <is>
          <t>T123</t>
        </is>
      </c>
      <c r="D4890" s="300" t="n">
        <v>18</v>
      </c>
      <c r="E4890" s="301" t="n">
        <v>43626</v>
      </c>
      <c r="F4890" s="300" t="n">
        <v>5261</v>
      </c>
      <c r="G4890" s="300" t="n">
        <v>8529</v>
      </c>
      <c r="H4890" s="300" t="n">
        <v>7727</v>
      </c>
      <c r="I4890" s="300" t="n">
        <v>7</v>
      </c>
      <c r="J4890" s="319" t="n"/>
      <c r="K4890" s="304" t="n"/>
      <c r="L4890" s="304" t="n"/>
      <c r="M4890" s="304" t="n"/>
      <c r="N4890" s="304" t="n"/>
    </row>
    <row r="4891" ht="15.75" customHeight="1" s="412">
      <c r="A4891" s="300" t="n">
        <v>4964</v>
      </c>
      <c r="B4891" s="300" t="n">
        <v>24</v>
      </c>
      <c r="C4891" s="300" t="inlineStr">
        <is>
          <t>T123</t>
        </is>
      </c>
      <c r="D4891" s="300" t="n">
        <v>18</v>
      </c>
      <c r="E4891" s="301" t="n">
        <v>43626</v>
      </c>
      <c r="F4891" s="300" t="n">
        <v>5196</v>
      </c>
      <c r="G4891" s="300" t="n">
        <v>8386</v>
      </c>
      <c r="H4891" s="300" t="n">
        <v>7602</v>
      </c>
      <c r="I4891" s="300" t="n"/>
      <c r="J4891" s="319" t="n"/>
      <c r="K4891" s="304" t="n"/>
      <c r="L4891" s="304" t="n"/>
      <c r="M4891" s="304" t="n"/>
      <c r="N4891" s="304" t="n"/>
    </row>
    <row r="4892" ht="15.75" customHeight="1" s="412">
      <c r="A4892" s="300" t="n">
        <v>4965</v>
      </c>
      <c r="B4892" s="300" t="n">
        <v>25</v>
      </c>
      <c r="C4892" s="300" t="inlineStr">
        <is>
          <t>T124</t>
        </is>
      </c>
      <c r="D4892" s="300" t="n">
        <v>18</v>
      </c>
      <c r="E4892" s="301" t="n">
        <v>43626</v>
      </c>
      <c r="F4892" s="300" t="n">
        <v>5238</v>
      </c>
      <c r="G4892" s="300" t="n">
        <v>8167</v>
      </c>
      <c r="H4892" s="300" t="n">
        <v>7499</v>
      </c>
      <c r="I4892" s="300" t="n">
        <v>8</v>
      </c>
      <c r="J4892" s="319" t="n"/>
      <c r="K4892" s="304" t="n"/>
      <c r="L4892" s="304" t="n"/>
      <c r="M4892" s="304" t="n"/>
      <c r="N4892" s="304" t="n"/>
    </row>
    <row r="4893" ht="15.75" customHeight="1" s="412">
      <c r="A4893" s="300" t="n">
        <v>4966</v>
      </c>
      <c r="B4893" s="300" t="n">
        <v>26</v>
      </c>
      <c r="C4893" s="300" t="inlineStr">
        <is>
          <t>T124</t>
        </is>
      </c>
      <c r="D4893" s="300" t="n">
        <v>18</v>
      </c>
      <c r="E4893" s="301" t="n">
        <v>43626</v>
      </c>
      <c r="F4893" s="300" t="n">
        <v>5207</v>
      </c>
      <c r="G4893" s="300" t="n">
        <v>8052</v>
      </c>
      <c r="H4893" s="300" t="n">
        <v>7392</v>
      </c>
      <c r="I4893" s="300" t="n"/>
      <c r="J4893" s="319" t="n"/>
      <c r="K4893" s="304" t="n"/>
      <c r="L4893" s="304" t="n"/>
      <c r="M4893" s="304" t="n"/>
      <c r="N4893" s="304" t="n"/>
    </row>
    <row r="4894" ht="15.75" customHeight="1" s="412">
      <c r="A4894" s="300" t="n">
        <v>4967</v>
      </c>
      <c r="B4894" s="300" t="n">
        <v>27</v>
      </c>
      <c r="C4894" s="300" t="inlineStr">
        <is>
          <t>T125</t>
        </is>
      </c>
      <c r="D4894" s="300" t="n">
        <v>18</v>
      </c>
      <c r="E4894" s="301" t="n">
        <v>43626</v>
      </c>
      <c r="F4894" s="300" t="n">
        <v>5236</v>
      </c>
      <c r="G4894" s="300" t="n">
        <v>7961</v>
      </c>
      <c r="H4894" s="300" t="n">
        <v>7274</v>
      </c>
      <c r="I4894" s="300" t="n">
        <v>12</v>
      </c>
      <c r="J4894" s="319" t="n"/>
      <c r="K4894" s="304" t="n"/>
      <c r="L4894" s="304" t="n"/>
      <c r="M4894" s="304" t="n"/>
      <c r="N4894" s="304" t="n"/>
    </row>
    <row r="4895" ht="15.75" customHeight="1" s="412">
      <c r="A4895" s="300" t="n">
        <v>4968</v>
      </c>
      <c r="B4895" s="300" t="n">
        <v>28</v>
      </c>
      <c r="C4895" s="300" t="inlineStr">
        <is>
          <t>T125</t>
        </is>
      </c>
      <c r="D4895" s="300" t="n">
        <v>18</v>
      </c>
      <c r="E4895" s="301" t="n">
        <v>43626</v>
      </c>
      <c r="F4895" s="300" t="n">
        <v>5216</v>
      </c>
      <c r="G4895" s="300" t="n">
        <v>8047</v>
      </c>
      <c r="H4895" s="300" t="n">
        <v>7332</v>
      </c>
      <c r="I4895" s="300" t="n"/>
      <c r="J4895" s="319" t="n"/>
      <c r="K4895" s="304" t="n"/>
      <c r="L4895" s="304" t="n"/>
      <c r="M4895" s="304" t="n"/>
      <c r="N4895" s="304" t="n"/>
    </row>
    <row r="4896" ht="15.75" customHeight="1" s="412">
      <c r="A4896" s="300" t="n">
        <v>4969</v>
      </c>
      <c r="B4896" s="300" t="n">
        <v>29</v>
      </c>
      <c r="C4896" s="300" t="inlineStr">
        <is>
          <t>T128</t>
        </is>
      </c>
      <c r="D4896" s="300" t="n">
        <v>18</v>
      </c>
      <c r="E4896" s="301" t="n">
        <v>43626</v>
      </c>
      <c r="F4896" s="300" t="n">
        <v>5292</v>
      </c>
      <c r="G4896" s="300" t="n">
        <v>7615</v>
      </c>
      <c r="H4896" s="300" t="n">
        <v>7064</v>
      </c>
      <c r="I4896" s="300" t="n">
        <v>10</v>
      </c>
      <c r="J4896" s="319" t="n"/>
      <c r="K4896" s="304" t="n"/>
      <c r="L4896" s="304" t="n"/>
      <c r="M4896" s="304" t="n"/>
      <c r="N4896" s="304" t="n"/>
    </row>
    <row r="4897" ht="15.75" customHeight="1" s="412">
      <c r="A4897" s="300" t="n">
        <v>4970</v>
      </c>
      <c r="B4897" s="300" t="n">
        <v>30</v>
      </c>
      <c r="C4897" s="300" t="inlineStr">
        <is>
          <t>T128</t>
        </is>
      </c>
      <c r="D4897" s="300" t="n">
        <v>18</v>
      </c>
      <c r="E4897" s="301" t="n">
        <v>43626</v>
      </c>
      <c r="F4897" s="300" t="n">
        <v>5244</v>
      </c>
      <c r="G4897" s="300" t="n">
        <v>7613</v>
      </c>
      <c r="H4897" s="300" t="n">
        <v>7069</v>
      </c>
      <c r="I4897" s="300" t="n"/>
      <c r="J4897" s="319" t="n"/>
      <c r="K4897" s="304" t="n"/>
      <c r="L4897" s="304" t="n"/>
      <c r="M4897" s="304" t="n"/>
      <c r="N4897" s="304" t="n"/>
    </row>
    <row r="4898" ht="15.75" customHeight="1" s="412">
      <c r="A4898" s="300" t="n">
        <v>4971</v>
      </c>
      <c r="B4898" s="300" t="n">
        <v>31</v>
      </c>
      <c r="C4898" s="300" t="inlineStr">
        <is>
          <t>T129</t>
        </is>
      </c>
      <c r="D4898" s="300" t="n">
        <v>18</v>
      </c>
      <c r="E4898" s="301" t="n">
        <v>43626</v>
      </c>
      <c r="F4898" s="300" t="n">
        <v>5227</v>
      </c>
      <c r="G4898" s="300" t="n">
        <v>7499</v>
      </c>
      <c r="H4898" s="300" t="n">
        <v>7132</v>
      </c>
      <c r="I4898" s="300" t="n">
        <v>12</v>
      </c>
      <c r="J4898" s="319" t="n"/>
      <c r="K4898" s="304" t="n"/>
      <c r="L4898" s="304" t="n"/>
      <c r="M4898" s="304" t="n"/>
      <c r="N4898" s="304" t="n"/>
    </row>
    <row r="4899" ht="15.75" customHeight="1" s="412">
      <c r="A4899" s="300" t="n">
        <v>4972</v>
      </c>
      <c r="B4899" s="300" t="n">
        <v>32</v>
      </c>
      <c r="C4899" s="300" t="inlineStr">
        <is>
          <t>T129</t>
        </is>
      </c>
      <c r="D4899" s="300" t="n">
        <v>18</v>
      </c>
      <c r="E4899" s="301" t="n">
        <v>43626</v>
      </c>
      <c r="F4899" s="300" t="n">
        <v>5214</v>
      </c>
      <c r="G4899" s="300" t="n">
        <v>7384</v>
      </c>
      <c r="H4899" s="300" t="n">
        <v>7038</v>
      </c>
      <c r="I4899" s="300" t="n"/>
      <c r="J4899" s="319" t="n"/>
      <c r="K4899" s="304" t="n"/>
      <c r="L4899" s="304" t="n"/>
      <c r="M4899" s="304" t="n"/>
      <c r="N4899" s="304" t="n"/>
    </row>
    <row r="4900" ht="15.75" customHeight="1" s="412">
      <c r="A4900" s="300" t="n">
        <v>4973</v>
      </c>
      <c r="B4900" s="300" t="n">
        <v>33</v>
      </c>
      <c r="C4900" s="300" t="inlineStr">
        <is>
          <t>T132</t>
        </is>
      </c>
      <c r="D4900" s="300" t="n">
        <v>18</v>
      </c>
      <c r="E4900" s="301" t="n">
        <v>43626</v>
      </c>
      <c r="F4900" s="300" t="n">
        <v>5203</v>
      </c>
      <c r="G4900" s="300" t="n">
        <v>9521</v>
      </c>
      <c r="H4900" s="300" t="n">
        <v>8771</v>
      </c>
      <c r="I4900" s="300" t="n">
        <v>9</v>
      </c>
      <c r="J4900" s="319" t="n"/>
      <c r="K4900" s="304" t="n"/>
      <c r="L4900" s="304" t="n"/>
      <c r="M4900" s="304" t="n"/>
      <c r="N4900" s="304" t="n"/>
    </row>
    <row r="4901" ht="15.75" customHeight="1" s="412">
      <c r="A4901" s="300" t="n">
        <v>4974</v>
      </c>
      <c r="B4901" s="300" t="n">
        <v>34</v>
      </c>
      <c r="C4901" s="300" t="inlineStr">
        <is>
          <t>T132</t>
        </is>
      </c>
      <c r="D4901" s="300" t="n">
        <v>18</v>
      </c>
      <c r="E4901" s="301" t="n">
        <v>43626</v>
      </c>
      <c r="F4901" s="300" t="n">
        <v>5191</v>
      </c>
      <c r="G4901" s="300" t="n">
        <v>9648</v>
      </c>
      <c r="H4901" s="300" t="n">
        <v>8855</v>
      </c>
      <c r="I4901" s="300" t="n"/>
      <c r="J4901" s="319" t="n"/>
      <c r="K4901" s="304" t="n"/>
      <c r="L4901" s="304" t="n"/>
      <c r="M4901" s="304" t="n"/>
      <c r="N4901" s="304" t="n"/>
    </row>
    <row r="4902" ht="15.75" customHeight="1" s="412">
      <c r="A4902" s="300" t="n">
        <v>4975</v>
      </c>
      <c r="B4902" s="300" t="n">
        <v>35</v>
      </c>
      <c r="C4902" s="300" t="inlineStr">
        <is>
          <t>T133</t>
        </is>
      </c>
      <c r="D4902" s="300" t="n">
        <v>18</v>
      </c>
      <c r="E4902" s="301" t="n">
        <v>43626</v>
      </c>
      <c r="F4902" s="300" t="n">
        <v>5280</v>
      </c>
      <c r="G4902" s="300" t="n">
        <v>7372</v>
      </c>
      <c r="H4902" s="300" t="n">
        <v>7031</v>
      </c>
      <c r="I4902" s="300" t="n">
        <v>7</v>
      </c>
      <c r="J4902" s="319" t="n"/>
      <c r="K4902" s="304" t="n"/>
      <c r="L4902" s="304" t="n"/>
      <c r="M4902" s="304" t="n"/>
      <c r="N4902" s="304" t="n"/>
    </row>
    <row r="4903" ht="15.75" customHeight="1" s="412">
      <c r="A4903" s="300" t="n">
        <v>4976</v>
      </c>
      <c r="B4903" s="300" t="n">
        <v>36</v>
      </c>
      <c r="C4903" s="300" t="inlineStr">
        <is>
          <t>T133</t>
        </is>
      </c>
      <c r="D4903" s="300" t="n">
        <v>18</v>
      </c>
      <c r="E4903" s="301" t="n">
        <v>43626</v>
      </c>
      <c r="F4903" s="300" t="n">
        <v>5219</v>
      </c>
      <c r="G4903" s="300" t="n">
        <v>7311</v>
      </c>
      <c r="H4903" s="300" t="n">
        <v>6970</v>
      </c>
      <c r="I4903" s="300" t="n"/>
      <c r="J4903" s="319" t="n"/>
      <c r="K4903" s="304" t="n"/>
      <c r="L4903" s="304" t="n"/>
      <c r="M4903" s="304" t="n"/>
      <c r="N4903" s="304" t="n"/>
    </row>
    <row r="4904" ht="15.75" customHeight="1" s="412">
      <c r="A4904" s="300" t="n">
        <v>4977</v>
      </c>
      <c r="B4904" s="300" t="n">
        <v>37</v>
      </c>
      <c r="C4904" s="300" t="inlineStr">
        <is>
          <t>T136</t>
        </is>
      </c>
      <c r="D4904" s="300" t="n">
        <v>18</v>
      </c>
      <c r="E4904" s="301" t="n">
        <v>43626</v>
      </c>
      <c r="F4904" s="300" t="n">
        <v>5225</v>
      </c>
      <c r="G4904" s="300" t="n">
        <v>7443</v>
      </c>
      <c r="H4904" s="300" t="n">
        <v>7046</v>
      </c>
      <c r="I4904" s="300" t="n">
        <v>5</v>
      </c>
      <c r="J4904" s="319" t="n"/>
      <c r="K4904" s="304" t="n"/>
      <c r="L4904" s="304" t="n"/>
      <c r="M4904" s="304" t="n"/>
      <c r="N4904" s="304" t="n"/>
    </row>
    <row r="4905" ht="15.75" customHeight="1" s="412">
      <c r="A4905" s="300" t="n">
        <v>4978</v>
      </c>
      <c r="B4905" s="300" t="n">
        <v>38</v>
      </c>
      <c r="C4905" s="300" t="inlineStr">
        <is>
          <t>T136</t>
        </is>
      </c>
      <c r="D4905" s="300" t="n">
        <v>18</v>
      </c>
      <c r="E4905" s="301" t="n">
        <v>43626</v>
      </c>
      <c r="F4905" s="300" t="n">
        <v>5241</v>
      </c>
      <c r="G4905" s="300" t="n">
        <v>7595</v>
      </c>
      <c r="H4905" s="300" t="n">
        <v>7179</v>
      </c>
      <c r="I4905" s="300" t="n"/>
      <c r="J4905" s="319" t="n"/>
      <c r="K4905" s="304" t="n"/>
      <c r="L4905" s="304" t="n"/>
      <c r="M4905" s="304" t="n"/>
      <c r="N4905" s="304" t="n"/>
    </row>
    <row r="4906" ht="15.75" customHeight="1" s="412">
      <c r="A4906" s="300" t="n">
        <v>4979</v>
      </c>
      <c r="B4906" s="300" t="n">
        <v>39</v>
      </c>
      <c r="C4906" s="300" t="inlineStr">
        <is>
          <t>T138</t>
        </is>
      </c>
      <c r="D4906" s="300" t="n">
        <v>18</v>
      </c>
      <c r="E4906" s="301" t="n">
        <v>43626</v>
      </c>
      <c r="F4906" s="300" t="n">
        <v>5245</v>
      </c>
      <c r="G4906" s="300" t="n">
        <v>8582</v>
      </c>
      <c r="H4906" s="300" t="n">
        <v>7989</v>
      </c>
      <c r="I4906" s="300" t="n">
        <v>6</v>
      </c>
      <c r="J4906" s="319" t="n"/>
      <c r="K4906" s="304" t="n"/>
      <c r="L4906" s="304" t="n"/>
      <c r="M4906" s="304" t="n"/>
      <c r="N4906" s="304" t="n"/>
    </row>
    <row r="4907" ht="15.75" customHeight="1" s="412">
      <c r="A4907" s="300" t="n">
        <v>4980</v>
      </c>
      <c r="B4907" s="300" t="n">
        <v>40</v>
      </c>
      <c r="C4907" s="300" t="inlineStr">
        <is>
          <t>T138</t>
        </is>
      </c>
      <c r="D4907" s="300" t="n">
        <v>18</v>
      </c>
      <c r="E4907" s="301" t="n">
        <v>43626</v>
      </c>
      <c r="F4907" s="300" t="n">
        <v>5216</v>
      </c>
      <c r="G4907" s="300" t="n">
        <v>8578</v>
      </c>
      <c r="H4907" s="300" t="n">
        <v>7982</v>
      </c>
      <c r="I4907" s="300" t="n"/>
      <c r="J4907" s="319" t="n"/>
      <c r="K4907" s="304" t="n"/>
      <c r="L4907" s="304" t="n"/>
      <c r="M4907" s="304" t="n"/>
      <c r="N4907" s="304" t="n"/>
    </row>
    <row r="4908" ht="15.75" customHeight="1" s="412">
      <c r="A4908" s="300" t="n">
        <v>4981</v>
      </c>
      <c r="B4908" s="300" t="n">
        <v>41</v>
      </c>
      <c r="C4908" s="300" t="inlineStr">
        <is>
          <t>T141</t>
        </is>
      </c>
      <c r="D4908" s="300" t="n">
        <v>18</v>
      </c>
      <c r="E4908" s="301" t="n">
        <v>43626</v>
      </c>
      <c r="F4908" s="300" t="n">
        <v>5264</v>
      </c>
      <c r="G4908" s="300" t="n">
        <v>8460</v>
      </c>
      <c r="H4908" s="300" t="n">
        <v>7881</v>
      </c>
      <c r="I4908" s="300" t="n">
        <v>6</v>
      </c>
      <c r="J4908" s="319" t="n"/>
      <c r="K4908" s="304" t="n"/>
      <c r="L4908" s="304" t="n"/>
      <c r="M4908" s="304" t="n"/>
      <c r="N4908" s="304" t="n"/>
    </row>
    <row r="4909" ht="15.75" customHeight="1" s="412">
      <c r="A4909" s="300" t="n">
        <v>4982</v>
      </c>
      <c r="B4909" s="300" t="n">
        <v>42</v>
      </c>
      <c r="C4909" s="300" t="inlineStr">
        <is>
          <t>T141</t>
        </is>
      </c>
      <c r="D4909" s="300" t="n">
        <v>18</v>
      </c>
      <c r="E4909" s="301" t="n">
        <v>43626</v>
      </c>
      <c r="F4909" s="300" t="n">
        <v>5270</v>
      </c>
      <c r="G4909" s="300" t="n">
        <v>8644</v>
      </c>
      <c r="H4909" s="300" t="n">
        <v>8031</v>
      </c>
      <c r="I4909" s="300" t="n"/>
      <c r="J4909" s="319" t="n"/>
      <c r="K4909" s="304" t="n"/>
      <c r="L4909" s="304" t="n"/>
      <c r="M4909" s="304" t="n"/>
      <c r="N4909" s="304" t="n"/>
    </row>
    <row r="4910" ht="15.75" customHeight="1" s="412">
      <c r="A4910" s="300" t="n">
        <v>4983</v>
      </c>
      <c r="B4910" s="300" t="n">
        <v>43</v>
      </c>
      <c r="C4910" s="300" t="inlineStr">
        <is>
          <t>T147</t>
        </is>
      </c>
      <c r="D4910" s="300" t="n">
        <v>18</v>
      </c>
      <c r="E4910" s="301" t="n">
        <v>43626</v>
      </c>
      <c r="F4910" s="300" t="n">
        <v>5211</v>
      </c>
      <c r="G4910" s="300" t="n">
        <v>7787</v>
      </c>
      <c r="H4910" s="300" t="n">
        <v>7351</v>
      </c>
      <c r="I4910" s="300" t="n">
        <v>7</v>
      </c>
      <c r="J4910" s="319" t="n"/>
      <c r="K4910" s="304" t="n"/>
      <c r="L4910" s="304" t="n"/>
      <c r="M4910" s="304" t="n"/>
      <c r="N4910" s="304" t="n"/>
    </row>
    <row r="4911" ht="15.75" customHeight="1" s="412">
      <c r="A4911" s="300" t="n">
        <v>4984</v>
      </c>
      <c r="B4911" s="300" t="n">
        <v>44</v>
      </c>
      <c r="C4911" s="300" t="inlineStr">
        <is>
          <t>T147</t>
        </is>
      </c>
      <c r="D4911" s="300" t="n">
        <v>18</v>
      </c>
      <c r="E4911" s="301" t="n">
        <v>43626</v>
      </c>
      <c r="F4911" s="300" t="n">
        <v>5218</v>
      </c>
      <c r="G4911" s="300" t="n">
        <v>7880</v>
      </c>
      <c r="H4911" s="300" t="n">
        <v>7438</v>
      </c>
      <c r="I4911" s="300" t="n"/>
      <c r="J4911" s="319" t="n"/>
      <c r="K4911" s="304" t="n"/>
      <c r="L4911" s="304" t="n"/>
      <c r="M4911" s="304" t="n"/>
      <c r="N4911" s="304" t="n"/>
    </row>
    <row r="4912" ht="15.75" customHeight="1" s="412">
      <c r="A4912" s="300" t="n">
        <v>4985</v>
      </c>
      <c r="B4912" s="300" t="n">
        <v>45</v>
      </c>
      <c r="C4912" s="300" t="inlineStr">
        <is>
          <t>T150</t>
        </is>
      </c>
      <c r="D4912" s="300" t="n">
        <v>18</v>
      </c>
      <c r="E4912" s="301" t="n">
        <v>43626</v>
      </c>
      <c r="F4912" s="300" t="n">
        <v>5211</v>
      </c>
      <c r="G4912" s="300" t="n">
        <v>8176</v>
      </c>
      <c r="H4912" s="300" t="n">
        <v>7644</v>
      </c>
      <c r="I4912" s="300" t="n">
        <v>7</v>
      </c>
      <c r="J4912" s="319" t="n"/>
      <c r="K4912" s="304" t="n"/>
      <c r="L4912" s="304" t="n"/>
      <c r="M4912" s="304" t="n"/>
      <c r="N4912" s="304" t="n"/>
    </row>
    <row r="4913" ht="15.75" customHeight="1" s="412">
      <c r="A4913" s="300" t="n">
        <v>4986</v>
      </c>
      <c r="B4913" s="300" t="n">
        <v>46</v>
      </c>
      <c r="C4913" s="300" t="inlineStr">
        <is>
          <t>T150</t>
        </is>
      </c>
      <c r="D4913" s="300" t="n">
        <v>18</v>
      </c>
      <c r="E4913" s="301" t="n">
        <v>43626</v>
      </c>
      <c r="F4913" s="300" t="n">
        <v>5260</v>
      </c>
      <c r="G4913" s="300" t="n">
        <v>8138</v>
      </c>
      <c r="H4913" s="300" t="n">
        <v>7629</v>
      </c>
      <c r="I4913" s="300" t="n"/>
      <c r="J4913" s="319" t="n"/>
      <c r="K4913" s="304" t="n"/>
      <c r="L4913" s="304" t="n"/>
      <c r="M4913" s="304" t="n"/>
      <c r="N4913" s="304" t="n"/>
    </row>
    <row r="4914" ht="15.75" customHeight="1" s="412">
      <c r="A4914" s="300" t="n">
        <v>4987</v>
      </c>
      <c r="B4914" s="300" t="n">
        <v>47</v>
      </c>
      <c r="C4914" s="300" t="inlineStr">
        <is>
          <t>T151</t>
        </is>
      </c>
      <c r="D4914" s="300" t="n">
        <v>18</v>
      </c>
      <c r="E4914" s="301" t="n">
        <v>43626</v>
      </c>
      <c r="F4914" s="300" t="n">
        <v>5258</v>
      </c>
      <c r="G4914" s="300" t="n">
        <v>7410</v>
      </c>
      <c r="H4914" s="300" t="n">
        <v>6967</v>
      </c>
      <c r="I4914" s="300" t="n">
        <v>7</v>
      </c>
      <c r="J4914" s="319" t="n"/>
      <c r="K4914" s="304" t="n"/>
      <c r="L4914" s="304" t="n"/>
      <c r="M4914" s="304" t="n"/>
      <c r="N4914" s="304" t="n"/>
    </row>
    <row r="4915" ht="15.75" customHeight="1" s="412">
      <c r="A4915" s="300" t="n">
        <v>4988</v>
      </c>
      <c r="B4915" s="300" t="n">
        <v>48</v>
      </c>
      <c r="C4915" s="300" t="inlineStr">
        <is>
          <t>T151</t>
        </is>
      </c>
      <c r="D4915" s="300" t="n">
        <v>18</v>
      </c>
      <c r="E4915" s="301" t="n">
        <v>43626</v>
      </c>
      <c r="F4915" s="300" t="n">
        <v>5245</v>
      </c>
      <c r="G4915" s="300" t="n">
        <v>7314</v>
      </c>
      <c r="H4915" s="300" t="n">
        <v>6876</v>
      </c>
      <c r="I4915" s="300" t="n"/>
      <c r="J4915" s="319" t="n"/>
      <c r="K4915" s="304" t="n"/>
      <c r="L4915" s="304" t="n"/>
      <c r="M4915" s="304" t="n"/>
      <c r="N4915" s="304" t="n"/>
    </row>
    <row r="4916" ht="15.75" customHeight="1" s="412">
      <c r="A4916" s="300" t="n">
        <v>4989</v>
      </c>
      <c r="B4916" s="300" t="n">
        <v>49</v>
      </c>
      <c r="C4916" s="300" t="inlineStr">
        <is>
          <t>T154</t>
        </is>
      </c>
      <c r="D4916" s="300" t="n">
        <v>18</v>
      </c>
      <c r="E4916" s="301" t="n">
        <v>43626</v>
      </c>
      <c r="F4916" s="300" t="n">
        <v>5203</v>
      </c>
      <c r="G4916" s="300" t="n">
        <v>8758</v>
      </c>
      <c r="H4916" s="300" t="n">
        <v>7959</v>
      </c>
      <c r="I4916" s="300" t="n">
        <v>12</v>
      </c>
      <c r="J4916" s="319" t="n"/>
      <c r="K4916" s="304" t="n"/>
      <c r="L4916" s="304" t="n"/>
      <c r="M4916" s="304" t="n"/>
      <c r="N4916" s="304" t="n"/>
    </row>
    <row r="4917" ht="15.75" customHeight="1" s="412">
      <c r="A4917" s="300" t="n">
        <v>4990</v>
      </c>
      <c r="B4917" s="300" t="n">
        <v>50</v>
      </c>
      <c r="C4917" s="300" t="inlineStr">
        <is>
          <t>T154</t>
        </is>
      </c>
      <c r="D4917" s="300" t="n">
        <v>18</v>
      </c>
      <c r="E4917" s="301" t="n">
        <v>43626</v>
      </c>
      <c r="F4917" s="300" t="n">
        <v>5251</v>
      </c>
      <c r="G4917" s="300" t="n">
        <v>8676</v>
      </c>
      <c r="H4917" s="300" t="n">
        <v>7909</v>
      </c>
      <c r="I4917" s="300" t="n"/>
      <c r="J4917" s="319" t="n"/>
      <c r="K4917" s="304" t="n"/>
      <c r="L4917" s="304" t="n"/>
      <c r="M4917" s="304" t="n"/>
      <c r="N4917" s="304" t="n"/>
    </row>
    <row r="4918" ht="15.75" customHeight="1" s="412">
      <c r="A4918" s="300" t="n">
        <v>4991</v>
      </c>
      <c r="B4918" s="300" t="n">
        <v>51</v>
      </c>
      <c r="C4918" s="300" t="inlineStr">
        <is>
          <t>T157</t>
        </is>
      </c>
      <c r="D4918" s="300" t="n">
        <v>18</v>
      </c>
      <c r="E4918" s="301" t="n">
        <v>43626</v>
      </c>
      <c r="F4918" s="300" t="n">
        <v>5234</v>
      </c>
      <c r="G4918" s="300" t="n">
        <v>7693</v>
      </c>
      <c r="H4918" s="300" t="n">
        <v>7290</v>
      </c>
      <c r="I4918" s="300" t="n">
        <v>5</v>
      </c>
      <c r="J4918" s="319" t="n"/>
      <c r="K4918" s="304" t="n"/>
      <c r="L4918" s="304" t="n"/>
      <c r="M4918" s="304" t="n"/>
      <c r="N4918" s="304" t="n"/>
    </row>
    <row r="4919" ht="15.75" customHeight="1" s="412">
      <c r="A4919" s="300" t="n">
        <v>4992</v>
      </c>
      <c r="B4919" s="300" t="n">
        <v>52</v>
      </c>
      <c r="C4919" s="300" t="inlineStr">
        <is>
          <t>T157</t>
        </is>
      </c>
      <c r="D4919" s="300" t="n">
        <v>18</v>
      </c>
      <c r="E4919" s="301" t="n">
        <v>43626</v>
      </c>
      <c r="F4919" s="300" t="n">
        <v>5234</v>
      </c>
      <c r="G4919" s="300" t="n">
        <v>7783</v>
      </c>
      <c r="H4919" s="300" t="n">
        <v>7368</v>
      </c>
      <c r="I4919" s="300" t="n"/>
      <c r="J4919" s="319" t="n"/>
      <c r="K4919" s="304" t="n"/>
      <c r="L4919" s="304" t="n"/>
      <c r="M4919" s="304" t="n"/>
      <c r="N4919" s="304" t="n"/>
    </row>
    <row r="4920" ht="15.75" customHeight="1" s="412">
      <c r="A4920" s="300" t="n">
        <v>4993</v>
      </c>
      <c r="B4920" s="300" t="n">
        <v>53</v>
      </c>
      <c r="C4920" s="300" t="inlineStr">
        <is>
          <t>T166</t>
        </is>
      </c>
      <c r="D4920" s="300" t="n">
        <v>18</v>
      </c>
      <c r="E4920" s="301" t="n">
        <v>43626</v>
      </c>
      <c r="F4920" s="300" t="n">
        <v>5232</v>
      </c>
      <c r="G4920" s="300" t="n">
        <v>7584</v>
      </c>
      <c r="H4920" s="300" t="n">
        <v>7170</v>
      </c>
      <c r="I4920" s="300" t="n">
        <v>6</v>
      </c>
      <c r="J4920" s="319" t="n"/>
      <c r="K4920" s="304" t="n"/>
      <c r="L4920" s="304" t="n"/>
      <c r="M4920" s="304" t="n"/>
      <c r="N4920" s="304" t="n"/>
    </row>
    <row r="4921" ht="15.75" customHeight="1" s="412">
      <c r="A4921" s="300" t="n">
        <v>4994</v>
      </c>
      <c r="B4921" s="300" t="n">
        <v>54</v>
      </c>
      <c r="C4921" s="300" t="inlineStr">
        <is>
          <t>T166</t>
        </is>
      </c>
      <c r="D4921" s="300" t="n">
        <v>18</v>
      </c>
      <c r="E4921" s="301" t="n">
        <v>43626</v>
      </c>
      <c r="F4921" s="300" t="n">
        <v>5271</v>
      </c>
      <c r="G4921" s="300" t="n">
        <v>7823</v>
      </c>
      <c r="H4921" s="300" t="n">
        <v>7357</v>
      </c>
      <c r="I4921" s="300" t="n"/>
      <c r="J4921" s="319" t="n"/>
      <c r="K4921" s="304" t="n"/>
      <c r="L4921" s="304" t="n"/>
      <c r="M4921" s="304" t="n"/>
      <c r="N4921" s="304" t="n"/>
    </row>
    <row r="4922" ht="15.75" customHeight="1" s="412">
      <c r="A4922" s="300" t="n">
        <v>4995</v>
      </c>
      <c r="B4922" s="300" t="n">
        <v>55</v>
      </c>
      <c r="C4922" s="300" t="inlineStr">
        <is>
          <t>T167</t>
        </is>
      </c>
      <c r="D4922" s="300" t="n">
        <v>18</v>
      </c>
      <c r="E4922" s="301" t="n">
        <v>43626</v>
      </c>
      <c r="F4922" s="300" t="n">
        <v>5269</v>
      </c>
      <c r="G4922" s="300" t="n">
        <v>8339</v>
      </c>
      <c r="H4922" s="300" t="n">
        <v>7737</v>
      </c>
      <c r="I4922" s="300" t="n">
        <v>6</v>
      </c>
      <c r="J4922" s="319" t="n"/>
      <c r="K4922" s="304" t="n"/>
      <c r="L4922" s="304" t="n"/>
      <c r="M4922" s="304" t="n"/>
      <c r="N4922" s="304" t="n"/>
    </row>
    <row r="4923" ht="15.75" customHeight="1" s="412">
      <c r="A4923" s="300" t="n">
        <v>4996</v>
      </c>
      <c r="B4923" s="300" t="n">
        <v>56</v>
      </c>
      <c r="C4923" s="300" t="inlineStr">
        <is>
          <t>T167</t>
        </is>
      </c>
      <c r="D4923" s="300" t="n">
        <v>18</v>
      </c>
      <c r="E4923" s="301" t="n">
        <v>43626</v>
      </c>
      <c r="F4923" s="300" t="n">
        <v>5254</v>
      </c>
      <c r="G4923" s="300" t="n">
        <v>8161</v>
      </c>
      <c r="H4923" s="300" t="n">
        <v>7611</v>
      </c>
      <c r="I4923" s="300" t="n"/>
      <c r="J4923" s="319" t="n"/>
      <c r="K4923" s="304" t="n"/>
      <c r="L4923" s="304" t="n"/>
      <c r="M4923" s="304" t="n"/>
      <c r="N4923" s="304" t="n"/>
    </row>
    <row r="4924" ht="15.75" customHeight="1" s="412">
      <c r="A4924" s="300" t="n">
        <v>4997</v>
      </c>
      <c r="B4924" s="300" t="n">
        <v>57</v>
      </c>
      <c r="C4924" s="300" t="inlineStr">
        <is>
          <t>T168</t>
        </is>
      </c>
      <c r="D4924" s="300" t="n">
        <v>18</v>
      </c>
      <c r="E4924" s="301" t="n">
        <v>43626</v>
      </c>
      <c r="F4924" s="300" t="n">
        <v>5257</v>
      </c>
      <c r="G4924" s="300" t="n">
        <v>7330</v>
      </c>
      <c r="H4924" s="300" t="n">
        <v>6959</v>
      </c>
      <c r="I4924" s="300" t="n">
        <v>7</v>
      </c>
      <c r="J4924" s="319" t="n"/>
      <c r="K4924" s="304" t="n"/>
      <c r="L4924" s="304" t="n"/>
      <c r="M4924" s="304" t="n"/>
      <c r="N4924" s="304" t="n"/>
    </row>
    <row r="4925" ht="15.75" customHeight="1" s="412">
      <c r="A4925" s="300" t="n">
        <v>4998</v>
      </c>
      <c r="B4925" s="300" t="n">
        <v>58</v>
      </c>
      <c r="C4925" s="300" t="inlineStr">
        <is>
          <t>T168</t>
        </is>
      </c>
      <c r="D4925" s="300" t="n">
        <v>18</v>
      </c>
      <c r="E4925" s="301" t="n">
        <v>43626</v>
      </c>
      <c r="F4925" s="300" t="n">
        <v>5320</v>
      </c>
      <c r="G4925" s="300" t="n">
        <v>7311</v>
      </c>
      <c r="H4925" s="300" t="n">
        <v>6952</v>
      </c>
      <c r="I4925" s="300" t="n"/>
      <c r="J4925" s="319" t="n"/>
      <c r="K4925" s="304" t="n"/>
      <c r="L4925" s="304" t="n"/>
      <c r="M4925" s="304" t="n"/>
      <c r="N4925" s="304" t="n"/>
    </row>
    <row r="4926" ht="15.75" customHeight="1" s="412">
      <c r="A4926" s="300" t="n">
        <v>4999</v>
      </c>
      <c r="B4926" s="300" t="n">
        <v>59</v>
      </c>
      <c r="C4926" s="300" t="inlineStr">
        <is>
          <t>T170</t>
        </is>
      </c>
      <c r="D4926" s="300" t="n">
        <v>18</v>
      </c>
      <c r="E4926" s="301" t="n">
        <v>43626</v>
      </c>
      <c r="F4926" s="300" t="n">
        <v>5278</v>
      </c>
      <c r="G4926" s="300" t="n">
        <v>9171</v>
      </c>
      <c r="H4926" s="300" t="n">
        <v>8179</v>
      </c>
      <c r="I4926" s="300" t="n">
        <v>9</v>
      </c>
      <c r="J4926" s="319" t="n"/>
      <c r="K4926" s="304" t="n"/>
      <c r="L4926" s="304" t="n"/>
      <c r="M4926" s="304" t="n"/>
      <c r="N4926" s="304" t="n"/>
    </row>
    <row r="4927" ht="15.75" customHeight="1" s="412">
      <c r="A4927" s="300" t="n">
        <v>5000</v>
      </c>
      <c r="B4927" s="300" t="n">
        <v>60</v>
      </c>
      <c r="C4927" s="300" t="inlineStr">
        <is>
          <t>T170</t>
        </is>
      </c>
      <c r="D4927" s="300" t="n">
        <v>18</v>
      </c>
      <c r="E4927" s="301" t="n">
        <v>43626</v>
      </c>
      <c r="F4927" s="300" t="n">
        <v>5220</v>
      </c>
      <c r="G4927" s="300" t="n">
        <v>9182</v>
      </c>
      <c r="H4927" s="300" t="n">
        <v>8143</v>
      </c>
      <c r="I4927" s="300" t="n"/>
      <c r="J4927" s="319" t="n"/>
      <c r="K4927" s="304" t="n"/>
      <c r="L4927" s="304" t="n"/>
      <c r="M4927" s="304" t="n"/>
      <c r="N4927" s="304" t="n"/>
    </row>
    <row r="4928" ht="15.75" customHeight="1" s="412">
      <c r="A4928" s="300" t="n">
        <v>5001</v>
      </c>
      <c r="B4928" s="300" t="n">
        <v>61</v>
      </c>
      <c r="C4928" s="300" t="inlineStr">
        <is>
          <t>T171</t>
        </is>
      </c>
      <c r="D4928" s="300" t="n">
        <v>18</v>
      </c>
      <c r="E4928" s="301" t="n">
        <v>43626</v>
      </c>
      <c r="F4928" s="300" t="n">
        <v>5212</v>
      </c>
      <c r="G4928" s="300" t="n">
        <v>8268</v>
      </c>
      <c r="H4928" s="300" t="n">
        <v>7513</v>
      </c>
      <c r="I4928" s="300" t="n">
        <v>10</v>
      </c>
      <c r="J4928" s="319" t="n"/>
      <c r="K4928" s="304" t="n"/>
      <c r="L4928" s="304" t="n"/>
      <c r="M4928" s="304" t="n"/>
      <c r="N4928" s="304" t="n"/>
    </row>
    <row r="4929" ht="15.75" customHeight="1" s="412">
      <c r="A4929" s="300" t="n">
        <v>5002</v>
      </c>
      <c r="B4929" s="300" t="n">
        <v>62</v>
      </c>
      <c r="C4929" s="300" t="inlineStr">
        <is>
          <t>T171</t>
        </is>
      </c>
      <c r="D4929" s="300" t="n">
        <v>18</v>
      </c>
      <c r="E4929" s="301" t="n">
        <v>43626</v>
      </c>
      <c r="F4929" s="300" t="n">
        <v>5209</v>
      </c>
      <c r="G4929" s="300" t="n">
        <v>8314</v>
      </c>
      <c r="H4929" s="300" t="n">
        <v>7545</v>
      </c>
      <c r="I4929" s="300" t="n"/>
      <c r="J4929" s="319" t="n"/>
      <c r="K4929" s="304" t="n"/>
      <c r="L4929" s="304" t="n"/>
      <c r="M4929" s="304" t="n"/>
      <c r="N4929" s="304" t="n"/>
    </row>
    <row r="4930" ht="15.75" customHeight="1" s="412">
      <c r="A4930" s="300" t="n">
        <v>5003</v>
      </c>
      <c r="B4930" s="300" t="n">
        <v>63</v>
      </c>
      <c r="C4930" s="300" t="inlineStr">
        <is>
          <t>T173</t>
        </is>
      </c>
      <c r="D4930" s="300" t="n">
        <v>18</v>
      </c>
      <c r="E4930" s="301" t="n">
        <v>43626</v>
      </c>
      <c r="F4930" s="300" t="n">
        <v>5214</v>
      </c>
      <c r="G4930" s="300" t="n">
        <v>7082</v>
      </c>
      <c r="H4930" s="300" t="n">
        <v>6792</v>
      </c>
      <c r="I4930" s="300" t="n">
        <v>8</v>
      </c>
      <c r="J4930" s="319" t="n"/>
      <c r="K4930" s="304" t="n"/>
      <c r="L4930" s="304" t="n"/>
      <c r="M4930" s="304" t="n"/>
      <c r="N4930" s="304" t="n"/>
    </row>
    <row r="4931" ht="15.75" customHeight="1" s="412">
      <c r="A4931" s="300" t="n">
        <v>5004</v>
      </c>
      <c r="B4931" s="300" t="n">
        <v>64</v>
      </c>
      <c r="C4931" s="300" t="inlineStr">
        <is>
          <t>T173</t>
        </is>
      </c>
      <c r="D4931" s="300" t="n">
        <v>18</v>
      </c>
      <c r="E4931" s="301" t="n">
        <v>43626</v>
      </c>
      <c r="F4931" s="300" t="n">
        <v>5232</v>
      </c>
      <c r="G4931" s="300" t="n">
        <v>7176</v>
      </c>
      <c r="H4931" s="300" t="n">
        <v>6872</v>
      </c>
      <c r="I4931" s="300" t="n"/>
      <c r="J4931" s="319" t="n"/>
      <c r="K4931" s="304" t="n"/>
      <c r="L4931" s="304" t="n"/>
      <c r="M4931" s="304" t="n"/>
      <c r="N4931" s="304" t="n"/>
    </row>
    <row r="4932" ht="15.75" customHeight="1" s="412">
      <c r="A4932" s="300" t="n">
        <v>5005</v>
      </c>
      <c r="B4932" s="300" t="n">
        <v>65</v>
      </c>
      <c r="C4932" s="300" t="inlineStr">
        <is>
          <t>T176</t>
        </is>
      </c>
      <c r="D4932" s="300" t="n">
        <v>18</v>
      </c>
      <c r="E4932" s="301" t="n">
        <v>43626</v>
      </c>
      <c r="F4932" s="300" t="n">
        <v>5215</v>
      </c>
      <c r="G4932" s="300" t="n">
        <v>8128</v>
      </c>
      <c r="H4932" s="300" t="n">
        <v>7560</v>
      </c>
      <c r="I4932" s="300" t="n">
        <v>8</v>
      </c>
      <c r="J4932" s="319" t="n"/>
      <c r="K4932" s="304" t="n"/>
      <c r="L4932" s="304" t="n"/>
      <c r="M4932" s="304" t="n"/>
      <c r="N4932" s="304" t="n"/>
    </row>
    <row r="4933" ht="15.75" customHeight="1" s="412">
      <c r="A4933" s="300" t="n">
        <v>5006</v>
      </c>
      <c r="B4933" s="300" t="n">
        <v>66</v>
      </c>
      <c r="C4933" s="300" t="inlineStr">
        <is>
          <t>T176</t>
        </is>
      </c>
      <c r="D4933" s="300" t="n">
        <v>18</v>
      </c>
      <c r="E4933" s="301" t="n">
        <v>43626</v>
      </c>
      <c r="F4933" s="300" t="n">
        <v>5279</v>
      </c>
      <c r="G4933" s="300" t="n">
        <v>8251</v>
      </c>
      <c r="H4933" s="300" t="n">
        <v>7666</v>
      </c>
      <c r="I4933" s="300" t="n"/>
      <c r="J4933" s="319" t="n"/>
      <c r="K4933" s="304" t="n"/>
      <c r="L4933" s="304" t="n"/>
      <c r="M4933" s="304" t="n"/>
      <c r="N4933" s="304" t="n"/>
    </row>
    <row r="4934" ht="15.75" customHeight="1" s="412">
      <c r="A4934" s="300" t="n">
        <v>5007</v>
      </c>
      <c r="B4934" s="300" t="n">
        <v>67</v>
      </c>
      <c r="C4934" s="300" t="inlineStr">
        <is>
          <t>T177</t>
        </is>
      </c>
      <c r="D4934" s="300" t="n">
        <v>18</v>
      </c>
      <c r="E4934" s="301" t="n">
        <v>43626</v>
      </c>
      <c r="F4934" s="300" t="n">
        <v>5217</v>
      </c>
      <c r="G4934" s="300" t="n">
        <v>7527</v>
      </c>
      <c r="H4934" s="300" t="n">
        <v>7143</v>
      </c>
      <c r="I4934" s="300" t="n">
        <v>8</v>
      </c>
      <c r="J4934" s="319" t="n"/>
      <c r="K4934" s="304" t="n"/>
      <c r="L4934" s="304" t="n"/>
      <c r="M4934" s="304" t="n"/>
      <c r="N4934" s="304" t="n"/>
    </row>
    <row r="4935" ht="15.75" customHeight="1" s="412">
      <c r="A4935" s="300" t="n">
        <v>5008</v>
      </c>
      <c r="B4935" s="300" t="n">
        <v>68</v>
      </c>
      <c r="C4935" s="300" t="inlineStr">
        <is>
          <t>T177</t>
        </is>
      </c>
      <c r="D4935" s="300" t="n">
        <v>18</v>
      </c>
      <c r="E4935" s="301" t="n">
        <v>43626</v>
      </c>
      <c r="F4935" s="300" t="n">
        <v>5288</v>
      </c>
      <c r="G4935" s="300" t="n">
        <v>7523</v>
      </c>
      <c r="H4935" s="300" t="n">
        <v>7151</v>
      </c>
      <c r="I4935" s="300" t="n"/>
      <c r="J4935" s="319" t="n"/>
      <c r="K4935" s="304" t="n"/>
      <c r="L4935" s="304" t="n"/>
      <c r="M4935" s="304" t="n"/>
      <c r="N4935" s="304" t="n"/>
    </row>
    <row r="4936" ht="15.75" customHeight="1" s="412">
      <c r="A4936" s="300" t="n">
        <v>5009</v>
      </c>
      <c r="B4936" s="300" t="n">
        <v>69</v>
      </c>
      <c r="C4936" s="300" t="inlineStr">
        <is>
          <t>T181</t>
        </is>
      </c>
      <c r="D4936" s="300" t="n">
        <v>18</v>
      </c>
      <c r="E4936" s="301" t="n">
        <v>43626</v>
      </c>
      <c r="F4936" s="300" t="n">
        <v>5248</v>
      </c>
      <c r="G4936" s="300" t="n">
        <v>6265</v>
      </c>
      <c r="H4936" s="300" t="n">
        <v>6080</v>
      </c>
      <c r="I4936" s="300" t="n">
        <v>8</v>
      </c>
      <c r="J4936" s="319" t="n"/>
      <c r="K4936" s="304" t="n"/>
      <c r="L4936" s="304" t="n"/>
      <c r="M4936" s="304" t="n"/>
      <c r="N4936" s="304" t="n"/>
    </row>
    <row r="4937" ht="15.75" customHeight="1" s="412">
      <c r="A4937" s="300" t="n">
        <v>5010</v>
      </c>
      <c r="B4937" s="300" t="n">
        <v>70</v>
      </c>
      <c r="C4937" s="300" t="inlineStr">
        <is>
          <t>T181</t>
        </is>
      </c>
      <c r="D4937" s="300" t="n">
        <v>18</v>
      </c>
      <c r="E4937" s="301" t="n">
        <v>43626</v>
      </c>
      <c r="F4937" s="300" t="n">
        <v>5266</v>
      </c>
      <c r="G4937" s="300" t="n">
        <v>6417</v>
      </c>
      <c r="H4937" s="300" t="n">
        <v>6211</v>
      </c>
      <c r="I4937" s="300" t="n"/>
      <c r="J4937" s="319" t="n"/>
      <c r="K4937" s="304" t="n"/>
      <c r="L4937" s="304" t="n"/>
      <c r="M4937" s="304" t="n"/>
      <c r="N4937" s="304" t="n"/>
    </row>
    <row r="4938" ht="15.75" customHeight="1" s="412">
      <c r="A4938" s="300" t="n">
        <v>5011</v>
      </c>
      <c r="B4938" s="300" t="n">
        <v>71</v>
      </c>
      <c r="C4938" s="300" t="inlineStr">
        <is>
          <t>T182</t>
        </is>
      </c>
      <c r="D4938" s="300" t="n">
        <v>18</v>
      </c>
      <c r="E4938" s="301" t="n">
        <v>43626</v>
      </c>
      <c r="F4938" s="300" t="n">
        <v>5256</v>
      </c>
      <c r="G4938" s="300" t="n">
        <v>7990</v>
      </c>
      <c r="H4938" s="300" t="n">
        <v>7158</v>
      </c>
      <c r="I4938" s="300" t="n">
        <v>8</v>
      </c>
      <c r="J4938" s="319" t="n"/>
      <c r="K4938" s="304" t="n"/>
      <c r="L4938" s="304" t="n"/>
      <c r="M4938" s="304" t="n"/>
      <c r="N4938" s="304" t="n"/>
    </row>
    <row r="4939" ht="15.75" customHeight="1" s="412">
      <c r="A4939" s="300" t="n">
        <v>5012</v>
      </c>
      <c r="B4939" s="300" t="n">
        <v>72</v>
      </c>
      <c r="C4939" s="300" t="inlineStr">
        <is>
          <t>T182</t>
        </is>
      </c>
      <c r="D4939" s="300" t="n">
        <v>18</v>
      </c>
      <c r="E4939" s="301" t="n">
        <v>43626</v>
      </c>
      <c r="F4939" s="300" t="n">
        <v>5223</v>
      </c>
      <c r="G4939" s="300" t="n">
        <v>8121</v>
      </c>
      <c r="H4939" s="300" t="n">
        <v>7246</v>
      </c>
      <c r="I4939" s="300" t="n"/>
      <c r="J4939" s="319" t="n"/>
      <c r="K4939" s="304" t="n"/>
      <c r="L4939" s="304" t="n"/>
      <c r="M4939" s="304" t="n"/>
      <c r="N4939" s="304" t="n"/>
    </row>
    <row r="4940" ht="15.75" customHeight="1" s="412">
      <c r="A4940" s="300" t="n">
        <v>5013</v>
      </c>
      <c r="B4940" s="300" t="n">
        <v>73</v>
      </c>
      <c r="C4940" s="300" t="inlineStr">
        <is>
          <t>T183</t>
        </is>
      </c>
      <c r="D4940" s="300" t="n">
        <v>18</v>
      </c>
      <c r="E4940" s="301" t="n">
        <v>43626</v>
      </c>
      <c r="F4940" s="300" t="n">
        <v>5203</v>
      </c>
      <c r="G4940" s="300" t="n">
        <v>8272</v>
      </c>
      <c r="H4940" s="300" t="n">
        <v>7714</v>
      </c>
      <c r="I4940" s="300" t="n">
        <v>7</v>
      </c>
      <c r="J4940" s="319" t="n"/>
      <c r="K4940" s="304" t="n"/>
      <c r="L4940" s="304" t="n"/>
      <c r="M4940" s="304" t="n"/>
      <c r="N4940" s="304" t="n"/>
    </row>
    <row r="4941" ht="15.75" customHeight="1" s="412">
      <c r="A4941" s="300" t="n">
        <v>5014</v>
      </c>
      <c r="B4941" s="300" t="n">
        <v>74</v>
      </c>
      <c r="C4941" s="300" t="inlineStr">
        <is>
          <t>T183</t>
        </is>
      </c>
      <c r="D4941" s="300" t="n">
        <v>18</v>
      </c>
      <c r="E4941" s="301" t="n">
        <v>43626</v>
      </c>
      <c r="F4941" s="300" t="n">
        <v>5309</v>
      </c>
      <c r="G4941" s="300" t="n">
        <v>8418</v>
      </c>
      <c r="H4941" s="300" t="n">
        <v>7860</v>
      </c>
      <c r="I4941" s="300" t="n"/>
      <c r="J4941" s="319" t="n"/>
      <c r="K4941" s="304" t="n"/>
      <c r="L4941" s="304" t="n"/>
      <c r="M4941" s="304" t="n"/>
      <c r="N4941" s="304" t="n"/>
    </row>
    <row r="4942" ht="15.75" customHeight="1" s="412">
      <c r="A4942" s="300" t="n">
        <v>5015</v>
      </c>
      <c r="B4942" s="300" t="n">
        <v>75</v>
      </c>
      <c r="C4942" s="300" t="inlineStr">
        <is>
          <t>T186</t>
        </is>
      </c>
      <c r="D4942" s="300" t="n">
        <v>18</v>
      </c>
      <c r="E4942" s="301" t="n">
        <v>43626</v>
      </c>
      <c r="F4942" s="300" t="n">
        <v>5226</v>
      </c>
      <c r="G4942" s="300" t="n">
        <v>7900</v>
      </c>
      <c r="H4942" s="300" t="n">
        <v>7427</v>
      </c>
      <c r="I4942" s="300" t="n">
        <v>8</v>
      </c>
      <c r="J4942" s="319" t="n"/>
      <c r="K4942" s="304" t="n"/>
      <c r="L4942" s="304" t="n"/>
      <c r="M4942" s="304" t="n"/>
      <c r="N4942" s="304" t="n"/>
    </row>
    <row r="4943" ht="15.75" customHeight="1" s="412">
      <c r="A4943" s="300" t="n">
        <v>5016</v>
      </c>
      <c r="B4943" s="300" t="n">
        <v>76</v>
      </c>
      <c r="C4943" s="300" t="inlineStr">
        <is>
          <t>T186</t>
        </is>
      </c>
      <c r="D4943" s="300" t="n">
        <v>18</v>
      </c>
      <c r="E4943" s="301" t="n">
        <v>43626</v>
      </c>
      <c r="F4943" s="300" t="n">
        <v>5239</v>
      </c>
      <c r="G4943" s="300" t="n">
        <v>7866</v>
      </c>
      <c r="H4943" s="300" t="n">
        <v>7406</v>
      </c>
      <c r="I4943" s="300" t="n"/>
      <c r="J4943" s="319" t="n"/>
      <c r="K4943" s="304" t="n"/>
      <c r="L4943" s="304" t="n"/>
      <c r="M4943" s="304" t="n"/>
      <c r="N4943" s="304" t="n"/>
    </row>
    <row r="4944" ht="15.75" customHeight="1" s="412">
      <c r="A4944" s="300" t="n">
        <v>5017</v>
      </c>
      <c r="B4944" s="300" t="n">
        <v>77</v>
      </c>
      <c r="C4944" s="300" t="inlineStr">
        <is>
          <t>T187</t>
        </is>
      </c>
      <c r="D4944" s="300" t="n">
        <v>18</v>
      </c>
      <c r="E4944" s="301" t="n">
        <v>43626</v>
      </c>
      <c r="F4944" s="300" t="n">
        <v>5212</v>
      </c>
      <c r="G4944" s="300" t="n">
        <v>8902</v>
      </c>
      <c r="H4944" s="300" t="n">
        <v>7823</v>
      </c>
      <c r="I4944" s="300" t="n">
        <v>9</v>
      </c>
      <c r="J4944" s="319" t="n"/>
      <c r="K4944" s="304" t="n"/>
      <c r="L4944" s="304" t="n"/>
      <c r="M4944" s="304" t="n"/>
      <c r="N4944" s="304" t="n"/>
    </row>
    <row r="4945" ht="15.75" customHeight="1" s="412">
      <c r="A4945" s="300" t="n">
        <v>5018</v>
      </c>
      <c r="B4945" s="300" t="n">
        <v>78</v>
      </c>
      <c r="C4945" s="300" t="inlineStr">
        <is>
          <t>T187</t>
        </is>
      </c>
      <c r="D4945" s="300" t="n">
        <v>18</v>
      </c>
      <c r="E4945" s="301" t="n">
        <v>43626</v>
      </c>
      <c r="F4945" s="300" t="n">
        <v>5245</v>
      </c>
      <c r="G4945" s="300" t="n">
        <v>9204</v>
      </c>
      <c r="H4945" s="300" t="n">
        <v>7986</v>
      </c>
      <c r="I4945" s="300" t="n"/>
      <c r="J4945" s="319" t="n"/>
      <c r="K4945" s="304" t="n"/>
      <c r="L4945" s="304" t="n"/>
      <c r="M4945" s="304" t="n"/>
      <c r="N4945" s="304" t="n"/>
    </row>
    <row r="4946" ht="15.75" customHeight="1" s="412">
      <c r="A4946" s="300" t="n">
        <v>5019</v>
      </c>
      <c r="B4946" s="300" t="n">
        <v>79</v>
      </c>
      <c r="C4946" s="300" t="inlineStr">
        <is>
          <t>T188</t>
        </is>
      </c>
      <c r="D4946" s="300" t="n">
        <v>18</v>
      </c>
      <c r="E4946" s="301" t="n">
        <v>43626</v>
      </c>
      <c r="F4946" s="300" t="n">
        <v>5242</v>
      </c>
      <c r="G4946" s="300" t="n">
        <v>8029</v>
      </c>
      <c r="H4946" s="300" t="n">
        <v>7494</v>
      </c>
      <c r="I4946" s="300" t="n">
        <v>8</v>
      </c>
      <c r="J4946" s="319" t="n"/>
      <c r="K4946" s="304" t="n"/>
      <c r="L4946" s="304" t="n"/>
      <c r="M4946" s="304" t="n"/>
      <c r="N4946" s="304" t="n"/>
    </row>
    <row r="4947" ht="15.75" customHeight="1" s="412">
      <c r="A4947" s="300" t="n">
        <v>5020</v>
      </c>
      <c r="B4947" s="300" t="n">
        <v>80</v>
      </c>
      <c r="C4947" s="300" t="inlineStr">
        <is>
          <t>T188</t>
        </is>
      </c>
      <c r="D4947" s="300" t="n">
        <v>18</v>
      </c>
      <c r="E4947" s="301" t="n">
        <v>43626</v>
      </c>
      <c r="F4947" s="300" t="n">
        <v>5245</v>
      </c>
      <c r="G4947" s="300" t="n">
        <v>8277</v>
      </c>
      <c r="H4947" s="300" t="n">
        <v>7714</v>
      </c>
      <c r="I4947" s="300" t="n"/>
      <c r="J4947" s="319" t="n"/>
      <c r="K4947" s="304" t="n"/>
      <c r="L4947" s="304" t="n"/>
      <c r="M4947" s="304" t="n"/>
      <c r="N4947" s="304" t="n"/>
    </row>
    <row r="4948" ht="15.75" customHeight="1" s="412">
      <c r="A4948" s="300" t="n">
        <v>5021</v>
      </c>
      <c r="B4948" s="300" t="n">
        <v>81</v>
      </c>
      <c r="C4948" s="300" t="inlineStr">
        <is>
          <t>T189</t>
        </is>
      </c>
      <c r="D4948" s="300" t="n">
        <v>18</v>
      </c>
      <c r="E4948" s="301" t="n">
        <v>43626</v>
      </c>
      <c r="F4948" s="300" t="n">
        <v>5180</v>
      </c>
      <c r="G4948" s="300" t="n">
        <v>7130</v>
      </c>
      <c r="H4948" s="300" t="n">
        <v>6772</v>
      </c>
      <c r="I4948" s="300" t="n">
        <v>9</v>
      </c>
      <c r="J4948" s="319" t="n"/>
      <c r="K4948" s="304" t="n"/>
      <c r="L4948" s="304" t="n"/>
      <c r="M4948" s="304" t="n"/>
      <c r="N4948" s="304" t="n"/>
    </row>
    <row r="4949" ht="15.75" customHeight="1" s="412">
      <c r="A4949" s="300" t="n">
        <v>5022</v>
      </c>
      <c r="B4949" s="300" t="n">
        <v>82</v>
      </c>
      <c r="C4949" s="300" t="inlineStr">
        <is>
          <t>T189</t>
        </is>
      </c>
      <c r="D4949" s="300" t="n">
        <v>18</v>
      </c>
      <c r="E4949" s="301" t="n">
        <v>43626</v>
      </c>
      <c r="F4949" s="300" t="n">
        <v>5194</v>
      </c>
      <c r="G4949" s="300" t="n">
        <v>7323</v>
      </c>
      <c r="H4949" s="300" t="n">
        <v>6862</v>
      </c>
      <c r="I4949" s="300" t="n"/>
      <c r="J4949" s="319" t="n"/>
      <c r="K4949" s="304" t="n"/>
      <c r="L4949" s="304" t="n"/>
      <c r="M4949" s="304" t="n"/>
      <c r="N4949" s="304" t="n"/>
    </row>
    <row r="4950" ht="15.75" customHeight="1" s="412">
      <c r="A4950" s="300" t="n">
        <v>5023</v>
      </c>
      <c r="B4950" s="300" t="n">
        <v>83</v>
      </c>
      <c r="C4950" s="300" t="inlineStr">
        <is>
          <t>T192</t>
        </is>
      </c>
      <c r="D4950" s="300" t="n">
        <v>18</v>
      </c>
      <c r="E4950" s="301" t="n">
        <v>43626</v>
      </c>
      <c r="F4950" s="300" t="n">
        <v>5294</v>
      </c>
      <c r="G4950" s="300" t="n">
        <v>7774</v>
      </c>
      <c r="H4950" s="300" t="n">
        <v>7316</v>
      </c>
      <c r="I4950" s="300" t="n">
        <v>7</v>
      </c>
      <c r="J4950" s="319" t="n"/>
      <c r="K4950" s="304" t="n"/>
      <c r="L4950" s="304" t="n"/>
      <c r="M4950" s="304" t="n"/>
      <c r="N4950" s="304" t="n"/>
    </row>
    <row r="4951" ht="15.75" customHeight="1" s="412">
      <c r="A4951" s="300" t="n">
        <v>5024</v>
      </c>
      <c r="B4951" s="300" t="n">
        <v>84</v>
      </c>
      <c r="C4951" s="300" t="inlineStr">
        <is>
          <t>T192</t>
        </is>
      </c>
      <c r="D4951" s="300" t="n">
        <v>18</v>
      </c>
      <c r="E4951" s="301" t="n">
        <v>43626</v>
      </c>
      <c r="F4951" s="300" t="n">
        <v>5375</v>
      </c>
      <c r="G4951" s="300" t="n">
        <v>7745</v>
      </c>
      <c r="H4951" s="300" t="n">
        <v>7301</v>
      </c>
      <c r="I4951" s="300" t="n"/>
      <c r="J4951" s="319" t="n"/>
      <c r="K4951" s="304" t="n"/>
      <c r="L4951" s="304" t="n"/>
      <c r="M4951" s="304" t="n"/>
      <c r="N4951" s="304" t="n"/>
    </row>
    <row r="4952" ht="15.75" customHeight="1" s="412">
      <c r="A4952" s="300" t="n">
        <v>5025</v>
      </c>
      <c r="B4952" s="300" t="n">
        <v>85</v>
      </c>
      <c r="C4952" s="300" t="inlineStr">
        <is>
          <t>T193</t>
        </is>
      </c>
      <c r="D4952" s="300" t="n">
        <v>18</v>
      </c>
      <c r="E4952" s="301" t="n">
        <v>43626</v>
      </c>
      <c r="F4952" s="300" t="n">
        <v>5253</v>
      </c>
      <c r="G4952" s="300" t="n">
        <v>8675</v>
      </c>
      <c r="H4952" s="300" t="n">
        <v>7494</v>
      </c>
      <c r="I4952" s="300" t="n">
        <v>10</v>
      </c>
      <c r="J4952" s="319" t="n"/>
      <c r="K4952" s="304" t="n"/>
      <c r="L4952" s="304" t="n"/>
      <c r="M4952" s="304" t="n"/>
      <c r="N4952" s="304" t="n"/>
    </row>
    <row r="4953" ht="15.75" customHeight="1" s="412">
      <c r="A4953" s="300" t="n">
        <v>5026</v>
      </c>
      <c r="B4953" s="300" t="n">
        <v>86</v>
      </c>
      <c r="C4953" s="300" t="inlineStr">
        <is>
          <t>T193</t>
        </is>
      </c>
      <c r="D4953" s="300" t="n">
        <v>18</v>
      </c>
      <c r="E4953" s="301" t="n">
        <v>43626</v>
      </c>
      <c r="F4953" s="300" t="n">
        <v>5281</v>
      </c>
      <c r="G4953" s="300" t="n">
        <v>9089</v>
      </c>
      <c r="H4953" s="300" t="n">
        <v>7855</v>
      </c>
      <c r="I4953" s="300" t="n"/>
      <c r="J4953" s="319" t="n"/>
      <c r="K4953" s="304" t="n"/>
      <c r="L4953" s="304" t="n"/>
      <c r="M4953" s="304" t="n"/>
      <c r="N4953" s="304" t="n"/>
    </row>
    <row r="4954" ht="15.75" customHeight="1" s="412">
      <c r="A4954" s="300" t="n">
        <v>5027</v>
      </c>
      <c r="B4954" s="300" t="n">
        <v>87</v>
      </c>
      <c r="C4954" s="300" t="inlineStr">
        <is>
          <t>T194</t>
        </is>
      </c>
      <c r="D4954" s="300" t="n">
        <v>18</v>
      </c>
      <c r="E4954" s="301" t="n">
        <v>43626</v>
      </c>
      <c r="F4954" s="300" t="n">
        <v>5250</v>
      </c>
      <c r="G4954" s="300" t="n">
        <v>6909</v>
      </c>
      <c r="H4954" s="300" t="n">
        <v>6583</v>
      </c>
      <c r="I4954" s="300" t="n">
        <v>8</v>
      </c>
      <c r="J4954" s="319" t="n"/>
      <c r="K4954" s="304" t="n"/>
      <c r="L4954" s="304" t="n"/>
      <c r="M4954" s="304" t="n"/>
      <c r="N4954" s="304" t="n"/>
    </row>
    <row r="4955" ht="15.75" customHeight="1" s="412">
      <c r="A4955" s="300" t="n">
        <v>5028</v>
      </c>
      <c r="B4955" s="300" t="n">
        <v>88</v>
      </c>
      <c r="C4955" s="300" t="inlineStr">
        <is>
          <t>T194</t>
        </is>
      </c>
      <c r="D4955" s="300" t="n">
        <v>18</v>
      </c>
      <c r="E4955" s="301" t="n">
        <v>43626</v>
      </c>
      <c r="F4955" s="300" t="n">
        <v>5241</v>
      </c>
      <c r="G4955" s="300" t="n">
        <v>6861</v>
      </c>
      <c r="H4955" s="300" t="n">
        <v>6550</v>
      </c>
      <c r="I4955" s="300" t="n"/>
      <c r="J4955" s="319" t="n"/>
      <c r="K4955" s="304" t="n"/>
      <c r="L4955" s="304" t="n"/>
      <c r="M4955" s="304" t="n"/>
      <c r="N4955" s="304" t="n"/>
    </row>
    <row r="4956" ht="15.75" customHeight="1" s="412">
      <c r="A4956" s="300" t="n">
        <v>5029</v>
      </c>
      <c r="B4956" s="300" t="n">
        <v>89</v>
      </c>
      <c r="C4956" s="300" t="inlineStr">
        <is>
          <t>T198</t>
        </is>
      </c>
      <c r="D4956" s="300" t="n">
        <v>18</v>
      </c>
      <c r="E4956" s="301" t="n">
        <v>43626</v>
      </c>
      <c r="F4956" s="300" t="n">
        <v>5188</v>
      </c>
      <c r="G4956" s="300" t="n">
        <v>8192</v>
      </c>
      <c r="H4956" s="300" t="n">
        <v>7692</v>
      </c>
      <c r="I4956" s="300" t="n">
        <v>7</v>
      </c>
      <c r="J4956" s="319" t="n"/>
      <c r="K4956" s="304" t="n"/>
      <c r="L4956" s="304" t="n"/>
      <c r="M4956" s="304" t="n"/>
      <c r="N4956" s="304" t="n"/>
    </row>
    <row r="4957" ht="15.75" customHeight="1" s="412">
      <c r="A4957" s="300" t="n">
        <v>5030</v>
      </c>
      <c r="B4957" s="300" t="n">
        <v>90</v>
      </c>
      <c r="C4957" s="300" t="inlineStr">
        <is>
          <t>T198</t>
        </is>
      </c>
      <c r="D4957" s="300" t="n">
        <v>18</v>
      </c>
      <c r="E4957" s="301" t="n">
        <v>43626</v>
      </c>
      <c r="F4957" s="300" t="n">
        <v>5202</v>
      </c>
      <c r="G4957" s="300" t="n">
        <v>8066</v>
      </c>
      <c r="H4957" s="300" t="n">
        <v>7586</v>
      </c>
      <c r="I4957" s="300" t="n"/>
      <c r="J4957" s="319" t="n"/>
      <c r="K4957" s="304" t="n"/>
      <c r="L4957" s="304" t="n"/>
      <c r="M4957" s="304" t="n"/>
      <c r="N4957" s="304" t="n"/>
    </row>
    <row r="4958" ht="15.75" customHeight="1" s="412">
      <c r="A4958" s="300" t="n">
        <v>5031</v>
      </c>
      <c r="B4958" s="300" t="n">
        <v>91</v>
      </c>
      <c r="C4958" s="300" t="inlineStr">
        <is>
          <t>T199</t>
        </is>
      </c>
      <c r="D4958" s="300" t="n">
        <v>18</v>
      </c>
      <c r="E4958" s="301" t="n">
        <v>43626</v>
      </c>
      <c r="F4958" s="300" t="n">
        <v>5252</v>
      </c>
      <c r="G4958" s="300" t="n">
        <v>8175</v>
      </c>
      <c r="H4958" s="300" t="n">
        <v>7401</v>
      </c>
      <c r="I4958" s="300" t="n">
        <v>9</v>
      </c>
      <c r="J4958" s="319" t="n"/>
      <c r="K4958" s="304" t="n"/>
      <c r="L4958" s="304" t="n"/>
      <c r="M4958" s="304" t="n"/>
      <c r="N4958" s="304" t="n"/>
    </row>
    <row r="4959" ht="15.75" customHeight="1" s="412">
      <c r="A4959" s="300" t="n">
        <v>5032</v>
      </c>
      <c r="B4959" s="300" t="n">
        <v>92</v>
      </c>
      <c r="C4959" s="300" t="inlineStr">
        <is>
          <t>T199</t>
        </is>
      </c>
      <c r="D4959" s="300" t="n">
        <v>18</v>
      </c>
      <c r="E4959" s="301" t="n">
        <v>43626</v>
      </c>
      <c r="F4959" s="300" t="n">
        <v>5241</v>
      </c>
      <c r="G4959" s="300" t="n">
        <v>8354</v>
      </c>
      <c r="H4959" s="300" t="n">
        <v>7518</v>
      </c>
      <c r="I4959" s="300" t="n"/>
      <c r="J4959" s="319" t="n"/>
      <c r="K4959" s="304" t="n"/>
      <c r="L4959" s="304" t="n"/>
      <c r="M4959" s="304" t="n"/>
      <c r="N4959" s="304" t="n"/>
    </row>
    <row r="4960" ht="15.75" customHeight="1" s="412">
      <c r="A4960" s="300" t="n">
        <v>5033</v>
      </c>
      <c r="B4960" s="300" t="n">
        <v>93</v>
      </c>
      <c r="C4960" s="300" t="inlineStr">
        <is>
          <t>T201</t>
        </is>
      </c>
      <c r="D4960" s="300" t="n">
        <v>18</v>
      </c>
      <c r="E4960" s="301" t="n">
        <v>43626</v>
      </c>
      <c r="F4960" s="300" t="n">
        <v>5234</v>
      </c>
      <c r="G4960" s="300" t="n">
        <v>7992</v>
      </c>
      <c r="H4960" s="300" t="n">
        <v>7276</v>
      </c>
      <c r="I4960" s="300" t="n">
        <v>9</v>
      </c>
      <c r="J4960" s="319" t="n"/>
      <c r="K4960" s="304" t="n"/>
      <c r="L4960" s="304" t="n"/>
      <c r="M4960" s="304" t="n"/>
      <c r="N4960" s="304" t="n"/>
    </row>
    <row r="4961" ht="15.75" customHeight="1" s="412">
      <c r="A4961" s="300" t="n">
        <v>5034</v>
      </c>
      <c r="B4961" s="300" t="n">
        <v>94</v>
      </c>
      <c r="C4961" s="300" t="inlineStr">
        <is>
          <t>T201</t>
        </is>
      </c>
      <c r="D4961" s="300" t="n">
        <v>18</v>
      </c>
      <c r="E4961" s="301" t="n">
        <v>43626</v>
      </c>
      <c r="F4961" s="300" t="n">
        <v>5218</v>
      </c>
      <c r="G4961" s="300" t="n">
        <v>8051</v>
      </c>
      <c r="H4961" s="300" t="n">
        <v>7347</v>
      </c>
      <c r="I4961" s="300" t="n"/>
      <c r="J4961" s="319" t="n"/>
      <c r="K4961" s="304" t="n"/>
      <c r="L4961" s="304" t="n"/>
      <c r="M4961" s="304" t="n"/>
      <c r="N4961" s="304" t="n"/>
    </row>
    <row r="4962" ht="15.75" customHeight="1" s="412">
      <c r="A4962" s="300" t="n">
        <v>5035</v>
      </c>
      <c r="B4962" s="300" t="n">
        <v>95</v>
      </c>
      <c r="C4962" s="300" t="inlineStr">
        <is>
          <t>T206</t>
        </is>
      </c>
      <c r="D4962" s="300" t="n">
        <v>18</v>
      </c>
      <c r="E4962" s="301" t="n">
        <v>43626</v>
      </c>
      <c r="F4962" s="300" t="n">
        <v>5232</v>
      </c>
      <c r="G4962" s="300" t="n">
        <v>8427</v>
      </c>
      <c r="H4962" s="300" t="n">
        <v>7786</v>
      </c>
      <c r="I4962" s="300" t="n">
        <v>10</v>
      </c>
      <c r="J4962" s="319" t="n"/>
      <c r="K4962" s="304" t="n"/>
      <c r="L4962" s="304" t="n"/>
      <c r="M4962" s="304" t="n"/>
      <c r="N4962" s="304" t="n"/>
    </row>
    <row r="4963" ht="15.75" customHeight="1" s="412">
      <c r="A4963" s="300" t="n">
        <v>5036</v>
      </c>
      <c r="B4963" s="300" t="n">
        <v>96</v>
      </c>
      <c r="C4963" s="300" t="inlineStr">
        <is>
          <t>T206</t>
        </is>
      </c>
      <c r="D4963" s="300" t="n">
        <v>18</v>
      </c>
      <c r="E4963" s="301" t="n">
        <v>43626</v>
      </c>
      <c r="F4963" s="300" t="n">
        <v>5242</v>
      </c>
      <c r="G4963" s="300" t="n">
        <v>8445</v>
      </c>
      <c r="H4963" s="300" t="n">
        <v>7816</v>
      </c>
      <c r="I4963" s="300" t="n"/>
      <c r="J4963" s="319" t="n"/>
      <c r="K4963" s="304" t="n"/>
      <c r="L4963" s="304" t="n"/>
      <c r="M4963" s="304" t="n"/>
      <c r="N4963" s="304" t="n"/>
    </row>
    <row r="4964" ht="15.75" customHeight="1" s="412">
      <c r="A4964" s="300" t="n">
        <v>5037</v>
      </c>
      <c r="B4964" s="300" t="n">
        <v>97</v>
      </c>
      <c r="C4964" s="300" t="inlineStr">
        <is>
          <t>T207</t>
        </is>
      </c>
      <c r="D4964" s="300" t="n">
        <v>18</v>
      </c>
      <c r="E4964" s="301" t="n">
        <v>43626</v>
      </c>
      <c r="F4964" s="300" t="n">
        <v>5287</v>
      </c>
      <c r="G4964" s="300" t="n">
        <v>6902</v>
      </c>
      <c r="H4964" s="300" t="n">
        <v>6628</v>
      </c>
      <c r="I4964" s="300" t="n">
        <v>6</v>
      </c>
      <c r="J4964" s="319" t="n"/>
      <c r="K4964" s="304" t="n"/>
      <c r="L4964" s="304" t="n"/>
      <c r="M4964" s="304" t="n"/>
      <c r="N4964" s="304" t="n"/>
    </row>
    <row r="4965" ht="15.75" customHeight="1" s="412">
      <c r="A4965" s="300" t="n">
        <v>5038</v>
      </c>
      <c r="B4965" s="300" t="n">
        <v>98</v>
      </c>
      <c r="C4965" s="300" t="inlineStr">
        <is>
          <t>T207</t>
        </is>
      </c>
      <c r="D4965" s="300" t="n">
        <v>18</v>
      </c>
      <c r="E4965" s="301" t="n">
        <v>43626</v>
      </c>
      <c r="F4965" s="300" t="n">
        <v>5252</v>
      </c>
      <c r="G4965" s="300" t="n">
        <v>6896</v>
      </c>
      <c r="H4965" s="300" t="n">
        <v>6622</v>
      </c>
      <c r="I4965" s="300" t="n"/>
      <c r="J4965" s="319" t="n"/>
      <c r="K4965" s="304" t="n"/>
      <c r="L4965" s="304" t="n"/>
      <c r="M4965" s="304" t="n"/>
      <c r="N4965" s="304" t="n"/>
    </row>
    <row r="4966" ht="15.75" customHeight="1" s="412">
      <c r="A4966" s="300" t="n">
        <v>5039</v>
      </c>
      <c r="B4966" s="300" t="n">
        <v>99</v>
      </c>
      <c r="C4966" s="300" t="inlineStr">
        <is>
          <t>T208</t>
        </is>
      </c>
      <c r="D4966" s="300" t="n">
        <v>18</v>
      </c>
      <c r="E4966" s="301" t="n">
        <v>43626</v>
      </c>
      <c r="F4966" s="300" t="n">
        <v>5182</v>
      </c>
      <c r="G4966" s="300" t="n">
        <v>8915</v>
      </c>
      <c r="H4966" s="300" t="n">
        <v>8007</v>
      </c>
      <c r="I4966" s="300" t="n">
        <v>10</v>
      </c>
      <c r="J4966" s="319" t="n"/>
      <c r="K4966" s="304" t="n"/>
      <c r="L4966" s="304" t="n"/>
      <c r="M4966" s="304" t="n"/>
      <c r="N4966" s="304" t="n"/>
    </row>
    <row r="4967" ht="15.75" customHeight="1" s="412">
      <c r="A4967" s="300" t="n">
        <v>5040</v>
      </c>
      <c r="B4967" s="300" t="n">
        <v>100</v>
      </c>
      <c r="C4967" s="300" t="inlineStr">
        <is>
          <t>T208</t>
        </is>
      </c>
      <c r="D4967" s="300" t="n">
        <v>18</v>
      </c>
      <c r="E4967" s="301" t="n">
        <v>43626</v>
      </c>
      <c r="F4967" s="300" t="n">
        <v>5209</v>
      </c>
      <c r="G4967" s="300" t="n">
        <v>8365</v>
      </c>
      <c r="H4967" s="300" t="n">
        <v>7604</v>
      </c>
      <c r="I4967" s="300" t="n"/>
      <c r="J4967" s="319" t="n"/>
      <c r="K4967" s="304" t="n"/>
      <c r="L4967" s="304" t="n"/>
      <c r="M4967" s="304" t="n"/>
      <c r="N4967" s="304" t="n"/>
    </row>
    <row r="4968" ht="15.75" customHeight="1" s="412">
      <c r="A4968" s="300" t="n">
        <v>5041</v>
      </c>
      <c r="B4968" s="300" t="n">
        <v>101</v>
      </c>
      <c r="C4968" s="300" t="inlineStr">
        <is>
          <t>T209</t>
        </is>
      </c>
      <c r="D4968" s="300" t="n">
        <v>18</v>
      </c>
      <c r="E4968" s="301" t="n">
        <v>43626</v>
      </c>
      <c r="F4968" s="300" t="n">
        <v>5208</v>
      </c>
      <c r="G4968" s="300" t="n">
        <v>7040</v>
      </c>
      <c r="H4968" s="300" t="n">
        <v>6703</v>
      </c>
      <c r="I4968" s="300" t="n">
        <v>9</v>
      </c>
      <c r="J4968" s="319" t="n"/>
      <c r="K4968" s="304" t="n"/>
      <c r="L4968" s="304" t="n"/>
      <c r="M4968" s="304" t="n"/>
      <c r="N4968" s="304" t="n"/>
    </row>
    <row r="4969" ht="15.75" customHeight="1" s="412">
      <c r="A4969" s="300" t="n">
        <v>5042</v>
      </c>
      <c r="B4969" s="300" t="n">
        <v>102</v>
      </c>
      <c r="C4969" s="300" t="inlineStr">
        <is>
          <t>T209</t>
        </is>
      </c>
      <c r="D4969" s="300" t="n">
        <v>18</v>
      </c>
      <c r="E4969" s="301" t="n">
        <v>43626</v>
      </c>
      <c r="F4969" s="300" t="n">
        <v>5224</v>
      </c>
      <c r="G4969" s="300" t="n">
        <v>6877</v>
      </c>
      <c r="H4969" s="300" t="n">
        <v>6573</v>
      </c>
      <c r="I4969" s="300" t="n"/>
      <c r="J4969" s="319" t="n"/>
      <c r="K4969" s="304" t="n"/>
      <c r="L4969" s="304" t="n"/>
      <c r="M4969" s="304" t="n"/>
      <c r="N4969" s="304" t="n"/>
    </row>
    <row r="4970" ht="15.75" customHeight="1" s="412">
      <c r="A4970" s="300" t="n">
        <v>5043</v>
      </c>
      <c r="B4970" s="300" t="n">
        <v>103</v>
      </c>
      <c r="C4970" s="300" t="inlineStr">
        <is>
          <t>T211</t>
        </is>
      </c>
      <c r="D4970" s="300" t="n">
        <v>18</v>
      </c>
      <c r="E4970" s="301" t="n">
        <v>43626</v>
      </c>
      <c r="F4970" s="300" t="n">
        <v>5213</v>
      </c>
      <c r="G4970" s="300" t="n">
        <v>8222</v>
      </c>
      <c r="H4970" s="300" t="n">
        <v>7422</v>
      </c>
      <c r="I4970" s="300" t="n">
        <v>8</v>
      </c>
      <c r="J4970" s="319" t="n"/>
      <c r="K4970" s="304" t="n"/>
      <c r="L4970" s="304" t="n"/>
      <c r="M4970" s="304" t="n"/>
      <c r="N4970" s="304" t="n"/>
    </row>
    <row r="4971" ht="15.75" customHeight="1" s="412">
      <c r="A4971" s="300" t="n">
        <v>5044</v>
      </c>
      <c r="B4971" s="300" t="n">
        <v>104</v>
      </c>
      <c r="C4971" s="300" t="inlineStr">
        <is>
          <t>T211</t>
        </is>
      </c>
      <c r="D4971" s="300" t="n">
        <v>18</v>
      </c>
      <c r="E4971" s="301" t="n">
        <v>43626</v>
      </c>
      <c r="F4971" s="300" t="n">
        <v>5257</v>
      </c>
      <c r="G4971" s="300" t="n">
        <v>8157</v>
      </c>
      <c r="H4971" s="300" t="n">
        <v>7400</v>
      </c>
      <c r="I4971" s="300" t="n"/>
      <c r="J4971" s="319" t="n"/>
      <c r="K4971" s="304" t="n"/>
      <c r="L4971" s="304" t="n"/>
      <c r="M4971" s="304" t="n"/>
      <c r="N4971" s="304" t="n"/>
    </row>
    <row r="4972" ht="15.75" customHeight="1" s="412">
      <c r="A4972" s="300" t="n">
        <v>5045</v>
      </c>
      <c r="B4972" s="300" t="n">
        <v>105</v>
      </c>
      <c r="C4972" s="300" t="inlineStr">
        <is>
          <t>T212</t>
        </is>
      </c>
      <c r="D4972" s="300" t="n">
        <v>18</v>
      </c>
      <c r="E4972" s="301" t="n">
        <v>43626</v>
      </c>
      <c r="F4972" s="300" t="n">
        <v>5251</v>
      </c>
      <c r="G4972" s="300" t="n">
        <v>8094</v>
      </c>
      <c r="H4972" s="300" t="n">
        <v>7635</v>
      </c>
      <c r="I4972" s="300" t="n">
        <v>7</v>
      </c>
      <c r="J4972" s="319" t="n"/>
      <c r="K4972" s="304" t="n"/>
      <c r="L4972" s="304" t="n"/>
      <c r="M4972" s="304" t="n"/>
      <c r="N4972" s="304" t="n"/>
    </row>
    <row r="4973" ht="15.75" customHeight="1" s="412">
      <c r="A4973" s="300" t="n">
        <v>5046</v>
      </c>
      <c r="B4973" s="300" t="n">
        <v>106</v>
      </c>
      <c r="C4973" s="300" t="inlineStr">
        <is>
          <t>T212</t>
        </is>
      </c>
      <c r="D4973" s="300" t="n">
        <v>18</v>
      </c>
      <c r="E4973" s="301" t="n">
        <v>43626</v>
      </c>
      <c r="F4973" s="300" t="n">
        <v>5219</v>
      </c>
      <c r="G4973" s="300" t="n">
        <v>8016</v>
      </c>
      <c r="H4973" s="300" t="n">
        <v>7565</v>
      </c>
      <c r="I4973" s="300" t="n"/>
      <c r="J4973" s="319" t="n"/>
      <c r="K4973" s="304" t="n"/>
      <c r="L4973" s="304" t="n"/>
      <c r="M4973" s="304" t="n"/>
      <c r="N4973" s="304" t="n"/>
    </row>
    <row r="4974" ht="15.75" customHeight="1" s="412">
      <c r="A4974" s="300" t="n">
        <v>5047</v>
      </c>
      <c r="B4974" s="300" t="n">
        <v>107</v>
      </c>
      <c r="C4974" s="300" t="inlineStr">
        <is>
          <t>T223</t>
        </is>
      </c>
      <c r="D4974" s="300" t="n">
        <v>18</v>
      </c>
      <c r="E4974" s="301" t="n">
        <v>43626</v>
      </c>
      <c r="F4974" s="300" t="n">
        <v>5226</v>
      </c>
      <c r="G4974" s="300" t="n">
        <v>8099</v>
      </c>
      <c r="H4974" s="300" t="n">
        <v>7541</v>
      </c>
      <c r="I4974" s="300" t="n">
        <v>11</v>
      </c>
      <c r="J4974" s="319" t="n"/>
      <c r="K4974" s="304" t="n"/>
      <c r="L4974" s="304" t="n"/>
      <c r="M4974" s="304" t="n"/>
      <c r="N4974" s="304" t="n"/>
    </row>
    <row r="4975" ht="15.75" customHeight="1" s="412">
      <c r="A4975" s="300" t="n">
        <v>5048</v>
      </c>
      <c r="B4975" s="300" t="n">
        <v>108</v>
      </c>
      <c r="C4975" s="300" t="inlineStr">
        <is>
          <t>T223</t>
        </is>
      </c>
      <c r="D4975" s="300" t="n">
        <v>18</v>
      </c>
      <c r="E4975" s="301" t="n">
        <v>43626</v>
      </c>
      <c r="F4975" s="300" t="n">
        <v>5274</v>
      </c>
      <c r="G4975" s="300" t="n">
        <v>8268</v>
      </c>
      <c r="H4975" s="300" t="n">
        <v>7708</v>
      </c>
      <c r="I4975" s="300" t="n"/>
      <c r="J4975" s="319" t="n"/>
      <c r="K4975" s="304" t="n"/>
      <c r="L4975" s="304" t="n"/>
      <c r="M4975" s="304" t="n"/>
      <c r="N4975" s="304" t="n"/>
    </row>
    <row r="4976" ht="15.75" customHeight="1" s="412">
      <c r="A4976" s="300" t="n">
        <v>5049</v>
      </c>
      <c r="B4976" s="300" t="n">
        <v>109</v>
      </c>
      <c r="C4976" s="300" t="inlineStr">
        <is>
          <t>T224</t>
        </is>
      </c>
      <c r="D4976" s="300" t="n">
        <v>18</v>
      </c>
      <c r="E4976" s="301" t="n">
        <v>43626</v>
      </c>
      <c r="F4976" s="300" t="n">
        <v>5191</v>
      </c>
      <c r="G4976" s="300" t="n">
        <v>7658</v>
      </c>
      <c r="H4976" s="300" t="n">
        <v>7229</v>
      </c>
      <c r="I4976" s="300" t="n">
        <v>6</v>
      </c>
      <c r="J4976" s="319" t="n"/>
      <c r="K4976" s="304" t="n"/>
      <c r="L4976" s="304" t="n"/>
      <c r="M4976" s="304" t="n"/>
      <c r="N4976" s="304" t="n"/>
    </row>
    <row r="4977" ht="15.75" customHeight="1" s="412">
      <c r="A4977" s="300" t="n">
        <v>5050</v>
      </c>
      <c r="B4977" s="300" t="n">
        <v>110</v>
      </c>
      <c r="C4977" s="300" t="inlineStr">
        <is>
          <t>T224</t>
        </is>
      </c>
      <c r="D4977" s="300" t="n">
        <v>18</v>
      </c>
      <c r="E4977" s="301" t="n">
        <v>43626</v>
      </c>
      <c r="F4977" s="300" t="n">
        <v>5243</v>
      </c>
      <c r="G4977" s="300" t="n">
        <v>7744</v>
      </c>
      <c r="H4977" s="300" t="n">
        <v>7310</v>
      </c>
      <c r="I4977" s="300" t="n"/>
      <c r="J4977" s="319" t="n"/>
      <c r="K4977" s="304" t="n"/>
      <c r="L4977" s="304" t="n"/>
      <c r="M4977" s="304" t="n"/>
      <c r="N4977" s="304" t="n"/>
    </row>
    <row r="4978" ht="15.75" customHeight="1" s="412">
      <c r="A4978" s="300" t="n">
        <v>5051</v>
      </c>
      <c r="B4978" s="300" t="n">
        <v>111</v>
      </c>
      <c r="C4978" s="300" t="inlineStr">
        <is>
          <t>T225</t>
        </is>
      </c>
      <c r="D4978" s="300" t="n">
        <v>18</v>
      </c>
      <c r="E4978" s="301" t="n">
        <v>43626</v>
      </c>
      <c r="F4978" s="300" t="n">
        <v>5213</v>
      </c>
      <c r="G4978" s="300" t="n">
        <v>8071</v>
      </c>
      <c r="H4978" s="300" t="n">
        <v>7491</v>
      </c>
      <c r="I4978" s="300" t="n">
        <v>7</v>
      </c>
      <c r="J4978" s="319" t="n"/>
      <c r="K4978" s="304" t="n"/>
      <c r="L4978" s="304" t="n"/>
      <c r="M4978" s="304" t="n"/>
      <c r="N4978" s="304" t="n"/>
    </row>
    <row r="4979" ht="15.75" customHeight="1" s="412">
      <c r="A4979" s="300" t="n">
        <v>5052</v>
      </c>
      <c r="B4979" s="300" t="n">
        <v>112</v>
      </c>
      <c r="C4979" s="300" t="inlineStr">
        <is>
          <t>T225</t>
        </is>
      </c>
      <c r="D4979" s="300" t="n">
        <v>18</v>
      </c>
      <c r="E4979" s="301" t="n">
        <v>43626</v>
      </c>
      <c r="F4979" s="300" t="n">
        <v>5197</v>
      </c>
      <c r="G4979" s="300" t="n">
        <v>8208</v>
      </c>
      <c r="H4979" s="300" t="n">
        <v>7560</v>
      </c>
      <c r="I4979" s="300" t="n"/>
      <c r="J4979" s="319" t="n"/>
      <c r="K4979" s="304" t="n"/>
      <c r="L4979" s="304" t="n"/>
      <c r="M4979" s="304" t="n"/>
      <c r="N4979" s="304" t="n"/>
    </row>
    <row r="4980" ht="15.75" customHeight="1" s="412">
      <c r="A4980" s="300" t="n">
        <v>5053</v>
      </c>
      <c r="B4980" s="300" t="n">
        <v>113</v>
      </c>
      <c r="C4980" s="300" t="inlineStr">
        <is>
          <t>T228</t>
        </is>
      </c>
      <c r="D4980" s="300" t="n">
        <v>18</v>
      </c>
      <c r="E4980" s="301" t="n">
        <v>43626</v>
      </c>
      <c r="F4980" s="300" t="n">
        <v>5283</v>
      </c>
      <c r="G4980" s="300" t="n">
        <v>8365</v>
      </c>
      <c r="H4980" s="300" t="n">
        <v>7844</v>
      </c>
      <c r="I4980" s="300" t="n">
        <v>6</v>
      </c>
      <c r="J4980" s="319" t="n"/>
      <c r="K4980" s="304" t="n"/>
      <c r="L4980" s="304" t="n"/>
      <c r="M4980" s="304" t="n"/>
      <c r="N4980" s="304" t="n"/>
    </row>
    <row r="4981" ht="15.75" customHeight="1" s="412">
      <c r="A4981" s="300" t="n">
        <v>5054</v>
      </c>
      <c r="B4981" s="300" t="n">
        <v>114</v>
      </c>
      <c r="C4981" s="300" t="inlineStr">
        <is>
          <t>T228</t>
        </is>
      </c>
      <c r="D4981" s="300" t="n">
        <v>18</v>
      </c>
      <c r="E4981" s="301" t="n">
        <v>43626</v>
      </c>
      <c r="F4981" s="300" t="n">
        <v>5247</v>
      </c>
      <c r="G4981" s="300" t="n">
        <v>8378</v>
      </c>
      <c r="H4981" s="300" t="n">
        <v>7852</v>
      </c>
      <c r="I4981" s="300" t="n"/>
      <c r="J4981" s="319" t="n"/>
      <c r="K4981" s="304" t="n"/>
      <c r="L4981" s="304" t="n"/>
      <c r="M4981" s="304" t="n"/>
      <c r="N4981" s="304" t="n"/>
    </row>
    <row r="4982" ht="15.75" customHeight="1" s="412">
      <c r="A4982" s="300" t="n">
        <v>5055</v>
      </c>
      <c r="B4982" s="300" t="n">
        <v>115</v>
      </c>
      <c r="C4982" s="300" t="inlineStr">
        <is>
          <t>T233</t>
        </is>
      </c>
      <c r="D4982" s="300" t="n">
        <v>18</v>
      </c>
      <c r="E4982" s="301" t="n">
        <v>43626</v>
      </c>
      <c r="F4982" s="300" t="n">
        <v>5260</v>
      </c>
      <c r="G4982" s="300" t="n">
        <v>7180</v>
      </c>
      <c r="H4982" s="300" t="n">
        <v>6844</v>
      </c>
      <c r="I4982" s="300" t="n">
        <v>7</v>
      </c>
      <c r="J4982" s="319" t="n"/>
      <c r="K4982" s="304" t="n"/>
      <c r="L4982" s="304" t="n"/>
      <c r="M4982" s="304" t="n"/>
      <c r="N4982" s="304" t="n"/>
    </row>
    <row r="4983" ht="15.75" customHeight="1" s="412">
      <c r="A4983" s="300" t="n">
        <v>5056</v>
      </c>
      <c r="B4983" s="300" t="n">
        <v>116</v>
      </c>
      <c r="C4983" s="300" t="inlineStr">
        <is>
          <t>T233</t>
        </is>
      </c>
      <c r="D4983" s="300" t="n">
        <v>18</v>
      </c>
      <c r="E4983" s="301" t="n">
        <v>43626</v>
      </c>
      <c r="F4983" s="300" t="n">
        <v>5263</v>
      </c>
      <c r="G4983" s="300" t="n">
        <v>7287</v>
      </c>
      <c r="H4983" s="300" t="n">
        <v>6927</v>
      </c>
      <c r="I4983" s="300" t="n"/>
      <c r="J4983" s="319" t="n"/>
      <c r="K4983" s="304" t="n"/>
      <c r="L4983" s="304" t="n"/>
      <c r="M4983" s="304" t="n"/>
      <c r="N4983" s="304" t="n"/>
    </row>
    <row r="4984" ht="15.75" customHeight="1" s="412">
      <c r="A4984" s="300" t="n">
        <v>5057</v>
      </c>
      <c r="B4984" s="300" t="n">
        <v>117</v>
      </c>
      <c r="C4984" s="300" t="inlineStr">
        <is>
          <t>T235</t>
        </is>
      </c>
      <c r="D4984" s="300" t="n">
        <v>18</v>
      </c>
      <c r="E4984" s="301" t="n">
        <v>43626</v>
      </c>
      <c r="F4984" s="300" t="n">
        <v>5221</v>
      </c>
      <c r="G4984" s="300" t="n">
        <v>8437</v>
      </c>
      <c r="H4984" s="300" t="n">
        <v>7710</v>
      </c>
      <c r="I4984" s="300" t="n">
        <v>7</v>
      </c>
      <c r="J4984" s="319" t="n"/>
      <c r="K4984" s="304" t="n"/>
      <c r="L4984" s="304" t="n"/>
      <c r="M4984" s="304" t="n"/>
      <c r="N4984" s="304" t="n"/>
    </row>
    <row r="4985" ht="15.75" customHeight="1" s="412">
      <c r="A4985" s="300" t="n">
        <v>5058</v>
      </c>
      <c r="B4985" s="300" t="n">
        <v>118</v>
      </c>
      <c r="C4985" s="300" t="inlineStr">
        <is>
          <t>T235</t>
        </is>
      </c>
      <c r="D4985" s="300" t="n">
        <v>18</v>
      </c>
      <c r="E4985" s="301" t="n">
        <v>43626</v>
      </c>
      <c r="F4985" s="300" t="n">
        <v>5249</v>
      </c>
      <c r="G4985" s="300" t="n">
        <v>8584</v>
      </c>
      <c r="H4985" s="300" t="n">
        <v>7847</v>
      </c>
      <c r="I4985" s="300" t="n"/>
      <c r="J4985" s="319" t="n"/>
      <c r="K4985" s="304" t="n"/>
      <c r="L4985" s="304" t="n"/>
      <c r="M4985" s="304" t="n"/>
      <c r="N4985" s="304" t="n"/>
    </row>
    <row r="4986" ht="15.75" customHeight="1" s="412">
      <c r="A4986" s="300" t="n">
        <v>5059</v>
      </c>
      <c r="B4986" s="300" t="n">
        <v>119</v>
      </c>
      <c r="C4986" s="300" t="inlineStr">
        <is>
          <t>T236</t>
        </is>
      </c>
      <c r="D4986" s="300" t="n">
        <v>18</v>
      </c>
      <c r="E4986" s="301" t="n">
        <v>43626</v>
      </c>
      <c r="F4986" s="300" t="n">
        <v>5212</v>
      </c>
      <c r="G4986" s="300" t="n">
        <v>7653</v>
      </c>
      <c r="H4986" s="300" t="n">
        <v>7175</v>
      </c>
      <c r="I4986" s="300" t="n">
        <v>7</v>
      </c>
      <c r="J4986" s="319" t="n"/>
      <c r="K4986" s="304" t="n"/>
      <c r="L4986" s="304" t="n"/>
      <c r="M4986" s="304" t="n"/>
      <c r="N4986" s="304" t="n"/>
    </row>
    <row r="4987" ht="15.75" customHeight="1" s="412">
      <c r="A4987" s="300" t="n">
        <v>5060</v>
      </c>
      <c r="B4987" s="300" t="n">
        <v>120</v>
      </c>
      <c r="C4987" s="300" t="inlineStr">
        <is>
          <t>T236</t>
        </is>
      </c>
      <c r="D4987" s="300" t="n">
        <v>18</v>
      </c>
      <c r="E4987" s="301" t="n">
        <v>43626</v>
      </c>
      <c r="F4987" s="300" t="n">
        <v>5196</v>
      </c>
      <c r="G4987" s="300" t="n">
        <v>7661</v>
      </c>
      <c r="H4987" s="300" t="n">
        <v>7160</v>
      </c>
      <c r="I4987" s="300" t="n"/>
      <c r="J4987" s="319" t="n"/>
      <c r="K4987" s="304" t="n"/>
      <c r="L4987" s="304" t="n"/>
      <c r="M4987" s="304" t="n"/>
      <c r="N4987" s="304" t="n"/>
    </row>
    <row r="4988" ht="15.75" customHeight="1" s="412">
      <c r="A4988" s="300" t="n">
        <v>5061</v>
      </c>
      <c r="B4988" s="300" t="n">
        <v>121</v>
      </c>
      <c r="C4988" s="300" t="inlineStr">
        <is>
          <t>T237</t>
        </is>
      </c>
      <c r="D4988" s="300" t="n">
        <v>18</v>
      </c>
      <c r="E4988" s="301" t="n">
        <v>43626</v>
      </c>
      <c r="F4988" s="300" t="n">
        <v>5262</v>
      </c>
      <c r="G4988" s="300" t="n">
        <v>7849</v>
      </c>
      <c r="H4988" s="300" t="n">
        <v>7430</v>
      </c>
      <c r="I4988" s="300" t="n">
        <v>10</v>
      </c>
      <c r="J4988" s="319" t="n"/>
      <c r="K4988" s="304" t="n"/>
      <c r="L4988" s="304" t="n"/>
      <c r="M4988" s="304" t="n"/>
      <c r="N4988" s="304" t="n"/>
    </row>
    <row r="4989" ht="15.75" customHeight="1" s="412">
      <c r="A4989" s="300" t="n">
        <v>5062</v>
      </c>
      <c r="B4989" s="300" t="n">
        <v>122</v>
      </c>
      <c r="C4989" s="300" t="inlineStr">
        <is>
          <t>T237</t>
        </is>
      </c>
      <c r="D4989" s="300" t="n">
        <v>18</v>
      </c>
      <c r="E4989" s="301" t="n">
        <v>43626</v>
      </c>
      <c r="F4989" s="300" t="n">
        <v>5223</v>
      </c>
      <c r="G4989" s="300" t="n">
        <v>8110</v>
      </c>
      <c r="H4989" s="300" t="n">
        <v>7623</v>
      </c>
      <c r="I4989" s="300" t="n"/>
      <c r="J4989" s="319" t="n"/>
      <c r="K4989" s="304" t="n"/>
      <c r="L4989" s="304" t="n"/>
      <c r="M4989" s="304" t="n"/>
      <c r="N4989" s="304" t="n"/>
    </row>
    <row r="4990" ht="15.75" customHeight="1" s="412">
      <c r="A4990" s="300" t="n">
        <v>5063</v>
      </c>
      <c r="B4990" s="300" t="n">
        <v>123</v>
      </c>
      <c r="C4990" s="300" t="inlineStr">
        <is>
          <t>T239</t>
        </is>
      </c>
      <c r="D4990" s="300" t="n">
        <v>18</v>
      </c>
      <c r="E4990" s="301" t="n">
        <v>43626</v>
      </c>
      <c r="F4990" s="300" t="n">
        <v>5241</v>
      </c>
      <c r="G4990" s="300" t="n">
        <v>8070</v>
      </c>
      <c r="H4990" s="300" t="n">
        <v>7553</v>
      </c>
      <c r="I4990" s="300" t="n">
        <v>8</v>
      </c>
      <c r="J4990" s="319" t="n"/>
      <c r="K4990" s="304" t="n"/>
      <c r="L4990" s="304" t="n"/>
      <c r="M4990" s="304" t="n"/>
      <c r="N4990" s="304" t="n"/>
    </row>
    <row r="4991" ht="15.75" customHeight="1" s="412">
      <c r="A4991" s="300" t="n">
        <v>5064</v>
      </c>
      <c r="B4991" s="300" t="n">
        <v>124</v>
      </c>
      <c r="C4991" s="300" t="inlineStr">
        <is>
          <t>T239</t>
        </is>
      </c>
      <c r="D4991" s="300" t="n">
        <v>18</v>
      </c>
      <c r="E4991" s="301" t="n">
        <v>43626</v>
      </c>
      <c r="F4991" s="300" t="n">
        <v>5265</v>
      </c>
      <c r="G4991" s="300" t="n">
        <v>7884</v>
      </c>
      <c r="H4991" s="300" t="n">
        <v>7412</v>
      </c>
      <c r="I4991" s="300" t="n"/>
      <c r="J4991" s="319" t="n"/>
      <c r="K4991" s="304" t="n"/>
      <c r="L4991" s="304" t="n"/>
      <c r="M4991" s="304" t="n"/>
      <c r="N4991" s="304" t="n"/>
    </row>
    <row r="4992" ht="15.75" customHeight="1" s="412">
      <c r="A4992" s="300" t="n">
        <v>5065</v>
      </c>
      <c r="B4992" s="300" t="n">
        <v>125</v>
      </c>
      <c r="C4992" s="300" t="inlineStr">
        <is>
          <t>T241</t>
        </is>
      </c>
      <c r="D4992" s="300" t="n">
        <v>18</v>
      </c>
      <c r="E4992" s="301" t="n">
        <v>43626</v>
      </c>
      <c r="F4992" s="300" t="n">
        <v>5217</v>
      </c>
      <c r="G4992" s="300" t="n">
        <v>8882</v>
      </c>
      <c r="H4992" s="300" t="n">
        <v>7901</v>
      </c>
      <c r="I4992" s="300" t="n">
        <v>9</v>
      </c>
      <c r="J4992" s="319" t="n"/>
      <c r="K4992" s="304" t="n"/>
      <c r="L4992" s="304" t="n"/>
      <c r="M4992" s="304" t="n"/>
      <c r="N4992" s="304" t="n"/>
    </row>
    <row r="4993" ht="15.75" customHeight="1" s="412">
      <c r="A4993" s="300" t="n">
        <v>5066</v>
      </c>
      <c r="B4993" s="300" t="n">
        <v>126</v>
      </c>
      <c r="C4993" s="300" t="inlineStr">
        <is>
          <t>T241</t>
        </is>
      </c>
      <c r="D4993" s="300" t="n">
        <v>18</v>
      </c>
      <c r="E4993" s="301" t="n">
        <v>43626</v>
      </c>
      <c r="F4993" s="300" t="n">
        <v>5232</v>
      </c>
      <c r="G4993" s="300" t="n">
        <v>9014</v>
      </c>
      <c r="H4993" s="300" t="n">
        <v>8020</v>
      </c>
      <c r="I4993" s="300" t="n"/>
      <c r="J4993" s="319" t="n"/>
      <c r="K4993" s="304" t="n"/>
      <c r="L4993" s="304" t="n"/>
      <c r="M4993" s="304" t="n"/>
      <c r="N4993" s="304" t="n"/>
    </row>
    <row r="4994" ht="15.75" customHeight="1" s="412">
      <c r="A4994" s="300" t="n">
        <v>5067</v>
      </c>
      <c r="B4994" s="300" t="n">
        <v>127</v>
      </c>
      <c r="C4994" s="300" t="inlineStr">
        <is>
          <t>T243</t>
        </is>
      </c>
      <c r="D4994" s="300" t="n">
        <v>18</v>
      </c>
      <c r="E4994" s="301" t="n">
        <v>43626</v>
      </c>
      <c r="F4994" s="300" t="n">
        <v>5247</v>
      </c>
      <c r="G4994" s="300" t="n">
        <v>8252</v>
      </c>
      <c r="H4994" s="300" t="n">
        <v>7737</v>
      </c>
      <c r="I4994" s="300" t="n">
        <v>7</v>
      </c>
      <c r="J4994" s="319" t="n"/>
      <c r="K4994" s="304" t="n"/>
      <c r="L4994" s="304" t="n"/>
      <c r="M4994" s="304" t="n"/>
      <c r="N4994" s="304" t="n"/>
    </row>
    <row r="4995" ht="15.75" customHeight="1" s="412">
      <c r="A4995" s="300" t="n">
        <v>5068</v>
      </c>
      <c r="B4995" s="300" t="n">
        <v>128</v>
      </c>
      <c r="C4995" s="300" t="inlineStr">
        <is>
          <t>T243</t>
        </is>
      </c>
      <c r="D4995" s="300" t="n">
        <v>18</v>
      </c>
      <c r="E4995" s="301" t="n">
        <v>43626</v>
      </c>
      <c r="F4995" s="300" t="n">
        <v>5213</v>
      </c>
      <c r="G4995" s="300" t="n">
        <v>8224</v>
      </c>
      <c r="H4995" s="300" t="n">
        <v>7690</v>
      </c>
      <c r="I4995" s="300" t="n"/>
      <c r="J4995" s="319" t="n"/>
      <c r="K4995" s="304" t="n"/>
      <c r="L4995" s="304" t="n"/>
      <c r="M4995" s="304" t="n"/>
      <c r="N4995" s="304" t="n"/>
    </row>
    <row r="4996" ht="15.75" customHeight="1" s="412">
      <c r="A4996" s="300" t="n">
        <v>5069</v>
      </c>
      <c r="B4996" s="300" t="n">
        <v>129</v>
      </c>
      <c r="C4996" s="300" t="inlineStr">
        <is>
          <t>T245</t>
        </is>
      </c>
      <c r="D4996" s="300" t="n">
        <v>18</v>
      </c>
      <c r="E4996" s="301" t="n">
        <v>43626</v>
      </c>
      <c r="F4996" s="300" t="n">
        <v>5238</v>
      </c>
      <c r="G4996" s="300" t="n">
        <v>7298</v>
      </c>
      <c r="H4996" s="300" t="n">
        <v>6911</v>
      </c>
      <c r="I4996" s="300" t="n">
        <v>6</v>
      </c>
      <c r="J4996" s="319" t="n"/>
      <c r="K4996" s="304" t="n"/>
      <c r="L4996" s="304" t="n"/>
      <c r="M4996" s="304" t="n"/>
      <c r="N4996" s="304" t="n"/>
    </row>
    <row r="4997" ht="15.75" customHeight="1" s="412">
      <c r="A4997" s="300" t="n">
        <v>5070</v>
      </c>
      <c r="B4997" s="300" t="n">
        <v>130</v>
      </c>
      <c r="C4997" s="300" t="inlineStr">
        <is>
          <t>T245</t>
        </is>
      </c>
      <c r="D4997" s="300" t="n">
        <v>18</v>
      </c>
      <c r="E4997" s="301" t="n">
        <v>43626</v>
      </c>
      <c r="F4997" s="300" t="n">
        <v>5212</v>
      </c>
      <c r="G4997" s="300" t="n">
        <v>7196</v>
      </c>
      <c r="H4997" s="300" t="n">
        <v>6830</v>
      </c>
      <c r="I4997" s="300" t="n"/>
      <c r="J4997" s="319" t="n"/>
      <c r="K4997" s="304" t="n"/>
      <c r="L4997" s="304" t="n"/>
      <c r="M4997" s="304" t="n"/>
      <c r="N4997" s="304" t="n"/>
    </row>
    <row r="4998" ht="15.75" customHeight="1" s="412">
      <c r="A4998" s="300" t="n">
        <v>5071</v>
      </c>
      <c r="B4998" s="300" t="n">
        <v>131</v>
      </c>
      <c r="C4998" s="300" t="inlineStr">
        <is>
          <t>T249</t>
        </is>
      </c>
      <c r="D4998" s="300" t="n">
        <v>18</v>
      </c>
      <c r="E4998" s="301" t="n">
        <v>43626</v>
      </c>
      <c r="F4998" s="300" t="n">
        <v>5209</v>
      </c>
      <c r="G4998" s="300" t="n">
        <v>7792</v>
      </c>
      <c r="H4998" s="300" t="n">
        <v>7357</v>
      </c>
      <c r="I4998" s="300" t="n">
        <v>8</v>
      </c>
      <c r="J4998" s="319" t="n"/>
      <c r="K4998" s="304" t="n"/>
      <c r="L4998" s="304" t="n"/>
      <c r="M4998" s="304" t="n"/>
      <c r="N4998" s="304" t="n"/>
    </row>
    <row r="4999" ht="15.75" customHeight="1" s="412">
      <c r="A4999" s="300" t="n">
        <v>5072</v>
      </c>
      <c r="B4999" s="300" t="n">
        <v>132</v>
      </c>
      <c r="C4999" s="300" t="inlineStr">
        <is>
          <t>T249</t>
        </is>
      </c>
      <c r="D4999" s="300" t="n">
        <v>18</v>
      </c>
      <c r="E4999" s="301" t="n">
        <v>43626</v>
      </c>
      <c r="F4999" s="300" t="n">
        <v>5233</v>
      </c>
      <c r="G4999" s="300" t="n">
        <v>8013</v>
      </c>
      <c r="H4999" s="300" t="n">
        <v>7550</v>
      </c>
      <c r="I4999" s="300" t="n"/>
      <c r="J4999" s="319" t="n"/>
      <c r="K4999" s="304" t="n"/>
      <c r="L4999" s="304" t="n"/>
      <c r="M4999" s="304" t="n"/>
      <c r="N4999" s="304" t="n"/>
    </row>
    <row r="5000" ht="15.75" customHeight="1" s="412">
      <c r="A5000" s="300" t="n">
        <v>5073</v>
      </c>
      <c r="B5000" s="300" t="n">
        <v>133</v>
      </c>
      <c r="C5000" s="300" t="inlineStr">
        <is>
          <t>T251</t>
        </is>
      </c>
      <c r="D5000" s="300" t="n">
        <v>18</v>
      </c>
      <c r="E5000" s="301" t="n">
        <v>43626</v>
      </c>
      <c r="F5000" s="300" t="n">
        <v>5286</v>
      </c>
      <c r="G5000" s="300" t="n">
        <v>8243</v>
      </c>
      <c r="H5000" s="300" t="n">
        <v>7768</v>
      </c>
      <c r="I5000" s="300" t="n">
        <v>6</v>
      </c>
      <c r="J5000" s="319" t="n"/>
      <c r="K5000" s="304" t="n"/>
      <c r="L5000" s="304" t="n"/>
      <c r="M5000" s="304" t="n"/>
      <c r="N5000" s="304" t="n"/>
    </row>
    <row r="5001" ht="15.75" customHeight="1" s="412">
      <c r="A5001" s="300" t="n">
        <v>5074</v>
      </c>
      <c r="B5001" s="300" t="n">
        <v>134</v>
      </c>
      <c r="C5001" s="300" t="inlineStr">
        <is>
          <t>T251</t>
        </is>
      </c>
      <c r="D5001" s="300" t="n">
        <v>18</v>
      </c>
      <c r="E5001" s="301" t="n">
        <v>43626</v>
      </c>
      <c r="F5001" s="300" t="n">
        <v>5220</v>
      </c>
      <c r="G5001" s="300" t="n">
        <v>8028</v>
      </c>
      <c r="H5001" s="300" t="n">
        <v>7570</v>
      </c>
      <c r="I5001" s="300" t="n"/>
      <c r="J5001" s="319" t="n"/>
      <c r="K5001" s="304" t="n"/>
      <c r="L5001" s="304" t="n"/>
      <c r="M5001" s="304" t="n"/>
      <c r="N5001" s="304" t="n"/>
    </row>
    <row r="5002" ht="15.75" customHeight="1" s="412">
      <c r="A5002" s="300" t="n">
        <v>5075</v>
      </c>
      <c r="B5002" s="300" t="n">
        <v>135</v>
      </c>
      <c r="C5002" s="300" t="inlineStr">
        <is>
          <t>T252</t>
        </is>
      </c>
      <c r="D5002" s="300" t="n">
        <v>18</v>
      </c>
      <c r="E5002" s="301" t="n">
        <v>43626</v>
      </c>
      <c r="F5002" s="300" t="n">
        <v>5240</v>
      </c>
      <c r="G5002" s="300" t="n"/>
      <c r="H5002" s="300" t="n"/>
      <c r="I5002" s="300" t="n"/>
      <c r="J5002" s="319" t="n"/>
      <c r="K5002" s="304" t="n"/>
      <c r="L5002" s="304" t="n"/>
      <c r="M5002" s="304" t="n"/>
      <c r="N5002" s="304" t="n"/>
    </row>
    <row r="5003" ht="15.75" customHeight="1" s="412">
      <c r="A5003" s="300" t="n">
        <v>5076</v>
      </c>
      <c r="B5003" s="300" t="n">
        <v>136</v>
      </c>
      <c r="C5003" s="300" t="inlineStr">
        <is>
          <t>T252</t>
        </is>
      </c>
      <c r="D5003" s="300" t="n">
        <v>18</v>
      </c>
      <c r="E5003" s="301" t="n">
        <v>43626</v>
      </c>
      <c r="F5003" s="300" t="n">
        <v>5219</v>
      </c>
      <c r="G5003" s="300" t="n"/>
      <c r="H5003" s="300" t="n"/>
      <c r="I5003" s="300" t="n"/>
      <c r="J5003" s="319" t="n"/>
      <c r="K5003" s="304" t="n"/>
      <c r="L5003" s="304" t="n"/>
      <c r="M5003" s="304" t="n"/>
      <c r="N5003" s="304" t="n"/>
    </row>
    <row r="5004" ht="15.75" customHeight="1" s="412">
      <c r="A5004" s="300" t="n">
        <v>5077</v>
      </c>
      <c r="B5004" s="300" t="n">
        <v>137</v>
      </c>
      <c r="C5004" s="300" t="inlineStr">
        <is>
          <t>T253</t>
        </is>
      </c>
      <c r="D5004" s="300" t="n">
        <v>18</v>
      </c>
      <c r="E5004" s="301" t="n">
        <v>43626</v>
      </c>
      <c r="F5004" s="300" t="n">
        <v>5220</v>
      </c>
      <c r="G5004" s="300" t="n">
        <v>8056</v>
      </c>
      <c r="H5004" s="300" t="n">
        <v>7468</v>
      </c>
      <c r="I5004" s="300" t="n">
        <v>8</v>
      </c>
      <c r="J5004" s="319" t="n"/>
      <c r="K5004" s="304" t="n"/>
      <c r="L5004" s="304" t="n"/>
      <c r="M5004" s="304" t="n"/>
      <c r="N5004" s="304" t="n"/>
    </row>
    <row r="5005" ht="15.75" customHeight="1" s="412">
      <c r="A5005" s="300" t="n">
        <v>5078</v>
      </c>
      <c r="B5005" s="300" t="n">
        <v>138</v>
      </c>
      <c r="C5005" s="300" t="inlineStr">
        <is>
          <t>T253</t>
        </is>
      </c>
      <c r="D5005" s="300" t="n">
        <v>18</v>
      </c>
      <c r="E5005" s="301" t="n">
        <v>43626</v>
      </c>
      <c r="F5005" s="300" t="n">
        <v>5222</v>
      </c>
      <c r="G5005" s="300" t="n">
        <v>7997</v>
      </c>
      <c r="H5005" s="300" t="n">
        <v>7416</v>
      </c>
      <c r="I5005" s="300" t="n"/>
      <c r="J5005" s="319" t="n"/>
      <c r="K5005" s="304" t="n"/>
      <c r="L5005" s="304" t="n"/>
      <c r="M5005" s="304" t="n"/>
      <c r="N5005" s="304" t="n"/>
    </row>
    <row r="5006" ht="15.75" customHeight="1" s="412">
      <c r="A5006" s="300" t="n">
        <v>5079</v>
      </c>
      <c r="B5006" s="300" t="n">
        <v>139</v>
      </c>
      <c r="C5006" s="300" t="inlineStr">
        <is>
          <t>T254</t>
        </is>
      </c>
      <c r="D5006" s="300" t="n">
        <v>18</v>
      </c>
      <c r="E5006" s="301" t="n">
        <v>43626</v>
      </c>
      <c r="F5006" s="300" t="n">
        <v>5218</v>
      </c>
      <c r="G5006" s="300" t="n">
        <v>8990</v>
      </c>
      <c r="H5006" s="300" t="n">
        <v>8285</v>
      </c>
      <c r="I5006" s="300" t="n">
        <v>6</v>
      </c>
      <c r="J5006" s="319" t="n"/>
      <c r="K5006" s="304" t="n"/>
      <c r="L5006" s="304" t="n"/>
      <c r="M5006" s="304" t="n"/>
      <c r="N5006" s="304" t="n"/>
    </row>
    <row r="5007" ht="15.75" customHeight="1" s="412">
      <c r="A5007" s="300" t="n">
        <v>5080</v>
      </c>
      <c r="B5007" s="300" t="n">
        <v>140</v>
      </c>
      <c r="C5007" s="300" t="inlineStr">
        <is>
          <t>T254</t>
        </is>
      </c>
      <c r="D5007" s="300" t="n">
        <v>18</v>
      </c>
      <c r="E5007" s="301" t="n">
        <v>43626</v>
      </c>
      <c r="F5007" s="300" t="n">
        <v>5241</v>
      </c>
      <c r="G5007" s="300" t="n">
        <v>8973</v>
      </c>
      <c r="H5007" s="300" t="n">
        <v>8257</v>
      </c>
      <c r="I5007" s="300" t="n"/>
      <c r="J5007" s="319" t="n"/>
      <c r="K5007" s="304" t="n"/>
      <c r="L5007" s="304" t="n"/>
      <c r="M5007" s="304" t="n"/>
      <c r="N5007" s="304" t="n"/>
    </row>
    <row r="5008" ht="15.75" customHeight="1" s="412">
      <c r="A5008" s="300" t="n">
        <v>5081</v>
      </c>
      <c r="B5008" s="300" t="n">
        <v>141</v>
      </c>
      <c r="C5008" s="300" t="inlineStr">
        <is>
          <t>T255</t>
        </is>
      </c>
      <c r="D5008" s="300" t="n">
        <v>18</v>
      </c>
      <c r="E5008" s="301" t="n">
        <v>43626</v>
      </c>
      <c r="F5008" s="300" t="n">
        <v>5187</v>
      </c>
      <c r="G5008" s="300" t="n">
        <v>7826</v>
      </c>
      <c r="H5008" s="300" t="n">
        <v>7420</v>
      </c>
      <c r="I5008" s="300" t="n">
        <v>6</v>
      </c>
      <c r="J5008" s="319" t="n"/>
      <c r="K5008" s="304" t="n"/>
      <c r="L5008" s="304" t="n"/>
      <c r="M5008" s="304" t="n"/>
      <c r="N5008" s="304" t="n"/>
    </row>
    <row r="5009" ht="15.75" customHeight="1" s="412">
      <c r="A5009" s="300" t="n">
        <v>5082</v>
      </c>
      <c r="B5009" s="300" t="n">
        <v>142</v>
      </c>
      <c r="C5009" s="300" t="inlineStr">
        <is>
          <t>T255</t>
        </is>
      </c>
      <c r="D5009" s="300" t="n">
        <v>18</v>
      </c>
      <c r="E5009" s="301" t="n">
        <v>43626</v>
      </c>
      <c r="F5009" s="300" t="n">
        <v>5229</v>
      </c>
      <c r="G5009" s="300" t="n">
        <v>7576</v>
      </c>
      <c r="H5009" s="300" t="n">
        <v>7218</v>
      </c>
      <c r="I5009" s="300" t="n"/>
      <c r="J5009" s="319" t="n"/>
      <c r="K5009" s="304" t="n"/>
      <c r="L5009" s="304" t="n"/>
      <c r="M5009" s="304" t="n"/>
      <c r="N5009" s="304" t="n"/>
    </row>
    <row r="5010" ht="15.75" customHeight="1" s="412">
      <c r="A5010" s="300" t="n">
        <v>5083</v>
      </c>
      <c r="B5010" s="300" t="n">
        <v>143</v>
      </c>
      <c r="C5010" s="300" t="inlineStr">
        <is>
          <t>T256</t>
        </is>
      </c>
      <c r="D5010" s="300" t="n">
        <v>18</v>
      </c>
      <c r="E5010" s="301" t="n">
        <v>43626</v>
      </c>
      <c r="F5010" s="300" t="n">
        <v>5229</v>
      </c>
      <c r="G5010" s="300" t="n">
        <v>8332</v>
      </c>
      <c r="H5010" s="300" t="n">
        <v>7834</v>
      </c>
      <c r="I5010" s="300" t="n">
        <v>7</v>
      </c>
      <c r="J5010" s="319" t="n"/>
      <c r="K5010" s="304" t="n"/>
      <c r="L5010" s="304" t="n"/>
      <c r="M5010" s="304" t="n"/>
      <c r="N5010" s="304" t="n"/>
    </row>
    <row r="5011" ht="15.75" customHeight="1" s="412">
      <c r="A5011" s="300" t="n">
        <v>5084</v>
      </c>
      <c r="B5011" s="300" t="n">
        <v>144</v>
      </c>
      <c r="C5011" s="300" t="inlineStr">
        <is>
          <t>T256</t>
        </is>
      </c>
      <c r="D5011" s="300" t="n">
        <v>18</v>
      </c>
      <c r="E5011" s="301" t="n">
        <v>43626</v>
      </c>
      <c r="F5011" s="300" t="n">
        <v>5238</v>
      </c>
      <c r="G5011" s="300" t="n">
        <v>8217</v>
      </c>
      <c r="H5011" s="300" t="n">
        <v>7742</v>
      </c>
      <c r="I5011" s="300" t="n"/>
      <c r="J5011" s="319" t="n"/>
      <c r="K5011" s="304" t="n"/>
      <c r="L5011" s="304" t="n"/>
      <c r="M5011" s="304" t="n"/>
      <c r="N5011" s="304" t="n"/>
    </row>
    <row r="5012" ht="15.75" customHeight="1" s="412">
      <c r="A5012" s="300" t="n">
        <v>5085</v>
      </c>
      <c r="B5012" s="300" t="n">
        <v>145</v>
      </c>
      <c r="C5012" s="300" t="inlineStr">
        <is>
          <t>T257</t>
        </is>
      </c>
      <c r="D5012" s="300" t="n">
        <v>18</v>
      </c>
      <c r="E5012" s="301" t="n">
        <v>43626</v>
      </c>
      <c r="F5012" s="300" t="n">
        <v>5181</v>
      </c>
      <c r="G5012" s="300" t="n">
        <v>7842</v>
      </c>
      <c r="H5012" s="300" t="n">
        <v>7366</v>
      </c>
      <c r="I5012" s="300" t="n">
        <v>9</v>
      </c>
      <c r="J5012" s="319" t="n"/>
      <c r="K5012" s="304" t="n"/>
      <c r="L5012" s="304" t="n"/>
      <c r="M5012" s="304" t="n"/>
      <c r="N5012" s="304" t="n"/>
    </row>
    <row r="5013" ht="15.75" customHeight="1" s="412">
      <c r="A5013" s="300" t="n">
        <v>5086</v>
      </c>
      <c r="B5013" s="300" t="n">
        <v>146</v>
      </c>
      <c r="C5013" s="300" t="inlineStr">
        <is>
          <t>T257</t>
        </is>
      </c>
      <c r="D5013" s="300" t="n">
        <v>18</v>
      </c>
      <c r="E5013" s="301" t="n">
        <v>43626</v>
      </c>
      <c r="F5013" s="300" t="n">
        <v>5179</v>
      </c>
      <c r="G5013" s="300" t="n">
        <v>7608</v>
      </c>
      <c r="H5013" s="300" t="n">
        <v>7170</v>
      </c>
      <c r="I5013" s="300" t="n"/>
      <c r="J5013" s="319" t="n"/>
      <c r="K5013" s="304" t="n"/>
      <c r="L5013" s="304" t="n"/>
      <c r="M5013" s="304" t="n"/>
      <c r="N5013" s="304" t="n"/>
    </row>
    <row r="5014" ht="15.75" customHeight="1" s="412">
      <c r="A5014" s="300" t="n">
        <v>5087</v>
      </c>
      <c r="B5014" s="300" t="n">
        <v>147</v>
      </c>
      <c r="C5014" s="300" t="inlineStr">
        <is>
          <t>T259</t>
        </is>
      </c>
      <c r="D5014" s="300" t="n">
        <v>18</v>
      </c>
      <c r="E5014" s="301" t="n">
        <v>43626</v>
      </c>
      <c r="F5014" s="300" t="n">
        <v>5265</v>
      </c>
      <c r="G5014" s="300" t="n">
        <v>7992</v>
      </c>
      <c r="H5014" s="300" t="n">
        <v>7535</v>
      </c>
      <c r="I5014" s="300" t="n">
        <v>6</v>
      </c>
      <c r="J5014" s="319" t="n"/>
      <c r="K5014" s="304" t="n"/>
      <c r="L5014" s="304" t="n"/>
      <c r="M5014" s="304" t="n"/>
      <c r="N5014" s="304" t="n"/>
    </row>
    <row r="5015" ht="15.75" customHeight="1" s="412">
      <c r="A5015" s="300" t="n">
        <v>5088</v>
      </c>
      <c r="B5015" s="300" t="n">
        <v>148</v>
      </c>
      <c r="C5015" s="300" t="inlineStr">
        <is>
          <t>T259</t>
        </is>
      </c>
      <c r="D5015" s="300" t="n">
        <v>18</v>
      </c>
      <c r="E5015" s="301" t="n">
        <v>43626</v>
      </c>
      <c r="F5015" s="300" t="n">
        <v>5186</v>
      </c>
      <c r="G5015" s="300" t="n">
        <v>7913</v>
      </c>
      <c r="H5015" s="300" t="n">
        <v>7455</v>
      </c>
      <c r="I5015" s="300" t="n"/>
      <c r="J5015" s="319" t="n"/>
      <c r="K5015" s="304" t="n"/>
      <c r="L5015" s="304" t="n"/>
      <c r="M5015" s="304" t="n"/>
      <c r="N5015" s="304" t="n"/>
    </row>
    <row r="5016" ht="15.75" customHeight="1" s="412">
      <c r="A5016" s="300" t="n">
        <v>5089</v>
      </c>
      <c r="B5016" s="300" t="n">
        <v>149</v>
      </c>
      <c r="C5016" s="300" t="inlineStr">
        <is>
          <t>T260</t>
        </is>
      </c>
      <c r="D5016" s="300" t="n">
        <v>18</v>
      </c>
      <c r="E5016" s="301" t="n">
        <v>43626</v>
      </c>
      <c r="F5016" s="300" t="n">
        <v>5222</v>
      </c>
      <c r="G5016" s="300" t="n">
        <v>8124</v>
      </c>
      <c r="H5016" s="300" t="n">
        <v>7633</v>
      </c>
      <c r="I5016" s="300" t="n">
        <v>9</v>
      </c>
      <c r="J5016" s="319" t="n"/>
      <c r="K5016" s="304" t="n"/>
      <c r="L5016" s="304" t="n"/>
      <c r="M5016" s="304" t="n"/>
      <c r="N5016" s="304" t="n"/>
    </row>
    <row r="5017" ht="15.75" customHeight="1" s="412">
      <c r="A5017" s="300" t="n">
        <v>5090</v>
      </c>
      <c r="B5017" s="300" t="n">
        <v>150</v>
      </c>
      <c r="C5017" s="300" t="inlineStr">
        <is>
          <t>T260</t>
        </is>
      </c>
      <c r="D5017" s="300" t="n">
        <v>18</v>
      </c>
      <c r="E5017" s="301" t="n">
        <v>43626</v>
      </c>
      <c r="F5017" s="300" t="n">
        <v>5188</v>
      </c>
      <c r="G5017" s="300" t="n">
        <v>8338</v>
      </c>
      <c r="H5017" s="300" t="n">
        <v>7782</v>
      </c>
      <c r="I5017" s="300" t="n"/>
      <c r="J5017" s="319" t="n"/>
      <c r="K5017" s="304" t="n"/>
      <c r="L5017" s="304" t="n"/>
      <c r="M5017" s="304" t="n"/>
      <c r="N5017" s="304" t="n"/>
    </row>
    <row r="5018" ht="15.75" customHeight="1" s="412">
      <c r="A5018" s="300" t="n">
        <v>5091</v>
      </c>
      <c r="B5018" s="300" t="n">
        <v>151</v>
      </c>
      <c r="C5018" s="300" t="inlineStr">
        <is>
          <t>T262</t>
        </is>
      </c>
      <c r="D5018" s="300" t="n">
        <v>18</v>
      </c>
      <c r="E5018" s="301" t="n">
        <v>43626</v>
      </c>
      <c r="F5018" s="300" t="n">
        <v>5221</v>
      </c>
      <c r="G5018" s="300" t="n">
        <v>7471</v>
      </c>
      <c r="H5018" s="300" t="n">
        <v>6994</v>
      </c>
      <c r="I5018" s="300" t="n">
        <v>6</v>
      </c>
      <c r="J5018" s="319" t="n"/>
      <c r="K5018" s="304" t="n"/>
      <c r="L5018" s="304" t="n"/>
      <c r="M5018" s="304" t="n"/>
      <c r="N5018" s="304" t="n"/>
    </row>
    <row r="5019" ht="15.75" customHeight="1" s="412">
      <c r="A5019" s="300" t="n">
        <v>5092</v>
      </c>
      <c r="B5019" s="300" t="n">
        <v>152</v>
      </c>
      <c r="C5019" s="300" t="inlineStr">
        <is>
          <t>T262</t>
        </is>
      </c>
      <c r="D5019" s="300" t="n">
        <v>18</v>
      </c>
      <c r="E5019" s="301" t="n">
        <v>43626</v>
      </c>
      <c r="F5019" s="300" t="n">
        <v>5292</v>
      </c>
      <c r="G5019" s="300" t="n">
        <v>7650</v>
      </c>
      <c r="H5019" s="300" t="n">
        <v>7112</v>
      </c>
      <c r="I5019" s="300" t="n"/>
      <c r="J5019" s="319" t="n"/>
      <c r="K5019" s="304" t="n"/>
      <c r="L5019" s="304" t="n"/>
      <c r="M5019" s="304" t="n"/>
      <c r="N5019" s="304" t="n"/>
    </row>
    <row r="5020" ht="15.75" customHeight="1" s="412">
      <c r="A5020" s="300" t="n">
        <v>5093</v>
      </c>
      <c r="B5020" s="300" t="n">
        <v>153</v>
      </c>
      <c r="C5020" s="300" t="inlineStr">
        <is>
          <t>T266</t>
        </is>
      </c>
      <c r="D5020" s="300" t="n">
        <v>18</v>
      </c>
      <c r="E5020" s="301" t="n">
        <v>43626</v>
      </c>
      <c r="F5020" s="300" t="n">
        <v>5238</v>
      </c>
      <c r="G5020" s="300" t="n">
        <v>8503</v>
      </c>
      <c r="H5020" s="300" t="n">
        <v>7952</v>
      </c>
      <c r="I5020" s="300" t="n">
        <v>6</v>
      </c>
      <c r="J5020" s="319" t="n"/>
      <c r="K5020" s="304" t="n"/>
      <c r="L5020" s="304" t="n"/>
      <c r="M5020" s="304" t="n"/>
      <c r="N5020" s="304" t="n"/>
    </row>
    <row r="5021" ht="15.75" customHeight="1" s="412">
      <c r="A5021" s="300" t="n">
        <v>5094</v>
      </c>
      <c r="B5021" s="300" t="n">
        <v>154</v>
      </c>
      <c r="C5021" s="300" t="inlineStr">
        <is>
          <t>T266</t>
        </is>
      </c>
      <c r="D5021" s="300" t="n">
        <v>18</v>
      </c>
      <c r="E5021" s="301" t="n">
        <v>43626</v>
      </c>
      <c r="F5021" s="300" t="n">
        <v>5194</v>
      </c>
      <c r="G5021" s="300" t="n">
        <v>8377</v>
      </c>
      <c r="H5021" s="300" t="n">
        <v>7840</v>
      </c>
      <c r="I5021" s="300" t="n"/>
      <c r="J5021" s="319" t="n"/>
      <c r="K5021" s="304" t="n"/>
      <c r="L5021" s="304" t="n"/>
      <c r="M5021" s="304" t="n"/>
      <c r="N5021" s="304" t="n"/>
    </row>
    <row r="5022" ht="15.75" customHeight="1" s="412">
      <c r="A5022" s="300" t="n">
        <v>5095</v>
      </c>
      <c r="B5022" s="300" t="n">
        <v>155</v>
      </c>
      <c r="C5022" s="300" t="inlineStr">
        <is>
          <t>T302</t>
        </is>
      </c>
      <c r="D5022" s="300" t="n">
        <v>18</v>
      </c>
      <c r="E5022" s="301" t="n">
        <v>43626</v>
      </c>
      <c r="F5022" s="300" t="n">
        <v>5181</v>
      </c>
      <c r="G5022" s="300" t="n">
        <v>8233</v>
      </c>
      <c r="H5022" s="300" t="n">
        <v>7375</v>
      </c>
      <c r="I5022" s="300" t="n">
        <v>6</v>
      </c>
      <c r="J5022" s="319" t="n"/>
      <c r="K5022" s="304" t="n"/>
      <c r="L5022" s="304" t="n"/>
      <c r="M5022" s="304" t="n"/>
      <c r="N5022" s="304" t="n"/>
    </row>
    <row r="5023" ht="15.75" customHeight="1" s="412">
      <c r="A5023" s="300" t="n">
        <v>5096</v>
      </c>
      <c r="B5023" s="300" t="n">
        <v>156</v>
      </c>
      <c r="C5023" s="300" t="inlineStr">
        <is>
          <t>T302</t>
        </is>
      </c>
      <c r="D5023" s="300" t="n">
        <v>18</v>
      </c>
      <c r="E5023" s="301" t="n">
        <v>43626</v>
      </c>
      <c r="F5023" s="300" t="n">
        <v>5171</v>
      </c>
      <c r="G5023" s="300" t="n">
        <v>8000</v>
      </c>
      <c r="H5023" s="300" t="n">
        <v>7200</v>
      </c>
      <c r="I5023" s="300" t="n"/>
      <c r="J5023" s="319" t="n"/>
      <c r="K5023" s="304" t="n"/>
      <c r="L5023" s="304" t="n"/>
      <c r="M5023" s="304" t="n"/>
      <c r="N5023" s="304" t="n"/>
    </row>
    <row r="5024" ht="15.75" customHeight="1" s="412">
      <c r="A5024" s="300" t="n">
        <v>5097</v>
      </c>
      <c r="B5024" s="300" t="n">
        <v>157</v>
      </c>
      <c r="C5024" s="300" t="inlineStr">
        <is>
          <t>T303</t>
        </is>
      </c>
      <c r="D5024" s="300" t="n">
        <v>18</v>
      </c>
      <c r="E5024" s="301" t="n">
        <v>43626</v>
      </c>
      <c r="F5024" s="300" t="n">
        <v>5319</v>
      </c>
      <c r="G5024" s="300" t="n">
        <v>8134</v>
      </c>
      <c r="H5024" s="300" t="n">
        <v>7650</v>
      </c>
      <c r="I5024" s="300" t="n">
        <v>5</v>
      </c>
      <c r="J5024" s="319" t="n"/>
      <c r="K5024" s="304" t="n"/>
      <c r="L5024" s="304" t="n"/>
      <c r="M5024" s="304" t="n"/>
      <c r="N5024" s="304" t="n"/>
    </row>
    <row r="5025" ht="15.75" customHeight="1" s="412">
      <c r="A5025" s="300" t="n">
        <v>5098</v>
      </c>
      <c r="B5025" s="300" t="n">
        <v>158</v>
      </c>
      <c r="C5025" s="300" t="inlineStr">
        <is>
          <t>T303</t>
        </is>
      </c>
      <c r="D5025" s="300" t="n">
        <v>18</v>
      </c>
      <c r="E5025" s="301" t="n">
        <v>43626</v>
      </c>
      <c r="F5025" s="300" t="n">
        <v>5219</v>
      </c>
      <c r="G5025" s="300" t="n">
        <v>8166</v>
      </c>
      <c r="H5025" s="300" t="n">
        <v>7662</v>
      </c>
      <c r="I5025" s="300" t="n"/>
      <c r="J5025" s="319" t="n"/>
      <c r="K5025" s="304" t="n"/>
      <c r="L5025" s="304" t="n"/>
      <c r="M5025" s="304" t="n"/>
      <c r="N5025" s="304" t="n"/>
    </row>
    <row r="5026" ht="15.75" customHeight="1" s="412">
      <c r="A5026" s="300" t="n">
        <v>5099</v>
      </c>
      <c r="B5026" s="300" t="n">
        <v>159</v>
      </c>
      <c r="C5026" s="300" t="inlineStr">
        <is>
          <t>T304</t>
        </is>
      </c>
      <c r="D5026" s="300" t="n">
        <v>18</v>
      </c>
      <c r="E5026" s="301" t="n">
        <v>43626</v>
      </c>
      <c r="F5026" s="300" t="n">
        <v>5300</v>
      </c>
      <c r="G5026" s="300" t="n">
        <v>8039</v>
      </c>
      <c r="H5026" s="300" t="n">
        <v>7551</v>
      </c>
      <c r="I5026" s="300" t="n">
        <v>6</v>
      </c>
      <c r="J5026" s="319" t="n"/>
      <c r="K5026" s="304" t="n"/>
      <c r="L5026" s="304" t="n"/>
      <c r="M5026" s="304" t="n"/>
      <c r="N5026" s="304" t="n"/>
    </row>
    <row r="5027" ht="15.75" customHeight="1" s="412">
      <c r="A5027" s="300" t="n">
        <v>5100</v>
      </c>
      <c r="B5027" s="300" t="n">
        <v>160</v>
      </c>
      <c r="C5027" s="300" t="inlineStr">
        <is>
          <t>T304</t>
        </is>
      </c>
      <c r="D5027" s="300" t="n">
        <v>18</v>
      </c>
      <c r="E5027" s="301" t="n">
        <v>43626</v>
      </c>
      <c r="F5027" s="300" t="n">
        <v>5234</v>
      </c>
      <c r="G5027" s="300" t="n">
        <v>8108</v>
      </c>
      <c r="H5027" s="300" t="n">
        <v>7597</v>
      </c>
      <c r="I5027" s="300" t="n"/>
      <c r="J5027" s="319" t="n"/>
      <c r="K5027" s="304" t="n"/>
      <c r="L5027" s="304" t="n"/>
      <c r="M5027" s="304" t="n"/>
      <c r="N5027" s="304" t="n"/>
    </row>
    <row r="5028" ht="15.75" customHeight="1" s="412">
      <c r="A5028" s="300" t="n">
        <v>5101</v>
      </c>
      <c r="B5028" s="300" t="n">
        <v>161</v>
      </c>
      <c r="C5028" s="300" t="inlineStr">
        <is>
          <t>T307</t>
        </is>
      </c>
      <c r="D5028" s="300" t="n">
        <v>18</v>
      </c>
      <c r="E5028" s="301" t="n">
        <v>43626</v>
      </c>
      <c r="F5028" s="300" t="n">
        <v>5264</v>
      </c>
      <c r="G5028" s="300" t="n">
        <v>9833</v>
      </c>
      <c r="H5028" s="300" t="n">
        <v>8321</v>
      </c>
      <c r="I5028" s="300" t="n">
        <v>7</v>
      </c>
      <c r="J5028" s="319" t="n"/>
      <c r="K5028" s="304" t="n"/>
      <c r="L5028" s="304" t="n"/>
      <c r="M5028" s="304" t="n"/>
      <c r="N5028" s="304" t="n"/>
    </row>
    <row r="5029" ht="15.75" customHeight="1" s="412">
      <c r="A5029" s="300" t="n">
        <v>5102</v>
      </c>
      <c r="B5029" s="300" t="n">
        <v>162</v>
      </c>
      <c r="C5029" s="300" t="inlineStr">
        <is>
          <t>T307</t>
        </is>
      </c>
      <c r="D5029" s="300" t="n">
        <v>18</v>
      </c>
      <c r="E5029" s="301" t="n">
        <v>43626</v>
      </c>
      <c r="F5029" s="300" t="n">
        <v>5232</v>
      </c>
      <c r="G5029" s="300" t="n">
        <v>9825</v>
      </c>
      <c r="H5029" s="300" t="n">
        <v>8167</v>
      </c>
      <c r="I5029" s="300" t="n"/>
      <c r="J5029" s="319" t="n"/>
      <c r="K5029" s="304" t="n"/>
      <c r="L5029" s="304" t="n"/>
      <c r="M5029" s="304" t="n"/>
      <c r="N5029" s="304" t="n"/>
    </row>
    <row r="5030" ht="15.75" customHeight="1" s="412">
      <c r="A5030" s="300" t="n">
        <v>5103</v>
      </c>
      <c r="B5030" s="300" t="n">
        <v>163</v>
      </c>
      <c r="C5030" s="300" t="inlineStr">
        <is>
          <t>T308</t>
        </is>
      </c>
      <c r="D5030" s="300" t="n">
        <v>18</v>
      </c>
      <c r="E5030" s="301" t="n">
        <v>43626</v>
      </c>
      <c r="F5030" s="300" t="n">
        <v>5193</v>
      </c>
      <c r="G5030" s="300" t="n">
        <v>8493</v>
      </c>
      <c r="H5030" s="300" t="n">
        <v>7884</v>
      </c>
      <c r="I5030" s="300" t="n">
        <v>7</v>
      </c>
      <c r="J5030" s="319" t="n"/>
      <c r="K5030" s="304" t="n"/>
      <c r="L5030" s="304" t="n"/>
      <c r="M5030" s="304" t="n"/>
      <c r="N5030" s="304" t="n"/>
    </row>
    <row r="5031" ht="15.75" customHeight="1" s="412">
      <c r="A5031" s="300" t="n">
        <v>5104</v>
      </c>
      <c r="B5031" s="300" t="n">
        <v>164</v>
      </c>
      <c r="C5031" s="300" t="inlineStr">
        <is>
          <t>T308</t>
        </is>
      </c>
      <c r="D5031" s="300" t="n">
        <v>18</v>
      </c>
      <c r="E5031" s="301" t="n">
        <v>43626</v>
      </c>
      <c r="F5031" s="300" t="n">
        <v>5245</v>
      </c>
      <c r="G5031" s="300" t="n">
        <v>8440</v>
      </c>
      <c r="H5031" s="300" t="n">
        <v>7854</v>
      </c>
      <c r="I5031" s="300" t="n"/>
      <c r="J5031" s="319" t="n"/>
      <c r="K5031" s="304" t="n"/>
      <c r="L5031" s="304" t="n"/>
      <c r="M5031" s="304" t="n"/>
      <c r="N5031" s="304" t="n"/>
    </row>
    <row r="5032" ht="15.75" customHeight="1" s="412">
      <c r="A5032" s="300" t="n">
        <v>5105</v>
      </c>
      <c r="B5032" s="300" t="n">
        <v>165</v>
      </c>
      <c r="C5032" s="300" t="inlineStr">
        <is>
          <t>T310</t>
        </is>
      </c>
      <c r="D5032" s="300" t="n">
        <v>18</v>
      </c>
      <c r="E5032" s="301" t="n">
        <v>43626</v>
      </c>
      <c r="F5032" s="300" t="n">
        <v>5226</v>
      </c>
      <c r="G5032" s="300" t="n">
        <v>7691</v>
      </c>
      <c r="H5032" s="300" t="n">
        <v>7256</v>
      </c>
      <c r="I5032" s="300" t="n">
        <v>6</v>
      </c>
      <c r="J5032" s="319" t="n"/>
      <c r="K5032" s="304" t="n"/>
      <c r="L5032" s="304" t="n"/>
      <c r="M5032" s="304" t="n"/>
      <c r="N5032" s="304" t="n"/>
    </row>
    <row r="5033" ht="15.75" customHeight="1" s="412">
      <c r="A5033" s="300" t="n">
        <v>5106</v>
      </c>
      <c r="B5033" s="300" t="n">
        <v>166</v>
      </c>
      <c r="C5033" s="300" t="inlineStr">
        <is>
          <t>T310</t>
        </is>
      </c>
      <c r="D5033" s="300" t="n">
        <v>18</v>
      </c>
      <c r="E5033" s="301" t="n">
        <v>43626</v>
      </c>
      <c r="F5033" s="300" t="n">
        <v>5252</v>
      </c>
      <c r="G5033" s="300" t="n">
        <v>7740</v>
      </c>
      <c r="H5033" s="300" t="n">
        <v>7295</v>
      </c>
      <c r="I5033" s="300" t="n"/>
      <c r="J5033" s="319" t="n"/>
      <c r="K5033" s="304" t="n"/>
      <c r="L5033" s="304" t="n"/>
      <c r="M5033" s="304" t="n"/>
      <c r="N5033" s="304" t="n"/>
    </row>
    <row r="5034" ht="15.75" customHeight="1" s="412">
      <c r="A5034" s="300" t="n">
        <v>5107</v>
      </c>
      <c r="B5034" s="300" t="n">
        <v>167</v>
      </c>
      <c r="C5034" s="300" t="inlineStr">
        <is>
          <t>T312</t>
        </is>
      </c>
      <c r="D5034" s="300" t="n">
        <v>18</v>
      </c>
      <c r="E5034" s="301" t="n">
        <v>43626</v>
      </c>
      <c r="F5034" s="300" t="n">
        <v>5280</v>
      </c>
      <c r="G5034" s="300" t="n">
        <v>9212</v>
      </c>
      <c r="H5034" s="300" t="n">
        <v>8156</v>
      </c>
      <c r="I5034" s="300" t="n">
        <v>5</v>
      </c>
      <c r="J5034" s="319" t="n"/>
      <c r="K5034" s="304" t="n"/>
      <c r="L5034" s="304" t="n"/>
      <c r="M5034" s="304" t="n"/>
      <c r="N5034" s="304" t="n"/>
    </row>
    <row r="5035" ht="15.75" customHeight="1" s="412">
      <c r="A5035" s="300" t="n">
        <v>5108</v>
      </c>
      <c r="B5035" s="300" t="n">
        <v>168</v>
      </c>
      <c r="C5035" s="300" t="inlineStr">
        <is>
          <t>T312</t>
        </is>
      </c>
      <c r="D5035" s="300" t="n">
        <v>18</v>
      </c>
      <c r="E5035" s="301" t="n">
        <v>43626</v>
      </c>
      <c r="F5035" s="300" t="n">
        <v>5212</v>
      </c>
      <c r="G5035" s="300" t="n">
        <v>9079</v>
      </c>
      <c r="H5035" s="300" t="n">
        <v>8017</v>
      </c>
      <c r="I5035" s="300" t="n"/>
      <c r="J5035" s="319" t="n"/>
      <c r="K5035" s="304" t="n"/>
      <c r="L5035" s="304" t="n"/>
      <c r="M5035" s="304" t="n"/>
      <c r="N5035" s="304" t="n"/>
    </row>
    <row r="5036" ht="15.75" customHeight="1" s="412">
      <c r="A5036" s="300" t="n">
        <v>5109</v>
      </c>
      <c r="B5036" s="300" t="n">
        <v>169</v>
      </c>
      <c r="C5036" s="300" t="inlineStr">
        <is>
          <t>T313</t>
        </is>
      </c>
      <c r="D5036" s="300" t="n">
        <v>18</v>
      </c>
      <c r="E5036" s="301" t="n">
        <v>43626</v>
      </c>
      <c r="F5036" s="300" t="n">
        <v>5223</v>
      </c>
      <c r="G5036" s="300" t="n">
        <v>7234</v>
      </c>
      <c r="H5036" s="300" t="n">
        <v>6865</v>
      </c>
      <c r="I5036" s="300" t="n">
        <v>7</v>
      </c>
      <c r="J5036" s="319" t="n"/>
      <c r="K5036" s="304" t="n"/>
      <c r="L5036" s="304" t="n"/>
      <c r="M5036" s="304" t="n"/>
      <c r="N5036" s="304" t="n"/>
    </row>
    <row r="5037" ht="15.75" customHeight="1" s="412">
      <c r="A5037" s="300" t="n">
        <v>5110</v>
      </c>
      <c r="B5037" s="300" t="n">
        <v>170</v>
      </c>
      <c r="C5037" s="300" t="inlineStr">
        <is>
          <t>T313</t>
        </is>
      </c>
      <c r="D5037" s="300" t="n">
        <v>18</v>
      </c>
      <c r="E5037" s="301" t="n">
        <v>43626</v>
      </c>
      <c r="F5037" s="300" t="n">
        <v>5223</v>
      </c>
      <c r="G5037" s="300" t="n">
        <v>7273</v>
      </c>
      <c r="H5037" s="300" t="n">
        <v>6887</v>
      </c>
      <c r="I5037" s="300" t="n"/>
      <c r="J5037" s="319" t="n"/>
      <c r="K5037" s="304" t="n"/>
      <c r="L5037" s="304" t="n"/>
      <c r="M5037" s="304" t="n"/>
      <c r="N5037" s="304" t="n"/>
    </row>
    <row r="5038" ht="15.75" customHeight="1" s="412">
      <c r="A5038" s="300" t="n">
        <v>5111</v>
      </c>
      <c r="B5038" s="300" t="n">
        <v>171</v>
      </c>
      <c r="C5038" s="300" t="inlineStr">
        <is>
          <t>T316</t>
        </is>
      </c>
      <c r="D5038" s="300" t="n">
        <v>18</v>
      </c>
      <c r="E5038" s="301" t="n">
        <v>43626</v>
      </c>
      <c r="F5038" s="300" t="n">
        <v>5259</v>
      </c>
      <c r="G5038" s="300" t="n">
        <v>8419</v>
      </c>
      <c r="H5038" s="300" t="n">
        <v>7756</v>
      </c>
      <c r="I5038" s="300" t="n">
        <v>6</v>
      </c>
      <c r="J5038" s="319" t="n"/>
      <c r="K5038" s="304" t="n"/>
      <c r="L5038" s="304" t="n"/>
      <c r="M5038" s="304" t="n"/>
      <c r="N5038" s="304" t="n"/>
    </row>
    <row r="5039" ht="15.75" customHeight="1" s="412">
      <c r="A5039" s="300" t="n">
        <v>5112</v>
      </c>
      <c r="B5039" s="300" t="n">
        <v>172</v>
      </c>
      <c r="C5039" s="300" t="inlineStr">
        <is>
          <t>T316</t>
        </is>
      </c>
      <c r="D5039" s="300" t="n">
        <v>18</v>
      </c>
      <c r="E5039" s="301" t="n">
        <v>43626</v>
      </c>
      <c r="F5039" s="300" t="n">
        <v>5274</v>
      </c>
      <c r="G5039" s="300" t="n">
        <v>8090</v>
      </c>
      <c r="H5039" s="300" t="n">
        <v>7489</v>
      </c>
      <c r="I5039" s="300" t="n"/>
      <c r="J5039" s="319" t="n"/>
      <c r="K5039" s="304" t="n"/>
      <c r="L5039" s="304" t="n"/>
      <c r="M5039" s="304" t="n"/>
      <c r="N5039" s="304" t="n"/>
    </row>
    <row r="5040" ht="15.75" customHeight="1" s="412">
      <c r="A5040" s="300" t="n">
        <v>5113</v>
      </c>
      <c r="B5040" s="300" t="n">
        <v>173</v>
      </c>
      <c r="C5040" s="300" t="inlineStr">
        <is>
          <t>T322</t>
        </is>
      </c>
      <c r="D5040" s="300" t="n">
        <v>18</v>
      </c>
      <c r="E5040" s="301" t="n">
        <v>43626</v>
      </c>
      <c r="F5040" s="300" t="n">
        <v>5227</v>
      </c>
      <c r="G5040" s="300" t="n">
        <v>8486</v>
      </c>
      <c r="H5040" s="300" t="n">
        <v>7852</v>
      </c>
      <c r="I5040" s="300" t="n">
        <v>7</v>
      </c>
      <c r="J5040" s="319" t="n"/>
      <c r="K5040" s="304" t="n"/>
      <c r="L5040" s="304" t="n"/>
      <c r="M5040" s="304" t="n"/>
      <c r="N5040" s="304" t="n"/>
    </row>
    <row r="5041" ht="15.75" customHeight="1" s="412">
      <c r="A5041" s="300" t="n">
        <v>5114</v>
      </c>
      <c r="B5041" s="300" t="n">
        <v>174</v>
      </c>
      <c r="C5041" s="300" t="inlineStr">
        <is>
          <t>T322</t>
        </is>
      </c>
      <c r="D5041" s="300" t="n">
        <v>18</v>
      </c>
      <c r="E5041" s="301" t="n">
        <v>43626</v>
      </c>
      <c r="F5041" s="300" t="n">
        <v>5182</v>
      </c>
      <c r="G5041" s="300" t="n">
        <v>8616</v>
      </c>
      <c r="H5041" s="300" t="n">
        <v>7961</v>
      </c>
      <c r="I5041" s="300" t="n"/>
      <c r="J5041" s="319" t="n"/>
      <c r="K5041" s="304" t="n"/>
      <c r="L5041" s="304" t="n"/>
      <c r="M5041" s="304" t="n"/>
      <c r="N5041" s="304" t="n"/>
    </row>
    <row r="5042" ht="15.75" customHeight="1" s="412">
      <c r="A5042" s="300" t="n">
        <v>5115</v>
      </c>
      <c r="B5042" s="300" t="n">
        <v>175</v>
      </c>
      <c r="C5042" s="300" t="inlineStr">
        <is>
          <t>T326</t>
        </is>
      </c>
      <c r="D5042" s="300" t="n">
        <v>18</v>
      </c>
      <c r="E5042" s="301" t="n">
        <v>43626</v>
      </c>
      <c r="F5042" s="300" t="n">
        <v>5280</v>
      </c>
      <c r="G5042" s="300" t="n">
        <v>7887</v>
      </c>
      <c r="H5042" s="300" t="n">
        <v>7386</v>
      </c>
      <c r="I5042" s="300" t="n">
        <v>6</v>
      </c>
      <c r="J5042" s="319" t="n"/>
      <c r="K5042" s="304" t="n"/>
      <c r="L5042" s="304" t="n"/>
      <c r="M5042" s="304" t="n"/>
      <c r="N5042" s="304" t="n"/>
    </row>
    <row r="5043" ht="15.75" customHeight="1" s="412">
      <c r="A5043" s="300" t="n">
        <v>5116</v>
      </c>
      <c r="B5043" s="300" t="n">
        <v>176</v>
      </c>
      <c r="C5043" s="300" t="inlineStr">
        <is>
          <t>T326</t>
        </is>
      </c>
      <c r="D5043" s="300" t="n">
        <v>18</v>
      </c>
      <c r="E5043" s="301" t="n">
        <v>43626</v>
      </c>
      <c r="F5043" s="300" t="n">
        <v>5193</v>
      </c>
      <c r="G5043" s="300" t="n">
        <v>7598</v>
      </c>
      <c r="H5043" s="300" t="n">
        <v>7129</v>
      </c>
      <c r="I5043" s="300" t="n"/>
      <c r="J5043" s="319" t="n"/>
      <c r="K5043" s="304" t="n"/>
      <c r="L5043" s="304" t="n"/>
      <c r="M5043" s="304" t="n"/>
      <c r="N5043" s="304" t="n"/>
    </row>
    <row r="5044" ht="15.75" customHeight="1" s="412">
      <c r="A5044" s="300" t="n">
        <v>5117</v>
      </c>
      <c r="B5044" s="300" t="n">
        <v>177</v>
      </c>
      <c r="C5044" s="300" t="inlineStr">
        <is>
          <t>T329</t>
        </is>
      </c>
      <c r="D5044" s="300" t="n">
        <v>18</v>
      </c>
      <c r="E5044" s="301" t="n">
        <v>43626</v>
      </c>
      <c r="F5044" s="300" t="n">
        <v>5259</v>
      </c>
      <c r="G5044" s="300" t="n">
        <v>8111</v>
      </c>
      <c r="H5044" s="300" t="n">
        <v>7391</v>
      </c>
      <c r="I5044" s="300" t="n">
        <v>8</v>
      </c>
      <c r="J5044" s="319" t="n"/>
      <c r="K5044" s="304" t="n"/>
      <c r="L5044" s="304" t="n"/>
      <c r="M5044" s="304" t="n"/>
      <c r="N5044" s="304" t="n"/>
    </row>
    <row r="5045" ht="15.75" customHeight="1" s="412">
      <c r="A5045" s="300" t="n">
        <v>5118</v>
      </c>
      <c r="B5045" s="300" t="n">
        <v>178</v>
      </c>
      <c r="C5045" s="300" t="inlineStr">
        <is>
          <t>T329</t>
        </is>
      </c>
      <c r="D5045" s="300" t="n">
        <v>18</v>
      </c>
      <c r="E5045" s="301" t="n">
        <v>43626</v>
      </c>
      <c r="F5045" s="300" t="n">
        <v>5226</v>
      </c>
      <c r="G5045" s="300" t="n">
        <v>8089</v>
      </c>
      <c r="H5045" s="300" t="n">
        <v>7388</v>
      </c>
      <c r="I5045" s="300" t="n"/>
      <c r="J5045" s="319" t="n"/>
      <c r="K5045" s="304" t="n"/>
      <c r="L5045" s="304" t="n"/>
      <c r="M5045" s="304" t="n"/>
      <c r="N5045" s="304" t="n"/>
    </row>
    <row r="5046" ht="15.75" customHeight="1" s="412">
      <c r="A5046" s="300" t="n">
        <v>5119</v>
      </c>
      <c r="B5046" s="300" t="n">
        <v>179</v>
      </c>
      <c r="C5046" s="300" t="inlineStr">
        <is>
          <t>T334</t>
        </is>
      </c>
      <c r="D5046" s="300" t="n">
        <v>18</v>
      </c>
      <c r="E5046" s="301" t="n">
        <v>43626</v>
      </c>
      <c r="F5046" s="300" t="n">
        <v>5180</v>
      </c>
      <c r="G5046" s="300" t="n">
        <v>8221</v>
      </c>
      <c r="H5046" s="300" t="n">
        <v>7489</v>
      </c>
      <c r="I5046" s="300" t="n">
        <v>6</v>
      </c>
      <c r="J5046" s="319" t="n"/>
      <c r="K5046" s="304" t="n"/>
      <c r="L5046" s="304" t="n"/>
      <c r="M5046" s="304" t="n"/>
      <c r="N5046" s="304" t="n"/>
    </row>
    <row r="5047" ht="15.75" customHeight="1" s="412">
      <c r="A5047" s="300" t="n">
        <v>5120</v>
      </c>
      <c r="B5047" s="300" t="n">
        <v>180</v>
      </c>
      <c r="C5047" s="300" t="inlineStr">
        <is>
          <t>T334</t>
        </is>
      </c>
      <c r="D5047" s="300" t="n">
        <v>18</v>
      </c>
      <c r="E5047" s="301" t="n">
        <v>43626</v>
      </c>
      <c r="F5047" s="300" t="n">
        <v>5282</v>
      </c>
      <c r="G5047" s="300" t="n">
        <v>8603</v>
      </c>
      <c r="H5047" s="300" t="n">
        <v>7774</v>
      </c>
      <c r="I5047" s="300" t="n"/>
      <c r="J5047" s="319" t="n"/>
      <c r="K5047" s="304" t="n"/>
      <c r="L5047" s="304" t="n"/>
      <c r="M5047" s="304" t="n"/>
      <c r="N5047" s="304" t="n"/>
    </row>
    <row r="5048" ht="15.75" customHeight="1" s="412">
      <c r="A5048" s="300" t="n">
        <v>5121</v>
      </c>
      <c r="B5048" s="300" t="n">
        <v>181</v>
      </c>
      <c r="C5048" s="300" t="inlineStr">
        <is>
          <t>T335</t>
        </is>
      </c>
      <c r="D5048" s="300" t="n">
        <v>18</v>
      </c>
      <c r="E5048" s="301" t="n">
        <v>43626</v>
      </c>
      <c r="F5048" s="300" t="n">
        <v>5244</v>
      </c>
      <c r="G5048" s="300" t="n">
        <v>7848</v>
      </c>
      <c r="H5048" s="300" t="n">
        <v>7366</v>
      </c>
      <c r="I5048" s="300" t="n">
        <v>5</v>
      </c>
      <c r="J5048" s="319" t="n"/>
      <c r="K5048" s="304" t="n"/>
      <c r="L5048" s="304" t="n"/>
      <c r="M5048" s="304" t="n"/>
      <c r="N5048" s="304" t="n"/>
    </row>
    <row r="5049" ht="15.75" customHeight="1" s="412">
      <c r="A5049" s="300" t="n">
        <v>5122</v>
      </c>
      <c r="B5049" s="300" t="n">
        <v>182</v>
      </c>
      <c r="C5049" s="300" t="inlineStr">
        <is>
          <t>T335</t>
        </is>
      </c>
      <c r="D5049" s="300" t="n">
        <v>18</v>
      </c>
      <c r="E5049" s="301" t="n">
        <v>43626</v>
      </c>
      <c r="F5049" s="300" t="n">
        <v>5301</v>
      </c>
      <c r="G5049" s="300" t="n">
        <v>7923</v>
      </c>
      <c r="H5049" s="300" t="n">
        <v>7437</v>
      </c>
      <c r="I5049" s="300" t="n"/>
      <c r="J5049" s="319" t="n"/>
      <c r="K5049" s="304" t="n"/>
      <c r="L5049" s="304" t="n"/>
      <c r="M5049" s="304" t="n"/>
      <c r="N5049" s="304" t="n"/>
    </row>
    <row r="5050" ht="15.75" customHeight="1" s="412">
      <c r="A5050" s="300" t="n">
        <v>5123</v>
      </c>
      <c r="B5050" s="300" t="n">
        <v>183</v>
      </c>
      <c r="C5050" s="300" t="inlineStr">
        <is>
          <t>T336</t>
        </is>
      </c>
      <c r="D5050" s="300" t="n">
        <v>18</v>
      </c>
      <c r="E5050" s="301" t="n">
        <v>43626</v>
      </c>
      <c r="F5050" s="300" t="n">
        <v>5192</v>
      </c>
      <c r="G5050" s="300" t="n">
        <v>7990</v>
      </c>
      <c r="H5050" s="300" t="n">
        <v>7388</v>
      </c>
      <c r="I5050" s="300" t="n">
        <v>10</v>
      </c>
      <c r="J5050" s="319" t="n"/>
      <c r="K5050" s="304" t="n"/>
      <c r="L5050" s="304" t="n"/>
      <c r="M5050" s="304" t="n"/>
      <c r="N5050" s="304" t="n"/>
    </row>
    <row r="5051" ht="15.75" customHeight="1" s="412">
      <c r="A5051" s="300" t="n">
        <v>5124</v>
      </c>
      <c r="B5051" s="300" t="n">
        <v>184</v>
      </c>
      <c r="C5051" s="300" t="inlineStr">
        <is>
          <t>T336</t>
        </is>
      </c>
      <c r="D5051" s="300" t="n">
        <v>18</v>
      </c>
      <c r="E5051" s="301" t="n">
        <v>43626</v>
      </c>
      <c r="F5051" s="300" t="n">
        <v>5243</v>
      </c>
      <c r="G5051" s="300" t="n">
        <v>8080</v>
      </c>
      <c r="H5051" s="300" t="n">
        <v>7476</v>
      </c>
      <c r="I5051" s="300" t="n"/>
      <c r="J5051" s="319" t="n"/>
      <c r="K5051" s="304" t="n"/>
      <c r="L5051" s="304" t="n"/>
      <c r="M5051" s="304" t="n"/>
      <c r="N5051" s="304" t="n"/>
    </row>
    <row r="5052" ht="15.75" customHeight="1" s="412">
      <c r="A5052" s="300" t="n">
        <v>5125</v>
      </c>
      <c r="B5052" s="300" t="n">
        <v>185</v>
      </c>
      <c r="C5052" s="300" t="inlineStr">
        <is>
          <t>T339</t>
        </is>
      </c>
      <c r="D5052" s="300" t="n">
        <v>18</v>
      </c>
      <c r="E5052" s="301" t="n">
        <v>43626</v>
      </c>
      <c r="F5052" s="300" t="n">
        <v>5288</v>
      </c>
      <c r="G5052" s="300" t="n">
        <v>8627</v>
      </c>
      <c r="H5052" s="300" t="n">
        <v>7979</v>
      </c>
      <c r="I5052" s="300" t="n">
        <v>7</v>
      </c>
      <c r="J5052" s="319" t="n"/>
      <c r="K5052" s="304" t="n"/>
      <c r="L5052" s="304" t="n"/>
      <c r="M5052" s="304" t="n"/>
      <c r="N5052" s="304" t="n"/>
    </row>
    <row r="5053" ht="15.75" customHeight="1" s="412">
      <c r="A5053" s="300" t="n">
        <v>5126</v>
      </c>
      <c r="B5053" s="300" t="n">
        <v>186</v>
      </c>
      <c r="C5053" s="300" t="inlineStr">
        <is>
          <t>T339</t>
        </is>
      </c>
      <c r="D5053" s="300" t="n">
        <v>18</v>
      </c>
      <c r="E5053" s="301" t="n">
        <v>43626</v>
      </c>
      <c r="F5053" s="300" t="n">
        <v>5251</v>
      </c>
      <c r="G5053" s="300" t="n">
        <v>8333</v>
      </c>
      <c r="H5053" s="300" t="n">
        <v>7710</v>
      </c>
      <c r="I5053" s="300" t="n"/>
      <c r="J5053" s="319" t="n"/>
      <c r="K5053" s="304" t="n"/>
      <c r="L5053" s="304" t="n"/>
      <c r="M5053" s="304" t="n"/>
      <c r="N5053" s="304" t="n"/>
    </row>
    <row r="5054" ht="15.75" customHeight="1" s="412">
      <c r="A5054" s="300" t="n">
        <v>5127</v>
      </c>
      <c r="B5054" s="300" t="n">
        <v>187</v>
      </c>
      <c r="C5054" s="300" t="inlineStr">
        <is>
          <t>T341</t>
        </is>
      </c>
      <c r="D5054" s="300" t="n">
        <v>18</v>
      </c>
      <c r="E5054" s="301" t="n">
        <v>43626</v>
      </c>
      <c r="F5054" s="300" t="n">
        <v>5214</v>
      </c>
      <c r="G5054" s="300" t="n">
        <v>7007</v>
      </c>
      <c r="H5054" s="300" t="n">
        <v>6696</v>
      </c>
      <c r="I5054" s="300" t="n">
        <v>6</v>
      </c>
      <c r="J5054" s="319" t="n"/>
      <c r="K5054" s="304" t="n"/>
      <c r="L5054" s="304" t="n"/>
      <c r="M5054" s="304" t="n"/>
      <c r="N5054" s="304" t="n"/>
    </row>
    <row r="5055" ht="15.75" customHeight="1" s="412">
      <c r="A5055" s="300" t="n">
        <v>5128</v>
      </c>
      <c r="B5055" s="300" t="n">
        <v>188</v>
      </c>
      <c r="C5055" s="300" t="inlineStr">
        <is>
          <t>T341</t>
        </is>
      </c>
      <c r="D5055" s="300" t="n">
        <v>18</v>
      </c>
      <c r="E5055" s="301" t="n">
        <v>43626</v>
      </c>
      <c r="F5055" s="300" t="n">
        <v>5267</v>
      </c>
      <c r="G5055" s="300" t="n">
        <v>7110</v>
      </c>
      <c r="H5055" s="300" t="n">
        <v>6791</v>
      </c>
      <c r="I5055" s="300" t="n"/>
      <c r="J5055" s="319" t="n"/>
      <c r="K5055" s="304" t="n"/>
      <c r="L5055" s="304" t="n"/>
      <c r="M5055" s="304" t="n"/>
      <c r="N5055" s="304" t="n"/>
    </row>
    <row r="5056" ht="15.75" customHeight="1" s="412">
      <c r="A5056" s="300" t="n">
        <v>5129</v>
      </c>
      <c r="B5056" s="300" t="n">
        <v>189</v>
      </c>
      <c r="C5056" s="300" t="inlineStr">
        <is>
          <t>T345</t>
        </is>
      </c>
      <c r="D5056" s="300" t="n">
        <v>18</v>
      </c>
      <c r="E5056" s="301" t="n">
        <v>43626</v>
      </c>
      <c r="F5056" s="300" t="n">
        <v>5261</v>
      </c>
      <c r="G5056" s="300" t="n">
        <v>7520</v>
      </c>
      <c r="H5056" s="300" t="n">
        <v>7134</v>
      </c>
      <c r="I5056" s="300" t="n">
        <v>8</v>
      </c>
      <c r="J5056" s="319" t="n"/>
      <c r="K5056" s="304" t="n"/>
      <c r="L5056" s="304" t="n"/>
      <c r="M5056" s="304" t="n"/>
      <c r="N5056" s="304" t="n"/>
    </row>
    <row r="5057" ht="15.75" customHeight="1" s="412">
      <c r="A5057" s="300" t="n">
        <v>5130</v>
      </c>
      <c r="B5057" s="300" t="n">
        <v>190</v>
      </c>
      <c r="C5057" s="300" t="inlineStr">
        <is>
          <t>T345</t>
        </is>
      </c>
      <c r="D5057" s="300" t="n">
        <v>18</v>
      </c>
      <c r="E5057" s="301" t="n">
        <v>43626</v>
      </c>
      <c r="F5057" s="300" t="n">
        <v>5238</v>
      </c>
      <c r="G5057" s="300" t="n">
        <v>7600</v>
      </c>
      <c r="H5057" s="300" t="n">
        <v>7188</v>
      </c>
      <c r="I5057" s="300" t="n"/>
      <c r="J5057" s="319" t="n"/>
      <c r="K5057" s="304" t="n"/>
      <c r="L5057" s="304" t="n"/>
      <c r="M5057" s="304" t="n"/>
      <c r="N5057" s="304" t="n"/>
    </row>
    <row r="5058" ht="15.75" customHeight="1" s="412">
      <c r="A5058" s="300" t="n">
        <v>5131</v>
      </c>
      <c r="B5058" s="300" t="n">
        <v>191</v>
      </c>
      <c r="C5058" s="300" t="inlineStr">
        <is>
          <t>T346</t>
        </is>
      </c>
      <c r="D5058" s="300" t="n">
        <v>18</v>
      </c>
      <c r="E5058" s="301" t="n">
        <v>43626</v>
      </c>
      <c r="F5058" s="300" t="n">
        <v>5280</v>
      </c>
      <c r="G5058" s="300" t="n">
        <v>7430</v>
      </c>
      <c r="H5058" s="300" t="n">
        <v>6974</v>
      </c>
      <c r="I5058" s="300" t="n">
        <v>5</v>
      </c>
      <c r="J5058" s="319" t="n"/>
      <c r="K5058" s="304" t="n"/>
      <c r="L5058" s="304" t="n"/>
      <c r="M5058" s="304" t="n"/>
      <c r="N5058" s="304" t="n"/>
    </row>
    <row r="5059" ht="15.75" customHeight="1" s="412">
      <c r="A5059" s="300" t="n">
        <v>5132</v>
      </c>
      <c r="B5059" s="300" t="n">
        <v>192</v>
      </c>
      <c r="C5059" s="300" t="inlineStr">
        <is>
          <t>T346</t>
        </is>
      </c>
      <c r="D5059" s="300" t="n">
        <v>18</v>
      </c>
      <c r="E5059" s="301" t="n">
        <v>43626</v>
      </c>
      <c r="F5059" s="300" t="n">
        <v>5241</v>
      </c>
      <c r="G5059" s="300" t="n">
        <v>7363</v>
      </c>
      <c r="H5059" s="300" t="n">
        <v>6915</v>
      </c>
      <c r="I5059" s="300" t="n"/>
      <c r="J5059" s="319" t="n"/>
      <c r="K5059" s="304" t="n"/>
      <c r="L5059" s="304" t="n"/>
      <c r="M5059" s="304" t="n"/>
      <c r="N5059" s="304" t="n"/>
    </row>
    <row r="5060" ht="15.75" customHeight="1" s="412">
      <c r="A5060" s="300" t="n">
        <v>5133</v>
      </c>
      <c r="B5060" s="300" t="n">
        <v>193</v>
      </c>
      <c r="C5060" s="300" t="inlineStr">
        <is>
          <t>T352</t>
        </is>
      </c>
      <c r="D5060" s="300" t="n">
        <v>18</v>
      </c>
      <c r="E5060" s="301" t="n">
        <v>43626</v>
      </c>
      <c r="F5060" s="300" t="n">
        <v>5263</v>
      </c>
      <c r="G5060" s="300" t="n">
        <v>9061</v>
      </c>
      <c r="H5060" s="300" t="n">
        <v>8153</v>
      </c>
      <c r="I5060" s="300" t="n">
        <v>11</v>
      </c>
      <c r="J5060" s="319" t="n"/>
      <c r="K5060" s="304" t="n"/>
      <c r="L5060" s="304" t="n"/>
      <c r="M5060" s="304" t="n"/>
      <c r="N5060" s="304" t="n"/>
    </row>
    <row r="5061" ht="15.75" customHeight="1" s="412">
      <c r="A5061" s="300" t="n">
        <v>5134</v>
      </c>
      <c r="B5061" s="300" t="n">
        <v>194</v>
      </c>
      <c r="C5061" s="300" t="inlineStr">
        <is>
          <t>T352</t>
        </is>
      </c>
      <c r="D5061" s="300" t="n">
        <v>18</v>
      </c>
      <c r="E5061" s="301" t="n">
        <v>43626</v>
      </c>
      <c r="F5061" s="300" t="n">
        <v>5207</v>
      </c>
      <c r="G5061" s="300" t="n">
        <v>8869</v>
      </c>
      <c r="H5061" s="300" t="n">
        <v>7992</v>
      </c>
      <c r="I5061" s="300" t="n"/>
      <c r="J5061" s="319" t="n"/>
      <c r="K5061" s="304" t="n"/>
      <c r="L5061" s="304" t="n"/>
      <c r="M5061" s="304" t="n"/>
      <c r="N5061" s="304" t="n"/>
    </row>
    <row r="5062" ht="15.75" customHeight="1" s="412">
      <c r="A5062" s="300" t="n">
        <v>5135</v>
      </c>
      <c r="B5062" s="300" t="n">
        <v>195</v>
      </c>
      <c r="C5062" s="300" t="inlineStr">
        <is>
          <t>T354</t>
        </is>
      </c>
      <c r="D5062" s="300" t="n">
        <v>18</v>
      </c>
      <c r="E5062" s="301" t="n">
        <v>43626</v>
      </c>
      <c r="F5062" s="300" t="n">
        <v>5277</v>
      </c>
      <c r="G5062" s="300" t="n">
        <v>8070</v>
      </c>
      <c r="H5062" s="300" t="n">
        <v>7611</v>
      </c>
      <c r="I5062" s="300" t="n">
        <v>8</v>
      </c>
      <c r="J5062" s="319" t="n"/>
      <c r="K5062" s="304" t="n"/>
      <c r="L5062" s="304" t="n"/>
      <c r="M5062" s="304" t="n"/>
      <c r="N5062" s="304" t="n"/>
    </row>
    <row r="5063" ht="15.75" customHeight="1" s="412">
      <c r="A5063" s="300" t="n">
        <v>5136</v>
      </c>
      <c r="B5063" s="300" t="n">
        <v>196</v>
      </c>
      <c r="C5063" s="300" t="inlineStr">
        <is>
          <t>T354</t>
        </is>
      </c>
      <c r="D5063" s="300" t="n">
        <v>18</v>
      </c>
      <c r="E5063" s="301" t="n">
        <v>43626</v>
      </c>
      <c r="F5063" s="300" t="n">
        <v>5243</v>
      </c>
      <c r="G5063" s="300" t="n">
        <v>8276</v>
      </c>
      <c r="H5063" s="300" t="n">
        <v>7767</v>
      </c>
      <c r="I5063" s="300" t="n"/>
      <c r="J5063" s="319" t="n"/>
      <c r="K5063" s="304" t="n"/>
      <c r="L5063" s="304" t="n"/>
      <c r="M5063" s="304" t="n"/>
      <c r="N5063" s="304" t="n"/>
    </row>
    <row r="5064" ht="15.75" customHeight="1" s="412">
      <c r="A5064" s="300" t="n">
        <v>5137</v>
      </c>
      <c r="B5064" s="300" t="n">
        <v>197</v>
      </c>
      <c r="C5064" s="300" t="inlineStr">
        <is>
          <t>T360</t>
        </is>
      </c>
      <c r="D5064" s="300" t="n">
        <v>18</v>
      </c>
      <c r="E5064" s="301" t="n">
        <v>43626</v>
      </c>
      <c r="F5064" s="300" t="n">
        <v>5252</v>
      </c>
      <c r="G5064" s="300" t="n">
        <v>8746</v>
      </c>
      <c r="H5064" s="300" t="n">
        <v>7899</v>
      </c>
      <c r="I5064" s="300" t="n">
        <v>8</v>
      </c>
      <c r="J5064" s="319" t="n"/>
      <c r="K5064" s="304" t="n"/>
      <c r="L5064" s="304" t="n"/>
      <c r="M5064" s="304" t="n"/>
      <c r="N5064" s="304" t="n"/>
    </row>
    <row r="5065" ht="15.75" customHeight="1" s="412">
      <c r="A5065" s="300" t="n">
        <v>5138</v>
      </c>
      <c r="B5065" s="300" t="n">
        <v>198</v>
      </c>
      <c r="C5065" s="300" t="inlineStr">
        <is>
          <t>T360</t>
        </is>
      </c>
      <c r="D5065" s="300" t="n">
        <v>18</v>
      </c>
      <c r="E5065" s="301" t="n">
        <v>43626</v>
      </c>
      <c r="F5065" s="300" t="n">
        <v>5320</v>
      </c>
      <c r="G5065" s="300" t="n">
        <v>8712</v>
      </c>
      <c r="H5065" s="300" t="n">
        <v>7883</v>
      </c>
      <c r="I5065" s="300" t="n"/>
      <c r="J5065" s="319" t="n"/>
      <c r="K5065" s="304" t="n"/>
      <c r="L5065" s="304" t="n"/>
      <c r="M5065" s="304" t="n"/>
      <c r="N5065" s="304" t="n"/>
    </row>
    <row r="5066" ht="15.75" customHeight="1" s="412">
      <c r="A5066" s="300" t="n">
        <v>5139</v>
      </c>
      <c r="B5066" s="300" t="n">
        <v>199</v>
      </c>
      <c r="C5066" s="300" t="inlineStr">
        <is>
          <t>T361</t>
        </is>
      </c>
      <c r="D5066" s="300" t="n">
        <v>18</v>
      </c>
      <c r="E5066" s="301" t="n">
        <v>43626</v>
      </c>
      <c r="F5066" s="300" t="n">
        <v>5262</v>
      </c>
      <c r="G5066" s="300" t="n">
        <v>9301</v>
      </c>
      <c r="H5066" s="300" t="n">
        <v>8208</v>
      </c>
      <c r="I5066" s="300" t="n">
        <v>9</v>
      </c>
      <c r="J5066" s="319" t="n"/>
      <c r="K5066" s="304" t="n"/>
      <c r="L5066" s="304" t="n"/>
      <c r="M5066" s="304" t="n"/>
      <c r="N5066" s="304" t="n"/>
    </row>
    <row r="5067" ht="15.75" customHeight="1" s="412">
      <c r="A5067" s="300" t="n">
        <v>5140</v>
      </c>
      <c r="B5067" s="300" t="n">
        <v>200</v>
      </c>
      <c r="C5067" s="300" t="inlineStr">
        <is>
          <t>T361</t>
        </is>
      </c>
      <c r="D5067" s="300" t="n">
        <v>18</v>
      </c>
      <c r="E5067" s="301" t="n">
        <v>43626</v>
      </c>
      <c r="F5067" s="300" t="n">
        <v>5181</v>
      </c>
      <c r="G5067" s="300" t="n">
        <v>8650</v>
      </c>
      <c r="H5067" s="300" t="n">
        <v>7694</v>
      </c>
      <c r="I5067" s="300" t="n"/>
      <c r="J5067" s="319" t="n"/>
      <c r="K5067" s="304" t="n"/>
      <c r="L5067" s="304" t="n"/>
      <c r="M5067" s="304" t="n"/>
      <c r="N5067" s="304" t="n"/>
    </row>
    <row r="5068" ht="15.75" customHeight="1" s="412">
      <c r="A5068" s="300" t="n">
        <v>5141</v>
      </c>
      <c r="B5068" s="300" t="n">
        <v>201</v>
      </c>
      <c r="C5068" s="300" t="inlineStr">
        <is>
          <t>T363</t>
        </is>
      </c>
      <c r="D5068" s="300" t="n">
        <v>18</v>
      </c>
      <c r="E5068" s="301" t="n">
        <v>43626</v>
      </c>
      <c r="F5068" s="300" t="n">
        <v>5254</v>
      </c>
      <c r="G5068" s="300" t="n">
        <v>8401</v>
      </c>
      <c r="H5068" s="300" t="n">
        <v>7807</v>
      </c>
      <c r="I5068" s="300" t="n">
        <v>5</v>
      </c>
      <c r="J5068" s="319" t="n"/>
      <c r="K5068" s="304" t="n"/>
      <c r="L5068" s="304" t="n"/>
      <c r="M5068" s="304" t="n"/>
      <c r="N5068" s="304" t="n"/>
    </row>
    <row r="5069" ht="15.75" customHeight="1" s="412">
      <c r="A5069" s="300" t="n">
        <v>5142</v>
      </c>
      <c r="B5069" s="300" t="n">
        <v>202</v>
      </c>
      <c r="C5069" s="300" t="inlineStr">
        <is>
          <t>T363</t>
        </is>
      </c>
      <c r="D5069" s="300" t="n">
        <v>18</v>
      </c>
      <c r="E5069" s="301" t="n">
        <v>43626</v>
      </c>
      <c r="F5069" s="300" t="n">
        <v>5275</v>
      </c>
      <c r="G5069" s="300" t="n">
        <v>8171</v>
      </c>
      <c r="H5069" s="300" t="n">
        <v>7616</v>
      </c>
      <c r="I5069" s="300" t="n"/>
      <c r="J5069" s="319" t="n"/>
      <c r="K5069" s="304" t="n"/>
      <c r="L5069" s="304" t="n"/>
      <c r="M5069" s="304" t="n"/>
      <c r="N5069" s="304" t="n"/>
    </row>
    <row r="5070" ht="15.75" customHeight="1" s="412">
      <c r="A5070" s="300" t="n">
        <v>5143</v>
      </c>
      <c r="B5070" s="300" t="n">
        <v>203</v>
      </c>
      <c r="C5070" s="300" t="inlineStr">
        <is>
          <t>T365</t>
        </is>
      </c>
      <c r="D5070" s="300" t="n">
        <v>18</v>
      </c>
      <c r="E5070" s="301" t="n">
        <v>43626</v>
      </c>
      <c r="F5070" s="300" t="n">
        <v>5215</v>
      </c>
      <c r="G5070" s="300" t="n">
        <v>7490</v>
      </c>
      <c r="H5070" s="300" t="n">
        <v>7057</v>
      </c>
      <c r="I5070" s="300" t="n">
        <v>8</v>
      </c>
      <c r="J5070" s="319" t="n"/>
      <c r="K5070" s="304" t="n"/>
      <c r="L5070" s="304" t="n"/>
      <c r="M5070" s="304" t="n"/>
      <c r="N5070" s="304" t="n"/>
    </row>
    <row r="5071" ht="15.75" customHeight="1" s="412">
      <c r="A5071" s="300" t="n">
        <v>5144</v>
      </c>
      <c r="B5071" s="300" t="n">
        <v>204</v>
      </c>
      <c r="C5071" s="300" t="inlineStr">
        <is>
          <t>T365</t>
        </is>
      </c>
      <c r="D5071" s="300" t="n">
        <v>18</v>
      </c>
      <c r="E5071" s="301" t="n">
        <v>43626</v>
      </c>
      <c r="F5071" s="300" t="n">
        <v>5239</v>
      </c>
      <c r="G5071" s="300" t="n">
        <v>7606</v>
      </c>
      <c r="H5071" s="300" t="n">
        <v>7159</v>
      </c>
      <c r="I5071" s="300" t="n"/>
      <c r="J5071" s="319" t="n"/>
      <c r="K5071" s="304" t="n"/>
      <c r="L5071" s="304" t="n"/>
      <c r="M5071" s="304" t="n"/>
      <c r="N5071" s="304" t="n"/>
    </row>
    <row r="5072" ht="15.75" customHeight="1" s="412">
      <c r="A5072" s="300" t="n">
        <v>5145</v>
      </c>
      <c r="B5072" s="300" t="n">
        <v>205</v>
      </c>
      <c r="C5072" s="300" t="inlineStr">
        <is>
          <t>T367</t>
        </is>
      </c>
      <c r="D5072" s="300" t="n">
        <v>18</v>
      </c>
      <c r="E5072" s="301" t="n">
        <v>43626</v>
      </c>
      <c r="F5072" s="300" t="n">
        <v>5204</v>
      </c>
      <c r="G5072" s="300" t="n">
        <v>7859</v>
      </c>
      <c r="H5072" s="300" t="n">
        <v>7332</v>
      </c>
      <c r="I5072" s="300" t="n">
        <v>5</v>
      </c>
      <c r="J5072" s="319" t="n"/>
      <c r="K5072" s="304" t="n"/>
      <c r="L5072" s="304" t="n"/>
      <c r="M5072" s="304" t="n"/>
      <c r="N5072" s="304" t="n"/>
    </row>
    <row r="5073" ht="15.75" customHeight="1" s="412">
      <c r="A5073" s="300" t="n">
        <v>5146</v>
      </c>
      <c r="B5073" s="300" t="n">
        <v>206</v>
      </c>
      <c r="C5073" s="300" t="inlineStr">
        <is>
          <t>T367</t>
        </is>
      </c>
      <c r="D5073" s="300" t="n">
        <v>18</v>
      </c>
      <c r="E5073" s="301" t="n">
        <v>43626</v>
      </c>
      <c r="F5073" s="300" t="n">
        <v>5233</v>
      </c>
      <c r="G5073" s="300" t="n">
        <v>7747</v>
      </c>
      <c r="H5073" s="300" t="n">
        <v>7258</v>
      </c>
      <c r="I5073" s="300" t="n"/>
      <c r="J5073" s="319" t="n"/>
      <c r="K5073" s="304" t="n"/>
      <c r="L5073" s="304" t="n"/>
      <c r="M5073" s="304" t="n"/>
      <c r="N5073" s="304" t="n"/>
    </row>
    <row r="5074" ht="15.75" customHeight="1" s="412">
      <c r="A5074" s="300" t="n">
        <v>5147</v>
      </c>
      <c r="B5074" s="300" t="n">
        <v>207</v>
      </c>
      <c r="C5074" s="300" t="inlineStr">
        <is>
          <t>T369</t>
        </is>
      </c>
      <c r="D5074" s="300" t="n">
        <v>18</v>
      </c>
      <c r="E5074" s="301" t="n">
        <v>43626</v>
      </c>
      <c r="F5074" s="300" t="n">
        <v>5236</v>
      </c>
      <c r="G5074" s="300" t="n">
        <v>7776</v>
      </c>
      <c r="H5074" s="300" t="n">
        <v>7341</v>
      </c>
      <c r="I5074" s="300" t="n">
        <v>10</v>
      </c>
      <c r="J5074" s="319" t="n"/>
      <c r="K5074" s="304" t="n"/>
      <c r="L5074" s="304" t="n"/>
      <c r="M5074" s="304" t="n"/>
      <c r="N5074" s="304" t="n"/>
    </row>
    <row r="5075" ht="15.75" customHeight="1" s="412">
      <c r="A5075" s="300" t="n">
        <v>5148</v>
      </c>
      <c r="B5075" s="300" t="n">
        <v>208</v>
      </c>
      <c r="C5075" s="300" t="inlineStr">
        <is>
          <t>T369</t>
        </is>
      </c>
      <c r="D5075" s="300" t="n">
        <v>18</v>
      </c>
      <c r="E5075" s="301" t="n">
        <v>43626</v>
      </c>
      <c r="F5075" s="300" t="n">
        <v>5202</v>
      </c>
      <c r="G5075" s="300" t="n">
        <v>7978</v>
      </c>
      <c r="H5075" s="300" t="n">
        <v>7500</v>
      </c>
      <c r="I5075" s="300" t="n"/>
      <c r="J5075" s="319" t="n"/>
      <c r="K5075" s="304" t="n"/>
      <c r="L5075" s="304" t="n"/>
      <c r="M5075" s="304" t="n"/>
      <c r="N5075" s="304" t="n"/>
    </row>
    <row r="5076" ht="15.75" customHeight="1" s="412">
      <c r="A5076" s="300" t="n">
        <v>5149</v>
      </c>
      <c r="B5076" s="300" t="n">
        <v>209</v>
      </c>
      <c r="C5076" s="300" t="inlineStr">
        <is>
          <t>T371</t>
        </is>
      </c>
      <c r="D5076" s="300" t="n">
        <v>18</v>
      </c>
      <c r="E5076" s="301" t="n">
        <v>43626</v>
      </c>
      <c r="F5076" s="300" t="n">
        <v>5228</v>
      </c>
      <c r="G5076" s="300" t="n">
        <v>7123</v>
      </c>
      <c r="H5076" s="300" t="n">
        <v>6808</v>
      </c>
      <c r="I5076" s="300" t="n">
        <v>6</v>
      </c>
      <c r="J5076" s="319" t="n"/>
      <c r="K5076" s="304" t="n"/>
      <c r="L5076" s="304" t="n"/>
      <c r="M5076" s="304" t="n"/>
      <c r="N5076" s="304" t="n"/>
    </row>
    <row r="5077" ht="15.75" customHeight="1" s="412">
      <c r="A5077" s="300" t="n">
        <v>5150</v>
      </c>
      <c r="B5077" s="300" t="n">
        <v>210</v>
      </c>
      <c r="C5077" s="300" t="inlineStr">
        <is>
          <t>T371</t>
        </is>
      </c>
      <c r="D5077" s="300" t="n">
        <v>18</v>
      </c>
      <c r="E5077" s="301" t="n">
        <v>43626</v>
      </c>
      <c r="F5077" s="300" t="n">
        <v>5223</v>
      </c>
      <c r="G5077" s="300" t="n">
        <v>7140</v>
      </c>
      <c r="H5077" s="300" t="n">
        <v>6827</v>
      </c>
      <c r="I5077" s="300" t="n"/>
      <c r="J5077" s="319" t="n"/>
      <c r="K5077" s="304" t="n"/>
      <c r="L5077" s="304" t="n"/>
      <c r="M5077" s="304" t="n"/>
      <c r="N5077" s="304" t="n"/>
    </row>
    <row r="5078" ht="15.75" customHeight="1" s="412">
      <c r="A5078" s="300" t="n">
        <v>5151</v>
      </c>
      <c r="B5078" s="300" t="n">
        <v>211</v>
      </c>
      <c r="C5078" s="300" t="inlineStr">
        <is>
          <t>T375</t>
        </is>
      </c>
      <c r="D5078" s="300" t="n">
        <v>18</v>
      </c>
      <c r="E5078" s="301" t="n">
        <v>43626</v>
      </c>
      <c r="F5078" s="300" t="n">
        <v>5194</v>
      </c>
      <c r="G5078" s="300" t="n">
        <v>7024</v>
      </c>
      <c r="H5078" s="300" t="n">
        <v>6701</v>
      </c>
      <c r="I5078" s="300" t="n">
        <v>8</v>
      </c>
      <c r="J5078" s="319" t="n"/>
      <c r="K5078" s="304" t="n"/>
      <c r="L5078" s="304" t="n"/>
      <c r="M5078" s="304" t="n"/>
      <c r="N5078" s="304" t="n"/>
    </row>
    <row r="5079" ht="15.75" customHeight="1" s="412">
      <c r="A5079" s="300" t="n">
        <v>5152</v>
      </c>
      <c r="B5079" s="300" t="n">
        <v>212</v>
      </c>
      <c r="C5079" s="300" t="inlineStr">
        <is>
          <t>T375</t>
        </is>
      </c>
      <c r="D5079" s="300" t="n">
        <v>18</v>
      </c>
      <c r="E5079" s="301" t="n">
        <v>43626</v>
      </c>
      <c r="F5079" s="300" t="n">
        <v>5225</v>
      </c>
      <c r="G5079" s="300" t="n">
        <v>6921</v>
      </c>
      <c r="H5079" s="300" t="n">
        <v>6622</v>
      </c>
      <c r="I5079" s="300" t="n"/>
      <c r="J5079" s="319" t="n"/>
      <c r="K5079" s="304" t="n"/>
      <c r="L5079" s="304" t="n"/>
      <c r="M5079" s="304" t="n"/>
      <c r="N5079" s="304" t="n"/>
    </row>
    <row r="5080" ht="15.75" customHeight="1" s="412">
      <c r="A5080" s="300" t="n">
        <v>5153</v>
      </c>
      <c r="B5080" s="300" t="n">
        <v>213</v>
      </c>
      <c r="C5080" s="300" t="inlineStr">
        <is>
          <t>T380</t>
        </is>
      </c>
      <c r="D5080" s="300" t="n">
        <v>18</v>
      </c>
      <c r="E5080" s="301" t="n">
        <v>43626</v>
      </c>
      <c r="F5080" s="300" t="n">
        <v>5207</v>
      </c>
      <c r="G5080" s="300" t="n">
        <v>7355</v>
      </c>
      <c r="H5080" s="300" t="n">
        <v>6987</v>
      </c>
      <c r="I5080" s="300" t="n">
        <v>6</v>
      </c>
      <c r="J5080" s="319" t="n"/>
      <c r="K5080" s="304" t="n"/>
      <c r="L5080" s="304" t="n"/>
      <c r="M5080" s="304" t="n"/>
      <c r="N5080" s="304" t="n"/>
    </row>
    <row r="5081" ht="15.75" customHeight="1" s="412">
      <c r="A5081" s="300" t="n">
        <v>5154</v>
      </c>
      <c r="B5081" s="300" t="n">
        <v>214</v>
      </c>
      <c r="C5081" s="300" t="inlineStr">
        <is>
          <t>T380</t>
        </is>
      </c>
      <c r="D5081" s="300" t="n">
        <v>18</v>
      </c>
      <c r="E5081" s="301" t="n">
        <v>43626</v>
      </c>
      <c r="F5081" s="300" t="n">
        <v>5237</v>
      </c>
      <c r="G5081" s="300" t="n">
        <v>7587</v>
      </c>
      <c r="H5081" s="300" t="n">
        <v>7185</v>
      </c>
      <c r="I5081" s="300" t="n"/>
      <c r="J5081" s="319" t="n"/>
      <c r="K5081" s="304" t="n"/>
      <c r="L5081" s="304" t="n"/>
      <c r="M5081" s="304" t="n"/>
      <c r="N5081" s="304" t="n"/>
    </row>
    <row r="5082" ht="15.75" customHeight="1" s="412">
      <c r="A5082" s="300" t="n">
        <v>5155</v>
      </c>
      <c r="B5082" s="300" t="n">
        <v>215</v>
      </c>
      <c r="C5082" s="300" t="inlineStr">
        <is>
          <t>T381</t>
        </is>
      </c>
      <c r="D5082" s="300" t="n">
        <v>18</v>
      </c>
      <c r="E5082" s="301" t="n">
        <v>43626</v>
      </c>
      <c r="F5082" s="300" t="n">
        <v>5148</v>
      </c>
      <c r="G5082" s="300" t="n">
        <v>7295</v>
      </c>
      <c r="H5082" s="300" t="n">
        <v>6893</v>
      </c>
      <c r="I5082" s="300" t="n">
        <v>8</v>
      </c>
      <c r="J5082" s="319" t="n"/>
      <c r="K5082" s="304" t="n"/>
      <c r="L5082" s="304" t="n"/>
      <c r="M5082" s="304" t="n"/>
      <c r="N5082" s="304" t="n"/>
    </row>
    <row r="5083" ht="15.75" customHeight="1" s="412">
      <c r="A5083" s="300" t="n">
        <v>5156</v>
      </c>
      <c r="B5083" s="300" t="n">
        <v>216</v>
      </c>
      <c r="C5083" s="300" t="inlineStr">
        <is>
          <t>T381</t>
        </is>
      </c>
      <c r="D5083" s="300" t="n">
        <v>18</v>
      </c>
      <c r="E5083" s="301" t="n">
        <v>43626</v>
      </c>
      <c r="F5083" s="300" t="n">
        <v>5240</v>
      </c>
      <c r="G5083" s="300" t="n">
        <v>7543</v>
      </c>
      <c r="H5083" s="300" t="n">
        <v>7104</v>
      </c>
      <c r="I5083" s="300" t="n"/>
      <c r="J5083" s="319" t="n"/>
      <c r="K5083" s="304" t="n"/>
      <c r="L5083" s="304" t="n"/>
      <c r="M5083" s="304" t="n"/>
      <c r="N5083" s="304" t="n"/>
    </row>
    <row r="5084" ht="15.75" customHeight="1" s="412">
      <c r="A5084" s="300" t="n">
        <v>5157</v>
      </c>
      <c r="B5084" s="300" t="n">
        <v>217</v>
      </c>
      <c r="C5084" s="300" t="inlineStr">
        <is>
          <t>T382</t>
        </is>
      </c>
      <c r="D5084" s="300" t="n">
        <v>18</v>
      </c>
      <c r="E5084" s="301" t="n">
        <v>43626</v>
      </c>
      <c r="F5084" s="300" t="n">
        <v>5263</v>
      </c>
      <c r="G5084" s="300" t="n">
        <v>8687</v>
      </c>
      <c r="H5084" s="300" t="n">
        <v>7742</v>
      </c>
      <c r="I5084" s="300" t="n">
        <v>6</v>
      </c>
      <c r="J5084" s="319" t="n"/>
      <c r="K5084" s="304" t="n"/>
      <c r="L5084" s="304" t="n"/>
      <c r="M5084" s="304" t="n"/>
      <c r="N5084" s="304" t="n"/>
    </row>
    <row r="5085" ht="15.75" customHeight="1" s="412">
      <c r="A5085" s="300" t="n">
        <v>5158</v>
      </c>
      <c r="B5085" s="300" t="n">
        <v>218</v>
      </c>
      <c r="C5085" s="300" t="inlineStr">
        <is>
          <t>T382</t>
        </is>
      </c>
      <c r="D5085" s="300" t="n">
        <v>18</v>
      </c>
      <c r="E5085" s="301" t="n">
        <v>43626</v>
      </c>
      <c r="F5085" s="300" t="n">
        <v>5280</v>
      </c>
      <c r="G5085" s="300" t="n">
        <v>8745</v>
      </c>
      <c r="H5085" s="300" t="n">
        <v>7807</v>
      </c>
      <c r="I5085" s="300" t="n"/>
      <c r="J5085" s="319" t="n"/>
      <c r="K5085" s="304" t="n"/>
      <c r="L5085" s="304" t="n"/>
      <c r="M5085" s="304" t="n"/>
      <c r="N5085" s="304" t="n"/>
    </row>
    <row r="5086" ht="15.75" customHeight="1" s="412">
      <c r="A5086" s="300" t="n">
        <v>5159</v>
      </c>
      <c r="B5086" s="300" t="n">
        <v>219</v>
      </c>
      <c r="C5086" s="300" t="inlineStr">
        <is>
          <t>T383</t>
        </is>
      </c>
      <c r="D5086" s="300" t="n">
        <v>18</v>
      </c>
      <c r="E5086" s="301" t="n">
        <v>43626</v>
      </c>
      <c r="F5086" s="300" t="n">
        <v>5215</v>
      </c>
      <c r="G5086" s="300" t="n">
        <v>7723</v>
      </c>
      <c r="H5086" s="300" t="n">
        <v>7259</v>
      </c>
      <c r="I5086" s="300" t="n">
        <v>8</v>
      </c>
      <c r="J5086" s="319" t="n"/>
      <c r="K5086" s="304" t="n"/>
      <c r="L5086" s="304" t="n"/>
      <c r="M5086" s="304" t="n"/>
      <c r="N5086" s="304" t="n"/>
    </row>
    <row r="5087" ht="15.75" customHeight="1" s="412">
      <c r="A5087" s="300" t="n">
        <v>5160</v>
      </c>
      <c r="B5087" s="300" t="n">
        <v>220</v>
      </c>
      <c r="C5087" s="300" t="inlineStr">
        <is>
          <t>T383</t>
        </is>
      </c>
      <c r="D5087" s="300" t="n">
        <v>18</v>
      </c>
      <c r="E5087" s="301" t="n">
        <v>43626</v>
      </c>
      <c r="F5087" s="300" t="n">
        <v>5178</v>
      </c>
      <c r="G5087" s="300" t="n">
        <v>7978</v>
      </c>
      <c r="H5087" s="300" t="n">
        <v>7463</v>
      </c>
      <c r="I5087" s="300" t="n"/>
      <c r="J5087" s="319" t="n"/>
      <c r="K5087" s="304" t="n"/>
      <c r="L5087" s="304" t="n"/>
      <c r="M5087" s="304" t="n"/>
      <c r="N5087" s="304" t="n"/>
    </row>
    <row r="5088" ht="15.75" customHeight="1" s="412">
      <c r="A5088" s="300" t="n">
        <v>5161</v>
      </c>
      <c r="B5088" s="300" t="n">
        <v>221</v>
      </c>
      <c r="C5088" s="300" t="inlineStr">
        <is>
          <t>T385</t>
        </is>
      </c>
      <c r="D5088" s="300" t="n">
        <v>18</v>
      </c>
      <c r="E5088" s="301" t="n">
        <v>43626</v>
      </c>
      <c r="F5088" s="300" t="n">
        <v>5187</v>
      </c>
      <c r="G5088" s="300" t="n">
        <v>7664</v>
      </c>
      <c r="H5088" s="300" t="n">
        <v>7045</v>
      </c>
      <c r="I5088" s="300" t="n">
        <v>8</v>
      </c>
      <c r="J5088" s="319" t="n"/>
      <c r="K5088" s="304" t="n"/>
      <c r="L5088" s="304" t="n"/>
      <c r="M5088" s="304" t="n"/>
      <c r="N5088" s="304" t="n"/>
    </row>
    <row r="5089" ht="15.75" customHeight="1" s="412">
      <c r="A5089" s="300" t="n">
        <v>5162</v>
      </c>
      <c r="B5089" s="300" t="n">
        <v>222</v>
      </c>
      <c r="C5089" s="300" t="inlineStr">
        <is>
          <t>T385</t>
        </is>
      </c>
      <c r="D5089" s="300" t="n">
        <v>18</v>
      </c>
      <c r="E5089" s="301" t="n">
        <v>43626</v>
      </c>
      <c r="F5089" s="300" t="n">
        <v>5216</v>
      </c>
      <c r="G5089" s="300" t="n">
        <v>7703</v>
      </c>
      <c r="H5089" s="300" t="n">
        <v>7088</v>
      </c>
      <c r="I5089" s="300" t="n"/>
      <c r="J5089" s="319" t="n"/>
      <c r="K5089" s="304" t="n"/>
      <c r="L5089" s="304" t="n"/>
      <c r="M5089" s="304" t="n"/>
      <c r="N5089" s="304" t="n"/>
    </row>
    <row r="5090" ht="15.75" customHeight="1" s="412">
      <c r="A5090" s="300" t="n">
        <v>5163</v>
      </c>
      <c r="B5090" s="300" t="n">
        <v>223</v>
      </c>
      <c r="C5090" s="300" t="inlineStr">
        <is>
          <t>T387</t>
        </is>
      </c>
      <c r="D5090" s="300" t="n">
        <v>18</v>
      </c>
      <c r="E5090" s="301" t="n">
        <v>43626</v>
      </c>
      <c r="F5090" s="300" t="n">
        <v>5225</v>
      </c>
      <c r="G5090" s="300" t="n">
        <v>8329</v>
      </c>
      <c r="H5090" s="300" t="n">
        <v>7666</v>
      </c>
      <c r="I5090" s="300" t="n">
        <v>7</v>
      </c>
      <c r="J5090" s="319" t="n"/>
      <c r="K5090" s="304" t="n"/>
      <c r="L5090" s="304" t="n"/>
      <c r="M5090" s="304" t="n"/>
      <c r="N5090" s="304" t="n"/>
    </row>
    <row r="5091" ht="15.75" customHeight="1" s="412">
      <c r="A5091" s="300" t="n">
        <v>5164</v>
      </c>
      <c r="B5091" s="300" t="n">
        <v>224</v>
      </c>
      <c r="C5091" s="300" t="inlineStr">
        <is>
          <t>T387</t>
        </is>
      </c>
      <c r="D5091" s="300" t="n">
        <v>18</v>
      </c>
      <c r="E5091" s="301" t="n">
        <v>43626</v>
      </c>
      <c r="F5091" s="300" t="n">
        <v>5231</v>
      </c>
      <c r="G5091" s="300" t="n">
        <v>8445</v>
      </c>
      <c r="H5091" s="300" t="n">
        <v>7757</v>
      </c>
      <c r="I5091" s="300" t="n"/>
      <c r="J5091" s="319" t="n"/>
      <c r="K5091" s="304" t="n"/>
      <c r="L5091" s="304" t="n"/>
      <c r="M5091" s="304" t="n"/>
      <c r="N5091" s="304" t="n"/>
    </row>
    <row r="5092" ht="15.75" customHeight="1" s="412">
      <c r="A5092" s="300" t="n">
        <v>5165</v>
      </c>
      <c r="B5092" s="300" t="n">
        <v>225</v>
      </c>
      <c r="C5092" s="300" t="inlineStr">
        <is>
          <t>T388</t>
        </is>
      </c>
      <c r="D5092" s="300" t="n">
        <v>18</v>
      </c>
      <c r="E5092" s="301" t="n">
        <v>43626</v>
      </c>
      <c r="F5092" s="300" t="n">
        <v>5260</v>
      </c>
      <c r="G5092" s="300" t="n">
        <v>7044</v>
      </c>
      <c r="H5092" s="300" t="n">
        <v>6680</v>
      </c>
      <c r="I5092" s="300" t="n">
        <v>7</v>
      </c>
      <c r="J5092" s="319" t="n"/>
      <c r="K5092" s="304" t="n"/>
      <c r="L5092" s="304" t="n"/>
      <c r="M5092" s="304" t="n"/>
      <c r="N5092" s="304" t="n"/>
    </row>
    <row r="5093" ht="15.75" customHeight="1" s="412">
      <c r="A5093" s="300" t="n">
        <v>5166</v>
      </c>
      <c r="B5093" s="300" t="n">
        <v>226</v>
      </c>
      <c r="C5093" s="300" t="inlineStr">
        <is>
          <t>T388</t>
        </is>
      </c>
      <c r="D5093" s="300" t="n">
        <v>18</v>
      </c>
      <c r="E5093" s="301" t="n">
        <v>43626</v>
      </c>
      <c r="F5093" s="300" t="n">
        <v>5197</v>
      </c>
      <c r="G5093" s="300" t="n">
        <v>7176</v>
      </c>
      <c r="H5093" s="300" t="n">
        <v>6765</v>
      </c>
      <c r="I5093" s="300" t="n"/>
      <c r="J5093" s="319" t="n"/>
      <c r="K5093" s="304" t="n"/>
      <c r="L5093" s="304" t="n"/>
      <c r="M5093" s="304" t="n"/>
      <c r="N5093" s="304" t="n"/>
    </row>
    <row r="5094" ht="15.75" customHeight="1" s="412">
      <c r="A5094" s="300" t="n">
        <v>5167</v>
      </c>
      <c r="B5094" s="300" t="n">
        <v>227</v>
      </c>
      <c r="C5094" s="300" t="inlineStr">
        <is>
          <t>T389</t>
        </is>
      </c>
      <c r="D5094" s="300" t="n">
        <v>18</v>
      </c>
      <c r="E5094" s="301" t="n">
        <v>43626</v>
      </c>
      <c r="F5094" s="300" t="n">
        <v>5247</v>
      </c>
      <c r="G5094" s="300" t="n">
        <v>7440</v>
      </c>
      <c r="H5094" s="300" t="n">
        <v>6938</v>
      </c>
      <c r="I5094" s="300" t="n">
        <v>10</v>
      </c>
      <c r="J5094" s="319" t="n"/>
      <c r="K5094" s="304" t="n"/>
      <c r="L5094" s="304" t="n"/>
      <c r="M5094" s="304" t="n"/>
      <c r="N5094" s="304" t="n"/>
    </row>
    <row r="5095" ht="15.75" customHeight="1" s="412">
      <c r="A5095" s="300" t="n">
        <v>5168</v>
      </c>
      <c r="B5095" s="300" t="n">
        <v>228</v>
      </c>
      <c r="C5095" s="300" t="inlineStr">
        <is>
          <t>T389</t>
        </is>
      </c>
      <c r="D5095" s="300" t="n">
        <v>18</v>
      </c>
      <c r="E5095" s="301" t="n">
        <v>43626</v>
      </c>
      <c r="F5095" s="300" t="n">
        <v>5238</v>
      </c>
      <c r="G5095" s="300" t="n">
        <v>7476</v>
      </c>
      <c r="H5095" s="300" t="n">
        <v>6973</v>
      </c>
      <c r="I5095" s="300" t="n"/>
      <c r="J5095" s="319" t="n"/>
      <c r="K5095" s="304" t="n"/>
      <c r="L5095" s="304" t="n"/>
      <c r="M5095" s="304" t="n"/>
      <c r="N5095" s="304" t="n"/>
    </row>
    <row r="5096" ht="15.75" customHeight="1" s="412">
      <c r="A5096" s="300" t="n">
        <v>5169</v>
      </c>
      <c r="B5096" s="300" t="n">
        <v>229</v>
      </c>
      <c r="C5096" s="300" t="inlineStr">
        <is>
          <t>T392</t>
        </is>
      </c>
      <c r="D5096" s="300" t="n">
        <v>18</v>
      </c>
      <c r="E5096" s="301" t="n">
        <v>43626</v>
      </c>
      <c r="F5096" s="300" t="n">
        <v>5205</v>
      </c>
      <c r="G5096" s="300" t="n">
        <v>7143</v>
      </c>
      <c r="H5096" s="300" t="n">
        <v>6828</v>
      </c>
      <c r="I5096" s="300" t="n">
        <v>9</v>
      </c>
      <c r="J5096" s="319" t="n"/>
      <c r="K5096" s="304" t="n"/>
      <c r="L5096" s="304" t="n"/>
      <c r="M5096" s="304" t="n"/>
      <c r="N5096" s="304" t="n"/>
    </row>
    <row r="5097" ht="15.75" customHeight="1" s="412">
      <c r="A5097" s="300" t="n">
        <v>5170</v>
      </c>
      <c r="B5097" s="300" t="n">
        <v>230</v>
      </c>
      <c r="C5097" s="300" t="inlineStr">
        <is>
          <t>T392</t>
        </is>
      </c>
      <c r="D5097" s="300" t="n">
        <v>18</v>
      </c>
      <c r="E5097" s="301" t="n">
        <v>43626</v>
      </c>
      <c r="F5097" s="300" t="n">
        <v>5171</v>
      </c>
      <c r="G5097" s="300" t="n">
        <v>6953</v>
      </c>
      <c r="H5097" s="300" t="n">
        <v>6663</v>
      </c>
      <c r="I5097" s="300" t="n"/>
      <c r="J5097" s="319" t="n"/>
      <c r="K5097" s="304" t="n"/>
      <c r="L5097" s="304" t="n"/>
      <c r="M5097" s="304" t="n"/>
      <c r="N5097" s="304" t="n"/>
    </row>
    <row r="5098" ht="15.75" customHeight="1" s="412">
      <c r="A5098" s="300" t="n">
        <v>5171</v>
      </c>
      <c r="B5098" s="300" t="n">
        <v>231</v>
      </c>
      <c r="C5098" s="300" t="inlineStr">
        <is>
          <t>T393</t>
        </is>
      </c>
      <c r="D5098" s="300" t="n">
        <v>18</v>
      </c>
      <c r="E5098" s="301" t="n">
        <v>43626</v>
      </c>
      <c r="F5098" s="300" t="n">
        <v>5229</v>
      </c>
      <c r="G5098" s="300" t="n">
        <v>8046</v>
      </c>
      <c r="H5098" s="300" t="n">
        <v>7385</v>
      </c>
      <c r="I5098" s="300" t="n">
        <v>9</v>
      </c>
      <c r="J5098" s="319" t="n"/>
      <c r="K5098" s="304" t="n"/>
      <c r="L5098" s="304" t="n"/>
      <c r="M5098" s="304" t="n"/>
      <c r="N5098" s="304" t="n"/>
    </row>
    <row r="5099" ht="15.75" customHeight="1" s="412">
      <c r="A5099" s="300" t="n">
        <v>5172</v>
      </c>
      <c r="B5099" s="300" t="n">
        <v>232</v>
      </c>
      <c r="C5099" s="300" t="inlineStr">
        <is>
          <t>T393</t>
        </is>
      </c>
      <c r="D5099" s="300" t="n">
        <v>18</v>
      </c>
      <c r="E5099" s="301" t="n">
        <v>43626</v>
      </c>
      <c r="F5099" s="300" t="n">
        <v>5244</v>
      </c>
      <c r="G5099" s="300" t="n">
        <v>8136</v>
      </c>
      <c r="H5099" s="300" t="n">
        <v>7426</v>
      </c>
      <c r="I5099" s="300" t="n"/>
      <c r="J5099" s="319" t="n"/>
      <c r="K5099" s="304" t="n"/>
      <c r="L5099" s="304" t="n"/>
      <c r="M5099" s="304" t="n"/>
      <c r="N5099" s="304" t="n"/>
    </row>
    <row r="5100" ht="15.75" customHeight="1" s="412">
      <c r="A5100" s="300" t="n">
        <v>5173</v>
      </c>
      <c r="B5100" s="300" t="n">
        <v>233</v>
      </c>
      <c r="C5100" s="300" t="inlineStr">
        <is>
          <t>T394</t>
        </is>
      </c>
      <c r="D5100" s="300" t="n">
        <v>18</v>
      </c>
      <c r="E5100" s="301" t="n">
        <v>43626</v>
      </c>
      <c r="F5100" s="300" t="n">
        <v>5213</v>
      </c>
      <c r="G5100" s="300" t="n">
        <v>7088</v>
      </c>
      <c r="H5100" s="300" t="n">
        <v>6755</v>
      </c>
      <c r="I5100" s="300" t="n">
        <v>7</v>
      </c>
      <c r="J5100" s="319" t="n"/>
      <c r="K5100" s="304" t="n"/>
      <c r="L5100" s="304" t="n"/>
      <c r="M5100" s="304" t="n"/>
      <c r="N5100" s="304" t="n"/>
    </row>
    <row r="5101" ht="15.75" customHeight="1" s="412">
      <c r="A5101" s="300" t="n">
        <v>5174</v>
      </c>
      <c r="B5101" s="300" t="n">
        <v>234</v>
      </c>
      <c r="C5101" s="300" t="inlineStr">
        <is>
          <t>T394</t>
        </is>
      </c>
      <c r="D5101" s="300" t="n">
        <v>18</v>
      </c>
      <c r="E5101" s="301" t="n">
        <v>43626</v>
      </c>
      <c r="F5101" s="300" t="n">
        <v>5254</v>
      </c>
      <c r="G5101" s="300" t="n">
        <v>7052</v>
      </c>
      <c r="H5101" s="300" t="n">
        <v>6739</v>
      </c>
      <c r="I5101" s="300" t="n"/>
      <c r="J5101" s="319" t="n"/>
      <c r="K5101" s="304" t="n"/>
      <c r="L5101" s="304" t="n"/>
      <c r="M5101" s="304" t="n"/>
      <c r="N5101" s="304" t="n"/>
    </row>
    <row r="5102" ht="15.75" customHeight="1" s="412">
      <c r="A5102" s="300" t="n">
        <v>5175</v>
      </c>
      <c r="B5102" s="300" t="n">
        <v>235</v>
      </c>
      <c r="C5102" s="300" t="inlineStr">
        <is>
          <t>T395</t>
        </is>
      </c>
      <c r="D5102" s="300" t="n">
        <v>18</v>
      </c>
      <c r="E5102" s="301" t="n">
        <v>43626</v>
      </c>
      <c r="F5102" s="300" t="n">
        <v>5230</v>
      </c>
      <c r="G5102" s="300" t="n">
        <v>7152</v>
      </c>
      <c r="H5102" s="300" t="n">
        <v>6811</v>
      </c>
      <c r="I5102" s="300" t="n">
        <v>6</v>
      </c>
      <c r="J5102" s="319" t="n"/>
      <c r="K5102" s="304" t="n"/>
      <c r="L5102" s="304" t="n"/>
      <c r="M5102" s="304" t="n"/>
      <c r="N5102" s="304" t="n"/>
    </row>
    <row r="5103" ht="15.75" customHeight="1" s="412">
      <c r="A5103" s="300" t="n">
        <v>5176</v>
      </c>
      <c r="B5103" s="300" t="n">
        <v>236</v>
      </c>
      <c r="C5103" s="300" t="inlineStr">
        <is>
          <t>T395</t>
        </is>
      </c>
      <c r="D5103" s="300" t="n">
        <v>18</v>
      </c>
      <c r="E5103" s="301" t="n">
        <v>43626</v>
      </c>
      <c r="F5103" s="300" t="n">
        <v>5241</v>
      </c>
      <c r="G5103" s="300" t="n">
        <v>7107</v>
      </c>
      <c r="H5103" s="300" t="n">
        <v>6774</v>
      </c>
      <c r="I5103" s="300" t="n"/>
      <c r="J5103" s="319" t="n"/>
      <c r="K5103" s="304" t="n"/>
      <c r="L5103" s="304" t="n"/>
      <c r="M5103" s="304" t="n"/>
      <c r="N5103" s="304" t="n"/>
    </row>
    <row r="5104" ht="15.75" customHeight="1" s="412">
      <c r="A5104" s="300" t="n">
        <v>5177</v>
      </c>
      <c r="B5104" s="300" t="n">
        <v>237</v>
      </c>
      <c r="C5104" s="300" t="inlineStr">
        <is>
          <t>T396</t>
        </is>
      </c>
      <c r="D5104" s="300" t="n">
        <v>18</v>
      </c>
      <c r="E5104" s="301" t="n">
        <v>43626</v>
      </c>
      <c r="F5104" s="300" t="n">
        <v>5218</v>
      </c>
      <c r="G5104" s="300" t="n">
        <v>7265</v>
      </c>
      <c r="H5104" s="300" t="n">
        <v>6937</v>
      </c>
      <c r="I5104" s="300" t="n">
        <v>7</v>
      </c>
      <c r="J5104" s="319" t="n"/>
      <c r="K5104" s="304" t="n"/>
      <c r="L5104" s="304" t="n"/>
      <c r="M5104" s="304" t="n"/>
      <c r="N5104" s="304" t="n"/>
    </row>
    <row r="5105" ht="15.75" customHeight="1" s="412">
      <c r="A5105" s="300" t="n">
        <v>5178</v>
      </c>
      <c r="B5105" s="300" t="n">
        <v>238</v>
      </c>
      <c r="C5105" s="300" t="inlineStr">
        <is>
          <t>T396</t>
        </is>
      </c>
      <c r="D5105" s="300" t="n">
        <v>18</v>
      </c>
      <c r="E5105" s="301" t="n">
        <v>43626</v>
      </c>
      <c r="F5105" s="300" t="n">
        <v>5217</v>
      </c>
      <c r="G5105" s="300" t="n">
        <v>7287</v>
      </c>
      <c r="H5105" s="300" t="n">
        <v>6947</v>
      </c>
      <c r="I5105" s="300" t="n"/>
      <c r="J5105" s="319" t="n"/>
      <c r="K5105" s="304" t="n"/>
      <c r="L5105" s="304" t="n"/>
      <c r="M5105" s="304" t="n"/>
      <c r="N5105" s="304" t="n"/>
    </row>
    <row r="5106" ht="15.75" customHeight="1" s="412">
      <c r="A5106" s="300" t="n">
        <v>5179</v>
      </c>
      <c r="B5106" s="300" t="n">
        <v>239</v>
      </c>
      <c r="C5106" s="300" t="inlineStr">
        <is>
          <t>T397</t>
        </is>
      </c>
      <c r="D5106" s="300" t="n">
        <v>18</v>
      </c>
      <c r="E5106" s="301" t="n">
        <v>43626</v>
      </c>
      <c r="F5106" s="300" t="n">
        <v>5249</v>
      </c>
      <c r="G5106" s="300" t="n">
        <v>8355</v>
      </c>
      <c r="H5106" s="300" t="n">
        <v>7541</v>
      </c>
      <c r="I5106" s="300" t="n">
        <v>7</v>
      </c>
      <c r="J5106" s="319" t="n"/>
      <c r="K5106" s="304" t="n"/>
      <c r="L5106" s="304" t="n"/>
      <c r="M5106" s="304" t="n"/>
      <c r="N5106" s="304" t="n"/>
    </row>
    <row r="5107" ht="15.75" customHeight="1" s="412">
      <c r="A5107" s="300" t="n">
        <v>5180</v>
      </c>
      <c r="B5107" s="300" t="n">
        <v>240</v>
      </c>
      <c r="C5107" s="300" t="inlineStr">
        <is>
          <t>T397</t>
        </is>
      </c>
      <c r="D5107" s="300" t="n">
        <v>18</v>
      </c>
      <c r="E5107" s="301" t="n">
        <v>43626</v>
      </c>
      <c r="F5107" s="300" t="n">
        <v>5262</v>
      </c>
      <c r="G5107" s="300" t="n">
        <v>8590</v>
      </c>
      <c r="H5107" s="300" t="n">
        <v>7730</v>
      </c>
      <c r="I5107" s="300" t="n"/>
      <c r="J5107" s="319" t="n"/>
      <c r="K5107" s="304" t="n"/>
      <c r="L5107" s="304" t="n"/>
      <c r="M5107" s="304" t="n"/>
      <c r="N5107" s="304" t="n"/>
    </row>
    <row r="5108" ht="15.75" customHeight="1" s="412">
      <c r="A5108" s="300" t="n">
        <v>5181</v>
      </c>
      <c r="B5108" s="300" t="n">
        <v>241</v>
      </c>
      <c r="C5108" s="300" t="inlineStr">
        <is>
          <t>T401</t>
        </is>
      </c>
      <c r="D5108" s="300" t="n">
        <v>18</v>
      </c>
      <c r="E5108" s="301" t="n">
        <v>43626</v>
      </c>
      <c r="F5108" s="300" t="n">
        <v>5180</v>
      </c>
      <c r="G5108" s="300" t="n">
        <v>7527</v>
      </c>
      <c r="H5108" s="300" t="n">
        <v>7083</v>
      </c>
      <c r="I5108" s="300" t="n">
        <v>8</v>
      </c>
      <c r="J5108" s="319" t="n"/>
      <c r="K5108" s="304" t="n"/>
      <c r="L5108" s="304" t="n"/>
      <c r="M5108" s="304" t="n"/>
      <c r="N5108" s="304" t="n"/>
    </row>
    <row r="5109" ht="15.75" customHeight="1" s="412">
      <c r="A5109" s="300" t="n">
        <v>5182</v>
      </c>
      <c r="B5109" s="300" t="n">
        <v>242</v>
      </c>
      <c r="C5109" s="300" t="inlineStr">
        <is>
          <t>T401</t>
        </is>
      </c>
      <c r="D5109" s="300" t="n">
        <v>18</v>
      </c>
      <c r="E5109" s="301" t="n">
        <v>43626</v>
      </c>
      <c r="F5109" s="300" t="n">
        <v>5268</v>
      </c>
      <c r="G5109" s="300" t="n">
        <v>7805</v>
      </c>
      <c r="H5109" s="300" t="n">
        <v>7335</v>
      </c>
      <c r="I5109" s="300" t="n"/>
      <c r="J5109" s="319" t="n"/>
      <c r="K5109" s="304" t="n"/>
      <c r="L5109" s="304" t="n"/>
      <c r="M5109" s="304" t="n"/>
      <c r="N5109" s="304" t="n"/>
    </row>
    <row r="5110" ht="15.75" customHeight="1" s="412">
      <c r="A5110" s="300" t="n">
        <v>5183</v>
      </c>
      <c r="B5110" s="300" t="n">
        <v>243</v>
      </c>
      <c r="C5110" s="300" t="inlineStr">
        <is>
          <t>T406</t>
        </is>
      </c>
      <c r="D5110" s="300" t="n">
        <v>18</v>
      </c>
      <c r="E5110" s="301" t="n">
        <v>43626</v>
      </c>
      <c r="F5110" s="300" t="n">
        <v>5234</v>
      </c>
      <c r="G5110" s="300" t="n">
        <v>7401</v>
      </c>
      <c r="H5110" s="300" t="n">
        <v>6944</v>
      </c>
      <c r="I5110" s="300" t="n">
        <v>8</v>
      </c>
      <c r="J5110" s="319" t="n"/>
      <c r="K5110" s="304" t="n"/>
      <c r="L5110" s="304" t="n"/>
      <c r="M5110" s="304" t="n"/>
      <c r="N5110" s="304" t="n"/>
    </row>
    <row r="5111" ht="15.75" customHeight="1" s="412">
      <c r="A5111" s="300" t="n">
        <v>5184</v>
      </c>
      <c r="B5111" s="300" t="n">
        <v>244</v>
      </c>
      <c r="C5111" s="300" t="inlineStr">
        <is>
          <t>T406</t>
        </is>
      </c>
      <c r="D5111" s="300" t="n">
        <v>18</v>
      </c>
      <c r="E5111" s="301" t="n">
        <v>43626</v>
      </c>
      <c r="F5111" s="300" t="n">
        <v>5243</v>
      </c>
      <c r="G5111" s="300" t="n">
        <v>7311</v>
      </c>
      <c r="H5111" s="300" t="n">
        <v>6883</v>
      </c>
      <c r="I5111" s="300" t="n"/>
      <c r="J5111" s="319" t="n"/>
      <c r="K5111" s="304" t="n"/>
      <c r="L5111" s="304" t="n"/>
      <c r="M5111" s="304" t="n"/>
      <c r="N5111" s="304" t="n"/>
    </row>
    <row r="5112" ht="15.75" customHeight="1" s="412">
      <c r="A5112" s="300" t="n">
        <v>5185</v>
      </c>
      <c r="B5112" s="300" t="n">
        <v>245</v>
      </c>
      <c r="C5112" s="300" t="inlineStr">
        <is>
          <t>T408</t>
        </is>
      </c>
      <c r="D5112" s="300" t="n">
        <v>18</v>
      </c>
      <c r="E5112" s="301" t="n">
        <v>43626</v>
      </c>
      <c r="F5112" s="300" t="n">
        <v>5235</v>
      </c>
      <c r="G5112" s="300" t="n">
        <v>7170</v>
      </c>
      <c r="H5112" s="300" t="n">
        <v>6803</v>
      </c>
      <c r="I5112" s="300" t="n">
        <v>6</v>
      </c>
      <c r="J5112" s="319" t="n"/>
      <c r="K5112" s="304" t="n"/>
      <c r="L5112" s="304" t="n"/>
      <c r="M5112" s="304" t="n"/>
      <c r="N5112" s="304" t="n"/>
    </row>
    <row r="5113" ht="15.75" customHeight="1" s="412">
      <c r="A5113" s="300" t="n">
        <v>5186</v>
      </c>
      <c r="B5113" s="300" t="n">
        <v>246</v>
      </c>
      <c r="C5113" s="300" t="inlineStr">
        <is>
          <t>T408</t>
        </is>
      </c>
      <c r="D5113" s="300" t="n">
        <v>18</v>
      </c>
      <c r="E5113" s="301" t="n">
        <v>43626</v>
      </c>
      <c r="F5113" s="300" t="n">
        <v>5309</v>
      </c>
      <c r="G5113" s="300" t="n">
        <v>7296</v>
      </c>
      <c r="H5113" s="300" t="n">
        <v>6933</v>
      </c>
      <c r="I5113" s="300" t="n"/>
      <c r="J5113" s="319" t="n"/>
      <c r="K5113" s="304" t="n"/>
      <c r="L5113" s="304" t="n"/>
      <c r="M5113" s="304" t="n"/>
      <c r="N5113" s="304" t="n"/>
    </row>
    <row r="5114" ht="15.75" customHeight="1" s="412">
      <c r="A5114" s="300" t="n">
        <v>5187</v>
      </c>
      <c r="B5114" s="300" t="n">
        <v>247</v>
      </c>
      <c r="C5114" s="300" t="inlineStr">
        <is>
          <t>T409</t>
        </is>
      </c>
      <c r="D5114" s="300" t="n">
        <v>18</v>
      </c>
      <c r="E5114" s="301" t="n">
        <v>43626</v>
      </c>
      <c r="F5114" s="300" t="n">
        <v>5282</v>
      </c>
      <c r="G5114" s="300" t="n">
        <v>8169</v>
      </c>
      <c r="H5114" s="300" t="n">
        <v>7350</v>
      </c>
      <c r="I5114" s="300" t="n">
        <v>9</v>
      </c>
      <c r="J5114" s="319" t="n"/>
      <c r="K5114" s="304" t="n"/>
      <c r="L5114" s="304" t="n"/>
      <c r="M5114" s="304" t="n"/>
      <c r="N5114" s="304" t="n"/>
    </row>
    <row r="5115" ht="15.75" customHeight="1" s="412">
      <c r="A5115" s="300" t="n">
        <v>5188</v>
      </c>
      <c r="B5115" s="300" t="n">
        <v>248</v>
      </c>
      <c r="C5115" s="300" t="inlineStr">
        <is>
          <t>T409</t>
        </is>
      </c>
      <c r="D5115" s="300" t="n">
        <v>18</v>
      </c>
      <c r="E5115" s="301" t="n">
        <v>43626</v>
      </c>
      <c r="F5115" s="300" t="n">
        <v>5224</v>
      </c>
      <c r="G5115" s="300" t="n">
        <v>7855</v>
      </c>
      <c r="H5115" s="300" t="n">
        <v>7085</v>
      </c>
      <c r="I5115" s="300" t="n"/>
      <c r="J5115" s="319" t="n"/>
      <c r="K5115" s="304" t="n"/>
      <c r="L5115" s="304" t="n"/>
      <c r="M5115" s="304" t="n"/>
      <c r="N5115" s="304" t="n"/>
    </row>
    <row r="5116" ht="15.75" customHeight="1" s="412">
      <c r="A5116" s="300" t="n">
        <v>5189</v>
      </c>
      <c r="B5116" s="300" t="n">
        <v>249</v>
      </c>
      <c r="C5116" s="300" t="inlineStr">
        <is>
          <t>T411</t>
        </is>
      </c>
      <c r="D5116" s="300" t="n">
        <v>18</v>
      </c>
      <c r="E5116" s="301" t="n">
        <v>43626</v>
      </c>
      <c r="F5116" s="300" t="n">
        <v>5178</v>
      </c>
      <c r="G5116" s="300" t="n">
        <v>8012</v>
      </c>
      <c r="H5116" s="300" t="n">
        <v>7326</v>
      </c>
      <c r="I5116" s="300" t="n">
        <v>8</v>
      </c>
      <c r="J5116" s="319" t="n"/>
      <c r="K5116" s="304" t="n"/>
      <c r="L5116" s="304" t="n"/>
      <c r="M5116" s="304" t="n"/>
      <c r="N5116" s="304" t="n"/>
    </row>
    <row r="5117" ht="15.75" customHeight="1" s="412">
      <c r="A5117" s="300" t="n">
        <v>5190</v>
      </c>
      <c r="B5117" s="300" t="n">
        <v>250</v>
      </c>
      <c r="C5117" s="300" t="inlineStr">
        <is>
          <t>T411</t>
        </is>
      </c>
      <c r="D5117" s="300" t="n">
        <v>18</v>
      </c>
      <c r="E5117" s="301" t="n">
        <v>43626</v>
      </c>
      <c r="F5117" s="300" t="n">
        <v>5274</v>
      </c>
      <c r="G5117" s="300" t="n">
        <v>7816</v>
      </c>
      <c r="H5117" s="300" t="n">
        <v>7218</v>
      </c>
      <c r="I5117" s="300" t="n"/>
      <c r="J5117" s="319" t="n"/>
      <c r="K5117" s="304" t="n"/>
      <c r="L5117" s="304" t="n"/>
      <c r="M5117" s="304" t="n"/>
      <c r="N5117" s="304" t="n"/>
    </row>
    <row r="5118" ht="15.75" customHeight="1" s="412">
      <c r="A5118" s="300" t="n">
        <v>5191</v>
      </c>
      <c r="B5118" s="300" t="n">
        <v>251</v>
      </c>
      <c r="C5118" s="300" t="inlineStr">
        <is>
          <t>T412</t>
        </is>
      </c>
      <c r="D5118" s="300" t="n">
        <v>18</v>
      </c>
      <c r="E5118" s="301" t="n">
        <v>43626</v>
      </c>
      <c r="F5118" s="300" t="n">
        <v>5258</v>
      </c>
      <c r="G5118" s="300" t="n">
        <v>8079</v>
      </c>
      <c r="H5118" s="300" t="n">
        <v>7476</v>
      </c>
      <c r="I5118" s="300" t="n">
        <v>7</v>
      </c>
      <c r="J5118" s="319" t="n"/>
      <c r="K5118" s="304" t="n"/>
      <c r="L5118" s="304" t="n"/>
      <c r="M5118" s="304" t="n"/>
      <c r="N5118" s="304" t="n"/>
    </row>
    <row r="5119" ht="15.75" customHeight="1" s="412">
      <c r="A5119" s="300" t="n">
        <v>5192</v>
      </c>
      <c r="B5119" s="300" t="n">
        <v>252</v>
      </c>
      <c r="C5119" s="300" t="inlineStr">
        <is>
          <t>T412</t>
        </is>
      </c>
      <c r="D5119" s="300" t="n">
        <v>18</v>
      </c>
      <c r="E5119" s="301" t="n">
        <v>43626</v>
      </c>
      <c r="F5119" s="300" t="n">
        <v>5296</v>
      </c>
      <c r="G5119" s="300" t="n">
        <v>8334</v>
      </c>
      <c r="H5119" s="300" t="n">
        <v>7685</v>
      </c>
      <c r="I5119" s="300" t="n"/>
      <c r="J5119" s="319" t="n"/>
      <c r="K5119" s="304" t="n"/>
      <c r="L5119" s="304" t="n"/>
      <c r="M5119" s="304" t="n"/>
      <c r="N5119" s="304" t="n"/>
    </row>
    <row r="5120" ht="15.75" customHeight="1" s="412">
      <c r="A5120" s="300" t="n">
        <v>5193</v>
      </c>
      <c r="B5120" s="300" t="n">
        <v>253</v>
      </c>
      <c r="C5120" s="300" t="inlineStr">
        <is>
          <t>T413</t>
        </is>
      </c>
      <c r="D5120" s="300" t="n">
        <v>18</v>
      </c>
      <c r="E5120" s="301" t="n">
        <v>43626</v>
      </c>
      <c r="F5120" s="300" t="n">
        <v>5257</v>
      </c>
      <c r="G5120" s="300" t="n">
        <v>7324</v>
      </c>
      <c r="H5120" s="300" t="n">
        <v>6973</v>
      </c>
      <c r="I5120" s="300" t="n">
        <v>6</v>
      </c>
      <c r="J5120" s="319" t="n"/>
      <c r="K5120" s="304" t="n"/>
      <c r="L5120" s="304" t="n"/>
      <c r="M5120" s="304" t="n"/>
      <c r="N5120" s="304" t="n"/>
    </row>
    <row r="5121" ht="15.75" customHeight="1" s="412">
      <c r="A5121" s="300" t="n">
        <v>5194</v>
      </c>
      <c r="B5121" s="300" t="n">
        <v>254</v>
      </c>
      <c r="C5121" s="300" t="inlineStr">
        <is>
          <t>T413</t>
        </is>
      </c>
      <c r="D5121" s="300" t="n">
        <v>18</v>
      </c>
      <c r="E5121" s="301" t="n">
        <v>43626</v>
      </c>
      <c r="F5121" s="300" t="n">
        <v>5257</v>
      </c>
      <c r="G5121" s="300" t="n">
        <v>7274</v>
      </c>
      <c r="H5121" s="300" t="n">
        <v>6938</v>
      </c>
      <c r="I5121" s="300" t="n"/>
      <c r="J5121" s="319" t="n"/>
      <c r="K5121" s="304" t="n"/>
      <c r="L5121" s="304" t="n"/>
      <c r="M5121" s="304" t="n"/>
      <c r="N5121" s="304" t="n"/>
    </row>
    <row r="5122" ht="15.75" customHeight="1" s="412">
      <c r="A5122" s="300" t="n">
        <v>5195</v>
      </c>
      <c r="B5122" s="300" t="n">
        <v>255</v>
      </c>
      <c r="C5122" s="300" t="inlineStr">
        <is>
          <t>T414</t>
        </is>
      </c>
      <c r="D5122" s="300" t="n">
        <v>18</v>
      </c>
      <c r="E5122" s="301" t="n">
        <v>43626</v>
      </c>
      <c r="F5122" s="300" t="n">
        <v>5260</v>
      </c>
      <c r="G5122" s="300" t="n">
        <v>8298</v>
      </c>
      <c r="H5122" s="300" t="n">
        <v>7699</v>
      </c>
      <c r="I5122" s="300" t="n">
        <v>6</v>
      </c>
      <c r="J5122" s="319" t="n"/>
      <c r="K5122" s="304" t="n"/>
      <c r="L5122" s="304" t="n"/>
      <c r="M5122" s="304" t="n"/>
      <c r="N5122" s="304" t="n"/>
    </row>
    <row r="5123" ht="15.75" customHeight="1" s="412">
      <c r="A5123" s="300" t="n">
        <v>5196</v>
      </c>
      <c r="B5123" s="300" t="n">
        <v>256</v>
      </c>
      <c r="C5123" s="300" t="inlineStr">
        <is>
          <t>T414</t>
        </is>
      </c>
      <c r="D5123" s="300" t="n">
        <v>18</v>
      </c>
      <c r="E5123" s="301" t="n">
        <v>43626</v>
      </c>
      <c r="F5123" s="300" t="n">
        <v>5193</v>
      </c>
      <c r="G5123" s="300" t="n">
        <v>8180</v>
      </c>
      <c r="H5123" s="300" t="n">
        <v>7599</v>
      </c>
      <c r="I5123" s="300" t="n"/>
      <c r="J5123" s="319" t="n"/>
      <c r="K5123" s="304" t="n"/>
      <c r="L5123" s="304" t="n"/>
      <c r="M5123" s="304" t="n"/>
      <c r="N5123" s="304" t="n"/>
    </row>
    <row r="5124" ht="15.75" customHeight="1" s="412">
      <c r="A5124" s="300" t="n">
        <v>5197</v>
      </c>
      <c r="B5124" s="300" t="n">
        <v>257</v>
      </c>
      <c r="C5124" s="300" t="inlineStr">
        <is>
          <t>T415</t>
        </is>
      </c>
      <c r="D5124" s="300" t="n">
        <v>18</v>
      </c>
      <c r="E5124" s="301" t="n">
        <v>43626</v>
      </c>
      <c r="F5124" s="300" t="n">
        <v>5226</v>
      </c>
      <c r="G5124" s="300" t="n">
        <v>6653</v>
      </c>
      <c r="H5124" s="300" t="n">
        <v>6403</v>
      </c>
      <c r="I5124" s="300" t="n">
        <v>5</v>
      </c>
      <c r="J5124" s="319" t="n"/>
      <c r="K5124" s="304" t="n"/>
      <c r="L5124" s="304" t="n"/>
      <c r="M5124" s="304" t="n"/>
      <c r="N5124" s="304" t="n"/>
    </row>
    <row r="5125" ht="15.75" customHeight="1" s="412">
      <c r="A5125" s="300" t="n">
        <v>5198</v>
      </c>
      <c r="B5125" s="300" t="n">
        <v>258</v>
      </c>
      <c r="C5125" s="300" t="inlineStr">
        <is>
          <t>T415</t>
        </is>
      </c>
      <c r="D5125" s="300" t="n">
        <v>18</v>
      </c>
      <c r="E5125" s="301" t="n">
        <v>43626</v>
      </c>
      <c r="F5125" s="300" t="n">
        <v>5266</v>
      </c>
      <c r="G5125" s="300" t="n">
        <v>6657</v>
      </c>
      <c r="H5125" s="300" t="n">
        <v>6416</v>
      </c>
      <c r="I5125" s="300" t="n"/>
      <c r="J5125" s="319" t="n"/>
      <c r="K5125" s="304" t="n"/>
      <c r="L5125" s="304" t="n"/>
      <c r="M5125" s="304" t="n"/>
      <c r="N5125" s="304" t="n"/>
    </row>
    <row r="5126" ht="15.75" customHeight="1" s="412">
      <c r="A5126" s="300" t="n">
        <v>5199</v>
      </c>
      <c r="B5126" s="300" t="n">
        <v>259</v>
      </c>
      <c r="C5126" s="300" t="inlineStr">
        <is>
          <t>T416</t>
        </is>
      </c>
      <c r="D5126" s="300" t="n">
        <v>18</v>
      </c>
      <c r="E5126" s="301" t="n">
        <v>43626</v>
      </c>
      <c r="F5126" s="300" t="n">
        <v>5198</v>
      </c>
      <c r="G5126" s="300" t="n">
        <v>8199</v>
      </c>
      <c r="H5126" s="300" t="n">
        <v>7505</v>
      </c>
      <c r="I5126" s="300" t="n">
        <v>11</v>
      </c>
      <c r="J5126" s="319" t="n"/>
      <c r="K5126" s="304" t="n"/>
      <c r="L5126" s="304" t="n"/>
      <c r="M5126" s="304" t="n"/>
      <c r="N5126" s="304" t="n"/>
    </row>
    <row r="5127" ht="15.75" customHeight="1" s="412">
      <c r="A5127" s="300" t="n">
        <v>5200</v>
      </c>
      <c r="B5127" s="300" t="n">
        <v>260</v>
      </c>
      <c r="C5127" s="300" t="inlineStr">
        <is>
          <t>T416</t>
        </is>
      </c>
      <c r="D5127" s="300" t="n">
        <v>18</v>
      </c>
      <c r="E5127" s="301" t="n">
        <v>43626</v>
      </c>
      <c r="F5127" s="300" t="n">
        <v>5247</v>
      </c>
      <c r="G5127" s="300" t="n">
        <v>8372</v>
      </c>
      <c r="H5127" s="300" t="n">
        <v>7661</v>
      </c>
      <c r="I5127" s="300" t="n"/>
      <c r="J5127" s="319" t="n"/>
      <c r="K5127" s="304" t="n"/>
      <c r="L5127" s="304" t="n"/>
      <c r="M5127" s="304" t="n"/>
      <c r="N5127" s="304" t="n"/>
    </row>
    <row r="5128" ht="15.75" customHeight="1" s="412">
      <c r="A5128" s="300" t="n">
        <v>5201</v>
      </c>
      <c r="B5128" s="300" t="n">
        <v>261</v>
      </c>
      <c r="C5128" s="300" t="inlineStr">
        <is>
          <t>T417</t>
        </is>
      </c>
      <c r="D5128" s="300" t="n">
        <v>18</v>
      </c>
      <c r="E5128" s="301" t="n">
        <v>43626</v>
      </c>
      <c r="F5128" s="300" t="n">
        <v>5229</v>
      </c>
      <c r="G5128" s="300" t="n">
        <v>7785</v>
      </c>
      <c r="H5128" s="300" t="n">
        <v>7239</v>
      </c>
      <c r="I5128" s="300" t="n">
        <v>7</v>
      </c>
      <c r="J5128" s="319" t="n"/>
      <c r="K5128" s="304" t="n"/>
      <c r="L5128" s="304" t="n"/>
      <c r="M5128" s="304" t="n"/>
      <c r="N5128" s="304" t="n"/>
    </row>
    <row r="5129" ht="15.75" customHeight="1" s="412">
      <c r="A5129" s="300" t="n">
        <v>5202</v>
      </c>
      <c r="B5129" s="300" t="n">
        <v>262</v>
      </c>
      <c r="C5129" s="300" t="inlineStr">
        <is>
          <t>T417</t>
        </is>
      </c>
      <c r="D5129" s="300" t="n">
        <v>18</v>
      </c>
      <c r="E5129" s="301" t="n">
        <v>43626</v>
      </c>
      <c r="F5129" s="300" t="n">
        <v>5194</v>
      </c>
      <c r="G5129" s="300" t="n">
        <v>7608</v>
      </c>
      <c r="H5129" s="300" t="n">
        <v>7086</v>
      </c>
      <c r="I5129" s="300" t="n"/>
      <c r="J5129" s="319" t="n"/>
      <c r="K5129" s="304" t="n"/>
      <c r="L5129" s="304" t="n"/>
      <c r="M5129" s="304" t="n"/>
      <c r="N5129" s="304" t="n"/>
    </row>
    <row r="5130" ht="15.75" customHeight="1" s="412">
      <c r="A5130" s="300" t="n">
        <v>5203</v>
      </c>
      <c r="B5130" s="300" t="n">
        <v>263</v>
      </c>
      <c r="C5130" s="300" t="inlineStr">
        <is>
          <t>T420</t>
        </is>
      </c>
      <c r="D5130" s="300" t="n">
        <v>18</v>
      </c>
      <c r="E5130" s="301" t="n">
        <v>43626</v>
      </c>
      <c r="F5130" s="300" t="n">
        <v>5258</v>
      </c>
      <c r="G5130" s="300" t="n">
        <v>8174</v>
      </c>
      <c r="H5130" s="300" t="n">
        <v>7674</v>
      </c>
      <c r="I5130" s="300" t="n">
        <v>6</v>
      </c>
      <c r="J5130" s="319" t="n"/>
      <c r="K5130" s="304" t="n"/>
      <c r="L5130" s="304" t="n"/>
      <c r="M5130" s="304" t="n"/>
      <c r="N5130" s="304" t="n"/>
    </row>
    <row r="5131" ht="15.75" customHeight="1" s="412">
      <c r="A5131" s="300" t="n">
        <v>5204</v>
      </c>
      <c r="B5131" s="300" t="n">
        <v>264</v>
      </c>
      <c r="C5131" s="300" t="inlineStr">
        <is>
          <t>T420</t>
        </is>
      </c>
      <c r="D5131" s="300" t="n">
        <v>18</v>
      </c>
      <c r="E5131" s="301" t="n">
        <v>43626</v>
      </c>
      <c r="F5131" s="300" t="n">
        <v>5312</v>
      </c>
      <c r="G5131" s="300" t="n">
        <v>8137</v>
      </c>
      <c r="H5131" s="300" t="n">
        <v>7664</v>
      </c>
      <c r="I5131" s="300" t="n"/>
      <c r="J5131" s="319" t="n"/>
      <c r="K5131" s="304" t="n"/>
      <c r="L5131" s="304" t="n"/>
      <c r="M5131" s="304" t="n"/>
      <c r="N5131" s="304" t="n"/>
    </row>
    <row r="5132" ht="15.75" customHeight="1" s="412">
      <c r="A5132" s="300" t="n">
        <v>5205</v>
      </c>
      <c r="B5132" s="300" t="n">
        <v>265</v>
      </c>
      <c r="C5132" s="300" t="inlineStr">
        <is>
          <t>T421</t>
        </is>
      </c>
      <c r="D5132" s="300" t="n">
        <v>18</v>
      </c>
      <c r="E5132" s="301" t="n">
        <v>43626</v>
      </c>
      <c r="F5132" s="300" t="n">
        <v>5235</v>
      </c>
      <c r="G5132" s="300" t="n">
        <v>7413</v>
      </c>
      <c r="H5132" s="300" t="n">
        <v>7050</v>
      </c>
      <c r="I5132" s="300" t="n">
        <v>6</v>
      </c>
      <c r="J5132" s="319" t="n"/>
      <c r="K5132" s="304" t="n"/>
      <c r="L5132" s="304" t="n"/>
      <c r="M5132" s="304" t="n"/>
      <c r="N5132" s="304" t="n"/>
    </row>
    <row r="5133" ht="15.75" customHeight="1" s="412">
      <c r="A5133" s="300" t="n">
        <v>5206</v>
      </c>
      <c r="B5133" s="300" t="n">
        <v>266</v>
      </c>
      <c r="C5133" s="300" t="inlineStr">
        <is>
          <t>T421</t>
        </is>
      </c>
      <c r="D5133" s="300" t="n">
        <v>18</v>
      </c>
      <c r="E5133" s="301" t="n">
        <v>43626</v>
      </c>
      <c r="F5133" s="300" t="n">
        <v>5209</v>
      </c>
      <c r="G5133" s="300" t="n">
        <v>7418</v>
      </c>
      <c r="H5133" s="300" t="n">
        <v>7052</v>
      </c>
      <c r="I5133" s="300" t="n"/>
      <c r="J5133" s="319" t="n"/>
      <c r="K5133" s="304" t="n"/>
      <c r="L5133" s="304" t="n"/>
      <c r="M5133" s="304" t="n"/>
      <c r="N5133" s="304" t="n"/>
    </row>
    <row r="5134" ht="15.75" customHeight="1" s="412">
      <c r="A5134" s="300" t="n">
        <v>5207</v>
      </c>
      <c r="B5134" s="300" t="n">
        <v>267</v>
      </c>
      <c r="C5134" s="300" t="inlineStr">
        <is>
          <t>T422</t>
        </is>
      </c>
      <c r="D5134" s="300" t="n">
        <v>18</v>
      </c>
      <c r="E5134" s="301" t="n">
        <v>43626</v>
      </c>
      <c r="F5134" s="300" t="n">
        <v>5263</v>
      </c>
      <c r="G5134" s="300" t="n">
        <v>8578</v>
      </c>
      <c r="H5134" s="300" t="n">
        <v>7817</v>
      </c>
      <c r="I5134" s="300" t="n">
        <v>8</v>
      </c>
      <c r="J5134" s="319" t="n"/>
      <c r="K5134" s="304" t="n"/>
      <c r="L5134" s="304" t="n"/>
      <c r="M5134" s="304" t="n"/>
      <c r="N5134" s="304" t="n"/>
    </row>
    <row r="5135" ht="15.75" customHeight="1" s="412">
      <c r="A5135" s="300" t="n">
        <v>5208</v>
      </c>
      <c r="B5135" s="300" t="n">
        <v>268</v>
      </c>
      <c r="C5135" s="300" t="inlineStr">
        <is>
          <t>T422</t>
        </is>
      </c>
      <c r="D5135" s="300" t="n">
        <v>18</v>
      </c>
      <c r="E5135" s="301" t="n">
        <v>43626</v>
      </c>
      <c r="F5135" s="300" t="n">
        <v>5219</v>
      </c>
      <c r="G5135" s="300" t="n">
        <v>8390</v>
      </c>
      <c r="H5135" s="300" t="n">
        <v>7648</v>
      </c>
      <c r="I5135" s="300" t="n"/>
      <c r="J5135" s="319" t="n"/>
      <c r="K5135" s="304" t="n"/>
      <c r="L5135" s="304" t="n"/>
      <c r="M5135" s="304" t="n"/>
      <c r="N5135" s="304" t="n"/>
    </row>
    <row r="5136" ht="15.75" customHeight="1" s="412">
      <c r="A5136" s="300" t="n">
        <v>5209</v>
      </c>
      <c r="B5136" s="300" t="n">
        <v>269</v>
      </c>
      <c r="C5136" s="300" t="inlineStr">
        <is>
          <t>T423</t>
        </is>
      </c>
      <c r="D5136" s="300" t="n">
        <v>18</v>
      </c>
      <c r="E5136" s="301" t="n">
        <v>43626</v>
      </c>
      <c r="F5136" s="300" t="n">
        <v>5241</v>
      </c>
      <c r="G5136" s="300" t="n">
        <v>8915</v>
      </c>
      <c r="H5136" s="300" t="n">
        <v>8043</v>
      </c>
      <c r="I5136" s="300" t="n">
        <v>8</v>
      </c>
      <c r="J5136" s="319" t="n"/>
      <c r="K5136" s="304" t="n"/>
      <c r="L5136" s="304" t="n"/>
      <c r="M5136" s="304" t="n"/>
      <c r="N5136" s="304" t="n"/>
    </row>
    <row r="5137" ht="15.75" customHeight="1" s="412">
      <c r="A5137" s="300" t="n">
        <v>5210</v>
      </c>
      <c r="B5137" s="300" t="n">
        <v>270</v>
      </c>
      <c r="C5137" s="300" t="inlineStr">
        <is>
          <t>T423</t>
        </is>
      </c>
      <c r="D5137" s="300" t="n">
        <v>18</v>
      </c>
      <c r="E5137" s="301" t="n">
        <v>43626</v>
      </c>
      <c r="F5137" s="300" t="n">
        <v>5254</v>
      </c>
      <c r="G5137" s="300" t="n">
        <v>8805</v>
      </c>
      <c r="H5137" s="300" t="n">
        <v>7961</v>
      </c>
      <c r="I5137" s="300" t="n"/>
      <c r="J5137" s="319" t="n"/>
      <c r="K5137" s="304" t="n"/>
      <c r="L5137" s="304" t="n"/>
      <c r="M5137" s="304" t="n"/>
      <c r="N5137" s="304" t="n"/>
    </row>
    <row r="5138" ht="15.75" customHeight="1" s="412">
      <c r="A5138" s="300" t="n">
        <v>5211</v>
      </c>
      <c r="B5138" s="300" t="n">
        <v>271</v>
      </c>
      <c r="C5138" s="300" t="inlineStr">
        <is>
          <t>T424</t>
        </is>
      </c>
      <c r="D5138" s="300" t="n">
        <v>18</v>
      </c>
      <c r="E5138" s="301" t="n">
        <v>43626</v>
      </c>
      <c r="F5138" s="300" t="n">
        <v>5224</v>
      </c>
      <c r="G5138" s="300" t="n">
        <v>7142</v>
      </c>
      <c r="H5138" s="300" t="n">
        <v>6771</v>
      </c>
      <c r="I5138" s="300" t="n">
        <v>6</v>
      </c>
      <c r="J5138" s="319" t="n"/>
      <c r="K5138" s="304" t="n"/>
      <c r="L5138" s="304" t="n"/>
      <c r="M5138" s="304" t="n"/>
      <c r="N5138" s="304" t="n"/>
    </row>
    <row r="5139" ht="15.75" customHeight="1" s="412">
      <c r="A5139" s="300" t="n">
        <v>5212</v>
      </c>
      <c r="B5139" s="300" t="n">
        <v>272</v>
      </c>
      <c r="C5139" s="300" t="inlineStr">
        <is>
          <t>T424</t>
        </is>
      </c>
      <c r="D5139" s="300" t="n">
        <v>18</v>
      </c>
      <c r="E5139" s="301" t="n">
        <v>43626</v>
      </c>
      <c r="F5139" s="300" t="n">
        <v>5257</v>
      </c>
      <c r="G5139" s="300" t="n">
        <v>6901</v>
      </c>
      <c r="H5139" s="300" t="n">
        <v>6585</v>
      </c>
      <c r="I5139" s="300" t="n"/>
      <c r="J5139" s="319" t="n"/>
      <c r="K5139" s="304" t="n"/>
      <c r="L5139" s="304" t="n"/>
      <c r="M5139" s="304" t="n"/>
      <c r="N5139" s="304" t="n"/>
    </row>
    <row r="5140" ht="15.75" customHeight="1" s="412">
      <c r="A5140" s="300" t="n">
        <v>5213</v>
      </c>
      <c r="B5140" s="300" t="n">
        <v>273</v>
      </c>
      <c r="C5140" s="300" t="inlineStr">
        <is>
          <t>T426</t>
        </is>
      </c>
      <c r="D5140" s="300" t="n">
        <v>18</v>
      </c>
      <c r="E5140" s="301" t="n">
        <v>43626</v>
      </c>
      <c r="F5140" s="300" t="n">
        <v>5242</v>
      </c>
      <c r="G5140" s="300" t="n">
        <v>8564</v>
      </c>
      <c r="H5140" s="300" t="n">
        <v>7959</v>
      </c>
      <c r="I5140" s="300" t="n">
        <v>6</v>
      </c>
      <c r="J5140" s="319" t="n"/>
      <c r="K5140" s="304" t="n"/>
      <c r="L5140" s="304" t="n"/>
      <c r="M5140" s="304" t="n"/>
      <c r="N5140" s="304" t="n"/>
    </row>
    <row r="5141" ht="15.75" customHeight="1" s="412">
      <c r="A5141" s="300" t="n">
        <v>5214</v>
      </c>
      <c r="B5141" s="300" t="n">
        <v>274</v>
      </c>
      <c r="C5141" s="300" t="inlineStr">
        <is>
          <t>T426</t>
        </is>
      </c>
      <c r="D5141" s="300" t="n">
        <v>18</v>
      </c>
      <c r="E5141" s="301" t="n">
        <v>43626</v>
      </c>
      <c r="F5141" s="300" t="n">
        <v>5233</v>
      </c>
      <c r="G5141" s="300" t="n">
        <v>8650</v>
      </c>
      <c r="H5141" s="300" t="n">
        <v>8030</v>
      </c>
      <c r="I5141" s="300" t="n"/>
      <c r="J5141" s="319" t="n"/>
      <c r="K5141" s="304" t="n"/>
      <c r="L5141" s="304" t="n"/>
      <c r="M5141" s="304" t="n"/>
      <c r="N5141" s="304" t="n"/>
    </row>
    <row r="5142" ht="15.75" customHeight="1" s="412">
      <c r="A5142" s="300" t="n">
        <v>5215</v>
      </c>
      <c r="B5142" s="300" t="n">
        <v>275</v>
      </c>
      <c r="C5142" s="300" t="inlineStr">
        <is>
          <t>T427</t>
        </is>
      </c>
      <c r="D5142" s="300" t="n">
        <v>18</v>
      </c>
      <c r="E5142" s="301" t="n">
        <v>43626</v>
      </c>
      <c r="F5142" s="300" t="n">
        <v>5274</v>
      </c>
      <c r="G5142" s="300" t="n">
        <v>7396</v>
      </c>
      <c r="H5142" s="300" t="n">
        <v>7022</v>
      </c>
      <c r="I5142" s="300" t="n">
        <v>7</v>
      </c>
      <c r="J5142" s="319" t="n"/>
      <c r="K5142" s="304" t="n"/>
      <c r="L5142" s="304" t="n"/>
      <c r="M5142" s="304" t="n"/>
      <c r="N5142" s="304" t="n"/>
    </row>
    <row r="5143" ht="15.75" customHeight="1" s="412">
      <c r="A5143" s="300" t="n">
        <v>5216</v>
      </c>
      <c r="B5143" s="300" t="n">
        <v>276</v>
      </c>
      <c r="C5143" s="300" t="inlineStr">
        <is>
          <t>T427</t>
        </is>
      </c>
      <c r="D5143" s="300" t="n">
        <v>18</v>
      </c>
      <c r="E5143" s="301" t="n">
        <v>43626</v>
      </c>
      <c r="F5143" s="300" t="n">
        <v>5217</v>
      </c>
      <c r="G5143" s="300" t="n">
        <v>7494</v>
      </c>
      <c r="H5143" s="300" t="n">
        <v>7093</v>
      </c>
      <c r="I5143" s="300" t="n"/>
      <c r="J5143" s="319" t="n"/>
      <c r="K5143" s="304" t="n"/>
      <c r="L5143" s="304" t="n"/>
      <c r="M5143" s="304" t="n"/>
      <c r="N5143" s="304" t="n"/>
    </row>
    <row r="5144" ht="15.75" customHeight="1" s="412">
      <c r="A5144" s="300" t="n">
        <v>5217</v>
      </c>
      <c r="B5144" s="300" t="n">
        <v>277</v>
      </c>
      <c r="C5144" s="300" t="inlineStr">
        <is>
          <t>T428</t>
        </is>
      </c>
      <c r="D5144" s="300" t="n">
        <v>18</v>
      </c>
      <c r="E5144" s="301" t="n">
        <v>43626</v>
      </c>
      <c r="F5144" s="300" t="n">
        <v>5252</v>
      </c>
      <c r="G5144" s="300" t="n">
        <v>8727</v>
      </c>
      <c r="H5144" s="300" t="n">
        <v>8101</v>
      </c>
      <c r="I5144" s="300" t="n">
        <v>7</v>
      </c>
      <c r="J5144" s="319" t="n"/>
      <c r="K5144" s="304" t="n"/>
      <c r="L5144" s="304" t="n"/>
      <c r="M5144" s="304" t="n"/>
      <c r="N5144" s="304" t="n"/>
    </row>
    <row r="5145" ht="15.75" customHeight="1" s="412">
      <c r="A5145" s="300" t="n">
        <v>5218</v>
      </c>
      <c r="B5145" s="300" t="n">
        <v>278</v>
      </c>
      <c r="C5145" s="300" t="inlineStr">
        <is>
          <t>T428</t>
        </is>
      </c>
      <c r="D5145" s="300" t="n">
        <v>18</v>
      </c>
      <c r="E5145" s="301" t="n">
        <v>43626</v>
      </c>
      <c r="F5145" s="300" t="n">
        <v>5256</v>
      </c>
      <c r="G5145" s="300" t="n">
        <v>8435</v>
      </c>
      <c r="H5145" s="300" t="n">
        <v>7875</v>
      </c>
      <c r="I5145" s="300" t="n"/>
      <c r="J5145" s="319" t="n"/>
      <c r="K5145" s="304" t="n"/>
      <c r="L5145" s="304" t="n"/>
      <c r="M5145" s="304" t="n"/>
      <c r="N5145" s="304" t="n"/>
    </row>
    <row r="5146" ht="15.75" customHeight="1" s="412">
      <c r="A5146" s="300" t="n">
        <v>5219</v>
      </c>
      <c r="B5146" s="300" t="n">
        <v>279</v>
      </c>
      <c r="C5146" s="300" t="inlineStr">
        <is>
          <t>T429</t>
        </is>
      </c>
      <c r="D5146" s="300" t="n">
        <v>18</v>
      </c>
      <c r="E5146" s="301" t="n">
        <v>43626</v>
      </c>
      <c r="F5146" s="300" t="n">
        <v>5269</v>
      </c>
      <c r="G5146" s="300" t="n">
        <v>8355</v>
      </c>
      <c r="H5146" s="300" t="n">
        <v>7747</v>
      </c>
      <c r="I5146" s="300" t="n">
        <v>8</v>
      </c>
      <c r="J5146" s="319" t="n"/>
      <c r="K5146" s="304" t="n"/>
      <c r="L5146" s="304" t="n"/>
      <c r="M5146" s="304" t="n"/>
      <c r="N5146" s="304" t="n"/>
    </row>
    <row r="5147" ht="15.75" customHeight="1" s="412">
      <c r="A5147" s="300" t="n">
        <v>5220</v>
      </c>
      <c r="B5147" s="300" t="n">
        <v>280</v>
      </c>
      <c r="C5147" s="300" t="inlineStr">
        <is>
          <t>T429</t>
        </is>
      </c>
      <c r="D5147" s="300" t="n">
        <v>18</v>
      </c>
      <c r="E5147" s="301" t="n">
        <v>43626</v>
      </c>
      <c r="F5147" s="300" t="n">
        <v>5260</v>
      </c>
      <c r="G5147" s="300" t="n">
        <v>8606</v>
      </c>
      <c r="H5147" s="300" t="n">
        <v>7907</v>
      </c>
      <c r="I5147" s="300" t="n"/>
      <c r="J5147" s="319" t="n"/>
      <c r="K5147" s="304" t="n"/>
      <c r="L5147" s="304" t="n"/>
      <c r="M5147" s="304" t="n"/>
      <c r="N5147" s="304" t="n"/>
    </row>
    <row r="5148" ht="15.75" customHeight="1" s="412">
      <c r="A5148" s="300" t="n">
        <v>5221</v>
      </c>
      <c r="B5148" s="300" t="n">
        <v>281</v>
      </c>
      <c r="C5148" s="300" t="inlineStr">
        <is>
          <t>T430</t>
        </is>
      </c>
      <c r="D5148" s="300" t="n">
        <v>18</v>
      </c>
      <c r="E5148" s="301" t="n">
        <v>43626</v>
      </c>
      <c r="F5148" s="300" t="n">
        <v>5275</v>
      </c>
      <c r="G5148" s="300" t="n">
        <v>8572</v>
      </c>
      <c r="H5148" s="300" t="n">
        <v>7914</v>
      </c>
      <c r="I5148" s="300" t="n">
        <v>9</v>
      </c>
      <c r="J5148" s="319" t="n"/>
      <c r="K5148" s="304" t="n"/>
      <c r="L5148" s="304" t="n"/>
      <c r="M5148" s="304" t="n"/>
      <c r="N5148" s="304" t="n"/>
    </row>
    <row r="5149" ht="15.75" customHeight="1" s="412">
      <c r="A5149" s="300" t="n">
        <v>5222</v>
      </c>
      <c r="B5149" s="300" t="n">
        <v>282</v>
      </c>
      <c r="C5149" s="300" t="inlineStr">
        <is>
          <t>T430</t>
        </is>
      </c>
      <c r="D5149" s="300" t="n">
        <v>18</v>
      </c>
      <c r="E5149" s="301" t="n">
        <v>43626</v>
      </c>
      <c r="F5149" s="300" t="n">
        <v>5225</v>
      </c>
      <c r="G5149" s="300" t="n">
        <v>8682</v>
      </c>
      <c r="H5149" s="300" t="n">
        <v>7997</v>
      </c>
      <c r="I5149" s="300" t="n"/>
      <c r="J5149" s="319" t="n"/>
      <c r="K5149" s="304" t="n"/>
      <c r="L5149" s="304" t="n"/>
      <c r="M5149" s="304" t="n"/>
      <c r="N5149" s="304" t="n"/>
    </row>
    <row r="5150" ht="15.75" customHeight="1" s="412">
      <c r="A5150" s="300" t="n">
        <v>5223</v>
      </c>
      <c r="B5150" s="300" t="n">
        <v>283</v>
      </c>
      <c r="C5150" s="300" t="inlineStr">
        <is>
          <t>T434</t>
        </is>
      </c>
      <c r="D5150" s="300" t="n">
        <v>18</v>
      </c>
      <c r="E5150" s="301" t="n">
        <v>43626</v>
      </c>
      <c r="F5150" s="300" t="n">
        <v>5211</v>
      </c>
      <c r="G5150" s="300" t="n">
        <v>6748</v>
      </c>
      <c r="H5150" s="300" t="n">
        <v>6453</v>
      </c>
      <c r="I5150" s="300" t="n">
        <v>6</v>
      </c>
      <c r="J5150" s="319" t="n"/>
      <c r="K5150" s="304" t="n"/>
      <c r="L5150" s="304" t="n"/>
      <c r="M5150" s="304" t="n"/>
      <c r="N5150" s="304" t="n"/>
    </row>
    <row r="5151" ht="15.75" customHeight="1" s="412">
      <c r="A5151" s="300" t="n">
        <v>5224</v>
      </c>
      <c r="B5151" s="300" t="n">
        <v>284</v>
      </c>
      <c r="C5151" s="300" t="inlineStr">
        <is>
          <t>T434</t>
        </is>
      </c>
      <c r="D5151" s="300" t="n">
        <v>18</v>
      </c>
      <c r="E5151" s="301" t="n">
        <v>43626</v>
      </c>
      <c r="F5151" s="300" t="n">
        <v>5269</v>
      </c>
      <c r="G5151" s="300" t="n">
        <v>6875</v>
      </c>
      <c r="H5151" s="300" t="n">
        <v>6566</v>
      </c>
      <c r="I5151" s="300" t="n"/>
      <c r="J5151" s="319" t="n"/>
      <c r="K5151" s="304" t="n"/>
      <c r="L5151" s="304" t="n"/>
      <c r="M5151" s="304" t="n"/>
      <c r="N5151" s="304" t="n"/>
    </row>
    <row r="5152" ht="15.75" customHeight="1" s="412">
      <c r="A5152" s="300" t="n">
        <v>5225</v>
      </c>
      <c r="B5152" s="300" t="n">
        <v>285</v>
      </c>
      <c r="C5152" s="300" t="inlineStr">
        <is>
          <t>T436</t>
        </is>
      </c>
      <c r="D5152" s="300" t="n">
        <v>18</v>
      </c>
      <c r="E5152" s="301" t="n">
        <v>43626</v>
      </c>
      <c r="F5152" s="300" t="n">
        <v>5249</v>
      </c>
      <c r="G5152" s="300" t="n">
        <v>9122</v>
      </c>
      <c r="H5152" s="300" t="n">
        <v>8280</v>
      </c>
      <c r="I5152" s="300" t="n">
        <v>7</v>
      </c>
      <c r="J5152" s="319" t="n"/>
      <c r="K5152" s="304" t="n"/>
      <c r="L5152" s="304" t="n"/>
      <c r="M5152" s="304" t="n"/>
      <c r="N5152" s="304" t="n"/>
    </row>
    <row r="5153" ht="15.75" customHeight="1" s="412">
      <c r="A5153" s="300" t="n">
        <v>5226</v>
      </c>
      <c r="B5153" s="300" t="n">
        <v>286</v>
      </c>
      <c r="C5153" s="300" t="inlineStr">
        <is>
          <t>T436</t>
        </is>
      </c>
      <c r="D5153" s="300" t="n">
        <v>18</v>
      </c>
      <c r="E5153" s="301" t="n">
        <v>43626</v>
      </c>
      <c r="F5153" s="300" t="n">
        <v>5236</v>
      </c>
      <c r="G5153" s="300" t="n">
        <v>9123</v>
      </c>
      <c r="H5153" s="300" t="n">
        <v>8257</v>
      </c>
      <c r="I5153" s="300" t="n"/>
      <c r="J5153" s="319" t="n"/>
      <c r="K5153" s="304" t="n"/>
      <c r="L5153" s="304" t="n"/>
      <c r="M5153" s="304" t="n"/>
      <c r="N5153" s="304" t="n"/>
    </row>
    <row r="5154" ht="15.75" customHeight="1" s="412">
      <c r="A5154" s="300" t="n">
        <v>5227</v>
      </c>
      <c r="B5154" s="300" t="n">
        <v>287</v>
      </c>
      <c r="C5154" s="300" t="inlineStr">
        <is>
          <t>T437</t>
        </is>
      </c>
      <c r="D5154" s="300" t="n">
        <v>18</v>
      </c>
      <c r="E5154" s="301" t="n">
        <v>43626</v>
      </c>
      <c r="F5154" s="300" t="n">
        <v>5246</v>
      </c>
      <c r="G5154" s="300" t="n">
        <v>8490</v>
      </c>
      <c r="H5154" s="300" t="n">
        <v>7410</v>
      </c>
      <c r="I5154" s="300" t="n">
        <v>6</v>
      </c>
      <c r="J5154" s="319" t="n"/>
      <c r="K5154" s="304" t="n"/>
      <c r="L5154" s="304" t="n"/>
      <c r="M5154" s="304" t="n"/>
      <c r="N5154" s="304" t="n"/>
    </row>
    <row r="5155" ht="15.75" customHeight="1" s="412">
      <c r="A5155" s="300" t="n">
        <v>5228</v>
      </c>
      <c r="B5155" s="300" t="n">
        <v>288</v>
      </c>
      <c r="C5155" s="300" t="inlineStr">
        <is>
          <t>T437</t>
        </is>
      </c>
      <c r="D5155" s="300" t="n">
        <v>18</v>
      </c>
      <c r="E5155" s="301" t="n">
        <v>43626</v>
      </c>
      <c r="F5155" s="300" t="n">
        <v>5225</v>
      </c>
      <c r="G5155" s="300" t="n">
        <v>8446</v>
      </c>
      <c r="H5155" s="300" t="n">
        <v>7370</v>
      </c>
      <c r="I5155" s="300" t="n"/>
      <c r="J5155" s="319" t="n"/>
      <c r="K5155" s="304" t="n"/>
      <c r="L5155" s="304" t="n"/>
      <c r="M5155" s="304" t="n"/>
      <c r="N5155" s="304" t="n"/>
    </row>
    <row r="5156" ht="15.75" customHeight="1" s="412">
      <c r="A5156" s="300" t="n">
        <v>5229</v>
      </c>
      <c r="B5156" s="300" t="n">
        <v>289</v>
      </c>
      <c r="C5156" s="300" t="inlineStr">
        <is>
          <t>T439</t>
        </is>
      </c>
      <c r="D5156" s="300" t="n">
        <v>18</v>
      </c>
      <c r="E5156" s="301" t="n">
        <v>43626</v>
      </c>
      <c r="F5156" s="300" t="n">
        <v>5296</v>
      </c>
      <c r="G5156" s="300" t="n">
        <v>8294</v>
      </c>
      <c r="H5156" s="300" t="n">
        <v>7530</v>
      </c>
      <c r="I5156" s="300" t="n">
        <v>11</v>
      </c>
      <c r="J5156" s="319" t="n"/>
      <c r="K5156" s="304" t="n"/>
      <c r="L5156" s="304" t="n"/>
      <c r="M5156" s="304" t="n"/>
      <c r="N5156" s="304" t="n"/>
    </row>
    <row r="5157" ht="15.75" customHeight="1" s="412">
      <c r="A5157" s="300" t="n">
        <v>5230</v>
      </c>
      <c r="B5157" s="300" t="n">
        <v>290</v>
      </c>
      <c r="C5157" s="300" t="inlineStr">
        <is>
          <t>T439</t>
        </is>
      </c>
      <c r="D5157" s="300" t="n">
        <v>18</v>
      </c>
      <c r="E5157" s="301" t="n">
        <v>43626</v>
      </c>
      <c r="F5157" s="300" t="n">
        <v>5255</v>
      </c>
      <c r="G5157" s="300" t="n">
        <v>8349</v>
      </c>
      <c r="H5157" s="300" t="n">
        <v>7541</v>
      </c>
      <c r="I5157" s="300" t="n"/>
      <c r="J5157" s="319" t="n"/>
      <c r="K5157" s="304" t="n"/>
      <c r="L5157" s="304" t="n"/>
      <c r="M5157" s="304" t="n"/>
      <c r="N5157" s="304" t="n"/>
    </row>
    <row r="5158" ht="15.75" customHeight="1" s="412">
      <c r="A5158" s="300" t="n">
        <v>5231</v>
      </c>
      <c r="B5158" s="300" t="n">
        <v>291</v>
      </c>
      <c r="C5158" s="300" t="inlineStr">
        <is>
          <t>T440</t>
        </is>
      </c>
      <c r="D5158" s="300" t="n">
        <v>18</v>
      </c>
      <c r="E5158" s="301" t="n">
        <v>43626</v>
      </c>
      <c r="F5158" s="300" t="n">
        <v>5259</v>
      </c>
      <c r="G5158" s="300" t="n">
        <v>8807</v>
      </c>
      <c r="H5158" s="300" t="n">
        <v>8173</v>
      </c>
      <c r="I5158" s="300" t="n">
        <v>6</v>
      </c>
      <c r="J5158" s="319" t="n"/>
      <c r="K5158" s="304" t="n"/>
      <c r="L5158" s="304" t="n"/>
      <c r="M5158" s="304" t="n"/>
      <c r="N5158" s="304" t="n"/>
    </row>
    <row r="5159" ht="15.75" customHeight="1" s="412">
      <c r="A5159" s="300" t="n">
        <v>5232</v>
      </c>
      <c r="B5159" s="300" t="n">
        <v>292</v>
      </c>
      <c r="C5159" s="300" t="inlineStr">
        <is>
          <t>T440</t>
        </is>
      </c>
      <c r="D5159" s="300" t="n">
        <v>18</v>
      </c>
      <c r="E5159" s="301" t="n">
        <v>43626</v>
      </c>
      <c r="F5159" s="300" t="n">
        <v>5243</v>
      </c>
      <c r="G5159" s="300" t="n">
        <v>9092</v>
      </c>
      <c r="H5159" s="300" t="n">
        <v>8376</v>
      </c>
      <c r="I5159" s="300" t="n"/>
      <c r="J5159" s="319" t="n"/>
      <c r="K5159" s="304" t="n"/>
      <c r="L5159" s="304" t="n"/>
      <c r="M5159" s="304" t="n"/>
      <c r="N5159" s="304" t="n"/>
    </row>
    <row r="5160" ht="15.75" customHeight="1" s="412">
      <c r="A5160" s="300" t="n">
        <v>5233</v>
      </c>
      <c r="B5160" s="300" t="n">
        <v>293</v>
      </c>
      <c r="C5160" s="300" t="inlineStr">
        <is>
          <t>T441</t>
        </is>
      </c>
      <c r="D5160" s="300" t="n">
        <v>18</v>
      </c>
      <c r="E5160" s="301" t="n">
        <v>43626</v>
      </c>
      <c r="F5160" s="300" t="n">
        <v>5203</v>
      </c>
      <c r="G5160" s="300" t="n">
        <v>8780</v>
      </c>
      <c r="H5160" s="300" t="n">
        <v>8146</v>
      </c>
      <c r="I5160" s="300" t="n">
        <v>9</v>
      </c>
      <c r="J5160" s="319" t="n"/>
      <c r="K5160" s="304" t="n"/>
      <c r="L5160" s="304" t="n"/>
      <c r="M5160" s="304" t="n"/>
      <c r="N5160" s="304" t="n"/>
    </row>
    <row r="5161" ht="15.75" customHeight="1" s="412">
      <c r="A5161" s="300" t="n">
        <v>5234</v>
      </c>
      <c r="B5161" s="300" t="n">
        <v>294</v>
      </c>
      <c r="C5161" s="300" t="inlineStr">
        <is>
          <t>T441</t>
        </is>
      </c>
      <c r="D5161" s="300" t="n">
        <v>18</v>
      </c>
      <c r="E5161" s="301" t="n">
        <v>43626</v>
      </c>
      <c r="F5161" s="300" t="n">
        <v>5223</v>
      </c>
      <c r="G5161" s="300" t="n">
        <v>8732</v>
      </c>
      <c r="H5161" s="300" t="n">
        <v>8112</v>
      </c>
      <c r="I5161" s="300" t="n"/>
      <c r="J5161" s="319" t="n"/>
      <c r="K5161" s="304" t="n"/>
      <c r="L5161" s="304" t="n"/>
      <c r="M5161" s="304" t="n"/>
      <c r="N5161" s="304" t="n"/>
    </row>
    <row r="5162" ht="15.75" customHeight="1" s="412">
      <c r="A5162" s="300" t="n">
        <v>5235</v>
      </c>
      <c r="B5162" s="300" t="n">
        <v>295</v>
      </c>
      <c r="C5162" s="300" t="inlineStr">
        <is>
          <t>T442</t>
        </is>
      </c>
      <c r="D5162" s="300" t="n">
        <v>18</v>
      </c>
      <c r="E5162" s="301" t="n">
        <v>43626</v>
      </c>
      <c r="F5162" s="300" t="n">
        <v>5221</v>
      </c>
      <c r="G5162" s="300" t="n">
        <v>8459</v>
      </c>
      <c r="H5162" s="300" t="n">
        <v>7801</v>
      </c>
      <c r="I5162" s="300" t="n">
        <v>8</v>
      </c>
      <c r="J5162" s="319" t="n"/>
      <c r="K5162" s="304" t="n"/>
      <c r="L5162" s="304" t="n"/>
      <c r="M5162" s="304" t="n"/>
      <c r="N5162" s="304" t="n"/>
    </row>
    <row r="5163" ht="15.75" customHeight="1" s="412">
      <c r="A5163" s="300" t="n">
        <v>5236</v>
      </c>
      <c r="B5163" s="300" t="n">
        <v>296</v>
      </c>
      <c r="C5163" s="300" t="inlineStr">
        <is>
          <t>T442</t>
        </is>
      </c>
      <c r="D5163" s="300" t="n">
        <v>18</v>
      </c>
      <c r="E5163" s="301" t="n">
        <v>43626</v>
      </c>
      <c r="F5163" s="300" t="n">
        <v>5271</v>
      </c>
      <c r="G5163" s="300" t="n">
        <v>8459</v>
      </c>
      <c r="H5163" s="300" t="n">
        <v>7817</v>
      </c>
      <c r="I5163" s="300" t="n"/>
      <c r="J5163" s="319" t="n"/>
      <c r="K5163" s="304" t="n"/>
      <c r="L5163" s="304" t="n"/>
      <c r="M5163" s="304" t="n"/>
      <c r="N5163" s="304" t="n"/>
    </row>
    <row r="5164" ht="15.75" customHeight="1" s="412">
      <c r="A5164" s="300" t="n">
        <v>5237</v>
      </c>
      <c r="B5164" s="300" t="n">
        <v>297</v>
      </c>
      <c r="C5164" s="300" t="inlineStr">
        <is>
          <t>T447</t>
        </is>
      </c>
      <c r="D5164" s="300" t="n">
        <v>18</v>
      </c>
      <c r="E5164" s="301" t="n">
        <v>43626</v>
      </c>
      <c r="F5164" s="300" t="n">
        <v>5213</v>
      </c>
      <c r="G5164" s="300" t="n">
        <v>6336</v>
      </c>
      <c r="H5164" s="300" t="n">
        <v>6139</v>
      </c>
      <c r="I5164" s="300" t="n">
        <v>8</v>
      </c>
      <c r="J5164" s="319" t="n"/>
      <c r="K5164" s="304" t="n"/>
      <c r="L5164" s="304" t="n"/>
      <c r="M5164" s="304" t="n"/>
      <c r="N5164" s="304" t="n"/>
    </row>
    <row r="5165" ht="15.75" customHeight="1" s="412">
      <c r="A5165" s="300" t="n">
        <v>5238</v>
      </c>
      <c r="B5165" s="300" t="n">
        <v>298</v>
      </c>
      <c r="C5165" s="300" t="inlineStr">
        <is>
          <t>T447</t>
        </is>
      </c>
      <c r="D5165" s="300" t="n">
        <v>18</v>
      </c>
      <c r="E5165" s="301" t="n">
        <v>43626</v>
      </c>
      <c r="F5165" s="300" t="n">
        <v>5210</v>
      </c>
      <c r="G5165" s="300" t="n">
        <v>6343</v>
      </c>
      <c r="H5165" s="300" t="n">
        <v>6143</v>
      </c>
      <c r="I5165" s="300" t="n"/>
      <c r="J5165" s="319" t="n"/>
      <c r="K5165" s="304" t="n"/>
      <c r="L5165" s="304" t="n"/>
      <c r="M5165" s="304" t="n"/>
      <c r="N5165" s="304" t="n"/>
    </row>
    <row r="5166" ht="15.75" customHeight="1" s="412">
      <c r="A5166" s="300" t="n">
        <v>5239</v>
      </c>
      <c r="B5166" s="300" t="n">
        <v>299</v>
      </c>
      <c r="C5166" s="300" t="inlineStr">
        <is>
          <t>T448</t>
        </is>
      </c>
      <c r="D5166" s="300" t="n">
        <v>18</v>
      </c>
      <c r="E5166" s="301" t="n">
        <v>43626</v>
      </c>
      <c r="F5166" s="300" t="n">
        <v>5236</v>
      </c>
      <c r="G5166" s="300" t="n">
        <v>8250</v>
      </c>
      <c r="H5166" s="300" t="n">
        <v>7680</v>
      </c>
      <c r="I5166" s="300" t="n">
        <v>6</v>
      </c>
      <c r="J5166" s="319" t="n"/>
      <c r="K5166" s="304" t="n"/>
      <c r="L5166" s="304" t="n"/>
      <c r="M5166" s="304" t="n"/>
      <c r="N5166" s="304" t="n"/>
    </row>
    <row r="5167" ht="15.75" customHeight="1" s="412">
      <c r="A5167" s="300" t="n">
        <v>5240</v>
      </c>
      <c r="B5167" s="300" t="n">
        <v>300</v>
      </c>
      <c r="C5167" s="300" t="inlineStr">
        <is>
          <t>T448</t>
        </is>
      </c>
      <c r="D5167" s="300" t="n">
        <v>18</v>
      </c>
      <c r="E5167" s="301" t="n">
        <v>43626</v>
      </c>
      <c r="F5167" s="300" t="n">
        <v>5223</v>
      </c>
      <c r="G5167" s="300" t="n">
        <v>7948</v>
      </c>
      <c r="H5167" s="300" t="n">
        <v>7450</v>
      </c>
      <c r="I5167" s="300" t="n"/>
      <c r="J5167" s="319" t="n"/>
      <c r="K5167" s="304" t="n"/>
      <c r="L5167" s="304" t="n"/>
      <c r="M5167" s="304" t="n"/>
      <c r="N5167" s="304" t="n"/>
    </row>
    <row r="5168" ht="15.75" customHeight="1" s="412">
      <c r="A5168" s="300" t="n">
        <v>5241</v>
      </c>
      <c r="B5168" s="300" t="n">
        <v>301</v>
      </c>
      <c r="C5168" s="300" t="inlineStr">
        <is>
          <t>T449</t>
        </is>
      </c>
      <c r="D5168" s="300" t="n">
        <v>18</v>
      </c>
      <c r="E5168" s="301" t="n">
        <v>43626</v>
      </c>
      <c r="F5168" s="300" t="n">
        <v>5241</v>
      </c>
      <c r="G5168" s="300" t="n">
        <v>8800</v>
      </c>
      <c r="H5168" s="300" t="n">
        <v>8063</v>
      </c>
      <c r="I5168" s="300" t="n">
        <v>9</v>
      </c>
      <c r="J5168" s="319" t="n"/>
      <c r="K5168" s="304" t="n"/>
      <c r="L5168" s="304" t="n"/>
      <c r="M5168" s="304" t="n"/>
      <c r="N5168" s="304" t="n"/>
    </row>
    <row r="5169" ht="15.75" customHeight="1" s="412">
      <c r="A5169" s="300" t="n">
        <v>5242</v>
      </c>
      <c r="B5169" s="300" t="n">
        <v>302</v>
      </c>
      <c r="C5169" s="300" t="inlineStr">
        <is>
          <t>T449</t>
        </is>
      </c>
      <c r="D5169" s="300" t="n">
        <v>18</v>
      </c>
      <c r="E5169" s="301" t="n">
        <v>43626</v>
      </c>
      <c r="F5169" s="300" t="n">
        <v>5225</v>
      </c>
      <c r="G5169" s="300" t="n">
        <v>8985</v>
      </c>
      <c r="H5169" s="300" t="n">
        <v>8211</v>
      </c>
      <c r="I5169" s="300" t="n"/>
      <c r="J5169" s="319" t="n"/>
      <c r="K5169" s="304" t="n"/>
      <c r="L5169" s="304" t="n"/>
      <c r="M5169" s="304" t="n"/>
      <c r="N5169" s="304" t="n"/>
    </row>
    <row r="5170" ht="15.75" customHeight="1" s="412">
      <c r="A5170" s="300" t="n">
        <v>5243</v>
      </c>
      <c r="B5170" s="300" t="n">
        <v>303</v>
      </c>
      <c r="C5170" s="300" t="inlineStr">
        <is>
          <t>T451</t>
        </is>
      </c>
      <c r="D5170" s="300" t="n">
        <v>18</v>
      </c>
      <c r="E5170" s="301" t="n">
        <v>43626</v>
      </c>
      <c r="F5170" s="300" t="n">
        <v>5303</v>
      </c>
      <c r="G5170" s="300" t="n">
        <v>7839</v>
      </c>
      <c r="H5170" s="300" t="n">
        <v>7388</v>
      </c>
      <c r="I5170" s="300" t="n">
        <v>5</v>
      </c>
      <c r="J5170" s="319" t="n"/>
      <c r="K5170" s="304" t="n"/>
      <c r="L5170" s="304" t="n"/>
      <c r="M5170" s="304" t="n"/>
      <c r="N5170" s="304" t="n"/>
    </row>
    <row r="5171" ht="15.75" customHeight="1" s="412">
      <c r="A5171" s="300" t="n">
        <v>5244</v>
      </c>
      <c r="B5171" s="300" t="n">
        <v>304</v>
      </c>
      <c r="C5171" s="300" t="inlineStr">
        <is>
          <t>T451</t>
        </is>
      </c>
      <c r="D5171" s="300" t="n">
        <v>18</v>
      </c>
      <c r="E5171" s="301" t="n">
        <v>43626</v>
      </c>
      <c r="F5171" s="300" t="n">
        <v>5212</v>
      </c>
      <c r="G5171" s="300" t="n">
        <v>7885</v>
      </c>
      <c r="H5171" s="300" t="n">
        <v>7410</v>
      </c>
      <c r="I5171" s="300" t="n"/>
      <c r="J5171" s="319" t="n"/>
      <c r="K5171" s="304" t="n"/>
      <c r="L5171" s="304" t="n"/>
      <c r="M5171" s="304" t="n"/>
      <c r="N5171" s="304" t="n"/>
    </row>
    <row r="5172" ht="15.75" customHeight="1" s="412">
      <c r="A5172" s="300" t="n">
        <v>5245</v>
      </c>
      <c r="B5172" s="300" t="n">
        <v>305</v>
      </c>
      <c r="C5172" s="300" t="inlineStr">
        <is>
          <t>T453</t>
        </is>
      </c>
      <c r="D5172" s="300" t="n">
        <v>18</v>
      </c>
      <c r="E5172" s="301" t="n">
        <v>43626</v>
      </c>
      <c r="F5172" s="300" t="n">
        <v>5301</v>
      </c>
      <c r="G5172" s="300" t="n">
        <v>9302</v>
      </c>
      <c r="H5172" s="300" t="n">
        <v>8329</v>
      </c>
      <c r="I5172" s="300" t="n">
        <v>6</v>
      </c>
      <c r="J5172" s="319" t="n"/>
      <c r="K5172" s="304" t="n"/>
      <c r="L5172" s="304" t="n"/>
      <c r="M5172" s="304" t="n"/>
      <c r="N5172" s="304" t="n"/>
    </row>
    <row r="5173" ht="15.75" customHeight="1" s="412">
      <c r="A5173" s="300" t="n">
        <v>5246</v>
      </c>
      <c r="B5173" s="300" t="n">
        <v>306</v>
      </c>
      <c r="C5173" s="300" t="inlineStr">
        <is>
          <t>T453</t>
        </is>
      </c>
      <c r="D5173" s="300" t="n">
        <v>18</v>
      </c>
      <c r="E5173" s="301" t="n">
        <v>43626</v>
      </c>
      <c r="F5173" s="300" t="n">
        <v>5254</v>
      </c>
      <c r="G5173" s="300" t="n">
        <v>8967</v>
      </c>
      <c r="H5173" s="300" t="n">
        <v>8030</v>
      </c>
      <c r="I5173" s="300" t="n"/>
      <c r="J5173" s="319" t="n"/>
      <c r="K5173" s="304" t="n"/>
      <c r="L5173" s="304" t="n"/>
      <c r="M5173" s="304" t="n"/>
      <c r="N5173" s="304" t="n"/>
    </row>
    <row r="5174" ht="15.75" customHeight="1" s="412">
      <c r="A5174" s="300" t="n">
        <v>5247</v>
      </c>
      <c r="B5174" s="300" t="n">
        <v>307</v>
      </c>
      <c r="C5174" s="300" t="inlineStr">
        <is>
          <t>T455</t>
        </is>
      </c>
      <c r="D5174" s="300" t="n">
        <v>18</v>
      </c>
      <c r="E5174" s="301" t="n">
        <v>43626</v>
      </c>
      <c r="F5174" s="300" t="n">
        <v>5223</v>
      </c>
      <c r="G5174" s="300" t="n">
        <v>8121</v>
      </c>
      <c r="H5174" s="300" t="n">
        <v>7371</v>
      </c>
      <c r="I5174" s="300" t="n">
        <v>7</v>
      </c>
      <c r="J5174" s="319" t="n"/>
      <c r="K5174" s="304" t="n"/>
      <c r="L5174" s="304" t="n"/>
      <c r="M5174" s="304" t="n"/>
      <c r="N5174" s="304" t="n"/>
    </row>
    <row r="5175" ht="15.75" customHeight="1" s="412">
      <c r="A5175" s="300" t="n">
        <v>5248</v>
      </c>
      <c r="B5175" s="300" t="n">
        <v>308</v>
      </c>
      <c r="C5175" s="300" t="inlineStr">
        <is>
          <t>T455</t>
        </is>
      </c>
      <c r="D5175" s="300" t="n">
        <v>18</v>
      </c>
      <c r="E5175" s="301" t="n">
        <v>43626</v>
      </c>
      <c r="F5175" s="300" t="n">
        <v>5201</v>
      </c>
      <c r="G5175" s="300" t="n">
        <v>7879</v>
      </c>
      <c r="H5175" s="300" t="n">
        <v>7188</v>
      </c>
      <c r="I5175" s="300" t="n"/>
      <c r="J5175" s="319" t="n"/>
      <c r="K5175" s="304" t="n"/>
      <c r="L5175" s="304" t="n"/>
      <c r="M5175" s="304" t="n"/>
      <c r="N5175" s="304" t="n"/>
    </row>
    <row r="5176" ht="15.75" customHeight="1" s="412">
      <c r="A5176" s="300" t="n">
        <v>5249</v>
      </c>
      <c r="B5176" s="300" t="n">
        <v>309</v>
      </c>
      <c r="C5176" s="300" t="inlineStr">
        <is>
          <t>T457</t>
        </is>
      </c>
      <c r="D5176" s="300" t="n">
        <v>18</v>
      </c>
      <c r="E5176" s="301" t="n">
        <v>43626</v>
      </c>
      <c r="F5176" s="300" t="n">
        <v>5237</v>
      </c>
      <c r="G5176" s="300" t="n">
        <v>7919</v>
      </c>
      <c r="H5176" s="300" t="n">
        <v>7226</v>
      </c>
      <c r="I5176" s="300" t="n">
        <v>8</v>
      </c>
      <c r="J5176" s="319" t="n"/>
      <c r="K5176" s="304" t="n"/>
      <c r="L5176" s="304" t="n"/>
      <c r="M5176" s="304" t="n"/>
      <c r="N5176" s="304" t="n"/>
    </row>
    <row r="5177" ht="15.75" customHeight="1" s="412">
      <c r="A5177" s="300" t="n">
        <v>5250</v>
      </c>
      <c r="B5177" s="300" t="n">
        <v>310</v>
      </c>
      <c r="C5177" s="300" t="inlineStr">
        <is>
          <t>T457</t>
        </is>
      </c>
      <c r="D5177" s="300" t="n">
        <v>18</v>
      </c>
      <c r="E5177" s="301" t="n">
        <v>43626</v>
      </c>
      <c r="F5177" s="300" t="n">
        <v>5231</v>
      </c>
      <c r="G5177" s="300" t="n">
        <v>7703</v>
      </c>
      <c r="H5177" s="300" t="n">
        <v>7058</v>
      </c>
      <c r="I5177" s="300" t="n"/>
      <c r="J5177" s="319" t="n"/>
      <c r="K5177" s="304" t="n"/>
      <c r="L5177" s="304" t="n"/>
      <c r="M5177" s="304" t="n"/>
      <c r="N5177" s="304" t="n"/>
    </row>
    <row r="5178" ht="15.75" customHeight="1" s="412">
      <c r="A5178" s="300" t="n">
        <v>5251</v>
      </c>
      <c r="B5178" s="300" t="n">
        <v>311</v>
      </c>
      <c r="C5178" s="300" t="inlineStr">
        <is>
          <t>T458</t>
        </is>
      </c>
      <c r="D5178" s="300" t="n">
        <v>18</v>
      </c>
      <c r="E5178" s="301" t="n">
        <v>43626</v>
      </c>
      <c r="F5178" s="300" t="n">
        <v>5222</v>
      </c>
      <c r="G5178" s="300" t="n">
        <v>8223</v>
      </c>
      <c r="H5178" s="300" t="n">
        <v>7576</v>
      </c>
      <c r="I5178" s="300" t="n">
        <v>7</v>
      </c>
      <c r="J5178" s="319" t="n"/>
      <c r="K5178" s="304" t="n"/>
      <c r="L5178" s="304" t="n"/>
      <c r="M5178" s="304" t="n"/>
      <c r="N5178" s="304" t="n"/>
    </row>
    <row r="5179" ht="15.75" customHeight="1" s="412">
      <c r="A5179" s="300" t="n">
        <v>5252</v>
      </c>
      <c r="B5179" s="300" t="n">
        <v>312</v>
      </c>
      <c r="C5179" s="300" t="inlineStr">
        <is>
          <t>T458</t>
        </is>
      </c>
      <c r="D5179" s="300" t="n">
        <v>18</v>
      </c>
      <c r="E5179" s="301" t="n">
        <v>43626</v>
      </c>
      <c r="F5179" s="300" t="n">
        <v>5239</v>
      </c>
      <c r="G5179" s="300" t="n">
        <v>8230</v>
      </c>
      <c r="H5179" s="300" t="n">
        <v>7618</v>
      </c>
      <c r="I5179" s="300" t="n"/>
      <c r="J5179" s="319" t="n"/>
      <c r="K5179" s="304" t="n"/>
      <c r="L5179" s="304" t="n"/>
      <c r="M5179" s="304" t="n"/>
      <c r="N5179" s="304" t="n"/>
    </row>
    <row r="5180" ht="15.75" customHeight="1" s="412">
      <c r="A5180" s="300" t="n">
        <v>5253</v>
      </c>
      <c r="B5180" s="300" t="n">
        <v>313</v>
      </c>
      <c r="C5180" s="300" t="inlineStr">
        <is>
          <t>T459</t>
        </is>
      </c>
      <c r="D5180" s="300" t="n">
        <v>18</v>
      </c>
      <c r="E5180" s="301" t="n">
        <v>43626</v>
      </c>
      <c r="F5180" s="300" t="n">
        <v>5188</v>
      </c>
      <c r="G5180" s="300" t="n">
        <v>8206</v>
      </c>
      <c r="H5180" s="300" t="n">
        <v>7598</v>
      </c>
      <c r="I5180" s="300" t="n">
        <v>7</v>
      </c>
      <c r="J5180" s="319" t="n"/>
      <c r="K5180" s="304" t="n"/>
      <c r="L5180" s="304" t="n"/>
      <c r="M5180" s="304" t="n"/>
      <c r="N5180" s="304" t="n"/>
    </row>
    <row r="5181" ht="15.75" customHeight="1" s="412">
      <c r="A5181" s="300" t="n">
        <v>5254</v>
      </c>
      <c r="B5181" s="300" t="n">
        <v>314</v>
      </c>
      <c r="C5181" s="300" t="inlineStr">
        <is>
          <t>T459</t>
        </is>
      </c>
      <c r="D5181" s="300" t="n">
        <v>18</v>
      </c>
      <c r="E5181" s="301" t="n">
        <v>43626</v>
      </c>
      <c r="F5181" s="300" t="n">
        <v>5225</v>
      </c>
      <c r="G5181" s="300" t="n">
        <v>8126</v>
      </c>
      <c r="H5181" s="300" t="n">
        <v>7551</v>
      </c>
      <c r="I5181" s="300" t="n"/>
      <c r="J5181" s="319" t="n"/>
      <c r="K5181" s="304" t="n"/>
      <c r="L5181" s="304" t="n"/>
      <c r="M5181" s="304" t="n"/>
      <c r="N5181" s="304" t="n"/>
    </row>
    <row r="5182" ht="15.75" customHeight="1" s="412">
      <c r="A5182" s="300" t="n">
        <v>5255</v>
      </c>
      <c r="B5182" s="300" t="n">
        <v>315</v>
      </c>
      <c r="C5182" s="300" t="inlineStr">
        <is>
          <t>T460</t>
        </is>
      </c>
      <c r="D5182" s="300" t="n">
        <v>18</v>
      </c>
      <c r="E5182" s="301" t="n">
        <v>43626</v>
      </c>
      <c r="F5182" s="300" t="n">
        <v>5198</v>
      </c>
      <c r="G5182" s="300" t="n">
        <v>7660</v>
      </c>
      <c r="H5182" s="300" t="n">
        <v>7072</v>
      </c>
      <c r="I5182" s="300" t="n">
        <v>10</v>
      </c>
      <c r="J5182" s="319" t="n"/>
      <c r="K5182" s="304" t="n"/>
      <c r="L5182" s="304" t="n"/>
      <c r="M5182" s="304" t="n"/>
      <c r="N5182" s="304" t="n"/>
    </row>
    <row r="5183" ht="15.75" customHeight="1" s="412">
      <c r="A5183" s="300" t="n">
        <v>5256</v>
      </c>
      <c r="B5183" s="300" t="n">
        <v>316</v>
      </c>
      <c r="C5183" s="300" t="inlineStr">
        <is>
          <t>T460</t>
        </is>
      </c>
      <c r="D5183" s="300" t="n">
        <v>18</v>
      </c>
      <c r="E5183" s="301" t="n">
        <v>43626</v>
      </c>
      <c r="F5183" s="300" t="n">
        <v>5239</v>
      </c>
      <c r="G5183" s="300" t="n">
        <v>7574</v>
      </c>
      <c r="H5183" s="300" t="n">
        <v>7025</v>
      </c>
      <c r="I5183" s="300" t="n"/>
      <c r="J5183" s="319" t="n"/>
      <c r="K5183" s="304" t="n"/>
      <c r="L5183" s="304" t="n"/>
      <c r="M5183" s="304" t="n"/>
      <c r="N5183" s="304" t="n"/>
    </row>
    <row r="5184" ht="15.75" customHeight="1" s="412">
      <c r="A5184" s="300" t="n">
        <v>5257</v>
      </c>
      <c r="B5184" s="300" t="n">
        <v>317</v>
      </c>
      <c r="C5184" s="300" t="inlineStr">
        <is>
          <t>T462</t>
        </is>
      </c>
      <c r="D5184" s="300" t="n">
        <v>18</v>
      </c>
      <c r="E5184" s="301" t="n">
        <v>43626</v>
      </c>
      <c r="F5184" s="300" t="n">
        <v>5209</v>
      </c>
      <c r="G5184" s="300" t="n">
        <v>8069</v>
      </c>
      <c r="H5184" s="300" t="n">
        <v>7363</v>
      </c>
      <c r="I5184" s="300" t="n">
        <v>11</v>
      </c>
      <c r="J5184" s="319" t="n"/>
      <c r="K5184" s="304" t="n"/>
      <c r="L5184" s="304" t="n"/>
      <c r="M5184" s="304" t="n"/>
      <c r="N5184" s="304" t="n"/>
    </row>
    <row r="5185" ht="15.75" customHeight="1" s="412">
      <c r="A5185" s="300" t="n">
        <v>5258</v>
      </c>
      <c r="B5185" s="300" t="n">
        <v>318</v>
      </c>
      <c r="C5185" s="300" t="inlineStr">
        <is>
          <t>T462</t>
        </is>
      </c>
      <c r="D5185" s="300" t="n">
        <v>18</v>
      </c>
      <c r="E5185" s="301" t="n">
        <v>43626</v>
      </c>
      <c r="F5185" s="300" t="n">
        <v>5240</v>
      </c>
      <c r="G5185" s="300" t="n">
        <v>8213</v>
      </c>
      <c r="H5185" s="300" t="n">
        <v>7457</v>
      </c>
      <c r="I5185" s="300" t="n"/>
      <c r="J5185" s="319" t="n"/>
      <c r="K5185" s="304" t="n"/>
      <c r="L5185" s="304" t="n"/>
      <c r="M5185" s="304" t="n"/>
      <c r="N5185" s="304" t="n"/>
    </row>
    <row r="5186" ht="15.75" customHeight="1" s="412">
      <c r="A5186" s="300" t="n">
        <v>5259</v>
      </c>
      <c r="B5186" s="300" t="n">
        <v>319</v>
      </c>
      <c r="C5186" s="300" t="inlineStr">
        <is>
          <t>T466</t>
        </is>
      </c>
      <c r="D5186" s="300" t="n">
        <v>18</v>
      </c>
      <c r="E5186" s="301" t="n">
        <v>43626</v>
      </c>
      <c r="F5186" s="300" t="n">
        <v>5245</v>
      </c>
      <c r="G5186" s="300" t="n">
        <v>7743</v>
      </c>
      <c r="H5186" s="300" t="n">
        <v>7210</v>
      </c>
      <c r="I5186" s="300" t="n">
        <v>6</v>
      </c>
      <c r="J5186" s="319" t="n"/>
      <c r="K5186" s="304" t="n"/>
      <c r="L5186" s="304" t="n"/>
      <c r="M5186" s="304" t="n"/>
      <c r="N5186" s="304" t="n"/>
    </row>
    <row r="5187" ht="15.75" customHeight="1" s="412">
      <c r="A5187" s="300" t="n">
        <v>5260</v>
      </c>
      <c r="B5187" s="300" t="n">
        <v>320</v>
      </c>
      <c r="C5187" s="300" t="inlineStr">
        <is>
          <t>T466</t>
        </is>
      </c>
      <c r="D5187" s="300" t="n">
        <v>18</v>
      </c>
      <c r="E5187" s="301" t="n">
        <v>43626</v>
      </c>
      <c r="F5187" s="300" t="n">
        <v>5238</v>
      </c>
      <c r="G5187" s="300" t="n">
        <v>7790</v>
      </c>
      <c r="H5187" s="300" t="n">
        <v>7249</v>
      </c>
      <c r="I5187" s="300" t="n"/>
      <c r="J5187" s="319" t="n"/>
      <c r="K5187" s="304" t="n"/>
      <c r="L5187" s="304" t="n"/>
      <c r="M5187" s="304" t="n"/>
      <c r="N5187" s="304" t="n"/>
    </row>
    <row r="5188" ht="15.75" customHeight="1" s="412">
      <c r="A5188" s="300" t="n">
        <v>5261</v>
      </c>
      <c r="B5188" s="300" t="n">
        <v>321</v>
      </c>
      <c r="C5188" s="300" t="inlineStr">
        <is>
          <t>T468</t>
        </is>
      </c>
      <c r="D5188" s="300" t="n">
        <v>18</v>
      </c>
      <c r="E5188" s="301" t="n">
        <v>43626</v>
      </c>
      <c r="F5188" s="300" t="n">
        <v>5258</v>
      </c>
      <c r="G5188" s="300" t="n">
        <v>8051</v>
      </c>
      <c r="H5188" s="300" t="n">
        <v>7450</v>
      </c>
      <c r="I5188" s="300" t="n">
        <v>10</v>
      </c>
      <c r="J5188" s="319" t="n"/>
      <c r="K5188" s="304" t="n"/>
      <c r="L5188" s="304" t="n"/>
      <c r="M5188" s="304" t="n"/>
      <c r="N5188" s="304" t="n"/>
    </row>
    <row r="5189" ht="15.75" customHeight="1" s="412">
      <c r="A5189" s="300" t="n">
        <v>5262</v>
      </c>
      <c r="B5189" s="300" t="n">
        <v>322</v>
      </c>
      <c r="C5189" s="300" t="inlineStr">
        <is>
          <t>T468</t>
        </is>
      </c>
      <c r="D5189" s="300" t="n">
        <v>18</v>
      </c>
      <c r="E5189" s="301" t="n">
        <v>43626</v>
      </c>
      <c r="F5189" s="300" t="n">
        <v>5219</v>
      </c>
      <c r="G5189" s="300" t="n">
        <v>7819</v>
      </c>
      <c r="H5189" s="300" t="n">
        <v>7243</v>
      </c>
      <c r="I5189" s="300" t="n"/>
      <c r="J5189" s="319" t="n"/>
      <c r="K5189" s="304" t="n"/>
      <c r="L5189" s="304" t="n"/>
      <c r="M5189" s="304" t="n"/>
      <c r="N5189" s="304" t="n"/>
    </row>
    <row r="5190" ht="15.75" customHeight="1" s="412">
      <c r="A5190" s="300" t="n">
        <v>5263</v>
      </c>
      <c r="B5190" s="300" t="n">
        <v>1</v>
      </c>
      <c r="C5190" s="300" t="inlineStr">
        <is>
          <t>T101</t>
        </is>
      </c>
      <c r="D5190" s="300" t="n">
        <v>19</v>
      </c>
      <c r="E5190" s="301" t="n">
        <v>43637</v>
      </c>
      <c r="F5190" s="300" t="n">
        <v>5301</v>
      </c>
      <c r="G5190" s="300" t="n">
        <v>8381</v>
      </c>
      <c r="H5190" s="300" t="n">
        <v>7759</v>
      </c>
      <c r="I5190" s="300" t="inlineStr">
        <is>
          <t>9/10</t>
        </is>
      </c>
      <c r="J5190" s="300" t="n"/>
      <c r="K5190" s="304" t="n"/>
      <c r="L5190" s="304" t="n"/>
      <c r="M5190" s="304" t="n"/>
      <c r="N5190" s="304" t="n"/>
    </row>
    <row r="5191" ht="15.75" customHeight="1" s="412">
      <c r="A5191" s="300" t="n">
        <v>5264</v>
      </c>
      <c r="B5191" s="300" t="n">
        <v>2</v>
      </c>
      <c r="C5191" s="300" t="inlineStr">
        <is>
          <t>T101</t>
        </is>
      </c>
      <c r="D5191" s="300" t="n">
        <v>19</v>
      </c>
      <c r="E5191" s="301" t="n">
        <v>43637</v>
      </c>
      <c r="F5191" s="300" t="n">
        <v>5190</v>
      </c>
      <c r="G5191" s="300" t="n">
        <v>8166</v>
      </c>
      <c r="H5191" s="300" t="n">
        <v>7567</v>
      </c>
      <c r="I5191" s="300" t="n"/>
      <c r="J5191" s="300" t="n"/>
      <c r="K5191" s="304" t="n"/>
      <c r="L5191" s="304" t="n"/>
      <c r="M5191" s="304" t="n"/>
      <c r="N5191" s="304" t="n"/>
    </row>
    <row r="5192" ht="15.75" customHeight="1" s="412">
      <c r="A5192" s="300" t="n">
        <v>5265</v>
      </c>
      <c r="B5192" s="300" t="n">
        <v>3</v>
      </c>
      <c r="C5192" s="300" t="inlineStr">
        <is>
          <t>T102</t>
        </is>
      </c>
      <c r="D5192" s="300" t="n">
        <v>19</v>
      </c>
      <c r="E5192" s="301" t="n">
        <v>43637</v>
      </c>
      <c r="F5192" s="300" t="n">
        <v>5258</v>
      </c>
      <c r="G5192" s="300" t="n">
        <v>9414</v>
      </c>
      <c r="H5192" s="300" t="n">
        <v>8355</v>
      </c>
      <c r="I5192" s="300" t="inlineStr">
        <is>
          <t>6</t>
        </is>
      </c>
      <c r="J5192" s="300" t="n"/>
      <c r="K5192" s="304" t="n"/>
      <c r="L5192" s="304" t="n"/>
      <c r="M5192" s="304" t="n"/>
      <c r="N5192" s="304" t="n"/>
    </row>
    <row r="5193" ht="15.75" customHeight="1" s="412">
      <c r="A5193" s="300" t="n">
        <v>5266</v>
      </c>
      <c r="B5193" s="300" t="n">
        <v>4</v>
      </c>
      <c r="C5193" s="300" t="inlineStr">
        <is>
          <t>T102</t>
        </is>
      </c>
      <c r="D5193" s="300" t="n">
        <v>19</v>
      </c>
      <c r="E5193" s="301" t="n">
        <v>43637</v>
      </c>
      <c r="F5193" s="300" t="n">
        <v>5259</v>
      </c>
      <c r="G5193" s="300" t="n">
        <v>9455</v>
      </c>
      <c r="H5193" s="300" t="n">
        <v>8361</v>
      </c>
      <c r="I5193" s="300" t="n"/>
      <c r="J5193" s="300" t="n"/>
      <c r="K5193" s="304" t="n"/>
      <c r="L5193" s="304" t="n"/>
      <c r="M5193" s="304" t="n"/>
      <c r="N5193" s="304" t="n"/>
    </row>
    <row r="5194" ht="15.75" customHeight="1" s="412">
      <c r="A5194" s="300" t="n">
        <v>5267</v>
      </c>
      <c r="B5194" s="300" t="n">
        <v>5</v>
      </c>
      <c r="C5194" s="300" t="inlineStr">
        <is>
          <t>T104</t>
        </is>
      </c>
      <c r="D5194" s="300" t="n">
        <v>19</v>
      </c>
      <c r="E5194" s="301" t="n">
        <v>43637</v>
      </c>
      <c r="F5194" s="300" t="n">
        <v>5236</v>
      </c>
      <c r="G5194" s="300" t="n">
        <v>7128</v>
      </c>
      <c r="H5194" s="300" t="n">
        <v>6764</v>
      </c>
      <c r="I5194" s="300" t="inlineStr">
        <is>
          <t>10</t>
        </is>
      </c>
      <c r="J5194" s="300" t="n"/>
      <c r="K5194" s="304" t="n"/>
      <c r="L5194" s="304" t="n"/>
      <c r="M5194" s="304" t="n"/>
      <c r="N5194" s="304" t="n"/>
    </row>
    <row r="5195" ht="15.75" customHeight="1" s="412">
      <c r="A5195" s="300" t="n">
        <v>5268</v>
      </c>
      <c r="B5195" s="300" t="n">
        <v>6</v>
      </c>
      <c r="C5195" s="300" t="inlineStr">
        <is>
          <t>T104</t>
        </is>
      </c>
      <c r="D5195" s="300" t="n">
        <v>19</v>
      </c>
      <c r="E5195" s="301" t="n">
        <v>43637</v>
      </c>
      <c r="F5195" s="300" t="n">
        <v>5259</v>
      </c>
      <c r="G5195" s="300" t="n">
        <v>7210</v>
      </c>
      <c r="H5195" s="300" t="n">
        <v>6838</v>
      </c>
      <c r="I5195" s="300" t="n"/>
      <c r="J5195" s="300" t="n"/>
      <c r="K5195" s="304" t="n"/>
      <c r="L5195" s="304" t="n"/>
      <c r="M5195" s="304" t="n"/>
      <c r="N5195" s="304" t="n"/>
    </row>
    <row r="5196" ht="15.75" customHeight="1" s="412">
      <c r="A5196" s="300" t="n">
        <v>5269</v>
      </c>
      <c r="B5196" s="300" t="n">
        <v>7</v>
      </c>
      <c r="C5196" s="300" t="inlineStr">
        <is>
          <t>T106</t>
        </is>
      </c>
      <c r="D5196" s="300" t="n">
        <v>19</v>
      </c>
      <c r="E5196" s="301" t="n">
        <v>43637</v>
      </c>
      <c r="F5196" s="300" t="n">
        <v>5232</v>
      </c>
      <c r="G5196" s="300" t="n">
        <v>7941</v>
      </c>
      <c r="H5196" s="300" t="n">
        <v>7423</v>
      </c>
      <c r="I5196" s="300" t="inlineStr">
        <is>
          <t>6</t>
        </is>
      </c>
      <c r="J5196" s="300" t="n"/>
      <c r="K5196" s="304" t="n"/>
      <c r="L5196" s="304" t="n"/>
      <c r="M5196" s="304" t="n"/>
      <c r="N5196" s="304" t="n"/>
    </row>
    <row r="5197" ht="15.75" customHeight="1" s="412">
      <c r="A5197" s="300" t="n">
        <v>5270</v>
      </c>
      <c r="B5197" s="300" t="n">
        <v>8</v>
      </c>
      <c r="C5197" s="300" t="inlineStr">
        <is>
          <t>T106</t>
        </is>
      </c>
      <c r="D5197" s="300" t="n">
        <v>19</v>
      </c>
      <c r="E5197" s="301" t="n">
        <v>43637</v>
      </c>
      <c r="F5197" s="300" t="n">
        <v>5221</v>
      </c>
      <c r="G5197" s="300" t="n">
        <v>8003</v>
      </c>
      <c r="H5197" s="300" t="n">
        <v>7422</v>
      </c>
      <c r="I5197" s="300" t="n"/>
      <c r="J5197" s="300" t="n"/>
      <c r="K5197" s="304" t="n"/>
      <c r="L5197" s="304" t="n"/>
      <c r="M5197" s="304" t="n"/>
      <c r="N5197" s="304" t="n"/>
    </row>
    <row r="5198" ht="15.75" customHeight="1" s="412">
      <c r="A5198" s="300" t="n">
        <v>5271</v>
      </c>
      <c r="B5198" s="300" t="n">
        <v>9</v>
      </c>
      <c r="C5198" s="300" t="inlineStr">
        <is>
          <t>T108</t>
        </is>
      </c>
      <c r="D5198" s="300" t="n">
        <v>19</v>
      </c>
      <c r="E5198" s="301" t="n">
        <v>43637</v>
      </c>
      <c r="F5198" s="300" t="n">
        <v>5188</v>
      </c>
      <c r="G5198" s="300" t="n">
        <v>8018</v>
      </c>
      <c r="H5198" s="300" t="n">
        <v>7490</v>
      </c>
      <c r="I5198" s="300" t="inlineStr">
        <is>
          <t>7</t>
        </is>
      </c>
      <c r="J5198" s="300" t="n"/>
      <c r="K5198" s="304" t="n"/>
      <c r="L5198" s="304" t="n"/>
      <c r="M5198" s="304" t="n"/>
      <c r="N5198" s="304" t="n"/>
    </row>
    <row r="5199" ht="15.75" customHeight="1" s="412">
      <c r="A5199" s="300" t="n">
        <v>5272</v>
      </c>
      <c r="B5199" s="300" t="n">
        <v>10</v>
      </c>
      <c r="C5199" s="300" t="inlineStr">
        <is>
          <t>T108</t>
        </is>
      </c>
      <c r="D5199" s="300" t="n">
        <v>19</v>
      </c>
      <c r="E5199" s="301" t="n">
        <v>43637</v>
      </c>
      <c r="F5199" s="300" t="n">
        <v>5232</v>
      </c>
      <c r="G5199" s="300" t="n">
        <v>7938</v>
      </c>
      <c r="H5199" s="300" t="n">
        <v>7429</v>
      </c>
      <c r="I5199" s="300" t="n"/>
      <c r="J5199" s="300" t="n"/>
      <c r="K5199" s="304" t="n"/>
      <c r="L5199" s="304" t="n"/>
      <c r="M5199" s="304" t="n"/>
      <c r="N5199" s="304" t="n"/>
    </row>
    <row r="5200" ht="15.75" customHeight="1" s="412">
      <c r="A5200" s="300" t="n">
        <v>5273</v>
      </c>
      <c r="B5200" s="300" t="n">
        <v>11</v>
      </c>
      <c r="C5200" s="300" t="inlineStr">
        <is>
          <t>T114</t>
        </is>
      </c>
      <c r="D5200" s="300" t="n">
        <v>19</v>
      </c>
      <c r="E5200" s="301" t="n">
        <v>43637</v>
      </c>
      <c r="F5200" s="300" t="n">
        <v>5213</v>
      </c>
      <c r="G5200" s="300" t="n">
        <v>6664</v>
      </c>
      <c r="H5200" s="300" t="n">
        <v>6396</v>
      </c>
      <c r="I5200" s="300" t="inlineStr">
        <is>
          <t>3</t>
        </is>
      </c>
      <c r="J5200" s="300" t="n"/>
      <c r="K5200" s="304" t="n"/>
      <c r="L5200" s="304" t="n"/>
      <c r="M5200" s="304" t="n"/>
      <c r="N5200" s="304" t="n"/>
    </row>
    <row r="5201" ht="15.75" customHeight="1" s="412">
      <c r="A5201" s="300" t="n">
        <v>5274</v>
      </c>
      <c r="B5201" s="300" t="n">
        <v>12</v>
      </c>
      <c r="C5201" s="300" t="inlineStr">
        <is>
          <t>T114</t>
        </is>
      </c>
      <c r="D5201" s="300" t="n">
        <v>19</v>
      </c>
      <c r="E5201" s="301" t="n">
        <v>43637</v>
      </c>
      <c r="F5201" s="300" t="n">
        <v>5232</v>
      </c>
      <c r="G5201" s="300" t="n">
        <v>6665</v>
      </c>
      <c r="H5201" s="300" t="n">
        <v>6699</v>
      </c>
      <c r="I5201" s="300" t="n"/>
      <c r="J5201" s="300" t="n"/>
      <c r="K5201" s="304" t="n"/>
      <c r="L5201" s="304" t="n"/>
      <c r="M5201" s="304" t="n"/>
      <c r="N5201" s="304" t="n"/>
    </row>
    <row r="5202" ht="15.75" customHeight="1" s="412">
      <c r="A5202" s="300" t="n">
        <v>5275</v>
      </c>
      <c r="B5202" s="300" t="n">
        <v>13</v>
      </c>
      <c r="C5202" s="300" t="inlineStr">
        <is>
          <t>T115</t>
        </is>
      </c>
      <c r="D5202" s="300" t="n">
        <v>19</v>
      </c>
      <c r="E5202" s="301" t="n">
        <v>43637</v>
      </c>
      <c r="F5202" s="300" t="n">
        <v>5314</v>
      </c>
      <c r="G5202" s="300" t="n">
        <v>7350</v>
      </c>
      <c r="H5202" s="300" t="n">
        <v>6956</v>
      </c>
      <c r="I5202" s="300" t="inlineStr">
        <is>
          <t>9</t>
        </is>
      </c>
      <c r="J5202" s="300" t="n"/>
      <c r="K5202" s="304" t="n"/>
      <c r="L5202" s="304" t="n"/>
      <c r="M5202" s="304" t="n"/>
      <c r="N5202" s="304" t="n"/>
    </row>
    <row r="5203" ht="15.75" customHeight="1" s="412">
      <c r="A5203" s="300" t="n">
        <v>5276</v>
      </c>
      <c r="B5203" s="300" t="n">
        <v>14</v>
      </c>
      <c r="C5203" s="300" t="inlineStr">
        <is>
          <t>T115</t>
        </is>
      </c>
      <c r="D5203" s="300" t="n">
        <v>19</v>
      </c>
      <c r="E5203" s="301" t="n">
        <v>43637</v>
      </c>
      <c r="F5203" s="300" t="n">
        <v>5249</v>
      </c>
      <c r="G5203" s="300" t="n">
        <v>7122</v>
      </c>
      <c r="H5203" s="300" t="n">
        <v>6764</v>
      </c>
      <c r="I5203" s="300" t="n"/>
      <c r="J5203" s="300" t="n"/>
      <c r="K5203" s="304" t="n"/>
      <c r="L5203" s="304" t="n"/>
      <c r="M5203" s="304" t="n"/>
      <c r="N5203" s="304" t="n"/>
    </row>
    <row r="5204" ht="15.75" customHeight="1" s="412">
      <c r="A5204" s="300" t="n">
        <v>5277</v>
      </c>
      <c r="B5204" s="300" t="n">
        <v>15</v>
      </c>
      <c r="C5204" s="300" t="inlineStr">
        <is>
          <t>T127</t>
        </is>
      </c>
      <c r="D5204" s="300" t="n">
        <v>19</v>
      </c>
      <c r="E5204" s="301" t="n">
        <v>43637</v>
      </c>
      <c r="F5204" s="300" t="n">
        <v>5231</v>
      </c>
      <c r="G5204" s="300" t="n">
        <v>6595</v>
      </c>
      <c r="H5204" s="300" t="n">
        <v>6334</v>
      </c>
      <c r="I5204" s="300" t="inlineStr">
        <is>
          <t>6</t>
        </is>
      </c>
      <c r="J5204" s="300" t="n"/>
      <c r="K5204" s="304" t="n"/>
      <c r="L5204" s="304" t="n"/>
      <c r="M5204" s="304" t="n"/>
      <c r="N5204" s="304" t="n"/>
    </row>
    <row r="5205" ht="15.75" customHeight="1" s="412">
      <c r="A5205" s="300" t="n">
        <v>5278</v>
      </c>
      <c r="B5205" s="300" t="n">
        <v>16</v>
      </c>
      <c r="C5205" s="300" t="inlineStr">
        <is>
          <t>T127</t>
        </is>
      </c>
      <c r="D5205" s="300" t="n">
        <v>19</v>
      </c>
      <c r="E5205" s="301" t="n">
        <v>43637</v>
      </c>
      <c r="F5205" s="300" t="n">
        <v>5280</v>
      </c>
      <c r="G5205" s="300" t="n">
        <v>6685</v>
      </c>
      <c r="H5205" s="300" t="n">
        <v>6417</v>
      </c>
      <c r="I5205" s="300" t="n"/>
      <c r="J5205" s="300" t="n"/>
      <c r="K5205" s="304" t="n"/>
      <c r="L5205" s="304" t="n"/>
      <c r="M5205" s="304" t="n"/>
      <c r="N5205" s="304" t="n"/>
    </row>
    <row r="5206" ht="15.75" customHeight="1" s="412">
      <c r="A5206" s="300" t="n">
        <v>5279</v>
      </c>
      <c r="B5206" s="300" t="n">
        <v>17</v>
      </c>
      <c r="C5206" s="300" t="inlineStr">
        <is>
          <t>T130</t>
        </is>
      </c>
      <c r="D5206" s="300" t="n">
        <v>19</v>
      </c>
      <c r="E5206" s="301" t="n">
        <v>43637</v>
      </c>
      <c r="F5206" s="300" t="n">
        <v>5275</v>
      </c>
      <c r="G5206" s="300" t="n">
        <v>8877</v>
      </c>
      <c r="H5206" s="300" t="n">
        <v>8199</v>
      </c>
      <c r="I5206" s="300" t="inlineStr">
        <is>
          <t>6</t>
        </is>
      </c>
      <c r="J5206" s="300" t="n"/>
      <c r="K5206" s="304" t="n"/>
      <c r="L5206" s="304" t="n"/>
      <c r="M5206" s="304" t="n"/>
      <c r="N5206" s="304" t="n"/>
    </row>
    <row r="5207" ht="15.75" customHeight="1" s="412">
      <c r="A5207" s="300" t="n">
        <v>5280</v>
      </c>
      <c r="B5207" s="300" t="n">
        <v>18</v>
      </c>
      <c r="C5207" s="300" t="inlineStr">
        <is>
          <t>T130</t>
        </is>
      </c>
      <c r="D5207" s="300" t="n">
        <v>19</v>
      </c>
      <c r="E5207" s="301" t="n">
        <v>43637</v>
      </c>
      <c r="F5207" s="300" t="n">
        <v>5205</v>
      </c>
      <c r="G5207" s="300" t="n">
        <v>8994</v>
      </c>
      <c r="H5207" s="300" t="n">
        <v>8290</v>
      </c>
      <c r="I5207" s="300" t="n"/>
      <c r="J5207" s="300" t="n"/>
      <c r="K5207" s="304" t="n"/>
      <c r="L5207" s="304" t="n"/>
      <c r="M5207" s="304" t="n"/>
      <c r="N5207" s="304" t="n"/>
    </row>
    <row r="5208" ht="15.75" customHeight="1" s="412">
      <c r="A5208" s="300" t="n">
        <v>5281</v>
      </c>
      <c r="B5208" s="300" t="n">
        <v>19</v>
      </c>
      <c r="C5208" s="300" t="inlineStr">
        <is>
          <t>T134</t>
        </is>
      </c>
      <c r="D5208" s="300" t="n">
        <v>19</v>
      </c>
      <c r="E5208" s="301" t="n">
        <v>43637</v>
      </c>
      <c r="F5208" s="300" t="n">
        <v>5229</v>
      </c>
      <c r="G5208" s="300" t="n">
        <v>7193</v>
      </c>
      <c r="H5208" s="300" t="n">
        <v>6842</v>
      </c>
      <c r="I5208" s="300" t="inlineStr">
        <is>
          <t>7</t>
        </is>
      </c>
      <c r="J5208" s="300" t="n"/>
      <c r="K5208" s="304" t="n"/>
      <c r="L5208" s="304" t="n"/>
      <c r="M5208" s="304" t="n"/>
      <c r="N5208" s="304" t="n"/>
    </row>
    <row r="5209" ht="15.75" customHeight="1" s="412">
      <c r="A5209" s="300" t="n">
        <v>5282</v>
      </c>
      <c r="B5209" s="300" t="n">
        <v>20</v>
      </c>
      <c r="C5209" s="300" t="inlineStr">
        <is>
          <t>T134</t>
        </is>
      </c>
      <c r="D5209" s="300" t="n">
        <v>19</v>
      </c>
      <c r="E5209" s="301" t="n">
        <v>43637</v>
      </c>
      <c r="F5209" s="300" t="n">
        <v>5190</v>
      </c>
      <c r="G5209" s="300" t="n">
        <v>7122</v>
      </c>
      <c r="H5209" s="300" t="n">
        <v>2059</v>
      </c>
      <c r="I5209" s="300" t="n"/>
      <c r="J5209" s="300" t="n"/>
      <c r="K5209" s="304" t="n"/>
      <c r="L5209" s="304" t="n"/>
      <c r="M5209" s="304" t="n"/>
      <c r="N5209" s="304" t="n"/>
    </row>
    <row r="5210" ht="15.75" customHeight="1" s="412">
      <c r="A5210" s="300" t="n">
        <v>5283</v>
      </c>
      <c r="B5210" s="300" t="n">
        <v>21</v>
      </c>
      <c r="C5210" s="300" t="inlineStr">
        <is>
          <t>T139</t>
        </is>
      </c>
      <c r="D5210" s="300" t="n">
        <v>19</v>
      </c>
      <c r="E5210" s="301" t="n">
        <v>43637</v>
      </c>
      <c r="F5210" s="300" t="n">
        <v>5224</v>
      </c>
      <c r="G5210" s="300" t="n">
        <v>7975</v>
      </c>
      <c r="H5210" s="300" t="n">
        <v>7486</v>
      </c>
      <c r="I5210" s="300" t="inlineStr">
        <is>
          <t>8</t>
        </is>
      </c>
      <c r="J5210" s="300" t="n"/>
      <c r="K5210" s="304" t="n"/>
      <c r="L5210" s="304" t="n"/>
      <c r="M5210" s="304" t="n"/>
      <c r="N5210" s="304" t="n"/>
    </row>
    <row r="5211" ht="15.75" customHeight="1" s="412">
      <c r="A5211" s="300" t="n">
        <v>5284</v>
      </c>
      <c r="B5211" s="300" t="n">
        <v>22</v>
      </c>
      <c r="C5211" s="300" t="inlineStr">
        <is>
          <t>T139</t>
        </is>
      </c>
      <c r="D5211" s="300" t="n">
        <v>19</v>
      </c>
      <c r="E5211" s="301" t="n">
        <v>43637</v>
      </c>
      <c r="F5211" s="300" t="n">
        <v>5276</v>
      </c>
      <c r="G5211" s="300" t="n">
        <v>7913</v>
      </c>
      <c r="H5211" s="300" t="n">
        <v>7442</v>
      </c>
      <c r="I5211" s="300" t="n"/>
      <c r="J5211" s="300" t="n"/>
      <c r="K5211" s="304" t="n"/>
      <c r="L5211" s="304" t="n"/>
      <c r="M5211" s="304" t="n"/>
      <c r="N5211" s="304" t="n"/>
    </row>
    <row r="5212" ht="15.75" customHeight="1" s="412">
      <c r="A5212" s="300" t="n">
        <v>5285</v>
      </c>
      <c r="B5212" s="300" t="n">
        <v>23</v>
      </c>
      <c r="C5212" s="300" t="inlineStr">
        <is>
          <t>T144</t>
        </is>
      </c>
      <c r="D5212" s="300" t="n">
        <v>19</v>
      </c>
      <c r="E5212" s="301" t="n">
        <v>43637</v>
      </c>
      <c r="F5212" s="300" t="n">
        <v>5261</v>
      </c>
      <c r="G5212" s="300" t="n">
        <v>7886</v>
      </c>
      <c r="H5212" s="300" t="n">
        <v>7366</v>
      </c>
      <c r="I5212" s="300" t="inlineStr">
        <is>
          <t>7</t>
        </is>
      </c>
      <c r="J5212" s="300" t="n"/>
      <c r="K5212" s="304" t="n"/>
      <c r="L5212" s="304" t="n"/>
      <c r="M5212" s="304" t="n"/>
      <c r="N5212" s="304" t="n"/>
    </row>
    <row r="5213" ht="15.75" customHeight="1" s="412">
      <c r="A5213" s="300" t="n">
        <v>5286</v>
      </c>
      <c r="B5213" s="300" t="n">
        <v>24</v>
      </c>
      <c r="C5213" s="300" t="inlineStr">
        <is>
          <t>T144</t>
        </is>
      </c>
      <c r="D5213" s="300" t="n">
        <v>19</v>
      </c>
      <c r="E5213" s="301" t="n">
        <v>43637</v>
      </c>
      <c r="F5213" s="300" t="n">
        <v>5196</v>
      </c>
      <c r="G5213" s="300" t="n">
        <v>7788</v>
      </c>
      <c r="H5213" s="300" t="n">
        <v>7292</v>
      </c>
      <c r="I5213" s="300" t="n"/>
      <c r="J5213" s="300" t="n"/>
      <c r="K5213" s="304" t="n"/>
      <c r="L5213" s="304" t="n"/>
      <c r="M5213" s="304" t="n"/>
      <c r="N5213" s="304" t="n"/>
    </row>
    <row r="5214" ht="15.75" customHeight="1" s="412">
      <c r="A5214" s="300" t="n">
        <v>5287</v>
      </c>
      <c r="B5214" s="300" t="n">
        <v>25</v>
      </c>
      <c r="C5214" s="300" t="inlineStr">
        <is>
          <t>T145</t>
        </is>
      </c>
      <c r="D5214" s="300" t="n">
        <v>19</v>
      </c>
      <c r="E5214" s="301" t="n">
        <v>43637</v>
      </c>
      <c r="F5214" s="300" t="n">
        <v>5238</v>
      </c>
      <c r="G5214" s="300" t="n">
        <v>7850</v>
      </c>
      <c r="H5214" s="300" t="n">
        <v>7363</v>
      </c>
      <c r="I5214" s="300" t="inlineStr">
        <is>
          <t>8</t>
        </is>
      </c>
      <c r="J5214" s="300" t="n"/>
      <c r="K5214" s="304" t="n"/>
      <c r="L5214" s="304" t="n"/>
      <c r="M5214" s="304" t="n"/>
      <c r="N5214" s="304" t="n"/>
    </row>
    <row r="5215" ht="15.75" customHeight="1" s="412">
      <c r="A5215" s="300" t="n">
        <v>5288</v>
      </c>
      <c r="B5215" s="300" t="n">
        <v>26</v>
      </c>
      <c r="C5215" s="300" t="inlineStr">
        <is>
          <t>T145</t>
        </is>
      </c>
      <c r="D5215" s="300" t="n">
        <v>19</v>
      </c>
      <c r="E5215" s="301" t="n">
        <v>43637</v>
      </c>
      <c r="F5215" s="300" t="n">
        <v>5207</v>
      </c>
      <c r="G5215" s="300" t="n">
        <v>7796</v>
      </c>
      <c r="H5215" s="300" t="n">
        <v>7326</v>
      </c>
      <c r="I5215" s="300" t="n"/>
      <c r="J5215" s="300" t="n"/>
      <c r="K5215" s="304" t="n"/>
      <c r="L5215" s="304" t="n"/>
      <c r="M5215" s="304" t="n"/>
      <c r="N5215" s="304" t="n"/>
    </row>
    <row r="5216" ht="15.75" customHeight="1" s="412">
      <c r="A5216" s="300" t="n">
        <v>5289</v>
      </c>
      <c r="B5216" s="300" t="n">
        <v>27</v>
      </c>
      <c r="C5216" s="300" t="inlineStr">
        <is>
          <t>T152</t>
        </is>
      </c>
      <c r="D5216" s="300" t="n">
        <v>19</v>
      </c>
      <c r="E5216" s="301" t="n">
        <v>43637</v>
      </c>
      <c r="F5216" s="300" t="n">
        <v>5236</v>
      </c>
      <c r="G5216" s="300" t="n">
        <v>8821</v>
      </c>
      <c r="H5216" s="300" t="n">
        <v>8121</v>
      </c>
      <c r="I5216" s="300" t="inlineStr">
        <is>
          <t>9</t>
        </is>
      </c>
      <c r="J5216" s="300" t="n"/>
      <c r="K5216" s="304" t="n"/>
      <c r="L5216" s="304" t="n"/>
      <c r="M5216" s="304" t="n"/>
      <c r="N5216" s="304" t="n"/>
    </row>
    <row r="5217" ht="15.75" customHeight="1" s="412">
      <c r="A5217" s="300" t="n">
        <v>5290</v>
      </c>
      <c r="B5217" s="300" t="n">
        <v>28</v>
      </c>
      <c r="C5217" s="300" t="inlineStr">
        <is>
          <t>T152</t>
        </is>
      </c>
      <c r="D5217" s="300" t="n">
        <v>19</v>
      </c>
      <c r="E5217" s="301" t="n">
        <v>43637</v>
      </c>
      <c r="F5217" s="300" t="n">
        <v>5216</v>
      </c>
      <c r="G5217" s="300" t="n">
        <v>9256</v>
      </c>
      <c r="H5217" s="300" t="n">
        <v>8468</v>
      </c>
      <c r="I5217" s="300" t="n"/>
      <c r="J5217" s="300" t="n"/>
      <c r="K5217" s="304" t="n"/>
      <c r="L5217" s="304" t="n"/>
      <c r="M5217" s="304" t="n"/>
      <c r="N5217" s="304" t="n"/>
    </row>
    <row r="5218" ht="15.75" customHeight="1" s="412">
      <c r="A5218" s="300" t="n">
        <v>5291</v>
      </c>
      <c r="B5218" s="300" t="n">
        <v>29</v>
      </c>
      <c r="C5218" s="300" t="inlineStr">
        <is>
          <t>T153</t>
        </is>
      </c>
      <c r="D5218" s="300" t="n">
        <v>19</v>
      </c>
      <c r="E5218" s="301" t="n">
        <v>43637</v>
      </c>
      <c r="F5218" s="300" t="n">
        <v>5292</v>
      </c>
      <c r="G5218" s="300" t="n">
        <v>7170</v>
      </c>
      <c r="H5218" s="300" t="n">
        <v>6799</v>
      </c>
      <c r="I5218" s="300" t="inlineStr">
        <is>
          <t>8</t>
        </is>
      </c>
      <c r="J5218" s="300" t="n"/>
      <c r="K5218" s="304" t="n"/>
      <c r="L5218" s="304" t="n"/>
      <c r="M5218" s="304" t="n"/>
      <c r="N5218" s="304" t="n"/>
    </row>
    <row r="5219" ht="15.75" customHeight="1" s="412">
      <c r="A5219" s="300" t="n">
        <v>5292</v>
      </c>
      <c r="B5219" s="300" t="n">
        <v>30</v>
      </c>
      <c r="C5219" s="300" t="inlineStr">
        <is>
          <t>T153</t>
        </is>
      </c>
      <c r="D5219" s="300" t="n">
        <v>19</v>
      </c>
      <c r="E5219" s="301" t="n">
        <v>43637</v>
      </c>
      <c r="F5219" s="300" t="n">
        <v>5244</v>
      </c>
      <c r="G5219" s="300" t="n">
        <v>7218</v>
      </c>
      <c r="H5219" s="300" t="n">
        <v>6832</v>
      </c>
      <c r="I5219" s="300" t="n"/>
      <c r="J5219" s="300" t="n"/>
      <c r="K5219" s="304" t="n"/>
      <c r="L5219" s="304" t="n"/>
      <c r="M5219" s="304" t="n"/>
      <c r="N5219" s="304" t="n"/>
    </row>
    <row r="5220" ht="15.75" customHeight="1" s="412">
      <c r="A5220" s="300" t="n">
        <v>5293</v>
      </c>
      <c r="B5220" s="300" t="n">
        <v>31</v>
      </c>
      <c r="C5220" s="300" t="inlineStr">
        <is>
          <t>T155</t>
        </is>
      </c>
      <c r="D5220" s="300" t="n">
        <v>19</v>
      </c>
      <c r="E5220" s="301" t="n">
        <v>43637</v>
      </c>
      <c r="F5220" s="300" t="n">
        <v>5227</v>
      </c>
      <c r="G5220" s="300" t="n">
        <v>7855</v>
      </c>
      <c r="H5220" s="300" t="n">
        <v>6353</v>
      </c>
      <c r="I5220" s="300" t="inlineStr">
        <is>
          <t>8</t>
        </is>
      </c>
      <c r="J5220" s="300" t="n"/>
      <c r="K5220" s="304" t="n"/>
      <c r="L5220" s="304" t="n"/>
      <c r="M5220" s="304" t="n"/>
      <c r="N5220" s="304" t="n"/>
    </row>
    <row r="5221" ht="15.75" customHeight="1" s="412">
      <c r="A5221" s="300" t="n">
        <v>5294</v>
      </c>
      <c r="B5221" s="300" t="n">
        <v>32</v>
      </c>
      <c r="C5221" s="300" t="inlineStr">
        <is>
          <t>T155</t>
        </is>
      </c>
      <c r="D5221" s="300" t="n">
        <v>19</v>
      </c>
      <c r="E5221" s="301" t="n">
        <v>43637</v>
      </c>
      <c r="F5221" s="300" t="n">
        <v>5214</v>
      </c>
      <c r="G5221" s="300" t="n">
        <v>8007</v>
      </c>
      <c r="H5221" s="300" t="n">
        <v>5453</v>
      </c>
      <c r="I5221" s="300" t="n"/>
      <c r="J5221" s="300" t="n"/>
      <c r="K5221" s="304" t="n"/>
      <c r="L5221" s="304" t="n"/>
      <c r="M5221" s="304" t="n"/>
      <c r="N5221" s="304" t="n"/>
    </row>
    <row r="5222" ht="15.75" customHeight="1" s="412">
      <c r="A5222" s="300" t="n">
        <v>5295</v>
      </c>
      <c r="B5222" s="300" t="n">
        <v>33</v>
      </c>
      <c r="C5222" s="300" t="inlineStr">
        <is>
          <t>T158</t>
        </is>
      </c>
      <c r="D5222" s="300" t="n">
        <v>19</v>
      </c>
      <c r="E5222" s="301" t="n">
        <v>43637</v>
      </c>
      <c r="F5222" s="300" t="n">
        <v>5203</v>
      </c>
      <c r="G5222" s="300" t="n"/>
      <c r="H5222" s="300" t="n"/>
      <c r="I5222" s="300" t="n"/>
      <c r="J5222" s="300" t="n"/>
      <c r="K5222" s="304" t="n"/>
      <c r="L5222" s="304" t="n"/>
      <c r="M5222" s="304" t="n"/>
      <c r="N5222" s="304" t="n"/>
    </row>
    <row r="5223" ht="15.75" customHeight="1" s="412">
      <c r="A5223" s="300" t="n">
        <v>5296</v>
      </c>
      <c r="B5223" s="300" t="n">
        <v>34</v>
      </c>
      <c r="C5223" s="300" t="inlineStr">
        <is>
          <t>T158</t>
        </is>
      </c>
      <c r="D5223" s="300" t="n">
        <v>19</v>
      </c>
      <c r="E5223" s="301" t="n">
        <v>43637</v>
      </c>
      <c r="F5223" s="300" t="n">
        <v>5191</v>
      </c>
      <c r="G5223" s="300" t="n"/>
      <c r="H5223" s="300" t="n"/>
      <c r="I5223" s="300" t="n"/>
      <c r="J5223" s="300" t="n"/>
      <c r="K5223" s="304" t="n"/>
      <c r="L5223" s="304" t="n"/>
      <c r="M5223" s="304" t="n"/>
      <c r="N5223" s="304" t="n"/>
    </row>
    <row r="5224" ht="15.75" customHeight="1" s="412">
      <c r="A5224" s="300" t="n">
        <v>5297</v>
      </c>
      <c r="B5224" s="300" t="n">
        <v>35</v>
      </c>
      <c r="C5224" s="300" t="inlineStr">
        <is>
          <t>T160</t>
        </is>
      </c>
      <c r="D5224" s="300" t="n">
        <v>19</v>
      </c>
      <c r="E5224" s="301" t="n">
        <v>43637</v>
      </c>
      <c r="F5224" s="300" t="n">
        <v>5280</v>
      </c>
      <c r="G5224" s="300" t="n">
        <v>8048</v>
      </c>
      <c r="H5224" s="300" t="n">
        <v>7525</v>
      </c>
      <c r="I5224" s="300" t="inlineStr">
        <is>
          <t>7</t>
        </is>
      </c>
      <c r="J5224" s="300" t="n"/>
      <c r="K5224" s="304" t="n"/>
      <c r="L5224" s="304" t="n"/>
      <c r="M5224" s="304" t="n"/>
      <c r="N5224" s="304" t="n"/>
    </row>
    <row r="5225" ht="15.75" customHeight="1" s="412">
      <c r="A5225" s="300" t="n">
        <v>5298</v>
      </c>
      <c r="B5225" s="300" t="n">
        <v>36</v>
      </c>
      <c r="C5225" s="300" t="inlineStr">
        <is>
          <t>T160</t>
        </is>
      </c>
      <c r="D5225" s="300" t="n">
        <v>19</v>
      </c>
      <c r="E5225" s="301" t="n">
        <v>43637</v>
      </c>
      <c r="F5225" s="300" t="n">
        <v>5219</v>
      </c>
      <c r="G5225" s="300" t="n">
        <v>8434</v>
      </c>
      <c r="H5225" s="300" t="n">
        <v>7791</v>
      </c>
      <c r="I5225" s="300" t="n"/>
      <c r="J5225" s="300" t="n"/>
      <c r="K5225" s="304" t="n"/>
      <c r="L5225" s="304" t="n"/>
      <c r="M5225" s="304" t="n"/>
      <c r="N5225" s="304" t="n"/>
    </row>
    <row r="5226" ht="15.75" customHeight="1" s="412">
      <c r="A5226" s="300" t="n">
        <v>5299</v>
      </c>
      <c r="B5226" s="300" t="n">
        <v>37</v>
      </c>
      <c r="C5226" s="300" t="inlineStr">
        <is>
          <t>T161</t>
        </is>
      </c>
      <c r="D5226" s="300" t="n">
        <v>19</v>
      </c>
      <c r="E5226" s="301" t="n">
        <v>43637</v>
      </c>
      <c r="F5226" s="300" t="n">
        <v>5225</v>
      </c>
      <c r="G5226" s="300" t="n">
        <v>7734</v>
      </c>
      <c r="H5226" s="300" t="n">
        <v>7256</v>
      </c>
      <c r="I5226" s="300" t="inlineStr">
        <is>
          <t>7</t>
        </is>
      </c>
      <c r="J5226" s="300" t="n"/>
      <c r="K5226" s="304" t="n"/>
      <c r="L5226" s="304" t="n"/>
      <c r="M5226" s="304" t="n"/>
      <c r="N5226" s="304" t="n"/>
    </row>
    <row r="5227" ht="15.75" customHeight="1" s="412">
      <c r="A5227" s="300" t="n">
        <v>5300</v>
      </c>
      <c r="B5227" s="300" t="n">
        <v>38</v>
      </c>
      <c r="C5227" s="300" t="inlineStr">
        <is>
          <t>T161</t>
        </is>
      </c>
      <c r="D5227" s="300" t="n">
        <v>19</v>
      </c>
      <c r="E5227" s="301" t="n">
        <v>43637</v>
      </c>
      <c r="F5227" s="300" t="n">
        <v>5241</v>
      </c>
      <c r="G5227" s="300" t="n">
        <v>7746</v>
      </c>
      <c r="H5227" s="300" t="n">
        <v>7264</v>
      </c>
      <c r="I5227" s="300" t="n"/>
      <c r="J5227" s="300" t="n"/>
      <c r="K5227" s="304" t="n"/>
      <c r="L5227" s="304" t="n"/>
      <c r="M5227" s="304" t="n"/>
      <c r="N5227" s="304" t="n"/>
    </row>
    <row r="5228" ht="15.75" customHeight="1" s="412">
      <c r="A5228" s="300" t="n">
        <v>5301</v>
      </c>
      <c r="B5228" s="300" t="n">
        <v>39</v>
      </c>
      <c r="C5228" s="300" t="inlineStr">
        <is>
          <t>T163</t>
        </is>
      </c>
      <c r="D5228" s="300" t="n">
        <v>19</v>
      </c>
      <c r="E5228" s="301" t="n">
        <v>43637</v>
      </c>
      <c r="F5228" s="300" t="n">
        <v>5245</v>
      </c>
      <c r="G5228" s="300" t="n">
        <v>7090</v>
      </c>
      <c r="H5228" s="300" t="n">
        <v>6756</v>
      </c>
      <c r="I5228" s="300" t="inlineStr">
        <is>
          <t>6</t>
        </is>
      </c>
      <c r="J5228" s="300" t="n"/>
      <c r="K5228" s="304" t="n"/>
      <c r="L5228" s="304" t="n"/>
      <c r="M5228" s="304" t="n"/>
      <c r="N5228" s="304" t="n"/>
    </row>
    <row r="5229" ht="15.75" customHeight="1" s="412">
      <c r="A5229" s="300" t="n">
        <v>5302</v>
      </c>
      <c r="B5229" s="300" t="n">
        <v>40</v>
      </c>
      <c r="C5229" s="300" t="inlineStr">
        <is>
          <t>T163</t>
        </is>
      </c>
      <c r="D5229" s="300" t="n">
        <v>19</v>
      </c>
      <c r="E5229" s="301" t="n">
        <v>43637</v>
      </c>
      <c r="F5229" s="300" t="n">
        <v>5216</v>
      </c>
      <c r="G5229" s="300" t="n">
        <v>7009</v>
      </c>
      <c r="H5229" s="300" t="n">
        <v>6682</v>
      </c>
      <c r="I5229" s="300" t="n"/>
      <c r="J5229" s="300" t="n"/>
      <c r="K5229" s="304" t="n"/>
      <c r="L5229" s="304" t="n"/>
      <c r="M5229" s="304" t="n"/>
      <c r="N5229" s="304" t="n"/>
    </row>
    <row r="5230" ht="15.75" customHeight="1" s="412">
      <c r="A5230" s="300" t="n">
        <v>5303</v>
      </c>
      <c r="B5230" s="300" t="n">
        <v>41</v>
      </c>
      <c r="C5230" s="300" t="inlineStr">
        <is>
          <t>T164</t>
        </is>
      </c>
      <c r="D5230" s="300" t="n">
        <v>19</v>
      </c>
      <c r="E5230" s="301" t="n">
        <v>43637</v>
      </c>
      <c r="F5230" s="300" t="n">
        <v>5264</v>
      </c>
      <c r="G5230" s="300" t="n">
        <v>7885</v>
      </c>
      <c r="H5230" s="300" t="n">
        <v>6371</v>
      </c>
      <c r="I5230" s="300" t="inlineStr">
        <is>
          <t>8</t>
        </is>
      </c>
      <c r="J5230" s="300" t="n"/>
      <c r="K5230" s="304" t="n"/>
      <c r="L5230" s="304" t="n"/>
      <c r="M5230" s="304" t="n"/>
      <c r="N5230" s="304" t="n"/>
    </row>
    <row r="5231" ht="15.75" customHeight="1" s="412">
      <c r="A5231" s="300" t="n">
        <v>5304</v>
      </c>
      <c r="B5231" s="300" t="n">
        <v>42</v>
      </c>
      <c r="C5231" s="300" t="inlineStr">
        <is>
          <t>T164</t>
        </is>
      </c>
      <c r="D5231" s="300" t="n">
        <v>19</v>
      </c>
      <c r="E5231" s="301" t="n">
        <v>43637</v>
      </c>
      <c r="F5231" s="300" t="n">
        <v>5270</v>
      </c>
      <c r="G5231" s="300" t="n">
        <v>7768</v>
      </c>
      <c r="H5231" s="300" t="n">
        <v>7276</v>
      </c>
      <c r="I5231" s="300" t="n"/>
      <c r="J5231" s="300" t="n"/>
      <c r="K5231" s="304" t="n"/>
      <c r="L5231" s="304" t="n"/>
      <c r="M5231" s="304" t="n"/>
      <c r="N5231" s="304" t="n"/>
    </row>
    <row r="5232" ht="15.75" customHeight="1" s="412">
      <c r="A5232" s="300" t="n">
        <v>5305</v>
      </c>
      <c r="B5232" s="300" t="n">
        <v>43</v>
      </c>
      <c r="C5232" s="300" t="inlineStr">
        <is>
          <t>T165</t>
        </is>
      </c>
      <c r="D5232" s="300" t="n">
        <v>19</v>
      </c>
      <c r="E5232" s="301" t="n">
        <v>43637</v>
      </c>
      <c r="F5232" s="300" t="n">
        <v>5211</v>
      </c>
      <c r="G5232" s="300" t="n">
        <v>8266</v>
      </c>
      <c r="H5232" s="300" t="n">
        <v>7639</v>
      </c>
      <c r="I5232" s="300" t="inlineStr">
        <is>
          <t>7</t>
        </is>
      </c>
      <c r="J5232" s="300" t="n"/>
      <c r="K5232" s="304" t="n"/>
      <c r="L5232" s="304" t="n"/>
      <c r="M5232" s="304" t="n"/>
      <c r="N5232" s="304" t="n"/>
    </row>
    <row r="5233" ht="15.75" customHeight="1" s="412">
      <c r="A5233" s="300" t="n">
        <v>5306</v>
      </c>
      <c r="B5233" s="300" t="n">
        <v>44</v>
      </c>
      <c r="C5233" s="300" t="inlineStr">
        <is>
          <t>T165</t>
        </is>
      </c>
      <c r="D5233" s="300" t="n">
        <v>19</v>
      </c>
      <c r="E5233" s="301" t="n">
        <v>43637</v>
      </c>
      <c r="F5233" s="300" t="n">
        <v>5218</v>
      </c>
      <c r="G5233" s="300" t="n">
        <v>8327</v>
      </c>
      <c r="H5233" s="300" t="n">
        <v>7669</v>
      </c>
      <c r="I5233" s="300" t="n"/>
      <c r="J5233" s="300" t="n"/>
      <c r="K5233" s="304" t="n"/>
      <c r="L5233" s="304" t="n"/>
      <c r="M5233" s="304" t="n"/>
      <c r="N5233" s="304" t="n"/>
    </row>
    <row r="5234" ht="15.75" customHeight="1" s="412">
      <c r="A5234" s="300" t="n">
        <v>5307</v>
      </c>
      <c r="B5234" s="300" t="n">
        <v>45</v>
      </c>
      <c r="C5234" s="300" t="inlineStr">
        <is>
          <t>T169</t>
        </is>
      </c>
      <c r="D5234" s="300" t="n">
        <v>19</v>
      </c>
      <c r="E5234" s="301" t="n">
        <v>43637</v>
      </c>
      <c r="F5234" s="300" t="n">
        <v>5211</v>
      </c>
      <c r="G5234" s="300" t="n">
        <v>7537</v>
      </c>
      <c r="H5234" s="300" t="n">
        <v>7086</v>
      </c>
      <c r="I5234" s="300" t="inlineStr">
        <is>
          <t>7</t>
        </is>
      </c>
      <c r="J5234" s="300" t="n"/>
      <c r="K5234" s="304" t="n"/>
      <c r="L5234" s="304" t="n"/>
      <c r="M5234" s="304" t="n"/>
      <c r="N5234" s="304" t="n"/>
    </row>
    <row r="5235" ht="15.75" customHeight="1" s="412">
      <c r="A5235" s="300" t="n">
        <v>5308</v>
      </c>
      <c r="B5235" s="300" t="n">
        <v>46</v>
      </c>
      <c r="C5235" s="300" t="inlineStr">
        <is>
          <t>T169</t>
        </is>
      </c>
      <c r="D5235" s="300" t="n">
        <v>19</v>
      </c>
      <c r="E5235" s="301" t="n">
        <v>43637</v>
      </c>
      <c r="F5235" s="300" t="n">
        <v>5260</v>
      </c>
      <c r="G5235" s="300" t="n">
        <v>7360</v>
      </c>
      <c r="H5235" s="300" t="n">
        <v>6947</v>
      </c>
      <c r="I5235" s="300" t="n"/>
      <c r="J5235" s="300" t="n"/>
      <c r="K5235" s="304" t="n"/>
      <c r="L5235" s="304" t="n"/>
      <c r="M5235" s="304" t="n"/>
      <c r="N5235" s="304" t="n"/>
    </row>
    <row r="5236" ht="15.75" customHeight="1" s="412">
      <c r="A5236" s="300" t="n">
        <v>5309</v>
      </c>
      <c r="B5236" s="300" t="n">
        <v>47</v>
      </c>
      <c r="C5236" s="300" t="inlineStr">
        <is>
          <t>T172</t>
        </is>
      </c>
      <c r="D5236" s="300" t="n">
        <v>19</v>
      </c>
      <c r="E5236" s="301" t="n">
        <v>43637</v>
      </c>
      <c r="F5236" s="300" t="n">
        <v>5258</v>
      </c>
      <c r="G5236" s="300" t="n">
        <v>8715</v>
      </c>
      <c r="H5236" s="300" t="n">
        <v>7989</v>
      </c>
      <c r="I5236" s="300" t="inlineStr">
        <is>
          <t>7</t>
        </is>
      </c>
      <c r="J5236" s="300" t="n"/>
      <c r="K5236" s="304" t="n"/>
      <c r="L5236" s="304" t="n"/>
      <c r="M5236" s="304" t="n"/>
      <c r="N5236" s="304" t="n"/>
    </row>
    <row r="5237" ht="15.75" customHeight="1" s="412">
      <c r="A5237" s="300" t="n">
        <v>5310</v>
      </c>
      <c r="B5237" s="300" t="n">
        <v>48</v>
      </c>
      <c r="C5237" s="300" t="inlineStr">
        <is>
          <t>T172</t>
        </is>
      </c>
      <c r="D5237" s="300" t="n">
        <v>19</v>
      </c>
      <c r="E5237" s="301" t="n">
        <v>43637</v>
      </c>
      <c r="F5237" s="300" t="n">
        <v>5245</v>
      </c>
      <c r="G5237" s="300" t="n">
        <v>8442</v>
      </c>
      <c r="H5237" s="300" t="n">
        <v>7778</v>
      </c>
      <c r="I5237" s="300" t="n"/>
      <c r="J5237" s="300" t="n"/>
      <c r="K5237" s="304" t="n"/>
      <c r="L5237" s="304" t="n"/>
      <c r="M5237" s="304" t="n"/>
      <c r="N5237" s="304" t="n"/>
    </row>
    <row r="5238" ht="15.75" customHeight="1" s="412">
      <c r="A5238" s="300" t="n">
        <v>5311</v>
      </c>
      <c r="B5238" s="300" t="n">
        <v>49</v>
      </c>
      <c r="C5238" s="300" t="inlineStr">
        <is>
          <t>T173</t>
        </is>
      </c>
      <c r="D5238" s="300" t="n">
        <v>19</v>
      </c>
      <c r="E5238" s="301" t="n">
        <v>43637</v>
      </c>
      <c r="F5238" s="300" t="n">
        <v>5203</v>
      </c>
      <c r="G5238" s="300" t="n">
        <v>7307</v>
      </c>
      <c r="H5238" s="300" t="n">
        <v>6899</v>
      </c>
      <c r="I5238" s="300" t="inlineStr">
        <is>
          <t>8</t>
        </is>
      </c>
      <c r="J5238" s="300" t="n"/>
      <c r="K5238" s="304" t="n"/>
      <c r="L5238" s="304" t="n"/>
      <c r="M5238" s="304" t="n"/>
      <c r="N5238" s="304" t="n"/>
    </row>
    <row r="5239" ht="15.75" customHeight="1" s="412">
      <c r="A5239" s="300" t="n">
        <v>5312</v>
      </c>
      <c r="B5239" s="300" t="n">
        <v>50</v>
      </c>
      <c r="C5239" s="300" t="inlineStr">
        <is>
          <t>T173</t>
        </is>
      </c>
      <c r="D5239" s="300" t="n">
        <v>19</v>
      </c>
      <c r="E5239" s="301" t="n">
        <v>43637</v>
      </c>
      <c r="F5239" s="300" t="n">
        <v>5251</v>
      </c>
      <c r="G5239" s="300" t="n">
        <v>7391</v>
      </c>
      <c r="H5239" s="300" t="n">
        <v>6978</v>
      </c>
      <c r="I5239" s="300" t="n"/>
      <c r="J5239" s="300" t="n"/>
      <c r="K5239" s="304" t="n"/>
      <c r="L5239" s="304" t="n"/>
      <c r="M5239" s="304" t="n"/>
      <c r="N5239" s="304" t="n"/>
    </row>
    <row r="5240" ht="15.75" customHeight="1" s="412">
      <c r="A5240" s="300" t="n">
        <v>5313</v>
      </c>
      <c r="B5240" s="300" t="n">
        <v>51</v>
      </c>
      <c r="C5240" s="300" t="inlineStr">
        <is>
          <t>T175</t>
        </is>
      </c>
      <c r="D5240" s="300" t="n">
        <v>19</v>
      </c>
      <c r="E5240" s="301" t="n">
        <v>43637</v>
      </c>
      <c r="F5240" s="300" t="n">
        <v>5234</v>
      </c>
      <c r="G5240" s="300" t="n">
        <v>6638</v>
      </c>
      <c r="H5240" s="300" t="n">
        <v>6368</v>
      </c>
      <c r="I5240" s="300" t="inlineStr">
        <is>
          <t>9</t>
        </is>
      </c>
      <c r="J5240" s="300" t="n"/>
      <c r="K5240" s="304" t="n"/>
      <c r="L5240" s="304" t="n"/>
      <c r="M5240" s="304" t="n"/>
      <c r="N5240" s="304" t="n"/>
    </row>
    <row r="5241" ht="15.75" customHeight="1" s="412">
      <c r="A5241" s="300" t="n">
        <v>5314</v>
      </c>
      <c r="B5241" s="300" t="n">
        <v>52</v>
      </c>
      <c r="C5241" s="300" t="inlineStr">
        <is>
          <t>T175</t>
        </is>
      </c>
      <c r="D5241" s="300" t="n">
        <v>19</v>
      </c>
      <c r="E5241" s="301" t="n">
        <v>43637</v>
      </c>
      <c r="F5241" s="300" t="n">
        <v>5234</v>
      </c>
      <c r="G5241" s="300" t="n">
        <v>6798</v>
      </c>
      <c r="H5241" s="300" t="n">
        <v>6457</v>
      </c>
      <c r="I5241" s="300" t="n"/>
      <c r="J5241" s="300" t="n"/>
      <c r="K5241" s="304" t="n"/>
      <c r="L5241" s="304" t="n"/>
      <c r="M5241" s="304" t="n"/>
      <c r="N5241" s="304" t="n"/>
    </row>
    <row r="5242" ht="15.75" customHeight="1" s="412">
      <c r="A5242" s="300" t="n">
        <v>5315</v>
      </c>
      <c r="B5242" s="300" t="n">
        <v>53</v>
      </c>
      <c r="C5242" s="300" t="inlineStr">
        <is>
          <t>T179</t>
        </is>
      </c>
      <c r="D5242" s="300" t="n">
        <v>19</v>
      </c>
      <c r="E5242" s="301" t="n">
        <v>43637</v>
      </c>
      <c r="F5242" s="300" t="n">
        <v>5232</v>
      </c>
      <c r="G5242" s="300" t="n">
        <v>7962</v>
      </c>
      <c r="H5242" s="300" t="n">
        <v>7428</v>
      </c>
      <c r="I5242" s="300" t="inlineStr">
        <is>
          <t>9</t>
        </is>
      </c>
      <c r="J5242" s="300" t="n"/>
      <c r="K5242" s="304" t="n"/>
      <c r="L5242" s="304" t="n"/>
      <c r="M5242" s="304" t="n"/>
      <c r="N5242" s="304" t="n"/>
    </row>
    <row r="5243" ht="15.75" customHeight="1" s="412">
      <c r="A5243" s="300" t="n">
        <v>5316</v>
      </c>
      <c r="B5243" s="300" t="n">
        <v>54</v>
      </c>
      <c r="C5243" s="300" t="inlineStr">
        <is>
          <t>T179</t>
        </is>
      </c>
      <c r="D5243" s="300" t="n">
        <v>19</v>
      </c>
      <c r="E5243" s="301" t="n">
        <v>43637</v>
      </c>
      <c r="F5243" s="300" t="n">
        <v>5271</v>
      </c>
      <c r="G5243" s="300" t="n">
        <v>7960</v>
      </c>
      <c r="H5243" s="300" t="n">
        <v>7447</v>
      </c>
      <c r="I5243" s="300" t="n"/>
      <c r="J5243" s="300" t="n"/>
      <c r="K5243" s="304" t="n"/>
      <c r="L5243" s="304" t="n"/>
      <c r="M5243" s="304" t="n"/>
      <c r="N5243" s="304" t="n"/>
    </row>
    <row r="5244" ht="15.75" customHeight="1" s="412">
      <c r="A5244" s="300" t="n">
        <v>5317</v>
      </c>
      <c r="B5244" s="300" t="n">
        <v>55</v>
      </c>
      <c r="C5244" s="300" t="inlineStr">
        <is>
          <t>T180</t>
        </is>
      </c>
      <c r="D5244" s="300" t="n">
        <v>19</v>
      </c>
      <c r="E5244" s="301" t="n">
        <v>43637</v>
      </c>
      <c r="F5244" s="300" t="n">
        <v>5269</v>
      </c>
      <c r="G5244" s="300" t="n">
        <v>7922</v>
      </c>
      <c r="H5244" s="300" t="n">
        <v>7321</v>
      </c>
      <c r="I5244" s="300" t="inlineStr">
        <is>
          <t>10</t>
        </is>
      </c>
      <c r="J5244" s="300" t="n"/>
      <c r="K5244" s="304" t="n"/>
      <c r="L5244" s="304" t="n"/>
      <c r="M5244" s="304" t="n"/>
      <c r="N5244" s="304" t="n"/>
    </row>
    <row r="5245" ht="15.75" customHeight="1" s="412">
      <c r="A5245" s="300" t="n">
        <v>5318</v>
      </c>
      <c r="B5245" s="300" t="n">
        <v>56</v>
      </c>
      <c r="C5245" s="300" t="inlineStr">
        <is>
          <t>T180</t>
        </is>
      </c>
      <c r="D5245" s="300" t="n">
        <v>19</v>
      </c>
      <c r="E5245" s="301" t="n">
        <v>43637</v>
      </c>
      <c r="F5245" s="300" t="n">
        <v>5254</v>
      </c>
      <c r="G5245" s="300" t="n">
        <v>8112</v>
      </c>
      <c r="H5245" s="300" t="n">
        <v>6823</v>
      </c>
      <c r="I5245" s="300" t="n"/>
      <c r="J5245" s="300" t="n"/>
      <c r="K5245" s="304" t="n"/>
      <c r="L5245" s="304" t="n"/>
      <c r="M5245" s="304" t="n"/>
      <c r="N5245" s="304" t="n"/>
    </row>
    <row r="5246" ht="15.75" customHeight="1" s="412">
      <c r="A5246" s="300" t="n">
        <v>5319</v>
      </c>
      <c r="B5246" s="300" t="n">
        <v>57</v>
      </c>
      <c r="C5246" s="300" t="inlineStr">
        <is>
          <t>T184</t>
        </is>
      </c>
      <c r="D5246" s="300" t="n">
        <v>19</v>
      </c>
      <c r="E5246" s="301" t="n">
        <v>43637</v>
      </c>
      <c r="F5246" s="300" t="n">
        <v>5257</v>
      </c>
      <c r="G5246" s="300" t="n">
        <v>7189</v>
      </c>
      <c r="H5246" s="300" t="n">
        <v>6827</v>
      </c>
      <c r="I5246" s="300" t="inlineStr">
        <is>
          <t>7</t>
        </is>
      </c>
      <c r="J5246" s="300" t="n"/>
      <c r="K5246" s="304" t="n"/>
      <c r="L5246" s="304" t="n"/>
      <c r="M5246" s="304" t="n"/>
      <c r="N5246" s="304" t="n"/>
    </row>
    <row r="5247" ht="15.75" customHeight="1" s="412">
      <c r="A5247" s="300" t="n">
        <v>5320</v>
      </c>
      <c r="B5247" s="300" t="n">
        <v>58</v>
      </c>
      <c r="C5247" s="300" t="inlineStr">
        <is>
          <t>T184</t>
        </is>
      </c>
      <c r="D5247" s="300" t="n">
        <v>19</v>
      </c>
      <c r="E5247" s="301" t="n">
        <v>43637</v>
      </c>
      <c r="F5247" s="300" t="n">
        <v>5320</v>
      </c>
      <c r="G5247" s="300" t="n">
        <v>7228</v>
      </c>
      <c r="H5247" s="300" t="n">
        <v>7355</v>
      </c>
      <c r="I5247" s="300" t="n"/>
      <c r="J5247" s="300" t="n"/>
      <c r="K5247" s="304" t="n"/>
      <c r="L5247" s="304" t="n"/>
      <c r="M5247" s="304" t="n"/>
      <c r="N5247" s="304" t="n"/>
    </row>
    <row r="5248" ht="15.75" customHeight="1" s="412">
      <c r="A5248" s="300" t="n">
        <v>5321</v>
      </c>
      <c r="B5248" s="300" t="n">
        <v>59</v>
      </c>
      <c r="C5248" s="300" t="inlineStr">
        <is>
          <t>T185</t>
        </is>
      </c>
      <c r="D5248" s="300" t="n">
        <v>19</v>
      </c>
      <c r="E5248" s="301" t="n">
        <v>43637</v>
      </c>
      <c r="F5248" s="300" t="n">
        <v>5278</v>
      </c>
      <c r="G5248" s="300" t="n">
        <v>7852</v>
      </c>
      <c r="H5248" s="300" t="n">
        <v>7452</v>
      </c>
      <c r="I5248" s="300" t="inlineStr">
        <is>
          <t>7</t>
        </is>
      </c>
      <c r="J5248" s="300" t="n"/>
      <c r="K5248" s="304" t="n"/>
      <c r="L5248" s="304" t="n"/>
      <c r="M5248" s="304" t="n"/>
      <c r="N5248" s="304" t="n"/>
    </row>
    <row r="5249" ht="15.75" customHeight="1" s="412">
      <c r="A5249" s="300" t="n">
        <v>5322</v>
      </c>
      <c r="B5249" s="300" t="n">
        <v>60</v>
      </c>
      <c r="C5249" s="300" t="inlineStr">
        <is>
          <t>T185</t>
        </is>
      </c>
      <c r="D5249" s="300" t="n">
        <v>19</v>
      </c>
      <c r="E5249" s="301" t="n">
        <v>43637</v>
      </c>
      <c r="F5249" s="300" t="n">
        <v>5220</v>
      </c>
      <c r="G5249" s="300" t="n">
        <v>7944</v>
      </c>
      <c r="H5249" s="300" t="n">
        <v>7419</v>
      </c>
      <c r="I5249" s="300" t="n"/>
      <c r="J5249" s="300" t="n"/>
      <c r="K5249" s="304" t="n"/>
      <c r="L5249" s="304" t="n"/>
      <c r="M5249" s="304" t="n"/>
      <c r="N5249" s="304" t="n"/>
    </row>
    <row r="5250" ht="15.75" customHeight="1" s="412">
      <c r="A5250" s="300" t="n">
        <v>5323</v>
      </c>
      <c r="B5250" s="300" t="n">
        <v>61</v>
      </c>
      <c r="C5250" s="300" t="inlineStr">
        <is>
          <t>T191</t>
        </is>
      </c>
      <c r="D5250" s="300" t="n">
        <v>19</v>
      </c>
      <c r="E5250" s="301" t="n">
        <v>43637</v>
      </c>
      <c r="F5250" s="300" t="n">
        <v>5212</v>
      </c>
      <c r="G5250" s="300" t="n">
        <v>6927</v>
      </c>
      <c r="H5250" s="300" t="n">
        <v>6618</v>
      </c>
      <c r="I5250" s="300" t="inlineStr">
        <is>
          <t>8</t>
        </is>
      </c>
      <c r="J5250" s="300" t="n"/>
      <c r="K5250" s="304" t="n"/>
      <c r="L5250" s="304" t="n"/>
      <c r="M5250" s="304" t="n"/>
      <c r="N5250" s="304" t="n"/>
    </row>
    <row r="5251" ht="15.75" customHeight="1" s="412">
      <c r="A5251" s="300" t="n">
        <v>5324</v>
      </c>
      <c r="B5251" s="300" t="n">
        <v>62</v>
      </c>
      <c r="C5251" s="300" t="inlineStr">
        <is>
          <t>T191</t>
        </is>
      </c>
      <c r="D5251" s="300" t="n">
        <v>19</v>
      </c>
      <c r="E5251" s="301" t="n">
        <v>43637</v>
      </c>
      <c r="F5251" s="300" t="n">
        <v>5209</v>
      </c>
      <c r="G5251" s="300" t="n">
        <v>7065</v>
      </c>
      <c r="H5251" s="300" t="n">
        <v>6730</v>
      </c>
      <c r="I5251" s="300" t="n"/>
      <c r="J5251" s="300" t="n"/>
      <c r="K5251" s="304" t="n"/>
      <c r="L5251" s="304" t="n"/>
      <c r="M5251" s="304" t="n"/>
      <c r="N5251" s="304" t="n"/>
    </row>
    <row r="5252" ht="15.75" customHeight="1" s="412">
      <c r="A5252" s="300" t="n">
        <v>5325</v>
      </c>
      <c r="B5252" s="300" t="n">
        <v>63</v>
      </c>
      <c r="C5252" s="300" t="inlineStr">
        <is>
          <t>T195</t>
        </is>
      </c>
      <c r="D5252" s="300" t="n">
        <v>19</v>
      </c>
      <c r="E5252" s="301" t="n">
        <v>43637</v>
      </c>
      <c r="F5252" s="300" t="n">
        <v>5214</v>
      </c>
      <c r="G5252" s="300" t="n">
        <v>7433</v>
      </c>
      <c r="H5252" s="300" t="n">
        <v>6689</v>
      </c>
      <c r="I5252" s="300" t="inlineStr">
        <is>
          <t>12</t>
        </is>
      </c>
      <c r="J5252" s="300" t="n"/>
      <c r="K5252" s="304" t="n"/>
      <c r="L5252" s="304" t="n"/>
      <c r="M5252" s="304" t="n"/>
      <c r="N5252" s="304" t="n"/>
    </row>
    <row r="5253" ht="15.75" customHeight="1" s="412">
      <c r="A5253" s="300" t="n">
        <v>5326</v>
      </c>
      <c r="B5253" s="300" t="n">
        <v>64</v>
      </c>
      <c r="C5253" s="300" t="inlineStr">
        <is>
          <t>T195</t>
        </is>
      </c>
      <c r="D5253" s="300" t="n">
        <v>19</v>
      </c>
      <c r="E5253" s="301" t="n">
        <v>43637</v>
      </c>
      <c r="F5253" s="300" t="n">
        <v>5232</v>
      </c>
      <c r="G5253" s="300" t="n">
        <v>7454</v>
      </c>
      <c r="H5253" s="300" t="n">
        <v>7005</v>
      </c>
      <c r="I5253" s="300" t="n"/>
      <c r="J5253" s="300" t="n"/>
      <c r="K5253" s="304" t="n"/>
      <c r="L5253" s="304" t="n"/>
      <c r="M5253" s="304" t="n"/>
      <c r="N5253" s="304" t="n"/>
    </row>
    <row r="5254" ht="15.75" customHeight="1" s="412">
      <c r="A5254" s="300" t="n">
        <v>5327</v>
      </c>
      <c r="B5254" s="300" t="n">
        <v>65</v>
      </c>
      <c r="C5254" s="300" t="inlineStr">
        <is>
          <t>T196</t>
        </is>
      </c>
      <c r="D5254" s="300" t="n">
        <v>19</v>
      </c>
      <c r="E5254" s="301" t="n">
        <v>43637</v>
      </c>
      <c r="F5254" s="300" t="n">
        <v>5215</v>
      </c>
      <c r="G5254" s="300" t="n">
        <v>6938</v>
      </c>
      <c r="H5254" s="300" t="n">
        <v>6605</v>
      </c>
      <c r="I5254" s="300" t="n">
        <v>5</v>
      </c>
      <c r="J5254" s="300" t="n"/>
      <c r="K5254" s="304" t="n"/>
      <c r="L5254" s="304" t="n"/>
      <c r="M5254" s="304" t="n"/>
      <c r="N5254" s="304" t="n"/>
    </row>
    <row r="5255" ht="15.75" customHeight="1" s="412">
      <c r="A5255" s="300" t="n">
        <v>5328</v>
      </c>
      <c r="B5255" s="300" t="n">
        <v>66</v>
      </c>
      <c r="C5255" s="300" t="inlineStr">
        <is>
          <t>T196</t>
        </is>
      </c>
      <c r="D5255" s="300" t="n">
        <v>19</v>
      </c>
      <c r="E5255" s="301" t="n">
        <v>43637</v>
      </c>
      <c r="F5255" s="300" t="n">
        <v>5279</v>
      </c>
      <c r="G5255" s="300" t="n">
        <v>7112</v>
      </c>
      <c r="H5255" s="300" t="n">
        <v>6781</v>
      </c>
      <c r="I5255" s="300" t="n"/>
      <c r="J5255" s="300" t="n"/>
      <c r="K5255" s="304" t="n"/>
      <c r="L5255" s="304" t="n"/>
      <c r="M5255" s="304" t="n"/>
      <c r="N5255" s="304" t="n"/>
    </row>
    <row r="5256" ht="15.75" customHeight="1" s="412">
      <c r="A5256" s="300" t="n">
        <v>5329</v>
      </c>
      <c r="B5256" s="300" t="n">
        <v>67</v>
      </c>
      <c r="C5256" s="300" t="inlineStr">
        <is>
          <t>T197</t>
        </is>
      </c>
      <c r="D5256" s="300" t="n">
        <v>19</v>
      </c>
      <c r="E5256" s="301" t="n">
        <v>43637</v>
      </c>
      <c r="F5256" s="300" t="n">
        <v>5217</v>
      </c>
      <c r="G5256" s="300" t="n">
        <v>6594</v>
      </c>
      <c r="H5256" s="300" t="n">
        <v>7914</v>
      </c>
      <c r="I5256" s="300" t="n">
        <v>5</v>
      </c>
      <c r="J5256" s="300" t="n"/>
      <c r="K5256" s="304" t="n"/>
      <c r="L5256" s="304" t="n"/>
      <c r="M5256" s="304" t="n"/>
      <c r="N5256" s="304" t="n"/>
    </row>
    <row r="5257" ht="15.75" customHeight="1" s="412">
      <c r="A5257" s="300" t="n">
        <v>5330</v>
      </c>
      <c r="B5257" s="300" t="n">
        <v>68</v>
      </c>
      <c r="C5257" s="300" t="inlineStr">
        <is>
          <t>T197</t>
        </is>
      </c>
      <c r="D5257" s="300" t="n">
        <v>19</v>
      </c>
      <c r="E5257" s="301" t="n">
        <v>43637</v>
      </c>
      <c r="F5257" s="300" t="n">
        <v>5288</v>
      </c>
      <c r="G5257" s="300" t="n">
        <v>8486</v>
      </c>
      <c r="H5257" s="300" t="n">
        <v>7847</v>
      </c>
      <c r="I5257" s="300" t="n"/>
      <c r="J5257" s="300" t="n"/>
      <c r="K5257" s="304" t="n"/>
      <c r="L5257" s="304" t="n"/>
      <c r="M5257" s="304" t="n"/>
      <c r="N5257" s="304" t="n"/>
    </row>
    <row r="5258" ht="15.75" customHeight="1" s="412">
      <c r="A5258" s="300" t="n">
        <v>5331</v>
      </c>
      <c r="B5258" s="300" t="n">
        <v>69</v>
      </c>
      <c r="C5258" s="300" t="inlineStr">
        <is>
          <t>T202</t>
        </is>
      </c>
      <c r="D5258" s="300" t="n">
        <v>19</v>
      </c>
      <c r="E5258" s="301" t="n">
        <v>43637</v>
      </c>
      <c r="F5258" s="300" t="n">
        <v>5248</v>
      </c>
      <c r="G5258" s="300" t="n">
        <v>7230</v>
      </c>
      <c r="H5258" s="300" t="n">
        <v>6850</v>
      </c>
      <c r="I5258" s="300" t="n">
        <v>6</v>
      </c>
      <c r="J5258" s="300" t="n"/>
      <c r="K5258" s="304" t="n"/>
      <c r="L5258" s="304" t="n"/>
      <c r="M5258" s="304" t="n"/>
      <c r="N5258" s="304" t="n"/>
    </row>
    <row r="5259" ht="15.75" customHeight="1" s="412">
      <c r="A5259" s="300" t="n">
        <v>5332</v>
      </c>
      <c r="B5259" s="300" t="n">
        <v>70</v>
      </c>
      <c r="C5259" s="300" t="inlineStr">
        <is>
          <t>T202</t>
        </is>
      </c>
      <c r="D5259" s="300" t="n">
        <v>19</v>
      </c>
      <c r="E5259" s="301" t="n">
        <v>43637</v>
      </c>
      <c r="F5259" s="300" t="n">
        <v>5266</v>
      </c>
      <c r="G5259" s="300" t="n">
        <v>7329</v>
      </c>
      <c r="H5259" s="300" t="n">
        <v>6934</v>
      </c>
      <c r="I5259" s="300" t="n"/>
      <c r="J5259" s="300" t="n"/>
      <c r="K5259" s="304" t="n"/>
      <c r="L5259" s="304" t="n"/>
      <c r="M5259" s="304" t="n"/>
      <c r="N5259" s="304" t="n"/>
    </row>
    <row r="5260" ht="15.75" customHeight="1" s="412">
      <c r="A5260" s="300" t="n">
        <v>5333</v>
      </c>
      <c r="B5260" s="300" t="n">
        <v>71</v>
      </c>
      <c r="C5260" s="300" t="inlineStr">
        <is>
          <t>T204</t>
        </is>
      </c>
      <c r="D5260" s="300" t="n">
        <v>19</v>
      </c>
      <c r="E5260" s="301" t="n">
        <v>43637</v>
      </c>
      <c r="F5260" s="300" t="n">
        <v>5256</v>
      </c>
      <c r="G5260" s="300" t="n">
        <v>8300</v>
      </c>
      <c r="H5260" s="300" t="n">
        <v>7586</v>
      </c>
      <c r="I5260" s="300" t="n">
        <v>11</v>
      </c>
      <c r="J5260" s="300" t="n"/>
      <c r="K5260" s="304" t="n"/>
      <c r="L5260" s="304" t="n"/>
      <c r="M5260" s="304" t="n"/>
      <c r="N5260" s="304" t="n"/>
    </row>
    <row r="5261" ht="15.75" customHeight="1" s="412">
      <c r="A5261" s="300" t="n">
        <v>5334</v>
      </c>
      <c r="B5261" s="300" t="n">
        <v>72</v>
      </c>
      <c r="C5261" s="300" t="inlineStr">
        <is>
          <t>T204</t>
        </is>
      </c>
      <c r="D5261" s="300" t="n">
        <v>19</v>
      </c>
      <c r="E5261" s="301" t="n">
        <v>43637</v>
      </c>
      <c r="F5261" s="300" t="n">
        <v>5223</v>
      </c>
      <c r="G5261" s="300" t="n">
        <v>8543</v>
      </c>
      <c r="H5261" s="300" t="n">
        <v>7780</v>
      </c>
      <c r="I5261" s="300" t="n"/>
      <c r="J5261" s="300" t="n"/>
      <c r="K5261" s="304" t="n"/>
      <c r="L5261" s="304" t="n"/>
      <c r="M5261" s="304" t="n"/>
      <c r="N5261" s="304" t="n"/>
    </row>
    <row r="5262" ht="15.75" customHeight="1" s="412">
      <c r="A5262" s="300" t="n">
        <v>5335</v>
      </c>
      <c r="B5262" s="300" t="n">
        <v>73</v>
      </c>
      <c r="C5262" s="300" t="inlineStr">
        <is>
          <t>T210</t>
        </is>
      </c>
      <c r="D5262" s="300" t="n">
        <v>19</v>
      </c>
      <c r="E5262" s="301" t="n">
        <v>43637</v>
      </c>
      <c r="F5262" s="300" t="n">
        <v>5203</v>
      </c>
      <c r="G5262" s="300" t="n">
        <v>7236</v>
      </c>
      <c r="H5262" s="300" t="n">
        <v>6862</v>
      </c>
      <c r="I5262" s="300" t="n">
        <v>10</v>
      </c>
      <c r="J5262" s="300" t="n"/>
      <c r="K5262" s="304" t="n"/>
      <c r="L5262" s="304" t="n"/>
      <c r="M5262" s="304" t="n"/>
      <c r="N5262" s="304" t="n"/>
    </row>
    <row r="5263" ht="15.75" customHeight="1" s="412">
      <c r="A5263" s="300" t="n">
        <v>5336</v>
      </c>
      <c r="B5263" s="300" t="n">
        <v>74</v>
      </c>
      <c r="C5263" s="300" t="inlineStr">
        <is>
          <t>T210</t>
        </is>
      </c>
      <c r="D5263" s="300" t="n">
        <v>19</v>
      </c>
      <c r="E5263" s="301" t="n">
        <v>43637</v>
      </c>
      <c r="F5263" s="300" t="n">
        <v>5309</v>
      </c>
      <c r="G5263" s="300" t="n">
        <v>7410</v>
      </c>
      <c r="H5263" s="300" t="n">
        <v>7027</v>
      </c>
      <c r="I5263" s="300" t="n"/>
      <c r="J5263" s="300" t="n"/>
      <c r="K5263" s="304" t="n"/>
      <c r="L5263" s="304" t="n"/>
      <c r="M5263" s="304" t="n"/>
      <c r="N5263" s="304" t="n"/>
    </row>
    <row r="5264" ht="15.75" customHeight="1" s="412">
      <c r="A5264" s="300" t="n">
        <v>5337</v>
      </c>
      <c r="B5264" s="300" t="n">
        <v>75</v>
      </c>
      <c r="C5264" s="300" t="inlineStr">
        <is>
          <t>T213</t>
        </is>
      </c>
      <c r="D5264" s="300" t="n">
        <v>19</v>
      </c>
      <c r="E5264" s="301" t="n">
        <v>43637</v>
      </c>
      <c r="F5264" s="300" t="n">
        <v>5226</v>
      </c>
      <c r="G5264" s="300" t="n">
        <v>8458</v>
      </c>
      <c r="H5264" s="300" t="n">
        <v>7725</v>
      </c>
      <c r="I5264" s="300" t="n">
        <v>9</v>
      </c>
      <c r="J5264" s="300" t="n"/>
      <c r="K5264" s="304" t="n"/>
      <c r="L5264" s="304" t="n"/>
      <c r="M5264" s="304" t="n"/>
      <c r="N5264" s="304" t="n"/>
    </row>
    <row r="5265" ht="15.75" customHeight="1" s="412">
      <c r="A5265" s="300" t="n">
        <v>5338</v>
      </c>
      <c r="B5265" s="300" t="n">
        <v>76</v>
      </c>
      <c r="C5265" s="300" t="inlineStr">
        <is>
          <t>T213</t>
        </is>
      </c>
      <c r="D5265" s="300" t="n">
        <v>19</v>
      </c>
      <c r="E5265" s="301" t="n">
        <v>43637</v>
      </c>
      <c r="F5265" s="300" t="n">
        <v>5239</v>
      </c>
      <c r="G5265" s="300" t="n">
        <v>8359</v>
      </c>
      <c r="H5265" s="300" t="n">
        <v>7667</v>
      </c>
      <c r="I5265" s="300" t="n"/>
      <c r="J5265" s="300" t="n"/>
      <c r="K5265" s="304" t="n"/>
      <c r="L5265" s="304" t="n"/>
      <c r="M5265" s="304" t="n"/>
      <c r="N5265" s="304" t="n"/>
    </row>
    <row r="5266" ht="15.75" customHeight="1" s="412">
      <c r="A5266" s="300" t="n">
        <v>5339</v>
      </c>
      <c r="B5266" s="300" t="n">
        <v>77</v>
      </c>
      <c r="C5266" s="300" t="inlineStr">
        <is>
          <t>T214</t>
        </is>
      </c>
      <c r="D5266" s="300" t="n">
        <v>19</v>
      </c>
      <c r="E5266" s="301" t="n">
        <v>43637</v>
      </c>
      <c r="F5266" s="300" t="n">
        <v>5212</v>
      </c>
      <c r="G5266" s="300" t="n">
        <v>7447</v>
      </c>
      <c r="H5266" s="300" t="n">
        <v>7051</v>
      </c>
      <c r="I5266" s="300" t="n"/>
      <c r="J5266" s="300" t="n"/>
      <c r="K5266" s="304" t="n"/>
      <c r="L5266" s="304" t="n"/>
      <c r="M5266" s="304" t="n"/>
      <c r="N5266" s="304" t="n"/>
    </row>
    <row r="5267" ht="15.75" customHeight="1" s="412">
      <c r="A5267" s="300" t="n">
        <v>5340</v>
      </c>
      <c r="B5267" s="300" t="n">
        <v>78</v>
      </c>
      <c r="C5267" s="300" t="inlineStr">
        <is>
          <t>T214</t>
        </is>
      </c>
      <c r="D5267" s="300" t="n">
        <v>19</v>
      </c>
      <c r="E5267" s="301" t="n">
        <v>43637</v>
      </c>
      <c r="F5267" s="300" t="n">
        <v>5245</v>
      </c>
      <c r="G5267" s="300" t="n">
        <v>7415</v>
      </c>
      <c r="H5267" s="300" t="n">
        <v>7031</v>
      </c>
      <c r="I5267" s="300" t="n"/>
      <c r="J5267" s="300" t="n"/>
      <c r="K5267" s="304" t="n"/>
      <c r="L5267" s="304" t="n"/>
      <c r="M5267" s="304" t="n"/>
      <c r="N5267" s="304" t="n"/>
    </row>
    <row r="5268" ht="15.75" customHeight="1" s="412">
      <c r="A5268" s="300" t="n">
        <v>5341</v>
      </c>
      <c r="B5268" s="300" t="n">
        <v>79</v>
      </c>
      <c r="C5268" s="300" t="inlineStr">
        <is>
          <t>T215</t>
        </is>
      </c>
      <c r="D5268" s="300" t="n">
        <v>19</v>
      </c>
      <c r="E5268" s="301" t="n">
        <v>43637</v>
      </c>
      <c r="F5268" s="300" t="n">
        <v>5242</v>
      </c>
      <c r="G5268" s="300" t="n">
        <v>7080</v>
      </c>
      <c r="H5268" s="300" t="n">
        <v>6756</v>
      </c>
      <c r="I5268" s="300" t="n">
        <v>7</v>
      </c>
      <c r="J5268" s="300" t="n"/>
      <c r="K5268" s="304" t="n"/>
      <c r="L5268" s="304" t="n"/>
      <c r="M5268" s="304" t="n"/>
      <c r="N5268" s="304" t="n"/>
    </row>
    <row r="5269" ht="15.75" customHeight="1" s="412">
      <c r="A5269" s="300" t="n">
        <v>5342</v>
      </c>
      <c r="B5269" s="300" t="n">
        <v>80</v>
      </c>
      <c r="C5269" s="300" t="inlineStr">
        <is>
          <t>T215</t>
        </is>
      </c>
      <c r="D5269" s="300" t="n">
        <v>19</v>
      </c>
      <c r="E5269" s="301" t="n">
        <v>43637</v>
      </c>
      <c r="F5269" s="300" t="n">
        <v>5245</v>
      </c>
      <c r="G5269" s="300" t="n">
        <v>6983</v>
      </c>
      <c r="H5269" s="300" t="n">
        <v>6676</v>
      </c>
      <c r="I5269" s="300" t="n"/>
      <c r="J5269" s="300" t="n"/>
      <c r="K5269" s="304" t="n"/>
      <c r="L5269" s="304" t="n"/>
      <c r="M5269" s="304" t="n"/>
      <c r="N5269" s="304" t="n"/>
    </row>
    <row r="5270" ht="15.75" customHeight="1" s="412">
      <c r="A5270" s="300" t="n">
        <v>5343</v>
      </c>
      <c r="B5270" s="300" t="n">
        <v>81</v>
      </c>
      <c r="C5270" s="300" t="inlineStr">
        <is>
          <t>T216</t>
        </is>
      </c>
      <c r="D5270" s="300" t="n">
        <v>19</v>
      </c>
      <c r="E5270" s="301" t="n">
        <v>43637</v>
      </c>
      <c r="F5270" s="300" t="n">
        <v>5180</v>
      </c>
      <c r="G5270" s="300" t="n">
        <v>8280</v>
      </c>
      <c r="H5270" s="300" t="n">
        <v>7626</v>
      </c>
      <c r="I5270" s="300" t="n">
        <v>6</v>
      </c>
      <c r="J5270" s="300" t="n"/>
      <c r="K5270" s="304" t="n"/>
      <c r="L5270" s="304" t="n"/>
      <c r="M5270" s="304" t="n"/>
      <c r="N5270" s="304" t="n"/>
    </row>
    <row r="5271" ht="15.75" customHeight="1" s="412">
      <c r="A5271" s="300" t="n">
        <v>5344</v>
      </c>
      <c r="B5271" s="300" t="n">
        <v>82</v>
      </c>
      <c r="C5271" s="300" t="inlineStr">
        <is>
          <t>T216</t>
        </is>
      </c>
      <c r="D5271" s="300" t="n">
        <v>19</v>
      </c>
      <c r="E5271" s="301" t="n">
        <v>43637</v>
      </c>
      <c r="F5271" s="300" t="n">
        <v>5194</v>
      </c>
      <c r="G5271" s="300" t="n">
        <v>8472</v>
      </c>
      <c r="H5271" s="300" t="n">
        <v>7789</v>
      </c>
      <c r="I5271" s="300" t="n"/>
      <c r="J5271" s="300" t="n"/>
      <c r="K5271" s="304" t="n"/>
      <c r="L5271" s="304" t="n"/>
      <c r="M5271" s="304" t="n"/>
      <c r="N5271" s="304" t="n"/>
    </row>
    <row r="5272" ht="15.75" customHeight="1" s="412">
      <c r="A5272" s="300" t="n">
        <v>5345</v>
      </c>
      <c r="B5272" s="300" t="n">
        <v>83</v>
      </c>
      <c r="C5272" s="300" t="inlineStr">
        <is>
          <t>T217</t>
        </is>
      </c>
      <c r="D5272" s="300" t="n">
        <v>19</v>
      </c>
      <c r="E5272" s="301" t="n">
        <v>43637</v>
      </c>
      <c r="F5272" s="300" t="n">
        <v>5294</v>
      </c>
      <c r="G5272" s="300" t="n">
        <v>7230</v>
      </c>
      <c r="H5272" s="300" t="n">
        <v>6860</v>
      </c>
      <c r="I5272" s="300" t="n">
        <v>8</v>
      </c>
      <c r="J5272" s="300" t="n"/>
      <c r="K5272" s="304" t="n"/>
      <c r="L5272" s="304" t="n"/>
      <c r="M5272" s="304" t="n"/>
      <c r="N5272" s="304" t="n"/>
    </row>
    <row r="5273" ht="15.75" customHeight="1" s="412">
      <c r="A5273" s="300" t="n">
        <v>5346</v>
      </c>
      <c r="B5273" s="300" t="n">
        <v>84</v>
      </c>
      <c r="C5273" s="300" t="inlineStr">
        <is>
          <t>T217</t>
        </is>
      </c>
      <c r="D5273" s="300" t="n">
        <v>19</v>
      </c>
      <c r="E5273" s="301" t="n">
        <v>43637</v>
      </c>
      <c r="F5273" s="300" t="n">
        <v>5375</v>
      </c>
      <c r="G5273" s="300" t="n">
        <v>7279</v>
      </c>
      <c r="H5273" s="300" t="n">
        <v>6911</v>
      </c>
      <c r="I5273" s="300" t="n"/>
      <c r="J5273" s="300" t="n"/>
      <c r="K5273" s="304" t="n"/>
      <c r="L5273" s="304" t="n"/>
      <c r="M5273" s="304" t="n"/>
      <c r="N5273" s="304" t="n"/>
    </row>
    <row r="5274" ht="15.75" customHeight="1" s="412">
      <c r="A5274" s="300" t="n">
        <v>5347</v>
      </c>
      <c r="B5274" s="300" t="n">
        <v>85</v>
      </c>
      <c r="C5274" s="300" t="inlineStr">
        <is>
          <t>T218</t>
        </is>
      </c>
      <c r="D5274" s="300" t="n">
        <v>19</v>
      </c>
      <c r="E5274" s="301" t="n">
        <v>43637</v>
      </c>
      <c r="F5274" s="300" t="n">
        <v>5253</v>
      </c>
      <c r="G5274" s="300" t="n">
        <v>7636</v>
      </c>
      <c r="H5274" s="300" t="n">
        <v>7971</v>
      </c>
      <c r="I5274" s="300" t="n">
        <v>7</v>
      </c>
      <c r="J5274" s="300" t="n"/>
      <c r="K5274" s="304" t="n"/>
      <c r="L5274" s="304" t="n"/>
      <c r="M5274" s="304" t="n"/>
      <c r="N5274" s="304" t="n"/>
    </row>
    <row r="5275" ht="15.75" customHeight="1" s="412">
      <c r="A5275" s="300" t="n">
        <v>5348</v>
      </c>
      <c r="B5275" s="300" t="n">
        <v>86</v>
      </c>
      <c r="C5275" s="300" t="inlineStr">
        <is>
          <t>T218</t>
        </is>
      </c>
      <c r="D5275" s="300" t="n">
        <v>19</v>
      </c>
      <c r="E5275" s="301" t="n">
        <v>43637</v>
      </c>
      <c r="F5275" s="300" t="n">
        <v>5281</v>
      </c>
      <c r="G5275" s="300" t="n">
        <v>7541</v>
      </c>
      <c r="H5275" s="300" t="n">
        <v>7101</v>
      </c>
      <c r="I5275" s="300" t="n"/>
      <c r="J5275" s="300" t="n"/>
      <c r="K5275" s="304" t="n"/>
      <c r="L5275" s="304" t="n"/>
      <c r="M5275" s="304" t="n"/>
      <c r="N5275" s="304" t="n"/>
    </row>
    <row r="5276" ht="15.75" customHeight="1" s="412">
      <c r="A5276" s="300" t="n">
        <v>5349</v>
      </c>
      <c r="B5276" s="300" t="n">
        <v>87</v>
      </c>
      <c r="C5276" s="300" t="inlineStr">
        <is>
          <t>T219</t>
        </is>
      </c>
      <c r="D5276" s="300" t="n">
        <v>19</v>
      </c>
      <c r="E5276" s="301" t="n">
        <v>43637</v>
      </c>
      <c r="F5276" s="300" t="n">
        <v>5250</v>
      </c>
      <c r="G5276" s="300" t="n">
        <v>8546</v>
      </c>
      <c r="H5276" s="300" t="n">
        <v>7948</v>
      </c>
      <c r="I5276" s="300" t="n">
        <v>6</v>
      </c>
      <c r="J5276" s="300" t="n"/>
      <c r="K5276" s="304" t="n"/>
      <c r="L5276" s="304" t="n"/>
      <c r="M5276" s="304" t="n"/>
      <c r="N5276" s="304" t="n"/>
    </row>
    <row r="5277" ht="15.75" customHeight="1" s="412">
      <c r="A5277" s="300" t="n">
        <v>5350</v>
      </c>
      <c r="B5277" s="300" t="n">
        <v>88</v>
      </c>
      <c r="C5277" s="300" t="inlineStr">
        <is>
          <t>T219</t>
        </is>
      </c>
      <c r="D5277" s="300" t="n">
        <v>19</v>
      </c>
      <c r="E5277" s="301" t="n">
        <v>43637</v>
      </c>
      <c r="F5277" s="300" t="n">
        <v>5241</v>
      </c>
      <c r="G5277" s="300" t="n">
        <v>8395</v>
      </c>
      <c r="H5277" s="300" t="n">
        <v>7816</v>
      </c>
      <c r="I5277" s="300" t="n"/>
      <c r="J5277" s="300" t="n"/>
      <c r="K5277" s="304" t="n"/>
      <c r="L5277" s="304" t="n"/>
      <c r="M5277" s="304" t="n"/>
      <c r="N5277" s="304" t="n"/>
    </row>
    <row r="5278" ht="15.75" customHeight="1" s="412">
      <c r="A5278" s="300" t="n">
        <v>5351</v>
      </c>
      <c r="B5278" s="300" t="n">
        <v>89</v>
      </c>
      <c r="C5278" s="300" t="inlineStr">
        <is>
          <t>T220</t>
        </is>
      </c>
      <c r="D5278" s="300" t="n">
        <v>19</v>
      </c>
      <c r="E5278" s="301" t="n">
        <v>43637</v>
      </c>
      <c r="F5278" s="300" t="n">
        <v>5188</v>
      </c>
      <c r="G5278" s="300" t="n">
        <v>6415</v>
      </c>
      <c r="H5278" s="300" t="n">
        <v>6174</v>
      </c>
      <c r="I5278" s="300" t="n">
        <v>9</v>
      </c>
      <c r="J5278" s="300" t="n"/>
      <c r="K5278" s="304" t="n"/>
      <c r="L5278" s="304" t="n"/>
      <c r="M5278" s="304" t="n"/>
      <c r="N5278" s="304" t="n"/>
    </row>
    <row r="5279" ht="15.75" customHeight="1" s="412">
      <c r="A5279" s="300" t="n">
        <v>5352</v>
      </c>
      <c r="B5279" s="300" t="n">
        <v>90</v>
      </c>
      <c r="C5279" s="300" t="inlineStr">
        <is>
          <t>T220</t>
        </is>
      </c>
      <c r="D5279" s="300" t="n">
        <v>19</v>
      </c>
      <c r="E5279" s="301" t="n">
        <v>43637</v>
      </c>
      <c r="F5279" s="300" t="n">
        <v>5202</v>
      </c>
      <c r="G5279" s="300" t="n">
        <v>6444</v>
      </c>
      <c r="H5279" s="300" t="n">
        <v>6201</v>
      </c>
      <c r="I5279" s="300" t="n"/>
      <c r="J5279" s="300" t="n"/>
      <c r="K5279" s="304" t="n"/>
      <c r="L5279" s="304" t="n"/>
      <c r="M5279" s="304" t="n"/>
      <c r="N5279" s="304" t="n"/>
    </row>
    <row r="5280" ht="15.75" customHeight="1" s="412">
      <c r="A5280" s="300" t="n">
        <v>5353</v>
      </c>
      <c r="B5280" s="300" t="n">
        <v>91</v>
      </c>
      <c r="C5280" s="300" t="inlineStr">
        <is>
          <t>T221</t>
        </is>
      </c>
      <c r="D5280" s="300" t="n">
        <v>19</v>
      </c>
      <c r="E5280" s="301" t="n">
        <v>43637</v>
      </c>
      <c r="F5280" s="300" t="n">
        <v>5252</v>
      </c>
      <c r="G5280" s="300" t="n">
        <v>9140</v>
      </c>
      <c r="H5280" s="300" t="n">
        <v>8415</v>
      </c>
      <c r="I5280" s="300" t="n">
        <v>8</v>
      </c>
      <c r="J5280" s="300" t="n"/>
      <c r="K5280" s="304" t="n"/>
      <c r="L5280" s="304" t="n"/>
      <c r="M5280" s="304" t="n"/>
      <c r="N5280" s="304" t="n"/>
    </row>
    <row r="5281" ht="15.75" customHeight="1" s="412">
      <c r="A5281" s="300" t="n">
        <v>5354</v>
      </c>
      <c r="B5281" s="300" t="n">
        <v>92</v>
      </c>
      <c r="C5281" s="300" t="inlineStr">
        <is>
          <t>T221</t>
        </is>
      </c>
      <c r="D5281" s="300" t="n">
        <v>19</v>
      </c>
      <c r="E5281" s="301" t="n">
        <v>43637</v>
      </c>
      <c r="F5281" s="300" t="n">
        <v>5241</v>
      </c>
      <c r="G5281" s="300" t="n">
        <v>8940</v>
      </c>
      <c r="H5281" s="300" t="n">
        <v>8259</v>
      </c>
      <c r="I5281" s="300" t="n"/>
      <c r="J5281" s="300" t="n"/>
      <c r="K5281" s="304" t="n"/>
      <c r="L5281" s="304" t="n"/>
      <c r="M5281" s="304" t="n"/>
      <c r="N5281" s="304" t="n"/>
    </row>
    <row r="5282" ht="15.75" customHeight="1" s="412">
      <c r="A5282" s="300" t="n">
        <v>5355</v>
      </c>
      <c r="B5282" s="300" t="n">
        <v>93</v>
      </c>
      <c r="C5282" s="300" t="inlineStr">
        <is>
          <t>T222</t>
        </is>
      </c>
      <c r="D5282" s="300" t="n">
        <v>19</v>
      </c>
      <c r="E5282" s="301" t="n">
        <v>43637</v>
      </c>
      <c r="F5282" s="300" t="n">
        <v>5234</v>
      </c>
      <c r="G5282" s="300" t="n">
        <v>8499</v>
      </c>
      <c r="H5282" s="300" t="n">
        <v>7880</v>
      </c>
      <c r="I5282" s="300" t="n">
        <v>8</v>
      </c>
      <c r="J5282" s="300" t="n"/>
      <c r="K5282" s="304" t="n"/>
      <c r="L5282" s="304" t="n"/>
      <c r="M5282" s="304" t="n"/>
      <c r="N5282" s="304" t="n"/>
    </row>
    <row r="5283" ht="15.75" customHeight="1" s="412">
      <c r="A5283" s="300" t="n">
        <v>5356</v>
      </c>
      <c r="B5283" s="300" t="n">
        <v>94</v>
      </c>
      <c r="C5283" s="300" t="inlineStr">
        <is>
          <t>T222</t>
        </is>
      </c>
      <c r="D5283" s="300" t="n">
        <v>19</v>
      </c>
      <c r="E5283" s="301" t="n">
        <v>43637</v>
      </c>
      <c r="F5283" s="300" t="n">
        <v>5218</v>
      </c>
      <c r="G5283" s="300" t="n">
        <v>8158</v>
      </c>
      <c r="H5283" s="300" t="n">
        <v>7606</v>
      </c>
      <c r="I5283" s="300" t="n"/>
      <c r="J5283" s="300" t="n"/>
      <c r="K5283" s="304" t="n"/>
      <c r="L5283" s="304" t="n"/>
      <c r="M5283" s="304" t="n"/>
      <c r="N5283" s="304" t="n"/>
    </row>
    <row r="5284" ht="15.75" customHeight="1" s="412">
      <c r="A5284" s="300" t="n">
        <v>5357</v>
      </c>
      <c r="B5284" s="300" t="n">
        <v>95</v>
      </c>
      <c r="C5284" s="300" t="inlineStr">
        <is>
          <t>T226</t>
        </is>
      </c>
      <c r="D5284" s="300" t="n">
        <v>19</v>
      </c>
      <c r="E5284" s="301" t="n">
        <v>43637</v>
      </c>
      <c r="F5284" s="300" t="n">
        <v>5232</v>
      </c>
      <c r="G5284" s="300" t="n">
        <v>8034</v>
      </c>
      <c r="H5284" s="300" t="n">
        <v>7458</v>
      </c>
      <c r="I5284" s="300" t="n">
        <v>6</v>
      </c>
      <c r="J5284" s="300" t="n"/>
      <c r="K5284" s="304" t="n"/>
      <c r="L5284" s="304" t="n"/>
      <c r="M5284" s="304" t="n"/>
      <c r="N5284" s="304" t="n"/>
    </row>
    <row r="5285" ht="15.75" customHeight="1" s="412">
      <c r="A5285" s="300" t="n">
        <v>5358</v>
      </c>
      <c r="B5285" s="300" t="n">
        <v>96</v>
      </c>
      <c r="C5285" s="300" t="inlineStr">
        <is>
          <t>T226</t>
        </is>
      </c>
      <c r="D5285" s="300" t="n">
        <v>19</v>
      </c>
      <c r="E5285" s="301" t="n">
        <v>43637</v>
      </c>
      <c r="F5285" s="300" t="n">
        <v>5242</v>
      </c>
      <c r="G5285" s="300" t="n">
        <v>8210</v>
      </c>
      <c r="H5285" s="300" t="n">
        <v>7602</v>
      </c>
      <c r="I5285" s="300" t="n"/>
      <c r="J5285" s="300" t="n"/>
      <c r="K5285" s="304" t="n"/>
      <c r="L5285" s="304" t="n"/>
      <c r="M5285" s="304" t="n"/>
      <c r="N5285" s="304" t="n"/>
    </row>
    <row r="5286" ht="15.75" customHeight="1" s="412">
      <c r="A5286" s="300" t="n">
        <v>5359</v>
      </c>
      <c r="B5286" s="300" t="n">
        <v>97</v>
      </c>
      <c r="C5286" s="300" t="inlineStr">
        <is>
          <t>T227</t>
        </is>
      </c>
      <c r="D5286" s="300" t="n">
        <v>19</v>
      </c>
      <c r="E5286" s="301" t="n">
        <v>43637</v>
      </c>
      <c r="F5286" s="300" t="n">
        <v>5287</v>
      </c>
      <c r="G5286" s="300" t="n">
        <v>7416</v>
      </c>
      <c r="H5286" s="300" t="n">
        <v>6900</v>
      </c>
      <c r="I5286" s="300" t="n">
        <v>9</v>
      </c>
      <c r="J5286" s="300" t="n"/>
      <c r="K5286" s="304" t="n"/>
      <c r="L5286" s="304" t="n"/>
      <c r="M5286" s="304" t="n"/>
      <c r="N5286" s="304" t="n"/>
    </row>
    <row r="5287" ht="15.75" customHeight="1" s="412">
      <c r="A5287" s="300" t="n">
        <v>5360</v>
      </c>
      <c r="B5287" s="300" t="n">
        <v>98</v>
      </c>
      <c r="C5287" s="300" t="inlineStr">
        <is>
          <t>T227</t>
        </is>
      </c>
      <c r="D5287" s="300" t="n">
        <v>19</v>
      </c>
      <c r="E5287" s="301" t="n">
        <v>43637</v>
      </c>
      <c r="F5287" s="300" t="n">
        <v>5252</v>
      </c>
      <c r="G5287" s="300" t="n">
        <v>7362</v>
      </c>
      <c r="H5287" s="300" t="n">
        <v>6842</v>
      </c>
      <c r="I5287" s="300" t="n"/>
      <c r="J5287" s="300" t="n"/>
      <c r="K5287" s="304" t="n"/>
      <c r="L5287" s="304" t="n"/>
      <c r="M5287" s="304" t="n"/>
      <c r="N5287" s="304" t="n"/>
    </row>
    <row r="5288" ht="15.75" customHeight="1" s="412">
      <c r="A5288" s="300" t="n">
        <v>5361</v>
      </c>
      <c r="B5288" s="300" t="n">
        <v>99</v>
      </c>
      <c r="C5288" s="300" t="inlineStr">
        <is>
          <t>T230</t>
        </is>
      </c>
      <c r="D5288" s="300" t="n">
        <v>19</v>
      </c>
      <c r="E5288" s="301" t="n">
        <v>43637</v>
      </c>
      <c r="F5288" s="300" t="n">
        <v>5182</v>
      </c>
      <c r="G5288" s="300" t="n">
        <v>6735</v>
      </c>
      <c r="H5288" s="300" t="n">
        <v>6444</v>
      </c>
      <c r="I5288" s="300" t="n">
        <v>8</v>
      </c>
      <c r="J5288" s="300" t="n"/>
      <c r="K5288" s="304" t="n"/>
      <c r="L5288" s="304" t="n"/>
      <c r="M5288" s="304" t="n"/>
      <c r="N5288" s="304" t="n"/>
    </row>
    <row r="5289" ht="15.75" customHeight="1" s="412">
      <c r="A5289" s="300" t="n">
        <v>5362</v>
      </c>
      <c r="B5289" s="300" t="n">
        <v>100</v>
      </c>
      <c r="C5289" s="300" t="inlineStr">
        <is>
          <t>T230</t>
        </is>
      </c>
      <c r="D5289" s="300" t="n">
        <v>19</v>
      </c>
      <c r="E5289" s="301" t="n">
        <v>43637</v>
      </c>
      <c r="F5289" s="300" t="n">
        <v>5209</v>
      </c>
      <c r="G5289" s="300" t="n">
        <v>6730</v>
      </c>
      <c r="H5289" s="300" t="n">
        <v>6438</v>
      </c>
      <c r="I5289" s="300" t="n"/>
      <c r="J5289" s="300" t="n"/>
      <c r="K5289" s="304" t="n"/>
      <c r="L5289" s="304" t="n"/>
      <c r="M5289" s="304" t="n"/>
      <c r="N5289" s="304" t="n"/>
    </row>
    <row r="5290" ht="15.75" customHeight="1" s="412">
      <c r="A5290" s="300" t="n">
        <v>5363</v>
      </c>
      <c r="B5290" s="300" t="n">
        <v>101</v>
      </c>
      <c r="C5290" s="300" t="inlineStr">
        <is>
          <t>T232</t>
        </is>
      </c>
      <c r="D5290" s="300" t="n">
        <v>19</v>
      </c>
      <c r="E5290" s="301" t="n">
        <v>43637</v>
      </c>
      <c r="F5290" s="300" t="n">
        <v>5208</v>
      </c>
      <c r="G5290" s="300" t="n">
        <v>7486</v>
      </c>
      <c r="H5290" s="300" t="n">
        <v>7049</v>
      </c>
      <c r="I5290" s="300" t="n">
        <v>7</v>
      </c>
      <c r="J5290" s="300" t="n"/>
      <c r="K5290" s="304" t="n"/>
      <c r="L5290" s="304" t="n"/>
      <c r="M5290" s="304" t="n"/>
      <c r="N5290" s="304" t="n"/>
    </row>
    <row r="5291" ht="15.75" customHeight="1" s="412">
      <c r="A5291" s="300" t="n">
        <v>5364</v>
      </c>
      <c r="B5291" s="300" t="n">
        <v>102</v>
      </c>
      <c r="C5291" s="300" t="inlineStr">
        <is>
          <t>T232</t>
        </is>
      </c>
      <c r="D5291" s="300" t="n">
        <v>19</v>
      </c>
      <c r="E5291" s="301" t="n">
        <v>43637</v>
      </c>
      <c r="F5291" s="300" t="n">
        <v>5224</v>
      </c>
      <c r="G5291" s="300" t="n">
        <v>7425</v>
      </c>
      <c r="H5291" s="300" t="n">
        <v>6988</v>
      </c>
      <c r="I5291" s="300" t="n"/>
      <c r="J5291" s="300" t="n"/>
      <c r="K5291" s="304" t="n"/>
      <c r="L5291" s="304" t="n"/>
      <c r="M5291" s="304" t="n"/>
      <c r="N5291" s="304" t="n"/>
    </row>
    <row r="5292" ht="15.75" customHeight="1" s="412">
      <c r="A5292" s="300" t="n">
        <v>5365</v>
      </c>
      <c r="B5292" s="300" t="n">
        <v>103</v>
      </c>
      <c r="C5292" s="300" t="inlineStr">
        <is>
          <t>T238</t>
        </is>
      </c>
      <c r="D5292" s="300" t="n">
        <v>19</v>
      </c>
      <c r="E5292" s="301" t="n">
        <v>43637</v>
      </c>
      <c r="F5292" s="300" t="n">
        <v>5213</v>
      </c>
      <c r="G5292" s="300" t="n">
        <v>6889</v>
      </c>
      <c r="H5292" s="300" t="n">
        <v>6446</v>
      </c>
      <c r="I5292" s="300" t="n">
        <v>8</v>
      </c>
      <c r="J5292" s="300" t="n"/>
      <c r="K5292" s="304" t="n"/>
      <c r="L5292" s="304" t="n"/>
      <c r="M5292" s="304" t="n"/>
      <c r="N5292" s="304" t="n"/>
    </row>
    <row r="5293" ht="15.75" customHeight="1" s="412">
      <c r="A5293" s="300" t="n">
        <v>5366</v>
      </c>
      <c r="B5293" s="300" t="n">
        <v>104</v>
      </c>
      <c r="C5293" s="300" t="inlineStr">
        <is>
          <t>T238</t>
        </is>
      </c>
      <c r="D5293" s="300" t="n">
        <v>19</v>
      </c>
      <c r="E5293" s="301" t="n">
        <v>43637</v>
      </c>
      <c r="F5293" s="300" t="n">
        <v>5257</v>
      </c>
      <c r="G5293" s="300" t="n">
        <v>7124</v>
      </c>
      <c r="H5293" s="300" t="n">
        <v>6626</v>
      </c>
      <c r="I5293" s="300" t="n"/>
      <c r="J5293" s="300" t="n"/>
      <c r="K5293" s="304" t="n"/>
      <c r="L5293" s="304" t="n"/>
      <c r="M5293" s="304" t="n"/>
      <c r="N5293" s="304" t="n"/>
    </row>
    <row r="5294" ht="15.75" customHeight="1" s="412">
      <c r="A5294" s="300" t="n">
        <v>5367</v>
      </c>
      <c r="B5294" s="300" t="n">
        <v>105</v>
      </c>
      <c r="C5294" s="300" t="inlineStr">
        <is>
          <t>T240</t>
        </is>
      </c>
      <c r="D5294" s="300" t="n">
        <v>19</v>
      </c>
      <c r="E5294" s="301" t="n">
        <v>43637</v>
      </c>
      <c r="F5294" s="300" t="n">
        <v>5251</v>
      </c>
      <c r="G5294" s="300" t="n">
        <v>8684</v>
      </c>
      <c r="H5294" s="300" t="n">
        <v>7909</v>
      </c>
      <c r="I5294" s="300" t="n">
        <v>6</v>
      </c>
      <c r="J5294" s="300" t="n"/>
      <c r="K5294" s="304" t="n"/>
      <c r="L5294" s="304" t="n"/>
      <c r="M5294" s="304" t="n"/>
      <c r="N5294" s="304" t="n"/>
    </row>
    <row r="5295" ht="15.75" customHeight="1" s="412">
      <c r="A5295" s="300" t="n">
        <v>5368</v>
      </c>
      <c r="B5295" s="300" t="n">
        <v>106</v>
      </c>
      <c r="C5295" s="300" t="inlineStr">
        <is>
          <t>T240</t>
        </is>
      </c>
      <c r="D5295" s="300" t="n">
        <v>19</v>
      </c>
      <c r="E5295" s="301" t="n">
        <v>43637</v>
      </c>
      <c r="F5295" s="300" t="n">
        <v>5219</v>
      </c>
      <c r="G5295" s="300" t="n">
        <v>8711</v>
      </c>
      <c r="H5295" s="300" t="n">
        <v>7901</v>
      </c>
      <c r="I5295" s="300" t="n"/>
      <c r="J5295" s="300" t="n"/>
      <c r="K5295" s="304" t="n"/>
      <c r="L5295" s="304" t="n"/>
      <c r="M5295" s="304" t="n"/>
      <c r="N5295" s="304" t="n"/>
    </row>
    <row r="5296" ht="15.75" customHeight="1" s="412">
      <c r="A5296" s="300" t="n">
        <v>5369</v>
      </c>
      <c r="B5296" s="300" t="n">
        <v>107</v>
      </c>
      <c r="C5296" s="300" t="inlineStr">
        <is>
          <t>T242</t>
        </is>
      </c>
      <c r="D5296" s="300" t="n">
        <v>19</v>
      </c>
      <c r="E5296" s="301" t="n">
        <v>43637</v>
      </c>
      <c r="F5296" s="300" t="n">
        <v>5226</v>
      </c>
      <c r="G5296" s="300" t="n">
        <v>8456</v>
      </c>
      <c r="H5296" s="300" t="n">
        <v>7734</v>
      </c>
      <c r="I5296" s="300" t="n">
        <v>9</v>
      </c>
      <c r="J5296" s="300" t="n"/>
      <c r="K5296" s="304" t="n"/>
      <c r="L5296" s="304" t="n"/>
      <c r="M5296" s="304" t="n"/>
      <c r="N5296" s="304" t="n"/>
    </row>
    <row r="5297" ht="15.75" customHeight="1" s="412">
      <c r="A5297" s="300" t="n">
        <v>5370</v>
      </c>
      <c r="B5297" s="300" t="n">
        <v>108</v>
      </c>
      <c r="C5297" s="300" t="inlineStr">
        <is>
          <t>T242</t>
        </is>
      </c>
      <c r="D5297" s="300" t="n">
        <v>19</v>
      </c>
      <c r="E5297" s="301" t="n">
        <v>43637</v>
      </c>
      <c r="F5297" s="300" t="n">
        <v>5274</v>
      </c>
      <c r="G5297" s="300" t="n">
        <v>8400</v>
      </c>
      <c r="H5297" s="300" t="n">
        <v>7709</v>
      </c>
      <c r="I5297" s="300" t="n"/>
      <c r="J5297" s="300" t="n"/>
      <c r="K5297" s="304" t="n"/>
      <c r="L5297" s="304" t="n"/>
      <c r="M5297" s="304" t="n"/>
      <c r="N5297" s="304" t="n"/>
    </row>
    <row r="5298" ht="15.75" customHeight="1" s="412">
      <c r="A5298" s="300" t="n">
        <v>5371</v>
      </c>
      <c r="B5298" s="300" t="n">
        <v>109</v>
      </c>
      <c r="C5298" s="300" t="inlineStr">
        <is>
          <t>T244</t>
        </is>
      </c>
      <c r="D5298" s="300" t="n">
        <v>19</v>
      </c>
      <c r="E5298" s="301" t="n">
        <v>43637</v>
      </c>
      <c r="F5298" s="300" t="n">
        <v>5191</v>
      </c>
      <c r="G5298" s="300" t="n">
        <v>7283</v>
      </c>
      <c r="H5298" s="300" t="n">
        <v>6877</v>
      </c>
      <c r="I5298" s="300" t="n">
        <v>7</v>
      </c>
      <c r="J5298" s="300" t="n"/>
      <c r="K5298" s="304" t="n"/>
      <c r="L5298" s="304" t="n"/>
      <c r="M5298" s="304" t="n"/>
      <c r="N5298" s="304" t="n"/>
    </row>
    <row r="5299" ht="15.75" customHeight="1" s="412">
      <c r="A5299" s="300" t="n">
        <v>5372</v>
      </c>
      <c r="B5299" s="300" t="n">
        <v>110</v>
      </c>
      <c r="C5299" s="300" t="inlineStr">
        <is>
          <t>T244</t>
        </is>
      </c>
      <c r="D5299" s="300" t="n">
        <v>19</v>
      </c>
      <c r="E5299" s="301" t="n">
        <v>43637</v>
      </c>
      <c r="F5299" s="300" t="n">
        <v>5243</v>
      </c>
      <c r="G5299" s="300" t="n">
        <v>7304</v>
      </c>
      <c r="H5299" s="300" t="n">
        <v>6906</v>
      </c>
      <c r="I5299" s="300" t="n"/>
      <c r="J5299" s="300" t="n"/>
      <c r="K5299" s="304" t="n"/>
      <c r="L5299" s="304" t="n"/>
      <c r="M5299" s="304" t="n"/>
      <c r="N5299" s="304" t="n"/>
    </row>
    <row r="5300" ht="15.75" customHeight="1" s="412">
      <c r="A5300" s="300" t="n">
        <v>5373</v>
      </c>
      <c r="B5300" s="300" t="n">
        <v>111</v>
      </c>
      <c r="C5300" s="300" t="inlineStr">
        <is>
          <t>T246</t>
        </is>
      </c>
      <c r="D5300" s="300" t="n">
        <v>19</v>
      </c>
      <c r="E5300" s="301" t="n">
        <v>43637</v>
      </c>
      <c r="F5300" s="300" t="n">
        <v>5213</v>
      </c>
      <c r="G5300" s="300" t="n">
        <v>7602</v>
      </c>
      <c r="H5300" s="300" t="n">
        <v>7118</v>
      </c>
      <c r="I5300" s="300" t="n">
        <v>8</v>
      </c>
      <c r="J5300" s="300" t="n"/>
      <c r="K5300" s="304" t="n"/>
      <c r="L5300" s="304" t="n"/>
      <c r="M5300" s="304" t="n"/>
      <c r="N5300" s="304" t="n"/>
    </row>
    <row r="5301" ht="15.75" customHeight="1" s="412">
      <c r="A5301" s="300" t="n">
        <v>5374</v>
      </c>
      <c r="B5301" s="300" t="n">
        <v>112</v>
      </c>
      <c r="C5301" s="300" t="inlineStr">
        <is>
          <t>T246</t>
        </is>
      </c>
      <c r="D5301" s="300" t="n">
        <v>19</v>
      </c>
      <c r="E5301" s="301" t="n">
        <v>43637</v>
      </c>
      <c r="F5301" s="300" t="n">
        <v>5197</v>
      </c>
      <c r="G5301" s="300" t="n">
        <v>7564</v>
      </c>
      <c r="H5301" s="300" t="n">
        <v>7064</v>
      </c>
      <c r="I5301" s="300" t="n"/>
      <c r="J5301" s="300" t="n"/>
      <c r="K5301" s="304" t="n"/>
      <c r="L5301" s="304" t="n"/>
      <c r="M5301" s="304" t="n"/>
      <c r="N5301" s="304" t="n"/>
    </row>
    <row r="5302" ht="15.75" customHeight="1" s="412">
      <c r="A5302" s="300" t="n">
        <v>5375</v>
      </c>
      <c r="B5302" s="300" t="n">
        <v>113</v>
      </c>
      <c r="C5302" s="300" t="inlineStr">
        <is>
          <t>T250</t>
        </is>
      </c>
      <c r="D5302" s="300" t="n">
        <v>19</v>
      </c>
      <c r="E5302" s="301" t="n">
        <v>43637</v>
      </c>
      <c r="F5302" s="300" t="n">
        <v>5283</v>
      </c>
      <c r="G5302" s="300" t="n">
        <v>7297</v>
      </c>
      <c r="H5302" s="300" t="n">
        <v>7919</v>
      </c>
      <c r="I5302" s="300" t="n">
        <v>8</v>
      </c>
      <c r="J5302" s="300" t="n"/>
      <c r="K5302" s="304" t="n"/>
      <c r="L5302" s="304" t="n"/>
      <c r="M5302" s="304" t="n"/>
      <c r="N5302" s="304" t="n"/>
    </row>
    <row r="5303" ht="15.75" customHeight="1" s="412">
      <c r="A5303" s="300" t="n">
        <v>5376</v>
      </c>
      <c r="B5303" s="300" t="n">
        <v>114</v>
      </c>
      <c r="C5303" s="300" t="inlineStr">
        <is>
          <t>T250</t>
        </is>
      </c>
      <c r="D5303" s="300" t="n">
        <v>19</v>
      </c>
      <c r="E5303" s="301" t="n">
        <v>43637</v>
      </c>
      <c r="F5303" s="300" t="n">
        <v>5247</v>
      </c>
      <c r="G5303" s="300" t="n">
        <v>7283</v>
      </c>
      <c r="H5303" s="300" t="n">
        <v>6902</v>
      </c>
      <c r="I5303" s="300" t="n"/>
      <c r="J5303" s="300" t="n"/>
      <c r="K5303" s="304" t="n"/>
      <c r="L5303" s="304" t="n"/>
      <c r="M5303" s="304" t="n"/>
      <c r="N5303" s="304" t="n"/>
    </row>
    <row r="5304" ht="15.75" customHeight="1" s="412">
      <c r="A5304" s="300" t="n">
        <v>5377</v>
      </c>
      <c r="B5304" s="300" t="n">
        <v>115</v>
      </c>
      <c r="C5304" s="300" t="inlineStr">
        <is>
          <t>T252</t>
        </is>
      </c>
      <c r="D5304" s="300" t="n">
        <v>19</v>
      </c>
      <c r="E5304" s="301" t="n">
        <v>43637</v>
      </c>
      <c r="F5304" s="300" t="n">
        <v>5260</v>
      </c>
      <c r="G5304" s="300" t="n">
        <v>8511</v>
      </c>
      <c r="H5304" s="300" t="n">
        <v>7708</v>
      </c>
      <c r="I5304" s="300" t="n">
        <v>7</v>
      </c>
      <c r="J5304" s="300" t="n"/>
      <c r="K5304" s="304" t="n"/>
      <c r="L5304" s="304" t="n"/>
      <c r="M5304" s="304" t="n"/>
      <c r="N5304" s="304" t="n"/>
    </row>
    <row r="5305" ht="15.75" customHeight="1" s="412">
      <c r="A5305" s="300" t="n">
        <v>5378</v>
      </c>
      <c r="B5305" s="300" t="n">
        <v>116</v>
      </c>
      <c r="C5305" s="300" t="inlineStr">
        <is>
          <t>T252</t>
        </is>
      </c>
      <c r="D5305" s="300" t="n">
        <v>19</v>
      </c>
      <c r="E5305" s="301" t="n">
        <v>43637</v>
      </c>
      <c r="F5305" s="300" t="n">
        <v>5263</v>
      </c>
      <c r="G5305" s="300" t="n">
        <v>8512</v>
      </c>
      <c r="H5305" s="300" t="n">
        <v>7718</v>
      </c>
      <c r="I5305" s="300" t="n"/>
      <c r="J5305" s="300" t="n"/>
      <c r="K5305" s="304" t="n"/>
      <c r="L5305" s="304" t="n"/>
      <c r="M5305" s="304" t="n"/>
      <c r="N5305" s="304" t="n"/>
    </row>
    <row r="5306" ht="15.75" customHeight="1" s="412">
      <c r="A5306" s="300" t="n">
        <v>5379</v>
      </c>
      <c r="B5306" s="300" t="n">
        <v>117</v>
      </c>
      <c r="C5306" s="300" t="inlineStr">
        <is>
          <t>T258</t>
        </is>
      </c>
      <c r="D5306" s="300" t="n">
        <v>19</v>
      </c>
      <c r="E5306" s="301" t="n">
        <v>43637</v>
      </c>
      <c r="F5306" s="300" t="n">
        <v>5221</v>
      </c>
      <c r="G5306" s="300" t="n">
        <v>8167</v>
      </c>
      <c r="H5306" s="300" t="n">
        <v>7579</v>
      </c>
      <c r="I5306" s="300" t="n">
        <v>5</v>
      </c>
      <c r="J5306" s="300" t="n"/>
      <c r="K5306" s="304" t="n"/>
      <c r="L5306" s="304" t="n"/>
      <c r="M5306" s="304" t="n"/>
      <c r="N5306" s="304" t="n"/>
    </row>
    <row r="5307" ht="15.75" customHeight="1" s="412">
      <c r="A5307" s="300" t="n">
        <v>5380</v>
      </c>
      <c r="B5307" s="300" t="n">
        <v>118</v>
      </c>
      <c r="C5307" s="300" t="inlineStr">
        <is>
          <t>T258</t>
        </is>
      </c>
      <c r="D5307" s="300" t="n">
        <v>19</v>
      </c>
      <c r="E5307" s="301" t="n">
        <v>43637</v>
      </c>
      <c r="F5307" s="300" t="n">
        <v>5249</v>
      </c>
      <c r="G5307" s="300" t="n">
        <v>8122</v>
      </c>
      <c r="H5307" s="300" t="n">
        <v>7550</v>
      </c>
      <c r="I5307" s="300" t="n"/>
      <c r="J5307" s="300" t="n"/>
      <c r="K5307" s="304" t="n"/>
      <c r="L5307" s="304" t="n"/>
      <c r="M5307" s="304" t="n"/>
      <c r="N5307" s="304" t="n"/>
    </row>
    <row r="5308" ht="15.75" customHeight="1" s="412">
      <c r="A5308" s="300" t="n">
        <v>5381</v>
      </c>
      <c r="B5308" s="300" t="n">
        <v>119</v>
      </c>
      <c r="C5308" s="300" t="inlineStr">
        <is>
          <t>T265</t>
        </is>
      </c>
      <c r="D5308" s="300" t="n">
        <v>19</v>
      </c>
      <c r="E5308" s="301" t="n">
        <v>43637</v>
      </c>
      <c r="F5308" s="300" t="n">
        <v>5212</v>
      </c>
      <c r="G5308" s="300" t="n">
        <v>7191</v>
      </c>
      <c r="H5308" s="300" t="n">
        <v>6799</v>
      </c>
      <c r="I5308" s="300" t="n">
        <v>9</v>
      </c>
      <c r="J5308" s="300" t="n"/>
      <c r="K5308" s="304" t="n"/>
      <c r="L5308" s="304" t="n"/>
      <c r="M5308" s="304" t="n"/>
      <c r="N5308" s="304" t="n"/>
    </row>
    <row r="5309" ht="15.75" customHeight="1" s="412">
      <c r="A5309" s="300" t="n">
        <v>5382</v>
      </c>
      <c r="B5309" s="300" t="n">
        <v>120</v>
      </c>
      <c r="C5309" s="300" t="inlineStr">
        <is>
          <t>T265</t>
        </is>
      </c>
      <c r="D5309" s="300" t="n">
        <v>19</v>
      </c>
      <c r="E5309" s="301" t="n">
        <v>43637</v>
      </c>
      <c r="F5309" s="300" t="n">
        <v>5196</v>
      </c>
      <c r="G5309" s="300" t="n">
        <v>7246</v>
      </c>
      <c r="H5309" s="300" t="n">
        <v>6846</v>
      </c>
      <c r="I5309" s="300" t="n"/>
      <c r="J5309" s="300" t="n"/>
      <c r="K5309" s="304" t="n"/>
      <c r="L5309" s="304" t="n"/>
      <c r="M5309" s="304" t="n"/>
      <c r="N5309" s="304" t="n"/>
    </row>
    <row r="5310" ht="15.75" customHeight="1" s="412">
      <c r="A5310" s="300" t="n">
        <v>5383</v>
      </c>
      <c r="B5310" s="300" t="n">
        <v>121</v>
      </c>
      <c r="C5310" s="300" t="inlineStr">
        <is>
          <t>T267</t>
        </is>
      </c>
      <c r="D5310" s="300" t="n">
        <v>19</v>
      </c>
      <c r="E5310" s="301" t="n">
        <v>43637</v>
      </c>
      <c r="F5310" s="300" t="n">
        <v>5262</v>
      </c>
      <c r="G5310" s="300" t="n">
        <v>6912</v>
      </c>
      <c r="H5310" s="300" t="n">
        <v>6540</v>
      </c>
      <c r="I5310" s="300" t="n">
        <v>6</v>
      </c>
      <c r="J5310" s="300" t="n"/>
      <c r="K5310" s="304" t="n"/>
      <c r="L5310" s="304" t="n"/>
      <c r="M5310" s="304" t="n"/>
      <c r="N5310" s="304" t="n"/>
    </row>
    <row r="5311" ht="15.75" customHeight="1" s="412">
      <c r="A5311" s="300" t="n">
        <v>5384</v>
      </c>
      <c r="B5311" s="300" t="n">
        <v>122</v>
      </c>
      <c r="C5311" s="300" t="inlineStr">
        <is>
          <t>T267</t>
        </is>
      </c>
      <c r="D5311" s="300" t="n">
        <v>19</v>
      </c>
      <c r="E5311" s="301" t="n">
        <v>43637</v>
      </c>
      <c r="F5311" s="300" t="n">
        <v>5223</v>
      </c>
      <c r="G5311" s="300" t="n">
        <v>6888</v>
      </c>
      <c r="H5311" s="300" t="n">
        <v>6552</v>
      </c>
      <c r="I5311" s="300" t="n"/>
      <c r="J5311" s="300" t="n"/>
      <c r="K5311" s="304" t="n"/>
      <c r="L5311" s="304" t="n"/>
      <c r="M5311" s="304" t="n"/>
      <c r="N5311" s="304" t="n"/>
    </row>
    <row r="5312" ht="15.75" customHeight="1" s="412">
      <c r="A5312" s="300" t="n">
        <v>5385</v>
      </c>
      <c r="B5312" s="300" t="n">
        <v>123</v>
      </c>
      <c r="C5312" s="300" t="inlineStr">
        <is>
          <t>T305</t>
        </is>
      </c>
      <c r="D5312" s="300" t="n">
        <v>19</v>
      </c>
      <c r="E5312" s="301" t="n">
        <v>43637</v>
      </c>
      <c r="F5312" s="300" t="n">
        <v>5241</v>
      </c>
      <c r="G5312" s="300" t="n">
        <v>7231</v>
      </c>
      <c r="H5312" s="300" t="n">
        <v>6837</v>
      </c>
      <c r="I5312" s="300" t="n">
        <v>7</v>
      </c>
      <c r="J5312" s="300" t="n"/>
      <c r="K5312" s="304" t="n"/>
      <c r="L5312" s="304" t="n"/>
      <c r="M5312" s="304" t="n"/>
      <c r="N5312" s="304" t="n"/>
    </row>
    <row r="5313" ht="15.75" customHeight="1" s="412">
      <c r="A5313" s="300" t="n">
        <v>5386</v>
      </c>
      <c r="B5313" s="300" t="n">
        <v>124</v>
      </c>
      <c r="C5313" s="300" t="inlineStr">
        <is>
          <t>T305</t>
        </is>
      </c>
      <c r="D5313" s="300" t="n">
        <v>19</v>
      </c>
      <c r="E5313" s="301" t="n">
        <v>43637</v>
      </c>
      <c r="F5313" s="300" t="n">
        <v>5265</v>
      </c>
      <c r="G5313" s="300" t="n">
        <v>7393</v>
      </c>
      <c r="H5313" s="300" t="n">
        <v>6976</v>
      </c>
      <c r="I5313" s="300" t="n"/>
      <c r="J5313" s="300" t="n"/>
      <c r="K5313" s="304" t="n"/>
      <c r="L5313" s="304" t="n"/>
      <c r="M5313" s="304" t="n"/>
      <c r="N5313" s="304" t="n"/>
    </row>
    <row r="5314" ht="15.75" customHeight="1" s="412">
      <c r="A5314" s="300" t="n">
        <v>5387</v>
      </c>
      <c r="B5314" s="300" t="n">
        <v>125</v>
      </c>
      <c r="C5314" s="300" t="inlineStr">
        <is>
          <t>T311</t>
        </is>
      </c>
      <c r="D5314" s="300" t="n">
        <v>19</v>
      </c>
      <c r="E5314" s="301" t="n">
        <v>43637</v>
      </c>
      <c r="F5314" s="300" t="n">
        <v>5217</v>
      </c>
      <c r="G5314" s="300" t="n">
        <v>7391</v>
      </c>
      <c r="H5314" s="300" t="n">
        <v>6980</v>
      </c>
      <c r="I5314" s="300" t="n">
        <v>7</v>
      </c>
      <c r="J5314" s="300" t="n"/>
      <c r="K5314" s="304" t="n"/>
      <c r="L5314" s="304" t="n"/>
      <c r="M5314" s="304" t="n"/>
      <c r="N5314" s="304" t="n"/>
    </row>
    <row r="5315" ht="15.75" customHeight="1" s="412">
      <c r="A5315" s="300" t="n">
        <v>5388</v>
      </c>
      <c r="B5315" s="300" t="n">
        <v>126</v>
      </c>
      <c r="C5315" s="300" t="inlineStr">
        <is>
          <t>T311</t>
        </is>
      </c>
      <c r="D5315" s="300" t="n">
        <v>19</v>
      </c>
      <c r="E5315" s="301" t="n">
        <v>43637</v>
      </c>
      <c r="F5315" s="300" t="n">
        <v>5232</v>
      </c>
      <c r="G5315" s="300" t="n">
        <v>7156</v>
      </c>
      <c r="H5315" s="300" t="n">
        <v>6792</v>
      </c>
      <c r="I5315" s="300" t="n"/>
      <c r="J5315" s="300" t="n"/>
      <c r="K5315" s="304" t="n"/>
      <c r="L5315" s="304" t="n"/>
      <c r="M5315" s="304" t="n"/>
      <c r="N5315" s="304" t="n"/>
    </row>
    <row r="5316" ht="15.75" customHeight="1" s="412">
      <c r="A5316" s="300" t="n">
        <v>5389</v>
      </c>
      <c r="B5316" s="300" t="n">
        <v>127</v>
      </c>
      <c r="C5316" s="300" t="inlineStr">
        <is>
          <t>T314</t>
        </is>
      </c>
      <c r="D5316" s="300" t="n">
        <v>19</v>
      </c>
      <c r="E5316" s="301" t="n">
        <v>43637</v>
      </c>
      <c r="F5316" s="300" t="n">
        <v>5247</v>
      </c>
      <c r="G5316" s="300" t="n">
        <v>8343</v>
      </c>
      <c r="H5316" s="300" t="n">
        <v>7673</v>
      </c>
      <c r="I5316" s="300" t="n">
        <v>8</v>
      </c>
      <c r="J5316" s="300" t="n"/>
      <c r="K5316" s="304" t="n"/>
      <c r="L5316" s="304" t="n"/>
      <c r="M5316" s="304" t="n"/>
      <c r="N5316" s="304" t="n"/>
    </row>
    <row r="5317" ht="15.75" customHeight="1" s="412">
      <c r="A5317" s="300" t="n">
        <v>5390</v>
      </c>
      <c r="B5317" s="300" t="n">
        <v>128</v>
      </c>
      <c r="C5317" s="300" t="inlineStr">
        <is>
          <t>T314</t>
        </is>
      </c>
      <c r="D5317" s="300" t="n">
        <v>19</v>
      </c>
      <c r="E5317" s="301" t="n">
        <v>43637</v>
      </c>
      <c r="F5317" s="300" t="n">
        <v>5213</v>
      </c>
      <c r="G5317" s="300" t="n">
        <v>8313</v>
      </c>
      <c r="H5317" s="300" t="n">
        <v>7637</v>
      </c>
      <c r="I5317" s="300" t="n"/>
      <c r="J5317" s="300" t="n"/>
      <c r="K5317" s="304" t="n"/>
      <c r="L5317" s="304" t="n"/>
      <c r="M5317" s="304" t="n"/>
      <c r="N5317" s="304" t="n"/>
    </row>
    <row r="5318" ht="15.75" customHeight="1" s="412">
      <c r="A5318" s="300" t="n">
        <v>5391</v>
      </c>
      <c r="B5318" s="300" t="n">
        <v>129</v>
      </c>
      <c r="C5318" s="300" t="inlineStr">
        <is>
          <t>T317</t>
        </is>
      </c>
      <c r="D5318" s="300" t="n">
        <v>19</v>
      </c>
      <c r="E5318" s="301" t="n">
        <v>43637</v>
      </c>
      <c r="F5318" s="300" t="n">
        <v>5238</v>
      </c>
      <c r="G5318" s="300" t="n">
        <v>7288</v>
      </c>
      <c r="H5318" s="300" t="n">
        <v>5861</v>
      </c>
      <c r="I5318" s="300" t="n">
        <v>7</v>
      </c>
      <c r="J5318" s="300" t="n"/>
      <c r="K5318" s="304" t="n"/>
      <c r="L5318" s="304" t="n"/>
      <c r="M5318" s="304" t="n"/>
      <c r="N5318" s="304" t="n"/>
    </row>
    <row r="5319" ht="15.75" customHeight="1" s="412">
      <c r="A5319" s="300" t="n">
        <v>5392</v>
      </c>
      <c r="B5319" s="300" t="n">
        <v>130</v>
      </c>
      <c r="C5319" s="300" t="inlineStr">
        <is>
          <t>T317</t>
        </is>
      </c>
      <c r="D5319" s="300" t="n">
        <v>19</v>
      </c>
      <c r="E5319" s="301" t="n">
        <v>43637</v>
      </c>
      <c r="F5319" s="300" t="n">
        <v>5212</v>
      </c>
      <c r="G5319" s="300" t="n">
        <v>7284</v>
      </c>
      <c r="H5319" s="300" t="n">
        <v>6867</v>
      </c>
      <c r="I5319" s="300" t="n"/>
      <c r="J5319" s="300" t="n"/>
      <c r="K5319" s="304" t="n"/>
      <c r="L5319" s="304" t="n"/>
      <c r="M5319" s="304" t="n"/>
      <c r="N5319" s="304" t="n"/>
    </row>
    <row r="5320" ht="15.75" customHeight="1" s="412">
      <c r="A5320" s="300" t="n">
        <v>5393</v>
      </c>
      <c r="B5320" s="300" t="n">
        <v>131</v>
      </c>
      <c r="C5320" s="300" t="inlineStr">
        <is>
          <t>T319</t>
        </is>
      </c>
      <c r="D5320" s="300" t="n">
        <v>19</v>
      </c>
      <c r="E5320" s="301" t="n">
        <v>43637</v>
      </c>
      <c r="F5320" s="300" t="n">
        <v>5209</v>
      </c>
      <c r="G5320" s="300" t="n">
        <v>7988</v>
      </c>
      <c r="H5320" s="300" t="n">
        <v>7440</v>
      </c>
      <c r="I5320" s="300" t="n">
        <v>8</v>
      </c>
      <c r="J5320" s="300" t="n"/>
      <c r="K5320" s="304" t="n"/>
      <c r="L5320" s="304" t="n"/>
      <c r="M5320" s="304" t="n"/>
      <c r="N5320" s="304" t="n"/>
    </row>
    <row r="5321" ht="15.75" customHeight="1" s="412">
      <c r="A5321" s="300" t="n">
        <v>5394</v>
      </c>
      <c r="B5321" s="300" t="n">
        <v>132</v>
      </c>
      <c r="C5321" s="300" t="inlineStr">
        <is>
          <t>T319</t>
        </is>
      </c>
      <c r="D5321" s="300" t="n">
        <v>19</v>
      </c>
      <c r="E5321" s="301" t="n">
        <v>43637</v>
      </c>
      <c r="F5321" s="300" t="n">
        <v>5233</v>
      </c>
      <c r="G5321" s="300" t="n">
        <v>8191</v>
      </c>
      <c r="H5321" s="300" t="n">
        <v>7615</v>
      </c>
      <c r="I5321" s="300" t="n"/>
      <c r="J5321" s="300" t="n"/>
      <c r="K5321" s="304" t="n"/>
      <c r="L5321" s="304" t="n"/>
      <c r="M5321" s="304" t="n"/>
      <c r="N5321" s="304" t="n"/>
    </row>
    <row r="5322" ht="15.75" customHeight="1" s="412">
      <c r="A5322" s="300" t="n">
        <v>5395</v>
      </c>
      <c r="B5322" s="300" t="n">
        <v>133</v>
      </c>
      <c r="C5322" s="300" t="inlineStr">
        <is>
          <t>T321</t>
        </is>
      </c>
      <c r="D5322" s="300" t="n">
        <v>19</v>
      </c>
      <c r="E5322" s="301" t="n">
        <v>43637</v>
      </c>
      <c r="F5322" s="300" t="n">
        <v>5286</v>
      </c>
      <c r="G5322" s="300" t="n">
        <v>8322</v>
      </c>
      <c r="H5322" s="300" t="n">
        <v>7698</v>
      </c>
      <c r="I5322" s="300" t="n">
        <v>6</v>
      </c>
      <c r="J5322" s="300" t="n"/>
      <c r="K5322" s="304" t="n"/>
      <c r="L5322" s="304" t="n"/>
      <c r="M5322" s="304" t="n"/>
      <c r="N5322" s="304" t="n"/>
    </row>
    <row r="5323" ht="15.75" customHeight="1" s="412">
      <c r="A5323" s="300" t="n">
        <v>5396</v>
      </c>
      <c r="B5323" s="300" t="n">
        <v>134</v>
      </c>
      <c r="C5323" s="300" t="inlineStr">
        <is>
          <t>T321</t>
        </is>
      </c>
      <c r="D5323" s="300" t="n">
        <v>19</v>
      </c>
      <c r="E5323" s="301" t="n">
        <v>43637</v>
      </c>
      <c r="F5323" s="300" t="n">
        <v>5220</v>
      </c>
      <c r="G5323" s="300" t="n">
        <v>8092</v>
      </c>
      <c r="H5323" s="300" t="n">
        <v>7713</v>
      </c>
      <c r="I5323" s="300" t="n"/>
      <c r="J5323" s="300" t="n"/>
      <c r="K5323" s="304" t="n"/>
      <c r="L5323" s="304" t="n"/>
      <c r="M5323" s="304" t="n"/>
      <c r="N5323" s="304" t="n"/>
    </row>
    <row r="5324" ht="15.75" customHeight="1" s="412">
      <c r="A5324" s="300" t="n">
        <v>5397</v>
      </c>
      <c r="B5324" s="300" t="n">
        <v>135</v>
      </c>
      <c r="C5324" s="300" t="inlineStr">
        <is>
          <t>T323</t>
        </is>
      </c>
      <c r="D5324" s="300" t="n">
        <v>19</v>
      </c>
      <c r="E5324" s="301" t="n">
        <v>43637</v>
      </c>
      <c r="F5324" s="300" t="n">
        <v>5240</v>
      </c>
      <c r="G5324" s="300" t="n">
        <v>6845</v>
      </c>
      <c r="H5324" s="300" t="n">
        <v>6542</v>
      </c>
      <c r="I5324" s="300" t="n">
        <v>7</v>
      </c>
      <c r="J5324" s="300" t="n"/>
      <c r="K5324" s="304" t="n"/>
      <c r="L5324" s="304" t="n"/>
      <c r="M5324" s="304" t="n"/>
      <c r="N5324" s="304" t="n"/>
    </row>
    <row r="5325" ht="15.75" customHeight="1" s="412">
      <c r="A5325" s="300" t="n">
        <v>5398</v>
      </c>
      <c r="B5325" s="300" t="n">
        <v>136</v>
      </c>
      <c r="C5325" s="300" t="inlineStr">
        <is>
          <t>T323</t>
        </is>
      </c>
      <c r="D5325" s="300" t="n">
        <v>19</v>
      </c>
      <c r="E5325" s="301" t="n">
        <v>43637</v>
      </c>
      <c r="F5325" s="300" t="n">
        <v>5219</v>
      </c>
      <c r="G5325" s="300" t="n">
        <v>6788</v>
      </c>
      <c r="H5325" s="300" t="n">
        <v>6487</v>
      </c>
      <c r="I5325" s="300" t="n"/>
      <c r="J5325" s="300" t="n"/>
      <c r="K5325" s="304" t="n"/>
      <c r="L5325" s="304" t="n"/>
      <c r="M5325" s="304" t="n"/>
      <c r="N5325" s="304" t="n"/>
    </row>
    <row r="5326" ht="15.75" customHeight="1" s="412">
      <c r="A5326" s="300" t="n">
        <v>5399</v>
      </c>
      <c r="B5326" s="300" t="n">
        <v>137</v>
      </c>
      <c r="C5326" s="300" t="inlineStr">
        <is>
          <t>T324</t>
        </is>
      </c>
      <c r="D5326" s="300" t="n">
        <v>19</v>
      </c>
      <c r="E5326" s="301" t="n">
        <v>43637</v>
      </c>
      <c r="F5326" s="300" t="n">
        <v>5220</v>
      </c>
      <c r="G5326" s="300" t="n">
        <v>8570</v>
      </c>
      <c r="H5326" s="300" t="n">
        <v>7847</v>
      </c>
      <c r="I5326" s="300" t="n">
        <v>7</v>
      </c>
      <c r="J5326" s="300" t="n"/>
      <c r="K5326" s="304" t="n"/>
      <c r="L5326" s="304" t="n"/>
      <c r="M5326" s="304" t="n"/>
      <c r="N5326" s="304" t="n"/>
    </row>
    <row r="5327" ht="15.75" customHeight="1" s="412">
      <c r="A5327" s="300" t="n">
        <v>5400</v>
      </c>
      <c r="B5327" s="300" t="n">
        <v>138</v>
      </c>
      <c r="C5327" s="300" t="inlineStr">
        <is>
          <t>T324</t>
        </is>
      </c>
      <c r="D5327" s="300" t="n">
        <v>19</v>
      </c>
      <c r="E5327" s="301" t="n">
        <v>43637</v>
      </c>
      <c r="F5327" s="300" t="n">
        <v>5222</v>
      </c>
      <c r="G5327" s="300" t="n">
        <v>8360</v>
      </c>
      <c r="H5327" s="300" t="n">
        <v>7663</v>
      </c>
      <c r="I5327" s="300" t="n"/>
      <c r="J5327" s="300" t="n"/>
      <c r="K5327" s="304" t="n"/>
      <c r="L5327" s="304" t="n"/>
      <c r="M5327" s="304" t="n"/>
      <c r="N5327" s="304" t="n"/>
    </row>
    <row r="5328" ht="15.75" customHeight="1" s="412">
      <c r="A5328" s="300" t="n">
        <v>5401</v>
      </c>
      <c r="B5328" s="300" t="n">
        <v>139</v>
      </c>
      <c r="C5328" s="300" t="inlineStr">
        <is>
          <t>T325</t>
        </is>
      </c>
      <c r="D5328" s="300" t="n">
        <v>19</v>
      </c>
      <c r="E5328" s="301" t="n">
        <v>43637</v>
      </c>
      <c r="F5328" s="300" t="n">
        <v>5218</v>
      </c>
      <c r="G5328" s="300" t="n">
        <v>7887</v>
      </c>
      <c r="H5328" s="300" t="n">
        <v>7290</v>
      </c>
      <c r="I5328" s="300" t="n">
        <v>8</v>
      </c>
      <c r="J5328" s="300" t="n"/>
      <c r="K5328" s="304" t="n"/>
      <c r="L5328" s="304" t="n"/>
      <c r="M5328" s="304" t="n"/>
      <c r="N5328" s="304" t="n"/>
    </row>
    <row r="5329" ht="15.75" customHeight="1" s="412">
      <c r="A5329" s="300" t="n">
        <v>5402</v>
      </c>
      <c r="B5329" s="300" t="n">
        <v>140</v>
      </c>
      <c r="C5329" s="300" t="inlineStr">
        <is>
          <t>T325</t>
        </is>
      </c>
      <c r="D5329" s="300" t="n">
        <v>19</v>
      </c>
      <c r="E5329" s="301" t="n">
        <v>43637</v>
      </c>
      <c r="F5329" s="300" t="n">
        <v>5241</v>
      </c>
      <c r="G5329" s="300" t="n">
        <v>8167</v>
      </c>
      <c r="H5329" s="300" t="n">
        <v>7518</v>
      </c>
      <c r="I5329" s="300" t="n"/>
      <c r="J5329" s="300" t="n"/>
      <c r="K5329" s="304" t="n"/>
      <c r="L5329" s="304" t="n"/>
      <c r="M5329" s="304" t="n"/>
      <c r="N5329" s="304" t="n"/>
    </row>
    <row r="5330" ht="15.75" customHeight="1" s="412">
      <c r="A5330" s="300" t="n">
        <v>5403</v>
      </c>
      <c r="B5330" s="300" t="n">
        <v>141</v>
      </c>
      <c r="C5330" s="300" t="inlineStr">
        <is>
          <t>T327</t>
        </is>
      </c>
      <c r="D5330" s="300" t="n">
        <v>19</v>
      </c>
      <c r="E5330" s="301" t="n">
        <v>43637</v>
      </c>
      <c r="F5330" s="300" t="n">
        <v>5187</v>
      </c>
      <c r="G5330" s="300" t="n">
        <v>8490</v>
      </c>
      <c r="H5330" s="300" t="n">
        <v>7764</v>
      </c>
      <c r="I5330" s="300" t="n">
        <v>6</v>
      </c>
      <c r="J5330" s="300" t="n"/>
      <c r="K5330" s="304" t="n"/>
      <c r="L5330" s="304" t="n"/>
      <c r="M5330" s="304" t="n"/>
      <c r="N5330" s="304" t="n"/>
    </row>
    <row r="5331" ht="15.75" customHeight="1" s="412">
      <c r="A5331" s="300" t="n">
        <v>5404</v>
      </c>
      <c r="B5331" s="300" t="n">
        <v>142</v>
      </c>
      <c r="C5331" s="300" t="inlineStr">
        <is>
          <t>T327</t>
        </is>
      </c>
      <c r="D5331" s="300" t="n">
        <v>19</v>
      </c>
      <c r="E5331" s="301" t="n">
        <v>43637</v>
      </c>
      <c r="F5331" s="300" t="n">
        <v>5229</v>
      </c>
      <c r="G5331" s="300" t="n">
        <v>8495</v>
      </c>
      <c r="H5331" s="300" t="n">
        <v>7778</v>
      </c>
      <c r="I5331" s="300" t="n"/>
      <c r="J5331" s="300" t="n"/>
      <c r="K5331" s="304" t="n"/>
      <c r="L5331" s="304" t="n"/>
      <c r="M5331" s="304" t="n"/>
      <c r="N5331" s="304" t="n"/>
    </row>
    <row r="5332" ht="15.75" customHeight="1" s="412">
      <c r="A5332" s="300" t="n">
        <v>5405</v>
      </c>
      <c r="B5332" s="300" t="n">
        <v>143</v>
      </c>
      <c r="C5332" s="300" t="inlineStr">
        <is>
          <t>T330</t>
        </is>
      </c>
      <c r="D5332" s="300" t="n">
        <v>19</v>
      </c>
      <c r="E5332" s="301" t="n">
        <v>43637</v>
      </c>
      <c r="F5332" s="300" t="n">
        <v>5229</v>
      </c>
      <c r="G5332" s="300" t="n">
        <v>8524</v>
      </c>
      <c r="H5332" s="300" t="n">
        <v>7852</v>
      </c>
      <c r="I5332" s="300" t="n">
        <v>7</v>
      </c>
      <c r="J5332" s="300" t="n"/>
      <c r="K5332" s="304" t="n"/>
      <c r="L5332" s="304" t="n"/>
      <c r="M5332" s="304" t="n"/>
      <c r="N5332" s="304" t="n"/>
    </row>
    <row r="5333" ht="15.75" customHeight="1" s="412">
      <c r="A5333" s="300" t="n">
        <v>5406</v>
      </c>
      <c r="B5333" s="300" t="n">
        <v>144</v>
      </c>
      <c r="C5333" s="300" t="inlineStr">
        <is>
          <t>T330</t>
        </is>
      </c>
      <c r="D5333" s="300" t="n">
        <v>19</v>
      </c>
      <c r="E5333" s="301" t="n">
        <v>43637</v>
      </c>
      <c r="F5333" s="300" t="n">
        <v>5238</v>
      </c>
      <c r="G5333" s="300" t="n">
        <v>8656</v>
      </c>
      <c r="H5333" s="300" t="n">
        <v>7953</v>
      </c>
      <c r="I5333" s="300" t="n"/>
      <c r="J5333" s="300" t="n"/>
      <c r="K5333" s="304" t="n"/>
      <c r="L5333" s="304" t="n"/>
      <c r="M5333" s="304" t="n"/>
      <c r="N5333" s="304" t="n"/>
    </row>
    <row r="5334" ht="15.75" customHeight="1" s="412">
      <c r="A5334" s="300" t="n">
        <v>5407</v>
      </c>
      <c r="B5334" s="300" t="n">
        <v>145</v>
      </c>
      <c r="C5334" s="300" t="inlineStr">
        <is>
          <t>T331</t>
        </is>
      </c>
      <c r="D5334" s="300" t="n">
        <v>19</v>
      </c>
      <c r="E5334" s="301" t="n">
        <v>43637</v>
      </c>
      <c r="F5334" s="300" t="n">
        <v>5181</v>
      </c>
      <c r="G5334" s="300" t="n">
        <v>8186</v>
      </c>
      <c r="H5334" s="300" t="n">
        <v>7569</v>
      </c>
      <c r="I5334" s="300" t="n">
        <v>7</v>
      </c>
      <c r="J5334" s="300" t="n"/>
      <c r="K5334" s="304" t="n"/>
      <c r="L5334" s="304" t="n"/>
      <c r="M5334" s="304" t="n"/>
      <c r="N5334" s="304" t="n"/>
    </row>
    <row r="5335" ht="15.75" customHeight="1" s="412">
      <c r="A5335" s="300" t="n">
        <v>5408</v>
      </c>
      <c r="B5335" s="300" t="n">
        <v>146</v>
      </c>
      <c r="C5335" s="300" t="inlineStr">
        <is>
          <t>T331</t>
        </is>
      </c>
      <c r="D5335" s="300" t="n">
        <v>19</v>
      </c>
      <c r="E5335" s="301" t="n">
        <v>43637</v>
      </c>
      <c r="F5335" s="300" t="n">
        <v>5179</v>
      </c>
      <c r="G5335" s="300" t="n">
        <v>7873</v>
      </c>
      <c r="H5335" s="300" t="n">
        <v>7325</v>
      </c>
      <c r="I5335" s="300" t="n"/>
      <c r="J5335" s="300" t="n"/>
      <c r="K5335" s="304" t="n"/>
      <c r="L5335" s="304" t="n"/>
      <c r="M5335" s="304" t="n"/>
      <c r="N5335" s="304" t="n"/>
    </row>
    <row r="5336" ht="15.75" customHeight="1" s="412">
      <c r="A5336" s="300" t="n">
        <v>5409</v>
      </c>
      <c r="B5336" s="300" t="n">
        <v>147</v>
      </c>
      <c r="C5336" s="300" t="inlineStr">
        <is>
          <t>T332</t>
        </is>
      </c>
      <c r="D5336" s="300" t="n">
        <v>19</v>
      </c>
      <c r="E5336" s="301" t="n">
        <v>43637</v>
      </c>
      <c r="F5336" s="300" t="n">
        <v>5265</v>
      </c>
      <c r="G5336" s="300" t="n">
        <v>7570</v>
      </c>
      <c r="H5336" s="300" t="n">
        <v>7108</v>
      </c>
      <c r="I5336" s="300" t="n">
        <v>8</v>
      </c>
      <c r="J5336" s="300" t="n"/>
      <c r="K5336" s="304" t="n"/>
      <c r="L5336" s="304" t="n"/>
      <c r="M5336" s="304" t="n"/>
      <c r="N5336" s="304" t="n"/>
    </row>
    <row r="5337" ht="15.75" customHeight="1" s="412">
      <c r="A5337" s="300" t="n">
        <v>5410</v>
      </c>
      <c r="B5337" s="300" t="n">
        <v>148</v>
      </c>
      <c r="C5337" s="300" t="inlineStr">
        <is>
          <t>T332</t>
        </is>
      </c>
      <c r="D5337" s="300" t="n">
        <v>19</v>
      </c>
      <c r="E5337" s="301" t="n">
        <v>43637</v>
      </c>
      <c r="F5337" s="300" t="n">
        <v>5186</v>
      </c>
      <c r="G5337" s="300" t="n">
        <v>7536</v>
      </c>
      <c r="H5337" s="300" t="n">
        <v>7047</v>
      </c>
      <c r="I5337" s="300" t="n"/>
      <c r="J5337" s="300" t="n"/>
      <c r="K5337" s="304" t="n"/>
      <c r="L5337" s="304" t="n"/>
      <c r="M5337" s="304" t="n"/>
      <c r="N5337" s="304" t="n"/>
    </row>
    <row r="5338" ht="15.75" customHeight="1" s="412">
      <c r="A5338" s="300" t="n">
        <v>5411</v>
      </c>
      <c r="B5338" s="300" t="n">
        <v>149</v>
      </c>
      <c r="C5338" s="300" t="inlineStr">
        <is>
          <t>T337</t>
        </is>
      </c>
      <c r="D5338" s="300" t="n">
        <v>19</v>
      </c>
      <c r="E5338" s="301" t="n">
        <v>43637</v>
      </c>
      <c r="F5338" s="300" t="n">
        <v>5222</v>
      </c>
      <c r="G5338" s="300" t="n">
        <v>7655</v>
      </c>
      <c r="H5338" s="300" t="n">
        <v>7134</v>
      </c>
      <c r="I5338" s="300" t="n">
        <v>7</v>
      </c>
      <c r="J5338" s="300" t="n"/>
      <c r="K5338" s="304" t="n"/>
      <c r="L5338" s="304" t="n"/>
      <c r="M5338" s="304" t="n"/>
      <c r="N5338" s="304" t="n"/>
    </row>
    <row r="5339" ht="15.75" customHeight="1" s="412">
      <c r="A5339" s="300" t="n">
        <v>5412</v>
      </c>
      <c r="B5339" s="300" t="n">
        <v>150</v>
      </c>
      <c r="C5339" s="300" t="inlineStr">
        <is>
          <t>T337</t>
        </is>
      </c>
      <c r="D5339" s="300" t="n">
        <v>19</v>
      </c>
      <c r="E5339" s="301" t="n">
        <v>43637</v>
      </c>
      <c r="F5339" s="300" t="n">
        <v>5188</v>
      </c>
      <c r="G5339" s="300" t="n">
        <v>7656</v>
      </c>
      <c r="H5339" s="300" t="n">
        <v>7129</v>
      </c>
      <c r="I5339" s="300" t="n"/>
      <c r="J5339" s="300" t="n"/>
      <c r="K5339" s="304" t="n"/>
      <c r="L5339" s="304" t="n"/>
      <c r="M5339" s="304" t="n"/>
      <c r="N5339" s="304" t="n"/>
    </row>
    <row r="5340" ht="15.75" customHeight="1" s="412">
      <c r="A5340" s="300" t="n">
        <v>5413</v>
      </c>
      <c r="B5340" s="300" t="n">
        <v>151</v>
      </c>
      <c r="C5340" s="300" t="inlineStr">
        <is>
          <t>T338</t>
        </is>
      </c>
      <c r="D5340" s="300" t="n">
        <v>19</v>
      </c>
      <c r="E5340" s="301" t="n">
        <v>43637</v>
      </c>
      <c r="F5340" s="300" t="n">
        <v>5221</v>
      </c>
      <c r="G5340" s="300" t="n">
        <v>7806</v>
      </c>
      <c r="H5340" s="300" t="n">
        <v>7296</v>
      </c>
      <c r="I5340" s="300" t="n">
        <v>8</v>
      </c>
      <c r="J5340" s="300" t="n"/>
      <c r="K5340" s="304" t="n"/>
      <c r="L5340" s="304" t="n"/>
      <c r="M5340" s="304" t="n"/>
      <c r="N5340" s="304" t="n"/>
    </row>
    <row r="5341" ht="15.75" customHeight="1" s="412">
      <c r="A5341" s="300" t="n">
        <v>5414</v>
      </c>
      <c r="B5341" s="300" t="n">
        <v>152</v>
      </c>
      <c r="C5341" s="300" t="inlineStr">
        <is>
          <t>T338</t>
        </is>
      </c>
      <c r="D5341" s="300" t="n">
        <v>19</v>
      </c>
      <c r="E5341" s="301" t="n">
        <v>43637</v>
      </c>
      <c r="F5341" s="300" t="n">
        <v>5292</v>
      </c>
      <c r="G5341" s="300" t="n">
        <v>7897</v>
      </c>
      <c r="H5341" s="300" t="n">
        <v>7381</v>
      </c>
      <c r="I5341" s="300" t="n"/>
      <c r="J5341" s="300" t="n"/>
      <c r="K5341" s="304" t="n"/>
      <c r="L5341" s="304" t="n"/>
      <c r="M5341" s="304" t="n"/>
      <c r="N5341" s="304" t="n"/>
    </row>
    <row r="5342" ht="15.75" customHeight="1" s="412">
      <c r="A5342" s="300" t="n">
        <v>5415</v>
      </c>
      <c r="B5342" s="300" t="n">
        <v>153</v>
      </c>
      <c r="C5342" s="300" t="inlineStr">
        <is>
          <t>T342</t>
        </is>
      </c>
      <c r="D5342" s="300" t="n">
        <v>19</v>
      </c>
      <c r="E5342" s="301" t="n">
        <v>43637</v>
      </c>
      <c r="F5342" s="300" t="n">
        <v>5238</v>
      </c>
      <c r="G5342" s="300" t="n">
        <v>7611</v>
      </c>
      <c r="H5342" s="300" t="n">
        <v>7172</v>
      </c>
      <c r="I5342" s="300" t="n">
        <v>5</v>
      </c>
      <c r="J5342" s="300" t="n"/>
      <c r="K5342" s="304" t="n"/>
      <c r="L5342" s="304" t="n"/>
      <c r="M5342" s="304" t="n"/>
      <c r="N5342" s="304" t="n"/>
    </row>
    <row r="5343" ht="15.75" customHeight="1" s="412">
      <c r="A5343" s="300" t="n">
        <v>5416</v>
      </c>
      <c r="B5343" s="300" t="n">
        <v>154</v>
      </c>
      <c r="C5343" s="300" t="inlineStr">
        <is>
          <t>T342</t>
        </is>
      </c>
      <c r="D5343" s="300" t="n">
        <v>19</v>
      </c>
      <c r="E5343" s="301" t="n">
        <v>43637</v>
      </c>
      <c r="F5343" s="300" t="n">
        <v>5194</v>
      </c>
      <c r="G5343" s="300" t="n">
        <v>7496</v>
      </c>
      <c r="H5343" s="300" t="n">
        <v>7065</v>
      </c>
      <c r="I5343" s="300" t="n"/>
      <c r="J5343" s="300" t="n"/>
      <c r="K5343" s="304" t="n"/>
      <c r="L5343" s="304" t="n"/>
      <c r="M5343" s="304" t="n"/>
      <c r="N5343" s="304" t="n"/>
    </row>
    <row r="5344" ht="15.75" customHeight="1" s="412">
      <c r="A5344" s="300" t="n">
        <v>5417</v>
      </c>
      <c r="B5344" s="300" t="n">
        <v>155</v>
      </c>
      <c r="C5344" s="300" t="inlineStr">
        <is>
          <t>T344</t>
        </is>
      </c>
      <c r="D5344" s="300" t="n">
        <v>19</v>
      </c>
      <c r="E5344" s="301" t="n">
        <v>43637</v>
      </c>
      <c r="F5344" s="300" t="n">
        <v>5181</v>
      </c>
      <c r="G5344" s="300" t="n">
        <v>7500</v>
      </c>
      <c r="H5344" s="300" t="n">
        <v>7052</v>
      </c>
      <c r="I5344" s="300" t="n">
        <v>8</v>
      </c>
      <c r="J5344" s="300" t="n"/>
      <c r="K5344" s="304" t="n"/>
      <c r="L5344" s="304" t="n"/>
      <c r="M5344" s="304" t="n"/>
      <c r="N5344" s="304" t="n"/>
    </row>
    <row r="5345" ht="15.75" customHeight="1" s="412">
      <c r="A5345" s="300" t="n">
        <v>5418</v>
      </c>
      <c r="B5345" s="300" t="n">
        <v>156</v>
      </c>
      <c r="C5345" s="300" t="inlineStr">
        <is>
          <t>T344</t>
        </is>
      </c>
      <c r="D5345" s="300" t="n">
        <v>19</v>
      </c>
      <c r="E5345" s="301" t="n">
        <v>43637</v>
      </c>
      <c r="F5345" s="300" t="n">
        <v>5171</v>
      </c>
      <c r="G5345" s="300" t="n">
        <v>7340</v>
      </c>
      <c r="H5345" s="300" t="n">
        <v>6920</v>
      </c>
      <c r="I5345" s="300" t="n"/>
      <c r="J5345" s="300" t="n"/>
      <c r="K5345" s="304" t="n"/>
      <c r="L5345" s="304" t="n"/>
      <c r="M5345" s="304" t="n"/>
      <c r="N5345" s="304" t="n"/>
    </row>
    <row r="5346" ht="15.75" customHeight="1" s="412">
      <c r="A5346" s="300" t="n">
        <v>5419</v>
      </c>
      <c r="B5346" s="300" t="n">
        <v>157</v>
      </c>
      <c r="C5346" s="300" t="inlineStr">
        <is>
          <t>T347</t>
        </is>
      </c>
      <c r="D5346" s="300" t="n">
        <v>19</v>
      </c>
      <c r="E5346" s="301" t="n">
        <v>43637</v>
      </c>
      <c r="F5346" s="300" t="n">
        <v>5319</v>
      </c>
      <c r="G5346" s="300" t="n">
        <v>7109</v>
      </c>
      <c r="H5346" s="300" t="n">
        <v>6729</v>
      </c>
      <c r="I5346" s="300" t="n">
        <v>6</v>
      </c>
      <c r="J5346" s="300" t="n"/>
      <c r="K5346" s="304" t="n"/>
      <c r="L5346" s="304" t="n"/>
      <c r="M5346" s="304" t="n"/>
      <c r="N5346" s="304" t="n"/>
    </row>
    <row r="5347" ht="15.75" customHeight="1" s="412">
      <c r="A5347" s="300" t="n">
        <v>5420</v>
      </c>
      <c r="B5347" s="300" t="n">
        <v>158</v>
      </c>
      <c r="C5347" s="300" t="inlineStr">
        <is>
          <t>T347</t>
        </is>
      </c>
      <c r="D5347" s="300" t="n">
        <v>19</v>
      </c>
      <c r="E5347" s="301" t="n">
        <v>43637</v>
      </c>
      <c r="F5347" s="300" t="n">
        <v>5219</v>
      </c>
      <c r="G5347" s="300" t="n">
        <v>6946</v>
      </c>
      <c r="H5347" s="300" t="n">
        <v>6528</v>
      </c>
      <c r="I5347" s="300" t="n"/>
      <c r="J5347" s="300" t="n"/>
      <c r="K5347" s="304" t="n"/>
      <c r="L5347" s="304" t="n"/>
      <c r="M5347" s="304" t="n"/>
      <c r="N5347" s="304" t="n"/>
    </row>
    <row r="5348" ht="15.75" customHeight="1" s="412">
      <c r="A5348" s="300" t="n">
        <v>5421</v>
      </c>
      <c r="B5348" s="300" t="n">
        <v>159</v>
      </c>
      <c r="C5348" s="300" t="inlineStr">
        <is>
          <t>T348</t>
        </is>
      </c>
      <c r="D5348" s="300" t="n">
        <v>19</v>
      </c>
      <c r="E5348" s="301" t="n">
        <v>43637</v>
      </c>
      <c r="F5348" s="300" t="n">
        <v>5300</v>
      </c>
      <c r="G5348" s="300" t="inlineStr">
        <is>
          <t>SIN ESPIGAS</t>
        </is>
      </c>
      <c r="H5348" s="300" t="n"/>
      <c r="I5348" s="300" t="n"/>
      <c r="J5348" s="300" t="n"/>
      <c r="K5348" s="304" t="n"/>
      <c r="L5348" s="304" t="n"/>
      <c r="M5348" s="304" t="n"/>
      <c r="N5348" s="304" t="n"/>
    </row>
    <row r="5349" ht="15.75" customHeight="1" s="412">
      <c r="A5349" s="300" t="n">
        <v>5422</v>
      </c>
      <c r="B5349" s="300" t="n">
        <v>160</v>
      </c>
      <c r="C5349" s="300" t="inlineStr">
        <is>
          <t>T348</t>
        </is>
      </c>
      <c r="D5349" s="300" t="n">
        <v>19</v>
      </c>
      <c r="E5349" s="301" t="n">
        <v>43637</v>
      </c>
      <c r="F5349" s="300" t="n">
        <v>5234</v>
      </c>
      <c r="G5349" s="300" t="inlineStr">
        <is>
          <t>SIN ESPIGAS</t>
        </is>
      </c>
      <c r="H5349" s="300" t="n"/>
      <c r="I5349" s="300" t="n"/>
      <c r="J5349" s="300" t="n"/>
      <c r="K5349" s="304" t="n"/>
      <c r="L5349" s="304" t="n"/>
      <c r="M5349" s="304" t="n"/>
      <c r="N5349" s="304" t="n"/>
    </row>
    <row r="5350" ht="15.75" customHeight="1" s="412">
      <c r="A5350" s="300" t="n">
        <v>5423</v>
      </c>
      <c r="B5350" s="300" t="n">
        <v>161</v>
      </c>
      <c r="C5350" s="300" t="inlineStr">
        <is>
          <t>T349</t>
        </is>
      </c>
      <c r="D5350" s="300" t="n">
        <v>19</v>
      </c>
      <c r="E5350" s="301" t="n">
        <v>43637</v>
      </c>
      <c r="F5350" s="300" t="n">
        <v>5264</v>
      </c>
      <c r="G5350" s="300" t="n">
        <v>7676</v>
      </c>
      <c r="H5350" s="300" t="n">
        <v>7198</v>
      </c>
      <c r="I5350" s="300" t="n">
        <v>4</v>
      </c>
      <c r="J5350" s="300" t="n"/>
      <c r="K5350" s="304" t="n"/>
      <c r="L5350" s="304" t="n"/>
      <c r="M5350" s="304" t="n"/>
      <c r="N5350" s="304" t="n"/>
    </row>
    <row r="5351" ht="15.75" customHeight="1" s="412">
      <c r="A5351" s="300" t="n">
        <v>5424</v>
      </c>
      <c r="B5351" s="300" t="n">
        <v>162</v>
      </c>
      <c r="C5351" s="300" t="inlineStr">
        <is>
          <t>T349</t>
        </is>
      </c>
      <c r="D5351" s="300" t="n">
        <v>19</v>
      </c>
      <c r="E5351" s="301" t="n">
        <v>43637</v>
      </c>
      <c r="F5351" s="300" t="n">
        <v>5232</v>
      </c>
      <c r="G5351" s="300" t="n">
        <v>7617</v>
      </c>
      <c r="H5351" s="300" t="n">
        <v>7142</v>
      </c>
      <c r="I5351" s="300" t="n"/>
      <c r="J5351" s="300" t="n"/>
      <c r="K5351" s="304" t="n"/>
      <c r="L5351" s="304" t="n"/>
      <c r="M5351" s="304" t="n"/>
      <c r="N5351" s="304" t="n"/>
    </row>
    <row r="5352" ht="15.75" customHeight="1" s="412">
      <c r="A5352" s="300" t="n">
        <v>5425</v>
      </c>
      <c r="B5352" s="300" t="n">
        <v>163</v>
      </c>
      <c r="C5352" s="300" t="inlineStr">
        <is>
          <t>T350</t>
        </is>
      </c>
      <c r="D5352" s="300" t="n">
        <v>19</v>
      </c>
      <c r="E5352" s="301" t="n">
        <v>43637</v>
      </c>
      <c r="F5352" s="300" t="n">
        <v>5193</v>
      </c>
      <c r="G5352" s="300" t="n">
        <v>8497</v>
      </c>
      <c r="H5352" s="300" t="n">
        <v>7638</v>
      </c>
      <c r="I5352" s="300" t="n">
        <v>7</v>
      </c>
      <c r="J5352" s="300" t="n"/>
      <c r="K5352" s="304" t="n"/>
      <c r="L5352" s="304" t="n"/>
      <c r="M5352" s="304" t="n"/>
      <c r="N5352" s="304" t="n"/>
    </row>
    <row r="5353" ht="15.75" customHeight="1" s="412">
      <c r="A5353" s="300" t="n">
        <v>5426</v>
      </c>
      <c r="B5353" s="300" t="n">
        <v>164</v>
      </c>
      <c r="C5353" s="300" t="inlineStr">
        <is>
          <t>T350</t>
        </is>
      </c>
      <c r="D5353" s="300" t="n">
        <v>19</v>
      </c>
      <c r="E5353" s="301" t="n">
        <v>43637</v>
      </c>
      <c r="F5353" s="300" t="n">
        <v>5245</v>
      </c>
      <c r="G5353" s="300" t="n">
        <v>8467</v>
      </c>
      <c r="H5353" s="300" t="n">
        <v>7664</v>
      </c>
      <c r="I5353" s="300" t="n"/>
      <c r="J5353" s="300" t="n"/>
      <c r="K5353" s="304" t="n"/>
      <c r="L5353" s="304" t="n"/>
      <c r="M5353" s="304" t="n"/>
      <c r="N5353" s="304" t="n"/>
    </row>
    <row r="5354" ht="15.75" customHeight="1" s="412">
      <c r="A5354" s="300" t="n">
        <v>5427</v>
      </c>
      <c r="B5354" s="300" t="n">
        <v>165</v>
      </c>
      <c r="C5354" s="300" t="inlineStr">
        <is>
          <t>T351</t>
        </is>
      </c>
      <c r="D5354" s="300" t="n">
        <v>19</v>
      </c>
      <c r="E5354" s="301" t="n">
        <v>43637</v>
      </c>
      <c r="F5354" s="300" t="n">
        <v>5226</v>
      </c>
      <c r="G5354" s="300" t="n">
        <v>8407</v>
      </c>
      <c r="H5354" s="300" t="n">
        <v>7577</v>
      </c>
      <c r="I5354" s="300" t="n">
        <v>5</v>
      </c>
      <c r="J5354" s="300" t="n"/>
      <c r="K5354" s="304" t="n"/>
      <c r="L5354" s="304" t="n"/>
      <c r="M5354" s="304" t="n"/>
      <c r="N5354" s="304" t="n"/>
    </row>
    <row r="5355" ht="15.75" customHeight="1" s="412">
      <c r="A5355" s="300" t="n">
        <v>5428</v>
      </c>
      <c r="B5355" s="300" t="n">
        <v>166</v>
      </c>
      <c r="C5355" s="300" t="inlineStr">
        <is>
          <t>T351</t>
        </is>
      </c>
      <c r="D5355" s="300" t="n">
        <v>19</v>
      </c>
      <c r="E5355" s="301" t="n">
        <v>43637</v>
      </c>
      <c r="F5355" s="300" t="n">
        <v>5252</v>
      </c>
      <c r="G5355" s="300" t="n">
        <v>8539</v>
      </c>
      <c r="H5355" s="300" t="n">
        <v>7702</v>
      </c>
      <c r="I5355" s="300" t="n"/>
      <c r="J5355" s="300" t="n"/>
      <c r="K5355" s="304" t="n"/>
      <c r="L5355" s="304" t="n"/>
      <c r="M5355" s="304" t="n"/>
      <c r="N5355" s="304" t="n"/>
    </row>
    <row r="5356" ht="15.75" customHeight="1" s="412">
      <c r="A5356" s="300" t="n">
        <v>5429</v>
      </c>
      <c r="B5356" s="300" t="n">
        <v>167</v>
      </c>
      <c r="C5356" s="300" t="inlineStr">
        <is>
          <t>T353</t>
        </is>
      </c>
      <c r="D5356" s="300" t="n">
        <v>19</v>
      </c>
      <c r="E5356" s="301" t="n">
        <v>43637</v>
      </c>
      <c r="F5356" s="300" t="n">
        <v>5280</v>
      </c>
      <c r="G5356" s="300" t="n">
        <v>7598</v>
      </c>
      <c r="H5356" s="300" t="n">
        <v>7019</v>
      </c>
      <c r="I5356" s="300" t="n">
        <v>7</v>
      </c>
      <c r="J5356" s="300" t="n"/>
      <c r="K5356" s="304" t="n"/>
      <c r="L5356" s="304" t="n"/>
      <c r="M5356" s="304" t="n"/>
      <c r="N5356" s="304" t="n"/>
    </row>
    <row r="5357" ht="15.75" customHeight="1" s="412">
      <c r="A5357" s="300" t="n">
        <v>5430</v>
      </c>
      <c r="B5357" s="300" t="n">
        <v>168</v>
      </c>
      <c r="C5357" s="300" t="inlineStr">
        <is>
          <t>T353</t>
        </is>
      </c>
      <c r="D5357" s="300" t="n">
        <v>19</v>
      </c>
      <c r="E5357" s="301" t="n">
        <v>43637</v>
      </c>
      <c r="F5357" s="300" t="n">
        <v>5212</v>
      </c>
      <c r="G5357" s="300" t="n">
        <v>7563</v>
      </c>
      <c r="H5357" s="300" t="n">
        <v>6962</v>
      </c>
      <c r="I5357" s="300" t="n"/>
      <c r="J5357" s="300" t="n"/>
      <c r="K5357" s="304" t="n"/>
      <c r="L5357" s="304" t="n"/>
      <c r="M5357" s="304" t="n"/>
      <c r="N5357" s="304" t="n"/>
    </row>
    <row r="5358" ht="15.75" customHeight="1" s="412">
      <c r="A5358" s="300" t="n">
        <v>5431</v>
      </c>
      <c r="B5358" s="300" t="n">
        <v>169</v>
      </c>
      <c r="C5358" s="300" t="inlineStr">
        <is>
          <t>T354</t>
        </is>
      </c>
      <c r="D5358" s="300" t="n">
        <v>19</v>
      </c>
      <c r="E5358" s="301" t="n">
        <v>43637</v>
      </c>
      <c r="F5358" s="300" t="n">
        <v>5223</v>
      </c>
      <c r="G5358" s="300" t="n">
        <v>8837</v>
      </c>
      <c r="H5358" s="300" t="n">
        <v>8091</v>
      </c>
      <c r="I5358" s="300" t="n">
        <v>9</v>
      </c>
      <c r="J5358" s="300" t="n"/>
      <c r="K5358" s="304" t="n"/>
      <c r="L5358" s="304" t="n"/>
      <c r="M5358" s="304" t="n"/>
      <c r="N5358" s="304" t="n"/>
    </row>
    <row r="5359" ht="15.75" customHeight="1" s="412">
      <c r="A5359" s="300" t="n">
        <v>5432</v>
      </c>
      <c r="B5359" s="300" t="n">
        <v>170</v>
      </c>
      <c r="C5359" s="300" t="inlineStr">
        <is>
          <t>T354</t>
        </is>
      </c>
      <c r="D5359" s="300" t="n">
        <v>19</v>
      </c>
      <c r="E5359" s="301" t="n">
        <v>43637</v>
      </c>
      <c r="F5359" s="300" t="n">
        <v>5223</v>
      </c>
      <c r="G5359" s="300" t="n">
        <v>8538</v>
      </c>
      <c r="H5359" s="300" t="n">
        <v>7572</v>
      </c>
      <c r="I5359" s="300" t="n"/>
      <c r="J5359" s="300" t="n"/>
      <c r="K5359" s="304" t="n"/>
      <c r="L5359" s="304" t="n"/>
      <c r="M5359" s="304" t="n"/>
      <c r="N5359" s="304" t="n"/>
    </row>
    <row r="5360" ht="15.75" customHeight="1" s="412">
      <c r="A5360" s="300" t="n">
        <v>5433</v>
      </c>
      <c r="B5360" s="300" t="n">
        <v>171</v>
      </c>
      <c r="C5360" s="300" t="inlineStr">
        <is>
          <t>T355</t>
        </is>
      </c>
      <c r="D5360" s="300" t="n">
        <v>19</v>
      </c>
      <c r="E5360" s="301" t="n">
        <v>43637</v>
      </c>
      <c r="F5360" s="300" t="n">
        <v>5259</v>
      </c>
      <c r="G5360" s="300" t="inlineStr">
        <is>
          <t>REHACER</t>
        </is>
      </c>
      <c r="H5360" s="300" t="n"/>
      <c r="I5360" s="300" t="n">
        <v>7</v>
      </c>
      <c r="J5360" s="300" t="n"/>
      <c r="K5360" s="304" t="n"/>
      <c r="L5360" s="304" t="n"/>
      <c r="M5360" s="304" t="n"/>
      <c r="N5360" s="304" t="n"/>
    </row>
    <row r="5361" ht="15.75" customHeight="1" s="412">
      <c r="A5361" s="300" t="n">
        <v>5434</v>
      </c>
      <c r="B5361" s="300" t="n">
        <v>172</v>
      </c>
      <c r="C5361" s="300" t="inlineStr">
        <is>
          <t>T355</t>
        </is>
      </c>
      <c r="D5361" s="300" t="n">
        <v>19</v>
      </c>
      <c r="E5361" s="301" t="n">
        <v>43637</v>
      </c>
      <c r="F5361" s="300" t="n">
        <v>5274</v>
      </c>
      <c r="G5361" s="300" t="inlineStr">
        <is>
          <t>REHACER</t>
        </is>
      </c>
      <c r="H5361" s="300" t="n"/>
      <c r="I5361" s="300" t="n"/>
      <c r="J5361" s="300" t="n"/>
      <c r="K5361" s="304" t="n"/>
      <c r="L5361" s="304" t="n"/>
      <c r="M5361" s="304" t="n"/>
      <c r="N5361" s="304" t="n"/>
    </row>
    <row r="5362" ht="15.75" customHeight="1" s="412">
      <c r="A5362" s="300" t="n">
        <v>5435</v>
      </c>
      <c r="B5362" s="300" t="n">
        <v>173</v>
      </c>
      <c r="C5362" s="300" t="inlineStr">
        <is>
          <t>T357</t>
        </is>
      </c>
      <c r="D5362" s="300" t="n">
        <v>19</v>
      </c>
      <c r="E5362" s="301" t="n">
        <v>43637</v>
      </c>
      <c r="F5362" s="300" t="n">
        <v>5227</v>
      </c>
      <c r="G5362" s="300" t="inlineStr">
        <is>
          <t>SIN ESPIGAS</t>
        </is>
      </c>
      <c r="H5362" s="300" t="n"/>
      <c r="I5362" s="300" t="n"/>
      <c r="J5362" s="300" t="n"/>
      <c r="K5362" s="304" t="n"/>
      <c r="L5362" s="304" t="n"/>
      <c r="M5362" s="304" t="n"/>
      <c r="N5362" s="304" t="n"/>
    </row>
    <row r="5363" ht="15.75" customHeight="1" s="412">
      <c r="A5363" s="300" t="n">
        <v>5436</v>
      </c>
      <c r="B5363" s="300" t="n">
        <v>174</v>
      </c>
      <c r="C5363" s="300" t="inlineStr">
        <is>
          <t>T357</t>
        </is>
      </c>
      <c r="D5363" s="300" t="n">
        <v>19</v>
      </c>
      <c r="E5363" s="301" t="n">
        <v>43637</v>
      </c>
      <c r="F5363" s="300" t="n">
        <v>5182</v>
      </c>
      <c r="G5363" s="300" t="inlineStr">
        <is>
          <t>SIN ESPIGAS</t>
        </is>
      </c>
      <c r="H5363" s="300" t="n"/>
      <c r="I5363" s="300" t="n"/>
      <c r="J5363" s="300" t="n"/>
      <c r="K5363" s="304" t="n"/>
      <c r="L5363" s="304" t="n"/>
      <c r="M5363" s="304" t="n"/>
      <c r="N5363" s="304" t="n"/>
    </row>
    <row r="5364" ht="15.75" customHeight="1" s="412">
      <c r="A5364" s="300" t="n">
        <v>5437</v>
      </c>
      <c r="B5364" s="300" t="n">
        <v>175</v>
      </c>
      <c r="C5364" s="300" t="inlineStr">
        <is>
          <t>T362</t>
        </is>
      </c>
      <c r="D5364" s="300" t="n">
        <v>19</v>
      </c>
      <c r="E5364" s="301" t="n">
        <v>43637</v>
      </c>
      <c r="F5364" s="300" t="n">
        <v>5280</v>
      </c>
      <c r="G5364" s="300" t="n">
        <v>7803</v>
      </c>
      <c r="H5364" s="300" t="n">
        <v>7313</v>
      </c>
      <c r="I5364" s="300" t="n">
        <v>6</v>
      </c>
      <c r="J5364" s="300" t="n"/>
      <c r="K5364" s="304" t="n"/>
      <c r="L5364" s="304" t="n"/>
      <c r="M5364" s="304" t="n"/>
      <c r="N5364" s="304" t="n"/>
    </row>
    <row r="5365" ht="15.75" customHeight="1" s="412">
      <c r="A5365" s="300" t="n">
        <v>5438</v>
      </c>
      <c r="B5365" s="300" t="n">
        <v>176</v>
      </c>
      <c r="C5365" s="300" t="inlineStr">
        <is>
          <t>T362</t>
        </is>
      </c>
      <c r="D5365" s="300" t="n">
        <v>19</v>
      </c>
      <c r="E5365" s="301" t="n">
        <v>43637</v>
      </c>
      <c r="F5365" s="300" t="n">
        <v>5193</v>
      </c>
      <c r="G5365" s="300" t="n">
        <v>7925</v>
      </c>
      <c r="H5365" s="300" t="n">
        <v>7376</v>
      </c>
      <c r="I5365" s="300" t="n"/>
      <c r="J5365" s="300" t="n"/>
      <c r="K5365" s="304" t="n"/>
      <c r="L5365" s="304" t="n"/>
      <c r="M5365" s="304" t="n"/>
      <c r="N5365" s="304" t="n"/>
    </row>
    <row r="5366" ht="15.75" customHeight="1" s="412">
      <c r="A5366" s="300" t="n">
        <v>5439</v>
      </c>
      <c r="B5366" s="300" t="n">
        <v>177</v>
      </c>
      <c r="C5366" s="300" t="inlineStr">
        <is>
          <t>T364</t>
        </is>
      </c>
      <c r="D5366" s="300" t="n">
        <v>19</v>
      </c>
      <c r="E5366" s="301" t="n">
        <v>43637</v>
      </c>
      <c r="F5366" s="300" t="n">
        <v>5259</v>
      </c>
      <c r="G5366" s="300" t="n">
        <v>7795</v>
      </c>
      <c r="H5366" s="300" t="n">
        <v>7296</v>
      </c>
      <c r="I5366" s="300" t="n">
        <v>7</v>
      </c>
      <c r="J5366" s="300" t="n"/>
      <c r="K5366" s="304" t="n"/>
      <c r="L5366" s="304" t="n"/>
      <c r="M5366" s="304" t="n"/>
      <c r="N5366" s="304" t="n"/>
    </row>
    <row r="5367" ht="15.75" customHeight="1" s="412">
      <c r="A5367" s="300" t="n">
        <v>5440</v>
      </c>
      <c r="B5367" s="300" t="n">
        <v>178</v>
      </c>
      <c r="C5367" s="300" t="inlineStr">
        <is>
          <t>T364</t>
        </is>
      </c>
      <c r="D5367" s="300" t="n">
        <v>19</v>
      </c>
      <c r="E5367" s="301" t="n">
        <v>43637</v>
      </c>
      <c r="F5367" s="300" t="n">
        <v>5226</v>
      </c>
      <c r="G5367" s="300" t="n">
        <v>7718</v>
      </c>
      <c r="H5367" s="300" t="n">
        <v>7214</v>
      </c>
      <c r="I5367" s="300" t="n"/>
      <c r="J5367" s="300" t="n"/>
      <c r="K5367" s="304" t="n"/>
      <c r="L5367" s="304" t="n"/>
      <c r="M5367" s="304" t="n"/>
      <c r="N5367" s="304" t="n"/>
    </row>
    <row r="5368" ht="15.75" customHeight="1" s="412">
      <c r="A5368" s="300" t="n">
        <v>5441</v>
      </c>
      <c r="B5368" s="300" t="n">
        <v>179</v>
      </c>
      <c r="C5368" s="300" t="inlineStr">
        <is>
          <t>T368</t>
        </is>
      </c>
      <c r="D5368" s="300" t="n">
        <v>19</v>
      </c>
      <c r="E5368" s="301" t="n">
        <v>43637</v>
      </c>
      <c r="F5368" s="300" t="n">
        <v>5180</v>
      </c>
      <c r="G5368" s="300" t="n">
        <v>6884</v>
      </c>
      <c r="H5368" s="300" t="n">
        <v>6541</v>
      </c>
      <c r="I5368" s="300" t="n">
        <v>11</v>
      </c>
      <c r="J5368" s="300" t="n"/>
      <c r="K5368" s="304" t="n"/>
      <c r="L5368" s="304" t="n"/>
      <c r="M5368" s="304" t="n"/>
      <c r="N5368" s="304" t="n"/>
    </row>
    <row r="5369" ht="15.75" customHeight="1" s="412">
      <c r="A5369" s="300" t="n">
        <v>5442</v>
      </c>
      <c r="B5369" s="300" t="n">
        <v>180</v>
      </c>
      <c r="C5369" s="300" t="inlineStr">
        <is>
          <t>T368</t>
        </is>
      </c>
      <c r="D5369" s="300" t="n">
        <v>19</v>
      </c>
      <c r="E5369" s="301" t="n">
        <v>43637</v>
      </c>
      <c r="F5369" s="300" t="n">
        <v>5282</v>
      </c>
      <c r="G5369" s="300" t="n">
        <v>6934</v>
      </c>
      <c r="H5369" s="300" t="n">
        <v>6599</v>
      </c>
      <c r="I5369" s="300" t="n"/>
      <c r="J5369" s="300" t="n"/>
      <c r="K5369" s="304" t="n"/>
      <c r="L5369" s="304" t="n"/>
      <c r="M5369" s="304" t="n"/>
      <c r="N5369" s="304" t="n"/>
    </row>
    <row r="5370" ht="15.75" customHeight="1" s="412">
      <c r="A5370" s="300" t="n">
        <v>5443</v>
      </c>
      <c r="B5370" s="300" t="n">
        <v>181</v>
      </c>
      <c r="C5370" s="300" t="inlineStr">
        <is>
          <t>T370</t>
        </is>
      </c>
      <c r="D5370" s="300" t="n">
        <v>19</v>
      </c>
      <c r="E5370" s="301" t="n">
        <v>43637</v>
      </c>
      <c r="F5370" s="300" t="n">
        <v>5244</v>
      </c>
      <c r="G5370" s="300" t="n">
        <v>7476</v>
      </c>
      <c r="H5370" s="300" t="n">
        <v>7054</v>
      </c>
      <c r="I5370" s="300" t="n">
        <v>7</v>
      </c>
      <c r="J5370" s="300" t="n"/>
      <c r="K5370" s="304" t="n"/>
      <c r="L5370" s="304" t="n"/>
      <c r="M5370" s="304" t="n"/>
      <c r="N5370" s="304" t="n"/>
    </row>
    <row r="5371" ht="15.75" customHeight="1" s="412">
      <c r="A5371" s="300" t="n">
        <v>5444</v>
      </c>
      <c r="B5371" s="300" t="n">
        <v>182</v>
      </c>
      <c r="C5371" s="300" t="inlineStr">
        <is>
          <t>T370</t>
        </is>
      </c>
      <c r="D5371" s="300" t="n">
        <v>19</v>
      </c>
      <c r="E5371" s="301" t="n">
        <v>43637</v>
      </c>
      <c r="F5371" s="300" t="n">
        <v>5301</v>
      </c>
      <c r="G5371" s="300" t="n">
        <v>7563</v>
      </c>
      <c r="H5371" s="300" t="n">
        <v>6136</v>
      </c>
      <c r="I5371" s="300" t="n"/>
      <c r="J5371" s="300" t="n"/>
      <c r="K5371" s="304" t="n"/>
      <c r="L5371" s="304" t="n"/>
      <c r="M5371" s="304" t="n"/>
      <c r="N5371" s="304" t="n"/>
    </row>
    <row r="5372" ht="15.75" customHeight="1" s="412">
      <c r="A5372" s="300" t="n">
        <v>5445</v>
      </c>
      <c r="B5372" s="300" t="n">
        <v>183</v>
      </c>
      <c r="C5372" s="300" t="inlineStr">
        <is>
          <t>T372</t>
        </is>
      </c>
      <c r="D5372" s="300" t="n">
        <v>19</v>
      </c>
      <c r="E5372" s="301" t="n">
        <v>43637</v>
      </c>
      <c r="F5372" s="300" t="n">
        <v>5192</v>
      </c>
      <c r="G5372" s="300" t="n">
        <v>8074</v>
      </c>
      <c r="H5372" s="300" t="n">
        <v>7475</v>
      </c>
      <c r="I5372" s="300" t="n">
        <v>7</v>
      </c>
      <c r="J5372" s="300" t="n"/>
      <c r="K5372" s="304" t="n"/>
      <c r="L5372" s="304" t="n"/>
      <c r="M5372" s="304" t="n"/>
      <c r="N5372" s="304" t="n"/>
    </row>
    <row r="5373" ht="15.75" customHeight="1" s="412">
      <c r="A5373" s="300" t="n">
        <v>5446</v>
      </c>
      <c r="B5373" s="300" t="n">
        <v>184</v>
      </c>
      <c r="C5373" s="300" t="inlineStr">
        <is>
          <t>T372</t>
        </is>
      </c>
      <c r="D5373" s="300" t="n">
        <v>19</v>
      </c>
      <c r="E5373" s="301" t="n">
        <v>43637</v>
      </c>
      <c r="F5373" s="300" t="n">
        <v>5243</v>
      </c>
      <c r="G5373" s="300" t="n">
        <v>8074</v>
      </c>
      <c r="H5373" s="300" t="n">
        <v>7486</v>
      </c>
      <c r="I5373" s="300" t="n"/>
      <c r="J5373" s="300" t="n"/>
      <c r="K5373" s="304" t="n"/>
      <c r="L5373" s="304" t="n"/>
      <c r="M5373" s="304" t="n"/>
      <c r="N5373" s="304" t="n"/>
    </row>
    <row r="5374" ht="15.75" customHeight="1" s="412">
      <c r="A5374" s="300" t="n">
        <v>5447</v>
      </c>
      <c r="B5374" s="300" t="n">
        <v>185</v>
      </c>
      <c r="C5374" s="300" t="inlineStr">
        <is>
          <t>T373</t>
        </is>
      </c>
      <c r="D5374" s="300" t="n">
        <v>19</v>
      </c>
      <c r="E5374" s="301" t="n">
        <v>43637</v>
      </c>
      <c r="F5374" s="300" t="n">
        <v>5288</v>
      </c>
      <c r="G5374" s="300" t="n">
        <v>7714</v>
      </c>
      <c r="H5374" s="300" t="n">
        <v>7121</v>
      </c>
      <c r="I5374" s="300" t="n">
        <v>10</v>
      </c>
      <c r="J5374" s="300" t="n"/>
      <c r="K5374" s="304" t="n"/>
      <c r="L5374" s="304" t="n"/>
      <c r="M5374" s="304" t="n"/>
      <c r="N5374" s="304" t="n"/>
    </row>
    <row r="5375" ht="15.75" customHeight="1" s="412">
      <c r="A5375" s="300" t="n">
        <v>5448</v>
      </c>
      <c r="B5375" s="300" t="n">
        <v>186</v>
      </c>
      <c r="C5375" s="300" t="inlineStr">
        <is>
          <t>T373</t>
        </is>
      </c>
      <c r="D5375" s="300" t="n">
        <v>19</v>
      </c>
      <c r="E5375" s="301" t="n">
        <v>43637</v>
      </c>
      <c r="F5375" s="300" t="n">
        <v>5251</v>
      </c>
      <c r="G5375" s="300" t="n">
        <v>7670</v>
      </c>
      <c r="H5375" s="300" t="n">
        <v>7141</v>
      </c>
      <c r="I5375" s="300" t="n"/>
      <c r="J5375" s="300" t="n"/>
      <c r="K5375" s="304" t="n"/>
      <c r="L5375" s="304" t="n"/>
      <c r="M5375" s="304" t="n"/>
      <c r="N5375" s="304" t="n"/>
    </row>
    <row r="5376" ht="15.75" customHeight="1" s="412">
      <c r="A5376" s="300" t="n">
        <v>5449</v>
      </c>
      <c r="B5376" s="300" t="n">
        <v>187</v>
      </c>
      <c r="C5376" s="300" t="inlineStr">
        <is>
          <t>T374</t>
        </is>
      </c>
      <c r="D5376" s="300" t="n">
        <v>19</v>
      </c>
      <c r="E5376" s="301" t="n">
        <v>43637</v>
      </c>
      <c r="F5376" s="300" t="n">
        <v>5214</v>
      </c>
      <c r="G5376" s="300" t="n">
        <v>8035</v>
      </c>
      <c r="H5376" s="300" t="n">
        <v>7383</v>
      </c>
      <c r="I5376" s="300" t="n">
        <v>4</v>
      </c>
      <c r="J5376" s="300" t="n"/>
      <c r="K5376" s="304" t="n"/>
      <c r="L5376" s="304" t="n"/>
      <c r="M5376" s="304" t="n"/>
      <c r="N5376" s="304" t="n"/>
    </row>
    <row r="5377" ht="15.75" customHeight="1" s="412">
      <c r="A5377" s="300" t="n">
        <v>5450</v>
      </c>
      <c r="B5377" s="300" t="n">
        <v>188</v>
      </c>
      <c r="C5377" s="300" t="inlineStr">
        <is>
          <t>T374</t>
        </is>
      </c>
      <c r="D5377" s="300" t="n">
        <v>19</v>
      </c>
      <c r="E5377" s="301" t="n">
        <v>43637</v>
      </c>
      <c r="F5377" s="300" t="n">
        <v>5267</v>
      </c>
      <c r="G5377" s="300" t="n">
        <v>8044</v>
      </c>
      <c r="H5377" s="300" t="n">
        <v>7402</v>
      </c>
      <c r="I5377" s="300" t="n"/>
      <c r="J5377" s="300" t="n"/>
      <c r="K5377" s="304" t="n"/>
      <c r="L5377" s="304" t="n"/>
      <c r="M5377" s="304" t="n"/>
      <c r="N5377" s="304" t="n"/>
    </row>
    <row r="5378" ht="15.75" customHeight="1" s="412">
      <c r="A5378" s="300" t="n">
        <v>5451</v>
      </c>
      <c r="B5378" s="300" t="n">
        <v>189</v>
      </c>
      <c r="C5378" s="300" t="inlineStr">
        <is>
          <t>T376</t>
        </is>
      </c>
      <c r="D5378" s="300" t="n">
        <v>19</v>
      </c>
      <c r="E5378" s="301" t="n">
        <v>43637</v>
      </c>
      <c r="F5378" s="300" t="n">
        <v>5261</v>
      </c>
      <c r="G5378" s="300" t="n">
        <v>6530</v>
      </c>
      <c r="H5378" s="300" t="n">
        <v>6265</v>
      </c>
      <c r="I5378" s="300" t="n">
        <v>7</v>
      </c>
      <c r="J5378" s="300" t="n"/>
      <c r="K5378" s="304" t="n"/>
      <c r="L5378" s="304" t="n"/>
      <c r="M5378" s="304" t="n"/>
      <c r="N5378" s="304" t="n"/>
    </row>
    <row r="5379" ht="15.75" customHeight="1" s="412">
      <c r="A5379" s="300" t="n">
        <v>5452</v>
      </c>
      <c r="B5379" s="300" t="n">
        <v>190</v>
      </c>
      <c r="C5379" s="300" t="inlineStr">
        <is>
          <t>T376</t>
        </is>
      </c>
      <c r="D5379" s="300" t="n">
        <v>19</v>
      </c>
      <c r="E5379" s="301" t="n">
        <v>43637</v>
      </c>
      <c r="F5379" s="300" t="n">
        <v>5238</v>
      </c>
      <c r="G5379" s="300" t="n">
        <v>6447</v>
      </c>
      <c r="H5379" s="300" t="n">
        <v>6204</v>
      </c>
      <c r="I5379" s="300" t="n"/>
      <c r="J5379" s="300" t="n"/>
      <c r="K5379" s="304" t="n"/>
      <c r="L5379" s="304" t="n"/>
      <c r="M5379" s="304" t="n"/>
      <c r="N5379" s="304" t="n"/>
    </row>
    <row r="5380" ht="15.75" customHeight="1" s="412">
      <c r="A5380" s="300" t="n">
        <v>5453</v>
      </c>
      <c r="B5380" s="300" t="n">
        <v>191</v>
      </c>
      <c r="C5380" s="300" t="inlineStr">
        <is>
          <t>T377</t>
        </is>
      </c>
      <c r="D5380" s="300" t="n">
        <v>19</v>
      </c>
      <c r="E5380" s="301" t="n">
        <v>43637</v>
      </c>
      <c r="F5380" s="300" t="n">
        <v>5280</v>
      </c>
      <c r="G5380" s="300" t="n">
        <v>8669</v>
      </c>
      <c r="H5380" s="300" t="n">
        <v>8026</v>
      </c>
      <c r="I5380" s="300" t="n">
        <v>8</v>
      </c>
      <c r="J5380" s="300" t="n"/>
      <c r="K5380" s="304" t="n"/>
      <c r="L5380" s="304" t="n"/>
      <c r="M5380" s="304" t="n"/>
      <c r="N5380" s="304" t="n"/>
    </row>
    <row r="5381" ht="15.75" customHeight="1" s="412">
      <c r="A5381" s="300" t="n">
        <v>5454</v>
      </c>
      <c r="B5381" s="300" t="n">
        <v>192</v>
      </c>
      <c r="C5381" s="300" t="inlineStr">
        <is>
          <t>T377</t>
        </is>
      </c>
      <c r="D5381" s="300" t="n">
        <v>19</v>
      </c>
      <c r="E5381" s="301" t="n">
        <v>43637</v>
      </c>
      <c r="F5381" s="300" t="n">
        <v>5241</v>
      </c>
      <c r="G5381" s="300" t="n">
        <v>8748</v>
      </c>
      <c r="H5381" s="300" t="n">
        <v>8089</v>
      </c>
      <c r="I5381" s="300" t="n"/>
      <c r="J5381" s="300" t="n"/>
      <c r="K5381" s="304" t="n"/>
      <c r="L5381" s="304" t="n"/>
      <c r="M5381" s="304" t="n"/>
      <c r="N5381" s="304" t="n"/>
    </row>
    <row r="5382" ht="15.75" customHeight="1" s="412">
      <c r="A5382" s="300" t="n">
        <v>5455</v>
      </c>
      <c r="B5382" s="300" t="n">
        <v>193</v>
      </c>
      <c r="C5382" s="300" t="inlineStr">
        <is>
          <t>T379</t>
        </is>
      </c>
      <c r="D5382" s="300" t="n">
        <v>19</v>
      </c>
      <c r="E5382" s="301" t="n">
        <v>43637</v>
      </c>
      <c r="F5382" s="300" t="n">
        <v>5263</v>
      </c>
      <c r="G5382" s="300" t="n">
        <v>7858</v>
      </c>
      <c r="H5382" s="300" t="n">
        <v>7323</v>
      </c>
      <c r="I5382" s="300" t="n">
        <v>6</v>
      </c>
      <c r="J5382" s="300" t="n"/>
      <c r="K5382" s="304" t="n"/>
      <c r="L5382" s="304" t="n"/>
      <c r="M5382" s="304" t="n"/>
      <c r="N5382" s="304" t="n"/>
    </row>
    <row r="5383" ht="15.75" customHeight="1" s="412">
      <c r="A5383" s="300" t="n">
        <v>5456</v>
      </c>
      <c r="B5383" s="300" t="n">
        <v>194</v>
      </c>
      <c r="C5383" s="300" t="inlineStr">
        <is>
          <t>T379</t>
        </is>
      </c>
      <c r="D5383" s="300" t="n">
        <v>19</v>
      </c>
      <c r="E5383" s="301" t="n">
        <v>43637</v>
      </c>
      <c r="F5383" s="300" t="n">
        <v>5207</v>
      </c>
      <c r="G5383" s="300" t="n">
        <v>7988</v>
      </c>
      <c r="H5383" s="300" t="n">
        <v>7428</v>
      </c>
      <c r="I5383" s="300" t="n"/>
      <c r="J5383" s="300" t="n"/>
      <c r="K5383" s="304" t="n"/>
      <c r="L5383" s="304" t="n"/>
      <c r="M5383" s="304" t="n"/>
      <c r="N5383" s="304" t="n"/>
    </row>
    <row r="5384" ht="15.75" customHeight="1" s="412">
      <c r="A5384" s="300" t="n">
        <v>5457</v>
      </c>
      <c r="B5384" s="300" t="n">
        <v>195</v>
      </c>
      <c r="C5384" s="300" t="inlineStr">
        <is>
          <t>T384</t>
        </is>
      </c>
      <c r="D5384" s="300" t="n">
        <v>19</v>
      </c>
      <c r="E5384" s="301" t="n">
        <v>43637</v>
      </c>
      <c r="F5384" s="300" t="n">
        <v>5277</v>
      </c>
      <c r="G5384" s="300" t="n">
        <v>8113</v>
      </c>
      <c r="H5384" s="300" t="n">
        <v>7522</v>
      </c>
      <c r="I5384" s="300" t="n">
        <v>8</v>
      </c>
      <c r="J5384" s="300" t="n"/>
      <c r="K5384" s="304" t="n"/>
      <c r="L5384" s="304" t="n"/>
      <c r="M5384" s="304" t="n"/>
      <c r="N5384" s="304" t="n"/>
    </row>
    <row r="5385" ht="15.75" customHeight="1" s="412">
      <c r="A5385" s="300" t="n">
        <v>5458</v>
      </c>
      <c r="B5385" s="300" t="n">
        <v>196</v>
      </c>
      <c r="C5385" s="300" t="inlineStr">
        <is>
          <t>T384</t>
        </is>
      </c>
      <c r="D5385" s="300" t="n">
        <v>19</v>
      </c>
      <c r="E5385" s="301" t="n">
        <v>43637</v>
      </c>
      <c r="F5385" s="300" t="n">
        <v>5243</v>
      </c>
      <c r="G5385" s="300" t="n">
        <v>7953</v>
      </c>
      <c r="H5385" s="300" t="n">
        <v>7425</v>
      </c>
      <c r="I5385" s="300" t="n"/>
      <c r="J5385" s="300" t="n"/>
      <c r="K5385" s="304" t="n"/>
      <c r="L5385" s="304" t="n"/>
      <c r="M5385" s="304" t="n"/>
      <c r="N5385" s="304" t="n"/>
    </row>
    <row r="5386" ht="15.75" customHeight="1" s="412">
      <c r="A5386" s="300" t="n">
        <v>5459</v>
      </c>
      <c r="B5386" s="300" t="n">
        <v>197</v>
      </c>
      <c r="C5386" s="300" t="inlineStr">
        <is>
          <t>T386</t>
        </is>
      </c>
      <c r="D5386" s="300" t="n">
        <v>19</v>
      </c>
      <c r="E5386" s="301" t="n">
        <v>43637</v>
      </c>
      <c r="F5386" s="300" t="n">
        <v>5252</v>
      </c>
      <c r="G5386" s="300" t="n">
        <v>7972</v>
      </c>
      <c r="H5386" s="300" t="n">
        <v>7492</v>
      </c>
      <c r="I5386" s="300" t="n">
        <v>7</v>
      </c>
      <c r="J5386" s="300" t="n"/>
      <c r="K5386" s="304" t="n"/>
      <c r="L5386" s="304" t="n"/>
      <c r="M5386" s="304" t="n"/>
      <c r="N5386" s="304" t="n"/>
    </row>
    <row r="5387" ht="15.75" customHeight="1" s="412">
      <c r="A5387" s="300" t="n">
        <v>5460</v>
      </c>
      <c r="B5387" s="300" t="n">
        <v>198</v>
      </c>
      <c r="C5387" s="300" t="inlineStr">
        <is>
          <t>T386</t>
        </is>
      </c>
      <c r="D5387" s="300" t="n">
        <v>19</v>
      </c>
      <c r="E5387" s="301" t="n">
        <v>43637</v>
      </c>
      <c r="F5387" s="300" t="n">
        <v>5320</v>
      </c>
      <c r="G5387" s="300" t="n">
        <v>8323</v>
      </c>
      <c r="H5387" s="300" t="n">
        <v>7652</v>
      </c>
      <c r="I5387" s="300" t="n"/>
      <c r="J5387" s="300" t="n"/>
      <c r="K5387" s="304" t="n"/>
      <c r="L5387" s="304" t="n"/>
      <c r="M5387" s="304" t="n"/>
      <c r="N5387" s="304" t="n"/>
    </row>
    <row r="5388" ht="15.75" customHeight="1" s="412">
      <c r="A5388" s="300" t="n">
        <v>5461</v>
      </c>
      <c r="B5388" s="300" t="n">
        <v>199</v>
      </c>
      <c r="C5388" s="300" t="inlineStr">
        <is>
          <t>T390</t>
        </is>
      </c>
      <c r="D5388" s="300" t="n">
        <v>19</v>
      </c>
      <c r="E5388" s="301" t="n">
        <v>43637</v>
      </c>
      <c r="F5388" s="300" t="n">
        <v>5262</v>
      </c>
      <c r="G5388" s="300" t="n">
        <v>8741</v>
      </c>
      <c r="H5388" s="300" t="n">
        <v>8029</v>
      </c>
      <c r="I5388" s="300" t="n">
        <v>7</v>
      </c>
      <c r="J5388" s="300" t="n"/>
      <c r="K5388" s="304" t="n"/>
      <c r="L5388" s="304" t="n"/>
      <c r="M5388" s="304" t="n"/>
      <c r="N5388" s="304" t="n"/>
    </row>
    <row r="5389" ht="15.75" customHeight="1" s="412">
      <c r="A5389" s="300" t="n">
        <v>5462</v>
      </c>
      <c r="B5389" s="300" t="n">
        <v>200</v>
      </c>
      <c r="C5389" s="300" t="inlineStr">
        <is>
          <t>T390</t>
        </is>
      </c>
      <c r="D5389" s="300" t="n">
        <v>19</v>
      </c>
      <c r="E5389" s="301" t="n">
        <v>43637</v>
      </c>
      <c r="F5389" s="300" t="n">
        <v>5181</v>
      </c>
      <c r="G5389" s="300" t="n">
        <v>8656</v>
      </c>
      <c r="H5389" s="300" t="n">
        <v>7940</v>
      </c>
      <c r="I5389" s="300" t="n"/>
      <c r="J5389" s="300" t="n"/>
      <c r="K5389" s="304" t="n"/>
      <c r="L5389" s="304" t="n"/>
      <c r="M5389" s="304" t="n"/>
      <c r="N5389" s="304" t="n"/>
    </row>
    <row r="5390" ht="15.75" customHeight="1" s="412">
      <c r="A5390" s="300" t="n">
        <v>5463</v>
      </c>
      <c r="B5390" s="300" t="n">
        <v>201</v>
      </c>
      <c r="C5390" s="300" t="inlineStr">
        <is>
          <t>T391</t>
        </is>
      </c>
      <c r="D5390" s="300" t="n">
        <v>19</v>
      </c>
      <c r="E5390" s="301" t="n">
        <v>43637</v>
      </c>
      <c r="F5390" s="300" t="n">
        <v>5254</v>
      </c>
      <c r="G5390" s="300" t="n">
        <v>7300</v>
      </c>
      <c r="H5390" s="300" t="n">
        <v>6873</v>
      </c>
      <c r="I5390" s="300" t="n">
        <v>8</v>
      </c>
      <c r="J5390" s="300" t="n"/>
      <c r="K5390" s="304" t="n"/>
      <c r="L5390" s="304" t="n"/>
      <c r="M5390" s="304" t="n"/>
      <c r="N5390" s="304" t="n"/>
    </row>
    <row r="5391" ht="15.75" customHeight="1" s="412">
      <c r="A5391" s="300" t="n">
        <v>5464</v>
      </c>
      <c r="B5391" s="300" t="n">
        <v>202</v>
      </c>
      <c r="C5391" s="300" t="inlineStr">
        <is>
          <t>T391</t>
        </is>
      </c>
      <c r="D5391" s="300" t="n">
        <v>19</v>
      </c>
      <c r="E5391" s="301" t="n">
        <v>43637</v>
      </c>
      <c r="F5391" s="300" t="n">
        <v>5275</v>
      </c>
      <c r="G5391" s="300" t="n">
        <v>7519</v>
      </c>
      <c r="H5391" s="300" t="n">
        <v>7049</v>
      </c>
      <c r="I5391" s="300" t="n"/>
      <c r="J5391" s="300" t="n"/>
      <c r="K5391" s="304" t="n"/>
      <c r="L5391" s="304" t="n"/>
      <c r="M5391" s="304" t="n"/>
      <c r="N5391" s="304" t="n"/>
    </row>
    <row r="5392" ht="15.75" customHeight="1" s="412">
      <c r="A5392" s="300" t="n">
        <v>5465</v>
      </c>
      <c r="B5392" s="300" t="n">
        <v>203</v>
      </c>
      <c r="C5392" s="300" t="inlineStr">
        <is>
          <t>T398</t>
        </is>
      </c>
      <c r="D5392" s="300" t="n">
        <v>19</v>
      </c>
      <c r="E5392" s="301" t="n">
        <v>43637</v>
      </c>
      <c r="F5392" s="300" t="n">
        <v>5215</v>
      </c>
      <c r="G5392" s="300" t="n">
        <v>8553</v>
      </c>
      <c r="H5392" s="300" t="n">
        <v>7909</v>
      </c>
      <c r="I5392" s="300" t="n">
        <v>5</v>
      </c>
      <c r="J5392" s="300" t="n"/>
      <c r="K5392" s="304" t="n"/>
      <c r="L5392" s="304" t="n"/>
      <c r="M5392" s="304" t="n"/>
      <c r="N5392" s="304" t="n"/>
    </row>
    <row r="5393" ht="15.75" customHeight="1" s="412">
      <c r="A5393" s="300" t="n">
        <v>5466</v>
      </c>
      <c r="B5393" s="300" t="n">
        <v>204</v>
      </c>
      <c r="C5393" s="300" t="inlineStr">
        <is>
          <t>T398</t>
        </is>
      </c>
      <c r="D5393" s="300" t="n">
        <v>19</v>
      </c>
      <c r="E5393" s="301" t="n">
        <v>43637</v>
      </c>
      <c r="F5393" s="300" t="n">
        <v>5239</v>
      </c>
      <c r="G5393" s="300" t="n">
        <v>8447</v>
      </c>
      <c r="H5393" s="300" t="n">
        <v>7824</v>
      </c>
      <c r="I5393" s="300" t="n"/>
      <c r="J5393" s="300" t="n"/>
      <c r="K5393" s="304" t="n"/>
      <c r="L5393" s="304" t="n"/>
      <c r="M5393" s="304" t="n"/>
      <c r="N5393" s="304" t="n"/>
    </row>
    <row r="5394" ht="15.75" customHeight="1" s="412">
      <c r="A5394" s="300" t="n">
        <v>5467</v>
      </c>
      <c r="B5394" s="300" t="n">
        <v>205</v>
      </c>
      <c r="C5394" s="300" t="inlineStr">
        <is>
          <t>T399</t>
        </is>
      </c>
      <c r="D5394" s="300" t="n">
        <v>19</v>
      </c>
      <c r="E5394" s="301" t="n">
        <v>43637</v>
      </c>
      <c r="F5394" s="300" t="n">
        <v>5204</v>
      </c>
      <c r="G5394" s="300" t="n">
        <v>7717</v>
      </c>
      <c r="H5394" s="300" t="n">
        <v>7211</v>
      </c>
      <c r="I5394" s="300" t="n">
        <v>7</v>
      </c>
      <c r="J5394" s="300" t="n"/>
      <c r="K5394" s="304" t="n"/>
      <c r="L5394" s="304" t="n"/>
      <c r="M5394" s="304" t="n"/>
      <c r="N5394" s="304" t="n"/>
    </row>
    <row r="5395" ht="15.75" customHeight="1" s="412">
      <c r="A5395" s="300" t="n">
        <v>5468</v>
      </c>
      <c r="B5395" s="300" t="n">
        <v>206</v>
      </c>
      <c r="C5395" s="300" t="inlineStr">
        <is>
          <t>T399</t>
        </is>
      </c>
      <c r="D5395" s="300" t="n">
        <v>19</v>
      </c>
      <c r="E5395" s="301" t="n">
        <v>43637</v>
      </c>
      <c r="F5395" s="300" t="n">
        <v>5233</v>
      </c>
      <c r="G5395" s="300" t="n">
        <v>7860</v>
      </c>
      <c r="H5395" s="300" t="n">
        <v>7342</v>
      </c>
      <c r="I5395" s="300" t="n"/>
      <c r="J5395" s="300" t="n"/>
      <c r="K5395" s="304" t="n"/>
      <c r="L5395" s="304" t="n"/>
      <c r="M5395" s="304" t="n"/>
      <c r="N5395" s="304" t="n"/>
    </row>
    <row r="5396" ht="15.75" customHeight="1" s="412">
      <c r="A5396" s="300" t="n">
        <v>5469</v>
      </c>
      <c r="B5396" s="300" t="n">
        <v>207</v>
      </c>
      <c r="C5396" s="300" t="inlineStr">
        <is>
          <t>T400</t>
        </is>
      </c>
      <c r="D5396" s="300" t="n">
        <v>19</v>
      </c>
      <c r="E5396" s="301" t="n">
        <v>43637</v>
      </c>
      <c r="F5396" s="300" t="n">
        <v>5236</v>
      </c>
      <c r="G5396" s="300" t="n">
        <v>7463</v>
      </c>
      <c r="H5396" s="300" t="n">
        <v>7047</v>
      </c>
      <c r="I5396" s="300" t="n">
        <v>5</v>
      </c>
      <c r="J5396" s="300" t="inlineStr">
        <is>
          <t>FUS</t>
        </is>
      </c>
      <c r="K5396" s="304" t="n"/>
      <c r="L5396" s="304" t="n"/>
      <c r="M5396" s="304" t="n"/>
      <c r="N5396" s="304" t="n"/>
    </row>
    <row r="5397" ht="15.75" customHeight="1" s="412">
      <c r="A5397" s="300" t="n">
        <v>5470</v>
      </c>
      <c r="B5397" s="300" t="n">
        <v>208</v>
      </c>
      <c r="C5397" s="300" t="inlineStr">
        <is>
          <t>T400</t>
        </is>
      </c>
      <c r="D5397" s="300" t="n">
        <v>19</v>
      </c>
      <c r="E5397" s="301" t="n">
        <v>43637</v>
      </c>
      <c r="F5397" s="300" t="n">
        <v>5202</v>
      </c>
      <c r="G5397" s="300" t="n">
        <v>7391</v>
      </c>
      <c r="H5397" s="300" t="n">
        <v>6970</v>
      </c>
      <c r="I5397" s="300" t="n"/>
      <c r="J5397" s="300" t="n"/>
      <c r="K5397" s="304" t="n"/>
      <c r="L5397" s="304" t="n"/>
      <c r="M5397" s="304" t="n"/>
      <c r="N5397" s="304" t="n"/>
    </row>
    <row r="5398" ht="15.75" customHeight="1" s="412">
      <c r="A5398" s="300" t="n">
        <v>5471</v>
      </c>
      <c r="B5398" s="300" t="n">
        <v>209</v>
      </c>
      <c r="C5398" s="300" t="inlineStr">
        <is>
          <t>T402</t>
        </is>
      </c>
      <c r="D5398" s="300" t="n">
        <v>19</v>
      </c>
      <c r="E5398" s="301" t="n">
        <v>43637</v>
      </c>
      <c r="F5398" s="300" t="n">
        <v>5228</v>
      </c>
      <c r="G5398" s="300" t="n">
        <v>7538</v>
      </c>
      <c r="H5398" s="300" t="n">
        <v>7069</v>
      </c>
      <c r="I5398" s="300" t="n">
        <v>7</v>
      </c>
      <c r="J5398" s="300" t="n"/>
      <c r="K5398" s="304" t="n"/>
      <c r="L5398" s="304" t="n"/>
      <c r="M5398" s="304" t="n"/>
      <c r="N5398" s="304" t="n"/>
    </row>
    <row r="5399" ht="15.75" customHeight="1" s="412">
      <c r="A5399" s="300" t="n">
        <v>5472</v>
      </c>
      <c r="B5399" s="300" t="n">
        <v>210</v>
      </c>
      <c r="C5399" s="300" t="inlineStr">
        <is>
          <t>T402</t>
        </is>
      </c>
      <c r="D5399" s="300" t="n">
        <v>19</v>
      </c>
      <c r="E5399" s="301" t="n">
        <v>43637</v>
      </c>
      <c r="F5399" s="300" t="n">
        <v>5223</v>
      </c>
      <c r="G5399" s="300" t="n">
        <v>7579</v>
      </c>
      <c r="H5399" s="300" t="n">
        <v>7095</v>
      </c>
      <c r="I5399" s="300" t="n"/>
      <c r="J5399" s="300" t="n"/>
      <c r="K5399" s="304" t="n"/>
      <c r="L5399" s="304" t="n"/>
      <c r="M5399" s="304" t="n"/>
      <c r="N5399" s="304" t="n"/>
    </row>
    <row r="5400" ht="15.75" customHeight="1" s="412">
      <c r="A5400" s="300" t="n">
        <v>5473</v>
      </c>
      <c r="B5400" s="300" t="n">
        <v>211</v>
      </c>
      <c r="C5400" s="300" t="inlineStr">
        <is>
          <t>T403</t>
        </is>
      </c>
      <c r="D5400" s="300" t="n">
        <v>19</v>
      </c>
      <c r="E5400" s="301" t="n">
        <v>43637</v>
      </c>
      <c r="F5400" s="300" t="n">
        <v>5194</v>
      </c>
      <c r="G5400" s="300" t="n">
        <v>7033</v>
      </c>
      <c r="H5400" s="300" t="n">
        <v>6683</v>
      </c>
      <c r="I5400" s="300" t="n">
        <v>6</v>
      </c>
      <c r="J5400" s="300" t="n"/>
      <c r="K5400" s="304" t="n"/>
      <c r="L5400" s="304" t="n"/>
      <c r="M5400" s="304" t="n"/>
      <c r="N5400" s="304" t="n"/>
    </row>
    <row r="5401" ht="15.75" customHeight="1" s="412">
      <c r="A5401" s="300" t="n">
        <v>5474</v>
      </c>
      <c r="B5401" s="300" t="n">
        <v>212</v>
      </c>
      <c r="C5401" s="300" t="inlineStr">
        <is>
          <t>T403</t>
        </is>
      </c>
      <c r="D5401" s="300" t="n">
        <v>19</v>
      </c>
      <c r="E5401" s="301" t="n">
        <v>43637</v>
      </c>
      <c r="F5401" s="300" t="n">
        <v>5225</v>
      </c>
      <c r="G5401" s="300" t="n">
        <v>7008</v>
      </c>
      <c r="H5401" s="300" t="n">
        <v>6669</v>
      </c>
      <c r="I5401" s="300" t="n"/>
      <c r="J5401" s="300" t="n"/>
      <c r="K5401" s="304" t="n"/>
      <c r="L5401" s="304" t="n"/>
      <c r="M5401" s="304" t="n"/>
      <c r="N5401" s="304" t="n"/>
    </row>
    <row r="5402" ht="15.75" customHeight="1" s="412">
      <c r="A5402" s="300" t="n">
        <v>5475</v>
      </c>
      <c r="B5402" s="300" t="n">
        <v>213</v>
      </c>
      <c r="C5402" s="300" t="inlineStr">
        <is>
          <t>T404</t>
        </is>
      </c>
      <c r="D5402" s="300" t="n">
        <v>19</v>
      </c>
      <c r="E5402" s="301" t="n">
        <v>43637</v>
      </c>
      <c r="F5402" s="300" t="n">
        <v>5207</v>
      </c>
      <c r="G5402" s="300" t="n">
        <v>6823</v>
      </c>
      <c r="H5402" s="300" t="n">
        <v>6517</v>
      </c>
      <c r="I5402" s="300" t="n">
        <v>11</v>
      </c>
      <c r="J5402" s="300" t="n"/>
      <c r="K5402" s="304" t="n"/>
      <c r="L5402" s="304" t="n"/>
      <c r="M5402" s="304" t="n"/>
      <c r="N5402" s="304" t="n"/>
    </row>
    <row r="5403" ht="15.75" customHeight="1" s="412">
      <c r="A5403" s="300" t="n">
        <v>5476</v>
      </c>
      <c r="B5403" s="300" t="n">
        <v>214</v>
      </c>
      <c r="C5403" s="300" t="inlineStr">
        <is>
          <t>T404</t>
        </is>
      </c>
      <c r="D5403" s="300" t="n">
        <v>19</v>
      </c>
      <c r="E5403" s="301" t="n">
        <v>43637</v>
      </c>
      <c r="F5403" s="300" t="n">
        <v>5237</v>
      </c>
      <c r="G5403" s="300" t="n">
        <v>6966</v>
      </c>
      <c r="H5403" s="300" t="n">
        <v>6637</v>
      </c>
      <c r="I5403" s="300" t="n"/>
      <c r="J5403" s="300" t="n"/>
      <c r="K5403" s="304" t="n"/>
      <c r="L5403" s="304" t="n"/>
      <c r="M5403" s="304" t="n"/>
      <c r="N5403" s="304" t="n"/>
    </row>
    <row r="5404" ht="15.75" customHeight="1" s="412">
      <c r="A5404" s="300" t="n">
        <v>5477</v>
      </c>
      <c r="B5404" s="300" t="n">
        <v>215</v>
      </c>
      <c r="C5404" s="300" t="inlineStr">
        <is>
          <t>T405</t>
        </is>
      </c>
      <c r="D5404" s="300" t="n">
        <v>19</v>
      </c>
      <c r="E5404" s="301" t="n">
        <v>43637</v>
      </c>
      <c r="F5404" s="300" t="n">
        <v>5148</v>
      </c>
      <c r="G5404" s="300" t="n">
        <v>6562</v>
      </c>
      <c r="H5404" s="300" t="n">
        <v>6267</v>
      </c>
      <c r="I5404" s="300" t="n">
        <v>12</v>
      </c>
      <c r="J5404" s="300" t="n"/>
      <c r="K5404" s="304" t="n"/>
      <c r="L5404" s="304" t="n"/>
      <c r="M5404" s="304" t="n"/>
      <c r="N5404" s="304" t="n"/>
    </row>
    <row r="5405" ht="15.75" customHeight="1" s="412">
      <c r="A5405" s="300" t="n">
        <v>5478</v>
      </c>
      <c r="B5405" s="300" t="n">
        <v>216</v>
      </c>
      <c r="C5405" s="300" t="inlineStr">
        <is>
          <t>T405</t>
        </is>
      </c>
      <c r="D5405" s="300" t="n">
        <v>19</v>
      </c>
      <c r="E5405" s="301" t="n">
        <v>43637</v>
      </c>
      <c r="F5405" s="300" t="n">
        <v>5240</v>
      </c>
      <c r="G5405" s="300" t="n">
        <v>6701</v>
      </c>
      <c r="H5405" s="300" t="n">
        <v>6393</v>
      </c>
      <c r="I5405" s="300" t="n"/>
      <c r="J5405" s="300" t="n"/>
      <c r="K5405" s="304" t="n"/>
      <c r="L5405" s="304" t="n"/>
      <c r="M5405" s="304" t="n"/>
      <c r="N5405" s="304" t="n"/>
    </row>
    <row r="5406" ht="15.75" customHeight="1" s="412">
      <c r="A5406" s="300" t="n">
        <v>5479</v>
      </c>
      <c r="B5406" s="300" t="n">
        <v>217</v>
      </c>
      <c r="C5406" s="300" t="inlineStr">
        <is>
          <t>T410</t>
        </is>
      </c>
      <c r="D5406" s="300" t="n">
        <v>19</v>
      </c>
      <c r="E5406" s="301" t="n">
        <v>43637</v>
      </c>
      <c r="F5406" s="300" t="n">
        <v>5263</v>
      </c>
      <c r="G5406" s="300" t="n">
        <v>6848</v>
      </c>
      <c r="H5406" s="300" t="n">
        <v>6544</v>
      </c>
      <c r="I5406" s="300" t="n"/>
      <c r="J5406" s="300" t="n"/>
      <c r="K5406" s="304" t="n"/>
      <c r="L5406" s="304" t="n"/>
      <c r="M5406" s="304" t="n"/>
      <c r="N5406" s="304" t="n"/>
    </row>
    <row r="5407" ht="15.75" customHeight="1" s="412">
      <c r="A5407" s="300" t="n">
        <v>5480</v>
      </c>
      <c r="B5407" s="300" t="n">
        <v>218</v>
      </c>
      <c r="C5407" s="300" t="inlineStr">
        <is>
          <t>T410</t>
        </is>
      </c>
      <c r="D5407" s="300" t="n">
        <v>19</v>
      </c>
      <c r="E5407" s="301" t="n">
        <v>43637</v>
      </c>
      <c r="F5407" s="300" t="n">
        <v>5280</v>
      </c>
      <c r="G5407" s="300" t="n">
        <v>6987</v>
      </c>
      <c r="H5407" s="300" t="n">
        <v>6665</v>
      </c>
      <c r="I5407" s="300" t="n"/>
      <c r="J5407" s="300" t="n"/>
      <c r="K5407" s="304" t="n"/>
      <c r="L5407" s="304" t="n"/>
      <c r="M5407" s="304" t="n"/>
      <c r="N5407" s="304" t="n"/>
    </row>
    <row r="5408" ht="15.75" customHeight="1" s="412">
      <c r="A5408" s="300" t="n">
        <v>5481</v>
      </c>
      <c r="B5408" s="300" t="n">
        <v>219</v>
      </c>
      <c r="C5408" s="300" t="inlineStr">
        <is>
          <t>T418</t>
        </is>
      </c>
      <c r="D5408" s="300" t="n">
        <v>19</v>
      </c>
      <c r="E5408" s="301" t="n">
        <v>43637</v>
      </c>
      <c r="F5408" s="300" t="n">
        <v>5215</v>
      </c>
      <c r="G5408" s="300" t="n">
        <v>7121</v>
      </c>
      <c r="H5408" s="300" t="n">
        <v>6706</v>
      </c>
      <c r="I5408" s="300" t="n">
        <v>9</v>
      </c>
      <c r="J5408" s="300" t="n"/>
      <c r="K5408" s="304" t="n"/>
      <c r="L5408" s="304" t="n"/>
      <c r="M5408" s="304" t="n"/>
      <c r="N5408" s="304" t="n"/>
    </row>
    <row r="5409" ht="15.75" customHeight="1" s="412">
      <c r="A5409" s="300" t="n">
        <v>5482</v>
      </c>
      <c r="B5409" s="300" t="n">
        <v>220</v>
      </c>
      <c r="C5409" s="300" t="inlineStr">
        <is>
          <t>T418</t>
        </is>
      </c>
      <c r="D5409" s="300" t="n">
        <v>19</v>
      </c>
      <c r="E5409" s="301" t="n">
        <v>43637</v>
      </c>
      <c r="F5409" s="300" t="n">
        <v>5178</v>
      </c>
      <c r="G5409" s="300" t="n">
        <v>7135</v>
      </c>
      <c r="H5409" s="300" t="n">
        <v>6703</v>
      </c>
      <c r="I5409" s="300" t="n"/>
      <c r="J5409" s="300" t="n"/>
      <c r="K5409" s="304" t="n"/>
      <c r="L5409" s="304" t="n"/>
      <c r="M5409" s="304" t="n"/>
      <c r="N5409" s="304" t="n"/>
    </row>
    <row r="5410" ht="15.75" customHeight="1" s="412">
      <c r="A5410" s="300" t="n">
        <v>5483</v>
      </c>
      <c r="B5410" s="300" t="n">
        <v>221</v>
      </c>
      <c r="C5410" s="300" t="inlineStr">
        <is>
          <t>T419</t>
        </is>
      </c>
      <c r="D5410" s="300" t="n">
        <v>19</v>
      </c>
      <c r="E5410" s="301" t="n">
        <v>43637</v>
      </c>
      <c r="F5410" s="300" t="n">
        <v>5187</v>
      </c>
      <c r="G5410" s="300" t="n">
        <v>7862</v>
      </c>
      <c r="H5410" s="300" t="n">
        <v>7399</v>
      </c>
      <c r="I5410" s="300" t="n">
        <v>6</v>
      </c>
      <c r="J5410" s="300" t="n"/>
      <c r="K5410" s="304" t="n"/>
      <c r="L5410" s="304" t="n"/>
      <c r="M5410" s="304" t="n"/>
      <c r="N5410" s="304" t="n"/>
    </row>
    <row r="5411" ht="15.75" customHeight="1" s="412">
      <c r="A5411" s="300" t="n">
        <v>5484</v>
      </c>
      <c r="B5411" s="300" t="n">
        <v>222</v>
      </c>
      <c r="C5411" s="300" t="inlineStr">
        <is>
          <t>T419</t>
        </is>
      </c>
      <c r="D5411" s="300" t="n">
        <v>19</v>
      </c>
      <c r="E5411" s="301" t="n">
        <v>43637</v>
      </c>
      <c r="F5411" s="300" t="n">
        <v>5216</v>
      </c>
      <c r="G5411" s="300" t="n">
        <v>7920</v>
      </c>
      <c r="H5411" s="300" t="n">
        <v>7381</v>
      </c>
      <c r="I5411" s="300" t="n"/>
      <c r="J5411" s="300" t="n"/>
      <c r="K5411" s="304" t="n"/>
      <c r="L5411" s="304" t="n"/>
      <c r="M5411" s="304" t="n"/>
      <c r="N5411" s="304" t="n"/>
    </row>
    <row r="5412" ht="15.75" customHeight="1" s="412">
      <c r="A5412" s="300" t="n">
        <v>5485</v>
      </c>
      <c r="B5412" s="300" t="n">
        <v>223</v>
      </c>
      <c r="C5412" s="300" t="inlineStr">
        <is>
          <t>T425</t>
        </is>
      </c>
      <c r="D5412" s="300" t="n">
        <v>19</v>
      </c>
      <c r="E5412" s="301" t="n">
        <v>43637</v>
      </c>
      <c r="F5412" s="300" t="n">
        <v>5225</v>
      </c>
      <c r="G5412" s="300" t="n">
        <v>7482</v>
      </c>
      <c r="H5412" s="300" t="n">
        <v>7042</v>
      </c>
      <c r="I5412" s="300" t="n">
        <v>6</v>
      </c>
      <c r="J5412" s="300" t="n"/>
      <c r="K5412" s="304" t="n"/>
      <c r="L5412" s="304" t="n"/>
      <c r="M5412" s="304" t="n"/>
      <c r="N5412" s="304" t="n"/>
    </row>
    <row r="5413" ht="15.75" customHeight="1" s="412">
      <c r="A5413" s="300" t="n">
        <v>5486</v>
      </c>
      <c r="B5413" s="300" t="n">
        <v>224</v>
      </c>
      <c r="C5413" s="300" t="inlineStr">
        <is>
          <t>T425</t>
        </is>
      </c>
      <c r="D5413" s="300" t="n">
        <v>19</v>
      </c>
      <c r="E5413" s="301" t="n">
        <v>43637</v>
      </c>
      <c r="F5413" s="300" t="n">
        <v>5231</v>
      </c>
      <c r="G5413" s="300" t="n">
        <v>7511</v>
      </c>
      <c r="H5413" s="300" t="n">
        <v>7062</v>
      </c>
      <c r="I5413" s="300" t="n"/>
      <c r="J5413" s="300" t="n"/>
      <c r="K5413" s="304" t="n"/>
      <c r="L5413" s="304" t="n"/>
      <c r="M5413" s="304" t="n"/>
      <c r="N5413" s="304" t="n"/>
    </row>
    <row r="5414" ht="15.75" customHeight="1" s="412">
      <c r="A5414" s="300" t="n">
        <v>5487</v>
      </c>
      <c r="B5414" s="300" t="n">
        <v>225</v>
      </c>
      <c r="C5414" s="300" t="inlineStr">
        <is>
          <t>T431</t>
        </is>
      </c>
      <c r="D5414" s="300" t="n">
        <v>19</v>
      </c>
      <c r="E5414" s="301" t="n">
        <v>43637</v>
      </c>
      <c r="F5414" s="300" t="n">
        <v>5260</v>
      </c>
      <c r="G5414" s="300" t="n">
        <v>7615</v>
      </c>
      <c r="H5414" s="300" t="n">
        <v>7141</v>
      </c>
      <c r="I5414" s="300" t="n">
        <v>7</v>
      </c>
      <c r="J5414" s="300" t="n"/>
      <c r="K5414" s="304" t="n"/>
      <c r="L5414" s="304" t="n"/>
      <c r="M5414" s="304" t="n"/>
      <c r="N5414" s="304" t="n"/>
    </row>
    <row r="5415" ht="15.75" customHeight="1" s="412">
      <c r="A5415" s="300" t="n">
        <v>5488</v>
      </c>
      <c r="B5415" s="300" t="n">
        <v>226</v>
      </c>
      <c r="C5415" s="300" t="inlineStr">
        <is>
          <t>T431</t>
        </is>
      </c>
      <c r="D5415" s="300" t="n">
        <v>19</v>
      </c>
      <c r="E5415" s="301" t="n">
        <v>43637</v>
      </c>
      <c r="F5415" s="300" t="n">
        <v>5197</v>
      </c>
      <c r="G5415" s="300" t="n">
        <v>7514</v>
      </c>
      <c r="H5415" s="300" t="n">
        <v>7043</v>
      </c>
      <c r="I5415" s="300" t="n"/>
      <c r="J5415" s="300" t="n"/>
      <c r="K5415" s="304" t="n"/>
      <c r="L5415" s="304" t="n"/>
      <c r="M5415" s="304" t="n"/>
      <c r="N5415" s="304" t="n"/>
    </row>
    <row r="5416" ht="15.75" customHeight="1" s="412">
      <c r="A5416" s="300" t="n">
        <v>5489</v>
      </c>
      <c r="B5416" s="300" t="n">
        <v>227</v>
      </c>
      <c r="C5416" s="300" t="inlineStr">
        <is>
          <t>T432</t>
        </is>
      </c>
      <c r="D5416" s="300" t="n">
        <v>19</v>
      </c>
      <c r="E5416" s="301" t="n">
        <v>43637</v>
      </c>
      <c r="F5416" s="300" t="n">
        <v>5247</v>
      </c>
      <c r="G5416" s="300" t="n">
        <v>7483</v>
      </c>
      <c r="H5416" s="300" t="n">
        <v>7041</v>
      </c>
      <c r="I5416" s="300" t="n">
        <v>6</v>
      </c>
      <c r="J5416" s="300" t="n"/>
      <c r="K5416" s="304" t="n"/>
      <c r="L5416" s="304" t="n"/>
      <c r="M5416" s="304" t="n"/>
      <c r="N5416" s="304" t="n"/>
    </row>
    <row r="5417" ht="15.75" customHeight="1" s="412">
      <c r="A5417" s="300" t="n">
        <v>5490</v>
      </c>
      <c r="B5417" s="300" t="n">
        <v>228</v>
      </c>
      <c r="C5417" s="300" t="inlineStr">
        <is>
          <t>T432</t>
        </is>
      </c>
      <c r="D5417" s="300" t="n">
        <v>19</v>
      </c>
      <c r="E5417" s="301" t="n">
        <v>43637</v>
      </c>
      <c r="F5417" s="300" t="n">
        <v>5238</v>
      </c>
      <c r="G5417" s="300" t="n">
        <v>7408</v>
      </c>
      <c r="H5417" s="300" t="n">
        <v>6950</v>
      </c>
      <c r="I5417" s="300" t="n"/>
      <c r="J5417" s="300" t="n"/>
      <c r="K5417" s="304" t="n"/>
      <c r="L5417" s="304" t="n"/>
      <c r="M5417" s="304" t="n"/>
      <c r="N5417" s="304" t="n"/>
    </row>
    <row r="5418" ht="15.75" customHeight="1" s="412">
      <c r="A5418" s="300" t="n">
        <v>5491</v>
      </c>
      <c r="B5418" s="300" t="n">
        <v>229</v>
      </c>
      <c r="C5418" s="300" t="inlineStr">
        <is>
          <t>T433</t>
        </is>
      </c>
      <c r="D5418" s="300" t="n">
        <v>19</v>
      </c>
      <c r="E5418" s="301" t="n">
        <v>43637</v>
      </c>
      <c r="F5418" s="300" t="n">
        <v>5205</v>
      </c>
      <c r="G5418" s="300" t="n">
        <v>8570</v>
      </c>
      <c r="H5418" s="300" t="n">
        <v>7906</v>
      </c>
      <c r="I5418" s="300" t="n">
        <v>8</v>
      </c>
      <c r="J5418" s="300" t="n"/>
      <c r="K5418" s="304" t="n"/>
      <c r="L5418" s="304" t="n"/>
      <c r="M5418" s="304" t="n"/>
      <c r="N5418" s="304" t="n"/>
    </row>
    <row r="5419" ht="15.75" customHeight="1" s="412">
      <c r="A5419" s="300" t="n">
        <v>5492</v>
      </c>
      <c r="B5419" s="300" t="n">
        <v>230</v>
      </c>
      <c r="C5419" s="300" t="inlineStr">
        <is>
          <t>T433</t>
        </is>
      </c>
      <c r="D5419" s="300" t="n">
        <v>19</v>
      </c>
      <c r="E5419" s="301" t="n">
        <v>43637</v>
      </c>
      <c r="F5419" s="300" t="n">
        <v>5171</v>
      </c>
      <c r="G5419" s="300" t="n">
        <v>8327</v>
      </c>
      <c r="H5419" s="300" t="n">
        <v>7703</v>
      </c>
      <c r="I5419" s="300" t="n"/>
      <c r="J5419" s="300" t="n"/>
      <c r="K5419" s="304" t="n"/>
      <c r="L5419" s="304" t="n"/>
      <c r="M5419" s="304" t="n"/>
      <c r="N5419" s="304" t="n"/>
    </row>
    <row r="5420" ht="15.75" customHeight="1" s="412">
      <c r="A5420" s="300" t="n">
        <v>5493</v>
      </c>
      <c r="B5420" s="300" t="n">
        <v>231</v>
      </c>
      <c r="C5420" s="300" t="inlineStr">
        <is>
          <t>T435</t>
        </is>
      </c>
      <c r="D5420" s="300" t="n">
        <v>19</v>
      </c>
      <c r="E5420" s="301" t="n">
        <v>43637</v>
      </c>
      <c r="F5420" s="300" t="n">
        <v>5229</v>
      </c>
      <c r="G5420" s="300" t="n">
        <v>8011</v>
      </c>
      <c r="H5420" s="300" t="n">
        <v>7335</v>
      </c>
      <c r="I5420" s="300" t="n">
        <v>6</v>
      </c>
      <c r="J5420" s="300" t="inlineStr">
        <is>
          <t>FUS</t>
        </is>
      </c>
      <c r="K5420" s="304" t="n"/>
      <c r="L5420" s="304" t="n"/>
      <c r="M5420" s="304" t="n"/>
      <c r="N5420" s="304" t="n"/>
    </row>
    <row r="5421" ht="15.75" customHeight="1" s="412">
      <c r="A5421" s="300" t="n">
        <v>5494</v>
      </c>
      <c r="B5421" s="300" t="n">
        <v>232</v>
      </c>
      <c r="C5421" s="300" t="inlineStr">
        <is>
          <t>T435</t>
        </is>
      </c>
      <c r="D5421" s="300" t="n">
        <v>19</v>
      </c>
      <c r="E5421" s="301" t="n">
        <v>43637</v>
      </c>
      <c r="F5421" s="300" t="n">
        <v>5244</v>
      </c>
      <c r="G5421" s="300" t="n">
        <v>7982</v>
      </c>
      <c r="H5421" s="300" t="n">
        <v>7289</v>
      </c>
      <c r="I5421" s="300" t="n"/>
      <c r="J5421" s="300" t="n"/>
      <c r="K5421" s="304" t="n"/>
      <c r="L5421" s="304" t="n"/>
      <c r="M5421" s="304" t="n"/>
      <c r="N5421" s="304" t="n"/>
    </row>
    <row r="5422" ht="15.75" customHeight="1" s="412">
      <c r="A5422" s="300" t="n">
        <v>5495</v>
      </c>
      <c r="B5422" s="300" t="n">
        <v>233</v>
      </c>
      <c r="C5422" s="300" t="inlineStr">
        <is>
          <t>T438</t>
        </is>
      </c>
      <c r="D5422" s="300" t="n">
        <v>19</v>
      </c>
      <c r="E5422" s="301" t="n">
        <v>43637</v>
      </c>
      <c r="F5422" s="300" t="n">
        <v>5213</v>
      </c>
      <c r="G5422" s="300" t="n">
        <v>6690</v>
      </c>
      <c r="H5422" s="300" t="n">
        <v>6373</v>
      </c>
      <c r="I5422" s="300" t="n">
        <v>7</v>
      </c>
      <c r="J5422" s="300" t="n"/>
      <c r="K5422" s="304" t="n"/>
      <c r="L5422" s="304" t="n"/>
      <c r="M5422" s="304" t="n"/>
      <c r="N5422" s="304" t="n"/>
    </row>
    <row r="5423" ht="15.75" customHeight="1" s="412">
      <c r="A5423" s="300" t="n">
        <v>5496</v>
      </c>
      <c r="B5423" s="300" t="n">
        <v>234</v>
      </c>
      <c r="C5423" s="300" t="inlineStr">
        <is>
          <t>T438</t>
        </is>
      </c>
      <c r="D5423" s="300" t="n">
        <v>19</v>
      </c>
      <c r="E5423" s="301" t="n">
        <v>43637</v>
      </c>
      <c r="F5423" s="300" t="n">
        <v>5254</v>
      </c>
      <c r="G5423" s="300" t="n">
        <v>6758</v>
      </c>
      <c r="H5423" s="300" t="n">
        <v>6429</v>
      </c>
      <c r="I5423" s="300" t="n"/>
      <c r="J5423" s="300" t="n"/>
      <c r="K5423" s="304" t="n"/>
      <c r="L5423" s="304" t="n"/>
      <c r="M5423" s="304" t="n"/>
      <c r="N5423" s="304" t="n"/>
    </row>
    <row r="5424" ht="15.75" customHeight="1" s="412">
      <c r="A5424" s="300" t="n">
        <v>5497</v>
      </c>
      <c r="B5424" s="300" t="n">
        <v>235</v>
      </c>
      <c r="C5424" s="300" t="inlineStr">
        <is>
          <t>T444</t>
        </is>
      </c>
      <c r="D5424" s="300" t="n">
        <v>19</v>
      </c>
      <c r="E5424" s="301" t="n">
        <v>43637</v>
      </c>
      <c r="F5424" s="300" t="n">
        <v>5230</v>
      </c>
      <c r="G5424" s="300" t="n">
        <v>8175</v>
      </c>
      <c r="H5424" s="300" t="n">
        <v>7544</v>
      </c>
      <c r="I5424" s="300" t="n">
        <v>6</v>
      </c>
      <c r="J5424" s="300" t="n"/>
      <c r="K5424" s="304" t="n"/>
      <c r="L5424" s="304" t="n"/>
      <c r="M5424" s="304" t="n"/>
      <c r="N5424" s="304" t="n"/>
    </row>
    <row r="5425" ht="15.75" customHeight="1" s="412">
      <c r="A5425" s="300" t="n">
        <v>5498</v>
      </c>
      <c r="B5425" s="300" t="n">
        <v>236</v>
      </c>
      <c r="C5425" s="300" t="inlineStr">
        <is>
          <t>T444</t>
        </is>
      </c>
      <c r="D5425" s="300" t="n">
        <v>19</v>
      </c>
      <c r="E5425" s="301" t="n">
        <v>43637</v>
      </c>
      <c r="F5425" s="300" t="n">
        <v>5241</v>
      </c>
      <c r="G5425" s="300" t="n">
        <v>8455</v>
      </c>
      <c r="H5425" s="300" t="n">
        <v>7780</v>
      </c>
      <c r="I5425" s="300" t="n"/>
      <c r="J5425" s="300" t="n"/>
      <c r="K5425" s="304" t="n"/>
      <c r="L5425" s="304" t="n"/>
      <c r="M5425" s="304" t="n"/>
      <c r="N5425" s="304" t="n"/>
    </row>
    <row r="5426" ht="15.75" customHeight="1" s="412">
      <c r="A5426" s="300" t="n">
        <v>5499</v>
      </c>
      <c r="B5426" s="300" t="n">
        <v>237</v>
      </c>
      <c r="C5426" s="300" t="inlineStr">
        <is>
          <t>T446</t>
        </is>
      </c>
      <c r="D5426" s="300" t="n">
        <v>19</v>
      </c>
      <c r="E5426" s="301" t="n">
        <v>43637</v>
      </c>
      <c r="F5426" s="300" t="n">
        <v>5218</v>
      </c>
      <c r="G5426" s="300" t="n">
        <v>7707</v>
      </c>
      <c r="H5426" s="300" t="n">
        <v>7175</v>
      </c>
      <c r="I5426" s="300" t="n">
        <v>7</v>
      </c>
      <c r="J5426" s="300" t="n"/>
      <c r="K5426" s="304" t="n"/>
      <c r="L5426" s="304" t="n"/>
      <c r="M5426" s="304" t="n"/>
      <c r="N5426" s="304" t="n"/>
    </row>
    <row r="5427" ht="15.75" customHeight="1" s="412">
      <c r="A5427" s="300" t="n">
        <v>5500</v>
      </c>
      <c r="B5427" s="300" t="n">
        <v>238</v>
      </c>
      <c r="C5427" s="300" t="inlineStr">
        <is>
          <t>T446</t>
        </is>
      </c>
      <c r="D5427" s="300" t="n">
        <v>19</v>
      </c>
      <c r="E5427" s="301" t="n">
        <v>43637</v>
      </c>
      <c r="F5427" s="300" t="n">
        <v>5217</v>
      </c>
      <c r="G5427" s="300" t="n">
        <v>7772</v>
      </c>
      <c r="H5427" s="300" t="n">
        <v>7229</v>
      </c>
      <c r="I5427" s="300" t="n"/>
      <c r="J5427" s="300" t="n"/>
      <c r="K5427" s="304" t="n"/>
      <c r="L5427" s="304" t="n"/>
      <c r="M5427" s="304" t="n"/>
      <c r="N5427" s="304" t="n"/>
    </row>
    <row r="5428" ht="15.75" customHeight="1" s="412">
      <c r="A5428" s="300" t="n">
        <v>5501</v>
      </c>
      <c r="B5428" s="300" t="n">
        <v>239</v>
      </c>
      <c r="C5428" s="300" t="inlineStr">
        <is>
          <t>T450</t>
        </is>
      </c>
      <c r="D5428" s="300" t="n">
        <v>19</v>
      </c>
      <c r="E5428" s="301" t="n">
        <v>43637</v>
      </c>
      <c r="F5428" s="300" t="n">
        <v>5249</v>
      </c>
      <c r="G5428" s="300" t="n">
        <v>7974</v>
      </c>
      <c r="H5428" s="300" t="n">
        <v>7363</v>
      </c>
      <c r="I5428" s="300" t="n">
        <v>12</v>
      </c>
      <c r="J5428" s="300" t="n"/>
      <c r="K5428" s="304" t="n"/>
      <c r="L5428" s="304" t="n"/>
      <c r="M5428" s="304" t="n"/>
      <c r="N5428" s="304" t="n"/>
    </row>
    <row r="5429" ht="15.75" customHeight="1" s="412">
      <c r="A5429" s="300" t="n">
        <v>5502</v>
      </c>
      <c r="B5429" s="300" t="n">
        <v>240</v>
      </c>
      <c r="C5429" s="300" t="inlineStr">
        <is>
          <t>T450</t>
        </is>
      </c>
      <c r="D5429" s="300" t="n">
        <v>19</v>
      </c>
      <c r="E5429" s="301" t="n">
        <v>43637</v>
      </c>
      <c r="F5429" s="300" t="n">
        <v>5262</v>
      </c>
      <c r="G5429" s="300" t="n">
        <v>7778</v>
      </c>
      <c r="H5429" s="300" t="n">
        <v>7221</v>
      </c>
      <c r="I5429" s="300" t="n"/>
      <c r="J5429" s="300" t="n"/>
      <c r="K5429" s="304" t="n"/>
      <c r="L5429" s="304" t="n"/>
      <c r="M5429" s="304" t="n"/>
      <c r="N5429" s="304" t="n"/>
    </row>
    <row r="5430" ht="15.75" customHeight="1" s="412">
      <c r="A5430" s="300" t="n">
        <v>5503</v>
      </c>
      <c r="B5430" s="300" t="n">
        <v>241</v>
      </c>
      <c r="C5430" s="300" t="inlineStr">
        <is>
          <t>T454</t>
        </is>
      </c>
      <c r="D5430" s="300" t="n">
        <v>19</v>
      </c>
      <c r="E5430" s="301" t="n">
        <v>43637</v>
      </c>
      <c r="F5430" s="300" t="n">
        <v>5180</v>
      </c>
      <c r="G5430" s="300" t="n">
        <v>9031</v>
      </c>
      <c r="H5430" s="300" t="n">
        <v>8244</v>
      </c>
      <c r="I5430" s="300" t="n">
        <v>9</v>
      </c>
      <c r="J5430" s="300" t="n"/>
      <c r="K5430" s="304" t="n"/>
      <c r="L5430" s="304" t="n"/>
      <c r="M5430" s="304" t="n"/>
      <c r="N5430" s="304" t="n"/>
    </row>
    <row r="5431" ht="15.75" customHeight="1" s="412">
      <c r="A5431" s="300" t="n">
        <v>5504</v>
      </c>
      <c r="B5431" s="300" t="n">
        <v>242</v>
      </c>
      <c r="C5431" s="300" t="inlineStr">
        <is>
          <t>T454</t>
        </is>
      </c>
      <c r="D5431" s="300" t="n">
        <v>19</v>
      </c>
      <c r="E5431" s="301" t="n">
        <v>43637</v>
      </c>
      <c r="F5431" s="300" t="n">
        <v>5268</v>
      </c>
      <c r="G5431" s="300" t="n">
        <v>8917</v>
      </c>
      <c r="H5431" s="300" t="n">
        <v>8169</v>
      </c>
      <c r="I5431" s="300" t="n"/>
      <c r="J5431" s="300" t="n"/>
      <c r="K5431" s="304" t="n"/>
      <c r="L5431" s="304" t="n"/>
      <c r="M5431" s="304" t="n"/>
      <c r="N5431" s="304" t="n"/>
    </row>
    <row r="5432" ht="15.75" customHeight="1" s="412">
      <c r="A5432" s="300" t="n">
        <v>5505</v>
      </c>
      <c r="B5432" s="300" t="n">
        <v>243</v>
      </c>
      <c r="C5432" s="300" t="inlineStr">
        <is>
          <t>T456</t>
        </is>
      </c>
      <c r="D5432" s="300" t="n">
        <v>19</v>
      </c>
      <c r="E5432" s="301" t="n">
        <v>43637</v>
      </c>
      <c r="F5432" s="300" t="n">
        <v>5234</v>
      </c>
      <c r="G5432" s="300" t="n">
        <v>7967</v>
      </c>
      <c r="H5432" s="300" t="n">
        <v>7320</v>
      </c>
      <c r="I5432" s="300" t="n">
        <v>8</v>
      </c>
      <c r="J5432" s="300" t="n"/>
      <c r="K5432" s="304" t="n"/>
      <c r="L5432" s="304" t="n"/>
      <c r="M5432" s="304" t="n"/>
      <c r="N5432" s="304" t="n"/>
    </row>
    <row r="5433" ht="15.75" customHeight="1" s="412">
      <c r="A5433" s="300" t="n">
        <v>5506</v>
      </c>
      <c r="B5433" s="300" t="n">
        <v>244</v>
      </c>
      <c r="C5433" s="300" t="inlineStr">
        <is>
          <t>T456</t>
        </is>
      </c>
      <c r="D5433" s="300" t="n">
        <v>19</v>
      </c>
      <c r="E5433" s="301" t="n">
        <v>43637</v>
      </c>
      <c r="F5433" s="300" t="n">
        <v>5243</v>
      </c>
      <c r="G5433" s="300" t="n">
        <v>7945</v>
      </c>
      <c r="H5433" s="300" t="n">
        <v>7302</v>
      </c>
      <c r="I5433" s="300" t="n"/>
      <c r="J5433" s="300" t="n"/>
      <c r="K5433" s="304" t="n"/>
      <c r="L5433" s="304" t="n"/>
      <c r="M5433" s="304" t="n"/>
      <c r="N5433" s="304" t="n"/>
    </row>
    <row r="5434" ht="15.75" customHeight="1" s="412">
      <c r="A5434" s="300" t="n">
        <v>5507</v>
      </c>
      <c r="B5434" s="300" t="n">
        <v>245</v>
      </c>
      <c r="C5434" s="300" t="inlineStr">
        <is>
          <t>T465</t>
        </is>
      </c>
      <c r="D5434" s="300" t="n">
        <v>19</v>
      </c>
      <c r="E5434" s="301" t="n">
        <v>43637</v>
      </c>
      <c r="F5434" s="300" t="n">
        <v>5235</v>
      </c>
      <c r="G5434" s="300" t="n">
        <v>7662</v>
      </c>
      <c r="H5434" s="300" t="n">
        <v>7182</v>
      </c>
      <c r="I5434" s="300" t="n">
        <v>9</v>
      </c>
      <c r="J5434" s="300" t="n"/>
      <c r="K5434" s="304" t="n"/>
      <c r="L5434" s="304" t="n"/>
      <c r="M5434" s="304" t="n"/>
      <c r="N5434" s="304" t="n"/>
    </row>
    <row r="5435" ht="15.75" customHeight="1" s="412">
      <c r="A5435" s="300" t="n">
        <v>5508</v>
      </c>
      <c r="B5435" s="300" t="n">
        <v>246</v>
      </c>
      <c r="C5435" s="300" t="inlineStr">
        <is>
          <t>T465</t>
        </is>
      </c>
      <c r="D5435" s="300" t="n">
        <v>19</v>
      </c>
      <c r="E5435" s="301" t="n">
        <v>43637</v>
      </c>
      <c r="F5435" s="300" t="n">
        <v>5309</v>
      </c>
      <c r="G5435" s="300" t="n">
        <v>8004</v>
      </c>
      <c r="H5435" s="300" t="n">
        <v>7452</v>
      </c>
      <c r="I5435" s="300" t="n"/>
      <c r="J5435" s="300" t="n"/>
      <c r="K5435" s="304" t="n"/>
      <c r="L5435" s="304" t="n"/>
      <c r="M5435" s="304" t="n"/>
      <c r="N5435" s="304" t="n"/>
    </row>
    <row r="5436" ht="15.75" customHeight="1" s="412">
      <c r="A5436" s="300" t="n">
        <v>5509</v>
      </c>
      <c r="B5436" s="300" t="n">
        <v>1</v>
      </c>
      <c r="C5436" s="300" t="inlineStr">
        <is>
          <t>T101</t>
        </is>
      </c>
      <c r="D5436" s="300" t="n">
        <v>20</v>
      </c>
      <c r="E5436" s="301" t="n">
        <v>43649</v>
      </c>
      <c r="F5436" s="300" t="n">
        <v>5301</v>
      </c>
      <c r="G5436" s="300" t="n">
        <v>8263</v>
      </c>
      <c r="H5436" s="302" t="n">
        <v>7715</v>
      </c>
      <c r="I5436" s="300" t="n">
        <v>9</v>
      </c>
      <c r="J5436" s="320">
        <f>+(((G5436-F5436)-(H5436-F5436))/(H5436-F5436))*100</f>
        <v/>
      </c>
      <c r="K5436" s="321" t="n"/>
      <c r="L5436" s="322">
        <f>AVERAGE(J5436:J5437)</f>
        <v/>
      </c>
      <c r="M5436" s="322">
        <f>_xlfn.STDEV.S(J5436,J5437)</f>
        <v/>
      </c>
      <c r="N5436" s="304" t="n"/>
    </row>
    <row r="5437" ht="15.75" customHeight="1" s="412">
      <c r="A5437" s="300" t="n">
        <v>5510</v>
      </c>
      <c r="B5437" s="300" t="n">
        <v>2</v>
      </c>
      <c r="C5437" s="300" t="inlineStr">
        <is>
          <t>T101</t>
        </is>
      </c>
      <c r="D5437" s="300" t="n">
        <v>20</v>
      </c>
      <c r="E5437" s="301" t="n">
        <v>43649</v>
      </c>
      <c r="F5437" s="300" t="n">
        <v>5190</v>
      </c>
      <c r="G5437" s="300" t="n">
        <v>8070</v>
      </c>
      <c r="H5437" s="302" t="n">
        <v>7542</v>
      </c>
      <c r="I5437" s="300" t="n"/>
      <c r="J5437" s="320">
        <f>+(((G5437-F5437)-(H5437-F5437))/(H5437-F5437))*100</f>
        <v/>
      </c>
      <c r="K5437" s="321" t="n"/>
      <c r="L5437" s="323" t="n"/>
      <c r="M5437" s="324" t="n"/>
      <c r="N5437" s="304" t="n"/>
    </row>
    <row r="5438" ht="15.75" customHeight="1" s="412">
      <c r="A5438" s="300" t="n">
        <v>5511</v>
      </c>
      <c r="B5438" s="300" t="n">
        <v>3</v>
      </c>
      <c r="C5438" s="300" t="inlineStr">
        <is>
          <t>T106</t>
        </is>
      </c>
      <c r="D5438" s="300" t="n">
        <v>20</v>
      </c>
      <c r="E5438" s="301" t="n">
        <v>43649</v>
      </c>
      <c r="F5438" s="300" t="n">
        <v>5258</v>
      </c>
      <c r="G5438" s="300" t="n">
        <v>7030</v>
      </c>
      <c r="H5438" s="302" t="n">
        <v>6705</v>
      </c>
      <c r="I5438" s="300" t="n">
        <v>10</v>
      </c>
      <c r="J5438" s="320">
        <f>+(((G5438-F5438)-(H5438-F5438))/(H5438-F5438))*100</f>
        <v/>
      </c>
      <c r="K5438" s="321" t="n"/>
      <c r="L5438" s="322">
        <f>AVERAGE(J5438:J5439)</f>
        <v/>
      </c>
      <c r="M5438" s="322">
        <f>_xlfn.STDEV.S(J5438,J5439)</f>
        <v/>
      </c>
      <c r="N5438" s="304" t="n"/>
    </row>
    <row r="5439" ht="15.75" customHeight="1" s="412">
      <c r="A5439" s="300" t="n">
        <v>5512</v>
      </c>
      <c r="B5439" s="300" t="n">
        <v>4</v>
      </c>
      <c r="C5439" s="300" t="inlineStr">
        <is>
          <t>T106</t>
        </is>
      </c>
      <c r="D5439" s="300" t="n">
        <v>20</v>
      </c>
      <c r="E5439" s="301" t="n">
        <v>43649</v>
      </c>
      <c r="F5439" s="300" t="n">
        <v>5259</v>
      </c>
      <c r="G5439" s="300" t="n">
        <v>6983</v>
      </c>
      <c r="H5439" s="302" t="n">
        <v>6663</v>
      </c>
      <c r="I5439" s="300" t="n"/>
      <c r="J5439" s="320">
        <f>+(((G5439-F5439)-(H5439-F5439))/(H5439-F5439))*100</f>
        <v/>
      </c>
      <c r="K5439" s="321" t="n"/>
      <c r="L5439" s="323" t="n"/>
      <c r="M5439" s="324" t="n"/>
      <c r="N5439" s="304" t="n"/>
    </row>
    <row r="5440" ht="15.75" customHeight="1" s="412">
      <c r="A5440" s="300" t="n">
        <v>5513</v>
      </c>
      <c r="B5440" s="300" t="n">
        <v>5</v>
      </c>
      <c r="C5440" s="300" t="inlineStr">
        <is>
          <t>T111</t>
        </is>
      </c>
      <c r="D5440" s="300" t="n">
        <v>20</v>
      </c>
      <c r="E5440" s="301" t="n">
        <v>43649</v>
      </c>
      <c r="F5440" s="300" t="n">
        <v>5236</v>
      </c>
      <c r="G5440" s="300" t="n">
        <v>7395</v>
      </c>
      <c r="H5440" s="302" t="n">
        <v>7015</v>
      </c>
      <c r="I5440" s="300" t="n">
        <v>8</v>
      </c>
      <c r="J5440" s="320">
        <f>+(((G5440-F5440)-(H5440-F5440))/(H5440-F5440))*100</f>
        <v/>
      </c>
      <c r="K5440" s="321" t="n"/>
      <c r="L5440" s="322">
        <f>AVERAGE(J5440:J5441)</f>
        <v/>
      </c>
      <c r="M5440" s="322">
        <f>_xlfn.STDEV.S(J5440,J5441)</f>
        <v/>
      </c>
      <c r="N5440" s="304" t="n"/>
    </row>
    <row r="5441" ht="15.75" customHeight="1" s="412">
      <c r="A5441" s="300" t="n">
        <v>5514</v>
      </c>
      <c r="B5441" s="300" t="n">
        <v>6</v>
      </c>
      <c r="C5441" s="300" t="inlineStr">
        <is>
          <t>T111</t>
        </is>
      </c>
      <c r="D5441" s="300" t="n">
        <v>20</v>
      </c>
      <c r="E5441" s="301" t="n">
        <v>43649</v>
      </c>
      <c r="F5441" s="300" t="n">
        <v>5259</v>
      </c>
      <c r="G5441" s="300" t="n">
        <v>7406</v>
      </c>
      <c r="H5441" s="302" t="n">
        <v>7036</v>
      </c>
      <c r="I5441" s="300" t="n"/>
      <c r="J5441" s="320">
        <f>+(((G5441-F5441)-(H5441-F5441))/(H5441-F5441))*100</f>
        <v/>
      </c>
      <c r="K5441" s="321" t="n"/>
      <c r="L5441" s="323" t="n"/>
      <c r="M5441" s="324" t="n"/>
      <c r="N5441" s="304" t="n"/>
    </row>
    <row r="5442" ht="15.75" customHeight="1" s="412">
      <c r="A5442" s="300" t="n">
        <v>5515</v>
      </c>
      <c r="B5442" s="300" t="n">
        <v>7</v>
      </c>
      <c r="C5442" s="300" t="inlineStr">
        <is>
          <t>T112</t>
        </is>
      </c>
      <c r="D5442" s="300" t="n">
        <v>20</v>
      </c>
      <c r="E5442" s="301" t="n">
        <v>43649</v>
      </c>
      <c r="F5442" s="300" t="n">
        <v>5232</v>
      </c>
      <c r="G5442" s="300" t="n">
        <v>7031</v>
      </c>
      <c r="H5442" s="302" t="n">
        <v>6729</v>
      </c>
      <c r="I5442" s="300" t="n">
        <v>7</v>
      </c>
      <c r="J5442" s="320">
        <f>+(((G5442-F5442)-(H5442-F5442))/(H5442-F5442))*100</f>
        <v/>
      </c>
      <c r="K5442" s="321" t="n"/>
      <c r="L5442" s="322">
        <f>AVERAGE(J5442:J5443)</f>
        <v/>
      </c>
      <c r="M5442" s="322">
        <f>_xlfn.STDEV.S(J5442,J5443)</f>
        <v/>
      </c>
      <c r="N5442" s="304" t="n"/>
    </row>
    <row r="5443" ht="15.75" customHeight="1" s="412">
      <c r="A5443" s="300" t="n">
        <v>5516</v>
      </c>
      <c r="B5443" s="300" t="n">
        <v>8</v>
      </c>
      <c r="C5443" s="300" t="inlineStr">
        <is>
          <t>T112</t>
        </is>
      </c>
      <c r="D5443" s="300" t="n">
        <v>20</v>
      </c>
      <c r="E5443" s="301" t="n">
        <v>43649</v>
      </c>
      <c r="F5443" s="300" t="n">
        <v>5221</v>
      </c>
      <c r="G5443" s="300" t="n">
        <v>7117</v>
      </c>
      <c r="H5443" s="302" t="n">
        <v>6785</v>
      </c>
      <c r="I5443" s="300" t="n"/>
      <c r="J5443" s="320">
        <f>+(((G5443-F5443)-(H5443-F5443))/(H5443-F5443))*100</f>
        <v/>
      </c>
      <c r="K5443" s="321" t="n"/>
      <c r="L5443" s="323" t="n"/>
      <c r="M5443" s="324" t="n"/>
      <c r="N5443" s="304" t="n"/>
    </row>
    <row r="5444" ht="15.75" customHeight="1" s="412">
      <c r="A5444" s="300" t="n">
        <v>5517</v>
      </c>
      <c r="B5444" s="300" t="n">
        <v>9</v>
      </c>
      <c r="C5444" s="300" t="inlineStr">
        <is>
          <t>T129</t>
        </is>
      </c>
      <c r="D5444" s="300" t="n">
        <v>20</v>
      </c>
      <c r="E5444" s="301" t="n">
        <v>43649</v>
      </c>
      <c r="F5444" s="300" t="n">
        <v>5188</v>
      </c>
      <c r="G5444" s="300" t="n">
        <v>7558</v>
      </c>
      <c r="H5444" s="302" t="n">
        <v>7139</v>
      </c>
      <c r="I5444" s="300" t="n">
        <v>10</v>
      </c>
      <c r="J5444" s="320">
        <f>+(((G5444-F5444)-(H5444-F5444))/(H5444-F5444))*100</f>
        <v/>
      </c>
      <c r="K5444" s="321" t="n"/>
      <c r="L5444" s="322">
        <f>AVERAGE(J5444:J5445)</f>
        <v/>
      </c>
      <c r="M5444" s="322">
        <f>_xlfn.STDEV.S(J5444,J5445)</f>
        <v/>
      </c>
      <c r="N5444" s="304" t="n"/>
    </row>
    <row r="5445" ht="15.75" customHeight="1" s="412">
      <c r="A5445" s="300" t="n">
        <v>5518</v>
      </c>
      <c r="B5445" s="300" t="n">
        <v>10</v>
      </c>
      <c r="C5445" s="300" t="inlineStr">
        <is>
          <t>T129</t>
        </is>
      </c>
      <c r="D5445" s="300" t="n">
        <v>20</v>
      </c>
      <c r="E5445" s="301" t="n">
        <v>43649</v>
      </c>
      <c r="F5445" s="300" t="n">
        <v>5232</v>
      </c>
      <c r="G5445" s="300" t="n">
        <v>7711</v>
      </c>
      <c r="H5445" s="302" t="n">
        <v>7277</v>
      </c>
      <c r="I5445" s="300" t="n"/>
      <c r="J5445" s="320">
        <f>+(((G5445-F5445)-(H5445-F5445))/(H5445-F5445))*100</f>
        <v/>
      </c>
      <c r="K5445" s="321" t="n"/>
      <c r="L5445" s="323" t="n"/>
      <c r="M5445" s="324" t="n"/>
      <c r="N5445" s="304" t="n"/>
    </row>
    <row r="5446" ht="15.75" customHeight="1" s="412">
      <c r="A5446" s="300" t="n">
        <v>5519</v>
      </c>
      <c r="B5446" s="300" t="n">
        <v>11</v>
      </c>
      <c r="C5446" s="300" t="inlineStr">
        <is>
          <t>T133</t>
        </is>
      </c>
      <c r="D5446" s="300" t="n">
        <v>20</v>
      </c>
      <c r="E5446" s="301" t="n">
        <v>43649</v>
      </c>
      <c r="F5446" s="300" t="n">
        <v>5213</v>
      </c>
      <c r="G5446" s="300" t="n">
        <v>8002</v>
      </c>
      <c r="H5446" s="302" t="n">
        <v>7466</v>
      </c>
      <c r="I5446" s="300" t="n">
        <v>6</v>
      </c>
      <c r="J5446" s="320">
        <f>+(((G5446-F5446)-(H5446-F5446))/(H5446-F5446))*100</f>
        <v/>
      </c>
      <c r="K5446" s="321" t="n"/>
      <c r="L5446" s="322">
        <f>AVERAGE(J5446:J5447)</f>
        <v/>
      </c>
      <c r="M5446" s="322">
        <f>_xlfn.STDEV.S(J5446,J5447)</f>
        <v/>
      </c>
      <c r="N5446" s="304" t="n"/>
    </row>
    <row r="5447" ht="15.75" customHeight="1" s="412">
      <c r="A5447" s="300" t="n">
        <v>5520</v>
      </c>
      <c r="B5447" s="300" t="n">
        <v>12</v>
      </c>
      <c r="C5447" s="300" t="inlineStr">
        <is>
          <t>T133</t>
        </is>
      </c>
      <c r="D5447" s="300" t="n">
        <v>20</v>
      </c>
      <c r="E5447" s="301" t="n">
        <v>43649</v>
      </c>
      <c r="F5447" s="300" t="n">
        <v>5232</v>
      </c>
      <c r="G5447" s="300" t="n">
        <v>8097</v>
      </c>
      <c r="H5447" s="302" t="n">
        <v>7550</v>
      </c>
      <c r="I5447" s="300" t="n"/>
      <c r="J5447" s="320">
        <f>+(((G5447-F5447)-(H5447-F5447))/(H5447-F5447))*100</f>
        <v/>
      </c>
      <c r="K5447" s="321" t="n"/>
      <c r="L5447" s="323" t="n"/>
      <c r="M5447" s="324" t="n"/>
      <c r="N5447" s="304" t="n"/>
    </row>
    <row r="5448" ht="15.75" customHeight="1" s="412">
      <c r="A5448" s="300" t="n">
        <v>5521</v>
      </c>
      <c r="B5448" s="300" t="n">
        <v>13</v>
      </c>
      <c r="C5448" s="300" t="inlineStr">
        <is>
          <t>T139</t>
        </is>
      </c>
      <c r="D5448" s="300" t="n">
        <v>20</v>
      </c>
      <c r="E5448" s="301" t="n">
        <v>43649</v>
      </c>
      <c r="F5448" s="300" t="n">
        <v>5314</v>
      </c>
      <c r="G5448" s="300" t="n">
        <v>7932</v>
      </c>
      <c r="H5448" s="302" t="n">
        <v>7494</v>
      </c>
      <c r="I5448" s="300" t="n">
        <v>5</v>
      </c>
      <c r="J5448" s="320">
        <f>+(((G5448-F5448)-(H5448-F5448))/(H5448-F5448))*100</f>
        <v/>
      </c>
      <c r="K5448" s="321" t="n"/>
      <c r="L5448" s="322">
        <f>AVERAGE(J5448:J5449)</f>
        <v/>
      </c>
      <c r="M5448" s="322">
        <f>_xlfn.STDEV.S(J5448,J5449)</f>
        <v/>
      </c>
      <c r="N5448" s="304" t="n"/>
    </row>
    <row r="5449" ht="15.75" customHeight="1" s="412">
      <c r="A5449" s="300" t="n">
        <v>5522</v>
      </c>
      <c r="B5449" s="300" t="n">
        <v>14</v>
      </c>
      <c r="C5449" s="300" t="inlineStr">
        <is>
          <t>T139</t>
        </is>
      </c>
      <c r="D5449" s="300" t="n">
        <v>20</v>
      </c>
      <c r="E5449" s="301" t="n">
        <v>43649</v>
      </c>
      <c r="F5449" s="300" t="n">
        <v>5249</v>
      </c>
      <c r="G5449" s="300" t="n">
        <v>7906</v>
      </c>
      <c r="H5449" s="302" t="n">
        <v>7448</v>
      </c>
      <c r="I5449" s="300" t="n"/>
      <c r="J5449" s="320">
        <f>+(((G5449-F5449)-(H5449-F5449))/(H5449-F5449))*100</f>
        <v/>
      </c>
      <c r="K5449" s="321" t="n"/>
      <c r="L5449" s="323" t="n"/>
      <c r="M5449" s="324" t="n"/>
      <c r="N5449" s="304" t="n"/>
    </row>
    <row r="5450" ht="15.75" customHeight="1" s="412">
      <c r="A5450" s="300" t="n">
        <v>5523</v>
      </c>
      <c r="B5450" s="300" t="n">
        <v>15</v>
      </c>
      <c r="C5450" s="300" t="inlineStr">
        <is>
          <t>T152</t>
        </is>
      </c>
      <c r="D5450" s="300" t="n">
        <v>20</v>
      </c>
      <c r="E5450" s="301" t="n">
        <v>43649</v>
      </c>
      <c r="F5450" s="300" t="n">
        <v>5231</v>
      </c>
      <c r="G5450" s="300" t="n">
        <v>8173</v>
      </c>
      <c r="H5450" s="302" t="n">
        <v>7677</v>
      </c>
      <c r="I5450" s="300" t="n">
        <v>7</v>
      </c>
      <c r="J5450" s="320">
        <f>+(((G5450-F5450)-(H5450-F5450))/(H5450-F5450))*100</f>
        <v/>
      </c>
      <c r="K5450" s="321" t="n"/>
      <c r="L5450" s="322">
        <f>AVERAGE(J5450:J5451)</f>
        <v/>
      </c>
      <c r="M5450" s="322">
        <f>_xlfn.STDEV.S(J5450,J5451)</f>
        <v/>
      </c>
      <c r="N5450" s="304" t="n"/>
    </row>
    <row r="5451" ht="15.75" customHeight="1" s="412">
      <c r="A5451" s="300" t="n">
        <v>5524</v>
      </c>
      <c r="B5451" s="300" t="n">
        <v>16</v>
      </c>
      <c r="C5451" s="300" t="inlineStr">
        <is>
          <t>T152</t>
        </is>
      </c>
      <c r="D5451" s="300" t="n">
        <v>20</v>
      </c>
      <c r="E5451" s="301" t="n">
        <v>43649</v>
      </c>
      <c r="F5451" s="300" t="n">
        <v>5280</v>
      </c>
      <c r="G5451" s="300" t="n">
        <v>8172</v>
      </c>
      <c r="H5451" s="302" t="n">
        <v>7692</v>
      </c>
      <c r="I5451" s="300" t="n"/>
      <c r="J5451" s="320">
        <f>+(((G5451-F5451)-(H5451-F5451))/(H5451-F5451))*100</f>
        <v/>
      </c>
      <c r="K5451" s="321" t="n"/>
      <c r="L5451" s="323" t="n"/>
      <c r="M5451" s="324" t="n"/>
      <c r="N5451" s="304" t="n"/>
    </row>
    <row r="5452" ht="15.75" customHeight="1" s="412">
      <c r="A5452" s="300" t="n">
        <v>5525</v>
      </c>
      <c r="B5452" s="300" t="n">
        <v>17</v>
      </c>
      <c r="C5452" s="300" t="inlineStr">
        <is>
          <t>T157</t>
        </is>
      </c>
      <c r="D5452" s="300" t="n">
        <v>20</v>
      </c>
      <c r="E5452" s="301" t="n">
        <v>43649</v>
      </c>
      <c r="F5452" s="300" t="n">
        <v>5275</v>
      </c>
      <c r="G5452" s="300" t="n">
        <v>8440</v>
      </c>
      <c r="H5452" s="302" t="n">
        <v>7915</v>
      </c>
      <c r="I5452" s="300" t="n">
        <v>5</v>
      </c>
      <c r="J5452" s="320">
        <f>+(((G5452-F5452)-(H5452-F5452))/(H5452-F5452))*100</f>
        <v/>
      </c>
      <c r="K5452" s="321" t="n"/>
      <c r="L5452" s="322">
        <f>AVERAGE(J5452:J5453)</f>
        <v/>
      </c>
      <c r="M5452" s="322">
        <f>_xlfn.STDEV.S(J5452,J5453)</f>
        <v/>
      </c>
      <c r="N5452" s="304" t="n"/>
    </row>
    <row r="5453" ht="15.75" customHeight="1" s="412">
      <c r="A5453" s="300" t="n">
        <v>5526</v>
      </c>
      <c r="B5453" s="300" t="n">
        <v>18</v>
      </c>
      <c r="C5453" s="300" t="inlineStr">
        <is>
          <t>T157</t>
        </is>
      </c>
      <c r="D5453" s="300" t="n">
        <v>20</v>
      </c>
      <c r="E5453" s="301" t="n">
        <v>43649</v>
      </c>
      <c r="F5453" s="300" t="n">
        <v>5205</v>
      </c>
      <c r="G5453" s="300" t="n">
        <v>8566</v>
      </c>
      <c r="H5453" s="302" t="n">
        <v>7993</v>
      </c>
      <c r="I5453" s="300" t="n"/>
      <c r="J5453" s="320">
        <f>+(((G5453-F5453)-(H5453-F5453))/(H5453-F5453))*100</f>
        <v/>
      </c>
      <c r="K5453" s="321" t="n"/>
      <c r="L5453" s="323" t="n"/>
      <c r="M5453" s="324" t="n"/>
      <c r="N5453" s="304" t="n"/>
    </row>
    <row r="5454" ht="15.75" customHeight="1" s="412">
      <c r="A5454" s="300" t="n">
        <v>5527</v>
      </c>
      <c r="B5454" s="300" t="n">
        <v>19</v>
      </c>
      <c r="C5454" s="300" t="inlineStr">
        <is>
          <t>T163</t>
        </is>
      </c>
      <c r="D5454" s="300" t="n">
        <v>20</v>
      </c>
      <c r="E5454" s="301" t="n">
        <v>43649</v>
      </c>
      <c r="F5454" s="300" t="n">
        <v>5229</v>
      </c>
      <c r="G5454" s="300" t="n">
        <v>7689</v>
      </c>
      <c r="H5454" s="302" t="n">
        <v>7282</v>
      </c>
      <c r="I5454" s="300" t="n">
        <v>7</v>
      </c>
      <c r="J5454" s="320">
        <f>+(((G5454-F5454)-(H5454-F5454))/(H5454-F5454))*100</f>
        <v/>
      </c>
      <c r="K5454" s="321" t="n"/>
      <c r="L5454" s="322">
        <f>AVERAGE(J5454:J5455)</f>
        <v/>
      </c>
      <c r="M5454" s="322">
        <f>_xlfn.STDEV.S(J5454,J5455)</f>
        <v/>
      </c>
      <c r="N5454" s="304" t="n"/>
    </row>
    <row r="5455" ht="15.75" customHeight="1" s="412">
      <c r="A5455" s="300" t="n">
        <v>5528</v>
      </c>
      <c r="B5455" s="300" t="n">
        <v>20</v>
      </c>
      <c r="C5455" s="300" t="inlineStr">
        <is>
          <t>T163</t>
        </is>
      </c>
      <c r="D5455" s="300" t="n">
        <v>20</v>
      </c>
      <c r="E5455" s="301" t="n">
        <v>43649</v>
      </c>
      <c r="F5455" s="300" t="n">
        <v>5190</v>
      </c>
      <c r="G5455" s="300" t="n">
        <v>7483</v>
      </c>
      <c r="H5455" s="302" t="n">
        <v>7094</v>
      </c>
      <c r="I5455" s="300" t="n"/>
      <c r="J5455" s="320">
        <f>+(((G5455-F5455)-(H5455-F5455))/(H5455-F5455))*100</f>
        <v/>
      </c>
      <c r="K5455" s="321" t="n"/>
      <c r="L5455" s="323" t="n"/>
      <c r="M5455" s="324" t="n"/>
      <c r="N5455" s="304" t="n"/>
    </row>
    <row r="5456" ht="15.75" customHeight="1" s="412">
      <c r="A5456" s="300" t="n">
        <v>5529</v>
      </c>
      <c r="B5456" s="300" t="n">
        <v>21</v>
      </c>
      <c r="C5456" s="300" t="inlineStr">
        <is>
          <t>T173</t>
        </is>
      </c>
      <c r="D5456" s="300" t="n">
        <v>20</v>
      </c>
      <c r="E5456" s="301" t="n">
        <v>43649</v>
      </c>
      <c r="F5456" s="300" t="n">
        <v>5224</v>
      </c>
      <c r="G5456" s="300" t="n">
        <v>7044</v>
      </c>
      <c r="H5456" s="302" t="n">
        <v>6726</v>
      </c>
      <c r="I5456" s="300" t="n">
        <v>8</v>
      </c>
      <c r="J5456" s="320">
        <f>+(((G5456-F5456)-(H5456-F5456))/(H5456-F5456))*100</f>
        <v/>
      </c>
      <c r="K5456" s="321" t="n"/>
      <c r="L5456" s="322">
        <f>AVERAGE(J5456:J5457)</f>
        <v/>
      </c>
      <c r="M5456" s="322">
        <f>_xlfn.STDEV.S(J5456,J5457)</f>
        <v/>
      </c>
      <c r="N5456" s="304" t="n"/>
    </row>
    <row r="5457" ht="15.75" customHeight="1" s="412">
      <c r="A5457" s="300" t="n">
        <v>5530</v>
      </c>
      <c r="B5457" s="300" t="n">
        <v>22</v>
      </c>
      <c r="C5457" s="300" t="inlineStr">
        <is>
          <t>T173</t>
        </is>
      </c>
      <c r="D5457" s="300" t="n">
        <v>20</v>
      </c>
      <c r="E5457" s="301" t="n">
        <v>43649</v>
      </c>
      <c r="F5457" s="300" t="n">
        <v>5276</v>
      </c>
      <c r="G5457" s="300" t="n">
        <v>7204</v>
      </c>
      <c r="H5457" s="302" t="n">
        <v>6861</v>
      </c>
      <c r="I5457" s="300" t="n"/>
      <c r="J5457" s="320">
        <f>+(((G5457-F5457)-(H5457-F5457))/(H5457-F5457))*100</f>
        <v/>
      </c>
      <c r="K5457" s="321" t="n"/>
      <c r="L5457" s="323" t="n"/>
      <c r="M5457" s="324" t="n"/>
      <c r="N5457" s="304" t="n"/>
    </row>
    <row r="5458" ht="15.75" customHeight="1" s="412">
      <c r="A5458" s="300" t="n">
        <v>5531</v>
      </c>
      <c r="B5458" s="300" t="n">
        <v>23</v>
      </c>
      <c r="C5458" s="300" t="inlineStr">
        <is>
          <t>T191</t>
        </is>
      </c>
      <c r="D5458" s="300" t="n">
        <v>20</v>
      </c>
      <c r="E5458" s="301" t="n">
        <v>43649</v>
      </c>
      <c r="F5458" s="300" t="n">
        <v>5261</v>
      </c>
      <c r="G5458" s="300" t="n">
        <v>6846</v>
      </c>
      <c r="H5458" s="302" t="n">
        <v>6574</v>
      </c>
      <c r="I5458" s="300" t="n">
        <v>6</v>
      </c>
      <c r="J5458" s="320">
        <f>+(((G5458-F5458)-(H5458-F5458))/(H5458-F5458))*100</f>
        <v/>
      </c>
      <c r="K5458" s="321" t="n"/>
      <c r="L5458" s="322">
        <f>AVERAGE(J5458:J5459)</f>
        <v/>
      </c>
      <c r="M5458" s="322">
        <f>_xlfn.STDEV.S(J5458,J5459)</f>
        <v/>
      </c>
      <c r="N5458" s="304" t="n"/>
    </row>
    <row r="5459" ht="15.75" customHeight="1" s="412">
      <c r="A5459" s="300" t="n">
        <v>5532</v>
      </c>
      <c r="B5459" s="300" t="n">
        <v>24</v>
      </c>
      <c r="C5459" s="300" t="inlineStr">
        <is>
          <t>T191</t>
        </is>
      </c>
      <c r="D5459" s="300" t="n">
        <v>20</v>
      </c>
      <c r="E5459" s="301" t="n">
        <v>43649</v>
      </c>
      <c r="F5459" s="300" t="n">
        <v>5196</v>
      </c>
      <c r="G5459" s="300" t="n">
        <v>6843</v>
      </c>
      <c r="H5459" s="302" t="n">
        <v>6559</v>
      </c>
      <c r="I5459" s="300" t="n"/>
      <c r="J5459" s="320">
        <f>+(((G5459-F5459)-(H5459-F5459))/(H5459-F5459))*100</f>
        <v/>
      </c>
      <c r="K5459" s="321" t="n"/>
      <c r="L5459" s="323" t="n"/>
      <c r="M5459" s="324" t="n"/>
      <c r="N5459" s="304" t="n"/>
    </row>
    <row r="5460" ht="15.75" customHeight="1" s="412">
      <c r="A5460" s="300" t="n">
        <v>5533</v>
      </c>
      <c r="B5460" s="300" t="n">
        <v>25</v>
      </c>
      <c r="C5460" s="300" t="inlineStr">
        <is>
          <t>T196</t>
        </is>
      </c>
      <c r="D5460" s="300" t="n">
        <v>20</v>
      </c>
      <c r="E5460" s="301" t="n">
        <v>43649</v>
      </c>
      <c r="F5460" s="300" t="n">
        <v>5238</v>
      </c>
      <c r="G5460" s="300" t="n">
        <v>6621</v>
      </c>
      <c r="H5460" s="302" t="n">
        <v>6378</v>
      </c>
      <c r="I5460" s="300" t="n">
        <v>7</v>
      </c>
      <c r="J5460" s="320">
        <f>+(((G5460-F5460)-(H5460-F5460))/(H5460-F5460))*100</f>
        <v/>
      </c>
      <c r="K5460" s="321" t="n"/>
      <c r="L5460" s="322">
        <f>AVERAGE(J5460:J5461)</f>
        <v/>
      </c>
      <c r="M5460" s="322">
        <f>_xlfn.STDEV.S(J5460,J5461)</f>
        <v/>
      </c>
      <c r="N5460" s="304" t="n"/>
    </row>
    <row r="5461" ht="15.75" customHeight="1" s="412">
      <c r="A5461" s="300" t="n">
        <v>5534</v>
      </c>
      <c r="B5461" s="300" t="n">
        <v>26</v>
      </c>
      <c r="C5461" s="300" t="inlineStr">
        <is>
          <t>T196</t>
        </is>
      </c>
      <c r="D5461" s="300" t="n">
        <v>20</v>
      </c>
      <c r="E5461" s="301" t="n">
        <v>43649</v>
      </c>
      <c r="F5461" s="300" t="n">
        <v>5207</v>
      </c>
      <c r="G5461" s="300" t="n">
        <v>6761</v>
      </c>
      <c r="H5461" s="302" t="n">
        <v>6487</v>
      </c>
      <c r="I5461" s="300" t="n"/>
      <c r="J5461" s="320">
        <f>+(((G5461-F5461)-(H5461-F5461))/(H5461-F5461))*100</f>
        <v/>
      </c>
      <c r="K5461" s="321" t="n"/>
      <c r="L5461" s="323" t="n"/>
      <c r="M5461" s="324" t="n"/>
      <c r="N5461" s="304" t="n"/>
    </row>
    <row r="5462" ht="15.75" customHeight="1" s="412">
      <c r="A5462" s="300" t="n">
        <v>5535</v>
      </c>
      <c r="B5462" s="300" t="n">
        <v>27</v>
      </c>
      <c r="C5462" s="300" t="inlineStr">
        <is>
          <t>T212</t>
        </is>
      </c>
      <c r="D5462" s="300" t="n">
        <v>20</v>
      </c>
      <c r="E5462" s="301" t="n">
        <v>43649</v>
      </c>
      <c r="F5462" s="300" t="n">
        <v>5236</v>
      </c>
      <c r="G5462" s="300" t="n">
        <v>8253</v>
      </c>
      <c r="H5462" s="302" t="n">
        <v>7741</v>
      </c>
      <c r="I5462" s="300" t="n">
        <v>8</v>
      </c>
      <c r="J5462" s="320">
        <f>+(((G5462-F5462)-(H5462-F5462))/(H5462-F5462))*100</f>
        <v/>
      </c>
      <c r="K5462" s="321" t="n"/>
      <c r="L5462" s="322">
        <f>AVERAGE(J5462:J5463)</f>
        <v/>
      </c>
      <c r="M5462" s="322">
        <f>_xlfn.STDEV.S(J5462,J5463)</f>
        <v/>
      </c>
      <c r="N5462" s="304" t="n"/>
    </row>
    <row r="5463" ht="15.75" customHeight="1" s="412">
      <c r="A5463" s="300" t="n">
        <v>5536</v>
      </c>
      <c r="B5463" s="300" t="n">
        <v>28</v>
      </c>
      <c r="C5463" s="300" t="inlineStr">
        <is>
          <t>T212</t>
        </is>
      </c>
      <c r="D5463" s="300" t="n">
        <v>20</v>
      </c>
      <c r="E5463" s="301" t="n">
        <v>43649</v>
      </c>
      <c r="F5463" s="300" t="n">
        <v>5216</v>
      </c>
      <c r="G5463" s="300" t="n">
        <v>8218</v>
      </c>
      <c r="H5463" s="302" t="n">
        <v>7711</v>
      </c>
      <c r="I5463" s="300" t="n"/>
      <c r="J5463" s="320">
        <f>+(((G5463-F5463)-(H5463-F5463))/(H5463-F5463))*100</f>
        <v/>
      </c>
      <c r="K5463" s="321" t="n"/>
      <c r="L5463" s="323" t="n"/>
      <c r="M5463" s="324" t="n"/>
      <c r="N5463" s="304" t="n"/>
    </row>
    <row r="5464" ht="15.75" customHeight="1" s="412">
      <c r="A5464" s="300" t="n">
        <v>5537</v>
      </c>
      <c r="B5464" s="300" t="n">
        <v>29</v>
      </c>
      <c r="C5464" s="300" t="inlineStr">
        <is>
          <t>T217</t>
        </is>
      </c>
      <c r="D5464" s="300" t="n">
        <v>20</v>
      </c>
      <c r="E5464" s="301" t="n">
        <v>43649</v>
      </c>
      <c r="F5464" s="300" t="n">
        <v>5292</v>
      </c>
      <c r="G5464" s="300" t="n">
        <v>7288</v>
      </c>
      <c r="H5464" s="302" t="n">
        <v>6939</v>
      </c>
      <c r="I5464" s="300" t="n">
        <v>7</v>
      </c>
      <c r="J5464" s="320">
        <f>+(((G5464-F5464)-(H5464-F5464))/(H5464-F5464))*100</f>
        <v/>
      </c>
      <c r="K5464" s="321" t="n"/>
      <c r="L5464" s="322">
        <f>AVERAGE(J5464:J5465)</f>
        <v/>
      </c>
      <c r="M5464" s="322">
        <f>_xlfn.STDEV.S(J5464,J5465)</f>
        <v/>
      </c>
      <c r="N5464" s="304" t="n"/>
    </row>
    <row r="5465" ht="15.75" customHeight="1" s="412">
      <c r="A5465" s="300" t="n">
        <v>5538</v>
      </c>
      <c r="B5465" s="300" t="n">
        <v>30</v>
      </c>
      <c r="C5465" s="300" t="inlineStr">
        <is>
          <t>T217</t>
        </is>
      </c>
      <c r="D5465" s="300" t="n">
        <v>20</v>
      </c>
      <c r="E5465" s="301" t="n">
        <v>43649</v>
      </c>
      <c r="F5465" s="300" t="n">
        <v>5244</v>
      </c>
      <c r="G5465" s="300" t="n">
        <v>7217</v>
      </c>
      <c r="H5465" s="302" t="n">
        <v>6871</v>
      </c>
      <c r="I5465" s="300" t="n"/>
      <c r="J5465" s="320">
        <f>+(((G5465-F5465)-(H5465-F5465))/(H5465-F5465))*100</f>
        <v/>
      </c>
      <c r="K5465" s="321" t="n"/>
      <c r="L5465" s="323" t="n"/>
      <c r="M5465" s="324" t="n"/>
      <c r="N5465" s="304" t="n"/>
    </row>
    <row r="5466" ht="15.75" customHeight="1" s="412">
      <c r="A5466" s="300" t="n">
        <v>5539</v>
      </c>
      <c r="B5466" s="300" t="n">
        <v>31</v>
      </c>
      <c r="C5466" s="300" t="inlineStr">
        <is>
          <t>T237</t>
        </is>
      </c>
      <c r="D5466" s="300" t="n">
        <v>20</v>
      </c>
      <c r="E5466" s="301" t="n">
        <v>43649</v>
      </c>
      <c r="F5466" s="300" t="n">
        <v>5227</v>
      </c>
      <c r="G5466" s="300" t="n">
        <v>7798</v>
      </c>
      <c r="H5466" s="302" t="n">
        <v>7353</v>
      </c>
      <c r="I5466" s="300" t="n">
        <v>9</v>
      </c>
      <c r="J5466" s="320">
        <f>+(((G5466-F5466)-(H5466-F5466))/(H5466-F5466))*100</f>
        <v/>
      </c>
      <c r="K5466" s="321" t="n"/>
      <c r="L5466" s="322">
        <f>AVERAGE(J5466:J5467)</f>
        <v/>
      </c>
      <c r="M5466" s="322">
        <f>_xlfn.STDEV.S(J5466,J5467)</f>
        <v/>
      </c>
      <c r="N5466" s="304" t="n"/>
    </row>
    <row r="5467" ht="15.75" customHeight="1" s="412">
      <c r="A5467" s="300" t="n">
        <v>5540</v>
      </c>
      <c r="B5467" s="300" t="n">
        <v>32</v>
      </c>
      <c r="C5467" s="300" t="inlineStr">
        <is>
          <t>T237</t>
        </is>
      </c>
      <c r="D5467" s="300" t="n">
        <v>20</v>
      </c>
      <c r="E5467" s="301" t="n">
        <v>43649</v>
      </c>
      <c r="F5467" s="300" t="n">
        <v>5214</v>
      </c>
      <c r="G5467" s="300" t="n">
        <v>8127</v>
      </c>
      <c r="H5467" s="302" t="n">
        <v>7618</v>
      </c>
      <c r="I5467" s="300" t="n"/>
      <c r="J5467" s="320">
        <f>+(((G5467-F5467)-(H5467-F5467))/(H5467-F5467))*100</f>
        <v/>
      </c>
      <c r="K5467" s="321" t="n"/>
      <c r="L5467" s="323" t="n"/>
      <c r="M5467" s="324" t="n"/>
      <c r="N5467" s="304" t="n"/>
    </row>
    <row r="5468" ht="15.75" customHeight="1" s="412">
      <c r="A5468" s="300" t="n">
        <v>5541</v>
      </c>
      <c r="B5468" s="300" t="n">
        <v>33</v>
      </c>
      <c r="C5468" s="300" t="inlineStr">
        <is>
          <t>T251</t>
        </is>
      </c>
      <c r="D5468" s="300" t="n">
        <v>20</v>
      </c>
      <c r="E5468" s="301" t="n">
        <v>43649</v>
      </c>
      <c r="F5468" s="300" t="n">
        <v>5203</v>
      </c>
      <c r="G5468" s="300" t="n">
        <v>7588</v>
      </c>
      <c r="H5468" s="302" t="n">
        <v>7195</v>
      </c>
      <c r="I5468" s="300" t="n">
        <v>7</v>
      </c>
      <c r="J5468" s="320">
        <f>+(((G5468-F5468)-(H5468-F5468))/(H5468-F5468))*100</f>
        <v/>
      </c>
      <c r="K5468" s="321" t="n"/>
      <c r="L5468" s="322">
        <f>AVERAGE(J5468:J5469)</f>
        <v/>
      </c>
      <c r="M5468" s="322">
        <f>_xlfn.STDEV.S(J5468,J5469)</f>
        <v/>
      </c>
      <c r="N5468" s="304" t="n"/>
    </row>
    <row r="5469" ht="15.75" customHeight="1" s="412">
      <c r="A5469" s="300" t="n">
        <v>5542</v>
      </c>
      <c r="B5469" s="300" t="n">
        <v>34</v>
      </c>
      <c r="C5469" s="300" t="inlineStr">
        <is>
          <t>T251</t>
        </is>
      </c>
      <c r="D5469" s="300" t="n">
        <v>20</v>
      </c>
      <c r="E5469" s="301" t="n">
        <v>43649</v>
      </c>
      <c r="F5469" s="300" t="n">
        <v>5191</v>
      </c>
      <c r="G5469" s="300" t="n">
        <v>7589</v>
      </c>
      <c r="H5469" s="302" t="n">
        <v>7180</v>
      </c>
      <c r="I5469" s="300" t="n"/>
      <c r="J5469" s="320">
        <f>+(((G5469-F5469)-(H5469-F5469))/(H5469-F5469))*100</f>
        <v/>
      </c>
      <c r="K5469" s="321" t="n"/>
      <c r="L5469" s="323" t="n"/>
      <c r="M5469" s="324" t="n"/>
      <c r="N5469" s="304" t="n"/>
    </row>
    <row r="5470" ht="15.75" customHeight="1" s="412">
      <c r="A5470" s="300" t="n">
        <v>5543</v>
      </c>
      <c r="B5470" s="300" t="n">
        <v>35</v>
      </c>
      <c r="C5470" s="300" t="inlineStr">
        <is>
          <t>T255</t>
        </is>
      </c>
      <c r="D5470" s="300" t="n">
        <v>20</v>
      </c>
      <c r="E5470" s="301" t="n">
        <v>43649</v>
      </c>
      <c r="F5470" s="300" t="n">
        <v>5280</v>
      </c>
      <c r="G5470" s="300" t="n">
        <v>7416</v>
      </c>
      <c r="H5470" s="302" t="n">
        <v>7052</v>
      </c>
      <c r="I5470" s="300" t="n">
        <v>6</v>
      </c>
      <c r="J5470" s="320">
        <f>+(((G5470-F5470)-(H5470-F5470))/(H5470-F5470))*100</f>
        <v/>
      </c>
      <c r="K5470" s="321" t="n"/>
      <c r="L5470" s="322">
        <f>AVERAGE(J5470:J5471)</f>
        <v/>
      </c>
      <c r="M5470" s="322">
        <f>_xlfn.STDEV.S(J5470,J5471)</f>
        <v/>
      </c>
      <c r="N5470" s="304" t="n"/>
    </row>
    <row r="5471" ht="15.75" customHeight="1" s="412">
      <c r="A5471" s="300" t="n">
        <v>5544</v>
      </c>
      <c r="B5471" s="300" t="n">
        <v>36</v>
      </c>
      <c r="C5471" s="300" t="inlineStr">
        <is>
          <t>T255</t>
        </is>
      </c>
      <c r="D5471" s="300" t="n">
        <v>20</v>
      </c>
      <c r="E5471" s="301" t="n">
        <v>43649</v>
      </c>
      <c r="F5471" s="300" t="n">
        <v>5219</v>
      </c>
      <c r="G5471" s="300" t="n">
        <v>7492</v>
      </c>
      <c r="H5471" s="302" t="n">
        <v>7109</v>
      </c>
      <c r="I5471" s="300" t="n"/>
      <c r="J5471" s="320">
        <f>+(((G5471-F5471)-(H5471-F5471))/(H5471-F5471))*100</f>
        <v/>
      </c>
      <c r="K5471" s="321" t="n"/>
      <c r="L5471" s="323" t="n"/>
      <c r="M5471" s="324" t="n"/>
      <c r="N5471" s="304" t="n"/>
    </row>
    <row r="5472" ht="15.75" customHeight="1" s="412">
      <c r="A5472" s="300" t="n">
        <v>5545</v>
      </c>
      <c r="B5472" s="300" t="n">
        <v>37</v>
      </c>
      <c r="C5472" s="300" t="inlineStr">
        <is>
          <t>T354</t>
        </is>
      </c>
      <c r="D5472" s="300" t="n">
        <v>20</v>
      </c>
      <c r="E5472" s="301" t="n">
        <v>43649</v>
      </c>
      <c r="F5472" s="300" t="n">
        <v>5225</v>
      </c>
      <c r="G5472" s="300" t="n">
        <v>8792</v>
      </c>
      <c r="H5472" s="302" t="n">
        <v>8146</v>
      </c>
      <c r="I5472" s="300" t="n">
        <v>8</v>
      </c>
      <c r="J5472" s="320">
        <f>+(((G5472-F5472)-(H5472-F5472))/(H5472-F5472))*100</f>
        <v/>
      </c>
      <c r="K5472" s="321" t="n"/>
      <c r="L5472" s="322">
        <f>AVERAGE(J5472:J5473)</f>
        <v/>
      </c>
      <c r="M5472" s="322">
        <f>_xlfn.STDEV.S(J5472,J5473)</f>
        <v/>
      </c>
      <c r="N5472" s="304" t="n"/>
    </row>
    <row r="5473" ht="15.75" customHeight="1" s="412">
      <c r="A5473" s="300" t="n">
        <v>5546</v>
      </c>
      <c r="B5473" s="300" t="n">
        <v>38</v>
      </c>
      <c r="C5473" s="300" t="inlineStr">
        <is>
          <t>T354</t>
        </is>
      </c>
      <c r="D5473" s="300" t="n">
        <v>20</v>
      </c>
      <c r="E5473" s="301" t="n">
        <v>43649</v>
      </c>
      <c r="F5473" s="300" t="n">
        <v>5241</v>
      </c>
      <c r="G5473" s="300" t="n">
        <v>8812</v>
      </c>
      <c r="H5473" s="302" t="n">
        <v>8148</v>
      </c>
      <c r="I5473" s="300" t="n"/>
      <c r="J5473" s="320">
        <f>+(((G5473-F5473)-(H5473-F5473))/(H5473-F5473))*100</f>
        <v/>
      </c>
      <c r="K5473" s="321" t="n"/>
      <c r="L5473" s="323" t="n"/>
      <c r="M5473" s="324" t="n"/>
      <c r="N5473" s="304" t="n"/>
    </row>
    <row r="5474" ht="15.75" customHeight="1" s="412">
      <c r="A5474" s="300" t="n">
        <v>5547</v>
      </c>
      <c r="B5474" s="300" t="n">
        <v>39</v>
      </c>
      <c r="C5474" s="300" t="inlineStr">
        <is>
          <t>T355</t>
        </is>
      </c>
      <c r="D5474" s="300" t="n">
        <v>20</v>
      </c>
      <c r="E5474" s="301" t="n">
        <v>43649</v>
      </c>
      <c r="F5474" s="300" t="n">
        <v>5245</v>
      </c>
      <c r="G5474" s="300" t="n">
        <v>7150</v>
      </c>
      <c r="H5474" s="302" t="n">
        <v>6807</v>
      </c>
      <c r="I5474" s="300" t="n">
        <v>7</v>
      </c>
      <c r="J5474" s="320">
        <f>+(((G5474-F5474)-(H5474-F5474))/(H5474-F5474))*100</f>
        <v/>
      </c>
      <c r="K5474" s="321" t="n"/>
      <c r="L5474" s="322">
        <f>AVERAGE(J5474:J5475)</f>
        <v/>
      </c>
      <c r="M5474" s="322">
        <f>_xlfn.STDEV.S(J5474,J5475)</f>
        <v/>
      </c>
      <c r="N5474" s="304" t="n"/>
    </row>
    <row r="5475" ht="15.75" customHeight="1" s="412">
      <c r="A5475" s="300" t="n">
        <v>5548</v>
      </c>
      <c r="B5475" s="300" t="n">
        <v>40</v>
      </c>
      <c r="C5475" s="300" t="inlineStr">
        <is>
          <t>T355</t>
        </is>
      </c>
      <c r="D5475" s="300" t="n">
        <v>20</v>
      </c>
      <c r="E5475" s="301" t="n">
        <v>43649</v>
      </c>
      <c r="F5475" s="300" t="n">
        <v>5216</v>
      </c>
      <c r="G5475" s="300" t="n">
        <v>7196</v>
      </c>
      <c r="H5475" s="302" t="n">
        <v>6842</v>
      </c>
      <c r="I5475" s="300" t="n"/>
      <c r="J5475" s="320">
        <f>+(((G5475-F5475)-(H5475-F5475))/(H5475-F5475))*100</f>
        <v/>
      </c>
      <c r="K5475" s="321" t="n"/>
      <c r="L5475" s="323" t="n"/>
      <c r="M5475" s="324" t="n"/>
      <c r="N5475" s="304" t="n"/>
    </row>
    <row r="5476" ht="15.75" customHeight="1" s="412">
      <c r="A5476" s="300" t="n">
        <v>5549</v>
      </c>
      <c r="B5476" s="300" t="n">
        <v>41</v>
      </c>
      <c r="C5476" s="300" t="inlineStr">
        <is>
          <t>T371</t>
        </is>
      </c>
      <c r="D5476" s="300" t="n">
        <v>20</v>
      </c>
      <c r="E5476" s="301" t="n">
        <v>43649</v>
      </c>
      <c r="F5476" s="300" t="n">
        <v>5264</v>
      </c>
      <c r="G5476" s="300" t="n">
        <v>7398</v>
      </c>
      <c r="H5476" s="302" t="n">
        <v>7008</v>
      </c>
      <c r="I5476" s="300" t="n">
        <v>9</v>
      </c>
      <c r="J5476" s="320">
        <f>+(((G5476-F5476)-(H5476-F5476))/(H5476-F5476))*100</f>
        <v/>
      </c>
      <c r="K5476" s="321" t="n"/>
      <c r="L5476" s="322">
        <f>AVERAGE(J5476:J5477)</f>
        <v/>
      </c>
      <c r="M5476" s="322">
        <f>_xlfn.STDEV.S(J5476,J5477)</f>
        <v/>
      </c>
      <c r="N5476" s="304" t="n"/>
    </row>
    <row r="5477" ht="15.75" customHeight="1" s="412">
      <c r="A5477" s="300" t="n">
        <v>5550</v>
      </c>
      <c r="B5477" s="300" t="n">
        <v>42</v>
      </c>
      <c r="C5477" s="300" t="inlineStr">
        <is>
          <t>T371</t>
        </is>
      </c>
      <c r="D5477" s="300" t="n">
        <v>20</v>
      </c>
      <c r="E5477" s="301" t="n">
        <v>43649</v>
      </c>
      <c r="F5477" s="300" t="n">
        <v>5270</v>
      </c>
      <c r="G5477" s="300" t="n">
        <v>7408</v>
      </c>
      <c r="H5477" s="302" t="n">
        <v>7022</v>
      </c>
      <c r="I5477" s="300" t="n"/>
      <c r="J5477" s="320">
        <f>+(((G5477-F5477)-(H5477-F5477))/(H5477-F5477))*100</f>
        <v/>
      </c>
      <c r="K5477" s="321" t="n"/>
      <c r="L5477" s="323" t="n"/>
      <c r="M5477" s="324" t="n"/>
      <c r="N5477" s="304" t="n"/>
    </row>
    <row r="5478" ht="15.75" customHeight="1" s="412">
      <c r="A5478" s="300" t="n">
        <v>5551</v>
      </c>
      <c r="B5478" s="300" t="n">
        <v>43</v>
      </c>
      <c r="C5478" s="300" t="inlineStr">
        <is>
          <t>T396</t>
        </is>
      </c>
      <c r="D5478" s="300" t="n">
        <v>20</v>
      </c>
      <c r="E5478" s="301" t="n">
        <v>43649</v>
      </c>
      <c r="F5478" s="300" t="n">
        <v>5211</v>
      </c>
      <c r="G5478" s="300" t="n">
        <v>7079</v>
      </c>
      <c r="H5478" s="302" t="n">
        <v>6750</v>
      </c>
      <c r="I5478" s="300" t="n">
        <v>8</v>
      </c>
      <c r="J5478" s="320">
        <f>+(((G5478-F5478)-(H5478-F5478))/(H5478-F5478))*100</f>
        <v/>
      </c>
      <c r="K5478" s="321" t="n"/>
      <c r="L5478" s="322">
        <f>AVERAGE(J5478:J5479)</f>
        <v/>
      </c>
      <c r="M5478" s="322">
        <f>_xlfn.STDEV.S(J5478,J5479)</f>
        <v/>
      </c>
      <c r="N5478" s="304" t="n"/>
    </row>
    <row r="5479" ht="15.75" customHeight="1" s="412">
      <c r="A5479" s="300" t="n">
        <v>5552</v>
      </c>
      <c r="B5479" s="300" t="n">
        <v>44</v>
      </c>
      <c r="C5479" s="300" t="inlineStr">
        <is>
          <t>T396</t>
        </is>
      </c>
      <c r="D5479" s="300" t="n">
        <v>20</v>
      </c>
      <c r="E5479" s="301" t="n">
        <v>43649</v>
      </c>
      <c r="F5479" s="300" t="n">
        <v>5218</v>
      </c>
      <c r="G5479" s="300" t="n">
        <v>6935</v>
      </c>
      <c r="H5479" s="302" t="n">
        <v>6627</v>
      </c>
      <c r="I5479" s="300" t="n"/>
      <c r="J5479" s="320">
        <f>+(((G5479-F5479)-(H5479-F5479))/(H5479-F5479))*100</f>
        <v/>
      </c>
      <c r="K5479" s="321" t="n"/>
      <c r="L5479" s="323" t="n"/>
      <c r="M5479" s="324" t="n"/>
      <c r="N5479" s="304" t="n"/>
    </row>
    <row r="5480" ht="15.75" customHeight="1" s="412">
      <c r="A5480" s="300" t="n">
        <v>5553</v>
      </c>
      <c r="B5480" s="300" t="n">
        <v>45</v>
      </c>
      <c r="C5480" s="300" t="inlineStr">
        <is>
          <t>T410</t>
        </is>
      </c>
      <c r="D5480" s="300" t="n">
        <v>20</v>
      </c>
      <c r="E5480" s="301" t="n">
        <v>43649</v>
      </c>
      <c r="F5480" s="300" t="n">
        <v>5211</v>
      </c>
      <c r="G5480" s="300" t="n">
        <v>7497</v>
      </c>
      <c r="H5480" s="302" t="n">
        <v>7095</v>
      </c>
      <c r="I5480" s="300" t="n">
        <v>8</v>
      </c>
      <c r="J5480" s="320">
        <f>+(((G5480-F5480)-(H5480-F5480))/(H5480-F5480))*100</f>
        <v/>
      </c>
      <c r="K5480" s="321" t="n"/>
      <c r="L5480" s="322">
        <f>AVERAGE(J5480:J5481)</f>
        <v/>
      </c>
      <c r="M5480" s="322">
        <f>_xlfn.STDEV.S(J5480,J5481)</f>
        <v/>
      </c>
      <c r="N5480" s="304" t="n"/>
    </row>
    <row r="5481" ht="15.75" customHeight="1" s="412">
      <c r="A5481" s="300" t="n">
        <v>5554</v>
      </c>
      <c r="B5481" s="300" t="n">
        <v>46</v>
      </c>
      <c r="C5481" s="300" t="inlineStr">
        <is>
          <t>T410</t>
        </is>
      </c>
      <c r="D5481" s="300" t="n">
        <v>20</v>
      </c>
      <c r="E5481" s="301" t="n">
        <v>43649</v>
      </c>
      <c r="F5481" s="300" t="n">
        <v>5260</v>
      </c>
      <c r="G5481" s="300" t="n">
        <v>7673</v>
      </c>
      <c r="H5481" s="302" t="n">
        <v>7241</v>
      </c>
      <c r="I5481" s="300" t="n"/>
      <c r="J5481" s="320">
        <f>+(((G5481-F5481)-(H5481-F5481))/(H5481-F5481))*100</f>
        <v/>
      </c>
      <c r="K5481" s="321" t="n"/>
      <c r="L5481" s="323" t="n"/>
      <c r="M5481" s="324" t="n"/>
      <c r="N5481" s="304" t="n"/>
    </row>
    <row r="5482" ht="15.75" customHeight="1" s="412">
      <c r="A5482" s="300" t="n">
        <v>5555</v>
      </c>
      <c r="B5482" s="300" t="n">
        <v>47</v>
      </c>
      <c r="C5482" s="300" t="inlineStr">
        <is>
          <t>T108</t>
        </is>
      </c>
      <c r="D5482" s="300" t="n">
        <v>20</v>
      </c>
      <c r="E5482" s="301" t="n">
        <v>43649</v>
      </c>
      <c r="F5482" s="300" t="n">
        <v>5258</v>
      </c>
      <c r="G5482" s="300" t="n">
        <v>8511</v>
      </c>
      <c r="H5482" s="302" t="n">
        <v>7893</v>
      </c>
      <c r="I5482" s="300" t="n">
        <v>8</v>
      </c>
      <c r="J5482" s="320">
        <f>+(((G5482-F5482)-(H5482-F5482))/(H5482-F5482))*100</f>
        <v/>
      </c>
      <c r="K5482" s="321" t="n"/>
      <c r="L5482" s="322">
        <f>AVERAGE(J5482:J5483)</f>
        <v/>
      </c>
      <c r="M5482" s="322">
        <f>_xlfn.STDEV.S(J5482,J5483)</f>
        <v/>
      </c>
      <c r="N5482" s="304" t="n"/>
    </row>
    <row r="5483" ht="15.75" customHeight="1" s="412">
      <c r="A5483" s="300" t="n">
        <v>5556</v>
      </c>
      <c r="B5483" s="300" t="n">
        <v>48</v>
      </c>
      <c r="C5483" s="300" t="inlineStr">
        <is>
          <t>T108</t>
        </is>
      </c>
      <c r="D5483" s="300" t="n">
        <v>20</v>
      </c>
      <c r="E5483" s="301" t="n">
        <v>43649</v>
      </c>
      <c r="F5483" s="300" t="n">
        <v>5245</v>
      </c>
      <c r="G5483" s="300" t="n">
        <v>8211</v>
      </c>
      <c r="H5483" s="302" t="n">
        <v>7662</v>
      </c>
      <c r="I5483" s="300" t="n"/>
      <c r="J5483" s="320">
        <f>+(((G5483-F5483)-(H5483-F5483))/(H5483-F5483))*100</f>
        <v/>
      </c>
      <c r="K5483" s="321" t="n"/>
      <c r="L5483" s="323" t="n"/>
      <c r="M5483" s="324" t="n"/>
      <c r="N5483" s="304" t="n"/>
    </row>
    <row r="5484" ht="15.75" customHeight="1" s="412">
      <c r="A5484" s="300" t="n">
        <v>5557</v>
      </c>
      <c r="B5484" s="300" t="n">
        <v>1</v>
      </c>
      <c r="C5484" s="300" t="inlineStr">
        <is>
          <t>T103</t>
        </is>
      </c>
      <c r="D5484" s="300" t="n">
        <v>21</v>
      </c>
      <c r="E5484" s="301" t="n">
        <v>43657</v>
      </c>
      <c r="F5484" s="300" t="n">
        <v>5301</v>
      </c>
      <c r="G5484" s="300" t="n">
        <v>7923</v>
      </c>
      <c r="H5484" s="302" t="n">
        <v>7497</v>
      </c>
      <c r="I5484" s="300" t="n">
        <v>13</v>
      </c>
      <c r="J5484" s="320">
        <f>+(((G5484-F5484)-(H5484-F5484))/(H5484-F5484))*100</f>
        <v/>
      </c>
      <c r="K5484" s="321" t="n"/>
      <c r="L5484" s="322">
        <f>AVERAGE(J5484:J5485)</f>
        <v/>
      </c>
      <c r="M5484" s="322">
        <f>_xlfn.STDEV.S(J5484,J5485)</f>
        <v/>
      </c>
      <c r="N5484" s="304" t="n"/>
    </row>
    <row r="5485" ht="15.75" customHeight="1" s="412">
      <c r="A5485" s="300" t="n">
        <v>5558</v>
      </c>
      <c r="B5485" s="300" t="n">
        <v>2</v>
      </c>
      <c r="C5485" s="300" t="inlineStr">
        <is>
          <t>T103</t>
        </is>
      </c>
      <c r="D5485" s="300" t="n">
        <v>21</v>
      </c>
      <c r="E5485" s="301" t="n">
        <v>43657</v>
      </c>
      <c r="F5485" s="300" t="n">
        <v>5190</v>
      </c>
      <c r="G5485" s="300" t="n">
        <v>7912</v>
      </c>
      <c r="H5485" s="302" t="n">
        <v>7456</v>
      </c>
      <c r="I5485" s="300" t="n"/>
      <c r="J5485" s="320">
        <f>+(((G5485-F5485)-(H5485-F5485))/(H5485-F5485))*100</f>
        <v/>
      </c>
      <c r="K5485" s="321" t="n"/>
      <c r="L5485" s="323" t="n"/>
      <c r="M5485" s="324" t="n"/>
      <c r="N5485" s="304" t="n"/>
    </row>
    <row r="5486" ht="15.75" customHeight="1" s="412">
      <c r="A5486" s="300" t="n">
        <v>5559</v>
      </c>
      <c r="B5486" s="300" t="n">
        <v>3</v>
      </c>
      <c r="C5486" s="300" t="inlineStr">
        <is>
          <t>T109</t>
        </is>
      </c>
      <c r="D5486" s="300" t="n">
        <v>21</v>
      </c>
      <c r="E5486" s="301" t="n">
        <v>43657</v>
      </c>
      <c r="F5486" s="300" t="n">
        <v>5258</v>
      </c>
      <c r="G5486" s="300" t="n">
        <v>7938</v>
      </c>
      <c r="H5486" s="302" t="n">
        <v>7455</v>
      </c>
      <c r="I5486" s="300" t="n">
        <v>9</v>
      </c>
      <c r="J5486" s="320">
        <f>+(((G5486-F5486)-(H5486-F5486))/(H5486-F5486))*100</f>
        <v/>
      </c>
      <c r="K5486" s="321" t="n"/>
      <c r="L5486" s="322">
        <f>AVERAGE(J5486:J5487)</f>
        <v/>
      </c>
      <c r="M5486" s="322">
        <f>_xlfn.STDEV.S(J5486,J5487)</f>
        <v/>
      </c>
      <c r="N5486" s="304" t="n"/>
    </row>
    <row r="5487" ht="15.75" customHeight="1" s="412">
      <c r="A5487" s="300" t="n">
        <v>5560</v>
      </c>
      <c r="B5487" s="300" t="n">
        <v>4</v>
      </c>
      <c r="C5487" s="300" t="inlineStr">
        <is>
          <t>T109</t>
        </is>
      </c>
      <c r="D5487" s="300" t="n">
        <v>21</v>
      </c>
      <c r="E5487" s="301" t="n">
        <v>43657</v>
      </c>
      <c r="F5487" s="300" t="n">
        <v>5259</v>
      </c>
      <c r="G5487" s="300" t="n">
        <v>7718</v>
      </c>
      <c r="H5487" s="302" t="n">
        <v>7271</v>
      </c>
      <c r="I5487" s="300" t="n"/>
      <c r="J5487" s="320">
        <f>+(((G5487-F5487)-(H5487-F5487))/(H5487-F5487))*100</f>
        <v/>
      </c>
      <c r="K5487" s="321" t="n"/>
      <c r="L5487" s="323" t="n"/>
      <c r="M5487" s="324" t="n"/>
      <c r="N5487" s="304" t="n"/>
    </row>
    <row r="5488" ht="15.75" customHeight="1" s="412">
      <c r="A5488" s="300" t="n">
        <v>5561</v>
      </c>
      <c r="B5488" s="300" t="n">
        <v>5</v>
      </c>
      <c r="C5488" s="300" t="inlineStr">
        <is>
          <t>T116</t>
        </is>
      </c>
      <c r="D5488" s="300" t="n">
        <v>21</v>
      </c>
      <c r="E5488" s="301" t="n">
        <v>43657</v>
      </c>
      <c r="F5488" s="300" t="n">
        <v>5236</v>
      </c>
      <c r="G5488" s="300" t="n">
        <v>7913</v>
      </c>
      <c r="H5488" s="302" t="n">
        <v>7470</v>
      </c>
      <c r="I5488" s="300" t="n">
        <v>7</v>
      </c>
      <c r="J5488" s="320">
        <f>+(((G5488-F5488)-(H5488-F5488))/(H5488-F5488))*100</f>
        <v/>
      </c>
      <c r="K5488" s="321" t="n"/>
      <c r="L5488" s="322">
        <f>AVERAGE(J5488:J5489)</f>
        <v/>
      </c>
      <c r="M5488" s="322">
        <f>_xlfn.STDEV.S(J5488,J5489)</f>
        <v/>
      </c>
      <c r="N5488" s="304" t="n"/>
    </row>
    <row r="5489" ht="15.75" customHeight="1" s="412">
      <c r="A5489" s="300" t="n">
        <v>5562</v>
      </c>
      <c r="B5489" s="300" t="n">
        <v>6</v>
      </c>
      <c r="C5489" s="300" t="inlineStr">
        <is>
          <t>T116</t>
        </is>
      </c>
      <c r="D5489" s="300" t="n">
        <v>21</v>
      </c>
      <c r="E5489" s="301" t="n">
        <v>43657</v>
      </c>
      <c r="F5489" s="300" t="n">
        <v>5259</v>
      </c>
      <c r="G5489" s="300" t="n">
        <v>7869</v>
      </c>
      <c r="H5489" s="302" t="n">
        <v>7441</v>
      </c>
      <c r="I5489" s="300" t="n"/>
      <c r="J5489" s="320">
        <f>+(((G5489-F5489)-(H5489-F5489))/(H5489-F5489))*100</f>
        <v/>
      </c>
      <c r="K5489" s="321" t="n"/>
      <c r="L5489" s="323" t="n"/>
      <c r="M5489" s="324" t="n"/>
      <c r="N5489" s="304" t="n"/>
    </row>
    <row r="5490" ht="15.75" customHeight="1" s="412">
      <c r="A5490" s="300" t="n">
        <v>5563</v>
      </c>
      <c r="B5490" s="300" t="n">
        <v>7</v>
      </c>
      <c r="C5490" s="300" t="inlineStr">
        <is>
          <t>T118</t>
        </is>
      </c>
      <c r="D5490" s="300" t="n">
        <v>21</v>
      </c>
      <c r="E5490" s="301" t="n">
        <v>43657</v>
      </c>
      <c r="F5490" s="300" t="n">
        <v>5232</v>
      </c>
      <c r="G5490" s="300" t="n">
        <v>8801</v>
      </c>
      <c r="H5490" s="302" t="n">
        <v>8210</v>
      </c>
      <c r="I5490" s="300" t="n">
        <v>5</v>
      </c>
      <c r="J5490" s="320">
        <f>+(((G5490-F5490)-(H5490-F5490))/(H5490-F5490))*100</f>
        <v/>
      </c>
      <c r="K5490" s="321" t="n"/>
      <c r="L5490" s="322">
        <f>AVERAGE(J5490:J5491)</f>
        <v/>
      </c>
      <c r="M5490" s="322">
        <f>_xlfn.STDEV.S(J5490,J5491)</f>
        <v/>
      </c>
      <c r="N5490" s="304" t="n"/>
    </row>
    <row r="5491" ht="15.75" customHeight="1" s="412">
      <c r="A5491" s="300" t="n">
        <v>5564</v>
      </c>
      <c r="B5491" s="300" t="n">
        <v>8</v>
      </c>
      <c r="C5491" s="300" t="inlineStr">
        <is>
          <t>T118</t>
        </is>
      </c>
      <c r="D5491" s="300" t="n">
        <v>21</v>
      </c>
      <c r="E5491" s="301" t="n">
        <v>43657</v>
      </c>
      <c r="F5491" s="300" t="n">
        <v>5221</v>
      </c>
      <c r="G5491" s="300" t="n">
        <v>8690</v>
      </c>
      <c r="H5491" s="302" t="n">
        <v>8128</v>
      </c>
      <c r="I5491" s="300" t="n"/>
      <c r="J5491" s="320">
        <f>+(((G5491-F5491)-(H5491-F5491))/(H5491-F5491))*100</f>
        <v/>
      </c>
      <c r="K5491" s="321" t="n"/>
      <c r="L5491" s="323" t="n"/>
      <c r="M5491" s="324" t="n"/>
      <c r="N5491" s="304" t="n"/>
    </row>
    <row r="5492" ht="15.75" customHeight="1" s="412">
      <c r="A5492" s="300" t="n">
        <v>5565</v>
      </c>
      <c r="B5492" s="300" t="n">
        <v>9</v>
      </c>
      <c r="C5492" s="300" t="inlineStr">
        <is>
          <t>T136</t>
        </is>
      </c>
      <c r="D5492" s="300" t="n">
        <v>21</v>
      </c>
      <c r="E5492" s="301" t="n">
        <v>43657</v>
      </c>
      <c r="F5492" s="300" t="n">
        <v>5188</v>
      </c>
      <c r="G5492" s="300" t="n">
        <v>7414</v>
      </c>
      <c r="H5492" s="302" t="n">
        <v>7054</v>
      </c>
      <c r="I5492" s="300" t="n">
        <v>5</v>
      </c>
      <c r="J5492" s="320">
        <f>+(((G5492-F5492)-(H5492-F5492))/(H5492-F5492))*100</f>
        <v/>
      </c>
      <c r="K5492" s="321" t="n"/>
      <c r="L5492" s="322">
        <f>AVERAGE(J5492:J5493)</f>
        <v/>
      </c>
      <c r="M5492" s="322">
        <f>_xlfn.STDEV.S(J5492,J5493)</f>
        <v/>
      </c>
      <c r="N5492" s="304" t="n"/>
    </row>
    <row r="5493" ht="15.75" customHeight="1" s="412">
      <c r="A5493" s="300" t="n">
        <v>5566</v>
      </c>
      <c r="B5493" s="300" t="n">
        <v>10</v>
      </c>
      <c r="C5493" s="300" t="inlineStr">
        <is>
          <t>T136</t>
        </is>
      </c>
      <c r="D5493" s="300" t="n">
        <v>21</v>
      </c>
      <c r="E5493" s="301" t="n">
        <v>43657</v>
      </c>
      <c r="F5493" s="300" t="n">
        <v>5232</v>
      </c>
      <c r="G5493" s="300" t="n">
        <v>7361</v>
      </c>
      <c r="H5493" s="302" t="n">
        <v>7017</v>
      </c>
      <c r="I5493" s="300" t="n"/>
      <c r="J5493" s="320">
        <f>+(((G5493-F5493)-(H5493-F5493))/(H5493-F5493))*100</f>
        <v/>
      </c>
      <c r="K5493" s="321" t="n"/>
      <c r="L5493" s="323" t="n"/>
      <c r="M5493" s="324" t="n"/>
      <c r="N5493" s="304" t="n"/>
    </row>
    <row r="5494" ht="15.75" customHeight="1" s="412">
      <c r="A5494" s="300" t="n">
        <v>5567</v>
      </c>
      <c r="B5494" s="300" t="n">
        <v>11</v>
      </c>
      <c r="C5494" s="300" t="inlineStr">
        <is>
          <t>T138</t>
        </is>
      </c>
      <c r="D5494" s="300" t="n">
        <v>21</v>
      </c>
      <c r="E5494" s="301" t="n">
        <v>43657</v>
      </c>
      <c r="F5494" s="300" t="n">
        <v>5213</v>
      </c>
      <c r="G5494" s="300" t="n">
        <v>8425</v>
      </c>
      <c r="H5494" s="302" t="n">
        <v>7879</v>
      </c>
      <c r="I5494" s="300" t="n">
        <v>6</v>
      </c>
      <c r="J5494" s="320">
        <f>+(((G5494-F5494)-(H5494-F5494))/(H5494-F5494))*100</f>
        <v/>
      </c>
      <c r="K5494" s="321" t="n"/>
      <c r="L5494" s="322">
        <f>AVERAGE(J5494:J5495)</f>
        <v/>
      </c>
      <c r="M5494" s="322">
        <f>_xlfn.STDEV.S(J5494,J5495)</f>
        <v/>
      </c>
      <c r="N5494" s="304" t="n"/>
    </row>
    <row r="5495" ht="15.75" customHeight="1" s="412">
      <c r="A5495" s="300" t="n">
        <v>5568</v>
      </c>
      <c r="B5495" s="300" t="n">
        <v>12</v>
      </c>
      <c r="C5495" s="300" t="inlineStr">
        <is>
          <t>T138</t>
        </is>
      </c>
      <c r="D5495" s="300" t="n">
        <v>21</v>
      </c>
      <c r="E5495" s="301" t="n">
        <v>43657</v>
      </c>
      <c r="F5495" s="300" t="n">
        <v>5232</v>
      </c>
      <c r="G5495" s="300" t="n">
        <v>8310</v>
      </c>
      <c r="H5495" s="302" t="n">
        <v>7796</v>
      </c>
      <c r="I5495" s="300" t="n"/>
      <c r="J5495" s="320">
        <f>+(((G5495-F5495)-(H5495-F5495))/(H5495-F5495))*100</f>
        <v/>
      </c>
      <c r="K5495" s="321" t="n"/>
      <c r="L5495" s="323" t="n"/>
      <c r="M5495" s="324" t="n"/>
      <c r="N5495" s="304" t="n"/>
    </row>
    <row r="5496" ht="15.75" customHeight="1" s="412">
      <c r="A5496" s="300" t="n">
        <v>5569</v>
      </c>
      <c r="B5496" s="300" t="n">
        <v>13</v>
      </c>
      <c r="C5496" s="300" t="inlineStr">
        <is>
          <t>T141</t>
        </is>
      </c>
      <c r="D5496" s="300" t="n">
        <v>21</v>
      </c>
      <c r="E5496" s="301" t="n">
        <v>43657</v>
      </c>
      <c r="F5496" s="300" t="n">
        <v>5314</v>
      </c>
      <c r="G5496" s="300" t="n">
        <v>8295</v>
      </c>
      <c r="H5496" s="302" t="n">
        <v>7819</v>
      </c>
      <c r="I5496" s="300" t="n">
        <v>6</v>
      </c>
      <c r="J5496" s="320">
        <f>+(((G5496-F5496)-(H5496-F5496))/(H5496-F5496))*100</f>
        <v/>
      </c>
      <c r="K5496" s="321" t="n"/>
      <c r="L5496" s="322">
        <f>AVERAGE(J5496:J5497)</f>
        <v/>
      </c>
      <c r="M5496" s="322">
        <f>_xlfn.STDEV.S(J5496,J5497)</f>
        <v/>
      </c>
      <c r="N5496" s="304" t="n"/>
    </row>
    <row r="5497" ht="15.75" customHeight="1" s="412">
      <c r="A5497" s="300" t="n">
        <v>5570</v>
      </c>
      <c r="B5497" s="300" t="n">
        <v>14</v>
      </c>
      <c r="C5497" s="300" t="inlineStr">
        <is>
          <t>T141</t>
        </is>
      </c>
      <c r="D5497" s="300" t="n">
        <v>21</v>
      </c>
      <c r="E5497" s="301" t="n">
        <v>43657</v>
      </c>
      <c r="F5497" s="300" t="n">
        <v>5249</v>
      </c>
      <c r="G5497" s="300" t="n">
        <v>8074</v>
      </c>
      <c r="H5497" s="302" t="n">
        <v>7632</v>
      </c>
      <c r="I5497" s="300" t="n"/>
      <c r="J5497" s="320">
        <f>+(((G5497-F5497)-(H5497-F5497))/(H5497-F5497))*100</f>
        <v/>
      </c>
      <c r="K5497" s="321" t="n"/>
      <c r="L5497" s="323" t="n"/>
      <c r="M5497" s="324" t="n"/>
      <c r="N5497" s="304" t="n"/>
    </row>
    <row r="5498" ht="15.75" customHeight="1" s="412">
      <c r="A5498" s="300" t="n">
        <v>5571</v>
      </c>
      <c r="B5498" s="300" t="n">
        <v>15</v>
      </c>
      <c r="C5498" s="300" t="inlineStr">
        <is>
          <t>T147</t>
        </is>
      </c>
      <c r="D5498" s="300" t="n">
        <v>21</v>
      </c>
      <c r="E5498" s="301" t="n">
        <v>43657</v>
      </c>
      <c r="F5498" s="300" t="n">
        <v>5231</v>
      </c>
      <c r="G5498" s="300" t="n">
        <v>9088</v>
      </c>
      <c r="H5498" s="302" t="n">
        <v>8385</v>
      </c>
      <c r="I5498" s="300" t="n">
        <v>7</v>
      </c>
      <c r="J5498" s="320">
        <f>+(((G5498-F5498)-(H5498-F5498))/(H5498-F5498))*100</f>
        <v/>
      </c>
      <c r="K5498" s="321" t="n"/>
      <c r="L5498" s="322">
        <f>AVERAGE(J5498:J5499)</f>
        <v/>
      </c>
      <c r="M5498" s="322">
        <f>_xlfn.STDEV.S(J5498,J5499)</f>
        <v/>
      </c>
      <c r="N5498" s="304" t="n"/>
    </row>
    <row r="5499" ht="15.75" customHeight="1" s="412">
      <c r="A5499" s="300" t="n">
        <v>5572</v>
      </c>
      <c r="B5499" s="300" t="n">
        <v>16</v>
      </c>
      <c r="C5499" s="300" t="inlineStr">
        <is>
          <t>T147</t>
        </is>
      </c>
      <c r="D5499" s="300" t="n">
        <v>21</v>
      </c>
      <c r="E5499" s="301" t="n">
        <v>43657</v>
      </c>
      <c r="F5499" s="300" t="n">
        <v>5280</v>
      </c>
      <c r="G5499" s="300" t="n">
        <v>9550</v>
      </c>
      <c r="H5499" s="302" t="n">
        <v>8735</v>
      </c>
      <c r="I5499" s="300" t="n"/>
      <c r="J5499" s="320">
        <f>+(((G5499-F5499)-(H5499-F5499))/(H5499-F5499))*100</f>
        <v/>
      </c>
      <c r="K5499" s="321" t="n"/>
      <c r="L5499" s="323" t="n"/>
      <c r="M5499" s="324" t="n"/>
      <c r="N5499" s="304" t="n"/>
    </row>
    <row r="5500" ht="15.75" customHeight="1" s="412">
      <c r="A5500" s="300" t="n">
        <v>5573</v>
      </c>
      <c r="B5500" s="300" t="n">
        <v>17</v>
      </c>
      <c r="C5500" s="300" t="inlineStr">
        <is>
          <t>T150</t>
        </is>
      </c>
      <c r="D5500" s="300" t="n">
        <v>21</v>
      </c>
      <c r="E5500" s="301" t="n">
        <v>43657</v>
      </c>
      <c r="F5500" s="300" t="n">
        <v>5275</v>
      </c>
      <c r="G5500" s="300" t="n">
        <v>8265</v>
      </c>
      <c r="H5500" s="302" t="n">
        <v>7757</v>
      </c>
      <c r="I5500" s="300" t="n">
        <v>7</v>
      </c>
      <c r="J5500" s="320">
        <f>+(((G5500-F5500)-(H5500-F5500))/(H5500-F5500))*100</f>
        <v/>
      </c>
      <c r="K5500" s="321" t="n"/>
      <c r="L5500" s="322">
        <f>AVERAGE(J5500:J5501)</f>
        <v/>
      </c>
      <c r="M5500" s="322">
        <f>_xlfn.STDEV.S(J5500,J5501)</f>
        <v/>
      </c>
      <c r="N5500" s="304" t="n"/>
    </row>
    <row r="5501" ht="15.75" customHeight="1" s="412">
      <c r="A5501" s="300" t="n">
        <v>5574</v>
      </c>
      <c r="B5501" s="300" t="n">
        <v>18</v>
      </c>
      <c r="C5501" s="300" t="inlineStr">
        <is>
          <t>T150</t>
        </is>
      </c>
      <c r="D5501" s="300" t="n">
        <v>21</v>
      </c>
      <c r="E5501" s="301" t="n">
        <v>43657</v>
      </c>
      <c r="F5501" s="300" t="n">
        <v>5205</v>
      </c>
      <c r="G5501" s="300" t="n">
        <v>8335</v>
      </c>
      <c r="H5501" s="302" t="n">
        <v>7807</v>
      </c>
      <c r="I5501" s="300" t="n"/>
      <c r="J5501" s="320">
        <f>+(((G5501-F5501)-(H5501-F5501))/(H5501-F5501))*100</f>
        <v/>
      </c>
      <c r="K5501" s="321" t="n"/>
      <c r="L5501" s="323" t="n"/>
      <c r="M5501" s="324" t="n"/>
      <c r="N5501" s="304" t="n"/>
    </row>
    <row r="5502" ht="15.75" customHeight="1" s="412">
      <c r="A5502" s="300" t="n">
        <v>5575</v>
      </c>
      <c r="B5502" s="300" t="n">
        <v>19</v>
      </c>
      <c r="C5502" s="300" t="inlineStr">
        <is>
          <t>T151</t>
        </is>
      </c>
      <c r="D5502" s="300" t="n">
        <v>21</v>
      </c>
      <c r="E5502" s="301" t="n">
        <v>43657</v>
      </c>
      <c r="F5502" s="300" t="n">
        <v>5229</v>
      </c>
      <c r="G5502" s="300" t="n">
        <v>7429</v>
      </c>
      <c r="H5502" s="302" t="n">
        <v>7050</v>
      </c>
      <c r="I5502" s="300" t="n">
        <v>7</v>
      </c>
      <c r="J5502" s="320">
        <f>+(((G5502-F5502)-(H5502-F5502))/(H5502-F5502))*100</f>
        <v/>
      </c>
      <c r="K5502" s="321" t="n"/>
      <c r="L5502" s="322">
        <f>AVERAGE(J5502:J5503)</f>
        <v/>
      </c>
      <c r="M5502" s="322">
        <f>_xlfn.STDEV.S(J5502,J5503)</f>
        <v/>
      </c>
      <c r="N5502" s="304" t="n"/>
    </row>
    <row r="5503" ht="15.75" customHeight="1" s="412">
      <c r="A5503" s="300" t="n">
        <v>5576</v>
      </c>
      <c r="B5503" s="300" t="n">
        <v>20</v>
      </c>
      <c r="C5503" s="300" t="inlineStr">
        <is>
          <t>T151</t>
        </is>
      </c>
      <c r="D5503" s="300" t="n">
        <v>21</v>
      </c>
      <c r="E5503" s="301" t="n">
        <v>43657</v>
      </c>
      <c r="F5503" s="300" t="n">
        <v>5190</v>
      </c>
      <c r="G5503" s="300" t="n">
        <v>7509</v>
      </c>
      <c r="H5503" s="302" t="n">
        <v>7094</v>
      </c>
      <c r="I5503" s="300" t="n"/>
      <c r="J5503" s="320">
        <f>+(((G5503-F5503)-(H5503-F5503))/(H5503-F5503))*100</f>
        <v/>
      </c>
      <c r="K5503" s="321" t="n"/>
      <c r="L5503" s="323" t="n"/>
      <c r="M5503" s="324" t="n"/>
      <c r="N5503" s="304" t="n"/>
    </row>
    <row r="5504" ht="15.75" customHeight="1" s="412">
      <c r="A5504" s="300" t="n">
        <v>5577</v>
      </c>
      <c r="B5504" s="300" t="n">
        <v>21</v>
      </c>
      <c r="C5504" s="300" t="inlineStr">
        <is>
          <t>T154</t>
        </is>
      </c>
      <c r="D5504" s="300" t="n">
        <v>21</v>
      </c>
      <c r="E5504" s="301" t="n">
        <v>43657</v>
      </c>
      <c r="F5504" s="300" t="n">
        <v>5224</v>
      </c>
      <c r="G5504" s="300" t="n">
        <v>8532</v>
      </c>
      <c r="H5504" s="302" t="n">
        <v>7911</v>
      </c>
      <c r="I5504" s="300" t="n">
        <v>12</v>
      </c>
      <c r="J5504" s="320">
        <f>+(((G5504-F5504)-(H5504-F5504))/(H5504-F5504))*100</f>
        <v/>
      </c>
      <c r="K5504" s="321" t="n"/>
      <c r="L5504" s="322">
        <f>AVERAGE(J5504:J5505)</f>
        <v/>
      </c>
      <c r="M5504" s="322">
        <f>_xlfn.STDEV.S(J5504,J5505)</f>
        <v/>
      </c>
      <c r="N5504" s="304" t="n"/>
    </row>
    <row r="5505" ht="15.75" customHeight="1" s="412">
      <c r="A5505" s="300" t="n">
        <v>5578</v>
      </c>
      <c r="B5505" s="300" t="n">
        <v>22</v>
      </c>
      <c r="C5505" s="300" t="inlineStr">
        <is>
          <t>T154</t>
        </is>
      </c>
      <c r="D5505" s="300" t="n">
        <v>21</v>
      </c>
      <c r="E5505" s="301" t="n">
        <v>43657</v>
      </c>
      <c r="F5505" s="300" t="n">
        <v>5276</v>
      </c>
      <c r="G5505" s="300" t="n">
        <v>8395</v>
      </c>
      <c r="H5505" s="302" t="n">
        <v>7813</v>
      </c>
      <c r="I5505" s="300" t="n"/>
      <c r="J5505" s="320">
        <f>+(((G5505-F5505)-(H5505-F5505))/(H5505-F5505))*100</f>
        <v/>
      </c>
      <c r="K5505" s="321" t="n"/>
      <c r="L5505" s="323" t="n"/>
      <c r="M5505" s="324" t="n"/>
      <c r="N5505" s="304" t="n"/>
    </row>
    <row r="5506" ht="15.75" customHeight="1" s="412">
      <c r="A5506" s="300" t="n">
        <v>5579</v>
      </c>
      <c r="B5506" s="300" t="n">
        <v>23</v>
      </c>
      <c r="C5506" s="300" t="inlineStr">
        <is>
          <t>T166</t>
        </is>
      </c>
      <c r="D5506" s="300" t="n">
        <v>21</v>
      </c>
      <c r="E5506" s="301" t="n">
        <v>43657</v>
      </c>
      <c r="F5506" s="300" t="n">
        <v>5261</v>
      </c>
      <c r="G5506" s="300" t="n">
        <v>7293</v>
      </c>
      <c r="H5506" s="302" t="n">
        <v>6957</v>
      </c>
      <c r="I5506" s="300" t="n">
        <v>6</v>
      </c>
      <c r="J5506" s="320">
        <f>+(((G5506-F5506)-(H5506-F5506))/(H5506-F5506))*100</f>
        <v/>
      </c>
      <c r="K5506" s="321" t="n"/>
      <c r="L5506" s="322">
        <f>AVERAGE(J5506:J5507)</f>
        <v/>
      </c>
      <c r="M5506" s="322">
        <f>_xlfn.STDEV.S(J5506,J5507)</f>
        <v/>
      </c>
      <c r="N5506" s="304" t="n"/>
    </row>
    <row r="5507" ht="15.75" customHeight="1" s="412">
      <c r="A5507" s="300" t="n">
        <v>5580</v>
      </c>
      <c r="B5507" s="300" t="n">
        <v>24</v>
      </c>
      <c r="C5507" s="300" t="inlineStr">
        <is>
          <t>T166</t>
        </is>
      </c>
      <c r="D5507" s="300" t="n">
        <v>21</v>
      </c>
      <c r="E5507" s="301" t="n">
        <v>43657</v>
      </c>
      <c r="F5507" s="300" t="n">
        <v>5196</v>
      </c>
      <c r="G5507" s="300" t="n">
        <v>7149</v>
      </c>
      <c r="H5507" s="302" t="n">
        <v>6819</v>
      </c>
      <c r="I5507" s="300" t="n"/>
      <c r="J5507" s="320">
        <f>+(((G5507-F5507)-(H5507-F5507))/(H5507-F5507))*100</f>
        <v/>
      </c>
      <c r="K5507" s="321" t="n"/>
      <c r="L5507" s="323" t="n"/>
      <c r="M5507" s="324" t="n"/>
      <c r="N5507" s="304" t="n"/>
    </row>
    <row r="5508" ht="15.75" customHeight="1" s="412">
      <c r="A5508" s="300" t="n">
        <v>5581</v>
      </c>
      <c r="B5508" s="300" t="n">
        <v>25</v>
      </c>
      <c r="C5508" s="300" t="inlineStr">
        <is>
          <t>T167</t>
        </is>
      </c>
      <c r="D5508" s="300" t="n">
        <v>21</v>
      </c>
      <c r="E5508" s="301" t="n">
        <v>43657</v>
      </c>
      <c r="F5508" s="300" t="n">
        <v>5238</v>
      </c>
      <c r="G5508" s="300" t="n">
        <v>8055</v>
      </c>
      <c r="H5508" s="302" t="n">
        <v>7570</v>
      </c>
      <c r="I5508" s="300" t="n">
        <v>6</v>
      </c>
      <c r="J5508" s="320">
        <f>+(((G5508-F5508)-(H5508-F5508))/(H5508-F5508))*100</f>
        <v/>
      </c>
      <c r="K5508" s="321" t="n"/>
      <c r="L5508" s="322">
        <f>AVERAGE(J5508:J5509)</f>
        <v/>
      </c>
      <c r="M5508" s="322">
        <f>_xlfn.STDEV.S(J5508,J5509)</f>
        <v/>
      </c>
      <c r="N5508" s="304" t="n"/>
    </row>
    <row r="5509" ht="15.75" customHeight="1" s="412">
      <c r="A5509" s="300" t="n">
        <v>5582</v>
      </c>
      <c r="B5509" s="300" t="n">
        <v>26</v>
      </c>
      <c r="C5509" s="300" t="inlineStr">
        <is>
          <t>T167</t>
        </is>
      </c>
      <c r="D5509" s="300" t="n">
        <v>21</v>
      </c>
      <c r="E5509" s="301" t="n">
        <v>43657</v>
      </c>
      <c r="F5509" s="300" t="n">
        <v>5207</v>
      </c>
      <c r="G5509" s="300" t="n">
        <v>8261</v>
      </c>
      <c r="H5509" s="302" t="n">
        <v>7720</v>
      </c>
      <c r="I5509" s="300" t="n"/>
      <c r="J5509" s="320">
        <f>+(((G5509-F5509)-(H5509-F5509))/(H5509-F5509))*100</f>
        <v/>
      </c>
      <c r="K5509" s="321" t="n"/>
      <c r="L5509" s="323" t="n"/>
      <c r="M5509" s="324" t="n"/>
      <c r="N5509" s="304" t="n"/>
    </row>
    <row r="5510" ht="15.75" customHeight="1" s="412">
      <c r="A5510" s="300" t="n">
        <v>5583</v>
      </c>
      <c r="B5510" s="300" t="n">
        <v>27</v>
      </c>
      <c r="C5510" s="300" t="inlineStr">
        <is>
          <t>T168</t>
        </is>
      </c>
      <c r="D5510" s="300" t="n">
        <v>21</v>
      </c>
      <c r="E5510" s="301" t="n">
        <v>43657</v>
      </c>
      <c r="F5510" s="300" t="n">
        <v>5236</v>
      </c>
      <c r="G5510" s="300" t="n">
        <v>7710</v>
      </c>
      <c r="H5510" s="302" t="n">
        <v>7217</v>
      </c>
      <c r="I5510" s="300" t="n">
        <v>7</v>
      </c>
      <c r="J5510" s="320">
        <f>+(((G5510-F5510)-(H5510-F5510))/(H5510-F5510))*100</f>
        <v/>
      </c>
      <c r="K5510" s="321" t="n"/>
      <c r="L5510" s="322">
        <f>AVERAGE(J5510:J5511)</f>
        <v/>
      </c>
      <c r="M5510" s="322">
        <f>_xlfn.STDEV.S(J5510,J5511)</f>
        <v/>
      </c>
      <c r="N5510" s="304" t="n"/>
    </row>
    <row r="5511" ht="15.75" customHeight="1" s="412">
      <c r="A5511" s="300" t="n">
        <v>5584</v>
      </c>
      <c r="B5511" s="300" t="n">
        <v>28</v>
      </c>
      <c r="C5511" s="300" t="inlineStr">
        <is>
          <t>T168</t>
        </is>
      </c>
      <c r="D5511" s="300" t="n">
        <v>21</v>
      </c>
      <c r="E5511" s="301" t="n">
        <v>43657</v>
      </c>
      <c r="F5511" s="300" t="n">
        <v>5216</v>
      </c>
      <c r="G5511" s="300" t="n">
        <v>7633</v>
      </c>
      <c r="H5511" s="302" t="n">
        <v>7158</v>
      </c>
      <c r="I5511" s="300" t="n"/>
      <c r="J5511" s="320">
        <f>+(((G5511-F5511)-(H5511-F5511))/(H5511-F5511))*100</f>
        <v/>
      </c>
      <c r="K5511" s="321" t="n"/>
      <c r="L5511" s="323" t="n"/>
      <c r="M5511" s="324" t="n"/>
      <c r="N5511" s="304" t="n"/>
    </row>
    <row r="5512" ht="15.75" customHeight="1" s="412">
      <c r="A5512" s="300" t="n">
        <v>5585</v>
      </c>
      <c r="B5512" s="300" t="n">
        <v>29</v>
      </c>
      <c r="C5512" s="300" t="inlineStr">
        <is>
          <t>T176</t>
        </is>
      </c>
      <c r="D5512" s="300" t="n">
        <v>21</v>
      </c>
      <c r="E5512" s="301" t="n">
        <v>43657</v>
      </c>
      <c r="F5512" s="300" t="n">
        <v>5292</v>
      </c>
      <c r="G5512" s="300" t="n">
        <v>8461</v>
      </c>
      <c r="H5512" s="302" t="n">
        <v>7915</v>
      </c>
      <c r="I5512" s="300" t="n">
        <v>8</v>
      </c>
      <c r="J5512" s="320">
        <f>+(((G5512-F5512)-(H5512-F5512))/(H5512-F5512))*100</f>
        <v/>
      </c>
      <c r="K5512" s="321" t="n"/>
      <c r="L5512" s="322">
        <f>AVERAGE(J5512:J5513)</f>
        <v/>
      </c>
      <c r="M5512" s="322">
        <f>_xlfn.STDEV.S(J5512,J5513)</f>
        <v/>
      </c>
      <c r="N5512" s="304" t="n"/>
    </row>
    <row r="5513" ht="15.75" customHeight="1" s="412">
      <c r="A5513" s="300" t="n">
        <v>5586</v>
      </c>
      <c r="B5513" s="300" t="n">
        <v>30</v>
      </c>
      <c r="C5513" s="300" t="inlineStr">
        <is>
          <t>T176</t>
        </is>
      </c>
      <c r="D5513" s="300" t="n">
        <v>21</v>
      </c>
      <c r="E5513" s="301" t="n">
        <v>43657</v>
      </c>
      <c r="F5513" s="300" t="n">
        <v>5244</v>
      </c>
      <c r="G5513" s="300" t="n">
        <v>8266</v>
      </c>
      <c r="H5513" s="302" t="n">
        <v>7764</v>
      </c>
      <c r="I5513" s="300" t="n"/>
      <c r="J5513" s="320">
        <f>+(((G5513-F5513)-(H5513-F5513))/(H5513-F5513))*100</f>
        <v/>
      </c>
      <c r="K5513" s="321" t="n"/>
      <c r="L5513" s="323" t="n"/>
      <c r="M5513" s="324" t="n"/>
      <c r="N5513" s="304" t="n"/>
    </row>
    <row r="5514" ht="15.75" customHeight="1" s="412">
      <c r="A5514" s="300" t="n">
        <v>5587</v>
      </c>
      <c r="B5514" s="300" t="n">
        <v>31</v>
      </c>
      <c r="C5514" s="300" t="inlineStr">
        <is>
          <t>T177</t>
        </is>
      </c>
      <c r="D5514" s="300" t="n">
        <v>21</v>
      </c>
      <c r="E5514" s="301" t="n">
        <v>43657</v>
      </c>
      <c r="F5514" s="300" t="n">
        <v>5227</v>
      </c>
      <c r="G5514" s="300" t="n">
        <v>7705</v>
      </c>
      <c r="H5514" s="302" t="n">
        <v>7321</v>
      </c>
      <c r="I5514" s="300" t="n">
        <v>8</v>
      </c>
      <c r="J5514" s="320">
        <f>+(((G5514-F5514)-(H5514-F5514))/(H5514-F5514))*100</f>
        <v/>
      </c>
      <c r="K5514" s="321" t="n"/>
      <c r="L5514" s="322">
        <f>AVERAGE(J5514:J5515)</f>
        <v/>
      </c>
      <c r="M5514" s="322">
        <f>_xlfn.STDEV.S(J5514,J5515)</f>
        <v/>
      </c>
      <c r="N5514" s="304" t="n"/>
    </row>
    <row r="5515" ht="15.75" customHeight="1" s="412">
      <c r="A5515" s="300" t="n">
        <v>5588</v>
      </c>
      <c r="B5515" s="300" t="n">
        <v>32</v>
      </c>
      <c r="C5515" s="300" t="inlineStr">
        <is>
          <t>T177</t>
        </is>
      </c>
      <c r="D5515" s="300" t="n">
        <v>21</v>
      </c>
      <c r="E5515" s="301" t="n">
        <v>43657</v>
      </c>
      <c r="F5515" s="300" t="n">
        <v>5214</v>
      </c>
      <c r="G5515" s="300" t="n">
        <v>7580</v>
      </c>
      <c r="H5515" s="302" t="n">
        <v>7201</v>
      </c>
      <c r="I5515" s="300" t="n"/>
      <c r="J5515" s="320">
        <f>+(((G5515-F5515)-(H5515-F5515))/(H5515-F5515))*100</f>
        <v/>
      </c>
      <c r="K5515" s="321" t="n"/>
      <c r="L5515" s="323" t="n"/>
      <c r="M5515" s="324" t="n"/>
      <c r="N5515" s="304" t="n"/>
    </row>
    <row r="5516" ht="15.75" customHeight="1" s="412">
      <c r="A5516" s="300" t="n">
        <v>5589</v>
      </c>
      <c r="B5516" s="300" t="n">
        <v>33</v>
      </c>
      <c r="C5516" s="300" t="inlineStr">
        <is>
          <t>T181</t>
        </is>
      </c>
      <c r="D5516" s="300" t="n">
        <v>21</v>
      </c>
      <c r="E5516" s="301" t="n">
        <v>43657</v>
      </c>
      <c r="F5516" s="300" t="n">
        <v>5203</v>
      </c>
      <c r="G5516" s="300" t="n">
        <v>6833</v>
      </c>
      <c r="H5516" s="302" t="n">
        <v>6550</v>
      </c>
      <c r="I5516" s="300" t="n">
        <v>8</v>
      </c>
      <c r="J5516" s="320">
        <f>+(((G5516-F5516)-(H5516-F5516))/(H5516-F5516))*100</f>
        <v/>
      </c>
      <c r="K5516" s="321" t="n"/>
      <c r="L5516" s="322">
        <f>AVERAGE(J5516:J5517)</f>
        <v/>
      </c>
      <c r="M5516" s="322">
        <f>_xlfn.STDEV.S(J5516,J5517)</f>
        <v/>
      </c>
      <c r="N5516" s="304" t="n"/>
    </row>
    <row r="5517" ht="15.75" customHeight="1" s="412">
      <c r="A5517" s="300" t="n">
        <v>5590</v>
      </c>
      <c r="B5517" s="300" t="n">
        <v>34</v>
      </c>
      <c r="C5517" s="300" t="inlineStr">
        <is>
          <t>T181</t>
        </is>
      </c>
      <c r="D5517" s="300" t="n">
        <v>21</v>
      </c>
      <c r="E5517" s="301" t="n">
        <v>43657</v>
      </c>
      <c r="F5517" s="300" t="n">
        <v>5191</v>
      </c>
      <c r="G5517" s="300" t="n">
        <v>6702</v>
      </c>
      <c r="H5517" s="302" t="n">
        <v>6441</v>
      </c>
      <c r="I5517" s="300" t="n"/>
      <c r="J5517" s="320">
        <f>+(((G5517-F5517)-(H5517-F5517))/(H5517-F5517))*100</f>
        <v/>
      </c>
      <c r="K5517" s="321" t="n"/>
      <c r="L5517" s="323" t="n"/>
      <c r="M5517" s="324" t="n"/>
      <c r="N5517" s="304" t="n"/>
    </row>
    <row r="5518" ht="15.75" customHeight="1" s="412">
      <c r="A5518" s="300" t="n">
        <v>5591</v>
      </c>
      <c r="B5518" s="300" t="n">
        <v>35</v>
      </c>
      <c r="C5518" s="300" t="inlineStr">
        <is>
          <t>T183</t>
        </is>
      </c>
      <c r="D5518" s="300" t="n">
        <v>21</v>
      </c>
      <c r="E5518" s="301" t="n">
        <v>43657</v>
      </c>
      <c r="F5518" s="300" t="n">
        <v>5280</v>
      </c>
      <c r="G5518" s="300" t="n">
        <v>7869</v>
      </c>
      <c r="H5518" s="302" t="n">
        <v>7457</v>
      </c>
      <c r="I5518" s="300" t="n">
        <v>7</v>
      </c>
      <c r="J5518" s="320">
        <f>+(((G5518-F5518)-(H5518-F5518))/(H5518-F5518))*100</f>
        <v/>
      </c>
      <c r="K5518" s="321" t="n"/>
      <c r="L5518" s="322">
        <f>AVERAGE(J5518:J5519)</f>
        <v/>
      </c>
      <c r="M5518" s="322">
        <f>_xlfn.STDEV.S(J5518,J5519)</f>
        <v/>
      </c>
      <c r="N5518" s="304" t="n"/>
    </row>
    <row r="5519" ht="15.75" customHeight="1" s="412">
      <c r="A5519" s="300" t="n">
        <v>5592</v>
      </c>
      <c r="B5519" s="300" t="n">
        <v>36</v>
      </c>
      <c r="C5519" s="300" t="inlineStr">
        <is>
          <t>T183</t>
        </is>
      </c>
      <c r="D5519" s="300" t="n">
        <v>21</v>
      </c>
      <c r="E5519" s="301" t="n">
        <v>43657</v>
      </c>
      <c r="F5519" s="300" t="n">
        <v>5219</v>
      </c>
      <c r="G5519" s="300" t="n">
        <v>7712</v>
      </c>
      <c r="H5519" s="302" t="n">
        <v>7305</v>
      </c>
      <c r="I5519" s="300" t="n"/>
      <c r="J5519" s="320">
        <f>+(((G5519-F5519)-(H5519-F5519))/(H5519-F5519))*100</f>
        <v/>
      </c>
      <c r="K5519" s="321" t="n"/>
      <c r="L5519" s="323" t="n"/>
      <c r="M5519" s="324" t="n"/>
      <c r="N5519" s="304" t="n"/>
    </row>
    <row r="5520" ht="15.75" customHeight="1" s="412">
      <c r="A5520" s="300" t="n">
        <v>5593</v>
      </c>
      <c r="B5520" s="300" t="n">
        <v>37</v>
      </c>
      <c r="C5520" s="300" t="inlineStr">
        <is>
          <t>T186</t>
        </is>
      </c>
      <c r="D5520" s="300" t="n">
        <v>21</v>
      </c>
      <c r="E5520" s="301" t="n">
        <v>43657</v>
      </c>
      <c r="F5520" s="300" t="n">
        <v>5225</v>
      </c>
      <c r="G5520" s="300" t="n">
        <v>7128</v>
      </c>
      <c r="H5520" s="302" t="n">
        <v>6826</v>
      </c>
      <c r="I5520" s="300" t="n">
        <v>8</v>
      </c>
      <c r="J5520" s="320">
        <f>+(((G5520-F5520)-(H5520-F5520))/(H5520-F5520))*100</f>
        <v/>
      </c>
      <c r="K5520" s="321" t="n"/>
      <c r="L5520" s="322">
        <f>AVERAGE(J5520:J5521)</f>
        <v/>
      </c>
      <c r="M5520" s="322">
        <f>_xlfn.STDEV.S(J5520,J5521)</f>
        <v/>
      </c>
      <c r="N5520" s="304" t="n"/>
    </row>
    <row r="5521" ht="15.75" customHeight="1" s="412">
      <c r="A5521" s="300" t="n">
        <v>5594</v>
      </c>
      <c r="B5521" s="300" t="n">
        <v>38</v>
      </c>
      <c r="C5521" s="300" t="inlineStr">
        <is>
          <t>T186</t>
        </is>
      </c>
      <c r="D5521" s="300" t="n">
        <v>21</v>
      </c>
      <c r="E5521" s="301" t="n">
        <v>43657</v>
      </c>
      <c r="F5521" s="300" t="n">
        <v>5241</v>
      </c>
      <c r="G5521" s="300" t="n">
        <v>7424</v>
      </c>
      <c r="H5521" s="302" t="n">
        <v>7077</v>
      </c>
      <c r="I5521" s="300" t="n"/>
      <c r="J5521" s="320">
        <f>+(((G5521-F5521)-(H5521-F5521))/(H5521-F5521))*100</f>
        <v/>
      </c>
      <c r="K5521" s="321" t="n"/>
      <c r="L5521" s="323" t="n"/>
      <c r="M5521" s="324" t="n"/>
      <c r="N5521" s="304" t="n"/>
    </row>
    <row r="5522" ht="15.75" customHeight="1" s="412">
      <c r="A5522" s="300" t="n">
        <v>5595</v>
      </c>
      <c r="B5522" s="300" t="n">
        <v>39</v>
      </c>
      <c r="C5522" s="300" t="inlineStr">
        <is>
          <t>T188</t>
        </is>
      </c>
      <c r="D5522" s="300" t="n">
        <v>21</v>
      </c>
      <c r="E5522" s="301" t="n">
        <v>43657</v>
      </c>
      <c r="F5522" s="300" t="n">
        <v>5245</v>
      </c>
      <c r="G5522" s="300" t="n">
        <v>7742</v>
      </c>
      <c r="H5522" s="302" t="n">
        <v>7333</v>
      </c>
      <c r="I5522" s="300" t="n">
        <v>8</v>
      </c>
      <c r="J5522" s="320">
        <f>+(((G5522-F5522)-(H5522-F5522))/(H5522-F5522))*100</f>
        <v/>
      </c>
      <c r="K5522" s="321" t="n"/>
      <c r="L5522" s="322">
        <f>AVERAGE(J5522:J5523)</f>
        <v/>
      </c>
      <c r="M5522" s="322">
        <f>_xlfn.STDEV.S(J5522,J5523)</f>
        <v/>
      </c>
      <c r="N5522" s="304" t="n"/>
    </row>
    <row r="5523" ht="15.75" customHeight="1" s="412">
      <c r="A5523" s="300" t="n">
        <v>5596</v>
      </c>
      <c r="B5523" s="300" t="n">
        <v>40</v>
      </c>
      <c r="C5523" s="300" t="inlineStr">
        <is>
          <t>T188</t>
        </is>
      </c>
      <c r="D5523" s="300" t="n">
        <v>21</v>
      </c>
      <c r="E5523" s="301" t="n">
        <v>43657</v>
      </c>
      <c r="F5523" s="300" t="n">
        <v>5216</v>
      </c>
      <c r="G5523" s="300" t="n">
        <v>7834</v>
      </c>
      <c r="H5523" s="302" t="n">
        <v>7395</v>
      </c>
      <c r="I5523" s="300" t="n"/>
      <c r="J5523" s="320">
        <f>+(((G5523-F5523)-(H5523-F5523))/(H5523-F5523))*100</f>
        <v/>
      </c>
      <c r="K5523" s="321" t="n"/>
      <c r="L5523" s="323" t="n"/>
      <c r="M5523" s="324" t="n"/>
      <c r="N5523" s="304" t="n"/>
    </row>
    <row r="5524" ht="15.75" customHeight="1" s="412">
      <c r="A5524" s="300" t="n">
        <v>5597</v>
      </c>
      <c r="B5524" s="300" t="n">
        <v>41</v>
      </c>
      <c r="C5524" s="300" t="inlineStr">
        <is>
          <t>T189</t>
        </is>
      </c>
      <c r="D5524" s="300" t="n">
        <v>21</v>
      </c>
      <c r="E5524" s="301" t="n">
        <v>43657</v>
      </c>
      <c r="F5524" s="300" t="n">
        <v>5264</v>
      </c>
      <c r="G5524" s="300" t="n">
        <v>7123</v>
      </c>
      <c r="H5524" s="302" t="n">
        <v>6821</v>
      </c>
      <c r="I5524" s="300" t="n">
        <v>9</v>
      </c>
      <c r="J5524" s="320">
        <f>+(((G5524-F5524)-(H5524-F5524))/(H5524-F5524))*100</f>
        <v/>
      </c>
      <c r="K5524" s="321" t="n"/>
      <c r="L5524" s="322">
        <f>AVERAGE(J5524:J5525)</f>
        <v/>
      </c>
      <c r="M5524" s="322">
        <f>_xlfn.STDEV.S(J5524,J5525)</f>
        <v/>
      </c>
      <c r="N5524" s="304" t="n"/>
    </row>
    <row r="5525" ht="15.75" customHeight="1" s="412">
      <c r="A5525" s="300" t="n">
        <v>5598</v>
      </c>
      <c r="B5525" s="300" t="n">
        <v>42</v>
      </c>
      <c r="C5525" s="300" t="inlineStr">
        <is>
          <t>T189</t>
        </is>
      </c>
      <c r="D5525" s="300" t="n">
        <v>21</v>
      </c>
      <c r="E5525" s="301" t="n">
        <v>43657</v>
      </c>
      <c r="F5525" s="300" t="n">
        <v>5270</v>
      </c>
      <c r="G5525" s="300" t="n">
        <v>7131</v>
      </c>
      <c r="H5525" s="302" t="n">
        <v>6826</v>
      </c>
      <c r="I5525" s="300" t="n"/>
      <c r="J5525" s="320">
        <f>+(((G5525-F5525)-(H5525-F5525))/(H5525-F5525))*100</f>
        <v/>
      </c>
      <c r="K5525" s="321" t="n"/>
      <c r="L5525" s="323" t="n"/>
      <c r="M5525" s="324" t="n"/>
      <c r="N5525" s="304" t="n"/>
    </row>
    <row r="5526" ht="15.75" customHeight="1" s="412">
      <c r="A5526" s="300" t="n">
        <v>5599</v>
      </c>
      <c r="B5526" s="300" t="n">
        <v>43</v>
      </c>
      <c r="C5526" s="300" t="inlineStr">
        <is>
          <t>T192</t>
        </is>
      </c>
      <c r="D5526" s="300" t="n">
        <v>21</v>
      </c>
      <c r="E5526" s="301" t="n">
        <v>43657</v>
      </c>
      <c r="F5526" s="300" t="n">
        <v>5211</v>
      </c>
      <c r="G5526" s="300" t="n">
        <v>8056</v>
      </c>
      <c r="H5526" s="302" t="n">
        <v>7557</v>
      </c>
      <c r="I5526" s="300" t="n">
        <v>7</v>
      </c>
      <c r="J5526" s="320">
        <f>+(((G5526-F5526)-(H5526-F5526))/(H5526-F5526))*100</f>
        <v/>
      </c>
      <c r="K5526" s="321" t="n"/>
      <c r="L5526" s="322">
        <f>AVERAGE(J5526:J5527)</f>
        <v/>
      </c>
      <c r="M5526" s="322">
        <f>_xlfn.STDEV.S(J5526,J5527)</f>
        <v/>
      </c>
      <c r="N5526" s="304" t="n"/>
    </row>
    <row r="5527" ht="15.75" customHeight="1" s="412">
      <c r="A5527" s="300" t="n">
        <v>5600</v>
      </c>
      <c r="B5527" s="300" t="n">
        <v>44</v>
      </c>
      <c r="C5527" s="300" t="inlineStr">
        <is>
          <t>T192</t>
        </is>
      </c>
      <c r="D5527" s="300" t="n">
        <v>21</v>
      </c>
      <c r="E5527" s="301" t="n">
        <v>43657</v>
      </c>
      <c r="F5527" s="300" t="n">
        <v>5218</v>
      </c>
      <c r="G5527" s="300" t="n">
        <v>8240</v>
      </c>
      <c r="H5527" s="302" t="n">
        <v>7725</v>
      </c>
      <c r="I5527" s="300" t="n"/>
      <c r="J5527" s="320">
        <f>+(((G5527-F5527)-(H5527-F5527))/(H5527-F5527))*100</f>
        <v/>
      </c>
      <c r="K5527" s="321" t="n"/>
      <c r="L5527" s="323" t="n"/>
      <c r="M5527" s="324" t="n"/>
      <c r="N5527" s="304" t="n"/>
    </row>
    <row r="5528" ht="15.75" customHeight="1" s="412">
      <c r="A5528" s="300" t="n">
        <v>5601</v>
      </c>
      <c r="B5528" s="300" t="n">
        <v>45</v>
      </c>
      <c r="C5528" s="300" t="inlineStr">
        <is>
          <t>T194</t>
        </is>
      </c>
      <c r="D5528" s="300" t="n">
        <v>21</v>
      </c>
      <c r="E5528" s="301" t="n">
        <v>43657</v>
      </c>
      <c r="F5528" s="300" t="n">
        <v>5211</v>
      </c>
      <c r="G5528" s="300" t="n">
        <v>6461</v>
      </c>
      <c r="H5528" s="302" t="n">
        <v>6269</v>
      </c>
      <c r="I5528" s="300" t="n">
        <v>8</v>
      </c>
      <c r="J5528" s="320">
        <f>+(((G5528-F5528)-(H5528-F5528))/(H5528-F5528))*100</f>
        <v/>
      </c>
      <c r="K5528" s="321" t="n"/>
      <c r="L5528" s="322">
        <f>AVERAGE(J5528:J5529)</f>
        <v/>
      </c>
      <c r="M5528" s="322">
        <f>_xlfn.STDEV.S(J5528,J5529)</f>
        <v/>
      </c>
      <c r="N5528" s="304" t="n"/>
    </row>
    <row r="5529" ht="15.75" customHeight="1" s="412">
      <c r="A5529" s="300" t="n">
        <v>5602</v>
      </c>
      <c r="B5529" s="300" t="n">
        <v>46</v>
      </c>
      <c r="C5529" s="300" t="inlineStr">
        <is>
          <t>T194</t>
        </is>
      </c>
      <c r="D5529" s="300" t="n">
        <v>21</v>
      </c>
      <c r="E5529" s="301" t="n">
        <v>43657</v>
      </c>
      <c r="F5529" s="300" t="n">
        <v>5260</v>
      </c>
      <c r="G5529" s="300" t="n">
        <v>6457</v>
      </c>
      <c r="H5529" s="302" t="n">
        <v>6278</v>
      </c>
      <c r="I5529" s="300" t="n"/>
      <c r="J5529" s="320">
        <f>+(((G5529-F5529)-(H5529-F5529))/(H5529-F5529))*100</f>
        <v/>
      </c>
      <c r="K5529" s="321" t="n"/>
      <c r="L5529" s="323" t="n"/>
      <c r="M5529" s="324" t="n"/>
      <c r="N5529" s="304" t="n"/>
    </row>
    <row r="5530" ht="15.75" customHeight="1" s="412">
      <c r="A5530" s="300" t="n">
        <v>5603</v>
      </c>
      <c r="B5530" s="300" t="n">
        <v>47</v>
      </c>
      <c r="C5530" s="300" t="inlineStr">
        <is>
          <t>T198</t>
        </is>
      </c>
      <c r="D5530" s="300" t="n">
        <v>21</v>
      </c>
      <c r="E5530" s="301" t="n">
        <v>43657</v>
      </c>
      <c r="F5530" s="300" t="n">
        <v>5258</v>
      </c>
      <c r="G5530" s="300" t="n">
        <v>6691</v>
      </c>
      <c r="H5530" s="302" t="n">
        <v>6465</v>
      </c>
      <c r="I5530" s="300" t="n">
        <v>7</v>
      </c>
      <c r="J5530" s="320">
        <f>+(((G5530-F5530)-(H5530-F5530))/(H5530-F5530))*100</f>
        <v/>
      </c>
      <c r="K5530" s="321" t="n"/>
      <c r="L5530" s="322">
        <f>AVERAGE(J5530:J5531)</f>
        <v/>
      </c>
      <c r="M5530" s="322">
        <f>_xlfn.STDEV.S(J5530,J5531)</f>
        <v/>
      </c>
      <c r="N5530" s="304" t="n"/>
    </row>
    <row r="5531" ht="15.75" customHeight="1" s="412">
      <c r="A5531" s="300" t="n">
        <v>5604</v>
      </c>
      <c r="B5531" s="300" t="n">
        <v>48</v>
      </c>
      <c r="C5531" s="300" t="inlineStr">
        <is>
          <t>T198</t>
        </is>
      </c>
      <c r="D5531" s="300" t="n">
        <v>21</v>
      </c>
      <c r="E5531" s="301" t="n">
        <v>43657</v>
      </c>
      <c r="F5531" s="300" t="n">
        <v>5245</v>
      </c>
      <c r="G5531" s="300" t="n">
        <v>6554</v>
      </c>
      <c r="H5531" s="302" t="n">
        <v>6348</v>
      </c>
      <c r="I5531" s="300" t="n"/>
      <c r="J5531" s="320">
        <f>+(((G5531-F5531)-(H5531-F5531))/(H5531-F5531))*100</f>
        <v/>
      </c>
      <c r="K5531" s="321" t="n"/>
      <c r="L5531" s="323" t="n"/>
      <c r="M5531" s="324" t="n"/>
      <c r="N5531" s="304" t="n"/>
    </row>
    <row r="5532" ht="15.75" customHeight="1" s="412">
      <c r="A5532" s="300" t="n">
        <v>5605</v>
      </c>
      <c r="B5532" s="300" t="n">
        <v>49</v>
      </c>
      <c r="C5532" s="300" t="inlineStr">
        <is>
          <t>T206</t>
        </is>
      </c>
      <c r="D5532" s="300" t="n">
        <v>21</v>
      </c>
      <c r="E5532" s="301" t="n">
        <v>43657</v>
      </c>
      <c r="F5532" s="300" t="n">
        <v>5203</v>
      </c>
      <c r="G5532" s="300" t="n">
        <v>8475</v>
      </c>
      <c r="H5532" s="302" t="n">
        <v>7916</v>
      </c>
      <c r="I5532" s="300" t="n">
        <v>10</v>
      </c>
      <c r="J5532" s="320">
        <f>+(((G5532-F5532)-(H5532-F5532))/(H5532-F5532))*100</f>
        <v/>
      </c>
      <c r="K5532" s="321" t="n"/>
      <c r="L5532" s="322">
        <f>AVERAGE(J5532:J5533)</f>
        <v/>
      </c>
      <c r="M5532" s="322">
        <f>_xlfn.STDEV.S(J5532,J5533)</f>
        <v/>
      </c>
      <c r="N5532" s="304" t="n"/>
    </row>
    <row r="5533" ht="15.75" customHeight="1" s="412">
      <c r="A5533" s="300" t="n">
        <v>5606</v>
      </c>
      <c r="B5533" s="300" t="n">
        <v>50</v>
      </c>
      <c r="C5533" s="300" t="inlineStr">
        <is>
          <t>T206</t>
        </is>
      </c>
      <c r="D5533" s="300" t="n">
        <v>21</v>
      </c>
      <c r="E5533" s="301" t="n">
        <v>43657</v>
      </c>
      <c r="F5533" s="300" t="n">
        <v>5251</v>
      </c>
      <c r="G5533" s="300" t="n">
        <v>8553</v>
      </c>
      <c r="H5533" s="302" t="n">
        <v>7987</v>
      </c>
      <c r="I5533" s="300" t="n"/>
      <c r="J5533" s="320">
        <f>+(((G5533-F5533)-(H5533-F5533))/(H5533-F5533))*100</f>
        <v/>
      </c>
      <c r="K5533" s="321" t="n"/>
      <c r="L5533" s="323" t="n"/>
      <c r="M5533" s="324" t="n"/>
      <c r="N5533" s="304" t="n"/>
    </row>
    <row r="5534" ht="15.75" customHeight="1" s="412">
      <c r="A5534" s="300" t="n">
        <v>5607</v>
      </c>
      <c r="B5534" s="300" t="n">
        <v>51</v>
      </c>
      <c r="C5534" s="300" t="inlineStr">
        <is>
          <t>T207</t>
        </is>
      </c>
      <c r="D5534" s="300" t="n">
        <v>21</v>
      </c>
      <c r="E5534" s="301" t="n">
        <v>43657</v>
      </c>
      <c r="F5534" s="300" t="n">
        <v>5234</v>
      </c>
      <c r="G5534" s="300" t="n">
        <v>7311</v>
      </c>
      <c r="H5534" s="302" t="n">
        <v>6941</v>
      </c>
      <c r="I5534" s="300" t="n">
        <v>6</v>
      </c>
      <c r="J5534" s="320">
        <f>+(((G5534-F5534)-(H5534-F5534))/(H5534-F5534))*100</f>
        <v/>
      </c>
      <c r="K5534" s="321" t="n"/>
      <c r="L5534" s="322">
        <f>AVERAGE(J5534:J5535)</f>
        <v/>
      </c>
      <c r="M5534" s="322">
        <f>_xlfn.STDEV.S(J5534,J5535)</f>
        <v/>
      </c>
      <c r="N5534" s="304" t="n"/>
    </row>
    <row r="5535" ht="15.75" customHeight="1" s="412">
      <c r="A5535" s="300" t="n">
        <v>5608</v>
      </c>
      <c r="B5535" s="300" t="n">
        <v>52</v>
      </c>
      <c r="C5535" s="300" t="inlineStr">
        <is>
          <t>T207</t>
        </is>
      </c>
      <c r="D5535" s="300" t="n">
        <v>21</v>
      </c>
      <c r="E5535" s="301" t="n">
        <v>43657</v>
      </c>
      <c r="F5535" s="300" t="n">
        <v>5234</v>
      </c>
      <c r="G5535" s="300" t="n">
        <v>7178</v>
      </c>
      <c r="H5535" s="302" t="n">
        <v>6833</v>
      </c>
      <c r="I5535" s="300" t="n"/>
      <c r="J5535" s="320">
        <f>+(((G5535-F5535)-(H5535-F5535))/(H5535-F5535))*100</f>
        <v/>
      </c>
      <c r="K5535" s="321" t="n"/>
      <c r="L5535" s="323" t="n"/>
      <c r="M5535" s="324" t="n"/>
      <c r="N5535" s="304" t="n"/>
    </row>
    <row r="5536" ht="15.75" customHeight="1" s="412">
      <c r="A5536" s="300" t="n">
        <v>5609</v>
      </c>
      <c r="B5536" s="300" t="n">
        <v>53</v>
      </c>
      <c r="C5536" s="300" t="inlineStr">
        <is>
          <t>T209</t>
        </is>
      </c>
      <c r="D5536" s="300" t="n">
        <v>21</v>
      </c>
      <c r="E5536" s="301" t="n">
        <v>43657</v>
      </c>
      <c r="F5536" s="300" t="n">
        <v>5232</v>
      </c>
      <c r="G5536" s="300" t="n">
        <v>7359</v>
      </c>
      <c r="H5536" s="302" t="n">
        <v>6997</v>
      </c>
      <c r="I5536" s="300" t="n">
        <v>9</v>
      </c>
      <c r="J5536" s="320">
        <f>+(((G5536-F5536)-(H5536-F5536))/(H5536-F5536))*100</f>
        <v/>
      </c>
      <c r="K5536" s="321" t="n"/>
      <c r="L5536" s="322">
        <f>AVERAGE(J5536:J5537)</f>
        <v/>
      </c>
      <c r="M5536" s="322">
        <f>_xlfn.STDEV.S(J5536,J5537)</f>
        <v/>
      </c>
      <c r="N5536" s="304" t="n"/>
    </row>
    <row r="5537" ht="15.75" customHeight="1" s="412">
      <c r="A5537" s="300" t="n">
        <v>5610</v>
      </c>
      <c r="B5537" s="300" t="n">
        <v>54</v>
      </c>
      <c r="C5537" s="300" t="inlineStr">
        <is>
          <t>T209</t>
        </is>
      </c>
      <c r="D5537" s="300" t="n">
        <v>21</v>
      </c>
      <c r="E5537" s="301" t="n">
        <v>43657</v>
      </c>
      <c r="F5537" s="300" t="n">
        <v>5271</v>
      </c>
      <c r="G5537" s="300" t="n">
        <v>7335</v>
      </c>
      <c r="H5537" s="302" t="n">
        <v>6983</v>
      </c>
      <c r="I5537" s="300" t="n"/>
      <c r="J5537" s="320">
        <f>+(((G5537-F5537)-(H5537-F5537))/(H5537-F5537))*100</f>
        <v/>
      </c>
      <c r="K5537" s="321" t="n"/>
      <c r="L5537" s="323" t="n"/>
      <c r="M5537" s="324" t="n"/>
      <c r="N5537" s="304" t="n"/>
    </row>
    <row r="5538" ht="15.75" customHeight="1" s="412">
      <c r="A5538" s="300" t="n">
        <v>5611</v>
      </c>
      <c r="B5538" s="300" t="n">
        <v>55</v>
      </c>
      <c r="C5538" s="300" t="inlineStr">
        <is>
          <t>T223</t>
        </is>
      </c>
      <c r="D5538" s="300" t="n">
        <v>21</v>
      </c>
      <c r="E5538" s="301" t="n">
        <v>43657</v>
      </c>
      <c r="F5538" s="300" t="n">
        <v>5269</v>
      </c>
      <c r="G5538" s="300" t="n">
        <v>8788</v>
      </c>
      <c r="H5538" s="302" t="n">
        <v>8202</v>
      </c>
      <c r="I5538" s="300" t="n">
        <v>11</v>
      </c>
      <c r="J5538" s="320">
        <f>+(((G5538-F5538)-(H5538-F5538))/(H5538-F5538))*100</f>
        <v/>
      </c>
      <c r="K5538" s="321" t="n"/>
      <c r="L5538" s="322">
        <f>AVERAGE(J5538:J5539)</f>
        <v/>
      </c>
      <c r="M5538" s="322">
        <f>_xlfn.STDEV.S(J5538,J5539)</f>
        <v/>
      </c>
      <c r="N5538" s="304" t="n"/>
    </row>
    <row r="5539" ht="15.75" customHeight="1" s="412">
      <c r="A5539" s="300" t="n">
        <v>5612</v>
      </c>
      <c r="B5539" s="300" t="n">
        <v>56</v>
      </c>
      <c r="C5539" s="300" t="inlineStr">
        <is>
          <t>T223</t>
        </is>
      </c>
      <c r="D5539" s="300" t="n">
        <v>21</v>
      </c>
      <c r="E5539" s="301" t="n">
        <v>43657</v>
      </c>
      <c r="F5539" s="300" t="n">
        <v>5254</v>
      </c>
      <c r="G5539" s="300" t="n">
        <v>8870</v>
      </c>
      <c r="H5539" s="302" t="n">
        <v>8253</v>
      </c>
      <c r="I5539" s="300" t="n"/>
      <c r="J5539" s="320">
        <f>+(((G5539-F5539)-(H5539-F5539))/(H5539-F5539))*100</f>
        <v/>
      </c>
      <c r="K5539" s="321" t="n"/>
      <c r="L5539" s="323" t="n"/>
      <c r="M5539" s="324" t="n"/>
      <c r="N5539" s="304" t="n"/>
    </row>
    <row r="5540" ht="15.75" customHeight="1" s="412">
      <c r="A5540" s="300" t="n">
        <v>5613</v>
      </c>
      <c r="B5540" s="300" t="n">
        <v>57</v>
      </c>
      <c r="C5540" s="300" t="inlineStr">
        <is>
          <t>T224</t>
        </is>
      </c>
      <c r="D5540" s="300" t="n">
        <v>21</v>
      </c>
      <c r="E5540" s="301" t="n">
        <v>43657</v>
      </c>
      <c r="F5540" s="300" t="n">
        <v>5257</v>
      </c>
      <c r="G5540" s="300" t="n">
        <v>7848</v>
      </c>
      <c r="H5540" s="302" t="n">
        <v>7421</v>
      </c>
      <c r="I5540" s="300" t="n">
        <v>6</v>
      </c>
      <c r="J5540" s="320">
        <f>+(((G5540-F5540)-(H5540-F5540))/(H5540-F5540))*100</f>
        <v/>
      </c>
      <c r="K5540" s="321" t="n"/>
      <c r="L5540" s="322">
        <f>AVERAGE(J5540:J5541)</f>
        <v/>
      </c>
      <c r="M5540" s="322">
        <f>_xlfn.STDEV.S(J5540,J5541)</f>
        <v/>
      </c>
      <c r="N5540" s="304" t="n"/>
    </row>
    <row r="5541" ht="15.75" customHeight="1" s="412">
      <c r="A5541" s="300" t="n">
        <v>5614</v>
      </c>
      <c r="B5541" s="300" t="n">
        <v>58</v>
      </c>
      <c r="C5541" s="300" t="inlineStr">
        <is>
          <t>T224</t>
        </is>
      </c>
      <c r="D5541" s="300" t="n">
        <v>21</v>
      </c>
      <c r="E5541" s="301" t="n">
        <v>43657</v>
      </c>
      <c r="F5541" s="300" t="n">
        <v>5320</v>
      </c>
      <c r="G5541" s="300" t="n">
        <v>7975</v>
      </c>
      <c r="H5541" s="302" t="n">
        <v>7539</v>
      </c>
      <c r="I5541" s="300" t="n"/>
      <c r="J5541" s="320">
        <f>+(((G5541-F5541)-(H5541-F5541))/(H5541-F5541))*100</f>
        <v/>
      </c>
      <c r="K5541" s="321" t="n"/>
      <c r="L5541" s="323" t="n"/>
      <c r="M5541" s="324" t="n"/>
      <c r="N5541" s="304" t="n"/>
    </row>
    <row r="5542" ht="15.75" customHeight="1" s="412">
      <c r="A5542" s="300" t="n">
        <v>5615</v>
      </c>
      <c r="B5542" s="300" t="n">
        <v>59</v>
      </c>
      <c r="C5542" s="300" t="inlineStr">
        <is>
          <t>T225</t>
        </is>
      </c>
      <c r="D5542" s="300" t="n">
        <v>21</v>
      </c>
      <c r="E5542" s="301" t="n">
        <v>43657</v>
      </c>
      <c r="F5542" s="300" t="n">
        <v>5278</v>
      </c>
      <c r="G5542" s="300" t="n">
        <v>8489</v>
      </c>
      <c r="H5542" s="302" t="n">
        <v>7932</v>
      </c>
      <c r="I5542" s="300" t="n">
        <v>7</v>
      </c>
      <c r="J5542" s="320">
        <f>+(((G5542-F5542)-(H5542-F5542))/(H5542-F5542))*100</f>
        <v/>
      </c>
      <c r="K5542" s="321" t="n"/>
      <c r="L5542" s="322">
        <f>AVERAGE(J5542:J5543)</f>
        <v/>
      </c>
      <c r="M5542" s="322">
        <f>_xlfn.STDEV.S(J5542,J5543)</f>
        <v/>
      </c>
      <c r="N5542" s="304" t="n"/>
    </row>
    <row r="5543" ht="15.75" customHeight="1" s="412">
      <c r="A5543" s="300" t="n">
        <v>5616</v>
      </c>
      <c r="B5543" s="300" t="n">
        <v>60</v>
      </c>
      <c r="C5543" s="300" t="inlineStr">
        <is>
          <t>T225</t>
        </is>
      </c>
      <c r="D5543" s="300" t="n">
        <v>21</v>
      </c>
      <c r="E5543" s="301" t="n">
        <v>43657</v>
      </c>
      <c r="F5543" s="300" t="n">
        <v>5220</v>
      </c>
      <c r="G5543" s="300" t="n">
        <v>8480</v>
      </c>
      <c r="H5543" s="302" t="n">
        <v>7919</v>
      </c>
      <c r="I5543" s="300" t="n"/>
      <c r="J5543" s="320">
        <f>+(((G5543-F5543)-(H5543-F5543))/(H5543-F5543))*100</f>
        <v/>
      </c>
      <c r="K5543" s="321" t="n"/>
      <c r="L5543" s="323" t="n"/>
      <c r="M5543" s="324" t="n"/>
      <c r="N5543" s="304" t="n"/>
    </row>
    <row r="5544" ht="15.75" customHeight="1" s="412">
      <c r="A5544" s="300" t="n">
        <v>5617</v>
      </c>
      <c r="B5544" s="300" t="n">
        <v>61</v>
      </c>
      <c r="C5544" s="300" t="inlineStr">
        <is>
          <t>T228</t>
        </is>
      </c>
      <c r="D5544" s="300" t="n">
        <v>21</v>
      </c>
      <c r="E5544" s="301" t="n">
        <v>43657</v>
      </c>
      <c r="F5544" s="300" t="n">
        <v>5212</v>
      </c>
      <c r="G5544" s="300" t="n">
        <v>8464</v>
      </c>
      <c r="H5544" s="302" t="n">
        <v>7942</v>
      </c>
      <c r="I5544" s="300" t="n">
        <v>6</v>
      </c>
      <c r="J5544" s="320">
        <f>+(((G5544-F5544)-(H5544-F5544))/(H5544-F5544))*100</f>
        <v/>
      </c>
      <c r="K5544" s="321" t="n"/>
      <c r="L5544" s="322">
        <f>AVERAGE(J5544:J5545)</f>
        <v/>
      </c>
      <c r="M5544" s="322">
        <f>_xlfn.STDEV.S(J5544,J5545)</f>
        <v/>
      </c>
      <c r="N5544" s="304" t="n"/>
    </row>
    <row r="5545" ht="15.75" customHeight="1" s="412">
      <c r="A5545" s="300" t="n">
        <v>5618</v>
      </c>
      <c r="B5545" s="300" t="n">
        <v>62</v>
      </c>
      <c r="C5545" s="300" t="inlineStr">
        <is>
          <t>T228</t>
        </is>
      </c>
      <c r="D5545" s="300" t="n">
        <v>21</v>
      </c>
      <c r="E5545" s="301" t="n">
        <v>43657</v>
      </c>
      <c r="F5545" s="300" t="n">
        <v>5209</v>
      </c>
      <c r="G5545" s="300" t="n">
        <v>8561</v>
      </c>
      <c r="H5545" s="302" t="n">
        <v>8020</v>
      </c>
      <c r="I5545" s="300" t="n"/>
      <c r="J5545" s="320">
        <f>+(((G5545-F5545)-(H5545-F5545))/(H5545-F5545))*100</f>
        <v/>
      </c>
      <c r="K5545" s="321" t="n"/>
      <c r="L5545" s="323" t="n"/>
      <c r="M5545" s="324" t="n"/>
      <c r="N5545" s="304" t="n"/>
    </row>
    <row r="5546" ht="15.75" customHeight="1" s="412">
      <c r="A5546" s="300" t="n">
        <v>5619</v>
      </c>
      <c r="B5546" s="300" t="n">
        <v>63</v>
      </c>
      <c r="C5546" s="300" t="inlineStr">
        <is>
          <t>T233</t>
        </is>
      </c>
      <c r="D5546" s="300" t="n">
        <v>21</v>
      </c>
      <c r="E5546" s="301" t="n">
        <v>43657</v>
      </c>
      <c r="F5546" s="300" t="n">
        <v>5214</v>
      </c>
      <c r="G5546" s="300" t="n">
        <v>7974</v>
      </c>
      <c r="H5546" s="302" t="n">
        <v>7521</v>
      </c>
      <c r="I5546" s="300" t="n">
        <v>7</v>
      </c>
      <c r="J5546" s="320">
        <f>+(((G5546-F5546)-(H5546-F5546))/(H5546-F5546))*100</f>
        <v/>
      </c>
      <c r="K5546" s="321" t="n"/>
      <c r="L5546" s="322">
        <f>AVERAGE(J5546:J5547)</f>
        <v/>
      </c>
      <c r="M5546" s="322">
        <f>_xlfn.STDEV.S(J5546,J5547)</f>
        <v/>
      </c>
      <c r="N5546" s="304" t="n"/>
    </row>
    <row r="5547" ht="15.75" customHeight="1" s="412">
      <c r="A5547" s="300" t="n">
        <v>5620</v>
      </c>
      <c r="B5547" s="300" t="n">
        <v>64</v>
      </c>
      <c r="C5547" s="300" t="inlineStr">
        <is>
          <t>T233</t>
        </is>
      </c>
      <c r="D5547" s="300" t="n">
        <v>21</v>
      </c>
      <c r="E5547" s="301" t="n">
        <v>43657</v>
      </c>
      <c r="F5547" s="300" t="n">
        <v>5232</v>
      </c>
      <c r="G5547" s="300" t="n">
        <v>7910</v>
      </c>
      <c r="H5547" s="302" t="n">
        <v>7468</v>
      </c>
      <c r="I5547" s="300" t="n"/>
      <c r="J5547" s="320">
        <f>+(((G5547-F5547)-(H5547-F5547))/(H5547-F5547))*100</f>
        <v/>
      </c>
      <c r="K5547" s="321" t="n"/>
      <c r="L5547" s="323" t="n"/>
      <c r="M5547" s="324" t="n"/>
      <c r="N5547" s="304" t="n"/>
    </row>
    <row r="5548" ht="15.75" customHeight="1" s="412">
      <c r="A5548" s="300" t="n">
        <v>5621</v>
      </c>
      <c r="B5548" s="300" t="n">
        <v>65</v>
      </c>
      <c r="C5548" s="300" t="inlineStr">
        <is>
          <t>T236</t>
        </is>
      </c>
      <c r="D5548" s="300" t="n">
        <v>21</v>
      </c>
      <c r="E5548" s="301" t="n">
        <v>43657</v>
      </c>
      <c r="F5548" s="300" t="n">
        <v>5215</v>
      </c>
      <c r="G5548" s="300" t="n">
        <v>7836</v>
      </c>
      <c r="H5548" s="302" t="n">
        <v>7332</v>
      </c>
      <c r="I5548" s="300" t="n">
        <v>7</v>
      </c>
      <c r="J5548" s="320">
        <f>+(((G5548-F5548)-(H5548-F5548))/(H5548-F5548))*100</f>
        <v/>
      </c>
      <c r="K5548" s="321" t="n"/>
      <c r="L5548" s="322">
        <f>AVERAGE(J5548:J5549)</f>
        <v/>
      </c>
      <c r="M5548" s="322">
        <f>_xlfn.STDEV.S(J5548,J5549)</f>
        <v/>
      </c>
      <c r="N5548" s="304" t="n"/>
    </row>
    <row r="5549" ht="15.75" customHeight="1" s="412">
      <c r="A5549" s="300" t="n">
        <v>5622</v>
      </c>
      <c r="B5549" s="300" t="n">
        <v>66</v>
      </c>
      <c r="C5549" s="300" t="inlineStr">
        <is>
          <t>T236</t>
        </is>
      </c>
      <c r="D5549" s="300" t="n">
        <v>21</v>
      </c>
      <c r="E5549" s="301" t="n">
        <v>43657</v>
      </c>
      <c r="F5549" s="300" t="n">
        <v>5279</v>
      </c>
      <c r="G5549" s="300" t="n">
        <v>8076</v>
      </c>
      <c r="H5549" s="302" t="n">
        <v>7531</v>
      </c>
      <c r="I5549" s="300" t="n"/>
      <c r="J5549" s="320">
        <f>+(((G5549-F5549)-(H5549-F5549))/(H5549-F5549))*100</f>
        <v/>
      </c>
      <c r="K5549" s="321" t="n"/>
      <c r="L5549" s="323" t="n"/>
      <c r="M5549" s="324" t="n"/>
      <c r="N5549" s="304" t="n"/>
    </row>
    <row r="5550" ht="15.75" customHeight="1" s="412">
      <c r="A5550" s="300" t="n">
        <v>5623</v>
      </c>
      <c r="B5550" s="300" t="n">
        <v>67</v>
      </c>
      <c r="C5550" s="300" t="inlineStr">
        <is>
          <t>T237</t>
        </is>
      </c>
      <c r="D5550" s="300" t="n">
        <v>21</v>
      </c>
      <c r="E5550" s="301" t="n">
        <v>43657</v>
      </c>
      <c r="F5550" s="300" t="n">
        <v>5217</v>
      </c>
      <c r="G5550" s="300" t="n">
        <v>7857</v>
      </c>
      <c r="H5550" s="302" t="n">
        <v>7403</v>
      </c>
      <c r="I5550" s="300" t="n">
        <v>9</v>
      </c>
      <c r="J5550" s="320">
        <f>+(((G5550-F5550)-(H5550-F5550))/(H5550-F5550))*100</f>
        <v/>
      </c>
      <c r="K5550" s="321" t="n"/>
      <c r="L5550" s="322">
        <f>AVERAGE(J5550:J5551)</f>
        <v/>
      </c>
      <c r="M5550" s="322">
        <f>_xlfn.STDEV.S(J5550,J5551)</f>
        <v/>
      </c>
      <c r="N5550" s="304" t="n"/>
    </row>
    <row r="5551" ht="15.75" customHeight="1" s="412">
      <c r="A5551" s="300" t="n">
        <v>5624</v>
      </c>
      <c r="B5551" s="300" t="n">
        <v>68</v>
      </c>
      <c r="C5551" s="300" t="inlineStr">
        <is>
          <t>T237</t>
        </is>
      </c>
      <c r="D5551" s="300" t="n">
        <v>21</v>
      </c>
      <c r="E5551" s="301" t="n">
        <v>43657</v>
      </c>
      <c r="F5551" s="300" t="n">
        <v>5288</v>
      </c>
      <c r="G5551" s="300" t="n">
        <v>7983</v>
      </c>
      <c r="H5551" s="302" t="n">
        <v>7511</v>
      </c>
      <c r="I5551" s="300" t="n"/>
      <c r="J5551" s="320">
        <f>+(((G5551-F5551)-(H5551-F5551))/(H5551-F5551))*100</f>
        <v/>
      </c>
      <c r="K5551" s="321" t="n"/>
      <c r="L5551" s="323" t="n"/>
      <c r="M5551" s="324" t="n"/>
      <c r="N5551" s="304" t="n"/>
    </row>
    <row r="5552" ht="15.75" customHeight="1" s="412">
      <c r="A5552" s="300" t="n">
        <v>5625</v>
      </c>
      <c r="B5552" s="300" t="n">
        <v>69</v>
      </c>
      <c r="C5552" s="300" t="inlineStr">
        <is>
          <t>T239</t>
        </is>
      </c>
      <c r="D5552" s="300" t="n">
        <v>21</v>
      </c>
      <c r="E5552" s="301" t="n">
        <v>43657</v>
      </c>
      <c r="F5552" s="300" t="n">
        <v>5248</v>
      </c>
      <c r="G5552" s="300" t="n">
        <v>8092</v>
      </c>
      <c r="H5552" s="302" t="n">
        <v>7596</v>
      </c>
      <c r="I5552" s="300" t="n">
        <v>8</v>
      </c>
      <c r="J5552" s="320">
        <f>+(((G5552-F5552)-(H5552-F5552))/(H5552-F5552))*100</f>
        <v/>
      </c>
      <c r="K5552" s="321" t="n"/>
      <c r="L5552" s="322">
        <f>AVERAGE(J5552:J5553)</f>
        <v/>
      </c>
      <c r="M5552" s="322">
        <f>_xlfn.STDEV.S(J5552,J5553)</f>
        <v/>
      </c>
      <c r="N5552" s="304" t="n"/>
    </row>
    <row r="5553" ht="15.75" customHeight="1" s="412">
      <c r="A5553" s="300" t="n">
        <v>5626</v>
      </c>
      <c r="B5553" s="300" t="n">
        <v>70</v>
      </c>
      <c r="C5553" s="300" t="inlineStr">
        <is>
          <t>T239</t>
        </is>
      </c>
      <c r="D5553" s="300" t="n">
        <v>21</v>
      </c>
      <c r="E5553" s="301" t="n">
        <v>43657</v>
      </c>
      <c r="F5553" s="300" t="n">
        <v>5266</v>
      </c>
      <c r="G5553" s="300" t="n">
        <v>8184</v>
      </c>
      <c r="H5553" s="302" t="n">
        <v>7681</v>
      </c>
      <c r="I5553" s="300" t="n"/>
      <c r="J5553" s="320">
        <f>+(((G5553-F5553)-(H5553-F5553))/(H5553-F5553))*100</f>
        <v/>
      </c>
      <c r="K5553" s="321" t="n"/>
      <c r="L5553" s="323" t="n"/>
      <c r="M5553" s="324" t="n"/>
      <c r="N5553" s="304" t="n"/>
    </row>
    <row r="5554" ht="15.75" customHeight="1" s="412">
      <c r="A5554" s="300" t="n">
        <v>5627</v>
      </c>
      <c r="B5554" s="300" t="n">
        <v>71</v>
      </c>
      <c r="C5554" s="300" t="inlineStr">
        <is>
          <t>T243</t>
        </is>
      </c>
      <c r="D5554" s="300" t="n">
        <v>21</v>
      </c>
      <c r="E5554" s="301" t="n">
        <v>43657</v>
      </c>
      <c r="F5554" s="300" t="n">
        <v>5256</v>
      </c>
      <c r="G5554" s="300" t="n">
        <v>8151</v>
      </c>
      <c r="H5554" s="302" t="n">
        <v>7694</v>
      </c>
      <c r="I5554" s="300" t="n">
        <v>7</v>
      </c>
      <c r="J5554" s="320">
        <f>+(((G5554-F5554)-(H5554-F5554))/(H5554-F5554))*100</f>
        <v/>
      </c>
      <c r="K5554" s="321" t="n"/>
      <c r="L5554" s="322">
        <f>AVERAGE(J5554:J5555)</f>
        <v/>
      </c>
      <c r="M5554" s="322">
        <f>_xlfn.STDEV.S(J5554,J5555)</f>
        <v/>
      </c>
      <c r="N5554" s="304" t="n"/>
    </row>
    <row r="5555" ht="15.75" customHeight="1" s="412">
      <c r="A5555" s="300" t="n">
        <v>5628</v>
      </c>
      <c r="B5555" s="300" t="n">
        <v>72</v>
      </c>
      <c r="C5555" s="300" t="inlineStr">
        <is>
          <t>T243</t>
        </is>
      </c>
      <c r="D5555" s="300" t="n">
        <v>21</v>
      </c>
      <c r="E5555" s="301" t="n">
        <v>43657</v>
      </c>
      <c r="F5555" s="300" t="n">
        <v>5223</v>
      </c>
      <c r="G5555" s="300" t="n">
        <v>8020</v>
      </c>
      <c r="H5555" s="302" t="n">
        <v>7571</v>
      </c>
      <c r="I5555" s="300" t="n"/>
      <c r="J5555" s="320">
        <f>+(((G5555-F5555)-(H5555-F5555))/(H5555-F5555))*100</f>
        <v/>
      </c>
      <c r="K5555" s="321" t="n"/>
      <c r="L5555" s="323" t="n"/>
      <c r="M5555" s="324" t="n"/>
      <c r="N5555" s="304" t="n"/>
    </row>
    <row r="5556" ht="15.75" customHeight="1" s="412">
      <c r="A5556" s="300" t="n">
        <v>5629</v>
      </c>
      <c r="B5556" s="300" t="n">
        <v>73</v>
      </c>
      <c r="C5556" s="300" t="inlineStr">
        <is>
          <t>T245</t>
        </is>
      </c>
      <c r="D5556" s="300" t="n">
        <v>21</v>
      </c>
      <c r="E5556" s="301" t="n">
        <v>43657</v>
      </c>
      <c r="F5556" s="300" t="n">
        <v>5203</v>
      </c>
      <c r="G5556" s="300" t="n">
        <v>7155</v>
      </c>
      <c r="H5556" s="302" t="n">
        <v>6817</v>
      </c>
      <c r="I5556" s="300" t="n">
        <v>6</v>
      </c>
      <c r="J5556" s="320">
        <f>+(((G5556-F5556)-(H5556-F5556))/(H5556-F5556))*100</f>
        <v/>
      </c>
      <c r="K5556" s="321" t="n"/>
      <c r="L5556" s="322">
        <f>AVERAGE(J5556:J5557)</f>
        <v/>
      </c>
      <c r="M5556" s="322">
        <f>_xlfn.STDEV.S(J5556,J5557)</f>
        <v/>
      </c>
      <c r="N5556" s="304" t="n"/>
    </row>
    <row r="5557" ht="15.75" customHeight="1" s="412">
      <c r="A5557" s="300" t="n">
        <v>5630</v>
      </c>
      <c r="B5557" s="300" t="n">
        <v>74</v>
      </c>
      <c r="C5557" s="300" t="inlineStr">
        <is>
          <t>T245</t>
        </is>
      </c>
      <c r="D5557" s="300" t="n">
        <v>21</v>
      </c>
      <c r="E5557" s="301" t="n">
        <v>43657</v>
      </c>
      <c r="F5557" s="300" t="n">
        <v>5309</v>
      </c>
      <c r="G5557" s="300" t="n">
        <v>7296</v>
      </c>
      <c r="H5557" s="302" t="n">
        <v>6947</v>
      </c>
      <c r="I5557" s="300" t="n"/>
      <c r="J5557" s="320">
        <f>+(((G5557-F5557)-(H5557-F5557))/(H5557-F5557))*100</f>
        <v/>
      </c>
      <c r="K5557" s="321" t="n"/>
      <c r="L5557" s="323" t="n"/>
      <c r="M5557" s="324" t="n"/>
      <c r="N5557" s="304" t="n"/>
    </row>
    <row r="5558" ht="15.75" customHeight="1" s="412">
      <c r="A5558" s="300" t="n">
        <v>5631</v>
      </c>
      <c r="B5558" s="300" t="n">
        <v>75</v>
      </c>
      <c r="C5558" s="300" t="inlineStr">
        <is>
          <t>T249</t>
        </is>
      </c>
      <c r="D5558" s="300" t="n">
        <v>21</v>
      </c>
      <c r="E5558" s="301" t="n">
        <v>43657</v>
      </c>
      <c r="F5558" s="300" t="n">
        <v>5226</v>
      </c>
      <c r="G5558" s="300" t="n">
        <v>8042</v>
      </c>
      <c r="H5558" s="302" t="n">
        <v>7560</v>
      </c>
      <c r="I5558" s="300" t="n">
        <v>8</v>
      </c>
      <c r="J5558" s="320">
        <f>+(((G5558-F5558)-(H5558-F5558))/(H5558-F5558))*100</f>
        <v/>
      </c>
      <c r="K5558" s="321" t="n"/>
      <c r="L5558" s="322">
        <f>AVERAGE(J5558:J5559)</f>
        <v/>
      </c>
      <c r="M5558" s="322">
        <f>_xlfn.STDEV.S(J5558,J5559)</f>
        <v/>
      </c>
      <c r="N5558" s="304" t="n"/>
    </row>
    <row r="5559" ht="15.75" customHeight="1" s="412">
      <c r="A5559" s="300" t="n">
        <v>5632</v>
      </c>
      <c r="B5559" s="300" t="n">
        <v>76</v>
      </c>
      <c r="C5559" s="300" t="inlineStr">
        <is>
          <t>T249</t>
        </is>
      </c>
      <c r="D5559" s="300" t="n">
        <v>21</v>
      </c>
      <c r="E5559" s="301" t="n">
        <v>43657</v>
      </c>
      <c r="F5559" s="300" t="n">
        <v>5239</v>
      </c>
      <c r="G5559" s="300" t="n">
        <v>8085</v>
      </c>
      <c r="H5559" s="302" t="n">
        <v>7597</v>
      </c>
      <c r="I5559" s="300" t="n"/>
      <c r="J5559" s="320">
        <f>+(((G5559-F5559)-(H5559-F5559))/(H5559-F5559))*100</f>
        <v/>
      </c>
      <c r="K5559" s="321" t="n"/>
      <c r="L5559" s="323" t="n"/>
      <c r="M5559" s="324" t="n"/>
      <c r="N5559" s="304" t="n"/>
    </row>
    <row r="5560" ht="15.75" customHeight="1" s="412">
      <c r="A5560" s="300" t="n">
        <v>5633</v>
      </c>
      <c r="B5560" s="300" t="n">
        <v>77</v>
      </c>
      <c r="C5560" s="300" t="inlineStr">
        <is>
          <t>T253</t>
        </is>
      </c>
      <c r="D5560" s="300" t="n">
        <v>21</v>
      </c>
      <c r="E5560" s="301" t="n">
        <v>43657</v>
      </c>
      <c r="F5560" s="300" t="n">
        <v>5212</v>
      </c>
      <c r="G5560" s="300" t="n">
        <v>6750</v>
      </c>
      <c r="H5560" s="302" t="n">
        <v>6463</v>
      </c>
      <c r="I5560" s="300" t="n">
        <v>8</v>
      </c>
      <c r="J5560" s="320">
        <f>+(((G5560-F5560)-(H5560-F5560))/(H5560-F5560))*100</f>
        <v/>
      </c>
      <c r="K5560" s="321" t="n"/>
      <c r="L5560" s="322">
        <f>AVERAGE(J5560:J5561)</f>
        <v/>
      </c>
      <c r="M5560" s="322">
        <f>_xlfn.STDEV.S(J5560,J5561)</f>
        <v/>
      </c>
      <c r="N5560" s="304" t="n"/>
    </row>
    <row r="5561" ht="15.75" customHeight="1" s="412">
      <c r="A5561" s="300" t="n">
        <v>5634</v>
      </c>
      <c r="B5561" s="300" t="n">
        <v>78</v>
      </c>
      <c r="C5561" s="300" t="inlineStr">
        <is>
          <t>T253</t>
        </is>
      </c>
      <c r="D5561" s="300" t="n">
        <v>21</v>
      </c>
      <c r="E5561" s="301" t="n">
        <v>43657</v>
      </c>
      <c r="F5561" s="300" t="n">
        <v>5245</v>
      </c>
      <c r="G5561" s="300" t="n">
        <v>6751</v>
      </c>
      <c r="H5561" s="302" t="n">
        <v>6473</v>
      </c>
      <c r="I5561" s="300" t="n"/>
      <c r="J5561" s="320">
        <f>+(((G5561-F5561)-(H5561-F5561))/(H5561-F5561))*100</f>
        <v/>
      </c>
      <c r="K5561" s="321" t="n"/>
      <c r="L5561" s="323" t="n"/>
      <c r="M5561" s="324" t="n"/>
      <c r="N5561" s="304" t="n"/>
    </row>
    <row r="5562" ht="15.75" customHeight="1" s="412">
      <c r="A5562" s="300" t="n">
        <v>5635</v>
      </c>
      <c r="B5562" s="300" t="n">
        <v>79</v>
      </c>
      <c r="C5562" s="300" t="inlineStr">
        <is>
          <t>T254</t>
        </is>
      </c>
      <c r="D5562" s="300" t="n">
        <v>21</v>
      </c>
      <c r="E5562" s="301" t="n">
        <v>43657</v>
      </c>
      <c r="F5562" s="300" t="n">
        <v>5242</v>
      </c>
      <c r="G5562" s="300" t="n">
        <v>8307</v>
      </c>
      <c r="H5562" s="302" t="n">
        <v>7771</v>
      </c>
      <c r="I5562" s="300" t="n">
        <v>6</v>
      </c>
      <c r="J5562" s="320">
        <f>+(((G5562-F5562)-(H5562-F5562))/(H5562-F5562))*100</f>
        <v/>
      </c>
      <c r="K5562" s="321" t="n"/>
      <c r="L5562" s="322">
        <f>AVERAGE(J5562:J5563)</f>
        <v/>
      </c>
      <c r="M5562" s="322">
        <f>_xlfn.STDEV.S(J5562,J5563)</f>
        <v/>
      </c>
      <c r="N5562" s="304" t="n"/>
    </row>
    <row r="5563" ht="15.75" customHeight="1" s="412">
      <c r="A5563" s="300" t="n">
        <v>5636</v>
      </c>
      <c r="B5563" s="300" t="n">
        <v>80</v>
      </c>
      <c r="C5563" s="300" t="inlineStr">
        <is>
          <t>T254</t>
        </is>
      </c>
      <c r="D5563" s="300" t="n">
        <v>21</v>
      </c>
      <c r="E5563" s="301" t="n">
        <v>43657</v>
      </c>
      <c r="F5563" s="300" t="n">
        <v>5245</v>
      </c>
      <c r="G5563" s="300" t="n">
        <v>8098</v>
      </c>
      <c r="H5563" s="302" t="n">
        <v>7599</v>
      </c>
      <c r="I5563" s="300" t="n"/>
      <c r="J5563" s="320">
        <f>+(((G5563-F5563)-(H5563-F5563))/(H5563-F5563))*100</f>
        <v/>
      </c>
      <c r="K5563" s="321" t="n"/>
      <c r="L5563" s="323" t="n"/>
      <c r="M5563" s="324" t="n"/>
      <c r="N5563" s="304" t="n"/>
    </row>
    <row r="5564" ht="15.75" customHeight="1" s="412">
      <c r="A5564" s="300" t="n">
        <v>5637</v>
      </c>
      <c r="B5564" s="300" t="n">
        <v>81</v>
      </c>
      <c r="C5564" s="300" t="inlineStr">
        <is>
          <t>T256</t>
        </is>
      </c>
      <c r="D5564" s="300" t="n">
        <v>21</v>
      </c>
      <c r="E5564" s="301" t="n">
        <v>43657</v>
      </c>
      <c r="F5564" s="300" t="n">
        <v>5180</v>
      </c>
      <c r="G5564" s="300" t="n">
        <v>8557</v>
      </c>
      <c r="H5564" s="302" t="n">
        <v>7971</v>
      </c>
      <c r="I5564" s="300" t="n">
        <v>7</v>
      </c>
      <c r="J5564" s="320">
        <f>+(((G5564-F5564)-(H5564-F5564))/(H5564-F5564))*100</f>
        <v/>
      </c>
      <c r="K5564" s="321" t="n"/>
      <c r="L5564" s="322">
        <f>AVERAGE(J5564:J5565)</f>
        <v/>
      </c>
      <c r="M5564" s="322">
        <f>_xlfn.STDEV.S(J5564,J5565)</f>
        <v/>
      </c>
      <c r="N5564" s="304" t="n"/>
    </row>
    <row r="5565" ht="15.75" customHeight="1" s="412">
      <c r="A5565" s="300" t="n">
        <v>5638</v>
      </c>
      <c r="B5565" s="300" t="n">
        <v>82</v>
      </c>
      <c r="C5565" s="300" t="inlineStr">
        <is>
          <t>T256</t>
        </is>
      </c>
      <c r="D5565" s="300" t="n">
        <v>21</v>
      </c>
      <c r="E5565" s="301" t="n">
        <v>43657</v>
      </c>
      <c r="F5565" s="300" t="n">
        <v>5194</v>
      </c>
      <c r="G5565" s="300" t="n">
        <v>8531</v>
      </c>
      <c r="H5565" s="302" t="n">
        <v>7657</v>
      </c>
      <c r="I5565" s="300" t="n"/>
      <c r="J5565" s="320">
        <f>+(((G5565-F5565)-(H5565-F5565))/(H5565-F5565))*100</f>
        <v/>
      </c>
      <c r="K5565" s="321" t="n"/>
      <c r="L5565" s="323" t="n"/>
      <c r="M5565" s="324" t="n"/>
      <c r="N5565" s="304" t="n"/>
    </row>
    <row r="5566" ht="15.75" customHeight="1" s="412">
      <c r="A5566" s="300" t="n">
        <v>5639</v>
      </c>
      <c r="B5566" s="300" t="n">
        <v>83</v>
      </c>
      <c r="C5566" s="300" t="inlineStr">
        <is>
          <t>T257</t>
        </is>
      </c>
      <c r="D5566" s="300" t="n">
        <v>21</v>
      </c>
      <c r="E5566" s="301" t="n">
        <v>43657</v>
      </c>
      <c r="F5566" s="300" t="n">
        <v>5294</v>
      </c>
      <c r="G5566" s="300" t="n">
        <v>7348</v>
      </c>
      <c r="H5566" s="302" t="n">
        <v>6998</v>
      </c>
      <c r="I5566" s="300" t="n">
        <v>9</v>
      </c>
      <c r="J5566" s="320">
        <f>+(((G5566-F5566)-(H5566-F5566))/(H5566-F5566))*100</f>
        <v/>
      </c>
      <c r="K5566" s="321" t="n"/>
      <c r="L5566" s="322">
        <f>AVERAGE(J5566:J5567)</f>
        <v/>
      </c>
      <c r="M5566" s="322">
        <f>_xlfn.STDEV.S(J5566,J5567)</f>
        <v/>
      </c>
      <c r="N5566" s="304" t="n"/>
    </row>
    <row r="5567" ht="15.75" customHeight="1" s="412">
      <c r="A5567" s="300" t="n">
        <v>5640</v>
      </c>
      <c r="B5567" s="300" t="n">
        <v>84</v>
      </c>
      <c r="C5567" s="300" t="inlineStr">
        <is>
          <t>T257</t>
        </is>
      </c>
      <c r="D5567" s="300" t="n">
        <v>21</v>
      </c>
      <c r="E5567" s="301" t="n">
        <v>43657</v>
      </c>
      <c r="F5567" s="300" t="n">
        <v>5375</v>
      </c>
      <c r="G5567" s="300" t="n">
        <v>7536</v>
      </c>
      <c r="H5567" s="302" t="n">
        <v>7174</v>
      </c>
      <c r="I5567" s="300" t="n"/>
      <c r="J5567" s="320">
        <f>+(((G5567-F5567)-(H5567-F5567))/(H5567-F5567))*100</f>
        <v/>
      </c>
      <c r="K5567" s="321" t="n"/>
      <c r="L5567" s="323" t="n"/>
      <c r="M5567" s="324" t="n"/>
      <c r="N5567" s="304" t="n"/>
    </row>
    <row r="5568" ht="15.75" customHeight="1" s="412">
      <c r="A5568" s="300" t="n">
        <v>5641</v>
      </c>
      <c r="B5568" s="300" t="n">
        <v>85</v>
      </c>
      <c r="C5568" s="300" t="inlineStr">
        <is>
          <t>T259</t>
        </is>
      </c>
      <c r="D5568" s="300" t="n">
        <v>21</v>
      </c>
      <c r="E5568" s="301" t="n">
        <v>43657</v>
      </c>
      <c r="F5568" s="300" t="n">
        <v>5253</v>
      </c>
      <c r="G5568" s="300" t="n">
        <v>8516</v>
      </c>
      <c r="H5568" s="302" t="n">
        <v>7964</v>
      </c>
      <c r="I5568" s="300" t="n">
        <v>6</v>
      </c>
      <c r="J5568" s="320">
        <f>+(((G5568-F5568)-(H5568-F5568))/(H5568-F5568))*100</f>
        <v/>
      </c>
      <c r="K5568" s="321" t="n"/>
      <c r="L5568" s="322">
        <f>AVERAGE(J5568:J5569)</f>
        <v/>
      </c>
      <c r="M5568" s="322">
        <f>_xlfn.STDEV.S(J5568,J5569)</f>
        <v/>
      </c>
      <c r="N5568" s="304" t="n"/>
    </row>
    <row r="5569" ht="15.75" customHeight="1" s="412">
      <c r="A5569" s="300" t="n">
        <v>5642</v>
      </c>
      <c r="B5569" s="300" t="n">
        <v>86</v>
      </c>
      <c r="C5569" s="300" t="inlineStr">
        <is>
          <t>T259</t>
        </is>
      </c>
      <c r="D5569" s="300" t="n">
        <v>21</v>
      </c>
      <c r="E5569" s="301" t="n">
        <v>43657</v>
      </c>
      <c r="F5569" s="300" t="n">
        <v>5281</v>
      </c>
      <c r="G5569" s="300" t="n">
        <v>8645</v>
      </c>
      <c r="H5569" s="302" t="n">
        <v>8055</v>
      </c>
      <c r="I5569" s="300" t="n"/>
      <c r="J5569" s="320">
        <f>+(((G5569-F5569)-(H5569-F5569))/(H5569-F5569))*100</f>
        <v/>
      </c>
      <c r="K5569" s="321" t="n"/>
      <c r="L5569" s="323" t="n"/>
      <c r="M5569" s="324" t="n"/>
      <c r="N5569" s="304" t="n"/>
    </row>
    <row r="5570" ht="15.75" customHeight="1" s="412">
      <c r="A5570" s="300" t="n">
        <v>5643</v>
      </c>
      <c r="B5570" s="300" t="n">
        <v>87</v>
      </c>
      <c r="C5570" s="300" t="inlineStr">
        <is>
          <t>T260</t>
        </is>
      </c>
      <c r="D5570" s="300" t="n">
        <v>21</v>
      </c>
      <c r="E5570" s="301" t="n">
        <v>43657</v>
      </c>
      <c r="F5570" s="300" t="n">
        <v>5250</v>
      </c>
      <c r="G5570" s="300" t="n">
        <v>8082</v>
      </c>
      <c r="H5570" s="302" t="n">
        <v>7610</v>
      </c>
      <c r="I5570" s="300" t="n">
        <v>9</v>
      </c>
      <c r="J5570" s="320">
        <f>+(((G5570-F5570)-(H5570-F5570))/(H5570-F5570))*100</f>
        <v/>
      </c>
      <c r="K5570" s="321" t="n"/>
      <c r="L5570" s="322">
        <f>AVERAGE(J5570:J5571)</f>
        <v/>
      </c>
      <c r="M5570" s="322">
        <f>_xlfn.STDEV.S(J5570,J5571)</f>
        <v/>
      </c>
      <c r="N5570" s="304" t="n"/>
    </row>
    <row r="5571" ht="15.75" customHeight="1" s="412">
      <c r="A5571" s="300" t="n">
        <v>5644</v>
      </c>
      <c r="B5571" s="300" t="n">
        <v>88</v>
      </c>
      <c r="C5571" s="300" t="inlineStr">
        <is>
          <t>T260</t>
        </is>
      </c>
      <c r="D5571" s="300" t="n">
        <v>21</v>
      </c>
      <c r="E5571" s="301" t="n">
        <v>43657</v>
      </c>
      <c r="F5571" s="300" t="n">
        <v>5241</v>
      </c>
      <c r="G5571" s="300" t="n">
        <v>7721</v>
      </c>
      <c r="H5571" s="302" t="n">
        <v>7315</v>
      </c>
      <c r="I5571" s="300" t="n"/>
      <c r="J5571" s="320">
        <f>+(((G5571-F5571)-(H5571-F5571))/(H5571-F5571))*100</f>
        <v/>
      </c>
      <c r="K5571" s="321" t="n"/>
      <c r="L5571" s="323" t="n"/>
      <c r="M5571" s="324" t="n"/>
      <c r="N5571" s="304" t="n"/>
    </row>
    <row r="5572" ht="15.75" customHeight="1" s="412">
      <c r="A5572" s="300" t="n">
        <v>5645</v>
      </c>
      <c r="B5572" s="300" t="n">
        <v>89</v>
      </c>
      <c r="C5572" s="300" t="inlineStr">
        <is>
          <t>T262</t>
        </is>
      </c>
      <c r="D5572" s="300" t="n">
        <v>21</v>
      </c>
      <c r="E5572" s="301" t="n">
        <v>43657</v>
      </c>
      <c r="F5572" s="300" t="n">
        <v>5188</v>
      </c>
      <c r="G5572" s="300" t="n">
        <v>7093</v>
      </c>
      <c r="H5572" s="302" t="n">
        <v>6785</v>
      </c>
      <c r="I5572" s="300" t="n">
        <v>6</v>
      </c>
      <c r="J5572" s="320">
        <f>+(((G5572-F5572)-(H5572-F5572))/(H5572-F5572))*100</f>
        <v/>
      </c>
      <c r="K5572" s="321" t="n"/>
      <c r="L5572" s="322">
        <f>AVERAGE(J5572:J5573)</f>
        <v/>
      </c>
      <c r="M5572" s="322">
        <f>_xlfn.STDEV.S(J5572,J5573)</f>
        <v/>
      </c>
      <c r="N5572" s="304" t="n"/>
    </row>
    <row r="5573" ht="15.75" customHeight="1" s="412">
      <c r="A5573" s="300" t="n">
        <v>5646</v>
      </c>
      <c r="B5573" s="300" t="n">
        <v>90</v>
      </c>
      <c r="C5573" s="300" t="inlineStr">
        <is>
          <t>T262</t>
        </is>
      </c>
      <c r="D5573" s="300" t="n">
        <v>21</v>
      </c>
      <c r="E5573" s="301" t="n">
        <v>43657</v>
      </c>
      <c r="F5573" s="300" t="n">
        <v>5202</v>
      </c>
      <c r="G5573" s="300" t="n">
        <v>7065</v>
      </c>
      <c r="H5573" s="302" t="n">
        <v>6767</v>
      </c>
      <c r="I5573" s="300" t="n"/>
      <c r="J5573" s="320">
        <f>+(((G5573-F5573)-(H5573-F5573))/(H5573-F5573))*100</f>
        <v/>
      </c>
      <c r="K5573" s="321" t="n"/>
      <c r="L5573" s="323" t="n"/>
      <c r="M5573" s="324" t="n"/>
      <c r="N5573" s="304" t="n"/>
    </row>
    <row r="5574" ht="15.75" customHeight="1" s="412">
      <c r="A5574" s="300" t="n">
        <v>5647</v>
      </c>
      <c r="B5574" s="300" t="n">
        <v>91</v>
      </c>
      <c r="C5574" s="300" t="inlineStr">
        <is>
          <t>T266</t>
        </is>
      </c>
      <c r="D5574" s="300" t="n">
        <v>21</v>
      </c>
      <c r="E5574" s="301" t="n">
        <v>43657</v>
      </c>
      <c r="F5574" s="300" t="n">
        <v>5252</v>
      </c>
      <c r="G5574" s="300" t="n">
        <v>8575</v>
      </c>
      <c r="H5574" s="302" t="n">
        <v>7970</v>
      </c>
      <c r="I5574" s="300" t="n">
        <v>6</v>
      </c>
      <c r="J5574" s="320">
        <f>+(((G5574-F5574)-(H5574-F5574))/(H5574-F5574))*100</f>
        <v/>
      </c>
      <c r="K5574" s="321" t="n"/>
      <c r="L5574" s="322">
        <f>AVERAGE(J5574:J5575)</f>
        <v/>
      </c>
      <c r="M5574" s="322">
        <f>_xlfn.STDEV.S(J5574,J5575)</f>
        <v/>
      </c>
      <c r="N5574" s="304" t="n"/>
    </row>
    <row r="5575" ht="15.75" customHeight="1" s="412">
      <c r="A5575" s="300" t="n">
        <v>5648</v>
      </c>
      <c r="B5575" s="300" t="n">
        <v>92</v>
      </c>
      <c r="C5575" s="300" t="inlineStr">
        <is>
          <t>T266</t>
        </is>
      </c>
      <c r="D5575" s="300" t="n">
        <v>21</v>
      </c>
      <c r="E5575" s="301" t="n">
        <v>43657</v>
      </c>
      <c r="F5575" s="300" t="n">
        <v>5241</v>
      </c>
      <c r="G5575" s="300" t="n">
        <v>8430</v>
      </c>
      <c r="H5575" s="302" t="n">
        <v>7841</v>
      </c>
      <c r="I5575" s="300" t="n"/>
      <c r="J5575" s="320">
        <f>+(((G5575-F5575)-(H5575-F5575))/(H5575-F5575))*100</f>
        <v/>
      </c>
      <c r="K5575" s="321" t="n"/>
      <c r="L5575" s="323" t="n"/>
      <c r="M5575" s="324" t="n"/>
      <c r="N5575" s="304" t="n"/>
    </row>
    <row r="5576" ht="15.75" customHeight="1" s="412">
      <c r="A5576" s="300" t="n">
        <v>5649</v>
      </c>
      <c r="B5576" s="300" t="n">
        <v>93</v>
      </c>
      <c r="C5576" s="300" t="inlineStr">
        <is>
          <t>T303</t>
        </is>
      </c>
      <c r="D5576" s="300" t="n">
        <v>21</v>
      </c>
      <c r="E5576" s="301" t="n">
        <v>43657</v>
      </c>
      <c r="F5576" s="300" t="n">
        <v>5234</v>
      </c>
      <c r="G5576" s="300" t="n">
        <v>8319</v>
      </c>
      <c r="H5576" s="302" t="n">
        <v>7821</v>
      </c>
      <c r="I5576" s="300" t="n">
        <v>5</v>
      </c>
      <c r="J5576" s="320">
        <f>+(((G5576-F5576)-(H5576-F5576))/(H5576-F5576))*100</f>
        <v/>
      </c>
      <c r="K5576" s="321" t="n"/>
      <c r="L5576" s="322">
        <f>AVERAGE(J5576:J5577)</f>
        <v/>
      </c>
      <c r="M5576" s="322">
        <f>_xlfn.STDEV.S(J5576,J5577)</f>
        <v/>
      </c>
      <c r="N5576" s="304" t="n"/>
    </row>
    <row r="5577" ht="15.75" customHeight="1" s="412">
      <c r="A5577" s="300" t="n">
        <v>5650</v>
      </c>
      <c r="B5577" s="300" t="n">
        <v>94</v>
      </c>
      <c r="C5577" s="300" t="inlineStr">
        <is>
          <t>T303</t>
        </is>
      </c>
      <c r="D5577" s="300" t="n">
        <v>21</v>
      </c>
      <c r="E5577" s="301" t="n">
        <v>43657</v>
      </c>
      <c r="F5577" s="300" t="n">
        <v>5218</v>
      </c>
      <c r="G5577" s="300" t="n">
        <v>8555</v>
      </c>
      <c r="H5577" s="302" t="n">
        <v>8021</v>
      </c>
      <c r="I5577" s="300" t="n"/>
      <c r="J5577" s="320">
        <f>+(((G5577-F5577)-(H5577-F5577))/(H5577-F5577))*100</f>
        <v/>
      </c>
      <c r="K5577" s="321" t="n"/>
      <c r="L5577" s="323" t="n"/>
      <c r="M5577" s="324" t="n"/>
      <c r="N5577" s="304" t="n"/>
    </row>
    <row r="5578" ht="15.75" customHeight="1" s="412">
      <c r="A5578" s="300" t="n">
        <v>5651</v>
      </c>
      <c r="B5578" s="300" t="n">
        <v>95</v>
      </c>
      <c r="C5578" s="300" t="inlineStr">
        <is>
          <t>T304</t>
        </is>
      </c>
      <c r="D5578" s="300" t="n">
        <v>21</v>
      </c>
      <c r="E5578" s="301" t="n">
        <v>43657</v>
      </c>
      <c r="F5578" s="300" t="n">
        <v>5232</v>
      </c>
      <c r="G5578" s="300" t="n">
        <v>7767</v>
      </c>
      <c r="H5578" s="302" t="n">
        <v>7343</v>
      </c>
      <c r="I5578" s="300" t="n">
        <v>6</v>
      </c>
      <c r="J5578" s="320">
        <f>+(((G5578-F5578)-(H5578-F5578))/(H5578-F5578))*100</f>
        <v/>
      </c>
      <c r="K5578" s="321" t="n"/>
      <c r="L5578" s="322">
        <f>AVERAGE(J5578:J5579)</f>
        <v/>
      </c>
      <c r="M5578" s="322">
        <f>_xlfn.STDEV.S(J5578,J5579)</f>
        <v/>
      </c>
      <c r="N5578" s="304" t="n"/>
    </row>
    <row r="5579" ht="15.75" customHeight="1" s="412">
      <c r="A5579" s="300" t="n">
        <v>5652</v>
      </c>
      <c r="B5579" s="300" t="n">
        <v>96</v>
      </c>
      <c r="C5579" s="300" t="inlineStr">
        <is>
          <t>T304</t>
        </is>
      </c>
      <c r="D5579" s="300" t="n">
        <v>21</v>
      </c>
      <c r="E5579" s="301" t="n">
        <v>43657</v>
      </c>
      <c r="F5579" s="300" t="n">
        <v>5242</v>
      </c>
      <c r="G5579" s="300" t="n">
        <v>7704</v>
      </c>
      <c r="H5579" s="302" t="n">
        <v>7299</v>
      </c>
      <c r="I5579" s="300" t="n"/>
      <c r="J5579" s="320">
        <f>+(((G5579-F5579)-(H5579-F5579))/(H5579-F5579))*100</f>
        <v/>
      </c>
      <c r="K5579" s="321" t="n"/>
      <c r="L5579" s="323" t="n"/>
      <c r="M5579" s="324" t="n"/>
      <c r="N5579" s="304" t="n"/>
    </row>
    <row r="5580" ht="15.75" customHeight="1" s="412">
      <c r="A5580" s="300" t="n">
        <v>5653</v>
      </c>
      <c r="B5580" s="300" t="n">
        <v>97</v>
      </c>
      <c r="C5580" s="300" t="inlineStr">
        <is>
          <t>T308</t>
        </is>
      </c>
      <c r="D5580" s="300" t="n">
        <v>21</v>
      </c>
      <c r="E5580" s="301" t="n">
        <v>43657</v>
      </c>
      <c r="F5580" s="300" t="n">
        <v>5287</v>
      </c>
      <c r="G5580" s="300" t="n">
        <v>7632</v>
      </c>
      <c r="H5580" s="302" t="n">
        <v>7242</v>
      </c>
      <c r="I5580" s="300" t="n">
        <v>7</v>
      </c>
      <c r="J5580" s="320">
        <f>+(((G5580-F5580)-(H5580-F5580))/(H5580-F5580))*100</f>
        <v/>
      </c>
      <c r="K5580" s="321" t="n"/>
      <c r="L5580" s="322">
        <f>AVERAGE(J5580:J5581)</f>
        <v/>
      </c>
      <c r="M5580" s="322">
        <f>_xlfn.STDEV.S(J5580,J5581)</f>
        <v/>
      </c>
      <c r="N5580" s="304" t="n"/>
    </row>
    <row r="5581" ht="15.75" customHeight="1" s="412">
      <c r="A5581" s="300" t="n">
        <v>5654</v>
      </c>
      <c r="B5581" s="300" t="n">
        <v>98</v>
      </c>
      <c r="C5581" s="300" t="inlineStr">
        <is>
          <t>T308</t>
        </is>
      </c>
      <c r="D5581" s="300" t="n">
        <v>21</v>
      </c>
      <c r="E5581" s="301" t="n">
        <v>43657</v>
      </c>
      <c r="F5581" s="300" t="n">
        <v>5252</v>
      </c>
      <c r="G5581" s="300" t="n">
        <v>7702</v>
      </c>
      <c r="H5581" s="302" t="n">
        <v>7285</v>
      </c>
      <c r="I5581" s="300" t="n"/>
      <c r="J5581" s="320">
        <f>+(((G5581-F5581)-(H5581-F5581))/(H5581-F5581))*100</f>
        <v/>
      </c>
      <c r="K5581" s="321" t="n"/>
      <c r="L5581" s="323" t="n"/>
      <c r="M5581" s="324" t="n"/>
      <c r="N5581" s="304" t="n"/>
    </row>
    <row r="5582" ht="15.75" customHeight="1" s="412">
      <c r="A5582" s="300" t="n">
        <v>5655</v>
      </c>
      <c r="B5582" s="300" t="n">
        <v>99</v>
      </c>
      <c r="C5582" s="300" t="inlineStr">
        <is>
          <t>T310</t>
        </is>
      </c>
      <c r="D5582" s="300" t="n">
        <v>21</v>
      </c>
      <c r="E5582" s="301" t="n">
        <v>43657</v>
      </c>
      <c r="F5582" s="300" t="n">
        <v>5182</v>
      </c>
      <c r="G5582" s="300" t="n">
        <v>7989</v>
      </c>
      <c r="H5582" s="302" t="n">
        <v>7532</v>
      </c>
      <c r="I5582" s="300" t="n">
        <v>6</v>
      </c>
      <c r="J5582" s="320">
        <f>+(((G5582-F5582)-(H5582-F5582))/(H5582-F5582))*100</f>
        <v/>
      </c>
      <c r="K5582" s="321" t="n"/>
      <c r="L5582" s="322">
        <f>AVERAGE(J5582:J5583)</f>
        <v/>
      </c>
      <c r="M5582" s="322">
        <f>_xlfn.STDEV.S(J5582,J5583)</f>
        <v/>
      </c>
      <c r="N5582" s="304" t="n"/>
    </row>
    <row r="5583" ht="15.75" customHeight="1" s="412">
      <c r="A5583" s="300" t="n">
        <v>5656</v>
      </c>
      <c r="B5583" s="300" t="n">
        <v>100</v>
      </c>
      <c r="C5583" s="300" t="inlineStr">
        <is>
          <t>T310</t>
        </is>
      </c>
      <c r="D5583" s="300" t="n">
        <v>21</v>
      </c>
      <c r="E5583" s="301" t="n">
        <v>43657</v>
      </c>
      <c r="F5583" s="300" t="n">
        <v>5209</v>
      </c>
      <c r="G5583" s="300" t="n">
        <v>8064</v>
      </c>
      <c r="H5583" s="302" t="n">
        <v>7589</v>
      </c>
      <c r="I5583" s="300" t="n"/>
      <c r="J5583" s="320">
        <f>+(((G5583-F5583)-(H5583-F5583))/(H5583-F5583))*100</f>
        <v/>
      </c>
      <c r="K5583" s="321" t="n"/>
      <c r="L5583" s="323" t="n"/>
      <c r="M5583" s="324" t="n"/>
      <c r="N5583" s="304" t="n"/>
    </row>
    <row r="5584" ht="15.75" customHeight="1" s="412">
      <c r="A5584" s="300" t="n">
        <v>5657</v>
      </c>
      <c r="B5584" s="300" t="n">
        <v>101</v>
      </c>
      <c r="C5584" s="300" t="inlineStr">
        <is>
          <t>T313</t>
        </is>
      </c>
      <c r="D5584" s="300" t="n">
        <v>21</v>
      </c>
      <c r="E5584" s="301" t="n">
        <v>43657</v>
      </c>
      <c r="F5584" s="300" t="n">
        <v>5208</v>
      </c>
      <c r="G5584" s="300" t="n">
        <v>8108</v>
      </c>
      <c r="H5584" s="302" t="n">
        <v>7639</v>
      </c>
      <c r="I5584" s="300" t="n">
        <v>7</v>
      </c>
      <c r="J5584" s="320">
        <f>+(((G5584-F5584)-(H5584-F5584))/(H5584-F5584))*100</f>
        <v/>
      </c>
      <c r="K5584" s="321" t="n"/>
      <c r="L5584" s="322">
        <f>AVERAGE(J5584:J5585)</f>
        <v/>
      </c>
      <c r="M5584" s="322">
        <f>_xlfn.STDEV.S(J5584,J5585)</f>
        <v/>
      </c>
      <c r="N5584" s="304" t="n"/>
    </row>
    <row r="5585" ht="15.75" customHeight="1" s="412">
      <c r="A5585" s="300" t="n">
        <v>5658</v>
      </c>
      <c r="B5585" s="300" t="n">
        <v>102</v>
      </c>
      <c r="C5585" s="300" t="inlineStr">
        <is>
          <t>T313</t>
        </is>
      </c>
      <c r="D5585" s="300" t="n">
        <v>21</v>
      </c>
      <c r="E5585" s="301" t="n">
        <v>43657</v>
      </c>
      <c r="F5585" s="300" t="n">
        <v>5224</v>
      </c>
      <c r="G5585" s="300" t="n">
        <v>8250</v>
      </c>
      <c r="H5585" s="302" t="n">
        <v>7769</v>
      </c>
      <c r="I5585" s="300" t="n"/>
      <c r="J5585" s="320">
        <f>+(((G5585-F5585)-(H5585-F5585))/(H5585-F5585))*100</f>
        <v/>
      </c>
      <c r="K5585" s="321" t="n"/>
      <c r="L5585" s="323" t="n"/>
      <c r="M5585" s="324" t="n"/>
      <c r="N5585" s="304" t="n"/>
    </row>
    <row r="5586" ht="15.75" customHeight="1" s="412">
      <c r="A5586" s="300" t="n">
        <v>5659</v>
      </c>
      <c r="B5586" s="300" t="n">
        <v>103</v>
      </c>
      <c r="C5586" s="300" t="inlineStr">
        <is>
          <t>T316</t>
        </is>
      </c>
      <c r="D5586" s="300" t="n">
        <v>21</v>
      </c>
      <c r="E5586" s="301" t="n">
        <v>43657</v>
      </c>
      <c r="F5586" s="300" t="n">
        <v>5213</v>
      </c>
      <c r="G5586" s="300" t="n">
        <v>7301</v>
      </c>
      <c r="H5586" s="302" t="n">
        <v>6962</v>
      </c>
      <c r="I5586" s="300" t="n">
        <v>6</v>
      </c>
      <c r="J5586" s="320">
        <f>+(((G5586-F5586)-(H5586-F5586))/(H5586-F5586))*100</f>
        <v/>
      </c>
      <c r="K5586" s="321" t="n"/>
      <c r="L5586" s="322">
        <f>AVERAGE(J5586:J5587)</f>
        <v/>
      </c>
      <c r="M5586" s="322">
        <f>_xlfn.STDEV.S(J5586,J5587)</f>
        <v/>
      </c>
      <c r="N5586" s="304" t="n"/>
    </row>
    <row r="5587" ht="15.75" customHeight="1" s="412">
      <c r="A5587" s="300" t="n">
        <v>5660</v>
      </c>
      <c r="B5587" s="300" t="n">
        <v>104</v>
      </c>
      <c r="C5587" s="300" t="inlineStr">
        <is>
          <t>T316</t>
        </is>
      </c>
      <c r="D5587" s="300" t="n">
        <v>21</v>
      </c>
      <c r="E5587" s="301" t="n">
        <v>43657</v>
      </c>
      <c r="F5587" s="300" t="n">
        <v>5257</v>
      </c>
      <c r="G5587" s="300" t="n">
        <v>7250</v>
      </c>
      <c r="H5587" s="302" t="n">
        <v>6924</v>
      </c>
      <c r="I5587" s="300" t="n"/>
      <c r="J5587" s="320">
        <f>+(((G5587-F5587)-(H5587-F5587))/(H5587-F5587))*100</f>
        <v/>
      </c>
      <c r="K5587" s="321" t="n"/>
      <c r="L5587" s="323" t="n"/>
      <c r="M5587" s="324" t="n"/>
      <c r="N5587" s="304" t="n"/>
    </row>
    <row r="5588" ht="15.75" customHeight="1" s="412">
      <c r="A5588" s="300" t="n">
        <v>5661</v>
      </c>
      <c r="B5588" s="300" t="n">
        <v>105</v>
      </c>
      <c r="C5588" s="300" t="inlineStr">
        <is>
          <t>T322</t>
        </is>
      </c>
      <c r="D5588" s="300" t="n">
        <v>21</v>
      </c>
      <c r="E5588" s="301" t="n">
        <v>43657</v>
      </c>
      <c r="F5588" s="300" t="n">
        <v>5251</v>
      </c>
      <c r="G5588" s="300" t="n">
        <v>8403</v>
      </c>
      <c r="H5588" s="302" t="n">
        <v>7892</v>
      </c>
      <c r="I5588" s="300" t="n">
        <v>7</v>
      </c>
      <c r="J5588" s="320">
        <f>+(((G5588-F5588)-(H5588-F5588))/(H5588-F5588))*100</f>
        <v/>
      </c>
      <c r="K5588" s="321" t="n"/>
      <c r="L5588" s="322">
        <f>AVERAGE(J5588:J5589)</f>
        <v/>
      </c>
      <c r="M5588" s="322">
        <f>_xlfn.STDEV.S(J5588,J5589)</f>
        <v/>
      </c>
      <c r="N5588" s="304" t="n"/>
    </row>
    <row r="5589" ht="15.75" customHeight="1" s="412">
      <c r="A5589" s="300" t="n">
        <v>5662</v>
      </c>
      <c r="B5589" s="300" t="n">
        <v>106</v>
      </c>
      <c r="C5589" s="300" t="inlineStr">
        <is>
          <t>T322</t>
        </is>
      </c>
      <c r="D5589" s="300" t="n">
        <v>21</v>
      </c>
      <c r="E5589" s="301" t="n">
        <v>43657</v>
      </c>
      <c r="F5589" s="300" t="n">
        <v>5219</v>
      </c>
      <c r="G5589" s="300" t="n">
        <v>8273</v>
      </c>
      <c r="H5589" s="302" t="n">
        <v>7780</v>
      </c>
      <c r="I5589" s="300" t="n"/>
      <c r="J5589" s="320">
        <f>+(((G5589-F5589)-(H5589-F5589))/(H5589-F5589))*100</f>
        <v/>
      </c>
      <c r="K5589" s="321" t="n"/>
      <c r="L5589" s="323" t="n"/>
      <c r="M5589" s="324" t="n"/>
      <c r="N5589" s="304" t="n"/>
    </row>
    <row r="5590" ht="15.75" customHeight="1" s="412">
      <c r="A5590" s="300" t="n">
        <v>5663</v>
      </c>
      <c r="B5590" s="300" t="n">
        <v>107</v>
      </c>
      <c r="C5590" s="300" t="inlineStr">
        <is>
          <t>T326</t>
        </is>
      </c>
      <c r="D5590" s="300" t="n">
        <v>21</v>
      </c>
      <c r="E5590" s="301" t="n">
        <v>43657</v>
      </c>
      <c r="F5590" s="300" t="n">
        <v>5226</v>
      </c>
      <c r="G5590" s="300" t="n">
        <v>7970</v>
      </c>
      <c r="H5590" s="302" t="n">
        <v>7531</v>
      </c>
      <c r="I5590" s="300" t="n">
        <v>6</v>
      </c>
      <c r="J5590" s="320">
        <f>+(((G5590-F5590)-(H5590-F5590))/(H5590-F5590))*100</f>
        <v/>
      </c>
      <c r="K5590" s="321" t="n"/>
      <c r="L5590" s="322">
        <f>AVERAGE(J5590:J5591)</f>
        <v/>
      </c>
      <c r="M5590" s="322">
        <f>_xlfn.STDEV.S(J5590,J5591)</f>
        <v/>
      </c>
      <c r="N5590" s="300" t="inlineStr">
        <is>
          <t>FUS</t>
        </is>
      </c>
    </row>
    <row r="5591" ht="15.75" customHeight="1" s="412">
      <c r="A5591" s="300" t="n">
        <v>5664</v>
      </c>
      <c r="B5591" s="300" t="n">
        <v>108</v>
      </c>
      <c r="C5591" s="300" t="inlineStr">
        <is>
          <t>T326</t>
        </is>
      </c>
      <c r="D5591" s="300" t="n">
        <v>21</v>
      </c>
      <c r="E5591" s="301" t="n">
        <v>43657</v>
      </c>
      <c r="F5591" s="300" t="n">
        <v>5274</v>
      </c>
      <c r="G5591" s="300" t="n">
        <v>8148</v>
      </c>
      <c r="H5591" s="302" t="n">
        <v>7688</v>
      </c>
      <c r="I5591" s="300" t="n"/>
      <c r="J5591" s="320">
        <f>+(((G5591-F5591)-(H5591-F5591))/(H5591-F5591))*100</f>
        <v/>
      </c>
      <c r="K5591" s="321" t="n"/>
      <c r="L5591" s="323" t="n"/>
      <c r="M5591" s="324" t="n"/>
      <c r="N5591" s="304" t="n"/>
    </row>
    <row r="5592" ht="15.75" customHeight="1" s="412">
      <c r="A5592" s="300" t="n">
        <v>5665</v>
      </c>
      <c r="B5592" s="300" t="n">
        <v>109</v>
      </c>
      <c r="C5592" s="300" t="inlineStr">
        <is>
          <t>T335</t>
        </is>
      </c>
      <c r="D5592" s="300" t="n">
        <v>21</v>
      </c>
      <c r="E5592" s="301" t="n">
        <v>43657</v>
      </c>
      <c r="F5592" s="300" t="n">
        <v>5191</v>
      </c>
      <c r="G5592" s="300" t="n">
        <v>7283</v>
      </c>
      <c r="H5592" s="302" t="n">
        <v>6930</v>
      </c>
      <c r="I5592" s="300" t="n">
        <v>5</v>
      </c>
      <c r="J5592" s="320">
        <f>+(((G5592-F5592)-(H5592-F5592))/(H5592-F5592))*100</f>
        <v/>
      </c>
      <c r="K5592" s="321" t="n"/>
      <c r="L5592" s="322">
        <f>AVERAGE(J5592:J5593)</f>
        <v/>
      </c>
      <c r="M5592" s="322">
        <f>_xlfn.STDEV.S(J5592,J5593)</f>
        <v/>
      </c>
      <c r="N5592" s="304" t="n"/>
    </row>
    <row r="5593" ht="15.75" customHeight="1" s="412">
      <c r="A5593" s="300" t="n">
        <v>5666</v>
      </c>
      <c r="B5593" s="300" t="n">
        <v>110</v>
      </c>
      <c r="C5593" s="300" t="inlineStr">
        <is>
          <t>T335</t>
        </is>
      </c>
      <c r="D5593" s="300" t="n">
        <v>21</v>
      </c>
      <c r="E5593" s="301" t="n">
        <v>43657</v>
      </c>
      <c r="F5593" s="300" t="n">
        <v>5243</v>
      </c>
      <c r="G5593" s="300" t="n">
        <v>7159</v>
      </c>
      <c r="H5593" s="302" t="n">
        <v>6837</v>
      </c>
      <c r="I5593" s="300" t="n"/>
      <c r="J5593" s="320">
        <f>+(((G5593-F5593)-(H5593-F5593))/(H5593-F5593))*100</f>
        <v/>
      </c>
      <c r="K5593" s="321" t="n"/>
      <c r="L5593" s="323" t="n"/>
      <c r="M5593" s="324" t="n"/>
      <c r="N5593" s="304" t="n"/>
    </row>
    <row r="5594" ht="15.75" customHeight="1" s="412">
      <c r="A5594" s="300" t="n">
        <v>5667</v>
      </c>
      <c r="B5594" s="300" t="n">
        <v>111</v>
      </c>
      <c r="C5594" s="300" t="inlineStr">
        <is>
          <t>T336</t>
        </is>
      </c>
      <c r="D5594" s="300" t="n">
        <v>21</v>
      </c>
      <c r="E5594" s="301" t="n">
        <v>43657</v>
      </c>
      <c r="F5594" s="300" t="n">
        <v>5213</v>
      </c>
      <c r="G5594" s="300" t="n">
        <v>8238</v>
      </c>
      <c r="H5594" s="302" t="n">
        <v>7643</v>
      </c>
      <c r="I5594" s="300" t="n">
        <v>10</v>
      </c>
      <c r="J5594" s="320">
        <f>+(((G5594-F5594)-(H5594-F5594))/(H5594-F5594))*100</f>
        <v/>
      </c>
      <c r="K5594" s="321" t="n"/>
      <c r="L5594" s="322">
        <f>AVERAGE(J5594:J5595)</f>
        <v/>
      </c>
      <c r="M5594" s="322">
        <f>_xlfn.STDEV.S(J5594,J5595)</f>
        <v/>
      </c>
      <c r="N5594" s="304" t="n"/>
    </row>
    <row r="5595" ht="15.75" customHeight="1" s="412">
      <c r="A5595" s="300" t="n">
        <v>5668</v>
      </c>
      <c r="B5595" s="300" t="n">
        <v>112</v>
      </c>
      <c r="C5595" s="300" t="inlineStr">
        <is>
          <t>T336</t>
        </is>
      </c>
      <c r="D5595" s="300" t="n">
        <v>21</v>
      </c>
      <c r="E5595" s="301" t="n">
        <v>43657</v>
      </c>
      <c r="F5595" s="300" t="n">
        <v>5197</v>
      </c>
      <c r="G5595" s="300" t="n">
        <v>8131</v>
      </c>
      <c r="H5595" s="302" t="n">
        <v>7560</v>
      </c>
      <c r="I5595" s="300" t="n"/>
      <c r="J5595" s="320">
        <f>+(((G5595-F5595)-(H5595-F5595))/(H5595-F5595))*100</f>
        <v/>
      </c>
      <c r="K5595" s="321" t="n"/>
      <c r="L5595" s="323" t="n"/>
      <c r="M5595" s="324" t="n"/>
      <c r="N5595" s="304" t="n"/>
    </row>
    <row r="5596" ht="15.75" customHeight="1" s="412">
      <c r="A5596" s="300" t="n">
        <v>5669</v>
      </c>
      <c r="B5596" s="300" t="n">
        <v>113</v>
      </c>
      <c r="C5596" s="300" t="inlineStr">
        <is>
          <t>T339</t>
        </is>
      </c>
      <c r="D5596" s="300" t="n">
        <v>21</v>
      </c>
      <c r="E5596" s="301" t="n">
        <v>43657</v>
      </c>
      <c r="F5596" s="300" t="n">
        <v>5283</v>
      </c>
      <c r="G5596" s="300" t="n">
        <v>7692</v>
      </c>
      <c r="H5596" s="302" t="n">
        <v>7296</v>
      </c>
      <c r="I5596" s="300" t="n">
        <v>7</v>
      </c>
      <c r="J5596" s="320">
        <f>+(((G5596-F5596)-(H5596-F5596))/(H5596-F5596))*100</f>
        <v/>
      </c>
      <c r="K5596" s="321" t="n"/>
      <c r="L5596" s="322">
        <f>AVERAGE(J5596:J5597)</f>
        <v/>
      </c>
      <c r="M5596" s="322">
        <f>_xlfn.STDEV.S(J5596,J5597)</f>
        <v/>
      </c>
      <c r="N5596" s="304" t="n"/>
    </row>
    <row r="5597" ht="15.75" customHeight="1" s="412">
      <c r="A5597" s="300" t="n">
        <v>5670</v>
      </c>
      <c r="B5597" s="300" t="n">
        <v>114</v>
      </c>
      <c r="C5597" s="300" t="inlineStr">
        <is>
          <t>T339</t>
        </is>
      </c>
      <c r="D5597" s="300" t="n">
        <v>21</v>
      </c>
      <c r="E5597" s="301" t="n">
        <v>43657</v>
      </c>
      <c r="F5597" s="300" t="n">
        <v>5247</v>
      </c>
      <c r="G5597" s="300" t="n">
        <v>7557</v>
      </c>
      <c r="H5597" s="302" t="n">
        <v>7181</v>
      </c>
      <c r="I5597" s="300" t="n"/>
      <c r="J5597" s="320">
        <f>+(((G5597-F5597)-(H5597-F5597))/(H5597-F5597))*100</f>
        <v/>
      </c>
      <c r="K5597" s="321" t="n"/>
      <c r="L5597" s="323" t="n"/>
      <c r="M5597" s="324" t="n"/>
      <c r="N5597" s="304" t="n"/>
    </row>
    <row r="5598" ht="15.75" customHeight="1" s="412">
      <c r="A5598" s="300" t="n">
        <v>5671</v>
      </c>
      <c r="B5598" s="300" t="n">
        <v>115</v>
      </c>
      <c r="C5598" s="300" t="inlineStr">
        <is>
          <t>T341</t>
        </is>
      </c>
      <c r="D5598" s="300" t="n">
        <v>21</v>
      </c>
      <c r="E5598" s="301" t="n">
        <v>43657</v>
      </c>
      <c r="F5598" s="300" t="n">
        <v>5260</v>
      </c>
      <c r="G5598" s="300" t="n">
        <v>6835</v>
      </c>
      <c r="H5598" s="302" t="n">
        <v>6508</v>
      </c>
      <c r="I5598" s="300" t="n">
        <v>6</v>
      </c>
      <c r="J5598" s="320">
        <f>+(((G5598-F5598)-(H5598-F5598))/(H5598-F5598))*100</f>
        <v/>
      </c>
      <c r="K5598" s="321" t="n"/>
      <c r="L5598" s="322">
        <f>AVERAGE(J5598:J5599)</f>
        <v/>
      </c>
      <c r="M5598" s="322">
        <f>_xlfn.STDEV.S(J5598,J5599)</f>
        <v/>
      </c>
      <c r="N5598" s="304" t="n"/>
    </row>
    <row r="5599" ht="15.75" customHeight="1" s="412">
      <c r="A5599" s="300" t="n">
        <v>5672</v>
      </c>
      <c r="B5599" s="300" t="n">
        <v>116</v>
      </c>
      <c r="C5599" s="300" t="inlineStr">
        <is>
          <t>T341</t>
        </is>
      </c>
      <c r="D5599" s="300" t="n">
        <v>21</v>
      </c>
      <c r="E5599" s="301" t="n">
        <v>43657</v>
      </c>
      <c r="F5599" s="300" t="n">
        <v>5263</v>
      </c>
      <c r="G5599" s="300" t="n">
        <v>6866</v>
      </c>
      <c r="H5599" s="302" t="n">
        <v>6538</v>
      </c>
      <c r="I5599" s="300" t="n"/>
      <c r="J5599" s="320">
        <f>+(((G5599-F5599)-(H5599-F5599))/(H5599-F5599))*100</f>
        <v/>
      </c>
      <c r="K5599" s="321" t="n"/>
      <c r="L5599" s="323" t="n"/>
      <c r="M5599" s="324" t="n"/>
      <c r="N5599" s="304" t="n"/>
    </row>
    <row r="5600" ht="15.75" customHeight="1" s="412">
      <c r="A5600" s="300" t="n">
        <v>5673</v>
      </c>
      <c r="B5600" s="300" t="n">
        <v>117</v>
      </c>
      <c r="C5600" s="300" t="inlineStr">
        <is>
          <t>T345</t>
        </is>
      </c>
      <c r="D5600" s="300" t="n">
        <v>21</v>
      </c>
      <c r="E5600" s="301" t="n">
        <v>43657</v>
      </c>
      <c r="F5600" s="300" t="n">
        <v>5221</v>
      </c>
      <c r="G5600" s="300" t="n">
        <v>7377</v>
      </c>
      <c r="H5600" s="302" t="n">
        <v>7026</v>
      </c>
      <c r="I5600" s="300" t="n">
        <v>8</v>
      </c>
      <c r="J5600" s="320">
        <f>+(((G5600-F5600)-(H5600-F5600))/(H5600-F5600))*100</f>
        <v/>
      </c>
      <c r="K5600" s="321" t="n"/>
      <c r="L5600" s="322">
        <f>AVERAGE(J5600:J5601)</f>
        <v/>
      </c>
      <c r="M5600" s="322">
        <f>_xlfn.STDEV.S(J5600,J5601)</f>
        <v/>
      </c>
      <c r="N5600" s="304" t="n"/>
    </row>
    <row r="5601" ht="15.75" customHeight="1" s="412">
      <c r="A5601" s="300" t="n">
        <v>5674</v>
      </c>
      <c r="B5601" s="300" t="n">
        <v>118</v>
      </c>
      <c r="C5601" s="300" t="inlineStr">
        <is>
          <t>T345</t>
        </is>
      </c>
      <c r="D5601" s="300" t="n">
        <v>21</v>
      </c>
      <c r="E5601" s="301" t="n">
        <v>43657</v>
      </c>
      <c r="F5601" s="300" t="n">
        <v>5249</v>
      </c>
      <c r="G5601" s="300" t="n">
        <v>7078</v>
      </c>
      <c r="H5601" s="302" t="n">
        <v>6779</v>
      </c>
      <c r="I5601" s="300" t="n"/>
      <c r="J5601" s="320">
        <f>+(((G5601-F5601)-(H5601-F5601))/(H5601-F5601))*100</f>
        <v/>
      </c>
      <c r="K5601" s="321" t="n"/>
      <c r="L5601" s="323" t="n"/>
      <c r="M5601" s="324" t="n"/>
      <c r="N5601" s="304" t="n"/>
    </row>
    <row r="5602" ht="15.75" customHeight="1" s="412">
      <c r="A5602" s="300" t="n">
        <v>5675</v>
      </c>
      <c r="B5602" s="300" t="n">
        <v>119</v>
      </c>
      <c r="C5602" s="300" t="inlineStr">
        <is>
          <t>T346</t>
        </is>
      </c>
      <c r="D5602" s="300" t="n">
        <v>21</v>
      </c>
      <c r="E5602" s="301" t="n">
        <v>43657</v>
      </c>
      <c r="F5602" s="300" t="n">
        <v>5212</v>
      </c>
      <c r="G5602" s="300" t="n">
        <v>7265</v>
      </c>
      <c r="H5602" s="302" t="n">
        <v>6926</v>
      </c>
      <c r="I5602" s="300" t="n">
        <v>5</v>
      </c>
      <c r="J5602" s="320">
        <f>+(((G5602-F5602)-(H5602-F5602))/(H5602-F5602))*100</f>
        <v/>
      </c>
      <c r="K5602" s="321" t="n"/>
      <c r="L5602" s="322">
        <f>AVERAGE(J5602:J5603)</f>
        <v/>
      </c>
      <c r="M5602" s="322">
        <f>_xlfn.STDEV.S(J5602,J5603)</f>
        <v/>
      </c>
      <c r="N5602" s="304" t="n"/>
    </row>
    <row r="5603" ht="15.75" customHeight="1" s="412">
      <c r="A5603" s="300" t="n">
        <v>5676</v>
      </c>
      <c r="B5603" s="300" t="n">
        <v>120</v>
      </c>
      <c r="C5603" s="300" t="inlineStr">
        <is>
          <t>T346</t>
        </is>
      </c>
      <c r="D5603" s="300" t="n">
        <v>21</v>
      </c>
      <c r="E5603" s="301" t="n">
        <v>43657</v>
      </c>
      <c r="F5603" s="300" t="n">
        <v>5196</v>
      </c>
      <c r="G5603" s="300" t="n">
        <v>7260</v>
      </c>
      <c r="H5603" s="302" t="n">
        <v>6915</v>
      </c>
      <c r="I5603" s="300" t="n"/>
      <c r="J5603" s="320">
        <f>+(((G5603-F5603)-(H5603-F5603))/(H5603-F5603))*100</f>
        <v/>
      </c>
      <c r="K5603" s="321" t="n"/>
      <c r="L5603" s="323" t="n"/>
      <c r="M5603" s="324" t="n"/>
      <c r="N5603" s="304" t="n"/>
    </row>
    <row r="5604" ht="15.75" customHeight="1" s="412">
      <c r="A5604" s="300" t="n">
        <v>5677</v>
      </c>
      <c r="B5604" s="300" t="n">
        <v>121</v>
      </c>
      <c r="C5604" s="300" t="inlineStr">
        <is>
          <t>T363</t>
        </is>
      </c>
      <c r="D5604" s="300" t="n">
        <v>21</v>
      </c>
      <c r="E5604" s="301" t="n">
        <v>43657</v>
      </c>
      <c r="F5604" s="300" t="n">
        <v>5262</v>
      </c>
      <c r="G5604" s="300" t="n">
        <v>8163</v>
      </c>
      <c r="H5604" s="302" t="n">
        <v>7668</v>
      </c>
      <c r="I5604" s="300" t="n">
        <v>5</v>
      </c>
      <c r="J5604" s="320">
        <f>+(((G5604-F5604)-(H5604-F5604))/(H5604-F5604))*100</f>
        <v/>
      </c>
      <c r="K5604" s="321" t="n"/>
      <c r="L5604" s="322">
        <f>AVERAGE(J5604:J5605)</f>
        <v/>
      </c>
      <c r="M5604" s="322">
        <f>_xlfn.STDEV.S(J5604,J5605)</f>
        <v/>
      </c>
      <c r="N5604" s="304" t="n"/>
    </row>
    <row r="5605" ht="15.75" customHeight="1" s="412">
      <c r="A5605" s="300" t="n">
        <v>5678</v>
      </c>
      <c r="B5605" s="300" t="n">
        <v>122</v>
      </c>
      <c r="C5605" s="300" t="inlineStr">
        <is>
          <t>T363</t>
        </is>
      </c>
      <c r="D5605" s="300" t="n">
        <v>21</v>
      </c>
      <c r="E5605" s="301" t="n">
        <v>43657</v>
      </c>
      <c r="F5605" s="300" t="n">
        <v>5223</v>
      </c>
      <c r="G5605" s="300" t="n">
        <v>8188</v>
      </c>
      <c r="H5605" s="302" t="n">
        <v>7686</v>
      </c>
      <c r="I5605" s="300" t="n"/>
      <c r="J5605" s="320">
        <f>+(((G5605-F5605)-(H5605-F5605))/(H5605-F5605))*100</f>
        <v/>
      </c>
      <c r="K5605" s="321" t="n"/>
      <c r="L5605" s="323" t="n"/>
      <c r="M5605" s="324" t="n"/>
      <c r="N5605" s="304" t="n"/>
    </row>
    <row r="5606" ht="15.75" customHeight="1" s="412">
      <c r="A5606" s="300" t="n">
        <v>5679</v>
      </c>
      <c r="B5606" s="300" t="n">
        <v>123</v>
      </c>
      <c r="C5606" s="300" t="inlineStr">
        <is>
          <t>T365</t>
        </is>
      </c>
      <c r="D5606" s="300" t="n">
        <v>21</v>
      </c>
      <c r="E5606" s="301" t="n">
        <v>43657</v>
      </c>
      <c r="F5606" s="300" t="n">
        <v>5241</v>
      </c>
      <c r="G5606" s="300" t="n">
        <v>8163</v>
      </c>
      <c r="H5606" s="302" t="n">
        <v>7645</v>
      </c>
      <c r="I5606" s="300" t="n">
        <v>8</v>
      </c>
      <c r="J5606" s="320">
        <f>+(((G5606-F5606)-(H5606-F5606))/(H5606-F5606))*100</f>
        <v/>
      </c>
      <c r="K5606" s="321" t="n"/>
      <c r="L5606" s="322">
        <f>AVERAGE(J5606:J5607)</f>
        <v/>
      </c>
      <c r="M5606" s="322">
        <f>_xlfn.STDEV.S(J5606,J5607)</f>
        <v/>
      </c>
      <c r="N5606" s="304" t="n"/>
    </row>
    <row r="5607" ht="15.75" customHeight="1" s="412">
      <c r="A5607" s="300" t="n">
        <v>5680</v>
      </c>
      <c r="B5607" s="300" t="n">
        <v>124</v>
      </c>
      <c r="C5607" s="300" t="inlineStr">
        <is>
          <t>T365</t>
        </is>
      </c>
      <c r="D5607" s="300" t="n">
        <v>21</v>
      </c>
      <c r="E5607" s="301" t="n">
        <v>43657</v>
      </c>
      <c r="F5607" s="300" t="n">
        <v>5265</v>
      </c>
      <c r="G5607" s="300" t="n">
        <v>8073</v>
      </c>
      <c r="H5607" s="302" t="n">
        <v>7570</v>
      </c>
      <c r="I5607" s="300" t="n"/>
      <c r="J5607" s="320">
        <f>+(((G5607-F5607)-(H5607-F5607))/(H5607-F5607))*100</f>
        <v/>
      </c>
      <c r="K5607" s="321" t="n"/>
      <c r="L5607" s="323" t="n"/>
      <c r="M5607" s="324" t="n"/>
      <c r="N5607" s="304" t="n"/>
    </row>
    <row r="5608" ht="15.75" customHeight="1" s="412">
      <c r="A5608" s="300" t="n">
        <v>5681</v>
      </c>
      <c r="B5608" s="300" t="n">
        <v>125</v>
      </c>
      <c r="C5608" s="300" t="inlineStr">
        <is>
          <t>T367</t>
        </is>
      </c>
      <c r="D5608" s="300" t="n">
        <v>21</v>
      </c>
      <c r="E5608" s="301" t="n">
        <v>43657</v>
      </c>
      <c r="F5608" s="300" t="n">
        <v>5217</v>
      </c>
      <c r="G5608" s="300" t="n">
        <v>7698</v>
      </c>
      <c r="H5608" s="302" t="n">
        <v>7258</v>
      </c>
      <c r="I5608" s="300" t="n">
        <v>5</v>
      </c>
      <c r="J5608" s="320">
        <f>+(((G5608-F5608)-(H5608-F5608))/(H5608-F5608))*100</f>
        <v/>
      </c>
      <c r="K5608" s="321" t="n"/>
      <c r="L5608" s="322">
        <f>AVERAGE(J5608:J5609)</f>
        <v/>
      </c>
      <c r="M5608" s="322">
        <f>_xlfn.STDEV.S(J5608,J5609)</f>
        <v/>
      </c>
      <c r="N5608" s="304" t="n"/>
    </row>
    <row r="5609" ht="15.75" customHeight="1" s="412">
      <c r="A5609" s="300" t="n">
        <v>5682</v>
      </c>
      <c r="B5609" s="300" t="n">
        <v>126</v>
      </c>
      <c r="C5609" s="300" t="inlineStr">
        <is>
          <t>T367</t>
        </is>
      </c>
      <c r="D5609" s="300" t="n">
        <v>21</v>
      </c>
      <c r="E5609" s="301" t="n">
        <v>43657</v>
      </c>
      <c r="F5609" s="300" t="n">
        <v>5232</v>
      </c>
      <c r="G5609" s="300" t="n">
        <v>7820</v>
      </c>
      <c r="H5609" s="302" t="n">
        <v>7374</v>
      </c>
      <c r="I5609" s="300" t="n"/>
      <c r="J5609" s="320">
        <f>+(((G5609-F5609)-(H5609-F5609))/(H5609-F5609))*100</f>
        <v/>
      </c>
      <c r="K5609" s="321" t="n"/>
      <c r="L5609" s="323" t="n"/>
      <c r="M5609" s="324" t="n"/>
      <c r="N5609" s="304" t="n"/>
    </row>
    <row r="5610" ht="15.75" customHeight="1" s="412">
      <c r="A5610" s="300" t="n">
        <v>5683</v>
      </c>
      <c r="B5610" s="300" t="n">
        <v>127</v>
      </c>
      <c r="C5610" s="300" t="inlineStr">
        <is>
          <t>T369</t>
        </is>
      </c>
      <c r="D5610" s="300" t="n">
        <v>21</v>
      </c>
      <c r="E5610" s="301" t="n">
        <v>43657</v>
      </c>
      <c r="F5610" s="300" t="n">
        <v>5247</v>
      </c>
      <c r="G5610" s="300" t="n">
        <v>7599</v>
      </c>
      <c r="H5610" s="302" t="n">
        <v>7220</v>
      </c>
      <c r="I5610" s="300" t="n">
        <v>10</v>
      </c>
      <c r="J5610" s="320">
        <f>+(((G5610-F5610)-(H5610-F5610))/(H5610-F5610))*100</f>
        <v/>
      </c>
      <c r="K5610" s="321" t="n"/>
      <c r="L5610" s="322">
        <f>AVERAGE(J5610:J5611)</f>
        <v/>
      </c>
      <c r="M5610" s="322">
        <f>_xlfn.STDEV.S(J5610,J5611)</f>
        <v/>
      </c>
      <c r="N5610" s="304" t="n"/>
    </row>
    <row r="5611" ht="15.75" customHeight="1" s="412">
      <c r="A5611" s="300" t="n">
        <v>5684</v>
      </c>
      <c r="B5611" s="300" t="n">
        <v>128</v>
      </c>
      <c r="C5611" s="300" t="inlineStr">
        <is>
          <t>T369</t>
        </is>
      </c>
      <c r="D5611" s="300" t="n">
        <v>21</v>
      </c>
      <c r="E5611" s="301" t="n">
        <v>43657</v>
      </c>
      <c r="F5611" s="300" t="n">
        <v>5213</v>
      </c>
      <c r="G5611" s="300" t="n">
        <v>7539</v>
      </c>
      <c r="H5611" s="302" t="n">
        <v>7156</v>
      </c>
      <c r="I5611" s="300" t="n"/>
      <c r="J5611" s="320">
        <f>+(((G5611-F5611)-(H5611-F5611))/(H5611-F5611))*100</f>
        <v/>
      </c>
      <c r="K5611" s="321" t="n"/>
      <c r="L5611" s="323" t="n"/>
      <c r="M5611" s="324" t="n"/>
      <c r="N5611" s="304" t="n"/>
    </row>
    <row r="5612" ht="15.75" customHeight="1" s="412">
      <c r="A5612" s="300" t="n">
        <v>5685</v>
      </c>
      <c r="B5612" s="300" t="n">
        <v>129</v>
      </c>
      <c r="C5612" s="300" t="inlineStr">
        <is>
          <t>T380</t>
        </is>
      </c>
      <c r="D5612" s="300" t="n">
        <v>21</v>
      </c>
      <c r="E5612" s="301" t="n">
        <v>43657</v>
      </c>
      <c r="F5612" s="300" t="n">
        <v>5238</v>
      </c>
      <c r="G5612" s="300" t="n">
        <v>8490</v>
      </c>
      <c r="H5612" s="302" t="n">
        <v>7936</v>
      </c>
      <c r="I5612" s="300" t="n">
        <v>6</v>
      </c>
      <c r="J5612" s="320">
        <f>+(((G5612-F5612)-(H5612-F5612))/(H5612-F5612))*100</f>
        <v/>
      </c>
      <c r="K5612" s="321" t="n"/>
      <c r="L5612" s="322">
        <f>AVERAGE(J5612:J5613)</f>
        <v/>
      </c>
      <c r="M5612" s="322">
        <f>_xlfn.STDEV.S(J5612,J5613)</f>
        <v/>
      </c>
      <c r="N5612" s="304" t="n"/>
    </row>
    <row r="5613" ht="15.75" customHeight="1" s="412">
      <c r="A5613" s="300" t="n">
        <v>5686</v>
      </c>
      <c r="B5613" s="300" t="n">
        <v>130</v>
      </c>
      <c r="C5613" s="300" t="inlineStr">
        <is>
          <t>T380</t>
        </is>
      </c>
      <c r="D5613" s="300" t="n">
        <v>21</v>
      </c>
      <c r="E5613" s="301" t="n">
        <v>43657</v>
      </c>
      <c r="F5613" s="300" t="n">
        <v>5212</v>
      </c>
      <c r="G5613" s="300" t="n">
        <v>8775</v>
      </c>
      <c r="H5613" s="302" t="n">
        <v>8164</v>
      </c>
      <c r="I5613" s="300" t="n"/>
      <c r="J5613" s="320">
        <f>+(((G5613-F5613)-(H5613-F5613))/(H5613-F5613))*100</f>
        <v/>
      </c>
      <c r="K5613" s="321" t="n"/>
      <c r="L5613" s="323" t="n"/>
      <c r="M5613" s="324" t="n"/>
      <c r="N5613" s="304" t="n"/>
    </row>
    <row r="5614" ht="15.75" customHeight="1" s="412">
      <c r="A5614" s="300" t="n">
        <v>5687</v>
      </c>
      <c r="B5614" s="300" t="n">
        <v>131</v>
      </c>
      <c r="C5614" s="300" t="inlineStr">
        <is>
          <t>T381</t>
        </is>
      </c>
      <c r="D5614" s="300" t="n">
        <v>21</v>
      </c>
      <c r="E5614" s="301" t="n">
        <v>43657</v>
      </c>
      <c r="F5614" s="300" t="n">
        <v>5209</v>
      </c>
      <c r="G5614" s="300" t="n">
        <v>7186</v>
      </c>
      <c r="H5614" s="302" t="n">
        <v>6774</v>
      </c>
      <c r="I5614" s="300" t="n">
        <v>8</v>
      </c>
      <c r="J5614" s="320">
        <f>+(((G5614-F5614)-(H5614-F5614))/(H5614-F5614))*100</f>
        <v/>
      </c>
      <c r="K5614" s="321" t="n"/>
      <c r="L5614" s="322">
        <f>AVERAGE(J5614:J5615)</f>
        <v/>
      </c>
      <c r="M5614" s="322">
        <f>_xlfn.STDEV.S(J5614,J5615)</f>
        <v/>
      </c>
      <c r="N5614" s="304" t="n"/>
    </row>
    <row r="5615" ht="15.75" customHeight="1" s="412">
      <c r="A5615" s="300" t="n">
        <v>5688</v>
      </c>
      <c r="B5615" s="300" t="n">
        <v>132</v>
      </c>
      <c r="C5615" s="300" t="inlineStr">
        <is>
          <t>T381</t>
        </is>
      </c>
      <c r="D5615" s="300" t="n">
        <v>21</v>
      </c>
      <c r="E5615" s="301" t="n">
        <v>43657</v>
      </c>
      <c r="F5615" s="300" t="n">
        <v>5233</v>
      </c>
      <c r="G5615" s="300" t="n">
        <v>7143</v>
      </c>
      <c r="H5615" s="302" t="n">
        <v>6768</v>
      </c>
      <c r="I5615" s="300" t="n"/>
      <c r="J5615" s="320">
        <f>+(((G5615-F5615)-(H5615-F5615))/(H5615-F5615))*100</f>
        <v/>
      </c>
      <c r="K5615" s="321" t="n"/>
      <c r="L5615" s="323" t="n"/>
      <c r="M5615" s="324" t="n"/>
      <c r="N5615" s="304" t="n"/>
    </row>
    <row r="5616" ht="15.75" customHeight="1" s="412">
      <c r="A5616" s="300" t="n">
        <v>5689</v>
      </c>
      <c r="B5616" s="300" t="n">
        <v>133</v>
      </c>
      <c r="C5616" s="300" t="inlineStr">
        <is>
          <t>T383</t>
        </is>
      </c>
      <c r="D5616" s="300" t="n">
        <v>21</v>
      </c>
      <c r="E5616" s="301" t="n">
        <v>43657</v>
      </c>
      <c r="F5616" s="300" t="n">
        <v>5286</v>
      </c>
      <c r="G5616" s="300" t="n">
        <v>7980</v>
      </c>
      <c r="H5616" s="302" t="n">
        <v>7531</v>
      </c>
      <c r="I5616" s="300" t="n">
        <v>8</v>
      </c>
      <c r="J5616" s="320">
        <f>+(((G5616-F5616)-(H5616-F5616))/(H5616-F5616))*100</f>
        <v/>
      </c>
      <c r="K5616" s="321" t="n"/>
      <c r="L5616" s="322">
        <f>AVERAGE(J5616:J5617)</f>
        <v/>
      </c>
      <c r="M5616" s="322">
        <f>_xlfn.STDEV.S(J5616,J5617)</f>
        <v/>
      </c>
      <c r="N5616" s="304" t="n"/>
    </row>
    <row r="5617" ht="15.75" customHeight="1" s="412">
      <c r="A5617" s="300" t="n">
        <v>5690</v>
      </c>
      <c r="B5617" s="300" t="n">
        <v>134</v>
      </c>
      <c r="C5617" s="300" t="inlineStr">
        <is>
          <t>T383</t>
        </is>
      </c>
      <c r="D5617" s="300" t="n">
        <v>21</v>
      </c>
      <c r="E5617" s="301" t="n">
        <v>43657</v>
      </c>
      <c r="F5617" s="300" t="n">
        <v>5220</v>
      </c>
      <c r="G5617" s="300" t="n">
        <v>7758</v>
      </c>
      <c r="H5617" s="302" t="n">
        <v>7326</v>
      </c>
      <c r="I5617" s="300" t="n"/>
      <c r="J5617" s="320">
        <f>+(((G5617-F5617)-(H5617-F5617))/(H5617-F5617))*100</f>
        <v/>
      </c>
      <c r="K5617" s="321" t="n"/>
      <c r="L5617" s="323" t="n"/>
      <c r="M5617" s="324" t="n"/>
      <c r="N5617" s="304" t="n"/>
    </row>
    <row r="5618" ht="15.75" customHeight="1" s="412">
      <c r="A5618" s="300" t="n">
        <v>5691</v>
      </c>
      <c r="B5618" s="300" t="n">
        <v>135</v>
      </c>
      <c r="C5618" s="300" t="inlineStr">
        <is>
          <t>T387</t>
        </is>
      </c>
      <c r="D5618" s="300" t="n">
        <v>21</v>
      </c>
      <c r="E5618" s="301" t="n">
        <v>43657</v>
      </c>
      <c r="F5618" s="300" t="n">
        <v>5240</v>
      </c>
      <c r="G5618" s="300" t="n">
        <v>8878</v>
      </c>
      <c r="H5618" s="302" t="n">
        <v>8182</v>
      </c>
      <c r="I5618" s="300" t="n">
        <v>7</v>
      </c>
      <c r="J5618" s="320">
        <f>+(((G5618-F5618)-(H5618-F5618))/(H5618-F5618))*100</f>
        <v/>
      </c>
      <c r="K5618" s="321" t="n"/>
      <c r="L5618" s="322">
        <f>AVERAGE(J5618:J5619)</f>
        <v/>
      </c>
      <c r="M5618" s="322">
        <f>_xlfn.STDEV.S(J5618,J5619)</f>
        <v/>
      </c>
      <c r="N5618" s="304" t="n"/>
    </row>
    <row r="5619" ht="15.75" customHeight="1" s="412">
      <c r="A5619" s="300" t="n">
        <v>5692</v>
      </c>
      <c r="B5619" s="300" t="n">
        <v>136</v>
      </c>
      <c r="C5619" s="300" t="inlineStr">
        <is>
          <t>T387</t>
        </is>
      </c>
      <c r="D5619" s="300" t="n">
        <v>21</v>
      </c>
      <c r="E5619" s="301" t="n">
        <v>43657</v>
      </c>
      <c r="F5619" s="300" t="n">
        <v>5219</v>
      </c>
      <c r="G5619" s="300" t="n">
        <v>8801</v>
      </c>
      <c r="H5619" s="302" t="n">
        <v>8107</v>
      </c>
      <c r="I5619" s="300" t="n"/>
      <c r="J5619" s="320">
        <f>+(((G5619-F5619)-(H5619-F5619))/(H5619-F5619))*100</f>
        <v/>
      </c>
      <c r="K5619" s="321" t="n"/>
      <c r="L5619" s="323" t="n"/>
      <c r="M5619" s="324" t="n"/>
      <c r="N5619" s="304" t="n"/>
    </row>
    <row r="5620" ht="15.75" customHeight="1" s="412">
      <c r="A5620" s="300" t="n">
        <v>5693</v>
      </c>
      <c r="B5620" s="300" t="n">
        <v>137</v>
      </c>
      <c r="C5620" s="300" t="inlineStr">
        <is>
          <t>T388</t>
        </is>
      </c>
      <c r="D5620" s="300" t="n">
        <v>21</v>
      </c>
      <c r="E5620" s="301" t="n">
        <v>43657</v>
      </c>
      <c r="F5620" s="300" t="n">
        <v>5220</v>
      </c>
      <c r="G5620" s="300" t="n">
        <v>7553</v>
      </c>
      <c r="H5620" s="302" t="n">
        <v>7001</v>
      </c>
      <c r="I5620" s="300" t="n">
        <v>7</v>
      </c>
      <c r="J5620" s="320">
        <f>+(((G5620-F5620)-(H5620-F5620))/(H5620-F5620))*100</f>
        <v/>
      </c>
      <c r="K5620" s="321" t="n"/>
      <c r="L5620" s="322">
        <f>AVERAGE(J5620:J5621)</f>
        <v/>
      </c>
      <c r="M5620" s="322">
        <f>_xlfn.STDEV.S(J5620,J5621)</f>
        <v/>
      </c>
      <c r="N5620" s="304" t="n"/>
    </row>
    <row r="5621" ht="15.75" customHeight="1" s="412">
      <c r="A5621" s="300" t="n">
        <v>5694</v>
      </c>
      <c r="B5621" s="300" t="n">
        <v>138</v>
      </c>
      <c r="C5621" s="300" t="inlineStr">
        <is>
          <t>T388</t>
        </is>
      </c>
      <c r="D5621" s="300" t="n">
        <v>21</v>
      </c>
      <c r="E5621" s="301" t="n">
        <v>43657</v>
      </c>
      <c r="F5621" s="300" t="n">
        <v>5222</v>
      </c>
      <c r="G5621" s="300" t="n">
        <v>7594</v>
      </c>
      <c r="H5621" s="302" t="n">
        <v>7033</v>
      </c>
      <c r="I5621" s="300" t="n"/>
      <c r="J5621" s="320">
        <f>+(((G5621-F5621)-(H5621-F5621))/(H5621-F5621))*100</f>
        <v/>
      </c>
      <c r="K5621" s="321" t="n"/>
      <c r="L5621" s="323" t="n"/>
      <c r="M5621" s="324" t="n"/>
      <c r="N5621" s="304" t="n"/>
    </row>
    <row r="5622" ht="15.75" customHeight="1" s="412">
      <c r="A5622" s="300" t="n">
        <v>5695</v>
      </c>
      <c r="B5622" s="300" t="n">
        <v>139</v>
      </c>
      <c r="C5622" s="300" t="inlineStr">
        <is>
          <t>T394</t>
        </is>
      </c>
      <c r="D5622" s="300" t="n">
        <v>21</v>
      </c>
      <c r="E5622" s="301" t="n">
        <v>43657</v>
      </c>
      <c r="F5622" s="300" t="n">
        <v>5218</v>
      </c>
      <c r="G5622" s="300" t="n">
        <v>7400</v>
      </c>
      <c r="H5622" s="302" t="n">
        <v>6976</v>
      </c>
      <c r="I5622" s="300" t="n">
        <v>7</v>
      </c>
      <c r="J5622" s="320">
        <f>+(((G5622-F5622)-(H5622-F5622))/(H5622-F5622))*100</f>
        <v/>
      </c>
      <c r="K5622" s="321" t="n"/>
      <c r="L5622" s="322">
        <f>AVERAGE(J5622:J5623)</f>
        <v/>
      </c>
      <c r="M5622" s="322">
        <f>_xlfn.STDEV.S(J5622,J5623)</f>
        <v/>
      </c>
      <c r="N5622" s="300" t="inlineStr">
        <is>
          <t>FUS</t>
        </is>
      </c>
    </row>
    <row r="5623" ht="15.75" customHeight="1" s="412">
      <c r="A5623" s="300" t="n">
        <v>5696</v>
      </c>
      <c r="B5623" s="300" t="n">
        <v>140</v>
      </c>
      <c r="C5623" s="300" t="inlineStr">
        <is>
          <t>T394</t>
        </is>
      </c>
      <c r="D5623" s="300" t="n">
        <v>21</v>
      </c>
      <c r="E5623" s="301" t="n">
        <v>43657</v>
      </c>
      <c r="F5623" s="300" t="n">
        <v>5241</v>
      </c>
      <c r="G5623" s="300" t="n">
        <v>7544</v>
      </c>
      <c r="H5623" s="302" t="n">
        <v>7077</v>
      </c>
      <c r="I5623" s="300" t="n"/>
      <c r="J5623" s="320">
        <f>+(((G5623-F5623)-(H5623-F5623))/(H5623-F5623))*100</f>
        <v/>
      </c>
      <c r="K5623" s="321" t="n"/>
      <c r="L5623" s="323" t="n"/>
      <c r="M5623" s="324" t="n"/>
      <c r="N5623" s="304" t="n"/>
    </row>
    <row r="5624" ht="15.75" customHeight="1" s="412">
      <c r="A5624" s="300" t="n">
        <v>5697</v>
      </c>
      <c r="B5624" s="300" t="n">
        <v>141</v>
      </c>
      <c r="C5624" s="300" t="inlineStr">
        <is>
          <t>T395</t>
        </is>
      </c>
      <c r="D5624" s="300" t="n">
        <v>21</v>
      </c>
      <c r="E5624" s="301" t="n">
        <v>43657</v>
      </c>
      <c r="F5624" s="300" t="n">
        <v>5187</v>
      </c>
      <c r="G5624" s="300" t="n">
        <v>6948</v>
      </c>
      <c r="H5624" s="302" t="n">
        <v>6616</v>
      </c>
      <c r="I5624" s="300" t="n">
        <v>6</v>
      </c>
      <c r="J5624" s="320">
        <f>+(((G5624-F5624)-(H5624-F5624))/(H5624-F5624))*100</f>
        <v/>
      </c>
      <c r="K5624" s="321" t="n"/>
      <c r="L5624" s="322">
        <f>AVERAGE(J5624:J5625)</f>
        <v/>
      </c>
      <c r="M5624" s="322">
        <f>_xlfn.STDEV.S(J5624,J5625)</f>
        <v/>
      </c>
      <c r="N5624" s="304" t="n"/>
    </row>
    <row r="5625" ht="15.75" customHeight="1" s="412">
      <c r="A5625" s="300" t="n">
        <v>5698</v>
      </c>
      <c r="B5625" s="300" t="n">
        <v>142</v>
      </c>
      <c r="C5625" s="300" t="inlineStr">
        <is>
          <t>T395</t>
        </is>
      </c>
      <c r="D5625" s="300" t="n">
        <v>21</v>
      </c>
      <c r="E5625" s="301" t="n">
        <v>43657</v>
      </c>
      <c r="F5625" s="300" t="n">
        <v>5229</v>
      </c>
      <c r="G5625" s="300" t="n">
        <v>7036</v>
      </c>
      <c r="H5625" s="302" t="n">
        <v>6692</v>
      </c>
      <c r="I5625" s="300" t="n"/>
      <c r="J5625" s="320">
        <f>+(((G5625-F5625)-(H5625-F5625))/(H5625-F5625))*100</f>
        <v/>
      </c>
      <c r="K5625" s="321" t="n"/>
      <c r="L5625" s="323" t="n"/>
      <c r="M5625" s="324" t="n"/>
      <c r="N5625" s="304" t="n"/>
    </row>
    <row r="5626" ht="15.75" customHeight="1" s="412">
      <c r="A5626" s="300" t="n">
        <v>5699</v>
      </c>
      <c r="B5626" s="300" t="n">
        <v>143</v>
      </c>
      <c r="C5626" s="300" t="inlineStr">
        <is>
          <t>T401</t>
        </is>
      </c>
      <c r="D5626" s="300" t="n">
        <v>21</v>
      </c>
      <c r="E5626" s="301" t="n">
        <v>43657</v>
      </c>
      <c r="F5626" s="300" t="n">
        <v>5229</v>
      </c>
      <c r="G5626" s="300" t="n">
        <v>7930</v>
      </c>
      <c r="H5626" s="302" t="n">
        <v>7454</v>
      </c>
      <c r="I5626" s="300" t="n">
        <v>8</v>
      </c>
      <c r="J5626" s="320">
        <f>+(((G5626-F5626)-(H5626-F5626))/(H5626-F5626))*100</f>
        <v/>
      </c>
      <c r="K5626" s="321" t="n"/>
      <c r="L5626" s="322">
        <f>AVERAGE(J5626:J5627)</f>
        <v/>
      </c>
      <c r="M5626" s="322">
        <f>_xlfn.STDEV.S(J5626,J5627)</f>
        <v/>
      </c>
      <c r="N5626" s="304" t="n"/>
    </row>
    <row r="5627" ht="15.75" customHeight="1" s="412">
      <c r="A5627" s="300" t="n">
        <v>5700</v>
      </c>
      <c r="B5627" s="300" t="n">
        <v>144</v>
      </c>
      <c r="C5627" s="300" t="inlineStr">
        <is>
          <t>T401</t>
        </is>
      </c>
      <c r="D5627" s="300" t="n">
        <v>21</v>
      </c>
      <c r="E5627" s="301" t="n">
        <v>43657</v>
      </c>
      <c r="F5627" s="300" t="n">
        <v>5238</v>
      </c>
      <c r="G5627" s="300" t="n">
        <v>7769</v>
      </c>
      <c r="H5627" s="302" t="n">
        <v>7333</v>
      </c>
      <c r="I5627" s="300" t="n"/>
      <c r="J5627" s="320">
        <f>+(((G5627-F5627)-(H5627-F5627))/(H5627-F5627))*100</f>
        <v/>
      </c>
      <c r="K5627" s="321" t="n"/>
      <c r="L5627" s="323" t="n"/>
      <c r="M5627" s="324" t="n"/>
      <c r="N5627" s="304" t="n"/>
    </row>
    <row r="5628" ht="15.75" customHeight="1" s="412">
      <c r="A5628" s="300" t="n">
        <v>5701</v>
      </c>
      <c r="B5628" s="300" t="n">
        <v>145</v>
      </c>
      <c r="C5628" s="300" t="inlineStr">
        <is>
          <t>T406</t>
        </is>
      </c>
      <c r="D5628" s="300" t="n">
        <v>21</v>
      </c>
      <c r="E5628" s="301" t="n">
        <v>43657</v>
      </c>
      <c r="F5628" s="300" t="n">
        <v>5181</v>
      </c>
      <c r="G5628" s="300" t="n">
        <v>7336</v>
      </c>
      <c r="H5628" s="302" t="n">
        <v>6951</v>
      </c>
      <c r="I5628" s="300" t="n">
        <v>8</v>
      </c>
      <c r="J5628" s="320">
        <f>+(((G5628-F5628)-(H5628-F5628))/(H5628-F5628))*100</f>
        <v/>
      </c>
      <c r="K5628" s="321" t="n"/>
      <c r="L5628" s="322">
        <f>AVERAGE(J5628:J5629)</f>
        <v/>
      </c>
      <c r="M5628" s="322">
        <f>_xlfn.STDEV.S(J5628,J5629)</f>
        <v/>
      </c>
      <c r="N5628" s="304" t="n"/>
    </row>
    <row r="5629" ht="15.75" customHeight="1" s="412">
      <c r="A5629" s="300" t="n">
        <v>5702</v>
      </c>
      <c r="B5629" s="300" t="n">
        <v>146</v>
      </c>
      <c r="C5629" s="300" t="inlineStr">
        <is>
          <t>T406</t>
        </is>
      </c>
      <c r="D5629" s="300" t="n">
        <v>21</v>
      </c>
      <c r="E5629" s="301" t="n">
        <v>43657</v>
      </c>
      <c r="F5629" s="300" t="n">
        <v>5179</v>
      </c>
      <c r="G5629" s="300" t="n">
        <v>7228</v>
      </c>
      <c r="H5629" s="302" t="n">
        <v>6859</v>
      </c>
      <c r="I5629" s="300" t="n"/>
      <c r="J5629" s="320">
        <f>+(((G5629-F5629)-(H5629-F5629))/(H5629-F5629))*100</f>
        <v/>
      </c>
      <c r="K5629" s="321" t="n"/>
      <c r="L5629" s="323" t="n"/>
      <c r="M5629" s="324" t="n"/>
      <c r="N5629" s="304" t="n"/>
    </row>
    <row r="5630" ht="15.75" customHeight="1" s="412">
      <c r="A5630" s="300" t="n">
        <v>5703</v>
      </c>
      <c r="B5630" s="300" t="n">
        <v>147</v>
      </c>
      <c r="C5630" s="300" t="inlineStr">
        <is>
          <t>T408</t>
        </is>
      </c>
      <c r="D5630" s="300" t="n">
        <v>21</v>
      </c>
      <c r="E5630" s="301" t="n">
        <v>43657</v>
      </c>
      <c r="F5630" s="300" t="n">
        <v>5265</v>
      </c>
      <c r="G5630" s="300" t="n">
        <v>7631</v>
      </c>
      <c r="H5630" s="302" t="n">
        <v>7163</v>
      </c>
      <c r="I5630" s="300" t="n">
        <v>6</v>
      </c>
      <c r="J5630" s="320">
        <f>+(((G5630-F5630)-(H5630-F5630))/(H5630-F5630))*100</f>
        <v/>
      </c>
      <c r="K5630" s="321" t="n"/>
      <c r="L5630" s="322">
        <f>AVERAGE(J5630:J5631)</f>
        <v/>
      </c>
      <c r="M5630" s="322">
        <f>_xlfn.STDEV.S(J5630,J5631)</f>
        <v/>
      </c>
      <c r="N5630" s="304" t="n"/>
    </row>
    <row r="5631" ht="15.75" customHeight="1" s="412">
      <c r="A5631" s="300" t="n">
        <v>5704</v>
      </c>
      <c r="B5631" s="300" t="n">
        <v>148</v>
      </c>
      <c r="C5631" s="300" t="inlineStr">
        <is>
          <t>T408</t>
        </is>
      </c>
      <c r="D5631" s="300" t="n">
        <v>21</v>
      </c>
      <c r="E5631" s="301" t="n">
        <v>43657</v>
      </c>
      <c r="F5631" s="300" t="n">
        <v>5186</v>
      </c>
      <c r="G5631" s="300" t="n">
        <v>7487</v>
      </c>
      <c r="H5631" s="302" t="n">
        <v>7031</v>
      </c>
      <c r="I5631" s="300" t="n"/>
      <c r="J5631" s="320">
        <f>+(((G5631-F5631)-(H5631-F5631))/(H5631-F5631))*100</f>
        <v/>
      </c>
      <c r="K5631" s="321" t="n"/>
      <c r="L5631" s="323" t="n"/>
      <c r="M5631" s="324" t="n"/>
      <c r="N5631" s="304" t="n"/>
    </row>
    <row r="5632" ht="15.75" customHeight="1" s="412">
      <c r="A5632" s="300" t="n">
        <v>5705</v>
      </c>
      <c r="B5632" s="300" t="n">
        <v>149</v>
      </c>
      <c r="C5632" s="300" t="inlineStr">
        <is>
          <t>T412</t>
        </is>
      </c>
      <c r="D5632" s="300" t="n">
        <v>21</v>
      </c>
      <c r="E5632" s="301" t="n">
        <v>43657</v>
      </c>
      <c r="F5632" s="300" t="n">
        <v>5222</v>
      </c>
      <c r="G5632" s="300" t="n">
        <v>8000</v>
      </c>
      <c r="H5632" s="302" t="n">
        <v>7499</v>
      </c>
      <c r="I5632" s="300" t="n">
        <v>7</v>
      </c>
      <c r="J5632" s="320">
        <f>+(((G5632-F5632)-(H5632-F5632))/(H5632-F5632))*100</f>
        <v/>
      </c>
      <c r="K5632" s="321" t="n"/>
      <c r="L5632" s="322">
        <f>AVERAGE(J5632:J5633)</f>
        <v/>
      </c>
      <c r="M5632" s="322">
        <f>_xlfn.STDEV.S(J5632,J5633)</f>
        <v/>
      </c>
      <c r="N5632" s="304" t="n"/>
    </row>
    <row r="5633" ht="15.75" customHeight="1" s="412">
      <c r="A5633" s="300" t="n">
        <v>5706</v>
      </c>
      <c r="B5633" s="300" t="n">
        <v>150</v>
      </c>
      <c r="C5633" s="300" t="inlineStr">
        <is>
          <t>T412</t>
        </is>
      </c>
      <c r="D5633" s="300" t="n">
        <v>21</v>
      </c>
      <c r="E5633" s="301" t="n">
        <v>43657</v>
      </c>
      <c r="F5633" s="300" t="n">
        <v>5188</v>
      </c>
      <c r="G5633" s="300" t="n">
        <v>8220</v>
      </c>
      <c r="H5633" s="302" t="n">
        <v>7667</v>
      </c>
      <c r="I5633" s="300" t="n"/>
      <c r="J5633" s="320">
        <f>+(((G5633-F5633)-(H5633-F5633))/(H5633-F5633))*100</f>
        <v/>
      </c>
      <c r="K5633" s="321" t="n"/>
      <c r="L5633" s="323" t="n"/>
      <c r="M5633" s="324" t="n"/>
      <c r="N5633" s="304" t="n"/>
    </row>
    <row r="5634" ht="15.75" customHeight="1" s="412">
      <c r="A5634" s="300" t="n">
        <v>5707</v>
      </c>
      <c r="B5634" s="300" t="n">
        <v>151</v>
      </c>
      <c r="C5634" s="300" t="inlineStr">
        <is>
          <t>T413</t>
        </is>
      </c>
      <c r="D5634" s="300" t="n">
        <v>21</v>
      </c>
      <c r="E5634" s="301" t="n">
        <v>43657</v>
      </c>
      <c r="F5634" s="300" t="n">
        <v>5221</v>
      </c>
      <c r="G5634" s="300" t="n">
        <v>8058</v>
      </c>
      <c r="H5634" s="302" t="n">
        <v>7569</v>
      </c>
      <c r="I5634" s="300" t="n">
        <v>6</v>
      </c>
      <c r="J5634" s="320">
        <f>+(((G5634-F5634)-(H5634-F5634))/(H5634-F5634))*100</f>
        <v/>
      </c>
      <c r="K5634" s="321" t="n"/>
      <c r="L5634" s="322">
        <f>AVERAGE(J5634:J5635)</f>
        <v/>
      </c>
      <c r="M5634" s="322">
        <f>_xlfn.STDEV.S(J5634,J5635)</f>
        <v/>
      </c>
      <c r="N5634" s="304" t="n"/>
    </row>
    <row r="5635" ht="15.75" customHeight="1" s="412">
      <c r="A5635" s="300" t="n">
        <v>5708</v>
      </c>
      <c r="B5635" s="300" t="n">
        <v>152</v>
      </c>
      <c r="C5635" s="300" t="inlineStr">
        <is>
          <t>T413</t>
        </is>
      </c>
      <c r="D5635" s="300" t="n">
        <v>21</v>
      </c>
      <c r="E5635" s="301" t="n">
        <v>43657</v>
      </c>
      <c r="F5635" s="300" t="n">
        <v>5292</v>
      </c>
      <c r="G5635" s="300" t="n">
        <v>7879</v>
      </c>
      <c r="H5635" s="302" t="n">
        <v>7434</v>
      </c>
      <c r="I5635" s="300" t="n"/>
      <c r="J5635" s="320">
        <f>+(((G5635-F5635)-(H5635-F5635))/(H5635-F5635))*100</f>
        <v/>
      </c>
      <c r="K5635" s="321" t="n"/>
      <c r="L5635" s="323" t="n"/>
      <c r="M5635" s="324" t="n"/>
      <c r="N5635" s="304" t="n"/>
    </row>
    <row r="5636" ht="15.75" customHeight="1" s="412">
      <c r="A5636" s="300" t="n">
        <v>5709</v>
      </c>
      <c r="B5636" s="300" t="n">
        <v>153</v>
      </c>
      <c r="C5636" s="300" t="inlineStr">
        <is>
          <t>T414</t>
        </is>
      </c>
      <c r="D5636" s="300" t="n">
        <v>21</v>
      </c>
      <c r="E5636" s="301" t="n">
        <v>43657</v>
      </c>
      <c r="F5636" s="300" t="n">
        <v>5238</v>
      </c>
      <c r="G5636" s="300" t="n">
        <v>7893</v>
      </c>
      <c r="H5636" s="302" t="n">
        <v>7447</v>
      </c>
      <c r="I5636" s="300" t="n">
        <v>6</v>
      </c>
      <c r="J5636" s="320">
        <f>+(((G5636-F5636)-(H5636-F5636))/(H5636-F5636))*100</f>
        <v/>
      </c>
      <c r="K5636" s="321" t="n"/>
      <c r="L5636" s="322">
        <f>AVERAGE(J5636:J5637)</f>
        <v/>
      </c>
      <c r="M5636" s="322">
        <f>_xlfn.STDEV.S(J5636,J5637)</f>
        <v/>
      </c>
      <c r="N5636" s="304" t="n"/>
    </row>
    <row r="5637" ht="15.75" customHeight="1" s="412">
      <c r="A5637" s="300" t="n">
        <v>5710</v>
      </c>
      <c r="B5637" s="300" t="n">
        <v>154</v>
      </c>
      <c r="C5637" s="300" t="inlineStr">
        <is>
          <t>T414</t>
        </is>
      </c>
      <c r="D5637" s="300" t="n">
        <v>21</v>
      </c>
      <c r="E5637" s="301" t="n">
        <v>43657</v>
      </c>
      <c r="F5637" s="300" t="n">
        <v>5194</v>
      </c>
      <c r="G5637" s="300" t="n">
        <v>7837</v>
      </c>
      <c r="H5637" s="302" t="n">
        <v>7385</v>
      </c>
      <c r="I5637" s="300" t="n"/>
      <c r="J5637" s="320">
        <f>+(((G5637-F5637)-(H5637-F5637))/(H5637-F5637))*100</f>
        <v/>
      </c>
      <c r="K5637" s="321" t="n"/>
      <c r="L5637" s="323" t="n"/>
      <c r="M5637" s="324" t="n"/>
      <c r="N5637" s="304" t="n"/>
    </row>
    <row r="5638" ht="15.75" customHeight="1" s="412">
      <c r="A5638" s="300" t="n">
        <v>5711</v>
      </c>
      <c r="B5638" s="300" t="n">
        <v>155</v>
      </c>
      <c r="C5638" s="300" t="inlineStr">
        <is>
          <t>T415</t>
        </is>
      </c>
      <c r="D5638" s="300" t="n">
        <v>21</v>
      </c>
      <c r="E5638" s="301" t="n">
        <v>43657</v>
      </c>
      <c r="F5638" s="300" t="n">
        <v>5181</v>
      </c>
      <c r="G5638" s="300" t="n">
        <v>7462</v>
      </c>
      <c r="H5638" s="302" t="n">
        <v>7053</v>
      </c>
      <c r="I5638" s="300" t="n">
        <v>5</v>
      </c>
      <c r="J5638" s="320">
        <f>+(((G5638-F5638)-(H5638-F5638))/(H5638-F5638))*100</f>
        <v/>
      </c>
      <c r="K5638" s="321" t="n"/>
      <c r="L5638" s="322">
        <f>AVERAGE(J5638:J5639)</f>
        <v/>
      </c>
      <c r="M5638" s="322">
        <f>_xlfn.STDEV.S(J5638,J5639)</f>
        <v/>
      </c>
      <c r="N5638" s="304" t="n"/>
    </row>
    <row r="5639" ht="15.75" customHeight="1" s="412">
      <c r="A5639" s="300" t="n">
        <v>5712</v>
      </c>
      <c r="B5639" s="300" t="n">
        <v>156</v>
      </c>
      <c r="C5639" s="300" t="inlineStr">
        <is>
          <t>T415</t>
        </is>
      </c>
      <c r="D5639" s="300" t="n">
        <v>21</v>
      </c>
      <c r="E5639" s="301" t="n">
        <v>43657</v>
      </c>
      <c r="F5639" s="300" t="n">
        <v>5171</v>
      </c>
      <c r="G5639" s="300" t="n">
        <v>7465</v>
      </c>
      <c r="H5639" s="302" t="n">
        <v>7054</v>
      </c>
      <c r="I5639" s="300" t="n"/>
      <c r="J5639" s="320">
        <f>+(((G5639-F5639)-(H5639-F5639))/(H5639-F5639))*100</f>
        <v/>
      </c>
      <c r="K5639" s="321" t="n"/>
      <c r="L5639" s="323" t="n"/>
      <c r="M5639" s="324" t="n"/>
      <c r="N5639" s="304" t="n"/>
    </row>
    <row r="5640" ht="15.75" customHeight="1" s="412">
      <c r="A5640" s="300" t="n">
        <v>5713</v>
      </c>
      <c r="B5640" s="300" t="n">
        <v>157</v>
      </c>
      <c r="C5640" s="300" t="inlineStr">
        <is>
          <t>T417</t>
        </is>
      </c>
      <c r="D5640" s="300" t="n">
        <v>21</v>
      </c>
      <c r="E5640" s="301" t="n">
        <v>43657</v>
      </c>
      <c r="F5640" s="300" t="n">
        <v>5319</v>
      </c>
      <c r="G5640" s="300" t="n">
        <v>7064</v>
      </c>
      <c r="H5640" s="302" t="n">
        <v>6746</v>
      </c>
      <c r="I5640" s="300" t="n">
        <v>7</v>
      </c>
      <c r="J5640" s="320">
        <f>+(((G5640-F5640)-(H5640-F5640))/(H5640-F5640))*100</f>
        <v/>
      </c>
      <c r="K5640" s="321" t="n"/>
      <c r="L5640" s="322">
        <f>AVERAGE(J5640:J5641)</f>
        <v/>
      </c>
      <c r="M5640" s="322">
        <f>_xlfn.STDEV.S(J5640,J5641)</f>
        <v/>
      </c>
      <c r="N5640" s="304" t="n"/>
    </row>
    <row r="5641" ht="15.75" customHeight="1" s="412">
      <c r="A5641" s="300" t="n">
        <v>5714</v>
      </c>
      <c r="B5641" s="300" t="n">
        <v>158</v>
      </c>
      <c r="C5641" s="300" t="inlineStr">
        <is>
          <t>T417</t>
        </is>
      </c>
      <c r="D5641" s="300" t="n">
        <v>21</v>
      </c>
      <c r="E5641" s="301" t="n">
        <v>43657</v>
      </c>
      <c r="F5641" s="300" t="n">
        <v>5219</v>
      </c>
      <c r="G5641" s="300" t="n">
        <v>6827</v>
      </c>
      <c r="H5641" s="302" t="n">
        <v>6529</v>
      </c>
      <c r="I5641" s="300" t="n"/>
      <c r="J5641" s="320">
        <f>+(((G5641-F5641)-(H5641-F5641))/(H5641-F5641))*100</f>
        <v/>
      </c>
      <c r="K5641" s="321" t="n"/>
      <c r="L5641" s="323" t="n"/>
      <c r="M5641" s="324" t="n"/>
      <c r="N5641" s="304" t="n"/>
    </row>
    <row r="5642" ht="15.75" customHeight="1" s="412">
      <c r="A5642" s="300" t="n">
        <v>5715</v>
      </c>
      <c r="B5642" s="300" t="n">
        <v>159</v>
      </c>
      <c r="C5642" s="300" t="inlineStr">
        <is>
          <t>T420</t>
        </is>
      </c>
      <c r="D5642" s="300" t="n">
        <v>21</v>
      </c>
      <c r="E5642" s="301" t="n">
        <v>43657</v>
      </c>
      <c r="F5642" s="300" t="n">
        <v>5300</v>
      </c>
      <c r="G5642" s="300" t="n">
        <v>8211</v>
      </c>
      <c r="H5642" s="302" t="n">
        <v>7717</v>
      </c>
      <c r="I5642" s="300" t="n">
        <v>6</v>
      </c>
      <c r="J5642" s="320">
        <f>+(((G5642-F5642)-(H5642-F5642))/(H5642-F5642))*100</f>
        <v/>
      </c>
      <c r="K5642" s="321" t="n"/>
      <c r="L5642" s="322">
        <f>AVERAGE(J5642:J5643)</f>
        <v/>
      </c>
      <c r="M5642" s="322">
        <f>_xlfn.STDEV.S(J5642,J5643)</f>
        <v/>
      </c>
      <c r="N5642" s="304" t="n"/>
    </row>
    <row r="5643" ht="15.75" customHeight="1" s="412">
      <c r="A5643" s="300" t="n">
        <v>5716</v>
      </c>
      <c r="B5643" s="300" t="n">
        <v>160</v>
      </c>
      <c r="C5643" s="300" t="inlineStr">
        <is>
          <t>T420</t>
        </is>
      </c>
      <c r="D5643" s="300" t="n">
        <v>21</v>
      </c>
      <c r="E5643" s="301" t="n">
        <v>43657</v>
      </c>
      <c r="F5643" s="300" t="n">
        <v>5234</v>
      </c>
      <c r="G5643" s="300" t="n">
        <v>7918</v>
      </c>
      <c r="H5643" s="302" t="n">
        <v>7469</v>
      </c>
      <c r="I5643" s="300" t="n"/>
      <c r="J5643" s="320">
        <f>+(((G5643-F5643)-(H5643-F5643))/(H5643-F5643))*100</f>
        <v/>
      </c>
      <c r="K5643" s="321" t="n"/>
      <c r="L5643" s="323" t="n"/>
      <c r="M5643" s="324" t="n"/>
      <c r="N5643" s="304" t="n"/>
    </row>
    <row r="5644" ht="15.75" customHeight="1" s="412">
      <c r="A5644" s="300" t="n">
        <v>5717</v>
      </c>
      <c r="B5644" s="300" t="n">
        <v>161</v>
      </c>
      <c r="C5644" s="300" t="inlineStr">
        <is>
          <t>T421</t>
        </is>
      </c>
      <c r="D5644" s="300" t="n">
        <v>21</v>
      </c>
      <c r="E5644" s="301" t="n">
        <v>43657</v>
      </c>
      <c r="F5644" s="300" t="n">
        <v>5264</v>
      </c>
      <c r="G5644" s="300" t="n">
        <v>7378</v>
      </c>
      <c r="H5644" s="302" t="n">
        <v>7004</v>
      </c>
      <c r="I5644" s="300" t="n">
        <v>6</v>
      </c>
      <c r="J5644" s="320">
        <f>+(((G5644-F5644)-(H5644-F5644))/(H5644-F5644))*100</f>
        <v/>
      </c>
      <c r="K5644" s="321" t="n"/>
      <c r="L5644" s="322">
        <f>AVERAGE(J5644:J5645)</f>
        <v/>
      </c>
      <c r="M5644" s="322">
        <f>_xlfn.STDEV.S(J5644,J5645)</f>
        <v/>
      </c>
      <c r="N5644" s="304" t="n"/>
    </row>
    <row r="5645" ht="15.75" customHeight="1" s="412">
      <c r="A5645" s="300" t="n">
        <v>5718</v>
      </c>
      <c r="B5645" s="300" t="n">
        <v>162</v>
      </c>
      <c r="C5645" s="300" t="inlineStr">
        <is>
          <t>T421</t>
        </is>
      </c>
      <c r="D5645" s="300" t="n">
        <v>21</v>
      </c>
      <c r="E5645" s="301" t="n">
        <v>43657</v>
      </c>
      <c r="F5645" s="300" t="n">
        <v>5232</v>
      </c>
      <c r="G5645" s="300" t="n">
        <v>7293</v>
      </c>
      <c r="H5645" s="302" t="n">
        <v>6934</v>
      </c>
      <c r="I5645" s="300" t="n"/>
      <c r="J5645" s="320">
        <f>+(((G5645-F5645)-(H5645-F5645))/(H5645-F5645))*100</f>
        <v/>
      </c>
      <c r="K5645" s="321" t="n"/>
      <c r="L5645" s="323" t="n"/>
      <c r="M5645" s="324" t="n"/>
      <c r="N5645" s="304" t="n"/>
    </row>
    <row r="5646" ht="15.75" customHeight="1" s="412">
      <c r="A5646" s="300" t="n">
        <v>5719</v>
      </c>
      <c r="B5646" s="300" t="n">
        <v>163</v>
      </c>
      <c r="C5646" s="300" t="inlineStr">
        <is>
          <t>T424</t>
        </is>
      </c>
      <c r="D5646" s="300" t="n">
        <v>21</v>
      </c>
      <c r="E5646" s="301" t="n">
        <v>43657</v>
      </c>
      <c r="F5646" s="300" t="n">
        <v>5193</v>
      </c>
      <c r="G5646" s="300" t="n">
        <v>7351</v>
      </c>
      <c r="H5646" s="302" t="n">
        <v>7002</v>
      </c>
      <c r="I5646" s="300" t="n">
        <v>6</v>
      </c>
      <c r="J5646" s="320">
        <f>+(((G5646-F5646)-(H5646-F5646))/(H5646-F5646))*100</f>
        <v/>
      </c>
      <c r="K5646" s="321" t="n"/>
      <c r="L5646" s="322">
        <f>AVERAGE(J5646:J5647)</f>
        <v/>
      </c>
      <c r="M5646" s="322">
        <f>_xlfn.STDEV.S(J5646,J5647)</f>
        <v/>
      </c>
      <c r="N5646" s="304" t="n"/>
    </row>
    <row r="5647" ht="15.75" customHeight="1" s="412">
      <c r="A5647" s="300" t="n">
        <v>5720</v>
      </c>
      <c r="B5647" s="300" t="n">
        <v>164</v>
      </c>
      <c r="C5647" s="300" t="inlineStr">
        <is>
          <t>T424</t>
        </is>
      </c>
      <c r="D5647" s="300" t="n">
        <v>21</v>
      </c>
      <c r="E5647" s="301" t="n">
        <v>43657</v>
      </c>
      <c r="F5647" s="300" t="n">
        <v>5245</v>
      </c>
      <c r="G5647" s="300" t="n">
        <v>7462</v>
      </c>
      <c r="H5647" s="302" t="n">
        <v>7090</v>
      </c>
      <c r="I5647" s="300" t="n"/>
      <c r="J5647" s="320">
        <f>+(((G5647-F5647)-(H5647-F5647))/(H5647-F5647))*100</f>
        <v/>
      </c>
      <c r="K5647" s="321" t="n"/>
      <c r="L5647" s="323" t="n"/>
      <c r="M5647" s="324" t="n"/>
      <c r="N5647" s="304" t="n"/>
    </row>
    <row r="5648" ht="15.75" customHeight="1" s="412">
      <c r="A5648" s="300" t="n">
        <v>5721</v>
      </c>
      <c r="B5648" s="300" t="n">
        <v>165</v>
      </c>
      <c r="C5648" s="300" t="inlineStr">
        <is>
          <t>T426</t>
        </is>
      </c>
      <c r="D5648" s="300" t="n">
        <v>21</v>
      </c>
      <c r="E5648" s="301" t="n">
        <v>43657</v>
      </c>
      <c r="F5648" s="300" t="n">
        <v>5226</v>
      </c>
      <c r="G5648" s="300" t="n">
        <v>8145</v>
      </c>
      <c r="H5648" s="302" t="n">
        <v>7643</v>
      </c>
      <c r="I5648" s="300" t="n">
        <v>6</v>
      </c>
      <c r="J5648" s="320">
        <f>+(((G5648-F5648)-(H5648-F5648))/(H5648-F5648))*100</f>
        <v/>
      </c>
      <c r="K5648" s="321" t="n"/>
      <c r="L5648" s="322">
        <f>AVERAGE(J5648:J5649)</f>
        <v/>
      </c>
      <c r="M5648" s="322">
        <f>_xlfn.STDEV.S(J5648,J5649)</f>
        <v/>
      </c>
      <c r="N5648" s="304" t="n"/>
    </row>
    <row r="5649" ht="15.75" customHeight="1" s="412">
      <c r="A5649" s="300" t="n">
        <v>5722</v>
      </c>
      <c r="B5649" s="300" t="n">
        <v>166</v>
      </c>
      <c r="C5649" s="300" t="inlineStr">
        <is>
          <t>T426</t>
        </is>
      </c>
      <c r="D5649" s="300" t="n">
        <v>21</v>
      </c>
      <c r="E5649" s="301" t="n">
        <v>43657</v>
      </c>
      <c r="F5649" s="300" t="n">
        <v>5252</v>
      </c>
      <c r="G5649" s="300" t="n">
        <v>8354</v>
      </c>
      <c r="H5649" s="302" t="n">
        <v>7814</v>
      </c>
      <c r="I5649" s="300" t="n"/>
      <c r="J5649" s="320">
        <f>+(((G5649-F5649)-(H5649-F5649))/(H5649-F5649))*100</f>
        <v/>
      </c>
      <c r="K5649" s="321" t="n"/>
      <c r="L5649" s="323" t="n"/>
      <c r="M5649" s="324" t="n"/>
      <c r="N5649" s="304" t="n"/>
    </row>
    <row r="5650" ht="15.75" customHeight="1" s="412">
      <c r="A5650" s="300" t="n">
        <v>5723</v>
      </c>
      <c r="B5650" s="300" t="n">
        <v>167</v>
      </c>
      <c r="C5650" s="300" t="inlineStr">
        <is>
          <t>T427</t>
        </is>
      </c>
      <c r="D5650" s="300" t="n">
        <v>21</v>
      </c>
      <c r="E5650" s="301" t="n">
        <v>43657</v>
      </c>
      <c r="F5650" s="300" t="n">
        <v>5280</v>
      </c>
      <c r="G5650" s="300" t="n">
        <v>7854</v>
      </c>
      <c r="H5650" s="302" t="n">
        <v>7443</v>
      </c>
      <c r="I5650" s="300" t="n">
        <v>7</v>
      </c>
      <c r="J5650" s="320">
        <f>+(((G5650-F5650)-(H5650-F5650))/(H5650-F5650))*100</f>
        <v/>
      </c>
      <c r="K5650" s="321" t="n"/>
      <c r="L5650" s="322">
        <f>AVERAGE(J5650:J5651)</f>
        <v/>
      </c>
      <c r="M5650" s="322">
        <f>_xlfn.STDEV.S(J5650,J5651)</f>
        <v/>
      </c>
      <c r="N5650" s="304" t="n"/>
    </row>
    <row r="5651" ht="15.75" customHeight="1" s="412">
      <c r="A5651" s="300" t="n">
        <v>5724</v>
      </c>
      <c r="B5651" s="300" t="n">
        <v>168</v>
      </c>
      <c r="C5651" s="300" t="inlineStr">
        <is>
          <t>T427</t>
        </is>
      </c>
      <c r="D5651" s="300" t="n">
        <v>21</v>
      </c>
      <c r="E5651" s="301" t="n">
        <v>43657</v>
      </c>
      <c r="F5651" s="300" t="n">
        <v>5212</v>
      </c>
      <c r="G5651" s="300" t="n">
        <v>7873</v>
      </c>
      <c r="H5651" s="302" t="n">
        <v>7435</v>
      </c>
      <c r="I5651" s="300" t="n"/>
      <c r="J5651" s="320">
        <f>+(((G5651-F5651)-(H5651-F5651))/(H5651-F5651))*100</f>
        <v/>
      </c>
      <c r="K5651" s="321" t="n"/>
      <c r="L5651" s="323" t="n"/>
      <c r="M5651" s="324" t="n"/>
      <c r="N5651" s="304" t="n"/>
    </row>
    <row r="5652" ht="15.75" customHeight="1" s="412">
      <c r="A5652" s="300" t="n">
        <v>5725</v>
      </c>
      <c r="B5652" s="300" t="n">
        <v>169</v>
      </c>
      <c r="C5652" s="300" t="inlineStr">
        <is>
          <t>T428</t>
        </is>
      </c>
      <c r="D5652" s="300" t="n">
        <v>21</v>
      </c>
      <c r="E5652" s="301" t="n">
        <v>43657</v>
      </c>
      <c r="F5652" s="300" t="n">
        <v>5223</v>
      </c>
      <c r="G5652" s="300" t="n">
        <v>8177</v>
      </c>
      <c r="H5652" s="302" t="n">
        <v>7685</v>
      </c>
      <c r="I5652" s="300" t="n">
        <v>7</v>
      </c>
      <c r="J5652" s="320">
        <f>+(((G5652-F5652)-(H5652-F5652))/(H5652-F5652))*100</f>
        <v/>
      </c>
      <c r="K5652" s="321" t="n"/>
      <c r="L5652" s="322">
        <f>AVERAGE(J5652:J5653)</f>
        <v/>
      </c>
      <c r="M5652" s="322">
        <f>_xlfn.STDEV.S(J5652,J5653)</f>
        <v/>
      </c>
      <c r="N5652" s="304" t="n"/>
    </row>
    <row r="5653" ht="15.75" customHeight="1" s="412">
      <c r="A5653" s="300" t="n">
        <v>5726</v>
      </c>
      <c r="B5653" s="300" t="n">
        <v>170</v>
      </c>
      <c r="C5653" s="300" t="inlineStr">
        <is>
          <t>T428</t>
        </is>
      </c>
      <c r="D5653" s="300" t="n">
        <v>21</v>
      </c>
      <c r="E5653" s="301" t="n">
        <v>43657</v>
      </c>
      <c r="F5653" s="300" t="n">
        <v>5223</v>
      </c>
      <c r="G5653" s="300" t="n">
        <v>8315</v>
      </c>
      <c r="H5653" s="302" t="n">
        <v>7794</v>
      </c>
      <c r="I5653" s="300" t="n"/>
      <c r="J5653" s="320">
        <f>+(((G5653-F5653)-(H5653-F5653))/(H5653-F5653))*100</f>
        <v/>
      </c>
      <c r="K5653" s="321" t="n"/>
      <c r="L5653" s="323" t="n"/>
      <c r="M5653" s="324" t="n"/>
      <c r="N5653" s="304" t="n"/>
    </row>
    <row r="5654" ht="15.75" customHeight="1" s="412">
      <c r="A5654" s="300" t="n">
        <v>5727</v>
      </c>
      <c r="B5654" s="300" t="n">
        <v>171</v>
      </c>
      <c r="C5654" s="300" t="inlineStr">
        <is>
          <t>T429</t>
        </is>
      </c>
      <c r="D5654" s="300" t="n">
        <v>21</v>
      </c>
      <c r="E5654" s="301" t="n">
        <v>43657</v>
      </c>
      <c r="F5654" s="300" t="n">
        <v>5259</v>
      </c>
      <c r="G5654" s="300" t="n">
        <v>7666</v>
      </c>
      <c r="H5654" s="302" t="n">
        <v>7247</v>
      </c>
      <c r="I5654" s="300" t="n">
        <v>8</v>
      </c>
      <c r="J5654" s="320">
        <f>+(((G5654-F5654)-(H5654-F5654))/(H5654-F5654))*100</f>
        <v/>
      </c>
      <c r="K5654" s="321" t="n"/>
      <c r="L5654" s="322">
        <f>AVERAGE(J5654:J5655)</f>
        <v/>
      </c>
      <c r="M5654" s="322">
        <f>_xlfn.STDEV.S(J5654,J5655)</f>
        <v/>
      </c>
      <c r="N5654" s="304" t="n"/>
    </row>
    <row r="5655" ht="15.75" customHeight="1" s="412">
      <c r="A5655" s="300" t="n">
        <v>5728</v>
      </c>
      <c r="B5655" s="300" t="n">
        <v>172</v>
      </c>
      <c r="C5655" s="300" t="inlineStr">
        <is>
          <t>T429</t>
        </is>
      </c>
      <c r="D5655" s="300" t="n">
        <v>21</v>
      </c>
      <c r="E5655" s="301" t="n">
        <v>43657</v>
      </c>
      <c r="F5655" s="300" t="n">
        <v>5274</v>
      </c>
      <c r="G5655" s="300" t="n">
        <v>7542</v>
      </c>
      <c r="H5655" s="302" t="n">
        <v>7139</v>
      </c>
      <c r="I5655" s="300" t="n"/>
      <c r="J5655" s="320">
        <f>+(((G5655-F5655)-(H5655-F5655))/(H5655-F5655))*100</f>
        <v/>
      </c>
      <c r="K5655" s="321" t="n"/>
      <c r="L5655" s="323" t="n"/>
      <c r="M5655" s="324" t="n"/>
      <c r="N5655" s="304" t="n"/>
    </row>
    <row r="5656" ht="15.75" customHeight="1" s="412">
      <c r="A5656" s="300" t="n">
        <v>5729</v>
      </c>
      <c r="B5656" s="300" t="n">
        <v>173</v>
      </c>
      <c r="C5656" s="300" t="inlineStr">
        <is>
          <t>T430</t>
        </is>
      </c>
      <c r="D5656" s="300" t="n">
        <v>21</v>
      </c>
      <c r="E5656" s="301" t="n">
        <v>43657</v>
      </c>
      <c r="F5656" s="300" t="n">
        <v>5227</v>
      </c>
      <c r="G5656" s="300" t="n">
        <v>7576</v>
      </c>
      <c r="H5656" s="302" t="n">
        <v>7164</v>
      </c>
      <c r="I5656" s="300" t="n">
        <v>9</v>
      </c>
      <c r="J5656" s="320">
        <f>+(((G5656-F5656)-(H5656-F5656))/(H5656-F5656))*100</f>
        <v/>
      </c>
      <c r="K5656" s="321" t="n"/>
      <c r="L5656" s="322">
        <f>AVERAGE(J5656:J5657)</f>
        <v/>
      </c>
      <c r="M5656" s="322">
        <f>_xlfn.STDEV.S(J5656,J5657)</f>
        <v/>
      </c>
      <c r="N5656" s="304" t="n"/>
    </row>
    <row r="5657" ht="15.75" customHeight="1" s="412">
      <c r="A5657" s="300" t="n">
        <v>5730</v>
      </c>
      <c r="B5657" s="300" t="n">
        <v>174</v>
      </c>
      <c r="C5657" s="300" t="inlineStr">
        <is>
          <t>T430</t>
        </is>
      </c>
      <c r="D5657" s="300" t="n">
        <v>21</v>
      </c>
      <c r="E5657" s="301" t="n">
        <v>43657</v>
      </c>
      <c r="F5657" s="300" t="n">
        <v>5182</v>
      </c>
      <c r="G5657" s="300" t="n">
        <v>7559</v>
      </c>
      <c r="H5657" s="302" t="n">
        <v>7147</v>
      </c>
      <c r="I5657" s="300" t="n"/>
      <c r="J5657" s="320">
        <f>+(((G5657-F5657)-(H5657-F5657))/(H5657-F5657))*100</f>
        <v/>
      </c>
      <c r="K5657" s="321" t="n"/>
      <c r="L5657" s="323" t="n"/>
      <c r="M5657" s="324" t="n"/>
      <c r="N5657" s="304" t="n"/>
    </row>
    <row r="5658" ht="15.75" customHeight="1" s="412">
      <c r="A5658" s="300" t="n">
        <v>5731</v>
      </c>
      <c r="B5658" s="300" t="n">
        <v>175</v>
      </c>
      <c r="C5658" s="300" t="inlineStr">
        <is>
          <t>T434</t>
        </is>
      </c>
      <c r="D5658" s="300" t="n">
        <v>21</v>
      </c>
      <c r="E5658" s="301" t="n">
        <v>43657</v>
      </c>
      <c r="F5658" s="300" t="n">
        <v>5280</v>
      </c>
      <c r="G5658" s="300" t="n">
        <v>6777</v>
      </c>
      <c r="H5658" s="302" t="n">
        <v>6531</v>
      </c>
      <c r="I5658" s="300" t="n">
        <v>6</v>
      </c>
      <c r="J5658" s="320">
        <f>+(((G5658-F5658)-(H5658-F5658))/(H5658-F5658))*100</f>
        <v/>
      </c>
      <c r="K5658" s="321" t="n"/>
      <c r="L5658" s="322">
        <f>AVERAGE(J5658:J5659)</f>
        <v/>
      </c>
      <c r="M5658" s="322">
        <f>_xlfn.STDEV.S(J5658,J5659)</f>
        <v/>
      </c>
      <c r="N5658" s="304" t="n"/>
    </row>
    <row r="5659" ht="15.75" customHeight="1" s="412">
      <c r="A5659" s="300" t="n">
        <v>5732</v>
      </c>
      <c r="B5659" s="300" t="n">
        <v>176</v>
      </c>
      <c r="C5659" s="300" t="inlineStr">
        <is>
          <t>T434</t>
        </is>
      </c>
      <c r="D5659" s="300" t="n">
        <v>21</v>
      </c>
      <c r="E5659" s="301" t="n">
        <v>43657</v>
      </c>
      <c r="F5659" s="300" t="n">
        <v>5193</v>
      </c>
      <c r="G5659" s="300" t="n">
        <v>6853</v>
      </c>
      <c r="H5659" s="302" t="n">
        <v>6580</v>
      </c>
      <c r="I5659" s="300" t="n"/>
      <c r="J5659" s="320">
        <f>+(((G5659-F5659)-(H5659-F5659))/(H5659-F5659))*100</f>
        <v/>
      </c>
      <c r="K5659" s="321" t="n"/>
      <c r="L5659" s="323" t="n"/>
      <c r="M5659" s="324" t="n"/>
      <c r="N5659" s="304" t="n"/>
    </row>
    <row r="5660" ht="15.75" customHeight="1" s="412">
      <c r="A5660" s="300" t="n">
        <v>5733</v>
      </c>
      <c r="B5660" s="300" t="n">
        <v>177</v>
      </c>
      <c r="C5660" s="300" t="inlineStr">
        <is>
          <t>T441</t>
        </is>
      </c>
      <c r="D5660" s="300" t="n">
        <v>21</v>
      </c>
      <c r="E5660" s="301" t="n">
        <v>43657</v>
      </c>
      <c r="F5660" s="300" t="n">
        <v>5259</v>
      </c>
      <c r="G5660" s="300" t="n">
        <v>7751</v>
      </c>
      <c r="H5660" s="302" t="n">
        <v>7337</v>
      </c>
      <c r="I5660" s="300" t="n">
        <v>9</v>
      </c>
      <c r="J5660" s="320">
        <f>+(((G5660-F5660)-(H5660-F5660))/(H5660-F5660))*100</f>
        <v/>
      </c>
      <c r="K5660" s="321" t="n"/>
      <c r="L5660" s="322">
        <f>AVERAGE(J5660:J5661)</f>
        <v/>
      </c>
      <c r="M5660" s="322">
        <f>_xlfn.STDEV.S(J5660,J5661)</f>
        <v/>
      </c>
      <c r="N5660" s="304" t="n"/>
    </row>
    <row r="5661" ht="15.75" customHeight="1" s="412">
      <c r="A5661" s="300" t="n">
        <v>5734</v>
      </c>
      <c r="B5661" s="300" t="n">
        <v>178</v>
      </c>
      <c r="C5661" s="300" t="inlineStr">
        <is>
          <t>T441</t>
        </is>
      </c>
      <c r="D5661" s="300" t="n">
        <v>21</v>
      </c>
      <c r="E5661" s="301" t="n">
        <v>43657</v>
      </c>
      <c r="F5661" s="300" t="n">
        <v>5226</v>
      </c>
      <c r="G5661" s="300" t="n">
        <v>7675</v>
      </c>
      <c r="H5661" s="302" t="n">
        <v>7261</v>
      </c>
      <c r="I5661" s="300" t="n"/>
      <c r="J5661" s="320">
        <f>+(((G5661-F5661)-(H5661-F5661))/(H5661-F5661))*100</f>
        <v/>
      </c>
      <c r="K5661" s="321" t="n"/>
      <c r="L5661" s="323" t="n"/>
      <c r="M5661" s="324" t="n"/>
      <c r="N5661" s="304" t="n"/>
    </row>
    <row r="5662" ht="15.75" customHeight="1" s="412">
      <c r="A5662" s="300" t="n">
        <v>5735</v>
      </c>
      <c r="B5662" s="300" t="n">
        <v>179</v>
      </c>
      <c r="C5662" s="300" t="inlineStr">
        <is>
          <t>T442</t>
        </is>
      </c>
      <c r="D5662" s="300" t="n">
        <v>21</v>
      </c>
      <c r="E5662" s="301" t="n">
        <v>43657</v>
      </c>
      <c r="F5662" s="300" t="n">
        <v>5180</v>
      </c>
      <c r="G5662" s="300" t="n">
        <v>8105</v>
      </c>
      <c r="H5662" s="302" t="n">
        <v>7589</v>
      </c>
      <c r="I5662" s="300" t="n">
        <v>8</v>
      </c>
      <c r="J5662" s="320">
        <f>+(((G5662-F5662)-(H5662-F5662))/(H5662-F5662))*100</f>
        <v/>
      </c>
      <c r="K5662" s="321" t="n"/>
      <c r="L5662" s="322">
        <f>AVERAGE(J5662:J5663)</f>
        <v/>
      </c>
      <c r="M5662" s="322">
        <f>_xlfn.STDEV.S(J5662,J5663)</f>
        <v/>
      </c>
      <c r="N5662" s="304" t="n"/>
    </row>
    <row r="5663" ht="15.75" customHeight="1" s="412">
      <c r="A5663" s="300" t="n">
        <v>5736</v>
      </c>
      <c r="B5663" s="300" t="n">
        <v>180</v>
      </c>
      <c r="C5663" s="300" t="inlineStr">
        <is>
          <t>T442</t>
        </is>
      </c>
      <c r="D5663" s="300" t="n">
        <v>21</v>
      </c>
      <c r="E5663" s="301" t="n">
        <v>43657</v>
      </c>
      <c r="F5663" s="300" t="n">
        <v>5282</v>
      </c>
      <c r="G5663" s="300" t="n">
        <v>8185</v>
      </c>
      <c r="H5663" s="302" t="n">
        <v>7675</v>
      </c>
      <c r="I5663" s="300" t="n"/>
      <c r="J5663" s="320">
        <f>+(((G5663-F5663)-(H5663-F5663))/(H5663-F5663))*100</f>
        <v/>
      </c>
      <c r="K5663" s="321" t="n"/>
      <c r="L5663" s="323" t="n"/>
      <c r="M5663" s="324" t="n"/>
      <c r="N5663" s="304" t="n"/>
    </row>
    <row r="5664" ht="15.75" customHeight="1" s="412">
      <c r="A5664" s="300" t="n">
        <v>5737</v>
      </c>
      <c r="B5664" s="300" t="n">
        <v>181</v>
      </c>
      <c r="C5664" s="300" t="inlineStr">
        <is>
          <t>T447</t>
        </is>
      </c>
      <c r="D5664" s="300" t="n">
        <v>21</v>
      </c>
      <c r="E5664" s="301" t="n">
        <v>43657</v>
      </c>
      <c r="F5664" s="300" t="n">
        <v>5244</v>
      </c>
      <c r="G5664" s="300" t="n">
        <v>8042</v>
      </c>
      <c r="H5664" s="302" t="n">
        <v>7553</v>
      </c>
      <c r="I5664" s="300" t="n">
        <v>8</v>
      </c>
      <c r="J5664" s="320">
        <f>+(((G5664-F5664)-(H5664-F5664))/(H5664-F5664))*100</f>
        <v/>
      </c>
      <c r="K5664" s="321" t="n"/>
      <c r="L5664" s="322">
        <f>AVERAGE(J5664:J5665)</f>
        <v/>
      </c>
      <c r="M5664" s="322">
        <f>_xlfn.STDEV.S(J5664,J5665)</f>
        <v/>
      </c>
      <c r="N5664" s="304" t="n"/>
    </row>
    <row r="5665" ht="15.75" customHeight="1" s="412">
      <c r="A5665" s="300" t="n">
        <v>5738</v>
      </c>
      <c r="B5665" s="300" t="n">
        <v>182</v>
      </c>
      <c r="C5665" s="300" t="inlineStr">
        <is>
          <t>T447</t>
        </is>
      </c>
      <c r="D5665" s="300" t="n">
        <v>21</v>
      </c>
      <c r="E5665" s="301" t="n">
        <v>43657</v>
      </c>
      <c r="F5665" s="300" t="n">
        <v>5301</v>
      </c>
      <c r="G5665" s="300" t="n">
        <v>8055</v>
      </c>
      <c r="H5665" s="302" t="n">
        <v>7568</v>
      </c>
      <c r="I5665" s="300" t="n"/>
      <c r="J5665" s="320">
        <f>+(((G5665-F5665)-(H5665-F5665))/(H5665-F5665))*100</f>
        <v/>
      </c>
      <c r="K5665" s="321" t="n"/>
      <c r="L5665" s="323" t="n"/>
      <c r="M5665" s="324" t="n"/>
      <c r="N5665" s="304" t="n"/>
    </row>
    <row r="5666" ht="15.75" customHeight="1" s="412">
      <c r="A5666" s="300" t="n">
        <v>5739</v>
      </c>
      <c r="B5666" s="300" t="n">
        <v>183</v>
      </c>
      <c r="C5666" s="300" t="inlineStr">
        <is>
          <t>T448</t>
        </is>
      </c>
      <c r="D5666" s="300" t="n">
        <v>21</v>
      </c>
      <c r="E5666" s="301" t="n">
        <v>43657</v>
      </c>
      <c r="F5666" s="300" t="n">
        <v>5192</v>
      </c>
      <c r="G5666" s="300" t="n">
        <v>8154</v>
      </c>
      <c r="H5666" s="302" t="n">
        <v>7637</v>
      </c>
      <c r="I5666" s="300" t="n">
        <v>6</v>
      </c>
      <c r="J5666" s="320">
        <f>+(((G5666-F5666)-(H5666-F5666))/(H5666-F5666))*100</f>
        <v/>
      </c>
      <c r="K5666" s="321" t="n"/>
      <c r="L5666" s="322">
        <f>AVERAGE(J5666:J5667)</f>
        <v/>
      </c>
      <c r="M5666" s="322">
        <f>_xlfn.STDEV.S(J5666,J5667)</f>
        <v/>
      </c>
      <c r="N5666" s="304" t="n"/>
    </row>
    <row r="5667" ht="15.75" customHeight="1" s="412">
      <c r="A5667" s="300" t="n">
        <v>5740</v>
      </c>
      <c r="B5667" s="300" t="n">
        <v>184</v>
      </c>
      <c r="C5667" s="300" t="inlineStr">
        <is>
          <t>T448</t>
        </is>
      </c>
      <c r="D5667" s="300" t="n">
        <v>21</v>
      </c>
      <c r="E5667" s="301" t="n">
        <v>43657</v>
      </c>
      <c r="F5667" s="300" t="n">
        <v>5243</v>
      </c>
      <c r="G5667" s="300" t="n">
        <v>8264</v>
      </c>
      <c r="H5667" s="302" t="n">
        <v>7709</v>
      </c>
      <c r="I5667" s="300" t="n"/>
      <c r="J5667" s="320">
        <f>+(((G5667-F5667)-(H5667-F5667))/(H5667-F5667))*100</f>
        <v/>
      </c>
      <c r="K5667" s="321" t="n"/>
      <c r="L5667" s="323" t="n"/>
      <c r="M5667" s="324" t="n"/>
      <c r="N5667" s="304" t="n"/>
    </row>
    <row r="5668" ht="15.75" customHeight="1" s="412">
      <c r="A5668" s="300" t="n">
        <v>5741</v>
      </c>
      <c r="B5668" s="300" t="n">
        <v>185</v>
      </c>
      <c r="C5668" s="300" t="inlineStr">
        <is>
          <t>T449</t>
        </is>
      </c>
      <c r="D5668" s="300" t="n">
        <v>21</v>
      </c>
      <c r="E5668" s="301" t="n">
        <v>43657</v>
      </c>
      <c r="F5668" s="300" t="n">
        <v>5288</v>
      </c>
      <c r="G5668" s="300" t="n">
        <v>8207</v>
      </c>
      <c r="H5668" s="302" t="n">
        <v>7686</v>
      </c>
      <c r="I5668" s="300" t="n">
        <v>9</v>
      </c>
      <c r="J5668" s="320">
        <f>+(((G5668-F5668)-(H5668-F5668))/(H5668-F5668))*100</f>
        <v/>
      </c>
      <c r="K5668" s="321" t="n"/>
      <c r="L5668" s="322">
        <f>AVERAGE(J5668:J5669)</f>
        <v/>
      </c>
      <c r="M5668" s="322">
        <f>_xlfn.STDEV.S(J5668,J5669)</f>
        <v/>
      </c>
      <c r="N5668" s="304" t="n"/>
    </row>
    <row r="5669" ht="15.75" customHeight="1" s="412">
      <c r="A5669" s="300" t="n">
        <v>5742</v>
      </c>
      <c r="B5669" s="300" t="n">
        <v>186</v>
      </c>
      <c r="C5669" s="300" t="inlineStr">
        <is>
          <t>T449</t>
        </is>
      </c>
      <c r="D5669" s="300" t="n">
        <v>21</v>
      </c>
      <c r="E5669" s="301" t="n">
        <v>43657</v>
      </c>
      <c r="F5669" s="300" t="n">
        <v>5251</v>
      </c>
      <c r="G5669" s="300" t="n">
        <v>8120</v>
      </c>
      <c r="H5669" s="302" t="n">
        <v>7612</v>
      </c>
      <c r="I5669" s="300" t="n"/>
      <c r="J5669" s="320">
        <f>+(((G5669-F5669)-(H5669-F5669))/(H5669-F5669))*100</f>
        <v/>
      </c>
      <c r="K5669" s="321" t="n"/>
      <c r="L5669" s="323" t="n"/>
      <c r="M5669" s="324" t="n"/>
      <c r="N5669" s="304" t="n"/>
    </row>
    <row r="5670" ht="15.75" customHeight="1" s="412">
      <c r="A5670" s="300" t="n">
        <v>5743</v>
      </c>
      <c r="B5670" s="300" t="n">
        <v>187</v>
      </c>
      <c r="C5670" s="300" t="inlineStr">
        <is>
          <t>T451</t>
        </is>
      </c>
      <c r="D5670" s="300" t="n">
        <v>21</v>
      </c>
      <c r="E5670" s="301" t="n">
        <v>43657</v>
      </c>
      <c r="F5670" s="300" t="n">
        <v>5214</v>
      </c>
      <c r="G5670" s="300" t="n">
        <v>7579</v>
      </c>
      <c r="H5670" s="302" t="n">
        <v>7170</v>
      </c>
      <c r="I5670" s="300" t="n">
        <v>5</v>
      </c>
      <c r="J5670" s="320">
        <f>+(((G5670-F5670)-(H5670-F5670))/(H5670-F5670))*100</f>
        <v/>
      </c>
      <c r="K5670" s="321" t="n"/>
      <c r="L5670" s="322">
        <f>AVERAGE(J5670:J5671)</f>
        <v/>
      </c>
      <c r="M5670" s="322">
        <f>_xlfn.STDEV.S(J5670,J5671)</f>
        <v/>
      </c>
      <c r="N5670" s="304" t="n"/>
    </row>
    <row r="5671" ht="15.75" customHeight="1" s="412">
      <c r="A5671" s="300" t="n">
        <v>5744</v>
      </c>
      <c r="B5671" s="300" t="n">
        <v>188</v>
      </c>
      <c r="C5671" s="300" t="inlineStr">
        <is>
          <t>T451</t>
        </is>
      </c>
      <c r="D5671" s="300" t="n">
        <v>21</v>
      </c>
      <c r="E5671" s="301" t="n">
        <v>43657</v>
      </c>
      <c r="F5671" s="300" t="n">
        <v>5267</v>
      </c>
      <c r="G5671" s="300" t="n">
        <v>8429</v>
      </c>
      <c r="H5671" s="302" t="n">
        <v>7862</v>
      </c>
      <c r="I5671" s="300" t="n"/>
      <c r="J5671" s="320">
        <f>+(((G5671-F5671)-(H5671-F5671))/(H5671-F5671))*100</f>
        <v/>
      </c>
      <c r="K5671" s="321" t="n"/>
      <c r="L5671" s="323" t="n"/>
      <c r="M5671" s="324" t="n"/>
      <c r="N5671" s="304" t="n"/>
    </row>
    <row r="5672" ht="15.75" customHeight="1" s="412">
      <c r="A5672" s="300" t="n">
        <v>5745</v>
      </c>
      <c r="B5672" s="300" t="n">
        <v>189</v>
      </c>
      <c r="C5672" s="300" t="inlineStr">
        <is>
          <t>T458</t>
        </is>
      </c>
      <c r="D5672" s="300" t="n">
        <v>21</v>
      </c>
      <c r="E5672" s="301" t="n">
        <v>43657</v>
      </c>
      <c r="F5672" s="300" t="n">
        <v>5261</v>
      </c>
      <c r="G5672" s="300" t="n">
        <v>7990</v>
      </c>
      <c r="H5672" s="302" t="n">
        <v>7507</v>
      </c>
      <c r="I5672" s="300" t="n">
        <v>7</v>
      </c>
      <c r="J5672" s="320">
        <f>+(((G5672-F5672)-(H5672-F5672))/(H5672-F5672))*100</f>
        <v/>
      </c>
      <c r="K5672" s="321" t="n"/>
      <c r="L5672" s="322">
        <f>AVERAGE(J5672:J5673)</f>
        <v/>
      </c>
      <c r="M5672" s="322">
        <f>_xlfn.STDEV.S(J5672,J5673)</f>
        <v/>
      </c>
      <c r="N5672" s="304" t="n"/>
    </row>
    <row r="5673" ht="15.75" customHeight="1" s="412">
      <c r="A5673" s="300" t="n">
        <v>5746</v>
      </c>
      <c r="B5673" s="300" t="n">
        <v>190</v>
      </c>
      <c r="C5673" s="300" t="inlineStr">
        <is>
          <t>T458</t>
        </is>
      </c>
      <c r="D5673" s="300" t="n">
        <v>21</v>
      </c>
      <c r="E5673" s="301" t="n">
        <v>43657</v>
      </c>
      <c r="F5673" s="300" t="n">
        <v>5238</v>
      </c>
      <c r="G5673" s="300" t="n">
        <v>8258</v>
      </c>
      <c r="H5673" s="302" t="n">
        <v>7727</v>
      </c>
      <c r="I5673" s="300" t="n"/>
      <c r="J5673" s="320">
        <f>+(((G5673-F5673)-(H5673-F5673))/(H5673-F5673))*100</f>
        <v/>
      </c>
      <c r="K5673" s="321" t="n"/>
      <c r="L5673" s="323" t="n"/>
      <c r="M5673" s="324" t="n"/>
      <c r="N5673" s="304" t="n"/>
    </row>
    <row r="5674" ht="15.75" customHeight="1" s="412">
      <c r="A5674" s="300" t="n">
        <v>5747</v>
      </c>
      <c r="B5674" s="300" t="n">
        <v>191</v>
      </c>
      <c r="C5674" s="300" t="inlineStr">
        <is>
          <t>T459</t>
        </is>
      </c>
      <c r="D5674" s="300" t="n">
        <v>21</v>
      </c>
      <c r="E5674" s="301" t="n">
        <v>43657</v>
      </c>
      <c r="F5674" s="300" t="n">
        <v>5280</v>
      </c>
      <c r="G5674" s="300" t="n">
        <v>7102</v>
      </c>
      <c r="H5674" s="302" t="n">
        <v>6782</v>
      </c>
      <c r="I5674" s="300" t="n">
        <v>7</v>
      </c>
      <c r="J5674" s="320">
        <f>+(((G5674-F5674)-(H5674-F5674))/(H5674-F5674))*100</f>
        <v/>
      </c>
      <c r="K5674" s="321" t="n"/>
      <c r="L5674" s="322">
        <f>AVERAGE(J5674:J5675)</f>
        <v/>
      </c>
      <c r="M5674" s="322">
        <f>_xlfn.STDEV.S(J5674,J5675)</f>
        <v/>
      </c>
      <c r="N5674" s="304" t="n"/>
    </row>
    <row r="5675" ht="15.75" customHeight="1" s="412">
      <c r="A5675" s="300" t="n">
        <v>5748</v>
      </c>
      <c r="B5675" s="300" t="n">
        <v>192</v>
      </c>
      <c r="C5675" s="300" t="inlineStr">
        <is>
          <t>T459</t>
        </is>
      </c>
      <c r="D5675" s="300" t="n">
        <v>21</v>
      </c>
      <c r="E5675" s="301" t="n">
        <v>43657</v>
      </c>
      <c r="F5675" s="300" t="n">
        <v>5241</v>
      </c>
      <c r="G5675" s="300" t="n">
        <v>7013</v>
      </c>
      <c r="H5675" s="302" t="n">
        <v>6703</v>
      </c>
      <c r="I5675" s="300" t="n"/>
      <c r="J5675" s="320">
        <f>+(((G5675-F5675)-(H5675-F5675))/(H5675-F5675))*100</f>
        <v/>
      </c>
      <c r="K5675" s="321" t="n"/>
      <c r="L5675" s="323" t="n"/>
      <c r="M5675" s="324" t="n"/>
      <c r="N5675" s="304" t="n"/>
    </row>
    <row r="5676" ht="15.75" customHeight="1" s="412">
      <c r="A5676" s="300" t="n">
        <v>5749</v>
      </c>
      <c r="B5676" s="300" t="n">
        <v>193</v>
      </c>
      <c r="C5676" s="300" t="inlineStr">
        <is>
          <t>T466</t>
        </is>
      </c>
      <c r="D5676" s="300" t="n">
        <v>21</v>
      </c>
      <c r="E5676" s="301" t="n">
        <v>43657</v>
      </c>
      <c r="F5676" s="300" t="n">
        <v>5263</v>
      </c>
      <c r="G5676" s="300" t="n">
        <v>8756</v>
      </c>
      <c r="H5676" s="302" t="n">
        <v>8152</v>
      </c>
      <c r="I5676" s="300" t="n">
        <v>6</v>
      </c>
      <c r="J5676" s="320">
        <f>+(((G5676-F5676)-(H5676-F5676))/(H5676-F5676))*100</f>
        <v/>
      </c>
      <c r="K5676" s="321" t="n"/>
      <c r="L5676" s="322">
        <f>AVERAGE(J5676:J5677)</f>
        <v/>
      </c>
      <c r="M5676" s="322">
        <f>_xlfn.STDEV.S(J5676,J5677)</f>
        <v/>
      </c>
      <c r="N5676" s="304" t="n"/>
    </row>
    <row r="5677" ht="15.75" customHeight="1" s="412">
      <c r="A5677" s="300" t="n">
        <v>5750</v>
      </c>
      <c r="B5677" s="300" t="n">
        <v>194</v>
      </c>
      <c r="C5677" s="300" t="inlineStr">
        <is>
          <t>T466</t>
        </is>
      </c>
      <c r="D5677" s="300" t="n">
        <v>21</v>
      </c>
      <c r="E5677" s="301" t="n">
        <v>43657</v>
      </c>
      <c r="F5677" s="300" t="n">
        <v>5207</v>
      </c>
      <c r="G5677" s="300" t="n">
        <v>8594</v>
      </c>
      <c r="H5677" s="302" t="n">
        <v>7990</v>
      </c>
      <c r="I5677" s="300" t="n"/>
      <c r="J5677" s="320">
        <f>+(((G5677-F5677)-(H5677-F5677))/(H5677-F5677))*100</f>
        <v/>
      </c>
      <c r="K5677" s="321" t="n"/>
      <c r="L5677" s="323" t="n"/>
      <c r="M5677" s="324" t="n"/>
      <c r="N5677" s="304" t="n"/>
    </row>
    <row r="5678" ht="15.75" customHeight="1" s="412">
      <c r="A5678" s="300" t="n">
        <v>5751</v>
      </c>
      <c r="B5678" s="300" t="n">
        <v>195</v>
      </c>
      <c r="C5678" s="300" t="inlineStr">
        <is>
          <t>T467</t>
        </is>
      </c>
      <c r="D5678" s="300" t="n">
        <v>21</v>
      </c>
      <c r="E5678" s="301" t="n">
        <v>43657</v>
      </c>
      <c r="F5678" s="300" t="n">
        <v>5277</v>
      </c>
      <c r="G5678" s="300" t="n">
        <v>7752</v>
      </c>
      <c r="H5678" s="302" t="n">
        <v>7328</v>
      </c>
      <c r="I5678" s="300" t="n"/>
      <c r="J5678" s="320">
        <f>+(((G5678-F5678)-(H5678-F5678))/(H5678-F5678))*100</f>
        <v/>
      </c>
      <c r="K5678" s="321" t="n"/>
      <c r="L5678" s="322">
        <f>AVERAGE(J5678:J5679)</f>
        <v/>
      </c>
      <c r="M5678" s="322">
        <f>_xlfn.STDEV.S(J5678,J5679)</f>
        <v/>
      </c>
      <c r="N5678" s="304" t="n"/>
    </row>
    <row r="5679" ht="15.75" customHeight="1" s="412">
      <c r="A5679" s="300" t="n">
        <v>5752</v>
      </c>
      <c r="B5679" s="300" t="n">
        <v>196</v>
      </c>
      <c r="C5679" s="300" t="inlineStr">
        <is>
          <t>T467</t>
        </is>
      </c>
      <c r="D5679" s="300" t="n">
        <v>21</v>
      </c>
      <c r="E5679" s="301" t="n">
        <v>43657</v>
      </c>
      <c r="F5679" s="300" t="n">
        <v>5243</v>
      </c>
      <c r="G5679" s="300" t="n">
        <v>7444</v>
      </c>
      <c r="H5679" s="302" t="n">
        <v>7067</v>
      </c>
      <c r="I5679" s="300" t="n"/>
      <c r="J5679" s="320">
        <f>+(((G5679-F5679)-(H5679-F5679))/(H5679-F5679))*100</f>
        <v/>
      </c>
      <c r="K5679" s="321" t="n"/>
      <c r="L5679" s="323" t="n"/>
      <c r="M5679" s="324" t="n"/>
      <c r="N5679" s="304" t="n"/>
    </row>
    <row r="5680" ht="15.75" customHeight="1" s="412">
      <c r="A5680" s="300" t="n">
        <v>5753</v>
      </c>
      <c r="B5680" s="300" t="n">
        <v>197</v>
      </c>
      <c r="C5680" s="300" t="inlineStr">
        <is>
          <t>T468</t>
        </is>
      </c>
      <c r="D5680" s="300" t="n">
        <v>21</v>
      </c>
      <c r="E5680" s="301" t="n">
        <v>43657</v>
      </c>
      <c r="F5680" s="300" t="n">
        <v>5252</v>
      </c>
      <c r="G5680" s="300" t="n">
        <v>8081</v>
      </c>
      <c r="H5680" s="302" t="n">
        <v>7472</v>
      </c>
      <c r="I5680" s="300" t="n">
        <v>10</v>
      </c>
      <c r="J5680" s="320">
        <f>+(((G5680-F5680)-(H5680-F5680))/(H5680-F5680))*100</f>
        <v/>
      </c>
      <c r="K5680" s="321" t="n"/>
      <c r="L5680" s="322">
        <f>AVERAGE(J5680:J5681)</f>
        <v/>
      </c>
      <c r="M5680" s="322">
        <f>_xlfn.STDEV.S(J5680,J5681)</f>
        <v/>
      </c>
      <c r="N5680" s="304" t="n"/>
    </row>
    <row r="5681" ht="15.75" customHeight="1" s="412">
      <c r="A5681" s="300" t="n">
        <v>5754</v>
      </c>
      <c r="B5681" s="300" t="n">
        <v>198</v>
      </c>
      <c r="C5681" s="300" t="inlineStr">
        <is>
          <t>T468</t>
        </is>
      </c>
      <c r="D5681" s="300" t="n">
        <v>21</v>
      </c>
      <c r="E5681" s="301" t="n">
        <v>43657</v>
      </c>
      <c r="F5681" s="300" t="n">
        <v>5320</v>
      </c>
      <c r="G5681" s="300" t="n">
        <v>8075</v>
      </c>
      <c r="H5681" s="302" t="n">
        <v>7459</v>
      </c>
      <c r="I5681" s="300" t="n"/>
      <c r="J5681" s="320">
        <f>+(((G5681-F5681)-(H5681-F5681))/(H5681-F5681))*100</f>
        <v/>
      </c>
      <c r="K5681" s="321" t="n"/>
      <c r="L5681" s="323" t="n"/>
      <c r="M5681" s="324" t="n"/>
      <c r="N5681" s="304" t="n"/>
    </row>
    <row r="5682" ht="15.75" customHeight="1" s="412">
      <c r="A5682" s="300" t="n">
        <v>5755</v>
      </c>
      <c r="B5682" s="300" t="n">
        <v>1</v>
      </c>
      <c r="C5682" s="300" t="inlineStr">
        <is>
          <t>T101</t>
        </is>
      </c>
      <c r="D5682" s="300" t="n">
        <v>22</v>
      </c>
      <c r="E5682" s="301" t="n">
        <v>43685</v>
      </c>
      <c r="F5682" s="300" t="n">
        <v>5301</v>
      </c>
      <c r="G5682" s="325" t="n">
        <v>7766</v>
      </c>
      <c r="H5682" s="300" t="n">
        <v>7421</v>
      </c>
      <c r="I5682" s="300" t="n">
        <v>6</v>
      </c>
      <c r="J5682" s="320">
        <f>+(((G5682-F5682)-(H5682-F5682))/(H5682-F5682))*100</f>
        <v/>
      </c>
      <c r="K5682" s="321" t="n"/>
      <c r="L5682" s="322">
        <f>AVERAGE(J5682:J5683)</f>
        <v/>
      </c>
      <c r="M5682" s="322">
        <f>_xlfn.STDEV.S(J5682,J5683)</f>
        <v/>
      </c>
      <c r="N5682" s="304" t="n"/>
    </row>
    <row r="5683" ht="15.75" customHeight="1" s="412">
      <c r="A5683" s="300" t="n">
        <v>5756</v>
      </c>
      <c r="B5683" s="300" t="n">
        <v>1</v>
      </c>
      <c r="C5683" s="300" t="inlineStr">
        <is>
          <t>T101</t>
        </is>
      </c>
      <c r="D5683" s="300" t="n">
        <v>22</v>
      </c>
      <c r="E5683" s="301" t="n">
        <v>43685</v>
      </c>
      <c r="F5683" s="300" t="n">
        <v>5301</v>
      </c>
      <c r="G5683" s="325" t="n">
        <v>7801</v>
      </c>
      <c r="H5683" s="300" t="n">
        <v>7462</v>
      </c>
      <c r="I5683" s="300" t="n"/>
      <c r="J5683" s="320">
        <f>+(((G5683-F5683)-(H5683-F5683))/(H5683-F5683))*100</f>
        <v/>
      </c>
      <c r="K5683" s="321" t="n"/>
      <c r="L5683" s="323" t="n"/>
      <c r="M5683" s="324" t="n"/>
      <c r="N5683" s="304" t="n"/>
    </row>
    <row r="5684" ht="15.75" customHeight="1" s="412">
      <c r="A5684" s="300" t="n">
        <v>5757</v>
      </c>
      <c r="B5684" s="300" t="n">
        <v>2</v>
      </c>
      <c r="C5684" s="300" t="inlineStr">
        <is>
          <t>T102</t>
        </is>
      </c>
      <c r="D5684" s="300" t="n">
        <v>22</v>
      </c>
      <c r="E5684" s="301" t="n">
        <v>43685</v>
      </c>
      <c r="F5684" s="300" t="n">
        <v>5190</v>
      </c>
      <c r="G5684" s="325" t="n">
        <v>7725</v>
      </c>
      <c r="H5684" s="300" t="n">
        <v>7370</v>
      </c>
      <c r="I5684" s="300" t="n">
        <v>6</v>
      </c>
      <c r="J5684" s="320">
        <f>+(((G5684-F5684)-(H5684-F5684))/(H5684-F5684))*100</f>
        <v/>
      </c>
      <c r="K5684" s="321" t="n"/>
      <c r="L5684" s="322">
        <f>AVERAGE(J5684:J5685)</f>
        <v/>
      </c>
      <c r="M5684" s="322">
        <f>_xlfn.STDEV.S(J5684,J5685)</f>
        <v/>
      </c>
      <c r="N5684" s="304" t="n"/>
    </row>
    <row r="5685" ht="15.75" customHeight="1" s="412">
      <c r="A5685" s="300" t="n">
        <v>5758</v>
      </c>
      <c r="B5685" s="300" t="n">
        <v>2</v>
      </c>
      <c r="C5685" s="300" t="inlineStr">
        <is>
          <t>T102</t>
        </is>
      </c>
      <c r="D5685" s="300" t="n">
        <v>22</v>
      </c>
      <c r="E5685" s="301" t="n">
        <v>43685</v>
      </c>
      <c r="F5685" s="300" t="n">
        <v>5190</v>
      </c>
      <c r="G5685" s="325" t="n">
        <v>7597</v>
      </c>
      <c r="H5685" s="300" t="n">
        <v>7266</v>
      </c>
      <c r="I5685" s="300" t="n"/>
      <c r="J5685" s="320">
        <f>+(((G5685-F5685)-(H5685-F5685))/(H5685-F5685))*100</f>
        <v/>
      </c>
      <c r="K5685" s="321" t="n"/>
      <c r="L5685" s="323" t="n"/>
      <c r="M5685" s="324" t="n"/>
      <c r="N5685" s="304" t="n"/>
    </row>
    <row r="5686" ht="15.75" customHeight="1" s="412">
      <c r="A5686" s="300" t="n">
        <v>5759</v>
      </c>
      <c r="B5686" s="300" t="n">
        <v>3</v>
      </c>
      <c r="C5686" s="300" t="inlineStr">
        <is>
          <t>T103</t>
        </is>
      </c>
      <c r="D5686" s="300" t="n">
        <v>22</v>
      </c>
      <c r="E5686" s="301" t="n">
        <v>43685</v>
      </c>
      <c r="F5686" s="300" t="n">
        <v>5258</v>
      </c>
      <c r="G5686" s="325" t="n">
        <v>7291</v>
      </c>
      <c r="H5686" s="300" t="n">
        <v>7007</v>
      </c>
      <c r="I5686" s="300" t="n">
        <v>13</v>
      </c>
      <c r="J5686" s="320">
        <f>+(((G5686-F5686)-(H5686-F5686))/(H5686-F5686))*100</f>
        <v/>
      </c>
      <c r="K5686" s="321" t="n"/>
      <c r="L5686" s="322">
        <f>AVERAGE(J5686:J5687)</f>
        <v/>
      </c>
      <c r="M5686" s="322">
        <f>_xlfn.STDEV.S(J5686,J5687)</f>
        <v/>
      </c>
      <c r="N5686" s="304" t="n"/>
    </row>
    <row r="5687" ht="15.75" customHeight="1" s="412">
      <c r="A5687" s="300" t="n">
        <v>5760</v>
      </c>
      <c r="B5687" s="300" t="n">
        <v>3</v>
      </c>
      <c r="C5687" s="300" t="inlineStr">
        <is>
          <t>T103</t>
        </is>
      </c>
      <c r="D5687" s="300" t="n">
        <v>22</v>
      </c>
      <c r="E5687" s="301" t="n">
        <v>43685</v>
      </c>
      <c r="F5687" s="300" t="n">
        <v>5258</v>
      </c>
      <c r="G5687" s="325" t="n">
        <v>7368</v>
      </c>
      <c r="H5687" s="300" t="n">
        <v>7077</v>
      </c>
      <c r="I5687" s="300" t="n"/>
      <c r="J5687" s="320">
        <f>+(((G5687-F5687)-(H5687-F5687))/(H5687-F5687))*100</f>
        <v/>
      </c>
      <c r="K5687" s="321" t="n"/>
      <c r="L5687" s="323" t="n"/>
      <c r="M5687" s="324" t="n"/>
      <c r="N5687" s="304" t="n"/>
    </row>
    <row r="5688" ht="15.75" customHeight="1" s="412">
      <c r="A5688" s="300" t="n">
        <v>5761</v>
      </c>
      <c r="B5688" s="300" t="n">
        <v>4</v>
      </c>
      <c r="C5688" s="300" t="inlineStr">
        <is>
          <t>T104</t>
        </is>
      </c>
      <c r="D5688" s="300" t="n">
        <v>22</v>
      </c>
      <c r="E5688" s="301" t="n">
        <v>43685</v>
      </c>
      <c r="F5688" s="300" t="n">
        <v>5259</v>
      </c>
      <c r="G5688" s="325" t="n">
        <v>7232</v>
      </c>
      <c r="H5688" s="300" t="n">
        <v>6967</v>
      </c>
      <c r="I5688" s="300" t="n">
        <v>10</v>
      </c>
      <c r="J5688" s="320">
        <f>+(((G5688-F5688)-(H5688-F5688))/(H5688-F5688))*100</f>
        <v/>
      </c>
      <c r="K5688" s="321" t="n"/>
      <c r="L5688" s="322">
        <f>AVERAGE(J5688:J5689)</f>
        <v/>
      </c>
      <c r="M5688" s="322">
        <f>_xlfn.STDEV.S(J5688,J5689)</f>
        <v/>
      </c>
      <c r="N5688" s="304" t="n"/>
    </row>
    <row r="5689" ht="15.75" customHeight="1" s="412">
      <c r="A5689" s="300" t="n">
        <v>5762</v>
      </c>
      <c r="B5689" s="300" t="n">
        <v>4</v>
      </c>
      <c r="C5689" s="300" t="inlineStr">
        <is>
          <t>T104</t>
        </is>
      </c>
      <c r="D5689" s="300" t="n">
        <v>22</v>
      </c>
      <c r="E5689" s="301" t="n">
        <v>43685</v>
      </c>
      <c r="F5689" s="300" t="n">
        <v>5259</v>
      </c>
      <c r="G5689" s="325" t="n">
        <v>7236</v>
      </c>
      <c r="H5689" s="300" t="n">
        <v>6961</v>
      </c>
      <c r="I5689" s="300" t="n"/>
      <c r="J5689" s="320">
        <f>+(((G5689-F5689)-(H5689-F5689))/(H5689-F5689))*100</f>
        <v/>
      </c>
      <c r="K5689" s="321" t="n"/>
      <c r="L5689" s="323" t="n"/>
      <c r="M5689" s="324" t="n"/>
      <c r="N5689" s="304" t="n"/>
    </row>
    <row r="5690" ht="15.75" customHeight="1" s="412">
      <c r="A5690" s="300" t="n">
        <v>5763</v>
      </c>
      <c r="B5690" s="300" t="n">
        <v>5</v>
      </c>
      <c r="C5690" s="300" t="inlineStr">
        <is>
          <t>T105</t>
        </is>
      </c>
      <c r="D5690" s="300" t="n">
        <v>22</v>
      </c>
      <c r="E5690" s="301" t="n">
        <v>43685</v>
      </c>
      <c r="F5690" s="300" t="n">
        <v>5236</v>
      </c>
      <c r="G5690" s="325" t="n">
        <v>7972</v>
      </c>
      <c r="H5690" s="300" t="n">
        <v>7593</v>
      </c>
      <c r="I5690" s="300" t="n">
        <v>9</v>
      </c>
      <c r="J5690" s="320">
        <f>+(((G5690-F5690)-(H5690-F5690))/(H5690-F5690))*100</f>
        <v/>
      </c>
      <c r="K5690" s="321" t="n"/>
      <c r="L5690" s="322">
        <f>AVERAGE(J5690:J5691)</f>
        <v/>
      </c>
      <c r="M5690" s="322">
        <f>_xlfn.STDEV.S(J5690,J5691)</f>
        <v/>
      </c>
      <c r="N5690" s="304" t="n"/>
    </row>
    <row r="5691" ht="15.75" customHeight="1" s="412">
      <c r="A5691" s="300" t="n">
        <v>5764</v>
      </c>
      <c r="B5691" s="300" t="n">
        <v>5</v>
      </c>
      <c r="C5691" s="300" t="inlineStr">
        <is>
          <t>T105</t>
        </is>
      </c>
      <c r="D5691" s="300" t="n">
        <v>22</v>
      </c>
      <c r="E5691" s="301" t="n">
        <v>43685</v>
      </c>
      <c r="F5691" s="300" t="n">
        <v>5236</v>
      </c>
      <c r="G5691" s="325" t="n">
        <v>8265</v>
      </c>
      <c r="H5691" s="300" t="n">
        <v>7833</v>
      </c>
      <c r="I5691" s="300" t="n"/>
      <c r="J5691" s="320">
        <f>+(((G5691-F5691)-(H5691-F5691))/(H5691-F5691))*100</f>
        <v/>
      </c>
      <c r="K5691" s="321" t="n"/>
      <c r="L5691" s="323" t="n"/>
      <c r="M5691" s="324" t="n"/>
      <c r="N5691" s="304" t="n"/>
    </row>
    <row r="5692" ht="15.75" customHeight="1" s="412">
      <c r="A5692" s="300" t="n">
        <v>5765</v>
      </c>
      <c r="B5692" s="300" t="n">
        <v>6</v>
      </c>
      <c r="C5692" s="300" t="inlineStr">
        <is>
          <t>T106</t>
        </is>
      </c>
      <c r="D5692" s="300" t="n">
        <v>22</v>
      </c>
      <c r="E5692" s="301" t="n">
        <v>43685</v>
      </c>
      <c r="F5692" s="300" t="n">
        <v>5259</v>
      </c>
      <c r="G5692" s="325" t="n">
        <v>7506</v>
      </c>
      <c r="H5692" s="300" t="n">
        <v>7206</v>
      </c>
      <c r="I5692" s="300" t="n">
        <v>6</v>
      </c>
      <c r="J5692" s="320">
        <f>+(((G5692-F5692)-(H5692-F5692))/(H5692-F5692))*100</f>
        <v/>
      </c>
      <c r="K5692" s="321" t="n"/>
      <c r="L5692" s="322">
        <f>AVERAGE(J5692:J5693)</f>
        <v/>
      </c>
      <c r="M5692" s="322">
        <f>_xlfn.STDEV.S(J5692,J5693)</f>
        <v/>
      </c>
      <c r="N5692" s="304" t="n"/>
    </row>
    <row r="5693" ht="15.75" customHeight="1" s="412">
      <c r="A5693" s="300" t="n">
        <v>5766</v>
      </c>
      <c r="B5693" s="300" t="n">
        <v>6</v>
      </c>
      <c r="C5693" s="300" t="inlineStr">
        <is>
          <t>T106</t>
        </is>
      </c>
      <c r="D5693" s="300" t="n">
        <v>22</v>
      </c>
      <c r="E5693" s="301" t="n">
        <v>43685</v>
      </c>
      <c r="F5693" s="300" t="n">
        <v>5259</v>
      </c>
      <c r="G5693" s="325" t="n">
        <v>7438</v>
      </c>
      <c r="H5693" s="300" t="n">
        <v>7136</v>
      </c>
      <c r="I5693" s="300" t="n"/>
      <c r="J5693" s="320">
        <f>+(((G5693-F5693)-(H5693-F5693))/(H5693-F5693))*100</f>
        <v/>
      </c>
      <c r="K5693" s="321" t="n"/>
      <c r="L5693" s="323" t="n"/>
      <c r="M5693" s="324" t="n"/>
      <c r="N5693" s="304" t="n"/>
    </row>
    <row r="5694" ht="15.75" customHeight="1" s="412">
      <c r="A5694" s="300" t="n">
        <v>5767</v>
      </c>
      <c r="B5694" s="300" t="n">
        <v>7</v>
      </c>
      <c r="C5694" s="300" t="inlineStr">
        <is>
          <t>T107</t>
        </is>
      </c>
      <c r="D5694" s="300" t="n">
        <v>22</v>
      </c>
      <c r="E5694" s="301" t="n">
        <v>43685</v>
      </c>
      <c r="F5694" s="300" t="n">
        <v>5232</v>
      </c>
      <c r="G5694" s="325" t="n">
        <v>7382</v>
      </c>
      <c r="H5694" s="300" t="n">
        <v>7075</v>
      </c>
      <c r="I5694" s="300" t="n">
        <v>6</v>
      </c>
      <c r="J5694" s="320">
        <f>+(((G5694-F5694)-(H5694-F5694))/(H5694-F5694))*100</f>
        <v/>
      </c>
      <c r="K5694" s="321" t="n"/>
      <c r="L5694" s="322">
        <f>AVERAGE(J5694:J5695)</f>
        <v/>
      </c>
      <c r="M5694" s="322">
        <f>_xlfn.STDEV.S(J5694,J5695)</f>
        <v/>
      </c>
      <c r="N5694" s="304" t="n"/>
    </row>
    <row r="5695" ht="15.75" customHeight="1" s="412">
      <c r="A5695" s="300" t="n">
        <v>5768</v>
      </c>
      <c r="B5695" s="300" t="n">
        <v>7</v>
      </c>
      <c r="C5695" s="300" t="inlineStr">
        <is>
          <t>T107</t>
        </is>
      </c>
      <c r="D5695" s="300" t="n">
        <v>22</v>
      </c>
      <c r="E5695" s="301" t="n">
        <v>43685</v>
      </c>
      <c r="F5695" s="300" t="n">
        <v>5232</v>
      </c>
      <c r="G5695" s="325" t="n">
        <v>7515</v>
      </c>
      <c r="H5695" s="300" t="n">
        <v>7193</v>
      </c>
      <c r="I5695" s="300" t="n"/>
      <c r="J5695" s="320">
        <f>+(((G5695-F5695)-(H5695-F5695))/(H5695-F5695))*100</f>
        <v/>
      </c>
      <c r="K5695" s="321" t="n"/>
      <c r="L5695" s="323" t="n"/>
      <c r="M5695" s="324" t="n"/>
      <c r="N5695" s="304" t="n"/>
    </row>
    <row r="5696" ht="15.75" customHeight="1" s="412">
      <c r="A5696" s="300" t="n">
        <v>5769</v>
      </c>
      <c r="B5696" s="300" t="n">
        <v>8</v>
      </c>
      <c r="C5696" s="300" t="inlineStr">
        <is>
          <t>T108</t>
        </is>
      </c>
      <c r="D5696" s="300" t="n">
        <v>22</v>
      </c>
      <c r="E5696" s="301" t="n">
        <v>43685</v>
      </c>
      <c r="F5696" s="300" t="n">
        <v>5221</v>
      </c>
      <c r="G5696" s="325" t="n">
        <v>7729</v>
      </c>
      <c r="H5696" s="300" t="n">
        <v>7390</v>
      </c>
      <c r="I5696" s="300" t="n">
        <v>8</v>
      </c>
      <c r="J5696" s="320">
        <f>+(((G5696-F5696)-(H5696-F5696))/(H5696-F5696))*100</f>
        <v/>
      </c>
      <c r="K5696" s="321" t="n"/>
      <c r="L5696" s="322">
        <f>AVERAGE(J5696:J5697)</f>
        <v/>
      </c>
      <c r="M5696" s="322">
        <f>_xlfn.STDEV.S(J5696,J5697)</f>
        <v/>
      </c>
      <c r="N5696" s="304" t="n"/>
    </row>
    <row r="5697" ht="15.75" customHeight="1" s="412">
      <c r="A5697" s="300" t="n">
        <v>5770</v>
      </c>
      <c r="B5697" s="300" t="n">
        <v>8</v>
      </c>
      <c r="C5697" s="300" t="inlineStr">
        <is>
          <t>T108</t>
        </is>
      </c>
      <c r="D5697" s="300" t="n">
        <v>22</v>
      </c>
      <c r="E5697" s="301" t="n">
        <v>43685</v>
      </c>
      <c r="F5697" s="300" t="n">
        <v>5221</v>
      </c>
      <c r="G5697" s="325" t="n">
        <v>7960</v>
      </c>
      <c r="H5697" s="300" t="n">
        <v>7597</v>
      </c>
      <c r="I5697" s="300" t="n"/>
      <c r="J5697" s="320">
        <f>+(((G5697-F5697)-(H5697-F5697))/(H5697-F5697))*100</f>
        <v/>
      </c>
      <c r="K5697" s="321" t="n"/>
      <c r="L5697" s="323" t="n"/>
      <c r="M5697" s="324" t="n"/>
      <c r="N5697" s="304" t="n"/>
    </row>
    <row r="5698" ht="15.75" customHeight="1" s="412">
      <c r="A5698" s="300" t="n">
        <v>5771</v>
      </c>
      <c r="B5698" s="300" t="n">
        <v>9</v>
      </c>
      <c r="C5698" s="300" t="inlineStr">
        <is>
          <t>T109</t>
        </is>
      </c>
      <c r="D5698" s="300" t="n">
        <v>22</v>
      </c>
      <c r="E5698" s="301" t="n">
        <v>43685</v>
      </c>
      <c r="F5698" s="300" t="n">
        <v>5188</v>
      </c>
      <c r="G5698" s="325" t="n">
        <v>7540</v>
      </c>
      <c r="H5698" s="300" t="n">
        <v>7209</v>
      </c>
      <c r="I5698" s="300" t="n">
        <v>8</v>
      </c>
      <c r="J5698" s="320">
        <f>+(((G5698-F5698)-(H5698-F5698))/(H5698-F5698))*100</f>
        <v/>
      </c>
      <c r="K5698" s="321" t="n"/>
      <c r="L5698" s="322">
        <f>AVERAGE(J5698:J5699)</f>
        <v/>
      </c>
      <c r="M5698" s="322">
        <f>_xlfn.STDEV.S(J5698,J5699)</f>
        <v/>
      </c>
      <c r="N5698" s="304" t="n"/>
    </row>
    <row r="5699" ht="15.75" customHeight="1" s="412">
      <c r="A5699" s="300" t="n">
        <v>5772</v>
      </c>
      <c r="B5699" s="300" t="n">
        <v>9</v>
      </c>
      <c r="C5699" s="300" t="inlineStr">
        <is>
          <t>T109</t>
        </is>
      </c>
      <c r="D5699" s="300" t="n">
        <v>22</v>
      </c>
      <c r="E5699" s="301" t="n">
        <v>43685</v>
      </c>
      <c r="F5699" s="300" t="n">
        <v>5188</v>
      </c>
      <c r="G5699" s="325" t="n">
        <v>7398</v>
      </c>
      <c r="H5699" s="300" t="n">
        <v>7087</v>
      </c>
      <c r="I5699" s="300" t="n"/>
      <c r="J5699" s="320">
        <f>+(((G5699-F5699)-(H5699-F5699))/(H5699-F5699))*100</f>
        <v/>
      </c>
      <c r="K5699" s="321" t="n"/>
      <c r="L5699" s="323" t="n"/>
      <c r="M5699" s="324" t="n"/>
      <c r="N5699" s="304" t="n"/>
    </row>
    <row r="5700" ht="15.75" customHeight="1" s="412">
      <c r="A5700" s="300" t="n">
        <v>5773</v>
      </c>
      <c r="B5700" s="300" t="n">
        <v>10</v>
      </c>
      <c r="C5700" s="300" t="inlineStr">
        <is>
          <t>T111</t>
        </is>
      </c>
      <c r="D5700" s="300" t="n">
        <v>22</v>
      </c>
      <c r="E5700" s="301" t="n">
        <v>43685</v>
      </c>
      <c r="F5700" s="300" t="n">
        <v>5232</v>
      </c>
      <c r="G5700" s="325" t="n">
        <v>8142</v>
      </c>
      <c r="H5700" s="300" t="n">
        <v>7755</v>
      </c>
      <c r="I5700" s="300" t="n">
        <v>8</v>
      </c>
      <c r="J5700" s="320">
        <f>+(((G5700-F5700)-(H5700-F5700))/(H5700-F5700))*100</f>
        <v/>
      </c>
      <c r="K5700" s="321" t="n"/>
      <c r="L5700" s="322">
        <f>AVERAGE(J5700:J5701)</f>
        <v/>
      </c>
      <c r="M5700" s="322">
        <f>_xlfn.STDEV.S(J5700,J5701)</f>
        <v/>
      </c>
      <c r="N5700" s="304" t="n"/>
    </row>
    <row r="5701" ht="15.75" customHeight="1" s="412">
      <c r="A5701" s="300" t="n">
        <v>5774</v>
      </c>
      <c r="B5701" s="300" t="n">
        <v>10</v>
      </c>
      <c r="C5701" s="300" t="inlineStr">
        <is>
          <t>T111</t>
        </is>
      </c>
      <c r="D5701" s="300" t="n">
        <v>22</v>
      </c>
      <c r="E5701" s="301" t="n">
        <v>43685</v>
      </c>
      <c r="F5701" s="300" t="n">
        <v>5232</v>
      </c>
      <c r="G5701" s="325" t="n">
        <v>8040</v>
      </c>
      <c r="H5701" s="300" t="n">
        <v>7660</v>
      </c>
      <c r="I5701" s="300" t="n"/>
      <c r="J5701" s="320">
        <f>+(((G5701-F5701)-(H5701-F5701))/(H5701-F5701))*100</f>
        <v/>
      </c>
      <c r="K5701" s="321" t="n"/>
      <c r="L5701" s="323" t="n"/>
      <c r="M5701" s="324" t="n"/>
      <c r="N5701" s="304" t="n"/>
    </row>
    <row r="5702" ht="15.75" customHeight="1" s="412">
      <c r="A5702" s="300" t="n">
        <v>5775</v>
      </c>
      <c r="B5702" s="300" t="n">
        <v>11</v>
      </c>
      <c r="C5702" s="300" t="inlineStr">
        <is>
          <t>T112</t>
        </is>
      </c>
      <c r="D5702" s="300" t="n">
        <v>22</v>
      </c>
      <c r="E5702" s="301" t="n">
        <v>43685</v>
      </c>
      <c r="F5702" s="300" t="n">
        <v>5213</v>
      </c>
      <c r="G5702" s="325" t="n">
        <v>7468</v>
      </c>
      <c r="H5702" s="300" t="n">
        <v>7164</v>
      </c>
      <c r="I5702" s="300" t="n">
        <v>5</v>
      </c>
      <c r="J5702" s="320">
        <f>+(((G5702-F5702)-(H5702-F5702))/(H5702-F5702))*100</f>
        <v/>
      </c>
      <c r="K5702" s="321" t="n"/>
      <c r="L5702" s="322">
        <f>AVERAGE(J5702:J5703)</f>
        <v/>
      </c>
      <c r="M5702" s="322">
        <f>_xlfn.STDEV.S(J5702,J5703)</f>
        <v/>
      </c>
      <c r="N5702" s="304" t="n"/>
    </row>
    <row r="5703" ht="15.75" customHeight="1" s="412">
      <c r="A5703" s="300" t="n">
        <v>5776</v>
      </c>
      <c r="B5703" s="300" t="n">
        <v>11</v>
      </c>
      <c r="C5703" s="300" t="inlineStr">
        <is>
          <t>T112</t>
        </is>
      </c>
      <c r="D5703" s="300" t="n">
        <v>22</v>
      </c>
      <c r="E5703" s="301" t="n">
        <v>43685</v>
      </c>
      <c r="F5703" s="300" t="n">
        <v>5213</v>
      </c>
      <c r="G5703" s="325" t="n">
        <v>7309</v>
      </c>
      <c r="H5703" s="300" t="n">
        <v>7019</v>
      </c>
      <c r="I5703" s="300" t="n"/>
      <c r="J5703" s="320">
        <f>+(((G5703-F5703)-(H5703-F5703))/(H5703-F5703))*100</f>
        <v/>
      </c>
      <c r="K5703" s="321" t="n"/>
      <c r="L5703" s="323" t="n"/>
      <c r="M5703" s="324" t="n"/>
      <c r="N5703" s="304" t="n"/>
    </row>
    <row r="5704" ht="15.75" customHeight="1" s="412">
      <c r="A5704" s="300" t="n">
        <v>5777</v>
      </c>
      <c r="B5704" s="300" t="n">
        <v>12</v>
      </c>
      <c r="C5704" s="300" t="inlineStr">
        <is>
          <t>T113</t>
        </is>
      </c>
      <c r="D5704" s="300" t="n">
        <v>22</v>
      </c>
      <c r="E5704" s="301" t="n">
        <v>43685</v>
      </c>
      <c r="F5704" s="300" t="n">
        <v>5232</v>
      </c>
      <c r="G5704" s="325" t="n">
        <v>7541</v>
      </c>
      <c r="H5704" s="300" t="n">
        <v>7226</v>
      </c>
      <c r="I5704" s="300" t="n">
        <v>7</v>
      </c>
      <c r="J5704" s="320">
        <f>+(((G5704-F5704)-(H5704-F5704))/(H5704-F5704))*100</f>
        <v/>
      </c>
      <c r="K5704" s="321" t="n"/>
      <c r="L5704" s="322">
        <f>AVERAGE(J5704:J5705)</f>
        <v/>
      </c>
      <c r="M5704" s="322">
        <f>_xlfn.STDEV.S(J5704,J5705)</f>
        <v/>
      </c>
      <c r="N5704" s="304" t="n"/>
    </row>
    <row r="5705" ht="15.75" customHeight="1" s="412">
      <c r="A5705" s="300" t="n">
        <v>5778</v>
      </c>
      <c r="B5705" s="300" t="n">
        <v>12</v>
      </c>
      <c r="C5705" s="300" t="inlineStr">
        <is>
          <t>T113</t>
        </is>
      </c>
      <c r="D5705" s="300" t="n">
        <v>22</v>
      </c>
      <c r="E5705" s="301" t="n">
        <v>43685</v>
      </c>
      <c r="F5705" s="300" t="n">
        <v>5232</v>
      </c>
      <c r="G5705" s="325" t="n">
        <v>7633</v>
      </c>
      <c r="H5705" s="300" t="n">
        <v>7294</v>
      </c>
      <c r="I5705" s="300" t="n"/>
      <c r="J5705" s="320">
        <f>+(((G5705-F5705)-(H5705-F5705))/(H5705-F5705))*100</f>
        <v/>
      </c>
      <c r="K5705" s="321" t="n"/>
      <c r="L5705" s="323" t="n"/>
      <c r="M5705" s="324" t="n"/>
      <c r="N5705" s="304" t="n"/>
    </row>
    <row r="5706" ht="15.75" customHeight="1" s="412">
      <c r="A5706" s="300" t="n">
        <v>5779</v>
      </c>
      <c r="B5706" s="300" t="n">
        <v>13</v>
      </c>
      <c r="C5706" s="300" t="inlineStr">
        <is>
          <t>T114</t>
        </is>
      </c>
      <c r="D5706" s="300" t="n">
        <v>22</v>
      </c>
      <c r="E5706" s="301" t="n">
        <v>43685</v>
      </c>
      <c r="F5706" s="300" t="n">
        <v>5314</v>
      </c>
      <c r="G5706" s="325" t="n">
        <v>8156</v>
      </c>
      <c r="H5706" s="300" t="n">
        <v>7765</v>
      </c>
      <c r="I5706" s="300" t="n">
        <v>7</v>
      </c>
      <c r="J5706" s="320">
        <f>+(((G5706-F5706)-(H5706-F5706))/(H5706-F5706))*100</f>
        <v/>
      </c>
      <c r="K5706" s="321" t="n"/>
      <c r="L5706" s="322">
        <f>AVERAGE(J5706:J5707)</f>
        <v/>
      </c>
      <c r="M5706" s="322">
        <f>_xlfn.STDEV.S(J5706,J5707)</f>
        <v/>
      </c>
      <c r="N5706" s="304" t="n"/>
    </row>
    <row r="5707" ht="15.75" customHeight="1" s="412">
      <c r="A5707" s="300" t="n">
        <v>5780</v>
      </c>
      <c r="B5707" s="300" t="n">
        <v>13</v>
      </c>
      <c r="C5707" s="300" t="inlineStr">
        <is>
          <t>T114</t>
        </is>
      </c>
      <c r="D5707" s="300" t="n">
        <v>22</v>
      </c>
      <c r="E5707" s="301" t="n">
        <v>43685</v>
      </c>
      <c r="F5707" s="300" t="n">
        <v>5314</v>
      </c>
      <c r="G5707" s="325" t="n">
        <v>8300</v>
      </c>
      <c r="H5707" s="300" t="n">
        <v>7902</v>
      </c>
      <c r="I5707" s="300" t="n"/>
      <c r="J5707" s="320">
        <f>+(((G5707-F5707)-(H5707-F5707))/(H5707-F5707))*100</f>
        <v/>
      </c>
      <c r="K5707" s="321" t="n"/>
      <c r="L5707" s="323" t="n"/>
      <c r="M5707" s="324" t="n"/>
      <c r="N5707" s="304" t="n"/>
    </row>
    <row r="5708" ht="15.75" customHeight="1" s="412">
      <c r="A5708" s="300" t="n">
        <v>5781</v>
      </c>
      <c r="B5708" s="300" t="n">
        <v>14</v>
      </c>
      <c r="C5708" s="300" t="inlineStr">
        <is>
          <t>T115</t>
        </is>
      </c>
      <c r="D5708" s="300" t="n">
        <v>22</v>
      </c>
      <c r="E5708" s="301" t="n">
        <v>43685</v>
      </c>
      <c r="F5708" s="300" t="n">
        <v>5249</v>
      </c>
      <c r="G5708" s="325" t="n">
        <v>6794</v>
      </c>
      <c r="H5708" s="300" t="n">
        <v>6572</v>
      </c>
      <c r="I5708" s="300" t="n">
        <v>9</v>
      </c>
      <c r="J5708" s="320">
        <f>+(((G5708-F5708)-(H5708-F5708))/(H5708-F5708))*100</f>
        <v/>
      </c>
      <c r="K5708" s="321" t="n"/>
      <c r="L5708" s="322">
        <f>AVERAGE(J5708:J5709)</f>
        <v/>
      </c>
      <c r="M5708" s="322">
        <f>_xlfn.STDEV.S(J5708,J5709)</f>
        <v/>
      </c>
      <c r="N5708" s="304" t="n"/>
    </row>
    <row r="5709" ht="15.75" customHeight="1" s="412">
      <c r="A5709" s="300" t="n">
        <v>5782</v>
      </c>
      <c r="B5709" s="300" t="n">
        <v>14</v>
      </c>
      <c r="C5709" s="300" t="inlineStr">
        <is>
          <t>T115</t>
        </is>
      </c>
      <c r="D5709" s="300" t="n">
        <v>22</v>
      </c>
      <c r="E5709" s="301" t="n">
        <v>43685</v>
      </c>
      <c r="F5709" s="300" t="n">
        <v>5249</v>
      </c>
      <c r="G5709" s="325" t="n">
        <v>6788</v>
      </c>
      <c r="H5709" s="300" t="n">
        <v>6567</v>
      </c>
      <c r="I5709" s="300" t="n"/>
      <c r="J5709" s="320">
        <f>+(((G5709-F5709)-(H5709-F5709))/(H5709-F5709))*100</f>
        <v/>
      </c>
      <c r="K5709" s="321" t="n"/>
      <c r="L5709" s="323" t="n"/>
      <c r="M5709" s="324" t="n"/>
      <c r="N5709" s="304" t="n"/>
    </row>
    <row r="5710" ht="15.75" customHeight="1" s="412">
      <c r="A5710" s="300" t="n">
        <v>5783</v>
      </c>
      <c r="B5710" s="300" t="n">
        <v>15</v>
      </c>
      <c r="C5710" s="300" t="inlineStr">
        <is>
          <t>T116</t>
        </is>
      </c>
      <c r="D5710" s="300" t="n">
        <v>22</v>
      </c>
      <c r="E5710" s="301" t="n">
        <v>43685</v>
      </c>
      <c r="F5710" s="300" t="n">
        <v>5231</v>
      </c>
      <c r="G5710" s="325" t="n">
        <v>7527</v>
      </c>
      <c r="H5710" s="300" t="n">
        <v>7208</v>
      </c>
      <c r="I5710" s="300" t="n">
        <v>7</v>
      </c>
      <c r="J5710" s="320">
        <f>+(((G5710-F5710)-(H5710-F5710))/(H5710-F5710))*100</f>
        <v/>
      </c>
      <c r="K5710" s="321" t="n"/>
      <c r="L5710" s="322">
        <f>AVERAGE(J5710:J5711)</f>
        <v/>
      </c>
      <c r="M5710" s="322">
        <f>_xlfn.STDEV.S(J5710,J5711)</f>
        <v/>
      </c>
      <c r="N5710" s="304" t="n"/>
    </row>
    <row r="5711" ht="15.75" customHeight="1" s="412">
      <c r="A5711" s="300" t="n">
        <v>5784</v>
      </c>
      <c r="B5711" s="300" t="n">
        <v>15</v>
      </c>
      <c r="C5711" s="300" t="inlineStr">
        <is>
          <t>T116</t>
        </is>
      </c>
      <c r="D5711" s="300" t="n">
        <v>22</v>
      </c>
      <c r="E5711" s="301" t="n">
        <v>43685</v>
      </c>
      <c r="F5711" s="300" t="n">
        <v>5231</v>
      </c>
      <c r="G5711" s="325" t="n">
        <v>7453</v>
      </c>
      <c r="H5711" s="300" t="n">
        <v>7142</v>
      </c>
      <c r="I5711" s="300" t="n"/>
      <c r="J5711" s="320">
        <f>+(((G5711-F5711)-(H5711-F5711))/(H5711-F5711))*100</f>
        <v/>
      </c>
      <c r="K5711" s="321" t="n"/>
      <c r="L5711" s="323" t="n"/>
      <c r="M5711" s="324" t="n"/>
      <c r="N5711" s="304" t="n"/>
    </row>
    <row r="5712" ht="15.75" customHeight="1" s="412">
      <c r="A5712" s="300" t="n">
        <v>5785</v>
      </c>
      <c r="B5712" s="300" t="n">
        <v>16</v>
      </c>
      <c r="C5712" s="300" t="inlineStr">
        <is>
          <t>T117</t>
        </is>
      </c>
      <c r="D5712" s="300" t="n">
        <v>22</v>
      </c>
      <c r="E5712" s="301" t="n">
        <v>43685</v>
      </c>
      <c r="F5712" s="300" t="n">
        <v>5280</v>
      </c>
      <c r="G5712" s="325" t="n">
        <v>8318</v>
      </c>
      <c r="H5712" s="300" t="n">
        <v>7893</v>
      </c>
      <c r="I5712" s="300" t="n">
        <v>10</v>
      </c>
      <c r="J5712" s="320">
        <f>+(((G5712-F5712)-(H5712-F5712))/(H5712-F5712))*100</f>
        <v/>
      </c>
      <c r="K5712" s="321" t="n"/>
      <c r="L5712" s="322">
        <f>AVERAGE(J5712:J5713)</f>
        <v/>
      </c>
      <c r="M5712" s="322">
        <f>_xlfn.STDEV.S(J5712,J5713)</f>
        <v/>
      </c>
      <c r="N5712" s="304" t="n"/>
    </row>
    <row r="5713" ht="15.75" customHeight="1" s="412">
      <c r="A5713" s="300" t="n">
        <v>5786</v>
      </c>
      <c r="B5713" s="300" t="n">
        <v>16</v>
      </c>
      <c r="C5713" s="300" t="inlineStr">
        <is>
          <t>T117</t>
        </is>
      </c>
      <c r="D5713" s="300" t="n">
        <v>22</v>
      </c>
      <c r="E5713" s="301" t="n">
        <v>43685</v>
      </c>
      <c r="F5713" s="300" t="n">
        <v>5280</v>
      </c>
      <c r="G5713" s="325" t="n">
        <v>8324</v>
      </c>
      <c r="H5713" s="300" t="n">
        <v>7895</v>
      </c>
      <c r="I5713" s="300" t="n"/>
      <c r="J5713" s="320">
        <f>+(((G5713-F5713)-(H5713-F5713))/(H5713-F5713))*100</f>
        <v/>
      </c>
      <c r="K5713" s="321" t="n"/>
      <c r="L5713" s="323" t="n"/>
      <c r="M5713" s="324" t="n"/>
      <c r="N5713" s="304" t="n"/>
    </row>
    <row r="5714" ht="15.75" customHeight="1" s="412">
      <c r="A5714" s="300" t="n">
        <v>5787</v>
      </c>
      <c r="B5714" s="300" t="n">
        <v>17</v>
      </c>
      <c r="C5714" s="300" t="inlineStr">
        <is>
          <t>T118</t>
        </is>
      </c>
      <c r="D5714" s="300" t="n">
        <v>22</v>
      </c>
      <c r="E5714" s="301" t="n">
        <v>43685</v>
      </c>
      <c r="F5714" s="300" t="n">
        <v>5275</v>
      </c>
      <c r="G5714" s="325" t="n">
        <v>8819</v>
      </c>
      <c r="H5714" s="300" t="n">
        <v>8316</v>
      </c>
      <c r="I5714" s="300" t="n">
        <v>7</v>
      </c>
      <c r="J5714" s="320">
        <f>+(((G5714-F5714)-(H5714-F5714))/(H5714-F5714))*100</f>
        <v/>
      </c>
      <c r="K5714" s="321" t="n"/>
      <c r="L5714" s="322">
        <f>AVERAGE(J5714:J5715)</f>
        <v/>
      </c>
      <c r="M5714" s="322">
        <f>_xlfn.STDEV.S(J5714,J5715)</f>
        <v/>
      </c>
      <c r="N5714" s="304" t="n"/>
    </row>
    <row r="5715" ht="15.75" customHeight="1" s="412">
      <c r="A5715" s="300" t="n">
        <v>5788</v>
      </c>
      <c r="B5715" s="300" t="n">
        <v>17</v>
      </c>
      <c r="C5715" s="300" t="inlineStr">
        <is>
          <t>T118</t>
        </is>
      </c>
      <c r="D5715" s="300" t="n">
        <v>22</v>
      </c>
      <c r="E5715" s="301" t="n">
        <v>43685</v>
      </c>
      <c r="F5715" s="300" t="n">
        <v>5275</v>
      </c>
      <c r="G5715" s="325" t="n">
        <v>8758</v>
      </c>
      <c r="H5715" s="300" t="n">
        <v>8255</v>
      </c>
      <c r="I5715" s="300" t="n"/>
      <c r="J5715" s="320">
        <f>+(((G5715-F5715)-(H5715-F5715))/(H5715-F5715))*100</f>
        <v/>
      </c>
      <c r="K5715" s="321" t="n"/>
      <c r="L5715" s="323" t="n"/>
      <c r="M5715" s="324" t="n"/>
      <c r="N5715" s="304" t="n"/>
    </row>
    <row r="5716" ht="15.75" customHeight="1" s="412">
      <c r="A5716" s="300" t="n">
        <v>5789</v>
      </c>
      <c r="B5716" s="300" t="n">
        <v>18</v>
      </c>
      <c r="C5716" s="300" t="inlineStr">
        <is>
          <t>T119</t>
        </is>
      </c>
      <c r="D5716" s="300" t="n">
        <v>22</v>
      </c>
      <c r="E5716" s="301" t="n">
        <v>43685</v>
      </c>
      <c r="F5716" s="300" t="n">
        <v>5205</v>
      </c>
      <c r="G5716" s="325" t="n">
        <v>8907</v>
      </c>
      <c r="H5716" s="300" t="n">
        <v>8388</v>
      </c>
      <c r="I5716" s="300" t="n">
        <v>7</v>
      </c>
      <c r="J5716" s="320">
        <f>+(((G5716-F5716)-(H5716-F5716))/(H5716-F5716))*100</f>
        <v/>
      </c>
      <c r="K5716" s="321" t="n"/>
      <c r="L5716" s="322">
        <f>AVERAGE(J5716:J5717)</f>
        <v/>
      </c>
      <c r="M5716" s="322">
        <f>_xlfn.STDEV.S(J5716,J5717)</f>
        <v/>
      </c>
      <c r="N5716" s="304" t="n"/>
    </row>
    <row r="5717" ht="15.75" customHeight="1" s="412">
      <c r="A5717" s="300" t="n">
        <v>5790</v>
      </c>
      <c r="B5717" s="300" t="n">
        <v>18</v>
      </c>
      <c r="C5717" s="300" t="inlineStr">
        <is>
          <t>T119</t>
        </is>
      </c>
      <c r="D5717" s="300" t="n">
        <v>22</v>
      </c>
      <c r="E5717" s="301" t="n">
        <v>43685</v>
      </c>
      <c r="F5717" s="300" t="n">
        <v>5205</v>
      </c>
      <c r="G5717" s="325" t="n">
        <v>8844</v>
      </c>
      <c r="H5717" s="300" t="n">
        <v>8314</v>
      </c>
      <c r="I5717" s="300" t="n"/>
      <c r="J5717" s="320">
        <f>+(((G5717-F5717)-(H5717-F5717))/(H5717-F5717))*100</f>
        <v/>
      </c>
      <c r="K5717" s="321" t="n"/>
      <c r="L5717" s="323" t="n"/>
      <c r="M5717" s="324" t="n"/>
      <c r="N5717" s="304" t="n"/>
    </row>
    <row r="5718" ht="15.75" customHeight="1" s="412">
      <c r="A5718" s="300" t="n">
        <v>5791</v>
      </c>
      <c r="B5718" s="300" t="n">
        <v>19</v>
      </c>
      <c r="C5718" s="300" t="inlineStr">
        <is>
          <t>T120</t>
        </is>
      </c>
      <c r="D5718" s="300" t="n">
        <v>22</v>
      </c>
      <c r="E5718" s="301" t="n">
        <v>43685</v>
      </c>
      <c r="F5718" s="300" t="n">
        <v>5229</v>
      </c>
      <c r="G5718" s="325" t="n">
        <v>7325</v>
      </c>
      <c r="H5718" s="300" t="n">
        <v>7032</v>
      </c>
      <c r="I5718" s="300" t="n">
        <v>11</v>
      </c>
      <c r="J5718" s="320">
        <f>+(((G5718-F5718)-(H5718-F5718))/(H5718-F5718))*100</f>
        <v/>
      </c>
      <c r="K5718" s="321" t="n"/>
      <c r="L5718" s="322">
        <f>AVERAGE(J5718:J5719)</f>
        <v/>
      </c>
      <c r="M5718" s="322">
        <f>_xlfn.STDEV.S(J5718,J5719)</f>
        <v/>
      </c>
      <c r="N5718" s="304" t="n"/>
    </row>
    <row r="5719" ht="15.75" customHeight="1" s="412">
      <c r="A5719" s="300" t="n">
        <v>5792</v>
      </c>
      <c r="B5719" s="300" t="n">
        <v>19</v>
      </c>
      <c r="C5719" s="300" t="inlineStr">
        <is>
          <t>T120</t>
        </is>
      </c>
      <c r="D5719" s="300" t="n">
        <v>22</v>
      </c>
      <c r="E5719" s="301" t="n">
        <v>43685</v>
      </c>
      <c r="F5719" s="300" t="n">
        <v>5229</v>
      </c>
      <c r="G5719" s="325" t="n">
        <v>7450</v>
      </c>
      <c r="H5719" s="300" t="n">
        <v>7145</v>
      </c>
      <c r="I5719" s="300" t="n"/>
      <c r="J5719" s="320">
        <f>+(((G5719-F5719)-(H5719-F5719))/(H5719-F5719))*100</f>
        <v/>
      </c>
      <c r="K5719" s="321" t="n"/>
      <c r="L5719" s="323" t="n"/>
      <c r="M5719" s="324" t="n"/>
      <c r="N5719" s="304" t="n"/>
    </row>
    <row r="5720" ht="15.75" customHeight="1" s="412">
      <c r="A5720" s="300" t="n">
        <v>5793</v>
      </c>
      <c r="B5720" s="300" t="n">
        <v>20</v>
      </c>
      <c r="C5720" s="300" t="inlineStr">
        <is>
          <t>T121</t>
        </is>
      </c>
      <c r="D5720" s="300" t="n">
        <v>22</v>
      </c>
      <c r="E5720" s="301" t="n">
        <v>43685</v>
      </c>
      <c r="F5720" s="300" t="n">
        <v>5190</v>
      </c>
      <c r="G5720" s="325" t="n">
        <v>7442</v>
      </c>
      <c r="H5720" s="300" t="n">
        <v>7120</v>
      </c>
      <c r="I5720" s="300" t="n">
        <v>5</v>
      </c>
      <c r="J5720" s="320">
        <f>+(((G5720-F5720)-(H5720-F5720))/(H5720-F5720))*100</f>
        <v/>
      </c>
      <c r="K5720" s="321" t="n"/>
      <c r="L5720" s="322">
        <f>AVERAGE(J5720:J5721)</f>
        <v/>
      </c>
      <c r="M5720" s="322">
        <f>_xlfn.STDEV.S(J5720,J5721)</f>
        <v/>
      </c>
      <c r="N5720" s="304" t="n"/>
    </row>
    <row r="5721" ht="15.75" customHeight="1" s="412">
      <c r="A5721" s="300" t="n">
        <v>5794</v>
      </c>
      <c r="B5721" s="300" t="n">
        <v>20</v>
      </c>
      <c r="C5721" s="300" t="inlineStr">
        <is>
          <t>T121</t>
        </is>
      </c>
      <c r="D5721" s="300" t="n">
        <v>22</v>
      </c>
      <c r="E5721" s="301" t="n">
        <v>43685</v>
      </c>
      <c r="F5721" s="300" t="n">
        <v>5190</v>
      </c>
      <c r="G5721" s="325" t="n">
        <v>7390</v>
      </c>
      <c r="H5721" s="300" t="n">
        <v>7075</v>
      </c>
      <c r="I5721" s="300" t="n"/>
      <c r="J5721" s="320">
        <f>+(((G5721-F5721)-(H5721-F5721))/(H5721-F5721))*100</f>
        <v/>
      </c>
      <c r="K5721" s="321" t="n"/>
      <c r="L5721" s="323" t="n"/>
      <c r="M5721" s="324" t="n"/>
      <c r="N5721" s="304" t="n"/>
    </row>
    <row r="5722" ht="15.75" customHeight="1" s="412">
      <c r="A5722" s="300" t="n">
        <v>5795</v>
      </c>
      <c r="B5722" s="300" t="n">
        <v>21</v>
      </c>
      <c r="C5722" s="300" t="inlineStr">
        <is>
          <t>T122</t>
        </is>
      </c>
      <c r="D5722" s="300" t="n">
        <v>22</v>
      </c>
      <c r="E5722" s="301" t="n">
        <v>43685</v>
      </c>
      <c r="F5722" s="300" t="n">
        <v>5224</v>
      </c>
      <c r="G5722" s="325" t="n">
        <v>8164</v>
      </c>
      <c r="H5722" s="300" t="n">
        <v>7753</v>
      </c>
      <c r="I5722" s="300" t="n">
        <v>7</v>
      </c>
      <c r="J5722" s="320">
        <f>+(((G5722-F5722)-(H5722-F5722))/(H5722-F5722))*100</f>
        <v/>
      </c>
      <c r="K5722" s="321" t="n"/>
      <c r="L5722" s="322">
        <f>AVERAGE(J5722:J5723)</f>
        <v/>
      </c>
      <c r="M5722" s="322">
        <f>_xlfn.STDEV.S(J5722,J5723)</f>
        <v/>
      </c>
      <c r="N5722" s="304" t="n"/>
    </row>
    <row r="5723" ht="15.75" customHeight="1" s="412">
      <c r="A5723" s="300" t="n">
        <v>5796</v>
      </c>
      <c r="B5723" s="300" t="n">
        <v>21</v>
      </c>
      <c r="C5723" s="300" t="inlineStr">
        <is>
          <t>T122</t>
        </is>
      </c>
      <c r="D5723" s="300" t="n">
        <v>22</v>
      </c>
      <c r="E5723" s="301" t="n">
        <v>43685</v>
      </c>
      <c r="F5723" s="300" t="n">
        <v>5224</v>
      </c>
      <c r="G5723" s="325" t="n">
        <v>8170</v>
      </c>
      <c r="H5723" s="300" t="n">
        <v>7757</v>
      </c>
      <c r="I5723" s="300" t="n"/>
      <c r="J5723" s="320">
        <f>+(((G5723-F5723)-(H5723-F5723))/(H5723-F5723))*100</f>
        <v/>
      </c>
      <c r="K5723" s="321" t="n"/>
      <c r="L5723" s="323" t="n"/>
      <c r="M5723" s="324" t="n"/>
      <c r="N5723" s="304" t="n"/>
    </row>
    <row r="5724" ht="15.75" customHeight="1" s="412">
      <c r="A5724" s="300" t="n">
        <v>5797</v>
      </c>
      <c r="B5724" s="300" t="n">
        <v>22</v>
      </c>
      <c r="C5724" s="300" t="inlineStr">
        <is>
          <t>T123</t>
        </is>
      </c>
      <c r="D5724" s="300" t="n">
        <v>22</v>
      </c>
      <c r="E5724" s="301" t="n">
        <v>43685</v>
      </c>
      <c r="F5724" s="300" t="n">
        <v>5276</v>
      </c>
      <c r="G5724" s="325" t="n">
        <v>8843</v>
      </c>
      <c r="H5724" s="300" t="n">
        <v>8347</v>
      </c>
      <c r="I5724" s="300" t="n">
        <v>5</v>
      </c>
      <c r="J5724" s="320">
        <f>+(((G5724-F5724)-(H5724-F5724))/(H5724-F5724))*100</f>
        <v/>
      </c>
      <c r="K5724" s="321" t="n"/>
      <c r="L5724" s="322">
        <f>AVERAGE(J5724:J5725)</f>
        <v/>
      </c>
      <c r="M5724" s="322">
        <f>_xlfn.STDEV.S(J5724,J5725)</f>
        <v/>
      </c>
      <c r="N5724" s="304" t="n"/>
    </row>
    <row r="5725" ht="15.75" customHeight="1" s="412">
      <c r="A5725" s="300" t="n">
        <v>5798</v>
      </c>
      <c r="B5725" s="300" t="n">
        <v>22</v>
      </c>
      <c r="C5725" s="300" t="inlineStr">
        <is>
          <t>T123</t>
        </is>
      </c>
      <c r="D5725" s="300" t="n">
        <v>22</v>
      </c>
      <c r="E5725" s="301" t="n">
        <v>43685</v>
      </c>
      <c r="F5725" s="300" t="n">
        <v>5276</v>
      </c>
      <c r="G5725" s="325" t="n">
        <v>8476</v>
      </c>
      <c r="H5725" s="300" t="n">
        <v>8026</v>
      </c>
      <c r="I5725" s="300" t="n"/>
      <c r="J5725" s="320">
        <f>+(((G5725-F5725)-(H5725-F5725))/(H5725-F5725))*100</f>
        <v/>
      </c>
      <c r="K5725" s="321" t="n"/>
      <c r="L5725" s="323" t="n"/>
      <c r="M5725" s="324" t="n"/>
      <c r="N5725" s="304" t="n"/>
    </row>
    <row r="5726" ht="15.75" customHeight="1" s="412">
      <c r="A5726" s="300" t="n">
        <v>5799</v>
      </c>
      <c r="B5726" s="300" t="n">
        <v>23</v>
      </c>
      <c r="C5726" s="300" t="inlineStr">
        <is>
          <t>T124</t>
        </is>
      </c>
      <c r="D5726" s="300" t="n">
        <v>22</v>
      </c>
      <c r="E5726" s="301" t="n">
        <v>43685</v>
      </c>
      <c r="F5726" s="300" t="n">
        <v>5261</v>
      </c>
      <c r="G5726" s="325" t="n">
        <v>7791</v>
      </c>
      <c r="H5726" s="300" t="n">
        <v>7433</v>
      </c>
      <c r="I5726" s="300" t="n">
        <v>4</v>
      </c>
      <c r="J5726" s="320">
        <f>+(((G5726-F5726)-(H5726-F5726))/(H5726-F5726))*100</f>
        <v/>
      </c>
      <c r="K5726" s="321" t="n"/>
      <c r="L5726" s="322">
        <f>AVERAGE(J5726:J5727)</f>
        <v/>
      </c>
      <c r="M5726" s="322">
        <f>_xlfn.STDEV.S(J5726,J5727)</f>
        <v/>
      </c>
      <c r="N5726" s="304" t="n"/>
    </row>
    <row r="5727" ht="15.75" customHeight="1" s="412">
      <c r="A5727" s="300" t="n">
        <v>5800</v>
      </c>
      <c r="B5727" s="300" t="n">
        <v>23</v>
      </c>
      <c r="C5727" s="300" t="inlineStr">
        <is>
          <t>T124</t>
        </is>
      </c>
      <c r="D5727" s="300" t="n">
        <v>22</v>
      </c>
      <c r="E5727" s="301" t="n">
        <v>43685</v>
      </c>
      <c r="F5727" s="300" t="n">
        <v>5261</v>
      </c>
      <c r="G5727" s="325" t="n">
        <v>7793</v>
      </c>
      <c r="H5727" s="300" t="n">
        <v>7428</v>
      </c>
      <c r="I5727" s="300" t="n"/>
      <c r="J5727" s="320">
        <f>+(((G5727-F5727)-(H5727-F5727))/(H5727-F5727))*100</f>
        <v/>
      </c>
      <c r="K5727" s="321" t="n"/>
      <c r="L5727" s="323" t="n"/>
      <c r="M5727" s="324" t="n"/>
      <c r="N5727" s="304" t="n"/>
    </row>
    <row r="5728" ht="15.75" customHeight="1" s="412">
      <c r="A5728" s="300" t="n">
        <v>5801</v>
      </c>
      <c r="B5728" s="300" t="n">
        <v>24</v>
      </c>
      <c r="C5728" s="300" t="inlineStr">
        <is>
          <t>T125</t>
        </is>
      </c>
      <c r="D5728" s="300" t="n">
        <v>22</v>
      </c>
      <c r="E5728" s="301" t="n">
        <v>43685</v>
      </c>
      <c r="F5728" s="300" t="n">
        <v>5196</v>
      </c>
      <c r="G5728" s="325" t="n">
        <v>7497</v>
      </c>
      <c r="H5728" s="300" t="n">
        <v>7192</v>
      </c>
      <c r="I5728" s="300" t="n">
        <v>10</v>
      </c>
      <c r="J5728" s="320">
        <f>+(((G5728-F5728)-(H5728-F5728))/(H5728-F5728))*100</f>
        <v/>
      </c>
      <c r="K5728" s="321" t="n"/>
      <c r="L5728" s="322">
        <f>AVERAGE(J5728:J5729)</f>
        <v/>
      </c>
      <c r="M5728" s="322">
        <f>_xlfn.STDEV.S(J5728,J5729)</f>
        <v/>
      </c>
      <c r="N5728" s="304" t="n"/>
    </row>
    <row r="5729" ht="15.75" customHeight="1" s="412">
      <c r="A5729" s="300" t="n">
        <v>5802</v>
      </c>
      <c r="B5729" s="300" t="n">
        <v>24</v>
      </c>
      <c r="C5729" s="300" t="inlineStr">
        <is>
          <t>T125</t>
        </is>
      </c>
      <c r="D5729" s="300" t="n">
        <v>22</v>
      </c>
      <c r="E5729" s="301" t="n">
        <v>43685</v>
      </c>
      <c r="F5729" s="300" t="n">
        <v>5196</v>
      </c>
      <c r="G5729" s="325" t="n">
        <v>7424</v>
      </c>
      <c r="H5729" s="300" t="n">
        <v>7121</v>
      </c>
      <c r="I5729" s="300" t="n"/>
      <c r="J5729" s="320">
        <f>+(((G5729-F5729)-(H5729-F5729))/(H5729-F5729))*100</f>
        <v/>
      </c>
      <c r="K5729" s="321" t="n"/>
      <c r="L5729" s="323" t="n"/>
      <c r="M5729" s="324" t="n"/>
      <c r="N5729" s="304" t="n"/>
    </row>
    <row r="5730" ht="15.75" customHeight="1" s="412">
      <c r="A5730" s="300" t="n">
        <v>5803</v>
      </c>
      <c r="B5730" s="300" t="n">
        <v>25</v>
      </c>
      <c r="C5730" s="300" t="inlineStr">
        <is>
          <t>T126</t>
        </is>
      </c>
      <c r="D5730" s="300" t="n">
        <v>22</v>
      </c>
      <c r="E5730" s="301" t="n">
        <v>43685</v>
      </c>
      <c r="F5730" s="300" t="n">
        <v>5238</v>
      </c>
      <c r="G5730" s="325" t="n">
        <v>7524</v>
      </c>
      <c r="H5730" s="300" t="n">
        <v>7209</v>
      </c>
      <c r="I5730" s="300" t="n">
        <v>6</v>
      </c>
      <c r="J5730" s="320">
        <f>+(((G5730-F5730)-(H5730-F5730))/(H5730-F5730))*100</f>
        <v/>
      </c>
      <c r="K5730" s="321" t="n"/>
      <c r="L5730" s="322">
        <f>AVERAGE(J5730:J5731)</f>
        <v/>
      </c>
      <c r="M5730" s="322">
        <f>_xlfn.STDEV.S(J5730,J5731)</f>
        <v/>
      </c>
      <c r="N5730" s="304" t="n"/>
    </row>
    <row r="5731" ht="15.75" customHeight="1" s="412">
      <c r="A5731" s="300" t="n">
        <v>5804</v>
      </c>
      <c r="B5731" s="300" t="n">
        <v>25</v>
      </c>
      <c r="C5731" s="300" t="inlineStr">
        <is>
          <t>T126</t>
        </is>
      </c>
      <c r="D5731" s="300" t="n">
        <v>22</v>
      </c>
      <c r="E5731" s="301" t="n">
        <v>43685</v>
      </c>
      <c r="F5731" s="300" t="n">
        <v>5238</v>
      </c>
      <c r="G5731" s="325" t="n">
        <v>7832</v>
      </c>
      <c r="H5731" s="300" t="n">
        <v>7472</v>
      </c>
      <c r="I5731" s="300" t="n"/>
      <c r="J5731" s="320">
        <f>+(((G5731-F5731)-(H5731-F5731))/(H5731-F5731))*100</f>
        <v/>
      </c>
      <c r="K5731" s="321" t="n"/>
      <c r="L5731" s="323" t="n"/>
      <c r="M5731" s="324" t="n"/>
      <c r="N5731" s="304" t="n"/>
    </row>
    <row r="5732" ht="15.75" customHeight="1" s="412">
      <c r="A5732" s="300" t="n">
        <v>5805</v>
      </c>
      <c r="B5732" s="300" t="n">
        <v>26</v>
      </c>
      <c r="C5732" s="300" t="inlineStr">
        <is>
          <t>T127</t>
        </is>
      </c>
      <c r="D5732" s="300" t="n">
        <v>22</v>
      </c>
      <c r="E5732" s="301" t="n">
        <v>43685</v>
      </c>
      <c r="F5732" s="300" t="n">
        <v>5207</v>
      </c>
      <c r="G5732" s="325" t="n">
        <v>6742</v>
      </c>
      <c r="H5732" s="300" t="n">
        <v>6520</v>
      </c>
      <c r="I5732" s="300" t="n">
        <v>7</v>
      </c>
      <c r="J5732" s="320">
        <f>+(((G5732-F5732)-(H5732-F5732))/(H5732-F5732))*100</f>
        <v/>
      </c>
      <c r="K5732" s="321" t="n"/>
      <c r="L5732" s="322">
        <f>AVERAGE(J5732:J5733)</f>
        <v/>
      </c>
      <c r="M5732" s="322">
        <f>_xlfn.STDEV.S(J5732,J5733)</f>
        <v/>
      </c>
      <c r="N5732" s="304" t="n"/>
    </row>
    <row r="5733" ht="15.75" customHeight="1" s="412">
      <c r="A5733" s="300" t="n">
        <v>5806</v>
      </c>
      <c r="B5733" s="300" t="n">
        <v>26</v>
      </c>
      <c r="C5733" s="300" t="inlineStr">
        <is>
          <t>T127</t>
        </is>
      </c>
      <c r="D5733" s="300" t="n">
        <v>22</v>
      </c>
      <c r="E5733" s="301" t="n">
        <v>43685</v>
      </c>
      <c r="F5733" s="300" t="n">
        <v>5207</v>
      </c>
      <c r="G5733" s="325" t="n">
        <v>6790</v>
      </c>
      <c r="H5733" s="300" t="n">
        <v>6561</v>
      </c>
      <c r="I5733" s="300" t="n"/>
      <c r="J5733" s="320">
        <f>+(((G5733-F5733)-(H5733-F5733))/(H5733-F5733))*100</f>
        <v/>
      </c>
      <c r="K5733" s="321" t="n"/>
      <c r="L5733" s="323" t="n"/>
      <c r="M5733" s="324" t="n"/>
      <c r="N5733" s="304" t="n"/>
    </row>
    <row r="5734" ht="15.75" customHeight="1" s="412">
      <c r="A5734" s="300" t="n">
        <v>5807</v>
      </c>
      <c r="B5734" s="300" t="n">
        <v>27</v>
      </c>
      <c r="C5734" s="300" t="inlineStr">
        <is>
          <t>T128</t>
        </is>
      </c>
      <c r="D5734" s="300" t="n">
        <v>22</v>
      </c>
      <c r="E5734" s="301" t="n">
        <v>43685</v>
      </c>
      <c r="F5734" s="300" t="n">
        <v>5236</v>
      </c>
      <c r="G5734" s="325" t="n">
        <v>7230</v>
      </c>
      <c r="H5734" s="300" t="n">
        <v>6950</v>
      </c>
      <c r="I5734" s="300" t="n">
        <v>7</v>
      </c>
      <c r="J5734" s="320">
        <f>+(((G5734-F5734)-(H5734-F5734))/(H5734-F5734))*100</f>
        <v/>
      </c>
      <c r="K5734" s="321" t="n"/>
      <c r="L5734" s="322">
        <f>AVERAGE(J5734:J5735)</f>
        <v/>
      </c>
      <c r="M5734" s="322">
        <f>_xlfn.STDEV.S(J5734,J5735)</f>
        <v/>
      </c>
      <c r="N5734" s="304" t="n"/>
    </row>
    <row r="5735" ht="15.75" customHeight="1" s="412">
      <c r="A5735" s="300" t="n">
        <v>5808</v>
      </c>
      <c r="B5735" s="300" t="n">
        <v>27</v>
      </c>
      <c r="C5735" s="300" t="inlineStr">
        <is>
          <t>T128</t>
        </is>
      </c>
      <c r="D5735" s="300" t="n">
        <v>22</v>
      </c>
      <c r="E5735" s="301" t="n">
        <v>43685</v>
      </c>
      <c r="F5735" s="300" t="n">
        <v>5236</v>
      </c>
      <c r="G5735" s="325" t="n">
        <v>7220</v>
      </c>
      <c r="H5735" s="300" t="n">
        <v>6938</v>
      </c>
      <c r="I5735" s="300" t="n"/>
      <c r="J5735" s="320">
        <f>+(((G5735-F5735)-(H5735-F5735))/(H5735-F5735))*100</f>
        <v/>
      </c>
      <c r="K5735" s="321" t="n"/>
      <c r="L5735" s="323" t="n"/>
      <c r="M5735" s="324" t="n"/>
      <c r="N5735" s="304" t="n"/>
    </row>
    <row r="5736" ht="15.75" customHeight="1" s="412">
      <c r="A5736" s="300" t="n">
        <v>5809</v>
      </c>
      <c r="B5736" s="300" t="n">
        <v>28</v>
      </c>
      <c r="C5736" s="300" t="inlineStr">
        <is>
          <t>T129</t>
        </is>
      </c>
      <c r="D5736" s="300" t="n">
        <v>22</v>
      </c>
      <c r="E5736" s="301" t="n">
        <v>43685</v>
      </c>
      <c r="F5736" s="300" t="n">
        <v>5216</v>
      </c>
      <c r="G5736" s="325" t="n">
        <v>7739</v>
      </c>
      <c r="H5736" s="300" t="n">
        <v>7384</v>
      </c>
      <c r="I5736" s="300" t="n">
        <v>6</v>
      </c>
      <c r="J5736" s="320">
        <f>+(((G5736-F5736)-(H5736-F5736))/(H5736-F5736))*100</f>
        <v/>
      </c>
      <c r="K5736" s="321" t="n"/>
      <c r="L5736" s="322">
        <f>AVERAGE(J5736:J5737)</f>
        <v/>
      </c>
      <c r="M5736" s="322">
        <f>_xlfn.STDEV.S(J5736,J5737)</f>
        <v/>
      </c>
      <c r="N5736" s="304" t="n"/>
    </row>
    <row r="5737" ht="15.75" customHeight="1" s="412">
      <c r="A5737" s="300" t="n">
        <v>5810</v>
      </c>
      <c r="B5737" s="300" t="n">
        <v>28</v>
      </c>
      <c r="C5737" s="300" t="inlineStr">
        <is>
          <t>T129</t>
        </is>
      </c>
      <c r="D5737" s="300" t="n">
        <v>22</v>
      </c>
      <c r="E5737" s="301" t="n">
        <v>43685</v>
      </c>
      <c r="F5737" s="300" t="n">
        <v>5216</v>
      </c>
      <c r="G5737" s="325" t="n">
        <v>7891</v>
      </c>
      <c r="H5737" s="300" t="n">
        <v>7510</v>
      </c>
      <c r="I5737" s="300" t="n"/>
      <c r="J5737" s="320">
        <f>+(((G5737-F5737)-(H5737-F5737))/(H5737-F5737))*100</f>
        <v/>
      </c>
      <c r="K5737" s="321" t="n"/>
      <c r="L5737" s="323" t="n"/>
      <c r="M5737" s="324" t="n"/>
      <c r="N5737" s="304" t="n"/>
    </row>
    <row r="5738" ht="15.75" customHeight="1" s="412">
      <c r="A5738" s="300" t="n">
        <v>5811</v>
      </c>
      <c r="B5738" s="300" t="n">
        <v>29</v>
      </c>
      <c r="C5738" s="300" t="inlineStr">
        <is>
          <t>T130</t>
        </is>
      </c>
      <c r="D5738" s="300" t="n">
        <v>22</v>
      </c>
      <c r="E5738" s="301" t="n">
        <v>43685</v>
      </c>
      <c r="F5738" s="300" t="n">
        <v>5292</v>
      </c>
      <c r="G5738" s="325" t="n">
        <v>8865</v>
      </c>
      <c r="H5738" s="300" t="n">
        <v>8364</v>
      </c>
      <c r="I5738" s="300" t="n">
        <v>6</v>
      </c>
      <c r="J5738" s="320">
        <f>+(((G5738-F5738)-(H5738-F5738))/(H5738-F5738))*100</f>
        <v/>
      </c>
      <c r="K5738" s="321" t="n"/>
      <c r="L5738" s="322">
        <f>AVERAGE(J5738:J5739)</f>
        <v/>
      </c>
      <c r="M5738" s="322">
        <f>_xlfn.STDEV.S(J5738,J5739)</f>
        <v/>
      </c>
      <c r="N5738" s="304" t="n"/>
    </row>
    <row r="5739" ht="15.75" customHeight="1" s="412">
      <c r="A5739" s="300" t="n">
        <v>5812</v>
      </c>
      <c r="B5739" s="300" t="n">
        <v>29</v>
      </c>
      <c r="C5739" s="300" t="inlineStr">
        <is>
          <t>T130</t>
        </is>
      </c>
      <c r="D5739" s="300" t="n">
        <v>22</v>
      </c>
      <c r="E5739" s="301" t="n">
        <v>43685</v>
      </c>
      <c r="F5739" s="300" t="n">
        <v>5292</v>
      </c>
      <c r="G5739" s="325" t="n">
        <v>8956</v>
      </c>
      <c r="H5739" s="300" t="n">
        <v>8433</v>
      </c>
      <c r="I5739" s="300" t="n"/>
      <c r="J5739" s="320">
        <f>+(((G5739-F5739)-(H5739-F5739))/(H5739-F5739))*100</f>
        <v/>
      </c>
      <c r="K5739" s="321" t="n"/>
      <c r="L5739" s="323" t="n"/>
      <c r="M5739" s="324" t="n"/>
      <c r="N5739" s="304" t="n"/>
    </row>
    <row r="5740" ht="15.75" customHeight="1" s="412">
      <c r="A5740" s="300" t="n">
        <v>5813</v>
      </c>
      <c r="B5740" s="300" t="n">
        <v>30</v>
      </c>
      <c r="C5740" s="300" t="inlineStr">
        <is>
          <t>T131</t>
        </is>
      </c>
      <c r="D5740" s="300" t="n">
        <v>22</v>
      </c>
      <c r="E5740" s="301" t="n">
        <v>43685</v>
      </c>
      <c r="F5740" s="300" t="n">
        <v>5244</v>
      </c>
      <c r="G5740" s="325" t="n">
        <v>7811</v>
      </c>
      <c r="H5740" s="300" t="n">
        <v>7458</v>
      </c>
      <c r="I5740" s="300" t="n">
        <v>5</v>
      </c>
      <c r="J5740" s="320">
        <f>+(((G5740-F5740)-(H5740-F5740))/(H5740-F5740))*100</f>
        <v/>
      </c>
      <c r="K5740" s="321" t="n"/>
      <c r="L5740" s="322">
        <f>AVERAGE(J5740:J5741)</f>
        <v/>
      </c>
      <c r="M5740" s="322">
        <f>_xlfn.STDEV.S(J5740,J5741)</f>
        <v/>
      </c>
      <c r="N5740" s="304" t="n"/>
    </row>
    <row r="5741" ht="15.75" customHeight="1" s="412">
      <c r="A5741" s="300" t="n">
        <v>5814</v>
      </c>
      <c r="B5741" s="300" t="n">
        <v>30</v>
      </c>
      <c r="C5741" s="300" t="inlineStr">
        <is>
          <t>T131</t>
        </is>
      </c>
      <c r="D5741" s="300" t="n">
        <v>22</v>
      </c>
      <c r="E5741" s="301" t="n">
        <v>43685</v>
      </c>
      <c r="F5741" s="300" t="n">
        <v>5244</v>
      </c>
      <c r="G5741" s="325" t="n">
        <v>7800</v>
      </c>
      <c r="H5741" s="300" t="n">
        <v>7443</v>
      </c>
      <c r="I5741" s="300" t="n"/>
      <c r="J5741" s="320">
        <f>+(((G5741-F5741)-(H5741-F5741))/(H5741-F5741))*100</f>
        <v/>
      </c>
      <c r="K5741" s="321" t="n"/>
      <c r="L5741" s="323" t="n"/>
      <c r="M5741" s="324" t="n"/>
      <c r="N5741" s="304" t="n"/>
    </row>
    <row r="5742" ht="15.75" customHeight="1" s="412">
      <c r="A5742" s="300" t="n">
        <v>5815</v>
      </c>
      <c r="B5742" s="300" t="n">
        <v>31</v>
      </c>
      <c r="C5742" s="300" t="inlineStr">
        <is>
          <t>T132</t>
        </is>
      </c>
      <c r="D5742" s="300" t="n">
        <v>22</v>
      </c>
      <c r="E5742" s="301" t="n">
        <v>43685</v>
      </c>
      <c r="F5742" s="300" t="n">
        <v>5227</v>
      </c>
      <c r="G5742" s="325" t="n">
        <v>8901</v>
      </c>
      <c r="H5742" s="300" t="n">
        <v>8394</v>
      </c>
      <c r="I5742" s="300" t="n">
        <v>9</v>
      </c>
      <c r="J5742" s="320">
        <f>+(((G5742-F5742)-(H5742-F5742))/(H5742-F5742))*100</f>
        <v/>
      </c>
      <c r="K5742" s="321" t="n"/>
      <c r="L5742" s="322">
        <f>AVERAGE(J5742:J5743)</f>
        <v/>
      </c>
      <c r="M5742" s="322">
        <f>_xlfn.STDEV.S(J5742,J5743)</f>
        <v/>
      </c>
      <c r="N5742" s="304" t="n"/>
    </row>
    <row r="5743" ht="15.75" customHeight="1" s="412">
      <c r="A5743" s="300" t="n">
        <v>5816</v>
      </c>
      <c r="B5743" s="300" t="n">
        <v>31</v>
      </c>
      <c r="C5743" s="300" t="inlineStr">
        <is>
          <t>T132</t>
        </is>
      </c>
      <c r="D5743" s="300" t="n">
        <v>22</v>
      </c>
      <c r="E5743" s="301" t="n">
        <v>43685</v>
      </c>
      <c r="F5743" s="300" t="n">
        <v>5227</v>
      </c>
      <c r="G5743" s="325" t="n">
        <v>8667</v>
      </c>
      <c r="H5743" s="300" t="n">
        <v>8194</v>
      </c>
      <c r="I5743" s="300" t="n"/>
      <c r="J5743" s="320">
        <f>+(((G5743-F5743)-(H5743-F5743))/(H5743-F5743))*100</f>
        <v/>
      </c>
      <c r="K5743" s="321" t="n"/>
      <c r="L5743" s="323" t="n"/>
      <c r="M5743" s="324" t="n"/>
      <c r="N5743" s="304" t="n"/>
    </row>
    <row r="5744" ht="15.75" customHeight="1" s="412">
      <c r="A5744" s="300" t="n">
        <v>5817</v>
      </c>
      <c r="B5744" s="300" t="n">
        <v>32</v>
      </c>
      <c r="C5744" s="300" t="inlineStr">
        <is>
          <t>T133</t>
        </is>
      </c>
      <c r="D5744" s="300" t="n">
        <v>22</v>
      </c>
      <c r="E5744" s="301" t="n">
        <v>43685</v>
      </c>
      <c r="F5744" s="300" t="n">
        <v>5214</v>
      </c>
      <c r="G5744" s="325" t="n">
        <v>7679</v>
      </c>
      <c r="H5744" s="300" t="n">
        <v>7344</v>
      </c>
      <c r="I5744" s="300" t="n">
        <v>6</v>
      </c>
      <c r="J5744" s="320">
        <f>+(((G5744-F5744)-(H5744-F5744))/(H5744-F5744))*100</f>
        <v/>
      </c>
      <c r="K5744" s="321" t="n"/>
      <c r="L5744" s="322">
        <f>AVERAGE(J5744:J5745)</f>
        <v/>
      </c>
      <c r="M5744" s="322">
        <f>_xlfn.STDEV.S(J5744,J5745)</f>
        <v/>
      </c>
      <c r="N5744" s="304" t="n"/>
    </row>
    <row r="5745" ht="15.75" customHeight="1" s="412">
      <c r="A5745" s="300" t="n">
        <v>5818</v>
      </c>
      <c r="B5745" s="300" t="n">
        <v>32</v>
      </c>
      <c r="C5745" s="300" t="inlineStr">
        <is>
          <t>T133</t>
        </is>
      </c>
      <c r="D5745" s="300" t="n">
        <v>22</v>
      </c>
      <c r="E5745" s="301" t="n">
        <v>43685</v>
      </c>
      <c r="F5745" s="300" t="n">
        <v>5214</v>
      </c>
      <c r="G5745" s="325" t="n">
        <v>7743</v>
      </c>
      <c r="H5745" s="300" t="n">
        <v>7396</v>
      </c>
      <c r="I5745" s="300" t="n"/>
      <c r="J5745" s="320">
        <f>+(((G5745-F5745)-(H5745-F5745))/(H5745-F5745))*100</f>
        <v/>
      </c>
      <c r="K5745" s="321" t="n"/>
      <c r="L5745" s="323" t="n"/>
      <c r="M5745" s="324" t="n"/>
      <c r="N5745" s="304" t="n"/>
    </row>
    <row r="5746" ht="15.75" customHeight="1" s="412">
      <c r="A5746" s="300" t="n">
        <v>5819</v>
      </c>
      <c r="B5746" s="300" t="n">
        <v>33</v>
      </c>
      <c r="C5746" s="300" t="inlineStr">
        <is>
          <t>T134</t>
        </is>
      </c>
      <c r="D5746" s="300" t="n">
        <v>22</v>
      </c>
      <c r="E5746" s="301" t="n">
        <v>43685</v>
      </c>
      <c r="F5746" s="300" t="n">
        <v>5203</v>
      </c>
      <c r="G5746" s="325" t="n">
        <v>7282</v>
      </c>
      <c r="H5746" s="300" t="n">
        <v>7007</v>
      </c>
      <c r="I5746" s="300" t="n">
        <v>7</v>
      </c>
      <c r="J5746" s="320">
        <f>+(((G5746-F5746)-(H5746-F5746))/(H5746-F5746))*100</f>
        <v/>
      </c>
      <c r="K5746" s="321" t="n"/>
      <c r="L5746" s="322">
        <f>AVERAGE(J5746:J5747)</f>
        <v/>
      </c>
      <c r="M5746" s="322">
        <f>_xlfn.STDEV.S(J5746,J5747)</f>
        <v/>
      </c>
      <c r="N5746" s="304" t="n"/>
    </row>
    <row r="5747" ht="15.75" customHeight="1" s="412">
      <c r="A5747" s="300" t="n">
        <v>5820</v>
      </c>
      <c r="B5747" s="300" t="n">
        <v>33</v>
      </c>
      <c r="C5747" s="300" t="inlineStr">
        <is>
          <t>T134</t>
        </is>
      </c>
      <c r="D5747" s="300" t="n">
        <v>22</v>
      </c>
      <c r="E5747" s="301" t="n">
        <v>43685</v>
      </c>
      <c r="F5747" s="300" t="n">
        <v>5203</v>
      </c>
      <c r="G5747" s="325" t="n">
        <v>7282</v>
      </c>
      <c r="H5747" s="300" t="n">
        <v>7007</v>
      </c>
      <c r="I5747" s="300" t="n"/>
      <c r="J5747" s="320">
        <f>+(((G5747-F5747)-(H5747-F5747))/(H5747-F5747))*100</f>
        <v/>
      </c>
      <c r="K5747" s="321" t="n"/>
      <c r="L5747" s="323" t="n"/>
      <c r="M5747" s="324" t="n"/>
      <c r="N5747" s="304" t="n"/>
    </row>
    <row r="5748" ht="15.75" customHeight="1" s="412">
      <c r="A5748" s="300" t="n">
        <v>5821</v>
      </c>
      <c r="B5748" s="300" t="n">
        <v>34</v>
      </c>
      <c r="C5748" s="300" t="inlineStr">
        <is>
          <t>T135</t>
        </is>
      </c>
      <c r="D5748" s="300" t="n">
        <v>22</v>
      </c>
      <c r="E5748" s="301" t="n">
        <v>43685</v>
      </c>
      <c r="F5748" s="300" t="n">
        <v>5191</v>
      </c>
      <c r="G5748" s="325" t="n">
        <v>6968</v>
      </c>
      <c r="H5748" s="300" t="n">
        <v>6717</v>
      </c>
      <c r="I5748" s="300" t="n">
        <v>7</v>
      </c>
      <c r="J5748" s="320">
        <f>+(((G5748-F5748)-(H5748-F5748))/(H5748-F5748))*100</f>
        <v/>
      </c>
      <c r="K5748" s="321" t="n"/>
      <c r="L5748" s="322">
        <f>AVERAGE(J5748:J5749)</f>
        <v/>
      </c>
      <c r="M5748" s="322">
        <f>_xlfn.STDEV.S(J5748,J5749)</f>
        <v/>
      </c>
      <c r="N5748" s="304" t="n"/>
    </row>
    <row r="5749" ht="15.75" customHeight="1" s="412">
      <c r="A5749" s="300" t="n">
        <v>5822</v>
      </c>
      <c r="B5749" s="300" t="n">
        <v>34</v>
      </c>
      <c r="C5749" s="300" t="inlineStr">
        <is>
          <t>T135</t>
        </is>
      </c>
      <c r="D5749" s="300" t="n">
        <v>22</v>
      </c>
      <c r="E5749" s="301" t="n">
        <v>43685</v>
      </c>
      <c r="F5749" s="300" t="n">
        <v>5191</v>
      </c>
      <c r="G5749" s="325" t="n">
        <v>6903</v>
      </c>
      <c r="H5749" s="300" t="n">
        <v>6659</v>
      </c>
      <c r="I5749" s="300" t="n"/>
      <c r="J5749" s="320">
        <f>+(((G5749-F5749)-(H5749-F5749))/(H5749-F5749))*100</f>
        <v/>
      </c>
      <c r="K5749" s="321" t="n"/>
      <c r="L5749" s="323" t="n"/>
      <c r="M5749" s="324" t="n"/>
      <c r="N5749" s="304" t="n"/>
    </row>
    <row r="5750" ht="15.75" customHeight="1" s="412">
      <c r="A5750" s="300" t="n">
        <v>5823</v>
      </c>
      <c r="B5750" s="300" t="n">
        <v>35</v>
      </c>
      <c r="C5750" s="300" t="inlineStr">
        <is>
          <t>T136</t>
        </is>
      </c>
      <c r="D5750" s="300" t="n">
        <v>22</v>
      </c>
      <c r="E5750" s="301" t="n">
        <v>43685</v>
      </c>
      <c r="F5750" s="300" t="n">
        <v>5280</v>
      </c>
      <c r="G5750" s="325" t="n">
        <v>7737</v>
      </c>
      <c r="H5750" s="300" t="n">
        <v>7404</v>
      </c>
      <c r="I5750" s="300" t="n">
        <v>6</v>
      </c>
      <c r="J5750" s="320">
        <f>+(((G5750-F5750)-(H5750-F5750))/(H5750-F5750))*100</f>
        <v/>
      </c>
      <c r="K5750" s="321" t="n"/>
      <c r="L5750" s="322">
        <f>AVERAGE(J5750:J5751)</f>
        <v/>
      </c>
      <c r="M5750" s="322">
        <f>_xlfn.STDEV.S(J5750,J5751)</f>
        <v/>
      </c>
      <c r="N5750" s="304" t="n"/>
    </row>
    <row r="5751" ht="15.75" customHeight="1" s="412">
      <c r="A5751" s="300" t="n">
        <v>5824</v>
      </c>
      <c r="B5751" s="300" t="n">
        <v>35</v>
      </c>
      <c r="C5751" s="300" t="inlineStr">
        <is>
          <t>T136</t>
        </is>
      </c>
      <c r="D5751" s="300" t="n">
        <v>22</v>
      </c>
      <c r="E5751" s="301" t="n">
        <v>43685</v>
      </c>
      <c r="F5751" s="300" t="n">
        <v>5280</v>
      </c>
      <c r="G5751" s="325" t="n">
        <v>7783</v>
      </c>
      <c r="H5751" s="300" t="n">
        <v>7436</v>
      </c>
      <c r="I5751" s="300" t="n"/>
      <c r="J5751" s="320">
        <f>+(((G5751-F5751)-(H5751-F5751))/(H5751-F5751))*100</f>
        <v/>
      </c>
      <c r="K5751" s="321" t="n"/>
      <c r="L5751" s="323" t="n"/>
      <c r="M5751" s="324" t="n"/>
      <c r="N5751" s="304" t="n"/>
    </row>
    <row r="5752" ht="15.75" customHeight="1" s="412">
      <c r="A5752" s="300" t="n">
        <v>5825</v>
      </c>
      <c r="B5752" s="300" t="n">
        <v>36</v>
      </c>
      <c r="C5752" s="300" t="inlineStr">
        <is>
          <t>T137</t>
        </is>
      </c>
      <c r="D5752" s="300" t="n">
        <v>22</v>
      </c>
      <c r="E5752" s="301" t="n">
        <v>43685</v>
      </c>
      <c r="F5752" s="300" t="n">
        <v>5219</v>
      </c>
      <c r="G5752" s="325" t="n">
        <v>6951</v>
      </c>
      <c r="H5752" s="300" t="n">
        <v>6719</v>
      </c>
      <c r="I5752" s="300" t="n">
        <v>6</v>
      </c>
      <c r="J5752" s="320">
        <f>+(((G5752-F5752)-(H5752-F5752))/(H5752-F5752))*100</f>
        <v/>
      </c>
      <c r="K5752" s="321" t="n"/>
      <c r="L5752" s="322">
        <f>AVERAGE(J5752:J5753)</f>
        <v/>
      </c>
      <c r="M5752" s="322">
        <f>_xlfn.STDEV.S(J5752,J5753)</f>
        <v/>
      </c>
      <c r="N5752" s="304" t="n"/>
    </row>
    <row r="5753" ht="15.75" customHeight="1" s="412">
      <c r="A5753" s="300" t="n">
        <v>5826</v>
      </c>
      <c r="B5753" s="300" t="n">
        <v>36</v>
      </c>
      <c r="C5753" s="300" t="inlineStr">
        <is>
          <t>T137</t>
        </is>
      </c>
      <c r="D5753" s="300" t="n">
        <v>22</v>
      </c>
      <c r="E5753" s="301" t="n">
        <v>43685</v>
      </c>
      <c r="F5753" s="300" t="n">
        <v>5219</v>
      </c>
      <c r="G5753" s="325" t="n">
        <v>6974</v>
      </c>
      <c r="H5753" s="300" t="n">
        <v>6734</v>
      </c>
      <c r="I5753" s="300" t="n"/>
      <c r="J5753" s="320">
        <f>+(((G5753-F5753)-(H5753-F5753))/(H5753-F5753))*100</f>
        <v/>
      </c>
      <c r="K5753" s="321" t="n"/>
      <c r="L5753" s="323" t="n"/>
      <c r="M5753" s="324" t="n"/>
      <c r="N5753" s="304" t="n"/>
    </row>
    <row r="5754" ht="15.75" customHeight="1" s="412">
      <c r="A5754" s="300" t="n">
        <v>5827</v>
      </c>
      <c r="B5754" s="300" t="n">
        <v>37</v>
      </c>
      <c r="C5754" s="300" t="inlineStr">
        <is>
          <t>T138</t>
        </is>
      </c>
      <c r="D5754" s="300" t="n">
        <v>22</v>
      </c>
      <c r="E5754" s="301" t="n">
        <v>43685</v>
      </c>
      <c r="F5754" s="300" t="n">
        <v>5225</v>
      </c>
      <c r="G5754" s="325" t="n">
        <v>9274</v>
      </c>
      <c r="H5754" s="300" t="n">
        <v>8730</v>
      </c>
      <c r="I5754" s="300" t="n">
        <v>7</v>
      </c>
      <c r="J5754" s="320">
        <f>+(((G5754-F5754)-(H5754-F5754))/(H5754-F5754))*100</f>
        <v/>
      </c>
      <c r="K5754" s="321" t="n"/>
      <c r="L5754" s="322">
        <f>AVERAGE(J5754:J5755)</f>
        <v/>
      </c>
      <c r="M5754" s="322">
        <f>_xlfn.STDEV.S(J5754,J5755)</f>
        <v/>
      </c>
      <c r="N5754" s="304" t="n"/>
    </row>
    <row r="5755" ht="15.75" customHeight="1" s="412">
      <c r="A5755" s="300" t="n">
        <v>5828</v>
      </c>
      <c r="B5755" s="300" t="n">
        <v>37</v>
      </c>
      <c r="C5755" s="300" t="inlineStr">
        <is>
          <t>T138</t>
        </is>
      </c>
      <c r="D5755" s="300" t="n">
        <v>22</v>
      </c>
      <c r="E5755" s="301" t="n">
        <v>43685</v>
      </c>
      <c r="F5755" s="300" t="n">
        <v>5225</v>
      </c>
      <c r="G5755" s="325" t="n">
        <v>9291</v>
      </c>
      <c r="H5755" s="300" t="n">
        <v>8744</v>
      </c>
      <c r="I5755" s="300" t="n"/>
      <c r="J5755" s="320">
        <f>+(((G5755-F5755)-(H5755-F5755))/(H5755-F5755))*100</f>
        <v/>
      </c>
      <c r="K5755" s="321" t="n"/>
      <c r="L5755" s="323" t="n"/>
      <c r="M5755" s="324" t="n"/>
      <c r="N5755" s="304" t="n"/>
    </row>
    <row r="5756" ht="15.75" customHeight="1" s="412">
      <c r="A5756" s="300" t="n">
        <v>5829</v>
      </c>
      <c r="B5756" s="300" t="n">
        <v>38</v>
      </c>
      <c r="C5756" s="300" t="inlineStr">
        <is>
          <t>T139</t>
        </is>
      </c>
      <c r="D5756" s="300" t="n">
        <v>22</v>
      </c>
      <c r="E5756" s="301" t="n">
        <v>43685</v>
      </c>
      <c r="F5756" s="300" t="n">
        <v>5241</v>
      </c>
      <c r="G5756" s="325" t="n">
        <v>7797</v>
      </c>
      <c r="H5756" s="300" t="n">
        <v>7447</v>
      </c>
      <c r="I5756" s="300" t="n">
        <v>5</v>
      </c>
      <c r="J5756" s="320">
        <f>+(((G5756-F5756)-(H5756-F5756))/(H5756-F5756))*100</f>
        <v/>
      </c>
      <c r="K5756" s="321" t="n"/>
      <c r="L5756" s="322">
        <f>AVERAGE(J5756:J5757)</f>
        <v/>
      </c>
      <c r="M5756" s="322">
        <f>_xlfn.STDEV.S(J5756,J5757)</f>
        <v/>
      </c>
      <c r="N5756" s="304" t="n"/>
    </row>
    <row r="5757" ht="15.75" customHeight="1" s="412">
      <c r="A5757" s="300" t="n">
        <v>5830</v>
      </c>
      <c r="B5757" s="300" t="n">
        <v>38</v>
      </c>
      <c r="C5757" s="300" t="inlineStr">
        <is>
          <t>T139</t>
        </is>
      </c>
      <c r="D5757" s="300" t="n">
        <v>22</v>
      </c>
      <c r="E5757" s="301" t="n">
        <v>43685</v>
      </c>
      <c r="F5757" s="300" t="n">
        <v>5241</v>
      </c>
      <c r="G5757" s="325" t="n">
        <v>7787</v>
      </c>
      <c r="H5757" s="300" t="n">
        <v>7438</v>
      </c>
      <c r="I5757" s="300" t="n"/>
      <c r="J5757" s="320">
        <f>+(((G5757-F5757)-(H5757-F5757))/(H5757-F5757))*100</f>
        <v/>
      </c>
      <c r="K5757" s="321" t="n"/>
      <c r="L5757" s="323" t="n"/>
      <c r="M5757" s="324" t="n"/>
      <c r="N5757" s="304" t="n"/>
    </row>
    <row r="5758" ht="15.75" customHeight="1" s="412">
      <c r="A5758" s="300" t="n">
        <v>5831</v>
      </c>
      <c r="B5758" s="300" t="n">
        <v>39</v>
      </c>
      <c r="C5758" s="300" t="inlineStr">
        <is>
          <t>T140</t>
        </is>
      </c>
      <c r="D5758" s="300" t="n">
        <v>22</v>
      </c>
      <c r="E5758" s="301" t="n">
        <v>43685</v>
      </c>
      <c r="F5758" s="300" t="n">
        <v>5245</v>
      </c>
      <c r="G5758" s="325" t="n">
        <v>8333</v>
      </c>
      <c r="H5758" s="300" t="n">
        <v>7897</v>
      </c>
      <c r="I5758" s="300" t="n">
        <v>9</v>
      </c>
      <c r="J5758" s="320">
        <f>+(((G5758-F5758)-(H5758-F5758))/(H5758-F5758))*100</f>
        <v/>
      </c>
      <c r="K5758" s="321" t="n"/>
      <c r="L5758" s="322">
        <f>AVERAGE(J5758:J5759)</f>
        <v/>
      </c>
      <c r="M5758" s="322">
        <f>_xlfn.STDEV.S(J5758,J5759)</f>
        <v/>
      </c>
      <c r="N5758" s="304" t="n"/>
    </row>
    <row r="5759" ht="15.75" customHeight="1" s="412">
      <c r="A5759" s="300" t="n">
        <v>5832</v>
      </c>
      <c r="B5759" s="300" t="n">
        <v>39</v>
      </c>
      <c r="C5759" s="300" t="inlineStr">
        <is>
          <t>T140</t>
        </is>
      </c>
      <c r="D5759" s="300" t="n">
        <v>22</v>
      </c>
      <c r="E5759" s="301" t="n">
        <v>43685</v>
      </c>
      <c r="F5759" s="300" t="n">
        <v>5245</v>
      </c>
      <c r="G5759" s="325" t="n">
        <v>8286</v>
      </c>
      <c r="H5759" s="300" t="n">
        <v>7851</v>
      </c>
      <c r="I5759" s="300" t="n"/>
      <c r="J5759" s="320">
        <f>+(((G5759-F5759)-(H5759-F5759))/(H5759-F5759))*100</f>
        <v/>
      </c>
      <c r="K5759" s="321" t="n"/>
      <c r="L5759" s="323" t="n"/>
      <c r="M5759" s="324" t="n"/>
      <c r="N5759" s="304" t="n"/>
    </row>
    <row r="5760" ht="15.75" customHeight="1" s="412">
      <c r="A5760" s="300" t="n">
        <v>5833</v>
      </c>
      <c r="B5760" s="300" t="n">
        <v>40</v>
      </c>
      <c r="C5760" s="300" t="inlineStr">
        <is>
          <t>T141</t>
        </is>
      </c>
      <c r="D5760" s="300" t="n">
        <v>22</v>
      </c>
      <c r="E5760" s="301" t="n">
        <v>43685</v>
      </c>
      <c r="F5760" s="300" t="n">
        <v>5216</v>
      </c>
      <c r="G5760" s="325" t="n">
        <v>8372</v>
      </c>
      <c r="H5760" s="300" t="n">
        <v>7956</v>
      </c>
      <c r="I5760" s="300" t="n">
        <v>7</v>
      </c>
      <c r="J5760" s="320">
        <f>+(((G5760-F5760)-(H5760-F5760))/(H5760-F5760))*100</f>
        <v/>
      </c>
      <c r="K5760" s="321" t="n"/>
      <c r="L5760" s="322">
        <f>AVERAGE(J5760:J5761)</f>
        <v/>
      </c>
      <c r="M5760" s="322">
        <f>_xlfn.STDEV.S(J5760,J5761)</f>
        <v/>
      </c>
      <c r="N5760" s="304" t="n"/>
    </row>
    <row r="5761" ht="15.75" customHeight="1" s="412">
      <c r="A5761" s="300" t="n">
        <v>5834</v>
      </c>
      <c r="B5761" s="300" t="n">
        <v>40</v>
      </c>
      <c r="C5761" s="300" t="inlineStr">
        <is>
          <t>T141</t>
        </is>
      </c>
      <c r="D5761" s="300" t="n">
        <v>22</v>
      </c>
      <c r="E5761" s="301" t="n">
        <v>43685</v>
      </c>
      <c r="F5761" s="300" t="n">
        <v>5216</v>
      </c>
      <c r="G5761" s="325" t="n">
        <v>8392</v>
      </c>
      <c r="H5761" s="300" t="n">
        <v>7961</v>
      </c>
      <c r="I5761" s="300" t="n"/>
      <c r="J5761" s="320">
        <f>+(((G5761-F5761)-(H5761-F5761))/(H5761-F5761))*100</f>
        <v/>
      </c>
      <c r="K5761" s="321" t="n"/>
      <c r="L5761" s="323" t="n"/>
      <c r="M5761" s="324" t="n"/>
      <c r="N5761" s="304" t="n"/>
    </row>
    <row r="5762" ht="15.75" customHeight="1" s="412">
      <c r="A5762" s="300" t="n">
        <v>5835</v>
      </c>
      <c r="B5762" s="300" t="n">
        <v>41</v>
      </c>
      <c r="C5762" s="300" t="inlineStr">
        <is>
          <t>T142</t>
        </is>
      </c>
      <c r="D5762" s="300" t="n">
        <v>22</v>
      </c>
      <c r="E5762" s="301" t="n">
        <v>43685</v>
      </c>
      <c r="F5762" s="300" t="n">
        <v>5264</v>
      </c>
      <c r="G5762" s="325" t="n">
        <v>7742</v>
      </c>
      <c r="H5762" s="300" t="n">
        <v>7407</v>
      </c>
      <c r="I5762" s="300" t="n">
        <v>7</v>
      </c>
      <c r="J5762" s="320">
        <f>+(((G5762-F5762)-(H5762-F5762))/(H5762-F5762))*100</f>
        <v/>
      </c>
      <c r="K5762" s="321" t="n"/>
      <c r="L5762" s="322">
        <f>AVERAGE(J5762:J5763)</f>
        <v/>
      </c>
      <c r="M5762" s="322">
        <f>_xlfn.STDEV.S(J5762,J5763)</f>
        <v/>
      </c>
      <c r="N5762" s="304" t="n"/>
    </row>
    <row r="5763" ht="15.75" customHeight="1" s="412">
      <c r="A5763" s="300" t="n">
        <v>5836</v>
      </c>
      <c r="B5763" s="300" t="n">
        <v>41</v>
      </c>
      <c r="C5763" s="300" t="inlineStr">
        <is>
          <t>T142</t>
        </is>
      </c>
      <c r="D5763" s="300" t="n">
        <v>22</v>
      </c>
      <c r="E5763" s="301" t="n">
        <v>43685</v>
      </c>
      <c r="F5763" s="300" t="n">
        <v>5264</v>
      </c>
      <c r="G5763" s="325" t="n">
        <v>7641</v>
      </c>
      <c r="H5763" s="300" t="n">
        <v>7309</v>
      </c>
      <c r="I5763" s="300" t="n"/>
      <c r="J5763" s="320">
        <f>+(((G5763-F5763)-(H5763-F5763))/(H5763-F5763))*100</f>
        <v/>
      </c>
      <c r="K5763" s="321" t="n"/>
      <c r="L5763" s="323" t="n"/>
      <c r="M5763" s="324" t="n"/>
      <c r="N5763" s="304" t="n"/>
    </row>
    <row r="5764" ht="15.75" customHeight="1" s="412">
      <c r="A5764" s="300" t="n">
        <v>5837</v>
      </c>
      <c r="B5764" s="300" t="n">
        <v>42</v>
      </c>
      <c r="C5764" s="300" t="inlineStr">
        <is>
          <t>T143</t>
        </is>
      </c>
      <c r="D5764" s="300" t="n">
        <v>22</v>
      </c>
      <c r="E5764" s="301" t="n">
        <v>43685</v>
      </c>
      <c r="F5764" s="300" t="n">
        <v>5270</v>
      </c>
      <c r="G5764" s="325" t="n">
        <v>8250</v>
      </c>
      <c r="H5764" s="300" t="n">
        <v>7845</v>
      </c>
      <c r="I5764" s="300" t="n">
        <v>11</v>
      </c>
      <c r="J5764" s="320">
        <f>+(((G5764-F5764)-(H5764-F5764))/(H5764-F5764))*100</f>
        <v/>
      </c>
      <c r="K5764" s="321" t="n"/>
      <c r="L5764" s="322">
        <f>AVERAGE(J5764:J5765)</f>
        <v/>
      </c>
      <c r="M5764" s="322">
        <f>_xlfn.STDEV.S(J5764,J5765)</f>
        <v/>
      </c>
      <c r="N5764" s="304" t="n"/>
    </row>
    <row r="5765" ht="15.75" customHeight="1" s="412">
      <c r="A5765" s="300" t="n">
        <v>5838</v>
      </c>
      <c r="B5765" s="300" t="n">
        <v>42</v>
      </c>
      <c r="C5765" s="300" t="inlineStr">
        <is>
          <t>T143</t>
        </is>
      </c>
      <c r="D5765" s="300" t="n">
        <v>22</v>
      </c>
      <c r="E5765" s="301" t="n">
        <v>43685</v>
      </c>
      <c r="F5765" s="300" t="n">
        <v>5270</v>
      </c>
      <c r="G5765" s="325" t="n">
        <v>7971</v>
      </c>
      <c r="H5765" s="300" t="n">
        <v>7596</v>
      </c>
      <c r="I5765" s="300" t="n"/>
      <c r="J5765" s="320">
        <f>+(((G5765-F5765)-(H5765-F5765))/(H5765-F5765))*100</f>
        <v/>
      </c>
      <c r="K5765" s="321" t="n"/>
      <c r="L5765" s="323" t="n"/>
      <c r="M5765" s="324" t="n"/>
      <c r="N5765" s="304" t="n"/>
    </row>
    <row r="5766" ht="15.75" customHeight="1" s="412">
      <c r="A5766" s="300" t="n">
        <v>5839</v>
      </c>
      <c r="B5766" s="300" t="n">
        <v>43</v>
      </c>
      <c r="C5766" s="300" t="inlineStr">
        <is>
          <t>T144</t>
        </is>
      </c>
      <c r="D5766" s="300" t="n">
        <v>22</v>
      </c>
      <c r="E5766" s="301" t="n">
        <v>43685</v>
      </c>
      <c r="F5766" s="300" t="n">
        <v>5211</v>
      </c>
      <c r="G5766" s="325" t="n">
        <v>7685</v>
      </c>
      <c r="H5766" s="300" t="n">
        <v>7352</v>
      </c>
      <c r="I5766" s="300" t="n">
        <v>7</v>
      </c>
      <c r="J5766" s="320">
        <f>+(((G5766-F5766)-(H5766-F5766))/(H5766-F5766))*100</f>
        <v/>
      </c>
      <c r="K5766" s="321" t="n"/>
      <c r="L5766" s="322">
        <f>AVERAGE(J5766:J5767)</f>
        <v/>
      </c>
      <c r="M5766" s="322">
        <f>_xlfn.STDEV.S(J5766,J5767)</f>
        <v/>
      </c>
      <c r="N5766" s="304" t="n"/>
    </row>
    <row r="5767" ht="15.75" customHeight="1" s="412">
      <c r="A5767" s="300" t="n">
        <v>5840</v>
      </c>
      <c r="B5767" s="300" t="n">
        <v>43</v>
      </c>
      <c r="C5767" s="300" t="inlineStr">
        <is>
          <t>T144</t>
        </is>
      </c>
      <c r="D5767" s="300" t="n">
        <v>22</v>
      </c>
      <c r="E5767" s="301" t="n">
        <v>43685</v>
      </c>
      <c r="F5767" s="300" t="n">
        <v>5211</v>
      </c>
      <c r="G5767" s="325" t="n">
        <v>7531</v>
      </c>
      <c r="H5767" s="300" t="n">
        <v>7218</v>
      </c>
      <c r="I5767" s="300" t="n"/>
      <c r="J5767" s="320">
        <f>+(((G5767-F5767)-(H5767-F5767))/(H5767-F5767))*100</f>
        <v/>
      </c>
      <c r="K5767" s="321" t="n"/>
      <c r="L5767" s="323" t="n"/>
      <c r="M5767" s="324" t="n"/>
      <c r="N5767" s="304" t="n"/>
    </row>
    <row r="5768" ht="15.75" customHeight="1" s="412">
      <c r="A5768" s="300" t="n">
        <v>5841</v>
      </c>
      <c r="B5768" s="300" t="n">
        <v>44</v>
      </c>
      <c r="C5768" s="300" t="inlineStr">
        <is>
          <t>T145</t>
        </is>
      </c>
      <c r="D5768" s="300" t="n">
        <v>22</v>
      </c>
      <c r="E5768" s="301" t="n">
        <v>43685</v>
      </c>
      <c r="F5768" s="300" t="n">
        <v>5218</v>
      </c>
      <c r="G5768" s="325" t="n">
        <v>7196</v>
      </c>
      <c r="H5768" s="300" t="n">
        <v>6927</v>
      </c>
      <c r="I5768" s="300" t="n">
        <v>8</v>
      </c>
      <c r="J5768" s="320">
        <f>+(((G5768-F5768)-(H5768-F5768))/(H5768-F5768))*100</f>
        <v/>
      </c>
      <c r="K5768" s="321" t="n"/>
      <c r="L5768" s="322">
        <f>AVERAGE(J5768:J5769)</f>
        <v/>
      </c>
      <c r="M5768" s="322">
        <f>_xlfn.STDEV.S(J5768,J5769)</f>
        <v/>
      </c>
      <c r="N5768" s="304" t="n"/>
    </row>
    <row r="5769" ht="15.75" customHeight="1" s="412">
      <c r="A5769" s="300" t="n">
        <v>5842</v>
      </c>
      <c r="B5769" s="300" t="n">
        <v>44</v>
      </c>
      <c r="C5769" s="300" t="inlineStr">
        <is>
          <t>T145</t>
        </is>
      </c>
      <c r="D5769" s="300" t="n">
        <v>22</v>
      </c>
      <c r="E5769" s="301" t="n">
        <v>43685</v>
      </c>
      <c r="F5769" s="300" t="n">
        <v>5218</v>
      </c>
      <c r="G5769" s="325" t="n">
        <v>7032</v>
      </c>
      <c r="H5769" s="300" t="n">
        <v>6784</v>
      </c>
      <c r="I5769" s="300" t="n"/>
      <c r="J5769" s="320">
        <f>+(((G5769-F5769)-(H5769-F5769))/(H5769-F5769))*100</f>
        <v/>
      </c>
      <c r="K5769" s="321" t="n"/>
      <c r="L5769" s="323" t="n"/>
      <c r="M5769" s="324" t="n"/>
      <c r="N5769" s="304" t="n"/>
    </row>
    <row r="5770" ht="15.75" customHeight="1" s="412">
      <c r="A5770" s="300" t="n">
        <v>5843</v>
      </c>
      <c r="B5770" s="300" t="n">
        <v>45</v>
      </c>
      <c r="C5770" s="300" t="inlineStr">
        <is>
          <t>T146</t>
        </is>
      </c>
      <c r="D5770" s="300" t="n">
        <v>22</v>
      </c>
      <c r="E5770" s="301" t="n">
        <v>43685</v>
      </c>
      <c r="F5770" s="300" t="n">
        <v>5211</v>
      </c>
      <c r="G5770" s="325" t="n">
        <v>7526</v>
      </c>
      <c r="H5770" s="300" t="n">
        <v>7207</v>
      </c>
      <c r="I5770" s="300" t="n">
        <v>5</v>
      </c>
      <c r="J5770" s="320">
        <f>+(((G5770-F5770)-(H5770-F5770))/(H5770-F5770))*100</f>
        <v/>
      </c>
      <c r="K5770" s="321" t="n"/>
      <c r="L5770" s="322">
        <f>AVERAGE(J5770:J5771)</f>
        <v/>
      </c>
      <c r="M5770" s="322">
        <f>_xlfn.STDEV.S(J5770,J5771)</f>
        <v/>
      </c>
      <c r="N5770" s="304" t="n"/>
    </row>
    <row r="5771" ht="15.75" customHeight="1" s="412">
      <c r="A5771" s="300" t="n">
        <v>5844</v>
      </c>
      <c r="B5771" s="300" t="n">
        <v>45</v>
      </c>
      <c r="C5771" s="300" t="inlineStr">
        <is>
          <t>T146</t>
        </is>
      </c>
      <c r="D5771" s="300" t="n">
        <v>22</v>
      </c>
      <c r="E5771" s="301" t="n">
        <v>43685</v>
      </c>
      <c r="F5771" s="300" t="n">
        <v>5211</v>
      </c>
      <c r="G5771" s="325" t="n">
        <v>7637</v>
      </c>
      <c r="H5771" s="300" t="n">
        <v>7296</v>
      </c>
      <c r="I5771" s="300" t="n"/>
      <c r="J5771" s="320">
        <f>+(((G5771-F5771)-(H5771-F5771))/(H5771-F5771))*100</f>
        <v/>
      </c>
      <c r="K5771" s="321" t="n"/>
      <c r="L5771" s="323" t="n"/>
      <c r="M5771" s="324" t="n"/>
      <c r="N5771" s="304" t="n"/>
    </row>
    <row r="5772" ht="15.75" customHeight="1" s="412">
      <c r="A5772" s="300" t="n">
        <v>5845</v>
      </c>
      <c r="B5772" s="300" t="n">
        <v>46</v>
      </c>
      <c r="C5772" s="300" t="inlineStr">
        <is>
          <t>T147</t>
        </is>
      </c>
      <c r="D5772" s="300" t="n">
        <v>22</v>
      </c>
      <c r="E5772" s="301" t="n">
        <v>43685</v>
      </c>
      <c r="F5772" s="300" t="n">
        <v>5260</v>
      </c>
      <c r="G5772" s="325" t="n">
        <v>8417</v>
      </c>
      <c r="H5772" s="300" t="n">
        <v>7975</v>
      </c>
      <c r="I5772" s="300" t="n">
        <v>7</v>
      </c>
      <c r="J5772" s="320">
        <f>+(((G5772-F5772)-(H5772-F5772))/(H5772-F5772))*100</f>
        <v/>
      </c>
      <c r="K5772" s="321" t="n"/>
      <c r="L5772" s="322">
        <f>AVERAGE(J5772:J5773)</f>
        <v/>
      </c>
      <c r="M5772" s="322">
        <f>_xlfn.STDEV.S(J5772,J5773)</f>
        <v/>
      </c>
      <c r="N5772" s="304" t="n"/>
    </row>
    <row r="5773" ht="15.75" customHeight="1" s="412">
      <c r="A5773" s="300" t="n">
        <v>5846</v>
      </c>
      <c r="B5773" s="300" t="n">
        <v>46</v>
      </c>
      <c r="C5773" s="300" t="inlineStr">
        <is>
          <t>T147</t>
        </is>
      </c>
      <c r="D5773" s="300" t="n">
        <v>22</v>
      </c>
      <c r="E5773" s="301" t="n">
        <v>43685</v>
      </c>
      <c r="F5773" s="300" t="n">
        <v>5260</v>
      </c>
      <c r="G5773" s="325" t="n">
        <v>8298</v>
      </c>
      <c r="H5773" s="300" t="n">
        <v>7871</v>
      </c>
      <c r="I5773" s="300" t="n"/>
      <c r="J5773" s="320">
        <f>+(((G5773-F5773)-(H5773-F5773))/(H5773-F5773))*100</f>
        <v/>
      </c>
      <c r="K5773" s="321" t="n"/>
      <c r="L5773" s="323" t="n"/>
      <c r="M5773" s="324" t="n"/>
      <c r="N5773" s="304" t="n"/>
    </row>
    <row r="5774" ht="15.75" customHeight="1" s="412">
      <c r="A5774" s="300" t="n">
        <v>5847</v>
      </c>
      <c r="B5774" s="300" t="n">
        <v>47</v>
      </c>
      <c r="C5774" s="300" t="inlineStr">
        <is>
          <t>T148</t>
        </is>
      </c>
      <c r="D5774" s="300" t="n">
        <v>22</v>
      </c>
      <c r="E5774" s="301" t="n">
        <v>43685</v>
      </c>
      <c r="F5774" s="300" t="n">
        <v>5258</v>
      </c>
      <c r="G5774" s="325" t="n">
        <v>7420</v>
      </c>
      <c r="H5774" s="300" t="n">
        <v>7125</v>
      </c>
      <c r="I5774" s="300" t="n">
        <v>8</v>
      </c>
      <c r="J5774" s="320">
        <f>+(((G5774-F5774)-(H5774-F5774))/(H5774-F5774))*100</f>
        <v/>
      </c>
      <c r="K5774" s="321" t="n"/>
      <c r="L5774" s="322">
        <f>AVERAGE(J5774:J5775)</f>
        <v/>
      </c>
      <c r="M5774" s="322">
        <f>_xlfn.STDEV.S(J5774,J5775)</f>
        <v/>
      </c>
      <c r="N5774" s="304" t="n"/>
    </row>
    <row r="5775" ht="15.75" customHeight="1" s="412">
      <c r="A5775" s="300" t="n">
        <v>5848</v>
      </c>
      <c r="B5775" s="300" t="n">
        <v>47</v>
      </c>
      <c r="C5775" s="300" t="inlineStr">
        <is>
          <t>T148</t>
        </is>
      </c>
      <c r="D5775" s="300" t="n">
        <v>22</v>
      </c>
      <c r="E5775" s="301" t="n">
        <v>43685</v>
      </c>
      <c r="F5775" s="300" t="n">
        <v>5258</v>
      </c>
      <c r="G5775" s="325" t="n">
        <v>7643</v>
      </c>
      <c r="H5775" s="300" t="n">
        <v>7312</v>
      </c>
      <c r="I5775" s="300" t="n"/>
      <c r="J5775" s="320">
        <f>+(((G5775-F5775)-(H5775-F5775))/(H5775-F5775))*100</f>
        <v/>
      </c>
      <c r="K5775" s="321" t="n"/>
      <c r="L5775" s="323" t="n"/>
      <c r="M5775" s="324" t="n"/>
      <c r="N5775" s="304" t="n"/>
    </row>
    <row r="5776" ht="15.75" customHeight="1" s="412">
      <c r="A5776" s="300" t="n">
        <v>5849</v>
      </c>
      <c r="B5776" s="300" t="n">
        <v>48</v>
      </c>
      <c r="C5776" s="300" t="inlineStr">
        <is>
          <t>T149</t>
        </is>
      </c>
      <c r="D5776" s="300" t="n">
        <v>22</v>
      </c>
      <c r="E5776" s="301" t="n">
        <v>43685</v>
      </c>
      <c r="F5776" s="300" t="n">
        <v>5245</v>
      </c>
      <c r="G5776" s="325" t="n">
        <v>7429</v>
      </c>
      <c r="H5776" s="300" t="n">
        <v>7134</v>
      </c>
      <c r="I5776" s="300" t="n">
        <v>9</v>
      </c>
      <c r="J5776" s="320">
        <f>+(((G5776-F5776)-(H5776-F5776))/(H5776-F5776))*100</f>
        <v/>
      </c>
      <c r="K5776" s="321" t="n"/>
      <c r="L5776" s="322">
        <f>AVERAGE(J5776:J5777)</f>
        <v/>
      </c>
      <c r="M5776" s="322">
        <f>_xlfn.STDEV.S(J5776,J5777)</f>
        <v/>
      </c>
      <c r="N5776" s="304" t="n"/>
    </row>
    <row r="5777" ht="15.75" customHeight="1" s="412">
      <c r="A5777" s="300" t="n">
        <v>5850</v>
      </c>
      <c r="B5777" s="300" t="n">
        <v>48</v>
      </c>
      <c r="C5777" s="300" t="inlineStr">
        <is>
          <t>T149</t>
        </is>
      </c>
      <c r="D5777" s="300" t="n">
        <v>22</v>
      </c>
      <c r="E5777" s="301" t="n">
        <v>43685</v>
      </c>
      <c r="F5777" s="300" t="n">
        <v>5245</v>
      </c>
      <c r="G5777" s="325" t="n">
        <v>7409</v>
      </c>
      <c r="H5777" s="300" t="n">
        <v>7107</v>
      </c>
      <c r="I5777" s="300" t="n"/>
      <c r="J5777" s="320">
        <f>+(((G5777-F5777)-(H5777-F5777))/(H5777-F5777))*100</f>
        <v/>
      </c>
      <c r="K5777" s="321" t="n"/>
      <c r="L5777" s="323" t="n"/>
      <c r="M5777" s="324" t="n"/>
      <c r="N5777" s="304" t="n"/>
    </row>
    <row r="5778" ht="15.75" customHeight="1" s="412">
      <c r="A5778" s="300" t="n">
        <v>5851</v>
      </c>
      <c r="B5778" s="300" t="n">
        <v>49</v>
      </c>
      <c r="C5778" s="300" t="inlineStr">
        <is>
          <t>T150</t>
        </is>
      </c>
      <c r="D5778" s="300" t="n">
        <v>22</v>
      </c>
      <c r="E5778" s="301" t="n">
        <v>43685</v>
      </c>
      <c r="F5778" s="300" t="n">
        <v>5203</v>
      </c>
      <c r="G5778" s="325" t="n">
        <v>7644</v>
      </c>
      <c r="H5778" s="300" t="n">
        <v>7311</v>
      </c>
      <c r="I5778" s="300" t="n">
        <v>6</v>
      </c>
      <c r="J5778" s="320">
        <f>+(((G5778-F5778)-(H5778-F5778))/(H5778-F5778))*100</f>
        <v/>
      </c>
      <c r="K5778" s="321" t="n"/>
      <c r="L5778" s="322">
        <f>AVERAGE(J5778:J5779)</f>
        <v/>
      </c>
      <c r="M5778" s="322">
        <f>_xlfn.STDEV.S(J5778,J5779)</f>
        <v/>
      </c>
      <c r="N5778" s="304" t="n"/>
    </row>
    <row r="5779" ht="15.75" customHeight="1" s="412">
      <c r="A5779" s="300" t="n">
        <v>5852</v>
      </c>
      <c r="B5779" s="300" t="n">
        <v>49</v>
      </c>
      <c r="C5779" s="300" t="inlineStr">
        <is>
          <t>T150</t>
        </is>
      </c>
      <c r="D5779" s="300" t="n">
        <v>22</v>
      </c>
      <c r="E5779" s="301" t="n">
        <v>43685</v>
      </c>
      <c r="F5779" s="300" t="n">
        <v>5203</v>
      </c>
      <c r="G5779" s="325" t="n">
        <v>7813</v>
      </c>
      <c r="H5779" s="300" t="n">
        <v>7460</v>
      </c>
      <c r="I5779" s="300" t="n"/>
      <c r="J5779" s="320">
        <f>+(((G5779-F5779)-(H5779-F5779))/(H5779-F5779))*100</f>
        <v/>
      </c>
      <c r="K5779" s="321" t="n"/>
      <c r="L5779" s="323" t="n"/>
      <c r="M5779" s="324" t="n"/>
      <c r="N5779" s="304" t="n"/>
    </row>
    <row r="5780" ht="15.75" customHeight="1" s="412">
      <c r="A5780" s="300" t="n">
        <v>5853</v>
      </c>
      <c r="B5780" s="300" t="n">
        <v>50</v>
      </c>
      <c r="C5780" s="300" t="inlineStr">
        <is>
          <t>T151</t>
        </is>
      </c>
      <c r="D5780" s="300" t="n">
        <v>22</v>
      </c>
      <c r="E5780" s="301" t="n">
        <v>43685</v>
      </c>
      <c r="F5780" s="300" t="n">
        <v>5251</v>
      </c>
      <c r="G5780" s="325" t="n">
        <v>7891</v>
      </c>
      <c r="H5780" s="300" t="n">
        <v>7534</v>
      </c>
      <c r="I5780" s="300" t="n">
        <v>7</v>
      </c>
      <c r="J5780" s="320">
        <f>+(((G5780-F5780)-(H5780-F5780))/(H5780-F5780))*100</f>
        <v/>
      </c>
      <c r="K5780" s="321" t="n"/>
      <c r="L5780" s="322">
        <f>AVERAGE(J5780:J5781)</f>
        <v/>
      </c>
      <c r="M5780" s="322">
        <f>_xlfn.STDEV.S(J5780,J5781)</f>
        <v/>
      </c>
      <c r="N5780" s="304" t="n"/>
    </row>
    <row r="5781" ht="15.75" customHeight="1" s="412">
      <c r="A5781" s="300" t="n">
        <v>5854</v>
      </c>
      <c r="B5781" s="300" t="n">
        <v>50</v>
      </c>
      <c r="C5781" s="300" t="inlineStr">
        <is>
          <t>T151</t>
        </is>
      </c>
      <c r="D5781" s="300" t="n">
        <v>22</v>
      </c>
      <c r="E5781" s="301" t="n">
        <v>43685</v>
      </c>
      <c r="F5781" s="300" t="n">
        <v>5251</v>
      </c>
      <c r="G5781" s="325" t="n">
        <v>7672</v>
      </c>
      <c r="H5781" s="300" t="n">
        <v>7343</v>
      </c>
      <c r="I5781" s="300" t="n"/>
      <c r="J5781" s="320">
        <f>+(((G5781-F5781)-(H5781-F5781))/(H5781-F5781))*100</f>
        <v/>
      </c>
      <c r="K5781" s="321" t="n"/>
      <c r="L5781" s="323" t="n"/>
      <c r="M5781" s="324" t="n"/>
      <c r="N5781" s="304" t="n"/>
    </row>
    <row r="5782" ht="15.75" customHeight="1" s="412">
      <c r="A5782" s="300" t="n">
        <v>5855</v>
      </c>
      <c r="B5782" s="300" t="n">
        <v>51</v>
      </c>
      <c r="C5782" s="300" t="inlineStr">
        <is>
          <t>T152</t>
        </is>
      </c>
      <c r="D5782" s="300" t="n">
        <v>22</v>
      </c>
      <c r="E5782" s="301" t="n">
        <v>43685</v>
      </c>
      <c r="F5782" s="300" t="n">
        <v>5234</v>
      </c>
      <c r="G5782" s="325" t="n">
        <v>8042</v>
      </c>
      <c r="H5782" s="300" t="n">
        <v>7654</v>
      </c>
      <c r="I5782" s="300" t="n">
        <v>7</v>
      </c>
      <c r="J5782" s="320">
        <f>+(((G5782-F5782)-(H5782-F5782))/(H5782-F5782))*100</f>
        <v/>
      </c>
      <c r="K5782" s="321" t="n"/>
      <c r="L5782" s="322">
        <f>AVERAGE(J5782:J5783)</f>
        <v/>
      </c>
      <c r="M5782" s="322">
        <f>_xlfn.STDEV.S(J5782,J5783)</f>
        <v/>
      </c>
      <c r="N5782" s="304" t="n"/>
    </row>
    <row r="5783" ht="15.75" customHeight="1" s="412">
      <c r="A5783" s="300" t="n">
        <v>5856</v>
      </c>
      <c r="B5783" s="300" t="n">
        <v>51</v>
      </c>
      <c r="C5783" s="300" t="inlineStr">
        <is>
          <t>T152</t>
        </is>
      </c>
      <c r="D5783" s="300" t="n">
        <v>22</v>
      </c>
      <c r="E5783" s="301" t="n">
        <v>43685</v>
      </c>
      <c r="F5783" s="300" t="n">
        <v>5234</v>
      </c>
      <c r="G5783" s="325" t="n">
        <v>7775</v>
      </c>
      <c r="H5783" s="300" t="n">
        <v>7423</v>
      </c>
      <c r="I5783" s="300" t="n"/>
      <c r="J5783" s="320">
        <f>+(((G5783-F5783)-(H5783-F5783))/(H5783-F5783))*100</f>
        <v/>
      </c>
      <c r="K5783" s="321" t="n"/>
      <c r="L5783" s="323" t="n"/>
      <c r="M5783" s="324" t="n"/>
      <c r="N5783" s="304" t="n"/>
    </row>
    <row r="5784" ht="15.75" customHeight="1" s="412">
      <c r="A5784" s="300" t="n">
        <v>5857</v>
      </c>
      <c r="B5784" s="300" t="n">
        <v>52</v>
      </c>
      <c r="C5784" s="300" t="inlineStr">
        <is>
          <t>T153</t>
        </is>
      </c>
      <c r="D5784" s="300" t="n">
        <v>22</v>
      </c>
      <c r="E5784" s="301" t="n">
        <v>43685</v>
      </c>
      <c r="F5784" s="300" t="n">
        <v>5234</v>
      </c>
      <c r="G5784" s="325" t="n">
        <v>6705</v>
      </c>
      <c r="H5784" s="300" t="n">
        <v>6495</v>
      </c>
      <c r="I5784" s="300" t="n">
        <v>8</v>
      </c>
      <c r="J5784" s="320">
        <f>+(((G5784-F5784)-(H5784-F5784))/(H5784-F5784))*100</f>
        <v/>
      </c>
      <c r="K5784" s="321" t="n"/>
      <c r="L5784" s="322">
        <f>AVERAGE(J5784:J5785)</f>
        <v/>
      </c>
      <c r="M5784" s="322">
        <f>_xlfn.STDEV.S(J5784,J5785)</f>
        <v/>
      </c>
      <c r="N5784" s="304" t="n"/>
    </row>
    <row r="5785" ht="15.75" customHeight="1" s="412">
      <c r="A5785" s="300" t="n">
        <v>5858</v>
      </c>
      <c r="B5785" s="300" t="n">
        <v>52</v>
      </c>
      <c r="C5785" s="300" t="inlineStr">
        <is>
          <t>T153</t>
        </is>
      </c>
      <c r="D5785" s="300" t="n">
        <v>22</v>
      </c>
      <c r="E5785" s="301" t="n">
        <v>43685</v>
      </c>
      <c r="F5785" s="300" t="n">
        <v>5234</v>
      </c>
      <c r="G5785" s="325" t="n">
        <v>6951</v>
      </c>
      <c r="H5785" s="300" t="n">
        <v>6703</v>
      </c>
      <c r="I5785" s="300" t="n"/>
      <c r="J5785" s="320">
        <f>+(((G5785-F5785)-(H5785-F5785))/(H5785-F5785))*100</f>
        <v/>
      </c>
      <c r="K5785" s="321" t="n"/>
      <c r="L5785" s="323" t="n"/>
      <c r="M5785" s="324" t="n"/>
      <c r="N5785" s="304" t="n"/>
    </row>
    <row r="5786" ht="15.75" customHeight="1" s="412">
      <c r="A5786" s="300" t="n">
        <v>5859</v>
      </c>
      <c r="B5786" s="300" t="n">
        <v>53</v>
      </c>
      <c r="C5786" s="300" t="inlineStr">
        <is>
          <t>T154</t>
        </is>
      </c>
      <c r="D5786" s="300" t="n">
        <v>22</v>
      </c>
      <c r="E5786" s="301" t="n">
        <v>43685</v>
      </c>
      <c r="F5786" s="300" t="n">
        <v>5232</v>
      </c>
      <c r="G5786" s="325" t="n">
        <v>8500</v>
      </c>
      <c r="H5786" s="300" t="n">
        <v>8050</v>
      </c>
      <c r="I5786" s="300" t="n">
        <v>12</v>
      </c>
      <c r="J5786" s="320">
        <f>+(((G5786-F5786)-(H5786-F5786))/(H5786-F5786))*100</f>
        <v/>
      </c>
      <c r="K5786" s="321" t="n"/>
      <c r="L5786" s="322">
        <f>AVERAGE(J5786:J5787)</f>
        <v/>
      </c>
      <c r="M5786" s="322">
        <f>_xlfn.STDEV.S(J5786,J5787)</f>
        <v/>
      </c>
      <c r="N5786" s="304" t="n"/>
    </row>
    <row r="5787" ht="15.75" customHeight="1" s="412">
      <c r="A5787" s="300" t="n">
        <v>5860</v>
      </c>
      <c r="B5787" s="300" t="n">
        <v>53</v>
      </c>
      <c r="C5787" s="300" t="inlineStr">
        <is>
          <t>T154</t>
        </is>
      </c>
      <c r="D5787" s="300" t="n">
        <v>22</v>
      </c>
      <c r="E5787" s="301" t="n">
        <v>43685</v>
      </c>
      <c r="F5787" s="300" t="n">
        <v>5232</v>
      </c>
      <c r="G5787" s="325" t="n">
        <v>8376</v>
      </c>
      <c r="H5787" s="300" t="n">
        <v>7932</v>
      </c>
      <c r="I5787" s="300" t="n"/>
      <c r="J5787" s="320">
        <f>+(((G5787-F5787)-(H5787-F5787))/(H5787-F5787))*100</f>
        <v/>
      </c>
      <c r="K5787" s="321" t="n"/>
      <c r="L5787" s="323" t="n"/>
      <c r="M5787" s="324" t="n"/>
      <c r="N5787" s="304" t="n"/>
    </row>
    <row r="5788" ht="15.75" customHeight="1" s="412">
      <c r="A5788" s="300" t="n">
        <v>5861</v>
      </c>
      <c r="B5788" s="300" t="n">
        <v>54</v>
      </c>
      <c r="C5788" s="300" t="inlineStr">
        <is>
          <t>T155</t>
        </is>
      </c>
      <c r="D5788" s="300" t="n">
        <v>22</v>
      </c>
      <c r="E5788" s="301" t="n">
        <v>43685</v>
      </c>
      <c r="F5788" s="300" t="n">
        <v>5271</v>
      </c>
      <c r="G5788" s="325" t="n">
        <v>7513</v>
      </c>
      <c r="H5788" s="300" t="n">
        <v>7206</v>
      </c>
      <c r="I5788" s="300" t="n">
        <v>8</v>
      </c>
      <c r="J5788" s="320">
        <f>+(((G5788-F5788)-(H5788-F5788))/(H5788-F5788))*100</f>
        <v/>
      </c>
      <c r="K5788" s="321" t="n"/>
      <c r="L5788" s="322">
        <f>AVERAGE(J5788:J5789)</f>
        <v/>
      </c>
      <c r="M5788" s="322">
        <f>_xlfn.STDEV.S(J5788,J5789)</f>
        <v/>
      </c>
      <c r="N5788" s="304" t="n"/>
    </row>
    <row r="5789" ht="15.75" customHeight="1" s="412">
      <c r="A5789" s="300" t="n">
        <v>5862</v>
      </c>
      <c r="B5789" s="300" t="n">
        <v>54</v>
      </c>
      <c r="C5789" s="300" t="inlineStr">
        <is>
          <t>T155</t>
        </is>
      </c>
      <c r="D5789" s="300" t="n">
        <v>22</v>
      </c>
      <c r="E5789" s="301" t="n">
        <v>43685</v>
      </c>
      <c r="F5789" s="300" t="n">
        <v>5271</v>
      </c>
      <c r="G5789" s="325" t="n">
        <v>7470</v>
      </c>
      <c r="H5789" s="300" t="n">
        <v>7154</v>
      </c>
      <c r="I5789" s="300" t="n"/>
      <c r="J5789" s="320">
        <f>+(((G5789-F5789)-(H5789-F5789))/(H5789-F5789))*100</f>
        <v/>
      </c>
      <c r="K5789" s="321" t="n"/>
      <c r="L5789" s="323" t="n"/>
      <c r="M5789" s="324" t="n"/>
      <c r="N5789" s="304" t="n"/>
    </row>
    <row r="5790" ht="15.75" customHeight="1" s="412">
      <c r="A5790" s="300" t="n">
        <v>5863</v>
      </c>
      <c r="B5790" s="300" t="n">
        <v>55</v>
      </c>
      <c r="C5790" s="300" t="inlineStr">
        <is>
          <t>T157</t>
        </is>
      </c>
      <c r="D5790" s="300" t="n">
        <v>22</v>
      </c>
      <c r="E5790" s="301" t="n">
        <v>43685</v>
      </c>
      <c r="F5790" s="300" t="n">
        <v>5269</v>
      </c>
      <c r="G5790" s="325" t="n">
        <v>9198</v>
      </c>
      <c r="H5790" s="300" t="n">
        <v>8658</v>
      </c>
      <c r="I5790" s="300" t="n">
        <v>5</v>
      </c>
      <c r="J5790" s="320">
        <f>+(((G5790-F5790)-(H5790-F5790))/(H5790-F5790))*100</f>
        <v/>
      </c>
      <c r="K5790" s="321" t="n"/>
      <c r="L5790" s="322">
        <f>AVERAGE(J5790:J5791)</f>
        <v/>
      </c>
      <c r="M5790" s="322">
        <f>_xlfn.STDEV.S(J5790,J5791)</f>
        <v/>
      </c>
      <c r="N5790" s="304" t="n"/>
    </row>
    <row r="5791" ht="15.75" customHeight="1" s="412">
      <c r="A5791" s="300" t="n">
        <v>5864</v>
      </c>
      <c r="B5791" s="300" t="n">
        <v>55</v>
      </c>
      <c r="C5791" s="300" t="inlineStr">
        <is>
          <t>T157</t>
        </is>
      </c>
      <c r="D5791" s="300" t="n">
        <v>22</v>
      </c>
      <c r="E5791" s="301" t="n">
        <v>43685</v>
      </c>
      <c r="F5791" s="300" t="n">
        <v>5269</v>
      </c>
      <c r="G5791" s="325" t="n">
        <v>9310</v>
      </c>
      <c r="H5791" s="300" t="n">
        <v>8756</v>
      </c>
      <c r="I5791" s="300" t="n"/>
      <c r="J5791" s="320">
        <f>+(((G5791-F5791)-(H5791-F5791))/(H5791-F5791))*100</f>
        <v/>
      </c>
      <c r="K5791" s="321" t="n"/>
      <c r="L5791" s="323" t="n"/>
      <c r="M5791" s="324" t="n"/>
      <c r="N5791" s="304" t="n"/>
    </row>
    <row r="5792" ht="15.75" customHeight="1" s="412">
      <c r="A5792" s="300" t="n">
        <v>5865</v>
      </c>
      <c r="B5792" s="300" t="n">
        <v>56</v>
      </c>
      <c r="C5792" s="300" t="inlineStr">
        <is>
          <t>T159</t>
        </is>
      </c>
      <c r="D5792" s="300" t="n">
        <v>22</v>
      </c>
      <c r="E5792" s="301" t="n">
        <v>43685</v>
      </c>
      <c r="F5792" s="300" t="n">
        <v>5254</v>
      </c>
      <c r="G5792" s="325" t="n">
        <v>7490</v>
      </c>
      <c r="H5792" s="300" t="n">
        <v>7192</v>
      </c>
      <c r="I5792" s="300" t="n">
        <v>8</v>
      </c>
      <c r="J5792" s="320">
        <f>+(((G5792-F5792)-(H5792-F5792))/(H5792-F5792))*100</f>
        <v/>
      </c>
      <c r="K5792" s="321" t="n"/>
      <c r="L5792" s="322">
        <f>AVERAGE(J5792:J5793)</f>
        <v/>
      </c>
      <c r="M5792" s="322">
        <f>_xlfn.STDEV.S(J5792,J5793)</f>
        <v/>
      </c>
      <c r="N5792" s="304" t="n"/>
    </row>
    <row r="5793" ht="15.75" customHeight="1" s="412">
      <c r="A5793" s="300" t="n">
        <v>5866</v>
      </c>
      <c r="B5793" s="300" t="n">
        <v>56</v>
      </c>
      <c r="C5793" s="300" t="inlineStr">
        <is>
          <t>T159</t>
        </is>
      </c>
      <c r="D5793" s="300" t="n">
        <v>22</v>
      </c>
      <c r="E5793" s="301" t="n">
        <v>43685</v>
      </c>
      <c r="F5793" s="300" t="n">
        <v>5254</v>
      </c>
      <c r="G5793" s="325" t="n">
        <v>7615</v>
      </c>
      <c r="H5793" s="300" t="n">
        <v>7297</v>
      </c>
      <c r="I5793" s="300" t="n"/>
      <c r="J5793" s="320">
        <f>+(((G5793-F5793)-(H5793-F5793))/(H5793-F5793))*100</f>
        <v/>
      </c>
      <c r="K5793" s="321" t="n"/>
      <c r="L5793" s="323" t="n"/>
      <c r="M5793" s="324" t="n"/>
      <c r="N5793" s="304" t="n"/>
    </row>
    <row r="5794" ht="15.75" customHeight="1" s="412">
      <c r="A5794" s="300" t="n">
        <v>5867</v>
      </c>
      <c r="B5794" s="300" t="n">
        <v>57</v>
      </c>
      <c r="C5794" s="300" t="inlineStr">
        <is>
          <t>T160</t>
        </is>
      </c>
      <c r="D5794" s="300" t="n">
        <v>22</v>
      </c>
      <c r="E5794" s="301" t="n">
        <v>43685</v>
      </c>
      <c r="F5794" s="300" t="n">
        <v>5257</v>
      </c>
      <c r="G5794" s="325" t="n">
        <v>8466</v>
      </c>
      <c r="H5794" s="300" t="n">
        <v>8032</v>
      </c>
      <c r="I5794" s="300" t="n">
        <v>9</v>
      </c>
      <c r="J5794" s="320">
        <f>+(((G5794-F5794)-(H5794-F5794))/(H5794-F5794))*100</f>
        <v/>
      </c>
      <c r="K5794" s="321" t="n"/>
      <c r="L5794" s="322">
        <f>AVERAGE(J5794:J5795)</f>
        <v/>
      </c>
      <c r="M5794" s="322">
        <f>_xlfn.STDEV.S(J5794,J5795)</f>
        <v/>
      </c>
      <c r="N5794" s="304" t="n"/>
    </row>
    <row r="5795" ht="15.75" customHeight="1" s="412">
      <c r="A5795" s="300" t="n">
        <v>5868</v>
      </c>
      <c r="B5795" s="300" t="n">
        <v>57</v>
      </c>
      <c r="C5795" s="300" t="inlineStr">
        <is>
          <t>T160</t>
        </is>
      </c>
      <c r="D5795" s="300" t="n">
        <v>22</v>
      </c>
      <c r="E5795" s="301" t="n">
        <v>43685</v>
      </c>
      <c r="F5795" s="300" t="n">
        <v>5257</v>
      </c>
      <c r="G5795" s="325" t="n">
        <v>7609</v>
      </c>
      <c r="H5795" s="300" t="n">
        <v>7286</v>
      </c>
      <c r="I5795" s="300" t="n"/>
      <c r="J5795" s="320">
        <f>+(((G5795-F5795)-(H5795-F5795))/(H5795-F5795))*100</f>
        <v/>
      </c>
      <c r="K5795" s="321" t="n"/>
      <c r="L5795" s="323" t="n"/>
      <c r="M5795" s="324" t="n"/>
      <c r="N5795" s="304" t="n"/>
    </row>
    <row r="5796" ht="15.75" customHeight="1" s="412">
      <c r="A5796" s="300" t="n">
        <v>5869</v>
      </c>
      <c r="B5796" s="300" t="n">
        <v>58</v>
      </c>
      <c r="C5796" s="300" t="inlineStr">
        <is>
          <t>T161</t>
        </is>
      </c>
      <c r="D5796" s="300" t="n">
        <v>22</v>
      </c>
      <c r="E5796" s="301" t="n">
        <v>43685</v>
      </c>
      <c r="F5796" s="300" t="n">
        <v>5320</v>
      </c>
      <c r="G5796" s="325" t="n">
        <v>7608</v>
      </c>
      <c r="H5796" s="300" t="n">
        <v>7294</v>
      </c>
      <c r="I5796" s="300" t="n">
        <v>10</v>
      </c>
      <c r="J5796" s="320">
        <f>+(((G5796-F5796)-(H5796-F5796))/(H5796-F5796))*100</f>
        <v/>
      </c>
      <c r="K5796" s="321" t="n"/>
      <c r="L5796" s="322">
        <f>AVERAGE(J5796:J5797)</f>
        <v/>
      </c>
      <c r="M5796" s="322">
        <f>_xlfn.STDEV.S(J5796,J5797)</f>
        <v/>
      </c>
      <c r="N5796" s="304" t="n"/>
    </row>
    <row r="5797" ht="15.75" customHeight="1" s="412">
      <c r="A5797" s="300" t="n">
        <v>5870</v>
      </c>
      <c r="B5797" s="300" t="n">
        <v>58</v>
      </c>
      <c r="C5797" s="300" t="inlineStr">
        <is>
          <t>T161</t>
        </is>
      </c>
      <c r="D5797" s="300" t="n">
        <v>22</v>
      </c>
      <c r="E5797" s="301" t="n">
        <v>43685</v>
      </c>
      <c r="F5797" s="300" t="n">
        <v>5320</v>
      </c>
      <c r="G5797" s="325" t="n">
        <v>7745</v>
      </c>
      <c r="H5797" s="300" t="n">
        <v>7402</v>
      </c>
      <c r="I5797" s="300" t="n"/>
      <c r="J5797" s="320">
        <f>+(((G5797-F5797)-(H5797-F5797))/(H5797-F5797))*100</f>
        <v/>
      </c>
      <c r="K5797" s="321" t="n"/>
      <c r="L5797" s="323" t="n"/>
      <c r="M5797" s="324" t="n"/>
      <c r="N5797" s="304" t="n"/>
    </row>
    <row r="5798" ht="15.75" customHeight="1" s="412">
      <c r="A5798" s="300" t="n">
        <v>5871</v>
      </c>
      <c r="B5798" s="300" t="n">
        <v>59</v>
      </c>
      <c r="C5798" s="300" t="inlineStr">
        <is>
          <t>T162</t>
        </is>
      </c>
      <c r="D5798" s="300" t="n">
        <v>22</v>
      </c>
      <c r="E5798" s="301" t="n">
        <v>43685</v>
      </c>
      <c r="F5798" s="300" t="n">
        <v>5278</v>
      </c>
      <c r="G5798" s="325" t="n">
        <v>8425</v>
      </c>
      <c r="H5798" s="300" t="n">
        <v>7989</v>
      </c>
      <c r="I5798" s="300" t="n">
        <v>7</v>
      </c>
      <c r="J5798" s="320">
        <f>+(((G5798-F5798)-(H5798-F5798))/(H5798-F5798))*100</f>
        <v/>
      </c>
      <c r="K5798" s="321" t="n"/>
      <c r="L5798" s="322">
        <f>AVERAGE(J5798:J5799)</f>
        <v/>
      </c>
      <c r="M5798" s="322">
        <f>_xlfn.STDEV.S(J5798,J5799)</f>
        <v/>
      </c>
      <c r="N5798" s="304" t="n"/>
    </row>
    <row r="5799" ht="15.75" customHeight="1" s="412">
      <c r="A5799" s="300" t="n">
        <v>5872</v>
      </c>
      <c r="B5799" s="300" t="n">
        <v>59</v>
      </c>
      <c r="C5799" s="300" t="inlineStr">
        <is>
          <t>T162</t>
        </is>
      </c>
      <c r="D5799" s="300" t="n">
        <v>22</v>
      </c>
      <c r="E5799" s="301" t="n">
        <v>43685</v>
      </c>
      <c r="F5799" s="300" t="n">
        <v>5278</v>
      </c>
      <c r="G5799" s="325" t="n">
        <v>8581</v>
      </c>
      <c r="H5799" s="300" t="n">
        <v>8108</v>
      </c>
      <c r="I5799" s="300" t="n"/>
      <c r="J5799" s="320">
        <f>+(((G5799-F5799)-(H5799-F5799))/(H5799-F5799))*100</f>
        <v/>
      </c>
      <c r="K5799" s="321" t="n"/>
      <c r="L5799" s="323" t="n"/>
      <c r="M5799" s="324" t="n"/>
      <c r="N5799" s="304" t="n"/>
    </row>
    <row r="5800" ht="15.75" customHeight="1" s="412">
      <c r="A5800" s="300" t="n">
        <v>5873</v>
      </c>
      <c r="B5800" s="300" t="n">
        <v>60</v>
      </c>
      <c r="C5800" s="300" t="inlineStr">
        <is>
          <t>T163</t>
        </is>
      </c>
      <c r="D5800" s="300" t="n">
        <v>22</v>
      </c>
      <c r="E5800" s="301" t="n">
        <v>43685</v>
      </c>
      <c r="F5800" s="300" t="n">
        <v>5220</v>
      </c>
      <c r="G5800" s="325" t="n">
        <v>8610</v>
      </c>
      <c r="H5800" s="300" t="n">
        <v>8155</v>
      </c>
      <c r="I5800" s="300" t="n">
        <v>7</v>
      </c>
      <c r="J5800" s="320">
        <f>+(((G5800-F5800)-(H5800-F5800))/(H5800-F5800))*100</f>
        <v/>
      </c>
      <c r="K5800" s="321" t="n"/>
      <c r="L5800" s="322">
        <f>AVERAGE(J5800:J5801)</f>
        <v/>
      </c>
      <c r="M5800" s="322">
        <f>_xlfn.STDEV.S(J5800,J5801)</f>
        <v/>
      </c>
      <c r="N5800" s="304" t="n"/>
    </row>
    <row r="5801" ht="15.75" customHeight="1" s="412">
      <c r="A5801" s="300" t="n">
        <v>5874</v>
      </c>
      <c r="B5801" s="300" t="n">
        <v>60</v>
      </c>
      <c r="C5801" s="300" t="inlineStr">
        <is>
          <t>T163</t>
        </is>
      </c>
      <c r="D5801" s="300" t="n">
        <v>22</v>
      </c>
      <c r="E5801" s="301" t="n">
        <v>43685</v>
      </c>
      <c r="F5801" s="300" t="n">
        <v>5220</v>
      </c>
      <c r="G5801" s="325" t="n">
        <v>8458</v>
      </c>
      <c r="H5801" s="300" t="n">
        <v>8007</v>
      </c>
      <c r="I5801" s="300" t="n"/>
      <c r="J5801" s="320">
        <f>+(((G5801-F5801)-(H5801-F5801))/(H5801-F5801))*100</f>
        <v/>
      </c>
      <c r="K5801" s="321" t="n"/>
      <c r="L5801" s="323" t="n"/>
      <c r="M5801" s="324" t="n"/>
      <c r="N5801" s="304" t="n"/>
    </row>
    <row r="5802" ht="15.75" customHeight="1" s="412">
      <c r="A5802" s="300" t="n">
        <v>5875</v>
      </c>
      <c r="B5802" s="300" t="n">
        <v>61</v>
      </c>
      <c r="C5802" s="300" t="inlineStr">
        <is>
          <t>T164</t>
        </is>
      </c>
      <c r="D5802" s="300" t="n">
        <v>22</v>
      </c>
      <c r="E5802" s="301" t="n">
        <v>43685</v>
      </c>
      <c r="F5802" s="300" t="n">
        <v>5212</v>
      </c>
      <c r="G5802" s="325" t="n">
        <v>7057</v>
      </c>
      <c r="H5802" s="300" t="n">
        <v>6807</v>
      </c>
      <c r="I5802" s="300" t="n">
        <v>8</v>
      </c>
      <c r="J5802" s="320">
        <f>+(((G5802-F5802)-(H5802-F5802))/(H5802-F5802))*100</f>
        <v/>
      </c>
      <c r="K5802" s="321" t="n"/>
      <c r="L5802" s="322">
        <f>AVERAGE(J5802:J5803)</f>
        <v/>
      </c>
      <c r="M5802" s="322">
        <f>_xlfn.STDEV.S(J5802,J5803)</f>
        <v/>
      </c>
      <c r="N5802" s="304" t="n"/>
    </row>
    <row r="5803" ht="15.75" customHeight="1" s="412">
      <c r="A5803" s="300" t="n">
        <v>5876</v>
      </c>
      <c r="B5803" s="300" t="n">
        <v>61</v>
      </c>
      <c r="C5803" s="300" t="inlineStr">
        <is>
          <t>T164</t>
        </is>
      </c>
      <c r="D5803" s="300" t="n">
        <v>22</v>
      </c>
      <c r="E5803" s="301" t="n">
        <v>43685</v>
      </c>
      <c r="F5803" s="300" t="n">
        <v>5212</v>
      </c>
      <c r="G5803" s="325" t="n">
        <v>6909</v>
      </c>
      <c r="H5803" s="300" t="n">
        <v>6681</v>
      </c>
      <c r="I5803" s="300" t="n"/>
      <c r="J5803" s="320">
        <f>+(((G5803-F5803)-(H5803-F5803))/(H5803-F5803))*100</f>
        <v/>
      </c>
      <c r="K5803" s="321" t="n"/>
      <c r="L5803" s="323" t="n"/>
      <c r="M5803" s="324" t="n"/>
      <c r="N5803" s="304" t="n"/>
    </row>
    <row r="5804" ht="15.75" customHeight="1" s="412">
      <c r="A5804" s="300" t="n">
        <v>5877</v>
      </c>
      <c r="B5804" s="300" t="n">
        <v>62</v>
      </c>
      <c r="C5804" s="300" t="inlineStr">
        <is>
          <t>T165</t>
        </is>
      </c>
      <c r="D5804" s="300" t="n">
        <v>22</v>
      </c>
      <c r="E5804" s="301" t="n">
        <v>43685</v>
      </c>
      <c r="F5804" s="300" t="n">
        <v>5209</v>
      </c>
      <c r="G5804" s="325" t="n">
        <v>8490</v>
      </c>
      <c r="H5804" s="300" t="n">
        <v>8035</v>
      </c>
      <c r="I5804" s="300" t="n">
        <v>7</v>
      </c>
      <c r="J5804" s="320">
        <f>+(((G5804-F5804)-(H5804-F5804))/(H5804-F5804))*100</f>
        <v/>
      </c>
      <c r="K5804" s="321" t="n"/>
      <c r="L5804" s="322">
        <f>AVERAGE(J5804:J5805)</f>
        <v/>
      </c>
      <c r="M5804" s="322">
        <f>_xlfn.STDEV.S(J5804,J5805)</f>
        <v/>
      </c>
      <c r="N5804" s="304" t="n"/>
    </row>
    <row r="5805" ht="15.75" customHeight="1" s="412">
      <c r="A5805" s="300" t="n">
        <v>5878</v>
      </c>
      <c r="B5805" s="300" t="n">
        <v>62</v>
      </c>
      <c r="C5805" s="300" t="inlineStr">
        <is>
          <t>T165</t>
        </is>
      </c>
      <c r="D5805" s="300" t="n">
        <v>22</v>
      </c>
      <c r="E5805" s="301" t="n">
        <v>43685</v>
      </c>
      <c r="F5805" s="300" t="n">
        <v>5209</v>
      </c>
      <c r="G5805" s="325" t="n">
        <v>8427</v>
      </c>
      <c r="H5805" s="300" t="n">
        <v>7983</v>
      </c>
      <c r="I5805" s="300" t="n"/>
      <c r="J5805" s="320">
        <f>+(((G5805-F5805)-(H5805-F5805))/(H5805-F5805))*100</f>
        <v/>
      </c>
      <c r="K5805" s="321" t="n"/>
      <c r="L5805" s="323" t="n"/>
      <c r="M5805" s="324" t="n"/>
      <c r="N5805" s="304" t="n"/>
    </row>
    <row r="5806" ht="15.75" customHeight="1" s="412">
      <c r="A5806" s="300" t="n">
        <v>5879</v>
      </c>
      <c r="B5806" s="300" t="n">
        <v>63</v>
      </c>
      <c r="C5806" s="300" t="inlineStr">
        <is>
          <t>T166</t>
        </is>
      </c>
      <c r="D5806" s="300" t="n">
        <v>22</v>
      </c>
      <c r="E5806" s="301" t="n">
        <v>43685</v>
      </c>
      <c r="F5806" s="300" t="n">
        <v>5214</v>
      </c>
      <c r="G5806" s="325" t="n">
        <v>7453</v>
      </c>
      <c r="H5806" s="300" t="n">
        <v>7155</v>
      </c>
      <c r="I5806" s="300" t="n">
        <v>8</v>
      </c>
      <c r="J5806" s="320">
        <f>+(((G5806-F5806)-(H5806-F5806))/(H5806-F5806))*100</f>
        <v/>
      </c>
      <c r="K5806" s="321" t="n"/>
      <c r="L5806" s="322">
        <f>AVERAGE(J5806:J5807)</f>
        <v/>
      </c>
      <c r="M5806" s="322">
        <f>_xlfn.STDEV.S(J5806,J5807)</f>
        <v/>
      </c>
      <c r="N5806" s="304" t="n"/>
    </row>
    <row r="5807" ht="15.75" customHeight="1" s="412">
      <c r="A5807" s="300" t="n">
        <v>5880</v>
      </c>
      <c r="B5807" s="300" t="n">
        <v>63</v>
      </c>
      <c r="C5807" s="300" t="inlineStr">
        <is>
          <t>T166</t>
        </is>
      </c>
      <c r="D5807" s="300" t="n">
        <v>22</v>
      </c>
      <c r="E5807" s="301" t="n">
        <v>43685</v>
      </c>
      <c r="F5807" s="300" t="n">
        <v>5214</v>
      </c>
      <c r="G5807" s="325" t="n">
        <v>7487</v>
      </c>
      <c r="H5807" s="300" t="n">
        <v>7180</v>
      </c>
      <c r="I5807" s="300" t="n"/>
      <c r="J5807" s="320">
        <f>+(((G5807-F5807)-(H5807-F5807))/(H5807-F5807))*100</f>
        <v/>
      </c>
      <c r="K5807" s="321" t="n"/>
      <c r="L5807" s="323" t="n"/>
      <c r="M5807" s="324" t="n"/>
      <c r="N5807" s="304" t="n"/>
    </row>
    <row r="5808" ht="15.75" customHeight="1" s="412">
      <c r="A5808" s="300" t="n">
        <v>5881</v>
      </c>
      <c r="B5808" s="300" t="n">
        <v>64</v>
      </c>
      <c r="C5808" s="300" t="inlineStr">
        <is>
          <t>T167</t>
        </is>
      </c>
      <c r="D5808" s="300" t="n">
        <v>22</v>
      </c>
      <c r="E5808" s="301" t="n">
        <v>43685</v>
      </c>
      <c r="F5808" s="300" t="n">
        <v>5232</v>
      </c>
      <c r="G5808" s="325" t="n">
        <v>7830</v>
      </c>
      <c r="H5808" s="300" t="n">
        <v>7493</v>
      </c>
      <c r="I5808" s="300" t="n">
        <v>6</v>
      </c>
      <c r="J5808" s="320">
        <f>+(((G5808-F5808)-(H5808-F5808))/(H5808-F5808))*100</f>
        <v/>
      </c>
      <c r="K5808" s="321" t="n"/>
      <c r="L5808" s="322">
        <f>AVERAGE(J5808:J5809)</f>
        <v/>
      </c>
      <c r="M5808" s="322">
        <f>_xlfn.STDEV.S(J5808,J5809)</f>
        <v/>
      </c>
      <c r="N5808" s="304" t="n"/>
    </row>
    <row r="5809" ht="15.75" customHeight="1" s="412">
      <c r="A5809" s="300" t="n">
        <v>5882</v>
      </c>
      <c r="B5809" s="300" t="n">
        <v>64</v>
      </c>
      <c r="C5809" s="300" t="inlineStr">
        <is>
          <t>T167</t>
        </is>
      </c>
      <c r="D5809" s="300" t="n">
        <v>22</v>
      </c>
      <c r="E5809" s="301" t="n">
        <v>43685</v>
      </c>
      <c r="F5809" s="300" t="n">
        <v>5232</v>
      </c>
      <c r="G5809" s="325" t="n">
        <v>7814</v>
      </c>
      <c r="H5809" s="300" t="n">
        <v>7472</v>
      </c>
      <c r="I5809" s="300" t="n"/>
      <c r="J5809" s="320">
        <f>+(((G5809-F5809)-(H5809-F5809))/(H5809-F5809))*100</f>
        <v/>
      </c>
      <c r="K5809" s="321" t="n"/>
      <c r="L5809" s="323" t="n"/>
      <c r="M5809" s="324" t="n"/>
      <c r="N5809" s="304" t="n"/>
    </row>
    <row r="5810" ht="15.75" customHeight="1" s="412">
      <c r="A5810" s="300" t="n">
        <v>5883</v>
      </c>
      <c r="B5810" s="300" t="n">
        <v>65</v>
      </c>
      <c r="C5810" s="300" t="inlineStr">
        <is>
          <t>T168</t>
        </is>
      </c>
      <c r="D5810" s="300" t="n">
        <v>22</v>
      </c>
      <c r="E5810" s="301" t="n">
        <v>43685</v>
      </c>
      <c r="F5810" s="300" t="n">
        <v>5215</v>
      </c>
      <c r="G5810" s="325" t="n">
        <v>7365</v>
      </c>
      <c r="H5810" s="300" t="n">
        <v>7073</v>
      </c>
      <c r="I5810" s="300" t="n">
        <v>10</v>
      </c>
      <c r="J5810" s="320">
        <f>+(((G5810-F5810)-(H5810-F5810))/(H5810-F5810))*100</f>
        <v/>
      </c>
      <c r="K5810" s="321" t="n"/>
      <c r="L5810" s="322">
        <f>AVERAGE(J5810:J5811)</f>
        <v/>
      </c>
      <c r="M5810" s="322">
        <f>_xlfn.STDEV.S(J5810,J5811)</f>
        <v/>
      </c>
      <c r="N5810" s="304" t="n"/>
    </row>
    <row r="5811" ht="15.75" customHeight="1" s="412">
      <c r="A5811" s="300" t="n">
        <v>5884</v>
      </c>
      <c r="B5811" s="300" t="n">
        <v>65</v>
      </c>
      <c r="C5811" s="300" t="inlineStr">
        <is>
          <t>T168</t>
        </is>
      </c>
      <c r="D5811" s="300" t="n">
        <v>22</v>
      </c>
      <c r="E5811" s="301" t="n">
        <v>43685</v>
      </c>
      <c r="F5811" s="300" t="n">
        <v>5215</v>
      </c>
      <c r="G5811" s="325" t="n">
        <v>7417</v>
      </c>
      <c r="H5811" s="300" t="n">
        <v>7117</v>
      </c>
      <c r="I5811" s="300" t="n"/>
      <c r="J5811" s="320">
        <f>+(((G5811-F5811)-(H5811-F5811))/(H5811-F5811))*100</f>
        <v/>
      </c>
      <c r="K5811" s="321" t="n"/>
      <c r="L5811" s="323" t="n"/>
      <c r="M5811" s="324" t="n"/>
      <c r="N5811" s="304" t="n"/>
    </row>
    <row r="5812" ht="15.75" customHeight="1" s="412">
      <c r="A5812" s="300" t="n">
        <v>5885</v>
      </c>
      <c r="B5812" s="300" t="n">
        <v>66</v>
      </c>
      <c r="C5812" s="300" t="inlineStr">
        <is>
          <t>T169</t>
        </is>
      </c>
      <c r="D5812" s="300" t="n">
        <v>22</v>
      </c>
      <c r="E5812" s="301" t="n">
        <v>43685</v>
      </c>
      <c r="F5812" s="300" t="n">
        <v>5279</v>
      </c>
      <c r="G5812" s="325" t="n">
        <v>8206</v>
      </c>
      <c r="H5812" s="300" t="n">
        <v>7811</v>
      </c>
      <c r="I5812" s="300" t="n">
        <v>7</v>
      </c>
      <c r="J5812" s="320">
        <f>+(((G5812-F5812)-(H5812-F5812))/(H5812-F5812))*100</f>
        <v/>
      </c>
      <c r="K5812" s="321" t="n"/>
      <c r="L5812" s="322">
        <f>AVERAGE(J5812:J5813)</f>
        <v/>
      </c>
      <c r="M5812" s="322">
        <f>_xlfn.STDEV.S(J5812,J5813)</f>
        <v/>
      </c>
      <c r="N5812" s="304" t="n"/>
    </row>
    <row r="5813" ht="15.75" customHeight="1" s="412">
      <c r="A5813" s="300" t="n">
        <v>5886</v>
      </c>
      <c r="B5813" s="300" t="n">
        <v>66</v>
      </c>
      <c r="C5813" s="300" t="inlineStr">
        <is>
          <t>T169</t>
        </is>
      </c>
      <c r="D5813" s="300" t="n">
        <v>22</v>
      </c>
      <c r="E5813" s="301" t="n">
        <v>43685</v>
      </c>
      <c r="F5813" s="300" t="n">
        <v>5279</v>
      </c>
      <c r="G5813" s="325" t="n">
        <v>8346</v>
      </c>
      <c r="H5813" s="300" t="n">
        <v>7916</v>
      </c>
      <c r="I5813" s="300" t="n"/>
      <c r="J5813" s="320">
        <f>+(((G5813-F5813)-(H5813-F5813))/(H5813-F5813))*100</f>
        <v/>
      </c>
      <c r="K5813" s="321" t="n"/>
      <c r="L5813" s="323" t="n"/>
      <c r="M5813" s="324" t="n"/>
      <c r="N5813" s="304" t="n"/>
    </row>
    <row r="5814" ht="15.75" customHeight="1" s="412">
      <c r="A5814" s="300" t="n">
        <v>5887</v>
      </c>
      <c r="B5814" s="300" t="n">
        <v>67</v>
      </c>
      <c r="C5814" s="300" t="inlineStr">
        <is>
          <t>T170</t>
        </is>
      </c>
      <c r="D5814" s="300" t="n">
        <v>22</v>
      </c>
      <c r="E5814" s="301" t="n">
        <v>43685</v>
      </c>
      <c r="F5814" s="300" t="n">
        <v>5217</v>
      </c>
      <c r="G5814" s="325" t="n">
        <v>8670</v>
      </c>
      <c r="H5814" s="300" t="n">
        <v>8166</v>
      </c>
      <c r="I5814" s="300" t="n">
        <v>12</v>
      </c>
      <c r="J5814" s="320">
        <f>+(((G5814-F5814)-(H5814-F5814))/(H5814-F5814))*100</f>
        <v/>
      </c>
      <c r="K5814" s="321" t="n"/>
      <c r="L5814" s="322">
        <f>AVERAGE(J5814:J5815)</f>
        <v/>
      </c>
      <c r="M5814" s="322">
        <f>_xlfn.STDEV.S(J5814,J5815)</f>
        <v/>
      </c>
      <c r="N5814" s="304" t="n"/>
    </row>
    <row r="5815" ht="15.75" customHeight="1" s="412">
      <c r="A5815" s="300" t="n">
        <v>5888</v>
      </c>
      <c r="B5815" s="300" t="n">
        <v>67</v>
      </c>
      <c r="C5815" s="300" t="inlineStr">
        <is>
          <t>T170</t>
        </is>
      </c>
      <c r="D5815" s="300" t="n">
        <v>22</v>
      </c>
      <c r="E5815" s="301" t="n">
        <v>43685</v>
      </c>
      <c r="F5815" s="300" t="n">
        <v>5217</v>
      </c>
      <c r="G5815" s="325" t="n">
        <v>8796</v>
      </c>
      <c r="H5815" s="300" t="n">
        <v>8291</v>
      </c>
      <c r="I5815" s="300" t="n"/>
      <c r="J5815" s="320">
        <f>+(((G5815-F5815)-(H5815-F5815))/(H5815-F5815))*100</f>
        <v/>
      </c>
      <c r="K5815" s="321" t="n"/>
      <c r="L5815" s="323" t="n"/>
      <c r="M5815" s="324" t="n"/>
      <c r="N5815" s="304" t="n"/>
    </row>
    <row r="5816" ht="15.75" customHeight="1" s="412">
      <c r="A5816" s="300" t="n">
        <v>5889</v>
      </c>
      <c r="B5816" s="300" t="n">
        <v>68</v>
      </c>
      <c r="C5816" s="300" t="inlineStr">
        <is>
          <t>T171</t>
        </is>
      </c>
      <c r="D5816" s="300" t="n">
        <v>22</v>
      </c>
      <c r="E5816" s="301" t="n">
        <v>43685</v>
      </c>
      <c r="F5816" s="300" t="n">
        <v>5288</v>
      </c>
      <c r="G5816" s="325" t="n">
        <v>7669</v>
      </c>
      <c r="H5816" s="300" t="n">
        <v>7332</v>
      </c>
      <c r="I5816" s="300" t="n">
        <v>10</v>
      </c>
      <c r="J5816" s="320">
        <f>+(((G5816-F5816)-(H5816-F5816))/(H5816-F5816))*100</f>
        <v/>
      </c>
      <c r="K5816" s="321" t="n"/>
      <c r="L5816" s="322">
        <f>AVERAGE(J5816:J5817)</f>
        <v/>
      </c>
      <c r="M5816" s="322">
        <f>_xlfn.STDEV.S(J5816,J5817)</f>
        <v/>
      </c>
      <c r="N5816" s="304" t="n"/>
    </row>
    <row r="5817" ht="15.75" customHeight="1" s="412">
      <c r="A5817" s="300" t="n">
        <v>5890</v>
      </c>
      <c r="B5817" s="300" t="n">
        <v>68</v>
      </c>
      <c r="C5817" s="300" t="inlineStr">
        <is>
          <t>T171</t>
        </is>
      </c>
      <c r="D5817" s="300" t="n">
        <v>22</v>
      </c>
      <c r="E5817" s="301" t="n">
        <v>43685</v>
      </c>
      <c r="F5817" s="300" t="n">
        <v>5288</v>
      </c>
      <c r="G5817" s="325" t="n">
        <v>7787</v>
      </c>
      <c r="H5817" s="300" t="n">
        <v>7441</v>
      </c>
      <c r="I5817" s="300" t="n"/>
      <c r="J5817" s="320">
        <f>+(((G5817-F5817)-(H5817-F5817))/(H5817-F5817))*100</f>
        <v/>
      </c>
      <c r="K5817" s="321" t="n"/>
      <c r="L5817" s="323" t="n"/>
      <c r="M5817" s="324" t="n"/>
      <c r="N5817" s="304" t="n"/>
    </row>
    <row r="5818" ht="15.75" customHeight="1" s="412">
      <c r="A5818" s="300" t="n">
        <v>5891</v>
      </c>
      <c r="B5818" s="300" t="n">
        <v>69</v>
      </c>
      <c r="C5818" s="300" t="inlineStr">
        <is>
          <t>T172</t>
        </is>
      </c>
      <c r="D5818" s="300" t="n">
        <v>22</v>
      </c>
      <c r="E5818" s="301" t="n">
        <v>43685</v>
      </c>
      <c r="F5818" s="300" t="n">
        <v>5248</v>
      </c>
      <c r="G5818" s="325" t="n">
        <v>7410</v>
      </c>
      <c r="H5818" s="300" t="n">
        <v>7106</v>
      </c>
      <c r="I5818" s="300" t="n">
        <v>5</v>
      </c>
      <c r="J5818" s="320">
        <f>+(((G5818-F5818)-(H5818-F5818))/(H5818-F5818))*100</f>
        <v/>
      </c>
      <c r="K5818" s="321" t="n"/>
      <c r="L5818" s="322">
        <f>AVERAGE(J5818:J5819)</f>
        <v/>
      </c>
      <c r="M5818" s="322">
        <f>_xlfn.STDEV.S(J5818,J5819)</f>
        <v/>
      </c>
      <c r="N5818" s="304" t="n"/>
    </row>
    <row r="5819" ht="15.75" customHeight="1" s="412">
      <c r="A5819" s="300" t="n">
        <v>5892</v>
      </c>
      <c r="B5819" s="300" t="n">
        <v>69</v>
      </c>
      <c r="C5819" s="300" t="inlineStr">
        <is>
          <t>T172</t>
        </is>
      </c>
      <c r="D5819" s="300" t="n">
        <v>22</v>
      </c>
      <c r="E5819" s="301" t="n">
        <v>43685</v>
      </c>
      <c r="F5819" s="300" t="n">
        <v>5248</v>
      </c>
      <c r="G5819" s="325" t="n">
        <v>7934</v>
      </c>
      <c r="H5819" s="300" t="n">
        <v>7555</v>
      </c>
      <c r="I5819" s="300" t="n"/>
      <c r="J5819" s="320">
        <f>+(((G5819-F5819)-(H5819-F5819))/(H5819-F5819))*100</f>
        <v/>
      </c>
      <c r="K5819" s="321" t="n"/>
      <c r="L5819" s="323" t="n"/>
      <c r="M5819" s="324" t="n"/>
      <c r="N5819" s="304" t="n"/>
    </row>
    <row r="5820" ht="15.75" customHeight="1" s="412">
      <c r="A5820" s="300" t="n">
        <v>5893</v>
      </c>
      <c r="B5820" s="300" t="n">
        <v>70</v>
      </c>
      <c r="C5820" s="300" t="inlineStr">
        <is>
          <t>T173</t>
        </is>
      </c>
      <c r="D5820" s="300" t="n">
        <v>22</v>
      </c>
      <c r="E5820" s="301" t="n">
        <v>43685</v>
      </c>
      <c r="F5820" s="300" t="n">
        <v>5266</v>
      </c>
      <c r="G5820" s="325" t="n">
        <v>7523</v>
      </c>
      <c r="H5820" s="300" t="n">
        <v>7202</v>
      </c>
      <c r="I5820" s="300" t="n">
        <v>8</v>
      </c>
      <c r="J5820" s="320">
        <f>+(((G5820-F5820)-(H5820-F5820))/(H5820-F5820))*100</f>
        <v/>
      </c>
      <c r="K5820" s="321" t="n"/>
      <c r="L5820" s="322">
        <f>AVERAGE(J5820:J5821)</f>
        <v/>
      </c>
      <c r="M5820" s="322">
        <f>_xlfn.STDEV.S(J5820,J5821)</f>
        <v/>
      </c>
      <c r="N5820" s="304" t="n"/>
    </row>
    <row r="5821" ht="15.75" customHeight="1" s="412">
      <c r="A5821" s="300" t="n">
        <v>5894</v>
      </c>
      <c r="B5821" s="300" t="n">
        <v>70</v>
      </c>
      <c r="C5821" s="300" t="inlineStr">
        <is>
          <t>T173</t>
        </is>
      </c>
      <c r="D5821" s="300" t="n">
        <v>22</v>
      </c>
      <c r="E5821" s="301" t="n">
        <v>43685</v>
      </c>
      <c r="F5821" s="300" t="n">
        <v>5266</v>
      </c>
      <c r="G5821" s="325" t="n">
        <v>7311</v>
      </c>
      <c r="H5821" s="300" t="n">
        <v>7017</v>
      </c>
      <c r="I5821" s="300" t="n"/>
      <c r="J5821" s="320">
        <f>+(((G5821-F5821)-(H5821-F5821))/(H5821-F5821))*100</f>
        <v/>
      </c>
      <c r="K5821" s="321" t="n"/>
      <c r="L5821" s="323" t="n"/>
      <c r="M5821" s="324" t="n"/>
      <c r="N5821" s="304" t="n"/>
    </row>
    <row r="5822" ht="15.75" customHeight="1" s="412">
      <c r="A5822" s="300" t="n">
        <v>5895</v>
      </c>
      <c r="B5822" s="300" t="n">
        <v>71</v>
      </c>
      <c r="C5822" s="300" t="inlineStr">
        <is>
          <t>T174</t>
        </is>
      </c>
      <c r="D5822" s="300" t="n">
        <v>22</v>
      </c>
      <c r="E5822" s="301" t="n">
        <v>43685</v>
      </c>
      <c r="F5822" s="300" t="n">
        <v>5256</v>
      </c>
      <c r="G5822" s="325" t="n">
        <v>8011</v>
      </c>
      <c r="H5822" s="300" t="n">
        <v>7619</v>
      </c>
      <c r="I5822" s="300" t="n">
        <v>7</v>
      </c>
      <c r="J5822" s="320">
        <f>+(((G5822-F5822)-(H5822-F5822))/(H5822-F5822))*100</f>
        <v/>
      </c>
      <c r="K5822" s="321" t="n"/>
      <c r="L5822" s="322">
        <f>AVERAGE(J5822:J5823)</f>
        <v/>
      </c>
      <c r="M5822" s="322">
        <f>_xlfn.STDEV.S(J5822,J5823)</f>
        <v/>
      </c>
      <c r="N5822" s="304" t="n"/>
    </row>
    <row r="5823" ht="15.75" customHeight="1" s="412">
      <c r="A5823" s="300" t="n">
        <v>5896</v>
      </c>
      <c r="B5823" s="300" t="n">
        <v>71</v>
      </c>
      <c r="C5823" s="300" t="inlineStr">
        <is>
          <t>T174</t>
        </is>
      </c>
      <c r="D5823" s="300" t="n">
        <v>22</v>
      </c>
      <c r="E5823" s="301" t="n">
        <v>43685</v>
      </c>
      <c r="F5823" s="300" t="n">
        <v>5256</v>
      </c>
      <c r="G5823" s="325" t="n">
        <v>8050</v>
      </c>
      <c r="H5823" s="300" t="n">
        <v>7636</v>
      </c>
      <c r="I5823" s="300" t="n"/>
      <c r="J5823" s="320">
        <f>+(((G5823-F5823)-(H5823-F5823))/(H5823-F5823))*100</f>
        <v/>
      </c>
      <c r="K5823" s="321" t="n"/>
      <c r="L5823" s="323" t="n"/>
      <c r="M5823" s="324" t="n"/>
      <c r="N5823" s="304" t="n"/>
    </row>
    <row r="5824" ht="15.75" customHeight="1" s="412">
      <c r="A5824" s="300" t="n">
        <v>5897</v>
      </c>
      <c r="B5824" s="300" t="n">
        <v>72</v>
      </c>
      <c r="C5824" s="300" t="inlineStr">
        <is>
          <t>T175</t>
        </is>
      </c>
      <c r="D5824" s="300" t="n">
        <v>22</v>
      </c>
      <c r="E5824" s="301" t="n">
        <v>43685</v>
      </c>
      <c r="F5824" s="300" t="n">
        <v>5223</v>
      </c>
      <c r="G5824" s="325" t="n">
        <v>6861</v>
      </c>
      <c r="H5824" s="300" t="n">
        <v>6640</v>
      </c>
      <c r="I5824" s="300" t="n">
        <v>12</v>
      </c>
      <c r="J5824" s="320">
        <f>+(((G5824-F5824)-(H5824-F5824))/(H5824-F5824))*100</f>
        <v/>
      </c>
      <c r="K5824" s="321" t="n"/>
      <c r="L5824" s="322">
        <f>AVERAGE(J5824:J5825)</f>
        <v/>
      </c>
      <c r="M5824" s="322">
        <f>_xlfn.STDEV.S(J5824,J5825)</f>
        <v/>
      </c>
      <c r="N5824" s="304" t="n"/>
    </row>
    <row r="5825" ht="15.75" customHeight="1" s="412">
      <c r="A5825" s="300" t="n">
        <v>5898</v>
      </c>
      <c r="B5825" s="300" t="n">
        <v>72</v>
      </c>
      <c r="C5825" s="300" t="inlineStr">
        <is>
          <t>T175</t>
        </is>
      </c>
      <c r="D5825" s="300" t="n">
        <v>22</v>
      </c>
      <c r="E5825" s="301" t="n">
        <v>43685</v>
      </c>
      <c r="F5825" s="300" t="n">
        <v>5223</v>
      </c>
      <c r="G5825" s="325" t="n">
        <v>6891</v>
      </c>
      <c r="H5825" s="300" t="n">
        <v>6654</v>
      </c>
      <c r="I5825" s="300" t="n"/>
      <c r="J5825" s="320">
        <f>+(((G5825-F5825)-(H5825-F5825))/(H5825-F5825))*100</f>
        <v/>
      </c>
      <c r="K5825" s="321" t="n"/>
      <c r="L5825" s="323" t="n"/>
      <c r="M5825" s="324" t="n"/>
      <c r="N5825" s="304" t="n"/>
    </row>
    <row r="5826" ht="15.75" customHeight="1" s="412">
      <c r="A5826" s="300" t="n">
        <v>5899</v>
      </c>
      <c r="B5826" s="300" t="n">
        <v>73</v>
      </c>
      <c r="C5826" s="300" t="inlineStr">
        <is>
          <t>T176</t>
        </is>
      </c>
      <c r="D5826" s="300" t="n">
        <v>22</v>
      </c>
      <c r="E5826" s="301" t="n">
        <v>43685</v>
      </c>
      <c r="F5826" s="300" t="n">
        <v>5203</v>
      </c>
      <c r="G5826" s="325" t="n">
        <v>7170</v>
      </c>
      <c r="H5826" s="300" t="n">
        <v>6881</v>
      </c>
      <c r="I5826" s="300" t="n">
        <v>4</v>
      </c>
      <c r="J5826" s="320">
        <f>+(((G5826-F5826)-(H5826-F5826))/(H5826-F5826))*100</f>
        <v/>
      </c>
      <c r="K5826" s="321" t="n"/>
      <c r="L5826" s="322">
        <f>AVERAGE(J5826:J5827)</f>
        <v/>
      </c>
      <c r="M5826" s="322">
        <f>_xlfn.STDEV.S(J5826,J5827)</f>
        <v/>
      </c>
      <c r="N5826" s="304" t="n"/>
    </row>
    <row r="5827" ht="15.75" customHeight="1" s="412">
      <c r="A5827" s="300" t="n">
        <v>5900</v>
      </c>
      <c r="B5827" s="300" t="n">
        <v>73</v>
      </c>
      <c r="C5827" s="300" t="inlineStr">
        <is>
          <t>T176</t>
        </is>
      </c>
      <c r="D5827" s="300" t="n">
        <v>22</v>
      </c>
      <c r="E5827" s="301" t="n">
        <v>43685</v>
      </c>
      <c r="F5827" s="300" t="n">
        <v>5203</v>
      </c>
      <c r="G5827" s="325" t="n">
        <v>7497</v>
      </c>
      <c r="H5827" s="300" t="n">
        <v>7170</v>
      </c>
      <c r="I5827" s="300" t="n"/>
      <c r="J5827" s="320">
        <f>+(((G5827-F5827)-(H5827-F5827))/(H5827-F5827))*100</f>
        <v/>
      </c>
      <c r="K5827" s="321" t="n"/>
      <c r="L5827" s="323" t="n"/>
      <c r="M5827" s="324" t="n"/>
      <c r="N5827" s="304" t="n"/>
    </row>
    <row r="5828" ht="15.75" customHeight="1" s="412">
      <c r="A5828" s="300" t="n">
        <v>5901</v>
      </c>
      <c r="B5828" s="300" t="n">
        <v>74</v>
      </c>
      <c r="C5828" s="300" t="inlineStr">
        <is>
          <t>T177</t>
        </is>
      </c>
      <c r="D5828" s="300" t="n">
        <v>22</v>
      </c>
      <c r="E5828" s="301" t="n">
        <v>43685</v>
      </c>
      <c r="F5828" s="300" t="n">
        <v>5309</v>
      </c>
      <c r="G5828" s="325" t="n">
        <v>7494</v>
      </c>
      <c r="H5828" s="300" t="n">
        <v>7184</v>
      </c>
      <c r="I5828" s="300" t="n">
        <v>5</v>
      </c>
      <c r="J5828" s="320">
        <f>+(((G5828-F5828)-(H5828-F5828))/(H5828-F5828))*100</f>
        <v/>
      </c>
      <c r="K5828" s="321" t="n"/>
      <c r="L5828" s="322">
        <f>AVERAGE(J5828:J5829)</f>
        <v/>
      </c>
      <c r="M5828" s="322">
        <f>_xlfn.STDEV.S(J5828,J5829)</f>
        <v/>
      </c>
      <c r="N5828" s="304" t="n"/>
    </row>
    <row r="5829" ht="15.75" customHeight="1" s="412">
      <c r="A5829" s="300" t="n">
        <v>5902</v>
      </c>
      <c r="B5829" s="300" t="n">
        <v>74</v>
      </c>
      <c r="C5829" s="300" t="inlineStr">
        <is>
          <t>T177</t>
        </is>
      </c>
      <c r="D5829" s="300" t="n">
        <v>22</v>
      </c>
      <c r="E5829" s="301" t="n">
        <v>43685</v>
      </c>
      <c r="F5829" s="300" t="n">
        <v>5309</v>
      </c>
      <c r="G5829" s="325" t="n">
        <v>7527</v>
      </c>
      <c r="H5829" s="300" t="n">
        <v>7215</v>
      </c>
      <c r="I5829" s="300" t="n"/>
      <c r="J5829" s="320">
        <f>+(((G5829-F5829)-(H5829-F5829))/(H5829-F5829))*100</f>
        <v/>
      </c>
      <c r="K5829" s="321" t="n"/>
      <c r="L5829" s="323" t="n"/>
      <c r="M5829" s="324" t="n"/>
      <c r="N5829" s="304" t="n"/>
    </row>
    <row r="5830" ht="15.75" customHeight="1" s="412">
      <c r="A5830" s="300" t="n">
        <v>5903</v>
      </c>
      <c r="B5830" s="300" t="n">
        <v>75</v>
      </c>
      <c r="C5830" s="300" t="inlineStr">
        <is>
          <t>T178</t>
        </is>
      </c>
      <c r="D5830" s="300" t="n">
        <v>22</v>
      </c>
      <c r="E5830" s="301" t="n">
        <v>43685</v>
      </c>
      <c r="F5830" s="300" t="n">
        <v>5226</v>
      </c>
      <c r="G5830" s="325" t="n">
        <v>8167</v>
      </c>
      <c r="H5830" s="300" t="n">
        <v>7746</v>
      </c>
      <c r="I5830" s="300" t="n">
        <v>5</v>
      </c>
      <c r="J5830" s="320">
        <f>+(((G5830-F5830)-(H5830-F5830))/(H5830-F5830))*100</f>
        <v/>
      </c>
      <c r="K5830" s="321" t="n"/>
      <c r="L5830" s="322">
        <f>AVERAGE(J5830:J5831)</f>
        <v/>
      </c>
      <c r="M5830" s="322">
        <f>_xlfn.STDEV.S(J5830,J5831)</f>
        <v/>
      </c>
      <c r="N5830" s="304" t="n"/>
    </row>
    <row r="5831" ht="15.75" customHeight="1" s="412">
      <c r="A5831" s="300" t="n">
        <v>5904</v>
      </c>
      <c r="B5831" s="300" t="n">
        <v>75</v>
      </c>
      <c r="C5831" s="300" t="inlineStr">
        <is>
          <t>T178</t>
        </is>
      </c>
      <c r="D5831" s="300" t="n">
        <v>22</v>
      </c>
      <c r="E5831" s="301" t="n">
        <v>43685</v>
      </c>
      <c r="F5831" s="300" t="n">
        <v>5226</v>
      </c>
      <c r="G5831" s="325" t="n">
        <v>8254</v>
      </c>
      <c r="H5831" s="300" t="n">
        <v>7816</v>
      </c>
      <c r="I5831" s="300" t="n"/>
      <c r="J5831" s="320">
        <f>+(((G5831-F5831)-(H5831-F5831))/(H5831-F5831))*100</f>
        <v/>
      </c>
      <c r="K5831" s="321" t="n"/>
      <c r="L5831" s="323" t="n"/>
      <c r="M5831" s="324" t="n"/>
      <c r="N5831" s="304" t="n"/>
    </row>
    <row r="5832" ht="15.75" customHeight="1" s="412">
      <c r="A5832" s="300" t="n">
        <v>5905</v>
      </c>
      <c r="B5832" s="300" t="n">
        <v>76</v>
      </c>
      <c r="C5832" s="300" t="inlineStr">
        <is>
          <t>T179</t>
        </is>
      </c>
      <c r="D5832" s="300" t="n">
        <v>22</v>
      </c>
      <c r="E5832" s="301" t="n">
        <v>43685</v>
      </c>
      <c r="F5832" s="300" t="n">
        <v>5239</v>
      </c>
      <c r="G5832" s="325" t="n">
        <v>7942</v>
      </c>
      <c r="H5832" s="300" t="n">
        <v>7566</v>
      </c>
      <c r="I5832" s="300" t="n">
        <v>7</v>
      </c>
      <c r="J5832" s="320">
        <f>+(((G5832-F5832)-(H5832-F5832))/(H5832-F5832))*100</f>
        <v/>
      </c>
      <c r="K5832" s="321" t="n"/>
      <c r="L5832" s="322">
        <f>AVERAGE(J5832:J5833)</f>
        <v/>
      </c>
      <c r="M5832" s="322">
        <f>_xlfn.STDEV.S(J5832,J5833)</f>
        <v/>
      </c>
      <c r="N5832" s="304" t="n"/>
    </row>
    <row r="5833" ht="15.75" customHeight="1" s="412">
      <c r="A5833" s="300" t="n">
        <v>5906</v>
      </c>
      <c r="B5833" s="300" t="n">
        <v>76</v>
      </c>
      <c r="C5833" s="300" t="inlineStr">
        <is>
          <t>T179</t>
        </is>
      </c>
      <c r="D5833" s="300" t="n">
        <v>22</v>
      </c>
      <c r="E5833" s="301" t="n">
        <v>43685</v>
      </c>
      <c r="F5833" s="300" t="n">
        <v>5239</v>
      </c>
      <c r="G5833" s="325" t="n">
        <v>7684</v>
      </c>
      <c r="H5833" s="300" t="n">
        <v>7337</v>
      </c>
      <c r="I5833" s="300" t="n"/>
      <c r="J5833" s="320">
        <f>+(((G5833-F5833)-(H5833-F5833))/(H5833-F5833))*100</f>
        <v/>
      </c>
      <c r="K5833" s="321" t="n"/>
      <c r="L5833" s="323" t="n"/>
      <c r="M5833" s="324" t="n"/>
      <c r="N5833" s="304" t="n"/>
    </row>
    <row r="5834" ht="15.75" customHeight="1" s="412">
      <c r="A5834" s="300" t="n">
        <v>5907</v>
      </c>
      <c r="B5834" s="300" t="n">
        <v>77</v>
      </c>
      <c r="C5834" s="300" t="inlineStr">
        <is>
          <t>T180</t>
        </is>
      </c>
      <c r="D5834" s="300" t="n">
        <v>22</v>
      </c>
      <c r="E5834" s="301" t="n">
        <v>43685</v>
      </c>
      <c r="F5834" s="300" t="n">
        <v>5212</v>
      </c>
      <c r="G5834" s="325" t="n">
        <v>7023</v>
      </c>
      <c r="H5834" s="300" t="n">
        <v>6773</v>
      </c>
      <c r="I5834" s="300" t="n">
        <v>9</v>
      </c>
      <c r="J5834" s="320">
        <f>+(((G5834-F5834)-(H5834-F5834))/(H5834-F5834))*100</f>
        <v/>
      </c>
      <c r="K5834" s="321" t="n"/>
      <c r="L5834" s="322">
        <f>AVERAGE(J5834:J5835)</f>
        <v/>
      </c>
      <c r="M5834" s="322">
        <f>_xlfn.STDEV.S(J5834,J5835)</f>
        <v/>
      </c>
      <c r="N5834" s="304" t="n"/>
    </row>
    <row r="5835" ht="15.75" customHeight="1" s="412">
      <c r="A5835" s="300" t="n">
        <v>5908</v>
      </c>
      <c r="B5835" s="300" t="n">
        <v>77</v>
      </c>
      <c r="C5835" s="300" t="inlineStr">
        <is>
          <t>T180</t>
        </is>
      </c>
      <c r="D5835" s="300" t="n">
        <v>22</v>
      </c>
      <c r="E5835" s="301" t="n">
        <v>43685</v>
      </c>
      <c r="F5835" s="300" t="n">
        <v>5212</v>
      </c>
      <c r="G5835" s="325" t="n">
        <v>6985</v>
      </c>
      <c r="H5835" s="300" t="n">
        <v>6727</v>
      </c>
      <c r="I5835" s="300" t="n"/>
      <c r="J5835" s="320">
        <f>+(((G5835-F5835)-(H5835-F5835))/(H5835-F5835))*100</f>
        <v/>
      </c>
      <c r="K5835" s="321" t="n"/>
      <c r="L5835" s="323" t="n"/>
      <c r="M5835" s="324" t="n"/>
      <c r="N5835" s="304" t="n"/>
    </row>
    <row r="5836" ht="15.75" customHeight="1" s="412">
      <c r="A5836" s="300" t="n">
        <v>5909</v>
      </c>
      <c r="B5836" s="300" t="n">
        <v>78</v>
      </c>
      <c r="C5836" s="300" t="inlineStr">
        <is>
          <t>T181</t>
        </is>
      </c>
      <c r="D5836" s="300" t="n">
        <v>22</v>
      </c>
      <c r="E5836" s="301" t="n">
        <v>43685</v>
      </c>
      <c r="F5836" s="300" t="n">
        <v>5245</v>
      </c>
      <c r="G5836" s="325" t="n">
        <v>6996</v>
      </c>
      <c r="H5836" s="300" t="n">
        <v>6755</v>
      </c>
      <c r="I5836" s="300" t="n">
        <v>8</v>
      </c>
      <c r="J5836" s="320">
        <f>+(((G5836-F5836)-(H5836-F5836))/(H5836-F5836))*100</f>
        <v/>
      </c>
      <c r="K5836" s="321" t="n"/>
      <c r="L5836" s="322">
        <f>AVERAGE(J5836:J5837)</f>
        <v/>
      </c>
      <c r="M5836" s="322">
        <f>_xlfn.STDEV.S(J5836,J5837)</f>
        <v/>
      </c>
      <c r="N5836" s="304" t="n"/>
    </row>
    <row r="5837" ht="15.75" customHeight="1" s="412">
      <c r="A5837" s="300" t="n">
        <v>5910</v>
      </c>
      <c r="B5837" s="300" t="n">
        <v>78</v>
      </c>
      <c r="C5837" s="300" t="inlineStr">
        <is>
          <t>T181</t>
        </is>
      </c>
      <c r="D5837" s="300" t="n">
        <v>22</v>
      </c>
      <c r="E5837" s="301" t="n">
        <v>43685</v>
      </c>
      <c r="F5837" s="300" t="n">
        <v>5245</v>
      </c>
      <c r="G5837" s="325" t="n">
        <v>7012</v>
      </c>
      <c r="H5837" s="300" t="n">
        <v>6753</v>
      </c>
      <c r="I5837" s="300" t="n"/>
      <c r="J5837" s="320">
        <f>+(((G5837-F5837)-(H5837-F5837))/(H5837-F5837))*100</f>
        <v/>
      </c>
      <c r="K5837" s="321" t="n"/>
      <c r="L5837" s="323" t="n"/>
      <c r="M5837" s="324" t="n"/>
      <c r="N5837" s="304" t="n"/>
    </row>
    <row r="5838" ht="15.75" customHeight="1" s="412">
      <c r="A5838" s="300" t="n">
        <v>5911</v>
      </c>
      <c r="B5838" s="300" t="n">
        <v>79</v>
      </c>
      <c r="C5838" s="300" t="inlineStr">
        <is>
          <t>T182</t>
        </is>
      </c>
      <c r="D5838" s="300" t="n">
        <v>22</v>
      </c>
      <c r="E5838" s="301" t="n">
        <v>43685</v>
      </c>
      <c r="F5838" s="300" t="n">
        <v>5242</v>
      </c>
      <c r="G5838" s="325" t="n">
        <v>7778</v>
      </c>
      <c r="H5838" s="300" t="n">
        <v>7415</v>
      </c>
      <c r="I5838" s="300" t="n">
        <v>8</v>
      </c>
      <c r="J5838" s="320">
        <f>+(((G5838-F5838)-(H5838-F5838))/(H5838-F5838))*100</f>
        <v/>
      </c>
      <c r="K5838" s="321" t="n"/>
      <c r="L5838" s="322">
        <f>AVERAGE(J5838:J5839)</f>
        <v/>
      </c>
      <c r="M5838" s="322">
        <f>_xlfn.STDEV.S(J5838,J5839)</f>
        <v/>
      </c>
      <c r="N5838" s="304" t="n"/>
    </row>
    <row r="5839" ht="15.75" customHeight="1" s="412">
      <c r="A5839" s="300" t="n">
        <v>5912</v>
      </c>
      <c r="B5839" s="300" t="n">
        <v>79</v>
      </c>
      <c r="C5839" s="300" t="inlineStr">
        <is>
          <t>T182</t>
        </is>
      </c>
      <c r="D5839" s="300" t="n">
        <v>22</v>
      </c>
      <c r="E5839" s="301" t="n">
        <v>43685</v>
      </c>
      <c r="F5839" s="300" t="n">
        <v>5242</v>
      </c>
      <c r="G5839" s="325" t="n">
        <v>7728</v>
      </c>
      <c r="H5839" s="300" t="n">
        <v>7377</v>
      </c>
      <c r="I5839" s="300" t="n"/>
      <c r="J5839" s="320">
        <f>+(((G5839-F5839)-(H5839-F5839))/(H5839-F5839))*100</f>
        <v/>
      </c>
      <c r="K5839" s="321" t="n"/>
      <c r="L5839" s="323" t="n"/>
      <c r="M5839" s="324" t="n"/>
      <c r="N5839" s="304" t="n"/>
    </row>
    <row r="5840" ht="15.75" customHeight="1" s="412">
      <c r="A5840" s="300" t="n">
        <v>5913</v>
      </c>
      <c r="B5840" s="300" t="n">
        <v>80</v>
      </c>
      <c r="C5840" s="300" t="inlineStr">
        <is>
          <t>T183</t>
        </is>
      </c>
      <c r="D5840" s="300" t="n">
        <v>22</v>
      </c>
      <c r="E5840" s="301" t="n">
        <v>43685</v>
      </c>
      <c r="F5840" s="300" t="n">
        <v>5245</v>
      </c>
      <c r="G5840" s="325" t="n">
        <v>6872</v>
      </c>
      <c r="H5840" s="300" t="n">
        <v>6635</v>
      </c>
      <c r="I5840" s="300" t="n">
        <v>7</v>
      </c>
      <c r="J5840" s="320">
        <f>+(((G5840-F5840)-(H5840-F5840))/(H5840-F5840))*100</f>
        <v/>
      </c>
      <c r="K5840" s="321" t="n"/>
      <c r="L5840" s="322">
        <f>AVERAGE(J5840:J5841)</f>
        <v/>
      </c>
      <c r="M5840" s="322">
        <f>_xlfn.STDEV.S(J5840,J5841)</f>
        <v/>
      </c>
      <c r="N5840" s="304" t="n"/>
    </row>
    <row r="5841" ht="15.75" customHeight="1" s="412">
      <c r="A5841" s="300" t="n">
        <v>5914</v>
      </c>
      <c r="B5841" s="300" t="n">
        <v>80</v>
      </c>
      <c r="C5841" s="300" t="inlineStr">
        <is>
          <t>T183</t>
        </is>
      </c>
      <c r="D5841" s="300" t="n">
        <v>22</v>
      </c>
      <c r="E5841" s="301" t="n">
        <v>43685</v>
      </c>
      <c r="F5841" s="300" t="n">
        <v>5245</v>
      </c>
      <c r="G5841" s="325" t="n">
        <v>7031</v>
      </c>
      <c r="H5841" s="300" t="n">
        <v>6771</v>
      </c>
      <c r="I5841" s="300" t="n"/>
      <c r="J5841" s="320">
        <f>+(((G5841-F5841)-(H5841-F5841))/(H5841-F5841))*100</f>
        <v/>
      </c>
      <c r="K5841" s="321" t="n"/>
      <c r="L5841" s="323" t="n"/>
      <c r="M5841" s="324" t="n"/>
      <c r="N5841" s="304" t="n"/>
    </row>
    <row r="5842" ht="15.75" customHeight="1" s="412">
      <c r="A5842" s="300" t="n">
        <v>5915</v>
      </c>
      <c r="B5842" s="300" t="n">
        <v>81</v>
      </c>
      <c r="C5842" s="300" t="inlineStr">
        <is>
          <t>T184</t>
        </is>
      </c>
      <c r="D5842" s="300" t="n">
        <v>22</v>
      </c>
      <c r="E5842" s="301" t="n">
        <v>43685</v>
      </c>
      <c r="F5842" s="300" t="n">
        <v>5180</v>
      </c>
      <c r="G5842" s="325" t="n">
        <v>6257</v>
      </c>
      <c r="H5842" s="300" t="n">
        <v>6110</v>
      </c>
      <c r="I5842" s="300" t="n">
        <v>7</v>
      </c>
      <c r="J5842" s="320">
        <f>+(((G5842-F5842)-(H5842-F5842))/(H5842-F5842))*100</f>
        <v/>
      </c>
      <c r="K5842" s="321" t="n"/>
      <c r="L5842" s="322">
        <f>AVERAGE(J5842:J5843)</f>
        <v/>
      </c>
      <c r="M5842" s="322">
        <f>_xlfn.STDEV.S(J5842,J5843)</f>
        <v/>
      </c>
      <c r="N5842" s="304" t="n"/>
    </row>
    <row r="5843" ht="15.75" customHeight="1" s="412">
      <c r="A5843" s="300" t="n">
        <v>5916</v>
      </c>
      <c r="B5843" s="300" t="n">
        <v>81</v>
      </c>
      <c r="C5843" s="300" t="inlineStr">
        <is>
          <t>T184</t>
        </is>
      </c>
      <c r="D5843" s="300" t="n">
        <v>22</v>
      </c>
      <c r="E5843" s="301" t="n">
        <v>43685</v>
      </c>
      <c r="F5843" s="300" t="n">
        <v>5180</v>
      </c>
      <c r="G5843" s="325" t="n">
        <v>6417</v>
      </c>
      <c r="H5843" s="300" t="n">
        <v>6241</v>
      </c>
      <c r="I5843" s="300" t="n"/>
      <c r="J5843" s="320">
        <f>+(((G5843-F5843)-(H5843-F5843))/(H5843-F5843))*100</f>
        <v/>
      </c>
      <c r="K5843" s="321" t="n"/>
      <c r="L5843" s="323" t="n"/>
      <c r="M5843" s="324" t="n"/>
      <c r="N5843" s="304" t="n"/>
    </row>
    <row r="5844" ht="15.75" customHeight="1" s="412">
      <c r="A5844" s="300" t="n">
        <v>5917</v>
      </c>
      <c r="B5844" s="300" t="n">
        <v>82</v>
      </c>
      <c r="C5844" s="300" t="inlineStr">
        <is>
          <t>T185</t>
        </is>
      </c>
      <c r="D5844" s="300" t="n">
        <v>22</v>
      </c>
      <c r="E5844" s="301" t="n">
        <v>43685</v>
      </c>
      <c r="F5844" s="300" t="n">
        <v>5194</v>
      </c>
      <c r="G5844" s="325" t="n">
        <v>7320</v>
      </c>
      <c r="H5844" s="300" t="n">
        <v>7023</v>
      </c>
      <c r="I5844" s="300" t="n">
        <v>6</v>
      </c>
      <c r="J5844" s="320">
        <f>+(((G5844-F5844)-(H5844-F5844))/(H5844-F5844))*100</f>
        <v/>
      </c>
      <c r="K5844" s="321" t="n"/>
      <c r="L5844" s="322">
        <f>AVERAGE(J5844:J5845)</f>
        <v/>
      </c>
      <c r="M5844" s="322">
        <f>_xlfn.STDEV.S(J5844,J5845)</f>
        <v/>
      </c>
      <c r="N5844" s="304" t="n"/>
    </row>
    <row r="5845" ht="15.75" customHeight="1" s="412">
      <c r="A5845" s="300" t="n">
        <v>5918</v>
      </c>
      <c r="B5845" s="300" t="n">
        <v>82</v>
      </c>
      <c r="C5845" s="300" t="inlineStr">
        <is>
          <t>T185</t>
        </is>
      </c>
      <c r="D5845" s="300" t="n">
        <v>22</v>
      </c>
      <c r="E5845" s="301" t="n">
        <v>43685</v>
      </c>
      <c r="F5845" s="300" t="n">
        <v>5194</v>
      </c>
      <c r="G5845" s="325" t="n">
        <v>7444</v>
      </c>
      <c r="H5845" s="300" t="n">
        <v>7121</v>
      </c>
      <c r="I5845" s="300" t="n"/>
      <c r="J5845" s="320">
        <f>+(((G5845-F5845)-(H5845-F5845))/(H5845-F5845))*100</f>
        <v/>
      </c>
      <c r="K5845" s="321" t="n"/>
      <c r="L5845" s="323" t="n"/>
      <c r="M5845" s="324" t="n"/>
      <c r="N5845" s="304" t="n"/>
    </row>
    <row r="5846" ht="15.75" customHeight="1" s="412">
      <c r="A5846" s="300" t="n">
        <v>5919</v>
      </c>
      <c r="B5846" s="300" t="n">
        <v>83</v>
      </c>
      <c r="C5846" s="300" t="inlineStr">
        <is>
          <t>T186</t>
        </is>
      </c>
      <c r="D5846" s="300" t="n">
        <v>22</v>
      </c>
      <c r="E5846" s="301" t="n">
        <v>43685</v>
      </c>
      <c r="F5846" s="300" t="n">
        <v>5294</v>
      </c>
      <c r="G5846" s="325" t="n">
        <v>7943</v>
      </c>
      <c r="H5846" s="300" t="n">
        <v>7582</v>
      </c>
      <c r="I5846" s="300" t="n">
        <v>6</v>
      </c>
      <c r="J5846" s="320">
        <f>+(((G5846-F5846)-(H5846-F5846))/(H5846-F5846))*100</f>
        <v/>
      </c>
      <c r="K5846" s="321" t="n"/>
      <c r="L5846" s="322">
        <f>AVERAGE(J5846:J5847)</f>
        <v/>
      </c>
      <c r="M5846" s="322">
        <f>_xlfn.STDEV.S(J5846,J5847)</f>
        <v/>
      </c>
      <c r="N5846" s="304" t="n"/>
    </row>
    <row r="5847" ht="15.75" customHeight="1" s="412">
      <c r="A5847" s="300" t="n">
        <v>5920</v>
      </c>
      <c r="B5847" s="300" t="n">
        <v>83</v>
      </c>
      <c r="C5847" s="300" t="inlineStr">
        <is>
          <t>T186</t>
        </is>
      </c>
      <c r="D5847" s="300" t="n">
        <v>22</v>
      </c>
      <c r="E5847" s="301" t="n">
        <v>43685</v>
      </c>
      <c r="F5847" s="300" t="n">
        <v>5294</v>
      </c>
      <c r="G5847" s="325" t="n">
        <v>7846</v>
      </c>
      <c r="H5847" s="300" t="n">
        <v>7480</v>
      </c>
      <c r="I5847" s="300" t="n"/>
      <c r="J5847" s="320">
        <f>+(((G5847-F5847)-(H5847-F5847))/(H5847-F5847))*100</f>
        <v/>
      </c>
      <c r="K5847" s="321" t="n"/>
      <c r="L5847" s="323" t="n"/>
      <c r="M5847" s="324" t="n"/>
      <c r="N5847" s="304" t="n"/>
    </row>
    <row r="5848" ht="15.75" customHeight="1" s="412">
      <c r="A5848" s="300" t="n">
        <v>5921</v>
      </c>
      <c r="B5848" s="300" t="n">
        <v>84</v>
      </c>
      <c r="C5848" s="300" t="inlineStr">
        <is>
          <t>T187</t>
        </is>
      </c>
      <c r="D5848" s="300" t="n">
        <v>22</v>
      </c>
      <c r="E5848" s="301" t="n">
        <v>43685</v>
      </c>
      <c r="F5848" s="300" t="n">
        <v>5375</v>
      </c>
      <c r="G5848" s="325" t="n">
        <v>8875</v>
      </c>
      <c r="H5848" s="300" t="n">
        <v>8359</v>
      </c>
      <c r="I5848" s="300" t="n">
        <v>5</v>
      </c>
      <c r="J5848" s="320">
        <f>+(((G5848-F5848)-(H5848-F5848))/(H5848-F5848))*100</f>
        <v/>
      </c>
      <c r="K5848" s="321" t="n"/>
      <c r="L5848" s="322">
        <f>AVERAGE(J5848:J5849)</f>
        <v/>
      </c>
      <c r="M5848" s="322">
        <f>_xlfn.STDEV.S(J5848,J5849)</f>
        <v/>
      </c>
      <c r="N5848" s="304" t="n"/>
    </row>
    <row r="5849" ht="15.75" customHeight="1" s="412">
      <c r="A5849" s="300" t="n">
        <v>5922</v>
      </c>
      <c r="B5849" s="300" t="n">
        <v>84</v>
      </c>
      <c r="C5849" s="300" t="inlineStr">
        <is>
          <t>T187</t>
        </is>
      </c>
      <c r="D5849" s="300" t="n">
        <v>22</v>
      </c>
      <c r="E5849" s="301" t="n">
        <v>43685</v>
      </c>
      <c r="F5849" s="300" t="n">
        <v>5375</v>
      </c>
      <c r="G5849" s="325" t="n">
        <v>8856</v>
      </c>
      <c r="H5849" s="300" t="n">
        <v>8322</v>
      </c>
      <c r="I5849" s="300" t="n"/>
      <c r="J5849" s="320">
        <f>+(((G5849-F5849)-(H5849-F5849))/(H5849-F5849))*100</f>
        <v/>
      </c>
      <c r="K5849" s="321" t="n"/>
      <c r="L5849" s="323" t="n"/>
      <c r="M5849" s="324" t="n"/>
      <c r="N5849" s="304" t="n"/>
    </row>
    <row r="5850" ht="15.75" customHeight="1" s="412">
      <c r="A5850" s="300" t="n">
        <v>5923</v>
      </c>
      <c r="B5850" s="300" t="n">
        <v>85</v>
      </c>
      <c r="C5850" s="300" t="inlineStr">
        <is>
          <t>T188</t>
        </is>
      </c>
      <c r="D5850" s="300" t="n">
        <v>22</v>
      </c>
      <c r="E5850" s="301" t="n">
        <v>43685</v>
      </c>
      <c r="F5850" s="300" t="n">
        <v>5253</v>
      </c>
      <c r="G5850" s="325" t="n">
        <v>8422</v>
      </c>
      <c r="H5850" s="300" t="n">
        <v>7978</v>
      </c>
      <c r="I5850" s="300" t="n">
        <v>8</v>
      </c>
      <c r="J5850" s="320">
        <f>+(((G5850-F5850)-(H5850-F5850))/(H5850-F5850))*100</f>
        <v/>
      </c>
      <c r="K5850" s="321" t="n"/>
      <c r="L5850" s="322">
        <f>AVERAGE(J5850:J5851)</f>
        <v/>
      </c>
      <c r="M5850" s="322">
        <f>_xlfn.STDEV.S(J5850,J5851)</f>
        <v/>
      </c>
      <c r="N5850" s="304" t="n"/>
    </row>
    <row r="5851" ht="15.75" customHeight="1" s="412">
      <c r="A5851" s="300" t="n">
        <v>5924</v>
      </c>
      <c r="B5851" s="300" t="n">
        <v>85</v>
      </c>
      <c r="C5851" s="300" t="inlineStr">
        <is>
          <t>T188</t>
        </is>
      </c>
      <c r="D5851" s="300" t="n">
        <v>22</v>
      </c>
      <c r="E5851" s="301" t="n">
        <v>43685</v>
      </c>
      <c r="F5851" s="300" t="n">
        <v>5253</v>
      </c>
      <c r="G5851" s="325" t="n">
        <v>7969</v>
      </c>
      <c r="H5851" s="300" t="n">
        <v>7587</v>
      </c>
      <c r="I5851" s="300" t="n"/>
      <c r="J5851" s="320">
        <f>+(((G5851-F5851)-(H5851-F5851))/(H5851-F5851))*100</f>
        <v/>
      </c>
      <c r="K5851" s="321" t="n"/>
      <c r="L5851" s="323" t="n"/>
      <c r="M5851" s="324" t="n"/>
      <c r="N5851" s="304" t="n"/>
    </row>
    <row r="5852" ht="15.75" customHeight="1" s="412">
      <c r="A5852" s="300" t="n">
        <v>5925</v>
      </c>
      <c r="B5852" s="300" t="n">
        <v>86</v>
      </c>
      <c r="C5852" s="300" t="inlineStr">
        <is>
          <t>T189</t>
        </is>
      </c>
      <c r="D5852" s="300" t="n">
        <v>22</v>
      </c>
      <c r="E5852" s="301" t="n">
        <v>43685</v>
      </c>
      <c r="F5852" s="300" t="n">
        <v>5281</v>
      </c>
      <c r="G5852" s="325" t="n">
        <v>7364</v>
      </c>
      <c r="H5852" s="300" t="n">
        <v>7077</v>
      </c>
      <c r="I5852" s="300" t="n">
        <v>9</v>
      </c>
      <c r="J5852" s="320">
        <f>+(((G5852-F5852)-(H5852-F5852))/(H5852-F5852))*100</f>
        <v/>
      </c>
      <c r="K5852" s="321" t="n"/>
      <c r="L5852" s="322">
        <f>AVERAGE(J5852:J5853)</f>
        <v/>
      </c>
      <c r="M5852" s="322">
        <f>_xlfn.STDEV.S(J5852,J5853)</f>
        <v/>
      </c>
      <c r="N5852" s="304" t="n"/>
    </row>
    <row r="5853" ht="15.75" customHeight="1" s="412">
      <c r="A5853" s="300" t="n">
        <v>5926</v>
      </c>
      <c r="B5853" s="300" t="n">
        <v>86</v>
      </c>
      <c r="C5853" s="300" t="inlineStr">
        <is>
          <t>T189</t>
        </is>
      </c>
      <c r="D5853" s="300" t="n">
        <v>22</v>
      </c>
      <c r="E5853" s="301" t="n">
        <v>43685</v>
      </c>
      <c r="F5853" s="300" t="n">
        <v>5281</v>
      </c>
      <c r="G5853" s="325" t="n">
        <v>7406</v>
      </c>
      <c r="H5853" s="300" t="n">
        <v>7108</v>
      </c>
      <c r="I5853" s="300" t="n"/>
      <c r="J5853" s="320">
        <f>+(((G5853-F5853)-(H5853-F5853))/(H5853-F5853))*100</f>
        <v/>
      </c>
      <c r="K5853" s="321" t="n"/>
      <c r="L5853" s="323" t="n"/>
      <c r="M5853" s="324" t="n"/>
      <c r="N5853" s="304" t="n"/>
    </row>
    <row r="5854" ht="15.75" customHeight="1" s="412">
      <c r="A5854" s="300" t="n">
        <v>5927</v>
      </c>
      <c r="B5854" s="300" t="n">
        <v>87</v>
      </c>
      <c r="C5854" s="300" t="inlineStr">
        <is>
          <t>T191</t>
        </is>
      </c>
      <c r="D5854" s="300" t="n">
        <v>22</v>
      </c>
      <c r="E5854" s="301" t="n">
        <v>43685</v>
      </c>
      <c r="F5854" s="300" t="n">
        <v>5250</v>
      </c>
      <c r="G5854" s="325" t="n">
        <v>7002</v>
      </c>
      <c r="H5854" s="300" t="n">
        <v>6756</v>
      </c>
      <c r="I5854" s="300" t="n">
        <v>7</v>
      </c>
      <c r="J5854" s="320">
        <f>+(((G5854-F5854)-(H5854-F5854))/(H5854-F5854))*100</f>
        <v/>
      </c>
      <c r="K5854" s="321" t="n"/>
      <c r="L5854" s="322">
        <f>AVERAGE(J5854:J5855)</f>
        <v/>
      </c>
      <c r="M5854" s="322">
        <f>_xlfn.STDEV.S(J5854,J5855)</f>
        <v/>
      </c>
      <c r="N5854" s="304" t="n"/>
    </row>
    <row r="5855" ht="15.75" customHeight="1" s="412">
      <c r="A5855" s="300" t="n">
        <v>5928</v>
      </c>
      <c r="B5855" s="300" t="n">
        <v>87</v>
      </c>
      <c r="C5855" s="300" t="inlineStr">
        <is>
          <t>T191</t>
        </is>
      </c>
      <c r="D5855" s="300" t="n">
        <v>22</v>
      </c>
      <c r="E5855" s="301" t="n">
        <v>43685</v>
      </c>
      <c r="F5855" s="300" t="n">
        <v>5250</v>
      </c>
      <c r="G5855" s="325" t="n">
        <v>6888</v>
      </c>
      <c r="H5855" s="300" t="n">
        <v>6648</v>
      </c>
      <c r="I5855" s="300" t="n"/>
      <c r="J5855" s="320">
        <f>+(((G5855-F5855)-(H5855-F5855))/(H5855-F5855))*100</f>
        <v/>
      </c>
      <c r="K5855" s="321" t="n"/>
      <c r="L5855" s="323" t="n"/>
      <c r="M5855" s="324" t="n"/>
      <c r="N5855" s="304" t="n"/>
    </row>
    <row r="5856" ht="15.75" customHeight="1" s="412">
      <c r="A5856" s="300" t="n">
        <v>5929</v>
      </c>
      <c r="B5856" s="300" t="n">
        <v>88</v>
      </c>
      <c r="C5856" s="300" t="inlineStr">
        <is>
          <t>T192</t>
        </is>
      </c>
      <c r="D5856" s="300" t="n">
        <v>22</v>
      </c>
      <c r="E5856" s="301" t="n">
        <v>43685</v>
      </c>
      <c r="F5856" s="300" t="n">
        <v>5241</v>
      </c>
      <c r="G5856" s="325" t="n">
        <v>7779</v>
      </c>
      <c r="H5856" s="300" t="n">
        <v>7420</v>
      </c>
      <c r="I5856" s="300" t="n">
        <v>7</v>
      </c>
      <c r="J5856" s="320">
        <f>+(((G5856-F5856)-(H5856-F5856))/(H5856-F5856))*100</f>
        <v/>
      </c>
      <c r="K5856" s="321" t="n"/>
      <c r="L5856" s="322">
        <f>AVERAGE(J5856:J5857)</f>
        <v/>
      </c>
      <c r="M5856" s="322">
        <f>_xlfn.STDEV.S(J5856,J5857)</f>
        <v/>
      </c>
      <c r="N5856" s="304" t="n"/>
    </row>
    <row r="5857" ht="15.75" customHeight="1" s="412">
      <c r="A5857" s="300" t="n">
        <v>5930</v>
      </c>
      <c r="B5857" s="300" t="n">
        <v>88</v>
      </c>
      <c r="C5857" s="300" t="inlineStr">
        <is>
          <t>T192</t>
        </is>
      </c>
      <c r="D5857" s="300" t="n">
        <v>22</v>
      </c>
      <c r="E5857" s="301" t="n">
        <v>43685</v>
      </c>
      <c r="F5857" s="300" t="n">
        <v>5241</v>
      </c>
      <c r="G5857" s="325" t="n">
        <v>7763</v>
      </c>
      <c r="H5857" s="300" t="n">
        <v>7391</v>
      </c>
      <c r="I5857" s="300" t="n"/>
      <c r="J5857" s="320">
        <f>+(((G5857-F5857)-(H5857-F5857))/(H5857-F5857))*100</f>
        <v/>
      </c>
      <c r="K5857" s="321" t="n"/>
      <c r="L5857" s="323" t="n"/>
      <c r="M5857" s="324" t="n"/>
      <c r="N5857" s="304" t="n"/>
    </row>
    <row r="5858" ht="15.75" customHeight="1" s="412">
      <c r="A5858" s="300" t="n">
        <v>5931</v>
      </c>
      <c r="B5858" s="300" t="n">
        <v>89</v>
      </c>
      <c r="C5858" s="300" t="inlineStr">
        <is>
          <t>T193</t>
        </is>
      </c>
      <c r="D5858" s="300" t="n">
        <v>22</v>
      </c>
      <c r="E5858" s="301" t="n">
        <v>43685</v>
      </c>
      <c r="F5858" s="300" t="n">
        <v>5188</v>
      </c>
      <c r="G5858" s="325" t="n">
        <v>7117</v>
      </c>
      <c r="H5858" s="300" t="n">
        <v>6853</v>
      </c>
      <c r="I5858" s="300" t="n">
        <v>6</v>
      </c>
      <c r="J5858" s="320">
        <f>+(((G5858-F5858)-(H5858-F5858))/(H5858-F5858))*100</f>
        <v/>
      </c>
      <c r="K5858" s="321" t="n"/>
      <c r="L5858" s="322">
        <f>AVERAGE(J5858:J5859)</f>
        <v/>
      </c>
      <c r="M5858" s="322">
        <f>_xlfn.STDEV.S(J5858,J5859)</f>
        <v/>
      </c>
      <c r="N5858" s="304" t="n"/>
    </row>
    <row r="5859" ht="15.75" customHeight="1" s="412">
      <c r="A5859" s="300" t="n">
        <v>5932</v>
      </c>
      <c r="B5859" s="300" t="n">
        <v>89</v>
      </c>
      <c r="C5859" s="300" t="inlineStr">
        <is>
          <t>T193</t>
        </is>
      </c>
      <c r="D5859" s="300" t="n">
        <v>22</v>
      </c>
      <c r="E5859" s="301" t="n">
        <v>43685</v>
      </c>
      <c r="F5859" s="300" t="n">
        <v>5188</v>
      </c>
      <c r="G5859" s="325" t="n">
        <v>7164</v>
      </c>
      <c r="H5859" s="300" t="n">
        <v>6876</v>
      </c>
      <c r="I5859" s="300" t="n"/>
      <c r="J5859" s="320">
        <f>+(((G5859-F5859)-(H5859-F5859))/(H5859-F5859))*100</f>
        <v/>
      </c>
      <c r="K5859" s="321" t="n"/>
      <c r="L5859" s="323" t="n"/>
      <c r="M5859" s="324" t="n"/>
      <c r="N5859" s="304" t="n"/>
    </row>
    <row r="5860" ht="15.75" customHeight="1" s="412">
      <c r="A5860" s="300" t="n">
        <v>5933</v>
      </c>
      <c r="B5860" s="300" t="n">
        <v>90</v>
      </c>
      <c r="C5860" s="300" t="inlineStr">
        <is>
          <t>T194</t>
        </is>
      </c>
      <c r="D5860" s="300" t="n">
        <v>22</v>
      </c>
      <c r="E5860" s="301" t="n">
        <v>43685</v>
      </c>
      <c r="F5860" s="300" t="n">
        <v>5202</v>
      </c>
      <c r="G5860" s="325" t="n">
        <v>6526</v>
      </c>
      <c r="H5860" s="300" t="n">
        <v>6350</v>
      </c>
      <c r="I5860" s="300" t="n">
        <v>8</v>
      </c>
      <c r="J5860" s="320">
        <f>+(((G5860-F5860)-(H5860-F5860))/(H5860-F5860))*100</f>
        <v/>
      </c>
      <c r="K5860" s="321" t="n"/>
      <c r="L5860" s="322">
        <f>AVERAGE(J5860:J5861)</f>
        <v/>
      </c>
      <c r="M5860" s="322">
        <f>_xlfn.STDEV.S(J5860,J5861)</f>
        <v/>
      </c>
      <c r="N5860" s="304" t="n"/>
    </row>
    <row r="5861" ht="15.75" customHeight="1" s="412">
      <c r="A5861" s="300" t="n">
        <v>5934</v>
      </c>
      <c r="B5861" s="300" t="n">
        <v>90</v>
      </c>
      <c r="C5861" s="300" t="inlineStr">
        <is>
          <t>T194</t>
        </is>
      </c>
      <c r="D5861" s="300" t="n">
        <v>22</v>
      </c>
      <c r="E5861" s="301" t="n">
        <v>43685</v>
      </c>
      <c r="F5861" s="300" t="n">
        <v>5202</v>
      </c>
      <c r="G5861" s="325" t="n">
        <v>6455</v>
      </c>
      <c r="H5861" s="300" t="n">
        <v>6275</v>
      </c>
      <c r="I5861" s="300" t="n"/>
      <c r="J5861" s="320">
        <f>+(((G5861-F5861)-(H5861-F5861))/(H5861-F5861))*100</f>
        <v/>
      </c>
      <c r="K5861" s="321" t="n"/>
      <c r="L5861" s="323" t="n"/>
      <c r="M5861" s="324" t="n"/>
      <c r="N5861" s="304" t="n"/>
    </row>
    <row r="5862" ht="15.75" customHeight="1" s="412">
      <c r="A5862" s="300" t="n">
        <v>5935</v>
      </c>
      <c r="B5862" s="300" t="n">
        <v>91</v>
      </c>
      <c r="C5862" s="300" t="inlineStr">
        <is>
          <t>T195</t>
        </is>
      </c>
      <c r="D5862" s="300" t="n">
        <v>22</v>
      </c>
      <c r="E5862" s="301" t="n">
        <v>43685</v>
      </c>
      <c r="F5862" s="300" t="n">
        <v>5252</v>
      </c>
      <c r="G5862" s="325" t="n">
        <v>7580</v>
      </c>
      <c r="H5862" s="300" t="n">
        <v>7253</v>
      </c>
      <c r="I5862" s="300" t="n">
        <v>8</v>
      </c>
      <c r="J5862" s="320">
        <f>+(((G5862-F5862)-(H5862-F5862))/(H5862-F5862))*100</f>
        <v/>
      </c>
      <c r="K5862" s="321" t="n"/>
      <c r="L5862" s="322">
        <f>AVERAGE(J5862:J5863)</f>
        <v/>
      </c>
      <c r="M5862" s="322">
        <f>_xlfn.STDEV.S(J5862,J5863)</f>
        <v/>
      </c>
      <c r="N5862" s="304" t="n"/>
    </row>
    <row r="5863" ht="15.75" customHeight="1" s="412">
      <c r="A5863" s="300" t="n">
        <v>5936</v>
      </c>
      <c r="B5863" s="300" t="n">
        <v>91</v>
      </c>
      <c r="C5863" s="300" t="inlineStr">
        <is>
          <t>T195</t>
        </is>
      </c>
      <c r="D5863" s="300" t="n">
        <v>22</v>
      </c>
      <c r="E5863" s="301" t="n">
        <v>43685</v>
      </c>
      <c r="F5863" s="300" t="n">
        <v>5252</v>
      </c>
      <c r="G5863" s="325" t="n">
        <v>7555</v>
      </c>
      <c r="H5863" s="300" t="n">
        <v>7224</v>
      </c>
      <c r="I5863" s="300" t="n"/>
      <c r="J5863" s="320">
        <f>+(((G5863-F5863)-(H5863-F5863))/(H5863-F5863))*100</f>
        <v/>
      </c>
      <c r="K5863" s="321" t="n"/>
      <c r="L5863" s="323" t="n"/>
      <c r="M5863" s="324" t="n"/>
      <c r="N5863" s="304" t="n"/>
    </row>
    <row r="5864" ht="15.75" customHeight="1" s="412">
      <c r="A5864" s="300" t="n">
        <v>5937</v>
      </c>
      <c r="B5864" s="300" t="n">
        <v>92</v>
      </c>
      <c r="C5864" s="300" t="inlineStr">
        <is>
          <t>T196</t>
        </is>
      </c>
      <c r="D5864" s="300" t="n">
        <v>22</v>
      </c>
      <c r="E5864" s="301" t="n">
        <v>43685</v>
      </c>
      <c r="F5864" s="300" t="n">
        <v>5241</v>
      </c>
      <c r="G5864" s="325" t="n">
        <v>6950</v>
      </c>
      <c r="H5864" s="300" t="n">
        <v>6717</v>
      </c>
      <c r="I5864" s="300" t="n">
        <v>7</v>
      </c>
      <c r="J5864" s="320">
        <f>+(((G5864-F5864)-(H5864-F5864))/(H5864-F5864))*100</f>
        <v/>
      </c>
      <c r="K5864" s="321" t="n"/>
      <c r="L5864" s="322">
        <f>AVERAGE(J5864:J5865)</f>
        <v/>
      </c>
      <c r="M5864" s="322">
        <f>_xlfn.STDEV.S(J5864,J5865)</f>
        <v/>
      </c>
      <c r="N5864" s="304" t="n"/>
    </row>
    <row r="5865" ht="15.75" customHeight="1" s="412">
      <c r="A5865" s="300" t="n">
        <v>5938</v>
      </c>
      <c r="B5865" s="300" t="n">
        <v>92</v>
      </c>
      <c r="C5865" s="300" t="inlineStr">
        <is>
          <t>T196</t>
        </is>
      </c>
      <c r="D5865" s="300" t="n">
        <v>22</v>
      </c>
      <c r="E5865" s="301" t="n">
        <v>43685</v>
      </c>
      <c r="F5865" s="300" t="n">
        <v>5241</v>
      </c>
      <c r="G5865" s="325" t="n">
        <v>6794</v>
      </c>
      <c r="H5865" s="300" t="n">
        <v>6578</v>
      </c>
      <c r="I5865" s="300" t="n"/>
      <c r="J5865" s="320">
        <f>+(((G5865-F5865)-(H5865-F5865))/(H5865-F5865))*100</f>
        <v/>
      </c>
      <c r="K5865" s="321" t="n"/>
      <c r="L5865" s="323" t="n"/>
      <c r="M5865" s="324" t="n"/>
      <c r="N5865" s="304" t="n"/>
    </row>
    <row r="5866" ht="15.75" customHeight="1" s="412">
      <c r="A5866" s="300" t="n">
        <v>5939</v>
      </c>
      <c r="B5866" s="300" t="n">
        <v>93</v>
      </c>
      <c r="C5866" s="300" t="inlineStr">
        <is>
          <t>T197</t>
        </is>
      </c>
      <c r="D5866" s="300" t="n">
        <v>22</v>
      </c>
      <c r="E5866" s="301" t="n">
        <v>43685</v>
      </c>
      <c r="F5866" s="300" t="n">
        <v>5234</v>
      </c>
      <c r="G5866" s="325" t="n">
        <v>7323</v>
      </c>
      <c r="H5866" s="300" t="n">
        <v>7024</v>
      </c>
      <c r="I5866" s="300" t="n">
        <v>5</v>
      </c>
      <c r="J5866" s="320">
        <f>+(((G5866-F5866)-(H5866-F5866))/(H5866-F5866))*100</f>
        <v/>
      </c>
      <c r="K5866" s="321" t="n"/>
      <c r="L5866" s="322">
        <f>AVERAGE(J5866:J5867)</f>
        <v/>
      </c>
      <c r="M5866" s="322">
        <f>_xlfn.STDEV.S(J5866,J5867)</f>
        <v/>
      </c>
      <c r="N5866" s="304" t="n"/>
    </row>
    <row r="5867" ht="15.75" customHeight="1" s="412">
      <c r="A5867" s="300" t="n">
        <v>5940</v>
      </c>
      <c r="B5867" s="300" t="n">
        <v>93</v>
      </c>
      <c r="C5867" s="300" t="inlineStr">
        <is>
          <t>T197</t>
        </is>
      </c>
      <c r="D5867" s="300" t="n">
        <v>22</v>
      </c>
      <c r="E5867" s="301" t="n">
        <v>43685</v>
      </c>
      <c r="F5867" s="300" t="n">
        <v>5234</v>
      </c>
      <c r="G5867" s="325" t="n">
        <v>7440</v>
      </c>
      <c r="H5867" s="300" t="n">
        <v>7118</v>
      </c>
      <c r="I5867" s="300" t="n"/>
      <c r="J5867" s="320">
        <f>+(((G5867-F5867)-(H5867-F5867))/(H5867-F5867))*100</f>
        <v/>
      </c>
      <c r="K5867" s="321" t="n"/>
      <c r="L5867" s="323" t="n"/>
      <c r="M5867" s="324" t="n"/>
      <c r="N5867" s="304" t="n"/>
    </row>
    <row r="5868" ht="15.75" customHeight="1" s="412">
      <c r="A5868" s="300" t="n">
        <v>5941</v>
      </c>
      <c r="B5868" s="300" t="n">
        <v>94</v>
      </c>
      <c r="C5868" s="300" t="inlineStr">
        <is>
          <t>T198</t>
        </is>
      </c>
      <c r="D5868" s="300" t="n">
        <v>22</v>
      </c>
      <c r="E5868" s="301" t="n">
        <v>43685</v>
      </c>
      <c r="F5868" s="300" t="n">
        <v>5218</v>
      </c>
      <c r="G5868" s="325" t="n">
        <v>6816</v>
      </c>
      <c r="H5868" s="300" t="n">
        <v>6606</v>
      </c>
      <c r="I5868" s="300" t="n">
        <v>7</v>
      </c>
      <c r="J5868" s="320">
        <f>+(((G5868-F5868)-(H5868-F5868))/(H5868-F5868))*100</f>
        <v/>
      </c>
      <c r="K5868" s="321" t="n"/>
      <c r="L5868" s="322">
        <f>AVERAGE(J5868:J5869)</f>
        <v/>
      </c>
      <c r="M5868" s="322">
        <f>_xlfn.STDEV.S(J5868,J5869)</f>
        <v/>
      </c>
      <c r="N5868" s="304" t="n"/>
    </row>
    <row r="5869" ht="15.75" customHeight="1" s="412">
      <c r="A5869" s="300" t="n">
        <v>5942</v>
      </c>
      <c r="B5869" s="300" t="n">
        <v>94</v>
      </c>
      <c r="C5869" s="300" t="inlineStr">
        <is>
          <t>T198</t>
        </is>
      </c>
      <c r="D5869" s="300" t="n">
        <v>22</v>
      </c>
      <c r="E5869" s="301" t="n">
        <v>43685</v>
      </c>
      <c r="F5869" s="300" t="n">
        <v>5218</v>
      </c>
      <c r="G5869" s="325" t="n">
        <v>6804</v>
      </c>
      <c r="H5869" s="300" t="n">
        <v>6583</v>
      </c>
      <c r="I5869" s="300" t="n"/>
      <c r="J5869" s="320">
        <f>+(((G5869-F5869)-(H5869-F5869))/(H5869-F5869))*100</f>
        <v/>
      </c>
      <c r="K5869" s="321" t="n"/>
      <c r="L5869" s="323" t="n"/>
      <c r="M5869" s="324" t="n"/>
      <c r="N5869" s="304" t="n"/>
    </row>
    <row r="5870" ht="15.75" customHeight="1" s="412">
      <c r="A5870" s="300" t="n">
        <v>5943</v>
      </c>
      <c r="B5870" s="300" t="n">
        <v>95</v>
      </c>
      <c r="C5870" s="300" t="inlineStr">
        <is>
          <t>T199</t>
        </is>
      </c>
      <c r="D5870" s="300" t="n">
        <v>22</v>
      </c>
      <c r="E5870" s="301" t="n">
        <v>43685</v>
      </c>
      <c r="F5870" s="300" t="n">
        <v>5232</v>
      </c>
      <c r="G5870" s="325" t="n">
        <v>8303</v>
      </c>
      <c r="H5870" s="300" t="n">
        <v>7869</v>
      </c>
      <c r="I5870" s="300" t="n">
        <v>9</v>
      </c>
      <c r="J5870" s="320">
        <f>+(((G5870-F5870)-(H5870-F5870))/(H5870-F5870))*100</f>
        <v/>
      </c>
      <c r="K5870" s="321" t="n"/>
      <c r="L5870" s="322">
        <f>AVERAGE(J5870:J5871)</f>
        <v/>
      </c>
      <c r="M5870" s="322">
        <f>_xlfn.STDEV.S(J5870,J5871)</f>
        <v/>
      </c>
      <c r="N5870" s="304" t="n"/>
    </row>
    <row r="5871" ht="15.75" customHeight="1" s="412">
      <c r="A5871" s="300" t="n">
        <v>5944</v>
      </c>
      <c r="B5871" s="300" t="n">
        <v>95</v>
      </c>
      <c r="C5871" s="300" t="inlineStr">
        <is>
          <t>T199</t>
        </is>
      </c>
      <c r="D5871" s="300" t="n">
        <v>22</v>
      </c>
      <c r="E5871" s="301" t="n">
        <v>43685</v>
      </c>
      <c r="F5871" s="300" t="n">
        <v>5232</v>
      </c>
      <c r="G5871" s="325" t="n">
        <v>8338</v>
      </c>
      <c r="H5871" s="300" t="n">
        <v>7878</v>
      </c>
      <c r="I5871" s="300" t="n"/>
      <c r="J5871" s="320">
        <f>+(((G5871-F5871)-(H5871-F5871))/(H5871-F5871))*100</f>
        <v/>
      </c>
      <c r="K5871" s="321" t="n"/>
      <c r="L5871" s="323" t="n"/>
      <c r="M5871" s="324" t="n"/>
      <c r="N5871" s="304" t="n"/>
    </row>
    <row r="5872" ht="15.75" customHeight="1" s="412">
      <c r="A5872" s="300" t="n">
        <v>5945</v>
      </c>
      <c r="B5872" s="300" t="n">
        <v>96</v>
      </c>
      <c r="C5872" s="300" t="inlineStr">
        <is>
          <t>T200</t>
        </is>
      </c>
      <c r="D5872" s="300" t="n">
        <v>22</v>
      </c>
      <c r="E5872" s="301" t="n">
        <v>43685</v>
      </c>
      <c r="F5872" s="300" t="n">
        <v>5242</v>
      </c>
      <c r="G5872" s="325" t="n">
        <v>7636</v>
      </c>
      <c r="H5872" s="300" t="n">
        <v>7308</v>
      </c>
      <c r="I5872" s="300" t="n">
        <v>6</v>
      </c>
      <c r="J5872" s="320">
        <f>+(((G5872-F5872)-(H5872-F5872))/(H5872-F5872))*100</f>
        <v/>
      </c>
      <c r="K5872" s="321" t="n"/>
      <c r="L5872" s="322">
        <f>AVERAGE(J5872:J5873)</f>
        <v/>
      </c>
      <c r="M5872" s="322">
        <f>_xlfn.STDEV.S(J5872,J5873)</f>
        <v/>
      </c>
      <c r="N5872" s="304" t="n"/>
    </row>
    <row r="5873" ht="15.75" customHeight="1" s="412">
      <c r="A5873" s="300" t="n">
        <v>5946</v>
      </c>
      <c r="B5873" s="300" t="n">
        <v>96</v>
      </c>
      <c r="C5873" s="300" t="inlineStr">
        <is>
          <t>T200</t>
        </is>
      </c>
      <c r="D5873" s="300" t="n">
        <v>22</v>
      </c>
      <c r="E5873" s="301" t="n">
        <v>43685</v>
      </c>
      <c r="F5873" s="300" t="n">
        <v>5242</v>
      </c>
      <c r="G5873" s="325" t="n">
        <v>7614</v>
      </c>
      <c r="H5873" s="300" t="n">
        <v>7268</v>
      </c>
      <c r="I5873" s="300" t="n"/>
      <c r="J5873" s="320">
        <f>+(((G5873-F5873)-(H5873-F5873))/(H5873-F5873))*100</f>
        <v/>
      </c>
      <c r="K5873" s="321" t="n"/>
      <c r="L5873" s="323" t="n"/>
      <c r="M5873" s="324" t="n"/>
      <c r="N5873" s="304" t="n"/>
    </row>
    <row r="5874" ht="15.75" customHeight="1" s="412">
      <c r="A5874" s="300" t="n">
        <v>5947</v>
      </c>
      <c r="B5874" s="300" t="n">
        <v>97</v>
      </c>
      <c r="C5874" s="300" t="inlineStr">
        <is>
          <t>T201</t>
        </is>
      </c>
      <c r="D5874" s="300" t="n">
        <v>22</v>
      </c>
      <c r="E5874" s="301" t="n">
        <v>43685</v>
      </c>
      <c r="F5874" s="300" t="n">
        <v>5287</v>
      </c>
      <c r="G5874" s="325" t="n">
        <v>7533</v>
      </c>
      <c r="H5874" s="300" t="n">
        <v>7213</v>
      </c>
      <c r="I5874" s="300" t="n">
        <v>7</v>
      </c>
      <c r="J5874" s="320">
        <f>+(((G5874-F5874)-(H5874-F5874))/(H5874-F5874))*100</f>
        <v/>
      </c>
      <c r="K5874" s="321" t="n"/>
      <c r="L5874" s="322">
        <f>AVERAGE(J5874:J5875)</f>
        <v/>
      </c>
      <c r="M5874" s="322">
        <f>_xlfn.STDEV.S(J5874,J5875)</f>
        <v/>
      </c>
      <c r="N5874" s="304" t="n"/>
    </row>
    <row r="5875" ht="15.75" customHeight="1" s="412">
      <c r="A5875" s="300" t="n">
        <v>5948</v>
      </c>
      <c r="B5875" s="300" t="n">
        <v>97</v>
      </c>
      <c r="C5875" s="300" t="inlineStr">
        <is>
          <t>T201</t>
        </is>
      </c>
      <c r="D5875" s="300" t="n">
        <v>22</v>
      </c>
      <c r="E5875" s="301" t="n">
        <v>43685</v>
      </c>
      <c r="F5875" s="300" t="n">
        <v>5287</v>
      </c>
      <c r="G5875" s="325" t="n">
        <v>7518</v>
      </c>
      <c r="H5875" s="300" t="n">
        <v>7195</v>
      </c>
      <c r="I5875" s="300" t="n"/>
      <c r="J5875" s="320">
        <f>+(((G5875-F5875)-(H5875-F5875))/(H5875-F5875))*100</f>
        <v/>
      </c>
      <c r="K5875" s="321" t="n"/>
      <c r="L5875" s="323" t="n"/>
      <c r="M5875" s="324" t="n"/>
      <c r="N5875" s="304" t="n"/>
    </row>
    <row r="5876" ht="15.75" customHeight="1" s="412">
      <c r="A5876" s="300" t="n">
        <v>5949</v>
      </c>
      <c r="B5876" s="300" t="n">
        <v>98</v>
      </c>
      <c r="C5876" s="300" t="inlineStr">
        <is>
          <t>T202</t>
        </is>
      </c>
      <c r="D5876" s="300" t="n">
        <v>22</v>
      </c>
      <c r="E5876" s="301" t="n">
        <v>43685</v>
      </c>
      <c r="F5876" s="300" t="n">
        <v>5252</v>
      </c>
      <c r="G5876" s="325" t="n">
        <v>7894</v>
      </c>
      <c r="H5876" s="300" t="n">
        <v>7533</v>
      </c>
      <c r="I5876" s="300" t="n">
        <v>5</v>
      </c>
      <c r="J5876" s="320">
        <f>+(((G5876-F5876)-(H5876-F5876))/(H5876-F5876))*100</f>
        <v/>
      </c>
      <c r="K5876" s="321" t="n"/>
      <c r="L5876" s="322">
        <f>AVERAGE(J5876:J5877)</f>
        <v/>
      </c>
      <c r="M5876" s="322">
        <f>_xlfn.STDEV.S(J5876,J5877)</f>
        <v/>
      </c>
      <c r="N5876" s="304" t="n"/>
    </row>
    <row r="5877" ht="15.75" customHeight="1" s="412">
      <c r="A5877" s="300" t="n">
        <v>5950</v>
      </c>
      <c r="B5877" s="300" t="n">
        <v>98</v>
      </c>
      <c r="C5877" s="300" t="inlineStr">
        <is>
          <t>T202</t>
        </is>
      </c>
      <c r="D5877" s="300" t="n">
        <v>22</v>
      </c>
      <c r="E5877" s="301" t="n">
        <v>43685</v>
      </c>
      <c r="F5877" s="300" t="n">
        <v>5252</v>
      </c>
      <c r="G5877" s="325" t="n">
        <v>7973</v>
      </c>
      <c r="H5877" s="300" t="n">
        <v>7587</v>
      </c>
      <c r="I5877" s="300" t="n"/>
      <c r="J5877" s="320">
        <f>+(((G5877-F5877)-(H5877-F5877))/(H5877-F5877))*100</f>
        <v/>
      </c>
      <c r="K5877" s="321" t="n"/>
      <c r="L5877" s="323" t="n"/>
      <c r="M5877" s="324" t="n"/>
      <c r="N5877" s="304" t="n"/>
    </row>
    <row r="5878" ht="15.75" customHeight="1" s="412">
      <c r="A5878" s="300" t="n">
        <v>5951</v>
      </c>
      <c r="B5878" s="300" t="n">
        <v>99</v>
      </c>
      <c r="C5878" s="300" t="inlineStr">
        <is>
          <t>T203</t>
        </is>
      </c>
      <c r="D5878" s="300" t="n">
        <v>22</v>
      </c>
      <c r="E5878" s="301" t="n">
        <v>43685</v>
      </c>
      <c r="F5878" s="300" t="n">
        <v>5182</v>
      </c>
      <c r="G5878" s="325" t="n">
        <v>7357</v>
      </c>
      <c r="H5878" s="300" t="n">
        <v>7055</v>
      </c>
      <c r="I5878" s="300" t="n">
        <v>7</v>
      </c>
      <c r="J5878" s="320">
        <f>+(((G5878-F5878)-(H5878-F5878))/(H5878-F5878))*100</f>
        <v/>
      </c>
      <c r="K5878" s="321" t="n"/>
      <c r="L5878" s="322">
        <f>AVERAGE(J5878:J5879)</f>
        <v/>
      </c>
      <c r="M5878" s="322">
        <f>_xlfn.STDEV.S(J5878,J5879)</f>
        <v/>
      </c>
      <c r="N5878" s="304" t="n"/>
    </row>
    <row r="5879" ht="15.75" customHeight="1" s="412">
      <c r="A5879" s="300" t="n">
        <v>5952</v>
      </c>
      <c r="B5879" s="300" t="n">
        <v>99</v>
      </c>
      <c r="C5879" s="300" t="inlineStr">
        <is>
          <t>T203</t>
        </is>
      </c>
      <c r="D5879" s="300" t="n">
        <v>22</v>
      </c>
      <c r="E5879" s="301" t="n">
        <v>43685</v>
      </c>
      <c r="F5879" s="300" t="n">
        <v>5182</v>
      </c>
      <c r="G5879" s="325" t="n">
        <v>7347</v>
      </c>
      <c r="H5879" s="300" t="n">
        <v>7036</v>
      </c>
      <c r="I5879" s="300" t="n"/>
      <c r="J5879" s="320">
        <f>+(((G5879-F5879)-(H5879-F5879))/(H5879-F5879))*100</f>
        <v/>
      </c>
      <c r="K5879" s="321" t="n"/>
      <c r="L5879" s="323" t="n"/>
      <c r="M5879" s="324" t="n"/>
      <c r="N5879" s="304" t="n"/>
    </row>
    <row r="5880" ht="15.75" customHeight="1" s="412">
      <c r="A5880" s="300" t="n">
        <v>5953</v>
      </c>
      <c r="B5880" s="300" t="n">
        <v>100</v>
      </c>
      <c r="C5880" s="300" t="inlineStr">
        <is>
          <t>T204</t>
        </is>
      </c>
      <c r="D5880" s="300" t="n">
        <v>22</v>
      </c>
      <c r="E5880" s="301" t="n">
        <v>43685</v>
      </c>
      <c r="F5880" s="300" t="n">
        <v>5209</v>
      </c>
      <c r="G5880" s="325" t="n">
        <v>7645</v>
      </c>
      <c r="H5880" s="300" t="n">
        <v>7301</v>
      </c>
      <c r="I5880" s="300" t="n">
        <v>6</v>
      </c>
      <c r="J5880" s="320">
        <f>+(((G5880-F5880)-(H5880-F5880))/(H5880-F5880))*100</f>
        <v/>
      </c>
      <c r="K5880" s="321" t="n"/>
      <c r="L5880" s="322">
        <f>AVERAGE(J5880:J5881)</f>
        <v/>
      </c>
      <c r="M5880" s="322">
        <f>_xlfn.STDEV.S(J5880,J5881)</f>
        <v/>
      </c>
      <c r="N5880" s="304" t="n"/>
    </row>
    <row r="5881" ht="15.75" customHeight="1" s="412">
      <c r="A5881" s="300" t="n">
        <v>5954</v>
      </c>
      <c r="B5881" s="300" t="n">
        <v>100</v>
      </c>
      <c r="C5881" s="300" t="inlineStr">
        <is>
          <t>T204</t>
        </is>
      </c>
      <c r="D5881" s="300" t="n">
        <v>22</v>
      </c>
      <c r="E5881" s="301" t="n">
        <v>43685</v>
      </c>
      <c r="F5881" s="300" t="n">
        <v>5209</v>
      </c>
      <c r="G5881" s="325" t="n">
        <v>7491</v>
      </c>
      <c r="H5881" s="300" t="n">
        <v>7152</v>
      </c>
      <c r="I5881" s="300" t="n"/>
      <c r="J5881" s="320">
        <f>+(((G5881-F5881)-(H5881-F5881))/(H5881-F5881))*100</f>
        <v/>
      </c>
      <c r="K5881" s="321" t="n"/>
      <c r="L5881" s="323" t="n"/>
      <c r="M5881" s="324" t="n"/>
      <c r="N5881" s="304" t="n"/>
    </row>
    <row r="5882" ht="15.75" customHeight="1" s="412">
      <c r="A5882" s="300" t="n">
        <v>5955</v>
      </c>
      <c r="B5882" s="300" t="n">
        <v>101</v>
      </c>
      <c r="C5882" s="300" t="inlineStr">
        <is>
          <t>T207</t>
        </is>
      </c>
      <c r="D5882" s="300" t="n">
        <v>22</v>
      </c>
      <c r="E5882" s="301" t="n">
        <v>43685</v>
      </c>
      <c r="F5882" s="300" t="n">
        <v>5208</v>
      </c>
      <c r="G5882" s="325" t="n">
        <v>6807</v>
      </c>
      <c r="H5882" s="300" t="n">
        <v>6587</v>
      </c>
      <c r="I5882" s="300" t="n">
        <v>6</v>
      </c>
      <c r="J5882" s="320">
        <f>+(((G5882-F5882)-(H5882-F5882))/(H5882-F5882))*100</f>
        <v/>
      </c>
      <c r="K5882" s="321" t="n"/>
      <c r="L5882" s="322">
        <f>AVERAGE(J5882:J5883)</f>
        <v/>
      </c>
      <c r="M5882" s="322">
        <f>_xlfn.STDEV.S(J5882,J5883)</f>
        <v/>
      </c>
      <c r="N5882" s="304" t="n"/>
    </row>
    <row r="5883" ht="15.75" customHeight="1" s="412">
      <c r="A5883" s="300" t="n">
        <v>5956</v>
      </c>
      <c r="B5883" s="300" t="n">
        <v>101</v>
      </c>
      <c r="C5883" s="300" t="inlineStr">
        <is>
          <t>T207</t>
        </is>
      </c>
      <c r="D5883" s="300" t="n">
        <v>22</v>
      </c>
      <c r="E5883" s="301" t="n">
        <v>43685</v>
      </c>
      <c r="F5883" s="300" t="n">
        <v>5208</v>
      </c>
      <c r="G5883" s="325" t="n">
        <v>6856</v>
      </c>
      <c r="H5883" s="300" t="n">
        <v>6612</v>
      </c>
      <c r="I5883" s="300" t="n"/>
      <c r="J5883" s="320">
        <f>+(((G5883-F5883)-(H5883-F5883))/(H5883-F5883))*100</f>
        <v/>
      </c>
      <c r="K5883" s="321" t="n"/>
      <c r="L5883" s="323" t="n"/>
      <c r="M5883" s="324" t="n"/>
      <c r="N5883" s="304" t="n"/>
    </row>
    <row r="5884" ht="15.75" customHeight="1" s="412">
      <c r="A5884" s="300" t="n">
        <v>5957</v>
      </c>
      <c r="B5884" s="300" t="n">
        <v>102</v>
      </c>
      <c r="C5884" s="300" t="inlineStr">
        <is>
          <t>T208</t>
        </is>
      </c>
      <c r="D5884" s="300" t="n">
        <v>22</v>
      </c>
      <c r="E5884" s="301" t="n">
        <v>43685</v>
      </c>
      <c r="F5884" s="300" t="n">
        <v>5224</v>
      </c>
      <c r="G5884" s="325" t="n">
        <v>8124</v>
      </c>
      <c r="H5884" s="300" t="n">
        <v>7725</v>
      </c>
      <c r="I5884" s="300" t="n">
        <v>6</v>
      </c>
      <c r="J5884" s="320">
        <f>+(((G5884-F5884)-(H5884-F5884))/(H5884-F5884))*100</f>
        <v/>
      </c>
      <c r="K5884" s="321" t="n"/>
      <c r="L5884" s="322">
        <f>AVERAGE(J5884:J5885)</f>
        <v/>
      </c>
      <c r="M5884" s="322">
        <f>_xlfn.STDEV.S(J5884,J5885)</f>
        <v/>
      </c>
      <c r="N5884" s="304" t="n"/>
    </row>
    <row r="5885" ht="15.75" customHeight="1" s="412">
      <c r="A5885" s="300" t="n">
        <v>5958</v>
      </c>
      <c r="B5885" s="300" t="n">
        <v>102</v>
      </c>
      <c r="C5885" s="300" t="inlineStr">
        <is>
          <t>T208</t>
        </is>
      </c>
      <c r="D5885" s="300" t="n">
        <v>22</v>
      </c>
      <c r="E5885" s="301" t="n">
        <v>43685</v>
      </c>
      <c r="F5885" s="300" t="n">
        <v>5224</v>
      </c>
      <c r="G5885" s="325" t="n">
        <v>8012</v>
      </c>
      <c r="H5885" s="300" t="n">
        <v>7602</v>
      </c>
      <c r="I5885" s="300" t="n"/>
      <c r="J5885" s="320">
        <f>+(((G5885-F5885)-(H5885-F5885))/(H5885-F5885))*100</f>
        <v/>
      </c>
      <c r="K5885" s="321" t="n"/>
      <c r="L5885" s="323" t="n"/>
      <c r="M5885" s="324" t="n"/>
      <c r="N5885" s="304" t="n"/>
    </row>
    <row r="5886" ht="15.75" customHeight="1" s="412">
      <c r="A5886" s="300" t="n">
        <v>5959</v>
      </c>
      <c r="B5886" s="300" t="n">
        <v>103</v>
      </c>
      <c r="C5886" s="300" t="inlineStr">
        <is>
          <t>T209</t>
        </is>
      </c>
      <c r="D5886" s="300" t="n">
        <v>22</v>
      </c>
      <c r="E5886" s="301" t="n">
        <v>43685</v>
      </c>
      <c r="F5886" s="300" t="n">
        <v>5213</v>
      </c>
      <c r="G5886" s="325" t="n">
        <v>6700</v>
      </c>
      <c r="H5886" s="300" t="n">
        <v>6497</v>
      </c>
      <c r="I5886" s="300" t="n">
        <v>7</v>
      </c>
      <c r="J5886" s="320">
        <f>+(((G5886-F5886)-(H5886-F5886))/(H5886-F5886))*100</f>
        <v/>
      </c>
      <c r="K5886" s="321" t="n"/>
      <c r="L5886" s="322">
        <f>AVERAGE(J5886:J5887)</f>
        <v/>
      </c>
      <c r="M5886" s="322">
        <f>_xlfn.STDEV.S(J5886,J5887)</f>
        <v/>
      </c>
      <c r="N5886" s="304" t="n"/>
    </row>
    <row r="5887" ht="15.75" customHeight="1" s="412">
      <c r="A5887" s="300" t="n">
        <v>5960</v>
      </c>
      <c r="B5887" s="300" t="n">
        <v>103</v>
      </c>
      <c r="C5887" s="300" t="inlineStr">
        <is>
          <t>T209</t>
        </is>
      </c>
      <c r="D5887" s="300" t="n">
        <v>22</v>
      </c>
      <c r="E5887" s="301" t="n">
        <v>43685</v>
      </c>
      <c r="F5887" s="300" t="n">
        <v>5213</v>
      </c>
      <c r="G5887" s="325" t="n">
        <v>6673</v>
      </c>
      <c r="H5887" s="300" t="n">
        <v>6470</v>
      </c>
      <c r="I5887" s="300" t="n"/>
      <c r="J5887" s="320">
        <f>+(((G5887-F5887)-(H5887-F5887))/(H5887-F5887))*100</f>
        <v/>
      </c>
      <c r="K5887" s="321" t="n"/>
      <c r="L5887" s="323" t="n"/>
      <c r="M5887" s="324" t="n"/>
      <c r="N5887" s="304" t="n"/>
    </row>
    <row r="5888" ht="15.75" customHeight="1" s="412">
      <c r="A5888" s="300" t="n">
        <v>5961</v>
      </c>
      <c r="B5888" s="300" t="n">
        <v>104</v>
      </c>
      <c r="C5888" s="300" t="inlineStr">
        <is>
          <t>T210</t>
        </is>
      </c>
      <c r="D5888" s="300" t="n">
        <v>22</v>
      </c>
      <c r="E5888" s="301" t="n">
        <v>43685</v>
      </c>
      <c r="F5888" s="300" t="n">
        <v>5257</v>
      </c>
      <c r="G5888" s="325" t="n">
        <v>7427</v>
      </c>
      <c r="H5888" s="300" t="n">
        <v>7131</v>
      </c>
      <c r="I5888" s="300" t="n">
        <v>10</v>
      </c>
      <c r="J5888" s="320">
        <f>+(((G5888-F5888)-(H5888-F5888))/(H5888-F5888))*100</f>
        <v/>
      </c>
      <c r="K5888" s="321" t="n"/>
      <c r="L5888" s="322">
        <f>AVERAGE(J5888:J5889)</f>
        <v/>
      </c>
      <c r="M5888" s="322">
        <f>_xlfn.STDEV.S(J5888,J5889)</f>
        <v/>
      </c>
      <c r="N5888" s="304" t="n"/>
    </row>
    <row r="5889" ht="15.75" customHeight="1" s="412">
      <c r="A5889" s="300" t="n">
        <v>5962</v>
      </c>
      <c r="B5889" s="300" t="n">
        <v>104</v>
      </c>
      <c r="C5889" s="300" t="inlineStr">
        <is>
          <t>T210</t>
        </is>
      </c>
      <c r="D5889" s="300" t="n">
        <v>22</v>
      </c>
      <c r="E5889" s="301" t="n">
        <v>43685</v>
      </c>
      <c r="F5889" s="300" t="n">
        <v>5257</v>
      </c>
      <c r="G5889" s="325" t="n">
        <v>7149</v>
      </c>
      <c r="H5889" s="300" t="n">
        <v>6885</v>
      </c>
      <c r="I5889" s="300" t="n"/>
      <c r="J5889" s="320">
        <f>+(((G5889-F5889)-(H5889-F5889))/(H5889-F5889))*100</f>
        <v/>
      </c>
      <c r="K5889" s="321" t="n"/>
      <c r="L5889" s="323" t="n"/>
      <c r="M5889" s="324" t="n"/>
      <c r="N5889" s="304" t="n"/>
    </row>
    <row r="5890" ht="15.75" customHeight="1" s="412">
      <c r="A5890" s="300" t="n">
        <v>5963</v>
      </c>
      <c r="B5890" s="300" t="n">
        <v>105</v>
      </c>
      <c r="C5890" s="300" t="inlineStr">
        <is>
          <t>T211</t>
        </is>
      </c>
      <c r="D5890" s="300" t="n">
        <v>22</v>
      </c>
      <c r="E5890" s="301" t="n">
        <v>43685</v>
      </c>
      <c r="F5890" s="300" t="n">
        <v>5251</v>
      </c>
      <c r="G5890" s="325" t="n">
        <v>8283</v>
      </c>
      <c r="H5890" s="300" t="n">
        <v>7853</v>
      </c>
      <c r="I5890" s="300" t="n">
        <v>8</v>
      </c>
      <c r="J5890" s="320">
        <f>+(((G5890-F5890)-(H5890-F5890))/(H5890-F5890))*100</f>
        <v/>
      </c>
      <c r="K5890" s="321" t="n"/>
      <c r="L5890" s="322">
        <f>AVERAGE(J5890:J5891)</f>
        <v/>
      </c>
      <c r="M5890" s="322">
        <f>_xlfn.STDEV.S(J5890,J5891)</f>
        <v/>
      </c>
      <c r="N5890" s="304" t="n"/>
    </row>
    <row r="5891" ht="15.75" customHeight="1" s="412">
      <c r="A5891" s="300" t="n">
        <v>5964</v>
      </c>
      <c r="B5891" s="300" t="n">
        <v>105</v>
      </c>
      <c r="C5891" s="300" t="inlineStr">
        <is>
          <t>T211</t>
        </is>
      </c>
      <c r="D5891" s="300" t="n">
        <v>22</v>
      </c>
      <c r="E5891" s="301" t="n">
        <v>43685</v>
      </c>
      <c r="F5891" s="300" t="n">
        <v>5251</v>
      </c>
      <c r="G5891" s="325" t="n">
        <v>8217</v>
      </c>
      <c r="H5891" s="300" t="n">
        <v>7786</v>
      </c>
      <c r="I5891" s="300" t="n"/>
      <c r="J5891" s="320">
        <f>+(((G5891-F5891)-(H5891-F5891))/(H5891-F5891))*100</f>
        <v/>
      </c>
      <c r="K5891" s="321" t="n"/>
      <c r="L5891" s="323" t="n"/>
      <c r="M5891" s="324" t="n"/>
      <c r="N5891" s="304" t="n"/>
    </row>
    <row r="5892" ht="15.75" customHeight="1" s="412">
      <c r="A5892" s="300" t="n">
        <v>5965</v>
      </c>
      <c r="B5892" s="300" t="n">
        <v>106</v>
      </c>
      <c r="C5892" s="300" t="inlineStr">
        <is>
          <t>T213</t>
        </is>
      </c>
      <c r="D5892" s="300" t="n">
        <v>22</v>
      </c>
      <c r="E5892" s="301" t="n">
        <v>43685</v>
      </c>
      <c r="F5892" s="300" t="n">
        <v>5219</v>
      </c>
      <c r="G5892" s="325" t="n">
        <v>6967</v>
      </c>
      <c r="H5892" s="300" t="n">
        <v>6724</v>
      </c>
      <c r="I5892" s="300" t="n">
        <v>9</v>
      </c>
      <c r="J5892" s="320">
        <f>+(((G5892-F5892)-(H5892-F5892))/(H5892-F5892))*100</f>
        <v/>
      </c>
      <c r="K5892" s="321" t="n"/>
      <c r="L5892" s="322">
        <f>AVERAGE(J5892:J5893)</f>
        <v/>
      </c>
      <c r="M5892" s="322">
        <f>_xlfn.STDEV.S(J5892,J5893)</f>
        <v/>
      </c>
      <c r="N5892" s="304" t="n"/>
    </row>
    <row r="5893" ht="15.75" customHeight="1" s="412">
      <c r="A5893" s="300" t="n">
        <v>5966</v>
      </c>
      <c r="B5893" s="300" t="n">
        <v>106</v>
      </c>
      <c r="C5893" s="300" t="inlineStr">
        <is>
          <t>T213</t>
        </is>
      </c>
      <c r="D5893" s="300" t="n">
        <v>22</v>
      </c>
      <c r="E5893" s="301" t="n">
        <v>43685</v>
      </c>
      <c r="F5893" s="300" t="n">
        <v>5219</v>
      </c>
      <c r="G5893" s="325" t="n">
        <v>6950</v>
      </c>
      <c r="H5893" s="300" t="n">
        <v>6698</v>
      </c>
      <c r="I5893" s="300" t="n"/>
      <c r="J5893" s="320">
        <f>+(((G5893-F5893)-(H5893-F5893))/(H5893-F5893))*100</f>
        <v/>
      </c>
      <c r="K5893" s="321" t="n"/>
      <c r="L5893" s="323" t="n"/>
      <c r="M5893" s="324" t="n"/>
      <c r="N5893" s="304" t="n"/>
    </row>
    <row r="5894" ht="15.75" customHeight="1" s="412">
      <c r="A5894" s="300" t="n">
        <v>5967</v>
      </c>
      <c r="B5894" s="300" t="n">
        <v>107</v>
      </c>
      <c r="C5894" s="300" t="inlineStr">
        <is>
          <t>T214</t>
        </is>
      </c>
      <c r="D5894" s="300" t="n">
        <v>22</v>
      </c>
      <c r="E5894" s="301" t="n">
        <v>43685</v>
      </c>
      <c r="F5894" s="300" t="n">
        <v>5226</v>
      </c>
      <c r="G5894" s="325" t="n">
        <v>8331</v>
      </c>
      <c r="H5894" s="300" t="n">
        <v>7894</v>
      </c>
      <c r="I5894" s="300" t="n">
        <v>6</v>
      </c>
      <c r="J5894" s="320">
        <f>+(((G5894-F5894)-(H5894-F5894))/(H5894-F5894))*100</f>
        <v/>
      </c>
      <c r="K5894" s="321" t="n"/>
      <c r="L5894" s="322">
        <f>AVERAGE(J5894:J5895)</f>
        <v/>
      </c>
      <c r="M5894" s="322">
        <f>_xlfn.STDEV.S(J5894,J5895)</f>
        <v/>
      </c>
      <c r="N5894" s="304" t="n"/>
    </row>
    <row r="5895" ht="15.75" customHeight="1" s="412">
      <c r="A5895" s="300" t="n">
        <v>5968</v>
      </c>
      <c r="B5895" s="300" t="n">
        <v>107</v>
      </c>
      <c r="C5895" s="300" t="inlineStr">
        <is>
          <t>T214</t>
        </is>
      </c>
      <c r="D5895" s="300" t="n">
        <v>22</v>
      </c>
      <c r="E5895" s="301" t="n">
        <v>43685</v>
      </c>
      <c r="F5895" s="300" t="n">
        <v>5226</v>
      </c>
      <c r="G5895" s="325" t="n">
        <v>8430</v>
      </c>
      <c r="H5895" s="300" t="n">
        <v>7954</v>
      </c>
      <c r="I5895" s="300" t="n"/>
      <c r="J5895" s="320">
        <f>+(((G5895-F5895)-(H5895-F5895))/(H5895-F5895))*100</f>
        <v/>
      </c>
      <c r="K5895" s="321" t="n"/>
      <c r="L5895" s="323" t="n"/>
      <c r="M5895" s="324" t="n"/>
      <c r="N5895" s="304" t="n"/>
    </row>
    <row r="5896" ht="15.75" customHeight="1" s="412">
      <c r="A5896" s="300" t="n">
        <v>5969</v>
      </c>
      <c r="B5896" s="300" t="n">
        <v>108</v>
      </c>
      <c r="C5896" s="300" t="inlineStr">
        <is>
          <t>T215</t>
        </is>
      </c>
      <c r="D5896" s="300" t="n">
        <v>22</v>
      </c>
      <c r="E5896" s="301" t="n">
        <v>43685</v>
      </c>
      <c r="F5896" s="300" t="n">
        <v>5274</v>
      </c>
      <c r="G5896" s="325" t="n">
        <v>6462</v>
      </c>
      <c r="H5896" s="300" t="n">
        <v>6307</v>
      </c>
      <c r="I5896" s="300" t="n">
        <v>7</v>
      </c>
      <c r="J5896" s="320">
        <f>+(((G5896-F5896)-(H5896-F5896))/(H5896-F5896))*100</f>
        <v/>
      </c>
      <c r="K5896" s="321" t="n"/>
      <c r="L5896" s="322">
        <f>AVERAGE(J5896:J5897)</f>
        <v/>
      </c>
      <c r="M5896" s="322">
        <f>_xlfn.STDEV.S(J5896,J5897)</f>
        <v/>
      </c>
      <c r="N5896" s="304" t="n"/>
    </row>
    <row r="5897" ht="15.75" customHeight="1" s="412">
      <c r="A5897" s="300" t="n">
        <v>5970</v>
      </c>
      <c r="B5897" s="300" t="n">
        <v>108</v>
      </c>
      <c r="C5897" s="300" t="inlineStr">
        <is>
          <t>T215</t>
        </is>
      </c>
      <c r="D5897" s="300" t="n">
        <v>22</v>
      </c>
      <c r="E5897" s="301" t="n">
        <v>43685</v>
      </c>
      <c r="F5897" s="300" t="n">
        <v>5274</v>
      </c>
      <c r="G5897" s="325" t="n">
        <v>6506</v>
      </c>
      <c r="H5897" s="300" t="n">
        <v>6330</v>
      </c>
      <c r="I5897" s="300" t="n"/>
      <c r="J5897" s="320">
        <f>+(((G5897-F5897)-(H5897-F5897))/(H5897-F5897))*100</f>
        <v/>
      </c>
      <c r="K5897" s="321" t="n"/>
      <c r="L5897" s="323" t="n"/>
      <c r="M5897" s="324" t="n"/>
      <c r="N5897" s="304" t="n"/>
    </row>
    <row r="5898" ht="15.75" customHeight="1" s="412">
      <c r="A5898" s="300" t="n">
        <v>5971</v>
      </c>
      <c r="B5898" s="300" t="n">
        <v>109</v>
      </c>
      <c r="C5898" s="300" t="inlineStr">
        <is>
          <t>T216</t>
        </is>
      </c>
      <c r="D5898" s="300" t="n">
        <v>22</v>
      </c>
      <c r="E5898" s="301" t="n">
        <v>43685</v>
      </c>
      <c r="F5898" s="300" t="n">
        <v>5191</v>
      </c>
      <c r="G5898" s="325" t="n">
        <v>8155</v>
      </c>
      <c r="H5898" s="300" t="n">
        <v>7735</v>
      </c>
      <c r="I5898" s="300" t="n">
        <v>6</v>
      </c>
      <c r="J5898" s="320">
        <f>+(((G5898-F5898)-(H5898-F5898))/(H5898-F5898))*100</f>
        <v/>
      </c>
      <c r="K5898" s="321" t="n"/>
      <c r="L5898" s="322">
        <f>AVERAGE(J5898:J5899)</f>
        <v/>
      </c>
      <c r="M5898" s="322">
        <f>_xlfn.STDEV.S(J5898,J5899)</f>
        <v/>
      </c>
      <c r="N5898" s="304" t="n"/>
    </row>
    <row r="5899" ht="15.75" customHeight="1" s="412">
      <c r="A5899" s="300" t="n">
        <v>5972</v>
      </c>
      <c r="B5899" s="300" t="n">
        <v>109</v>
      </c>
      <c r="C5899" s="300" t="inlineStr">
        <is>
          <t>T216</t>
        </is>
      </c>
      <c r="D5899" s="300" t="n">
        <v>22</v>
      </c>
      <c r="E5899" s="301" t="n">
        <v>43685</v>
      </c>
      <c r="F5899" s="300" t="n">
        <v>5191</v>
      </c>
      <c r="G5899" s="325" t="n">
        <v>8449</v>
      </c>
      <c r="H5899" s="300" t="n">
        <v>7984</v>
      </c>
      <c r="I5899" s="300" t="n"/>
      <c r="J5899" s="320">
        <f>+(((G5899-F5899)-(H5899-F5899))/(H5899-F5899))*100</f>
        <v/>
      </c>
      <c r="K5899" s="321" t="n"/>
      <c r="L5899" s="323" t="n"/>
      <c r="M5899" s="324" t="n"/>
      <c r="N5899" s="304" t="n"/>
    </row>
    <row r="5900" ht="15.75" customHeight="1" s="412">
      <c r="A5900" s="300" t="n">
        <v>5973</v>
      </c>
      <c r="B5900" s="300" t="n">
        <v>110</v>
      </c>
      <c r="C5900" s="300" t="inlineStr">
        <is>
          <t>T217</t>
        </is>
      </c>
      <c r="D5900" s="300" t="n">
        <v>22</v>
      </c>
      <c r="E5900" s="301" t="n">
        <v>43685</v>
      </c>
      <c r="F5900" s="300" t="n">
        <v>5243</v>
      </c>
      <c r="G5900" s="325" t="n">
        <v>7353</v>
      </c>
      <c r="H5900" s="300" t="n">
        <v>7077</v>
      </c>
      <c r="I5900" s="300" t="n">
        <v>7</v>
      </c>
      <c r="J5900" s="320">
        <f>+(((G5900-F5900)-(H5900-F5900))/(H5900-F5900))*100</f>
        <v/>
      </c>
      <c r="K5900" s="321" t="n"/>
      <c r="L5900" s="322">
        <f>AVERAGE(J5900:J5901)</f>
        <v/>
      </c>
      <c r="M5900" s="322">
        <f>_xlfn.STDEV.S(J5900,J5901)</f>
        <v/>
      </c>
      <c r="N5900" s="304" t="n"/>
    </row>
    <row r="5901" ht="15.75" customHeight="1" s="412">
      <c r="A5901" s="300" t="n">
        <v>5974</v>
      </c>
      <c r="B5901" s="300" t="n">
        <v>110</v>
      </c>
      <c r="C5901" s="300" t="inlineStr">
        <is>
          <t>T217</t>
        </is>
      </c>
      <c r="D5901" s="300" t="n">
        <v>22</v>
      </c>
      <c r="E5901" s="301" t="n">
        <v>43685</v>
      </c>
      <c r="F5901" s="300" t="n">
        <v>5243</v>
      </c>
      <c r="G5901" s="325" t="n">
        <v>7552</v>
      </c>
      <c r="H5901" s="300" t="n">
        <v>7237</v>
      </c>
      <c r="I5901" s="300" t="n"/>
      <c r="J5901" s="320">
        <f>+(((G5901-F5901)-(H5901-F5901))/(H5901-F5901))*100</f>
        <v/>
      </c>
      <c r="K5901" s="321" t="n"/>
      <c r="L5901" s="323" t="n"/>
      <c r="M5901" s="324" t="n"/>
      <c r="N5901" s="304" t="n"/>
    </row>
    <row r="5902" ht="15.75" customHeight="1" s="412">
      <c r="A5902" s="300" t="n">
        <v>5975</v>
      </c>
      <c r="B5902" s="300" t="n">
        <v>111</v>
      </c>
      <c r="C5902" s="300" t="inlineStr">
        <is>
          <t>T218</t>
        </is>
      </c>
      <c r="D5902" s="300" t="n">
        <v>22</v>
      </c>
      <c r="E5902" s="301" t="n">
        <v>43685</v>
      </c>
      <c r="F5902" s="300" t="n">
        <v>5213</v>
      </c>
      <c r="G5902" s="325" t="n">
        <v>6969</v>
      </c>
      <c r="H5902" s="300" t="n">
        <v>6725</v>
      </c>
      <c r="I5902" s="300" t="n">
        <v>7</v>
      </c>
      <c r="J5902" s="320">
        <f>+(((G5902-F5902)-(H5902-F5902))/(H5902-F5902))*100</f>
        <v/>
      </c>
      <c r="K5902" s="321" t="n"/>
      <c r="L5902" s="322">
        <f>AVERAGE(J5902:J5903)</f>
        <v/>
      </c>
      <c r="M5902" s="322">
        <f>_xlfn.STDEV.S(J5902,J5903)</f>
        <v/>
      </c>
      <c r="N5902" s="304" t="n"/>
    </row>
    <row r="5903" ht="15.75" customHeight="1" s="412">
      <c r="A5903" s="300" t="n">
        <v>5976</v>
      </c>
      <c r="B5903" s="300" t="n">
        <v>111</v>
      </c>
      <c r="C5903" s="300" t="inlineStr">
        <is>
          <t>T218</t>
        </is>
      </c>
      <c r="D5903" s="300" t="n">
        <v>22</v>
      </c>
      <c r="E5903" s="301" t="n">
        <v>43685</v>
      </c>
      <c r="F5903" s="300" t="n">
        <v>5213</v>
      </c>
      <c r="G5903" s="325" t="n">
        <v>7007</v>
      </c>
      <c r="H5903" s="300" t="n">
        <v>6740</v>
      </c>
      <c r="I5903" s="300" t="n"/>
      <c r="J5903" s="320">
        <f>+(((G5903-F5903)-(H5903-F5903))/(H5903-F5903))*100</f>
        <v/>
      </c>
      <c r="K5903" s="321" t="n"/>
      <c r="L5903" s="323" t="n"/>
      <c r="M5903" s="324" t="n"/>
      <c r="N5903" s="304" t="n"/>
    </row>
    <row r="5904" ht="15.75" customHeight="1" s="412">
      <c r="A5904" s="300" t="n">
        <v>5977</v>
      </c>
      <c r="B5904" s="300" t="n">
        <v>112</v>
      </c>
      <c r="C5904" s="300" t="inlineStr">
        <is>
          <t>T219</t>
        </is>
      </c>
      <c r="D5904" s="300" t="n">
        <v>22</v>
      </c>
      <c r="E5904" s="301" t="n">
        <v>43685</v>
      </c>
      <c r="F5904" s="300" t="n">
        <v>5197</v>
      </c>
      <c r="G5904" s="325" t="n">
        <v>7604</v>
      </c>
      <c r="H5904" s="300" t="n">
        <v>7279</v>
      </c>
      <c r="I5904" s="300" t="n">
        <v>6</v>
      </c>
      <c r="J5904" s="320">
        <f>+(((G5904-F5904)-(H5904-F5904))/(H5904-F5904))*100</f>
        <v/>
      </c>
      <c r="K5904" s="321" t="n"/>
      <c r="L5904" s="322">
        <f>AVERAGE(J5904:J5905)</f>
        <v/>
      </c>
      <c r="M5904" s="322">
        <f>_xlfn.STDEV.S(J5904,J5905)</f>
        <v/>
      </c>
      <c r="N5904" s="304" t="n"/>
    </row>
    <row r="5905" ht="15.75" customHeight="1" s="412">
      <c r="A5905" s="300" t="n">
        <v>5978</v>
      </c>
      <c r="B5905" s="300" t="n">
        <v>112</v>
      </c>
      <c r="C5905" s="300" t="inlineStr">
        <is>
          <t>T219</t>
        </is>
      </c>
      <c r="D5905" s="300" t="n">
        <v>22</v>
      </c>
      <c r="E5905" s="301" t="n">
        <v>43685</v>
      </c>
      <c r="F5905" s="300" t="n">
        <v>5197</v>
      </c>
      <c r="G5905" s="325" t="n">
        <v>7602</v>
      </c>
      <c r="H5905" s="300" t="n">
        <v>7265</v>
      </c>
      <c r="I5905" s="300" t="n"/>
      <c r="J5905" s="320">
        <f>+(((G5905-F5905)-(H5905-F5905))/(H5905-F5905))*100</f>
        <v/>
      </c>
      <c r="K5905" s="321" t="n"/>
      <c r="L5905" s="323" t="n"/>
      <c r="M5905" s="324" t="n"/>
      <c r="N5905" s="304" t="n"/>
    </row>
    <row r="5906" ht="15.75" customHeight="1" s="412">
      <c r="A5906" s="300" t="n">
        <v>5979</v>
      </c>
      <c r="B5906" s="300" t="n">
        <v>113</v>
      </c>
      <c r="C5906" s="300" t="inlineStr">
        <is>
          <t>T220</t>
        </is>
      </c>
      <c r="D5906" s="300" t="n">
        <v>22</v>
      </c>
      <c r="E5906" s="301" t="n">
        <v>43685</v>
      </c>
      <c r="F5906" s="300" t="n">
        <v>5283</v>
      </c>
      <c r="G5906" s="325" t="n">
        <v>7065</v>
      </c>
      <c r="H5906" s="300" t="n">
        <v>6826</v>
      </c>
      <c r="I5906" s="300" t="n">
        <v>9</v>
      </c>
      <c r="J5906" s="320">
        <f>+(((G5906-F5906)-(H5906-F5906))/(H5906-F5906))*100</f>
        <v/>
      </c>
      <c r="K5906" s="321" t="n"/>
      <c r="L5906" s="322">
        <f>AVERAGE(J5906:J5907)</f>
        <v/>
      </c>
      <c r="M5906" s="322">
        <f>_xlfn.STDEV.S(J5906,J5907)</f>
        <v/>
      </c>
      <c r="N5906" s="304" t="n"/>
    </row>
    <row r="5907" ht="15.75" customHeight="1" s="412">
      <c r="A5907" s="300" t="n">
        <v>5980</v>
      </c>
      <c r="B5907" s="300" t="n">
        <v>113</v>
      </c>
      <c r="C5907" s="300" t="inlineStr">
        <is>
          <t>T220</t>
        </is>
      </c>
      <c r="D5907" s="300" t="n">
        <v>22</v>
      </c>
      <c r="E5907" s="301" t="n">
        <v>43685</v>
      </c>
      <c r="F5907" s="300" t="n">
        <v>5283</v>
      </c>
      <c r="G5907" s="325" t="n">
        <v>7214</v>
      </c>
      <c r="H5907" s="300" t="n">
        <v>6937</v>
      </c>
      <c r="I5907" s="300" t="n"/>
      <c r="J5907" s="320">
        <f>+(((G5907-F5907)-(H5907-F5907))/(H5907-F5907))*100</f>
        <v/>
      </c>
      <c r="K5907" s="321" t="n"/>
      <c r="L5907" s="323" t="n"/>
      <c r="M5907" s="324" t="n"/>
      <c r="N5907" s="304" t="n"/>
    </row>
    <row r="5908" ht="15.75" customHeight="1" s="412">
      <c r="A5908" s="300" t="n">
        <v>5981</v>
      </c>
      <c r="B5908" s="300" t="n">
        <v>114</v>
      </c>
      <c r="C5908" s="300" t="inlineStr">
        <is>
          <t>T221</t>
        </is>
      </c>
      <c r="D5908" s="300" t="n">
        <v>22</v>
      </c>
      <c r="E5908" s="301" t="n">
        <v>43685</v>
      </c>
      <c r="F5908" s="300" t="n">
        <v>5247</v>
      </c>
      <c r="G5908" s="325" t="n">
        <v>8295</v>
      </c>
      <c r="H5908" s="300" t="n">
        <v>7880</v>
      </c>
      <c r="I5908" s="300" t="n">
        <v>5</v>
      </c>
      <c r="J5908" s="320">
        <f>+(((G5908-F5908)-(H5908-F5908))/(H5908-F5908))*100</f>
        <v/>
      </c>
      <c r="K5908" s="321" t="n"/>
      <c r="L5908" s="322">
        <f>AVERAGE(J5908:J5909)</f>
        <v/>
      </c>
      <c r="M5908" s="322">
        <f>_xlfn.STDEV.S(J5908,J5909)</f>
        <v/>
      </c>
      <c r="N5908" s="304" t="n"/>
    </row>
    <row r="5909" ht="15.75" customHeight="1" s="412">
      <c r="A5909" s="300" t="n">
        <v>5982</v>
      </c>
      <c r="B5909" s="300" t="n">
        <v>114</v>
      </c>
      <c r="C5909" s="300" t="inlineStr">
        <is>
          <t>T221</t>
        </is>
      </c>
      <c r="D5909" s="300" t="n">
        <v>22</v>
      </c>
      <c r="E5909" s="301" t="n">
        <v>43685</v>
      </c>
      <c r="F5909" s="300" t="n">
        <v>5247</v>
      </c>
      <c r="G5909" s="325" t="n">
        <v>8317</v>
      </c>
      <c r="H5909" s="300" t="n">
        <v>7869</v>
      </c>
      <c r="I5909" s="300" t="n"/>
      <c r="J5909" s="320">
        <f>+(((G5909-F5909)-(H5909-F5909))/(H5909-F5909))*100</f>
        <v/>
      </c>
      <c r="K5909" s="321" t="n"/>
      <c r="L5909" s="323" t="n"/>
      <c r="M5909" s="324" t="n"/>
      <c r="N5909" s="304" t="n"/>
    </row>
    <row r="5910" ht="15.75" customHeight="1" s="412">
      <c r="A5910" s="300" t="n">
        <v>5983</v>
      </c>
      <c r="B5910" s="300" t="n">
        <v>115</v>
      </c>
      <c r="C5910" s="300" t="inlineStr">
        <is>
          <t>T222</t>
        </is>
      </c>
      <c r="D5910" s="300" t="n">
        <v>22</v>
      </c>
      <c r="E5910" s="301" t="n">
        <v>43685</v>
      </c>
      <c r="F5910" s="300" t="n">
        <v>5260</v>
      </c>
      <c r="G5910" s="325" t="n">
        <v>7859</v>
      </c>
      <c r="H5910" s="300" t="n">
        <v>7504</v>
      </c>
      <c r="I5910" s="300" t="n">
        <v>8</v>
      </c>
      <c r="J5910" s="320">
        <f>+(((G5910-F5910)-(H5910-F5910))/(H5910-F5910))*100</f>
        <v/>
      </c>
      <c r="K5910" s="321" t="n"/>
      <c r="L5910" s="322">
        <f>AVERAGE(J5910:J5911)</f>
        <v/>
      </c>
      <c r="M5910" s="322">
        <f>_xlfn.STDEV.S(J5910,J5911)</f>
        <v/>
      </c>
      <c r="N5910" s="304" t="n"/>
    </row>
    <row r="5911" ht="15.75" customHeight="1" s="412">
      <c r="A5911" s="300" t="n">
        <v>5984</v>
      </c>
      <c r="B5911" s="300" t="n">
        <v>115</v>
      </c>
      <c r="C5911" s="300" t="inlineStr">
        <is>
          <t>T222</t>
        </is>
      </c>
      <c r="D5911" s="300" t="n">
        <v>22</v>
      </c>
      <c r="E5911" s="301" t="n">
        <v>43685</v>
      </c>
      <c r="F5911" s="300" t="n">
        <v>5260</v>
      </c>
      <c r="G5911" s="325" t="n">
        <v>7965</v>
      </c>
      <c r="H5911" s="300" t="n">
        <v>7590</v>
      </c>
      <c r="I5911" s="300" t="n"/>
      <c r="J5911" s="320">
        <f>+(((G5911-F5911)-(H5911-F5911))/(H5911-F5911))*100</f>
        <v/>
      </c>
      <c r="K5911" s="321" t="n"/>
      <c r="L5911" s="323" t="n"/>
      <c r="M5911" s="324" t="n"/>
      <c r="N5911" s="304" t="n"/>
    </row>
    <row r="5912" ht="15.75" customHeight="1" s="412">
      <c r="A5912" s="300" t="n">
        <v>5985</v>
      </c>
      <c r="B5912" s="300" t="n">
        <v>116</v>
      </c>
      <c r="C5912" s="300" t="inlineStr">
        <is>
          <t>T223</t>
        </is>
      </c>
      <c r="D5912" s="300" t="n">
        <v>22</v>
      </c>
      <c r="E5912" s="301" t="n">
        <v>43685</v>
      </c>
      <c r="F5912" s="300" t="n">
        <v>5263</v>
      </c>
      <c r="G5912" s="325" t="n">
        <v>8503</v>
      </c>
      <c r="H5912" s="300" t="n">
        <v>8055</v>
      </c>
      <c r="I5912" s="300" t="n">
        <v>11</v>
      </c>
      <c r="J5912" s="320">
        <f>+(((G5912-F5912)-(H5912-F5912))/(H5912-F5912))*100</f>
        <v/>
      </c>
      <c r="K5912" s="321" t="n"/>
      <c r="L5912" s="322">
        <f>AVERAGE(J5912:J5913)</f>
        <v/>
      </c>
      <c r="M5912" s="322">
        <f>_xlfn.STDEV.S(J5912,J5913)</f>
        <v/>
      </c>
      <c r="N5912" s="304" t="n"/>
    </row>
    <row r="5913" ht="15.75" customHeight="1" s="412">
      <c r="A5913" s="300" t="n">
        <v>5986</v>
      </c>
      <c r="B5913" s="300" t="n">
        <v>116</v>
      </c>
      <c r="C5913" s="300" t="inlineStr">
        <is>
          <t>T223</t>
        </is>
      </c>
      <c r="D5913" s="300" t="n">
        <v>22</v>
      </c>
      <c r="E5913" s="301" t="n">
        <v>43685</v>
      </c>
      <c r="F5913" s="300" t="n">
        <v>5263</v>
      </c>
      <c r="G5913" s="325" t="n">
        <v>9066</v>
      </c>
      <c r="H5913" s="300" t="n">
        <v>8534</v>
      </c>
      <c r="I5913" s="300" t="n"/>
      <c r="J5913" s="320">
        <f>+(((G5913-F5913)-(H5913-F5913))/(H5913-F5913))*100</f>
        <v/>
      </c>
      <c r="K5913" s="321" t="n"/>
      <c r="L5913" s="323" t="n"/>
      <c r="M5913" s="324" t="n"/>
      <c r="N5913" s="304" t="n"/>
    </row>
    <row r="5914" ht="15.75" customHeight="1" s="412">
      <c r="A5914" s="300" t="n">
        <v>5987</v>
      </c>
      <c r="B5914" s="300" t="n">
        <v>117</v>
      </c>
      <c r="C5914" s="300" t="inlineStr">
        <is>
          <t>T224</t>
        </is>
      </c>
      <c r="D5914" s="300" t="n">
        <v>22</v>
      </c>
      <c r="E5914" s="301" t="n">
        <v>43685</v>
      </c>
      <c r="F5914" s="300" t="n">
        <v>5221</v>
      </c>
      <c r="G5914" s="325" t="n">
        <v>7978</v>
      </c>
      <c r="H5914" s="300" t="n">
        <v>7589</v>
      </c>
      <c r="I5914" s="300" t="n">
        <v>6</v>
      </c>
      <c r="J5914" s="320">
        <f>+(((G5914-F5914)-(H5914-F5914))/(H5914-F5914))*100</f>
        <v/>
      </c>
      <c r="K5914" s="321" t="n"/>
      <c r="L5914" s="322">
        <f>AVERAGE(J5914:J5915)</f>
        <v/>
      </c>
      <c r="M5914" s="322">
        <f>_xlfn.STDEV.S(J5914,J5915)</f>
        <v/>
      </c>
      <c r="N5914" s="304" t="n"/>
    </row>
    <row r="5915" ht="15.75" customHeight="1" s="412">
      <c r="A5915" s="300" t="n">
        <v>5988</v>
      </c>
      <c r="B5915" s="300" t="n">
        <v>117</v>
      </c>
      <c r="C5915" s="300" t="inlineStr">
        <is>
          <t>T224</t>
        </is>
      </c>
      <c r="D5915" s="300" t="n">
        <v>22</v>
      </c>
      <c r="E5915" s="301" t="n">
        <v>43685</v>
      </c>
      <c r="F5915" s="300" t="n">
        <v>5221</v>
      </c>
      <c r="G5915" s="325" t="n">
        <v>7957</v>
      </c>
      <c r="H5915" s="300" t="n">
        <v>7557</v>
      </c>
      <c r="I5915" s="300" t="n"/>
      <c r="J5915" s="320">
        <f>+(((G5915-F5915)-(H5915-F5915))/(H5915-F5915))*100</f>
        <v/>
      </c>
      <c r="K5915" s="321" t="n"/>
      <c r="L5915" s="323" t="n"/>
      <c r="M5915" s="324" t="n"/>
      <c r="N5915" s="304" t="n"/>
    </row>
    <row r="5916" ht="15.75" customHeight="1" s="412">
      <c r="A5916" s="300" t="n">
        <v>5989</v>
      </c>
      <c r="B5916" s="300" t="n">
        <v>118</v>
      </c>
      <c r="C5916" s="300" t="inlineStr">
        <is>
          <t>T225</t>
        </is>
      </c>
      <c r="D5916" s="300" t="n">
        <v>22</v>
      </c>
      <c r="E5916" s="301" t="n">
        <v>43685</v>
      </c>
      <c r="F5916" s="300" t="n">
        <v>5249</v>
      </c>
      <c r="G5916" s="325" t="n">
        <v>7584</v>
      </c>
      <c r="H5916" s="300" t="n">
        <v>7266</v>
      </c>
      <c r="I5916" s="300" t="n">
        <v>7</v>
      </c>
      <c r="J5916" s="320">
        <f>+(((G5916-F5916)-(H5916-F5916))/(H5916-F5916))*100</f>
        <v/>
      </c>
      <c r="K5916" s="321" t="n"/>
      <c r="L5916" s="322">
        <f>AVERAGE(J5916:J5917)</f>
        <v/>
      </c>
      <c r="M5916" s="322">
        <f>_xlfn.STDEV.S(J5916,J5917)</f>
        <v/>
      </c>
      <c r="N5916" s="304" t="n"/>
    </row>
    <row r="5917" ht="15.75" customHeight="1" s="412">
      <c r="A5917" s="300" t="n">
        <v>5990</v>
      </c>
      <c r="B5917" s="300" t="n">
        <v>118</v>
      </c>
      <c r="C5917" s="300" t="inlineStr">
        <is>
          <t>T225</t>
        </is>
      </c>
      <c r="D5917" s="300" t="n">
        <v>22</v>
      </c>
      <c r="E5917" s="301" t="n">
        <v>43685</v>
      </c>
      <c r="F5917" s="300" t="n">
        <v>5249</v>
      </c>
      <c r="G5917" s="325" t="n">
        <v>7614</v>
      </c>
      <c r="H5917" s="300" t="n">
        <v>7274</v>
      </c>
      <c r="I5917" s="300" t="n"/>
      <c r="J5917" s="320">
        <f>+(((G5917-F5917)-(H5917-F5917))/(H5917-F5917))*100</f>
        <v/>
      </c>
      <c r="K5917" s="321" t="n"/>
      <c r="L5917" s="323" t="n"/>
      <c r="M5917" s="324" t="n"/>
      <c r="N5917" s="304" t="n"/>
    </row>
    <row r="5918" ht="15.75" customHeight="1" s="412">
      <c r="A5918" s="300" t="n">
        <v>5991</v>
      </c>
      <c r="B5918" s="300" t="n">
        <v>119</v>
      </c>
      <c r="C5918" s="300" t="inlineStr">
        <is>
          <t>T226</t>
        </is>
      </c>
      <c r="D5918" s="300" t="n">
        <v>22</v>
      </c>
      <c r="E5918" s="301" t="n">
        <v>43685</v>
      </c>
      <c r="F5918" s="300" t="n">
        <v>5212</v>
      </c>
      <c r="G5918" s="325" t="n">
        <v>8005</v>
      </c>
      <c r="H5918" s="300" t="n">
        <v>7595</v>
      </c>
      <c r="I5918" s="300" t="n">
        <v>6</v>
      </c>
      <c r="J5918" s="320">
        <f>+(((G5918-F5918)-(H5918-F5918))/(H5918-F5918))*100</f>
        <v/>
      </c>
      <c r="K5918" s="321" t="n"/>
      <c r="L5918" s="322">
        <f>AVERAGE(J5918:J5919)</f>
        <v/>
      </c>
      <c r="M5918" s="322">
        <f>_xlfn.STDEV.S(J5918,J5919)</f>
        <v/>
      </c>
      <c r="N5918" s="304" t="n"/>
    </row>
    <row r="5919" ht="15.75" customHeight="1" s="412">
      <c r="A5919" s="300" t="n">
        <v>5992</v>
      </c>
      <c r="B5919" s="300" t="n">
        <v>119</v>
      </c>
      <c r="C5919" s="300" t="inlineStr">
        <is>
          <t>T226</t>
        </is>
      </c>
      <c r="D5919" s="300" t="n">
        <v>22</v>
      </c>
      <c r="E5919" s="301" t="n">
        <v>43685</v>
      </c>
      <c r="F5919" s="300" t="n">
        <v>5212</v>
      </c>
      <c r="G5919" s="325" t="n">
        <v>7843</v>
      </c>
      <c r="H5919" s="300" t="n">
        <v>7434</v>
      </c>
      <c r="I5919" s="300" t="n"/>
      <c r="J5919" s="320">
        <f>+(((G5919-F5919)-(H5919-F5919))/(H5919-F5919))*100</f>
        <v/>
      </c>
      <c r="K5919" s="321" t="n"/>
      <c r="L5919" s="323" t="n"/>
      <c r="M5919" s="324" t="n"/>
      <c r="N5919" s="304" t="n"/>
    </row>
    <row r="5920" ht="15.75" customHeight="1" s="412">
      <c r="A5920" s="300" t="n">
        <v>5993</v>
      </c>
      <c r="B5920" s="300" t="n">
        <v>120</v>
      </c>
      <c r="C5920" s="300" t="inlineStr">
        <is>
          <t>T227</t>
        </is>
      </c>
      <c r="D5920" s="300" t="n">
        <v>22</v>
      </c>
      <c r="E5920" s="301" t="n">
        <v>43685</v>
      </c>
      <c r="F5920" s="300" t="n">
        <v>5196</v>
      </c>
      <c r="G5920" s="325" t="n">
        <v>7256</v>
      </c>
      <c r="H5920" s="300" t="n">
        <v>6974</v>
      </c>
      <c r="I5920" s="300" t="n">
        <v>7</v>
      </c>
      <c r="J5920" s="320">
        <f>+(((G5920-F5920)-(H5920-F5920))/(H5920-F5920))*100</f>
        <v/>
      </c>
      <c r="K5920" s="321" t="n"/>
      <c r="L5920" s="322">
        <f>AVERAGE(J5920:J5921)</f>
        <v/>
      </c>
      <c r="M5920" s="322">
        <f>_xlfn.STDEV.S(J5920,J5921)</f>
        <v/>
      </c>
      <c r="N5920" s="304" t="n"/>
    </row>
    <row r="5921" ht="15.75" customHeight="1" s="412">
      <c r="A5921" s="300" t="n">
        <v>5994</v>
      </c>
      <c r="B5921" s="300" t="n">
        <v>120</v>
      </c>
      <c r="C5921" s="300" t="inlineStr">
        <is>
          <t>T227</t>
        </is>
      </c>
      <c r="D5921" s="300" t="n">
        <v>22</v>
      </c>
      <c r="E5921" s="301" t="n">
        <v>43685</v>
      </c>
      <c r="F5921" s="300" t="n">
        <v>5196</v>
      </c>
      <c r="G5921" s="325" t="n">
        <v>7218</v>
      </c>
      <c r="H5921" s="300" t="n">
        <v>6919</v>
      </c>
      <c r="I5921" s="300" t="n"/>
      <c r="J5921" s="320">
        <f>+(((G5921-F5921)-(H5921-F5921))/(H5921-F5921))*100</f>
        <v/>
      </c>
      <c r="K5921" s="321" t="n"/>
      <c r="L5921" s="323" t="n"/>
      <c r="M5921" s="324" t="n"/>
      <c r="N5921" s="304" t="n"/>
    </row>
    <row r="5922" ht="15.75" customHeight="1" s="412">
      <c r="A5922" s="300" t="n">
        <v>5995</v>
      </c>
      <c r="B5922" s="300" t="n">
        <v>121</v>
      </c>
      <c r="C5922" s="300" t="inlineStr">
        <is>
          <t>T228</t>
        </is>
      </c>
      <c r="D5922" s="300" t="n">
        <v>22</v>
      </c>
      <c r="E5922" s="301" t="n">
        <v>43685</v>
      </c>
      <c r="F5922" s="300" t="n">
        <v>5262</v>
      </c>
      <c r="G5922" s="325" t="n">
        <v>8188</v>
      </c>
      <c r="H5922" s="300" t="n">
        <v>7771</v>
      </c>
      <c r="I5922" s="300" t="n">
        <v>6</v>
      </c>
      <c r="J5922" s="320">
        <f>+(((G5922-F5922)-(H5922-F5922))/(H5922-F5922))*100</f>
        <v/>
      </c>
      <c r="K5922" s="321" t="n"/>
      <c r="L5922" s="322">
        <f>AVERAGE(J5922:J5923)</f>
        <v/>
      </c>
      <c r="M5922" s="322">
        <f>_xlfn.STDEV.S(J5922,J5923)</f>
        <v/>
      </c>
      <c r="N5922" s="304" t="n"/>
    </row>
    <row r="5923" ht="15.75" customHeight="1" s="412">
      <c r="A5923" s="300" t="n">
        <v>5996</v>
      </c>
      <c r="B5923" s="300" t="n">
        <v>121</v>
      </c>
      <c r="C5923" s="300" t="inlineStr">
        <is>
          <t>T228</t>
        </is>
      </c>
      <c r="D5923" s="300" t="n">
        <v>22</v>
      </c>
      <c r="E5923" s="301" t="n">
        <v>43685</v>
      </c>
      <c r="F5923" s="300" t="n">
        <v>5262</v>
      </c>
      <c r="G5923" s="325" t="n">
        <v>8004</v>
      </c>
      <c r="H5923" s="300" t="n">
        <v>7613</v>
      </c>
      <c r="I5923" s="300" t="n"/>
      <c r="J5923" s="320">
        <f>+(((G5923-F5923)-(H5923-F5923))/(H5923-F5923))*100</f>
        <v/>
      </c>
      <c r="K5923" s="321" t="n"/>
      <c r="L5923" s="323" t="n"/>
      <c r="M5923" s="324" t="n"/>
      <c r="N5923" s="304" t="n"/>
    </row>
    <row r="5924" ht="15.75" customHeight="1" s="412">
      <c r="A5924" s="300" t="n">
        <v>5997</v>
      </c>
      <c r="B5924" s="300" t="n">
        <v>122</v>
      </c>
      <c r="C5924" s="300" t="inlineStr">
        <is>
          <t>T229</t>
        </is>
      </c>
      <c r="D5924" s="300" t="n">
        <v>22</v>
      </c>
      <c r="E5924" s="301" t="n">
        <v>43685</v>
      </c>
      <c r="F5924" s="300" t="n">
        <v>5223</v>
      </c>
      <c r="G5924" s="325" t="n">
        <v>8329</v>
      </c>
      <c r="H5924" s="300" t="n">
        <v>7890</v>
      </c>
      <c r="I5924" s="300" t="n">
        <v>7</v>
      </c>
      <c r="J5924" s="320">
        <f>+(((G5924-F5924)-(H5924-F5924))/(H5924-F5924))*100</f>
        <v/>
      </c>
      <c r="K5924" s="321" t="n"/>
      <c r="L5924" s="322">
        <f>AVERAGE(J5924:J5925)</f>
        <v/>
      </c>
      <c r="M5924" s="322">
        <f>_xlfn.STDEV.S(J5924,J5925)</f>
        <v/>
      </c>
      <c r="N5924" s="304" t="n"/>
    </row>
    <row r="5925" ht="15.75" customHeight="1" s="412">
      <c r="A5925" s="300" t="n">
        <v>5998</v>
      </c>
      <c r="B5925" s="300" t="n">
        <v>122</v>
      </c>
      <c r="C5925" s="300" t="inlineStr">
        <is>
          <t>T229</t>
        </is>
      </c>
      <c r="D5925" s="300" t="n">
        <v>22</v>
      </c>
      <c r="E5925" s="301" t="n">
        <v>43685</v>
      </c>
      <c r="F5925" s="300" t="n">
        <v>5223</v>
      </c>
      <c r="G5925" s="325" t="n">
        <v>8241</v>
      </c>
      <c r="H5925" s="300" t="n">
        <v>7807</v>
      </c>
      <c r="I5925" s="300" t="n"/>
      <c r="J5925" s="320">
        <f>+(((G5925-F5925)-(H5925-F5925))/(H5925-F5925))*100</f>
        <v/>
      </c>
      <c r="K5925" s="321" t="n"/>
      <c r="L5925" s="323" t="n"/>
      <c r="M5925" s="324" t="n"/>
      <c r="N5925" s="304" t="n"/>
    </row>
    <row r="5926" ht="15.75" customHeight="1" s="412">
      <c r="A5926" s="300" t="n">
        <v>5999</v>
      </c>
      <c r="B5926" s="300" t="n">
        <v>123</v>
      </c>
      <c r="C5926" s="300" t="inlineStr">
        <is>
          <t>T230</t>
        </is>
      </c>
      <c r="D5926" s="300" t="n">
        <v>22</v>
      </c>
      <c r="E5926" s="301" t="n">
        <v>43685</v>
      </c>
      <c r="F5926" s="300" t="n">
        <v>5241</v>
      </c>
      <c r="G5926" s="325" t="n">
        <v>7290</v>
      </c>
      <c r="H5926" s="300" t="n">
        <v>7006</v>
      </c>
      <c r="I5926" s="300" t="n">
        <v>10</v>
      </c>
      <c r="J5926" s="320">
        <f>+(((G5926-F5926)-(H5926-F5926))/(H5926-F5926))*100</f>
        <v/>
      </c>
      <c r="K5926" s="321" t="n"/>
      <c r="L5926" s="322">
        <f>AVERAGE(J5926:J5927)</f>
        <v/>
      </c>
      <c r="M5926" s="322">
        <f>_xlfn.STDEV.S(J5926,J5927)</f>
        <v/>
      </c>
      <c r="N5926" s="304" t="n"/>
    </row>
    <row r="5927" ht="15.75" customHeight="1" s="412">
      <c r="A5927" s="300" t="n">
        <v>6000</v>
      </c>
      <c r="B5927" s="300" t="n">
        <v>123</v>
      </c>
      <c r="C5927" s="300" t="inlineStr">
        <is>
          <t>T230</t>
        </is>
      </c>
      <c r="D5927" s="300" t="n">
        <v>22</v>
      </c>
      <c r="E5927" s="301" t="n">
        <v>43685</v>
      </c>
      <c r="F5927" s="300" t="n">
        <v>5241</v>
      </c>
      <c r="G5927" s="325" t="n">
        <v>7309</v>
      </c>
      <c r="H5927" s="300" t="n">
        <v>7013</v>
      </c>
      <c r="I5927" s="300" t="n"/>
      <c r="J5927" s="320">
        <f>+(((G5927-F5927)-(H5927-F5927))/(H5927-F5927))*100</f>
        <v/>
      </c>
      <c r="K5927" s="321" t="n"/>
      <c r="L5927" s="323" t="n"/>
      <c r="M5927" s="324" t="n"/>
      <c r="N5927" s="304" t="n"/>
    </row>
    <row r="5928" ht="15.75" customHeight="1" s="412">
      <c r="A5928" s="300" t="n">
        <v>6001</v>
      </c>
      <c r="B5928" s="300" t="n">
        <v>124</v>
      </c>
      <c r="C5928" s="300" t="inlineStr">
        <is>
          <t>T231</t>
        </is>
      </c>
      <c r="D5928" s="300" t="n">
        <v>22</v>
      </c>
      <c r="E5928" s="301" t="n">
        <v>43685</v>
      </c>
      <c r="F5928" s="300" t="n">
        <v>5265</v>
      </c>
      <c r="G5928" s="325" t="n">
        <v>8443</v>
      </c>
      <c r="H5928" s="300" t="n">
        <v>7983</v>
      </c>
      <c r="I5928" s="300" t="n">
        <v>7</v>
      </c>
      <c r="J5928" s="320">
        <f>+(((G5928-F5928)-(H5928-F5928))/(H5928-F5928))*100</f>
        <v/>
      </c>
      <c r="K5928" s="321" t="n"/>
      <c r="L5928" s="322">
        <f>AVERAGE(J5928:J5929)</f>
        <v/>
      </c>
      <c r="M5928" s="322">
        <f>_xlfn.STDEV.S(J5928,J5929)</f>
        <v/>
      </c>
      <c r="N5928" s="304" t="n"/>
    </row>
    <row r="5929" ht="15.75" customHeight="1" s="412">
      <c r="A5929" s="300" t="n">
        <v>6002</v>
      </c>
      <c r="B5929" s="300" t="n">
        <v>124</v>
      </c>
      <c r="C5929" s="300" t="inlineStr">
        <is>
          <t>T231</t>
        </is>
      </c>
      <c r="D5929" s="300" t="n">
        <v>22</v>
      </c>
      <c r="E5929" s="301" t="n">
        <v>43685</v>
      </c>
      <c r="F5929" s="300" t="n">
        <v>5265</v>
      </c>
      <c r="G5929" s="325" t="n">
        <v>8339</v>
      </c>
      <c r="H5929" s="300" t="n">
        <v>7878</v>
      </c>
      <c r="I5929" s="300" t="n"/>
      <c r="J5929" s="320">
        <f>+(((G5929-F5929)-(H5929-F5929))/(H5929-F5929))*100</f>
        <v/>
      </c>
      <c r="K5929" s="321" t="n"/>
      <c r="L5929" s="323" t="n"/>
      <c r="M5929" s="324" t="n"/>
      <c r="N5929" s="304" t="n"/>
    </row>
    <row r="5930" ht="15.75" customHeight="1" s="412">
      <c r="A5930" s="300" t="n">
        <v>6003</v>
      </c>
      <c r="B5930" s="300" t="n">
        <v>125</v>
      </c>
      <c r="C5930" s="300" t="inlineStr">
        <is>
          <t>T232</t>
        </is>
      </c>
      <c r="D5930" s="300" t="n">
        <v>22</v>
      </c>
      <c r="E5930" s="301" t="n">
        <v>43685</v>
      </c>
      <c r="F5930" s="300" t="n">
        <v>5217</v>
      </c>
      <c r="G5930" s="325" t="n">
        <v>7143</v>
      </c>
      <c r="H5930" s="300" t="n">
        <v>6873</v>
      </c>
      <c r="I5930" s="300" t="n">
        <v>7</v>
      </c>
      <c r="J5930" s="320">
        <f>+(((G5930-F5930)-(H5930-F5930))/(H5930-F5930))*100</f>
        <v/>
      </c>
      <c r="K5930" s="321" t="n"/>
      <c r="L5930" s="322">
        <f>AVERAGE(J5930:J5931)</f>
        <v/>
      </c>
      <c r="M5930" s="322">
        <f>_xlfn.STDEV.S(J5930,J5931)</f>
        <v/>
      </c>
      <c r="N5930" s="304" t="n"/>
    </row>
    <row r="5931" ht="15.75" customHeight="1" s="412">
      <c r="A5931" s="300" t="n">
        <v>6004</v>
      </c>
      <c r="B5931" s="300" t="n">
        <v>125</v>
      </c>
      <c r="C5931" s="300" t="inlineStr">
        <is>
          <t>T232</t>
        </is>
      </c>
      <c r="D5931" s="300" t="n">
        <v>22</v>
      </c>
      <c r="E5931" s="301" t="n">
        <v>43685</v>
      </c>
      <c r="F5931" s="300" t="n">
        <v>5217</v>
      </c>
      <c r="G5931" s="325" t="n">
        <v>7054</v>
      </c>
      <c r="H5931" s="300" t="n">
        <v>6780</v>
      </c>
      <c r="I5931" s="300" t="n"/>
      <c r="J5931" s="320">
        <f>+(((G5931-F5931)-(H5931-F5931))/(H5931-F5931))*100</f>
        <v/>
      </c>
      <c r="K5931" s="321" t="n"/>
      <c r="L5931" s="323" t="n"/>
      <c r="M5931" s="324" t="n"/>
      <c r="N5931" s="304" t="n"/>
    </row>
    <row r="5932" ht="15.75" customHeight="1" s="412">
      <c r="A5932" s="300" t="n">
        <v>6005</v>
      </c>
      <c r="B5932" s="300" t="n">
        <v>126</v>
      </c>
      <c r="C5932" s="300" t="inlineStr">
        <is>
          <t>T233</t>
        </is>
      </c>
      <c r="D5932" s="300" t="n">
        <v>22</v>
      </c>
      <c r="E5932" s="301" t="n">
        <v>43685</v>
      </c>
      <c r="F5932" s="300" t="n">
        <v>5232</v>
      </c>
      <c r="G5932" s="325" t="n">
        <v>7408</v>
      </c>
      <c r="H5932" s="300" t="n">
        <v>7109</v>
      </c>
      <c r="I5932" s="300" t="n">
        <v>7</v>
      </c>
      <c r="J5932" s="320">
        <f>+(((G5932-F5932)-(H5932-F5932))/(H5932-F5932))*100</f>
        <v/>
      </c>
      <c r="K5932" s="321" t="n"/>
      <c r="L5932" s="322">
        <f>AVERAGE(J5932:J5933)</f>
        <v/>
      </c>
      <c r="M5932" s="322">
        <f>_xlfn.STDEV.S(J5932,J5933)</f>
        <v/>
      </c>
      <c r="N5932" s="304" t="n"/>
    </row>
    <row r="5933" ht="15.75" customHeight="1" s="412">
      <c r="A5933" s="300" t="n">
        <v>6006</v>
      </c>
      <c r="B5933" s="300" t="n">
        <v>126</v>
      </c>
      <c r="C5933" s="300" t="inlineStr">
        <is>
          <t>T233</t>
        </is>
      </c>
      <c r="D5933" s="300" t="n">
        <v>22</v>
      </c>
      <c r="E5933" s="301" t="n">
        <v>43685</v>
      </c>
      <c r="F5933" s="300" t="n">
        <v>5232</v>
      </c>
      <c r="G5933" s="325" t="n">
        <v>7414</v>
      </c>
      <c r="H5933" s="300" t="n">
        <v>7091</v>
      </c>
      <c r="I5933" s="300" t="n"/>
      <c r="J5933" s="320">
        <f>+(((G5933-F5933)-(H5933-F5933))/(H5933-F5933))*100</f>
        <v/>
      </c>
      <c r="K5933" s="321" t="n"/>
      <c r="L5933" s="323" t="n"/>
      <c r="M5933" s="324" t="n"/>
      <c r="N5933" s="304" t="n"/>
    </row>
    <row r="5934" ht="15.75" customHeight="1" s="412">
      <c r="A5934" s="300" t="n">
        <v>6007</v>
      </c>
      <c r="B5934" s="300" t="n">
        <v>127</v>
      </c>
      <c r="C5934" s="300" t="inlineStr">
        <is>
          <t>T234</t>
        </is>
      </c>
      <c r="D5934" s="300" t="n">
        <v>22</v>
      </c>
      <c r="E5934" s="301" t="n">
        <v>43685</v>
      </c>
      <c r="F5934" s="300" t="n">
        <v>5247</v>
      </c>
      <c r="G5934" s="325" t="n">
        <v>8628</v>
      </c>
      <c r="H5934" s="300" t="n">
        <v>8159</v>
      </c>
      <c r="I5934" s="300" t="n"/>
      <c r="J5934" s="320">
        <f>+(((G5934-F5934)-(H5934-F5934))/(H5934-F5934))*100</f>
        <v/>
      </c>
      <c r="K5934" s="321" t="n"/>
      <c r="L5934" s="322">
        <f>AVERAGE(J5934:J5935)</f>
        <v/>
      </c>
      <c r="M5934" s="322">
        <f>_xlfn.STDEV.S(J5934,J5935)</f>
        <v/>
      </c>
      <c r="N5934" s="304" t="n"/>
    </row>
    <row r="5935" ht="15.75" customHeight="1" s="412">
      <c r="A5935" s="300" t="n">
        <v>6008</v>
      </c>
      <c r="B5935" s="300" t="n">
        <v>127</v>
      </c>
      <c r="C5935" s="300" t="inlineStr">
        <is>
          <t>T234</t>
        </is>
      </c>
      <c r="D5935" s="300" t="n">
        <v>22</v>
      </c>
      <c r="E5935" s="301" t="n">
        <v>43685</v>
      </c>
      <c r="F5935" s="300" t="n">
        <v>5247</v>
      </c>
      <c r="G5935" s="325" t="n">
        <v>8249</v>
      </c>
      <c r="H5935" s="300" t="n">
        <v>7839</v>
      </c>
      <c r="I5935" s="300" t="n"/>
      <c r="J5935" s="320">
        <f>+(((G5935-F5935)-(H5935-F5935))/(H5935-F5935))*100</f>
        <v/>
      </c>
      <c r="K5935" s="321" t="n"/>
      <c r="L5935" s="323" t="n"/>
      <c r="M5935" s="324" t="n"/>
      <c r="N5935" s="304" t="n"/>
    </row>
    <row r="5936" ht="15.75" customHeight="1" s="412">
      <c r="A5936" s="300" t="n">
        <v>6009</v>
      </c>
      <c r="B5936" s="300" t="n">
        <v>128</v>
      </c>
      <c r="C5936" s="300" t="inlineStr">
        <is>
          <t>T235</t>
        </is>
      </c>
      <c r="D5936" s="300" t="n">
        <v>22</v>
      </c>
      <c r="E5936" s="301" t="n">
        <v>43685</v>
      </c>
      <c r="F5936" s="300" t="n">
        <v>5213</v>
      </c>
      <c r="G5936" s="325" t="n">
        <v>8192</v>
      </c>
      <c r="H5936" s="300" t="n">
        <v>7761</v>
      </c>
      <c r="I5936" s="300" t="n">
        <v>7</v>
      </c>
      <c r="J5936" s="320">
        <f>+(((G5936-F5936)-(H5936-F5936))/(H5936-F5936))*100</f>
        <v/>
      </c>
      <c r="K5936" s="321" t="n"/>
      <c r="L5936" s="322">
        <f>AVERAGE(J5936:J5937)</f>
        <v/>
      </c>
      <c r="M5936" s="322">
        <f>_xlfn.STDEV.S(J5936,J5937)</f>
        <v/>
      </c>
      <c r="N5936" s="304" t="n"/>
    </row>
    <row r="5937" ht="15.75" customHeight="1" s="412">
      <c r="A5937" s="300" t="n">
        <v>6010</v>
      </c>
      <c r="B5937" s="300" t="n">
        <v>128</v>
      </c>
      <c r="C5937" s="300" t="inlineStr">
        <is>
          <t>T235</t>
        </is>
      </c>
      <c r="D5937" s="300" t="n">
        <v>22</v>
      </c>
      <c r="E5937" s="301" t="n">
        <v>43685</v>
      </c>
      <c r="F5937" s="300" t="n">
        <v>5213</v>
      </c>
      <c r="G5937" s="325" t="n">
        <v>8257</v>
      </c>
      <c r="H5937" s="300" t="n">
        <v>7815</v>
      </c>
      <c r="I5937" s="300" t="n"/>
      <c r="J5937" s="320">
        <f>+(((G5937-F5937)-(H5937-F5937))/(H5937-F5937))*100</f>
        <v/>
      </c>
      <c r="K5937" s="321" t="n"/>
      <c r="L5937" s="323" t="n"/>
      <c r="M5937" s="324" t="n"/>
      <c r="N5937" s="304" t="n"/>
    </row>
    <row r="5938" ht="15.75" customHeight="1" s="412">
      <c r="A5938" s="300" t="n">
        <v>6011</v>
      </c>
      <c r="B5938" s="300" t="n">
        <v>129</v>
      </c>
      <c r="C5938" s="300" t="inlineStr">
        <is>
          <t>T236</t>
        </is>
      </c>
      <c r="D5938" s="300" t="n">
        <v>22</v>
      </c>
      <c r="E5938" s="301" t="n">
        <v>43685</v>
      </c>
      <c r="F5938" s="300" t="n">
        <v>5238</v>
      </c>
      <c r="G5938" s="325" t="n">
        <v>7960</v>
      </c>
      <c r="H5938" s="300" t="n">
        <v>7578</v>
      </c>
      <c r="I5938" s="300" t="n">
        <v>7</v>
      </c>
      <c r="J5938" s="320">
        <f>+(((G5938-F5938)-(H5938-F5938))/(H5938-F5938))*100</f>
        <v/>
      </c>
      <c r="K5938" s="321" t="n"/>
      <c r="L5938" s="322">
        <f>AVERAGE(J5938:J5939)</f>
        <v/>
      </c>
      <c r="M5938" s="322">
        <f>_xlfn.STDEV.S(J5938,J5939)</f>
        <v/>
      </c>
      <c r="N5938" s="304" t="n"/>
    </row>
    <row r="5939" ht="15.75" customHeight="1" s="412">
      <c r="A5939" s="300" t="n">
        <v>6012</v>
      </c>
      <c r="B5939" s="300" t="n">
        <v>129</v>
      </c>
      <c r="C5939" s="300" t="inlineStr">
        <is>
          <t>T236</t>
        </is>
      </c>
      <c r="D5939" s="300" t="n">
        <v>22</v>
      </c>
      <c r="E5939" s="301" t="n">
        <v>43685</v>
      </c>
      <c r="F5939" s="300" t="n">
        <v>5238</v>
      </c>
      <c r="G5939" s="325" t="n">
        <v>8115</v>
      </c>
      <c r="H5939" s="300" t="n">
        <v>7698</v>
      </c>
      <c r="I5939" s="300" t="n"/>
      <c r="J5939" s="320">
        <f>+(((G5939-F5939)-(H5939-F5939))/(H5939-F5939))*100</f>
        <v/>
      </c>
      <c r="K5939" s="321" t="n"/>
      <c r="L5939" s="323" t="n"/>
      <c r="M5939" s="324" t="n"/>
      <c r="N5939" s="304" t="n"/>
    </row>
    <row r="5940" ht="15.75" customHeight="1" s="412">
      <c r="A5940" s="300" t="n">
        <v>6013</v>
      </c>
      <c r="B5940" s="300" t="n">
        <v>130</v>
      </c>
      <c r="C5940" s="300" t="inlineStr">
        <is>
          <t>T237</t>
        </is>
      </c>
      <c r="D5940" s="300" t="n">
        <v>22</v>
      </c>
      <c r="E5940" s="301" t="n">
        <v>43685</v>
      </c>
      <c r="F5940" s="300" t="n">
        <v>5212</v>
      </c>
      <c r="G5940" s="325" t="n">
        <v>7887</v>
      </c>
      <c r="H5940" s="300" t="n">
        <v>7506</v>
      </c>
      <c r="I5940" s="300" t="n">
        <v>9</v>
      </c>
      <c r="J5940" s="320">
        <f>+(((G5940-F5940)-(H5940-F5940))/(H5940-F5940))*100</f>
        <v/>
      </c>
      <c r="K5940" s="321" t="n"/>
      <c r="L5940" s="322">
        <f>AVERAGE(J5940:J5941)</f>
        <v/>
      </c>
      <c r="M5940" s="322">
        <f>_xlfn.STDEV.S(J5940,J5941)</f>
        <v/>
      </c>
      <c r="N5940" s="304" t="n"/>
    </row>
    <row r="5941" ht="15.75" customHeight="1" s="412">
      <c r="A5941" s="300" t="n">
        <v>6014</v>
      </c>
      <c r="B5941" s="300" t="n">
        <v>130</v>
      </c>
      <c r="C5941" s="300" t="inlineStr">
        <is>
          <t>T237</t>
        </is>
      </c>
      <c r="D5941" s="300" t="n">
        <v>22</v>
      </c>
      <c r="E5941" s="301" t="n">
        <v>43685</v>
      </c>
      <c r="F5941" s="300" t="n">
        <v>5212</v>
      </c>
      <c r="G5941" s="325" t="n">
        <v>7765</v>
      </c>
      <c r="H5941" s="300" t="n">
        <v>7386</v>
      </c>
      <c r="I5941" s="300" t="n"/>
      <c r="J5941" s="320">
        <f>+(((G5941-F5941)-(H5941-F5941))/(H5941-F5941))*100</f>
        <v/>
      </c>
      <c r="K5941" s="321" t="n"/>
      <c r="L5941" s="323" t="n"/>
      <c r="M5941" s="324" t="n"/>
      <c r="N5941" s="304" t="n"/>
    </row>
    <row r="5942" ht="15.75" customHeight="1" s="412">
      <c r="A5942" s="300" t="n">
        <v>6015</v>
      </c>
      <c r="B5942" s="300" t="n">
        <v>131</v>
      </c>
      <c r="C5942" s="300" t="inlineStr">
        <is>
          <t>T238</t>
        </is>
      </c>
      <c r="D5942" s="300" t="n">
        <v>22</v>
      </c>
      <c r="E5942" s="301" t="n">
        <v>43685</v>
      </c>
      <c r="F5942" s="300" t="n">
        <v>5209</v>
      </c>
      <c r="G5942" s="325" t="n">
        <v>6572</v>
      </c>
      <c r="H5942" s="300" t="n">
        <v>6385</v>
      </c>
      <c r="I5942" s="300" t="n">
        <v>9</v>
      </c>
      <c r="J5942" s="320">
        <f>+(((G5942-F5942)-(H5942-F5942))/(H5942-F5942))*100</f>
        <v/>
      </c>
      <c r="K5942" s="321" t="n"/>
      <c r="L5942" s="322">
        <f>AVERAGE(J5942:J5943)</f>
        <v/>
      </c>
      <c r="M5942" s="322">
        <f>_xlfn.STDEV.S(J5942,J5943)</f>
        <v/>
      </c>
      <c r="N5942" s="304" t="n"/>
    </row>
    <row r="5943" ht="15.75" customHeight="1" s="412">
      <c r="A5943" s="300" t="n">
        <v>6016</v>
      </c>
      <c r="B5943" s="300" t="n">
        <v>131</v>
      </c>
      <c r="C5943" s="300" t="inlineStr">
        <is>
          <t>T238</t>
        </is>
      </c>
      <c r="D5943" s="300" t="n">
        <v>22</v>
      </c>
      <c r="E5943" s="301" t="n">
        <v>43685</v>
      </c>
      <c r="F5943" s="300" t="n">
        <v>5209</v>
      </c>
      <c r="G5943" s="325" t="n">
        <v>6362</v>
      </c>
      <c r="H5943" s="300" t="n">
        <v>6192</v>
      </c>
      <c r="I5943" s="300" t="n"/>
      <c r="J5943" s="320">
        <f>+(((G5943-F5943)-(H5943-F5943))/(H5943-F5943))*100</f>
        <v/>
      </c>
      <c r="K5943" s="321" t="n"/>
      <c r="L5943" s="323" t="n"/>
      <c r="M5943" s="324" t="n"/>
      <c r="N5943" s="304" t="n"/>
    </row>
    <row r="5944" ht="15.75" customHeight="1" s="412">
      <c r="A5944" s="300" t="n">
        <v>6017</v>
      </c>
      <c r="B5944" s="300" t="n">
        <v>132</v>
      </c>
      <c r="C5944" s="300" t="inlineStr">
        <is>
          <t>T239</t>
        </is>
      </c>
      <c r="D5944" s="300" t="n">
        <v>22</v>
      </c>
      <c r="E5944" s="301" t="n">
        <v>43685</v>
      </c>
      <c r="F5944" s="300" t="n">
        <v>5233</v>
      </c>
      <c r="G5944" s="325" t="n">
        <v>8446</v>
      </c>
      <c r="H5944" s="300" t="n">
        <v>7985</v>
      </c>
      <c r="I5944" s="300" t="n">
        <v>8</v>
      </c>
      <c r="J5944" s="320">
        <f>+(((G5944-F5944)-(H5944-F5944))/(H5944-F5944))*100</f>
        <v/>
      </c>
      <c r="K5944" s="321" t="n"/>
      <c r="L5944" s="322">
        <f>AVERAGE(J5944:J5945)</f>
        <v/>
      </c>
      <c r="M5944" s="322">
        <f>_xlfn.STDEV.S(J5944,J5945)</f>
        <v/>
      </c>
      <c r="N5944" s="304" t="n"/>
    </row>
    <row r="5945" ht="15.75" customHeight="1" s="412">
      <c r="A5945" s="300" t="n">
        <v>6018</v>
      </c>
      <c r="B5945" s="300" t="n">
        <v>132</v>
      </c>
      <c r="C5945" s="300" t="inlineStr">
        <is>
          <t>T239</t>
        </is>
      </c>
      <c r="D5945" s="300" t="n">
        <v>22</v>
      </c>
      <c r="E5945" s="301" t="n">
        <v>43685</v>
      </c>
      <c r="F5945" s="300" t="n">
        <v>5233</v>
      </c>
      <c r="G5945" s="325" t="n">
        <v>8345</v>
      </c>
      <c r="H5945" s="300" t="n">
        <v>7873</v>
      </c>
      <c r="I5945" s="300" t="n"/>
      <c r="J5945" s="320">
        <f>+(((G5945-F5945)-(H5945-F5945))/(H5945-F5945))*100</f>
        <v/>
      </c>
      <c r="K5945" s="321" t="n"/>
      <c r="L5945" s="323" t="n"/>
      <c r="M5945" s="324" t="n"/>
      <c r="N5945" s="304" t="n"/>
    </row>
    <row r="5946" ht="15.75" customHeight="1" s="412">
      <c r="A5946" s="300" t="n">
        <v>6019</v>
      </c>
      <c r="B5946" s="300" t="n">
        <v>133</v>
      </c>
      <c r="C5946" s="300" t="inlineStr">
        <is>
          <t>T240</t>
        </is>
      </c>
      <c r="D5946" s="300" t="n">
        <v>22</v>
      </c>
      <c r="E5946" s="301" t="n">
        <v>43685</v>
      </c>
      <c r="F5946" s="300" t="n">
        <v>5286</v>
      </c>
      <c r="G5946" s="325" t="n">
        <v>8160</v>
      </c>
      <c r="H5946" s="300" t="n">
        <v>7729</v>
      </c>
      <c r="I5946" s="300" t="n">
        <v>8</v>
      </c>
      <c r="J5946" s="320">
        <f>+(((G5946-F5946)-(H5946-F5946))/(H5946-F5946))*100</f>
        <v/>
      </c>
      <c r="K5946" s="321" t="n"/>
      <c r="L5946" s="322">
        <f>AVERAGE(J5946:J5947)</f>
        <v/>
      </c>
      <c r="M5946" s="322">
        <f>_xlfn.STDEV.S(J5946,J5947)</f>
        <v/>
      </c>
      <c r="N5946" s="304" t="n"/>
    </row>
    <row r="5947" ht="15.75" customHeight="1" s="412">
      <c r="A5947" s="300" t="n">
        <v>6020</v>
      </c>
      <c r="B5947" s="300" t="n">
        <v>133</v>
      </c>
      <c r="C5947" s="300" t="inlineStr">
        <is>
          <t>T240</t>
        </is>
      </c>
      <c r="D5947" s="300" t="n">
        <v>22</v>
      </c>
      <c r="E5947" s="301" t="n">
        <v>43685</v>
      </c>
      <c r="F5947" s="300" t="n">
        <v>5286</v>
      </c>
      <c r="G5947" s="325" t="n">
        <v>8175</v>
      </c>
      <c r="H5947" s="300" t="n">
        <v>7756</v>
      </c>
      <c r="I5947" s="300" t="n"/>
      <c r="J5947" s="320">
        <f>+(((G5947-F5947)-(H5947-F5947))/(H5947-F5947))*100</f>
        <v/>
      </c>
      <c r="K5947" s="321" t="n"/>
      <c r="L5947" s="323" t="n"/>
      <c r="M5947" s="324" t="n"/>
      <c r="N5947" s="304" t="n"/>
    </row>
    <row r="5948" ht="15.75" customHeight="1" s="412">
      <c r="A5948" s="300" t="n">
        <v>6021</v>
      </c>
      <c r="B5948" s="300" t="n">
        <v>134</v>
      </c>
      <c r="C5948" s="300" t="inlineStr">
        <is>
          <t>T241</t>
        </is>
      </c>
      <c r="D5948" s="300" t="n">
        <v>22</v>
      </c>
      <c r="E5948" s="301" t="n">
        <v>43685</v>
      </c>
      <c r="F5948" s="300" t="n">
        <v>5220</v>
      </c>
      <c r="G5948" s="325" t="n">
        <v>8263</v>
      </c>
      <c r="H5948" s="300" t="n">
        <v>7807</v>
      </c>
      <c r="I5948" s="300" t="n">
        <v>9</v>
      </c>
      <c r="J5948" s="320">
        <f>+(((G5948-F5948)-(H5948-F5948))/(H5948-F5948))*100</f>
        <v/>
      </c>
      <c r="K5948" s="321" t="n"/>
      <c r="L5948" s="322">
        <f>AVERAGE(J5948:J5949)</f>
        <v/>
      </c>
      <c r="M5948" s="322">
        <f>_xlfn.STDEV.S(J5948,J5949)</f>
        <v/>
      </c>
      <c r="N5948" s="304" t="n"/>
    </row>
    <row r="5949" ht="15.75" customHeight="1" s="412">
      <c r="A5949" s="300" t="n">
        <v>6022</v>
      </c>
      <c r="B5949" s="300" t="n">
        <v>134</v>
      </c>
      <c r="C5949" s="300" t="inlineStr">
        <is>
          <t>T241</t>
        </is>
      </c>
      <c r="D5949" s="300" t="n">
        <v>22</v>
      </c>
      <c r="E5949" s="301" t="n">
        <v>43685</v>
      </c>
      <c r="F5949" s="300" t="n">
        <v>5220</v>
      </c>
      <c r="G5949" s="325" t="n">
        <v>8385</v>
      </c>
      <c r="H5949" s="300" t="n">
        <v>7930</v>
      </c>
      <c r="I5949" s="300" t="n"/>
      <c r="J5949" s="320">
        <f>+(((G5949-F5949)-(H5949-F5949))/(H5949-F5949))*100</f>
        <v/>
      </c>
      <c r="K5949" s="321" t="n"/>
      <c r="L5949" s="323" t="n"/>
      <c r="M5949" s="324" t="n"/>
      <c r="N5949" s="304" t="n"/>
    </row>
    <row r="5950" ht="15.75" customHeight="1" s="412">
      <c r="A5950" s="300" t="n">
        <v>6023</v>
      </c>
      <c r="B5950" s="300" t="n">
        <v>135</v>
      </c>
      <c r="C5950" s="300" t="inlineStr">
        <is>
          <t>T242</t>
        </is>
      </c>
      <c r="D5950" s="300" t="n">
        <v>22</v>
      </c>
      <c r="E5950" s="301" t="n">
        <v>43685</v>
      </c>
      <c r="F5950" s="300" t="n">
        <v>5240</v>
      </c>
      <c r="G5950" s="325" t="n">
        <v>7916</v>
      </c>
      <c r="H5950" s="300" t="n">
        <v>7516</v>
      </c>
      <c r="I5950" s="300" t="n">
        <v>9</v>
      </c>
      <c r="J5950" s="320">
        <f>+(((G5950-F5950)-(H5950-F5950))/(H5950-F5950))*100</f>
        <v/>
      </c>
      <c r="K5950" s="321" t="n"/>
      <c r="L5950" s="322">
        <f>AVERAGE(J5950:J5951)</f>
        <v/>
      </c>
      <c r="M5950" s="322">
        <f>_xlfn.STDEV.S(J5950,J5951)</f>
        <v/>
      </c>
      <c r="N5950" s="304" t="n"/>
    </row>
    <row r="5951" ht="15.75" customHeight="1" s="412">
      <c r="A5951" s="300" t="n">
        <v>6024</v>
      </c>
      <c r="B5951" s="300" t="n">
        <v>135</v>
      </c>
      <c r="C5951" s="300" t="inlineStr">
        <is>
          <t>T242</t>
        </is>
      </c>
      <c r="D5951" s="300" t="n">
        <v>22</v>
      </c>
      <c r="E5951" s="301" t="n">
        <v>43685</v>
      </c>
      <c r="F5951" s="300" t="n">
        <v>5240</v>
      </c>
      <c r="G5951" s="325" t="n">
        <v>7928</v>
      </c>
      <c r="H5951" s="300" t="n">
        <v>7543</v>
      </c>
      <c r="I5951" s="300" t="n"/>
      <c r="J5951" s="320">
        <f>+(((G5951-F5951)-(H5951-F5951))/(H5951-F5951))*100</f>
        <v/>
      </c>
      <c r="K5951" s="321" t="n"/>
      <c r="L5951" s="323" t="n"/>
      <c r="M5951" s="324" t="n"/>
      <c r="N5951" s="304" t="n"/>
    </row>
    <row r="5952" ht="15.75" customHeight="1" s="412">
      <c r="A5952" s="300" t="n">
        <v>6025</v>
      </c>
      <c r="B5952" s="300" t="n">
        <v>136</v>
      </c>
      <c r="C5952" s="300" t="inlineStr">
        <is>
          <t>T243</t>
        </is>
      </c>
      <c r="D5952" s="300" t="n">
        <v>22</v>
      </c>
      <c r="E5952" s="301" t="n">
        <v>43685</v>
      </c>
      <c r="F5952" s="300" t="n">
        <v>5219</v>
      </c>
      <c r="G5952" s="325" t="n">
        <v>7923</v>
      </c>
      <c r="H5952" s="300" t="n">
        <v>7524</v>
      </c>
      <c r="I5952" s="300" t="n">
        <v>10</v>
      </c>
      <c r="J5952" s="320">
        <f>+(((G5952-F5952)-(H5952-F5952))/(H5952-F5952))*100</f>
        <v/>
      </c>
      <c r="K5952" s="321" t="n"/>
      <c r="L5952" s="322">
        <f>AVERAGE(J5952:J5953)</f>
        <v/>
      </c>
      <c r="M5952" s="322">
        <f>_xlfn.STDEV.S(J5952,J5953)</f>
        <v/>
      </c>
      <c r="N5952" s="304" t="n"/>
    </row>
    <row r="5953" ht="15.75" customHeight="1" s="412">
      <c r="A5953" s="300" t="n">
        <v>6026</v>
      </c>
      <c r="B5953" s="300" t="n">
        <v>136</v>
      </c>
      <c r="C5953" s="300" t="inlineStr">
        <is>
          <t>T243</t>
        </is>
      </c>
      <c r="D5953" s="300" t="n">
        <v>22</v>
      </c>
      <c r="E5953" s="301" t="n">
        <v>43685</v>
      </c>
      <c r="F5953" s="300" t="n">
        <v>5219</v>
      </c>
      <c r="G5953" s="325" t="n">
        <v>7800</v>
      </c>
      <c r="H5953" s="300" t="n">
        <v>7432</v>
      </c>
      <c r="I5953" s="300" t="n"/>
      <c r="J5953" s="320">
        <f>+(((G5953-F5953)-(H5953-F5953))/(H5953-F5953))*100</f>
        <v/>
      </c>
      <c r="K5953" s="321" t="n"/>
      <c r="L5953" s="323" t="n"/>
      <c r="M5953" s="324" t="n"/>
      <c r="N5953" s="304" t="n"/>
    </row>
    <row r="5954" ht="15.75" customHeight="1" s="412">
      <c r="A5954" s="300" t="n">
        <v>6027</v>
      </c>
      <c r="B5954" s="300" t="n">
        <v>137</v>
      </c>
      <c r="C5954" s="300" t="inlineStr">
        <is>
          <t>T244</t>
        </is>
      </c>
      <c r="D5954" s="300" t="n">
        <v>22</v>
      </c>
      <c r="E5954" s="301" t="n">
        <v>43685</v>
      </c>
      <c r="F5954" s="300" t="n">
        <v>5220</v>
      </c>
      <c r="G5954" s="325" t="n">
        <v>6839</v>
      </c>
      <c r="H5954" s="300" t="n">
        <v>6593</v>
      </c>
      <c r="I5954" s="300" t="n">
        <v>7</v>
      </c>
      <c r="J5954" s="320">
        <f>+(((G5954-F5954)-(H5954-F5954))/(H5954-F5954))*100</f>
        <v/>
      </c>
      <c r="K5954" s="321" t="n"/>
      <c r="L5954" s="322">
        <f>AVERAGE(J5954:J5955)</f>
        <v/>
      </c>
      <c r="M5954" s="322">
        <f>_xlfn.STDEV.S(J5954,J5955)</f>
        <v/>
      </c>
      <c r="N5954" s="304" t="n"/>
    </row>
    <row r="5955" ht="15.75" customHeight="1" s="412">
      <c r="A5955" s="300" t="n">
        <v>6028</v>
      </c>
      <c r="B5955" s="300" t="n">
        <v>137</v>
      </c>
      <c r="C5955" s="300" t="inlineStr">
        <is>
          <t>T244</t>
        </is>
      </c>
      <c r="D5955" s="300" t="n">
        <v>22</v>
      </c>
      <c r="E5955" s="301" t="n">
        <v>43685</v>
      </c>
      <c r="F5955" s="300" t="n">
        <v>5220</v>
      </c>
      <c r="G5955" s="325" t="n">
        <v>6800</v>
      </c>
      <c r="H5955" s="300" t="n">
        <v>6565</v>
      </c>
      <c r="I5955" s="300" t="n"/>
      <c r="J5955" s="320">
        <f>+(((G5955-F5955)-(H5955-F5955))/(H5955-F5955))*100</f>
        <v/>
      </c>
      <c r="K5955" s="321" t="n"/>
      <c r="L5955" s="323" t="n"/>
      <c r="M5955" s="324" t="n"/>
      <c r="N5955" s="304" t="n"/>
    </row>
    <row r="5956" ht="15.75" customHeight="1" s="412">
      <c r="A5956" s="300" t="n">
        <v>6029</v>
      </c>
      <c r="B5956" s="300" t="n">
        <v>138</v>
      </c>
      <c r="C5956" s="300" t="inlineStr">
        <is>
          <t>T245</t>
        </is>
      </c>
      <c r="D5956" s="300" t="n">
        <v>22</v>
      </c>
      <c r="E5956" s="301" t="n">
        <v>43685</v>
      </c>
      <c r="F5956" s="300" t="n">
        <v>5222</v>
      </c>
      <c r="G5956" s="325" t="n">
        <v>7417</v>
      </c>
      <c r="H5956" s="300" t="n">
        <v>7085</v>
      </c>
      <c r="I5956" s="300" t="n">
        <v>6</v>
      </c>
      <c r="J5956" s="320">
        <f>+(((G5956-F5956)-(H5956-F5956))/(H5956-F5956))*100</f>
        <v/>
      </c>
      <c r="K5956" s="321" t="n"/>
      <c r="L5956" s="322">
        <f>AVERAGE(J5956:J5957)</f>
        <v/>
      </c>
      <c r="M5956" s="322">
        <f>_xlfn.STDEV.S(J5956,J5957)</f>
        <v/>
      </c>
      <c r="N5956" s="304" t="n"/>
    </row>
    <row r="5957" ht="15.75" customHeight="1" s="412">
      <c r="A5957" s="300" t="n">
        <v>6030</v>
      </c>
      <c r="B5957" s="300" t="n">
        <v>138</v>
      </c>
      <c r="C5957" s="300" t="inlineStr">
        <is>
          <t>T245</t>
        </is>
      </c>
      <c r="D5957" s="300" t="n">
        <v>22</v>
      </c>
      <c r="E5957" s="301" t="n">
        <v>43685</v>
      </c>
      <c r="F5957" s="300" t="n">
        <v>5222</v>
      </c>
      <c r="G5957" s="325" t="n">
        <v>7431</v>
      </c>
      <c r="H5957" s="300" t="n">
        <v>7106</v>
      </c>
      <c r="I5957" s="300" t="n"/>
      <c r="J5957" s="320">
        <f>+(((G5957-F5957)-(H5957-F5957))/(H5957-F5957))*100</f>
        <v/>
      </c>
      <c r="K5957" s="321" t="n"/>
      <c r="L5957" s="323" t="n"/>
      <c r="M5957" s="324" t="n"/>
      <c r="N5957" s="304" t="n"/>
    </row>
    <row r="5958" ht="15.75" customHeight="1" s="412">
      <c r="A5958" s="300" t="n">
        <v>6031</v>
      </c>
      <c r="B5958" s="300" t="n">
        <v>139</v>
      </c>
      <c r="C5958" s="300" t="inlineStr">
        <is>
          <t>T246</t>
        </is>
      </c>
      <c r="D5958" s="300" t="n">
        <v>22</v>
      </c>
      <c r="E5958" s="301" t="n">
        <v>43685</v>
      </c>
      <c r="F5958" s="300" t="n">
        <v>5218</v>
      </c>
      <c r="G5958" s="325" t="n">
        <v>7387</v>
      </c>
      <c r="H5958" s="300" t="n">
        <v>7054</v>
      </c>
      <c r="I5958" s="300" t="n">
        <v>8</v>
      </c>
      <c r="J5958" s="320">
        <f>+(((G5958-F5958)-(H5958-F5958))/(H5958-F5958))*100</f>
        <v/>
      </c>
      <c r="K5958" s="321" t="n"/>
      <c r="L5958" s="322">
        <f>AVERAGE(J5958:J5959)</f>
        <v/>
      </c>
      <c r="M5958" s="322">
        <f>_xlfn.STDEV.S(J5958,J5959)</f>
        <v/>
      </c>
      <c r="N5958" s="304" t="n"/>
    </row>
    <row r="5959" ht="15.75" customHeight="1" s="412">
      <c r="A5959" s="300" t="n">
        <v>6032</v>
      </c>
      <c r="B5959" s="300" t="n">
        <v>139</v>
      </c>
      <c r="C5959" s="300" t="inlineStr">
        <is>
          <t>T246</t>
        </is>
      </c>
      <c r="D5959" s="300" t="n">
        <v>22</v>
      </c>
      <c r="E5959" s="301" t="n">
        <v>43685</v>
      </c>
      <c r="F5959" s="300" t="n">
        <v>5218</v>
      </c>
      <c r="G5959" s="325" t="n">
        <v>7504</v>
      </c>
      <c r="H5959" s="300" t="n">
        <v>7160</v>
      </c>
      <c r="I5959" s="300" t="n"/>
      <c r="J5959" s="320">
        <f>+(((G5959-F5959)-(H5959-F5959))/(H5959-F5959))*100</f>
        <v/>
      </c>
      <c r="K5959" s="321" t="n"/>
      <c r="L5959" s="323" t="n"/>
      <c r="M5959" s="324" t="n"/>
      <c r="N5959" s="304" t="n"/>
    </row>
    <row r="5960" ht="15.75" customHeight="1" s="412">
      <c r="A5960" s="300" t="n">
        <v>6033</v>
      </c>
      <c r="B5960" s="300" t="n">
        <v>140</v>
      </c>
      <c r="C5960" s="300" t="inlineStr">
        <is>
          <t>T247</t>
        </is>
      </c>
      <c r="D5960" s="300" t="n">
        <v>22</v>
      </c>
      <c r="E5960" s="301" t="n">
        <v>43685</v>
      </c>
      <c r="F5960" s="300" t="n">
        <v>5241</v>
      </c>
      <c r="G5960" s="325" t="n">
        <v>7896</v>
      </c>
      <c r="H5960" s="300" t="n">
        <v>7484</v>
      </c>
      <c r="I5960" s="300" t="n">
        <v>8</v>
      </c>
      <c r="J5960" s="320">
        <f>+(((G5960-F5960)-(H5960-F5960))/(H5960-F5960))*100</f>
        <v/>
      </c>
      <c r="K5960" s="321" t="n"/>
      <c r="L5960" s="322">
        <f>AVERAGE(J5960:J5961)</f>
        <v/>
      </c>
      <c r="M5960" s="322">
        <f>_xlfn.STDEV.S(J5960,J5961)</f>
        <v/>
      </c>
      <c r="N5960" s="304" t="n"/>
    </row>
    <row r="5961" ht="15.75" customHeight="1" s="412">
      <c r="A5961" s="300" t="n">
        <v>6034</v>
      </c>
      <c r="B5961" s="300" t="n">
        <v>140</v>
      </c>
      <c r="C5961" s="300" t="inlineStr">
        <is>
          <t>T247</t>
        </is>
      </c>
      <c r="D5961" s="300" t="n">
        <v>22</v>
      </c>
      <c r="E5961" s="301" t="n">
        <v>43685</v>
      </c>
      <c r="F5961" s="300" t="n">
        <v>5241</v>
      </c>
      <c r="G5961" s="325" t="n">
        <v>8187</v>
      </c>
      <c r="H5961" s="300" t="n">
        <v>7735</v>
      </c>
      <c r="I5961" s="300" t="n"/>
      <c r="J5961" s="320">
        <f>+(((G5961-F5961)-(H5961-F5961))/(H5961-F5961))*100</f>
        <v/>
      </c>
      <c r="K5961" s="321" t="n"/>
      <c r="L5961" s="323" t="n"/>
      <c r="M5961" s="324" t="n"/>
      <c r="N5961" s="304" t="n"/>
    </row>
    <row r="5962" ht="15.75" customHeight="1" s="412">
      <c r="A5962" s="300" t="n">
        <v>6035</v>
      </c>
      <c r="B5962" s="300" t="n">
        <v>141</v>
      </c>
      <c r="C5962" s="300" t="inlineStr">
        <is>
          <t>T248</t>
        </is>
      </c>
      <c r="D5962" s="300" t="n">
        <v>22</v>
      </c>
      <c r="E5962" s="301" t="n">
        <v>43685</v>
      </c>
      <c r="F5962" s="300" t="n">
        <v>5187</v>
      </c>
      <c r="G5962" s="325" t="n">
        <v>7877</v>
      </c>
      <c r="H5962" s="300" t="n">
        <v>7480</v>
      </c>
      <c r="I5962" s="300" t="n">
        <v>7</v>
      </c>
      <c r="J5962" s="320">
        <f>+(((G5962-F5962)-(H5962-F5962))/(H5962-F5962))*100</f>
        <v/>
      </c>
      <c r="K5962" s="321" t="n"/>
      <c r="L5962" s="322">
        <f>AVERAGE(J5962:J5963)</f>
        <v/>
      </c>
      <c r="M5962" s="322">
        <f>_xlfn.STDEV.S(J5962,J5963)</f>
        <v/>
      </c>
      <c r="N5962" s="304" t="n"/>
    </row>
    <row r="5963" ht="15.75" customHeight="1" s="412">
      <c r="A5963" s="300" t="n">
        <v>6036</v>
      </c>
      <c r="B5963" s="300" t="n">
        <v>141</v>
      </c>
      <c r="C5963" s="300" t="inlineStr">
        <is>
          <t>T248</t>
        </is>
      </c>
      <c r="D5963" s="300" t="n">
        <v>22</v>
      </c>
      <c r="E5963" s="301" t="n">
        <v>43685</v>
      </c>
      <c r="F5963" s="300" t="n">
        <v>5187</v>
      </c>
      <c r="G5963" s="325" t="n">
        <v>7562</v>
      </c>
      <c r="H5963" s="300" t="n">
        <v>7225</v>
      </c>
      <c r="I5963" s="300" t="n"/>
      <c r="J5963" s="320">
        <f>+(((G5963-F5963)-(H5963-F5963))/(H5963-F5963))*100</f>
        <v/>
      </c>
      <c r="K5963" s="321" t="n"/>
      <c r="L5963" s="323" t="n"/>
      <c r="M5963" s="324" t="n"/>
      <c r="N5963" s="304" t="n"/>
    </row>
    <row r="5964" ht="15.75" customHeight="1" s="412">
      <c r="A5964" s="300" t="n">
        <v>6037</v>
      </c>
      <c r="B5964" s="300" t="n">
        <v>142</v>
      </c>
      <c r="C5964" s="300" t="inlineStr">
        <is>
          <t>T249</t>
        </is>
      </c>
      <c r="D5964" s="300" t="n">
        <v>22</v>
      </c>
      <c r="E5964" s="301" t="n">
        <v>43685</v>
      </c>
      <c r="F5964" s="300" t="n">
        <v>5229</v>
      </c>
      <c r="G5964" s="325" t="n">
        <v>7330</v>
      </c>
      <c r="H5964" s="300" t="n">
        <v>7016</v>
      </c>
      <c r="I5964" s="300" t="n">
        <v>8</v>
      </c>
      <c r="J5964" s="320">
        <f>+(((G5964-F5964)-(H5964-F5964))/(H5964-F5964))*100</f>
        <v/>
      </c>
      <c r="K5964" s="321" t="n"/>
      <c r="L5964" s="322">
        <f>AVERAGE(J5964:J5965)</f>
        <v/>
      </c>
      <c r="M5964" s="322">
        <f>_xlfn.STDEV.S(J5964,J5965)</f>
        <v/>
      </c>
      <c r="N5964" s="304" t="n"/>
    </row>
    <row r="5965" ht="15.75" customHeight="1" s="412">
      <c r="A5965" s="300" t="n">
        <v>6038</v>
      </c>
      <c r="B5965" s="300" t="n">
        <v>142</v>
      </c>
      <c r="C5965" s="300" t="inlineStr">
        <is>
          <t>T249</t>
        </is>
      </c>
      <c r="D5965" s="300" t="n">
        <v>22</v>
      </c>
      <c r="E5965" s="301" t="n">
        <v>43685</v>
      </c>
      <c r="F5965" s="300" t="n">
        <v>5229</v>
      </c>
      <c r="G5965" s="325" t="n">
        <v>7396</v>
      </c>
      <c r="H5965" s="300" t="n">
        <v>7080</v>
      </c>
      <c r="I5965" s="300" t="n"/>
      <c r="J5965" s="320">
        <f>+(((G5965-F5965)-(H5965-F5965))/(H5965-F5965))*100</f>
        <v/>
      </c>
      <c r="K5965" s="321" t="n"/>
      <c r="L5965" s="323" t="n"/>
      <c r="M5965" s="324" t="n"/>
      <c r="N5965" s="304" t="n"/>
    </row>
    <row r="5966" ht="15.75" customHeight="1" s="412">
      <c r="A5966" s="300" t="n">
        <v>6039</v>
      </c>
      <c r="B5966" s="300" t="n">
        <v>143</v>
      </c>
      <c r="C5966" s="300" t="inlineStr">
        <is>
          <t>T250</t>
        </is>
      </c>
      <c r="D5966" s="300" t="n">
        <v>22</v>
      </c>
      <c r="E5966" s="301" t="n">
        <v>43685</v>
      </c>
      <c r="F5966" s="300" t="n">
        <v>5229</v>
      </c>
      <c r="G5966" s="325" t="n">
        <v>7689</v>
      </c>
      <c r="H5966" s="300" t="n">
        <v>7332</v>
      </c>
      <c r="I5966" s="300" t="n">
        <v>8</v>
      </c>
      <c r="J5966" s="320">
        <f>+(((G5966-F5966)-(H5966-F5966))/(H5966-F5966))*100</f>
        <v/>
      </c>
      <c r="K5966" s="321" t="n"/>
      <c r="L5966" s="322">
        <f>AVERAGE(J5966:J5967)</f>
        <v/>
      </c>
      <c r="M5966" s="322">
        <f>_xlfn.STDEV.S(J5966,J5967)</f>
        <v/>
      </c>
      <c r="N5966" s="304" t="n"/>
    </row>
    <row r="5967" ht="15.75" customHeight="1" s="412">
      <c r="A5967" s="300" t="n">
        <v>6040</v>
      </c>
      <c r="B5967" s="300" t="n">
        <v>143</v>
      </c>
      <c r="C5967" s="300" t="inlineStr">
        <is>
          <t>T250</t>
        </is>
      </c>
      <c r="D5967" s="300" t="n">
        <v>22</v>
      </c>
      <c r="E5967" s="301" t="n">
        <v>43685</v>
      </c>
      <c r="F5967" s="300" t="n">
        <v>5229</v>
      </c>
      <c r="G5967" s="325" t="n">
        <v>7688</v>
      </c>
      <c r="H5967" s="300" t="n">
        <v>7341</v>
      </c>
      <c r="I5967" s="300" t="n"/>
      <c r="J5967" s="320">
        <f>+(((G5967-F5967)-(H5967-F5967))/(H5967-F5967))*100</f>
        <v/>
      </c>
      <c r="K5967" s="321" t="n"/>
      <c r="L5967" s="323" t="n"/>
      <c r="M5967" s="324" t="n"/>
      <c r="N5967" s="304" t="n"/>
    </row>
    <row r="5968" ht="15.75" customHeight="1" s="412">
      <c r="A5968" s="300" t="n">
        <v>6041</v>
      </c>
      <c r="B5968" s="300" t="n">
        <v>144</v>
      </c>
      <c r="C5968" s="300" t="inlineStr">
        <is>
          <t>T251</t>
        </is>
      </c>
      <c r="D5968" s="300" t="n">
        <v>22</v>
      </c>
      <c r="E5968" s="301" t="n">
        <v>43685</v>
      </c>
      <c r="F5968" s="300" t="n">
        <v>5238</v>
      </c>
      <c r="G5968" s="325" t="n">
        <v>7234</v>
      </c>
      <c r="H5968" s="300" t="n">
        <v>6952</v>
      </c>
      <c r="I5968" s="300" t="n">
        <v>7</v>
      </c>
      <c r="J5968" s="320">
        <f>+(((G5968-F5968)-(H5968-F5968))/(H5968-F5968))*100</f>
        <v/>
      </c>
      <c r="K5968" s="321" t="n"/>
      <c r="L5968" s="322">
        <f>AVERAGE(J5968:J5969)</f>
        <v/>
      </c>
      <c r="M5968" s="322">
        <f>_xlfn.STDEV.S(J5968,J5969)</f>
        <v/>
      </c>
      <c r="N5968" s="304" t="n"/>
    </row>
    <row r="5969" ht="15.75" customHeight="1" s="412">
      <c r="A5969" s="300" t="n">
        <v>6042</v>
      </c>
      <c r="B5969" s="300" t="n">
        <v>144</v>
      </c>
      <c r="C5969" s="300" t="inlineStr">
        <is>
          <t>T251</t>
        </is>
      </c>
      <c r="D5969" s="300" t="n">
        <v>22</v>
      </c>
      <c r="E5969" s="301" t="n">
        <v>43685</v>
      </c>
      <c r="F5969" s="300" t="n">
        <v>5238</v>
      </c>
      <c r="G5969" s="325" t="n">
        <v>7316</v>
      </c>
      <c r="H5969" s="300" t="n">
        <v>7031</v>
      </c>
      <c r="I5969" s="300" t="n"/>
      <c r="J5969" s="320">
        <f>+(((G5969-F5969)-(H5969-F5969))/(H5969-F5969))*100</f>
        <v/>
      </c>
      <c r="K5969" s="321" t="n"/>
      <c r="L5969" s="323" t="n"/>
      <c r="M5969" s="324" t="n"/>
      <c r="N5969" s="304" t="n"/>
    </row>
    <row r="5970" ht="15.75" customHeight="1" s="412">
      <c r="A5970" s="300" t="n">
        <v>6043</v>
      </c>
      <c r="B5970" s="300" t="n">
        <v>145</v>
      </c>
      <c r="C5970" s="300" t="inlineStr">
        <is>
          <t>T253</t>
        </is>
      </c>
      <c r="D5970" s="300" t="n">
        <v>22</v>
      </c>
      <c r="E5970" s="301" t="n">
        <v>43685</v>
      </c>
      <c r="F5970" s="300" t="n">
        <v>5181</v>
      </c>
      <c r="G5970" s="325" t="n">
        <v>7719</v>
      </c>
      <c r="H5970" s="300" t="n">
        <v>7338</v>
      </c>
      <c r="I5970" s="300" t="n">
        <v>8</v>
      </c>
      <c r="J5970" s="320">
        <f>+(((G5970-F5970)-(H5970-F5970))/(H5970-F5970))*100</f>
        <v/>
      </c>
      <c r="K5970" s="321" t="n"/>
      <c r="L5970" s="322">
        <f>AVERAGE(J5970:J5971)</f>
        <v/>
      </c>
      <c r="M5970" s="322">
        <f>_xlfn.STDEV.S(J5970,J5971)</f>
        <v/>
      </c>
      <c r="N5970" s="304" t="n"/>
    </row>
    <row r="5971" ht="15.75" customHeight="1" s="412">
      <c r="A5971" s="300" t="n">
        <v>6044</v>
      </c>
      <c r="B5971" s="300" t="n">
        <v>145</v>
      </c>
      <c r="C5971" s="300" t="inlineStr">
        <is>
          <t>T253</t>
        </is>
      </c>
      <c r="D5971" s="300" t="n">
        <v>22</v>
      </c>
      <c r="E5971" s="301" t="n">
        <v>43685</v>
      </c>
      <c r="F5971" s="300" t="n">
        <v>5181</v>
      </c>
      <c r="G5971" s="325" t="n">
        <v>7756</v>
      </c>
      <c r="H5971" s="300" t="n">
        <v>7382</v>
      </c>
      <c r="I5971" s="300" t="n"/>
      <c r="J5971" s="320">
        <f>+(((G5971-F5971)-(H5971-F5971))/(H5971-F5971))*100</f>
        <v/>
      </c>
      <c r="K5971" s="321" t="n"/>
      <c r="L5971" s="323" t="n"/>
      <c r="M5971" s="324" t="n"/>
      <c r="N5971" s="304" t="n"/>
    </row>
    <row r="5972" ht="15.75" customHeight="1" s="412">
      <c r="A5972" s="300" t="n">
        <v>6045</v>
      </c>
      <c r="B5972" s="300" t="n">
        <v>146</v>
      </c>
      <c r="C5972" s="300" t="inlineStr">
        <is>
          <t>T254</t>
        </is>
      </c>
      <c r="D5972" s="300" t="n">
        <v>22</v>
      </c>
      <c r="E5972" s="301" t="n">
        <v>43685</v>
      </c>
      <c r="F5972" s="300" t="n">
        <v>5179</v>
      </c>
      <c r="G5972" s="325" t="n">
        <v>7612</v>
      </c>
      <c r="H5972" s="300" t="n">
        <v>7245</v>
      </c>
      <c r="I5972" s="300" t="n">
        <v>6</v>
      </c>
      <c r="J5972" s="320">
        <f>+(((G5972-F5972)-(H5972-F5972))/(H5972-F5972))*100</f>
        <v/>
      </c>
      <c r="K5972" s="321" t="n"/>
      <c r="L5972" s="322">
        <f>AVERAGE(J5972:J5973)</f>
        <v/>
      </c>
      <c r="M5972" s="322">
        <f>_xlfn.STDEV.S(J5972,J5973)</f>
        <v/>
      </c>
      <c r="N5972" s="304" t="n"/>
    </row>
    <row r="5973" ht="15.75" customHeight="1" s="412">
      <c r="A5973" s="300" t="n">
        <v>6046</v>
      </c>
      <c r="B5973" s="300" t="n">
        <v>146</v>
      </c>
      <c r="C5973" s="300" t="inlineStr">
        <is>
          <t>T254</t>
        </is>
      </c>
      <c r="D5973" s="300" t="n">
        <v>22</v>
      </c>
      <c r="E5973" s="301" t="n">
        <v>43685</v>
      </c>
      <c r="F5973" s="300" t="n">
        <v>5179</v>
      </c>
      <c r="G5973" s="325" t="n">
        <v>7896</v>
      </c>
      <c r="H5973" s="300" t="n">
        <v>7494</v>
      </c>
      <c r="I5973" s="300" t="n"/>
      <c r="J5973" s="320">
        <f>+(((G5973-F5973)-(H5973-F5973))/(H5973-F5973))*100</f>
        <v/>
      </c>
      <c r="K5973" s="321" t="n"/>
      <c r="L5973" s="323" t="n"/>
      <c r="M5973" s="324" t="n"/>
      <c r="N5973" s="304" t="n"/>
    </row>
    <row r="5974" ht="15.75" customHeight="1" s="412">
      <c r="A5974" s="300" t="n">
        <v>6047</v>
      </c>
      <c r="B5974" s="300" t="n">
        <v>147</v>
      </c>
      <c r="C5974" s="300" t="inlineStr">
        <is>
          <t>T255</t>
        </is>
      </c>
      <c r="D5974" s="300" t="n">
        <v>22</v>
      </c>
      <c r="E5974" s="301" t="n">
        <v>43685</v>
      </c>
      <c r="F5974" s="300" t="n">
        <v>5265</v>
      </c>
      <c r="G5974" s="325" t="n">
        <v>7381</v>
      </c>
      <c r="H5974" s="300" t="n">
        <v>7069</v>
      </c>
      <c r="I5974" s="300" t="n">
        <v>6</v>
      </c>
      <c r="J5974" s="320">
        <f>+(((G5974-F5974)-(H5974-F5974))/(H5974-F5974))*100</f>
        <v/>
      </c>
      <c r="K5974" s="321" t="n"/>
      <c r="L5974" s="322">
        <f>AVERAGE(J5974:J5975)</f>
        <v/>
      </c>
      <c r="M5974" s="322">
        <f>_xlfn.STDEV.S(J5974,J5975)</f>
        <v/>
      </c>
      <c r="N5974" s="304" t="n"/>
    </row>
    <row r="5975" ht="15.75" customHeight="1" s="412">
      <c r="A5975" s="300" t="n">
        <v>6048</v>
      </c>
      <c r="B5975" s="300" t="n">
        <v>147</v>
      </c>
      <c r="C5975" s="300" t="inlineStr">
        <is>
          <t>T255</t>
        </is>
      </c>
      <c r="D5975" s="300" t="n">
        <v>22</v>
      </c>
      <c r="E5975" s="301" t="n">
        <v>43685</v>
      </c>
      <c r="F5975" s="300" t="n">
        <v>5265</v>
      </c>
      <c r="G5975" s="325" t="n">
        <v>7421</v>
      </c>
      <c r="H5975" s="300" t="n">
        <v>7112</v>
      </c>
      <c r="I5975" s="300" t="n"/>
      <c r="J5975" s="320">
        <f>+(((G5975-F5975)-(H5975-F5975))/(H5975-F5975))*100</f>
        <v/>
      </c>
      <c r="K5975" s="321" t="n"/>
      <c r="L5975" s="323" t="n"/>
      <c r="M5975" s="324" t="n"/>
      <c r="N5975" s="304" t="n"/>
    </row>
    <row r="5976" ht="15.75" customHeight="1" s="412">
      <c r="A5976" s="300" t="n">
        <v>6049</v>
      </c>
      <c r="B5976" s="300" t="n">
        <v>148</v>
      </c>
      <c r="C5976" s="300" t="inlineStr">
        <is>
          <t>T256</t>
        </is>
      </c>
      <c r="D5976" s="300" t="n">
        <v>22</v>
      </c>
      <c r="E5976" s="301" t="n">
        <v>43685</v>
      </c>
      <c r="F5976" s="300" t="n">
        <v>5186</v>
      </c>
      <c r="G5976" s="325" t="n">
        <v>8416</v>
      </c>
      <c r="H5976" s="300" t="n">
        <v>7942</v>
      </c>
      <c r="I5976" s="300" t="n">
        <v>7</v>
      </c>
      <c r="J5976" s="320">
        <f>+(((G5976-F5976)-(H5976-F5976))/(H5976-F5976))*100</f>
        <v/>
      </c>
      <c r="K5976" s="321" t="n"/>
      <c r="L5976" s="322">
        <f>AVERAGE(J5976:J5977)</f>
        <v/>
      </c>
      <c r="M5976" s="322">
        <f>_xlfn.STDEV.S(J5976,J5977)</f>
        <v/>
      </c>
      <c r="N5976" s="304" t="n"/>
    </row>
    <row r="5977" ht="15.75" customHeight="1" s="412">
      <c r="A5977" s="300" t="n">
        <v>6050</v>
      </c>
      <c r="B5977" s="300" t="n">
        <v>148</v>
      </c>
      <c r="C5977" s="300" t="inlineStr">
        <is>
          <t>T256</t>
        </is>
      </c>
      <c r="D5977" s="300" t="n">
        <v>22</v>
      </c>
      <c r="E5977" s="301" t="n">
        <v>43685</v>
      </c>
      <c r="F5977" s="300" t="n">
        <v>5186</v>
      </c>
      <c r="G5977" s="325" t="n">
        <v>8472</v>
      </c>
      <c r="H5977" s="300" t="n">
        <v>8000</v>
      </c>
      <c r="I5977" s="300" t="n"/>
      <c r="J5977" s="320">
        <f>+(((G5977-F5977)-(H5977-F5977))/(H5977-F5977))*100</f>
        <v/>
      </c>
      <c r="K5977" s="321" t="n"/>
      <c r="L5977" s="323" t="n"/>
      <c r="M5977" s="324" t="n"/>
      <c r="N5977" s="304" t="n"/>
    </row>
    <row r="5978" ht="15.75" customHeight="1" s="412">
      <c r="A5978" s="300" t="n">
        <v>6051</v>
      </c>
      <c r="B5978" s="300" t="n">
        <v>149</v>
      </c>
      <c r="C5978" s="300" t="inlineStr">
        <is>
          <t>T257</t>
        </is>
      </c>
      <c r="D5978" s="300" t="n">
        <v>22</v>
      </c>
      <c r="E5978" s="301" t="n">
        <v>43685</v>
      </c>
      <c r="F5978" s="300" t="n">
        <v>5222</v>
      </c>
      <c r="G5978" s="325" t="n">
        <v>8357</v>
      </c>
      <c r="H5978" s="300" t="n">
        <v>7902</v>
      </c>
      <c r="I5978" s="300" t="n">
        <v>9</v>
      </c>
      <c r="J5978" s="320">
        <f>+(((G5978-F5978)-(H5978-F5978))/(H5978-F5978))*100</f>
        <v/>
      </c>
      <c r="K5978" s="321" t="n"/>
      <c r="L5978" s="322">
        <f>AVERAGE(J5978:J5979)</f>
        <v/>
      </c>
      <c r="M5978" s="322">
        <f>_xlfn.STDEV.S(J5978,J5979)</f>
        <v/>
      </c>
      <c r="N5978" s="304" t="n"/>
    </row>
    <row r="5979" ht="15.75" customHeight="1" s="412">
      <c r="A5979" s="300" t="n">
        <v>6052</v>
      </c>
      <c r="B5979" s="300" t="n">
        <v>149</v>
      </c>
      <c r="C5979" s="300" t="inlineStr">
        <is>
          <t>T257</t>
        </is>
      </c>
      <c r="D5979" s="300" t="n">
        <v>22</v>
      </c>
      <c r="E5979" s="301" t="n">
        <v>43685</v>
      </c>
      <c r="F5979" s="300" t="n">
        <v>5222</v>
      </c>
      <c r="G5979" s="325" t="n">
        <v>8015</v>
      </c>
      <c r="H5979" s="300" t="n">
        <v>7623</v>
      </c>
      <c r="I5979" s="300" t="n"/>
      <c r="J5979" s="320">
        <f>+(((G5979-F5979)-(H5979-F5979))/(H5979-F5979))*100</f>
        <v/>
      </c>
      <c r="K5979" s="321" t="n"/>
      <c r="L5979" s="323" t="n"/>
      <c r="M5979" s="324" t="n"/>
      <c r="N5979" s="304" t="n"/>
    </row>
    <row r="5980" ht="15.75" customHeight="1" s="412">
      <c r="A5980" s="300" t="n">
        <v>6053</v>
      </c>
      <c r="B5980" s="300" t="n">
        <v>150</v>
      </c>
      <c r="C5980" s="300" t="inlineStr">
        <is>
          <t>T258</t>
        </is>
      </c>
      <c r="D5980" s="300" t="n">
        <v>22</v>
      </c>
      <c r="E5980" s="301" t="n">
        <v>43685</v>
      </c>
      <c r="F5980" s="300" t="n">
        <v>5188</v>
      </c>
      <c r="G5980" s="325" t="n">
        <v>7331</v>
      </c>
      <c r="H5980" s="300" t="n">
        <v>7016</v>
      </c>
      <c r="I5980" s="300" t="n">
        <v>5</v>
      </c>
      <c r="J5980" s="320">
        <f>+(((G5980-F5980)-(H5980-F5980))/(H5980-F5980))*100</f>
        <v/>
      </c>
      <c r="K5980" s="321" t="n"/>
      <c r="L5980" s="322">
        <f>AVERAGE(J5980:J5981)</f>
        <v/>
      </c>
      <c r="M5980" s="322">
        <f>_xlfn.STDEV.S(J5980,J5981)</f>
        <v/>
      </c>
      <c r="N5980" s="304" t="n"/>
    </row>
    <row r="5981" ht="15.75" customHeight="1" s="412">
      <c r="A5981" s="300" t="n">
        <v>6054</v>
      </c>
      <c r="B5981" s="300" t="n">
        <v>150</v>
      </c>
      <c r="C5981" s="300" t="inlineStr">
        <is>
          <t>T258</t>
        </is>
      </c>
      <c r="D5981" s="300" t="n">
        <v>22</v>
      </c>
      <c r="E5981" s="301" t="n">
        <v>43685</v>
      </c>
      <c r="F5981" s="300" t="n">
        <v>5188</v>
      </c>
      <c r="G5981" s="325" t="n">
        <v>7379</v>
      </c>
      <c r="H5981" s="300" t="n">
        <v>7065</v>
      </c>
      <c r="I5981" s="300" t="n"/>
      <c r="J5981" s="320">
        <f>+(((G5981-F5981)-(H5981-F5981))/(H5981-F5981))*100</f>
        <v/>
      </c>
      <c r="K5981" s="321" t="n"/>
      <c r="L5981" s="323" t="n"/>
      <c r="M5981" s="324" t="n"/>
      <c r="N5981" s="304" t="n"/>
    </row>
    <row r="5982" ht="15.75" customHeight="1" s="412">
      <c r="A5982" s="300" t="n">
        <v>6055</v>
      </c>
      <c r="B5982" s="300" t="n">
        <v>151</v>
      </c>
      <c r="C5982" s="300" t="inlineStr">
        <is>
          <t>T259</t>
        </is>
      </c>
      <c r="D5982" s="300" t="n">
        <v>22</v>
      </c>
      <c r="E5982" s="301" t="n">
        <v>43685</v>
      </c>
      <c r="F5982" s="300" t="n">
        <v>5221</v>
      </c>
      <c r="G5982" s="325" t="n">
        <v>8303</v>
      </c>
      <c r="H5982" s="300" t="n">
        <v>7845</v>
      </c>
      <c r="I5982" s="300" t="n">
        <v>8</v>
      </c>
      <c r="J5982" s="320">
        <f>+(((G5982-F5982)-(H5982-F5982))/(H5982-F5982))*100</f>
        <v/>
      </c>
      <c r="K5982" s="321" t="n"/>
      <c r="L5982" s="322">
        <f>AVERAGE(J5982:J5983)</f>
        <v/>
      </c>
      <c r="M5982" s="322">
        <f>_xlfn.STDEV.S(J5982,J5983)</f>
        <v/>
      </c>
      <c r="N5982" s="304" t="n"/>
    </row>
    <row r="5983" ht="15.75" customHeight="1" s="412">
      <c r="A5983" s="300" t="n">
        <v>6056</v>
      </c>
      <c r="B5983" s="300" t="n">
        <v>151</v>
      </c>
      <c r="C5983" s="300" t="inlineStr">
        <is>
          <t>T259</t>
        </is>
      </c>
      <c r="D5983" s="300" t="n">
        <v>22</v>
      </c>
      <c r="E5983" s="301" t="n">
        <v>43685</v>
      </c>
      <c r="F5983" s="300" t="n">
        <v>5221</v>
      </c>
      <c r="G5983" s="325" t="n">
        <v>8377</v>
      </c>
      <c r="H5983" s="300" t="n">
        <v>7919</v>
      </c>
      <c r="I5983" s="300" t="n"/>
      <c r="J5983" s="320">
        <f>+(((G5983-F5983)-(H5983-F5983))/(H5983-F5983))*100</f>
        <v/>
      </c>
      <c r="K5983" s="321" t="n"/>
      <c r="L5983" s="323" t="n"/>
      <c r="M5983" s="324" t="n"/>
      <c r="N5983" s="304" t="n"/>
    </row>
    <row r="5984" ht="15.75" customHeight="1" s="412">
      <c r="A5984" s="300" t="n">
        <v>6057</v>
      </c>
      <c r="B5984" s="300" t="n">
        <v>152</v>
      </c>
      <c r="C5984" s="300" t="inlineStr">
        <is>
          <t>T260</t>
        </is>
      </c>
      <c r="D5984" s="300" t="n">
        <v>22</v>
      </c>
      <c r="E5984" s="301" t="n">
        <v>43685</v>
      </c>
      <c r="F5984" s="300" t="n">
        <v>5292</v>
      </c>
      <c r="G5984" s="325" t="n">
        <v>8203</v>
      </c>
      <c r="H5984" s="300" t="n">
        <v>7765</v>
      </c>
      <c r="I5984" s="300" t="n">
        <v>9</v>
      </c>
      <c r="J5984" s="320">
        <f>+(((G5984-F5984)-(H5984-F5984))/(H5984-F5984))*100</f>
        <v/>
      </c>
      <c r="K5984" s="321" t="n"/>
      <c r="L5984" s="322">
        <f>AVERAGE(J5984:J5985)</f>
        <v/>
      </c>
      <c r="M5984" s="322">
        <f>_xlfn.STDEV.S(J5984,J5985)</f>
        <v/>
      </c>
      <c r="N5984" s="304" t="n"/>
    </row>
    <row r="5985" ht="15.75" customHeight="1" s="412">
      <c r="A5985" s="300" t="n">
        <v>6058</v>
      </c>
      <c r="B5985" s="300" t="n">
        <v>152</v>
      </c>
      <c r="C5985" s="300" t="inlineStr">
        <is>
          <t>T260</t>
        </is>
      </c>
      <c r="D5985" s="300" t="n">
        <v>22</v>
      </c>
      <c r="E5985" s="301" t="n">
        <v>43685</v>
      </c>
      <c r="F5985" s="300" t="n">
        <v>5292</v>
      </c>
      <c r="G5985" s="325" t="n">
        <v>8091</v>
      </c>
      <c r="H5985" s="300" t="n">
        <v>7682</v>
      </c>
      <c r="I5985" s="300" t="n"/>
      <c r="J5985" s="320">
        <f>+(((G5985-F5985)-(H5985-F5985))/(H5985-F5985))*100</f>
        <v/>
      </c>
      <c r="K5985" s="321" t="n"/>
      <c r="L5985" s="323" t="n"/>
      <c r="M5985" s="324" t="n"/>
      <c r="N5985" s="304" t="n"/>
    </row>
    <row r="5986" ht="15.75" customHeight="1" s="412">
      <c r="A5986" s="300" t="n">
        <v>6059</v>
      </c>
      <c r="B5986" s="300" t="n">
        <v>153</v>
      </c>
      <c r="C5986" s="300" t="inlineStr">
        <is>
          <t>T261</t>
        </is>
      </c>
      <c r="D5986" s="300" t="n">
        <v>22</v>
      </c>
      <c r="E5986" s="301" t="n">
        <v>43685</v>
      </c>
      <c r="F5986" s="300" t="n">
        <v>5238</v>
      </c>
      <c r="G5986" s="325" t="n">
        <v>7619</v>
      </c>
      <c r="H5986" s="300" t="n">
        <v>7258</v>
      </c>
      <c r="I5986" s="300" t="n">
        <v>11</v>
      </c>
      <c r="J5986" s="320">
        <f>+(((G5986-F5986)-(H5986-F5986))/(H5986-F5986))*100</f>
        <v/>
      </c>
      <c r="K5986" s="321" t="n"/>
      <c r="L5986" s="322">
        <f>AVERAGE(J5986:J5987)</f>
        <v/>
      </c>
      <c r="M5986" s="322">
        <f>_xlfn.STDEV.S(J5986,J5987)</f>
        <v/>
      </c>
      <c r="N5986" s="304" t="n"/>
    </row>
    <row r="5987" ht="15.75" customHeight="1" s="412">
      <c r="A5987" s="300" t="n">
        <v>6060</v>
      </c>
      <c r="B5987" s="300" t="n">
        <v>153</v>
      </c>
      <c r="C5987" s="300" t="inlineStr">
        <is>
          <t>T261</t>
        </is>
      </c>
      <c r="D5987" s="300" t="n">
        <v>22</v>
      </c>
      <c r="E5987" s="301" t="n">
        <v>43685</v>
      </c>
      <c r="F5987" s="300" t="n">
        <v>5238</v>
      </c>
      <c r="G5987" s="325" t="n">
        <v>7786</v>
      </c>
      <c r="H5987" s="300" t="n">
        <v>7409</v>
      </c>
      <c r="I5987" s="300" t="n"/>
      <c r="J5987" s="320">
        <f>+(((G5987-F5987)-(H5987-F5987))/(H5987-F5987))*100</f>
        <v/>
      </c>
      <c r="K5987" s="321" t="n"/>
      <c r="L5987" s="323" t="n"/>
      <c r="M5987" s="324" t="n"/>
      <c r="N5987" s="304" t="n"/>
    </row>
    <row r="5988" ht="15.75" customHeight="1" s="412">
      <c r="A5988" s="300" t="n">
        <v>6061</v>
      </c>
      <c r="B5988" s="300" t="n">
        <v>154</v>
      </c>
      <c r="C5988" s="300" t="inlineStr">
        <is>
          <t>T262</t>
        </is>
      </c>
      <c r="D5988" s="300" t="n">
        <v>22</v>
      </c>
      <c r="E5988" s="301" t="n">
        <v>43685</v>
      </c>
      <c r="F5988" s="300" t="n">
        <v>5194</v>
      </c>
      <c r="G5988" s="325" t="n">
        <v>6427</v>
      </c>
      <c r="H5988" s="300" t="n">
        <v>6244</v>
      </c>
      <c r="I5988" s="300" t="n">
        <v>8</v>
      </c>
      <c r="J5988" s="320">
        <f>+(((G5988-F5988)-(H5988-F5988))/(H5988-F5988))*100</f>
        <v/>
      </c>
      <c r="K5988" s="321" t="n"/>
      <c r="L5988" s="322">
        <f>AVERAGE(J5988:J5989)</f>
        <v/>
      </c>
      <c r="M5988" s="322">
        <f>_xlfn.STDEV.S(J5988,J5989)</f>
        <v/>
      </c>
      <c r="N5988" s="304" t="n"/>
    </row>
    <row r="5989" ht="15.75" customHeight="1" s="412">
      <c r="A5989" s="300" t="n">
        <v>6062</v>
      </c>
      <c r="B5989" s="300" t="n">
        <v>154</v>
      </c>
      <c r="C5989" s="300" t="inlineStr">
        <is>
          <t>T262</t>
        </is>
      </c>
      <c r="D5989" s="300" t="n">
        <v>22</v>
      </c>
      <c r="E5989" s="301" t="n">
        <v>43685</v>
      </c>
      <c r="F5989" s="300" t="n">
        <v>5194</v>
      </c>
      <c r="G5989" s="325" t="n">
        <v>6380</v>
      </c>
      <c r="H5989" s="300" t="n">
        <v>6208</v>
      </c>
      <c r="I5989" s="300" t="n"/>
      <c r="J5989" s="320">
        <f>+(((G5989-F5989)-(H5989-F5989))/(H5989-F5989))*100</f>
        <v/>
      </c>
      <c r="K5989" s="321" t="n"/>
      <c r="L5989" s="323" t="n"/>
      <c r="M5989" s="324" t="n"/>
      <c r="N5989" s="304" t="n"/>
    </row>
    <row r="5990" ht="15.75" customHeight="1" s="412">
      <c r="A5990" s="300" t="n">
        <v>6063</v>
      </c>
      <c r="B5990" s="300" t="n">
        <v>155</v>
      </c>
      <c r="C5990" s="300" t="inlineStr">
        <is>
          <t>T263</t>
        </is>
      </c>
      <c r="D5990" s="300" t="n">
        <v>22</v>
      </c>
      <c r="E5990" s="301" t="n">
        <v>43685</v>
      </c>
      <c r="F5990" s="300" t="n">
        <v>5181</v>
      </c>
      <c r="G5990" s="325" t="n">
        <v>8297</v>
      </c>
      <c r="H5990" s="300" t="n">
        <v>7842</v>
      </c>
      <c r="I5990" s="300" t="n">
        <v>9</v>
      </c>
      <c r="J5990" s="320">
        <f>+(((G5990-F5990)-(H5990-F5990))/(H5990-F5990))*100</f>
        <v/>
      </c>
      <c r="K5990" s="321" t="n"/>
      <c r="L5990" s="322">
        <f>AVERAGE(J5990:J5991)</f>
        <v/>
      </c>
      <c r="M5990" s="322">
        <f>_xlfn.STDEV.S(J5990,J5991)</f>
        <v/>
      </c>
      <c r="N5990" s="304" t="n"/>
    </row>
    <row r="5991" ht="15.75" customHeight="1" s="412">
      <c r="A5991" s="300" t="n">
        <v>6064</v>
      </c>
      <c r="B5991" s="300" t="n">
        <v>155</v>
      </c>
      <c r="C5991" s="300" t="inlineStr">
        <is>
          <t>T263</t>
        </is>
      </c>
      <c r="D5991" s="300" t="n">
        <v>22</v>
      </c>
      <c r="E5991" s="301" t="n">
        <v>43685</v>
      </c>
      <c r="F5991" s="300" t="n">
        <v>5181</v>
      </c>
      <c r="G5991" s="325" t="n">
        <v>8144</v>
      </c>
      <c r="H5991" s="300" t="n">
        <v>7718</v>
      </c>
      <c r="I5991" s="300" t="n"/>
      <c r="J5991" s="320">
        <f>+(((G5991-F5991)-(H5991-F5991))/(H5991-F5991))*100</f>
        <v/>
      </c>
      <c r="K5991" s="321" t="n"/>
      <c r="L5991" s="323" t="n"/>
      <c r="M5991" s="324" t="n"/>
      <c r="N5991" s="304" t="n"/>
    </row>
    <row r="5992" ht="15.75" customHeight="1" s="412">
      <c r="A5992" s="300" t="n">
        <v>6065</v>
      </c>
      <c r="B5992" s="300" t="n">
        <v>156</v>
      </c>
      <c r="C5992" s="300" t="inlineStr">
        <is>
          <t>T264</t>
        </is>
      </c>
      <c r="D5992" s="300" t="n">
        <v>22</v>
      </c>
      <c r="E5992" s="301" t="n">
        <v>43685</v>
      </c>
      <c r="F5992" s="300" t="n">
        <v>5171</v>
      </c>
      <c r="G5992" s="325" t="n">
        <v>7053</v>
      </c>
      <c r="H5992" s="300" t="n">
        <v>6789</v>
      </c>
      <c r="I5992" s="300" t="n">
        <v>6</v>
      </c>
      <c r="J5992" s="320">
        <f>+(((G5992-F5992)-(H5992-F5992))/(H5992-F5992))*100</f>
        <v/>
      </c>
      <c r="K5992" s="321" t="n"/>
      <c r="L5992" s="322">
        <f>AVERAGE(J5992:J5993)</f>
        <v/>
      </c>
      <c r="M5992" s="322">
        <f>_xlfn.STDEV.S(J5992,J5993)</f>
        <v/>
      </c>
      <c r="N5992" s="304" t="n"/>
    </row>
    <row r="5993" ht="15.75" customHeight="1" s="412">
      <c r="A5993" s="300" t="n">
        <v>6066</v>
      </c>
      <c r="B5993" s="300" t="n">
        <v>156</v>
      </c>
      <c r="C5993" s="300" t="inlineStr">
        <is>
          <t>T264</t>
        </is>
      </c>
      <c r="D5993" s="300" t="n">
        <v>22</v>
      </c>
      <c r="E5993" s="301" t="n">
        <v>43685</v>
      </c>
      <c r="F5993" s="300" t="n">
        <v>5171</v>
      </c>
      <c r="G5993" s="325" t="n">
        <v>7015</v>
      </c>
      <c r="H5993" s="300" t="n">
        <v>6763</v>
      </c>
      <c r="I5993" s="300" t="n"/>
      <c r="J5993" s="320">
        <f>+(((G5993-F5993)-(H5993-F5993))/(H5993-F5993))*100</f>
        <v/>
      </c>
      <c r="K5993" s="321" t="n"/>
      <c r="L5993" s="323" t="n"/>
      <c r="M5993" s="324" t="n"/>
      <c r="N5993" s="304" t="n"/>
    </row>
    <row r="5994" ht="15.75" customHeight="1" s="412">
      <c r="A5994" s="300" t="n">
        <v>6067</v>
      </c>
      <c r="B5994" s="300" t="n">
        <v>157</v>
      </c>
      <c r="C5994" s="300" t="inlineStr">
        <is>
          <t>T265</t>
        </is>
      </c>
      <c r="D5994" s="300" t="n">
        <v>22</v>
      </c>
      <c r="E5994" s="301" t="n">
        <v>43685</v>
      </c>
      <c r="F5994" s="300" t="n">
        <v>5319</v>
      </c>
      <c r="G5994" s="325" t="n">
        <v>7200</v>
      </c>
      <c r="H5994" s="300" t="n">
        <v>6918</v>
      </c>
      <c r="I5994" s="300" t="n">
        <v>8</v>
      </c>
      <c r="J5994" s="320">
        <f>+(((G5994-F5994)-(H5994-F5994))/(H5994-F5994))*100</f>
        <v/>
      </c>
      <c r="K5994" s="321" t="n"/>
      <c r="L5994" s="322">
        <f>AVERAGE(J5994:J5995)</f>
        <v/>
      </c>
      <c r="M5994" s="322">
        <f>_xlfn.STDEV.S(J5994,J5995)</f>
        <v/>
      </c>
      <c r="N5994" s="304" t="n"/>
    </row>
    <row r="5995" ht="15.75" customHeight="1" s="412">
      <c r="A5995" s="300" t="n">
        <v>6068</v>
      </c>
      <c r="B5995" s="300" t="n">
        <v>157</v>
      </c>
      <c r="C5995" s="300" t="inlineStr">
        <is>
          <t>T265</t>
        </is>
      </c>
      <c r="D5995" s="300" t="n">
        <v>22</v>
      </c>
      <c r="E5995" s="301" t="n">
        <v>43685</v>
      </c>
      <c r="F5995" s="300" t="n">
        <v>5319</v>
      </c>
      <c r="G5995" s="325" t="n">
        <v>7416</v>
      </c>
      <c r="H5995" s="300" t="n">
        <v>7104</v>
      </c>
      <c r="I5995" s="300" t="n"/>
      <c r="J5995" s="320">
        <f>+(((G5995-F5995)-(H5995-F5995))/(H5995-F5995))*100</f>
        <v/>
      </c>
      <c r="K5995" s="321" t="n"/>
      <c r="L5995" s="323" t="n"/>
      <c r="M5995" s="324" t="n"/>
      <c r="N5995" s="304" t="n"/>
    </row>
    <row r="5996" ht="15.75" customHeight="1" s="412">
      <c r="A5996" s="300" t="n">
        <v>6069</v>
      </c>
      <c r="B5996" s="300" t="n">
        <v>158</v>
      </c>
      <c r="C5996" s="300" t="inlineStr">
        <is>
          <t>T266</t>
        </is>
      </c>
      <c r="D5996" s="300" t="n">
        <v>22</v>
      </c>
      <c r="E5996" s="301" t="n">
        <v>43685</v>
      </c>
      <c r="F5996" s="300" t="n">
        <v>5219</v>
      </c>
      <c r="G5996" s="325" t="n">
        <v>7748</v>
      </c>
      <c r="H5996" s="300" t="n">
        <v>7373</v>
      </c>
      <c r="I5996" s="300" t="n">
        <v>7</v>
      </c>
      <c r="J5996" s="320">
        <f>+(((G5996-F5996)-(H5996-F5996))/(H5996-F5996))*100</f>
        <v/>
      </c>
      <c r="K5996" s="321" t="n"/>
      <c r="L5996" s="322">
        <f>AVERAGE(J5996:J5997)</f>
        <v/>
      </c>
      <c r="M5996" s="322">
        <f>_xlfn.STDEV.S(J5996,J5997)</f>
        <v/>
      </c>
      <c r="N5996" s="304" t="n"/>
    </row>
    <row r="5997" ht="15.75" customHeight="1" s="412">
      <c r="A5997" s="300" t="n">
        <v>6070</v>
      </c>
      <c r="B5997" s="300" t="n">
        <v>158</v>
      </c>
      <c r="C5997" s="300" t="inlineStr">
        <is>
          <t>T266</t>
        </is>
      </c>
      <c r="D5997" s="300" t="n">
        <v>22</v>
      </c>
      <c r="E5997" s="301" t="n">
        <v>43685</v>
      </c>
      <c r="F5997" s="300" t="n">
        <v>5219</v>
      </c>
      <c r="G5997" s="325" t="n">
        <v>7691</v>
      </c>
      <c r="H5997" s="300" t="n">
        <v>7330</v>
      </c>
      <c r="I5997" s="300" t="n"/>
      <c r="J5997" s="320">
        <f>+(((G5997-F5997)-(H5997-F5997))/(H5997-F5997))*100</f>
        <v/>
      </c>
      <c r="K5997" s="321" t="n"/>
      <c r="L5997" s="323" t="n"/>
      <c r="M5997" s="324" t="n"/>
      <c r="N5997" s="304" t="n"/>
    </row>
    <row r="5998" ht="15.75" customHeight="1" s="412">
      <c r="A5998" s="300" t="n">
        <v>6071</v>
      </c>
      <c r="B5998" s="300" t="n">
        <v>159</v>
      </c>
      <c r="C5998" s="300" t="inlineStr">
        <is>
          <t>T267</t>
        </is>
      </c>
      <c r="D5998" s="300" t="n">
        <v>22</v>
      </c>
      <c r="E5998" s="301" t="n">
        <v>43685</v>
      </c>
      <c r="F5998" s="300" t="n">
        <v>5300</v>
      </c>
      <c r="G5998" s="325" t="n">
        <v>7387</v>
      </c>
      <c r="H5998" s="300" t="n">
        <v>7075</v>
      </c>
      <c r="I5998" s="300" t="n">
        <v>6</v>
      </c>
      <c r="J5998" s="320">
        <f>+(((G5998-F5998)-(H5998-F5998))/(H5998-F5998))*100</f>
        <v/>
      </c>
      <c r="K5998" s="321" t="n"/>
      <c r="L5998" s="322">
        <f>AVERAGE(J5998:J5999)</f>
        <v/>
      </c>
      <c r="M5998" s="322">
        <f>_xlfn.STDEV.S(J5998,J5999)</f>
        <v/>
      </c>
      <c r="N5998" s="304" t="n"/>
    </row>
    <row r="5999" ht="15.75" customHeight="1" s="412">
      <c r="A5999" s="300" t="n">
        <v>6072</v>
      </c>
      <c r="B5999" s="300" t="n">
        <v>159</v>
      </c>
      <c r="C5999" s="300" t="inlineStr">
        <is>
          <t>T267</t>
        </is>
      </c>
      <c r="D5999" s="300" t="n">
        <v>22</v>
      </c>
      <c r="E5999" s="301" t="n">
        <v>43685</v>
      </c>
      <c r="F5999" s="300" t="n">
        <v>5300</v>
      </c>
      <c r="G5999" s="325" t="n">
        <v>7296</v>
      </c>
      <c r="H5999" s="300" t="n">
        <v>7000</v>
      </c>
      <c r="I5999" s="300" t="n"/>
      <c r="J5999" s="320">
        <f>+(((G5999-F5999)-(H5999-F5999))/(H5999-F5999))*100</f>
        <v/>
      </c>
      <c r="K5999" s="321" t="n"/>
      <c r="L5999" s="323" t="n"/>
      <c r="M5999" s="324" t="n"/>
      <c r="N5999" s="304" t="n"/>
    </row>
    <row r="6000" ht="15.75" customHeight="1" s="412">
      <c r="A6000" s="300" t="n">
        <v>6073</v>
      </c>
      <c r="B6000" s="300" t="n">
        <v>160</v>
      </c>
      <c r="C6000" s="300" t="inlineStr">
        <is>
          <t>T301</t>
        </is>
      </c>
      <c r="D6000" s="300" t="n">
        <v>22</v>
      </c>
      <c r="E6000" s="301" t="n">
        <v>43685</v>
      </c>
      <c r="F6000" s="300" t="n">
        <v>5234</v>
      </c>
      <c r="G6000" s="325" t="n">
        <v>8263</v>
      </c>
      <c r="H6000" s="300" t="n">
        <v>7790</v>
      </c>
      <c r="I6000" s="300" t="n">
        <v>5</v>
      </c>
      <c r="J6000" s="320">
        <f>+(((G6000-F6000)-(H6000-F6000))/(H6000-F6000))*100</f>
        <v/>
      </c>
      <c r="K6000" s="321" t="n"/>
      <c r="L6000" s="322">
        <f>AVERAGE(J6000:J6001)</f>
        <v/>
      </c>
      <c r="M6000" s="322">
        <f>_xlfn.STDEV.S(J6000,J6001)</f>
        <v/>
      </c>
      <c r="N6000" s="304" t="n"/>
    </row>
    <row r="6001" ht="15.75" customHeight="1" s="412">
      <c r="A6001" s="300" t="n">
        <v>6074</v>
      </c>
      <c r="B6001" s="300" t="n">
        <v>160</v>
      </c>
      <c r="C6001" s="300" t="inlineStr">
        <is>
          <t>T301</t>
        </is>
      </c>
      <c r="D6001" s="300" t="n">
        <v>22</v>
      </c>
      <c r="E6001" s="301" t="n">
        <v>43685</v>
      </c>
      <c r="F6001" s="300" t="n">
        <v>5234</v>
      </c>
      <c r="G6001" s="325" t="n">
        <v>8084</v>
      </c>
      <c r="H6001" s="300" t="n">
        <v>7646</v>
      </c>
      <c r="I6001" s="300" t="n"/>
      <c r="J6001" s="320">
        <f>+(((G6001-F6001)-(H6001-F6001))/(H6001-F6001))*100</f>
        <v/>
      </c>
      <c r="K6001" s="321" t="n"/>
      <c r="L6001" s="323" t="n"/>
      <c r="M6001" s="324" t="n"/>
      <c r="N6001" s="304" t="n"/>
    </row>
    <row r="6002" ht="15.75" customHeight="1" s="412">
      <c r="A6002" s="300" t="n">
        <v>6075</v>
      </c>
      <c r="B6002" s="300" t="n">
        <v>161</v>
      </c>
      <c r="C6002" s="300" t="inlineStr">
        <is>
          <t>T302</t>
        </is>
      </c>
      <c r="D6002" s="300" t="n">
        <v>22</v>
      </c>
      <c r="E6002" s="301" t="n">
        <v>43685</v>
      </c>
      <c r="F6002" s="300" t="n">
        <v>5264</v>
      </c>
      <c r="G6002" s="325" t="n">
        <v>8041</v>
      </c>
      <c r="H6002" s="300" t="n">
        <v>7603</v>
      </c>
      <c r="I6002" s="300" t="n">
        <v>6</v>
      </c>
      <c r="J6002" s="320">
        <f>+(((G6002-F6002)-(H6002-F6002))/(H6002-F6002))*100</f>
        <v/>
      </c>
      <c r="K6002" s="321" t="n"/>
      <c r="L6002" s="322">
        <f>AVERAGE(J6002:J6003)</f>
        <v/>
      </c>
      <c r="M6002" s="322">
        <f>_xlfn.STDEV.S(J6002,J6003)</f>
        <v/>
      </c>
      <c r="N6002" s="304" t="n"/>
    </row>
    <row r="6003" ht="15.75" customHeight="1" s="412">
      <c r="A6003" s="300" t="n">
        <v>6076</v>
      </c>
      <c r="B6003" s="300" t="n">
        <v>161</v>
      </c>
      <c r="C6003" s="300" t="inlineStr">
        <is>
          <t>T302</t>
        </is>
      </c>
      <c r="D6003" s="300" t="n">
        <v>22</v>
      </c>
      <c r="E6003" s="301" t="n">
        <v>43685</v>
      </c>
      <c r="F6003" s="300" t="n">
        <v>5264</v>
      </c>
      <c r="G6003" s="325" t="n">
        <v>8058</v>
      </c>
      <c r="H6003" s="300" t="n">
        <v>7634</v>
      </c>
      <c r="I6003" s="300" t="n"/>
      <c r="J6003" s="320">
        <f>+(((G6003-F6003)-(H6003-F6003))/(H6003-F6003))*100</f>
        <v/>
      </c>
      <c r="K6003" s="321" t="n"/>
      <c r="L6003" s="323" t="n"/>
      <c r="M6003" s="324" t="n"/>
      <c r="N6003" s="304" t="n"/>
    </row>
    <row r="6004" ht="15.75" customHeight="1" s="412">
      <c r="A6004" s="300" t="n">
        <v>6077</v>
      </c>
      <c r="B6004" s="300" t="n">
        <v>162</v>
      </c>
      <c r="C6004" s="300" t="inlineStr">
        <is>
          <t>T304</t>
        </is>
      </c>
      <c r="D6004" s="300" t="n">
        <v>22</v>
      </c>
      <c r="E6004" s="301" t="n">
        <v>43685</v>
      </c>
      <c r="F6004" s="300" t="n">
        <v>5232</v>
      </c>
      <c r="G6004" s="325" t="n">
        <v>8153</v>
      </c>
      <c r="H6004" s="300" t="n">
        <v>7726</v>
      </c>
      <c r="I6004" s="300" t="n">
        <v>6</v>
      </c>
      <c r="J6004" s="320">
        <f>+(((G6004-F6004)-(H6004-F6004))/(H6004-F6004))*100</f>
        <v/>
      </c>
      <c r="K6004" s="321" t="n"/>
      <c r="L6004" s="322">
        <f>AVERAGE(J6004:J6005)</f>
        <v/>
      </c>
      <c r="M6004" s="322">
        <f>_xlfn.STDEV.S(J6004,J6005)</f>
        <v/>
      </c>
      <c r="N6004" s="304" t="n"/>
    </row>
    <row r="6005" ht="15.75" customHeight="1" s="412">
      <c r="A6005" s="300" t="n">
        <v>6078</v>
      </c>
      <c r="B6005" s="300" t="n">
        <v>162</v>
      </c>
      <c r="C6005" s="300" t="inlineStr">
        <is>
          <t>T304</t>
        </is>
      </c>
      <c r="D6005" s="300" t="n">
        <v>22</v>
      </c>
      <c r="E6005" s="301" t="n">
        <v>43685</v>
      </c>
      <c r="F6005" s="300" t="n">
        <v>5232</v>
      </c>
      <c r="G6005" s="325" t="n">
        <v>8212</v>
      </c>
      <c r="H6005" s="300" t="n">
        <v>7787</v>
      </c>
      <c r="I6005" s="300" t="n"/>
      <c r="J6005" s="320">
        <f>+(((G6005-F6005)-(H6005-F6005))/(H6005-F6005))*100</f>
        <v/>
      </c>
      <c r="K6005" s="321" t="n"/>
      <c r="L6005" s="323" t="n"/>
      <c r="M6005" s="324" t="n"/>
      <c r="N6005" s="304" t="n"/>
    </row>
    <row r="6006" ht="15.75" customHeight="1" s="412">
      <c r="A6006" s="300" t="n">
        <v>6079</v>
      </c>
      <c r="B6006" s="300" t="n">
        <v>163</v>
      </c>
      <c r="C6006" s="300" t="inlineStr">
        <is>
          <t>T305</t>
        </is>
      </c>
      <c r="D6006" s="300" t="n">
        <v>22</v>
      </c>
      <c r="E6006" s="301" t="n">
        <v>43685</v>
      </c>
      <c r="F6006" s="300" t="n">
        <v>5193</v>
      </c>
      <c r="G6006" s="325" t="n">
        <v>8015</v>
      </c>
      <c r="H6006" s="300" t="n">
        <v>7582</v>
      </c>
      <c r="I6006" s="300" t="n">
        <v>7</v>
      </c>
      <c r="J6006" s="320">
        <f>+(((G6006-F6006)-(H6006-F6006))/(H6006-F6006))*100</f>
        <v/>
      </c>
      <c r="K6006" s="321" t="n"/>
      <c r="L6006" s="322">
        <f>AVERAGE(J6006:J6007)</f>
        <v/>
      </c>
      <c r="M6006" s="322">
        <f>_xlfn.STDEV.S(J6006,J6007)</f>
        <v/>
      </c>
      <c r="N6006" s="304" t="n"/>
    </row>
    <row r="6007" ht="15.75" customHeight="1" s="412">
      <c r="A6007" s="300" t="n">
        <v>6080</v>
      </c>
      <c r="B6007" s="300" t="n">
        <v>163</v>
      </c>
      <c r="C6007" s="300" t="inlineStr">
        <is>
          <t>T305</t>
        </is>
      </c>
      <c r="D6007" s="300" t="n">
        <v>22</v>
      </c>
      <c r="E6007" s="301" t="n">
        <v>43685</v>
      </c>
      <c r="F6007" s="300" t="n">
        <v>5193</v>
      </c>
      <c r="G6007" s="325" t="n">
        <v>8076</v>
      </c>
      <c r="H6007" s="300" t="n">
        <v>7634</v>
      </c>
      <c r="I6007" s="300" t="n"/>
      <c r="J6007" s="320">
        <f>+(((G6007-F6007)-(H6007-F6007))/(H6007-F6007))*100</f>
        <v/>
      </c>
      <c r="K6007" s="321" t="n"/>
      <c r="L6007" s="323" t="n"/>
      <c r="M6007" s="324" t="n"/>
      <c r="N6007" s="304" t="n"/>
    </row>
    <row r="6008" ht="15.75" customHeight="1" s="412">
      <c r="A6008" s="300" t="n">
        <v>6081</v>
      </c>
      <c r="B6008" s="300" t="n">
        <v>164</v>
      </c>
      <c r="C6008" s="300" t="inlineStr">
        <is>
          <t>T306</t>
        </is>
      </c>
      <c r="D6008" s="300" t="n">
        <v>22</v>
      </c>
      <c r="E6008" s="301" t="n">
        <v>43685</v>
      </c>
      <c r="F6008" s="300" t="n">
        <v>5245</v>
      </c>
      <c r="G6008" s="325" t="n">
        <v>6991</v>
      </c>
      <c r="H6008" s="300" t="n">
        <v>6726</v>
      </c>
      <c r="I6008" s="300" t="n">
        <v>7</v>
      </c>
      <c r="J6008" s="320">
        <f>+(((G6008-F6008)-(H6008-F6008))/(H6008-F6008))*100</f>
        <v/>
      </c>
      <c r="K6008" s="321" t="n"/>
      <c r="L6008" s="322">
        <f>AVERAGE(J6008:J6009)</f>
        <v/>
      </c>
      <c r="M6008" s="322">
        <f>_xlfn.STDEV.S(J6008,J6009)</f>
        <v/>
      </c>
      <c r="N6008" s="304" t="n"/>
    </row>
    <row r="6009" ht="15.75" customHeight="1" s="412">
      <c r="A6009" s="300" t="n">
        <v>6082</v>
      </c>
      <c r="B6009" s="300" t="n">
        <v>164</v>
      </c>
      <c r="C6009" s="300" t="inlineStr">
        <is>
          <t>T306</t>
        </is>
      </c>
      <c r="D6009" s="300" t="n">
        <v>22</v>
      </c>
      <c r="E6009" s="301" t="n">
        <v>43685</v>
      </c>
      <c r="F6009" s="300" t="n">
        <v>5245</v>
      </c>
      <c r="G6009" s="325" t="n">
        <v>7003</v>
      </c>
      <c r="H6009" s="300" t="n">
        <v>6740</v>
      </c>
      <c r="I6009" s="300" t="n"/>
      <c r="J6009" s="320">
        <f>+(((G6009-F6009)-(H6009-F6009))/(H6009-F6009))*100</f>
        <v/>
      </c>
      <c r="K6009" s="321" t="n"/>
      <c r="L6009" s="323" t="n"/>
      <c r="M6009" s="324" t="n"/>
      <c r="N6009" s="304" t="n"/>
    </row>
    <row r="6010" ht="15.75" customHeight="1" s="412">
      <c r="A6010" s="300" t="n">
        <v>6083</v>
      </c>
      <c r="B6010" s="300" t="n">
        <v>165</v>
      </c>
      <c r="C6010" s="300" t="inlineStr">
        <is>
          <t>T307</t>
        </is>
      </c>
      <c r="D6010" s="300" t="n">
        <v>22</v>
      </c>
      <c r="E6010" s="301" t="n">
        <v>43685</v>
      </c>
      <c r="F6010" s="300" t="n">
        <v>5226</v>
      </c>
      <c r="G6010" s="325" t="n">
        <v>8785</v>
      </c>
      <c r="H6010" s="300" t="n">
        <v>8210</v>
      </c>
      <c r="I6010" s="300" t="n">
        <v>7</v>
      </c>
      <c r="J6010" s="320">
        <f>+(((G6010-F6010)-(H6010-F6010))/(H6010-F6010))*100</f>
        <v/>
      </c>
      <c r="K6010" s="321" t="n"/>
      <c r="L6010" s="322">
        <f>AVERAGE(J6010:J6011)</f>
        <v/>
      </c>
      <c r="M6010" s="322">
        <f>_xlfn.STDEV.S(J6010,J6011)</f>
        <v/>
      </c>
      <c r="N6010" s="304" t="n"/>
    </row>
    <row r="6011" ht="15.75" customHeight="1" s="412">
      <c r="A6011" s="300" t="n">
        <v>6084</v>
      </c>
      <c r="B6011" s="300" t="n">
        <v>165</v>
      </c>
      <c r="C6011" s="300" t="inlineStr">
        <is>
          <t>T307</t>
        </is>
      </c>
      <c r="D6011" s="300" t="n">
        <v>22</v>
      </c>
      <c r="E6011" s="301" t="n">
        <v>43685</v>
      </c>
      <c r="F6011" s="300" t="n">
        <v>5226</v>
      </c>
      <c r="G6011" s="325" t="n">
        <v>8888</v>
      </c>
      <c r="H6011" s="300" t="n">
        <v>8310</v>
      </c>
      <c r="I6011" s="300" t="n"/>
      <c r="J6011" s="320">
        <f>+(((G6011-F6011)-(H6011-F6011))/(H6011-F6011))*100</f>
        <v/>
      </c>
      <c r="K6011" s="321" t="n"/>
      <c r="L6011" s="323" t="n"/>
      <c r="M6011" s="324" t="n"/>
      <c r="N6011" s="304" t="n"/>
    </row>
    <row r="6012" ht="15.75" customHeight="1" s="412">
      <c r="A6012" s="300" t="n">
        <v>6085</v>
      </c>
      <c r="B6012" s="300" t="n">
        <v>166</v>
      </c>
      <c r="C6012" s="300" t="inlineStr">
        <is>
          <t>T308</t>
        </is>
      </c>
      <c r="D6012" s="300" t="n">
        <v>22</v>
      </c>
      <c r="E6012" s="301" t="n">
        <v>43685</v>
      </c>
      <c r="F6012" s="300" t="n">
        <v>5252</v>
      </c>
      <c r="G6012" s="325" t="n">
        <v>8221</v>
      </c>
      <c r="H6012" s="300" t="n">
        <v>7773</v>
      </c>
      <c r="I6012" s="300" t="n">
        <v>7</v>
      </c>
      <c r="J6012" s="320">
        <f>+(((G6012-F6012)-(H6012-F6012))/(H6012-F6012))*100</f>
        <v/>
      </c>
      <c r="K6012" s="321" t="n"/>
      <c r="L6012" s="322">
        <f>AVERAGE(J6012:J6013)</f>
        <v/>
      </c>
      <c r="M6012" s="322">
        <f>_xlfn.STDEV.S(J6012,J6013)</f>
        <v/>
      </c>
      <c r="N6012" s="304" t="n"/>
    </row>
    <row r="6013" ht="15.75" customHeight="1" s="412">
      <c r="A6013" s="300" t="n">
        <v>6086</v>
      </c>
      <c r="B6013" s="300" t="n">
        <v>166</v>
      </c>
      <c r="C6013" s="300" t="inlineStr">
        <is>
          <t>T308</t>
        </is>
      </c>
      <c r="D6013" s="300" t="n">
        <v>22</v>
      </c>
      <c r="E6013" s="301" t="n">
        <v>43685</v>
      </c>
      <c r="F6013" s="300" t="n">
        <v>5252</v>
      </c>
      <c r="G6013" s="325" t="n">
        <v>8729</v>
      </c>
      <c r="H6013" s="300" t="n">
        <v>8209</v>
      </c>
      <c r="I6013" s="300" t="n"/>
      <c r="J6013" s="320">
        <f>+(((G6013-F6013)-(H6013-F6013))/(H6013-F6013))*100</f>
        <v/>
      </c>
      <c r="K6013" s="321" t="n"/>
      <c r="L6013" s="323" t="n"/>
      <c r="M6013" s="324" t="n"/>
      <c r="N6013" s="304" t="n"/>
    </row>
    <row r="6014" ht="15.75" customHeight="1" s="412">
      <c r="A6014" s="300" t="n">
        <v>6087</v>
      </c>
      <c r="B6014" s="300" t="n">
        <v>167</v>
      </c>
      <c r="C6014" s="300" t="inlineStr">
        <is>
          <t>T309</t>
        </is>
      </c>
      <c r="D6014" s="300" t="n">
        <v>22</v>
      </c>
      <c r="E6014" s="301" t="n">
        <v>43685</v>
      </c>
      <c r="F6014" s="300" t="n">
        <v>5280</v>
      </c>
      <c r="G6014" s="325" t="n">
        <v>7520</v>
      </c>
      <c r="H6014" s="300" t="n">
        <v>7181</v>
      </c>
      <c r="I6014" s="300" t="n">
        <v>8</v>
      </c>
      <c r="J6014" s="320">
        <f>+(((G6014-F6014)-(H6014-F6014))/(H6014-F6014))*100</f>
        <v/>
      </c>
      <c r="K6014" s="321" t="n"/>
      <c r="L6014" s="322">
        <f>AVERAGE(J6014:J6015)</f>
        <v/>
      </c>
      <c r="M6014" s="322">
        <f>_xlfn.STDEV.S(J6014,J6015)</f>
        <v/>
      </c>
      <c r="N6014" s="304" t="n"/>
    </row>
    <row r="6015" ht="15.75" customHeight="1" s="412">
      <c r="A6015" s="300" t="n">
        <v>6088</v>
      </c>
      <c r="B6015" s="300" t="n">
        <v>167</v>
      </c>
      <c r="C6015" s="300" t="inlineStr">
        <is>
          <t>T309</t>
        </is>
      </c>
      <c r="D6015" s="300" t="n">
        <v>22</v>
      </c>
      <c r="E6015" s="301" t="n">
        <v>43685</v>
      </c>
      <c r="F6015" s="300" t="n">
        <v>5280</v>
      </c>
      <c r="G6015" s="325" t="n">
        <v>7533</v>
      </c>
      <c r="H6015" s="300" t="n">
        <v>7198</v>
      </c>
      <c r="I6015" s="300" t="n"/>
      <c r="J6015" s="320">
        <f>+(((G6015-F6015)-(H6015-F6015))/(H6015-F6015))*100</f>
        <v/>
      </c>
      <c r="K6015" s="321" t="n"/>
      <c r="L6015" s="323" t="n"/>
      <c r="M6015" s="324" t="n"/>
      <c r="N6015" s="304" t="n"/>
    </row>
    <row r="6016" ht="15.75" customHeight="1" s="412">
      <c r="A6016" s="300" t="n">
        <v>6089</v>
      </c>
      <c r="B6016" s="300" t="n">
        <v>168</v>
      </c>
      <c r="C6016" s="300" t="inlineStr">
        <is>
          <t>T310</t>
        </is>
      </c>
      <c r="D6016" s="300" t="n">
        <v>22</v>
      </c>
      <c r="E6016" s="301" t="n">
        <v>43685</v>
      </c>
      <c r="F6016" s="300" t="n">
        <v>5212</v>
      </c>
      <c r="G6016" s="325" t="n">
        <v>7521</v>
      </c>
      <c r="H6016" s="300" t="n">
        <v>7213</v>
      </c>
      <c r="I6016" s="300" t="n">
        <v>6</v>
      </c>
      <c r="J6016" s="320">
        <f>+(((G6016-F6016)-(H6016-F6016))/(H6016-F6016))*100</f>
        <v/>
      </c>
      <c r="K6016" s="321" t="n"/>
      <c r="L6016" s="322">
        <f>AVERAGE(J6016:J6017)</f>
        <v/>
      </c>
      <c r="M6016" s="322">
        <f>_xlfn.STDEV.S(J6016,J6017)</f>
        <v/>
      </c>
      <c r="N6016" s="304" t="n"/>
    </row>
    <row r="6017" ht="15.75" customHeight="1" s="412">
      <c r="A6017" s="300" t="n">
        <v>6090</v>
      </c>
      <c r="B6017" s="300" t="n">
        <v>168</v>
      </c>
      <c r="C6017" s="300" t="inlineStr">
        <is>
          <t>T310</t>
        </is>
      </c>
      <c r="D6017" s="300" t="n">
        <v>22</v>
      </c>
      <c r="E6017" s="301" t="n">
        <v>43685</v>
      </c>
      <c r="F6017" s="300" t="n">
        <v>5212</v>
      </c>
      <c r="G6017" s="325" t="n">
        <v>7553</v>
      </c>
      <c r="H6017" s="300" t="n">
        <v>7245</v>
      </c>
      <c r="I6017" s="300" t="n"/>
      <c r="J6017" s="320">
        <f>+(((G6017-F6017)-(H6017-F6017))/(H6017-F6017))*100</f>
        <v/>
      </c>
      <c r="K6017" s="321" t="n"/>
      <c r="L6017" s="323" t="n"/>
      <c r="M6017" s="324" t="n"/>
      <c r="N6017" s="304" t="n"/>
    </row>
    <row r="6018" ht="15.75" customHeight="1" s="412">
      <c r="A6018" s="300" t="n">
        <v>6091</v>
      </c>
      <c r="B6018" s="300" t="n">
        <v>169</v>
      </c>
      <c r="C6018" s="300" t="inlineStr">
        <is>
          <t>T311</t>
        </is>
      </c>
      <c r="D6018" s="300" t="n">
        <v>22</v>
      </c>
      <c r="E6018" s="301" t="n">
        <v>43685</v>
      </c>
      <c r="F6018" s="300" t="n">
        <v>5223</v>
      </c>
      <c r="G6018" s="325" t="n">
        <v>7183</v>
      </c>
      <c r="H6018" s="300" t="n">
        <v>6891</v>
      </c>
      <c r="I6018" s="300" t="n">
        <v>7</v>
      </c>
      <c r="J6018" s="320">
        <f>+(((G6018-F6018)-(H6018-F6018))/(H6018-F6018))*100</f>
        <v/>
      </c>
      <c r="K6018" s="321" t="n"/>
      <c r="L6018" s="322">
        <f>AVERAGE(J6018:J6019)</f>
        <v/>
      </c>
      <c r="M6018" s="322">
        <f>_xlfn.STDEV.S(J6018,J6019)</f>
        <v/>
      </c>
      <c r="N6018" s="304" t="n"/>
    </row>
    <row r="6019" ht="15.75" customHeight="1" s="412">
      <c r="A6019" s="300" t="n">
        <v>6092</v>
      </c>
      <c r="B6019" s="300" t="n">
        <v>169</v>
      </c>
      <c r="C6019" s="300" t="inlineStr">
        <is>
          <t>T311</t>
        </is>
      </c>
      <c r="D6019" s="300" t="n">
        <v>22</v>
      </c>
      <c r="E6019" s="301" t="n">
        <v>43685</v>
      </c>
      <c r="F6019" s="300" t="n">
        <v>5223</v>
      </c>
      <c r="G6019" s="325" t="n">
        <v>7338</v>
      </c>
      <c r="H6019" s="300" t="n">
        <v>7022</v>
      </c>
      <c r="I6019" s="300" t="n"/>
      <c r="J6019" s="320">
        <f>+(((G6019-F6019)-(H6019-F6019))/(H6019-F6019))*100</f>
        <v/>
      </c>
      <c r="K6019" s="321" t="n"/>
      <c r="L6019" s="323" t="n"/>
      <c r="M6019" s="324" t="n"/>
      <c r="N6019" s="304" t="n"/>
    </row>
    <row r="6020" ht="15.75" customHeight="1" s="412">
      <c r="A6020" s="300" t="n">
        <v>6093</v>
      </c>
      <c r="B6020" s="300" t="n">
        <v>170</v>
      </c>
      <c r="C6020" s="300" t="inlineStr">
        <is>
          <t>T312</t>
        </is>
      </c>
      <c r="D6020" s="300" t="n">
        <v>22</v>
      </c>
      <c r="E6020" s="301" t="n">
        <v>43685</v>
      </c>
      <c r="F6020" s="300" t="n">
        <v>5223</v>
      </c>
      <c r="G6020" s="325" t="n">
        <v>8268</v>
      </c>
      <c r="H6020" s="300" t="n">
        <v>7800</v>
      </c>
      <c r="I6020" s="300" t="n">
        <v>5</v>
      </c>
      <c r="J6020" s="320">
        <f>+(((G6020-F6020)-(H6020-F6020))/(H6020-F6020))*100</f>
        <v/>
      </c>
      <c r="K6020" s="321" t="n"/>
      <c r="L6020" s="322">
        <f>AVERAGE(J6020:J6021)</f>
        <v/>
      </c>
      <c r="M6020" s="322">
        <f>_xlfn.STDEV.S(J6020,J6021)</f>
        <v/>
      </c>
      <c r="N6020" s="304" t="n"/>
    </row>
    <row r="6021" ht="15.75" customHeight="1" s="412">
      <c r="A6021" s="300" t="n">
        <v>6094</v>
      </c>
      <c r="B6021" s="300" t="n">
        <v>170</v>
      </c>
      <c r="C6021" s="300" t="inlineStr">
        <is>
          <t>T312</t>
        </is>
      </c>
      <c r="D6021" s="300" t="n">
        <v>22</v>
      </c>
      <c r="E6021" s="301" t="n">
        <v>43685</v>
      </c>
      <c r="F6021" s="300" t="n">
        <v>5223</v>
      </c>
      <c r="G6021" s="325" t="n">
        <v>8140</v>
      </c>
      <c r="H6021" s="300" t="n">
        <v>7694</v>
      </c>
      <c r="I6021" s="300" t="n"/>
      <c r="J6021" s="320">
        <f>+(((G6021-F6021)-(H6021-F6021))/(H6021-F6021))*100</f>
        <v/>
      </c>
      <c r="K6021" s="321" t="n"/>
      <c r="L6021" s="323" t="n"/>
      <c r="M6021" s="324" t="n"/>
      <c r="N6021" s="304" t="n"/>
    </row>
    <row r="6022" ht="15.75" customHeight="1" s="412">
      <c r="A6022" s="300" t="n">
        <v>6095</v>
      </c>
      <c r="B6022" s="300" t="n">
        <v>171</v>
      </c>
      <c r="C6022" s="300" t="inlineStr">
        <is>
          <t>T313</t>
        </is>
      </c>
      <c r="D6022" s="300" t="n">
        <v>22</v>
      </c>
      <c r="E6022" s="301" t="n">
        <v>43685</v>
      </c>
      <c r="F6022" s="300" t="n">
        <v>5259</v>
      </c>
      <c r="G6022" s="325" t="n">
        <v>7932</v>
      </c>
      <c r="H6022" s="300" t="n">
        <v>7538</v>
      </c>
      <c r="I6022" s="300" t="n">
        <v>7</v>
      </c>
      <c r="J6022" s="320">
        <f>+(((G6022-F6022)-(H6022-F6022))/(H6022-F6022))*100</f>
        <v/>
      </c>
      <c r="K6022" s="321" t="n"/>
      <c r="L6022" s="322">
        <f>AVERAGE(J6022:J6023)</f>
        <v/>
      </c>
      <c r="M6022" s="322">
        <f>_xlfn.STDEV.S(J6022,J6023)</f>
        <v/>
      </c>
      <c r="N6022" s="304" t="n"/>
    </row>
    <row r="6023" ht="15.75" customHeight="1" s="412">
      <c r="A6023" s="300" t="n">
        <v>6096</v>
      </c>
      <c r="B6023" s="300" t="n">
        <v>171</v>
      </c>
      <c r="C6023" s="300" t="inlineStr">
        <is>
          <t>T313</t>
        </is>
      </c>
      <c r="D6023" s="300" t="n">
        <v>22</v>
      </c>
      <c r="E6023" s="301" t="n">
        <v>43685</v>
      </c>
      <c r="F6023" s="300" t="n">
        <v>5259</v>
      </c>
      <c r="G6023" s="325" t="n">
        <v>7984</v>
      </c>
      <c r="H6023" s="300" t="n">
        <v>7591</v>
      </c>
      <c r="I6023" s="300" t="n"/>
      <c r="J6023" s="320">
        <f>+(((G6023-F6023)-(H6023-F6023))/(H6023-F6023))*100</f>
        <v/>
      </c>
      <c r="K6023" s="321" t="n"/>
      <c r="L6023" s="323" t="n"/>
      <c r="M6023" s="324" t="n"/>
      <c r="N6023" s="304" t="n"/>
    </row>
    <row r="6024" ht="15.75" customHeight="1" s="412">
      <c r="A6024" s="300" t="n">
        <v>6097</v>
      </c>
      <c r="B6024" s="300" t="n">
        <v>172</v>
      </c>
      <c r="C6024" s="300" t="inlineStr">
        <is>
          <t>T314</t>
        </is>
      </c>
      <c r="D6024" s="300" t="n">
        <v>22</v>
      </c>
      <c r="E6024" s="301" t="n">
        <v>43685</v>
      </c>
      <c r="F6024" s="300" t="n">
        <v>5274</v>
      </c>
      <c r="G6024" s="325" t="n">
        <v>8028</v>
      </c>
      <c r="H6024" s="300" t="n">
        <v>7615</v>
      </c>
      <c r="I6024" s="300" t="n">
        <v>8</v>
      </c>
      <c r="J6024" s="320">
        <f>+(((G6024-F6024)-(H6024-F6024))/(H6024-F6024))*100</f>
        <v/>
      </c>
      <c r="K6024" s="321" t="n"/>
      <c r="L6024" s="322">
        <f>AVERAGE(J6024:J6025)</f>
        <v/>
      </c>
      <c r="M6024" s="322">
        <f>_xlfn.STDEV.S(J6024,J6025)</f>
        <v/>
      </c>
      <c r="N6024" s="304" t="n"/>
    </row>
    <row r="6025" ht="15.75" customHeight="1" s="412">
      <c r="A6025" s="300" t="n">
        <v>6098</v>
      </c>
      <c r="B6025" s="300" t="n">
        <v>172</v>
      </c>
      <c r="C6025" s="300" t="inlineStr">
        <is>
          <t>T314</t>
        </is>
      </c>
      <c r="D6025" s="300" t="n">
        <v>22</v>
      </c>
      <c r="E6025" s="301" t="n">
        <v>43685</v>
      </c>
      <c r="F6025" s="300" t="n">
        <v>5274</v>
      </c>
      <c r="G6025" s="325" t="n">
        <v>8331</v>
      </c>
      <c r="H6025" s="300" t="n">
        <v>7881</v>
      </c>
      <c r="I6025" s="300" t="n"/>
      <c r="J6025" s="320">
        <f>+(((G6025-F6025)-(H6025-F6025))/(H6025-F6025))*100</f>
        <v/>
      </c>
      <c r="K6025" s="321" t="n"/>
      <c r="L6025" s="323" t="n"/>
      <c r="M6025" s="324" t="n"/>
      <c r="N6025" s="304" t="n"/>
    </row>
    <row r="6026" ht="15.75" customHeight="1" s="412">
      <c r="A6026" s="300" t="n">
        <v>6099</v>
      </c>
      <c r="B6026" s="300" t="n">
        <v>173</v>
      </c>
      <c r="C6026" s="300" t="inlineStr">
        <is>
          <t>T315</t>
        </is>
      </c>
      <c r="D6026" s="300" t="n">
        <v>22</v>
      </c>
      <c r="E6026" s="301" t="n">
        <v>43685</v>
      </c>
      <c r="F6026" s="300" t="n">
        <v>5227</v>
      </c>
      <c r="G6026" s="325" t="n">
        <v>7849</v>
      </c>
      <c r="H6026" s="300" t="n">
        <v>7432</v>
      </c>
      <c r="I6026" s="300" t="n">
        <v>8</v>
      </c>
      <c r="J6026" s="320">
        <f>+(((G6026-F6026)-(H6026-F6026))/(H6026-F6026))*100</f>
        <v/>
      </c>
      <c r="K6026" s="321" t="n"/>
      <c r="L6026" s="322">
        <f>AVERAGE(J6026:J6027)</f>
        <v/>
      </c>
      <c r="M6026" s="322">
        <f>_xlfn.STDEV.S(J6026,J6027)</f>
        <v/>
      </c>
      <c r="N6026" s="304" t="n"/>
    </row>
    <row r="6027" ht="15.75" customHeight="1" s="412">
      <c r="A6027" s="300" t="n">
        <v>6100</v>
      </c>
      <c r="B6027" s="300" t="n">
        <v>173</v>
      </c>
      <c r="C6027" s="300" t="inlineStr">
        <is>
          <t>T315</t>
        </is>
      </c>
      <c r="D6027" s="300" t="n">
        <v>22</v>
      </c>
      <c r="E6027" s="301" t="n">
        <v>43685</v>
      </c>
      <c r="F6027" s="300" t="n">
        <v>5227</v>
      </c>
      <c r="G6027" s="325" t="n">
        <v>7789</v>
      </c>
      <c r="H6027" s="300" t="n">
        <v>7388</v>
      </c>
      <c r="I6027" s="300" t="n"/>
      <c r="J6027" s="320">
        <f>+(((G6027-F6027)-(H6027-F6027))/(H6027-F6027))*100</f>
        <v/>
      </c>
      <c r="K6027" s="321" t="n"/>
      <c r="L6027" s="323" t="n"/>
      <c r="M6027" s="324" t="n"/>
      <c r="N6027" s="304" t="n"/>
    </row>
    <row r="6028" ht="15.75" customHeight="1" s="412">
      <c r="A6028" s="300" t="n">
        <v>6101</v>
      </c>
      <c r="B6028" s="300" t="n">
        <v>174</v>
      </c>
      <c r="C6028" s="300" t="inlineStr">
        <is>
          <t>T316</t>
        </is>
      </c>
      <c r="D6028" s="300" t="n">
        <v>22</v>
      </c>
      <c r="E6028" s="301" t="n">
        <v>43685</v>
      </c>
      <c r="F6028" s="300" t="n">
        <v>5182</v>
      </c>
      <c r="G6028" s="325" t="n">
        <v>8148</v>
      </c>
      <c r="H6028" s="300" t="n">
        <v>7707</v>
      </c>
      <c r="I6028" s="300" t="n">
        <v>6</v>
      </c>
      <c r="J6028" s="320">
        <f>+(((G6028-F6028)-(H6028-F6028))/(H6028-F6028))*100</f>
        <v/>
      </c>
      <c r="K6028" s="321" t="n"/>
      <c r="L6028" s="322">
        <f>AVERAGE(J6028:J6029)</f>
        <v/>
      </c>
      <c r="M6028" s="322">
        <f>_xlfn.STDEV.S(J6028,J6029)</f>
        <v/>
      </c>
      <c r="N6028" s="304" t="n"/>
    </row>
    <row r="6029" ht="15.75" customHeight="1" s="412">
      <c r="A6029" s="300" t="n">
        <v>6102</v>
      </c>
      <c r="B6029" s="300" t="n">
        <v>174</v>
      </c>
      <c r="C6029" s="300" t="inlineStr">
        <is>
          <t>T316</t>
        </is>
      </c>
      <c r="D6029" s="300" t="n">
        <v>22</v>
      </c>
      <c r="E6029" s="301" t="n">
        <v>43685</v>
      </c>
      <c r="F6029" s="300" t="n">
        <v>5182</v>
      </c>
      <c r="G6029" s="325" t="n">
        <v>8271</v>
      </c>
      <c r="H6029" s="300" t="n">
        <v>7820</v>
      </c>
      <c r="I6029" s="300" t="n"/>
      <c r="J6029" s="320">
        <f>+(((G6029-F6029)-(H6029-F6029))/(H6029-F6029))*100</f>
        <v/>
      </c>
      <c r="K6029" s="321" t="n"/>
      <c r="L6029" s="323" t="n"/>
      <c r="M6029" s="324" t="n"/>
      <c r="N6029" s="304" t="n"/>
    </row>
    <row r="6030" ht="15.75" customHeight="1" s="412">
      <c r="A6030" s="300" t="n">
        <v>6103</v>
      </c>
      <c r="B6030" s="300" t="n">
        <v>175</v>
      </c>
      <c r="C6030" s="300" t="inlineStr">
        <is>
          <t>T317</t>
        </is>
      </c>
      <c r="D6030" s="300" t="n">
        <v>22</v>
      </c>
      <c r="E6030" s="301" t="n">
        <v>43685</v>
      </c>
      <c r="F6030" s="300" t="n">
        <v>5280</v>
      </c>
      <c r="G6030" s="325" t="n">
        <v>7330</v>
      </c>
      <c r="H6030" s="300" t="n">
        <v>7031</v>
      </c>
      <c r="I6030" s="300" t="n">
        <v>7</v>
      </c>
      <c r="J6030" s="320">
        <f>+(((G6030-F6030)-(H6030-F6030))/(H6030-F6030))*100</f>
        <v/>
      </c>
      <c r="K6030" s="321" t="n"/>
      <c r="L6030" s="322">
        <f>AVERAGE(J6030:J6031)</f>
        <v/>
      </c>
      <c r="M6030" s="322">
        <f>_xlfn.STDEV.S(J6030,J6031)</f>
        <v/>
      </c>
      <c r="N6030" s="304" t="n"/>
    </row>
    <row r="6031" ht="15.75" customHeight="1" s="412">
      <c r="A6031" s="300" t="n">
        <v>6104</v>
      </c>
      <c r="B6031" s="300" t="n">
        <v>175</v>
      </c>
      <c r="C6031" s="300" t="inlineStr">
        <is>
          <t>T317</t>
        </is>
      </c>
      <c r="D6031" s="300" t="n">
        <v>22</v>
      </c>
      <c r="E6031" s="301" t="n">
        <v>43685</v>
      </c>
      <c r="F6031" s="300" t="n">
        <v>5280</v>
      </c>
      <c r="G6031" s="325" t="n">
        <v>7460</v>
      </c>
      <c r="H6031" s="300" t="n">
        <v>7139</v>
      </c>
      <c r="I6031" s="300" t="n"/>
      <c r="J6031" s="320">
        <f>+(((G6031-F6031)-(H6031-F6031))/(H6031-F6031))*100</f>
        <v/>
      </c>
      <c r="K6031" s="321" t="n"/>
      <c r="L6031" s="323" t="n"/>
      <c r="M6031" s="324" t="n"/>
      <c r="N6031" s="304" t="n"/>
    </row>
    <row r="6032" ht="15.75" customHeight="1" s="412">
      <c r="A6032" s="300" t="n">
        <v>6105</v>
      </c>
      <c r="B6032" s="300" t="n">
        <v>176</v>
      </c>
      <c r="C6032" s="300" t="inlineStr">
        <is>
          <t>T318</t>
        </is>
      </c>
      <c r="D6032" s="300" t="n">
        <v>22</v>
      </c>
      <c r="E6032" s="301" t="n">
        <v>43685</v>
      </c>
      <c r="F6032" s="300" t="n">
        <v>5193</v>
      </c>
      <c r="G6032" s="325" t="n">
        <v>7170</v>
      </c>
      <c r="H6032" s="300" t="n">
        <v>6867</v>
      </c>
      <c r="I6032" s="300" t="n">
        <v>8</v>
      </c>
      <c r="J6032" s="320">
        <f>+(((G6032-F6032)-(H6032-F6032))/(H6032-F6032))*100</f>
        <v/>
      </c>
      <c r="K6032" s="321" t="n"/>
      <c r="L6032" s="322">
        <f>AVERAGE(J6032:J6033)</f>
        <v/>
      </c>
      <c r="M6032" s="322">
        <f>_xlfn.STDEV.S(J6032,J6033)</f>
        <v/>
      </c>
      <c r="N6032" s="304" t="n"/>
    </row>
    <row r="6033" ht="15.75" customHeight="1" s="412">
      <c r="A6033" s="300" t="n">
        <v>6106</v>
      </c>
      <c r="B6033" s="300" t="n">
        <v>176</v>
      </c>
      <c r="C6033" s="300" t="inlineStr">
        <is>
          <t>T318</t>
        </is>
      </c>
      <c r="D6033" s="300" t="n">
        <v>22</v>
      </c>
      <c r="E6033" s="301" t="n">
        <v>43685</v>
      </c>
      <c r="F6033" s="300" t="n">
        <v>5193</v>
      </c>
      <c r="G6033" s="325" t="n">
        <v>7278</v>
      </c>
      <c r="H6033" s="300" t="n">
        <v>6962</v>
      </c>
      <c r="I6033" s="300" t="n"/>
      <c r="J6033" s="320">
        <f>+(((G6033-F6033)-(H6033-F6033))/(H6033-F6033))*100</f>
        <v/>
      </c>
      <c r="K6033" s="321" t="n"/>
      <c r="L6033" s="323" t="n"/>
      <c r="M6033" s="324" t="n"/>
      <c r="N6033" s="304" t="n"/>
    </row>
    <row r="6034" ht="15.75" customHeight="1" s="412">
      <c r="A6034" s="300" t="n">
        <v>6107</v>
      </c>
      <c r="B6034" s="300" t="n">
        <v>177</v>
      </c>
      <c r="C6034" s="300" t="inlineStr">
        <is>
          <t>T319</t>
        </is>
      </c>
      <c r="D6034" s="300" t="n">
        <v>22</v>
      </c>
      <c r="E6034" s="301" t="n">
        <v>43685</v>
      </c>
      <c r="F6034" s="300" t="n">
        <v>5259</v>
      </c>
      <c r="G6034" s="325" t="n">
        <v>8229</v>
      </c>
      <c r="H6034" s="300" t="n">
        <v>7792</v>
      </c>
      <c r="I6034" s="300" t="n">
        <v>8</v>
      </c>
      <c r="J6034" s="320">
        <f>+(((G6034-F6034)-(H6034-F6034))/(H6034-F6034))*100</f>
        <v/>
      </c>
      <c r="K6034" s="321" t="n"/>
      <c r="L6034" s="322">
        <f>AVERAGE(J6034:J6035)</f>
        <v/>
      </c>
      <c r="M6034" s="322">
        <f>_xlfn.STDEV.S(J6034,J6035)</f>
        <v/>
      </c>
      <c r="N6034" s="304" t="n"/>
    </row>
    <row r="6035" ht="15.75" customHeight="1" s="412">
      <c r="A6035" s="300" t="n">
        <v>6108</v>
      </c>
      <c r="B6035" s="300" t="n">
        <v>177</v>
      </c>
      <c r="C6035" s="300" t="inlineStr">
        <is>
          <t>T319</t>
        </is>
      </c>
      <c r="D6035" s="300" t="n">
        <v>22</v>
      </c>
      <c r="E6035" s="301" t="n">
        <v>43685</v>
      </c>
      <c r="F6035" s="300" t="n">
        <v>5259</v>
      </c>
      <c r="G6035" s="325" t="n">
        <v>8230</v>
      </c>
      <c r="H6035" s="300" t="n">
        <v>7796</v>
      </c>
      <c r="I6035" s="300" t="n"/>
      <c r="J6035" s="320">
        <f>+(((G6035-F6035)-(H6035-F6035))/(H6035-F6035))*100</f>
        <v/>
      </c>
      <c r="K6035" s="321" t="n"/>
      <c r="L6035" s="323" t="n"/>
      <c r="M6035" s="324" t="n"/>
      <c r="N6035" s="304" t="n"/>
    </row>
    <row r="6036" ht="15.75" customHeight="1" s="412">
      <c r="A6036" s="300" t="n">
        <v>6109</v>
      </c>
      <c r="B6036" s="300" t="n">
        <v>178</v>
      </c>
      <c r="C6036" s="300" t="inlineStr">
        <is>
          <t>T320</t>
        </is>
      </c>
      <c r="D6036" s="300" t="n">
        <v>22</v>
      </c>
      <c r="E6036" s="301" t="n">
        <v>43685</v>
      </c>
      <c r="F6036" s="300" t="n">
        <v>5226</v>
      </c>
      <c r="G6036" s="325" t="n">
        <v>7038</v>
      </c>
      <c r="H6036" s="300" t="n">
        <v>6760</v>
      </c>
      <c r="I6036" s="300" t="n">
        <v>7</v>
      </c>
      <c r="J6036" s="320">
        <f>+(((G6036-F6036)-(H6036-F6036))/(H6036-F6036))*100</f>
        <v/>
      </c>
      <c r="K6036" s="321" t="n"/>
      <c r="L6036" s="322">
        <f>AVERAGE(J6036:J6037)</f>
        <v/>
      </c>
      <c r="M6036" s="322">
        <f>_xlfn.STDEV.S(J6036,J6037)</f>
        <v/>
      </c>
      <c r="N6036" s="304" t="n"/>
    </row>
    <row r="6037" ht="15.75" customHeight="1" s="412">
      <c r="A6037" s="300" t="n">
        <v>6110</v>
      </c>
      <c r="B6037" s="300" t="n">
        <v>178</v>
      </c>
      <c r="C6037" s="300" t="inlineStr">
        <is>
          <t>T320</t>
        </is>
      </c>
      <c r="D6037" s="300" t="n">
        <v>22</v>
      </c>
      <c r="E6037" s="301" t="n">
        <v>43685</v>
      </c>
      <c r="F6037" s="300" t="n">
        <v>5226</v>
      </c>
      <c r="G6037" s="325" t="n">
        <v>7049</v>
      </c>
      <c r="H6037" s="300" t="n">
        <v>6773</v>
      </c>
      <c r="I6037" s="300" t="n"/>
      <c r="J6037" s="320">
        <f>+(((G6037-F6037)-(H6037-F6037))/(H6037-F6037))*100</f>
        <v/>
      </c>
      <c r="K6037" s="321" t="n"/>
      <c r="L6037" s="323" t="n"/>
      <c r="M6037" s="324" t="n"/>
      <c r="N6037" s="304" t="n"/>
    </row>
    <row r="6038" ht="15.75" customHeight="1" s="412">
      <c r="A6038" s="300" t="n">
        <v>6111</v>
      </c>
      <c r="B6038" s="300" t="n">
        <v>179</v>
      </c>
      <c r="C6038" s="300" t="inlineStr">
        <is>
          <t>T321</t>
        </is>
      </c>
      <c r="D6038" s="300" t="n">
        <v>22</v>
      </c>
      <c r="E6038" s="301" t="n">
        <v>43685</v>
      </c>
      <c r="F6038" s="300" t="n">
        <v>5180</v>
      </c>
      <c r="G6038" s="325" t="n">
        <v>7949</v>
      </c>
      <c r="H6038" s="300" t="n">
        <v>7536</v>
      </c>
      <c r="I6038" s="300" t="n">
        <v>8</v>
      </c>
      <c r="J6038" s="320">
        <f>+(((G6038-F6038)-(H6038-F6038))/(H6038-F6038))*100</f>
        <v/>
      </c>
      <c r="K6038" s="321" t="n"/>
      <c r="L6038" s="322">
        <f>AVERAGE(J6038:J6039)</f>
        <v/>
      </c>
      <c r="M6038" s="322">
        <f>_xlfn.STDEV.S(J6038,J6039)</f>
        <v/>
      </c>
      <c r="N6038" s="304" t="n"/>
    </row>
    <row r="6039" ht="15.75" customHeight="1" s="412">
      <c r="A6039" s="300" t="n">
        <v>6112</v>
      </c>
      <c r="B6039" s="300" t="n">
        <v>179</v>
      </c>
      <c r="C6039" s="300" t="inlineStr">
        <is>
          <t>T321</t>
        </is>
      </c>
      <c r="D6039" s="300" t="n">
        <v>22</v>
      </c>
      <c r="E6039" s="301" t="n">
        <v>43685</v>
      </c>
      <c r="F6039" s="300" t="n">
        <v>5180</v>
      </c>
      <c r="G6039" s="325" t="n">
        <v>7946</v>
      </c>
      <c r="H6039" s="300" t="n">
        <v>7540</v>
      </c>
      <c r="I6039" s="300" t="n"/>
      <c r="J6039" s="320">
        <f>+(((G6039-F6039)-(H6039-F6039))/(H6039-F6039))*100</f>
        <v/>
      </c>
      <c r="K6039" s="321" t="n"/>
      <c r="L6039" s="323" t="n"/>
      <c r="M6039" s="324" t="n"/>
      <c r="N6039" s="304" t="n"/>
    </row>
    <row r="6040" ht="15.75" customHeight="1" s="412">
      <c r="A6040" s="300" t="n">
        <v>6113</v>
      </c>
      <c r="B6040" s="300" t="n">
        <v>180</v>
      </c>
      <c r="C6040" s="300" t="inlineStr">
        <is>
          <t>T322</t>
        </is>
      </c>
      <c r="D6040" s="300" t="n">
        <v>22</v>
      </c>
      <c r="E6040" s="301" t="n">
        <v>43685</v>
      </c>
      <c r="F6040" s="300" t="n">
        <v>5282</v>
      </c>
      <c r="G6040" s="325" t="n">
        <v>8874</v>
      </c>
      <c r="H6040" s="300" t="n">
        <v>8363</v>
      </c>
      <c r="I6040" s="300" t="n">
        <v>7</v>
      </c>
      <c r="J6040" s="320">
        <f>+(((G6040-F6040)-(H6040-F6040))/(H6040-F6040))*100</f>
        <v/>
      </c>
      <c r="K6040" s="321" t="n"/>
      <c r="L6040" s="322">
        <f>AVERAGE(J6040:J6041)</f>
        <v/>
      </c>
      <c r="M6040" s="322">
        <f>_xlfn.STDEV.S(J6040,J6041)</f>
        <v/>
      </c>
      <c r="N6040" s="304" t="n"/>
    </row>
    <row r="6041" ht="15.75" customHeight="1" s="412">
      <c r="A6041" s="300" t="n">
        <v>6114</v>
      </c>
      <c r="B6041" s="300" t="n">
        <v>180</v>
      </c>
      <c r="C6041" s="300" t="inlineStr">
        <is>
          <t>T322</t>
        </is>
      </c>
      <c r="D6041" s="300" t="n">
        <v>22</v>
      </c>
      <c r="E6041" s="301" t="n">
        <v>43685</v>
      </c>
      <c r="F6041" s="300" t="n">
        <v>5282</v>
      </c>
      <c r="G6041" s="325" t="n">
        <v>8345</v>
      </c>
      <c r="H6041" s="300" t="n">
        <v>7915</v>
      </c>
      <c r="I6041" s="300" t="n"/>
      <c r="J6041" s="320">
        <f>+(((G6041-F6041)-(H6041-F6041))/(H6041-F6041))*100</f>
        <v/>
      </c>
      <c r="K6041" s="321" t="n"/>
      <c r="L6041" s="323" t="n"/>
      <c r="M6041" s="324" t="n"/>
      <c r="N6041" s="304" t="n"/>
    </row>
    <row r="6042" ht="15.75" customHeight="1" s="412">
      <c r="A6042" s="300" t="n">
        <v>6115</v>
      </c>
      <c r="B6042" s="300" t="n">
        <v>181</v>
      </c>
      <c r="C6042" s="300" t="inlineStr">
        <is>
          <t>T323</t>
        </is>
      </c>
      <c r="D6042" s="300" t="n">
        <v>22</v>
      </c>
      <c r="E6042" s="301" t="n">
        <v>43685</v>
      </c>
      <c r="F6042" s="300" t="n">
        <v>5244</v>
      </c>
      <c r="G6042" s="325" t="n">
        <v>6328</v>
      </c>
      <c r="H6042" s="300" t="n">
        <v>6181</v>
      </c>
      <c r="I6042" s="300" t="n">
        <v>7</v>
      </c>
      <c r="J6042" s="320">
        <f>+(((G6042-F6042)-(H6042-F6042))/(H6042-F6042))*100</f>
        <v/>
      </c>
      <c r="K6042" s="321" t="n"/>
      <c r="L6042" s="322">
        <f>AVERAGE(J6042:J6043)</f>
        <v/>
      </c>
      <c r="M6042" s="322">
        <f>_xlfn.STDEV.S(J6042,J6043)</f>
        <v/>
      </c>
      <c r="N6042" s="304" t="n"/>
    </row>
    <row r="6043" ht="15.75" customHeight="1" s="412">
      <c r="A6043" s="300" t="n">
        <v>6116</v>
      </c>
      <c r="B6043" s="300" t="n">
        <v>181</v>
      </c>
      <c r="C6043" s="300" t="inlineStr">
        <is>
          <t>T323</t>
        </is>
      </c>
      <c r="D6043" s="300" t="n">
        <v>22</v>
      </c>
      <c r="E6043" s="301" t="n">
        <v>43685</v>
      </c>
      <c r="F6043" s="300" t="n">
        <v>5244</v>
      </c>
      <c r="G6043" s="325" t="n">
        <v>6382</v>
      </c>
      <c r="H6043" s="300" t="n">
        <v>6225</v>
      </c>
      <c r="I6043" s="300" t="n"/>
      <c r="J6043" s="320">
        <f>+(((G6043-F6043)-(H6043-F6043))/(H6043-F6043))*100</f>
        <v/>
      </c>
      <c r="K6043" s="321" t="n"/>
      <c r="L6043" s="323" t="n"/>
      <c r="M6043" s="324" t="n"/>
      <c r="N6043" s="304" t="n"/>
    </row>
    <row r="6044" ht="15.75" customHeight="1" s="412">
      <c r="A6044" s="300" t="n">
        <v>6117</v>
      </c>
      <c r="B6044" s="300" t="n">
        <v>182</v>
      </c>
      <c r="C6044" s="300" t="inlineStr">
        <is>
          <t>T324</t>
        </is>
      </c>
      <c r="D6044" s="300" t="n">
        <v>22</v>
      </c>
      <c r="E6044" s="301" t="n">
        <v>43685</v>
      </c>
      <c r="F6044" s="300" t="n">
        <v>5301</v>
      </c>
      <c r="G6044" s="325" t="n">
        <v>8270</v>
      </c>
      <c r="H6044" s="300" t="n">
        <v>7842</v>
      </c>
      <c r="I6044" s="300" t="n">
        <v>7</v>
      </c>
      <c r="J6044" s="320">
        <f>+(((G6044-F6044)-(H6044-F6044))/(H6044-F6044))*100</f>
        <v/>
      </c>
      <c r="K6044" s="321" t="n"/>
      <c r="L6044" s="322">
        <f>AVERAGE(J6044:J6045)</f>
        <v/>
      </c>
      <c r="M6044" s="322">
        <f>_xlfn.STDEV.S(J6044,J6045)</f>
        <v/>
      </c>
      <c r="N6044" s="304" t="n"/>
    </row>
    <row r="6045" ht="15.75" customHeight="1" s="412">
      <c r="A6045" s="300" t="n">
        <v>6118</v>
      </c>
      <c r="B6045" s="300" t="n">
        <v>182</v>
      </c>
      <c r="C6045" s="300" t="inlineStr">
        <is>
          <t>T324</t>
        </is>
      </c>
      <c r="D6045" s="300" t="n">
        <v>22</v>
      </c>
      <c r="E6045" s="301" t="n">
        <v>43685</v>
      </c>
      <c r="F6045" s="300" t="n">
        <v>5301</v>
      </c>
      <c r="G6045" s="325" t="n">
        <v>8206</v>
      </c>
      <c r="H6045" s="300" t="n">
        <v>7786</v>
      </c>
      <c r="I6045" s="300" t="n"/>
      <c r="J6045" s="320">
        <f>+(((G6045-F6045)-(H6045-F6045))/(H6045-F6045))*100</f>
        <v/>
      </c>
      <c r="K6045" s="321" t="n"/>
      <c r="L6045" s="323" t="n"/>
      <c r="M6045" s="324" t="n"/>
      <c r="N6045" s="304" t="n"/>
    </row>
    <row r="6046" ht="15.75" customHeight="1" s="412">
      <c r="A6046" s="300" t="n">
        <v>6119</v>
      </c>
      <c r="B6046" s="300" t="n">
        <v>183</v>
      </c>
      <c r="C6046" s="300" t="inlineStr">
        <is>
          <t>T325</t>
        </is>
      </c>
      <c r="D6046" s="300" t="n">
        <v>22</v>
      </c>
      <c r="E6046" s="301" t="n">
        <v>43685</v>
      </c>
      <c r="F6046" s="300" t="n">
        <v>5192</v>
      </c>
      <c r="G6046" s="325" t="n">
        <v>8492</v>
      </c>
      <c r="H6046" s="300" t="n">
        <v>7988</v>
      </c>
      <c r="I6046" s="300" t="n">
        <v>8</v>
      </c>
      <c r="J6046" s="320">
        <f>+(((G6046-F6046)-(H6046-F6046))/(H6046-F6046))*100</f>
        <v/>
      </c>
      <c r="K6046" s="321" t="n"/>
      <c r="L6046" s="322">
        <f>AVERAGE(J6046:J6047)</f>
        <v/>
      </c>
      <c r="M6046" s="322">
        <f>_xlfn.STDEV.S(J6046,J6047)</f>
        <v/>
      </c>
      <c r="N6046" s="304" t="n"/>
    </row>
    <row r="6047" ht="15.75" customHeight="1" s="412">
      <c r="A6047" s="300" t="n">
        <v>6120</v>
      </c>
      <c r="B6047" s="300" t="n">
        <v>183</v>
      </c>
      <c r="C6047" s="300" t="inlineStr">
        <is>
          <t>T325</t>
        </is>
      </c>
      <c r="D6047" s="300" t="n">
        <v>22</v>
      </c>
      <c r="E6047" s="301" t="n">
        <v>43685</v>
      </c>
      <c r="F6047" s="300" t="n">
        <v>5192</v>
      </c>
      <c r="G6047" s="325" t="n">
        <v>8230</v>
      </c>
      <c r="H6047" s="300" t="n">
        <v>7775</v>
      </c>
      <c r="I6047" s="300" t="n"/>
      <c r="J6047" s="320">
        <f>+(((G6047-F6047)-(H6047-F6047))/(H6047-F6047))*100</f>
        <v/>
      </c>
      <c r="K6047" s="321" t="n"/>
      <c r="L6047" s="323" t="n"/>
      <c r="M6047" s="324" t="n"/>
      <c r="N6047" s="304" t="n"/>
    </row>
    <row r="6048" ht="15.75" customHeight="1" s="412">
      <c r="A6048" s="300" t="n">
        <v>6121</v>
      </c>
      <c r="B6048" s="300" t="n">
        <v>184</v>
      </c>
      <c r="C6048" s="300" t="inlineStr">
        <is>
          <t>T326</t>
        </is>
      </c>
      <c r="D6048" s="300" t="n">
        <v>22</v>
      </c>
      <c r="E6048" s="301" t="n">
        <v>43685</v>
      </c>
      <c r="F6048" s="300" t="n">
        <v>5243</v>
      </c>
      <c r="G6048" s="325" t="n">
        <v>8819</v>
      </c>
      <c r="H6048" s="300" t="n">
        <v>8305</v>
      </c>
      <c r="I6048" s="300" t="n">
        <v>7</v>
      </c>
      <c r="J6048" s="320">
        <f>+(((G6048-F6048)-(H6048-F6048))/(H6048-F6048))*100</f>
        <v/>
      </c>
      <c r="K6048" s="321" t="n"/>
      <c r="L6048" s="322">
        <f>AVERAGE(J6048:J6049)</f>
        <v/>
      </c>
      <c r="M6048" s="322">
        <f>_xlfn.STDEV.S(J6048,J6049)</f>
        <v/>
      </c>
      <c r="N6048" s="304" t="n"/>
    </row>
    <row r="6049" ht="15.75" customHeight="1" s="412">
      <c r="A6049" s="300" t="n">
        <v>6122</v>
      </c>
      <c r="B6049" s="300" t="n">
        <v>184</v>
      </c>
      <c r="C6049" s="300" t="inlineStr">
        <is>
          <t>T326</t>
        </is>
      </c>
      <c r="D6049" s="300" t="n">
        <v>22</v>
      </c>
      <c r="E6049" s="301" t="n">
        <v>43685</v>
      </c>
      <c r="F6049" s="300" t="n">
        <v>5243</v>
      </c>
      <c r="G6049" s="325" t="n">
        <v>8891</v>
      </c>
      <c r="H6049" s="300" t="n">
        <v>8370</v>
      </c>
      <c r="I6049" s="300" t="n"/>
      <c r="J6049" s="320">
        <f>+(((G6049-F6049)-(H6049-F6049))/(H6049-F6049))*100</f>
        <v/>
      </c>
      <c r="K6049" s="321" t="n"/>
      <c r="L6049" s="323" t="n"/>
      <c r="M6049" s="324" t="n"/>
      <c r="N6049" s="304" t="n"/>
    </row>
    <row r="6050" ht="15.75" customHeight="1" s="412">
      <c r="A6050" s="300" t="n">
        <v>6123</v>
      </c>
      <c r="B6050" s="300" t="n">
        <v>185</v>
      </c>
      <c r="C6050" s="300" t="inlineStr">
        <is>
          <t>T327</t>
        </is>
      </c>
      <c r="D6050" s="300" t="n">
        <v>22</v>
      </c>
      <c r="E6050" s="301" t="n">
        <v>43685</v>
      </c>
      <c r="F6050" s="300" t="n">
        <v>5288</v>
      </c>
      <c r="G6050" s="325" t="n">
        <v>8469</v>
      </c>
      <c r="H6050" s="300" t="n">
        <v>7977</v>
      </c>
      <c r="I6050" s="300" t="n">
        <v>8</v>
      </c>
      <c r="J6050" s="320">
        <f>+(((G6050-F6050)-(H6050-F6050))/(H6050-F6050))*100</f>
        <v/>
      </c>
      <c r="K6050" s="321" t="n"/>
      <c r="L6050" s="322">
        <f>AVERAGE(J6050:J6051)</f>
        <v/>
      </c>
      <c r="M6050" s="322">
        <f>_xlfn.STDEV.S(J6050,J6051)</f>
        <v/>
      </c>
      <c r="N6050" s="304" t="n"/>
    </row>
    <row r="6051" ht="15.75" customHeight="1" s="412">
      <c r="A6051" s="300" t="n">
        <v>6124</v>
      </c>
      <c r="B6051" s="300" t="n">
        <v>185</v>
      </c>
      <c r="C6051" s="300" t="inlineStr">
        <is>
          <t>T327</t>
        </is>
      </c>
      <c r="D6051" s="300" t="n">
        <v>22</v>
      </c>
      <c r="E6051" s="301" t="n">
        <v>43685</v>
      </c>
      <c r="F6051" s="300" t="n">
        <v>5288</v>
      </c>
      <c r="G6051" s="325" t="n">
        <v>8395</v>
      </c>
      <c r="H6051" s="300" t="n">
        <v>7926</v>
      </c>
      <c r="I6051" s="300" t="n"/>
      <c r="J6051" s="320">
        <f>+(((G6051-F6051)-(H6051-F6051))/(H6051-F6051))*100</f>
        <v/>
      </c>
      <c r="K6051" s="321" t="n"/>
      <c r="L6051" s="323" t="n"/>
      <c r="M6051" s="324" t="n"/>
      <c r="N6051" s="304" t="n"/>
    </row>
    <row r="6052" ht="15.75" customHeight="1" s="412">
      <c r="A6052" s="300" t="n">
        <v>6125</v>
      </c>
      <c r="B6052" s="300" t="n">
        <v>186</v>
      </c>
      <c r="C6052" s="300" t="inlineStr">
        <is>
          <t>T328</t>
        </is>
      </c>
      <c r="D6052" s="300" t="n">
        <v>22</v>
      </c>
      <c r="E6052" s="301" t="n">
        <v>43685</v>
      </c>
      <c r="F6052" s="300" t="n">
        <v>5251</v>
      </c>
      <c r="G6052" s="325" t="n">
        <v>7205</v>
      </c>
      <c r="H6052" s="300" t="n">
        <v>6936</v>
      </c>
      <c r="I6052" s="300" t="n">
        <v>8</v>
      </c>
      <c r="J6052" s="320">
        <f>+(((G6052-F6052)-(H6052-F6052))/(H6052-F6052))*100</f>
        <v/>
      </c>
      <c r="K6052" s="321" t="n"/>
      <c r="L6052" s="322">
        <f>AVERAGE(J6052:J6053)</f>
        <v/>
      </c>
      <c r="M6052" s="322">
        <f>_xlfn.STDEV.S(J6052,J6053)</f>
        <v/>
      </c>
      <c r="N6052" s="304" t="n"/>
    </row>
    <row r="6053" ht="15.75" customHeight="1" s="412">
      <c r="A6053" s="300" t="n">
        <v>6126</v>
      </c>
      <c r="B6053" s="300" t="n">
        <v>186</v>
      </c>
      <c r="C6053" s="300" t="inlineStr">
        <is>
          <t>T328</t>
        </is>
      </c>
      <c r="D6053" s="300" t="n">
        <v>22</v>
      </c>
      <c r="E6053" s="301" t="n">
        <v>43685</v>
      </c>
      <c r="F6053" s="300" t="n">
        <v>5251</v>
      </c>
      <c r="G6053" s="325" t="n">
        <v>7185</v>
      </c>
      <c r="H6053" s="300" t="n">
        <v>6922</v>
      </c>
      <c r="I6053" s="300" t="n"/>
      <c r="J6053" s="320">
        <f>+(((G6053-F6053)-(H6053-F6053))/(H6053-F6053))*100</f>
        <v/>
      </c>
      <c r="K6053" s="321" t="n"/>
      <c r="L6053" s="323" t="n"/>
      <c r="M6053" s="324" t="n"/>
      <c r="N6053" s="304" t="n"/>
    </row>
    <row r="6054" ht="15.75" customHeight="1" s="412">
      <c r="A6054" s="300" t="n">
        <v>6127</v>
      </c>
      <c r="B6054" s="300" t="n">
        <v>187</v>
      </c>
      <c r="C6054" s="300" t="inlineStr">
        <is>
          <t>T329</t>
        </is>
      </c>
      <c r="D6054" s="300" t="n">
        <v>22</v>
      </c>
      <c r="E6054" s="301" t="n">
        <v>43685</v>
      </c>
      <c r="F6054" s="300" t="n">
        <v>5214</v>
      </c>
      <c r="G6054" s="325" t="n">
        <v>7645</v>
      </c>
      <c r="H6054" s="300" t="n">
        <v>7284</v>
      </c>
      <c r="I6054" s="300" t="n">
        <v>8</v>
      </c>
      <c r="J6054" s="320">
        <f>+(((G6054-F6054)-(H6054-F6054))/(H6054-F6054))*100</f>
        <v/>
      </c>
      <c r="K6054" s="321" t="n"/>
      <c r="L6054" s="322">
        <f>AVERAGE(J6054:J6055)</f>
        <v/>
      </c>
      <c r="M6054" s="322">
        <f>_xlfn.STDEV.S(J6054,J6055)</f>
        <v/>
      </c>
      <c r="N6054" s="304" t="n"/>
    </row>
    <row r="6055" ht="15.75" customHeight="1" s="412">
      <c r="A6055" s="300" t="n">
        <v>6128</v>
      </c>
      <c r="B6055" s="300" t="n">
        <v>187</v>
      </c>
      <c r="C6055" s="300" t="inlineStr">
        <is>
          <t>T329</t>
        </is>
      </c>
      <c r="D6055" s="300" t="n">
        <v>22</v>
      </c>
      <c r="E6055" s="301" t="n">
        <v>43685</v>
      </c>
      <c r="F6055" s="300" t="n">
        <v>5214</v>
      </c>
      <c r="G6055" s="325" t="n">
        <v>7550</v>
      </c>
      <c r="H6055" s="300" t="n">
        <v>7197</v>
      </c>
      <c r="I6055" s="300" t="n"/>
      <c r="J6055" s="320">
        <f>+(((G6055-F6055)-(H6055-F6055))/(H6055-F6055))*100</f>
        <v/>
      </c>
      <c r="K6055" s="321" t="n"/>
      <c r="L6055" s="323" t="n"/>
      <c r="M6055" s="324" t="n"/>
      <c r="N6055" s="304" t="n"/>
    </row>
    <row r="6056" ht="15.75" customHeight="1" s="412">
      <c r="A6056" s="300" t="n">
        <v>6129</v>
      </c>
      <c r="B6056" s="300" t="n">
        <v>188</v>
      </c>
      <c r="C6056" s="300" t="inlineStr">
        <is>
          <t>T330</t>
        </is>
      </c>
      <c r="D6056" s="300" t="n">
        <v>22</v>
      </c>
      <c r="E6056" s="301" t="n">
        <v>43685</v>
      </c>
      <c r="F6056" s="300" t="n">
        <v>5267</v>
      </c>
      <c r="G6056" s="325" t="n">
        <v>7764</v>
      </c>
      <c r="H6056" s="300" t="n">
        <v>7408</v>
      </c>
      <c r="I6056" s="300" t="n">
        <v>7</v>
      </c>
      <c r="J6056" s="320">
        <f>+(((G6056-F6056)-(H6056-F6056))/(H6056-F6056))*100</f>
        <v/>
      </c>
      <c r="K6056" s="321" t="n"/>
      <c r="L6056" s="322">
        <f>AVERAGE(J6056:J6057)</f>
        <v/>
      </c>
      <c r="M6056" s="322">
        <f>_xlfn.STDEV.S(J6056,J6057)</f>
        <v/>
      </c>
      <c r="N6056" s="304" t="n"/>
    </row>
    <row r="6057" ht="15.75" customHeight="1" s="412">
      <c r="A6057" s="300" t="n">
        <v>6130</v>
      </c>
      <c r="B6057" s="300" t="n">
        <v>188</v>
      </c>
      <c r="C6057" s="300" t="inlineStr">
        <is>
          <t>T330</t>
        </is>
      </c>
      <c r="D6057" s="300" t="n">
        <v>22</v>
      </c>
      <c r="E6057" s="301" t="n">
        <v>43685</v>
      </c>
      <c r="F6057" s="300" t="n">
        <v>5267</v>
      </c>
      <c r="G6057" s="325" t="n">
        <v>7652</v>
      </c>
      <c r="H6057" s="300" t="n">
        <v>7316</v>
      </c>
      <c r="I6057" s="300" t="n"/>
      <c r="J6057" s="320">
        <f>+(((G6057-F6057)-(H6057-F6057))/(H6057-F6057))*100</f>
        <v/>
      </c>
      <c r="K6057" s="321" t="n"/>
      <c r="L6057" s="323" t="n"/>
      <c r="M6057" s="324" t="n"/>
      <c r="N6057" s="304" t="n"/>
    </row>
    <row r="6058" ht="15.75" customHeight="1" s="412">
      <c r="A6058" s="300" t="n">
        <v>6131</v>
      </c>
      <c r="B6058" s="300" t="n">
        <v>189</v>
      </c>
      <c r="C6058" s="300" t="inlineStr">
        <is>
          <t>T331</t>
        </is>
      </c>
      <c r="D6058" s="300" t="n">
        <v>22</v>
      </c>
      <c r="E6058" s="301" t="n">
        <v>43685</v>
      </c>
      <c r="F6058" s="300" t="n">
        <v>5261</v>
      </c>
      <c r="G6058" s="325" t="n">
        <v>8023</v>
      </c>
      <c r="H6058" s="300" t="n">
        <v>7609</v>
      </c>
      <c r="I6058" s="300" t="n">
        <v>7</v>
      </c>
      <c r="J6058" s="320">
        <f>+(((G6058-F6058)-(H6058-F6058))/(H6058-F6058))*100</f>
        <v/>
      </c>
      <c r="K6058" s="321" t="n"/>
      <c r="L6058" s="322">
        <f>AVERAGE(J6058:J6059)</f>
        <v/>
      </c>
      <c r="M6058" s="322">
        <f>_xlfn.STDEV.S(J6058,J6059)</f>
        <v/>
      </c>
      <c r="N6058" s="304" t="n"/>
    </row>
    <row r="6059" ht="15.75" customHeight="1" s="412">
      <c r="A6059" s="300" t="n">
        <v>6132</v>
      </c>
      <c r="B6059" s="300" t="n">
        <v>189</v>
      </c>
      <c r="C6059" s="300" t="inlineStr">
        <is>
          <t>T331</t>
        </is>
      </c>
      <c r="D6059" s="300" t="n">
        <v>22</v>
      </c>
      <c r="E6059" s="301" t="n">
        <v>43685</v>
      </c>
      <c r="F6059" s="300" t="n">
        <v>5261</v>
      </c>
      <c r="G6059" s="325" t="n">
        <v>7868</v>
      </c>
      <c r="H6059" s="300" t="n">
        <v>7482</v>
      </c>
      <c r="I6059" s="300" t="n"/>
      <c r="J6059" s="320">
        <f>+(((G6059-F6059)-(H6059-F6059))/(H6059-F6059))*100</f>
        <v/>
      </c>
      <c r="K6059" s="321" t="n"/>
      <c r="L6059" s="323" t="n"/>
      <c r="M6059" s="324" t="n"/>
      <c r="N6059" s="304" t="n"/>
    </row>
    <row r="6060" ht="15.75" customHeight="1" s="412">
      <c r="A6060" s="300" t="n">
        <v>6133</v>
      </c>
      <c r="B6060" s="300" t="n">
        <v>190</v>
      </c>
      <c r="C6060" s="300" t="inlineStr">
        <is>
          <t>T332</t>
        </is>
      </c>
      <c r="D6060" s="300" t="n">
        <v>22</v>
      </c>
      <c r="E6060" s="301" t="n">
        <v>43685</v>
      </c>
      <c r="F6060" s="300" t="n">
        <v>5238</v>
      </c>
      <c r="G6060" s="325" t="n">
        <v>6855</v>
      </c>
      <c r="H6060" s="300" t="n">
        <v>6615</v>
      </c>
      <c r="I6060" s="300" t="n">
        <v>8</v>
      </c>
      <c r="J6060" s="320">
        <f>+(((G6060-F6060)-(H6060-F6060))/(H6060-F6060))*100</f>
        <v/>
      </c>
      <c r="K6060" s="321" t="n"/>
      <c r="L6060" s="322">
        <f>AVERAGE(J6060:J6061)</f>
        <v/>
      </c>
      <c r="M6060" s="322">
        <f>_xlfn.STDEV.S(J6060,J6061)</f>
        <v/>
      </c>
      <c r="N6060" s="304" t="n"/>
    </row>
    <row r="6061" ht="15.75" customHeight="1" s="412">
      <c r="A6061" s="300" t="n">
        <v>6134</v>
      </c>
      <c r="B6061" s="300" t="n">
        <v>190</v>
      </c>
      <c r="C6061" s="300" t="inlineStr">
        <is>
          <t>T332</t>
        </is>
      </c>
      <c r="D6061" s="300" t="n">
        <v>22</v>
      </c>
      <c r="E6061" s="301" t="n">
        <v>43685</v>
      </c>
      <c r="F6061" s="300" t="n">
        <v>5238</v>
      </c>
      <c r="G6061" s="325" t="n">
        <v>6894</v>
      </c>
      <c r="H6061" s="300" t="n">
        <v>6653</v>
      </c>
      <c r="I6061" s="300" t="n"/>
      <c r="J6061" s="320">
        <f>+(((G6061-F6061)-(H6061-F6061))/(H6061-F6061))*100</f>
        <v/>
      </c>
      <c r="K6061" s="321" t="n"/>
      <c r="L6061" s="323" t="n"/>
      <c r="M6061" s="324" t="n"/>
      <c r="N6061" s="304" t="n"/>
    </row>
    <row r="6062" ht="15.75" customHeight="1" s="412">
      <c r="A6062" s="300" t="n">
        <v>6135</v>
      </c>
      <c r="B6062" s="300" t="n">
        <v>191</v>
      </c>
      <c r="C6062" s="300" t="inlineStr">
        <is>
          <t>T334</t>
        </is>
      </c>
      <c r="D6062" s="300" t="n">
        <v>22</v>
      </c>
      <c r="E6062" s="301" t="n">
        <v>43685</v>
      </c>
      <c r="F6062" s="300" t="n">
        <v>5280</v>
      </c>
      <c r="G6062" s="325" t="n">
        <v>8376</v>
      </c>
      <c r="H6062" s="300" t="n">
        <v>7906</v>
      </c>
      <c r="I6062" s="300" t="n">
        <v>8</v>
      </c>
      <c r="J6062" s="320">
        <f>+(((G6062-F6062)-(H6062-F6062))/(H6062-F6062))*100</f>
        <v/>
      </c>
      <c r="K6062" s="321" t="n"/>
      <c r="L6062" s="322">
        <f>AVERAGE(J6062:J6063)</f>
        <v/>
      </c>
      <c r="M6062" s="322">
        <f>_xlfn.STDEV.S(J6062,J6063)</f>
        <v/>
      </c>
      <c r="N6062" s="304" t="n"/>
    </row>
    <row r="6063" ht="15.75" customHeight="1" s="412">
      <c r="A6063" s="300" t="n">
        <v>6136</v>
      </c>
      <c r="B6063" s="300" t="n">
        <v>191</v>
      </c>
      <c r="C6063" s="300" t="inlineStr">
        <is>
          <t>T334</t>
        </is>
      </c>
      <c r="D6063" s="300" t="n">
        <v>22</v>
      </c>
      <c r="E6063" s="301" t="n">
        <v>43685</v>
      </c>
      <c r="F6063" s="300" t="n">
        <v>5280</v>
      </c>
      <c r="G6063" s="325" t="n">
        <v>8317</v>
      </c>
      <c r="H6063" s="300" t="n">
        <v>7870</v>
      </c>
      <c r="I6063" s="300" t="n"/>
      <c r="J6063" s="320">
        <f>+(((G6063-F6063)-(H6063-F6063))/(H6063-F6063))*100</f>
        <v/>
      </c>
      <c r="K6063" s="321" t="n"/>
      <c r="L6063" s="323" t="n"/>
      <c r="M6063" s="324" t="n"/>
      <c r="N6063" s="304" t="n"/>
    </row>
    <row r="6064" ht="15.75" customHeight="1" s="412">
      <c r="A6064" s="300" t="n">
        <v>6137</v>
      </c>
      <c r="B6064" s="300" t="n">
        <v>192</v>
      </c>
      <c r="C6064" s="300" t="inlineStr">
        <is>
          <t>T335</t>
        </is>
      </c>
      <c r="D6064" s="300" t="n">
        <v>22</v>
      </c>
      <c r="E6064" s="301" t="n">
        <v>43685</v>
      </c>
      <c r="F6064" s="300" t="n">
        <v>5241</v>
      </c>
      <c r="G6064" s="325" t="n">
        <v>7687</v>
      </c>
      <c r="H6064" s="300" t="n">
        <v>7331</v>
      </c>
      <c r="I6064" s="300" t="n">
        <v>6</v>
      </c>
      <c r="J6064" s="320">
        <f>+(((G6064-F6064)-(H6064-F6064))/(H6064-F6064))*100</f>
        <v/>
      </c>
      <c r="K6064" s="321" t="n"/>
      <c r="L6064" s="322">
        <f>AVERAGE(J6064:J6065)</f>
        <v/>
      </c>
      <c r="M6064" s="322">
        <f>_xlfn.STDEV.S(J6064,J6065)</f>
        <v/>
      </c>
      <c r="N6064" s="304" t="n"/>
    </row>
    <row r="6065" ht="15.75" customHeight="1" s="412">
      <c r="A6065" s="300" t="n">
        <v>6138</v>
      </c>
      <c r="B6065" s="300" t="n">
        <v>192</v>
      </c>
      <c r="C6065" s="300" t="inlineStr">
        <is>
          <t>T335</t>
        </is>
      </c>
      <c r="D6065" s="300" t="n">
        <v>22</v>
      </c>
      <c r="E6065" s="301" t="n">
        <v>43685</v>
      </c>
      <c r="F6065" s="300" t="n">
        <v>5241</v>
      </c>
      <c r="G6065" s="325" t="n">
        <v>7786</v>
      </c>
      <c r="H6065" s="300" t="n">
        <v>7428</v>
      </c>
      <c r="I6065" s="300" t="n"/>
      <c r="J6065" s="320">
        <f>+(((G6065-F6065)-(H6065-F6065))/(H6065-F6065))*100</f>
        <v/>
      </c>
      <c r="K6065" s="321" t="n"/>
      <c r="L6065" s="323" t="n"/>
      <c r="M6065" s="324" t="n"/>
      <c r="N6065" s="304" t="n"/>
    </row>
    <row r="6066" ht="15.75" customHeight="1" s="412">
      <c r="A6066" s="300" t="n">
        <v>6139</v>
      </c>
      <c r="B6066" s="300" t="n">
        <v>193</v>
      </c>
      <c r="C6066" s="300" t="inlineStr">
        <is>
          <t>T336</t>
        </is>
      </c>
      <c r="D6066" s="300" t="n">
        <v>22</v>
      </c>
      <c r="E6066" s="301" t="n">
        <v>43685</v>
      </c>
      <c r="F6066" s="300" t="n">
        <v>5263</v>
      </c>
      <c r="G6066" s="325" t="n">
        <v>8223</v>
      </c>
      <c r="H6066" s="300" t="n">
        <v>7769</v>
      </c>
      <c r="I6066" s="300" t="n">
        <v>10</v>
      </c>
      <c r="J6066" s="320">
        <f>+(((G6066-F6066)-(H6066-F6066))/(H6066-F6066))*100</f>
        <v/>
      </c>
      <c r="K6066" s="321" t="n"/>
      <c r="L6066" s="322">
        <f>AVERAGE(J6066:J6067)</f>
        <v/>
      </c>
      <c r="M6066" s="322">
        <f>_xlfn.STDEV.S(J6066,J6067)</f>
        <v/>
      </c>
      <c r="N6066" s="304" t="n"/>
    </row>
    <row r="6067" ht="15.75" customHeight="1" s="412">
      <c r="A6067" s="300" t="n">
        <v>6140</v>
      </c>
      <c r="B6067" s="300" t="n">
        <v>193</v>
      </c>
      <c r="C6067" s="300" t="inlineStr">
        <is>
          <t>T336</t>
        </is>
      </c>
      <c r="D6067" s="300" t="n">
        <v>22</v>
      </c>
      <c r="E6067" s="301" t="n">
        <v>43685</v>
      </c>
      <c r="F6067" s="300" t="n">
        <v>5263</v>
      </c>
      <c r="G6067" s="325" t="n">
        <v>7839</v>
      </c>
      <c r="H6067" s="300" t="n">
        <v>7441</v>
      </c>
      <c r="I6067" s="300" t="n"/>
      <c r="J6067" s="320">
        <f>+(((G6067-F6067)-(H6067-F6067))/(H6067-F6067))*100</f>
        <v/>
      </c>
      <c r="K6067" s="321" t="n"/>
      <c r="L6067" s="323" t="n"/>
      <c r="M6067" s="324" t="n"/>
      <c r="N6067" s="304" t="n"/>
    </row>
    <row r="6068" ht="15.75" customHeight="1" s="412">
      <c r="A6068" s="300" t="n">
        <v>6141</v>
      </c>
      <c r="B6068" s="300" t="n">
        <v>194</v>
      </c>
      <c r="C6068" s="300" t="inlineStr">
        <is>
          <t>T337</t>
        </is>
      </c>
      <c r="D6068" s="300" t="n">
        <v>22</v>
      </c>
      <c r="E6068" s="301" t="n">
        <v>43685</v>
      </c>
      <c r="F6068" s="300" t="n">
        <v>5207</v>
      </c>
      <c r="G6068" s="325" t="n">
        <v>7289</v>
      </c>
      <c r="H6068" s="300" t="n">
        <v>6977</v>
      </c>
      <c r="I6068" s="300" t="n">
        <v>8</v>
      </c>
      <c r="J6068" s="320">
        <f>+(((G6068-F6068)-(H6068-F6068))/(H6068-F6068))*100</f>
        <v/>
      </c>
      <c r="K6068" s="321" t="n"/>
      <c r="L6068" s="322">
        <f>AVERAGE(J6068:J6069)</f>
        <v/>
      </c>
      <c r="M6068" s="322">
        <f>_xlfn.STDEV.S(J6068,J6069)</f>
        <v/>
      </c>
      <c r="N6068" s="304" t="n"/>
    </row>
    <row r="6069" ht="15.75" customHeight="1" s="412">
      <c r="A6069" s="300" t="n">
        <v>6142</v>
      </c>
      <c r="B6069" s="300" t="n">
        <v>194</v>
      </c>
      <c r="C6069" s="300" t="inlineStr">
        <is>
          <t>T337</t>
        </is>
      </c>
      <c r="D6069" s="300" t="n">
        <v>22</v>
      </c>
      <c r="E6069" s="301" t="n">
        <v>43685</v>
      </c>
      <c r="F6069" s="300" t="n">
        <v>5207</v>
      </c>
      <c r="G6069" s="325" t="n">
        <v>7501</v>
      </c>
      <c r="H6069" s="300" t="n">
        <v>7156</v>
      </c>
      <c r="I6069" s="300" t="n"/>
      <c r="J6069" s="320">
        <f>+(((G6069-F6069)-(H6069-F6069))/(H6069-F6069))*100</f>
        <v/>
      </c>
      <c r="K6069" s="321" t="n"/>
      <c r="L6069" s="323" t="n"/>
      <c r="M6069" s="324" t="n"/>
      <c r="N6069" s="304" t="n"/>
    </row>
    <row r="6070" ht="15.75" customHeight="1" s="412">
      <c r="A6070" s="300" t="n">
        <v>6143</v>
      </c>
      <c r="B6070" s="300" t="n">
        <v>195</v>
      </c>
      <c r="C6070" s="300" t="inlineStr">
        <is>
          <t>T338</t>
        </is>
      </c>
      <c r="D6070" s="300" t="n">
        <v>22</v>
      </c>
      <c r="E6070" s="301" t="n">
        <v>43685</v>
      </c>
      <c r="F6070" s="300" t="n">
        <v>5277</v>
      </c>
      <c r="G6070" s="325" t="n">
        <v>8477</v>
      </c>
      <c r="H6070" s="300" t="n">
        <v>7999</v>
      </c>
      <c r="I6070" s="300" t="n">
        <v>8</v>
      </c>
      <c r="J6070" s="320">
        <f>+(((G6070-F6070)-(H6070-F6070))/(H6070-F6070))*100</f>
        <v/>
      </c>
      <c r="K6070" s="321" t="n"/>
      <c r="L6070" s="322">
        <f>AVERAGE(J6070:J6071)</f>
        <v/>
      </c>
      <c r="M6070" s="322">
        <f>_xlfn.STDEV.S(J6070,J6071)</f>
        <v/>
      </c>
      <c r="N6070" s="304" t="n"/>
    </row>
    <row r="6071" ht="15.75" customHeight="1" s="412">
      <c r="A6071" s="300" t="n">
        <v>6144</v>
      </c>
      <c r="B6071" s="300" t="n">
        <v>195</v>
      </c>
      <c r="C6071" s="300" t="inlineStr">
        <is>
          <t>T338</t>
        </is>
      </c>
      <c r="D6071" s="300" t="n">
        <v>22</v>
      </c>
      <c r="E6071" s="301" t="n">
        <v>43685</v>
      </c>
      <c r="F6071" s="300" t="n">
        <v>5277</v>
      </c>
      <c r="G6071" s="325" t="n">
        <v>8555</v>
      </c>
      <c r="H6071" s="300" t="n">
        <v>8070</v>
      </c>
      <c r="I6071" s="300" t="n"/>
      <c r="J6071" s="320">
        <f>+(((G6071-F6071)-(H6071-F6071))/(H6071-F6071))*100</f>
        <v/>
      </c>
      <c r="K6071" s="321" t="n"/>
      <c r="L6071" s="323" t="n"/>
      <c r="M6071" s="324" t="n"/>
      <c r="N6071" s="304" t="n"/>
    </row>
    <row r="6072" ht="15.75" customHeight="1" s="412">
      <c r="A6072" s="300" t="n">
        <v>6145</v>
      </c>
      <c r="B6072" s="300" t="n">
        <v>196</v>
      </c>
      <c r="C6072" s="300" t="inlineStr">
        <is>
          <t>T339</t>
        </is>
      </c>
      <c r="D6072" s="300" t="n">
        <v>22</v>
      </c>
      <c r="E6072" s="301" t="n">
        <v>43685</v>
      </c>
      <c r="F6072" s="300" t="n">
        <v>5243</v>
      </c>
      <c r="G6072" s="325" t="n">
        <v>8388</v>
      </c>
      <c r="H6072" s="300" t="n">
        <v>7947</v>
      </c>
      <c r="I6072" s="300" t="n">
        <v>9</v>
      </c>
      <c r="J6072" s="320">
        <f>+(((G6072-F6072)-(H6072-F6072))/(H6072-F6072))*100</f>
        <v/>
      </c>
      <c r="K6072" s="321" t="n"/>
      <c r="L6072" s="322">
        <f>AVERAGE(J6072:J6073)</f>
        <v/>
      </c>
      <c r="M6072" s="322">
        <f>_xlfn.STDEV.S(J6072,J6073)</f>
        <v/>
      </c>
      <c r="N6072" s="304" t="n"/>
    </row>
    <row r="6073" ht="15.75" customHeight="1" s="412">
      <c r="A6073" s="300" t="n">
        <v>6146</v>
      </c>
      <c r="B6073" s="300" t="n">
        <v>196</v>
      </c>
      <c r="C6073" s="300" t="inlineStr">
        <is>
          <t>T339</t>
        </is>
      </c>
      <c r="D6073" s="300" t="n">
        <v>22</v>
      </c>
      <c r="E6073" s="301" t="n">
        <v>43685</v>
      </c>
      <c r="F6073" s="300" t="n">
        <v>5243</v>
      </c>
      <c r="G6073" s="325" t="n">
        <v>8214</v>
      </c>
      <c r="H6073" s="300" t="n">
        <v>7798</v>
      </c>
      <c r="I6073" s="300" t="n"/>
      <c r="J6073" s="320">
        <f>+(((G6073-F6073)-(H6073-F6073))/(H6073-F6073))*100</f>
        <v/>
      </c>
      <c r="K6073" s="321" t="n"/>
      <c r="L6073" s="323" t="n"/>
      <c r="M6073" s="324" t="n"/>
      <c r="N6073" s="304" t="n"/>
    </row>
    <row r="6074" ht="15.75" customHeight="1" s="412">
      <c r="A6074" s="300" t="n">
        <v>6147</v>
      </c>
      <c r="B6074" s="300" t="n">
        <v>197</v>
      </c>
      <c r="C6074" s="300" t="inlineStr">
        <is>
          <t>T341</t>
        </is>
      </c>
      <c r="D6074" s="300" t="n">
        <v>22</v>
      </c>
      <c r="E6074" s="301" t="n">
        <v>43685</v>
      </c>
      <c r="F6074" s="300" t="n">
        <v>5252</v>
      </c>
      <c r="G6074" s="325" t="n">
        <v>7695</v>
      </c>
      <c r="H6074" s="300" t="n">
        <v>7350</v>
      </c>
      <c r="I6074" s="300" t="n">
        <v>6</v>
      </c>
      <c r="J6074" s="320">
        <f>+(((G6074-F6074)-(H6074-F6074))/(H6074-F6074))*100</f>
        <v/>
      </c>
      <c r="K6074" s="321" t="n"/>
      <c r="L6074" s="322">
        <f>AVERAGE(J6074:J6075)</f>
        <v/>
      </c>
      <c r="M6074" s="322">
        <f>_xlfn.STDEV.S(J6074,J6075)</f>
        <v/>
      </c>
      <c r="N6074" s="304" t="n"/>
    </row>
    <row r="6075" ht="15.75" customHeight="1" s="412">
      <c r="A6075" s="300" t="n">
        <v>6148</v>
      </c>
      <c r="B6075" s="300" t="n">
        <v>197</v>
      </c>
      <c r="C6075" s="300" t="inlineStr">
        <is>
          <t>T341</t>
        </is>
      </c>
      <c r="D6075" s="300" t="n">
        <v>22</v>
      </c>
      <c r="E6075" s="301" t="n">
        <v>43685</v>
      </c>
      <c r="F6075" s="300" t="n">
        <v>5252</v>
      </c>
      <c r="G6075" s="325" t="n">
        <v>7650</v>
      </c>
      <c r="H6075" s="300" t="n">
        <v>7320</v>
      </c>
      <c r="I6075" s="300" t="n"/>
      <c r="J6075" s="320">
        <f>+(((G6075-F6075)-(H6075-F6075))/(H6075-F6075))*100</f>
        <v/>
      </c>
      <c r="K6075" s="321" t="n"/>
      <c r="L6075" s="323" t="n"/>
      <c r="M6075" s="324" t="n"/>
      <c r="N6075" s="304" t="n"/>
    </row>
    <row r="6076" ht="15.75" customHeight="1" s="412">
      <c r="A6076" s="300" t="n">
        <v>6149</v>
      </c>
      <c r="B6076" s="300" t="n">
        <v>198</v>
      </c>
      <c r="C6076" s="300" t="inlineStr">
        <is>
          <t>T342</t>
        </is>
      </c>
      <c r="D6076" s="300" t="n">
        <v>22</v>
      </c>
      <c r="E6076" s="301" t="n">
        <v>43685</v>
      </c>
      <c r="F6076" s="300" t="n">
        <v>5320</v>
      </c>
      <c r="G6076" s="325" t="n">
        <v>7658</v>
      </c>
      <c r="H6076" s="300" t="n">
        <v>7341</v>
      </c>
      <c r="I6076" s="300" t="n">
        <v>5</v>
      </c>
      <c r="J6076" s="320">
        <f>+(((G6076-F6076)-(H6076-F6076))/(H6076-F6076))*100</f>
        <v/>
      </c>
      <c r="K6076" s="321" t="n"/>
      <c r="L6076" s="322">
        <f>AVERAGE(J6076:J6077)</f>
        <v/>
      </c>
      <c r="M6076" s="322">
        <f>_xlfn.STDEV.S(J6076,J6077)</f>
        <v/>
      </c>
      <c r="N6076" s="304" t="n"/>
    </row>
    <row r="6077" ht="15.75" customHeight="1" s="412">
      <c r="A6077" s="300" t="n">
        <v>6150</v>
      </c>
      <c r="B6077" s="300" t="n">
        <v>198</v>
      </c>
      <c r="C6077" s="300" t="inlineStr">
        <is>
          <t>T342</t>
        </is>
      </c>
      <c r="D6077" s="300" t="n">
        <v>22</v>
      </c>
      <c r="E6077" s="301" t="n">
        <v>43685</v>
      </c>
      <c r="F6077" s="300" t="n">
        <v>5320</v>
      </c>
      <c r="G6077" s="325" t="n">
        <v>7607</v>
      </c>
      <c r="H6077" s="300" t="n">
        <v>7297</v>
      </c>
      <c r="I6077" s="300" t="n"/>
      <c r="J6077" s="320">
        <f>+(((G6077-F6077)-(H6077-F6077))/(H6077-F6077))*100</f>
        <v/>
      </c>
      <c r="K6077" s="321" t="n"/>
      <c r="L6077" s="323" t="n"/>
      <c r="M6077" s="324" t="n"/>
      <c r="N6077" s="304" t="n"/>
    </row>
    <row r="6078" ht="15.75" customHeight="1" s="412">
      <c r="A6078" s="300" t="n">
        <v>6151</v>
      </c>
      <c r="B6078" s="300" t="n">
        <v>199</v>
      </c>
      <c r="C6078" s="300" t="inlineStr">
        <is>
          <t>T343</t>
        </is>
      </c>
      <c r="D6078" s="300" t="n">
        <v>22</v>
      </c>
      <c r="E6078" s="301" t="n">
        <v>43685</v>
      </c>
      <c r="F6078" s="300" t="n">
        <v>5262</v>
      </c>
      <c r="G6078" s="325" t="n">
        <v>8574</v>
      </c>
      <c r="H6078" s="300" t="n">
        <v>8024</v>
      </c>
      <c r="I6078" s="300" t="n">
        <v>10</v>
      </c>
      <c r="J6078" s="320">
        <f>+(((G6078-F6078)-(H6078-F6078))/(H6078-F6078))*100</f>
        <v/>
      </c>
      <c r="K6078" s="321" t="n"/>
      <c r="L6078" s="322">
        <f>AVERAGE(J6078:J6079)</f>
        <v/>
      </c>
      <c r="M6078" s="322">
        <f>_xlfn.STDEV.S(J6078,J6079)</f>
        <v/>
      </c>
      <c r="N6078" s="304" t="n"/>
    </row>
    <row r="6079" ht="15.75" customHeight="1" s="412">
      <c r="A6079" s="300" t="n">
        <v>6152</v>
      </c>
      <c r="B6079" s="300" t="n">
        <v>199</v>
      </c>
      <c r="C6079" s="300" t="inlineStr">
        <is>
          <t>T343</t>
        </is>
      </c>
      <c r="D6079" s="300" t="n">
        <v>22</v>
      </c>
      <c r="E6079" s="301" t="n">
        <v>43685</v>
      </c>
      <c r="F6079" s="300" t="n">
        <v>5262</v>
      </c>
      <c r="G6079" s="325" t="n">
        <v>8665</v>
      </c>
      <c r="H6079" s="300" t="n">
        <v>8124</v>
      </c>
      <c r="I6079" s="300" t="n"/>
      <c r="J6079" s="320">
        <f>+(((G6079-F6079)-(H6079-F6079))/(H6079-F6079))*100</f>
        <v/>
      </c>
      <c r="K6079" s="321" t="n"/>
      <c r="L6079" s="323" t="n"/>
      <c r="M6079" s="324" t="n"/>
      <c r="N6079" s="304" t="n"/>
    </row>
    <row r="6080" ht="15.75" customHeight="1" s="412">
      <c r="A6080" s="300" t="n">
        <v>6153</v>
      </c>
      <c r="B6080" s="300" t="n">
        <v>200</v>
      </c>
      <c r="C6080" s="300" t="inlineStr">
        <is>
          <t>T344</t>
        </is>
      </c>
      <c r="D6080" s="300" t="n">
        <v>22</v>
      </c>
      <c r="E6080" s="301" t="n">
        <v>43685</v>
      </c>
      <c r="F6080" s="300" t="n">
        <v>5181</v>
      </c>
      <c r="G6080" s="325" t="n">
        <v>7227</v>
      </c>
      <c r="H6080" s="300" t="n">
        <v>6908</v>
      </c>
      <c r="I6080" s="300" t="n">
        <v>9</v>
      </c>
      <c r="J6080" s="320">
        <f>+(((G6080-F6080)-(H6080-F6080))/(H6080-F6080))*100</f>
        <v/>
      </c>
      <c r="K6080" s="321" t="n"/>
      <c r="L6080" s="322">
        <f>AVERAGE(J6080:J6081)</f>
        <v/>
      </c>
      <c r="M6080" s="322">
        <f>_xlfn.STDEV.S(J6080,J6081)</f>
        <v/>
      </c>
      <c r="N6080" s="304" t="n"/>
    </row>
    <row r="6081" ht="15.75" customHeight="1" s="412">
      <c r="A6081" s="300" t="n">
        <v>6154</v>
      </c>
      <c r="B6081" s="300" t="n">
        <v>200</v>
      </c>
      <c r="C6081" s="300" t="inlineStr">
        <is>
          <t>T344</t>
        </is>
      </c>
      <c r="D6081" s="300" t="n">
        <v>22</v>
      </c>
      <c r="E6081" s="301" t="n">
        <v>43685</v>
      </c>
      <c r="F6081" s="300" t="n">
        <v>5181</v>
      </c>
      <c r="G6081" s="325" t="n">
        <v>7216</v>
      </c>
      <c r="H6081" s="300" t="n">
        <v>6907</v>
      </c>
      <c r="I6081" s="300" t="n"/>
      <c r="J6081" s="320">
        <f>+(((G6081-F6081)-(H6081-F6081))/(H6081-F6081))*100</f>
        <v/>
      </c>
      <c r="K6081" s="321" t="n"/>
      <c r="L6081" s="323" t="n"/>
      <c r="M6081" s="324" t="n"/>
      <c r="N6081" s="304" t="n"/>
    </row>
    <row r="6082" ht="15.75" customHeight="1" s="412">
      <c r="A6082" s="300" t="n">
        <v>6155</v>
      </c>
      <c r="B6082" s="300" t="n">
        <v>201</v>
      </c>
      <c r="C6082" s="300" t="inlineStr">
        <is>
          <t>T345</t>
        </is>
      </c>
      <c r="D6082" s="300" t="n">
        <v>22</v>
      </c>
      <c r="E6082" s="301" t="n">
        <v>43685</v>
      </c>
      <c r="F6082" s="300" t="n">
        <v>5254</v>
      </c>
      <c r="G6082" s="325" t="n">
        <v>7482</v>
      </c>
      <c r="H6082" s="300" t="n">
        <v>7132</v>
      </c>
      <c r="I6082" s="300" t="n">
        <v>8</v>
      </c>
      <c r="J6082" s="320">
        <f>+(((G6082-F6082)-(H6082-F6082))/(H6082-F6082))*100</f>
        <v/>
      </c>
      <c r="K6082" s="321" t="n"/>
      <c r="L6082" s="322">
        <f>AVERAGE(J6082:J6083)</f>
        <v/>
      </c>
      <c r="M6082" s="322">
        <f>_xlfn.STDEV.S(J6082,J6083)</f>
        <v/>
      </c>
      <c r="N6082" s="304" t="n"/>
    </row>
    <row r="6083" ht="15.75" customHeight="1" s="412">
      <c r="A6083" s="300" t="n">
        <v>6156</v>
      </c>
      <c r="B6083" s="300" t="n">
        <v>201</v>
      </c>
      <c r="C6083" s="300" t="inlineStr">
        <is>
          <t>T345</t>
        </is>
      </c>
      <c r="D6083" s="300" t="n">
        <v>22</v>
      </c>
      <c r="E6083" s="301" t="n">
        <v>43685</v>
      </c>
      <c r="F6083" s="300" t="n">
        <v>5254</v>
      </c>
      <c r="G6083" s="325" t="n">
        <v>7530</v>
      </c>
      <c r="H6083" s="300" t="n">
        <v>7184</v>
      </c>
      <c r="I6083" s="300" t="n"/>
      <c r="J6083" s="320">
        <f>+(((G6083-F6083)-(H6083-F6083))/(H6083-F6083))*100</f>
        <v/>
      </c>
      <c r="K6083" s="321" t="n"/>
      <c r="L6083" s="323" t="n"/>
      <c r="M6083" s="324" t="n"/>
      <c r="N6083" s="304" t="n"/>
    </row>
    <row r="6084" ht="15.75" customHeight="1" s="412">
      <c r="A6084" s="300" t="n">
        <v>6157</v>
      </c>
      <c r="B6084" s="300" t="n">
        <v>202</v>
      </c>
      <c r="C6084" s="300" t="inlineStr">
        <is>
          <t>T346</t>
        </is>
      </c>
      <c r="D6084" s="300" t="n">
        <v>22</v>
      </c>
      <c r="E6084" s="301" t="n">
        <v>43685</v>
      </c>
      <c r="F6084" s="300" t="n">
        <v>5275</v>
      </c>
      <c r="G6084" s="325" t="n">
        <v>7200</v>
      </c>
      <c r="H6084" s="300" t="n">
        <v>6883</v>
      </c>
      <c r="I6084" s="300" t="n">
        <v>6</v>
      </c>
      <c r="J6084" s="320">
        <f>+(((G6084-F6084)-(H6084-F6084))/(H6084-F6084))*100</f>
        <v/>
      </c>
      <c r="K6084" s="321" t="n"/>
      <c r="L6084" s="322">
        <f>AVERAGE(J6084:J6085)</f>
        <v/>
      </c>
      <c r="M6084" s="322">
        <f>_xlfn.STDEV.S(J6084,J6085)</f>
        <v/>
      </c>
      <c r="N6084" s="304" t="n"/>
    </row>
    <row r="6085" ht="15.75" customHeight="1" s="412">
      <c r="A6085" s="300" t="n">
        <v>6158</v>
      </c>
      <c r="B6085" s="300" t="n">
        <v>202</v>
      </c>
      <c r="C6085" s="300" t="inlineStr">
        <is>
          <t>T346</t>
        </is>
      </c>
      <c r="D6085" s="300" t="n">
        <v>22</v>
      </c>
      <c r="E6085" s="301" t="n">
        <v>43685</v>
      </c>
      <c r="F6085" s="300" t="n">
        <v>5275</v>
      </c>
      <c r="G6085" s="325" t="n">
        <v>7225</v>
      </c>
      <c r="H6085" s="300" t="n">
        <v>6917</v>
      </c>
      <c r="I6085" s="300" t="n"/>
      <c r="J6085" s="320">
        <f>+(((G6085-F6085)-(H6085-F6085))/(H6085-F6085))*100</f>
        <v/>
      </c>
      <c r="K6085" s="321" t="n"/>
      <c r="L6085" s="323" t="n"/>
      <c r="M6085" s="324" t="n"/>
      <c r="N6085" s="304" t="n"/>
    </row>
    <row r="6086" ht="15.75" customHeight="1" s="412">
      <c r="A6086" s="300" t="n">
        <v>6159</v>
      </c>
      <c r="B6086" s="300" t="n">
        <v>203</v>
      </c>
      <c r="C6086" s="300" t="inlineStr">
        <is>
          <t>T349</t>
        </is>
      </c>
      <c r="D6086" s="300" t="n">
        <v>22</v>
      </c>
      <c r="E6086" s="301" t="n">
        <v>43685</v>
      </c>
      <c r="F6086" s="300" t="n">
        <v>5215</v>
      </c>
      <c r="G6086" s="325" t="n">
        <v>8109</v>
      </c>
      <c r="H6086" s="300" t="n">
        <v>7641</v>
      </c>
      <c r="I6086" s="300" t="n">
        <v>9</v>
      </c>
      <c r="J6086" s="320">
        <f>+(((G6086-F6086)-(H6086-F6086))/(H6086-F6086))*100</f>
        <v/>
      </c>
      <c r="K6086" s="321" t="n"/>
      <c r="L6086" s="322">
        <f>AVERAGE(J6086:J6087)</f>
        <v/>
      </c>
      <c r="M6086" s="322">
        <f>_xlfn.STDEV.S(J6086,J6087)</f>
        <v/>
      </c>
      <c r="N6086" s="304" t="n"/>
    </row>
    <row r="6087" ht="15.75" customHeight="1" s="412">
      <c r="A6087" s="300" t="n">
        <v>6160</v>
      </c>
      <c r="B6087" s="300" t="n">
        <v>203</v>
      </c>
      <c r="C6087" s="300" t="inlineStr">
        <is>
          <t>T349</t>
        </is>
      </c>
      <c r="D6087" s="300" t="n">
        <v>22</v>
      </c>
      <c r="E6087" s="301" t="n">
        <v>43685</v>
      </c>
      <c r="F6087" s="300" t="n">
        <v>5215</v>
      </c>
      <c r="G6087" s="325" t="n">
        <v>8199</v>
      </c>
      <c r="H6087" s="300" t="n">
        <v>7736</v>
      </c>
      <c r="I6087" s="300" t="n"/>
      <c r="J6087" s="320">
        <f>+(((G6087-F6087)-(H6087-F6087))/(H6087-F6087))*100</f>
        <v/>
      </c>
      <c r="K6087" s="321" t="n"/>
      <c r="L6087" s="323" t="n"/>
      <c r="M6087" s="324" t="n"/>
      <c r="N6087" s="304" t="n"/>
    </row>
    <row r="6088" ht="15.75" customHeight="1" s="412">
      <c r="A6088" s="300" t="n">
        <v>6161</v>
      </c>
      <c r="B6088" s="300" t="n">
        <v>204</v>
      </c>
      <c r="C6088" s="300" t="inlineStr">
        <is>
          <t>T350</t>
        </is>
      </c>
      <c r="D6088" s="300" t="n">
        <v>22</v>
      </c>
      <c r="E6088" s="301" t="n">
        <v>43685</v>
      </c>
      <c r="F6088" s="300" t="n">
        <v>5239</v>
      </c>
      <c r="G6088" s="325" t="n">
        <v>8164</v>
      </c>
      <c r="H6088" s="300" t="n">
        <v>7688</v>
      </c>
      <c r="I6088" s="300" t="n">
        <v>10</v>
      </c>
      <c r="J6088" s="320">
        <f>+(((G6088-F6088)-(H6088-F6088))/(H6088-F6088))*100</f>
        <v/>
      </c>
      <c r="K6088" s="321" t="n"/>
      <c r="L6088" s="322">
        <f>AVERAGE(J6088:J6089)</f>
        <v/>
      </c>
      <c r="M6088" s="322">
        <f>_xlfn.STDEV.S(J6088,J6089)</f>
        <v/>
      </c>
      <c r="N6088" s="304" t="n"/>
    </row>
    <row r="6089" ht="15.75" customHeight="1" s="412">
      <c r="A6089" s="300" t="n">
        <v>6162</v>
      </c>
      <c r="B6089" s="300" t="n">
        <v>204</v>
      </c>
      <c r="C6089" s="300" t="inlineStr">
        <is>
          <t>T350</t>
        </is>
      </c>
      <c r="D6089" s="300" t="n">
        <v>22</v>
      </c>
      <c r="E6089" s="301" t="n">
        <v>43685</v>
      </c>
      <c r="F6089" s="300" t="n">
        <v>5239</v>
      </c>
      <c r="G6089" s="325" t="n">
        <v>8120</v>
      </c>
      <c r="H6089" s="300" t="n">
        <v>7677</v>
      </c>
      <c r="I6089" s="300" t="n"/>
      <c r="J6089" s="320">
        <f>+(((G6089-F6089)-(H6089-F6089))/(H6089-F6089))*100</f>
        <v/>
      </c>
      <c r="K6089" s="321" t="n"/>
      <c r="L6089" s="323" t="n"/>
      <c r="M6089" s="324" t="n"/>
      <c r="N6089" s="304" t="n"/>
    </row>
    <row r="6090" ht="15.75" customHeight="1" s="412">
      <c r="A6090" s="300" t="n">
        <v>6163</v>
      </c>
      <c r="B6090" s="300" t="n">
        <v>205</v>
      </c>
      <c r="C6090" s="300" t="inlineStr">
        <is>
          <t>T351</t>
        </is>
      </c>
      <c r="D6090" s="300" t="n">
        <v>22</v>
      </c>
      <c r="E6090" s="301" t="n">
        <v>43685</v>
      </c>
      <c r="F6090" s="300" t="n">
        <v>5204</v>
      </c>
      <c r="G6090" s="325" t="n">
        <v>7987</v>
      </c>
      <c r="H6090" s="300" t="n">
        <v>7543</v>
      </c>
      <c r="I6090" s="300" t="n">
        <v>5</v>
      </c>
      <c r="J6090" s="320">
        <f>+(((G6090-F6090)-(H6090-F6090))/(H6090-F6090))*100</f>
        <v/>
      </c>
      <c r="K6090" s="321" t="n"/>
      <c r="L6090" s="322">
        <f>AVERAGE(J6090:J6091)</f>
        <v/>
      </c>
      <c r="M6090" s="322">
        <f>_xlfn.STDEV.S(J6090,J6091)</f>
        <v/>
      </c>
      <c r="N6090" s="304" t="n"/>
    </row>
    <row r="6091" ht="15.75" customHeight="1" s="412">
      <c r="A6091" s="300" t="n">
        <v>6164</v>
      </c>
      <c r="B6091" s="300" t="n">
        <v>205</v>
      </c>
      <c r="C6091" s="300" t="inlineStr">
        <is>
          <t>T351</t>
        </is>
      </c>
      <c r="D6091" s="300" t="n">
        <v>22</v>
      </c>
      <c r="E6091" s="301" t="n">
        <v>43685</v>
      </c>
      <c r="F6091" s="300" t="n">
        <v>5204</v>
      </c>
      <c r="G6091" s="325" t="n">
        <v>7883</v>
      </c>
      <c r="H6091" s="300" t="n">
        <v>7469</v>
      </c>
      <c r="I6091" s="300" t="n"/>
      <c r="J6091" s="320">
        <f>+(((G6091-F6091)-(H6091-F6091))/(H6091-F6091))*100</f>
        <v/>
      </c>
      <c r="K6091" s="321" t="n"/>
      <c r="L6091" s="323" t="n"/>
      <c r="M6091" s="324" t="n"/>
      <c r="N6091" s="304" t="n"/>
    </row>
    <row r="6092" ht="15.75" customHeight="1" s="412">
      <c r="A6092" s="300" t="n">
        <v>6165</v>
      </c>
      <c r="B6092" s="300" t="n">
        <v>206</v>
      </c>
      <c r="C6092" s="300" t="inlineStr">
        <is>
          <t>T352</t>
        </is>
      </c>
      <c r="D6092" s="300" t="n">
        <v>22</v>
      </c>
      <c r="E6092" s="301" t="n">
        <v>43685</v>
      </c>
      <c r="F6092" s="300" t="n">
        <v>5233</v>
      </c>
      <c r="G6092" s="325" t="n">
        <v>8908</v>
      </c>
      <c r="H6092" s="300" t="n">
        <v>8324</v>
      </c>
      <c r="I6092" s="300" t="n">
        <v>11</v>
      </c>
      <c r="J6092" s="320">
        <f>+(((G6092-F6092)-(H6092-F6092))/(H6092-F6092))*100</f>
        <v/>
      </c>
      <c r="K6092" s="321" t="n"/>
      <c r="L6092" s="322">
        <f>AVERAGE(J6092:J6093)</f>
        <v/>
      </c>
      <c r="M6092" s="322">
        <f>_xlfn.STDEV.S(J6092,J6093)</f>
        <v/>
      </c>
      <c r="N6092" s="304" t="n"/>
    </row>
    <row r="6093" ht="15.75" customHeight="1" s="412">
      <c r="A6093" s="300" t="n">
        <v>6166</v>
      </c>
      <c r="B6093" s="300" t="n">
        <v>206</v>
      </c>
      <c r="C6093" s="300" t="inlineStr">
        <is>
          <t>T352</t>
        </is>
      </c>
      <c r="D6093" s="300" t="n">
        <v>22</v>
      </c>
      <c r="E6093" s="301" t="n">
        <v>43685</v>
      </c>
      <c r="F6093" s="300" t="n">
        <v>5233</v>
      </c>
      <c r="G6093" s="325" t="n">
        <v>9027</v>
      </c>
      <c r="H6093" s="300" t="n">
        <v>8437</v>
      </c>
      <c r="I6093" s="300" t="n"/>
      <c r="J6093" s="320">
        <f>+(((G6093-F6093)-(H6093-F6093))/(H6093-F6093))*100</f>
        <v/>
      </c>
      <c r="K6093" s="321" t="n"/>
      <c r="L6093" s="323" t="n"/>
      <c r="M6093" s="324" t="n"/>
      <c r="N6093" s="304" t="n"/>
    </row>
    <row r="6094" ht="15.75" customHeight="1" s="412">
      <c r="A6094" s="300" t="n">
        <v>6167</v>
      </c>
      <c r="B6094" s="300" t="n">
        <v>207</v>
      </c>
      <c r="C6094" s="300" t="inlineStr">
        <is>
          <t>T353</t>
        </is>
      </c>
      <c r="D6094" s="300" t="n">
        <v>22</v>
      </c>
      <c r="E6094" s="301" t="n">
        <v>43685</v>
      </c>
      <c r="F6094" s="300" t="n">
        <v>5236</v>
      </c>
      <c r="G6094" s="325" t="n">
        <v>6587</v>
      </c>
      <c r="H6094" s="300" t="n">
        <v>6365</v>
      </c>
      <c r="I6094" s="300" t="n">
        <v>7</v>
      </c>
      <c r="J6094" s="320">
        <f>+(((G6094-F6094)-(H6094-F6094))/(H6094-F6094))*100</f>
        <v/>
      </c>
      <c r="K6094" s="321" t="n"/>
      <c r="L6094" s="322">
        <f>AVERAGE(J6094:J6095)</f>
        <v/>
      </c>
      <c r="M6094" s="322">
        <f>_xlfn.STDEV.S(J6094,J6095)</f>
        <v/>
      </c>
      <c r="N6094" s="304" t="n"/>
    </row>
    <row r="6095" ht="15.75" customHeight="1" s="412">
      <c r="A6095" s="300" t="n">
        <v>6168</v>
      </c>
      <c r="B6095" s="300" t="n">
        <v>207</v>
      </c>
      <c r="C6095" s="300" t="inlineStr">
        <is>
          <t>T353</t>
        </is>
      </c>
      <c r="D6095" s="300" t="n">
        <v>22</v>
      </c>
      <c r="E6095" s="301" t="n">
        <v>43685</v>
      </c>
      <c r="F6095" s="300" t="n">
        <v>5236</v>
      </c>
      <c r="G6095" s="325" t="n">
        <v>6820</v>
      </c>
      <c r="H6095" s="300" t="n">
        <v>6576</v>
      </c>
      <c r="I6095" s="300" t="n"/>
      <c r="J6095" s="320">
        <f>+(((G6095-F6095)-(H6095-F6095))/(H6095-F6095))*100</f>
        <v/>
      </c>
      <c r="K6095" s="321" t="n"/>
      <c r="L6095" s="323" t="n"/>
      <c r="M6095" s="324" t="n"/>
      <c r="N6095" s="304" t="n"/>
    </row>
    <row r="6096" ht="15.75" customHeight="1" s="412">
      <c r="A6096" s="300" t="n">
        <v>6169</v>
      </c>
      <c r="B6096" s="300" t="n">
        <v>208</v>
      </c>
      <c r="C6096" s="300" t="inlineStr">
        <is>
          <t>T354</t>
        </is>
      </c>
      <c r="D6096" s="300" t="n">
        <v>22</v>
      </c>
      <c r="E6096" s="301" t="n">
        <v>43685</v>
      </c>
      <c r="F6096" s="300" t="n">
        <v>5202</v>
      </c>
      <c r="G6096" s="325" t="n">
        <v>9334</v>
      </c>
      <c r="H6096" s="300" t="n">
        <v>8647</v>
      </c>
      <c r="I6096" s="300" t="n">
        <v>8</v>
      </c>
      <c r="J6096" s="320">
        <f>+(((G6096-F6096)-(H6096-F6096))/(H6096-F6096))*100</f>
        <v/>
      </c>
      <c r="K6096" s="321" t="n"/>
      <c r="L6096" s="322">
        <f>AVERAGE(J6096:J6097)</f>
        <v/>
      </c>
      <c r="M6096" s="322">
        <f>_xlfn.STDEV.S(J6096,J6097)</f>
        <v/>
      </c>
      <c r="N6096" s="304" t="n"/>
    </row>
    <row r="6097" ht="15.75" customHeight="1" s="412">
      <c r="A6097" s="300" t="n">
        <v>6170</v>
      </c>
      <c r="B6097" s="300" t="n">
        <v>208</v>
      </c>
      <c r="C6097" s="300" t="inlineStr">
        <is>
          <t>T354</t>
        </is>
      </c>
      <c r="D6097" s="300" t="n">
        <v>22</v>
      </c>
      <c r="E6097" s="301" t="n">
        <v>43685</v>
      </c>
      <c r="F6097" s="300" t="n">
        <v>5202</v>
      </c>
      <c r="G6097" s="325" t="n">
        <v>8955</v>
      </c>
      <c r="H6097" s="300" t="n">
        <v>8356</v>
      </c>
      <c r="I6097" s="300" t="n"/>
      <c r="J6097" s="320">
        <f>+(((G6097-F6097)-(H6097-F6097))/(H6097-F6097))*100</f>
        <v/>
      </c>
      <c r="K6097" s="321" t="n"/>
      <c r="L6097" s="323" t="n"/>
      <c r="M6097" s="324" t="n"/>
      <c r="N6097" s="304" t="n"/>
    </row>
    <row r="6098" ht="15.75" customHeight="1" s="412">
      <c r="A6098" s="300" t="n">
        <v>6171</v>
      </c>
      <c r="B6098" s="300" t="n">
        <v>209</v>
      </c>
      <c r="C6098" s="300" t="inlineStr">
        <is>
          <t>T355</t>
        </is>
      </c>
      <c r="D6098" s="300" t="n">
        <v>22</v>
      </c>
      <c r="E6098" s="301" t="n">
        <v>43685</v>
      </c>
      <c r="F6098" s="300" t="n">
        <v>5228</v>
      </c>
      <c r="G6098" s="325" t="n">
        <v>7986</v>
      </c>
      <c r="H6098" s="300" t="n">
        <v>7552</v>
      </c>
      <c r="I6098" s="300" t="n">
        <v>7</v>
      </c>
      <c r="J6098" s="320">
        <f>+(((G6098-F6098)-(H6098-F6098))/(H6098-F6098))*100</f>
        <v/>
      </c>
      <c r="K6098" s="321" t="n"/>
      <c r="L6098" s="322">
        <f>AVERAGE(J6098:J6099)</f>
        <v/>
      </c>
      <c r="M6098" s="322">
        <f>_xlfn.STDEV.S(J6098,J6099)</f>
        <v/>
      </c>
      <c r="N6098" s="304" t="n"/>
    </row>
    <row r="6099" ht="15.75" customHeight="1" s="412">
      <c r="A6099" s="300" t="n">
        <v>6172</v>
      </c>
      <c r="B6099" s="300" t="n">
        <v>209</v>
      </c>
      <c r="C6099" s="300" t="inlineStr">
        <is>
          <t>T355</t>
        </is>
      </c>
      <c r="D6099" s="300" t="n">
        <v>22</v>
      </c>
      <c r="E6099" s="301" t="n">
        <v>43685</v>
      </c>
      <c r="F6099" s="300" t="n">
        <v>5228</v>
      </c>
      <c r="G6099" s="325" t="n">
        <v>8136</v>
      </c>
      <c r="H6099" s="300" t="n">
        <v>7700</v>
      </c>
      <c r="I6099" s="300" t="n"/>
      <c r="J6099" s="320">
        <f>+(((G6099-F6099)-(H6099-F6099))/(H6099-F6099))*100</f>
        <v/>
      </c>
      <c r="K6099" s="321" t="n"/>
      <c r="L6099" s="323" t="n"/>
      <c r="M6099" s="324" t="n"/>
      <c r="N6099" s="304" t="n"/>
    </row>
    <row r="6100" ht="15.75" customHeight="1" s="412">
      <c r="A6100" s="300" t="n">
        <v>6173</v>
      </c>
      <c r="B6100" s="300" t="n">
        <v>210</v>
      </c>
      <c r="C6100" s="300" t="inlineStr">
        <is>
          <t>T356</t>
        </is>
      </c>
      <c r="D6100" s="300" t="n">
        <v>22</v>
      </c>
      <c r="E6100" s="301" t="n">
        <v>43685</v>
      </c>
      <c r="F6100" s="300" t="n">
        <v>5223</v>
      </c>
      <c r="G6100" s="325" t="n">
        <v>7623</v>
      </c>
      <c r="H6100" s="300" t="n">
        <v>7233</v>
      </c>
      <c r="I6100" s="300" t="n">
        <v>9</v>
      </c>
      <c r="J6100" s="320">
        <f>+(((G6100-F6100)-(H6100-F6100))/(H6100-F6100))*100</f>
        <v/>
      </c>
      <c r="K6100" s="321" t="n"/>
      <c r="L6100" s="322">
        <f>AVERAGE(J6100:J6101)</f>
        <v/>
      </c>
      <c r="M6100" s="322">
        <f>_xlfn.STDEV.S(J6100,J6101)</f>
        <v/>
      </c>
      <c r="N6100" s="304" t="n"/>
    </row>
    <row r="6101" ht="15.75" customHeight="1" s="412">
      <c r="A6101" s="300" t="n">
        <v>6174</v>
      </c>
      <c r="B6101" s="300" t="n">
        <v>210</v>
      </c>
      <c r="C6101" s="300" t="inlineStr">
        <is>
          <t>T356</t>
        </is>
      </c>
      <c r="D6101" s="300" t="n">
        <v>22</v>
      </c>
      <c r="E6101" s="301" t="n">
        <v>43685</v>
      </c>
      <c r="F6101" s="300" t="n">
        <v>5223</v>
      </c>
      <c r="G6101" s="325" t="n">
        <v>7705</v>
      </c>
      <c r="H6101" s="300" t="n">
        <v>7314</v>
      </c>
      <c r="I6101" s="300" t="n"/>
      <c r="J6101" s="320">
        <f>+(((G6101-F6101)-(H6101-F6101))/(H6101-F6101))*100</f>
        <v/>
      </c>
      <c r="K6101" s="321" t="n"/>
      <c r="L6101" s="323" t="n"/>
      <c r="M6101" s="324" t="n"/>
      <c r="N6101" s="304" t="n"/>
    </row>
    <row r="6102" ht="15.75" customHeight="1" s="412">
      <c r="A6102" s="300" t="n">
        <v>6175</v>
      </c>
      <c r="B6102" s="300" t="n">
        <v>211</v>
      </c>
      <c r="C6102" s="300" t="inlineStr">
        <is>
          <t>T359</t>
        </is>
      </c>
      <c r="D6102" s="300" t="n">
        <v>22</v>
      </c>
      <c r="E6102" s="301" t="n">
        <v>43685</v>
      </c>
      <c r="F6102" s="300" t="n">
        <v>5194</v>
      </c>
      <c r="G6102" s="325" t="n">
        <v>8180</v>
      </c>
      <c r="H6102" s="300" t="n">
        <v>7697</v>
      </c>
      <c r="I6102" s="300" t="n">
        <v>8</v>
      </c>
      <c r="J6102" s="320">
        <f>+(((G6102-F6102)-(H6102-F6102))/(H6102-F6102))*100</f>
        <v/>
      </c>
      <c r="K6102" s="321" t="n"/>
      <c r="L6102" s="322">
        <f>AVERAGE(J6102:J6103)</f>
        <v/>
      </c>
      <c r="M6102" s="322">
        <f>_xlfn.STDEV.S(J6102,J6103)</f>
        <v/>
      </c>
      <c r="N6102" s="304" t="n"/>
    </row>
    <row r="6103" ht="15.75" customHeight="1" s="412">
      <c r="A6103" s="300" t="n">
        <v>6176</v>
      </c>
      <c r="B6103" s="300" t="n">
        <v>211</v>
      </c>
      <c r="C6103" s="300" t="inlineStr">
        <is>
          <t>T359</t>
        </is>
      </c>
      <c r="D6103" s="300" t="n">
        <v>22</v>
      </c>
      <c r="E6103" s="301" t="n">
        <v>43685</v>
      </c>
      <c r="F6103" s="300" t="n">
        <v>5194</v>
      </c>
      <c r="G6103" s="325" t="n">
        <v>8146</v>
      </c>
      <c r="H6103" s="300" t="n">
        <v>7689</v>
      </c>
      <c r="I6103" s="300" t="n"/>
      <c r="J6103" s="320">
        <f>+(((G6103-F6103)-(H6103-F6103))/(H6103-F6103))*100</f>
        <v/>
      </c>
      <c r="K6103" s="321" t="n"/>
      <c r="L6103" s="323" t="n"/>
      <c r="M6103" s="324" t="n"/>
      <c r="N6103" s="304" t="n"/>
    </row>
    <row r="6104" ht="15.75" customHeight="1" s="412">
      <c r="A6104" s="300" t="n">
        <v>6177</v>
      </c>
      <c r="B6104" s="300" t="n">
        <v>212</v>
      </c>
      <c r="C6104" s="300" t="inlineStr">
        <is>
          <t>T360</t>
        </is>
      </c>
      <c r="D6104" s="300" t="n">
        <v>22</v>
      </c>
      <c r="E6104" s="301" t="n">
        <v>43685</v>
      </c>
      <c r="F6104" s="300" t="n">
        <v>5225</v>
      </c>
      <c r="G6104" s="325" t="n">
        <v>8144</v>
      </c>
      <c r="H6104" s="300" t="n">
        <v>7675</v>
      </c>
      <c r="I6104" s="300" t="n">
        <v>8</v>
      </c>
      <c r="J6104" s="320">
        <f>+(((G6104-F6104)-(H6104-F6104))/(H6104-F6104))*100</f>
        <v/>
      </c>
      <c r="K6104" s="321" t="n"/>
      <c r="L6104" s="322">
        <f>AVERAGE(J6104:J6105)</f>
        <v/>
      </c>
      <c r="M6104" s="322">
        <f>_xlfn.STDEV.S(J6104,J6105)</f>
        <v/>
      </c>
      <c r="N6104" s="304" t="n"/>
    </row>
    <row r="6105" ht="15.75" customHeight="1" s="412">
      <c r="A6105" s="300" t="n">
        <v>6178</v>
      </c>
      <c r="B6105" s="300" t="n">
        <v>212</v>
      </c>
      <c r="C6105" s="300" t="inlineStr">
        <is>
          <t>T360</t>
        </is>
      </c>
      <c r="D6105" s="300" t="n">
        <v>22</v>
      </c>
      <c r="E6105" s="301" t="n">
        <v>43685</v>
      </c>
      <c r="F6105" s="300" t="n">
        <v>5225</v>
      </c>
      <c r="G6105" s="325" t="n">
        <v>8137</v>
      </c>
      <c r="H6105" s="300" t="n">
        <v>7688</v>
      </c>
      <c r="I6105" s="300" t="n"/>
      <c r="J6105" s="320">
        <f>+(((G6105-F6105)-(H6105-F6105))/(H6105-F6105))*100</f>
        <v/>
      </c>
      <c r="K6105" s="321" t="n"/>
      <c r="L6105" s="323" t="n"/>
      <c r="M6105" s="324" t="n"/>
      <c r="N6105" s="304" t="n"/>
    </row>
    <row r="6106" ht="15.75" customHeight="1" s="412">
      <c r="A6106" s="300" t="n">
        <v>6179</v>
      </c>
      <c r="B6106" s="300" t="n">
        <v>213</v>
      </c>
      <c r="C6106" s="300" t="inlineStr">
        <is>
          <t>T361</t>
        </is>
      </c>
      <c r="D6106" s="300" t="n">
        <v>22</v>
      </c>
      <c r="E6106" s="301" t="n">
        <v>43685</v>
      </c>
      <c r="F6106" s="300" t="n">
        <v>5207</v>
      </c>
      <c r="G6106" s="325" t="n">
        <v>7349</v>
      </c>
      <c r="H6106" s="300" t="n">
        <v>7010</v>
      </c>
      <c r="I6106" s="300" t="n">
        <v>9</v>
      </c>
      <c r="J6106" s="320">
        <f>+(((G6106-F6106)-(H6106-F6106))/(H6106-F6106))*100</f>
        <v/>
      </c>
      <c r="K6106" s="321" t="n"/>
      <c r="L6106" s="322">
        <f>AVERAGE(J6106:J6107)</f>
        <v/>
      </c>
      <c r="M6106" s="322">
        <f>_xlfn.STDEV.S(J6106,J6107)</f>
        <v/>
      </c>
      <c r="N6106" s="304" t="n"/>
    </row>
    <row r="6107" ht="15.75" customHeight="1" s="412">
      <c r="A6107" s="300" t="n">
        <v>6180</v>
      </c>
      <c r="B6107" s="300" t="n">
        <v>213</v>
      </c>
      <c r="C6107" s="300" t="inlineStr">
        <is>
          <t>T361</t>
        </is>
      </c>
      <c r="D6107" s="300" t="n">
        <v>22</v>
      </c>
      <c r="E6107" s="301" t="n">
        <v>43685</v>
      </c>
      <c r="F6107" s="300" t="n">
        <v>5207</v>
      </c>
      <c r="G6107" s="325" t="n">
        <v>7569</v>
      </c>
      <c r="H6107" s="300" t="n">
        <v>7207</v>
      </c>
      <c r="I6107" s="300" t="n"/>
      <c r="J6107" s="320">
        <f>+(((G6107-F6107)-(H6107-F6107))/(H6107-F6107))*100</f>
        <v/>
      </c>
      <c r="K6107" s="321" t="n"/>
      <c r="L6107" s="323" t="n"/>
      <c r="M6107" s="324" t="n"/>
      <c r="N6107" s="304" t="n"/>
    </row>
    <row r="6108" ht="15.75" customHeight="1" s="412">
      <c r="A6108" s="300" t="n">
        <v>6181</v>
      </c>
      <c r="B6108" s="300" t="n">
        <v>214</v>
      </c>
      <c r="C6108" s="300" t="inlineStr">
        <is>
          <t>T362</t>
        </is>
      </c>
      <c r="D6108" s="300" t="n">
        <v>22</v>
      </c>
      <c r="E6108" s="301" t="n">
        <v>43685</v>
      </c>
      <c r="F6108" s="300" t="n">
        <v>5237</v>
      </c>
      <c r="G6108" s="325" t="n">
        <v>8164</v>
      </c>
      <c r="H6108" s="300" t="n">
        <v>7714</v>
      </c>
      <c r="I6108" s="300" t="n">
        <v>6</v>
      </c>
      <c r="J6108" s="320">
        <f>+(((G6108-F6108)-(H6108-F6108))/(H6108-F6108))*100</f>
        <v/>
      </c>
      <c r="K6108" s="321" t="n"/>
      <c r="L6108" s="322">
        <f>AVERAGE(J6108:J6109)</f>
        <v/>
      </c>
      <c r="M6108" s="322">
        <f>_xlfn.STDEV.S(J6108,J6109)</f>
        <v/>
      </c>
      <c r="N6108" s="304" t="n"/>
    </row>
    <row r="6109" ht="15.75" customHeight="1" s="412">
      <c r="A6109" s="300" t="n">
        <v>6182</v>
      </c>
      <c r="B6109" s="300" t="n">
        <v>214</v>
      </c>
      <c r="C6109" s="300" t="inlineStr">
        <is>
          <t>T362</t>
        </is>
      </c>
      <c r="D6109" s="300" t="n">
        <v>22</v>
      </c>
      <c r="E6109" s="301" t="n">
        <v>43685</v>
      </c>
      <c r="F6109" s="300" t="n">
        <v>5237</v>
      </c>
      <c r="G6109" s="325" t="n">
        <v>8350</v>
      </c>
      <c r="H6109" s="300" t="n">
        <v>7894</v>
      </c>
      <c r="I6109" s="300" t="n"/>
      <c r="J6109" s="320">
        <f>+(((G6109-F6109)-(H6109-F6109))/(H6109-F6109))*100</f>
        <v/>
      </c>
      <c r="K6109" s="321" t="n"/>
      <c r="L6109" s="323" t="n"/>
      <c r="M6109" s="324" t="n"/>
      <c r="N6109" s="304" t="n"/>
    </row>
    <row r="6110" ht="15.75" customHeight="1" s="412">
      <c r="A6110" s="300" t="n">
        <v>6183</v>
      </c>
      <c r="B6110" s="300" t="n">
        <v>215</v>
      </c>
      <c r="C6110" s="300" t="inlineStr">
        <is>
          <t>T363</t>
        </is>
      </c>
      <c r="D6110" s="300" t="n">
        <v>22</v>
      </c>
      <c r="E6110" s="301" t="n">
        <v>43685</v>
      </c>
      <c r="F6110" s="300" t="n">
        <v>5148</v>
      </c>
      <c r="G6110" s="325" t="n">
        <v>7958</v>
      </c>
      <c r="H6110" s="300" t="n">
        <v>7518</v>
      </c>
      <c r="I6110" s="300" t="n">
        <v>8</v>
      </c>
      <c r="J6110" s="320">
        <f>+(((G6110-F6110)-(H6110-F6110))/(H6110-F6110))*100</f>
        <v/>
      </c>
      <c r="K6110" s="321" t="n"/>
      <c r="L6110" s="322">
        <f>AVERAGE(J6110:J6111)</f>
        <v/>
      </c>
      <c r="M6110" s="322">
        <f>_xlfn.STDEV.S(J6110,J6111)</f>
        <v/>
      </c>
      <c r="N6110" s="304" t="n"/>
    </row>
    <row r="6111" ht="15.75" customHeight="1" s="412">
      <c r="A6111" s="300" t="n">
        <v>6184</v>
      </c>
      <c r="B6111" s="300" t="n">
        <v>215</v>
      </c>
      <c r="C6111" s="300" t="inlineStr">
        <is>
          <t>T363</t>
        </is>
      </c>
      <c r="D6111" s="300" t="n">
        <v>22</v>
      </c>
      <c r="E6111" s="301" t="n">
        <v>43685</v>
      </c>
      <c r="F6111" s="300" t="n">
        <v>5148</v>
      </c>
      <c r="G6111" s="325" t="n">
        <v>7940</v>
      </c>
      <c r="H6111" s="300" t="n">
        <v>7526</v>
      </c>
      <c r="I6111" s="300" t="n"/>
      <c r="J6111" s="320">
        <f>+(((G6111-F6111)-(H6111-F6111))/(H6111-F6111))*100</f>
        <v/>
      </c>
      <c r="K6111" s="321" t="n"/>
      <c r="L6111" s="323" t="n"/>
      <c r="M6111" s="324" t="n"/>
      <c r="N6111" s="304" t="n"/>
    </row>
    <row r="6112" ht="15.75" customHeight="1" s="412">
      <c r="A6112" s="300" t="n">
        <v>6185</v>
      </c>
      <c r="B6112" s="300" t="n">
        <v>216</v>
      </c>
      <c r="C6112" s="300" t="inlineStr">
        <is>
          <t>T364</t>
        </is>
      </c>
      <c r="D6112" s="300" t="n">
        <v>22</v>
      </c>
      <c r="E6112" s="301" t="n">
        <v>43685</v>
      </c>
      <c r="F6112" s="300" t="n">
        <v>5240</v>
      </c>
      <c r="G6112" s="325" t="n">
        <v>8451</v>
      </c>
      <c r="H6112" s="300" t="n">
        <v>7961</v>
      </c>
      <c r="I6112" s="300" t="n">
        <v>7</v>
      </c>
      <c r="J6112" s="320">
        <f>+(((G6112-F6112)-(H6112-F6112))/(H6112-F6112))*100</f>
        <v/>
      </c>
      <c r="K6112" s="321" t="n"/>
      <c r="L6112" s="322">
        <f>AVERAGE(J6112:J6113)</f>
        <v/>
      </c>
      <c r="M6112" s="322">
        <f>_xlfn.STDEV.S(J6112,J6113)</f>
        <v/>
      </c>
      <c r="N6112" s="304" t="n"/>
    </row>
    <row r="6113" ht="15.75" customHeight="1" s="412">
      <c r="A6113" s="300" t="n">
        <v>6186</v>
      </c>
      <c r="B6113" s="300" t="n">
        <v>216</v>
      </c>
      <c r="C6113" s="300" t="inlineStr">
        <is>
          <t>T364</t>
        </is>
      </c>
      <c r="D6113" s="300" t="n">
        <v>22</v>
      </c>
      <c r="E6113" s="301" t="n">
        <v>43685</v>
      </c>
      <c r="F6113" s="300" t="n">
        <v>5240</v>
      </c>
      <c r="G6113" s="325" t="n">
        <v>8424</v>
      </c>
      <c r="H6113" s="300" t="n">
        <v>7964</v>
      </c>
      <c r="I6113" s="300" t="n"/>
      <c r="J6113" s="320">
        <f>+(((G6113-F6113)-(H6113-F6113))/(H6113-F6113))*100</f>
        <v/>
      </c>
      <c r="K6113" s="321" t="n"/>
      <c r="L6113" s="323" t="n"/>
      <c r="M6113" s="324" t="n"/>
      <c r="N6113" s="304" t="n"/>
    </row>
    <row r="6114" ht="15.75" customHeight="1" s="412">
      <c r="A6114" s="300" t="n">
        <v>6187</v>
      </c>
      <c r="B6114" s="300" t="n">
        <v>217</v>
      </c>
      <c r="C6114" s="300" t="inlineStr">
        <is>
          <t>T365</t>
        </is>
      </c>
      <c r="D6114" s="300" t="n">
        <v>22</v>
      </c>
      <c r="E6114" s="301" t="n">
        <v>43685</v>
      </c>
      <c r="F6114" s="300" t="n">
        <v>5263</v>
      </c>
      <c r="G6114" s="325" t="n">
        <v>7676</v>
      </c>
      <c r="H6114" s="300" t="n">
        <v>7308</v>
      </c>
      <c r="I6114" s="300" t="n">
        <v>8</v>
      </c>
      <c r="J6114" s="320">
        <f>+(((G6114-F6114)-(H6114-F6114))/(H6114-F6114))*100</f>
        <v/>
      </c>
      <c r="K6114" s="321" t="n"/>
      <c r="L6114" s="322">
        <f>AVERAGE(J6114:J6115)</f>
        <v/>
      </c>
      <c r="M6114" s="322">
        <f>_xlfn.STDEV.S(J6114,J6115)</f>
        <v/>
      </c>
      <c r="N6114" s="304" t="n"/>
    </row>
    <row r="6115" ht="15.75" customHeight="1" s="412">
      <c r="A6115" s="300" t="n">
        <v>6188</v>
      </c>
      <c r="B6115" s="300" t="n">
        <v>217</v>
      </c>
      <c r="C6115" s="300" t="inlineStr">
        <is>
          <t>T365</t>
        </is>
      </c>
      <c r="D6115" s="300" t="n">
        <v>22</v>
      </c>
      <c r="E6115" s="301" t="n">
        <v>43685</v>
      </c>
      <c r="F6115" s="300" t="n">
        <v>5263</v>
      </c>
      <c r="G6115" s="325" t="n">
        <v>7589</v>
      </c>
      <c r="H6115" s="300" t="n">
        <v>7243</v>
      </c>
      <c r="I6115" s="300" t="n"/>
      <c r="J6115" s="320">
        <f>+(((G6115-F6115)-(H6115-F6115))/(H6115-F6115))*100</f>
        <v/>
      </c>
      <c r="K6115" s="321" t="n"/>
      <c r="L6115" s="323" t="n"/>
      <c r="M6115" s="324" t="n"/>
      <c r="N6115" s="304" t="n"/>
    </row>
    <row r="6116" ht="15.75" customHeight="1" s="412">
      <c r="A6116" s="300" t="n">
        <v>6189</v>
      </c>
      <c r="B6116" s="300" t="n">
        <v>218</v>
      </c>
      <c r="C6116" s="300" t="inlineStr">
        <is>
          <t>T366</t>
        </is>
      </c>
      <c r="D6116" s="300" t="n">
        <v>22</v>
      </c>
      <c r="E6116" s="301" t="n">
        <v>43685</v>
      </c>
      <c r="F6116" s="300" t="n">
        <v>5280</v>
      </c>
      <c r="G6116" s="325" t="n">
        <v>8133</v>
      </c>
      <c r="H6116" s="300" t="n">
        <v>7681</v>
      </c>
      <c r="I6116" s="300" t="n">
        <v>7</v>
      </c>
      <c r="J6116" s="320">
        <f>+(((G6116-F6116)-(H6116-F6116))/(H6116-F6116))*100</f>
        <v/>
      </c>
      <c r="K6116" s="321" t="n"/>
      <c r="L6116" s="322">
        <f>AVERAGE(J6116:J6117)</f>
        <v/>
      </c>
      <c r="M6116" s="322">
        <f>_xlfn.STDEV.S(J6116,J6117)</f>
        <v/>
      </c>
      <c r="N6116" s="304" t="n"/>
    </row>
    <row r="6117" ht="15.75" customHeight="1" s="412">
      <c r="A6117" s="300" t="n">
        <v>6190</v>
      </c>
      <c r="B6117" s="300" t="n">
        <v>218</v>
      </c>
      <c r="C6117" s="300" t="inlineStr">
        <is>
          <t>T366</t>
        </is>
      </c>
      <c r="D6117" s="300" t="n">
        <v>22</v>
      </c>
      <c r="E6117" s="301" t="n">
        <v>43685</v>
      </c>
      <c r="F6117" s="300" t="n">
        <v>5280</v>
      </c>
      <c r="G6117" s="325" t="n">
        <v>7961</v>
      </c>
      <c r="H6117" s="300" t="n">
        <v>7553</v>
      </c>
      <c r="I6117" s="300" t="n"/>
      <c r="J6117" s="320">
        <f>+(((G6117-F6117)-(H6117-F6117))/(H6117-F6117))*100</f>
        <v/>
      </c>
      <c r="K6117" s="321" t="n"/>
      <c r="L6117" s="323" t="n"/>
      <c r="M6117" s="324" t="n"/>
      <c r="N6117" s="304" t="n"/>
    </row>
    <row r="6118" ht="15.75" customHeight="1" s="412">
      <c r="A6118" s="300" t="n">
        <v>6191</v>
      </c>
      <c r="B6118" s="300" t="n">
        <v>219</v>
      </c>
      <c r="C6118" s="300" t="inlineStr">
        <is>
          <t>T367</t>
        </is>
      </c>
      <c r="D6118" s="300" t="n">
        <v>22</v>
      </c>
      <c r="E6118" s="301" t="n">
        <v>43685</v>
      </c>
      <c r="F6118" s="300" t="n">
        <v>5215</v>
      </c>
      <c r="G6118" s="325" t="n">
        <v>7932</v>
      </c>
      <c r="H6118" s="300" t="n">
        <v>7501</v>
      </c>
      <c r="I6118" s="300" t="n">
        <v>6</v>
      </c>
      <c r="J6118" s="320">
        <f>+(((G6118-F6118)-(H6118-F6118))/(H6118-F6118))*100</f>
        <v/>
      </c>
      <c r="K6118" s="321" t="n"/>
      <c r="L6118" s="322">
        <f>AVERAGE(J6118:J6119)</f>
        <v/>
      </c>
      <c r="M6118" s="322">
        <f>_xlfn.STDEV.S(J6118,J6119)</f>
        <v/>
      </c>
      <c r="N6118" s="304" t="n"/>
    </row>
    <row r="6119" ht="15.75" customHeight="1" s="412">
      <c r="A6119" s="300" t="n">
        <v>6192</v>
      </c>
      <c r="B6119" s="300" t="n">
        <v>219</v>
      </c>
      <c r="C6119" s="300" t="inlineStr">
        <is>
          <t>T367</t>
        </is>
      </c>
      <c r="D6119" s="300" t="n">
        <v>22</v>
      </c>
      <c r="E6119" s="301" t="n">
        <v>43685</v>
      </c>
      <c r="F6119" s="300" t="n">
        <v>5215</v>
      </c>
      <c r="G6119" s="325" t="n">
        <v>8004</v>
      </c>
      <c r="H6119" s="300" t="n">
        <v>7582</v>
      </c>
      <c r="I6119" s="300" t="n"/>
      <c r="J6119" s="320">
        <f>+(((G6119-F6119)-(H6119-F6119))/(H6119-F6119))*100</f>
        <v/>
      </c>
      <c r="K6119" s="321" t="n"/>
      <c r="L6119" s="323" t="n"/>
      <c r="M6119" s="324" t="n"/>
      <c r="N6119" s="304" t="n"/>
    </row>
    <row r="6120" ht="15.75" customHeight="1" s="412">
      <c r="A6120" s="300" t="n">
        <v>6193</v>
      </c>
      <c r="B6120" s="300" t="n">
        <v>220</v>
      </c>
      <c r="C6120" s="300" t="inlineStr">
        <is>
          <t>T368</t>
        </is>
      </c>
      <c r="D6120" s="300" t="n">
        <v>22</v>
      </c>
      <c r="E6120" s="301" t="n">
        <v>43685</v>
      </c>
      <c r="F6120" s="300" t="n">
        <v>5178</v>
      </c>
      <c r="G6120" s="325" t="n">
        <v>6956</v>
      </c>
      <c r="H6120" s="300" t="n">
        <v>6682</v>
      </c>
      <c r="I6120" s="300" t="n">
        <v>11</v>
      </c>
      <c r="J6120" s="320">
        <f>+(((G6120-F6120)-(H6120-F6120))/(H6120-F6120))*100</f>
        <v/>
      </c>
      <c r="K6120" s="321" t="n"/>
      <c r="L6120" s="322">
        <f>AVERAGE(J6120:J6121)</f>
        <v/>
      </c>
      <c r="M6120" s="322">
        <f>_xlfn.STDEV.S(J6120,J6121)</f>
        <v/>
      </c>
      <c r="N6120" s="304" t="n"/>
    </row>
    <row r="6121" ht="15.75" customHeight="1" s="412">
      <c r="A6121" s="300" t="n">
        <v>6194</v>
      </c>
      <c r="B6121" s="300" t="n">
        <v>220</v>
      </c>
      <c r="C6121" s="300" t="inlineStr">
        <is>
          <t>T368</t>
        </is>
      </c>
      <c r="D6121" s="300" t="n">
        <v>22</v>
      </c>
      <c r="E6121" s="301" t="n">
        <v>43685</v>
      </c>
      <c r="F6121" s="300" t="n">
        <v>5178</v>
      </c>
      <c r="G6121" s="325" t="n">
        <v>6965</v>
      </c>
      <c r="H6121" s="300" t="n">
        <v>6701</v>
      </c>
      <c r="I6121" s="300" t="n"/>
      <c r="J6121" s="320">
        <f>+(((G6121-F6121)-(H6121-F6121))/(H6121-F6121))*100</f>
        <v/>
      </c>
      <c r="K6121" s="321" t="n"/>
      <c r="L6121" s="323" t="n"/>
      <c r="M6121" s="324" t="n"/>
      <c r="N6121" s="304" t="n"/>
    </row>
    <row r="6122" ht="15.75" customHeight="1" s="412">
      <c r="A6122" s="300" t="n">
        <v>6195</v>
      </c>
      <c r="B6122" s="300" t="n">
        <v>221</v>
      </c>
      <c r="C6122" s="300" t="inlineStr">
        <is>
          <t>T369</t>
        </is>
      </c>
      <c r="D6122" s="300" t="n">
        <v>22</v>
      </c>
      <c r="E6122" s="301" t="n">
        <v>43685</v>
      </c>
      <c r="F6122" s="300" t="n">
        <v>5187</v>
      </c>
      <c r="G6122" s="325" t="n">
        <v>7666</v>
      </c>
      <c r="H6122" s="300" t="n">
        <v>7292</v>
      </c>
      <c r="I6122" s="300" t="n">
        <v>10</v>
      </c>
      <c r="J6122" s="320">
        <f>+(((G6122-F6122)-(H6122-F6122))/(H6122-F6122))*100</f>
        <v/>
      </c>
      <c r="K6122" s="321" t="n"/>
      <c r="L6122" s="322">
        <f>AVERAGE(J6122:J6123)</f>
        <v/>
      </c>
      <c r="M6122" s="322">
        <f>_xlfn.STDEV.S(J6122,J6123)</f>
        <v/>
      </c>
      <c r="N6122" s="304" t="n"/>
    </row>
    <row r="6123" ht="15.75" customHeight="1" s="412">
      <c r="A6123" s="300" t="n">
        <v>6196</v>
      </c>
      <c r="B6123" s="300" t="n">
        <v>221</v>
      </c>
      <c r="C6123" s="300" t="inlineStr">
        <is>
          <t>T369</t>
        </is>
      </c>
      <c r="D6123" s="300" t="n">
        <v>22</v>
      </c>
      <c r="E6123" s="301" t="n">
        <v>43685</v>
      </c>
      <c r="F6123" s="300" t="n">
        <v>5187</v>
      </c>
      <c r="G6123" s="325" t="n">
        <v>7648</v>
      </c>
      <c r="H6123" s="300" t="n">
        <v>7294</v>
      </c>
      <c r="I6123" s="300" t="n"/>
      <c r="J6123" s="320">
        <f>+(((G6123-F6123)-(H6123-F6123))/(H6123-F6123))*100</f>
        <v/>
      </c>
      <c r="K6123" s="321" t="n"/>
      <c r="L6123" s="323" t="n"/>
      <c r="M6123" s="324" t="n"/>
      <c r="N6123" s="304" t="n"/>
    </row>
    <row r="6124" ht="15.75" customHeight="1" s="412">
      <c r="A6124" s="300" t="n">
        <v>6197</v>
      </c>
      <c r="B6124" s="300" t="n">
        <v>222</v>
      </c>
      <c r="C6124" s="300" t="inlineStr">
        <is>
          <t>T370</t>
        </is>
      </c>
      <c r="D6124" s="300" t="n">
        <v>22</v>
      </c>
      <c r="E6124" s="301" t="n">
        <v>43685</v>
      </c>
      <c r="F6124" s="300" t="n">
        <v>5216</v>
      </c>
      <c r="G6124" s="325" t="n">
        <v>7169</v>
      </c>
      <c r="H6124" s="300" t="n">
        <v>6873</v>
      </c>
      <c r="I6124" s="300" t="n">
        <v>7</v>
      </c>
      <c r="J6124" s="320">
        <f>+(((G6124-F6124)-(H6124-F6124))/(H6124-F6124))*100</f>
        <v/>
      </c>
      <c r="K6124" s="321" t="n"/>
      <c r="L6124" s="322">
        <f>AVERAGE(J6124:J6125)</f>
        <v/>
      </c>
      <c r="M6124" s="322">
        <f>_xlfn.STDEV.S(J6124,J6125)</f>
        <v/>
      </c>
      <c r="N6124" s="304" t="n"/>
    </row>
    <row r="6125" ht="15.75" customHeight="1" s="412">
      <c r="A6125" s="300" t="n">
        <v>6198</v>
      </c>
      <c r="B6125" s="300" t="n">
        <v>222</v>
      </c>
      <c r="C6125" s="300" t="inlineStr">
        <is>
          <t>T370</t>
        </is>
      </c>
      <c r="D6125" s="300" t="n">
        <v>22</v>
      </c>
      <c r="E6125" s="301" t="n">
        <v>43685</v>
      </c>
      <c r="F6125" s="300" t="n">
        <v>5216</v>
      </c>
      <c r="G6125" s="325" t="n">
        <v>7135</v>
      </c>
      <c r="H6125" s="300" t="n">
        <v>6851</v>
      </c>
      <c r="I6125" s="300" t="n"/>
      <c r="J6125" s="320">
        <f>+(((G6125-F6125)-(H6125-F6125))/(H6125-F6125))*100</f>
        <v/>
      </c>
      <c r="K6125" s="321" t="n"/>
      <c r="L6125" s="323" t="n"/>
      <c r="M6125" s="324" t="n"/>
      <c r="N6125" s="304" t="n"/>
    </row>
    <row r="6126" ht="15.75" customHeight="1" s="412">
      <c r="A6126" s="300" t="n">
        <v>6199</v>
      </c>
      <c r="B6126" s="300" t="n">
        <v>223</v>
      </c>
      <c r="C6126" s="300" t="inlineStr">
        <is>
          <t>T371</t>
        </is>
      </c>
      <c r="D6126" s="300" t="n">
        <v>22</v>
      </c>
      <c r="E6126" s="301" t="n">
        <v>43685</v>
      </c>
      <c r="F6126" s="300" t="n">
        <v>5225</v>
      </c>
      <c r="G6126" s="325" t="n">
        <v>6772</v>
      </c>
      <c r="H6126" s="300" t="n">
        <v>6544</v>
      </c>
      <c r="I6126" s="300" t="n">
        <v>9</v>
      </c>
      <c r="J6126" s="320">
        <f>+(((G6126-F6126)-(H6126-F6126))/(H6126-F6126))*100</f>
        <v/>
      </c>
      <c r="K6126" s="321" t="n"/>
      <c r="L6126" s="322">
        <f>AVERAGE(J6126:J6127)</f>
        <v/>
      </c>
      <c r="M6126" s="322">
        <f>_xlfn.STDEV.S(J6126,J6127)</f>
        <v/>
      </c>
      <c r="N6126" s="304" t="n"/>
    </row>
    <row r="6127" ht="15.75" customHeight="1" s="412">
      <c r="A6127" s="300" t="n">
        <v>6200</v>
      </c>
      <c r="B6127" s="300" t="n">
        <v>223</v>
      </c>
      <c r="C6127" s="300" t="inlineStr">
        <is>
          <t>T371</t>
        </is>
      </c>
      <c r="D6127" s="300" t="n">
        <v>22</v>
      </c>
      <c r="E6127" s="301" t="n">
        <v>43685</v>
      </c>
      <c r="F6127" s="300" t="n">
        <v>5225</v>
      </c>
      <c r="G6127" s="325" t="n">
        <v>6700</v>
      </c>
      <c r="H6127" s="300" t="n">
        <v>6484</v>
      </c>
      <c r="I6127" s="300" t="n"/>
      <c r="J6127" s="320">
        <f>+(((G6127-F6127)-(H6127-F6127))/(H6127-F6127))*100</f>
        <v/>
      </c>
      <c r="K6127" s="321" t="n"/>
      <c r="L6127" s="323" t="n"/>
      <c r="M6127" s="324" t="n"/>
      <c r="N6127" s="304" t="n"/>
    </row>
    <row r="6128" ht="15.75" customHeight="1" s="412">
      <c r="A6128" s="300" t="n">
        <v>6201</v>
      </c>
      <c r="B6128" s="300" t="n">
        <v>224</v>
      </c>
      <c r="C6128" s="300" t="inlineStr">
        <is>
          <t>T372</t>
        </is>
      </c>
      <c r="D6128" s="300" t="n">
        <v>22</v>
      </c>
      <c r="E6128" s="301" t="n">
        <v>43685</v>
      </c>
      <c r="F6128" s="300" t="n">
        <v>5231</v>
      </c>
      <c r="G6128" s="325" t="n">
        <v>7642</v>
      </c>
      <c r="H6128" s="300" t="n">
        <v>7279</v>
      </c>
      <c r="I6128" s="300" t="n">
        <v>7</v>
      </c>
      <c r="J6128" s="320">
        <f>+(((G6128-F6128)-(H6128-F6128))/(H6128-F6128))*100</f>
        <v/>
      </c>
      <c r="K6128" s="321" t="n"/>
      <c r="L6128" s="322">
        <f>AVERAGE(J6128:J6129)</f>
        <v/>
      </c>
      <c r="M6128" s="322">
        <f>_xlfn.STDEV.S(J6128,J6129)</f>
        <v/>
      </c>
      <c r="N6128" s="304" t="n"/>
    </row>
    <row r="6129" ht="15.75" customHeight="1" s="412">
      <c r="A6129" s="300" t="n">
        <v>6202</v>
      </c>
      <c r="B6129" s="300" t="n">
        <v>224</v>
      </c>
      <c r="C6129" s="300" t="inlineStr">
        <is>
          <t>T372</t>
        </is>
      </c>
      <c r="D6129" s="300" t="n">
        <v>22</v>
      </c>
      <c r="E6129" s="301" t="n">
        <v>43685</v>
      </c>
      <c r="F6129" s="300" t="n">
        <v>5231</v>
      </c>
      <c r="G6129" s="325" t="n">
        <v>7848</v>
      </c>
      <c r="H6129" s="300" t="n">
        <v>7465</v>
      </c>
      <c r="I6129" s="300" t="n"/>
      <c r="J6129" s="320">
        <f>+(((G6129-F6129)-(H6129-F6129))/(H6129-F6129))*100</f>
        <v/>
      </c>
      <c r="K6129" s="321" t="n"/>
      <c r="L6129" s="323" t="n"/>
      <c r="M6129" s="324" t="n"/>
      <c r="N6129" s="304" t="n"/>
    </row>
    <row r="6130" ht="15.75" customHeight="1" s="412">
      <c r="A6130" s="300" t="n">
        <v>6203</v>
      </c>
      <c r="B6130" s="300" t="n">
        <v>225</v>
      </c>
      <c r="C6130" s="300" t="inlineStr">
        <is>
          <t>T373</t>
        </is>
      </c>
      <c r="D6130" s="300" t="n">
        <v>22</v>
      </c>
      <c r="E6130" s="301" t="n">
        <v>43685</v>
      </c>
      <c r="F6130" s="300" t="n">
        <v>5260</v>
      </c>
      <c r="G6130" s="325" t="n">
        <v>7082</v>
      </c>
      <c r="H6130" s="300" t="n">
        <v>6784</v>
      </c>
      <c r="I6130" s="300" t="n">
        <v>10</v>
      </c>
      <c r="J6130" s="320">
        <f>+(((G6130-F6130)-(H6130-F6130))/(H6130-F6130))*100</f>
        <v/>
      </c>
      <c r="K6130" s="321" t="n"/>
      <c r="L6130" s="322">
        <f>AVERAGE(J6130:J6131)</f>
        <v/>
      </c>
      <c r="M6130" s="322">
        <f>_xlfn.STDEV.S(J6130,J6131)</f>
        <v/>
      </c>
      <c r="N6130" s="304" t="n"/>
    </row>
    <row r="6131" ht="15.75" customHeight="1" s="412">
      <c r="A6131" s="300" t="n">
        <v>6204</v>
      </c>
      <c r="B6131" s="300" t="n">
        <v>225</v>
      </c>
      <c r="C6131" s="300" t="inlineStr">
        <is>
          <t>T373</t>
        </is>
      </c>
      <c r="D6131" s="300" t="n">
        <v>22</v>
      </c>
      <c r="E6131" s="301" t="n">
        <v>43685</v>
      </c>
      <c r="F6131" s="300" t="n">
        <v>5260</v>
      </c>
      <c r="G6131" s="325" t="n">
        <v>6943</v>
      </c>
      <c r="H6131" s="300" t="n">
        <v>6679</v>
      </c>
      <c r="I6131" s="300" t="n"/>
      <c r="J6131" s="320">
        <f>+(((G6131-F6131)-(H6131-F6131))/(H6131-F6131))*100</f>
        <v/>
      </c>
      <c r="K6131" s="321" t="n"/>
      <c r="L6131" s="323" t="n"/>
      <c r="M6131" s="324" t="n"/>
      <c r="N6131" s="304" t="n"/>
    </row>
    <row r="6132" ht="15.75" customHeight="1" s="412">
      <c r="A6132" s="300" t="n">
        <v>6205</v>
      </c>
      <c r="B6132" s="300" t="n">
        <v>226</v>
      </c>
      <c r="C6132" s="300" t="inlineStr">
        <is>
          <t>T374</t>
        </is>
      </c>
      <c r="D6132" s="300" t="n">
        <v>22</v>
      </c>
      <c r="E6132" s="301" t="n">
        <v>43685</v>
      </c>
      <c r="F6132" s="300" t="n">
        <v>5197</v>
      </c>
      <c r="G6132" s="325" t="n">
        <v>7946</v>
      </c>
      <c r="H6132" s="300" t="n">
        <v>7499</v>
      </c>
      <c r="I6132" s="300" t="n">
        <v>5</v>
      </c>
      <c r="J6132" s="320">
        <f>+(((G6132-F6132)-(H6132-F6132))/(H6132-F6132))*100</f>
        <v/>
      </c>
      <c r="K6132" s="321" t="n"/>
      <c r="L6132" s="322">
        <f>AVERAGE(J6132:J6133)</f>
        <v/>
      </c>
      <c r="M6132" s="322">
        <f>_xlfn.STDEV.S(J6132,J6133)</f>
        <v/>
      </c>
      <c r="N6132" s="304" t="n"/>
    </row>
    <row r="6133" ht="15.75" customHeight="1" s="412">
      <c r="A6133" s="300" t="n">
        <v>6206</v>
      </c>
      <c r="B6133" s="300" t="n">
        <v>226</v>
      </c>
      <c r="C6133" s="300" t="inlineStr">
        <is>
          <t>T374</t>
        </is>
      </c>
      <c r="D6133" s="300" t="n">
        <v>22</v>
      </c>
      <c r="E6133" s="301" t="n">
        <v>43685</v>
      </c>
      <c r="F6133" s="300" t="n">
        <v>5197</v>
      </c>
      <c r="G6133" s="325" t="n">
        <v>7937</v>
      </c>
      <c r="H6133" s="300" t="n">
        <v>7519</v>
      </c>
      <c r="I6133" s="300" t="n"/>
      <c r="J6133" s="320">
        <f>+(((G6133-F6133)-(H6133-F6133))/(H6133-F6133))*100</f>
        <v/>
      </c>
      <c r="K6133" s="321" t="n"/>
      <c r="L6133" s="323" t="n"/>
      <c r="M6133" s="324" t="n"/>
      <c r="N6133" s="304" t="n"/>
    </row>
    <row r="6134" ht="15.75" customHeight="1" s="412">
      <c r="A6134" s="300" t="n">
        <v>6207</v>
      </c>
      <c r="B6134" s="300" t="n">
        <v>227</v>
      </c>
      <c r="C6134" s="300" t="inlineStr">
        <is>
          <t>T375</t>
        </is>
      </c>
      <c r="D6134" s="300" t="n">
        <v>22</v>
      </c>
      <c r="E6134" s="301" t="n">
        <v>43685</v>
      </c>
      <c r="F6134" s="300" t="n">
        <v>5247</v>
      </c>
      <c r="G6134" s="325" t="n">
        <v>6635</v>
      </c>
      <c r="H6134" s="300" t="n">
        <v>6417</v>
      </c>
      <c r="I6134" s="300" t="n">
        <v>8</v>
      </c>
      <c r="J6134" s="320">
        <f>+(((G6134-F6134)-(H6134-F6134))/(H6134-F6134))*100</f>
        <v/>
      </c>
      <c r="K6134" s="321" t="n"/>
      <c r="L6134" s="322">
        <f>AVERAGE(J6134:J6135)</f>
        <v/>
      </c>
      <c r="M6134" s="322">
        <f>_xlfn.STDEV.S(J6134,J6135)</f>
        <v/>
      </c>
      <c r="N6134" s="304" t="n"/>
    </row>
    <row r="6135" ht="15.75" customHeight="1" s="412">
      <c r="A6135" s="300" t="n">
        <v>6208</v>
      </c>
      <c r="B6135" s="300" t="n">
        <v>227</v>
      </c>
      <c r="C6135" s="300" t="inlineStr">
        <is>
          <t>T375</t>
        </is>
      </c>
      <c r="D6135" s="300" t="n">
        <v>22</v>
      </c>
      <c r="E6135" s="301" t="n">
        <v>43685</v>
      </c>
      <c r="F6135" s="300" t="n">
        <v>5247</v>
      </c>
      <c r="G6135" s="325" t="n">
        <v>6587</v>
      </c>
      <c r="H6135" s="300" t="n">
        <v>6386</v>
      </c>
      <c r="I6135" s="300" t="n"/>
      <c r="J6135" s="320">
        <f>+(((G6135-F6135)-(H6135-F6135))/(H6135-F6135))*100</f>
        <v/>
      </c>
      <c r="K6135" s="321" t="n"/>
      <c r="L6135" s="323" t="n"/>
      <c r="M6135" s="324" t="n"/>
      <c r="N6135" s="304" t="n"/>
    </row>
    <row r="6136" ht="15.75" customHeight="1" s="412">
      <c r="A6136" s="300" t="n">
        <v>6209</v>
      </c>
      <c r="B6136" s="300" t="n">
        <v>228</v>
      </c>
      <c r="C6136" s="300" t="inlineStr">
        <is>
          <t>T376</t>
        </is>
      </c>
      <c r="D6136" s="300" t="n">
        <v>22</v>
      </c>
      <c r="E6136" s="301" t="n">
        <v>43685</v>
      </c>
      <c r="F6136" s="300" t="n">
        <v>5238</v>
      </c>
      <c r="G6136" s="325" t="n">
        <v>6476</v>
      </c>
      <c r="H6136" s="300" t="n">
        <v>6279</v>
      </c>
      <c r="I6136" s="300" t="n">
        <v>7</v>
      </c>
      <c r="J6136" s="320">
        <f>+(((G6136-F6136)-(H6136-F6136))/(H6136-F6136))*100</f>
        <v/>
      </c>
      <c r="K6136" s="321" t="n"/>
      <c r="L6136" s="322">
        <f>AVERAGE(J6136:J6137)</f>
        <v/>
      </c>
      <c r="M6136" s="322">
        <f>_xlfn.STDEV.S(J6136,J6137)</f>
        <v/>
      </c>
      <c r="N6136" s="304" t="n"/>
    </row>
    <row r="6137" ht="15.75" customHeight="1" s="412">
      <c r="A6137" s="300" t="n">
        <v>6210</v>
      </c>
      <c r="B6137" s="300" t="n">
        <v>228</v>
      </c>
      <c r="C6137" s="300" t="inlineStr">
        <is>
          <t>T376</t>
        </is>
      </c>
      <c r="D6137" s="300" t="n">
        <v>22</v>
      </c>
      <c r="E6137" s="301" t="n">
        <v>43685</v>
      </c>
      <c r="F6137" s="300" t="n">
        <v>5238</v>
      </c>
      <c r="G6137" s="325" t="n">
        <v>6521</v>
      </c>
      <c r="H6137" s="300" t="n">
        <v>6321</v>
      </c>
      <c r="I6137" s="300" t="n"/>
      <c r="J6137" s="320">
        <f>+(((G6137-F6137)-(H6137-F6137))/(H6137-F6137))*100</f>
        <v/>
      </c>
      <c r="K6137" s="321" t="n"/>
      <c r="L6137" s="323" t="n"/>
      <c r="M6137" s="324" t="n"/>
      <c r="N6137" s="304" t="n"/>
    </row>
    <row r="6138" ht="15.75" customHeight="1" s="412">
      <c r="A6138" s="300" t="n">
        <v>6211</v>
      </c>
      <c r="B6138" s="300" t="n">
        <v>229</v>
      </c>
      <c r="C6138" s="300" t="inlineStr">
        <is>
          <t>T377</t>
        </is>
      </c>
      <c r="D6138" s="300" t="n">
        <v>22</v>
      </c>
      <c r="E6138" s="301" t="n">
        <v>43685</v>
      </c>
      <c r="F6138" s="300" t="n">
        <v>5205</v>
      </c>
      <c r="G6138" s="325" t="n">
        <v>7673</v>
      </c>
      <c r="H6138" s="300" t="n">
        <v>7273</v>
      </c>
      <c r="I6138" s="300" t="n">
        <v>8</v>
      </c>
      <c r="J6138" s="320">
        <f>+(((G6138-F6138)-(H6138-F6138))/(H6138-F6138))*100</f>
        <v/>
      </c>
      <c r="K6138" s="321" t="n"/>
      <c r="L6138" s="322">
        <f>AVERAGE(J6138:J6139)</f>
        <v/>
      </c>
      <c r="M6138" s="322">
        <f>_xlfn.STDEV.S(J6138,J6139)</f>
        <v/>
      </c>
      <c r="N6138" s="304" t="n"/>
    </row>
    <row r="6139" ht="15.75" customHeight="1" s="412">
      <c r="A6139" s="300" t="n">
        <v>6212</v>
      </c>
      <c r="B6139" s="300" t="n">
        <v>229</v>
      </c>
      <c r="C6139" s="300" t="inlineStr">
        <is>
          <t>T377</t>
        </is>
      </c>
      <c r="D6139" s="300" t="n">
        <v>22</v>
      </c>
      <c r="E6139" s="301" t="n">
        <v>43685</v>
      </c>
      <c r="F6139" s="300" t="n">
        <v>5205</v>
      </c>
      <c r="G6139" s="325" t="n">
        <v>7684</v>
      </c>
      <c r="H6139" s="300" t="n">
        <v>7293</v>
      </c>
      <c r="I6139" s="300" t="n"/>
      <c r="J6139" s="320">
        <f>+(((G6139-F6139)-(H6139-F6139))/(H6139-F6139))*100</f>
        <v/>
      </c>
      <c r="K6139" s="321" t="n"/>
      <c r="L6139" s="323" t="n"/>
      <c r="M6139" s="324" t="n"/>
      <c r="N6139" s="304" t="n"/>
    </row>
    <row r="6140" ht="15.75" customHeight="1" s="412">
      <c r="A6140" s="300" t="n">
        <v>6213</v>
      </c>
      <c r="B6140" s="300" t="n">
        <v>230</v>
      </c>
      <c r="C6140" s="300" t="inlineStr">
        <is>
          <t>T378</t>
        </is>
      </c>
      <c r="D6140" s="300" t="n">
        <v>22</v>
      </c>
      <c r="E6140" s="301" t="n">
        <v>43685</v>
      </c>
      <c r="F6140" s="300" t="n">
        <v>5171</v>
      </c>
      <c r="G6140" s="325" t="n">
        <v>8434</v>
      </c>
      <c r="H6140" s="300" t="n">
        <v>7900</v>
      </c>
      <c r="I6140" s="300" t="n">
        <v>9</v>
      </c>
      <c r="J6140" s="320">
        <f>+(((G6140-F6140)-(H6140-F6140))/(H6140-F6140))*100</f>
        <v/>
      </c>
      <c r="K6140" s="321" t="n"/>
      <c r="L6140" s="322">
        <f>AVERAGE(J6140:J6141)</f>
        <v/>
      </c>
      <c r="M6140" s="322">
        <f>_xlfn.STDEV.S(J6140,J6141)</f>
        <v/>
      </c>
      <c r="N6140" s="304" t="n"/>
    </row>
    <row r="6141" ht="15.75" customHeight="1" s="412">
      <c r="A6141" s="300" t="n">
        <v>6214</v>
      </c>
      <c r="B6141" s="300" t="n">
        <v>230</v>
      </c>
      <c r="C6141" s="300" t="inlineStr">
        <is>
          <t>T378</t>
        </is>
      </c>
      <c r="D6141" s="300" t="n">
        <v>22</v>
      </c>
      <c r="E6141" s="301" t="n">
        <v>43685</v>
      </c>
      <c r="F6141" s="300" t="n">
        <v>5171</v>
      </c>
      <c r="G6141" s="325" t="n">
        <v>8116</v>
      </c>
      <c r="H6141" s="300" t="n">
        <v>7654</v>
      </c>
      <c r="I6141" s="300" t="n"/>
      <c r="J6141" s="320">
        <f>+(((G6141-F6141)-(H6141-F6141))/(H6141-F6141))*100</f>
        <v/>
      </c>
      <c r="K6141" s="321" t="n"/>
      <c r="L6141" s="323" t="n"/>
      <c r="M6141" s="324" t="n"/>
      <c r="N6141" s="304" t="n"/>
    </row>
    <row r="6142" ht="15.75" customHeight="1" s="412">
      <c r="A6142" s="300" t="n">
        <v>6215</v>
      </c>
      <c r="B6142" s="300" t="n">
        <v>231</v>
      </c>
      <c r="C6142" s="300" t="inlineStr">
        <is>
          <t>T379</t>
        </is>
      </c>
      <c r="D6142" s="300" t="n">
        <v>22</v>
      </c>
      <c r="E6142" s="301" t="n">
        <v>43685</v>
      </c>
      <c r="F6142" s="300" t="n">
        <v>5229</v>
      </c>
      <c r="G6142" s="325" t="n">
        <v>8201</v>
      </c>
      <c r="H6142" s="300" t="n">
        <v>7730</v>
      </c>
      <c r="I6142" s="300" t="n">
        <v>6</v>
      </c>
      <c r="J6142" s="320">
        <f>+(((G6142-F6142)-(H6142-F6142))/(H6142-F6142))*100</f>
        <v/>
      </c>
      <c r="K6142" s="321" t="n"/>
      <c r="L6142" s="322">
        <f>AVERAGE(J6142:J6143)</f>
        <v/>
      </c>
      <c r="M6142" s="322">
        <f>_xlfn.STDEV.S(J6142,J6143)</f>
        <v/>
      </c>
      <c r="N6142" s="304" t="n"/>
    </row>
    <row r="6143" ht="15.75" customHeight="1" s="412">
      <c r="A6143" s="300" t="n">
        <v>6216</v>
      </c>
      <c r="B6143" s="300" t="n">
        <v>231</v>
      </c>
      <c r="C6143" s="300" t="inlineStr">
        <is>
          <t>T379</t>
        </is>
      </c>
      <c r="D6143" s="300" t="n">
        <v>22</v>
      </c>
      <c r="E6143" s="301" t="n">
        <v>43685</v>
      </c>
      <c r="F6143" s="300" t="n">
        <v>5229</v>
      </c>
      <c r="G6143" s="325" t="n">
        <v>8208</v>
      </c>
      <c r="H6143" s="300" t="n">
        <v>7761</v>
      </c>
      <c r="I6143" s="300" t="n"/>
      <c r="J6143" s="320">
        <f>+(((G6143-F6143)-(H6143-F6143))/(H6143-F6143))*100</f>
        <v/>
      </c>
      <c r="K6143" s="321" t="n"/>
      <c r="L6143" s="323" t="n"/>
      <c r="M6143" s="324" t="n"/>
      <c r="N6143" s="304" t="n"/>
    </row>
    <row r="6144" ht="15.75" customHeight="1" s="412">
      <c r="A6144" s="300" t="n">
        <v>6217</v>
      </c>
      <c r="B6144" s="300" t="n">
        <v>232</v>
      </c>
      <c r="C6144" s="300" t="inlineStr">
        <is>
          <t>T380</t>
        </is>
      </c>
      <c r="D6144" s="300" t="n">
        <v>22</v>
      </c>
      <c r="E6144" s="301" t="n">
        <v>43685</v>
      </c>
      <c r="F6144" s="300" t="n">
        <v>5244</v>
      </c>
      <c r="G6144" s="325" t="n">
        <v>8596</v>
      </c>
      <c r="H6144" s="300" t="n">
        <v>8044</v>
      </c>
      <c r="I6144" s="300" t="n">
        <v>6</v>
      </c>
      <c r="J6144" s="320">
        <f>+(((G6144-F6144)-(H6144-F6144))/(H6144-F6144))*100</f>
        <v/>
      </c>
      <c r="K6144" s="321" t="n"/>
      <c r="L6144" s="322">
        <f>AVERAGE(J6144:J6145)</f>
        <v/>
      </c>
      <c r="M6144" s="322">
        <f>_xlfn.STDEV.S(J6144,J6145)</f>
        <v/>
      </c>
      <c r="N6144" s="304" t="n"/>
    </row>
    <row r="6145" ht="15.75" customHeight="1" s="412">
      <c r="A6145" s="300" t="n">
        <v>6218</v>
      </c>
      <c r="B6145" s="300" t="n">
        <v>232</v>
      </c>
      <c r="C6145" s="300" t="inlineStr">
        <is>
          <t>T380</t>
        </is>
      </c>
      <c r="D6145" s="300" t="n">
        <v>22</v>
      </c>
      <c r="E6145" s="301" t="n">
        <v>43685</v>
      </c>
      <c r="F6145" s="300" t="n">
        <v>5244</v>
      </c>
      <c r="G6145" s="325" t="n">
        <v>8616</v>
      </c>
      <c r="H6145" s="300" t="n">
        <v>8088</v>
      </c>
      <c r="I6145" s="300" t="n"/>
      <c r="J6145" s="320">
        <f>+(((G6145-F6145)-(H6145-F6145))/(H6145-F6145))*100</f>
        <v/>
      </c>
      <c r="K6145" s="321" t="n"/>
      <c r="L6145" s="323" t="n"/>
      <c r="M6145" s="324" t="n"/>
      <c r="N6145" s="304" t="n"/>
    </row>
    <row r="6146" ht="15.75" customHeight="1" s="412">
      <c r="A6146" s="300" t="n">
        <v>6219</v>
      </c>
      <c r="B6146" s="300" t="n">
        <v>233</v>
      </c>
      <c r="C6146" s="300" t="inlineStr">
        <is>
          <t>T381</t>
        </is>
      </c>
      <c r="D6146" s="300" t="n">
        <v>22</v>
      </c>
      <c r="E6146" s="301" t="n">
        <v>43685</v>
      </c>
      <c r="F6146" s="300" t="n">
        <v>5213</v>
      </c>
      <c r="G6146" s="325" t="n">
        <v>6912</v>
      </c>
      <c r="H6146" s="300" t="n">
        <v>6643</v>
      </c>
      <c r="I6146" s="300" t="n">
        <v>8</v>
      </c>
      <c r="J6146" s="320">
        <f>+(((G6146-F6146)-(H6146-F6146))/(H6146-F6146))*100</f>
        <v/>
      </c>
      <c r="K6146" s="321" t="n"/>
      <c r="L6146" s="322">
        <f>AVERAGE(J6146:J6147)</f>
        <v/>
      </c>
      <c r="M6146" s="322">
        <f>_xlfn.STDEV.S(J6146,J6147)</f>
        <v/>
      </c>
      <c r="N6146" s="304" t="n"/>
    </row>
    <row r="6147" ht="15.75" customHeight="1" s="412">
      <c r="A6147" s="300" t="n">
        <v>6220</v>
      </c>
      <c r="B6147" s="300" t="n">
        <v>233</v>
      </c>
      <c r="C6147" s="300" t="inlineStr">
        <is>
          <t>T381</t>
        </is>
      </c>
      <c r="D6147" s="300" t="n">
        <v>22</v>
      </c>
      <c r="E6147" s="301" t="n">
        <v>43685</v>
      </c>
      <c r="F6147" s="300" t="n">
        <v>5213</v>
      </c>
      <c r="G6147" s="325" t="n">
        <v>7348</v>
      </c>
      <c r="H6147" s="300" t="n">
        <v>7022</v>
      </c>
      <c r="I6147" s="300" t="n"/>
      <c r="J6147" s="320">
        <f>+(((G6147-F6147)-(H6147-F6147))/(H6147-F6147))*100</f>
        <v/>
      </c>
      <c r="K6147" s="321" t="n"/>
      <c r="L6147" s="323" t="n"/>
      <c r="M6147" s="324" t="n"/>
      <c r="N6147" s="304" t="n"/>
    </row>
    <row r="6148" ht="15.75" customHeight="1" s="412">
      <c r="A6148" s="300" t="n">
        <v>6221</v>
      </c>
      <c r="B6148" s="300" t="n">
        <v>234</v>
      </c>
      <c r="C6148" s="300" t="inlineStr">
        <is>
          <t>T382</t>
        </is>
      </c>
      <c r="D6148" s="300" t="n">
        <v>22</v>
      </c>
      <c r="E6148" s="301" t="n">
        <v>43685</v>
      </c>
      <c r="F6148" s="300" t="n">
        <v>5254</v>
      </c>
      <c r="G6148" s="325" t="n">
        <v>7714</v>
      </c>
      <c r="H6148" s="300" t="n">
        <v>7301</v>
      </c>
      <c r="I6148" s="300" t="n">
        <v>8</v>
      </c>
      <c r="J6148" s="320">
        <f>+(((G6148-F6148)-(H6148-F6148))/(H6148-F6148))*100</f>
        <v/>
      </c>
      <c r="K6148" s="321" t="n"/>
      <c r="L6148" s="322">
        <f>AVERAGE(J6148:J6149)</f>
        <v/>
      </c>
      <c r="M6148" s="322">
        <f>_xlfn.STDEV.S(J6148,J6149)</f>
        <v/>
      </c>
      <c r="N6148" s="304" t="n"/>
    </row>
    <row r="6149" ht="15.75" customHeight="1" s="412">
      <c r="A6149" s="300" t="n">
        <v>6222</v>
      </c>
      <c r="B6149" s="300" t="n">
        <v>234</v>
      </c>
      <c r="C6149" s="300" t="inlineStr">
        <is>
          <t>T382</t>
        </is>
      </c>
      <c r="D6149" s="300" t="n">
        <v>22</v>
      </c>
      <c r="E6149" s="301" t="n">
        <v>43685</v>
      </c>
      <c r="F6149" s="300" t="n">
        <v>5254</v>
      </c>
      <c r="G6149" s="325" t="n">
        <v>7838</v>
      </c>
      <c r="H6149" s="300" t="n">
        <v>7415</v>
      </c>
      <c r="I6149" s="300" t="n"/>
      <c r="J6149" s="320">
        <f>+(((G6149-F6149)-(H6149-F6149))/(H6149-F6149))*100</f>
        <v/>
      </c>
      <c r="K6149" s="321" t="n"/>
      <c r="L6149" s="323" t="n"/>
      <c r="M6149" s="324" t="n"/>
      <c r="N6149" s="304" t="n"/>
    </row>
    <row r="6150" ht="15.75" customHeight="1" s="412">
      <c r="A6150" s="300" t="n">
        <v>6223</v>
      </c>
      <c r="B6150" s="300" t="n">
        <v>235</v>
      </c>
      <c r="C6150" s="300" t="inlineStr">
        <is>
          <t>T383</t>
        </is>
      </c>
      <c r="D6150" s="300" t="n">
        <v>22</v>
      </c>
      <c r="E6150" s="301" t="n">
        <v>43685</v>
      </c>
      <c r="F6150" s="300" t="n">
        <v>5230</v>
      </c>
      <c r="G6150" s="325" t="n">
        <v>7592</v>
      </c>
      <c r="H6150" s="300" t="n">
        <v>7211</v>
      </c>
      <c r="I6150" s="300" t="n">
        <v>8</v>
      </c>
      <c r="J6150" s="320">
        <f>+(((G6150-F6150)-(H6150-F6150))/(H6150-F6150))*100</f>
        <v/>
      </c>
      <c r="K6150" s="321" t="n"/>
      <c r="L6150" s="322">
        <f>AVERAGE(J6150:J6151)</f>
        <v/>
      </c>
      <c r="M6150" s="322">
        <f>_xlfn.STDEV.S(J6150,J6151)</f>
        <v/>
      </c>
      <c r="N6150" s="304" t="n"/>
    </row>
    <row r="6151" ht="15.75" customHeight="1" s="412">
      <c r="A6151" s="300" t="n">
        <v>6224</v>
      </c>
      <c r="B6151" s="300" t="n">
        <v>235</v>
      </c>
      <c r="C6151" s="300" t="inlineStr">
        <is>
          <t>T383</t>
        </is>
      </c>
      <c r="D6151" s="300" t="n">
        <v>22</v>
      </c>
      <c r="E6151" s="301" t="n">
        <v>43685</v>
      </c>
      <c r="F6151" s="300" t="n">
        <v>5230</v>
      </c>
      <c r="G6151" s="325" t="n">
        <v>7690</v>
      </c>
      <c r="H6151" s="300" t="n">
        <v>7299</v>
      </c>
      <c r="I6151" s="300" t="n"/>
      <c r="J6151" s="320">
        <f>+(((G6151-F6151)-(H6151-F6151))/(H6151-F6151))*100</f>
        <v/>
      </c>
      <c r="K6151" s="321" t="n"/>
      <c r="L6151" s="323" t="n"/>
      <c r="M6151" s="324" t="n"/>
      <c r="N6151" s="304" t="n"/>
    </row>
    <row r="6152" ht="15.75" customHeight="1" s="412">
      <c r="A6152" s="300" t="n">
        <v>6225</v>
      </c>
      <c r="B6152" s="300" t="n">
        <v>236</v>
      </c>
      <c r="C6152" s="300" t="inlineStr">
        <is>
          <t>T384</t>
        </is>
      </c>
      <c r="D6152" s="300" t="n">
        <v>22</v>
      </c>
      <c r="E6152" s="301" t="n">
        <v>43685</v>
      </c>
      <c r="F6152" s="300" t="n">
        <v>5241</v>
      </c>
      <c r="G6152" s="325" t="n">
        <v>7465</v>
      </c>
      <c r="H6152" s="300" t="n">
        <v>7104</v>
      </c>
      <c r="I6152" s="300" t="n">
        <v>8</v>
      </c>
      <c r="J6152" s="320">
        <f>+(((G6152-F6152)-(H6152-F6152))/(H6152-F6152))*100</f>
        <v/>
      </c>
      <c r="K6152" s="321" t="n"/>
      <c r="L6152" s="322">
        <f>AVERAGE(J6152:J6153)</f>
        <v/>
      </c>
      <c r="M6152" s="322">
        <f>_xlfn.STDEV.S(J6152,J6153)</f>
        <v/>
      </c>
      <c r="N6152" s="304" t="n"/>
    </row>
    <row r="6153" ht="15.75" customHeight="1" s="412">
      <c r="A6153" s="300" t="n">
        <v>6226</v>
      </c>
      <c r="B6153" s="300" t="n">
        <v>236</v>
      </c>
      <c r="C6153" s="300" t="inlineStr">
        <is>
          <t>T384</t>
        </is>
      </c>
      <c r="D6153" s="300" t="n">
        <v>22</v>
      </c>
      <c r="E6153" s="301" t="n">
        <v>43685</v>
      </c>
      <c r="F6153" s="300" t="n">
        <v>5241</v>
      </c>
      <c r="G6153" s="325" t="n">
        <v>7313</v>
      </c>
      <c r="H6153" s="300" t="n">
        <v>6990</v>
      </c>
      <c r="I6153" s="300" t="n"/>
      <c r="J6153" s="320">
        <f>+(((G6153-F6153)-(H6153-F6153))/(H6153-F6153))*100</f>
        <v/>
      </c>
      <c r="K6153" s="321" t="n"/>
      <c r="L6153" s="323" t="n"/>
      <c r="M6153" s="324" t="n"/>
      <c r="N6153" s="304" t="n"/>
    </row>
    <row r="6154" ht="15.75" customHeight="1" s="412">
      <c r="A6154" s="300" t="n">
        <v>6227</v>
      </c>
      <c r="B6154" s="300" t="n">
        <v>237</v>
      </c>
      <c r="C6154" s="300" t="inlineStr">
        <is>
          <t>T385</t>
        </is>
      </c>
      <c r="D6154" s="300" t="n">
        <v>22</v>
      </c>
      <c r="E6154" s="301" t="n">
        <v>43685</v>
      </c>
      <c r="F6154" s="300" t="n">
        <v>5218</v>
      </c>
      <c r="G6154" s="325" t="n">
        <v>7046</v>
      </c>
      <c r="H6154" s="300" t="n">
        <v>6749</v>
      </c>
      <c r="I6154" s="300" t="n">
        <v>8</v>
      </c>
      <c r="J6154" s="320">
        <f>+(((G6154-F6154)-(H6154-F6154))/(H6154-F6154))*100</f>
        <v/>
      </c>
      <c r="K6154" s="321" t="n"/>
      <c r="L6154" s="322">
        <f>AVERAGE(J6154:J6155)</f>
        <v/>
      </c>
      <c r="M6154" s="322">
        <f>_xlfn.STDEV.S(J6154,J6155)</f>
        <v/>
      </c>
      <c r="N6154" s="304" t="n"/>
    </row>
    <row r="6155" ht="15.75" customHeight="1" s="412">
      <c r="A6155" s="300" t="n">
        <v>6228</v>
      </c>
      <c r="B6155" s="300" t="n">
        <v>237</v>
      </c>
      <c r="C6155" s="300" t="inlineStr">
        <is>
          <t>T385</t>
        </is>
      </c>
      <c r="D6155" s="300" t="n">
        <v>22</v>
      </c>
      <c r="E6155" s="301" t="n">
        <v>43685</v>
      </c>
      <c r="F6155" s="300" t="n">
        <v>5218</v>
      </c>
      <c r="G6155" s="325" t="n">
        <v>7046</v>
      </c>
      <c r="H6155" s="300" t="n">
        <v>6762</v>
      </c>
      <c r="I6155" s="300" t="n"/>
      <c r="J6155" s="320">
        <f>+(((G6155-F6155)-(H6155-F6155))/(H6155-F6155))*100</f>
        <v/>
      </c>
      <c r="K6155" s="321" t="n"/>
      <c r="L6155" s="323" t="n"/>
      <c r="M6155" s="324" t="n"/>
      <c r="N6155" s="304" t="n"/>
    </row>
    <row r="6156" ht="15.75" customHeight="1" s="412">
      <c r="A6156" s="300" t="n">
        <v>6229</v>
      </c>
      <c r="B6156" s="300" t="n">
        <v>238</v>
      </c>
      <c r="C6156" s="300" t="inlineStr">
        <is>
          <t>T386</t>
        </is>
      </c>
      <c r="D6156" s="300" t="n">
        <v>22</v>
      </c>
      <c r="E6156" s="301" t="n">
        <v>43685</v>
      </c>
      <c r="F6156" s="300" t="n">
        <v>5217</v>
      </c>
      <c r="G6156" s="325" t="n">
        <v>8148</v>
      </c>
      <c r="H6156" s="300" t="n">
        <v>7633</v>
      </c>
      <c r="I6156" s="300" t="n">
        <v>7</v>
      </c>
      <c r="J6156" s="320">
        <f>+(((G6156-F6156)-(H6156-F6156))/(H6156-F6156))*100</f>
        <v/>
      </c>
      <c r="K6156" s="321" t="n"/>
      <c r="L6156" s="322">
        <f>AVERAGE(J6156:J6157)</f>
        <v/>
      </c>
      <c r="M6156" s="322">
        <f>_xlfn.STDEV.S(J6156,J6157)</f>
        <v/>
      </c>
      <c r="N6156" s="304" t="n"/>
    </row>
    <row r="6157" ht="15.75" customHeight="1" s="412">
      <c r="A6157" s="300" t="n">
        <v>6230</v>
      </c>
      <c r="B6157" s="300" t="n">
        <v>238</v>
      </c>
      <c r="C6157" s="300" t="inlineStr">
        <is>
          <t>T386</t>
        </is>
      </c>
      <c r="D6157" s="300" t="n">
        <v>22</v>
      </c>
      <c r="E6157" s="301" t="n">
        <v>43685</v>
      </c>
      <c r="F6157" s="300" t="n">
        <v>5217</v>
      </c>
      <c r="G6157" s="325" t="n">
        <v>8067</v>
      </c>
      <c r="H6157" s="300" t="n">
        <v>7590</v>
      </c>
      <c r="I6157" s="300" t="n"/>
      <c r="J6157" s="320">
        <f>+(((G6157-F6157)-(H6157-F6157))/(H6157-F6157))*100</f>
        <v/>
      </c>
      <c r="K6157" s="321" t="n"/>
      <c r="L6157" s="323" t="n"/>
      <c r="M6157" s="324" t="n"/>
      <c r="N6157" s="304" t="n"/>
    </row>
    <row r="6158" ht="15.75" customHeight="1" s="412">
      <c r="A6158" s="300" t="n">
        <v>6231</v>
      </c>
      <c r="B6158" s="300" t="n">
        <v>239</v>
      </c>
      <c r="C6158" s="300" t="inlineStr">
        <is>
          <t>T387</t>
        </is>
      </c>
      <c r="D6158" s="300" t="n">
        <v>22</v>
      </c>
      <c r="E6158" s="301" t="n">
        <v>43685</v>
      </c>
      <c r="F6158" s="300" t="n">
        <v>5249</v>
      </c>
      <c r="G6158" s="325" t="n">
        <v>8643</v>
      </c>
      <c r="H6158" s="300" t="n">
        <v>8096</v>
      </c>
      <c r="I6158" s="300" t="n">
        <v>7</v>
      </c>
      <c r="J6158" s="320">
        <f>+(((G6158-F6158)-(H6158-F6158))/(H6158-F6158))*100</f>
        <v/>
      </c>
      <c r="K6158" s="321" t="n"/>
      <c r="L6158" s="322">
        <f>AVERAGE(J6158:J6159)</f>
        <v/>
      </c>
      <c r="M6158" s="322">
        <f>_xlfn.STDEV.S(J6158,J6159)</f>
        <v/>
      </c>
      <c r="N6158" s="304" t="n"/>
    </row>
    <row r="6159" ht="15.75" customHeight="1" s="412">
      <c r="A6159" s="300" t="n">
        <v>6232</v>
      </c>
      <c r="B6159" s="300" t="n">
        <v>239</v>
      </c>
      <c r="C6159" s="300" t="inlineStr">
        <is>
          <t>T387</t>
        </is>
      </c>
      <c r="D6159" s="300" t="n">
        <v>22</v>
      </c>
      <c r="E6159" s="301" t="n">
        <v>43685</v>
      </c>
      <c r="F6159" s="300" t="n">
        <v>5249</v>
      </c>
      <c r="G6159" s="325" t="n">
        <v>8661</v>
      </c>
      <c r="H6159" s="300" t="n">
        <v>8130</v>
      </c>
      <c r="I6159" s="300" t="n"/>
      <c r="J6159" s="320">
        <f>+(((G6159-F6159)-(H6159-F6159))/(H6159-F6159))*100</f>
        <v/>
      </c>
      <c r="K6159" s="321" t="n"/>
      <c r="L6159" s="323" t="n"/>
      <c r="M6159" s="324" t="n"/>
      <c r="N6159" s="304" t="n"/>
    </row>
    <row r="6160" ht="15.75" customHeight="1" s="412">
      <c r="A6160" s="300" t="n">
        <v>6233</v>
      </c>
      <c r="B6160" s="300" t="n">
        <v>240</v>
      </c>
      <c r="C6160" s="300" t="inlineStr">
        <is>
          <t>T388</t>
        </is>
      </c>
      <c r="D6160" s="300" t="n">
        <v>22</v>
      </c>
      <c r="E6160" s="301" t="n">
        <v>43685</v>
      </c>
      <c r="F6160" s="300" t="n">
        <v>5262</v>
      </c>
      <c r="G6160" s="325" t="n">
        <v>7556</v>
      </c>
      <c r="H6160" s="300" t="n">
        <v>7173</v>
      </c>
      <c r="I6160" s="300" t="n">
        <v>7</v>
      </c>
      <c r="J6160" s="320">
        <f>+(((G6160-F6160)-(H6160-F6160))/(H6160-F6160))*100</f>
        <v/>
      </c>
      <c r="K6160" s="321" t="n"/>
      <c r="L6160" s="322">
        <f>AVERAGE(J6160:J6161)</f>
        <v/>
      </c>
      <c r="M6160" s="322">
        <f>_xlfn.STDEV.S(J6160,J6161)</f>
        <v/>
      </c>
      <c r="N6160" s="304" t="n"/>
    </row>
    <row r="6161" ht="15.75" customHeight="1" s="412">
      <c r="A6161" s="300" t="n">
        <v>6234</v>
      </c>
      <c r="B6161" s="300" t="n">
        <v>240</v>
      </c>
      <c r="C6161" s="300" t="inlineStr">
        <is>
          <t>T388</t>
        </is>
      </c>
      <c r="D6161" s="300" t="n">
        <v>22</v>
      </c>
      <c r="E6161" s="301" t="n">
        <v>43685</v>
      </c>
      <c r="F6161" s="300" t="n">
        <v>5262</v>
      </c>
      <c r="G6161" s="325" t="n">
        <v>7643</v>
      </c>
      <c r="H6161" s="300" t="n">
        <v>7262</v>
      </c>
      <c r="I6161" s="300" t="n"/>
      <c r="J6161" s="320">
        <f>+(((G6161-F6161)-(H6161-F6161))/(H6161-F6161))*100</f>
        <v/>
      </c>
      <c r="K6161" s="321" t="n"/>
      <c r="L6161" s="323" t="n"/>
      <c r="M6161" s="324" t="n"/>
      <c r="N6161" s="304" t="n"/>
    </row>
    <row r="6162" ht="15.75" customHeight="1" s="412">
      <c r="A6162" s="300" t="n">
        <v>6235</v>
      </c>
      <c r="B6162" s="300" t="n">
        <v>241</v>
      </c>
      <c r="C6162" s="300" t="inlineStr">
        <is>
          <t>T389</t>
        </is>
      </c>
      <c r="D6162" s="300" t="n">
        <v>22</v>
      </c>
      <c r="E6162" s="301" t="n">
        <v>43685</v>
      </c>
      <c r="F6162" s="300" t="n">
        <v>5180</v>
      </c>
      <c r="G6162" s="325" t="n">
        <v>7770</v>
      </c>
      <c r="H6162" s="300" t="n">
        <v>7354</v>
      </c>
      <c r="I6162" s="300" t="n">
        <v>10</v>
      </c>
      <c r="J6162" s="320">
        <f>+(((G6162-F6162)-(H6162-F6162))/(H6162-F6162))*100</f>
        <v/>
      </c>
      <c r="K6162" s="321" t="n"/>
      <c r="L6162" s="322">
        <f>AVERAGE(J6162:J6163)</f>
        <v/>
      </c>
      <c r="M6162" s="322">
        <f>_xlfn.STDEV.S(J6162,J6163)</f>
        <v/>
      </c>
      <c r="N6162" s="304" t="n"/>
    </row>
    <row r="6163" ht="15.75" customHeight="1" s="412">
      <c r="A6163" s="300" t="n">
        <v>6236</v>
      </c>
      <c r="B6163" s="300" t="n">
        <v>241</v>
      </c>
      <c r="C6163" s="300" t="inlineStr">
        <is>
          <t>T389</t>
        </is>
      </c>
      <c r="D6163" s="300" t="n">
        <v>22</v>
      </c>
      <c r="E6163" s="301" t="n">
        <v>43685</v>
      </c>
      <c r="F6163" s="300" t="n">
        <v>5180</v>
      </c>
      <c r="G6163" s="325" t="n">
        <v>7783</v>
      </c>
      <c r="H6163" s="300" t="n">
        <v>7379</v>
      </c>
      <c r="I6163" s="300" t="n"/>
      <c r="J6163" s="320">
        <f>+(((G6163-F6163)-(H6163-F6163))/(H6163-F6163))*100</f>
        <v/>
      </c>
      <c r="K6163" s="321" t="n"/>
      <c r="L6163" s="323" t="n"/>
      <c r="M6163" s="324" t="n"/>
      <c r="N6163" s="304" t="n"/>
    </row>
    <row r="6164" ht="15.75" customHeight="1" s="412">
      <c r="A6164" s="300" t="n">
        <v>6237</v>
      </c>
      <c r="B6164" s="300" t="n">
        <v>242</v>
      </c>
      <c r="C6164" s="300" t="inlineStr">
        <is>
          <t>T390</t>
        </is>
      </c>
      <c r="D6164" s="300" t="n">
        <v>22</v>
      </c>
      <c r="E6164" s="301" t="n">
        <v>43685</v>
      </c>
      <c r="F6164" s="300" t="n">
        <v>5268</v>
      </c>
      <c r="G6164" s="325" t="n">
        <v>8569</v>
      </c>
      <c r="H6164" s="300" t="n">
        <v>8023</v>
      </c>
      <c r="I6164" s="300" t="n">
        <v>7</v>
      </c>
      <c r="J6164" s="320">
        <f>+(((G6164-F6164)-(H6164-F6164))/(H6164-F6164))*100</f>
        <v/>
      </c>
      <c r="K6164" s="321" t="n"/>
      <c r="L6164" s="322">
        <f>AVERAGE(J6164:J6165)</f>
        <v/>
      </c>
      <c r="M6164" s="322">
        <f>_xlfn.STDEV.S(J6164,J6165)</f>
        <v/>
      </c>
      <c r="N6164" s="304" t="n"/>
    </row>
    <row r="6165" ht="15.75" customHeight="1" s="412">
      <c r="A6165" s="300" t="n">
        <v>6238</v>
      </c>
      <c r="B6165" s="300" t="n">
        <v>242</v>
      </c>
      <c r="C6165" s="300" t="inlineStr">
        <is>
          <t>T390</t>
        </is>
      </c>
      <c r="D6165" s="300" t="n">
        <v>22</v>
      </c>
      <c r="E6165" s="301" t="n">
        <v>43685</v>
      </c>
      <c r="F6165" s="300" t="n">
        <v>5268</v>
      </c>
      <c r="G6165" s="325" t="n">
        <v>8241</v>
      </c>
      <c r="H6165" s="300" t="n">
        <v>7773</v>
      </c>
      <c r="I6165" s="300" t="n"/>
      <c r="J6165" s="320">
        <f>+(((G6165-F6165)-(H6165-F6165))/(H6165-F6165))*100</f>
        <v/>
      </c>
      <c r="K6165" s="321" t="n"/>
      <c r="L6165" s="323" t="n"/>
      <c r="M6165" s="324" t="n"/>
      <c r="N6165" s="304" t="n"/>
    </row>
    <row r="6166" ht="15.75" customHeight="1" s="412">
      <c r="A6166" s="300" t="n">
        <v>6239</v>
      </c>
      <c r="B6166" s="300" t="n">
        <v>243</v>
      </c>
      <c r="C6166" s="300" t="inlineStr">
        <is>
          <t>T391</t>
        </is>
      </c>
      <c r="D6166" s="300" t="n">
        <v>22</v>
      </c>
      <c r="E6166" s="301" t="n">
        <v>43685</v>
      </c>
      <c r="F6166" s="300" t="n">
        <v>5234</v>
      </c>
      <c r="G6166" s="325" t="n">
        <v>7253</v>
      </c>
      <c r="H6166" s="300" t="n">
        <v>6918</v>
      </c>
      <c r="I6166" s="300" t="n">
        <v>8</v>
      </c>
      <c r="J6166" s="320">
        <f>+(((G6166-F6166)-(H6166-F6166))/(H6166-F6166))*100</f>
        <v/>
      </c>
      <c r="K6166" s="321" t="n"/>
      <c r="L6166" s="322">
        <f>AVERAGE(J6166:J6167)</f>
        <v/>
      </c>
      <c r="M6166" s="322">
        <f>_xlfn.STDEV.S(J6166,J6167)</f>
        <v/>
      </c>
      <c r="N6166" s="304" t="n"/>
    </row>
    <row r="6167" ht="15.75" customHeight="1" s="412">
      <c r="A6167" s="300" t="n">
        <v>6240</v>
      </c>
      <c r="B6167" s="300" t="n">
        <v>243</v>
      </c>
      <c r="C6167" s="300" t="inlineStr">
        <is>
          <t>T391</t>
        </is>
      </c>
      <c r="D6167" s="300" t="n">
        <v>22</v>
      </c>
      <c r="E6167" s="301" t="n">
        <v>43685</v>
      </c>
      <c r="F6167" s="300" t="n">
        <v>5234</v>
      </c>
      <c r="G6167" s="325" t="n">
        <v>7158</v>
      </c>
      <c r="H6167" s="300" t="n">
        <v>6853</v>
      </c>
      <c r="I6167" s="300" t="n"/>
      <c r="J6167" s="320">
        <f>+(((G6167-F6167)-(H6167-F6167))/(H6167-F6167))*100</f>
        <v/>
      </c>
      <c r="K6167" s="321" t="n"/>
      <c r="L6167" s="323" t="n"/>
      <c r="M6167" s="324" t="n"/>
      <c r="N6167" s="304" t="n"/>
    </row>
    <row r="6168" ht="15.75" customHeight="1" s="412">
      <c r="A6168" s="300" t="n">
        <v>6241</v>
      </c>
      <c r="B6168" s="300" t="n">
        <v>244</v>
      </c>
      <c r="C6168" s="300" t="inlineStr">
        <is>
          <t>T392</t>
        </is>
      </c>
      <c r="D6168" s="300" t="n">
        <v>22</v>
      </c>
      <c r="E6168" s="301" t="n">
        <v>43685</v>
      </c>
      <c r="F6168" s="300" t="n">
        <v>5243</v>
      </c>
      <c r="G6168" s="325" t="n"/>
      <c r="H6168" s="300" t="n"/>
      <c r="I6168" s="300" t="n"/>
      <c r="J6168" s="320">
        <f>+(((G6168-F6168)-(H6168-F6168))/(H6168-F6168))*100</f>
        <v/>
      </c>
      <c r="K6168" s="321" t="n"/>
      <c r="L6168" s="322">
        <f>AVERAGE(J6168:J6169)</f>
        <v/>
      </c>
      <c r="M6168" s="322">
        <f>_xlfn.STDEV.S(J6168,J6169)</f>
        <v/>
      </c>
      <c r="N6168" s="304" t="n"/>
    </row>
    <row r="6169" ht="15.75" customHeight="1" s="412">
      <c r="A6169" s="300" t="n">
        <v>6242</v>
      </c>
      <c r="B6169" s="300" t="n">
        <v>244</v>
      </c>
      <c r="C6169" s="300" t="inlineStr">
        <is>
          <t>T392</t>
        </is>
      </c>
      <c r="D6169" s="300" t="n">
        <v>22</v>
      </c>
      <c r="E6169" s="301" t="n">
        <v>43685</v>
      </c>
      <c r="F6169" s="300" t="n">
        <v>5243</v>
      </c>
      <c r="G6169" s="325" t="n"/>
      <c r="H6169" s="300" t="n"/>
      <c r="I6169" s="300" t="n"/>
      <c r="J6169" s="320">
        <f>+(((G6169-F6169)-(H6169-F6169))/(H6169-F6169))*100</f>
        <v/>
      </c>
      <c r="K6169" s="321" t="n"/>
      <c r="L6169" s="323" t="n"/>
      <c r="M6169" s="324" t="n"/>
      <c r="N6169" s="304" t="n"/>
    </row>
    <row r="6170" ht="15.75" customHeight="1" s="412">
      <c r="A6170" s="300" t="n">
        <v>6243</v>
      </c>
      <c r="B6170" s="300" t="n">
        <v>245</v>
      </c>
      <c r="C6170" s="300" t="inlineStr">
        <is>
          <t>T393</t>
        </is>
      </c>
      <c r="D6170" s="300" t="n">
        <v>22</v>
      </c>
      <c r="E6170" s="301" t="n">
        <v>43685</v>
      </c>
      <c r="F6170" s="300" t="n">
        <v>5235</v>
      </c>
      <c r="G6170" s="325" t="n">
        <v>7416</v>
      </c>
      <c r="H6170" s="300" t="n">
        <v>7042</v>
      </c>
      <c r="I6170" s="300" t="n">
        <v>9</v>
      </c>
      <c r="J6170" s="320">
        <f>+(((G6170-F6170)-(H6170-F6170))/(H6170-F6170))*100</f>
        <v/>
      </c>
      <c r="K6170" s="321" t="n"/>
      <c r="L6170" s="322">
        <f>AVERAGE(J6170:J6171)</f>
        <v/>
      </c>
      <c r="M6170" s="322">
        <f>_xlfn.STDEV.S(J6170,J6171)</f>
        <v/>
      </c>
      <c r="N6170" s="304" t="n"/>
    </row>
    <row r="6171" ht="15.75" customHeight="1" s="412">
      <c r="A6171" s="300" t="n">
        <v>6244</v>
      </c>
      <c r="B6171" s="300" t="n">
        <v>245</v>
      </c>
      <c r="C6171" s="300" t="inlineStr">
        <is>
          <t>T393</t>
        </is>
      </c>
      <c r="D6171" s="300" t="n">
        <v>22</v>
      </c>
      <c r="E6171" s="301" t="n">
        <v>43685</v>
      </c>
      <c r="F6171" s="300" t="n">
        <v>5235</v>
      </c>
      <c r="G6171" s="325" t="n">
        <v>7708</v>
      </c>
      <c r="H6171" s="300" t="n">
        <v>7313</v>
      </c>
      <c r="I6171" s="300" t="n"/>
      <c r="J6171" s="320">
        <f>+(((G6171-F6171)-(H6171-F6171))/(H6171-F6171))*100</f>
        <v/>
      </c>
      <c r="K6171" s="321" t="n"/>
      <c r="L6171" s="323" t="n"/>
      <c r="M6171" s="324" t="n"/>
      <c r="N6171" s="304" t="n"/>
    </row>
    <row r="6172" ht="15.75" customHeight="1" s="412">
      <c r="A6172" s="300" t="n">
        <v>6245</v>
      </c>
      <c r="B6172" s="300" t="n">
        <v>246</v>
      </c>
      <c r="C6172" s="300" t="inlineStr">
        <is>
          <t>T394</t>
        </is>
      </c>
      <c r="D6172" s="300" t="n">
        <v>22</v>
      </c>
      <c r="E6172" s="301" t="n">
        <v>43685</v>
      </c>
      <c r="F6172" s="300" t="n">
        <v>5309</v>
      </c>
      <c r="G6172" s="325" t="n">
        <v>7644</v>
      </c>
      <c r="H6172" s="300" t="n">
        <v>7255</v>
      </c>
      <c r="I6172" s="300" t="n">
        <v>7</v>
      </c>
      <c r="J6172" s="320">
        <f>+(((G6172-F6172)-(H6172-F6172))/(H6172-F6172))*100</f>
        <v/>
      </c>
      <c r="K6172" s="321" t="n"/>
      <c r="L6172" s="322">
        <f>AVERAGE(J6172:J6173)</f>
        <v/>
      </c>
      <c r="M6172" s="322">
        <f>_xlfn.STDEV.S(J6172,J6173)</f>
        <v/>
      </c>
      <c r="N6172" s="304" t="n"/>
    </row>
    <row r="6173" ht="15.75" customHeight="1" s="412">
      <c r="A6173" s="300" t="n">
        <v>6246</v>
      </c>
      <c r="B6173" s="300" t="n">
        <v>246</v>
      </c>
      <c r="C6173" s="300" t="inlineStr">
        <is>
          <t>T394</t>
        </is>
      </c>
      <c r="D6173" s="300" t="n">
        <v>22</v>
      </c>
      <c r="E6173" s="301" t="n">
        <v>43685</v>
      </c>
      <c r="F6173" s="300" t="n">
        <v>5309</v>
      </c>
      <c r="G6173" s="325" t="n">
        <v>7655</v>
      </c>
      <c r="H6173" s="300" t="n">
        <v>7277</v>
      </c>
      <c r="I6173" s="300" t="n"/>
      <c r="J6173" s="320">
        <f>+(((G6173-F6173)-(H6173-F6173))/(H6173-F6173))*100</f>
        <v/>
      </c>
      <c r="K6173" s="321" t="n"/>
      <c r="L6173" s="323" t="n"/>
      <c r="M6173" s="324" t="n"/>
      <c r="N6173" s="304" t="n"/>
    </row>
    <row r="6174" ht="15.75" customHeight="1" s="412">
      <c r="A6174" s="300" t="n">
        <v>6247</v>
      </c>
      <c r="B6174" s="300" t="n">
        <v>247</v>
      </c>
      <c r="C6174" s="300" t="inlineStr">
        <is>
          <t>T395</t>
        </is>
      </c>
      <c r="D6174" s="300" t="n">
        <v>22</v>
      </c>
      <c r="E6174" s="301" t="n">
        <v>43685</v>
      </c>
      <c r="F6174" s="300" t="n">
        <v>5282</v>
      </c>
      <c r="G6174" s="325" t="n">
        <v>7462</v>
      </c>
      <c r="H6174" s="300" t="n">
        <v>7134</v>
      </c>
      <c r="I6174" s="300" t="n">
        <v>6</v>
      </c>
      <c r="J6174" s="320">
        <f>+(((G6174-F6174)-(H6174-F6174))/(H6174-F6174))*100</f>
        <v/>
      </c>
      <c r="K6174" s="321" t="n"/>
      <c r="L6174" s="322">
        <f>AVERAGE(J6174:J6175)</f>
        <v/>
      </c>
      <c r="M6174" s="322">
        <f>_xlfn.STDEV.S(J6174,J6175)</f>
        <v/>
      </c>
      <c r="N6174" s="304" t="n"/>
    </row>
    <row r="6175" ht="15.75" customHeight="1" s="412">
      <c r="A6175" s="300" t="n">
        <v>6248</v>
      </c>
      <c r="B6175" s="300" t="n">
        <v>247</v>
      </c>
      <c r="C6175" s="300" t="inlineStr">
        <is>
          <t>T395</t>
        </is>
      </c>
      <c r="D6175" s="300" t="n">
        <v>22</v>
      </c>
      <c r="E6175" s="301" t="n">
        <v>43685</v>
      </c>
      <c r="F6175" s="300" t="n">
        <v>5282</v>
      </c>
      <c r="G6175" s="325" t="n">
        <v>7265</v>
      </c>
      <c r="H6175" s="300" t="n">
        <v>6971</v>
      </c>
      <c r="I6175" s="300" t="n"/>
      <c r="J6175" s="320">
        <f>+(((G6175-F6175)-(H6175-F6175))/(H6175-F6175))*100</f>
        <v/>
      </c>
      <c r="K6175" s="321" t="n"/>
      <c r="L6175" s="323" t="n"/>
      <c r="M6175" s="324" t="n"/>
      <c r="N6175" s="304" t="n"/>
    </row>
    <row r="6176" ht="15.75" customHeight="1" s="412">
      <c r="A6176" s="300" t="n">
        <v>6249</v>
      </c>
      <c r="B6176" s="300" t="n">
        <v>248</v>
      </c>
      <c r="C6176" s="300" t="inlineStr">
        <is>
          <t>T396</t>
        </is>
      </c>
      <c r="D6176" s="300" t="n">
        <v>22</v>
      </c>
      <c r="E6176" s="301" t="n">
        <v>43685</v>
      </c>
      <c r="F6176" s="300" t="n">
        <v>5224</v>
      </c>
      <c r="G6176" s="325" t="n">
        <v>7305</v>
      </c>
      <c r="H6176" s="300" t="n">
        <v>6976</v>
      </c>
      <c r="I6176" s="300" t="n">
        <v>8</v>
      </c>
      <c r="J6176" s="320">
        <f>+(((G6176-F6176)-(H6176-F6176))/(H6176-F6176))*100</f>
        <v/>
      </c>
      <c r="K6176" s="321" t="n"/>
      <c r="L6176" s="322">
        <f>AVERAGE(J6176:J6177)</f>
        <v/>
      </c>
      <c r="M6176" s="322">
        <f>_xlfn.STDEV.S(J6176,J6177)</f>
        <v/>
      </c>
      <c r="N6176" s="304" t="n"/>
    </row>
    <row r="6177" ht="15.75" customHeight="1" s="412">
      <c r="A6177" s="300" t="n">
        <v>6250</v>
      </c>
      <c r="B6177" s="300" t="n">
        <v>248</v>
      </c>
      <c r="C6177" s="300" t="inlineStr">
        <is>
          <t>T396</t>
        </is>
      </c>
      <c r="D6177" s="300" t="n">
        <v>22</v>
      </c>
      <c r="E6177" s="301" t="n">
        <v>43685</v>
      </c>
      <c r="F6177" s="300" t="n">
        <v>5224</v>
      </c>
      <c r="G6177" s="325" t="n">
        <v>7332</v>
      </c>
      <c r="H6177" s="300" t="n">
        <v>7005</v>
      </c>
      <c r="I6177" s="300" t="n"/>
      <c r="J6177" s="320">
        <f>+(((G6177-F6177)-(H6177-F6177))/(H6177-F6177))*100</f>
        <v/>
      </c>
      <c r="K6177" s="321" t="n"/>
      <c r="L6177" s="323" t="n"/>
      <c r="M6177" s="324" t="n"/>
      <c r="N6177" s="304" t="n"/>
    </row>
    <row r="6178" ht="15.75" customHeight="1" s="412">
      <c r="A6178" s="300" t="n">
        <v>6251</v>
      </c>
      <c r="B6178" s="300" t="n">
        <v>249</v>
      </c>
      <c r="C6178" s="300" t="inlineStr">
        <is>
          <t>T397</t>
        </is>
      </c>
      <c r="D6178" s="300" t="n">
        <v>22</v>
      </c>
      <c r="E6178" s="301" t="n">
        <v>43685</v>
      </c>
      <c r="F6178" s="300" t="n">
        <v>5178</v>
      </c>
      <c r="G6178" s="325" t="n">
        <v>7836</v>
      </c>
      <c r="H6178" s="300" t="n">
        <v>7402</v>
      </c>
      <c r="I6178" s="300" t="n">
        <v>7</v>
      </c>
      <c r="J6178" s="320">
        <f>+(((G6178-F6178)-(H6178-F6178))/(H6178-F6178))*100</f>
        <v/>
      </c>
      <c r="K6178" s="321" t="n"/>
      <c r="L6178" s="322">
        <f>AVERAGE(J6178:J6179)</f>
        <v/>
      </c>
      <c r="M6178" s="322">
        <f>_xlfn.STDEV.S(J6178,J6179)</f>
        <v/>
      </c>
      <c r="N6178" s="304" t="n"/>
    </row>
    <row r="6179" ht="15.75" customHeight="1" s="412">
      <c r="A6179" s="300" t="n">
        <v>6252</v>
      </c>
      <c r="B6179" s="300" t="n">
        <v>249</v>
      </c>
      <c r="C6179" s="300" t="inlineStr">
        <is>
          <t>T397</t>
        </is>
      </c>
      <c r="D6179" s="300" t="n">
        <v>22</v>
      </c>
      <c r="E6179" s="301" t="n">
        <v>43685</v>
      </c>
      <c r="F6179" s="300" t="n">
        <v>5178</v>
      </c>
      <c r="G6179" s="325" t="n">
        <v>7719</v>
      </c>
      <c r="H6179" s="300" t="n">
        <v>7324</v>
      </c>
      <c r="I6179" s="300" t="n"/>
      <c r="J6179" s="320">
        <f>+(((G6179-F6179)-(H6179-F6179))/(H6179-F6179))*100</f>
        <v/>
      </c>
      <c r="K6179" s="321" t="n"/>
      <c r="L6179" s="323" t="n"/>
      <c r="M6179" s="324" t="n"/>
      <c r="N6179" s="304" t="n"/>
    </row>
    <row r="6180" ht="15.75" customHeight="1" s="412">
      <c r="A6180" s="300" t="n">
        <v>6253</v>
      </c>
      <c r="B6180" s="300" t="n">
        <v>250</v>
      </c>
      <c r="C6180" s="300" t="inlineStr">
        <is>
          <t>T398</t>
        </is>
      </c>
      <c r="D6180" s="300" t="n">
        <v>22</v>
      </c>
      <c r="E6180" s="301" t="n">
        <v>43685</v>
      </c>
      <c r="F6180" s="300" t="n">
        <v>5274</v>
      </c>
      <c r="G6180" s="325" t="n">
        <v>7859</v>
      </c>
      <c r="H6180" s="300" t="n">
        <v>7454</v>
      </c>
      <c r="I6180" s="300" t="n">
        <v>5</v>
      </c>
      <c r="J6180" s="320">
        <f>+(((G6180-F6180)-(H6180-F6180))/(H6180-F6180))*100</f>
        <v/>
      </c>
      <c r="K6180" s="321" t="n"/>
      <c r="L6180" s="322">
        <f>AVERAGE(J6180:J6181)</f>
        <v/>
      </c>
      <c r="M6180" s="322">
        <f>_xlfn.STDEV.S(J6180,J6181)</f>
        <v/>
      </c>
      <c r="N6180" s="304" t="n"/>
    </row>
    <row r="6181" ht="15.75" customHeight="1" s="412">
      <c r="A6181" s="300" t="n">
        <v>6254</v>
      </c>
      <c r="B6181" s="300" t="n">
        <v>250</v>
      </c>
      <c r="C6181" s="300" t="inlineStr">
        <is>
          <t>T398</t>
        </is>
      </c>
      <c r="D6181" s="300" t="n">
        <v>22</v>
      </c>
      <c r="E6181" s="301" t="n">
        <v>43685</v>
      </c>
      <c r="F6181" s="300" t="n">
        <v>5274</v>
      </c>
      <c r="G6181" s="325" t="n">
        <v>7843</v>
      </c>
      <c r="H6181" s="300" t="n">
        <v>7459</v>
      </c>
      <c r="I6181" s="300" t="n"/>
      <c r="J6181" s="320">
        <f>+(((G6181-F6181)-(H6181-F6181))/(H6181-F6181))*100</f>
        <v/>
      </c>
      <c r="K6181" s="321" t="n"/>
      <c r="L6181" s="323" t="n"/>
      <c r="M6181" s="324" t="n"/>
      <c r="N6181" s="304" t="n"/>
    </row>
    <row r="6182" ht="15.75" customHeight="1" s="412">
      <c r="A6182" s="300" t="n">
        <v>6255</v>
      </c>
      <c r="B6182" s="300" t="n">
        <v>251</v>
      </c>
      <c r="C6182" s="300" t="inlineStr">
        <is>
          <t>T399</t>
        </is>
      </c>
      <c r="D6182" s="300" t="n">
        <v>22</v>
      </c>
      <c r="E6182" s="301" t="n">
        <v>43685</v>
      </c>
      <c r="F6182" s="300" t="n">
        <v>5258</v>
      </c>
      <c r="G6182" s="325" t="n">
        <v>8222</v>
      </c>
      <c r="H6182" s="300" t="n">
        <v>7740</v>
      </c>
      <c r="I6182" s="300" t="n">
        <v>7</v>
      </c>
      <c r="J6182" s="320">
        <f>+(((G6182-F6182)-(H6182-F6182))/(H6182-F6182))*100</f>
        <v/>
      </c>
      <c r="K6182" s="321" t="n"/>
      <c r="L6182" s="322">
        <f>AVERAGE(J6182:J6183)</f>
        <v/>
      </c>
      <c r="M6182" s="322">
        <f>_xlfn.STDEV.S(J6182,J6183)</f>
        <v/>
      </c>
      <c r="N6182" s="304" t="n"/>
    </row>
    <row r="6183" ht="15.75" customHeight="1" s="412">
      <c r="A6183" s="300" t="n">
        <v>6256</v>
      </c>
      <c r="B6183" s="300" t="n">
        <v>251</v>
      </c>
      <c r="C6183" s="300" t="inlineStr">
        <is>
          <t>T399</t>
        </is>
      </c>
      <c r="D6183" s="300" t="n">
        <v>22</v>
      </c>
      <c r="E6183" s="301" t="n">
        <v>43685</v>
      </c>
      <c r="F6183" s="300" t="n">
        <v>5258</v>
      </c>
      <c r="G6183" s="325" t="n">
        <v>8025</v>
      </c>
      <c r="H6183" s="300" t="n">
        <v>7602</v>
      </c>
      <c r="I6183" s="300" t="n"/>
      <c r="J6183" s="320">
        <f>+(((G6183-F6183)-(H6183-F6183))/(H6183-F6183))*100</f>
        <v/>
      </c>
      <c r="K6183" s="321" t="n"/>
      <c r="L6183" s="323" t="n"/>
      <c r="M6183" s="324" t="n"/>
      <c r="N6183" s="304" t="n"/>
    </row>
    <row r="6184" ht="15.75" customHeight="1" s="412">
      <c r="A6184" s="300" t="n">
        <v>6257</v>
      </c>
      <c r="B6184" s="300" t="n">
        <v>252</v>
      </c>
      <c r="C6184" s="300" t="inlineStr">
        <is>
          <t>T400</t>
        </is>
      </c>
      <c r="D6184" s="300" t="n">
        <v>22</v>
      </c>
      <c r="E6184" s="301" t="n">
        <v>43685</v>
      </c>
      <c r="F6184" s="300" t="n">
        <v>5296</v>
      </c>
      <c r="G6184" s="325" t="n">
        <v>7351</v>
      </c>
      <c r="H6184" s="300" t="n">
        <v>7045</v>
      </c>
      <c r="I6184" s="300" t="n">
        <v>5</v>
      </c>
      <c r="J6184" s="320">
        <f>+(((G6184-F6184)-(H6184-F6184))/(H6184-F6184))*100</f>
        <v/>
      </c>
      <c r="K6184" s="321" t="n"/>
      <c r="L6184" s="322">
        <f>AVERAGE(J6184:J6185)</f>
        <v/>
      </c>
      <c r="M6184" s="322">
        <f>_xlfn.STDEV.S(J6184,J6185)</f>
        <v/>
      </c>
      <c r="N6184" s="304" t="n"/>
    </row>
    <row r="6185" ht="15.75" customHeight="1" s="412">
      <c r="A6185" s="300" t="n">
        <v>6258</v>
      </c>
      <c r="B6185" s="300" t="n">
        <v>252</v>
      </c>
      <c r="C6185" s="300" t="inlineStr">
        <is>
          <t>T400</t>
        </is>
      </c>
      <c r="D6185" s="300" t="n">
        <v>22</v>
      </c>
      <c r="E6185" s="301" t="n">
        <v>43685</v>
      </c>
      <c r="F6185" s="300" t="n">
        <v>5296</v>
      </c>
      <c r="G6185" s="325" t="n">
        <v>7498</v>
      </c>
      <c r="H6185" s="300" t="n">
        <v>7180</v>
      </c>
      <c r="I6185" s="300" t="n"/>
      <c r="J6185" s="320">
        <f>+(((G6185-F6185)-(H6185-F6185))/(H6185-F6185))*100</f>
        <v/>
      </c>
      <c r="K6185" s="321" t="n"/>
      <c r="L6185" s="323" t="n"/>
      <c r="M6185" s="324" t="n"/>
      <c r="N6185" s="304" t="n"/>
    </row>
    <row r="6186" ht="15.75" customHeight="1" s="412">
      <c r="A6186" s="300" t="n">
        <v>6259</v>
      </c>
      <c r="B6186" s="300" t="n">
        <v>253</v>
      </c>
      <c r="C6186" s="300" t="inlineStr">
        <is>
          <t>T401</t>
        </is>
      </c>
      <c r="D6186" s="300" t="n">
        <v>22</v>
      </c>
      <c r="E6186" s="301" t="n">
        <v>43685</v>
      </c>
      <c r="F6186" s="300" t="n">
        <v>5257</v>
      </c>
      <c r="G6186" s="325" t="n">
        <v>8278</v>
      </c>
      <c r="H6186" s="300" t="n">
        <v>7791</v>
      </c>
      <c r="I6186" s="300" t="n">
        <v>8</v>
      </c>
      <c r="J6186" s="320">
        <f>+(((G6186-F6186)-(H6186-F6186))/(H6186-F6186))*100</f>
        <v/>
      </c>
      <c r="K6186" s="321" t="n"/>
      <c r="L6186" s="322">
        <f>AVERAGE(J6186:J6187)</f>
        <v/>
      </c>
      <c r="M6186" s="322">
        <f>_xlfn.STDEV.S(J6186,J6187)</f>
        <v/>
      </c>
      <c r="N6186" s="304" t="n"/>
    </row>
    <row r="6187" ht="15.75" customHeight="1" s="412">
      <c r="A6187" s="300" t="n">
        <v>6260</v>
      </c>
      <c r="B6187" s="300" t="n">
        <v>253</v>
      </c>
      <c r="C6187" s="300" t="inlineStr">
        <is>
          <t>T401</t>
        </is>
      </c>
      <c r="D6187" s="300" t="n">
        <v>22</v>
      </c>
      <c r="E6187" s="301" t="n">
        <v>43685</v>
      </c>
      <c r="F6187" s="300" t="n">
        <v>5257</v>
      </c>
      <c r="G6187" s="325" t="n">
        <v>8260</v>
      </c>
      <c r="H6187" s="300" t="n">
        <v>7788</v>
      </c>
      <c r="I6187" s="300" t="n"/>
      <c r="J6187" s="320">
        <f>+(((G6187-F6187)-(H6187-F6187))/(H6187-F6187))*100</f>
        <v/>
      </c>
      <c r="K6187" s="321" t="n"/>
      <c r="L6187" s="323" t="n"/>
      <c r="M6187" s="324" t="n"/>
      <c r="N6187" s="304" t="n"/>
    </row>
    <row r="6188" ht="15.75" customHeight="1" s="412">
      <c r="A6188" s="300" t="n">
        <v>6261</v>
      </c>
      <c r="B6188" s="300" t="n">
        <v>254</v>
      </c>
      <c r="C6188" s="300" t="inlineStr">
        <is>
          <t>T402</t>
        </is>
      </c>
      <c r="D6188" s="300" t="n">
        <v>22</v>
      </c>
      <c r="E6188" s="301" t="n">
        <v>43685</v>
      </c>
      <c r="F6188" s="300" t="n">
        <v>5257</v>
      </c>
      <c r="G6188" s="325" t="n">
        <v>7074</v>
      </c>
      <c r="H6188" s="300" t="n">
        <v>6780</v>
      </c>
      <c r="I6188" s="300" t="n">
        <v>7</v>
      </c>
      <c r="J6188" s="320">
        <f>+(((G6188-F6188)-(H6188-F6188))/(H6188-F6188))*100</f>
        <v/>
      </c>
      <c r="K6188" s="321" t="n"/>
      <c r="L6188" s="322">
        <f>AVERAGE(J6188:J6189)</f>
        <v/>
      </c>
      <c r="M6188" s="322">
        <f>_xlfn.STDEV.S(J6188,J6189)</f>
        <v/>
      </c>
      <c r="N6188" s="304" t="n"/>
    </row>
    <row r="6189" ht="15.75" customHeight="1" s="412">
      <c r="A6189" s="300" t="n">
        <v>6262</v>
      </c>
      <c r="B6189" s="300" t="n">
        <v>254</v>
      </c>
      <c r="C6189" s="300" t="inlineStr">
        <is>
          <t>T402</t>
        </is>
      </c>
      <c r="D6189" s="300" t="n">
        <v>22</v>
      </c>
      <c r="E6189" s="301" t="n">
        <v>43685</v>
      </c>
      <c r="F6189" s="300" t="n">
        <v>5257</v>
      </c>
      <c r="G6189" s="325" t="n">
        <v>6888</v>
      </c>
      <c r="H6189" s="300" t="n">
        <v>6631</v>
      </c>
      <c r="I6189" s="300" t="n"/>
      <c r="J6189" s="320">
        <f>+(((G6189-F6189)-(H6189-F6189))/(H6189-F6189))*100</f>
        <v/>
      </c>
      <c r="K6189" s="321" t="n"/>
      <c r="L6189" s="323" t="n"/>
      <c r="M6189" s="324" t="n"/>
      <c r="N6189" s="304" t="n"/>
    </row>
    <row r="6190" ht="15.75" customHeight="1" s="412">
      <c r="A6190" s="300" t="n">
        <v>6263</v>
      </c>
      <c r="B6190" s="300" t="n">
        <v>255</v>
      </c>
      <c r="C6190" s="300" t="inlineStr">
        <is>
          <t>T403</t>
        </is>
      </c>
      <c r="D6190" s="300" t="n">
        <v>22</v>
      </c>
      <c r="E6190" s="301" t="n">
        <v>43685</v>
      </c>
      <c r="F6190" s="300" t="n">
        <v>5260</v>
      </c>
      <c r="G6190" s="325" t="n">
        <v>7872</v>
      </c>
      <c r="H6190" s="300" t="n">
        <v>7446</v>
      </c>
      <c r="I6190" s="300" t="n">
        <v>6</v>
      </c>
      <c r="J6190" s="320">
        <f>+(((G6190-F6190)-(H6190-F6190))/(H6190-F6190))*100</f>
        <v/>
      </c>
      <c r="K6190" s="321" t="n"/>
      <c r="L6190" s="322">
        <f>AVERAGE(J6190:J6191)</f>
        <v/>
      </c>
      <c r="M6190" s="322">
        <f>_xlfn.STDEV.S(J6190,J6191)</f>
        <v/>
      </c>
      <c r="N6190" s="304" t="n"/>
    </row>
    <row r="6191" ht="15.75" customHeight="1" s="412">
      <c r="A6191" s="300" t="n">
        <v>6264</v>
      </c>
      <c r="B6191" s="300" t="n">
        <v>255</v>
      </c>
      <c r="C6191" s="300" t="inlineStr">
        <is>
          <t>T403</t>
        </is>
      </c>
      <c r="D6191" s="300" t="n">
        <v>22</v>
      </c>
      <c r="E6191" s="301" t="n">
        <v>43685</v>
      </c>
      <c r="F6191" s="300" t="n">
        <v>5260</v>
      </c>
      <c r="G6191" s="325" t="n">
        <v>7837</v>
      </c>
      <c r="H6191" s="300" t="n">
        <v>7439</v>
      </c>
      <c r="I6191" s="300" t="n"/>
      <c r="J6191" s="320">
        <f>+(((G6191-F6191)-(H6191-F6191))/(H6191-F6191))*100</f>
        <v/>
      </c>
      <c r="K6191" s="321" t="n"/>
      <c r="L6191" s="323" t="n"/>
      <c r="M6191" s="324" t="n"/>
      <c r="N6191" s="304" t="n"/>
    </row>
    <row r="6192" ht="15.75" customHeight="1" s="412">
      <c r="A6192" s="300" t="n">
        <v>6265</v>
      </c>
      <c r="B6192" s="300" t="n">
        <v>256</v>
      </c>
      <c r="C6192" s="300" t="inlineStr">
        <is>
          <t>T404</t>
        </is>
      </c>
      <c r="D6192" s="300" t="n">
        <v>22</v>
      </c>
      <c r="E6192" s="301" t="n">
        <v>43685</v>
      </c>
      <c r="F6192" s="300" t="n">
        <v>5193</v>
      </c>
      <c r="G6192" s="325" t="n">
        <v>6996</v>
      </c>
      <c r="H6192" s="300" t="n">
        <v>6704</v>
      </c>
      <c r="I6192" s="300" t="n">
        <v>10</v>
      </c>
      <c r="J6192" s="320">
        <f>+(((G6192-F6192)-(H6192-F6192))/(H6192-F6192))*100</f>
        <v/>
      </c>
      <c r="K6192" s="321" t="n"/>
      <c r="L6192" s="322">
        <f>AVERAGE(J6192:J6193)</f>
        <v/>
      </c>
      <c r="M6192" s="322">
        <f>_xlfn.STDEV.S(J6192,J6193)</f>
        <v/>
      </c>
      <c r="N6192" s="304" t="n"/>
    </row>
    <row r="6193" ht="15.75" customHeight="1" s="412">
      <c r="A6193" s="300" t="n">
        <v>6266</v>
      </c>
      <c r="B6193" s="300" t="n">
        <v>256</v>
      </c>
      <c r="C6193" s="300" t="inlineStr">
        <is>
          <t>T404</t>
        </is>
      </c>
      <c r="D6193" s="300" t="n">
        <v>22</v>
      </c>
      <c r="E6193" s="301" t="n">
        <v>43685</v>
      </c>
      <c r="F6193" s="300" t="n">
        <v>5193</v>
      </c>
      <c r="G6193" s="325" t="n">
        <v>7041</v>
      </c>
      <c r="H6193" s="300" t="n">
        <v>6754</v>
      </c>
      <c r="I6193" s="300" t="n"/>
      <c r="J6193" s="320">
        <f>+(((G6193-F6193)-(H6193-F6193))/(H6193-F6193))*100</f>
        <v/>
      </c>
      <c r="K6193" s="321" t="n"/>
      <c r="L6193" s="323" t="n"/>
      <c r="M6193" s="324" t="n"/>
      <c r="N6193" s="304" t="n"/>
    </row>
    <row r="6194" ht="15.75" customHeight="1" s="412">
      <c r="A6194" s="300" t="n">
        <v>6267</v>
      </c>
      <c r="B6194" s="300" t="n">
        <v>257</v>
      </c>
      <c r="C6194" s="300" t="inlineStr">
        <is>
          <t>T405</t>
        </is>
      </c>
      <c r="D6194" s="300" t="n">
        <v>22</v>
      </c>
      <c r="E6194" s="301" t="n">
        <v>43685</v>
      </c>
      <c r="F6194" s="300" t="n">
        <v>5226</v>
      </c>
      <c r="G6194" s="325" t="n">
        <v>7145</v>
      </c>
      <c r="H6194" s="300" t="n">
        <v>6851</v>
      </c>
      <c r="I6194" s="300" t="n">
        <v>10</v>
      </c>
      <c r="J6194" s="320">
        <f>+(((G6194-F6194)-(H6194-F6194))/(H6194-F6194))*100</f>
        <v/>
      </c>
      <c r="K6194" s="321" t="n"/>
      <c r="L6194" s="322">
        <f>AVERAGE(J6194:J6195)</f>
        <v/>
      </c>
      <c r="M6194" s="322">
        <f>_xlfn.STDEV.S(J6194,J6195)</f>
        <v/>
      </c>
      <c r="N6194" s="304" t="n"/>
    </row>
    <row r="6195" ht="15.75" customHeight="1" s="412">
      <c r="A6195" s="300" t="n">
        <v>6268</v>
      </c>
      <c r="B6195" s="300" t="n">
        <v>257</v>
      </c>
      <c r="C6195" s="300" t="inlineStr">
        <is>
          <t>T405</t>
        </is>
      </c>
      <c r="D6195" s="300" t="n">
        <v>22</v>
      </c>
      <c r="E6195" s="301" t="n">
        <v>43685</v>
      </c>
      <c r="F6195" s="300" t="n">
        <v>5226</v>
      </c>
      <c r="G6195" s="325" t="n">
        <v>7039</v>
      </c>
      <c r="H6195" s="300" t="n">
        <v>6773</v>
      </c>
      <c r="I6195" s="300" t="n"/>
      <c r="J6195" s="320">
        <f>+(((G6195-F6195)-(H6195-F6195))/(H6195-F6195))*100</f>
        <v/>
      </c>
      <c r="K6195" s="321" t="n"/>
      <c r="L6195" s="323" t="n"/>
      <c r="M6195" s="324" t="n"/>
      <c r="N6195" s="304" t="n"/>
    </row>
    <row r="6196" ht="15.75" customHeight="1" s="412">
      <c r="A6196" s="300" t="n">
        <v>6269</v>
      </c>
      <c r="B6196" s="300" t="n">
        <v>258</v>
      </c>
      <c r="C6196" s="300" t="inlineStr">
        <is>
          <t>T406</t>
        </is>
      </c>
      <c r="D6196" s="300" t="n">
        <v>22</v>
      </c>
      <c r="E6196" s="301" t="n">
        <v>43685</v>
      </c>
      <c r="F6196" s="300" t="n">
        <v>5266</v>
      </c>
      <c r="G6196" s="325" t="n">
        <v>8145</v>
      </c>
      <c r="H6196" s="300" t="n">
        <v>7622</v>
      </c>
      <c r="I6196" s="300" t="n">
        <v>8</v>
      </c>
      <c r="J6196" s="320">
        <f>+(((G6196-F6196)-(H6196-F6196))/(H6196-F6196))*100</f>
        <v/>
      </c>
      <c r="K6196" s="321" t="n"/>
      <c r="L6196" s="322">
        <f>AVERAGE(J6196:J6197)</f>
        <v/>
      </c>
      <c r="M6196" s="322">
        <f>_xlfn.STDEV.S(J6196,J6197)</f>
        <v/>
      </c>
      <c r="N6196" s="304" t="n"/>
    </row>
    <row r="6197" ht="15.75" customHeight="1" s="412">
      <c r="A6197" s="300" t="n">
        <v>6270</v>
      </c>
      <c r="B6197" s="300" t="n">
        <v>258</v>
      </c>
      <c r="C6197" s="300" t="inlineStr">
        <is>
          <t>T406</t>
        </is>
      </c>
      <c r="D6197" s="300" t="n">
        <v>22</v>
      </c>
      <c r="E6197" s="301" t="n">
        <v>43685</v>
      </c>
      <c r="F6197" s="300" t="n">
        <v>5266</v>
      </c>
      <c r="G6197" s="325" t="n">
        <v>8230</v>
      </c>
      <c r="H6197" s="300" t="n">
        <v>7712</v>
      </c>
      <c r="I6197" s="300" t="n"/>
      <c r="J6197" s="320">
        <f>+(((G6197-F6197)-(H6197-F6197))/(H6197-F6197))*100</f>
        <v/>
      </c>
      <c r="K6197" s="321" t="n"/>
      <c r="L6197" s="323" t="n"/>
      <c r="M6197" s="324" t="n"/>
      <c r="N6197" s="304" t="n"/>
    </row>
    <row r="6198" ht="15.75" customHeight="1" s="412">
      <c r="A6198" s="300" t="n">
        <v>6271</v>
      </c>
      <c r="B6198" s="300" t="n">
        <v>259</v>
      </c>
      <c r="C6198" s="300" t="inlineStr">
        <is>
          <t>T407</t>
        </is>
      </c>
      <c r="D6198" s="300" t="n">
        <v>22</v>
      </c>
      <c r="E6198" s="301" t="n">
        <v>43685</v>
      </c>
      <c r="F6198" s="300" t="n">
        <v>5198</v>
      </c>
      <c r="G6198" s="325" t="n">
        <v>8104</v>
      </c>
      <c r="H6198" s="300" t="n">
        <v>7664</v>
      </c>
      <c r="I6198" s="300" t="n">
        <v>8</v>
      </c>
      <c r="J6198" s="320">
        <f>+(((G6198-F6198)-(H6198-F6198))/(H6198-F6198))*100</f>
        <v/>
      </c>
      <c r="K6198" s="321" t="n"/>
      <c r="L6198" s="322">
        <f>AVERAGE(J6198:J6199)</f>
        <v/>
      </c>
      <c r="M6198" s="322">
        <f>_xlfn.STDEV.S(J6198,J6199)</f>
        <v/>
      </c>
      <c r="N6198" s="304" t="n"/>
    </row>
    <row r="6199" ht="15.75" customHeight="1" s="412">
      <c r="A6199" s="300" t="n">
        <v>6272</v>
      </c>
      <c r="B6199" s="300" t="n">
        <v>259</v>
      </c>
      <c r="C6199" s="300" t="inlineStr">
        <is>
          <t>T407</t>
        </is>
      </c>
      <c r="D6199" s="300" t="n">
        <v>22</v>
      </c>
      <c r="E6199" s="301" t="n">
        <v>43685</v>
      </c>
      <c r="F6199" s="300" t="n">
        <v>5198</v>
      </c>
      <c r="G6199" s="325" t="n">
        <v>8108</v>
      </c>
      <c r="H6199" s="300" t="n">
        <v>7674</v>
      </c>
      <c r="I6199" s="300" t="n"/>
      <c r="J6199" s="320">
        <f>+(((G6199-F6199)-(H6199-F6199))/(H6199-F6199))*100</f>
        <v/>
      </c>
      <c r="K6199" s="321" t="n"/>
      <c r="L6199" s="323" t="n"/>
      <c r="M6199" s="324" t="n"/>
      <c r="N6199" s="304" t="n"/>
    </row>
    <row r="6200" ht="15.75" customHeight="1" s="412">
      <c r="A6200" s="300" t="n">
        <v>6273</v>
      </c>
      <c r="B6200" s="300" t="n">
        <v>260</v>
      </c>
      <c r="C6200" s="300" t="inlineStr">
        <is>
          <t>T408</t>
        </is>
      </c>
      <c r="D6200" s="300" t="n">
        <v>22</v>
      </c>
      <c r="E6200" s="301" t="n">
        <v>43685</v>
      </c>
      <c r="F6200" s="300" t="n">
        <v>5247</v>
      </c>
      <c r="G6200" s="325" t="n">
        <v>6939</v>
      </c>
      <c r="H6200" s="300" t="n">
        <v>6676</v>
      </c>
      <c r="I6200" s="300" t="n">
        <v>6</v>
      </c>
      <c r="J6200" s="320">
        <f>+(((G6200-F6200)-(H6200-F6200))/(H6200-F6200))*100</f>
        <v/>
      </c>
      <c r="K6200" s="321" t="n"/>
      <c r="L6200" s="322">
        <f>AVERAGE(J6200:J6201)</f>
        <v/>
      </c>
      <c r="M6200" s="322">
        <f>_xlfn.STDEV.S(J6200,J6201)</f>
        <v/>
      </c>
      <c r="N6200" s="304" t="n"/>
    </row>
    <row r="6201" ht="15.75" customHeight="1" s="412">
      <c r="A6201" s="300" t="n">
        <v>6274</v>
      </c>
      <c r="B6201" s="300" t="n">
        <v>260</v>
      </c>
      <c r="C6201" s="300" t="inlineStr">
        <is>
          <t>T408</t>
        </is>
      </c>
      <c r="D6201" s="300" t="n">
        <v>22</v>
      </c>
      <c r="E6201" s="301" t="n">
        <v>43685</v>
      </c>
      <c r="F6201" s="300" t="n">
        <v>5247</v>
      </c>
      <c r="G6201" s="325" t="n">
        <v>7153</v>
      </c>
      <c r="H6201" s="300" t="n">
        <v>6872</v>
      </c>
      <c r="I6201" s="300" t="n"/>
      <c r="J6201" s="320">
        <f>+(((G6201-F6201)-(H6201-F6201))/(H6201-F6201))*100</f>
        <v/>
      </c>
      <c r="K6201" s="321" t="n"/>
      <c r="L6201" s="323" t="n"/>
      <c r="M6201" s="324" t="n"/>
      <c r="N6201" s="304" t="n"/>
    </row>
    <row r="6202" ht="15.75" customHeight="1" s="412">
      <c r="A6202" s="300" t="n">
        <v>6275</v>
      </c>
      <c r="B6202" s="300" t="n">
        <v>261</v>
      </c>
      <c r="C6202" s="300" t="inlineStr">
        <is>
          <t>T409</t>
        </is>
      </c>
      <c r="D6202" s="300" t="n">
        <v>22</v>
      </c>
      <c r="E6202" s="301" t="n">
        <v>43685</v>
      </c>
      <c r="F6202" s="300" t="n">
        <v>5229</v>
      </c>
      <c r="G6202" s="325" t="n">
        <v>7565</v>
      </c>
      <c r="H6202" s="300" t="n">
        <v>7196</v>
      </c>
      <c r="I6202" s="300" t="n">
        <v>9</v>
      </c>
      <c r="J6202" s="320">
        <f>+(((G6202-F6202)-(H6202-F6202))/(H6202-F6202))*100</f>
        <v/>
      </c>
      <c r="K6202" s="321" t="n"/>
      <c r="L6202" s="322">
        <f>AVERAGE(J6202:J6203)</f>
        <v/>
      </c>
      <c r="M6202" s="322">
        <f>_xlfn.STDEV.S(J6202,J6203)</f>
        <v/>
      </c>
      <c r="N6202" s="304" t="n"/>
    </row>
    <row r="6203" ht="15.75" customHeight="1" s="412">
      <c r="A6203" s="300" t="n">
        <v>6276</v>
      </c>
      <c r="B6203" s="300" t="n">
        <v>261</v>
      </c>
      <c r="C6203" s="300" t="inlineStr">
        <is>
          <t>T409</t>
        </is>
      </c>
      <c r="D6203" s="300" t="n">
        <v>22</v>
      </c>
      <c r="E6203" s="301" t="n">
        <v>43685</v>
      </c>
      <c r="F6203" s="300" t="n">
        <v>5229</v>
      </c>
      <c r="G6203" s="325" t="n">
        <v>7512</v>
      </c>
      <c r="H6203" s="300" t="n">
        <v>7164</v>
      </c>
      <c r="I6203" s="300" t="n"/>
      <c r="J6203" s="320">
        <f>+(((G6203-F6203)-(H6203-F6203))/(H6203-F6203))*100</f>
        <v/>
      </c>
      <c r="K6203" s="321" t="n"/>
      <c r="L6203" s="323" t="n"/>
      <c r="M6203" s="324" t="n"/>
      <c r="N6203" s="304" t="n"/>
    </row>
    <row r="6204" ht="15.75" customHeight="1" s="412">
      <c r="A6204" s="300" t="n">
        <v>6277</v>
      </c>
      <c r="B6204" s="300" t="n">
        <v>262</v>
      </c>
      <c r="C6204" s="300" t="inlineStr">
        <is>
          <t>T410</t>
        </is>
      </c>
      <c r="D6204" s="300" t="n">
        <v>22</v>
      </c>
      <c r="E6204" s="301" t="n">
        <v>43685</v>
      </c>
      <c r="F6204" s="300" t="n">
        <v>5194</v>
      </c>
      <c r="G6204" s="325" t="n">
        <v>7357</v>
      </c>
      <c r="H6204" s="300" t="n">
        <v>7002</v>
      </c>
      <c r="I6204" s="300" t="n">
        <v>8</v>
      </c>
      <c r="J6204" s="320">
        <f>+(((G6204-F6204)-(H6204-F6204))/(H6204-F6204))*100</f>
        <v/>
      </c>
      <c r="K6204" s="321" t="n"/>
      <c r="L6204" s="322">
        <f>AVERAGE(J6204:J6205)</f>
        <v/>
      </c>
      <c r="M6204" s="322">
        <f>_xlfn.STDEV.S(J6204,J6205)</f>
        <v/>
      </c>
      <c r="N6204" s="304" t="n"/>
    </row>
    <row r="6205" ht="15.75" customHeight="1" s="412">
      <c r="A6205" s="300" t="n">
        <v>6278</v>
      </c>
      <c r="B6205" s="300" t="n">
        <v>262</v>
      </c>
      <c r="C6205" s="300" t="inlineStr">
        <is>
          <t>T410</t>
        </is>
      </c>
      <c r="D6205" s="300" t="n">
        <v>22</v>
      </c>
      <c r="E6205" s="301" t="n">
        <v>43685</v>
      </c>
      <c r="F6205" s="300" t="n">
        <v>5194</v>
      </c>
      <c r="G6205" s="325" t="n">
        <v>7217</v>
      </c>
      <c r="H6205" s="300" t="n">
        <v>6902</v>
      </c>
      <c r="I6205" s="300" t="n"/>
      <c r="J6205" s="320">
        <f>+(((G6205-F6205)-(H6205-F6205))/(H6205-F6205))*100</f>
        <v/>
      </c>
      <c r="K6205" s="321" t="n"/>
      <c r="L6205" s="323" t="n"/>
      <c r="M6205" s="324" t="n"/>
      <c r="N6205" s="304" t="n"/>
    </row>
    <row r="6206" ht="15.75" customHeight="1" s="412">
      <c r="A6206" s="300" t="n">
        <v>6279</v>
      </c>
      <c r="B6206" s="300" t="n">
        <v>263</v>
      </c>
      <c r="C6206" s="300" t="inlineStr">
        <is>
          <t>T411</t>
        </is>
      </c>
      <c r="D6206" s="300" t="n">
        <v>22</v>
      </c>
      <c r="E6206" s="301" t="n">
        <v>43685</v>
      </c>
      <c r="F6206" s="300" t="n">
        <v>5258</v>
      </c>
      <c r="G6206" s="325" t="n">
        <v>7396</v>
      </c>
      <c r="H6206" s="300" t="n">
        <v>7048</v>
      </c>
      <c r="I6206" s="300" t="n">
        <v>8</v>
      </c>
      <c r="J6206" s="320">
        <f>+(((G6206-F6206)-(H6206-F6206))/(H6206-F6206))*100</f>
        <v/>
      </c>
      <c r="K6206" s="321" t="n"/>
      <c r="L6206" s="322">
        <f>AVERAGE(J6206:J6207)</f>
        <v/>
      </c>
      <c r="M6206" s="322">
        <f>_xlfn.STDEV.S(J6206,J6207)</f>
        <v/>
      </c>
      <c r="N6206" s="304" t="n"/>
    </row>
    <row r="6207" ht="15.75" customHeight="1" s="412">
      <c r="A6207" s="300" t="n">
        <v>6280</v>
      </c>
      <c r="B6207" s="300" t="n">
        <v>263</v>
      </c>
      <c r="C6207" s="300" t="inlineStr">
        <is>
          <t>T411</t>
        </is>
      </c>
      <c r="D6207" s="300" t="n">
        <v>22</v>
      </c>
      <c r="E6207" s="301" t="n">
        <v>43685</v>
      </c>
      <c r="F6207" s="300" t="n">
        <v>5258</v>
      </c>
      <c r="G6207" s="325" t="n">
        <v>7199</v>
      </c>
      <c r="H6207" s="300" t="n">
        <v>6899</v>
      </c>
      <c r="I6207" s="300" t="n"/>
      <c r="J6207" s="320">
        <f>+(((G6207-F6207)-(H6207-F6207))/(H6207-F6207))*100</f>
        <v/>
      </c>
      <c r="K6207" s="321" t="n"/>
      <c r="L6207" s="323" t="n"/>
      <c r="M6207" s="324" t="n"/>
      <c r="N6207" s="304" t="n"/>
    </row>
    <row r="6208" ht="15.75" customHeight="1" s="412">
      <c r="A6208" s="300" t="n">
        <v>6281</v>
      </c>
      <c r="B6208" s="300" t="n">
        <v>264</v>
      </c>
      <c r="C6208" s="300" t="inlineStr">
        <is>
          <t>T412</t>
        </is>
      </c>
      <c r="D6208" s="300" t="n">
        <v>22</v>
      </c>
      <c r="E6208" s="301" t="n">
        <v>43685</v>
      </c>
      <c r="F6208" s="300" t="n">
        <v>5312</v>
      </c>
      <c r="G6208" s="325" t="n">
        <v>7487</v>
      </c>
      <c r="H6208" s="300" t="n">
        <v>7138</v>
      </c>
      <c r="I6208" s="300" t="n">
        <v>7</v>
      </c>
      <c r="J6208" s="320">
        <f>+(((G6208-F6208)-(H6208-F6208))/(H6208-F6208))*100</f>
        <v/>
      </c>
      <c r="K6208" s="321" t="n"/>
      <c r="L6208" s="322">
        <f>AVERAGE(J6208:J6209)</f>
        <v/>
      </c>
      <c r="M6208" s="322">
        <f>_xlfn.STDEV.S(J6208,J6209)</f>
        <v/>
      </c>
      <c r="N6208" s="304" t="n"/>
    </row>
    <row r="6209" ht="15.75" customHeight="1" s="412">
      <c r="A6209" s="300" t="n">
        <v>6282</v>
      </c>
      <c r="B6209" s="300" t="n">
        <v>264</v>
      </c>
      <c r="C6209" s="300" t="inlineStr">
        <is>
          <t>T412</t>
        </is>
      </c>
      <c r="D6209" s="300" t="n">
        <v>22</v>
      </c>
      <c r="E6209" s="301" t="n">
        <v>43685</v>
      </c>
      <c r="F6209" s="300" t="n">
        <v>5312</v>
      </c>
      <c r="G6209" s="325" t="n">
        <v>7580</v>
      </c>
      <c r="H6209" s="300" t="n">
        <v>7257</v>
      </c>
      <c r="I6209" s="300" t="n"/>
      <c r="J6209" s="320">
        <f>+(((G6209-F6209)-(H6209-F6209))/(H6209-F6209))*100</f>
        <v/>
      </c>
      <c r="K6209" s="321" t="n"/>
      <c r="L6209" s="323" t="n"/>
      <c r="M6209" s="324" t="n"/>
      <c r="N6209" s="304" t="n"/>
    </row>
    <row r="6210" ht="15.75" customHeight="1" s="412">
      <c r="A6210" s="300" t="n">
        <v>6283</v>
      </c>
      <c r="B6210" s="300" t="n">
        <v>265</v>
      </c>
      <c r="C6210" s="300" t="inlineStr">
        <is>
          <t>T413</t>
        </is>
      </c>
      <c r="D6210" s="300" t="n">
        <v>22</v>
      </c>
      <c r="E6210" s="301" t="n">
        <v>43685</v>
      </c>
      <c r="F6210" s="300" t="n">
        <v>5235</v>
      </c>
      <c r="G6210" s="325" t="n">
        <v>7081</v>
      </c>
      <c r="H6210" s="300" t="n">
        <v>6808</v>
      </c>
      <c r="I6210" s="300" t="n">
        <v>6</v>
      </c>
      <c r="J6210" s="320">
        <f>+(((G6210-F6210)-(H6210-F6210))/(H6210-F6210))*100</f>
        <v/>
      </c>
      <c r="K6210" s="321" t="n"/>
      <c r="L6210" s="322">
        <f>AVERAGE(J6210:J6211)</f>
        <v/>
      </c>
      <c r="M6210" s="322">
        <f>_xlfn.STDEV.S(J6210,J6211)</f>
        <v/>
      </c>
      <c r="N6210" s="304" t="n"/>
    </row>
    <row r="6211" ht="15.75" customHeight="1" s="412">
      <c r="A6211" s="300" t="n">
        <v>6284</v>
      </c>
      <c r="B6211" s="300" t="n">
        <v>265</v>
      </c>
      <c r="C6211" s="300" t="inlineStr">
        <is>
          <t>T413</t>
        </is>
      </c>
      <c r="D6211" s="300" t="n">
        <v>22</v>
      </c>
      <c r="E6211" s="301" t="n">
        <v>43685</v>
      </c>
      <c r="F6211" s="300" t="n">
        <v>5235</v>
      </c>
      <c r="G6211" s="325" t="n">
        <v>7158</v>
      </c>
      <c r="H6211" s="300" t="n">
        <v>6885</v>
      </c>
      <c r="I6211" s="300" t="n"/>
      <c r="J6211" s="320">
        <f>+(((G6211-F6211)-(H6211-F6211))/(H6211-F6211))*100</f>
        <v/>
      </c>
      <c r="K6211" s="321" t="n"/>
      <c r="L6211" s="323" t="n"/>
      <c r="M6211" s="324" t="n"/>
      <c r="N6211" s="304" t="n"/>
    </row>
    <row r="6212" ht="15.75" customHeight="1" s="412">
      <c r="A6212" s="300" t="n">
        <v>6285</v>
      </c>
      <c r="B6212" s="300" t="n">
        <v>266</v>
      </c>
      <c r="C6212" s="300" t="inlineStr">
        <is>
          <t>T414</t>
        </is>
      </c>
      <c r="D6212" s="300" t="n">
        <v>22</v>
      </c>
      <c r="E6212" s="301" t="n">
        <v>43685</v>
      </c>
      <c r="F6212" s="300" t="n">
        <v>5209</v>
      </c>
      <c r="G6212" s="325" t="n">
        <v>7970</v>
      </c>
      <c r="H6212" s="300" t="n">
        <v>7571</v>
      </c>
      <c r="I6212" s="300" t="n">
        <v>6</v>
      </c>
      <c r="J6212" s="320">
        <f>+(((G6212-F6212)-(H6212-F6212))/(H6212-F6212))*100</f>
        <v/>
      </c>
      <c r="K6212" s="321" t="n"/>
      <c r="L6212" s="322">
        <f>AVERAGE(J6212:J6213)</f>
        <v/>
      </c>
      <c r="M6212" s="322">
        <f>_xlfn.STDEV.S(J6212,J6213)</f>
        <v/>
      </c>
      <c r="N6212" s="304" t="n"/>
    </row>
    <row r="6213" ht="15.75" customHeight="1" s="412">
      <c r="A6213" s="300" t="n">
        <v>6286</v>
      </c>
      <c r="B6213" s="300" t="n">
        <v>266</v>
      </c>
      <c r="C6213" s="300" t="inlineStr">
        <is>
          <t>T414</t>
        </is>
      </c>
      <c r="D6213" s="300" t="n">
        <v>22</v>
      </c>
      <c r="E6213" s="301" t="n">
        <v>43685</v>
      </c>
      <c r="F6213" s="300" t="n">
        <v>5209</v>
      </c>
      <c r="G6213" s="325" t="n">
        <v>7976</v>
      </c>
      <c r="H6213" s="300" t="n">
        <v>7547</v>
      </c>
      <c r="I6213" s="300" t="n"/>
      <c r="J6213" s="320">
        <f>+(((G6213-F6213)-(H6213-F6213))/(H6213-F6213))*100</f>
        <v/>
      </c>
      <c r="K6213" s="321" t="n"/>
      <c r="L6213" s="323" t="n"/>
      <c r="M6213" s="324" t="n"/>
      <c r="N6213" s="304" t="n"/>
    </row>
    <row r="6214" ht="15.75" customHeight="1" s="412">
      <c r="A6214" s="300" t="n">
        <v>6287</v>
      </c>
      <c r="B6214" s="300" t="n">
        <v>267</v>
      </c>
      <c r="C6214" s="300" t="inlineStr">
        <is>
          <t>T415</t>
        </is>
      </c>
      <c r="D6214" s="300" t="n">
        <v>22</v>
      </c>
      <c r="E6214" s="301" t="n">
        <v>43685</v>
      </c>
      <c r="F6214" s="300" t="n">
        <v>5263</v>
      </c>
      <c r="G6214" s="325" t="n">
        <v>7480</v>
      </c>
      <c r="H6214" s="300" t="n">
        <v>7148</v>
      </c>
      <c r="I6214" s="300" t="n">
        <v>5</v>
      </c>
      <c r="J6214" s="320">
        <f>+(((G6214-F6214)-(H6214-F6214))/(H6214-F6214))*100</f>
        <v/>
      </c>
      <c r="K6214" s="321" t="n"/>
      <c r="L6214" s="322">
        <f>AVERAGE(J6214:J6215)</f>
        <v/>
      </c>
      <c r="M6214" s="322">
        <f>_xlfn.STDEV.S(J6214,J6215)</f>
        <v/>
      </c>
      <c r="N6214" s="304" t="n"/>
    </row>
    <row r="6215" ht="15.75" customHeight="1" s="412">
      <c r="A6215" s="300" t="n">
        <v>6288</v>
      </c>
      <c r="B6215" s="300" t="n">
        <v>267</v>
      </c>
      <c r="C6215" s="300" t="inlineStr">
        <is>
          <t>T415</t>
        </is>
      </c>
      <c r="D6215" s="300" t="n">
        <v>22</v>
      </c>
      <c r="E6215" s="301" t="n">
        <v>43685</v>
      </c>
      <c r="F6215" s="300" t="n">
        <v>5263</v>
      </c>
      <c r="G6215" s="325" t="n">
        <v>7369</v>
      </c>
      <c r="H6215" s="300" t="n">
        <v>7035</v>
      </c>
      <c r="I6215" s="300" t="n"/>
      <c r="J6215" s="320">
        <f>+(((G6215-F6215)-(H6215-F6215))/(H6215-F6215))*100</f>
        <v/>
      </c>
      <c r="K6215" s="321" t="n"/>
      <c r="L6215" s="323" t="n"/>
      <c r="M6215" s="324" t="n"/>
      <c r="N6215" s="304" t="n"/>
    </row>
    <row r="6216" ht="15.75" customHeight="1" s="412">
      <c r="A6216" s="300" t="n">
        <v>6289</v>
      </c>
      <c r="B6216" s="300" t="n">
        <v>268</v>
      </c>
      <c r="C6216" s="300" t="inlineStr">
        <is>
          <t>T416</t>
        </is>
      </c>
      <c r="D6216" s="300" t="n">
        <v>22</v>
      </c>
      <c r="E6216" s="301" t="n">
        <v>43685</v>
      </c>
      <c r="F6216" s="300" t="n">
        <v>5219</v>
      </c>
      <c r="G6216" s="325" t="n">
        <v>7827</v>
      </c>
      <c r="H6216" s="300" t="n">
        <v>7404</v>
      </c>
      <c r="I6216" s="300" t="n">
        <v>11</v>
      </c>
      <c r="J6216" s="320">
        <f>+(((G6216-F6216)-(H6216-F6216))/(H6216-F6216))*100</f>
        <v/>
      </c>
      <c r="K6216" s="321" t="n"/>
      <c r="L6216" s="322">
        <f>AVERAGE(J6216:J6217)</f>
        <v/>
      </c>
      <c r="M6216" s="322">
        <f>_xlfn.STDEV.S(J6216,J6217)</f>
        <v/>
      </c>
      <c r="N6216" s="304" t="n"/>
    </row>
    <row r="6217" ht="15.75" customHeight="1" s="412">
      <c r="A6217" s="300" t="n">
        <v>6290</v>
      </c>
      <c r="B6217" s="300" t="n">
        <v>268</v>
      </c>
      <c r="C6217" s="300" t="inlineStr">
        <is>
          <t>T416</t>
        </is>
      </c>
      <c r="D6217" s="300" t="n">
        <v>22</v>
      </c>
      <c r="E6217" s="301" t="n">
        <v>43685</v>
      </c>
      <c r="F6217" s="300" t="n">
        <v>5219</v>
      </c>
      <c r="G6217" s="325" t="n">
        <v>7919</v>
      </c>
      <c r="H6217" s="300" t="n">
        <v>7465</v>
      </c>
      <c r="I6217" s="300" t="n"/>
      <c r="J6217" s="320">
        <f>+(((G6217-F6217)-(H6217-F6217))/(H6217-F6217))*100</f>
        <v/>
      </c>
      <c r="K6217" s="321" t="n"/>
      <c r="L6217" s="323" t="n"/>
      <c r="M6217" s="324" t="n"/>
      <c r="N6217" s="304" t="n"/>
    </row>
    <row r="6218" ht="15.75" customHeight="1" s="412">
      <c r="A6218" s="300" t="n">
        <v>6291</v>
      </c>
      <c r="B6218" s="300" t="n">
        <v>269</v>
      </c>
      <c r="C6218" s="300" t="inlineStr">
        <is>
          <t>T417</t>
        </is>
      </c>
      <c r="D6218" s="300" t="n">
        <v>22</v>
      </c>
      <c r="E6218" s="301" t="n">
        <v>43685</v>
      </c>
      <c r="F6218" s="300" t="n">
        <v>5241</v>
      </c>
      <c r="G6218" s="325" t="n">
        <v>7560</v>
      </c>
      <c r="H6218" s="300" t="n">
        <v>7176</v>
      </c>
      <c r="I6218" s="300" t="n">
        <v>7</v>
      </c>
      <c r="J6218" s="320">
        <f>+(((G6218-F6218)-(H6218-F6218))/(H6218-F6218))*100</f>
        <v/>
      </c>
      <c r="K6218" s="321" t="n"/>
      <c r="L6218" s="322">
        <f>AVERAGE(J6218:J6219)</f>
        <v/>
      </c>
      <c r="M6218" s="322">
        <f>_xlfn.STDEV.S(J6218,J6219)</f>
        <v/>
      </c>
      <c r="N6218" s="304" t="n"/>
    </row>
    <row r="6219" ht="15.75" customHeight="1" s="412">
      <c r="A6219" s="300" t="n">
        <v>6292</v>
      </c>
      <c r="B6219" s="300" t="n">
        <v>269</v>
      </c>
      <c r="C6219" s="300" t="inlineStr">
        <is>
          <t>T417</t>
        </is>
      </c>
      <c r="D6219" s="300" t="n">
        <v>22</v>
      </c>
      <c r="E6219" s="301" t="n">
        <v>43685</v>
      </c>
      <c r="F6219" s="300" t="n">
        <v>5241</v>
      </c>
      <c r="G6219" s="325" t="n">
        <v>7748</v>
      </c>
      <c r="H6219" s="300" t="n">
        <v>7331</v>
      </c>
      <c r="I6219" s="300" t="n"/>
      <c r="J6219" s="320">
        <f>+(((G6219-F6219)-(H6219-F6219))/(H6219-F6219))*100</f>
        <v/>
      </c>
      <c r="K6219" s="321" t="n"/>
      <c r="L6219" s="323" t="n"/>
      <c r="M6219" s="324" t="n"/>
      <c r="N6219" s="304" t="n"/>
    </row>
    <row r="6220" ht="15.75" customHeight="1" s="412">
      <c r="A6220" s="300" t="n">
        <v>6293</v>
      </c>
      <c r="B6220" s="300" t="n">
        <v>270</v>
      </c>
      <c r="C6220" s="300" t="inlineStr">
        <is>
          <t>T418</t>
        </is>
      </c>
      <c r="D6220" s="300" t="n">
        <v>22</v>
      </c>
      <c r="E6220" s="301" t="n">
        <v>43685</v>
      </c>
      <c r="F6220" s="300" t="n">
        <v>5254</v>
      </c>
      <c r="G6220" s="325" t="n">
        <v>6857</v>
      </c>
      <c r="H6220" s="300" t="n">
        <v>6611</v>
      </c>
      <c r="I6220" s="300" t="n">
        <v>9</v>
      </c>
      <c r="J6220" s="320">
        <f>+(((G6220-F6220)-(H6220-F6220))/(H6220-F6220))*100</f>
        <v/>
      </c>
      <c r="K6220" s="321" t="n"/>
      <c r="L6220" s="322">
        <f>AVERAGE(J6220:J6221)</f>
        <v/>
      </c>
      <c r="M6220" s="322">
        <f>_xlfn.STDEV.S(J6220,J6221)</f>
        <v/>
      </c>
      <c r="N6220" s="304" t="n"/>
    </row>
    <row r="6221" ht="15.75" customHeight="1" s="412">
      <c r="A6221" s="300" t="n">
        <v>6294</v>
      </c>
      <c r="B6221" s="300" t="n">
        <v>270</v>
      </c>
      <c r="C6221" s="300" t="inlineStr">
        <is>
          <t>T418</t>
        </is>
      </c>
      <c r="D6221" s="300" t="n">
        <v>22</v>
      </c>
      <c r="E6221" s="301" t="n">
        <v>43685</v>
      </c>
      <c r="F6221" s="300" t="n">
        <v>5254</v>
      </c>
      <c r="G6221" s="325" t="n">
        <v>6567</v>
      </c>
      <c r="H6221" s="300" t="n">
        <v>6370</v>
      </c>
      <c r="I6221" s="300" t="n"/>
      <c r="J6221" s="320">
        <f>+(((G6221-F6221)-(H6221-F6221))/(H6221-F6221))*100</f>
        <v/>
      </c>
      <c r="K6221" s="321" t="n"/>
      <c r="L6221" s="323" t="n"/>
      <c r="M6221" s="324" t="n"/>
      <c r="N6221" s="304" t="n"/>
    </row>
    <row r="6222" ht="15.75" customHeight="1" s="412">
      <c r="A6222" s="300" t="n">
        <v>6295</v>
      </c>
      <c r="B6222" s="300" t="n">
        <v>271</v>
      </c>
      <c r="C6222" s="300" t="inlineStr">
        <is>
          <t>T419</t>
        </is>
      </c>
      <c r="D6222" s="300" t="n">
        <v>22</v>
      </c>
      <c r="E6222" s="301" t="n">
        <v>43685</v>
      </c>
      <c r="F6222" s="300" t="n">
        <v>5224</v>
      </c>
      <c r="G6222" s="325" t="n">
        <v>8099</v>
      </c>
      <c r="H6222" s="300" t="n">
        <v>6683</v>
      </c>
      <c r="I6222" s="300" t="n">
        <v>6</v>
      </c>
      <c r="J6222" s="320" t="n"/>
      <c r="K6222" s="321" t="n"/>
      <c r="L6222" s="322">
        <f>AVERAGE(J6222:J6223)</f>
        <v/>
      </c>
      <c r="M6222" s="322">
        <f>_xlfn.STDEV.S(J6222,J6223)</f>
        <v/>
      </c>
      <c r="N6222" s="304" t="n"/>
    </row>
    <row r="6223" ht="15.75" customHeight="1" s="412">
      <c r="A6223" s="300" t="n">
        <v>6296</v>
      </c>
      <c r="B6223" s="300" t="n">
        <v>271</v>
      </c>
      <c r="C6223" s="300" t="inlineStr">
        <is>
          <t>T419</t>
        </is>
      </c>
      <c r="D6223" s="300" t="n">
        <v>22</v>
      </c>
      <c r="E6223" s="301" t="n">
        <v>43685</v>
      </c>
      <c r="F6223" s="300" t="n">
        <v>5224</v>
      </c>
      <c r="G6223" s="325" t="n">
        <v>8063</v>
      </c>
      <c r="H6223" s="326" t="n">
        <v>7658</v>
      </c>
      <c r="I6223" s="300" t="n"/>
      <c r="J6223" s="320">
        <f>+(((G6223-F6223)-(H6223-F6223))/(H6223-F6223))*100</f>
        <v/>
      </c>
      <c r="K6223" s="321" t="n"/>
      <c r="L6223" s="323" t="n"/>
      <c r="M6223" s="324" t="n"/>
      <c r="N6223" s="304" t="n"/>
    </row>
    <row r="6224" ht="15.75" customHeight="1" s="412">
      <c r="A6224" s="300" t="n">
        <v>6297</v>
      </c>
      <c r="B6224" s="300" t="n">
        <v>272</v>
      </c>
      <c r="C6224" s="300" t="inlineStr">
        <is>
          <t>T420</t>
        </is>
      </c>
      <c r="D6224" s="300" t="n">
        <v>22</v>
      </c>
      <c r="E6224" s="301" t="n">
        <v>43685</v>
      </c>
      <c r="F6224" s="300" t="n">
        <v>5257</v>
      </c>
      <c r="G6224" s="325" t="n">
        <v>7894</v>
      </c>
      <c r="H6224" s="300" t="n">
        <v>7508</v>
      </c>
      <c r="I6224" s="300" t="n">
        <v>6</v>
      </c>
      <c r="J6224" s="320">
        <f>+(((G6224-F6224)-(H6224-F6224))/(H6224-F6224))*100</f>
        <v/>
      </c>
      <c r="K6224" s="321" t="n"/>
      <c r="L6224" s="322">
        <f>AVERAGE(J6224:J6225)</f>
        <v/>
      </c>
      <c r="M6224" s="322">
        <f>_xlfn.STDEV.S(J6224,J6225)</f>
        <v/>
      </c>
      <c r="N6224" s="304" t="n"/>
    </row>
    <row r="6225" ht="15.75" customHeight="1" s="412">
      <c r="A6225" s="300" t="n">
        <v>6298</v>
      </c>
      <c r="B6225" s="300" t="n">
        <v>272</v>
      </c>
      <c r="C6225" s="300" t="inlineStr">
        <is>
          <t>T420</t>
        </is>
      </c>
      <c r="D6225" s="300" t="n">
        <v>22</v>
      </c>
      <c r="E6225" s="301" t="n">
        <v>43685</v>
      </c>
      <c r="F6225" s="300" t="n">
        <v>5257</v>
      </c>
      <c r="G6225" s="325" t="n">
        <v>7559</v>
      </c>
      <c r="H6225" s="300" t="n">
        <v>7208</v>
      </c>
      <c r="I6225" s="300" t="n"/>
      <c r="J6225" s="320">
        <f>+(((G6225-F6225)-(H6225-F6225))/(H6225-F6225))*100</f>
        <v/>
      </c>
      <c r="K6225" s="321" t="n"/>
      <c r="L6225" s="323" t="n"/>
      <c r="M6225" s="324" t="n"/>
      <c r="N6225" s="304" t="n"/>
    </row>
    <row r="6226" ht="15.75" customHeight="1" s="412">
      <c r="A6226" s="300" t="n">
        <v>6299</v>
      </c>
      <c r="B6226" s="300" t="n">
        <v>273</v>
      </c>
      <c r="C6226" s="300" t="inlineStr">
        <is>
          <t>T421</t>
        </is>
      </c>
      <c r="D6226" s="300" t="n">
        <v>22</v>
      </c>
      <c r="E6226" s="301" t="n">
        <v>43685</v>
      </c>
      <c r="F6226" s="300" t="n">
        <v>5242</v>
      </c>
      <c r="G6226" s="325" t="n">
        <v>7185</v>
      </c>
      <c r="H6226" s="300" t="n">
        <v>6885</v>
      </c>
      <c r="I6226" s="300" t="n">
        <v>6</v>
      </c>
      <c r="J6226" s="320">
        <f>+(((G6226-F6226)-(H6226-F6226))/(H6226-F6226))*100</f>
        <v/>
      </c>
      <c r="K6226" s="321" t="n"/>
      <c r="L6226" s="322">
        <f>AVERAGE(J6226:J6227)</f>
        <v/>
      </c>
      <c r="M6226" s="322">
        <f>_xlfn.STDEV.S(J6226,J6227)</f>
        <v/>
      </c>
      <c r="N6226" s="304" t="n"/>
    </row>
    <row r="6227" ht="15.75" customHeight="1" s="412">
      <c r="A6227" s="300" t="n">
        <v>6300</v>
      </c>
      <c r="B6227" s="300" t="n">
        <v>273</v>
      </c>
      <c r="C6227" s="300" t="inlineStr">
        <is>
          <t>T421</t>
        </is>
      </c>
      <c r="D6227" s="300" t="n">
        <v>22</v>
      </c>
      <c r="E6227" s="301" t="n">
        <v>43685</v>
      </c>
      <c r="F6227" s="300" t="n">
        <v>5242</v>
      </c>
      <c r="G6227" s="325" t="n">
        <v>7141</v>
      </c>
      <c r="H6227" s="300" t="n">
        <v>6833</v>
      </c>
      <c r="I6227" s="300" t="n"/>
      <c r="J6227" s="320">
        <f>+(((G6227-F6227)-(H6227-F6227))/(H6227-F6227))*100</f>
        <v/>
      </c>
      <c r="K6227" s="321" t="n"/>
      <c r="L6227" s="323" t="n"/>
      <c r="M6227" s="324" t="n"/>
      <c r="N6227" s="304" t="n"/>
    </row>
    <row r="6228" ht="15.75" customHeight="1" s="412">
      <c r="A6228" s="300" t="n">
        <v>6301</v>
      </c>
      <c r="B6228" s="300" t="n">
        <v>274</v>
      </c>
      <c r="C6228" s="300" t="inlineStr">
        <is>
          <t>T422</t>
        </is>
      </c>
      <c r="D6228" s="300" t="n">
        <v>22</v>
      </c>
      <c r="E6228" s="301" t="n">
        <v>43685</v>
      </c>
      <c r="F6228" s="300" t="n">
        <v>5233</v>
      </c>
      <c r="G6228" s="325" t="n">
        <v>7711</v>
      </c>
      <c r="H6228" s="300" t="n">
        <v>7322</v>
      </c>
      <c r="I6228" s="300" t="n">
        <v>10</v>
      </c>
      <c r="J6228" s="320">
        <f>+(((G6228-F6228)-(H6228-F6228))/(H6228-F6228))*100</f>
        <v/>
      </c>
      <c r="K6228" s="321" t="n"/>
      <c r="L6228" s="322">
        <f>AVERAGE(J6228:J6229)</f>
        <v/>
      </c>
      <c r="M6228" s="322">
        <f>_xlfn.STDEV.S(J6228,J6229)</f>
        <v/>
      </c>
      <c r="N6228" s="304" t="n"/>
    </row>
    <row r="6229" ht="15.75" customHeight="1" s="412">
      <c r="A6229" s="300" t="n">
        <v>6302</v>
      </c>
      <c r="B6229" s="300" t="n">
        <v>274</v>
      </c>
      <c r="C6229" s="300" t="inlineStr">
        <is>
          <t>T422</t>
        </is>
      </c>
      <c r="D6229" s="300" t="n">
        <v>22</v>
      </c>
      <c r="E6229" s="301" t="n">
        <v>43685</v>
      </c>
      <c r="F6229" s="300" t="n">
        <v>5233</v>
      </c>
      <c r="G6229" s="325" t="n">
        <v>7849</v>
      </c>
      <c r="H6229" s="300" t="n">
        <v>7422</v>
      </c>
      <c r="I6229" s="300" t="n"/>
      <c r="J6229" s="320">
        <f>+(((G6229-F6229)-(H6229-F6229))/(H6229-F6229))*100</f>
        <v/>
      </c>
      <c r="K6229" s="321" t="n"/>
      <c r="L6229" s="323" t="n"/>
      <c r="M6229" s="324" t="n"/>
      <c r="N6229" s="304" t="n"/>
    </row>
    <row r="6230" ht="15.75" customHeight="1" s="412">
      <c r="A6230" s="300" t="n">
        <v>6303</v>
      </c>
      <c r="B6230" s="300" t="n">
        <v>275</v>
      </c>
      <c r="C6230" s="300" t="inlineStr">
        <is>
          <t>T424</t>
        </is>
      </c>
      <c r="D6230" s="300" t="n">
        <v>22</v>
      </c>
      <c r="E6230" s="301" t="n">
        <v>43685</v>
      </c>
      <c r="F6230" s="300" t="n">
        <v>5274</v>
      </c>
      <c r="G6230" s="325" t="n">
        <v>7454</v>
      </c>
      <c r="H6230" s="300" t="n">
        <v>7125</v>
      </c>
      <c r="I6230" s="300" t="n">
        <v>6</v>
      </c>
      <c r="J6230" s="320">
        <f>+(((G6230-F6230)-(H6230-F6230))/(H6230-F6230))*100</f>
        <v/>
      </c>
      <c r="K6230" s="321" t="n"/>
      <c r="L6230" s="322">
        <f>AVERAGE(J6230:J6231)</f>
        <v/>
      </c>
      <c r="M6230" s="322">
        <f>_xlfn.STDEV.S(J6230,J6231)</f>
        <v/>
      </c>
      <c r="N6230" s="304" t="n"/>
    </row>
    <row r="6231" ht="15.75" customHeight="1" s="412">
      <c r="A6231" s="300" t="n">
        <v>6304</v>
      </c>
      <c r="B6231" s="300" t="n">
        <v>275</v>
      </c>
      <c r="C6231" s="300" t="inlineStr">
        <is>
          <t>T424</t>
        </is>
      </c>
      <c r="D6231" s="300" t="n">
        <v>22</v>
      </c>
      <c r="E6231" s="301" t="n">
        <v>43685</v>
      </c>
      <c r="F6231" s="300" t="n">
        <v>5274</v>
      </c>
      <c r="G6231" s="325" t="n">
        <v>7443</v>
      </c>
      <c r="H6231" s="300" t="n">
        <v>7105</v>
      </c>
      <c r="I6231" s="300" t="n"/>
      <c r="J6231" s="320">
        <f>+(((G6231-F6231)-(H6231-F6231))/(H6231-F6231))*100</f>
        <v/>
      </c>
      <c r="K6231" s="321" t="n"/>
      <c r="L6231" s="323" t="n"/>
      <c r="M6231" s="324" t="n"/>
      <c r="N6231" s="304" t="n"/>
    </row>
    <row r="6232" ht="15.75" customHeight="1" s="412">
      <c r="A6232" s="300" t="n">
        <v>6305</v>
      </c>
      <c r="B6232" s="300" t="n">
        <v>276</v>
      </c>
      <c r="C6232" s="300" t="inlineStr">
        <is>
          <t>T425</t>
        </is>
      </c>
      <c r="D6232" s="300" t="n">
        <v>22</v>
      </c>
      <c r="E6232" s="301" t="n">
        <v>43685</v>
      </c>
      <c r="F6232" s="300" t="n">
        <v>5217</v>
      </c>
      <c r="G6232" s="325" t="n">
        <v>7617</v>
      </c>
      <c r="H6232" s="300" t="n">
        <v>7257</v>
      </c>
      <c r="I6232" s="300" t="n">
        <v>6</v>
      </c>
      <c r="J6232" s="320">
        <f>+(((G6232-F6232)-(H6232-F6232))/(H6232-F6232))*100</f>
        <v/>
      </c>
      <c r="K6232" s="321" t="n"/>
      <c r="L6232" s="322">
        <f>AVERAGE(J6232:J6233)</f>
        <v/>
      </c>
      <c r="M6232" s="322">
        <f>_xlfn.STDEV.S(J6232,J6233)</f>
        <v/>
      </c>
      <c r="N6232" s="304" t="n"/>
    </row>
    <row r="6233" ht="15.75" customHeight="1" s="412">
      <c r="A6233" s="300" t="n">
        <v>6306</v>
      </c>
      <c r="B6233" s="300" t="n">
        <v>276</v>
      </c>
      <c r="C6233" s="300" t="inlineStr">
        <is>
          <t>T425</t>
        </is>
      </c>
      <c r="D6233" s="300" t="n">
        <v>22</v>
      </c>
      <c r="E6233" s="301" t="n">
        <v>43685</v>
      </c>
      <c r="F6233" s="300" t="n">
        <v>5217</v>
      </c>
      <c r="G6233" s="325" t="n">
        <v>7501</v>
      </c>
      <c r="H6233" s="300" t="n">
        <v>7153</v>
      </c>
      <c r="I6233" s="300" t="n"/>
      <c r="J6233" s="320">
        <f>+(((G6233-F6233)-(H6233-F6233))/(H6233-F6233))*100</f>
        <v/>
      </c>
      <c r="K6233" s="321" t="n"/>
      <c r="L6233" s="323" t="n"/>
      <c r="M6233" s="324" t="n"/>
      <c r="N6233" s="304" t="n"/>
    </row>
    <row r="6234" ht="15.75" customHeight="1" s="412">
      <c r="A6234" s="300" t="n">
        <v>6307</v>
      </c>
      <c r="B6234" s="300" t="n">
        <v>277</v>
      </c>
      <c r="C6234" s="300" t="inlineStr">
        <is>
          <t>T426</t>
        </is>
      </c>
      <c r="D6234" s="300" t="n">
        <v>22</v>
      </c>
      <c r="E6234" s="301" t="n">
        <v>43685</v>
      </c>
      <c r="F6234" s="300" t="n">
        <v>5252</v>
      </c>
      <c r="G6234" s="325" t="n">
        <v>8530</v>
      </c>
      <c r="H6234" s="300" t="n">
        <v>8050</v>
      </c>
      <c r="I6234" s="300" t="n">
        <v>6</v>
      </c>
      <c r="J6234" s="320">
        <f>+(((G6234-F6234)-(H6234-F6234))/(H6234-F6234))*100</f>
        <v/>
      </c>
      <c r="K6234" s="321" t="n"/>
      <c r="L6234" s="322">
        <f>AVERAGE(J6234:J6235)</f>
        <v/>
      </c>
      <c r="M6234" s="322">
        <f>_xlfn.STDEV.S(J6234,J6235)</f>
        <v/>
      </c>
      <c r="N6234" s="304" t="n"/>
    </row>
    <row r="6235" ht="15.75" customHeight="1" s="412">
      <c r="A6235" s="300" t="n">
        <v>6308</v>
      </c>
      <c r="B6235" s="300" t="n">
        <v>277</v>
      </c>
      <c r="C6235" s="300" t="inlineStr">
        <is>
          <t>T426</t>
        </is>
      </c>
      <c r="D6235" s="300" t="n">
        <v>22</v>
      </c>
      <c r="E6235" s="301" t="n">
        <v>43685</v>
      </c>
      <c r="F6235" s="300" t="n">
        <v>5252</v>
      </c>
      <c r="G6235" s="325" t="n">
        <v>8235</v>
      </c>
      <c r="H6235" s="300" t="n">
        <v>7803</v>
      </c>
      <c r="I6235" s="300" t="n"/>
      <c r="J6235" s="320">
        <f>+(((G6235-F6235)-(H6235-F6235))/(H6235-F6235))*100</f>
        <v/>
      </c>
      <c r="K6235" s="321" t="n"/>
      <c r="L6235" s="323" t="n"/>
      <c r="M6235" s="324" t="n"/>
      <c r="N6235" s="304" t="n"/>
    </row>
    <row r="6236" ht="15.75" customHeight="1" s="412">
      <c r="A6236" s="300" t="n">
        <v>6309</v>
      </c>
      <c r="B6236" s="300" t="n">
        <v>278</v>
      </c>
      <c r="C6236" s="300" t="inlineStr">
        <is>
          <t>T427</t>
        </is>
      </c>
      <c r="D6236" s="300" t="n">
        <v>22</v>
      </c>
      <c r="E6236" s="301" t="n">
        <v>43685</v>
      </c>
      <c r="F6236" s="300" t="n">
        <v>5256</v>
      </c>
      <c r="G6236" s="325" t="n">
        <v>7475</v>
      </c>
      <c r="H6236" s="300" t="n">
        <v>7163</v>
      </c>
      <c r="I6236" s="300" t="n">
        <v>7</v>
      </c>
      <c r="J6236" s="320">
        <f>+(((G6236-F6236)-(H6236-F6236))/(H6236-F6236))*100</f>
        <v/>
      </c>
      <c r="K6236" s="321" t="n"/>
      <c r="L6236" s="322">
        <f>AVERAGE(J6236:J6237)</f>
        <v/>
      </c>
      <c r="M6236" s="322">
        <f>_xlfn.STDEV.S(J6236,J6237)</f>
        <v/>
      </c>
      <c r="N6236" s="304" t="n"/>
    </row>
    <row r="6237" ht="15.75" customHeight="1" s="412">
      <c r="A6237" s="300" t="n">
        <v>6310</v>
      </c>
      <c r="B6237" s="300" t="n">
        <v>278</v>
      </c>
      <c r="C6237" s="300" t="inlineStr">
        <is>
          <t>T427</t>
        </is>
      </c>
      <c r="D6237" s="300" t="n">
        <v>22</v>
      </c>
      <c r="E6237" s="301" t="n">
        <v>43685</v>
      </c>
      <c r="F6237" s="300" t="n">
        <v>5256</v>
      </c>
      <c r="G6237" s="325" t="n">
        <v>7282</v>
      </c>
      <c r="H6237" s="300" t="n">
        <v>6901</v>
      </c>
      <c r="I6237" s="300" t="n"/>
      <c r="J6237" s="320">
        <f>+(((G6237-F6237)-(H6237-F6237))/(H6237-F6237))*100</f>
        <v/>
      </c>
      <c r="K6237" s="321" t="n"/>
      <c r="L6237" s="323" t="n"/>
      <c r="M6237" s="324" t="n"/>
      <c r="N6237" s="304" t="n"/>
    </row>
    <row r="6238" ht="15.75" customHeight="1" s="412">
      <c r="A6238" s="300" t="n">
        <v>6311</v>
      </c>
      <c r="B6238" s="300" t="n">
        <v>279</v>
      </c>
      <c r="C6238" s="300" t="inlineStr">
        <is>
          <t>T428</t>
        </is>
      </c>
      <c r="D6238" s="300" t="n">
        <v>22</v>
      </c>
      <c r="E6238" s="301" t="n">
        <v>43685</v>
      </c>
      <c r="F6238" s="300" t="n">
        <v>5269</v>
      </c>
      <c r="G6238" s="325" t="n">
        <v>9059</v>
      </c>
      <c r="H6238" s="300" t="n">
        <v>8526</v>
      </c>
      <c r="I6238" s="300" t="n">
        <v>7</v>
      </c>
      <c r="J6238" s="320">
        <f>+(((G6238-F6238)-(H6238-F6238))/(H6238-F6238))*100</f>
        <v/>
      </c>
      <c r="K6238" s="321" t="n"/>
      <c r="L6238" s="322">
        <f>AVERAGE(J6238:J6239)</f>
        <v/>
      </c>
      <c r="M6238" s="322">
        <f>_xlfn.STDEV.S(J6238,J6239)</f>
        <v/>
      </c>
      <c r="N6238" s="304" t="n"/>
    </row>
    <row r="6239" ht="15.75" customHeight="1" s="412">
      <c r="A6239" s="300" t="n">
        <v>6312</v>
      </c>
      <c r="B6239" s="300" t="n">
        <v>279</v>
      </c>
      <c r="C6239" s="300" t="inlineStr">
        <is>
          <t>T428</t>
        </is>
      </c>
      <c r="D6239" s="300" t="n">
        <v>22</v>
      </c>
      <c r="E6239" s="301" t="n">
        <v>43685</v>
      </c>
      <c r="F6239" s="300" t="n">
        <v>5269</v>
      </c>
      <c r="G6239" s="325" t="n">
        <v>9002</v>
      </c>
      <c r="H6239" s="300" t="n">
        <v>8442</v>
      </c>
      <c r="I6239" s="300" t="n"/>
      <c r="J6239" s="320">
        <f>+(((G6239-F6239)-(H6239-F6239))/(H6239-F6239))*100</f>
        <v/>
      </c>
      <c r="K6239" s="321" t="n"/>
      <c r="L6239" s="323" t="n"/>
      <c r="M6239" s="324" t="n"/>
      <c r="N6239" s="304" t="n"/>
    </row>
    <row r="6240" ht="15.75" customHeight="1" s="412">
      <c r="A6240" s="300" t="n">
        <v>6313</v>
      </c>
      <c r="B6240" s="300" t="n">
        <v>280</v>
      </c>
      <c r="C6240" s="300" t="inlineStr">
        <is>
          <t>T429</t>
        </is>
      </c>
      <c r="D6240" s="300" t="n">
        <v>22</v>
      </c>
      <c r="E6240" s="301" t="n">
        <v>43685</v>
      </c>
      <c r="F6240" s="300" t="n">
        <v>5260</v>
      </c>
      <c r="G6240" s="325" t="n">
        <v>7930</v>
      </c>
      <c r="H6240" s="300" t="n">
        <v>7526</v>
      </c>
      <c r="I6240" s="300" t="n">
        <v>8</v>
      </c>
      <c r="J6240" s="320">
        <f>+(((G6240-F6240)-(H6240-F6240))/(H6240-F6240))*100</f>
        <v/>
      </c>
      <c r="K6240" s="321" t="n"/>
      <c r="L6240" s="322">
        <f>AVERAGE(J6240:J6241)</f>
        <v/>
      </c>
      <c r="M6240" s="322">
        <f>_xlfn.STDEV.S(J6240,J6241)</f>
        <v/>
      </c>
      <c r="N6240" s="304" t="n"/>
    </row>
    <row r="6241" ht="15.75" customHeight="1" s="412">
      <c r="A6241" s="300" t="n">
        <v>6314</v>
      </c>
      <c r="B6241" s="300" t="n">
        <v>280</v>
      </c>
      <c r="C6241" s="300" t="inlineStr">
        <is>
          <t>T429</t>
        </is>
      </c>
      <c r="D6241" s="300" t="n">
        <v>22</v>
      </c>
      <c r="E6241" s="301" t="n">
        <v>43685</v>
      </c>
      <c r="F6241" s="300" t="n">
        <v>5260</v>
      </c>
      <c r="G6241" s="325" t="n">
        <v>7854</v>
      </c>
      <c r="H6241" s="300" t="n">
        <v>7445</v>
      </c>
      <c r="I6241" s="300" t="n"/>
      <c r="J6241" s="320">
        <f>+(((G6241-F6241)-(H6241-F6241))/(H6241-F6241))*100</f>
        <v/>
      </c>
      <c r="K6241" s="321" t="n"/>
      <c r="L6241" s="323" t="n"/>
      <c r="M6241" s="324" t="n"/>
      <c r="N6241" s="304" t="n"/>
    </row>
    <row r="6242" ht="15.75" customHeight="1" s="412">
      <c r="A6242" s="300" t="n">
        <v>6315</v>
      </c>
      <c r="B6242" s="300" t="n">
        <v>281</v>
      </c>
      <c r="C6242" s="300" t="inlineStr">
        <is>
          <t>T430</t>
        </is>
      </c>
      <c r="D6242" s="300" t="n">
        <v>22</v>
      </c>
      <c r="E6242" s="301" t="n">
        <v>43685</v>
      </c>
      <c r="F6242" s="300" t="n">
        <v>5275</v>
      </c>
      <c r="G6242" s="325" t="n">
        <v>7882</v>
      </c>
      <c r="H6242" s="300" t="n">
        <v>7478</v>
      </c>
      <c r="I6242" s="300" t="n">
        <v>9</v>
      </c>
      <c r="J6242" s="320">
        <f>+(((G6242-F6242)-(H6242-F6242))/(H6242-F6242))*100</f>
        <v/>
      </c>
      <c r="K6242" s="321" t="n"/>
      <c r="L6242" s="322">
        <f>AVERAGE(J6242:J6243)</f>
        <v/>
      </c>
      <c r="M6242" s="322">
        <f>_xlfn.STDEV.S(J6242,J6243)</f>
        <v/>
      </c>
      <c r="N6242" s="304" t="n"/>
    </row>
    <row r="6243" ht="15.75" customHeight="1" s="412">
      <c r="A6243" s="300" t="n">
        <v>6316</v>
      </c>
      <c r="B6243" s="300" t="n">
        <v>281</v>
      </c>
      <c r="C6243" s="300" t="inlineStr">
        <is>
          <t>T430</t>
        </is>
      </c>
      <c r="D6243" s="300" t="n">
        <v>22</v>
      </c>
      <c r="E6243" s="301" t="n">
        <v>43685</v>
      </c>
      <c r="F6243" s="300" t="n">
        <v>5275</v>
      </c>
      <c r="G6243" s="325" t="n">
        <v>7994</v>
      </c>
      <c r="H6243" s="300" t="n">
        <v>7560</v>
      </c>
      <c r="I6243" s="300" t="n"/>
      <c r="J6243" s="320">
        <f>+(((G6243-F6243)-(H6243-F6243))/(H6243-F6243))*100</f>
        <v/>
      </c>
      <c r="K6243" s="321" t="n"/>
      <c r="L6243" s="323" t="n"/>
      <c r="M6243" s="324" t="n"/>
      <c r="N6243" s="304" t="n"/>
    </row>
    <row r="6244" ht="15.75" customHeight="1" s="412">
      <c r="A6244" s="300" t="n">
        <v>6317</v>
      </c>
      <c r="B6244" s="300" t="n">
        <v>282</v>
      </c>
      <c r="C6244" s="300" t="inlineStr">
        <is>
          <t>T431</t>
        </is>
      </c>
      <c r="D6244" s="300" t="n">
        <v>22</v>
      </c>
      <c r="E6244" s="301" t="n">
        <v>43685</v>
      </c>
      <c r="F6244" s="300" t="n">
        <v>5225</v>
      </c>
      <c r="G6244" s="325" t="n">
        <v>7449</v>
      </c>
      <c r="H6244" s="300" t="n">
        <v>7110</v>
      </c>
      <c r="I6244" s="300" t="n">
        <v>7</v>
      </c>
      <c r="J6244" s="320">
        <f>+(((G6244-F6244)-(H6244-F6244))/(H6244-F6244))*100</f>
        <v/>
      </c>
      <c r="K6244" s="321" t="n"/>
      <c r="L6244" s="322">
        <f>AVERAGE(J6244:J6245)</f>
        <v/>
      </c>
      <c r="M6244" s="322">
        <f>_xlfn.STDEV.S(J6244,J6245)</f>
        <v/>
      </c>
      <c r="N6244" s="304" t="n"/>
    </row>
    <row r="6245" ht="15.75" customHeight="1" s="412">
      <c r="A6245" s="300" t="n">
        <v>6318</v>
      </c>
      <c r="B6245" s="300" t="n">
        <v>282</v>
      </c>
      <c r="C6245" s="300" t="inlineStr">
        <is>
          <t>T431</t>
        </is>
      </c>
      <c r="D6245" s="300" t="n">
        <v>22</v>
      </c>
      <c r="E6245" s="301" t="n">
        <v>43685</v>
      </c>
      <c r="F6245" s="300" t="n">
        <v>5225</v>
      </c>
      <c r="G6245" s="325" t="n">
        <v>7392</v>
      </c>
      <c r="H6245" s="300" t="n">
        <v>7057</v>
      </c>
      <c r="I6245" s="300" t="n"/>
      <c r="J6245" s="320">
        <f>+(((G6245-F6245)-(H6245-F6245))/(H6245-F6245))*100</f>
        <v/>
      </c>
      <c r="K6245" s="321" t="n"/>
      <c r="L6245" s="323" t="n"/>
      <c r="M6245" s="324" t="n"/>
      <c r="N6245" s="304" t="n"/>
    </row>
    <row r="6246" ht="15.75" customHeight="1" s="412">
      <c r="A6246" s="300" t="n">
        <v>6319</v>
      </c>
      <c r="B6246" s="300" t="n">
        <v>283</v>
      </c>
      <c r="C6246" s="300" t="inlineStr">
        <is>
          <t>T432</t>
        </is>
      </c>
      <c r="D6246" s="300" t="n">
        <v>22</v>
      </c>
      <c r="E6246" s="301" t="n">
        <v>43685</v>
      </c>
      <c r="F6246" s="300" t="n">
        <v>5211</v>
      </c>
      <c r="G6246" s="325" t="n">
        <v>7351</v>
      </c>
      <c r="H6246" s="300" t="n">
        <v>7040</v>
      </c>
      <c r="I6246" s="300" t="n">
        <v>6</v>
      </c>
      <c r="J6246" s="320">
        <f>+(((G6246-F6246)-(H6246-F6246))/(H6246-F6246))*100</f>
        <v/>
      </c>
      <c r="K6246" s="321" t="n"/>
      <c r="L6246" s="322">
        <f>AVERAGE(J6246:J6247)</f>
        <v/>
      </c>
      <c r="M6246" s="322">
        <f>_xlfn.STDEV.S(J6246,J6247)</f>
        <v/>
      </c>
      <c r="N6246" s="304" t="n"/>
    </row>
    <row r="6247" ht="15.75" customHeight="1" s="412">
      <c r="A6247" s="300" t="n">
        <v>6320</v>
      </c>
      <c r="B6247" s="300" t="n">
        <v>283</v>
      </c>
      <c r="C6247" s="300" t="inlineStr">
        <is>
          <t>T432</t>
        </is>
      </c>
      <c r="D6247" s="300" t="n">
        <v>22</v>
      </c>
      <c r="E6247" s="301" t="n">
        <v>43685</v>
      </c>
      <c r="F6247" s="300" t="n">
        <v>5211</v>
      </c>
      <c r="G6247" s="325" t="n">
        <v>7446</v>
      </c>
      <c r="H6247" s="300" t="n">
        <v>7119</v>
      </c>
      <c r="I6247" s="300" t="n"/>
      <c r="J6247" s="320">
        <f>+(((G6247-F6247)-(H6247-F6247))/(H6247-F6247))*100</f>
        <v/>
      </c>
      <c r="K6247" s="321" t="n"/>
      <c r="L6247" s="323" t="n"/>
      <c r="M6247" s="324" t="n"/>
      <c r="N6247" s="304" t="n"/>
    </row>
    <row r="6248" ht="15.75" customHeight="1" s="412">
      <c r="A6248" s="300" t="n">
        <v>6321</v>
      </c>
      <c r="B6248" s="300" t="n">
        <v>284</v>
      </c>
      <c r="C6248" s="300" t="inlineStr">
        <is>
          <t>T433</t>
        </is>
      </c>
      <c r="D6248" s="300" t="n">
        <v>22</v>
      </c>
      <c r="E6248" s="301" t="n">
        <v>43685</v>
      </c>
      <c r="F6248" s="300" t="n">
        <v>5269</v>
      </c>
      <c r="G6248" s="325" t="n">
        <v>8134</v>
      </c>
      <c r="H6248" s="300" t="n">
        <v>7697</v>
      </c>
      <c r="I6248" s="300" t="n">
        <v>8</v>
      </c>
      <c r="J6248" s="320">
        <f>+(((G6248-F6248)-(H6248-F6248))/(H6248-F6248))*100</f>
        <v/>
      </c>
      <c r="K6248" s="321" t="n"/>
      <c r="L6248" s="322">
        <f>AVERAGE(J6248:J6249)</f>
        <v/>
      </c>
      <c r="M6248" s="322">
        <f>_xlfn.STDEV.S(J6248,J6249)</f>
        <v/>
      </c>
      <c r="N6248" s="304" t="n"/>
    </row>
    <row r="6249" ht="15.75" customHeight="1" s="412">
      <c r="A6249" s="300" t="n">
        <v>6322</v>
      </c>
      <c r="B6249" s="300" t="n">
        <v>284</v>
      </c>
      <c r="C6249" s="300" t="inlineStr">
        <is>
          <t>T433</t>
        </is>
      </c>
      <c r="D6249" s="300" t="n">
        <v>22</v>
      </c>
      <c r="E6249" s="301" t="n">
        <v>43685</v>
      </c>
      <c r="F6249" s="300" t="n">
        <v>5269</v>
      </c>
      <c r="G6249" s="325" t="n">
        <v>8058</v>
      </c>
      <c r="H6249" s="300" t="n">
        <v>7609</v>
      </c>
      <c r="I6249" s="300" t="n"/>
      <c r="J6249" s="320">
        <f>+(((G6249-F6249)-(H6249-F6249))/(H6249-F6249))*100</f>
        <v/>
      </c>
      <c r="K6249" s="321" t="n"/>
      <c r="L6249" s="323" t="n"/>
      <c r="M6249" s="324" t="n"/>
      <c r="N6249" s="304" t="n"/>
    </row>
    <row r="6250" ht="15.75" customHeight="1" s="412">
      <c r="A6250" s="300" t="n">
        <v>6323</v>
      </c>
      <c r="B6250" s="300" t="n">
        <v>285</v>
      </c>
      <c r="C6250" s="300" t="inlineStr">
        <is>
          <t>T434</t>
        </is>
      </c>
      <c r="D6250" s="300" t="n">
        <v>22</v>
      </c>
      <c r="E6250" s="301" t="n">
        <v>43685</v>
      </c>
      <c r="F6250" s="300" t="n">
        <v>5249</v>
      </c>
      <c r="G6250" s="325" t="n">
        <v>6925</v>
      </c>
      <c r="H6250" s="300" t="n">
        <v>6685</v>
      </c>
      <c r="I6250" s="300" t="n">
        <v>6</v>
      </c>
      <c r="J6250" s="320">
        <f>+(((G6250-F6250)-(H6250-F6250))/(H6250-F6250))*100</f>
        <v/>
      </c>
      <c r="K6250" s="321" t="n"/>
      <c r="L6250" s="322">
        <f>AVERAGE(J6250:J6251)</f>
        <v/>
      </c>
      <c r="M6250" s="322">
        <f>_xlfn.STDEV.S(J6250,J6251)</f>
        <v/>
      </c>
      <c r="N6250" s="304" t="n"/>
    </row>
    <row r="6251" ht="15.75" customHeight="1" s="412">
      <c r="A6251" s="300" t="n">
        <v>6324</v>
      </c>
      <c r="B6251" s="300" t="n">
        <v>285</v>
      </c>
      <c r="C6251" s="300" t="inlineStr">
        <is>
          <t>T434</t>
        </is>
      </c>
      <c r="D6251" s="300" t="n">
        <v>22</v>
      </c>
      <c r="E6251" s="301" t="n">
        <v>43685</v>
      </c>
      <c r="F6251" s="300" t="n">
        <v>5249</v>
      </c>
      <c r="G6251" s="325" t="n">
        <v>6961</v>
      </c>
      <c r="H6251" s="300" t="n">
        <v>6699</v>
      </c>
      <c r="I6251" s="300" t="n"/>
      <c r="J6251" s="320">
        <f>+(((G6251-F6251)-(H6251-F6251))/(H6251-F6251))*100</f>
        <v/>
      </c>
      <c r="K6251" s="321" t="n"/>
      <c r="L6251" s="323" t="n"/>
      <c r="M6251" s="324" t="n"/>
      <c r="N6251" s="304" t="n"/>
    </row>
    <row r="6252" ht="15.75" customHeight="1" s="412">
      <c r="A6252" s="300" t="n">
        <v>6325</v>
      </c>
      <c r="B6252" s="300" t="n">
        <v>286</v>
      </c>
      <c r="C6252" s="300" t="inlineStr">
        <is>
          <t>T435</t>
        </is>
      </c>
      <c r="D6252" s="300" t="n">
        <v>22</v>
      </c>
      <c r="E6252" s="301" t="n">
        <v>43685</v>
      </c>
      <c r="F6252" s="300" t="n">
        <v>5236</v>
      </c>
      <c r="G6252" s="325" t="n">
        <v>7671</v>
      </c>
      <c r="H6252" s="300" t="n">
        <v>7317</v>
      </c>
      <c r="I6252" s="300" t="n">
        <v>6</v>
      </c>
      <c r="J6252" s="320">
        <f>+(((G6252-F6252)-(H6252-F6252))/(H6252-F6252))*100</f>
        <v/>
      </c>
      <c r="K6252" s="321" t="n"/>
      <c r="L6252" s="322">
        <f>AVERAGE(J6252:J6253)</f>
        <v/>
      </c>
      <c r="M6252" s="322">
        <f>_xlfn.STDEV.S(J6252,J6253)</f>
        <v/>
      </c>
      <c r="N6252" s="304" t="n"/>
    </row>
    <row r="6253" ht="15.75" customHeight="1" s="412">
      <c r="A6253" s="300" t="n">
        <v>6326</v>
      </c>
      <c r="B6253" s="300" t="n">
        <v>286</v>
      </c>
      <c r="C6253" s="300" t="inlineStr">
        <is>
          <t>T435</t>
        </is>
      </c>
      <c r="D6253" s="300" t="n">
        <v>22</v>
      </c>
      <c r="E6253" s="301" t="n">
        <v>43685</v>
      </c>
      <c r="F6253" s="300" t="n">
        <v>5236</v>
      </c>
      <c r="G6253" s="325" t="n">
        <v>7745</v>
      </c>
      <c r="H6253" s="300" t="n">
        <v>7363</v>
      </c>
      <c r="I6253" s="300" t="n"/>
      <c r="J6253" s="320">
        <f>+(((G6253-F6253)-(H6253-F6253))/(H6253-F6253))*100</f>
        <v/>
      </c>
      <c r="K6253" s="321" t="n"/>
      <c r="L6253" s="323" t="n"/>
      <c r="M6253" s="324" t="n"/>
      <c r="N6253" s="304" t="n"/>
    </row>
    <row r="6254" ht="15.75" customHeight="1" s="412">
      <c r="A6254" s="300" t="n">
        <v>6327</v>
      </c>
      <c r="B6254" s="300" t="n">
        <v>287</v>
      </c>
      <c r="C6254" s="300" t="inlineStr">
        <is>
          <t>T436</t>
        </is>
      </c>
      <c r="D6254" s="300" t="n">
        <v>22</v>
      </c>
      <c r="E6254" s="301" t="n">
        <v>43685</v>
      </c>
      <c r="F6254" s="300" t="n">
        <v>5246</v>
      </c>
      <c r="G6254" s="325" t="n">
        <v>8261</v>
      </c>
      <c r="H6254" s="300" t="n">
        <v>7806</v>
      </c>
      <c r="I6254" s="300" t="n">
        <v>7</v>
      </c>
      <c r="J6254" s="320">
        <f>+(((G6254-F6254)-(H6254-F6254))/(H6254-F6254))*100</f>
        <v/>
      </c>
      <c r="K6254" s="321" t="n"/>
      <c r="L6254" s="322">
        <f>AVERAGE(J6254:J6255)</f>
        <v/>
      </c>
      <c r="M6254" s="322">
        <f>_xlfn.STDEV.S(J6254,J6255)</f>
        <v/>
      </c>
      <c r="N6254" s="304" t="n"/>
    </row>
    <row r="6255" ht="15.75" customHeight="1" s="412">
      <c r="A6255" s="300" t="n">
        <v>6328</v>
      </c>
      <c r="B6255" s="300" t="n">
        <v>287</v>
      </c>
      <c r="C6255" s="300" t="inlineStr">
        <is>
          <t>T436</t>
        </is>
      </c>
      <c r="D6255" s="300" t="n">
        <v>22</v>
      </c>
      <c r="E6255" s="301" t="n">
        <v>43685</v>
      </c>
      <c r="F6255" s="300" t="n">
        <v>5246</v>
      </c>
      <c r="G6255" s="325" t="n">
        <v>8704</v>
      </c>
      <c r="H6255" s="300" t="n">
        <v>8276</v>
      </c>
      <c r="I6255" s="300" t="n"/>
      <c r="J6255" s="320">
        <f>+(((G6255-F6255)-(H6255-F6255))/(H6255-F6255))*100</f>
        <v/>
      </c>
      <c r="K6255" s="321" t="n"/>
      <c r="L6255" s="323" t="n"/>
      <c r="M6255" s="324" t="n"/>
      <c r="N6255" s="304" t="n"/>
    </row>
    <row r="6256" ht="15.75" customHeight="1" s="412">
      <c r="A6256" s="300" t="n">
        <v>6329</v>
      </c>
      <c r="B6256" s="300" t="n">
        <v>288</v>
      </c>
      <c r="C6256" s="300" t="inlineStr">
        <is>
          <t>T437</t>
        </is>
      </c>
      <c r="D6256" s="300" t="n">
        <v>22</v>
      </c>
      <c r="E6256" s="301" t="n">
        <v>43685</v>
      </c>
      <c r="F6256" s="300" t="n">
        <v>5225</v>
      </c>
      <c r="G6256" s="325" t="n">
        <v>7520</v>
      </c>
      <c r="H6256" s="300" t="n">
        <v>7175</v>
      </c>
      <c r="I6256" s="300" t="n">
        <v>6</v>
      </c>
      <c r="J6256" s="320">
        <f>+(((G6256-F6256)-(H6256-F6256))/(H6256-F6256))*100</f>
        <v/>
      </c>
      <c r="K6256" s="321" t="n"/>
      <c r="L6256" s="322">
        <f>AVERAGE(J6256:J6257)</f>
        <v/>
      </c>
      <c r="M6256" s="322">
        <f>_xlfn.STDEV.S(J6256,J6257)</f>
        <v/>
      </c>
      <c r="N6256" s="304" t="n"/>
    </row>
    <row r="6257" ht="15.75" customHeight="1" s="412">
      <c r="A6257" s="300" t="n">
        <v>6330</v>
      </c>
      <c r="B6257" s="300" t="n">
        <v>288</v>
      </c>
      <c r="C6257" s="300" t="inlineStr">
        <is>
          <t>T437</t>
        </is>
      </c>
      <c r="D6257" s="300" t="n">
        <v>22</v>
      </c>
      <c r="E6257" s="301" t="n">
        <v>43685</v>
      </c>
      <c r="F6257" s="300" t="n">
        <v>5225</v>
      </c>
      <c r="G6257" s="325" t="n">
        <v>7370</v>
      </c>
      <c r="H6257" s="300" t="n">
        <v>7044</v>
      </c>
      <c r="I6257" s="300" t="n"/>
      <c r="J6257" s="320">
        <f>+(((G6257-F6257)-(H6257-F6257))/(H6257-F6257))*100</f>
        <v/>
      </c>
      <c r="K6257" s="321" t="n"/>
      <c r="L6257" s="323" t="n"/>
      <c r="M6257" s="324" t="n"/>
      <c r="N6257" s="304" t="n"/>
    </row>
    <row r="6258" ht="15.75" customHeight="1" s="412">
      <c r="A6258" s="300" t="n">
        <v>6331</v>
      </c>
      <c r="B6258" s="300" t="n">
        <v>289</v>
      </c>
      <c r="C6258" s="300" t="inlineStr">
        <is>
          <t>T438</t>
        </is>
      </c>
      <c r="D6258" s="300" t="n">
        <v>22</v>
      </c>
      <c r="E6258" s="301" t="n">
        <v>43685</v>
      </c>
      <c r="F6258" s="300" t="n">
        <v>5296</v>
      </c>
      <c r="G6258" s="325" t="n">
        <v>7390</v>
      </c>
      <c r="H6258" s="300" t="n">
        <v>7074</v>
      </c>
      <c r="I6258" s="300" t="n">
        <v>7</v>
      </c>
      <c r="J6258" s="320">
        <f>+(((G6258-F6258)-(H6258-F6258))/(H6258-F6258))*100</f>
        <v/>
      </c>
      <c r="K6258" s="321" t="n"/>
      <c r="L6258" s="322">
        <f>AVERAGE(J6258:J6259)</f>
        <v/>
      </c>
      <c r="M6258" s="322">
        <f>_xlfn.STDEV.S(J6258,J6259)</f>
        <v/>
      </c>
      <c r="N6258" s="304" t="n"/>
    </row>
    <row r="6259" ht="15.75" customHeight="1" s="412">
      <c r="A6259" s="300" t="n">
        <v>6332</v>
      </c>
      <c r="B6259" s="300" t="n">
        <v>289</v>
      </c>
      <c r="C6259" s="300" t="inlineStr">
        <is>
          <t>T438</t>
        </is>
      </c>
      <c r="D6259" s="300" t="n">
        <v>22</v>
      </c>
      <c r="E6259" s="301" t="n">
        <v>43685</v>
      </c>
      <c r="F6259" s="300" t="n">
        <v>5296</v>
      </c>
      <c r="G6259" s="325" t="n">
        <v>7225</v>
      </c>
      <c r="H6259" s="300" t="n">
        <v>6931</v>
      </c>
      <c r="I6259" s="300" t="n"/>
      <c r="J6259" s="320">
        <f>+(((G6259-F6259)-(H6259-F6259))/(H6259-F6259))*100</f>
        <v/>
      </c>
      <c r="K6259" s="321" t="n"/>
      <c r="L6259" s="323" t="n"/>
      <c r="M6259" s="324" t="n"/>
      <c r="N6259" s="304" t="n"/>
    </row>
    <row r="6260" ht="15.75" customHeight="1" s="412">
      <c r="A6260" s="300" t="n">
        <v>6333</v>
      </c>
      <c r="B6260" s="300" t="n">
        <v>290</v>
      </c>
      <c r="C6260" s="300" t="inlineStr">
        <is>
          <t>T439</t>
        </is>
      </c>
      <c r="D6260" s="300" t="n">
        <v>22</v>
      </c>
      <c r="E6260" s="301" t="n">
        <v>43685</v>
      </c>
      <c r="F6260" s="300" t="n">
        <v>5255</v>
      </c>
      <c r="G6260" s="325" t="n">
        <v>6493</v>
      </c>
      <c r="H6260" s="300" t="n">
        <v>6306</v>
      </c>
      <c r="I6260" s="300" t="n">
        <v>11</v>
      </c>
      <c r="J6260" s="320">
        <f>+(((G6260-F6260)-(H6260-F6260))/(H6260-F6260))*100</f>
        <v/>
      </c>
      <c r="K6260" s="321" t="n"/>
      <c r="L6260" s="322">
        <f>AVERAGE(J6260:J6261)</f>
        <v/>
      </c>
      <c r="M6260" s="322">
        <f>_xlfn.STDEV.S(J6260,J6261)</f>
        <v/>
      </c>
      <c r="N6260" s="304" t="n"/>
    </row>
    <row r="6261" ht="15.75" customHeight="1" s="412">
      <c r="A6261" s="300" t="n">
        <v>6334</v>
      </c>
      <c r="B6261" s="300" t="n">
        <v>290</v>
      </c>
      <c r="C6261" s="300" t="inlineStr">
        <is>
          <t>T439</t>
        </is>
      </c>
      <c r="D6261" s="300" t="n">
        <v>22</v>
      </c>
      <c r="E6261" s="301" t="n">
        <v>43685</v>
      </c>
      <c r="F6261" s="300" t="n">
        <v>5255</v>
      </c>
      <c r="G6261" s="325" t="n">
        <v>6438</v>
      </c>
      <c r="H6261" s="300" t="n">
        <v>6122</v>
      </c>
      <c r="I6261" s="300" t="n"/>
      <c r="J6261" s="320" t="n"/>
      <c r="K6261" s="321" t="n"/>
      <c r="L6261" s="323" t="n"/>
      <c r="M6261" s="324" t="n"/>
      <c r="N6261" s="304" t="n"/>
    </row>
    <row r="6262" ht="15.75" customHeight="1" s="412">
      <c r="A6262" s="300" t="n">
        <v>6335</v>
      </c>
      <c r="B6262" s="300" t="n">
        <v>291</v>
      </c>
      <c r="C6262" s="300" t="inlineStr">
        <is>
          <t>T441</t>
        </is>
      </c>
      <c r="D6262" s="300" t="n">
        <v>22</v>
      </c>
      <c r="E6262" s="301" t="n">
        <v>43685</v>
      </c>
      <c r="F6262" s="300" t="n">
        <v>5259</v>
      </c>
      <c r="G6262" s="325" t="n">
        <v>7655</v>
      </c>
      <c r="H6262" s="300" t="n">
        <v>7310</v>
      </c>
      <c r="I6262" s="300" t="n">
        <v>9</v>
      </c>
      <c r="J6262" s="320">
        <f>+(((G6262-F6262)-(H6262-F6262))/(H6262-F6262))*100</f>
        <v/>
      </c>
      <c r="K6262" s="321" t="n"/>
      <c r="L6262" s="322">
        <f>AVERAGE(J6262:J6263)</f>
        <v/>
      </c>
      <c r="M6262" s="322">
        <f>_xlfn.STDEV.S(J6262,J6263)</f>
        <v/>
      </c>
      <c r="N6262" s="304" t="n"/>
    </row>
    <row r="6263" ht="15.75" customHeight="1" s="412">
      <c r="A6263" s="300" t="n">
        <v>6336</v>
      </c>
      <c r="B6263" s="300" t="n">
        <v>291</v>
      </c>
      <c r="C6263" s="300" t="inlineStr">
        <is>
          <t>T441</t>
        </is>
      </c>
      <c r="D6263" s="300" t="n">
        <v>22</v>
      </c>
      <c r="E6263" s="301" t="n">
        <v>43685</v>
      </c>
      <c r="F6263" s="300" t="n">
        <v>5259</v>
      </c>
      <c r="G6263" s="325" t="n">
        <v>7802</v>
      </c>
      <c r="H6263" s="300" t="n">
        <v>7414</v>
      </c>
      <c r="I6263" s="300" t="n"/>
      <c r="J6263" s="320">
        <f>+(((G6263-F6263)-(H6263-F6263))/(H6263-F6263))*100</f>
        <v/>
      </c>
      <c r="K6263" s="321" t="n"/>
      <c r="L6263" s="323" t="n"/>
      <c r="M6263" s="324" t="n"/>
      <c r="N6263" s="304" t="n"/>
    </row>
    <row r="6264" ht="15.75" customHeight="1" s="412">
      <c r="A6264" s="300" t="n">
        <v>6337</v>
      </c>
      <c r="B6264" s="300" t="n">
        <v>292</v>
      </c>
      <c r="C6264" s="300" t="inlineStr">
        <is>
          <t>T442</t>
        </is>
      </c>
      <c r="D6264" s="300" t="n">
        <v>22</v>
      </c>
      <c r="E6264" s="301" t="n">
        <v>43685</v>
      </c>
      <c r="F6264" s="300" t="n">
        <v>5243</v>
      </c>
      <c r="G6264" s="325" t="n">
        <v>7627</v>
      </c>
      <c r="H6264" s="300" t="n">
        <v>7280</v>
      </c>
      <c r="I6264" s="300" t="n">
        <v>8</v>
      </c>
      <c r="J6264" s="320">
        <f>+(((G6264-F6264)-(H6264-F6264))/(H6264-F6264))*100</f>
        <v/>
      </c>
      <c r="K6264" s="321" t="n"/>
      <c r="L6264" s="322">
        <f>AVERAGE(J6264:J6265)</f>
        <v/>
      </c>
      <c r="M6264" s="322">
        <f>_xlfn.STDEV.S(J6264,J6265)</f>
        <v/>
      </c>
      <c r="N6264" s="304" t="n"/>
    </row>
    <row r="6265" ht="15.75" customHeight="1" s="412">
      <c r="A6265" s="300" t="n">
        <v>6338</v>
      </c>
      <c r="B6265" s="300" t="n">
        <v>292</v>
      </c>
      <c r="C6265" s="300" t="inlineStr">
        <is>
          <t>T442</t>
        </is>
      </c>
      <c r="D6265" s="300" t="n">
        <v>22</v>
      </c>
      <c r="E6265" s="301" t="n">
        <v>43685</v>
      </c>
      <c r="F6265" s="300" t="n">
        <v>5243</v>
      </c>
      <c r="G6265" s="325" t="n">
        <v>7668</v>
      </c>
      <c r="H6265" s="300" t="n">
        <v>7297</v>
      </c>
      <c r="I6265" s="300" t="n"/>
      <c r="J6265" s="320">
        <f>+(((G6265-F6265)-(H6265-F6265))/(H6265-F6265))*100</f>
        <v/>
      </c>
      <c r="K6265" s="321" t="n"/>
      <c r="L6265" s="323" t="n"/>
      <c r="M6265" s="324" t="n"/>
      <c r="N6265" s="304" t="n"/>
    </row>
    <row r="6266" ht="15.75" customHeight="1" s="412">
      <c r="A6266" s="300" t="n">
        <v>6339</v>
      </c>
      <c r="B6266" s="300" t="n">
        <v>293</v>
      </c>
      <c r="C6266" s="300" t="inlineStr">
        <is>
          <t>T443</t>
        </is>
      </c>
      <c r="D6266" s="300" t="n">
        <v>22</v>
      </c>
      <c r="E6266" s="301" t="n">
        <v>43685</v>
      </c>
      <c r="F6266" s="300" t="n">
        <v>5203</v>
      </c>
      <c r="G6266" s="325" t="n">
        <v>8663</v>
      </c>
      <c r="H6266" s="300" t="n">
        <v>8164</v>
      </c>
      <c r="I6266" s="300" t="n">
        <v>8</v>
      </c>
      <c r="J6266" s="320">
        <f>+(((G6266-F6266)-(H6266-F6266))/(H6266-F6266))*100</f>
        <v/>
      </c>
      <c r="K6266" s="321" t="n"/>
      <c r="L6266" s="322">
        <f>AVERAGE(J6266:J6267)</f>
        <v/>
      </c>
      <c r="M6266" s="322">
        <f>_xlfn.STDEV.S(J6266,J6267)</f>
        <v/>
      </c>
      <c r="N6266" s="304" t="n"/>
    </row>
    <row r="6267" ht="15.75" customHeight="1" s="412">
      <c r="A6267" s="300" t="n">
        <v>6340</v>
      </c>
      <c r="B6267" s="300" t="n">
        <v>293</v>
      </c>
      <c r="C6267" s="300" t="inlineStr">
        <is>
          <t>T443</t>
        </is>
      </c>
      <c r="D6267" s="300" t="n">
        <v>22</v>
      </c>
      <c r="E6267" s="301" t="n">
        <v>43685</v>
      </c>
      <c r="F6267" s="300" t="n">
        <v>5203</v>
      </c>
      <c r="G6267" s="325" t="n">
        <v>8885</v>
      </c>
      <c r="H6267" s="300" t="n">
        <v>8323</v>
      </c>
      <c r="I6267" s="300" t="n"/>
      <c r="J6267" s="320">
        <f>+(((G6267-F6267)-(H6267-F6267))/(H6267-F6267))*100</f>
        <v/>
      </c>
      <c r="K6267" s="321" t="n"/>
      <c r="L6267" s="323" t="n"/>
      <c r="M6267" s="324" t="n"/>
      <c r="N6267" s="304" t="n"/>
    </row>
    <row r="6268" ht="15.75" customHeight="1" s="412">
      <c r="A6268" s="300" t="n">
        <v>6341</v>
      </c>
      <c r="B6268" s="300" t="n">
        <v>294</v>
      </c>
      <c r="C6268" s="300" t="inlineStr">
        <is>
          <t>T444</t>
        </is>
      </c>
      <c r="D6268" s="300" t="n">
        <v>22</v>
      </c>
      <c r="E6268" s="301" t="n">
        <v>43685</v>
      </c>
      <c r="F6268" s="300" t="n">
        <v>5223</v>
      </c>
      <c r="G6268" s="325" t="n">
        <v>8114</v>
      </c>
      <c r="H6268" s="300" t="n">
        <v>7673</v>
      </c>
      <c r="I6268" s="300" t="n">
        <v>6</v>
      </c>
      <c r="J6268" s="320">
        <f>+(((G6268-F6268)-(H6268-F6268))/(H6268-F6268))*100</f>
        <v/>
      </c>
      <c r="K6268" s="321" t="n"/>
      <c r="L6268" s="322">
        <f>AVERAGE(J6268:J6269)</f>
        <v/>
      </c>
      <c r="M6268" s="322">
        <f>_xlfn.STDEV.S(J6268,J6269)</f>
        <v/>
      </c>
      <c r="N6268" s="304" t="n"/>
    </row>
    <row r="6269" ht="15.75" customHeight="1" s="412">
      <c r="A6269" s="300" t="n">
        <v>6342</v>
      </c>
      <c r="B6269" s="300" t="n">
        <v>294</v>
      </c>
      <c r="C6269" s="300" t="inlineStr">
        <is>
          <t>T444</t>
        </is>
      </c>
      <c r="D6269" s="300" t="n">
        <v>22</v>
      </c>
      <c r="E6269" s="301" t="n">
        <v>43685</v>
      </c>
      <c r="F6269" s="300" t="n">
        <v>5223</v>
      </c>
      <c r="G6269" s="325" t="n">
        <v>8518</v>
      </c>
      <c r="H6269" s="300" t="n">
        <v>8006</v>
      </c>
      <c r="I6269" s="300" t="n"/>
      <c r="J6269" s="320">
        <f>+(((G6269-F6269)-(H6269-F6269))/(H6269-F6269))*100</f>
        <v/>
      </c>
      <c r="K6269" s="321" t="n"/>
      <c r="L6269" s="323" t="n"/>
      <c r="M6269" s="324" t="n"/>
      <c r="N6269" s="304" t="n"/>
    </row>
    <row r="6270" ht="15.75" customHeight="1" s="412">
      <c r="A6270" s="300" t="n">
        <v>6343</v>
      </c>
      <c r="B6270" s="300" t="n">
        <v>295</v>
      </c>
      <c r="C6270" s="300" t="inlineStr">
        <is>
          <t>T445</t>
        </is>
      </c>
      <c r="D6270" s="300" t="n">
        <v>22</v>
      </c>
      <c r="E6270" s="301" t="n">
        <v>43685</v>
      </c>
      <c r="F6270" s="300" t="n">
        <v>5221</v>
      </c>
      <c r="G6270" s="325" t="n">
        <v>8384</v>
      </c>
      <c r="H6270" s="300" t="n">
        <v>7909</v>
      </c>
      <c r="I6270" s="300" t="n"/>
      <c r="J6270" s="320">
        <f>+(((G6270-F6270)-(H6270-F6270))/(H6270-F6270))*100</f>
        <v/>
      </c>
      <c r="K6270" s="321" t="n"/>
      <c r="L6270" s="322">
        <f>AVERAGE(J6270:J6271)</f>
        <v/>
      </c>
      <c r="M6270" s="322">
        <f>_xlfn.STDEV.S(J6270,J6271)</f>
        <v/>
      </c>
      <c r="N6270" s="304" t="n"/>
    </row>
    <row r="6271" ht="15.75" customHeight="1" s="412">
      <c r="A6271" s="300" t="n">
        <v>6344</v>
      </c>
      <c r="B6271" s="300" t="n">
        <v>295</v>
      </c>
      <c r="C6271" s="300" t="inlineStr">
        <is>
          <t>T445</t>
        </is>
      </c>
      <c r="D6271" s="300" t="n">
        <v>22</v>
      </c>
      <c r="E6271" s="301" t="n">
        <v>43685</v>
      </c>
      <c r="F6271" s="300" t="n">
        <v>5221</v>
      </c>
      <c r="G6271" s="325" t="n">
        <v>8550</v>
      </c>
      <c r="H6271" s="300" t="n">
        <v>8037</v>
      </c>
      <c r="I6271" s="300" t="n"/>
      <c r="J6271" s="320">
        <f>+(((G6271-F6271)-(H6271-F6271))/(H6271-F6271))*100</f>
        <v/>
      </c>
      <c r="K6271" s="321" t="n"/>
      <c r="L6271" s="323" t="n"/>
      <c r="M6271" s="324" t="n"/>
      <c r="N6271" s="304" t="n"/>
    </row>
    <row r="6272" ht="15.75" customHeight="1" s="412">
      <c r="A6272" s="300" t="n">
        <v>6345</v>
      </c>
      <c r="B6272" s="300" t="n">
        <v>296</v>
      </c>
      <c r="C6272" s="300" t="inlineStr">
        <is>
          <t>T446</t>
        </is>
      </c>
      <c r="D6272" s="300" t="n">
        <v>22</v>
      </c>
      <c r="E6272" s="301" t="n">
        <v>43685</v>
      </c>
      <c r="F6272" s="300" t="n">
        <v>5271</v>
      </c>
      <c r="G6272" s="325" t="n">
        <v>7735</v>
      </c>
      <c r="H6272" s="300" t="n">
        <v>7342</v>
      </c>
      <c r="I6272" s="300" t="n">
        <v>7</v>
      </c>
      <c r="J6272" s="320">
        <f>+(((G6272-F6272)-(H6272-F6272))/(H6272-F6272))*100</f>
        <v/>
      </c>
      <c r="K6272" s="321" t="n"/>
      <c r="L6272" s="322">
        <f>AVERAGE(J6272:J6273)</f>
        <v/>
      </c>
      <c r="M6272" s="322">
        <f>_xlfn.STDEV.S(J6272,J6273)</f>
        <v/>
      </c>
      <c r="N6272" s="304" t="n"/>
    </row>
    <row r="6273" ht="15.75" customHeight="1" s="412">
      <c r="A6273" s="300" t="n">
        <v>6346</v>
      </c>
      <c r="B6273" s="300" t="n">
        <v>296</v>
      </c>
      <c r="C6273" s="300" t="inlineStr">
        <is>
          <t>T446</t>
        </is>
      </c>
      <c r="D6273" s="300" t="n">
        <v>22</v>
      </c>
      <c r="E6273" s="301" t="n">
        <v>43685</v>
      </c>
      <c r="F6273" s="300" t="n">
        <v>5271</v>
      </c>
      <c r="G6273" s="325" t="n">
        <v>7651</v>
      </c>
      <c r="H6273" s="300" t="n">
        <v>7255</v>
      </c>
      <c r="I6273" s="300" t="n"/>
      <c r="J6273" s="320">
        <f>+(((G6273-F6273)-(H6273-F6273))/(H6273-F6273))*100</f>
        <v/>
      </c>
      <c r="K6273" s="321" t="n"/>
      <c r="L6273" s="323" t="n"/>
      <c r="M6273" s="324" t="n"/>
      <c r="N6273" s="304" t="n"/>
    </row>
    <row r="6274" ht="15.75" customHeight="1" s="412">
      <c r="A6274" s="300" t="n">
        <v>6347</v>
      </c>
      <c r="B6274" s="300" t="n">
        <v>297</v>
      </c>
      <c r="C6274" s="300" t="inlineStr">
        <is>
          <t>T447</t>
        </is>
      </c>
      <c r="D6274" s="300" t="n">
        <v>22</v>
      </c>
      <c r="E6274" s="301" t="n">
        <v>43685</v>
      </c>
      <c r="F6274" s="300" t="n">
        <v>5213</v>
      </c>
      <c r="G6274" s="325" t="n">
        <v>7733</v>
      </c>
      <c r="H6274" s="300" t="n">
        <v>7341</v>
      </c>
      <c r="I6274" s="300" t="n">
        <v>8</v>
      </c>
      <c r="J6274" s="320">
        <f>+(((G6274-F6274)-(H6274-F6274))/(H6274-F6274))*100</f>
        <v/>
      </c>
      <c r="K6274" s="321" t="n"/>
      <c r="L6274" s="322">
        <f>AVERAGE(J6274:J6275)</f>
        <v/>
      </c>
      <c r="M6274" s="322">
        <f>_xlfn.STDEV.S(J6274,J6275)</f>
        <v/>
      </c>
      <c r="N6274" s="304" t="n"/>
    </row>
    <row r="6275" ht="15.75" customHeight="1" s="412">
      <c r="A6275" s="300" t="n">
        <v>6348</v>
      </c>
      <c r="B6275" s="300" t="n">
        <v>297</v>
      </c>
      <c r="C6275" s="300" t="inlineStr">
        <is>
          <t>T447</t>
        </is>
      </c>
      <c r="D6275" s="300" t="n">
        <v>22</v>
      </c>
      <c r="E6275" s="301" t="n">
        <v>43685</v>
      </c>
      <c r="F6275" s="300" t="n">
        <v>5213</v>
      </c>
      <c r="G6275" s="325" t="n">
        <v>7695</v>
      </c>
      <c r="H6275" s="300" t="n">
        <v>7285</v>
      </c>
      <c r="I6275" s="300" t="n"/>
      <c r="J6275" s="320">
        <f>+(((G6275-F6275)-(H6275-F6275))/(H6275-F6275))*100</f>
        <v/>
      </c>
      <c r="K6275" s="321" t="n"/>
      <c r="L6275" s="323" t="n"/>
      <c r="M6275" s="324" t="n"/>
      <c r="N6275" s="304" t="n"/>
    </row>
    <row r="6276" ht="15.75" customHeight="1" s="412">
      <c r="A6276" s="300" t="n">
        <v>6349</v>
      </c>
      <c r="B6276" s="300" t="n">
        <v>298</v>
      </c>
      <c r="C6276" s="300" t="inlineStr">
        <is>
          <t>T448</t>
        </is>
      </c>
      <c r="D6276" s="300" t="n">
        <v>22</v>
      </c>
      <c r="E6276" s="301" t="n">
        <v>43685</v>
      </c>
      <c r="F6276" s="300" t="n">
        <v>5210</v>
      </c>
      <c r="G6276" s="325" t="n">
        <v>8258</v>
      </c>
      <c r="H6276" s="300" t="n">
        <v>7780</v>
      </c>
      <c r="I6276" s="300" t="n">
        <v>6</v>
      </c>
      <c r="J6276" s="320">
        <f>+(((G6276-F6276)-(H6276-F6276))/(H6276-F6276))*100</f>
        <v/>
      </c>
      <c r="K6276" s="321" t="n"/>
      <c r="L6276" s="322">
        <f>AVERAGE(J6276:J6277)</f>
        <v/>
      </c>
      <c r="M6276" s="322">
        <f>_xlfn.STDEV.S(J6276,J6277)</f>
        <v/>
      </c>
      <c r="N6276" s="304" t="n"/>
    </row>
    <row r="6277" ht="15.75" customHeight="1" s="412">
      <c r="A6277" s="300" t="n">
        <v>6350</v>
      </c>
      <c r="B6277" s="300" t="n">
        <v>298</v>
      </c>
      <c r="C6277" s="300" t="inlineStr">
        <is>
          <t>T448</t>
        </is>
      </c>
      <c r="D6277" s="300" t="n">
        <v>22</v>
      </c>
      <c r="E6277" s="301" t="n">
        <v>43685</v>
      </c>
      <c r="F6277" s="300" t="n">
        <v>5210</v>
      </c>
      <c r="G6277" s="325" t="n">
        <v>8623</v>
      </c>
      <c r="H6277" s="300" t="n">
        <v>8066</v>
      </c>
      <c r="I6277" s="300" t="n"/>
      <c r="J6277" s="320">
        <f>+(((G6277-F6277)-(H6277-F6277))/(H6277-F6277))*100</f>
        <v/>
      </c>
      <c r="K6277" s="321" t="n"/>
      <c r="L6277" s="323" t="n"/>
      <c r="M6277" s="324" t="n"/>
      <c r="N6277" s="304" t="n"/>
    </row>
    <row r="6278" ht="15.75" customHeight="1" s="412">
      <c r="A6278" s="300" t="n">
        <v>6351</v>
      </c>
      <c r="B6278" s="300" t="n">
        <v>299</v>
      </c>
      <c r="C6278" s="300" t="inlineStr">
        <is>
          <t>T449</t>
        </is>
      </c>
      <c r="D6278" s="300" t="n">
        <v>22</v>
      </c>
      <c r="E6278" s="301" t="n">
        <v>43685</v>
      </c>
      <c r="F6278" s="300" t="n">
        <v>5236</v>
      </c>
      <c r="G6278" s="325" t="n">
        <v>8671</v>
      </c>
      <c r="H6278" s="300" t="n">
        <v>8147</v>
      </c>
      <c r="I6278" s="300" t="n">
        <v>9</v>
      </c>
      <c r="J6278" s="320">
        <f>+(((G6278-F6278)-(H6278-F6278))/(H6278-F6278))*100</f>
        <v/>
      </c>
      <c r="K6278" s="321" t="n"/>
      <c r="L6278" s="322">
        <f>AVERAGE(J6278:J6279)</f>
        <v/>
      </c>
      <c r="M6278" s="322">
        <f>_xlfn.STDEV.S(J6278,J6279)</f>
        <v/>
      </c>
      <c r="N6278" s="304" t="n"/>
    </row>
    <row r="6279" ht="15.75" customHeight="1" s="412">
      <c r="A6279" s="300" t="n">
        <v>6352</v>
      </c>
      <c r="B6279" s="300" t="n">
        <v>299</v>
      </c>
      <c r="C6279" s="300" t="inlineStr">
        <is>
          <t>T449</t>
        </is>
      </c>
      <c r="D6279" s="300" t="n">
        <v>22</v>
      </c>
      <c r="E6279" s="301" t="n">
        <v>43685</v>
      </c>
      <c r="F6279" s="300" t="n">
        <v>5236</v>
      </c>
      <c r="G6279" s="325" t="n">
        <v>8689</v>
      </c>
      <c r="H6279" s="300" t="n">
        <v>8150</v>
      </c>
      <c r="I6279" s="300" t="n"/>
      <c r="J6279" s="320">
        <f>+(((G6279-F6279)-(H6279-F6279))/(H6279-F6279))*100</f>
        <v/>
      </c>
      <c r="K6279" s="321" t="n"/>
      <c r="L6279" s="323" t="n"/>
      <c r="M6279" s="324" t="n"/>
      <c r="N6279" s="304" t="n"/>
    </row>
    <row r="6280" ht="15.75" customHeight="1" s="412">
      <c r="A6280" s="300" t="n">
        <v>6353</v>
      </c>
      <c r="B6280" s="300" t="n">
        <v>300</v>
      </c>
      <c r="C6280" s="300" t="inlineStr">
        <is>
          <t>T450</t>
        </is>
      </c>
      <c r="D6280" s="300" t="n">
        <v>22</v>
      </c>
      <c r="E6280" s="301" t="n">
        <v>43685</v>
      </c>
      <c r="F6280" s="300" t="n">
        <v>5223</v>
      </c>
      <c r="G6280" s="325" t="n">
        <v>7815</v>
      </c>
      <c r="H6280" s="300" t="n">
        <v>7420</v>
      </c>
      <c r="I6280" s="300" t="n">
        <v>12</v>
      </c>
      <c r="J6280" s="320">
        <f>+(((G6280-F6280)-(H6280-F6280))/(H6280-F6280))*100</f>
        <v/>
      </c>
      <c r="K6280" s="321" t="n"/>
      <c r="L6280" s="322">
        <f>AVERAGE(J6280:J6281)</f>
        <v/>
      </c>
      <c r="M6280" s="322">
        <f>_xlfn.STDEV.S(J6280,J6281)</f>
        <v/>
      </c>
      <c r="N6280" s="304" t="n"/>
    </row>
    <row r="6281" ht="15.75" customHeight="1" s="412">
      <c r="A6281" s="300" t="n">
        <v>6354</v>
      </c>
      <c r="B6281" s="300" t="n">
        <v>300</v>
      </c>
      <c r="C6281" s="300" t="inlineStr">
        <is>
          <t>T450</t>
        </is>
      </c>
      <c r="D6281" s="300" t="n">
        <v>22</v>
      </c>
      <c r="E6281" s="301" t="n">
        <v>43685</v>
      </c>
      <c r="F6281" s="300" t="n">
        <v>5223</v>
      </c>
      <c r="G6281" s="325" t="n">
        <v>7639</v>
      </c>
      <c r="H6281" s="300" t="n">
        <v>7263</v>
      </c>
      <c r="I6281" s="300" t="n"/>
      <c r="J6281" s="320">
        <f>+(((G6281-F6281)-(H6281-F6281))/(H6281-F6281))*100</f>
        <v/>
      </c>
      <c r="K6281" s="321" t="n"/>
      <c r="L6281" s="323" t="n"/>
      <c r="M6281" s="324" t="n"/>
      <c r="N6281" s="304" t="n"/>
    </row>
    <row r="6282" ht="15.75" customHeight="1" s="412">
      <c r="A6282" s="300" t="n">
        <v>6355</v>
      </c>
      <c r="B6282" s="300" t="n">
        <v>301</v>
      </c>
      <c r="C6282" s="300" t="inlineStr">
        <is>
          <t>T451</t>
        </is>
      </c>
      <c r="D6282" s="300" t="n">
        <v>22</v>
      </c>
      <c r="E6282" s="301" t="n">
        <v>43685</v>
      </c>
      <c r="F6282" s="300" t="n">
        <v>5241</v>
      </c>
      <c r="G6282" s="325" t="n">
        <v>7885</v>
      </c>
      <c r="H6282" s="300" t="n">
        <v>7489</v>
      </c>
      <c r="I6282" s="300" t="n">
        <v>5</v>
      </c>
      <c r="J6282" s="320">
        <f>+(((G6282-F6282)-(H6282-F6282))/(H6282-F6282))*100</f>
        <v/>
      </c>
      <c r="K6282" s="321" t="n"/>
      <c r="L6282" s="322">
        <f>AVERAGE(J6282:J6283)</f>
        <v/>
      </c>
      <c r="M6282" s="322">
        <f>_xlfn.STDEV.S(J6282,J6283)</f>
        <v/>
      </c>
      <c r="N6282" s="304" t="n"/>
    </row>
    <row r="6283" ht="15.75" customHeight="1" s="412">
      <c r="A6283" s="300" t="n">
        <v>6356</v>
      </c>
      <c r="B6283" s="300" t="n">
        <v>301</v>
      </c>
      <c r="C6283" s="300" t="inlineStr">
        <is>
          <t>T451</t>
        </is>
      </c>
      <c r="D6283" s="300" t="n">
        <v>22</v>
      </c>
      <c r="E6283" s="301" t="n">
        <v>43685</v>
      </c>
      <c r="F6283" s="300" t="n">
        <v>5241</v>
      </c>
      <c r="G6283" s="325" t="n">
        <v>7691</v>
      </c>
      <c r="H6283" s="300" t="n">
        <v>7322</v>
      </c>
      <c r="I6283" s="300" t="n"/>
      <c r="J6283" s="320">
        <f>+(((G6283-F6283)-(H6283-F6283))/(H6283-F6283))*100</f>
        <v/>
      </c>
      <c r="K6283" s="321" t="n"/>
      <c r="L6283" s="323" t="n"/>
      <c r="M6283" s="324" t="n"/>
      <c r="N6283" s="304" t="n"/>
    </row>
    <row r="6284" ht="15.75" customHeight="1" s="412">
      <c r="A6284" s="300" t="n">
        <v>6357</v>
      </c>
      <c r="B6284" s="300" t="n">
        <v>302</v>
      </c>
      <c r="C6284" s="300" t="inlineStr">
        <is>
          <t>T452</t>
        </is>
      </c>
      <c r="D6284" s="300" t="n">
        <v>22</v>
      </c>
      <c r="E6284" s="301" t="n">
        <v>43685</v>
      </c>
      <c r="F6284" s="300" t="n">
        <v>5225</v>
      </c>
      <c r="G6284" s="325" t="n">
        <v>7226</v>
      </c>
      <c r="H6284" s="300" t="n">
        <v>6939</v>
      </c>
      <c r="I6284" s="300" t="n"/>
      <c r="J6284" s="320">
        <f>+(((G6284-F6284)-(H6284-F6284))/(H6284-F6284))*100</f>
        <v/>
      </c>
      <c r="K6284" s="321" t="n"/>
      <c r="L6284" s="322">
        <f>AVERAGE(J6284:J6285)</f>
        <v/>
      </c>
      <c r="M6284" s="322">
        <f>_xlfn.STDEV.S(J6284,J6285)</f>
        <v/>
      </c>
      <c r="N6284" s="304" t="n"/>
    </row>
    <row r="6285" ht="15.75" customHeight="1" s="412">
      <c r="A6285" s="300" t="n">
        <v>6358</v>
      </c>
      <c r="B6285" s="300" t="n">
        <v>302</v>
      </c>
      <c r="C6285" s="300" t="inlineStr">
        <is>
          <t>T452</t>
        </is>
      </c>
      <c r="D6285" s="300" t="n">
        <v>22</v>
      </c>
      <c r="E6285" s="301" t="n">
        <v>43685</v>
      </c>
      <c r="F6285" s="300" t="n">
        <v>5225</v>
      </c>
      <c r="G6285" s="325" t="n">
        <v>7404</v>
      </c>
      <c r="H6285" s="300" t="n">
        <v>7071</v>
      </c>
      <c r="I6285" s="300" t="n"/>
      <c r="J6285" s="320">
        <f>+(((G6285-F6285)-(H6285-F6285))/(H6285-F6285))*100</f>
        <v/>
      </c>
      <c r="K6285" s="321" t="n"/>
      <c r="L6285" s="323" t="n"/>
      <c r="M6285" s="324" t="n"/>
      <c r="N6285" s="304" t="n"/>
    </row>
    <row r="6286" ht="15.75" customHeight="1" s="412">
      <c r="A6286" s="300" t="n">
        <v>6359</v>
      </c>
      <c r="B6286" s="300" t="n">
        <v>303</v>
      </c>
      <c r="C6286" s="300" t="inlineStr">
        <is>
          <t>T453</t>
        </is>
      </c>
      <c r="D6286" s="300" t="n">
        <v>22</v>
      </c>
      <c r="E6286" s="301" t="n">
        <v>43685</v>
      </c>
      <c r="F6286" s="300" t="n">
        <v>5303</v>
      </c>
      <c r="G6286" s="325" t="n">
        <v>8325</v>
      </c>
      <c r="H6286" s="300" t="n">
        <v>7861</v>
      </c>
      <c r="I6286" s="300" t="n">
        <v>6</v>
      </c>
      <c r="J6286" s="320">
        <f>+(((G6286-F6286)-(H6286-F6286))/(H6286-F6286))*100</f>
        <v/>
      </c>
      <c r="K6286" s="321" t="n"/>
      <c r="L6286" s="322">
        <f>AVERAGE(J6286:J6287)</f>
        <v/>
      </c>
      <c r="M6286" s="322">
        <f>_xlfn.STDEV.S(J6286,J6287)</f>
        <v/>
      </c>
      <c r="N6286" s="304" t="n"/>
    </row>
    <row r="6287" ht="15.75" customHeight="1" s="412">
      <c r="A6287" s="300" t="n">
        <v>6360</v>
      </c>
      <c r="B6287" s="300" t="n">
        <v>303</v>
      </c>
      <c r="C6287" s="300" t="inlineStr">
        <is>
          <t>T453</t>
        </is>
      </c>
      <c r="D6287" s="300" t="n">
        <v>22</v>
      </c>
      <c r="E6287" s="301" t="n">
        <v>43685</v>
      </c>
      <c r="F6287" s="300" t="n">
        <v>5303</v>
      </c>
      <c r="G6287" s="325" t="n">
        <v>8440</v>
      </c>
      <c r="H6287" s="300" t="n">
        <v>7930</v>
      </c>
      <c r="I6287" s="300" t="n"/>
      <c r="J6287" s="320">
        <f>+(((G6287-F6287)-(H6287-F6287))/(H6287-F6287))*100</f>
        <v/>
      </c>
      <c r="K6287" s="321" t="n"/>
      <c r="L6287" s="323" t="n"/>
      <c r="M6287" s="324" t="n"/>
      <c r="N6287" s="304" t="n"/>
    </row>
    <row r="6288" ht="15.75" customHeight="1" s="412">
      <c r="A6288" s="300" t="n">
        <v>6361</v>
      </c>
      <c r="B6288" s="300" t="n">
        <v>304</v>
      </c>
      <c r="C6288" s="300" t="inlineStr">
        <is>
          <t>T454</t>
        </is>
      </c>
      <c r="D6288" s="300" t="n">
        <v>22</v>
      </c>
      <c r="E6288" s="301" t="n">
        <v>43685</v>
      </c>
      <c r="F6288" s="300" t="n">
        <v>5212</v>
      </c>
      <c r="G6288" s="325" t="n">
        <v>7797</v>
      </c>
      <c r="H6288" s="300" t="n">
        <v>7358</v>
      </c>
      <c r="I6288" s="300" t="n">
        <v>9</v>
      </c>
      <c r="J6288" s="320">
        <f>+(((G6288-F6288)-(H6288-F6288))/(H6288-F6288))*100</f>
        <v/>
      </c>
      <c r="K6288" s="321" t="n"/>
      <c r="L6288" s="322">
        <f>AVERAGE(J6288:J6289)</f>
        <v/>
      </c>
      <c r="M6288" s="322">
        <f>_xlfn.STDEV.S(J6288,J6289)</f>
        <v/>
      </c>
      <c r="N6288" s="304" t="n"/>
    </row>
    <row r="6289" ht="15.75" customHeight="1" s="412">
      <c r="A6289" s="300" t="n">
        <v>6362</v>
      </c>
      <c r="B6289" s="300" t="n">
        <v>304</v>
      </c>
      <c r="C6289" s="300" t="inlineStr">
        <is>
          <t>T454</t>
        </is>
      </c>
      <c r="D6289" s="300" t="n">
        <v>22</v>
      </c>
      <c r="E6289" s="301" t="n">
        <v>43685</v>
      </c>
      <c r="F6289" s="300" t="n">
        <v>5212</v>
      </c>
      <c r="G6289" s="325" t="n">
        <v>7998</v>
      </c>
      <c r="H6289" s="300" t="n">
        <v>7508</v>
      </c>
      <c r="I6289" s="300" t="n"/>
      <c r="J6289" s="320">
        <f>+(((G6289-F6289)-(H6289-F6289))/(H6289-F6289))*100</f>
        <v/>
      </c>
      <c r="K6289" s="321" t="n"/>
      <c r="L6289" s="323" t="n"/>
      <c r="M6289" s="324" t="n"/>
      <c r="N6289" s="304" t="n"/>
    </row>
    <row r="6290" ht="15.75" customHeight="1" s="412">
      <c r="A6290" s="300" t="n">
        <v>6363</v>
      </c>
      <c r="B6290" s="300" t="n">
        <v>305</v>
      </c>
      <c r="C6290" s="300" t="inlineStr">
        <is>
          <t>T455</t>
        </is>
      </c>
      <c r="D6290" s="300" t="n">
        <v>22</v>
      </c>
      <c r="E6290" s="301" t="n">
        <v>43685</v>
      </c>
      <c r="F6290" s="300" t="n">
        <v>5301</v>
      </c>
      <c r="G6290" s="325" t="n">
        <v>7444</v>
      </c>
      <c r="H6290" s="300" t="n">
        <v>7113</v>
      </c>
      <c r="I6290" s="300" t="n">
        <v>7</v>
      </c>
      <c r="J6290" s="320">
        <f>+(((G6290-F6290)-(H6290-F6290))/(H6290-F6290))*100</f>
        <v/>
      </c>
      <c r="K6290" s="321" t="n"/>
      <c r="L6290" s="322">
        <f>AVERAGE(J6290:J6291)</f>
        <v/>
      </c>
      <c r="M6290" s="322">
        <f>_xlfn.STDEV.S(J6290,J6291)</f>
        <v/>
      </c>
      <c r="N6290" s="304" t="n"/>
    </row>
    <row r="6291" ht="15.75" customHeight="1" s="412">
      <c r="A6291" s="300" t="n">
        <v>6364</v>
      </c>
      <c r="B6291" s="300" t="n">
        <v>305</v>
      </c>
      <c r="C6291" s="300" t="inlineStr">
        <is>
          <t>T455</t>
        </is>
      </c>
      <c r="D6291" s="300" t="n">
        <v>22</v>
      </c>
      <c r="E6291" s="301" t="n">
        <v>43685</v>
      </c>
      <c r="F6291" s="300" t="n">
        <v>5301</v>
      </c>
      <c r="G6291" s="325" t="n">
        <v>7781</v>
      </c>
      <c r="H6291" s="300" t="n">
        <v>7382</v>
      </c>
      <c r="I6291" s="300" t="n"/>
      <c r="J6291" s="320">
        <f>+(((G6291-F6291)-(H6291-F6291))/(H6291-F6291))*100</f>
        <v/>
      </c>
      <c r="K6291" s="321" t="n"/>
      <c r="L6291" s="323" t="n"/>
      <c r="M6291" s="324" t="n"/>
      <c r="N6291" s="304" t="n"/>
    </row>
    <row r="6292" ht="15.75" customHeight="1" s="412">
      <c r="A6292" s="300" t="n">
        <v>6365</v>
      </c>
      <c r="B6292" s="300" t="n">
        <v>306</v>
      </c>
      <c r="C6292" s="300" t="inlineStr">
        <is>
          <t>T456</t>
        </is>
      </c>
      <c r="D6292" s="300" t="n">
        <v>22</v>
      </c>
      <c r="E6292" s="301" t="n">
        <v>43685</v>
      </c>
      <c r="F6292" s="300" t="n">
        <v>5254</v>
      </c>
      <c r="G6292" s="325" t="n">
        <v>7584</v>
      </c>
      <c r="H6292" s="300" t="n">
        <v>7206</v>
      </c>
      <c r="I6292" s="300" t="n">
        <v>8</v>
      </c>
      <c r="J6292" s="320">
        <f>+(((G6292-F6292)-(H6292-F6292))/(H6292-F6292))*100</f>
        <v/>
      </c>
      <c r="K6292" s="321" t="n"/>
      <c r="L6292" s="322">
        <f>AVERAGE(J6292:J6293)</f>
        <v/>
      </c>
      <c r="M6292" s="322">
        <f>_xlfn.STDEV.S(J6292,J6293)</f>
        <v/>
      </c>
      <c r="N6292" s="304" t="n"/>
    </row>
    <row r="6293" ht="15.75" customHeight="1" s="412">
      <c r="A6293" s="300" t="n">
        <v>6366</v>
      </c>
      <c r="B6293" s="300" t="n">
        <v>306</v>
      </c>
      <c r="C6293" s="300" t="inlineStr">
        <is>
          <t>T456</t>
        </is>
      </c>
      <c r="D6293" s="300" t="n">
        <v>22</v>
      </c>
      <c r="E6293" s="301" t="n">
        <v>43685</v>
      </c>
      <c r="F6293" s="300" t="n">
        <v>5254</v>
      </c>
      <c r="G6293" s="325" t="n">
        <v>7530</v>
      </c>
      <c r="H6293" s="300" t="n">
        <v>7151</v>
      </c>
      <c r="I6293" s="300" t="n"/>
      <c r="J6293" s="320">
        <f>+(((G6293-F6293)-(H6293-F6293))/(H6293-F6293))*100</f>
        <v/>
      </c>
      <c r="K6293" s="321" t="n"/>
      <c r="L6293" s="323" t="n"/>
      <c r="M6293" s="324" t="n"/>
      <c r="N6293" s="304" t="n"/>
    </row>
    <row r="6294" ht="15.75" customHeight="1" s="412">
      <c r="A6294" s="300" t="n">
        <v>6367</v>
      </c>
      <c r="B6294" s="300" t="n">
        <v>307</v>
      </c>
      <c r="C6294" s="300" t="inlineStr">
        <is>
          <t>T457</t>
        </is>
      </c>
      <c r="D6294" s="300" t="n">
        <v>22</v>
      </c>
      <c r="E6294" s="301" t="n">
        <v>43685</v>
      </c>
      <c r="F6294" s="300" t="n">
        <v>5223</v>
      </c>
      <c r="G6294" s="325" t="n">
        <v>7760</v>
      </c>
      <c r="H6294" s="300" t="n">
        <v>7333</v>
      </c>
      <c r="I6294" s="300" t="n">
        <v>8</v>
      </c>
      <c r="J6294" s="320">
        <f>+(((G6294-F6294)-(H6294-F6294))/(H6294-F6294))*100</f>
        <v/>
      </c>
      <c r="K6294" s="321" t="n"/>
      <c r="L6294" s="322">
        <f>AVERAGE(J6294:J6295)</f>
        <v/>
      </c>
      <c r="M6294" s="322">
        <f>_xlfn.STDEV.S(J6294,J6295)</f>
        <v/>
      </c>
      <c r="N6294" s="304" t="n"/>
    </row>
    <row r="6295" ht="15.75" customHeight="1" s="412">
      <c r="A6295" s="300" t="n">
        <v>6368</v>
      </c>
      <c r="B6295" s="300" t="n">
        <v>307</v>
      </c>
      <c r="C6295" s="300" t="inlineStr">
        <is>
          <t>T457</t>
        </is>
      </c>
      <c r="D6295" s="300" t="n">
        <v>22</v>
      </c>
      <c r="E6295" s="301" t="n">
        <v>43685</v>
      </c>
      <c r="F6295" s="300" t="n">
        <v>5223</v>
      </c>
      <c r="G6295" s="325" t="n">
        <v>7986</v>
      </c>
      <c r="H6295" s="300" t="n">
        <v>7519</v>
      </c>
      <c r="I6295" s="300" t="n"/>
      <c r="J6295" s="320">
        <f>+(((G6295-F6295)-(H6295-F6295))/(H6295-F6295))*100</f>
        <v/>
      </c>
      <c r="K6295" s="321" t="n"/>
      <c r="L6295" s="323" t="n"/>
      <c r="M6295" s="324" t="n"/>
      <c r="N6295" s="304" t="n"/>
    </row>
    <row r="6296" ht="15.75" customHeight="1" s="412">
      <c r="A6296" s="300" t="n">
        <v>6369</v>
      </c>
      <c r="B6296" s="300" t="n">
        <v>308</v>
      </c>
      <c r="C6296" s="300" t="inlineStr">
        <is>
          <t>T458</t>
        </is>
      </c>
      <c r="D6296" s="300" t="n">
        <v>22</v>
      </c>
      <c r="E6296" s="301" t="n">
        <v>43685</v>
      </c>
      <c r="F6296" s="300" t="n">
        <v>5201</v>
      </c>
      <c r="G6296" s="325" t="n">
        <v>7830</v>
      </c>
      <c r="H6296" s="300" t="n">
        <v>7429</v>
      </c>
      <c r="I6296" s="300" t="n">
        <v>7</v>
      </c>
      <c r="J6296" s="320">
        <f>+(((G6296-F6296)-(H6296-F6296))/(H6296-F6296))*100</f>
        <v/>
      </c>
      <c r="K6296" s="321" t="n"/>
      <c r="L6296" s="322">
        <f>AVERAGE(J6296:J6297)</f>
        <v/>
      </c>
      <c r="M6296" s="322">
        <f>_xlfn.STDEV.S(J6296,J6297)</f>
        <v/>
      </c>
      <c r="N6296" s="304" t="n"/>
    </row>
    <row r="6297" ht="15.75" customHeight="1" s="412">
      <c r="A6297" s="300" t="n">
        <v>6370</v>
      </c>
      <c r="B6297" s="300" t="n">
        <v>308</v>
      </c>
      <c r="C6297" s="300" t="inlineStr">
        <is>
          <t>T458</t>
        </is>
      </c>
      <c r="D6297" s="300" t="n">
        <v>22</v>
      </c>
      <c r="E6297" s="301" t="n">
        <v>43685</v>
      </c>
      <c r="F6297" s="300" t="n">
        <v>5201</v>
      </c>
      <c r="G6297" s="325" t="n">
        <v>7749</v>
      </c>
      <c r="H6297" s="300" t="n">
        <v>7351</v>
      </c>
      <c r="I6297" s="300" t="n"/>
      <c r="J6297" s="320">
        <f>+(((G6297-F6297)-(H6297-F6297))/(H6297-F6297))*100</f>
        <v/>
      </c>
      <c r="K6297" s="321" t="n"/>
      <c r="L6297" s="323" t="n"/>
      <c r="M6297" s="324" t="n"/>
      <c r="N6297" s="304" t="n"/>
    </row>
    <row r="6298" ht="15.75" customHeight="1" s="412">
      <c r="A6298" s="300" t="n">
        <v>6371</v>
      </c>
      <c r="B6298" s="300" t="n">
        <v>309</v>
      </c>
      <c r="C6298" s="300" t="inlineStr">
        <is>
          <t>T459</t>
        </is>
      </c>
      <c r="D6298" s="300" t="n">
        <v>22</v>
      </c>
      <c r="E6298" s="301" t="n">
        <v>43685</v>
      </c>
      <c r="F6298" s="300" t="n">
        <v>5237</v>
      </c>
      <c r="G6298" s="325" t="n">
        <v>7702</v>
      </c>
      <c r="H6298" s="300" t="n">
        <v>7321</v>
      </c>
      <c r="I6298" s="300" t="n">
        <v>7</v>
      </c>
      <c r="J6298" s="320">
        <f>+(((G6298-F6298)-(H6298-F6298))/(H6298-F6298))*100</f>
        <v/>
      </c>
      <c r="K6298" s="321" t="n"/>
      <c r="L6298" s="322">
        <f>AVERAGE(J6298:J6299)</f>
        <v/>
      </c>
      <c r="M6298" s="322">
        <f>_xlfn.STDEV.S(J6298,J6299)</f>
        <v/>
      </c>
      <c r="N6298" s="304" t="n"/>
    </row>
    <row r="6299" ht="15.75" customHeight="1" s="412">
      <c r="A6299" s="300" t="n">
        <v>6372</v>
      </c>
      <c r="B6299" s="300" t="n">
        <v>309</v>
      </c>
      <c r="C6299" s="300" t="inlineStr">
        <is>
          <t>T459</t>
        </is>
      </c>
      <c r="D6299" s="300" t="n">
        <v>22</v>
      </c>
      <c r="E6299" s="301" t="n">
        <v>43685</v>
      </c>
      <c r="F6299" s="300" t="n">
        <v>5237</v>
      </c>
      <c r="G6299" s="325" t="n">
        <v>7553</v>
      </c>
      <c r="H6299" s="300" t="n">
        <v>7176</v>
      </c>
      <c r="I6299" s="300" t="n"/>
      <c r="J6299" s="320">
        <f>+(((G6299-F6299)-(H6299-F6299))/(H6299-F6299))*100</f>
        <v/>
      </c>
      <c r="K6299" s="321" t="n"/>
      <c r="L6299" s="323" t="n"/>
      <c r="M6299" s="324" t="n"/>
      <c r="N6299" s="304" t="n"/>
    </row>
    <row r="6300" ht="15.75" customHeight="1" s="412">
      <c r="A6300" s="300" t="n">
        <v>6373</v>
      </c>
      <c r="B6300" s="300" t="n">
        <v>310</v>
      </c>
      <c r="C6300" s="300" t="inlineStr">
        <is>
          <t>T460</t>
        </is>
      </c>
      <c r="D6300" s="300" t="n">
        <v>22</v>
      </c>
      <c r="E6300" s="301" t="n">
        <v>43685</v>
      </c>
      <c r="F6300" s="300" t="n">
        <v>5231</v>
      </c>
      <c r="G6300" s="325" t="n">
        <v>7541</v>
      </c>
      <c r="H6300" s="300" t="n">
        <v>7160</v>
      </c>
      <c r="I6300" s="300" t="n">
        <v>10</v>
      </c>
      <c r="J6300" s="320">
        <f>+(((G6300-F6300)-(H6300-F6300))/(H6300-F6300))*100</f>
        <v/>
      </c>
      <c r="K6300" s="321" t="n"/>
      <c r="L6300" s="322">
        <f>AVERAGE(J6300:J6301)</f>
        <v/>
      </c>
      <c r="M6300" s="322">
        <f>_xlfn.STDEV.S(J6300,J6301)</f>
        <v/>
      </c>
      <c r="N6300" s="304" t="n"/>
    </row>
    <row r="6301" ht="15.75" customHeight="1" s="412">
      <c r="A6301" s="300" t="n">
        <v>6374</v>
      </c>
      <c r="B6301" s="300" t="n">
        <v>310</v>
      </c>
      <c r="C6301" s="300" t="inlineStr">
        <is>
          <t>T460</t>
        </is>
      </c>
      <c r="D6301" s="300" t="n">
        <v>22</v>
      </c>
      <c r="E6301" s="301" t="n">
        <v>43685</v>
      </c>
      <c r="F6301" s="300" t="n">
        <v>5231</v>
      </c>
      <c r="G6301" s="325" t="n">
        <v>7479</v>
      </c>
      <c r="H6301" s="300" t="n">
        <v>7094</v>
      </c>
      <c r="I6301" s="300" t="n"/>
      <c r="J6301" s="320">
        <f>+(((G6301-F6301)-(H6301-F6301))/(H6301-F6301))*100</f>
        <v/>
      </c>
      <c r="K6301" s="321" t="n"/>
      <c r="L6301" s="323" t="n"/>
      <c r="M6301" s="324" t="n"/>
      <c r="N6301" s="304" t="n"/>
    </row>
    <row r="6302" ht="15.75" customHeight="1" s="412">
      <c r="A6302" s="300" t="n">
        <v>6375</v>
      </c>
      <c r="B6302" s="300" t="n">
        <v>311</v>
      </c>
      <c r="C6302" s="300" t="inlineStr">
        <is>
          <t>T462</t>
        </is>
      </c>
      <c r="D6302" s="300" t="n">
        <v>22</v>
      </c>
      <c r="E6302" s="301" t="n">
        <v>43685</v>
      </c>
      <c r="F6302" s="300" t="n">
        <v>5222</v>
      </c>
      <c r="G6302" s="325" t="n">
        <v>7539</v>
      </c>
      <c r="H6302" s="300" t="n">
        <v>7179</v>
      </c>
      <c r="I6302" s="300" t="n">
        <v>11</v>
      </c>
      <c r="J6302" s="320">
        <f>+(((G6302-F6302)-(H6302-F6302))/(H6302-F6302))*100</f>
        <v/>
      </c>
      <c r="K6302" s="321" t="n"/>
      <c r="L6302" s="322">
        <f>AVERAGE(J6302:J6303)</f>
        <v/>
      </c>
      <c r="M6302" s="322">
        <f>_xlfn.STDEV.S(J6302,J6303)</f>
        <v/>
      </c>
      <c r="N6302" s="304" t="n"/>
    </row>
    <row r="6303" ht="15.75" customHeight="1" s="412">
      <c r="A6303" s="300" t="n">
        <v>6376</v>
      </c>
      <c r="B6303" s="300" t="n">
        <v>311</v>
      </c>
      <c r="C6303" s="300" t="inlineStr">
        <is>
          <t>T462</t>
        </is>
      </c>
      <c r="D6303" s="300" t="n">
        <v>22</v>
      </c>
      <c r="E6303" s="301" t="n">
        <v>43685</v>
      </c>
      <c r="F6303" s="300" t="n">
        <v>5222</v>
      </c>
      <c r="G6303" s="325" t="n">
        <v>7244</v>
      </c>
      <c r="H6303" s="300" t="n">
        <v>6916</v>
      </c>
      <c r="I6303" s="300" t="n"/>
      <c r="J6303" s="320">
        <f>+(((G6303-F6303)-(H6303-F6303))/(H6303-F6303))*100</f>
        <v/>
      </c>
      <c r="K6303" s="321" t="n"/>
      <c r="L6303" s="323" t="n"/>
      <c r="M6303" s="324" t="n"/>
      <c r="N6303" s="304" t="n"/>
    </row>
    <row r="6304" ht="15.75" customHeight="1" s="412">
      <c r="A6304" s="300" t="n">
        <v>6377</v>
      </c>
      <c r="B6304" s="300" t="n">
        <v>312</v>
      </c>
      <c r="C6304" s="300" t="inlineStr">
        <is>
          <t>T463</t>
        </is>
      </c>
      <c r="D6304" s="300" t="n">
        <v>22</v>
      </c>
      <c r="E6304" s="301" t="n">
        <v>43685</v>
      </c>
      <c r="F6304" s="300" t="n">
        <v>5239</v>
      </c>
      <c r="G6304" s="325" t="n">
        <v>8968</v>
      </c>
      <c r="H6304" s="300" t="n">
        <v>8387</v>
      </c>
      <c r="I6304" s="300" t="n"/>
      <c r="J6304" s="320">
        <f>+(((G6304-F6304)-(H6304-F6304))/(H6304-F6304))*100</f>
        <v/>
      </c>
      <c r="K6304" s="321" t="n"/>
      <c r="L6304" s="322">
        <f>AVERAGE(J6304:J6305)</f>
        <v/>
      </c>
      <c r="M6304" s="322">
        <f>_xlfn.STDEV.S(J6304,J6305)</f>
        <v/>
      </c>
      <c r="N6304" s="304" t="n"/>
    </row>
    <row r="6305" ht="15.75" customHeight="1" s="412">
      <c r="A6305" s="300" t="n">
        <v>6378</v>
      </c>
      <c r="B6305" s="300" t="n">
        <v>312</v>
      </c>
      <c r="C6305" s="300" t="inlineStr">
        <is>
          <t>T463</t>
        </is>
      </c>
      <c r="D6305" s="300" t="n">
        <v>22</v>
      </c>
      <c r="E6305" s="301" t="n">
        <v>43685</v>
      </c>
      <c r="F6305" s="300" t="n">
        <v>5239</v>
      </c>
      <c r="G6305" s="325" t="n">
        <v>8746</v>
      </c>
      <c r="H6305" s="300" t="n">
        <v>8207</v>
      </c>
      <c r="I6305" s="300" t="n"/>
      <c r="J6305" s="320">
        <f>+(((G6305-F6305)-(H6305-F6305))/(H6305-F6305))*100</f>
        <v/>
      </c>
      <c r="K6305" s="321" t="n"/>
      <c r="L6305" s="323" t="n"/>
      <c r="M6305" s="324" t="n"/>
      <c r="N6305" s="304" t="n"/>
    </row>
    <row r="6306" ht="15.75" customHeight="1" s="412">
      <c r="A6306" s="300" t="n">
        <v>6379</v>
      </c>
      <c r="B6306" s="300" t="n">
        <v>313</v>
      </c>
      <c r="C6306" s="300" t="inlineStr">
        <is>
          <t>T464</t>
        </is>
      </c>
      <c r="D6306" s="300" t="n">
        <v>22</v>
      </c>
      <c r="E6306" s="301" t="n">
        <v>43685</v>
      </c>
      <c r="F6306" s="300" t="n">
        <v>5188</v>
      </c>
      <c r="G6306" s="325" t="n">
        <v>7698</v>
      </c>
      <c r="H6306" s="300" t="n">
        <v>7316</v>
      </c>
      <c r="I6306" s="300" t="n"/>
      <c r="J6306" s="320">
        <f>+(((G6306-F6306)-(H6306-F6306))/(H6306-F6306))*100</f>
        <v/>
      </c>
      <c r="K6306" s="321" t="n"/>
      <c r="L6306" s="322">
        <f>AVERAGE(J6306:J6307)</f>
        <v/>
      </c>
      <c r="M6306" s="322">
        <f>_xlfn.STDEV.S(J6306,J6307)</f>
        <v/>
      </c>
      <c r="N6306" s="304" t="n"/>
    </row>
    <row r="6307" ht="15.75" customHeight="1" s="412">
      <c r="A6307" s="300" t="n">
        <v>6380</v>
      </c>
      <c r="B6307" s="300" t="n">
        <v>313</v>
      </c>
      <c r="C6307" s="300" t="inlineStr">
        <is>
          <t>T464</t>
        </is>
      </c>
      <c r="D6307" s="300" t="n">
        <v>22</v>
      </c>
      <c r="E6307" s="301" t="n">
        <v>43685</v>
      </c>
      <c r="F6307" s="300" t="n">
        <v>5188</v>
      </c>
      <c r="G6307" s="325" t="n">
        <v>7860</v>
      </c>
      <c r="H6307" s="300" t="n">
        <v>7449</v>
      </c>
      <c r="I6307" s="300" t="n"/>
      <c r="J6307" s="320">
        <f>+(((G6307-F6307)-(H6307-F6307))/(H6307-F6307))*100</f>
        <v/>
      </c>
      <c r="K6307" s="321" t="n"/>
      <c r="L6307" s="323" t="n"/>
      <c r="M6307" s="324" t="n"/>
      <c r="N6307" s="304" t="n"/>
    </row>
    <row r="6308" ht="15.75" customHeight="1" s="412">
      <c r="A6308" s="300" t="n">
        <v>6381</v>
      </c>
      <c r="B6308" s="300" t="n">
        <v>314</v>
      </c>
      <c r="C6308" s="300" t="inlineStr">
        <is>
          <t>T465</t>
        </is>
      </c>
      <c r="D6308" s="300" t="n">
        <v>22</v>
      </c>
      <c r="E6308" s="301" t="n">
        <v>43685</v>
      </c>
      <c r="F6308" s="300" t="n">
        <v>5225</v>
      </c>
      <c r="G6308" s="325" t="n">
        <v>7311</v>
      </c>
      <c r="H6308" s="300" t="n">
        <v>7006</v>
      </c>
      <c r="I6308" s="300" t="n">
        <v>9</v>
      </c>
      <c r="J6308" s="320">
        <f>+(((G6308-F6308)-(H6308-F6308))/(H6308-F6308))*100</f>
        <v/>
      </c>
      <c r="K6308" s="321" t="n"/>
      <c r="L6308" s="322">
        <f>AVERAGE(J6308:J6309)</f>
        <v/>
      </c>
      <c r="M6308" s="322">
        <f>_xlfn.STDEV.S(J6308,J6309)</f>
        <v/>
      </c>
      <c r="N6308" s="304" t="n"/>
    </row>
    <row r="6309" ht="15.75" customHeight="1" s="412">
      <c r="A6309" s="300" t="n">
        <v>6382</v>
      </c>
      <c r="B6309" s="300" t="n">
        <v>314</v>
      </c>
      <c r="C6309" s="300" t="inlineStr">
        <is>
          <t>T465</t>
        </is>
      </c>
      <c r="D6309" s="300" t="n">
        <v>22</v>
      </c>
      <c r="E6309" s="301" t="n">
        <v>43685</v>
      </c>
      <c r="F6309" s="300" t="n">
        <v>5225</v>
      </c>
      <c r="G6309" s="325" t="n">
        <v>7363</v>
      </c>
      <c r="H6309" s="300" t="n">
        <v>7029</v>
      </c>
      <c r="I6309" s="300" t="n"/>
      <c r="J6309" s="320">
        <f>+(((G6309-F6309)-(H6309-F6309))/(H6309-F6309))*100</f>
        <v/>
      </c>
      <c r="K6309" s="321" t="n"/>
      <c r="L6309" s="323" t="n"/>
      <c r="M6309" s="324" t="n"/>
      <c r="N6309" s="304" t="n"/>
    </row>
    <row r="6310" ht="15.75" customHeight="1" s="412">
      <c r="A6310" s="300" t="n">
        <v>6383</v>
      </c>
      <c r="B6310" s="300" t="n">
        <v>315</v>
      </c>
      <c r="C6310" s="300" t="inlineStr">
        <is>
          <t>T466</t>
        </is>
      </c>
      <c r="D6310" s="300" t="n">
        <v>22</v>
      </c>
      <c r="E6310" s="301" t="n">
        <v>43685</v>
      </c>
      <c r="F6310" s="300" t="n">
        <v>5198</v>
      </c>
      <c r="G6310" s="325" t="n">
        <v>8907</v>
      </c>
      <c r="H6310" s="300" t="n">
        <v>8324</v>
      </c>
      <c r="I6310" s="300" t="n">
        <v>6</v>
      </c>
      <c r="J6310" s="320">
        <f>+(((G6310-F6310)-(H6310-F6310))/(H6310-F6310))*100</f>
        <v/>
      </c>
      <c r="K6310" s="321" t="n"/>
      <c r="L6310" s="322">
        <f>AVERAGE(J6310:J6311)</f>
        <v/>
      </c>
      <c r="M6310" s="322">
        <f>_xlfn.STDEV.S(J6310,J6311)</f>
        <v/>
      </c>
      <c r="N6310" s="304" t="n"/>
    </row>
    <row r="6311" ht="15.75" customHeight="1" s="412">
      <c r="A6311" s="300" t="n">
        <v>6384</v>
      </c>
      <c r="B6311" s="300" t="n">
        <v>315</v>
      </c>
      <c r="C6311" s="300" t="inlineStr">
        <is>
          <t>T466</t>
        </is>
      </c>
      <c r="D6311" s="300" t="n">
        <v>22</v>
      </c>
      <c r="E6311" s="301" t="n">
        <v>43685</v>
      </c>
      <c r="F6311" s="300" t="n">
        <v>5198</v>
      </c>
      <c r="G6311" s="325" t="n">
        <v>8753</v>
      </c>
      <c r="H6311" s="300" t="n">
        <v>8164</v>
      </c>
      <c r="I6311" s="300" t="n"/>
      <c r="J6311" s="320">
        <f>+(((G6311-F6311)-(H6311-F6311))/(H6311-F6311))*100</f>
        <v/>
      </c>
      <c r="K6311" s="321" t="n"/>
      <c r="L6311" s="323" t="n"/>
      <c r="M6311" s="324" t="n"/>
      <c r="N6311" s="304" t="n"/>
    </row>
    <row r="6312" ht="15.75" customHeight="1" s="412">
      <c r="A6312" s="300" t="n">
        <v>6385</v>
      </c>
      <c r="B6312" s="300" t="n">
        <v>316</v>
      </c>
      <c r="C6312" s="300" t="inlineStr">
        <is>
          <t>T467</t>
        </is>
      </c>
      <c r="D6312" s="300" t="n">
        <v>22</v>
      </c>
      <c r="E6312" s="301" t="n">
        <v>43685</v>
      </c>
      <c r="F6312" s="300" t="n">
        <v>5239</v>
      </c>
      <c r="G6312" s="325" t="n">
        <v>8285</v>
      </c>
      <c r="H6312" s="300" t="n">
        <v>7807</v>
      </c>
      <c r="I6312" s="300" t="n"/>
      <c r="J6312" s="320">
        <f>+(((G6312-F6312)-(H6312-F6312))/(H6312-F6312))*100</f>
        <v/>
      </c>
      <c r="K6312" s="321" t="n"/>
      <c r="L6312" s="322">
        <f>AVERAGE(J6312:J6313)</f>
        <v/>
      </c>
      <c r="M6312" s="322">
        <f>_xlfn.STDEV.S(J6312,J6313)</f>
        <v/>
      </c>
      <c r="N6312" s="304" t="n"/>
    </row>
    <row r="6313" ht="15.75" customHeight="1" s="412">
      <c r="A6313" s="300" t="n">
        <v>6386</v>
      </c>
      <c r="B6313" s="300" t="n">
        <v>316</v>
      </c>
      <c r="C6313" s="300" t="inlineStr">
        <is>
          <t>T467</t>
        </is>
      </c>
      <c r="D6313" s="300" t="n">
        <v>22</v>
      </c>
      <c r="E6313" s="301" t="n">
        <v>43685</v>
      </c>
      <c r="F6313" s="300" t="n">
        <v>5239</v>
      </c>
      <c r="G6313" s="325" t="n">
        <v>8506</v>
      </c>
      <c r="H6313" s="300" t="n">
        <v>7979</v>
      </c>
      <c r="I6313" s="300" t="n"/>
      <c r="J6313" s="320">
        <f>+(((G6313-F6313)-(H6313-F6313))/(H6313-F6313))*100</f>
        <v/>
      </c>
      <c r="K6313" s="321" t="n"/>
      <c r="L6313" s="323" t="n"/>
      <c r="M6313" s="324" t="n"/>
      <c r="N6313" s="304" t="n"/>
    </row>
    <row r="6314" ht="15.75" customHeight="1" s="412">
      <c r="A6314" s="300" t="n">
        <v>6387</v>
      </c>
      <c r="B6314" s="300" t="n">
        <v>317</v>
      </c>
      <c r="C6314" s="300" t="inlineStr">
        <is>
          <t>T468</t>
        </is>
      </c>
      <c r="D6314" s="300" t="n">
        <v>22</v>
      </c>
      <c r="E6314" s="301" t="n">
        <v>43685</v>
      </c>
      <c r="F6314" s="300" t="n">
        <v>5209</v>
      </c>
      <c r="G6314" s="325" t="n">
        <v>7630</v>
      </c>
      <c r="H6314" s="300" t="n">
        <v>7258</v>
      </c>
      <c r="I6314" s="300" t="n">
        <v>10</v>
      </c>
      <c r="J6314" s="320">
        <f>+(((G6314-F6314)-(H6314-F6314))/(H6314-F6314))*100</f>
        <v/>
      </c>
      <c r="K6314" s="321" t="n"/>
      <c r="L6314" s="322">
        <f>AVERAGE(J6314:J6315)</f>
        <v/>
      </c>
      <c r="M6314" s="322">
        <f>_xlfn.STDEV.S(J6314,J6315)</f>
        <v/>
      </c>
      <c r="N6314" s="304" t="n"/>
    </row>
    <row r="6315" ht="15.75" customHeight="1" s="412">
      <c r="A6315" s="300" t="n">
        <v>6388</v>
      </c>
      <c r="B6315" s="300" t="n">
        <v>317</v>
      </c>
      <c r="C6315" s="300" t="inlineStr">
        <is>
          <t>T468</t>
        </is>
      </c>
      <c r="D6315" s="300" t="n">
        <v>22</v>
      </c>
      <c r="E6315" s="301" t="n">
        <v>43685</v>
      </c>
      <c r="F6315" s="300" t="n">
        <v>5209</v>
      </c>
      <c r="G6315" s="325" t="n">
        <v>7770</v>
      </c>
      <c r="H6315" s="300" t="n">
        <v>7364</v>
      </c>
      <c r="I6315" s="300" t="n"/>
      <c r="J6315" s="320">
        <f>+(((G6315-F6315)-(H6315-F6315))/(H6315-F6315))*100</f>
        <v/>
      </c>
      <c r="K6315" s="321" t="n"/>
      <c r="L6315" s="323" t="n"/>
      <c r="M6315" s="324" t="n"/>
      <c r="N6315" s="304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425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12" min="1" max="1"/>
    <col width="6.43" customWidth="1" style="412" min="2" max="2"/>
    <col width="6.29" customWidth="1" style="412" min="3" max="3"/>
    <col width="7.29" customWidth="1" style="412" min="4" max="4"/>
    <col width="11.43" customWidth="1" style="412" min="5" max="6"/>
    <col width="11" customWidth="1" style="412" min="7" max="7"/>
    <col width="9.710000000000001" customWidth="1" style="412" min="8" max="8"/>
    <col width="11" customWidth="1" style="412" min="9" max="9"/>
    <col width="14.57" customWidth="1" style="412" min="10" max="10"/>
    <col width="11.29" customWidth="1" style="412" min="11" max="11"/>
    <col width="7.57" customWidth="1" style="412" min="12" max="12"/>
    <col width="7.29" customWidth="1" style="412" min="13" max="13"/>
    <col width="14.86" customWidth="1" style="412" min="14" max="14"/>
    <col width="7.29" customWidth="1" style="412" min="15" max="15"/>
    <col width="8.43" customWidth="1" style="412" min="16" max="16"/>
    <col width="11.14" customWidth="1" style="412" min="17" max="17"/>
    <col width="6.57" customWidth="1" style="412" min="18" max="18"/>
    <col width="14.14" customWidth="1" style="412" min="19" max="19"/>
    <col width="10.14" customWidth="1" style="412" min="20" max="20"/>
  </cols>
  <sheetData>
    <row r="1" ht="14.25" customHeight="1" s="412">
      <c r="A1" s="327" t="inlineStr">
        <is>
          <t>Nº Muestra</t>
        </is>
      </c>
      <c r="B1" s="328" t="inlineStr">
        <is>
          <t>Lata</t>
        </is>
      </c>
      <c r="C1" s="328" t="inlineStr">
        <is>
          <t>Plot</t>
        </is>
      </c>
      <c r="D1" s="328" t="inlineStr">
        <is>
          <t>dumi</t>
        </is>
      </c>
      <c r="E1" s="328" t="inlineStr">
        <is>
          <t>Columna1</t>
        </is>
      </c>
      <c r="F1" s="328" t="inlineStr">
        <is>
          <t>Columna2</t>
        </is>
      </c>
      <c r="G1" s="328" t="inlineStr">
        <is>
          <t>Muestreo</t>
        </is>
      </c>
      <c r="H1" s="328" t="inlineStr">
        <is>
          <t>Fecha</t>
        </is>
      </c>
      <c r="I1" s="329" t="inlineStr">
        <is>
          <t>Peso Tara</t>
        </is>
      </c>
      <c r="J1" s="329" t="inlineStr">
        <is>
          <t>Peso Húmedo</t>
        </is>
      </c>
      <c r="K1" s="329" t="inlineStr">
        <is>
          <t>Peso Seco</t>
        </is>
      </c>
      <c r="L1" s="329" t="inlineStr">
        <is>
          <t>Chala</t>
        </is>
      </c>
      <c r="M1" s="329" t="inlineStr">
        <is>
          <t>HUM</t>
        </is>
      </c>
      <c r="N1" s="330" t="inlineStr">
        <is>
          <t>MF</t>
        </is>
      </c>
      <c r="O1" s="331" t="inlineStr">
        <is>
          <t>HM X</t>
        </is>
      </c>
      <c r="P1" s="331" t="inlineStr">
        <is>
          <t>DE</t>
        </is>
      </c>
      <c r="Q1" s="287" t="inlineStr">
        <is>
          <t>Columna3</t>
        </is>
      </c>
      <c r="R1" s="332" t="inlineStr">
        <is>
          <t>TSG</t>
        </is>
      </c>
      <c r="S1" s="331" t="inlineStr">
        <is>
          <t>Peso Seco Mil</t>
        </is>
      </c>
      <c r="T1" s="331" t="inlineStr">
        <is>
          <t>P_S_Mil</t>
        </is>
      </c>
    </row>
    <row r="2" ht="14.25" customHeight="1" s="412">
      <c r="A2" s="333" t="n">
        <v>3245</v>
      </c>
      <c r="B2" s="334" t="n">
        <v>1</v>
      </c>
      <c r="C2" s="335" t="inlineStr">
        <is>
          <t>T101</t>
        </is>
      </c>
      <c r="D2" s="335" t="n">
        <v>1</v>
      </c>
      <c r="E2" s="335" t="n"/>
      <c r="F2" s="335" t="n"/>
      <c r="G2" s="335" t="n">
        <v>13</v>
      </c>
      <c r="H2" s="336" t="n">
        <v>43587</v>
      </c>
      <c r="I2" s="335" t="n">
        <v>5301</v>
      </c>
      <c r="J2" s="335" t="n">
        <v>8480</v>
      </c>
      <c r="K2" s="335" t="n">
        <v>7635</v>
      </c>
      <c r="L2" s="335" t="n">
        <v>1</v>
      </c>
      <c r="M2" s="337">
        <f>+(((J2-I2)-(K2-I2))/(K2-I2))*100</f>
        <v/>
      </c>
      <c r="N2" s="338" t="inlineStr">
        <is>
          <t>1/4</t>
        </is>
      </c>
      <c r="O2" s="339">
        <f>AVERAGE(M2:M3)</f>
        <v/>
      </c>
      <c r="P2" s="339">
        <f>_xlfn.STDEV.S(M2,M3)</f>
        <v/>
      </c>
      <c r="Q2" s="340" t="n">
        <v>1</v>
      </c>
      <c r="R2" s="341" t="n"/>
      <c r="S2" s="331">
        <f>+(((K2-I2)/1000)*1000)/10</f>
        <v/>
      </c>
      <c r="T2" s="332">
        <f>AVERAGE(S2:S3)</f>
        <v/>
      </c>
    </row>
    <row r="3" ht="14.25" customHeight="1" s="412">
      <c r="A3" s="333" t="n">
        <v>3246</v>
      </c>
      <c r="B3" s="334" t="n">
        <v>2</v>
      </c>
      <c r="C3" s="335" t="inlineStr">
        <is>
          <t>T101</t>
        </is>
      </c>
      <c r="D3" s="335" t="n">
        <v>2</v>
      </c>
      <c r="E3" s="335" t="n"/>
      <c r="F3" s="335" t="n"/>
      <c r="G3" s="335" t="n">
        <v>13</v>
      </c>
      <c r="H3" s="336" t="n">
        <v>43587</v>
      </c>
      <c r="I3" s="335" t="n">
        <v>5190</v>
      </c>
      <c r="J3" s="335" t="n">
        <v>8093</v>
      </c>
      <c r="K3" s="335" t="n">
        <v>7277</v>
      </c>
      <c r="L3" s="335" t="n"/>
      <c r="M3" s="337">
        <f>+(((J3-I3)-(K3-I3))/(K3-I3))*100</f>
        <v/>
      </c>
      <c r="N3" s="338" t="n"/>
      <c r="O3" s="342" t="n"/>
      <c r="P3" s="342" t="n"/>
      <c r="Q3" s="340" t="n"/>
      <c r="R3" s="341" t="n"/>
      <c r="S3" s="331">
        <f>+(((K3-I3)/1000)*1000)/10</f>
        <v/>
      </c>
      <c r="T3" s="332" t="n"/>
    </row>
    <row r="4" ht="14.25" customHeight="1" s="412">
      <c r="A4" s="333" t="n">
        <v>3971</v>
      </c>
      <c r="B4" s="334" t="n">
        <v>1</v>
      </c>
      <c r="C4" s="335" t="inlineStr">
        <is>
          <t>T101</t>
        </is>
      </c>
      <c r="D4" s="335" t="n">
        <v>3</v>
      </c>
      <c r="E4" s="335" t="n"/>
      <c r="F4" s="335" t="n"/>
      <c r="G4" s="335" t="n">
        <v>15</v>
      </c>
      <c r="H4" s="336" t="n">
        <v>43599</v>
      </c>
      <c r="I4" s="335" t="n">
        <v>5301</v>
      </c>
      <c r="J4" s="335" t="n">
        <v>9609</v>
      </c>
      <c r="K4" s="335" t="n">
        <v>8132</v>
      </c>
      <c r="L4" s="335" t="n"/>
      <c r="M4" s="337">
        <f>+(((J4-I4)-(K4-I4))/(K4-I4))*100</f>
        <v/>
      </c>
      <c r="N4" s="343" t="inlineStr">
        <is>
          <t>10/5</t>
        </is>
      </c>
      <c r="O4" s="339">
        <f>AVERAGE(M4:M5)</f>
        <v/>
      </c>
      <c r="P4" s="339">
        <f>_xlfn.STDEV.S(M4,M5)</f>
        <v/>
      </c>
      <c r="Q4" s="340" t="n"/>
      <c r="R4" s="341" t="n"/>
      <c r="S4" s="331">
        <f>+(((K4-I4)/1000)*1000)/10</f>
        <v/>
      </c>
      <c r="T4" s="332">
        <f>AVERAGE(S4:S5)</f>
        <v/>
      </c>
    </row>
    <row r="5" ht="14.25" customHeight="1" s="412">
      <c r="A5" s="333" t="n">
        <v>3972</v>
      </c>
      <c r="B5" s="334" t="n">
        <v>2</v>
      </c>
      <c r="C5" s="335" t="inlineStr">
        <is>
          <t>T101</t>
        </is>
      </c>
      <c r="D5" s="335" t="n">
        <v>4</v>
      </c>
      <c r="E5" s="335" t="n"/>
      <c r="F5" s="335" t="n"/>
      <c r="G5" s="335" t="n">
        <v>15</v>
      </c>
      <c r="H5" s="336" t="n">
        <v>43599</v>
      </c>
      <c r="I5" s="335" t="n">
        <v>5190</v>
      </c>
      <c r="J5" s="335" t="n">
        <v>8993</v>
      </c>
      <c r="K5" s="335" t="n">
        <v>7675</v>
      </c>
      <c r="L5" s="335" t="n"/>
      <c r="M5" s="337">
        <f>+(((J5-I5)-(K5-I5))/(K5-I5))*100</f>
        <v/>
      </c>
      <c r="N5" s="343" t="n"/>
      <c r="O5" s="342" t="n"/>
      <c r="P5" s="342" t="n"/>
      <c r="Q5" s="340" t="n"/>
      <c r="R5" s="341" t="n"/>
      <c r="S5" s="331">
        <f>+(((K5-I5)/1000)*1000)/10</f>
        <v/>
      </c>
      <c r="T5" s="332" t="n"/>
    </row>
    <row r="6" ht="14.25" customHeight="1" s="412">
      <c r="A6" s="333" t="n">
        <v>4617</v>
      </c>
      <c r="B6" s="334" t="n">
        <v>1</v>
      </c>
      <c r="C6" s="335" t="inlineStr">
        <is>
          <t>T101</t>
        </is>
      </c>
      <c r="D6" s="335" t="n">
        <v>5</v>
      </c>
      <c r="E6" s="335" t="n"/>
      <c r="F6" s="335" t="n"/>
      <c r="G6" s="335" t="n">
        <v>17</v>
      </c>
      <c r="H6" s="336" t="n">
        <v>43619</v>
      </c>
      <c r="I6" s="335" t="n">
        <v>5301</v>
      </c>
      <c r="J6" s="335" t="n">
        <v>6901</v>
      </c>
      <c r="K6" s="335" t="n">
        <v>6651</v>
      </c>
      <c r="L6" s="335" t="n"/>
      <c r="M6" s="337">
        <f>+(((J6-I6)-(K6-I6))/(K6-I6))*100</f>
        <v/>
      </c>
      <c r="N6" s="338" t="n"/>
      <c r="O6" s="339">
        <f>AVERAGE(M6:M7)</f>
        <v/>
      </c>
      <c r="P6" s="339">
        <f>_xlfn.STDEV.S(M6,M7)</f>
        <v/>
      </c>
      <c r="Q6" s="340" t="n"/>
      <c r="R6" s="341" t="n"/>
      <c r="S6" s="331">
        <f>+(((K6-I6)/1000)*1000)/10</f>
        <v/>
      </c>
      <c r="T6" s="332">
        <f>AVERAGE(S6:S7)</f>
        <v/>
      </c>
    </row>
    <row r="7" ht="14.25" customHeight="1" s="412">
      <c r="A7" s="333" t="n">
        <v>4618</v>
      </c>
      <c r="B7" s="334" t="n">
        <v>2</v>
      </c>
      <c r="C7" s="335" t="inlineStr">
        <is>
          <t>T101</t>
        </is>
      </c>
      <c r="D7" s="335" t="n">
        <v>6</v>
      </c>
      <c r="E7" s="335" t="n"/>
      <c r="F7" s="335" t="n"/>
      <c r="G7" s="335" t="n">
        <v>17</v>
      </c>
      <c r="H7" s="336" t="n">
        <v>43619</v>
      </c>
      <c r="I7" s="335" t="n">
        <v>5190</v>
      </c>
      <c r="J7" s="335" t="n">
        <v>6731</v>
      </c>
      <c r="K7" s="335" t="n">
        <v>6495</v>
      </c>
      <c r="L7" s="335" t="n"/>
      <c r="M7" s="337">
        <f>+(((J7-I7)-(K7-I7))/(K7-I7))*100</f>
        <v/>
      </c>
      <c r="N7" s="338" t="n"/>
      <c r="O7" s="342" t="n"/>
      <c r="P7" s="342" t="n"/>
      <c r="Q7" s="340" t="n"/>
      <c r="R7" s="341" t="n"/>
      <c r="S7" s="331">
        <f>+(((K7-I7)/1000)*1000)/10</f>
        <v/>
      </c>
      <c r="T7" s="332" t="n"/>
    </row>
    <row r="8" ht="14.25" customHeight="1" s="412">
      <c r="A8" s="333" t="n">
        <v>5263</v>
      </c>
      <c r="B8" s="334" t="n">
        <v>1</v>
      </c>
      <c r="C8" s="335" t="inlineStr">
        <is>
          <t>T101</t>
        </is>
      </c>
      <c r="D8" s="335" t="n">
        <v>7</v>
      </c>
      <c r="E8" s="335" t="n"/>
      <c r="F8" s="335" t="n"/>
      <c r="G8" s="335" t="n">
        <v>19</v>
      </c>
      <c r="H8" s="336" t="n">
        <v>43637</v>
      </c>
      <c r="I8" s="335" t="n">
        <v>5301</v>
      </c>
      <c r="J8" s="335" t="n">
        <v>8381</v>
      </c>
      <c r="K8" s="335" t="n">
        <v>7759</v>
      </c>
      <c r="L8" s="335" t="inlineStr">
        <is>
          <t>9/10</t>
        </is>
      </c>
      <c r="M8" s="337">
        <f>+(((J8-I8)-(K8-I8))/(K8-I8))*100</f>
        <v/>
      </c>
      <c r="N8" s="338" t="n"/>
      <c r="O8" s="339">
        <f>AVERAGE(M8:M9)</f>
        <v/>
      </c>
      <c r="P8" s="339">
        <f>_xlfn.STDEV.S(M8,M9)</f>
        <v/>
      </c>
      <c r="Q8" s="340" t="n"/>
      <c r="R8" s="341" t="n"/>
      <c r="S8" s="331">
        <f>+(((K8-I8)/1000)*1000)/10</f>
        <v/>
      </c>
      <c r="T8" s="332">
        <f>AVERAGE(S8:S9)</f>
        <v/>
      </c>
    </row>
    <row r="9" ht="14.25" customHeight="1" s="412">
      <c r="A9" s="333" t="n">
        <v>5264</v>
      </c>
      <c r="B9" s="334" t="n">
        <v>2</v>
      </c>
      <c r="C9" s="335" t="inlineStr">
        <is>
          <t>T101</t>
        </is>
      </c>
      <c r="D9" s="335" t="n">
        <v>8</v>
      </c>
      <c r="E9" s="335" t="n"/>
      <c r="F9" s="335" t="n"/>
      <c r="G9" s="335" t="n">
        <v>19</v>
      </c>
      <c r="H9" s="336" t="n">
        <v>43637</v>
      </c>
      <c r="I9" s="335" t="n">
        <v>5190</v>
      </c>
      <c r="J9" s="335" t="n">
        <v>8166</v>
      </c>
      <c r="K9" s="335" t="n">
        <v>7567</v>
      </c>
      <c r="L9" s="335" t="n"/>
      <c r="M9" s="337">
        <f>+(((J9-I9)-(K9-I9))/(K9-I9))*100</f>
        <v/>
      </c>
      <c r="N9" s="338" t="n"/>
      <c r="O9" s="342" t="n"/>
      <c r="P9" s="342" t="n"/>
      <c r="Q9" s="340" t="n"/>
      <c r="R9" s="341" t="n"/>
      <c r="S9" s="331">
        <f>+(((K9-I9)/1000)*1000)/10</f>
        <v/>
      </c>
      <c r="T9" s="332" t="n"/>
    </row>
    <row r="10" ht="14.25" customHeight="1" s="412">
      <c r="A10" s="333" t="n">
        <v>5509</v>
      </c>
      <c r="B10" s="334" t="n">
        <v>1</v>
      </c>
      <c r="C10" s="335" t="inlineStr">
        <is>
          <t>T101</t>
        </is>
      </c>
      <c r="D10" s="335" t="n">
        <v>9</v>
      </c>
      <c r="E10" s="335" t="n"/>
      <c r="F10" s="335" t="n"/>
      <c r="G10" s="335" t="n">
        <v>20</v>
      </c>
      <c r="H10" s="336" t="n">
        <v>43649</v>
      </c>
      <c r="I10" s="335" t="n">
        <v>5301</v>
      </c>
      <c r="J10" s="335" t="n">
        <v>8263</v>
      </c>
      <c r="K10" s="335" t="n">
        <v>7715</v>
      </c>
      <c r="L10" s="335" t="n">
        <v>9</v>
      </c>
      <c r="M10" s="337">
        <f>+(((J10-I10)-(K10-I10))/(K10-I10))*100</f>
        <v/>
      </c>
      <c r="N10" s="338" t="n"/>
      <c r="O10" s="339">
        <f>AVERAGE(M10:M11)</f>
        <v/>
      </c>
      <c r="P10" s="339">
        <f>_xlfn.STDEV.S(M10,M11)</f>
        <v/>
      </c>
      <c r="Q10" s="340" t="n"/>
      <c r="R10" s="341" t="n"/>
      <c r="S10" s="331">
        <f>+(((K10-I10)/1000)*1000)/10</f>
        <v/>
      </c>
      <c r="T10" s="332">
        <f>AVERAGE(S10:S11)</f>
        <v/>
      </c>
    </row>
    <row r="11" ht="14.25" customHeight="1" s="412">
      <c r="A11" s="333" t="n">
        <v>5510</v>
      </c>
      <c r="B11" s="334" t="n">
        <v>2</v>
      </c>
      <c r="C11" s="335" t="inlineStr">
        <is>
          <t>T101</t>
        </is>
      </c>
      <c r="D11" s="335" t="n">
        <v>10</v>
      </c>
      <c r="E11" s="335" t="n"/>
      <c r="F11" s="335" t="n"/>
      <c r="G11" s="335" t="n">
        <v>20</v>
      </c>
      <c r="H11" s="336" t="n">
        <v>43649</v>
      </c>
      <c r="I11" s="335" t="n">
        <v>5190</v>
      </c>
      <c r="J11" s="335" t="n">
        <v>8070</v>
      </c>
      <c r="K11" s="335" t="n">
        <v>7542</v>
      </c>
      <c r="L11" s="335" t="n"/>
      <c r="M11" s="337">
        <f>+(((J11-I11)-(K11-I11))/(K11-I11))*100</f>
        <v/>
      </c>
      <c r="N11" s="338" t="n"/>
      <c r="O11" s="342" t="n"/>
      <c r="P11" s="342" t="n"/>
      <c r="Q11" s="340" t="n"/>
      <c r="R11" s="341" t="n"/>
      <c r="S11" s="331">
        <f>+(((K11-I11)/1000)*1000)/10</f>
        <v/>
      </c>
      <c r="T11" s="332" t="n"/>
    </row>
    <row r="12" ht="14.25" customHeight="1" s="412">
      <c r="A12" s="333" t="n">
        <v>5755</v>
      </c>
      <c r="B12" s="334" t="n">
        <v>1</v>
      </c>
      <c r="C12" s="335" t="inlineStr">
        <is>
          <t>T101</t>
        </is>
      </c>
      <c r="D12" s="335" t="n">
        <v>11</v>
      </c>
      <c r="E12" s="335" t="n"/>
      <c r="F12" s="335" t="n"/>
      <c r="G12" s="335" t="n">
        <v>22</v>
      </c>
      <c r="H12" s="336" t="n">
        <v>43685</v>
      </c>
      <c r="I12" s="335" t="n">
        <v>5301</v>
      </c>
      <c r="J12" s="335" t="n">
        <v>7766</v>
      </c>
      <c r="K12" s="335" t="n">
        <v>7421</v>
      </c>
      <c r="L12" s="335" t="n">
        <v>6</v>
      </c>
      <c r="M12" s="337">
        <f>+(((J12-I12)-(K12-I12))/(K12-I12))*100</f>
        <v/>
      </c>
      <c r="N12" s="338" t="n"/>
      <c r="O12" s="339">
        <f>AVERAGE(M12:M13)</f>
        <v/>
      </c>
      <c r="P12" s="339">
        <f>_xlfn.STDEV.S(M12,M13)</f>
        <v/>
      </c>
      <c r="Q12" s="340">
        <f>(O10-O12)/36</f>
        <v/>
      </c>
      <c r="R12" s="341">
        <f>(O8-O12)/48</f>
        <v/>
      </c>
      <c r="S12" s="331">
        <f>+(((K12-I12)/1000)*1000)/10</f>
        <v/>
      </c>
      <c r="T12" s="332">
        <f>AVERAGE(S12:S13)</f>
        <v/>
      </c>
    </row>
    <row r="13" ht="14.25" customHeight="1" s="412">
      <c r="A13" s="333" t="n">
        <v>5756</v>
      </c>
      <c r="B13" s="334" t="n">
        <v>1</v>
      </c>
      <c r="C13" s="335" t="inlineStr">
        <is>
          <t>T101</t>
        </is>
      </c>
      <c r="D13" s="335" t="n">
        <v>12</v>
      </c>
      <c r="E13" s="335" t="n"/>
      <c r="F13" s="335" t="n"/>
      <c r="G13" s="335" t="n">
        <v>22</v>
      </c>
      <c r="H13" s="336" t="n">
        <v>43685</v>
      </c>
      <c r="I13" s="335" t="n">
        <v>5301</v>
      </c>
      <c r="J13" s="335" t="n">
        <v>7801</v>
      </c>
      <c r="K13" s="335" t="n">
        <v>7462</v>
      </c>
      <c r="L13" s="335" t="n"/>
      <c r="M13" s="337">
        <f>+(((J13-I13)-(K13-I13))/(K13-I13))*100</f>
        <v/>
      </c>
      <c r="N13" s="338" t="n"/>
      <c r="O13" s="342" t="n"/>
      <c r="P13" s="342" t="n"/>
      <c r="Q13" s="340" t="n"/>
      <c r="R13" s="341" t="n"/>
      <c r="S13" s="331">
        <f>+(((K13-I13)/1000)*1000)/10</f>
        <v/>
      </c>
      <c r="T13" s="332" t="n"/>
    </row>
    <row r="14" ht="14.25" customHeight="1" s="412">
      <c r="A14" s="333" t="n">
        <v>3247</v>
      </c>
      <c r="B14" s="334" t="n">
        <v>3</v>
      </c>
      <c r="C14" s="344" t="inlineStr">
        <is>
          <t>T102</t>
        </is>
      </c>
      <c r="D14" s="335" t="n">
        <v>1</v>
      </c>
      <c r="E14" s="335" t="n"/>
      <c r="F14" s="335" t="n"/>
      <c r="G14" s="344" t="n">
        <v>13</v>
      </c>
      <c r="H14" s="345" t="n">
        <v>43587</v>
      </c>
      <c r="I14" s="344" t="n">
        <v>5258</v>
      </c>
      <c r="J14" s="344" t="n">
        <v>9293</v>
      </c>
      <c r="K14" s="344" t="n">
        <v>7999</v>
      </c>
      <c r="L14" s="344" t="n">
        <v>1</v>
      </c>
      <c r="M14" s="346">
        <f>+(((J14-I14)-(K14-I14))/(K14-I14))*100</f>
        <v/>
      </c>
      <c r="N14" s="347" t="inlineStr">
        <is>
          <t>1/2</t>
        </is>
      </c>
      <c r="O14" s="348">
        <f>AVERAGE(M14:M15)</f>
        <v/>
      </c>
      <c r="P14" s="348">
        <f>_xlfn.STDEV.S(M14,M15)</f>
        <v/>
      </c>
      <c r="Q14" s="349" t="n">
        <v>1</v>
      </c>
      <c r="R14" s="341" t="n"/>
      <c r="S14" s="331">
        <f>+(((K14-I14)/1000)*1000)/10</f>
        <v/>
      </c>
      <c r="T14" s="332">
        <f>AVERAGE(S14:S15)</f>
        <v/>
      </c>
    </row>
    <row r="15" ht="14.25" customHeight="1" s="412">
      <c r="A15" s="333" t="n">
        <v>3248</v>
      </c>
      <c r="B15" s="334" t="n">
        <v>4</v>
      </c>
      <c r="C15" s="344" t="inlineStr">
        <is>
          <t>T102</t>
        </is>
      </c>
      <c r="D15" s="335" t="n">
        <v>2</v>
      </c>
      <c r="E15" s="335" t="n"/>
      <c r="F15" s="335" t="n"/>
      <c r="G15" s="344" t="n">
        <v>13</v>
      </c>
      <c r="H15" s="345" t="n">
        <v>43587</v>
      </c>
      <c r="I15" s="344" t="n">
        <v>5259</v>
      </c>
      <c r="J15" s="344" t="n">
        <v>9138</v>
      </c>
      <c r="K15" s="344" t="n">
        <v>7924</v>
      </c>
      <c r="L15" s="344" t="n"/>
      <c r="M15" s="346">
        <f>+(((J15-I15)-(K15-I15))/(K15-I15))*100</f>
        <v/>
      </c>
      <c r="N15" s="347" t="n"/>
      <c r="O15" s="350" t="n"/>
      <c r="P15" s="350" t="n"/>
      <c r="Q15" s="349" t="n"/>
      <c r="R15" s="341" t="n"/>
      <c r="S15" s="331">
        <f>+(((K15-I15)/1000)*1000)/10</f>
        <v/>
      </c>
      <c r="T15" s="332" t="n"/>
    </row>
    <row r="16" ht="14.25" customHeight="1" s="412">
      <c r="A16" s="333" t="n">
        <v>3973</v>
      </c>
      <c r="B16" s="334" t="n">
        <v>3</v>
      </c>
      <c r="C16" s="344" t="inlineStr">
        <is>
          <t>T102</t>
        </is>
      </c>
      <c r="D16" s="335" t="n">
        <v>3</v>
      </c>
      <c r="E16" s="335" t="n"/>
      <c r="F16" s="335" t="n"/>
      <c r="G16" s="344" t="n">
        <v>15</v>
      </c>
      <c r="H16" s="345" t="n">
        <v>43599</v>
      </c>
      <c r="I16" s="344" t="n">
        <v>5258</v>
      </c>
      <c r="J16" s="344" t="n">
        <v>8236</v>
      </c>
      <c r="K16" s="344" t="n">
        <v>7373</v>
      </c>
      <c r="L16" s="344" t="n"/>
      <c r="M16" s="346">
        <f>+(((J16-I16)-(K16-I16))/(K16-I16))*100</f>
        <v/>
      </c>
      <c r="N16" s="351" t="inlineStr">
        <is>
          <t>MF*</t>
        </is>
      </c>
      <c r="O16" s="348">
        <f>AVERAGE(M16:M17)</f>
        <v/>
      </c>
      <c r="P16" s="348">
        <f>_xlfn.STDEV.S(M16,M17)</f>
        <v/>
      </c>
      <c r="Q16" s="349" t="n"/>
      <c r="R16" s="341" t="n"/>
      <c r="S16" s="331">
        <f>+(((K16-I16)/1000)*1000)/10</f>
        <v/>
      </c>
      <c r="T16" s="332">
        <f>AVERAGE(S16:S17)</f>
        <v/>
      </c>
    </row>
    <row r="17" ht="14.25" customHeight="1" s="412">
      <c r="A17" s="333" t="n">
        <v>3974</v>
      </c>
      <c r="B17" s="334" t="n">
        <v>4</v>
      </c>
      <c r="C17" s="344" t="inlineStr">
        <is>
          <t>T102</t>
        </is>
      </c>
      <c r="D17" s="335" t="n">
        <v>4</v>
      </c>
      <c r="E17" s="335" t="n"/>
      <c r="F17" s="335" t="n"/>
      <c r="G17" s="344" t="n">
        <v>15</v>
      </c>
      <c r="H17" s="345" t="n">
        <v>43599</v>
      </c>
      <c r="I17" s="344" t="n">
        <v>5259</v>
      </c>
      <c r="J17" s="344" t="n">
        <v>8423</v>
      </c>
      <c r="K17" s="344" t="n">
        <v>7537</v>
      </c>
      <c r="L17" s="344" t="n"/>
      <c r="M17" s="346">
        <f>+(((J17-I17)-(K17-I17))/(K17-I17))*100</f>
        <v/>
      </c>
      <c r="N17" s="351" t="n"/>
      <c r="O17" s="350" t="n"/>
      <c r="P17" s="350" t="n"/>
      <c r="Q17" s="349" t="n"/>
      <c r="R17" s="341" t="n"/>
      <c r="S17" s="331">
        <f>+(((K17-I17)/1000)*1000)/10</f>
        <v/>
      </c>
      <c r="T17" s="332" t="n"/>
    </row>
    <row r="18" ht="14.25" customHeight="1" s="412">
      <c r="A18" s="333" t="n">
        <v>4619</v>
      </c>
      <c r="B18" s="334" t="n">
        <v>3</v>
      </c>
      <c r="C18" s="344" t="inlineStr">
        <is>
          <t>T102</t>
        </is>
      </c>
      <c r="D18" s="335" t="n">
        <v>5</v>
      </c>
      <c r="E18" s="335" t="n"/>
      <c r="F18" s="335" t="n"/>
      <c r="G18" s="344" t="n">
        <v>17</v>
      </c>
      <c r="H18" s="345" t="n">
        <v>43619</v>
      </c>
      <c r="I18" s="344" t="n">
        <v>5258</v>
      </c>
      <c r="J18" s="344" t="n">
        <v>7811</v>
      </c>
      <c r="K18" s="344" t="n">
        <v>7349</v>
      </c>
      <c r="L18" s="344" t="n"/>
      <c r="M18" s="346">
        <f>+(((J18-I18)-(K18-I18))/(K18-I18))*100</f>
        <v/>
      </c>
      <c r="N18" s="347" t="n"/>
      <c r="O18" s="348">
        <f>AVERAGE(M18:M19)</f>
        <v/>
      </c>
      <c r="P18" s="348">
        <f>_xlfn.STDEV.S(M18,M19)</f>
        <v/>
      </c>
      <c r="Q18" s="349" t="n"/>
      <c r="R18" s="341" t="n"/>
      <c r="S18" s="331">
        <f>+(((K18-I18)/1000)*1000)/10</f>
        <v/>
      </c>
      <c r="T18" s="332">
        <f>AVERAGE(S18:S19)</f>
        <v/>
      </c>
    </row>
    <row r="19" ht="14.25" customHeight="1" s="412">
      <c r="A19" s="333" t="n">
        <v>4620</v>
      </c>
      <c r="B19" s="334" t="n">
        <v>4</v>
      </c>
      <c r="C19" s="344" t="inlineStr">
        <is>
          <t>T102</t>
        </is>
      </c>
      <c r="D19" s="335" t="n">
        <v>6</v>
      </c>
      <c r="E19" s="335" t="n"/>
      <c r="F19" s="335" t="n"/>
      <c r="G19" s="344" t="n">
        <v>17</v>
      </c>
      <c r="H19" s="345" t="n">
        <v>43619</v>
      </c>
      <c r="I19" s="344" t="n">
        <v>5259</v>
      </c>
      <c r="J19" s="344" t="n">
        <v>7715</v>
      </c>
      <c r="K19" s="344" t="n">
        <v>7282</v>
      </c>
      <c r="L19" s="344" t="n"/>
      <c r="M19" s="346">
        <f>+(((J19-I19)-(K19-I19))/(K19-I19))*100</f>
        <v/>
      </c>
      <c r="N19" s="347" t="n"/>
      <c r="O19" s="350" t="n"/>
      <c r="P19" s="350" t="n"/>
      <c r="Q19" s="349" t="n"/>
      <c r="R19" s="341" t="n"/>
      <c r="S19" s="331">
        <f>+(((K19-I19)/1000)*1000)/10</f>
        <v/>
      </c>
      <c r="T19" s="332" t="n"/>
    </row>
    <row r="20" ht="14.25" customHeight="1" s="412">
      <c r="A20" s="333" t="n">
        <v>5265</v>
      </c>
      <c r="B20" s="334" t="n">
        <v>3</v>
      </c>
      <c r="C20" s="344" t="inlineStr">
        <is>
          <t>T102</t>
        </is>
      </c>
      <c r="D20" s="335" t="n">
        <v>7</v>
      </c>
      <c r="E20" s="335" t="n"/>
      <c r="F20" s="335" t="n"/>
      <c r="G20" s="344" t="n">
        <v>19</v>
      </c>
      <c r="H20" s="345" t="n">
        <v>43637</v>
      </c>
      <c r="I20" s="344" t="n">
        <v>5258</v>
      </c>
      <c r="J20" s="344" t="n">
        <v>9414</v>
      </c>
      <c r="K20" s="344" t="n">
        <v>8355</v>
      </c>
      <c r="L20" s="344" t="n">
        <v>6</v>
      </c>
      <c r="M20" s="346">
        <f>+(((J20-I20)-(K20-I20))/(K20-I20))*100</f>
        <v/>
      </c>
      <c r="N20" s="347" t="n"/>
      <c r="O20" s="348">
        <f>AVERAGE(M20:M21)</f>
        <v/>
      </c>
      <c r="P20" s="348">
        <f>_xlfn.STDEV.S(M20,M21)</f>
        <v/>
      </c>
      <c r="Q20" s="349" t="n"/>
      <c r="R20" s="341" t="n"/>
      <c r="S20" s="331">
        <f>+(((K20-I20)/1000)*1000)/10</f>
        <v/>
      </c>
      <c r="T20" s="332">
        <f>AVERAGE(S20:S21)</f>
        <v/>
      </c>
    </row>
    <row r="21" ht="15.75" customHeight="1" s="412">
      <c r="A21" s="333" t="n">
        <v>5266</v>
      </c>
      <c r="B21" s="334" t="n">
        <v>4</v>
      </c>
      <c r="C21" s="344" t="inlineStr">
        <is>
          <t>T102</t>
        </is>
      </c>
      <c r="D21" s="335" t="n">
        <v>8</v>
      </c>
      <c r="E21" s="335" t="n"/>
      <c r="F21" s="335" t="n"/>
      <c r="G21" s="344" t="n">
        <v>19</v>
      </c>
      <c r="H21" s="345" t="n">
        <v>43637</v>
      </c>
      <c r="I21" s="344" t="n">
        <v>5259</v>
      </c>
      <c r="J21" s="344" t="n">
        <v>9455</v>
      </c>
      <c r="K21" s="344" t="n">
        <v>8361</v>
      </c>
      <c r="L21" s="344" t="n"/>
      <c r="M21" s="346">
        <f>+(((J21-I21)-(K21-I21))/(K21-I21))*100</f>
        <v/>
      </c>
      <c r="N21" s="347" t="n"/>
      <c r="O21" s="350" t="n"/>
      <c r="P21" s="350" t="n"/>
      <c r="Q21" s="349" t="n"/>
      <c r="R21" s="341" t="n"/>
      <c r="S21" s="331">
        <f>+(((K21-I21)/1000)*1000)/10</f>
        <v/>
      </c>
      <c r="T21" s="332" t="n"/>
    </row>
    <row r="22" ht="15.75" customHeight="1" s="412">
      <c r="A22" s="333" t="n">
        <v>5757</v>
      </c>
      <c r="B22" s="334" t="n">
        <v>2</v>
      </c>
      <c r="C22" s="344" t="inlineStr">
        <is>
          <t>T102</t>
        </is>
      </c>
      <c r="D22" s="335" t="n">
        <v>9</v>
      </c>
      <c r="E22" s="335" t="n"/>
      <c r="F22" s="335" t="n"/>
      <c r="G22" s="344" t="n">
        <v>22</v>
      </c>
      <c r="H22" s="345" t="n">
        <v>43685</v>
      </c>
      <c r="I22" s="344" t="n">
        <v>5190</v>
      </c>
      <c r="J22" s="344" t="n">
        <v>7725</v>
      </c>
      <c r="K22" s="344" t="n">
        <v>7370</v>
      </c>
      <c r="L22" s="344" t="n">
        <v>6</v>
      </c>
      <c r="M22" s="346">
        <f>+(((J22-I22)-(K22-I22))/(K22-I22))*100</f>
        <v/>
      </c>
      <c r="N22" s="347" t="n"/>
      <c r="O22" s="348">
        <f>AVERAGE(M22:M23)</f>
        <v/>
      </c>
      <c r="P22" s="348">
        <f>_xlfn.STDEV.S(M22,M23)</f>
        <v/>
      </c>
      <c r="Q22" s="349">
        <f>(O18-O22)/66</f>
        <v/>
      </c>
      <c r="R22" s="341">
        <f>(O16-O22)/86</f>
        <v/>
      </c>
      <c r="S22" s="331">
        <f>+(((K22-I22)/1000)*1000)/10</f>
        <v/>
      </c>
      <c r="T22" s="332">
        <f>AVERAGE(S22:S23)</f>
        <v/>
      </c>
    </row>
    <row r="23" ht="15.75" customHeight="1" s="412">
      <c r="A23" s="333" t="n">
        <v>5758</v>
      </c>
      <c r="B23" s="334" t="n">
        <v>2</v>
      </c>
      <c r="C23" s="344" t="inlineStr">
        <is>
          <t>T102</t>
        </is>
      </c>
      <c r="D23" s="335" t="n">
        <v>10</v>
      </c>
      <c r="E23" s="335" t="n"/>
      <c r="F23" s="335" t="n"/>
      <c r="G23" s="344" t="n">
        <v>22</v>
      </c>
      <c r="H23" s="345" t="n">
        <v>43685</v>
      </c>
      <c r="I23" s="344" t="n">
        <v>5190</v>
      </c>
      <c r="J23" s="344" t="n">
        <v>7597</v>
      </c>
      <c r="K23" s="344" t="n">
        <v>7266</v>
      </c>
      <c r="L23" s="344" t="n"/>
      <c r="M23" s="346">
        <f>+(((J23-I23)-(K23-I23))/(K23-I23))*100</f>
        <v/>
      </c>
      <c r="N23" s="347" t="n"/>
      <c r="O23" s="350" t="n"/>
      <c r="P23" s="350" t="n"/>
      <c r="Q23" s="349" t="n"/>
      <c r="R23" s="341" t="n"/>
      <c r="S23" s="331">
        <f>+(((K23-I23)/1000)*1000)/10</f>
        <v/>
      </c>
      <c r="T23" s="332" t="n"/>
    </row>
    <row r="24" ht="15.75" customHeight="1" s="412">
      <c r="A24" s="333" t="n">
        <v>3627</v>
      </c>
      <c r="B24" s="334" t="n">
        <v>49</v>
      </c>
      <c r="C24" s="352" t="inlineStr">
        <is>
          <t>T103</t>
        </is>
      </c>
      <c r="D24" s="335" t="n">
        <v>1</v>
      </c>
      <c r="E24" s="335" t="n"/>
      <c r="F24" s="335" t="n"/>
      <c r="G24" s="352" t="n">
        <v>14</v>
      </c>
      <c r="H24" s="353" t="n">
        <v>43591</v>
      </c>
      <c r="I24" s="352" t="n">
        <v>5203</v>
      </c>
      <c r="J24" s="354" t="n">
        <v>7980</v>
      </c>
      <c r="K24" s="352" t="n">
        <v>7170</v>
      </c>
      <c r="L24" s="352" t="n">
        <v>2</v>
      </c>
      <c r="M24" s="355">
        <f>+(((J24-I24)-(K24-I24))/(K24-I24))*100</f>
        <v/>
      </c>
      <c r="N24" s="356" t="inlineStr">
        <is>
          <t>MF</t>
        </is>
      </c>
      <c r="O24" s="357">
        <f>AVERAGE(M24:M25)</f>
        <v/>
      </c>
      <c r="P24" s="357">
        <f>_xlfn.STDEV.S(M24,M25)</f>
        <v/>
      </c>
      <c r="Q24" s="341" t="n">
        <v>2</v>
      </c>
      <c r="R24" s="341" t="n"/>
      <c r="S24" s="331">
        <f>+(((K24-I24)/1000)*1000)/10</f>
        <v/>
      </c>
      <c r="T24" s="332">
        <f>AVERAGE(S24:S25)</f>
        <v/>
      </c>
    </row>
    <row r="25" ht="15.75" customHeight="1" s="412">
      <c r="A25" s="333" t="n">
        <v>3628</v>
      </c>
      <c r="B25" s="334" t="n">
        <v>50</v>
      </c>
      <c r="C25" s="352" t="inlineStr">
        <is>
          <t>T103</t>
        </is>
      </c>
      <c r="D25" s="335" t="n">
        <v>2</v>
      </c>
      <c r="E25" s="335" t="n"/>
      <c r="F25" s="335" t="n"/>
      <c r="G25" s="352" t="n">
        <v>14</v>
      </c>
      <c r="H25" s="353" t="n">
        <v>43591</v>
      </c>
      <c r="I25" s="352" t="n">
        <v>5251</v>
      </c>
      <c r="J25" s="354" t="n">
        <v>7996</v>
      </c>
      <c r="K25" s="352" t="n">
        <v>7177</v>
      </c>
      <c r="L25" s="352" t="n"/>
      <c r="M25" s="355">
        <f>+(((J25-I25)-(K25-I25))/(K25-I25))*100</f>
        <v/>
      </c>
      <c r="N25" s="356" t="n"/>
      <c r="O25" s="358" t="n"/>
      <c r="P25" s="358" t="n"/>
      <c r="Q25" s="341" t="n"/>
      <c r="R25" s="341" t="n"/>
      <c r="S25" s="331">
        <f>+(((K25-I25)/1000)*1000)/10</f>
        <v/>
      </c>
      <c r="T25" s="332" t="n"/>
    </row>
    <row r="26" ht="15.75" customHeight="1" s="412">
      <c r="A26" s="333" t="n">
        <v>4295</v>
      </c>
      <c r="B26" s="334" t="n">
        <v>1</v>
      </c>
      <c r="C26" s="352" t="inlineStr">
        <is>
          <t>T103</t>
        </is>
      </c>
      <c r="D26" s="335" t="n">
        <v>3</v>
      </c>
      <c r="E26" s="335" t="n"/>
      <c r="F26" s="335" t="n"/>
      <c r="G26" s="352" t="n">
        <v>16</v>
      </c>
      <c r="H26" s="353" t="n">
        <v>43607</v>
      </c>
      <c r="I26" s="352" t="n">
        <v>5301</v>
      </c>
      <c r="J26" s="352" t="n">
        <v>7689</v>
      </c>
      <c r="K26" s="352" t="n">
        <v>7126</v>
      </c>
      <c r="L26" s="352" t="n">
        <v>2</v>
      </c>
      <c r="M26" s="355">
        <f>+(((J26-I26)-(K26-I26))/(K26-I26))*100</f>
        <v/>
      </c>
      <c r="N26" s="356" t="n"/>
      <c r="O26" s="357">
        <f>AVERAGE(M26:M27)</f>
        <v/>
      </c>
      <c r="P26" s="357">
        <f>_xlfn.STDEV.S(M26,M27)</f>
        <v/>
      </c>
      <c r="Q26" s="341" t="n"/>
      <c r="R26" s="341" t="n"/>
      <c r="S26" s="331">
        <f>+(((K26-I26)/1000)*1000)/10</f>
        <v/>
      </c>
      <c r="T26" s="332">
        <f>AVERAGE(S26:S27)</f>
        <v/>
      </c>
    </row>
    <row r="27" ht="15.75" customHeight="1" s="412">
      <c r="A27" s="333" t="n">
        <v>4296</v>
      </c>
      <c r="B27" s="334" t="n">
        <v>2</v>
      </c>
      <c r="C27" s="352" t="inlineStr">
        <is>
          <t>T103</t>
        </is>
      </c>
      <c r="D27" s="335" t="n">
        <v>4</v>
      </c>
      <c r="E27" s="335" t="n"/>
      <c r="F27" s="335" t="n"/>
      <c r="G27" s="352" t="n">
        <v>16</v>
      </c>
      <c r="H27" s="353" t="n">
        <v>43607</v>
      </c>
      <c r="I27" s="352" t="n">
        <v>5190</v>
      </c>
      <c r="J27" s="352" t="n">
        <v>7602</v>
      </c>
      <c r="K27" s="352" t="n">
        <v>7029</v>
      </c>
      <c r="L27" s="352" t="n"/>
      <c r="M27" s="355">
        <f>+(((J27-I27)-(K27-I27))/(K27-I27))*100</f>
        <v/>
      </c>
      <c r="N27" s="356" t="n"/>
      <c r="O27" s="358" t="n"/>
      <c r="P27" s="358" t="n"/>
      <c r="Q27" s="341" t="n"/>
      <c r="R27" s="341" t="n"/>
      <c r="S27" s="331">
        <f>+(((K27-I27)/1000)*1000)/10</f>
        <v/>
      </c>
      <c r="T27" s="332" t="n"/>
    </row>
    <row r="28" ht="15.75" customHeight="1" s="412">
      <c r="A28" s="333" t="n">
        <v>4941</v>
      </c>
      <c r="B28" s="334" t="n">
        <v>1</v>
      </c>
      <c r="C28" s="352" t="inlineStr">
        <is>
          <t>T103</t>
        </is>
      </c>
      <c r="D28" s="335" t="n">
        <v>5</v>
      </c>
      <c r="E28" s="335" t="n"/>
      <c r="F28" s="335" t="n"/>
      <c r="G28" s="352" t="n">
        <v>18</v>
      </c>
      <c r="H28" s="353" t="n">
        <v>43626</v>
      </c>
      <c r="I28" s="352" t="n">
        <v>5301</v>
      </c>
      <c r="J28" s="352" t="n">
        <v>7918</v>
      </c>
      <c r="K28" s="352" t="n">
        <v>7461</v>
      </c>
      <c r="L28" s="352" t="n">
        <v>13</v>
      </c>
      <c r="M28" s="355">
        <f>+(((J28-I28)-(K28-I28))/(K28-I28))*100</f>
        <v/>
      </c>
      <c r="N28" s="356" t="n"/>
      <c r="O28" s="357">
        <f>AVERAGE(M28:M29)</f>
        <v/>
      </c>
      <c r="P28" s="357">
        <f>_xlfn.STDEV.S(M28,M29)</f>
        <v/>
      </c>
      <c r="Q28" s="341" t="n"/>
      <c r="R28" s="341" t="n"/>
      <c r="S28" s="331">
        <f>+(((K28-I28)/1000)*1000)/10</f>
        <v/>
      </c>
      <c r="T28" s="332">
        <f>AVERAGE(S28:S29)</f>
        <v/>
      </c>
    </row>
    <row r="29" ht="15.75" customHeight="1" s="412">
      <c r="A29" s="333" t="n">
        <v>4942</v>
      </c>
      <c r="B29" s="334" t="n">
        <v>2</v>
      </c>
      <c r="C29" s="352" t="inlineStr">
        <is>
          <t>T103</t>
        </is>
      </c>
      <c r="D29" s="335" t="n">
        <v>6</v>
      </c>
      <c r="E29" s="335" t="n"/>
      <c r="F29" s="335" t="n"/>
      <c r="G29" s="352" t="n">
        <v>18</v>
      </c>
      <c r="H29" s="353" t="n">
        <v>43626</v>
      </c>
      <c r="I29" s="352" t="n">
        <v>5190</v>
      </c>
      <c r="J29" s="352" t="n">
        <v>7592</v>
      </c>
      <c r="K29" s="352" t="n">
        <v>7159</v>
      </c>
      <c r="L29" s="352" t="n"/>
      <c r="M29" s="355">
        <f>+(((J29-I29)-(K29-I29))/(K29-I29))*100</f>
        <v/>
      </c>
      <c r="N29" s="356" t="n"/>
      <c r="O29" s="358" t="n"/>
      <c r="P29" s="358" t="n"/>
      <c r="Q29" s="341" t="n"/>
      <c r="R29" s="341" t="n"/>
      <c r="S29" s="331">
        <f>+(((K29-I29)/1000)*1000)/10</f>
        <v/>
      </c>
      <c r="T29" s="332" t="n"/>
    </row>
    <row r="30" ht="15.75" customHeight="1" s="412">
      <c r="A30" s="333" t="n">
        <v>5557</v>
      </c>
      <c r="B30" s="334" t="n">
        <v>1</v>
      </c>
      <c r="C30" s="352" t="inlineStr">
        <is>
          <t>T103</t>
        </is>
      </c>
      <c r="D30" s="335" t="n">
        <v>7</v>
      </c>
      <c r="E30" s="335" t="n"/>
      <c r="F30" s="335" t="n"/>
      <c r="G30" s="352" t="n">
        <v>21</v>
      </c>
      <c r="H30" s="353" t="n">
        <v>43657</v>
      </c>
      <c r="I30" s="352" t="n">
        <v>5301</v>
      </c>
      <c r="J30" s="352" t="n">
        <v>7923</v>
      </c>
      <c r="K30" s="352" t="n">
        <v>7497</v>
      </c>
      <c r="L30" s="352" t="n">
        <v>13</v>
      </c>
      <c r="M30" s="355">
        <f>+(((J30-I30)-(K30-I30))/(K30-I30))*100</f>
        <v/>
      </c>
      <c r="N30" s="356" t="n"/>
      <c r="O30" s="357">
        <f>AVERAGE(M30:M31)</f>
        <v/>
      </c>
      <c r="P30" s="357">
        <f>_xlfn.STDEV.S(M30,M31)</f>
        <v/>
      </c>
      <c r="Q30" s="341" t="n"/>
      <c r="R30" s="341" t="n"/>
      <c r="S30" s="331">
        <f>+(((K30-I30)/1000)*1000)/10</f>
        <v/>
      </c>
      <c r="T30" s="332">
        <f>AVERAGE(S30:S31)</f>
        <v/>
      </c>
    </row>
    <row r="31" ht="15.75" customHeight="1" s="412">
      <c r="A31" s="333" t="n">
        <v>5558</v>
      </c>
      <c r="B31" s="334" t="n">
        <v>2</v>
      </c>
      <c r="C31" s="352" t="inlineStr">
        <is>
          <t>T103</t>
        </is>
      </c>
      <c r="D31" s="335" t="n">
        <v>8</v>
      </c>
      <c r="E31" s="335" t="n"/>
      <c r="F31" s="335" t="n"/>
      <c r="G31" s="352" t="n">
        <v>21</v>
      </c>
      <c r="H31" s="353" t="n">
        <v>43657</v>
      </c>
      <c r="I31" s="352" t="n">
        <v>5190</v>
      </c>
      <c r="J31" s="352" t="n">
        <v>7912</v>
      </c>
      <c r="K31" s="352" t="n">
        <v>7456</v>
      </c>
      <c r="L31" s="352" t="n"/>
      <c r="M31" s="355">
        <f>+(((J31-I31)-(K31-I31))/(K31-I31))*100</f>
        <v/>
      </c>
      <c r="N31" s="356" t="n"/>
      <c r="O31" s="358" t="n"/>
      <c r="P31" s="358" t="n"/>
      <c r="Q31" s="341" t="n"/>
      <c r="R31" s="341" t="n"/>
      <c r="S31" s="331">
        <f>+(((K31-I31)/1000)*1000)/10</f>
        <v/>
      </c>
      <c r="T31" s="332" t="n"/>
    </row>
    <row r="32" ht="15.75" customHeight="1" s="412">
      <c r="A32" s="333" t="n">
        <v>5759</v>
      </c>
      <c r="B32" s="334" t="n">
        <v>3</v>
      </c>
      <c r="C32" s="352" t="inlineStr">
        <is>
          <t>T103</t>
        </is>
      </c>
      <c r="D32" s="335" t="n">
        <v>9</v>
      </c>
      <c r="E32" s="335" t="n"/>
      <c r="F32" s="335" t="n"/>
      <c r="G32" s="352" t="n">
        <v>22</v>
      </c>
      <c r="H32" s="353" t="n">
        <v>43685</v>
      </c>
      <c r="I32" s="352" t="n">
        <v>5258</v>
      </c>
      <c r="J32" s="352" t="n">
        <v>7291</v>
      </c>
      <c r="K32" s="352" t="n">
        <v>7007</v>
      </c>
      <c r="L32" s="352" t="n">
        <v>13</v>
      </c>
      <c r="M32" s="355">
        <f>+(((J32-I32)-(K32-I32))/(K32-I32))*100</f>
        <v/>
      </c>
      <c r="N32" s="356" t="n"/>
      <c r="O32" s="357">
        <f>AVERAGE(M32:M33)</f>
        <v/>
      </c>
      <c r="P32" s="357">
        <f>_xlfn.STDEV.S(M32,M33)</f>
        <v/>
      </c>
      <c r="Q32" s="341" t="n"/>
      <c r="R32" s="341" t="n"/>
      <c r="S32" s="331">
        <f>+(((K32-I32)/1000)*1000)/10</f>
        <v/>
      </c>
      <c r="T32" s="332">
        <f>AVERAGE(S32:S33)</f>
        <v/>
      </c>
    </row>
    <row r="33" ht="15.75" customHeight="1" s="412">
      <c r="A33" s="333" t="n">
        <v>5760</v>
      </c>
      <c r="B33" s="334" t="n">
        <v>3</v>
      </c>
      <c r="C33" s="352" t="inlineStr">
        <is>
          <t>T103</t>
        </is>
      </c>
      <c r="D33" s="335" t="n">
        <v>10</v>
      </c>
      <c r="E33" s="335" t="n"/>
      <c r="F33" s="335" t="n"/>
      <c r="G33" s="352" t="n">
        <v>22</v>
      </c>
      <c r="H33" s="353" t="n">
        <v>43685</v>
      </c>
      <c r="I33" s="352" t="n">
        <v>5258</v>
      </c>
      <c r="J33" s="352" t="n">
        <v>7368</v>
      </c>
      <c r="K33" s="352" t="n">
        <v>7077</v>
      </c>
      <c r="L33" s="352" t="n"/>
      <c r="M33" s="355">
        <f>+(((J33-I33)-(K33-I33))/(K33-I33))*100</f>
        <v/>
      </c>
      <c r="N33" s="356" t="n"/>
      <c r="O33" s="358" t="n"/>
      <c r="P33" s="358" t="n"/>
      <c r="Q33" s="341" t="n"/>
      <c r="R33" s="341" t="n"/>
      <c r="S33" s="331">
        <f>+(((K33-I33)/1000)*1000)/10</f>
        <v/>
      </c>
      <c r="T33" s="332" t="n"/>
    </row>
    <row r="34" ht="15.75" customHeight="1" s="412">
      <c r="A34" s="333" t="n">
        <v>3249</v>
      </c>
      <c r="B34" s="334" t="n">
        <v>5</v>
      </c>
      <c r="C34" s="344" t="inlineStr">
        <is>
          <t>T104</t>
        </is>
      </c>
      <c r="D34" s="335" t="n">
        <v>1</v>
      </c>
      <c r="E34" s="335" t="n"/>
      <c r="F34" s="335" t="n"/>
      <c r="G34" s="344" t="n">
        <v>13</v>
      </c>
      <c r="H34" s="345" t="n">
        <v>43587</v>
      </c>
      <c r="I34" s="344" t="n">
        <v>5236</v>
      </c>
      <c r="J34" s="344" t="n">
        <v>7239</v>
      </c>
      <c r="K34" s="344" t="n">
        <v>6821</v>
      </c>
      <c r="L34" s="344" t="n">
        <v>1</v>
      </c>
      <c r="M34" s="346">
        <f>+(((J34-I34)-(K34-I34))/(K34-I34))*100</f>
        <v/>
      </c>
      <c r="N34" s="347" t="inlineStr">
        <is>
          <t>MF</t>
        </is>
      </c>
      <c r="O34" s="348">
        <f>AVERAGE(M34:M35)</f>
        <v/>
      </c>
      <c r="P34" s="348">
        <f>_xlfn.STDEV.S(M34,M35)</f>
        <v/>
      </c>
      <c r="Q34" s="349" t="n">
        <v>1</v>
      </c>
      <c r="R34" s="341" t="n"/>
      <c r="S34" s="331">
        <f>+(((K34-I34)/1000)*1000)/10</f>
        <v/>
      </c>
      <c r="T34" s="332">
        <f>AVERAGE(S34:S35)</f>
        <v/>
      </c>
    </row>
    <row r="35" ht="15.75" customHeight="1" s="412">
      <c r="A35" s="333" t="n">
        <v>3250</v>
      </c>
      <c r="B35" s="334" t="n">
        <v>6</v>
      </c>
      <c r="C35" s="344" t="inlineStr">
        <is>
          <t>T104</t>
        </is>
      </c>
      <c r="D35" s="335" t="n">
        <v>2</v>
      </c>
      <c r="E35" s="335" t="n"/>
      <c r="F35" s="335" t="n"/>
      <c r="G35" s="344" t="n">
        <v>13</v>
      </c>
      <c r="H35" s="345" t="n">
        <v>43587</v>
      </c>
      <c r="I35" s="344" t="n">
        <v>5259</v>
      </c>
      <c r="J35" s="344" t="n">
        <v>7188</v>
      </c>
      <c r="K35" s="344" t="n">
        <v>6786</v>
      </c>
      <c r="L35" s="344" t="n"/>
      <c r="M35" s="346">
        <f>+(((J35-I35)-(K35-I35))/(K35-I35))*100</f>
        <v/>
      </c>
      <c r="N35" s="347" t="n"/>
      <c r="O35" s="350" t="n"/>
      <c r="P35" s="350" t="n"/>
      <c r="Q35" s="349" t="n"/>
      <c r="R35" s="341" t="n"/>
      <c r="S35" s="331">
        <f>+(((K35-I35)/1000)*1000)/10</f>
        <v/>
      </c>
      <c r="T35" s="332" t="n"/>
    </row>
    <row r="36" ht="15.75" customHeight="1" s="412">
      <c r="A36" s="333" t="n">
        <v>3975</v>
      </c>
      <c r="B36" s="334" t="n">
        <v>5</v>
      </c>
      <c r="C36" s="344" t="inlineStr">
        <is>
          <t>T104</t>
        </is>
      </c>
      <c r="D36" s="335" t="n">
        <v>3</v>
      </c>
      <c r="E36" s="335" t="n"/>
      <c r="F36" s="335" t="n"/>
      <c r="G36" s="344" t="n">
        <v>15</v>
      </c>
      <c r="H36" s="345" t="n">
        <v>43599</v>
      </c>
      <c r="I36" s="344" t="n">
        <v>5236</v>
      </c>
      <c r="J36" s="344" t="n">
        <v>7120</v>
      </c>
      <c r="K36" s="344" t="n">
        <v>6744</v>
      </c>
      <c r="L36" s="344" t="n"/>
      <c r="M36" s="346">
        <f>+(((J36-I36)-(K36-I36))/(K36-I36))*100</f>
        <v/>
      </c>
      <c r="N36" s="351" t="n"/>
      <c r="O36" s="348">
        <f>AVERAGE(M36:M37)</f>
        <v/>
      </c>
      <c r="P36" s="348">
        <f>_xlfn.STDEV.S(M36,M37)</f>
        <v/>
      </c>
      <c r="Q36" s="349" t="n"/>
      <c r="R36" s="341" t="n"/>
      <c r="S36" s="331">
        <f>+(((K36-I36)/1000)*1000)/10</f>
        <v/>
      </c>
      <c r="T36" s="332">
        <f>AVERAGE(S36:S37)</f>
        <v/>
      </c>
    </row>
    <row r="37" ht="15.75" customHeight="1" s="412">
      <c r="A37" s="333" t="n">
        <v>3976</v>
      </c>
      <c r="B37" s="334" t="n">
        <v>6</v>
      </c>
      <c r="C37" s="344" t="inlineStr">
        <is>
          <t>T104</t>
        </is>
      </c>
      <c r="D37" s="335" t="n">
        <v>4</v>
      </c>
      <c r="E37" s="335" t="n"/>
      <c r="F37" s="335" t="n"/>
      <c r="G37" s="344" t="n">
        <v>15</v>
      </c>
      <c r="H37" s="345" t="n">
        <v>43599</v>
      </c>
      <c r="I37" s="344" t="n">
        <v>5259</v>
      </c>
      <c r="J37" s="344" t="n">
        <v>7153</v>
      </c>
      <c r="K37" s="344" t="n">
        <v>6787</v>
      </c>
      <c r="L37" s="344" t="n"/>
      <c r="M37" s="346">
        <f>+(((J37-I37)-(K37-I37))/(K37-I37))*100</f>
        <v/>
      </c>
      <c r="N37" s="351" t="n"/>
      <c r="O37" s="350" t="n"/>
      <c r="P37" s="350" t="n"/>
      <c r="Q37" s="349" t="n"/>
      <c r="R37" s="341" t="n"/>
      <c r="S37" s="331">
        <f>+(((K37-I37)/1000)*1000)/10</f>
        <v/>
      </c>
      <c r="T37" s="332" t="n"/>
    </row>
    <row r="38" ht="15.75" customHeight="1" s="412">
      <c r="A38" s="333" t="n">
        <v>4621</v>
      </c>
      <c r="B38" s="334" t="n">
        <v>5</v>
      </c>
      <c r="C38" s="344" t="inlineStr">
        <is>
          <t>T104</t>
        </is>
      </c>
      <c r="D38" s="335" t="n">
        <v>5</v>
      </c>
      <c r="E38" s="335" t="n"/>
      <c r="F38" s="335" t="n"/>
      <c r="G38" s="344" t="n">
        <v>17</v>
      </c>
      <c r="H38" s="345" t="n">
        <v>43619</v>
      </c>
      <c r="I38" s="344" t="n">
        <v>5236</v>
      </c>
      <c r="J38" s="344" t="n">
        <v>7185</v>
      </c>
      <c r="K38" s="344" t="n">
        <v>6842</v>
      </c>
      <c r="L38" s="344" t="n"/>
      <c r="M38" s="346">
        <f>+(((J38-I38)-(K38-I38))/(K38-I38))*100</f>
        <v/>
      </c>
      <c r="N38" s="347" t="n"/>
      <c r="O38" s="348">
        <f>AVERAGE(M38:M39)</f>
        <v/>
      </c>
      <c r="P38" s="348">
        <f>_xlfn.STDEV.S(M38,M39)</f>
        <v/>
      </c>
      <c r="Q38" s="349" t="n"/>
      <c r="R38" s="341" t="n"/>
      <c r="S38" s="331">
        <f>+(((K38-I38)/1000)*1000)/10</f>
        <v/>
      </c>
      <c r="T38" s="332">
        <f>AVERAGE(S38:S39)</f>
        <v/>
      </c>
    </row>
    <row r="39" ht="15.75" customHeight="1" s="412">
      <c r="A39" s="333" t="n">
        <v>4622</v>
      </c>
      <c r="B39" s="334" t="n">
        <v>6</v>
      </c>
      <c r="C39" s="344" t="inlineStr">
        <is>
          <t>T104</t>
        </is>
      </c>
      <c r="D39" s="335" t="n">
        <v>6</v>
      </c>
      <c r="E39" s="335" t="n"/>
      <c r="F39" s="335" t="n"/>
      <c r="G39" s="344" t="n">
        <v>17</v>
      </c>
      <c r="H39" s="345" t="n">
        <v>43619</v>
      </c>
      <c r="I39" s="344" t="n">
        <v>5259</v>
      </c>
      <c r="J39" s="344" t="n">
        <v>7206</v>
      </c>
      <c r="K39" s="344" t="n">
        <v>6864</v>
      </c>
      <c r="L39" s="344" t="n"/>
      <c r="M39" s="346">
        <f>+(((J39-I39)-(K39-I39))/(K39-I39))*100</f>
        <v/>
      </c>
      <c r="N39" s="347" t="n"/>
      <c r="O39" s="350" t="n"/>
      <c r="P39" s="350" t="n"/>
      <c r="Q39" s="349" t="n"/>
      <c r="R39" s="341" t="n"/>
      <c r="S39" s="331">
        <f>+(((K39-I39)/1000)*1000)/10</f>
        <v/>
      </c>
      <c r="T39" s="332" t="n"/>
    </row>
    <row r="40" ht="15.75" customHeight="1" s="412">
      <c r="A40" s="333" t="n">
        <v>5267</v>
      </c>
      <c r="B40" s="334" t="n">
        <v>5</v>
      </c>
      <c r="C40" s="344" t="inlineStr">
        <is>
          <t>T104</t>
        </is>
      </c>
      <c r="D40" s="335" t="n">
        <v>7</v>
      </c>
      <c r="E40" s="335" t="n"/>
      <c r="F40" s="335" t="n"/>
      <c r="G40" s="344" t="n">
        <v>19</v>
      </c>
      <c r="H40" s="345" t="n">
        <v>43637</v>
      </c>
      <c r="I40" s="344" t="n">
        <v>5236</v>
      </c>
      <c r="J40" s="344" t="n">
        <v>7128</v>
      </c>
      <c r="K40" s="344" t="n">
        <v>6764</v>
      </c>
      <c r="L40" s="344" t="inlineStr">
        <is>
          <t>10</t>
        </is>
      </c>
      <c r="M40" s="346">
        <f>+(((J40-I40)-(K40-I40))/(K40-I40))*100</f>
        <v/>
      </c>
      <c r="N40" s="347" t="n"/>
      <c r="O40" s="348">
        <f>AVERAGE(M40:M41)</f>
        <v/>
      </c>
      <c r="P40" s="348">
        <f>_xlfn.STDEV.S(M40,M41)</f>
        <v/>
      </c>
      <c r="Q40" s="349" t="n"/>
      <c r="R40" s="341" t="n"/>
      <c r="S40" s="331">
        <f>+(((K40-I40)/1000)*1000)/10</f>
        <v/>
      </c>
      <c r="T40" s="332">
        <f>AVERAGE(S40:S41)</f>
        <v/>
      </c>
    </row>
    <row r="41" ht="15.75" customHeight="1" s="412">
      <c r="A41" s="333" t="n">
        <v>5268</v>
      </c>
      <c r="B41" s="334" t="n">
        <v>6</v>
      </c>
      <c r="C41" s="344" t="inlineStr">
        <is>
          <t>T104</t>
        </is>
      </c>
      <c r="D41" s="335" t="n">
        <v>8</v>
      </c>
      <c r="E41" s="335" t="n"/>
      <c r="F41" s="335" t="n"/>
      <c r="G41" s="344" t="n">
        <v>19</v>
      </c>
      <c r="H41" s="345" t="n">
        <v>43637</v>
      </c>
      <c r="I41" s="344" t="n">
        <v>5259</v>
      </c>
      <c r="J41" s="344" t="n">
        <v>7210</v>
      </c>
      <c r="K41" s="344" t="n">
        <v>6838</v>
      </c>
      <c r="L41" s="344" t="n"/>
      <c r="M41" s="346">
        <f>+(((J41-I41)-(K41-I41))/(K41-I41))*100</f>
        <v/>
      </c>
      <c r="N41" s="347" t="n"/>
      <c r="O41" s="350" t="n"/>
      <c r="P41" s="350" t="n"/>
      <c r="Q41" s="349" t="n"/>
      <c r="R41" s="341" t="n"/>
      <c r="S41" s="331">
        <f>+(((K41-I41)/1000)*1000)/10</f>
        <v/>
      </c>
      <c r="T41" s="332" t="n"/>
    </row>
    <row r="42" ht="15.75" customHeight="1" s="412">
      <c r="A42" s="333" t="n">
        <v>5761</v>
      </c>
      <c r="B42" s="334" t="n">
        <v>4</v>
      </c>
      <c r="C42" s="344" t="inlineStr">
        <is>
          <t>T104</t>
        </is>
      </c>
      <c r="D42" s="335" t="n">
        <v>9</v>
      </c>
      <c r="E42" s="335" t="n"/>
      <c r="F42" s="335" t="n"/>
      <c r="G42" s="344" t="n">
        <v>22</v>
      </c>
      <c r="H42" s="345" t="n">
        <v>43685</v>
      </c>
      <c r="I42" s="344" t="n">
        <v>5259</v>
      </c>
      <c r="J42" s="344" t="n">
        <v>7232</v>
      </c>
      <c r="K42" s="344" t="n">
        <v>6967</v>
      </c>
      <c r="L42" s="344" t="n">
        <v>10</v>
      </c>
      <c r="M42" s="346">
        <f>+(((J42-I42)-(K42-I42))/(K42-I42))*100</f>
        <v/>
      </c>
      <c r="N42" s="347" t="n"/>
      <c r="O42" s="348">
        <f>AVERAGE(M42:M43)</f>
        <v/>
      </c>
      <c r="P42" s="348">
        <f>_xlfn.STDEV.S(M42,M43)</f>
        <v/>
      </c>
      <c r="Q42" s="349">
        <f>(O40-O42)/48</f>
        <v/>
      </c>
      <c r="R42" s="341">
        <f>(O34-O42)/98</f>
        <v/>
      </c>
      <c r="S42" s="331">
        <f>+(((K42-I42)/1000)*1000)/10</f>
        <v/>
      </c>
      <c r="T42" s="332">
        <f>AVERAGE(S42:S43)</f>
        <v/>
      </c>
    </row>
    <row r="43" ht="15.75" customHeight="1" s="412">
      <c r="A43" s="333" t="n">
        <v>5762</v>
      </c>
      <c r="B43" s="334" t="n">
        <v>4</v>
      </c>
      <c r="C43" s="344" t="inlineStr">
        <is>
          <t>T104</t>
        </is>
      </c>
      <c r="D43" s="335" t="n">
        <v>10</v>
      </c>
      <c r="E43" s="335" t="n"/>
      <c r="F43" s="335" t="n"/>
      <c r="G43" s="344" t="n">
        <v>22</v>
      </c>
      <c r="H43" s="345" t="n">
        <v>43685</v>
      </c>
      <c r="I43" s="344" t="n">
        <v>5259</v>
      </c>
      <c r="J43" s="344" t="n">
        <v>7236</v>
      </c>
      <c r="K43" s="344" t="n">
        <v>6961</v>
      </c>
      <c r="L43" s="344" t="n"/>
      <c r="M43" s="346">
        <f>+(((J43-I43)-(K43-I43))/(K43-I43))*100</f>
        <v/>
      </c>
      <c r="N43" s="347" t="n"/>
      <c r="O43" s="350" t="n"/>
      <c r="P43" s="350" t="n"/>
      <c r="Q43" s="349" t="n"/>
      <c r="R43" s="341" t="n"/>
      <c r="S43" s="331">
        <f>+(((K43-I43)/1000)*1000)/10</f>
        <v/>
      </c>
      <c r="T43" s="332" t="n"/>
    </row>
    <row r="44" ht="15.75" customHeight="1" s="412">
      <c r="A44" s="333" t="n">
        <v>3251</v>
      </c>
      <c r="B44" s="334" t="n">
        <v>7</v>
      </c>
      <c r="C44" s="352" t="inlineStr">
        <is>
          <t>T105</t>
        </is>
      </c>
      <c r="D44" s="335" t="n">
        <v>1</v>
      </c>
      <c r="E44" s="335" t="n"/>
      <c r="F44" s="335" t="n"/>
      <c r="G44" s="352" t="n">
        <v>13</v>
      </c>
      <c r="H44" s="353" t="n">
        <v>43587</v>
      </c>
      <c r="I44" s="352" t="n">
        <v>5232</v>
      </c>
      <c r="J44" s="352" t="n">
        <v>8204</v>
      </c>
      <c r="K44" s="352" t="n">
        <v>7323</v>
      </c>
      <c r="L44" s="352" t="n">
        <v>1</v>
      </c>
      <c r="M44" s="355">
        <f>+(((J44-I44)-(K44-I44))/(K44-I44))*100</f>
        <v/>
      </c>
      <c r="N44" s="356" t="inlineStr">
        <is>
          <t>1/2</t>
        </is>
      </c>
      <c r="O44" s="357">
        <f>AVERAGE(M44:M45)</f>
        <v/>
      </c>
      <c r="P44" s="357">
        <f>_xlfn.STDEV.S(M44,M45)</f>
        <v/>
      </c>
      <c r="Q44" s="359" t="n">
        <v>2</v>
      </c>
      <c r="R44" s="341" t="n"/>
      <c r="S44" s="331">
        <f>+(((K44-I44)/1000)*1000)/10</f>
        <v/>
      </c>
      <c r="T44" s="332">
        <f>AVERAGE(S44:S45)</f>
        <v/>
      </c>
    </row>
    <row r="45" ht="15.75" customHeight="1" s="412">
      <c r="A45" s="333" t="n">
        <v>3252</v>
      </c>
      <c r="B45" s="334" t="n">
        <v>8</v>
      </c>
      <c r="C45" s="352" t="inlineStr">
        <is>
          <t>T105</t>
        </is>
      </c>
      <c r="D45" s="335" t="n">
        <v>2</v>
      </c>
      <c r="E45" s="335" t="n"/>
      <c r="F45" s="335" t="n"/>
      <c r="G45" s="352" t="n">
        <v>13</v>
      </c>
      <c r="H45" s="353" t="n">
        <v>43587</v>
      </c>
      <c r="I45" s="352" t="n">
        <v>5221</v>
      </c>
      <c r="J45" s="352" t="n">
        <v>8235</v>
      </c>
      <c r="K45" s="352" t="n">
        <v>7336</v>
      </c>
      <c r="L45" s="352" t="n"/>
      <c r="M45" s="355">
        <f>+(((J45-I45)-(K45-I45))/(K45-I45))*100</f>
        <v/>
      </c>
      <c r="N45" s="356" t="n"/>
      <c r="O45" s="358" t="n"/>
      <c r="P45" s="358" t="n"/>
      <c r="Q45" s="359" t="n"/>
      <c r="R45" s="341" t="n"/>
      <c r="S45" s="331">
        <f>+(((K45-I45)/1000)*1000)/10</f>
        <v/>
      </c>
      <c r="T45" s="332" t="n"/>
    </row>
    <row r="46" ht="15.75" customHeight="1" s="412">
      <c r="A46" s="333" t="n">
        <v>3977</v>
      </c>
      <c r="B46" s="334" t="n">
        <v>7</v>
      </c>
      <c r="C46" s="352" t="inlineStr">
        <is>
          <t>T105</t>
        </is>
      </c>
      <c r="D46" s="335" t="n">
        <v>3</v>
      </c>
      <c r="E46" s="335" t="n"/>
      <c r="F46" s="335" t="n"/>
      <c r="G46" s="352" t="n">
        <v>15</v>
      </c>
      <c r="H46" s="353" t="n">
        <v>43599</v>
      </c>
      <c r="I46" s="352" t="n">
        <v>5232</v>
      </c>
      <c r="J46" s="352" t="n">
        <v>8303</v>
      </c>
      <c r="K46" s="352" t="n">
        <v>7363</v>
      </c>
      <c r="L46" s="352" t="n"/>
      <c r="M46" s="355">
        <f>+(((J46-I46)-(K46-I46))/(K46-I46))*100</f>
        <v/>
      </c>
      <c r="N46" s="360" t="inlineStr">
        <is>
          <t>13/5</t>
        </is>
      </c>
      <c r="O46" s="357">
        <f>AVERAGE(M46:M47)</f>
        <v/>
      </c>
      <c r="P46" s="357">
        <f>_xlfn.STDEV.S(M46,M47)</f>
        <v/>
      </c>
      <c r="Q46" s="359" t="n"/>
      <c r="R46" s="341" t="n"/>
      <c r="S46" s="331">
        <f>+(((K46-I46)/1000)*1000)/10</f>
        <v/>
      </c>
      <c r="T46" s="332">
        <f>AVERAGE(S46:S47)</f>
        <v/>
      </c>
    </row>
    <row r="47" ht="15.75" customHeight="1" s="412">
      <c r="A47" s="333" t="n">
        <v>3978</v>
      </c>
      <c r="B47" s="334" t="n">
        <v>8</v>
      </c>
      <c r="C47" s="352" t="inlineStr">
        <is>
          <t>T105</t>
        </is>
      </c>
      <c r="D47" s="335" t="n">
        <v>4</v>
      </c>
      <c r="E47" s="335" t="n"/>
      <c r="F47" s="335" t="n"/>
      <c r="G47" s="352" t="n">
        <v>15</v>
      </c>
      <c r="H47" s="353" t="n">
        <v>43599</v>
      </c>
      <c r="I47" s="352" t="n">
        <v>5221</v>
      </c>
      <c r="J47" s="352" t="n">
        <v>7741</v>
      </c>
      <c r="K47" s="352" t="n">
        <v>6980</v>
      </c>
      <c r="L47" s="352" t="n"/>
      <c r="M47" s="355">
        <f>+(((J47-I47)-(K47-I47))/(K47-I47))*100</f>
        <v/>
      </c>
      <c r="N47" s="360" t="n"/>
      <c r="O47" s="358" t="n"/>
      <c r="P47" s="358" t="n"/>
      <c r="Q47" s="359" t="n"/>
      <c r="R47" s="341" t="n"/>
      <c r="S47" s="331">
        <f>+(((K47-I47)/1000)*1000)/10</f>
        <v/>
      </c>
      <c r="T47" s="332" t="n"/>
    </row>
    <row r="48" ht="15.75" customHeight="1" s="412">
      <c r="A48" s="333" t="n">
        <v>4623</v>
      </c>
      <c r="B48" s="334" t="n">
        <v>7</v>
      </c>
      <c r="C48" s="352" t="inlineStr">
        <is>
          <t>T105</t>
        </is>
      </c>
      <c r="D48" s="335" t="n">
        <v>5</v>
      </c>
      <c r="E48" s="335" t="n"/>
      <c r="F48" s="335" t="n"/>
      <c r="G48" s="352" t="n">
        <v>17</v>
      </c>
      <c r="H48" s="353" t="n">
        <v>43619</v>
      </c>
      <c r="I48" s="352" t="n">
        <v>5232</v>
      </c>
      <c r="J48" s="352" t="n">
        <v>8786</v>
      </c>
      <c r="K48" s="352" t="n">
        <v>7894</v>
      </c>
      <c r="L48" s="352" t="n"/>
      <c r="M48" s="355">
        <f>+(((J48-I48)-(K48-I48))/(K48-I48))*100</f>
        <v/>
      </c>
      <c r="N48" s="356" t="n"/>
      <c r="O48" s="357">
        <f>AVERAGE(M48:M49)</f>
        <v/>
      </c>
      <c r="P48" s="357">
        <f>_xlfn.STDEV.S(M48,M49)</f>
        <v/>
      </c>
      <c r="Q48" s="359" t="n"/>
      <c r="R48" s="341" t="n"/>
      <c r="S48" s="331">
        <f>+(((K48-I48)/1000)*1000)/10</f>
        <v/>
      </c>
      <c r="T48" s="332">
        <f>AVERAGE(S48:S49)</f>
        <v/>
      </c>
    </row>
    <row r="49" ht="15.75" customHeight="1" s="412">
      <c r="A49" s="333" t="n">
        <v>4624</v>
      </c>
      <c r="B49" s="334" t="n">
        <v>8</v>
      </c>
      <c r="C49" s="352" t="inlineStr">
        <is>
          <t>T105</t>
        </is>
      </c>
      <c r="D49" s="335" t="n">
        <v>6</v>
      </c>
      <c r="E49" s="335" t="n"/>
      <c r="F49" s="335" t="n"/>
      <c r="G49" s="352" t="n">
        <v>17</v>
      </c>
      <c r="H49" s="353" t="n">
        <v>43619</v>
      </c>
      <c r="I49" s="352" t="n">
        <v>5221</v>
      </c>
      <c r="J49" s="352" t="n">
        <v>8937</v>
      </c>
      <c r="K49" s="352" t="n">
        <v>8017</v>
      </c>
      <c r="L49" s="352" t="n"/>
      <c r="M49" s="355">
        <f>+(((J49-I49)-(K49-I49))/(K49-I49))*100</f>
        <v/>
      </c>
      <c r="N49" s="356" t="n"/>
      <c r="O49" s="358" t="n"/>
      <c r="P49" s="358" t="n"/>
      <c r="Q49" s="359" t="n"/>
      <c r="R49" s="341" t="n"/>
      <c r="S49" s="331">
        <f>+(((K49-I49)/1000)*1000)/10</f>
        <v/>
      </c>
      <c r="T49" s="332" t="n"/>
    </row>
    <row r="50" ht="15.75" customHeight="1" s="412">
      <c r="A50" s="333" t="n">
        <v>5763</v>
      </c>
      <c r="B50" s="334" t="n">
        <v>5</v>
      </c>
      <c r="C50" s="352" t="inlineStr">
        <is>
          <t>T105</t>
        </is>
      </c>
      <c r="D50" s="335" t="n">
        <v>7</v>
      </c>
      <c r="E50" s="335" t="n"/>
      <c r="F50" s="335" t="n"/>
      <c r="G50" s="352" t="n">
        <v>22</v>
      </c>
      <c r="H50" s="353" t="n">
        <v>43685</v>
      </c>
      <c r="I50" s="352" t="n">
        <v>5236</v>
      </c>
      <c r="J50" s="352" t="n">
        <v>7972</v>
      </c>
      <c r="K50" s="352" t="n">
        <v>7593</v>
      </c>
      <c r="L50" s="352" t="n">
        <v>9</v>
      </c>
      <c r="M50" s="355">
        <f>+(((J50-I50)-(K50-I50))/(K50-I50))*100</f>
        <v/>
      </c>
      <c r="N50" s="356" t="n"/>
      <c r="O50" s="357">
        <f>AVERAGE(M50:M51)</f>
        <v/>
      </c>
      <c r="P50" s="357">
        <f>_xlfn.STDEV.S(M50,M51)</f>
        <v/>
      </c>
      <c r="Q50" s="359">
        <f>(O48-O50)/66</f>
        <v/>
      </c>
      <c r="R50" s="341">
        <f>(O44-O50)/98</f>
        <v/>
      </c>
      <c r="S50" s="331">
        <f>+(((K50-I50)/1000)*1000)/10</f>
        <v/>
      </c>
      <c r="T50" s="332">
        <f>AVERAGE(S50:S51)</f>
        <v/>
      </c>
    </row>
    <row r="51" ht="15.75" customHeight="1" s="412">
      <c r="A51" s="333" t="n">
        <v>5764</v>
      </c>
      <c r="B51" s="334" t="n">
        <v>5</v>
      </c>
      <c r="C51" s="352" t="inlineStr">
        <is>
          <t>T105</t>
        </is>
      </c>
      <c r="D51" s="335" t="n">
        <v>8</v>
      </c>
      <c r="E51" s="335" t="n"/>
      <c r="F51" s="335" t="n"/>
      <c r="G51" s="352" t="n">
        <v>22</v>
      </c>
      <c r="H51" s="353" t="n">
        <v>43685</v>
      </c>
      <c r="I51" s="352" t="n">
        <v>5236</v>
      </c>
      <c r="J51" s="352" t="n">
        <v>8265</v>
      </c>
      <c r="K51" s="352" t="n">
        <v>7833</v>
      </c>
      <c r="L51" s="352" t="n"/>
      <c r="M51" s="355">
        <f>+(((J51-I51)-(K51-I51))/(K51-I51))*100</f>
        <v/>
      </c>
      <c r="N51" s="356" t="n"/>
      <c r="O51" s="358" t="n"/>
      <c r="P51" s="358" t="n"/>
      <c r="Q51" s="359" t="n"/>
      <c r="R51" s="341" t="n"/>
      <c r="S51" s="331">
        <f>+(((K51-I51)/1000)*1000)/10</f>
        <v/>
      </c>
      <c r="T51" s="332" t="n"/>
    </row>
    <row r="52" ht="15.75" customHeight="1" s="412">
      <c r="A52" s="333" t="n">
        <v>3253</v>
      </c>
      <c r="B52" s="334" t="n">
        <v>9</v>
      </c>
      <c r="C52" s="344" t="inlineStr">
        <is>
          <t>T106</t>
        </is>
      </c>
      <c r="D52" s="335" t="n">
        <v>1</v>
      </c>
      <c r="E52" s="335" t="n"/>
      <c r="F52" s="335" t="n"/>
      <c r="G52" s="344" t="n">
        <v>13</v>
      </c>
      <c r="H52" s="345" t="n">
        <v>43587</v>
      </c>
      <c r="I52" s="344" t="n">
        <v>5188</v>
      </c>
      <c r="J52" s="344" t="n">
        <v>7735</v>
      </c>
      <c r="K52" s="344" t="n">
        <v>7195</v>
      </c>
      <c r="L52" s="344" t="n">
        <v>1</v>
      </c>
      <c r="M52" s="346">
        <f>+(((J52-I52)-(K52-I52))/(K52-I52))*100</f>
        <v/>
      </c>
      <c r="N52" s="347" t="inlineStr">
        <is>
          <t>MF</t>
        </is>
      </c>
      <c r="O52" s="348">
        <f>AVERAGE(M52:M53)</f>
        <v/>
      </c>
      <c r="P52" s="348">
        <f>_xlfn.STDEV.S(M52,M53)</f>
        <v/>
      </c>
      <c r="Q52" s="349" t="n">
        <v>1</v>
      </c>
      <c r="R52" s="341" t="n"/>
      <c r="S52" s="331">
        <f>+(((K52-I52)/1000)*1000)/10</f>
        <v/>
      </c>
      <c r="T52" s="332">
        <f>AVERAGE(S52:S53)</f>
        <v/>
      </c>
    </row>
    <row r="53" ht="15.75" customHeight="1" s="412">
      <c r="A53" s="333" t="n">
        <v>3254</v>
      </c>
      <c r="B53" s="334" t="n">
        <v>10</v>
      </c>
      <c r="C53" s="344" t="inlineStr">
        <is>
          <t>T106</t>
        </is>
      </c>
      <c r="D53" s="335" t="n">
        <v>2</v>
      </c>
      <c r="E53" s="335" t="n"/>
      <c r="F53" s="335" t="n"/>
      <c r="G53" s="344" t="n">
        <v>13</v>
      </c>
      <c r="H53" s="345" t="n">
        <v>43587</v>
      </c>
      <c r="I53" s="344" t="n">
        <v>5232</v>
      </c>
      <c r="J53" s="344" t="n">
        <v>7844</v>
      </c>
      <c r="K53" s="344" t="n">
        <v>7289</v>
      </c>
      <c r="L53" s="344" t="n"/>
      <c r="M53" s="346">
        <f>+(((J53-I53)-(K53-I53))/(K53-I53))*100</f>
        <v/>
      </c>
      <c r="N53" s="347" t="n"/>
      <c r="O53" s="350" t="n"/>
      <c r="P53" s="350" t="n"/>
      <c r="Q53" s="349" t="n"/>
      <c r="R53" s="341" t="n"/>
      <c r="S53" s="331">
        <f>+(((K53-I53)/1000)*1000)/10</f>
        <v/>
      </c>
      <c r="T53" s="332" t="n"/>
    </row>
    <row r="54" ht="15.75" customHeight="1" s="412">
      <c r="A54" s="333" t="n">
        <v>3979</v>
      </c>
      <c r="B54" s="334" t="n">
        <v>9</v>
      </c>
      <c r="C54" s="344" t="inlineStr">
        <is>
          <t>T106</t>
        </is>
      </c>
      <c r="D54" s="335" t="n">
        <v>3</v>
      </c>
      <c r="E54" s="335" t="n"/>
      <c r="F54" s="335" t="n"/>
      <c r="G54" s="344" t="n">
        <v>15</v>
      </c>
      <c r="H54" s="345" t="n">
        <v>43599</v>
      </c>
      <c r="I54" s="344" t="n">
        <v>5188</v>
      </c>
      <c r="J54" s="344" t="n">
        <v>8367</v>
      </c>
      <c r="K54" s="344" t="n">
        <v>7635</v>
      </c>
      <c r="L54" s="344" t="n"/>
      <c r="M54" s="346">
        <f>+(((J54-I54)-(K54-I54))/(K54-I54))*100</f>
        <v/>
      </c>
      <c r="N54" s="351" t="n"/>
      <c r="O54" s="348">
        <f>AVERAGE(M54:M55)</f>
        <v/>
      </c>
      <c r="P54" s="348">
        <f>_xlfn.STDEV.S(M54,M55)</f>
        <v/>
      </c>
      <c r="Q54" s="349" t="n"/>
      <c r="R54" s="341">
        <f>(O54-O56)/19</f>
        <v/>
      </c>
      <c r="S54" s="331">
        <f>+(((K54-I54)/1000)*1000)/10</f>
        <v/>
      </c>
      <c r="T54" s="332">
        <f>AVERAGE(S54:S55)</f>
        <v/>
      </c>
    </row>
    <row r="55" ht="15.75" customHeight="1" s="412">
      <c r="A55" s="333" t="n">
        <v>3980</v>
      </c>
      <c r="B55" s="334" t="n">
        <v>10</v>
      </c>
      <c r="C55" s="344" t="inlineStr">
        <is>
          <t>T106</t>
        </is>
      </c>
      <c r="D55" s="335" t="n">
        <v>4</v>
      </c>
      <c r="E55" s="335" t="n"/>
      <c r="F55" s="335" t="n"/>
      <c r="G55" s="344" t="n">
        <v>15</v>
      </c>
      <c r="H55" s="345" t="n">
        <v>43599</v>
      </c>
      <c r="I55" s="344" t="n">
        <v>5232</v>
      </c>
      <c r="J55" s="344" t="n">
        <v>8372</v>
      </c>
      <c r="K55" s="344" t="n">
        <v>7663</v>
      </c>
      <c r="L55" s="344" t="n"/>
      <c r="M55" s="346">
        <f>+(((J55-I55)-(K55-I55))/(K55-I55))*100</f>
        <v/>
      </c>
      <c r="N55" s="351" t="n"/>
      <c r="O55" s="350" t="n"/>
      <c r="P55" s="350" t="n"/>
      <c r="Q55" s="349" t="n"/>
      <c r="R55" s="341" t="n"/>
      <c r="S55" s="331">
        <f>+(((K55-I55)/1000)*1000)/10</f>
        <v/>
      </c>
      <c r="T55" s="332" t="n"/>
    </row>
    <row r="56" ht="15.75" customHeight="1" s="412">
      <c r="A56" s="333" t="n">
        <v>4625</v>
      </c>
      <c r="B56" s="334" t="n">
        <v>9</v>
      </c>
      <c r="C56" s="344" t="inlineStr">
        <is>
          <t>T106</t>
        </is>
      </c>
      <c r="D56" s="335" t="n">
        <v>5</v>
      </c>
      <c r="E56" s="335" t="n"/>
      <c r="F56" s="335" t="n"/>
      <c r="G56" s="344" t="n">
        <v>17</v>
      </c>
      <c r="H56" s="345" t="n">
        <v>43619</v>
      </c>
      <c r="I56" s="344" t="n">
        <v>5188</v>
      </c>
      <c r="J56" s="344" t="n">
        <v>7778</v>
      </c>
      <c r="K56" s="344" t="n">
        <v>7353</v>
      </c>
      <c r="L56" s="344" t="n"/>
      <c r="M56" s="346">
        <f>+(((J56-I56)-(K56-I56))/(K56-I56))*100</f>
        <v/>
      </c>
      <c r="N56" s="347" t="n"/>
      <c r="O56" s="348">
        <f>AVERAGE(M56:M57)</f>
        <v/>
      </c>
      <c r="P56" s="348">
        <f>_xlfn.STDEV.S(M56,M57)</f>
        <v/>
      </c>
      <c r="Q56" s="349" t="n"/>
      <c r="R56" s="341" t="n"/>
      <c r="S56" s="331">
        <f>+(((K56-I56)/1000)*1000)/10</f>
        <v/>
      </c>
      <c r="T56" s="332">
        <f>AVERAGE(S56:S57)</f>
        <v/>
      </c>
    </row>
    <row r="57" ht="15.75" customHeight="1" s="412">
      <c r="A57" s="333" t="n">
        <v>4626</v>
      </c>
      <c r="B57" s="334" t="n">
        <v>10</v>
      </c>
      <c r="C57" s="344" t="inlineStr">
        <is>
          <t>T106</t>
        </is>
      </c>
      <c r="D57" s="335" t="n">
        <v>6</v>
      </c>
      <c r="E57" s="335" t="n"/>
      <c r="F57" s="335" t="n"/>
      <c r="G57" s="344" t="n">
        <v>17</v>
      </c>
      <c r="H57" s="345" t="n">
        <v>43619</v>
      </c>
      <c r="I57" s="344" t="n">
        <v>5232</v>
      </c>
      <c r="J57" s="344" t="n">
        <v>7638</v>
      </c>
      <c r="K57" s="344" t="n">
        <v>7245</v>
      </c>
      <c r="L57" s="344" t="n"/>
      <c r="M57" s="346">
        <f>+(((J57-I57)-(K57-I57))/(K57-I57))*100</f>
        <v/>
      </c>
      <c r="N57" s="347" t="n"/>
      <c r="O57" s="350" t="n"/>
      <c r="P57" s="350" t="n"/>
      <c r="Q57" s="349" t="n"/>
      <c r="R57" s="341" t="n"/>
      <c r="S57" s="331">
        <f>+(((K57-I57)/1000)*1000)/10</f>
        <v/>
      </c>
      <c r="T57" s="332" t="n"/>
    </row>
    <row r="58" ht="15.75" customHeight="1" s="412">
      <c r="A58" s="333" t="n">
        <v>5269</v>
      </c>
      <c r="B58" s="334" t="n">
        <v>7</v>
      </c>
      <c r="C58" s="344" t="inlineStr">
        <is>
          <t>T106</t>
        </is>
      </c>
      <c r="D58" s="335" t="n">
        <v>7</v>
      </c>
      <c r="E58" s="335" t="n"/>
      <c r="F58" s="335" t="n"/>
      <c r="G58" s="344" t="n">
        <v>19</v>
      </c>
      <c r="H58" s="345" t="n">
        <v>43637</v>
      </c>
      <c r="I58" s="344" t="n">
        <v>5232</v>
      </c>
      <c r="J58" s="344" t="n">
        <v>7941</v>
      </c>
      <c r="K58" s="344" t="n">
        <v>7423</v>
      </c>
      <c r="L58" s="344" t="n">
        <v>6</v>
      </c>
      <c r="M58" s="346">
        <f>+(((J58-I58)-(K58-I58))/(K58-I58))*100</f>
        <v/>
      </c>
      <c r="N58" s="347" t="n"/>
      <c r="O58" s="348">
        <f>AVERAGE(M58:M59)</f>
        <v/>
      </c>
      <c r="P58" s="348">
        <f>_xlfn.STDEV.S(M58,M59)</f>
        <v/>
      </c>
      <c r="Q58" s="349" t="n"/>
      <c r="R58" s="341" t="n"/>
      <c r="S58" s="331">
        <f>+(((K58-I58)/1000)*1000)/10</f>
        <v/>
      </c>
      <c r="T58" s="332">
        <f>AVERAGE(S58:S59)</f>
        <v/>
      </c>
    </row>
    <row r="59" ht="15.75" customHeight="1" s="412">
      <c r="A59" s="333" t="n">
        <v>5270</v>
      </c>
      <c r="B59" s="334" t="n">
        <v>8</v>
      </c>
      <c r="C59" s="344" t="inlineStr">
        <is>
          <t>T106</t>
        </is>
      </c>
      <c r="D59" s="335" t="n">
        <v>8</v>
      </c>
      <c r="E59" s="335" t="n"/>
      <c r="F59" s="335" t="n"/>
      <c r="G59" s="344" t="n">
        <v>19</v>
      </c>
      <c r="H59" s="345" t="n">
        <v>43637</v>
      </c>
      <c r="I59" s="344" t="n">
        <v>5221</v>
      </c>
      <c r="J59" s="344" t="n">
        <v>8003</v>
      </c>
      <c r="K59" s="344" t="n">
        <v>7422</v>
      </c>
      <c r="L59" s="344" t="n"/>
      <c r="M59" s="346">
        <f>+(((J59-I59)-(K59-I59))/(K59-I59))*100</f>
        <v/>
      </c>
      <c r="N59" s="347" t="n"/>
      <c r="O59" s="350" t="n"/>
      <c r="P59" s="350" t="n"/>
      <c r="Q59" s="349" t="n"/>
      <c r="R59" s="341" t="n"/>
      <c r="S59" s="331">
        <f>+(((K59-I59)/1000)*1000)/10</f>
        <v/>
      </c>
      <c r="T59" s="332" t="n"/>
    </row>
    <row r="60" ht="15.75" customHeight="1" s="412">
      <c r="A60" s="333" t="n">
        <v>5511</v>
      </c>
      <c r="B60" s="334" t="n">
        <v>3</v>
      </c>
      <c r="C60" s="344" t="inlineStr">
        <is>
          <t>T106</t>
        </is>
      </c>
      <c r="D60" s="335" t="n">
        <v>9</v>
      </c>
      <c r="E60" s="335" t="n"/>
      <c r="F60" s="335" t="n"/>
      <c r="G60" s="344" t="n">
        <v>20</v>
      </c>
      <c r="H60" s="345" t="n">
        <v>43649</v>
      </c>
      <c r="I60" s="344" t="n">
        <v>5258</v>
      </c>
      <c r="J60" s="344" t="n">
        <v>7030</v>
      </c>
      <c r="K60" s="344" t="n">
        <v>6705</v>
      </c>
      <c r="L60" s="344" t="n">
        <v>10</v>
      </c>
      <c r="M60" s="346">
        <f>+(((J60-I60)-(K60-I60))/(K60-I60))*100</f>
        <v/>
      </c>
      <c r="N60" s="347" t="n"/>
      <c r="O60" s="348">
        <f>AVERAGE(M60:M61)</f>
        <v/>
      </c>
      <c r="P60" s="348">
        <f>_xlfn.STDEV.S(M60,M61)</f>
        <v/>
      </c>
      <c r="Q60" s="349" t="n"/>
      <c r="R60" s="341" t="n"/>
      <c r="S60" s="331">
        <f>+(((K60-I60)/1000)*1000)/10</f>
        <v/>
      </c>
      <c r="T60" s="332">
        <f>AVERAGE(S60:S61)</f>
        <v/>
      </c>
    </row>
    <row r="61" ht="15.75" customHeight="1" s="412">
      <c r="A61" s="333" t="n">
        <v>5512</v>
      </c>
      <c r="B61" s="334" t="n">
        <v>4</v>
      </c>
      <c r="C61" s="344" t="inlineStr">
        <is>
          <t>T106</t>
        </is>
      </c>
      <c r="D61" s="335" t="n">
        <v>10</v>
      </c>
      <c r="E61" s="335" t="n"/>
      <c r="F61" s="335" t="n"/>
      <c r="G61" s="344" t="n">
        <v>20</v>
      </c>
      <c r="H61" s="345" t="n">
        <v>43649</v>
      </c>
      <c r="I61" s="344" t="n">
        <v>5259</v>
      </c>
      <c r="J61" s="344" t="n">
        <v>6983</v>
      </c>
      <c r="K61" s="344" t="n">
        <v>6663</v>
      </c>
      <c r="L61" s="344" t="n"/>
      <c r="M61" s="346">
        <f>+(((J61-I61)-(K61-I61))/(K61-I61))*100</f>
        <v/>
      </c>
      <c r="N61" s="347" t="n"/>
      <c r="O61" s="350" t="n"/>
      <c r="P61" s="350" t="n"/>
      <c r="Q61" s="349" t="n"/>
      <c r="R61" s="341" t="n"/>
      <c r="S61" s="331">
        <f>+(((K61-I61)/1000)*1000)/10</f>
        <v/>
      </c>
      <c r="T61" s="332" t="n"/>
    </row>
    <row r="62" ht="15.75" customHeight="1" s="412">
      <c r="A62" s="333" t="n">
        <v>5765</v>
      </c>
      <c r="B62" s="334" t="n">
        <v>6</v>
      </c>
      <c r="C62" s="344" t="inlineStr">
        <is>
          <t>T106</t>
        </is>
      </c>
      <c r="D62" s="335" t="n">
        <v>11</v>
      </c>
      <c r="E62" s="335" t="n"/>
      <c r="F62" s="335" t="n"/>
      <c r="G62" s="344" t="n">
        <v>22</v>
      </c>
      <c r="H62" s="345" t="n">
        <v>43685</v>
      </c>
      <c r="I62" s="344" t="n">
        <v>5259</v>
      </c>
      <c r="J62" s="344" t="n">
        <v>7506</v>
      </c>
      <c r="K62" s="344" t="n">
        <v>7206</v>
      </c>
      <c r="L62" s="344" t="n">
        <v>6</v>
      </c>
      <c r="M62" s="346">
        <f>+(((J62-I62)-(K62-I62))/(K62-I62))*100</f>
        <v/>
      </c>
      <c r="N62" s="347" t="n"/>
      <c r="O62" s="348">
        <f>AVERAGE(M62:M63)</f>
        <v/>
      </c>
      <c r="P62" s="348">
        <f>_xlfn.STDEV.S(M62,M63)</f>
        <v/>
      </c>
      <c r="Q62" s="349">
        <f>(O60-O62)/36</f>
        <v/>
      </c>
      <c r="R62" s="341">
        <f>(O54-O62)/86</f>
        <v/>
      </c>
      <c r="S62" s="331">
        <f>+(((K62-I62)/1000)*1000)/10</f>
        <v/>
      </c>
      <c r="T62" s="332">
        <f>AVERAGE(S62:S63)</f>
        <v/>
      </c>
    </row>
    <row r="63" ht="15.75" customHeight="1" s="412">
      <c r="A63" s="333" t="n">
        <v>5766</v>
      </c>
      <c r="B63" s="334" t="n">
        <v>6</v>
      </c>
      <c r="C63" s="344" t="inlineStr">
        <is>
          <t>T106</t>
        </is>
      </c>
      <c r="D63" s="335" t="n">
        <v>12</v>
      </c>
      <c r="E63" s="335" t="n"/>
      <c r="F63" s="335" t="n"/>
      <c r="G63" s="344" t="n">
        <v>22</v>
      </c>
      <c r="H63" s="345" t="n">
        <v>43685</v>
      </c>
      <c r="I63" s="344" t="n">
        <v>5259</v>
      </c>
      <c r="J63" s="344" t="n">
        <v>7438</v>
      </c>
      <c r="K63" s="344" t="n">
        <v>7136</v>
      </c>
      <c r="L63" s="344" t="n"/>
      <c r="M63" s="346">
        <f>+(((J63-I63)-(K63-I63))/(K63-I63))*100</f>
        <v/>
      </c>
      <c r="N63" s="347" t="n"/>
      <c r="O63" s="350" t="n"/>
      <c r="P63" s="350" t="n"/>
      <c r="Q63" s="349" t="n"/>
      <c r="R63" s="341" t="n"/>
      <c r="S63" s="331">
        <f>+(((K63-I63)/1000)*1000)/10</f>
        <v/>
      </c>
      <c r="T63" s="332" t="n"/>
    </row>
    <row r="64" ht="15.75" customHeight="1" s="412">
      <c r="A64" s="333" t="n">
        <v>3629</v>
      </c>
      <c r="B64" s="334" t="n">
        <v>51</v>
      </c>
      <c r="C64" s="352" t="inlineStr">
        <is>
          <t>T107</t>
        </is>
      </c>
      <c r="D64" s="335" t="n">
        <v>1</v>
      </c>
      <c r="E64" s="335" t="n"/>
      <c r="F64" s="335" t="n"/>
      <c r="G64" s="352" t="n">
        <v>14</v>
      </c>
      <c r="H64" s="353" t="n">
        <v>43591</v>
      </c>
      <c r="I64" s="352" t="n">
        <v>5234</v>
      </c>
      <c r="J64" s="354" t="n">
        <v>8441</v>
      </c>
      <c r="K64" s="352" t="n">
        <v>7183</v>
      </c>
      <c r="L64" s="352" t="n">
        <v>2</v>
      </c>
      <c r="M64" s="355">
        <f>+(((J64-I64)-(K64-I64))/(K64-I64))*100</f>
        <v/>
      </c>
      <c r="N64" s="356" t="inlineStr">
        <is>
          <t>1/4</t>
        </is>
      </c>
      <c r="O64" s="357">
        <f>AVERAGE(M64:M65)</f>
        <v/>
      </c>
      <c r="P64" s="357">
        <f>_xlfn.STDEV.S(M64,M65)</f>
        <v/>
      </c>
      <c r="Q64" s="341" t="n">
        <v>3</v>
      </c>
      <c r="R64" s="341" t="n"/>
      <c r="S64" s="331">
        <f>+(((K64-I64)/1000)*1000)/10</f>
        <v/>
      </c>
      <c r="T64" s="332">
        <f>AVERAGE(S64:S65)</f>
        <v/>
      </c>
    </row>
    <row r="65" ht="15.75" customHeight="1" s="412">
      <c r="A65" s="333" t="n">
        <v>3630</v>
      </c>
      <c r="B65" s="334" t="n">
        <v>52</v>
      </c>
      <c r="C65" s="352" t="inlineStr">
        <is>
          <t>T107</t>
        </is>
      </c>
      <c r="D65" s="335" t="n">
        <v>2</v>
      </c>
      <c r="E65" s="335" t="n"/>
      <c r="F65" s="335" t="n"/>
      <c r="G65" s="352" t="n">
        <v>14</v>
      </c>
      <c r="H65" s="353" t="n">
        <v>43591</v>
      </c>
      <c r="I65" s="352" t="n">
        <v>5234</v>
      </c>
      <c r="J65" s="354" t="n">
        <v>8380</v>
      </c>
      <c r="K65" s="352" t="n">
        <v>7154</v>
      </c>
      <c r="L65" s="352" t="n"/>
      <c r="M65" s="355">
        <f>+(((J65-I65)-(K65-I65))/(K65-I65))*100</f>
        <v/>
      </c>
      <c r="N65" s="356" t="n"/>
      <c r="O65" s="358" t="n"/>
      <c r="P65" s="358" t="n"/>
      <c r="Q65" s="341" t="n"/>
      <c r="R65" s="341" t="n"/>
      <c r="S65" s="331">
        <f>+(((K65-I65)/1000)*1000)/10</f>
        <v/>
      </c>
      <c r="T65" s="332" t="n"/>
    </row>
    <row r="66" ht="15.75" customHeight="1" s="412">
      <c r="A66" s="333" t="n">
        <v>4297</v>
      </c>
      <c r="B66" s="334" t="n">
        <v>3</v>
      </c>
      <c r="C66" s="352" t="inlineStr">
        <is>
          <t>T107</t>
        </is>
      </c>
      <c r="D66" s="335" t="n">
        <v>3</v>
      </c>
      <c r="E66" s="335" t="n"/>
      <c r="F66" s="335" t="n"/>
      <c r="G66" s="352" t="n">
        <v>16</v>
      </c>
      <c r="H66" s="353" t="n">
        <v>43607</v>
      </c>
      <c r="I66" s="352" t="n">
        <v>5258</v>
      </c>
      <c r="J66" s="352" t="n">
        <v>7982</v>
      </c>
      <c r="K66" s="352" t="n">
        <v>7272</v>
      </c>
      <c r="L66" s="352" t="n">
        <v>2</v>
      </c>
      <c r="M66" s="355">
        <f>+(((J66-I66)-(K66-I66))/(K66-I66))*100</f>
        <v/>
      </c>
      <c r="N66" s="356" t="inlineStr">
        <is>
          <t>MF</t>
        </is>
      </c>
      <c r="O66" s="357">
        <f>AVERAGE(M66:M67)</f>
        <v/>
      </c>
      <c r="P66" s="357">
        <f>_xlfn.STDEV.S(M66,M67)</f>
        <v/>
      </c>
      <c r="Q66" s="341" t="n"/>
      <c r="R66" s="341" t="n"/>
      <c r="S66" s="331">
        <f>+(((K66-I66)/1000)*1000)/10</f>
        <v/>
      </c>
      <c r="T66" s="332">
        <f>AVERAGE(S66:S67)</f>
        <v/>
      </c>
    </row>
    <row r="67" ht="15.75" customHeight="1" s="412">
      <c r="A67" s="333" t="n">
        <v>4298</v>
      </c>
      <c r="B67" s="334" t="n">
        <v>4</v>
      </c>
      <c r="C67" s="352" t="inlineStr">
        <is>
          <t>T107</t>
        </is>
      </c>
      <c r="D67" s="335" t="n">
        <v>4</v>
      </c>
      <c r="E67" s="335" t="n"/>
      <c r="F67" s="335" t="n"/>
      <c r="G67" s="352" t="n">
        <v>16</v>
      </c>
      <c r="H67" s="353" t="n">
        <v>43607</v>
      </c>
      <c r="I67" s="352" t="n">
        <v>5259</v>
      </c>
      <c r="J67" s="352" t="n">
        <v>8057</v>
      </c>
      <c r="K67" s="352" t="n">
        <v>7357</v>
      </c>
      <c r="L67" s="352" t="n"/>
      <c r="M67" s="355">
        <f>+(((J67-I67)-(K67-I67))/(K67-I67))*100</f>
        <v/>
      </c>
      <c r="N67" s="356" t="n"/>
      <c r="O67" s="358" t="n"/>
      <c r="P67" s="358" t="n"/>
      <c r="Q67" s="341" t="n"/>
      <c r="R67" s="341" t="n"/>
      <c r="S67" s="331">
        <f>+(((K67-I67)/1000)*1000)/10</f>
        <v/>
      </c>
      <c r="T67" s="332" t="n"/>
    </row>
    <row r="68" ht="15.75" customHeight="1" s="412">
      <c r="A68" s="333" t="n">
        <v>4943</v>
      </c>
      <c r="B68" s="334" t="n">
        <v>3</v>
      </c>
      <c r="C68" s="352" t="inlineStr">
        <is>
          <t>T107</t>
        </is>
      </c>
      <c r="D68" s="335" t="n">
        <v>5</v>
      </c>
      <c r="E68" s="335" t="n"/>
      <c r="F68" s="335" t="n"/>
      <c r="G68" s="352" t="n">
        <v>18</v>
      </c>
      <c r="H68" s="353" t="n">
        <v>43626</v>
      </c>
      <c r="I68" s="352" t="n">
        <v>5258</v>
      </c>
      <c r="J68" s="352" t="n">
        <v>8008</v>
      </c>
      <c r="K68" s="352" t="n">
        <v>7379</v>
      </c>
      <c r="L68" s="352" t="n">
        <v>10</v>
      </c>
      <c r="M68" s="355">
        <f>+(((J68-I68)-(K68-I68))/(K68-I68))*100</f>
        <v/>
      </c>
      <c r="N68" s="356" t="n"/>
      <c r="O68" s="357">
        <f>AVERAGE(M68:M69)</f>
        <v/>
      </c>
      <c r="P68" s="357">
        <f>_xlfn.STDEV.S(M68,M69)</f>
        <v/>
      </c>
      <c r="Q68" s="341" t="n"/>
      <c r="R68" s="341" t="n"/>
      <c r="S68" s="331">
        <f>+(((K68-I68)/1000)*1000)/10</f>
        <v/>
      </c>
      <c r="T68" s="332">
        <f>AVERAGE(S68:S69)</f>
        <v/>
      </c>
    </row>
    <row r="69" ht="15.75" customHeight="1" s="412">
      <c r="A69" s="333" t="n">
        <v>4944</v>
      </c>
      <c r="B69" s="334" t="n">
        <v>4</v>
      </c>
      <c r="C69" s="352" t="inlineStr">
        <is>
          <t>T107</t>
        </is>
      </c>
      <c r="D69" s="335" t="n">
        <v>6</v>
      </c>
      <c r="E69" s="335" t="n"/>
      <c r="F69" s="335" t="n"/>
      <c r="G69" s="352" t="n">
        <v>18</v>
      </c>
      <c r="H69" s="353" t="n">
        <v>43626</v>
      </c>
      <c r="I69" s="352" t="n">
        <v>5259</v>
      </c>
      <c r="J69" s="352" t="n">
        <v>8327</v>
      </c>
      <c r="K69" s="352" t="n">
        <v>7601</v>
      </c>
      <c r="L69" s="352" t="n"/>
      <c r="M69" s="355">
        <f>+(((J69-I69)-(K69-I69))/(K69-I69))*100</f>
        <v/>
      </c>
      <c r="N69" s="356" t="n"/>
      <c r="O69" s="358" t="n"/>
      <c r="P69" s="358" t="n"/>
      <c r="Q69" s="341" t="n"/>
      <c r="R69" s="341" t="n"/>
      <c r="S69" s="331">
        <f>+(((K69-I69)/1000)*1000)/10</f>
        <v/>
      </c>
      <c r="T69" s="332" t="n"/>
    </row>
    <row r="70" ht="15.75" customHeight="1" s="412">
      <c r="A70" s="333" t="n">
        <v>5767</v>
      </c>
      <c r="B70" s="334" t="n">
        <v>7</v>
      </c>
      <c r="C70" s="352" t="inlineStr">
        <is>
          <t>T107</t>
        </is>
      </c>
      <c r="D70" s="335" t="n">
        <v>7</v>
      </c>
      <c r="E70" s="335" t="n"/>
      <c r="F70" s="335" t="n"/>
      <c r="G70" s="352" t="n">
        <v>22</v>
      </c>
      <c r="H70" s="353" t="n">
        <v>43685</v>
      </c>
      <c r="I70" s="352" t="n">
        <v>5232</v>
      </c>
      <c r="J70" s="352" t="n">
        <v>7382</v>
      </c>
      <c r="K70" s="352" t="n">
        <v>7075</v>
      </c>
      <c r="L70" s="352" t="n">
        <v>6</v>
      </c>
      <c r="M70" s="355">
        <f>+(((J70-I70)-(K70-I70))/(K70-I70))*100</f>
        <v/>
      </c>
      <c r="N70" s="356" t="n"/>
      <c r="O70" s="357">
        <f>AVERAGE(M70:M71)</f>
        <v/>
      </c>
      <c r="P70" s="357">
        <f>_xlfn.STDEV.S(M70,M71)</f>
        <v/>
      </c>
      <c r="Q70" s="341" t="n"/>
      <c r="R70" s="341" t="n"/>
      <c r="S70" s="331">
        <f>+(((K70-I70)/1000)*1000)/10</f>
        <v/>
      </c>
      <c r="T70" s="332">
        <f>AVERAGE(S70:S71)</f>
        <v/>
      </c>
    </row>
    <row r="71" ht="15.75" customHeight="1" s="412">
      <c r="A71" s="333" t="n">
        <v>5768</v>
      </c>
      <c r="B71" s="334" t="n">
        <v>7</v>
      </c>
      <c r="C71" s="352" t="inlineStr">
        <is>
          <t>T107</t>
        </is>
      </c>
      <c r="D71" s="335" t="n">
        <v>8</v>
      </c>
      <c r="E71" s="335" t="n"/>
      <c r="F71" s="335" t="n"/>
      <c r="G71" s="352" t="n">
        <v>22</v>
      </c>
      <c r="H71" s="353" t="n">
        <v>43685</v>
      </c>
      <c r="I71" s="352" t="n">
        <v>5232</v>
      </c>
      <c r="J71" s="352" t="n">
        <v>7515</v>
      </c>
      <c r="K71" s="352" t="n">
        <v>7193</v>
      </c>
      <c r="L71" s="352" t="n"/>
      <c r="M71" s="355">
        <f>+(((J71-I71)-(K71-I71))/(K71-I71))*100</f>
        <v/>
      </c>
      <c r="N71" s="356" t="n"/>
      <c r="O71" s="358" t="n"/>
      <c r="P71" s="358" t="n"/>
      <c r="Q71" s="341" t="n"/>
      <c r="R71" s="341" t="n"/>
      <c r="S71" s="331">
        <f>+(((K71-I71)/1000)*1000)/10</f>
        <v/>
      </c>
      <c r="T71" s="332" t="n"/>
    </row>
    <row r="72" ht="15.75" customHeight="1" s="412">
      <c r="A72" s="333" t="n">
        <v>3255</v>
      </c>
      <c r="B72" s="334" t="n">
        <v>11</v>
      </c>
      <c r="C72" s="344" t="inlineStr">
        <is>
          <t>T108</t>
        </is>
      </c>
      <c r="D72" s="335" t="n">
        <v>1</v>
      </c>
      <c r="E72" s="335" t="n"/>
      <c r="F72" s="335" t="n"/>
      <c r="G72" s="344" t="n">
        <v>13</v>
      </c>
      <c r="H72" s="345" t="n">
        <v>43587</v>
      </c>
      <c r="I72" s="344" t="n">
        <v>5213</v>
      </c>
      <c r="J72" s="344" t="n">
        <v>9335</v>
      </c>
      <c r="K72" s="344" t="n">
        <v>8213</v>
      </c>
      <c r="L72" s="344" t="n">
        <v>1</v>
      </c>
      <c r="M72" s="346">
        <f>+(((J72-I72)-(K72-I72))/(K72-I72))*100</f>
        <v/>
      </c>
      <c r="N72" s="347" t="inlineStr">
        <is>
          <t>1/2</t>
        </is>
      </c>
      <c r="O72" s="348">
        <f>AVERAGE(M72:M73)</f>
        <v/>
      </c>
      <c r="P72" s="348">
        <f>_xlfn.STDEV.S(M72,M73)</f>
        <v/>
      </c>
      <c r="Q72" s="349" t="n">
        <v>1</v>
      </c>
      <c r="R72" s="341" t="n"/>
      <c r="S72" s="331">
        <f>+(((K72-I72)/1000)*1000)/10</f>
        <v/>
      </c>
      <c r="T72" s="332">
        <f>AVERAGE(S72:S73)</f>
        <v/>
      </c>
    </row>
    <row r="73" ht="15.75" customHeight="1" s="412">
      <c r="A73" s="333" t="n">
        <v>3256</v>
      </c>
      <c r="B73" s="334" t="n">
        <v>12</v>
      </c>
      <c r="C73" s="344" t="inlineStr">
        <is>
          <t>T108</t>
        </is>
      </c>
      <c r="D73" s="335" t="n">
        <v>2</v>
      </c>
      <c r="E73" s="335" t="n"/>
      <c r="F73" s="335" t="n"/>
      <c r="G73" s="344" t="n">
        <v>13</v>
      </c>
      <c r="H73" s="345" t="n">
        <v>43587</v>
      </c>
      <c r="I73" s="344" t="n">
        <v>5232</v>
      </c>
      <c r="J73" s="344" t="n">
        <v>8372</v>
      </c>
      <c r="K73" s="344" t="n">
        <v>7464</v>
      </c>
      <c r="L73" s="344" t="n"/>
      <c r="M73" s="346">
        <f>+(((J73-I73)-(K73-I73))/(K73-I73))*100</f>
        <v/>
      </c>
      <c r="N73" s="347" t="n"/>
      <c r="O73" s="350" t="n"/>
      <c r="P73" s="350" t="n"/>
      <c r="Q73" s="349" t="n"/>
      <c r="R73" s="341" t="n"/>
      <c r="S73" s="331">
        <f>+(((K73-I73)/1000)*1000)/10</f>
        <v/>
      </c>
      <c r="T73" s="332" t="n"/>
    </row>
    <row r="74" ht="15.75" customHeight="1" s="412">
      <c r="A74" s="333" t="n">
        <v>3981</v>
      </c>
      <c r="B74" s="334" t="n">
        <v>11</v>
      </c>
      <c r="C74" s="344" t="inlineStr">
        <is>
          <t>T108</t>
        </is>
      </c>
      <c r="D74" s="335" t="n">
        <v>3</v>
      </c>
      <c r="E74" s="335" t="n"/>
      <c r="F74" s="335" t="n"/>
      <c r="G74" s="344" t="n">
        <v>15</v>
      </c>
      <c r="H74" s="345" t="n">
        <v>43599</v>
      </c>
      <c r="I74" s="344" t="n">
        <v>5213</v>
      </c>
      <c r="J74" s="344" t="n">
        <v>8163</v>
      </c>
      <c r="K74" s="344" t="n">
        <v>7487</v>
      </c>
      <c r="L74" s="344" t="n"/>
      <c r="M74" s="346">
        <f>+(((J74-I74)-(K74-I74))/(K74-I74))*100</f>
        <v/>
      </c>
      <c r="N74" s="351" t="inlineStr">
        <is>
          <t>MF</t>
        </is>
      </c>
      <c r="O74" s="348">
        <f>AVERAGE(M74:M75)</f>
        <v/>
      </c>
      <c r="P74" s="348">
        <f>_xlfn.STDEV.S(M74,M75)</f>
        <v/>
      </c>
      <c r="Q74" s="349" t="n"/>
      <c r="R74" s="341">
        <f>(O74-O76)/19</f>
        <v/>
      </c>
      <c r="S74" s="331">
        <f>+(((K74-I74)/1000)*1000)/10</f>
        <v/>
      </c>
      <c r="T74" s="332">
        <f>AVERAGE(S74:S75)</f>
        <v/>
      </c>
    </row>
    <row r="75" ht="15.75" customHeight="1" s="412">
      <c r="A75" s="333" t="n">
        <v>3982</v>
      </c>
      <c r="B75" s="334" t="n">
        <v>12</v>
      </c>
      <c r="C75" s="344" t="inlineStr">
        <is>
          <t>T108</t>
        </is>
      </c>
      <c r="D75" s="335" t="n">
        <v>4</v>
      </c>
      <c r="E75" s="335" t="n"/>
      <c r="F75" s="335" t="n"/>
      <c r="G75" s="344" t="n">
        <v>15</v>
      </c>
      <c r="H75" s="345" t="n">
        <v>43599</v>
      </c>
      <c r="I75" s="344" t="n">
        <v>5232</v>
      </c>
      <c r="J75" s="344" t="n">
        <v>8180</v>
      </c>
      <c r="K75" s="344" t="n">
        <v>7478</v>
      </c>
      <c r="L75" s="344" t="n"/>
      <c r="M75" s="346">
        <f>+(((J75-I75)-(K75-I75))/(K75-I75))*100</f>
        <v/>
      </c>
      <c r="N75" s="351" t="n"/>
      <c r="O75" s="350" t="n"/>
      <c r="P75" s="350" t="n"/>
      <c r="Q75" s="349" t="n"/>
      <c r="R75" s="341" t="n"/>
      <c r="S75" s="331">
        <f>+(((K75-I75)/1000)*1000)/10</f>
        <v/>
      </c>
      <c r="T75" s="332" t="n"/>
    </row>
    <row r="76" ht="15.75" customHeight="1" s="412">
      <c r="A76" s="333" t="n">
        <v>4627</v>
      </c>
      <c r="B76" s="334" t="n">
        <v>11</v>
      </c>
      <c r="C76" s="344" t="inlineStr">
        <is>
          <t>T108</t>
        </is>
      </c>
      <c r="D76" s="335" t="n">
        <v>5</v>
      </c>
      <c r="E76" s="335" t="n"/>
      <c r="F76" s="335" t="n"/>
      <c r="G76" s="344" t="n">
        <v>17</v>
      </c>
      <c r="H76" s="345" t="n">
        <v>43619</v>
      </c>
      <c r="I76" s="344" t="n">
        <v>5213</v>
      </c>
      <c r="J76" s="344" t="n">
        <v>8092</v>
      </c>
      <c r="K76" s="344" t="n">
        <v>7581</v>
      </c>
      <c r="L76" s="344" t="n"/>
      <c r="M76" s="346">
        <f>+(((J76-I76)-(K76-I76))/(K76-I76))*100</f>
        <v/>
      </c>
      <c r="N76" s="347" t="n"/>
      <c r="O76" s="348">
        <f>AVERAGE(M76:M77)</f>
        <v/>
      </c>
      <c r="P76" s="348">
        <f>_xlfn.STDEV.S(M76,M77)</f>
        <v/>
      </c>
      <c r="Q76" s="349" t="n"/>
      <c r="R76" s="341" t="n"/>
      <c r="S76" s="331">
        <f>+(((K76-I76)/1000)*1000)/10</f>
        <v/>
      </c>
      <c r="T76" s="332">
        <f>AVERAGE(S76:S77)</f>
        <v/>
      </c>
    </row>
    <row r="77" ht="15.75" customHeight="1" s="412">
      <c r="A77" s="333" t="n">
        <v>4628</v>
      </c>
      <c r="B77" s="334" t="n">
        <v>12</v>
      </c>
      <c r="C77" s="344" t="inlineStr">
        <is>
          <t>T108</t>
        </is>
      </c>
      <c r="D77" s="335" t="n">
        <v>6</v>
      </c>
      <c r="E77" s="335" t="n"/>
      <c r="F77" s="335" t="n"/>
      <c r="G77" s="344" t="n">
        <v>17</v>
      </c>
      <c r="H77" s="345" t="n">
        <v>43619</v>
      </c>
      <c r="I77" s="344" t="n">
        <v>5232</v>
      </c>
      <c r="J77" s="344" t="n">
        <v>8128</v>
      </c>
      <c r="K77" s="344" t="n">
        <v>7605</v>
      </c>
      <c r="L77" s="344" t="n"/>
      <c r="M77" s="346">
        <f>+(((J77-I77)-(K77-I77))/(K77-I77))*100</f>
        <v/>
      </c>
      <c r="N77" s="347" t="n"/>
      <c r="O77" s="350" t="n"/>
      <c r="P77" s="350" t="n"/>
      <c r="Q77" s="349" t="n"/>
      <c r="R77" s="341" t="n"/>
      <c r="S77" s="331">
        <f>+(((K77-I77)/1000)*1000)/10</f>
        <v/>
      </c>
      <c r="T77" s="332" t="n"/>
    </row>
    <row r="78" ht="15.75" customHeight="1" s="412">
      <c r="A78" s="333" t="n">
        <v>5271</v>
      </c>
      <c r="B78" s="334" t="n">
        <v>9</v>
      </c>
      <c r="C78" s="344" t="inlineStr">
        <is>
          <t>T108</t>
        </is>
      </c>
      <c r="D78" s="335" t="n">
        <v>7</v>
      </c>
      <c r="E78" s="335" t="n"/>
      <c r="F78" s="335" t="n"/>
      <c r="G78" s="344" t="n">
        <v>19</v>
      </c>
      <c r="H78" s="345" t="n">
        <v>43637</v>
      </c>
      <c r="I78" s="344" t="n">
        <v>5188</v>
      </c>
      <c r="J78" s="344" t="n">
        <v>8018</v>
      </c>
      <c r="K78" s="344" t="n">
        <v>7490</v>
      </c>
      <c r="L78" s="344" t="n">
        <v>7</v>
      </c>
      <c r="M78" s="346">
        <f>+(((J78-I78)-(K78-I78))/(K78-I78))*100</f>
        <v/>
      </c>
      <c r="N78" s="347" t="n"/>
      <c r="O78" s="348">
        <f>AVERAGE(M78:M79)</f>
        <v/>
      </c>
      <c r="P78" s="348">
        <f>_xlfn.STDEV.S(M78,M79)</f>
        <v/>
      </c>
      <c r="Q78" s="349" t="n"/>
      <c r="R78" s="341" t="n"/>
      <c r="S78" s="331">
        <f>+(((K78-I78)/1000)*1000)/10</f>
        <v/>
      </c>
      <c r="T78" s="332">
        <f>AVERAGE(S78:S79)</f>
        <v/>
      </c>
    </row>
    <row r="79" ht="15.75" customHeight="1" s="412">
      <c r="A79" s="333" t="n">
        <v>5272</v>
      </c>
      <c r="B79" s="334" t="n">
        <v>10</v>
      </c>
      <c r="C79" s="344" t="inlineStr">
        <is>
          <t>T108</t>
        </is>
      </c>
      <c r="D79" s="335" t="n">
        <v>8</v>
      </c>
      <c r="E79" s="335" t="n"/>
      <c r="F79" s="335" t="n"/>
      <c r="G79" s="344" t="n">
        <v>19</v>
      </c>
      <c r="H79" s="345" t="n">
        <v>43637</v>
      </c>
      <c r="I79" s="344" t="n">
        <v>5232</v>
      </c>
      <c r="J79" s="344" t="n">
        <v>7938</v>
      </c>
      <c r="K79" s="344" t="n">
        <v>7429</v>
      </c>
      <c r="L79" s="344" t="n"/>
      <c r="M79" s="346">
        <f>+(((J79-I79)-(K79-I79))/(K79-I79))*100</f>
        <v/>
      </c>
      <c r="N79" s="347" t="n"/>
      <c r="O79" s="350" t="n"/>
      <c r="P79" s="350" t="n"/>
      <c r="Q79" s="349" t="n"/>
      <c r="R79" s="341" t="n"/>
      <c r="S79" s="331">
        <f>+(((K79-I79)/1000)*1000)/10</f>
        <v/>
      </c>
      <c r="T79" s="332" t="n"/>
    </row>
    <row r="80" ht="15.75" customHeight="1" s="412">
      <c r="A80" s="333" t="n">
        <v>5555</v>
      </c>
      <c r="B80" s="334" t="n">
        <v>47</v>
      </c>
      <c r="C80" s="344" t="inlineStr">
        <is>
          <t>T108</t>
        </is>
      </c>
      <c r="D80" s="335" t="n">
        <v>9</v>
      </c>
      <c r="E80" s="335" t="n"/>
      <c r="F80" s="335" t="n"/>
      <c r="G80" s="344" t="n">
        <v>20</v>
      </c>
      <c r="H80" s="345" t="n">
        <v>43649</v>
      </c>
      <c r="I80" s="344" t="n">
        <v>5258</v>
      </c>
      <c r="J80" s="344" t="n">
        <v>8511</v>
      </c>
      <c r="K80" s="344" t="n">
        <v>7893</v>
      </c>
      <c r="L80" s="344" t="n">
        <v>8</v>
      </c>
      <c r="M80" s="346">
        <f>+(((J80-I80)-(K80-I80))/(K80-I80))*100</f>
        <v/>
      </c>
      <c r="N80" s="347" t="n"/>
      <c r="O80" s="348">
        <f>AVERAGE(M80:M81)</f>
        <v/>
      </c>
      <c r="P80" s="348">
        <f>_xlfn.STDEV.S(M80,M81)</f>
        <v/>
      </c>
      <c r="Q80" s="349" t="n"/>
      <c r="R80" s="341" t="n"/>
      <c r="S80" s="331">
        <f>+(((K80-I80)/1000)*1000)/10</f>
        <v/>
      </c>
      <c r="T80" s="332">
        <f>AVERAGE(S80:S81)</f>
        <v/>
      </c>
    </row>
    <row r="81" ht="15.75" customHeight="1" s="412">
      <c r="A81" s="333" t="n">
        <v>5556</v>
      </c>
      <c r="B81" s="334" t="n">
        <v>48</v>
      </c>
      <c r="C81" s="344" t="inlineStr">
        <is>
          <t>T108</t>
        </is>
      </c>
      <c r="D81" s="335" t="n">
        <v>10</v>
      </c>
      <c r="E81" s="335" t="n"/>
      <c r="F81" s="335" t="n"/>
      <c r="G81" s="344" t="n">
        <v>20</v>
      </c>
      <c r="H81" s="345" t="n">
        <v>43649</v>
      </c>
      <c r="I81" s="344" t="n">
        <v>5245</v>
      </c>
      <c r="J81" s="344" t="n">
        <v>8211</v>
      </c>
      <c r="K81" s="344" t="n">
        <v>7662</v>
      </c>
      <c r="L81" s="344" t="n"/>
      <c r="M81" s="346">
        <f>+(((J81-I81)-(K81-I81))/(K81-I81))*100</f>
        <v/>
      </c>
      <c r="N81" s="347" t="n"/>
      <c r="O81" s="350" t="n"/>
      <c r="P81" s="350" t="n"/>
      <c r="Q81" s="349" t="n"/>
      <c r="R81" s="341" t="n"/>
      <c r="S81" s="331">
        <f>+(((K81-I81)/1000)*1000)/10</f>
        <v/>
      </c>
      <c r="T81" s="332" t="n"/>
    </row>
    <row r="82" ht="15.75" customHeight="1" s="412">
      <c r="A82" s="333" t="n">
        <v>5769</v>
      </c>
      <c r="B82" s="334" t="n">
        <v>8</v>
      </c>
      <c r="C82" s="344" t="inlineStr">
        <is>
          <t>T108</t>
        </is>
      </c>
      <c r="D82" s="335" t="n">
        <v>11</v>
      </c>
      <c r="E82" s="335" t="n"/>
      <c r="F82" s="335" t="n"/>
      <c r="G82" s="344" t="n">
        <v>22</v>
      </c>
      <c r="H82" s="345" t="n">
        <v>43685</v>
      </c>
      <c r="I82" s="344" t="n">
        <v>5221</v>
      </c>
      <c r="J82" s="344" t="n">
        <v>7729</v>
      </c>
      <c r="K82" s="344" t="n">
        <v>7390</v>
      </c>
      <c r="L82" s="344" t="n">
        <v>8</v>
      </c>
      <c r="M82" s="346">
        <f>+(((J82-I82)-(K82-I82))/(K82-I82))*100</f>
        <v/>
      </c>
      <c r="N82" s="347" t="n"/>
      <c r="O82" s="348">
        <f>AVERAGE(M82:M83)</f>
        <v/>
      </c>
      <c r="P82" s="348">
        <f>_xlfn.STDEV.S(M82,M83)</f>
        <v/>
      </c>
      <c r="Q82" s="349">
        <f>(O80-O82)/36</f>
        <v/>
      </c>
      <c r="R82" s="341">
        <f>(O74-O82)/86</f>
        <v/>
      </c>
      <c r="S82" s="331">
        <f>+(((K82-I82)/1000)*1000)/10</f>
        <v/>
      </c>
      <c r="T82" s="332">
        <f>AVERAGE(S82:S83)</f>
        <v/>
      </c>
    </row>
    <row r="83" ht="15.75" customHeight="1" s="412">
      <c r="A83" s="333" t="n">
        <v>5770</v>
      </c>
      <c r="B83" s="334" t="n">
        <v>8</v>
      </c>
      <c r="C83" s="344" t="inlineStr">
        <is>
          <t>T108</t>
        </is>
      </c>
      <c r="D83" s="335" t="n">
        <v>12</v>
      </c>
      <c r="E83" s="335" t="n"/>
      <c r="F83" s="335" t="n"/>
      <c r="G83" s="344" t="n">
        <v>22</v>
      </c>
      <c r="H83" s="345" t="n">
        <v>43685</v>
      </c>
      <c r="I83" s="344" t="n">
        <v>5221</v>
      </c>
      <c r="J83" s="344" t="n">
        <v>7960</v>
      </c>
      <c r="K83" s="344" t="n">
        <v>7597</v>
      </c>
      <c r="L83" s="344" t="n"/>
      <c r="M83" s="346">
        <f>+(((J83-I83)-(K83-I83))/(K83-I83))*100</f>
        <v/>
      </c>
      <c r="N83" s="347" t="n"/>
      <c r="O83" s="350" t="n"/>
      <c r="P83" s="350" t="n"/>
      <c r="Q83" s="349" t="n"/>
      <c r="R83" s="341" t="n"/>
      <c r="S83" s="331">
        <f>+(((K83-I83)/1000)*1000)/10</f>
        <v/>
      </c>
      <c r="T83" s="332" t="n"/>
    </row>
    <row r="84" ht="15.75" customHeight="1" s="412">
      <c r="A84" s="333" t="n">
        <v>3631</v>
      </c>
      <c r="B84" s="334" t="n">
        <v>53</v>
      </c>
      <c r="C84" s="352" t="inlineStr">
        <is>
          <t>T109</t>
        </is>
      </c>
      <c r="D84" s="335" t="n">
        <v>1</v>
      </c>
      <c r="E84" s="335" t="n"/>
      <c r="F84" s="335" t="n"/>
      <c r="G84" s="352" t="n">
        <v>14</v>
      </c>
      <c r="H84" s="353" t="n">
        <v>43591</v>
      </c>
      <c r="I84" s="352" t="n">
        <v>5232</v>
      </c>
      <c r="J84" s="354" t="n">
        <v>8019</v>
      </c>
      <c r="K84" s="352" t="n">
        <v>7151</v>
      </c>
      <c r="L84" s="352" t="n">
        <v>2</v>
      </c>
      <c r="M84" s="355">
        <f>+(((J84-I84)-(K84-I84))/(K84-I84))*100</f>
        <v/>
      </c>
      <c r="N84" s="356" t="inlineStr">
        <is>
          <t>MF</t>
        </is>
      </c>
      <c r="O84" s="357">
        <f>AVERAGE(M84:M85)</f>
        <v/>
      </c>
      <c r="P84" s="357">
        <f>_xlfn.STDEV.S(M84,M85)</f>
        <v/>
      </c>
      <c r="Q84" s="341" t="n">
        <v>3</v>
      </c>
      <c r="R84" s="341" t="n"/>
      <c r="S84" s="331">
        <f>+(((K84-I84)/1000)*1000)/10</f>
        <v/>
      </c>
      <c r="T84" s="332">
        <f>AVERAGE(S84:S85)</f>
        <v/>
      </c>
    </row>
    <row r="85" ht="15.75" customHeight="1" s="412">
      <c r="A85" s="333" t="n">
        <v>3632</v>
      </c>
      <c r="B85" s="334" t="n">
        <v>54</v>
      </c>
      <c r="C85" s="352" t="inlineStr">
        <is>
          <t>T109</t>
        </is>
      </c>
      <c r="D85" s="335" t="n">
        <v>2</v>
      </c>
      <c r="E85" s="335" t="n"/>
      <c r="F85" s="335" t="n"/>
      <c r="G85" s="352" t="n">
        <v>14</v>
      </c>
      <c r="H85" s="353" t="n">
        <v>43591</v>
      </c>
      <c r="I85" s="352" t="n">
        <v>5271</v>
      </c>
      <c r="J85" s="354" t="n">
        <v>8471</v>
      </c>
      <c r="K85" s="352" t="n">
        <v>7442</v>
      </c>
      <c r="L85" s="352" t="n"/>
      <c r="M85" s="355">
        <f>+(((J85-I85)-(K85-I85))/(K85-I85))*100</f>
        <v/>
      </c>
      <c r="N85" s="356" t="n"/>
      <c r="O85" s="358" t="n"/>
      <c r="P85" s="358" t="n"/>
      <c r="Q85" s="341" t="n"/>
      <c r="R85" s="341" t="n"/>
      <c r="S85" s="331">
        <f>+(((K85-I85)/1000)*1000)/10</f>
        <v/>
      </c>
      <c r="T85" s="332" t="n"/>
    </row>
    <row r="86" ht="15.75" customHeight="1" s="412">
      <c r="A86" s="333" t="n">
        <v>4299</v>
      </c>
      <c r="B86" s="334" t="n">
        <v>5</v>
      </c>
      <c r="C86" s="352" t="inlineStr">
        <is>
          <t>T109</t>
        </is>
      </c>
      <c r="D86" s="335" t="n">
        <v>3</v>
      </c>
      <c r="E86" s="335" t="n"/>
      <c r="F86" s="335" t="n"/>
      <c r="G86" s="352" t="n">
        <v>16</v>
      </c>
      <c r="H86" s="353" t="n">
        <v>43607</v>
      </c>
      <c r="I86" s="352" t="n">
        <v>5236</v>
      </c>
      <c r="J86" s="352" t="n">
        <v>8174</v>
      </c>
      <c r="K86" s="352" t="n">
        <v>7414</v>
      </c>
      <c r="L86" s="352" t="n">
        <v>2</v>
      </c>
      <c r="M86" s="355">
        <f>+(((J86-I86)-(K86-I86))/(K86-I86))*100</f>
        <v/>
      </c>
      <c r="N86" s="356" t="n"/>
      <c r="O86" s="357">
        <f>AVERAGE(M86:M87)</f>
        <v/>
      </c>
      <c r="P86" s="357">
        <f>_xlfn.STDEV.S(M86,M87)</f>
        <v/>
      </c>
      <c r="Q86" s="341" t="n"/>
      <c r="R86" s="341" t="n"/>
      <c r="S86" s="331">
        <f>+(((K86-I86)/1000)*1000)/10</f>
        <v/>
      </c>
      <c r="T86" s="332">
        <f>AVERAGE(S86:S87)</f>
        <v/>
      </c>
    </row>
    <row r="87" ht="15.75" customHeight="1" s="412">
      <c r="A87" s="333" t="n">
        <v>4300</v>
      </c>
      <c r="B87" s="334" t="n">
        <v>6</v>
      </c>
      <c r="C87" s="352" t="inlineStr">
        <is>
          <t>T109</t>
        </is>
      </c>
      <c r="D87" s="335" t="n">
        <v>4</v>
      </c>
      <c r="E87" s="335" t="n"/>
      <c r="F87" s="335" t="n"/>
      <c r="G87" s="352" t="n">
        <v>16</v>
      </c>
      <c r="H87" s="353" t="n">
        <v>43607</v>
      </c>
      <c r="I87" s="352" t="n">
        <v>5259</v>
      </c>
      <c r="J87" s="352" t="n">
        <v>8176</v>
      </c>
      <c r="K87" s="352" t="n">
        <v>7417</v>
      </c>
      <c r="L87" s="352" t="n"/>
      <c r="M87" s="355">
        <f>+(((J87-I87)-(K87-I87))/(K87-I87))*100</f>
        <v/>
      </c>
      <c r="N87" s="356" t="n"/>
      <c r="O87" s="358" t="n"/>
      <c r="P87" s="358" t="n"/>
      <c r="Q87" s="341" t="n"/>
      <c r="R87" s="341" t="n"/>
      <c r="S87" s="331">
        <f>+(((K87-I87)/1000)*1000)/10</f>
        <v/>
      </c>
      <c r="T87" s="332" t="n"/>
    </row>
    <row r="88" ht="15.75" customHeight="1" s="412">
      <c r="A88" s="333" t="n">
        <v>4945</v>
      </c>
      <c r="B88" s="334" t="n">
        <v>5</v>
      </c>
      <c r="C88" s="352" t="inlineStr">
        <is>
          <t>T109</t>
        </is>
      </c>
      <c r="D88" s="335" t="n">
        <v>5</v>
      </c>
      <c r="E88" s="335" t="n"/>
      <c r="F88" s="335" t="n"/>
      <c r="G88" s="352" t="n">
        <v>18</v>
      </c>
      <c r="H88" s="353" t="n">
        <v>43626</v>
      </c>
      <c r="I88" s="352" t="n">
        <v>5236</v>
      </c>
      <c r="J88" s="352" t="n">
        <v>7916</v>
      </c>
      <c r="K88" s="352" t="n">
        <v>7345</v>
      </c>
      <c r="L88" s="352" t="n">
        <v>9</v>
      </c>
      <c r="M88" s="355">
        <f>+(((J88-I88)-(K88-I88))/(K88-I88))*100</f>
        <v/>
      </c>
      <c r="N88" s="356" t="n"/>
      <c r="O88" s="357">
        <f>AVERAGE(M88:M89)</f>
        <v/>
      </c>
      <c r="P88" s="357">
        <f>_xlfn.STDEV.S(M88,M89)</f>
        <v/>
      </c>
      <c r="Q88" s="341" t="n"/>
      <c r="R88" s="341" t="n"/>
      <c r="S88" s="331">
        <f>+(((K88-I88)/1000)*1000)/10</f>
        <v/>
      </c>
      <c r="T88" s="332">
        <f>AVERAGE(S88:S89)</f>
        <v/>
      </c>
    </row>
    <row r="89" ht="15.75" customHeight="1" s="412">
      <c r="A89" s="333" t="n">
        <v>4946</v>
      </c>
      <c r="B89" s="334" t="n">
        <v>6</v>
      </c>
      <c r="C89" s="352" t="inlineStr">
        <is>
          <t>T109</t>
        </is>
      </c>
      <c r="D89" s="335" t="n">
        <v>6</v>
      </c>
      <c r="E89" s="335" t="n"/>
      <c r="F89" s="335" t="n"/>
      <c r="G89" s="352" t="n">
        <v>18</v>
      </c>
      <c r="H89" s="353" t="n">
        <v>43626</v>
      </c>
      <c r="I89" s="352" t="n">
        <v>5259</v>
      </c>
      <c r="J89" s="352" t="n">
        <v>8105</v>
      </c>
      <c r="K89" s="352" t="n">
        <v>7504</v>
      </c>
      <c r="L89" s="352" t="n"/>
      <c r="M89" s="355">
        <f>+(((J89-I89)-(K89-I89))/(K89-I89))*100</f>
        <v/>
      </c>
      <c r="N89" s="356" t="n"/>
      <c r="O89" s="358" t="n"/>
      <c r="P89" s="358" t="n"/>
      <c r="Q89" s="341" t="n"/>
      <c r="R89" s="341" t="n"/>
      <c r="S89" s="331">
        <f>+(((K89-I89)/1000)*1000)/10</f>
        <v/>
      </c>
      <c r="T89" s="332" t="n"/>
    </row>
    <row r="90" ht="15.75" customHeight="1" s="412">
      <c r="A90" s="333" t="n">
        <v>5559</v>
      </c>
      <c r="B90" s="334" t="n">
        <v>3</v>
      </c>
      <c r="C90" s="352" t="inlineStr">
        <is>
          <t>T109</t>
        </is>
      </c>
      <c r="D90" s="335" t="n">
        <v>7</v>
      </c>
      <c r="E90" s="335" t="n"/>
      <c r="F90" s="335" t="n"/>
      <c r="G90" s="352" t="n">
        <v>21</v>
      </c>
      <c r="H90" s="353" t="n">
        <v>43657</v>
      </c>
      <c r="I90" s="352" t="n">
        <v>5258</v>
      </c>
      <c r="J90" s="352" t="n">
        <v>7938</v>
      </c>
      <c r="K90" s="352" t="n">
        <v>7455</v>
      </c>
      <c r="L90" s="352" t="n">
        <v>9</v>
      </c>
      <c r="M90" s="355">
        <f>+(((J90-I90)-(K90-I90))/(K90-I90))*100</f>
        <v/>
      </c>
      <c r="N90" s="356" t="n"/>
      <c r="O90" s="357">
        <f>AVERAGE(M90:M91)</f>
        <v/>
      </c>
      <c r="P90" s="357">
        <f>_xlfn.STDEV.S(M90,M91)</f>
        <v/>
      </c>
      <c r="Q90" s="341" t="n"/>
      <c r="R90" s="341" t="n"/>
      <c r="S90" s="331">
        <f>+(((K90-I90)/1000)*1000)/10</f>
        <v/>
      </c>
      <c r="T90" s="332">
        <f>AVERAGE(S90:S91)</f>
        <v/>
      </c>
    </row>
    <row r="91" ht="15.75" customHeight="1" s="412">
      <c r="A91" s="333" t="n">
        <v>5560</v>
      </c>
      <c r="B91" s="334" t="n">
        <v>4</v>
      </c>
      <c r="C91" s="352" t="inlineStr">
        <is>
          <t>T109</t>
        </is>
      </c>
      <c r="D91" s="335" t="n">
        <v>8</v>
      </c>
      <c r="E91" s="335" t="n"/>
      <c r="F91" s="335" t="n"/>
      <c r="G91" s="352" t="n">
        <v>21</v>
      </c>
      <c r="H91" s="353" t="n">
        <v>43657</v>
      </c>
      <c r="I91" s="352" t="n">
        <v>5259</v>
      </c>
      <c r="J91" s="352" t="n">
        <v>7718</v>
      </c>
      <c r="K91" s="352" t="n">
        <v>7271</v>
      </c>
      <c r="L91" s="352" t="n"/>
      <c r="M91" s="355">
        <f>+(((J91-I91)-(K91-I91))/(K91-I91))*100</f>
        <v/>
      </c>
      <c r="N91" s="356" t="n"/>
      <c r="O91" s="358" t="n"/>
      <c r="P91" s="358" t="n"/>
      <c r="Q91" s="341" t="n"/>
      <c r="R91" s="341" t="n"/>
      <c r="S91" s="331">
        <f>+(((K91-I91)/1000)*1000)/10</f>
        <v/>
      </c>
      <c r="T91" s="332" t="n"/>
    </row>
    <row r="92" ht="15.75" customHeight="1" s="412">
      <c r="A92" s="333" t="n">
        <v>5771</v>
      </c>
      <c r="B92" s="334" t="n">
        <v>9</v>
      </c>
      <c r="C92" s="352" t="inlineStr">
        <is>
          <t>T109</t>
        </is>
      </c>
      <c r="D92" s="335" t="n">
        <v>9</v>
      </c>
      <c r="E92" s="335" t="n"/>
      <c r="F92" s="335" t="n"/>
      <c r="G92" s="352" t="n">
        <v>22</v>
      </c>
      <c r="H92" s="353" t="n">
        <v>43685</v>
      </c>
      <c r="I92" s="352" t="n">
        <v>5188</v>
      </c>
      <c r="J92" s="352" t="n">
        <v>7540</v>
      </c>
      <c r="K92" s="352" t="n">
        <v>7209</v>
      </c>
      <c r="L92" s="352" t="n">
        <v>8</v>
      </c>
      <c r="M92" s="355">
        <f>+(((J92-I92)-(K92-I92))/(K92-I92))*100</f>
        <v/>
      </c>
      <c r="N92" s="356" t="n"/>
      <c r="O92" s="357">
        <f>AVERAGE(M92:M93)</f>
        <v/>
      </c>
      <c r="P92" s="357">
        <f>_xlfn.STDEV.S(M92,M93)</f>
        <v/>
      </c>
      <c r="Q92" s="341" t="n"/>
      <c r="R92" s="341" t="n"/>
      <c r="S92" s="331">
        <f>+(((K92-I92)/1000)*1000)/10</f>
        <v/>
      </c>
      <c r="T92" s="332">
        <f>AVERAGE(S92:S93)</f>
        <v/>
      </c>
    </row>
    <row r="93" ht="15.75" customHeight="1" s="412">
      <c r="A93" s="333" t="n">
        <v>5772</v>
      </c>
      <c r="B93" s="334" t="n">
        <v>9</v>
      </c>
      <c r="C93" s="352" t="inlineStr">
        <is>
          <t>T109</t>
        </is>
      </c>
      <c r="D93" s="335" t="n">
        <v>10</v>
      </c>
      <c r="E93" s="335" t="n"/>
      <c r="F93" s="335" t="n"/>
      <c r="G93" s="352" t="n">
        <v>22</v>
      </c>
      <c r="H93" s="353" t="n">
        <v>43685</v>
      </c>
      <c r="I93" s="352" t="n">
        <v>5188</v>
      </c>
      <c r="J93" s="352" t="n">
        <v>7398</v>
      </c>
      <c r="K93" s="352" t="n">
        <v>7087</v>
      </c>
      <c r="L93" s="352" t="n"/>
      <c r="M93" s="355">
        <f>+(((J93-I93)-(K93-I93))/(K93-I93))*100</f>
        <v/>
      </c>
      <c r="N93" s="356" t="n"/>
      <c r="O93" s="358" t="n"/>
      <c r="P93" s="358" t="n"/>
      <c r="Q93" s="341" t="n"/>
      <c r="R93" s="341" t="n"/>
      <c r="S93" s="331">
        <f>+(((K93-I93)/1000)*1000)/10</f>
        <v/>
      </c>
      <c r="T93" s="332" t="n"/>
    </row>
    <row r="94" ht="15.75" customHeight="1" s="412">
      <c r="A94" s="333" t="n">
        <v>3633</v>
      </c>
      <c r="B94" s="334" t="n">
        <v>55</v>
      </c>
      <c r="C94" s="344" t="inlineStr">
        <is>
          <t>T111</t>
        </is>
      </c>
      <c r="D94" s="335" t="n">
        <v>1</v>
      </c>
      <c r="E94" s="335" t="n"/>
      <c r="F94" s="335" t="n"/>
      <c r="G94" s="344" t="n">
        <v>14</v>
      </c>
      <c r="H94" s="345" t="n">
        <v>43591</v>
      </c>
      <c r="I94" s="344" t="n">
        <v>5269</v>
      </c>
      <c r="J94" s="361" t="n">
        <v>8092</v>
      </c>
      <c r="K94" s="344" t="n">
        <v>7415</v>
      </c>
      <c r="L94" s="344" t="n">
        <v>2</v>
      </c>
      <c r="M94" s="346">
        <f>+(((J94-I94)-(K94-I94))/(K94-I94))*100</f>
        <v/>
      </c>
      <c r="N94" s="347" t="inlineStr">
        <is>
          <t>MF</t>
        </is>
      </c>
      <c r="O94" s="348">
        <f>AVERAGE(M94:M95)</f>
        <v/>
      </c>
      <c r="P94" s="348">
        <f>_xlfn.STDEV.S(M94,M95)</f>
        <v/>
      </c>
      <c r="Q94" s="341" t="n">
        <v>2</v>
      </c>
      <c r="R94" s="341" t="n"/>
      <c r="S94" s="331">
        <f>+(((K94-I94)/1000)*1000)/10</f>
        <v/>
      </c>
      <c r="T94" s="332">
        <f>AVERAGE(S94:S95)</f>
        <v/>
      </c>
    </row>
    <row r="95" ht="15.75" customHeight="1" s="412">
      <c r="A95" s="333" t="n">
        <v>3634</v>
      </c>
      <c r="B95" s="334" t="n">
        <v>56</v>
      </c>
      <c r="C95" s="344" t="inlineStr">
        <is>
          <t>T111</t>
        </is>
      </c>
      <c r="D95" s="335" t="n">
        <v>2</v>
      </c>
      <c r="E95" s="335" t="n"/>
      <c r="F95" s="335" t="n"/>
      <c r="G95" s="344" t="n">
        <v>14</v>
      </c>
      <c r="H95" s="345" t="n">
        <v>43591</v>
      </c>
      <c r="I95" s="344" t="n">
        <v>5254</v>
      </c>
      <c r="J95" s="361" t="n">
        <v>8214</v>
      </c>
      <c r="K95" s="344" t="n">
        <v>7508</v>
      </c>
      <c r="L95" s="344" t="n"/>
      <c r="M95" s="346">
        <f>+(((J95-I95)-(K95-I95))/(K95-I95))*100</f>
        <v/>
      </c>
      <c r="N95" s="347" t="n"/>
      <c r="O95" s="350" t="n"/>
      <c r="P95" s="350" t="n"/>
      <c r="Q95" s="341" t="n"/>
      <c r="R95" s="341" t="n"/>
      <c r="S95" s="331">
        <f>+(((K95-I95)/1000)*1000)/10</f>
        <v/>
      </c>
      <c r="T95" s="332" t="n"/>
    </row>
    <row r="96" ht="15.75" customHeight="1" s="412">
      <c r="A96" s="333" t="n">
        <v>4301</v>
      </c>
      <c r="B96" s="334" t="n">
        <v>7</v>
      </c>
      <c r="C96" s="344" t="inlineStr">
        <is>
          <t>T111</t>
        </is>
      </c>
      <c r="D96" s="335" t="n">
        <v>3</v>
      </c>
      <c r="E96" s="335" t="n"/>
      <c r="F96" s="335" t="n"/>
      <c r="G96" s="344" t="n">
        <v>16</v>
      </c>
      <c r="H96" s="345" t="n">
        <v>43607</v>
      </c>
      <c r="I96" s="344" t="n">
        <v>5232</v>
      </c>
      <c r="J96" s="344" t="n">
        <v>7659</v>
      </c>
      <c r="K96" s="344" t="n">
        <v>7204</v>
      </c>
      <c r="L96" s="344" t="n">
        <v>2</v>
      </c>
      <c r="M96" s="346">
        <f>+(((J96-I96)-(K96-I96))/(K96-I96))*100</f>
        <v/>
      </c>
      <c r="N96" s="347" t="n"/>
      <c r="O96" s="348">
        <f>AVERAGE(M96:M97)</f>
        <v/>
      </c>
      <c r="P96" s="348">
        <f>_xlfn.STDEV.S(M96,M97)</f>
        <v/>
      </c>
      <c r="Q96" s="341" t="n"/>
      <c r="R96" s="341" t="n"/>
      <c r="S96" s="331">
        <f>+(((K96-I96)/1000)*1000)/10</f>
        <v/>
      </c>
      <c r="T96" s="332">
        <f>AVERAGE(S96:S97)</f>
        <v/>
      </c>
    </row>
    <row r="97" ht="15.75" customHeight="1" s="412">
      <c r="A97" s="333" t="n">
        <v>4302</v>
      </c>
      <c r="B97" s="334" t="n">
        <v>8</v>
      </c>
      <c r="C97" s="344" t="inlineStr">
        <is>
          <t>T111</t>
        </is>
      </c>
      <c r="D97" s="335" t="n">
        <v>4</v>
      </c>
      <c r="E97" s="335" t="n"/>
      <c r="F97" s="335" t="n"/>
      <c r="G97" s="344" t="n">
        <v>16</v>
      </c>
      <c r="H97" s="345" t="n">
        <v>43607</v>
      </c>
      <c r="I97" s="344" t="n">
        <v>5221</v>
      </c>
      <c r="J97" s="344" t="n">
        <v>7662</v>
      </c>
      <c r="K97" s="344" t="n">
        <v>7196</v>
      </c>
      <c r="L97" s="344" t="n"/>
      <c r="M97" s="346">
        <f>+(((J97-I97)-(K97-I97))/(K97-I97))*100</f>
        <v/>
      </c>
      <c r="N97" s="347" t="n"/>
      <c r="O97" s="350" t="n"/>
      <c r="P97" s="350" t="n"/>
      <c r="Q97" s="341" t="n"/>
      <c r="R97" s="341" t="n"/>
      <c r="S97" s="331">
        <f>+(((K97-I97)/1000)*1000)/10</f>
        <v/>
      </c>
      <c r="T97" s="332" t="n"/>
    </row>
    <row r="98" ht="15.75" customHeight="1" s="412">
      <c r="A98" s="333" t="n">
        <v>4947</v>
      </c>
      <c r="B98" s="334" t="n">
        <v>7</v>
      </c>
      <c r="C98" s="344" t="inlineStr">
        <is>
          <t>T111</t>
        </is>
      </c>
      <c r="D98" s="335" t="n">
        <v>5</v>
      </c>
      <c r="E98" s="335" t="n"/>
      <c r="F98" s="335" t="n"/>
      <c r="G98" s="344" t="n">
        <v>18</v>
      </c>
      <c r="H98" s="345" t="n">
        <v>43626</v>
      </c>
      <c r="I98" s="344" t="n">
        <v>5232</v>
      </c>
      <c r="J98" s="344" t="n">
        <v>8216</v>
      </c>
      <c r="K98" s="344" t="n">
        <v>7726</v>
      </c>
      <c r="L98" s="344" t="n">
        <v>7</v>
      </c>
      <c r="M98" s="346">
        <f>+(((J98-I98)-(K98-I98))/(K98-I98))*100</f>
        <v/>
      </c>
      <c r="N98" s="347" t="n"/>
      <c r="O98" s="348">
        <f>AVERAGE(M98:M99)</f>
        <v/>
      </c>
      <c r="P98" s="348">
        <f>_xlfn.STDEV.S(M98,M99)</f>
        <v/>
      </c>
      <c r="Q98" s="341" t="n"/>
      <c r="R98" s="341" t="n"/>
      <c r="S98" s="331">
        <f>+(((K98-I98)/1000)*1000)/10</f>
        <v/>
      </c>
      <c r="T98" s="332">
        <f>AVERAGE(S98:S99)</f>
        <v/>
      </c>
    </row>
    <row r="99" ht="15.75" customHeight="1" s="412">
      <c r="A99" s="333" t="n">
        <v>4948</v>
      </c>
      <c r="B99" s="334" t="n">
        <v>8</v>
      </c>
      <c r="C99" s="344" t="inlineStr">
        <is>
          <t>T111</t>
        </is>
      </c>
      <c r="D99" s="335" t="n">
        <v>6</v>
      </c>
      <c r="E99" s="335" t="n"/>
      <c r="F99" s="335" t="n"/>
      <c r="G99" s="344" t="n">
        <v>18</v>
      </c>
      <c r="H99" s="345" t="n">
        <v>43626</v>
      </c>
      <c r="I99" s="344" t="n">
        <v>5221</v>
      </c>
      <c r="J99" s="344" t="n">
        <v>8172</v>
      </c>
      <c r="K99" s="344" t="n">
        <v>7684</v>
      </c>
      <c r="L99" s="344" t="n"/>
      <c r="M99" s="346">
        <f>+(((J99-I99)-(K99-I99))/(K99-I99))*100</f>
        <v/>
      </c>
      <c r="N99" s="347" t="n"/>
      <c r="O99" s="350" t="n"/>
      <c r="P99" s="350" t="n"/>
      <c r="Q99" s="341" t="n"/>
      <c r="R99" s="341" t="n"/>
      <c r="S99" s="331">
        <f>+(((K99-I99)/1000)*1000)/10</f>
        <v/>
      </c>
      <c r="T99" s="332" t="n"/>
    </row>
    <row r="100" ht="15.75" customHeight="1" s="412">
      <c r="A100" s="333" t="n">
        <v>5513</v>
      </c>
      <c r="B100" s="334" t="n">
        <v>5</v>
      </c>
      <c r="C100" s="344" t="inlineStr">
        <is>
          <t>T111</t>
        </is>
      </c>
      <c r="D100" s="335" t="n">
        <v>7</v>
      </c>
      <c r="E100" s="335" t="n"/>
      <c r="F100" s="335" t="n"/>
      <c r="G100" s="344" t="n">
        <v>20</v>
      </c>
      <c r="H100" s="345" t="n">
        <v>43649</v>
      </c>
      <c r="I100" s="344" t="n">
        <v>5236</v>
      </c>
      <c r="J100" s="344" t="n">
        <v>7395</v>
      </c>
      <c r="K100" s="344" t="n">
        <v>7015</v>
      </c>
      <c r="L100" s="344" t="n">
        <v>8</v>
      </c>
      <c r="M100" s="346">
        <f>+(((J100-I100)-(K100-I100))/(K100-I100))*100</f>
        <v/>
      </c>
      <c r="N100" s="347" t="n"/>
      <c r="O100" s="348">
        <f>AVERAGE(M100:M101)</f>
        <v/>
      </c>
      <c r="P100" s="348">
        <f>_xlfn.STDEV.S(M100,M101)</f>
        <v/>
      </c>
      <c r="Q100" s="341" t="n"/>
      <c r="R100" s="341" t="n"/>
      <c r="S100" s="331">
        <f>+(((K100-I100)/1000)*1000)/10</f>
        <v/>
      </c>
      <c r="T100" s="332">
        <f>AVERAGE(S100:S101)</f>
        <v/>
      </c>
    </row>
    <row r="101" ht="15.75" customHeight="1" s="412">
      <c r="A101" s="333" t="n">
        <v>5514</v>
      </c>
      <c r="B101" s="334" t="n">
        <v>6</v>
      </c>
      <c r="C101" s="344" t="inlineStr">
        <is>
          <t>T111</t>
        </is>
      </c>
      <c r="D101" s="335" t="n">
        <v>8</v>
      </c>
      <c r="E101" s="335" t="n"/>
      <c r="F101" s="335" t="n"/>
      <c r="G101" s="344" t="n">
        <v>20</v>
      </c>
      <c r="H101" s="345" t="n">
        <v>43649</v>
      </c>
      <c r="I101" s="344" t="n">
        <v>5259</v>
      </c>
      <c r="J101" s="344" t="n">
        <v>7406</v>
      </c>
      <c r="K101" s="344" t="n">
        <v>7036</v>
      </c>
      <c r="L101" s="344" t="n"/>
      <c r="M101" s="346">
        <f>+(((J101-I101)-(K101-I101))/(K101-I101))*100</f>
        <v/>
      </c>
      <c r="N101" s="347" t="n"/>
      <c r="O101" s="350" t="n"/>
      <c r="P101" s="350" t="n"/>
      <c r="Q101" s="341" t="n"/>
      <c r="R101" s="341" t="n"/>
      <c r="S101" s="331">
        <f>+(((K101-I101)/1000)*1000)/10</f>
        <v/>
      </c>
      <c r="T101" s="332" t="n"/>
    </row>
    <row r="102" ht="15.75" customHeight="1" s="412">
      <c r="A102" s="333" t="n">
        <v>5773</v>
      </c>
      <c r="B102" s="334" t="n">
        <v>10</v>
      </c>
      <c r="C102" s="344" t="inlineStr">
        <is>
          <t>T111</t>
        </is>
      </c>
      <c r="D102" s="335" t="n">
        <v>9</v>
      </c>
      <c r="E102" s="335" t="n"/>
      <c r="F102" s="335" t="n"/>
      <c r="G102" s="344" t="n">
        <v>22</v>
      </c>
      <c r="H102" s="345" t="n">
        <v>43685</v>
      </c>
      <c r="I102" s="344" t="n">
        <v>5232</v>
      </c>
      <c r="J102" s="344" t="n">
        <v>8142</v>
      </c>
      <c r="K102" s="344" t="n">
        <v>7755</v>
      </c>
      <c r="L102" s="344" t="n">
        <v>8</v>
      </c>
      <c r="M102" s="346">
        <f>+(((J102-I102)-(K102-I102))/(K102-I102))*100</f>
        <v/>
      </c>
      <c r="N102" s="347" t="n"/>
      <c r="O102" s="348">
        <f>AVERAGE(M102:M103)</f>
        <v/>
      </c>
      <c r="P102" s="348">
        <f>_xlfn.STDEV.S(M102,M103)</f>
        <v/>
      </c>
      <c r="Q102" s="341" t="n"/>
      <c r="R102" s="341" t="n"/>
      <c r="S102" s="331">
        <f>+(((K102-I102)/1000)*1000)/10</f>
        <v/>
      </c>
      <c r="T102" s="332">
        <f>AVERAGE(S102:S103)</f>
        <v/>
      </c>
    </row>
    <row r="103" ht="15.75" customHeight="1" s="412">
      <c r="A103" s="333" t="n">
        <v>5774</v>
      </c>
      <c r="B103" s="334" t="n">
        <v>10</v>
      </c>
      <c r="C103" s="344" t="inlineStr">
        <is>
          <t>T111</t>
        </is>
      </c>
      <c r="D103" s="335" t="n">
        <v>10</v>
      </c>
      <c r="E103" s="335" t="n"/>
      <c r="F103" s="335" t="n"/>
      <c r="G103" s="344" t="n">
        <v>22</v>
      </c>
      <c r="H103" s="345" t="n">
        <v>43685</v>
      </c>
      <c r="I103" s="344" t="n">
        <v>5232</v>
      </c>
      <c r="J103" s="344" t="n">
        <v>8040</v>
      </c>
      <c r="K103" s="344" t="n">
        <v>7660</v>
      </c>
      <c r="L103" s="344" t="n"/>
      <c r="M103" s="346">
        <f>+(((J103-I103)-(K103-I103))/(K103-I103))*100</f>
        <v/>
      </c>
      <c r="N103" s="347" t="n"/>
      <c r="O103" s="350" t="n"/>
      <c r="P103" s="350" t="n"/>
      <c r="Q103" s="341" t="n"/>
      <c r="R103" s="341" t="n"/>
      <c r="S103" s="331">
        <f>+(((K103-I103)/1000)*1000)/10</f>
        <v/>
      </c>
      <c r="T103" s="332" t="n"/>
    </row>
    <row r="104" ht="15.75" customHeight="1" s="412">
      <c r="A104" s="333" t="n">
        <v>2917</v>
      </c>
      <c r="B104" s="334" t="n">
        <v>1</v>
      </c>
      <c r="C104" s="344" t="inlineStr">
        <is>
          <t>T112</t>
        </is>
      </c>
      <c r="D104" s="335" t="n">
        <v>1</v>
      </c>
      <c r="E104" s="335" t="n"/>
      <c r="F104" s="335" t="n"/>
      <c r="G104" s="344" t="n">
        <v>11</v>
      </c>
      <c r="H104" s="345" t="n">
        <v>43571</v>
      </c>
      <c r="I104" s="361" t="n">
        <v>5301</v>
      </c>
      <c r="J104" s="344" t="n">
        <v>7746</v>
      </c>
      <c r="K104" s="344" t="n">
        <v>6822</v>
      </c>
      <c r="L104" s="344" t="n">
        <v>2</v>
      </c>
      <c r="M104" s="346">
        <f>+(((J104-I104)-(K104-I104))/(K104-I104))*100</f>
        <v/>
      </c>
      <c r="N104" s="347" t="n">
        <v>0.5</v>
      </c>
      <c r="O104" s="348">
        <f>AVERAGE(M104:M105)</f>
        <v/>
      </c>
      <c r="P104" s="348">
        <f>_xlfn.STDEV.S(M104,M105)</f>
        <v/>
      </c>
      <c r="Q104" s="341" t="n">
        <v>2</v>
      </c>
      <c r="R104" s="341" t="n"/>
      <c r="S104" s="331">
        <f>+(((K104-I104)/1000)*1000)/10</f>
        <v/>
      </c>
      <c r="T104" s="332">
        <f>AVERAGE(S104:S105)</f>
        <v/>
      </c>
    </row>
    <row r="105" ht="15.75" customHeight="1" s="412">
      <c r="A105" s="333" t="n">
        <v>2918</v>
      </c>
      <c r="B105" s="334" t="n">
        <v>2</v>
      </c>
      <c r="C105" s="344" t="inlineStr">
        <is>
          <t>T112</t>
        </is>
      </c>
      <c r="D105" s="335" t="n">
        <v>2</v>
      </c>
      <c r="E105" s="335" t="n"/>
      <c r="F105" s="335" t="n"/>
      <c r="G105" s="344" t="n">
        <v>11</v>
      </c>
      <c r="H105" s="345" t="n">
        <v>43571</v>
      </c>
      <c r="I105" s="361" t="n">
        <v>5190</v>
      </c>
      <c r="J105" s="344" t="n">
        <v>7694</v>
      </c>
      <c r="K105" s="344" t="n">
        <v>6741</v>
      </c>
      <c r="L105" s="344" t="n"/>
      <c r="M105" s="346">
        <f>+(((J105-I105)-(K105-I105))/(K105-I105))*100</f>
        <v/>
      </c>
      <c r="N105" s="347" t="n"/>
      <c r="O105" s="350" t="n"/>
      <c r="P105" s="350" t="n"/>
      <c r="Q105" s="341" t="n"/>
      <c r="R105" s="341" t="n"/>
      <c r="S105" s="331">
        <f>+(((K105-I105)/1000)*1000)/10</f>
        <v/>
      </c>
      <c r="T105" s="332" t="n"/>
    </row>
    <row r="106" ht="15.75" customHeight="1" s="412">
      <c r="A106" s="333" t="n">
        <v>3635</v>
      </c>
      <c r="B106" s="334" t="n">
        <v>57</v>
      </c>
      <c r="C106" s="344" t="inlineStr">
        <is>
          <t>T112</t>
        </is>
      </c>
      <c r="D106" s="335" t="n">
        <v>3</v>
      </c>
      <c r="E106" s="335" t="n"/>
      <c r="F106" s="335" t="n"/>
      <c r="G106" s="344" t="n">
        <v>14</v>
      </c>
      <c r="H106" s="345" t="n">
        <v>43591</v>
      </c>
      <c r="I106" s="344" t="n">
        <v>5257</v>
      </c>
      <c r="J106" s="361" t="n">
        <v>7457</v>
      </c>
      <c r="K106" s="344" t="n">
        <v>6968</v>
      </c>
      <c r="L106" s="344" t="n"/>
      <c r="M106" s="346">
        <f>+(((J106-I106)-(K106-I106))/(K106-I106))*100</f>
        <v/>
      </c>
      <c r="N106" s="347" t="inlineStr">
        <is>
          <t>MF</t>
        </is>
      </c>
      <c r="O106" s="348">
        <f>AVERAGE(M106:M107)</f>
        <v/>
      </c>
      <c r="P106" s="348">
        <f>_xlfn.STDEV.S(M106,M107)</f>
        <v/>
      </c>
      <c r="Q106" s="341" t="n"/>
      <c r="R106" s="341" t="n"/>
      <c r="S106" s="331">
        <f>+(((K106-I106)/1000)*1000)/10</f>
        <v/>
      </c>
      <c r="T106" s="332">
        <f>AVERAGE(S106:S107)</f>
        <v/>
      </c>
    </row>
    <row r="107" ht="15.75" customHeight="1" s="412">
      <c r="A107" s="333" t="n">
        <v>3636</v>
      </c>
      <c r="B107" s="334" t="n">
        <v>58</v>
      </c>
      <c r="C107" s="344" t="inlineStr">
        <is>
          <t>T112</t>
        </is>
      </c>
      <c r="D107" s="335" t="n">
        <v>4</v>
      </c>
      <c r="E107" s="335" t="n"/>
      <c r="F107" s="335" t="n"/>
      <c r="G107" s="344" t="n">
        <v>14</v>
      </c>
      <c r="H107" s="345" t="n">
        <v>43591</v>
      </c>
      <c r="I107" s="344" t="n">
        <v>5320</v>
      </c>
      <c r="J107" s="361" t="n">
        <v>7532</v>
      </c>
      <c r="K107" s="344" t="n">
        <v>7042</v>
      </c>
      <c r="L107" s="344" t="n"/>
      <c r="M107" s="346">
        <f>+(((J107-I107)-(K107-I107))/(K107-I107))*100</f>
        <v/>
      </c>
      <c r="N107" s="347" t="n"/>
      <c r="O107" s="350" t="n"/>
      <c r="P107" s="350" t="n"/>
      <c r="Q107" s="341" t="n"/>
      <c r="R107" s="341" t="n"/>
      <c r="S107" s="331">
        <f>+(((K107-I107)/1000)*1000)/10</f>
        <v/>
      </c>
      <c r="T107" s="332" t="n"/>
    </row>
    <row r="108" ht="15.75" customHeight="1" s="412">
      <c r="A108" s="333" t="n">
        <v>4303</v>
      </c>
      <c r="B108" s="334" t="n">
        <v>9</v>
      </c>
      <c r="C108" s="344" t="inlineStr">
        <is>
          <t>T112</t>
        </is>
      </c>
      <c r="D108" s="335" t="n">
        <v>5</v>
      </c>
      <c r="E108" s="335" t="n"/>
      <c r="F108" s="335" t="n"/>
      <c r="G108" s="344" t="n">
        <v>16</v>
      </c>
      <c r="H108" s="345" t="n">
        <v>43607</v>
      </c>
      <c r="I108" s="344" t="n">
        <v>5188</v>
      </c>
      <c r="J108" s="344" t="n">
        <v>7454</v>
      </c>
      <c r="K108" s="344" t="n">
        <v>7019</v>
      </c>
      <c r="L108" s="344" t="n">
        <v>2</v>
      </c>
      <c r="M108" s="346">
        <f>+(((J108-I108)-(K108-I108))/(K108-I108))*100</f>
        <v/>
      </c>
      <c r="N108" s="347" t="inlineStr">
        <is>
          <t>MF</t>
        </is>
      </c>
      <c r="O108" s="348">
        <f>AVERAGE(M108:M109)</f>
        <v/>
      </c>
      <c r="P108" s="348">
        <f>_xlfn.STDEV.S(M108,M109)</f>
        <v/>
      </c>
      <c r="Q108" s="341" t="n"/>
      <c r="R108" s="341" t="n"/>
      <c r="S108" s="331">
        <f>+(((K108-I108)/1000)*1000)/10</f>
        <v/>
      </c>
      <c r="T108" s="332">
        <f>AVERAGE(S108:S109)</f>
        <v/>
      </c>
    </row>
    <row r="109" ht="15.75" customHeight="1" s="412">
      <c r="A109" s="333" t="n">
        <v>4304</v>
      </c>
      <c r="B109" s="334" t="n">
        <v>10</v>
      </c>
      <c r="C109" s="344" t="inlineStr">
        <is>
          <t>T112</t>
        </is>
      </c>
      <c r="D109" s="335" t="n">
        <v>6</v>
      </c>
      <c r="E109" s="335" t="n"/>
      <c r="F109" s="335" t="n"/>
      <c r="G109" s="344" t="n">
        <v>16</v>
      </c>
      <c r="H109" s="345" t="n">
        <v>43607</v>
      </c>
      <c r="I109" s="344" t="n">
        <v>5232</v>
      </c>
      <c r="J109" s="344" t="n">
        <v>7471</v>
      </c>
      <c r="K109" s="344" t="n">
        <v>7039</v>
      </c>
      <c r="L109" s="344" t="n"/>
      <c r="M109" s="346">
        <f>+(((J109-I109)-(K109-I109))/(K109-I109))*100</f>
        <v/>
      </c>
      <c r="N109" s="347" t="n"/>
      <c r="O109" s="350" t="n"/>
      <c r="P109" s="350" t="n"/>
      <c r="Q109" s="341" t="n"/>
      <c r="R109" s="341" t="n"/>
      <c r="S109" s="331">
        <f>+(((K109-I109)/1000)*1000)/10</f>
        <v/>
      </c>
      <c r="T109" s="332" t="n"/>
    </row>
    <row r="110" ht="15.75" customHeight="1" s="412">
      <c r="A110" s="333" t="n">
        <v>4949</v>
      </c>
      <c r="B110" s="334" t="n">
        <v>9</v>
      </c>
      <c r="C110" s="344" t="inlineStr">
        <is>
          <t>T112</t>
        </is>
      </c>
      <c r="D110" s="335" t="n">
        <v>7</v>
      </c>
      <c r="E110" s="335" t="n"/>
      <c r="F110" s="335" t="n"/>
      <c r="G110" s="344" t="n">
        <v>18</v>
      </c>
      <c r="H110" s="345" t="n">
        <v>43626</v>
      </c>
      <c r="I110" s="344" t="n">
        <v>5188</v>
      </c>
      <c r="J110" s="344" t="n">
        <v>7220</v>
      </c>
      <c r="K110" s="344" t="n">
        <v>6889</v>
      </c>
      <c r="L110" s="344" t="n">
        <v>6</v>
      </c>
      <c r="M110" s="346">
        <f>+(((J110-I110)-(K110-I110))/(K110-I110))*100</f>
        <v/>
      </c>
      <c r="N110" s="347" t="n"/>
      <c r="O110" s="348">
        <f>AVERAGE(M110:M111)</f>
        <v/>
      </c>
      <c r="P110" s="348">
        <f>_xlfn.STDEV.S(M110,M111)</f>
        <v/>
      </c>
      <c r="Q110" s="341" t="n"/>
      <c r="R110" s="341" t="n"/>
      <c r="S110" s="331">
        <f>+(((K110-I110)/1000)*1000)/10</f>
        <v/>
      </c>
      <c r="T110" s="332">
        <f>AVERAGE(S110:S111)</f>
        <v/>
      </c>
    </row>
    <row r="111" ht="15.75" customHeight="1" s="412">
      <c r="A111" s="333" t="n">
        <v>4950</v>
      </c>
      <c r="B111" s="334" t="n">
        <v>10</v>
      </c>
      <c r="C111" s="344" t="inlineStr">
        <is>
          <t>T112</t>
        </is>
      </c>
      <c r="D111" s="335" t="n">
        <v>8</v>
      </c>
      <c r="E111" s="335" t="n"/>
      <c r="F111" s="335" t="n"/>
      <c r="G111" s="344" t="n">
        <v>18</v>
      </c>
      <c r="H111" s="345" t="n">
        <v>43626</v>
      </c>
      <c r="I111" s="344" t="n">
        <v>5232</v>
      </c>
      <c r="J111" s="344" t="n">
        <v>7242</v>
      </c>
      <c r="K111" s="344" t="n">
        <v>6909</v>
      </c>
      <c r="L111" s="344" t="n"/>
      <c r="M111" s="346">
        <f>+(((J111-I111)-(K111-I111))/(K111-I111))*100</f>
        <v/>
      </c>
      <c r="N111" s="347" t="n"/>
      <c r="O111" s="350" t="n"/>
      <c r="P111" s="350" t="n"/>
      <c r="Q111" s="341" t="n"/>
      <c r="R111" s="341" t="n"/>
      <c r="S111" s="331">
        <f>+(((K111-I111)/1000)*1000)/10</f>
        <v/>
      </c>
      <c r="T111" s="332" t="n"/>
    </row>
    <row r="112" ht="15.75" customHeight="1" s="412">
      <c r="A112" s="333" t="n">
        <v>5515</v>
      </c>
      <c r="B112" s="334" t="n">
        <v>7</v>
      </c>
      <c r="C112" s="344" t="inlineStr">
        <is>
          <t>T112</t>
        </is>
      </c>
      <c r="D112" s="335" t="n">
        <v>9</v>
      </c>
      <c r="E112" s="335" t="n"/>
      <c r="F112" s="335" t="n"/>
      <c r="G112" s="344" t="n">
        <v>20</v>
      </c>
      <c r="H112" s="345" t="n">
        <v>43649</v>
      </c>
      <c r="I112" s="344" t="n">
        <v>5232</v>
      </c>
      <c r="J112" s="344" t="n">
        <v>7031</v>
      </c>
      <c r="K112" s="344" t="n">
        <v>6729</v>
      </c>
      <c r="L112" s="344" t="n">
        <v>7</v>
      </c>
      <c r="M112" s="346">
        <f>+(((J112-I112)-(K112-I112))/(K112-I112))*100</f>
        <v/>
      </c>
      <c r="N112" s="347" t="n"/>
      <c r="O112" s="348">
        <f>AVERAGE(M112:M113)</f>
        <v/>
      </c>
      <c r="P112" s="348">
        <f>_xlfn.STDEV.S(M112,M113)</f>
        <v/>
      </c>
      <c r="Q112" s="341" t="n"/>
      <c r="R112" s="341" t="n"/>
      <c r="S112" s="331">
        <f>+(((K112-I112)/1000)*1000)/10</f>
        <v/>
      </c>
      <c r="T112" s="332">
        <f>AVERAGE(S112:S113)</f>
        <v/>
      </c>
    </row>
    <row r="113" ht="15.75" customHeight="1" s="412">
      <c r="A113" s="333" t="n">
        <v>5516</v>
      </c>
      <c r="B113" s="334" t="n">
        <v>8</v>
      </c>
      <c r="C113" s="344" t="inlineStr">
        <is>
          <t>T112</t>
        </is>
      </c>
      <c r="D113" s="335" t="n">
        <v>10</v>
      </c>
      <c r="E113" s="335" t="n"/>
      <c r="F113" s="335" t="n"/>
      <c r="G113" s="344" t="n">
        <v>20</v>
      </c>
      <c r="H113" s="345" t="n">
        <v>43649</v>
      </c>
      <c r="I113" s="344" t="n">
        <v>5221</v>
      </c>
      <c r="J113" s="344" t="n">
        <v>7117</v>
      </c>
      <c r="K113" s="344" t="n">
        <v>6785</v>
      </c>
      <c r="L113" s="344" t="n"/>
      <c r="M113" s="346">
        <f>+(((J113-I113)-(K113-I113))/(K113-I113))*100</f>
        <v/>
      </c>
      <c r="N113" s="347" t="n"/>
      <c r="O113" s="350" t="n"/>
      <c r="P113" s="350" t="n"/>
      <c r="Q113" s="341" t="n"/>
      <c r="R113" s="341" t="n"/>
      <c r="S113" s="331">
        <f>+(((K113-I113)/1000)*1000)/10</f>
        <v/>
      </c>
      <c r="T113" s="332" t="n"/>
    </row>
    <row r="114" ht="15.75" customHeight="1" s="412">
      <c r="A114" s="333" t="n">
        <v>5775</v>
      </c>
      <c r="B114" s="334" t="n">
        <v>11</v>
      </c>
      <c r="C114" s="344" t="inlineStr">
        <is>
          <t>T112</t>
        </is>
      </c>
      <c r="D114" s="335" t="n">
        <v>11</v>
      </c>
      <c r="E114" s="335" t="n"/>
      <c r="F114" s="335" t="n"/>
      <c r="G114" s="344" t="n">
        <v>22</v>
      </c>
      <c r="H114" s="345" t="n">
        <v>43685</v>
      </c>
      <c r="I114" s="344" t="n">
        <v>5213</v>
      </c>
      <c r="J114" s="344" t="n">
        <v>7468</v>
      </c>
      <c r="K114" s="344" t="n">
        <v>7164</v>
      </c>
      <c r="L114" s="344" t="n">
        <v>5</v>
      </c>
      <c r="M114" s="346">
        <f>+(((J114-I114)-(K114-I114))/(K114-I114))*100</f>
        <v/>
      </c>
      <c r="N114" s="347" t="n"/>
      <c r="O114" s="348">
        <f>AVERAGE(M114:M115)</f>
        <v/>
      </c>
      <c r="P114" s="348">
        <f>_xlfn.STDEV.S(M114,M115)</f>
        <v/>
      </c>
      <c r="Q114" s="341" t="n"/>
      <c r="R114" s="341" t="n"/>
      <c r="S114" s="331">
        <f>+(((K114-I114)/1000)*1000)/10</f>
        <v/>
      </c>
      <c r="T114" s="332">
        <f>AVERAGE(S114:S115)</f>
        <v/>
      </c>
    </row>
    <row r="115" ht="15.75" customHeight="1" s="412">
      <c r="A115" s="333" t="n">
        <v>5776</v>
      </c>
      <c r="B115" s="334" t="n">
        <v>11</v>
      </c>
      <c r="C115" s="344" t="inlineStr">
        <is>
          <t>T112</t>
        </is>
      </c>
      <c r="D115" s="335" t="n">
        <v>12</v>
      </c>
      <c r="E115" s="335" t="n"/>
      <c r="F115" s="335" t="n"/>
      <c r="G115" s="344" t="n">
        <v>22</v>
      </c>
      <c r="H115" s="345" t="n">
        <v>43685</v>
      </c>
      <c r="I115" s="344" t="n">
        <v>5213</v>
      </c>
      <c r="J115" s="344" t="n">
        <v>7309</v>
      </c>
      <c r="K115" s="344" t="n">
        <v>7019</v>
      </c>
      <c r="L115" s="344" t="n"/>
      <c r="M115" s="346">
        <f>+(((J115-I115)-(K115-I115))/(K115-I115))*100</f>
        <v/>
      </c>
      <c r="N115" s="347" t="n"/>
      <c r="O115" s="350" t="n"/>
      <c r="P115" s="350" t="n"/>
      <c r="Q115" s="341" t="n"/>
      <c r="R115" s="341" t="n"/>
      <c r="S115" s="331">
        <f>+(((K115-I115)/1000)*1000)/10</f>
        <v/>
      </c>
      <c r="T115" s="332" t="n"/>
    </row>
    <row r="116" ht="15.75" customHeight="1" s="412">
      <c r="A116" s="333" t="n">
        <v>3257</v>
      </c>
      <c r="B116" s="334" t="n">
        <v>13</v>
      </c>
      <c r="C116" s="335" t="inlineStr">
        <is>
          <t>T113</t>
        </is>
      </c>
      <c r="D116" s="335" t="n">
        <v>1</v>
      </c>
      <c r="E116" s="335" t="n"/>
      <c r="F116" s="335" t="n"/>
      <c r="G116" s="335" t="n">
        <v>13</v>
      </c>
      <c r="H116" s="336" t="n">
        <v>43587</v>
      </c>
      <c r="I116" s="335" t="n">
        <v>5314</v>
      </c>
      <c r="J116" s="335" t="n">
        <v>9150</v>
      </c>
      <c r="K116" s="335" t="n">
        <v>8003</v>
      </c>
      <c r="L116" s="335" t="n">
        <v>1</v>
      </c>
      <c r="M116" s="337">
        <f>+(((J116-I116)-(K116-I116))/(K116-I116))*100</f>
        <v/>
      </c>
      <c r="N116" s="338" t="inlineStr">
        <is>
          <t>MF</t>
        </is>
      </c>
      <c r="O116" s="339">
        <f>AVERAGE(M116:M117)</f>
        <v/>
      </c>
      <c r="P116" s="339">
        <f>_xlfn.STDEV.S(M116,M117)</f>
        <v/>
      </c>
      <c r="Q116" s="340" t="n">
        <v>3</v>
      </c>
      <c r="R116" s="341" t="n"/>
      <c r="S116" s="331">
        <f>+(((K116-I116)/1000)*1000)/10</f>
        <v/>
      </c>
      <c r="T116" s="332">
        <f>AVERAGE(S116:S117)</f>
        <v/>
      </c>
    </row>
    <row r="117" ht="15.75" customHeight="1" s="412">
      <c r="A117" s="333" t="n">
        <v>3258</v>
      </c>
      <c r="B117" s="334" t="n">
        <v>14</v>
      </c>
      <c r="C117" s="335" t="inlineStr">
        <is>
          <t>T113</t>
        </is>
      </c>
      <c r="D117" s="335" t="n">
        <v>2</v>
      </c>
      <c r="E117" s="335" t="n"/>
      <c r="F117" s="335" t="n"/>
      <c r="G117" s="335" t="n">
        <v>13</v>
      </c>
      <c r="H117" s="336" t="n">
        <v>43587</v>
      </c>
      <c r="I117" s="335" t="n">
        <v>5249</v>
      </c>
      <c r="J117" s="335" t="n">
        <v>8782</v>
      </c>
      <c r="K117" s="335" t="n">
        <v>7769</v>
      </c>
      <c r="L117" s="335" t="n"/>
      <c r="M117" s="337">
        <f>+(((J117-I117)-(K117-I117))/(K117-I117))*100</f>
        <v/>
      </c>
      <c r="N117" s="338" t="n"/>
      <c r="O117" s="342" t="n"/>
      <c r="P117" s="342" t="n"/>
      <c r="Q117" s="340" t="n"/>
      <c r="R117" s="341" t="n"/>
      <c r="S117" s="331">
        <f>+(((K117-I117)/1000)*1000)/10</f>
        <v/>
      </c>
      <c r="T117" s="332" t="n"/>
    </row>
    <row r="118" ht="15.75" customHeight="1" s="412">
      <c r="A118" s="333" t="n">
        <v>3983</v>
      </c>
      <c r="B118" s="334" t="n">
        <v>13</v>
      </c>
      <c r="C118" s="335" t="inlineStr">
        <is>
          <t>T113</t>
        </is>
      </c>
      <c r="D118" s="335" t="n">
        <v>3</v>
      </c>
      <c r="E118" s="335" t="n"/>
      <c r="F118" s="335" t="n"/>
      <c r="G118" s="335" t="n">
        <v>15</v>
      </c>
      <c r="H118" s="336" t="n">
        <v>43599</v>
      </c>
      <c r="I118" s="335" t="n">
        <v>5314</v>
      </c>
      <c r="J118" s="335" t="n">
        <v>7633</v>
      </c>
      <c r="K118" s="335" t="n">
        <v>6996</v>
      </c>
      <c r="L118" s="335" t="n"/>
      <c r="M118" s="337">
        <f>+(((J118-I118)-(K118-I118))/(K118-I118))*100</f>
        <v/>
      </c>
      <c r="N118" s="343" t="n"/>
      <c r="O118" s="339">
        <f>AVERAGE(M118:M119)</f>
        <v/>
      </c>
      <c r="P118" s="339">
        <f>_xlfn.STDEV.S(M118,M119)</f>
        <v/>
      </c>
      <c r="Q118" s="340" t="n"/>
      <c r="R118" s="341" t="n"/>
      <c r="S118" s="331">
        <f>+(((K118-I118)/1000)*1000)/10</f>
        <v/>
      </c>
      <c r="T118" s="332">
        <f>AVERAGE(S118:S119)</f>
        <v/>
      </c>
    </row>
    <row r="119" ht="15.75" customHeight="1" s="412">
      <c r="A119" s="333" t="n">
        <v>3984</v>
      </c>
      <c r="B119" s="334" t="n">
        <v>14</v>
      </c>
      <c r="C119" s="335" t="inlineStr">
        <is>
          <t>T113</t>
        </is>
      </c>
      <c r="D119" s="335" t="n">
        <v>4</v>
      </c>
      <c r="E119" s="335" t="n"/>
      <c r="F119" s="335" t="n"/>
      <c r="G119" s="335" t="n">
        <v>15</v>
      </c>
      <c r="H119" s="336" t="n">
        <v>43599</v>
      </c>
      <c r="I119" s="335" t="n">
        <v>5249</v>
      </c>
      <c r="J119" s="335" t="n">
        <v>7576</v>
      </c>
      <c r="K119" s="335" t="n">
        <v>6990</v>
      </c>
      <c r="L119" s="335" t="n"/>
      <c r="M119" s="337">
        <f>+(((J119-I119)-(K119-I119))/(K119-I119))*100</f>
        <v/>
      </c>
      <c r="N119" s="343" t="n"/>
      <c r="O119" s="342" t="n"/>
      <c r="P119" s="342" t="n"/>
      <c r="Q119" s="340" t="n"/>
      <c r="R119" s="341" t="n"/>
      <c r="S119" s="331">
        <f>+(((K119-I119)/1000)*1000)/10</f>
        <v/>
      </c>
      <c r="T119" s="332" t="n"/>
    </row>
    <row r="120" ht="15.75" customHeight="1" s="412">
      <c r="A120" s="333" t="n">
        <v>4629</v>
      </c>
      <c r="B120" s="334" t="n">
        <v>13</v>
      </c>
      <c r="C120" s="335" t="inlineStr">
        <is>
          <t>T113</t>
        </is>
      </c>
      <c r="D120" s="335" t="n">
        <v>5</v>
      </c>
      <c r="E120" s="335" t="n"/>
      <c r="F120" s="335" t="n"/>
      <c r="G120" s="335" t="n">
        <v>17</v>
      </c>
      <c r="H120" s="336" t="n">
        <v>43619</v>
      </c>
      <c r="I120" s="335" t="n">
        <v>5314</v>
      </c>
      <c r="J120" s="335" t="n">
        <v>8346</v>
      </c>
      <c r="K120" s="335" t="n">
        <v>7631</v>
      </c>
      <c r="L120" s="335" t="n"/>
      <c r="M120" s="337">
        <f>+(((J120-I120)-(K120-I120))/(K120-I120))*100</f>
        <v/>
      </c>
      <c r="N120" s="338" t="n"/>
      <c r="O120" s="339">
        <f>AVERAGE(M120:M121)</f>
        <v/>
      </c>
      <c r="P120" s="339">
        <f>_xlfn.STDEV.S(M120,M121)</f>
        <v/>
      </c>
      <c r="Q120" s="340" t="n"/>
      <c r="R120" s="341" t="n"/>
      <c r="S120" s="331">
        <f>+(((K120-I120)/1000)*1000)/10</f>
        <v/>
      </c>
      <c r="T120" s="332">
        <f>AVERAGE(S120:S121)</f>
        <v/>
      </c>
    </row>
    <row r="121" ht="15.75" customHeight="1" s="412">
      <c r="A121" s="333" t="n">
        <v>4630</v>
      </c>
      <c r="B121" s="334" t="n">
        <v>14</v>
      </c>
      <c r="C121" s="335" t="inlineStr">
        <is>
          <t>T113</t>
        </is>
      </c>
      <c r="D121" s="335" t="n">
        <v>6</v>
      </c>
      <c r="E121" s="335" t="n"/>
      <c r="F121" s="335" t="n"/>
      <c r="G121" s="335" t="n">
        <v>17</v>
      </c>
      <c r="H121" s="336" t="n">
        <v>43619</v>
      </c>
      <c r="I121" s="335" t="n">
        <v>5249</v>
      </c>
      <c r="J121" s="335" t="n">
        <v>8368</v>
      </c>
      <c r="K121" s="335" t="n">
        <v>7629</v>
      </c>
      <c r="L121" s="335" t="n"/>
      <c r="M121" s="337">
        <f>+(((J121-I121)-(K121-I121))/(K121-I121))*100</f>
        <v/>
      </c>
      <c r="N121" s="338" t="n"/>
      <c r="O121" s="342" t="n"/>
      <c r="P121" s="342" t="n"/>
      <c r="Q121" s="340" t="n"/>
      <c r="R121" s="341" t="n"/>
      <c r="S121" s="331">
        <f>+(((K121-I121)/1000)*1000)/10</f>
        <v/>
      </c>
      <c r="T121" s="332" t="n"/>
    </row>
    <row r="122" ht="15.75" customHeight="1" s="412">
      <c r="A122" s="333" t="n">
        <v>5777</v>
      </c>
      <c r="B122" s="334" t="n">
        <v>12</v>
      </c>
      <c r="C122" s="335" t="inlineStr">
        <is>
          <t>T113</t>
        </is>
      </c>
      <c r="D122" s="335" t="n">
        <v>7</v>
      </c>
      <c r="E122" s="335" t="n"/>
      <c r="F122" s="335" t="n"/>
      <c r="G122" s="335" t="n">
        <v>22</v>
      </c>
      <c r="H122" s="336" t="n">
        <v>43685</v>
      </c>
      <c r="I122" s="335" t="n">
        <v>5232</v>
      </c>
      <c r="J122" s="335" t="n">
        <v>7541</v>
      </c>
      <c r="K122" s="335" t="n">
        <v>7226</v>
      </c>
      <c r="L122" s="335" t="n">
        <v>7</v>
      </c>
      <c r="M122" s="337">
        <f>+(((J122-I122)-(K122-I122))/(K122-I122))*100</f>
        <v/>
      </c>
      <c r="N122" s="338" t="n"/>
      <c r="O122" s="339">
        <f>AVERAGE(M122:M123)</f>
        <v/>
      </c>
      <c r="P122" s="339">
        <f>_xlfn.STDEV.S(M122,M123)</f>
        <v/>
      </c>
      <c r="Q122" s="340">
        <f>(O120-O122)/67</f>
        <v/>
      </c>
      <c r="R122" s="341">
        <f>(O118-O122)/86</f>
        <v/>
      </c>
      <c r="S122" s="331">
        <f>+(((K122-I122)/1000)*1000)/10</f>
        <v/>
      </c>
      <c r="T122" s="332">
        <f>AVERAGE(S122:S123)</f>
        <v/>
      </c>
    </row>
    <row r="123" ht="15.75" customHeight="1" s="412">
      <c r="A123" s="333" t="n">
        <v>5778</v>
      </c>
      <c r="B123" s="334" t="n">
        <v>12</v>
      </c>
      <c r="C123" s="335" t="inlineStr">
        <is>
          <t>T113</t>
        </is>
      </c>
      <c r="D123" s="335" t="n">
        <v>8</v>
      </c>
      <c r="E123" s="335" t="n"/>
      <c r="F123" s="335" t="n"/>
      <c r="G123" s="335" t="n">
        <v>22</v>
      </c>
      <c r="H123" s="336" t="n">
        <v>43685</v>
      </c>
      <c r="I123" s="335" t="n">
        <v>5232</v>
      </c>
      <c r="J123" s="335" t="n">
        <v>7633</v>
      </c>
      <c r="K123" s="335" t="n">
        <v>7294</v>
      </c>
      <c r="L123" s="335" t="n"/>
      <c r="M123" s="337">
        <f>+(((J123-I123)-(K123-I123))/(K123-I123))*100</f>
        <v/>
      </c>
      <c r="N123" s="338" t="n"/>
      <c r="O123" s="342" t="n"/>
      <c r="P123" s="342" t="n"/>
      <c r="Q123" s="340" t="n"/>
      <c r="R123" s="341" t="n"/>
      <c r="S123" s="331">
        <f>+(((K123-I123)/1000)*1000)/10</f>
        <v/>
      </c>
      <c r="T123" s="332" t="n"/>
    </row>
    <row r="124" ht="15.75" customHeight="1" s="412">
      <c r="A124" s="333" t="n">
        <v>3259</v>
      </c>
      <c r="B124" s="334" t="n">
        <v>15</v>
      </c>
      <c r="C124" s="352" t="inlineStr">
        <is>
          <t>T114</t>
        </is>
      </c>
      <c r="D124" s="335" t="n">
        <v>1</v>
      </c>
      <c r="E124" s="335" t="n"/>
      <c r="F124" s="335" t="n"/>
      <c r="G124" s="352" t="n">
        <v>13</v>
      </c>
      <c r="H124" s="353" t="n">
        <v>43587</v>
      </c>
      <c r="I124" s="352" t="n">
        <v>5231</v>
      </c>
      <c r="J124" s="352" t="n">
        <v>7966</v>
      </c>
      <c r="K124" s="352" t="n">
        <v>7132</v>
      </c>
      <c r="L124" s="352" t="n">
        <v>1</v>
      </c>
      <c r="M124" s="355">
        <f>+(((J124-I124)-(K124-I124))/(K124-I124))*100</f>
        <v/>
      </c>
      <c r="N124" s="356" t="inlineStr">
        <is>
          <t>1/2</t>
        </is>
      </c>
      <c r="O124" s="357">
        <f>AVERAGE(M124:M125)</f>
        <v/>
      </c>
      <c r="P124" s="357">
        <f>_xlfn.STDEV.S(M124,M125)</f>
        <v/>
      </c>
      <c r="Q124" s="341" t="n">
        <v>1</v>
      </c>
      <c r="R124" s="341" t="n"/>
      <c r="S124" s="331">
        <f>+(((K124-I124)/1000)*1000)/10</f>
        <v/>
      </c>
      <c r="T124" s="332">
        <f>AVERAGE(S124:S125)</f>
        <v/>
      </c>
    </row>
    <row r="125" ht="15.75" customHeight="1" s="412">
      <c r="A125" s="333" t="n">
        <v>3260</v>
      </c>
      <c r="B125" s="334" t="n">
        <v>16</v>
      </c>
      <c r="C125" s="352" t="inlineStr">
        <is>
          <t>T114</t>
        </is>
      </c>
      <c r="D125" s="335" t="n">
        <v>2</v>
      </c>
      <c r="E125" s="335" t="n"/>
      <c r="F125" s="335" t="n"/>
      <c r="G125" s="352" t="n">
        <v>13</v>
      </c>
      <c r="H125" s="353" t="n">
        <v>43587</v>
      </c>
      <c r="I125" s="352" t="n">
        <v>5280</v>
      </c>
      <c r="J125" s="352" t="n">
        <v>8464</v>
      </c>
      <c r="K125" s="352" t="n">
        <v>7509</v>
      </c>
      <c r="L125" s="352" t="n"/>
      <c r="M125" s="355">
        <f>+(((J125-I125)-(K125-I125))/(K125-I125))*100</f>
        <v/>
      </c>
      <c r="N125" s="356" t="n"/>
      <c r="O125" s="358" t="n"/>
      <c r="P125" s="358" t="n"/>
      <c r="Q125" s="341" t="n"/>
      <c r="R125" s="341" t="n"/>
      <c r="S125" s="331">
        <f>+(((K125-I125)/1000)*1000)/10</f>
        <v/>
      </c>
      <c r="T125" s="332" t="n"/>
    </row>
    <row r="126" ht="15.75" customHeight="1" s="412">
      <c r="A126" s="333" t="n">
        <v>3985</v>
      </c>
      <c r="B126" s="334" t="n">
        <v>15</v>
      </c>
      <c r="C126" s="352" t="inlineStr">
        <is>
          <t>T114</t>
        </is>
      </c>
      <c r="D126" s="335" t="n">
        <v>3</v>
      </c>
      <c r="E126" s="335" t="n"/>
      <c r="F126" s="335" t="n"/>
      <c r="G126" s="352" t="n">
        <v>15</v>
      </c>
      <c r="H126" s="353" t="n">
        <v>43599</v>
      </c>
      <c r="I126" s="352" t="n">
        <v>5231</v>
      </c>
      <c r="J126" s="352" t="n">
        <v>8166</v>
      </c>
      <c r="K126" s="352" t="n">
        <v>7312</v>
      </c>
      <c r="L126" s="352" t="n"/>
      <c r="M126" s="355">
        <f>+(((J126-I126)-(K126-I126))/(K126-I126))*100</f>
        <v/>
      </c>
      <c r="N126" s="360" t="inlineStr">
        <is>
          <t>10/5</t>
        </is>
      </c>
      <c r="O126" s="357">
        <f>AVERAGE(M126:M127)</f>
        <v/>
      </c>
      <c r="P126" s="357">
        <f>_xlfn.STDEV.S(M126,M127)</f>
        <v/>
      </c>
      <c r="Q126" s="341" t="n"/>
      <c r="R126" s="341" t="n"/>
      <c r="S126" s="331">
        <f>+(((K126-I126)/1000)*1000)/10</f>
        <v/>
      </c>
      <c r="T126" s="332">
        <f>AVERAGE(S126:S127)</f>
        <v/>
      </c>
    </row>
    <row r="127" ht="15.75" customHeight="1" s="412">
      <c r="A127" s="333" t="n">
        <v>3986</v>
      </c>
      <c r="B127" s="334" t="n">
        <v>16</v>
      </c>
      <c r="C127" s="352" t="inlineStr">
        <is>
          <t>T114</t>
        </is>
      </c>
      <c r="D127" s="335" t="n">
        <v>4</v>
      </c>
      <c r="E127" s="335" t="n"/>
      <c r="F127" s="335" t="n"/>
      <c r="G127" s="352" t="n">
        <v>15</v>
      </c>
      <c r="H127" s="353" t="n">
        <v>43599</v>
      </c>
      <c r="I127" s="352" t="n">
        <v>5280</v>
      </c>
      <c r="J127" s="352" t="n">
        <v>8077</v>
      </c>
      <c r="K127" s="352" t="n">
        <v>7246</v>
      </c>
      <c r="L127" s="352" t="n"/>
      <c r="M127" s="355">
        <f>+(((J127-I127)-(K127-I127))/(K127-I127))*100</f>
        <v/>
      </c>
      <c r="N127" s="360" t="n"/>
      <c r="O127" s="358" t="n"/>
      <c r="P127" s="358" t="n"/>
      <c r="Q127" s="341" t="n"/>
      <c r="R127" s="341" t="n"/>
      <c r="S127" s="331">
        <f>+(((K127-I127)/1000)*1000)/10</f>
        <v/>
      </c>
      <c r="T127" s="332" t="n"/>
    </row>
    <row r="128" ht="15.75" customHeight="1" s="412">
      <c r="A128" s="333" t="n">
        <v>4631</v>
      </c>
      <c r="B128" s="334" t="n">
        <v>15</v>
      </c>
      <c r="C128" s="352" t="inlineStr">
        <is>
          <t>T114</t>
        </is>
      </c>
      <c r="D128" s="335" t="n">
        <v>5</v>
      </c>
      <c r="E128" s="335" t="n"/>
      <c r="F128" s="335" t="n"/>
      <c r="G128" s="352" t="n">
        <v>17</v>
      </c>
      <c r="H128" s="353" t="n">
        <v>43619</v>
      </c>
      <c r="I128" s="352" t="n">
        <v>5231</v>
      </c>
      <c r="J128" s="352" t="n">
        <v>7639</v>
      </c>
      <c r="K128" s="352" t="n">
        <v>7166</v>
      </c>
      <c r="L128" s="352" t="n"/>
      <c r="M128" s="355">
        <f>+(((J128-I128)-(K128-I128))/(K128-I128))*100</f>
        <v/>
      </c>
      <c r="N128" s="356" t="n"/>
      <c r="O128" s="357">
        <f>AVERAGE(M128:M129)</f>
        <v/>
      </c>
      <c r="P128" s="357">
        <f>_xlfn.STDEV.S(M128,M129)</f>
        <v/>
      </c>
      <c r="Q128" s="341" t="n"/>
      <c r="R128" s="341" t="n"/>
      <c r="S128" s="331">
        <f>+(((K128-I128)/1000)*1000)/10</f>
        <v/>
      </c>
      <c r="T128" s="332">
        <f>AVERAGE(S128:S129)</f>
        <v/>
      </c>
    </row>
    <row r="129" ht="15.75" customHeight="1" s="412">
      <c r="A129" s="333" t="n">
        <v>4632</v>
      </c>
      <c r="B129" s="334" t="n">
        <v>16</v>
      </c>
      <c r="C129" s="352" t="inlineStr">
        <is>
          <t>T114</t>
        </is>
      </c>
      <c r="D129" s="335" t="n">
        <v>6</v>
      </c>
      <c r="E129" s="335" t="n"/>
      <c r="F129" s="335" t="n"/>
      <c r="G129" s="352" t="n">
        <v>17</v>
      </c>
      <c r="H129" s="353" t="n">
        <v>43619</v>
      </c>
      <c r="I129" s="352" t="n">
        <v>5280</v>
      </c>
      <c r="J129" s="352" t="n">
        <v>7636</v>
      </c>
      <c r="K129" s="352" t="n">
        <v>7179</v>
      </c>
      <c r="L129" s="352" t="n"/>
      <c r="M129" s="355">
        <f>+(((J129-I129)-(K129-I129))/(K129-I129))*100</f>
        <v/>
      </c>
      <c r="N129" s="356" t="n"/>
      <c r="O129" s="358" t="n"/>
      <c r="P129" s="358" t="n"/>
      <c r="Q129" s="341" t="n"/>
      <c r="R129" s="341" t="n"/>
      <c r="S129" s="331">
        <f>+(((K129-I129)/1000)*1000)/10</f>
        <v/>
      </c>
      <c r="T129" s="332" t="n"/>
    </row>
    <row r="130" ht="15.75" customHeight="1" s="412">
      <c r="A130" s="333" t="n">
        <v>5273</v>
      </c>
      <c r="B130" s="334" t="n">
        <v>11</v>
      </c>
      <c r="C130" s="352" t="inlineStr">
        <is>
          <t>T114</t>
        </is>
      </c>
      <c r="D130" s="335" t="n">
        <v>7</v>
      </c>
      <c r="E130" s="335" t="n"/>
      <c r="F130" s="335" t="n"/>
      <c r="G130" s="352" t="n">
        <v>19</v>
      </c>
      <c r="H130" s="353" t="n">
        <v>43637</v>
      </c>
      <c r="I130" s="352" t="n">
        <v>5213</v>
      </c>
      <c r="J130" s="352" t="n">
        <v>6664</v>
      </c>
      <c r="K130" s="352" t="n">
        <v>6396</v>
      </c>
      <c r="L130" s="352" t="inlineStr">
        <is>
          <t>3</t>
        </is>
      </c>
      <c r="M130" s="355">
        <f>+(((J130-I130)-(K130-I130))/(K130-I130))*100</f>
        <v/>
      </c>
      <c r="N130" s="356" t="n"/>
      <c r="O130" s="357">
        <f>AVERAGE(M130:M131)</f>
        <v/>
      </c>
      <c r="P130" s="357">
        <f>_xlfn.STDEV.S(M130,M131)</f>
        <v/>
      </c>
      <c r="Q130" s="341" t="n"/>
      <c r="R130" s="341" t="n"/>
      <c r="S130" s="331">
        <f>+(((K130-I130)/1000)*1000)/10</f>
        <v/>
      </c>
      <c r="T130" s="332">
        <f>AVERAGE(S130:S131)</f>
        <v/>
      </c>
    </row>
    <row r="131" ht="15.75" customHeight="1" s="412">
      <c r="A131" s="333" t="n">
        <v>5274</v>
      </c>
      <c r="B131" s="334" t="n">
        <v>12</v>
      </c>
      <c r="C131" s="352" t="inlineStr">
        <is>
          <t>T114</t>
        </is>
      </c>
      <c r="D131" s="335" t="n">
        <v>8</v>
      </c>
      <c r="E131" s="335" t="n"/>
      <c r="F131" s="335" t="n"/>
      <c r="G131" s="352" t="n">
        <v>19</v>
      </c>
      <c r="H131" s="353" t="n">
        <v>43637</v>
      </c>
      <c r="I131" s="352" t="n">
        <v>5232</v>
      </c>
      <c r="J131" s="352" t="n">
        <v>6665</v>
      </c>
      <c r="K131" s="352" t="n">
        <v>6399</v>
      </c>
      <c r="L131" s="352" t="n"/>
      <c r="M131" s="355">
        <f>+(((J131-I131)-(K131-I131))/(K131-I131))*100</f>
        <v/>
      </c>
      <c r="N131" s="356" t="n"/>
      <c r="O131" s="358" t="n"/>
      <c r="P131" s="358" t="n"/>
      <c r="Q131" s="341" t="n"/>
      <c r="R131" s="341" t="n"/>
      <c r="S131" s="331">
        <f>+(((K131-I131)/1000)*1000)/10</f>
        <v/>
      </c>
      <c r="T131" s="332" t="n"/>
    </row>
    <row r="132" ht="15.75" customHeight="1" s="412">
      <c r="A132" s="333" t="n">
        <v>5779</v>
      </c>
      <c r="B132" s="334" t="n">
        <v>13</v>
      </c>
      <c r="C132" s="352" t="inlineStr">
        <is>
          <t>T114</t>
        </is>
      </c>
      <c r="D132" s="335" t="n">
        <v>9</v>
      </c>
      <c r="E132" s="335" t="n"/>
      <c r="F132" s="335" t="n"/>
      <c r="G132" s="352" t="n">
        <v>22</v>
      </c>
      <c r="H132" s="353" t="n">
        <v>43685</v>
      </c>
      <c r="I132" s="352" t="n">
        <v>5314</v>
      </c>
      <c r="J132" s="352" t="n">
        <v>8156</v>
      </c>
      <c r="K132" s="352" t="n">
        <v>7765</v>
      </c>
      <c r="L132" s="352" t="n">
        <v>7</v>
      </c>
      <c r="M132" s="355">
        <f>+(((J132-I132)-(K132-I132))/(K132-I132))*100</f>
        <v/>
      </c>
      <c r="N132" s="362" t="n"/>
      <c r="O132" s="357">
        <f>AVERAGE(M132:M133)</f>
        <v/>
      </c>
      <c r="P132" s="357">
        <f>_xlfn.STDEV.S(M132,M133)</f>
        <v/>
      </c>
      <c r="Q132" s="341" t="n"/>
      <c r="R132" s="341" t="n"/>
      <c r="S132" s="331">
        <f>+(((K132-I132)/1000)*1000)/10</f>
        <v/>
      </c>
      <c r="T132" s="332">
        <f>AVERAGE(S132:S133)</f>
        <v/>
      </c>
    </row>
    <row r="133" ht="15.75" customHeight="1" s="412">
      <c r="A133" s="333" t="n">
        <v>5780</v>
      </c>
      <c r="B133" s="334" t="n">
        <v>13</v>
      </c>
      <c r="C133" s="352" t="inlineStr">
        <is>
          <t>T114</t>
        </is>
      </c>
      <c r="D133" s="335" t="n">
        <v>10</v>
      </c>
      <c r="E133" s="335" t="n"/>
      <c r="F133" s="335" t="n"/>
      <c r="G133" s="352" t="n">
        <v>22</v>
      </c>
      <c r="H133" s="353" t="n">
        <v>43685</v>
      </c>
      <c r="I133" s="352" t="n">
        <v>5314</v>
      </c>
      <c r="J133" s="352" t="n">
        <v>8300</v>
      </c>
      <c r="K133" s="352" t="n">
        <v>7902</v>
      </c>
      <c r="L133" s="352" t="n"/>
      <c r="M133" s="355">
        <f>+(((J133-I133)-(K133-I133))/(K133-I133))*100</f>
        <v/>
      </c>
      <c r="N133" s="362" t="n"/>
      <c r="O133" s="358" t="n"/>
      <c r="P133" s="358" t="n"/>
      <c r="Q133" s="341" t="n"/>
      <c r="R133" s="341" t="n"/>
      <c r="S133" s="331">
        <f>+(((K133-I133)/1000)*1000)/10</f>
        <v/>
      </c>
      <c r="T133" s="332" t="n"/>
    </row>
    <row r="134" ht="15.75" customHeight="1" s="412">
      <c r="A134" s="333" t="n">
        <v>3261</v>
      </c>
      <c r="B134" s="334" t="n">
        <v>17</v>
      </c>
      <c r="C134" s="344" t="inlineStr">
        <is>
          <t>T115</t>
        </is>
      </c>
      <c r="D134" s="335" t="n">
        <v>1</v>
      </c>
      <c r="E134" s="335" t="n"/>
      <c r="F134" s="335" t="n"/>
      <c r="G134" s="344" t="n">
        <v>13</v>
      </c>
      <c r="H134" s="345" t="n">
        <v>43587</v>
      </c>
      <c r="I134" s="344" t="n">
        <v>5275</v>
      </c>
      <c r="J134" s="344" t="n">
        <v>7320</v>
      </c>
      <c r="K134" s="344" t="n">
        <v>6909</v>
      </c>
      <c r="L134" s="344" t="n">
        <v>1</v>
      </c>
      <c r="M134" s="346">
        <f>+(((J134-I134)-(K134-I134))/(K134-I134))*100</f>
        <v/>
      </c>
      <c r="N134" s="363" t="inlineStr">
        <is>
          <t>MF</t>
        </is>
      </c>
      <c r="O134" s="348">
        <f>AVERAGE(M134:M135)</f>
        <v/>
      </c>
      <c r="P134" s="348">
        <f>_xlfn.STDEV.S(M134,M135)</f>
        <v/>
      </c>
      <c r="Q134" s="341" t="n">
        <v>1</v>
      </c>
      <c r="R134" s="341" t="n"/>
      <c r="S134" s="331">
        <f>+(((K134-I134)/1000)*1000)/10</f>
        <v/>
      </c>
      <c r="T134" s="332">
        <f>AVERAGE(S134:S135)</f>
        <v/>
      </c>
    </row>
    <row r="135" ht="15.75" customHeight="1" s="412">
      <c r="A135" s="333" t="n">
        <v>3262</v>
      </c>
      <c r="B135" s="334" t="n">
        <v>18</v>
      </c>
      <c r="C135" s="344" t="inlineStr">
        <is>
          <t>T115</t>
        </is>
      </c>
      <c r="D135" s="335" t="n">
        <v>2</v>
      </c>
      <c r="E135" s="335" t="n"/>
      <c r="F135" s="335" t="n"/>
      <c r="G135" s="344" t="n">
        <v>13</v>
      </c>
      <c r="H135" s="345" t="n">
        <v>43587</v>
      </c>
      <c r="I135" s="344" t="n">
        <v>5205</v>
      </c>
      <c r="J135" s="344" t="n">
        <v>7123</v>
      </c>
      <c r="K135" s="344" t="n">
        <v>6746</v>
      </c>
      <c r="L135" s="344" t="n"/>
      <c r="M135" s="346">
        <f>+(((J135-I135)-(K135-I135))/(K135-I135))*100</f>
        <v/>
      </c>
      <c r="N135" s="363" t="n"/>
      <c r="O135" s="350" t="n"/>
      <c r="P135" s="350" t="n"/>
      <c r="Q135" s="341" t="n"/>
      <c r="R135" s="341" t="n"/>
      <c r="S135" s="331">
        <f>+(((K135-I135)/1000)*1000)/10</f>
        <v/>
      </c>
      <c r="T135" s="332" t="n"/>
    </row>
    <row r="136" ht="15.75" customHeight="1" s="412">
      <c r="A136" s="333" t="n">
        <v>3987</v>
      </c>
      <c r="B136" s="334" t="n">
        <v>17</v>
      </c>
      <c r="C136" s="344" t="inlineStr">
        <is>
          <t>T115</t>
        </is>
      </c>
      <c r="D136" s="335" t="n">
        <v>3</v>
      </c>
      <c r="E136" s="335" t="n"/>
      <c r="F136" s="335" t="n"/>
      <c r="G136" s="344" t="n">
        <v>15</v>
      </c>
      <c r="H136" s="345" t="n">
        <v>43599</v>
      </c>
      <c r="I136" s="344" t="n">
        <v>5275</v>
      </c>
      <c r="J136" s="344" t="n">
        <v>6883</v>
      </c>
      <c r="K136" s="344" t="n">
        <v>6526</v>
      </c>
      <c r="L136" s="344" t="n"/>
      <c r="M136" s="346">
        <f>+(((J136-I136)-(K136-I136))/(K136-I136))*100</f>
        <v/>
      </c>
      <c r="N136" s="346" t="n"/>
      <c r="O136" s="348">
        <f>AVERAGE(M136:M137)</f>
        <v/>
      </c>
      <c r="P136" s="348">
        <f>_xlfn.STDEV.S(M136,M137)</f>
        <v/>
      </c>
      <c r="Q136" s="341" t="n"/>
      <c r="R136" s="341" t="n"/>
      <c r="S136" s="331">
        <f>+(((K136-I136)/1000)*1000)/10</f>
        <v/>
      </c>
      <c r="T136" s="332">
        <f>AVERAGE(S136:S137)</f>
        <v/>
      </c>
    </row>
    <row r="137" ht="15.75" customHeight="1" s="412">
      <c r="A137" s="333" t="n">
        <v>3988</v>
      </c>
      <c r="B137" s="334" t="n">
        <v>18</v>
      </c>
      <c r="C137" s="344" t="inlineStr">
        <is>
          <t>T115</t>
        </is>
      </c>
      <c r="D137" s="335" t="n">
        <v>4</v>
      </c>
      <c r="E137" s="335" t="n"/>
      <c r="F137" s="335" t="n"/>
      <c r="G137" s="344" t="n">
        <v>15</v>
      </c>
      <c r="H137" s="345" t="n">
        <v>43599</v>
      </c>
      <c r="I137" s="344" t="n">
        <v>5205</v>
      </c>
      <c r="J137" s="344" t="n">
        <v>6812</v>
      </c>
      <c r="K137" s="344" t="n">
        <v>6457</v>
      </c>
      <c r="L137" s="344" t="n"/>
      <c r="M137" s="346">
        <f>+(((J137-I137)-(K137-I137))/(K137-I137))*100</f>
        <v/>
      </c>
      <c r="N137" s="346" t="n"/>
      <c r="O137" s="350" t="n"/>
      <c r="P137" s="350" t="n"/>
      <c r="Q137" s="341" t="n"/>
      <c r="R137" s="341" t="n"/>
      <c r="S137" s="331">
        <f>+(((K137-I137)/1000)*1000)/10</f>
        <v/>
      </c>
      <c r="T137" s="332" t="n"/>
    </row>
    <row r="138" ht="15.75" customHeight="1" s="412">
      <c r="A138" s="333" t="n">
        <v>4633</v>
      </c>
      <c r="B138" s="334" t="n">
        <v>17</v>
      </c>
      <c r="C138" s="344" t="inlineStr">
        <is>
          <t>T115</t>
        </is>
      </c>
      <c r="D138" s="335" t="n">
        <v>5</v>
      </c>
      <c r="E138" s="335" t="n"/>
      <c r="F138" s="335" t="n"/>
      <c r="G138" s="344" t="n">
        <v>17</v>
      </c>
      <c r="H138" s="345" t="n">
        <v>43619</v>
      </c>
      <c r="I138" s="344" t="n">
        <v>5275</v>
      </c>
      <c r="J138" s="344" t="n">
        <v>7090</v>
      </c>
      <c r="K138" s="344" t="n">
        <v>6746</v>
      </c>
      <c r="L138" s="344" t="n"/>
      <c r="M138" s="346">
        <f>+(((J138-I138)-(K138-I138))/(K138-I138))*100</f>
        <v/>
      </c>
      <c r="N138" s="363" t="n"/>
      <c r="O138" s="348">
        <f>AVERAGE(M138:M139)</f>
        <v/>
      </c>
      <c r="P138" s="348">
        <f>_xlfn.STDEV.S(M138,M139)</f>
        <v/>
      </c>
      <c r="Q138" s="341" t="n"/>
      <c r="R138" s="341" t="n"/>
      <c r="S138" s="331">
        <f>+(((K138-I138)/1000)*1000)/10</f>
        <v/>
      </c>
      <c r="T138" s="332">
        <f>AVERAGE(S138:S139)</f>
        <v/>
      </c>
    </row>
    <row r="139" ht="15.75" customHeight="1" s="412">
      <c r="A139" s="333" t="n">
        <v>4634</v>
      </c>
      <c r="B139" s="334" t="n">
        <v>18</v>
      </c>
      <c r="C139" s="344" t="inlineStr">
        <is>
          <t>T115</t>
        </is>
      </c>
      <c r="D139" s="335" t="n">
        <v>6</v>
      </c>
      <c r="E139" s="335" t="n"/>
      <c r="F139" s="335" t="n"/>
      <c r="G139" s="344" t="n">
        <v>17</v>
      </c>
      <c r="H139" s="345" t="n">
        <v>43619</v>
      </c>
      <c r="I139" s="344" t="n">
        <v>5205</v>
      </c>
      <c r="J139" s="344" t="n">
        <v>7051</v>
      </c>
      <c r="K139" s="344" t="n">
        <v>6700</v>
      </c>
      <c r="L139" s="344" t="n"/>
      <c r="M139" s="346">
        <f>+(((J139-I139)-(K139-I139))/(K139-I139))*100</f>
        <v/>
      </c>
      <c r="N139" s="363" t="n"/>
      <c r="O139" s="350" t="n"/>
      <c r="P139" s="350" t="n"/>
      <c r="Q139" s="341" t="n"/>
      <c r="R139" s="341" t="n"/>
      <c r="S139" s="331">
        <f>+(((K139-I139)/1000)*1000)/10</f>
        <v/>
      </c>
      <c r="T139" s="332" t="n"/>
    </row>
    <row r="140" ht="15.75" customHeight="1" s="412">
      <c r="A140" s="333" t="n">
        <v>5275</v>
      </c>
      <c r="B140" s="334" t="n">
        <v>13</v>
      </c>
      <c r="C140" s="344" t="inlineStr">
        <is>
          <t>T115</t>
        </is>
      </c>
      <c r="D140" s="335" t="n">
        <v>7</v>
      </c>
      <c r="E140" s="335" t="n"/>
      <c r="F140" s="335" t="n"/>
      <c r="G140" s="344" t="n">
        <v>19</v>
      </c>
      <c r="H140" s="345" t="n">
        <v>43637</v>
      </c>
      <c r="I140" s="344" t="n">
        <v>5314</v>
      </c>
      <c r="J140" s="344" t="n">
        <v>7350</v>
      </c>
      <c r="K140" s="344" t="n">
        <v>6956</v>
      </c>
      <c r="L140" s="344" t="inlineStr">
        <is>
          <t>9</t>
        </is>
      </c>
      <c r="M140" s="346">
        <f>+(((J140-I140)-(K140-I140))/(K140-I140))*100</f>
        <v/>
      </c>
      <c r="N140" s="363" t="n"/>
      <c r="O140" s="348">
        <f>AVERAGE(M140:M141)</f>
        <v/>
      </c>
      <c r="P140" s="348">
        <f>_xlfn.STDEV.S(M140,M141)</f>
        <v/>
      </c>
      <c r="Q140" s="341" t="n"/>
      <c r="R140" s="341" t="n"/>
      <c r="S140" s="331">
        <f>+(((K140-I140)/1000)*1000)/10</f>
        <v/>
      </c>
      <c r="T140" s="332">
        <f>AVERAGE(S140:S141)</f>
        <v/>
      </c>
    </row>
    <row r="141" ht="15.75" customHeight="1" s="412">
      <c r="A141" s="333" t="n">
        <v>5276</v>
      </c>
      <c r="B141" s="334" t="n">
        <v>14</v>
      </c>
      <c r="C141" s="344" t="inlineStr">
        <is>
          <t>T115</t>
        </is>
      </c>
      <c r="D141" s="335" t="n">
        <v>8</v>
      </c>
      <c r="E141" s="335" t="n"/>
      <c r="F141" s="335" t="n"/>
      <c r="G141" s="344" t="n">
        <v>19</v>
      </c>
      <c r="H141" s="345" t="n">
        <v>43637</v>
      </c>
      <c r="I141" s="344" t="n">
        <v>5249</v>
      </c>
      <c r="J141" s="344" t="n">
        <v>7122</v>
      </c>
      <c r="K141" s="344" t="n">
        <v>6764</v>
      </c>
      <c r="L141" s="344" t="n"/>
      <c r="M141" s="346">
        <f>+(((J141-I141)-(K141-I141))/(K141-I141))*100</f>
        <v/>
      </c>
      <c r="N141" s="363" t="n"/>
      <c r="O141" s="350" t="n"/>
      <c r="P141" s="350" t="n"/>
      <c r="Q141" s="341" t="n"/>
      <c r="R141" s="341" t="n"/>
      <c r="S141" s="331">
        <f>+(((K141-I141)/1000)*1000)/10</f>
        <v/>
      </c>
      <c r="T141" s="332" t="n"/>
    </row>
    <row r="142" ht="15.75" customHeight="1" s="412">
      <c r="A142" s="333" t="n">
        <v>5781</v>
      </c>
      <c r="B142" s="334" t="n">
        <v>14</v>
      </c>
      <c r="C142" s="344" t="inlineStr">
        <is>
          <t>T115</t>
        </is>
      </c>
      <c r="D142" s="335" t="n">
        <v>9</v>
      </c>
      <c r="E142" s="335" t="n"/>
      <c r="F142" s="335" t="n"/>
      <c r="G142" s="344" t="n">
        <v>22</v>
      </c>
      <c r="H142" s="345" t="n">
        <v>43685</v>
      </c>
      <c r="I142" s="344" t="n">
        <v>5249</v>
      </c>
      <c r="J142" s="344" t="n">
        <v>6794</v>
      </c>
      <c r="K142" s="344" t="n">
        <v>6572</v>
      </c>
      <c r="L142" s="344" t="n">
        <v>9</v>
      </c>
      <c r="M142" s="346">
        <f>+(((J142-I142)-(K142-I142))/(K142-I142))*100</f>
        <v/>
      </c>
      <c r="N142" s="363" t="n"/>
      <c r="O142" s="348">
        <f>AVERAGE(M142:M143)</f>
        <v/>
      </c>
      <c r="P142" s="348">
        <f>_xlfn.STDEV.S(M142,M143)</f>
        <v/>
      </c>
      <c r="Q142" s="341" t="n"/>
      <c r="R142" s="341" t="n"/>
      <c r="S142" s="331">
        <f>+(((K142-I142)/1000)*1000)/10</f>
        <v/>
      </c>
      <c r="T142" s="332">
        <f>AVERAGE(S142:S143)</f>
        <v/>
      </c>
    </row>
    <row r="143" ht="15.75" customHeight="1" s="412">
      <c r="A143" s="333" t="n">
        <v>5782</v>
      </c>
      <c r="B143" s="334" t="n">
        <v>14</v>
      </c>
      <c r="C143" s="344" t="inlineStr">
        <is>
          <t>T115</t>
        </is>
      </c>
      <c r="D143" s="335" t="n">
        <v>10</v>
      </c>
      <c r="E143" s="335" t="n"/>
      <c r="F143" s="335" t="n"/>
      <c r="G143" s="344" t="n">
        <v>22</v>
      </c>
      <c r="H143" s="345" t="n">
        <v>43685</v>
      </c>
      <c r="I143" s="344" t="n">
        <v>5249</v>
      </c>
      <c r="J143" s="344" t="n">
        <v>6788</v>
      </c>
      <c r="K143" s="344" t="n">
        <v>6567</v>
      </c>
      <c r="L143" s="344" t="n"/>
      <c r="M143" s="346">
        <f>+(((J143-I143)-(K143-I143))/(K143-I143))*100</f>
        <v/>
      </c>
      <c r="N143" s="363" t="n"/>
      <c r="O143" s="350" t="n"/>
      <c r="P143" s="350" t="n"/>
      <c r="Q143" s="341" t="n"/>
      <c r="R143" s="341" t="n"/>
      <c r="S143" s="331">
        <f>+(((K143-I143)/1000)*1000)/10</f>
        <v/>
      </c>
      <c r="T143" s="332" t="n"/>
    </row>
    <row r="144" ht="15.75" customHeight="1" s="412">
      <c r="A144" s="333" t="n">
        <v>3637</v>
      </c>
      <c r="B144" s="334" t="n">
        <v>59</v>
      </c>
      <c r="C144" s="352" t="inlineStr">
        <is>
          <t>T116</t>
        </is>
      </c>
      <c r="D144" s="335" t="n">
        <v>1</v>
      </c>
      <c r="E144" s="335" t="n"/>
      <c r="F144" s="335" t="n"/>
      <c r="G144" s="352" t="n">
        <v>14</v>
      </c>
      <c r="H144" s="353" t="n">
        <v>43591</v>
      </c>
      <c r="I144" s="352" t="n">
        <v>5278</v>
      </c>
      <c r="J144" s="354" t="n">
        <v>8789</v>
      </c>
      <c r="K144" s="352" t="n">
        <v>7821</v>
      </c>
      <c r="L144" s="352" t="n">
        <v>2</v>
      </c>
      <c r="M144" s="355">
        <f>+(((J144-I144)-(K144-I144))/(K144-I144))*100</f>
        <v/>
      </c>
      <c r="N144" s="362" t="inlineStr">
        <is>
          <t>MF</t>
        </is>
      </c>
      <c r="O144" s="357">
        <f>AVERAGE(M144:M145)</f>
        <v/>
      </c>
      <c r="P144" s="357">
        <f>_xlfn.STDEV.S(M144,M145)</f>
        <v/>
      </c>
      <c r="Q144" s="341" t="n">
        <v>2</v>
      </c>
      <c r="R144" s="341" t="n"/>
      <c r="S144" s="331">
        <f>+(((K144-I144)/1000)*1000)/10</f>
        <v/>
      </c>
      <c r="T144" s="332">
        <f>AVERAGE(S144:S145)</f>
        <v/>
      </c>
    </row>
    <row r="145" ht="15.75" customHeight="1" s="412">
      <c r="A145" s="333" t="n">
        <v>3638</v>
      </c>
      <c r="B145" s="334" t="n">
        <v>60</v>
      </c>
      <c r="C145" s="352" t="inlineStr">
        <is>
          <t>T116</t>
        </is>
      </c>
      <c r="D145" s="335" t="n">
        <v>2</v>
      </c>
      <c r="E145" s="335" t="n"/>
      <c r="F145" s="335" t="n"/>
      <c r="G145" s="352" t="n">
        <v>14</v>
      </c>
      <c r="H145" s="353" t="n">
        <v>43591</v>
      </c>
      <c r="I145" s="352" t="n">
        <v>5220</v>
      </c>
      <c r="J145" s="354" t="n">
        <v>8734</v>
      </c>
      <c r="K145" s="352" t="n">
        <v>7767</v>
      </c>
      <c r="L145" s="352" t="n"/>
      <c r="M145" s="355">
        <f>+(((J145-I145)-(K145-I145))/(K145-I145))*100</f>
        <v/>
      </c>
      <c r="N145" s="362" t="n"/>
      <c r="O145" s="358" t="n"/>
      <c r="P145" s="358" t="n"/>
      <c r="Q145" s="341" t="n"/>
      <c r="R145" s="341" t="n"/>
      <c r="S145" s="331">
        <f>+(((K145-I145)/1000)*1000)/10</f>
        <v/>
      </c>
      <c r="T145" s="332" t="n"/>
    </row>
    <row r="146" ht="15.75" customHeight="1" s="412">
      <c r="A146" s="333" t="n">
        <v>4305</v>
      </c>
      <c r="B146" s="334" t="n">
        <v>11</v>
      </c>
      <c r="C146" s="352" t="inlineStr">
        <is>
          <t>T116</t>
        </is>
      </c>
      <c r="D146" s="335" t="n">
        <v>3</v>
      </c>
      <c r="E146" s="335" t="n"/>
      <c r="F146" s="335" t="n"/>
      <c r="G146" s="352" t="n">
        <v>16</v>
      </c>
      <c r="H146" s="353" t="n">
        <v>43607</v>
      </c>
      <c r="I146" s="352" t="n">
        <v>5213</v>
      </c>
      <c r="J146" s="352" t="n">
        <v>7622</v>
      </c>
      <c r="K146" s="352" t="n">
        <v>7120</v>
      </c>
      <c r="L146" s="352" t="n">
        <v>2</v>
      </c>
      <c r="M146" s="355">
        <f>+(((J146-I146)-(K146-I146))/(K146-I146))*100</f>
        <v/>
      </c>
      <c r="N146" s="362" t="n"/>
      <c r="O146" s="357">
        <f>AVERAGE(M146:M147)</f>
        <v/>
      </c>
      <c r="P146" s="357">
        <f>_xlfn.STDEV.S(M146,M147)</f>
        <v/>
      </c>
      <c r="Q146" s="341" t="n"/>
      <c r="R146" s="341" t="n"/>
      <c r="S146" s="331">
        <f>+(((K146-I146)/1000)*1000)/10</f>
        <v/>
      </c>
      <c r="T146" s="332">
        <f>AVERAGE(S146:S147)</f>
        <v/>
      </c>
    </row>
    <row r="147" ht="15.75" customHeight="1" s="412">
      <c r="A147" s="333" t="n">
        <v>4306</v>
      </c>
      <c r="B147" s="334" t="n">
        <v>12</v>
      </c>
      <c r="C147" s="352" t="inlineStr">
        <is>
          <t>T116</t>
        </is>
      </c>
      <c r="D147" s="335" t="n">
        <v>4</v>
      </c>
      <c r="E147" s="335" t="n"/>
      <c r="F147" s="335" t="n"/>
      <c r="G147" s="352" t="n">
        <v>16</v>
      </c>
      <c r="H147" s="353" t="n">
        <v>43607</v>
      </c>
      <c r="I147" s="352" t="n">
        <v>5232</v>
      </c>
      <c r="J147" s="352" t="n">
        <v>7594</v>
      </c>
      <c r="K147" s="352" t="n">
        <v>7083</v>
      </c>
      <c r="L147" s="352" t="n"/>
      <c r="M147" s="355">
        <f>+(((J147-I147)-(K147-I147))/(K147-I147))*100</f>
        <v/>
      </c>
      <c r="N147" s="362" t="n"/>
      <c r="O147" s="358" t="n"/>
      <c r="P147" s="358" t="n"/>
      <c r="Q147" s="341" t="n"/>
      <c r="R147" s="341" t="n"/>
      <c r="S147" s="331">
        <f>+(((K147-I147)/1000)*1000)/10</f>
        <v/>
      </c>
      <c r="T147" s="332" t="n"/>
    </row>
    <row r="148" ht="15.75" customHeight="1" s="412">
      <c r="A148" s="333" t="n">
        <v>4951</v>
      </c>
      <c r="B148" s="334" t="n">
        <v>11</v>
      </c>
      <c r="C148" s="352" t="inlineStr">
        <is>
          <t>T116</t>
        </is>
      </c>
      <c r="D148" s="335" t="n">
        <v>5</v>
      </c>
      <c r="E148" s="335" t="n"/>
      <c r="F148" s="335" t="n"/>
      <c r="G148" s="352" t="n">
        <v>18</v>
      </c>
      <c r="H148" s="353" t="n">
        <v>43626</v>
      </c>
      <c r="I148" s="352" t="n">
        <v>5213</v>
      </c>
      <c r="J148" s="352" t="n">
        <v>8278</v>
      </c>
      <c r="K148" s="352" t="n">
        <v>7687</v>
      </c>
      <c r="L148" s="352" t="n">
        <v>7</v>
      </c>
      <c r="M148" s="355">
        <f>+(((J148-I148)-(K148-I148))/(K148-I148))*100</f>
        <v/>
      </c>
      <c r="N148" s="362" t="n"/>
      <c r="O148" s="357">
        <f>AVERAGE(M148:M149)</f>
        <v/>
      </c>
      <c r="P148" s="357">
        <f>_xlfn.STDEV.S(M148,M149)</f>
        <v/>
      </c>
      <c r="Q148" s="341" t="n"/>
      <c r="R148" s="341" t="n"/>
      <c r="S148" s="331">
        <f>+(((K148-I148)/1000)*1000)/10</f>
        <v/>
      </c>
      <c r="T148" s="332">
        <f>AVERAGE(S148:S149)</f>
        <v/>
      </c>
    </row>
    <row r="149" ht="15.75" customHeight="1" s="412">
      <c r="A149" s="333" t="n">
        <v>4952</v>
      </c>
      <c r="B149" s="334" t="n">
        <v>12</v>
      </c>
      <c r="C149" s="352" t="inlineStr">
        <is>
          <t>T116</t>
        </is>
      </c>
      <c r="D149" s="335" t="n">
        <v>6</v>
      </c>
      <c r="E149" s="335" t="n"/>
      <c r="F149" s="335" t="n"/>
      <c r="G149" s="352" t="n">
        <v>18</v>
      </c>
      <c r="H149" s="353" t="n">
        <v>43626</v>
      </c>
      <c r="I149" s="352" t="n">
        <v>5232</v>
      </c>
      <c r="J149" s="352" t="n">
        <v>8545</v>
      </c>
      <c r="K149" s="352" t="n">
        <v>7911</v>
      </c>
      <c r="L149" s="352" t="n"/>
      <c r="M149" s="355">
        <f>+(((J149-I149)-(K149-I149))/(K149-I149))*100</f>
        <v/>
      </c>
      <c r="N149" s="362" t="n"/>
      <c r="O149" s="358" t="n"/>
      <c r="P149" s="358" t="n"/>
      <c r="Q149" s="341" t="n"/>
      <c r="R149" s="341" t="n"/>
      <c r="S149" s="331">
        <f>+(((K149-I149)/1000)*1000)/10</f>
        <v/>
      </c>
      <c r="T149" s="332" t="n"/>
    </row>
    <row r="150" ht="15.75" customHeight="1" s="412">
      <c r="A150" s="333" t="n">
        <v>5561</v>
      </c>
      <c r="B150" s="334" t="n">
        <v>5</v>
      </c>
      <c r="C150" s="352" t="inlineStr">
        <is>
          <t>T116</t>
        </is>
      </c>
      <c r="D150" s="335" t="n">
        <v>7</v>
      </c>
      <c r="E150" s="335" t="n"/>
      <c r="F150" s="335" t="n"/>
      <c r="G150" s="352" t="n">
        <v>21</v>
      </c>
      <c r="H150" s="353" t="n">
        <v>43657</v>
      </c>
      <c r="I150" s="352" t="n">
        <v>5236</v>
      </c>
      <c r="J150" s="352" t="n">
        <v>7913</v>
      </c>
      <c r="K150" s="352" t="n">
        <v>7470</v>
      </c>
      <c r="L150" s="352" t="n">
        <v>7</v>
      </c>
      <c r="M150" s="355">
        <f>+(((J150-I150)-(K150-I150))/(K150-I150))*100</f>
        <v/>
      </c>
      <c r="N150" s="362" t="n"/>
      <c r="O150" s="357">
        <f>AVERAGE(M150:M151)</f>
        <v/>
      </c>
      <c r="P150" s="357">
        <f>_xlfn.STDEV.S(M150,M151)</f>
        <v/>
      </c>
      <c r="Q150" s="341" t="n"/>
      <c r="R150" s="341" t="n"/>
      <c r="S150" s="331">
        <f>+(((K150-I150)/1000)*1000)/10</f>
        <v/>
      </c>
      <c r="T150" s="332">
        <f>AVERAGE(S150:S151)</f>
        <v/>
      </c>
    </row>
    <row r="151" ht="15.75" customHeight="1" s="412">
      <c r="A151" s="333" t="n">
        <v>5562</v>
      </c>
      <c r="B151" s="334" t="n">
        <v>6</v>
      </c>
      <c r="C151" s="352" t="inlineStr">
        <is>
          <t>T116</t>
        </is>
      </c>
      <c r="D151" s="335" t="n">
        <v>8</v>
      </c>
      <c r="E151" s="335" t="n"/>
      <c r="F151" s="335" t="n"/>
      <c r="G151" s="352" t="n">
        <v>21</v>
      </c>
      <c r="H151" s="353" t="n">
        <v>43657</v>
      </c>
      <c r="I151" s="352" t="n">
        <v>5259</v>
      </c>
      <c r="J151" s="352" t="n">
        <v>7869</v>
      </c>
      <c r="K151" s="352" t="n">
        <v>7441</v>
      </c>
      <c r="L151" s="352" t="n"/>
      <c r="M151" s="355">
        <f>+(((J151-I151)-(K151-I151))/(K151-I151))*100</f>
        <v/>
      </c>
      <c r="N151" s="362" t="n"/>
      <c r="O151" s="358" t="n"/>
      <c r="P151" s="358" t="n"/>
      <c r="Q151" s="341" t="n"/>
      <c r="R151" s="341" t="n"/>
      <c r="S151" s="331">
        <f>+(((K151-I151)/1000)*1000)/10</f>
        <v/>
      </c>
      <c r="T151" s="332" t="n"/>
    </row>
    <row r="152" ht="15.75" customHeight="1" s="412">
      <c r="A152" s="333" t="n">
        <v>5783</v>
      </c>
      <c r="B152" s="334" t="n">
        <v>15</v>
      </c>
      <c r="C152" s="352" t="inlineStr">
        <is>
          <t>T116</t>
        </is>
      </c>
      <c r="D152" s="335" t="n">
        <v>9</v>
      </c>
      <c r="E152" s="335" t="n"/>
      <c r="F152" s="335" t="n"/>
      <c r="G152" s="352" t="n">
        <v>22</v>
      </c>
      <c r="H152" s="353" t="n">
        <v>43685</v>
      </c>
      <c r="I152" s="352" t="n">
        <v>5231</v>
      </c>
      <c r="J152" s="352" t="n">
        <v>7527</v>
      </c>
      <c r="K152" s="352" t="n">
        <v>7208</v>
      </c>
      <c r="L152" s="352" t="n">
        <v>7</v>
      </c>
      <c r="M152" s="355">
        <f>+(((J152-I152)-(K152-I152))/(K152-I152))*100</f>
        <v/>
      </c>
      <c r="N152" s="362" t="n"/>
      <c r="O152" s="357">
        <f>AVERAGE(M152:M153)</f>
        <v/>
      </c>
      <c r="P152" s="357">
        <f>_xlfn.STDEV.S(M152,M153)</f>
        <v/>
      </c>
      <c r="Q152" s="341" t="n"/>
      <c r="R152" s="341" t="n"/>
      <c r="S152" s="331">
        <f>+(((K152-I152)/1000)*1000)/10</f>
        <v/>
      </c>
      <c r="T152" s="332">
        <f>AVERAGE(S152:S153)</f>
        <v/>
      </c>
    </row>
    <row r="153" ht="15.75" customHeight="1" s="412">
      <c r="A153" s="333" t="n">
        <v>5784</v>
      </c>
      <c r="B153" s="334" t="n">
        <v>15</v>
      </c>
      <c r="C153" s="352" t="inlineStr">
        <is>
          <t>T116</t>
        </is>
      </c>
      <c r="D153" s="335" t="n">
        <v>10</v>
      </c>
      <c r="E153" s="335" t="n"/>
      <c r="F153" s="335" t="n"/>
      <c r="G153" s="352" t="n">
        <v>22</v>
      </c>
      <c r="H153" s="353" t="n">
        <v>43685</v>
      </c>
      <c r="I153" s="352" t="n">
        <v>5231</v>
      </c>
      <c r="J153" s="352" t="n">
        <v>7453</v>
      </c>
      <c r="K153" s="352" t="n">
        <v>7142</v>
      </c>
      <c r="L153" s="352" t="n"/>
      <c r="M153" s="355">
        <f>+(((J153-I153)-(K153-I153))/(K153-I153))*100</f>
        <v/>
      </c>
      <c r="N153" s="362" t="n"/>
      <c r="O153" s="358" t="n"/>
      <c r="P153" s="358" t="n"/>
      <c r="Q153" s="341" t="n"/>
      <c r="R153" s="341" t="n"/>
      <c r="S153" s="331">
        <f>+(((K153-I153)/1000)*1000)/10</f>
        <v/>
      </c>
      <c r="T153" s="332" t="n"/>
    </row>
    <row r="154" ht="15.75" customHeight="1" s="412">
      <c r="A154" s="333" t="n">
        <v>3639</v>
      </c>
      <c r="B154" s="334" t="n">
        <v>61</v>
      </c>
      <c r="C154" s="352" t="inlineStr">
        <is>
          <t>T117</t>
        </is>
      </c>
      <c r="D154" s="335" t="n">
        <v>1</v>
      </c>
      <c r="E154" s="335" t="n"/>
      <c r="F154" s="335" t="n"/>
      <c r="G154" s="352" t="n">
        <v>14</v>
      </c>
      <c r="H154" s="353" t="n">
        <v>43591</v>
      </c>
      <c r="I154" s="352" t="n">
        <v>5212</v>
      </c>
      <c r="J154" s="354" t="n">
        <v>8979</v>
      </c>
      <c r="K154" s="352" t="n">
        <v>7615</v>
      </c>
      <c r="L154" s="352" t="n">
        <v>2</v>
      </c>
      <c r="M154" s="355">
        <f>+(((J154-I154)-(K154-I154))/(K154-I154))*100</f>
        <v/>
      </c>
      <c r="N154" s="362" t="inlineStr">
        <is>
          <t>1/2</t>
        </is>
      </c>
      <c r="O154" s="357">
        <f>AVERAGE(M154:M155)</f>
        <v/>
      </c>
      <c r="P154" s="357">
        <f>_xlfn.STDEV.S(M154,M155)</f>
        <v/>
      </c>
      <c r="Q154" s="341" t="n">
        <v>3</v>
      </c>
      <c r="R154" s="341" t="n"/>
      <c r="S154" s="331">
        <f>+(((K154-I154)/1000)*1000)/10</f>
        <v/>
      </c>
      <c r="T154" s="332">
        <f>AVERAGE(S154:S155)</f>
        <v/>
      </c>
    </row>
    <row r="155" ht="15.75" customHeight="1" s="412">
      <c r="A155" s="333" t="n">
        <v>3640</v>
      </c>
      <c r="B155" s="334" t="n">
        <v>62</v>
      </c>
      <c r="C155" s="352" t="inlineStr">
        <is>
          <t>T117</t>
        </is>
      </c>
      <c r="D155" s="335" t="n">
        <v>2</v>
      </c>
      <c r="E155" s="335" t="n"/>
      <c r="F155" s="335" t="n"/>
      <c r="G155" s="352" t="n">
        <v>14</v>
      </c>
      <c r="H155" s="353" t="n">
        <v>43591</v>
      </c>
      <c r="I155" s="352" t="n">
        <v>5209</v>
      </c>
      <c r="J155" s="354" t="n">
        <v>9035</v>
      </c>
      <c r="K155" s="352" t="n">
        <v>7622</v>
      </c>
      <c r="L155" s="352" t="n"/>
      <c r="M155" s="355">
        <f>+(((J155-I155)-(K155-I155))/(K155-I155))*100</f>
        <v/>
      </c>
      <c r="N155" s="362" t="n"/>
      <c r="O155" s="358" t="n"/>
      <c r="P155" s="358" t="n"/>
      <c r="Q155" s="341" t="n"/>
      <c r="R155" s="341" t="n"/>
      <c r="S155" s="331">
        <f>+(((K155-I155)/1000)*1000)/10</f>
        <v/>
      </c>
      <c r="T155" s="332" t="n"/>
    </row>
    <row r="156" ht="15.75" customHeight="1" s="412">
      <c r="A156" s="333" t="n">
        <v>4307</v>
      </c>
      <c r="B156" s="334" t="n">
        <v>13</v>
      </c>
      <c r="C156" s="352" t="inlineStr">
        <is>
          <t>T117</t>
        </is>
      </c>
      <c r="D156" s="335" t="n">
        <v>3</v>
      </c>
      <c r="E156" s="335" t="n"/>
      <c r="F156" s="335" t="n"/>
      <c r="G156" s="352" t="n">
        <v>16</v>
      </c>
      <c r="H156" s="353" t="n">
        <v>43607</v>
      </c>
      <c r="I156" s="352" t="n">
        <v>5314</v>
      </c>
      <c r="J156" s="352" t="n">
        <v>9367</v>
      </c>
      <c r="K156" s="352" t="n">
        <v>8005</v>
      </c>
      <c r="L156" s="352" t="n">
        <v>2</v>
      </c>
      <c r="M156" s="355">
        <f>+(((J156-I156)-(K156-I156))/(K156-I156))*100</f>
        <v/>
      </c>
      <c r="N156" s="362" t="inlineStr">
        <is>
          <t>MF*</t>
        </is>
      </c>
      <c r="O156" s="357">
        <f>AVERAGE(M156:M157)</f>
        <v/>
      </c>
      <c r="P156" s="357">
        <f>_xlfn.STDEV.S(M156,M157)</f>
        <v/>
      </c>
      <c r="Q156" s="341" t="n"/>
      <c r="R156" s="341" t="n"/>
      <c r="S156" s="331">
        <f>+(((K156-I156)/1000)*1000)/10</f>
        <v/>
      </c>
      <c r="T156" s="332">
        <f>AVERAGE(S156:S157)</f>
        <v/>
      </c>
    </row>
    <row r="157" ht="15.75" customHeight="1" s="412">
      <c r="A157" s="333" t="n">
        <v>4308</v>
      </c>
      <c r="B157" s="334" t="n">
        <v>14</v>
      </c>
      <c r="C157" s="352" t="inlineStr">
        <is>
          <t>T117</t>
        </is>
      </c>
      <c r="D157" s="335" t="n">
        <v>4</v>
      </c>
      <c r="E157" s="335" t="n"/>
      <c r="F157" s="335" t="n"/>
      <c r="G157" s="352" t="n">
        <v>16</v>
      </c>
      <c r="H157" s="353" t="n">
        <v>43607</v>
      </c>
      <c r="I157" s="352" t="n">
        <v>5249</v>
      </c>
      <c r="J157" s="352" t="n">
        <v>9551</v>
      </c>
      <c r="K157" s="352" t="n">
        <v>8110</v>
      </c>
      <c r="L157" s="352" t="n"/>
      <c r="M157" s="355">
        <f>+(((J157-I157)-(K157-I157))/(K157-I157))*100</f>
        <v/>
      </c>
      <c r="N157" s="362" t="n"/>
      <c r="O157" s="358" t="n"/>
      <c r="P157" s="358" t="n"/>
      <c r="Q157" s="341" t="n"/>
      <c r="R157" s="341" t="n"/>
      <c r="S157" s="331">
        <f>+(((K157-I157)/1000)*1000)/10</f>
        <v/>
      </c>
      <c r="T157" s="332" t="n"/>
    </row>
    <row r="158" ht="15.75" customHeight="1" s="412">
      <c r="A158" s="333" t="n">
        <v>4953</v>
      </c>
      <c r="B158" s="334" t="n">
        <v>13</v>
      </c>
      <c r="C158" s="352" t="inlineStr">
        <is>
          <t>T117</t>
        </is>
      </c>
      <c r="D158" s="335" t="n">
        <v>5</v>
      </c>
      <c r="E158" s="335" t="n"/>
      <c r="F158" s="335" t="n"/>
      <c r="G158" s="352" t="n">
        <v>18</v>
      </c>
      <c r="H158" s="353" t="n">
        <v>43626</v>
      </c>
      <c r="I158" s="352" t="n">
        <v>5314</v>
      </c>
      <c r="J158" s="352" t="n">
        <v>8875</v>
      </c>
      <c r="K158" s="352" t="n">
        <v>7943</v>
      </c>
      <c r="L158" s="352" t="n">
        <v>12</v>
      </c>
      <c r="M158" s="355">
        <f>+(((J158-I158)-(K158-I158))/(K158-I158))*100</f>
        <v/>
      </c>
      <c r="N158" s="362" t="n"/>
      <c r="O158" s="357">
        <f>AVERAGE(M158:M159)</f>
        <v/>
      </c>
      <c r="P158" s="357">
        <f>_xlfn.STDEV.S(M158,M159)</f>
        <v/>
      </c>
      <c r="Q158" s="341" t="n"/>
      <c r="R158" s="341" t="n"/>
      <c r="S158" s="331">
        <f>+(((K158-I158)/1000)*1000)/10</f>
        <v/>
      </c>
      <c r="T158" s="332">
        <f>AVERAGE(S158:S159)</f>
        <v/>
      </c>
    </row>
    <row r="159" ht="15.75" customHeight="1" s="412">
      <c r="A159" s="333" t="n">
        <v>4954</v>
      </c>
      <c r="B159" s="334" t="n">
        <v>14</v>
      </c>
      <c r="C159" s="352" t="inlineStr">
        <is>
          <t>T117</t>
        </is>
      </c>
      <c r="D159" s="335" t="n">
        <v>6</v>
      </c>
      <c r="E159" s="335" t="n"/>
      <c r="F159" s="335" t="n"/>
      <c r="G159" s="352" t="n">
        <v>18</v>
      </c>
      <c r="H159" s="353" t="n">
        <v>43626</v>
      </c>
      <c r="I159" s="352" t="n">
        <v>5249</v>
      </c>
      <c r="J159" s="352" t="n">
        <v>8782</v>
      </c>
      <c r="K159" s="352" t="n">
        <v>7861</v>
      </c>
      <c r="L159" s="352" t="n"/>
      <c r="M159" s="355">
        <f>+(((J159-I159)-(K159-I159))/(K159-I159))*100</f>
        <v/>
      </c>
      <c r="N159" s="362" t="n"/>
      <c r="O159" s="358" t="n"/>
      <c r="P159" s="358" t="n"/>
      <c r="Q159" s="341" t="n"/>
      <c r="R159" s="341" t="n"/>
      <c r="S159" s="331">
        <f>+(((K159-I159)/1000)*1000)/10</f>
        <v/>
      </c>
      <c r="T159" s="332" t="n"/>
    </row>
    <row r="160" ht="15.75" customHeight="1" s="412">
      <c r="A160" s="333" t="n">
        <v>5785</v>
      </c>
      <c r="B160" s="334" t="n">
        <v>16</v>
      </c>
      <c r="C160" s="352" t="inlineStr">
        <is>
          <t>T117</t>
        </is>
      </c>
      <c r="D160" s="335" t="n">
        <v>7</v>
      </c>
      <c r="E160" s="335" t="n"/>
      <c r="F160" s="335" t="n"/>
      <c r="G160" s="352" t="n">
        <v>22</v>
      </c>
      <c r="H160" s="353" t="n">
        <v>43685</v>
      </c>
      <c r="I160" s="352" t="n">
        <v>5280</v>
      </c>
      <c r="J160" s="352" t="n">
        <v>8318</v>
      </c>
      <c r="K160" s="352" t="n">
        <v>7893</v>
      </c>
      <c r="L160" s="352" t="n">
        <v>10</v>
      </c>
      <c r="M160" s="355">
        <f>+(((J160-I160)-(K160-I160))/(K160-I160))*100</f>
        <v/>
      </c>
      <c r="N160" s="362" t="n"/>
      <c r="O160" s="357">
        <f>AVERAGE(M160:M161)</f>
        <v/>
      </c>
      <c r="P160" s="357">
        <f>_xlfn.STDEV.S(M160,M161)</f>
        <v/>
      </c>
      <c r="Q160" s="341" t="n"/>
      <c r="R160" s="341" t="n"/>
      <c r="S160" s="331">
        <f>+(((K160-I160)/1000)*1000)/10</f>
        <v/>
      </c>
      <c r="T160" s="332">
        <f>AVERAGE(S160:S161)</f>
        <v/>
      </c>
    </row>
    <row r="161" ht="15.75" customHeight="1" s="412">
      <c r="A161" s="333" t="n">
        <v>5786</v>
      </c>
      <c r="B161" s="334" t="n">
        <v>16</v>
      </c>
      <c r="C161" s="352" t="inlineStr">
        <is>
          <t>T117</t>
        </is>
      </c>
      <c r="D161" s="335" t="n">
        <v>8</v>
      </c>
      <c r="E161" s="335" t="n"/>
      <c r="F161" s="335" t="n"/>
      <c r="G161" s="352" t="n">
        <v>22</v>
      </c>
      <c r="H161" s="353" t="n">
        <v>43685</v>
      </c>
      <c r="I161" s="352" t="n">
        <v>5280</v>
      </c>
      <c r="J161" s="352" t="n">
        <v>8324</v>
      </c>
      <c r="K161" s="352" t="n">
        <v>7895</v>
      </c>
      <c r="L161" s="352" t="n"/>
      <c r="M161" s="355">
        <f>+(((J161-I161)-(K161-I161))/(K161-I161))*100</f>
        <v/>
      </c>
      <c r="N161" s="362" t="n"/>
      <c r="O161" s="358" t="n"/>
      <c r="P161" s="358" t="n"/>
      <c r="Q161" s="341" t="n"/>
      <c r="R161" s="341" t="n"/>
      <c r="S161" s="331">
        <f>+(((K161-I161)/1000)*1000)/10</f>
        <v/>
      </c>
      <c r="T161" s="332" t="n"/>
    </row>
    <row r="162" ht="15.75" customHeight="1" s="412">
      <c r="A162" s="333" t="n">
        <v>3641</v>
      </c>
      <c r="B162" s="334" t="n">
        <v>63</v>
      </c>
      <c r="C162" s="352" t="inlineStr">
        <is>
          <t>T118</t>
        </is>
      </c>
      <c r="D162" s="335" t="n">
        <v>9</v>
      </c>
      <c r="E162" s="335" t="n"/>
      <c r="F162" s="335" t="n"/>
      <c r="G162" s="352" t="n">
        <v>14</v>
      </c>
      <c r="H162" s="353" t="n">
        <v>43591</v>
      </c>
      <c r="I162" s="352" t="n">
        <v>5214</v>
      </c>
      <c r="J162" s="354" t="n">
        <v>9484</v>
      </c>
      <c r="K162" s="352" t="n">
        <v>8071</v>
      </c>
      <c r="L162" s="352" t="n">
        <v>2</v>
      </c>
      <c r="M162" s="355">
        <f>+(((J162-I162)-(K162-I162))/(K162-I162))*100</f>
        <v/>
      </c>
      <c r="N162" s="362" t="inlineStr">
        <is>
          <t>4/5</t>
        </is>
      </c>
      <c r="O162" s="357">
        <f>AVERAGE(M162:M163)</f>
        <v/>
      </c>
      <c r="P162" s="357">
        <f>_xlfn.STDEV.S(M162,M163)</f>
        <v/>
      </c>
      <c r="Q162" s="341" t="n">
        <v>3</v>
      </c>
      <c r="R162" s="341" t="n"/>
      <c r="S162" s="331">
        <f>+(((K162-I162)/1000)*1000)/10</f>
        <v/>
      </c>
      <c r="T162" s="332">
        <f>AVERAGE(S162:S163)</f>
        <v/>
      </c>
    </row>
    <row r="163" ht="15.75" customHeight="1" s="412">
      <c r="A163" s="333" t="n">
        <v>3642</v>
      </c>
      <c r="B163" s="334" t="n">
        <v>64</v>
      </c>
      <c r="C163" s="352" t="inlineStr">
        <is>
          <t>T118</t>
        </is>
      </c>
      <c r="D163" s="335" t="n">
        <v>10</v>
      </c>
      <c r="E163" s="335" t="n"/>
      <c r="F163" s="335" t="n"/>
      <c r="G163" s="352" t="n">
        <v>14</v>
      </c>
      <c r="H163" s="353" t="n">
        <v>43591</v>
      </c>
      <c r="I163" s="352" t="n">
        <v>5232</v>
      </c>
      <c r="J163" s="354" t="n">
        <v>9459</v>
      </c>
      <c r="K163" s="352" t="n">
        <v>8077</v>
      </c>
      <c r="L163" s="352" t="n"/>
      <c r="M163" s="355">
        <f>+(((J163-I163)-(K163-I163))/(K163-I163))*100</f>
        <v/>
      </c>
      <c r="N163" s="362" t="n"/>
      <c r="O163" s="358" t="n"/>
      <c r="P163" s="358" t="n"/>
      <c r="Q163" s="341" t="n"/>
      <c r="R163" s="341" t="n"/>
      <c r="S163" s="331">
        <f>+(((K163-I163)/1000)*1000)/10</f>
        <v/>
      </c>
      <c r="T163" s="332" t="n"/>
    </row>
    <row r="164" ht="15.75" customHeight="1" s="412">
      <c r="A164" s="333" t="n">
        <v>4309</v>
      </c>
      <c r="B164" s="334" t="n">
        <v>15</v>
      </c>
      <c r="C164" s="352" t="inlineStr">
        <is>
          <t>T118</t>
        </is>
      </c>
      <c r="D164" s="335" t="n">
        <v>1</v>
      </c>
      <c r="E164" s="335" t="n"/>
      <c r="F164" s="335" t="n"/>
      <c r="G164" s="352" t="n">
        <v>16</v>
      </c>
      <c r="H164" s="353" t="n">
        <v>43607</v>
      </c>
      <c r="I164" s="352" t="n">
        <v>5231</v>
      </c>
      <c r="J164" s="352" t="n">
        <v>8527</v>
      </c>
      <c r="K164" s="352" t="n">
        <v>7735</v>
      </c>
      <c r="L164" s="352" t="n">
        <v>2</v>
      </c>
      <c r="M164" s="355">
        <f>+(((J164-I164)-(K164-I164))/(K164-I164))*100</f>
        <v/>
      </c>
      <c r="N164" s="362" t="n"/>
      <c r="O164" s="357">
        <f>AVERAGE(M164:M165)</f>
        <v/>
      </c>
      <c r="P164" s="357">
        <f>_xlfn.STDEV.S(M164,M165)</f>
        <v/>
      </c>
      <c r="Q164" s="341" t="n"/>
      <c r="R164" s="341" t="n"/>
      <c r="S164" s="331">
        <f>+(((K164-I164)/1000)*1000)/10</f>
        <v/>
      </c>
      <c r="T164" s="332">
        <f>AVERAGE(S164:S165)</f>
        <v/>
      </c>
    </row>
    <row r="165" ht="15.75" customHeight="1" s="412">
      <c r="A165" s="333" t="n">
        <v>4310</v>
      </c>
      <c r="B165" s="334" t="n">
        <v>16</v>
      </c>
      <c r="C165" s="352" t="inlineStr">
        <is>
          <t>T118</t>
        </is>
      </c>
      <c r="D165" s="335" t="n">
        <v>2</v>
      </c>
      <c r="E165" s="335" t="n"/>
      <c r="F165" s="335" t="n"/>
      <c r="G165" s="352" t="n">
        <v>16</v>
      </c>
      <c r="H165" s="353" t="n">
        <v>43607</v>
      </c>
      <c r="I165" s="352" t="n">
        <v>5280</v>
      </c>
      <c r="J165" s="352" t="n">
        <v>8877</v>
      </c>
      <c r="K165" s="352" t="n">
        <v>7967</v>
      </c>
      <c r="L165" s="352" t="n"/>
      <c r="M165" s="355">
        <f>+(((J165-I165)-(K165-I165))/(K165-I165))*100</f>
        <v/>
      </c>
      <c r="N165" s="362" t="n"/>
      <c r="O165" s="358" t="n"/>
      <c r="P165" s="358" t="n"/>
      <c r="Q165" s="341" t="n"/>
      <c r="R165" s="341" t="n"/>
      <c r="S165" s="331">
        <f>+(((K165-I165)/1000)*1000)/10</f>
        <v/>
      </c>
      <c r="T165" s="332" t="n"/>
    </row>
    <row r="166" ht="15.75" customHeight="1" s="412">
      <c r="A166" s="333" t="n">
        <v>4955</v>
      </c>
      <c r="B166" s="334" t="n">
        <v>15</v>
      </c>
      <c r="C166" s="352" t="inlineStr">
        <is>
          <t>T118</t>
        </is>
      </c>
      <c r="D166" s="335" t="n">
        <v>3</v>
      </c>
      <c r="E166" s="335" t="n"/>
      <c r="F166" s="335" t="n"/>
      <c r="G166" s="352" t="n">
        <v>18</v>
      </c>
      <c r="H166" s="353" t="n">
        <v>43626</v>
      </c>
      <c r="I166" s="352" t="n">
        <v>5231</v>
      </c>
      <c r="J166" s="352" t="n">
        <v>9263</v>
      </c>
      <c r="K166" s="352" t="n">
        <v>8377</v>
      </c>
      <c r="L166" s="352" t="n">
        <v>5</v>
      </c>
      <c r="M166" s="355">
        <f>+(((J166-I166)-(K166-I166))/(K166-I166))*100</f>
        <v/>
      </c>
      <c r="N166" s="362" t="n"/>
      <c r="O166" s="357">
        <f>AVERAGE(M166:M167)</f>
        <v/>
      </c>
      <c r="P166" s="357">
        <f>_xlfn.STDEV.S(M166,M167)</f>
        <v/>
      </c>
      <c r="Q166" s="341" t="n"/>
      <c r="R166" s="341" t="n"/>
      <c r="S166" s="331">
        <f>+(((K166-I166)/1000)*1000)/10</f>
        <v/>
      </c>
      <c r="T166" s="332">
        <f>AVERAGE(S166:S167)</f>
        <v/>
      </c>
    </row>
    <row r="167" ht="15.75" customHeight="1" s="412">
      <c r="A167" s="333" t="n">
        <v>4956</v>
      </c>
      <c r="B167" s="334" t="n">
        <v>16</v>
      </c>
      <c r="C167" s="352" t="inlineStr">
        <is>
          <t>T118</t>
        </is>
      </c>
      <c r="D167" s="335" t="n">
        <v>4</v>
      </c>
      <c r="E167" s="335" t="n"/>
      <c r="F167" s="335" t="n"/>
      <c r="G167" s="352" t="n">
        <v>18</v>
      </c>
      <c r="H167" s="353" t="n">
        <v>43626</v>
      </c>
      <c r="I167" s="352" t="n">
        <v>5280</v>
      </c>
      <c r="J167" s="352" t="n">
        <v>9474</v>
      </c>
      <c r="K167" s="352" t="n">
        <v>8560</v>
      </c>
      <c r="L167" s="352" t="n"/>
      <c r="M167" s="355">
        <f>+(((J167-I167)-(K167-I167))/(K167-I167))*100</f>
        <v/>
      </c>
      <c r="N167" s="362" t="n"/>
      <c r="O167" s="358" t="n"/>
      <c r="P167" s="358" t="n"/>
      <c r="Q167" s="341" t="n"/>
      <c r="R167" s="341" t="n"/>
      <c r="S167" s="331">
        <f>+(((K167-I167)/1000)*1000)/10</f>
        <v/>
      </c>
      <c r="T167" s="332" t="n"/>
    </row>
    <row r="168" ht="15.75" customHeight="1" s="412">
      <c r="A168" s="333" t="n">
        <v>5563</v>
      </c>
      <c r="B168" s="334" t="n">
        <v>7</v>
      </c>
      <c r="C168" s="352" t="inlineStr">
        <is>
          <t>T118</t>
        </is>
      </c>
      <c r="D168" s="335" t="n">
        <v>5</v>
      </c>
      <c r="E168" s="335" t="n"/>
      <c r="F168" s="335" t="n"/>
      <c r="G168" s="352" t="n">
        <v>21</v>
      </c>
      <c r="H168" s="353" t="n">
        <v>43657</v>
      </c>
      <c r="I168" s="352" t="n">
        <v>5232</v>
      </c>
      <c r="J168" s="352" t="n">
        <v>8801</v>
      </c>
      <c r="K168" s="352" t="n">
        <v>8210</v>
      </c>
      <c r="L168" s="352" t="n">
        <v>5</v>
      </c>
      <c r="M168" s="355">
        <f>+(((J168-I168)-(K168-I168))/(K168-I168))*100</f>
        <v/>
      </c>
      <c r="N168" s="362" t="n"/>
      <c r="O168" s="357">
        <f>AVERAGE(M168:M169)</f>
        <v/>
      </c>
      <c r="P168" s="357">
        <f>_xlfn.STDEV.S(M168,M169)</f>
        <v/>
      </c>
      <c r="Q168" s="341" t="n"/>
      <c r="R168" s="341" t="n"/>
      <c r="S168" s="331">
        <f>+(((K168-I168)/1000)*1000)/10</f>
        <v/>
      </c>
      <c r="T168" s="332">
        <f>AVERAGE(S168:S169)</f>
        <v/>
      </c>
    </row>
    <row r="169" ht="15.75" customHeight="1" s="412">
      <c r="A169" s="333" t="n">
        <v>5564</v>
      </c>
      <c r="B169" s="334" t="n">
        <v>8</v>
      </c>
      <c r="C169" s="352" t="inlineStr">
        <is>
          <t>T118</t>
        </is>
      </c>
      <c r="D169" s="335" t="n">
        <v>6</v>
      </c>
      <c r="E169" s="335" t="n"/>
      <c r="F169" s="335" t="n"/>
      <c r="G169" s="352" t="n">
        <v>21</v>
      </c>
      <c r="H169" s="353" t="n">
        <v>43657</v>
      </c>
      <c r="I169" s="352" t="n">
        <v>5221</v>
      </c>
      <c r="J169" s="352" t="n">
        <v>8690</v>
      </c>
      <c r="K169" s="352" t="n">
        <v>8128</v>
      </c>
      <c r="L169" s="352" t="n"/>
      <c r="M169" s="355">
        <f>+(((J169-I169)-(K169-I169))/(K169-I169))*100</f>
        <v/>
      </c>
      <c r="N169" s="362" t="n"/>
      <c r="O169" s="358" t="n"/>
      <c r="P169" s="358" t="n"/>
      <c r="Q169" s="341" t="n"/>
      <c r="R169" s="341" t="n"/>
      <c r="S169" s="331">
        <f>+(((K169-I169)/1000)*1000)/10</f>
        <v/>
      </c>
      <c r="T169" s="332" t="n"/>
    </row>
    <row r="170" ht="15.75" customHeight="1" s="412">
      <c r="A170" s="333" t="n">
        <v>5787</v>
      </c>
      <c r="B170" s="334" t="n">
        <v>17</v>
      </c>
      <c r="C170" s="352" t="inlineStr">
        <is>
          <t>T118</t>
        </is>
      </c>
      <c r="D170" s="335" t="n">
        <v>7</v>
      </c>
      <c r="E170" s="335" t="n"/>
      <c r="F170" s="335" t="n"/>
      <c r="G170" s="352" t="n">
        <v>22</v>
      </c>
      <c r="H170" s="353" t="n">
        <v>43685</v>
      </c>
      <c r="I170" s="352" t="n">
        <v>5275</v>
      </c>
      <c r="J170" s="352" t="n">
        <v>8819</v>
      </c>
      <c r="K170" s="352" t="n">
        <v>8316</v>
      </c>
      <c r="L170" s="352" t="n">
        <v>7</v>
      </c>
      <c r="M170" s="355">
        <f>+(((J170-I170)-(K170-I170))/(K170-I170))*100</f>
        <v/>
      </c>
      <c r="N170" s="362" t="n"/>
      <c r="O170" s="357">
        <f>AVERAGE(M170:M171)</f>
        <v/>
      </c>
      <c r="P170" s="357">
        <f>_xlfn.STDEV.S(M170,M171)</f>
        <v/>
      </c>
      <c r="Q170" s="341" t="n"/>
      <c r="R170" s="341" t="n"/>
      <c r="S170" s="331">
        <f>+(((K170-I170)/1000)*1000)/10</f>
        <v/>
      </c>
      <c r="T170" s="332">
        <f>AVERAGE(S170:S171)</f>
        <v/>
      </c>
    </row>
    <row r="171" ht="15.75" customHeight="1" s="412">
      <c r="A171" s="333" t="n">
        <v>5788</v>
      </c>
      <c r="B171" s="334" t="n">
        <v>17</v>
      </c>
      <c r="C171" s="352" t="inlineStr">
        <is>
          <t>T118</t>
        </is>
      </c>
      <c r="D171" s="335" t="n">
        <v>8</v>
      </c>
      <c r="E171" s="335" t="n"/>
      <c r="F171" s="335" t="n"/>
      <c r="G171" s="352" t="n">
        <v>22</v>
      </c>
      <c r="H171" s="353" t="n">
        <v>43685</v>
      </c>
      <c r="I171" s="352" t="n">
        <v>5275</v>
      </c>
      <c r="J171" s="352" t="n">
        <v>8758</v>
      </c>
      <c r="K171" s="352" t="n">
        <v>8255</v>
      </c>
      <c r="L171" s="352" t="n"/>
      <c r="M171" s="355">
        <f>+(((J171-I171)-(K171-I171))/(K171-I171))*100</f>
        <v/>
      </c>
      <c r="N171" s="362" t="n"/>
      <c r="O171" s="358" t="n"/>
      <c r="P171" s="358" t="n"/>
      <c r="Q171" s="341" t="n"/>
      <c r="R171" s="341" t="n"/>
      <c r="S171" s="331">
        <f>+(((K171-I171)/1000)*1000)/10</f>
        <v/>
      </c>
      <c r="T171" s="332" t="n"/>
    </row>
    <row r="172" ht="15.75" customHeight="1" s="412">
      <c r="A172" s="333" t="n">
        <v>3643</v>
      </c>
      <c r="B172" s="334" t="n">
        <v>65</v>
      </c>
      <c r="C172" s="352" t="inlineStr">
        <is>
          <t>T119</t>
        </is>
      </c>
      <c r="D172" s="335" t="n">
        <v>1</v>
      </c>
      <c r="E172" s="335" t="n"/>
      <c r="F172" s="335" t="n"/>
      <c r="G172" s="352" t="n">
        <v>14</v>
      </c>
      <c r="H172" s="353" t="n">
        <v>43591</v>
      </c>
      <c r="I172" s="352" t="n">
        <v>5215</v>
      </c>
      <c r="J172" s="354" t="n">
        <v>9461</v>
      </c>
      <c r="K172" s="352" t="n">
        <v>7849</v>
      </c>
      <c r="L172" s="352" t="n">
        <v>2</v>
      </c>
      <c r="M172" s="355">
        <f>+(((J172-I172)-(K172-I172))/(K172-I172))*100</f>
        <v/>
      </c>
      <c r="N172" s="362" t="inlineStr">
        <is>
          <t>10/5</t>
        </is>
      </c>
      <c r="O172" s="357">
        <f>AVERAGE(M172:M173)</f>
        <v/>
      </c>
      <c r="P172" s="357">
        <f>_xlfn.STDEV.S(M172,M173)</f>
        <v/>
      </c>
      <c r="Q172" s="341" t="n">
        <v>3</v>
      </c>
      <c r="R172" s="341" t="n"/>
      <c r="S172" s="331">
        <f>+(((K172-I172)/1000)*1000)/10</f>
        <v/>
      </c>
      <c r="T172" s="332">
        <f>AVERAGE(S172:S173)</f>
        <v/>
      </c>
    </row>
    <row r="173" ht="15.75" customHeight="1" s="412">
      <c r="A173" s="333" t="n">
        <v>3644</v>
      </c>
      <c r="B173" s="334" t="n">
        <v>66</v>
      </c>
      <c r="C173" s="352" t="inlineStr">
        <is>
          <t>T119</t>
        </is>
      </c>
      <c r="D173" s="335" t="n">
        <v>2</v>
      </c>
      <c r="E173" s="335" t="n"/>
      <c r="F173" s="335" t="n"/>
      <c r="G173" s="352" t="n">
        <v>14</v>
      </c>
      <c r="H173" s="353" t="n">
        <v>43591</v>
      </c>
      <c r="I173" s="352" t="n">
        <v>5279</v>
      </c>
      <c r="J173" s="354" t="n">
        <v>9581</v>
      </c>
      <c r="K173" s="352" t="n">
        <v>7988</v>
      </c>
      <c r="L173" s="352" t="n"/>
      <c r="M173" s="355">
        <f>+(((J173-I173)-(K173-I173))/(K173-I173))*100</f>
        <v/>
      </c>
      <c r="N173" s="362" t="n"/>
      <c r="O173" s="358" t="n"/>
      <c r="P173" s="358" t="n"/>
      <c r="Q173" s="341" t="n"/>
      <c r="R173" s="341" t="n"/>
      <c r="S173" s="331">
        <f>+(((K173-I173)/1000)*1000)/10</f>
        <v/>
      </c>
      <c r="T173" s="332" t="n"/>
    </row>
    <row r="174" ht="15.75" customHeight="1" s="412">
      <c r="A174" s="333" t="n">
        <v>4311</v>
      </c>
      <c r="B174" s="334" t="n">
        <v>17</v>
      </c>
      <c r="C174" s="352" t="inlineStr">
        <is>
          <t>T119</t>
        </is>
      </c>
      <c r="D174" s="335" t="n">
        <v>3</v>
      </c>
      <c r="E174" s="335" t="n"/>
      <c r="F174" s="335" t="n"/>
      <c r="G174" s="352" t="n">
        <v>16</v>
      </c>
      <c r="H174" s="353" t="n">
        <v>43607</v>
      </c>
      <c r="I174" s="352" t="n">
        <v>5275</v>
      </c>
      <c r="J174" s="352" t="n">
        <v>8225</v>
      </c>
      <c r="K174" s="352" t="n">
        <v>7474</v>
      </c>
      <c r="L174" s="352" t="n">
        <v>2</v>
      </c>
      <c r="M174" s="355">
        <f>+(((J174-I174)-(K174-I174))/(K174-I174))*100</f>
        <v/>
      </c>
      <c r="N174" s="362" t="n"/>
      <c r="O174" s="357">
        <f>AVERAGE(M174:M175)</f>
        <v/>
      </c>
      <c r="P174" s="357">
        <f>_xlfn.STDEV.S(M174,M175)</f>
        <v/>
      </c>
      <c r="Q174" s="341" t="n"/>
      <c r="R174" s="341" t="n"/>
      <c r="S174" s="331">
        <f>+(((K174-I174)/1000)*1000)/10</f>
        <v/>
      </c>
      <c r="T174" s="332">
        <f>AVERAGE(S174:S175)</f>
        <v/>
      </c>
    </row>
    <row r="175" ht="15.75" customHeight="1" s="412">
      <c r="A175" s="333" t="n">
        <v>4312</v>
      </c>
      <c r="B175" s="334" t="n">
        <v>18</v>
      </c>
      <c r="C175" s="352" t="inlineStr">
        <is>
          <t>T119</t>
        </is>
      </c>
      <c r="D175" s="335" t="n">
        <v>4</v>
      </c>
      <c r="E175" s="335" t="n"/>
      <c r="F175" s="335" t="n"/>
      <c r="G175" s="352" t="n">
        <v>16</v>
      </c>
      <c r="H175" s="353" t="n">
        <v>43607</v>
      </c>
      <c r="I175" s="352" t="n">
        <v>5205</v>
      </c>
      <c r="J175" s="352" t="n">
        <v>8000</v>
      </c>
      <c r="K175" s="352" t="n">
        <v>7299</v>
      </c>
      <c r="L175" s="352" t="n"/>
      <c r="M175" s="355">
        <f>+(((J175-I175)-(K175-I175))/(K175-I175))*100</f>
        <v/>
      </c>
      <c r="N175" s="362" t="n"/>
      <c r="O175" s="358" t="n"/>
      <c r="P175" s="358" t="n"/>
      <c r="Q175" s="341" t="n"/>
      <c r="R175" s="341" t="n"/>
      <c r="S175" s="331">
        <f>+(((K175-I175)/1000)*1000)/10</f>
        <v/>
      </c>
      <c r="T175" s="332" t="n"/>
    </row>
    <row r="176" ht="15.75" customHeight="1" s="412">
      <c r="A176" s="333" t="n">
        <v>4957</v>
      </c>
      <c r="B176" s="334" t="n">
        <v>17</v>
      </c>
      <c r="C176" s="352" t="inlineStr">
        <is>
          <t>T119</t>
        </is>
      </c>
      <c r="D176" s="335" t="n">
        <v>5</v>
      </c>
      <c r="E176" s="335" t="n"/>
      <c r="F176" s="335" t="n"/>
      <c r="G176" s="352" t="n">
        <v>18</v>
      </c>
      <c r="H176" s="353" t="n">
        <v>43626</v>
      </c>
      <c r="I176" s="352" t="n">
        <v>5275</v>
      </c>
      <c r="J176" s="352" t="n">
        <v>9667</v>
      </c>
      <c r="K176" s="352" t="n">
        <v>8576</v>
      </c>
      <c r="L176" s="352" t="n">
        <v>7</v>
      </c>
      <c r="M176" s="355">
        <f>+(((J176-I176)-(K176-I176))/(K176-I176))*100</f>
        <v/>
      </c>
      <c r="N176" s="362" t="n"/>
      <c r="O176" s="357">
        <f>AVERAGE(M176:M177)</f>
        <v/>
      </c>
      <c r="P176" s="357">
        <f>_xlfn.STDEV.S(M176,M177)</f>
        <v/>
      </c>
      <c r="Q176" s="341" t="n"/>
      <c r="R176" s="341" t="n"/>
      <c r="S176" s="331">
        <f>+(((K176-I176)/1000)*1000)/10</f>
        <v/>
      </c>
      <c r="T176" s="332">
        <f>AVERAGE(S176:S177)</f>
        <v/>
      </c>
    </row>
    <row r="177" ht="15.75" customHeight="1" s="412">
      <c r="A177" s="333" t="n">
        <v>4958</v>
      </c>
      <c r="B177" s="334" t="n">
        <v>18</v>
      </c>
      <c r="C177" s="352" t="inlineStr">
        <is>
          <t>T119</t>
        </is>
      </c>
      <c r="D177" s="335" t="n">
        <v>6</v>
      </c>
      <c r="E177" s="335" t="n"/>
      <c r="F177" s="335" t="n"/>
      <c r="G177" s="352" t="n">
        <v>18</v>
      </c>
      <c r="H177" s="353" t="n">
        <v>43626</v>
      </c>
      <c r="I177" s="352" t="n">
        <v>5205</v>
      </c>
      <c r="J177" s="352" t="n">
        <v>9221</v>
      </c>
      <c r="K177" s="352" t="n">
        <v>8217</v>
      </c>
      <c r="L177" s="352" t="n"/>
      <c r="M177" s="355">
        <f>+(((J177-I177)-(K177-I177))/(K177-I177))*100</f>
        <v/>
      </c>
      <c r="N177" s="362" t="n"/>
      <c r="O177" s="358" t="n"/>
      <c r="P177" s="358" t="n"/>
      <c r="Q177" s="341" t="n"/>
      <c r="R177" s="341" t="n"/>
      <c r="S177" s="331">
        <f>+(((K177-I177)/1000)*1000)/10</f>
        <v/>
      </c>
      <c r="T177" s="332" t="n"/>
    </row>
    <row r="178" ht="15.75" customHeight="1" s="412">
      <c r="A178" s="333" t="n">
        <v>5789</v>
      </c>
      <c r="B178" s="334" t="n">
        <v>18</v>
      </c>
      <c r="C178" s="352" t="inlineStr">
        <is>
          <t>T119</t>
        </is>
      </c>
      <c r="D178" s="335" t="n">
        <v>7</v>
      </c>
      <c r="E178" s="335" t="n"/>
      <c r="F178" s="335" t="n"/>
      <c r="G178" s="352" t="n">
        <v>22</v>
      </c>
      <c r="H178" s="353" t="n">
        <v>43685</v>
      </c>
      <c r="I178" s="352" t="n">
        <v>5205</v>
      </c>
      <c r="J178" s="352" t="n">
        <v>8907</v>
      </c>
      <c r="K178" s="352" t="n">
        <v>8388</v>
      </c>
      <c r="L178" s="352" t="n">
        <v>7</v>
      </c>
      <c r="M178" s="355">
        <f>+(((J178-I178)-(K178-I178))/(K178-I178))*100</f>
        <v/>
      </c>
      <c r="N178" s="362" t="n"/>
      <c r="O178" s="357">
        <f>AVERAGE(M178:M179)</f>
        <v/>
      </c>
      <c r="P178" s="357">
        <f>_xlfn.STDEV.S(M178,M179)</f>
        <v/>
      </c>
      <c r="Q178" s="341" t="n"/>
      <c r="R178" s="341" t="n"/>
      <c r="S178" s="331">
        <f>+(((K178-I178)/1000)*1000)/10</f>
        <v/>
      </c>
      <c r="T178" s="332">
        <f>AVERAGE(S178:S179)</f>
        <v/>
      </c>
    </row>
    <row r="179" ht="15.75" customHeight="1" s="412">
      <c r="A179" s="333" t="n">
        <v>5790</v>
      </c>
      <c r="B179" s="334" t="n">
        <v>18</v>
      </c>
      <c r="C179" s="352" t="inlineStr">
        <is>
          <t>T119</t>
        </is>
      </c>
      <c r="D179" s="335" t="n">
        <v>8</v>
      </c>
      <c r="E179" s="335" t="n"/>
      <c r="F179" s="335" t="n"/>
      <c r="G179" s="352" t="n">
        <v>22</v>
      </c>
      <c r="H179" s="353" t="n">
        <v>43685</v>
      </c>
      <c r="I179" s="352" t="n">
        <v>5205</v>
      </c>
      <c r="J179" s="352" t="n">
        <v>8844</v>
      </c>
      <c r="K179" s="352" t="n">
        <v>8314</v>
      </c>
      <c r="L179" s="352" t="n"/>
      <c r="M179" s="355">
        <f>+(((J179-I179)-(K179-I179))/(K179-I179))*100</f>
        <v/>
      </c>
      <c r="N179" s="362" t="n"/>
      <c r="O179" s="358" t="n"/>
      <c r="P179" s="358" t="n"/>
      <c r="Q179" s="341" t="n"/>
      <c r="R179" s="341" t="n"/>
      <c r="S179" s="331">
        <f>+(((K179-I179)/1000)*1000)/10</f>
        <v/>
      </c>
      <c r="T179" s="332" t="n"/>
    </row>
    <row r="180" ht="15.75" customHeight="1" s="412">
      <c r="A180" s="333" t="n">
        <v>3645</v>
      </c>
      <c r="B180" s="334" t="n">
        <v>67</v>
      </c>
      <c r="C180" s="352" t="inlineStr">
        <is>
          <t>T120</t>
        </is>
      </c>
      <c r="D180" s="335" t="n">
        <v>1</v>
      </c>
      <c r="E180" s="335" t="n"/>
      <c r="F180" s="335" t="n"/>
      <c r="G180" s="352" t="n">
        <v>14</v>
      </c>
      <c r="H180" s="353" t="n">
        <v>43591</v>
      </c>
      <c r="I180" s="352" t="n">
        <v>5217</v>
      </c>
      <c r="J180" s="354" t="n">
        <v>8047</v>
      </c>
      <c r="K180" s="352" t="n">
        <v>7041</v>
      </c>
      <c r="L180" s="352" t="n">
        <v>2</v>
      </c>
      <c r="M180" s="355">
        <f>+(((J180-I180)-(K180-I180))/(K180-I180))*100</f>
        <v/>
      </c>
      <c r="N180" s="362" t="inlineStr">
        <is>
          <t>1/2</t>
        </is>
      </c>
      <c r="O180" s="357">
        <f>AVERAGE(M180:M181)</f>
        <v/>
      </c>
      <c r="P180" s="357">
        <f>_xlfn.STDEV.S(M180,M181)</f>
        <v/>
      </c>
      <c r="Q180" s="341" t="n">
        <v>3</v>
      </c>
      <c r="R180" s="341" t="n"/>
      <c r="S180" s="331">
        <f>+(((K180-I180)/1000)*1000)/10</f>
        <v/>
      </c>
      <c r="T180" s="332">
        <f>AVERAGE(S180:S181)</f>
        <v/>
      </c>
    </row>
    <row r="181" ht="15.75" customHeight="1" s="412">
      <c r="A181" s="333" t="n">
        <v>3646</v>
      </c>
      <c r="B181" s="334" t="n">
        <v>68</v>
      </c>
      <c r="C181" s="352" t="inlineStr">
        <is>
          <t>T120</t>
        </is>
      </c>
      <c r="D181" s="335" t="n">
        <v>2</v>
      </c>
      <c r="E181" s="335" t="n"/>
      <c r="F181" s="335" t="n"/>
      <c r="G181" s="352" t="n">
        <v>14</v>
      </c>
      <c r="H181" s="353" t="n">
        <v>43591</v>
      </c>
      <c r="I181" s="352" t="n">
        <v>5288</v>
      </c>
      <c r="J181" s="354" t="n">
        <v>8188</v>
      </c>
      <c r="K181" s="352" t="n">
        <v>7122</v>
      </c>
      <c r="L181" s="352" t="n"/>
      <c r="M181" s="355">
        <f>+(((J181-I181)-(K181-I181))/(K181-I181))*100</f>
        <v/>
      </c>
      <c r="N181" s="362" t="n"/>
      <c r="O181" s="358" t="n"/>
      <c r="P181" s="358" t="n"/>
      <c r="Q181" s="341" t="n"/>
      <c r="R181" s="341" t="n"/>
      <c r="S181" s="331">
        <f>+(((K181-I181)/1000)*1000)/10</f>
        <v/>
      </c>
      <c r="T181" s="332" t="n"/>
    </row>
    <row r="182" ht="15.75" customHeight="1" s="412">
      <c r="A182" s="333" t="n">
        <v>4313</v>
      </c>
      <c r="B182" s="334" t="n">
        <v>19</v>
      </c>
      <c r="C182" s="352" t="inlineStr">
        <is>
          <t>T120</t>
        </is>
      </c>
      <c r="D182" s="335" t="n">
        <v>3</v>
      </c>
      <c r="E182" s="335" t="n"/>
      <c r="F182" s="335" t="n"/>
      <c r="G182" s="352" t="n">
        <v>16</v>
      </c>
      <c r="H182" s="353" t="n">
        <v>43607</v>
      </c>
      <c r="I182" s="352" t="n">
        <v>5229</v>
      </c>
      <c r="J182" s="352" t="n">
        <v>7992</v>
      </c>
      <c r="K182" s="352" t="n">
        <v>7261</v>
      </c>
      <c r="L182" s="352" t="n">
        <v>2</v>
      </c>
      <c r="M182" s="355">
        <f>+(((J182-I182)-(K182-I182))/(K182-I182))*100</f>
        <v/>
      </c>
      <c r="N182" s="362" t="inlineStr">
        <is>
          <t>MF</t>
        </is>
      </c>
      <c r="O182" s="357">
        <f>AVERAGE(M182:M183)</f>
        <v/>
      </c>
      <c r="P182" s="357">
        <f>_xlfn.STDEV.S(M182,M183)</f>
        <v/>
      </c>
      <c r="Q182" s="341" t="n"/>
      <c r="R182" s="341" t="n"/>
      <c r="S182" s="331">
        <f>+(((K182-I182)/1000)*1000)/10</f>
        <v/>
      </c>
      <c r="T182" s="332">
        <f>AVERAGE(S182:S183)</f>
        <v/>
      </c>
    </row>
    <row r="183" ht="15.75" customHeight="1" s="412">
      <c r="A183" s="333" t="n">
        <v>4314</v>
      </c>
      <c r="B183" s="334" t="n">
        <v>20</v>
      </c>
      <c r="C183" s="352" t="inlineStr">
        <is>
          <t>T120</t>
        </is>
      </c>
      <c r="D183" s="335" t="n">
        <v>4</v>
      </c>
      <c r="E183" s="335" t="n"/>
      <c r="F183" s="335" t="n"/>
      <c r="G183" s="352" t="n">
        <v>16</v>
      </c>
      <c r="H183" s="353" t="n">
        <v>43607</v>
      </c>
      <c r="I183" s="352" t="n">
        <v>5190</v>
      </c>
      <c r="J183" s="352" t="n">
        <v>8100</v>
      </c>
      <c r="K183" s="352" t="n">
        <v>7339</v>
      </c>
      <c r="L183" s="352" t="n"/>
      <c r="M183" s="355">
        <f>+(((J183-I183)-(K183-I183))/(K183-I183))*100</f>
        <v/>
      </c>
      <c r="N183" s="362" t="n"/>
      <c r="O183" s="358" t="n"/>
      <c r="P183" s="358" t="n"/>
      <c r="Q183" s="341" t="n"/>
      <c r="R183" s="341" t="n"/>
      <c r="S183" s="331">
        <f>+(((K183-I183)/1000)*1000)/10</f>
        <v/>
      </c>
      <c r="T183" s="332" t="n"/>
    </row>
    <row r="184" ht="15.75" customHeight="1" s="412">
      <c r="A184" s="333" t="n">
        <v>4959</v>
      </c>
      <c r="B184" s="334" t="n">
        <v>19</v>
      </c>
      <c r="C184" s="352" t="inlineStr">
        <is>
          <t>T120</t>
        </is>
      </c>
      <c r="D184" s="335" t="n">
        <v>5</v>
      </c>
      <c r="E184" s="335" t="n"/>
      <c r="F184" s="335" t="n"/>
      <c r="G184" s="352" t="n">
        <v>18</v>
      </c>
      <c r="H184" s="353" t="n">
        <v>43626</v>
      </c>
      <c r="I184" s="352" t="n">
        <v>5229</v>
      </c>
      <c r="J184" s="352" t="n">
        <v>8105</v>
      </c>
      <c r="K184" s="352" t="n">
        <v>7390</v>
      </c>
      <c r="L184" s="352" t="n">
        <v>9</v>
      </c>
      <c r="M184" s="355">
        <f>+(((J184-I184)-(K184-I184))/(K184-I184))*100</f>
        <v/>
      </c>
      <c r="N184" s="362" t="n"/>
      <c r="O184" s="357">
        <f>AVERAGE(M184:M185)</f>
        <v/>
      </c>
      <c r="P184" s="357">
        <f>_xlfn.STDEV.S(M184,M185)</f>
        <v/>
      </c>
      <c r="Q184" s="341" t="n"/>
      <c r="R184" s="341" t="n"/>
      <c r="S184" s="331">
        <f>+(((K184-I184)/1000)*1000)/10</f>
        <v/>
      </c>
      <c r="T184" s="332">
        <f>AVERAGE(S184:S185)</f>
        <v/>
      </c>
    </row>
    <row r="185" ht="15.75" customHeight="1" s="412">
      <c r="A185" s="333" t="n">
        <v>4960</v>
      </c>
      <c r="B185" s="334" t="n">
        <v>20</v>
      </c>
      <c r="C185" s="352" t="inlineStr">
        <is>
          <t>T120</t>
        </is>
      </c>
      <c r="D185" s="335" t="n">
        <v>6</v>
      </c>
      <c r="E185" s="335" t="n"/>
      <c r="F185" s="335" t="n"/>
      <c r="G185" s="352" t="n">
        <v>18</v>
      </c>
      <c r="H185" s="353" t="n">
        <v>43626</v>
      </c>
      <c r="I185" s="352" t="n">
        <v>5190</v>
      </c>
      <c r="J185" s="352" t="n">
        <v>7996</v>
      </c>
      <c r="K185" s="352" t="n">
        <v>7284</v>
      </c>
      <c r="L185" s="352" t="n"/>
      <c r="M185" s="355">
        <f>+(((J185-I185)-(K185-I185))/(K185-I185))*100</f>
        <v/>
      </c>
      <c r="N185" s="362" t="n"/>
      <c r="O185" s="358" t="n"/>
      <c r="P185" s="358" t="n"/>
      <c r="Q185" s="341" t="n"/>
      <c r="R185" s="341" t="n"/>
      <c r="S185" s="331">
        <f>+(((K185-I185)/1000)*1000)/10</f>
        <v/>
      </c>
      <c r="T185" s="332" t="n"/>
    </row>
    <row r="186" ht="15.75" customHeight="1" s="412">
      <c r="A186" s="333" t="n">
        <v>5791</v>
      </c>
      <c r="B186" s="334" t="n">
        <v>19</v>
      </c>
      <c r="C186" s="352" t="inlineStr">
        <is>
          <t>T120</t>
        </is>
      </c>
      <c r="D186" s="335" t="n">
        <v>7</v>
      </c>
      <c r="E186" s="335" t="n"/>
      <c r="F186" s="335" t="n"/>
      <c r="G186" s="352" t="n">
        <v>22</v>
      </c>
      <c r="H186" s="353" t="n">
        <v>43685</v>
      </c>
      <c r="I186" s="352" t="n">
        <v>5229</v>
      </c>
      <c r="J186" s="352" t="n">
        <v>7325</v>
      </c>
      <c r="K186" s="352" t="n">
        <v>7032</v>
      </c>
      <c r="L186" s="352" t="n">
        <v>11</v>
      </c>
      <c r="M186" s="355">
        <f>+(((J186-I186)-(K186-I186))/(K186-I186))*100</f>
        <v/>
      </c>
      <c r="N186" s="362" t="n"/>
      <c r="O186" s="357">
        <f>AVERAGE(M186:M187)</f>
        <v/>
      </c>
      <c r="P186" s="357">
        <f>_xlfn.STDEV.S(M186,M187)</f>
        <v/>
      </c>
      <c r="Q186" s="341" t="n"/>
      <c r="R186" s="341" t="n"/>
      <c r="S186" s="331">
        <f>+(((K186-I186)/1000)*1000)/10</f>
        <v/>
      </c>
      <c r="T186" s="332">
        <f>AVERAGE(S186:S187)</f>
        <v/>
      </c>
    </row>
    <row r="187" ht="15.75" customHeight="1" s="412">
      <c r="A187" s="333" t="n">
        <v>5792</v>
      </c>
      <c r="B187" s="334" t="n">
        <v>19</v>
      </c>
      <c r="C187" s="352" t="inlineStr">
        <is>
          <t>T120</t>
        </is>
      </c>
      <c r="D187" s="335" t="n">
        <v>8</v>
      </c>
      <c r="E187" s="335" t="n"/>
      <c r="F187" s="335" t="n"/>
      <c r="G187" s="352" t="n">
        <v>22</v>
      </c>
      <c r="H187" s="353" t="n">
        <v>43685</v>
      </c>
      <c r="I187" s="352" t="n">
        <v>5229</v>
      </c>
      <c r="J187" s="352" t="n">
        <v>7450</v>
      </c>
      <c r="K187" s="352" t="n">
        <v>7145</v>
      </c>
      <c r="L187" s="352" t="n"/>
      <c r="M187" s="355">
        <f>+(((J187-I187)-(K187-I187))/(K187-I187))*100</f>
        <v/>
      </c>
      <c r="N187" s="362" t="n"/>
      <c r="O187" s="358" t="n"/>
      <c r="P187" s="358" t="n"/>
      <c r="Q187" s="341" t="n"/>
      <c r="R187" s="341" t="n"/>
      <c r="S187" s="331">
        <f>+(((K187-I187)/1000)*1000)/10</f>
        <v/>
      </c>
      <c r="T187" s="332" t="n"/>
    </row>
    <row r="188" ht="15.75" customHeight="1" s="412">
      <c r="A188" s="333" t="n">
        <v>3263</v>
      </c>
      <c r="B188" s="334" t="n">
        <v>19</v>
      </c>
      <c r="C188" s="352" t="inlineStr">
        <is>
          <t>T121</t>
        </is>
      </c>
      <c r="D188" s="335" t="n">
        <v>1</v>
      </c>
      <c r="E188" s="335" t="n"/>
      <c r="F188" s="335" t="n"/>
      <c r="G188" s="352" t="n">
        <v>13</v>
      </c>
      <c r="H188" s="353" t="n">
        <v>43587</v>
      </c>
      <c r="I188" s="352" t="n">
        <v>5229</v>
      </c>
      <c r="J188" s="352" t="n">
        <v>7929</v>
      </c>
      <c r="K188" s="352" t="n">
        <v>7235</v>
      </c>
      <c r="L188" s="352" t="n">
        <v>1</v>
      </c>
      <c r="M188" s="355">
        <f>+(((J188-I188)-(K188-I188))/(K188-I188))*100</f>
        <v/>
      </c>
      <c r="N188" s="362" t="inlineStr">
        <is>
          <t>MF</t>
        </is>
      </c>
      <c r="O188" s="357">
        <f>AVERAGE(M188:M189)</f>
        <v/>
      </c>
      <c r="P188" s="357">
        <f>_xlfn.STDEV.S(M188,M189)</f>
        <v/>
      </c>
      <c r="Q188" s="341" t="n">
        <v>2</v>
      </c>
      <c r="R188" s="341" t="n"/>
      <c r="S188" s="331">
        <f>+(((K188-I188)/1000)*1000)/10</f>
        <v/>
      </c>
      <c r="T188" s="332">
        <f>AVERAGE(S188:S189)</f>
        <v/>
      </c>
    </row>
    <row r="189" ht="15.75" customHeight="1" s="412">
      <c r="A189" s="333" t="n">
        <v>3264</v>
      </c>
      <c r="B189" s="334" t="n">
        <v>20</v>
      </c>
      <c r="C189" s="352" t="inlineStr">
        <is>
          <t>T121</t>
        </is>
      </c>
      <c r="D189" s="335" t="n">
        <v>2</v>
      </c>
      <c r="E189" s="335" t="n"/>
      <c r="F189" s="335" t="n"/>
      <c r="G189" s="352" t="n">
        <v>13</v>
      </c>
      <c r="H189" s="353" t="n">
        <v>43587</v>
      </c>
      <c r="I189" s="352" t="n">
        <v>5190</v>
      </c>
      <c r="J189" s="352" t="n">
        <v>7919</v>
      </c>
      <c r="K189" s="352" t="n">
        <v>7184</v>
      </c>
      <c r="L189" s="352" t="n"/>
      <c r="M189" s="355">
        <f>+(((J189-I189)-(K189-I189))/(K189-I189))*100</f>
        <v/>
      </c>
      <c r="N189" s="362" t="n"/>
      <c r="O189" s="358" t="n"/>
      <c r="P189" s="358" t="n"/>
      <c r="Q189" s="341" t="n"/>
      <c r="R189" s="341" t="n"/>
      <c r="S189" s="331">
        <f>+(((K189-I189)/1000)*1000)/10</f>
        <v/>
      </c>
      <c r="T189" s="332" t="n"/>
    </row>
    <row r="190" ht="15.75" customHeight="1" s="412">
      <c r="A190" s="333" t="n">
        <v>3989</v>
      </c>
      <c r="B190" s="334" t="n">
        <v>19</v>
      </c>
      <c r="C190" s="352" t="inlineStr">
        <is>
          <t>T121</t>
        </is>
      </c>
      <c r="D190" s="335" t="n">
        <v>3</v>
      </c>
      <c r="E190" s="335" t="n"/>
      <c r="F190" s="335" t="n"/>
      <c r="G190" s="352" t="n">
        <v>15</v>
      </c>
      <c r="H190" s="353" t="n">
        <v>43599</v>
      </c>
      <c r="I190" s="352" t="n">
        <v>5229</v>
      </c>
      <c r="J190" s="352" t="n">
        <v>7681</v>
      </c>
      <c r="K190" s="352" t="n">
        <v>6994</v>
      </c>
      <c r="L190" s="352" t="n"/>
      <c r="M190" s="355">
        <f>+(((J190-I190)-(K190-I190))/(K190-I190))*100</f>
        <v/>
      </c>
      <c r="N190" s="355" t="n"/>
      <c r="O190" s="357">
        <f>AVERAGE(M190:M191)</f>
        <v/>
      </c>
      <c r="P190" s="357">
        <f>_xlfn.STDEV.S(M190,M191)</f>
        <v/>
      </c>
      <c r="Q190" s="341" t="n"/>
      <c r="R190" s="341" t="n"/>
      <c r="S190" s="331">
        <f>+(((K190-I190)/1000)*1000)/10</f>
        <v/>
      </c>
      <c r="T190" s="332">
        <f>AVERAGE(S190:S191)</f>
        <v/>
      </c>
    </row>
    <row r="191" ht="15.75" customHeight="1" s="412">
      <c r="A191" s="333" t="n">
        <v>3990</v>
      </c>
      <c r="B191" s="334" t="n">
        <v>20</v>
      </c>
      <c r="C191" s="352" t="inlineStr">
        <is>
          <t>T121</t>
        </is>
      </c>
      <c r="D191" s="335" t="n">
        <v>4</v>
      </c>
      <c r="E191" s="335" t="n"/>
      <c r="F191" s="335" t="n"/>
      <c r="G191" s="352" t="n">
        <v>15</v>
      </c>
      <c r="H191" s="353" t="n">
        <v>43599</v>
      </c>
      <c r="I191" s="352" t="n">
        <v>5190</v>
      </c>
      <c r="J191" s="352" t="n">
        <v>7651</v>
      </c>
      <c r="K191" s="352" t="n">
        <v>6964</v>
      </c>
      <c r="L191" s="352" t="n"/>
      <c r="M191" s="355">
        <f>+(((J191-I191)-(K191-I191))/(K191-I191))*100</f>
        <v/>
      </c>
      <c r="N191" s="355" t="n"/>
      <c r="O191" s="358" t="n"/>
      <c r="P191" s="358" t="n"/>
      <c r="Q191" s="341" t="n"/>
      <c r="R191" s="341" t="n"/>
      <c r="S191" s="331">
        <f>+(((K191-I191)/1000)*1000)/10</f>
        <v/>
      </c>
      <c r="T191" s="332" t="n"/>
    </row>
    <row r="192" ht="15.75" customHeight="1" s="412">
      <c r="A192" s="333" t="n">
        <v>4635</v>
      </c>
      <c r="B192" s="334" t="n">
        <v>19</v>
      </c>
      <c r="C192" s="352" t="inlineStr">
        <is>
          <t>T121</t>
        </is>
      </c>
      <c r="D192" s="335" t="n">
        <v>5</v>
      </c>
      <c r="E192" s="335" t="n"/>
      <c r="F192" s="335" t="n"/>
      <c r="G192" s="352" t="n">
        <v>17</v>
      </c>
      <c r="H192" s="353" t="n">
        <v>43619</v>
      </c>
      <c r="I192" s="352" t="n">
        <v>5229</v>
      </c>
      <c r="J192" s="352" t="n">
        <v>8201</v>
      </c>
      <c r="K192" s="352" t="n">
        <v>7460</v>
      </c>
      <c r="L192" s="352" t="n"/>
      <c r="M192" s="355">
        <f>+(((J192-I192)-(K192-I192))/(K192-I192))*100</f>
        <v/>
      </c>
      <c r="N192" s="362" t="n"/>
      <c r="O192" s="357">
        <f>AVERAGE(M192:M193)</f>
        <v/>
      </c>
      <c r="P192" s="357">
        <f>_xlfn.STDEV.S(M192,M193)</f>
        <v/>
      </c>
      <c r="Q192" s="341" t="n"/>
      <c r="R192" s="341" t="n"/>
      <c r="S192" s="331">
        <f>+(((K192-I192)/1000)*1000)/10</f>
        <v/>
      </c>
      <c r="T192" s="332">
        <f>AVERAGE(S192:S193)</f>
        <v/>
      </c>
    </row>
    <row r="193" ht="15.75" customHeight="1" s="412">
      <c r="A193" s="333" t="n">
        <v>4636</v>
      </c>
      <c r="B193" s="334" t="n">
        <v>20</v>
      </c>
      <c r="C193" s="352" t="inlineStr">
        <is>
          <t>T121</t>
        </is>
      </c>
      <c r="D193" s="335" t="n">
        <v>6</v>
      </c>
      <c r="E193" s="335" t="n"/>
      <c r="F193" s="335" t="n"/>
      <c r="G193" s="352" t="n">
        <v>17</v>
      </c>
      <c r="H193" s="353" t="n">
        <v>43619</v>
      </c>
      <c r="I193" s="352" t="n">
        <v>5190</v>
      </c>
      <c r="J193" s="352" t="n">
        <v>8296</v>
      </c>
      <c r="K193" s="352" t="n">
        <v>7512</v>
      </c>
      <c r="L193" s="352" t="n"/>
      <c r="M193" s="355">
        <f>+(((J193-I193)-(K193-I193))/(K193-I193))*100</f>
        <v/>
      </c>
      <c r="N193" s="362" t="n"/>
      <c r="O193" s="358" t="n"/>
      <c r="P193" s="358" t="n"/>
      <c r="Q193" s="341" t="n"/>
      <c r="R193" s="341" t="n"/>
      <c r="S193" s="331">
        <f>+(((K193-I193)/1000)*1000)/10</f>
        <v/>
      </c>
      <c r="T193" s="332" t="n"/>
    </row>
    <row r="194" ht="15.75" customHeight="1" s="412">
      <c r="A194" s="333" t="n">
        <v>5793</v>
      </c>
      <c r="B194" s="334" t="n">
        <v>20</v>
      </c>
      <c r="C194" s="352" t="inlineStr">
        <is>
          <t>T121</t>
        </is>
      </c>
      <c r="D194" s="335" t="n">
        <v>7</v>
      </c>
      <c r="E194" s="335" t="n"/>
      <c r="F194" s="335" t="n"/>
      <c r="G194" s="352" t="n">
        <v>22</v>
      </c>
      <c r="H194" s="353" t="n">
        <v>43685</v>
      </c>
      <c r="I194" s="352" t="n">
        <v>5190</v>
      </c>
      <c r="J194" s="352" t="n">
        <v>7442</v>
      </c>
      <c r="K194" s="352" t="n">
        <v>7120</v>
      </c>
      <c r="L194" s="352" t="n">
        <v>5</v>
      </c>
      <c r="M194" s="355">
        <f>+(((J194-I194)-(K194-I194))/(K194-I194))*100</f>
        <v/>
      </c>
      <c r="N194" s="362" t="n"/>
      <c r="O194" s="357">
        <f>AVERAGE(M194:M195)</f>
        <v/>
      </c>
      <c r="P194" s="357">
        <f>_xlfn.STDEV.S(M194,M195)</f>
        <v/>
      </c>
      <c r="Q194" s="341" t="n"/>
      <c r="R194" s="341" t="n"/>
      <c r="S194" s="331">
        <f>+(((K194-I194)/1000)*1000)/10</f>
        <v/>
      </c>
      <c r="T194" s="332">
        <f>AVERAGE(S194:S195)</f>
        <v/>
      </c>
    </row>
    <row r="195" ht="15.75" customHeight="1" s="412">
      <c r="A195" s="333" t="n">
        <v>5794</v>
      </c>
      <c r="B195" s="334" t="n">
        <v>20</v>
      </c>
      <c r="C195" s="352" t="inlineStr">
        <is>
          <t>T121</t>
        </is>
      </c>
      <c r="D195" s="335" t="n">
        <v>8</v>
      </c>
      <c r="E195" s="335" t="n"/>
      <c r="F195" s="335" t="n"/>
      <c r="G195" s="352" t="n">
        <v>22</v>
      </c>
      <c r="H195" s="353" t="n">
        <v>43685</v>
      </c>
      <c r="I195" s="352" t="n">
        <v>5190</v>
      </c>
      <c r="J195" s="352" t="n">
        <v>7390</v>
      </c>
      <c r="K195" s="352" t="n">
        <v>7075</v>
      </c>
      <c r="L195" s="352" t="n"/>
      <c r="M195" s="355">
        <f>+(((J195-I195)-(K195-I195))/(K195-I195))*100</f>
        <v/>
      </c>
      <c r="N195" s="362" t="n"/>
      <c r="O195" s="358" t="n"/>
      <c r="P195" s="358" t="n"/>
      <c r="Q195" s="341" t="n"/>
      <c r="R195" s="341" t="n"/>
      <c r="S195" s="331">
        <f>+(((K195-I195)/1000)*1000)/10</f>
        <v/>
      </c>
      <c r="T195" s="332" t="n"/>
    </row>
    <row r="196" ht="15.75" customHeight="1" s="412">
      <c r="A196" s="333" t="n">
        <v>3647</v>
      </c>
      <c r="B196" s="334" t="n">
        <v>69</v>
      </c>
      <c r="C196" s="352" t="inlineStr">
        <is>
          <t>T122</t>
        </is>
      </c>
      <c r="D196" s="335" t="n">
        <v>1</v>
      </c>
      <c r="E196" s="335" t="n"/>
      <c r="F196" s="335" t="n"/>
      <c r="G196" s="352" t="n">
        <v>14</v>
      </c>
      <c r="H196" s="353" t="n">
        <v>43591</v>
      </c>
      <c r="I196" s="352" t="n">
        <v>5248</v>
      </c>
      <c r="J196" s="354" t="n">
        <v>8441</v>
      </c>
      <c r="K196" s="352" t="n">
        <v>7475</v>
      </c>
      <c r="L196" s="352" t="n">
        <v>2</v>
      </c>
      <c r="M196" s="355">
        <f>+(((J196-I196)-(K196-I196))/(K196-I196))*100</f>
        <v/>
      </c>
      <c r="N196" s="362" t="inlineStr">
        <is>
          <t>2/5</t>
        </is>
      </c>
      <c r="O196" s="357">
        <f>AVERAGE(M196:M197)</f>
        <v/>
      </c>
      <c r="P196" s="357">
        <f>_xlfn.STDEV.S(M196,M197)</f>
        <v/>
      </c>
      <c r="Q196" s="341" t="n">
        <v>3</v>
      </c>
      <c r="R196" s="341" t="n"/>
      <c r="S196" s="331">
        <f>+(((K196-I196)/1000)*1000)/10</f>
        <v/>
      </c>
      <c r="T196" s="332">
        <f>AVERAGE(S196:S197)</f>
        <v/>
      </c>
    </row>
    <row r="197" ht="15.75" customHeight="1" s="412">
      <c r="A197" s="333" t="n">
        <v>3648</v>
      </c>
      <c r="B197" s="334" t="n">
        <v>70</v>
      </c>
      <c r="C197" s="352" t="inlineStr">
        <is>
          <t>T122</t>
        </is>
      </c>
      <c r="D197" s="335" t="n">
        <v>2</v>
      </c>
      <c r="E197" s="335" t="n"/>
      <c r="F197" s="335" t="n"/>
      <c r="G197" s="352" t="n">
        <v>14</v>
      </c>
      <c r="H197" s="353" t="n">
        <v>43591</v>
      </c>
      <c r="I197" s="352" t="n">
        <v>5266</v>
      </c>
      <c r="J197" s="354" t="n">
        <v>8383</v>
      </c>
      <c r="K197" s="352" t="n">
        <v>7434</v>
      </c>
      <c r="L197" s="352" t="n"/>
      <c r="M197" s="355">
        <f>+(((J197-I197)-(K197-I197))/(K197-I197))*100</f>
        <v/>
      </c>
      <c r="N197" s="362" t="n"/>
      <c r="O197" s="358" t="n"/>
      <c r="P197" s="358" t="n"/>
      <c r="Q197" s="341" t="n"/>
      <c r="R197" s="341" t="n"/>
      <c r="S197" s="331">
        <f>+(((K197-I197)/1000)*1000)/10</f>
        <v/>
      </c>
      <c r="T197" s="332" t="n"/>
    </row>
    <row r="198" ht="15.75" customHeight="1" s="412">
      <c r="A198" s="333" t="n">
        <v>4315</v>
      </c>
      <c r="B198" s="334" t="n">
        <v>21</v>
      </c>
      <c r="C198" s="352" t="inlineStr">
        <is>
          <t>T122</t>
        </is>
      </c>
      <c r="D198" s="335" t="n">
        <v>3</v>
      </c>
      <c r="E198" s="335" t="n"/>
      <c r="F198" s="335" t="n"/>
      <c r="G198" s="352" t="n">
        <v>16</v>
      </c>
      <c r="H198" s="353" t="n">
        <v>43607</v>
      </c>
      <c r="I198" s="352" t="n">
        <v>5224</v>
      </c>
      <c r="J198" s="352" t="n">
        <v>8351</v>
      </c>
      <c r="K198" s="352" t="n">
        <v>7622</v>
      </c>
      <c r="L198" s="352" t="n">
        <v>2</v>
      </c>
      <c r="M198" s="355">
        <f>+(((J198-I198)-(K198-I198))/(K198-I198))*100</f>
        <v/>
      </c>
      <c r="N198" s="362" t="n"/>
      <c r="O198" s="357">
        <f>AVERAGE(M198:M199)</f>
        <v/>
      </c>
      <c r="P198" s="357">
        <f>_xlfn.STDEV.S(M198,M199)</f>
        <v/>
      </c>
      <c r="Q198" s="341" t="n"/>
      <c r="R198" s="341" t="n"/>
      <c r="S198" s="331">
        <f>+(((K198-I198)/1000)*1000)/10</f>
        <v/>
      </c>
      <c r="T198" s="332">
        <f>AVERAGE(S198:S199)</f>
        <v/>
      </c>
    </row>
    <row r="199" ht="15.75" customHeight="1" s="412">
      <c r="A199" s="333" t="n">
        <v>4316</v>
      </c>
      <c r="B199" s="334" t="n">
        <v>22</v>
      </c>
      <c r="C199" s="352" t="inlineStr">
        <is>
          <t>T122</t>
        </is>
      </c>
      <c r="D199" s="335" t="n">
        <v>4</v>
      </c>
      <c r="E199" s="335" t="n"/>
      <c r="F199" s="335" t="n"/>
      <c r="G199" s="352" t="n">
        <v>16</v>
      </c>
      <c r="H199" s="353" t="n">
        <v>43607</v>
      </c>
      <c r="I199" s="352" t="n">
        <v>5276</v>
      </c>
      <c r="J199" s="352" t="n">
        <v>8561</v>
      </c>
      <c r="K199" s="352" t="n">
        <v>7825</v>
      </c>
      <c r="L199" s="352" t="n"/>
      <c r="M199" s="355">
        <f>+(((J199-I199)-(K199-I199))/(K199-I199))*100</f>
        <v/>
      </c>
      <c r="N199" s="362" t="n"/>
      <c r="O199" s="358" t="n"/>
      <c r="P199" s="358" t="n"/>
      <c r="Q199" s="341" t="n"/>
      <c r="R199" s="341" t="n"/>
      <c r="S199" s="331">
        <f>+(((K199-I199)/1000)*1000)/10</f>
        <v/>
      </c>
      <c r="T199" s="332" t="n"/>
    </row>
    <row r="200" ht="15.75" customHeight="1" s="412">
      <c r="A200" s="333" t="n">
        <v>4961</v>
      </c>
      <c r="B200" s="334" t="n">
        <v>21</v>
      </c>
      <c r="C200" s="352" t="inlineStr">
        <is>
          <t>T122</t>
        </is>
      </c>
      <c r="D200" s="335" t="n">
        <v>5</v>
      </c>
      <c r="E200" s="335" t="n"/>
      <c r="F200" s="335" t="n"/>
      <c r="G200" s="352" t="n">
        <v>18</v>
      </c>
      <c r="H200" s="353" t="n">
        <v>43626</v>
      </c>
      <c r="I200" s="352" t="n">
        <v>5224</v>
      </c>
      <c r="J200" s="352" t="n">
        <v>7539</v>
      </c>
      <c r="K200" s="352" t="n">
        <v>7012</v>
      </c>
      <c r="L200" s="352" t="n">
        <v>7</v>
      </c>
      <c r="M200" s="355">
        <f>+(((J200-I200)-(K200-I200))/(K200-I200))*100</f>
        <v/>
      </c>
      <c r="N200" s="362" t="n"/>
      <c r="O200" s="357">
        <f>AVERAGE(M200:M201)</f>
        <v/>
      </c>
      <c r="P200" s="357">
        <f>_xlfn.STDEV.S(M200,M201)</f>
        <v/>
      </c>
      <c r="Q200" s="341" t="n"/>
      <c r="R200" s="341" t="n"/>
      <c r="S200" s="331">
        <f>+(((K200-I200)/1000)*1000)/10</f>
        <v/>
      </c>
      <c r="T200" s="332">
        <f>AVERAGE(S200:S201)</f>
        <v/>
      </c>
    </row>
    <row r="201" ht="15.75" customHeight="1" s="412">
      <c r="A201" s="333" t="n">
        <v>4962</v>
      </c>
      <c r="B201" s="334" t="n">
        <v>22</v>
      </c>
      <c r="C201" s="352" t="inlineStr">
        <is>
          <t>T122</t>
        </is>
      </c>
      <c r="D201" s="335" t="n">
        <v>6</v>
      </c>
      <c r="E201" s="335" t="n"/>
      <c r="F201" s="335" t="n"/>
      <c r="G201" s="352" t="n">
        <v>18</v>
      </c>
      <c r="H201" s="353" t="n">
        <v>43626</v>
      </c>
      <c r="I201" s="352" t="n">
        <v>5276</v>
      </c>
      <c r="J201" s="352" t="n">
        <v>7670</v>
      </c>
      <c r="K201" s="352" t="n">
        <v>7127</v>
      </c>
      <c r="L201" s="352" t="n"/>
      <c r="M201" s="355">
        <f>+(((J201-I201)-(K201-I201))/(K201-I201))*100</f>
        <v/>
      </c>
      <c r="N201" s="362" t="n"/>
      <c r="O201" s="358" t="n"/>
      <c r="P201" s="358" t="n"/>
      <c r="Q201" s="341" t="n"/>
      <c r="R201" s="341" t="n"/>
      <c r="S201" s="331">
        <f>+(((K201-I201)/1000)*1000)/10</f>
        <v/>
      </c>
      <c r="T201" s="332" t="n"/>
    </row>
    <row r="202" ht="15.75" customHeight="1" s="412">
      <c r="A202" s="333" t="n">
        <v>5795</v>
      </c>
      <c r="B202" s="334" t="n">
        <v>21</v>
      </c>
      <c r="C202" s="352" t="inlineStr">
        <is>
          <t>T122</t>
        </is>
      </c>
      <c r="D202" s="335" t="n">
        <v>7</v>
      </c>
      <c r="E202" s="335" t="n"/>
      <c r="F202" s="335" t="n"/>
      <c r="G202" s="352" t="n">
        <v>22</v>
      </c>
      <c r="H202" s="353" t="n">
        <v>43685</v>
      </c>
      <c r="I202" s="352" t="n">
        <v>5224</v>
      </c>
      <c r="J202" s="352" t="n">
        <v>8164</v>
      </c>
      <c r="K202" s="352" t="n">
        <v>7753</v>
      </c>
      <c r="L202" s="352" t="n">
        <v>7</v>
      </c>
      <c r="M202" s="355">
        <f>+(((J202-I202)-(K202-I202))/(K202-I202))*100</f>
        <v/>
      </c>
      <c r="N202" s="362" t="n"/>
      <c r="O202" s="357">
        <f>AVERAGE(M202:M203)</f>
        <v/>
      </c>
      <c r="P202" s="357">
        <f>_xlfn.STDEV.S(M202,M203)</f>
        <v/>
      </c>
      <c r="Q202" s="341" t="n"/>
      <c r="R202" s="341" t="n"/>
      <c r="S202" s="331">
        <f>+(((K202-I202)/1000)*1000)/10</f>
        <v/>
      </c>
      <c r="T202" s="332">
        <f>AVERAGE(S202:S203)</f>
        <v/>
      </c>
    </row>
    <row r="203" ht="15.75" customHeight="1" s="412">
      <c r="A203" s="333" t="n">
        <v>5796</v>
      </c>
      <c r="B203" s="334" t="n">
        <v>21</v>
      </c>
      <c r="C203" s="352" t="inlineStr">
        <is>
          <t>T122</t>
        </is>
      </c>
      <c r="D203" s="335" t="n">
        <v>8</v>
      </c>
      <c r="E203" s="335" t="n"/>
      <c r="F203" s="335" t="n"/>
      <c r="G203" s="352" t="n">
        <v>22</v>
      </c>
      <c r="H203" s="353" t="n">
        <v>43685</v>
      </c>
      <c r="I203" s="352" t="n">
        <v>5224</v>
      </c>
      <c r="J203" s="352" t="n">
        <v>8170</v>
      </c>
      <c r="K203" s="352" t="n">
        <v>7757</v>
      </c>
      <c r="L203" s="352" t="n"/>
      <c r="M203" s="355">
        <f>+(((J203-I203)-(K203-I203))/(K203-I203))*100</f>
        <v/>
      </c>
      <c r="N203" s="362" t="n"/>
      <c r="O203" s="358" t="n"/>
      <c r="P203" s="358" t="n"/>
      <c r="Q203" s="341" t="n"/>
      <c r="R203" s="341" t="n"/>
      <c r="S203" s="331">
        <f>+(((K203-I203)/1000)*1000)/10</f>
        <v/>
      </c>
      <c r="T203" s="332" t="n"/>
    </row>
    <row r="204" ht="15.75" customHeight="1" s="412">
      <c r="A204" s="333" t="n">
        <v>2919</v>
      </c>
      <c r="B204" s="334" t="n">
        <v>3</v>
      </c>
      <c r="C204" s="352" t="inlineStr">
        <is>
          <t>T123</t>
        </is>
      </c>
      <c r="D204" s="335" t="n">
        <v>1</v>
      </c>
      <c r="E204" s="335" t="n"/>
      <c r="F204" s="335" t="n"/>
      <c r="G204" s="352" t="n">
        <v>11</v>
      </c>
      <c r="H204" s="353" t="n">
        <v>43571</v>
      </c>
      <c r="I204" s="354" t="n">
        <v>5258</v>
      </c>
      <c r="J204" s="352" t="n">
        <v>9247</v>
      </c>
      <c r="K204" s="352" t="n">
        <v>7889</v>
      </c>
      <c r="L204" s="352" t="n">
        <v>2</v>
      </c>
      <c r="M204" s="355">
        <f>+(((J204-I204)-(K204-I204))/(K204-I204))*100</f>
        <v/>
      </c>
      <c r="N204" s="362" t="inlineStr">
        <is>
          <t>MF</t>
        </is>
      </c>
      <c r="O204" s="357">
        <f>AVERAGE(M204:M205)</f>
        <v/>
      </c>
      <c r="P204" s="357">
        <f>_xlfn.STDEV.S(M204,M205)</f>
        <v/>
      </c>
      <c r="Q204" s="341" t="n">
        <v>3</v>
      </c>
      <c r="R204" s="341" t="n"/>
      <c r="S204" s="331">
        <f>+(((K204-I204)/1000)*1000)/10</f>
        <v/>
      </c>
      <c r="T204" s="332">
        <f>AVERAGE(S204:S205)</f>
        <v/>
      </c>
    </row>
    <row r="205" ht="15.75" customHeight="1" s="412">
      <c r="A205" s="333" t="n">
        <v>2920</v>
      </c>
      <c r="B205" s="334" t="n">
        <v>4</v>
      </c>
      <c r="C205" s="352" t="inlineStr">
        <is>
          <t>T123</t>
        </is>
      </c>
      <c r="D205" s="335" t="n">
        <v>2</v>
      </c>
      <c r="E205" s="335" t="n"/>
      <c r="F205" s="335" t="n"/>
      <c r="G205" s="352" t="n">
        <v>11</v>
      </c>
      <c r="H205" s="353" t="n">
        <v>43571</v>
      </c>
      <c r="I205" s="354" t="n">
        <v>5259</v>
      </c>
      <c r="J205" s="352" t="n">
        <v>9030</v>
      </c>
      <c r="K205" s="352" t="n">
        <v>7741</v>
      </c>
      <c r="L205" s="352" t="n"/>
      <c r="M205" s="355">
        <f>+(((J205-I205)-(K205-I205))/(K205-I205))*100</f>
        <v/>
      </c>
      <c r="N205" s="362" t="n"/>
      <c r="O205" s="358" t="n"/>
      <c r="P205" s="358" t="n"/>
      <c r="Q205" s="341" t="n"/>
      <c r="R205" s="341" t="n"/>
      <c r="S205" s="331">
        <f>+(((K205-I205)/1000)*1000)/10</f>
        <v/>
      </c>
      <c r="T205" s="332" t="n"/>
    </row>
    <row r="206" ht="15.75" customHeight="1" s="412">
      <c r="A206" s="333" t="n">
        <v>3649</v>
      </c>
      <c r="B206" s="334" t="n">
        <v>71</v>
      </c>
      <c r="C206" s="352" t="inlineStr">
        <is>
          <t>T123</t>
        </is>
      </c>
      <c r="D206" s="335" t="n">
        <v>3</v>
      </c>
      <c r="E206" s="335" t="n"/>
      <c r="F206" s="335" t="n"/>
      <c r="G206" s="352" t="n">
        <v>14</v>
      </c>
      <c r="H206" s="353" t="n">
        <v>43591</v>
      </c>
      <c r="I206" s="352" t="n">
        <v>5256</v>
      </c>
      <c r="J206" s="354" t="n">
        <v>10029</v>
      </c>
      <c r="K206" s="352" t="n">
        <v>8556</v>
      </c>
      <c r="L206" s="352" t="n"/>
      <c r="M206" s="355">
        <f>+(((J206-I206)-(K206-I206))/(K206-I206))*100</f>
        <v/>
      </c>
      <c r="N206" s="362" t="inlineStr">
        <is>
          <t>26/4</t>
        </is>
      </c>
      <c r="O206" s="357">
        <f>AVERAGE(M206:M207)</f>
        <v/>
      </c>
      <c r="P206" s="357">
        <f>_xlfn.STDEV.S(M206,M207)</f>
        <v/>
      </c>
      <c r="Q206" s="341" t="n"/>
      <c r="R206" s="341" t="n"/>
      <c r="S206" s="331">
        <f>+(((K206-I206)/1000)*1000)/10</f>
        <v/>
      </c>
      <c r="T206" s="332">
        <f>AVERAGE(S206:S207)</f>
        <v/>
      </c>
    </row>
    <row r="207" ht="15.75" customHeight="1" s="412">
      <c r="A207" s="333" t="n">
        <v>3650</v>
      </c>
      <c r="B207" s="334" t="n">
        <v>72</v>
      </c>
      <c r="C207" s="352" t="inlineStr">
        <is>
          <t>T123</t>
        </is>
      </c>
      <c r="D207" s="335" t="n">
        <v>4</v>
      </c>
      <c r="E207" s="335" t="n"/>
      <c r="F207" s="335" t="n"/>
      <c r="G207" s="352" t="n">
        <v>14</v>
      </c>
      <c r="H207" s="353" t="n">
        <v>43591</v>
      </c>
      <c r="I207" s="352" t="n">
        <v>5223</v>
      </c>
      <c r="J207" s="354" t="n">
        <v>10046</v>
      </c>
      <c r="K207" s="352" t="n">
        <v>8450</v>
      </c>
      <c r="L207" s="352" t="n"/>
      <c r="M207" s="355">
        <f>+(((J207-I207)-(K207-I207))/(K207-I207))*100</f>
        <v/>
      </c>
      <c r="N207" s="362" t="n"/>
      <c r="O207" s="358" t="n"/>
      <c r="P207" s="358" t="n"/>
      <c r="Q207" s="341" t="n"/>
      <c r="R207" s="341" t="n"/>
      <c r="S207" s="331">
        <f>+(((K207-I207)/1000)*1000)/10</f>
        <v/>
      </c>
      <c r="T207" s="332" t="n"/>
    </row>
    <row r="208" ht="15.75" customHeight="1" s="412">
      <c r="A208" s="333" t="n">
        <v>4317</v>
      </c>
      <c r="B208" s="334" t="n">
        <v>23</v>
      </c>
      <c r="C208" s="352" t="inlineStr">
        <is>
          <t>T123</t>
        </is>
      </c>
      <c r="D208" s="335" t="n">
        <v>5</v>
      </c>
      <c r="E208" s="335" t="n"/>
      <c r="F208" s="335" t="n"/>
      <c r="G208" s="352" t="n">
        <v>16</v>
      </c>
      <c r="H208" s="353" t="n">
        <v>43607</v>
      </c>
      <c r="I208" s="352" t="n">
        <v>5261</v>
      </c>
      <c r="J208" s="352" t="n">
        <v>8447</v>
      </c>
      <c r="K208" s="352" t="n">
        <v>7808</v>
      </c>
      <c r="L208" s="352" t="n">
        <v>2</v>
      </c>
      <c r="M208" s="355">
        <f>+(((J208-I208)-(K208-I208))/(K208-I208))*100</f>
        <v/>
      </c>
      <c r="N208" s="362" t="n"/>
      <c r="O208" s="357">
        <f>AVERAGE(M208:M209)</f>
        <v/>
      </c>
      <c r="P208" s="357">
        <f>_xlfn.STDEV.S(M208,M209)</f>
        <v/>
      </c>
      <c r="Q208" s="341" t="n"/>
      <c r="R208" s="341" t="n"/>
      <c r="S208" s="331">
        <f>+(((K208-I208)/1000)*1000)/10</f>
        <v/>
      </c>
      <c r="T208" s="332">
        <f>AVERAGE(S208:S209)</f>
        <v/>
      </c>
    </row>
    <row r="209" ht="15.75" customHeight="1" s="412">
      <c r="A209" s="333" t="n">
        <v>4318</v>
      </c>
      <c r="B209" s="334" t="n">
        <v>24</v>
      </c>
      <c r="C209" s="352" t="inlineStr">
        <is>
          <t>T123</t>
        </is>
      </c>
      <c r="D209" s="335" t="n">
        <v>6</v>
      </c>
      <c r="E209" s="335" t="n"/>
      <c r="F209" s="335" t="n"/>
      <c r="G209" s="352" t="n">
        <v>16</v>
      </c>
      <c r="H209" s="353" t="n">
        <v>43607</v>
      </c>
      <c r="I209" s="352" t="n">
        <v>5196</v>
      </c>
      <c r="J209" s="352" t="n">
        <v>8287</v>
      </c>
      <c r="K209" s="352" t="n">
        <v>7659</v>
      </c>
      <c r="L209" s="352" t="n"/>
      <c r="M209" s="355">
        <f>+(((J209-I209)-(K209-I209))/(K209-I209))*100</f>
        <v/>
      </c>
      <c r="N209" s="362" t="n"/>
      <c r="O209" s="358" t="n"/>
      <c r="P209" s="358" t="n"/>
      <c r="Q209" s="341" t="n"/>
      <c r="R209" s="341" t="n"/>
      <c r="S209" s="331">
        <f>+(((K209-I209)/1000)*1000)/10</f>
        <v/>
      </c>
      <c r="T209" s="332" t="n"/>
    </row>
    <row r="210" ht="15.75" customHeight="1" s="412">
      <c r="A210" s="333" t="n">
        <v>4963</v>
      </c>
      <c r="B210" s="334" t="n">
        <v>23</v>
      </c>
      <c r="C210" s="352" t="inlineStr">
        <is>
          <t>T123</t>
        </is>
      </c>
      <c r="D210" s="335" t="n">
        <v>7</v>
      </c>
      <c r="E210" s="335" t="n"/>
      <c r="F210" s="335" t="n"/>
      <c r="G210" s="352" t="n">
        <v>18</v>
      </c>
      <c r="H210" s="353" t="n">
        <v>43626</v>
      </c>
      <c r="I210" s="352" t="n">
        <v>5261</v>
      </c>
      <c r="J210" s="352" t="n">
        <v>8529</v>
      </c>
      <c r="K210" s="352" t="n">
        <v>7727</v>
      </c>
      <c r="L210" s="352" t="n">
        <v>7</v>
      </c>
      <c r="M210" s="355">
        <f>+(((J210-I210)-(K210-I210))/(K210-I210))*100</f>
        <v/>
      </c>
      <c r="N210" s="362" t="n"/>
      <c r="O210" s="357">
        <f>AVERAGE(M210:M211)</f>
        <v/>
      </c>
      <c r="P210" s="357">
        <f>_xlfn.STDEV.S(M210,M211)</f>
        <v/>
      </c>
      <c r="Q210" s="341" t="n"/>
      <c r="R210" s="341" t="n"/>
      <c r="S210" s="331">
        <f>+(((K210-I210)/1000)*1000)/10</f>
        <v/>
      </c>
      <c r="T210" s="332">
        <f>AVERAGE(S210:S211)</f>
        <v/>
      </c>
    </row>
    <row r="211" ht="15.75" customHeight="1" s="412">
      <c r="A211" s="333" t="n">
        <v>4964</v>
      </c>
      <c r="B211" s="334" t="n">
        <v>24</v>
      </c>
      <c r="C211" s="352" t="inlineStr">
        <is>
          <t>T123</t>
        </is>
      </c>
      <c r="D211" s="335" t="n">
        <v>8</v>
      </c>
      <c r="E211" s="335" t="n"/>
      <c r="F211" s="335" t="n"/>
      <c r="G211" s="352" t="n">
        <v>18</v>
      </c>
      <c r="H211" s="353" t="n">
        <v>43626</v>
      </c>
      <c r="I211" s="352" t="n">
        <v>5196</v>
      </c>
      <c r="J211" s="352" t="n">
        <v>8386</v>
      </c>
      <c r="K211" s="352" t="n">
        <v>7602</v>
      </c>
      <c r="L211" s="352" t="n"/>
      <c r="M211" s="355">
        <f>+(((J211-I211)-(K211-I211))/(K211-I211))*100</f>
        <v/>
      </c>
      <c r="N211" s="362" t="n"/>
      <c r="O211" s="358" t="n"/>
      <c r="P211" s="358" t="n"/>
      <c r="Q211" s="341" t="n"/>
      <c r="R211" s="341" t="n"/>
      <c r="S211" s="331">
        <f>+(((K211-I211)/1000)*1000)/10</f>
        <v/>
      </c>
      <c r="T211" s="332" t="n"/>
    </row>
    <row r="212" ht="15.75" customHeight="1" s="412">
      <c r="A212" s="333" t="n">
        <v>5797</v>
      </c>
      <c r="B212" s="334" t="n">
        <v>22</v>
      </c>
      <c r="C212" s="352" t="inlineStr">
        <is>
          <t>T123</t>
        </is>
      </c>
      <c r="D212" s="335" t="n">
        <v>9</v>
      </c>
      <c r="E212" s="335" t="n"/>
      <c r="F212" s="335" t="n"/>
      <c r="G212" s="352" t="n">
        <v>22</v>
      </c>
      <c r="H212" s="353" t="n">
        <v>43685</v>
      </c>
      <c r="I212" s="352" t="n">
        <v>5276</v>
      </c>
      <c r="J212" s="352" t="n">
        <v>8843</v>
      </c>
      <c r="K212" s="352" t="n">
        <v>8347</v>
      </c>
      <c r="L212" s="352" t="n">
        <v>5</v>
      </c>
      <c r="M212" s="355">
        <f>+(((J212-I212)-(K212-I212))/(K212-I212))*100</f>
        <v/>
      </c>
      <c r="N212" s="362" t="n"/>
      <c r="O212" s="357">
        <f>AVERAGE(M212:M213)</f>
        <v/>
      </c>
      <c r="P212" s="357">
        <f>_xlfn.STDEV.S(M212,M213)</f>
        <v/>
      </c>
      <c r="Q212" s="341" t="n"/>
      <c r="R212" s="341" t="n"/>
      <c r="S212" s="331">
        <f>+(((K212-I212)/1000)*1000)/10</f>
        <v/>
      </c>
      <c r="T212" s="332">
        <f>AVERAGE(S212:S213)</f>
        <v/>
      </c>
    </row>
    <row r="213" ht="15.75" customHeight="1" s="412">
      <c r="A213" s="333" t="n">
        <v>5798</v>
      </c>
      <c r="B213" s="334" t="n">
        <v>22</v>
      </c>
      <c r="C213" s="352" t="inlineStr">
        <is>
          <t>T123</t>
        </is>
      </c>
      <c r="D213" s="335" t="n">
        <v>10</v>
      </c>
      <c r="E213" s="335" t="n"/>
      <c r="F213" s="335" t="n"/>
      <c r="G213" s="352" t="n">
        <v>22</v>
      </c>
      <c r="H213" s="353" t="n">
        <v>43685</v>
      </c>
      <c r="I213" s="352" t="n">
        <v>5276</v>
      </c>
      <c r="J213" s="352" t="n">
        <v>8476</v>
      </c>
      <c r="K213" s="352" t="n">
        <v>8026</v>
      </c>
      <c r="L213" s="352" t="n"/>
      <c r="M213" s="355">
        <f>+(((J213-I213)-(K213-I213))/(K213-I213))*100</f>
        <v/>
      </c>
      <c r="N213" s="362" t="n"/>
      <c r="O213" s="358" t="n"/>
      <c r="P213" s="358" t="n"/>
      <c r="Q213" s="341" t="n"/>
      <c r="R213" s="341" t="n"/>
      <c r="S213" s="331">
        <f>+(((K213-I213)/1000)*1000)/10</f>
        <v/>
      </c>
      <c r="T213" s="332" t="n"/>
    </row>
    <row r="214" ht="15.75" customHeight="1" s="412">
      <c r="A214" s="333" t="n">
        <v>3265</v>
      </c>
      <c r="B214" s="334" t="n">
        <v>21</v>
      </c>
      <c r="C214" s="352" t="inlineStr">
        <is>
          <t>T124</t>
        </is>
      </c>
      <c r="D214" s="335" t="n">
        <v>1</v>
      </c>
      <c r="E214" s="335" t="n"/>
      <c r="F214" s="335" t="n"/>
      <c r="G214" s="352" t="n">
        <v>13</v>
      </c>
      <c r="H214" s="353" t="n">
        <v>43587</v>
      </c>
      <c r="I214" s="352" t="n">
        <v>5224</v>
      </c>
      <c r="J214" s="352" t="n">
        <v>9155</v>
      </c>
      <c r="K214" s="352" t="n">
        <v>7924</v>
      </c>
      <c r="L214" s="352" t="n">
        <v>2</v>
      </c>
      <c r="M214" s="355">
        <f>+(((J214-I214)-(K214-I214))/(K214-I214))*100</f>
        <v/>
      </c>
      <c r="N214" s="362" t="inlineStr">
        <is>
          <t>1/2</t>
        </is>
      </c>
      <c r="O214" s="357">
        <f>AVERAGE(M214:M215)</f>
        <v/>
      </c>
      <c r="P214" s="357">
        <f>_xlfn.STDEV.S(M214,M215)</f>
        <v/>
      </c>
      <c r="Q214" s="341" t="n">
        <v>3</v>
      </c>
      <c r="R214" s="341" t="n"/>
      <c r="S214" s="331">
        <f>+(((K214-I214)/1000)*1000)/10</f>
        <v/>
      </c>
      <c r="T214" s="332">
        <f>AVERAGE(S214:S215)</f>
        <v/>
      </c>
    </row>
    <row r="215" ht="15.75" customHeight="1" s="412">
      <c r="A215" s="333" t="n">
        <v>3266</v>
      </c>
      <c r="B215" s="334" t="n">
        <v>22</v>
      </c>
      <c r="C215" s="352" t="inlineStr">
        <is>
          <t>T124</t>
        </is>
      </c>
      <c r="D215" s="335" t="n">
        <v>2</v>
      </c>
      <c r="E215" s="335" t="n"/>
      <c r="F215" s="335" t="n"/>
      <c r="G215" s="352" t="n">
        <v>13</v>
      </c>
      <c r="H215" s="353" t="n">
        <v>43587</v>
      </c>
      <c r="I215" s="352" t="n">
        <v>5276</v>
      </c>
      <c r="J215" s="352" t="n">
        <v>9307</v>
      </c>
      <c r="K215" s="352" t="n">
        <v>7999</v>
      </c>
      <c r="L215" s="352" t="n"/>
      <c r="M215" s="355">
        <f>+(((J215-I215)-(K215-I215))/(K215-I215))*100</f>
        <v/>
      </c>
      <c r="N215" s="362" t="n"/>
      <c r="O215" s="358" t="n"/>
      <c r="P215" s="358" t="n"/>
      <c r="Q215" s="341" t="n"/>
      <c r="R215" s="341" t="n"/>
      <c r="S215" s="331">
        <f>+(((K215-I215)/1000)*1000)/10</f>
        <v/>
      </c>
      <c r="T215" s="332" t="n"/>
    </row>
    <row r="216" ht="15.75" customHeight="1" s="412">
      <c r="A216" s="333" t="n">
        <v>4319</v>
      </c>
      <c r="B216" s="334" t="n">
        <v>25</v>
      </c>
      <c r="C216" s="352" t="inlineStr">
        <is>
          <t>T124</t>
        </is>
      </c>
      <c r="D216" s="335" t="n">
        <v>3</v>
      </c>
      <c r="E216" s="335" t="n"/>
      <c r="F216" s="335" t="n"/>
      <c r="G216" s="352" t="n">
        <v>16</v>
      </c>
      <c r="H216" s="353" t="n">
        <v>43607</v>
      </c>
      <c r="I216" s="352" t="n">
        <v>5238</v>
      </c>
      <c r="J216" s="352" t="n">
        <v>8252</v>
      </c>
      <c r="K216" s="352" t="n">
        <v>7528</v>
      </c>
      <c r="L216" s="352" t="n">
        <v>2</v>
      </c>
      <c r="M216" s="355">
        <f>+(((J216-I216)-(K216-I216))/(K216-I216))*100</f>
        <v/>
      </c>
      <c r="N216" s="362" t="n"/>
      <c r="O216" s="357">
        <f>AVERAGE(M216:M217)</f>
        <v/>
      </c>
      <c r="P216" s="357">
        <f>_xlfn.STDEV.S(M216,M217)</f>
        <v/>
      </c>
      <c r="Q216" s="341" t="n"/>
      <c r="R216" s="341" t="n"/>
      <c r="S216" s="331">
        <f>+(((K216-I216)/1000)*1000)/10</f>
        <v/>
      </c>
      <c r="T216" s="332">
        <f>AVERAGE(S216:S217)</f>
        <v/>
      </c>
    </row>
    <row r="217" ht="15.75" customHeight="1" s="412">
      <c r="A217" s="333" t="n">
        <v>4320</v>
      </c>
      <c r="B217" s="334" t="n">
        <v>26</v>
      </c>
      <c r="C217" s="352" t="inlineStr">
        <is>
          <t>T124</t>
        </is>
      </c>
      <c r="D217" s="335" t="n">
        <v>4</v>
      </c>
      <c r="E217" s="335" t="n"/>
      <c r="F217" s="335" t="n"/>
      <c r="G217" s="352" t="n">
        <v>16</v>
      </c>
      <c r="H217" s="353" t="n">
        <v>43607</v>
      </c>
      <c r="I217" s="352" t="n">
        <v>5207</v>
      </c>
      <c r="J217" s="352" t="n">
        <v>8222</v>
      </c>
      <c r="K217" s="352" t="n">
        <v>7501</v>
      </c>
      <c r="L217" s="352" t="n"/>
      <c r="M217" s="355">
        <f>+(((J217-I217)-(K217-I217))/(K217-I217))*100</f>
        <v/>
      </c>
      <c r="N217" s="362" t="n"/>
      <c r="O217" s="358" t="n"/>
      <c r="P217" s="358" t="n"/>
      <c r="Q217" s="341" t="n"/>
      <c r="R217" s="341" t="n"/>
      <c r="S217" s="331">
        <f>+(((K217-I217)/1000)*1000)/10</f>
        <v/>
      </c>
      <c r="T217" s="332" t="n"/>
    </row>
    <row r="218" ht="15.75" customHeight="1" s="412">
      <c r="A218" s="333" t="n">
        <v>4965</v>
      </c>
      <c r="B218" s="334" t="n">
        <v>25</v>
      </c>
      <c r="C218" s="352" t="inlineStr">
        <is>
          <t>T124</t>
        </is>
      </c>
      <c r="D218" s="335" t="n">
        <v>5</v>
      </c>
      <c r="E218" s="335" t="n"/>
      <c r="F218" s="335" t="n"/>
      <c r="G218" s="352" t="n">
        <v>18</v>
      </c>
      <c r="H218" s="353" t="n">
        <v>43626</v>
      </c>
      <c r="I218" s="352" t="n">
        <v>5238</v>
      </c>
      <c r="J218" s="352" t="n">
        <v>8167</v>
      </c>
      <c r="K218" s="352" t="n">
        <v>7499</v>
      </c>
      <c r="L218" s="352" t="n">
        <v>8</v>
      </c>
      <c r="M218" s="355">
        <f>+(((J218-I218)-(K218-I218))/(K218-I218))*100</f>
        <v/>
      </c>
      <c r="N218" s="362" t="n"/>
      <c r="O218" s="357">
        <f>AVERAGE(M218:M219)</f>
        <v/>
      </c>
      <c r="P218" s="357">
        <f>_xlfn.STDEV.S(M218,M219)</f>
        <v/>
      </c>
      <c r="Q218" s="341" t="n"/>
      <c r="R218" s="341" t="n"/>
      <c r="S218" s="331">
        <f>+(((K218-I218)/1000)*1000)/10</f>
        <v/>
      </c>
      <c r="T218" s="332">
        <f>AVERAGE(S218:S219)</f>
        <v/>
      </c>
    </row>
    <row r="219" ht="15.75" customHeight="1" s="412">
      <c r="A219" s="333" t="n">
        <v>4966</v>
      </c>
      <c r="B219" s="334" t="n">
        <v>26</v>
      </c>
      <c r="C219" s="352" t="inlineStr">
        <is>
          <t>T124</t>
        </is>
      </c>
      <c r="D219" s="335" t="n">
        <v>6</v>
      </c>
      <c r="E219" s="335" t="n"/>
      <c r="F219" s="335" t="n"/>
      <c r="G219" s="352" t="n">
        <v>18</v>
      </c>
      <c r="H219" s="353" t="n">
        <v>43626</v>
      </c>
      <c r="I219" s="352" t="n">
        <v>5207</v>
      </c>
      <c r="J219" s="352" t="n">
        <v>8052</v>
      </c>
      <c r="K219" s="352" t="n">
        <v>7392</v>
      </c>
      <c r="L219" s="352" t="n"/>
      <c r="M219" s="355">
        <f>+(((J219-I219)-(K219-I219))/(K219-I219))*100</f>
        <v/>
      </c>
      <c r="N219" s="362" t="n"/>
      <c r="O219" s="358" t="n"/>
      <c r="P219" s="358" t="n"/>
      <c r="Q219" s="341" t="n"/>
      <c r="R219" s="341" t="n"/>
      <c r="S219" s="331">
        <f>+(((K219-I219)/1000)*1000)/10</f>
        <v/>
      </c>
      <c r="T219" s="332" t="n"/>
    </row>
    <row r="220" ht="15.75" customHeight="1" s="412">
      <c r="A220" s="333" t="n">
        <v>5799</v>
      </c>
      <c r="B220" s="334" t="n">
        <v>23</v>
      </c>
      <c r="C220" s="352" t="inlineStr">
        <is>
          <t>T124</t>
        </is>
      </c>
      <c r="D220" s="335" t="n">
        <v>7</v>
      </c>
      <c r="E220" s="335" t="n"/>
      <c r="F220" s="335" t="n"/>
      <c r="G220" s="352" t="n">
        <v>22</v>
      </c>
      <c r="H220" s="353" t="n">
        <v>43685</v>
      </c>
      <c r="I220" s="352" t="n">
        <v>5261</v>
      </c>
      <c r="J220" s="352" t="n">
        <v>7791</v>
      </c>
      <c r="K220" s="352" t="n">
        <v>7433</v>
      </c>
      <c r="L220" s="352" t="n">
        <v>4</v>
      </c>
      <c r="M220" s="355">
        <f>+(((J220-I220)-(K220-I220))/(K220-I220))*100</f>
        <v/>
      </c>
      <c r="N220" s="362" t="n"/>
      <c r="O220" s="357">
        <f>AVERAGE(M220:M221)</f>
        <v/>
      </c>
      <c r="P220" s="357">
        <f>_xlfn.STDEV.S(M220,M221)</f>
        <v/>
      </c>
      <c r="Q220" s="341" t="n"/>
      <c r="R220" s="341" t="n"/>
      <c r="S220" s="331">
        <f>+(((K220-I220)/1000)*1000)/10</f>
        <v/>
      </c>
      <c r="T220" s="332">
        <f>AVERAGE(S220:S221)</f>
        <v/>
      </c>
    </row>
    <row r="221" ht="15.75" customHeight="1" s="412">
      <c r="A221" s="333" t="n">
        <v>5800</v>
      </c>
      <c r="B221" s="334" t="n">
        <v>23</v>
      </c>
      <c r="C221" s="352" t="inlineStr">
        <is>
          <t>T124</t>
        </is>
      </c>
      <c r="D221" s="335" t="n">
        <v>8</v>
      </c>
      <c r="E221" s="335" t="n"/>
      <c r="F221" s="335" t="n"/>
      <c r="G221" s="352" t="n">
        <v>22</v>
      </c>
      <c r="H221" s="353" t="n">
        <v>43685</v>
      </c>
      <c r="I221" s="352" t="n">
        <v>5261</v>
      </c>
      <c r="J221" s="352" t="n">
        <v>7793</v>
      </c>
      <c r="K221" s="352" t="n">
        <v>7428</v>
      </c>
      <c r="L221" s="352" t="n"/>
      <c r="M221" s="355">
        <f>+(((J221-I221)-(K221-I221))/(K221-I221))*100</f>
        <v/>
      </c>
      <c r="N221" s="362" t="n"/>
      <c r="O221" s="358" t="n"/>
      <c r="P221" s="358" t="n"/>
      <c r="Q221" s="341" t="n"/>
      <c r="R221" s="341" t="n"/>
      <c r="S221" s="331">
        <f>+(((K221-I221)/1000)*1000)/10</f>
        <v/>
      </c>
      <c r="T221" s="332" t="n"/>
    </row>
    <row r="222" ht="15.75" customHeight="1" s="412">
      <c r="A222" s="333" t="n">
        <v>3651</v>
      </c>
      <c r="B222" s="334" t="n">
        <v>73</v>
      </c>
      <c r="C222" s="352" t="inlineStr">
        <is>
          <t>T125</t>
        </is>
      </c>
      <c r="D222" s="335" t="n">
        <v>1</v>
      </c>
      <c r="E222" s="335" t="n"/>
      <c r="F222" s="335" t="n"/>
      <c r="G222" s="352" t="n">
        <v>14</v>
      </c>
      <c r="H222" s="353" t="n">
        <v>43591</v>
      </c>
      <c r="I222" s="352" t="n">
        <v>5203</v>
      </c>
      <c r="J222" s="354" t="n">
        <v>8255</v>
      </c>
      <c r="K222" s="352" t="n">
        <v>7141</v>
      </c>
      <c r="L222" s="352" t="n">
        <v>2</v>
      </c>
      <c r="M222" s="355">
        <f>+(((J222-I222)-(K222-I222))/(K222-I222))*100</f>
        <v/>
      </c>
      <c r="N222" s="362" t="inlineStr">
        <is>
          <t>1/2</t>
        </is>
      </c>
      <c r="O222" s="357">
        <f>AVERAGE(M222:M223)</f>
        <v/>
      </c>
      <c r="P222" s="357">
        <f>_xlfn.STDEV.S(M222,M223)</f>
        <v/>
      </c>
      <c r="Q222" s="341" t="n">
        <v>3</v>
      </c>
      <c r="R222" s="341" t="n"/>
      <c r="S222" s="331">
        <f>+(((K222-I222)/1000)*1000)/10</f>
        <v/>
      </c>
      <c r="T222" s="332">
        <f>AVERAGE(S222:S223)</f>
        <v/>
      </c>
    </row>
    <row r="223" ht="15.75" customHeight="1" s="412">
      <c r="A223" s="333" t="n">
        <v>3652</v>
      </c>
      <c r="B223" s="334" t="n">
        <v>74</v>
      </c>
      <c r="C223" s="352" t="inlineStr">
        <is>
          <t>T125</t>
        </is>
      </c>
      <c r="D223" s="335" t="n">
        <v>2</v>
      </c>
      <c r="E223" s="335" t="n"/>
      <c r="F223" s="335" t="n"/>
      <c r="G223" s="352" t="n">
        <v>14</v>
      </c>
      <c r="H223" s="353" t="n">
        <v>43591</v>
      </c>
      <c r="I223" s="352" t="n">
        <v>5309</v>
      </c>
      <c r="J223" s="354" t="n">
        <v>8346</v>
      </c>
      <c r="K223" s="352" t="n">
        <v>7229</v>
      </c>
      <c r="L223" s="352" t="n"/>
      <c r="M223" s="355">
        <f>+(((J223-I223)-(K223-I223))/(K223-I223))*100</f>
        <v/>
      </c>
      <c r="N223" s="362" t="n"/>
      <c r="O223" s="358" t="n"/>
      <c r="P223" s="358" t="n"/>
      <c r="Q223" s="341" t="n"/>
      <c r="R223" s="341" t="n"/>
      <c r="S223" s="331">
        <f>+(((K223-I223)/1000)*1000)/10</f>
        <v/>
      </c>
      <c r="T223" s="332" t="n"/>
    </row>
    <row r="224" ht="15.75" customHeight="1" s="412">
      <c r="A224" s="333" t="n">
        <v>4321</v>
      </c>
      <c r="B224" s="334" t="n">
        <v>27</v>
      </c>
      <c r="C224" s="352" t="inlineStr">
        <is>
          <t>T125</t>
        </is>
      </c>
      <c r="D224" s="335" t="n">
        <v>3</v>
      </c>
      <c r="E224" s="335" t="n"/>
      <c r="F224" s="335" t="n"/>
      <c r="G224" s="352" t="n">
        <v>16</v>
      </c>
      <c r="H224" s="353" t="n">
        <v>43607</v>
      </c>
      <c r="I224" s="352" t="n">
        <v>5236</v>
      </c>
      <c r="J224" s="352" t="n">
        <v>8545</v>
      </c>
      <c r="K224" s="352" t="n">
        <v>7660</v>
      </c>
      <c r="L224" s="352" t="n">
        <v>2</v>
      </c>
      <c r="M224" s="355">
        <f>+(((J224-I224)-(K224-I224))/(K224-I224))*100</f>
        <v/>
      </c>
      <c r="N224" s="362" t="inlineStr">
        <is>
          <t>MF</t>
        </is>
      </c>
      <c r="O224" s="357">
        <f>AVERAGE(M224:M225)</f>
        <v/>
      </c>
      <c r="P224" s="357">
        <f>_xlfn.STDEV.S(M224,M225)</f>
        <v/>
      </c>
      <c r="Q224" s="341" t="n"/>
      <c r="R224" s="341" t="n"/>
      <c r="S224" s="331">
        <f>+(((K224-I224)/1000)*1000)/10</f>
        <v/>
      </c>
      <c r="T224" s="332">
        <f>AVERAGE(S224:S225)</f>
        <v/>
      </c>
    </row>
    <row r="225" ht="15.75" customHeight="1" s="412">
      <c r="A225" s="333" t="n">
        <v>4322</v>
      </c>
      <c r="B225" s="334" t="n">
        <v>28</v>
      </c>
      <c r="C225" s="352" t="inlineStr">
        <is>
          <t>T125</t>
        </is>
      </c>
      <c r="D225" s="335" t="n">
        <v>4</v>
      </c>
      <c r="E225" s="335" t="n"/>
      <c r="F225" s="335" t="n"/>
      <c r="G225" s="352" t="n">
        <v>16</v>
      </c>
      <c r="H225" s="353" t="n">
        <v>43607</v>
      </c>
      <c r="I225" s="352" t="n">
        <v>5216</v>
      </c>
      <c r="J225" s="352" t="n">
        <v>8497</v>
      </c>
      <c r="K225" s="352" t="n">
        <v>7612</v>
      </c>
      <c r="L225" s="352" t="n"/>
      <c r="M225" s="355">
        <f>+(((J225-I225)-(K225-I225))/(K225-I225))*100</f>
        <v/>
      </c>
      <c r="N225" s="362" t="n"/>
      <c r="O225" s="358" t="n"/>
      <c r="P225" s="358" t="n"/>
      <c r="Q225" s="341" t="n"/>
      <c r="R225" s="341" t="n"/>
      <c r="S225" s="331">
        <f>+(((K225-I225)/1000)*1000)/10</f>
        <v/>
      </c>
      <c r="T225" s="332" t="n"/>
    </row>
    <row r="226" ht="15.75" customHeight="1" s="412">
      <c r="A226" s="333" t="n">
        <v>4967</v>
      </c>
      <c r="B226" s="334" t="n">
        <v>27</v>
      </c>
      <c r="C226" s="352" t="inlineStr">
        <is>
          <t>T125</t>
        </is>
      </c>
      <c r="D226" s="335" t="n">
        <v>5</v>
      </c>
      <c r="E226" s="335" t="n"/>
      <c r="F226" s="335" t="n"/>
      <c r="G226" s="352" t="n">
        <v>18</v>
      </c>
      <c r="H226" s="353" t="n">
        <v>43626</v>
      </c>
      <c r="I226" s="352" t="n">
        <v>5236</v>
      </c>
      <c r="J226" s="352" t="n">
        <v>7961</v>
      </c>
      <c r="K226" s="352" t="n">
        <v>7274</v>
      </c>
      <c r="L226" s="352" t="n">
        <v>12</v>
      </c>
      <c r="M226" s="355">
        <f>+(((J226-I226)-(K226-I226))/(K226-I226))*100</f>
        <v/>
      </c>
      <c r="N226" s="362" t="n"/>
      <c r="O226" s="357">
        <f>AVERAGE(M226:M227)</f>
        <v/>
      </c>
      <c r="P226" s="357">
        <f>_xlfn.STDEV.S(M226,M227)</f>
        <v/>
      </c>
      <c r="Q226" s="341" t="n"/>
      <c r="R226" s="341" t="n"/>
      <c r="S226" s="331">
        <f>+(((K226-I226)/1000)*1000)/10</f>
        <v/>
      </c>
      <c r="T226" s="332">
        <f>AVERAGE(S226:S227)</f>
        <v/>
      </c>
    </row>
    <row r="227" ht="15.75" customHeight="1" s="412">
      <c r="A227" s="333" t="n">
        <v>4968</v>
      </c>
      <c r="B227" s="334" t="n">
        <v>28</v>
      </c>
      <c r="C227" s="352" t="inlineStr">
        <is>
          <t>T125</t>
        </is>
      </c>
      <c r="D227" s="335" t="n">
        <v>6</v>
      </c>
      <c r="E227" s="335" t="n"/>
      <c r="F227" s="335" t="n"/>
      <c r="G227" s="352" t="n">
        <v>18</v>
      </c>
      <c r="H227" s="353" t="n">
        <v>43626</v>
      </c>
      <c r="I227" s="352" t="n">
        <v>5216</v>
      </c>
      <c r="J227" s="352" t="n">
        <v>8047</v>
      </c>
      <c r="K227" s="352" t="n">
        <v>7332</v>
      </c>
      <c r="L227" s="352" t="n"/>
      <c r="M227" s="355">
        <f>+(((J227-I227)-(K227-I227))/(K227-I227))*100</f>
        <v/>
      </c>
      <c r="N227" s="362" t="n"/>
      <c r="O227" s="358" t="n"/>
      <c r="P227" s="358" t="n"/>
      <c r="Q227" s="341" t="n"/>
      <c r="R227" s="341" t="n"/>
      <c r="S227" s="331">
        <f>+(((K227-I227)/1000)*1000)/10</f>
        <v/>
      </c>
      <c r="T227" s="332" t="n"/>
    </row>
    <row r="228" ht="15.75" customHeight="1" s="412">
      <c r="A228" s="333" t="n">
        <v>5801</v>
      </c>
      <c r="B228" s="334" t="n">
        <v>24</v>
      </c>
      <c r="C228" s="352" t="inlineStr">
        <is>
          <t>T125</t>
        </is>
      </c>
      <c r="D228" s="335" t="n">
        <v>7</v>
      </c>
      <c r="E228" s="335" t="n"/>
      <c r="F228" s="335" t="n"/>
      <c r="G228" s="352" t="n">
        <v>22</v>
      </c>
      <c r="H228" s="353" t="n">
        <v>43685</v>
      </c>
      <c r="I228" s="352" t="n">
        <v>5196</v>
      </c>
      <c r="J228" s="352" t="n">
        <v>7497</v>
      </c>
      <c r="K228" s="352" t="n">
        <v>7192</v>
      </c>
      <c r="L228" s="352" t="n">
        <v>10</v>
      </c>
      <c r="M228" s="355">
        <f>+(((J228-I228)-(K228-I228))/(K228-I228))*100</f>
        <v/>
      </c>
      <c r="N228" s="362" t="n"/>
      <c r="O228" s="357">
        <f>AVERAGE(M228:M229)</f>
        <v/>
      </c>
      <c r="P228" s="357">
        <f>_xlfn.STDEV.S(M228,M229)</f>
        <v/>
      </c>
      <c r="Q228" s="341" t="n"/>
      <c r="R228" s="341" t="n"/>
      <c r="S228" s="331">
        <f>+(((K228-I228)/1000)*1000)/10</f>
        <v/>
      </c>
      <c r="T228" s="332">
        <f>AVERAGE(S228:S229)</f>
        <v/>
      </c>
    </row>
    <row r="229" ht="15.75" customHeight="1" s="412">
      <c r="A229" s="333" t="n">
        <v>5802</v>
      </c>
      <c r="B229" s="334" t="n">
        <v>24</v>
      </c>
      <c r="C229" s="352" t="inlineStr">
        <is>
          <t>T125</t>
        </is>
      </c>
      <c r="D229" s="335" t="n">
        <v>8</v>
      </c>
      <c r="E229" s="335" t="n"/>
      <c r="F229" s="335" t="n"/>
      <c r="G229" s="352" t="n">
        <v>22</v>
      </c>
      <c r="H229" s="353" t="n">
        <v>43685</v>
      </c>
      <c r="I229" s="352" t="n">
        <v>5196</v>
      </c>
      <c r="J229" s="352" t="n">
        <v>7424</v>
      </c>
      <c r="K229" s="352" t="n">
        <v>7121</v>
      </c>
      <c r="L229" s="352" t="n"/>
      <c r="M229" s="355">
        <f>+(((J229-I229)-(K229-I229))/(K229-I229))*100</f>
        <v/>
      </c>
      <c r="N229" s="362" t="n"/>
      <c r="O229" s="358" t="n"/>
      <c r="P229" s="358" t="n"/>
      <c r="Q229" s="341" t="n"/>
      <c r="R229" s="341" t="n"/>
      <c r="S229" s="331">
        <f>+(((K229-I229)/1000)*1000)/10</f>
        <v/>
      </c>
      <c r="T229" s="332" t="n"/>
    </row>
    <row r="230" ht="15.75" customHeight="1" s="412">
      <c r="A230" s="333" t="n">
        <v>3267</v>
      </c>
      <c r="B230" s="334" t="n">
        <v>23</v>
      </c>
      <c r="C230" s="352" t="inlineStr">
        <is>
          <t>T126</t>
        </is>
      </c>
      <c r="D230" s="335" t="n">
        <v>1</v>
      </c>
      <c r="E230" s="335" t="n"/>
      <c r="F230" s="335" t="n"/>
      <c r="G230" s="352" t="n">
        <v>13</v>
      </c>
      <c r="H230" s="353" t="n">
        <v>43587</v>
      </c>
      <c r="I230" s="352" t="n">
        <v>5261</v>
      </c>
      <c r="J230" s="352" t="n">
        <v>8268</v>
      </c>
      <c r="K230" s="352" t="n">
        <v>7321</v>
      </c>
      <c r="L230" s="352" t="n">
        <v>1</v>
      </c>
      <c r="M230" s="355">
        <f>+(((J230-I230)-(K230-I230))/(K230-I230))*100</f>
        <v/>
      </c>
      <c r="N230" s="362" t="inlineStr">
        <is>
          <t>MF</t>
        </is>
      </c>
      <c r="O230" s="357">
        <f>AVERAGE(M230:M231)</f>
        <v/>
      </c>
      <c r="P230" s="357">
        <f>_xlfn.STDEV.S(M230,M231)</f>
        <v/>
      </c>
      <c r="Q230" s="341" t="n">
        <v>2</v>
      </c>
      <c r="R230" s="341" t="n"/>
      <c r="S230" s="331">
        <f>+(((K230-I230)/1000)*1000)/10</f>
        <v/>
      </c>
      <c r="T230" s="332">
        <f>AVERAGE(S230:S231)</f>
        <v/>
      </c>
    </row>
    <row r="231" ht="15.75" customHeight="1" s="412">
      <c r="A231" s="333" t="n">
        <v>3268</v>
      </c>
      <c r="B231" s="334" t="n">
        <v>24</v>
      </c>
      <c r="C231" s="352" t="inlineStr">
        <is>
          <t>T126</t>
        </is>
      </c>
      <c r="D231" s="335" t="n">
        <v>2</v>
      </c>
      <c r="E231" s="335" t="n"/>
      <c r="F231" s="335" t="n"/>
      <c r="G231" s="352" t="n">
        <v>13</v>
      </c>
      <c r="H231" s="353" t="n">
        <v>43587</v>
      </c>
      <c r="I231" s="352" t="n">
        <v>5196</v>
      </c>
      <c r="J231" s="352" t="n">
        <v>8379</v>
      </c>
      <c r="K231" s="352" t="n">
        <v>7376</v>
      </c>
      <c r="L231" s="352" t="n"/>
      <c r="M231" s="355">
        <f>+(((J231-I231)-(K231-I231))/(K231-I231))*100</f>
        <v/>
      </c>
      <c r="N231" s="362" t="n"/>
      <c r="O231" s="358" t="n"/>
      <c r="P231" s="358" t="n"/>
      <c r="Q231" s="341" t="n"/>
      <c r="R231" s="341" t="n"/>
      <c r="S231" s="331">
        <f>+(((K231-I231)/1000)*1000)/10</f>
        <v/>
      </c>
      <c r="T231" s="332" t="n"/>
    </row>
    <row r="232" ht="15.75" customHeight="1" s="412">
      <c r="A232" s="333" t="n">
        <v>3991</v>
      </c>
      <c r="B232" s="334" t="n">
        <v>21</v>
      </c>
      <c r="C232" s="352" t="inlineStr">
        <is>
          <t>T126</t>
        </is>
      </c>
      <c r="D232" s="335" t="n">
        <v>3</v>
      </c>
      <c r="E232" s="335" t="n"/>
      <c r="F232" s="335" t="n"/>
      <c r="G232" s="352" t="n">
        <v>15</v>
      </c>
      <c r="H232" s="353" t="n">
        <v>43599</v>
      </c>
      <c r="I232" s="352" t="n">
        <v>5224</v>
      </c>
      <c r="J232" s="352" t="n">
        <v>8953</v>
      </c>
      <c r="K232" s="352" t="n">
        <v>7790</v>
      </c>
      <c r="L232" s="352" t="n"/>
      <c r="M232" s="355">
        <f>+(((J232-I232)-(K232-I232))/(K232-I232))*100</f>
        <v/>
      </c>
      <c r="N232" s="355" t="n"/>
      <c r="O232" s="357">
        <f>AVERAGE(M232:M233)</f>
        <v/>
      </c>
      <c r="P232" s="357">
        <f>_xlfn.STDEV.S(M232,M233)</f>
        <v/>
      </c>
      <c r="Q232" s="341" t="n"/>
      <c r="R232" s="341" t="n"/>
      <c r="S232" s="331">
        <f>+(((K232-I232)/1000)*1000)/10</f>
        <v/>
      </c>
      <c r="T232" s="332">
        <f>AVERAGE(S232:S233)</f>
        <v/>
      </c>
    </row>
    <row r="233" ht="15.75" customHeight="1" s="412">
      <c r="A233" s="333" t="n">
        <v>3992</v>
      </c>
      <c r="B233" s="334" t="n">
        <v>22</v>
      </c>
      <c r="C233" s="352" t="inlineStr">
        <is>
          <t>T126</t>
        </is>
      </c>
      <c r="D233" s="335" t="n">
        <v>4</v>
      </c>
      <c r="E233" s="335" t="n"/>
      <c r="F233" s="335" t="n"/>
      <c r="G233" s="352" t="n">
        <v>15</v>
      </c>
      <c r="H233" s="353" t="n">
        <v>43599</v>
      </c>
      <c r="I233" s="352" t="n">
        <v>5276</v>
      </c>
      <c r="J233" s="352" t="n">
        <v>9104</v>
      </c>
      <c r="K233" s="352" t="n">
        <v>7862</v>
      </c>
      <c r="L233" s="352" t="n"/>
      <c r="M233" s="355">
        <f>+(((J233-I233)-(K233-I233))/(K233-I233))*100</f>
        <v/>
      </c>
      <c r="N233" s="355" t="n"/>
      <c r="O233" s="358" t="n"/>
      <c r="P233" s="358" t="n"/>
      <c r="Q233" s="341" t="n"/>
      <c r="R233" s="341" t="n"/>
      <c r="S233" s="331">
        <f>+(((K233-I233)/1000)*1000)/10</f>
        <v/>
      </c>
      <c r="T233" s="332" t="n"/>
    </row>
    <row r="234" ht="15.75" customHeight="1" s="412">
      <c r="A234" s="333" t="n">
        <v>4637</v>
      </c>
      <c r="B234" s="334" t="n">
        <v>21</v>
      </c>
      <c r="C234" s="352" t="inlineStr">
        <is>
          <t>T126</t>
        </is>
      </c>
      <c r="D234" s="335" t="n">
        <v>5</v>
      </c>
      <c r="E234" s="335" t="n"/>
      <c r="F234" s="335" t="n"/>
      <c r="G234" s="352" t="n">
        <v>17</v>
      </c>
      <c r="H234" s="353" t="n">
        <v>43619</v>
      </c>
      <c r="I234" s="352" t="n">
        <v>5224</v>
      </c>
      <c r="J234" s="352" t="n">
        <v>8050</v>
      </c>
      <c r="K234" s="352" t="n">
        <v>7385</v>
      </c>
      <c r="L234" s="352" t="n"/>
      <c r="M234" s="355">
        <f>+(((J234-I234)-(K234-I234))/(K234-I234))*100</f>
        <v/>
      </c>
      <c r="N234" s="362" t="n"/>
      <c r="O234" s="357">
        <f>AVERAGE(M234:M235)</f>
        <v/>
      </c>
      <c r="P234" s="357">
        <f>_xlfn.STDEV.S(M234,M235)</f>
        <v/>
      </c>
      <c r="Q234" s="341" t="n"/>
      <c r="R234" s="341" t="n"/>
      <c r="S234" s="331">
        <f>+(((K234-I234)/1000)*1000)/10</f>
        <v/>
      </c>
      <c r="T234" s="332">
        <f>AVERAGE(S234:S235)</f>
        <v/>
      </c>
    </row>
    <row r="235" ht="15.75" customHeight="1" s="412">
      <c r="A235" s="333" t="n">
        <v>4638</v>
      </c>
      <c r="B235" s="334" t="n">
        <v>22</v>
      </c>
      <c r="C235" s="352" t="inlineStr">
        <is>
          <t>T126</t>
        </is>
      </c>
      <c r="D235" s="335" t="n">
        <v>6</v>
      </c>
      <c r="E235" s="335" t="n"/>
      <c r="F235" s="335" t="n"/>
      <c r="G235" s="352" t="n">
        <v>17</v>
      </c>
      <c r="H235" s="353" t="n">
        <v>43619</v>
      </c>
      <c r="I235" s="352" t="n">
        <v>5276</v>
      </c>
      <c r="J235" s="352" t="n">
        <v>8065</v>
      </c>
      <c r="K235" s="352" t="n">
        <v>7415</v>
      </c>
      <c r="L235" s="352" t="n"/>
      <c r="M235" s="355">
        <f>+(((J235-I235)-(K235-I235))/(K235-I235))*100</f>
        <v/>
      </c>
      <c r="N235" s="362" t="n"/>
      <c r="O235" s="358" t="n"/>
      <c r="P235" s="358" t="n"/>
      <c r="Q235" s="341" t="n"/>
      <c r="R235" s="341" t="n"/>
      <c r="S235" s="331">
        <f>+(((K235-I235)/1000)*1000)/10</f>
        <v/>
      </c>
      <c r="T235" s="332" t="n"/>
    </row>
    <row r="236" ht="15.75" customHeight="1" s="412">
      <c r="A236" s="333" t="n">
        <v>5803</v>
      </c>
      <c r="B236" s="334" t="n">
        <v>25</v>
      </c>
      <c r="C236" s="352" t="inlineStr">
        <is>
          <t>T126</t>
        </is>
      </c>
      <c r="D236" s="335" t="n">
        <v>7</v>
      </c>
      <c r="E236" s="335" t="n"/>
      <c r="F236" s="335" t="n"/>
      <c r="G236" s="352" t="n">
        <v>22</v>
      </c>
      <c r="H236" s="353" t="n">
        <v>43685</v>
      </c>
      <c r="I236" s="352" t="n">
        <v>5238</v>
      </c>
      <c r="J236" s="352" t="n">
        <v>7524</v>
      </c>
      <c r="K236" s="352" t="n">
        <v>7209</v>
      </c>
      <c r="L236" s="352" t="n">
        <v>6</v>
      </c>
      <c r="M236" s="355">
        <f>+(((J236-I236)-(K236-I236))/(K236-I236))*100</f>
        <v/>
      </c>
      <c r="N236" s="362" t="n"/>
      <c r="O236" s="357">
        <f>AVERAGE(M236:M237)</f>
        <v/>
      </c>
      <c r="P236" s="357">
        <f>_xlfn.STDEV.S(M236,M237)</f>
        <v/>
      </c>
      <c r="Q236" s="341" t="n"/>
      <c r="R236" s="341" t="n"/>
      <c r="S236" s="331">
        <f>+(((K236-I236)/1000)*1000)/10</f>
        <v/>
      </c>
      <c r="T236" s="332">
        <f>AVERAGE(S236:S237)</f>
        <v/>
      </c>
    </row>
    <row r="237" ht="15.75" customHeight="1" s="412">
      <c r="A237" s="333" t="n">
        <v>5804</v>
      </c>
      <c r="B237" s="334" t="n">
        <v>25</v>
      </c>
      <c r="C237" s="352" t="inlineStr">
        <is>
          <t>T126</t>
        </is>
      </c>
      <c r="D237" s="335" t="n">
        <v>8</v>
      </c>
      <c r="E237" s="335" t="n"/>
      <c r="F237" s="335" t="n"/>
      <c r="G237" s="352" t="n">
        <v>22</v>
      </c>
      <c r="H237" s="353" t="n">
        <v>43685</v>
      </c>
      <c r="I237" s="352" t="n">
        <v>5238</v>
      </c>
      <c r="J237" s="352" t="n">
        <v>7832</v>
      </c>
      <c r="K237" s="352" t="n">
        <v>7472</v>
      </c>
      <c r="L237" s="352" t="n"/>
      <c r="M237" s="355">
        <f>+(((J237-I237)-(K237-I237))/(K237-I237))*100</f>
        <v/>
      </c>
      <c r="N237" s="362" t="n"/>
      <c r="O237" s="358" t="n"/>
      <c r="P237" s="358" t="n"/>
      <c r="Q237" s="341" t="n"/>
      <c r="R237" s="341" t="n"/>
      <c r="S237" s="331">
        <f>+(((K237-I237)/1000)*1000)/10</f>
        <v/>
      </c>
      <c r="T237" s="332" t="n"/>
    </row>
    <row r="238" ht="15.75" customHeight="1" s="412">
      <c r="A238" s="333" t="n">
        <v>3269</v>
      </c>
      <c r="B238" s="334" t="n">
        <v>25</v>
      </c>
      <c r="C238" s="344" t="inlineStr">
        <is>
          <t>T127</t>
        </is>
      </c>
      <c r="D238" s="335" t="n">
        <v>1</v>
      </c>
      <c r="E238" s="335" t="n"/>
      <c r="F238" s="335" t="n"/>
      <c r="G238" s="344" t="n">
        <v>13</v>
      </c>
      <c r="H238" s="345" t="n">
        <v>43587</v>
      </c>
      <c r="I238" s="344" t="n">
        <v>5238</v>
      </c>
      <c r="J238" s="344" t="n">
        <v>7478</v>
      </c>
      <c r="K238" s="344" t="n">
        <v>6885</v>
      </c>
      <c r="L238" s="344" t="n">
        <v>1</v>
      </c>
      <c r="M238" s="346">
        <f>+(((J238-I238)-(K238-I238))/(K238-I238))*100</f>
        <v/>
      </c>
      <c r="N238" s="363" t="inlineStr">
        <is>
          <t>MF</t>
        </is>
      </c>
      <c r="O238" s="348">
        <f>AVERAGE(M238:M239)</f>
        <v/>
      </c>
      <c r="P238" s="348">
        <f>_xlfn.STDEV.S(M238,M239)</f>
        <v/>
      </c>
      <c r="Q238" s="341" t="n">
        <v>1</v>
      </c>
      <c r="R238" s="341" t="n"/>
      <c r="S238" s="331">
        <f>+(((K238-I238)/1000)*1000)/10</f>
        <v/>
      </c>
      <c r="T238" s="332">
        <f>AVERAGE(S238:S239)</f>
        <v/>
      </c>
    </row>
    <row r="239" ht="15.75" customHeight="1" s="412">
      <c r="A239" s="333" t="n">
        <v>3270</v>
      </c>
      <c r="B239" s="334" t="n">
        <v>26</v>
      </c>
      <c r="C239" s="344" t="inlineStr">
        <is>
          <t>T127</t>
        </is>
      </c>
      <c r="D239" s="335" t="n">
        <v>2</v>
      </c>
      <c r="E239" s="335" t="n"/>
      <c r="F239" s="335" t="n"/>
      <c r="G239" s="344" t="n">
        <v>13</v>
      </c>
      <c r="H239" s="345" t="n">
        <v>43587</v>
      </c>
      <c r="I239" s="344" t="n">
        <v>5207</v>
      </c>
      <c r="J239" s="344" t="n">
        <v>7538</v>
      </c>
      <c r="K239" s="344" t="n">
        <v>6892</v>
      </c>
      <c r="L239" s="344" t="n"/>
      <c r="M239" s="346">
        <f>+(((J239-I239)-(K239-I239))/(K239-I239))*100</f>
        <v/>
      </c>
      <c r="N239" s="363" t="n"/>
      <c r="O239" s="350" t="n"/>
      <c r="P239" s="350" t="n"/>
      <c r="Q239" s="341" t="n"/>
      <c r="R239" s="341" t="n"/>
      <c r="S239" s="331">
        <f>+(((K239-I239)/1000)*1000)/10</f>
        <v/>
      </c>
      <c r="T239" s="332" t="n"/>
    </row>
    <row r="240" ht="15.75" customHeight="1" s="412">
      <c r="A240" s="333" t="n">
        <v>3993</v>
      </c>
      <c r="B240" s="334" t="n">
        <v>23</v>
      </c>
      <c r="C240" s="344" t="inlineStr">
        <is>
          <t>T127</t>
        </is>
      </c>
      <c r="D240" s="335" t="n">
        <v>3</v>
      </c>
      <c r="E240" s="335" t="n"/>
      <c r="F240" s="335" t="n"/>
      <c r="G240" s="344" t="n">
        <v>15</v>
      </c>
      <c r="H240" s="345" t="n">
        <v>43599</v>
      </c>
      <c r="I240" s="344" t="n">
        <v>5261</v>
      </c>
      <c r="J240" s="344" t="n">
        <v>6577</v>
      </c>
      <c r="K240" s="344" t="n">
        <v>6362</v>
      </c>
      <c r="L240" s="344" t="n"/>
      <c r="M240" s="346">
        <f>+(((J240-I240)-(K240-I240))/(K240-I240))*100</f>
        <v/>
      </c>
      <c r="N240" s="346" t="n"/>
      <c r="O240" s="348">
        <f>AVERAGE(M240:M241)</f>
        <v/>
      </c>
      <c r="P240" s="348">
        <f>_xlfn.STDEV.S(M240,M241)</f>
        <v/>
      </c>
      <c r="Q240" s="341" t="n"/>
      <c r="R240" s="341" t="n"/>
      <c r="S240" s="331">
        <f>+(((K240-I240)/1000)*1000)/10</f>
        <v/>
      </c>
      <c r="T240" s="332">
        <f>AVERAGE(S240:S241)</f>
        <v/>
      </c>
    </row>
    <row r="241" ht="15.75" customHeight="1" s="412">
      <c r="A241" s="333" t="n">
        <v>3994</v>
      </c>
      <c r="B241" s="334" t="n">
        <v>24</v>
      </c>
      <c r="C241" s="344" t="inlineStr">
        <is>
          <t>T127</t>
        </is>
      </c>
      <c r="D241" s="335" t="n">
        <v>4</v>
      </c>
      <c r="E241" s="335" t="n"/>
      <c r="F241" s="335" t="n"/>
      <c r="G241" s="344" t="n">
        <v>15</v>
      </c>
      <c r="H241" s="345" t="n">
        <v>43599</v>
      </c>
      <c r="I241" s="344" t="n">
        <v>5196</v>
      </c>
      <c r="J241" s="344" t="n">
        <v>6611</v>
      </c>
      <c r="K241" s="344" t="n">
        <v>6384</v>
      </c>
      <c r="L241" s="344" t="n"/>
      <c r="M241" s="346">
        <f>+(((J241-I241)-(K241-I241))/(K241-I241))*100</f>
        <v/>
      </c>
      <c r="N241" s="346" t="n"/>
      <c r="O241" s="350" t="n"/>
      <c r="P241" s="350" t="n"/>
      <c r="Q241" s="341" t="n"/>
      <c r="R241" s="341" t="n"/>
      <c r="S241" s="331">
        <f>+(((K241-I241)/1000)*1000)/10</f>
        <v/>
      </c>
      <c r="T241" s="332" t="n"/>
    </row>
    <row r="242" ht="15.75" customHeight="1" s="412">
      <c r="A242" s="333" t="n">
        <v>4639</v>
      </c>
      <c r="B242" s="334" t="n">
        <v>23</v>
      </c>
      <c r="C242" s="344" t="inlineStr">
        <is>
          <t>T127</t>
        </is>
      </c>
      <c r="D242" s="335" t="n">
        <v>5</v>
      </c>
      <c r="E242" s="335" t="n"/>
      <c r="F242" s="335" t="n"/>
      <c r="G242" s="344" t="n">
        <v>17</v>
      </c>
      <c r="H242" s="345" t="n">
        <v>43619</v>
      </c>
      <c r="I242" s="344" t="n">
        <v>5261</v>
      </c>
      <c r="J242" s="344" t="n">
        <v>7216</v>
      </c>
      <c r="K242" s="344" t="n">
        <v>6820</v>
      </c>
      <c r="L242" s="344" t="n"/>
      <c r="M242" s="346">
        <f>+(((J242-I242)-(K242-I242))/(K242-I242))*100</f>
        <v/>
      </c>
      <c r="N242" s="363" t="n"/>
      <c r="O242" s="348">
        <f>AVERAGE(M242:M243)</f>
        <v/>
      </c>
      <c r="P242" s="348">
        <f>_xlfn.STDEV.S(M242,M243)</f>
        <v/>
      </c>
      <c r="Q242" s="341" t="n"/>
      <c r="R242" s="341" t="n"/>
      <c r="S242" s="331">
        <f>+(((K242-I242)/1000)*1000)/10</f>
        <v/>
      </c>
      <c r="T242" s="332">
        <f>AVERAGE(S242:S243)</f>
        <v/>
      </c>
    </row>
    <row r="243" ht="15.75" customHeight="1" s="412">
      <c r="A243" s="333" t="n">
        <v>4640</v>
      </c>
      <c r="B243" s="334" t="n">
        <v>24</v>
      </c>
      <c r="C243" s="344" t="inlineStr">
        <is>
          <t>T127</t>
        </is>
      </c>
      <c r="D243" s="335" t="n">
        <v>6</v>
      </c>
      <c r="E243" s="335" t="n"/>
      <c r="F243" s="335" t="n"/>
      <c r="G243" s="344" t="n">
        <v>17</v>
      </c>
      <c r="H243" s="345" t="n">
        <v>43619</v>
      </c>
      <c r="I243" s="344" t="n">
        <v>5196</v>
      </c>
      <c r="J243" s="344" t="n">
        <v>7083</v>
      </c>
      <c r="K243" s="344" t="n">
        <v>6703</v>
      </c>
      <c r="L243" s="344" t="n"/>
      <c r="M243" s="346">
        <f>+(((J243-I243)-(K243-I243))/(K243-I243))*100</f>
        <v/>
      </c>
      <c r="N243" s="363" t="n"/>
      <c r="O243" s="350" t="n"/>
      <c r="P243" s="350" t="n"/>
      <c r="Q243" s="341" t="n"/>
      <c r="R243" s="341" t="n"/>
      <c r="S243" s="331">
        <f>+(((K243-I243)/1000)*1000)/10</f>
        <v/>
      </c>
      <c r="T243" s="332" t="n"/>
    </row>
    <row r="244" ht="15.75" customHeight="1" s="412">
      <c r="A244" s="333" t="n">
        <v>5277</v>
      </c>
      <c r="B244" s="334" t="n">
        <v>15</v>
      </c>
      <c r="C244" s="344" t="inlineStr">
        <is>
          <t>T127</t>
        </is>
      </c>
      <c r="D244" s="335" t="n">
        <v>7</v>
      </c>
      <c r="E244" s="335" t="n"/>
      <c r="F244" s="335" t="n"/>
      <c r="G244" s="344" t="n">
        <v>19</v>
      </c>
      <c r="H244" s="345" t="n">
        <v>43637</v>
      </c>
      <c r="I244" s="344" t="n">
        <v>5231</v>
      </c>
      <c r="J244" s="344" t="n">
        <v>6595</v>
      </c>
      <c r="K244" s="344" t="n">
        <v>6334</v>
      </c>
      <c r="L244" s="344" t="inlineStr">
        <is>
          <t>6</t>
        </is>
      </c>
      <c r="M244" s="346">
        <f>+(((J244-I244)-(K244-I244))/(K244-I244))*100</f>
        <v/>
      </c>
      <c r="N244" s="363" t="n"/>
      <c r="O244" s="348">
        <f>AVERAGE(M244:M245)</f>
        <v/>
      </c>
      <c r="P244" s="348">
        <f>_xlfn.STDEV.S(M244,M245)</f>
        <v/>
      </c>
      <c r="Q244" s="341" t="n"/>
      <c r="R244" s="341" t="n"/>
      <c r="S244" s="331">
        <f>+(((K244-I244)/1000)*1000)/10</f>
        <v/>
      </c>
      <c r="T244" s="332">
        <f>AVERAGE(S244:S245)</f>
        <v/>
      </c>
    </row>
    <row r="245" ht="15.75" customHeight="1" s="412">
      <c r="A245" s="333" t="n">
        <v>5278</v>
      </c>
      <c r="B245" s="334" t="n">
        <v>16</v>
      </c>
      <c r="C245" s="344" t="inlineStr">
        <is>
          <t>T127</t>
        </is>
      </c>
      <c r="D245" s="335" t="n">
        <v>8</v>
      </c>
      <c r="E245" s="335" t="n"/>
      <c r="F245" s="335" t="n"/>
      <c r="G245" s="344" t="n">
        <v>19</v>
      </c>
      <c r="H245" s="345" t="n">
        <v>43637</v>
      </c>
      <c r="I245" s="344" t="n">
        <v>5280</v>
      </c>
      <c r="J245" s="344" t="n">
        <v>6685</v>
      </c>
      <c r="K245" s="344" t="n">
        <v>6417</v>
      </c>
      <c r="L245" s="344" t="n"/>
      <c r="M245" s="346">
        <f>+(((J245-I245)-(K245-I245))/(K245-I245))*100</f>
        <v/>
      </c>
      <c r="N245" s="363" t="n"/>
      <c r="O245" s="350" t="n"/>
      <c r="P245" s="350" t="n"/>
      <c r="Q245" s="341" t="n"/>
      <c r="R245" s="341" t="n"/>
      <c r="S245" s="331">
        <f>+(((K245-I245)/1000)*1000)/10</f>
        <v/>
      </c>
      <c r="T245" s="332" t="n"/>
    </row>
    <row r="246" ht="15.75" customHeight="1" s="412">
      <c r="A246" s="333" t="n">
        <v>5805</v>
      </c>
      <c r="B246" s="334" t="n">
        <v>26</v>
      </c>
      <c r="C246" s="344" t="inlineStr">
        <is>
          <t>T127</t>
        </is>
      </c>
      <c r="D246" s="335" t="n">
        <v>9</v>
      </c>
      <c r="E246" s="335" t="n"/>
      <c r="F246" s="335" t="n"/>
      <c r="G246" s="344" t="n">
        <v>22</v>
      </c>
      <c r="H246" s="345" t="n">
        <v>43685</v>
      </c>
      <c r="I246" s="344" t="n">
        <v>5207</v>
      </c>
      <c r="J246" s="344" t="n">
        <v>6742</v>
      </c>
      <c r="K246" s="344" t="n">
        <v>6520</v>
      </c>
      <c r="L246" s="344" t="n">
        <v>7</v>
      </c>
      <c r="M246" s="346">
        <f>+(((J246-I246)-(K246-I246))/(K246-I246))*100</f>
        <v/>
      </c>
      <c r="N246" s="363" t="n"/>
      <c r="O246" s="348">
        <f>AVERAGE(M246:M247)</f>
        <v/>
      </c>
      <c r="P246" s="348">
        <f>_xlfn.STDEV.S(M246,M247)</f>
        <v/>
      </c>
      <c r="Q246" s="341" t="n"/>
      <c r="R246" s="341" t="n"/>
      <c r="S246" s="331">
        <f>+(((K246-I246)/1000)*1000)/10</f>
        <v/>
      </c>
      <c r="T246" s="332">
        <f>AVERAGE(S246:S247)</f>
        <v/>
      </c>
    </row>
    <row r="247" ht="15.75" customHeight="1" s="412">
      <c r="A247" s="333" t="n">
        <v>5806</v>
      </c>
      <c r="B247" s="334" t="n">
        <v>26</v>
      </c>
      <c r="C247" s="344" t="inlineStr">
        <is>
          <t>T127</t>
        </is>
      </c>
      <c r="D247" s="335" t="n">
        <v>10</v>
      </c>
      <c r="E247" s="335" t="n"/>
      <c r="F247" s="335" t="n"/>
      <c r="G247" s="344" t="n">
        <v>22</v>
      </c>
      <c r="H247" s="345" t="n">
        <v>43685</v>
      </c>
      <c r="I247" s="344" t="n">
        <v>5207</v>
      </c>
      <c r="J247" s="344" t="n">
        <v>6790</v>
      </c>
      <c r="K247" s="344" t="n">
        <v>6561</v>
      </c>
      <c r="L247" s="344" t="n"/>
      <c r="M247" s="346">
        <f>+(((J247-I247)-(K247-I247))/(K247-I247))*100</f>
        <v/>
      </c>
      <c r="N247" s="363" t="n"/>
      <c r="O247" s="350" t="n"/>
      <c r="P247" s="350" t="n"/>
      <c r="Q247" s="341" t="n"/>
      <c r="R247" s="341" t="n"/>
      <c r="S247" s="331">
        <f>+(((K247-I247)/1000)*1000)/10</f>
        <v/>
      </c>
      <c r="T247" s="332" t="n"/>
    </row>
    <row r="248" ht="15.75" customHeight="1" s="412">
      <c r="A248" s="333" t="n">
        <v>3653</v>
      </c>
      <c r="B248" s="334" t="n">
        <v>75</v>
      </c>
      <c r="C248" s="352" t="inlineStr">
        <is>
          <t>T128</t>
        </is>
      </c>
      <c r="D248" s="335" t="n">
        <v>1</v>
      </c>
      <c r="E248" s="335" t="n"/>
      <c r="F248" s="335" t="n"/>
      <c r="G248" s="352" t="n">
        <v>14</v>
      </c>
      <c r="H248" s="353" t="n">
        <v>43591</v>
      </c>
      <c r="I248" s="352" t="n">
        <v>5226</v>
      </c>
      <c r="J248" s="354" t="n">
        <v>8537</v>
      </c>
      <c r="K248" s="352" t="n">
        <v>7411</v>
      </c>
      <c r="L248" s="352" t="n">
        <v>2</v>
      </c>
      <c r="M248" s="355">
        <f>+(((J248-I248)-(K248-I248))/(K248-I248))*100</f>
        <v/>
      </c>
      <c r="N248" s="362" t="inlineStr">
        <is>
          <t>1/2</t>
        </is>
      </c>
      <c r="O248" s="357">
        <f>AVERAGE(M248:M249)</f>
        <v/>
      </c>
      <c r="P248" s="357">
        <f>_xlfn.STDEV.S(M248,M249)</f>
        <v/>
      </c>
      <c r="Q248" s="341" t="n">
        <v>3</v>
      </c>
      <c r="R248" s="341" t="n"/>
      <c r="S248" s="331">
        <f>+(((K248-I248)/1000)*1000)/10</f>
        <v/>
      </c>
      <c r="T248" s="332">
        <f>AVERAGE(S248:S249)</f>
        <v/>
      </c>
    </row>
    <row r="249" ht="15.75" customHeight="1" s="412">
      <c r="A249" s="333" t="n">
        <v>3654</v>
      </c>
      <c r="B249" s="334" t="n">
        <v>76</v>
      </c>
      <c r="C249" s="352" t="inlineStr">
        <is>
          <t>T128</t>
        </is>
      </c>
      <c r="D249" s="335" t="n">
        <v>2</v>
      </c>
      <c r="E249" s="335" t="n"/>
      <c r="F249" s="335" t="n"/>
      <c r="G249" s="352" t="n">
        <v>14</v>
      </c>
      <c r="H249" s="353" t="n">
        <v>43591</v>
      </c>
      <c r="I249" s="352" t="n">
        <v>5239</v>
      </c>
      <c r="J249" s="354" t="n">
        <v>8588</v>
      </c>
      <c r="K249" s="352" t="n">
        <v>7451</v>
      </c>
      <c r="L249" s="352" t="n"/>
      <c r="M249" s="355">
        <f>+(((J249-I249)-(K249-I249))/(K249-I249))*100</f>
        <v/>
      </c>
      <c r="N249" s="362" t="n"/>
      <c r="O249" s="358" t="n"/>
      <c r="P249" s="358" t="n"/>
      <c r="Q249" s="341" t="n"/>
      <c r="R249" s="341" t="n"/>
      <c r="S249" s="331">
        <f>+(((K249-I249)/1000)*1000)/10</f>
        <v/>
      </c>
      <c r="T249" s="332" t="n"/>
    </row>
    <row r="250" ht="15.75" customHeight="1" s="412">
      <c r="A250" s="333" t="n">
        <v>4323</v>
      </c>
      <c r="B250" s="334" t="n">
        <v>29</v>
      </c>
      <c r="C250" s="352" t="inlineStr">
        <is>
          <t>T128</t>
        </is>
      </c>
      <c r="D250" s="335" t="n">
        <v>3</v>
      </c>
      <c r="E250" s="335" t="n"/>
      <c r="F250" s="335" t="n"/>
      <c r="G250" s="352" t="n">
        <v>16</v>
      </c>
      <c r="H250" s="353" t="n">
        <v>43607</v>
      </c>
      <c r="I250" s="352" t="n">
        <v>5292</v>
      </c>
      <c r="J250" s="352" t="n">
        <v>7890</v>
      </c>
      <c r="K250" s="352" t="n">
        <v>7175</v>
      </c>
      <c r="L250" s="352" t="n">
        <v>2</v>
      </c>
      <c r="M250" s="355">
        <f>+(((J250-I250)-(K250-I250))/(K250-I250))*100</f>
        <v/>
      </c>
      <c r="N250" s="362" t="inlineStr">
        <is>
          <t>MF</t>
        </is>
      </c>
      <c r="O250" s="357">
        <f>AVERAGE(M250:M251)</f>
        <v/>
      </c>
      <c r="P250" s="357">
        <f>_xlfn.STDEV.S(M250,M251)</f>
        <v/>
      </c>
      <c r="Q250" s="341" t="n"/>
      <c r="R250" s="341" t="n"/>
      <c r="S250" s="331">
        <f>+(((K250-I250)/1000)*1000)/10</f>
        <v/>
      </c>
      <c r="T250" s="332">
        <f>AVERAGE(S250:S251)</f>
        <v/>
      </c>
    </row>
    <row r="251" ht="15.75" customHeight="1" s="412">
      <c r="A251" s="333" t="n">
        <v>4324</v>
      </c>
      <c r="B251" s="334" t="n">
        <v>30</v>
      </c>
      <c r="C251" s="352" t="inlineStr">
        <is>
          <t>T128</t>
        </is>
      </c>
      <c r="D251" s="335" t="n">
        <v>4</v>
      </c>
      <c r="E251" s="335" t="n"/>
      <c r="F251" s="335" t="n"/>
      <c r="G251" s="352" t="n">
        <v>16</v>
      </c>
      <c r="H251" s="353" t="n">
        <v>43607</v>
      </c>
      <c r="I251" s="352" t="n">
        <v>5244</v>
      </c>
      <c r="J251" s="352" t="n">
        <v>7823</v>
      </c>
      <c r="K251" s="352" t="n">
        <v>7108</v>
      </c>
      <c r="L251" s="352" t="n"/>
      <c r="M251" s="355">
        <f>+(((J251-I251)-(K251-I251))/(K251-I251))*100</f>
        <v/>
      </c>
      <c r="N251" s="362" t="n"/>
      <c r="O251" s="358" t="n"/>
      <c r="P251" s="358" t="n"/>
      <c r="Q251" s="341" t="n"/>
      <c r="R251" s="341" t="n"/>
      <c r="S251" s="331">
        <f>+(((K251-I251)/1000)*1000)/10</f>
        <v/>
      </c>
      <c r="T251" s="332" t="n"/>
    </row>
    <row r="252" ht="15.75" customHeight="1" s="412">
      <c r="A252" s="333" t="n">
        <v>4969</v>
      </c>
      <c r="B252" s="334" t="n">
        <v>29</v>
      </c>
      <c r="C252" s="352" t="inlineStr">
        <is>
          <t>T128</t>
        </is>
      </c>
      <c r="D252" s="335" t="n">
        <v>5</v>
      </c>
      <c r="E252" s="335" t="n"/>
      <c r="F252" s="335" t="n"/>
      <c r="G252" s="352" t="n">
        <v>18</v>
      </c>
      <c r="H252" s="353" t="n">
        <v>43626</v>
      </c>
      <c r="I252" s="352" t="n">
        <v>5292</v>
      </c>
      <c r="J252" s="352" t="n">
        <v>7615</v>
      </c>
      <c r="K252" s="352" t="n">
        <v>7064</v>
      </c>
      <c r="L252" s="352" t="n">
        <v>10</v>
      </c>
      <c r="M252" s="355">
        <f>+(((J252-I252)-(K252-I252))/(K252-I252))*100</f>
        <v/>
      </c>
      <c r="N252" s="362" t="n"/>
      <c r="O252" s="357">
        <f>AVERAGE(M252:M253)</f>
        <v/>
      </c>
      <c r="P252" s="357">
        <f>_xlfn.STDEV.S(M252,M253)</f>
        <v/>
      </c>
      <c r="Q252" s="341" t="n"/>
      <c r="R252" s="341" t="n"/>
      <c r="S252" s="331">
        <f>+(((K252-I252)/1000)*1000)/10</f>
        <v/>
      </c>
      <c r="T252" s="332">
        <f>AVERAGE(S252:S253)</f>
        <v/>
      </c>
    </row>
    <row r="253" ht="15.75" customHeight="1" s="412">
      <c r="A253" s="333" t="n">
        <v>4970</v>
      </c>
      <c r="B253" s="334" t="n">
        <v>30</v>
      </c>
      <c r="C253" s="352" t="inlineStr">
        <is>
          <t>T128</t>
        </is>
      </c>
      <c r="D253" s="335" t="n">
        <v>6</v>
      </c>
      <c r="E253" s="335" t="n"/>
      <c r="F253" s="335" t="n"/>
      <c r="G253" s="352" t="n">
        <v>18</v>
      </c>
      <c r="H253" s="353" t="n">
        <v>43626</v>
      </c>
      <c r="I253" s="352" t="n">
        <v>5244</v>
      </c>
      <c r="J253" s="352" t="n">
        <v>7613</v>
      </c>
      <c r="K253" s="352" t="n">
        <v>7069</v>
      </c>
      <c r="L253" s="352" t="n"/>
      <c r="M253" s="355">
        <f>+(((J253-I253)-(K253-I253))/(K253-I253))*100</f>
        <v/>
      </c>
      <c r="N253" s="362" t="n"/>
      <c r="O253" s="358" t="n"/>
      <c r="P253" s="358" t="n"/>
      <c r="Q253" s="341" t="n"/>
      <c r="R253" s="341" t="n"/>
      <c r="S253" s="331">
        <f>+(((K253-I253)/1000)*1000)/10</f>
        <v/>
      </c>
      <c r="T253" s="332" t="n"/>
    </row>
    <row r="254" ht="15.75" customHeight="1" s="412">
      <c r="A254" s="333" t="n">
        <v>5807</v>
      </c>
      <c r="B254" s="334" t="n">
        <v>27</v>
      </c>
      <c r="C254" s="352" t="inlineStr">
        <is>
          <t>T128</t>
        </is>
      </c>
      <c r="D254" s="335" t="n">
        <v>7</v>
      </c>
      <c r="E254" s="335" t="n"/>
      <c r="F254" s="335" t="n"/>
      <c r="G254" s="352" t="n">
        <v>22</v>
      </c>
      <c r="H254" s="353" t="n">
        <v>43685</v>
      </c>
      <c r="I254" s="352" t="n">
        <v>5236</v>
      </c>
      <c r="J254" s="352" t="n">
        <v>7230</v>
      </c>
      <c r="K254" s="352" t="n">
        <v>6950</v>
      </c>
      <c r="L254" s="352" t="n">
        <v>7</v>
      </c>
      <c r="M254" s="355">
        <f>+(((J254-I254)-(K254-I254))/(K254-I254))*100</f>
        <v/>
      </c>
      <c r="N254" s="362" t="n"/>
      <c r="O254" s="357">
        <f>AVERAGE(M254:M255)</f>
        <v/>
      </c>
      <c r="P254" s="357">
        <f>_xlfn.STDEV.S(M254,M255)</f>
        <v/>
      </c>
      <c r="Q254" s="341" t="n"/>
      <c r="R254" s="341" t="n"/>
      <c r="S254" s="331">
        <f>+(((K254-I254)/1000)*1000)/10</f>
        <v/>
      </c>
      <c r="T254" s="332">
        <f>AVERAGE(S254:S255)</f>
        <v/>
      </c>
    </row>
    <row r="255" ht="15.75" customHeight="1" s="412">
      <c r="A255" s="333" t="n">
        <v>5808</v>
      </c>
      <c r="B255" s="334" t="n">
        <v>27</v>
      </c>
      <c r="C255" s="352" t="inlineStr">
        <is>
          <t>T128</t>
        </is>
      </c>
      <c r="D255" s="335" t="n">
        <v>8</v>
      </c>
      <c r="E255" s="335" t="n"/>
      <c r="F255" s="335" t="n"/>
      <c r="G255" s="352" t="n">
        <v>22</v>
      </c>
      <c r="H255" s="353" t="n">
        <v>43685</v>
      </c>
      <c r="I255" s="352" t="n">
        <v>5236</v>
      </c>
      <c r="J255" s="352" t="n">
        <v>7220</v>
      </c>
      <c r="K255" s="352" t="n">
        <v>6938</v>
      </c>
      <c r="L255" s="352" t="n"/>
      <c r="M255" s="355">
        <f>+(((J255-I255)-(K255-I255))/(K255-I255))*100</f>
        <v/>
      </c>
      <c r="N255" s="362" t="n"/>
      <c r="O255" s="358" t="n"/>
      <c r="P255" s="358" t="n"/>
      <c r="Q255" s="341" t="n"/>
      <c r="R255" s="341" t="n"/>
      <c r="S255" s="331">
        <f>+(((K255-I255)/1000)*1000)/10</f>
        <v/>
      </c>
      <c r="T255" s="332" t="n"/>
    </row>
    <row r="256" ht="15.75" customHeight="1" s="412">
      <c r="A256" s="333" t="n">
        <v>2921</v>
      </c>
      <c r="B256" s="334" t="n">
        <v>5</v>
      </c>
      <c r="C256" s="344" t="inlineStr">
        <is>
          <t>T129</t>
        </is>
      </c>
      <c r="D256" s="335" t="n">
        <v>1</v>
      </c>
      <c r="E256" s="335" t="n"/>
      <c r="F256" s="335" t="n"/>
      <c r="G256" s="344" t="n">
        <v>11</v>
      </c>
      <c r="H256" s="345" t="n">
        <v>43571</v>
      </c>
      <c r="I256" s="361" t="n">
        <v>5236</v>
      </c>
      <c r="J256" s="344" t="n">
        <v>9105</v>
      </c>
      <c r="K256" s="344" t="n">
        <v>7429</v>
      </c>
      <c r="L256" s="344" t="n">
        <v>2</v>
      </c>
      <c r="M256" s="346">
        <f>+(((J256-I256)-(K256-I256))/(K256-I256))*100</f>
        <v/>
      </c>
      <c r="N256" s="363" t="inlineStr">
        <is>
          <t>MF·</t>
        </is>
      </c>
      <c r="O256" s="348">
        <f>AVERAGE(M256:M257)</f>
        <v/>
      </c>
      <c r="P256" s="348">
        <f>_xlfn.STDEV.S(M256,M257)</f>
        <v/>
      </c>
      <c r="Q256" s="341" t="n">
        <v>2</v>
      </c>
      <c r="R256" s="341" t="n"/>
      <c r="S256" s="331">
        <f>+(((K256-I256)/1000)*1000)/10</f>
        <v/>
      </c>
      <c r="T256" s="332">
        <f>AVERAGE(S256:S257)</f>
        <v/>
      </c>
    </row>
    <row r="257" ht="15.75" customHeight="1" s="412">
      <c r="A257" s="333" t="n">
        <v>2922</v>
      </c>
      <c r="B257" s="334" t="n">
        <v>6</v>
      </c>
      <c r="C257" s="344" t="inlineStr">
        <is>
          <t>T129</t>
        </is>
      </c>
      <c r="D257" s="335" t="n">
        <v>2</v>
      </c>
      <c r="E257" s="335" t="n"/>
      <c r="F257" s="335" t="n"/>
      <c r="G257" s="344" t="n">
        <v>11</v>
      </c>
      <c r="H257" s="345" t="n">
        <v>43571</v>
      </c>
      <c r="I257" s="361" t="n">
        <v>5259</v>
      </c>
      <c r="J257" s="344" t="n">
        <v>8852</v>
      </c>
      <c r="K257" s="344" t="n">
        <v>7388</v>
      </c>
      <c r="L257" s="344" t="n"/>
      <c r="M257" s="346">
        <f>+(((J257-I257)-(K257-I257))/(K257-I257))*100</f>
        <v/>
      </c>
      <c r="N257" s="363" t="n"/>
      <c r="O257" s="350" t="n"/>
      <c r="P257" s="350" t="n"/>
      <c r="Q257" s="341" t="n"/>
      <c r="R257" s="341" t="n"/>
      <c r="S257" s="331">
        <f>+(((K257-I257)/1000)*1000)/10</f>
        <v/>
      </c>
      <c r="T257" s="332" t="n"/>
    </row>
    <row r="258" ht="15.75" customHeight="1" s="412">
      <c r="A258" s="333" t="n">
        <v>3655</v>
      </c>
      <c r="B258" s="334" t="n">
        <v>77</v>
      </c>
      <c r="C258" s="344" t="inlineStr">
        <is>
          <t>T129</t>
        </is>
      </c>
      <c r="D258" s="335" t="n">
        <v>3</v>
      </c>
      <c r="E258" s="335" t="n"/>
      <c r="F258" s="335" t="n"/>
      <c r="G258" s="344" t="n">
        <v>14</v>
      </c>
      <c r="H258" s="345" t="n">
        <v>43591</v>
      </c>
      <c r="I258" s="344" t="n">
        <v>5212</v>
      </c>
      <c r="J258" s="361" t="n">
        <v>8130</v>
      </c>
      <c r="K258" s="344" t="n">
        <v>7171</v>
      </c>
      <c r="L258" s="344" t="n"/>
      <c r="M258" s="346">
        <f>+(((J258-I258)-(K258-I258))/(K258-I258))*100</f>
        <v/>
      </c>
      <c r="N258" s="363" t="inlineStr">
        <is>
          <t xml:space="preserve">MF FUS </t>
        </is>
      </c>
      <c r="O258" s="348">
        <f>AVERAGE(M258:M259)</f>
        <v/>
      </c>
      <c r="P258" s="348">
        <f>_xlfn.STDEV.S(M258,M259)</f>
        <v/>
      </c>
      <c r="Q258" s="341" t="n"/>
      <c r="R258" s="341" t="n"/>
      <c r="S258" s="331">
        <f>+(((K258-I258)/1000)*1000)/10</f>
        <v/>
      </c>
      <c r="T258" s="332">
        <f>AVERAGE(S258:S259)</f>
        <v/>
      </c>
    </row>
    <row r="259" ht="15.75" customHeight="1" s="412">
      <c r="A259" s="333" t="n">
        <v>3656</v>
      </c>
      <c r="B259" s="334" t="n">
        <v>78</v>
      </c>
      <c r="C259" s="344" t="inlineStr">
        <is>
          <t>T129</t>
        </is>
      </c>
      <c r="D259" s="335" t="n">
        <v>4</v>
      </c>
      <c r="E259" s="335" t="n"/>
      <c r="F259" s="335" t="n"/>
      <c r="G259" s="344" t="n">
        <v>14</v>
      </c>
      <c r="H259" s="345" t="n">
        <v>43591</v>
      </c>
      <c r="I259" s="344" t="n">
        <v>5245</v>
      </c>
      <c r="J259" s="361" t="n">
        <v>8072</v>
      </c>
      <c r="K259" s="344" t="n">
        <v>7103</v>
      </c>
      <c r="L259" s="344" t="n"/>
      <c r="M259" s="346">
        <f>+(((J259-I259)-(K259-I259))/(K259-I259))*100</f>
        <v/>
      </c>
      <c r="N259" s="363" t="n"/>
      <c r="O259" s="350" t="n"/>
      <c r="P259" s="350" t="n"/>
      <c r="Q259" s="341" t="n"/>
      <c r="R259" s="341" t="n"/>
      <c r="S259" s="331">
        <f>+(((K259-I259)/1000)*1000)/10</f>
        <v/>
      </c>
      <c r="T259" s="332" t="n"/>
    </row>
    <row r="260" ht="15.75" customHeight="1" s="412">
      <c r="A260" s="333" t="n">
        <v>4325</v>
      </c>
      <c r="B260" s="334" t="n">
        <v>31</v>
      </c>
      <c r="C260" s="344" t="inlineStr">
        <is>
          <t>T129</t>
        </is>
      </c>
      <c r="D260" s="335" t="n">
        <v>5</v>
      </c>
      <c r="E260" s="335" t="n"/>
      <c r="F260" s="335" t="n"/>
      <c r="G260" s="344" t="n">
        <v>16</v>
      </c>
      <c r="H260" s="345" t="n">
        <v>43607</v>
      </c>
      <c r="I260" s="344" t="n">
        <v>5227</v>
      </c>
      <c r="J260" s="344" t="n">
        <v>8147</v>
      </c>
      <c r="K260" s="344" t="n">
        <v>7420</v>
      </c>
      <c r="L260" s="344" t="n">
        <v>2</v>
      </c>
      <c r="M260" s="346">
        <f>+(((J260-I260)-(K260-I260))/(K260-I260))*100</f>
        <v/>
      </c>
      <c r="N260" s="363" t="n"/>
      <c r="O260" s="348">
        <f>AVERAGE(M260:M261)</f>
        <v/>
      </c>
      <c r="P260" s="348">
        <f>_xlfn.STDEV.S(M260,M261)</f>
        <v/>
      </c>
      <c r="Q260" s="341" t="n"/>
      <c r="R260" s="341" t="n"/>
      <c r="S260" s="331">
        <f>+(((K260-I260)/1000)*1000)/10</f>
        <v/>
      </c>
      <c r="T260" s="332">
        <f>AVERAGE(S260:S261)</f>
        <v/>
      </c>
    </row>
    <row r="261" ht="15.75" customHeight="1" s="412">
      <c r="A261" s="333" t="n">
        <v>4326</v>
      </c>
      <c r="B261" s="334" t="n">
        <v>32</v>
      </c>
      <c r="C261" s="344" t="inlineStr">
        <is>
          <t>T129</t>
        </is>
      </c>
      <c r="D261" s="335" t="n">
        <v>6</v>
      </c>
      <c r="E261" s="335" t="n"/>
      <c r="F261" s="335" t="n"/>
      <c r="G261" s="344" t="n">
        <v>16</v>
      </c>
      <c r="H261" s="345" t="n">
        <v>43607</v>
      </c>
      <c r="I261" s="344" t="n">
        <v>5214</v>
      </c>
      <c r="J261" s="344" t="n">
        <v>8321</v>
      </c>
      <c r="K261" s="344" t="n">
        <v>7555</v>
      </c>
      <c r="L261" s="344" t="n"/>
      <c r="M261" s="346">
        <f>+(((J261-I261)-(K261-I261))/(K261-I261))*100</f>
        <v/>
      </c>
      <c r="N261" s="363" t="n"/>
      <c r="O261" s="350" t="n"/>
      <c r="P261" s="350" t="n"/>
      <c r="Q261" s="341" t="n"/>
      <c r="R261" s="341" t="n"/>
      <c r="S261" s="331">
        <f>+(((K261-I261)/1000)*1000)/10</f>
        <v/>
      </c>
      <c r="T261" s="332" t="n"/>
    </row>
    <row r="262" ht="15.75" customHeight="1" s="412">
      <c r="A262" s="333" t="n">
        <v>4971</v>
      </c>
      <c r="B262" s="334" t="n">
        <v>31</v>
      </c>
      <c r="C262" s="344" t="inlineStr">
        <is>
          <t>T129</t>
        </is>
      </c>
      <c r="D262" s="335" t="n">
        <v>7</v>
      </c>
      <c r="E262" s="335" t="n"/>
      <c r="F262" s="335" t="n"/>
      <c r="G262" s="344" t="n">
        <v>18</v>
      </c>
      <c r="H262" s="345" t="n">
        <v>43626</v>
      </c>
      <c r="I262" s="344" t="n">
        <v>5227</v>
      </c>
      <c r="J262" s="344" t="n">
        <v>7499</v>
      </c>
      <c r="K262" s="344" t="n">
        <v>7132</v>
      </c>
      <c r="L262" s="344" t="n">
        <v>12</v>
      </c>
      <c r="M262" s="346">
        <f>+(((J262-I262)-(K262-I262))/(K262-I262))*100</f>
        <v/>
      </c>
      <c r="N262" s="363" t="n"/>
      <c r="O262" s="348">
        <f>AVERAGE(M262:M263)</f>
        <v/>
      </c>
      <c r="P262" s="348">
        <f>_xlfn.STDEV.S(M262,M263)</f>
        <v/>
      </c>
      <c r="Q262" s="341" t="n"/>
      <c r="R262" s="341" t="n"/>
      <c r="S262" s="331">
        <f>+(((K262-I262)/1000)*1000)/10</f>
        <v/>
      </c>
      <c r="T262" s="332">
        <f>AVERAGE(S262:S263)</f>
        <v/>
      </c>
    </row>
    <row r="263" ht="15.75" customHeight="1" s="412">
      <c r="A263" s="333" t="n">
        <v>4972</v>
      </c>
      <c r="B263" s="334" t="n">
        <v>32</v>
      </c>
      <c r="C263" s="344" t="inlineStr">
        <is>
          <t>T129</t>
        </is>
      </c>
      <c r="D263" s="335" t="n">
        <v>8</v>
      </c>
      <c r="E263" s="335" t="n"/>
      <c r="F263" s="335" t="n"/>
      <c r="G263" s="344" t="n">
        <v>18</v>
      </c>
      <c r="H263" s="345" t="n">
        <v>43626</v>
      </c>
      <c r="I263" s="344" t="n">
        <v>5214</v>
      </c>
      <c r="J263" s="344" t="n">
        <v>7384</v>
      </c>
      <c r="K263" s="344" t="n">
        <v>7038</v>
      </c>
      <c r="L263" s="344" t="n"/>
      <c r="M263" s="346">
        <f>+(((J263-I263)-(K263-I263))/(K263-I263))*100</f>
        <v/>
      </c>
      <c r="N263" s="363" t="n"/>
      <c r="O263" s="350" t="n"/>
      <c r="P263" s="350" t="n"/>
      <c r="Q263" s="341" t="n"/>
      <c r="R263" s="341" t="n"/>
      <c r="S263" s="331">
        <f>+(((K263-I263)/1000)*1000)/10</f>
        <v/>
      </c>
      <c r="T263" s="332" t="n"/>
    </row>
    <row r="264" ht="15.75" customHeight="1" s="412">
      <c r="A264" s="333" t="n">
        <v>5517</v>
      </c>
      <c r="B264" s="334" t="n">
        <v>9</v>
      </c>
      <c r="C264" s="344" t="inlineStr">
        <is>
          <t>T129</t>
        </is>
      </c>
      <c r="D264" s="335" t="n">
        <v>9</v>
      </c>
      <c r="E264" s="335" t="n"/>
      <c r="F264" s="335" t="n"/>
      <c r="G264" s="344" t="n">
        <v>20</v>
      </c>
      <c r="H264" s="345" t="n">
        <v>43649</v>
      </c>
      <c r="I264" s="344" t="n">
        <v>5188</v>
      </c>
      <c r="J264" s="344" t="n">
        <v>7558</v>
      </c>
      <c r="K264" s="344" t="n">
        <v>7139</v>
      </c>
      <c r="L264" s="344" t="n">
        <v>10</v>
      </c>
      <c r="M264" s="346">
        <f>+(((J264-I264)-(K264-I264))/(K264-I264))*100</f>
        <v/>
      </c>
      <c r="N264" s="363" t="n"/>
      <c r="O264" s="348">
        <f>AVERAGE(M264:M265)</f>
        <v/>
      </c>
      <c r="P264" s="348">
        <f>_xlfn.STDEV.S(M264,M265)</f>
        <v/>
      </c>
      <c r="Q264" s="341" t="n"/>
      <c r="R264" s="341" t="n"/>
      <c r="S264" s="331">
        <f>+(((K264-I264)/1000)*1000)/10</f>
        <v/>
      </c>
      <c r="T264" s="332">
        <f>AVERAGE(S264:S265)</f>
        <v/>
      </c>
    </row>
    <row r="265" ht="15.75" customHeight="1" s="412">
      <c r="A265" s="333" t="n">
        <v>5518</v>
      </c>
      <c r="B265" s="334" t="n">
        <v>10</v>
      </c>
      <c r="C265" s="344" t="inlineStr">
        <is>
          <t>T129</t>
        </is>
      </c>
      <c r="D265" s="335" t="n">
        <v>10</v>
      </c>
      <c r="E265" s="335" t="n"/>
      <c r="F265" s="335" t="n"/>
      <c r="G265" s="344" t="n">
        <v>20</v>
      </c>
      <c r="H265" s="345" t="n">
        <v>43649</v>
      </c>
      <c r="I265" s="344" t="n">
        <v>5232</v>
      </c>
      <c r="J265" s="344" t="n">
        <v>7711</v>
      </c>
      <c r="K265" s="344" t="n">
        <v>7277</v>
      </c>
      <c r="L265" s="344" t="n"/>
      <c r="M265" s="346">
        <f>+(((J265-I265)-(K265-I265))/(K265-I265))*100</f>
        <v/>
      </c>
      <c r="N265" s="363" t="n"/>
      <c r="O265" s="350" t="n"/>
      <c r="P265" s="350" t="n"/>
      <c r="Q265" s="341" t="n"/>
      <c r="R265" s="341" t="n"/>
      <c r="S265" s="331">
        <f>+(((K265-I265)/1000)*1000)/10</f>
        <v/>
      </c>
      <c r="T265" s="332" t="n"/>
    </row>
    <row r="266" ht="15.75" customHeight="1" s="412">
      <c r="A266" s="333" t="n">
        <v>5809</v>
      </c>
      <c r="B266" s="334" t="n">
        <v>28</v>
      </c>
      <c r="C266" s="344" t="inlineStr">
        <is>
          <t>T129</t>
        </is>
      </c>
      <c r="D266" s="335" t="n">
        <v>11</v>
      </c>
      <c r="E266" s="335" t="n"/>
      <c r="F266" s="335" t="n"/>
      <c r="G266" s="344" t="n">
        <v>22</v>
      </c>
      <c r="H266" s="345" t="n">
        <v>43685</v>
      </c>
      <c r="I266" s="344" t="n">
        <v>5216</v>
      </c>
      <c r="J266" s="344" t="n">
        <v>7739</v>
      </c>
      <c r="K266" s="344" t="n">
        <v>7384</v>
      </c>
      <c r="L266" s="344" t="n">
        <v>6</v>
      </c>
      <c r="M266" s="346">
        <f>+(((J266-I266)-(K266-I266))/(K266-I266))*100</f>
        <v/>
      </c>
      <c r="N266" s="363" t="n"/>
      <c r="O266" s="348">
        <f>AVERAGE(M266:M267)</f>
        <v/>
      </c>
      <c r="P266" s="348">
        <f>_xlfn.STDEV.S(M266,M267)</f>
        <v/>
      </c>
      <c r="Q266" s="341" t="n"/>
      <c r="R266" s="341" t="n"/>
      <c r="S266" s="331">
        <f>+(((K266-I266)/1000)*1000)/10</f>
        <v/>
      </c>
      <c r="T266" s="332">
        <f>AVERAGE(S266:S267)</f>
        <v/>
      </c>
    </row>
    <row r="267" ht="15.75" customHeight="1" s="412">
      <c r="A267" s="333" t="n">
        <v>5810</v>
      </c>
      <c r="B267" s="334" t="n">
        <v>28</v>
      </c>
      <c r="C267" s="344" t="inlineStr">
        <is>
          <t>T129</t>
        </is>
      </c>
      <c r="D267" s="335" t="n">
        <v>12</v>
      </c>
      <c r="E267" s="335" t="n"/>
      <c r="F267" s="335" t="n"/>
      <c r="G267" s="344" t="n">
        <v>22</v>
      </c>
      <c r="H267" s="345" t="n">
        <v>43685</v>
      </c>
      <c r="I267" s="344" t="n">
        <v>5216</v>
      </c>
      <c r="J267" s="344" t="n">
        <v>7891</v>
      </c>
      <c r="K267" s="344" t="n">
        <v>7510</v>
      </c>
      <c r="L267" s="344" t="n"/>
      <c r="M267" s="346">
        <f>+(((J267-I267)-(K267-I267))/(K267-I267))*100</f>
        <v/>
      </c>
      <c r="N267" s="363" t="n"/>
      <c r="O267" s="350" t="n"/>
      <c r="P267" s="350" t="n"/>
      <c r="Q267" s="341" t="n"/>
      <c r="R267" s="341" t="n"/>
      <c r="S267" s="331">
        <f>+(((K267-I267)/1000)*1000)/10</f>
        <v/>
      </c>
      <c r="T267" s="332" t="n"/>
    </row>
    <row r="268" ht="15.75" customHeight="1" s="412">
      <c r="A268" s="333" t="n">
        <v>3271</v>
      </c>
      <c r="B268" s="334" t="n">
        <v>27</v>
      </c>
      <c r="C268" s="344" t="inlineStr">
        <is>
          <t>T130</t>
        </is>
      </c>
      <c r="D268" s="335" t="n">
        <v>1</v>
      </c>
      <c r="E268" s="335" t="n"/>
      <c r="F268" s="335" t="n"/>
      <c r="G268" s="344" t="n">
        <v>13</v>
      </c>
      <c r="H268" s="345" t="n">
        <v>43587</v>
      </c>
      <c r="I268" s="344" t="n">
        <v>5236</v>
      </c>
      <c r="J268" s="344" t="n">
        <v>10453</v>
      </c>
      <c r="K268" s="344" t="n">
        <v>8967</v>
      </c>
      <c r="L268" s="344" t="n">
        <v>1</v>
      </c>
      <c r="M268" s="346">
        <f>+(((J268-I268)-(K268-I268))/(K268-I268))*100</f>
        <v/>
      </c>
      <c r="N268" s="363" t="inlineStr">
        <is>
          <t>MF</t>
        </is>
      </c>
      <c r="O268" s="348">
        <f>AVERAGE(M268:M269)</f>
        <v/>
      </c>
      <c r="P268" s="348">
        <f>_xlfn.STDEV.S(M268,M269)</f>
        <v/>
      </c>
      <c r="Q268" s="341" t="n">
        <v>1</v>
      </c>
      <c r="R268" s="341" t="n"/>
      <c r="S268" s="331">
        <f>+(((K268-I268)/1000)*1000)/10</f>
        <v/>
      </c>
      <c r="T268" s="332">
        <f>AVERAGE(S268:S269)</f>
        <v/>
      </c>
    </row>
    <row r="269" ht="15.75" customHeight="1" s="412">
      <c r="A269" s="333" t="n">
        <v>3272</v>
      </c>
      <c r="B269" s="334" t="n">
        <v>28</v>
      </c>
      <c r="C269" s="344" t="inlineStr">
        <is>
          <t>T130</t>
        </is>
      </c>
      <c r="D269" s="335" t="n">
        <v>2</v>
      </c>
      <c r="E269" s="335" t="n"/>
      <c r="F269" s="335" t="n"/>
      <c r="G269" s="344" t="n">
        <v>13</v>
      </c>
      <c r="H269" s="345" t="n">
        <v>43587</v>
      </c>
      <c r="I269" s="344" t="n">
        <v>5216</v>
      </c>
      <c r="J269" s="344" t="n">
        <v>10329</v>
      </c>
      <c r="K269" s="344" t="n">
        <v>8911</v>
      </c>
      <c r="L269" s="344" t="n"/>
      <c r="M269" s="346">
        <f>+(((J269-I269)-(K269-I269))/(K269-I269))*100</f>
        <v/>
      </c>
      <c r="N269" s="363" t="n"/>
      <c r="O269" s="350" t="n"/>
      <c r="P269" s="350" t="n"/>
      <c r="Q269" s="341" t="n"/>
      <c r="R269" s="341" t="n"/>
      <c r="S269" s="331">
        <f>+(((K269-I269)/1000)*1000)/10</f>
        <v/>
      </c>
      <c r="T269" s="332" t="n"/>
    </row>
    <row r="270" ht="15.75" customHeight="1" s="412">
      <c r="A270" s="333" t="n">
        <v>3995</v>
      </c>
      <c r="B270" s="334" t="n">
        <v>25</v>
      </c>
      <c r="C270" s="344" t="inlineStr">
        <is>
          <t>T130</t>
        </is>
      </c>
      <c r="D270" s="335" t="n">
        <v>3</v>
      </c>
      <c r="E270" s="335" t="n"/>
      <c r="F270" s="335" t="n"/>
      <c r="G270" s="344" t="n">
        <v>15</v>
      </c>
      <c r="H270" s="345" t="n">
        <v>43599</v>
      </c>
      <c r="I270" s="344" t="n">
        <v>5238</v>
      </c>
      <c r="J270" s="344" t="n">
        <v>8692</v>
      </c>
      <c r="K270" s="344" t="n">
        <v>8021</v>
      </c>
      <c r="L270" s="344" t="n"/>
      <c r="M270" s="346">
        <f>+(((J270-I270)-(K270-I270))/(K270-I270))*100</f>
        <v/>
      </c>
      <c r="N270" s="346" t="inlineStr">
        <is>
          <t>MF</t>
        </is>
      </c>
      <c r="O270" s="348">
        <f>AVERAGE(M270:M271)</f>
        <v/>
      </c>
      <c r="P270" s="348">
        <f>_xlfn.STDEV.S(M270,M271)</f>
        <v/>
      </c>
      <c r="Q270" s="341" t="n"/>
      <c r="R270" s="341" t="n"/>
      <c r="S270" s="331">
        <f>+(((K270-I270)/1000)*1000)/10</f>
        <v/>
      </c>
      <c r="T270" s="332">
        <f>AVERAGE(S270:S271)</f>
        <v/>
      </c>
    </row>
    <row r="271" ht="15.75" customHeight="1" s="412">
      <c r="A271" s="333" t="n">
        <v>3996</v>
      </c>
      <c r="B271" s="334" t="n">
        <v>26</v>
      </c>
      <c r="C271" s="344" t="inlineStr">
        <is>
          <t>T130</t>
        </is>
      </c>
      <c r="D271" s="335" t="n">
        <v>4</v>
      </c>
      <c r="E271" s="335" t="n"/>
      <c r="F271" s="335" t="n"/>
      <c r="G271" s="344" t="n">
        <v>15</v>
      </c>
      <c r="H271" s="345" t="n">
        <v>43599</v>
      </c>
      <c r="I271" s="344" t="n">
        <v>5207</v>
      </c>
      <c r="J271" s="344" t="n">
        <v>8442</v>
      </c>
      <c r="K271" s="344" t="n">
        <v>7801</v>
      </c>
      <c r="L271" s="344" t="n"/>
      <c r="M271" s="346">
        <f>+(((J271-I271)-(K271-I271))/(K271-I271))*100</f>
        <v/>
      </c>
      <c r="N271" s="346" t="n"/>
      <c r="O271" s="350" t="n"/>
      <c r="P271" s="350" t="n"/>
      <c r="Q271" s="341" t="n"/>
      <c r="R271" s="341" t="n"/>
      <c r="S271" s="331">
        <f>+(((K271-I271)/1000)*1000)/10</f>
        <v/>
      </c>
      <c r="T271" s="332" t="n"/>
    </row>
    <row r="272" ht="15.75" customHeight="1" s="412">
      <c r="A272" s="333" t="n">
        <v>4641</v>
      </c>
      <c r="B272" s="334" t="n">
        <v>25</v>
      </c>
      <c r="C272" s="344" t="inlineStr">
        <is>
          <t>T130</t>
        </is>
      </c>
      <c r="D272" s="335" t="n">
        <v>5</v>
      </c>
      <c r="E272" s="335" t="n"/>
      <c r="F272" s="335" t="n"/>
      <c r="G272" s="344" t="n">
        <v>17</v>
      </c>
      <c r="H272" s="345" t="n">
        <v>43619</v>
      </c>
      <c r="I272" s="344" t="n">
        <v>5238</v>
      </c>
      <c r="J272" s="344" t="n">
        <v>6476</v>
      </c>
      <c r="K272" s="344" t="n">
        <v>6262</v>
      </c>
      <c r="L272" s="344" t="n"/>
      <c r="M272" s="346">
        <f>+(((J272-I272)-(K272-I272))/(K272-I272))*100</f>
        <v/>
      </c>
      <c r="N272" s="363" t="n"/>
      <c r="O272" s="348">
        <f>AVERAGE(M272:M273)</f>
        <v/>
      </c>
      <c r="P272" s="348">
        <f>_xlfn.STDEV.S(M272,M273)</f>
        <v/>
      </c>
      <c r="Q272" s="341" t="n"/>
      <c r="R272" s="341" t="n"/>
      <c r="S272" s="331">
        <f>+(((K272-I272)/1000)*1000)/10</f>
        <v/>
      </c>
      <c r="T272" s="332">
        <f>AVERAGE(S272:S273)</f>
        <v/>
      </c>
    </row>
    <row r="273" ht="15.75" customHeight="1" s="412">
      <c r="A273" s="333" t="n">
        <v>4642</v>
      </c>
      <c r="B273" s="334" t="n">
        <v>26</v>
      </c>
      <c r="C273" s="344" t="inlineStr">
        <is>
          <t>T130</t>
        </is>
      </c>
      <c r="D273" s="335" t="n">
        <v>6</v>
      </c>
      <c r="E273" s="335" t="n"/>
      <c r="F273" s="335" t="n"/>
      <c r="G273" s="344" t="n">
        <v>17</v>
      </c>
      <c r="H273" s="345" t="n">
        <v>43619</v>
      </c>
      <c r="I273" s="344" t="n">
        <v>5207</v>
      </c>
      <c r="J273" s="344" t="n">
        <v>6519</v>
      </c>
      <c r="K273" s="344" t="n">
        <v>6293</v>
      </c>
      <c r="L273" s="344" t="n"/>
      <c r="M273" s="346">
        <f>+(((J273-I273)-(K273-I273))/(K273-I273))*100</f>
        <v/>
      </c>
      <c r="N273" s="363" t="n"/>
      <c r="O273" s="350" t="n"/>
      <c r="P273" s="350" t="n"/>
      <c r="Q273" s="341" t="n"/>
      <c r="R273" s="341" t="n"/>
      <c r="S273" s="331">
        <f>+(((K273-I273)/1000)*1000)/10</f>
        <v/>
      </c>
      <c r="T273" s="332" t="n"/>
    </row>
    <row r="274" ht="15.75" customHeight="1" s="412">
      <c r="A274" s="333" t="n">
        <v>5279</v>
      </c>
      <c r="B274" s="334" t="n">
        <v>17</v>
      </c>
      <c r="C274" s="344" t="inlineStr">
        <is>
          <t>T130</t>
        </is>
      </c>
      <c r="D274" s="335" t="n">
        <v>7</v>
      </c>
      <c r="E274" s="335" t="n"/>
      <c r="F274" s="335" t="n"/>
      <c r="G274" s="344" t="n">
        <v>19</v>
      </c>
      <c r="H274" s="345" t="n">
        <v>43637</v>
      </c>
      <c r="I274" s="344" t="n">
        <v>5275</v>
      </c>
      <c r="J274" s="344" t="n">
        <v>8877</v>
      </c>
      <c r="K274" s="344" t="n">
        <v>8199</v>
      </c>
      <c r="L274" s="344" t="inlineStr">
        <is>
          <t>6</t>
        </is>
      </c>
      <c r="M274" s="346">
        <f>+(((J274-I274)-(K274-I274))/(K274-I274))*100</f>
        <v/>
      </c>
      <c r="N274" s="363" t="n"/>
      <c r="O274" s="348">
        <f>AVERAGE(M274:M275)</f>
        <v/>
      </c>
      <c r="P274" s="348">
        <f>_xlfn.STDEV.S(M274,M275)</f>
        <v/>
      </c>
      <c r="Q274" s="341" t="n"/>
      <c r="R274" s="341" t="n"/>
      <c r="S274" s="331">
        <f>+(((K274-I274)/1000)*1000)/10</f>
        <v/>
      </c>
      <c r="T274" s="332">
        <f>AVERAGE(S274:S275)</f>
        <v/>
      </c>
    </row>
    <row r="275" ht="15.75" customHeight="1" s="412">
      <c r="A275" s="333" t="n">
        <v>5280</v>
      </c>
      <c r="B275" s="334" t="n">
        <v>18</v>
      </c>
      <c r="C275" s="344" t="inlineStr">
        <is>
          <t>T130</t>
        </is>
      </c>
      <c r="D275" s="335" t="n">
        <v>8</v>
      </c>
      <c r="E275" s="335" t="n"/>
      <c r="F275" s="335" t="n"/>
      <c r="G275" s="344" t="n">
        <v>19</v>
      </c>
      <c r="H275" s="345" t="n">
        <v>43637</v>
      </c>
      <c r="I275" s="344" t="n">
        <v>5205</v>
      </c>
      <c r="J275" s="344" t="n">
        <v>8994</v>
      </c>
      <c r="K275" s="344" t="n">
        <v>8290</v>
      </c>
      <c r="L275" s="344" t="n"/>
      <c r="M275" s="346">
        <f>+(((J275-I275)-(K275-I275))/(K275-I275))*100</f>
        <v/>
      </c>
      <c r="N275" s="363" t="n"/>
      <c r="O275" s="350" t="n"/>
      <c r="P275" s="350" t="n"/>
      <c r="Q275" s="341" t="n"/>
      <c r="R275" s="341" t="n"/>
      <c r="S275" s="331">
        <f>+(((K275-I275)/1000)*1000)/10</f>
        <v/>
      </c>
      <c r="T275" s="332" t="n"/>
    </row>
    <row r="276" ht="15.75" customHeight="1" s="412">
      <c r="A276" s="333" t="n">
        <v>5811</v>
      </c>
      <c r="B276" s="334" t="n">
        <v>29</v>
      </c>
      <c r="C276" s="344" t="inlineStr">
        <is>
          <t>T130</t>
        </is>
      </c>
      <c r="D276" s="335" t="n">
        <v>9</v>
      </c>
      <c r="E276" s="335" t="n"/>
      <c r="F276" s="335" t="n"/>
      <c r="G276" s="344" t="n">
        <v>22</v>
      </c>
      <c r="H276" s="345" t="n">
        <v>43685</v>
      </c>
      <c r="I276" s="344" t="n">
        <v>5292</v>
      </c>
      <c r="J276" s="344" t="n">
        <v>8865</v>
      </c>
      <c r="K276" s="344" t="n">
        <v>8364</v>
      </c>
      <c r="L276" s="344" t="n">
        <v>6</v>
      </c>
      <c r="M276" s="346">
        <f>+(((J276-I276)-(K276-I276))/(K276-I276))*100</f>
        <v/>
      </c>
      <c r="N276" s="363" t="n"/>
      <c r="O276" s="348">
        <f>AVERAGE(M276:M277)</f>
        <v/>
      </c>
      <c r="P276" s="348">
        <f>_xlfn.STDEV.S(M276,M277)</f>
        <v/>
      </c>
      <c r="Q276" s="341" t="n"/>
      <c r="R276" s="341" t="n"/>
      <c r="S276" s="331">
        <f>+(((K276-I276)/1000)*1000)/10</f>
        <v/>
      </c>
      <c r="T276" s="332">
        <f>AVERAGE(S276:S277)</f>
        <v/>
      </c>
    </row>
    <row r="277" ht="15.75" customHeight="1" s="412">
      <c r="A277" s="333" t="n">
        <v>5812</v>
      </c>
      <c r="B277" s="334" t="n">
        <v>29</v>
      </c>
      <c r="C277" s="344" t="inlineStr">
        <is>
          <t>T130</t>
        </is>
      </c>
      <c r="D277" s="335" t="n">
        <v>10</v>
      </c>
      <c r="E277" s="335" t="n"/>
      <c r="F277" s="335" t="n"/>
      <c r="G277" s="344" t="n">
        <v>22</v>
      </c>
      <c r="H277" s="345" t="n">
        <v>43685</v>
      </c>
      <c r="I277" s="344" t="n">
        <v>5292</v>
      </c>
      <c r="J277" s="344" t="n">
        <v>8956</v>
      </c>
      <c r="K277" s="344" t="n">
        <v>8433</v>
      </c>
      <c r="L277" s="344" t="n"/>
      <c r="M277" s="346">
        <f>+(((J277-I277)-(K277-I277))/(K277-I277))*100</f>
        <v/>
      </c>
      <c r="N277" s="363" t="n"/>
      <c r="O277" s="350" t="n"/>
      <c r="P277" s="350" t="n"/>
      <c r="Q277" s="341" t="n"/>
      <c r="R277" s="341" t="n"/>
      <c r="S277" s="331">
        <f>+(((K277-I277)/1000)*1000)/10</f>
        <v/>
      </c>
      <c r="T277" s="332" t="n"/>
    </row>
    <row r="278" ht="15.75" customHeight="1" s="412">
      <c r="A278" s="333" t="n">
        <v>3273</v>
      </c>
      <c r="B278" s="334" t="n">
        <v>29</v>
      </c>
      <c r="C278" s="364" t="inlineStr">
        <is>
          <t>T131</t>
        </is>
      </c>
      <c r="D278" s="335" t="n">
        <v>1</v>
      </c>
      <c r="E278" s="335" t="n"/>
      <c r="F278" s="335" t="n"/>
      <c r="G278" s="364" t="n">
        <v>13</v>
      </c>
      <c r="H278" s="365" t="n">
        <v>43587</v>
      </c>
      <c r="I278" s="364" t="n">
        <v>5292</v>
      </c>
      <c r="J278" s="364" t="n"/>
      <c r="K278" s="364" t="n"/>
      <c r="L278" s="364" t="n"/>
      <c r="M278" s="366">
        <f>+(((J278-I278)-(K278-I278))/(K278-I278))*100</f>
        <v/>
      </c>
      <c r="N278" s="367" t="inlineStr">
        <is>
          <t>MF</t>
        </is>
      </c>
      <c r="O278" s="368">
        <f>AVERAGE(M278:M279)</f>
        <v/>
      </c>
      <c r="P278" s="368">
        <f>_xlfn.STDEV.S(M278,M279)</f>
        <v/>
      </c>
      <c r="Q278" s="341" t="n"/>
      <c r="R278" s="341" t="n"/>
      <c r="S278" s="331">
        <f>+(((K278-I278)/1000)*1000)/10</f>
        <v/>
      </c>
      <c r="T278" s="332">
        <f>AVERAGE(S278:S279)</f>
        <v/>
      </c>
    </row>
    <row r="279" ht="15.75" customHeight="1" s="412">
      <c r="A279" s="333" t="n">
        <v>3274</v>
      </c>
      <c r="B279" s="334" t="n">
        <v>30</v>
      </c>
      <c r="C279" s="364" t="inlineStr">
        <is>
          <t>T131</t>
        </is>
      </c>
      <c r="D279" s="335" t="n">
        <v>2</v>
      </c>
      <c r="E279" s="335" t="n"/>
      <c r="F279" s="335" t="n"/>
      <c r="G279" s="364" t="n">
        <v>13</v>
      </c>
      <c r="H279" s="365" t="n">
        <v>43587</v>
      </c>
      <c r="I279" s="364" t="n">
        <v>5244</v>
      </c>
      <c r="J279" s="364" t="n"/>
      <c r="K279" s="364" t="n"/>
      <c r="L279" s="364" t="n"/>
      <c r="M279" s="366">
        <f>+(((J279-I279)-(K279-I279))/(K279-I279))*100</f>
        <v/>
      </c>
      <c r="N279" s="367" t="n"/>
      <c r="O279" s="369" t="n"/>
      <c r="P279" s="369" t="n"/>
      <c r="Q279" s="341" t="n"/>
      <c r="R279" s="341" t="n"/>
      <c r="S279" s="331">
        <f>+(((K279-I279)/1000)*1000)/10</f>
        <v/>
      </c>
      <c r="T279" s="332" t="n"/>
    </row>
    <row r="280" ht="15.75" customHeight="1" s="412">
      <c r="A280" s="333" t="n">
        <v>3657</v>
      </c>
      <c r="B280" s="334" t="n">
        <v>79</v>
      </c>
      <c r="C280" s="364" t="inlineStr">
        <is>
          <t>T131</t>
        </is>
      </c>
      <c r="D280" s="335" t="n">
        <v>3</v>
      </c>
      <c r="E280" s="335" t="n"/>
      <c r="F280" s="335" t="n"/>
      <c r="G280" s="364" t="n">
        <v>14</v>
      </c>
      <c r="H280" s="365" t="n">
        <v>43591</v>
      </c>
      <c r="I280" s="364" t="n">
        <v>5242</v>
      </c>
      <c r="J280" s="370" t="n"/>
      <c r="K280" s="364" t="n"/>
      <c r="L280" s="364" t="n"/>
      <c r="M280" s="366">
        <f>+(((J280-I280)-(K280-I280))/(K280-I280))*100</f>
        <v/>
      </c>
      <c r="N280" s="367" t="inlineStr">
        <is>
          <t>PODRIDA</t>
        </is>
      </c>
      <c r="O280" s="368">
        <f>AVERAGE(M280:M281)</f>
        <v/>
      </c>
      <c r="P280" s="368">
        <f>_xlfn.STDEV.S(M280,M281)</f>
        <v/>
      </c>
      <c r="Q280" s="341" t="n"/>
      <c r="R280" s="341" t="n"/>
      <c r="S280" s="331">
        <f>+(((K280-I280)/1000)*1000)/10</f>
        <v/>
      </c>
      <c r="T280" s="332">
        <f>AVERAGE(S280:S281)</f>
        <v/>
      </c>
    </row>
    <row r="281" ht="15.75" customHeight="1" s="412">
      <c r="A281" s="333" t="n">
        <v>3658</v>
      </c>
      <c r="B281" s="334" t="n">
        <v>80</v>
      </c>
      <c r="C281" s="364" t="inlineStr">
        <is>
          <t>T131</t>
        </is>
      </c>
      <c r="D281" s="335" t="n">
        <v>4</v>
      </c>
      <c r="E281" s="335" t="n"/>
      <c r="F281" s="335" t="n"/>
      <c r="G281" s="364" t="n">
        <v>14</v>
      </c>
      <c r="H281" s="365" t="n">
        <v>43591</v>
      </c>
      <c r="I281" s="364" t="n">
        <v>5245</v>
      </c>
      <c r="J281" s="370" t="n"/>
      <c r="K281" s="364" t="n"/>
      <c r="L281" s="364" t="n"/>
      <c r="M281" s="366">
        <f>+(((J281-I281)-(K281-I281))/(K281-I281))*100</f>
        <v/>
      </c>
      <c r="N281" s="367" t="inlineStr">
        <is>
          <t>PODRIDA</t>
        </is>
      </c>
      <c r="O281" s="369" t="n"/>
      <c r="P281" s="369" t="n"/>
      <c r="Q281" s="341" t="n"/>
      <c r="R281" s="341" t="n"/>
      <c r="S281" s="331">
        <f>+(((K281-I281)/1000)*1000)/10</f>
        <v/>
      </c>
      <c r="T281" s="332" t="n"/>
    </row>
    <row r="282" ht="15.75" customHeight="1" s="412">
      <c r="A282" s="333" t="n">
        <v>5813</v>
      </c>
      <c r="B282" s="334" t="n">
        <v>30</v>
      </c>
      <c r="C282" s="364" t="inlineStr">
        <is>
          <t>T131</t>
        </is>
      </c>
      <c r="D282" s="335" t="n">
        <v>5</v>
      </c>
      <c r="E282" s="335" t="n"/>
      <c r="F282" s="335" t="n"/>
      <c r="G282" s="364" t="n">
        <v>22</v>
      </c>
      <c r="H282" s="365" t="n">
        <v>43685</v>
      </c>
      <c r="I282" s="364" t="n">
        <v>5244</v>
      </c>
      <c r="J282" s="364" t="n">
        <v>7811</v>
      </c>
      <c r="K282" s="364" t="n">
        <v>7458</v>
      </c>
      <c r="L282" s="364" t="n">
        <v>5</v>
      </c>
      <c r="M282" s="366">
        <f>+(((J282-I282)-(K282-I282))/(K282-I282))*100</f>
        <v/>
      </c>
      <c r="N282" s="367" t="n"/>
      <c r="O282" s="368">
        <f>AVERAGE(M282:M283)</f>
        <v/>
      </c>
      <c r="P282" s="368">
        <f>_xlfn.STDEV.S(M282,M283)</f>
        <v/>
      </c>
      <c r="Q282" s="341" t="n"/>
      <c r="R282" s="341" t="n"/>
      <c r="S282" s="331">
        <f>+(((K282-I282)/1000)*1000)/10</f>
        <v/>
      </c>
      <c r="T282" s="332">
        <f>AVERAGE(S282:S283)</f>
        <v/>
      </c>
    </row>
    <row r="283" ht="15.75" customHeight="1" s="412">
      <c r="A283" s="333" t="n">
        <v>5814</v>
      </c>
      <c r="B283" s="334" t="n">
        <v>30</v>
      </c>
      <c r="C283" s="364" t="inlineStr">
        <is>
          <t>T131</t>
        </is>
      </c>
      <c r="D283" s="335" t="n">
        <v>6</v>
      </c>
      <c r="E283" s="335" t="n"/>
      <c r="F283" s="335" t="n"/>
      <c r="G283" s="364" t="n">
        <v>22</v>
      </c>
      <c r="H283" s="365" t="n">
        <v>43685</v>
      </c>
      <c r="I283" s="364" t="n">
        <v>5244</v>
      </c>
      <c r="J283" s="364" t="n">
        <v>7800</v>
      </c>
      <c r="K283" s="364" t="n">
        <v>7443</v>
      </c>
      <c r="L283" s="364" t="n"/>
      <c r="M283" s="366">
        <f>+(((J283-I283)-(K283-I283))/(K283-I283))*100</f>
        <v/>
      </c>
      <c r="N283" s="367" t="n"/>
      <c r="O283" s="369" t="n"/>
      <c r="P283" s="369" t="n"/>
      <c r="Q283" s="341" t="n"/>
      <c r="R283" s="341" t="n"/>
      <c r="S283" s="331">
        <f>+(((K283-I283)/1000)*1000)/10</f>
        <v/>
      </c>
      <c r="T283" s="332" t="n"/>
    </row>
    <row r="284" ht="15.75" customHeight="1" s="412">
      <c r="A284" s="333" t="n">
        <v>2923</v>
      </c>
      <c r="B284" s="334" t="n">
        <v>7</v>
      </c>
      <c r="C284" s="352" t="inlineStr">
        <is>
          <t>T132</t>
        </is>
      </c>
      <c r="D284" s="335" t="n">
        <v>1</v>
      </c>
      <c r="E284" s="335" t="n"/>
      <c r="F284" s="335" t="n"/>
      <c r="G284" s="352" t="n">
        <v>11</v>
      </c>
      <c r="H284" s="353" t="n">
        <v>43571</v>
      </c>
      <c r="I284" s="354" t="n">
        <v>5232</v>
      </c>
      <c r="J284" s="352" t="n">
        <v>8902</v>
      </c>
      <c r="K284" s="352" t="n">
        <v>7549</v>
      </c>
      <c r="L284" s="352" t="n">
        <v>2</v>
      </c>
      <c r="M284" s="355">
        <f>+(((J284-I284)-(K284-I284))/(K284-I284))*100</f>
        <v/>
      </c>
      <c r="N284" s="362" t="inlineStr">
        <is>
          <t>MF·</t>
        </is>
      </c>
      <c r="O284" s="357">
        <f>AVERAGE(M284:M285)</f>
        <v/>
      </c>
      <c r="P284" s="357">
        <f>_xlfn.STDEV.S(M284,M285)</f>
        <v/>
      </c>
      <c r="Q284" s="341" t="n">
        <v>2</v>
      </c>
      <c r="R284" s="341" t="n"/>
      <c r="S284" s="331">
        <f>+(((K284-I284)/1000)*1000)/10</f>
        <v/>
      </c>
      <c r="T284" s="332">
        <f>AVERAGE(S284:S285)</f>
        <v/>
      </c>
    </row>
    <row r="285" ht="15.75" customHeight="1" s="412">
      <c r="A285" s="333" t="n">
        <v>2924</v>
      </c>
      <c r="B285" s="334" t="n">
        <v>8</v>
      </c>
      <c r="C285" s="352" t="inlineStr">
        <is>
          <t>T132</t>
        </is>
      </c>
      <c r="D285" s="335" t="n">
        <v>2</v>
      </c>
      <c r="E285" s="335" t="n"/>
      <c r="F285" s="335" t="n"/>
      <c r="G285" s="352" t="n">
        <v>11</v>
      </c>
      <c r="H285" s="353" t="n">
        <v>43571</v>
      </c>
      <c r="I285" s="354" t="n">
        <v>5221</v>
      </c>
      <c r="J285" s="352" t="n">
        <v>9243</v>
      </c>
      <c r="K285" s="352" t="n">
        <v>7753</v>
      </c>
      <c r="L285" s="352" t="n"/>
      <c r="M285" s="355">
        <f>+(((J285-I285)-(K285-I285))/(K285-I285))*100</f>
        <v/>
      </c>
      <c r="N285" s="362" t="n"/>
      <c r="O285" s="358" t="n"/>
      <c r="P285" s="358" t="n"/>
      <c r="Q285" s="341" t="n"/>
      <c r="R285" s="341" t="n"/>
      <c r="S285" s="331">
        <f>+(((K285-I285)/1000)*1000)/10</f>
        <v/>
      </c>
      <c r="T285" s="332" t="n"/>
    </row>
    <row r="286" ht="15.75" customHeight="1" s="412">
      <c r="A286" s="333" t="n">
        <v>3659</v>
      </c>
      <c r="B286" s="334" t="n">
        <v>81</v>
      </c>
      <c r="C286" s="352" t="inlineStr">
        <is>
          <t>T132</t>
        </is>
      </c>
      <c r="D286" s="335" t="n">
        <v>3</v>
      </c>
      <c r="E286" s="335" t="n"/>
      <c r="F286" s="335" t="n"/>
      <c r="G286" s="352" t="n">
        <v>14</v>
      </c>
      <c r="H286" s="353" t="n">
        <v>43591</v>
      </c>
      <c r="I286" s="352" t="n">
        <v>5180</v>
      </c>
      <c r="J286" s="354" t="n">
        <v>9882</v>
      </c>
      <c r="K286" s="352" t="n">
        <v>8742</v>
      </c>
      <c r="L286" s="352" t="n"/>
      <c r="M286" s="355">
        <f>+(((J286-I286)-(K286-I286))/(K286-I286))*100</f>
        <v/>
      </c>
      <c r="N286" s="362" t="inlineStr">
        <is>
          <t>MF</t>
        </is>
      </c>
      <c r="O286" s="357">
        <f>AVERAGE(M286:M287)</f>
        <v/>
      </c>
      <c r="P286" s="357">
        <f>_xlfn.STDEV.S(M286,M287)</f>
        <v/>
      </c>
      <c r="Q286" s="341" t="n"/>
      <c r="R286" s="341" t="n"/>
      <c r="S286" s="331">
        <f>+(((K286-I286)/1000)*1000)/10</f>
        <v/>
      </c>
      <c r="T286" s="332">
        <f>AVERAGE(S286:S287)</f>
        <v/>
      </c>
    </row>
    <row r="287" ht="15.75" customHeight="1" s="412">
      <c r="A287" s="333" t="n">
        <v>3660</v>
      </c>
      <c r="B287" s="334" t="n">
        <v>82</v>
      </c>
      <c r="C287" s="352" t="inlineStr">
        <is>
          <t>T132</t>
        </is>
      </c>
      <c r="D287" s="335" t="n">
        <v>4</v>
      </c>
      <c r="E287" s="335" t="n"/>
      <c r="F287" s="335" t="n"/>
      <c r="G287" s="352" t="n">
        <v>14</v>
      </c>
      <c r="H287" s="353" t="n">
        <v>43591</v>
      </c>
      <c r="I287" s="352" t="n">
        <v>5194</v>
      </c>
      <c r="J287" s="354" t="n">
        <v>10532</v>
      </c>
      <c r="K287" s="352" t="n">
        <v>9231</v>
      </c>
      <c r="L287" s="352" t="n"/>
      <c r="M287" s="355">
        <f>+(((J287-I287)-(K287-I287))/(K287-I287))*100</f>
        <v/>
      </c>
      <c r="N287" s="362" t="n"/>
      <c r="O287" s="358" t="n"/>
      <c r="P287" s="358" t="n"/>
      <c r="Q287" s="341" t="n"/>
      <c r="R287" s="341" t="n"/>
      <c r="S287" s="331">
        <f>+(((K287-I287)/1000)*1000)/10</f>
        <v/>
      </c>
      <c r="T287" s="332" t="n"/>
    </row>
    <row r="288" ht="15.75" customHeight="1" s="412">
      <c r="A288" s="333" t="n">
        <v>4327</v>
      </c>
      <c r="B288" s="334" t="n">
        <v>33</v>
      </c>
      <c r="C288" s="352" t="inlineStr">
        <is>
          <t>T132</t>
        </is>
      </c>
      <c r="D288" s="335" t="n">
        <v>5</v>
      </c>
      <c r="E288" s="335" t="n"/>
      <c r="F288" s="335" t="n"/>
      <c r="G288" s="352" t="n">
        <v>16</v>
      </c>
      <c r="H288" s="353" t="n">
        <v>43607</v>
      </c>
      <c r="I288" s="352" t="n">
        <v>5203</v>
      </c>
      <c r="J288" s="352" t="n">
        <v>8452</v>
      </c>
      <c r="K288" s="352" t="n">
        <v>7806</v>
      </c>
      <c r="L288" s="352" t="n">
        <v>2</v>
      </c>
      <c r="M288" s="355">
        <f>+(((J288-I288)-(K288-I288))/(K288-I288))*100</f>
        <v/>
      </c>
      <c r="N288" s="362" t="n"/>
      <c r="O288" s="357">
        <f>AVERAGE(M288:M289)</f>
        <v/>
      </c>
      <c r="P288" s="357">
        <f>_xlfn.STDEV.S(M288,M289)</f>
        <v/>
      </c>
      <c r="Q288" s="341" t="n"/>
      <c r="R288" s="341" t="n"/>
      <c r="S288" s="331">
        <f>+(((K288-I288)/1000)*1000)/10</f>
        <v/>
      </c>
      <c r="T288" s="332">
        <f>AVERAGE(S288:S289)</f>
        <v/>
      </c>
    </row>
    <row r="289" ht="15.75" customHeight="1" s="412">
      <c r="A289" s="333" t="n">
        <v>4328</v>
      </c>
      <c r="B289" s="334" t="n">
        <v>34</v>
      </c>
      <c r="C289" s="352" t="inlineStr">
        <is>
          <t>T132</t>
        </is>
      </c>
      <c r="D289" s="335" t="n">
        <v>6</v>
      </c>
      <c r="E289" s="335" t="n"/>
      <c r="F289" s="335" t="n"/>
      <c r="G289" s="352" t="n">
        <v>16</v>
      </c>
      <c r="H289" s="353" t="n">
        <v>43607</v>
      </c>
      <c r="I289" s="352" t="n">
        <v>5191</v>
      </c>
      <c r="J289" s="352" t="n">
        <v>8435</v>
      </c>
      <c r="K289" s="352" t="n">
        <v>7794</v>
      </c>
      <c r="L289" s="352" t="n"/>
      <c r="M289" s="355">
        <f>+(((J289-I289)-(K289-I289))/(K289-I289))*100</f>
        <v/>
      </c>
      <c r="N289" s="362" t="n"/>
      <c r="O289" s="358" t="n"/>
      <c r="P289" s="358" t="n"/>
      <c r="Q289" s="341" t="n"/>
      <c r="R289" s="341" t="n"/>
      <c r="S289" s="331">
        <f>+(((K289-I289)/1000)*1000)/10</f>
        <v/>
      </c>
      <c r="T289" s="332" t="n"/>
    </row>
    <row r="290" ht="15.75" customHeight="1" s="412">
      <c r="A290" s="333" t="n">
        <v>4973</v>
      </c>
      <c r="B290" s="334" t="n">
        <v>33</v>
      </c>
      <c r="C290" s="352" t="inlineStr">
        <is>
          <t>T132</t>
        </is>
      </c>
      <c r="D290" s="335" t="n">
        <v>7</v>
      </c>
      <c r="E290" s="335" t="n"/>
      <c r="F290" s="335" t="n"/>
      <c r="G290" s="352" t="n">
        <v>18</v>
      </c>
      <c r="H290" s="353" t="n">
        <v>43626</v>
      </c>
      <c r="I290" s="352" t="n">
        <v>5203</v>
      </c>
      <c r="J290" s="352" t="n">
        <v>9521</v>
      </c>
      <c r="K290" s="352" t="n">
        <v>8771</v>
      </c>
      <c r="L290" s="352" t="n">
        <v>9</v>
      </c>
      <c r="M290" s="355">
        <f>+(((J290-I290)-(K290-I290))/(K290-I290))*100</f>
        <v/>
      </c>
      <c r="N290" s="362" t="n"/>
      <c r="O290" s="357">
        <f>AVERAGE(M290:M291)</f>
        <v/>
      </c>
      <c r="P290" s="357">
        <f>_xlfn.STDEV.S(M290,M291)</f>
        <v/>
      </c>
      <c r="Q290" s="341" t="n"/>
      <c r="R290" s="341" t="n"/>
      <c r="S290" s="331">
        <f>+(((K290-I290)/1000)*1000)/10</f>
        <v/>
      </c>
      <c r="T290" s="332">
        <f>AVERAGE(S290:S291)</f>
        <v/>
      </c>
    </row>
    <row r="291" ht="15.75" customHeight="1" s="412">
      <c r="A291" s="333" t="n">
        <v>4974</v>
      </c>
      <c r="B291" s="334" t="n">
        <v>34</v>
      </c>
      <c r="C291" s="352" t="inlineStr">
        <is>
          <t>T132</t>
        </is>
      </c>
      <c r="D291" s="335" t="n">
        <v>8</v>
      </c>
      <c r="E291" s="335" t="n"/>
      <c r="F291" s="335" t="n"/>
      <c r="G291" s="352" t="n">
        <v>18</v>
      </c>
      <c r="H291" s="353" t="n">
        <v>43626</v>
      </c>
      <c r="I291" s="352" t="n">
        <v>5191</v>
      </c>
      <c r="J291" s="352" t="n">
        <v>9648</v>
      </c>
      <c r="K291" s="352" t="n">
        <v>8855</v>
      </c>
      <c r="L291" s="352" t="n"/>
      <c r="M291" s="355">
        <f>+(((J291-I291)-(K291-I291))/(K291-I291))*100</f>
        <v/>
      </c>
      <c r="N291" s="362" t="n"/>
      <c r="O291" s="358" t="n"/>
      <c r="P291" s="358" t="n"/>
      <c r="Q291" s="341" t="n"/>
      <c r="R291" s="341" t="n"/>
      <c r="S291" s="331">
        <f>+(((K291-I291)/1000)*1000)/10</f>
        <v/>
      </c>
      <c r="T291" s="332" t="n"/>
    </row>
    <row r="292" ht="15.75" customHeight="1" s="412">
      <c r="A292" s="333" t="n">
        <v>5815</v>
      </c>
      <c r="B292" s="334" t="n">
        <v>31</v>
      </c>
      <c r="C292" s="352" t="inlineStr">
        <is>
          <t>T132</t>
        </is>
      </c>
      <c r="D292" s="335" t="n">
        <v>9</v>
      </c>
      <c r="E292" s="335" t="n"/>
      <c r="F292" s="335" t="n"/>
      <c r="G292" s="352" t="n">
        <v>22</v>
      </c>
      <c r="H292" s="353" t="n">
        <v>43685</v>
      </c>
      <c r="I292" s="352" t="n">
        <v>5227</v>
      </c>
      <c r="J292" s="352" t="n">
        <v>8901</v>
      </c>
      <c r="K292" s="352" t="n">
        <v>8394</v>
      </c>
      <c r="L292" s="352" t="n">
        <v>9</v>
      </c>
      <c r="M292" s="355">
        <f>+(((J292-I292)-(K292-I292))/(K292-I292))*100</f>
        <v/>
      </c>
      <c r="N292" s="362" t="n"/>
      <c r="O292" s="357">
        <f>AVERAGE(M292:M293)</f>
        <v/>
      </c>
      <c r="P292" s="357">
        <f>_xlfn.STDEV.S(M292,M293)</f>
        <v/>
      </c>
      <c r="Q292" s="341" t="n"/>
      <c r="R292" s="341" t="n"/>
      <c r="S292" s="331">
        <f>+(((K292-I292)/1000)*1000)/10</f>
        <v/>
      </c>
      <c r="T292" s="332">
        <f>AVERAGE(S292:S293)</f>
        <v/>
      </c>
    </row>
    <row r="293" ht="15.75" customHeight="1" s="412">
      <c r="A293" s="333" t="n">
        <v>5816</v>
      </c>
      <c r="B293" s="334" t="n">
        <v>31</v>
      </c>
      <c r="C293" s="352" t="inlineStr">
        <is>
          <t>T132</t>
        </is>
      </c>
      <c r="D293" s="335" t="n">
        <v>10</v>
      </c>
      <c r="E293" s="335" t="n"/>
      <c r="F293" s="335" t="n"/>
      <c r="G293" s="352" t="n">
        <v>22</v>
      </c>
      <c r="H293" s="353" t="n">
        <v>43685</v>
      </c>
      <c r="I293" s="352" t="n">
        <v>5227</v>
      </c>
      <c r="J293" s="352" t="n">
        <v>8667</v>
      </c>
      <c r="K293" s="352" t="n">
        <v>8194</v>
      </c>
      <c r="L293" s="352" t="n"/>
      <c r="M293" s="355">
        <f>+(((J293-I293)-(K293-I293))/(K293-I293))*100</f>
        <v/>
      </c>
      <c r="N293" s="362" t="n"/>
      <c r="O293" s="358" t="n"/>
      <c r="P293" s="358" t="n"/>
      <c r="Q293" s="341" t="n"/>
      <c r="R293" s="341" t="n"/>
      <c r="S293" s="331">
        <f>+(((K293-I293)/1000)*1000)/10</f>
        <v/>
      </c>
      <c r="T293" s="332" t="n"/>
    </row>
    <row r="294" ht="15.75" customHeight="1" s="412">
      <c r="A294" s="333" t="n">
        <v>2925</v>
      </c>
      <c r="B294" s="334" t="n">
        <v>9</v>
      </c>
      <c r="C294" s="344" t="inlineStr">
        <is>
          <t>T133</t>
        </is>
      </c>
      <c r="D294" s="335" t="n">
        <v>1</v>
      </c>
      <c r="E294" s="335" t="n"/>
      <c r="F294" s="335" t="n"/>
      <c r="G294" s="344" t="n">
        <v>11</v>
      </c>
      <c r="H294" s="345" t="n">
        <v>43571</v>
      </c>
      <c r="I294" s="361" t="n">
        <v>5188</v>
      </c>
      <c r="J294" s="344" t="n">
        <v>7619</v>
      </c>
      <c r="K294" s="344" t="n">
        <v>6783</v>
      </c>
      <c r="L294" s="344" t="n">
        <v>2</v>
      </c>
      <c r="M294" s="346">
        <f>+(((J294-I294)-(K294-I294))/(K294-I294))*100</f>
        <v/>
      </c>
      <c r="N294" s="363" t="inlineStr">
        <is>
          <t>MF·</t>
        </is>
      </c>
      <c r="O294" s="348">
        <f>AVERAGE(M294:M295)</f>
        <v/>
      </c>
      <c r="P294" s="348">
        <f>_xlfn.STDEV.S(M294,M295)</f>
        <v/>
      </c>
      <c r="Q294" s="341" t="n">
        <v>2</v>
      </c>
      <c r="R294" s="341" t="n"/>
      <c r="S294" s="331">
        <f>+(((K294-I294)/1000)*1000)/10</f>
        <v/>
      </c>
      <c r="T294" s="332">
        <f>AVERAGE(S294:S295)</f>
        <v/>
      </c>
    </row>
    <row r="295" ht="15.75" customHeight="1" s="412">
      <c r="A295" s="333" t="n">
        <v>2926</v>
      </c>
      <c r="B295" s="334" t="n">
        <v>10</v>
      </c>
      <c r="C295" s="344" t="inlineStr">
        <is>
          <t>T133</t>
        </is>
      </c>
      <c r="D295" s="335" t="n">
        <v>2</v>
      </c>
      <c r="E295" s="335" t="n"/>
      <c r="F295" s="335" t="n"/>
      <c r="G295" s="344" t="n">
        <v>11</v>
      </c>
      <c r="H295" s="345" t="n">
        <v>43571</v>
      </c>
      <c r="I295" s="361" t="n">
        <v>5232</v>
      </c>
      <c r="J295" s="344" t="n">
        <v>7747</v>
      </c>
      <c r="K295" s="344" t="n">
        <v>6870</v>
      </c>
      <c r="L295" s="344" t="n"/>
      <c r="M295" s="346">
        <f>+(((J295-I295)-(K295-I295))/(K295-I295))*100</f>
        <v/>
      </c>
      <c r="N295" s="363" t="n"/>
      <c r="O295" s="350" t="n"/>
      <c r="P295" s="350" t="n"/>
      <c r="Q295" s="341" t="n"/>
      <c r="R295" s="341" t="n"/>
      <c r="S295" s="331">
        <f>+(((K295-I295)/1000)*1000)/10</f>
        <v/>
      </c>
      <c r="T295" s="332" t="n"/>
    </row>
    <row r="296" ht="15.75" customHeight="1" s="412">
      <c r="A296" s="333" t="n">
        <v>3661</v>
      </c>
      <c r="B296" s="334" t="n">
        <v>83</v>
      </c>
      <c r="C296" s="344" t="inlineStr">
        <is>
          <t>T133</t>
        </is>
      </c>
      <c r="D296" s="335" t="n">
        <v>3</v>
      </c>
      <c r="E296" s="335" t="n"/>
      <c r="F296" s="335" t="n"/>
      <c r="G296" s="344" t="n">
        <v>14</v>
      </c>
      <c r="H296" s="345" t="n">
        <v>43591</v>
      </c>
      <c r="I296" s="344" t="n">
        <v>5294</v>
      </c>
      <c r="J296" s="361" t="n">
        <v>7768</v>
      </c>
      <c r="K296" s="344" t="n">
        <v>7148</v>
      </c>
      <c r="L296" s="344" t="n"/>
      <c r="M296" s="346">
        <f>+(((J296-I296)-(K296-I296))/(K296-I296))*100</f>
        <v/>
      </c>
      <c r="N296" s="363" t="inlineStr">
        <is>
          <t>MF</t>
        </is>
      </c>
      <c r="O296" s="348">
        <f>AVERAGE(M296:M297)</f>
        <v/>
      </c>
      <c r="P296" s="348">
        <f>_xlfn.STDEV.S(M296,M297)</f>
        <v/>
      </c>
      <c r="Q296" s="341" t="n"/>
      <c r="R296" s="341" t="n"/>
      <c r="S296" s="331">
        <f>+(((K296-I296)/1000)*1000)/10</f>
        <v/>
      </c>
      <c r="T296" s="332">
        <f>AVERAGE(S296:S297)</f>
        <v/>
      </c>
    </row>
    <row r="297" ht="15.75" customHeight="1" s="412">
      <c r="A297" s="333" t="n">
        <v>3662</v>
      </c>
      <c r="B297" s="334" t="n">
        <v>84</v>
      </c>
      <c r="C297" s="344" t="inlineStr">
        <is>
          <t>T133</t>
        </is>
      </c>
      <c r="D297" s="335" t="n">
        <v>4</v>
      </c>
      <c r="E297" s="335" t="n"/>
      <c r="F297" s="335" t="n"/>
      <c r="G297" s="344" t="n">
        <v>14</v>
      </c>
      <c r="H297" s="345" t="n">
        <v>43591</v>
      </c>
      <c r="I297" s="344" t="n">
        <v>5375</v>
      </c>
      <c r="J297" s="361" t="n">
        <v>8094</v>
      </c>
      <c r="K297" s="344" t="n">
        <v>7397</v>
      </c>
      <c r="L297" s="344" t="n"/>
      <c r="M297" s="346">
        <f>+(((J297-I297)-(K297-I297))/(K297-I297))*100</f>
        <v/>
      </c>
      <c r="N297" s="363" t="n"/>
      <c r="O297" s="350" t="n"/>
      <c r="P297" s="350" t="n"/>
      <c r="Q297" s="341" t="n"/>
      <c r="R297" s="341" t="n"/>
      <c r="S297" s="331">
        <f>+(((K297-I297)/1000)*1000)/10</f>
        <v/>
      </c>
      <c r="T297" s="332" t="n"/>
    </row>
    <row r="298" ht="15.75" customHeight="1" s="412">
      <c r="A298" s="333" t="n">
        <v>4329</v>
      </c>
      <c r="B298" s="334" t="n">
        <v>35</v>
      </c>
      <c r="C298" s="344" t="inlineStr">
        <is>
          <t>T133</t>
        </is>
      </c>
      <c r="D298" s="335" t="n">
        <v>5</v>
      </c>
      <c r="E298" s="335" t="n"/>
      <c r="F298" s="335" t="n"/>
      <c r="G298" s="344" t="n">
        <v>16</v>
      </c>
      <c r="H298" s="345" t="n">
        <v>43607</v>
      </c>
      <c r="I298" s="344" t="n">
        <v>5280</v>
      </c>
      <c r="J298" s="344" t="n">
        <v>7507</v>
      </c>
      <c r="K298" s="344" t="n">
        <v>7102</v>
      </c>
      <c r="L298" s="344" t="n">
        <v>2</v>
      </c>
      <c r="M298" s="346">
        <f>+(((J298-I298)-(K298-I298))/(K298-I298))*100</f>
        <v/>
      </c>
      <c r="N298" s="363" t="n"/>
      <c r="O298" s="348">
        <f>AVERAGE(M298:M299)</f>
        <v/>
      </c>
      <c r="P298" s="348">
        <f>_xlfn.STDEV.S(M298,M299)</f>
        <v/>
      </c>
      <c r="Q298" s="341" t="n"/>
      <c r="R298" s="341" t="n"/>
      <c r="S298" s="331">
        <f>+(((K298-I298)/1000)*1000)/10</f>
        <v/>
      </c>
      <c r="T298" s="332">
        <f>AVERAGE(S298:S299)</f>
        <v/>
      </c>
    </row>
    <row r="299" ht="15.75" customHeight="1" s="412">
      <c r="A299" s="333" t="n">
        <v>4330</v>
      </c>
      <c r="B299" s="334" t="n">
        <v>36</v>
      </c>
      <c r="C299" s="344" t="inlineStr">
        <is>
          <t>T133</t>
        </is>
      </c>
      <c r="D299" s="335" t="n">
        <v>6</v>
      </c>
      <c r="E299" s="335" t="n"/>
      <c r="F299" s="335" t="n"/>
      <c r="G299" s="344" t="n">
        <v>16</v>
      </c>
      <c r="H299" s="345" t="n">
        <v>43607</v>
      </c>
      <c r="I299" s="344" t="n">
        <v>5219</v>
      </c>
      <c r="J299" s="344" t="n">
        <v>7339</v>
      </c>
      <c r="K299" s="344" t="n">
        <v>6952</v>
      </c>
      <c r="L299" s="344" t="n"/>
      <c r="M299" s="346">
        <f>+(((J299-I299)-(K299-I299))/(K299-I299))*100</f>
        <v/>
      </c>
      <c r="N299" s="363" t="n"/>
      <c r="O299" s="350" t="n"/>
      <c r="P299" s="350" t="n"/>
      <c r="Q299" s="341" t="n"/>
      <c r="R299" s="341" t="n"/>
      <c r="S299" s="331">
        <f>+(((K299-I299)/1000)*1000)/10</f>
        <v/>
      </c>
      <c r="T299" s="332" t="n"/>
    </row>
    <row r="300" ht="15.75" customHeight="1" s="412">
      <c r="A300" s="333" t="n">
        <v>4975</v>
      </c>
      <c r="B300" s="334" t="n">
        <v>35</v>
      </c>
      <c r="C300" s="344" t="inlineStr">
        <is>
          <t>T133</t>
        </is>
      </c>
      <c r="D300" s="335" t="n">
        <v>7</v>
      </c>
      <c r="E300" s="335" t="n"/>
      <c r="F300" s="335" t="n"/>
      <c r="G300" s="344" t="n">
        <v>18</v>
      </c>
      <c r="H300" s="345" t="n">
        <v>43626</v>
      </c>
      <c r="I300" s="344" t="n">
        <v>5280</v>
      </c>
      <c r="J300" s="344" t="n">
        <v>7372</v>
      </c>
      <c r="K300" s="344" t="n">
        <v>7031</v>
      </c>
      <c r="L300" s="344" t="n">
        <v>7</v>
      </c>
      <c r="M300" s="346">
        <f>+(((J300-I300)-(K300-I300))/(K300-I300))*100</f>
        <v/>
      </c>
      <c r="N300" s="363" t="n"/>
      <c r="O300" s="348">
        <f>AVERAGE(M300:M301)</f>
        <v/>
      </c>
      <c r="P300" s="348">
        <f>_xlfn.STDEV.S(M300,M301)</f>
        <v/>
      </c>
      <c r="Q300" s="341" t="n"/>
      <c r="R300" s="341" t="n"/>
      <c r="S300" s="331">
        <f>+(((K300-I300)/1000)*1000)/10</f>
        <v/>
      </c>
      <c r="T300" s="332">
        <f>AVERAGE(S300:S301)</f>
        <v/>
      </c>
    </row>
    <row r="301" ht="15.75" customHeight="1" s="412">
      <c r="A301" s="333" t="n">
        <v>4976</v>
      </c>
      <c r="B301" s="334" t="n">
        <v>36</v>
      </c>
      <c r="C301" s="344" t="inlineStr">
        <is>
          <t>T133</t>
        </is>
      </c>
      <c r="D301" s="335" t="n">
        <v>8</v>
      </c>
      <c r="E301" s="335" t="n"/>
      <c r="F301" s="335" t="n"/>
      <c r="G301" s="344" t="n">
        <v>18</v>
      </c>
      <c r="H301" s="345" t="n">
        <v>43626</v>
      </c>
      <c r="I301" s="344" t="n">
        <v>5219</v>
      </c>
      <c r="J301" s="344" t="n">
        <v>7311</v>
      </c>
      <c r="K301" s="344" t="n">
        <v>6970</v>
      </c>
      <c r="L301" s="344" t="n"/>
      <c r="M301" s="346">
        <f>+(((J301-I301)-(K301-I301))/(K301-I301))*100</f>
        <v/>
      </c>
      <c r="N301" s="363" t="n"/>
      <c r="O301" s="350" t="n"/>
      <c r="P301" s="350" t="n"/>
      <c r="Q301" s="341" t="n"/>
      <c r="R301" s="341" t="n"/>
      <c r="S301" s="331">
        <f>+(((K301-I301)/1000)*1000)/10</f>
        <v/>
      </c>
      <c r="T301" s="332" t="n"/>
    </row>
    <row r="302" ht="15.75" customHeight="1" s="412">
      <c r="A302" s="333" t="n">
        <v>5519</v>
      </c>
      <c r="B302" s="334" t="n">
        <v>11</v>
      </c>
      <c r="C302" s="344" t="inlineStr">
        <is>
          <t>T133</t>
        </is>
      </c>
      <c r="D302" s="335" t="n">
        <v>9</v>
      </c>
      <c r="E302" s="335" t="n"/>
      <c r="F302" s="335" t="n"/>
      <c r="G302" s="344" t="n">
        <v>20</v>
      </c>
      <c r="H302" s="345" t="n">
        <v>43649</v>
      </c>
      <c r="I302" s="344" t="n">
        <v>5213</v>
      </c>
      <c r="J302" s="344" t="n">
        <v>8002</v>
      </c>
      <c r="K302" s="344" t="n">
        <v>7466</v>
      </c>
      <c r="L302" s="344" t="n">
        <v>6</v>
      </c>
      <c r="M302" s="346">
        <f>+(((J302-I302)-(K302-I302))/(K302-I302))*100</f>
        <v/>
      </c>
      <c r="N302" s="363" t="n"/>
      <c r="O302" s="348">
        <f>AVERAGE(M302:M303)</f>
        <v/>
      </c>
      <c r="P302" s="348">
        <f>_xlfn.STDEV.S(M302,M303)</f>
        <v/>
      </c>
      <c r="Q302" s="341" t="n"/>
      <c r="R302" s="341" t="n"/>
      <c r="S302" s="331">
        <f>+(((K302-I302)/1000)*1000)/10</f>
        <v/>
      </c>
      <c r="T302" s="332">
        <f>AVERAGE(S302:S303)</f>
        <v/>
      </c>
    </row>
    <row r="303" ht="15.75" customHeight="1" s="412">
      <c r="A303" s="333" t="n">
        <v>5520</v>
      </c>
      <c r="B303" s="334" t="n">
        <v>12</v>
      </c>
      <c r="C303" s="344" t="inlineStr">
        <is>
          <t>T133</t>
        </is>
      </c>
      <c r="D303" s="335" t="n">
        <v>10</v>
      </c>
      <c r="E303" s="335" t="n"/>
      <c r="F303" s="335" t="n"/>
      <c r="G303" s="344" t="n">
        <v>20</v>
      </c>
      <c r="H303" s="345" t="n">
        <v>43649</v>
      </c>
      <c r="I303" s="344" t="n">
        <v>5232</v>
      </c>
      <c r="J303" s="344" t="n">
        <v>8097</v>
      </c>
      <c r="K303" s="344" t="n">
        <v>7550</v>
      </c>
      <c r="L303" s="344" t="n"/>
      <c r="M303" s="346">
        <f>+(((J303-I303)-(K303-I303))/(K303-I303))*100</f>
        <v/>
      </c>
      <c r="N303" s="363" t="n"/>
      <c r="O303" s="350" t="n"/>
      <c r="P303" s="350" t="n"/>
      <c r="Q303" s="341" t="n"/>
      <c r="R303" s="341" t="n"/>
      <c r="S303" s="331">
        <f>+(((K303-I303)/1000)*1000)/10</f>
        <v/>
      </c>
      <c r="T303" s="332" t="n"/>
    </row>
    <row r="304" ht="15.75" customHeight="1" s="412">
      <c r="A304" s="333" t="n">
        <v>5817</v>
      </c>
      <c r="B304" s="334" t="n">
        <v>32</v>
      </c>
      <c r="C304" s="344" t="inlineStr">
        <is>
          <t>T133</t>
        </is>
      </c>
      <c r="D304" s="335" t="n">
        <v>11</v>
      </c>
      <c r="E304" s="335" t="n"/>
      <c r="F304" s="335" t="n"/>
      <c r="G304" s="344" t="n">
        <v>22</v>
      </c>
      <c r="H304" s="345" t="n">
        <v>43685</v>
      </c>
      <c r="I304" s="344" t="n">
        <v>5214</v>
      </c>
      <c r="J304" s="344" t="n">
        <v>7679</v>
      </c>
      <c r="K304" s="344" t="n">
        <v>7344</v>
      </c>
      <c r="L304" s="344" t="n">
        <v>6</v>
      </c>
      <c r="M304" s="346">
        <f>+(((J304-I304)-(K304-I304))/(K304-I304))*100</f>
        <v/>
      </c>
      <c r="N304" s="363" t="n"/>
      <c r="O304" s="348">
        <f>AVERAGE(M304:M305)</f>
        <v/>
      </c>
      <c r="P304" s="348">
        <f>_xlfn.STDEV.S(M304,M305)</f>
        <v/>
      </c>
      <c r="Q304" s="341" t="n"/>
      <c r="R304" s="341" t="n"/>
      <c r="S304" s="331">
        <f>+(((K304-I304)/1000)*1000)/10</f>
        <v/>
      </c>
      <c r="T304" s="332">
        <f>AVERAGE(S304:S305)</f>
        <v/>
      </c>
    </row>
    <row r="305" ht="15.75" customHeight="1" s="412">
      <c r="A305" s="333" t="n">
        <v>5818</v>
      </c>
      <c r="B305" s="334" t="n">
        <v>32</v>
      </c>
      <c r="C305" s="344" t="inlineStr">
        <is>
          <t>T133</t>
        </is>
      </c>
      <c r="D305" s="335" t="n">
        <v>12</v>
      </c>
      <c r="E305" s="335" t="n"/>
      <c r="F305" s="335" t="n"/>
      <c r="G305" s="344" t="n">
        <v>22</v>
      </c>
      <c r="H305" s="345" t="n">
        <v>43685</v>
      </c>
      <c r="I305" s="344" t="n">
        <v>5214</v>
      </c>
      <c r="J305" s="344" t="n">
        <v>7743</v>
      </c>
      <c r="K305" s="344" t="n">
        <v>7396</v>
      </c>
      <c r="L305" s="344" t="n"/>
      <c r="M305" s="346">
        <f>+(((J305-I305)-(K305-I305))/(K305-I305))*100</f>
        <v/>
      </c>
      <c r="N305" s="363" t="n"/>
      <c r="O305" s="350" t="n"/>
      <c r="P305" s="350" t="n"/>
      <c r="Q305" s="341" t="n"/>
      <c r="R305" s="341" t="n"/>
      <c r="S305" s="331">
        <f>+(((K305-I305)/1000)*1000)/10</f>
        <v/>
      </c>
      <c r="T305" s="332" t="n"/>
    </row>
    <row r="306" ht="15.75" customHeight="1" s="412">
      <c r="A306" s="333" t="n">
        <v>3275</v>
      </c>
      <c r="B306" s="334" t="n">
        <v>31</v>
      </c>
      <c r="C306" s="344" t="inlineStr">
        <is>
          <t>T134</t>
        </is>
      </c>
      <c r="D306" s="335" t="n">
        <v>1</v>
      </c>
      <c r="E306" s="335" t="n"/>
      <c r="F306" s="335" t="n"/>
      <c r="G306" s="344" t="n">
        <v>13</v>
      </c>
      <c r="H306" s="345" t="n">
        <v>43587</v>
      </c>
      <c r="I306" s="344" t="n">
        <v>5227</v>
      </c>
      <c r="J306" s="344" t="n">
        <v>7630</v>
      </c>
      <c r="K306" s="344" t="n">
        <v>7031</v>
      </c>
      <c r="L306" s="344" t="n">
        <v>1</v>
      </c>
      <c r="M306" s="346">
        <f>+(((J306-I306)-(K306-I306))/(K306-I306))*100</f>
        <v/>
      </c>
      <c r="N306" s="363" t="inlineStr">
        <is>
          <t>MF</t>
        </is>
      </c>
      <c r="O306" s="348">
        <f>AVERAGE(M306:M307)</f>
        <v/>
      </c>
      <c r="P306" s="348">
        <f>_xlfn.STDEV.S(M306,M307)</f>
        <v/>
      </c>
      <c r="Q306" s="341" t="n">
        <v>1</v>
      </c>
      <c r="R306" s="341" t="n"/>
      <c r="S306" s="331">
        <f>+(((K306-I306)/1000)*1000)/10</f>
        <v/>
      </c>
      <c r="T306" s="332">
        <f>AVERAGE(S306:S307)</f>
        <v/>
      </c>
    </row>
    <row r="307" ht="15.75" customHeight="1" s="412">
      <c r="A307" s="333" t="n">
        <v>3276</v>
      </c>
      <c r="B307" s="334" t="n">
        <v>32</v>
      </c>
      <c r="C307" s="344" t="inlineStr">
        <is>
          <t>T134</t>
        </is>
      </c>
      <c r="D307" s="335" t="n">
        <v>2</v>
      </c>
      <c r="E307" s="335" t="n"/>
      <c r="F307" s="335" t="n"/>
      <c r="G307" s="344" t="n">
        <v>13</v>
      </c>
      <c r="H307" s="345" t="n">
        <v>43587</v>
      </c>
      <c r="I307" s="344" t="n">
        <v>5214</v>
      </c>
      <c r="J307" s="344" t="n">
        <v>7626</v>
      </c>
      <c r="K307" s="344" t="n">
        <v>7024</v>
      </c>
      <c r="L307" s="344" t="n"/>
      <c r="M307" s="346">
        <f>+(((J307-I307)-(K307-I307))/(K307-I307))*100</f>
        <v/>
      </c>
      <c r="N307" s="363" t="n"/>
      <c r="O307" s="350" t="n"/>
      <c r="P307" s="350" t="n"/>
      <c r="Q307" s="341" t="n"/>
      <c r="R307" s="341" t="n"/>
      <c r="S307" s="331">
        <f>+(((K307-I307)/1000)*1000)/10</f>
        <v/>
      </c>
      <c r="T307" s="332" t="n"/>
    </row>
    <row r="308" ht="15.75" customHeight="1" s="412">
      <c r="A308" s="333" t="n">
        <v>3997</v>
      </c>
      <c r="B308" s="334" t="n">
        <v>27</v>
      </c>
      <c r="C308" s="344" t="inlineStr">
        <is>
          <t>T134</t>
        </is>
      </c>
      <c r="D308" s="335" t="n">
        <v>3</v>
      </c>
      <c r="E308" s="335" t="n"/>
      <c r="F308" s="335" t="n"/>
      <c r="G308" s="344" t="n">
        <v>15</v>
      </c>
      <c r="H308" s="345" t="n">
        <v>43599</v>
      </c>
      <c r="I308" s="344" t="n">
        <v>5236</v>
      </c>
      <c r="J308" s="344" t="n">
        <v>6829</v>
      </c>
      <c r="K308" s="344" t="n">
        <v>6560</v>
      </c>
      <c r="L308" s="344" t="n"/>
      <c r="M308" s="346">
        <f>+(((J308-I308)-(K308-I308))/(K308-I308))*100</f>
        <v/>
      </c>
      <c r="N308" s="346" t="n"/>
      <c r="O308" s="348">
        <f>AVERAGE(M308:M309)</f>
        <v/>
      </c>
      <c r="P308" s="348">
        <f>_xlfn.STDEV.S(M308,M309)</f>
        <v/>
      </c>
      <c r="Q308" s="341" t="n"/>
      <c r="R308" s="341" t="n"/>
      <c r="S308" s="331">
        <f>+(((K308-I308)/1000)*1000)/10</f>
        <v/>
      </c>
      <c r="T308" s="332">
        <f>AVERAGE(S308:S309)</f>
        <v/>
      </c>
    </row>
    <row r="309" ht="15.75" customHeight="1" s="412">
      <c r="A309" s="333" t="n">
        <v>3998</v>
      </c>
      <c r="B309" s="334" t="n">
        <v>28</v>
      </c>
      <c r="C309" s="344" t="inlineStr">
        <is>
          <t>T134</t>
        </is>
      </c>
      <c r="D309" s="335" t="n">
        <v>4</v>
      </c>
      <c r="E309" s="335" t="n"/>
      <c r="F309" s="335" t="n"/>
      <c r="G309" s="344" t="n">
        <v>15</v>
      </c>
      <c r="H309" s="345" t="n">
        <v>43599</v>
      </c>
      <c r="I309" s="344" t="n">
        <v>5216</v>
      </c>
      <c r="J309" s="344" t="n">
        <v>6820</v>
      </c>
      <c r="K309" s="344" t="n">
        <v>6545</v>
      </c>
      <c r="L309" s="344" t="n"/>
      <c r="M309" s="346">
        <f>+(((J309-I309)-(K309-I309))/(K309-I309))*100</f>
        <v/>
      </c>
      <c r="N309" s="346" t="n"/>
      <c r="O309" s="350" t="n"/>
      <c r="P309" s="350" t="n"/>
      <c r="Q309" s="341" t="n"/>
      <c r="R309" s="341" t="n"/>
      <c r="S309" s="331">
        <f>+(((K309-I309)/1000)*1000)/10</f>
        <v/>
      </c>
      <c r="T309" s="332" t="n"/>
    </row>
    <row r="310" ht="15.75" customHeight="1" s="412">
      <c r="A310" s="333" t="n">
        <v>4643</v>
      </c>
      <c r="B310" s="334" t="n">
        <v>27</v>
      </c>
      <c r="C310" s="344" t="inlineStr">
        <is>
          <t>T134</t>
        </is>
      </c>
      <c r="D310" s="335" t="n">
        <v>5</v>
      </c>
      <c r="E310" s="335" t="n"/>
      <c r="F310" s="335" t="n"/>
      <c r="G310" s="344" t="n">
        <v>17</v>
      </c>
      <c r="H310" s="345" t="n">
        <v>43619</v>
      </c>
      <c r="I310" s="344" t="n">
        <v>5236</v>
      </c>
      <c r="J310" s="344" t="n">
        <v>7284</v>
      </c>
      <c r="K310" s="344" t="n">
        <v>6932</v>
      </c>
      <c r="L310" s="344" t="n"/>
      <c r="M310" s="346">
        <f>+(((J310-I310)-(K310-I310))/(K310-I310))*100</f>
        <v/>
      </c>
      <c r="N310" s="363" t="n"/>
      <c r="O310" s="348">
        <f>AVERAGE(M310:M311)</f>
        <v/>
      </c>
      <c r="P310" s="348">
        <f>_xlfn.STDEV.S(M310,M311)</f>
        <v/>
      </c>
      <c r="Q310" s="341" t="n"/>
      <c r="R310" s="341" t="n"/>
      <c r="S310" s="331">
        <f>+(((K310-I310)/1000)*1000)/10</f>
        <v/>
      </c>
      <c r="T310" s="332">
        <f>AVERAGE(S310:S311)</f>
        <v/>
      </c>
    </row>
    <row r="311" ht="15.75" customHeight="1" s="412">
      <c r="A311" s="333" t="n">
        <v>4644</v>
      </c>
      <c r="B311" s="334" t="n">
        <v>28</v>
      </c>
      <c r="C311" s="344" t="inlineStr">
        <is>
          <t>T134</t>
        </is>
      </c>
      <c r="D311" s="335" t="n">
        <v>6</v>
      </c>
      <c r="E311" s="335" t="n"/>
      <c r="F311" s="335" t="n"/>
      <c r="G311" s="344" t="n">
        <v>17</v>
      </c>
      <c r="H311" s="345" t="n">
        <v>43619</v>
      </c>
      <c r="I311" s="344" t="n">
        <v>5216</v>
      </c>
      <c r="J311" s="344" t="n">
        <v>7148</v>
      </c>
      <c r="K311" s="344" t="n">
        <v>6811</v>
      </c>
      <c r="L311" s="344" t="n"/>
      <c r="M311" s="346">
        <f>+(((J311-I311)-(K311-I311))/(K311-I311))*100</f>
        <v/>
      </c>
      <c r="N311" s="363" t="n"/>
      <c r="O311" s="350" t="n"/>
      <c r="P311" s="350" t="n"/>
      <c r="Q311" s="341" t="n"/>
      <c r="R311" s="341" t="n"/>
      <c r="S311" s="331">
        <f>+(((K311-I311)/1000)*1000)/10</f>
        <v/>
      </c>
      <c r="T311" s="332" t="n"/>
    </row>
    <row r="312" ht="15.75" customHeight="1" s="412">
      <c r="A312" s="333" t="n">
        <v>5281</v>
      </c>
      <c r="B312" s="334" t="n">
        <v>19</v>
      </c>
      <c r="C312" s="344" t="inlineStr">
        <is>
          <t>T134</t>
        </is>
      </c>
      <c r="D312" s="335" t="n">
        <v>7</v>
      </c>
      <c r="E312" s="335" t="n"/>
      <c r="F312" s="335" t="n"/>
      <c r="G312" s="344" t="n">
        <v>19</v>
      </c>
      <c r="H312" s="345" t="n">
        <v>43637</v>
      </c>
      <c r="I312" s="344" t="n">
        <v>5229</v>
      </c>
      <c r="J312" s="344" t="n">
        <v>7193</v>
      </c>
      <c r="K312" s="344" t="n">
        <v>6842</v>
      </c>
      <c r="L312" s="344" t="inlineStr">
        <is>
          <t>7</t>
        </is>
      </c>
      <c r="M312" s="346">
        <f>+(((J312-I312)-(K312-I312))/(K312-I312))*100</f>
        <v/>
      </c>
      <c r="N312" s="363" t="n"/>
      <c r="O312" s="348">
        <f>AVERAGE(M312:M313)</f>
        <v/>
      </c>
      <c r="P312" s="348" t="n"/>
      <c r="Q312" s="341" t="n"/>
      <c r="R312" s="341" t="n"/>
      <c r="S312" s="331">
        <f>+(((K312-I312)/1000)*1000)/10</f>
        <v/>
      </c>
      <c r="T312" s="332">
        <f>AVERAGE(S312:S313)</f>
        <v/>
      </c>
    </row>
    <row r="313" ht="15.75" customHeight="1" s="412">
      <c r="A313" s="333" t="n">
        <v>5282</v>
      </c>
      <c r="B313" s="334" t="n">
        <v>20</v>
      </c>
      <c r="C313" s="344" t="inlineStr">
        <is>
          <t>T134</t>
        </is>
      </c>
      <c r="D313" s="335" t="n">
        <v>8</v>
      </c>
      <c r="E313" s="335" t="n"/>
      <c r="F313" s="335" t="n"/>
      <c r="G313" s="344" t="n">
        <v>19</v>
      </c>
      <c r="H313" s="345" t="n">
        <v>43637</v>
      </c>
      <c r="I313" s="344" t="n">
        <v>5190</v>
      </c>
      <c r="J313" s="344" t="n">
        <v>7122</v>
      </c>
      <c r="K313" s="344" t="n"/>
      <c r="L313" s="344" t="n"/>
      <c r="M313" s="346" t="n"/>
      <c r="N313" s="363" t="n"/>
      <c r="O313" s="350" t="n"/>
      <c r="P313" s="350" t="n"/>
      <c r="Q313" s="341" t="n"/>
      <c r="R313" s="341" t="n"/>
      <c r="S313" s="331">
        <f>+(((K313-I313)/1000)*1000)/10</f>
        <v/>
      </c>
      <c r="T313" s="332" t="n"/>
    </row>
    <row r="314" ht="15.75" customHeight="1" s="412">
      <c r="A314" s="333" t="n">
        <v>5819</v>
      </c>
      <c r="B314" s="334" t="n">
        <v>33</v>
      </c>
      <c r="C314" s="344" t="inlineStr">
        <is>
          <t>T134</t>
        </is>
      </c>
      <c r="D314" s="335" t="n">
        <v>9</v>
      </c>
      <c r="E314" s="335" t="n"/>
      <c r="F314" s="335" t="n"/>
      <c r="G314" s="344" t="n">
        <v>22</v>
      </c>
      <c r="H314" s="345" t="n">
        <v>43685</v>
      </c>
      <c r="I314" s="344" t="n">
        <v>5203</v>
      </c>
      <c r="J314" s="344" t="n">
        <v>7282</v>
      </c>
      <c r="K314" s="344" t="n">
        <v>7007</v>
      </c>
      <c r="L314" s="344" t="n">
        <v>7</v>
      </c>
      <c r="M314" s="346">
        <f>+(((J314-I314)-(K314-I314))/(K314-I314))*100</f>
        <v/>
      </c>
      <c r="N314" s="363" t="n"/>
      <c r="O314" s="348">
        <f>AVERAGE(M314:M315)</f>
        <v/>
      </c>
      <c r="P314" s="348">
        <f>_xlfn.STDEV.S(M314,M315)</f>
        <v/>
      </c>
      <c r="Q314" s="341" t="n"/>
      <c r="R314" s="341" t="n"/>
      <c r="S314" s="331">
        <f>+(((K314-I314)/1000)*1000)/10</f>
        <v/>
      </c>
      <c r="T314" s="332">
        <f>AVERAGE(S314:S315)</f>
        <v/>
      </c>
    </row>
    <row r="315" ht="15.75" customHeight="1" s="412">
      <c r="A315" s="333" t="n">
        <v>5820</v>
      </c>
      <c r="B315" s="334" t="n">
        <v>33</v>
      </c>
      <c r="C315" s="344" t="inlineStr">
        <is>
          <t>T134</t>
        </is>
      </c>
      <c r="D315" s="335" t="n">
        <v>10</v>
      </c>
      <c r="E315" s="335" t="n"/>
      <c r="F315" s="335" t="n"/>
      <c r="G315" s="344" t="n">
        <v>22</v>
      </c>
      <c r="H315" s="345" t="n">
        <v>43685</v>
      </c>
      <c r="I315" s="344" t="n">
        <v>5203</v>
      </c>
      <c r="J315" s="344" t="n">
        <v>7282</v>
      </c>
      <c r="K315" s="344" t="n">
        <v>7007</v>
      </c>
      <c r="L315" s="344" t="n"/>
      <c r="M315" s="346">
        <f>+(((J315-I315)-(K315-I315))/(K315-I315))*100</f>
        <v/>
      </c>
      <c r="N315" s="363" t="n"/>
      <c r="O315" s="350" t="n"/>
      <c r="P315" s="350" t="n"/>
      <c r="Q315" s="341" t="n"/>
      <c r="R315" s="341" t="n"/>
      <c r="S315" s="331">
        <f>+(((K315-I315)/1000)*1000)/10</f>
        <v/>
      </c>
      <c r="T315" s="332" t="n"/>
    </row>
    <row r="316" ht="15.75" customHeight="1" s="412">
      <c r="A316" s="333" t="n">
        <v>3277</v>
      </c>
      <c r="B316" s="334" t="n">
        <v>33</v>
      </c>
      <c r="C316" s="352" t="inlineStr">
        <is>
          <t>T135</t>
        </is>
      </c>
      <c r="D316" s="352" t="n"/>
      <c r="E316" s="352" t="n"/>
      <c r="F316" s="352" t="n"/>
      <c r="G316" s="352" t="n">
        <v>13</v>
      </c>
      <c r="H316" s="353" t="n">
        <v>43587</v>
      </c>
      <c r="I316" s="352" t="n">
        <v>5203</v>
      </c>
      <c r="J316" s="352" t="n">
        <v>7740</v>
      </c>
      <c r="K316" s="352" t="n">
        <v>6942</v>
      </c>
      <c r="L316" s="352" t="n">
        <v>1</v>
      </c>
      <c r="M316" s="355">
        <f>+(((J316-I316)-(K316-I316))/(K316-I316))*100</f>
        <v/>
      </c>
      <c r="N316" s="362" t="inlineStr">
        <is>
          <t>MF</t>
        </is>
      </c>
      <c r="O316" s="357">
        <f>AVERAGE(M316:M317)</f>
        <v/>
      </c>
      <c r="P316" s="357">
        <f>_xlfn.STDEV.S(M316,M317)</f>
        <v/>
      </c>
      <c r="Q316" s="341" t="n">
        <v>2</v>
      </c>
      <c r="R316" s="341" t="n"/>
      <c r="S316" s="331">
        <f>+(((K316-I316)/1000)*1000)/10</f>
        <v/>
      </c>
      <c r="T316" s="332">
        <f>AVERAGE(S316:S317)</f>
        <v/>
      </c>
    </row>
    <row r="317" ht="15.75" customHeight="1" s="412">
      <c r="A317" s="333" t="n">
        <v>3278</v>
      </c>
      <c r="B317" s="334" t="n">
        <v>34</v>
      </c>
      <c r="C317" s="352" t="inlineStr">
        <is>
          <t>T135</t>
        </is>
      </c>
      <c r="D317" s="352" t="n"/>
      <c r="E317" s="352" t="n"/>
      <c r="F317" s="352" t="n"/>
      <c r="G317" s="352" t="n">
        <v>13</v>
      </c>
      <c r="H317" s="353" t="n">
        <v>43587</v>
      </c>
      <c r="I317" s="352" t="n">
        <v>5191</v>
      </c>
      <c r="J317" s="352" t="n">
        <v>7648</v>
      </c>
      <c r="K317" s="352" t="n">
        <v>6844</v>
      </c>
      <c r="L317" s="352" t="n"/>
      <c r="M317" s="355">
        <f>+(((J317-I317)-(K317-I317))/(K317-I317))*100</f>
        <v/>
      </c>
      <c r="N317" s="362" t="n"/>
      <c r="O317" s="358" t="n"/>
      <c r="P317" s="358" t="n"/>
      <c r="Q317" s="341" t="n"/>
      <c r="R317" s="341" t="n"/>
      <c r="S317" s="331">
        <f>+(((K317-I317)/1000)*1000)/10</f>
        <v/>
      </c>
      <c r="T317" s="332" t="n"/>
    </row>
    <row r="318" ht="15.75" customHeight="1" s="412">
      <c r="A318" s="333" t="n">
        <v>3999</v>
      </c>
      <c r="B318" s="334" t="n">
        <v>29</v>
      </c>
      <c r="C318" s="352" t="inlineStr">
        <is>
          <t>T135</t>
        </is>
      </c>
      <c r="D318" s="352" t="n"/>
      <c r="E318" s="352" t="n"/>
      <c r="F318" s="352" t="n"/>
      <c r="G318" s="352" t="n">
        <v>15</v>
      </c>
      <c r="H318" s="353" t="n">
        <v>43599</v>
      </c>
      <c r="I318" s="352" t="n">
        <v>5292</v>
      </c>
      <c r="J318" s="352" t="n">
        <v>7620</v>
      </c>
      <c r="K318" s="352" t="n">
        <v>6983</v>
      </c>
      <c r="L318" s="352" t="n"/>
      <c r="M318" s="355">
        <f>+(((J318-I318)-(K318-I318))/(K318-I318))*100</f>
        <v/>
      </c>
      <c r="N318" s="355" t="n"/>
      <c r="O318" s="357">
        <f>AVERAGE(M318:M319)</f>
        <v/>
      </c>
      <c r="P318" s="357">
        <f>_xlfn.STDEV.S(M318,M319)</f>
        <v/>
      </c>
      <c r="Q318" s="341" t="n"/>
      <c r="R318" s="341" t="n"/>
      <c r="S318" s="331">
        <f>+(((K318-I318)/1000)*1000)/10</f>
        <v/>
      </c>
      <c r="T318" s="332">
        <f>AVERAGE(S318:S319)</f>
        <v/>
      </c>
    </row>
    <row r="319" ht="15.75" customHeight="1" s="412">
      <c r="A319" s="333" t="n">
        <v>4000</v>
      </c>
      <c r="B319" s="334" t="n">
        <v>30</v>
      </c>
      <c r="C319" s="352" t="inlineStr">
        <is>
          <t>T135</t>
        </is>
      </c>
      <c r="D319" s="352" t="n"/>
      <c r="E319" s="352" t="n"/>
      <c r="F319" s="352" t="n"/>
      <c r="G319" s="352" t="n">
        <v>15</v>
      </c>
      <c r="H319" s="353" t="n">
        <v>43599</v>
      </c>
      <c r="I319" s="352" t="n">
        <v>5244</v>
      </c>
      <c r="J319" s="352" t="n">
        <v>7700</v>
      </c>
      <c r="K319" s="352" t="n">
        <v>7069</v>
      </c>
      <c r="L319" s="352" t="n"/>
      <c r="M319" s="355">
        <f>+(((J319-I319)-(K319-I319))/(K319-I319))*100</f>
        <v/>
      </c>
      <c r="N319" s="355" t="n"/>
      <c r="O319" s="358" t="n"/>
      <c r="P319" s="358" t="n"/>
      <c r="Q319" s="341" t="n"/>
      <c r="R319" s="341" t="n"/>
      <c r="S319" s="331">
        <f>+(((K319-I319)/1000)*1000)/10</f>
        <v/>
      </c>
      <c r="T319" s="332" t="n"/>
    </row>
    <row r="320" ht="15.75" customHeight="1" s="412">
      <c r="A320" s="333" t="n">
        <v>4645</v>
      </c>
      <c r="B320" s="334" t="n">
        <v>29</v>
      </c>
      <c r="C320" s="352" t="inlineStr">
        <is>
          <t>T135</t>
        </is>
      </c>
      <c r="D320" s="352" t="n"/>
      <c r="E320" s="352" t="n"/>
      <c r="F320" s="352" t="n"/>
      <c r="G320" s="352" t="n">
        <v>17</v>
      </c>
      <c r="H320" s="353" t="n">
        <v>43619</v>
      </c>
      <c r="I320" s="352" t="n">
        <v>5292</v>
      </c>
      <c r="J320" s="352" t="n">
        <v>7107</v>
      </c>
      <c r="K320" s="352" t="n">
        <v>6687</v>
      </c>
      <c r="L320" s="352" t="n"/>
      <c r="M320" s="355">
        <f>+(((J320-I320)-(K320-I320))/(K320-I320))*100</f>
        <v/>
      </c>
      <c r="N320" s="362" t="n"/>
      <c r="O320" s="357">
        <f>AVERAGE(M320:M321)</f>
        <v/>
      </c>
      <c r="P320" s="357">
        <f>_xlfn.STDEV.S(M320,M321)</f>
        <v/>
      </c>
      <c r="Q320" s="341" t="n"/>
      <c r="R320" s="341" t="n"/>
      <c r="S320" s="331">
        <f>+(((K320-I320)/1000)*1000)/10</f>
        <v/>
      </c>
      <c r="T320" s="332">
        <f>AVERAGE(S320:S321)</f>
        <v/>
      </c>
    </row>
    <row r="321" ht="15.75" customHeight="1" s="412">
      <c r="A321" s="333" t="n">
        <v>4646</v>
      </c>
      <c r="B321" s="334" t="n">
        <v>30</v>
      </c>
      <c r="C321" s="352" t="inlineStr">
        <is>
          <t>T135</t>
        </is>
      </c>
      <c r="D321" s="352" t="n"/>
      <c r="E321" s="352" t="n"/>
      <c r="F321" s="352" t="n"/>
      <c r="G321" s="352" t="n">
        <v>17</v>
      </c>
      <c r="H321" s="353" t="n">
        <v>43619</v>
      </c>
      <c r="I321" s="352" t="n">
        <v>5244</v>
      </c>
      <c r="J321" s="352" t="n">
        <v>6994</v>
      </c>
      <c r="K321" s="352" t="n">
        <v>6575</v>
      </c>
      <c r="L321" s="352" t="n"/>
      <c r="M321" s="355">
        <f>+(((J321-I321)-(K321-I321))/(K321-I321))*100</f>
        <v/>
      </c>
      <c r="N321" s="362" t="n"/>
      <c r="O321" s="358" t="n"/>
      <c r="P321" s="358" t="n"/>
      <c r="Q321" s="341" t="n"/>
      <c r="R321" s="341" t="n"/>
      <c r="S321" s="331">
        <f>+(((K321-I321)/1000)*1000)/10</f>
        <v/>
      </c>
      <c r="T321" s="332" t="n"/>
    </row>
    <row r="322" ht="15.75" customHeight="1" s="412">
      <c r="A322" s="333" t="n">
        <v>5821</v>
      </c>
      <c r="B322" s="334" t="n">
        <v>34</v>
      </c>
      <c r="C322" s="352" t="inlineStr">
        <is>
          <t>T135</t>
        </is>
      </c>
      <c r="D322" s="352" t="n"/>
      <c r="E322" s="352" t="n"/>
      <c r="F322" s="352" t="n"/>
      <c r="G322" s="352" t="n">
        <v>22</v>
      </c>
      <c r="H322" s="353" t="n">
        <v>43685</v>
      </c>
      <c r="I322" s="352" t="n">
        <v>5191</v>
      </c>
      <c r="J322" s="352" t="n">
        <v>6968</v>
      </c>
      <c r="K322" s="352" t="n">
        <v>6717</v>
      </c>
      <c r="L322" s="352" t="n">
        <v>7</v>
      </c>
      <c r="M322" s="355">
        <f>+(((J322-I322)-(K322-I322))/(K322-I322))*100</f>
        <v/>
      </c>
      <c r="N322" s="362" t="n"/>
      <c r="O322" s="357">
        <f>AVERAGE(M322:M323)</f>
        <v/>
      </c>
      <c r="P322" s="357">
        <f>_xlfn.STDEV.S(M322,M323)</f>
        <v/>
      </c>
      <c r="Q322" s="341" t="n"/>
      <c r="R322" s="341" t="n"/>
      <c r="S322" s="331">
        <f>+(((K322-I322)/1000)*1000)/10</f>
        <v/>
      </c>
      <c r="T322" s="332">
        <f>AVERAGE(S322:S323)</f>
        <v/>
      </c>
    </row>
    <row r="323" ht="15.75" customHeight="1" s="412">
      <c r="A323" s="333" t="n">
        <v>5822</v>
      </c>
      <c r="B323" s="334" t="n">
        <v>34</v>
      </c>
      <c r="C323" s="352" t="inlineStr">
        <is>
          <t>T135</t>
        </is>
      </c>
      <c r="D323" s="352" t="n"/>
      <c r="E323" s="352" t="n"/>
      <c r="F323" s="352" t="n"/>
      <c r="G323" s="352" t="n">
        <v>22</v>
      </c>
      <c r="H323" s="353" t="n">
        <v>43685</v>
      </c>
      <c r="I323" s="352" t="n">
        <v>5191</v>
      </c>
      <c r="J323" s="352" t="n">
        <v>6903</v>
      </c>
      <c r="K323" s="352" t="n">
        <v>6659</v>
      </c>
      <c r="L323" s="352" t="n"/>
      <c r="M323" s="355">
        <f>+(((J323-I323)-(K323-I323))/(K323-I323))*100</f>
        <v/>
      </c>
      <c r="N323" s="362" t="n"/>
      <c r="O323" s="358" t="n"/>
      <c r="P323" s="358" t="n"/>
      <c r="Q323" s="341" t="n"/>
      <c r="R323" s="341" t="n"/>
      <c r="S323" s="331">
        <f>+(((K323-I323)/1000)*1000)/10</f>
        <v/>
      </c>
      <c r="T323" s="332" t="n"/>
    </row>
    <row r="324" ht="15.75" customHeight="1" s="412">
      <c r="A324" s="333" t="n">
        <v>2927</v>
      </c>
      <c r="B324" s="334" t="n">
        <v>11</v>
      </c>
      <c r="C324" s="344" t="inlineStr">
        <is>
          <t>T136</t>
        </is>
      </c>
      <c r="D324" s="344" t="n"/>
      <c r="E324" s="344" t="n"/>
      <c r="F324" s="344" t="n"/>
      <c r="G324" s="344" t="n">
        <v>11</v>
      </c>
      <c r="H324" s="345" t="n">
        <v>43571</v>
      </c>
      <c r="I324" s="361" t="n">
        <v>5213</v>
      </c>
      <c r="J324" s="344" t="n">
        <v>7867</v>
      </c>
      <c r="K324" s="344" t="n">
        <v>6751</v>
      </c>
      <c r="L324" s="344" t="n">
        <v>2</v>
      </c>
      <c r="M324" s="346">
        <f>+(((J324-I324)-(K324-I324))/(K324-I324))*100</f>
        <v/>
      </c>
      <c r="N324" s="363" t="n">
        <v>0.5</v>
      </c>
      <c r="O324" s="348">
        <f>AVERAGE(M324:M325)</f>
        <v/>
      </c>
      <c r="P324" s="348">
        <f>_xlfn.STDEV.S(M324,M325)</f>
        <v/>
      </c>
      <c r="Q324" s="341" t="n">
        <v>2</v>
      </c>
      <c r="R324" s="341" t="n"/>
      <c r="S324" s="331">
        <f>+(((K324-I324)/1000)*1000)/10</f>
        <v/>
      </c>
      <c r="T324" s="332">
        <f>AVERAGE(S324:S325)</f>
        <v/>
      </c>
    </row>
    <row r="325" ht="15.75" customHeight="1" s="412">
      <c r="A325" s="333" t="n">
        <v>2928</v>
      </c>
      <c r="B325" s="334" t="n">
        <v>12</v>
      </c>
      <c r="C325" s="344" t="inlineStr">
        <is>
          <t>T136</t>
        </is>
      </c>
      <c r="D325" s="344" t="n"/>
      <c r="E325" s="344" t="n"/>
      <c r="F325" s="344" t="n"/>
      <c r="G325" s="344" t="n">
        <v>11</v>
      </c>
      <c r="H325" s="345" t="n">
        <v>43571</v>
      </c>
      <c r="I325" s="361" t="n">
        <v>5232</v>
      </c>
      <c r="J325" s="344" t="n">
        <v>7647</v>
      </c>
      <c r="K325" s="344" t="n">
        <v>6661</v>
      </c>
      <c r="L325" s="344" t="n"/>
      <c r="M325" s="346">
        <f>+(((J325-I325)-(K325-I325))/(K325-I325))*100</f>
        <v/>
      </c>
      <c r="N325" s="363" t="n"/>
      <c r="O325" s="350" t="n"/>
      <c r="P325" s="350" t="n"/>
      <c r="Q325" s="341" t="n"/>
      <c r="R325" s="341" t="n"/>
      <c r="S325" s="331">
        <f>+(((K325-I325)/1000)*1000)/10</f>
        <v/>
      </c>
      <c r="T325" s="332" t="n"/>
    </row>
    <row r="326" ht="15.75" customHeight="1" s="412">
      <c r="A326" s="333" t="n">
        <v>3663</v>
      </c>
      <c r="B326" s="334" t="n">
        <v>85</v>
      </c>
      <c r="C326" s="344" t="inlineStr">
        <is>
          <t>T136</t>
        </is>
      </c>
      <c r="D326" s="344" t="n"/>
      <c r="E326" s="344" t="n"/>
      <c r="F326" s="344" t="n"/>
      <c r="G326" s="344" t="n">
        <v>14</v>
      </c>
      <c r="H326" s="345" t="n">
        <v>43591</v>
      </c>
      <c r="I326" s="344" t="n">
        <v>5253</v>
      </c>
      <c r="J326" s="361" t="n">
        <v>9305</v>
      </c>
      <c r="K326" s="344" t="n">
        <v>7953</v>
      </c>
      <c r="L326" s="344" t="n"/>
      <c r="M326" s="346">
        <f>+(((J326-I326)-(K326-I326))/(K326-I326))*100</f>
        <v/>
      </c>
      <c r="N326" s="363" t="inlineStr">
        <is>
          <t>MF</t>
        </is>
      </c>
      <c r="O326" s="348">
        <f>AVERAGE(M326:M327)</f>
        <v/>
      </c>
      <c r="P326" s="348">
        <f>_xlfn.STDEV.S(M326,M327)</f>
        <v/>
      </c>
      <c r="Q326" s="341" t="n"/>
      <c r="R326" s="341" t="n"/>
      <c r="S326" s="331">
        <f>+(((K326-I326)/1000)*1000)/10</f>
        <v/>
      </c>
      <c r="T326" s="332">
        <f>AVERAGE(S326:S327)</f>
        <v/>
      </c>
    </row>
    <row r="327" ht="15.75" customHeight="1" s="412">
      <c r="A327" s="333" t="n">
        <v>3664</v>
      </c>
      <c r="B327" s="334" t="n">
        <v>86</v>
      </c>
      <c r="C327" s="344" t="inlineStr">
        <is>
          <t>T136</t>
        </is>
      </c>
      <c r="D327" s="344" t="n"/>
      <c r="E327" s="344" t="n"/>
      <c r="F327" s="344" t="n"/>
      <c r="G327" s="344" t="n">
        <v>14</v>
      </c>
      <c r="H327" s="345" t="n">
        <v>43591</v>
      </c>
      <c r="I327" s="344" t="n">
        <v>5281</v>
      </c>
      <c r="J327" s="361" t="n">
        <v>8969</v>
      </c>
      <c r="K327" s="344" t="n">
        <v>7714</v>
      </c>
      <c r="L327" s="344" t="n"/>
      <c r="M327" s="346">
        <f>+(((J327-I327)-(K327-I327))/(K327-I327))*100</f>
        <v/>
      </c>
      <c r="N327" s="363" t="n"/>
      <c r="O327" s="350" t="n"/>
      <c r="P327" s="350" t="n"/>
      <c r="Q327" s="341" t="n"/>
      <c r="R327" s="341" t="n"/>
      <c r="S327" s="331">
        <f>+(((K327-I327)/1000)*1000)/10</f>
        <v/>
      </c>
      <c r="T327" s="332" t="n"/>
    </row>
    <row r="328" ht="15.75" customHeight="1" s="412">
      <c r="A328" s="333" t="n">
        <v>4331</v>
      </c>
      <c r="B328" s="334" t="n">
        <v>37</v>
      </c>
      <c r="C328" s="344" t="inlineStr">
        <is>
          <t>T136</t>
        </is>
      </c>
      <c r="D328" s="344" t="n"/>
      <c r="E328" s="344" t="n"/>
      <c r="F328" s="344" t="n"/>
      <c r="G328" s="344" t="n">
        <v>16</v>
      </c>
      <c r="H328" s="345" t="n">
        <v>43607</v>
      </c>
      <c r="I328" s="344" t="n">
        <v>5225</v>
      </c>
      <c r="J328" s="344" t="n">
        <v>7157</v>
      </c>
      <c r="K328" s="344" t="n">
        <v>6829</v>
      </c>
      <c r="L328" s="344" t="n">
        <v>2</v>
      </c>
      <c r="M328" s="346">
        <f>+(((J328-I328)-(K328-I328))/(K328-I328))*100</f>
        <v/>
      </c>
      <c r="N328" s="363" t="inlineStr">
        <is>
          <t>MF</t>
        </is>
      </c>
      <c r="O328" s="348">
        <f>AVERAGE(M328:M329)</f>
        <v/>
      </c>
      <c r="P328" s="348">
        <f>_xlfn.STDEV.S(M328,M329)</f>
        <v/>
      </c>
      <c r="Q328" s="341" t="n"/>
      <c r="R328" s="341" t="n"/>
      <c r="S328" s="331">
        <f>+(((K328-I328)/1000)*1000)/10</f>
        <v/>
      </c>
      <c r="T328" s="332">
        <f>AVERAGE(S328:S329)</f>
        <v/>
      </c>
    </row>
    <row r="329" ht="15.75" customHeight="1" s="412">
      <c r="A329" s="333" t="n">
        <v>4332</v>
      </c>
      <c r="B329" s="334" t="n">
        <v>38</v>
      </c>
      <c r="C329" s="344" t="inlineStr">
        <is>
          <t>T136</t>
        </is>
      </c>
      <c r="D329" s="344" t="n"/>
      <c r="E329" s="344" t="n"/>
      <c r="F329" s="344" t="n"/>
      <c r="G329" s="344" t="n">
        <v>16</v>
      </c>
      <c r="H329" s="345" t="n">
        <v>43607</v>
      </c>
      <c r="I329" s="344" t="n">
        <v>5241</v>
      </c>
      <c r="J329" s="344" t="n">
        <v>7197</v>
      </c>
      <c r="K329" s="344" t="n">
        <v>6861</v>
      </c>
      <c r="L329" s="344" t="n"/>
      <c r="M329" s="346">
        <f>+(((J329-I329)-(K329-I329))/(K329-I329))*100</f>
        <v/>
      </c>
      <c r="N329" s="363" t="n"/>
      <c r="O329" s="350" t="n"/>
      <c r="P329" s="350" t="n"/>
      <c r="Q329" s="341" t="n"/>
      <c r="R329" s="341" t="n"/>
      <c r="S329" s="331">
        <f>+(((K329-I329)/1000)*1000)/10</f>
        <v/>
      </c>
      <c r="T329" s="332" t="n"/>
    </row>
    <row r="330" ht="15.75" customHeight="1" s="412">
      <c r="A330" s="333" t="n">
        <v>4977</v>
      </c>
      <c r="B330" s="334" t="n">
        <v>37</v>
      </c>
      <c r="C330" s="344" t="inlineStr">
        <is>
          <t>T136</t>
        </is>
      </c>
      <c r="D330" s="344" t="n"/>
      <c r="E330" s="344" t="n"/>
      <c r="F330" s="344" t="n"/>
      <c r="G330" s="344" t="n">
        <v>18</v>
      </c>
      <c r="H330" s="345" t="n">
        <v>43626</v>
      </c>
      <c r="I330" s="344" t="n">
        <v>5225</v>
      </c>
      <c r="J330" s="344" t="n">
        <v>7443</v>
      </c>
      <c r="K330" s="344" t="n">
        <v>7046</v>
      </c>
      <c r="L330" s="344" t="n">
        <v>5</v>
      </c>
      <c r="M330" s="346">
        <f>+(((J330-I330)-(K330-I330))/(K330-I330))*100</f>
        <v/>
      </c>
      <c r="N330" s="363" t="n"/>
      <c r="O330" s="348">
        <f>AVERAGE(M330:M331)</f>
        <v/>
      </c>
      <c r="P330" s="348">
        <f>_xlfn.STDEV.S(M330,M331)</f>
        <v/>
      </c>
      <c r="Q330" s="341" t="n"/>
      <c r="R330" s="341" t="n"/>
      <c r="S330" s="331">
        <f>+(((K330-I330)/1000)*1000)/10</f>
        <v/>
      </c>
      <c r="T330" s="332">
        <f>AVERAGE(S330:S331)</f>
        <v/>
      </c>
    </row>
    <row r="331" ht="15.75" customHeight="1" s="412">
      <c r="A331" s="333" t="n">
        <v>4978</v>
      </c>
      <c r="B331" s="334" t="n">
        <v>38</v>
      </c>
      <c r="C331" s="344" t="inlineStr">
        <is>
          <t>T136</t>
        </is>
      </c>
      <c r="D331" s="344" t="n"/>
      <c r="E331" s="344" t="n"/>
      <c r="F331" s="344" t="n"/>
      <c r="G331" s="344" t="n">
        <v>18</v>
      </c>
      <c r="H331" s="345" t="n">
        <v>43626</v>
      </c>
      <c r="I331" s="344" t="n">
        <v>5241</v>
      </c>
      <c r="J331" s="344" t="n">
        <v>7595</v>
      </c>
      <c r="K331" s="344" t="n">
        <v>7179</v>
      </c>
      <c r="L331" s="344" t="n"/>
      <c r="M331" s="346">
        <f>+(((J331-I331)-(K331-I331))/(K331-I331))*100</f>
        <v/>
      </c>
      <c r="N331" s="363" t="n"/>
      <c r="O331" s="350" t="n"/>
      <c r="P331" s="350" t="n"/>
      <c r="Q331" s="341" t="n"/>
      <c r="R331" s="341" t="n"/>
      <c r="S331" s="331">
        <f>+(((K331-I331)/1000)*1000)/10</f>
        <v/>
      </c>
      <c r="T331" s="332" t="n"/>
    </row>
    <row r="332" ht="15.75" customHeight="1" s="412">
      <c r="A332" s="333" t="n">
        <v>5565</v>
      </c>
      <c r="B332" s="334" t="n">
        <v>9</v>
      </c>
      <c r="C332" s="344" t="inlineStr">
        <is>
          <t>T136</t>
        </is>
      </c>
      <c r="D332" s="344" t="n"/>
      <c r="E332" s="344" t="n"/>
      <c r="F332" s="344" t="n"/>
      <c r="G332" s="344" t="n">
        <v>21</v>
      </c>
      <c r="H332" s="345" t="n">
        <v>43657</v>
      </c>
      <c r="I332" s="344" t="n">
        <v>5188</v>
      </c>
      <c r="J332" s="344" t="n">
        <v>7414</v>
      </c>
      <c r="K332" s="344" t="n">
        <v>7054</v>
      </c>
      <c r="L332" s="344" t="n">
        <v>5</v>
      </c>
      <c r="M332" s="346">
        <f>+(((J332-I332)-(K332-I332))/(K332-I332))*100</f>
        <v/>
      </c>
      <c r="N332" s="363" t="n"/>
      <c r="O332" s="348">
        <f>AVERAGE(M332:M333)</f>
        <v/>
      </c>
      <c r="P332" s="348">
        <f>_xlfn.STDEV.S(M332,M333)</f>
        <v/>
      </c>
      <c r="Q332" s="341" t="n"/>
      <c r="R332" s="341" t="n"/>
      <c r="S332" s="331">
        <f>+(((K332-I332)/1000)*1000)/10</f>
        <v/>
      </c>
      <c r="T332" s="332">
        <f>AVERAGE(S332:S333)</f>
        <v/>
      </c>
    </row>
    <row r="333" ht="15.75" customHeight="1" s="412">
      <c r="A333" s="333" t="n">
        <v>5566</v>
      </c>
      <c r="B333" s="334" t="n">
        <v>10</v>
      </c>
      <c r="C333" s="344" t="inlineStr">
        <is>
          <t>T136</t>
        </is>
      </c>
      <c r="D333" s="344" t="n"/>
      <c r="E333" s="344" t="n"/>
      <c r="F333" s="344" t="n"/>
      <c r="G333" s="344" t="n">
        <v>21</v>
      </c>
      <c r="H333" s="345" t="n">
        <v>43657</v>
      </c>
      <c r="I333" s="344" t="n">
        <v>5232</v>
      </c>
      <c r="J333" s="344" t="n">
        <v>7361</v>
      </c>
      <c r="K333" s="344" t="n">
        <v>7017</v>
      </c>
      <c r="L333" s="344" t="n"/>
      <c r="M333" s="346">
        <f>+(((J333-I333)-(K333-I333))/(K333-I333))*100</f>
        <v/>
      </c>
      <c r="N333" s="363" t="n"/>
      <c r="O333" s="350" t="n"/>
      <c r="P333" s="350" t="n"/>
      <c r="Q333" s="341" t="n"/>
      <c r="R333" s="341" t="n"/>
      <c r="S333" s="331">
        <f>+(((K333-I333)/1000)*1000)/10</f>
        <v/>
      </c>
      <c r="T333" s="332" t="n"/>
    </row>
    <row r="334" ht="15.75" customHeight="1" s="412">
      <c r="A334" s="333" t="n">
        <v>5823</v>
      </c>
      <c r="B334" s="334" t="n">
        <v>35</v>
      </c>
      <c r="C334" s="344" t="inlineStr">
        <is>
          <t>T136</t>
        </is>
      </c>
      <c r="D334" s="344" t="n"/>
      <c r="E334" s="344" t="n"/>
      <c r="F334" s="344" t="n"/>
      <c r="G334" s="344" t="n">
        <v>22</v>
      </c>
      <c r="H334" s="345" t="n">
        <v>43685</v>
      </c>
      <c r="I334" s="344" t="n">
        <v>5280</v>
      </c>
      <c r="J334" s="344" t="n">
        <v>7737</v>
      </c>
      <c r="K334" s="344" t="n">
        <v>7404</v>
      </c>
      <c r="L334" s="344" t="n">
        <v>6</v>
      </c>
      <c r="M334" s="346">
        <f>+(((J334-I334)-(K334-I334))/(K334-I334))*100</f>
        <v/>
      </c>
      <c r="N334" s="363" t="n"/>
      <c r="O334" s="348">
        <f>AVERAGE(M334:M335)</f>
        <v/>
      </c>
      <c r="P334" s="348">
        <f>_xlfn.STDEV.S(M334,M335)</f>
        <v/>
      </c>
      <c r="Q334" s="341" t="n"/>
      <c r="R334" s="341" t="n"/>
      <c r="S334" s="331">
        <f>+(((K334-I334)/1000)*1000)/10</f>
        <v/>
      </c>
      <c r="T334" s="332">
        <f>AVERAGE(S334:S335)</f>
        <v/>
      </c>
    </row>
    <row r="335" ht="15.75" customHeight="1" s="412">
      <c r="A335" s="333" t="n">
        <v>5824</v>
      </c>
      <c r="B335" s="334" t="n">
        <v>35</v>
      </c>
      <c r="C335" s="344" t="inlineStr">
        <is>
          <t>T136</t>
        </is>
      </c>
      <c r="D335" s="344" t="n"/>
      <c r="E335" s="344" t="n"/>
      <c r="F335" s="344" t="n"/>
      <c r="G335" s="344" t="n">
        <v>22</v>
      </c>
      <c r="H335" s="345" t="n">
        <v>43685</v>
      </c>
      <c r="I335" s="344" t="n">
        <v>5280</v>
      </c>
      <c r="J335" s="344" t="n">
        <v>7783</v>
      </c>
      <c r="K335" s="344" t="n">
        <v>7436</v>
      </c>
      <c r="L335" s="344" t="n"/>
      <c r="M335" s="346">
        <f>+(((J335-I335)-(K335-I335))/(K335-I335))*100</f>
        <v/>
      </c>
      <c r="N335" s="363" t="n"/>
      <c r="O335" s="350" t="n"/>
      <c r="P335" s="350" t="n"/>
      <c r="Q335" s="341" t="n"/>
      <c r="R335" s="341" t="n"/>
      <c r="S335" s="331">
        <f>+(((K335-I335)/1000)*1000)/10</f>
        <v/>
      </c>
      <c r="T335" s="332" t="n"/>
    </row>
    <row r="336" ht="15.75" customHeight="1" s="412">
      <c r="A336" s="333" t="n">
        <v>3279</v>
      </c>
      <c r="B336" s="334" t="n">
        <v>35</v>
      </c>
      <c r="C336" s="352" t="inlineStr">
        <is>
          <t>T137</t>
        </is>
      </c>
      <c r="D336" s="352" t="n"/>
      <c r="E336" s="352" t="n"/>
      <c r="F336" s="352" t="n"/>
      <c r="G336" s="352" t="n">
        <v>13</v>
      </c>
      <c r="H336" s="353" t="n">
        <v>43587</v>
      </c>
      <c r="I336" s="352" t="n">
        <v>5280</v>
      </c>
      <c r="J336" s="352" t="n">
        <v>7447</v>
      </c>
      <c r="K336" s="352" t="n">
        <v>6863</v>
      </c>
      <c r="L336" s="352" t="n">
        <v>1</v>
      </c>
      <c r="M336" s="355">
        <f>+(((J336-I336)-(K336-I336))/(K336-I336))*100</f>
        <v/>
      </c>
      <c r="N336" s="362" t="inlineStr">
        <is>
          <t>1/2</t>
        </is>
      </c>
      <c r="O336" s="357">
        <f>AVERAGE(M336:M337)</f>
        <v/>
      </c>
      <c r="P336" s="357">
        <f>_xlfn.STDEV.S(M336,M337)</f>
        <v/>
      </c>
      <c r="Q336" s="341" t="n">
        <v>2</v>
      </c>
      <c r="R336" s="341" t="n"/>
      <c r="S336" s="331">
        <f>+(((K336-I336)/1000)*1000)/10</f>
        <v/>
      </c>
      <c r="T336" s="332">
        <f>AVERAGE(S336:S337)</f>
        <v/>
      </c>
    </row>
    <row r="337" ht="15.75" customHeight="1" s="412">
      <c r="A337" s="333" t="n">
        <v>3280</v>
      </c>
      <c r="B337" s="334" t="n">
        <v>36</v>
      </c>
      <c r="C337" s="352" t="inlineStr">
        <is>
          <t>T137</t>
        </is>
      </c>
      <c r="D337" s="352" t="n"/>
      <c r="E337" s="352" t="n"/>
      <c r="F337" s="352" t="n"/>
      <c r="G337" s="352" t="n">
        <v>13</v>
      </c>
      <c r="H337" s="353" t="n">
        <v>43587</v>
      </c>
      <c r="I337" s="352" t="n">
        <v>5219</v>
      </c>
      <c r="J337" s="352" t="n">
        <v>7461</v>
      </c>
      <c r="K337" s="352" t="n">
        <v>6824</v>
      </c>
      <c r="L337" s="352" t="n"/>
      <c r="M337" s="355">
        <f>+(((J337-I337)-(K337-I337))/(K337-I337))*100</f>
        <v/>
      </c>
      <c r="N337" s="362" t="n"/>
      <c r="O337" s="358" t="n"/>
      <c r="P337" s="358" t="n"/>
      <c r="Q337" s="341" t="n"/>
      <c r="R337" s="341" t="n"/>
      <c r="S337" s="331">
        <f>+(((K337-I337)/1000)*1000)/10</f>
        <v/>
      </c>
      <c r="T337" s="332" t="n"/>
    </row>
    <row r="338" ht="15.75" customHeight="1" s="412">
      <c r="A338" s="333" t="n">
        <v>4001</v>
      </c>
      <c r="B338" s="334" t="n">
        <v>31</v>
      </c>
      <c r="C338" s="352" t="inlineStr">
        <is>
          <t>T137</t>
        </is>
      </c>
      <c r="D338" s="352" t="n"/>
      <c r="E338" s="352" t="n"/>
      <c r="F338" s="352" t="n"/>
      <c r="G338" s="352" t="n">
        <v>15</v>
      </c>
      <c r="H338" s="353" t="n">
        <v>43599</v>
      </c>
      <c r="I338" s="352" t="n">
        <v>5227</v>
      </c>
      <c r="J338" s="352" t="n">
        <v>7821</v>
      </c>
      <c r="K338" s="352" t="n">
        <v>6996</v>
      </c>
      <c r="L338" s="352" t="n"/>
      <c r="M338" s="355">
        <f>+(((J338-I338)-(K338-I338))/(K338-I338))*100</f>
        <v/>
      </c>
      <c r="N338" s="355" t="inlineStr">
        <is>
          <t>1/2</t>
        </is>
      </c>
      <c r="O338" s="357">
        <f>AVERAGE(M338:M339)</f>
        <v/>
      </c>
      <c r="P338" s="357">
        <f>_xlfn.STDEV.S(M338,M339)</f>
        <v/>
      </c>
      <c r="Q338" s="341" t="n"/>
      <c r="R338" s="341" t="n"/>
      <c r="S338" s="331">
        <f>+(((K338-I338)/1000)*1000)/10</f>
        <v/>
      </c>
      <c r="T338" s="332">
        <f>AVERAGE(S338:S339)</f>
        <v/>
      </c>
    </row>
    <row r="339" ht="15.75" customHeight="1" s="412">
      <c r="A339" s="333" t="n">
        <v>4002</v>
      </c>
      <c r="B339" s="334" t="n">
        <v>32</v>
      </c>
      <c r="C339" s="352" t="inlineStr">
        <is>
          <t>T137</t>
        </is>
      </c>
      <c r="D339" s="352" t="n"/>
      <c r="E339" s="352" t="n"/>
      <c r="F339" s="352" t="n"/>
      <c r="G339" s="352" t="n">
        <v>15</v>
      </c>
      <c r="H339" s="353" t="n">
        <v>43599</v>
      </c>
      <c r="I339" s="352" t="n">
        <v>5214</v>
      </c>
      <c r="J339" s="352" t="n">
        <v>7630</v>
      </c>
      <c r="K339" s="352" t="n">
        <v>6867</v>
      </c>
      <c r="L339" s="352" t="n"/>
      <c r="M339" s="355">
        <f>+(((J339-I339)-(K339-I339))/(K339-I339))*100</f>
        <v/>
      </c>
      <c r="N339" s="355" t="n"/>
      <c r="O339" s="358" t="n"/>
      <c r="P339" s="358" t="n"/>
      <c r="Q339" s="341" t="n"/>
      <c r="R339" s="341" t="n"/>
      <c r="S339" s="331">
        <f>+(((K339-I339)/1000)*1000)/10</f>
        <v/>
      </c>
      <c r="T339" s="332" t="n"/>
    </row>
    <row r="340" ht="15.75" customHeight="1" s="412">
      <c r="A340" s="333" t="n">
        <v>4647</v>
      </c>
      <c r="B340" s="334" t="n">
        <v>31</v>
      </c>
      <c r="C340" s="352" t="inlineStr">
        <is>
          <t>T137</t>
        </is>
      </c>
      <c r="D340" s="352" t="n"/>
      <c r="E340" s="352" t="n"/>
      <c r="F340" s="352" t="n"/>
      <c r="G340" s="352" t="n">
        <v>17</v>
      </c>
      <c r="H340" s="353" t="n">
        <v>43619</v>
      </c>
      <c r="I340" s="352" t="n">
        <v>5227</v>
      </c>
      <c r="J340" s="352" t="n">
        <v>7642</v>
      </c>
      <c r="K340" s="352" t="n">
        <v>6964</v>
      </c>
      <c r="L340" s="352" t="n"/>
      <c r="M340" s="355">
        <f>+(((J340-I340)-(K340-I340))/(K340-I340))*100</f>
        <v/>
      </c>
      <c r="N340" s="362" t="n"/>
      <c r="O340" s="357">
        <f>AVERAGE(M340:M341)</f>
        <v/>
      </c>
      <c r="P340" s="357">
        <f>_xlfn.STDEV.S(M340,M341)</f>
        <v/>
      </c>
      <c r="Q340" s="341" t="n"/>
      <c r="R340" s="341" t="n"/>
      <c r="S340" s="331">
        <f>+(((K340-I340)/1000)*1000)/10</f>
        <v/>
      </c>
      <c r="T340" s="332">
        <f>AVERAGE(S340:S341)</f>
        <v/>
      </c>
    </row>
    <row r="341" ht="15.75" customHeight="1" s="412">
      <c r="A341" s="333" t="n">
        <v>4648</v>
      </c>
      <c r="B341" s="334" t="n">
        <v>32</v>
      </c>
      <c r="C341" s="352" t="inlineStr">
        <is>
          <t>T137</t>
        </is>
      </c>
      <c r="D341" s="352" t="n"/>
      <c r="E341" s="352" t="n"/>
      <c r="F341" s="352" t="n"/>
      <c r="G341" s="352" t="n">
        <v>17</v>
      </c>
      <c r="H341" s="353" t="n">
        <v>43619</v>
      </c>
      <c r="I341" s="352" t="n">
        <v>5214</v>
      </c>
      <c r="J341" s="352" t="n">
        <v>7425</v>
      </c>
      <c r="K341" s="352" t="n">
        <v>6813</v>
      </c>
      <c r="L341" s="352" t="n"/>
      <c r="M341" s="355">
        <f>+(((J341-I341)-(K341-I341))/(K341-I341))*100</f>
        <v/>
      </c>
      <c r="N341" s="362" t="n"/>
      <c r="O341" s="358" t="n"/>
      <c r="P341" s="358" t="n"/>
      <c r="Q341" s="341" t="n"/>
      <c r="R341" s="341" t="n"/>
      <c r="S341" s="331">
        <f>+(((K341-I341)/1000)*1000)/10</f>
        <v/>
      </c>
      <c r="T341" s="332" t="n"/>
    </row>
    <row r="342" ht="15.75" customHeight="1" s="412">
      <c r="A342" s="333" t="n">
        <v>5825</v>
      </c>
      <c r="B342" s="334" t="n">
        <v>36</v>
      </c>
      <c r="C342" s="352" t="inlineStr">
        <is>
          <t>T137</t>
        </is>
      </c>
      <c r="D342" s="352" t="n"/>
      <c r="E342" s="352" t="n"/>
      <c r="F342" s="352" t="n"/>
      <c r="G342" s="352" t="n">
        <v>22</v>
      </c>
      <c r="H342" s="353" t="n">
        <v>43685</v>
      </c>
      <c r="I342" s="352" t="n">
        <v>5219</v>
      </c>
      <c r="J342" s="352" t="n">
        <v>6951</v>
      </c>
      <c r="K342" s="352" t="n">
        <v>6719</v>
      </c>
      <c r="L342" s="352" t="n">
        <v>6</v>
      </c>
      <c r="M342" s="355">
        <f>+(((J342-I342)-(K342-I342))/(K342-I342))*100</f>
        <v/>
      </c>
      <c r="N342" s="362" t="n"/>
      <c r="O342" s="357">
        <f>AVERAGE(M342:M343)</f>
        <v/>
      </c>
      <c r="P342" s="357">
        <f>_xlfn.STDEV.S(M342,M343)</f>
        <v/>
      </c>
      <c r="Q342" s="341" t="n"/>
      <c r="R342" s="341" t="n"/>
      <c r="S342" s="331">
        <f>+(((K342-I342)/1000)*1000)/10</f>
        <v/>
      </c>
      <c r="T342" s="332">
        <f>AVERAGE(S342:S343)</f>
        <v/>
      </c>
    </row>
    <row r="343" ht="15.75" customHeight="1" s="412">
      <c r="A343" s="333" t="n">
        <v>5826</v>
      </c>
      <c r="B343" s="334" t="n">
        <v>36</v>
      </c>
      <c r="C343" s="352" t="inlineStr">
        <is>
          <t>T137</t>
        </is>
      </c>
      <c r="D343" s="352" t="n"/>
      <c r="E343" s="352" t="n"/>
      <c r="F343" s="352" t="n"/>
      <c r="G343" s="352" t="n">
        <v>22</v>
      </c>
      <c r="H343" s="353" t="n">
        <v>43685</v>
      </c>
      <c r="I343" s="352" t="n">
        <v>5219</v>
      </c>
      <c r="J343" s="352" t="n">
        <v>6974</v>
      </c>
      <c r="K343" s="352" t="n">
        <v>6734</v>
      </c>
      <c r="L343" s="352" t="n"/>
      <c r="M343" s="355">
        <f>+(((J343-I343)-(K343-I343))/(K343-I343))*100</f>
        <v/>
      </c>
      <c r="N343" s="362" t="n"/>
      <c r="O343" s="358" t="n"/>
      <c r="P343" s="358" t="n"/>
      <c r="Q343" s="341" t="n"/>
      <c r="R343" s="341" t="n"/>
      <c r="S343" s="331">
        <f>+(((K343-I343)/1000)*1000)/10</f>
        <v/>
      </c>
      <c r="T343" s="332" t="n"/>
    </row>
    <row r="344" ht="15.75" customHeight="1" s="412">
      <c r="A344" s="333" t="n">
        <v>3665</v>
      </c>
      <c r="B344" s="334" t="n">
        <v>87</v>
      </c>
      <c r="C344" s="352" t="inlineStr">
        <is>
          <t>T138</t>
        </is>
      </c>
      <c r="D344" s="352" t="n"/>
      <c r="E344" s="352" t="n"/>
      <c r="F344" s="352" t="n"/>
      <c r="G344" s="352" t="n">
        <v>14</v>
      </c>
      <c r="H344" s="353" t="n">
        <v>43591</v>
      </c>
      <c r="I344" s="352" t="n">
        <v>5250</v>
      </c>
      <c r="J344" s="354" t="n">
        <v>9465</v>
      </c>
      <c r="K344" s="352" t="n">
        <v>7960</v>
      </c>
      <c r="L344" s="352" t="n">
        <v>2</v>
      </c>
      <c r="M344" s="355">
        <f>+(((J344-I344)-(K344-I344))/(K344-I344))*100</f>
        <v/>
      </c>
      <c r="N344" s="362" t="inlineStr">
        <is>
          <t>6/5</t>
        </is>
      </c>
      <c r="O344" s="357">
        <f>AVERAGE(M344:M345)</f>
        <v/>
      </c>
      <c r="P344" s="357">
        <f>_xlfn.STDEV.S(M344,M345)</f>
        <v/>
      </c>
      <c r="Q344" s="341" t="n">
        <v>2</v>
      </c>
      <c r="R344" s="341" t="n"/>
      <c r="S344" s="331">
        <f>+(((K344-I344)/1000)*1000)/10</f>
        <v/>
      </c>
      <c r="T344" s="332">
        <f>AVERAGE(S344:S345)</f>
        <v/>
      </c>
    </row>
    <row r="345" ht="15.75" customHeight="1" s="412">
      <c r="A345" s="333" t="n">
        <v>3666</v>
      </c>
      <c r="B345" s="334" t="n">
        <v>88</v>
      </c>
      <c r="C345" s="352" t="inlineStr">
        <is>
          <t>T138</t>
        </is>
      </c>
      <c r="D345" s="352" t="n"/>
      <c r="E345" s="352" t="n"/>
      <c r="F345" s="352" t="n"/>
      <c r="G345" s="352" t="n">
        <v>14</v>
      </c>
      <c r="H345" s="353" t="n">
        <v>43591</v>
      </c>
      <c r="I345" s="352" t="n">
        <v>5241</v>
      </c>
      <c r="J345" s="354" t="n">
        <v>9311</v>
      </c>
      <c r="K345" s="352" t="n">
        <v>7854</v>
      </c>
      <c r="L345" s="352" t="n"/>
      <c r="M345" s="355">
        <f>+(((J345-I345)-(K345-I345))/(K345-I345))*100</f>
        <v/>
      </c>
      <c r="N345" s="362" t="n"/>
      <c r="O345" s="358" t="n"/>
      <c r="P345" s="358" t="n"/>
      <c r="Q345" s="341" t="n"/>
      <c r="R345" s="341" t="n"/>
      <c r="S345" s="331">
        <f>+(((K345-I345)/1000)*1000)/10</f>
        <v/>
      </c>
      <c r="T345" s="332" t="n"/>
    </row>
    <row r="346" ht="15.75" customHeight="1" s="412">
      <c r="A346" s="333" t="n">
        <v>4333</v>
      </c>
      <c r="B346" s="334" t="n">
        <v>39</v>
      </c>
      <c r="C346" s="352" t="inlineStr">
        <is>
          <t>T138</t>
        </is>
      </c>
      <c r="D346" s="352" t="n"/>
      <c r="E346" s="352" t="n"/>
      <c r="F346" s="352" t="n"/>
      <c r="G346" s="352" t="n">
        <v>16</v>
      </c>
      <c r="H346" s="353" t="n">
        <v>43607</v>
      </c>
      <c r="I346" s="352" t="n">
        <v>5245</v>
      </c>
      <c r="J346" s="352" t="n">
        <v>11056</v>
      </c>
      <c r="K346" s="352" t="n">
        <v>9512</v>
      </c>
      <c r="L346" s="352" t="n">
        <v>2</v>
      </c>
      <c r="M346" s="355">
        <f>+(((J346-I346)-(K346-I346))/(K346-I346))*100</f>
        <v/>
      </c>
      <c r="N346" s="362" t="n"/>
      <c r="O346" s="357">
        <f>AVERAGE(M346:M347)</f>
        <v/>
      </c>
      <c r="P346" s="357">
        <f>_xlfn.STDEV.S(M346,M347)</f>
        <v/>
      </c>
      <c r="Q346" s="341" t="n"/>
      <c r="R346" s="341" t="n"/>
      <c r="S346" s="331">
        <f>+(((K346-I346)/1000)*1000)/10</f>
        <v/>
      </c>
      <c r="T346" s="332">
        <f>AVERAGE(S346:S347)</f>
        <v/>
      </c>
    </row>
    <row r="347" ht="15.75" customHeight="1" s="412">
      <c r="A347" s="333" t="n">
        <v>4334</v>
      </c>
      <c r="B347" s="334" t="n">
        <v>40</v>
      </c>
      <c r="C347" s="352" t="inlineStr">
        <is>
          <t>T138</t>
        </is>
      </c>
      <c r="D347" s="352" t="n"/>
      <c r="E347" s="352" t="n"/>
      <c r="F347" s="352" t="n"/>
      <c r="G347" s="352" t="n">
        <v>16</v>
      </c>
      <c r="H347" s="353" t="n">
        <v>43607</v>
      </c>
      <c r="I347" s="352" t="n">
        <v>5216</v>
      </c>
      <c r="J347" s="352" t="n">
        <v>10613</v>
      </c>
      <c r="K347" s="352" t="n">
        <v>9183</v>
      </c>
      <c r="L347" s="352" t="n"/>
      <c r="M347" s="355">
        <f>+(((J347-I347)-(K347-I347))/(K347-I347))*100</f>
        <v/>
      </c>
      <c r="N347" s="362" t="n"/>
      <c r="O347" s="358" t="n"/>
      <c r="P347" s="358" t="n"/>
      <c r="Q347" s="341" t="n"/>
      <c r="R347" s="341" t="n"/>
      <c r="S347" s="331">
        <f>+(((K347-I347)/1000)*1000)/10</f>
        <v/>
      </c>
      <c r="T347" s="332" t="n"/>
    </row>
    <row r="348" ht="15.75" customHeight="1" s="412">
      <c r="A348" s="333" t="n">
        <v>4979</v>
      </c>
      <c r="B348" s="334" t="n">
        <v>39</v>
      </c>
      <c r="C348" s="352" t="inlineStr">
        <is>
          <t>T138</t>
        </is>
      </c>
      <c r="D348" s="352" t="n"/>
      <c r="E348" s="352" t="n"/>
      <c r="F348" s="352" t="n"/>
      <c r="G348" s="352" t="n">
        <v>18</v>
      </c>
      <c r="H348" s="353" t="n">
        <v>43626</v>
      </c>
      <c r="I348" s="352" t="n">
        <v>5245</v>
      </c>
      <c r="J348" s="352" t="n">
        <v>8582</v>
      </c>
      <c r="K348" s="352" t="n">
        <v>7989</v>
      </c>
      <c r="L348" s="352" t="n">
        <v>6</v>
      </c>
      <c r="M348" s="355">
        <f>+(((J348-I348)-(K348-I348))/(K348-I348))*100</f>
        <v/>
      </c>
      <c r="N348" s="362" t="n"/>
      <c r="O348" s="357">
        <f>AVERAGE(M348:M349)</f>
        <v/>
      </c>
      <c r="P348" s="357">
        <f>_xlfn.STDEV.S(M348,M349)</f>
        <v/>
      </c>
      <c r="Q348" s="341" t="n"/>
      <c r="R348" s="341" t="n"/>
      <c r="S348" s="331">
        <f>+(((K348-I348)/1000)*1000)/10</f>
        <v/>
      </c>
      <c r="T348" s="332">
        <f>AVERAGE(S348:S349)</f>
        <v/>
      </c>
    </row>
    <row r="349" ht="15.75" customHeight="1" s="412">
      <c r="A349" s="333" t="n">
        <v>4980</v>
      </c>
      <c r="B349" s="334" t="n">
        <v>40</v>
      </c>
      <c r="C349" s="352" t="inlineStr">
        <is>
          <t>T138</t>
        </is>
      </c>
      <c r="D349" s="352" t="n"/>
      <c r="E349" s="352" t="n"/>
      <c r="F349" s="352" t="n"/>
      <c r="G349" s="352" t="n">
        <v>18</v>
      </c>
      <c r="H349" s="353" t="n">
        <v>43626</v>
      </c>
      <c r="I349" s="352" t="n">
        <v>5216</v>
      </c>
      <c r="J349" s="352" t="n">
        <v>8578</v>
      </c>
      <c r="K349" s="352" t="n">
        <v>7982</v>
      </c>
      <c r="L349" s="352" t="n"/>
      <c r="M349" s="355">
        <f>+(((J349-I349)-(K349-I349))/(K349-I349))*100</f>
        <v/>
      </c>
      <c r="N349" s="362" t="n"/>
      <c r="O349" s="358" t="n"/>
      <c r="P349" s="358" t="n"/>
      <c r="Q349" s="341" t="n"/>
      <c r="R349" s="341" t="n"/>
      <c r="S349" s="331">
        <f>+(((K349-I349)/1000)*1000)/10</f>
        <v/>
      </c>
      <c r="T349" s="332" t="n"/>
    </row>
    <row r="350" ht="15.75" customHeight="1" s="412">
      <c r="A350" s="333" t="n">
        <v>5567</v>
      </c>
      <c r="B350" s="334" t="n">
        <v>11</v>
      </c>
      <c r="C350" s="352" t="inlineStr">
        <is>
          <t>T138</t>
        </is>
      </c>
      <c r="D350" s="352" t="n"/>
      <c r="E350" s="352" t="n"/>
      <c r="F350" s="352" t="n"/>
      <c r="G350" s="352" t="n">
        <v>21</v>
      </c>
      <c r="H350" s="353" t="n">
        <v>43657</v>
      </c>
      <c r="I350" s="352" t="n">
        <v>5213</v>
      </c>
      <c r="J350" s="352" t="n">
        <v>8425</v>
      </c>
      <c r="K350" s="352" t="n">
        <v>7879</v>
      </c>
      <c r="L350" s="352" t="n">
        <v>6</v>
      </c>
      <c r="M350" s="355">
        <f>+(((J350-I350)-(K350-I350))/(K350-I350))*100</f>
        <v/>
      </c>
      <c r="N350" s="362" t="n"/>
      <c r="O350" s="357">
        <f>AVERAGE(M350:M351)</f>
        <v/>
      </c>
      <c r="P350" s="357">
        <f>_xlfn.STDEV.S(M350,M351)</f>
        <v/>
      </c>
      <c r="Q350" s="341" t="n"/>
      <c r="R350" s="341" t="n"/>
      <c r="S350" s="331">
        <f>+(((K350-I350)/1000)*1000)/10</f>
        <v/>
      </c>
      <c r="T350" s="332">
        <f>AVERAGE(S350:S351)</f>
        <v/>
      </c>
    </row>
    <row r="351" ht="15.75" customHeight="1" s="412">
      <c r="A351" s="333" t="n">
        <v>5568</v>
      </c>
      <c r="B351" s="334" t="n">
        <v>12</v>
      </c>
      <c r="C351" s="352" t="inlineStr">
        <is>
          <t>T138</t>
        </is>
      </c>
      <c r="D351" s="352" t="n"/>
      <c r="E351" s="352" t="n"/>
      <c r="F351" s="352" t="n"/>
      <c r="G351" s="352" t="n">
        <v>21</v>
      </c>
      <c r="H351" s="353" t="n">
        <v>43657</v>
      </c>
      <c r="I351" s="352" t="n">
        <v>5232</v>
      </c>
      <c r="J351" s="352" t="n">
        <v>8310</v>
      </c>
      <c r="K351" s="352" t="n">
        <v>7796</v>
      </c>
      <c r="L351" s="352" t="n"/>
      <c r="M351" s="355">
        <f>+(((J351-I351)-(K351-I351))/(K351-I351))*100</f>
        <v/>
      </c>
      <c r="N351" s="362" t="n"/>
      <c r="O351" s="358" t="n"/>
      <c r="P351" s="358" t="n"/>
      <c r="Q351" s="341" t="n"/>
      <c r="R351" s="341" t="n"/>
      <c r="S351" s="331">
        <f>+(((K351-I351)/1000)*1000)/10</f>
        <v/>
      </c>
      <c r="T351" s="332" t="n"/>
    </row>
    <row r="352" ht="15.75" customHeight="1" s="412">
      <c r="A352" s="333" t="n">
        <v>5827</v>
      </c>
      <c r="B352" s="334" t="n">
        <v>37</v>
      </c>
      <c r="C352" s="352" t="inlineStr">
        <is>
          <t>T138</t>
        </is>
      </c>
      <c r="D352" s="352" t="n"/>
      <c r="E352" s="352" t="n"/>
      <c r="F352" s="352" t="n"/>
      <c r="G352" s="352" t="n">
        <v>22</v>
      </c>
      <c r="H352" s="353" t="n">
        <v>43685</v>
      </c>
      <c r="I352" s="352" t="n">
        <v>5225</v>
      </c>
      <c r="J352" s="352" t="n">
        <v>9274</v>
      </c>
      <c r="K352" s="352" t="n">
        <v>8730</v>
      </c>
      <c r="L352" s="352" t="n">
        <v>7</v>
      </c>
      <c r="M352" s="355">
        <f>+(((J352-I352)-(K352-I352))/(K352-I352))*100</f>
        <v/>
      </c>
      <c r="N352" s="362" t="n"/>
      <c r="O352" s="357">
        <f>AVERAGE(M352:M353)</f>
        <v/>
      </c>
      <c r="P352" s="357">
        <f>_xlfn.STDEV.S(M352,M353)</f>
        <v/>
      </c>
      <c r="Q352" s="341" t="n"/>
      <c r="R352" s="341" t="n"/>
      <c r="S352" s="331">
        <f>+(((K352-I352)/1000)*1000)/10</f>
        <v/>
      </c>
      <c r="T352" s="332">
        <f>AVERAGE(S352:S353)</f>
        <v/>
      </c>
    </row>
    <row r="353" ht="15.75" customHeight="1" s="412">
      <c r="A353" s="333" t="n">
        <v>5828</v>
      </c>
      <c r="B353" s="334" t="n">
        <v>37</v>
      </c>
      <c r="C353" s="352" t="inlineStr">
        <is>
          <t>T138</t>
        </is>
      </c>
      <c r="D353" s="352" t="n"/>
      <c r="E353" s="352" t="n"/>
      <c r="F353" s="352" t="n"/>
      <c r="G353" s="352" t="n">
        <v>22</v>
      </c>
      <c r="H353" s="353" t="n">
        <v>43685</v>
      </c>
      <c r="I353" s="352" t="n">
        <v>5225</v>
      </c>
      <c r="J353" s="352" t="n">
        <v>9291</v>
      </c>
      <c r="K353" s="352" t="n">
        <v>8744</v>
      </c>
      <c r="L353" s="352" t="n"/>
      <c r="M353" s="355">
        <f>+(((J353-I353)-(K353-I353))/(K353-I353))*100</f>
        <v/>
      </c>
      <c r="N353" s="362" t="n"/>
      <c r="O353" s="358" t="n"/>
      <c r="P353" s="358" t="n"/>
      <c r="Q353" s="341" t="n"/>
      <c r="R353" s="341" t="n"/>
      <c r="S353" s="331">
        <f>+(((K353-I353)/1000)*1000)/10</f>
        <v/>
      </c>
      <c r="T353" s="332" t="n"/>
    </row>
    <row r="354" ht="15.75" customHeight="1" s="412">
      <c r="A354" s="333" t="n">
        <v>2929</v>
      </c>
      <c r="B354" s="334" t="n">
        <v>13</v>
      </c>
      <c r="C354" s="344" t="inlineStr">
        <is>
          <t>T139</t>
        </is>
      </c>
      <c r="D354" s="344" t="n"/>
      <c r="E354" s="344" t="n"/>
      <c r="F354" s="344" t="n"/>
      <c r="G354" s="344" t="n">
        <v>11</v>
      </c>
      <c r="H354" s="345" t="n">
        <v>43571</v>
      </c>
      <c r="I354" s="361" t="n">
        <v>5314</v>
      </c>
      <c r="J354" s="344" t="n">
        <v>6694</v>
      </c>
      <c r="K354" s="344" t="n">
        <v>6466</v>
      </c>
      <c r="L354" s="344" t="n">
        <v>1</v>
      </c>
      <c r="M354" s="346">
        <f>+(((J354-I354)-(K354-I354))/(K354-I354))*100</f>
        <v/>
      </c>
      <c r="N354" s="363" t="inlineStr">
        <is>
          <t>MF</t>
        </is>
      </c>
      <c r="O354" s="348">
        <f>AVERAGE(M354:M355)</f>
        <v/>
      </c>
      <c r="P354" s="348">
        <f>_xlfn.STDEV.S(M354,M355)</f>
        <v/>
      </c>
      <c r="Q354" s="341" t="n">
        <v>1</v>
      </c>
      <c r="R354" s="341" t="n"/>
      <c r="S354" s="331">
        <f>+(((K354-I354)/1000)*1000)/10</f>
        <v/>
      </c>
      <c r="T354" s="332">
        <f>AVERAGE(S354:S355)</f>
        <v/>
      </c>
    </row>
    <row r="355" ht="15.75" customHeight="1" s="412">
      <c r="A355" s="333" t="n">
        <v>2930</v>
      </c>
      <c r="B355" s="334" t="n">
        <v>14</v>
      </c>
      <c r="C355" s="344" t="inlineStr">
        <is>
          <t>T139</t>
        </is>
      </c>
      <c r="D355" s="344" t="n"/>
      <c r="E355" s="344" t="n"/>
      <c r="F355" s="344" t="n"/>
      <c r="G355" s="344" t="n">
        <v>11</v>
      </c>
      <c r="H355" s="345" t="n">
        <v>43571</v>
      </c>
      <c r="I355" s="361" t="n">
        <v>5249</v>
      </c>
      <c r="J355" s="344" t="n">
        <v>6477</v>
      </c>
      <c r="K355" s="344" t="n">
        <v>6271</v>
      </c>
      <c r="L355" s="344" t="n"/>
      <c r="M355" s="346">
        <f>+(((J355-I355)-(K355-I355))/(K355-I355))*100</f>
        <v/>
      </c>
      <c r="N355" s="363" t="n"/>
      <c r="O355" s="350" t="n"/>
      <c r="P355" s="350" t="n"/>
      <c r="Q355" s="341" t="n"/>
      <c r="R355" s="341" t="n"/>
      <c r="S355" s="331">
        <f>+(((K355-I355)/1000)*1000)/10</f>
        <v/>
      </c>
      <c r="T355" s="332" t="n"/>
    </row>
    <row r="356" ht="15.75" customHeight="1" s="412">
      <c r="A356" s="333" t="n">
        <v>3667</v>
      </c>
      <c r="B356" s="334" t="n">
        <v>89</v>
      </c>
      <c r="C356" s="344" t="inlineStr">
        <is>
          <t>T139</t>
        </is>
      </c>
      <c r="D356" s="344" t="n"/>
      <c r="E356" s="344" t="n"/>
      <c r="F356" s="344" t="n"/>
      <c r="G356" s="344" t="n">
        <v>14</v>
      </c>
      <c r="H356" s="345" t="n">
        <v>43591</v>
      </c>
      <c r="I356" s="344" t="n">
        <v>5188</v>
      </c>
      <c r="J356" s="361" t="n">
        <v>8337</v>
      </c>
      <c r="K356" s="344" t="n">
        <v>7429</v>
      </c>
      <c r="L356" s="344" t="n"/>
      <c r="M356" s="346">
        <f>+(((J356-I356)-(K356-I356))/(K356-I356))*100</f>
        <v/>
      </c>
      <c r="N356" s="363" t="inlineStr">
        <is>
          <t>MF</t>
        </is>
      </c>
      <c r="O356" s="348">
        <f>AVERAGE(M356:M357)</f>
        <v/>
      </c>
      <c r="P356" s="348">
        <f>_xlfn.STDEV.S(M356,M357)</f>
        <v/>
      </c>
      <c r="Q356" s="341" t="n"/>
      <c r="R356" s="341" t="n"/>
      <c r="S356" s="331">
        <f>+(((K356-I356)/1000)*1000)/10</f>
        <v/>
      </c>
      <c r="T356" s="332">
        <f>AVERAGE(S356:S357)</f>
        <v/>
      </c>
    </row>
    <row r="357" ht="15.75" customHeight="1" s="412">
      <c r="A357" s="333" t="n">
        <v>3668</v>
      </c>
      <c r="B357" s="334" t="n">
        <v>90</v>
      </c>
      <c r="C357" s="344" t="inlineStr">
        <is>
          <t>T139</t>
        </is>
      </c>
      <c r="D357" s="344" t="n"/>
      <c r="E357" s="344" t="n"/>
      <c r="F357" s="344" t="n"/>
      <c r="G357" s="344" t="n">
        <v>14</v>
      </c>
      <c r="H357" s="345" t="n">
        <v>43591</v>
      </c>
      <c r="I357" s="344" t="n">
        <v>5202</v>
      </c>
      <c r="J357" s="361" t="n">
        <v>8415</v>
      </c>
      <c r="K357" s="344" t="n">
        <v>7483</v>
      </c>
      <c r="L357" s="344" t="n"/>
      <c r="M357" s="346">
        <f>+(((J357-I357)-(K357-I357))/(K357-I357))*100</f>
        <v/>
      </c>
      <c r="N357" s="363" t="n"/>
      <c r="O357" s="350" t="n"/>
      <c r="P357" s="350" t="n"/>
      <c r="Q357" s="341" t="n"/>
      <c r="R357" s="341" t="n"/>
      <c r="S357" s="331">
        <f>+(((K357-I357)/1000)*1000)/10</f>
        <v/>
      </c>
      <c r="T357" s="332" t="n"/>
    </row>
    <row r="358" ht="15.75" customHeight="1" s="412">
      <c r="A358" s="333" t="n">
        <v>4003</v>
      </c>
      <c r="B358" s="334" t="n">
        <v>33</v>
      </c>
      <c r="C358" s="344" t="inlineStr">
        <is>
          <t>T139</t>
        </is>
      </c>
      <c r="D358" s="344" t="n"/>
      <c r="E358" s="344" t="n"/>
      <c r="F358" s="344" t="n"/>
      <c r="G358" s="344" t="n">
        <v>15</v>
      </c>
      <c r="H358" s="345" t="n">
        <v>43599</v>
      </c>
      <c r="I358" s="344" t="n">
        <v>5203</v>
      </c>
      <c r="J358" s="344" t="n">
        <v>7985</v>
      </c>
      <c r="K358" s="344" t="n">
        <v>7359</v>
      </c>
      <c r="L358" s="344" t="n"/>
      <c r="M358" s="346">
        <f>+(((J358-I358)-(K358-I358))/(K358-I358))*100</f>
        <v/>
      </c>
      <c r="N358" s="346" t="n"/>
      <c r="O358" s="348">
        <f>AVERAGE(M358:M359)</f>
        <v/>
      </c>
      <c r="P358" s="348">
        <f>_xlfn.STDEV.S(M358,M359)</f>
        <v/>
      </c>
      <c r="Q358" s="341" t="n"/>
      <c r="R358" s="341" t="n"/>
      <c r="S358" s="331">
        <f>+(((K358-I358)/1000)*1000)/10</f>
        <v/>
      </c>
      <c r="T358" s="332">
        <f>AVERAGE(S358:S359)</f>
        <v/>
      </c>
    </row>
    <row r="359" ht="15.75" customHeight="1" s="412">
      <c r="A359" s="333" t="n">
        <v>4004</v>
      </c>
      <c r="B359" s="334" t="n">
        <v>34</v>
      </c>
      <c r="C359" s="344" t="inlineStr">
        <is>
          <t>T139</t>
        </is>
      </c>
      <c r="D359" s="344" t="n"/>
      <c r="E359" s="344" t="n"/>
      <c r="F359" s="344" t="n"/>
      <c r="G359" s="344" t="n">
        <v>15</v>
      </c>
      <c r="H359" s="345" t="n">
        <v>43599</v>
      </c>
      <c r="I359" s="344" t="n">
        <v>5191</v>
      </c>
      <c r="J359" s="344" t="n">
        <v>7948</v>
      </c>
      <c r="K359" s="344" t="n">
        <v>7344</v>
      </c>
      <c r="L359" s="344" t="n"/>
      <c r="M359" s="346">
        <f>+(((J359-I359)-(K359-I359))/(K359-I359))*100</f>
        <v/>
      </c>
      <c r="N359" s="346" t="n"/>
      <c r="O359" s="350" t="n"/>
      <c r="P359" s="350" t="n"/>
      <c r="Q359" s="341" t="n"/>
      <c r="R359" s="341" t="n"/>
      <c r="S359" s="331">
        <f>+(((K359-I359)/1000)*1000)/10</f>
        <v/>
      </c>
      <c r="T359" s="332" t="n"/>
    </row>
    <row r="360" ht="15.75" customHeight="1" s="412">
      <c r="A360" s="333" t="n">
        <v>4649</v>
      </c>
      <c r="B360" s="334" t="n">
        <v>33</v>
      </c>
      <c r="C360" s="344" t="inlineStr">
        <is>
          <t>T139</t>
        </is>
      </c>
      <c r="D360" s="344" t="n"/>
      <c r="E360" s="344" t="n"/>
      <c r="F360" s="344" t="n"/>
      <c r="G360" s="344" t="n">
        <v>17</v>
      </c>
      <c r="H360" s="345" t="n">
        <v>43619</v>
      </c>
      <c r="I360" s="344" t="n">
        <v>5203</v>
      </c>
      <c r="J360" s="344" t="n">
        <v>7602</v>
      </c>
      <c r="K360" s="344" t="n">
        <v>7203</v>
      </c>
      <c r="L360" s="344" t="n"/>
      <c r="M360" s="346">
        <f>+(((J360-I360)-(K360-I360))/(K360-I360))*100</f>
        <v/>
      </c>
      <c r="N360" s="363" t="n"/>
      <c r="O360" s="348">
        <f>AVERAGE(M360:M361)</f>
        <v/>
      </c>
      <c r="P360" s="348">
        <f>_xlfn.STDEV.S(M360,M361)</f>
        <v/>
      </c>
      <c r="Q360" s="341" t="n"/>
      <c r="R360" s="341" t="n"/>
      <c r="S360" s="331">
        <f>+(((K360-I360)/1000)*1000)/10</f>
        <v/>
      </c>
      <c r="T360" s="332">
        <f>AVERAGE(S360:S361)</f>
        <v/>
      </c>
    </row>
    <row r="361" ht="15.75" customHeight="1" s="412">
      <c r="A361" s="333" t="n">
        <v>4650</v>
      </c>
      <c r="B361" s="334" t="n">
        <v>34</v>
      </c>
      <c r="C361" s="344" t="inlineStr">
        <is>
          <t>T139</t>
        </is>
      </c>
      <c r="D361" s="344" t="n"/>
      <c r="E361" s="344" t="n"/>
      <c r="F361" s="344" t="n"/>
      <c r="G361" s="344" t="n">
        <v>17</v>
      </c>
      <c r="H361" s="345" t="n">
        <v>43619</v>
      </c>
      <c r="I361" s="344" t="n">
        <v>5191</v>
      </c>
      <c r="J361" s="344" t="n">
        <v>7666</v>
      </c>
      <c r="K361" s="344" t="n">
        <v>7254</v>
      </c>
      <c r="L361" s="344" t="n"/>
      <c r="M361" s="346">
        <f>+(((J361-I361)-(K361-I361))/(K361-I361))*100</f>
        <v/>
      </c>
      <c r="N361" s="363" t="n"/>
      <c r="O361" s="350" t="n"/>
      <c r="P361" s="350" t="n"/>
      <c r="Q361" s="341" t="n"/>
      <c r="R361" s="341" t="n"/>
      <c r="S361" s="331">
        <f>+(((K361-I361)/1000)*1000)/10</f>
        <v/>
      </c>
      <c r="T361" s="332" t="n"/>
    </row>
    <row r="362" ht="15.75" customHeight="1" s="412">
      <c r="A362" s="333" t="n">
        <v>5283</v>
      </c>
      <c r="B362" s="334" t="n">
        <v>21</v>
      </c>
      <c r="C362" s="344" t="inlineStr">
        <is>
          <t>T139</t>
        </is>
      </c>
      <c r="D362" s="344" t="n"/>
      <c r="E362" s="344" t="n"/>
      <c r="F362" s="344" t="n"/>
      <c r="G362" s="344" t="n">
        <v>19</v>
      </c>
      <c r="H362" s="345" t="n">
        <v>43637</v>
      </c>
      <c r="I362" s="344" t="n">
        <v>5224</v>
      </c>
      <c r="J362" s="344" t="n">
        <v>7975</v>
      </c>
      <c r="K362" s="344" t="n">
        <v>7486</v>
      </c>
      <c r="L362" s="344" t="inlineStr">
        <is>
          <t>8</t>
        </is>
      </c>
      <c r="M362" s="346">
        <f>+(((J362-I362)-(K362-I362))/(K362-I362))*100</f>
        <v/>
      </c>
      <c r="N362" s="363" t="n"/>
      <c r="O362" s="348">
        <f>AVERAGE(M362:M363)</f>
        <v/>
      </c>
      <c r="P362" s="348">
        <f>_xlfn.STDEV.S(M362,M363)</f>
        <v/>
      </c>
      <c r="Q362" s="341" t="n"/>
      <c r="R362" s="341" t="n"/>
      <c r="S362" s="331">
        <f>+(((K362-I362)/1000)*1000)/10</f>
        <v/>
      </c>
      <c r="T362" s="332">
        <f>AVERAGE(S362:S363)</f>
        <v/>
      </c>
    </row>
    <row r="363" ht="15.75" customHeight="1" s="412">
      <c r="A363" s="333" t="n">
        <v>5284</v>
      </c>
      <c r="B363" s="334" t="n">
        <v>22</v>
      </c>
      <c r="C363" s="344" t="inlineStr">
        <is>
          <t>T139</t>
        </is>
      </c>
      <c r="D363" s="344" t="n"/>
      <c r="E363" s="344" t="n"/>
      <c r="F363" s="344" t="n"/>
      <c r="G363" s="344" t="n">
        <v>19</v>
      </c>
      <c r="H363" s="345" t="n">
        <v>43637</v>
      </c>
      <c r="I363" s="344" t="n">
        <v>5276</v>
      </c>
      <c r="J363" s="344" t="n">
        <v>7913</v>
      </c>
      <c r="K363" s="344" t="n">
        <v>7442</v>
      </c>
      <c r="L363" s="344" t="n"/>
      <c r="M363" s="346">
        <f>+(((J363-I363)-(K363-I363))/(K363-I363))*100</f>
        <v/>
      </c>
      <c r="N363" s="363" t="n"/>
      <c r="O363" s="350" t="n"/>
      <c r="P363" s="350" t="n"/>
      <c r="Q363" s="341" t="n"/>
      <c r="R363" s="341" t="n"/>
      <c r="S363" s="331">
        <f>+(((K363-I363)/1000)*1000)/10</f>
        <v/>
      </c>
      <c r="T363" s="332" t="n"/>
    </row>
    <row r="364" ht="15.75" customHeight="1" s="412">
      <c r="A364" s="333" t="n">
        <v>5521</v>
      </c>
      <c r="B364" s="334" t="n">
        <v>13</v>
      </c>
      <c r="C364" s="344" t="inlineStr">
        <is>
          <t>T139</t>
        </is>
      </c>
      <c r="D364" s="344" t="n"/>
      <c r="E364" s="344" t="n"/>
      <c r="F364" s="344" t="n"/>
      <c r="G364" s="344" t="n">
        <v>20</v>
      </c>
      <c r="H364" s="345" t="n">
        <v>43649</v>
      </c>
      <c r="I364" s="344" t="n">
        <v>5314</v>
      </c>
      <c r="J364" s="344" t="n">
        <v>7932</v>
      </c>
      <c r="K364" s="344" t="n">
        <v>7494</v>
      </c>
      <c r="L364" s="344" t="n">
        <v>5</v>
      </c>
      <c r="M364" s="346">
        <f>+(((J364-I364)-(K364-I364))/(K364-I364))*100</f>
        <v/>
      </c>
      <c r="N364" s="363" t="n"/>
      <c r="O364" s="348">
        <f>AVERAGE(M364:M365)</f>
        <v/>
      </c>
      <c r="P364" s="348">
        <f>_xlfn.STDEV.S(M364,M365)</f>
        <v/>
      </c>
      <c r="Q364" s="341" t="n"/>
      <c r="R364" s="341" t="n"/>
      <c r="S364" s="331">
        <f>+(((K364-I364)/1000)*1000)/10</f>
        <v/>
      </c>
      <c r="T364" s="332">
        <f>AVERAGE(S364:S365)</f>
        <v/>
      </c>
    </row>
    <row r="365" ht="15.75" customHeight="1" s="412">
      <c r="A365" s="333" t="n">
        <v>5522</v>
      </c>
      <c r="B365" s="334" t="n">
        <v>14</v>
      </c>
      <c r="C365" s="344" t="inlineStr">
        <is>
          <t>T139</t>
        </is>
      </c>
      <c r="D365" s="344" t="n"/>
      <c r="E365" s="344" t="n"/>
      <c r="F365" s="344" t="n"/>
      <c r="G365" s="344" t="n">
        <v>20</v>
      </c>
      <c r="H365" s="345" t="n">
        <v>43649</v>
      </c>
      <c r="I365" s="344" t="n">
        <v>5249</v>
      </c>
      <c r="J365" s="344" t="n">
        <v>7906</v>
      </c>
      <c r="K365" s="344" t="n">
        <v>7448</v>
      </c>
      <c r="L365" s="344" t="n"/>
      <c r="M365" s="346">
        <f>+(((J365-I365)-(K365-I365))/(K365-I365))*100</f>
        <v/>
      </c>
      <c r="N365" s="363" t="n"/>
      <c r="O365" s="350" t="n"/>
      <c r="P365" s="350" t="n"/>
      <c r="Q365" s="341" t="n"/>
      <c r="R365" s="341" t="n"/>
      <c r="S365" s="331">
        <f>+(((K365-I365)/1000)*1000)/10</f>
        <v/>
      </c>
      <c r="T365" s="332" t="n"/>
    </row>
    <row r="366" ht="15.75" customHeight="1" s="412">
      <c r="A366" s="333" t="n">
        <v>5829</v>
      </c>
      <c r="B366" s="334" t="n">
        <v>38</v>
      </c>
      <c r="C366" s="344" t="inlineStr">
        <is>
          <t>T139</t>
        </is>
      </c>
      <c r="D366" s="344" t="n"/>
      <c r="E366" s="344" t="n"/>
      <c r="F366" s="344" t="n"/>
      <c r="G366" s="344" t="n">
        <v>22</v>
      </c>
      <c r="H366" s="345" t="n">
        <v>43685</v>
      </c>
      <c r="I366" s="344" t="n">
        <v>5241</v>
      </c>
      <c r="J366" s="344" t="n">
        <v>7797</v>
      </c>
      <c r="K366" s="344" t="n">
        <v>7447</v>
      </c>
      <c r="L366" s="344" t="n">
        <v>5</v>
      </c>
      <c r="M366" s="346">
        <f>+(((J366-I366)-(K366-I366))/(K366-I366))*100</f>
        <v/>
      </c>
      <c r="N366" s="363" t="n"/>
      <c r="O366" s="348">
        <f>AVERAGE(M366:M367)</f>
        <v/>
      </c>
      <c r="P366" s="348">
        <f>_xlfn.STDEV.S(M366,M367)</f>
        <v/>
      </c>
      <c r="Q366" s="341" t="n"/>
      <c r="R366" s="341" t="n"/>
      <c r="S366" s="331">
        <f>+(((K366-I366)/1000)*1000)/10</f>
        <v/>
      </c>
      <c r="T366" s="332">
        <f>AVERAGE(S366:S367)</f>
        <v/>
      </c>
    </row>
    <row r="367" ht="15.75" customHeight="1" s="412">
      <c r="A367" s="333" t="n">
        <v>5830</v>
      </c>
      <c r="B367" s="334" t="n">
        <v>38</v>
      </c>
      <c r="C367" s="344" t="inlineStr">
        <is>
          <t>T139</t>
        </is>
      </c>
      <c r="D367" s="344" t="n"/>
      <c r="E367" s="344" t="n"/>
      <c r="F367" s="344" t="n"/>
      <c r="G367" s="344" t="n">
        <v>22</v>
      </c>
      <c r="H367" s="345" t="n">
        <v>43685</v>
      </c>
      <c r="I367" s="344" t="n">
        <v>5241</v>
      </c>
      <c r="J367" s="344" t="n">
        <v>7787</v>
      </c>
      <c r="K367" s="344" t="n">
        <v>7438</v>
      </c>
      <c r="L367" s="344" t="n"/>
      <c r="M367" s="346">
        <f>+(((J367-I367)-(K367-I367))/(K367-I367))*100</f>
        <v/>
      </c>
      <c r="N367" s="363" t="n"/>
      <c r="O367" s="350" t="n"/>
      <c r="P367" s="350" t="n"/>
      <c r="Q367" s="341" t="n"/>
      <c r="R367" s="341" t="n"/>
      <c r="S367" s="331">
        <f>+(((K367-I367)/1000)*1000)/10</f>
        <v/>
      </c>
      <c r="T367" s="332" t="n"/>
    </row>
    <row r="368" ht="15.75" customHeight="1" s="412">
      <c r="A368" s="333" t="n">
        <v>3281</v>
      </c>
      <c r="B368" s="334" t="n">
        <v>37</v>
      </c>
      <c r="C368" s="352" t="inlineStr">
        <is>
          <t>T140</t>
        </is>
      </c>
      <c r="D368" s="352" t="n"/>
      <c r="E368" s="352" t="n"/>
      <c r="F368" s="352" t="n"/>
      <c r="G368" s="352" t="n">
        <v>13</v>
      </c>
      <c r="H368" s="353" t="n">
        <v>43587</v>
      </c>
      <c r="I368" s="352" t="n">
        <v>5225</v>
      </c>
      <c r="J368" s="352" t="n">
        <v>8570</v>
      </c>
      <c r="K368" s="352" t="n">
        <v>7618</v>
      </c>
      <c r="L368" s="352" t="n">
        <v>1</v>
      </c>
      <c r="M368" s="355">
        <f>+(((J368-I368)-(K368-I368))/(K368-I368))*100</f>
        <v/>
      </c>
      <c r="N368" s="362" t="inlineStr">
        <is>
          <t>MF</t>
        </is>
      </c>
      <c r="O368" s="357">
        <f>AVERAGE(M368:M369)</f>
        <v/>
      </c>
      <c r="P368" s="357">
        <f>_xlfn.STDEV.S(M368,M369)</f>
        <v/>
      </c>
      <c r="Q368" s="341" t="n">
        <v>2</v>
      </c>
      <c r="R368" s="341" t="n"/>
      <c r="S368" s="331">
        <f>+(((K368-I368)/1000)*1000)/10</f>
        <v/>
      </c>
      <c r="T368" s="332">
        <f>AVERAGE(S368:S369)</f>
        <v/>
      </c>
    </row>
    <row r="369" ht="15.75" customHeight="1" s="412">
      <c r="A369" s="333" t="n">
        <v>3282</v>
      </c>
      <c r="B369" s="334" t="n">
        <v>38</v>
      </c>
      <c r="C369" s="352" t="inlineStr">
        <is>
          <t>T140</t>
        </is>
      </c>
      <c r="D369" s="352" t="n"/>
      <c r="E369" s="352" t="n"/>
      <c r="F369" s="352" t="n"/>
      <c r="G369" s="352" t="n">
        <v>13</v>
      </c>
      <c r="H369" s="353" t="n">
        <v>43587</v>
      </c>
      <c r="I369" s="352" t="n">
        <v>5241</v>
      </c>
      <c r="J369" s="352" t="n">
        <v>8784</v>
      </c>
      <c r="K369" s="352" t="n">
        <v>7749</v>
      </c>
      <c r="L369" s="352" t="n"/>
      <c r="M369" s="355">
        <f>+(((J369-I369)-(K369-I369))/(K369-I369))*100</f>
        <v/>
      </c>
      <c r="N369" s="362" t="n"/>
      <c r="O369" s="358" t="n"/>
      <c r="P369" s="358" t="n"/>
      <c r="Q369" s="341" t="n"/>
      <c r="R369" s="341" t="n"/>
      <c r="S369" s="331">
        <f>+(((K369-I369)/1000)*1000)/10</f>
        <v/>
      </c>
      <c r="T369" s="332" t="n"/>
    </row>
    <row r="370" ht="15.75" customHeight="1" s="412">
      <c r="A370" s="333" t="n">
        <v>4005</v>
      </c>
      <c r="B370" s="334" t="n">
        <v>35</v>
      </c>
      <c r="C370" s="352" t="inlineStr">
        <is>
          <t>T140</t>
        </is>
      </c>
      <c r="D370" s="352" t="n"/>
      <c r="E370" s="352" t="n"/>
      <c r="F370" s="352" t="n"/>
      <c r="G370" s="352" t="n">
        <v>15</v>
      </c>
      <c r="H370" s="353" t="n">
        <v>43599</v>
      </c>
      <c r="I370" s="352" t="n">
        <v>5280</v>
      </c>
      <c r="J370" s="352" t="n">
        <v>9367</v>
      </c>
      <c r="K370" s="352" t="n">
        <v>8097</v>
      </c>
      <c r="L370" s="352" t="n"/>
      <c r="M370" s="355">
        <f>+(((J370-I370)-(K370-I370))/(K370-I370))*100</f>
        <v/>
      </c>
      <c r="N370" s="355" t="n"/>
      <c r="O370" s="357">
        <f>AVERAGE(M370:M371)</f>
        <v/>
      </c>
      <c r="P370" s="357">
        <f>_xlfn.STDEV.S(M370,M371)</f>
        <v/>
      </c>
      <c r="Q370" s="341" t="n"/>
      <c r="R370" s="341" t="n"/>
      <c r="S370" s="331">
        <f>+(((K370-I370)/1000)*1000)/10</f>
        <v/>
      </c>
      <c r="T370" s="332">
        <f>AVERAGE(S370:S371)</f>
        <v/>
      </c>
    </row>
    <row r="371" ht="15.75" customHeight="1" s="412">
      <c r="A371" s="333" t="n">
        <v>4006</v>
      </c>
      <c r="B371" s="334" t="n">
        <v>36</v>
      </c>
      <c r="C371" s="352" t="inlineStr">
        <is>
          <t>T140</t>
        </is>
      </c>
      <c r="D371" s="352" t="n"/>
      <c r="E371" s="352" t="n"/>
      <c r="F371" s="352" t="n"/>
      <c r="G371" s="352" t="n">
        <v>15</v>
      </c>
      <c r="H371" s="353" t="n">
        <v>43599</v>
      </c>
      <c r="I371" s="352" t="n">
        <v>5219</v>
      </c>
      <c r="J371" s="352" t="n">
        <v>9621</v>
      </c>
      <c r="K371" s="352" t="n">
        <v>8271</v>
      </c>
      <c r="L371" s="352" t="n"/>
      <c r="M371" s="355">
        <f>+(((J371-I371)-(K371-I371))/(K371-I371))*100</f>
        <v/>
      </c>
      <c r="N371" s="355" t="n"/>
      <c r="O371" s="358" t="n"/>
      <c r="P371" s="358" t="n"/>
      <c r="Q371" s="341" t="n"/>
      <c r="R371" s="341" t="n"/>
      <c r="S371" s="331">
        <f>+(((K371-I371)/1000)*1000)/10</f>
        <v/>
      </c>
      <c r="T371" s="332" t="n"/>
    </row>
    <row r="372" ht="15.75" customHeight="1" s="412">
      <c r="A372" s="333" t="n">
        <v>4651</v>
      </c>
      <c r="B372" s="334" t="n">
        <v>35</v>
      </c>
      <c r="C372" s="352" t="inlineStr">
        <is>
          <t>T140</t>
        </is>
      </c>
      <c r="D372" s="352" t="n"/>
      <c r="E372" s="352" t="n"/>
      <c r="F372" s="352" t="n"/>
      <c r="G372" s="352" t="n">
        <v>17</v>
      </c>
      <c r="H372" s="353" t="n">
        <v>43619</v>
      </c>
      <c r="I372" s="352" t="n">
        <v>5280</v>
      </c>
      <c r="J372" s="352" t="n">
        <v>8739</v>
      </c>
      <c r="K372" s="352" t="n">
        <v>7863</v>
      </c>
      <c r="L372" s="352" t="n"/>
      <c r="M372" s="355">
        <f>+(((J372-I372)-(K372-I372))/(K372-I372))*100</f>
        <v/>
      </c>
      <c r="N372" s="362" t="n"/>
      <c r="O372" s="357">
        <f>AVERAGE(M372:M373)</f>
        <v/>
      </c>
      <c r="P372" s="357">
        <f>_xlfn.STDEV.S(M372,M373)</f>
        <v/>
      </c>
      <c r="Q372" s="341" t="n"/>
      <c r="R372" s="341" t="n"/>
      <c r="S372" s="331">
        <f>+(((K372-I372)/1000)*1000)/10</f>
        <v/>
      </c>
      <c r="T372" s="332">
        <f>AVERAGE(S372:S373)</f>
        <v/>
      </c>
    </row>
    <row r="373" ht="15.75" customHeight="1" s="412">
      <c r="A373" s="333" t="n">
        <v>4652</v>
      </c>
      <c r="B373" s="334" t="n">
        <v>36</v>
      </c>
      <c r="C373" s="352" t="inlineStr">
        <is>
          <t>T140</t>
        </is>
      </c>
      <c r="D373" s="352" t="n"/>
      <c r="E373" s="352" t="n"/>
      <c r="F373" s="352" t="n"/>
      <c r="G373" s="352" t="n">
        <v>17</v>
      </c>
      <c r="H373" s="353" t="n">
        <v>43619</v>
      </c>
      <c r="I373" s="352" t="n">
        <v>5219</v>
      </c>
      <c r="J373" s="352" t="n">
        <v>8817</v>
      </c>
      <c r="K373" s="352" t="n">
        <v>7895</v>
      </c>
      <c r="L373" s="352" t="n"/>
      <c r="M373" s="355">
        <f>+(((J373-I373)-(K373-I373))/(K373-I373))*100</f>
        <v/>
      </c>
      <c r="N373" s="362" t="n"/>
      <c r="O373" s="358" t="n"/>
      <c r="P373" s="358" t="n"/>
      <c r="Q373" s="341" t="n"/>
      <c r="R373" s="341" t="n"/>
      <c r="S373" s="331">
        <f>+(((K373-I373)/1000)*1000)/10</f>
        <v/>
      </c>
      <c r="T373" s="332" t="n"/>
    </row>
    <row r="374" ht="15.75" customHeight="1" s="412">
      <c r="A374" s="333" t="n">
        <v>5831</v>
      </c>
      <c r="B374" s="334" t="n">
        <v>39</v>
      </c>
      <c r="C374" s="352" t="inlineStr">
        <is>
          <t>T140</t>
        </is>
      </c>
      <c r="D374" s="352" t="n"/>
      <c r="E374" s="352" t="n"/>
      <c r="F374" s="352" t="n"/>
      <c r="G374" s="352" t="n">
        <v>22</v>
      </c>
      <c r="H374" s="353" t="n">
        <v>43685</v>
      </c>
      <c r="I374" s="352" t="n">
        <v>5245</v>
      </c>
      <c r="J374" s="352" t="n">
        <v>8333</v>
      </c>
      <c r="K374" s="352" t="n">
        <v>7897</v>
      </c>
      <c r="L374" s="352" t="n">
        <v>9</v>
      </c>
      <c r="M374" s="355">
        <f>+(((J374-I374)-(K374-I374))/(K374-I374))*100</f>
        <v/>
      </c>
      <c r="N374" s="362" t="n"/>
      <c r="O374" s="357">
        <f>AVERAGE(M374:M375)</f>
        <v/>
      </c>
      <c r="P374" s="357">
        <f>_xlfn.STDEV.S(M374,M375)</f>
        <v/>
      </c>
      <c r="Q374" s="341" t="n"/>
      <c r="R374" s="341" t="n"/>
      <c r="S374" s="331">
        <f>+(((K374-I374)/1000)*1000)/10</f>
        <v/>
      </c>
      <c r="T374" s="332">
        <f>AVERAGE(S374:S375)</f>
        <v/>
      </c>
    </row>
    <row r="375" ht="15.75" customHeight="1" s="412">
      <c r="A375" s="333" t="n">
        <v>5832</v>
      </c>
      <c r="B375" s="334" t="n">
        <v>39</v>
      </c>
      <c r="C375" s="352" t="inlineStr">
        <is>
          <t>T140</t>
        </is>
      </c>
      <c r="D375" s="352" t="n"/>
      <c r="E375" s="352" t="n"/>
      <c r="F375" s="352" t="n"/>
      <c r="G375" s="352" t="n">
        <v>22</v>
      </c>
      <c r="H375" s="353" t="n">
        <v>43685</v>
      </c>
      <c r="I375" s="352" t="n">
        <v>5245</v>
      </c>
      <c r="J375" s="352" t="n">
        <v>8286</v>
      </c>
      <c r="K375" s="352" t="n">
        <v>7851</v>
      </c>
      <c r="L375" s="352" t="n"/>
      <c r="M375" s="355">
        <f>+(((J375-I375)-(K375-I375))/(K375-I375))*100</f>
        <v/>
      </c>
      <c r="N375" s="362" t="n"/>
      <c r="O375" s="358" t="n"/>
      <c r="P375" s="358" t="n"/>
      <c r="Q375" s="341" t="n"/>
      <c r="R375" s="341" t="n"/>
      <c r="S375" s="331">
        <f>+(((K375-I375)/1000)*1000)/10</f>
        <v/>
      </c>
      <c r="T375" s="332" t="n"/>
    </row>
    <row r="376" ht="15.75" customHeight="1" s="412">
      <c r="A376" s="333" t="n">
        <v>3669</v>
      </c>
      <c r="B376" s="334" t="n">
        <v>91</v>
      </c>
      <c r="C376" s="352" t="inlineStr">
        <is>
          <t>T141</t>
        </is>
      </c>
      <c r="D376" s="352" t="n"/>
      <c r="E376" s="352" t="n"/>
      <c r="F376" s="352" t="n"/>
      <c r="G376" s="352" t="n">
        <v>14</v>
      </c>
      <c r="H376" s="353" t="n">
        <v>43591</v>
      </c>
      <c r="I376" s="352" t="n">
        <v>5252</v>
      </c>
      <c r="J376" s="354" t="n">
        <v>9598</v>
      </c>
      <c r="K376" s="352" t="n">
        <v>7630</v>
      </c>
      <c r="L376" s="352" t="n">
        <v>2</v>
      </c>
      <c r="M376" s="355">
        <f>+(((J376-I376)-(K376-I376))/(K376-I376))*100</f>
        <v/>
      </c>
      <c r="N376" s="362" t="inlineStr">
        <is>
          <t>2/5</t>
        </is>
      </c>
      <c r="O376" s="357">
        <f>AVERAGE(M376:M377)</f>
        <v/>
      </c>
      <c r="P376" s="357">
        <f>_xlfn.STDEV.S(M376,M377)</f>
        <v/>
      </c>
      <c r="Q376" s="341" t="n">
        <v>2</v>
      </c>
      <c r="R376" s="341" t="n"/>
      <c r="S376" s="331">
        <f>+(((K376-I376)/1000)*1000)/10</f>
        <v/>
      </c>
      <c r="T376" s="332">
        <f>AVERAGE(S376:S377)</f>
        <v/>
      </c>
    </row>
    <row r="377" ht="15.75" customHeight="1" s="412">
      <c r="A377" s="333" t="n">
        <v>3670</v>
      </c>
      <c r="B377" s="334" t="n">
        <v>92</v>
      </c>
      <c r="C377" s="352" t="inlineStr">
        <is>
          <t>T141</t>
        </is>
      </c>
      <c r="D377" s="352" t="n"/>
      <c r="E377" s="352" t="n"/>
      <c r="F377" s="352" t="n"/>
      <c r="G377" s="352" t="n">
        <v>14</v>
      </c>
      <c r="H377" s="353" t="n">
        <v>43591</v>
      </c>
      <c r="I377" s="352" t="n">
        <v>5241</v>
      </c>
      <c r="J377" s="354" t="n">
        <v>8393</v>
      </c>
      <c r="K377" s="352" t="n">
        <v>7445</v>
      </c>
      <c r="L377" s="352" t="n"/>
      <c r="M377" s="355">
        <f>+(((J377-I377)-(K377-I377))/(K377-I377))*100</f>
        <v/>
      </c>
      <c r="N377" s="362" t="n"/>
      <c r="O377" s="358" t="n"/>
      <c r="P377" s="358" t="n"/>
      <c r="Q377" s="341" t="n"/>
      <c r="R377" s="341" t="n"/>
      <c r="S377" s="331">
        <f>+(((K377-I377)/1000)*1000)/10</f>
        <v/>
      </c>
      <c r="T377" s="332" t="n"/>
    </row>
    <row r="378" ht="15.75" customHeight="1" s="412">
      <c r="A378" s="333" t="n">
        <v>4335</v>
      </c>
      <c r="B378" s="334" t="n">
        <v>41</v>
      </c>
      <c r="C378" s="352" t="inlineStr">
        <is>
          <t>T141</t>
        </is>
      </c>
      <c r="D378" s="352" t="n"/>
      <c r="E378" s="352" t="n"/>
      <c r="F378" s="352" t="n"/>
      <c r="G378" s="352" t="n">
        <v>16</v>
      </c>
      <c r="H378" s="353" t="n">
        <v>43607</v>
      </c>
      <c r="I378" s="352" t="n">
        <v>5264</v>
      </c>
      <c r="J378" s="352" t="n">
        <v>8559</v>
      </c>
      <c r="K378" s="352" t="n">
        <v>7859</v>
      </c>
      <c r="L378" s="352" t="n">
        <v>2</v>
      </c>
      <c r="M378" s="355">
        <f>+(((J378-I378)-(K378-I378))/(K378-I378))*100</f>
        <v/>
      </c>
      <c r="N378" s="362" t="n"/>
      <c r="O378" s="357">
        <f>AVERAGE(M378:M379)</f>
        <v/>
      </c>
      <c r="P378" s="357">
        <f>_xlfn.STDEV.S(M378,M379)</f>
        <v/>
      </c>
      <c r="Q378" s="341" t="n"/>
      <c r="R378" s="341" t="n"/>
      <c r="S378" s="331">
        <f>+(((K378-I378)/1000)*1000)/10</f>
        <v/>
      </c>
      <c r="T378" s="332">
        <f>AVERAGE(S378:S379)</f>
        <v/>
      </c>
    </row>
    <row r="379" ht="15.75" customHeight="1" s="412">
      <c r="A379" s="333" t="n">
        <v>4336</v>
      </c>
      <c r="B379" s="334" t="n">
        <v>42</v>
      </c>
      <c r="C379" s="352" t="inlineStr">
        <is>
          <t>T141</t>
        </is>
      </c>
      <c r="D379" s="352" t="n"/>
      <c r="E379" s="352" t="n"/>
      <c r="F379" s="352" t="n"/>
      <c r="G379" s="352" t="n">
        <v>16</v>
      </c>
      <c r="H379" s="353" t="n">
        <v>43607</v>
      </c>
      <c r="I379" s="352" t="n">
        <v>5270</v>
      </c>
      <c r="J379" s="352" t="n">
        <v>8358</v>
      </c>
      <c r="K379" s="352" t="n">
        <v>7714</v>
      </c>
      <c r="L379" s="352" t="n"/>
      <c r="M379" s="355">
        <f>+(((J379-I379)-(K379-I379))/(K379-I379))*100</f>
        <v/>
      </c>
      <c r="N379" s="362" t="n"/>
      <c r="O379" s="358" t="n"/>
      <c r="P379" s="358" t="n"/>
      <c r="Q379" s="341" t="n"/>
      <c r="R379" s="341" t="n"/>
      <c r="S379" s="331">
        <f>+(((K379-I379)/1000)*1000)/10</f>
        <v/>
      </c>
      <c r="T379" s="332" t="n"/>
    </row>
    <row r="380" ht="15.75" customHeight="1" s="412">
      <c r="A380" s="333" t="n">
        <v>4981</v>
      </c>
      <c r="B380" s="334" t="n">
        <v>41</v>
      </c>
      <c r="C380" s="352" t="inlineStr">
        <is>
          <t>T141</t>
        </is>
      </c>
      <c r="D380" s="352" t="n"/>
      <c r="E380" s="352" t="n"/>
      <c r="F380" s="352" t="n"/>
      <c r="G380" s="352" t="n">
        <v>18</v>
      </c>
      <c r="H380" s="353" t="n">
        <v>43626</v>
      </c>
      <c r="I380" s="352" t="n">
        <v>5264</v>
      </c>
      <c r="J380" s="352" t="n">
        <v>8460</v>
      </c>
      <c r="K380" s="352" t="n">
        <v>7881</v>
      </c>
      <c r="L380" s="352" t="n">
        <v>6</v>
      </c>
      <c r="M380" s="355">
        <f>+(((J380-I380)-(K380-I380))/(K380-I380))*100</f>
        <v/>
      </c>
      <c r="N380" s="362" t="n"/>
      <c r="O380" s="357">
        <f>AVERAGE(M380:M381)</f>
        <v/>
      </c>
      <c r="P380" s="357">
        <f>_xlfn.STDEV.S(M380,M381)</f>
        <v/>
      </c>
      <c r="Q380" s="341" t="n"/>
      <c r="R380" s="341" t="n"/>
      <c r="S380" s="331">
        <f>+(((K380-I380)/1000)*1000)/10</f>
        <v/>
      </c>
      <c r="T380" s="332">
        <f>AVERAGE(S380:S381)</f>
        <v/>
      </c>
    </row>
    <row r="381" ht="15.75" customHeight="1" s="412">
      <c r="A381" s="333" t="n">
        <v>4982</v>
      </c>
      <c r="B381" s="334" t="n">
        <v>42</v>
      </c>
      <c r="C381" s="352" t="inlineStr">
        <is>
          <t>T141</t>
        </is>
      </c>
      <c r="D381" s="352" t="n"/>
      <c r="E381" s="352" t="n"/>
      <c r="F381" s="352" t="n"/>
      <c r="G381" s="352" t="n">
        <v>18</v>
      </c>
      <c r="H381" s="353" t="n">
        <v>43626</v>
      </c>
      <c r="I381" s="352" t="n">
        <v>5270</v>
      </c>
      <c r="J381" s="352" t="n">
        <v>8644</v>
      </c>
      <c r="K381" s="352" t="n">
        <v>8031</v>
      </c>
      <c r="L381" s="352" t="n"/>
      <c r="M381" s="355">
        <f>+(((J381-I381)-(K381-I381))/(K381-I381))*100</f>
        <v/>
      </c>
      <c r="N381" s="362" t="n"/>
      <c r="O381" s="358" t="n"/>
      <c r="P381" s="358" t="n"/>
      <c r="Q381" s="341" t="n"/>
      <c r="R381" s="341" t="n"/>
      <c r="S381" s="331">
        <f>+(((K381-I381)/1000)*1000)/10</f>
        <v/>
      </c>
      <c r="T381" s="332" t="n"/>
    </row>
    <row r="382" ht="15.75" customHeight="1" s="412">
      <c r="A382" s="333" t="n">
        <v>5569</v>
      </c>
      <c r="B382" s="334" t="n">
        <v>13</v>
      </c>
      <c r="C382" s="352" t="inlineStr">
        <is>
          <t>T141</t>
        </is>
      </c>
      <c r="D382" s="352" t="n"/>
      <c r="E382" s="352" t="n"/>
      <c r="F382" s="352" t="n"/>
      <c r="G382" s="352" t="n">
        <v>21</v>
      </c>
      <c r="H382" s="353" t="n">
        <v>43657</v>
      </c>
      <c r="I382" s="352" t="n">
        <v>5314</v>
      </c>
      <c r="J382" s="352" t="n">
        <v>8295</v>
      </c>
      <c r="K382" s="352" t="n">
        <v>7819</v>
      </c>
      <c r="L382" s="352" t="n">
        <v>6</v>
      </c>
      <c r="M382" s="355">
        <f>+(((J382-I382)-(K382-I382))/(K382-I382))*100</f>
        <v/>
      </c>
      <c r="N382" s="362" t="n"/>
      <c r="O382" s="357">
        <f>AVERAGE(M382:M383)</f>
        <v/>
      </c>
      <c r="P382" s="357">
        <f>_xlfn.STDEV.S(M382,M383)</f>
        <v/>
      </c>
      <c r="Q382" s="341" t="n"/>
      <c r="R382" s="341" t="n"/>
      <c r="S382" s="331">
        <f>+(((K382-I382)/1000)*1000)/10</f>
        <v/>
      </c>
      <c r="T382" s="332">
        <f>AVERAGE(S382:S383)</f>
        <v/>
      </c>
    </row>
    <row r="383" ht="15.75" customHeight="1" s="412">
      <c r="A383" s="333" t="n">
        <v>5570</v>
      </c>
      <c r="B383" s="334" t="n">
        <v>14</v>
      </c>
      <c r="C383" s="352" t="inlineStr">
        <is>
          <t>T141</t>
        </is>
      </c>
      <c r="D383" s="352" t="n"/>
      <c r="E383" s="352" t="n"/>
      <c r="F383" s="352" t="n"/>
      <c r="G383" s="352" t="n">
        <v>21</v>
      </c>
      <c r="H383" s="353" t="n">
        <v>43657</v>
      </c>
      <c r="I383" s="352" t="n">
        <v>5249</v>
      </c>
      <c r="J383" s="352" t="n">
        <v>8074</v>
      </c>
      <c r="K383" s="352" t="n">
        <v>7632</v>
      </c>
      <c r="L383" s="352" t="n"/>
      <c r="M383" s="355">
        <f>+(((J383-I383)-(K383-I383))/(K383-I383))*100</f>
        <v/>
      </c>
      <c r="N383" s="362" t="n"/>
      <c r="O383" s="358" t="n"/>
      <c r="P383" s="358" t="n"/>
      <c r="Q383" s="341" t="n"/>
      <c r="R383" s="341" t="n"/>
      <c r="S383" s="331">
        <f>+(((K383-I383)/1000)*1000)/10</f>
        <v/>
      </c>
      <c r="T383" s="332" t="n"/>
    </row>
    <row r="384" ht="15.75" customHeight="1" s="412">
      <c r="A384" s="333" t="n">
        <v>5833</v>
      </c>
      <c r="B384" s="334" t="n">
        <v>40</v>
      </c>
      <c r="C384" s="352" t="inlineStr">
        <is>
          <t>T141</t>
        </is>
      </c>
      <c r="D384" s="352" t="n"/>
      <c r="E384" s="352" t="n"/>
      <c r="F384" s="352" t="n"/>
      <c r="G384" s="352" t="n">
        <v>22</v>
      </c>
      <c r="H384" s="353" t="n">
        <v>43685</v>
      </c>
      <c r="I384" s="352" t="n">
        <v>5216</v>
      </c>
      <c r="J384" s="352" t="n">
        <v>8372</v>
      </c>
      <c r="K384" s="352" t="n">
        <v>7956</v>
      </c>
      <c r="L384" s="352" t="n">
        <v>7</v>
      </c>
      <c r="M384" s="355">
        <f>+(((J384-I384)-(K384-I384))/(K384-I384))*100</f>
        <v/>
      </c>
      <c r="N384" s="362" t="n"/>
      <c r="O384" s="357">
        <f>AVERAGE(M384:M385)</f>
        <v/>
      </c>
      <c r="P384" s="357">
        <f>_xlfn.STDEV.S(M384,M385)</f>
        <v/>
      </c>
      <c r="Q384" s="341" t="n"/>
      <c r="R384" s="341" t="n"/>
      <c r="S384" s="331">
        <f>+(((K384-I384)/1000)*1000)/10</f>
        <v/>
      </c>
      <c r="T384" s="332">
        <f>AVERAGE(S384:S385)</f>
        <v/>
      </c>
    </row>
    <row r="385" ht="15.75" customHeight="1" s="412">
      <c r="A385" s="333" t="n">
        <v>5834</v>
      </c>
      <c r="B385" s="334" t="n">
        <v>40</v>
      </c>
      <c r="C385" s="352" t="inlineStr">
        <is>
          <t>T141</t>
        </is>
      </c>
      <c r="D385" s="352" t="n"/>
      <c r="E385" s="352" t="n"/>
      <c r="F385" s="352" t="n"/>
      <c r="G385" s="352" t="n">
        <v>22</v>
      </c>
      <c r="H385" s="353" t="n">
        <v>43685</v>
      </c>
      <c r="I385" s="352" t="n">
        <v>5216</v>
      </c>
      <c r="J385" s="352" t="n">
        <v>8392</v>
      </c>
      <c r="K385" s="352" t="n">
        <v>7961</v>
      </c>
      <c r="L385" s="352" t="n"/>
      <c r="M385" s="355">
        <f>+(((J385-I385)-(K385-I385))/(K385-I385))*100</f>
        <v/>
      </c>
      <c r="N385" s="362" t="n"/>
      <c r="O385" s="358" t="n"/>
      <c r="P385" s="358" t="n"/>
      <c r="Q385" s="341" t="n"/>
      <c r="R385" s="341" t="n"/>
      <c r="S385" s="331">
        <f>+(((K385-I385)/1000)*1000)/10</f>
        <v/>
      </c>
      <c r="T385" s="332" t="n"/>
    </row>
    <row r="386" ht="15.75" customHeight="1" s="412">
      <c r="A386" s="333" t="n">
        <v>3283</v>
      </c>
      <c r="B386" s="334" t="n">
        <v>39</v>
      </c>
      <c r="C386" s="352" t="inlineStr">
        <is>
          <t>T142</t>
        </is>
      </c>
      <c r="D386" s="352" t="n"/>
      <c r="E386" s="352" t="n"/>
      <c r="F386" s="352" t="n"/>
      <c r="G386" s="352" t="n">
        <v>13</v>
      </c>
      <c r="H386" s="353" t="n">
        <v>43587</v>
      </c>
      <c r="I386" s="352" t="n">
        <v>5245</v>
      </c>
      <c r="J386" s="352" t="n">
        <v>7505</v>
      </c>
      <c r="K386" s="352" t="n">
        <v>6960</v>
      </c>
      <c r="L386" s="352" t="n">
        <v>1</v>
      </c>
      <c r="M386" s="355">
        <f>+(((J386-I386)-(K386-I386))/(K386-I386))*100</f>
        <v/>
      </c>
      <c r="N386" s="362" t="inlineStr">
        <is>
          <t>MF</t>
        </is>
      </c>
      <c r="O386" s="357">
        <f>AVERAGE(M386:M387)</f>
        <v/>
      </c>
      <c r="P386" s="357">
        <f>_xlfn.STDEV.S(M386,M387)</f>
        <v/>
      </c>
      <c r="Q386" s="341" t="n">
        <v>2</v>
      </c>
      <c r="R386" s="341" t="n"/>
      <c r="S386" s="331">
        <f>+(((K386-I386)/1000)*1000)/10</f>
        <v/>
      </c>
      <c r="T386" s="332">
        <f>AVERAGE(S386:S387)</f>
        <v/>
      </c>
    </row>
    <row r="387" ht="15.75" customHeight="1" s="412">
      <c r="A387" s="333" t="n">
        <v>3284</v>
      </c>
      <c r="B387" s="334" t="n">
        <v>40</v>
      </c>
      <c r="C387" s="352" t="inlineStr">
        <is>
          <t>T142</t>
        </is>
      </c>
      <c r="D387" s="352" t="n"/>
      <c r="E387" s="352" t="n"/>
      <c r="F387" s="352" t="n"/>
      <c r="G387" s="352" t="n">
        <v>13</v>
      </c>
      <c r="H387" s="353" t="n">
        <v>43587</v>
      </c>
      <c r="I387" s="352" t="n">
        <v>5216</v>
      </c>
      <c r="J387" s="352" t="n">
        <v>7560</v>
      </c>
      <c r="K387" s="352" t="n">
        <v>6971</v>
      </c>
      <c r="L387" s="352" t="n"/>
      <c r="M387" s="355">
        <f>+(((J387-I387)-(K387-I387))/(K387-I387))*100</f>
        <v/>
      </c>
      <c r="N387" s="362" t="n"/>
      <c r="O387" s="358" t="n"/>
      <c r="P387" s="358" t="n"/>
      <c r="Q387" s="341" t="n"/>
      <c r="R387" s="341" t="n"/>
      <c r="S387" s="331">
        <f>+(((K387-I387)/1000)*1000)/10</f>
        <v/>
      </c>
      <c r="T387" s="332" t="n"/>
    </row>
    <row r="388" ht="15.75" customHeight="1" s="412">
      <c r="A388" s="333" t="n">
        <v>4007</v>
      </c>
      <c r="B388" s="334" t="n">
        <v>37</v>
      </c>
      <c r="C388" s="352" t="inlineStr">
        <is>
          <t>T142</t>
        </is>
      </c>
      <c r="D388" s="352" t="n"/>
      <c r="E388" s="352" t="n"/>
      <c r="F388" s="352" t="n"/>
      <c r="G388" s="352" t="n">
        <v>15</v>
      </c>
      <c r="H388" s="353" t="n">
        <v>43599</v>
      </c>
      <c r="I388" s="352" t="n">
        <v>5225</v>
      </c>
      <c r="J388" s="352" t="n">
        <v>7811</v>
      </c>
      <c r="K388" s="352" t="n">
        <v>7073</v>
      </c>
      <c r="L388" s="352" t="n"/>
      <c r="M388" s="355">
        <f>+(((J388-I388)-(K388-I388))/(K388-I388))*100</f>
        <v/>
      </c>
      <c r="N388" s="355" t="n"/>
      <c r="O388" s="357">
        <f>AVERAGE(M388:M389)</f>
        <v/>
      </c>
      <c r="P388" s="357">
        <f>_xlfn.STDEV.S(M388,M389)</f>
        <v/>
      </c>
      <c r="Q388" s="341" t="n"/>
      <c r="R388" s="341" t="n"/>
      <c r="S388" s="331">
        <f>+(((K388-I388)/1000)*1000)/10</f>
        <v/>
      </c>
      <c r="T388" s="332">
        <f>AVERAGE(S388:S389)</f>
        <v/>
      </c>
    </row>
    <row r="389" ht="15.75" customHeight="1" s="412">
      <c r="A389" s="333" t="n">
        <v>4008</v>
      </c>
      <c r="B389" s="334" t="n">
        <v>38</v>
      </c>
      <c r="C389" s="352" t="inlineStr">
        <is>
          <t>T142</t>
        </is>
      </c>
      <c r="D389" s="352" t="n"/>
      <c r="E389" s="352" t="n"/>
      <c r="F389" s="352" t="n"/>
      <c r="G389" s="352" t="n">
        <v>15</v>
      </c>
      <c r="H389" s="353" t="n">
        <v>43599</v>
      </c>
      <c r="I389" s="352" t="n">
        <v>5241</v>
      </c>
      <c r="J389" s="352" t="n">
        <v>7909</v>
      </c>
      <c r="K389" s="352" t="n">
        <v>7149</v>
      </c>
      <c r="L389" s="352" t="n"/>
      <c r="M389" s="355">
        <f>+(((J389-I389)-(K389-I389))/(K389-I389))*100</f>
        <v/>
      </c>
      <c r="N389" s="355" t="n"/>
      <c r="O389" s="358" t="n"/>
      <c r="P389" s="358" t="n"/>
      <c r="Q389" s="341" t="n"/>
      <c r="R389" s="341" t="n"/>
      <c r="S389" s="331">
        <f>+(((K389-I389)/1000)*1000)/10</f>
        <v/>
      </c>
      <c r="T389" s="332" t="n"/>
    </row>
    <row r="390" ht="15.75" customHeight="1" s="412">
      <c r="A390" s="333" t="n">
        <v>4653</v>
      </c>
      <c r="B390" s="334" t="n">
        <v>37</v>
      </c>
      <c r="C390" s="352" t="inlineStr">
        <is>
          <t>T142</t>
        </is>
      </c>
      <c r="D390" s="352" t="n"/>
      <c r="E390" s="352" t="n"/>
      <c r="F390" s="352" t="n"/>
      <c r="G390" s="352" t="n">
        <v>17</v>
      </c>
      <c r="H390" s="353" t="n">
        <v>43619</v>
      </c>
      <c r="I390" s="352" t="n">
        <v>5225</v>
      </c>
      <c r="J390" s="352" t="n">
        <v>7487</v>
      </c>
      <c r="K390" s="352" t="n">
        <v>6920</v>
      </c>
      <c r="L390" s="352" t="n"/>
      <c r="M390" s="355">
        <f>+(((J390-I390)-(K390-I390))/(K390-I390))*100</f>
        <v/>
      </c>
      <c r="N390" s="362" t="n"/>
      <c r="O390" s="357">
        <f>AVERAGE(M390:M391)</f>
        <v/>
      </c>
      <c r="P390" s="357">
        <f>_xlfn.STDEV.S(M390,M391)</f>
        <v/>
      </c>
      <c r="Q390" s="341" t="n"/>
      <c r="R390" s="341" t="n"/>
      <c r="S390" s="331">
        <f>+(((K390-I390)/1000)*1000)/10</f>
        <v/>
      </c>
      <c r="T390" s="332">
        <f>AVERAGE(S390:S391)</f>
        <v/>
      </c>
    </row>
    <row r="391" ht="15.75" customHeight="1" s="412">
      <c r="A391" s="333" t="n">
        <v>4654</v>
      </c>
      <c r="B391" s="334" t="n">
        <v>38</v>
      </c>
      <c r="C391" s="352" t="inlineStr">
        <is>
          <t>T142</t>
        </is>
      </c>
      <c r="D391" s="352" t="n"/>
      <c r="E391" s="352" t="n"/>
      <c r="F391" s="352" t="n"/>
      <c r="G391" s="352" t="n">
        <v>17</v>
      </c>
      <c r="H391" s="353" t="n">
        <v>43619</v>
      </c>
      <c r="I391" s="352" t="n">
        <v>5241</v>
      </c>
      <c r="J391" s="352" t="n">
        <v>7375</v>
      </c>
      <c r="K391" s="352" t="n">
        <v>6853</v>
      </c>
      <c r="L391" s="352" t="n"/>
      <c r="M391" s="355">
        <f>+(((J391-I391)-(K391-I391))/(K391-I391))*100</f>
        <v/>
      </c>
      <c r="N391" s="362" t="n"/>
      <c r="O391" s="358" t="n"/>
      <c r="P391" s="358" t="n"/>
      <c r="Q391" s="341" t="n"/>
      <c r="R391" s="341" t="n"/>
      <c r="S391" s="331">
        <f>+(((K391-I391)/1000)*1000)/10</f>
        <v/>
      </c>
      <c r="T391" s="332" t="n"/>
    </row>
    <row r="392" ht="15.75" customHeight="1" s="412">
      <c r="A392" s="333" t="n">
        <v>5835</v>
      </c>
      <c r="B392" s="334" t="n">
        <v>41</v>
      </c>
      <c r="C392" s="352" t="inlineStr">
        <is>
          <t>T142</t>
        </is>
      </c>
      <c r="D392" s="352" t="n"/>
      <c r="E392" s="352" t="n"/>
      <c r="F392" s="352" t="n"/>
      <c r="G392" s="352" t="n">
        <v>22</v>
      </c>
      <c r="H392" s="353" t="n">
        <v>43685</v>
      </c>
      <c r="I392" s="352" t="n">
        <v>5264</v>
      </c>
      <c r="J392" s="352" t="n">
        <v>7742</v>
      </c>
      <c r="K392" s="352" t="n">
        <v>7407</v>
      </c>
      <c r="L392" s="352" t="n">
        <v>7</v>
      </c>
      <c r="M392" s="355">
        <f>+(((J392-I392)-(K392-I392))/(K392-I392))*100</f>
        <v/>
      </c>
      <c r="N392" s="362" t="n"/>
      <c r="O392" s="357">
        <f>AVERAGE(M392:M393)</f>
        <v/>
      </c>
      <c r="P392" s="357">
        <f>_xlfn.STDEV.S(M392,M393)</f>
        <v/>
      </c>
      <c r="Q392" s="341" t="n"/>
      <c r="R392" s="341" t="n"/>
      <c r="S392" s="331">
        <f>+(((K392-I392)/1000)*1000)/10</f>
        <v/>
      </c>
      <c r="T392" s="332">
        <f>AVERAGE(S392:S393)</f>
        <v/>
      </c>
    </row>
    <row r="393" ht="15.75" customHeight="1" s="412">
      <c r="A393" s="333" t="n">
        <v>5836</v>
      </c>
      <c r="B393" s="334" t="n">
        <v>41</v>
      </c>
      <c r="C393" s="352" t="inlineStr">
        <is>
          <t>T142</t>
        </is>
      </c>
      <c r="D393" s="352" t="n"/>
      <c r="E393" s="352" t="n"/>
      <c r="F393" s="352" t="n"/>
      <c r="G393" s="352" t="n">
        <v>22</v>
      </c>
      <c r="H393" s="353" t="n">
        <v>43685</v>
      </c>
      <c r="I393" s="352" t="n">
        <v>5264</v>
      </c>
      <c r="J393" s="352" t="n">
        <v>7641</v>
      </c>
      <c r="K393" s="352" t="n">
        <v>7309</v>
      </c>
      <c r="L393" s="352" t="n"/>
      <c r="M393" s="355">
        <f>+(((J393-I393)-(K393-I393))/(K393-I393))*100</f>
        <v/>
      </c>
      <c r="N393" s="362" t="n"/>
      <c r="O393" s="358" t="n"/>
      <c r="P393" s="358" t="n"/>
      <c r="Q393" s="341" t="n"/>
      <c r="R393" s="341" t="n"/>
      <c r="S393" s="331">
        <f>+(((K393-I393)/1000)*1000)/10</f>
        <v/>
      </c>
      <c r="T393" s="332" t="n"/>
    </row>
    <row r="394" ht="15.75" customHeight="1" s="412">
      <c r="A394" s="333" t="n">
        <v>3285</v>
      </c>
      <c r="B394" s="334" t="n">
        <v>41</v>
      </c>
      <c r="C394" s="352" t="inlineStr">
        <is>
          <t>T143</t>
        </is>
      </c>
      <c r="D394" s="352" t="n"/>
      <c r="E394" s="352" t="n"/>
      <c r="F394" s="352" t="n"/>
      <c r="G394" s="352" t="n">
        <v>13</v>
      </c>
      <c r="H394" s="353" t="n">
        <v>43587</v>
      </c>
      <c r="I394" s="352" t="n">
        <v>5264</v>
      </c>
      <c r="J394" s="352" t="n">
        <v>8066</v>
      </c>
      <c r="K394" s="352" t="n">
        <v>7229</v>
      </c>
      <c r="L394" s="352" t="n">
        <v>1</v>
      </c>
      <c r="M394" s="355">
        <f>+(((J394-I394)-(K394-I394))/(K394-I394))*100</f>
        <v/>
      </c>
      <c r="N394" s="362" t="inlineStr">
        <is>
          <t>MF</t>
        </is>
      </c>
      <c r="O394" s="357">
        <f>AVERAGE(M394:M395)</f>
        <v/>
      </c>
      <c r="P394" s="357">
        <f>_xlfn.STDEV.S(M394,M395)</f>
        <v/>
      </c>
      <c r="Q394" s="341" t="n">
        <v>2</v>
      </c>
      <c r="R394" s="341" t="n"/>
      <c r="S394" s="331">
        <f>+(((K394-I394)/1000)*1000)/10</f>
        <v/>
      </c>
      <c r="T394" s="332">
        <f>AVERAGE(S394:S395)</f>
        <v/>
      </c>
    </row>
    <row r="395" ht="15.75" customHeight="1" s="412">
      <c r="A395" s="333" t="n">
        <v>3286</v>
      </c>
      <c r="B395" s="334" t="n">
        <v>42</v>
      </c>
      <c r="C395" s="352" t="inlineStr">
        <is>
          <t>T143</t>
        </is>
      </c>
      <c r="D395" s="352" t="n"/>
      <c r="E395" s="352" t="n"/>
      <c r="F395" s="352" t="n"/>
      <c r="G395" s="352" t="n">
        <v>13</v>
      </c>
      <c r="H395" s="353" t="n">
        <v>43587</v>
      </c>
      <c r="I395" s="352" t="n">
        <v>5270</v>
      </c>
      <c r="J395" s="352" t="n">
        <v>7998</v>
      </c>
      <c r="K395" s="352" t="n">
        <v>7164</v>
      </c>
      <c r="L395" s="352" t="n"/>
      <c r="M395" s="355">
        <f>+(((J395-I395)-(K395-I395))/(K395-I395))*100</f>
        <v/>
      </c>
      <c r="N395" s="362" t="n"/>
      <c r="O395" s="358" t="n"/>
      <c r="P395" s="358" t="n"/>
      <c r="Q395" s="341" t="n"/>
      <c r="R395" s="341" t="n"/>
      <c r="S395" s="331">
        <f>+(((K395-I395)/1000)*1000)/10</f>
        <v/>
      </c>
      <c r="T395" s="332" t="n"/>
    </row>
    <row r="396" ht="15.75" customHeight="1" s="412">
      <c r="A396" s="333" t="n">
        <v>4009</v>
      </c>
      <c r="B396" s="334" t="n">
        <v>39</v>
      </c>
      <c r="C396" s="352" t="inlineStr">
        <is>
          <t>T143</t>
        </is>
      </c>
      <c r="D396" s="352" t="n"/>
      <c r="E396" s="352" t="n"/>
      <c r="F396" s="352" t="n"/>
      <c r="G396" s="352" t="n">
        <v>15</v>
      </c>
      <c r="H396" s="353" t="n">
        <v>43599</v>
      </c>
      <c r="I396" s="352" t="n">
        <v>5245</v>
      </c>
      <c r="J396" s="352" t="n">
        <v>7715</v>
      </c>
      <c r="K396" s="352" t="n">
        <v>7112</v>
      </c>
      <c r="L396" s="352" t="n"/>
      <c r="M396" s="355">
        <f>+(((J396-I396)-(K396-I396))/(K396-I396))*100</f>
        <v/>
      </c>
      <c r="N396" s="355" t="n"/>
      <c r="O396" s="357">
        <f>AVERAGE(M396:M397)</f>
        <v/>
      </c>
      <c r="P396" s="357">
        <f>_xlfn.STDEV.S(M396,M397)</f>
        <v/>
      </c>
      <c r="Q396" s="341" t="n"/>
      <c r="R396" s="341" t="n"/>
      <c r="S396" s="331">
        <f>+(((K396-I396)/1000)*1000)/10</f>
        <v/>
      </c>
      <c r="T396" s="332">
        <f>AVERAGE(S396:S397)</f>
        <v/>
      </c>
    </row>
    <row r="397" ht="15.75" customHeight="1" s="412">
      <c r="A397" s="333" t="n">
        <v>4010</v>
      </c>
      <c r="B397" s="334" t="n">
        <v>40</v>
      </c>
      <c r="C397" s="352" t="inlineStr">
        <is>
          <t>T143</t>
        </is>
      </c>
      <c r="D397" s="352" t="n"/>
      <c r="E397" s="352" t="n"/>
      <c r="F397" s="352" t="n"/>
      <c r="G397" s="352" t="n">
        <v>15</v>
      </c>
      <c r="H397" s="353" t="n">
        <v>43599</v>
      </c>
      <c r="I397" s="352" t="n">
        <v>5216</v>
      </c>
      <c r="J397" s="352" t="n">
        <v>7631</v>
      </c>
      <c r="K397" s="352" t="n">
        <v>7057</v>
      </c>
      <c r="L397" s="352" t="n"/>
      <c r="M397" s="355">
        <f>+(((J397-I397)-(K397-I397))/(K397-I397))*100</f>
        <v/>
      </c>
      <c r="N397" s="355" t="n"/>
      <c r="O397" s="358" t="n"/>
      <c r="P397" s="358" t="n"/>
      <c r="Q397" s="341" t="n"/>
      <c r="R397" s="341" t="n"/>
      <c r="S397" s="331">
        <f>+(((K397-I397)/1000)*1000)/10</f>
        <v/>
      </c>
      <c r="T397" s="332" t="n"/>
    </row>
    <row r="398" ht="15.75" customHeight="1" s="412">
      <c r="A398" s="333" t="n">
        <v>4655</v>
      </c>
      <c r="B398" s="334" t="n">
        <v>39</v>
      </c>
      <c r="C398" s="352" t="inlineStr">
        <is>
          <t>T143</t>
        </is>
      </c>
      <c r="D398" s="352" t="n"/>
      <c r="E398" s="352" t="n"/>
      <c r="F398" s="352" t="n"/>
      <c r="G398" s="352" t="n">
        <v>17</v>
      </c>
      <c r="H398" s="353" t="n">
        <v>43619</v>
      </c>
      <c r="I398" s="352" t="n">
        <v>5245</v>
      </c>
      <c r="J398" s="352" t="n">
        <v>8132</v>
      </c>
      <c r="K398" s="352" t="n">
        <v>7444</v>
      </c>
      <c r="L398" s="352" t="n"/>
      <c r="M398" s="355">
        <f>+(((J398-I398)-(K398-I398))/(K398-I398))*100</f>
        <v/>
      </c>
      <c r="N398" s="362" t="n"/>
      <c r="O398" s="357">
        <f>AVERAGE(M398:M399)</f>
        <v/>
      </c>
      <c r="P398" s="357">
        <f>_xlfn.STDEV.S(M398,M399)</f>
        <v/>
      </c>
      <c r="Q398" s="341" t="n"/>
      <c r="R398" s="341" t="n"/>
      <c r="S398" s="331">
        <f>+(((K398-I398)/1000)*1000)/10</f>
        <v/>
      </c>
      <c r="T398" s="332">
        <f>AVERAGE(S398:S399)</f>
        <v/>
      </c>
    </row>
    <row r="399" ht="15.75" customHeight="1" s="412">
      <c r="A399" s="333" t="n">
        <v>4656</v>
      </c>
      <c r="B399" s="334" t="n">
        <v>40</v>
      </c>
      <c r="C399" s="352" t="inlineStr">
        <is>
          <t>T143</t>
        </is>
      </c>
      <c r="D399" s="352" t="n"/>
      <c r="E399" s="352" t="n"/>
      <c r="F399" s="352" t="n"/>
      <c r="G399" s="352" t="n">
        <v>17</v>
      </c>
      <c r="H399" s="353" t="n">
        <v>43619</v>
      </c>
      <c r="I399" s="352" t="n">
        <v>5216</v>
      </c>
      <c r="J399" s="352" t="n">
        <v>8409</v>
      </c>
      <c r="K399" s="352" t="n">
        <v>7638</v>
      </c>
      <c r="L399" s="352" t="n"/>
      <c r="M399" s="355">
        <f>+(((J399-I399)-(K399-I399))/(K399-I399))*100</f>
        <v/>
      </c>
      <c r="N399" s="362" t="n"/>
      <c r="O399" s="358" t="n"/>
      <c r="P399" s="358" t="n"/>
      <c r="Q399" s="341" t="n"/>
      <c r="R399" s="341" t="n"/>
      <c r="S399" s="331">
        <f>+(((K399-I399)/1000)*1000)/10</f>
        <v/>
      </c>
      <c r="T399" s="332" t="n"/>
    </row>
    <row r="400" ht="15.75" customHeight="1" s="412">
      <c r="A400" s="333" t="n">
        <v>5837</v>
      </c>
      <c r="B400" s="334" t="n">
        <v>42</v>
      </c>
      <c r="C400" s="352" t="inlineStr">
        <is>
          <t>T143</t>
        </is>
      </c>
      <c r="D400" s="352" t="n"/>
      <c r="E400" s="352" t="n"/>
      <c r="F400" s="352" t="n"/>
      <c r="G400" s="352" t="n">
        <v>22</v>
      </c>
      <c r="H400" s="353" t="n">
        <v>43685</v>
      </c>
      <c r="I400" s="352" t="n">
        <v>5270</v>
      </c>
      <c r="J400" s="352" t="n">
        <v>8250</v>
      </c>
      <c r="K400" s="352" t="n">
        <v>7845</v>
      </c>
      <c r="L400" s="352" t="n">
        <v>11</v>
      </c>
      <c r="M400" s="355">
        <f>+(((J400-I400)-(K400-I400))/(K400-I400))*100</f>
        <v/>
      </c>
      <c r="N400" s="362" t="n"/>
      <c r="O400" s="357">
        <f>AVERAGE(M400:M401)</f>
        <v/>
      </c>
      <c r="P400" s="357">
        <f>_xlfn.STDEV.S(M400,M401)</f>
        <v/>
      </c>
      <c r="Q400" s="341" t="n"/>
      <c r="R400" s="341" t="n"/>
      <c r="S400" s="331">
        <f>+(((K400-I400)/1000)*1000)/10</f>
        <v/>
      </c>
      <c r="T400" s="332">
        <f>AVERAGE(S400:S401)</f>
        <v/>
      </c>
    </row>
    <row r="401" ht="15.75" customHeight="1" s="412">
      <c r="A401" s="333" t="n">
        <v>5838</v>
      </c>
      <c r="B401" s="334" t="n">
        <v>42</v>
      </c>
      <c r="C401" s="352" t="inlineStr">
        <is>
          <t>T143</t>
        </is>
      </c>
      <c r="D401" s="352" t="n"/>
      <c r="E401" s="352" t="n"/>
      <c r="F401" s="352" t="n"/>
      <c r="G401" s="352" t="n">
        <v>22</v>
      </c>
      <c r="H401" s="353" t="n">
        <v>43685</v>
      </c>
      <c r="I401" s="352" t="n">
        <v>5270</v>
      </c>
      <c r="J401" s="352" t="n">
        <v>7971</v>
      </c>
      <c r="K401" s="352" t="n">
        <v>7596</v>
      </c>
      <c r="L401" s="352" t="n"/>
      <c r="M401" s="355">
        <f>+(((J401-I401)-(K401-I401))/(K401-I401))*100</f>
        <v/>
      </c>
      <c r="N401" s="362" t="n"/>
      <c r="O401" s="358" t="n"/>
      <c r="P401" s="358" t="n"/>
      <c r="Q401" s="341" t="n"/>
      <c r="R401" s="341" t="n"/>
      <c r="S401" s="331">
        <f>+(((K401-I401)/1000)*1000)/10</f>
        <v/>
      </c>
      <c r="T401" s="332" t="n"/>
    </row>
    <row r="402" ht="15.75" customHeight="1" s="412">
      <c r="A402" s="333" t="n">
        <v>3287</v>
      </c>
      <c r="B402" s="334" t="n">
        <v>43</v>
      </c>
      <c r="C402" s="344" t="inlineStr">
        <is>
          <t>T144</t>
        </is>
      </c>
      <c r="D402" s="344" t="n"/>
      <c r="E402" s="344" t="n"/>
      <c r="F402" s="344" t="n"/>
      <c r="G402" s="344" t="n">
        <v>13</v>
      </c>
      <c r="H402" s="345" t="n">
        <v>43587</v>
      </c>
      <c r="I402" s="344" t="n">
        <v>5211</v>
      </c>
      <c r="J402" s="344" t="n">
        <v>8879</v>
      </c>
      <c r="K402" s="344" t="n">
        <v>7764</v>
      </c>
      <c r="L402" s="344" t="n">
        <v>1</v>
      </c>
      <c r="M402" s="346">
        <f>+(((J402-I402)-(K402-I402))/(K402-I402))*100</f>
        <v/>
      </c>
      <c r="N402" s="363" t="inlineStr">
        <is>
          <t>1/4</t>
        </is>
      </c>
      <c r="O402" s="348">
        <f>AVERAGE(M402:M403)</f>
        <v/>
      </c>
      <c r="P402" s="348">
        <f>_xlfn.STDEV.S(M402,M403)</f>
        <v/>
      </c>
      <c r="Q402" s="341" t="n">
        <v>1</v>
      </c>
      <c r="R402" s="341" t="n"/>
      <c r="S402" s="331">
        <f>+(((K402-I402)/1000)*1000)/10</f>
        <v/>
      </c>
      <c r="T402" s="332">
        <f>AVERAGE(S402:S403)</f>
        <v/>
      </c>
    </row>
    <row r="403" ht="15.75" customHeight="1" s="412">
      <c r="A403" s="333" t="n">
        <v>3288</v>
      </c>
      <c r="B403" s="334" t="n">
        <v>44</v>
      </c>
      <c r="C403" s="344" t="inlineStr">
        <is>
          <t>T144</t>
        </is>
      </c>
      <c r="D403" s="344" t="n"/>
      <c r="E403" s="344" t="n"/>
      <c r="F403" s="344" t="n"/>
      <c r="G403" s="344" t="n">
        <v>13</v>
      </c>
      <c r="H403" s="345" t="n">
        <v>43587</v>
      </c>
      <c r="I403" s="344" t="n">
        <v>5218</v>
      </c>
      <c r="J403" s="344" t="n">
        <v>8545</v>
      </c>
      <c r="K403" s="344" t="n">
        <v>7526</v>
      </c>
      <c r="L403" s="344" t="n"/>
      <c r="M403" s="346">
        <f>+(((J403-I403)-(K403-I403))/(K403-I403))*100</f>
        <v/>
      </c>
      <c r="N403" s="363" t="n"/>
      <c r="O403" s="350" t="n"/>
      <c r="P403" s="350" t="n"/>
      <c r="Q403" s="341" t="n"/>
      <c r="R403" s="341" t="n"/>
      <c r="S403" s="331">
        <f>+(((K403-I403)/1000)*1000)/10</f>
        <v/>
      </c>
      <c r="T403" s="332" t="n"/>
    </row>
    <row r="404" ht="15.75" customHeight="1" s="412">
      <c r="A404" s="333" t="n">
        <v>4011</v>
      </c>
      <c r="B404" s="334" t="n">
        <v>41</v>
      </c>
      <c r="C404" s="344" t="inlineStr">
        <is>
          <t>T144</t>
        </is>
      </c>
      <c r="D404" s="344" t="n"/>
      <c r="E404" s="344" t="n"/>
      <c r="F404" s="344" t="n"/>
      <c r="G404" s="344" t="n">
        <v>15</v>
      </c>
      <c r="H404" s="345" t="n">
        <v>43599</v>
      </c>
      <c r="I404" s="344" t="n">
        <v>5264</v>
      </c>
      <c r="J404" s="344" t="n">
        <v>8179</v>
      </c>
      <c r="K404" s="344" t="n">
        <v>7501</v>
      </c>
      <c r="L404" s="344" t="n"/>
      <c r="M404" s="346">
        <f>+(((J404-I404)-(K404-I404))/(K404-I404))*100</f>
        <v/>
      </c>
      <c r="N404" s="346" t="inlineStr">
        <is>
          <t>MF*</t>
        </is>
      </c>
      <c r="O404" s="348">
        <f>AVERAGE(M404:M405)</f>
        <v/>
      </c>
      <c r="P404" s="348">
        <f>_xlfn.STDEV.S(M404,M405)</f>
        <v/>
      </c>
      <c r="Q404" s="341" t="n"/>
      <c r="R404" s="341" t="n"/>
      <c r="S404" s="331">
        <f>+(((K404-I404)/1000)*1000)/10</f>
        <v/>
      </c>
      <c r="T404" s="332">
        <f>AVERAGE(S404:S405)</f>
        <v/>
      </c>
    </row>
    <row r="405" ht="15.75" customHeight="1" s="412">
      <c r="A405" s="333" t="n">
        <v>4012</v>
      </c>
      <c r="B405" s="334" t="n">
        <v>42</v>
      </c>
      <c r="C405" s="344" t="inlineStr">
        <is>
          <t>T144</t>
        </is>
      </c>
      <c r="D405" s="344" t="n"/>
      <c r="E405" s="344" t="n"/>
      <c r="F405" s="344" t="n"/>
      <c r="G405" s="344" t="n">
        <v>15</v>
      </c>
      <c r="H405" s="345" t="n">
        <v>43599</v>
      </c>
      <c r="I405" s="344" t="n">
        <v>5270</v>
      </c>
      <c r="J405" s="344" t="n">
        <v>8195</v>
      </c>
      <c r="K405" s="344" t="n">
        <v>7506</v>
      </c>
      <c r="L405" s="344" t="n"/>
      <c r="M405" s="346">
        <f>+(((J405-I405)-(K405-I405))/(K405-I405))*100</f>
        <v/>
      </c>
      <c r="N405" s="346" t="n"/>
      <c r="O405" s="350" t="n"/>
      <c r="P405" s="350" t="n"/>
      <c r="Q405" s="341" t="n"/>
      <c r="R405" s="341" t="n"/>
      <c r="S405" s="331">
        <f>+(((K405-I405)/1000)*1000)/10</f>
        <v/>
      </c>
      <c r="T405" s="332" t="n"/>
    </row>
    <row r="406" ht="15.75" customHeight="1" s="412">
      <c r="A406" s="333" t="n">
        <v>4657</v>
      </c>
      <c r="B406" s="334" t="n">
        <v>41</v>
      </c>
      <c r="C406" s="344" t="inlineStr">
        <is>
          <t>T144</t>
        </is>
      </c>
      <c r="D406" s="344" t="n"/>
      <c r="E406" s="344" t="n"/>
      <c r="F406" s="344" t="n"/>
      <c r="G406" s="344" t="n">
        <v>17</v>
      </c>
      <c r="H406" s="345" t="n">
        <v>43619</v>
      </c>
      <c r="I406" s="344" t="n">
        <v>5264</v>
      </c>
      <c r="J406" s="344" t="n">
        <v>7710</v>
      </c>
      <c r="K406" s="344" t="n">
        <v>7244</v>
      </c>
      <c r="L406" s="344" t="n"/>
      <c r="M406" s="346">
        <f>+(((J406-I406)-(K406-I406))/(K406-I406))*100</f>
        <v/>
      </c>
      <c r="N406" s="363" t="n"/>
      <c r="O406" s="348">
        <f>AVERAGE(M406:M407)</f>
        <v/>
      </c>
      <c r="P406" s="348">
        <f>_xlfn.STDEV.S(M406,M407)</f>
        <v/>
      </c>
      <c r="Q406" s="341" t="n"/>
      <c r="R406" s="341" t="n"/>
      <c r="S406" s="331">
        <f>+(((K406-I406)/1000)*1000)/10</f>
        <v/>
      </c>
      <c r="T406" s="332">
        <f>AVERAGE(S406:S407)</f>
        <v/>
      </c>
    </row>
    <row r="407" ht="15.75" customHeight="1" s="412">
      <c r="A407" s="333" t="n">
        <v>4658</v>
      </c>
      <c r="B407" s="334" t="n">
        <v>42</v>
      </c>
      <c r="C407" s="344" t="inlineStr">
        <is>
          <t>T144</t>
        </is>
      </c>
      <c r="D407" s="344" t="n"/>
      <c r="E407" s="344" t="n"/>
      <c r="F407" s="344" t="n"/>
      <c r="G407" s="344" t="n">
        <v>17</v>
      </c>
      <c r="H407" s="345" t="n">
        <v>43619</v>
      </c>
      <c r="I407" s="344" t="n">
        <v>5270</v>
      </c>
      <c r="J407" s="344" t="n">
        <v>7871</v>
      </c>
      <c r="K407" s="344" t="n">
        <v>7363</v>
      </c>
      <c r="L407" s="344" t="n"/>
      <c r="M407" s="346">
        <f>+(((J407-I407)-(K407-I407))/(K407-I407))*100</f>
        <v/>
      </c>
      <c r="N407" s="363" t="n"/>
      <c r="O407" s="350" t="n"/>
      <c r="P407" s="350" t="n"/>
      <c r="Q407" s="341" t="n"/>
      <c r="R407" s="341" t="n"/>
      <c r="S407" s="331">
        <f>+(((K407-I407)/1000)*1000)/10</f>
        <v/>
      </c>
      <c r="T407" s="332" t="n"/>
    </row>
    <row r="408" ht="15.75" customHeight="1" s="412">
      <c r="A408" s="333" t="n">
        <v>5285</v>
      </c>
      <c r="B408" s="334" t="n">
        <v>23</v>
      </c>
      <c r="C408" s="344" t="inlineStr">
        <is>
          <t>T144</t>
        </is>
      </c>
      <c r="D408" s="344" t="n"/>
      <c r="E408" s="344" t="n"/>
      <c r="F408" s="344" t="n"/>
      <c r="G408" s="344" t="n">
        <v>19</v>
      </c>
      <c r="H408" s="345" t="n">
        <v>43637</v>
      </c>
      <c r="I408" s="344" t="n">
        <v>5261</v>
      </c>
      <c r="J408" s="344" t="n">
        <v>7886</v>
      </c>
      <c r="K408" s="344" t="n">
        <v>7366</v>
      </c>
      <c r="L408" s="344" t="inlineStr">
        <is>
          <t>7</t>
        </is>
      </c>
      <c r="M408" s="346">
        <f>+(((J408-I408)-(K408-I408))/(K408-I408))*100</f>
        <v/>
      </c>
      <c r="N408" s="363" t="n"/>
      <c r="O408" s="348">
        <f>AVERAGE(M408:M409)</f>
        <v/>
      </c>
      <c r="P408" s="348">
        <f>_xlfn.STDEV.S(M408,M409)</f>
        <v/>
      </c>
      <c r="Q408" s="341" t="n"/>
      <c r="R408" s="341" t="n"/>
      <c r="S408" s="331">
        <f>+(((K408-I408)/1000)*1000)/10</f>
        <v/>
      </c>
      <c r="T408" s="332">
        <f>AVERAGE(S408:S409)</f>
        <v/>
      </c>
    </row>
    <row r="409" ht="15.75" customHeight="1" s="412">
      <c r="A409" s="333" t="n">
        <v>5286</v>
      </c>
      <c r="B409" s="334" t="n">
        <v>24</v>
      </c>
      <c r="C409" s="344" t="inlineStr">
        <is>
          <t>T144</t>
        </is>
      </c>
      <c r="D409" s="344" t="n"/>
      <c r="E409" s="344" t="n"/>
      <c r="F409" s="344" t="n"/>
      <c r="G409" s="344" t="n">
        <v>19</v>
      </c>
      <c r="H409" s="345" t="n">
        <v>43637</v>
      </c>
      <c r="I409" s="344" t="n">
        <v>5196</v>
      </c>
      <c r="J409" s="344" t="n">
        <v>7788</v>
      </c>
      <c r="K409" s="344" t="n">
        <v>7292</v>
      </c>
      <c r="L409" s="344" t="n"/>
      <c r="M409" s="346">
        <f>+(((J409-I409)-(K409-I409))/(K409-I409))*100</f>
        <v/>
      </c>
      <c r="N409" s="363" t="n"/>
      <c r="O409" s="350" t="n"/>
      <c r="P409" s="350" t="n"/>
      <c r="Q409" s="341" t="n"/>
      <c r="R409" s="341" t="n"/>
      <c r="S409" s="331">
        <f>+(((K409-I409)/1000)*1000)/10</f>
        <v/>
      </c>
      <c r="T409" s="332" t="n"/>
    </row>
    <row r="410" ht="15.75" customHeight="1" s="412">
      <c r="A410" s="333" t="n">
        <v>5839</v>
      </c>
      <c r="B410" s="334" t="n">
        <v>43</v>
      </c>
      <c r="C410" s="344" t="inlineStr">
        <is>
          <t>T144</t>
        </is>
      </c>
      <c r="D410" s="344" t="n"/>
      <c r="E410" s="344" t="n"/>
      <c r="F410" s="344" t="n"/>
      <c r="G410" s="344" t="n">
        <v>22</v>
      </c>
      <c r="H410" s="345" t="n">
        <v>43685</v>
      </c>
      <c r="I410" s="344" t="n">
        <v>5211</v>
      </c>
      <c r="J410" s="344" t="n">
        <v>7685</v>
      </c>
      <c r="K410" s="344" t="n">
        <v>7352</v>
      </c>
      <c r="L410" s="344" t="n">
        <v>7</v>
      </c>
      <c r="M410" s="346">
        <f>+(((J410-I410)-(K410-I410))/(K410-I410))*100</f>
        <v/>
      </c>
      <c r="N410" s="363" t="n"/>
      <c r="O410" s="348">
        <f>AVERAGE(M410:M411)</f>
        <v/>
      </c>
      <c r="P410" s="348">
        <f>_xlfn.STDEV.S(M410,M411)</f>
        <v/>
      </c>
      <c r="Q410" s="341" t="n"/>
      <c r="R410" s="341" t="n"/>
      <c r="S410" s="331">
        <f>+(((K410-I410)/1000)*1000)/10</f>
        <v/>
      </c>
      <c r="T410" s="332">
        <f>AVERAGE(S410:S411)</f>
        <v/>
      </c>
    </row>
    <row r="411" ht="15.75" customHeight="1" s="412">
      <c r="A411" s="333" t="n">
        <v>5840</v>
      </c>
      <c r="B411" s="334" t="n">
        <v>43</v>
      </c>
      <c r="C411" s="344" t="inlineStr">
        <is>
          <t>T144</t>
        </is>
      </c>
      <c r="D411" s="344" t="n"/>
      <c r="E411" s="344" t="n"/>
      <c r="F411" s="344" t="n"/>
      <c r="G411" s="344" t="n">
        <v>22</v>
      </c>
      <c r="H411" s="345" t="n">
        <v>43685</v>
      </c>
      <c r="I411" s="344" t="n">
        <v>5211</v>
      </c>
      <c r="J411" s="344" t="n">
        <v>7531</v>
      </c>
      <c r="K411" s="344" t="n">
        <v>7218</v>
      </c>
      <c r="L411" s="344" t="n"/>
      <c r="M411" s="346">
        <f>+(((J411-I411)-(K411-I411))/(K411-I411))*100</f>
        <v/>
      </c>
      <c r="N411" s="363" t="n"/>
      <c r="O411" s="350" t="n"/>
      <c r="P411" s="350" t="n"/>
      <c r="Q411" s="341" t="n"/>
      <c r="R411" s="341" t="n"/>
      <c r="S411" s="331">
        <f>+(((K411-I411)/1000)*1000)/10</f>
        <v/>
      </c>
      <c r="T411" s="332" t="n"/>
    </row>
    <row r="412" ht="15.75" customHeight="1" s="412">
      <c r="A412" s="333" t="n">
        <v>3289</v>
      </c>
      <c r="B412" s="334" t="n">
        <v>45</v>
      </c>
      <c r="C412" s="344" t="inlineStr">
        <is>
          <t>T145</t>
        </is>
      </c>
      <c r="D412" s="344" t="n"/>
      <c r="E412" s="344" t="n"/>
      <c r="F412" s="344" t="n"/>
      <c r="G412" s="344" t="n">
        <v>13</v>
      </c>
      <c r="H412" s="345" t="n">
        <v>43587</v>
      </c>
      <c r="I412" s="344" t="n">
        <v>5211</v>
      </c>
      <c r="J412" s="344" t="n">
        <v>7721</v>
      </c>
      <c r="K412" s="344" t="n">
        <v>7016</v>
      </c>
      <c r="L412" s="344" t="n">
        <v>1</v>
      </c>
      <c r="M412" s="346">
        <f>+(((J412-I412)-(K412-I412))/(K412-I412))*100</f>
        <v/>
      </c>
      <c r="N412" s="363" t="inlineStr">
        <is>
          <t>MF</t>
        </is>
      </c>
      <c r="O412" s="348">
        <f>AVERAGE(M412:M413)</f>
        <v/>
      </c>
      <c r="P412" s="348">
        <f>_xlfn.STDEV.S(M412,M413)</f>
        <v/>
      </c>
      <c r="Q412" s="341" t="n">
        <v>1</v>
      </c>
      <c r="R412" s="341" t="n"/>
      <c r="S412" s="331">
        <f>+(((K412-I412)/1000)*1000)/10</f>
        <v/>
      </c>
      <c r="T412" s="332">
        <f>AVERAGE(S412:S413)</f>
        <v/>
      </c>
    </row>
    <row r="413" ht="15.75" customHeight="1" s="412">
      <c r="A413" s="333" t="n">
        <v>3290</v>
      </c>
      <c r="B413" s="334" t="n">
        <v>46</v>
      </c>
      <c r="C413" s="344" t="inlineStr">
        <is>
          <t>T145</t>
        </is>
      </c>
      <c r="D413" s="344" t="n"/>
      <c r="E413" s="344" t="n"/>
      <c r="F413" s="344" t="n"/>
      <c r="G413" s="344" t="n">
        <v>13</v>
      </c>
      <c r="H413" s="345" t="n">
        <v>43587</v>
      </c>
      <c r="I413" s="344" t="n">
        <v>5260</v>
      </c>
      <c r="J413" s="344" t="n">
        <v>7577</v>
      </c>
      <c r="K413" s="344" t="n">
        <v>6951</v>
      </c>
      <c r="L413" s="344" t="n"/>
      <c r="M413" s="346">
        <f>+(((J413-I413)-(K413-I413))/(K413-I413))*100</f>
        <v/>
      </c>
      <c r="N413" s="363" t="n"/>
      <c r="O413" s="350" t="n"/>
      <c r="P413" s="350" t="n"/>
      <c r="Q413" s="341" t="n"/>
      <c r="R413" s="341" t="n"/>
      <c r="S413" s="331">
        <f>+(((K413-I413)/1000)*1000)/10</f>
        <v/>
      </c>
      <c r="T413" s="332" t="n"/>
    </row>
    <row r="414" ht="15.75" customHeight="1" s="412">
      <c r="A414" s="333" t="n">
        <v>4013</v>
      </c>
      <c r="B414" s="334" t="n">
        <v>43</v>
      </c>
      <c r="C414" s="344" t="inlineStr">
        <is>
          <t>T145</t>
        </is>
      </c>
      <c r="D414" s="344" t="n"/>
      <c r="E414" s="344" t="n"/>
      <c r="F414" s="344" t="n"/>
      <c r="G414" s="344" t="n">
        <v>15</v>
      </c>
      <c r="H414" s="345" t="n">
        <v>43599</v>
      </c>
      <c r="I414" s="344" t="n">
        <v>5211</v>
      </c>
      <c r="J414" s="344" t="n">
        <v>7128</v>
      </c>
      <c r="K414" s="344" t="n">
        <v>6686</v>
      </c>
      <c r="L414" s="344" t="n"/>
      <c r="M414" s="346">
        <f>+(((J414-I414)-(K414-I414))/(K414-I414))*100</f>
        <v/>
      </c>
      <c r="N414" s="346" t="n"/>
      <c r="O414" s="348">
        <f>AVERAGE(M414:M415)</f>
        <v/>
      </c>
      <c r="P414" s="348">
        <f>_xlfn.STDEV.S(M414,M415)</f>
        <v/>
      </c>
      <c r="Q414" s="341" t="n"/>
      <c r="R414" s="341" t="n"/>
      <c r="S414" s="331">
        <f>+(((K414-I414)/1000)*1000)/10</f>
        <v/>
      </c>
      <c r="T414" s="332">
        <f>AVERAGE(S414:S415)</f>
        <v/>
      </c>
    </row>
    <row r="415" ht="15.75" customHeight="1" s="412">
      <c r="A415" s="333" t="n">
        <v>4014</v>
      </c>
      <c r="B415" s="334" t="n">
        <v>44</v>
      </c>
      <c r="C415" s="344" t="inlineStr">
        <is>
          <t>T145</t>
        </is>
      </c>
      <c r="D415" s="344" t="n"/>
      <c r="E415" s="344" t="n"/>
      <c r="F415" s="344" t="n"/>
      <c r="G415" s="344" t="n">
        <v>15</v>
      </c>
      <c r="H415" s="345" t="n">
        <v>43599</v>
      </c>
      <c r="I415" s="344" t="n">
        <v>5218</v>
      </c>
      <c r="J415" s="344" t="n">
        <v>7245</v>
      </c>
      <c r="K415" s="344" t="n">
        <v>6773</v>
      </c>
      <c r="L415" s="344" t="n"/>
      <c r="M415" s="346">
        <f>+(((J415-I415)-(K415-I415))/(K415-I415))*100</f>
        <v/>
      </c>
      <c r="N415" s="346" t="n"/>
      <c r="O415" s="350" t="n"/>
      <c r="P415" s="350" t="n"/>
      <c r="Q415" s="341" t="n"/>
      <c r="R415" s="341" t="n"/>
      <c r="S415" s="331">
        <f>+(((K415-I415)/1000)*1000)/10</f>
        <v/>
      </c>
      <c r="T415" s="332" t="n"/>
    </row>
    <row r="416" ht="15.75" customHeight="1" s="412">
      <c r="A416" s="333" t="n">
        <v>4659</v>
      </c>
      <c r="B416" s="334" t="n">
        <v>43</v>
      </c>
      <c r="C416" s="344" t="inlineStr">
        <is>
          <t>T145</t>
        </is>
      </c>
      <c r="D416" s="344" t="n"/>
      <c r="E416" s="344" t="n"/>
      <c r="F416" s="344" t="n"/>
      <c r="G416" s="344" t="n">
        <v>17</v>
      </c>
      <c r="H416" s="345" t="n">
        <v>43619</v>
      </c>
      <c r="I416" s="344" t="n">
        <v>5211</v>
      </c>
      <c r="J416" s="344" t="n">
        <v>7244</v>
      </c>
      <c r="K416" s="344" t="n">
        <v>6886</v>
      </c>
      <c r="L416" s="344" t="n"/>
      <c r="M416" s="346">
        <f>+(((J416-I416)-(K416-I416))/(K416-I416))*100</f>
        <v/>
      </c>
      <c r="N416" s="363" t="n"/>
      <c r="O416" s="348">
        <f>AVERAGE(M416:M417)</f>
        <v/>
      </c>
      <c r="P416" s="348">
        <f>_xlfn.STDEV.S(M416,M417)</f>
        <v/>
      </c>
      <c r="Q416" s="341" t="n"/>
      <c r="R416" s="341" t="n"/>
      <c r="S416" s="331">
        <f>+(((K416-I416)/1000)*1000)/10</f>
        <v/>
      </c>
      <c r="T416" s="332">
        <f>AVERAGE(S416:S417)</f>
        <v/>
      </c>
    </row>
    <row r="417" ht="15.75" customHeight="1" s="412">
      <c r="A417" s="333" t="n">
        <v>4660</v>
      </c>
      <c r="B417" s="334" t="n">
        <v>44</v>
      </c>
      <c r="C417" s="344" t="inlineStr">
        <is>
          <t>T145</t>
        </is>
      </c>
      <c r="D417" s="344" t="n"/>
      <c r="E417" s="344" t="n"/>
      <c r="F417" s="344" t="n"/>
      <c r="G417" s="344" t="n">
        <v>17</v>
      </c>
      <c r="H417" s="345" t="n">
        <v>43619</v>
      </c>
      <c r="I417" s="344" t="n">
        <v>5218</v>
      </c>
      <c r="J417" s="344" t="n">
        <v>7048</v>
      </c>
      <c r="K417" s="344" t="n">
        <v>6735</v>
      </c>
      <c r="L417" s="344" t="n"/>
      <c r="M417" s="346">
        <f>+(((J417-I417)-(K417-I417))/(K417-I417))*100</f>
        <v/>
      </c>
      <c r="N417" s="363" t="n"/>
      <c r="O417" s="350" t="n"/>
      <c r="P417" s="350" t="n"/>
      <c r="Q417" s="341" t="n"/>
      <c r="R417" s="341" t="n"/>
      <c r="S417" s="331">
        <f>+(((K417-I417)/1000)*1000)/10</f>
        <v/>
      </c>
      <c r="T417" s="332" t="n"/>
    </row>
    <row r="418" ht="15.75" customHeight="1" s="412">
      <c r="A418" s="333" t="n">
        <v>5287</v>
      </c>
      <c r="B418" s="334" t="n">
        <v>25</v>
      </c>
      <c r="C418" s="344" t="inlineStr">
        <is>
          <t>T145</t>
        </is>
      </c>
      <c r="D418" s="344" t="n"/>
      <c r="E418" s="344" t="n"/>
      <c r="F418" s="344" t="n"/>
      <c r="G418" s="344" t="n">
        <v>19</v>
      </c>
      <c r="H418" s="345" t="n">
        <v>43637</v>
      </c>
      <c r="I418" s="344" t="n">
        <v>5238</v>
      </c>
      <c r="J418" s="344" t="n">
        <v>7850</v>
      </c>
      <c r="K418" s="344" t="n">
        <v>7363</v>
      </c>
      <c r="L418" s="344" t="inlineStr">
        <is>
          <t>8</t>
        </is>
      </c>
      <c r="M418" s="346">
        <f>+(((J418-I418)-(K418-I418))/(K418-I418))*100</f>
        <v/>
      </c>
      <c r="N418" s="363" t="n"/>
      <c r="O418" s="348">
        <f>AVERAGE(M418:M419)</f>
        <v/>
      </c>
      <c r="P418" s="348">
        <f>_xlfn.STDEV.S(M418,M419)</f>
        <v/>
      </c>
      <c r="Q418" s="341" t="n"/>
      <c r="R418" s="341" t="n"/>
      <c r="S418" s="331">
        <f>+(((K418-I418)/1000)*1000)/10</f>
        <v/>
      </c>
      <c r="T418" s="332">
        <f>AVERAGE(S418:S419)</f>
        <v/>
      </c>
    </row>
    <row r="419" ht="15.75" customHeight="1" s="412">
      <c r="A419" s="333" t="n">
        <v>5288</v>
      </c>
      <c r="B419" s="334" t="n">
        <v>26</v>
      </c>
      <c r="C419" s="344" t="inlineStr">
        <is>
          <t>T145</t>
        </is>
      </c>
      <c r="D419" s="344" t="n"/>
      <c r="E419" s="344" t="n"/>
      <c r="F419" s="344" t="n"/>
      <c r="G419" s="344" t="n">
        <v>19</v>
      </c>
      <c r="H419" s="345" t="n">
        <v>43637</v>
      </c>
      <c r="I419" s="344" t="n">
        <v>5207</v>
      </c>
      <c r="J419" s="344" t="n">
        <v>7796</v>
      </c>
      <c r="K419" s="344" t="n">
        <v>7326</v>
      </c>
      <c r="L419" s="344" t="n"/>
      <c r="M419" s="346">
        <f>+(((J419-I419)-(K419-I419))/(K419-I419))*100</f>
        <v/>
      </c>
      <c r="N419" s="363" t="n"/>
      <c r="O419" s="350" t="n"/>
      <c r="P419" s="350" t="n"/>
      <c r="Q419" s="341" t="n"/>
      <c r="R419" s="341" t="n"/>
      <c r="S419" s="331">
        <f>+(((K419-I419)/1000)*1000)/10</f>
        <v/>
      </c>
      <c r="T419" s="332" t="n"/>
    </row>
    <row r="420" ht="15.75" customHeight="1" s="412">
      <c r="A420" s="333" t="n">
        <v>5841</v>
      </c>
      <c r="B420" s="334" t="n">
        <v>44</v>
      </c>
      <c r="C420" s="344" t="inlineStr">
        <is>
          <t>T145</t>
        </is>
      </c>
      <c r="D420" s="344" t="n"/>
      <c r="E420" s="344" t="n"/>
      <c r="F420" s="344" t="n"/>
      <c r="G420" s="344" t="n">
        <v>22</v>
      </c>
      <c r="H420" s="345" t="n">
        <v>43685</v>
      </c>
      <c r="I420" s="344" t="n">
        <v>5218</v>
      </c>
      <c r="J420" s="344" t="n">
        <v>7196</v>
      </c>
      <c r="K420" s="344" t="n">
        <v>6927</v>
      </c>
      <c r="L420" s="344" t="n">
        <v>8</v>
      </c>
      <c r="M420" s="346">
        <f>+(((J420-I420)-(K420-I420))/(K420-I420))*100</f>
        <v/>
      </c>
      <c r="N420" s="363" t="n"/>
      <c r="O420" s="348">
        <f>AVERAGE(M420:M421)</f>
        <v/>
      </c>
      <c r="P420" s="348">
        <f>_xlfn.STDEV.S(M420,M421)</f>
        <v/>
      </c>
      <c r="Q420" s="341" t="n"/>
      <c r="R420" s="341" t="n"/>
      <c r="S420" s="331">
        <f>+(((K420-I420)/1000)*1000)/10</f>
        <v/>
      </c>
      <c r="T420" s="332">
        <f>AVERAGE(S420:S421)</f>
        <v/>
      </c>
    </row>
    <row r="421" ht="15.75" customHeight="1" s="412">
      <c r="A421" s="333" t="n">
        <v>5842</v>
      </c>
      <c r="B421" s="334" t="n">
        <v>44</v>
      </c>
      <c r="C421" s="344" t="inlineStr">
        <is>
          <t>T145</t>
        </is>
      </c>
      <c r="D421" s="344" t="n"/>
      <c r="E421" s="344" t="n"/>
      <c r="F421" s="344" t="n"/>
      <c r="G421" s="344" t="n">
        <v>22</v>
      </c>
      <c r="H421" s="345" t="n">
        <v>43685</v>
      </c>
      <c r="I421" s="344" t="n">
        <v>5218</v>
      </c>
      <c r="J421" s="344" t="n">
        <v>7032</v>
      </c>
      <c r="K421" s="344" t="n">
        <v>6784</v>
      </c>
      <c r="L421" s="344" t="n"/>
      <c r="M421" s="346">
        <f>+(((J421-I421)-(K421-I421))/(K421-I421))*100</f>
        <v/>
      </c>
      <c r="N421" s="363" t="n"/>
      <c r="O421" s="350" t="n"/>
      <c r="P421" s="350" t="n"/>
      <c r="Q421" s="341" t="n"/>
      <c r="R421" s="341" t="n"/>
      <c r="S421" s="331">
        <f>+(((K421-I421)/1000)*1000)/10</f>
        <v/>
      </c>
      <c r="T421" s="332" t="n"/>
    </row>
    <row r="422" ht="15.75" customHeight="1" s="412">
      <c r="A422" s="333" t="n">
        <v>3291</v>
      </c>
      <c r="B422" s="334" t="n">
        <v>47</v>
      </c>
      <c r="C422" s="352" t="inlineStr">
        <is>
          <t>T146</t>
        </is>
      </c>
      <c r="D422" s="352" t="n"/>
      <c r="E422" s="352" t="n"/>
      <c r="F422" s="352" t="n"/>
      <c r="G422" s="352" t="n">
        <v>13</v>
      </c>
      <c r="H422" s="353" t="n">
        <v>43587</v>
      </c>
      <c r="I422" s="352" t="n">
        <v>5258</v>
      </c>
      <c r="J422" s="352" t="n">
        <v>7997</v>
      </c>
      <c r="K422" s="352" t="n">
        <v>7335</v>
      </c>
      <c r="L422" s="352" t="n">
        <v>1</v>
      </c>
      <c r="M422" s="355">
        <f>+(((J422-I422)-(K422-I422))/(K422-I422))*100</f>
        <v/>
      </c>
      <c r="N422" s="362" t="inlineStr">
        <is>
          <t>MF</t>
        </is>
      </c>
      <c r="O422" s="357">
        <f>AVERAGE(M422:M423)</f>
        <v/>
      </c>
      <c r="P422" s="357">
        <f>_xlfn.STDEV.S(M422,M423)</f>
        <v/>
      </c>
      <c r="Q422" s="341" t="n">
        <v>2</v>
      </c>
      <c r="R422" s="341" t="n"/>
      <c r="S422" s="331">
        <f>+(((K422-I422)/1000)*1000)/10</f>
        <v/>
      </c>
      <c r="T422" s="332">
        <f>AVERAGE(S422:S423)</f>
        <v/>
      </c>
    </row>
    <row r="423" ht="15.75" customHeight="1" s="412">
      <c r="A423" s="333" t="n">
        <v>3292</v>
      </c>
      <c r="B423" s="334" t="n">
        <v>48</v>
      </c>
      <c r="C423" s="352" t="inlineStr">
        <is>
          <t>T146</t>
        </is>
      </c>
      <c r="D423" s="352" t="n"/>
      <c r="E423" s="352" t="n"/>
      <c r="F423" s="352" t="n"/>
      <c r="G423" s="352" t="n">
        <v>13</v>
      </c>
      <c r="H423" s="353" t="n">
        <v>43587</v>
      </c>
      <c r="I423" s="352" t="n">
        <v>5245</v>
      </c>
      <c r="J423" s="352" t="n">
        <v>8008</v>
      </c>
      <c r="K423" s="352" t="n">
        <v>7350</v>
      </c>
      <c r="L423" s="352" t="n"/>
      <c r="M423" s="355">
        <f>+(((J423-I423)-(K423-I423))/(K423-I423))*100</f>
        <v/>
      </c>
      <c r="N423" s="362" t="n"/>
      <c r="O423" s="358" t="n"/>
      <c r="P423" s="358" t="n"/>
      <c r="Q423" s="341" t="n"/>
      <c r="R423" s="341" t="n"/>
      <c r="S423" s="331">
        <f>+(((K423-I423)/1000)*1000)/10</f>
        <v/>
      </c>
      <c r="T423" s="332" t="n"/>
    </row>
    <row r="424" ht="15.75" customHeight="1" s="412">
      <c r="A424" s="333" t="n">
        <v>4015</v>
      </c>
      <c r="B424" s="334" t="n">
        <v>45</v>
      </c>
      <c r="C424" s="352" t="inlineStr">
        <is>
          <t>T146</t>
        </is>
      </c>
      <c r="D424" s="352" t="n"/>
      <c r="E424" s="352" t="n"/>
      <c r="F424" s="352" t="n"/>
      <c r="G424" s="352" t="n">
        <v>15</v>
      </c>
      <c r="H424" s="353" t="n">
        <v>43599</v>
      </c>
      <c r="I424" s="352" t="n">
        <v>5211</v>
      </c>
      <c r="J424" s="352" t="n">
        <v>8471</v>
      </c>
      <c r="K424" s="352" t="n">
        <v>7663</v>
      </c>
      <c r="L424" s="352" t="n"/>
      <c r="M424" s="355">
        <f>+(((J424-I424)-(K424-I424))/(K424-I424))*100</f>
        <v/>
      </c>
      <c r="N424" s="355" t="n"/>
      <c r="O424" s="357">
        <f>AVERAGE(M424:M425)</f>
        <v/>
      </c>
      <c r="P424" s="357">
        <f>_xlfn.STDEV.S(M424,M425)</f>
        <v/>
      </c>
      <c r="Q424" s="341" t="n"/>
      <c r="R424" s="341" t="n"/>
      <c r="S424" s="331">
        <f>+(((K424-I424)/1000)*1000)/10</f>
        <v/>
      </c>
      <c r="T424" s="332">
        <f>AVERAGE(S424:S425)</f>
        <v/>
      </c>
    </row>
    <row r="425" ht="15.75" customHeight="1" s="412">
      <c r="A425" s="333" t="n">
        <v>4016</v>
      </c>
      <c r="B425" s="334" t="n">
        <v>46</v>
      </c>
      <c r="C425" s="352" t="inlineStr">
        <is>
          <t>T146</t>
        </is>
      </c>
      <c r="D425" s="352" t="n"/>
      <c r="E425" s="352" t="n"/>
      <c r="F425" s="352" t="n"/>
      <c r="G425" s="352" t="n">
        <v>15</v>
      </c>
      <c r="H425" s="353" t="n">
        <v>43599</v>
      </c>
      <c r="I425" s="352" t="n">
        <v>5260</v>
      </c>
      <c r="J425" s="352" t="n">
        <v>8611</v>
      </c>
      <c r="K425" s="352" t="n">
        <v>7764</v>
      </c>
      <c r="L425" s="352" t="n"/>
      <c r="M425" s="355">
        <f>+(((J425-I425)-(K425-I425))/(K425-I425))*100</f>
        <v/>
      </c>
      <c r="N425" s="355" t="n"/>
      <c r="O425" s="358" t="n"/>
      <c r="P425" s="358" t="n"/>
      <c r="Q425" s="341" t="n"/>
      <c r="R425" s="341" t="n"/>
      <c r="S425" s="331">
        <f>+(((K425-I425)/1000)*1000)/10</f>
        <v/>
      </c>
      <c r="T425" s="332" t="n"/>
    </row>
    <row r="426" ht="15.75" customHeight="1" s="412">
      <c r="A426" s="333" t="n">
        <v>4661</v>
      </c>
      <c r="B426" s="334" t="n">
        <v>45</v>
      </c>
      <c r="C426" s="352" t="inlineStr">
        <is>
          <t>T146</t>
        </is>
      </c>
      <c r="D426" s="352" t="n"/>
      <c r="E426" s="352" t="n"/>
      <c r="F426" s="352" t="n"/>
      <c r="G426" s="352" t="n">
        <v>17</v>
      </c>
      <c r="H426" s="353" t="n">
        <v>43619</v>
      </c>
      <c r="I426" s="352" t="n">
        <v>5211</v>
      </c>
      <c r="J426" s="352" t="n">
        <v>8363</v>
      </c>
      <c r="K426" s="352" t="n">
        <v>7517</v>
      </c>
      <c r="L426" s="352" t="n"/>
      <c r="M426" s="355">
        <f>+(((J426-I426)-(K426-I426))/(K426-I426))*100</f>
        <v/>
      </c>
      <c r="N426" s="362" t="n"/>
      <c r="O426" s="357">
        <f>AVERAGE(M426:M427)</f>
        <v/>
      </c>
      <c r="P426" s="357">
        <f>_xlfn.STDEV.S(M426,M427)</f>
        <v/>
      </c>
      <c r="Q426" s="341" t="n"/>
      <c r="R426" s="341" t="n"/>
      <c r="S426" s="331">
        <f>+(((K426-I426)/1000)*1000)/10</f>
        <v/>
      </c>
      <c r="T426" s="332">
        <f>AVERAGE(S426:S427)</f>
        <v/>
      </c>
    </row>
    <row r="427" ht="15.75" customHeight="1" s="412">
      <c r="A427" s="333" t="n">
        <v>4662</v>
      </c>
      <c r="B427" s="334" t="n">
        <v>46</v>
      </c>
      <c r="C427" s="352" t="inlineStr">
        <is>
          <t>T146</t>
        </is>
      </c>
      <c r="D427" s="352" t="n"/>
      <c r="E427" s="352" t="n"/>
      <c r="F427" s="352" t="n"/>
      <c r="G427" s="352" t="n">
        <v>17</v>
      </c>
      <c r="H427" s="353" t="n">
        <v>43619</v>
      </c>
      <c r="I427" s="352" t="n">
        <v>5260</v>
      </c>
      <c r="J427" s="352" t="n">
        <v>8365</v>
      </c>
      <c r="K427" s="352" t="n">
        <v>7515</v>
      </c>
      <c r="L427" s="352" t="n"/>
      <c r="M427" s="355">
        <f>+(((J427-I427)-(K427-I427))/(K427-I427))*100</f>
        <v/>
      </c>
      <c r="N427" s="362" t="n"/>
      <c r="O427" s="358" t="n"/>
      <c r="P427" s="358" t="n"/>
      <c r="Q427" s="341" t="n"/>
      <c r="R427" s="341" t="n"/>
      <c r="S427" s="331">
        <f>+(((K427-I427)/1000)*1000)/10</f>
        <v/>
      </c>
      <c r="T427" s="332" t="n"/>
    </row>
    <row r="428" ht="15.75" customHeight="1" s="412">
      <c r="A428" s="333" t="n">
        <v>5843</v>
      </c>
      <c r="B428" s="334" t="n">
        <v>45</v>
      </c>
      <c r="C428" s="352" t="inlineStr">
        <is>
          <t>T146</t>
        </is>
      </c>
      <c r="D428" s="352" t="n"/>
      <c r="E428" s="352" t="n"/>
      <c r="F428" s="352" t="n"/>
      <c r="G428" s="352" t="n">
        <v>22</v>
      </c>
      <c r="H428" s="353" t="n">
        <v>43685</v>
      </c>
      <c r="I428" s="352" t="n">
        <v>5211</v>
      </c>
      <c r="J428" s="352" t="n">
        <v>7526</v>
      </c>
      <c r="K428" s="352" t="n">
        <v>7207</v>
      </c>
      <c r="L428" s="352" t="n">
        <v>5</v>
      </c>
      <c r="M428" s="355">
        <f>+(((J428-I428)-(K428-I428))/(K428-I428))*100</f>
        <v/>
      </c>
      <c r="N428" s="362" t="n"/>
      <c r="O428" s="357">
        <f>AVERAGE(M428:M429)</f>
        <v/>
      </c>
      <c r="P428" s="357">
        <f>_xlfn.STDEV.S(M428,M429)</f>
        <v/>
      </c>
      <c r="Q428" s="341" t="n"/>
      <c r="R428" s="341" t="n"/>
      <c r="S428" s="331">
        <f>+(((K428-I428)/1000)*1000)/10</f>
        <v/>
      </c>
      <c r="T428" s="332">
        <f>AVERAGE(S428:S429)</f>
        <v/>
      </c>
    </row>
    <row r="429" ht="15.75" customHeight="1" s="412">
      <c r="A429" s="333" t="n">
        <v>5844</v>
      </c>
      <c r="B429" s="334" t="n">
        <v>45</v>
      </c>
      <c r="C429" s="352" t="inlineStr">
        <is>
          <t>T146</t>
        </is>
      </c>
      <c r="D429" s="352" t="n"/>
      <c r="E429" s="352" t="n"/>
      <c r="F429" s="352" t="n"/>
      <c r="G429" s="352" t="n">
        <v>22</v>
      </c>
      <c r="H429" s="353" t="n">
        <v>43685</v>
      </c>
      <c r="I429" s="352" t="n">
        <v>5211</v>
      </c>
      <c r="J429" s="352" t="n">
        <v>7637</v>
      </c>
      <c r="K429" s="352" t="n">
        <v>7296</v>
      </c>
      <c r="L429" s="352" t="n"/>
      <c r="M429" s="355">
        <f>+(((J429-I429)-(K429-I429))/(K429-I429))*100</f>
        <v/>
      </c>
      <c r="N429" s="362" t="n"/>
      <c r="O429" s="358" t="n"/>
      <c r="P429" s="358" t="n"/>
      <c r="Q429" s="341" t="n"/>
      <c r="R429" s="341" t="n"/>
      <c r="S429" s="331">
        <f>+(((K429-I429)/1000)*1000)/10</f>
        <v/>
      </c>
      <c r="T429" s="332" t="n"/>
    </row>
    <row r="430" ht="15.75" customHeight="1" s="412">
      <c r="A430" s="333" t="n">
        <v>2931</v>
      </c>
      <c r="B430" s="334" t="n">
        <v>15</v>
      </c>
      <c r="C430" s="344" t="inlineStr">
        <is>
          <t>T147</t>
        </is>
      </c>
      <c r="D430" s="344" t="n"/>
      <c r="E430" s="344" t="n"/>
      <c r="F430" s="344" t="n"/>
      <c r="G430" s="344" t="n">
        <v>11</v>
      </c>
      <c r="H430" s="345" t="n">
        <v>43571</v>
      </c>
      <c r="I430" s="361" t="n">
        <v>5231</v>
      </c>
      <c r="J430" s="344" t="n">
        <v>8726</v>
      </c>
      <c r="K430" s="344" t="n">
        <v>7242</v>
      </c>
      <c r="L430" s="344" t="n">
        <v>2</v>
      </c>
      <c r="M430" s="346">
        <f>+(((J430-I430)-(K430-I430))/(K430-I430))*100</f>
        <v/>
      </c>
      <c r="N430" s="363" t="n">
        <v>0.5</v>
      </c>
      <c r="O430" s="348">
        <f>AVERAGE(M430:M431)</f>
        <v/>
      </c>
      <c r="P430" s="348">
        <f>_xlfn.STDEV.S(M430,M431)</f>
        <v/>
      </c>
      <c r="Q430" s="341" t="n">
        <v>2</v>
      </c>
      <c r="R430" s="341" t="n"/>
      <c r="S430" s="331">
        <f>+(((K430-I430)/1000)*1000)/10</f>
        <v/>
      </c>
      <c r="T430" s="332">
        <f>AVERAGE(S430:S431)</f>
        <v/>
      </c>
    </row>
    <row r="431" ht="15.75" customHeight="1" s="412">
      <c r="A431" s="333" t="n">
        <v>2932</v>
      </c>
      <c r="B431" s="334" t="n">
        <v>16</v>
      </c>
      <c r="C431" s="344" t="inlineStr">
        <is>
          <t>T147</t>
        </is>
      </c>
      <c r="D431" s="344" t="n"/>
      <c r="E431" s="344" t="n"/>
      <c r="F431" s="344" t="n"/>
      <c r="G431" s="344" t="n">
        <v>11</v>
      </c>
      <c r="H431" s="345" t="n">
        <v>43571</v>
      </c>
      <c r="I431" s="361" t="n">
        <v>5280</v>
      </c>
      <c r="J431" s="344" t="n">
        <v>8652</v>
      </c>
      <c r="K431" s="344" t="n">
        <v>7198</v>
      </c>
      <c r="L431" s="344" t="n"/>
      <c r="M431" s="346">
        <f>+(((J431-I431)-(K431-I431))/(K431-I431))*100</f>
        <v/>
      </c>
      <c r="N431" s="363" t="n"/>
      <c r="O431" s="350" t="n"/>
      <c r="P431" s="350" t="n"/>
      <c r="Q431" s="341" t="n"/>
      <c r="R431" s="341" t="n"/>
      <c r="S431" s="331">
        <f>+(((K431-I431)/1000)*1000)/10</f>
        <v/>
      </c>
      <c r="T431" s="332" t="n"/>
    </row>
    <row r="432" ht="15.75" customHeight="1" s="412">
      <c r="A432" s="333" t="n">
        <v>3671</v>
      </c>
      <c r="B432" s="334" t="n">
        <v>93</v>
      </c>
      <c r="C432" s="344" t="inlineStr">
        <is>
          <t>T147</t>
        </is>
      </c>
      <c r="D432" s="344" t="n"/>
      <c r="E432" s="344" t="n"/>
      <c r="F432" s="344" t="n"/>
      <c r="G432" s="344" t="n">
        <v>14</v>
      </c>
      <c r="H432" s="345" t="n">
        <v>43591</v>
      </c>
      <c r="I432" s="344" t="n">
        <v>5234</v>
      </c>
      <c r="J432" s="361" t="n">
        <v>7564</v>
      </c>
      <c r="K432" s="344" t="n">
        <v>7103</v>
      </c>
      <c r="L432" s="344" t="n"/>
      <c r="M432" s="346">
        <f>+(((J432-I432)-(K432-I432))/(K432-I432))*100</f>
        <v/>
      </c>
      <c r="N432" s="363" t="inlineStr">
        <is>
          <t>MF</t>
        </is>
      </c>
      <c r="O432" s="348">
        <f>AVERAGE(M432:M433)</f>
        <v/>
      </c>
      <c r="P432" s="348">
        <f>_xlfn.STDEV.S(M432,M433)</f>
        <v/>
      </c>
      <c r="Q432" s="341" t="n"/>
      <c r="R432" s="341" t="n"/>
      <c r="S432" s="331">
        <f>+(((K432-I432)/1000)*1000)/10</f>
        <v/>
      </c>
      <c r="T432" s="332">
        <f>AVERAGE(S432:S433)</f>
        <v/>
      </c>
    </row>
    <row r="433" ht="15.75" customHeight="1" s="412">
      <c r="A433" s="333" t="n">
        <v>3672</v>
      </c>
      <c r="B433" s="334" t="n">
        <v>94</v>
      </c>
      <c r="C433" s="344" t="inlineStr">
        <is>
          <t>T147</t>
        </is>
      </c>
      <c r="D433" s="344" t="n"/>
      <c r="E433" s="344" t="n"/>
      <c r="F433" s="344" t="n"/>
      <c r="G433" s="344" t="n">
        <v>14</v>
      </c>
      <c r="H433" s="345" t="n">
        <v>43591</v>
      </c>
      <c r="I433" s="344" t="n">
        <v>5218</v>
      </c>
      <c r="J433" s="361" t="n">
        <v>7406</v>
      </c>
      <c r="K433" s="344" t="n">
        <v>6960</v>
      </c>
      <c r="L433" s="344" t="n"/>
      <c r="M433" s="346">
        <f>+(((J433-I433)-(K433-I433))/(K433-I433))*100</f>
        <v/>
      </c>
      <c r="N433" s="363" t="n"/>
      <c r="O433" s="350" t="n"/>
      <c r="P433" s="350" t="n"/>
      <c r="Q433" s="341" t="n"/>
      <c r="R433" s="341" t="n"/>
      <c r="S433" s="331">
        <f>+(((K433-I433)/1000)*1000)/10</f>
        <v/>
      </c>
      <c r="T433" s="332" t="n"/>
    </row>
    <row r="434" ht="15.75" customHeight="1" s="412">
      <c r="A434" s="333" t="n">
        <v>4337</v>
      </c>
      <c r="B434" s="334" t="n">
        <v>43</v>
      </c>
      <c r="C434" s="344" t="inlineStr">
        <is>
          <t>T147</t>
        </is>
      </c>
      <c r="D434" s="344" t="n"/>
      <c r="E434" s="344" t="n"/>
      <c r="F434" s="344" t="n"/>
      <c r="G434" s="344" t="n">
        <v>16</v>
      </c>
      <c r="H434" s="345" t="n">
        <v>43607</v>
      </c>
      <c r="I434" s="344" t="n">
        <v>5211</v>
      </c>
      <c r="J434" s="344" t="n">
        <v>7660</v>
      </c>
      <c r="K434" s="344" t="n">
        <v>7182</v>
      </c>
      <c r="L434" s="344" t="n">
        <v>2</v>
      </c>
      <c r="M434" s="346">
        <f>+(((J434-I434)-(K434-I434))/(K434-I434))*100</f>
        <v/>
      </c>
      <c r="N434" s="363" t="n"/>
      <c r="O434" s="348">
        <f>AVERAGE(M434:M435)</f>
        <v/>
      </c>
      <c r="P434" s="348">
        <f>_xlfn.STDEV.S(M434,M435)</f>
        <v/>
      </c>
      <c r="Q434" s="341" t="n"/>
      <c r="R434" s="341" t="n"/>
      <c r="S434" s="331">
        <f>+(((K434-I434)/1000)*1000)/10</f>
        <v/>
      </c>
      <c r="T434" s="332">
        <f>AVERAGE(S434:S435)</f>
        <v/>
      </c>
    </row>
    <row r="435" ht="15.75" customHeight="1" s="412">
      <c r="A435" s="333" t="n">
        <v>4338</v>
      </c>
      <c r="B435" s="334" t="n">
        <v>44</v>
      </c>
      <c r="C435" s="344" t="inlineStr">
        <is>
          <t>T147</t>
        </is>
      </c>
      <c r="D435" s="344" t="n"/>
      <c r="E435" s="344" t="n"/>
      <c r="F435" s="344" t="n"/>
      <c r="G435" s="344" t="n">
        <v>16</v>
      </c>
      <c r="H435" s="345" t="n">
        <v>43607</v>
      </c>
      <c r="I435" s="344" t="n">
        <v>5218</v>
      </c>
      <c r="J435" s="344" t="n">
        <v>7430</v>
      </c>
      <c r="K435" s="344" t="n">
        <v>7001</v>
      </c>
      <c r="L435" s="344" t="n"/>
      <c r="M435" s="346">
        <f>+(((J435-I435)-(K435-I435))/(K435-I435))*100</f>
        <v/>
      </c>
      <c r="N435" s="363" t="n"/>
      <c r="O435" s="350" t="n"/>
      <c r="P435" s="350" t="n"/>
      <c r="Q435" s="341" t="n"/>
      <c r="R435" s="341" t="n"/>
      <c r="S435" s="331">
        <f>+(((K435-I435)/1000)*1000)/10</f>
        <v/>
      </c>
      <c r="T435" s="332" t="n"/>
    </row>
    <row r="436" ht="15.75" customHeight="1" s="412">
      <c r="A436" s="333" t="n">
        <v>4983</v>
      </c>
      <c r="B436" s="334" t="n">
        <v>43</v>
      </c>
      <c r="C436" s="344" t="inlineStr">
        <is>
          <t>T147</t>
        </is>
      </c>
      <c r="D436" s="344" t="n"/>
      <c r="E436" s="344" t="n"/>
      <c r="F436" s="344" t="n"/>
      <c r="G436" s="344" t="n">
        <v>18</v>
      </c>
      <c r="H436" s="345" t="n">
        <v>43626</v>
      </c>
      <c r="I436" s="344" t="n">
        <v>5211</v>
      </c>
      <c r="J436" s="344" t="n">
        <v>7787</v>
      </c>
      <c r="K436" s="344" t="n">
        <v>7351</v>
      </c>
      <c r="L436" s="344" t="n">
        <v>7</v>
      </c>
      <c r="M436" s="346">
        <f>+(((J436-I436)-(K436-I436))/(K436-I436))*100</f>
        <v/>
      </c>
      <c r="N436" s="363" t="n"/>
      <c r="O436" s="348">
        <f>AVERAGE(M436:M437)</f>
        <v/>
      </c>
      <c r="P436" s="348">
        <f>_xlfn.STDEV.S(M436,M437)</f>
        <v/>
      </c>
      <c r="Q436" s="341" t="n"/>
      <c r="R436" s="341" t="n"/>
      <c r="S436" s="331">
        <f>+(((K436-I436)/1000)*1000)/10</f>
        <v/>
      </c>
      <c r="T436" s="332">
        <f>AVERAGE(S436:S437)</f>
        <v/>
      </c>
    </row>
    <row r="437" ht="15.75" customHeight="1" s="412">
      <c r="A437" s="333" t="n">
        <v>4984</v>
      </c>
      <c r="B437" s="334" t="n">
        <v>44</v>
      </c>
      <c r="C437" s="344" t="inlineStr">
        <is>
          <t>T147</t>
        </is>
      </c>
      <c r="D437" s="344" t="n"/>
      <c r="E437" s="344" t="n"/>
      <c r="F437" s="344" t="n"/>
      <c r="G437" s="344" t="n">
        <v>18</v>
      </c>
      <c r="H437" s="345" t="n">
        <v>43626</v>
      </c>
      <c r="I437" s="344" t="n">
        <v>5218</v>
      </c>
      <c r="J437" s="344" t="n">
        <v>7880</v>
      </c>
      <c r="K437" s="344" t="n">
        <v>7438</v>
      </c>
      <c r="L437" s="344" t="n"/>
      <c r="M437" s="346">
        <f>+(((J437-I437)-(K437-I437))/(K437-I437))*100</f>
        <v/>
      </c>
      <c r="N437" s="363" t="n"/>
      <c r="O437" s="350" t="n"/>
      <c r="P437" s="350" t="n"/>
      <c r="Q437" s="341" t="n"/>
      <c r="R437" s="341" t="n"/>
      <c r="S437" s="331">
        <f>+(((K437-I437)/1000)*1000)/10</f>
        <v/>
      </c>
      <c r="T437" s="332" t="n"/>
    </row>
    <row r="438" ht="15.75" customHeight="1" s="412">
      <c r="A438" s="333" t="n">
        <v>5571</v>
      </c>
      <c r="B438" s="334" t="n">
        <v>15</v>
      </c>
      <c r="C438" s="344" t="inlineStr">
        <is>
          <t>T147</t>
        </is>
      </c>
      <c r="D438" s="344" t="n"/>
      <c r="E438" s="344" t="n"/>
      <c r="F438" s="344" t="n"/>
      <c r="G438" s="344" t="n">
        <v>21</v>
      </c>
      <c r="H438" s="345" t="n">
        <v>43657</v>
      </c>
      <c r="I438" s="344" t="n">
        <v>5231</v>
      </c>
      <c r="J438" s="344" t="n">
        <v>9088</v>
      </c>
      <c r="K438" s="344" t="n">
        <v>8385</v>
      </c>
      <c r="L438" s="344" t="n">
        <v>7</v>
      </c>
      <c r="M438" s="346">
        <f>+(((J438-I438)-(K438-I438))/(K438-I438))*100</f>
        <v/>
      </c>
      <c r="N438" s="363" t="n"/>
      <c r="O438" s="348">
        <f>AVERAGE(M438:M439)</f>
        <v/>
      </c>
      <c r="P438" s="348">
        <f>_xlfn.STDEV.S(M438,M439)</f>
        <v/>
      </c>
      <c r="Q438" s="341" t="n"/>
      <c r="R438" s="341" t="n"/>
      <c r="S438" s="331">
        <f>+(((K438-I438)/1000)*1000)/10</f>
        <v/>
      </c>
      <c r="T438" s="332">
        <f>AVERAGE(S438:S439)</f>
        <v/>
      </c>
    </row>
    <row r="439" ht="15.75" customHeight="1" s="412">
      <c r="A439" s="333" t="n">
        <v>5572</v>
      </c>
      <c r="B439" s="334" t="n">
        <v>16</v>
      </c>
      <c r="C439" s="344" t="inlineStr">
        <is>
          <t>T147</t>
        </is>
      </c>
      <c r="D439" s="344" t="n"/>
      <c r="E439" s="344" t="n"/>
      <c r="F439" s="344" t="n"/>
      <c r="G439" s="344" t="n">
        <v>21</v>
      </c>
      <c r="H439" s="345" t="n">
        <v>43657</v>
      </c>
      <c r="I439" s="344" t="n">
        <v>5280</v>
      </c>
      <c r="J439" s="344" t="n">
        <v>9550</v>
      </c>
      <c r="K439" s="344" t="n">
        <v>8735</v>
      </c>
      <c r="L439" s="344" t="n"/>
      <c r="M439" s="346">
        <f>+(((J439-I439)-(K439-I439))/(K439-I439))*100</f>
        <v/>
      </c>
      <c r="N439" s="363" t="n"/>
      <c r="O439" s="350" t="n"/>
      <c r="P439" s="350" t="n"/>
      <c r="Q439" s="341" t="n"/>
      <c r="R439" s="341" t="n"/>
      <c r="S439" s="331">
        <f>+(((K439-I439)/1000)*1000)/10</f>
        <v/>
      </c>
      <c r="T439" s="332" t="n"/>
    </row>
    <row r="440" ht="15.75" customHeight="1" s="412">
      <c r="A440" s="333" t="n">
        <v>5845</v>
      </c>
      <c r="B440" s="334" t="n">
        <v>46</v>
      </c>
      <c r="C440" s="344" t="inlineStr">
        <is>
          <t>T147</t>
        </is>
      </c>
      <c r="D440" s="344" t="n"/>
      <c r="E440" s="344" t="n"/>
      <c r="F440" s="344" t="n"/>
      <c r="G440" s="344" t="n">
        <v>22</v>
      </c>
      <c r="H440" s="345" t="n">
        <v>43685</v>
      </c>
      <c r="I440" s="344" t="n">
        <v>5260</v>
      </c>
      <c r="J440" s="344" t="n">
        <v>8417</v>
      </c>
      <c r="K440" s="344" t="n">
        <v>7975</v>
      </c>
      <c r="L440" s="344" t="n">
        <v>7</v>
      </c>
      <c r="M440" s="346">
        <f>+(((J440-I440)-(K440-I440))/(K440-I440))*100</f>
        <v/>
      </c>
      <c r="N440" s="363" t="n"/>
      <c r="O440" s="348">
        <f>AVERAGE(M440:M441)</f>
        <v/>
      </c>
      <c r="P440" s="348">
        <f>_xlfn.STDEV.S(M440,M441)</f>
        <v/>
      </c>
      <c r="Q440" s="341" t="n"/>
      <c r="R440" s="341" t="n"/>
      <c r="S440" s="331">
        <f>+(((K440-I440)/1000)*1000)/10</f>
        <v/>
      </c>
      <c r="T440" s="332">
        <f>AVERAGE(S440:S441)</f>
        <v/>
      </c>
    </row>
    <row r="441" ht="15.75" customHeight="1" s="412">
      <c r="A441" s="333" t="n">
        <v>5846</v>
      </c>
      <c r="B441" s="334" t="n">
        <v>46</v>
      </c>
      <c r="C441" s="344" t="inlineStr">
        <is>
          <t>T147</t>
        </is>
      </c>
      <c r="D441" s="344" t="n"/>
      <c r="E441" s="344" t="n"/>
      <c r="F441" s="344" t="n"/>
      <c r="G441" s="344" t="n">
        <v>22</v>
      </c>
      <c r="H441" s="345" t="n">
        <v>43685</v>
      </c>
      <c r="I441" s="344" t="n">
        <v>5260</v>
      </c>
      <c r="J441" s="344" t="n">
        <v>8298</v>
      </c>
      <c r="K441" s="344" t="n">
        <v>7871</v>
      </c>
      <c r="L441" s="344" t="n"/>
      <c r="M441" s="346">
        <f>+(((J441-I441)-(K441-I441))/(K441-I441))*100</f>
        <v/>
      </c>
      <c r="N441" s="363" t="n"/>
      <c r="O441" s="350" t="n"/>
      <c r="P441" s="350" t="n"/>
      <c r="Q441" s="341" t="n"/>
      <c r="R441" s="341" t="n"/>
      <c r="S441" s="331">
        <f>+(((K441-I441)/1000)*1000)/10</f>
        <v/>
      </c>
      <c r="T441" s="332" t="n"/>
    </row>
    <row r="442" ht="15.75" customHeight="1" s="412">
      <c r="A442" s="333" t="n">
        <v>3293</v>
      </c>
      <c r="B442" s="334" t="n">
        <v>49</v>
      </c>
      <c r="C442" s="352" t="inlineStr">
        <is>
          <t>T148</t>
        </is>
      </c>
      <c r="D442" s="352" t="n"/>
      <c r="E442" s="352" t="n"/>
      <c r="F442" s="352" t="n"/>
      <c r="G442" s="352" t="n">
        <v>13</v>
      </c>
      <c r="H442" s="353" t="n">
        <v>43587</v>
      </c>
      <c r="I442" s="352" t="n">
        <v>5203</v>
      </c>
      <c r="J442" s="352" t="n">
        <v>7895</v>
      </c>
      <c r="K442" s="352" t="n">
        <v>7172</v>
      </c>
      <c r="L442" s="352" t="n">
        <v>1</v>
      </c>
      <c r="M442" s="355">
        <f>+(((J442-I442)-(K442-I442))/(K442-I442))*100</f>
        <v/>
      </c>
      <c r="N442" s="362" t="inlineStr">
        <is>
          <t>1/2</t>
        </is>
      </c>
      <c r="O442" s="357">
        <f>AVERAGE(M442:M443)</f>
        <v/>
      </c>
      <c r="P442" s="357">
        <f>_xlfn.STDEV.S(M442,M443)</f>
        <v/>
      </c>
      <c r="Q442" s="341" t="n">
        <v>2</v>
      </c>
      <c r="R442" s="341" t="n"/>
      <c r="S442" s="331">
        <f>+(((K442-I442)/1000)*1000)/10</f>
        <v/>
      </c>
      <c r="T442" s="332">
        <f>AVERAGE(S442:S443)</f>
        <v/>
      </c>
    </row>
    <row r="443" ht="15.75" customHeight="1" s="412">
      <c r="A443" s="333" t="n">
        <v>3294</v>
      </c>
      <c r="B443" s="334" t="n">
        <v>50</v>
      </c>
      <c r="C443" s="352" t="inlineStr">
        <is>
          <t>T148</t>
        </is>
      </c>
      <c r="D443" s="352" t="n"/>
      <c r="E443" s="352" t="n"/>
      <c r="F443" s="352" t="n"/>
      <c r="G443" s="352" t="n">
        <v>13</v>
      </c>
      <c r="H443" s="353" t="n">
        <v>43587</v>
      </c>
      <c r="I443" s="352" t="n">
        <v>5251</v>
      </c>
      <c r="J443" s="352" t="n">
        <v>7825</v>
      </c>
      <c r="K443" s="352" t="n">
        <v>7148</v>
      </c>
      <c r="L443" s="352" t="n"/>
      <c r="M443" s="355">
        <f>+(((J443-I443)-(K443-I443))/(K443-I443))*100</f>
        <v/>
      </c>
      <c r="N443" s="362" t="n"/>
      <c r="O443" s="358" t="n"/>
      <c r="P443" s="358" t="n"/>
      <c r="Q443" s="341" t="n"/>
      <c r="R443" s="341" t="n"/>
      <c r="S443" s="331">
        <f>+(((K443-I443)/1000)*1000)/10</f>
        <v/>
      </c>
      <c r="T443" s="332" t="n"/>
    </row>
    <row r="444" ht="15.75" customHeight="1" s="412">
      <c r="A444" s="333" t="n">
        <v>4017</v>
      </c>
      <c r="B444" s="334" t="n">
        <v>47</v>
      </c>
      <c r="C444" s="352" t="inlineStr">
        <is>
          <t>T148</t>
        </is>
      </c>
      <c r="D444" s="352" t="n"/>
      <c r="E444" s="352" t="n"/>
      <c r="F444" s="352" t="n"/>
      <c r="G444" s="352" t="n">
        <v>15</v>
      </c>
      <c r="H444" s="353" t="n">
        <v>43599</v>
      </c>
      <c r="I444" s="352" t="n">
        <v>5258</v>
      </c>
      <c r="J444" s="352" t="n">
        <v>8308</v>
      </c>
      <c r="K444" s="352" t="n">
        <v>7584</v>
      </c>
      <c r="L444" s="352" t="n"/>
      <c r="M444" s="355">
        <f>+(((J444-I444)-(K444-I444))/(K444-I444))*100</f>
        <v/>
      </c>
      <c r="N444" s="355" t="inlineStr">
        <is>
          <t>MF</t>
        </is>
      </c>
      <c r="O444" s="357">
        <f>AVERAGE(M444:M445)</f>
        <v/>
      </c>
      <c r="P444" s="357">
        <f>_xlfn.STDEV.S(M444,M445)</f>
        <v/>
      </c>
      <c r="Q444" s="341" t="n"/>
      <c r="R444" s="341" t="n"/>
      <c r="S444" s="331">
        <f>+(((K444-I444)/1000)*1000)/10</f>
        <v/>
      </c>
      <c r="T444" s="332">
        <f>AVERAGE(S444:S445)</f>
        <v/>
      </c>
    </row>
    <row r="445" ht="15.75" customHeight="1" s="412">
      <c r="A445" s="333" t="n">
        <v>4018</v>
      </c>
      <c r="B445" s="334" t="n">
        <v>48</v>
      </c>
      <c r="C445" s="352" t="inlineStr">
        <is>
          <t>T148</t>
        </is>
      </c>
      <c r="D445" s="352" t="n"/>
      <c r="E445" s="352" t="n"/>
      <c r="F445" s="352" t="n"/>
      <c r="G445" s="352" t="n">
        <v>15</v>
      </c>
      <c r="H445" s="353" t="n">
        <v>43599</v>
      </c>
      <c r="I445" s="352" t="n">
        <v>5245</v>
      </c>
      <c r="J445" s="352" t="n">
        <v>8173</v>
      </c>
      <c r="K445" s="352" t="n">
        <v>7460</v>
      </c>
      <c r="L445" s="352" t="n"/>
      <c r="M445" s="355">
        <f>+(((J445-I445)-(K445-I445))/(K445-I445))*100</f>
        <v/>
      </c>
      <c r="N445" s="355" t="n"/>
      <c r="O445" s="358" t="n"/>
      <c r="P445" s="358" t="n"/>
      <c r="Q445" s="341" t="n"/>
      <c r="R445" s="341" t="n"/>
      <c r="S445" s="331">
        <f>+(((K445-I445)/1000)*1000)/10</f>
        <v/>
      </c>
      <c r="T445" s="332" t="n"/>
    </row>
    <row r="446" ht="15.75" customHeight="1" s="412">
      <c r="A446" s="333" t="n">
        <v>4663</v>
      </c>
      <c r="B446" s="334" t="n">
        <v>47</v>
      </c>
      <c r="C446" s="352" t="inlineStr">
        <is>
          <t>T148</t>
        </is>
      </c>
      <c r="D446" s="352" t="n"/>
      <c r="E446" s="352" t="n"/>
      <c r="F446" s="352" t="n"/>
      <c r="G446" s="352" t="n">
        <v>17</v>
      </c>
      <c r="H446" s="353" t="n">
        <v>43619</v>
      </c>
      <c r="I446" s="352" t="n">
        <v>5258</v>
      </c>
      <c r="J446" s="352" t="n">
        <v>8154</v>
      </c>
      <c r="K446" s="352" t="n">
        <v>7510</v>
      </c>
      <c r="L446" s="352" t="n"/>
      <c r="M446" s="355">
        <f>+(((J446-I446)-(K446-I446))/(K446-I446))*100</f>
        <v/>
      </c>
      <c r="N446" s="362" t="n"/>
      <c r="O446" s="357">
        <f>AVERAGE(M446:M447)</f>
        <v/>
      </c>
      <c r="P446" s="357">
        <f>_xlfn.STDEV.S(M446,M447)</f>
        <v/>
      </c>
      <c r="Q446" s="341" t="n"/>
      <c r="R446" s="341" t="n"/>
      <c r="S446" s="331">
        <f>+(((K446-I446)/1000)*1000)/10</f>
        <v/>
      </c>
      <c r="T446" s="332">
        <f>AVERAGE(S446:S447)</f>
        <v/>
      </c>
    </row>
    <row r="447" ht="15.75" customHeight="1" s="412">
      <c r="A447" s="333" t="n">
        <v>4664</v>
      </c>
      <c r="B447" s="334" t="n">
        <v>48</v>
      </c>
      <c r="C447" s="352" t="inlineStr">
        <is>
          <t>T148</t>
        </is>
      </c>
      <c r="D447" s="352" t="n"/>
      <c r="E447" s="352" t="n"/>
      <c r="F447" s="352" t="n"/>
      <c r="G447" s="352" t="n">
        <v>17</v>
      </c>
      <c r="H447" s="353" t="n">
        <v>43619</v>
      </c>
      <c r="I447" s="352" t="n">
        <v>5245</v>
      </c>
      <c r="J447" s="352" t="n">
        <v>8334</v>
      </c>
      <c r="K447" s="352" t="n">
        <v>7630</v>
      </c>
      <c r="L447" s="352" t="n"/>
      <c r="M447" s="355">
        <f>+(((J447-I447)-(K447-I447))/(K447-I447))*100</f>
        <v/>
      </c>
      <c r="N447" s="362" t="n"/>
      <c r="O447" s="358" t="n"/>
      <c r="P447" s="358" t="n"/>
      <c r="Q447" s="341" t="n"/>
      <c r="R447" s="341" t="n"/>
      <c r="S447" s="331">
        <f>+(((K447-I447)/1000)*1000)/10</f>
        <v/>
      </c>
      <c r="T447" s="332" t="n"/>
    </row>
    <row r="448" ht="15.75" customHeight="1" s="412">
      <c r="A448" s="333" t="n">
        <v>5847</v>
      </c>
      <c r="B448" s="334" t="n">
        <v>47</v>
      </c>
      <c r="C448" s="352" t="inlineStr">
        <is>
          <t>T148</t>
        </is>
      </c>
      <c r="D448" s="352" t="n"/>
      <c r="E448" s="352" t="n"/>
      <c r="F448" s="352" t="n"/>
      <c r="G448" s="352" t="n">
        <v>22</v>
      </c>
      <c r="H448" s="353" t="n">
        <v>43685</v>
      </c>
      <c r="I448" s="352" t="n">
        <v>5258</v>
      </c>
      <c r="J448" s="352" t="n">
        <v>7420</v>
      </c>
      <c r="K448" s="352" t="n">
        <v>7125</v>
      </c>
      <c r="L448" s="352" t="n">
        <v>8</v>
      </c>
      <c r="M448" s="355">
        <f>+(((J448-I448)-(K448-I448))/(K448-I448))*100</f>
        <v/>
      </c>
      <c r="N448" s="362" t="n"/>
      <c r="O448" s="357">
        <f>AVERAGE(M448:M449)</f>
        <v/>
      </c>
      <c r="P448" s="357">
        <f>_xlfn.STDEV.S(M448,M449)</f>
        <v/>
      </c>
      <c r="Q448" s="341" t="n"/>
      <c r="R448" s="341" t="n"/>
      <c r="S448" s="331">
        <f>+(((K448-I448)/1000)*1000)/10</f>
        <v/>
      </c>
      <c r="T448" s="332">
        <f>AVERAGE(S448:S449)</f>
        <v/>
      </c>
    </row>
    <row r="449" ht="15.75" customHeight="1" s="412">
      <c r="A449" s="333" t="n">
        <v>5848</v>
      </c>
      <c r="B449" s="334" t="n">
        <v>47</v>
      </c>
      <c r="C449" s="352" t="inlineStr">
        <is>
          <t>T148</t>
        </is>
      </c>
      <c r="D449" s="352" t="n"/>
      <c r="E449" s="352" t="n"/>
      <c r="F449" s="352" t="n"/>
      <c r="G449" s="352" t="n">
        <v>22</v>
      </c>
      <c r="H449" s="353" t="n">
        <v>43685</v>
      </c>
      <c r="I449" s="352" t="n">
        <v>5258</v>
      </c>
      <c r="J449" s="352" t="n">
        <v>7643</v>
      </c>
      <c r="K449" s="352" t="n">
        <v>7312</v>
      </c>
      <c r="L449" s="352" t="n"/>
      <c r="M449" s="355">
        <f>+(((J449-I449)-(K449-I449))/(K449-I449))*100</f>
        <v/>
      </c>
      <c r="N449" s="362" t="n"/>
      <c r="O449" s="358" t="n"/>
      <c r="P449" s="358" t="n"/>
      <c r="Q449" s="341" t="n"/>
      <c r="R449" s="341" t="n"/>
      <c r="S449" s="331">
        <f>+(((K449-I449)/1000)*1000)/10</f>
        <v/>
      </c>
      <c r="T449" s="332" t="n"/>
    </row>
    <row r="450" ht="15.75" customHeight="1" s="412">
      <c r="A450" s="333" t="n">
        <v>3295</v>
      </c>
      <c r="B450" s="334" t="n">
        <v>51</v>
      </c>
      <c r="C450" s="344" t="inlineStr">
        <is>
          <t>T149</t>
        </is>
      </c>
      <c r="D450" s="344" t="n"/>
      <c r="E450" s="344" t="n"/>
      <c r="F450" s="344" t="n"/>
      <c r="G450" s="344" t="n">
        <v>13</v>
      </c>
      <c r="H450" s="345" t="n">
        <v>43587</v>
      </c>
      <c r="I450" s="344" t="n">
        <v>5234</v>
      </c>
      <c r="J450" s="344" t="n">
        <v>7706</v>
      </c>
      <c r="K450" s="344" t="n">
        <v>7029</v>
      </c>
      <c r="L450" s="344" t="n">
        <v>1</v>
      </c>
      <c r="M450" s="346">
        <f>+(((J450-I450)-(K450-I450))/(K450-I450))*100</f>
        <v/>
      </c>
      <c r="N450" s="363" t="inlineStr">
        <is>
          <t>1/2</t>
        </is>
      </c>
      <c r="O450" s="348">
        <f>AVERAGE(M450:M451)</f>
        <v/>
      </c>
      <c r="P450" s="348">
        <f>_xlfn.STDEV.S(M450,M451)</f>
        <v/>
      </c>
      <c r="Q450" s="341" t="n">
        <v>2</v>
      </c>
      <c r="R450" s="341" t="n"/>
      <c r="S450" s="331">
        <f>+(((K450-I450)/1000)*1000)/10</f>
        <v/>
      </c>
      <c r="T450" s="332">
        <f>AVERAGE(S450:S451)</f>
        <v/>
      </c>
    </row>
    <row r="451" ht="15.75" customHeight="1" s="412">
      <c r="A451" s="333" t="n">
        <v>3296</v>
      </c>
      <c r="B451" s="334" t="n">
        <v>52</v>
      </c>
      <c r="C451" s="344" t="inlineStr">
        <is>
          <t>T149</t>
        </is>
      </c>
      <c r="D451" s="344" t="n"/>
      <c r="E451" s="344" t="n"/>
      <c r="F451" s="344" t="n"/>
      <c r="G451" s="344" t="n">
        <v>13</v>
      </c>
      <c r="H451" s="345" t="n">
        <v>43587</v>
      </c>
      <c r="I451" s="344" t="n">
        <v>5234</v>
      </c>
      <c r="J451" s="344" t="n">
        <v>7960</v>
      </c>
      <c r="K451" s="344" t="n">
        <v>7239</v>
      </c>
      <c r="L451" s="344" t="n"/>
      <c r="M451" s="346">
        <f>+(((J451-I451)-(K451-I451))/(K451-I451))*100</f>
        <v/>
      </c>
      <c r="N451" s="363" t="n"/>
      <c r="O451" s="350" t="n"/>
      <c r="P451" s="350" t="n"/>
      <c r="Q451" s="341" t="n"/>
      <c r="R451" s="341" t="n"/>
      <c r="S451" s="331">
        <f>+(((K451-I451)/1000)*1000)/10</f>
        <v/>
      </c>
      <c r="T451" s="332" t="n"/>
    </row>
    <row r="452" ht="15.75" customHeight="1" s="412">
      <c r="A452" s="333" t="n">
        <v>4019</v>
      </c>
      <c r="B452" s="334" t="n">
        <v>49</v>
      </c>
      <c r="C452" s="344" t="inlineStr">
        <is>
          <t>T149</t>
        </is>
      </c>
      <c r="D452" s="344" t="n"/>
      <c r="E452" s="344" t="n"/>
      <c r="F452" s="344" t="n"/>
      <c r="G452" s="344" t="n">
        <v>15</v>
      </c>
      <c r="H452" s="345" t="n">
        <v>43599</v>
      </c>
      <c r="I452" s="344" t="n">
        <v>5203</v>
      </c>
      <c r="J452" s="344" t="n">
        <v>8099</v>
      </c>
      <c r="K452" s="344" t="n">
        <v>7407</v>
      </c>
      <c r="L452" s="344" t="n"/>
      <c r="M452" s="346">
        <f>+(((J452-I452)-(K452-I452))/(K452-I452))*100</f>
        <v/>
      </c>
      <c r="N452" s="346" t="inlineStr">
        <is>
          <t>MF</t>
        </is>
      </c>
      <c r="O452" s="348">
        <f>AVERAGE(M452:M453)</f>
        <v/>
      </c>
      <c r="P452" s="348">
        <f>_xlfn.STDEV.S(M452,M453)</f>
        <v/>
      </c>
      <c r="Q452" s="341" t="n"/>
      <c r="R452" s="341" t="n"/>
      <c r="S452" s="331">
        <f>+(((K452-I452)/1000)*1000)/10</f>
        <v/>
      </c>
      <c r="T452" s="332">
        <f>AVERAGE(S452:S453)</f>
        <v/>
      </c>
    </row>
    <row r="453" ht="15.75" customHeight="1" s="412">
      <c r="A453" s="333" t="n">
        <v>4020</v>
      </c>
      <c r="B453" s="334" t="n">
        <v>50</v>
      </c>
      <c r="C453" s="344" t="inlineStr">
        <is>
          <t>T149</t>
        </is>
      </c>
      <c r="D453" s="344" t="n"/>
      <c r="E453" s="344" t="n"/>
      <c r="F453" s="344" t="n"/>
      <c r="G453" s="344" t="n">
        <v>15</v>
      </c>
      <c r="H453" s="345" t="n">
        <v>43599</v>
      </c>
      <c r="I453" s="344" t="n">
        <v>5251</v>
      </c>
      <c r="J453" s="344" t="n">
        <v>8031</v>
      </c>
      <c r="K453" s="344" t="n">
        <v>7380</v>
      </c>
      <c r="L453" s="344" t="n"/>
      <c r="M453" s="346">
        <f>+(((J453-I453)-(K453-I453))/(K453-I453))*100</f>
        <v/>
      </c>
      <c r="N453" s="346" t="n"/>
      <c r="O453" s="350" t="n"/>
      <c r="P453" s="350" t="n"/>
      <c r="Q453" s="341" t="n"/>
      <c r="R453" s="341" t="n"/>
      <c r="S453" s="331">
        <f>+(((K453-I453)/1000)*1000)/10</f>
        <v/>
      </c>
      <c r="T453" s="332" t="n"/>
    </row>
    <row r="454" ht="15.75" customHeight="1" s="412">
      <c r="A454" s="333" t="n">
        <v>4665</v>
      </c>
      <c r="B454" s="334" t="n">
        <v>49</v>
      </c>
      <c r="C454" s="344" t="inlineStr">
        <is>
          <t>T149</t>
        </is>
      </c>
      <c r="D454" s="344" t="n"/>
      <c r="E454" s="344" t="n"/>
      <c r="F454" s="344" t="n"/>
      <c r="G454" s="344" t="n">
        <v>17</v>
      </c>
      <c r="H454" s="345" t="n">
        <v>43619</v>
      </c>
      <c r="I454" s="344" t="n">
        <v>5203</v>
      </c>
      <c r="J454" s="344" t="n">
        <v>8019</v>
      </c>
      <c r="K454" s="344" t="n">
        <v>7361</v>
      </c>
      <c r="L454" s="344" t="n"/>
      <c r="M454" s="346">
        <f>+(((J454-I454)-(K454-I454))/(K454-I454))*100</f>
        <v/>
      </c>
      <c r="N454" s="363" t="n"/>
      <c r="O454" s="348">
        <f>AVERAGE(M454:M455)</f>
        <v/>
      </c>
      <c r="P454" s="348">
        <f>_xlfn.STDEV.S(M454,M455)</f>
        <v/>
      </c>
      <c r="Q454" s="341" t="n"/>
      <c r="R454" s="341" t="n"/>
      <c r="S454" s="331">
        <f>+(((K454-I454)/1000)*1000)/10</f>
        <v/>
      </c>
      <c r="T454" s="332">
        <f>AVERAGE(S454:S455)</f>
        <v/>
      </c>
    </row>
    <row r="455" ht="15.75" customHeight="1" s="412">
      <c r="A455" s="333" t="n">
        <v>4666</v>
      </c>
      <c r="B455" s="334" t="n">
        <v>50</v>
      </c>
      <c r="C455" s="344" t="inlineStr">
        <is>
          <t>T149</t>
        </is>
      </c>
      <c r="D455" s="344" t="n"/>
      <c r="E455" s="344" t="n"/>
      <c r="F455" s="344" t="n"/>
      <c r="G455" s="344" t="n">
        <v>17</v>
      </c>
      <c r="H455" s="345" t="n">
        <v>43619</v>
      </c>
      <c r="I455" s="344" t="n">
        <v>5251</v>
      </c>
      <c r="J455" s="344" t="n">
        <v>7951</v>
      </c>
      <c r="K455" s="344" t="n">
        <v>7322</v>
      </c>
      <c r="L455" s="344" t="n"/>
      <c r="M455" s="346">
        <f>+(((J455-I455)-(K455-I455))/(K455-I455))*100</f>
        <v/>
      </c>
      <c r="N455" s="363" t="n"/>
      <c r="O455" s="350" t="n"/>
      <c r="P455" s="350" t="n"/>
      <c r="Q455" s="341" t="n"/>
      <c r="R455" s="341" t="n"/>
      <c r="S455" s="331">
        <f>+(((K455-I455)/1000)*1000)/10</f>
        <v/>
      </c>
      <c r="T455" s="332" t="n"/>
    </row>
    <row r="456" ht="15.75" customHeight="1" s="412">
      <c r="A456" s="333" t="n">
        <v>5849</v>
      </c>
      <c r="B456" s="334" t="n">
        <v>48</v>
      </c>
      <c r="C456" s="344" t="inlineStr">
        <is>
          <t>T149</t>
        </is>
      </c>
      <c r="D456" s="344" t="n"/>
      <c r="E456" s="344" t="n"/>
      <c r="F456" s="344" t="n"/>
      <c r="G456" s="344" t="n">
        <v>22</v>
      </c>
      <c r="H456" s="345" t="n">
        <v>43685</v>
      </c>
      <c r="I456" s="344" t="n">
        <v>5245</v>
      </c>
      <c r="J456" s="344" t="n">
        <v>7429</v>
      </c>
      <c r="K456" s="344" t="n">
        <v>7134</v>
      </c>
      <c r="L456" s="344" t="n">
        <v>9</v>
      </c>
      <c r="M456" s="346">
        <f>+(((J456-I456)-(K456-I456))/(K456-I456))*100</f>
        <v/>
      </c>
      <c r="N456" s="363" t="n"/>
      <c r="O456" s="348">
        <f>AVERAGE(M456:M457)</f>
        <v/>
      </c>
      <c r="P456" s="348">
        <f>_xlfn.STDEV.S(M456,M457)</f>
        <v/>
      </c>
      <c r="Q456" s="341" t="n"/>
      <c r="R456" s="341" t="n"/>
      <c r="S456" s="331">
        <f>+(((K456-I456)/1000)*1000)/10</f>
        <v/>
      </c>
      <c r="T456" s="332">
        <f>AVERAGE(S456:S457)</f>
        <v/>
      </c>
    </row>
    <row r="457" ht="15.75" customHeight="1" s="412">
      <c r="A457" s="333" t="n">
        <v>5850</v>
      </c>
      <c r="B457" s="334" t="n">
        <v>48</v>
      </c>
      <c r="C457" s="344" t="inlineStr">
        <is>
          <t>T149</t>
        </is>
      </c>
      <c r="D457" s="344" t="n"/>
      <c r="E457" s="344" t="n"/>
      <c r="F457" s="344" t="n"/>
      <c r="G457" s="344" t="n">
        <v>22</v>
      </c>
      <c r="H457" s="345" t="n">
        <v>43685</v>
      </c>
      <c r="I457" s="344" t="n">
        <v>5245</v>
      </c>
      <c r="J457" s="344" t="n">
        <v>7409</v>
      </c>
      <c r="K457" s="344" t="n">
        <v>7107</v>
      </c>
      <c r="L457" s="344" t="n"/>
      <c r="M457" s="346">
        <f>+(((J457-I457)-(K457-I457))/(K457-I457))*100</f>
        <v/>
      </c>
      <c r="N457" s="363" t="n"/>
      <c r="O457" s="350" t="n"/>
      <c r="P457" s="350" t="n"/>
      <c r="Q457" s="341" t="n"/>
      <c r="R457" s="341" t="n"/>
      <c r="S457" s="331">
        <f>+(((K457-I457)/1000)*1000)/10</f>
        <v/>
      </c>
      <c r="T457" s="332" t="n"/>
    </row>
    <row r="458" ht="15.75" customHeight="1" s="412">
      <c r="A458" s="333" t="n">
        <v>2933</v>
      </c>
      <c r="B458" s="334" t="n">
        <v>17</v>
      </c>
      <c r="C458" s="344" t="inlineStr">
        <is>
          <t>T150</t>
        </is>
      </c>
      <c r="D458" s="344" t="n"/>
      <c r="E458" s="344" t="n"/>
      <c r="F458" s="344" t="n"/>
      <c r="G458" s="344" t="n">
        <v>11</v>
      </c>
      <c r="H458" s="345" t="n">
        <v>43571</v>
      </c>
      <c r="I458" s="361" t="n">
        <v>5275</v>
      </c>
      <c r="J458" s="344" t="n">
        <v>7429</v>
      </c>
      <c r="K458" s="344" t="n">
        <v>6792</v>
      </c>
      <c r="L458" s="344" t="n">
        <v>2</v>
      </c>
      <c r="M458" s="346">
        <f>+(((J458-I458)-(K458-I458))/(K458-I458))*100</f>
        <v/>
      </c>
      <c r="N458" s="363" t="inlineStr">
        <is>
          <t>MF</t>
        </is>
      </c>
      <c r="O458" s="348">
        <f>AVERAGE(M458:M459)</f>
        <v/>
      </c>
      <c r="P458" s="348">
        <f>_xlfn.STDEV.S(M458,M459)</f>
        <v/>
      </c>
      <c r="Q458" s="341" t="n">
        <v>2</v>
      </c>
      <c r="R458" s="341" t="n"/>
      <c r="S458" s="331">
        <f>+(((K458-I458)/1000)*1000)/10</f>
        <v/>
      </c>
      <c r="T458" s="332">
        <f>AVERAGE(S458:S459)</f>
        <v/>
      </c>
    </row>
    <row r="459" ht="15.75" customHeight="1" s="412">
      <c r="A459" s="333" t="n">
        <v>2934</v>
      </c>
      <c r="B459" s="334" t="n">
        <v>18</v>
      </c>
      <c r="C459" s="344" t="inlineStr">
        <is>
          <t>T150</t>
        </is>
      </c>
      <c r="D459" s="344" t="n"/>
      <c r="E459" s="344" t="n"/>
      <c r="F459" s="344" t="n"/>
      <c r="G459" s="344" t="n">
        <v>11</v>
      </c>
      <c r="H459" s="345" t="n">
        <v>43571</v>
      </c>
      <c r="I459" s="361" t="n">
        <v>5205</v>
      </c>
      <c r="J459" s="344" t="n">
        <v>7493</v>
      </c>
      <c r="K459" s="344" t="n">
        <v>6816</v>
      </c>
      <c r="L459" s="344" t="n"/>
      <c r="M459" s="346">
        <f>+(((J459-I459)-(K459-I459))/(K459-I459))*100</f>
        <v/>
      </c>
      <c r="N459" s="363" t="n"/>
      <c r="O459" s="350" t="n"/>
      <c r="P459" s="350" t="n"/>
      <c r="Q459" s="341" t="n"/>
      <c r="R459" s="341" t="n"/>
      <c r="S459" s="331">
        <f>+(((K459-I459)/1000)*1000)/10</f>
        <v/>
      </c>
      <c r="T459" s="332" t="n"/>
    </row>
    <row r="460" ht="15.75" customHeight="1" s="412">
      <c r="A460" s="333" t="n">
        <v>3673</v>
      </c>
      <c r="B460" s="334" t="n">
        <v>95</v>
      </c>
      <c r="C460" s="344" t="inlineStr">
        <is>
          <t>T150</t>
        </is>
      </c>
      <c r="D460" s="344" t="n"/>
      <c r="E460" s="344" t="n"/>
      <c r="F460" s="344" t="n"/>
      <c r="G460" s="344" t="n">
        <v>14</v>
      </c>
      <c r="H460" s="345" t="n">
        <v>43591</v>
      </c>
      <c r="I460" s="344" t="n">
        <v>5232</v>
      </c>
      <c r="J460" s="361" t="n">
        <v>7858</v>
      </c>
      <c r="K460" s="344" t="n">
        <v>7337</v>
      </c>
      <c r="L460" s="344" t="n"/>
      <c r="M460" s="346">
        <f>+(((J460-I460)-(K460-I460))/(K460-I460))*100</f>
        <v/>
      </c>
      <c r="N460" s="363" t="inlineStr">
        <is>
          <t>MF</t>
        </is>
      </c>
      <c r="O460" s="348">
        <f>AVERAGE(M460:M461)</f>
        <v/>
      </c>
      <c r="P460" s="348">
        <f>_xlfn.STDEV.S(M460,M461)</f>
        <v/>
      </c>
      <c r="Q460" s="341" t="n"/>
      <c r="R460" s="341" t="n"/>
      <c r="S460" s="331">
        <f>+(((K460-I460)/1000)*1000)/10</f>
        <v/>
      </c>
      <c r="T460" s="332">
        <f>AVERAGE(S460:S461)</f>
        <v/>
      </c>
    </row>
    <row r="461" ht="15.75" customHeight="1" s="412">
      <c r="A461" s="333" t="n">
        <v>3674</v>
      </c>
      <c r="B461" s="334" t="n">
        <v>96</v>
      </c>
      <c r="C461" s="344" t="inlineStr">
        <is>
          <t>T150</t>
        </is>
      </c>
      <c r="D461" s="344" t="n"/>
      <c r="E461" s="344" t="n"/>
      <c r="F461" s="344" t="n"/>
      <c r="G461" s="344" t="n">
        <v>14</v>
      </c>
      <c r="H461" s="345" t="n">
        <v>43591</v>
      </c>
      <c r="I461" s="344" t="n">
        <v>5242</v>
      </c>
      <c r="J461" s="361" t="n">
        <v>8163</v>
      </c>
      <c r="K461" s="344" t="n">
        <v>7587</v>
      </c>
      <c r="L461" s="344" t="n"/>
      <c r="M461" s="346">
        <f>+(((J461-I461)-(K461-I461))/(K461-I461))*100</f>
        <v/>
      </c>
      <c r="N461" s="363" t="n"/>
      <c r="O461" s="350" t="n"/>
      <c r="P461" s="350" t="n"/>
      <c r="Q461" s="341" t="n"/>
      <c r="R461" s="341" t="n"/>
      <c r="S461" s="331">
        <f>+(((K461-I461)/1000)*1000)/10</f>
        <v/>
      </c>
      <c r="T461" s="332" t="n"/>
    </row>
    <row r="462" ht="15.75" customHeight="1" s="412">
      <c r="A462" s="333" t="n">
        <v>4339</v>
      </c>
      <c r="B462" s="334" t="n">
        <v>45</v>
      </c>
      <c r="C462" s="344" t="inlineStr">
        <is>
          <t>T150</t>
        </is>
      </c>
      <c r="D462" s="344" t="n"/>
      <c r="E462" s="344" t="n"/>
      <c r="F462" s="344" t="n"/>
      <c r="G462" s="344" t="n">
        <v>16</v>
      </c>
      <c r="H462" s="345" t="n">
        <v>43607</v>
      </c>
      <c r="I462" s="344" t="n">
        <v>5211</v>
      </c>
      <c r="J462" s="344" t="n">
        <v>8056</v>
      </c>
      <c r="K462" s="344" t="n">
        <v>7393</v>
      </c>
      <c r="L462" s="344" t="n">
        <v>2</v>
      </c>
      <c r="M462" s="346">
        <f>+(((J462-I462)-(K462-I462))/(K462-I462))*100</f>
        <v/>
      </c>
      <c r="N462" s="363" t="n"/>
      <c r="O462" s="348">
        <f>AVERAGE(M462:M463)</f>
        <v/>
      </c>
      <c r="P462" s="348">
        <f>_xlfn.STDEV.S(M462,M463)</f>
        <v/>
      </c>
      <c r="Q462" s="341" t="n"/>
      <c r="R462" s="341" t="n"/>
      <c r="S462" s="331">
        <f>+(((K462-I462)/1000)*1000)/10</f>
        <v/>
      </c>
      <c r="T462" s="332">
        <f>AVERAGE(S462:S463)</f>
        <v/>
      </c>
    </row>
    <row r="463" ht="15.75" customHeight="1" s="412">
      <c r="A463" s="333" t="n">
        <v>4340</v>
      </c>
      <c r="B463" s="334" t="n">
        <v>46</v>
      </c>
      <c r="C463" s="344" t="inlineStr">
        <is>
          <t>T150</t>
        </is>
      </c>
      <c r="D463" s="344" t="n"/>
      <c r="E463" s="344" t="n"/>
      <c r="F463" s="344" t="n"/>
      <c r="G463" s="344" t="n">
        <v>16</v>
      </c>
      <c r="H463" s="345" t="n">
        <v>43607</v>
      </c>
      <c r="I463" s="344" t="n">
        <v>5260</v>
      </c>
      <c r="J463" s="344" t="n">
        <v>8304</v>
      </c>
      <c r="K463" s="344" t="n">
        <v>7561</v>
      </c>
      <c r="L463" s="344" t="n"/>
      <c r="M463" s="346">
        <f>+(((J463-I463)-(K463-I463))/(K463-I463))*100</f>
        <v/>
      </c>
      <c r="N463" s="363" t="n"/>
      <c r="O463" s="350" t="n"/>
      <c r="P463" s="350" t="n"/>
      <c r="Q463" s="341" t="n"/>
      <c r="R463" s="341" t="n"/>
      <c r="S463" s="331">
        <f>+(((K463-I463)/1000)*1000)/10</f>
        <v/>
      </c>
      <c r="T463" s="332" t="n"/>
    </row>
    <row r="464" ht="15.75" customHeight="1" s="412">
      <c r="A464" s="333" t="n">
        <v>4985</v>
      </c>
      <c r="B464" s="334" t="n">
        <v>45</v>
      </c>
      <c r="C464" s="344" t="inlineStr">
        <is>
          <t>T150</t>
        </is>
      </c>
      <c r="D464" s="344" t="n"/>
      <c r="E464" s="344" t="n"/>
      <c r="F464" s="344" t="n"/>
      <c r="G464" s="344" t="n">
        <v>18</v>
      </c>
      <c r="H464" s="345" t="n">
        <v>43626</v>
      </c>
      <c r="I464" s="344" t="n">
        <v>5211</v>
      </c>
      <c r="J464" s="344" t="n">
        <v>8176</v>
      </c>
      <c r="K464" s="344" t="n">
        <v>7644</v>
      </c>
      <c r="L464" s="344" t="n">
        <v>7</v>
      </c>
      <c r="M464" s="346">
        <f>+(((J464-I464)-(K464-I464))/(K464-I464))*100</f>
        <v/>
      </c>
      <c r="N464" s="363" t="n"/>
      <c r="O464" s="348">
        <f>AVERAGE(M464:M465)</f>
        <v/>
      </c>
      <c r="P464" s="348">
        <f>_xlfn.STDEV.S(M464,M465)</f>
        <v/>
      </c>
      <c r="Q464" s="341" t="n"/>
      <c r="R464" s="341" t="n"/>
      <c r="S464" s="331">
        <f>+(((K464-I464)/1000)*1000)/10</f>
        <v/>
      </c>
      <c r="T464" s="332">
        <f>AVERAGE(S464:S465)</f>
        <v/>
      </c>
    </row>
    <row r="465" ht="15.75" customHeight="1" s="412">
      <c r="A465" s="333" t="n">
        <v>4986</v>
      </c>
      <c r="B465" s="334" t="n">
        <v>46</v>
      </c>
      <c r="C465" s="344" t="inlineStr">
        <is>
          <t>T150</t>
        </is>
      </c>
      <c r="D465" s="344" t="n"/>
      <c r="E465" s="344" t="n"/>
      <c r="F465" s="344" t="n"/>
      <c r="G465" s="344" t="n">
        <v>18</v>
      </c>
      <c r="H465" s="345" t="n">
        <v>43626</v>
      </c>
      <c r="I465" s="344" t="n">
        <v>5260</v>
      </c>
      <c r="J465" s="344" t="n">
        <v>8138</v>
      </c>
      <c r="K465" s="344" t="n">
        <v>7629</v>
      </c>
      <c r="L465" s="344" t="n"/>
      <c r="M465" s="346">
        <f>+(((J465-I465)-(K465-I465))/(K465-I465))*100</f>
        <v/>
      </c>
      <c r="N465" s="363" t="n"/>
      <c r="O465" s="350" t="n"/>
      <c r="P465" s="350" t="n"/>
      <c r="Q465" s="341" t="n"/>
      <c r="R465" s="341" t="n"/>
      <c r="S465" s="331">
        <f>+(((K465-I465)/1000)*1000)/10</f>
        <v/>
      </c>
      <c r="T465" s="332" t="n"/>
    </row>
    <row r="466" ht="15.75" customHeight="1" s="412">
      <c r="A466" s="333" t="n">
        <v>5573</v>
      </c>
      <c r="B466" s="334" t="n">
        <v>17</v>
      </c>
      <c r="C466" s="344" t="inlineStr">
        <is>
          <t>T150</t>
        </is>
      </c>
      <c r="D466" s="344" t="n"/>
      <c r="E466" s="344" t="n"/>
      <c r="F466" s="344" t="n"/>
      <c r="G466" s="344" t="n">
        <v>21</v>
      </c>
      <c r="H466" s="345" t="n">
        <v>43657</v>
      </c>
      <c r="I466" s="344" t="n">
        <v>5275</v>
      </c>
      <c r="J466" s="344" t="n">
        <v>8265</v>
      </c>
      <c r="K466" s="344" t="n">
        <v>7757</v>
      </c>
      <c r="L466" s="344" t="n">
        <v>7</v>
      </c>
      <c r="M466" s="346">
        <f>+(((J466-I466)-(K466-I466))/(K466-I466))*100</f>
        <v/>
      </c>
      <c r="N466" s="363" t="n"/>
      <c r="O466" s="348">
        <f>AVERAGE(M466:M467)</f>
        <v/>
      </c>
      <c r="P466" s="348">
        <f>_xlfn.STDEV.S(M466,M467)</f>
        <v/>
      </c>
      <c r="Q466" s="341" t="n"/>
      <c r="R466" s="341" t="n"/>
      <c r="S466" s="331">
        <f>+(((K466-I466)/1000)*1000)/10</f>
        <v/>
      </c>
      <c r="T466" s="332">
        <f>AVERAGE(S466:S467)</f>
        <v/>
      </c>
    </row>
    <row r="467" ht="15.75" customHeight="1" s="412">
      <c r="A467" s="333" t="n">
        <v>5574</v>
      </c>
      <c r="B467" s="334" t="n">
        <v>18</v>
      </c>
      <c r="C467" s="344" t="inlineStr">
        <is>
          <t>T150</t>
        </is>
      </c>
      <c r="D467" s="344" t="n"/>
      <c r="E467" s="344" t="n"/>
      <c r="F467" s="344" t="n"/>
      <c r="G467" s="344" t="n">
        <v>21</v>
      </c>
      <c r="H467" s="345" t="n">
        <v>43657</v>
      </c>
      <c r="I467" s="344" t="n">
        <v>5205</v>
      </c>
      <c r="J467" s="344" t="n">
        <v>8335</v>
      </c>
      <c r="K467" s="344" t="n">
        <v>7807</v>
      </c>
      <c r="L467" s="344" t="n"/>
      <c r="M467" s="346">
        <f>+(((J467-I467)-(K467-I467))/(K467-I467))*100</f>
        <v/>
      </c>
      <c r="N467" s="363" t="n"/>
      <c r="O467" s="350" t="n"/>
      <c r="P467" s="350" t="n"/>
      <c r="Q467" s="341" t="n"/>
      <c r="R467" s="341" t="n"/>
      <c r="S467" s="331">
        <f>+(((K467-I467)/1000)*1000)/10</f>
        <v/>
      </c>
      <c r="T467" s="332" t="n"/>
    </row>
    <row r="468" ht="15.75" customHeight="1" s="412">
      <c r="A468" s="333" t="n">
        <v>5851</v>
      </c>
      <c r="B468" s="334" t="n">
        <v>49</v>
      </c>
      <c r="C468" s="344" t="inlineStr">
        <is>
          <t>T150</t>
        </is>
      </c>
      <c r="D468" s="344" t="n"/>
      <c r="E468" s="344" t="n"/>
      <c r="F468" s="344" t="n"/>
      <c r="G468" s="344" t="n">
        <v>22</v>
      </c>
      <c r="H468" s="345" t="n">
        <v>43685</v>
      </c>
      <c r="I468" s="344" t="n">
        <v>5203</v>
      </c>
      <c r="J468" s="344" t="n">
        <v>7644</v>
      </c>
      <c r="K468" s="344" t="n">
        <v>7311</v>
      </c>
      <c r="L468" s="344" t="n">
        <v>6</v>
      </c>
      <c r="M468" s="346">
        <f>+(((J468-I468)-(K468-I468))/(K468-I468))*100</f>
        <v/>
      </c>
      <c r="N468" s="363" t="n"/>
      <c r="O468" s="348">
        <f>AVERAGE(M468:M469)</f>
        <v/>
      </c>
      <c r="P468" s="348">
        <f>_xlfn.STDEV.S(M468,M469)</f>
        <v/>
      </c>
      <c r="Q468" s="341" t="n"/>
      <c r="R468" s="341" t="n"/>
      <c r="S468" s="331">
        <f>+(((K468-I468)/1000)*1000)/10</f>
        <v/>
      </c>
      <c r="T468" s="332">
        <f>AVERAGE(S468:S469)</f>
        <v/>
      </c>
    </row>
    <row r="469" ht="15.75" customHeight="1" s="412">
      <c r="A469" s="333" t="n">
        <v>5852</v>
      </c>
      <c r="B469" s="334" t="n">
        <v>49</v>
      </c>
      <c r="C469" s="344" t="inlineStr">
        <is>
          <t>T150</t>
        </is>
      </c>
      <c r="D469" s="344" t="n"/>
      <c r="E469" s="344" t="n"/>
      <c r="F469" s="344" t="n"/>
      <c r="G469" s="344" t="n">
        <v>22</v>
      </c>
      <c r="H469" s="345" t="n">
        <v>43685</v>
      </c>
      <c r="I469" s="344" t="n">
        <v>5203</v>
      </c>
      <c r="J469" s="344" t="n">
        <v>7813</v>
      </c>
      <c r="K469" s="344" t="n">
        <v>7460</v>
      </c>
      <c r="L469" s="344" t="n"/>
      <c r="M469" s="346">
        <f>+(((J469-I469)-(K469-I469))/(K469-I469))*100</f>
        <v/>
      </c>
      <c r="N469" s="363" t="n"/>
      <c r="O469" s="350" t="n"/>
      <c r="P469" s="350" t="n"/>
      <c r="Q469" s="341" t="n"/>
      <c r="R469" s="341" t="n"/>
      <c r="S469" s="331">
        <f>+(((K469-I469)/1000)*1000)/10</f>
        <v/>
      </c>
      <c r="T469" s="332" t="n"/>
    </row>
    <row r="470" ht="15.75" customHeight="1" s="412">
      <c r="A470" s="333" t="n">
        <v>3675</v>
      </c>
      <c r="B470" s="334" t="n">
        <v>97</v>
      </c>
      <c r="C470" s="352" t="inlineStr">
        <is>
          <t>T151</t>
        </is>
      </c>
      <c r="D470" s="352" t="n"/>
      <c r="E470" s="352" t="n"/>
      <c r="F470" s="352" t="n"/>
      <c r="G470" s="352" t="n">
        <v>14</v>
      </c>
      <c r="H470" s="353" t="n">
        <v>43591</v>
      </c>
      <c r="I470" s="352" t="n">
        <v>5287</v>
      </c>
      <c r="J470" s="354" t="n">
        <v>9002</v>
      </c>
      <c r="K470" s="352" t="n">
        <v>7578</v>
      </c>
      <c r="L470" s="352" t="n">
        <v>2</v>
      </c>
      <c r="M470" s="355">
        <f>+(((J470-I470)-(K470-I470))/(K470-I470))*100</f>
        <v/>
      </c>
      <c r="N470" s="362" t="inlineStr">
        <is>
          <t>1/4</t>
        </is>
      </c>
      <c r="O470" s="357">
        <f>AVERAGE(M470:M471)</f>
        <v/>
      </c>
      <c r="P470" s="357">
        <f>_xlfn.STDEV.S(M470,M471)</f>
        <v/>
      </c>
      <c r="Q470" s="341" t="n">
        <v>2</v>
      </c>
      <c r="R470" s="341" t="n"/>
      <c r="S470" s="331">
        <f>+(((K470-I470)/1000)*1000)/10</f>
        <v/>
      </c>
      <c r="T470" s="332">
        <f>AVERAGE(S470:S471)</f>
        <v/>
      </c>
    </row>
    <row r="471" ht="15.75" customHeight="1" s="412">
      <c r="A471" s="333" t="n">
        <v>3676</v>
      </c>
      <c r="B471" s="334" t="n">
        <v>98</v>
      </c>
      <c r="C471" s="352" t="inlineStr">
        <is>
          <t>T151</t>
        </is>
      </c>
      <c r="D471" s="352" t="n"/>
      <c r="E471" s="352" t="n"/>
      <c r="F471" s="352" t="n"/>
      <c r="G471" s="352" t="n">
        <v>14</v>
      </c>
      <c r="H471" s="353" t="n">
        <v>43591</v>
      </c>
      <c r="I471" s="352" t="n">
        <v>5252</v>
      </c>
      <c r="J471" s="354" t="n">
        <v>8619</v>
      </c>
      <c r="K471" s="352" t="n">
        <v>7320</v>
      </c>
      <c r="L471" s="352" t="n"/>
      <c r="M471" s="355">
        <f>+(((J471-I471)-(K471-I471))/(K471-I471))*100</f>
        <v/>
      </c>
      <c r="N471" s="362" t="n"/>
      <c r="O471" s="358" t="n"/>
      <c r="P471" s="358" t="n"/>
      <c r="Q471" s="341" t="n"/>
      <c r="R471" s="341" t="n"/>
      <c r="S471" s="331">
        <f>+(((K471-I471)/1000)*1000)/10</f>
        <v/>
      </c>
      <c r="T471" s="332" t="n"/>
    </row>
    <row r="472" ht="15.75" customHeight="1" s="412">
      <c r="A472" s="333" t="n">
        <v>4341</v>
      </c>
      <c r="B472" s="334" t="n">
        <v>47</v>
      </c>
      <c r="C472" s="352" t="inlineStr">
        <is>
          <t>T151</t>
        </is>
      </c>
      <c r="D472" s="352" t="n"/>
      <c r="E472" s="352" t="n"/>
      <c r="F472" s="352" t="n"/>
      <c r="G472" s="352" t="n">
        <v>16</v>
      </c>
      <c r="H472" s="353" t="n">
        <v>43607</v>
      </c>
      <c r="I472" s="352" t="n">
        <v>5258</v>
      </c>
      <c r="J472" s="352" t="n">
        <v>7683</v>
      </c>
      <c r="K472" s="352" t="n">
        <v>7037</v>
      </c>
      <c r="L472" s="352" t="n">
        <v>2</v>
      </c>
      <c r="M472" s="355">
        <f>+(((J472-I472)-(K472-I472))/(K472-I472))*100</f>
        <v/>
      </c>
      <c r="N472" s="362" t="inlineStr">
        <is>
          <t>MF</t>
        </is>
      </c>
      <c r="O472" s="357">
        <f>AVERAGE(M472:M473)</f>
        <v/>
      </c>
      <c r="P472" s="357">
        <f>_xlfn.STDEV.S(M472,M473)</f>
        <v/>
      </c>
      <c r="Q472" s="341" t="n"/>
      <c r="R472" s="341" t="n"/>
      <c r="S472" s="331">
        <f>+(((K472-I472)/1000)*1000)/10</f>
        <v/>
      </c>
      <c r="T472" s="332">
        <f>AVERAGE(S472:S473)</f>
        <v/>
      </c>
    </row>
    <row r="473" ht="15.75" customHeight="1" s="412">
      <c r="A473" s="333" t="n">
        <v>4342</v>
      </c>
      <c r="B473" s="334" t="n">
        <v>48</v>
      </c>
      <c r="C473" s="352" t="inlineStr">
        <is>
          <t>T151</t>
        </is>
      </c>
      <c r="D473" s="352" t="n"/>
      <c r="E473" s="352" t="n"/>
      <c r="F473" s="352" t="n"/>
      <c r="G473" s="352" t="n">
        <v>16</v>
      </c>
      <c r="H473" s="353" t="n">
        <v>43607</v>
      </c>
      <c r="I473" s="352" t="n">
        <v>5245</v>
      </c>
      <c r="J473" s="352" t="n">
        <v>7886</v>
      </c>
      <c r="K473" s="352" t="n">
        <v>7192</v>
      </c>
      <c r="L473" s="352" t="n"/>
      <c r="M473" s="355">
        <f>+(((J473-I473)-(K473-I473))/(K473-I473))*100</f>
        <v/>
      </c>
      <c r="N473" s="362" t="n"/>
      <c r="O473" s="358" t="n"/>
      <c r="P473" s="358" t="n"/>
      <c r="Q473" s="341" t="n"/>
      <c r="R473" s="341" t="n"/>
      <c r="S473" s="331">
        <f>+(((K473-I473)/1000)*1000)/10</f>
        <v/>
      </c>
      <c r="T473" s="332" t="n"/>
    </row>
    <row r="474" ht="15.75" customHeight="1" s="412">
      <c r="A474" s="333" t="n">
        <v>4987</v>
      </c>
      <c r="B474" s="334" t="n">
        <v>47</v>
      </c>
      <c r="C474" s="352" t="inlineStr">
        <is>
          <t>T151</t>
        </is>
      </c>
      <c r="D474" s="352" t="n"/>
      <c r="E474" s="352" t="n"/>
      <c r="F474" s="352" t="n"/>
      <c r="G474" s="352" t="n">
        <v>18</v>
      </c>
      <c r="H474" s="353" t="n">
        <v>43626</v>
      </c>
      <c r="I474" s="352" t="n">
        <v>5258</v>
      </c>
      <c r="J474" s="352" t="n">
        <v>7410</v>
      </c>
      <c r="K474" s="352" t="n">
        <v>6967</v>
      </c>
      <c r="L474" s="352" t="n">
        <v>7</v>
      </c>
      <c r="M474" s="355">
        <f>+(((J474-I474)-(K474-I474))/(K474-I474))*100</f>
        <v/>
      </c>
      <c r="N474" s="362" t="n"/>
      <c r="O474" s="357">
        <f>AVERAGE(M474:M475)</f>
        <v/>
      </c>
      <c r="P474" s="357">
        <f>_xlfn.STDEV.S(M474,M475)</f>
        <v/>
      </c>
      <c r="Q474" s="341" t="n"/>
      <c r="R474" s="341" t="n"/>
      <c r="S474" s="331">
        <f>+(((K474-I474)/1000)*1000)/10</f>
        <v/>
      </c>
      <c r="T474" s="332">
        <f>AVERAGE(S474:S475)</f>
        <v/>
      </c>
    </row>
    <row r="475" ht="15.75" customHeight="1" s="412">
      <c r="A475" s="333" t="n">
        <v>4988</v>
      </c>
      <c r="B475" s="334" t="n">
        <v>48</v>
      </c>
      <c r="C475" s="352" t="inlineStr">
        <is>
          <t>T151</t>
        </is>
      </c>
      <c r="D475" s="352" t="n"/>
      <c r="E475" s="352" t="n"/>
      <c r="F475" s="352" t="n"/>
      <c r="G475" s="352" t="n">
        <v>18</v>
      </c>
      <c r="H475" s="353" t="n">
        <v>43626</v>
      </c>
      <c r="I475" s="352" t="n">
        <v>5245</v>
      </c>
      <c r="J475" s="352" t="n">
        <v>7314</v>
      </c>
      <c r="K475" s="352" t="n">
        <v>6876</v>
      </c>
      <c r="L475" s="352" t="n"/>
      <c r="M475" s="355">
        <f>+(((J475-I475)-(K475-I475))/(K475-I475))*100</f>
        <v/>
      </c>
      <c r="N475" s="362" t="n"/>
      <c r="O475" s="358" t="n"/>
      <c r="P475" s="358" t="n"/>
      <c r="Q475" s="341" t="n"/>
      <c r="R475" s="341" t="n"/>
      <c r="S475" s="331">
        <f>+(((K475-I475)/1000)*1000)/10</f>
        <v/>
      </c>
      <c r="T475" s="332" t="n"/>
    </row>
    <row r="476" ht="15.75" customHeight="1" s="412">
      <c r="A476" s="333" t="n">
        <v>5575</v>
      </c>
      <c r="B476" s="334" t="n">
        <v>19</v>
      </c>
      <c r="C476" s="352" t="inlineStr">
        <is>
          <t>T151</t>
        </is>
      </c>
      <c r="D476" s="352" t="n"/>
      <c r="E476" s="352" t="n"/>
      <c r="F476" s="352" t="n"/>
      <c r="G476" s="352" t="n">
        <v>21</v>
      </c>
      <c r="H476" s="353" t="n">
        <v>43657</v>
      </c>
      <c r="I476" s="352" t="n">
        <v>5229</v>
      </c>
      <c r="J476" s="352" t="n">
        <v>7429</v>
      </c>
      <c r="K476" s="352" t="n">
        <v>7050</v>
      </c>
      <c r="L476" s="352" t="n">
        <v>7</v>
      </c>
      <c r="M476" s="355">
        <f>+(((J476-I476)-(K476-I476))/(K476-I476))*100</f>
        <v/>
      </c>
      <c r="N476" s="362" t="n"/>
      <c r="O476" s="357">
        <f>AVERAGE(M476:M477)</f>
        <v/>
      </c>
      <c r="P476" s="357">
        <f>_xlfn.STDEV.S(M476,M477)</f>
        <v/>
      </c>
      <c r="Q476" s="341" t="n"/>
      <c r="R476" s="341" t="n"/>
      <c r="S476" s="331">
        <f>+(((K476-I476)/1000)*1000)/10</f>
        <v/>
      </c>
      <c r="T476" s="332">
        <f>AVERAGE(S476:S477)</f>
        <v/>
      </c>
    </row>
    <row r="477" ht="15.75" customHeight="1" s="412">
      <c r="A477" s="333" t="n">
        <v>5576</v>
      </c>
      <c r="B477" s="334" t="n">
        <v>20</v>
      </c>
      <c r="C477" s="352" t="inlineStr">
        <is>
          <t>T151</t>
        </is>
      </c>
      <c r="D477" s="352" t="n"/>
      <c r="E477" s="352" t="n"/>
      <c r="F477" s="352" t="n"/>
      <c r="G477" s="352" t="n">
        <v>21</v>
      </c>
      <c r="H477" s="353" t="n">
        <v>43657</v>
      </c>
      <c r="I477" s="352" t="n">
        <v>5190</v>
      </c>
      <c r="J477" s="352" t="n">
        <v>7509</v>
      </c>
      <c r="K477" s="352" t="n">
        <v>7094</v>
      </c>
      <c r="L477" s="352" t="n"/>
      <c r="M477" s="355">
        <f>+(((J477-I477)-(K477-I477))/(K477-I477))*100</f>
        <v/>
      </c>
      <c r="N477" s="362" t="n"/>
      <c r="O477" s="358" t="n"/>
      <c r="P477" s="358" t="n"/>
      <c r="Q477" s="341" t="n"/>
      <c r="R477" s="341" t="n"/>
      <c r="S477" s="331">
        <f>+(((K477-I477)/1000)*1000)/10</f>
        <v/>
      </c>
      <c r="T477" s="332" t="n"/>
    </row>
    <row r="478" ht="15.75" customHeight="1" s="412">
      <c r="A478" s="333" t="n">
        <v>5853</v>
      </c>
      <c r="B478" s="334" t="n">
        <v>50</v>
      </c>
      <c r="C478" s="352" t="inlineStr">
        <is>
          <t>T151</t>
        </is>
      </c>
      <c r="D478" s="352" t="n"/>
      <c r="E478" s="352" t="n"/>
      <c r="F478" s="352" t="n"/>
      <c r="G478" s="352" t="n">
        <v>22</v>
      </c>
      <c r="H478" s="353" t="n">
        <v>43685</v>
      </c>
      <c r="I478" s="352" t="n">
        <v>5251</v>
      </c>
      <c r="J478" s="352" t="n">
        <v>7891</v>
      </c>
      <c r="K478" s="352" t="n">
        <v>7534</v>
      </c>
      <c r="L478" s="352" t="n">
        <v>7</v>
      </c>
      <c r="M478" s="355">
        <f>+(((J478-I478)-(K478-I478))/(K478-I478))*100</f>
        <v/>
      </c>
      <c r="N478" s="362" t="n"/>
      <c r="O478" s="357">
        <f>AVERAGE(M478:M479)</f>
        <v/>
      </c>
      <c r="P478" s="357">
        <f>_xlfn.STDEV.S(M478,M479)</f>
        <v/>
      </c>
      <c r="Q478" s="341" t="n"/>
      <c r="R478" s="341" t="n"/>
      <c r="S478" s="331">
        <f>+(((K478-I478)/1000)*1000)/10</f>
        <v/>
      </c>
      <c r="T478" s="332">
        <f>AVERAGE(S478:S479)</f>
        <v/>
      </c>
    </row>
    <row r="479" ht="15.75" customHeight="1" s="412">
      <c r="A479" s="333" t="n">
        <v>5854</v>
      </c>
      <c r="B479" s="334" t="n">
        <v>50</v>
      </c>
      <c r="C479" s="352" t="inlineStr">
        <is>
          <t>T151</t>
        </is>
      </c>
      <c r="D479" s="352" t="n"/>
      <c r="E479" s="352" t="n"/>
      <c r="F479" s="352" t="n"/>
      <c r="G479" s="352" t="n">
        <v>22</v>
      </c>
      <c r="H479" s="353" t="n">
        <v>43685</v>
      </c>
      <c r="I479" s="352" t="n">
        <v>5251</v>
      </c>
      <c r="J479" s="352" t="n">
        <v>7672</v>
      </c>
      <c r="K479" s="352" t="n">
        <v>7343</v>
      </c>
      <c r="L479" s="352" t="n"/>
      <c r="M479" s="355">
        <f>+(((J479-I479)-(K479-I479))/(K479-I479))*100</f>
        <v/>
      </c>
      <c r="N479" s="362" t="n"/>
      <c r="O479" s="358" t="n"/>
      <c r="P479" s="358" t="n"/>
      <c r="Q479" s="341" t="n"/>
      <c r="R479" s="341" t="n"/>
      <c r="S479" s="331">
        <f>+(((K479-I479)/1000)*1000)/10</f>
        <v/>
      </c>
      <c r="T479" s="332" t="n"/>
    </row>
    <row r="480" ht="15.75" customHeight="1" s="412">
      <c r="A480" s="333" t="n">
        <v>3297</v>
      </c>
      <c r="B480" s="334" t="n">
        <v>53</v>
      </c>
      <c r="C480" s="344" t="inlineStr">
        <is>
          <t>T152</t>
        </is>
      </c>
      <c r="D480" s="344" t="n"/>
      <c r="E480" s="344" t="n"/>
      <c r="F480" s="344" t="n"/>
      <c r="G480" s="344" t="n">
        <v>13</v>
      </c>
      <c r="H480" s="345" t="n">
        <v>43587</v>
      </c>
      <c r="I480" s="344" t="n">
        <v>5232</v>
      </c>
      <c r="J480" s="344" t="n">
        <v>9739</v>
      </c>
      <c r="K480" s="344" t="n">
        <v>8448</v>
      </c>
      <c r="L480" s="344" t="n">
        <v>1</v>
      </c>
      <c r="M480" s="346">
        <f>+(((J480-I480)-(K480-I480))/(K480-I480))*100</f>
        <v/>
      </c>
      <c r="N480" s="363" t="inlineStr">
        <is>
          <t>MF</t>
        </is>
      </c>
      <c r="O480" s="348">
        <f>AVERAGE(M480:M481)</f>
        <v/>
      </c>
      <c r="P480" s="348">
        <f>_xlfn.STDEV.S(M480,M481)</f>
        <v/>
      </c>
      <c r="Q480" s="341" t="n">
        <v>1</v>
      </c>
      <c r="R480" s="341" t="n"/>
      <c r="S480" s="331">
        <f>+(((K480-I480)/1000)*1000)/10</f>
        <v/>
      </c>
      <c r="T480" s="332">
        <f>AVERAGE(S480:S481)</f>
        <v/>
      </c>
    </row>
    <row r="481" ht="15.75" customHeight="1" s="412">
      <c r="A481" s="333" t="n">
        <v>3298</v>
      </c>
      <c r="B481" s="334" t="n">
        <v>54</v>
      </c>
      <c r="C481" s="344" t="inlineStr">
        <is>
          <t>T152</t>
        </is>
      </c>
      <c r="D481" s="344" t="n"/>
      <c r="E481" s="344" t="n"/>
      <c r="F481" s="344" t="n"/>
      <c r="G481" s="344" t="n">
        <v>13</v>
      </c>
      <c r="H481" s="345" t="n">
        <v>43587</v>
      </c>
      <c r="I481" s="344" t="n">
        <v>5271</v>
      </c>
      <c r="J481" s="344" t="n">
        <v>9199</v>
      </c>
      <c r="K481" s="344" t="n">
        <v>8156</v>
      </c>
      <c r="L481" s="344" t="n"/>
      <c r="M481" s="346">
        <f>+(((J481-I481)-(K481-I481))/(K481-I481))*100</f>
        <v/>
      </c>
      <c r="N481" s="363" t="n"/>
      <c r="O481" s="350" t="n"/>
      <c r="P481" s="350" t="n"/>
      <c r="Q481" s="341" t="n"/>
      <c r="R481" s="341" t="n"/>
      <c r="S481" s="331">
        <f>+(((K481-I481)/1000)*1000)/10</f>
        <v/>
      </c>
      <c r="T481" s="332" t="n"/>
    </row>
    <row r="482" ht="15.75" customHeight="1" s="412">
      <c r="A482" s="333" t="n">
        <v>4021</v>
      </c>
      <c r="B482" s="334" t="n">
        <v>51</v>
      </c>
      <c r="C482" s="344" t="inlineStr">
        <is>
          <t>T152</t>
        </is>
      </c>
      <c r="D482" s="344" t="n"/>
      <c r="E482" s="344" t="n"/>
      <c r="F482" s="344" t="n"/>
      <c r="G482" s="344" t="n">
        <v>15</v>
      </c>
      <c r="H482" s="345" t="n">
        <v>43599</v>
      </c>
      <c r="I482" s="344" t="n">
        <v>5234</v>
      </c>
      <c r="J482" s="344" t="n">
        <v>8081</v>
      </c>
      <c r="K482" s="344" t="n">
        <v>7455</v>
      </c>
      <c r="L482" s="344" t="n"/>
      <c r="M482" s="346">
        <f>+(((J482-I482)-(K482-I482))/(K482-I482))*100</f>
        <v/>
      </c>
      <c r="N482" s="346" t="n"/>
      <c r="O482" s="348">
        <f>AVERAGE(M482:M483)</f>
        <v/>
      </c>
      <c r="P482" s="348">
        <f>_xlfn.STDEV.S(M482,M483)</f>
        <v/>
      </c>
      <c r="Q482" s="341" t="n"/>
      <c r="R482" s="341" t="n"/>
      <c r="S482" s="331">
        <f>+(((K482-I482)/1000)*1000)/10</f>
        <v/>
      </c>
      <c r="T482" s="332">
        <f>AVERAGE(S482:S483)</f>
        <v/>
      </c>
    </row>
    <row r="483" ht="15.75" customHeight="1" s="412">
      <c r="A483" s="333" t="n">
        <v>4022</v>
      </c>
      <c r="B483" s="334" t="n">
        <v>52</v>
      </c>
      <c r="C483" s="344" t="inlineStr">
        <is>
          <t>T152</t>
        </is>
      </c>
      <c r="D483" s="344" t="n"/>
      <c r="E483" s="344" t="n"/>
      <c r="F483" s="344" t="n"/>
      <c r="G483" s="344" t="n">
        <v>15</v>
      </c>
      <c r="H483" s="345" t="n">
        <v>43599</v>
      </c>
      <c r="I483" s="344" t="n">
        <v>5234</v>
      </c>
      <c r="J483" s="344" t="n">
        <v>8188</v>
      </c>
      <c r="K483" s="344" t="n">
        <v>7555</v>
      </c>
      <c r="L483" s="344" t="n"/>
      <c r="M483" s="346">
        <f>+(((J483-I483)-(K483-I483))/(K483-I483))*100</f>
        <v/>
      </c>
      <c r="N483" s="346" t="n"/>
      <c r="O483" s="350" t="n"/>
      <c r="P483" s="350" t="n"/>
      <c r="Q483" s="341" t="n"/>
      <c r="R483" s="341" t="n"/>
      <c r="S483" s="331">
        <f>+(((K483-I483)/1000)*1000)/10</f>
        <v/>
      </c>
      <c r="T483" s="332" t="n"/>
    </row>
    <row r="484" ht="15.75" customHeight="1" s="412">
      <c r="A484" s="333" t="n">
        <v>4667</v>
      </c>
      <c r="B484" s="334" t="n">
        <v>51</v>
      </c>
      <c r="C484" s="344" t="inlineStr">
        <is>
          <t>T152</t>
        </is>
      </c>
      <c r="D484" s="344" t="n"/>
      <c r="E484" s="344" t="n"/>
      <c r="F484" s="344" t="n"/>
      <c r="G484" s="344" t="n">
        <v>17</v>
      </c>
      <c r="H484" s="345" t="n">
        <v>43619</v>
      </c>
      <c r="I484" s="344" t="n">
        <v>5234</v>
      </c>
      <c r="J484" s="344" t="n">
        <v>8285</v>
      </c>
      <c r="K484" s="344" t="n">
        <v>7777</v>
      </c>
      <c r="L484" s="344" t="n"/>
      <c r="M484" s="346">
        <f>+(((J484-I484)-(K484-I484))/(K484-I484))*100</f>
        <v/>
      </c>
      <c r="N484" s="363" t="n"/>
      <c r="O484" s="348">
        <f>AVERAGE(M484:M485)</f>
        <v/>
      </c>
      <c r="P484" s="348">
        <f>_xlfn.STDEV.S(M484,M485)</f>
        <v/>
      </c>
      <c r="Q484" s="341" t="n"/>
      <c r="R484" s="341" t="n"/>
      <c r="S484" s="331">
        <f>+(((K484-I484)/1000)*1000)/10</f>
        <v/>
      </c>
      <c r="T484" s="332">
        <f>AVERAGE(S484:S485)</f>
        <v/>
      </c>
    </row>
    <row r="485" ht="15.75" customHeight="1" s="412">
      <c r="A485" s="333" t="n">
        <v>4668</v>
      </c>
      <c r="B485" s="334" t="n">
        <v>52</v>
      </c>
      <c r="C485" s="344" t="inlineStr">
        <is>
          <t>T152</t>
        </is>
      </c>
      <c r="D485" s="344" t="n"/>
      <c r="E485" s="344" t="n"/>
      <c r="F485" s="344" t="n"/>
      <c r="G485" s="344" t="n">
        <v>17</v>
      </c>
      <c r="H485" s="345" t="n">
        <v>43619</v>
      </c>
      <c r="I485" s="344" t="n">
        <v>5234</v>
      </c>
      <c r="J485" s="344" t="n">
        <v>8114</v>
      </c>
      <c r="K485" s="344" t="n">
        <v>7637</v>
      </c>
      <c r="L485" s="344" t="n"/>
      <c r="M485" s="346">
        <f>+(((J485-I485)-(K485-I485))/(K485-I485))*100</f>
        <v/>
      </c>
      <c r="N485" s="363" t="n"/>
      <c r="O485" s="350" t="n"/>
      <c r="P485" s="350" t="n"/>
      <c r="Q485" s="341" t="n"/>
      <c r="R485" s="341" t="n"/>
      <c r="S485" s="331">
        <f>+(((K485-I485)/1000)*1000)/10</f>
        <v/>
      </c>
      <c r="T485" s="332" t="n"/>
    </row>
    <row r="486" ht="15.75" customHeight="1" s="412">
      <c r="A486" s="333" t="n">
        <v>5289</v>
      </c>
      <c r="B486" s="334" t="n">
        <v>27</v>
      </c>
      <c r="C486" s="344" t="inlineStr">
        <is>
          <t>T152</t>
        </is>
      </c>
      <c r="D486" s="344" t="n"/>
      <c r="E486" s="344" t="n"/>
      <c r="F486" s="344" t="n"/>
      <c r="G486" s="344" t="n">
        <v>19</v>
      </c>
      <c r="H486" s="345" t="n">
        <v>43637</v>
      </c>
      <c r="I486" s="344" t="n">
        <v>5236</v>
      </c>
      <c r="J486" s="344" t="n">
        <v>8821</v>
      </c>
      <c r="K486" s="344" t="n">
        <v>8121</v>
      </c>
      <c r="L486" s="344" t="inlineStr">
        <is>
          <t>9</t>
        </is>
      </c>
      <c r="M486" s="346">
        <f>+(((J486-I486)-(K486-I486))/(K486-I486))*100</f>
        <v/>
      </c>
      <c r="N486" s="363" t="n"/>
      <c r="O486" s="348">
        <f>AVERAGE(M486:M487)</f>
        <v/>
      </c>
      <c r="P486" s="348">
        <f>_xlfn.STDEV.S(M486,M487)</f>
        <v/>
      </c>
      <c r="Q486" s="341" t="n"/>
      <c r="R486" s="341" t="n"/>
      <c r="S486" s="331">
        <f>+(((K486-I486)/1000)*1000)/10</f>
        <v/>
      </c>
      <c r="T486" s="332">
        <f>AVERAGE(S486:S487)</f>
        <v/>
      </c>
    </row>
    <row r="487" ht="15.75" customHeight="1" s="412">
      <c r="A487" s="333" t="n">
        <v>5290</v>
      </c>
      <c r="B487" s="334" t="n">
        <v>28</v>
      </c>
      <c r="C487" s="344" t="inlineStr">
        <is>
          <t>T152</t>
        </is>
      </c>
      <c r="D487" s="344" t="n"/>
      <c r="E487" s="344" t="n"/>
      <c r="F487" s="344" t="n"/>
      <c r="G487" s="344" t="n">
        <v>19</v>
      </c>
      <c r="H487" s="345" t="n">
        <v>43637</v>
      </c>
      <c r="I487" s="344" t="n">
        <v>5216</v>
      </c>
      <c r="J487" s="344" t="n">
        <v>9256</v>
      </c>
      <c r="K487" s="344" t="n">
        <v>8468</v>
      </c>
      <c r="L487" s="344" t="n"/>
      <c r="M487" s="346">
        <f>+(((J487-I487)-(K487-I487))/(K487-I487))*100</f>
        <v/>
      </c>
      <c r="N487" s="363" t="n"/>
      <c r="O487" s="350" t="n"/>
      <c r="P487" s="350" t="n"/>
      <c r="Q487" s="341" t="n"/>
      <c r="R487" s="341" t="n"/>
      <c r="S487" s="331">
        <f>+(((K487-I487)/1000)*1000)/10</f>
        <v/>
      </c>
      <c r="T487" s="332" t="n"/>
    </row>
    <row r="488" ht="15.75" customHeight="1" s="412">
      <c r="A488" s="333" t="n">
        <v>5523</v>
      </c>
      <c r="B488" s="334" t="n">
        <v>15</v>
      </c>
      <c r="C488" s="344" t="inlineStr">
        <is>
          <t>T152</t>
        </is>
      </c>
      <c r="D488" s="344" t="n"/>
      <c r="E488" s="344" t="n"/>
      <c r="F488" s="344" t="n"/>
      <c r="G488" s="344" t="n">
        <v>20</v>
      </c>
      <c r="H488" s="345" t="n">
        <v>43649</v>
      </c>
      <c r="I488" s="344" t="n">
        <v>5231</v>
      </c>
      <c r="J488" s="344" t="n">
        <v>8173</v>
      </c>
      <c r="K488" s="344" t="n">
        <v>7677</v>
      </c>
      <c r="L488" s="344" t="n">
        <v>7</v>
      </c>
      <c r="M488" s="346">
        <f>+(((J488-I488)-(K488-I488))/(K488-I488))*100</f>
        <v/>
      </c>
      <c r="N488" s="363" t="n"/>
      <c r="O488" s="348">
        <f>AVERAGE(M488:M489)</f>
        <v/>
      </c>
      <c r="P488" s="348">
        <f>_xlfn.STDEV.S(M488,M489)</f>
        <v/>
      </c>
      <c r="Q488" s="341" t="n"/>
      <c r="R488" s="341" t="n"/>
      <c r="S488" s="331">
        <f>+(((K488-I488)/1000)*1000)/10</f>
        <v/>
      </c>
      <c r="T488" s="332">
        <f>AVERAGE(S488:S489)</f>
        <v/>
      </c>
    </row>
    <row r="489" ht="15.75" customHeight="1" s="412">
      <c r="A489" s="333" t="n">
        <v>5524</v>
      </c>
      <c r="B489" s="334" t="n">
        <v>16</v>
      </c>
      <c r="C489" s="344" t="inlineStr">
        <is>
          <t>T152</t>
        </is>
      </c>
      <c r="D489" s="344" t="n"/>
      <c r="E489" s="344" t="n"/>
      <c r="F489" s="344" t="n"/>
      <c r="G489" s="344" t="n">
        <v>20</v>
      </c>
      <c r="H489" s="345" t="n">
        <v>43649</v>
      </c>
      <c r="I489" s="344" t="n">
        <v>5280</v>
      </c>
      <c r="J489" s="344" t="n">
        <v>8172</v>
      </c>
      <c r="K489" s="344" t="n">
        <v>7692</v>
      </c>
      <c r="L489" s="344" t="n"/>
      <c r="M489" s="346">
        <f>+(((J489-I489)-(K489-I489))/(K489-I489))*100</f>
        <v/>
      </c>
      <c r="N489" s="363" t="n"/>
      <c r="O489" s="350" t="n"/>
      <c r="P489" s="350" t="n"/>
      <c r="Q489" s="341" t="n"/>
      <c r="R489" s="341" t="n"/>
      <c r="S489" s="331">
        <f>+(((K489-I489)/1000)*1000)/10</f>
        <v/>
      </c>
      <c r="T489" s="332" t="n"/>
    </row>
    <row r="490" ht="15.75" customHeight="1" s="412">
      <c r="A490" s="333" t="n">
        <v>5855</v>
      </c>
      <c r="B490" s="334" t="n">
        <v>51</v>
      </c>
      <c r="C490" s="344" t="inlineStr">
        <is>
          <t>T152</t>
        </is>
      </c>
      <c r="D490" s="344" t="n"/>
      <c r="E490" s="344" t="n"/>
      <c r="F490" s="344" t="n"/>
      <c r="G490" s="344" t="n">
        <v>22</v>
      </c>
      <c r="H490" s="345" t="n">
        <v>43685</v>
      </c>
      <c r="I490" s="344" t="n">
        <v>5234</v>
      </c>
      <c r="J490" s="344" t="n">
        <v>8042</v>
      </c>
      <c r="K490" s="344" t="n">
        <v>7654</v>
      </c>
      <c r="L490" s="344" t="n">
        <v>7</v>
      </c>
      <c r="M490" s="346">
        <f>+(((J490-I490)-(K490-I490))/(K490-I490))*100</f>
        <v/>
      </c>
      <c r="N490" s="363" t="n"/>
      <c r="O490" s="348">
        <f>AVERAGE(M490:M491)</f>
        <v/>
      </c>
      <c r="P490" s="348">
        <f>_xlfn.STDEV.S(M490,M491)</f>
        <v/>
      </c>
      <c r="Q490" s="341" t="n"/>
      <c r="R490" s="341" t="n"/>
      <c r="S490" s="331">
        <f>+(((K490-I490)/1000)*1000)/10</f>
        <v/>
      </c>
      <c r="T490" s="332">
        <f>AVERAGE(S490:S491)</f>
        <v/>
      </c>
    </row>
    <row r="491" ht="15.75" customHeight="1" s="412">
      <c r="A491" s="333" t="n">
        <v>5856</v>
      </c>
      <c r="B491" s="334" t="n">
        <v>51</v>
      </c>
      <c r="C491" s="344" t="inlineStr">
        <is>
          <t>T152</t>
        </is>
      </c>
      <c r="D491" s="344" t="n"/>
      <c r="E491" s="344" t="n"/>
      <c r="F491" s="344" t="n"/>
      <c r="G491" s="344" t="n">
        <v>22</v>
      </c>
      <c r="H491" s="345" t="n">
        <v>43685</v>
      </c>
      <c r="I491" s="344" t="n">
        <v>5234</v>
      </c>
      <c r="J491" s="344" t="n">
        <v>7775</v>
      </c>
      <c r="K491" s="344" t="n">
        <v>7423</v>
      </c>
      <c r="L491" s="344" t="n"/>
      <c r="M491" s="346">
        <f>+(((J491-I491)-(K491-I491))/(K491-I491))*100</f>
        <v/>
      </c>
      <c r="N491" s="363" t="n"/>
      <c r="O491" s="350" t="n"/>
      <c r="P491" s="350" t="n"/>
      <c r="Q491" s="341" t="n"/>
      <c r="R491" s="341" t="n"/>
      <c r="S491" s="331">
        <f>+(((K491-I491)/1000)*1000)/10</f>
        <v/>
      </c>
      <c r="T491" s="332" t="n"/>
    </row>
    <row r="492" ht="15.75" customHeight="1" s="412">
      <c r="A492" s="333" t="n">
        <v>3299</v>
      </c>
      <c r="B492" s="334" t="n">
        <v>55</v>
      </c>
      <c r="C492" s="344" t="inlineStr">
        <is>
          <t>T153</t>
        </is>
      </c>
      <c r="D492" s="344" t="n"/>
      <c r="E492" s="344" t="n"/>
      <c r="F492" s="344" t="n"/>
      <c r="G492" s="344" t="n">
        <v>13</v>
      </c>
      <c r="H492" s="345" t="n">
        <v>43587</v>
      </c>
      <c r="I492" s="344" t="n">
        <v>5269</v>
      </c>
      <c r="J492" s="344" t="n">
        <v>8081</v>
      </c>
      <c r="K492" s="344" t="n">
        <v>7284</v>
      </c>
      <c r="L492" s="344" t="n">
        <v>1</v>
      </c>
      <c r="M492" s="346">
        <f>+(((J492-I492)-(K492-I492))/(K492-I492))*100</f>
        <v/>
      </c>
      <c r="N492" s="363" t="inlineStr">
        <is>
          <t>MF</t>
        </is>
      </c>
      <c r="O492" s="348">
        <f>AVERAGE(M492:M493)</f>
        <v/>
      </c>
      <c r="P492" s="348">
        <f>_xlfn.STDEV.S(M492,M493)</f>
        <v/>
      </c>
      <c r="Q492" s="341" t="n">
        <v>1</v>
      </c>
      <c r="R492" s="341" t="n"/>
      <c r="S492" s="331">
        <f>+(((K492-I492)/1000)*1000)/10</f>
        <v/>
      </c>
      <c r="T492" s="332">
        <f>AVERAGE(S492:S493)</f>
        <v/>
      </c>
    </row>
    <row r="493" ht="15.75" customHeight="1" s="412">
      <c r="A493" s="333" t="n">
        <v>3300</v>
      </c>
      <c r="B493" s="334" t="n">
        <v>56</v>
      </c>
      <c r="C493" s="344" t="inlineStr">
        <is>
          <t>T153</t>
        </is>
      </c>
      <c r="D493" s="344" t="n"/>
      <c r="E493" s="344" t="n"/>
      <c r="F493" s="344" t="n"/>
      <c r="G493" s="344" t="n">
        <v>13</v>
      </c>
      <c r="H493" s="345" t="n">
        <v>43587</v>
      </c>
      <c r="I493" s="344" t="n">
        <v>5254</v>
      </c>
      <c r="J493" s="344" t="n">
        <v>8044</v>
      </c>
      <c r="K493" s="344" t="n">
        <v>7227</v>
      </c>
      <c r="L493" s="344" t="n"/>
      <c r="M493" s="346">
        <f>+(((J493-I493)-(K493-I493))/(K493-I493))*100</f>
        <v/>
      </c>
      <c r="N493" s="363" t="n"/>
      <c r="O493" s="350" t="n"/>
      <c r="P493" s="350" t="n"/>
      <c r="Q493" s="341" t="n"/>
      <c r="R493" s="341" t="n"/>
      <c r="S493" s="331">
        <f>+(((K493-I493)/1000)*1000)/10</f>
        <v/>
      </c>
      <c r="T493" s="332" t="n"/>
    </row>
    <row r="494" ht="15.75" customHeight="1" s="412">
      <c r="A494" s="333" t="n">
        <v>4023</v>
      </c>
      <c r="B494" s="334" t="n">
        <v>53</v>
      </c>
      <c r="C494" s="344" t="inlineStr">
        <is>
          <t>T153</t>
        </is>
      </c>
      <c r="D494" s="344" t="n"/>
      <c r="E494" s="344" t="n"/>
      <c r="F494" s="344" t="n"/>
      <c r="G494" s="344" t="n">
        <v>15</v>
      </c>
      <c r="H494" s="345" t="n">
        <v>43599</v>
      </c>
      <c r="I494" s="344" t="n">
        <v>5232</v>
      </c>
      <c r="J494" s="344" t="n">
        <v>7303</v>
      </c>
      <c r="K494" s="344" t="n">
        <v>6879</v>
      </c>
      <c r="L494" s="344" t="n"/>
      <c r="M494" s="346">
        <f>+(((J494-I494)-(K494-I494))/(K494-I494))*100</f>
        <v/>
      </c>
      <c r="N494" s="346" t="n"/>
      <c r="O494" s="348">
        <f>AVERAGE(M494:M495)</f>
        <v/>
      </c>
      <c r="P494" s="348">
        <f>_xlfn.STDEV.S(M494,M495)</f>
        <v/>
      </c>
      <c r="Q494" s="341" t="n"/>
      <c r="R494" s="341" t="n"/>
      <c r="S494" s="331">
        <f>+(((K494-I494)/1000)*1000)/10</f>
        <v/>
      </c>
      <c r="T494" s="332">
        <f>AVERAGE(S494:S495)</f>
        <v/>
      </c>
    </row>
    <row r="495" ht="15.75" customHeight="1" s="412">
      <c r="A495" s="333" t="n">
        <v>4024</v>
      </c>
      <c r="B495" s="334" t="n">
        <v>54</v>
      </c>
      <c r="C495" s="344" t="inlineStr">
        <is>
          <t>T153</t>
        </is>
      </c>
      <c r="D495" s="344" t="n"/>
      <c r="E495" s="344" t="n"/>
      <c r="F495" s="344" t="n"/>
      <c r="G495" s="344" t="n">
        <v>15</v>
      </c>
      <c r="H495" s="345" t="n">
        <v>43599</v>
      </c>
      <c r="I495" s="344" t="n">
        <v>5271</v>
      </c>
      <c r="J495" s="344" t="n">
        <v>7168</v>
      </c>
      <c r="K495" s="344" t="n">
        <v>6784</v>
      </c>
      <c r="L495" s="344" t="n"/>
      <c r="M495" s="346">
        <f>+(((J495-I495)-(K495-I495))/(K495-I495))*100</f>
        <v/>
      </c>
      <c r="N495" s="346" t="n"/>
      <c r="O495" s="350" t="n"/>
      <c r="P495" s="350" t="n"/>
      <c r="Q495" s="341" t="n"/>
      <c r="R495" s="341" t="n"/>
      <c r="S495" s="331">
        <f>+(((K495-I495)/1000)*1000)/10</f>
        <v/>
      </c>
      <c r="T495" s="332" t="n"/>
    </row>
    <row r="496" ht="15.75" customHeight="1" s="412">
      <c r="A496" s="333" t="n">
        <v>4669</v>
      </c>
      <c r="B496" s="334" t="n">
        <v>53</v>
      </c>
      <c r="C496" s="344" t="inlineStr">
        <is>
          <t>T153</t>
        </is>
      </c>
      <c r="D496" s="344" t="n"/>
      <c r="E496" s="344" t="n"/>
      <c r="F496" s="344" t="n"/>
      <c r="G496" s="344" t="n">
        <v>17</v>
      </c>
      <c r="H496" s="345" t="n">
        <v>43619</v>
      </c>
      <c r="I496" s="344" t="n">
        <v>5232</v>
      </c>
      <c r="J496" s="344" t="n">
        <v>6986</v>
      </c>
      <c r="K496" s="344" t="n">
        <v>6673</v>
      </c>
      <c r="L496" s="344" t="n"/>
      <c r="M496" s="346">
        <f>+(((J496-I496)-(K496-I496))/(K496-I496))*100</f>
        <v/>
      </c>
      <c r="N496" s="363" t="n"/>
      <c r="O496" s="348">
        <f>AVERAGE(M496:M497)</f>
        <v/>
      </c>
      <c r="P496" s="348">
        <f>_xlfn.STDEV.S(M496,M497)</f>
        <v/>
      </c>
      <c r="Q496" s="341" t="n"/>
      <c r="R496" s="341" t="n"/>
      <c r="S496" s="331">
        <f>+(((K496-I496)/1000)*1000)/10</f>
        <v/>
      </c>
      <c r="T496" s="332">
        <f>AVERAGE(S496:S497)</f>
        <v/>
      </c>
    </row>
    <row r="497" ht="15.75" customHeight="1" s="412">
      <c r="A497" s="333" t="n">
        <v>4670</v>
      </c>
      <c r="B497" s="334" t="n">
        <v>54</v>
      </c>
      <c r="C497" s="344" t="inlineStr">
        <is>
          <t>T153</t>
        </is>
      </c>
      <c r="D497" s="344" t="n"/>
      <c r="E497" s="344" t="n"/>
      <c r="F497" s="344" t="n"/>
      <c r="G497" s="344" t="n">
        <v>17</v>
      </c>
      <c r="H497" s="345" t="n">
        <v>43619</v>
      </c>
      <c r="I497" s="344" t="n">
        <v>5271</v>
      </c>
      <c r="J497" s="344" t="n">
        <v>6852</v>
      </c>
      <c r="K497" s="344" t="n">
        <v>6555</v>
      </c>
      <c r="L497" s="344" t="n"/>
      <c r="M497" s="346">
        <f>+(((J497-I497)-(K497-I497))/(K497-I497))*100</f>
        <v/>
      </c>
      <c r="N497" s="363" t="n"/>
      <c r="O497" s="350" t="n"/>
      <c r="P497" s="350" t="n"/>
      <c r="Q497" s="341" t="n"/>
      <c r="R497" s="341" t="n"/>
      <c r="S497" s="331">
        <f>+(((K497-I497)/1000)*1000)/10</f>
        <v/>
      </c>
      <c r="T497" s="332" t="n"/>
    </row>
    <row r="498" ht="15.75" customHeight="1" s="412">
      <c r="A498" s="333" t="n">
        <v>5291</v>
      </c>
      <c r="B498" s="334" t="n">
        <v>29</v>
      </c>
      <c r="C498" s="344" t="inlineStr">
        <is>
          <t>T153</t>
        </is>
      </c>
      <c r="D498" s="344" t="n"/>
      <c r="E498" s="344" t="n"/>
      <c r="F498" s="344" t="n"/>
      <c r="G498" s="344" t="n">
        <v>19</v>
      </c>
      <c r="H498" s="345" t="n">
        <v>43637</v>
      </c>
      <c r="I498" s="344" t="n">
        <v>5292</v>
      </c>
      <c r="J498" s="344" t="n">
        <v>7170</v>
      </c>
      <c r="K498" s="344" t="n">
        <v>6799</v>
      </c>
      <c r="L498" s="344" t="inlineStr">
        <is>
          <t>8</t>
        </is>
      </c>
      <c r="M498" s="346">
        <f>+(((J498-I498)-(K498-I498))/(K498-I498))*100</f>
        <v/>
      </c>
      <c r="N498" s="363" t="n"/>
      <c r="O498" s="348">
        <f>AVERAGE(M498:M499)</f>
        <v/>
      </c>
      <c r="P498" s="348">
        <f>_xlfn.STDEV.S(M498,M499)</f>
        <v/>
      </c>
      <c r="Q498" s="341" t="n"/>
      <c r="R498" s="341" t="n"/>
      <c r="S498" s="331">
        <f>+(((K498-I498)/1000)*1000)/10</f>
        <v/>
      </c>
      <c r="T498" s="332">
        <f>AVERAGE(S498:S499)</f>
        <v/>
      </c>
    </row>
    <row r="499" ht="15.75" customHeight="1" s="412">
      <c r="A499" s="333" t="n">
        <v>5292</v>
      </c>
      <c r="B499" s="334" t="n">
        <v>30</v>
      </c>
      <c r="C499" s="344" t="inlineStr">
        <is>
          <t>T153</t>
        </is>
      </c>
      <c r="D499" s="344" t="n"/>
      <c r="E499" s="344" t="n"/>
      <c r="F499" s="344" t="n"/>
      <c r="G499" s="344" t="n">
        <v>19</v>
      </c>
      <c r="H499" s="345" t="n">
        <v>43637</v>
      </c>
      <c r="I499" s="344" t="n">
        <v>5244</v>
      </c>
      <c r="J499" s="344" t="n">
        <v>7218</v>
      </c>
      <c r="K499" s="344" t="n">
        <v>6832</v>
      </c>
      <c r="L499" s="344" t="n"/>
      <c r="M499" s="346">
        <f>+(((J499-I499)-(K499-I499))/(K499-I499))*100</f>
        <v/>
      </c>
      <c r="N499" s="363" t="n"/>
      <c r="O499" s="350" t="n"/>
      <c r="P499" s="350" t="n"/>
      <c r="Q499" s="341" t="n"/>
      <c r="R499" s="341" t="n"/>
      <c r="S499" s="331">
        <f>+(((K499-I499)/1000)*1000)/10</f>
        <v/>
      </c>
      <c r="T499" s="332" t="n"/>
    </row>
    <row r="500" ht="15.75" customHeight="1" s="412">
      <c r="A500" s="333" t="n">
        <v>5857</v>
      </c>
      <c r="B500" s="334" t="n">
        <v>52</v>
      </c>
      <c r="C500" s="344" t="inlineStr">
        <is>
          <t>T153</t>
        </is>
      </c>
      <c r="D500" s="344" t="n"/>
      <c r="E500" s="344" t="n"/>
      <c r="F500" s="344" t="n"/>
      <c r="G500" s="344" t="n">
        <v>22</v>
      </c>
      <c r="H500" s="345" t="n">
        <v>43685</v>
      </c>
      <c r="I500" s="344" t="n">
        <v>5234</v>
      </c>
      <c r="J500" s="344" t="n">
        <v>6705</v>
      </c>
      <c r="K500" s="344" t="n">
        <v>6495</v>
      </c>
      <c r="L500" s="344" t="n">
        <v>8</v>
      </c>
      <c r="M500" s="346">
        <f>+(((J500-I500)-(K500-I500))/(K500-I500))*100</f>
        <v/>
      </c>
      <c r="N500" s="363" t="n"/>
      <c r="O500" s="348">
        <f>AVERAGE(M500:M501)</f>
        <v/>
      </c>
      <c r="P500" s="348">
        <f>_xlfn.STDEV.S(M500,M501)</f>
        <v/>
      </c>
      <c r="Q500" s="341" t="n"/>
      <c r="R500" s="341" t="n"/>
      <c r="S500" s="331">
        <f>+(((K500-I500)/1000)*1000)/10</f>
        <v/>
      </c>
      <c r="T500" s="332">
        <f>AVERAGE(S500:S501)</f>
        <v/>
      </c>
    </row>
    <row r="501" ht="15.75" customHeight="1" s="412">
      <c r="A501" s="333" t="n">
        <v>5858</v>
      </c>
      <c r="B501" s="334" t="n">
        <v>52</v>
      </c>
      <c r="C501" s="344" t="inlineStr">
        <is>
          <t>T153</t>
        </is>
      </c>
      <c r="D501" s="344" t="n"/>
      <c r="E501" s="344" t="n"/>
      <c r="F501" s="344" t="n"/>
      <c r="G501" s="344" t="n">
        <v>22</v>
      </c>
      <c r="H501" s="345" t="n">
        <v>43685</v>
      </c>
      <c r="I501" s="344" t="n">
        <v>5234</v>
      </c>
      <c r="J501" s="344" t="n">
        <v>6951</v>
      </c>
      <c r="K501" s="344" t="n">
        <v>6703</v>
      </c>
      <c r="L501" s="344" t="n"/>
      <c r="M501" s="346">
        <f>+(((J501-I501)-(K501-I501))/(K501-I501))*100</f>
        <v/>
      </c>
      <c r="N501" s="363" t="n"/>
      <c r="O501" s="350" t="n"/>
      <c r="P501" s="350" t="n"/>
      <c r="Q501" s="341" t="n"/>
      <c r="R501" s="341" t="n"/>
      <c r="S501" s="331">
        <f>+(((K501-I501)/1000)*1000)/10</f>
        <v/>
      </c>
      <c r="T501" s="332" t="n"/>
    </row>
    <row r="502" ht="15.75" customHeight="1" s="412">
      <c r="A502" s="333" t="n">
        <v>3677</v>
      </c>
      <c r="B502" s="334" t="n">
        <v>99</v>
      </c>
      <c r="C502" s="352" t="inlineStr">
        <is>
          <t>T154</t>
        </is>
      </c>
      <c r="D502" s="352" t="n"/>
      <c r="E502" s="352" t="n"/>
      <c r="F502" s="352" t="n"/>
      <c r="G502" s="352" t="n">
        <v>14</v>
      </c>
      <c r="H502" s="353" t="n">
        <v>43591</v>
      </c>
      <c r="I502" s="352" t="n">
        <v>5182</v>
      </c>
      <c r="J502" s="354" t="n">
        <v>9178</v>
      </c>
      <c r="K502" s="352" t="n">
        <v>7471</v>
      </c>
      <c r="L502" s="352" t="n">
        <v>2</v>
      </c>
      <c r="M502" s="355">
        <f>+(((J502-I502)-(K502-I502))/(K502-I502))*100</f>
        <v/>
      </c>
      <c r="N502" s="362" t="inlineStr">
        <is>
          <t>1/4</t>
        </is>
      </c>
      <c r="O502" s="357">
        <f>AVERAGE(M502:M503)</f>
        <v/>
      </c>
      <c r="P502" s="357">
        <f>_xlfn.STDEV.S(M502,M503)</f>
        <v/>
      </c>
      <c r="Q502" s="341" t="n">
        <v>3</v>
      </c>
      <c r="R502" s="341" t="n"/>
      <c r="S502" s="331">
        <f>+(((K502-I502)/1000)*1000)/10</f>
        <v/>
      </c>
      <c r="T502" s="332">
        <f>AVERAGE(S502:S503)</f>
        <v/>
      </c>
    </row>
    <row r="503" ht="15.75" customHeight="1" s="412">
      <c r="A503" s="333" t="n">
        <v>3678</v>
      </c>
      <c r="B503" s="334" t="n">
        <v>100</v>
      </c>
      <c r="C503" s="352" t="inlineStr">
        <is>
          <t>T154</t>
        </is>
      </c>
      <c r="D503" s="352" t="n"/>
      <c r="E503" s="352" t="n"/>
      <c r="F503" s="352" t="n"/>
      <c r="G503" s="352" t="n">
        <v>14</v>
      </c>
      <c r="H503" s="353" t="n">
        <v>43591</v>
      </c>
      <c r="I503" s="352" t="n">
        <v>5209</v>
      </c>
      <c r="J503" s="354" t="n">
        <v>9588</v>
      </c>
      <c r="K503" s="352" t="n">
        <v>7694</v>
      </c>
      <c r="L503" s="352" t="n"/>
      <c r="M503" s="355">
        <f>+(((J503-I503)-(K503-I503))/(K503-I503))*100</f>
        <v/>
      </c>
      <c r="N503" s="362" t="n"/>
      <c r="O503" s="358" t="n"/>
      <c r="P503" s="358" t="n"/>
      <c r="Q503" s="341" t="n"/>
      <c r="R503" s="341" t="n"/>
      <c r="S503" s="331">
        <f>+(((K503-I503)/1000)*1000)/10</f>
        <v/>
      </c>
      <c r="T503" s="332" t="n"/>
    </row>
    <row r="504" ht="15.75" customHeight="1" s="412">
      <c r="A504" s="333" t="n">
        <v>4343</v>
      </c>
      <c r="B504" s="334" t="n">
        <v>49</v>
      </c>
      <c r="C504" s="352" t="inlineStr">
        <is>
          <t>T154</t>
        </is>
      </c>
      <c r="D504" s="352" t="n"/>
      <c r="E504" s="352" t="n"/>
      <c r="F504" s="352" t="n"/>
      <c r="G504" s="352" t="n">
        <v>16</v>
      </c>
      <c r="H504" s="353" t="n">
        <v>43607</v>
      </c>
      <c r="I504" s="352" t="n">
        <v>5203</v>
      </c>
      <c r="J504" s="352" t="n">
        <v>9238</v>
      </c>
      <c r="K504" s="352" t="n">
        <v>7987</v>
      </c>
      <c r="L504" s="352" t="n">
        <v>2</v>
      </c>
      <c r="M504" s="355">
        <f>+(((J504-I504)-(K504-I504))/(K504-I504))*100</f>
        <v/>
      </c>
      <c r="N504" s="362" t="inlineStr">
        <is>
          <t>MF*</t>
        </is>
      </c>
      <c r="O504" s="357">
        <f>AVERAGE(M504:M505)</f>
        <v/>
      </c>
      <c r="P504" s="357">
        <f>_xlfn.STDEV.S(M504,M505)</f>
        <v/>
      </c>
      <c r="Q504" s="341" t="n"/>
      <c r="R504" s="341" t="n"/>
      <c r="S504" s="331">
        <f>+(((K504-I504)/1000)*1000)/10</f>
        <v/>
      </c>
      <c r="T504" s="332">
        <f>AVERAGE(S504:S505)</f>
        <v/>
      </c>
    </row>
    <row r="505" ht="15.75" customHeight="1" s="412">
      <c r="A505" s="333" t="n">
        <v>4344</v>
      </c>
      <c r="B505" s="334" t="n">
        <v>50</v>
      </c>
      <c r="C505" s="352" t="inlineStr">
        <is>
          <t>T154</t>
        </is>
      </c>
      <c r="D505" s="352" t="n"/>
      <c r="E505" s="352" t="n"/>
      <c r="F505" s="352" t="n"/>
      <c r="G505" s="352" t="n">
        <v>16</v>
      </c>
      <c r="H505" s="353" t="n">
        <v>43607</v>
      </c>
      <c r="I505" s="352" t="n">
        <v>5251</v>
      </c>
      <c r="J505" s="352" t="n">
        <v>9669</v>
      </c>
      <c r="K505" s="352" t="n">
        <v>8272</v>
      </c>
      <c r="L505" s="352" t="n"/>
      <c r="M505" s="355">
        <f>+(((J505-I505)-(K505-I505))/(K505-I505))*100</f>
        <v/>
      </c>
      <c r="N505" s="362" t="n"/>
      <c r="O505" s="358" t="n"/>
      <c r="P505" s="358" t="n"/>
      <c r="Q505" s="341" t="n"/>
      <c r="R505" s="341" t="n"/>
      <c r="S505" s="331">
        <f>+(((K505-I505)/1000)*1000)/10</f>
        <v/>
      </c>
      <c r="T505" s="332" t="n"/>
    </row>
    <row r="506" ht="15.75" customHeight="1" s="412">
      <c r="A506" s="333" t="n">
        <v>4989</v>
      </c>
      <c r="B506" s="334" t="n">
        <v>49</v>
      </c>
      <c r="C506" s="352" t="inlineStr">
        <is>
          <t>T154</t>
        </is>
      </c>
      <c r="D506" s="352" t="n"/>
      <c r="E506" s="352" t="n"/>
      <c r="F506" s="352" t="n"/>
      <c r="G506" s="352" t="n">
        <v>18</v>
      </c>
      <c r="H506" s="353" t="n">
        <v>43626</v>
      </c>
      <c r="I506" s="352" t="n">
        <v>5203</v>
      </c>
      <c r="J506" s="352" t="n">
        <v>8758</v>
      </c>
      <c r="K506" s="352" t="n">
        <v>7959</v>
      </c>
      <c r="L506" s="352" t="n">
        <v>12</v>
      </c>
      <c r="M506" s="355">
        <f>+(((J506-I506)-(K506-I506))/(K506-I506))*100</f>
        <v/>
      </c>
      <c r="N506" s="362" t="n"/>
      <c r="O506" s="357">
        <f>AVERAGE(M506:M507)</f>
        <v/>
      </c>
      <c r="P506" s="357">
        <f>_xlfn.STDEV.S(M506,M507)</f>
        <v/>
      </c>
      <c r="Q506" s="341" t="n"/>
      <c r="R506" s="341" t="n"/>
      <c r="S506" s="331">
        <f>+(((K506-I506)/1000)*1000)/10</f>
        <v/>
      </c>
      <c r="T506" s="332">
        <f>AVERAGE(S506:S507)</f>
        <v/>
      </c>
    </row>
    <row r="507" ht="15.75" customHeight="1" s="412">
      <c r="A507" s="333" t="n">
        <v>4990</v>
      </c>
      <c r="B507" s="334" t="n">
        <v>50</v>
      </c>
      <c r="C507" s="352" t="inlineStr">
        <is>
          <t>T154</t>
        </is>
      </c>
      <c r="D507" s="352" t="n"/>
      <c r="E507" s="352" t="n"/>
      <c r="F507" s="352" t="n"/>
      <c r="G507" s="352" t="n">
        <v>18</v>
      </c>
      <c r="H507" s="353" t="n">
        <v>43626</v>
      </c>
      <c r="I507" s="352" t="n">
        <v>5251</v>
      </c>
      <c r="J507" s="352" t="n">
        <v>8676</v>
      </c>
      <c r="K507" s="352" t="n">
        <v>7909</v>
      </c>
      <c r="L507" s="352" t="n"/>
      <c r="M507" s="355">
        <f>+(((J507-I507)-(K507-I507))/(K507-I507))*100</f>
        <v/>
      </c>
      <c r="N507" s="362" t="n"/>
      <c r="O507" s="358" t="n"/>
      <c r="P507" s="358" t="n"/>
      <c r="Q507" s="341" t="n"/>
      <c r="R507" s="341" t="n"/>
      <c r="S507" s="331">
        <f>+(((K507-I507)/1000)*1000)/10</f>
        <v/>
      </c>
      <c r="T507" s="332" t="n"/>
    </row>
    <row r="508" ht="15.75" customHeight="1" s="412">
      <c r="A508" s="333" t="n">
        <v>5577</v>
      </c>
      <c r="B508" s="334" t="n">
        <v>21</v>
      </c>
      <c r="C508" s="352" t="inlineStr">
        <is>
          <t>T154</t>
        </is>
      </c>
      <c r="D508" s="352" t="n"/>
      <c r="E508" s="352" t="n"/>
      <c r="F508" s="352" t="n"/>
      <c r="G508" s="352" t="n">
        <v>21</v>
      </c>
      <c r="H508" s="353" t="n">
        <v>43657</v>
      </c>
      <c r="I508" s="352" t="n">
        <v>5224</v>
      </c>
      <c r="J508" s="352" t="n">
        <v>8532</v>
      </c>
      <c r="K508" s="352" t="n">
        <v>7911</v>
      </c>
      <c r="L508" s="352" t="n">
        <v>12</v>
      </c>
      <c r="M508" s="355">
        <f>+(((J508-I508)-(K508-I508))/(K508-I508))*100</f>
        <v/>
      </c>
      <c r="N508" s="362" t="n"/>
      <c r="O508" s="357">
        <f>AVERAGE(M508:M509)</f>
        <v/>
      </c>
      <c r="P508" s="357">
        <f>_xlfn.STDEV.S(M508,M509)</f>
        <v/>
      </c>
      <c r="Q508" s="341" t="n"/>
      <c r="R508" s="341" t="n"/>
      <c r="S508" s="331">
        <f>+(((K508-I508)/1000)*1000)/10</f>
        <v/>
      </c>
      <c r="T508" s="332">
        <f>AVERAGE(S508:S509)</f>
        <v/>
      </c>
    </row>
    <row r="509" ht="15.75" customHeight="1" s="412">
      <c r="A509" s="333" t="n">
        <v>5578</v>
      </c>
      <c r="B509" s="334" t="n">
        <v>22</v>
      </c>
      <c r="C509" s="352" t="inlineStr">
        <is>
          <t>T154</t>
        </is>
      </c>
      <c r="D509" s="352" t="n"/>
      <c r="E509" s="352" t="n"/>
      <c r="F509" s="352" t="n"/>
      <c r="G509" s="352" t="n">
        <v>21</v>
      </c>
      <c r="H509" s="353" t="n">
        <v>43657</v>
      </c>
      <c r="I509" s="352" t="n">
        <v>5276</v>
      </c>
      <c r="J509" s="352" t="n">
        <v>8395</v>
      </c>
      <c r="K509" s="352" t="n">
        <v>7813</v>
      </c>
      <c r="L509" s="352" t="n"/>
      <c r="M509" s="355">
        <f>+(((J509-I509)-(K509-I509))/(K509-I509))*100</f>
        <v/>
      </c>
      <c r="N509" s="362" t="n"/>
      <c r="O509" s="358" t="n"/>
      <c r="P509" s="358" t="n"/>
      <c r="Q509" s="341" t="n"/>
      <c r="R509" s="341" t="n"/>
      <c r="S509" s="331">
        <f>+(((K509-I509)/1000)*1000)/10</f>
        <v/>
      </c>
      <c r="T509" s="332" t="n"/>
    </row>
    <row r="510" ht="15.75" customHeight="1" s="412">
      <c r="A510" s="333" t="n">
        <v>5859</v>
      </c>
      <c r="B510" s="334" t="n">
        <v>53</v>
      </c>
      <c r="C510" s="352" t="inlineStr">
        <is>
          <t>T154</t>
        </is>
      </c>
      <c r="D510" s="352" t="n"/>
      <c r="E510" s="352" t="n"/>
      <c r="F510" s="352" t="n"/>
      <c r="G510" s="352" t="n">
        <v>22</v>
      </c>
      <c r="H510" s="353" t="n">
        <v>43685</v>
      </c>
      <c r="I510" s="352" t="n">
        <v>5232</v>
      </c>
      <c r="J510" s="352" t="n">
        <v>8500</v>
      </c>
      <c r="K510" s="352" t="n">
        <v>8050</v>
      </c>
      <c r="L510" s="352" t="n">
        <v>12</v>
      </c>
      <c r="M510" s="355">
        <f>+(((J510-I510)-(K510-I510))/(K510-I510))*100</f>
        <v/>
      </c>
      <c r="N510" s="362" t="n"/>
      <c r="O510" s="357">
        <f>AVERAGE(M510:M511)</f>
        <v/>
      </c>
      <c r="P510" s="357">
        <f>_xlfn.STDEV.S(M510,M511)</f>
        <v/>
      </c>
      <c r="Q510" s="341" t="n"/>
      <c r="R510" s="341" t="n"/>
      <c r="S510" s="331">
        <f>+(((K510-I510)/1000)*1000)/10</f>
        <v/>
      </c>
      <c r="T510" s="332">
        <f>AVERAGE(S510:S511)</f>
        <v/>
      </c>
    </row>
    <row r="511" ht="15.75" customHeight="1" s="412">
      <c r="A511" s="333" t="n">
        <v>5860</v>
      </c>
      <c r="B511" s="334" t="n">
        <v>53</v>
      </c>
      <c r="C511" s="352" t="inlineStr">
        <is>
          <t>T154</t>
        </is>
      </c>
      <c r="D511" s="352" t="n"/>
      <c r="E511" s="352" t="n"/>
      <c r="F511" s="352" t="n"/>
      <c r="G511" s="352" t="n">
        <v>22</v>
      </c>
      <c r="H511" s="353" t="n">
        <v>43685</v>
      </c>
      <c r="I511" s="352" t="n">
        <v>5232</v>
      </c>
      <c r="J511" s="352" t="n">
        <v>8376</v>
      </c>
      <c r="K511" s="352" t="n">
        <v>7932</v>
      </c>
      <c r="L511" s="352" t="n"/>
      <c r="M511" s="355">
        <f>+(((J511-I511)-(K511-I511))/(K511-I511))*100</f>
        <v/>
      </c>
      <c r="N511" s="362" t="n"/>
      <c r="O511" s="358" t="n"/>
      <c r="P511" s="358" t="n"/>
      <c r="Q511" s="341" t="n"/>
      <c r="R511" s="341" t="n"/>
      <c r="S511" s="331">
        <f>+(((K511-I511)/1000)*1000)/10</f>
        <v/>
      </c>
      <c r="T511" s="332" t="n"/>
    </row>
    <row r="512" ht="15.75" customHeight="1" s="412">
      <c r="A512" s="333" t="n">
        <v>3301</v>
      </c>
      <c r="B512" s="334" t="n">
        <v>57</v>
      </c>
      <c r="C512" s="352" t="inlineStr">
        <is>
          <t>T155</t>
        </is>
      </c>
      <c r="D512" s="352" t="n"/>
      <c r="E512" s="352" t="n"/>
      <c r="F512" s="352" t="n"/>
      <c r="G512" s="352" t="n">
        <v>13</v>
      </c>
      <c r="H512" s="353" t="n">
        <v>43587</v>
      </c>
      <c r="I512" s="352" t="n">
        <v>5257</v>
      </c>
      <c r="J512" s="352" t="n">
        <v>7586</v>
      </c>
      <c r="K512" s="352" t="n">
        <v>7102</v>
      </c>
      <c r="L512" s="352" t="n">
        <v>1</v>
      </c>
      <c r="M512" s="355">
        <f>+(((J512-I512)-(K512-I512))/(K512-I512))*100</f>
        <v/>
      </c>
      <c r="N512" s="362" t="inlineStr">
        <is>
          <t>MF</t>
        </is>
      </c>
      <c r="O512" s="357">
        <f>AVERAGE(M512:M513)</f>
        <v/>
      </c>
      <c r="P512" s="357">
        <f>_xlfn.STDEV.S(M512,M513)</f>
        <v/>
      </c>
      <c r="Q512" s="341" t="n">
        <v>1</v>
      </c>
      <c r="R512" s="341" t="n"/>
      <c r="S512" s="331">
        <f>+(((K512-I512)/1000)*1000)/10</f>
        <v/>
      </c>
      <c r="T512" s="332">
        <f>AVERAGE(S512:S513)</f>
        <v/>
      </c>
    </row>
    <row r="513" ht="15.75" customHeight="1" s="412">
      <c r="A513" s="333" t="n">
        <v>3302</v>
      </c>
      <c r="B513" s="334" t="n">
        <v>58</v>
      </c>
      <c r="C513" s="352" t="inlineStr">
        <is>
          <t>T155</t>
        </is>
      </c>
      <c r="D513" s="352" t="n"/>
      <c r="E513" s="352" t="n"/>
      <c r="F513" s="352" t="n"/>
      <c r="G513" s="352" t="n">
        <v>13</v>
      </c>
      <c r="H513" s="353" t="n">
        <v>43587</v>
      </c>
      <c r="I513" s="352" t="n">
        <v>5320</v>
      </c>
      <c r="J513" s="352" t="n">
        <v>7545</v>
      </c>
      <c r="K513" s="352" t="n">
        <v>7096</v>
      </c>
      <c r="L513" s="352" t="n"/>
      <c r="M513" s="355">
        <f>+(((J513-I513)-(K513-I513))/(K513-I513))*100</f>
        <v/>
      </c>
      <c r="N513" s="362" t="n"/>
      <c r="O513" s="358" t="n"/>
      <c r="P513" s="358" t="n"/>
      <c r="Q513" s="341" t="n"/>
      <c r="R513" s="341" t="n"/>
      <c r="S513" s="331">
        <f>+(((K513-I513)/1000)*1000)/10</f>
        <v/>
      </c>
      <c r="T513" s="332" t="n"/>
    </row>
    <row r="514" ht="15.75" customHeight="1" s="412">
      <c r="A514" s="333" t="n">
        <v>4025</v>
      </c>
      <c r="B514" s="334" t="n">
        <v>55</v>
      </c>
      <c r="C514" s="352" t="inlineStr">
        <is>
          <t>T155</t>
        </is>
      </c>
      <c r="D514" s="352" t="n"/>
      <c r="E514" s="352" t="n"/>
      <c r="F514" s="352" t="n"/>
      <c r="G514" s="352" t="n">
        <v>15</v>
      </c>
      <c r="H514" s="353" t="n">
        <v>43599</v>
      </c>
      <c r="I514" s="352" t="n">
        <v>5269</v>
      </c>
      <c r="J514" s="352" t="n">
        <v>7930</v>
      </c>
      <c r="K514" s="352" t="n">
        <v>7288</v>
      </c>
      <c r="L514" s="352" t="n"/>
      <c r="M514" s="355">
        <f>+(((J514-I514)-(K514-I514))/(K514-I514))*100</f>
        <v/>
      </c>
      <c r="N514" s="355" t="n"/>
      <c r="O514" s="357">
        <f>AVERAGE(M514:M515)</f>
        <v/>
      </c>
      <c r="P514" s="357">
        <f>_xlfn.STDEV.S(M514,M515)</f>
        <v/>
      </c>
      <c r="Q514" s="341" t="n"/>
      <c r="R514" s="341" t="n"/>
      <c r="S514" s="331">
        <f>+(((K514-I514)/1000)*1000)/10</f>
        <v/>
      </c>
      <c r="T514" s="332">
        <f>AVERAGE(S514:S515)</f>
        <v/>
      </c>
    </row>
    <row r="515" ht="15.75" customHeight="1" s="412">
      <c r="A515" s="333" t="n">
        <v>4026</v>
      </c>
      <c r="B515" s="334" t="n">
        <v>56</v>
      </c>
      <c r="C515" s="352" t="inlineStr">
        <is>
          <t>T155</t>
        </is>
      </c>
      <c r="D515" s="352" t="n"/>
      <c r="E515" s="352" t="n"/>
      <c r="F515" s="352" t="n"/>
      <c r="G515" s="352" t="n">
        <v>15</v>
      </c>
      <c r="H515" s="353" t="n">
        <v>43599</v>
      </c>
      <c r="I515" s="352" t="n">
        <v>5254</v>
      </c>
      <c r="J515" s="352" t="n">
        <v>7725</v>
      </c>
      <c r="K515" s="352" t="n">
        <v>7125</v>
      </c>
      <c r="L515" s="352" t="n"/>
      <c r="M515" s="355">
        <f>+(((J515-I515)-(K515-I515))/(K515-I515))*100</f>
        <v/>
      </c>
      <c r="N515" s="355" t="n"/>
      <c r="O515" s="358" t="n"/>
      <c r="P515" s="358" t="n"/>
      <c r="Q515" s="341" t="n"/>
      <c r="R515" s="341" t="n"/>
      <c r="S515" s="331">
        <f>+(((K515-I515)/1000)*1000)/10</f>
        <v/>
      </c>
      <c r="T515" s="332" t="n"/>
    </row>
    <row r="516" ht="15.75" customHeight="1" s="412">
      <c r="A516" s="333" t="n">
        <v>4671</v>
      </c>
      <c r="B516" s="334" t="n">
        <v>55</v>
      </c>
      <c r="C516" s="352" t="inlineStr">
        <is>
          <t>T155</t>
        </is>
      </c>
      <c r="D516" s="352" t="n"/>
      <c r="E516" s="352" t="n"/>
      <c r="F516" s="352" t="n"/>
      <c r="G516" s="352" t="n">
        <v>17</v>
      </c>
      <c r="H516" s="353" t="n">
        <v>43619</v>
      </c>
      <c r="I516" s="352" t="n">
        <v>5269</v>
      </c>
      <c r="J516" s="352" t="n">
        <v>7896</v>
      </c>
      <c r="K516" s="352" t="n">
        <v>7397</v>
      </c>
      <c r="L516" s="352" t="n"/>
      <c r="M516" s="355">
        <f>+(((J516-I516)-(K516-I516))/(K516-I516))*100</f>
        <v/>
      </c>
      <c r="N516" s="362" t="n"/>
      <c r="O516" s="357">
        <f>AVERAGE(M516:M517)</f>
        <v/>
      </c>
      <c r="P516" s="357">
        <f>_xlfn.STDEV.S(M516,M517)</f>
        <v/>
      </c>
      <c r="Q516" s="341" t="n"/>
      <c r="R516" s="341" t="n"/>
      <c r="S516" s="331">
        <f>+(((K516-I516)/1000)*1000)/10</f>
        <v/>
      </c>
      <c r="T516" s="332">
        <f>AVERAGE(S516:S517)</f>
        <v/>
      </c>
    </row>
    <row r="517" ht="15.75" customHeight="1" s="412">
      <c r="A517" s="333" t="n">
        <v>4672</v>
      </c>
      <c r="B517" s="334" t="n">
        <v>56</v>
      </c>
      <c r="C517" s="352" t="inlineStr">
        <is>
          <t>T155</t>
        </is>
      </c>
      <c r="D517" s="352" t="n"/>
      <c r="E517" s="352" t="n"/>
      <c r="F517" s="352" t="n"/>
      <c r="G517" s="352" t="n">
        <v>17</v>
      </c>
      <c r="H517" s="353" t="n">
        <v>43619</v>
      </c>
      <c r="I517" s="352" t="n">
        <v>5254</v>
      </c>
      <c r="J517" s="352" t="n">
        <v>7937</v>
      </c>
      <c r="K517" s="352" t="n">
        <v>7427</v>
      </c>
      <c r="L517" s="352" t="n"/>
      <c r="M517" s="355">
        <f>+(((J517-I517)-(K517-I517))/(K517-I517))*100</f>
        <v/>
      </c>
      <c r="N517" s="362" t="n"/>
      <c r="O517" s="358" t="n"/>
      <c r="P517" s="358" t="n"/>
      <c r="Q517" s="341" t="n"/>
      <c r="R517" s="341" t="n"/>
      <c r="S517" s="331">
        <f>+(((K517-I517)/1000)*1000)/10</f>
        <v/>
      </c>
      <c r="T517" s="332" t="n"/>
    </row>
    <row r="518" ht="15.75" customHeight="1" s="412">
      <c r="A518" s="333" t="n">
        <v>5293</v>
      </c>
      <c r="B518" s="334" t="n">
        <v>31</v>
      </c>
      <c r="C518" s="352" t="inlineStr">
        <is>
          <t>T155</t>
        </is>
      </c>
      <c r="D518" s="352" t="n"/>
      <c r="E518" s="352" t="n"/>
      <c r="F518" s="352" t="n"/>
      <c r="G518" s="352" t="n">
        <v>19</v>
      </c>
      <c r="H518" s="353" t="n">
        <v>43637</v>
      </c>
      <c r="I518" s="352" t="n">
        <v>5227</v>
      </c>
      <c r="J518" s="352" t="n">
        <v>7855</v>
      </c>
      <c r="K518" s="352" t="n"/>
      <c r="L518" s="352" t="inlineStr">
        <is>
          <t>8</t>
        </is>
      </c>
      <c r="M518" s="355" t="n"/>
      <c r="N518" s="362" t="n"/>
      <c r="O518" s="357" t="n"/>
      <c r="P518" s="357" t="n"/>
      <c r="Q518" s="341" t="n"/>
      <c r="R518" s="341" t="n"/>
      <c r="S518" s="331">
        <f>+(((K518-I518)/1000)*1000)/10</f>
        <v/>
      </c>
      <c r="T518" s="332">
        <f>AVERAGE(S518:S519)</f>
        <v/>
      </c>
    </row>
    <row r="519" ht="15.75" customHeight="1" s="412">
      <c r="A519" s="333" t="n">
        <v>5294</v>
      </c>
      <c r="B519" s="334" t="n">
        <v>32</v>
      </c>
      <c r="C519" s="352" t="inlineStr">
        <is>
          <t>T155</t>
        </is>
      </c>
      <c r="D519" s="352" t="n"/>
      <c r="E519" s="352" t="n"/>
      <c r="F519" s="352" t="n"/>
      <c r="G519" s="352" t="n">
        <v>19</v>
      </c>
      <c r="H519" s="353" t="n">
        <v>43637</v>
      </c>
      <c r="I519" s="352" t="n">
        <v>5214</v>
      </c>
      <c r="J519" s="352" t="n">
        <v>8007</v>
      </c>
      <c r="K519" s="352" t="n"/>
      <c r="L519" s="352" t="n"/>
      <c r="M519" s="355" t="n"/>
      <c r="N519" s="362" t="n"/>
      <c r="O519" s="358" t="n"/>
      <c r="P519" s="358" t="n"/>
      <c r="Q519" s="341" t="n"/>
      <c r="R519" s="341" t="n"/>
      <c r="S519" s="331">
        <f>+(((K519-I519)/1000)*1000)/10</f>
        <v/>
      </c>
      <c r="T519" s="332" t="n"/>
    </row>
    <row r="520" ht="15.75" customHeight="1" s="412">
      <c r="A520" s="333" t="n">
        <v>5861</v>
      </c>
      <c r="B520" s="334" t="n">
        <v>54</v>
      </c>
      <c r="C520" s="352" t="inlineStr">
        <is>
          <t>T155</t>
        </is>
      </c>
      <c r="D520" s="352" t="n"/>
      <c r="E520" s="352" t="n"/>
      <c r="F520" s="352" t="n"/>
      <c r="G520" s="352" t="n">
        <v>22</v>
      </c>
      <c r="H520" s="353" t="n">
        <v>43685</v>
      </c>
      <c r="I520" s="352" t="n">
        <v>5271</v>
      </c>
      <c r="J520" s="352" t="n">
        <v>7513</v>
      </c>
      <c r="K520" s="352" t="n">
        <v>7206</v>
      </c>
      <c r="L520" s="352" t="n">
        <v>8</v>
      </c>
      <c r="M520" s="355">
        <f>+(((J520-I520)-(K520-I520))/(K520-I520))*100</f>
        <v/>
      </c>
      <c r="N520" s="362" t="n"/>
      <c r="O520" s="357">
        <f>AVERAGE(M520:M521)</f>
        <v/>
      </c>
      <c r="P520" s="357">
        <f>_xlfn.STDEV.S(M520,M521)</f>
        <v/>
      </c>
      <c r="Q520" s="341" t="n"/>
      <c r="R520" s="341" t="n"/>
      <c r="S520" s="331">
        <f>+(((K520-I520)/1000)*1000)/10</f>
        <v/>
      </c>
      <c r="T520" s="332">
        <f>AVERAGE(S520:S521)</f>
        <v/>
      </c>
    </row>
    <row r="521" ht="15.75" customHeight="1" s="412">
      <c r="A521" s="333" t="n">
        <v>5862</v>
      </c>
      <c r="B521" s="334" t="n">
        <v>54</v>
      </c>
      <c r="C521" s="352" t="inlineStr">
        <is>
          <t>T155</t>
        </is>
      </c>
      <c r="D521" s="352" t="n"/>
      <c r="E521" s="352" t="n"/>
      <c r="F521" s="352" t="n"/>
      <c r="G521" s="352" t="n">
        <v>22</v>
      </c>
      <c r="H521" s="353" t="n">
        <v>43685</v>
      </c>
      <c r="I521" s="352" t="n">
        <v>5271</v>
      </c>
      <c r="J521" s="352" t="n">
        <v>7470</v>
      </c>
      <c r="K521" s="352" t="n">
        <v>7154</v>
      </c>
      <c r="L521" s="352" t="n"/>
      <c r="M521" s="355">
        <f>+(((J521-I521)-(K521-I521))/(K521-I521))*100</f>
        <v/>
      </c>
      <c r="N521" s="362" t="n"/>
      <c r="O521" s="358" t="n"/>
      <c r="P521" s="358" t="n"/>
      <c r="Q521" s="341" t="n"/>
      <c r="R521" s="341" t="n"/>
      <c r="S521" s="331">
        <f>+(((K521-I521)/1000)*1000)/10</f>
        <v/>
      </c>
      <c r="T521" s="332" t="n"/>
    </row>
    <row r="522" ht="15.75" customHeight="1" s="412">
      <c r="A522" s="333" t="n">
        <v>3679</v>
      </c>
      <c r="B522" s="334" t="n">
        <v>101</v>
      </c>
      <c r="C522" s="344" t="inlineStr">
        <is>
          <t>T157</t>
        </is>
      </c>
      <c r="D522" s="344" t="n"/>
      <c r="E522" s="344" t="n"/>
      <c r="F522" s="344" t="n"/>
      <c r="G522" s="344" t="n">
        <v>14</v>
      </c>
      <c r="H522" s="345" t="n">
        <v>43591</v>
      </c>
      <c r="I522" s="344" t="n">
        <v>5208</v>
      </c>
      <c r="J522" s="361" t="n">
        <v>10552</v>
      </c>
      <c r="K522" s="344" t="n">
        <v>8393</v>
      </c>
      <c r="L522" s="344" t="n">
        <v>2</v>
      </c>
      <c r="M522" s="346">
        <f>+(((J522-I522)-(K522-I522))/(K522-I522))*100</f>
        <v/>
      </c>
      <c r="N522" s="363" t="inlineStr">
        <is>
          <t>26/4</t>
        </is>
      </c>
      <c r="O522" s="348">
        <f>AVERAGE(M522:M523)</f>
        <v/>
      </c>
      <c r="P522" s="348">
        <f>_xlfn.STDEV.S(M522,M523)</f>
        <v/>
      </c>
      <c r="Q522" s="341" t="n">
        <v>2</v>
      </c>
      <c r="R522" s="341" t="n"/>
      <c r="S522" s="331">
        <f>+(((K522-I522)/1000)*1000)/10</f>
        <v/>
      </c>
      <c r="T522" s="332">
        <f>AVERAGE(S522:S523)</f>
        <v/>
      </c>
    </row>
    <row r="523" ht="15.75" customHeight="1" s="412">
      <c r="A523" s="333" t="n">
        <v>3680</v>
      </c>
      <c r="B523" s="334" t="n">
        <v>102</v>
      </c>
      <c r="C523" s="344" t="inlineStr">
        <is>
          <t>T157</t>
        </is>
      </c>
      <c r="D523" s="344" t="n"/>
      <c r="E523" s="344" t="n"/>
      <c r="F523" s="344" t="n"/>
      <c r="G523" s="344" t="n">
        <v>14</v>
      </c>
      <c r="H523" s="345" t="n">
        <v>43591</v>
      </c>
      <c r="I523" s="344" t="n">
        <v>5224</v>
      </c>
      <c r="J523" s="361" t="n">
        <v>10546</v>
      </c>
      <c r="K523" s="344" t="n">
        <v>8443</v>
      </c>
      <c r="L523" s="344" t="n"/>
      <c r="M523" s="346">
        <f>+(((J523-I523)-(K523-I523))/(K523-I523))*100</f>
        <v/>
      </c>
      <c r="N523" s="363" t="n"/>
      <c r="O523" s="350" t="n"/>
      <c r="P523" s="350" t="n"/>
      <c r="Q523" s="341" t="n"/>
      <c r="R523" s="341" t="n"/>
      <c r="S523" s="331">
        <f>+(((K523-I523)/1000)*1000)/10</f>
        <v/>
      </c>
      <c r="T523" s="332" t="n"/>
    </row>
    <row r="524" ht="15.75" customHeight="1" s="412">
      <c r="A524" s="333" t="n">
        <v>4345</v>
      </c>
      <c r="B524" s="334" t="n">
        <v>51</v>
      </c>
      <c r="C524" s="344" t="inlineStr">
        <is>
          <t>T157</t>
        </is>
      </c>
      <c r="D524" s="344" t="n"/>
      <c r="E524" s="344" t="n"/>
      <c r="F524" s="344" t="n"/>
      <c r="G524" s="344" t="n">
        <v>16</v>
      </c>
      <c r="H524" s="345" t="n">
        <v>43607</v>
      </c>
      <c r="I524" s="344" t="n">
        <v>5234</v>
      </c>
      <c r="J524" s="344" t="n">
        <v>8960</v>
      </c>
      <c r="K524" s="344" t="n">
        <v>7955</v>
      </c>
      <c r="L524" s="344" t="n">
        <v>2</v>
      </c>
      <c r="M524" s="346">
        <f>+(((J524-I524)-(K524-I524))/(K524-I524))*100</f>
        <v/>
      </c>
      <c r="N524" s="363" t="n"/>
      <c r="O524" s="348">
        <f>AVERAGE(M524:M525)</f>
        <v/>
      </c>
      <c r="P524" s="348">
        <f>_xlfn.STDEV.S(M524,M525)</f>
        <v/>
      </c>
      <c r="Q524" s="341" t="n"/>
      <c r="R524" s="341" t="n"/>
      <c r="S524" s="331">
        <f>+(((K524-I524)/1000)*1000)/10</f>
        <v/>
      </c>
      <c r="T524" s="332">
        <f>AVERAGE(S524:S525)</f>
        <v/>
      </c>
    </row>
    <row r="525" ht="15.75" customHeight="1" s="412">
      <c r="A525" s="333" t="n">
        <v>4346</v>
      </c>
      <c r="B525" s="334" t="n">
        <v>52</v>
      </c>
      <c r="C525" s="344" t="inlineStr">
        <is>
          <t>T157</t>
        </is>
      </c>
      <c r="D525" s="344" t="n"/>
      <c r="E525" s="344" t="n"/>
      <c r="F525" s="344" t="n"/>
      <c r="G525" s="344" t="n">
        <v>16</v>
      </c>
      <c r="H525" s="345" t="n">
        <v>43607</v>
      </c>
      <c r="I525" s="344" t="n">
        <v>5234</v>
      </c>
      <c r="J525" s="344" t="n">
        <v>9007</v>
      </c>
      <c r="K525" s="344" t="n">
        <v>7999</v>
      </c>
      <c r="L525" s="344" t="n"/>
      <c r="M525" s="346">
        <f>+(((J525-I525)-(K525-I525))/(K525-I525))*100</f>
        <v/>
      </c>
      <c r="N525" s="363" t="n"/>
      <c r="O525" s="350" t="n"/>
      <c r="P525" s="350" t="n"/>
      <c r="Q525" s="341" t="n"/>
      <c r="R525" s="341" t="n"/>
      <c r="S525" s="331">
        <f>+(((K525-I525)/1000)*1000)/10</f>
        <v/>
      </c>
      <c r="T525" s="332" t="n"/>
    </row>
    <row r="526" ht="15.75" customHeight="1" s="412">
      <c r="A526" s="333" t="n">
        <v>4991</v>
      </c>
      <c r="B526" s="334" t="n">
        <v>51</v>
      </c>
      <c r="C526" s="344" t="inlineStr">
        <is>
          <t>T157</t>
        </is>
      </c>
      <c r="D526" s="344" t="n"/>
      <c r="E526" s="344" t="n"/>
      <c r="F526" s="344" t="n"/>
      <c r="G526" s="344" t="n">
        <v>18</v>
      </c>
      <c r="H526" s="345" t="n">
        <v>43626</v>
      </c>
      <c r="I526" s="344" t="n">
        <v>5234</v>
      </c>
      <c r="J526" s="344" t="n">
        <v>7693</v>
      </c>
      <c r="K526" s="344" t="n">
        <v>7290</v>
      </c>
      <c r="L526" s="344" t="n">
        <v>5</v>
      </c>
      <c r="M526" s="346">
        <f>+(((J526-I526)-(K526-I526))/(K526-I526))*100</f>
        <v/>
      </c>
      <c r="N526" s="363" t="n"/>
      <c r="O526" s="348">
        <f>AVERAGE(M526:M527)</f>
        <v/>
      </c>
      <c r="P526" s="348">
        <f>_xlfn.STDEV.S(M526,M527)</f>
        <v/>
      </c>
      <c r="Q526" s="341" t="n"/>
      <c r="R526" s="341" t="n"/>
      <c r="S526" s="331">
        <f>+(((K526-I526)/1000)*1000)/10</f>
        <v/>
      </c>
      <c r="T526" s="332">
        <f>AVERAGE(S526:S527)</f>
        <v/>
      </c>
    </row>
    <row r="527" ht="15.75" customHeight="1" s="412">
      <c r="A527" s="333" t="n">
        <v>4992</v>
      </c>
      <c r="B527" s="334" t="n">
        <v>52</v>
      </c>
      <c r="C527" s="344" t="inlineStr">
        <is>
          <t>T157</t>
        </is>
      </c>
      <c r="D527" s="344" t="n"/>
      <c r="E527" s="344" t="n"/>
      <c r="F527" s="344" t="n"/>
      <c r="G527" s="344" t="n">
        <v>18</v>
      </c>
      <c r="H527" s="345" t="n">
        <v>43626</v>
      </c>
      <c r="I527" s="344" t="n">
        <v>5234</v>
      </c>
      <c r="J527" s="344" t="n">
        <v>7783</v>
      </c>
      <c r="K527" s="344" t="n">
        <v>7368</v>
      </c>
      <c r="L527" s="344" t="n"/>
      <c r="M527" s="346">
        <f>+(((J527-I527)-(K527-I527))/(K527-I527))*100</f>
        <v/>
      </c>
      <c r="N527" s="363" t="n"/>
      <c r="O527" s="350" t="n"/>
      <c r="P527" s="350" t="n"/>
      <c r="Q527" s="341" t="n"/>
      <c r="R527" s="341" t="n"/>
      <c r="S527" s="331">
        <f>+(((K527-I527)/1000)*1000)/10</f>
        <v/>
      </c>
      <c r="T527" s="332" t="n"/>
    </row>
    <row r="528" ht="15.75" customHeight="1" s="412">
      <c r="A528" s="333" t="n">
        <v>5525</v>
      </c>
      <c r="B528" s="334" t="n">
        <v>17</v>
      </c>
      <c r="C528" s="344" t="inlineStr">
        <is>
          <t>T157</t>
        </is>
      </c>
      <c r="D528" s="344" t="n"/>
      <c r="E528" s="344" t="n"/>
      <c r="F528" s="344" t="n"/>
      <c r="G528" s="344" t="n">
        <v>20</v>
      </c>
      <c r="H528" s="345" t="n">
        <v>43649</v>
      </c>
      <c r="I528" s="344" t="n">
        <v>5275</v>
      </c>
      <c r="J528" s="344" t="n">
        <v>8440</v>
      </c>
      <c r="K528" s="344" t="n">
        <v>7915</v>
      </c>
      <c r="L528" s="344" t="n">
        <v>5</v>
      </c>
      <c r="M528" s="346">
        <f>+(((J528-I528)-(K528-I528))/(K528-I528))*100</f>
        <v/>
      </c>
      <c r="N528" s="363" t="n"/>
      <c r="O528" s="348">
        <f>AVERAGE(M528:M529)</f>
        <v/>
      </c>
      <c r="P528" s="348">
        <f>_xlfn.STDEV.S(M528,M529)</f>
        <v/>
      </c>
      <c r="Q528" s="341" t="n"/>
      <c r="R528" s="341" t="n"/>
      <c r="S528" s="331">
        <f>+(((K528-I528)/1000)*1000)/10</f>
        <v/>
      </c>
      <c r="T528" s="332">
        <f>AVERAGE(S528:S529)</f>
        <v/>
      </c>
    </row>
    <row r="529" ht="15.75" customHeight="1" s="412">
      <c r="A529" s="333" t="n">
        <v>5526</v>
      </c>
      <c r="B529" s="334" t="n">
        <v>18</v>
      </c>
      <c r="C529" s="344" t="inlineStr">
        <is>
          <t>T157</t>
        </is>
      </c>
      <c r="D529" s="344" t="n"/>
      <c r="E529" s="344" t="n"/>
      <c r="F529" s="344" t="n"/>
      <c r="G529" s="344" t="n">
        <v>20</v>
      </c>
      <c r="H529" s="345" t="n">
        <v>43649</v>
      </c>
      <c r="I529" s="344" t="n">
        <v>5205</v>
      </c>
      <c r="J529" s="344" t="n">
        <v>8566</v>
      </c>
      <c r="K529" s="344" t="n">
        <v>7993</v>
      </c>
      <c r="L529" s="344" t="n"/>
      <c r="M529" s="346">
        <f>+(((J529-I529)-(K529-I529))/(K529-I529))*100</f>
        <v/>
      </c>
      <c r="N529" s="363" t="n"/>
      <c r="O529" s="350" t="n"/>
      <c r="P529" s="350" t="n"/>
      <c r="Q529" s="341" t="n"/>
      <c r="R529" s="341" t="n"/>
      <c r="S529" s="331">
        <f>+(((K529-I529)/1000)*1000)/10</f>
        <v/>
      </c>
      <c r="T529" s="332" t="n"/>
    </row>
    <row r="530" ht="15.75" customHeight="1" s="412">
      <c r="A530" s="333" t="n">
        <v>5863</v>
      </c>
      <c r="B530" s="334" t="n">
        <v>55</v>
      </c>
      <c r="C530" s="344" t="inlineStr">
        <is>
          <t>T157</t>
        </is>
      </c>
      <c r="D530" s="344" t="n"/>
      <c r="E530" s="344" t="n"/>
      <c r="F530" s="344" t="n"/>
      <c r="G530" s="344" t="n">
        <v>22</v>
      </c>
      <c r="H530" s="345" t="n">
        <v>43685</v>
      </c>
      <c r="I530" s="344" t="n">
        <v>5269</v>
      </c>
      <c r="J530" s="344" t="n">
        <v>9198</v>
      </c>
      <c r="K530" s="344" t="n">
        <v>8658</v>
      </c>
      <c r="L530" s="344" t="n">
        <v>5</v>
      </c>
      <c r="M530" s="346">
        <f>+(((J530-I530)-(K530-I530))/(K530-I530))*100</f>
        <v/>
      </c>
      <c r="N530" s="363" t="n"/>
      <c r="O530" s="348">
        <f>AVERAGE(M530:M531)</f>
        <v/>
      </c>
      <c r="P530" s="348">
        <f>_xlfn.STDEV.S(M530,M531)</f>
        <v/>
      </c>
      <c r="Q530" s="341" t="n"/>
      <c r="R530" s="341" t="n"/>
      <c r="S530" s="331">
        <f>+(((K530-I530)/1000)*1000)/10</f>
        <v/>
      </c>
      <c r="T530" s="332">
        <f>AVERAGE(S530:S531)</f>
        <v/>
      </c>
    </row>
    <row r="531" ht="15.75" customHeight="1" s="412">
      <c r="A531" s="333" t="n">
        <v>5864</v>
      </c>
      <c r="B531" s="334" t="n">
        <v>55</v>
      </c>
      <c r="C531" s="344" t="inlineStr">
        <is>
          <t>T157</t>
        </is>
      </c>
      <c r="D531" s="344" t="n"/>
      <c r="E531" s="344" t="n"/>
      <c r="F531" s="344" t="n"/>
      <c r="G531" s="344" t="n">
        <v>22</v>
      </c>
      <c r="H531" s="345" t="n">
        <v>43685</v>
      </c>
      <c r="I531" s="344" t="n">
        <v>5269</v>
      </c>
      <c r="J531" s="344" t="n">
        <v>9310</v>
      </c>
      <c r="K531" s="344" t="n">
        <v>8756</v>
      </c>
      <c r="L531" s="344" t="n"/>
      <c r="M531" s="346">
        <f>+(((J531-I531)-(K531-I531))/(K531-I531))*100</f>
        <v/>
      </c>
      <c r="N531" s="363" t="n"/>
      <c r="O531" s="350" t="n"/>
      <c r="P531" s="350" t="n"/>
      <c r="Q531" s="341" t="n"/>
      <c r="R531" s="341" t="n"/>
      <c r="S531" s="331">
        <f>+(((K531-I531)/1000)*1000)/10</f>
        <v/>
      </c>
      <c r="T531" s="332" t="n"/>
    </row>
    <row r="532" ht="15.75" customHeight="1" s="412">
      <c r="A532" s="333" t="n">
        <v>3303</v>
      </c>
      <c r="B532" s="334" t="n">
        <v>59</v>
      </c>
      <c r="C532" s="344" t="inlineStr">
        <is>
          <t>T158</t>
        </is>
      </c>
      <c r="D532" s="344" t="n"/>
      <c r="E532" s="344" t="n"/>
      <c r="F532" s="344" t="n"/>
      <c r="G532" s="344" t="n">
        <v>13</v>
      </c>
      <c r="H532" s="345" t="n">
        <v>43587</v>
      </c>
      <c r="I532" s="344" t="n">
        <v>5278</v>
      </c>
      <c r="J532" s="344" t="n">
        <v>7121</v>
      </c>
      <c r="K532" s="344" t="n">
        <v>6753</v>
      </c>
      <c r="L532" s="344" t="n">
        <v>1</v>
      </c>
      <c r="M532" s="346">
        <f>+(((J532-I532)-(K532-I532))/(K532-I532))*100</f>
        <v/>
      </c>
      <c r="N532" s="363" t="inlineStr">
        <is>
          <t>MF</t>
        </is>
      </c>
      <c r="O532" s="348">
        <f>AVERAGE(M532:M533)</f>
        <v/>
      </c>
      <c r="P532" s="348">
        <f>_xlfn.STDEV.S(M532,M533)</f>
        <v/>
      </c>
      <c r="Q532" s="341" t="n">
        <v>1</v>
      </c>
      <c r="R532" s="341" t="n"/>
      <c r="S532" s="331">
        <f>+(((K532-I532)/1000)*1000)/10</f>
        <v/>
      </c>
      <c r="T532" s="332">
        <f>AVERAGE(S532:S533)</f>
        <v/>
      </c>
    </row>
    <row r="533" ht="15.75" customHeight="1" s="412">
      <c r="A533" s="333" t="n">
        <v>3304</v>
      </c>
      <c r="B533" s="334" t="n">
        <v>60</v>
      </c>
      <c r="C533" s="344" t="inlineStr">
        <is>
          <t>T158</t>
        </is>
      </c>
      <c r="D533" s="344" t="n"/>
      <c r="E533" s="344" t="n"/>
      <c r="F533" s="344" t="n"/>
      <c r="G533" s="344" t="n">
        <v>13</v>
      </c>
      <c r="H533" s="345" t="n">
        <v>43587</v>
      </c>
      <c r="I533" s="344" t="n">
        <v>5220</v>
      </c>
      <c r="J533" s="344" t="n">
        <v>7110</v>
      </c>
      <c r="K533" s="344" t="n">
        <v>6737</v>
      </c>
      <c r="L533" s="344" t="n"/>
      <c r="M533" s="346">
        <f>+(((J533-I533)-(K533-I533))/(K533-I533))*100</f>
        <v/>
      </c>
      <c r="N533" s="363" t="n"/>
      <c r="O533" s="350" t="n"/>
      <c r="P533" s="350" t="n"/>
      <c r="Q533" s="341" t="n"/>
      <c r="R533" s="341" t="n"/>
      <c r="S533" s="331">
        <f>+(((K533-I533)/1000)*1000)/10</f>
        <v/>
      </c>
      <c r="T533" s="332" t="n"/>
    </row>
    <row r="534" ht="15.75" customHeight="1" s="412">
      <c r="A534" s="333" t="n">
        <v>4027</v>
      </c>
      <c r="B534" s="334" t="n">
        <v>57</v>
      </c>
      <c r="C534" s="344" t="inlineStr">
        <is>
          <t>T158</t>
        </is>
      </c>
      <c r="D534" s="344" t="n"/>
      <c r="E534" s="344" t="n"/>
      <c r="F534" s="344" t="n"/>
      <c r="G534" s="344" t="n">
        <v>15</v>
      </c>
      <c r="H534" s="345" t="n">
        <v>43599</v>
      </c>
      <c r="I534" s="344" t="n">
        <v>5257</v>
      </c>
      <c r="J534" s="344" t="n">
        <v>7014</v>
      </c>
      <c r="K534" s="344" t="n">
        <v>6746</v>
      </c>
      <c r="L534" s="344" t="n"/>
      <c r="M534" s="346">
        <f>+(((J534-I534)-(K534-I534))/(K534-I534))*100</f>
        <v/>
      </c>
      <c r="N534" s="346" t="n"/>
      <c r="O534" s="348">
        <f>AVERAGE(M534:M535)</f>
        <v/>
      </c>
      <c r="P534" s="348">
        <f>_xlfn.STDEV.S(M534,M535)</f>
        <v/>
      </c>
      <c r="Q534" s="341" t="n"/>
      <c r="R534" s="341" t="n"/>
      <c r="S534" s="331">
        <f>+(((K534-I534)/1000)*1000)/10</f>
        <v/>
      </c>
      <c r="T534" s="332">
        <f>AVERAGE(S534:S535)</f>
        <v/>
      </c>
    </row>
    <row r="535" ht="15.75" customHeight="1" s="412">
      <c r="A535" s="333" t="n">
        <v>4028</v>
      </c>
      <c r="B535" s="334" t="n">
        <v>58</v>
      </c>
      <c r="C535" s="344" t="inlineStr">
        <is>
          <t>T158</t>
        </is>
      </c>
      <c r="D535" s="344" t="n"/>
      <c r="E535" s="344" t="n"/>
      <c r="F535" s="344" t="n"/>
      <c r="G535" s="344" t="n">
        <v>15</v>
      </c>
      <c r="H535" s="345" t="n">
        <v>43599</v>
      </c>
      <c r="I535" s="344" t="n">
        <v>5320</v>
      </c>
      <c r="J535" s="344" t="n">
        <v>6676</v>
      </c>
      <c r="K535" s="344" t="n">
        <v>6475</v>
      </c>
      <c r="L535" s="344" t="n"/>
      <c r="M535" s="346">
        <f>+(((J535-I535)-(K535-I535))/(K535-I535))*100</f>
        <v/>
      </c>
      <c r="N535" s="346" t="n"/>
      <c r="O535" s="350" t="n"/>
      <c r="P535" s="350" t="n"/>
      <c r="Q535" s="341" t="n"/>
      <c r="R535" s="341" t="n"/>
      <c r="S535" s="331">
        <f>+(((K535-I535)/1000)*1000)/10</f>
        <v/>
      </c>
      <c r="T535" s="332" t="n"/>
    </row>
    <row r="536" ht="15.75" customHeight="1" s="412">
      <c r="A536" s="333" t="n">
        <v>4673</v>
      </c>
      <c r="B536" s="334" t="n">
        <v>57</v>
      </c>
      <c r="C536" s="344" t="inlineStr">
        <is>
          <t>T158</t>
        </is>
      </c>
      <c r="D536" s="344" t="n"/>
      <c r="E536" s="344" t="n"/>
      <c r="F536" s="344" t="n"/>
      <c r="G536" s="344" t="n">
        <v>17</v>
      </c>
      <c r="H536" s="345" t="n">
        <v>43619</v>
      </c>
      <c r="I536" s="344" t="n">
        <v>5257</v>
      </c>
      <c r="J536" s="344" t="n">
        <v>7761</v>
      </c>
      <c r="K536" s="344" t="n">
        <v>7308</v>
      </c>
      <c r="L536" s="344" t="n"/>
      <c r="M536" s="346">
        <f>+(((J536-I536)-(K536-I536))/(K536-I536))*100</f>
        <v/>
      </c>
      <c r="N536" s="363" t="n"/>
      <c r="O536" s="348">
        <f>AVERAGE(M536:M537)</f>
        <v/>
      </c>
      <c r="P536" s="348">
        <f>_xlfn.STDEV.S(M536,M537)</f>
        <v/>
      </c>
      <c r="Q536" s="341" t="n"/>
      <c r="R536" s="341" t="n"/>
      <c r="S536" s="331">
        <f>+(((K536-I536)/1000)*1000)/10</f>
        <v/>
      </c>
      <c r="T536" s="332">
        <f>AVERAGE(S536:S537)</f>
        <v/>
      </c>
    </row>
    <row r="537" ht="15.75" customHeight="1" s="412">
      <c r="A537" s="333" t="n">
        <v>4674</v>
      </c>
      <c r="B537" s="334" t="n">
        <v>58</v>
      </c>
      <c r="C537" s="344" t="inlineStr">
        <is>
          <t>T158</t>
        </is>
      </c>
      <c r="D537" s="344" t="n"/>
      <c r="E537" s="344" t="n"/>
      <c r="F537" s="344" t="n"/>
      <c r="G537" s="344" t="n">
        <v>17</v>
      </c>
      <c r="H537" s="345" t="n">
        <v>43619</v>
      </c>
      <c r="I537" s="344" t="n">
        <v>5320</v>
      </c>
      <c r="J537" s="344" t="n">
        <v>8264</v>
      </c>
      <c r="K537" s="344" t="n">
        <v>7617</v>
      </c>
      <c r="L537" s="344" t="n"/>
      <c r="M537" s="346">
        <f>+(((J537-I537)-(K537-I537))/(K537-I537))*100</f>
        <v/>
      </c>
      <c r="N537" s="363" t="n"/>
      <c r="O537" s="350" t="n"/>
      <c r="P537" s="350" t="n"/>
      <c r="Q537" s="341" t="n"/>
      <c r="R537" s="341" t="n"/>
      <c r="S537" s="331">
        <f>+(((K537-I537)/1000)*1000)/10</f>
        <v/>
      </c>
      <c r="T537" s="332" t="n"/>
    </row>
    <row r="538" ht="15.75" customHeight="1" s="412">
      <c r="A538" s="333" t="n">
        <v>5295</v>
      </c>
      <c r="B538" s="334" t="n">
        <v>33</v>
      </c>
      <c r="C538" s="344" t="inlineStr">
        <is>
          <t>T158</t>
        </is>
      </c>
      <c r="D538" s="344" t="n"/>
      <c r="E538" s="344" t="n"/>
      <c r="F538" s="344" t="n"/>
      <c r="G538" s="344" t="n">
        <v>19</v>
      </c>
      <c r="H538" s="345" t="n">
        <v>43637</v>
      </c>
      <c r="I538" s="344" t="n">
        <v>5203</v>
      </c>
      <c r="J538" s="344" t="n"/>
      <c r="K538" s="344" t="n"/>
      <c r="L538" s="344" t="n"/>
      <c r="M538" s="346">
        <f>+(((J538-I538)-(K538-I538))/(K538-I538))*100</f>
        <v/>
      </c>
      <c r="N538" s="363" t="n"/>
      <c r="O538" s="348">
        <f>AVERAGE(M538:M539)</f>
        <v/>
      </c>
      <c r="P538" s="348">
        <f>_xlfn.STDEV.S(M538,M539)</f>
        <v/>
      </c>
      <c r="Q538" s="341" t="n"/>
      <c r="R538" s="341" t="n"/>
      <c r="S538" s="331">
        <f>+(((K538-I538)/1000)*1000)/10</f>
        <v/>
      </c>
      <c r="T538" s="332">
        <f>AVERAGE(S538:S539)</f>
        <v/>
      </c>
    </row>
    <row r="539" ht="15.75" customHeight="1" s="412">
      <c r="A539" s="333" t="n">
        <v>5296</v>
      </c>
      <c r="B539" s="334" t="n">
        <v>34</v>
      </c>
      <c r="C539" s="344" t="inlineStr">
        <is>
          <t>T158</t>
        </is>
      </c>
      <c r="D539" s="344" t="n"/>
      <c r="E539" s="344" t="n"/>
      <c r="F539" s="344" t="n"/>
      <c r="G539" s="344" t="n">
        <v>19</v>
      </c>
      <c r="H539" s="345" t="n">
        <v>43637</v>
      </c>
      <c r="I539" s="344" t="n">
        <v>5191</v>
      </c>
      <c r="J539" s="344" t="n"/>
      <c r="K539" s="344" t="n"/>
      <c r="L539" s="344" t="n"/>
      <c r="M539" s="346">
        <f>+(((J539-I539)-(K539-I539))/(K539-I539))*100</f>
        <v/>
      </c>
      <c r="N539" s="363" t="n"/>
      <c r="O539" s="350" t="n"/>
      <c r="P539" s="350" t="n"/>
      <c r="Q539" s="341" t="n"/>
      <c r="R539" s="341" t="n"/>
      <c r="S539" s="331">
        <f>+(((K539-I539)/1000)*1000)/10</f>
        <v/>
      </c>
      <c r="T539" s="332" t="n"/>
    </row>
    <row r="540" ht="15.75" customHeight="1" s="412">
      <c r="A540" s="333" t="n">
        <v>3305</v>
      </c>
      <c r="B540" s="334" t="n">
        <v>61</v>
      </c>
      <c r="C540" s="352" t="inlineStr">
        <is>
          <t>T159</t>
        </is>
      </c>
      <c r="D540" s="352" t="n"/>
      <c r="E540" s="352" t="n"/>
      <c r="F540" s="352" t="n"/>
      <c r="G540" s="352" t="n">
        <v>13</v>
      </c>
      <c r="H540" s="353" t="n">
        <v>43587</v>
      </c>
      <c r="I540" s="352" t="n">
        <v>5212</v>
      </c>
      <c r="J540" s="352" t="n">
        <v>8218</v>
      </c>
      <c r="K540" s="352" t="n">
        <v>7331</v>
      </c>
      <c r="L540" s="352" t="n">
        <v>1</v>
      </c>
      <c r="M540" s="355">
        <f>+(((J540-I540)-(K540-I540))/(K540-I540))*100</f>
        <v/>
      </c>
      <c r="N540" s="362" t="inlineStr">
        <is>
          <t>MF</t>
        </is>
      </c>
      <c r="O540" s="357">
        <f>AVERAGE(M540:M541)</f>
        <v/>
      </c>
      <c r="P540" s="357">
        <f>_xlfn.STDEV.S(M540,M541)</f>
        <v/>
      </c>
      <c r="Q540" s="341" t="n">
        <v>2</v>
      </c>
      <c r="R540" s="341" t="n"/>
      <c r="S540" s="331">
        <f>+(((K540-I540)/1000)*1000)/10</f>
        <v/>
      </c>
      <c r="T540" s="332">
        <f>AVERAGE(S540:S541)</f>
        <v/>
      </c>
    </row>
    <row r="541" ht="15.75" customHeight="1" s="412">
      <c r="A541" s="333" t="n">
        <v>3306</v>
      </c>
      <c r="B541" s="334" t="n">
        <v>62</v>
      </c>
      <c r="C541" s="352" t="inlineStr">
        <is>
          <t>T159</t>
        </is>
      </c>
      <c r="D541" s="352" t="n"/>
      <c r="E541" s="352" t="n"/>
      <c r="F541" s="352" t="n"/>
      <c r="G541" s="352" t="n">
        <v>13</v>
      </c>
      <c r="H541" s="353" t="n">
        <v>43587</v>
      </c>
      <c r="I541" s="352" t="n">
        <v>5209</v>
      </c>
      <c r="J541" s="352" t="n">
        <v>8236</v>
      </c>
      <c r="K541" s="352" t="n">
        <v>7314</v>
      </c>
      <c r="L541" s="352" t="n"/>
      <c r="M541" s="355">
        <f>+(((J541-I541)-(K541-I541))/(K541-I541))*100</f>
        <v/>
      </c>
      <c r="N541" s="362" t="n"/>
      <c r="O541" s="358" t="n"/>
      <c r="P541" s="358" t="n"/>
      <c r="Q541" s="341" t="n"/>
      <c r="R541" s="341" t="n"/>
      <c r="S541" s="331">
        <f>+(((K541-I541)/1000)*1000)/10</f>
        <v/>
      </c>
      <c r="T541" s="332" t="n"/>
    </row>
    <row r="542" ht="15.75" customHeight="1" s="412">
      <c r="A542" s="333" t="n">
        <v>4029</v>
      </c>
      <c r="B542" s="334" t="n">
        <v>59</v>
      </c>
      <c r="C542" s="352" t="inlineStr">
        <is>
          <t>T159</t>
        </is>
      </c>
      <c r="D542" s="352" t="n"/>
      <c r="E542" s="352" t="n"/>
      <c r="F542" s="352" t="n"/>
      <c r="G542" s="352" t="n">
        <v>15</v>
      </c>
      <c r="H542" s="353" t="n">
        <v>43599</v>
      </c>
      <c r="I542" s="352" t="n">
        <v>5278</v>
      </c>
      <c r="J542" s="352" t="n">
        <v>7545</v>
      </c>
      <c r="K542" s="352" t="n">
        <v>6972</v>
      </c>
      <c r="L542" s="352" t="n"/>
      <c r="M542" s="355">
        <f>+(((J542-I542)-(K542-I542))/(K542-I542))*100</f>
        <v/>
      </c>
      <c r="N542" s="355" t="n"/>
      <c r="O542" s="357">
        <f>AVERAGE(M542:M543)</f>
        <v/>
      </c>
      <c r="P542" s="357">
        <f>_xlfn.STDEV.S(M542,M543)</f>
        <v/>
      </c>
      <c r="Q542" s="341" t="n"/>
      <c r="R542" s="341" t="n"/>
      <c r="S542" s="331">
        <f>+(((K542-I542)/1000)*1000)/10</f>
        <v/>
      </c>
      <c r="T542" s="332">
        <f>AVERAGE(S542:S543)</f>
        <v/>
      </c>
    </row>
    <row r="543" ht="15.75" customHeight="1" s="412">
      <c r="A543" s="333" t="n">
        <v>4030</v>
      </c>
      <c r="B543" s="334" t="n">
        <v>60</v>
      </c>
      <c r="C543" s="352" t="inlineStr">
        <is>
          <t>T159</t>
        </is>
      </c>
      <c r="D543" s="352" t="n"/>
      <c r="E543" s="352" t="n"/>
      <c r="F543" s="352" t="n"/>
      <c r="G543" s="352" t="n">
        <v>15</v>
      </c>
      <c r="H543" s="353" t="n">
        <v>43599</v>
      </c>
      <c r="I543" s="352" t="n">
        <v>5220</v>
      </c>
      <c r="J543" s="352" t="n">
        <v>7612</v>
      </c>
      <c r="K543" s="352" t="n">
        <v>6991</v>
      </c>
      <c r="L543" s="352" t="n"/>
      <c r="M543" s="355">
        <f>+(((J543-I543)-(K543-I543))/(K543-I543))*100</f>
        <v/>
      </c>
      <c r="N543" s="355" t="n"/>
      <c r="O543" s="358" t="n"/>
      <c r="P543" s="358" t="n"/>
      <c r="Q543" s="341" t="n"/>
      <c r="R543" s="341" t="n"/>
      <c r="S543" s="331">
        <f>+(((K543-I543)/1000)*1000)/10</f>
        <v/>
      </c>
      <c r="T543" s="332" t="n"/>
    </row>
    <row r="544" ht="15.75" customHeight="1" s="412">
      <c r="A544" s="333" t="n">
        <v>4675</v>
      </c>
      <c r="B544" s="334" t="n">
        <v>59</v>
      </c>
      <c r="C544" s="352" t="inlineStr">
        <is>
          <t>T159</t>
        </is>
      </c>
      <c r="D544" s="352" t="n"/>
      <c r="E544" s="352" t="n"/>
      <c r="F544" s="352" t="n"/>
      <c r="G544" s="352" t="n">
        <v>17</v>
      </c>
      <c r="H544" s="353" t="n">
        <v>43619</v>
      </c>
      <c r="I544" s="352" t="n">
        <v>5278</v>
      </c>
      <c r="J544" s="352" t="n">
        <v>8204</v>
      </c>
      <c r="K544" s="352" t="n">
        <v>7466</v>
      </c>
      <c r="L544" s="352" t="n"/>
      <c r="M544" s="355">
        <f>+(((J544-I544)-(K544-I544))/(K544-I544))*100</f>
        <v/>
      </c>
      <c r="N544" s="362" t="n"/>
      <c r="O544" s="357">
        <f>AVERAGE(M544:M545)</f>
        <v/>
      </c>
      <c r="P544" s="357">
        <f>_xlfn.STDEV.S(M544,M545)</f>
        <v/>
      </c>
      <c r="Q544" s="341" t="n"/>
      <c r="R544" s="341" t="n"/>
      <c r="S544" s="331">
        <f>+(((K544-I544)/1000)*1000)/10</f>
        <v/>
      </c>
      <c r="T544" s="332">
        <f>AVERAGE(S544:S545)</f>
        <v/>
      </c>
    </row>
    <row r="545" ht="15.75" customHeight="1" s="412">
      <c r="A545" s="333" t="n">
        <v>4676</v>
      </c>
      <c r="B545" s="334" t="n">
        <v>60</v>
      </c>
      <c r="C545" s="352" t="inlineStr">
        <is>
          <t>T159</t>
        </is>
      </c>
      <c r="D545" s="352" t="n"/>
      <c r="E545" s="352" t="n"/>
      <c r="F545" s="352" t="n"/>
      <c r="G545" s="352" t="n">
        <v>17</v>
      </c>
      <c r="H545" s="353" t="n">
        <v>43619</v>
      </c>
      <c r="I545" s="352" t="n">
        <v>5220</v>
      </c>
      <c r="J545" s="352" t="n">
        <v>8158</v>
      </c>
      <c r="K545" s="352" t="n">
        <v>7403</v>
      </c>
      <c r="L545" s="352" t="n"/>
      <c r="M545" s="355">
        <f>+(((J545-I545)-(K545-I545))/(K545-I545))*100</f>
        <v/>
      </c>
      <c r="N545" s="362" t="n"/>
      <c r="O545" s="358" t="n"/>
      <c r="P545" s="358" t="n"/>
      <c r="Q545" s="341" t="n"/>
      <c r="R545" s="341" t="n"/>
      <c r="S545" s="331">
        <f>+(((K545-I545)/1000)*1000)/10</f>
        <v/>
      </c>
      <c r="T545" s="332" t="n"/>
    </row>
    <row r="546" ht="15.75" customHeight="1" s="412">
      <c r="A546" s="333" t="n">
        <v>5865</v>
      </c>
      <c r="B546" s="334" t="n">
        <v>56</v>
      </c>
      <c r="C546" s="352" t="inlineStr">
        <is>
          <t>T159</t>
        </is>
      </c>
      <c r="D546" s="352" t="n"/>
      <c r="E546" s="352" t="n"/>
      <c r="F546" s="352" t="n"/>
      <c r="G546" s="352" t="n">
        <v>22</v>
      </c>
      <c r="H546" s="353" t="n">
        <v>43685</v>
      </c>
      <c r="I546" s="352" t="n">
        <v>5254</v>
      </c>
      <c r="J546" s="352" t="n">
        <v>7490</v>
      </c>
      <c r="K546" s="352" t="n">
        <v>7192</v>
      </c>
      <c r="L546" s="352" t="n">
        <v>8</v>
      </c>
      <c r="M546" s="355">
        <f>+(((J546-I546)-(K546-I546))/(K546-I546))*100</f>
        <v/>
      </c>
      <c r="N546" s="362" t="n"/>
      <c r="O546" s="357">
        <f>AVERAGE(M546:M547)</f>
        <v/>
      </c>
      <c r="P546" s="357">
        <f>_xlfn.STDEV.S(M546,M547)</f>
        <v/>
      </c>
      <c r="Q546" s="341" t="n"/>
      <c r="R546" s="341" t="n"/>
      <c r="S546" s="331">
        <f>+(((K546-I546)/1000)*1000)/10</f>
        <v/>
      </c>
      <c r="T546" s="332">
        <f>AVERAGE(S546:S547)</f>
        <v/>
      </c>
    </row>
    <row r="547" ht="15.75" customHeight="1" s="412">
      <c r="A547" s="333" t="n">
        <v>5866</v>
      </c>
      <c r="B547" s="334" t="n">
        <v>56</v>
      </c>
      <c r="C547" s="352" t="inlineStr">
        <is>
          <t>T159</t>
        </is>
      </c>
      <c r="D547" s="352" t="n"/>
      <c r="E547" s="352" t="n"/>
      <c r="F547" s="352" t="n"/>
      <c r="G547" s="352" t="n">
        <v>22</v>
      </c>
      <c r="H547" s="353" t="n">
        <v>43685</v>
      </c>
      <c r="I547" s="352" t="n">
        <v>5254</v>
      </c>
      <c r="J547" s="352" t="n">
        <v>7615</v>
      </c>
      <c r="K547" s="352" t="n">
        <v>7297</v>
      </c>
      <c r="L547" s="352" t="n"/>
      <c r="M547" s="355">
        <f>+(((J547-I547)-(K547-I547))/(K547-I547))*100</f>
        <v/>
      </c>
      <c r="N547" s="362" t="n"/>
      <c r="O547" s="358" t="n"/>
      <c r="P547" s="358" t="n"/>
      <c r="Q547" s="341" t="n"/>
      <c r="R547" s="341" t="n"/>
      <c r="S547" s="331">
        <f>+(((K547-I547)/1000)*1000)/10</f>
        <v/>
      </c>
      <c r="T547" s="332" t="n"/>
    </row>
    <row r="548" ht="15.75" customHeight="1" s="412">
      <c r="A548" s="333" t="n">
        <v>3307</v>
      </c>
      <c r="B548" s="334" t="n">
        <v>63</v>
      </c>
      <c r="C548" s="344" t="inlineStr">
        <is>
          <t>T160</t>
        </is>
      </c>
      <c r="D548" s="344" t="n"/>
      <c r="E548" s="344" t="n"/>
      <c r="F548" s="344" t="n"/>
      <c r="G548" s="344" t="n">
        <v>13</v>
      </c>
      <c r="H548" s="345" t="n">
        <v>43587</v>
      </c>
      <c r="I548" s="344" t="n">
        <v>5214</v>
      </c>
      <c r="J548" s="344" t="n">
        <v>8944</v>
      </c>
      <c r="K548" s="344" t="n">
        <v>7890</v>
      </c>
      <c r="L548" s="344" t="n">
        <v>1</v>
      </c>
      <c r="M548" s="346">
        <f>+(((J548-I548)-(K548-I548))/(K548-I548))*100</f>
        <v/>
      </c>
      <c r="N548" s="363" t="inlineStr">
        <is>
          <t>MF</t>
        </is>
      </c>
      <c r="O548" s="348">
        <f>AVERAGE(M548:M549)</f>
        <v/>
      </c>
      <c r="P548" s="348">
        <f>_xlfn.STDEV.S(M548,M549)</f>
        <v/>
      </c>
      <c r="Q548" s="341" t="n">
        <v>1</v>
      </c>
      <c r="R548" s="341" t="n"/>
      <c r="S548" s="331">
        <f>+(((K548-I548)/1000)*1000)/10</f>
        <v/>
      </c>
      <c r="T548" s="332">
        <f>AVERAGE(S548:S549)</f>
        <v/>
      </c>
    </row>
    <row r="549" ht="15.75" customHeight="1" s="412">
      <c r="A549" s="333" t="n">
        <v>3308</v>
      </c>
      <c r="B549" s="334" t="n">
        <v>64</v>
      </c>
      <c r="C549" s="344" t="inlineStr">
        <is>
          <t>T160</t>
        </is>
      </c>
      <c r="D549" s="344" t="n"/>
      <c r="E549" s="344" t="n"/>
      <c r="F549" s="344" t="n"/>
      <c r="G549" s="344" t="n">
        <v>13</v>
      </c>
      <c r="H549" s="345" t="n">
        <v>43587</v>
      </c>
      <c r="I549" s="344" t="n">
        <v>5232</v>
      </c>
      <c r="J549" s="344" t="n">
        <v>8972</v>
      </c>
      <c r="K549" s="344" t="n">
        <v>7914</v>
      </c>
      <c r="L549" s="344" t="n"/>
      <c r="M549" s="346">
        <f>+(((J549-I549)-(K549-I549))/(K549-I549))*100</f>
        <v/>
      </c>
      <c r="N549" s="363" t="n"/>
      <c r="O549" s="350" t="n"/>
      <c r="P549" s="350" t="n"/>
      <c r="Q549" s="341" t="n"/>
      <c r="R549" s="341" t="n"/>
      <c r="S549" s="331">
        <f>+(((K549-I549)/1000)*1000)/10</f>
        <v/>
      </c>
      <c r="T549" s="332" t="n"/>
    </row>
    <row r="550" ht="15.75" customHeight="1" s="412">
      <c r="A550" s="333" t="n">
        <v>4031</v>
      </c>
      <c r="B550" s="334" t="n">
        <v>61</v>
      </c>
      <c r="C550" s="344" t="inlineStr">
        <is>
          <t>T160</t>
        </is>
      </c>
      <c r="D550" s="344" t="n"/>
      <c r="E550" s="344" t="n"/>
      <c r="F550" s="344" t="n"/>
      <c r="G550" s="344" t="n">
        <v>15</v>
      </c>
      <c r="H550" s="345" t="n">
        <v>43599</v>
      </c>
      <c r="I550" s="344" t="n">
        <v>5212</v>
      </c>
      <c r="J550" s="344" t="n">
        <v>8045</v>
      </c>
      <c r="K550" s="344" t="n">
        <v>7328</v>
      </c>
      <c r="L550" s="344" t="n"/>
      <c r="M550" s="346">
        <f>+(((J550-I550)-(K550-I550))/(K550-I550))*100</f>
        <v/>
      </c>
      <c r="N550" s="346" t="n"/>
      <c r="O550" s="348">
        <f>AVERAGE(M550:M551)</f>
        <v/>
      </c>
      <c r="P550" s="348">
        <f>_xlfn.STDEV.S(M550,M551)</f>
        <v/>
      </c>
      <c r="Q550" s="341" t="n"/>
      <c r="R550" s="341" t="n"/>
      <c r="S550" s="331">
        <f>+(((K550-I550)/1000)*1000)/10</f>
        <v/>
      </c>
      <c r="T550" s="332">
        <f>AVERAGE(S550:S551)</f>
        <v/>
      </c>
    </row>
    <row r="551" ht="15.75" customHeight="1" s="412">
      <c r="A551" s="333" t="n">
        <v>4032</v>
      </c>
      <c r="B551" s="334" t="n">
        <v>62</v>
      </c>
      <c r="C551" s="344" t="inlineStr">
        <is>
          <t>T160</t>
        </is>
      </c>
      <c r="D551" s="344" t="n"/>
      <c r="E551" s="344" t="n"/>
      <c r="F551" s="344" t="n"/>
      <c r="G551" s="344" t="n">
        <v>15</v>
      </c>
      <c r="H551" s="345" t="n">
        <v>43599</v>
      </c>
      <c r="I551" s="344" t="n">
        <v>5209</v>
      </c>
      <c r="J551" s="344" t="n">
        <v>7897</v>
      </c>
      <c r="K551" s="344" t="n">
        <v>7220</v>
      </c>
      <c r="L551" s="344" t="n"/>
      <c r="M551" s="346">
        <f>+(((J551-I551)-(K551-I551))/(K551-I551))*100</f>
        <v/>
      </c>
      <c r="N551" s="346" t="n"/>
      <c r="O551" s="350" t="n"/>
      <c r="P551" s="350" t="n"/>
      <c r="Q551" s="341" t="n"/>
      <c r="R551" s="341" t="n"/>
      <c r="S551" s="331">
        <f>+(((K551-I551)/1000)*1000)/10</f>
        <v/>
      </c>
      <c r="T551" s="332" t="n"/>
    </row>
    <row r="552" ht="15.75" customHeight="1" s="412">
      <c r="A552" s="333" t="n">
        <v>4677</v>
      </c>
      <c r="B552" s="334" t="n">
        <v>61</v>
      </c>
      <c r="C552" s="344" t="inlineStr">
        <is>
          <t>T160</t>
        </is>
      </c>
      <c r="D552" s="344" t="n"/>
      <c r="E552" s="344" t="n"/>
      <c r="F552" s="344" t="n"/>
      <c r="G552" s="344" t="n">
        <v>17</v>
      </c>
      <c r="H552" s="345" t="n">
        <v>43619</v>
      </c>
      <c r="I552" s="344" t="n">
        <v>5212</v>
      </c>
      <c r="J552" s="344" t="n">
        <v>8464</v>
      </c>
      <c r="K552" s="344" t="n">
        <v>7851</v>
      </c>
      <c r="L552" s="344" t="n"/>
      <c r="M552" s="346">
        <f>+(((J552-I552)-(K552-I552))/(K552-I552))*100</f>
        <v/>
      </c>
      <c r="N552" s="363" t="n"/>
      <c r="O552" s="348">
        <f>AVERAGE(M552:M553)</f>
        <v/>
      </c>
      <c r="P552" s="348">
        <f>_xlfn.STDEV.S(M552,M553)</f>
        <v/>
      </c>
      <c r="Q552" s="341" t="n"/>
      <c r="R552" s="341" t="n"/>
      <c r="S552" s="331">
        <f>+(((K552-I552)/1000)*1000)/10</f>
        <v/>
      </c>
      <c r="T552" s="332">
        <f>AVERAGE(S552:S553)</f>
        <v/>
      </c>
    </row>
    <row r="553" ht="15.75" customHeight="1" s="412">
      <c r="A553" s="333" t="n">
        <v>4678</v>
      </c>
      <c r="B553" s="334" t="n">
        <v>62</v>
      </c>
      <c r="C553" s="344" t="inlineStr">
        <is>
          <t>T160</t>
        </is>
      </c>
      <c r="D553" s="344" t="n"/>
      <c r="E553" s="344" t="n"/>
      <c r="F553" s="344" t="n"/>
      <c r="G553" s="344" t="n">
        <v>17</v>
      </c>
      <c r="H553" s="345" t="n">
        <v>43619</v>
      </c>
      <c r="I553" s="344" t="n">
        <v>5209</v>
      </c>
      <c r="J553" s="344" t="n">
        <v>8399</v>
      </c>
      <c r="K553" s="344" t="n">
        <v>7796</v>
      </c>
      <c r="L553" s="344" t="n"/>
      <c r="M553" s="346">
        <f>+(((J553-I553)-(K553-I553))/(K553-I553))*100</f>
        <v/>
      </c>
      <c r="N553" s="363" t="n"/>
      <c r="O553" s="350" t="n"/>
      <c r="P553" s="350" t="n"/>
      <c r="Q553" s="341" t="n"/>
      <c r="R553" s="341" t="n"/>
      <c r="S553" s="331">
        <f>+(((K553-I553)/1000)*1000)/10</f>
        <v/>
      </c>
      <c r="T553" s="332" t="n"/>
    </row>
    <row r="554" ht="15.75" customHeight="1" s="412">
      <c r="A554" s="333" t="n">
        <v>5297</v>
      </c>
      <c r="B554" s="334" t="n">
        <v>35</v>
      </c>
      <c r="C554" s="344" t="inlineStr">
        <is>
          <t>T160</t>
        </is>
      </c>
      <c r="D554" s="344" t="n"/>
      <c r="E554" s="344" t="n"/>
      <c r="F554" s="344" t="n"/>
      <c r="G554" s="344" t="n">
        <v>19</v>
      </c>
      <c r="H554" s="345" t="n">
        <v>43637</v>
      </c>
      <c r="I554" s="344" t="n">
        <v>5280</v>
      </c>
      <c r="J554" s="344" t="n">
        <v>8048</v>
      </c>
      <c r="K554" s="344" t="n">
        <v>7525</v>
      </c>
      <c r="L554" s="344" t="inlineStr">
        <is>
          <t>7</t>
        </is>
      </c>
      <c r="M554" s="346">
        <f>+(((J554-I554)-(K554-I554))/(K554-I554))*100</f>
        <v/>
      </c>
      <c r="N554" s="363" t="n"/>
      <c r="O554" s="348">
        <f>AVERAGE(M554:M555)</f>
        <v/>
      </c>
      <c r="P554" s="348">
        <f>_xlfn.STDEV.S(M554,M555)</f>
        <v/>
      </c>
      <c r="Q554" s="341" t="n"/>
      <c r="R554" s="341" t="n"/>
      <c r="S554" s="331">
        <f>+(((K554-I554)/1000)*1000)/10</f>
        <v/>
      </c>
      <c r="T554" s="332">
        <f>AVERAGE(S554:S555)</f>
        <v/>
      </c>
    </row>
    <row r="555" ht="15.75" customHeight="1" s="412">
      <c r="A555" s="333" t="n">
        <v>5298</v>
      </c>
      <c r="B555" s="334" t="n">
        <v>36</v>
      </c>
      <c r="C555" s="344" t="inlineStr">
        <is>
          <t>T160</t>
        </is>
      </c>
      <c r="D555" s="344" t="n"/>
      <c r="E555" s="344" t="n"/>
      <c r="F555" s="344" t="n"/>
      <c r="G555" s="344" t="n">
        <v>19</v>
      </c>
      <c r="H555" s="345" t="n">
        <v>43637</v>
      </c>
      <c r="I555" s="344" t="n">
        <v>5219</v>
      </c>
      <c r="J555" s="344" t="n">
        <v>8434</v>
      </c>
      <c r="K555" s="344" t="n">
        <v>7791</v>
      </c>
      <c r="L555" s="344" t="n"/>
      <c r="M555" s="346">
        <f>+(((J555-I555)-(K555-I555))/(K555-I555))*100</f>
        <v/>
      </c>
      <c r="N555" s="363" t="n"/>
      <c r="O555" s="350" t="n"/>
      <c r="P555" s="350" t="n"/>
      <c r="Q555" s="341" t="n"/>
      <c r="R555" s="341" t="n"/>
      <c r="S555" s="331">
        <f>+(((K555-I555)/1000)*1000)/10</f>
        <v/>
      </c>
      <c r="T555" s="332" t="n"/>
    </row>
    <row r="556" ht="15.75" customHeight="1" s="412">
      <c r="A556" s="333" t="n">
        <v>5867</v>
      </c>
      <c r="B556" s="334" t="n">
        <v>57</v>
      </c>
      <c r="C556" s="344" t="inlineStr">
        <is>
          <t>T160</t>
        </is>
      </c>
      <c r="D556" s="344" t="n"/>
      <c r="E556" s="344" t="n"/>
      <c r="F556" s="344" t="n"/>
      <c r="G556" s="344" t="n">
        <v>22</v>
      </c>
      <c r="H556" s="345" t="n">
        <v>43685</v>
      </c>
      <c r="I556" s="344" t="n">
        <v>5257</v>
      </c>
      <c r="J556" s="344" t="n">
        <v>8466</v>
      </c>
      <c r="K556" s="344" t="n">
        <v>8032</v>
      </c>
      <c r="L556" s="344" t="n">
        <v>9</v>
      </c>
      <c r="M556" s="346">
        <f>+(((J556-I556)-(K556-I556))/(K556-I556))*100</f>
        <v/>
      </c>
      <c r="N556" s="363" t="n"/>
      <c r="O556" s="348">
        <f>AVERAGE(M556:M557)</f>
        <v/>
      </c>
      <c r="P556" s="348">
        <f>_xlfn.STDEV.S(M556,M557)</f>
        <v/>
      </c>
      <c r="Q556" s="341" t="n"/>
      <c r="R556" s="341" t="n"/>
      <c r="S556" s="331">
        <f>+(((K556-I556)/1000)*1000)/10</f>
        <v/>
      </c>
      <c r="T556" s="332">
        <f>AVERAGE(S556:S557)</f>
        <v/>
      </c>
    </row>
    <row r="557" ht="15.75" customHeight="1" s="412">
      <c r="A557" s="333" t="n">
        <v>5868</v>
      </c>
      <c r="B557" s="334" t="n">
        <v>57</v>
      </c>
      <c r="C557" s="344" t="inlineStr">
        <is>
          <t>T160</t>
        </is>
      </c>
      <c r="D557" s="344" t="n"/>
      <c r="E557" s="344" t="n"/>
      <c r="F557" s="344" t="n"/>
      <c r="G557" s="344" t="n">
        <v>22</v>
      </c>
      <c r="H557" s="345" t="n">
        <v>43685</v>
      </c>
      <c r="I557" s="344" t="n">
        <v>5257</v>
      </c>
      <c r="J557" s="344" t="n">
        <v>7609</v>
      </c>
      <c r="K557" s="344" t="n">
        <v>7286</v>
      </c>
      <c r="L557" s="344" t="n"/>
      <c r="M557" s="346">
        <f>+(((J557-I557)-(K557-I557))/(K557-I557))*100</f>
        <v/>
      </c>
      <c r="N557" s="363" t="n"/>
      <c r="O557" s="350" t="n"/>
      <c r="P557" s="350" t="n"/>
      <c r="Q557" s="341" t="n"/>
      <c r="R557" s="341" t="n"/>
      <c r="S557" s="331">
        <f>+(((K557-I557)/1000)*1000)/10</f>
        <v/>
      </c>
      <c r="T557" s="332" t="n"/>
    </row>
    <row r="558" ht="15.75" customHeight="1" s="412">
      <c r="A558" s="333" t="n">
        <v>3309</v>
      </c>
      <c r="B558" s="334" t="n">
        <v>65</v>
      </c>
      <c r="C558" s="344" t="inlineStr">
        <is>
          <t>T161</t>
        </is>
      </c>
      <c r="D558" s="344" t="n"/>
      <c r="E558" s="344" t="n"/>
      <c r="F558" s="344" t="n"/>
      <c r="G558" s="344" t="n">
        <v>13</v>
      </c>
      <c r="H558" s="345" t="n">
        <v>43587</v>
      </c>
      <c r="I558" s="344" t="n">
        <v>5215</v>
      </c>
      <c r="J558" s="344" t="n">
        <v>7282</v>
      </c>
      <c r="K558" s="344" t="n">
        <v>6708</v>
      </c>
      <c r="L558" s="344" t="n">
        <v>1</v>
      </c>
      <c r="M558" s="346">
        <f>+(((J558-I558)-(K558-I558))/(K558-I558))*100</f>
        <v/>
      </c>
      <c r="N558" s="363" t="inlineStr">
        <is>
          <t>MF</t>
        </is>
      </c>
      <c r="O558" s="348">
        <f>AVERAGE(M558:M559)</f>
        <v/>
      </c>
      <c r="P558" s="348">
        <f>_xlfn.STDEV.S(M558,M559)</f>
        <v/>
      </c>
      <c r="Q558" s="341" t="n">
        <v>1</v>
      </c>
      <c r="R558" s="341" t="n"/>
      <c r="S558" s="331">
        <f>+(((K558-I558)/1000)*1000)/10</f>
        <v/>
      </c>
      <c r="T558" s="332">
        <f>AVERAGE(S558:S559)</f>
        <v/>
      </c>
    </row>
    <row r="559" ht="15.75" customHeight="1" s="412">
      <c r="A559" s="333" t="n">
        <v>3310</v>
      </c>
      <c r="B559" s="334" t="n">
        <v>66</v>
      </c>
      <c r="C559" s="344" t="inlineStr">
        <is>
          <t>T161</t>
        </is>
      </c>
      <c r="D559" s="344" t="n"/>
      <c r="E559" s="344" t="n"/>
      <c r="F559" s="344" t="n"/>
      <c r="G559" s="344" t="n">
        <v>13</v>
      </c>
      <c r="H559" s="345" t="n">
        <v>43587</v>
      </c>
      <c r="I559" s="344" t="n">
        <v>5279</v>
      </c>
      <c r="J559" s="344" t="n">
        <v>7330</v>
      </c>
      <c r="K559" s="344" t="n">
        <v>6773</v>
      </c>
      <c r="L559" s="344" t="n"/>
      <c r="M559" s="346">
        <f>+(((J559-I559)-(K559-I559))/(K559-I559))*100</f>
        <v/>
      </c>
      <c r="N559" s="363" t="n"/>
      <c r="O559" s="350" t="n"/>
      <c r="P559" s="350" t="n"/>
      <c r="Q559" s="341" t="n"/>
      <c r="R559" s="341" t="n"/>
      <c r="S559" s="331">
        <f>+(((K559-I559)/1000)*1000)/10</f>
        <v/>
      </c>
      <c r="T559" s="332" t="n"/>
    </row>
    <row r="560" ht="15.75" customHeight="1" s="412">
      <c r="A560" s="333" t="n">
        <v>4033</v>
      </c>
      <c r="B560" s="334" t="n">
        <v>63</v>
      </c>
      <c r="C560" s="344" t="inlineStr">
        <is>
          <t>T161</t>
        </is>
      </c>
      <c r="D560" s="344" t="n"/>
      <c r="E560" s="344" t="n"/>
      <c r="F560" s="344" t="n"/>
      <c r="G560" s="344" t="n">
        <v>15</v>
      </c>
      <c r="H560" s="345" t="n">
        <v>43599</v>
      </c>
      <c r="I560" s="344" t="n">
        <v>5214</v>
      </c>
      <c r="J560" s="344" t="n">
        <v>7474</v>
      </c>
      <c r="K560" s="344" t="n">
        <v>6967</v>
      </c>
      <c r="L560" s="344" t="n"/>
      <c r="M560" s="346">
        <f>+(((J560-I560)-(K560-I560))/(K560-I560))*100</f>
        <v/>
      </c>
      <c r="N560" s="346" t="n"/>
      <c r="O560" s="348">
        <f>AVERAGE(M560:M561)</f>
        <v/>
      </c>
      <c r="P560" s="348">
        <f>_xlfn.STDEV.S(M560,M561)</f>
        <v/>
      </c>
      <c r="Q560" s="341" t="n"/>
      <c r="R560" s="341" t="n"/>
      <c r="S560" s="331">
        <f>+(((K560-I560)/1000)*1000)/10</f>
        <v/>
      </c>
      <c r="T560" s="332">
        <f>AVERAGE(S560:S561)</f>
        <v/>
      </c>
    </row>
    <row r="561" ht="15.75" customHeight="1" s="412">
      <c r="A561" s="333" t="n">
        <v>4034</v>
      </c>
      <c r="B561" s="334" t="n">
        <v>64</v>
      </c>
      <c r="C561" s="344" t="inlineStr">
        <is>
          <t>T161</t>
        </is>
      </c>
      <c r="D561" s="344" t="n"/>
      <c r="E561" s="344" t="n"/>
      <c r="F561" s="344" t="n"/>
      <c r="G561" s="344" t="n">
        <v>15</v>
      </c>
      <c r="H561" s="345" t="n">
        <v>43599</v>
      </c>
      <c r="I561" s="344" t="n">
        <v>5232</v>
      </c>
      <c r="J561" s="344" t="n">
        <v>7490</v>
      </c>
      <c r="K561" s="344" t="n">
        <v>6986</v>
      </c>
      <c r="L561" s="344" t="n"/>
      <c r="M561" s="346">
        <f>+(((J561-I561)-(K561-I561))/(K561-I561))*100</f>
        <v/>
      </c>
      <c r="N561" s="346" t="n"/>
      <c r="O561" s="350" t="n"/>
      <c r="P561" s="350" t="n"/>
      <c r="Q561" s="341" t="n"/>
      <c r="R561" s="341" t="n"/>
      <c r="S561" s="331">
        <f>+(((K561-I561)/1000)*1000)/10</f>
        <v/>
      </c>
      <c r="T561" s="332" t="n"/>
    </row>
    <row r="562" ht="15.75" customHeight="1" s="412">
      <c r="A562" s="333" t="n">
        <v>4679</v>
      </c>
      <c r="B562" s="334" t="n">
        <v>63</v>
      </c>
      <c r="C562" s="344" t="inlineStr">
        <is>
          <t>T161</t>
        </is>
      </c>
      <c r="D562" s="344" t="n"/>
      <c r="E562" s="344" t="n"/>
      <c r="F562" s="344" t="n"/>
      <c r="G562" s="344" t="n">
        <v>17</v>
      </c>
      <c r="H562" s="345" t="n">
        <v>43619</v>
      </c>
      <c r="I562" s="344" t="n">
        <v>5214</v>
      </c>
      <c r="J562" s="344" t="n">
        <v>7755</v>
      </c>
      <c r="K562" s="344" t="n">
        <v>7261</v>
      </c>
      <c r="L562" s="344" t="n"/>
      <c r="M562" s="346">
        <f>+(((J562-I562)-(K562-I562))/(K562-I562))*100</f>
        <v/>
      </c>
      <c r="N562" s="363" t="n"/>
      <c r="O562" s="348">
        <f>AVERAGE(M562:M563)</f>
        <v/>
      </c>
      <c r="P562" s="348">
        <f>_xlfn.STDEV.S(M562,M563)</f>
        <v/>
      </c>
      <c r="Q562" s="341" t="n"/>
      <c r="R562" s="341" t="n"/>
      <c r="S562" s="331">
        <f>+(((K562-I562)/1000)*1000)/10</f>
        <v/>
      </c>
      <c r="T562" s="332">
        <f>AVERAGE(S562:S563)</f>
        <v/>
      </c>
    </row>
    <row r="563" ht="15.75" customHeight="1" s="412">
      <c r="A563" s="333" t="n">
        <v>4680</v>
      </c>
      <c r="B563" s="334" t="n">
        <v>64</v>
      </c>
      <c r="C563" s="344" t="inlineStr">
        <is>
          <t>T161</t>
        </is>
      </c>
      <c r="D563" s="344" t="n"/>
      <c r="E563" s="344" t="n"/>
      <c r="F563" s="344" t="n"/>
      <c r="G563" s="344" t="n">
        <v>17</v>
      </c>
      <c r="H563" s="345" t="n">
        <v>43619</v>
      </c>
      <c r="I563" s="344" t="n">
        <v>5232</v>
      </c>
      <c r="J563" s="344" t="n">
        <v>7691</v>
      </c>
      <c r="K563" s="344" t="n">
        <v>7215</v>
      </c>
      <c r="L563" s="344" t="n"/>
      <c r="M563" s="346">
        <f>+(((J563-I563)-(K563-I563))/(K563-I563))*100</f>
        <v/>
      </c>
      <c r="N563" s="363" t="n"/>
      <c r="O563" s="350" t="n"/>
      <c r="P563" s="350" t="n"/>
      <c r="Q563" s="341" t="n"/>
      <c r="R563" s="341" t="n"/>
      <c r="S563" s="331">
        <f>+(((K563-I563)/1000)*1000)/10</f>
        <v/>
      </c>
      <c r="T563" s="332" t="n"/>
    </row>
    <row r="564" ht="15.75" customHeight="1" s="412">
      <c r="A564" s="333" t="n">
        <v>5299</v>
      </c>
      <c r="B564" s="334" t="n">
        <v>37</v>
      </c>
      <c r="C564" s="344" t="inlineStr">
        <is>
          <t>T161</t>
        </is>
      </c>
      <c r="D564" s="344" t="n"/>
      <c r="E564" s="344" t="n"/>
      <c r="F564" s="344" t="n"/>
      <c r="G564" s="344" t="n">
        <v>19</v>
      </c>
      <c r="H564" s="345" t="n">
        <v>43637</v>
      </c>
      <c r="I564" s="344" t="n">
        <v>5225</v>
      </c>
      <c r="J564" s="344" t="n">
        <v>7734</v>
      </c>
      <c r="K564" s="344" t="n">
        <v>7256</v>
      </c>
      <c r="L564" s="344" t="inlineStr">
        <is>
          <t>7</t>
        </is>
      </c>
      <c r="M564" s="346">
        <f>+(((J564-I564)-(K564-I564))/(K564-I564))*100</f>
        <v/>
      </c>
      <c r="N564" s="363" t="n"/>
      <c r="O564" s="348">
        <f>AVERAGE(M564:M565)</f>
        <v/>
      </c>
      <c r="P564" s="348">
        <f>_xlfn.STDEV.S(M564,M565)</f>
        <v/>
      </c>
      <c r="Q564" s="341" t="n"/>
      <c r="R564" s="341" t="n"/>
      <c r="S564" s="331">
        <f>+(((K564-I564)/1000)*1000)/10</f>
        <v/>
      </c>
      <c r="T564" s="332">
        <f>AVERAGE(S564:S565)</f>
        <v/>
      </c>
    </row>
    <row r="565" ht="15.75" customHeight="1" s="412">
      <c r="A565" s="333" t="n">
        <v>5300</v>
      </c>
      <c r="B565" s="334" t="n">
        <v>38</v>
      </c>
      <c r="C565" s="344" t="inlineStr">
        <is>
          <t>T161</t>
        </is>
      </c>
      <c r="D565" s="344" t="n"/>
      <c r="E565" s="344" t="n"/>
      <c r="F565" s="344" t="n"/>
      <c r="G565" s="344" t="n">
        <v>19</v>
      </c>
      <c r="H565" s="345" t="n">
        <v>43637</v>
      </c>
      <c r="I565" s="344" t="n">
        <v>5241</v>
      </c>
      <c r="J565" s="344" t="n">
        <v>7746</v>
      </c>
      <c r="K565" s="344" t="n">
        <v>7264</v>
      </c>
      <c r="L565" s="344" t="n"/>
      <c r="M565" s="346">
        <f>+(((J565-I565)-(K565-I565))/(K565-I565))*100</f>
        <v/>
      </c>
      <c r="N565" s="363" t="n"/>
      <c r="O565" s="350" t="n"/>
      <c r="P565" s="350" t="n"/>
      <c r="Q565" s="341" t="n"/>
      <c r="R565" s="341" t="n"/>
      <c r="S565" s="331">
        <f>+(((K565-I565)/1000)*1000)/10</f>
        <v/>
      </c>
      <c r="T565" s="332" t="n"/>
    </row>
    <row r="566" ht="15.75" customHeight="1" s="412">
      <c r="A566" s="333" t="n">
        <v>5869</v>
      </c>
      <c r="B566" s="334" t="n">
        <v>58</v>
      </c>
      <c r="C566" s="344" t="inlineStr">
        <is>
          <t>T161</t>
        </is>
      </c>
      <c r="D566" s="344" t="n"/>
      <c r="E566" s="344" t="n"/>
      <c r="F566" s="344" t="n"/>
      <c r="G566" s="344" t="n">
        <v>22</v>
      </c>
      <c r="H566" s="345" t="n">
        <v>43685</v>
      </c>
      <c r="I566" s="344" t="n">
        <v>5320</v>
      </c>
      <c r="J566" s="344" t="n">
        <v>7608</v>
      </c>
      <c r="K566" s="344" t="n">
        <v>7294</v>
      </c>
      <c r="L566" s="344" t="n">
        <v>10</v>
      </c>
      <c r="M566" s="346">
        <f>+(((J566-I566)-(K566-I566))/(K566-I566))*100</f>
        <v/>
      </c>
      <c r="N566" s="363" t="n"/>
      <c r="O566" s="348">
        <f>AVERAGE(M566:M567)</f>
        <v/>
      </c>
      <c r="P566" s="348">
        <f>_xlfn.STDEV.S(M566,M567)</f>
        <v/>
      </c>
      <c r="Q566" s="341" t="n"/>
      <c r="R566" s="341" t="n"/>
      <c r="S566" s="331">
        <f>+(((K566-I566)/1000)*1000)/10</f>
        <v/>
      </c>
      <c r="T566" s="332">
        <f>AVERAGE(S566:S567)</f>
        <v/>
      </c>
    </row>
    <row r="567" ht="15.75" customHeight="1" s="412">
      <c r="A567" s="333" t="n">
        <v>5870</v>
      </c>
      <c r="B567" s="334" t="n">
        <v>58</v>
      </c>
      <c r="C567" s="344" t="inlineStr">
        <is>
          <t>T161</t>
        </is>
      </c>
      <c r="D567" s="344" t="n"/>
      <c r="E567" s="344" t="n"/>
      <c r="F567" s="344" t="n"/>
      <c r="G567" s="344" t="n">
        <v>22</v>
      </c>
      <c r="H567" s="345" t="n">
        <v>43685</v>
      </c>
      <c r="I567" s="344" t="n">
        <v>5320</v>
      </c>
      <c r="J567" s="344" t="n">
        <v>7745</v>
      </c>
      <c r="K567" s="344" t="n">
        <v>7402</v>
      </c>
      <c r="L567" s="344" t="n"/>
      <c r="M567" s="346">
        <f>+(((J567-I567)-(K567-I567))/(K567-I567))*100</f>
        <v/>
      </c>
      <c r="N567" s="363" t="n"/>
      <c r="O567" s="350" t="n"/>
      <c r="P567" s="350" t="n"/>
      <c r="Q567" s="341" t="n"/>
      <c r="R567" s="341" t="n"/>
      <c r="S567" s="331">
        <f>+(((K567-I567)/1000)*1000)/10</f>
        <v/>
      </c>
      <c r="T567" s="332" t="n"/>
    </row>
    <row r="568" ht="15.75" customHeight="1" s="412">
      <c r="A568" s="333" t="n">
        <v>3311</v>
      </c>
      <c r="B568" s="334" t="n">
        <v>67</v>
      </c>
      <c r="C568" s="352" t="inlineStr">
        <is>
          <t>T162</t>
        </is>
      </c>
      <c r="D568" s="352" t="n"/>
      <c r="E568" s="352" t="n"/>
      <c r="F568" s="352" t="n"/>
      <c r="G568" s="352" t="n">
        <v>13</v>
      </c>
      <c r="H568" s="353" t="n">
        <v>43587</v>
      </c>
      <c r="I568" s="352" t="n">
        <v>5217</v>
      </c>
      <c r="J568" s="352" t="n">
        <v>9287</v>
      </c>
      <c r="K568" s="352" t="n">
        <v>8101</v>
      </c>
      <c r="L568" s="352" t="n">
        <v>1</v>
      </c>
      <c r="M568" s="355">
        <f>+(((J568-I568)-(K568-I568))/(K568-I568))*100</f>
        <v/>
      </c>
      <c r="N568" s="362" t="inlineStr">
        <is>
          <t>MF</t>
        </is>
      </c>
      <c r="O568" s="357">
        <f>AVERAGE(M568:M569)</f>
        <v/>
      </c>
      <c r="P568" s="357">
        <f>_xlfn.STDEV.S(M568,M569)</f>
        <v/>
      </c>
      <c r="Q568" s="341" t="n">
        <v>2</v>
      </c>
      <c r="R568" s="341" t="n"/>
      <c r="S568" s="331">
        <f>+(((K568-I568)/1000)*1000)/10</f>
        <v/>
      </c>
      <c r="T568" s="332">
        <f>AVERAGE(S568:S569)</f>
        <v/>
      </c>
    </row>
    <row r="569" ht="15.75" customHeight="1" s="412">
      <c r="A569" s="333" t="n">
        <v>3312</v>
      </c>
      <c r="B569" s="334" t="n">
        <v>68</v>
      </c>
      <c r="C569" s="352" t="inlineStr">
        <is>
          <t>T162</t>
        </is>
      </c>
      <c r="D569" s="352" t="n"/>
      <c r="E569" s="352" t="n"/>
      <c r="F569" s="352" t="n"/>
      <c r="G569" s="352" t="n">
        <v>13</v>
      </c>
      <c r="H569" s="353" t="n">
        <v>43587</v>
      </c>
      <c r="I569" s="352" t="n">
        <v>5288</v>
      </c>
      <c r="J569" s="352" t="n">
        <v>9434</v>
      </c>
      <c r="K569" s="352" t="n">
        <v>8263</v>
      </c>
      <c r="L569" s="352" t="n"/>
      <c r="M569" s="355">
        <f>+(((J569-I569)-(K569-I569))/(K569-I569))*100</f>
        <v/>
      </c>
      <c r="N569" s="362" t="n"/>
      <c r="O569" s="358" t="n"/>
      <c r="P569" s="358" t="n"/>
      <c r="Q569" s="341" t="n"/>
      <c r="R569" s="341" t="n"/>
      <c r="S569" s="331">
        <f>+(((K569-I569)/1000)*1000)/10</f>
        <v/>
      </c>
      <c r="T569" s="332" t="n"/>
    </row>
    <row r="570" ht="15.75" customHeight="1" s="412">
      <c r="A570" s="333" t="n">
        <v>4035</v>
      </c>
      <c r="B570" s="334" t="n">
        <v>65</v>
      </c>
      <c r="C570" s="352" t="inlineStr">
        <is>
          <t>T162</t>
        </is>
      </c>
      <c r="D570" s="352" t="n"/>
      <c r="E570" s="352" t="n"/>
      <c r="F570" s="352" t="n"/>
      <c r="G570" s="352" t="n">
        <v>15</v>
      </c>
      <c r="H570" s="353" t="n">
        <v>43599</v>
      </c>
      <c r="I570" s="352" t="n">
        <v>5215</v>
      </c>
      <c r="J570" s="352" t="n">
        <v>8700</v>
      </c>
      <c r="K570" s="352" t="n">
        <v>7825</v>
      </c>
      <c r="L570" s="352" t="n"/>
      <c r="M570" s="355">
        <f>+(((J570-I570)-(K570-I570))/(K570-I570))*100</f>
        <v/>
      </c>
      <c r="N570" s="355" t="n"/>
      <c r="O570" s="357">
        <f>AVERAGE(M570:M571)</f>
        <v/>
      </c>
      <c r="P570" s="357">
        <f>_xlfn.STDEV.S(M570,M571)</f>
        <v/>
      </c>
      <c r="Q570" s="341" t="n"/>
      <c r="R570" s="341" t="n"/>
      <c r="S570" s="331">
        <f>+(((K570-I570)/1000)*1000)/10</f>
        <v/>
      </c>
      <c r="T570" s="332">
        <f>AVERAGE(S570:S571)</f>
        <v/>
      </c>
    </row>
    <row r="571" ht="15.75" customHeight="1" s="412">
      <c r="A571" s="333" t="n">
        <v>4036</v>
      </c>
      <c r="B571" s="334" t="n">
        <v>66</v>
      </c>
      <c r="C571" s="352" t="inlineStr">
        <is>
          <t>T162</t>
        </is>
      </c>
      <c r="D571" s="352" t="n"/>
      <c r="E571" s="352" t="n"/>
      <c r="F571" s="352" t="n"/>
      <c r="G571" s="352" t="n">
        <v>15</v>
      </c>
      <c r="H571" s="353" t="n">
        <v>43599</v>
      </c>
      <c r="I571" s="352" t="n">
        <v>5279</v>
      </c>
      <c r="J571" s="352" t="n">
        <v>8556</v>
      </c>
      <c r="K571" s="352" t="n">
        <v>7760</v>
      </c>
      <c r="L571" s="352" t="n"/>
      <c r="M571" s="355">
        <f>+(((J571-I571)-(K571-I571))/(K571-I571))*100</f>
        <v/>
      </c>
      <c r="N571" s="355" t="n"/>
      <c r="O571" s="358" t="n"/>
      <c r="P571" s="358" t="n"/>
      <c r="Q571" s="341" t="n"/>
      <c r="R571" s="341" t="n"/>
      <c r="S571" s="331">
        <f>+(((K571-I571)/1000)*1000)/10</f>
        <v/>
      </c>
      <c r="T571" s="332" t="n"/>
    </row>
    <row r="572" ht="15.75" customHeight="1" s="412">
      <c r="A572" s="333" t="n">
        <v>4681</v>
      </c>
      <c r="B572" s="334" t="n">
        <v>65</v>
      </c>
      <c r="C572" s="352" t="inlineStr">
        <is>
          <t>T162</t>
        </is>
      </c>
      <c r="D572" s="352" t="n"/>
      <c r="E572" s="352" t="n"/>
      <c r="F572" s="352" t="n"/>
      <c r="G572" s="352" t="n">
        <v>17</v>
      </c>
      <c r="H572" s="353" t="n">
        <v>43619</v>
      </c>
      <c r="I572" s="352" t="n">
        <v>5215</v>
      </c>
      <c r="J572" s="352" t="n">
        <v>8807</v>
      </c>
      <c r="K572" s="352" t="n">
        <v>7948</v>
      </c>
      <c r="L572" s="352" t="n"/>
      <c r="M572" s="355">
        <f>+(((J572-I572)-(K572-I572))/(K572-I572))*100</f>
        <v/>
      </c>
      <c r="N572" s="362" t="n"/>
      <c r="O572" s="357">
        <f>AVERAGE(M572:M573)</f>
        <v/>
      </c>
      <c r="P572" s="357">
        <f>_xlfn.STDEV.S(M572,M573)</f>
        <v/>
      </c>
      <c r="Q572" s="341" t="n"/>
      <c r="R572" s="341" t="n"/>
      <c r="S572" s="331">
        <f>+(((K572-I572)/1000)*1000)/10</f>
        <v/>
      </c>
      <c r="T572" s="332">
        <f>AVERAGE(S572:S573)</f>
        <v/>
      </c>
    </row>
    <row r="573" ht="15.75" customHeight="1" s="412">
      <c r="A573" s="333" t="n">
        <v>4682</v>
      </c>
      <c r="B573" s="334" t="n">
        <v>66</v>
      </c>
      <c r="C573" s="352" t="inlineStr">
        <is>
          <t>T162</t>
        </is>
      </c>
      <c r="D573" s="352" t="n"/>
      <c r="E573" s="352" t="n"/>
      <c r="F573" s="352" t="n"/>
      <c r="G573" s="352" t="n">
        <v>17</v>
      </c>
      <c r="H573" s="353" t="n">
        <v>43619</v>
      </c>
      <c r="I573" s="352" t="n">
        <v>5279</v>
      </c>
      <c r="J573" s="352" t="n">
        <v>8820</v>
      </c>
      <c r="K573" s="352" t="n">
        <v>7937</v>
      </c>
      <c r="L573" s="352" t="n"/>
      <c r="M573" s="355">
        <f>+(((J573-I573)-(K573-I573))/(K573-I573))*100</f>
        <v/>
      </c>
      <c r="N573" s="362" t="n"/>
      <c r="O573" s="358" t="n"/>
      <c r="P573" s="358" t="n"/>
      <c r="Q573" s="341" t="n"/>
      <c r="R573" s="341" t="n"/>
      <c r="S573" s="331">
        <f>+(((K573-I573)/1000)*1000)/10</f>
        <v/>
      </c>
      <c r="T573" s="332" t="n"/>
    </row>
    <row r="574" ht="15.75" customHeight="1" s="412">
      <c r="A574" s="333" t="n">
        <v>5871</v>
      </c>
      <c r="B574" s="334" t="n">
        <v>59</v>
      </c>
      <c r="C574" s="352" t="inlineStr">
        <is>
          <t>T162</t>
        </is>
      </c>
      <c r="D574" s="352" t="n"/>
      <c r="E574" s="352" t="n"/>
      <c r="F574" s="352" t="n"/>
      <c r="G574" s="352" t="n">
        <v>22</v>
      </c>
      <c r="H574" s="353" t="n">
        <v>43685</v>
      </c>
      <c r="I574" s="352" t="n">
        <v>5278</v>
      </c>
      <c r="J574" s="352" t="n">
        <v>8425</v>
      </c>
      <c r="K574" s="352" t="n">
        <v>7989</v>
      </c>
      <c r="L574" s="352" t="n">
        <v>7</v>
      </c>
      <c r="M574" s="355">
        <f>+(((J574-I574)-(K574-I574))/(K574-I574))*100</f>
        <v/>
      </c>
      <c r="N574" s="362" t="n"/>
      <c r="O574" s="357">
        <f>AVERAGE(M574:M575)</f>
        <v/>
      </c>
      <c r="P574" s="357">
        <f>_xlfn.STDEV.S(M574,M575)</f>
        <v/>
      </c>
      <c r="Q574" s="341" t="n"/>
      <c r="R574" s="341" t="n"/>
      <c r="S574" s="331">
        <f>+(((K574-I574)/1000)*1000)/10</f>
        <v/>
      </c>
      <c r="T574" s="332">
        <f>AVERAGE(S574:S575)</f>
        <v/>
      </c>
    </row>
    <row r="575" ht="15.75" customHeight="1" s="412">
      <c r="A575" s="333" t="n">
        <v>5872</v>
      </c>
      <c r="B575" s="334" t="n">
        <v>59</v>
      </c>
      <c r="C575" s="352" t="inlineStr">
        <is>
          <t>T162</t>
        </is>
      </c>
      <c r="D575" s="352" t="n"/>
      <c r="E575" s="352" t="n"/>
      <c r="F575" s="352" t="n"/>
      <c r="G575" s="352" t="n">
        <v>22</v>
      </c>
      <c r="H575" s="353" t="n">
        <v>43685</v>
      </c>
      <c r="I575" s="352" t="n">
        <v>5278</v>
      </c>
      <c r="J575" s="352" t="n">
        <v>8581</v>
      </c>
      <c r="K575" s="352" t="n">
        <v>8108</v>
      </c>
      <c r="L575" s="352" t="n"/>
      <c r="M575" s="355">
        <f>+(((J575-I575)-(K575-I575))/(K575-I575))*100</f>
        <v/>
      </c>
      <c r="N575" s="362" t="n"/>
      <c r="O575" s="358" t="n"/>
      <c r="P575" s="358" t="n"/>
      <c r="Q575" s="341" t="n"/>
      <c r="R575" s="341" t="n"/>
      <c r="S575" s="331">
        <f>+(((K575-I575)/1000)*1000)/10</f>
        <v/>
      </c>
      <c r="T575" s="332" t="n"/>
    </row>
    <row r="576" ht="15.75" customHeight="1" s="412">
      <c r="A576" s="333" t="n">
        <v>3313</v>
      </c>
      <c r="B576" s="334" t="n">
        <v>69</v>
      </c>
      <c r="C576" s="344" t="inlineStr">
        <is>
          <t>T163</t>
        </is>
      </c>
      <c r="D576" s="344" t="n"/>
      <c r="E576" s="344" t="n"/>
      <c r="F576" s="344" t="n"/>
      <c r="G576" s="344" t="n">
        <v>13</v>
      </c>
      <c r="H576" s="345" t="n">
        <v>43587</v>
      </c>
      <c r="I576" s="344" t="n">
        <v>5248</v>
      </c>
      <c r="J576" s="344" t="n">
        <v>7368</v>
      </c>
      <c r="K576" s="344" t="n">
        <v>6998</v>
      </c>
      <c r="L576" s="344" t="n">
        <v>1</v>
      </c>
      <c r="M576" s="346">
        <f>+(((J576-I576)-(K576-I576))/(K576-I576))*100</f>
        <v/>
      </c>
      <c r="N576" s="363" t="inlineStr">
        <is>
          <t>MF</t>
        </is>
      </c>
      <c r="O576" s="348">
        <f>AVERAGE(M576:M577)</f>
        <v/>
      </c>
      <c r="P576" s="348">
        <f>_xlfn.STDEV.S(M576,M577)</f>
        <v/>
      </c>
      <c r="Q576" s="341" t="n">
        <v>1</v>
      </c>
      <c r="R576" s="341" t="n"/>
      <c r="S576" s="331">
        <f>+(((K576-I576)/1000)*1000)/10</f>
        <v/>
      </c>
      <c r="T576" s="332">
        <f>AVERAGE(S576:S577)</f>
        <v/>
      </c>
    </row>
    <row r="577" ht="15.75" customHeight="1" s="412">
      <c r="A577" s="333" t="n">
        <v>3314</v>
      </c>
      <c r="B577" s="334" t="n">
        <v>70</v>
      </c>
      <c r="C577" s="344" t="inlineStr">
        <is>
          <t>T163</t>
        </is>
      </c>
      <c r="D577" s="344" t="n"/>
      <c r="E577" s="344" t="n"/>
      <c r="F577" s="344" t="n"/>
      <c r="G577" s="344" t="n">
        <v>13</v>
      </c>
      <c r="H577" s="345" t="n">
        <v>43587</v>
      </c>
      <c r="I577" s="344" t="n">
        <v>5266</v>
      </c>
      <c r="J577" s="344" t="n">
        <v>7407</v>
      </c>
      <c r="K577" s="344" t="n">
        <v>7038</v>
      </c>
      <c r="L577" s="344" t="n"/>
      <c r="M577" s="346">
        <f>+(((J577-I577)-(K577-I577))/(K577-I577))*100</f>
        <v/>
      </c>
      <c r="N577" s="363" t="n"/>
      <c r="O577" s="350" t="n"/>
      <c r="P577" s="350" t="n"/>
      <c r="Q577" s="341" t="n"/>
      <c r="R577" s="341" t="n"/>
      <c r="S577" s="331">
        <f>+(((K577-I577)/1000)*1000)/10</f>
        <v/>
      </c>
      <c r="T577" s="332" t="n"/>
    </row>
    <row r="578" ht="15.75" customHeight="1" s="412">
      <c r="A578" s="333" t="n">
        <v>4037</v>
      </c>
      <c r="B578" s="334" t="n">
        <v>67</v>
      </c>
      <c r="C578" s="344" t="inlineStr">
        <is>
          <t>T163</t>
        </is>
      </c>
      <c r="D578" s="344" t="n"/>
      <c r="E578" s="344" t="n"/>
      <c r="F578" s="344" t="n"/>
      <c r="G578" s="344" t="n">
        <v>15</v>
      </c>
      <c r="H578" s="345" t="n">
        <v>43599</v>
      </c>
      <c r="I578" s="344" t="n">
        <v>5217</v>
      </c>
      <c r="J578" s="344" t="n">
        <v>7566</v>
      </c>
      <c r="K578" s="344" t="n">
        <v>6890</v>
      </c>
      <c r="L578" s="344" t="n"/>
      <c r="M578" s="346">
        <f>+(((J578-I578)-(K578-I578))/(K578-I578))*100</f>
        <v/>
      </c>
      <c r="N578" s="346" t="n"/>
      <c r="O578" s="348">
        <f>AVERAGE(M578:M579)</f>
        <v/>
      </c>
      <c r="P578" s="348">
        <f>_xlfn.STDEV.S(M578,M579)</f>
        <v/>
      </c>
      <c r="Q578" s="341" t="n"/>
      <c r="R578" s="341" t="n"/>
      <c r="S578" s="331">
        <f>+(((K578-I578)/1000)*1000)/10</f>
        <v/>
      </c>
      <c r="T578" s="332">
        <f>AVERAGE(S578:S579)</f>
        <v/>
      </c>
    </row>
    <row r="579" ht="15.75" customHeight="1" s="412">
      <c r="A579" s="333" t="n">
        <v>4038</v>
      </c>
      <c r="B579" s="334" t="n">
        <v>68</v>
      </c>
      <c r="C579" s="344" t="inlineStr">
        <is>
          <t>T163</t>
        </is>
      </c>
      <c r="D579" s="344" t="n"/>
      <c r="E579" s="344" t="n"/>
      <c r="F579" s="344" t="n"/>
      <c r="G579" s="344" t="n">
        <v>15</v>
      </c>
      <c r="H579" s="345" t="n">
        <v>43599</v>
      </c>
      <c r="I579" s="344" t="n">
        <v>5288</v>
      </c>
      <c r="J579" s="344" t="n">
        <v>7886</v>
      </c>
      <c r="K579" s="344" t="n">
        <v>7629</v>
      </c>
      <c r="L579" s="344" t="n"/>
      <c r="M579" s="346">
        <f>+(((J579-I579)-(K579-I579))/(K579-I579))*100</f>
        <v/>
      </c>
      <c r="N579" s="346" t="inlineStr">
        <is>
          <t>11K</t>
        </is>
      </c>
      <c r="O579" s="350" t="n"/>
      <c r="P579" s="350" t="n"/>
      <c r="Q579" s="341" t="n"/>
      <c r="R579" s="341" t="n"/>
      <c r="S579" s="331">
        <f>+(((K579-I579)/1000)*1000)/10</f>
        <v/>
      </c>
      <c r="T579" s="332" t="n"/>
    </row>
    <row r="580" ht="15.75" customHeight="1" s="412">
      <c r="A580" s="333" t="n">
        <v>4683</v>
      </c>
      <c r="B580" s="334" t="n">
        <v>67</v>
      </c>
      <c r="C580" s="344" t="inlineStr">
        <is>
          <t>T163</t>
        </is>
      </c>
      <c r="D580" s="344" t="n"/>
      <c r="E580" s="344" t="n"/>
      <c r="F580" s="344" t="n"/>
      <c r="G580" s="344" t="n">
        <v>17</v>
      </c>
      <c r="H580" s="345" t="n">
        <v>43619</v>
      </c>
      <c r="I580" s="344" t="n">
        <v>5217</v>
      </c>
      <c r="J580" s="344" t="n">
        <v>7540</v>
      </c>
      <c r="K580" s="344" t="n">
        <v>7172</v>
      </c>
      <c r="L580" s="344" t="n"/>
      <c r="M580" s="346">
        <f>+(((J580-I580)-(K580-I580))/(K580-I580))*100</f>
        <v/>
      </c>
      <c r="N580" s="363" t="n"/>
      <c r="O580" s="348">
        <f>AVERAGE(M580:M581)</f>
        <v/>
      </c>
      <c r="P580" s="348">
        <f>_xlfn.STDEV.S(M580,M581)</f>
        <v/>
      </c>
      <c r="Q580" s="341" t="n"/>
      <c r="R580" s="341" t="n"/>
      <c r="S580" s="331">
        <f>+(((K580-I580)/1000)*1000)/10</f>
        <v/>
      </c>
      <c r="T580" s="332">
        <f>AVERAGE(S580:S581)</f>
        <v/>
      </c>
    </row>
    <row r="581" ht="15.75" customHeight="1" s="412">
      <c r="A581" s="333" t="n">
        <v>4684</v>
      </c>
      <c r="B581" s="334" t="n">
        <v>68</v>
      </c>
      <c r="C581" s="344" t="inlineStr">
        <is>
          <t>T163</t>
        </is>
      </c>
      <c r="D581" s="344" t="n"/>
      <c r="E581" s="344" t="n"/>
      <c r="F581" s="344" t="n"/>
      <c r="G581" s="344" t="n">
        <v>17</v>
      </c>
      <c r="H581" s="345" t="n">
        <v>43619</v>
      </c>
      <c r="I581" s="344" t="n">
        <v>5288</v>
      </c>
      <c r="J581" s="344" t="n">
        <v>7289</v>
      </c>
      <c r="K581" s="344" t="n">
        <v>6957</v>
      </c>
      <c r="L581" s="344" t="n"/>
      <c r="M581" s="346">
        <f>+(((J581-I581)-(K581-I581))/(K581-I581))*100</f>
        <v/>
      </c>
      <c r="N581" s="363" t="n"/>
      <c r="O581" s="350" t="n"/>
      <c r="P581" s="350" t="n"/>
      <c r="Q581" s="341" t="n"/>
      <c r="R581" s="341" t="n"/>
      <c r="S581" s="331">
        <f>+(((K581-I581)/1000)*1000)/10</f>
        <v/>
      </c>
      <c r="T581" s="332" t="n"/>
    </row>
    <row r="582" ht="15.75" customHeight="1" s="412">
      <c r="A582" s="333" t="n">
        <v>5301</v>
      </c>
      <c r="B582" s="334" t="n">
        <v>39</v>
      </c>
      <c r="C582" s="344" t="inlineStr">
        <is>
          <t>T163</t>
        </is>
      </c>
      <c r="D582" s="344" t="n"/>
      <c r="E582" s="344" t="n"/>
      <c r="F582" s="344" t="n"/>
      <c r="G582" s="344" t="n">
        <v>19</v>
      </c>
      <c r="H582" s="345" t="n">
        <v>43637</v>
      </c>
      <c r="I582" s="344" t="n">
        <v>5245</v>
      </c>
      <c r="J582" s="344" t="n">
        <v>7090</v>
      </c>
      <c r="K582" s="344" t="n">
        <v>6756</v>
      </c>
      <c r="L582" s="344" t="inlineStr">
        <is>
          <t>6</t>
        </is>
      </c>
      <c r="M582" s="346">
        <f>+(((J582-I582)-(K582-I582))/(K582-I582))*100</f>
        <v/>
      </c>
      <c r="N582" s="363" t="n"/>
      <c r="O582" s="348">
        <f>AVERAGE(M582:M583)</f>
        <v/>
      </c>
      <c r="P582" s="348">
        <f>_xlfn.STDEV.S(M582,M583)</f>
        <v/>
      </c>
      <c r="Q582" s="341" t="n"/>
      <c r="R582" s="341" t="n"/>
      <c r="S582" s="331">
        <f>+(((K582-I582)/1000)*1000)/10</f>
        <v/>
      </c>
      <c r="T582" s="332">
        <f>AVERAGE(S582:S583)</f>
        <v/>
      </c>
    </row>
    <row r="583" ht="15.75" customHeight="1" s="412">
      <c r="A583" s="333" t="n">
        <v>5302</v>
      </c>
      <c r="B583" s="334" t="n">
        <v>40</v>
      </c>
      <c r="C583" s="344" t="inlineStr">
        <is>
          <t>T163</t>
        </is>
      </c>
      <c r="D583" s="344" t="n"/>
      <c r="E583" s="344" t="n"/>
      <c r="F583" s="344" t="n"/>
      <c r="G583" s="344" t="n">
        <v>19</v>
      </c>
      <c r="H583" s="345" t="n">
        <v>43637</v>
      </c>
      <c r="I583" s="344" t="n">
        <v>5216</v>
      </c>
      <c r="J583" s="344" t="n">
        <v>7009</v>
      </c>
      <c r="K583" s="344" t="n">
        <v>6682</v>
      </c>
      <c r="L583" s="344" t="n"/>
      <c r="M583" s="346">
        <f>+(((J583-I583)-(K583-I583))/(K583-I583))*100</f>
        <v/>
      </c>
      <c r="N583" s="363" t="n"/>
      <c r="O583" s="350" t="n"/>
      <c r="P583" s="350" t="n"/>
      <c r="Q583" s="341" t="n"/>
      <c r="R583" s="341" t="n"/>
      <c r="S583" s="331">
        <f>+(((K583-I583)/1000)*1000)/10</f>
        <v/>
      </c>
      <c r="T583" s="332" t="n"/>
    </row>
    <row r="584" ht="15.75" customHeight="1" s="412">
      <c r="A584" s="333" t="n">
        <v>5527</v>
      </c>
      <c r="B584" s="334" t="n">
        <v>19</v>
      </c>
      <c r="C584" s="344" t="inlineStr">
        <is>
          <t>T163</t>
        </is>
      </c>
      <c r="D584" s="344" t="n"/>
      <c r="E584" s="344" t="n"/>
      <c r="F584" s="344" t="n"/>
      <c r="G584" s="344" t="n">
        <v>20</v>
      </c>
      <c r="H584" s="345" t="n">
        <v>43649</v>
      </c>
      <c r="I584" s="344" t="n">
        <v>5229</v>
      </c>
      <c r="J584" s="344" t="n">
        <v>7689</v>
      </c>
      <c r="K584" s="344" t="n">
        <v>7282</v>
      </c>
      <c r="L584" s="344" t="n">
        <v>7</v>
      </c>
      <c r="M584" s="346">
        <f>+(((J584-I584)-(K584-I584))/(K584-I584))*100</f>
        <v/>
      </c>
      <c r="N584" s="363" t="n"/>
      <c r="O584" s="348">
        <f>AVERAGE(M584:M585)</f>
        <v/>
      </c>
      <c r="P584" s="348">
        <f>_xlfn.STDEV.S(M584,M585)</f>
        <v/>
      </c>
      <c r="Q584" s="341" t="n"/>
      <c r="R584" s="341" t="n"/>
      <c r="S584" s="331">
        <f>+(((K584-I584)/1000)*1000)/10</f>
        <v/>
      </c>
      <c r="T584" s="332">
        <f>AVERAGE(S584:S585)</f>
        <v/>
      </c>
    </row>
    <row r="585" ht="15.75" customHeight="1" s="412">
      <c r="A585" s="333" t="n">
        <v>5528</v>
      </c>
      <c r="B585" s="334" t="n">
        <v>20</v>
      </c>
      <c r="C585" s="344" t="inlineStr">
        <is>
          <t>T163</t>
        </is>
      </c>
      <c r="D585" s="344" t="n"/>
      <c r="E585" s="344" t="n"/>
      <c r="F585" s="344" t="n"/>
      <c r="G585" s="344" t="n">
        <v>20</v>
      </c>
      <c r="H585" s="345" t="n">
        <v>43649</v>
      </c>
      <c r="I585" s="344" t="n">
        <v>5190</v>
      </c>
      <c r="J585" s="344" t="n">
        <v>7483</v>
      </c>
      <c r="K585" s="344" t="n">
        <v>7094</v>
      </c>
      <c r="L585" s="344" t="n"/>
      <c r="M585" s="346">
        <f>+(((J585-I585)-(K585-I585))/(K585-I585))*100</f>
        <v/>
      </c>
      <c r="N585" s="363" t="n"/>
      <c r="O585" s="350" t="n"/>
      <c r="P585" s="350" t="n"/>
      <c r="Q585" s="341" t="n"/>
      <c r="R585" s="341" t="n"/>
      <c r="S585" s="331">
        <f>+(((K585-I585)/1000)*1000)/10</f>
        <v/>
      </c>
      <c r="T585" s="332" t="n"/>
    </row>
    <row r="586" ht="15.75" customHeight="1" s="412">
      <c r="A586" s="333" t="n">
        <v>5873</v>
      </c>
      <c r="B586" s="334" t="n">
        <v>60</v>
      </c>
      <c r="C586" s="344" t="inlineStr">
        <is>
          <t>T163</t>
        </is>
      </c>
      <c r="D586" s="344" t="n"/>
      <c r="E586" s="344" t="n"/>
      <c r="F586" s="344" t="n"/>
      <c r="G586" s="344" t="n">
        <v>22</v>
      </c>
      <c r="H586" s="345" t="n">
        <v>43685</v>
      </c>
      <c r="I586" s="344" t="n">
        <v>5220</v>
      </c>
      <c r="J586" s="344" t="n">
        <v>8610</v>
      </c>
      <c r="K586" s="344" t="n">
        <v>8155</v>
      </c>
      <c r="L586" s="344" t="n">
        <v>7</v>
      </c>
      <c r="M586" s="346">
        <f>+(((J586-I586)-(K586-I586))/(K586-I586))*100</f>
        <v/>
      </c>
      <c r="N586" s="363" t="n"/>
      <c r="O586" s="348">
        <f>AVERAGE(M586:M587)</f>
        <v/>
      </c>
      <c r="P586" s="348">
        <f>_xlfn.STDEV.S(M586,M587)</f>
        <v/>
      </c>
      <c r="Q586" s="341" t="n"/>
      <c r="R586" s="341" t="n"/>
      <c r="S586" s="331">
        <f>+(((K586-I586)/1000)*1000)/10</f>
        <v/>
      </c>
      <c r="T586" s="332">
        <f>AVERAGE(S586:S587)</f>
        <v/>
      </c>
    </row>
    <row r="587" ht="15.75" customHeight="1" s="412">
      <c r="A587" s="333" t="n">
        <v>5874</v>
      </c>
      <c r="B587" s="334" t="n">
        <v>60</v>
      </c>
      <c r="C587" s="344" t="inlineStr">
        <is>
          <t>T163</t>
        </is>
      </c>
      <c r="D587" s="344" t="n"/>
      <c r="E587" s="344" t="n"/>
      <c r="F587" s="344" t="n"/>
      <c r="G587" s="344" t="n">
        <v>22</v>
      </c>
      <c r="H587" s="345" t="n">
        <v>43685</v>
      </c>
      <c r="I587" s="344" t="n">
        <v>5220</v>
      </c>
      <c r="J587" s="344" t="n">
        <v>8458</v>
      </c>
      <c r="K587" s="344" t="n">
        <v>8007</v>
      </c>
      <c r="L587" s="344" t="n"/>
      <c r="M587" s="346">
        <f>+(((J587-I587)-(K587-I587))/(K587-I587))*100</f>
        <v/>
      </c>
      <c r="N587" s="363" t="n"/>
      <c r="O587" s="350" t="n"/>
      <c r="P587" s="350" t="n"/>
      <c r="Q587" s="341" t="n"/>
      <c r="R587" s="341" t="n"/>
      <c r="S587" s="331">
        <f>+(((K587-I587)/1000)*1000)/10</f>
        <v/>
      </c>
      <c r="T587" s="332" t="n"/>
    </row>
    <row r="588" ht="15.75" customHeight="1" s="412">
      <c r="A588" s="333" t="n">
        <v>3315</v>
      </c>
      <c r="B588" s="334" t="n">
        <v>71</v>
      </c>
      <c r="C588" s="344" t="inlineStr">
        <is>
          <t>T164</t>
        </is>
      </c>
      <c r="D588" s="344" t="n"/>
      <c r="E588" s="344" t="n"/>
      <c r="F588" s="344" t="n"/>
      <c r="G588" s="344" t="n">
        <v>13</v>
      </c>
      <c r="H588" s="345" t="n">
        <v>43587</v>
      </c>
      <c r="I588" s="344" t="n">
        <v>5256</v>
      </c>
      <c r="J588" s="344" t="n">
        <v>7437</v>
      </c>
      <c r="K588" s="344" t="n">
        <v>7041</v>
      </c>
      <c r="L588" s="344" t="n">
        <v>1</v>
      </c>
      <c r="M588" s="346">
        <f>+(((J588-I588)-(K588-I588))/(K588-I588))*100</f>
        <v/>
      </c>
      <c r="N588" s="363" t="inlineStr">
        <is>
          <t>MF</t>
        </is>
      </c>
      <c r="O588" s="348">
        <f>AVERAGE(M588:M589)</f>
        <v/>
      </c>
      <c r="P588" s="348">
        <f>_xlfn.STDEV.S(M588,M589)</f>
        <v/>
      </c>
      <c r="Q588" s="341" t="n">
        <v>1</v>
      </c>
      <c r="R588" s="341" t="n"/>
      <c r="S588" s="331">
        <f>+(((K588-I588)/1000)*1000)/10</f>
        <v/>
      </c>
      <c r="T588" s="332">
        <f>AVERAGE(S588:S589)</f>
        <v/>
      </c>
    </row>
    <row r="589" ht="15.75" customHeight="1" s="412">
      <c r="A589" s="333" t="n">
        <v>3316</v>
      </c>
      <c r="B589" s="334" t="n">
        <v>72</v>
      </c>
      <c r="C589" s="344" t="inlineStr">
        <is>
          <t>T164</t>
        </is>
      </c>
      <c r="D589" s="344" t="n"/>
      <c r="E589" s="344" t="n"/>
      <c r="F589" s="344" t="n"/>
      <c r="G589" s="344" t="n">
        <v>13</v>
      </c>
      <c r="H589" s="345" t="n">
        <v>43587</v>
      </c>
      <c r="I589" s="344" t="n">
        <v>5223</v>
      </c>
      <c r="J589" s="344" t="n">
        <v>7720</v>
      </c>
      <c r="K589" s="344" t="n">
        <v>7253</v>
      </c>
      <c r="L589" s="344" t="n"/>
      <c r="M589" s="346">
        <f>+(((J589-I589)-(K589-I589))/(K589-I589))*100</f>
        <v/>
      </c>
      <c r="N589" s="363" t="n"/>
      <c r="O589" s="350" t="n"/>
      <c r="P589" s="350" t="n"/>
      <c r="Q589" s="341" t="n"/>
      <c r="R589" s="341" t="n"/>
      <c r="S589" s="331">
        <f>+(((K589-I589)/1000)*1000)/10</f>
        <v/>
      </c>
      <c r="T589" s="332" t="n"/>
    </row>
    <row r="590" ht="15.75" customHeight="1" s="412">
      <c r="A590" s="333" t="n">
        <v>4039</v>
      </c>
      <c r="B590" s="334" t="n">
        <v>69</v>
      </c>
      <c r="C590" s="344" t="inlineStr">
        <is>
          <t>T164</t>
        </is>
      </c>
      <c r="D590" s="344" t="n"/>
      <c r="E590" s="344" t="n"/>
      <c r="F590" s="344" t="n"/>
      <c r="G590" s="344" t="n">
        <v>15</v>
      </c>
      <c r="H590" s="345" t="n">
        <v>43599</v>
      </c>
      <c r="I590" s="344" t="n">
        <v>5248</v>
      </c>
      <c r="J590" s="344" t="n">
        <v>7346</v>
      </c>
      <c r="K590" s="344" t="n">
        <v>7016</v>
      </c>
      <c r="L590" s="344" t="n"/>
      <c r="M590" s="346">
        <f>+(((J590-I590)-(K590-I590))/(K590-I590))*100</f>
        <v/>
      </c>
      <c r="N590" s="346" t="n"/>
      <c r="O590" s="348">
        <f>AVERAGE(M590:M591)</f>
        <v/>
      </c>
      <c r="P590" s="348">
        <f>_xlfn.STDEV.S(M590,M591)</f>
        <v/>
      </c>
      <c r="Q590" s="341" t="n"/>
      <c r="R590" s="341" t="n"/>
      <c r="S590" s="331">
        <f>+(((K590-I590)/1000)*1000)/10</f>
        <v/>
      </c>
      <c r="T590" s="332">
        <f>AVERAGE(S590:S591)</f>
        <v/>
      </c>
    </row>
    <row r="591" ht="15.75" customHeight="1" s="412">
      <c r="A591" s="333" t="n">
        <v>4040</v>
      </c>
      <c r="B591" s="334" t="n">
        <v>70</v>
      </c>
      <c r="C591" s="344" t="inlineStr">
        <is>
          <t>T164</t>
        </is>
      </c>
      <c r="D591" s="344" t="n"/>
      <c r="E591" s="344" t="n"/>
      <c r="F591" s="344" t="n"/>
      <c r="G591" s="344" t="n">
        <v>15</v>
      </c>
      <c r="H591" s="345" t="n">
        <v>43599</v>
      </c>
      <c r="I591" s="344" t="n">
        <v>5266</v>
      </c>
      <c r="J591" s="344" t="n">
        <v>7337</v>
      </c>
      <c r="K591" s="344" t="n">
        <v>6999</v>
      </c>
      <c r="L591" s="344" t="n"/>
      <c r="M591" s="346">
        <f>+(((J591-I591)-(K591-I591))/(K591-I591))*100</f>
        <v/>
      </c>
      <c r="N591" s="346" t="n"/>
      <c r="O591" s="350" t="n"/>
      <c r="P591" s="350" t="n"/>
      <c r="Q591" s="341" t="n"/>
      <c r="R591" s="341" t="n"/>
      <c r="S591" s="331">
        <f>+(((K591-I591)/1000)*1000)/10</f>
        <v/>
      </c>
      <c r="T591" s="332" t="n"/>
    </row>
    <row r="592" ht="15.75" customHeight="1" s="412">
      <c r="A592" s="333" t="n">
        <v>4685</v>
      </c>
      <c r="B592" s="334" t="n">
        <v>69</v>
      </c>
      <c r="C592" s="344" t="inlineStr">
        <is>
          <t>T164</t>
        </is>
      </c>
      <c r="D592" s="344" t="n"/>
      <c r="E592" s="344" t="n"/>
      <c r="F592" s="344" t="n"/>
      <c r="G592" s="344" t="n">
        <v>17</v>
      </c>
      <c r="H592" s="345" t="n">
        <v>43619</v>
      </c>
      <c r="I592" s="344" t="n">
        <v>5248</v>
      </c>
      <c r="J592" s="344" t="n">
        <v>7843</v>
      </c>
      <c r="K592" s="344" t="n">
        <v>7382</v>
      </c>
      <c r="L592" s="344" t="n"/>
      <c r="M592" s="346">
        <f>+(((J592-I592)-(K592-I592))/(K592-I592))*100</f>
        <v/>
      </c>
      <c r="N592" s="363" t="n"/>
      <c r="O592" s="348">
        <f>AVERAGE(M592:M593)</f>
        <v/>
      </c>
      <c r="P592" s="348">
        <f>_xlfn.STDEV.S(M592,M593)</f>
        <v/>
      </c>
      <c r="Q592" s="341" t="n"/>
      <c r="R592" s="341" t="n"/>
      <c r="S592" s="331">
        <f>+(((K592-I592)/1000)*1000)/10</f>
        <v/>
      </c>
      <c r="T592" s="332">
        <f>AVERAGE(S592:S593)</f>
        <v/>
      </c>
    </row>
    <row r="593" ht="15.75" customHeight="1" s="412">
      <c r="A593" s="333" t="n">
        <v>4686</v>
      </c>
      <c r="B593" s="334" t="n">
        <v>70</v>
      </c>
      <c r="C593" s="344" t="inlineStr">
        <is>
          <t>T164</t>
        </is>
      </c>
      <c r="D593" s="344" t="n"/>
      <c r="E593" s="344" t="n"/>
      <c r="F593" s="344" t="n"/>
      <c r="G593" s="344" t="n">
        <v>17</v>
      </c>
      <c r="H593" s="345" t="n">
        <v>43619</v>
      </c>
      <c r="I593" s="344" t="n">
        <v>5266</v>
      </c>
      <c r="J593" s="344" t="n">
        <v>8010</v>
      </c>
      <c r="K593" s="344" t="n">
        <v>7527</v>
      </c>
      <c r="L593" s="344" t="n"/>
      <c r="M593" s="346">
        <f>+(((J593-I593)-(K593-I593))/(K593-I593))*100</f>
        <v/>
      </c>
      <c r="N593" s="363" t="n"/>
      <c r="O593" s="350" t="n"/>
      <c r="P593" s="350" t="n"/>
      <c r="Q593" s="341" t="n"/>
      <c r="R593" s="341" t="n"/>
      <c r="S593" s="331">
        <f>+(((K593-I593)/1000)*1000)/10</f>
        <v/>
      </c>
      <c r="T593" s="332" t="n"/>
    </row>
    <row r="594" ht="15.75" customHeight="1" s="412">
      <c r="A594" s="333" t="n">
        <v>5303</v>
      </c>
      <c r="B594" s="334" t="n">
        <v>41</v>
      </c>
      <c r="C594" s="344" t="inlineStr">
        <is>
          <t>T164</t>
        </is>
      </c>
      <c r="D594" s="344" t="n"/>
      <c r="E594" s="344" t="n"/>
      <c r="F594" s="344" t="n"/>
      <c r="G594" s="344" t="n">
        <v>19</v>
      </c>
      <c r="H594" s="345" t="n">
        <v>43637</v>
      </c>
      <c r="I594" s="344" t="n">
        <v>5264</v>
      </c>
      <c r="J594" s="344" t="n">
        <v>7885</v>
      </c>
      <c r="K594" s="344" t="n"/>
      <c r="L594" s="344" t="inlineStr">
        <is>
          <t>8</t>
        </is>
      </c>
      <c r="M594" s="346" t="n"/>
      <c r="N594" s="363" t="n"/>
      <c r="O594" s="348">
        <f>AVERAGE(M594:M595)</f>
        <v/>
      </c>
      <c r="P594" s="348" t="n"/>
      <c r="Q594" s="341" t="n"/>
      <c r="R594" s="341" t="n"/>
      <c r="S594" s="331">
        <f>+(((K594-I594)/1000)*1000)/10</f>
        <v/>
      </c>
      <c r="T594" s="332">
        <f>AVERAGE(S594:S595)</f>
        <v/>
      </c>
    </row>
    <row r="595" ht="15.75" customHeight="1" s="412">
      <c r="A595" s="333" t="n">
        <v>5304</v>
      </c>
      <c r="B595" s="334" t="n">
        <v>42</v>
      </c>
      <c r="C595" s="344" t="inlineStr">
        <is>
          <t>T164</t>
        </is>
      </c>
      <c r="D595" s="344" t="n"/>
      <c r="E595" s="344" t="n"/>
      <c r="F595" s="344" t="n"/>
      <c r="G595" s="344" t="n">
        <v>19</v>
      </c>
      <c r="H595" s="345" t="n">
        <v>43637</v>
      </c>
      <c r="I595" s="344" t="n">
        <v>5270</v>
      </c>
      <c r="J595" s="344" t="n">
        <v>7768</v>
      </c>
      <c r="K595" s="344" t="n">
        <v>7276</v>
      </c>
      <c r="L595" s="344" t="n"/>
      <c r="M595" s="346">
        <f>+(((J595-I595)-(K595-I595))/(K595-I595))*100</f>
        <v/>
      </c>
      <c r="N595" s="363" t="n"/>
      <c r="O595" s="350" t="n"/>
      <c r="P595" s="350" t="n"/>
      <c r="Q595" s="341" t="n"/>
      <c r="R595" s="341" t="n"/>
      <c r="S595" s="331">
        <f>+(((K595-I595)/1000)*1000)/10</f>
        <v/>
      </c>
      <c r="T595" s="332" t="n"/>
    </row>
    <row r="596" ht="15.75" customHeight="1" s="412">
      <c r="A596" s="333" t="n">
        <v>5875</v>
      </c>
      <c r="B596" s="334" t="n">
        <v>61</v>
      </c>
      <c r="C596" s="344" t="inlineStr">
        <is>
          <t>T164</t>
        </is>
      </c>
      <c r="D596" s="344" t="n"/>
      <c r="E596" s="344" t="n"/>
      <c r="F596" s="344" t="n"/>
      <c r="G596" s="344" t="n">
        <v>22</v>
      </c>
      <c r="H596" s="345" t="n">
        <v>43685</v>
      </c>
      <c r="I596" s="344" t="n">
        <v>5212</v>
      </c>
      <c r="J596" s="344" t="n">
        <v>7057</v>
      </c>
      <c r="K596" s="344" t="n">
        <v>6807</v>
      </c>
      <c r="L596" s="344" t="n">
        <v>8</v>
      </c>
      <c r="M596" s="346">
        <f>+(((J596-I596)-(K596-I596))/(K596-I596))*100</f>
        <v/>
      </c>
      <c r="N596" s="363" t="n"/>
      <c r="O596" s="348">
        <f>AVERAGE(M596:M597)</f>
        <v/>
      </c>
      <c r="P596" s="348">
        <f>_xlfn.STDEV.S(M596,M597)</f>
        <v/>
      </c>
      <c r="Q596" s="341" t="n"/>
      <c r="R596" s="341" t="n"/>
      <c r="S596" s="331">
        <f>+(((K596-I596)/1000)*1000)/10</f>
        <v/>
      </c>
      <c r="T596" s="332">
        <f>AVERAGE(S596:S597)</f>
        <v/>
      </c>
    </row>
    <row r="597" ht="15.75" customHeight="1" s="412">
      <c r="A597" s="333" t="n">
        <v>5876</v>
      </c>
      <c r="B597" s="334" t="n">
        <v>61</v>
      </c>
      <c r="C597" s="344" t="inlineStr">
        <is>
          <t>T164</t>
        </is>
      </c>
      <c r="D597" s="344" t="n"/>
      <c r="E597" s="344" t="n"/>
      <c r="F597" s="344" t="n"/>
      <c r="G597" s="344" t="n">
        <v>22</v>
      </c>
      <c r="H597" s="345" t="n">
        <v>43685</v>
      </c>
      <c r="I597" s="344" t="n">
        <v>5212</v>
      </c>
      <c r="J597" s="344" t="n">
        <v>6909</v>
      </c>
      <c r="K597" s="344" t="n">
        <v>6681</v>
      </c>
      <c r="L597" s="344" t="n"/>
      <c r="M597" s="346">
        <f>+(((J597-I597)-(K597-I597))/(K597-I597))*100</f>
        <v/>
      </c>
      <c r="N597" s="363" t="n"/>
      <c r="O597" s="350" t="n"/>
      <c r="P597" s="350" t="n"/>
      <c r="Q597" s="341" t="n"/>
      <c r="R597" s="341" t="n"/>
      <c r="S597" s="331">
        <f>+(((K597-I597)/1000)*1000)/10</f>
        <v/>
      </c>
      <c r="T597" s="332" t="n"/>
    </row>
    <row r="598" ht="15.75" customHeight="1" s="412">
      <c r="A598" s="333" t="n">
        <v>3317</v>
      </c>
      <c r="B598" s="334" t="n">
        <v>73</v>
      </c>
      <c r="C598" s="344" t="inlineStr">
        <is>
          <t>T165</t>
        </is>
      </c>
      <c r="D598" s="344" t="n"/>
      <c r="E598" s="344" t="n"/>
      <c r="F598" s="344" t="n"/>
      <c r="G598" s="344" t="n">
        <v>13</v>
      </c>
      <c r="H598" s="345" t="n">
        <v>43587</v>
      </c>
      <c r="I598" s="344" t="n">
        <v>5203</v>
      </c>
      <c r="J598" s="344" t="n">
        <v>8867</v>
      </c>
      <c r="K598" s="344" t="n">
        <v>7795</v>
      </c>
      <c r="L598" s="344" t="n">
        <v>1</v>
      </c>
      <c r="M598" s="346">
        <f>+(((J598-I598)-(K598-I598))/(K598-I598))*100</f>
        <v/>
      </c>
      <c r="N598" s="363" t="inlineStr">
        <is>
          <t>1/2 +</t>
        </is>
      </c>
      <c r="O598" s="348">
        <f>AVERAGE(M598:M599)</f>
        <v/>
      </c>
      <c r="P598" s="348">
        <f>_xlfn.STDEV.S(M598,M599)</f>
        <v/>
      </c>
      <c r="Q598" s="341" t="n">
        <v>1</v>
      </c>
      <c r="R598" s="341" t="n"/>
      <c r="S598" s="331">
        <f>+(((K598-I598)/1000)*1000)/10</f>
        <v/>
      </c>
      <c r="T598" s="332">
        <f>AVERAGE(S598:S599)</f>
        <v/>
      </c>
    </row>
    <row r="599" ht="15.75" customHeight="1" s="412">
      <c r="A599" s="333" t="n">
        <v>3318</v>
      </c>
      <c r="B599" s="334" t="n">
        <v>74</v>
      </c>
      <c r="C599" s="344" t="inlineStr">
        <is>
          <t>T165</t>
        </is>
      </c>
      <c r="D599" s="344" t="n"/>
      <c r="E599" s="344" t="n"/>
      <c r="F599" s="344" t="n"/>
      <c r="G599" s="344" t="n">
        <v>13</v>
      </c>
      <c r="H599" s="345" t="n">
        <v>43587</v>
      </c>
      <c r="I599" s="344" t="n">
        <v>5309</v>
      </c>
      <c r="J599" s="344" t="n">
        <v>8955</v>
      </c>
      <c r="K599" s="344" t="n">
        <v>7904</v>
      </c>
      <c r="L599" s="344" t="n"/>
      <c r="M599" s="346">
        <f>+(((J599-I599)-(K599-I599))/(K599-I599))*100</f>
        <v/>
      </c>
      <c r="N599" s="363" t="n"/>
      <c r="O599" s="350" t="n"/>
      <c r="P599" s="350" t="n"/>
      <c r="Q599" s="341" t="n"/>
      <c r="R599" s="341" t="n"/>
      <c r="S599" s="331">
        <f>+(((K599-I599)/1000)*1000)/10</f>
        <v/>
      </c>
      <c r="T599" s="332" t="n"/>
    </row>
    <row r="600" ht="15.75" customHeight="1" s="412">
      <c r="A600" s="333" t="n">
        <v>4041</v>
      </c>
      <c r="B600" s="334" t="n">
        <v>71</v>
      </c>
      <c r="C600" s="344" t="inlineStr">
        <is>
          <t>T165</t>
        </is>
      </c>
      <c r="D600" s="344" t="n"/>
      <c r="E600" s="344" t="n"/>
      <c r="F600" s="344" t="n"/>
      <c r="G600" s="344" t="n">
        <v>15</v>
      </c>
      <c r="H600" s="345" t="n">
        <v>43599</v>
      </c>
      <c r="I600" s="344" t="n">
        <v>5256</v>
      </c>
      <c r="J600" s="344" t="n">
        <v>8686</v>
      </c>
      <c r="K600" s="344" t="n">
        <v>7711</v>
      </c>
      <c r="L600" s="344" t="n"/>
      <c r="M600" s="346">
        <f>+(((J600-I600)-(K600-I600))/(K600-I600))*100</f>
        <v/>
      </c>
      <c r="N600" s="346" t="inlineStr">
        <is>
          <t>MF*</t>
        </is>
      </c>
      <c r="O600" s="348">
        <f>AVERAGE(M600:M601)</f>
        <v/>
      </c>
      <c r="P600" s="348">
        <f>_xlfn.STDEV.S(M600,M601)</f>
        <v/>
      </c>
      <c r="Q600" s="341" t="n"/>
      <c r="R600" s="341" t="n"/>
      <c r="S600" s="331">
        <f>+(((K600-I600)/1000)*1000)/10</f>
        <v/>
      </c>
      <c r="T600" s="332">
        <f>AVERAGE(S600:S601)</f>
        <v/>
      </c>
    </row>
    <row r="601" ht="15.75" customHeight="1" s="412">
      <c r="A601" s="333" t="n">
        <v>4042</v>
      </c>
      <c r="B601" s="334" t="n">
        <v>72</v>
      </c>
      <c r="C601" s="344" t="inlineStr">
        <is>
          <t>T165</t>
        </is>
      </c>
      <c r="D601" s="344" t="n"/>
      <c r="E601" s="344" t="n"/>
      <c r="F601" s="344" t="n"/>
      <c r="G601" s="344" t="n">
        <v>15</v>
      </c>
      <c r="H601" s="345" t="n">
        <v>43599</v>
      </c>
      <c r="I601" s="344" t="n">
        <v>5223</v>
      </c>
      <c r="J601" s="344" t="n">
        <v>8862</v>
      </c>
      <c r="K601" s="344" t="n">
        <v>7808</v>
      </c>
      <c r="L601" s="344" t="n"/>
      <c r="M601" s="346">
        <f>+(((J601-I601)-(K601-I601))/(K601-I601))*100</f>
        <v/>
      </c>
      <c r="N601" s="346" t="n"/>
      <c r="O601" s="350" t="n"/>
      <c r="P601" s="350" t="n"/>
      <c r="Q601" s="341" t="n"/>
      <c r="R601" s="341" t="n"/>
      <c r="S601" s="331">
        <f>+(((K601-I601)/1000)*1000)/10</f>
        <v/>
      </c>
      <c r="T601" s="332" t="n"/>
    </row>
    <row r="602" ht="15.75" customHeight="1" s="412">
      <c r="A602" s="333" t="n">
        <v>4687</v>
      </c>
      <c r="B602" s="334" t="n">
        <v>71</v>
      </c>
      <c r="C602" s="344" t="inlineStr">
        <is>
          <t>T165</t>
        </is>
      </c>
      <c r="D602" s="344" t="n"/>
      <c r="E602" s="344" t="n"/>
      <c r="F602" s="344" t="n"/>
      <c r="G602" s="344" t="n">
        <v>17</v>
      </c>
      <c r="H602" s="345" t="n">
        <v>43619</v>
      </c>
      <c r="I602" s="344" t="n">
        <v>5256</v>
      </c>
      <c r="J602" s="344" t="n">
        <v>8746</v>
      </c>
      <c r="K602" s="344" t="n">
        <v>7986</v>
      </c>
      <c r="L602" s="344" t="n"/>
      <c r="M602" s="346">
        <f>+(((J602-I602)-(K602-I602))/(K602-I602))*100</f>
        <v/>
      </c>
      <c r="N602" s="363" t="n"/>
      <c r="O602" s="348">
        <f>AVERAGE(M602:M603)</f>
        <v/>
      </c>
      <c r="P602" s="348">
        <f>_xlfn.STDEV.S(M602,M603)</f>
        <v/>
      </c>
      <c r="Q602" s="341" t="n"/>
      <c r="R602" s="341" t="n"/>
      <c r="S602" s="331">
        <f>+(((K602-I602)/1000)*1000)/10</f>
        <v/>
      </c>
      <c r="T602" s="332">
        <f>AVERAGE(S602:S603)</f>
        <v/>
      </c>
    </row>
    <row r="603" ht="15.75" customHeight="1" s="412">
      <c r="A603" s="333" t="n">
        <v>4688</v>
      </c>
      <c r="B603" s="334" t="n">
        <v>72</v>
      </c>
      <c r="C603" s="344" t="inlineStr">
        <is>
          <t>T165</t>
        </is>
      </c>
      <c r="D603" s="344" t="n"/>
      <c r="E603" s="344" t="n"/>
      <c r="F603" s="344" t="n"/>
      <c r="G603" s="344" t="n">
        <v>17</v>
      </c>
      <c r="H603" s="345" t="n">
        <v>43619</v>
      </c>
      <c r="I603" s="344" t="n">
        <v>5223</v>
      </c>
      <c r="J603" s="344" t="n">
        <v>8626</v>
      </c>
      <c r="K603" s="344" t="n">
        <v>7931</v>
      </c>
      <c r="L603" s="344" t="n"/>
      <c r="M603" s="346">
        <f>+(((J603-I603)-(K603-I603))/(K603-I603))*100</f>
        <v/>
      </c>
      <c r="N603" s="363" t="n"/>
      <c r="O603" s="350" t="n"/>
      <c r="P603" s="350" t="n"/>
      <c r="Q603" s="341" t="n"/>
      <c r="R603" s="341" t="n"/>
      <c r="S603" s="331">
        <f>+(((K603-I603)/1000)*1000)/10</f>
        <v/>
      </c>
      <c r="T603" s="332" t="n"/>
    </row>
    <row r="604" ht="15.75" customHeight="1" s="412">
      <c r="A604" s="333" t="n">
        <v>5305</v>
      </c>
      <c r="B604" s="334" t="n">
        <v>43</v>
      </c>
      <c r="C604" s="344" t="inlineStr">
        <is>
          <t>T165</t>
        </is>
      </c>
      <c r="D604" s="344" t="n"/>
      <c r="E604" s="344" t="n"/>
      <c r="F604" s="344" t="n"/>
      <c r="G604" s="344" t="n">
        <v>19</v>
      </c>
      <c r="H604" s="345" t="n">
        <v>43637</v>
      </c>
      <c r="I604" s="344" t="n">
        <v>5211</v>
      </c>
      <c r="J604" s="344" t="n">
        <v>8266</v>
      </c>
      <c r="K604" s="344" t="n">
        <v>7639</v>
      </c>
      <c r="L604" s="344" t="inlineStr">
        <is>
          <t>7</t>
        </is>
      </c>
      <c r="M604" s="346">
        <f>+(((J604-I604)-(K604-I604))/(K604-I604))*100</f>
        <v/>
      </c>
      <c r="N604" s="363" t="n"/>
      <c r="O604" s="348">
        <f>AVERAGE(M604:M605)</f>
        <v/>
      </c>
      <c r="P604" s="348">
        <f>_xlfn.STDEV.S(M604,M605)</f>
        <v/>
      </c>
      <c r="Q604" s="341" t="n"/>
      <c r="R604" s="341" t="n"/>
      <c r="S604" s="331">
        <f>+(((K604-I604)/1000)*1000)/10</f>
        <v/>
      </c>
      <c r="T604" s="332">
        <f>AVERAGE(S604:S605)</f>
        <v/>
      </c>
    </row>
    <row r="605" ht="15.75" customHeight="1" s="412">
      <c r="A605" s="333" t="n">
        <v>5306</v>
      </c>
      <c r="B605" s="334" t="n">
        <v>44</v>
      </c>
      <c r="C605" s="344" t="inlineStr">
        <is>
          <t>T165</t>
        </is>
      </c>
      <c r="D605" s="344" t="n"/>
      <c r="E605" s="344" t="n"/>
      <c r="F605" s="344" t="n"/>
      <c r="G605" s="344" t="n">
        <v>19</v>
      </c>
      <c r="H605" s="345" t="n">
        <v>43637</v>
      </c>
      <c r="I605" s="344" t="n">
        <v>5218</v>
      </c>
      <c r="J605" s="344" t="n">
        <v>8327</v>
      </c>
      <c r="K605" s="344" t="n">
        <v>7669</v>
      </c>
      <c r="L605" s="344" t="n"/>
      <c r="M605" s="346">
        <f>+(((J605-I605)-(K605-I605))/(K605-I605))*100</f>
        <v/>
      </c>
      <c r="N605" s="363" t="n"/>
      <c r="O605" s="350" t="n"/>
      <c r="P605" s="350" t="n"/>
      <c r="Q605" s="341" t="n"/>
      <c r="R605" s="341" t="n"/>
      <c r="S605" s="331">
        <f>+(((K605-I605)/1000)*1000)/10</f>
        <v/>
      </c>
      <c r="T605" s="332" t="n"/>
    </row>
    <row r="606" ht="15.75" customHeight="1" s="412">
      <c r="A606" s="333" t="n">
        <v>5877</v>
      </c>
      <c r="B606" s="334" t="n">
        <v>62</v>
      </c>
      <c r="C606" s="344" t="inlineStr">
        <is>
          <t>T165</t>
        </is>
      </c>
      <c r="D606" s="344" t="n"/>
      <c r="E606" s="344" t="n"/>
      <c r="F606" s="344" t="n"/>
      <c r="G606" s="344" t="n">
        <v>22</v>
      </c>
      <c r="H606" s="345" t="n">
        <v>43685</v>
      </c>
      <c r="I606" s="344" t="n">
        <v>5209</v>
      </c>
      <c r="J606" s="344" t="n">
        <v>8490</v>
      </c>
      <c r="K606" s="344" t="n">
        <v>8035</v>
      </c>
      <c r="L606" s="344" t="n">
        <v>7</v>
      </c>
      <c r="M606" s="346">
        <f>+(((J606-I606)-(K606-I606))/(K606-I606))*100</f>
        <v/>
      </c>
      <c r="N606" s="363" t="n"/>
      <c r="O606" s="348">
        <f>AVERAGE(M606:M607)</f>
        <v/>
      </c>
      <c r="P606" s="348">
        <f>_xlfn.STDEV.S(M606,M607)</f>
        <v/>
      </c>
      <c r="Q606" s="341" t="n"/>
      <c r="R606" s="341" t="n"/>
      <c r="S606" s="331">
        <f>+(((K606-I606)/1000)*1000)/10</f>
        <v/>
      </c>
      <c r="T606" s="332">
        <f>AVERAGE(S606:S607)</f>
        <v/>
      </c>
    </row>
    <row r="607" ht="15.75" customHeight="1" s="412">
      <c r="A607" s="333" t="n">
        <v>5878</v>
      </c>
      <c r="B607" s="334" t="n">
        <v>62</v>
      </c>
      <c r="C607" s="344" t="inlineStr">
        <is>
          <t>T165</t>
        </is>
      </c>
      <c r="D607" s="344" t="n"/>
      <c r="E607" s="344" t="n"/>
      <c r="F607" s="344" t="n"/>
      <c r="G607" s="344" t="n">
        <v>22</v>
      </c>
      <c r="H607" s="345" t="n">
        <v>43685</v>
      </c>
      <c r="I607" s="344" t="n">
        <v>5209</v>
      </c>
      <c r="J607" s="344" t="n">
        <v>8427</v>
      </c>
      <c r="K607" s="344" t="n">
        <v>7983</v>
      </c>
      <c r="L607" s="344" t="n"/>
      <c r="M607" s="346">
        <f>+(((J607-I607)-(K607-I607))/(K607-I607))*100</f>
        <v/>
      </c>
      <c r="N607" s="363" t="n"/>
      <c r="O607" s="350" t="n"/>
      <c r="P607" s="350" t="n"/>
      <c r="Q607" s="341" t="n"/>
      <c r="R607" s="341" t="n"/>
      <c r="S607" s="331">
        <f>+(((K607-I607)/1000)*1000)/10</f>
        <v/>
      </c>
      <c r="T607" s="332" t="n"/>
    </row>
    <row r="608" ht="15.75" customHeight="1" s="412">
      <c r="A608" s="333" t="n">
        <v>3681</v>
      </c>
      <c r="B608" s="334" t="n">
        <v>103</v>
      </c>
      <c r="C608" s="344" t="inlineStr">
        <is>
          <t>T166</t>
        </is>
      </c>
      <c r="D608" s="344" t="n"/>
      <c r="E608" s="344" t="n"/>
      <c r="F608" s="344" t="n"/>
      <c r="G608" s="344" t="n">
        <v>14</v>
      </c>
      <c r="H608" s="345" t="n">
        <v>43591</v>
      </c>
      <c r="I608" s="344" t="n">
        <v>5213</v>
      </c>
      <c r="J608" s="361" t="n">
        <v>7766</v>
      </c>
      <c r="K608" s="344" t="n">
        <v>7066</v>
      </c>
      <c r="L608" s="344" t="n">
        <v>2</v>
      </c>
      <c r="M608" s="346">
        <f>+(((J608-I608)-(K608-I608))/(K608-I608))*100</f>
        <v/>
      </c>
      <c r="N608" s="363" t="inlineStr">
        <is>
          <t>4/5</t>
        </is>
      </c>
      <c r="O608" s="348">
        <f>AVERAGE(M608:M609)</f>
        <v/>
      </c>
      <c r="P608" s="348">
        <f>_xlfn.STDEV.S(M608,M609)</f>
        <v/>
      </c>
      <c r="Q608" s="341" t="n">
        <v>2</v>
      </c>
      <c r="R608" s="341" t="n"/>
      <c r="S608" s="331">
        <f>+(((K608-I608)/1000)*1000)/10</f>
        <v/>
      </c>
      <c r="T608" s="332">
        <f>AVERAGE(S608:S609)</f>
        <v/>
      </c>
    </row>
    <row r="609" ht="15.75" customHeight="1" s="412">
      <c r="A609" s="333" t="n">
        <v>3682</v>
      </c>
      <c r="B609" s="334" t="n">
        <v>104</v>
      </c>
      <c r="C609" s="344" t="inlineStr">
        <is>
          <t>T166</t>
        </is>
      </c>
      <c r="D609" s="344" t="n"/>
      <c r="E609" s="344" t="n"/>
      <c r="F609" s="344" t="n"/>
      <c r="G609" s="344" t="n">
        <v>14</v>
      </c>
      <c r="H609" s="345" t="n">
        <v>43591</v>
      </c>
      <c r="I609" s="344" t="n">
        <v>5257</v>
      </c>
      <c r="J609" s="361" t="n">
        <v>7708</v>
      </c>
      <c r="K609" s="344" t="n">
        <v>7053</v>
      </c>
      <c r="L609" s="344" t="n"/>
      <c r="M609" s="346">
        <f>+(((J609-I609)-(K609-I609))/(K609-I609))*100</f>
        <v/>
      </c>
      <c r="N609" s="363" t="n"/>
      <c r="O609" s="350" t="n"/>
      <c r="P609" s="350" t="n"/>
      <c r="Q609" s="341" t="n"/>
      <c r="R609" s="341" t="n"/>
      <c r="S609" s="331">
        <f>+(((K609-I609)/1000)*1000)/10</f>
        <v/>
      </c>
      <c r="T609" s="332" t="n"/>
    </row>
    <row r="610" ht="15.75" customHeight="1" s="412">
      <c r="A610" s="333" t="n">
        <v>4347</v>
      </c>
      <c r="B610" s="334" t="n">
        <v>53</v>
      </c>
      <c r="C610" s="344" t="inlineStr">
        <is>
          <t>T166</t>
        </is>
      </c>
      <c r="D610" s="344" t="n"/>
      <c r="E610" s="344" t="n"/>
      <c r="F610" s="344" t="n"/>
      <c r="G610" s="344" t="n">
        <v>16</v>
      </c>
      <c r="H610" s="345" t="n">
        <v>43607</v>
      </c>
      <c r="I610" s="344" t="n">
        <v>5232</v>
      </c>
      <c r="J610" s="344" t="n">
        <v>7849</v>
      </c>
      <c r="K610" s="344" t="n">
        <v>7124</v>
      </c>
      <c r="L610" s="344" t="n">
        <v>2</v>
      </c>
      <c r="M610" s="346">
        <f>+(((J610-I610)-(K610-I610))/(K610-I610))*100</f>
        <v/>
      </c>
      <c r="N610" s="363" t="n"/>
      <c r="O610" s="348">
        <f>AVERAGE(M610:M611)</f>
        <v/>
      </c>
      <c r="P610" s="348">
        <f>_xlfn.STDEV.S(M610,M611)</f>
        <v/>
      </c>
      <c r="Q610" s="341" t="n"/>
      <c r="R610" s="341" t="n"/>
      <c r="S610" s="331">
        <f>+(((K610-I610)/1000)*1000)/10</f>
        <v/>
      </c>
      <c r="T610" s="332">
        <f>AVERAGE(S610:S611)</f>
        <v/>
      </c>
    </row>
    <row r="611" ht="15.75" customHeight="1" s="412">
      <c r="A611" s="333" t="n">
        <v>4348</v>
      </c>
      <c r="B611" s="334" t="n">
        <v>54</v>
      </c>
      <c r="C611" s="344" t="inlineStr">
        <is>
          <t>T166</t>
        </is>
      </c>
      <c r="D611" s="344" t="n"/>
      <c r="E611" s="344" t="n"/>
      <c r="F611" s="344" t="n"/>
      <c r="G611" s="344" t="n">
        <v>16</v>
      </c>
      <c r="H611" s="345" t="n">
        <v>43607</v>
      </c>
      <c r="I611" s="344" t="n">
        <v>5271</v>
      </c>
      <c r="J611" s="344" t="n">
        <v>7434</v>
      </c>
      <c r="K611" s="344" t="n">
        <v>6838</v>
      </c>
      <c r="L611" s="344" t="n"/>
      <c r="M611" s="346">
        <f>+(((J611-I611)-(K611-I611))/(K611-I611))*100</f>
        <v/>
      </c>
      <c r="N611" s="363" t="n"/>
      <c r="O611" s="350" t="n"/>
      <c r="P611" s="350" t="n"/>
      <c r="Q611" s="341" t="n"/>
      <c r="R611" s="341" t="n"/>
      <c r="S611" s="331">
        <f>+(((K611-I611)/1000)*1000)/10</f>
        <v/>
      </c>
      <c r="T611" s="332" t="n"/>
    </row>
    <row r="612" ht="15.75" customHeight="1" s="412">
      <c r="A612" s="333" t="n">
        <v>4993</v>
      </c>
      <c r="B612" s="334" t="n">
        <v>53</v>
      </c>
      <c r="C612" s="344" t="inlineStr">
        <is>
          <t>T166</t>
        </is>
      </c>
      <c r="D612" s="344" t="n"/>
      <c r="E612" s="344" t="n"/>
      <c r="F612" s="344" t="n"/>
      <c r="G612" s="344" t="n">
        <v>18</v>
      </c>
      <c r="H612" s="345" t="n">
        <v>43626</v>
      </c>
      <c r="I612" s="344" t="n">
        <v>5232</v>
      </c>
      <c r="J612" s="344" t="n">
        <v>7584</v>
      </c>
      <c r="K612" s="344" t="n">
        <v>7170</v>
      </c>
      <c r="L612" s="344" t="n">
        <v>6</v>
      </c>
      <c r="M612" s="346">
        <f>+(((J612-I612)-(K612-I612))/(K612-I612))*100</f>
        <v/>
      </c>
      <c r="N612" s="363" t="n"/>
      <c r="O612" s="348">
        <f>AVERAGE(M612:M613)</f>
        <v/>
      </c>
      <c r="P612" s="348">
        <f>_xlfn.STDEV.S(M612,M613)</f>
        <v/>
      </c>
      <c r="Q612" s="341" t="n"/>
      <c r="R612" s="341" t="n"/>
      <c r="S612" s="331">
        <f>+(((K612-I612)/1000)*1000)/10</f>
        <v/>
      </c>
      <c r="T612" s="332">
        <f>AVERAGE(S612:S613)</f>
        <v/>
      </c>
    </row>
    <row r="613" ht="15.75" customHeight="1" s="412">
      <c r="A613" s="333" t="n">
        <v>4994</v>
      </c>
      <c r="B613" s="334" t="n">
        <v>54</v>
      </c>
      <c r="C613" s="344" t="inlineStr">
        <is>
          <t>T166</t>
        </is>
      </c>
      <c r="D613" s="344" t="n"/>
      <c r="E613" s="344" t="n"/>
      <c r="F613" s="344" t="n"/>
      <c r="G613" s="344" t="n">
        <v>18</v>
      </c>
      <c r="H613" s="345" t="n">
        <v>43626</v>
      </c>
      <c r="I613" s="344" t="n">
        <v>5271</v>
      </c>
      <c r="J613" s="344" t="n">
        <v>7823</v>
      </c>
      <c r="K613" s="344" t="n">
        <v>7357</v>
      </c>
      <c r="L613" s="344" t="n"/>
      <c r="M613" s="346">
        <f>+(((J613-I613)-(K613-I613))/(K613-I613))*100</f>
        <v/>
      </c>
      <c r="N613" s="363" t="n"/>
      <c r="O613" s="350" t="n"/>
      <c r="P613" s="350" t="n"/>
      <c r="Q613" s="341" t="n"/>
      <c r="R613" s="341" t="n"/>
      <c r="S613" s="331">
        <f>+(((K613-I613)/1000)*1000)/10</f>
        <v/>
      </c>
      <c r="T613" s="332" t="n"/>
    </row>
    <row r="614" ht="15.75" customHeight="1" s="412">
      <c r="A614" s="333" t="n">
        <v>5579</v>
      </c>
      <c r="B614" s="334" t="n">
        <v>23</v>
      </c>
      <c r="C614" s="344" t="inlineStr">
        <is>
          <t>T166</t>
        </is>
      </c>
      <c r="D614" s="344" t="n"/>
      <c r="E614" s="344" t="n"/>
      <c r="F614" s="344" t="n"/>
      <c r="G614" s="344" t="n">
        <v>21</v>
      </c>
      <c r="H614" s="345" t="n">
        <v>43657</v>
      </c>
      <c r="I614" s="344" t="n">
        <v>5261</v>
      </c>
      <c r="J614" s="344" t="n">
        <v>7293</v>
      </c>
      <c r="K614" s="344" t="n">
        <v>6957</v>
      </c>
      <c r="L614" s="344" t="n">
        <v>6</v>
      </c>
      <c r="M614" s="346">
        <f>+(((J614-I614)-(K614-I614))/(K614-I614))*100</f>
        <v/>
      </c>
      <c r="N614" s="363" t="n"/>
      <c r="O614" s="348">
        <f>AVERAGE(M614:M615)</f>
        <v/>
      </c>
      <c r="P614" s="348">
        <f>_xlfn.STDEV.S(M614,M615)</f>
        <v/>
      </c>
      <c r="Q614" s="341" t="n"/>
      <c r="R614" s="341" t="n"/>
      <c r="S614" s="331">
        <f>+(((K614-I614)/1000)*1000)/10</f>
        <v/>
      </c>
      <c r="T614" s="332">
        <f>AVERAGE(S614:S615)</f>
        <v/>
      </c>
    </row>
    <row r="615" ht="15.75" customHeight="1" s="412">
      <c r="A615" s="333" t="n">
        <v>5580</v>
      </c>
      <c r="B615" s="334" t="n">
        <v>24</v>
      </c>
      <c r="C615" s="344" t="inlineStr">
        <is>
          <t>T166</t>
        </is>
      </c>
      <c r="D615" s="344" t="n"/>
      <c r="E615" s="344" t="n"/>
      <c r="F615" s="344" t="n"/>
      <c r="G615" s="344" t="n">
        <v>21</v>
      </c>
      <c r="H615" s="345" t="n">
        <v>43657</v>
      </c>
      <c r="I615" s="344" t="n">
        <v>5196</v>
      </c>
      <c r="J615" s="344" t="n">
        <v>7149</v>
      </c>
      <c r="K615" s="344" t="n">
        <v>6819</v>
      </c>
      <c r="L615" s="344" t="n"/>
      <c r="M615" s="346">
        <f>+(((J615-I615)-(K615-I615))/(K615-I615))*100</f>
        <v/>
      </c>
      <c r="N615" s="363" t="n"/>
      <c r="O615" s="350" t="n"/>
      <c r="P615" s="350" t="n"/>
      <c r="Q615" s="341" t="n"/>
      <c r="R615" s="341" t="n"/>
      <c r="S615" s="331">
        <f>+(((K615-I615)/1000)*1000)/10</f>
        <v/>
      </c>
      <c r="T615" s="332" t="n"/>
    </row>
    <row r="616" ht="15.75" customHeight="1" s="412">
      <c r="A616" s="333" t="n">
        <v>5879</v>
      </c>
      <c r="B616" s="334" t="n">
        <v>63</v>
      </c>
      <c r="C616" s="344" t="inlineStr">
        <is>
          <t>T166</t>
        </is>
      </c>
      <c r="D616" s="344" t="n"/>
      <c r="E616" s="344" t="n"/>
      <c r="F616" s="344" t="n"/>
      <c r="G616" s="344" t="n">
        <v>22</v>
      </c>
      <c r="H616" s="345" t="n">
        <v>43685</v>
      </c>
      <c r="I616" s="344" t="n">
        <v>5214</v>
      </c>
      <c r="J616" s="344" t="n">
        <v>7453</v>
      </c>
      <c r="K616" s="344" t="n">
        <v>7155</v>
      </c>
      <c r="L616" s="344" t="n">
        <v>8</v>
      </c>
      <c r="M616" s="346">
        <f>+(((J616-I616)-(K616-I616))/(K616-I616))*100</f>
        <v/>
      </c>
      <c r="N616" s="363" t="n"/>
      <c r="O616" s="348">
        <f>AVERAGE(M616:M617)</f>
        <v/>
      </c>
      <c r="P616" s="348">
        <f>_xlfn.STDEV.S(M616,M617)</f>
        <v/>
      </c>
      <c r="Q616" s="341" t="n"/>
      <c r="R616" s="341" t="n"/>
      <c r="S616" s="331">
        <f>+(((K616-I616)/1000)*1000)/10</f>
        <v/>
      </c>
      <c r="T616" s="332">
        <f>AVERAGE(S616:S617)</f>
        <v/>
      </c>
    </row>
    <row r="617" ht="15.75" customHeight="1" s="412">
      <c r="A617" s="333" t="n">
        <v>5880</v>
      </c>
      <c r="B617" s="334" t="n">
        <v>63</v>
      </c>
      <c r="C617" s="344" t="inlineStr">
        <is>
          <t>T166</t>
        </is>
      </c>
      <c r="D617" s="344" t="n"/>
      <c r="E617" s="344" t="n"/>
      <c r="F617" s="344" t="n"/>
      <c r="G617" s="344" t="n">
        <v>22</v>
      </c>
      <c r="H617" s="345" t="n">
        <v>43685</v>
      </c>
      <c r="I617" s="344" t="n">
        <v>5214</v>
      </c>
      <c r="J617" s="344" t="n">
        <v>7487</v>
      </c>
      <c r="K617" s="344" t="n">
        <v>7180</v>
      </c>
      <c r="L617" s="344" t="n"/>
      <c r="M617" s="346">
        <f>+(((J617-I617)-(K617-I617))/(K617-I617))*100</f>
        <v/>
      </c>
      <c r="N617" s="363" t="n"/>
      <c r="O617" s="350" t="n"/>
      <c r="P617" s="350" t="n"/>
      <c r="Q617" s="341" t="n"/>
      <c r="R617" s="341" t="n"/>
      <c r="S617" s="331">
        <f>+(((K617-I617)/1000)*1000)/10</f>
        <v/>
      </c>
      <c r="T617" s="332" t="n"/>
    </row>
    <row r="618" ht="15.75" customHeight="1" s="412">
      <c r="A618" s="333" t="n">
        <v>2935</v>
      </c>
      <c r="B618" s="334" t="n">
        <v>19</v>
      </c>
      <c r="C618" s="352" t="inlineStr">
        <is>
          <t>T167</t>
        </is>
      </c>
      <c r="D618" s="352" t="n"/>
      <c r="E618" s="352" t="n"/>
      <c r="F618" s="352" t="n"/>
      <c r="G618" s="352" t="n">
        <v>11</v>
      </c>
      <c r="H618" s="353" t="n">
        <v>43571</v>
      </c>
      <c r="I618" s="354" t="n">
        <v>5229</v>
      </c>
      <c r="J618" s="352" t="n">
        <v>8477</v>
      </c>
      <c r="K618" s="352" t="n">
        <v>7267</v>
      </c>
      <c r="L618" s="352" t="n">
        <v>2</v>
      </c>
      <c r="M618" s="355">
        <f>+(((J618-I618)-(K618-I618))/(K618-I618))*100</f>
        <v/>
      </c>
      <c r="N618" s="362" t="inlineStr">
        <is>
          <t>MF·</t>
        </is>
      </c>
      <c r="O618" s="357">
        <f>AVERAGE(M618:M619)</f>
        <v/>
      </c>
      <c r="P618" s="357">
        <f>_xlfn.STDEV.S(M618,M619)</f>
        <v/>
      </c>
      <c r="Q618" s="341" t="n">
        <v>2</v>
      </c>
      <c r="R618" s="341" t="n"/>
      <c r="S618" s="331">
        <f>+(((K618-I618)/1000)*1000)/10</f>
        <v/>
      </c>
      <c r="T618" s="332">
        <f>AVERAGE(S618:S619)</f>
        <v/>
      </c>
    </row>
    <row r="619" ht="15.75" customHeight="1" s="412">
      <c r="A619" s="333" t="n">
        <v>2936</v>
      </c>
      <c r="B619" s="334" t="n">
        <v>20</v>
      </c>
      <c r="C619" s="352" t="inlineStr">
        <is>
          <t>T167</t>
        </is>
      </c>
      <c r="D619" s="352" t="n"/>
      <c r="E619" s="352" t="n"/>
      <c r="F619" s="352" t="n"/>
      <c r="G619" s="352" t="n">
        <v>11</v>
      </c>
      <c r="H619" s="353" t="n">
        <v>43571</v>
      </c>
      <c r="I619" s="354" t="n">
        <v>5190</v>
      </c>
      <c r="J619" s="352" t="n">
        <v>8355</v>
      </c>
      <c r="K619" s="352" t="n">
        <v>7155</v>
      </c>
      <c r="L619" s="352" t="n"/>
      <c r="M619" s="355">
        <f>+(((J619-I619)-(K619-I619))/(K619-I619))*100</f>
        <v/>
      </c>
      <c r="N619" s="362" t="n"/>
      <c r="O619" s="358" t="n"/>
      <c r="P619" s="358" t="n"/>
      <c r="Q619" s="341" t="n"/>
      <c r="R619" s="341" t="n"/>
      <c r="S619" s="331">
        <f>+(((K619-I619)/1000)*1000)/10</f>
        <v/>
      </c>
      <c r="T619" s="332" t="n"/>
    </row>
    <row r="620" ht="15.75" customHeight="1" s="412">
      <c r="A620" s="333" t="n">
        <v>3683</v>
      </c>
      <c r="B620" s="334" t="n">
        <v>105</v>
      </c>
      <c r="C620" s="352" t="inlineStr">
        <is>
          <t>T167</t>
        </is>
      </c>
      <c r="D620" s="352" t="n"/>
      <c r="E620" s="352" t="n"/>
      <c r="F620" s="352" t="n"/>
      <c r="G620" s="352" t="n">
        <v>14</v>
      </c>
      <c r="H620" s="353" t="n">
        <v>43591</v>
      </c>
      <c r="I620" s="352" t="n">
        <v>5251</v>
      </c>
      <c r="J620" s="354" t="n">
        <v>8739</v>
      </c>
      <c r="K620" s="352" t="n">
        <v>7685</v>
      </c>
      <c r="L620" s="352" t="n"/>
      <c r="M620" s="355">
        <f>+(((J620-I620)-(K620-I620))/(K620-I620))*100</f>
        <v/>
      </c>
      <c r="N620" s="362" t="inlineStr">
        <is>
          <t>2/5</t>
        </is>
      </c>
      <c r="O620" s="357">
        <f>AVERAGE(M620:M621)</f>
        <v/>
      </c>
      <c r="P620" s="357">
        <f>_xlfn.STDEV.S(M620,M621)</f>
        <v/>
      </c>
      <c r="Q620" s="341" t="n"/>
      <c r="R620" s="341" t="n"/>
      <c r="S620" s="331">
        <f>+(((K620-I620)/1000)*1000)/10</f>
        <v/>
      </c>
      <c r="T620" s="332">
        <f>AVERAGE(S620:S621)</f>
        <v/>
      </c>
    </row>
    <row r="621" ht="15.75" customHeight="1" s="412">
      <c r="A621" s="333" t="n">
        <v>3684</v>
      </c>
      <c r="B621" s="334" t="n">
        <v>106</v>
      </c>
      <c r="C621" s="352" t="inlineStr">
        <is>
          <t>T167</t>
        </is>
      </c>
      <c r="D621" s="352" t="n"/>
      <c r="E621" s="352" t="n"/>
      <c r="F621" s="352" t="n"/>
      <c r="G621" s="352" t="n">
        <v>14</v>
      </c>
      <c r="H621" s="353" t="n">
        <v>43591</v>
      </c>
      <c r="I621" s="352" t="n">
        <v>5219</v>
      </c>
      <c r="J621" s="354" t="n">
        <v>8849</v>
      </c>
      <c r="K621" s="352" t="n">
        <v>7757</v>
      </c>
      <c r="L621" s="352" t="n"/>
      <c r="M621" s="355">
        <f>+(((J621-I621)-(K621-I621))/(K621-I621))*100</f>
        <v/>
      </c>
      <c r="N621" s="362" t="n"/>
      <c r="O621" s="358" t="n"/>
      <c r="P621" s="358" t="n"/>
      <c r="Q621" s="341" t="n"/>
      <c r="R621" s="341" t="n"/>
      <c r="S621" s="331">
        <f>+(((K621-I621)/1000)*1000)/10</f>
        <v/>
      </c>
      <c r="T621" s="332" t="n"/>
    </row>
    <row r="622" ht="15.75" customHeight="1" s="412">
      <c r="A622" s="333" t="n">
        <v>4349</v>
      </c>
      <c r="B622" s="334" t="n">
        <v>55</v>
      </c>
      <c r="C622" s="352" t="inlineStr">
        <is>
          <t>T167</t>
        </is>
      </c>
      <c r="D622" s="352" t="n"/>
      <c r="E622" s="352" t="n"/>
      <c r="F622" s="352" t="n"/>
      <c r="G622" s="352" t="n">
        <v>16</v>
      </c>
      <c r="H622" s="353" t="n">
        <v>43607</v>
      </c>
      <c r="I622" s="352" t="n">
        <v>5269</v>
      </c>
      <c r="J622" s="352" t="n">
        <v>8910</v>
      </c>
      <c r="K622" s="352" t="n">
        <v>7819</v>
      </c>
      <c r="L622" s="352" t="n">
        <v>2</v>
      </c>
      <c r="M622" s="355">
        <f>+(((J622-I622)-(K622-I622))/(K622-I622))*100</f>
        <v/>
      </c>
      <c r="N622" s="362" t="n"/>
      <c r="O622" s="357">
        <f>AVERAGE(M622:M623)</f>
        <v/>
      </c>
      <c r="P622" s="357">
        <f>_xlfn.STDEV.S(M622,M623)</f>
        <v/>
      </c>
      <c r="Q622" s="341" t="n"/>
      <c r="R622" s="341" t="n"/>
      <c r="S622" s="331">
        <f>+(((K622-I622)/1000)*1000)/10</f>
        <v/>
      </c>
      <c r="T622" s="332">
        <f>AVERAGE(S622:S623)</f>
        <v/>
      </c>
    </row>
    <row r="623" ht="15.75" customHeight="1" s="412">
      <c r="A623" s="333" t="n">
        <v>4350</v>
      </c>
      <c r="B623" s="334" t="n">
        <v>56</v>
      </c>
      <c r="C623" s="352" t="inlineStr">
        <is>
          <t>T167</t>
        </is>
      </c>
      <c r="D623" s="352" t="n"/>
      <c r="E623" s="352" t="n"/>
      <c r="F623" s="352" t="n"/>
      <c r="G623" s="352" t="n">
        <v>16</v>
      </c>
      <c r="H623" s="353" t="n">
        <v>43607</v>
      </c>
      <c r="I623" s="352" t="n">
        <v>5254</v>
      </c>
      <c r="J623" s="352" t="n">
        <v>8572</v>
      </c>
      <c r="K623" s="352" t="n">
        <v>7639</v>
      </c>
      <c r="L623" s="352" t="n"/>
      <c r="M623" s="355">
        <f>+(((J623-I623)-(K623-I623))/(K623-I623))*100</f>
        <v/>
      </c>
      <c r="N623" s="362" t="n"/>
      <c r="O623" s="358" t="n"/>
      <c r="P623" s="358" t="n"/>
      <c r="Q623" s="341" t="n"/>
      <c r="R623" s="341" t="n"/>
      <c r="S623" s="331">
        <f>+(((K623-I623)/1000)*1000)/10</f>
        <v/>
      </c>
      <c r="T623" s="332" t="n"/>
    </row>
    <row r="624" ht="15.75" customHeight="1" s="412">
      <c r="A624" s="333" t="n">
        <v>4995</v>
      </c>
      <c r="B624" s="334" t="n">
        <v>55</v>
      </c>
      <c r="C624" s="352" t="inlineStr">
        <is>
          <t>T167</t>
        </is>
      </c>
      <c r="D624" s="352" t="n"/>
      <c r="E624" s="352" t="n"/>
      <c r="F624" s="352" t="n"/>
      <c r="G624" s="352" t="n">
        <v>18</v>
      </c>
      <c r="H624" s="353" t="n">
        <v>43626</v>
      </c>
      <c r="I624" s="352" t="n">
        <v>5269</v>
      </c>
      <c r="J624" s="352" t="n">
        <v>8339</v>
      </c>
      <c r="K624" s="352" t="n">
        <v>7737</v>
      </c>
      <c r="L624" s="352" t="n">
        <v>6</v>
      </c>
      <c r="M624" s="355">
        <f>+(((J624-I624)-(K624-I624))/(K624-I624))*100</f>
        <v/>
      </c>
      <c r="N624" s="362" t="n"/>
      <c r="O624" s="357">
        <f>AVERAGE(M624:M625)</f>
        <v/>
      </c>
      <c r="P624" s="357">
        <f>_xlfn.STDEV.S(M624,M625)</f>
        <v/>
      </c>
      <c r="Q624" s="341" t="n"/>
      <c r="R624" s="341" t="n"/>
      <c r="S624" s="331">
        <f>+(((K624-I624)/1000)*1000)/10</f>
        <v/>
      </c>
      <c r="T624" s="332">
        <f>AVERAGE(S624:S625)</f>
        <v/>
      </c>
    </row>
    <row r="625" ht="15.75" customHeight="1" s="412">
      <c r="A625" s="333" t="n">
        <v>4996</v>
      </c>
      <c r="B625" s="334" t="n">
        <v>56</v>
      </c>
      <c r="C625" s="352" t="inlineStr">
        <is>
          <t>T167</t>
        </is>
      </c>
      <c r="D625" s="352" t="n"/>
      <c r="E625" s="352" t="n"/>
      <c r="F625" s="352" t="n"/>
      <c r="G625" s="352" t="n">
        <v>18</v>
      </c>
      <c r="H625" s="353" t="n">
        <v>43626</v>
      </c>
      <c r="I625" s="352" t="n">
        <v>5254</v>
      </c>
      <c r="J625" s="352" t="n">
        <v>8161</v>
      </c>
      <c r="K625" s="352" t="n">
        <v>7611</v>
      </c>
      <c r="L625" s="352" t="n"/>
      <c r="M625" s="355">
        <f>+(((J625-I625)-(K625-I625))/(K625-I625))*100</f>
        <v/>
      </c>
      <c r="N625" s="362" t="n"/>
      <c r="O625" s="358" t="n"/>
      <c r="P625" s="358" t="n"/>
      <c r="Q625" s="341" t="n"/>
      <c r="R625" s="341" t="n"/>
      <c r="S625" s="331">
        <f>+(((K625-I625)/1000)*1000)/10</f>
        <v/>
      </c>
      <c r="T625" s="332" t="n"/>
    </row>
    <row r="626" ht="15.75" customHeight="1" s="412">
      <c r="A626" s="333" t="n">
        <v>5581</v>
      </c>
      <c r="B626" s="334" t="n">
        <v>25</v>
      </c>
      <c r="C626" s="352" t="inlineStr">
        <is>
          <t>T167</t>
        </is>
      </c>
      <c r="D626" s="352" t="n"/>
      <c r="E626" s="352" t="n"/>
      <c r="F626" s="352" t="n"/>
      <c r="G626" s="352" t="n">
        <v>21</v>
      </c>
      <c r="H626" s="353" t="n">
        <v>43657</v>
      </c>
      <c r="I626" s="352" t="n">
        <v>5238</v>
      </c>
      <c r="J626" s="352" t="n">
        <v>8055</v>
      </c>
      <c r="K626" s="352" t="n">
        <v>7570</v>
      </c>
      <c r="L626" s="352" t="n">
        <v>6</v>
      </c>
      <c r="M626" s="355">
        <f>+(((J626-I626)-(K626-I626))/(K626-I626))*100</f>
        <v/>
      </c>
      <c r="N626" s="362" t="n"/>
      <c r="O626" s="357">
        <f>AVERAGE(M626:M627)</f>
        <v/>
      </c>
      <c r="P626" s="357">
        <f>_xlfn.STDEV.S(M626,M627)</f>
        <v/>
      </c>
      <c r="Q626" s="341" t="n"/>
      <c r="R626" s="341" t="n"/>
      <c r="S626" s="331">
        <f>+(((K626-I626)/1000)*1000)/10</f>
        <v/>
      </c>
      <c r="T626" s="332">
        <f>AVERAGE(S626:S627)</f>
        <v/>
      </c>
    </row>
    <row r="627" ht="15.75" customHeight="1" s="412">
      <c r="A627" s="333" t="n">
        <v>5582</v>
      </c>
      <c r="B627" s="334" t="n">
        <v>26</v>
      </c>
      <c r="C627" s="352" t="inlineStr">
        <is>
          <t>T167</t>
        </is>
      </c>
      <c r="D627" s="352" t="n"/>
      <c r="E627" s="352" t="n"/>
      <c r="F627" s="352" t="n"/>
      <c r="G627" s="352" t="n">
        <v>21</v>
      </c>
      <c r="H627" s="353" t="n">
        <v>43657</v>
      </c>
      <c r="I627" s="352" t="n">
        <v>5207</v>
      </c>
      <c r="J627" s="352" t="n">
        <v>8261</v>
      </c>
      <c r="K627" s="352" t="n">
        <v>7720</v>
      </c>
      <c r="L627" s="352" t="n"/>
      <c r="M627" s="355">
        <f>+(((J627-I627)-(K627-I627))/(K627-I627))*100</f>
        <v/>
      </c>
      <c r="N627" s="362" t="n"/>
      <c r="O627" s="358" t="n"/>
      <c r="P627" s="358" t="n"/>
      <c r="Q627" s="341" t="n"/>
      <c r="R627" s="341" t="n"/>
      <c r="S627" s="331">
        <f>+(((K627-I627)/1000)*1000)/10</f>
        <v/>
      </c>
      <c r="T627" s="332" t="n"/>
    </row>
    <row r="628" ht="15.75" customHeight="1" s="412">
      <c r="A628" s="333" t="n">
        <v>5881</v>
      </c>
      <c r="B628" s="334" t="n">
        <v>64</v>
      </c>
      <c r="C628" s="352" t="inlineStr">
        <is>
          <t>T167</t>
        </is>
      </c>
      <c r="D628" s="352" t="n"/>
      <c r="E628" s="352" t="n"/>
      <c r="F628" s="352" t="n"/>
      <c r="G628" s="352" t="n">
        <v>22</v>
      </c>
      <c r="H628" s="353" t="n">
        <v>43685</v>
      </c>
      <c r="I628" s="352" t="n">
        <v>5232</v>
      </c>
      <c r="J628" s="352" t="n">
        <v>7830</v>
      </c>
      <c r="K628" s="352" t="n">
        <v>7493</v>
      </c>
      <c r="L628" s="352" t="n">
        <v>6</v>
      </c>
      <c r="M628" s="355">
        <f>+(((J628-I628)-(K628-I628))/(K628-I628))*100</f>
        <v/>
      </c>
      <c r="N628" s="362" t="n"/>
      <c r="O628" s="357">
        <f>AVERAGE(M628:M629)</f>
        <v/>
      </c>
      <c r="P628" s="357">
        <f>_xlfn.STDEV.S(M628,M629)</f>
        <v/>
      </c>
      <c r="Q628" s="341" t="n"/>
      <c r="R628" s="341" t="n"/>
      <c r="S628" s="331">
        <f>+(((K628-I628)/1000)*1000)/10</f>
        <v/>
      </c>
      <c r="T628" s="332">
        <f>AVERAGE(S628:S629)</f>
        <v/>
      </c>
    </row>
    <row r="629" ht="15.75" customHeight="1" s="412">
      <c r="A629" s="333" t="n">
        <v>5882</v>
      </c>
      <c r="B629" s="334" t="n">
        <v>64</v>
      </c>
      <c r="C629" s="352" t="inlineStr">
        <is>
          <t>T167</t>
        </is>
      </c>
      <c r="D629" s="352" t="n"/>
      <c r="E629" s="352" t="n"/>
      <c r="F629" s="352" t="n"/>
      <c r="G629" s="352" t="n">
        <v>22</v>
      </c>
      <c r="H629" s="353" t="n">
        <v>43685</v>
      </c>
      <c r="I629" s="352" t="n">
        <v>5232</v>
      </c>
      <c r="J629" s="352" t="n">
        <v>7814</v>
      </c>
      <c r="K629" s="352" t="n">
        <v>7472</v>
      </c>
      <c r="L629" s="352" t="n"/>
      <c r="M629" s="355">
        <f>+(((J629-I629)-(K629-I629))/(K629-I629))*100</f>
        <v/>
      </c>
      <c r="N629" s="362" t="n"/>
      <c r="O629" s="358" t="n"/>
      <c r="P629" s="358" t="n"/>
      <c r="Q629" s="341" t="n"/>
      <c r="R629" s="341" t="n"/>
      <c r="S629" s="331">
        <f>+(((K629-I629)/1000)*1000)/10</f>
        <v/>
      </c>
      <c r="T629" s="332" t="n"/>
    </row>
    <row r="630" ht="15.75" customHeight="1" s="412">
      <c r="A630" s="333" t="n">
        <v>3685</v>
      </c>
      <c r="B630" s="334" t="n">
        <v>107</v>
      </c>
      <c r="C630" s="344" t="inlineStr">
        <is>
          <t>T168</t>
        </is>
      </c>
      <c r="D630" s="344" t="n"/>
      <c r="E630" s="344" t="n"/>
      <c r="F630" s="344" t="n"/>
      <c r="G630" s="344" t="n">
        <v>14</v>
      </c>
      <c r="H630" s="345" t="n">
        <v>43591</v>
      </c>
      <c r="I630" s="344" t="n">
        <v>5226</v>
      </c>
      <c r="J630" s="361" t="n">
        <v>6836</v>
      </c>
      <c r="K630" s="344" t="n">
        <v>6449</v>
      </c>
      <c r="L630" s="344" t="n">
        <v>2</v>
      </c>
      <c r="M630" s="346">
        <f>+(((J630-I630)-(K630-I630))/(K630-I630))*100</f>
        <v/>
      </c>
      <c r="N630" s="363" t="inlineStr">
        <is>
          <t>MF</t>
        </is>
      </c>
      <c r="O630" s="348">
        <f>AVERAGE(M630:M631)</f>
        <v/>
      </c>
      <c r="P630" s="348">
        <f>_xlfn.STDEV.S(M630,M631)</f>
        <v/>
      </c>
      <c r="Q630" s="341" t="n">
        <v>2</v>
      </c>
      <c r="R630" s="341" t="n"/>
      <c r="S630" s="331">
        <f>+(((K630-I630)/1000)*1000)/10</f>
        <v/>
      </c>
      <c r="T630" s="332">
        <f>AVERAGE(S630:S631)</f>
        <v/>
      </c>
    </row>
    <row r="631" ht="15.75" customHeight="1" s="412">
      <c r="A631" s="333" t="n">
        <v>3686</v>
      </c>
      <c r="B631" s="334" t="n">
        <v>108</v>
      </c>
      <c r="C631" s="344" t="inlineStr">
        <is>
          <t>T168</t>
        </is>
      </c>
      <c r="D631" s="344" t="n"/>
      <c r="E631" s="344" t="n"/>
      <c r="F631" s="344" t="n"/>
      <c r="G631" s="344" t="n">
        <v>14</v>
      </c>
      <c r="H631" s="345" t="n">
        <v>43591</v>
      </c>
      <c r="I631" s="344" t="n">
        <v>5274</v>
      </c>
      <c r="J631" s="361" t="n">
        <v>6941</v>
      </c>
      <c r="K631" s="344" t="n">
        <v>6542</v>
      </c>
      <c r="L631" s="344" t="n"/>
      <c r="M631" s="346">
        <f>+(((J631-I631)-(K631-I631))/(K631-I631))*100</f>
        <v/>
      </c>
      <c r="N631" s="363" t="n"/>
      <c r="O631" s="350" t="n"/>
      <c r="P631" s="350" t="n"/>
      <c r="Q631" s="341" t="n"/>
      <c r="R631" s="341" t="n"/>
      <c r="S631" s="331">
        <f>+(((K631-I631)/1000)*1000)/10</f>
        <v/>
      </c>
      <c r="T631" s="332" t="n"/>
    </row>
    <row r="632" ht="15.75" customHeight="1" s="412">
      <c r="A632" s="333" t="n">
        <v>4351</v>
      </c>
      <c r="B632" s="334" t="n">
        <v>57</v>
      </c>
      <c r="C632" s="344" t="inlineStr">
        <is>
          <t>T168</t>
        </is>
      </c>
      <c r="D632" s="344" t="n"/>
      <c r="E632" s="344" t="n"/>
      <c r="F632" s="344" t="n"/>
      <c r="G632" s="344" t="n">
        <v>16</v>
      </c>
      <c r="H632" s="345" t="n">
        <v>43607</v>
      </c>
      <c r="I632" s="344" t="n">
        <v>5257</v>
      </c>
      <c r="J632" s="344" t="n">
        <v>7508</v>
      </c>
      <c r="K632" s="344" t="n">
        <v>6991</v>
      </c>
      <c r="L632" s="344" t="n">
        <v>2</v>
      </c>
      <c r="M632" s="346">
        <f>+(((J632-I632)-(K632-I632))/(K632-I632))*100</f>
        <v/>
      </c>
      <c r="N632" s="363" t="n"/>
      <c r="O632" s="348">
        <f>AVERAGE(M632:M633)</f>
        <v/>
      </c>
      <c r="P632" s="348">
        <f>_xlfn.STDEV.S(M632,M633)</f>
        <v/>
      </c>
      <c r="Q632" s="341" t="n"/>
      <c r="R632" s="341" t="n"/>
      <c r="S632" s="331">
        <f>+(((K632-I632)/1000)*1000)/10</f>
        <v/>
      </c>
      <c r="T632" s="332">
        <f>AVERAGE(S632:S633)</f>
        <v/>
      </c>
    </row>
    <row r="633" ht="15.75" customHeight="1" s="412">
      <c r="A633" s="333" t="n">
        <v>4352</v>
      </c>
      <c r="B633" s="334" t="n">
        <v>58</v>
      </c>
      <c r="C633" s="344" t="inlineStr">
        <is>
          <t>T168</t>
        </is>
      </c>
      <c r="D633" s="344" t="n"/>
      <c r="E633" s="344" t="n"/>
      <c r="F633" s="344" t="n"/>
      <c r="G633" s="344" t="n">
        <v>16</v>
      </c>
      <c r="H633" s="345" t="n">
        <v>43607</v>
      </c>
      <c r="I633" s="344" t="n">
        <v>5320</v>
      </c>
      <c r="J633" s="344" t="n">
        <v>7512</v>
      </c>
      <c r="K633" s="344" t="n">
        <v>7018</v>
      </c>
      <c r="L633" s="344" t="n"/>
      <c r="M633" s="346">
        <f>+(((J633-I633)-(K633-I633))/(K633-I633))*100</f>
        <v/>
      </c>
      <c r="N633" s="363" t="n"/>
      <c r="O633" s="350" t="n"/>
      <c r="P633" s="350" t="n"/>
      <c r="Q633" s="341" t="n"/>
      <c r="R633" s="341" t="n"/>
      <c r="S633" s="331">
        <f>+(((K633-I633)/1000)*1000)/10</f>
        <v/>
      </c>
      <c r="T633" s="332" t="n"/>
    </row>
    <row r="634" ht="15.75" customHeight="1" s="412">
      <c r="A634" s="333" t="n">
        <v>4997</v>
      </c>
      <c r="B634" s="334" t="n">
        <v>57</v>
      </c>
      <c r="C634" s="344" t="inlineStr">
        <is>
          <t>T168</t>
        </is>
      </c>
      <c r="D634" s="344" t="n"/>
      <c r="E634" s="344" t="n"/>
      <c r="F634" s="344" t="n"/>
      <c r="G634" s="344" t="n">
        <v>18</v>
      </c>
      <c r="H634" s="345" t="n">
        <v>43626</v>
      </c>
      <c r="I634" s="344" t="n">
        <v>5257</v>
      </c>
      <c r="J634" s="344" t="n">
        <v>7330</v>
      </c>
      <c r="K634" s="344" t="n">
        <v>6959</v>
      </c>
      <c r="L634" s="344" t="n">
        <v>7</v>
      </c>
      <c r="M634" s="346">
        <f>+(((J634-I634)-(K634-I634))/(K634-I634))*100</f>
        <v/>
      </c>
      <c r="N634" s="363" t="n"/>
      <c r="O634" s="348">
        <f>AVERAGE(M634:M635)</f>
        <v/>
      </c>
      <c r="P634" s="348">
        <f>_xlfn.STDEV.S(M634,M635)</f>
        <v/>
      </c>
      <c r="Q634" s="341" t="n"/>
      <c r="R634" s="341" t="n"/>
      <c r="S634" s="331">
        <f>+(((K634-I634)/1000)*1000)/10</f>
        <v/>
      </c>
      <c r="T634" s="332">
        <f>AVERAGE(S634:S635)</f>
        <v/>
      </c>
    </row>
    <row r="635" ht="15.75" customHeight="1" s="412">
      <c r="A635" s="333" t="n">
        <v>4998</v>
      </c>
      <c r="B635" s="334" t="n">
        <v>58</v>
      </c>
      <c r="C635" s="344" t="inlineStr">
        <is>
          <t>T168</t>
        </is>
      </c>
      <c r="D635" s="344" t="n"/>
      <c r="E635" s="344" t="n"/>
      <c r="F635" s="344" t="n"/>
      <c r="G635" s="344" t="n">
        <v>18</v>
      </c>
      <c r="H635" s="345" t="n">
        <v>43626</v>
      </c>
      <c r="I635" s="344" t="n">
        <v>5320</v>
      </c>
      <c r="J635" s="344" t="n">
        <v>7311</v>
      </c>
      <c r="K635" s="344" t="n">
        <v>6952</v>
      </c>
      <c r="L635" s="344" t="n"/>
      <c r="M635" s="346">
        <f>+(((J635-I635)-(K635-I635))/(K635-I635))*100</f>
        <v/>
      </c>
      <c r="N635" s="363" t="n"/>
      <c r="O635" s="350" t="n"/>
      <c r="P635" s="350" t="n"/>
      <c r="Q635" s="341" t="n"/>
      <c r="R635" s="341" t="n"/>
      <c r="S635" s="331">
        <f>+(((K635-I635)/1000)*1000)/10</f>
        <v/>
      </c>
      <c r="T635" s="332" t="n"/>
    </row>
    <row r="636" ht="15.75" customHeight="1" s="412">
      <c r="A636" s="333" t="n">
        <v>5583</v>
      </c>
      <c r="B636" s="334" t="n">
        <v>27</v>
      </c>
      <c r="C636" s="344" t="inlineStr">
        <is>
          <t>T168</t>
        </is>
      </c>
      <c r="D636" s="344" t="n"/>
      <c r="E636" s="344" t="n"/>
      <c r="F636" s="344" t="n"/>
      <c r="G636" s="344" t="n">
        <v>21</v>
      </c>
      <c r="H636" s="345" t="n">
        <v>43657</v>
      </c>
      <c r="I636" s="344" t="n">
        <v>5236</v>
      </c>
      <c r="J636" s="344" t="n">
        <v>7710</v>
      </c>
      <c r="K636" s="344" t="n">
        <v>7217</v>
      </c>
      <c r="L636" s="344" t="n">
        <v>7</v>
      </c>
      <c r="M636" s="346">
        <f>+(((J636-I636)-(K636-I636))/(K636-I636))*100</f>
        <v/>
      </c>
      <c r="N636" s="363" t="n"/>
      <c r="O636" s="348">
        <f>AVERAGE(M636:M637)</f>
        <v/>
      </c>
      <c r="P636" s="348">
        <f>_xlfn.STDEV.S(M636,M637)</f>
        <v/>
      </c>
      <c r="Q636" s="341" t="n"/>
      <c r="R636" s="341" t="n"/>
      <c r="S636" s="331">
        <f>+(((K636-I636)/1000)*1000)/10</f>
        <v/>
      </c>
      <c r="T636" s="332">
        <f>AVERAGE(S636:S637)</f>
        <v/>
      </c>
    </row>
    <row r="637" ht="15.75" customHeight="1" s="412">
      <c r="A637" s="333" t="n">
        <v>5584</v>
      </c>
      <c r="B637" s="334" t="n">
        <v>28</v>
      </c>
      <c r="C637" s="344" t="inlineStr">
        <is>
          <t>T168</t>
        </is>
      </c>
      <c r="D637" s="344" t="n"/>
      <c r="E637" s="344" t="n"/>
      <c r="F637" s="344" t="n"/>
      <c r="G637" s="344" t="n">
        <v>21</v>
      </c>
      <c r="H637" s="345" t="n">
        <v>43657</v>
      </c>
      <c r="I637" s="344" t="n">
        <v>5216</v>
      </c>
      <c r="J637" s="344" t="n">
        <v>7633</v>
      </c>
      <c r="K637" s="344" t="n">
        <v>7158</v>
      </c>
      <c r="L637" s="344" t="n"/>
      <c r="M637" s="346">
        <f>+(((J637-I637)-(K637-I637))/(K637-I637))*100</f>
        <v/>
      </c>
      <c r="N637" s="363" t="n"/>
      <c r="O637" s="350" t="n"/>
      <c r="P637" s="350" t="n"/>
      <c r="Q637" s="341" t="n"/>
      <c r="R637" s="341" t="n"/>
      <c r="S637" s="331">
        <f>+(((K637-I637)/1000)*1000)/10</f>
        <v/>
      </c>
      <c r="T637" s="332" t="n"/>
    </row>
    <row r="638" ht="15.75" customHeight="1" s="412">
      <c r="A638" s="333" t="n">
        <v>5883</v>
      </c>
      <c r="B638" s="334" t="n">
        <v>65</v>
      </c>
      <c r="C638" s="344" t="inlineStr">
        <is>
          <t>T168</t>
        </is>
      </c>
      <c r="D638" s="344" t="n"/>
      <c r="E638" s="344" t="n"/>
      <c r="F638" s="344" t="n"/>
      <c r="G638" s="344" t="n">
        <v>22</v>
      </c>
      <c r="H638" s="345" t="n">
        <v>43685</v>
      </c>
      <c r="I638" s="344" t="n">
        <v>5215</v>
      </c>
      <c r="J638" s="344" t="n">
        <v>7365</v>
      </c>
      <c r="K638" s="344" t="n">
        <v>7073</v>
      </c>
      <c r="L638" s="344" t="n">
        <v>10</v>
      </c>
      <c r="M638" s="346">
        <f>+(((J638-I638)-(K638-I638))/(K638-I638))*100</f>
        <v/>
      </c>
      <c r="N638" s="363" t="n"/>
      <c r="O638" s="348">
        <f>AVERAGE(M638:M639)</f>
        <v/>
      </c>
      <c r="P638" s="348">
        <f>_xlfn.STDEV.S(M638,M639)</f>
        <v/>
      </c>
      <c r="Q638" s="341" t="n"/>
      <c r="R638" s="341" t="n"/>
      <c r="S638" s="331">
        <f>+(((K638-I638)/1000)*1000)/10</f>
        <v/>
      </c>
      <c r="T638" s="332">
        <f>AVERAGE(S638:S639)</f>
        <v/>
      </c>
    </row>
    <row r="639" ht="15.75" customHeight="1" s="412">
      <c r="A639" s="333" t="n">
        <v>5884</v>
      </c>
      <c r="B639" s="334" t="n">
        <v>65</v>
      </c>
      <c r="C639" s="344" t="inlineStr">
        <is>
          <t>T168</t>
        </is>
      </c>
      <c r="D639" s="344" t="n"/>
      <c r="E639" s="344" t="n"/>
      <c r="F639" s="344" t="n"/>
      <c r="G639" s="344" t="n">
        <v>22</v>
      </c>
      <c r="H639" s="345" t="n">
        <v>43685</v>
      </c>
      <c r="I639" s="344" t="n">
        <v>5215</v>
      </c>
      <c r="J639" s="344" t="n">
        <v>7417</v>
      </c>
      <c r="K639" s="344" t="n">
        <v>7117</v>
      </c>
      <c r="L639" s="344" t="n"/>
      <c r="M639" s="346">
        <f>+(((J639-I639)-(K639-I639))/(K639-I639))*100</f>
        <v/>
      </c>
      <c r="N639" s="363" t="n"/>
      <c r="O639" s="350" t="n"/>
      <c r="P639" s="350" t="n"/>
      <c r="Q639" s="341" t="n"/>
      <c r="R639" s="341" t="n"/>
      <c r="S639" s="331">
        <f>+(((K639-I639)/1000)*1000)/10</f>
        <v/>
      </c>
      <c r="T639" s="332" t="n"/>
    </row>
    <row r="640" ht="15.75" customHeight="1" s="412">
      <c r="A640" s="333" t="n">
        <v>3319</v>
      </c>
      <c r="B640" s="334" t="n">
        <v>75</v>
      </c>
      <c r="C640" s="344" t="inlineStr">
        <is>
          <t>T169</t>
        </is>
      </c>
      <c r="D640" s="344" t="n"/>
      <c r="E640" s="344" t="n"/>
      <c r="F640" s="344" t="n"/>
      <c r="G640" s="344" t="n">
        <v>13</v>
      </c>
      <c r="H640" s="345" t="n">
        <v>43587</v>
      </c>
      <c r="I640" s="344" t="n">
        <v>5226</v>
      </c>
      <c r="J640" s="344" t="n">
        <v>8866</v>
      </c>
      <c r="K640" s="344" t="n">
        <v>7765</v>
      </c>
      <c r="L640" s="344" t="n">
        <v>1</v>
      </c>
      <c r="M640" s="346">
        <f>+(((J640-I640)-(K640-I640))/(K640-I640))*100</f>
        <v/>
      </c>
      <c r="N640" s="363" t="inlineStr">
        <is>
          <t>MF</t>
        </is>
      </c>
      <c r="O640" s="348">
        <f>AVERAGE(M640:M641)</f>
        <v/>
      </c>
      <c r="P640" s="348">
        <f>_xlfn.STDEV.S(M640,M641)</f>
        <v/>
      </c>
      <c r="Q640" s="341" t="n">
        <v>1</v>
      </c>
      <c r="R640" s="341" t="n"/>
      <c r="S640" s="331">
        <f>+(((K640-I640)/1000)*1000)/10</f>
        <v/>
      </c>
      <c r="T640" s="332">
        <f>AVERAGE(S640:S641)</f>
        <v/>
      </c>
    </row>
    <row r="641" ht="15.75" customHeight="1" s="412">
      <c r="A641" s="333" t="n">
        <v>3320</v>
      </c>
      <c r="B641" s="334" t="n">
        <v>76</v>
      </c>
      <c r="C641" s="344" t="inlineStr">
        <is>
          <t>T169</t>
        </is>
      </c>
      <c r="D641" s="344" t="n"/>
      <c r="E641" s="344" t="n"/>
      <c r="F641" s="344" t="n"/>
      <c r="G641" s="344" t="n">
        <v>13</v>
      </c>
      <c r="H641" s="345" t="n">
        <v>43587</v>
      </c>
      <c r="I641" s="344" t="n">
        <v>5239</v>
      </c>
      <c r="J641" s="344" t="n">
        <v>8998</v>
      </c>
      <c r="K641" s="344" t="n">
        <v>7912</v>
      </c>
      <c r="L641" s="344" t="n"/>
      <c r="M641" s="346">
        <f>+(((J641-I641)-(K641-I641))/(K641-I641))*100</f>
        <v/>
      </c>
      <c r="N641" s="363" t="n"/>
      <c r="O641" s="350" t="n"/>
      <c r="P641" s="350" t="n"/>
      <c r="Q641" s="341" t="n"/>
      <c r="R641" s="341" t="n"/>
      <c r="S641" s="331">
        <f>+(((K641-I641)/1000)*1000)/10</f>
        <v/>
      </c>
      <c r="T641" s="332" t="n"/>
    </row>
    <row r="642" ht="15.75" customHeight="1" s="412">
      <c r="A642" s="333" t="n">
        <v>4043</v>
      </c>
      <c r="B642" s="334" t="n">
        <v>73</v>
      </c>
      <c r="C642" s="344" t="inlineStr">
        <is>
          <t>T169</t>
        </is>
      </c>
      <c r="D642" s="344" t="n"/>
      <c r="E642" s="344" t="n"/>
      <c r="F642" s="344" t="n"/>
      <c r="G642" s="344" t="n">
        <v>15</v>
      </c>
      <c r="H642" s="345" t="n">
        <v>43599</v>
      </c>
      <c r="I642" s="344" t="n">
        <v>5203</v>
      </c>
      <c r="J642" s="344" t="n">
        <v>8701</v>
      </c>
      <c r="K642" s="344" t="n">
        <v>7772</v>
      </c>
      <c r="L642" s="344" t="n"/>
      <c r="M642" s="346">
        <f>+(((J642-I642)-(K642-I642))/(K642-I642))*100</f>
        <v/>
      </c>
      <c r="N642" s="346" t="n"/>
      <c r="O642" s="348">
        <f>AVERAGE(M642:M643)</f>
        <v/>
      </c>
      <c r="P642" s="348">
        <f>_xlfn.STDEV.S(M642,M643)</f>
        <v/>
      </c>
      <c r="Q642" s="341" t="n"/>
      <c r="R642" s="341" t="n"/>
      <c r="S642" s="331">
        <f>+(((K642-I642)/1000)*1000)/10</f>
        <v/>
      </c>
      <c r="T642" s="332">
        <f>AVERAGE(S642:S643)</f>
        <v/>
      </c>
    </row>
    <row r="643" ht="15.75" customHeight="1" s="412">
      <c r="A643" s="333" t="n">
        <v>4044</v>
      </c>
      <c r="B643" s="334" t="n">
        <v>74</v>
      </c>
      <c r="C643" s="344" t="inlineStr">
        <is>
          <t>T169</t>
        </is>
      </c>
      <c r="D643" s="344" t="n"/>
      <c r="E643" s="344" t="n"/>
      <c r="F643" s="344" t="n"/>
      <c r="G643" s="344" t="n">
        <v>15</v>
      </c>
      <c r="H643" s="345" t="n">
        <v>43599</v>
      </c>
      <c r="I643" s="344" t="n">
        <v>5309</v>
      </c>
      <c r="J643" s="344" t="n">
        <v>8913</v>
      </c>
      <c r="K643" s="344" t="n">
        <v>7934</v>
      </c>
      <c r="L643" s="344" t="n"/>
      <c r="M643" s="346">
        <f>+(((J643-I643)-(K643-I643))/(K643-I643))*100</f>
        <v/>
      </c>
      <c r="N643" s="346" t="n"/>
      <c r="O643" s="350" t="n"/>
      <c r="P643" s="350" t="n"/>
      <c r="Q643" s="341" t="n"/>
      <c r="R643" s="341" t="n"/>
      <c r="S643" s="331">
        <f>+(((K643-I643)/1000)*1000)/10</f>
        <v/>
      </c>
      <c r="T643" s="332" t="n"/>
    </row>
    <row r="644" ht="15.75" customHeight="1" s="412">
      <c r="A644" s="333" t="n">
        <v>4689</v>
      </c>
      <c r="B644" s="334" t="n">
        <v>73</v>
      </c>
      <c r="C644" s="344" t="inlineStr">
        <is>
          <t>T169</t>
        </is>
      </c>
      <c r="D644" s="344" t="n"/>
      <c r="E644" s="344" t="n"/>
      <c r="F644" s="344" t="n"/>
      <c r="G644" s="344" t="n">
        <v>17</v>
      </c>
      <c r="H644" s="345" t="n">
        <v>43619</v>
      </c>
      <c r="I644" s="344" t="n">
        <v>5203</v>
      </c>
      <c r="J644" s="344" t="n">
        <v>8290</v>
      </c>
      <c r="K644" s="344" t="n">
        <v>7697</v>
      </c>
      <c r="L644" s="344" t="n"/>
      <c r="M644" s="346">
        <f>+(((J644-I644)-(K644-I644))/(K644-I644))*100</f>
        <v/>
      </c>
      <c r="N644" s="363" t="n"/>
      <c r="O644" s="348">
        <f>AVERAGE(M644:M645)</f>
        <v/>
      </c>
      <c r="P644" s="348">
        <f>_xlfn.STDEV.S(M644,M645)</f>
        <v/>
      </c>
      <c r="Q644" s="341" t="n"/>
      <c r="R644" s="341" t="n"/>
      <c r="S644" s="331">
        <f>+(((K644-I644)/1000)*1000)/10</f>
        <v/>
      </c>
      <c r="T644" s="332">
        <f>AVERAGE(S644:S645)</f>
        <v/>
      </c>
    </row>
    <row r="645" ht="15.75" customHeight="1" s="412">
      <c r="A645" s="333" t="n">
        <v>4690</v>
      </c>
      <c r="B645" s="334" t="n">
        <v>74</v>
      </c>
      <c r="C645" s="344" t="inlineStr">
        <is>
          <t>T169</t>
        </is>
      </c>
      <c r="D645" s="344" t="n"/>
      <c r="E645" s="344" t="n"/>
      <c r="F645" s="344" t="n"/>
      <c r="G645" s="344" t="n">
        <v>17</v>
      </c>
      <c r="H645" s="345" t="n">
        <v>43619</v>
      </c>
      <c r="I645" s="344" t="n">
        <v>5309</v>
      </c>
      <c r="J645" s="344" t="n">
        <v>8250</v>
      </c>
      <c r="K645" s="344" t="n">
        <v>7680</v>
      </c>
      <c r="L645" s="344" t="n"/>
      <c r="M645" s="346">
        <f>+(((J645-I645)-(K645-I645))/(K645-I645))*100</f>
        <v/>
      </c>
      <c r="N645" s="363" t="n"/>
      <c r="O645" s="350" t="n"/>
      <c r="P645" s="350" t="n"/>
      <c r="Q645" s="341" t="n"/>
      <c r="R645" s="341" t="n"/>
      <c r="S645" s="331">
        <f>+(((K645-I645)/1000)*1000)/10</f>
        <v/>
      </c>
      <c r="T645" s="332" t="n"/>
    </row>
    <row r="646" ht="15.75" customHeight="1" s="412">
      <c r="A646" s="333" t="n">
        <v>5307</v>
      </c>
      <c r="B646" s="334" t="n">
        <v>45</v>
      </c>
      <c r="C646" s="344" t="inlineStr">
        <is>
          <t>T169</t>
        </is>
      </c>
      <c r="D646" s="344" t="n"/>
      <c r="E646" s="344" t="n"/>
      <c r="F646" s="344" t="n"/>
      <c r="G646" s="344" t="n">
        <v>19</v>
      </c>
      <c r="H646" s="345" t="n">
        <v>43637</v>
      </c>
      <c r="I646" s="344" t="n">
        <v>5211</v>
      </c>
      <c r="J646" s="344" t="n">
        <v>7537</v>
      </c>
      <c r="K646" s="344" t="n">
        <v>7086</v>
      </c>
      <c r="L646" s="344" t="inlineStr">
        <is>
          <t>7</t>
        </is>
      </c>
      <c r="M646" s="346">
        <f>+(((J646-I646)-(K646-I646))/(K646-I646))*100</f>
        <v/>
      </c>
      <c r="N646" s="363" t="n"/>
      <c r="O646" s="348">
        <f>AVERAGE(M646:M647)</f>
        <v/>
      </c>
      <c r="P646" s="348">
        <f>_xlfn.STDEV.S(M646,M647)</f>
        <v/>
      </c>
      <c r="Q646" s="341" t="n"/>
      <c r="R646" s="341" t="n"/>
      <c r="S646" s="331">
        <f>+(((K646-I646)/1000)*1000)/10</f>
        <v/>
      </c>
      <c r="T646" s="332">
        <f>AVERAGE(S646:S647)</f>
        <v/>
      </c>
    </row>
    <row r="647" ht="15.75" customHeight="1" s="412">
      <c r="A647" s="333" t="n">
        <v>5308</v>
      </c>
      <c r="B647" s="334" t="n">
        <v>46</v>
      </c>
      <c r="C647" s="344" t="inlineStr">
        <is>
          <t>T169</t>
        </is>
      </c>
      <c r="D647" s="344" t="n"/>
      <c r="E647" s="344" t="n"/>
      <c r="F647" s="344" t="n"/>
      <c r="G647" s="344" t="n">
        <v>19</v>
      </c>
      <c r="H647" s="345" t="n">
        <v>43637</v>
      </c>
      <c r="I647" s="344" t="n">
        <v>5260</v>
      </c>
      <c r="J647" s="344" t="n">
        <v>7360</v>
      </c>
      <c r="K647" s="344" t="n">
        <v>6947</v>
      </c>
      <c r="L647" s="344" t="n"/>
      <c r="M647" s="346">
        <f>+(((J647-I647)-(K647-I647))/(K647-I647))*100</f>
        <v/>
      </c>
      <c r="N647" s="363" t="n"/>
      <c r="O647" s="350" t="n"/>
      <c r="P647" s="350" t="n"/>
      <c r="Q647" s="341" t="n"/>
      <c r="R647" s="341" t="n"/>
      <c r="S647" s="331">
        <f>+(((K647-I647)/1000)*1000)/10</f>
        <v/>
      </c>
      <c r="T647" s="332" t="n"/>
    </row>
    <row r="648" ht="15.75" customHeight="1" s="412">
      <c r="A648" s="333" t="n">
        <v>5885</v>
      </c>
      <c r="B648" s="334" t="n">
        <v>66</v>
      </c>
      <c r="C648" s="344" t="inlineStr">
        <is>
          <t>T169</t>
        </is>
      </c>
      <c r="D648" s="344" t="n"/>
      <c r="E648" s="344" t="n"/>
      <c r="F648" s="344" t="n"/>
      <c r="G648" s="344" t="n">
        <v>22</v>
      </c>
      <c r="H648" s="345" t="n">
        <v>43685</v>
      </c>
      <c r="I648" s="344" t="n">
        <v>5279</v>
      </c>
      <c r="J648" s="344" t="n">
        <v>8206</v>
      </c>
      <c r="K648" s="344" t="n">
        <v>7811</v>
      </c>
      <c r="L648" s="344" t="n">
        <v>7</v>
      </c>
      <c r="M648" s="346">
        <f>+(((J648-I648)-(K648-I648))/(K648-I648))*100</f>
        <v/>
      </c>
      <c r="N648" s="363" t="n"/>
      <c r="O648" s="348">
        <f>AVERAGE(M648:M649)</f>
        <v/>
      </c>
      <c r="P648" s="348">
        <f>_xlfn.STDEV.S(M648,M649)</f>
        <v/>
      </c>
      <c r="Q648" s="341" t="n"/>
      <c r="R648" s="341" t="n"/>
      <c r="S648" s="331">
        <f>+(((K648-I648)/1000)*1000)/10</f>
        <v/>
      </c>
      <c r="T648" s="332">
        <f>AVERAGE(S648:S649)</f>
        <v/>
      </c>
    </row>
    <row r="649" ht="15.75" customHeight="1" s="412">
      <c r="A649" s="333" t="n">
        <v>5886</v>
      </c>
      <c r="B649" s="334" t="n">
        <v>66</v>
      </c>
      <c r="C649" s="344" t="inlineStr">
        <is>
          <t>T169</t>
        </is>
      </c>
      <c r="D649" s="344" t="n"/>
      <c r="E649" s="344" t="n"/>
      <c r="F649" s="344" t="n"/>
      <c r="G649" s="344" t="n">
        <v>22</v>
      </c>
      <c r="H649" s="345" t="n">
        <v>43685</v>
      </c>
      <c r="I649" s="344" t="n">
        <v>5279</v>
      </c>
      <c r="J649" s="344" t="n">
        <v>8346</v>
      </c>
      <c r="K649" s="344" t="n">
        <v>7916</v>
      </c>
      <c r="L649" s="344" t="n"/>
      <c r="M649" s="346">
        <f>+(((J649-I649)-(K649-I649))/(K649-I649))*100</f>
        <v/>
      </c>
      <c r="N649" s="363" t="n"/>
      <c r="O649" s="350" t="n"/>
      <c r="P649" s="350" t="n"/>
      <c r="Q649" s="341" t="n"/>
      <c r="R649" s="341" t="n"/>
      <c r="S649" s="331">
        <f>+(((K649-I649)/1000)*1000)/10</f>
        <v/>
      </c>
      <c r="T649" s="332" t="n"/>
    </row>
    <row r="650" ht="15.75" customHeight="1" s="412">
      <c r="A650" s="333" t="n">
        <v>3687</v>
      </c>
      <c r="B650" s="334" t="n">
        <v>109</v>
      </c>
      <c r="C650" s="352" t="inlineStr">
        <is>
          <t>T170</t>
        </is>
      </c>
      <c r="D650" s="352" t="n"/>
      <c r="E650" s="352" t="n"/>
      <c r="F650" s="352" t="n"/>
      <c r="G650" s="352" t="n">
        <v>14</v>
      </c>
      <c r="H650" s="353" t="n">
        <v>43591</v>
      </c>
      <c r="I650" s="352" t="n">
        <v>5191</v>
      </c>
      <c r="J650" s="354" t="n">
        <v>9859</v>
      </c>
      <c r="K650" s="352" t="n">
        <v>8130</v>
      </c>
      <c r="L650" s="352" t="n">
        <v>2</v>
      </c>
      <c r="M650" s="355">
        <f>+(((J650-I650)-(K650-I650))/(K650-I650))*100</f>
        <v/>
      </c>
      <c r="N650" s="362" t="inlineStr">
        <is>
          <t>1/2</t>
        </is>
      </c>
      <c r="O650" s="357">
        <f>AVERAGE(M650:M651)</f>
        <v/>
      </c>
      <c r="P650" s="357">
        <f>_xlfn.STDEV.S(M650,M651)</f>
        <v/>
      </c>
      <c r="Q650" s="341" t="n">
        <v>3</v>
      </c>
      <c r="R650" s="341" t="n"/>
      <c r="S650" s="331">
        <f>+(((K650-I650)/1000)*1000)/10</f>
        <v/>
      </c>
      <c r="T650" s="332">
        <f>AVERAGE(S650:S651)</f>
        <v/>
      </c>
    </row>
    <row r="651" ht="15.75" customHeight="1" s="412">
      <c r="A651" s="333" t="n">
        <v>3688</v>
      </c>
      <c r="B651" s="334" t="n">
        <v>110</v>
      </c>
      <c r="C651" s="352" t="inlineStr">
        <is>
          <t>T170</t>
        </is>
      </c>
      <c r="D651" s="352" t="n"/>
      <c r="E651" s="352" t="n"/>
      <c r="F651" s="352" t="n"/>
      <c r="G651" s="352" t="n">
        <v>14</v>
      </c>
      <c r="H651" s="353" t="n">
        <v>43591</v>
      </c>
      <c r="I651" s="352" t="n">
        <v>5243</v>
      </c>
      <c r="J651" s="354" t="n">
        <v>9789</v>
      </c>
      <c r="K651" s="352" t="n">
        <v>8117</v>
      </c>
      <c r="L651" s="352" t="n"/>
      <c r="M651" s="355">
        <f>+(((J651-I651)-(K651-I651))/(K651-I651))*100</f>
        <v/>
      </c>
      <c r="N651" s="362" t="n"/>
      <c r="O651" s="358" t="n"/>
      <c r="P651" s="358" t="n"/>
      <c r="Q651" s="341" t="n"/>
      <c r="R651" s="341" t="n"/>
      <c r="S651" s="331">
        <f>+(((K651-I651)/1000)*1000)/10</f>
        <v/>
      </c>
      <c r="T651" s="332" t="n"/>
    </row>
    <row r="652" ht="15.75" customHeight="1" s="412">
      <c r="A652" s="333" t="n">
        <v>4353</v>
      </c>
      <c r="B652" s="334" t="n">
        <v>59</v>
      </c>
      <c r="C652" s="352" t="inlineStr">
        <is>
          <t>T170</t>
        </is>
      </c>
      <c r="D652" s="352" t="n"/>
      <c r="E652" s="352" t="n"/>
      <c r="F652" s="352" t="n"/>
      <c r="G652" s="352" t="n">
        <v>16</v>
      </c>
      <c r="H652" s="353" t="n">
        <v>43607</v>
      </c>
      <c r="I652" s="352" t="n">
        <v>5278</v>
      </c>
      <c r="J652" s="352" t="n">
        <v>10098</v>
      </c>
      <c r="K652" s="352" t="n">
        <v>8536</v>
      </c>
      <c r="L652" s="352" t="n">
        <v>2</v>
      </c>
      <c r="M652" s="355">
        <f>+(((J652-I652)-(K652-I652))/(K652-I652))*100</f>
        <v/>
      </c>
      <c r="N652" s="362" t="inlineStr">
        <is>
          <t>3/4</t>
        </is>
      </c>
      <c r="O652" s="357">
        <f>AVERAGE(M652:M653)</f>
        <v/>
      </c>
      <c r="P652" s="357">
        <f>_xlfn.STDEV.S(M652,M653)</f>
        <v/>
      </c>
      <c r="Q652" s="341" t="n"/>
      <c r="R652" s="341" t="n"/>
      <c r="S652" s="331">
        <f>+(((K652-I652)/1000)*1000)/10</f>
        <v/>
      </c>
      <c r="T652" s="332">
        <f>AVERAGE(S652:S653)</f>
        <v/>
      </c>
    </row>
    <row r="653" ht="15.75" customHeight="1" s="412">
      <c r="A653" s="333" t="n">
        <v>4354</v>
      </c>
      <c r="B653" s="334" t="n">
        <v>60</v>
      </c>
      <c r="C653" s="352" t="inlineStr">
        <is>
          <t>T170</t>
        </is>
      </c>
      <c r="D653" s="352" t="n"/>
      <c r="E653" s="352" t="n"/>
      <c r="F653" s="352" t="n"/>
      <c r="G653" s="352" t="n">
        <v>16</v>
      </c>
      <c r="H653" s="353" t="n">
        <v>43607</v>
      </c>
      <c r="I653" s="352" t="n">
        <v>5220</v>
      </c>
      <c r="J653" s="352" t="n">
        <v>10026</v>
      </c>
      <c r="K653" s="352" t="n">
        <v>8488</v>
      </c>
      <c r="L653" s="352" t="n"/>
      <c r="M653" s="355">
        <f>+(((J653-I653)-(K653-I653))/(K653-I653))*100</f>
        <v/>
      </c>
      <c r="N653" s="362" t="n"/>
      <c r="O653" s="358" t="n"/>
      <c r="P653" s="358" t="n"/>
      <c r="Q653" s="341" t="n"/>
      <c r="R653" s="341" t="n"/>
      <c r="S653" s="331">
        <f>+(((K653-I653)/1000)*1000)/10</f>
        <v/>
      </c>
      <c r="T653" s="332" t="n"/>
    </row>
    <row r="654" ht="15.75" customHeight="1" s="412">
      <c r="A654" s="333" t="n">
        <v>4999</v>
      </c>
      <c r="B654" s="334" t="n">
        <v>59</v>
      </c>
      <c r="C654" s="352" t="inlineStr">
        <is>
          <t>T170</t>
        </is>
      </c>
      <c r="D654" s="352" t="n"/>
      <c r="E654" s="352" t="n"/>
      <c r="F654" s="352" t="n"/>
      <c r="G654" s="352" t="n">
        <v>18</v>
      </c>
      <c r="H654" s="353" t="n">
        <v>43626</v>
      </c>
      <c r="I654" s="352" t="n">
        <v>5278</v>
      </c>
      <c r="J654" s="352" t="n">
        <v>9171</v>
      </c>
      <c r="K654" s="352" t="n">
        <v>8179</v>
      </c>
      <c r="L654" s="352" t="n">
        <v>9</v>
      </c>
      <c r="M654" s="355">
        <f>+(((J654-I654)-(K654-I654))/(K654-I654))*100</f>
        <v/>
      </c>
      <c r="N654" s="362" t="n"/>
      <c r="O654" s="357">
        <f>AVERAGE(M654:M655)</f>
        <v/>
      </c>
      <c r="P654" s="357">
        <f>_xlfn.STDEV.S(M654,M655)</f>
        <v/>
      </c>
      <c r="Q654" s="341" t="n"/>
      <c r="R654" s="341" t="n"/>
      <c r="S654" s="331">
        <f>+(((K654-I654)/1000)*1000)/10</f>
        <v/>
      </c>
      <c r="T654" s="332">
        <f>AVERAGE(S654:S655)</f>
        <v/>
      </c>
    </row>
    <row r="655" ht="15.75" customHeight="1" s="412">
      <c r="A655" s="333" t="n">
        <v>5000</v>
      </c>
      <c r="B655" s="334" t="n">
        <v>60</v>
      </c>
      <c r="C655" s="352" t="inlineStr">
        <is>
          <t>T170</t>
        </is>
      </c>
      <c r="D655" s="352" t="n"/>
      <c r="E655" s="352" t="n"/>
      <c r="F655" s="352" t="n"/>
      <c r="G655" s="352" t="n">
        <v>18</v>
      </c>
      <c r="H655" s="353" t="n">
        <v>43626</v>
      </c>
      <c r="I655" s="352" t="n">
        <v>5220</v>
      </c>
      <c r="J655" s="352" t="n">
        <v>9182</v>
      </c>
      <c r="K655" s="352" t="n">
        <v>8143</v>
      </c>
      <c r="L655" s="352" t="n"/>
      <c r="M655" s="355">
        <f>+(((J655-I655)-(K655-I655))/(K655-I655))*100</f>
        <v/>
      </c>
      <c r="N655" s="362" t="n"/>
      <c r="O655" s="358" t="n"/>
      <c r="P655" s="358" t="n"/>
      <c r="Q655" s="341" t="n"/>
      <c r="R655" s="341" t="n"/>
      <c r="S655" s="331">
        <f>+(((K655-I655)/1000)*1000)/10</f>
        <v/>
      </c>
      <c r="T655" s="332" t="n"/>
    </row>
    <row r="656" ht="15.75" customHeight="1" s="412">
      <c r="A656" s="333" t="n">
        <v>5887</v>
      </c>
      <c r="B656" s="334" t="n">
        <v>67</v>
      </c>
      <c r="C656" s="352" t="inlineStr">
        <is>
          <t>T170</t>
        </is>
      </c>
      <c r="D656" s="352" t="n"/>
      <c r="E656" s="352" t="n"/>
      <c r="F656" s="352" t="n"/>
      <c r="G656" s="352" t="n">
        <v>22</v>
      </c>
      <c r="H656" s="353" t="n">
        <v>43685</v>
      </c>
      <c r="I656" s="352" t="n">
        <v>5217</v>
      </c>
      <c r="J656" s="352" t="n">
        <v>8670</v>
      </c>
      <c r="K656" s="352" t="n">
        <v>8166</v>
      </c>
      <c r="L656" s="352" t="n">
        <v>12</v>
      </c>
      <c r="M656" s="355">
        <f>+(((J656-I656)-(K656-I656))/(K656-I656))*100</f>
        <v/>
      </c>
      <c r="N656" s="362" t="n"/>
      <c r="O656" s="357">
        <f>AVERAGE(M656:M657)</f>
        <v/>
      </c>
      <c r="P656" s="357">
        <f>_xlfn.STDEV.S(M656,M657)</f>
        <v/>
      </c>
      <c r="Q656" s="341" t="n"/>
      <c r="R656" s="341" t="n"/>
      <c r="S656" s="331">
        <f>+(((K656-I656)/1000)*1000)/10</f>
        <v/>
      </c>
      <c r="T656" s="332">
        <f>AVERAGE(S656:S657)</f>
        <v/>
      </c>
    </row>
    <row r="657" ht="15.75" customHeight="1" s="412">
      <c r="A657" s="333" t="n">
        <v>5888</v>
      </c>
      <c r="B657" s="334" t="n">
        <v>67</v>
      </c>
      <c r="C657" s="352" t="inlineStr">
        <is>
          <t>T170</t>
        </is>
      </c>
      <c r="D657" s="352" t="n"/>
      <c r="E657" s="352" t="n"/>
      <c r="F657" s="352" t="n"/>
      <c r="G657" s="352" t="n">
        <v>22</v>
      </c>
      <c r="H657" s="353" t="n">
        <v>43685</v>
      </c>
      <c r="I657" s="352" t="n">
        <v>5217</v>
      </c>
      <c r="J657" s="352" t="n">
        <v>8796</v>
      </c>
      <c r="K657" s="352" t="n">
        <v>8291</v>
      </c>
      <c r="L657" s="352" t="n"/>
      <c r="M657" s="355">
        <f>+(((J657-I657)-(K657-I657))/(K657-I657))*100</f>
        <v/>
      </c>
      <c r="N657" s="362" t="n"/>
      <c r="O657" s="358" t="n"/>
      <c r="P657" s="358" t="n"/>
      <c r="Q657" s="341" t="n"/>
      <c r="R657" s="341" t="n"/>
      <c r="S657" s="331">
        <f>+(((K657-I657)/1000)*1000)/10</f>
        <v/>
      </c>
      <c r="T657" s="332" t="n"/>
    </row>
    <row r="658" ht="15.75" customHeight="1" s="412">
      <c r="A658" s="333" t="n">
        <v>3689</v>
      </c>
      <c r="B658" s="334" t="n">
        <v>111</v>
      </c>
      <c r="C658" s="344" t="inlineStr">
        <is>
          <t>T171</t>
        </is>
      </c>
      <c r="D658" s="344" t="n"/>
      <c r="E658" s="344" t="n"/>
      <c r="F658" s="344" t="n"/>
      <c r="G658" s="344" t="n">
        <v>14</v>
      </c>
      <c r="H658" s="345" t="n">
        <v>43591</v>
      </c>
      <c r="I658" s="344" t="n">
        <v>5213</v>
      </c>
      <c r="J658" s="361" t="n">
        <v>7239</v>
      </c>
      <c r="K658" s="344" t="n">
        <v>6643</v>
      </c>
      <c r="L658" s="344" t="n">
        <v>2</v>
      </c>
      <c r="M658" s="346">
        <f>+(((J658-I658)-(K658-I658))/(K658-I658))*100</f>
        <v/>
      </c>
      <c r="N658" s="363" t="inlineStr">
        <is>
          <t>5/5</t>
        </is>
      </c>
      <c r="O658" s="348">
        <f>AVERAGE(M658:M659)</f>
        <v/>
      </c>
      <c r="P658" s="348">
        <f>_xlfn.STDEV.S(M658,M659)</f>
        <v/>
      </c>
      <c r="Q658" s="341" t="n">
        <v>3</v>
      </c>
      <c r="R658" s="341" t="n"/>
      <c r="S658" s="331">
        <f>+(((K658-I658)/1000)*1000)/10</f>
        <v/>
      </c>
      <c r="T658" s="332">
        <f>AVERAGE(S658:S659)</f>
        <v/>
      </c>
    </row>
    <row r="659" ht="15.75" customHeight="1" s="412">
      <c r="A659" s="333" t="n">
        <v>3690</v>
      </c>
      <c r="B659" s="334" t="n">
        <v>112</v>
      </c>
      <c r="C659" s="344" t="inlineStr">
        <is>
          <t>T171</t>
        </is>
      </c>
      <c r="D659" s="344" t="n"/>
      <c r="E659" s="344" t="n"/>
      <c r="F659" s="344" t="n"/>
      <c r="G659" s="344" t="n">
        <v>14</v>
      </c>
      <c r="H659" s="345" t="n">
        <v>43591</v>
      </c>
      <c r="I659" s="344" t="n">
        <v>5197</v>
      </c>
      <c r="J659" s="361" t="n">
        <v>7250</v>
      </c>
      <c r="K659" s="344" t="n">
        <v>6644</v>
      </c>
      <c r="L659" s="344" t="n"/>
      <c r="M659" s="346">
        <f>+(((J659-I659)-(K659-I659))/(K659-I659))*100</f>
        <v/>
      </c>
      <c r="N659" s="363" t="n"/>
      <c r="O659" s="350" t="n"/>
      <c r="P659" s="350" t="n"/>
      <c r="Q659" s="341" t="n"/>
      <c r="R659" s="341" t="n"/>
      <c r="S659" s="331">
        <f>+(((K659-I659)/1000)*1000)/10</f>
        <v/>
      </c>
      <c r="T659" s="332" t="n"/>
    </row>
    <row r="660" ht="15.75" customHeight="1" s="412">
      <c r="A660" s="333" t="n">
        <v>4355</v>
      </c>
      <c r="B660" s="334" t="n">
        <v>61</v>
      </c>
      <c r="C660" s="344" t="inlineStr">
        <is>
          <t>T171</t>
        </is>
      </c>
      <c r="D660" s="344" t="n"/>
      <c r="E660" s="344" t="n"/>
      <c r="F660" s="344" t="n"/>
      <c r="G660" s="344" t="n">
        <v>16</v>
      </c>
      <c r="H660" s="345" t="n">
        <v>43607</v>
      </c>
      <c r="I660" s="344" t="n">
        <v>5212</v>
      </c>
      <c r="J660" s="344" t="n">
        <v>7175</v>
      </c>
      <c r="K660" s="344" t="n">
        <v>6799</v>
      </c>
      <c r="L660" s="344" t="n">
        <v>2</v>
      </c>
      <c r="M660" s="346">
        <f>+(((J660-I660)-(K660-I660))/(K660-I660))*100</f>
        <v/>
      </c>
      <c r="N660" s="363" t="n"/>
      <c r="O660" s="348">
        <f>AVERAGE(M660:M661)</f>
        <v/>
      </c>
      <c r="P660" s="348">
        <f>_xlfn.STDEV.S(M660,M661)</f>
        <v/>
      </c>
      <c r="Q660" s="341" t="n"/>
      <c r="R660" s="341" t="n"/>
      <c r="S660" s="331">
        <f>+(((K660-I660)/1000)*1000)/10</f>
        <v/>
      </c>
      <c r="T660" s="332">
        <f>AVERAGE(S660:S661)</f>
        <v/>
      </c>
    </row>
    <row r="661" ht="15.75" customHeight="1" s="412">
      <c r="A661" s="333" t="n">
        <v>4356</v>
      </c>
      <c r="B661" s="334" t="n">
        <v>62</v>
      </c>
      <c r="C661" s="344" t="inlineStr">
        <is>
          <t>T171</t>
        </is>
      </c>
      <c r="D661" s="344" t="n"/>
      <c r="E661" s="344" t="n"/>
      <c r="F661" s="344" t="n"/>
      <c r="G661" s="344" t="n">
        <v>16</v>
      </c>
      <c r="H661" s="345" t="n">
        <v>43607</v>
      </c>
      <c r="I661" s="344" t="n">
        <v>5209</v>
      </c>
      <c r="J661" s="344" t="n">
        <v>7140</v>
      </c>
      <c r="K661" s="344" t="n">
        <v>6776</v>
      </c>
      <c r="L661" s="344" t="n"/>
      <c r="M661" s="346">
        <f>+(((J661-I661)-(K661-I661))/(K661-I661))*100</f>
        <v/>
      </c>
      <c r="N661" s="363" t="n"/>
      <c r="O661" s="350" t="n"/>
      <c r="P661" s="350" t="n"/>
      <c r="Q661" s="341" t="n"/>
      <c r="R661" s="341" t="n"/>
      <c r="S661" s="331">
        <f>+(((K661-I661)/1000)*1000)/10</f>
        <v/>
      </c>
      <c r="T661" s="332" t="n"/>
    </row>
    <row r="662" ht="15.75" customHeight="1" s="412">
      <c r="A662" s="333" t="n">
        <v>5001</v>
      </c>
      <c r="B662" s="334" t="n">
        <v>61</v>
      </c>
      <c r="C662" s="344" t="inlineStr">
        <is>
          <t>T171</t>
        </is>
      </c>
      <c r="D662" s="344" t="n"/>
      <c r="E662" s="344" t="n"/>
      <c r="F662" s="344" t="n"/>
      <c r="G662" s="344" t="n">
        <v>18</v>
      </c>
      <c r="H662" s="345" t="n">
        <v>43626</v>
      </c>
      <c r="I662" s="344" t="n">
        <v>5212</v>
      </c>
      <c r="J662" s="344" t="n">
        <v>8268</v>
      </c>
      <c r="K662" s="344" t="n">
        <v>7513</v>
      </c>
      <c r="L662" s="344" t="n">
        <v>10</v>
      </c>
      <c r="M662" s="346">
        <f>+(((J662-I662)-(K662-I662))/(K662-I662))*100</f>
        <v/>
      </c>
      <c r="N662" s="363" t="n"/>
      <c r="O662" s="348">
        <f>AVERAGE(M662:M663)</f>
        <v/>
      </c>
      <c r="P662" s="348">
        <f>_xlfn.STDEV.S(M662,M663)</f>
        <v/>
      </c>
      <c r="Q662" s="341" t="n"/>
      <c r="R662" s="341" t="n"/>
      <c r="S662" s="331">
        <f>+(((K662-I662)/1000)*1000)/10</f>
        <v/>
      </c>
      <c r="T662" s="332">
        <f>AVERAGE(S662:S663)</f>
        <v/>
      </c>
    </row>
    <row r="663" ht="15.75" customHeight="1" s="412">
      <c r="A663" s="333" t="n">
        <v>5002</v>
      </c>
      <c r="B663" s="334" t="n">
        <v>62</v>
      </c>
      <c r="C663" s="344" t="inlineStr">
        <is>
          <t>T171</t>
        </is>
      </c>
      <c r="D663" s="344" t="n"/>
      <c r="E663" s="344" t="n"/>
      <c r="F663" s="344" t="n"/>
      <c r="G663" s="344" t="n">
        <v>18</v>
      </c>
      <c r="H663" s="345" t="n">
        <v>43626</v>
      </c>
      <c r="I663" s="344" t="n">
        <v>5209</v>
      </c>
      <c r="J663" s="344" t="n">
        <v>8314</v>
      </c>
      <c r="K663" s="344" t="n">
        <v>7545</v>
      </c>
      <c r="L663" s="344" t="n"/>
      <c r="M663" s="346">
        <f>+(((J663-I663)-(K663-I663))/(K663-I663))*100</f>
        <v/>
      </c>
      <c r="N663" s="363" t="n"/>
      <c r="O663" s="350" t="n"/>
      <c r="P663" s="350" t="n"/>
      <c r="Q663" s="341" t="n"/>
      <c r="R663" s="341" t="n"/>
      <c r="S663" s="331">
        <f>+(((K663-I663)/1000)*1000)/10</f>
        <v/>
      </c>
      <c r="T663" s="332" t="n"/>
    </row>
    <row r="664" ht="15.75" customHeight="1" s="412">
      <c r="A664" s="333" t="n">
        <v>5889</v>
      </c>
      <c r="B664" s="334" t="n">
        <v>68</v>
      </c>
      <c r="C664" s="344" t="inlineStr">
        <is>
          <t>T171</t>
        </is>
      </c>
      <c r="D664" s="344" t="n"/>
      <c r="E664" s="344" t="n"/>
      <c r="F664" s="344" t="n"/>
      <c r="G664" s="344" t="n">
        <v>22</v>
      </c>
      <c r="H664" s="345" t="n">
        <v>43685</v>
      </c>
      <c r="I664" s="344" t="n">
        <v>5288</v>
      </c>
      <c r="J664" s="344" t="n">
        <v>7669</v>
      </c>
      <c r="K664" s="344" t="n">
        <v>7332</v>
      </c>
      <c r="L664" s="344" t="n">
        <v>10</v>
      </c>
      <c r="M664" s="346">
        <f>+(((J664-I664)-(K664-I664))/(K664-I664))*100</f>
        <v/>
      </c>
      <c r="N664" s="363" t="n"/>
      <c r="O664" s="348">
        <f>AVERAGE(M664:M665)</f>
        <v/>
      </c>
      <c r="P664" s="348">
        <f>_xlfn.STDEV.S(M664,M665)</f>
        <v/>
      </c>
      <c r="Q664" s="341" t="n"/>
      <c r="R664" s="341" t="n"/>
      <c r="S664" s="331">
        <f>+(((K664-I664)/1000)*1000)/10</f>
        <v/>
      </c>
      <c r="T664" s="332">
        <f>AVERAGE(S664:S665)</f>
        <v/>
      </c>
    </row>
    <row r="665" ht="15.75" customHeight="1" s="412">
      <c r="A665" s="333" t="n">
        <v>5890</v>
      </c>
      <c r="B665" s="334" t="n">
        <v>68</v>
      </c>
      <c r="C665" s="344" t="inlineStr">
        <is>
          <t>T171</t>
        </is>
      </c>
      <c r="D665" s="344" t="n"/>
      <c r="E665" s="344" t="n"/>
      <c r="F665" s="344" t="n"/>
      <c r="G665" s="344" t="n">
        <v>22</v>
      </c>
      <c r="H665" s="345" t="n">
        <v>43685</v>
      </c>
      <c r="I665" s="344" t="n">
        <v>5288</v>
      </c>
      <c r="J665" s="344" t="n">
        <v>7787</v>
      </c>
      <c r="K665" s="344" t="n">
        <v>7441</v>
      </c>
      <c r="L665" s="344" t="n"/>
      <c r="M665" s="346">
        <f>+(((J665-I665)-(K665-I665))/(K665-I665))*100</f>
        <v/>
      </c>
      <c r="N665" s="363" t="n"/>
      <c r="O665" s="350" t="n"/>
      <c r="P665" s="350" t="n"/>
      <c r="Q665" s="341" t="n"/>
      <c r="R665" s="341" t="n"/>
      <c r="S665" s="331">
        <f>+(((K665-I665)/1000)*1000)/10</f>
        <v/>
      </c>
      <c r="T665" s="332" t="n"/>
    </row>
    <row r="666" ht="15.75" customHeight="1" s="412">
      <c r="A666" s="333" t="n">
        <v>3321</v>
      </c>
      <c r="B666" s="334" t="n">
        <v>77</v>
      </c>
      <c r="C666" s="344" t="inlineStr">
        <is>
          <t>T172</t>
        </is>
      </c>
      <c r="D666" s="344" t="n"/>
      <c r="E666" s="344" t="n"/>
      <c r="F666" s="344" t="n"/>
      <c r="G666" s="344" t="n">
        <v>13</v>
      </c>
      <c r="H666" s="345" t="n">
        <v>43587</v>
      </c>
      <c r="I666" s="344" t="n">
        <v>5212</v>
      </c>
      <c r="J666" s="344" t="n">
        <v>8332</v>
      </c>
      <c r="K666" s="344" t="n">
        <v>7493</v>
      </c>
      <c r="L666" s="344" t="n">
        <v>1</v>
      </c>
      <c r="M666" s="346">
        <f>+(((J666-I666)-(K666-I666))/(K666-I666))*100</f>
        <v/>
      </c>
      <c r="N666" s="363" t="inlineStr">
        <is>
          <t>MF</t>
        </is>
      </c>
      <c r="O666" s="348">
        <f>AVERAGE(M666:M667)</f>
        <v/>
      </c>
      <c r="P666" s="348">
        <f>_xlfn.STDEV.S(M666,M667)</f>
        <v/>
      </c>
      <c r="Q666" s="341" t="n">
        <v>1</v>
      </c>
      <c r="R666" s="341" t="n"/>
      <c r="S666" s="331">
        <f>+(((K666-I666)/1000)*1000)/10</f>
        <v/>
      </c>
      <c r="T666" s="332">
        <f>AVERAGE(S666:S667)</f>
        <v/>
      </c>
    </row>
    <row r="667" ht="15.75" customHeight="1" s="412">
      <c r="A667" s="333" t="n">
        <v>3322</v>
      </c>
      <c r="B667" s="334" t="n">
        <v>78</v>
      </c>
      <c r="C667" s="344" t="inlineStr">
        <is>
          <t>T172</t>
        </is>
      </c>
      <c r="D667" s="344" t="n"/>
      <c r="E667" s="344" t="n"/>
      <c r="F667" s="344" t="n"/>
      <c r="G667" s="344" t="n">
        <v>13</v>
      </c>
      <c r="H667" s="345" t="n">
        <v>43587</v>
      </c>
      <c r="I667" s="344" t="n">
        <v>5245</v>
      </c>
      <c r="J667" s="344" t="n">
        <v>8553</v>
      </c>
      <c r="K667" s="344" t="n">
        <v>7652</v>
      </c>
      <c r="L667" s="344" t="n"/>
      <c r="M667" s="346">
        <f>+(((J667-I667)-(K667-I667))/(K667-I667))*100</f>
        <v/>
      </c>
      <c r="N667" s="363" t="n"/>
      <c r="O667" s="350" t="n"/>
      <c r="P667" s="350" t="n"/>
      <c r="Q667" s="341" t="n"/>
      <c r="R667" s="341" t="n"/>
      <c r="S667" s="331">
        <f>+(((K667-I667)/1000)*1000)/10</f>
        <v/>
      </c>
      <c r="T667" s="332" t="n"/>
    </row>
    <row r="668" ht="15.75" customHeight="1" s="412">
      <c r="A668" s="333" t="n">
        <v>4045</v>
      </c>
      <c r="B668" s="334" t="n">
        <v>75</v>
      </c>
      <c r="C668" s="344" t="inlineStr">
        <is>
          <t>T172</t>
        </is>
      </c>
      <c r="D668" s="344" t="n"/>
      <c r="E668" s="344" t="n"/>
      <c r="F668" s="344" t="n"/>
      <c r="G668" s="344" t="n">
        <v>15</v>
      </c>
      <c r="H668" s="345" t="n">
        <v>43599</v>
      </c>
      <c r="I668" s="344" t="n">
        <v>5226</v>
      </c>
      <c r="J668" s="344" t="n">
        <v>7749</v>
      </c>
      <c r="K668" s="344" t="n">
        <v>7071</v>
      </c>
      <c r="L668" s="344" t="n"/>
      <c r="M668" s="346">
        <f>+(((J668-I668)-(K668-I668))/(K668-I668))*100</f>
        <v/>
      </c>
      <c r="N668" s="346" t="n"/>
      <c r="O668" s="348">
        <f>AVERAGE(M668:M669)</f>
        <v/>
      </c>
      <c r="P668" s="348">
        <f>_xlfn.STDEV.S(M668,M669)</f>
        <v/>
      </c>
      <c r="Q668" s="341" t="n"/>
      <c r="R668" s="341" t="n"/>
      <c r="S668" s="331">
        <f>+(((K668-I668)/1000)*1000)/10</f>
        <v/>
      </c>
      <c r="T668" s="332">
        <f>AVERAGE(S668:S669)</f>
        <v/>
      </c>
    </row>
    <row r="669" ht="15.75" customHeight="1" s="412">
      <c r="A669" s="333" t="n">
        <v>4046</v>
      </c>
      <c r="B669" s="334" t="n">
        <v>76</v>
      </c>
      <c r="C669" s="344" t="inlineStr">
        <is>
          <t>T172</t>
        </is>
      </c>
      <c r="D669" s="344" t="n"/>
      <c r="E669" s="344" t="n"/>
      <c r="F669" s="344" t="n"/>
      <c r="G669" s="344" t="n">
        <v>15</v>
      </c>
      <c r="H669" s="345" t="n">
        <v>43599</v>
      </c>
      <c r="I669" s="344" t="n">
        <v>5239</v>
      </c>
      <c r="J669" s="344" t="n">
        <v>7747</v>
      </c>
      <c r="K669" s="344" t="n">
        <v>7101</v>
      </c>
      <c r="L669" s="344" t="n"/>
      <c r="M669" s="346">
        <f>+(((J669-I669)-(K669-I669))/(K669-I669))*100</f>
        <v/>
      </c>
      <c r="N669" s="346" t="n"/>
      <c r="O669" s="350" t="n"/>
      <c r="P669" s="350" t="n"/>
      <c r="Q669" s="341" t="n"/>
      <c r="R669" s="341" t="n"/>
      <c r="S669" s="331">
        <f>+(((K669-I669)/1000)*1000)/10</f>
        <v/>
      </c>
      <c r="T669" s="332" t="n"/>
    </row>
    <row r="670" ht="15.75" customHeight="1" s="412">
      <c r="A670" s="333" t="n">
        <v>4691</v>
      </c>
      <c r="B670" s="334" t="n">
        <v>75</v>
      </c>
      <c r="C670" s="344" t="inlineStr">
        <is>
          <t>T172</t>
        </is>
      </c>
      <c r="D670" s="344" t="n"/>
      <c r="E670" s="344" t="n"/>
      <c r="F670" s="344" t="n"/>
      <c r="G670" s="344" t="n">
        <v>17</v>
      </c>
      <c r="H670" s="345" t="n">
        <v>43619</v>
      </c>
      <c r="I670" s="344" t="n">
        <v>5226</v>
      </c>
      <c r="J670" s="344" t="n">
        <v>7894</v>
      </c>
      <c r="K670" s="344" t="n">
        <v>7342</v>
      </c>
      <c r="L670" s="344" t="n"/>
      <c r="M670" s="346">
        <f>+(((J670-I670)-(K670-I670))/(K670-I670))*100</f>
        <v/>
      </c>
      <c r="N670" s="363" t="n"/>
      <c r="O670" s="348">
        <f>AVERAGE(M670:M671)</f>
        <v/>
      </c>
      <c r="P670" s="348">
        <f>_xlfn.STDEV.S(M670,M671)</f>
        <v/>
      </c>
      <c r="Q670" s="341" t="n"/>
      <c r="R670" s="341" t="n"/>
      <c r="S670" s="331">
        <f>+(((K670-I670)/1000)*1000)/10</f>
        <v/>
      </c>
      <c r="T670" s="332">
        <f>AVERAGE(S670:S671)</f>
        <v/>
      </c>
    </row>
    <row r="671" ht="15.75" customHeight="1" s="412">
      <c r="A671" s="333" t="n">
        <v>4692</v>
      </c>
      <c r="B671" s="334" t="n">
        <v>76</v>
      </c>
      <c r="C671" s="344" t="inlineStr">
        <is>
          <t>T172</t>
        </is>
      </c>
      <c r="D671" s="344" t="n"/>
      <c r="E671" s="344" t="n"/>
      <c r="F671" s="344" t="n"/>
      <c r="G671" s="344" t="n">
        <v>17</v>
      </c>
      <c r="H671" s="345" t="n">
        <v>43619</v>
      </c>
      <c r="I671" s="344" t="n">
        <v>5239</v>
      </c>
      <c r="J671" s="344" t="n">
        <v>8223</v>
      </c>
      <c r="K671" s="344" t="n">
        <v>7621</v>
      </c>
      <c r="L671" s="344" t="n"/>
      <c r="M671" s="346">
        <f>+(((J671-I671)-(K671-I671))/(K671-I671))*100</f>
        <v/>
      </c>
      <c r="N671" s="363" t="n"/>
      <c r="O671" s="350" t="n"/>
      <c r="P671" s="350" t="n"/>
      <c r="Q671" s="341" t="n"/>
      <c r="R671" s="341" t="n"/>
      <c r="S671" s="331">
        <f>+(((K671-I671)/1000)*1000)/10</f>
        <v/>
      </c>
      <c r="T671" s="332" t="n"/>
    </row>
    <row r="672" ht="15.75" customHeight="1" s="412">
      <c r="A672" s="333" t="n">
        <v>5309</v>
      </c>
      <c r="B672" s="334" t="n">
        <v>47</v>
      </c>
      <c r="C672" s="344" t="inlineStr">
        <is>
          <t>T172</t>
        </is>
      </c>
      <c r="D672" s="344" t="n"/>
      <c r="E672" s="344" t="n"/>
      <c r="F672" s="344" t="n"/>
      <c r="G672" s="344" t="n">
        <v>19</v>
      </c>
      <c r="H672" s="345" t="n">
        <v>43637</v>
      </c>
      <c r="I672" s="344" t="n">
        <v>5258</v>
      </c>
      <c r="J672" s="344" t="n">
        <v>8715</v>
      </c>
      <c r="K672" s="344" t="n">
        <v>7989</v>
      </c>
      <c r="L672" s="344" t="inlineStr">
        <is>
          <t>7</t>
        </is>
      </c>
      <c r="M672" s="346">
        <f>+(((J672-I672)-(K672-I672))/(K672-I672))*100</f>
        <v/>
      </c>
      <c r="N672" s="363" t="n"/>
      <c r="O672" s="348">
        <f>AVERAGE(M672:M673)</f>
        <v/>
      </c>
      <c r="P672" s="348">
        <f>_xlfn.STDEV.S(M672,M673)</f>
        <v/>
      </c>
      <c r="Q672" s="341" t="n"/>
      <c r="R672" s="341" t="n"/>
      <c r="S672" s="331">
        <f>+(((K672-I672)/1000)*1000)/10</f>
        <v/>
      </c>
      <c r="T672" s="332">
        <f>AVERAGE(S672:S673)</f>
        <v/>
      </c>
    </row>
    <row r="673" ht="15.75" customHeight="1" s="412">
      <c r="A673" s="333" t="n">
        <v>5310</v>
      </c>
      <c r="B673" s="334" t="n">
        <v>48</v>
      </c>
      <c r="C673" s="344" t="inlineStr">
        <is>
          <t>T172</t>
        </is>
      </c>
      <c r="D673" s="344" t="n"/>
      <c r="E673" s="344" t="n"/>
      <c r="F673" s="344" t="n"/>
      <c r="G673" s="344" t="n">
        <v>19</v>
      </c>
      <c r="H673" s="345" t="n">
        <v>43637</v>
      </c>
      <c r="I673" s="344" t="n">
        <v>5245</v>
      </c>
      <c r="J673" s="344" t="n">
        <v>8442</v>
      </c>
      <c r="K673" s="344" t="n">
        <v>7778</v>
      </c>
      <c r="L673" s="344" t="n"/>
      <c r="M673" s="346">
        <f>+(((J673-I673)-(K673-I673))/(K673-I673))*100</f>
        <v/>
      </c>
      <c r="N673" s="363" t="n"/>
      <c r="O673" s="350" t="n"/>
      <c r="P673" s="350" t="n"/>
      <c r="Q673" s="341" t="n"/>
      <c r="R673" s="341" t="n"/>
      <c r="S673" s="331">
        <f>+(((K673-I673)/1000)*1000)/10</f>
        <v/>
      </c>
      <c r="T673" s="332" t="n"/>
    </row>
    <row r="674" ht="15.75" customHeight="1" s="412">
      <c r="A674" s="333" t="n">
        <v>5891</v>
      </c>
      <c r="B674" s="334" t="n">
        <v>69</v>
      </c>
      <c r="C674" s="344" t="inlineStr">
        <is>
          <t>T172</t>
        </is>
      </c>
      <c r="D674" s="344" t="n"/>
      <c r="E674" s="344" t="n"/>
      <c r="F674" s="344" t="n"/>
      <c r="G674" s="344" t="n">
        <v>22</v>
      </c>
      <c r="H674" s="345" t="n">
        <v>43685</v>
      </c>
      <c r="I674" s="344" t="n">
        <v>5248</v>
      </c>
      <c r="J674" s="344" t="n">
        <v>7410</v>
      </c>
      <c r="K674" s="344" t="n">
        <v>7106</v>
      </c>
      <c r="L674" s="344" t="n">
        <v>5</v>
      </c>
      <c r="M674" s="346">
        <f>+(((J674-I674)-(K674-I674))/(K674-I674))*100</f>
        <v/>
      </c>
      <c r="N674" s="363" t="n"/>
      <c r="O674" s="348">
        <f>AVERAGE(M674:M675)</f>
        <v/>
      </c>
      <c r="P674" s="348">
        <f>_xlfn.STDEV.S(M674,M675)</f>
        <v/>
      </c>
      <c r="Q674" s="341" t="n"/>
      <c r="R674" s="341" t="n"/>
      <c r="S674" s="331">
        <f>+(((K674-I674)/1000)*1000)/10</f>
        <v/>
      </c>
      <c r="T674" s="332">
        <f>AVERAGE(S674:S675)</f>
        <v/>
      </c>
    </row>
    <row r="675" ht="15.75" customHeight="1" s="412">
      <c r="A675" s="333" t="n">
        <v>5892</v>
      </c>
      <c r="B675" s="334" t="n">
        <v>69</v>
      </c>
      <c r="C675" s="344" t="inlineStr">
        <is>
          <t>T172</t>
        </is>
      </c>
      <c r="D675" s="344" t="n"/>
      <c r="E675" s="344" t="n"/>
      <c r="F675" s="344" t="n"/>
      <c r="G675" s="344" t="n">
        <v>22</v>
      </c>
      <c r="H675" s="345" t="n">
        <v>43685</v>
      </c>
      <c r="I675" s="344" t="n">
        <v>5248</v>
      </c>
      <c r="J675" s="344" t="n">
        <v>7934</v>
      </c>
      <c r="K675" s="344" t="n">
        <v>7555</v>
      </c>
      <c r="L675" s="344" t="n"/>
      <c r="M675" s="346">
        <f>+(((J675-I675)-(K675-I675))/(K675-I675))*100</f>
        <v/>
      </c>
      <c r="N675" s="363" t="n"/>
      <c r="O675" s="350" t="n"/>
      <c r="P675" s="350" t="n"/>
      <c r="Q675" s="341" t="n"/>
      <c r="R675" s="341" t="n"/>
      <c r="S675" s="331">
        <f>+(((K675-I675)/1000)*1000)/10</f>
        <v/>
      </c>
      <c r="T675" s="332" t="n"/>
    </row>
    <row r="676" ht="15.75" customHeight="1" s="412">
      <c r="A676" s="333" t="n">
        <v>3691</v>
      </c>
      <c r="B676" s="334" t="n">
        <v>113</v>
      </c>
      <c r="C676" s="344" t="inlineStr">
        <is>
          <t>T173</t>
        </is>
      </c>
      <c r="D676" s="344" t="n"/>
      <c r="E676" s="344" t="n"/>
      <c r="F676" s="344" t="n"/>
      <c r="G676" s="344" t="n">
        <v>14</v>
      </c>
      <c r="H676" s="345" t="n">
        <v>43591</v>
      </c>
      <c r="I676" s="344" t="n">
        <v>5283</v>
      </c>
      <c r="J676" s="361" t="n">
        <v>7683</v>
      </c>
      <c r="K676" s="344" t="n">
        <v>6959</v>
      </c>
      <c r="L676" s="344" t="n">
        <v>2</v>
      </c>
      <c r="M676" s="346">
        <f>+(((J676-I676)-(K676-I676))/(K676-I676))*100</f>
        <v/>
      </c>
      <c r="N676" s="363" t="inlineStr">
        <is>
          <t>2/5</t>
        </is>
      </c>
      <c r="O676" s="348">
        <f>AVERAGE(M676:M677)</f>
        <v/>
      </c>
      <c r="P676" s="348">
        <f>_xlfn.STDEV.S(M676,M677)</f>
        <v/>
      </c>
      <c r="Q676" s="341" t="n">
        <v>1</v>
      </c>
      <c r="R676" s="341" t="n"/>
      <c r="S676" s="331">
        <f>+(((K676-I676)/1000)*1000)/10</f>
        <v/>
      </c>
      <c r="T676" s="332">
        <f>AVERAGE(S676:S677)</f>
        <v/>
      </c>
    </row>
    <row r="677" ht="15.75" customHeight="1" s="412">
      <c r="A677" s="333" t="n">
        <v>3692</v>
      </c>
      <c r="B677" s="334" t="n">
        <v>114</v>
      </c>
      <c r="C677" s="344" t="inlineStr">
        <is>
          <t>T173</t>
        </is>
      </c>
      <c r="D677" s="344" t="n"/>
      <c r="E677" s="344" t="n"/>
      <c r="F677" s="344" t="n"/>
      <c r="G677" s="344" t="n">
        <v>14</v>
      </c>
      <c r="H677" s="345" t="n">
        <v>43591</v>
      </c>
      <c r="I677" s="344" t="n">
        <v>5247</v>
      </c>
      <c r="J677" s="361" t="n">
        <v>7851</v>
      </c>
      <c r="K677" s="344" t="n">
        <v>7055</v>
      </c>
      <c r="L677" s="344" t="n"/>
      <c r="M677" s="346">
        <f>+(((J677-I677)-(K677-I677))/(K677-I677))*100</f>
        <v/>
      </c>
      <c r="N677" s="363" t="n"/>
      <c r="O677" s="350" t="n"/>
      <c r="P677" s="350" t="n"/>
      <c r="Q677" s="341" t="n"/>
      <c r="R677" s="341" t="n"/>
      <c r="S677" s="331">
        <f>+(((K677-I677)/1000)*1000)/10</f>
        <v/>
      </c>
      <c r="T677" s="332" t="n"/>
    </row>
    <row r="678" ht="15.75" customHeight="1" s="412">
      <c r="A678" s="333" t="n">
        <v>4357</v>
      </c>
      <c r="B678" s="334" t="n">
        <v>63</v>
      </c>
      <c r="C678" s="344" t="inlineStr">
        <is>
          <t>T173</t>
        </is>
      </c>
      <c r="D678" s="344" t="n"/>
      <c r="E678" s="344" t="n"/>
      <c r="F678" s="344" t="n"/>
      <c r="G678" s="344" t="n">
        <v>16</v>
      </c>
      <c r="H678" s="345" t="n">
        <v>43607</v>
      </c>
      <c r="I678" s="344" t="n">
        <v>5214</v>
      </c>
      <c r="J678" s="344" t="n">
        <v>6550</v>
      </c>
      <c r="K678" s="344" t="n">
        <v>6316</v>
      </c>
      <c r="L678" s="344" t="n">
        <v>2</v>
      </c>
      <c r="M678" s="346">
        <f>+(((J678-I678)-(K678-I678))/(K678-I678))*100</f>
        <v/>
      </c>
      <c r="N678" s="363" t="n"/>
      <c r="O678" s="348">
        <f>AVERAGE(M678:M679)</f>
        <v/>
      </c>
      <c r="P678" s="348">
        <f>_xlfn.STDEV.S(M678,M679)</f>
        <v/>
      </c>
      <c r="Q678" s="341" t="n"/>
      <c r="R678" s="341" t="n"/>
      <c r="S678" s="331">
        <f>+(((K678-I678)/1000)*1000)/10</f>
        <v/>
      </c>
      <c r="T678" s="332">
        <f>AVERAGE(S678:S679)</f>
        <v/>
      </c>
    </row>
    <row r="679" ht="15.75" customHeight="1" s="412">
      <c r="A679" s="333" t="n">
        <v>4358</v>
      </c>
      <c r="B679" s="334" t="n">
        <v>64</v>
      </c>
      <c r="C679" s="344" t="inlineStr">
        <is>
          <t>T173</t>
        </is>
      </c>
      <c r="D679" s="344" t="n"/>
      <c r="E679" s="344" t="n"/>
      <c r="F679" s="344" t="n"/>
      <c r="G679" s="344" t="n">
        <v>16</v>
      </c>
      <c r="H679" s="345" t="n">
        <v>43607</v>
      </c>
      <c r="I679" s="344" t="n">
        <v>5232</v>
      </c>
      <c r="J679" s="344" t="n">
        <v>6625</v>
      </c>
      <c r="K679" s="344" t="n">
        <v>6381</v>
      </c>
      <c r="L679" s="344" t="n"/>
      <c r="M679" s="346">
        <f>+(((J679-I679)-(K679-I679))/(K679-I679))*100</f>
        <v/>
      </c>
      <c r="N679" s="363" t="n"/>
      <c r="O679" s="350" t="n"/>
      <c r="P679" s="350" t="n"/>
      <c r="Q679" s="341" t="n"/>
      <c r="R679" s="341" t="n"/>
      <c r="S679" s="331">
        <f>+(((K679-I679)/1000)*1000)/10</f>
        <v/>
      </c>
      <c r="T679" s="332" t="n"/>
    </row>
    <row r="680" ht="15.75" customHeight="1" s="412">
      <c r="A680" s="333" t="n">
        <v>5003</v>
      </c>
      <c r="B680" s="334" t="n">
        <v>63</v>
      </c>
      <c r="C680" s="344" t="inlineStr">
        <is>
          <t>T173</t>
        </is>
      </c>
      <c r="D680" s="344" t="n"/>
      <c r="E680" s="344" t="n"/>
      <c r="F680" s="344" t="n"/>
      <c r="G680" s="344" t="n">
        <v>18</v>
      </c>
      <c r="H680" s="345" t="n">
        <v>43626</v>
      </c>
      <c r="I680" s="344" t="n">
        <v>5214</v>
      </c>
      <c r="J680" s="344" t="n">
        <v>7082</v>
      </c>
      <c r="K680" s="344" t="n">
        <v>6792</v>
      </c>
      <c r="L680" s="344" t="n">
        <v>8</v>
      </c>
      <c r="M680" s="346">
        <f>+(((J680-I680)-(K680-I680))/(K680-I680))*100</f>
        <v/>
      </c>
      <c r="N680" s="363" t="n"/>
      <c r="O680" s="348">
        <f>AVERAGE(M680:M681)</f>
        <v/>
      </c>
      <c r="P680" s="348">
        <f>_xlfn.STDEV.S(M680,M681)</f>
        <v/>
      </c>
      <c r="Q680" s="341" t="n"/>
      <c r="R680" s="341" t="n"/>
      <c r="S680" s="331">
        <f>+(((K680-I680)/1000)*1000)/10</f>
        <v/>
      </c>
      <c r="T680" s="332">
        <f>AVERAGE(S680:S681)</f>
        <v/>
      </c>
    </row>
    <row r="681" ht="15.75" customHeight="1" s="412">
      <c r="A681" s="333" t="n">
        <v>5004</v>
      </c>
      <c r="B681" s="334" t="n">
        <v>64</v>
      </c>
      <c r="C681" s="344" t="inlineStr">
        <is>
          <t>T173</t>
        </is>
      </c>
      <c r="D681" s="344" t="n"/>
      <c r="E681" s="344" t="n"/>
      <c r="F681" s="344" t="n"/>
      <c r="G681" s="344" t="n">
        <v>18</v>
      </c>
      <c r="H681" s="345" t="n">
        <v>43626</v>
      </c>
      <c r="I681" s="344" t="n">
        <v>5232</v>
      </c>
      <c r="J681" s="344" t="n">
        <v>7176</v>
      </c>
      <c r="K681" s="344" t="n">
        <v>6872</v>
      </c>
      <c r="L681" s="344" t="n"/>
      <c r="M681" s="346">
        <f>+(((J681-I681)-(K681-I681))/(K681-I681))*100</f>
        <v/>
      </c>
      <c r="N681" s="363" t="n"/>
      <c r="O681" s="350" t="n"/>
      <c r="P681" s="350" t="n"/>
      <c r="Q681" s="341" t="n"/>
      <c r="R681" s="341" t="n"/>
      <c r="S681" s="331">
        <f>+(((K681-I681)/1000)*1000)/10</f>
        <v/>
      </c>
      <c r="T681" s="332" t="n"/>
    </row>
    <row r="682" ht="15.75" customHeight="1" s="412">
      <c r="A682" s="333" t="n">
        <v>5311</v>
      </c>
      <c r="B682" s="334" t="n">
        <v>49</v>
      </c>
      <c r="C682" s="344" t="inlineStr">
        <is>
          <t>T173</t>
        </is>
      </c>
      <c r="D682" s="344" t="n"/>
      <c r="E682" s="344" t="n"/>
      <c r="F682" s="344" t="n"/>
      <c r="G682" s="344" t="n">
        <v>19</v>
      </c>
      <c r="H682" s="345" t="n">
        <v>43637</v>
      </c>
      <c r="I682" s="344" t="n">
        <v>5203</v>
      </c>
      <c r="J682" s="344" t="n">
        <v>7307</v>
      </c>
      <c r="K682" s="344" t="n">
        <v>6899</v>
      </c>
      <c r="L682" s="344" t="inlineStr">
        <is>
          <t>8</t>
        </is>
      </c>
      <c r="M682" s="346">
        <f>+(((J682-I682)-(K682-I682))/(K682-I682))*100</f>
        <v/>
      </c>
      <c r="N682" s="363" t="n"/>
      <c r="O682" s="348">
        <f>AVERAGE(M682:M683)</f>
        <v/>
      </c>
      <c r="P682" s="348">
        <f>_xlfn.STDEV.S(M682,M683)</f>
        <v/>
      </c>
      <c r="Q682" s="341" t="n"/>
      <c r="R682" s="341" t="n"/>
      <c r="S682" s="331">
        <f>+(((K682-I682)/1000)*1000)/10</f>
        <v/>
      </c>
      <c r="T682" s="332">
        <f>AVERAGE(S682:S683)</f>
        <v/>
      </c>
    </row>
    <row r="683" ht="15.75" customHeight="1" s="412">
      <c r="A683" s="333" t="n">
        <v>5312</v>
      </c>
      <c r="B683" s="334" t="n">
        <v>50</v>
      </c>
      <c r="C683" s="344" t="inlineStr">
        <is>
          <t>T173</t>
        </is>
      </c>
      <c r="D683" s="344" t="n"/>
      <c r="E683" s="344" t="n"/>
      <c r="F683" s="344" t="n"/>
      <c r="G683" s="344" t="n">
        <v>19</v>
      </c>
      <c r="H683" s="345" t="n">
        <v>43637</v>
      </c>
      <c r="I683" s="344" t="n">
        <v>5251</v>
      </c>
      <c r="J683" s="344" t="n">
        <v>7391</v>
      </c>
      <c r="K683" s="344" t="n">
        <v>6978</v>
      </c>
      <c r="L683" s="344" t="n"/>
      <c r="M683" s="346">
        <f>+(((J683-I683)-(K683-I683))/(K683-I683))*100</f>
        <v/>
      </c>
      <c r="N683" s="363" t="n"/>
      <c r="O683" s="350" t="n"/>
      <c r="P683" s="350" t="n"/>
      <c r="Q683" s="341" t="n"/>
      <c r="R683" s="341" t="n"/>
      <c r="S683" s="331">
        <f>+(((K683-I683)/1000)*1000)/10</f>
        <v/>
      </c>
      <c r="T683" s="332" t="n"/>
    </row>
    <row r="684" ht="15.75" customHeight="1" s="412">
      <c r="A684" s="333" t="n">
        <v>5529</v>
      </c>
      <c r="B684" s="334" t="n">
        <v>21</v>
      </c>
      <c r="C684" s="344" t="inlineStr">
        <is>
          <t>T173</t>
        </is>
      </c>
      <c r="D684" s="344" t="n"/>
      <c r="E684" s="344" t="n"/>
      <c r="F684" s="344" t="n"/>
      <c r="G684" s="344" t="n">
        <v>20</v>
      </c>
      <c r="H684" s="345" t="n">
        <v>43649</v>
      </c>
      <c r="I684" s="344" t="n">
        <v>5224</v>
      </c>
      <c r="J684" s="344" t="n">
        <v>7044</v>
      </c>
      <c r="K684" s="344" t="n">
        <v>6726</v>
      </c>
      <c r="L684" s="344" t="n">
        <v>8</v>
      </c>
      <c r="M684" s="346">
        <f>+(((J684-I684)-(K684-I684))/(K684-I684))*100</f>
        <v/>
      </c>
      <c r="N684" s="363" t="n"/>
      <c r="O684" s="348">
        <f>AVERAGE(M684:M685)</f>
        <v/>
      </c>
      <c r="P684" s="348">
        <f>_xlfn.STDEV.S(M684,M685)</f>
        <v/>
      </c>
      <c r="Q684" s="341" t="n"/>
      <c r="R684" s="341" t="n"/>
      <c r="S684" s="331">
        <f>+(((K684-I684)/1000)*1000)/10</f>
        <v/>
      </c>
      <c r="T684" s="332">
        <f>AVERAGE(S684:S685)</f>
        <v/>
      </c>
    </row>
    <row r="685" ht="15.75" customHeight="1" s="412">
      <c r="A685" s="333" t="n">
        <v>5530</v>
      </c>
      <c r="B685" s="334" t="n">
        <v>22</v>
      </c>
      <c r="C685" s="344" t="inlineStr">
        <is>
          <t>T173</t>
        </is>
      </c>
      <c r="D685" s="344" t="n"/>
      <c r="E685" s="344" t="n"/>
      <c r="F685" s="344" t="n"/>
      <c r="G685" s="344" t="n">
        <v>20</v>
      </c>
      <c r="H685" s="345" t="n">
        <v>43649</v>
      </c>
      <c r="I685" s="344" t="n">
        <v>5276</v>
      </c>
      <c r="J685" s="344" t="n">
        <v>7204</v>
      </c>
      <c r="K685" s="344" t="n">
        <v>6861</v>
      </c>
      <c r="L685" s="344" t="n"/>
      <c r="M685" s="346">
        <f>+(((J685-I685)-(K685-I685))/(K685-I685))*100</f>
        <v/>
      </c>
      <c r="N685" s="363" t="n"/>
      <c r="O685" s="350" t="n"/>
      <c r="P685" s="350" t="n"/>
      <c r="Q685" s="341" t="n"/>
      <c r="R685" s="341" t="n"/>
      <c r="S685" s="331">
        <f>+(((K685-I685)/1000)*1000)/10</f>
        <v/>
      </c>
      <c r="T685" s="332" t="n"/>
    </row>
    <row r="686" ht="15.75" customHeight="1" s="412">
      <c r="A686" s="333" t="n">
        <v>5893</v>
      </c>
      <c r="B686" s="334" t="n">
        <v>70</v>
      </c>
      <c r="C686" s="344" t="inlineStr">
        <is>
          <t>T173</t>
        </is>
      </c>
      <c r="D686" s="344" t="n"/>
      <c r="E686" s="344" t="n"/>
      <c r="F686" s="344" t="n"/>
      <c r="G686" s="344" t="n">
        <v>22</v>
      </c>
      <c r="H686" s="345" t="n">
        <v>43685</v>
      </c>
      <c r="I686" s="344" t="n">
        <v>5266</v>
      </c>
      <c r="J686" s="344" t="n">
        <v>7523</v>
      </c>
      <c r="K686" s="344" t="n">
        <v>7202</v>
      </c>
      <c r="L686" s="344" t="n">
        <v>8</v>
      </c>
      <c r="M686" s="346">
        <f>+(((J686-I686)-(K686-I686))/(K686-I686))*100</f>
        <v/>
      </c>
      <c r="N686" s="363" t="n"/>
      <c r="O686" s="348">
        <f>AVERAGE(M686:M687)</f>
        <v/>
      </c>
      <c r="P686" s="348">
        <f>_xlfn.STDEV.S(M686,M687)</f>
        <v/>
      </c>
      <c r="Q686" s="341" t="n"/>
      <c r="R686" s="341" t="n"/>
      <c r="S686" s="331">
        <f>+(((K686-I686)/1000)*1000)/10</f>
        <v/>
      </c>
      <c r="T686" s="332">
        <f>AVERAGE(S686:S687)</f>
        <v/>
      </c>
    </row>
    <row r="687" ht="15.75" customHeight="1" s="412">
      <c r="A687" s="333" t="n">
        <v>5894</v>
      </c>
      <c r="B687" s="334" t="n">
        <v>70</v>
      </c>
      <c r="C687" s="344" t="inlineStr">
        <is>
          <t>T173</t>
        </is>
      </c>
      <c r="D687" s="344" t="n"/>
      <c r="E687" s="344" t="n"/>
      <c r="F687" s="344" t="n"/>
      <c r="G687" s="344" t="n">
        <v>22</v>
      </c>
      <c r="H687" s="345" t="n">
        <v>43685</v>
      </c>
      <c r="I687" s="344" t="n">
        <v>5266</v>
      </c>
      <c r="J687" s="344" t="n">
        <v>7311</v>
      </c>
      <c r="K687" s="344" t="n">
        <v>7017</v>
      </c>
      <c r="L687" s="344" t="n"/>
      <c r="M687" s="346">
        <f>+(((J687-I687)-(K687-I687))/(K687-I687))*100</f>
        <v/>
      </c>
      <c r="N687" s="363" t="n"/>
      <c r="O687" s="350" t="n"/>
      <c r="P687" s="350" t="n"/>
      <c r="Q687" s="341" t="n"/>
      <c r="R687" s="341" t="n"/>
      <c r="S687" s="331">
        <f>+(((K687-I687)/1000)*1000)/10</f>
        <v/>
      </c>
      <c r="T687" s="332" t="n"/>
    </row>
    <row r="688" ht="15.75" customHeight="1" s="412">
      <c r="A688" s="333" t="n">
        <v>3323</v>
      </c>
      <c r="B688" s="334" t="n">
        <v>79</v>
      </c>
      <c r="C688" s="352" t="inlineStr">
        <is>
          <t>T174</t>
        </is>
      </c>
      <c r="D688" s="352" t="n"/>
      <c r="E688" s="352" t="n"/>
      <c r="F688" s="352" t="n"/>
      <c r="G688" s="352" t="n">
        <v>13</v>
      </c>
      <c r="H688" s="353" t="n">
        <v>43587</v>
      </c>
      <c r="I688" s="352" t="n">
        <v>5242</v>
      </c>
      <c r="J688" s="352" t="n">
        <v>8425</v>
      </c>
      <c r="K688" s="352" t="n">
        <v>7516</v>
      </c>
      <c r="L688" s="352" t="n">
        <v>1</v>
      </c>
      <c r="M688" s="355">
        <f>+(((J688-I688)-(K688-I688))/(K688-I688))*100</f>
        <v/>
      </c>
      <c r="N688" s="362" t="inlineStr">
        <is>
          <t>MF</t>
        </is>
      </c>
      <c r="O688" s="357">
        <f>AVERAGE(M688:M689)</f>
        <v/>
      </c>
      <c r="P688" s="357">
        <f>_xlfn.STDEV.S(M688,M689)</f>
        <v/>
      </c>
      <c r="Q688" s="341" t="n">
        <v>2</v>
      </c>
      <c r="R688" s="341" t="n"/>
      <c r="S688" s="331">
        <f>+(((K688-I688)/1000)*1000)/10</f>
        <v/>
      </c>
      <c r="T688" s="332">
        <f>AVERAGE(S688:S689)</f>
        <v/>
      </c>
    </row>
    <row r="689" ht="15.75" customHeight="1" s="412">
      <c r="A689" s="333" t="n">
        <v>3324</v>
      </c>
      <c r="B689" s="334" t="n">
        <v>80</v>
      </c>
      <c r="C689" s="352" t="inlineStr">
        <is>
          <t>T174</t>
        </is>
      </c>
      <c r="D689" s="352" t="n"/>
      <c r="E689" s="352" t="n"/>
      <c r="F689" s="352" t="n"/>
      <c r="G689" s="352" t="n">
        <v>13</v>
      </c>
      <c r="H689" s="353" t="n">
        <v>43587</v>
      </c>
      <c r="I689" s="352" t="n">
        <v>5245</v>
      </c>
      <c r="J689" s="352" t="n">
        <v>8302</v>
      </c>
      <c r="K689" s="352" t="n">
        <v>7462</v>
      </c>
      <c r="L689" s="352" t="n"/>
      <c r="M689" s="355">
        <f>+(((J689-I689)-(K689-I689))/(K689-I689))*100</f>
        <v/>
      </c>
      <c r="N689" s="362" t="n"/>
      <c r="O689" s="358" t="n"/>
      <c r="P689" s="358" t="n"/>
      <c r="Q689" s="341" t="n"/>
      <c r="R689" s="341" t="n"/>
      <c r="S689" s="331">
        <f>+(((K689-I689)/1000)*1000)/10</f>
        <v/>
      </c>
      <c r="T689" s="332" t="n"/>
    </row>
    <row r="690" ht="15.75" customHeight="1" s="412">
      <c r="A690" s="333" t="n">
        <v>4047</v>
      </c>
      <c r="B690" s="334" t="n">
        <v>77</v>
      </c>
      <c r="C690" s="352" t="inlineStr">
        <is>
          <t>T174</t>
        </is>
      </c>
      <c r="D690" s="352" t="n"/>
      <c r="E690" s="352" t="n"/>
      <c r="F690" s="352" t="n"/>
      <c r="G690" s="352" t="n">
        <v>15</v>
      </c>
      <c r="H690" s="353" t="n">
        <v>43599</v>
      </c>
      <c r="I690" s="352" t="n">
        <v>5212</v>
      </c>
      <c r="J690" s="352" t="n">
        <v>8163</v>
      </c>
      <c r="K690" s="352" t="n">
        <v>7358</v>
      </c>
      <c r="L690" s="352" t="n"/>
      <c r="M690" s="355">
        <f>+(((J690-I690)-(K690-I690))/(K690-I690))*100</f>
        <v/>
      </c>
      <c r="N690" s="355" t="n"/>
      <c r="O690" s="357">
        <f>AVERAGE(M690:M691)</f>
        <v/>
      </c>
      <c r="P690" s="357">
        <f>_xlfn.STDEV.S(M690,M691)</f>
        <v/>
      </c>
      <c r="Q690" s="341" t="n"/>
      <c r="R690" s="341" t="n"/>
      <c r="S690" s="331">
        <f>+(((K690-I690)/1000)*1000)/10</f>
        <v/>
      </c>
      <c r="T690" s="332">
        <f>AVERAGE(S690:S691)</f>
        <v/>
      </c>
    </row>
    <row r="691" ht="15.75" customHeight="1" s="412">
      <c r="A691" s="333" t="n">
        <v>4048</v>
      </c>
      <c r="B691" s="334" t="n">
        <v>78</v>
      </c>
      <c r="C691" s="352" t="inlineStr">
        <is>
          <t>T174</t>
        </is>
      </c>
      <c r="D691" s="352" t="n"/>
      <c r="E691" s="352" t="n"/>
      <c r="F691" s="352" t="n"/>
      <c r="G691" s="352" t="n">
        <v>15</v>
      </c>
      <c r="H691" s="353" t="n">
        <v>43599</v>
      </c>
      <c r="I691" s="352" t="n">
        <v>5245</v>
      </c>
      <c r="J691" s="352" t="n">
        <v>8222</v>
      </c>
      <c r="K691" s="352" t="n">
        <v>7440</v>
      </c>
      <c r="L691" s="352" t="n"/>
      <c r="M691" s="355">
        <f>+(((J691-I691)-(K691-I691))/(K691-I691))*100</f>
        <v/>
      </c>
      <c r="N691" s="355" t="n"/>
      <c r="O691" s="358" t="n"/>
      <c r="P691" s="358" t="n"/>
      <c r="Q691" s="341" t="n"/>
      <c r="R691" s="341" t="n"/>
      <c r="S691" s="331">
        <f>+(((K691-I691)/1000)*1000)/10</f>
        <v/>
      </c>
      <c r="T691" s="332" t="n"/>
    </row>
    <row r="692" ht="15.75" customHeight="1" s="412">
      <c r="A692" s="333" t="n">
        <v>4693</v>
      </c>
      <c r="B692" s="334" t="n">
        <v>77</v>
      </c>
      <c r="C692" s="352" t="inlineStr">
        <is>
          <t>T174</t>
        </is>
      </c>
      <c r="D692" s="352" t="n"/>
      <c r="E692" s="352" t="n"/>
      <c r="F692" s="352" t="n"/>
      <c r="G692" s="352" t="n">
        <v>17</v>
      </c>
      <c r="H692" s="353" t="n">
        <v>43619</v>
      </c>
      <c r="I692" s="352" t="n">
        <v>5212</v>
      </c>
      <c r="J692" s="352" t="n">
        <v>8951</v>
      </c>
      <c r="K692" s="352" t="n">
        <v>8078</v>
      </c>
      <c r="L692" s="352" t="n"/>
      <c r="M692" s="355">
        <f>+(((J692-I692)-(K692-I692))/(K692-I692))*100</f>
        <v/>
      </c>
      <c r="N692" s="362" t="n"/>
      <c r="O692" s="357">
        <f>AVERAGE(M692:M693)</f>
        <v/>
      </c>
      <c r="P692" s="357">
        <f>_xlfn.STDEV.S(M692,M693)</f>
        <v/>
      </c>
      <c r="Q692" s="341" t="n"/>
      <c r="R692" s="341" t="n"/>
      <c r="S692" s="331">
        <f>+(((K692-I692)/1000)*1000)/10</f>
        <v/>
      </c>
      <c r="T692" s="332">
        <f>AVERAGE(S692:S693)</f>
        <v/>
      </c>
    </row>
    <row r="693" ht="15.75" customHeight="1" s="412">
      <c r="A693" s="333" t="n">
        <v>4694</v>
      </c>
      <c r="B693" s="334" t="n">
        <v>78</v>
      </c>
      <c r="C693" s="352" t="inlineStr">
        <is>
          <t>T174</t>
        </is>
      </c>
      <c r="D693" s="352" t="n"/>
      <c r="E693" s="352" t="n"/>
      <c r="F693" s="352" t="n"/>
      <c r="G693" s="352" t="n">
        <v>17</v>
      </c>
      <c r="H693" s="353" t="n">
        <v>43619</v>
      </c>
      <c r="I693" s="352" t="n">
        <v>5245</v>
      </c>
      <c r="J693" s="352" t="n">
        <v>8574</v>
      </c>
      <c r="K693" s="352" t="n">
        <v>7771</v>
      </c>
      <c r="L693" s="352" t="n"/>
      <c r="M693" s="355">
        <f>+(((J693-I693)-(K693-I693))/(K693-I693))*100</f>
        <v/>
      </c>
      <c r="N693" s="362" t="n"/>
      <c r="O693" s="358" t="n"/>
      <c r="P693" s="358" t="n"/>
      <c r="Q693" s="341" t="n"/>
      <c r="R693" s="341" t="n"/>
      <c r="S693" s="331">
        <f>+(((K693-I693)/1000)*1000)/10</f>
        <v/>
      </c>
      <c r="T693" s="332" t="n"/>
    </row>
    <row r="694" ht="15.75" customHeight="1" s="412">
      <c r="A694" s="333" t="n">
        <v>5895</v>
      </c>
      <c r="B694" s="334" t="n">
        <v>71</v>
      </c>
      <c r="C694" s="352" t="inlineStr">
        <is>
          <t>T174</t>
        </is>
      </c>
      <c r="D694" s="352" t="n"/>
      <c r="E694" s="352" t="n"/>
      <c r="F694" s="352" t="n"/>
      <c r="G694" s="352" t="n">
        <v>22</v>
      </c>
      <c r="H694" s="353" t="n">
        <v>43685</v>
      </c>
      <c r="I694" s="352" t="n">
        <v>5256</v>
      </c>
      <c r="J694" s="352" t="n">
        <v>8011</v>
      </c>
      <c r="K694" s="352" t="n">
        <v>7619</v>
      </c>
      <c r="L694" s="352" t="n">
        <v>7</v>
      </c>
      <c r="M694" s="355">
        <f>+(((J694-I694)-(K694-I694))/(K694-I694))*100</f>
        <v/>
      </c>
      <c r="N694" s="362" t="n"/>
      <c r="O694" s="357">
        <f>AVERAGE(M694:M695)</f>
        <v/>
      </c>
      <c r="P694" s="357">
        <f>_xlfn.STDEV.S(M694,M695)</f>
        <v/>
      </c>
      <c r="Q694" s="341" t="n"/>
      <c r="R694" s="341" t="n"/>
      <c r="S694" s="331">
        <f>+(((K694-I694)/1000)*1000)/10</f>
        <v/>
      </c>
      <c r="T694" s="332">
        <f>AVERAGE(S694:S695)</f>
        <v/>
      </c>
    </row>
    <row r="695" ht="15.75" customHeight="1" s="412">
      <c r="A695" s="333" t="n">
        <v>5896</v>
      </c>
      <c r="B695" s="334" t="n">
        <v>71</v>
      </c>
      <c r="C695" s="352" t="inlineStr">
        <is>
          <t>T174</t>
        </is>
      </c>
      <c r="D695" s="352" t="n"/>
      <c r="E695" s="352" t="n"/>
      <c r="F695" s="352" t="n"/>
      <c r="G695" s="352" t="n">
        <v>22</v>
      </c>
      <c r="H695" s="353" t="n">
        <v>43685</v>
      </c>
      <c r="I695" s="352" t="n">
        <v>5256</v>
      </c>
      <c r="J695" s="352" t="n">
        <v>8050</v>
      </c>
      <c r="K695" s="352" t="n">
        <v>7636</v>
      </c>
      <c r="L695" s="352" t="n"/>
      <c r="M695" s="355">
        <f>+(((J695-I695)-(K695-I695))/(K695-I695))*100</f>
        <v/>
      </c>
      <c r="N695" s="362" t="n"/>
      <c r="O695" s="358" t="n"/>
      <c r="P695" s="358" t="n"/>
      <c r="Q695" s="341" t="n"/>
      <c r="R695" s="341" t="n"/>
      <c r="S695" s="331">
        <f>+(((K695-I695)/1000)*1000)/10</f>
        <v/>
      </c>
      <c r="T695" s="332" t="n"/>
    </row>
    <row r="696" ht="15.75" customHeight="1" s="412">
      <c r="A696" s="333" t="n">
        <v>3325</v>
      </c>
      <c r="B696" s="334" t="n">
        <v>81</v>
      </c>
      <c r="C696" s="344" t="inlineStr">
        <is>
          <t>T175</t>
        </is>
      </c>
      <c r="D696" s="344" t="n"/>
      <c r="E696" s="344" t="n"/>
      <c r="F696" s="344" t="n"/>
      <c r="G696" s="344" t="n">
        <v>13</v>
      </c>
      <c r="H696" s="345" t="n">
        <v>43587</v>
      </c>
      <c r="I696" s="344" t="n">
        <v>5180</v>
      </c>
      <c r="J696" s="344" t="n">
        <v>6663</v>
      </c>
      <c r="K696" s="344" t="n">
        <v>6336</v>
      </c>
      <c r="L696" s="344" t="n">
        <v>1</v>
      </c>
      <c r="M696" s="346">
        <f>+(((J696-I696)-(K696-I696))/(K696-I696))*100</f>
        <v/>
      </c>
      <c r="N696" s="363" t="inlineStr">
        <is>
          <t>MF</t>
        </is>
      </c>
      <c r="O696" s="348">
        <f>AVERAGE(M696:M697)</f>
        <v/>
      </c>
      <c r="P696" s="348">
        <f>_xlfn.STDEV.S(M696,M697)</f>
        <v/>
      </c>
      <c r="Q696" s="341" t="n">
        <v>1</v>
      </c>
      <c r="R696" s="341" t="n"/>
      <c r="S696" s="331">
        <f>+(((K696-I696)/1000)*1000)/10</f>
        <v/>
      </c>
      <c r="T696" s="332">
        <f>AVERAGE(S696:S697)</f>
        <v/>
      </c>
    </row>
    <row r="697" ht="15.75" customHeight="1" s="412">
      <c r="A697" s="333" t="n">
        <v>3326</v>
      </c>
      <c r="B697" s="334" t="n">
        <v>82</v>
      </c>
      <c r="C697" s="344" t="inlineStr">
        <is>
          <t>T175</t>
        </is>
      </c>
      <c r="D697" s="344" t="n"/>
      <c r="E697" s="344" t="n"/>
      <c r="F697" s="344" t="n"/>
      <c r="G697" s="344" t="n">
        <v>13</v>
      </c>
      <c r="H697" s="345" t="n">
        <v>43587</v>
      </c>
      <c r="I697" s="344" t="n">
        <v>5194</v>
      </c>
      <c r="J697" s="344" t="n">
        <v>6753</v>
      </c>
      <c r="K697" s="344" t="n">
        <v>6410</v>
      </c>
      <c r="L697" s="344" t="n"/>
      <c r="M697" s="346">
        <f>+(((J697-I697)-(K697-I697))/(K697-I697))*100</f>
        <v/>
      </c>
      <c r="N697" s="363" t="n"/>
      <c r="O697" s="350" t="n"/>
      <c r="P697" s="350" t="n"/>
      <c r="Q697" s="341" t="n"/>
      <c r="R697" s="341" t="n"/>
      <c r="S697" s="331">
        <f>+(((K697-I697)/1000)*1000)/10</f>
        <v/>
      </c>
      <c r="T697" s="332" t="n"/>
    </row>
    <row r="698" ht="15.75" customHeight="1" s="412">
      <c r="A698" s="333" t="n">
        <v>4049</v>
      </c>
      <c r="B698" s="334" t="n">
        <v>79</v>
      </c>
      <c r="C698" s="344" t="inlineStr">
        <is>
          <t>T175</t>
        </is>
      </c>
      <c r="D698" s="344" t="n"/>
      <c r="E698" s="344" t="n"/>
      <c r="F698" s="344" t="n"/>
      <c r="G698" s="344" t="n">
        <v>15</v>
      </c>
      <c r="H698" s="345" t="n">
        <v>43599</v>
      </c>
      <c r="I698" s="344" t="n">
        <v>5242</v>
      </c>
      <c r="J698" s="344" t="n">
        <v>6412</v>
      </c>
      <c r="K698" s="344" t="n">
        <v>6174</v>
      </c>
      <c r="L698" s="344" t="n"/>
      <c r="M698" s="346">
        <f>+(((J698-I698)-(K698-I698))/(K698-I698))*100</f>
        <v/>
      </c>
      <c r="N698" s="346" t="n"/>
      <c r="O698" s="348">
        <f>AVERAGE(M698:M699)</f>
        <v/>
      </c>
      <c r="P698" s="348">
        <f>_xlfn.STDEV.S(M698,M699)</f>
        <v/>
      </c>
      <c r="Q698" s="341" t="n"/>
      <c r="R698" s="341" t="n"/>
      <c r="S698" s="331">
        <f>+(((K698-I698)/1000)*1000)/10</f>
        <v/>
      </c>
      <c r="T698" s="332">
        <f>AVERAGE(S698:S699)</f>
        <v/>
      </c>
    </row>
    <row r="699" ht="15.75" customHeight="1" s="412">
      <c r="A699" s="333" t="n">
        <v>4050</v>
      </c>
      <c r="B699" s="334" t="n">
        <v>80</v>
      </c>
      <c r="C699" s="344" t="inlineStr">
        <is>
          <t>T175</t>
        </is>
      </c>
      <c r="D699" s="344" t="n"/>
      <c r="E699" s="344" t="n"/>
      <c r="F699" s="344" t="n"/>
      <c r="G699" s="344" t="n">
        <v>15</v>
      </c>
      <c r="H699" s="345" t="n">
        <v>43599</v>
      </c>
      <c r="I699" s="344" t="n">
        <v>5245</v>
      </c>
      <c r="J699" s="344" t="n">
        <v>6503</v>
      </c>
      <c r="K699" s="344" t="n">
        <v>6249</v>
      </c>
      <c r="L699" s="344" t="n"/>
      <c r="M699" s="346">
        <f>+(((J699-I699)-(K699-I699))/(K699-I699))*100</f>
        <v/>
      </c>
      <c r="N699" s="346" t="n"/>
      <c r="O699" s="350" t="n"/>
      <c r="P699" s="350" t="n"/>
      <c r="Q699" s="341" t="n"/>
      <c r="R699" s="341" t="n"/>
      <c r="S699" s="331">
        <f>+(((K699-I699)/1000)*1000)/10</f>
        <v/>
      </c>
      <c r="T699" s="332" t="n"/>
    </row>
    <row r="700" ht="15.75" customHeight="1" s="412">
      <c r="A700" s="333" t="n">
        <v>4695</v>
      </c>
      <c r="B700" s="334" t="n">
        <v>79</v>
      </c>
      <c r="C700" s="344" t="inlineStr">
        <is>
          <t>T175</t>
        </is>
      </c>
      <c r="D700" s="344" t="n"/>
      <c r="E700" s="344" t="n"/>
      <c r="F700" s="344" t="n"/>
      <c r="G700" s="344" t="n">
        <v>17</v>
      </c>
      <c r="H700" s="345" t="n">
        <v>43619</v>
      </c>
      <c r="I700" s="344" t="n">
        <v>5242</v>
      </c>
      <c r="J700" s="344" t="n">
        <v>7423</v>
      </c>
      <c r="K700" s="344" t="n">
        <v>6899</v>
      </c>
      <c r="L700" s="344" t="n"/>
      <c r="M700" s="346">
        <f>+(((J700-I700)-(K700-I700))/(K700-I700))*100</f>
        <v/>
      </c>
      <c r="N700" s="363" t="n"/>
      <c r="O700" s="348">
        <f>AVERAGE(M700:M701)</f>
        <v/>
      </c>
      <c r="P700" s="348">
        <f>_xlfn.STDEV.S(M700,M701)</f>
        <v/>
      </c>
      <c r="Q700" s="341" t="n"/>
      <c r="R700" s="341" t="n"/>
      <c r="S700" s="331">
        <f>+(((K700-I700)/1000)*1000)/10</f>
        <v/>
      </c>
      <c r="T700" s="332">
        <f>AVERAGE(S700:S701)</f>
        <v/>
      </c>
    </row>
    <row r="701" ht="15.75" customHeight="1" s="412">
      <c r="A701" s="333" t="n">
        <v>4696</v>
      </c>
      <c r="B701" s="334" t="n">
        <v>80</v>
      </c>
      <c r="C701" s="344" t="inlineStr">
        <is>
          <t>T175</t>
        </is>
      </c>
      <c r="D701" s="344" t="n"/>
      <c r="E701" s="344" t="n"/>
      <c r="F701" s="344" t="n"/>
      <c r="G701" s="344" t="n">
        <v>17</v>
      </c>
      <c r="H701" s="345" t="n">
        <v>43619</v>
      </c>
      <c r="I701" s="344" t="n">
        <v>5245</v>
      </c>
      <c r="J701" s="344" t="n">
        <v>7556</v>
      </c>
      <c r="K701" s="344" t="n">
        <v>6979</v>
      </c>
      <c r="L701" s="344" t="n"/>
      <c r="M701" s="346">
        <f>+(((J701-I701)-(K701-I701))/(K701-I701))*100</f>
        <v/>
      </c>
      <c r="N701" s="363" t="n"/>
      <c r="O701" s="350" t="n"/>
      <c r="P701" s="350" t="n"/>
      <c r="Q701" s="341" t="n"/>
      <c r="R701" s="341" t="n"/>
      <c r="S701" s="331">
        <f>+(((K701-I701)/1000)*1000)/10</f>
        <v/>
      </c>
      <c r="T701" s="332" t="n"/>
    </row>
    <row r="702" ht="15.75" customHeight="1" s="412">
      <c r="A702" s="333" t="n">
        <v>5313</v>
      </c>
      <c r="B702" s="334" t="n">
        <v>51</v>
      </c>
      <c r="C702" s="344" t="inlineStr">
        <is>
          <t>T175</t>
        </is>
      </c>
      <c r="D702" s="344" t="n"/>
      <c r="E702" s="344" t="n"/>
      <c r="F702" s="344" t="n"/>
      <c r="G702" s="344" t="n">
        <v>19</v>
      </c>
      <c r="H702" s="345" t="n">
        <v>43637</v>
      </c>
      <c r="I702" s="344" t="n">
        <v>5234</v>
      </c>
      <c r="J702" s="344" t="n">
        <v>6638</v>
      </c>
      <c r="K702" s="344" t="n">
        <v>6368</v>
      </c>
      <c r="L702" s="344" t="inlineStr">
        <is>
          <t>9</t>
        </is>
      </c>
      <c r="M702" s="346">
        <f>+(((J702-I702)-(K702-I702))/(K702-I702))*100</f>
        <v/>
      </c>
      <c r="N702" s="363" t="n"/>
      <c r="O702" s="348">
        <f>AVERAGE(M702:M703)</f>
        <v/>
      </c>
      <c r="P702" s="348">
        <f>_xlfn.STDEV.S(M702,M703)</f>
        <v/>
      </c>
      <c r="Q702" s="341" t="n"/>
      <c r="R702" s="341" t="n"/>
      <c r="S702" s="331">
        <f>+(((K702-I702)/1000)*1000)/10</f>
        <v/>
      </c>
      <c r="T702" s="332">
        <f>AVERAGE(S702:S703)</f>
        <v/>
      </c>
    </row>
    <row r="703" ht="15.75" customHeight="1" s="412">
      <c r="A703" s="333" t="n">
        <v>5314</v>
      </c>
      <c r="B703" s="334" t="n">
        <v>52</v>
      </c>
      <c r="C703" s="344" t="inlineStr">
        <is>
          <t>T175</t>
        </is>
      </c>
      <c r="D703" s="344" t="n"/>
      <c r="E703" s="344" t="n"/>
      <c r="F703" s="344" t="n"/>
      <c r="G703" s="344" t="n">
        <v>19</v>
      </c>
      <c r="H703" s="345" t="n">
        <v>43637</v>
      </c>
      <c r="I703" s="344" t="n">
        <v>5234</v>
      </c>
      <c r="J703" s="344" t="n">
        <v>6798</v>
      </c>
      <c r="K703" s="344" t="n">
        <v>6457</v>
      </c>
      <c r="L703" s="344" t="n"/>
      <c r="M703" s="346">
        <f>+(((J703-I703)-(K703-I703))/(K703-I703))*100</f>
        <v/>
      </c>
      <c r="N703" s="363" t="n"/>
      <c r="O703" s="350" t="n"/>
      <c r="P703" s="350" t="n"/>
      <c r="Q703" s="341" t="n"/>
      <c r="R703" s="341" t="n"/>
      <c r="S703" s="331">
        <f>+(((K703-I703)/1000)*1000)/10</f>
        <v/>
      </c>
      <c r="T703" s="332" t="n"/>
    </row>
    <row r="704" ht="15.75" customHeight="1" s="412">
      <c r="A704" s="333" t="n">
        <v>5897</v>
      </c>
      <c r="B704" s="334" t="n">
        <v>72</v>
      </c>
      <c r="C704" s="344" t="inlineStr">
        <is>
          <t>T175</t>
        </is>
      </c>
      <c r="D704" s="344" t="n"/>
      <c r="E704" s="344" t="n"/>
      <c r="F704" s="344" t="n"/>
      <c r="G704" s="344" t="n">
        <v>22</v>
      </c>
      <c r="H704" s="345" t="n">
        <v>43685</v>
      </c>
      <c r="I704" s="344" t="n">
        <v>5223</v>
      </c>
      <c r="J704" s="344" t="n">
        <v>6861</v>
      </c>
      <c r="K704" s="344" t="n">
        <v>6640</v>
      </c>
      <c r="L704" s="344" t="n">
        <v>12</v>
      </c>
      <c r="M704" s="346">
        <f>+(((J704-I704)-(K704-I704))/(K704-I704))*100</f>
        <v/>
      </c>
      <c r="N704" s="363" t="n"/>
      <c r="O704" s="348">
        <f>AVERAGE(M704:M705)</f>
        <v/>
      </c>
      <c r="P704" s="348">
        <f>_xlfn.STDEV.S(M704,M705)</f>
        <v/>
      </c>
      <c r="Q704" s="341" t="n"/>
      <c r="R704" s="341" t="n"/>
      <c r="S704" s="331">
        <f>+(((K704-I704)/1000)*1000)/10</f>
        <v/>
      </c>
      <c r="T704" s="332">
        <f>AVERAGE(S704:S705)</f>
        <v/>
      </c>
    </row>
    <row r="705" ht="15.75" customHeight="1" s="412">
      <c r="A705" s="333" t="n">
        <v>5898</v>
      </c>
      <c r="B705" s="334" t="n">
        <v>72</v>
      </c>
      <c r="C705" s="344" t="inlineStr">
        <is>
          <t>T175</t>
        </is>
      </c>
      <c r="D705" s="344" t="n"/>
      <c r="E705" s="344" t="n"/>
      <c r="F705" s="344" t="n"/>
      <c r="G705" s="344" t="n">
        <v>22</v>
      </c>
      <c r="H705" s="345" t="n">
        <v>43685</v>
      </c>
      <c r="I705" s="344" t="n">
        <v>5223</v>
      </c>
      <c r="J705" s="344" t="n">
        <v>6891</v>
      </c>
      <c r="K705" s="344" t="n">
        <v>6654</v>
      </c>
      <c r="L705" s="344" t="n"/>
      <c r="M705" s="346">
        <f>+(((J705-I705)-(K705-I705))/(K705-I705))*100</f>
        <v/>
      </c>
      <c r="N705" s="363" t="n"/>
      <c r="O705" s="350" t="n"/>
      <c r="P705" s="350" t="n"/>
      <c r="Q705" s="341" t="n"/>
      <c r="R705" s="341" t="n"/>
      <c r="S705" s="331">
        <f>+(((K705-I705)/1000)*1000)/10</f>
        <v/>
      </c>
      <c r="T705" s="332" t="n"/>
    </row>
    <row r="706" ht="15.75" customHeight="1" s="412">
      <c r="A706" s="333" t="n">
        <v>2937</v>
      </c>
      <c r="B706" s="334" t="n">
        <v>21</v>
      </c>
      <c r="C706" s="344" t="inlineStr">
        <is>
          <t>T176</t>
        </is>
      </c>
      <c r="D706" s="344" t="n"/>
      <c r="E706" s="344" t="n"/>
      <c r="F706" s="344" t="n"/>
      <c r="G706" s="344" t="n">
        <v>11</v>
      </c>
      <c r="H706" s="345" t="n">
        <v>43571</v>
      </c>
      <c r="I706" s="361" t="n">
        <v>5224</v>
      </c>
      <c r="J706" s="344" t="n">
        <v>8495</v>
      </c>
      <c r="K706" s="344" t="n">
        <v>7228</v>
      </c>
      <c r="L706" s="344" t="n">
        <v>2</v>
      </c>
      <c r="M706" s="346">
        <f>+(((J706-I706)-(K706-I706))/(K706-I706))*100</f>
        <v/>
      </c>
      <c r="N706" s="363" t="n">
        <v>0.5</v>
      </c>
      <c r="O706" s="348">
        <f>AVERAGE(M706:M707)</f>
        <v/>
      </c>
      <c r="P706" s="348">
        <f>_xlfn.STDEV.S(M706,M707)</f>
        <v/>
      </c>
      <c r="Q706" s="341" t="n">
        <v>2</v>
      </c>
      <c r="R706" s="341" t="n"/>
      <c r="S706" s="331">
        <f>+(((K706-I706)/1000)*1000)/10</f>
        <v/>
      </c>
      <c r="T706" s="332">
        <f>AVERAGE(S706:S707)</f>
        <v/>
      </c>
    </row>
    <row r="707" ht="15.75" customHeight="1" s="412">
      <c r="A707" s="333" t="n">
        <v>2938</v>
      </c>
      <c r="B707" s="334" t="n">
        <v>22</v>
      </c>
      <c r="C707" s="344" t="inlineStr">
        <is>
          <t>T176</t>
        </is>
      </c>
      <c r="D707" s="344" t="n"/>
      <c r="E707" s="344" t="n"/>
      <c r="F707" s="344" t="n"/>
      <c r="G707" s="344" t="n">
        <v>11</v>
      </c>
      <c r="H707" s="345" t="n">
        <v>43571</v>
      </c>
      <c r="I707" s="361" t="n">
        <v>5276</v>
      </c>
      <c r="J707" s="344" t="n">
        <v>8424</v>
      </c>
      <c r="K707" s="344" t="n">
        <v>7202</v>
      </c>
      <c r="L707" s="344" t="n"/>
      <c r="M707" s="346">
        <f>+(((J707-I707)-(K707-I707))/(K707-I707))*100</f>
        <v/>
      </c>
      <c r="N707" s="363" t="n"/>
      <c r="O707" s="350" t="n"/>
      <c r="P707" s="350" t="n"/>
      <c r="Q707" s="341" t="n"/>
      <c r="R707" s="341" t="n"/>
      <c r="S707" s="331">
        <f>+(((K707-I707)/1000)*1000)/10</f>
        <v/>
      </c>
      <c r="T707" s="332" t="n"/>
    </row>
    <row r="708" ht="15.75" customHeight="1" s="412">
      <c r="A708" s="333" t="n">
        <v>3693</v>
      </c>
      <c r="B708" s="334" t="n">
        <v>115</v>
      </c>
      <c r="C708" s="344" t="inlineStr">
        <is>
          <t>T176</t>
        </is>
      </c>
      <c r="D708" s="344" t="n"/>
      <c r="E708" s="344" t="n"/>
      <c r="F708" s="344" t="n"/>
      <c r="G708" s="344" t="n">
        <v>14</v>
      </c>
      <c r="H708" s="345" t="n">
        <v>43591</v>
      </c>
      <c r="I708" s="344" t="n">
        <v>5260</v>
      </c>
      <c r="J708" s="361" t="n">
        <v>7299</v>
      </c>
      <c r="K708" s="344" t="n">
        <v>6900</v>
      </c>
      <c r="L708" s="344" t="n"/>
      <c r="M708" s="346">
        <f>+(((J708-I708)-(K708-I708))/(K708-I708))*100</f>
        <v/>
      </c>
      <c r="N708" s="363" t="inlineStr">
        <is>
          <t>MF</t>
        </is>
      </c>
      <c r="O708" s="348">
        <f>AVERAGE(M708:M709)</f>
        <v/>
      </c>
      <c r="P708" s="348">
        <f>_xlfn.STDEV.S(M708,M709)</f>
        <v/>
      </c>
      <c r="Q708" s="341" t="n"/>
      <c r="R708" s="341" t="n"/>
      <c r="S708" s="331">
        <f>+(((K708-I708)/1000)*1000)/10</f>
        <v/>
      </c>
      <c r="T708" s="332">
        <f>AVERAGE(S708:S709)</f>
        <v/>
      </c>
    </row>
    <row r="709" ht="15.75" customHeight="1" s="412">
      <c r="A709" s="333" t="n">
        <v>3694</v>
      </c>
      <c r="B709" s="334" t="n">
        <v>116</v>
      </c>
      <c r="C709" s="344" t="inlineStr">
        <is>
          <t>T176</t>
        </is>
      </c>
      <c r="D709" s="344" t="n"/>
      <c r="E709" s="344" t="n"/>
      <c r="F709" s="344" t="n"/>
      <c r="G709" s="344" t="n">
        <v>14</v>
      </c>
      <c r="H709" s="345" t="n">
        <v>43591</v>
      </c>
      <c r="I709" s="344" t="n">
        <v>5263</v>
      </c>
      <c r="J709" s="361" t="n">
        <v>7182</v>
      </c>
      <c r="K709" s="344" t="n">
        <v>6805</v>
      </c>
      <c r="L709" s="344" t="n"/>
      <c r="M709" s="346">
        <f>+(((J709-I709)-(K709-I709))/(K709-I709))*100</f>
        <v/>
      </c>
      <c r="N709" s="363" t="n"/>
      <c r="O709" s="350" t="n"/>
      <c r="P709" s="350" t="n"/>
      <c r="Q709" s="341" t="n"/>
      <c r="R709" s="341" t="n"/>
      <c r="S709" s="331">
        <f>+(((K709-I709)/1000)*1000)/10</f>
        <v/>
      </c>
      <c r="T709" s="332" t="n"/>
    </row>
    <row r="710" ht="15.75" customHeight="1" s="412">
      <c r="A710" s="333" t="n">
        <v>4359</v>
      </c>
      <c r="B710" s="334" t="n">
        <v>65</v>
      </c>
      <c r="C710" s="344" t="inlineStr">
        <is>
          <t>T176</t>
        </is>
      </c>
      <c r="D710" s="344" t="n"/>
      <c r="E710" s="344" t="n"/>
      <c r="F710" s="344" t="n"/>
      <c r="G710" s="344" t="n">
        <v>16</v>
      </c>
      <c r="H710" s="345" t="n">
        <v>43607</v>
      </c>
      <c r="I710" s="344" t="n">
        <v>5215</v>
      </c>
      <c r="J710" s="344" t="n">
        <v>8841</v>
      </c>
      <c r="K710" s="344" t="n">
        <v>8032</v>
      </c>
      <c r="L710" s="344" t="n">
        <v>2</v>
      </c>
      <c r="M710" s="346">
        <f>+(((J710-I710)-(K710-I710))/(K710-I710))*100</f>
        <v/>
      </c>
      <c r="N710" s="363" t="n"/>
      <c r="O710" s="348">
        <f>AVERAGE(M710:M711)</f>
        <v/>
      </c>
      <c r="P710" s="348">
        <f>_xlfn.STDEV.S(M710,M711)</f>
        <v/>
      </c>
      <c r="Q710" s="341" t="n"/>
      <c r="R710" s="341" t="n"/>
      <c r="S710" s="331">
        <f>+(((K710-I710)/1000)*1000)/10</f>
        <v/>
      </c>
      <c r="T710" s="332">
        <f>AVERAGE(S710:S711)</f>
        <v/>
      </c>
    </row>
    <row r="711" ht="15.75" customHeight="1" s="412">
      <c r="A711" s="333" t="n">
        <v>4360</v>
      </c>
      <c r="B711" s="334" t="n">
        <v>66</v>
      </c>
      <c r="C711" s="344" t="inlineStr">
        <is>
          <t>T176</t>
        </is>
      </c>
      <c r="D711" s="344" t="n"/>
      <c r="E711" s="344" t="n"/>
      <c r="F711" s="344" t="n"/>
      <c r="G711" s="344" t="n">
        <v>16</v>
      </c>
      <c r="H711" s="345" t="n">
        <v>43607</v>
      </c>
      <c r="I711" s="344" t="n">
        <v>5279</v>
      </c>
      <c r="J711" s="344" t="n">
        <v>9091</v>
      </c>
      <c r="K711" s="344" t="n">
        <v>8227</v>
      </c>
      <c r="L711" s="344" t="n"/>
      <c r="M711" s="346">
        <f>+(((J711-I711)-(K711-I711))/(K711-I711))*100</f>
        <v/>
      </c>
      <c r="N711" s="363" t="n"/>
      <c r="O711" s="350" t="n"/>
      <c r="P711" s="350" t="n"/>
      <c r="Q711" s="341" t="n"/>
      <c r="R711" s="341" t="n"/>
      <c r="S711" s="331">
        <f>+(((K711-I711)/1000)*1000)/10</f>
        <v/>
      </c>
      <c r="T711" s="332" t="n"/>
    </row>
    <row r="712" ht="15.75" customHeight="1" s="412">
      <c r="A712" s="333" t="n">
        <v>5005</v>
      </c>
      <c r="B712" s="334" t="n">
        <v>65</v>
      </c>
      <c r="C712" s="344" t="inlineStr">
        <is>
          <t>T176</t>
        </is>
      </c>
      <c r="D712" s="344" t="n"/>
      <c r="E712" s="344" t="n"/>
      <c r="F712" s="344" t="n"/>
      <c r="G712" s="344" t="n">
        <v>18</v>
      </c>
      <c r="H712" s="345" t="n">
        <v>43626</v>
      </c>
      <c r="I712" s="344" t="n">
        <v>5215</v>
      </c>
      <c r="J712" s="344" t="n">
        <v>8128</v>
      </c>
      <c r="K712" s="344" t="n">
        <v>7560</v>
      </c>
      <c r="L712" s="344" t="n">
        <v>8</v>
      </c>
      <c r="M712" s="346">
        <f>+(((J712-I712)-(K712-I712))/(K712-I712))*100</f>
        <v/>
      </c>
      <c r="N712" s="363" t="n"/>
      <c r="O712" s="348">
        <f>AVERAGE(M712:M713)</f>
        <v/>
      </c>
      <c r="P712" s="348">
        <f>_xlfn.STDEV.S(M712,M713)</f>
        <v/>
      </c>
      <c r="Q712" s="341" t="n"/>
      <c r="R712" s="341" t="n"/>
      <c r="S712" s="331">
        <f>+(((K712-I712)/1000)*1000)/10</f>
        <v/>
      </c>
      <c r="T712" s="332">
        <f>AVERAGE(S712:S713)</f>
        <v/>
      </c>
    </row>
    <row r="713" ht="15.75" customHeight="1" s="412">
      <c r="A713" s="333" t="n">
        <v>5006</v>
      </c>
      <c r="B713" s="334" t="n">
        <v>66</v>
      </c>
      <c r="C713" s="344" t="inlineStr">
        <is>
          <t>T176</t>
        </is>
      </c>
      <c r="D713" s="344" t="n"/>
      <c r="E713" s="344" t="n"/>
      <c r="F713" s="344" t="n"/>
      <c r="G713" s="344" t="n">
        <v>18</v>
      </c>
      <c r="H713" s="345" t="n">
        <v>43626</v>
      </c>
      <c r="I713" s="344" t="n">
        <v>5279</v>
      </c>
      <c r="J713" s="344" t="n">
        <v>8251</v>
      </c>
      <c r="K713" s="344" t="n">
        <v>7666</v>
      </c>
      <c r="L713" s="344" t="n"/>
      <c r="M713" s="346">
        <f>+(((J713-I713)-(K713-I713))/(K713-I713))*100</f>
        <v/>
      </c>
      <c r="N713" s="363" t="n"/>
      <c r="O713" s="350" t="n"/>
      <c r="P713" s="350" t="n"/>
      <c r="Q713" s="341" t="n"/>
      <c r="R713" s="341" t="n"/>
      <c r="S713" s="331">
        <f>+(((K713-I713)/1000)*1000)/10</f>
        <v/>
      </c>
      <c r="T713" s="332" t="n"/>
    </row>
    <row r="714" ht="15.75" customHeight="1" s="412">
      <c r="A714" s="333" t="n">
        <v>5585</v>
      </c>
      <c r="B714" s="334" t="n">
        <v>29</v>
      </c>
      <c r="C714" s="344" t="inlineStr">
        <is>
          <t>T176</t>
        </is>
      </c>
      <c r="D714" s="344" t="n"/>
      <c r="E714" s="344" t="n"/>
      <c r="F714" s="344" t="n"/>
      <c r="G714" s="344" t="n">
        <v>21</v>
      </c>
      <c r="H714" s="345" t="n">
        <v>43657</v>
      </c>
      <c r="I714" s="344" t="n">
        <v>5292</v>
      </c>
      <c r="J714" s="344" t="n">
        <v>8461</v>
      </c>
      <c r="K714" s="344" t="n">
        <v>7915</v>
      </c>
      <c r="L714" s="344" t="n">
        <v>8</v>
      </c>
      <c r="M714" s="346">
        <f>+(((J714-I714)-(K714-I714))/(K714-I714))*100</f>
        <v/>
      </c>
      <c r="N714" s="363" t="n"/>
      <c r="O714" s="348">
        <f>AVERAGE(M714:M715)</f>
        <v/>
      </c>
      <c r="P714" s="348">
        <f>_xlfn.STDEV.S(M714,M715)</f>
        <v/>
      </c>
      <c r="Q714" s="341" t="n"/>
      <c r="R714" s="341" t="n"/>
      <c r="S714" s="331">
        <f>+(((K714-I714)/1000)*1000)/10</f>
        <v/>
      </c>
      <c r="T714" s="332">
        <f>AVERAGE(S714:S715)</f>
        <v/>
      </c>
    </row>
    <row r="715" ht="15.75" customHeight="1" s="412">
      <c r="A715" s="333" t="n">
        <v>5586</v>
      </c>
      <c r="B715" s="334" t="n">
        <v>30</v>
      </c>
      <c r="C715" s="344" t="inlineStr">
        <is>
          <t>T176</t>
        </is>
      </c>
      <c r="D715" s="344" t="n"/>
      <c r="E715" s="344" t="n"/>
      <c r="F715" s="344" t="n"/>
      <c r="G715" s="344" t="n">
        <v>21</v>
      </c>
      <c r="H715" s="345" t="n">
        <v>43657</v>
      </c>
      <c r="I715" s="344" t="n">
        <v>5244</v>
      </c>
      <c r="J715" s="344" t="n">
        <v>8266</v>
      </c>
      <c r="K715" s="344" t="n">
        <v>7764</v>
      </c>
      <c r="L715" s="344" t="n"/>
      <c r="M715" s="346">
        <f>+(((J715-I715)-(K715-I715))/(K715-I715))*100</f>
        <v/>
      </c>
      <c r="N715" s="363" t="n"/>
      <c r="O715" s="350" t="n"/>
      <c r="P715" s="350" t="n"/>
      <c r="Q715" s="341" t="n"/>
      <c r="R715" s="341" t="n"/>
      <c r="S715" s="331">
        <f>+(((K715-I715)/1000)*1000)/10</f>
        <v/>
      </c>
      <c r="T715" s="332" t="n"/>
    </row>
    <row r="716" ht="15.75" customHeight="1" s="412">
      <c r="A716" s="333" t="n">
        <v>5899</v>
      </c>
      <c r="B716" s="334" t="n">
        <v>73</v>
      </c>
      <c r="C716" s="344" t="inlineStr">
        <is>
          <t>T176</t>
        </is>
      </c>
      <c r="D716" s="344" t="n"/>
      <c r="E716" s="344" t="n"/>
      <c r="F716" s="344" t="n"/>
      <c r="G716" s="344" t="n">
        <v>22</v>
      </c>
      <c r="H716" s="345" t="n">
        <v>43685</v>
      </c>
      <c r="I716" s="344" t="n">
        <v>5203</v>
      </c>
      <c r="J716" s="344" t="n">
        <v>7170</v>
      </c>
      <c r="K716" s="344" t="n">
        <v>6881</v>
      </c>
      <c r="L716" s="344" t="n">
        <v>4</v>
      </c>
      <c r="M716" s="346">
        <f>+(((J716-I716)-(K716-I716))/(K716-I716))*100</f>
        <v/>
      </c>
      <c r="N716" s="363" t="n"/>
      <c r="O716" s="348">
        <f>AVERAGE(M716:M717)</f>
        <v/>
      </c>
      <c r="P716" s="348">
        <f>_xlfn.STDEV.S(M716,M717)</f>
        <v/>
      </c>
      <c r="Q716" s="341" t="n"/>
      <c r="R716" s="341" t="n"/>
      <c r="S716" s="331">
        <f>+(((K716-I716)/1000)*1000)/10</f>
        <v/>
      </c>
      <c r="T716" s="332">
        <f>AVERAGE(S716:S717)</f>
        <v/>
      </c>
    </row>
    <row r="717" ht="15.75" customHeight="1" s="412">
      <c r="A717" s="333" t="n">
        <v>5900</v>
      </c>
      <c r="B717" s="334" t="n">
        <v>73</v>
      </c>
      <c r="C717" s="344" t="inlineStr">
        <is>
          <t>T176</t>
        </is>
      </c>
      <c r="D717" s="344" t="n"/>
      <c r="E717" s="344" t="n"/>
      <c r="F717" s="344" t="n"/>
      <c r="G717" s="344" t="n">
        <v>22</v>
      </c>
      <c r="H717" s="345" t="n">
        <v>43685</v>
      </c>
      <c r="I717" s="344" t="n">
        <v>5203</v>
      </c>
      <c r="J717" s="344" t="n">
        <v>7497</v>
      </c>
      <c r="K717" s="344" t="n">
        <v>7170</v>
      </c>
      <c r="L717" s="344" t="n"/>
      <c r="M717" s="346">
        <f>+(((J717-I717)-(K717-I717))/(K717-I717))*100</f>
        <v/>
      </c>
      <c r="N717" s="363" t="n"/>
      <c r="O717" s="350" t="n"/>
      <c r="P717" s="350" t="n"/>
      <c r="Q717" s="341" t="n"/>
      <c r="R717" s="341" t="n"/>
      <c r="S717" s="331">
        <f>+(((K717-I717)/1000)*1000)/10</f>
        <v/>
      </c>
      <c r="T717" s="332" t="n"/>
    </row>
    <row r="718" ht="15.75" customHeight="1" s="412">
      <c r="A718" s="333" t="n">
        <v>2939</v>
      </c>
      <c r="B718" s="334" t="n">
        <v>23</v>
      </c>
      <c r="C718" s="371" t="inlineStr">
        <is>
          <t>T177</t>
        </is>
      </c>
      <c r="D718" s="371" t="n"/>
      <c r="E718" s="371" t="n"/>
      <c r="F718" s="371" t="n"/>
      <c r="G718" s="371" t="n">
        <v>11</v>
      </c>
      <c r="H718" s="372" t="n">
        <v>43571</v>
      </c>
      <c r="I718" s="373" t="n">
        <v>5261</v>
      </c>
      <c r="J718" s="371" t="n">
        <v>7483</v>
      </c>
      <c r="K718" s="371" t="n">
        <v>6955</v>
      </c>
      <c r="L718" s="371" t="n">
        <v>2</v>
      </c>
      <c r="M718" s="374">
        <f>+(((J718-I718)-(K718-I718))/(K718-I718))*100</f>
        <v/>
      </c>
      <c r="N718" s="375" t="inlineStr">
        <is>
          <t>MF</t>
        </is>
      </c>
      <c r="O718" s="376">
        <f>AVERAGE(M718:M719)</f>
        <v/>
      </c>
      <c r="P718" s="376">
        <f>_xlfn.STDEV.S(M718,M719)</f>
        <v/>
      </c>
      <c r="Q718" s="341" t="n">
        <v>2</v>
      </c>
      <c r="R718" s="341" t="n"/>
      <c r="S718" s="331">
        <f>+(((K718-I718)/1000)*1000)/10</f>
        <v/>
      </c>
      <c r="T718" s="332">
        <f>AVERAGE(S718:S719)</f>
        <v/>
      </c>
    </row>
    <row r="719" ht="15.75" customHeight="1" s="412">
      <c r="A719" s="333" t="n">
        <v>2940</v>
      </c>
      <c r="B719" s="334" t="n">
        <v>24</v>
      </c>
      <c r="C719" s="371" t="inlineStr">
        <is>
          <t>T177</t>
        </is>
      </c>
      <c r="D719" s="371" t="n"/>
      <c r="E719" s="371" t="n"/>
      <c r="F719" s="371" t="n"/>
      <c r="G719" s="371" t="n">
        <v>11</v>
      </c>
      <c r="H719" s="372" t="n">
        <v>43571</v>
      </c>
      <c r="I719" s="373" t="n">
        <v>5196</v>
      </c>
      <c r="J719" s="371" t="n">
        <v>7332</v>
      </c>
      <c r="K719" s="371" t="n">
        <v>6823</v>
      </c>
      <c r="L719" s="371" t="n"/>
      <c r="M719" s="374">
        <f>+(((J719-I719)-(K719-I719))/(K719-I719))*100</f>
        <v/>
      </c>
      <c r="N719" s="375" t="n"/>
      <c r="O719" s="377" t="n"/>
      <c r="P719" s="377" t="n"/>
      <c r="Q719" s="341" t="n"/>
      <c r="R719" s="341" t="n"/>
      <c r="S719" s="331">
        <f>+(((K719-I719)/1000)*1000)/10</f>
        <v/>
      </c>
      <c r="T719" s="332" t="n"/>
    </row>
    <row r="720" ht="15.75" customHeight="1" s="412">
      <c r="A720" s="333" t="n">
        <v>3695</v>
      </c>
      <c r="B720" s="334" t="n">
        <v>117</v>
      </c>
      <c r="C720" s="371" t="inlineStr">
        <is>
          <t>T177</t>
        </is>
      </c>
      <c r="D720" s="371" t="n"/>
      <c r="E720" s="371" t="n"/>
      <c r="F720" s="371" t="n"/>
      <c r="G720" s="371" t="n">
        <v>14</v>
      </c>
      <c r="H720" s="372" t="n">
        <v>43591</v>
      </c>
      <c r="I720" s="371" t="n">
        <v>5221</v>
      </c>
      <c r="J720" s="373" t="n">
        <v>7313</v>
      </c>
      <c r="K720" s="371" t="n">
        <v>6918</v>
      </c>
      <c r="L720" s="371" t="n"/>
      <c r="M720" s="374">
        <f>+(((J720-I720)-(K720-I720))/(K720-I720))*100</f>
        <v/>
      </c>
      <c r="N720" s="375" t="inlineStr">
        <is>
          <t>MF</t>
        </is>
      </c>
      <c r="O720" s="376">
        <f>AVERAGE(M720:M721)</f>
        <v/>
      </c>
      <c r="P720" s="376">
        <f>_xlfn.STDEV.S(M720,M721)</f>
        <v/>
      </c>
      <c r="Q720" s="341" t="n"/>
      <c r="R720" s="341" t="n"/>
      <c r="S720" s="331">
        <f>+(((K720-I720)/1000)*1000)/10</f>
        <v/>
      </c>
      <c r="T720" s="332">
        <f>AVERAGE(S720:S721)</f>
        <v/>
      </c>
    </row>
    <row r="721" ht="15.75" customHeight="1" s="412">
      <c r="A721" s="333" t="n">
        <v>3696</v>
      </c>
      <c r="B721" s="334" t="n">
        <v>118</v>
      </c>
      <c r="C721" s="371" t="inlineStr">
        <is>
          <t>T177</t>
        </is>
      </c>
      <c r="D721" s="371" t="n"/>
      <c r="E721" s="371" t="n"/>
      <c r="F721" s="371" t="n"/>
      <c r="G721" s="371" t="n">
        <v>14</v>
      </c>
      <c r="H721" s="372" t="n">
        <v>43591</v>
      </c>
      <c r="I721" s="371" t="n">
        <v>5249</v>
      </c>
      <c r="J721" s="373" t="n">
        <v>7340</v>
      </c>
      <c r="K721" s="371" t="n">
        <v>6931</v>
      </c>
      <c r="L721" s="371" t="n"/>
      <c r="M721" s="374">
        <f>+(((J721-I721)-(K721-I721))/(K721-I721))*100</f>
        <v/>
      </c>
      <c r="N721" s="375" t="n"/>
      <c r="O721" s="377" t="n"/>
      <c r="P721" s="377" t="n"/>
      <c r="Q721" s="341" t="n"/>
      <c r="R721" s="341" t="n"/>
      <c r="S721" s="331">
        <f>+(((K721-I721)/1000)*1000)/10</f>
        <v/>
      </c>
      <c r="T721" s="332" t="n"/>
    </row>
    <row r="722" ht="15.75" customHeight="1" s="412">
      <c r="A722" s="333" t="n">
        <v>4361</v>
      </c>
      <c r="B722" s="334" t="n">
        <v>67</v>
      </c>
      <c r="C722" s="371" t="inlineStr">
        <is>
          <t>T177</t>
        </is>
      </c>
      <c r="D722" s="371" t="n"/>
      <c r="E722" s="371" t="n"/>
      <c r="F722" s="371" t="n"/>
      <c r="G722" s="371" t="n">
        <v>16</v>
      </c>
      <c r="H722" s="372" t="n">
        <v>43607</v>
      </c>
      <c r="I722" s="371" t="n">
        <v>5217</v>
      </c>
      <c r="J722" s="371" t="n">
        <v>6896</v>
      </c>
      <c r="K722" s="371" t="n">
        <v>6613</v>
      </c>
      <c r="L722" s="371" t="n">
        <v>2</v>
      </c>
      <c r="M722" s="374">
        <f>+(((J722-I722)-(K722-I722))/(K722-I722))*100</f>
        <v/>
      </c>
      <c r="N722" s="375" t="n"/>
      <c r="O722" s="376">
        <f>AVERAGE(M722:M723)</f>
        <v/>
      </c>
      <c r="P722" s="376">
        <f>_xlfn.STDEV.S(M722,M723)</f>
        <v/>
      </c>
      <c r="Q722" s="341" t="n"/>
      <c r="R722" s="341" t="n"/>
      <c r="S722" s="331">
        <f>+(((K722-I722)/1000)*1000)/10</f>
        <v/>
      </c>
      <c r="T722" s="332">
        <f>AVERAGE(S722:S723)</f>
        <v/>
      </c>
    </row>
    <row r="723" ht="15.75" customHeight="1" s="412">
      <c r="A723" s="333" t="n">
        <v>4362</v>
      </c>
      <c r="B723" s="334" t="n">
        <v>68</v>
      </c>
      <c r="C723" s="371" t="inlineStr">
        <is>
          <t>T177</t>
        </is>
      </c>
      <c r="D723" s="371" t="n"/>
      <c r="E723" s="371" t="n"/>
      <c r="F723" s="371" t="n"/>
      <c r="G723" s="371" t="n">
        <v>16</v>
      </c>
      <c r="H723" s="372" t="n">
        <v>43607</v>
      </c>
      <c r="I723" s="371" t="n">
        <v>5288</v>
      </c>
      <c r="J723" s="371" t="n">
        <v>6943</v>
      </c>
      <c r="K723" s="371" t="n">
        <v>6664</v>
      </c>
      <c r="L723" s="371" t="n"/>
      <c r="M723" s="374">
        <f>+(((J723-I723)-(K723-I723))/(K723-I723))*100</f>
        <v/>
      </c>
      <c r="N723" s="375" t="n"/>
      <c r="O723" s="377" t="n"/>
      <c r="P723" s="377" t="n"/>
      <c r="Q723" s="341" t="n"/>
      <c r="R723" s="341" t="n"/>
      <c r="S723" s="331">
        <f>+(((K723-I723)/1000)*1000)/10</f>
        <v/>
      </c>
      <c r="T723" s="332" t="n"/>
    </row>
    <row r="724" ht="15.75" customHeight="1" s="412">
      <c r="A724" s="333" t="n">
        <v>5007</v>
      </c>
      <c r="B724" s="334" t="n">
        <v>67</v>
      </c>
      <c r="C724" s="371" t="inlineStr">
        <is>
          <t>T177</t>
        </is>
      </c>
      <c r="D724" s="371" t="n"/>
      <c r="E724" s="371" t="n"/>
      <c r="F724" s="371" t="n"/>
      <c r="G724" s="371" t="n">
        <v>18</v>
      </c>
      <c r="H724" s="372" t="n">
        <v>43626</v>
      </c>
      <c r="I724" s="371" t="n">
        <v>5217</v>
      </c>
      <c r="J724" s="371" t="n">
        <v>7527</v>
      </c>
      <c r="K724" s="371" t="n">
        <v>7143</v>
      </c>
      <c r="L724" s="371" t="n">
        <v>8</v>
      </c>
      <c r="M724" s="374">
        <f>+(((J724-I724)-(K724-I724))/(K724-I724))*100</f>
        <v/>
      </c>
      <c r="N724" s="375" t="n"/>
      <c r="O724" s="376">
        <f>AVERAGE(M724:M725)</f>
        <v/>
      </c>
      <c r="P724" s="376">
        <f>_xlfn.STDEV.S(M724,M725)</f>
        <v/>
      </c>
      <c r="Q724" s="341" t="n"/>
      <c r="R724" s="341" t="n"/>
      <c r="S724" s="331">
        <f>+(((K724-I724)/1000)*1000)/10</f>
        <v/>
      </c>
      <c r="T724" s="332">
        <f>AVERAGE(S724:S725)</f>
        <v/>
      </c>
    </row>
    <row r="725" ht="15.75" customHeight="1" s="412">
      <c r="A725" s="333" t="n">
        <v>5008</v>
      </c>
      <c r="B725" s="334" t="n">
        <v>68</v>
      </c>
      <c r="C725" s="371" t="inlineStr">
        <is>
          <t>T177</t>
        </is>
      </c>
      <c r="D725" s="371" t="n"/>
      <c r="E725" s="371" t="n"/>
      <c r="F725" s="371" t="n"/>
      <c r="G725" s="371" t="n">
        <v>18</v>
      </c>
      <c r="H725" s="372" t="n">
        <v>43626</v>
      </c>
      <c r="I725" s="371" t="n">
        <v>5288</v>
      </c>
      <c r="J725" s="371" t="n">
        <v>7523</v>
      </c>
      <c r="K725" s="371" t="n">
        <v>7151</v>
      </c>
      <c r="L725" s="371" t="n"/>
      <c r="M725" s="374">
        <f>+(((J725-I725)-(K725-I725))/(K725-I725))*100</f>
        <v/>
      </c>
      <c r="N725" s="375" t="n"/>
      <c r="O725" s="377" t="n"/>
      <c r="P725" s="377" t="n"/>
      <c r="Q725" s="341" t="n"/>
      <c r="R725" s="341" t="n"/>
      <c r="S725" s="331">
        <f>+(((K725-I725)/1000)*1000)/10</f>
        <v/>
      </c>
      <c r="T725" s="332" t="n"/>
    </row>
    <row r="726" ht="15.75" customHeight="1" s="412">
      <c r="A726" s="333" t="n">
        <v>5587</v>
      </c>
      <c r="B726" s="334" t="n">
        <v>31</v>
      </c>
      <c r="C726" s="378" t="inlineStr">
        <is>
          <t>T177</t>
        </is>
      </c>
      <c r="D726" s="378" t="n"/>
      <c r="E726" s="378" t="n"/>
      <c r="F726" s="378" t="n"/>
      <c r="G726" s="378" t="n">
        <v>21</v>
      </c>
      <c r="H726" s="379" t="n">
        <v>43657</v>
      </c>
      <c r="I726" s="378" t="n">
        <v>5227</v>
      </c>
      <c r="J726" s="378" t="n">
        <v>7705</v>
      </c>
      <c r="K726" s="378" t="n">
        <v>7321</v>
      </c>
      <c r="L726" s="378" t="n">
        <v>8</v>
      </c>
      <c r="M726" s="374">
        <f>+(((J726-I726)-(K726-I726))/(K726-I726))*100</f>
        <v/>
      </c>
      <c r="N726" s="375" t="n"/>
      <c r="O726" s="376">
        <f>AVERAGE(M726:M727)</f>
        <v/>
      </c>
      <c r="P726" s="376">
        <f>_xlfn.STDEV.S(M726,M727)</f>
        <v/>
      </c>
      <c r="Q726" s="341" t="n"/>
      <c r="R726" s="341" t="n"/>
      <c r="S726" s="331">
        <f>+(((K726-I726)/1000)*1000)/10</f>
        <v/>
      </c>
      <c r="T726" s="332">
        <f>AVERAGE(S726:S727)</f>
        <v/>
      </c>
    </row>
    <row r="727" ht="15.75" customHeight="1" s="412">
      <c r="A727" s="333" t="n">
        <v>5588</v>
      </c>
      <c r="B727" s="334" t="n">
        <v>32</v>
      </c>
      <c r="C727" s="378" t="inlineStr">
        <is>
          <t>T177</t>
        </is>
      </c>
      <c r="D727" s="378" t="n"/>
      <c r="E727" s="378" t="n"/>
      <c r="F727" s="378" t="n"/>
      <c r="G727" s="378" t="n">
        <v>21</v>
      </c>
      <c r="H727" s="379" t="n">
        <v>43657</v>
      </c>
      <c r="I727" s="378" t="n">
        <v>5214</v>
      </c>
      <c r="J727" s="378" t="n">
        <v>7580</v>
      </c>
      <c r="K727" s="378" t="n">
        <v>7201</v>
      </c>
      <c r="L727" s="378" t="n"/>
      <c r="M727" s="374">
        <f>+(((J727-I727)-(K727-I727))/(K727-I727))*100</f>
        <v/>
      </c>
      <c r="N727" s="375" t="n"/>
      <c r="O727" s="377" t="n"/>
      <c r="P727" s="377" t="n"/>
      <c r="Q727" s="341" t="n"/>
      <c r="R727" s="341" t="n"/>
      <c r="S727" s="331">
        <f>+(((K727-I727)/1000)*1000)/10</f>
        <v/>
      </c>
      <c r="T727" s="332" t="n"/>
    </row>
    <row r="728" ht="15.75" customHeight="1" s="412">
      <c r="A728" s="333" t="n">
        <v>5901</v>
      </c>
      <c r="B728" s="334" t="n">
        <v>74</v>
      </c>
      <c r="C728" s="378" t="inlineStr">
        <is>
          <t>T177</t>
        </is>
      </c>
      <c r="D728" s="378" t="n"/>
      <c r="E728" s="378" t="n"/>
      <c r="F728" s="378" t="n"/>
      <c r="G728" s="378" t="n">
        <v>22</v>
      </c>
      <c r="H728" s="379" t="n">
        <v>43685</v>
      </c>
      <c r="I728" s="378" t="n">
        <v>5309</v>
      </c>
      <c r="J728" s="378" t="n">
        <v>7494</v>
      </c>
      <c r="K728" s="378" t="n">
        <v>7184</v>
      </c>
      <c r="L728" s="378" t="n">
        <v>5</v>
      </c>
      <c r="M728" s="374">
        <f>+(((J728-I728)-(K728-I728))/(K728-I728))*100</f>
        <v/>
      </c>
      <c r="N728" s="375" t="n"/>
      <c r="O728" s="376">
        <f>AVERAGE(M728:M729)</f>
        <v/>
      </c>
      <c r="P728" s="376">
        <f>_xlfn.STDEV.S(M728,M729)</f>
        <v/>
      </c>
      <c r="Q728" s="341" t="n"/>
      <c r="R728" s="341" t="n"/>
      <c r="S728" s="331">
        <f>+(((K728-I728)/1000)*1000)/10</f>
        <v/>
      </c>
      <c r="T728" s="332">
        <f>AVERAGE(S728:S729)</f>
        <v/>
      </c>
    </row>
    <row r="729" ht="15.75" customHeight="1" s="412">
      <c r="A729" s="333" t="n">
        <v>5902</v>
      </c>
      <c r="B729" s="334" t="n">
        <v>74</v>
      </c>
      <c r="C729" s="378" t="inlineStr">
        <is>
          <t>T177</t>
        </is>
      </c>
      <c r="D729" s="378" t="n"/>
      <c r="E729" s="378" t="n"/>
      <c r="F729" s="378" t="n"/>
      <c r="G729" s="378" t="n">
        <v>22</v>
      </c>
      <c r="H729" s="379" t="n">
        <v>43685</v>
      </c>
      <c r="I729" s="378" t="n">
        <v>5309</v>
      </c>
      <c r="J729" s="378" t="n">
        <v>7527</v>
      </c>
      <c r="K729" s="378" t="n">
        <v>7215</v>
      </c>
      <c r="L729" s="378" t="n"/>
      <c r="M729" s="374">
        <f>+(((J729-I729)-(K729-I729))/(K729-I729))*100</f>
        <v/>
      </c>
      <c r="N729" s="375" t="n"/>
      <c r="O729" s="377" t="n"/>
      <c r="P729" s="377" t="n"/>
      <c r="Q729" s="341" t="n"/>
      <c r="R729" s="341" t="n"/>
      <c r="S729" s="331">
        <f>+(((K729-I729)/1000)*1000)/10</f>
        <v/>
      </c>
      <c r="T729" s="332" t="n"/>
    </row>
    <row r="730" ht="15.75" customHeight="1" s="412">
      <c r="A730" s="333" t="n">
        <v>3327</v>
      </c>
      <c r="B730" s="334" t="n">
        <v>83</v>
      </c>
      <c r="C730" s="371" t="inlineStr">
        <is>
          <t>T178</t>
        </is>
      </c>
      <c r="D730" s="371" t="n"/>
      <c r="E730" s="371" t="n"/>
      <c r="F730" s="371" t="n"/>
      <c r="G730" s="371" t="n">
        <v>13</v>
      </c>
      <c r="H730" s="372" t="n">
        <v>43587</v>
      </c>
      <c r="I730" s="371" t="n">
        <v>5294</v>
      </c>
      <c r="J730" s="371" t="n">
        <v>9292</v>
      </c>
      <c r="K730" s="371" t="n">
        <v>7884</v>
      </c>
      <c r="L730" s="371" t="n">
        <v>1</v>
      </c>
      <c r="M730" s="374">
        <f>+(((J730-I730)-(K730-I730))/(K730-I730))*100</f>
        <v/>
      </c>
      <c r="N730" s="375" t="inlineStr">
        <is>
          <t>1/4</t>
        </is>
      </c>
      <c r="O730" s="376">
        <f>AVERAGE(M730:M731)</f>
        <v/>
      </c>
      <c r="P730" s="376">
        <f>_xlfn.STDEV.S(M730,M731)</f>
        <v/>
      </c>
      <c r="Q730" s="341" t="n">
        <v>2</v>
      </c>
      <c r="R730" s="341" t="n"/>
      <c r="S730" s="331">
        <f>+(((K730-I730)/1000)*1000)/10</f>
        <v/>
      </c>
      <c r="T730" s="332">
        <f>AVERAGE(S730:S731)</f>
        <v/>
      </c>
    </row>
    <row r="731" ht="15.75" customHeight="1" s="412">
      <c r="A731" s="333" t="n">
        <v>3328</v>
      </c>
      <c r="B731" s="334" t="n">
        <v>84</v>
      </c>
      <c r="C731" s="371" t="inlineStr">
        <is>
          <t>T178</t>
        </is>
      </c>
      <c r="D731" s="371" t="n"/>
      <c r="E731" s="371" t="n"/>
      <c r="F731" s="371" t="n"/>
      <c r="G731" s="371" t="n">
        <v>13</v>
      </c>
      <c r="H731" s="372" t="n">
        <v>43587</v>
      </c>
      <c r="I731" s="371" t="n">
        <v>5375</v>
      </c>
      <c r="J731" s="371" t="n">
        <v>9352</v>
      </c>
      <c r="K731" s="371" t="n">
        <v>7908</v>
      </c>
      <c r="L731" s="371" t="n"/>
      <c r="M731" s="374">
        <f>+(((J731-I731)-(K731-I731))/(K731-I731))*100</f>
        <v/>
      </c>
      <c r="N731" s="375" t="n"/>
      <c r="O731" s="377" t="n"/>
      <c r="P731" s="377" t="n"/>
      <c r="Q731" s="341" t="n"/>
      <c r="R731" s="341" t="n"/>
      <c r="S731" s="331">
        <f>+(((K731-I731)/1000)*1000)/10</f>
        <v/>
      </c>
      <c r="T731" s="332" t="n"/>
    </row>
    <row r="732" ht="15.75" customHeight="1" s="412">
      <c r="A732" s="333" t="n">
        <v>4051</v>
      </c>
      <c r="B732" s="334" t="n">
        <v>81</v>
      </c>
      <c r="C732" s="371" t="inlineStr">
        <is>
          <t>T178</t>
        </is>
      </c>
      <c r="D732" s="371" t="n"/>
      <c r="E732" s="371" t="n"/>
      <c r="F732" s="371" t="n"/>
      <c r="G732" s="371" t="n">
        <v>15</v>
      </c>
      <c r="H732" s="372" t="n">
        <v>43599</v>
      </c>
      <c r="I732" s="371" t="n">
        <v>5180</v>
      </c>
      <c r="J732" s="371" t="n">
        <v>9414</v>
      </c>
      <c r="K732" s="371" t="n">
        <v>8114</v>
      </c>
      <c r="L732" s="371" t="n"/>
      <c r="M732" s="374">
        <f>+(((J732-I732)-(K732-I732))/(K732-I732))*100</f>
        <v/>
      </c>
      <c r="N732" s="374" t="inlineStr">
        <is>
          <t>10/5</t>
        </is>
      </c>
      <c r="O732" s="376">
        <f>AVERAGE(M732:M733)</f>
        <v/>
      </c>
      <c r="P732" s="376">
        <f>_xlfn.STDEV.S(M732,M733)</f>
        <v/>
      </c>
      <c r="Q732" s="341" t="n"/>
      <c r="R732" s="341" t="n"/>
      <c r="S732" s="331">
        <f>+(((K732-I732)/1000)*1000)/10</f>
        <v/>
      </c>
      <c r="T732" s="332">
        <f>AVERAGE(S732:S733)</f>
        <v/>
      </c>
    </row>
    <row r="733" ht="15.75" customHeight="1" s="412">
      <c r="A733" s="333" t="n">
        <v>4052</v>
      </c>
      <c r="B733" s="334" t="n">
        <v>82</v>
      </c>
      <c r="C733" s="371" t="inlineStr">
        <is>
          <t>T178</t>
        </is>
      </c>
      <c r="D733" s="371" t="n"/>
      <c r="E733" s="371" t="n"/>
      <c r="F733" s="371" t="n"/>
      <c r="G733" s="371" t="n">
        <v>15</v>
      </c>
      <c r="H733" s="372" t="n">
        <v>43599</v>
      </c>
      <c r="I733" s="371" t="n">
        <v>5194</v>
      </c>
      <c r="J733" s="371" t="n">
        <v>9268</v>
      </c>
      <c r="K733" s="371" t="n">
        <v>8061</v>
      </c>
      <c r="L733" s="371" t="n"/>
      <c r="M733" s="374">
        <f>+(((J733-I733)-(K733-I733))/(K733-I733))*100</f>
        <v/>
      </c>
      <c r="N733" s="374" t="n"/>
      <c r="O733" s="377" t="n"/>
      <c r="P733" s="377" t="n"/>
      <c r="Q733" s="341" t="n"/>
      <c r="R733" s="341" t="n"/>
      <c r="S733" s="331">
        <f>+(((K733-I733)/1000)*1000)/10</f>
        <v/>
      </c>
      <c r="T733" s="332" t="n"/>
    </row>
    <row r="734" ht="15.75" customHeight="1" s="412">
      <c r="A734" s="333" t="n">
        <v>4697</v>
      </c>
      <c r="B734" s="334" t="n">
        <v>81</v>
      </c>
      <c r="C734" s="371" t="inlineStr">
        <is>
          <t>T178</t>
        </is>
      </c>
      <c r="D734" s="371" t="n"/>
      <c r="E734" s="371" t="n"/>
      <c r="F734" s="371" t="n"/>
      <c r="G734" s="371" t="n">
        <v>17</v>
      </c>
      <c r="H734" s="372" t="n">
        <v>43619</v>
      </c>
      <c r="I734" s="371" t="n">
        <v>5180</v>
      </c>
      <c r="J734" s="371" t="n">
        <v>8663</v>
      </c>
      <c r="K734" s="371" t="n">
        <v>7814</v>
      </c>
      <c r="L734" s="371" t="n"/>
      <c r="M734" s="374">
        <f>+(((J734-I734)-(K734-I734))/(K734-I734))*100</f>
        <v/>
      </c>
      <c r="N734" s="375" t="n"/>
      <c r="O734" s="376">
        <f>AVERAGE(M734:M735)</f>
        <v/>
      </c>
      <c r="P734" s="376">
        <f>_xlfn.STDEV.S(M734,M735)</f>
        <v/>
      </c>
      <c r="Q734" s="341" t="n"/>
      <c r="R734" s="341" t="n"/>
      <c r="S734" s="331">
        <f>+(((K734-I734)/1000)*1000)/10</f>
        <v/>
      </c>
      <c r="T734" s="332">
        <f>AVERAGE(S734:S735)</f>
        <v/>
      </c>
    </row>
    <row r="735" ht="15.75" customHeight="1" s="412">
      <c r="A735" s="333" t="n">
        <v>4698</v>
      </c>
      <c r="B735" s="334" t="n">
        <v>82</v>
      </c>
      <c r="C735" s="371" t="inlineStr">
        <is>
          <t>T178</t>
        </is>
      </c>
      <c r="D735" s="371" t="n"/>
      <c r="E735" s="371" t="n"/>
      <c r="F735" s="371" t="n"/>
      <c r="G735" s="371" t="n">
        <v>17</v>
      </c>
      <c r="H735" s="372" t="n">
        <v>43619</v>
      </c>
      <c r="I735" s="371" t="n">
        <v>5194</v>
      </c>
      <c r="J735" s="371" t="n">
        <v>7942</v>
      </c>
      <c r="K735" s="371" t="n">
        <v>7241</v>
      </c>
      <c r="L735" s="371" t="n"/>
      <c r="M735" s="374">
        <f>+(((J735-I735)-(K735-I735))/(K735-I735))*100</f>
        <v/>
      </c>
      <c r="N735" s="375" t="n"/>
      <c r="O735" s="377" t="n"/>
      <c r="P735" s="377" t="n"/>
      <c r="Q735" s="341" t="n"/>
      <c r="R735" s="341" t="n"/>
      <c r="S735" s="331">
        <f>+(((K735-I735)/1000)*1000)/10</f>
        <v/>
      </c>
      <c r="T735" s="332" t="n"/>
    </row>
    <row r="736" ht="15.75" customHeight="1" s="412">
      <c r="A736" s="333" t="n">
        <v>5903</v>
      </c>
      <c r="B736" s="334" t="n">
        <v>75</v>
      </c>
      <c r="C736" s="378" t="inlineStr">
        <is>
          <t>T178</t>
        </is>
      </c>
      <c r="D736" s="378" t="n"/>
      <c r="E736" s="378" t="n"/>
      <c r="F736" s="378" t="n"/>
      <c r="G736" s="378" t="n">
        <v>22</v>
      </c>
      <c r="H736" s="379" t="n">
        <v>43685</v>
      </c>
      <c r="I736" s="378" t="n">
        <v>5226</v>
      </c>
      <c r="J736" s="378" t="n">
        <v>8167</v>
      </c>
      <c r="K736" s="378" t="n">
        <v>7746</v>
      </c>
      <c r="L736" s="378" t="n">
        <v>5</v>
      </c>
      <c r="M736" s="374">
        <f>+(((J736-I736)-(K736-I736))/(K736-I736))*100</f>
        <v/>
      </c>
      <c r="N736" s="375" t="n"/>
      <c r="O736" s="376">
        <f>AVERAGE(M736:M737)</f>
        <v/>
      </c>
      <c r="P736" s="376">
        <f>_xlfn.STDEV.S(M736,M737)</f>
        <v/>
      </c>
      <c r="Q736" s="341" t="n"/>
      <c r="R736" s="341" t="n"/>
      <c r="S736" s="331">
        <f>+(((K736-I736)/1000)*1000)/10</f>
        <v/>
      </c>
      <c r="T736" s="332">
        <f>AVERAGE(S736:S737)</f>
        <v/>
      </c>
    </row>
    <row r="737" ht="15.75" customHeight="1" s="412">
      <c r="A737" s="333" t="n">
        <v>5904</v>
      </c>
      <c r="B737" s="334" t="n">
        <v>75</v>
      </c>
      <c r="C737" s="378" t="inlineStr">
        <is>
          <t>T178</t>
        </is>
      </c>
      <c r="D737" s="378" t="n"/>
      <c r="E737" s="378" t="n"/>
      <c r="F737" s="378" t="n"/>
      <c r="G737" s="378" t="n">
        <v>22</v>
      </c>
      <c r="H737" s="379" t="n">
        <v>43685</v>
      </c>
      <c r="I737" s="378" t="n">
        <v>5226</v>
      </c>
      <c r="J737" s="378" t="n">
        <v>8254</v>
      </c>
      <c r="K737" s="378" t="n">
        <v>7816</v>
      </c>
      <c r="L737" s="378" t="n"/>
      <c r="M737" s="374">
        <f>+(((J737-I737)-(K737-I737))/(K737-I737))*100</f>
        <v/>
      </c>
      <c r="N737" s="375" t="n"/>
      <c r="O737" s="377" t="n"/>
      <c r="P737" s="377" t="n"/>
      <c r="Q737" s="341" t="n"/>
      <c r="R737" s="341" t="n"/>
      <c r="S737" s="331">
        <f>+(((K737-I737)/1000)*1000)/10</f>
        <v/>
      </c>
      <c r="T737" s="332" t="n"/>
    </row>
    <row r="738" ht="15.75" customHeight="1" s="412">
      <c r="A738" s="333" t="n">
        <v>3329</v>
      </c>
      <c r="B738" s="334" t="n">
        <v>85</v>
      </c>
      <c r="C738" s="380" t="inlineStr">
        <is>
          <t>T179</t>
        </is>
      </c>
      <c r="D738" s="380" t="n"/>
      <c r="E738" s="380" t="n"/>
      <c r="F738" s="380" t="n"/>
      <c r="G738" s="380" t="n">
        <v>13</v>
      </c>
      <c r="H738" s="381" t="n">
        <v>43587</v>
      </c>
      <c r="I738" s="380" t="n">
        <v>5253</v>
      </c>
      <c r="J738" s="380" t="n">
        <v>8391</v>
      </c>
      <c r="K738" s="380" t="n">
        <v>7612</v>
      </c>
      <c r="L738" s="380" t="n">
        <v>1</v>
      </c>
      <c r="M738" s="382">
        <f>+(((J738-I738)-(K738-I738))/(K738-I738))*100</f>
        <v/>
      </c>
      <c r="N738" s="383" t="inlineStr">
        <is>
          <t>3/4</t>
        </is>
      </c>
      <c r="O738" s="384">
        <f>AVERAGE(M738:M739)</f>
        <v/>
      </c>
      <c r="P738" s="384">
        <f>_xlfn.STDEV.S(M738,M739)</f>
        <v/>
      </c>
      <c r="Q738" s="341" t="n">
        <v>1</v>
      </c>
      <c r="R738" s="341" t="n"/>
      <c r="S738" s="331">
        <f>+(((K738-I738)/1000)*1000)/10</f>
        <v/>
      </c>
      <c r="T738" s="332">
        <f>AVERAGE(S738:S739)</f>
        <v/>
      </c>
    </row>
    <row r="739" ht="15.75" customHeight="1" s="412">
      <c r="A739" s="333" t="n">
        <v>3330</v>
      </c>
      <c r="B739" s="334" t="n">
        <v>86</v>
      </c>
      <c r="C739" s="380" t="inlineStr">
        <is>
          <t>T179</t>
        </is>
      </c>
      <c r="D739" s="380" t="n"/>
      <c r="E739" s="380" t="n"/>
      <c r="F739" s="380" t="n"/>
      <c r="G739" s="380" t="n">
        <v>13</v>
      </c>
      <c r="H739" s="381" t="n">
        <v>43587</v>
      </c>
      <c r="I739" s="380" t="n">
        <v>5281</v>
      </c>
      <c r="J739" s="380" t="n">
        <v>8275</v>
      </c>
      <c r="K739" s="380" t="n">
        <v>7561</v>
      </c>
      <c r="L739" s="380" t="n"/>
      <c r="M739" s="382">
        <f>+(((J739-I739)-(K739-I739))/(K739-I739))*100</f>
        <v/>
      </c>
      <c r="N739" s="383" t="n"/>
      <c r="O739" s="385" t="n"/>
      <c r="P739" s="385" t="n"/>
      <c r="Q739" s="341" t="n"/>
      <c r="R739" s="341" t="n"/>
      <c r="S739" s="331">
        <f>+(((K739-I739)/1000)*1000)/10</f>
        <v/>
      </c>
      <c r="T739" s="332" t="n"/>
    </row>
    <row r="740" ht="15.75" customHeight="1" s="412">
      <c r="A740" s="333" t="n">
        <v>4053</v>
      </c>
      <c r="B740" s="334" t="n">
        <v>83</v>
      </c>
      <c r="C740" s="380" t="inlineStr">
        <is>
          <t>T179</t>
        </is>
      </c>
      <c r="D740" s="380" t="n"/>
      <c r="E740" s="380" t="n"/>
      <c r="F740" s="380" t="n"/>
      <c r="G740" s="380" t="n">
        <v>15</v>
      </c>
      <c r="H740" s="381" t="n">
        <v>43599</v>
      </c>
      <c r="I740" s="380" t="n">
        <v>5294</v>
      </c>
      <c r="J740" s="380" t="n">
        <v>8215</v>
      </c>
      <c r="K740" s="380" t="n">
        <v>7546</v>
      </c>
      <c r="L740" s="380" t="n"/>
      <c r="M740" s="382">
        <f>+(((J740-I740)-(K740-I740))/(K740-I740))*100</f>
        <v/>
      </c>
      <c r="N740" s="382" t="inlineStr">
        <is>
          <t>MF*</t>
        </is>
      </c>
      <c r="O740" s="384">
        <f>AVERAGE(M740:M741)</f>
        <v/>
      </c>
      <c r="P740" s="384">
        <f>_xlfn.STDEV.S(M740,M741)</f>
        <v/>
      </c>
      <c r="Q740" s="341" t="n"/>
      <c r="R740" s="341" t="n"/>
      <c r="S740" s="331">
        <f>+(((K740-I740)/1000)*1000)/10</f>
        <v/>
      </c>
      <c r="T740" s="332">
        <f>AVERAGE(S740:S741)</f>
        <v/>
      </c>
    </row>
    <row r="741" ht="15.75" customHeight="1" s="412">
      <c r="A741" s="333" t="n">
        <v>4054</v>
      </c>
      <c r="B741" s="334" t="n">
        <v>84</v>
      </c>
      <c r="C741" s="380" t="inlineStr">
        <is>
          <t>T179</t>
        </is>
      </c>
      <c r="D741" s="380" t="n"/>
      <c r="E741" s="380" t="n"/>
      <c r="F741" s="380" t="n"/>
      <c r="G741" s="380" t="n">
        <v>15</v>
      </c>
      <c r="H741" s="381" t="n">
        <v>43599</v>
      </c>
      <c r="I741" s="380" t="n">
        <v>5375</v>
      </c>
      <c r="J741" s="380" t="n">
        <v>8422</v>
      </c>
      <c r="K741" s="380" t="n">
        <v>7722</v>
      </c>
      <c r="L741" s="380" t="n"/>
      <c r="M741" s="382">
        <f>+(((J741-I741)-(K741-I741))/(K741-I741))*100</f>
        <v/>
      </c>
      <c r="N741" s="382" t="n"/>
      <c r="O741" s="385" t="n"/>
      <c r="P741" s="385" t="n"/>
      <c r="Q741" s="341" t="n"/>
      <c r="R741" s="341" t="n"/>
      <c r="S741" s="331">
        <f>+(((K741-I741)/1000)*1000)/10</f>
        <v/>
      </c>
      <c r="T741" s="332" t="n"/>
    </row>
    <row r="742" ht="15.75" customHeight="1" s="412">
      <c r="A742" s="333" t="n">
        <v>4699</v>
      </c>
      <c r="B742" s="334" t="n">
        <v>83</v>
      </c>
      <c r="C742" s="380" t="inlineStr">
        <is>
          <t>T179</t>
        </is>
      </c>
      <c r="D742" s="380" t="n"/>
      <c r="E742" s="380" t="n"/>
      <c r="F742" s="380" t="n"/>
      <c r="G742" s="380" t="n">
        <v>17</v>
      </c>
      <c r="H742" s="381" t="n">
        <v>43619</v>
      </c>
      <c r="I742" s="380" t="n">
        <v>5294</v>
      </c>
      <c r="J742" s="380" t="n">
        <v>7775</v>
      </c>
      <c r="K742" s="380" t="n">
        <v>7286</v>
      </c>
      <c r="L742" s="380" t="n"/>
      <c r="M742" s="382">
        <f>+(((J742-I742)-(K742-I742))/(K742-I742))*100</f>
        <v/>
      </c>
      <c r="N742" s="383" t="n"/>
      <c r="O742" s="384">
        <f>AVERAGE(M742:M743)</f>
        <v/>
      </c>
      <c r="P742" s="384">
        <f>_xlfn.STDEV.S(M742,M743)</f>
        <v/>
      </c>
      <c r="Q742" s="341" t="n"/>
      <c r="R742" s="341" t="n"/>
      <c r="S742" s="331">
        <f>+(((K742-I742)/1000)*1000)/10</f>
        <v/>
      </c>
      <c r="T742" s="332">
        <f>AVERAGE(S742:S743)</f>
        <v/>
      </c>
    </row>
    <row r="743" ht="15.75" customHeight="1" s="412">
      <c r="A743" s="333" t="n">
        <v>4700</v>
      </c>
      <c r="B743" s="334" t="n">
        <v>84</v>
      </c>
      <c r="C743" s="380" t="inlineStr">
        <is>
          <t>T179</t>
        </is>
      </c>
      <c r="D743" s="380" t="n"/>
      <c r="E743" s="380" t="n"/>
      <c r="F743" s="380" t="n"/>
      <c r="G743" s="380" t="n">
        <v>17</v>
      </c>
      <c r="H743" s="381" t="n">
        <v>43619</v>
      </c>
      <c r="I743" s="380" t="n">
        <v>5375</v>
      </c>
      <c r="J743" s="380" t="n">
        <v>7741</v>
      </c>
      <c r="K743" s="380" t="n">
        <v>7292</v>
      </c>
      <c r="L743" s="380" t="n"/>
      <c r="M743" s="382">
        <f>+(((J743-I743)-(K743-I743))/(K743-I743))*100</f>
        <v/>
      </c>
      <c r="N743" s="383" t="n"/>
      <c r="O743" s="385" t="n"/>
      <c r="P743" s="385" t="n"/>
      <c r="Q743" s="341" t="n"/>
      <c r="R743" s="341" t="n"/>
      <c r="S743" s="331">
        <f>+(((K743-I743)/1000)*1000)/10</f>
        <v/>
      </c>
      <c r="T743" s="332" t="n"/>
    </row>
    <row r="744" ht="15.75" customHeight="1" s="412">
      <c r="A744" s="333" t="n">
        <v>5315</v>
      </c>
      <c r="B744" s="334" t="n">
        <v>53</v>
      </c>
      <c r="C744" s="378" t="inlineStr">
        <is>
          <t>T179</t>
        </is>
      </c>
      <c r="D744" s="378" t="n"/>
      <c r="E744" s="378" t="n"/>
      <c r="F744" s="378" t="n"/>
      <c r="G744" s="378" t="n">
        <v>19</v>
      </c>
      <c r="H744" s="379" t="n">
        <v>43637</v>
      </c>
      <c r="I744" s="378" t="n">
        <v>5232</v>
      </c>
      <c r="J744" s="378" t="n">
        <v>7962</v>
      </c>
      <c r="K744" s="378" t="n">
        <v>7428</v>
      </c>
      <c r="L744" s="378" t="inlineStr">
        <is>
          <t>9</t>
        </is>
      </c>
      <c r="M744" s="386">
        <f>+(((J744-I744)-(K744-I744))/(K744-I744))*100</f>
        <v/>
      </c>
      <c r="N744" s="387" t="n"/>
      <c r="O744" s="388">
        <f>AVERAGE(M744:M745)</f>
        <v/>
      </c>
      <c r="P744" s="388">
        <f>_xlfn.STDEV.S(M744,M745)</f>
        <v/>
      </c>
      <c r="Q744" s="341" t="n"/>
      <c r="R744" s="341" t="n"/>
      <c r="S744" s="331">
        <f>+(((K744-I744)/1000)*1000)/10</f>
        <v/>
      </c>
      <c r="T744" s="332">
        <f>AVERAGE(S744:S745)</f>
        <v/>
      </c>
    </row>
    <row r="745" ht="15.75" customHeight="1" s="412">
      <c r="A745" s="333" t="n">
        <v>5316</v>
      </c>
      <c r="B745" s="334" t="n">
        <v>54</v>
      </c>
      <c r="C745" s="378" t="inlineStr">
        <is>
          <t>T179</t>
        </is>
      </c>
      <c r="D745" s="378" t="n"/>
      <c r="E745" s="378" t="n"/>
      <c r="F745" s="378" t="n"/>
      <c r="G745" s="378" t="n">
        <v>19</v>
      </c>
      <c r="H745" s="379" t="n">
        <v>43637</v>
      </c>
      <c r="I745" s="378" t="n">
        <v>5271</v>
      </c>
      <c r="J745" s="378" t="n">
        <v>7960</v>
      </c>
      <c r="K745" s="378" t="n">
        <v>7447</v>
      </c>
      <c r="L745" s="378" t="n"/>
      <c r="M745" s="386">
        <f>+(((J745-I745)-(K745-I745))/(K745-I745))*100</f>
        <v/>
      </c>
      <c r="N745" s="387" t="n"/>
      <c r="O745" s="331" t="n"/>
      <c r="P745" s="331" t="n"/>
      <c r="Q745" s="341" t="n"/>
      <c r="R745" s="341" t="n"/>
      <c r="S745" s="331">
        <f>+(((K745-I745)/1000)*1000)/10</f>
        <v/>
      </c>
      <c r="T745" s="332" t="n"/>
    </row>
    <row r="746" ht="15.75" customHeight="1" s="412">
      <c r="A746" s="333" t="n">
        <v>5905</v>
      </c>
      <c r="B746" s="334" t="n">
        <v>76</v>
      </c>
      <c r="C746" s="378" t="inlineStr">
        <is>
          <t>T179</t>
        </is>
      </c>
      <c r="D746" s="378" t="n"/>
      <c r="E746" s="378" t="n"/>
      <c r="F746" s="378" t="n"/>
      <c r="G746" s="378" t="n">
        <v>22</v>
      </c>
      <c r="H746" s="379" t="n">
        <v>43685</v>
      </c>
      <c r="I746" s="378" t="n">
        <v>5239</v>
      </c>
      <c r="J746" s="378" t="n">
        <v>7942</v>
      </c>
      <c r="K746" s="378" t="n">
        <v>7566</v>
      </c>
      <c r="L746" s="378" t="n">
        <v>7</v>
      </c>
      <c r="M746" s="374">
        <f>+(((J746-I746)-(K746-I746))/(K746-I746))*100</f>
        <v/>
      </c>
      <c r="N746" s="375" t="n"/>
      <c r="O746" s="376">
        <f>AVERAGE(M746:M747)</f>
        <v/>
      </c>
      <c r="P746" s="376">
        <f>_xlfn.STDEV.S(M746,M747)</f>
        <v/>
      </c>
      <c r="Q746" s="341" t="n"/>
      <c r="R746" s="341" t="n"/>
      <c r="S746" s="331">
        <f>+(((K746-I746)/1000)*1000)/10</f>
        <v/>
      </c>
      <c r="T746" s="332">
        <f>AVERAGE(S746:S747)</f>
        <v/>
      </c>
    </row>
    <row r="747" ht="15.75" customHeight="1" s="412">
      <c r="A747" s="333" t="n">
        <v>5906</v>
      </c>
      <c r="B747" s="334" t="n">
        <v>76</v>
      </c>
      <c r="C747" s="378" t="inlineStr">
        <is>
          <t>T179</t>
        </is>
      </c>
      <c r="D747" s="378" t="n"/>
      <c r="E747" s="378" t="n"/>
      <c r="F747" s="378" t="n"/>
      <c r="G747" s="378" t="n">
        <v>22</v>
      </c>
      <c r="H747" s="379" t="n">
        <v>43685</v>
      </c>
      <c r="I747" s="378" t="n">
        <v>5239</v>
      </c>
      <c r="J747" s="378" t="n">
        <v>7684</v>
      </c>
      <c r="K747" s="378" t="n">
        <v>7337</v>
      </c>
      <c r="L747" s="378" t="n"/>
      <c r="M747" s="374">
        <f>+(((J747-I747)-(K747-I747))/(K747-I747))*100</f>
        <v/>
      </c>
      <c r="N747" s="375" t="n"/>
      <c r="O747" s="377" t="n"/>
      <c r="P747" s="377" t="n"/>
      <c r="Q747" s="341" t="n"/>
      <c r="R747" s="341" t="n"/>
      <c r="S747" s="331">
        <f>+(((K747-I747)/1000)*1000)/10</f>
        <v/>
      </c>
      <c r="T747" s="332" t="n"/>
    </row>
    <row r="748" ht="15.75" customHeight="1" s="412">
      <c r="A748" s="333" t="n">
        <v>3331</v>
      </c>
      <c r="B748" s="334" t="n">
        <v>87</v>
      </c>
      <c r="C748" s="380" t="inlineStr">
        <is>
          <t>T180</t>
        </is>
      </c>
      <c r="D748" s="380" t="n"/>
      <c r="E748" s="380" t="n"/>
      <c r="F748" s="380" t="n"/>
      <c r="G748" s="380" t="n">
        <v>13</v>
      </c>
      <c r="H748" s="381" t="n">
        <v>43587</v>
      </c>
      <c r="I748" s="380" t="n">
        <v>5250</v>
      </c>
      <c r="J748" s="380" t="n">
        <v>7976</v>
      </c>
      <c r="K748" s="380" t="n">
        <v>7267</v>
      </c>
      <c r="L748" s="380" t="n">
        <v>1</v>
      </c>
      <c r="M748" s="382">
        <f>+(((J748-I748)-(K748-I748))/(K748-I748))*100</f>
        <v/>
      </c>
      <c r="N748" s="383" t="inlineStr">
        <is>
          <t>MF</t>
        </is>
      </c>
      <c r="O748" s="384">
        <f>AVERAGE(M748:M749)</f>
        <v/>
      </c>
      <c r="P748" s="384">
        <f>_xlfn.STDEV.S(M748,M749)</f>
        <v/>
      </c>
      <c r="Q748" s="341" t="n">
        <v>1</v>
      </c>
      <c r="R748" s="341" t="n"/>
      <c r="S748" s="331">
        <f>+(((K748-I748)/1000)*1000)/10</f>
        <v/>
      </c>
      <c r="T748" s="332">
        <f>AVERAGE(S748:S749)</f>
        <v/>
      </c>
    </row>
    <row r="749" ht="15.75" customHeight="1" s="412">
      <c r="A749" s="333" t="n">
        <v>3332</v>
      </c>
      <c r="B749" s="334" t="n">
        <v>88</v>
      </c>
      <c r="C749" s="380" t="inlineStr">
        <is>
          <t>T180</t>
        </is>
      </c>
      <c r="D749" s="380" t="n"/>
      <c r="E749" s="380" t="n"/>
      <c r="F749" s="380" t="n"/>
      <c r="G749" s="380" t="n">
        <v>13</v>
      </c>
      <c r="H749" s="381" t="n">
        <v>43587</v>
      </c>
      <c r="I749" s="380" t="n">
        <v>5241</v>
      </c>
      <c r="J749" s="380" t="n">
        <v>7769</v>
      </c>
      <c r="K749" s="380" t="n">
        <v>7090</v>
      </c>
      <c r="L749" s="380" t="n"/>
      <c r="M749" s="382">
        <f>+(((J749-I749)-(K749-I749))/(K749-I749))*100</f>
        <v/>
      </c>
      <c r="N749" s="383" t="n"/>
      <c r="O749" s="385" t="n"/>
      <c r="P749" s="385" t="n"/>
      <c r="Q749" s="341" t="n"/>
      <c r="R749" s="341" t="n"/>
      <c r="S749" s="331">
        <f>+(((K749-I749)/1000)*1000)/10</f>
        <v/>
      </c>
      <c r="T749" s="332" t="n"/>
    </row>
    <row r="750" ht="15.75" customHeight="1" s="412">
      <c r="A750" s="333" t="n">
        <v>4055</v>
      </c>
      <c r="B750" s="334" t="n">
        <v>85</v>
      </c>
      <c r="C750" s="380" t="inlineStr">
        <is>
          <t>T180</t>
        </is>
      </c>
      <c r="D750" s="380" t="n"/>
      <c r="E750" s="380" t="n"/>
      <c r="F750" s="380" t="n"/>
      <c r="G750" s="380" t="n">
        <v>15</v>
      </c>
      <c r="H750" s="381" t="n">
        <v>43599</v>
      </c>
      <c r="I750" s="380" t="n">
        <v>5253</v>
      </c>
      <c r="J750" s="380" t="n">
        <v>7426</v>
      </c>
      <c r="K750" s="380" t="n">
        <v>6889</v>
      </c>
      <c r="L750" s="380" t="n"/>
      <c r="M750" s="382">
        <f>+(((J750-I750)-(K750-I750))/(K750-I750))*100</f>
        <v/>
      </c>
      <c r="N750" s="382" t="n"/>
      <c r="O750" s="384">
        <f>AVERAGE(M750:M751)</f>
        <v/>
      </c>
      <c r="P750" s="384">
        <f>_xlfn.STDEV.S(M750,M751)</f>
        <v/>
      </c>
      <c r="Q750" s="341" t="n"/>
      <c r="R750" s="341" t="n"/>
      <c r="S750" s="331">
        <f>+(((K750-I750)/1000)*1000)/10</f>
        <v/>
      </c>
      <c r="T750" s="332">
        <f>AVERAGE(S750:S751)</f>
        <v/>
      </c>
    </row>
    <row r="751" ht="15.75" customHeight="1" s="412">
      <c r="A751" s="333" t="n">
        <v>4056</v>
      </c>
      <c r="B751" s="334" t="n">
        <v>86</v>
      </c>
      <c r="C751" s="380" t="inlineStr">
        <is>
          <t>T180</t>
        </is>
      </c>
      <c r="D751" s="380" t="n"/>
      <c r="E751" s="380" t="n"/>
      <c r="F751" s="380" t="n"/>
      <c r="G751" s="380" t="n">
        <v>15</v>
      </c>
      <c r="H751" s="381" t="n">
        <v>43599</v>
      </c>
      <c r="I751" s="380" t="n">
        <v>5281</v>
      </c>
      <c r="J751" s="380" t="n">
        <v>7348</v>
      </c>
      <c r="K751" s="380" t="n">
        <v>6827</v>
      </c>
      <c r="L751" s="380" t="n"/>
      <c r="M751" s="382">
        <f>+(((J751-I751)-(K751-I751))/(K751-I751))*100</f>
        <v/>
      </c>
      <c r="N751" s="382" t="n"/>
      <c r="O751" s="385" t="n"/>
      <c r="P751" s="385" t="n"/>
      <c r="Q751" s="341" t="n"/>
      <c r="R751" s="341" t="n"/>
      <c r="S751" s="331">
        <f>+(((K751-I751)/1000)*1000)/10</f>
        <v/>
      </c>
      <c r="T751" s="332" t="n"/>
    </row>
    <row r="752" ht="15.75" customHeight="1" s="412">
      <c r="A752" s="333" t="n">
        <v>4701</v>
      </c>
      <c r="B752" s="334" t="n">
        <v>85</v>
      </c>
      <c r="C752" s="380" t="inlineStr">
        <is>
          <t>T180</t>
        </is>
      </c>
      <c r="D752" s="380" t="n"/>
      <c r="E752" s="380" t="n"/>
      <c r="F752" s="380" t="n"/>
      <c r="G752" s="380" t="n">
        <v>17</v>
      </c>
      <c r="H752" s="381" t="n">
        <v>43619</v>
      </c>
      <c r="I752" s="380" t="n">
        <v>5253</v>
      </c>
      <c r="J752" s="380" t="n">
        <v>7165</v>
      </c>
      <c r="K752" s="380" t="n">
        <v>6819</v>
      </c>
      <c r="L752" s="380" t="n"/>
      <c r="M752" s="382">
        <f>+(((J752-I752)-(K752-I752))/(K752-I752))*100</f>
        <v/>
      </c>
      <c r="N752" s="383" t="n"/>
      <c r="O752" s="384">
        <f>AVERAGE(M752:M753)</f>
        <v/>
      </c>
      <c r="P752" s="384">
        <f>_xlfn.STDEV.S(M752,M753)</f>
        <v/>
      </c>
      <c r="Q752" s="341" t="n"/>
      <c r="R752" s="341" t="n"/>
      <c r="S752" s="331">
        <f>+(((K752-I752)/1000)*1000)/10</f>
        <v/>
      </c>
      <c r="T752" s="332">
        <f>AVERAGE(S752:S753)</f>
        <v/>
      </c>
    </row>
    <row r="753" ht="15.75" customHeight="1" s="412">
      <c r="A753" s="333" t="n">
        <v>4702</v>
      </c>
      <c r="B753" s="334" t="n">
        <v>86</v>
      </c>
      <c r="C753" s="380" t="inlineStr">
        <is>
          <t>T180</t>
        </is>
      </c>
      <c r="D753" s="380" t="n"/>
      <c r="E753" s="380" t="n"/>
      <c r="F753" s="380" t="n"/>
      <c r="G753" s="380" t="n">
        <v>17</v>
      </c>
      <c r="H753" s="381" t="n">
        <v>43619</v>
      </c>
      <c r="I753" s="380" t="n">
        <v>5281</v>
      </c>
      <c r="J753" s="380" t="n">
        <v>7175</v>
      </c>
      <c r="K753" s="380" t="n">
        <v>6824</v>
      </c>
      <c r="L753" s="380" t="n"/>
      <c r="M753" s="382">
        <f>+(((J753-I753)-(K753-I753))/(K753-I753))*100</f>
        <v/>
      </c>
      <c r="N753" s="383" t="n"/>
      <c r="O753" s="385" t="n"/>
      <c r="P753" s="385" t="n"/>
      <c r="Q753" s="341" t="n"/>
      <c r="R753" s="341" t="n"/>
      <c r="S753" s="331">
        <f>+(((K753-I753)/1000)*1000)/10</f>
        <v/>
      </c>
      <c r="T753" s="332" t="n"/>
    </row>
    <row r="754" ht="15.75" customHeight="1" s="412">
      <c r="A754" s="333" t="n">
        <v>5317</v>
      </c>
      <c r="B754" s="334" t="n">
        <v>55</v>
      </c>
      <c r="C754" s="378" t="inlineStr">
        <is>
          <t>T180</t>
        </is>
      </c>
      <c r="D754" s="378" t="n"/>
      <c r="E754" s="378" t="n"/>
      <c r="F754" s="378" t="n"/>
      <c r="G754" s="378" t="n">
        <v>19</v>
      </c>
      <c r="H754" s="379" t="n">
        <v>43637</v>
      </c>
      <c r="I754" s="378" t="n">
        <v>5269</v>
      </c>
      <c r="J754" s="378" t="n">
        <v>7922</v>
      </c>
      <c r="K754" s="378" t="n">
        <v>7321</v>
      </c>
      <c r="L754" s="378" t="inlineStr">
        <is>
          <t>10</t>
        </is>
      </c>
      <c r="M754" s="386">
        <f>+(((J754-I754)-(K754-I754))/(K754-I754))*100</f>
        <v/>
      </c>
      <c r="N754" s="387" t="n"/>
      <c r="O754" s="388">
        <f>AVERAGE(M754:M755)</f>
        <v/>
      </c>
      <c r="P754" s="388" t="n"/>
      <c r="Q754" s="341" t="n"/>
      <c r="R754" s="341" t="n"/>
      <c r="S754" s="331">
        <f>+(((K754-I754)/1000)*1000)/10</f>
        <v/>
      </c>
      <c r="T754" s="332">
        <f>AVERAGE(S754:S755)</f>
        <v/>
      </c>
    </row>
    <row r="755" ht="15.75" customHeight="1" s="412">
      <c r="A755" s="333" t="n">
        <v>5318</v>
      </c>
      <c r="B755" s="334" t="n">
        <v>56</v>
      </c>
      <c r="C755" s="378" t="inlineStr">
        <is>
          <t>T180</t>
        </is>
      </c>
      <c r="D755" s="378" t="n"/>
      <c r="E755" s="378" t="n"/>
      <c r="F755" s="378" t="n"/>
      <c r="G755" s="378" t="n">
        <v>19</v>
      </c>
      <c r="H755" s="379" t="n">
        <v>43637</v>
      </c>
      <c r="I755" s="378" t="n">
        <v>5254</v>
      </c>
      <c r="J755" s="378" t="n">
        <v>8112</v>
      </c>
      <c r="K755" s="378" t="n"/>
      <c r="L755" s="378" t="n"/>
      <c r="M755" s="386" t="n"/>
      <c r="N755" s="387" t="n"/>
      <c r="O755" s="331" t="n"/>
      <c r="P755" s="331" t="n"/>
      <c r="Q755" s="341" t="n"/>
      <c r="R755" s="341" t="n"/>
      <c r="S755" s="331">
        <f>+(((K755-I755)/1000)*1000)/10</f>
        <v/>
      </c>
      <c r="T755" s="332" t="n"/>
    </row>
    <row r="756" ht="15.75" customHeight="1" s="412">
      <c r="A756" s="333" t="n">
        <v>5907</v>
      </c>
      <c r="B756" s="334" t="n">
        <v>77</v>
      </c>
      <c r="C756" s="378" t="inlineStr">
        <is>
          <t>T180</t>
        </is>
      </c>
      <c r="D756" s="378" t="n"/>
      <c r="E756" s="378" t="n"/>
      <c r="F756" s="378" t="n"/>
      <c r="G756" s="378" t="n">
        <v>22</v>
      </c>
      <c r="H756" s="379" t="n">
        <v>43685</v>
      </c>
      <c r="I756" s="378" t="n">
        <v>5212</v>
      </c>
      <c r="J756" s="378" t="n">
        <v>7023</v>
      </c>
      <c r="K756" s="378" t="n">
        <v>6773</v>
      </c>
      <c r="L756" s="378" t="n">
        <v>9</v>
      </c>
      <c r="M756" s="374">
        <f>+(((J756-I756)-(K756-I756))/(K756-I756))*100</f>
        <v/>
      </c>
      <c r="N756" s="375" t="n"/>
      <c r="O756" s="376">
        <f>AVERAGE(M756:M757)</f>
        <v/>
      </c>
      <c r="P756" s="376">
        <f>_xlfn.STDEV.S(M756,M757)</f>
        <v/>
      </c>
      <c r="Q756" s="341" t="n"/>
      <c r="R756" s="341" t="n"/>
      <c r="S756" s="331">
        <f>+(((K756-I756)/1000)*1000)/10</f>
        <v/>
      </c>
      <c r="T756" s="332">
        <f>AVERAGE(S756:S757)</f>
        <v/>
      </c>
    </row>
    <row r="757" ht="15.75" customHeight="1" s="412">
      <c r="A757" s="333" t="n">
        <v>5908</v>
      </c>
      <c r="B757" s="334" t="n">
        <v>77</v>
      </c>
      <c r="C757" s="378" t="inlineStr">
        <is>
          <t>T180</t>
        </is>
      </c>
      <c r="D757" s="378" t="n"/>
      <c r="E757" s="378" t="n"/>
      <c r="F757" s="378" t="n"/>
      <c r="G757" s="378" t="n">
        <v>22</v>
      </c>
      <c r="H757" s="379" t="n">
        <v>43685</v>
      </c>
      <c r="I757" s="378" t="n">
        <v>5212</v>
      </c>
      <c r="J757" s="378" t="n">
        <v>6985</v>
      </c>
      <c r="K757" s="378" t="n">
        <v>6727</v>
      </c>
      <c r="L757" s="378" t="n"/>
      <c r="M757" s="374">
        <f>+(((J757-I757)-(K757-I757))/(K757-I757))*100</f>
        <v/>
      </c>
      <c r="N757" s="375" t="n"/>
      <c r="O757" s="377" t="n"/>
      <c r="P757" s="377" t="n"/>
      <c r="Q757" s="341" t="n"/>
      <c r="R757" s="341" t="n"/>
      <c r="S757" s="331">
        <f>+(((K757-I757)/1000)*1000)/10</f>
        <v/>
      </c>
      <c r="T757" s="332" t="n"/>
    </row>
    <row r="758" ht="15.75" customHeight="1" s="412">
      <c r="A758" s="333" t="n">
        <v>3697</v>
      </c>
      <c r="B758" s="334" t="n">
        <v>119</v>
      </c>
      <c r="C758" s="371" t="inlineStr">
        <is>
          <t>T181</t>
        </is>
      </c>
      <c r="D758" s="371" t="n"/>
      <c r="E758" s="371" t="n"/>
      <c r="F758" s="371" t="n"/>
      <c r="G758" s="371" t="n">
        <v>14</v>
      </c>
      <c r="H758" s="372" t="n">
        <v>43591</v>
      </c>
      <c r="I758" s="371" t="n">
        <v>5212</v>
      </c>
      <c r="J758" s="373" t="n">
        <v>6811</v>
      </c>
      <c r="K758" s="371" t="n">
        <v>6372</v>
      </c>
      <c r="L758" s="371" t="n">
        <v>2</v>
      </c>
      <c r="M758" s="374">
        <f>+(((J758-I758)-(K758-I758))/(K758-I758))*100</f>
        <v/>
      </c>
      <c r="N758" s="375" t="inlineStr">
        <is>
          <t>30/4</t>
        </is>
      </c>
      <c r="O758" s="376">
        <f>AVERAGE(M758:M759)</f>
        <v/>
      </c>
      <c r="P758" s="376">
        <f>_xlfn.STDEV.S(M758,M759)</f>
        <v/>
      </c>
      <c r="Q758" s="341" t="n">
        <v>2</v>
      </c>
      <c r="R758" s="341" t="n"/>
      <c r="S758" s="331">
        <f>+(((K758-I758)/1000)*1000)/10</f>
        <v/>
      </c>
      <c r="T758" s="332">
        <f>AVERAGE(S758:S759)</f>
        <v/>
      </c>
    </row>
    <row r="759" ht="15.75" customHeight="1" s="412">
      <c r="A759" s="333" t="n">
        <v>3698</v>
      </c>
      <c r="B759" s="334" t="n">
        <v>120</v>
      </c>
      <c r="C759" s="371" t="inlineStr">
        <is>
          <t>T181</t>
        </is>
      </c>
      <c r="D759" s="371" t="n"/>
      <c r="E759" s="371" t="n"/>
      <c r="F759" s="371" t="n"/>
      <c r="G759" s="371" t="n">
        <v>14</v>
      </c>
      <c r="H759" s="372" t="n">
        <v>43591</v>
      </c>
      <c r="I759" s="371" t="n">
        <v>5196</v>
      </c>
      <c r="J759" s="373" t="n">
        <v>6748</v>
      </c>
      <c r="K759" s="371" t="n">
        <v>6307</v>
      </c>
      <c r="L759" s="371" t="n"/>
      <c r="M759" s="374">
        <f>+(((J759-I759)-(K759-I759))/(K759-I759))*100</f>
        <v/>
      </c>
      <c r="N759" s="375" t="n"/>
      <c r="O759" s="377" t="n"/>
      <c r="P759" s="377" t="n"/>
      <c r="Q759" s="341" t="n"/>
      <c r="R759" s="341" t="n"/>
      <c r="S759" s="331">
        <f>+(((K759-I759)/1000)*1000)/10</f>
        <v/>
      </c>
      <c r="T759" s="332" t="n"/>
    </row>
    <row r="760" ht="15.75" customHeight="1" s="412">
      <c r="A760" s="333" t="n">
        <v>4363</v>
      </c>
      <c r="B760" s="334" t="n">
        <v>69</v>
      </c>
      <c r="C760" s="371" t="inlineStr">
        <is>
          <t>T181</t>
        </is>
      </c>
      <c r="D760" s="371" t="n"/>
      <c r="E760" s="371" t="n"/>
      <c r="F760" s="371" t="n"/>
      <c r="G760" s="371" t="n">
        <v>16</v>
      </c>
      <c r="H760" s="372" t="n">
        <v>43607</v>
      </c>
      <c r="I760" s="371" t="n">
        <v>5248</v>
      </c>
      <c r="J760" s="371" t="n">
        <v>7075</v>
      </c>
      <c r="K760" s="371" t="n">
        <v>6634</v>
      </c>
      <c r="L760" s="371" t="n">
        <v>2</v>
      </c>
      <c r="M760" s="374">
        <f>+(((J760-I760)-(K760-I760))/(K760-I760))*100</f>
        <v/>
      </c>
      <c r="N760" s="375" t="n"/>
      <c r="O760" s="376">
        <f>AVERAGE(M760:M761)</f>
        <v/>
      </c>
      <c r="P760" s="376">
        <f>_xlfn.STDEV.S(M760,M761)</f>
        <v/>
      </c>
      <c r="Q760" s="341" t="n"/>
      <c r="R760" s="341" t="n"/>
      <c r="S760" s="331">
        <f>+(((K760-I760)/1000)*1000)/10</f>
        <v/>
      </c>
      <c r="T760" s="332">
        <f>AVERAGE(S760:S761)</f>
        <v/>
      </c>
    </row>
    <row r="761" ht="15.75" customHeight="1" s="412">
      <c r="A761" s="333" t="n">
        <v>4364</v>
      </c>
      <c r="B761" s="334" t="n">
        <v>70</v>
      </c>
      <c r="C761" s="371" t="inlineStr">
        <is>
          <t>T181</t>
        </is>
      </c>
      <c r="D761" s="371" t="n"/>
      <c r="E761" s="371" t="n"/>
      <c r="F761" s="371" t="n"/>
      <c r="G761" s="371" t="n">
        <v>16</v>
      </c>
      <c r="H761" s="372" t="n">
        <v>43607</v>
      </c>
      <c r="I761" s="371" t="n">
        <v>5266</v>
      </c>
      <c r="J761" s="371" t="n">
        <v>7133</v>
      </c>
      <c r="K761" s="371" t="n">
        <v>6687</v>
      </c>
      <c r="L761" s="371" t="n"/>
      <c r="M761" s="374">
        <f>+(((J761-I761)-(K761-I761))/(K761-I761))*100</f>
        <v/>
      </c>
      <c r="N761" s="375" t="n"/>
      <c r="O761" s="377" t="n"/>
      <c r="P761" s="377" t="n"/>
      <c r="Q761" s="341" t="n"/>
      <c r="R761" s="341" t="n"/>
      <c r="S761" s="331">
        <f>+(((K761-I761)/1000)*1000)/10</f>
        <v/>
      </c>
      <c r="T761" s="332" t="n"/>
    </row>
    <row r="762" ht="15.75" customHeight="1" s="412">
      <c r="A762" s="333" t="n">
        <v>5009</v>
      </c>
      <c r="B762" s="334" t="n">
        <v>69</v>
      </c>
      <c r="C762" s="371" t="inlineStr">
        <is>
          <t>T181</t>
        </is>
      </c>
      <c r="D762" s="371" t="n"/>
      <c r="E762" s="371" t="n"/>
      <c r="F762" s="371" t="n"/>
      <c r="G762" s="371" t="n">
        <v>18</v>
      </c>
      <c r="H762" s="372" t="n">
        <v>43626</v>
      </c>
      <c r="I762" s="371" t="n">
        <v>5248</v>
      </c>
      <c r="J762" s="371" t="n">
        <v>6265</v>
      </c>
      <c r="K762" s="371" t="n">
        <v>6080</v>
      </c>
      <c r="L762" s="371" t="n">
        <v>8</v>
      </c>
      <c r="M762" s="374">
        <f>+(((J762-I762)-(K762-I762))/(K762-I762))*100</f>
        <v/>
      </c>
      <c r="N762" s="375" t="n"/>
      <c r="O762" s="376">
        <f>AVERAGE(M762:M763)</f>
        <v/>
      </c>
      <c r="P762" s="376">
        <f>_xlfn.STDEV.S(M762,M763)</f>
        <v/>
      </c>
      <c r="Q762" s="341" t="n"/>
      <c r="R762" s="341" t="n"/>
      <c r="S762" s="331">
        <f>+(((K762-I762)/1000)*1000)/10</f>
        <v/>
      </c>
      <c r="T762" s="332">
        <f>AVERAGE(S762:S763)</f>
        <v/>
      </c>
    </row>
    <row r="763" ht="15.75" customHeight="1" s="412">
      <c r="A763" s="333" t="n">
        <v>5010</v>
      </c>
      <c r="B763" s="334" t="n">
        <v>70</v>
      </c>
      <c r="C763" s="371" t="inlineStr">
        <is>
          <t>T181</t>
        </is>
      </c>
      <c r="D763" s="371" t="n"/>
      <c r="E763" s="371" t="n"/>
      <c r="F763" s="371" t="n"/>
      <c r="G763" s="371" t="n">
        <v>18</v>
      </c>
      <c r="H763" s="372" t="n">
        <v>43626</v>
      </c>
      <c r="I763" s="371" t="n">
        <v>5266</v>
      </c>
      <c r="J763" s="371" t="n">
        <v>6417</v>
      </c>
      <c r="K763" s="371" t="n">
        <v>6211</v>
      </c>
      <c r="L763" s="371" t="n"/>
      <c r="M763" s="374">
        <f>+(((J763-I763)-(K763-I763))/(K763-I763))*100</f>
        <v/>
      </c>
      <c r="N763" s="375" t="n"/>
      <c r="O763" s="377" t="n"/>
      <c r="P763" s="377" t="n"/>
      <c r="Q763" s="341" t="n"/>
      <c r="R763" s="341" t="n"/>
      <c r="S763" s="331">
        <f>+(((K763-I763)/1000)*1000)/10</f>
        <v/>
      </c>
      <c r="T763" s="332" t="n"/>
    </row>
    <row r="764" ht="15.75" customHeight="1" s="412">
      <c r="A764" s="333" t="n">
        <v>5589</v>
      </c>
      <c r="B764" s="334" t="n">
        <v>33</v>
      </c>
      <c r="C764" s="378" t="inlineStr">
        <is>
          <t>T181</t>
        </is>
      </c>
      <c r="D764" s="378" t="n"/>
      <c r="E764" s="378" t="n"/>
      <c r="F764" s="378" t="n"/>
      <c r="G764" s="378" t="n">
        <v>21</v>
      </c>
      <c r="H764" s="379" t="n">
        <v>43657</v>
      </c>
      <c r="I764" s="378" t="n">
        <v>5203</v>
      </c>
      <c r="J764" s="378" t="n">
        <v>6833</v>
      </c>
      <c r="K764" s="378" t="n">
        <v>6550</v>
      </c>
      <c r="L764" s="378" t="n">
        <v>8</v>
      </c>
      <c r="M764" s="374">
        <f>+(((J764-I764)-(K764-I764))/(K764-I764))*100</f>
        <v/>
      </c>
      <c r="N764" s="375" t="n"/>
      <c r="O764" s="376">
        <f>AVERAGE(M764:M765)</f>
        <v/>
      </c>
      <c r="P764" s="376">
        <f>_xlfn.STDEV.S(M764,M765)</f>
        <v/>
      </c>
      <c r="Q764" s="341" t="n"/>
      <c r="R764" s="341" t="n"/>
      <c r="S764" s="331">
        <f>+(((K764-I764)/1000)*1000)/10</f>
        <v/>
      </c>
      <c r="T764" s="332">
        <f>AVERAGE(S764:S765)</f>
        <v/>
      </c>
    </row>
    <row r="765" ht="15.75" customHeight="1" s="412">
      <c r="A765" s="333" t="n">
        <v>5590</v>
      </c>
      <c r="B765" s="334" t="n">
        <v>34</v>
      </c>
      <c r="C765" s="378" t="inlineStr">
        <is>
          <t>T181</t>
        </is>
      </c>
      <c r="D765" s="378" t="n"/>
      <c r="E765" s="378" t="n"/>
      <c r="F765" s="378" t="n"/>
      <c r="G765" s="378" t="n">
        <v>21</v>
      </c>
      <c r="H765" s="379" t="n">
        <v>43657</v>
      </c>
      <c r="I765" s="378" t="n">
        <v>5191</v>
      </c>
      <c r="J765" s="378" t="n">
        <v>6702</v>
      </c>
      <c r="K765" s="378" t="n">
        <v>6441</v>
      </c>
      <c r="L765" s="378" t="n"/>
      <c r="M765" s="374">
        <f>+(((J765-I765)-(K765-I765))/(K765-I765))*100</f>
        <v/>
      </c>
      <c r="N765" s="375" t="n"/>
      <c r="O765" s="377" t="n"/>
      <c r="P765" s="377" t="n"/>
      <c r="Q765" s="341" t="n"/>
      <c r="R765" s="341" t="n"/>
      <c r="S765" s="331">
        <f>+(((K765-I765)/1000)*1000)/10</f>
        <v/>
      </c>
      <c r="T765" s="332" t="n"/>
    </row>
    <row r="766" ht="15.75" customHeight="1" s="412">
      <c r="A766" s="333" t="n">
        <v>5909</v>
      </c>
      <c r="B766" s="334" t="n">
        <v>78</v>
      </c>
      <c r="C766" s="378" t="inlineStr">
        <is>
          <t>T181</t>
        </is>
      </c>
      <c r="D766" s="378" t="n"/>
      <c r="E766" s="378" t="n"/>
      <c r="F766" s="378" t="n"/>
      <c r="G766" s="378" t="n">
        <v>22</v>
      </c>
      <c r="H766" s="379" t="n">
        <v>43685</v>
      </c>
      <c r="I766" s="378" t="n">
        <v>5245</v>
      </c>
      <c r="J766" s="378" t="n">
        <v>6996</v>
      </c>
      <c r="K766" s="378" t="n">
        <v>6755</v>
      </c>
      <c r="L766" s="378" t="n">
        <v>8</v>
      </c>
      <c r="M766" s="374">
        <f>+(((J766-I766)-(K766-I766))/(K766-I766))*100</f>
        <v/>
      </c>
      <c r="N766" s="375" t="n"/>
      <c r="O766" s="376">
        <f>AVERAGE(M766:M767)</f>
        <v/>
      </c>
      <c r="P766" s="376">
        <f>_xlfn.STDEV.S(M766,M767)</f>
        <v/>
      </c>
      <c r="Q766" s="341" t="n"/>
      <c r="R766" s="341" t="n"/>
      <c r="S766" s="331">
        <f>+(((K766-I766)/1000)*1000)/10</f>
        <v/>
      </c>
      <c r="T766" s="332">
        <f>AVERAGE(S766:S767)</f>
        <v/>
      </c>
    </row>
    <row r="767" ht="15.75" customHeight="1" s="412">
      <c r="A767" s="333" t="n">
        <v>5910</v>
      </c>
      <c r="B767" s="334" t="n">
        <v>78</v>
      </c>
      <c r="C767" s="378" t="inlineStr">
        <is>
          <t>T181</t>
        </is>
      </c>
      <c r="D767" s="378" t="n"/>
      <c r="E767" s="378" t="n"/>
      <c r="F767" s="378" t="n"/>
      <c r="G767" s="378" t="n">
        <v>22</v>
      </c>
      <c r="H767" s="379" t="n">
        <v>43685</v>
      </c>
      <c r="I767" s="378" t="n">
        <v>5245</v>
      </c>
      <c r="J767" s="378" t="n">
        <v>7012</v>
      </c>
      <c r="K767" s="378" t="n">
        <v>6753</v>
      </c>
      <c r="L767" s="378" t="n"/>
      <c r="M767" s="374">
        <f>+(((J767-I767)-(K767-I767))/(K767-I767))*100</f>
        <v/>
      </c>
      <c r="N767" s="375" t="n"/>
      <c r="O767" s="377" t="n"/>
      <c r="P767" s="377" t="n"/>
      <c r="Q767" s="341" t="n"/>
      <c r="R767" s="341" t="n"/>
      <c r="S767" s="331">
        <f>+(((K767-I767)/1000)*1000)/10</f>
        <v/>
      </c>
      <c r="T767" s="332" t="n"/>
    </row>
    <row r="768" ht="15.75" customHeight="1" s="412">
      <c r="A768" s="333" t="n">
        <v>3699</v>
      </c>
      <c r="B768" s="334" t="n">
        <v>121</v>
      </c>
      <c r="C768" s="335" t="inlineStr">
        <is>
          <t>T182</t>
        </is>
      </c>
      <c r="D768" s="335" t="n"/>
      <c r="E768" s="335" t="n"/>
      <c r="F768" s="335" t="n"/>
      <c r="G768" s="335" t="n">
        <v>14</v>
      </c>
      <c r="H768" s="336" t="n">
        <v>43591</v>
      </c>
      <c r="I768" s="335" t="n">
        <v>5262</v>
      </c>
      <c r="J768" s="389" t="n">
        <v>8655</v>
      </c>
      <c r="K768" s="335" t="n">
        <v>7388</v>
      </c>
      <c r="L768" s="335" t="n">
        <v>2</v>
      </c>
      <c r="M768" s="337">
        <f>+(((J768-I768)-(K768-I768))/(K768-I768))*100</f>
        <v/>
      </c>
      <c r="N768" s="390" t="inlineStr">
        <is>
          <t>1/2</t>
        </is>
      </c>
      <c r="O768" s="339">
        <f>AVERAGE(M768:M769)</f>
        <v/>
      </c>
      <c r="P768" s="339">
        <f>_xlfn.STDEV.S(M768,M769)</f>
        <v/>
      </c>
      <c r="Q768" s="341" t="n">
        <v>3</v>
      </c>
      <c r="R768" s="341" t="n"/>
      <c r="S768" s="331">
        <f>+(((K768-I768)/1000)*1000)/10</f>
        <v/>
      </c>
      <c r="T768" s="332">
        <f>AVERAGE(S768:S769)</f>
        <v/>
      </c>
    </row>
    <row r="769" ht="15.75" customHeight="1" s="412">
      <c r="A769" s="333" t="n">
        <v>3700</v>
      </c>
      <c r="B769" s="334" t="n">
        <v>122</v>
      </c>
      <c r="C769" s="335" t="inlineStr">
        <is>
          <t>T182</t>
        </is>
      </c>
      <c r="D769" s="335" t="n"/>
      <c r="E769" s="335" t="n"/>
      <c r="F769" s="335" t="n"/>
      <c r="G769" s="335" t="n">
        <v>14</v>
      </c>
      <c r="H769" s="336" t="n">
        <v>43591</v>
      </c>
      <c r="I769" s="335" t="n">
        <v>5223</v>
      </c>
      <c r="J769" s="389" t="n">
        <v>8189</v>
      </c>
      <c r="K769" s="335" t="n">
        <v>7032</v>
      </c>
      <c r="L769" s="335" t="n"/>
      <c r="M769" s="337">
        <f>+(((J769-I769)-(K769-I769))/(K769-I769))*100</f>
        <v/>
      </c>
      <c r="N769" s="390" t="n"/>
      <c r="O769" s="342" t="n"/>
      <c r="P769" s="342" t="n"/>
      <c r="Q769" s="341" t="n"/>
      <c r="R769" s="341" t="n"/>
      <c r="S769" s="331">
        <f>+(((K769-I769)/1000)*1000)/10</f>
        <v/>
      </c>
      <c r="T769" s="332" t="n"/>
    </row>
    <row r="770" ht="15.75" customHeight="1" s="412">
      <c r="A770" s="333" t="n">
        <v>4365</v>
      </c>
      <c r="B770" s="334" t="n">
        <v>71</v>
      </c>
      <c r="C770" s="335" t="inlineStr">
        <is>
          <t>T182</t>
        </is>
      </c>
      <c r="D770" s="335" t="n"/>
      <c r="E770" s="335" t="n"/>
      <c r="F770" s="335" t="n"/>
      <c r="G770" s="335" t="n">
        <v>16</v>
      </c>
      <c r="H770" s="336" t="n">
        <v>43607</v>
      </c>
      <c r="I770" s="335" t="n">
        <v>5256</v>
      </c>
      <c r="J770" s="335" t="n">
        <v>8360</v>
      </c>
      <c r="K770" s="335" t="n">
        <v>7247</v>
      </c>
      <c r="L770" s="335" t="n">
        <v>2</v>
      </c>
      <c r="M770" s="337">
        <f>+(((J770-I770)-(K770-I770))/(K770-I770))*100</f>
        <v/>
      </c>
      <c r="N770" s="390" t="inlineStr">
        <is>
          <t>3/4</t>
        </is>
      </c>
      <c r="O770" s="339">
        <f>AVERAGE(M770:M771)</f>
        <v/>
      </c>
      <c r="P770" s="339">
        <f>_xlfn.STDEV.S(M770,M771)</f>
        <v/>
      </c>
      <c r="Q770" s="341" t="n"/>
      <c r="R770" s="341" t="n"/>
      <c r="S770" s="331">
        <f>+(((K770-I770)/1000)*1000)/10</f>
        <v/>
      </c>
      <c r="T770" s="332">
        <f>AVERAGE(S770:S771)</f>
        <v/>
      </c>
    </row>
    <row r="771" ht="15.75" customHeight="1" s="412">
      <c r="A771" s="333" t="n">
        <v>4366</v>
      </c>
      <c r="B771" s="334" t="n">
        <v>72</v>
      </c>
      <c r="C771" s="335" t="inlineStr">
        <is>
          <t>T182</t>
        </is>
      </c>
      <c r="D771" s="335" t="n"/>
      <c r="E771" s="335" t="n"/>
      <c r="F771" s="335" t="n"/>
      <c r="G771" s="335" t="n">
        <v>16</v>
      </c>
      <c r="H771" s="336" t="n">
        <v>43607</v>
      </c>
      <c r="I771" s="335" t="n">
        <v>5223</v>
      </c>
      <c r="J771" s="335" t="n">
        <v>8202</v>
      </c>
      <c r="K771" s="335" t="n">
        <v>7108</v>
      </c>
      <c r="L771" s="335" t="n"/>
      <c r="M771" s="337">
        <f>+(((J771-I771)-(K771-I771))/(K771-I771))*100</f>
        <v/>
      </c>
      <c r="N771" s="390" t="n"/>
      <c r="O771" s="342" t="n"/>
      <c r="P771" s="342" t="n"/>
      <c r="Q771" s="341" t="n"/>
      <c r="R771" s="341" t="n"/>
      <c r="S771" s="331">
        <f>+(((K771-I771)/1000)*1000)/10</f>
        <v/>
      </c>
      <c r="T771" s="332" t="n"/>
    </row>
    <row r="772" ht="15.75" customHeight="1" s="412">
      <c r="A772" s="333" t="n">
        <v>5011</v>
      </c>
      <c r="B772" s="334" t="n">
        <v>71</v>
      </c>
      <c r="C772" s="335" t="inlineStr">
        <is>
          <t>T182</t>
        </is>
      </c>
      <c r="D772" s="335" t="n"/>
      <c r="E772" s="335" t="n"/>
      <c r="F772" s="335" t="n"/>
      <c r="G772" s="335" t="n">
        <v>18</v>
      </c>
      <c r="H772" s="336" t="n">
        <v>43626</v>
      </c>
      <c r="I772" s="335" t="n">
        <v>5256</v>
      </c>
      <c r="J772" s="335" t="n">
        <v>7990</v>
      </c>
      <c r="K772" s="335" t="n">
        <v>7158</v>
      </c>
      <c r="L772" s="335" t="n">
        <v>8</v>
      </c>
      <c r="M772" s="337">
        <f>+(((J772-I772)-(K772-I772))/(K772-I772))*100</f>
        <v/>
      </c>
      <c r="N772" s="390" t="n"/>
      <c r="O772" s="339">
        <f>AVERAGE(M772:M773)</f>
        <v/>
      </c>
      <c r="P772" s="339">
        <f>_xlfn.STDEV.S(M772,M773)</f>
        <v/>
      </c>
      <c r="Q772" s="341" t="n"/>
      <c r="R772" s="341" t="n"/>
      <c r="S772" s="331">
        <f>+(((K772-I772)/1000)*1000)/10</f>
        <v/>
      </c>
      <c r="T772" s="332">
        <f>AVERAGE(S772:S773)</f>
        <v/>
      </c>
    </row>
    <row r="773" ht="15.75" customHeight="1" s="412">
      <c r="A773" s="333" t="n">
        <v>5012</v>
      </c>
      <c r="B773" s="334" t="n">
        <v>72</v>
      </c>
      <c r="C773" s="335" t="inlineStr">
        <is>
          <t>T182</t>
        </is>
      </c>
      <c r="D773" s="335" t="n"/>
      <c r="E773" s="335" t="n"/>
      <c r="F773" s="335" t="n"/>
      <c r="G773" s="335" t="n">
        <v>18</v>
      </c>
      <c r="H773" s="336" t="n">
        <v>43626</v>
      </c>
      <c r="I773" s="335" t="n">
        <v>5223</v>
      </c>
      <c r="J773" s="335" t="n">
        <v>8121</v>
      </c>
      <c r="K773" s="335" t="n">
        <v>7246</v>
      </c>
      <c r="L773" s="335" t="n"/>
      <c r="M773" s="337">
        <f>+(((J773-I773)-(K773-I773))/(K773-I773))*100</f>
        <v/>
      </c>
      <c r="N773" s="390" t="n"/>
      <c r="O773" s="342" t="n"/>
      <c r="P773" s="342" t="n"/>
      <c r="Q773" s="341" t="n"/>
      <c r="R773" s="341" t="n"/>
      <c r="S773" s="331">
        <f>+(((K773-I773)/1000)*1000)/10</f>
        <v/>
      </c>
      <c r="T773" s="332" t="n"/>
    </row>
    <row r="774" ht="15.75" customHeight="1" s="412">
      <c r="A774" s="333" t="n">
        <v>5911</v>
      </c>
      <c r="B774" s="334" t="n">
        <v>79</v>
      </c>
      <c r="C774" s="378" t="inlineStr">
        <is>
          <t>T182</t>
        </is>
      </c>
      <c r="D774" s="378" t="n"/>
      <c r="E774" s="378" t="n"/>
      <c r="F774" s="378" t="n"/>
      <c r="G774" s="378" t="n">
        <v>22</v>
      </c>
      <c r="H774" s="379" t="n">
        <v>43685</v>
      </c>
      <c r="I774" s="378" t="n">
        <v>5242</v>
      </c>
      <c r="J774" s="378" t="n">
        <v>7778</v>
      </c>
      <c r="K774" s="378" t="n">
        <v>7415</v>
      </c>
      <c r="L774" s="378" t="n">
        <v>8</v>
      </c>
      <c r="M774" s="374">
        <f>+(((J774-I774)-(K774-I774))/(K774-I774))*100</f>
        <v/>
      </c>
      <c r="N774" s="375" t="n"/>
      <c r="O774" s="376">
        <f>AVERAGE(M774:M775)</f>
        <v/>
      </c>
      <c r="P774" s="376">
        <f>_xlfn.STDEV.S(M774,M775)</f>
        <v/>
      </c>
      <c r="Q774" s="341" t="n"/>
      <c r="R774" s="341" t="n"/>
      <c r="S774" s="331">
        <f>+(((K774-I774)/1000)*1000)/10</f>
        <v/>
      </c>
      <c r="T774" s="332">
        <f>AVERAGE(S774:S775)</f>
        <v/>
      </c>
    </row>
    <row r="775" ht="15.75" customHeight="1" s="412">
      <c r="A775" s="333" t="n">
        <v>5912</v>
      </c>
      <c r="B775" s="334" t="n">
        <v>79</v>
      </c>
      <c r="C775" s="378" t="inlineStr">
        <is>
          <t>T182</t>
        </is>
      </c>
      <c r="D775" s="378" t="n"/>
      <c r="E775" s="378" t="n"/>
      <c r="F775" s="378" t="n"/>
      <c r="G775" s="378" t="n">
        <v>22</v>
      </c>
      <c r="H775" s="379" t="n">
        <v>43685</v>
      </c>
      <c r="I775" s="378" t="n">
        <v>5242</v>
      </c>
      <c r="J775" s="378" t="n">
        <v>7728</v>
      </c>
      <c r="K775" s="378" t="n">
        <v>7377</v>
      </c>
      <c r="L775" s="378" t="n"/>
      <c r="M775" s="374">
        <f>+(((J775-I775)-(K775-I775))/(K775-I775))*100</f>
        <v/>
      </c>
      <c r="N775" s="375" t="n"/>
      <c r="O775" s="377" t="n"/>
      <c r="P775" s="377" t="n"/>
      <c r="Q775" s="341" t="n"/>
      <c r="R775" s="341" t="n"/>
      <c r="S775" s="331">
        <f>+(((K775-I775)/1000)*1000)/10</f>
        <v/>
      </c>
      <c r="T775" s="332" t="n"/>
    </row>
    <row r="776" ht="15.75" customHeight="1" s="412">
      <c r="A776" s="333" t="n">
        <v>2941</v>
      </c>
      <c r="B776" s="334" t="n">
        <v>25</v>
      </c>
      <c r="C776" s="371" t="inlineStr">
        <is>
          <t>T183</t>
        </is>
      </c>
      <c r="D776" s="371" t="n"/>
      <c r="E776" s="371" t="n"/>
      <c r="F776" s="371" t="n"/>
      <c r="G776" s="371" t="n">
        <v>11</v>
      </c>
      <c r="H776" s="372" t="n">
        <v>43571</v>
      </c>
      <c r="I776" s="373" t="n">
        <v>5238</v>
      </c>
      <c r="J776" s="371" t="n">
        <v>8610</v>
      </c>
      <c r="K776" s="371" t="n">
        <v>7644</v>
      </c>
      <c r="L776" s="371" t="n">
        <v>2</v>
      </c>
      <c r="M776" s="374">
        <f>+(((J776-I776)-(K776-I776))/(K776-I776))*100</f>
        <v/>
      </c>
      <c r="N776" s="375" t="inlineStr">
        <is>
          <t>MF</t>
        </is>
      </c>
      <c r="O776" s="376">
        <f>AVERAGE(M776:M777)</f>
        <v/>
      </c>
      <c r="P776" s="376">
        <f>_xlfn.STDEV.S(M776,M777)</f>
        <v/>
      </c>
      <c r="Q776" s="341" t="n">
        <v>2</v>
      </c>
      <c r="R776" s="341" t="n"/>
      <c r="S776" s="331">
        <f>+(((K776-I776)/1000)*1000)/10</f>
        <v/>
      </c>
      <c r="T776" s="332">
        <f>AVERAGE(S776:S777)</f>
        <v/>
      </c>
    </row>
    <row r="777" ht="15.75" customHeight="1" s="412">
      <c r="A777" s="333" t="n">
        <v>2942</v>
      </c>
      <c r="B777" s="334" t="n">
        <v>26</v>
      </c>
      <c r="C777" s="371" t="inlineStr">
        <is>
          <t>T183</t>
        </is>
      </c>
      <c r="D777" s="371" t="n"/>
      <c r="E777" s="371" t="n"/>
      <c r="F777" s="371" t="n"/>
      <c r="G777" s="371" t="n">
        <v>11</v>
      </c>
      <c r="H777" s="372" t="n">
        <v>43571</v>
      </c>
      <c r="I777" s="373" t="n">
        <v>5207</v>
      </c>
      <c r="J777" s="371" t="n">
        <v>8453</v>
      </c>
      <c r="K777" s="371" t="n">
        <v>7489</v>
      </c>
      <c r="L777" s="371" t="n"/>
      <c r="M777" s="374">
        <f>+(((J777-I777)-(K777-I777))/(K777-I777))*100</f>
        <v/>
      </c>
      <c r="N777" s="375" t="n"/>
      <c r="O777" s="377" t="n"/>
      <c r="P777" s="377" t="n"/>
      <c r="Q777" s="341" t="n"/>
      <c r="R777" s="341" t="n"/>
      <c r="S777" s="331">
        <f>+(((K777-I777)/1000)*1000)/10</f>
        <v/>
      </c>
      <c r="T777" s="332" t="n"/>
    </row>
    <row r="778" ht="15.75" customHeight="1" s="412">
      <c r="A778" s="333" t="n">
        <v>3701</v>
      </c>
      <c r="B778" s="334" t="n">
        <v>123</v>
      </c>
      <c r="C778" s="371" t="inlineStr">
        <is>
          <t>T183</t>
        </is>
      </c>
      <c r="D778" s="371" t="n"/>
      <c r="E778" s="371" t="n"/>
      <c r="F778" s="371" t="n"/>
      <c r="G778" s="371" t="n">
        <v>14</v>
      </c>
      <c r="H778" s="372" t="n">
        <v>43591</v>
      </c>
      <c r="I778" s="371" t="n">
        <v>5241</v>
      </c>
      <c r="J778" s="373" t="n">
        <v>9222</v>
      </c>
      <c r="K778" s="371" t="n">
        <v>8209</v>
      </c>
      <c r="L778" s="371" t="n"/>
      <c r="M778" s="374">
        <f>+(((J778-I778)-(K778-I778))/(K778-I778))*100</f>
        <v/>
      </c>
      <c r="N778" s="375" t="inlineStr">
        <is>
          <t>26/4</t>
        </is>
      </c>
      <c r="O778" s="376">
        <f>AVERAGE(M778:M779)</f>
        <v/>
      </c>
      <c r="P778" s="376">
        <f>_xlfn.STDEV.S(M778,M779)</f>
        <v/>
      </c>
      <c r="Q778" s="341" t="n"/>
      <c r="R778" s="341" t="n"/>
      <c r="S778" s="331">
        <f>+(((K778-I778)/1000)*1000)/10</f>
        <v/>
      </c>
      <c r="T778" s="332">
        <f>AVERAGE(S778:S779)</f>
        <v/>
      </c>
    </row>
    <row r="779" ht="15.75" customHeight="1" s="412">
      <c r="A779" s="333" t="n">
        <v>3702</v>
      </c>
      <c r="B779" s="334" t="n">
        <v>124</v>
      </c>
      <c r="C779" s="371" t="inlineStr">
        <is>
          <t>T183</t>
        </is>
      </c>
      <c r="D779" s="371" t="n"/>
      <c r="E779" s="371" t="n"/>
      <c r="F779" s="371" t="n"/>
      <c r="G779" s="371" t="n">
        <v>14</v>
      </c>
      <c r="H779" s="372" t="n">
        <v>43591</v>
      </c>
      <c r="I779" s="371" t="n">
        <v>5265</v>
      </c>
      <c r="J779" s="373" t="n">
        <v>9128</v>
      </c>
      <c r="K779" s="371" t="n">
        <v>8160</v>
      </c>
      <c r="L779" s="371" t="n"/>
      <c r="M779" s="374">
        <f>+(((J779-I779)-(K779-I779))/(K779-I779))*100</f>
        <v/>
      </c>
      <c r="N779" s="375" t="n"/>
      <c r="O779" s="377" t="n"/>
      <c r="P779" s="377" t="n"/>
      <c r="Q779" s="341" t="n"/>
      <c r="R779" s="341" t="n"/>
      <c r="S779" s="331">
        <f>+(((K779-I779)/1000)*1000)/10</f>
        <v/>
      </c>
      <c r="T779" s="332" t="n"/>
    </row>
    <row r="780" ht="15.75" customHeight="1" s="412">
      <c r="A780" s="333" t="n">
        <v>4367</v>
      </c>
      <c r="B780" s="334" t="n">
        <v>73</v>
      </c>
      <c r="C780" s="371" t="inlineStr">
        <is>
          <t>T183</t>
        </is>
      </c>
      <c r="D780" s="371" t="n"/>
      <c r="E780" s="371" t="n"/>
      <c r="F780" s="371" t="n"/>
      <c r="G780" s="371" t="n">
        <v>16</v>
      </c>
      <c r="H780" s="372" t="n">
        <v>43607</v>
      </c>
      <c r="I780" s="371" t="n">
        <v>5203</v>
      </c>
      <c r="J780" s="371" t="n">
        <v>8178</v>
      </c>
      <c r="K780" s="371" t="n">
        <v>7605</v>
      </c>
      <c r="L780" s="371" t="n">
        <v>2</v>
      </c>
      <c r="M780" s="374">
        <f>+(((J780-I780)-(K780-I780))/(K780-I780))*100</f>
        <v/>
      </c>
      <c r="N780" s="375" t="n"/>
      <c r="O780" s="376">
        <f>AVERAGE(M780:M781)</f>
        <v/>
      </c>
      <c r="P780" s="376">
        <f>_xlfn.STDEV.S(M780,M781)</f>
        <v/>
      </c>
      <c r="Q780" s="341" t="n"/>
      <c r="R780" s="341" t="n"/>
      <c r="S780" s="331">
        <f>+(((K780-I780)/1000)*1000)/10</f>
        <v/>
      </c>
      <c r="T780" s="332">
        <f>AVERAGE(S780:S781)</f>
        <v/>
      </c>
    </row>
    <row r="781" ht="15.75" customHeight="1" s="412">
      <c r="A781" s="333" t="n">
        <v>4368</v>
      </c>
      <c r="B781" s="334" t="n">
        <v>74</v>
      </c>
      <c r="C781" s="371" t="inlineStr">
        <is>
          <t>T183</t>
        </is>
      </c>
      <c r="D781" s="371" t="n"/>
      <c r="E781" s="371" t="n"/>
      <c r="F781" s="371" t="n"/>
      <c r="G781" s="371" t="n">
        <v>16</v>
      </c>
      <c r="H781" s="372" t="n">
        <v>43607</v>
      </c>
      <c r="I781" s="371" t="n">
        <v>5309</v>
      </c>
      <c r="J781" s="371" t="n">
        <v>8416</v>
      </c>
      <c r="K781" s="371" t="n">
        <v>7816</v>
      </c>
      <c r="L781" s="371" t="n"/>
      <c r="M781" s="374">
        <f>+(((J781-I781)-(K781-I781))/(K781-I781))*100</f>
        <v/>
      </c>
      <c r="N781" s="375" t="n"/>
      <c r="O781" s="377" t="n"/>
      <c r="P781" s="377" t="n"/>
      <c r="Q781" s="341" t="n"/>
      <c r="R781" s="341" t="n"/>
      <c r="S781" s="331">
        <f>+(((K781-I781)/1000)*1000)/10</f>
        <v/>
      </c>
      <c r="T781" s="332" t="n"/>
    </row>
    <row r="782" ht="15.75" customHeight="1" s="412">
      <c r="A782" s="333" t="n">
        <v>5013</v>
      </c>
      <c r="B782" s="334" t="n">
        <v>73</v>
      </c>
      <c r="C782" s="371" t="inlineStr">
        <is>
          <t>T183</t>
        </is>
      </c>
      <c r="D782" s="371" t="n"/>
      <c r="E782" s="371" t="n"/>
      <c r="F782" s="371" t="n"/>
      <c r="G782" s="371" t="n">
        <v>18</v>
      </c>
      <c r="H782" s="372" t="n">
        <v>43626</v>
      </c>
      <c r="I782" s="371" t="n">
        <v>5203</v>
      </c>
      <c r="J782" s="371" t="n">
        <v>8272</v>
      </c>
      <c r="K782" s="371" t="n">
        <v>7714</v>
      </c>
      <c r="L782" s="371" t="n">
        <v>7</v>
      </c>
      <c r="M782" s="374">
        <f>+(((J782-I782)-(K782-I782))/(K782-I782))*100</f>
        <v/>
      </c>
      <c r="N782" s="375" t="n"/>
      <c r="O782" s="376">
        <f>AVERAGE(M782:M783)</f>
        <v/>
      </c>
      <c r="P782" s="376">
        <f>_xlfn.STDEV.S(M782,M783)</f>
        <v/>
      </c>
      <c r="Q782" s="341" t="n"/>
      <c r="R782" s="341" t="n"/>
      <c r="S782" s="331">
        <f>+(((K782-I782)/1000)*1000)/10</f>
        <v/>
      </c>
      <c r="T782" s="332">
        <f>AVERAGE(S782:S783)</f>
        <v/>
      </c>
    </row>
    <row r="783" ht="15.75" customHeight="1" s="412">
      <c r="A783" s="333" t="n">
        <v>5014</v>
      </c>
      <c r="B783" s="334" t="n">
        <v>74</v>
      </c>
      <c r="C783" s="371" t="inlineStr">
        <is>
          <t>T183</t>
        </is>
      </c>
      <c r="D783" s="371" t="n"/>
      <c r="E783" s="371" t="n"/>
      <c r="F783" s="371" t="n"/>
      <c r="G783" s="371" t="n">
        <v>18</v>
      </c>
      <c r="H783" s="372" t="n">
        <v>43626</v>
      </c>
      <c r="I783" s="371" t="n">
        <v>5309</v>
      </c>
      <c r="J783" s="371" t="n">
        <v>8418</v>
      </c>
      <c r="K783" s="371" t="n">
        <v>7860</v>
      </c>
      <c r="L783" s="371" t="n"/>
      <c r="M783" s="374">
        <f>+(((J783-I783)-(K783-I783))/(K783-I783))*100</f>
        <v/>
      </c>
      <c r="N783" s="375" t="n"/>
      <c r="O783" s="377" t="n"/>
      <c r="P783" s="377" t="n"/>
      <c r="Q783" s="341" t="n"/>
      <c r="R783" s="341" t="n"/>
      <c r="S783" s="331">
        <f>+(((K783-I783)/1000)*1000)/10</f>
        <v/>
      </c>
      <c r="T783" s="332" t="n"/>
    </row>
    <row r="784" ht="15.75" customHeight="1" s="412">
      <c r="A784" s="333" t="n">
        <v>5591</v>
      </c>
      <c r="B784" s="334" t="n">
        <v>35</v>
      </c>
      <c r="C784" s="378" t="inlineStr">
        <is>
          <t>T183</t>
        </is>
      </c>
      <c r="D784" s="378" t="n"/>
      <c r="E784" s="378" t="n"/>
      <c r="F784" s="378" t="n"/>
      <c r="G784" s="378" t="n">
        <v>21</v>
      </c>
      <c r="H784" s="379" t="n">
        <v>43657</v>
      </c>
      <c r="I784" s="378" t="n">
        <v>5280</v>
      </c>
      <c r="J784" s="378" t="n">
        <v>7869</v>
      </c>
      <c r="K784" s="378" t="n">
        <v>7457</v>
      </c>
      <c r="L784" s="378" t="n">
        <v>7</v>
      </c>
      <c r="M784" s="374">
        <f>+(((J784-I784)-(K784-I784))/(K784-I784))*100</f>
        <v/>
      </c>
      <c r="N784" s="375" t="n"/>
      <c r="O784" s="376">
        <f>AVERAGE(M784:M785)</f>
        <v/>
      </c>
      <c r="P784" s="376">
        <f>_xlfn.STDEV.S(M784,M785)</f>
        <v/>
      </c>
      <c r="Q784" s="341" t="n"/>
      <c r="R784" s="341" t="n"/>
      <c r="S784" s="331">
        <f>+(((K784-I784)/1000)*1000)/10</f>
        <v/>
      </c>
      <c r="T784" s="332">
        <f>AVERAGE(S784:S785)</f>
        <v/>
      </c>
    </row>
    <row r="785" ht="15.75" customHeight="1" s="412">
      <c r="A785" s="333" t="n">
        <v>5592</v>
      </c>
      <c r="B785" s="334" t="n">
        <v>36</v>
      </c>
      <c r="C785" s="378" t="inlineStr">
        <is>
          <t>T183</t>
        </is>
      </c>
      <c r="D785" s="378" t="n"/>
      <c r="E785" s="378" t="n"/>
      <c r="F785" s="378" t="n"/>
      <c r="G785" s="378" t="n">
        <v>21</v>
      </c>
      <c r="H785" s="379" t="n">
        <v>43657</v>
      </c>
      <c r="I785" s="378" t="n">
        <v>5219</v>
      </c>
      <c r="J785" s="378" t="n">
        <v>7712</v>
      </c>
      <c r="K785" s="378" t="n">
        <v>7305</v>
      </c>
      <c r="L785" s="378" t="n"/>
      <c r="M785" s="374">
        <f>+(((J785-I785)-(K785-I785))/(K785-I785))*100</f>
        <v/>
      </c>
      <c r="N785" s="375" t="n"/>
      <c r="O785" s="377" t="n"/>
      <c r="P785" s="377" t="n"/>
      <c r="Q785" s="341" t="n"/>
      <c r="R785" s="341" t="n"/>
      <c r="S785" s="331">
        <f>+(((K785-I785)/1000)*1000)/10</f>
        <v/>
      </c>
      <c r="T785" s="332" t="n"/>
    </row>
    <row r="786" ht="15.75" customHeight="1" s="412">
      <c r="A786" s="333" t="n">
        <v>5913</v>
      </c>
      <c r="B786" s="334" t="n">
        <v>80</v>
      </c>
      <c r="C786" s="378" t="inlineStr">
        <is>
          <t>T183</t>
        </is>
      </c>
      <c r="D786" s="378" t="n"/>
      <c r="E786" s="378" t="n"/>
      <c r="F786" s="378" t="n"/>
      <c r="G786" s="378" t="n">
        <v>22</v>
      </c>
      <c r="H786" s="379" t="n">
        <v>43685</v>
      </c>
      <c r="I786" s="378" t="n">
        <v>5245</v>
      </c>
      <c r="J786" s="378" t="n">
        <v>6872</v>
      </c>
      <c r="K786" s="378" t="n">
        <v>6635</v>
      </c>
      <c r="L786" s="378" t="n">
        <v>7</v>
      </c>
      <c r="M786" s="374">
        <f>+(((J786-I786)-(K786-I786))/(K786-I786))*100</f>
        <v/>
      </c>
      <c r="N786" s="375" t="n"/>
      <c r="O786" s="376">
        <f>AVERAGE(M786:M787)</f>
        <v/>
      </c>
      <c r="P786" s="376">
        <f>_xlfn.STDEV.S(M786,M787)</f>
        <v/>
      </c>
      <c r="Q786" s="341" t="n"/>
      <c r="R786" s="341" t="n"/>
      <c r="S786" s="331">
        <f>+(((K786-I786)/1000)*1000)/10</f>
        <v/>
      </c>
      <c r="T786" s="332">
        <f>AVERAGE(S786:S787)</f>
        <v/>
      </c>
    </row>
    <row r="787" ht="15.75" customHeight="1" s="412">
      <c r="A787" s="333" t="n">
        <v>5914</v>
      </c>
      <c r="B787" s="334" t="n">
        <v>80</v>
      </c>
      <c r="C787" s="378" t="inlineStr">
        <is>
          <t>T183</t>
        </is>
      </c>
      <c r="D787" s="378" t="n"/>
      <c r="E787" s="378" t="n"/>
      <c r="F787" s="378" t="n"/>
      <c r="G787" s="378" t="n">
        <v>22</v>
      </c>
      <c r="H787" s="379" t="n">
        <v>43685</v>
      </c>
      <c r="I787" s="378" t="n">
        <v>5245</v>
      </c>
      <c r="J787" s="378" t="n">
        <v>7031</v>
      </c>
      <c r="K787" s="378" t="n">
        <v>6771</v>
      </c>
      <c r="L787" s="378" t="n"/>
      <c r="M787" s="374">
        <f>+(((J787-I787)-(K787-I787))/(K787-I787))*100</f>
        <v/>
      </c>
      <c r="N787" s="375" t="n"/>
      <c r="O787" s="377" t="n"/>
      <c r="P787" s="377" t="n"/>
      <c r="Q787" s="341" t="n"/>
      <c r="R787" s="341" t="n"/>
      <c r="S787" s="331">
        <f>+(((K787-I787)/1000)*1000)/10</f>
        <v/>
      </c>
      <c r="T787" s="332" t="n"/>
    </row>
    <row r="788" ht="15.75" customHeight="1" s="412">
      <c r="A788" s="333" t="n">
        <v>3333</v>
      </c>
      <c r="B788" s="334" t="n">
        <v>89</v>
      </c>
      <c r="C788" s="380" t="inlineStr">
        <is>
          <t>T184</t>
        </is>
      </c>
      <c r="D788" s="380" t="n"/>
      <c r="E788" s="380" t="n"/>
      <c r="F788" s="380" t="n"/>
      <c r="G788" s="380" t="n">
        <v>13</v>
      </c>
      <c r="H788" s="381" t="n">
        <v>43587</v>
      </c>
      <c r="I788" s="380" t="n">
        <v>5188</v>
      </c>
      <c r="J788" s="380" t="n">
        <v>7142</v>
      </c>
      <c r="K788" s="380" t="n">
        <v>6560</v>
      </c>
      <c r="L788" s="380" t="n">
        <v>1</v>
      </c>
      <c r="M788" s="382">
        <f>+(((J788-I788)-(K788-I788))/(K788-I788))*100</f>
        <v/>
      </c>
      <c r="N788" s="383" t="inlineStr">
        <is>
          <t>30/4</t>
        </is>
      </c>
      <c r="O788" s="384">
        <f>AVERAGE(M788:M789)</f>
        <v/>
      </c>
      <c r="P788" s="384">
        <f>_xlfn.STDEV.S(M788,M789)</f>
        <v/>
      </c>
      <c r="Q788" s="341" t="n">
        <v>1</v>
      </c>
      <c r="R788" s="341" t="n"/>
      <c r="S788" s="331">
        <f>+(((K788-I788)/1000)*1000)/10</f>
        <v/>
      </c>
      <c r="T788" s="332">
        <f>AVERAGE(S788:S789)</f>
        <v/>
      </c>
    </row>
    <row r="789" ht="15.75" customHeight="1" s="412">
      <c r="A789" s="333" t="n">
        <v>3334</v>
      </c>
      <c r="B789" s="334" t="n">
        <v>90</v>
      </c>
      <c r="C789" s="380" t="inlineStr">
        <is>
          <t>T184</t>
        </is>
      </c>
      <c r="D789" s="380" t="n"/>
      <c r="E789" s="380" t="n"/>
      <c r="F789" s="380" t="n"/>
      <c r="G789" s="380" t="n">
        <v>13</v>
      </c>
      <c r="H789" s="381" t="n">
        <v>43587</v>
      </c>
      <c r="I789" s="380" t="n">
        <v>5202</v>
      </c>
      <c r="J789" s="380" t="n">
        <v>7486</v>
      </c>
      <c r="K789" s="380" t="n">
        <v>6807</v>
      </c>
      <c r="L789" s="380" t="n"/>
      <c r="M789" s="382">
        <f>+(((J789-I789)-(K789-I789))/(K789-I789))*100</f>
        <v/>
      </c>
      <c r="N789" s="383" t="n"/>
      <c r="O789" s="385" t="n"/>
      <c r="P789" s="385" t="n"/>
      <c r="Q789" s="341" t="n"/>
      <c r="R789" s="341" t="n"/>
      <c r="S789" s="331">
        <f>+(((K789-I789)/1000)*1000)/10</f>
        <v/>
      </c>
      <c r="T789" s="332" t="n"/>
    </row>
    <row r="790" ht="15.75" customHeight="1" s="412">
      <c r="A790" s="333" t="n">
        <v>4057</v>
      </c>
      <c r="B790" s="334" t="n">
        <v>87</v>
      </c>
      <c r="C790" s="380" t="inlineStr">
        <is>
          <t>T184</t>
        </is>
      </c>
      <c r="D790" s="380" t="n"/>
      <c r="E790" s="380" t="n"/>
      <c r="F790" s="380" t="n"/>
      <c r="G790" s="380" t="n">
        <v>15</v>
      </c>
      <c r="H790" s="381" t="n">
        <v>43599</v>
      </c>
      <c r="I790" s="380" t="n">
        <v>5250</v>
      </c>
      <c r="J790" s="380" t="n">
        <v>7116</v>
      </c>
      <c r="K790" s="380" t="n">
        <v>6674</v>
      </c>
      <c r="L790" s="380" t="n"/>
      <c r="M790" s="382">
        <f>+(((J790-I790)-(K790-I790))/(K790-I790))*100</f>
        <v/>
      </c>
      <c r="N790" s="382" t="n"/>
      <c r="O790" s="384">
        <f>AVERAGE(M790:M791)</f>
        <v/>
      </c>
      <c r="P790" s="384">
        <f>_xlfn.STDEV.S(M790,M791)</f>
        <v/>
      </c>
      <c r="Q790" s="341" t="n"/>
      <c r="R790" s="341" t="n"/>
      <c r="S790" s="331">
        <f>+(((K790-I790)/1000)*1000)/10</f>
        <v/>
      </c>
      <c r="T790" s="332">
        <f>AVERAGE(S790:S791)</f>
        <v/>
      </c>
    </row>
    <row r="791" ht="15.75" customHeight="1" s="412">
      <c r="A791" s="333" t="n">
        <v>4058</v>
      </c>
      <c r="B791" s="334" t="n">
        <v>88</v>
      </c>
      <c r="C791" s="380" t="inlineStr">
        <is>
          <t>T184</t>
        </is>
      </c>
      <c r="D791" s="380" t="n"/>
      <c r="E791" s="380" t="n"/>
      <c r="F791" s="380" t="n"/>
      <c r="G791" s="380" t="n">
        <v>15</v>
      </c>
      <c r="H791" s="381" t="n">
        <v>43599</v>
      </c>
      <c r="I791" s="380" t="n">
        <v>5241</v>
      </c>
      <c r="J791" s="380" t="n">
        <v>6915</v>
      </c>
      <c r="K791" s="380" t="n">
        <v>6532</v>
      </c>
      <c r="L791" s="380" t="n"/>
      <c r="M791" s="382">
        <f>+(((J791-I791)-(K791-I791))/(K791-I791))*100</f>
        <v/>
      </c>
      <c r="N791" s="382" t="n"/>
      <c r="O791" s="385" t="n"/>
      <c r="P791" s="385" t="n"/>
      <c r="Q791" s="341" t="n"/>
      <c r="R791" s="341" t="n"/>
      <c r="S791" s="331">
        <f>+(((K791-I791)/1000)*1000)/10</f>
        <v/>
      </c>
      <c r="T791" s="332" t="n"/>
    </row>
    <row r="792" ht="15.75" customHeight="1" s="412">
      <c r="A792" s="333" t="n">
        <v>4703</v>
      </c>
      <c r="B792" s="334" t="n">
        <v>87</v>
      </c>
      <c r="C792" s="380" t="inlineStr">
        <is>
          <t>T184</t>
        </is>
      </c>
      <c r="D792" s="380" t="n"/>
      <c r="E792" s="380" t="n"/>
      <c r="F792" s="380" t="n"/>
      <c r="G792" s="380" t="n">
        <v>17</v>
      </c>
      <c r="H792" s="381" t="n">
        <v>43619</v>
      </c>
      <c r="I792" s="380" t="n">
        <v>5250</v>
      </c>
      <c r="J792" s="380" t="n">
        <v>7054</v>
      </c>
      <c r="K792" s="380" t="n">
        <v>6717</v>
      </c>
      <c r="L792" s="380" t="n"/>
      <c r="M792" s="382">
        <f>+(((J792-I792)-(K792-I792))/(K792-I792))*100</f>
        <v/>
      </c>
      <c r="N792" s="383" t="n"/>
      <c r="O792" s="384">
        <f>AVERAGE(M792:M793)</f>
        <v/>
      </c>
      <c r="P792" s="384">
        <f>_xlfn.STDEV.S(M792,M793)</f>
        <v/>
      </c>
      <c r="Q792" s="341" t="n"/>
      <c r="R792" s="341" t="n"/>
      <c r="S792" s="331">
        <f>+(((K792-I792)/1000)*1000)/10</f>
        <v/>
      </c>
      <c r="T792" s="332">
        <f>AVERAGE(S792:S793)</f>
        <v/>
      </c>
    </row>
    <row r="793" ht="15.75" customHeight="1" s="412">
      <c r="A793" s="333" t="n">
        <v>4704</v>
      </c>
      <c r="B793" s="334" t="n">
        <v>88</v>
      </c>
      <c r="C793" s="380" t="inlineStr">
        <is>
          <t>T184</t>
        </is>
      </c>
      <c r="D793" s="380" t="n"/>
      <c r="E793" s="380" t="n"/>
      <c r="F793" s="380" t="n"/>
      <c r="G793" s="380" t="n">
        <v>17</v>
      </c>
      <c r="H793" s="381" t="n">
        <v>43619</v>
      </c>
      <c r="I793" s="380" t="n">
        <v>5241</v>
      </c>
      <c r="J793" s="380" t="n">
        <v>6877</v>
      </c>
      <c r="K793" s="380" t="n">
        <v>6578</v>
      </c>
      <c r="L793" s="380" t="n"/>
      <c r="M793" s="382">
        <f>+(((J793-I793)-(K793-I793))/(K793-I793))*100</f>
        <v/>
      </c>
      <c r="N793" s="383" t="n"/>
      <c r="O793" s="385" t="n"/>
      <c r="P793" s="385" t="n"/>
      <c r="Q793" s="341" t="n"/>
      <c r="R793" s="341" t="n"/>
      <c r="S793" s="331">
        <f>+(((K793-I793)/1000)*1000)/10</f>
        <v/>
      </c>
      <c r="T793" s="332" t="n"/>
    </row>
    <row r="794" ht="15.75" customHeight="1" s="412">
      <c r="A794" s="333" t="n">
        <v>5319</v>
      </c>
      <c r="B794" s="334" t="n">
        <v>57</v>
      </c>
      <c r="C794" s="378" t="inlineStr">
        <is>
          <t>T184</t>
        </is>
      </c>
      <c r="D794" s="378" t="n"/>
      <c r="E794" s="378" t="n"/>
      <c r="F794" s="378" t="n"/>
      <c r="G794" s="378" t="n">
        <v>19</v>
      </c>
      <c r="H794" s="379" t="n">
        <v>43637</v>
      </c>
      <c r="I794" s="378" t="n">
        <v>5257</v>
      </c>
      <c r="J794" s="378" t="n">
        <v>7189</v>
      </c>
      <c r="K794" s="378" t="n">
        <v>6827</v>
      </c>
      <c r="L794" s="378" t="inlineStr">
        <is>
          <t>7</t>
        </is>
      </c>
      <c r="M794" s="386">
        <f>+(((J794-I794)-(K794-I794))/(K794-I794))*100</f>
        <v/>
      </c>
      <c r="N794" s="387" t="n"/>
      <c r="O794" s="388">
        <f>AVERAGE(M794:M795)</f>
        <v/>
      </c>
      <c r="P794" s="388" t="n"/>
      <c r="Q794" s="341" t="n"/>
      <c r="R794" s="341" t="n"/>
      <c r="S794" s="331">
        <f>+(((K794-I794)/1000)*1000)/10</f>
        <v/>
      </c>
      <c r="T794" s="332">
        <f>AVERAGE(S794:S795)</f>
        <v/>
      </c>
    </row>
    <row r="795" ht="15.75" customHeight="1" s="412">
      <c r="A795" s="333" t="n">
        <v>5320</v>
      </c>
      <c r="B795" s="334" t="n">
        <v>58</v>
      </c>
      <c r="C795" s="378" t="inlineStr">
        <is>
          <t>T184</t>
        </is>
      </c>
      <c r="D795" s="378" t="n"/>
      <c r="E795" s="378" t="n"/>
      <c r="F795" s="378" t="n"/>
      <c r="G795" s="378" t="n">
        <v>19</v>
      </c>
      <c r="H795" s="379" t="n">
        <v>43637</v>
      </c>
      <c r="I795" s="378" t="n">
        <v>5320</v>
      </c>
      <c r="J795" s="378" t="n">
        <v>7228</v>
      </c>
      <c r="K795" s="378" t="n"/>
      <c r="L795" s="378" t="n"/>
      <c r="M795" s="386" t="n"/>
      <c r="N795" s="387" t="n"/>
      <c r="O795" s="331" t="n"/>
      <c r="P795" s="331" t="n"/>
      <c r="Q795" s="341" t="n"/>
      <c r="R795" s="341" t="n"/>
      <c r="S795" s="331">
        <f>+(((K795-I795)/1000)*1000)/10</f>
        <v/>
      </c>
      <c r="T795" s="332" t="n"/>
    </row>
    <row r="796" ht="15.75" customHeight="1" s="412">
      <c r="A796" s="333" t="n">
        <v>5915</v>
      </c>
      <c r="B796" s="334" t="n">
        <v>81</v>
      </c>
      <c r="C796" s="378" t="inlineStr">
        <is>
          <t>T184</t>
        </is>
      </c>
      <c r="D796" s="378" t="n"/>
      <c r="E796" s="378" t="n"/>
      <c r="F796" s="378" t="n"/>
      <c r="G796" s="378" t="n">
        <v>22</v>
      </c>
      <c r="H796" s="379" t="n">
        <v>43685</v>
      </c>
      <c r="I796" s="378" t="n">
        <v>5180</v>
      </c>
      <c r="J796" s="378" t="n">
        <v>6257</v>
      </c>
      <c r="K796" s="378" t="n">
        <v>6110</v>
      </c>
      <c r="L796" s="378" t="n">
        <v>7</v>
      </c>
      <c r="M796" s="374">
        <f>+(((J796-I796)-(K796-I796))/(K796-I796))*100</f>
        <v/>
      </c>
      <c r="N796" s="375" t="n"/>
      <c r="O796" s="376">
        <f>AVERAGE(M796:M797)</f>
        <v/>
      </c>
      <c r="P796" s="376">
        <f>_xlfn.STDEV.S(M796,M797)</f>
        <v/>
      </c>
      <c r="Q796" s="341" t="n"/>
      <c r="R796" s="341" t="n"/>
      <c r="S796" s="331">
        <f>+(((K796-I796)/1000)*1000)/10</f>
        <v/>
      </c>
      <c r="T796" s="332">
        <f>AVERAGE(S796:S797)</f>
        <v/>
      </c>
    </row>
    <row r="797" ht="15.75" customHeight="1" s="412">
      <c r="A797" s="333" t="n">
        <v>5916</v>
      </c>
      <c r="B797" s="334" t="n">
        <v>81</v>
      </c>
      <c r="C797" s="378" t="inlineStr">
        <is>
          <t>T184</t>
        </is>
      </c>
      <c r="D797" s="378" t="n"/>
      <c r="E797" s="378" t="n"/>
      <c r="F797" s="378" t="n"/>
      <c r="G797" s="378" t="n">
        <v>22</v>
      </c>
      <c r="H797" s="379" t="n">
        <v>43685</v>
      </c>
      <c r="I797" s="378" t="n">
        <v>5180</v>
      </c>
      <c r="J797" s="378" t="n">
        <v>6417</v>
      </c>
      <c r="K797" s="378" t="n">
        <v>6241</v>
      </c>
      <c r="L797" s="378" t="n"/>
      <c r="M797" s="374">
        <f>+(((J797-I797)-(K797-I797))/(K797-I797))*100</f>
        <v/>
      </c>
      <c r="N797" s="375" t="n"/>
      <c r="O797" s="377" t="n"/>
      <c r="P797" s="377" t="n"/>
      <c r="Q797" s="341" t="n"/>
      <c r="R797" s="341" t="n"/>
      <c r="S797" s="331">
        <f>+(((K797-I797)/1000)*1000)/10</f>
        <v/>
      </c>
      <c r="T797" s="332" t="n"/>
    </row>
    <row r="798" ht="15.75" customHeight="1" s="412">
      <c r="A798" s="333" t="n">
        <v>3335</v>
      </c>
      <c r="B798" s="334" t="n">
        <v>91</v>
      </c>
      <c r="C798" s="380" t="inlineStr">
        <is>
          <t>T185</t>
        </is>
      </c>
      <c r="D798" s="380" t="n"/>
      <c r="E798" s="380" t="n"/>
      <c r="F798" s="380" t="n"/>
      <c r="G798" s="380" t="n">
        <v>13</v>
      </c>
      <c r="H798" s="381" t="n">
        <v>43587</v>
      </c>
      <c r="I798" s="380" t="n">
        <v>5252</v>
      </c>
      <c r="J798" s="380" t="n">
        <v>8954</v>
      </c>
      <c r="K798" s="380" t="n">
        <v>7837</v>
      </c>
      <c r="L798" s="380" t="n">
        <v>1</v>
      </c>
      <c r="M798" s="382">
        <f>+(((J798-I798)-(K798-I798))/(K798-I798))*100</f>
        <v/>
      </c>
      <c r="N798" s="383" t="inlineStr">
        <is>
          <t>2/5</t>
        </is>
      </c>
      <c r="O798" s="384">
        <f>AVERAGE(M798:M799)</f>
        <v/>
      </c>
      <c r="P798" s="384">
        <f>_xlfn.STDEV.S(M798,M799)</f>
        <v/>
      </c>
      <c r="Q798" s="341" t="n">
        <v>1</v>
      </c>
      <c r="R798" s="341" t="n"/>
      <c r="S798" s="331">
        <f>+(((K798-I798)/1000)*1000)/10</f>
        <v/>
      </c>
      <c r="T798" s="332">
        <f>AVERAGE(S798:S799)</f>
        <v/>
      </c>
    </row>
    <row r="799" ht="15.75" customHeight="1" s="412">
      <c r="A799" s="333" t="n">
        <v>3336</v>
      </c>
      <c r="B799" s="334" t="n">
        <v>92</v>
      </c>
      <c r="C799" s="380" t="inlineStr">
        <is>
          <t>T185</t>
        </is>
      </c>
      <c r="D799" s="380" t="n"/>
      <c r="E799" s="380" t="n"/>
      <c r="F799" s="380" t="n"/>
      <c r="G799" s="380" t="n">
        <v>13</v>
      </c>
      <c r="H799" s="381" t="n">
        <v>43587</v>
      </c>
      <c r="I799" s="380" t="n">
        <v>5241</v>
      </c>
      <c r="J799" s="380" t="n">
        <v>9071</v>
      </c>
      <c r="K799" s="380" t="n">
        <v>7936</v>
      </c>
      <c r="L799" s="380" t="n"/>
      <c r="M799" s="382">
        <f>+(((J799-I799)-(K799-I799))/(K799-I799))*100</f>
        <v/>
      </c>
      <c r="N799" s="383" t="n"/>
      <c r="O799" s="385" t="n"/>
      <c r="P799" s="385" t="n"/>
      <c r="Q799" s="341" t="n"/>
      <c r="R799" s="341" t="n"/>
      <c r="S799" s="331">
        <f>+(((K799-I799)/1000)*1000)/10</f>
        <v/>
      </c>
      <c r="T799" s="332" t="n"/>
    </row>
    <row r="800" ht="15.75" customHeight="1" s="412">
      <c r="A800" s="333" t="n">
        <v>4059</v>
      </c>
      <c r="B800" s="334" t="n">
        <v>89</v>
      </c>
      <c r="C800" s="380" t="inlineStr">
        <is>
          <t>T185</t>
        </is>
      </c>
      <c r="D800" s="380" t="n"/>
      <c r="E800" s="380" t="n"/>
      <c r="F800" s="380" t="n"/>
      <c r="G800" s="380" t="n">
        <v>15</v>
      </c>
      <c r="H800" s="381" t="n">
        <v>43599</v>
      </c>
      <c r="I800" s="380" t="n">
        <v>5188</v>
      </c>
      <c r="J800" s="380" t="n">
        <v>7410</v>
      </c>
      <c r="K800" s="380" t="n">
        <v>6980</v>
      </c>
      <c r="L800" s="380" t="n"/>
      <c r="M800" s="382">
        <f>+(((J800-I800)-(K800-I800))/(K800-I800))*100</f>
        <v/>
      </c>
      <c r="N800" s="382" t="n"/>
      <c r="O800" s="384">
        <f>AVERAGE(M800:M801)</f>
        <v/>
      </c>
      <c r="P800" s="384">
        <f>_xlfn.STDEV.S(M800,M801)</f>
        <v/>
      </c>
      <c r="Q800" s="341" t="n"/>
      <c r="R800" s="341" t="n"/>
      <c r="S800" s="331">
        <f>+(((K800-I800)/1000)*1000)/10</f>
        <v/>
      </c>
      <c r="T800" s="332">
        <f>AVERAGE(S800:S801)</f>
        <v/>
      </c>
    </row>
    <row r="801" ht="15.75" customHeight="1" s="412">
      <c r="A801" s="333" t="n">
        <v>4060</v>
      </c>
      <c r="B801" s="334" t="n">
        <v>90</v>
      </c>
      <c r="C801" s="380" t="inlineStr">
        <is>
          <t>T185</t>
        </is>
      </c>
      <c r="D801" s="380" t="n"/>
      <c r="E801" s="380" t="n"/>
      <c r="F801" s="380" t="n"/>
      <c r="G801" s="380" t="n">
        <v>15</v>
      </c>
      <c r="H801" s="381" t="n">
        <v>43599</v>
      </c>
      <c r="I801" s="380" t="n">
        <v>5202</v>
      </c>
      <c r="J801" s="380" t="n">
        <v>7346</v>
      </c>
      <c r="K801" s="380" t="n">
        <v>6933</v>
      </c>
      <c r="L801" s="380" t="n"/>
      <c r="M801" s="382">
        <f>+(((J801-I801)-(K801-I801))/(K801-I801))*100</f>
        <v/>
      </c>
      <c r="N801" s="382" t="n"/>
      <c r="O801" s="385" t="n"/>
      <c r="P801" s="385" t="n"/>
      <c r="Q801" s="341" t="n"/>
      <c r="R801" s="341" t="n"/>
      <c r="S801" s="331">
        <f>+(((K801-I801)/1000)*1000)/10</f>
        <v/>
      </c>
      <c r="T801" s="332" t="n"/>
    </row>
    <row r="802" ht="15.75" customHeight="1" s="412">
      <c r="A802" s="333" t="n">
        <v>4705</v>
      </c>
      <c r="B802" s="334" t="n">
        <v>89</v>
      </c>
      <c r="C802" s="380" t="inlineStr">
        <is>
          <t>T185</t>
        </is>
      </c>
      <c r="D802" s="380" t="n"/>
      <c r="E802" s="380" t="n"/>
      <c r="F802" s="380" t="n"/>
      <c r="G802" s="380" t="n">
        <v>17</v>
      </c>
      <c r="H802" s="381" t="n">
        <v>43619</v>
      </c>
      <c r="I802" s="380" t="n">
        <v>5188</v>
      </c>
      <c r="J802" s="380" t="n">
        <v>7447</v>
      </c>
      <c r="K802" s="380" t="n">
        <v>7013</v>
      </c>
      <c r="L802" s="380" t="n"/>
      <c r="M802" s="382">
        <f>+(((J802-I802)-(K802-I802))/(K802-I802))*100</f>
        <v/>
      </c>
      <c r="N802" s="383" t="n"/>
      <c r="O802" s="384">
        <f>AVERAGE(M802:M803)</f>
        <v/>
      </c>
      <c r="P802" s="384">
        <f>_xlfn.STDEV.S(M802,M803)</f>
        <v/>
      </c>
      <c r="Q802" s="341" t="n"/>
      <c r="R802" s="341" t="n"/>
      <c r="S802" s="331">
        <f>+(((K802-I802)/1000)*1000)/10</f>
        <v/>
      </c>
      <c r="T802" s="332">
        <f>AVERAGE(S802:S803)</f>
        <v/>
      </c>
    </row>
    <row r="803" ht="15.75" customHeight="1" s="412">
      <c r="A803" s="333" t="n">
        <v>4706</v>
      </c>
      <c r="B803" s="334" t="n">
        <v>90</v>
      </c>
      <c r="C803" s="380" t="inlineStr">
        <is>
          <t>T185</t>
        </is>
      </c>
      <c r="D803" s="380" t="n"/>
      <c r="E803" s="380" t="n"/>
      <c r="F803" s="380" t="n"/>
      <c r="G803" s="380" t="n">
        <v>17</v>
      </c>
      <c r="H803" s="381" t="n">
        <v>43619</v>
      </c>
      <c r="I803" s="380" t="n">
        <v>5202</v>
      </c>
      <c r="J803" s="380" t="n">
        <v>7235</v>
      </c>
      <c r="K803" s="380" t="n">
        <v>6850</v>
      </c>
      <c r="L803" s="380" t="n"/>
      <c r="M803" s="382">
        <f>+(((J803-I803)-(K803-I803))/(K803-I803))*100</f>
        <v/>
      </c>
      <c r="N803" s="383" t="n"/>
      <c r="O803" s="385" t="n"/>
      <c r="P803" s="385" t="n"/>
      <c r="Q803" s="341" t="n"/>
      <c r="R803" s="341" t="n"/>
      <c r="S803" s="331">
        <f>+(((K803-I803)/1000)*1000)/10</f>
        <v/>
      </c>
      <c r="T803" s="332" t="n"/>
    </row>
    <row r="804" ht="15.75" customHeight="1" s="412">
      <c r="A804" s="333" t="n">
        <v>5321</v>
      </c>
      <c r="B804" s="334" t="n">
        <v>59</v>
      </c>
      <c r="C804" s="378" t="inlineStr">
        <is>
          <t>T185</t>
        </is>
      </c>
      <c r="D804" s="378" t="n"/>
      <c r="E804" s="378" t="n"/>
      <c r="F804" s="378" t="n"/>
      <c r="G804" s="378" t="n">
        <v>19</v>
      </c>
      <c r="H804" s="379" t="n">
        <v>43637</v>
      </c>
      <c r="I804" s="378" t="n">
        <v>5278</v>
      </c>
      <c r="J804" s="378" t="n">
        <v>7852</v>
      </c>
      <c r="K804" s="378" t="n">
        <v>7452</v>
      </c>
      <c r="L804" s="378" t="inlineStr">
        <is>
          <t>7</t>
        </is>
      </c>
      <c r="M804" s="386">
        <f>+(((J804-I804)-(K804-I804))/(K804-I804))*100</f>
        <v/>
      </c>
      <c r="N804" s="387" t="n"/>
      <c r="O804" s="388">
        <f>AVERAGE(M804:M805)</f>
        <v/>
      </c>
      <c r="P804" s="388">
        <f>_xlfn.STDEV.S(M804,M805)</f>
        <v/>
      </c>
      <c r="Q804" s="341" t="n"/>
      <c r="R804" s="341" t="n"/>
      <c r="S804" s="331">
        <f>+(((K804-I804)/1000)*1000)/10</f>
        <v/>
      </c>
      <c r="T804" s="332">
        <f>AVERAGE(S804:S805)</f>
        <v/>
      </c>
    </row>
    <row r="805" ht="15.75" customHeight="1" s="412">
      <c r="A805" s="333" t="n">
        <v>5322</v>
      </c>
      <c r="B805" s="334" t="n">
        <v>60</v>
      </c>
      <c r="C805" s="378" t="inlineStr">
        <is>
          <t>T185</t>
        </is>
      </c>
      <c r="D805" s="378" t="n"/>
      <c r="E805" s="378" t="n"/>
      <c r="F805" s="378" t="n"/>
      <c r="G805" s="378" t="n">
        <v>19</v>
      </c>
      <c r="H805" s="379" t="n">
        <v>43637</v>
      </c>
      <c r="I805" s="378" t="n">
        <v>5220</v>
      </c>
      <c r="J805" s="378" t="n">
        <v>7944</v>
      </c>
      <c r="K805" s="378" t="n">
        <v>7419</v>
      </c>
      <c r="L805" s="378" t="n"/>
      <c r="M805" s="386">
        <f>+(((J805-I805)-(K805-I805))/(K805-I805))*100</f>
        <v/>
      </c>
      <c r="N805" s="387" t="n"/>
      <c r="O805" s="331" t="n"/>
      <c r="P805" s="331" t="n"/>
      <c r="Q805" s="341" t="n"/>
      <c r="R805" s="341" t="n"/>
      <c r="S805" s="331">
        <f>+(((K805-I805)/1000)*1000)/10</f>
        <v/>
      </c>
      <c r="T805" s="332" t="n"/>
    </row>
    <row r="806" ht="15.75" customHeight="1" s="412">
      <c r="A806" s="333" t="n">
        <v>5917</v>
      </c>
      <c r="B806" s="334" t="n">
        <v>82</v>
      </c>
      <c r="C806" s="378" t="inlineStr">
        <is>
          <t>T185</t>
        </is>
      </c>
      <c r="D806" s="378" t="n"/>
      <c r="E806" s="378" t="n"/>
      <c r="F806" s="378" t="n"/>
      <c r="G806" s="378" t="n">
        <v>22</v>
      </c>
      <c r="H806" s="379" t="n">
        <v>43685</v>
      </c>
      <c r="I806" s="378" t="n">
        <v>5194</v>
      </c>
      <c r="J806" s="378" t="n">
        <v>7320</v>
      </c>
      <c r="K806" s="378" t="n">
        <v>7023</v>
      </c>
      <c r="L806" s="378" t="n">
        <v>6</v>
      </c>
      <c r="M806" s="374">
        <f>+(((J806-I806)-(K806-I806))/(K806-I806))*100</f>
        <v/>
      </c>
      <c r="N806" s="375" t="n"/>
      <c r="O806" s="376">
        <f>AVERAGE(M806:M807)</f>
        <v/>
      </c>
      <c r="P806" s="376">
        <f>_xlfn.STDEV.S(M806,M807)</f>
        <v/>
      </c>
      <c r="Q806" s="341" t="n"/>
      <c r="R806" s="341" t="n"/>
      <c r="S806" s="331">
        <f>+(((K806-I806)/1000)*1000)/10</f>
        <v/>
      </c>
      <c r="T806" s="332">
        <f>AVERAGE(S806:S807)</f>
        <v/>
      </c>
    </row>
    <row r="807" ht="15.75" customHeight="1" s="412">
      <c r="A807" s="333" t="n">
        <v>5918</v>
      </c>
      <c r="B807" s="334" t="n">
        <v>82</v>
      </c>
      <c r="C807" s="378" t="inlineStr">
        <is>
          <t>T185</t>
        </is>
      </c>
      <c r="D807" s="378" t="n"/>
      <c r="E807" s="378" t="n"/>
      <c r="F807" s="378" t="n"/>
      <c r="G807" s="378" t="n">
        <v>22</v>
      </c>
      <c r="H807" s="379" t="n">
        <v>43685</v>
      </c>
      <c r="I807" s="378" t="n">
        <v>5194</v>
      </c>
      <c r="J807" s="378" t="n">
        <v>7444</v>
      </c>
      <c r="K807" s="378" t="n">
        <v>7121</v>
      </c>
      <c r="L807" s="378" t="n"/>
      <c r="M807" s="374">
        <f>+(((J807-I807)-(K807-I807))/(K807-I807))*100</f>
        <v/>
      </c>
      <c r="N807" s="375" t="n"/>
      <c r="O807" s="377" t="n"/>
      <c r="P807" s="377" t="n"/>
      <c r="Q807" s="341" t="n"/>
      <c r="R807" s="341" t="n"/>
      <c r="S807" s="331">
        <f>+(((K807-I807)/1000)*1000)/10</f>
        <v/>
      </c>
      <c r="T807" s="332" t="n"/>
    </row>
    <row r="808" ht="15.75" customHeight="1" s="412">
      <c r="A808" s="333" t="n">
        <v>2943</v>
      </c>
      <c r="B808" s="334" t="n">
        <v>27</v>
      </c>
      <c r="C808" s="371" t="inlineStr">
        <is>
          <t>T186</t>
        </is>
      </c>
      <c r="D808" s="371" t="n"/>
      <c r="E808" s="371" t="n"/>
      <c r="F808" s="371" t="n"/>
      <c r="G808" s="371" t="n">
        <v>11</v>
      </c>
      <c r="H808" s="372" t="n">
        <v>43571</v>
      </c>
      <c r="I808" s="373" t="n">
        <v>5236</v>
      </c>
      <c r="J808" s="371" t="n">
        <v>8890</v>
      </c>
      <c r="K808" s="371" t="n">
        <v>7446</v>
      </c>
      <c r="L808" s="371" t="n">
        <v>2</v>
      </c>
      <c r="M808" s="374">
        <f>+(((J808-I808)-(K808-I808))/(K808-I808))*100</f>
        <v/>
      </c>
      <c r="N808" s="375" t="n">
        <v>0.5</v>
      </c>
      <c r="O808" s="376">
        <f>AVERAGE(M808:M809)</f>
        <v/>
      </c>
      <c r="P808" s="376">
        <f>_xlfn.STDEV.S(M808,M809)</f>
        <v/>
      </c>
      <c r="Q808" s="341" t="n">
        <v>2</v>
      </c>
      <c r="R808" s="341" t="n"/>
      <c r="S808" s="331">
        <f>+(((K808-I808)/1000)*1000)/10</f>
        <v/>
      </c>
      <c r="T808" s="332">
        <f>AVERAGE(S808:S809)</f>
        <v/>
      </c>
    </row>
    <row r="809" ht="15.75" customHeight="1" s="412">
      <c r="A809" s="333" t="n">
        <v>2944</v>
      </c>
      <c r="B809" s="334" t="n">
        <v>28</v>
      </c>
      <c r="C809" s="371" t="inlineStr">
        <is>
          <t>T186</t>
        </is>
      </c>
      <c r="D809" s="371" t="n"/>
      <c r="E809" s="371" t="n"/>
      <c r="F809" s="371" t="n"/>
      <c r="G809" s="371" t="n">
        <v>11</v>
      </c>
      <c r="H809" s="372" t="n">
        <v>43571</v>
      </c>
      <c r="I809" s="373" t="n">
        <v>5216</v>
      </c>
      <c r="J809" s="371" t="n">
        <v>8954</v>
      </c>
      <c r="K809" s="371" t="n">
        <v>7462</v>
      </c>
      <c r="L809" s="371" t="n"/>
      <c r="M809" s="374">
        <f>+(((J809-I809)-(K809-I809))/(K809-I809))*100</f>
        <v/>
      </c>
      <c r="N809" s="375" t="n"/>
      <c r="O809" s="377" t="n"/>
      <c r="P809" s="377" t="n"/>
      <c r="Q809" s="341" t="n"/>
      <c r="R809" s="341" t="n"/>
      <c r="S809" s="331">
        <f>+(((K809-I809)/1000)*1000)/10</f>
        <v/>
      </c>
      <c r="T809" s="332" t="n"/>
    </row>
    <row r="810" ht="15.75" customHeight="1" s="412">
      <c r="A810" s="333" t="n">
        <v>3703</v>
      </c>
      <c r="B810" s="334" t="n">
        <v>125</v>
      </c>
      <c r="C810" s="371" t="inlineStr">
        <is>
          <t>T186</t>
        </is>
      </c>
      <c r="D810" s="371" t="n"/>
      <c r="E810" s="371" t="n"/>
      <c r="F810" s="371" t="n"/>
      <c r="G810" s="371" t="n">
        <v>14</v>
      </c>
      <c r="H810" s="372" t="n">
        <v>43591</v>
      </c>
      <c r="I810" s="371" t="n">
        <v>5217</v>
      </c>
      <c r="J810" s="373" t="n">
        <v>8723</v>
      </c>
      <c r="K810" s="371" t="n">
        <v>7708</v>
      </c>
      <c r="L810" s="371" t="n"/>
      <c r="M810" s="374">
        <f>+(((J810-I810)-(K810-I810))/(K810-I810))*100</f>
        <v/>
      </c>
      <c r="N810" s="375" t="inlineStr">
        <is>
          <t>26/4</t>
        </is>
      </c>
      <c r="O810" s="376">
        <f>AVERAGE(M810:M811)</f>
        <v/>
      </c>
      <c r="P810" s="376">
        <f>_xlfn.STDEV.S(M810,M811)</f>
        <v/>
      </c>
      <c r="Q810" s="341" t="n"/>
      <c r="R810" s="341" t="n"/>
      <c r="S810" s="331">
        <f>+(((K810-I810)/1000)*1000)/10</f>
        <v/>
      </c>
      <c r="T810" s="332">
        <f>AVERAGE(S810:S811)</f>
        <v/>
      </c>
    </row>
    <row r="811" ht="15.75" customHeight="1" s="412">
      <c r="A811" s="333" t="n">
        <v>3704</v>
      </c>
      <c r="B811" s="334" t="n">
        <v>126</v>
      </c>
      <c r="C811" s="371" t="inlineStr">
        <is>
          <t>T186</t>
        </is>
      </c>
      <c r="D811" s="371" t="n"/>
      <c r="E811" s="371" t="n"/>
      <c r="F811" s="371" t="n"/>
      <c r="G811" s="371" t="n">
        <v>14</v>
      </c>
      <c r="H811" s="372" t="n">
        <v>43591</v>
      </c>
      <c r="I811" s="371" t="n">
        <v>5232</v>
      </c>
      <c r="J811" s="373" t="n">
        <v>8479</v>
      </c>
      <c r="K811" s="371" t="n">
        <v>7555</v>
      </c>
      <c r="L811" s="371" t="n"/>
      <c r="M811" s="374">
        <f>+(((J811-I811)-(K811-I811))/(K811-I811))*100</f>
        <v/>
      </c>
      <c r="N811" s="375" t="n"/>
      <c r="O811" s="377" t="n"/>
      <c r="P811" s="377" t="n"/>
      <c r="Q811" s="341" t="n"/>
      <c r="R811" s="341" t="n"/>
      <c r="S811" s="331">
        <f>+(((K811-I811)/1000)*1000)/10</f>
        <v/>
      </c>
      <c r="T811" s="332" t="n"/>
    </row>
    <row r="812" ht="15.75" customHeight="1" s="412">
      <c r="A812" s="333" t="n">
        <v>4369</v>
      </c>
      <c r="B812" s="334" t="n">
        <v>75</v>
      </c>
      <c r="C812" s="371" t="inlineStr">
        <is>
          <t>T186</t>
        </is>
      </c>
      <c r="D812" s="371" t="n"/>
      <c r="E812" s="371" t="n"/>
      <c r="F812" s="371" t="n"/>
      <c r="G812" s="371" t="n">
        <v>16</v>
      </c>
      <c r="H812" s="372" t="n">
        <v>43607</v>
      </c>
      <c r="I812" s="371" t="n">
        <v>5226</v>
      </c>
      <c r="J812" s="371" t="n">
        <v>7995</v>
      </c>
      <c r="K812" s="371" t="n">
        <v>7384</v>
      </c>
      <c r="L812" s="371" t="n">
        <v>2</v>
      </c>
      <c r="M812" s="374">
        <f>+(((J812-I812)-(K812-I812))/(K812-I812))*100</f>
        <v/>
      </c>
      <c r="N812" s="375" t="n"/>
      <c r="O812" s="376">
        <f>AVERAGE(M812:M813)</f>
        <v/>
      </c>
      <c r="P812" s="376">
        <f>_xlfn.STDEV.S(M812,M813)</f>
        <v/>
      </c>
      <c r="Q812" s="341" t="n"/>
      <c r="R812" s="341" t="n"/>
      <c r="S812" s="331">
        <f>+(((K812-I812)/1000)*1000)/10</f>
        <v/>
      </c>
      <c r="T812" s="332">
        <f>AVERAGE(S812:S813)</f>
        <v/>
      </c>
    </row>
    <row r="813" ht="15.75" customHeight="1" s="412">
      <c r="A813" s="333" t="n">
        <v>4370</v>
      </c>
      <c r="B813" s="334" t="n">
        <v>76</v>
      </c>
      <c r="C813" s="371" t="inlineStr">
        <is>
          <t>T186</t>
        </is>
      </c>
      <c r="D813" s="371" t="n"/>
      <c r="E813" s="371" t="n"/>
      <c r="F813" s="371" t="n"/>
      <c r="G813" s="371" t="n">
        <v>16</v>
      </c>
      <c r="H813" s="372" t="n">
        <v>43607</v>
      </c>
      <c r="I813" s="371" t="n">
        <v>5239</v>
      </c>
      <c r="J813" s="371" t="n">
        <v>7773</v>
      </c>
      <c r="K813" s="371" t="n">
        <v>7237</v>
      </c>
      <c r="L813" s="371" t="n"/>
      <c r="M813" s="374">
        <f>+(((J813-I813)-(K813-I813))/(K813-I813))*100</f>
        <v/>
      </c>
      <c r="N813" s="375" t="n"/>
      <c r="O813" s="377" t="n"/>
      <c r="P813" s="377" t="n"/>
      <c r="Q813" s="341" t="n"/>
      <c r="R813" s="341" t="n"/>
      <c r="S813" s="331">
        <f>+(((K813-I813)/1000)*1000)/10</f>
        <v/>
      </c>
      <c r="T813" s="332" t="n"/>
    </row>
    <row r="814" ht="15.75" customHeight="1" s="412">
      <c r="A814" s="333" t="n">
        <v>5015</v>
      </c>
      <c r="B814" s="334" t="n">
        <v>75</v>
      </c>
      <c r="C814" s="371" t="inlineStr">
        <is>
          <t>T186</t>
        </is>
      </c>
      <c r="D814" s="371" t="n"/>
      <c r="E814" s="371" t="n"/>
      <c r="F814" s="371" t="n"/>
      <c r="G814" s="371" t="n">
        <v>18</v>
      </c>
      <c r="H814" s="372" t="n">
        <v>43626</v>
      </c>
      <c r="I814" s="371" t="n">
        <v>5226</v>
      </c>
      <c r="J814" s="371" t="n">
        <v>7900</v>
      </c>
      <c r="K814" s="371" t="n">
        <v>7427</v>
      </c>
      <c r="L814" s="371" t="n">
        <v>8</v>
      </c>
      <c r="M814" s="374">
        <f>+(((J814-I814)-(K814-I814))/(K814-I814))*100</f>
        <v/>
      </c>
      <c r="N814" s="375" t="n"/>
      <c r="O814" s="376">
        <f>AVERAGE(M814:M815)</f>
        <v/>
      </c>
      <c r="P814" s="376">
        <f>_xlfn.STDEV.S(M814,M815)</f>
        <v/>
      </c>
      <c r="Q814" s="341" t="n"/>
      <c r="R814" s="341" t="n"/>
      <c r="S814" s="331">
        <f>+(((K814-I814)/1000)*1000)/10</f>
        <v/>
      </c>
      <c r="T814" s="332">
        <f>AVERAGE(S814:S815)</f>
        <v/>
      </c>
    </row>
    <row r="815" ht="15.75" customHeight="1" s="412">
      <c r="A815" s="333" t="n">
        <v>5016</v>
      </c>
      <c r="B815" s="334" t="n">
        <v>76</v>
      </c>
      <c r="C815" s="371" t="inlineStr">
        <is>
          <t>T186</t>
        </is>
      </c>
      <c r="D815" s="371" t="n"/>
      <c r="E815" s="371" t="n"/>
      <c r="F815" s="371" t="n"/>
      <c r="G815" s="371" t="n">
        <v>18</v>
      </c>
      <c r="H815" s="372" t="n">
        <v>43626</v>
      </c>
      <c r="I815" s="371" t="n">
        <v>5239</v>
      </c>
      <c r="J815" s="371" t="n">
        <v>7866</v>
      </c>
      <c r="K815" s="371" t="n">
        <v>7406</v>
      </c>
      <c r="L815" s="371" t="n"/>
      <c r="M815" s="374">
        <f>+(((J815-I815)-(K815-I815))/(K815-I815))*100</f>
        <v/>
      </c>
      <c r="N815" s="375" t="n"/>
      <c r="O815" s="377" t="n"/>
      <c r="P815" s="377" t="n"/>
      <c r="Q815" s="341" t="n"/>
      <c r="R815" s="341" t="n"/>
      <c r="S815" s="331">
        <f>+(((K815-I815)/1000)*1000)/10</f>
        <v/>
      </c>
      <c r="T815" s="332" t="n"/>
    </row>
    <row r="816" ht="15.75" customHeight="1" s="412">
      <c r="A816" s="333" t="n">
        <v>5593</v>
      </c>
      <c r="B816" s="334" t="n">
        <v>37</v>
      </c>
      <c r="C816" s="378" t="inlineStr">
        <is>
          <t>T186</t>
        </is>
      </c>
      <c r="D816" s="378" t="n"/>
      <c r="E816" s="378" t="n"/>
      <c r="F816" s="378" t="n"/>
      <c r="G816" s="378" t="n">
        <v>21</v>
      </c>
      <c r="H816" s="379" t="n">
        <v>43657</v>
      </c>
      <c r="I816" s="378" t="n">
        <v>5225</v>
      </c>
      <c r="J816" s="378" t="n">
        <v>7128</v>
      </c>
      <c r="K816" s="378" t="n">
        <v>6826</v>
      </c>
      <c r="L816" s="378" t="n">
        <v>8</v>
      </c>
      <c r="M816" s="374">
        <f>+(((J816-I816)-(K816-I816))/(K816-I816))*100</f>
        <v/>
      </c>
      <c r="N816" s="375" t="n"/>
      <c r="O816" s="376">
        <f>AVERAGE(M816:M817)</f>
        <v/>
      </c>
      <c r="P816" s="376">
        <f>_xlfn.STDEV.S(M816,M817)</f>
        <v/>
      </c>
      <c r="Q816" s="341" t="n"/>
      <c r="R816" s="341" t="n"/>
      <c r="S816" s="331">
        <f>+(((K816-I816)/1000)*1000)/10</f>
        <v/>
      </c>
      <c r="T816" s="332">
        <f>AVERAGE(S816:S817)</f>
        <v/>
      </c>
    </row>
    <row r="817" ht="15.75" customHeight="1" s="412">
      <c r="A817" s="333" t="n">
        <v>5594</v>
      </c>
      <c r="B817" s="334" t="n">
        <v>38</v>
      </c>
      <c r="C817" s="378" t="inlineStr">
        <is>
          <t>T186</t>
        </is>
      </c>
      <c r="D817" s="378" t="n"/>
      <c r="E817" s="378" t="n"/>
      <c r="F817" s="378" t="n"/>
      <c r="G817" s="378" t="n">
        <v>21</v>
      </c>
      <c r="H817" s="379" t="n">
        <v>43657</v>
      </c>
      <c r="I817" s="378" t="n">
        <v>5241</v>
      </c>
      <c r="J817" s="378" t="n">
        <v>7424</v>
      </c>
      <c r="K817" s="378" t="n">
        <v>7077</v>
      </c>
      <c r="L817" s="378" t="n"/>
      <c r="M817" s="374">
        <f>+(((J817-I817)-(K817-I817))/(K817-I817))*100</f>
        <v/>
      </c>
      <c r="N817" s="375" t="n"/>
      <c r="O817" s="377" t="n"/>
      <c r="P817" s="377" t="n"/>
      <c r="Q817" s="341" t="n"/>
      <c r="R817" s="341" t="n"/>
      <c r="S817" s="331">
        <f>+(((K817-I817)/1000)*1000)/10</f>
        <v/>
      </c>
      <c r="T817" s="332" t="n"/>
    </row>
    <row r="818" ht="15.75" customHeight="1" s="412">
      <c r="A818" s="333" t="n">
        <v>5919</v>
      </c>
      <c r="B818" s="334" t="n">
        <v>83</v>
      </c>
      <c r="C818" s="378" t="inlineStr">
        <is>
          <t>T186</t>
        </is>
      </c>
      <c r="D818" s="378" t="n"/>
      <c r="E818" s="378" t="n"/>
      <c r="F818" s="378" t="n"/>
      <c r="G818" s="378" t="n">
        <v>22</v>
      </c>
      <c r="H818" s="379" t="n">
        <v>43685</v>
      </c>
      <c r="I818" s="378" t="n">
        <v>5294</v>
      </c>
      <c r="J818" s="378" t="n">
        <v>7943</v>
      </c>
      <c r="K818" s="378" t="n">
        <v>7582</v>
      </c>
      <c r="L818" s="378" t="n">
        <v>6</v>
      </c>
      <c r="M818" s="374">
        <f>+(((J818-I818)-(K818-I818))/(K818-I818))*100</f>
        <v/>
      </c>
      <c r="N818" s="375" t="n"/>
      <c r="O818" s="376">
        <f>AVERAGE(M818:M819)</f>
        <v/>
      </c>
      <c r="P818" s="376">
        <f>_xlfn.STDEV.S(M818,M819)</f>
        <v/>
      </c>
      <c r="Q818" s="341" t="n"/>
      <c r="R818" s="341" t="n"/>
      <c r="S818" s="331">
        <f>+(((K818-I818)/1000)*1000)/10</f>
        <v/>
      </c>
      <c r="T818" s="332">
        <f>AVERAGE(S818:S819)</f>
        <v/>
      </c>
    </row>
    <row r="819" ht="15.75" customHeight="1" s="412">
      <c r="A819" s="333" t="n">
        <v>5920</v>
      </c>
      <c r="B819" s="334" t="n">
        <v>83</v>
      </c>
      <c r="C819" s="378" t="inlineStr">
        <is>
          <t>T186</t>
        </is>
      </c>
      <c r="D819" s="378" t="n"/>
      <c r="E819" s="378" t="n"/>
      <c r="F819" s="378" t="n"/>
      <c r="G819" s="378" t="n">
        <v>22</v>
      </c>
      <c r="H819" s="379" t="n">
        <v>43685</v>
      </c>
      <c r="I819" s="378" t="n">
        <v>5294</v>
      </c>
      <c r="J819" s="378" t="n">
        <v>7846</v>
      </c>
      <c r="K819" s="378" t="n">
        <v>7480</v>
      </c>
      <c r="L819" s="378" t="n"/>
      <c r="M819" s="374">
        <f>+(((J819-I819)-(K819-I819))/(K819-I819))*100</f>
        <v/>
      </c>
      <c r="N819" s="375" t="n"/>
      <c r="O819" s="377" t="n"/>
      <c r="P819" s="377" t="n"/>
      <c r="Q819" s="341" t="n"/>
      <c r="R819" s="341" t="n"/>
      <c r="S819" s="331">
        <f>+(((K819-I819)/1000)*1000)/10</f>
        <v/>
      </c>
      <c r="T819" s="332" t="n"/>
    </row>
    <row r="820" ht="15.75" customHeight="1" s="412">
      <c r="A820" s="333" t="n">
        <v>3705</v>
      </c>
      <c r="B820" s="334" t="n">
        <v>127</v>
      </c>
      <c r="C820" s="335" t="inlineStr">
        <is>
          <t>T187</t>
        </is>
      </c>
      <c r="D820" s="335" t="n"/>
      <c r="E820" s="335" t="n"/>
      <c r="F820" s="335" t="n"/>
      <c r="G820" s="335" t="n">
        <v>14</v>
      </c>
      <c r="H820" s="336" t="n">
        <v>43591</v>
      </c>
      <c r="I820" s="335" t="n">
        <v>5247</v>
      </c>
      <c r="J820" s="389" t="n">
        <v>9134</v>
      </c>
      <c r="K820" s="335" t="n">
        <v>7724</v>
      </c>
      <c r="L820" s="335" t="n">
        <v>2</v>
      </c>
      <c r="M820" s="337">
        <f>+(((J820-I820)-(K820-I820))/(K820-I820))*100</f>
        <v/>
      </c>
      <c r="N820" s="390" t="inlineStr">
        <is>
          <t>1/4</t>
        </is>
      </c>
      <c r="O820" s="339">
        <f>AVERAGE(M820:M821)</f>
        <v/>
      </c>
      <c r="P820" s="339">
        <f>_xlfn.STDEV.S(M820,M821)</f>
        <v/>
      </c>
      <c r="Q820" s="341" t="n">
        <v>3</v>
      </c>
      <c r="R820" s="341" t="n"/>
      <c r="S820" s="331">
        <f>+(((K820-I820)/1000)*1000)/10</f>
        <v/>
      </c>
      <c r="T820" s="332">
        <f>AVERAGE(S820:S821)</f>
        <v/>
      </c>
    </row>
    <row r="821" ht="15.75" customHeight="1" s="412">
      <c r="A821" s="333" t="n">
        <v>3706</v>
      </c>
      <c r="B821" s="334" t="n">
        <v>128</v>
      </c>
      <c r="C821" s="335" t="inlineStr">
        <is>
          <t>T187</t>
        </is>
      </c>
      <c r="D821" s="335" t="n"/>
      <c r="E821" s="335" t="n"/>
      <c r="F821" s="335" t="n"/>
      <c r="G821" s="335" t="n">
        <v>14</v>
      </c>
      <c r="H821" s="336" t="n">
        <v>43591</v>
      </c>
      <c r="I821" s="335" t="n">
        <v>5213</v>
      </c>
      <c r="J821" s="389" t="n">
        <v>9209</v>
      </c>
      <c r="K821" s="335" t="n">
        <v>7703</v>
      </c>
      <c r="L821" s="335" t="n"/>
      <c r="M821" s="337">
        <f>+(((J821-I821)-(K821-I821))/(K821-I821))*100</f>
        <v/>
      </c>
      <c r="N821" s="390" t="n"/>
      <c r="O821" s="342" t="n"/>
      <c r="P821" s="342" t="n"/>
      <c r="Q821" s="341" t="n"/>
      <c r="R821" s="341" t="n"/>
      <c r="S821" s="331">
        <f>+(((K821-I821)/1000)*1000)/10</f>
        <v/>
      </c>
      <c r="T821" s="332" t="n"/>
    </row>
    <row r="822" ht="15.75" customHeight="1" s="412">
      <c r="A822" s="333" t="n">
        <v>4371</v>
      </c>
      <c r="B822" s="334" t="n">
        <v>77</v>
      </c>
      <c r="C822" s="335" t="inlineStr">
        <is>
          <t>T187</t>
        </is>
      </c>
      <c r="D822" s="335" t="n"/>
      <c r="E822" s="335" t="n"/>
      <c r="F822" s="335" t="n"/>
      <c r="G822" s="335" t="n">
        <v>16</v>
      </c>
      <c r="H822" s="336" t="n">
        <v>43607</v>
      </c>
      <c r="I822" s="335" t="n">
        <v>5212</v>
      </c>
      <c r="J822" s="335" t="n">
        <v>10162</v>
      </c>
      <c r="K822" s="335" t="n">
        <v>8528</v>
      </c>
      <c r="L822" s="335" t="n">
        <v>2</v>
      </c>
      <c r="M822" s="337">
        <f>+(((J822-I822)-(K822-I822))/(K822-I822))*100</f>
        <v/>
      </c>
      <c r="N822" s="390" t="inlineStr">
        <is>
          <t>MF*</t>
        </is>
      </c>
      <c r="O822" s="339">
        <f>AVERAGE(M822:M823)</f>
        <v/>
      </c>
      <c r="P822" s="339">
        <f>_xlfn.STDEV.S(M822,M823)</f>
        <v/>
      </c>
      <c r="Q822" s="341" t="n"/>
      <c r="R822" s="341" t="n"/>
      <c r="S822" s="331">
        <f>+(((K822-I822)/1000)*1000)/10</f>
        <v/>
      </c>
      <c r="T822" s="332">
        <f>AVERAGE(S822:S823)</f>
        <v/>
      </c>
    </row>
    <row r="823" ht="15.75" customHeight="1" s="412">
      <c r="A823" s="333" t="n">
        <v>4372</v>
      </c>
      <c r="B823" s="334" t="n">
        <v>78</v>
      </c>
      <c r="C823" s="335" t="inlineStr">
        <is>
          <t>T187</t>
        </is>
      </c>
      <c r="D823" s="335" t="n"/>
      <c r="E823" s="335" t="n"/>
      <c r="F823" s="335" t="n"/>
      <c r="G823" s="335" t="n">
        <v>16</v>
      </c>
      <c r="H823" s="336" t="n">
        <v>43607</v>
      </c>
      <c r="I823" s="335" t="n">
        <v>5245</v>
      </c>
      <c r="J823" s="335" t="n">
        <v>9832</v>
      </c>
      <c r="K823" s="335" t="n">
        <v>8321</v>
      </c>
      <c r="L823" s="335" t="n"/>
      <c r="M823" s="337">
        <f>+(((J823-I823)-(K823-I823))/(K823-I823))*100</f>
        <v/>
      </c>
      <c r="N823" s="390" t="n"/>
      <c r="O823" s="342" t="n"/>
      <c r="P823" s="342" t="n"/>
      <c r="Q823" s="341" t="n"/>
      <c r="R823" s="341" t="n"/>
      <c r="S823" s="331">
        <f>+(((K823-I823)/1000)*1000)/10</f>
        <v/>
      </c>
      <c r="T823" s="332" t="n"/>
    </row>
    <row r="824" ht="15.75" customHeight="1" s="412">
      <c r="A824" s="333" t="n">
        <v>5017</v>
      </c>
      <c r="B824" s="334" t="n">
        <v>77</v>
      </c>
      <c r="C824" s="335" t="inlineStr">
        <is>
          <t>T187</t>
        </is>
      </c>
      <c r="D824" s="335" t="n"/>
      <c r="E824" s="335" t="n"/>
      <c r="F824" s="335" t="n"/>
      <c r="G824" s="335" t="n">
        <v>18</v>
      </c>
      <c r="H824" s="336" t="n">
        <v>43626</v>
      </c>
      <c r="I824" s="335" t="n">
        <v>5212</v>
      </c>
      <c r="J824" s="335" t="n">
        <v>8902</v>
      </c>
      <c r="K824" s="335" t="n">
        <v>7823</v>
      </c>
      <c r="L824" s="335" t="n">
        <v>9</v>
      </c>
      <c r="M824" s="337">
        <f>+(((J824-I824)-(K824-I824))/(K824-I824))*100</f>
        <v/>
      </c>
      <c r="N824" s="390" t="n"/>
      <c r="O824" s="339">
        <f>AVERAGE(M824:M825)</f>
        <v/>
      </c>
      <c r="P824" s="339">
        <f>_xlfn.STDEV.S(M824,M825)</f>
        <v/>
      </c>
      <c r="Q824" s="341" t="n"/>
      <c r="R824" s="341" t="n"/>
      <c r="S824" s="331">
        <f>+(((K824-I824)/1000)*1000)/10</f>
        <v/>
      </c>
      <c r="T824" s="332">
        <f>AVERAGE(S824:S825)</f>
        <v/>
      </c>
    </row>
    <row r="825" ht="15.75" customHeight="1" s="412">
      <c r="A825" s="333" t="n">
        <v>5018</v>
      </c>
      <c r="B825" s="334" t="n">
        <v>78</v>
      </c>
      <c r="C825" s="335" t="inlineStr">
        <is>
          <t>T187</t>
        </is>
      </c>
      <c r="D825" s="335" t="n"/>
      <c r="E825" s="335" t="n"/>
      <c r="F825" s="335" t="n"/>
      <c r="G825" s="335" t="n">
        <v>18</v>
      </c>
      <c r="H825" s="336" t="n">
        <v>43626</v>
      </c>
      <c r="I825" s="335" t="n">
        <v>5245</v>
      </c>
      <c r="J825" s="335" t="n">
        <v>9204</v>
      </c>
      <c r="K825" s="335" t="n">
        <v>7986</v>
      </c>
      <c r="L825" s="335" t="n"/>
      <c r="M825" s="337">
        <f>+(((J825-I825)-(K825-I825))/(K825-I825))*100</f>
        <v/>
      </c>
      <c r="N825" s="390" t="n"/>
      <c r="O825" s="342" t="n"/>
      <c r="P825" s="342" t="n"/>
      <c r="Q825" s="341" t="n"/>
      <c r="R825" s="341" t="n"/>
      <c r="S825" s="331">
        <f>+(((K825-I825)/1000)*1000)/10</f>
        <v/>
      </c>
      <c r="T825" s="332" t="n"/>
    </row>
    <row r="826" ht="15.75" customHeight="1" s="412">
      <c r="A826" s="333" t="n">
        <v>5921</v>
      </c>
      <c r="B826" s="334" t="n">
        <v>84</v>
      </c>
      <c r="C826" s="378" t="inlineStr">
        <is>
          <t>T187</t>
        </is>
      </c>
      <c r="D826" s="378" t="n"/>
      <c r="E826" s="378" t="n"/>
      <c r="F826" s="378" t="n"/>
      <c r="G826" s="378" t="n">
        <v>22</v>
      </c>
      <c r="H826" s="379" t="n">
        <v>43685</v>
      </c>
      <c r="I826" s="378" t="n">
        <v>5375</v>
      </c>
      <c r="J826" s="378" t="n">
        <v>8875</v>
      </c>
      <c r="K826" s="378" t="n">
        <v>8359</v>
      </c>
      <c r="L826" s="378" t="n">
        <v>5</v>
      </c>
      <c r="M826" s="374">
        <f>+(((J826-I826)-(K826-I826))/(K826-I826))*100</f>
        <v/>
      </c>
      <c r="N826" s="375" t="n"/>
      <c r="O826" s="376">
        <f>AVERAGE(M826:M827)</f>
        <v/>
      </c>
      <c r="P826" s="376">
        <f>_xlfn.STDEV.S(M826,M827)</f>
        <v/>
      </c>
      <c r="Q826" s="341" t="n"/>
      <c r="R826" s="341" t="n"/>
      <c r="S826" s="331">
        <f>+(((K826-I826)/1000)*1000)/10</f>
        <v/>
      </c>
      <c r="T826" s="332">
        <f>AVERAGE(S826:S827)</f>
        <v/>
      </c>
    </row>
    <row r="827" ht="15.75" customHeight="1" s="412">
      <c r="A827" s="333" t="n">
        <v>5922</v>
      </c>
      <c r="B827" s="334" t="n">
        <v>84</v>
      </c>
      <c r="C827" s="378" t="inlineStr">
        <is>
          <t>T187</t>
        </is>
      </c>
      <c r="D827" s="378" t="n"/>
      <c r="E827" s="378" t="n"/>
      <c r="F827" s="378" t="n"/>
      <c r="G827" s="378" t="n">
        <v>22</v>
      </c>
      <c r="H827" s="379" t="n">
        <v>43685</v>
      </c>
      <c r="I827" s="378" t="n">
        <v>5375</v>
      </c>
      <c r="J827" s="378" t="n">
        <v>8856</v>
      </c>
      <c r="K827" s="378" t="n">
        <v>8322</v>
      </c>
      <c r="L827" s="378" t="n"/>
      <c r="M827" s="374">
        <f>+(((J827-I827)-(K827-I827))/(K827-I827))*100</f>
        <v/>
      </c>
      <c r="N827" s="375" t="n"/>
      <c r="O827" s="377" t="n"/>
      <c r="P827" s="377" t="n"/>
      <c r="Q827" s="341" t="n"/>
      <c r="R827" s="341" t="n"/>
      <c r="S827" s="331">
        <f>+(((K827-I827)/1000)*1000)/10</f>
        <v/>
      </c>
      <c r="T827" s="332" t="n"/>
    </row>
    <row r="828" ht="15.75" customHeight="1" s="412">
      <c r="A828" s="333" t="n">
        <v>3707</v>
      </c>
      <c r="B828" s="334" t="n">
        <v>129</v>
      </c>
      <c r="C828" s="371" t="inlineStr">
        <is>
          <t>T188</t>
        </is>
      </c>
      <c r="D828" s="371" t="n"/>
      <c r="E828" s="371" t="n"/>
      <c r="F828" s="371" t="n"/>
      <c r="G828" s="371" t="n">
        <v>14</v>
      </c>
      <c r="H828" s="372" t="n">
        <v>43591</v>
      </c>
      <c r="I828" s="371" t="n">
        <v>5238</v>
      </c>
      <c r="J828" s="373" t="n">
        <v>7842</v>
      </c>
      <c r="K828" s="371" t="n">
        <v>7220</v>
      </c>
      <c r="L828" s="371" t="n">
        <v>2</v>
      </c>
      <c r="M828" s="374">
        <f>+(((J828-I828)-(K828-I828))/(K828-I828))*100</f>
        <v/>
      </c>
      <c r="N828" s="375" t="inlineStr">
        <is>
          <t>24/4</t>
        </is>
      </c>
      <c r="O828" s="376">
        <f>AVERAGE(M828:M829)</f>
        <v/>
      </c>
      <c r="P828" s="376">
        <f>_xlfn.STDEV.S(M828,M829)</f>
        <v/>
      </c>
      <c r="Q828" s="341" t="n">
        <v>2</v>
      </c>
      <c r="R828" s="341" t="n"/>
      <c r="S828" s="331">
        <f>+(((K828-I828)/1000)*1000)/10</f>
        <v/>
      </c>
      <c r="T828" s="332">
        <f>AVERAGE(S828:S829)</f>
        <v/>
      </c>
    </row>
    <row r="829" ht="15.75" customHeight="1" s="412">
      <c r="A829" s="333" t="n">
        <v>3708</v>
      </c>
      <c r="B829" s="334" t="n">
        <v>130</v>
      </c>
      <c r="C829" s="371" t="inlineStr">
        <is>
          <t>T188</t>
        </is>
      </c>
      <c r="D829" s="371" t="n"/>
      <c r="E829" s="371" t="n"/>
      <c r="F829" s="371" t="n"/>
      <c r="G829" s="371" t="n">
        <v>14</v>
      </c>
      <c r="H829" s="372" t="n">
        <v>43591</v>
      </c>
      <c r="I829" s="371" t="n">
        <v>5212</v>
      </c>
      <c r="J829" s="373" t="n">
        <v>7703</v>
      </c>
      <c r="K829" s="371" t="n">
        <v>7109</v>
      </c>
      <c r="L829" s="371" t="n"/>
      <c r="M829" s="374">
        <f>+(((J829-I829)-(K829-I829))/(K829-I829))*100</f>
        <v/>
      </c>
      <c r="N829" s="375" t="n"/>
      <c r="O829" s="377" t="n"/>
      <c r="P829" s="377" t="n"/>
      <c r="Q829" s="341" t="n"/>
      <c r="R829" s="341" t="n"/>
      <c r="S829" s="331">
        <f>+(((K829-I829)/1000)*1000)/10</f>
        <v/>
      </c>
      <c r="T829" s="332" t="n"/>
    </row>
    <row r="830" ht="15.75" customHeight="1" s="412">
      <c r="A830" s="333" t="n">
        <v>4373</v>
      </c>
      <c r="B830" s="334" t="n">
        <v>79</v>
      </c>
      <c r="C830" s="371" t="inlineStr">
        <is>
          <t>T188</t>
        </is>
      </c>
      <c r="D830" s="371" t="n"/>
      <c r="E830" s="371" t="n"/>
      <c r="F830" s="371" t="n"/>
      <c r="G830" s="371" t="n">
        <v>16</v>
      </c>
      <c r="H830" s="372" t="n">
        <v>43607</v>
      </c>
      <c r="I830" s="371" t="n">
        <v>5242</v>
      </c>
      <c r="J830" s="371" t="n">
        <v>9807</v>
      </c>
      <c r="K830" s="371" t="n">
        <v>8337</v>
      </c>
      <c r="L830" s="371" t="n">
        <v>2</v>
      </c>
      <c r="M830" s="374">
        <f>+(((J830-I830)-(K830-I830))/(K830-I830))*100</f>
        <v/>
      </c>
      <c r="N830" s="375" t="n"/>
      <c r="O830" s="376">
        <f>AVERAGE(M830:M831)</f>
        <v/>
      </c>
      <c r="P830" s="376">
        <f>_xlfn.STDEV.S(M830,M831)</f>
        <v/>
      </c>
      <c r="Q830" s="341" t="n"/>
      <c r="R830" s="341" t="n"/>
      <c r="S830" s="331">
        <f>+(((K830-I830)/1000)*1000)/10</f>
        <v/>
      </c>
      <c r="T830" s="332">
        <f>AVERAGE(S830:S831)</f>
        <v/>
      </c>
    </row>
    <row r="831" ht="15.75" customHeight="1" s="412">
      <c r="A831" s="333" t="n">
        <v>4374</v>
      </c>
      <c r="B831" s="334" t="n">
        <v>80</v>
      </c>
      <c r="C831" s="371" t="inlineStr">
        <is>
          <t>T188</t>
        </is>
      </c>
      <c r="D831" s="371" t="n"/>
      <c r="E831" s="371" t="n"/>
      <c r="F831" s="371" t="n"/>
      <c r="G831" s="371" t="n">
        <v>16</v>
      </c>
      <c r="H831" s="372" t="n">
        <v>43607</v>
      </c>
      <c r="I831" s="371" t="n">
        <v>5245</v>
      </c>
      <c r="J831" s="371" t="n">
        <v>9592</v>
      </c>
      <c r="K831" s="371" t="n">
        <v>8224</v>
      </c>
      <c r="L831" s="371" t="n"/>
      <c r="M831" s="374">
        <f>+(((J831-I831)-(K831-I831))/(K831-I831))*100</f>
        <v/>
      </c>
      <c r="N831" s="375" t="n"/>
      <c r="O831" s="377" t="n"/>
      <c r="P831" s="377" t="n"/>
      <c r="Q831" s="341" t="n"/>
      <c r="R831" s="341" t="n"/>
      <c r="S831" s="331">
        <f>+(((K831-I831)/1000)*1000)/10</f>
        <v/>
      </c>
      <c r="T831" s="332" t="n"/>
    </row>
    <row r="832" ht="15.75" customHeight="1" s="412">
      <c r="A832" s="333" t="n">
        <v>5019</v>
      </c>
      <c r="B832" s="334" t="n">
        <v>79</v>
      </c>
      <c r="C832" s="371" t="inlineStr">
        <is>
          <t>T188</t>
        </is>
      </c>
      <c r="D832" s="371" t="n"/>
      <c r="E832" s="371" t="n"/>
      <c r="F832" s="371" t="n"/>
      <c r="G832" s="371" t="n">
        <v>18</v>
      </c>
      <c r="H832" s="372" t="n">
        <v>43626</v>
      </c>
      <c r="I832" s="371" t="n">
        <v>5242</v>
      </c>
      <c r="J832" s="371" t="n">
        <v>8029</v>
      </c>
      <c r="K832" s="371" t="n">
        <v>7494</v>
      </c>
      <c r="L832" s="371" t="n">
        <v>8</v>
      </c>
      <c r="M832" s="374">
        <f>+(((J832-I832)-(K832-I832))/(K832-I832))*100</f>
        <v/>
      </c>
      <c r="N832" s="375" t="n"/>
      <c r="O832" s="376">
        <f>AVERAGE(M832:M833)</f>
        <v/>
      </c>
      <c r="P832" s="376">
        <f>_xlfn.STDEV.S(M832,M833)</f>
        <v/>
      </c>
      <c r="Q832" s="341" t="n"/>
      <c r="R832" s="341" t="n"/>
      <c r="S832" s="331">
        <f>+(((K832-I832)/1000)*1000)/10</f>
        <v/>
      </c>
      <c r="T832" s="332">
        <f>AVERAGE(S832:S833)</f>
        <v/>
      </c>
    </row>
    <row r="833" ht="15.75" customHeight="1" s="412">
      <c r="A833" s="333" t="n">
        <v>5020</v>
      </c>
      <c r="B833" s="334" t="n">
        <v>80</v>
      </c>
      <c r="C833" s="371" t="inlineStr">
        <is>
          <t>T188</t>
        </is>
      </c>
      <c r="D833" s="371" t="n"/>
      <c r="E833" s="371" t="n"/>
      <c r="F833" s="371" t="n"/>
      <c r="G833" s="371" t="n">
        <v>18</v>
      </c>
      <c r="H833" s="372" t="n">
        <v>43626</v>
      </c>
      <c r="I833" s="371" t="n">
        <v>5245</v>
      </c>
      <c r="J833" s="371" t="n">
        <v>8277</v>
      </c>
      <c r="K833" s="371" t="n">
        <v>7714</v>
      </c>
      <c r="L833" s="371" t="n"/>
      <c r="M833" s="374">
        <f>+(((J833-I833)-(K833-I833))/(K833-I833))*100</f>
        <v/>
      </c>
      <c r="N833" s="375" t="n"/>
      <c r="O833" s="377" t="n"/>
      <c r="P833" s="377" t="n"/>
      <c r="Q833" s="341" t="n"/>
      <c r="R833" s="341" t="n"/>
      <c r="S833" s="331">
        <f>+(((K833-I833)/1000)*1000)/10</f>
        <v/>
      </c>
      <c r="T833" s="332" t="n"/>
    </row>
    <row r="834" ht="15.75" customHeight="1" s="412">
      <c r="A834" s="333" t="n">
        <v>5595</v>
      </c>
      <c r="B834" s="334" t="n">
        <v>39</v>
      </c>
      <c r="C834" s="378" t="inlineStr">
        <is>
          <t>T188</t>
        </is>
      </c>
      <c r="D834" s="378" t="n"/>
      <c r="E834" s="378" t="n"/>
      <c r="F834" s="378" t="n"/>
      <c r="G834" s="378" t="n">
        <v>21</v>
      </c>
      <c r="H834" s="379" t="n">
        <v>43657</v>
      </c>
      <c r="I834" s="378" t="n">
        <v>5245</v>
      </c>
      <c r="J834" s="378" t="n">
        <v>7742</v>
      </c>
      <c r="K834" s="378" t="n">
        <v>7333</v>
      </c>
      <c r="L834" s="378" t="n">
        <v>8</v>
      </c>
      <c r="M834" s="374">
        <f>+(((J834-I834)-(K834-I834))/(K834-I834))*100</f>
        <v/>
      </c>
      <c r="N834" s="375" t="n"/>
      <c r="O834" s="376">
        <f>AVERAGE(M834:M835)</f>
        <v/>
      </c>
      <c r="P834" s="376">
        <f>_xlfn.STDEV.S(M834,M835)</f>
        <v/>
      </c>
      <c r="Q834" s="341" t="n"/>
      <c r="R834" s="341" t="n"/>
      <c r="S834" s="331">
        <f>+(((K834-I834)/1000)*1000)/10</f>
        <v/>
      </c>
      <c r="T834" s="332">
        <f>AVERAGE(S834:S835)</f>
        <v/>
      </c>
    </row>
    <row r="835" ht="15.75" customHeight="1" s="412">
      <c r="A835" s="333" t="n">
        <v>5596</v>
      </c>
      <c r="B835" s="334" t="n">
        <v>40</v>
      </c>
      <c r="C835" s="378" t="inlineStr">
        <is>
          <t>T188</t>
        </is>
      </c>
      <c r="D835" s="378" t="n"/>
      <c r="E835" s="378" t="n"/>
      <c r="F835" s="378" t="n"/>
      <c r="G835" s="378" t="n">
        <v>21</v>
      </c>
      <c r="H835" s="379" t="n">
        <v>43657</v>
      </c>
      <c r="I835" s="378" t="n">
        <v>5216</v>
      </c>
      <c r="J835" s="378" t="n">
        <v>7834</v>
      </c>
      <c r="K835" s="378" t="n">
        <v>7395</v>
      </c>
      <c r="L835" s="378" t="n"/>
      <c r="M835" s="374">
        <f>+(((J835-I835)-(K835-I835))/(K835-I835))*100</f>
        <v/>
      </c>
      <c r="N835" s="375" t="n"/>
      <c r="O835" s="377" t="n"/>
      <c r="P835" s="377" t="n"/>
      <c r="Q835" s="341" t="n"/>
      <c r="R835" s="341" t="n"/>
      <c r="S835" s="331">
        <f>+(((K835-I835)/1000)*1000)/10</f>
        <v/>
      </c>
      <c r="T835" s="332" t="n"/>
    </row>
    <row r="836" ht="15.75" customHeight="1" s="412">
      <c r="A836" s="333" t="n">
        <v>5923</v>
      </c>
      <c r="B836" s="334" t="n">
        <v>85</v>
      </c>
      <c r="C836" s="378" t="inlineStr">
        <is>
          <t>T188</t>
        </is>
      </c>
      <c r="D836" s="378" t="n"/>
      <c r="E836" s="378" t="n"/>
      <c r="F836" s="378" t="n"/>
      <c r="G836" s="378" t="n">
        <v>22</v>
      </c>
      <c r="H836" s="379" t="n">
        <v>43685</v>
      </c>
      <c r="I836" s="378" t="n">
        <v>5253</v>
      </c>
      <c r="J836" s="378" t="n">
        <v>8422</v>
      </c>
      <c r="K836" s="378" t="n">
        <v>7978</v>
      </c>
      <c r="L836" s="378" t="n">
        <v>8</v>
      </c>
      <c r="M836" s="374">
        <f>+(((J836-I836)-(K836-I836))/(K836-I836))*100</f>
        <v/>
      </c>
      <c r="N836" s="375" t="n"/>
      <c r="O836" s="376">
        <f>AVERAGE(M836:M837)</f>
        <v/>
      </c>
      <c r="P836" s="376">
        <f>_xlfn.STDEV.S(M836,M837)</f>
        <v/>
      </c>
      <c r="Q836" s="341" t="n"/>
      <c r="R836" s="341" t="n"/>
      <c r="S836" s="331">
        <f>+(((K836-I836)/1000)*1000)/10</f>
        <v/>
      </c>
      <c r="T836" s="332">
        <f>AVERAGE(S836:S837)</f>
        <v/>
      </c>
    </row>
    <row r="837" ht="15.75" customHeight="1" s="412">
      <c r="A837" s="333" t="n">
        <v>5924</v>
      </c>
      <c r="B837" s="334" t="n">
        <v>85</v>
      </c>
      <c r="C837" s="378" t="inlineStr">
        <is>
          <t>T188</t>
        </is>
      </c>
      <c r="D837" s="378" t="n"/>
      <c r="E837" s="378" t="n"/>
      <c r="F837" s="378" t="n"/>
      <c r="G837" s="378" t="n">
        <v>22</v>
      </c>
      <c r="H837" s="379" t="n">
        <v>43685</v>
      </c>
      <c r="I837" s="378" t="n">
        <v>5253</v>
      </c>
      <c r="J837" s="378" t="n">
        <v>7969</v>
      </c>
      <c r="K837" s="378" t="n">
        <v>7587</v>
      </c>
      <c r="L837" s="378" t="n"/>
      <c r="M837" s="374">
        <f>+(((J837-I837)-(K837-I837))/(K837-I837))*100</f>
        <v/>
      </c>
      <c r="N837" s="375" t="n"/>
      <c r="O837" s="377" t="n"/>
      <c r="P837" s="377" t="n"/>
      <c r="Q837" s="341" t="n"/>
      <c r="R837" s="341" t="n"/>
      <c r="S837" s="331">
        <f>+(((K837-I837)/1000)*1000)/10</f>
        <v/>
      </c>
      <c r="T837" s="332" t="n"/>
    </row>
    <row r="838" ht="15.75" customHeight="1" s="412">
      <c r="A838" s="333" t="n">
        <v>3709</v>
      </c>
      <c r="B838" s="334" t="n">
        <v>131</v>
      </c>
      <c r="C838" s="371" t="inlineStr">
        <is>
          <t>T189</t>
        </is>
      </c>
      <c r="D838" s="371" t="n"/>
      <c r="E838" s="371" t="n"/>
      <c r="F838" s="371" t="n"/>
      <c r="G838" s="371" t="n">
        <v>14</v>
      </c>
      <c r="H838" s="372" t="n">
        <v>43591</v>
      </c>
      <c r="I838" s="371" t="n">
        <v>5209</v>
      </c>
      <c r="J838" s="373" t="n">
        <v>8392</v>
      </c>
      <c r="K838" s="371" t="n">
        <v>7306</v>
      </c>
      <c r="L838" s="371" t="n">
        <v>2</v>
      </c>
      <c r="M838" s="374">
        <f>+(((J838-I838)-(K838-I838))/(K838-I838))*100</f>
        <v/>
      </c>
      <c r="N838" s="375" t="inlineStr">
        <is>
          <t>4/5</t>
        </is>
      </c>
      <c r="O838" s="376">
        <f>AVERAGE(M838:M839)</f>
        <v/>
      </c>
      <c r="P838" s="376">
        <f>_xlfn.STDEV.S(M838,M839)</f>
        <v/>
      </c>
      <c r="Q838" s="341" t="n">
        <v>2</v>
      </c>
      <c r="R838" s="341" t="n"/>
      <c r="S838" s="331">
        <f>+(((K838-I838)/1000)*1000)/10</f>
        <v/>
      </c>
      <c r="T838" s="332">
        <f>AVERAGE(S838:S839)</f>
        <v/>
      </c>
    </row>
    <row r="839" ht="15.75" customHeight="1" s="412">
      <c r="A839" s="333" t="n">
        <v>3710</v>
      </c>
      <c r="B839" s="334" t="n">
        <v>132</v>
      </c>
      <c r="C839" s="371" t="inlineStr">
        <is>
          <t>T189</t>
        </is>
      </c>
      <c r="D839" s="371" t="n"/>
      <c r="E839" s="371" t="n"/>
      <c r="F839" s="371" t="n"/>
      <c r="G839" s="371" t="n">
        <v>14</v>
      </c>
      <c r="H839" s="372" t="n">
        <v>43591</v>
      </c>
      <c r="I839" s="371" t="n">
        <v>5233</v>
      </c>
      <c r="J839" s="373" t="n">
        <v>7896</v>
      </c>
      <c r="K839" s="371" t="n">
        <v>6960</v>
      </c>
      <c r="L839" s="371" t="n"/>
      <c r="M839" s="374">
        <f>+(((J839-I839)-(K839-I839))/(K839-I839))*100</f>
        <v/>
      </c>
      <c r="N839" s="375" t="n"/>
      <c r="O839" s="377" t="n"/>
      <c r="P839" s="377" t="n"/>
      <c r="Q839" s="341" t="n"/>
      <c r="R839" s="341" t="n"/>
      <c r="S839" s="331">
        <f>+(((K839-I839)/1000)*1000)/10</f>
        <v/>
      </c>
      <c r="T839" s="332" t="n"/>
    </row>
    <row r="840" ht="15.75" customHeight="1" s="412">
      <c r="A840" s="333" t="n">
        <v>4375</v>
      </c>
      <c r="B840" s="334" t="n">
        <v>81</v>
      </c>
      <c r="C840" s="371" t="inlineStr">
        <is>
          <t>T189</t>
        </is>
      </c>
      <c r="D840" s="371" t="n"/>
      <c r="E840" s="371" t="n"/>
      <c r="F840" s="371" t="n"/>
      <c r="G840" s="371" t="n">
        <v>16</v>
      </c>
      <c r="H840" s="372" t="n">
        <v>43607</v>
      </c>
      <c r="I840" s="371" t="n">
        <v>5180</v>
      </c>
      <c r="J840" s="371" t="n">
        <v>7595</v>
      </c>
      <c r="K840" s="371" t="n">
        <v>7042</v>
      </c>
      <c r="L840" s="371" t="n">
        <v>2</v>
      </c>
      <c r="M840" s="374">
        <f>+(((J840-I840)-(K840-I840))/(K840-I840))*100</f>
        <v/>
      </c>
      <c r="N840" s="375" t="n"/>
      <c r="O840" s="376">
        <f>AVERAGE(M840:M841)</f>
        <v/>
      </c>
      <c r="P840" s="376">
        <f>_xlfn.STDEV.S(M840,M841)</f>
        <v/>
      </c>
      <c r="Q840" s="341" t="n"/>
      <c r="R840" s="341" t="n"/>
      <c r="S840" s="331">
        <f>+(((K840-I840)/1000)*1000)/10</f>
        <v/>
      </c>
      <c r="T840" s="332">
        <f>AVERAGE(S840:S841)</f>
        <v/>
      </c>
    </row>
    <row r="841" ht="15.75" customHeight="1" s="412">
      <c r="A841" s="333" t="n">
        <v>4376</v>
      </c>
      <c r="B841" s="334" t="n">
        <v>82</v>
      </c>
      <c r="C841" s="371" t="inlineStr">
        <is>
          <t>T189</t>
        </is>
      </c>
      <c r="D841" s="371" t="n"/>
      <c r="E841" s="371" t="n"/>
      <c r="F841" s="371" t="n"/>
      <c r="G841" s="371" t="n">
        <v>16</v>
      </c>
      <c r="H841" s="372" t="n">
        <v>43607</v>
      </c>
      <c r="I841" s="371" t="n">
        <v>5194</v>
      </c>
      <c r="J841" s="371" t="n">
        <v>7342</v>
      </c>
      <c r="K841" s="371" t="n">
        <v>6835</v>
      </c>
      <c r="L841" s="371" t="n"/>
      <c r="M841" s="374">
        <f>+(((J841-I841)-(K841-I841))/(K841-I841))*100</f>
        <v/>
      </c>
      <c r="N841" s="375" t="n"/>
      <c r="O841" s="377" t="n"/>
      <c r="P841" s="377" t="n"/>
      <c r="Q841" s="341" t="n"/>
      <c r="R841" s="341" t="n"/>
      <c r="S841" s="331">
        <f>+(((K841-I841)/1000)*1000)/10</f>
        <v/>
      </c>
      <c r="T841" s="332" t="n"/>
    </row>
    <row r="842" ht="15.75" customHeight="1" s="412">
      <c r="A842" s="333" t="n">
        <v>5021</v>
      </c>
      <c r="B842" s="334" t="n">
        <v>81</v>
      </c>
      <c r="C842" s="371" t="inlineStr">
        <is>
          <t>T189</t>
        </is>
      </c>
      <c r="D842" s="371" t="n"/>
      <c r="E842" s="371" t="n"/>
      <c r="F842" s="371" t="n"/>
      <c r="G842" s="371" t="n">
        <v>18</v>
      </c>
      <c r="H842" s="372" t="n">
        <v>43626</v>
      </c>
      <c r="I842" s="371" t="n">
        <v>5180</v>
      </c>
      <c r="J842" s="371" t="n">
        <v>7130</v>
      </c>
      <c r="K842" s="371" t="n">
        <v>6772</v>
      </c>
      <c r="L842" s="371" t="n">
        <v>9</v>
      </c>
      <c r="M842" s="374">
        <f>+(((J842-I842)-(K842-I842))/(K842-I842))*100</f>
        <v/>
      </c>
      <c r="N842" s="375" t="n"/>
      <c r="O842" s="376">
        <f>AVERAGE(M842:M843)</f>
        <v/>
      </c>
      <c r="P842" s="376">
        <f>_xlfn.STDEV.S(M842,M843)</f>
        <v/>
      </c>
      <c r="Q842" s="341" t="n"/>
      <c r="R842" s="341" t="n"/>
      <c r="S842" s="331">
        <f>+(((K842-I842)/1000)*1000)/10</f>
        <v/>
      </c>
      <c r="T842" s="332">
        <f>AVERAGE(S842:S843)</f>
        <v/>
      </c>
    </row>
    <row r="843" ht="15.75" customHeight="1" s="412">
      <c r="A843" s="333" t="n">
        <v>5022</v>
      </c>
      <c r="B843" s="334" t="n">
        <v>82</v>
      </c>
      <c r="C843" s="371" t="inlineStr">
        <is>
          <t>T189</t>
        </is>
      </c>
      <c r="D843" s="371" t="n"/>
      <c r="E843" s="371" t="n"/>
      <c r="F843" s="371" t="n"/>
      <c r="G843" s="371" t="n">
        <v>18</v>
      </c>
      <c r="H843" s="372" t="n">
        <v>43626</v>
      </c>
      <c r="I843" s="371" t="n">
        <v>5194</v>
      </c>
      <c r="J843" s="371" t="n">
        <v>7323</v>
      </c>
      <c r="K843" s="371" t="n">
        <v>6862</v>
      </c>
      <c r="L843" s="371" t="n"/>
      <c r="M843" s="374">
        <f>+(((J843-I843)-(K843-I843))/(K843-I843))*100</f>
        <v/>
      </c>
      <c r="N843" s="375" t="n"/>
      <c r="O843" s="377" t="n"/>
      <c r="P843" s="377" t="n"/>
      <c r="Q843" s="341" t="n"/>
      <c r="R843" s="341" t="n"/>
      <c r="S843" s="331">
        <f>+(((K843-I843)/1000)*1000)/10</f>
        <v/>
      </c>
      <c r="T843" s="332" t="n"/>
    </row>
    <row r="844" ht="15.75" customHeight="1" s="412">
      <c r="A844" s="333" t="n">
        <v>5597</v>
      </c>
      <c r="B844" s="334" t="n">
        <v>41</v>
      </c>
      <c r="C844" s="378" t="inlineStr">
        <is>
          <t>T189</t>
        </is>
      </c>
      <c r="D844" s="378" t="n"/>
      <c r="E844" s="378" t="n"/>
      <c r="F844" s="378" t="n"/>
      <c r="G844" s="378" t="n">
        <v>21</v>
      </c>
      <c r="H844" s="379" t="n">
        <v>43657</v>
      </c>
      <c r="I844" s="378" t="n">
        <v>5264</v>
      </c>
      <c r="J844" s="378" t="n">
        <v>7123</v>
      </c>
      <c r="K844" s="378" t="n">
        <v>6821</v>
      </c>
      <c r="L844" s="378" t="n">
        <v>9</v>
      </c>
      <c r="M844" s="374">
        <f>+(((J844-I844)-(K844-I844))/(K844-I844))*100</f>
        <v/>
      </c>
      <c r="N844" s="375" t="n"/>
      <c r="O844" s="376">
        <f>AVERAGE(M844:M845)</f>
        <v/>
      </c>
      <c r="P844" s="376">
        <f>_xlfn.STDEV.S(M844,M845)</f>
        <v/>
      </c>
      <c r="Q844" s="341" t="n"/>
      <c r="R844" s="341" t="n"/>
      <c r="S844" s="331">
        <f>+(((K844-I844)/1000)*1000)/10</f>
        <v/>
      </c>
      <c r="T844" s="332">
        <f>AVERAGE(S844:S845)</f>
        <v/>
      </c>
    </row>
    <row r="845" ht="15.75" customHeight="1" s="412">
      <c r="A845" s="333" t="n">
        <v>5598</v>
      </c>
      <c r="B845" s="334" t="n">
        <v>42</v>
      </c>
      <c r="C845" s="378" t="inlineStr">
        <is>
          <t>T189</t>
        </is>
      </c>
      <c r="D845" s="378" t="n"/>
      <c r="E845" s="378" t="n"/>
      <c r="F845" s="378" t="n"/>
      <c r="G845" s="378" t="n">
        <v>21</v>
      </c>
      <c r="H845" s="379" t="n">
        <v>43657</v>
      </c>
      <c r="I845" s="378" t="n">
        <v>5270</v>
      </c>
      <c r="J845" s="378" t="n">
        <v>7131</v>
      </c>
      <c r="K845" s="378" t="n">
        <v>6826</v>
      </c>
      <c r="L845" s="378" t="n"/>
      <c r="M845" s="374">
        <f>+(((J845-I845)-(K845-I845))/(K845-I845))*100</f>
        <v/>
      </c>
      <c r="N845" s="375" t="n"/>
      <c r="O845" s="377" t="n"/>
      <c r="P845" s="377" t="n"/>
      <c r="Q845" s="341" t="n"/>
      <c r="R845" s="341" t="n"/>
      <c r="S845" s="331">
        <f>+(((K845-I845)/1000)*1000)/10</f>
        <v/>
      </c>
      <c r="T845" s="332" t="n"/>
    </row>
    <row r="846" ht="15.75" customHeight="1" s="412">
      <c r="A846" s="333" t="n">
        <v>5925</v>
      </c>
      <c r="B846" s="334" t="n">
        <v>86</v>
      </c>
      <c r="C846" s="378" t="inlineStr">
        <is>
          <t>T189</t>
        </is>
      </c>
      <c r="D846" s="378" t="n"/>
      <c r="E846" s="378" t="n"/>
      <c r="F846" s="378" t="n"/>
      <c r="G846" s="378" t="n">
        <v>22</v>
      </c>
      <c r="H846" s="379" t="n">
        <v>43685</v>
      </c>
      <c r="I846" s="378" t="n">
        <v>5281</v>
      </c>
      <c r="J846" s="378" t="n">
        <v>7364</v>
      </c>
      <c r="K846" s="378" t="n">
        <v>7077</v>
      </c>
      <c r="L846" s="378" t="n">
        <v>9</v>
      </c>
      <c r="M846" s="374">
        <f>+(((J846-I846)-(K846-I846))/(K846-I846))*100</f>
        <v/>
      </c>
      <c r="N846" s="375" t="n"/>
      <c r="O846" s="376">
        <f>AVERAGE(M846:M847)</f>
        <v/>
      </c>
      <c r="P846" s="376">
        <f>_xlfn.STDEV.S(M846,M847)</f>
        <v/>
      </c>
      <c r="Q846" s="341" t="n"/>
      <c r="R846" s="341" t="n"/>
      <c r="S846" s="331">
        <f>+(((K846-I846)/1000)*1000)/10</f>
        <v/>
      </c>
      <c r="T846" s="332">
        <f>AVERAGE(S846:S847)</f>
        <v/>
      </c>
    </row>
    <row r="847" ht="15.75" customHeight="1" s="412">
      <c r="A847" s="333" t="n">
        <v>5926</v>
      </c>
      <c r="B847" s="334" t="n">
        <v>86</v>
      </c>
      <c r="C847" s="378" t="inlineStr">
        <is>
          <t>T189</t>
        </is>
      </c>
      <c r="D847" s="378" t="n"/>
      <c r="E847" s="378" t="n"/>
      <c r="F847" s="378" t="n"/>
      <c r="G847" s="378" t="n">
        <v>22</v>
      </c>
      <c r="H847" s="379" t="n">
        <v>43685</v>
      </c>
      <c r="I847" s="378" t="n">
        <v>5281</v>
      </c>
      <c r="J847" s="378" t="n">
        <v>7406</v>
      </c>
      <c r="K847" s="378" t="n">
        <v>7108</v>
      </c>
      <c r="L847" s="378" t="n"/>
      <c r="M847" s="374">
        <f>+(((J847-I847)-(K847-I847))/(K847-I847))*100</f>
        <v/>
      </c>
      <c r="N847" s="375" t="n"/>
      <c r="O847" s="377" t="n"/>
      <c r="P847" s="377" t="n"/>
      <c r="Q847" s="341" t="n"/>
      <c r="R847" s="341" t="n"/>
      <c r="S847" s="331">
        <f>+(((K847-I847)/1000)*1000)/10</f>
        <v/>
      </c>
      <c r="T847" s="332" t="n"/>
    </row>
    <row r="848" ht="15.75" customHeight="1" s="412">
      <c r="A848" s="333" t="n">
        <v>2945</v>
      </c>
      <c r="B848" s="334" t="n">
        <v>29</v>
      </c>
      <c r="C848" s="380" t="inlineStr">
        <is>
          <t>T191</t>
        </is>
      </c>
      <c r="D848" s="380" t="n"/>
      <c r="E848" s="380" t="n"/>
      <c r="F848" s="380" t="n"/>
      <c r="G848" s="380" t="n">
        <v>11</v>
      </c>
      <c r="H848" s="381" t="n">
        <v>43571</v>
      </c>
      <c r="I848" s="391" t="n">
        <v>5292</v>
      </c>
      <c r="J848" s="380" t="n">
        <v>7603</v>
      </c>
      <c r="K848" s="380" t="n">
        <v>6917</v>
      </c>
      <c r="L848" s="380" t="n">
        <v>1</v>
      </c>
      <c r="M848" s="382">
        <f>+(((J848-I848)-(K848-I848))/(K848-I848))*100</f>
        <v/>
      </c>
      <c r="N848" s="383" t="inlineStr">
        <is>
          <t>MF·</t>
        </is>
      </c>
      <c r="O848" s="384">
        <f>AVERAGE(M848:M849)</f>
        <v/>
      </c>
      <c r="P848" s="384">
        <f>_xlfn.STDEV.S(M848,M849)</f>
        <v/>
      </c>
      <c r="Q848" s="341" t="n">
        <v>1</v>
      </c>
      <c r="R848" s="341" t="n"/>
      <c r="S848" s="331">
        <f>+(((K848-I848)/1000)*1000)/10</f>
        <v/>
      </c>
      <c r="T848" s="332">
        <f>AVERAGE(S848:S849)</f>
        <v/>
      </c>
    </row>
    <row r="849" ht="15.75" customHeight="1" s="412">
      <c r="A849" s="333" t="n">
        <v>2946</v>
      </c>
      <c r="B849" s="334" t="n">
        <v>30</v>
      </c>
      <c r="C849" s="380" t="inlineStr">
        <is>
          <t>T191</t>
        </is>
      </c>
      <c r="D849" s="380" t="n"/>
      <c r="E849" s="380" t="n"/>
      <c r="F849" s="380" t="n"/>
      <c r="G849" s="380" t="n">
        <v>11</v>
      </c>
      <c r="H849" s="381" t="n">
        <v>43571</v>
      </c>
      <c r="I849" s="391" t="n">
        <v>5244</v>
      </c>
      <c r="J849" s="380" t="n">
        <v>7594</v>
      </c>
      <c r="K849" s="380" t="n">
        <v>6873</v>
      </c>
      <c r="L849" s="380" t="n"/>
      <c r="M849" s="382">
        <f>+(((J849-I849)-(K849-I849))/(K849-I849))*100</f>
        <v/>
      </c>
      <c r="N849" s="383" t="n"/>
      <c r="O849" s="385" t="n"/>
      <c r="P849" s="385" t="n"/>
      <c r="Q849" s="341" t="n"/>
      <c r="R849" s="341" t="n"/>
      <c r="S849" s="331">
        <f>+(((K849-I849)/1000)*1000)/10</f>
        <v/>
      </c>
      <c r="T849" s="332" t="n"/>
    </row>
    <row r="850" ht="15.75" customHeight="1" s="412">
      <c r="A850" s="333" t="n">
        <v>3337</v>
      </c>
      <c r="B850" s="334" t="n">
        <v>93</v>
      </c>
      <c r="C850" s="380" t="inlineStr">
        <is>
          <t>T191</t>
        </is>
      </c>
      <c r="D850" s="380" t="n"/>
      <c r="E850" s="380" t="n"/>
      <c r="F850" s="380" t="n"/>
      <c r="G850" s="380" t="n">
        <v>13</v>
      </c>
      <c r="H850" s="381" t="n">
        <v>43587</v>
      </c>
      <c r="I850" s="380" t="n">
        <v>5234</v>
      </c>
      <c r="J850" s="380" t="n">
        <v>6750</v>
      </c>
      <c r="K850" s="380" t="n">
        <v>6479</v>
      </c>
      <c r="L850" s="380" t="n"/>
      <c r="M850" s="382">
        <f>+(((J850-I850)-(K850-I850))/(K850-I850))*100</f>
        <v/>
      </c>
      <c r="N850" s="383" t="inlineStr">
        <is>
          <t>MF</t>
        </is>
      </c>
      <c r="O850" s="384">
        <f>AVERAGE(M850:M851)</f>
        <v/>
      </c>
      <c r="P850" s="384">
        <f>_xlfn.STDEV.S(M850,M851)</f>
        <v/>
      </c>
      <c r="Q850" s="341" t="n"/>
      <c r="R850" s="341" t="n"/>
      <c r="S850" s="331">
        <f>+(((K850-I850)/1000)*1000)/10</f>
        <v/>
      </c>
      <c r="T850" s="332">
        <f>AVERAGE(S850:S851)</f>
        <v/>
      </c>
    </row>
    <row r="851" ht="15.75" customHeight="1" s="412">
      <c r="A851" s="333" t="n">
        <v>3338</v>
      </c>
      <c r="B851" s="334" t="n">
        <v>94</v>
      </c>
      <c r="C851" s="380" t="inlineStr">
        <is>
          <t>T191</t>
        </is>
      </c>
      <c r="D851" s="380" t="n"/>
      <c r="E851" s="380" t="n"/>
      <c r="F851" s="380" t="n"/>
      <c r="G851" s="380" t="n">
        <v>13</v>
      </c>
      <c r="H851" s="381" t="n">
        <v>43587</v>
      </c>
      <c r="I851" s="380" t="n">
        <v>5218</v>
      </c>
      <c r="J851" s="380" t="n">
        <v>6719</v>
      </c>
      <c r="K851" s="380" t="n">
        <v>6448</v>
      </c>
      <c r="L851" s="380" t="n"/>
      <c r="M851" s="382">
        <f>+(((J851-I851)-(K851-I851))/(K851-I851))*100</f>
        <v/>
      </c>
      <c r="N851" s="383" t="n"/>
      <c r="O851" s="385" t="n"/>
      <c r="P851" s="385" t="n"/>
      <c r="Q851" s="341" t="n"/>
      <c r="R851" s="341" t="n"/>
      <c r="S851" s="331">
        <f>+(((K851-I851)/1000)*1000)/10</f>
        <v/>
      </c>
      <c r="T851" s="332" t="n"/>
    </row>
    <row r="852" ht="15.75" customHeight="1" s="412">
      <c r="A852" s="333" t="n">
        <v>3711</v>
      </c>
      <c r="B852" s="334" t="n">
        <v>133</v>
      </c>
      <c r="C852" s="380" t="inlineStr">
        <is>
          <t>T191</t>
        </is>
      </c>
      <c r="D852" s="380" t="n"/>
      <c r="E852" s="380" t="n"/>
      <c r="F852" s="380" t="n"/>
      <c r="G852" s="380" t="n">
        <v>14</v>
      </c>
      <c r="H852" s="381" t="n">
        <v>43591</v>
      </c>
      <c r="I852" s="380" t="n">
        <v>5286</v>
      </c>
      <c r="J852" s="391" t="n">
        <v>7169</v>
      </c>
      <c r="K852" s="380" t="n">
        <v>6716</v>
      </c>
      <c r="L852" s="380" t="n"/>
      <c r="M852" s="382">
        <f>+(((J852-I852)-(K852-I852))/(K852-I852))*100</f>
        <v/>
      </c>
      <c r="N852" s="383" t="inlineStr">
        <is>
          <t>MF</t>
        </is>
      </c>
      <c r="O852" s="384">
        <f>AVERAGE(M852:M853)</f>
        <v/>
      </c>
      <c r="P852" s="384">
        <f>_xlfn.STDEV.S(M852,M853)</f>
        <v/>
      </c>
      <c r="Q852" s="341" t="n"/>
      <c r="R852" s="341" t="n"/>
      <c r="S852" s="331">
        <f>+(((K852-I852)/1000)*1000)/10</f>
        <v/>
      </c>
      <c r="T852" s="332">
        <f>AVERAGE(S852:S853)</f>
        <v/>
      </c>
    </row>
    <row r="853" ht="15.75" customHeight="1" s="412">
      <c r="A853" s="333" t="n">
        <v>3712</v>
      </c>
      <c r="B853" s="334" t="n">
        <v>134</v>
      </c>
      <c r="C853" s="380" t="inlineStr">
        <is>
          <t>T191</t>
        </is>
      </c>
      <c r="D853" s="380" t="n"/>
      <c r="E853" s="380" t="n"/>
      <c r="F853" s="380" t="n"/>
      <c r="G853" s="380" t="n">
        <v>14</v>
      </c>
      <c r="H853" s="381" t="n">
        <v>43591</v>
      </c>
      <c r="I853" s="380" t="n">
        <v>5220</v>
      </c>
      <c r="J853" s="391" t="n">
        <v>7351</v>
      </c>
      <c r="K853" s="380" t="n">
        <v>6854</v>
      </c>
      <c r="L853" s="380" t="n"/>
      <c r="M853" s="382">
        <f>+(((J853-I853)-(K853-I853))/(K853-I853))*100</f>
        <v/>
      </c>
      <c r="N853" s="383" t="n"/>
      <c r="O853" s="385" t="n"/>
      <c r="P853" s="385" t="n"/>
      <c r="Q853" s="341" t="n"/>
      <c r="R853" s="341" t="n"/>
      <c r="S853" s="331">
        <f>+(((K853-I853)/1000)*1000)/10</f>
        <v/>
      </c>
      <c r="T853" s="332" t="n"/>
    </row>
    <row r="854" ht="15.75" customHeight="1" s="412">
      <c r="A854" s="333" t="n">
        <v>4061</v>
      </c>
      <c r="B854" s="334" t="n">
        <v>91</v>
      </c>
      <c r="C854" s="380" t="inlineStr">
        <is>
          <t>T191</t>
        </is>
      </c>
      <c r="D854" s="380" t="n"/>
      <c r="E854" s="380" t="n"/>
      <c r="F854" s="380" t="n"/>
      <c r="G854" s="380" t="n">
        <v>15</v>
      </c>
      <c r="H854" s="381" t="n">
        <v>43599</v>
      </c>
      <c r="I854" s="380" t="n">
        <v>5252</v>
      </c>
      <c r="J854" s="380" t="n">
        <v>6779</v>
      </c>
      <c r="K854" s="380" t="n">
        <v>6570</v>
      </c>
      <c r="L854" s="380" t="n"/>
      <c r="M854" s="382">
        <f>+(((J854-I854)-(K854-I854))/(K854-I854))*100</f>
        <v/>
      </c>
      <c r="N854" s="382" t="n"/>
      <c r="O854" s="384">
        <f>AVERAGE(M854:M855)</f>
        <v/>
      </c>
      <c r="P854" s="384">
        <f>_xlfn.STDEV.S(M854,M855)</f>
        <v/>
      </c>
      <c r="Q854" s="341" t="n"/>
      <c r="R854" s="341" t="n"/>
      <c r="S854" s="331">
        <f>+(((K854-I854)/1000)*1000)/10</f>
        <v/>
      </c>
      <c r="T854" s="332">
        <f>AVERAGE(S854:S855)</f>
        <v/>
      </c>
    </row>
    <row r="855" ht="15.75" customHeight="1" s="412">
      <c r="A855" s="333" t="n">
        <v>4062</v>
      </c>
      <c r="B855" s="334" t="n">
        <v>92</v>
      </c>
      <c r="C855" s="380" t="inlineStr">
        <is>
          <t>T191</t>
        </is>
      </c>
      <c r="D855" s="380" t="n"/>
      <c r="E855" s="380" t="n"/>
      <c r="F855" s="380" t="n"/>
      <c r="G855" s="380" t="n">
        <v>15</v>
      </c>
      <c r="H855" s="381" t="n">
        <v>43599</v>
      </c>
      <c r="I855" s="380" t="n">
        <v>5241</v>
      </c>
      <c r="J855" s="380" t="n">
        <v>6703</v>
      </c>
      <c r="K855" s="380" t="n">
        <v>6502</v>
      </c>
      <c r="L855" s="380" t="n"/>
      <c r="M855" s="382">
        <f>+(((J855-I855)-(K855-I855))/(K855-I855))*100</f>
        <v/>
      </c>
      <c r="N855" s="382" t="n"/>
      <c r="O855" s="385" t="n"/>
      <c r="P855" s="385" t="n"/>
      <c r="Q855" s="341" t="n"/>
      <c r="R855" s="341" t="n"/>
      <c r="S855" s="331">
        <f>+(((K855-I855)/1000)*1000)/10</f>
        <v/>
      </c>
      <c r="T855" s="332" t="n"/>
    </row>
    <row r="856" ht="15.75" customHeight="1" s="412">
      <c r="A856" s="333" t="n">
        <v>4707</v>
      </c>
      <c r="B856" s="334" t="n">
        <v>91</v>
      </c>
      <c r="C856" s="380" t="inlineStr">
        <is>
          <t>T191</t>
        </is>
      </c>
      <c r="D856" s="380" t="n"/>
      <c r="E856" s="380" t="n"/>
      <c r="F856" s="380" t="n"/>
      <c r="G856" s="380" t="n">
        <v>17</v>
      </c>
      <c r="H856" s="381" t="n">
        <v>43619</v>
      </c>
      <c r="I856" s="380" t="n">
        <v>5252</v>
      </c>
      <c r="J856" s="380" t="n">
        <v>7161</v>
      </c>
      <c r="K856" s="380" t="n">
        <v>6849</v>
      </c>
      <c r="L856" s="380" t="n"/>
      <c r="M856" s="382">
        <f>+(((J856-I856)-(K856-I856))/(K856-I856))*100</f>
        <v/>
      </c>
      <c r="N856" s="383" t="n"/>
      <c r="O856" s="384">
        <f>AVERAGE(M856:M857)</f>
        <v/>
      </c>
      <c r="P856" s="384">
        <f>_xlfn.STDEV.S(M856,M857)</f>
        <v/>
      </c>
      <c r="Q856" s="341" t="n"/>
      <c r="R856" s="341" t="n"/>
      <c r="S856" s="331">
        <f>+(((K856-I856)/1000)*1000)/10</f>
        <v/>
      </c>
      <c r="T856" s="332">
        <f>AVERAGE(S856:S857)</f>
        <v/>
      </c>
    </row>
    <row r="857" ht="15.75" customHeight="1" s="412">
      <c r="A857" s="333" t="n">
        <v>4708</v>
      </c>
      <c r="B857" s="334" t="n">
        <v>92</v>
      </c>
      <c r="C857" s="380" t="inlineStr">
        <is>
          <t>T191</t>
        </is>
      </c>
      <c r="D857" s="380" t="n"/>
      <c r="E857" s="380" t="n"/>
      <c r="F857" s="380" t="n"/>
      <c r="G857" s="380" t="n">
        <v>17</v>
      </c>
      <c r="H857" s="381" t="n">
        <v>43619</v>
      </c>
      <c r="I857" s="380" t="n">
        <v>5241</v>
      </c>
      <c r="J857" s="380" t="n">
        <v>7256</v>
      </c>
      <c r="K857" s="380" t="n">
        <v>6928</v>
      </c>
      <c r="L857" s="380" t="n"/>
      <c r="M857" s="382">
        <f>+(((J857-I857)-(K857-I857))/(K857-I857))*100</f>
        <v/>
      </c>
      <c r="N857" s="383" t="n"/>
      <c r="O857" s="385" t="n"/>
      <c r="P857" s="385" t="n"/>
      <c r="Q857" s="341" t="n"/>
      <c r="R857" s="341" t="n"/>
      <c r="S857" s="331">
        <f>+(((K857-I857)/1000)*1000)/10</f>
        <v/>
      </c>
      <c r="T857" s="332" t="n"/>
    </row>
    <row r="858" ht="15.75" customHeight="1" s="412">
      <c r="A858" s="333" t="n">
        <v>5323</v>
      </c>
      <c r="B858" s="334" t="n">
        <v>61</v>
      </c>
      <c r="C858" s="378" t="inlineStr">
        <is>
          <t>T191</t>
        </is>
      </c>
      <c r="D858" s="378" t="n"/>
      <c r="E858" s="378" t="n"/>
      <c r="F858" s="378" t="n"/>
      <c r="G858" s="378" t="n">
        <v>19</v>
      </c>
      <c r="H858" s="379" t="n">
        <v>43637</v>
      </c>
      <c r="I858" s="378" t="n">
        <v>5212</v>
      </c>
      <c r="J858" s="378" t="n">
        <v>6927</v>
      </c>
      <c r="K858" s="378" t="n">
        <v>6618</v>
      </c>
      <c r="L858" s="378" t="inlineStr">
        <is>
          <t>8</t>
        </is>
      </c>
      <c r="M858" s="386">
        <f>+(((J858-I858)-(K858-I858))/(K858-I858))*100</f>
        <v/>
      </c>
      <c r="N858" s="387" t="n"/>
      <c r="O858" s="388">
        <f>AVERAGE(M858:M859)</f>
        <v/>
      </c>
      <c r="P858" s="388">
        <f>_xlfn.STDEV.S(M858,M859)</f>
        <v/>
      </c>
      <c r="Q858" s="341" t="n"/>
      <c r="R858" s="341" t="n"/>
      <c r="S858" s="331">
        <f>+(((K858-I858)/1000)*1000)/10</f>
        <v/>
      </c>
      <c r="T858" s="332">
        <f>AVERAGE(S858:S859)</f>
        <v/>
      </c>
    </row>
    <row r="859" ht="15.75" customHeight="1" s="412">
      <c r="A859" s="333" t="n">
        <v>5324</v>
      </c>
      <c r="B859" s="334" t="n">
        <v>62</v>
      </c>
      <c r="C859" s="378" t="inlineStr">
        <is>
          <t>T191</t>
        </is>
      </c>
      <c r="D859" s="378" t="n"/>
      <c r="E859" s="378" t="n"/>
      <c r="F859" s="378" t="n"/>
      <c r="G859" s="378" t="n">
        <v>19</v>
      </c>
      <c r="H859" s="379" t="n">
        <v>43637</v>
      </c>
      <c r="I859" s="378" t="n">
        <v>5209</v>
      </c>
      <c r="J859" s="378" t="n">
        <v>7065</v>
      </c>
      <c r="K859" s="378" t="n">
        <v>6730</v>
      </c>
      <c r="L859" s="378" t="n"/>
      <c r="M859" s="386">
        <f>+(((J859-I859)-(K859-I859))/(K859-I859))*100</f>
        <v/>
      </c>
      <c r="N859" s="387" t="n"/>
      <c r="O859" s="331" t="n"/>
      <c r="P859" s="331" t="n"/>
      <c r="Q859" s="341" t="n"/>
      <c r="R859" s="341" t="n"/>
      <c r="S859" s="331">
        <f>+(((K859-I859)/1000)*1000)/10</f>
        <v/>
      </c>
      <c r="T859" s="332" t="n"/>
    </row>
    <row r="860" ht="15.75" customHeight="1" s="412">
      <c r="A860" s="333" t="n">
        <v>5531</v>
      </c>
      <c r="B860" s="334" t="n">
        <v>23</v>
      </c>
      <c r="C860" s="378" t="inlineStr">
        <is>
          <t>T191</t>
        </is>
      </c>
      <c r="D860" s="378" t="n"/>
      <c r="E860" s="378" t="n"/>
      <c r="F860" s="378" t="n"/>
      <c r="G860" s="378" t="n">
        <v>20</v>
      </c>
      <c r="H860" s="379" t="n">
        <v>43649</v>
      </c>
      <c r="I860" s="378" t="n">
        <v>5261</v>
      </c>
      <c r="J860" s="378" t="n">
        <v>6846</v>
      </c>
      <c r="K860" s="378" t="n">
        <v>6574</v>
      </c>
      <c r="L860" s="378" t="n">
        <v>6</v>
      </c>
      <c r="M860" s="374">
        <f>+(((J860-I860)-(K860-I860))/(K860-I860))*100</f>
        <v/>
      </c>
      <c r="N860" s="375" t="n"/>
      <c r="O860" s="376">
        <f>AVERAGE(M860:M861)</f>
        <v/>
      </c>
      <c r="P860" s="376">
        <f>_xlfn.STDEV.S(M860,M861)</f>
        <v/>
      </c>
      <c r="Q860" s="341" t="n"/>
      <c r="R860" s="341" t="n"/>
      <c r="S860" s="331">
        <f>+(((K860-I860)/1000)*1000)/10</f>
        <v/>
      </c>
      <c r="T860" s="332">
        <f>AVERAGE(S860:S861)</f>
        <v/>
      </c>
    </row>
    <row r="861" ht="15.75" customHeight="1" s="412">
      <c r="A861" s="333" t="n">
        <v>5532</v>
      </c>
      <c r="B861" s="334" t="n">
        <v>24</v>
      </c>
      <c r="C861" s="378" t="inlineStr">
        <is>
          <t>T191</t>
        </is>
      </c>
      <c r="D861" s="378" t="n"/>
      <c r="E861" s="378" t="n"/>
      <c r="F861" s="378" t="n"/>
      <c r="G861" s="378" t="n">
        <v>20</v>
      </c>
      <c r="H861" s="379" t="n">
        <v>43649</v>
      </c>
      <c r="I861" s="378" t="n">
        <v>5196</v>
      </c>
      <c r="J861" s="378" t="n">
        <v>6843</v>
      </c>
      <c r="K861" s="378" t="n">
        <v>6559</v>
      </c>
      <c r="L861" s="378" t="n"/>
      <c r="M861" s="374">
        <f>+(((J861-I861)-(K861-I861))/(K861-I861))*100</f>
        <v/>
      </c>
      <c r="N861" s="375" t="n"/>
      <c r="O861" s="377" t="n"/>
      <c r="P861" s="377" t="n"/>
      <c r="Q861" s="341" t="n"/>
      <c r="R861" s="341" t="n"/>
      <c r="S861" s="331">
        <f>+(((K861-I861)/1000)*1000)/10</f>
        <v/>
      </c>
      <c r="T861" s="332" t="n"/>
    </row>
    <row r="862" ht="15.75" customHeight="1" s="412">
      <c r="A862" s="333" t="n">
        <v>5927</v>
      </c>
      <c r="B862" s="334" t="n">
        <v>87</v>
      </c>
      <c r="C862" s="378" t="inlineStr">
        <is>
          <t>T191</t>
        </is>
      </c>
      <c r="D862" s="378" t="n"/>
      <c r="E862" s="378" t="n"/>
      <c r="F862" s="378" t="n"/>
      <c r="G862" s="378" t="n">
        <v>22</v>
      </c>
      <c r="H862" s="379" t="n">
        <v>43685</v>
      </c>
      <c r="I862" s="378" t="n">
        <v>5250</v>
      </c>
      <c r="J862" s="378" t="n">
        <v>7002</v>
      </c>
      <c r="K862" s="378" t="n">
        <v>6756</v>
      </c>
      <c r="L862" s="378" t="n">
        <v>7</v>
      </c>
      <c r="M862" s="374">
        <f>+(((J862-I862)-(K862-I862))/(K862-I862))*100</f>
        <v/>
      </c>
      <c r="N862" s="375" t="n"/>
      <c r="O862" s="376">
        <f>AVERAGE(M862:M863)</f>
        <v/>
      </c>
      <c r="P862" s="376">
        <f>_xlfn.STDEV.S(M862,M863)</f>
        <v/>
      </c>
      <c r="Q862" s="341" t="n"/>
      <c r="R862" s="341" t="n"/>
      <c r="S862" s="331">
        <f>+(((K862-I862)/1000)*1000)/10</f>
        <v/>
      </c>
      <c r="T862" s="332">
        <f>AVERAGE(S862:S863)</f>
        <v/>
      </c>
    </row>
    <row r="863" ht="15.75" customHeight="1" s="412">
      <c r="A863" s="333" t="n">
        <v>5928</v>
      </c>
      <c r="B863" s="334" t="n">
        <v>87</v>
      </c>
      <c r="C863" s="378" t="inlineStr">
        <is>
          <t>T191</t>
        </is>
      </c>
      <c r="D863" s="378" t="n"/>
      <c r="E863" s="378" t="n"/>
      <c r="F863" s="378" t="n"/>
      <c r="G863" s="378" t="n">
        <v>22</v>
      </c>
      <c r="H863" s="379" t="n">
        <v>43685</v>
      </c>
      <c r="I863" s="378" t="n">
        <v>5250</v>
      </c>
      <c r="J863" s="378" t="n">
        <v>6888</v>
      </c>
      <c r="K863" s="378" t="n">
        <v>6648</v>
      </c>
      <c r="L863" s="378" t="n"/>
      <c r="M863" s="374">
        <f>+(((J863-I863)-(K863-I863))/(K863-I863))*100</f>
        <v/>
      </c>
      <c r="N863" s="375" t="n"/>
      <c r="O863" s="377" t="n"/>
      <c r="P863" s="377" t="n"/>
      <c r="Q863" s="341" t="n"/>
      <c r="R863" s="341" t="n"/>
      <c r="S863" s="331">
        <f>+(((K863-I863)/1000)*1000)/10</f>
        <v/>
      </c>
      <c r="T863" s="332" t="n"/>
    </row>
    <row r="864" ht="15.75" customHeight="1" s="412">
      <c r="A864" s="333" t="n">
        <v>3713</v>
      </c>
      <c r="B864" s="334" t="n">
        <v>135</v>
      </c>
      <c r="C864" s="371" t="inlineStr">
        <is>
          <t>T192</t>
        </is>
      </c>
      <c r="D864" s="371" t="n"/>
      <c r="E864" s="371" t="n"/>
      <c r="F864" s="371" t="n"/>
      <c r="G864" s="371" t="n">
        <v>14</v>
      </c>
      <c r="H864" s="372" t="n">
        <v>43591</v>
      </c>
      <c r="I864" s="371" t="n">
        <v>5240</v>
      </c>
      <c r="J864" s="373" t="n">
        <v>8019</v>
      </c>
      <c r="K864" s="371" t="n">
        <v>7110</v>
      </c>
      <c r="L864" s="371" t="n">
        <v>2</v>
      </c>
      <c r="M864" s="374">
        <f>+(((J864-I864)-(K864-I864))/(K864-I864))*100</f>
        <v/>
      </c>
      <c r="N864" s="375" t="inlineStr">
        <is>
          <t>4/5</t>
        </is>
      </c>
      <c r="O864" s="376">
        <f>AVERAGE(M864:M865)</f>
        <v/>
      </c>
      <c r="P864" s="376">
        <f>_xlfn.STDEV.S(M864,M865)</f>
        <v/>
      </c>
      <c r="Q864" s="341" t="n">
        <v>2</v>
      </c>
      <c r="R864" s="341" t="n"/>
      <c r="S864" s="331">
        <f>+(((K864-I864)/1000)*1000)/10</f>
        <v/>
      </c>
      <c r="T864" s="332">
        <f>AVERAGE(S864:S865)</f>
        <v/>
      </c>
    </row>
    <row r="865" ht="15.75" customHeight="1" s="412">
      <c r="A865" s="333" t="n">
        <v>3714</v>
      </c>
      <c r="B865" s="334" t="n">
        <v>136</v>
      </c>
      <c r="C865" s="371" t="inlineStr">
        <is>
          <t>T192</t>
        </is>
      </c>
      <c r="D865" s="371" t="n"/>
      <c r="E865" s="371" t="n"/>
      <c r="F865" s="371" t="n"/>
      <c r="G865" s="371" t="n">
        <v>14</v>
      </c>
      <c r="H865" s="372" t="n">
        <v>43591</v>
      </c>
      <c r="I865" s="371" t="n">
        <v>5219</v>
      </c>
      <c r="J865" s="373" t="n">
        <v>8076</v>
      </c>
      <c r="K865" s="371" t="n">
        <v>7134</v>
      </c>
      <c r="L865" s="371" t="n"/>
      <c r="M865" s="374">
        <f>+(((J865-I865)-(K865-I865))/(K865-I865))*100</f>
        <v/>
      </c>
      <c r="N865" s="375" t="n"/>
      <c r="O865" s="377" t="n"/>
      <c r="P865" s="377" t="n"/>
      <c r="Q865" s="341" t="n"/>
      <c r="R865" s="341" t="n"/>
      <c r="S865" s="331">
        <f>+(((K865-I865)/1000)*1000)/10</f>
        <v/>
      </c>
      <c r="T865" s="332" t="n"/>
    </row>
    <row r="866" ht="15.75" customHeight="1" s="412">
      <c r="A866" s="333" t="n">
        <v>4377</v>
      </c>
      <c r="B866" s="334" t="n">
        <v>83</v>
      </c>
      <c r="C866" s="371" t="inlineStr">
        <is>
          <t>T192</t>
        </is>
      </c>
      <c r="D866" s="371" t="n"/>
      <c r="E866" s="371" t="n"/>
      <c r="F866" s="371" t="n"/>
      <c r="G866" s="371" t="n">
        <v>16</v>
      </c>
      <c r="H866" s="372" t="n">
        <v>43607</v>
      </c>
      <c r="I866" s="371" t="n">
        <v>5294</v>
      </c>
      <c r="J866" s="371" t="n">
        <v>8924</v>
      </c>
      <c r="K866" s="371" t="n">
        <v>7779</v>
      </c>
      <c r="L866" s="371" t="n">
        <v>2</v>
      </c>
      <c r="M866" s="374">
        <f>+(((J866-I866)-(K866-I866))/(K866-I866))*100</f>
        <v/>
      </c>
      <c r="N866" s="375" t="n"/>
      <c r="O866" s="376">
        <f>AVERAGE(M866:M867)</f>
        <v/>
      </c>
      <c r="P866" s="376">
        <f>_xlfn.STDEV.S(M866,M867)</f>
        <v/>
      </c>
      <c r="Q866" s="341" t="n"/>
      <c r="R866" s="341" t="n"/>
      <c r="S866" s="331">
        <f>+(((K866-I866)/1000)*1000)/10</f>
        <v/>
      </c>
      <c r="T866" s="332">
        <f>AVERAGE(S866:S867)</f>
        <v/>
      </c>
    </row>
    <row r="867" ht="15.75" customHeight="1" s="412">
      <c r="A867" s="333" t="n">
        <v>4378</v>
      </c>
      <c r="B867" s="334" t="n">
        <v>84</v>
      </c>
      <c r="C867" s="371" t="inlineStr">
        <is>
          <t>T192</t>
        </is>
      </c>
      <c r="D867" s="371" t="n"/>
      <c r="E867" s="371" t="n"/>
      <c r="F867" s="371" t="n"/>
      <c r="G867" s="371" t="n">
        <v>16</v>
      </c>
      <c r="H867" s="372" t="n">
        <v>43607</v>
      </c>
      <c r="I867" s="371" t="n">
        <v>5375</v>
      </c>
      <c r="J867" s="371" t="n">
        <v>8975</v>
      </c>
      <c r="K867" s="371" t="n">
        <v>7861</v>
      </c>
      <c r="L867" s="371" t="n"/>
      <c r="M867" s="374">
        <f>+(((J867-I867)-(K867-I867))/(K867-I867))*100</f>
        <v/>
      </c>
      <c r="N867" s="375" t="n"/>
      <c r="O867" s="377" t="n"/>
      <c r="P867" s="377" t="n"/>
      <c r="Q867" s="341" t="n"/>
      <c r="R867" s="341" t="n"/>
      <c r="S867" s="331">
        <f>+(((K867-I867)/1000)*1000)/10</f>
        <v/>
      </c>
      <c r="T867" s="332" t="n"/>
    </row>
    <row r="868" ht="15.75" customHeight="1" s="412">
      <c r="A868" s="333" t="n">
        <v>5023</v>
      </c>
      <c r="B868" s="334" t="n">
        <v>83</v>
      </c>
      <c r="C868" s="371" t="inlineStr">
        <is>
          <t>T192</t>
        </is>
      </c>
      <c r="D868" s="371" t="n"/>
      <c r="E868" s="371" t="n"/>
      <c r="F868" s="371" t="n"/>
      <c r="G868" s="371" t="n">
        <v>18</v>
      </c>
      <c r="H868" s="372" t="n">
        <v>43626</v>
      </c>
      <c r="I868" s="371" t="n">
        <v>5294</v>
      </c>
      <c r="J868" s="371" t="n">
        <v>7774</v>
      </c>
      <c r="K868" s="371" t="n">
        <v>7316</v>
      </c>
      <c r="L868" s="371" t="n">
        <v>7</v>
      </c>
      <c r="M868" s="374">
        <f>+(((J868-I868)-(K868-I868))/(K868-I868))*100</f>
        <v/>
      </c>
      <c r="N868" s="375" t="n"/>
      <c r="O868" s="376">
        <f>AVERAGE(M868:M869)</f>
        <v/>
      </c>
      <c r="P868" s="376">
        <f>_xlfn.STDEV.S(M868,M869)</f>
        <v/>
      </c>
      <c r="Q868" s="341" t="n"/>
      <c r="R868" s="341" t="n"/>
      <c r="S868" s="331">
        <f>+(((K868-I868)/1000)*1000)/10</f>
        <v/>
      </c>
      <c r="T868" s="332">
        <f>AVERAGE(S868:S869)</f>
        <v/>
      </c>
    </row>
    <row r="869" ht="15.75" customHeight="1" s="412">
      <c r="A869" s="333" t="n">
        <v>5024</v>
      </c>
      <c r="B869" s="334" t="n">
        <v>84</v>
      </c>
      <c r="C869" s="371" t="inlineStr">
        <is>
          <t>T192</t>
        </is>
      </c>
      <c r="D869" s="371" t="n"/>
      <c r="E869" s="371" t="n"/>
      <c r="F869" s="371" t="n"/>
      <c r="G869" s="371" t="n">
        <v>18</v>
      </c>
      <c r="H869" s="372" t="n">
        <v>43626</v>
      </c>
      <c r="I869" s="371" t="n">
        <v>5375</v>
      </c>
      <c r="J869" s="371" t="n">
        <v>7745</v>
      </c>
      <c r="K869" s="371" t="n">
        <v>7301</v>
      </c>
      <c r="L869" s="371" t="n"/>
      <c r="M869" s="374">
        <f>+(((J869-I869)-(K869-I869))/(K869-I869))*100</f>
        <v/>
      </c>
      <c r="N869" s="375" t="n"/>
      <c r="O869" s="377" t="n"/>
      <c r="P869" s="377" t="n"/>
      <c r="Q869" s="341" t="n"/>
      <c r="R869" s="341" t="n"/>
      <c r="S869" s="331">
        <f>+(((K869-I869)/1000)*1000)/10</f>
        <v/>
      </c>
      <c r="T869" s="332" t="n"/>
    </row>
    <row r="870" ht="15.75" customHeight="1" s="412">
      <c r="A870" s="333" t="n">
        <v>5599</v>
      </c>
      <c r="B870" s="334" t="n">
        <v>43</v>
      </c>
      <c r="C870" s="378" t="inlineStr">
        <is>
          <t>T192</t>
        </is>
      </c>
      <c r="D870" s="378" t="n"/>
      <c r="E870" s="378" t="n"/>
      <c r="F870" s="378" t="n"/>
      <c r="G870" s="378" t="n">
        <v>21</v>
      </c>
      <c r="H870" s="379" t="n">
        <v>43657</v>
      </c>
      <c r="I870" s="378" t="n">
        <v>5211</v>
      </c>
      <c r="J870" s="378" t="n">
        <v>8056</v>
      </c>
      <c r="K870" s="378" t="n">
        <v>7557</v>
      </c>
      <c r="L870" s="378" t="n">
        <v>7</v>
      </c>
      <c r="M870" s="374">
        <f>+(((J870-I870)-(K870-I870))/(K870-I870))*100</f>
        <v/>
      </c>
      <c r="N870" s="375" t="n"/>
      <c r="O870" s="376">
        <f>AVERAGE(M870:M871)</f>
        <v/>
      </c>
      <c r="P870" s="376">
        <f>_xlfn.STDEV.S(M870,M871)</f>
        <v/>
      </c>
      <c r="Q870" s="341" t="n"/>
      <c r="R870" s="341" t="n"/>
      <c r="S870" s="331">
        <f>+(((K870-I870)/1000)*1000)/10</f>
        <v/>
      </c>
      <c r="T870" s="332">
        <f>AVERAGE(S870:S871)</f>
        <v/>
      </c>
    </row>
    <row r="871" ht="15.75" customHeight="1" s="412">
      <c r="A871" s="333" t="n">
        <v>5600</v>
      </c>
      <c r="B871" s="334" t="n">
        <v>44</v>
      </c>
      <c r="C871" s="378" t="inlineStr">
        <is>
          <t>T192</t>
        </is>
      </c>
      <c r="D871" s="378" t="n"/>
      <c r="E871" s="378" t="n"/>
      <c r="F871" s="378" t="n"/>
      <c r="G871" s="378" t="n">
        <v>21</v>
      </c>
      <c r="H871" s="379" t="n">
        <v>43657</v>
      </c>
      <c r="I871" s="378" t="n">
        <v>5218</v>
      </c>
      <c r="J871" s="378" t="n">
        <v>8240</v>
      </c>
      <c r="K871" s="378" t="n">
        <v>7725</v>
      </c>
      <c r="L871" s="378" t="n"/>
      <c r="M871" s="374">
        <f>+(((J871-I871)-(K871-I871))/(K871-I871))*100</f>
        <v/>
      </c>
      <c r="N871" s="375" t="n"/>
      <c r="O871" s="377" t="n"/>
      <c r="P871" s="377" t="n"/>
      <c r="Q871" s="341" t="n"/>
      <c r="R871" s="341" t="n"/>
      <c r="S871" s="331">
        <f>+(((K871-I871)/1000)*1000)/10</f>
        <v/>
      </c>
      <c r="T871" s="332" t="n"/>
    </row>
    <row r="872" ht="15.75" customHeight="1" s="412">
      <c r="A872" s="333" t="n">
        <v>5929</v>
      </c>
      <c r="B872" s="334" t="n">
        <v>88</v>
      </c>
      <c r="C872" s="378" t="inlineStr">
        <is>
          <t>T192</t>
        </is>
      </c>
      <c r="D872" s="378" t="n"/>
      <c r="E872" s="378" t="n"/>
      <c r="F872" s="378" t="n"/>
      <c r="G872" s="378" t="n">
        <v>22</v>
      </c>
      <c r="H872" s="379" t="n">
        <v>43685</v>
      </c>
      <c r="I872" s="378" t="n">
        <v>5241</v>
      </c>
      <c r="J872" s="378" t="n">
        <v>7779</v>
      </c>
      <c r="K872" s="378" t="n">
        <v>7420</v>
      </c>
      <c r="L872" s="378" t="n">
        <v>7</v>
      </c>
      <c r="M872" s="374">
        <f>+(((J872-I872)-(K872-I872))/(K872-I872))*100</f>
        <v/>
      </c>
      <c r="N872" s="375" t="n"/>
      <c r="O872" s="376">
        <f>AVERAGE(M872:M873)</f>
        <v/>
      </c>
      <c r="P872" s="376">
        <f>_xlfn.STDEV.S(M872,M873)</f>
        <v/>
      </c>
      <c r="Q872" s="341" t="n"/>
      <c r="R872" s="341" t="n"/>
      <c r="S872" s="331">
        <f>+(((K872-I872)/1000)*1000)/10</f>
        <v/>
      </c>
      <c r="T872" s="332">
        <f>AVERAGE(S872:S873)</f>
        <v/>
      </c>
    </row>
    <row r="873" ht="15.75" customHeight="1" s="412">
      <c r="A873" s="333" t="n">
        <v>5930</v>
      </c>
      <c r="B873" s="334" t="n">
        <v>88</v>
      </c>
      <c r="C873" s="378" t="inlineStr">
        <is>
          <t>T192</t>
        </is>
      </c>
      <c r="D873" s="378" t="n"/>
      <c r="E873" s="378" t="n"/>
      <c r="F873" s="378" t="n"/>
      <c r="G873" s="378" t="n">
        <v>22</v>
      </c>
      <c r="H873" s="379" t="n">
        <v>43685</v>
      </c>
      <c r="I873" s="378" t="n">
        <v>5241</v>
      </c>
      <c r="J873" s="378" t="n">
        <v>7763</v>
      </c>
      <c r="K873" s="378" t="n">
        <v>7391</v>
      </c>
      <c r="L873" s="378" t="n"/>
      <c r="M873" s="374">
        <f>+(((J873-I873)-(K873-I873))/(K873-I873))*100</f>
        <v/>
      </c>
      <c r="N873" s="375" t="n"/>
      <c r="O873" s="377" t="n"/>
      <c r="P873" s="377" t="n"/>
      <c r="Q873" s="341" t="n"/>
      <c r="R873" s="341" t="n"/>
      <c r="S873" s="331">
        <f>+(((K873-I873)/1000)*1000)/10</f>
        <v/>
      </c>
      <c r="T873" s="332" t="n"/>
    </row>
    <row r="874" ht="15.75" customHeight="1" s="412">
      <c r="A874" s="333" t="n">
        <v>3715</v>
      </c>
      <c r="B874" s="334" t="n">
        <v>137</v>
      </c>
      <c r="C874" s="371" t="inlineStr">
        <is>
          <t>T193</t>
        </is>
      </c>
      <c r="D874" s="371" t="n"/>
      <c r="E874" s="371" t="n"/>
      <c r="F874" s="371" t="n"/>
      <c r="G874" s="371" t="n">
        <v>14</v>
      </c>
      <c r="H874" s="372" t="n">
        <v>43591</v>
      </c>
      <c r="I874" s="371" t="n">
        <v>5220</v>
      </c>
      <c r="J874" s="373" t="n">
        <v>9028</v>
      </c>
      <c r="K874" s="371" t="n">
        <v>7589</v>
      </c>
      <c r="L874" s="371" t="n">
        <v>2</v>
      </c>
      <c r="M874" s="374">
        <f>+(((J874-I874)-(K874-I874))/(K874-I874))*100</f>
        <v/>
      </c>
      <c r="N874" s="375" t="inlineStr">
        <is>
          <t>1/2</t>
        </is>
      </c>
      <c r="O874" s="376">
        <f>AVERAGE(M874:M875)</f>
        <v/>
      </c>
      <c r="P874" s="376">
        <f>_xlfn.STDEV.S(M874,M875)</f>
        <v/>
      </c>
      <c r="Q874" s="341" t="n">
        <v>2</v>
      </c>
      <c r="R874" s="341" t="n"/>
      <c r="S874" s="331">
        <f>+(((K874-I874)/1000)*1000)/10</f>
        <v/>
      </c>
      <c r="T874" s="332">
        <f>AVERAGE(S874:S875)</f>
        <v/>
      </c>
    </row>
    <row r="875" ht="15.75" customHeight="1" s="412">
      <c r="A875" s="333" t="n">
        <v>3716</v>
      </c>
      <c r="B875" s="334" t="n">
        <v>138</v>
      </c>
      <c r="C875" s="371" t="inlineStr">
        <is>
          <t>T193</t>
        </is>
      </c>
      <c r="D875" s="371" t="n"/>
      <c r="E875" s="371" t="n"/>
      <c r="F875" s="371" t="n"/>
      <c r="G875" s="371" t="n">
        <v>14</v>
      </c>
      <c r="H875" s="372" t="n">
        <v>43591</v>
      </c>
      <c r="I875" s="371" t="n">
        <v>5222</v>
      </c>
      <c r="J875" s="373" t="n">
        <v>8917</v>
      </c>
      <c r="K875" s="371" t="n">
        <v>7500</v>
      </c>
      <c r="L875" s="371" t="n"/>
      <c r="M875" s="374">
        <f>+(((J875-I875)-(K875-I875))/(K875-I875))*100</f>
        <v/>
      </c>
      <c r="N875" s="375" t="n"/>
      <c r="O875" s="377" t="n"/>
      <c r="P875" s="377" t="n"/>
      <c r="Q875" s="341" t="n"/>
      <c r="R875" s="341" t="n"/>
      <c r="S875" s="331">
        <f>+(((K875-I875)/1000)*1000)/10</f>
        <v/>
      </c>
      <c r="T875" s="332" t="n"/>
    </row>
    <row r="876" ht="15.75" customHeight="1" s="412">
      <c r="A876" s="333" t="n">
        <v>4379</v>
      </c>
      <c r="B876" s="334" t="n">
        <v>85</v>
      </c>
      <c r="C876" s="371" t="inlineStr">
        <is>
          <t>T193</t>
        </is>
      </c>
      <c r="D876" s="371" t="n"/>
      <c r="E876" s="371" t="n"/>
      <c r="F876" s="371" t="n"/>
      <c r="G876" s="371" t="n">
        <v>16</v>
      </c>
      <c r="H876" s="372" t="n">
        <v>43607</v>
      </c>
      <c r="I876" s="371" t="n">
        <v>5253</v>
      </c>
      <c r="J876" s="371" t="n">
        <v>7831</v>
      </c>
      <c r="K876" s="371" t="n">
        <v>7241</v>
      </c>
      <c r="L876" s="371" t="n">
        <v>2</v>
      </c>
      <c r="M876" s="374">
        <f>+(((J876-I876)-(K876-I876))/(K876-I876))*100</f>
        <v/>
      </c>
      <c r="N876" s="375" t="inlineStr">
        <is>
          <t>MF</t>
        </is>
      </c>
      <c r="O876" s="376">
        <f>AVERAGE(M876:M877)</f>
        <v/>
      </c>
      <c r="P876" s="376">
        <f>_xlfn.STDEV.S(M876,M877)</f>
        <v/>
      </c>
      <c r="Q876" s="341" t="n"/>
      <c r="R876" s="341" t="n"/>
      <c r="S876" s="331">
        <f>+(((K876-I876)/1000)*1000)/10</f>
        <v/>
      </c>
      <c r="T876" s="332">
        <f>AVERAGE(S876:S877)</f>
        <v/>
      </c>
    </row>
    <row r="877" ht="15.75" customHeight="1" s="412">
      <c r="A877" s="333" t="n">
        <v>4380</v>
      </c>
      <c r="B877" s="334" t="n">
        <v>86</v>
      </c>
      <c r="C877" s="371" t="inlineStr">
        <is>
          <t>T193</t>
        </is>
      </c>
      <c r="D877" s="371" t="n"/>
      <c r="E877" s="371" t="n"/>
      <c r="F877" s="371" t="n"/>
      <c r="G877" s="371" t="n">
        <v>16</v>
      </c>
      <c r="H877" s="372" t="n">
        <v>43607</v>
      </c>
      <c r="I877" s="371" t="n">
        <v>5281</v>
      </c>
      <c r="J877" s="371" t="n">
        <v>7772</v>
      </c>
      <c r="K877" s="371" t="n">
        <v>7215</v>
      </c>
      <c r="L877" s="371" t="n"/>
      <c r="M877" s="374">
        <f>+(((J877-I877)-(K877-I877))/(K877-I877))*100</f>
        <v/>
      </c>
      <c r="N877" s="375" t="n"/>
      <c r="O877" s="377" t="n"/>
      <c r="P877" s="377" t="n"/>
      <c r="Q877" s="341" t="n"/>
      <c r="R877" s="341" t="n"/>
      <c r="S877" s="331">
        <f>+(((K877-I877)/1000)*1000)/10</f>
        <v/>
      </c>
      <c r="T877" s="332" t="n"/>
    </row>
    <row r="878" ht="15.75" customHeight="1" s="412">
      <c r="A878" s="333" t="n">
        <v>5025</v>
      </c>
      <c r="B878" s="334" t="n">
        <v>85</v>
      </c>
      <c r="C878" s="371" t="inlineStr">
        <is>
          <t>T193</t>
        </is>
      </c>
      <c r="D878" s="371" t="n"/>
      <c r="E878" s="371" t="n"/>
      <c r="F878" s="371" t="n"/>
      <c r="G878" s="371" t="n">
        <v>18</v>
      </c>
      <c r="H878" s="372" t="n">
        <v>43626</v>
      </c>
      <c r="I878" s="371" t="n">
        <v>5253</v>
      </c>
      <c r="J878" s="371" t="n">
        <v>8675</v>
      </c>
      <c r="K878" s="371" t="n">
        <v>7494</v>
      </c>
      <c r="L878" s="371" t="n">
        <v>10</v>
      </c>
      <c r="M878" s="374">
        <f>+(((J878-I878)-(K878-I878))/(K878-I878))*100</f>
        <v/>
      </c>
      <c r="N878" s="375" t="n"/>
      <c r="O878" s="376">
        <f>AVERAGE(M878:M879)</f>
        <v/>
      </c>
      <c r="P878" s="376">
        <f>_xlfn.STDEV.S(M878,M879)</f>
        <v/>
      </c>
      <c r="Q878" s="341" t="n"/>
      <c r="R878" s="341" t="n"/>
      <c r="S878" s="331">
        <f>+(((K878-I878)/1000)*1000)/10</f>
        <v/>
      </c>
      <c r="T878" s="332">
        <f>AVERAGE(S878:S879)</f>
        <v/>
      </c>
    </row>
    <row r="879" ht="15.75" customHeight="1" s="412">
      <c r="A879" s="333" t="n">
        <v>5026</v>
      </c>
      <c r="B879" s="334" t="n">
        <v>86</v>
      </c>
      <c r="C879" s="371" t="inlineStr">
        <is>
          <t>T193</t>
        </is>
      </c>
      <c r="D879" s="371" t="n"/>
      <c r="E879" s="371" t="n"/>
      <c r="F879" s="371" t="n"/>
      <c r="G879" s="371" t="n">
        <v>18</v>
      </c>
      <c r="H879" s="372" t="n">
        <v>43626</v>
      </c>
      <c r="I879" s="371" t="n">
        <v>5281</v>
      </c>
      <c r="J879" s="371" t="n">
        <v>9089</v>
      </c>
      <c r="K879" s="371" t="n">
        <v>7855</v>
      </c>
      <c r="L879" s="371" t="n"/>
      <c r="M879" s="374">
        <f>+(((J879-I879)-(K879-I879))/(K879-I879))*100</f>
        <v/>
      </c>
      <c r="N879" s="375" t="n"/>
      <c r="O879" s="377" t="n"/>
      <c r="P879" s="377" t="n"/>
      <c r="Q879" s="341" t="n"/>
      <c r="R879" s="341" t="n"/>
      <c r="S879" s="331">
        <f>+(((K879-I879)/1000)*1000)/10</f>
        <v/>
      </c>
      <c r="T879" s="332" t="n"/>
    </row>
    <row r="880" ht="15.75" customHeight="1" s="412">
      <c r="A880" s="333" t="n">
        <v>5931</v>
      </c>
      <c r="B880" s="334" t="n">
        <v>89</v>
      </c>
      <c r="C880" s="378" t="inlineStr">
        <is>
          <t>T193</t>
        </is>
      </c>
      <c r="D880" s="378" t="n"/>
      <c r="E880" s="378" t="n"/>
      <c r="F880" s="378" t="n"/>
      <c r="G880" s="378" t="n">
        <v>22</v>
      </c>
      <c r="H880" s="379" t="n">
        <v>43685</v>
      </c>
      <c r="I880" s="378" t="n">
        <v>5188</v>
      </c>
      <c r="J880" s="378" t="n">
        <v>7117</v>
      </c>
      <c r="K880" s="378" t="n">
        <v>6853</v>
      </c>
      <c r="L880" s="378" t="n">
        <v>6</v>
      </c>
      <c r="M880" s="374">
        <f>+(((J880-I880)-(K880-I880))/(K880-I880))*100</f>
        <v/>
      </c>
      <c r="N880" s="375" t="n"/>
      <c r="O880" s="376">
        <f>AVERAGE(M880:M881)</f>
        <v/>
      </c>
      <c r="P880" s="376">
        <f>_xlfn.STDEV.S(M880,M881)</f>
        <v/>
      </c>
      <c r="Q880" s="341" t="n"/>
      <c r="R880" s="341" t="n"/>
      <c r="S880" s="331">
        <f>+(((K880-I880)/1000)*1000)/10</f>
        <v/>
      </c>
      <c r="T880" s="332">
        <f>AVERAGE(S880:S881)</f>
        <v/>
      </c>
    </row>
    <row r="881" ht="15.75" customHeight="1" s="412">
      <c r="A881" s="333" t="n">
        <v>5932</v>
      </c>
      <c r="B881" s="334" t="n">
        <v>89</v>
      </c>
      <c r="C881" s="378" t="inlineStr">
        <is>
          <t>T193</t>
        </is>
      </c>
      <c r="D881" s="378" t="n"/>
      <c r="E881" s="378" t="n"/>
      <c r="F881" s="378" t="n"/>
      <c r="G881" s="378" t="n">
        <v>22</v>
      </c>
      <c r="H881" s="379" t="n">
        <v>43685</v>
      </c>
      <c r="I881" s="378" t="n">
        <v>5188</v>
      </c>
      <c r="J881" s="378" t="n">
        <v>7164</v>
      </c>
      <c r="K881" s="378" t="n">
        <v>6876</v>
      </c>
      <c r="L881" s="378" t="n"/>
      <c r="M881" s="374">
        <f>+(((J881-I881)-(K881-I881))/(K881-I881))*100</f>
        <v/>
      </c>
      <c r="N881" s="375" t="n"/>
      <c r="O881" s="377" t="n"/>
      <c r="P881" s="377" t="n"/>
      <c r="Q881" s="341" t="n"/>
      <c r="R881" s="341" t="n"/>
      <c r="S881" s="331">
        <f>+(((K881-I881)/1000)*1000)/10</f>
        <v/>
      </c>
      <c r="T881" s="332" t="n"/>
    </row>
    <row r="882" ht="15.75" customHeight="1" s="412">
      <c r="A882" s="333" t="n">
        <v>3717</v>
      </c>
      <c r="B882" s="334" t="n">
        <v>139</v>
      </c>
      <c r="C882" s="371" t="inlineStr">
        <is>
          <t>T194</t>
        </is>
      </c>
      <c r="D882" s="371" t="n"/>
      <c r="E882" s="371" t="n"/>
      <c r="F882" s="371" t="n"/>
      <c r="G882" s="371" t="n">
        <v>14</v>
      </c>
      <c r="H882" s="372" t="n">
        <v>43591</v>
      </c>
      <c r="I882" s="371" t="n">
        <v>5218</v>
      </c>
      <c r="J882" s="373" t="n">
        <v>6979</v>
      </c>
      <c r="K882" s="371" t="n">
        <v>6536</v>
      </c>
      <c r="L882" s="371" t="n">
        <v>2</v>
      </c>
      <c r="M882" s="374">
        <f>+(((J882-I882)-(K882-I882))/(K882-I882))*100</f>
        <v/>
      </c>
      <c r="N882" s="375" t="inlineStr">
        <is>
          <t>26/4</t>
        </is>
      </c>
      <c r="O882" s="376">
        <f>AVERAGE(M882:M883)</f>
        <v/>
      </c>
      <c r="P882" s="376">
        <f>_xlfn.STDEV.S(M882,M883)</f>
        <v/>
      </c>
      <c r="Q882" s="341" t="n">
        <v>2</v>
      </c>
      <c r="R882" s="341" t="n"/>
      <c r="S882" s="331">
        <f>+(((K882-I882)/1000)*1000)/10</f>
        <v/>
      </c>
      <c r="T882" s="332">
        <f>AVERAGE(S882:S883)</f>
        <v/>
      </c>
    </row>
    <row r="883" ht="15.75" customHeight="1" s="412">
      <c r="A883" s="333" t="n">
        <v>3718</v>
      </c>
      <c r="B883" s="334" t="n">
        <v>140</v>
      </c>
      <c r="C883" s="371" t="inlineStr">
        <is>
          <t>T194</t>
        </is>
      </c>
      <c r="D883" s="371" t="n"/>
      <c r="E883" s="371" t="n"/>
      <c r="F883" s="371" t="n"/>
      <c r="G883" s="371" t="n">
        <v>14</v>
      </c>
      <c r="H883" s="372" t="n">
        <v>43591</v>
      </c>
      <c r="I883" s="371" t="n">
        <v>5241</v>
      </c>
      <c r="J883" s="373" t="n">
        <v>6902</v>
      </c>
      <c r="K883" s="371" t="n">
        <v>6491</v>
      </c>
      <c r="L883" s="371" t="n"/>
      <c r="M883" s="374">
        <f>+(((J883-I883)-(K883-I883))/(K883-I883))*100</f>
        <v/>
      </c>
      <c r="N883" s="375" t="n"/>
      <c r="O883" s="377" t="n"/>
      <c r="P883" s="377" t="n"/>
      <c r="Q883" s="341" t="n"/>
      <c r="R883" s="341" t="n"/>
      <c r="S883" s="331">
        <f>+(((K883-I883)/1000)*1000)/10</f>
        <v/>
      </c>
      <c r="T883" s="332" t="n"/>
    </row>
    <row r="884" ht="15.75" customHeight="1" s="412">
      <c r="A884" s="333" t="n">
        <v>4381</v>
      </c>
      <c r="B884" s="334" t="n">
        <v>87</v>
      </c>
      <c r="C884" s="371" t="inlineStr">
        <is>
          <t>T194</t>
        </is>
      </c>
      <c r="D884" s="371" t="n"/>
      <c r="E884" s="371" t="n"/>
      <c r="F884" s="371" t="n"/>
      <c r="G884" s="371" t="n">
        <v>16</v>
      </c>
      <c r="H884" s="372" t="n">
        <v>43607</v>
      </c>
      <c r="I884" s="371" t="n">
        <v>5250</v>
      </c>
      <c r="J884" s="371" t="n">
        <v>7490</v>
      </c>
      <c r="K884" s="371" t="n">
        <v>7013</v>
      </c>
      <c r="L884" s="371" t="n">
        <v>2</v>
      </c>
      <c r="M884" s="374">
        <f>+(((J884-I884)-(K884-I884))/(K884-I884))*100</f>
        <v/>
      </c>
      <c r="N884" s="375" t="n"/>
      <c r="O884" s="376">
        <f>AVERAGE(M884:M885)</f>
        <v/>
      </c>
      <c r="P884" s="376">
        <f>_xlfn.STDEV.S(M884,M885)</f>
        <v/>
      </c>
      <c r="Q884" s="341" t="n"/>
      <c r="R884" s="341" t="n"/>
      <c r="S884" s="331">
        <f>+(((K884-I884)/1000)*1000)/10</f>
        <v/>
      </c>
      <c r="T884" s="332">
        <f>AVERAGE(S884:S885)</f>
        <v/>
      </c>
    </row>
    <row r="885" ht="15.75" customHeight="1" s="412">
      <c r="A885" s="333" t="n">
        <v>4382</v>
      </c>
      <c r="B885" s="334" t="n">
        <v>88</v>
      </c>
      <c r="C885" s="371" t="inlineStr">
        <is>
          <t>T194</t>
        </is>
      </c>
      <c r="D885" s="371" t="n"/>
      <c r="E885" s="371" t="n"/>
      <c r="F885" s="371" t="n"/>
      <c r="G885" s="371" t="n">
        <v>16</v>
      </c>
      <c r="H885" s="372" t="n">
        <v>43607</v>
      </c>
      <c r="I885" s="371" t="n">
        <v>5241</v>
      </c>
      <c r="J885" s="371" t="n">
        <v>7476</v>
      </c>
      <c r="K885" s="371" t="n">
        <v>7004</v>
      </c>
      <c r="L885" s="371" t="n"/>
      <c r="M885" s="374">
        <f>+(((J885-I885)-(K885-I885))/(K885-I885))*100</f>
        <v/>
      </c>
      <c r="N885" s="375" t="n"/>
      <c r="O885" s="377" t="n"/>
      <c r="P885" s="377" t="n"/>
      <c r="Q885" s="341" t="n"/>
      <c r="R885" s="341" t="n"/>
      <c r="S885" s="331">
        <f>+(((K885-I885)/1000)*1000)/10</f>
        <v/>
      </c>
      <c r="T885" s="332" t="n"/>
    </row>
    <row r="886" ht="15.75" customHeight="1" s="412">
      <c r="A886" s="333" t="n">
        <v>5027</v>
      </c>
      <c r="B886" s="334" t="n">
        <v>87</v>
      </c>
      <c r="C886" s="371" t="inlineStr">
        <is>
          <t>T194</t>
        </is>
      </c>
      <c r="D886" s="371" t="n"/>
      <c r="E886" s="371" t="n"/>
      <c r="F886" s="371" t="n"/>
      <c r="G886" s="371" t="n">
        <v>18</v>
      </c>
      <c r="H886" s="372" t="n">
        <v>43626</v>
      </c>
      <c r="I886" s="371" t="n">
        <v>5250</v>
      </c>
      <c r="J886" s="371" t="n">
        <v>6909</v>
      </c>
      <c r="K886" s="371" t="n">
        <v>6583</v>
      </c>
      <c r="L886" s="371" t="n">
        <v>8</v>
      </c>
      <c r="M886" s="374">
        <f>+(((J886-I886)-(K886-I886))/(K886-I886))*100</f>
        <v/>
      </c>
      <c r="N886" s="375" t="n"/>
      <c r="O886" s="376">
        <f>AVERAGE(M886:M887)</f>
        <v/>
      </c>
      <c r="P886" s="376">
        <f>_xlfn.STDEV.S(M886,M887)</f>
        <v/>
      </c>
      <c r="Q886" s="341" t="n"/>
      <c r="R886" s="341" t="n"/>
      <c r="S886" s="331">
        <f>+(((K886-I886)/1000)*1000)/10</f>
        <v/>
      </c>
      <c r="T886" s="332">
        <f>AVERAGE(S886:S887)</f>
        <v/>
      </c>
    </row>
    <row r="887" ht="15.75" customHeight="1" s="412">
      <c r="A887" s="333" t="n">
        <v>5028</v>
      </c>
      <c r="B887" s="334" t="n">
        <v>88</v>
      </c>
      <c r="C887" s="371" t="inlineStr">
        <is>
          <t>T194</t>
        </is>
      </c>
      <c r="D887" s="371" t="n"/>
      <c r="E887" s="371" t="n"/>
      <c r="F887" s="371" t="n"/>
      <c r="G887" s="371" t="n">
        <v>18</v>
      </c>
      <c r="H887" s="372" t="n">
        <v>43626</v>
      </c>
      <c r="I887" s="371" t="n">
        <v>5241</v>
      </c>
      <c r="J887" s="371" t="n">
        <v>6861</v>
      </c>
      <c r="K887" s="371" t="n">
        <v>6550</v>
      </c>
      <c r="L887" s="371" t="n"/>
      <c r="M887" s="374">
        <f>+(((J887-I887)-(K887-I887))/(K887-I887))*100</f>
        <v/>
      </c>
      <c r="N887" s="375" t="n"/>
      <c r="O887" s="377" t="n"/>
      <c r="P887" s="377" t="n"/>
      <c r="Q887" s="341" t="n"/>
      <c r="R887" s="341" t="n"/>
      <c r="S887" s="331">
        <f>+(((K887-I887)/1000)*1000)/10</f>
        <v/>
      </c>
      <c r="T887" s="332" t="n"/>
    </row>
    <row r="888" ht="15.75" customHeight="1" s="412">
      <c r="A888" s="333" t="n">
        <v>5601</v>
      </c>
      <c r="B888" s="334" t="n">
        <v>45</v>
      </c>
      <c r="C888" s="378" t="inlineStr">
        <is>
          <t>T194</t>
        </is>
      </c>
      <c r="D888" s="378" t="n"/>
      <c r="E888" s="378" t="n"/>
      <c r="F888" s="378" t="n"/>
      <c r="G888" s="378" t="n">
        <v>21</v>
      </c>
      <c r="H888" s="379" t="n">
        <v>43657</v>
      </c>
      <c r="I888" s="378" t="n">
        <v>5211</v>
      </c>
      <c r="J888" s="378" t="n">
        <v>6461</v>
      </c>
      <c r="K888" s="378" t="n">
        <v>6269</v>
      </c>
      <c r="L888" s="378" t="n">
        <v>8</v>
      </c>
      <c r="M888" s="374">
        <f>+(((J888-I888)-(K888-I888))/(K888-I888))*100</f>
        <v/>
      </c>
      <c r="N888" s="375" t="n"/>
      <c r="O888" s="376">
        <f>AVERAGE(M888:M889)</f>
        <v/>
      </c>
      <c r="P888" s="376">
        <f>_xlfn.STDEV.S(M888,M889)</f>
        <v/>
      </c>
      <c r="Q888" s="341" t="n"/>
      <c r="R888" s="341" t="n"/>
      <c r="S888" s="331">
        <f>+(((K888-I888)/1000)*1000)/10</f>
        <v/>
      </c>
      <c r="T888" s="332">
        <f>AVERAGE(S888:S889)</f>
        <v/>
      </c>
    </row>
    <row r="889" ht="15.75" customHeight="1" s="412">
      <c r="A889" s="333" t="n">
        <v>5602</v>
      </c>
      <c r="B889" s="334" t="n">
        <v>46</v>
      </c>
      <c r="C889" s="378" t="inlineStr">
        <is>
          <t>T194</t>
        </is>
      </c>
      <c r="D889" s="378" t="n"/>
      <c r="E889" s="378" t="n"/>
      <c r="F889" s="378" t="n"/>
      <c r="G889" s="378" t="n">
        <v>21</v>
      </c>
      <c r="H889" s="379" t="n">
        <v>43657</v>
      </c>
      <c r="I889" s="378" t="n">
        <v>5260</v>
      </c>
      <c r="J889" s="378" t="n">
        <v>6457</v>
      </c>
      <c r="K889" s="378" t="n">
        <v>6278</v>
      </c>
      <c r="L889" s="378" t="n"/>
      <c r="M889" s="374">
        <f>+(((J889-I889)-(K889-I889))/(K889-I889))*100</f>
        <v/>
      </c>
      <c r="N889" s="375" t="n"/>
      <c r="O889" s="377" t="n"/>
      <c r="P889" s="377" t="n"/>
      <c r="Q889" s="341" t="n"/>
      <c r="R889" s="341" t="n"/>
      <c r="S889" s="331">
        <f>+(((K889-I889)/1000)*1000)/10</f>
        <v/>
      </c>
      <c r="T889" s="332" t="n"/>
    </row>
    <row r="890" ht="15.75" customHeight="1" s="412">
      <c r="A890" s="333" t="n">
        <v>5933</v>
      </c>
      <c r="B890" s="334" t="n">
        <v>90</v>
      </c>
      <c r="C890" s="378" t="inlineStr">
        <is>
          <t>T194</t>
        </is>
      </c>
      <c r="D890" s="378" t="n"/>
      <c r="E890" s="378" t="n"/>
      <c r="F890" s="378" t="n"/>
      <c r="G890" s="378" t="n">
        <v>22</v>
      </c>
      <c r="H890" s="379" t="n">
        <v>43685</v>
      </c>
      <c r="I890" s="378" t="n">
        <v>5202</v>
      </c>
      <c r="J890" s="378" t="n">
        <v>6526</v>
      </c>
      <c r="K890" s="378" t="n">
        <v>6350</v>
      </c>
      <c r="L890" s="378" t="n">
        <v>8</v>
      </c>
      <c r="M890" s="374">
        <f>+(((J890-I890)-(K890-I890))/(K890-I890))*100</f>
        <v/>
      </c>
      <c r="N890" s="375" t="n"/>
      <c r="O890" s="376">
        <f>AVERAGE(M890:M891)</f>
        <v/>
      </c>
      <c r="P890" s="376">
        <f>_xlfn.STDEV.S(M890,M891)</f>
        <v/>
      </c>
      <c r="Q890" s="341" t="n"/>
      <c r="R890" s="341" t="n"/>
      <c r="S890" s="331">
        <f>+(((K890-I890)/1000)*1000)/10</f>
        <v/>
      </c>
      <c r="T890" s="332">
        <f>AVERAGE(S890:S891)</f>
        <v/>
      </c>
    </row>
    <row r="891" ht="15.75" customHeight="1" s="412">
      <c r="A891" s="333" t="n">
        <v>5934</v>
      </c>
      <c r="B891" s="334" t="n">
        <v>90</v>
      </c>
      <c r="C891" s="378" t="inlineStr">
        <is>
          <t>T194</t>
        </is>
      </c>
      <c r="D891" s="378" t="n"/>
      <c r="E891" s="378" t="n"/>
      <c r="F891" s="378" t="n"/>
      <c r="G891" s="378" t="n">
        <v>22</v>
      </c>
      <c r="H891" s="379" t="n">
        <v>43685</v>
      </c>
      <c r="I891" s="378" t="n">
        <v>5202</v>
      </c>
      <c r="J891" s="378" t="n">
        <v>6455</v>
      </c>
      <c r="K891" s="378" t="n">
        <v>6275</v>
      </c>
      <c r="L891" s="378" t="n"/>
      <c r="M891" s="374">
        <f>+(((J891-I891)-(K891-I891))/(K891-I891))*100</f>
        <v/>
      </c>
      <c r="N891" s="375" t="n"/>
      <c r="O891" s="377" t="n"/>
      <c r="P891" s="377" t="n"/>
      <c r="Q891" s="341" t="n"/>
      <c r="R891" s="341" t="n"/>
      <c r="S891" s="331">
        <f>+(((K891-I891)/1000)*1000)/10</f>
        <v/>
      </c>
      <c r="T891" s="332" t="n"/>
    </row>
    <row r="892" ht="15.75" customHeight="1" s="412">
      <c r="A892" s="333" t="n">
        <v>3339</v>
      </c>
      <c r="B892" s="334" t="n">
        <v>95</v>
      </c>
      <c r="C892" s="380" t="inlineStr">
        <is>
          <t>T195</t>
        </is>
      </c>
      <c r="D892" s="380" t="n"/>
      <c r="E892" s="380" t="n"/>
      <c r="F892" s="380" t="n"/>
      <c r="G892" s="380" t="n">
        <v>13</v>
      </c>
      <c r="H892" s="381" t="n">
        <v>43587</v>
      </c>
      <c r="I892" s="380" t="n">
        <v>5232</v>
      </c>
      <c r="J892" s="380" t="n">
        <v>7946</v>
      </c>
      <c r="K892" s="380" t="n">
        <v>7067</v>
      </c>
      <c r="L892" s="380" t="n"/>
      <c r="M892" s="382">
        <f>+(((J892-I892)-(K892-I892))/(K892-I892))*100</f>
        <v/>
      </c>
      <c r="N892" s="383" t="inlineStr">
        <is>
          <t>1/2</t>
        </is>
      </c>
      <c r="O892" s="384">
        <f>AVERAGE(M892:M893)</f>
        <v/>
      </c>
      <c r="P892" s="384">
        <f>_xlfn.STDEV.S(M892,M893)</f>
        <v/>
      </c>
      <c r="Q892" s="341" t="n">
        <v>1</v>
      </c>
      <c r="R892" s="341" t="n"/>
      <c r="S892" s="331">
        <f>+(((K892-I892)/1000)*1000)/10</f>
        <v/>
      </c>
      <c r="T892" s="332">
        <f>AVERAGE(S892:S893)</f>
        <v/>
      </c>
    </row>
    <row r="893" ht="15.75" customHeight="1" s="412">
      <c r="A893" s="333" t="n">
        <v>3340</v>
      </c>
      <c r="B893" s="334" t="n">
        <v>96</v>
      </c>
      <c r="C893" s="380" t="inlineStr">
        <is>
          <t>T195</t>
        </is>
      </c>
      <c r="D893" s="380" t="n"/>
      <c r="E893" s="380" t="n"/>
      <c r="F893" s="380" t="n"/>
      <c r="G893" s="380" t="n">
        <v>13</v>
      </c>
      <c r="H893" s="381" t="n">
        <v>43587</v>
      </c>
      <c r="I893" s="380" t="n">
        <v>5242</v>
      </c>
      <c r="J893" s="380" t="n">
        <v>8012</v>
      </c>
      <c r="K893" s="380" t="n">
        <v>7109</v>
      </c>
      <c r="L893" s="380" t="n"/>
      <c r="M893" s="382">
        <f>+(((J893-I893)-(K893-I893))/(K893-I893))*100</f>
        <v/>
      </c>
      <c r="N893" s="383" t="n"/>
      <c r="O893" s="385" t="n"/>
      <c r="P893" s="385" t="n"/>
      <c r="Q893" s="341" t="n"/>
      <c r="R893" s="341" t="n"/>
      <c r="S893" s="331">
        <f>+(((K893-I893)/1000)*1000)/10</f>
        <v/>
      </c>
      <c r="T893" s="332" t="n"/>
    </row>
    <row r="894" ht="15.75" customHeight="1" s="412">
      <c r="A894" s="333" t="n">
        <v>5325</v>
      </c>
      <c r="B894" s="334" t="n">
        <v>63</v>
      </c>
      <c r="C894" s="378" t="inlineStr">
        <is>
          <t>T195</t>
        </is>
      </c>
      <c r="D894" s="378" t="n"/>
      <c r="E894" s="378" t="n"/>
      <c r="F894" s="378" t="n"/>
      <c r="G894" s="378" t="n">
        <v>19</v>
      </c>
      <c r="H894" s="379" t="n">
        <v>43637</v>
      </c>
      <c r="I894" s="378" t="n">
        <v>5214</v>
      </c>
      <c r="J894" s="378" t="n">
        <v>7433</v>
      </c>
      <c r="K894" s="378" t="n"/>
      <c r="L894" s="378" t="inlineStr">
        <is>
          <t>12</t>
        </is>
      </c>
      <c r="M894" s="386" t="n"/>
      <c r="N894" s="387" t="n"/>
      <c r="O894" s="388">
        <f>AVERAGE(M894:M895)</f>
        <v/>
      </c>
      <c r="P894" s="388" t="n"/>
      <c r="Q894" s="341" t="n"/>
      <c r="R894" s="341" t="n"/>
      <c r="S894" s="331">
        <f>+(((K894-I894)/1000)*1000)/10</f>
        <v/>
      </c>
      <c r="T894" s="332">
        <f>AVERAGE(S894:S895)</f>
        <v/>
      </c>
    </row>
    <row r="895" ht="15.75" customHeight="1" s="412">
      <c r="A895" s="333" t="n">
        <v>5326</v>
      </c>
      <c r="B895" s="334" t="n">
        <v>64</v>
      </c>
      <c r="C895" s="378" t="inlineStr">
        <is>
          <t>T195</t>
        </is>
      </c>
      <c r="D895" s="378" t="n"/>
      <c r="E895" s="378" t="n"/>
      <c r="F895" s="378" t="n"/>
      <c r="G895" s="378" t="n">
        <v>19</v>
      </c>
      <c r="H895" s="379" t="n">
        <v>43637</v>
      </c>
      <c r="I895" s="378" t="n">
        <v>5232</v>
      </c>
      <c r="J895" s="378" t="n">
        <v>7454</v>
      </c>
      <c r="K895" s="378" t="n">
        <v>7005</v>
      </c>
      <c r="L895" s="378" t="n"/>
      <c r="M895" s="386">
        <f>+(((J895-I895)-(K895-I895))/(K895-I895))*100</f>
        <v/>
      </c>
      <c r="N895" s="387" t="n"/>
      <c r="O895" s="331" t="n"/>
      <c r="P895" s="331" t="n"/>
      <c r="Q895" s="341" t="n"/>
      <c r="R895" s="341" t="n"/>
      <c r="S895" s="331">
        <f>+(((K895-I895)/1000)*1000)/10</f>
        <v/>
      </c>
      <c r="T895" s="332" t="n"/>
    </row>
    <row r="896" ht="15.75" customHeight="1" s="412">
      <c r="A896" s="333" t="n">
        <v>5935</v>
      </c>
      <c r="B896" s="334" t="n">
        <v>91</v>
      </c>
      <c r="C896" s="378" t="inlineStr">
        <is>
          <t>T195</t>
        </is>
      </c>
      <c r="D896" s="378" t="n"/>
      <c r="E896" s="378" t="n"/>
      <c r="F896" s="378" t="n"/>
      <c r="G896" s="378" t="n">
        <v>22</v>
      </c>
      <c r="H896" s="379" t="n">
        <v>43685</v>
      </c>
      <c r="I896" s="378" t="n">
        <v>5252</v>
      </c>
      <c r="J896" s="378" t="n">
        <v>7580</v>
      </c>
      <c r="K896" s="378" t="n">
        <v>7253</v>
      </c>
      <c r="L896" s="378" t="n">
        <v>8</v>
      </c>
      <c r="M896" s="374">
        <f>+(((J896-I896)-(K896-I896))/(K896-I896))*100</f>
        <v/>
      </c>
      <c r="N896" s="375" t="n"/>
      <c r="O896" s="376">
        <f>AVERAGE(M896:M897)</f>
        <v/>
      </c>
      <c r="P896" s="376">
        <f>_xlfn.STDEV.S(M896,M897)</f>
        <v/>
      </c>
      <c r="Q896" s="341" t="n"/>
      <c r="R896" s="341" t="n"/>
      <c r="S896" s="331">
        <f>+(((K896-I896)/1000)*1000)/10</f>
        <v/>
      </c>
      <c r="T896" s="332">
        <f>AVERAGE(S896:S897)</f>
        <v/>
      </c>
    </row>
    <row r="897" ht="15.75" customHeight="1" s="412">
      <c r="A897" s="333" t="n">
        <v>5936</v>
      </c>
      <c r="B897" s="334" t="n">
        <v>91</v>
      </c>
      <c r="C897" s="378" t="inlineStr">
        <is>
          <t>T195</t>
        </is>
      </c>
      <c r="D897" s="378" t="n"/>
      <c r="E897" s="378" t="n"/>
      <c r="F897" s="378" t="n"/>
      <c r="G897" s="378" t="n">
        <v>22</v>
      </c>
      <c r="H897" s="379" t="n">
        <v>43685</v>
      </c>
      <c r="I897" s="378" t="n">
        <v>5252</v>
      </c>
      <c r="J897" s="378" t="n">
        <v>7555</v>
      </c>
      <c r="K897" s="378" t="n">
        <v>7224</v>
      </c>
      <c r="L897" s="378" t="n"/>
      <c r="M897" s="374">
        <f>+(((J897-I897)-(K897-I897))/(K897-I897))*100</f>
        <v/>
      </c>
      <c r="N897" s="375" t="n"/>
      <c r="O897" s="377" t="n"/>
      <c r="P897" s="377" t="n"/>
      <c r="Q897" s="341" t="n"/>
      <c r="R897" s="341" t="n"/>
      <c r="S897" s="331">
        <f>+(((K897-I897)/1000)*1000)/10</f>
        <v/>
      </c>
      <c r="T897" s="332" t="n"/>
    </row>
    <row r="898" ht="15.75" customHeight="1" s="412">
      <c r="A898" s="333" t="n">
        <v>2947</v>
      </c>
      <c r="B898" s="334" t="n">
        <v>31</v>
      </c>
      <c r="C898" s="380" t="inlineStr">
        <is>
          <t>T196</t>
        </is>
      </c>
      <c r="D898" s="380" t="n"/>
      <c r="E898" s="380" t="n"/>
      <c r="F898" s="380" t="n"/>
      <c r="G898" s="380" t="n">
        <v>11</v>
      </c>
      <c r="H898" s="381" t="n">
        <v>43571</v>
      </c>
      <c r="I898" s="391" t="n">
        <v>5227</v>
      </c>
      <c r="J898" s="380" t="n">
        <v>6579</v>
      </c>
      <c r="K898" s="380" t="n">
        <v>6242</v>
      </c>
      <c r="L898" s="380" t="n">
        <v>1</v>
      </c>
      <c r="M898" s="382">
        <f>+(((J898-I898)-(K898-I898))/(K898-I898))*100</f>
        <v/>
      </c>
      <c r="N898" s="383" t="inlineStr">
        <is>
          <t>MF</t>
        </is>
      </c>
      <c r="O898" s="384">
        <f>AVERAGE(M898:M899)</f>
        <v/>
      </c>
      <c r="P898" s="384">
        <f>_xlfn.STDEV.S(M898,M899)</f>
        <v/>
      </c>
      <c r="Q898" s="341" t="n">
        <v>1</v>
      </c>
      <c r="R898" s="341" t="n"/>
      <c r="S898" s="331">
        <f>+(((K898-I898)/1000)*1000)/10</f>
        <v/>
      </c>
      <c r="T898" s="332">
        <f>AVERAGE(S898:S899)</f>
        <v/>
      </c>
    </row>
    <row r="899" ht="15.75" customHeight="1" s="412">
      <c r="A899" s="333" t="n">
        <v>2948</v>
      </c>
      <c r="B899" s="334" t="n">
        <v>32</v>
      </c>
      <c r="C899" s="380" t="inlineStr">
        <is>
          <t>T196</t>
        </is>
      </c>
      <c r="D899" s="380" t="n"/>
      <c r="E899" s="380" t="n"/>
      <c r="F899" s="380" t="n"/>
      <c r="G899" s="380" t="n">
        <v>11</v>
      </c>
      <c r="H899" s="381" t="n">
        <v>43571</v>
      </c>
      <c r="I899" s="391" t="n">
        <v>5214</v>
      </c>
      <c r="J899" s="380" t="n">
        <v>6591</v>
      </c>
      <c r="K899" s="380" t="n">
        <v>6247</v>
      </c>
      <c r="L899" s="380" t="n"/>
      <c r="M899" s="382">
        <f>+(((J899-I899)-(K899-I899))/(K899-I899))*100</f>
        <v/>
      </c>
      <c r="N899" s="383" t="n"/>
      <c r="O899" s="385" t="n"/>
      <c r="P899" s="385" t="n"/>
      <c r="Q899" s="341" t="n"/>
      <c r="R899" s="341" t="n"/>
      <c r="S899" s="331">
        <f>+(((K899-I899)/1000)*1000)/10</f>
        <v/>
      </c>
      <c r="T899" s="332" t="n"/>
    </row>
    <row r="900" ht="15.75" customHeight="1" s="412">
      <c r="A900" s="333" t="n">
        <v>3719</v>
      </c>
      <c r="B900" s="334" t="n">
        <v>141</v>
      </c>
      <c r="C900" s="380" t="inlineStr">
        <is>
          <t>T196</t>
        </is>
      </c>
      <c r="D900" s="380" t="n"/>
      <c r="E900" s="380" t="n"/>
      <c r="F900" s="380" t="n"/>
      <c r="G900" s="380" t="n">
        <v>14</v>
      </c>
      <c r="H900" s="381" t="n">
        <v>43591</v>
      </c>
      <c r="I900" s="380" t="n">
        <v>5187</v>
      </c>
      <c r="J900" s="391" t="n">
        <v>6718</v>
      </c>
      <c r="K900" s="380" t="n">
        <v>6493</v>
      </c>
      <c r="L900" s="380" t="n"/>
      <c r="M900" s="382">
        <f>+(((J900-I900)-(K900-I900))/(K900-I900))*100</f>
        <v/>
      </c>
      <c r="N900" s="383" t="inlineStr">
        <is>
          <t>MF</t>
        </is>
      </c>
      <c r="O900" s="384">
        <f>AVERAGE(M900:M901)</f>
        <v/>
      </c>
      <c r="P900" s="384">
        <f>_xlfn.STDEV.S(M900,M901)</f>
        <v/>
      </c>
      <c r="Q900" s="341" t="n"/>
      <c r="R900" s="341" t="n"/>
      <c r="S900" s="331">
        <f>+(((K900-I900)/1000)*1000)/10</f>
        <v/>
      </c>
      <c r="T900" s="332">
        <f>AVERAGE(S900:S901)</f>
        <v/>
      </c>
    </row>
    <row r="901" ht="15.75" customHeight="1" s="412">
      <c r="A901" s="333" t="n">
        <v>3720</v>
      </c>
      <c r="B901" s="334" t="n">
        <v>142</v>
      </c>
      <c r="C901" s="380" t="inlineStr">
        <is>
          <t>T196</t>
        </is>
      </c>
      <c r="D901" s="380" t="n"/>
      <c r="E901" s="380" t="n"/>
      <c r="F901" s="380" t="n"/>
      <c r="G901" s="380" t="n">
        <v>14</v>
      </c>
      <c r="H901" s="381" t="n">
        <v>43591</v>
      </c>
      <c r="I901" s="380" t="n">
        <v>5229</v>
      </c>
      <c r="J901" s="391" t="n">
        <v>6747</v>
      </c>
      <c r="K901" s="380" t="n">
        <v>6522</v>
      </c>
      <c r="L901" s="380" t="n"/>
      <c r="M901" s="382">
        <f>+(((J901-I901)-(K901-I901))/(K901-I901))*100</f>
        <v/>
      </c>
      <c r="N901" s="383" t="n"/>
      <c r="O901" s="385" t="n"/>
      <c r="P901" s="385" t="n"/>
      <c r="Q901" s="341" t="n"/>
      <c r="R901" s="341" t="n"/>
      <c r="S901" s="331">
        <f>+(((K901-I901)/1000)*1000)/10</f>
        <v/>
      </c>
      <c r="T901" s="332" t="n"/>
    </row>
    <row r="902" ht="15.75" customHeight="1" s="412">
      <c r="A902" s="333" t="n">
        <v>4063</v>
      </c>
      <c r="B902" s="334" t="n">
        <v>93</v>
      </c>
      <c r="C902" s="380" t="inlineStr">
        <is>
          <t>T196</t>
        </is>
      </c>
      <c r="D902" s="380" t="n"/>
      <c r="E902" s="380" t="n"/>
      <c r="F902" s="380" t="n"/>
      <c r="G902" s="380" t="n">
        <v>15</v>
      </c>
      <c r="H902" s="381" t="n">
        <v>43599</v>
      </c>
      <c r="I902" s="380" t="n">
        <v>5234</v>
      </c>
      <c r="J902" s="380" t="n">
        <v>6392</v>
      </c>
      <c r="K902" s="380" t="n">
        <v>6236</v>
      </c>
      <c r="L902" s="380" t="n"/>
      <c r="M902" s="382">
        <f>+(((J902-I902)-(K902-I902))/(K902-I902))*100</f>
        <v/>
      </c>
      <c r="N902" s="382" t="n"/>
      <c r="O902" s="384">
        <f>AVERAGE(M902:M903)</f>
        <v/>
      </c>
      <c r="P902" s="384">
        <f>_xlfn.STDEV.S(M902,M903)</f>
        <v/>
      </c>
      <c r="Q902" s="341" t="n"/>
      <c r="R902" s="341" t="n"/>
      <c r="S902" s="331">
        <f>+(((K902-I902)/1000)*1000)/10</f>
        <v/>
      </c>
      <c r="T902" s="332">
        <f>AVERAGE(S902:S903)</f>
        <v/>
      </c>
    </row>
    <row r="903" ht="15.75" customHeight="1" s="412">
      <c r="A903" s="333" t="n">
        <v>4064</v>
      </c>
      <c r="B903" s="334" t="n">
        <v>94</v>
      </c>
      <c r="C903" s="380" t="inlineStr">
        <is>
          <t>T196</t>
        </is>
      </c>
      <c r="D903" s="380" t="n"/>
      <c r="E903" s="380" t="n"/>
      <c r="F903" s="380" t="n"/>
      <c r="G903" s="380" t="n">
        <v>15</v>
      </c>
      <c r="H903" s="381" t="n">
        <v>43599</v>
      </c>
      <c r="I903" s="380" t="n">
        <v>5218</v>
      </c>
      <c r="J903" s="380" t="n">
        <v>6352</v>
      </c>
      <c r="K903" s="380" t="n">
        <v>6202</v>
      </c>
      <c r="L903" s="380" t="n"/>
      <c r="M903" s="382">
        <f>+(((J903-I903)-(K903-I903))/(K903-I903))*100</f>
        <v/>
      </c>
      <c r="N903" s="382" t="n"/>
      <c r="O903" s="385" t="n"/>
      <c r="P903" s="385" t="n"/>
      <c r="Q903" s="341" t="n"/>
      <c r="R903" s="341" t="n"/>
      <c r="S903" s="331">
        <f>+(((K903-I903)/1000)*1000)/10</f>
        <v/>
      </c>
      <c r="T903" s="332" t="n"/>
    </row>
    <row r="904" ht="15.75" customHeight="1" s="412">
      <c r="A904" s="333" t="n">
        <v>4709</v>
      </c>
      <c r="B904" s="334" t="n">
        <v>93</v>
      </c>
      <c r="C904" s="380" t="inlineStr">
        <is>
          <t>T196</t>
        </is>
      </c>
      <c r="D904" s="380" t="n"/>
      <c r="E904" s="380" t="n"/>
      <c r="F904" s="380" t="n"/>
      <c r="G904" s="380" t="n">
        <v>17</v>
      </c>
      <c r="H904" s="381" t="n">
        <v>43619</v>
      </c>
      <c r="I904" s="380" t="n">
        <v>5234</v>
      </c>
      <c r="J904" s="380" t="n">
        <v>6224</v>
      </c>
      <c r="K904" s="380" t="n">
        <v>6058</v>
      </c>
      <c r="L904" s="380" t="n"/>
      <c r="M904" s="382">
        <f>+(((J904-I904)-(K904-I904))/(K904-I904))*100</f>
        <v/>
      </c>
      <c r="N904" s="383" t="n"/>
      <c r="O904" s="384">
        <f>AVERAGE(M904:M905)</f>
        <v/>
      </c>
      <c r="P904" s="384">
        <f>_xlfn.STDEV.S(M904,M905)</f>
        <v/>
      </c>
      <c r="Q904" s="341" t="n"/>
      <c r="R904" s="341" t="n"/>
      <c r="S904" s="331">
        <f>+(((K904-I904)/1000)*1000)/10</f>
        <v/>
      </c>
      <c r="T904" s="332">
        <f>AVERAGE(S904:S905)</f>
        <v/>
      </c>
    </row>
    <row r="905" ht="15.75" customHeight="1" s="412">
      <c r="A905" s="333" t="n">
        <v>4710</v>
      </c>
      <c r="B905" s="334" t="n">
        <v>94</v>
      </c>
      <c r="C905" s="380" t="inlineStr">
        <is>
          <t>T196</t>
        </is>
      </c>
      <c r="D905" s="380" t="n"/>
      <c r="E905" s="380" t="n"/>
      <c r="F905" s="380" t="n"/>
      <c r="G905" s="380" t="n">
        <v>17</v>
      </c>
      <c r="H905" s="381" t="n">
        <v>43619</v>
      </c>
      <c r="I905" s="380" t="n">
        <v>5218</v>
      </c>
      <c r="J905" s="380" t="n">
        <v>6258</v>
      </c>
      <c r="K905" s="380" t="n">
        <v>6089</v>
      </c>
      <c r="L905" s="380" t="n"/>
      <c r="M905" s="382">
        <f>+(((J905-I905)-(K905-I905))/(K905-I905))*100</f>
        <v/>
      </c>
      <c r="N905" s="383" t="n"/>
      <c r="O905" s="385" t="n"/>
      <c r="P905" s="385" t="n"/>
      <c r="Q905" s="341" t="n"/>
      <c r="R905" s="341" t="n"/>
      <c r="S905" s="331">
        <f>+(((K905-I905)/1000)*1000)/10</f>
        <v/>
      </c>
      <c r="T905" s="332" t="n"/>
    </row>
    <row r="906" ht="15.75" customHeight="1" s="412">
      <c r="A906" s="333" t="n">
        <v>5327</v>
      </c>
      <c r="B906" s="334" t="n">
        <v>65</v>
      </c>
      <c r="C906" s="378" t="inlineStr">
        <is>
          <t>T196</t>
        </is>
      </c>
      <c r="D906" s="378" t="n"/>
      <c r="E906" s="378" t="n"/>
      <c r="F906" s="378" t="n"/>
      <c r="G906" s="378" t="n">
        <v>19</v>
      </c>
      <c r="H906" s="379" t="n">
        <v>43637</v>
      </c>
      <c r="I906" s="378" t="n">
        <v>5215</v>
      </c>
      <c r="J906" s="378" t="n">
        <v>6938</v>
      </c>
      <c r="K906" s="378" t="n">
        <v>6605</v>
      </c>
      <c r="L906" s="378" t="n">
        <v>5</v>
      </c>
      <c r="M906" s="386">
        <f>+(((J906-I906)-(K906-I906))/(K906-I906))*100</f>
        <v/>
      </c>
      <c r="N906" s="387" t="n"/>
      <c r="O906" s="388">
        <f>AVERAGE(M906:M907)</f>
        <v/>
      </c>
      <c r="P906" s="388">
        <f>_xlfn.STDEV.S(M906,M907)</f>
        <v/>
      </c>
      <c r="Q906" s="341" t="n"/>
      <c r="R906" s="341" t="n"/>
      <c r="S906" s="331">
        <f>+(((K906-I906)/1000)*1000)/10</f>
        <v/>
      </c>
      <c r="T906" s="332">
        <f>AVERAGE(S906:S907)</f>
        <v/>
      </c>
    </row>
    <row r="907" ht="15.75" customHeight="1" s="412">
      <c r="A907" s="333" t="n">
        <v>5328</v>
      </c>
      <c r="B907" s="334" t="n">
        <v>66</v>
      </c>
      <c r="C907" s="378" t="inlineStr">
        <is>
          <t>T196</t>
        </is>
      </c>
      <c r="D907" s="378" t="n"/>
      <c r="E907" s="378" t="n"/>
      <c r="F907" s="378" t="n"/>
      <c r="G907" s="378" t="n">
        <v>19</v>
      </c>
      <c r="H907" s="379" t="n">
        <v>43637</v>
      </c>
      <c r="I907" s="378" t="n">
        <v>5279</v>
      </c>
      <c r="J907" s="378" t="n">
        <v>7112</v>
      </c>
      <c r="K907" s="378" t="n">
        <v>6781</v>
      </c>
      <c r="L907" s="378" t="n"/>
      <c r="M907" s="386">
        <f>+(((J907-I907)-(K907-I907))/(K907-I907))*100</f>
        <v/>
      </c>
      <c r="N907" s="387" t="n"/>
      <c r="O907" s="331" t="n"/>
      <c r="P907" s="331" t="n"/>
      <c r="Q907" s="341" t="n"/>
      <c r="R907" s="341" t="n"/>
      <c r="S907" s="331">
        <f>+(((K907-I907)/1000)*1000)/10</f>
        <v/>
      </c>
      <c r="T907" s="332" t="n"/>
    </row>
    <row r="908" ht="15.75" customHeight="1" s="412">
      <c r="A908" s="333" t="n">
        <v>5533</v>
      </c>
      <c r="B908" s="334" t="n">
        <v>25</v>
      </c>
      <c r="C908" s="378" t="inlineStr">
        <is>
          <t>T196</t>
        </is>
      </c>
      <c r="D908" s="378" t="n"/>
      <c r="E908" s="378" t="n"/>
      <c r="F908" s="378" t="n"/>
      <c r="G908" s="378" t="n">
        <v>20</v>
      </c>
      <c r="H908" s="379" t="n">
        <v>43649</v>
      </c>
      <c r="I908" s="378" t="n">
        <v>5238</v>
      </c>
      <c r="J908" s="378" t="n">
        <v>6621</v>
      </c>
      <c r="K908" s="378" t="n">
        <v>6378</v>
      </c>
      <c r="L908" s="378" t="n">
        <v>7</v>
      </c>
      <c r="M908" s="374">
        <f>+(((J908-I908)-(K908-I908))/(K908-I908))*100</f>
        <v/>
      </c>
      <c r="N908" s="375" t="n"/>
      <c r="O908" s="376">
        <f>AVERAGE(M908:M909)</f>
        <v/>
      </c>
      <c r="P908" s="376">
        <f>_xlfn.STDEV.S(M908,M909)</f>
        <v/>
      </c>
      <c r="Q908" s="341" t="n"/>
      <c r="R908" s="341" t="n"/>
      <c r="S908" s="331">
        <f>+(((K908-I908)/1000)*1000)/10</f>
        <v/>
      </c>
      <c r="T908" s="332">
        <f>AVERAGE(S908:S909)</f>
        <v/>
      </c>
    </row>
    <row r="909" ht="15.75" customHeight="1" s="412">
      <c r="A909" s="333" t="n">
        <v>5534</v>
      </c>
      <c r="B909" s="334" t="n">
        <v>26</v>
      </c>
      <c r="C909" s="378" t="inlineStr">
        <is>
          <t>T196</t>
        </is>
      </c>
      <c r="D909" s="378" t="n"/>
      <c r="E909" s="378" t="n"/>
      <c r="F909" s="378" t="n"/>
      <c r="G909" s="378" t="n">
        <v>20</v>
      </c>
      <c r="H909" s="379" t="n">
        <v>43649</v>
      </c>
      <c r="I909" s="378" t="n">
        <v>5207</v>
      </c>
      <c r="J909" s="378" t="n">
        <v>6761</v>
      </c>
      <c r="K909" s="378" t="n">
        <v>6487</v>
      </c>
      <c r="L909" s="378" t="n"/>
      <c r="M909" s="374">
        <f>+(((J909-I909)-(K909-I909))/(K909-I909))*100</f>
        <v/>
      </c>
      <c r="N909" s="375" t="n"/>
      <c r="O909" s="377" t="n"/>
      <c r="P909" s="377" t="n"/>
      <c r="Q909" s="341" t="n"/>
      <c r="R909" s="341" t="n"/>
      <c r="S909" s="331">
        <f>+(((K909-I909)/1000)*1000)/10</f>
        <v/>
      </c>
      <c r="T909" s="332" t="n"/>
    </row>
    <row r="910" ht="15.75" customHeight="1" s="412">
      <c r="A910" s="333" t="n">
        <v>5937</v>
      </c>
      <c r="B910" s="334" t="n">
        <v>92</v>
      </c>
      <c r="C910" s="378" t="inlineStr">
        <is>
          <t>T196</t>
        </is>
      </c>
      <c r="D910" s="378" t="n"/>
      <c r="E910" s="378" t="n"/>
      <c r="F910" s="378" t="n"/>
      <c r="G910" s="378" t="n">
        <v>22</v>
      </c>
      <c r="H910" s="379" t="n">
        <v>43685</v>
      </c>
      <c r="I910" s="378" t="n">
        <v>5241</v>
      </c>
      <c r="J910" s="378" t="n">
        <v>6950</v>
      </c>
      <c r="K910" s="378" t="n">
        <v>6717</v>
      </c>
      <c r="L910" s="378" t="n">
        <v>7</v>
      </c>
      <c r="M910" s="374">
        <f>+(((J910-I910)-(K910-I910))/(K910-I910))*100</f>
        <v/>
      </c>
      <c r="N910" s="375" t="n"/>
      <c r="O910" s="376">
        <f>AVERAGE(M910:M911)</f>
        <v/>
      </c>
      <c r="P910" s="376">
        <f>_xlfn.STDEV.S(M910,M911)</f>
        <v/>
      </c>
      <c r="Q910" s="341" t="n"/>
      <c r="R910" s="341" t="n"/>
      <c r="S910" s="331">
        <f>+(((K910-I910)/1000)*1000)/10</f>
        <v/>
      </c>
      <c r="T910" s="332">
        <f>AVERAGE(S910:S911)</f>
        <v/>
      </c>
    </row>
    <row r="911" ht="15.75" customHeight="1" s="412">
      <c r="A911" s="333" t="n">
        <v>5938</v>
      </c>
      <c r="B911" s="334" t="n">
        <v>92</v>
      </c>
      <c r="C911" s="378" t="inlineStr">
        <is>
          <t>T196</t>
        </is>
      </c>
      <c r="D911" s="378" t="n"/>
      <c r="E911" s="378" t="n"/>
      <c r="F911" s="378" t="n"/>
      <c r="G911" s="378" t="n">
        <v>22</v>
      </c>
      <c r="H911" s="379" t="n">
        <v>43685</v>
      </c>
      <c r="I911" s="378" t="n">
        <v>5241</v>
      </c>
      <c r="J911" s="378" t="n">
        <v>6794</v>
      </c>
      <c r="K911" s="378" t="n">
        <v>6578</v>
      </c>
      <c r="L911" s="378" t="n"/>
      <c r="M911" s="374">
        <f>+(((J911-I911)-(K911-I911))/(K911-I911))*100</f>
        <v/>
      </c>
      <c r="N911" s="375" t="n"/>
      <c r="O911" s="377" t="n"/>
      <c r="P911" s="377" t="n"/>
      <c r="Q911" s="341" t="n"/>
      <c r="R911" s="341" t="n"/>
      <c r="S911" s="331">
        <f>+(((K911-I911)/1000)*1000)/10</f>
        <v/>
      </c>
      <c r="T911" s="332" t="n"/>
    </row>
    <row r="912" ht="15.75" customHeight="1" s="412">
      <c r="A912" s="333" t="n">
        <v>3341</v>
      </c>
      <c r="B912" s="334" t="n">
        <v>97</v>
      </c>
      <c r="C912" s="380" t="inlineStr">
        <is>
          <t>T197</t>
        </is>
      </c>
      <c r="D912" s="380" t="n"/>
      <c r="E912" s="380" t="n"/>
      <c r="F912" s="380" t="n"/>
      <c r="G912" s="380" t="n">
        <v>13</v>
      </c>
      <c r="H912" s="381" t="n">
        <v>43587</v>
      </c>
      <c r="I912" s="380" t="n">
        <v>5287</v>
      </c>
      <c r="J912" s="380" t="n">
        <v>9198</v>
      </c>
      <c r="K912" s="380" t="n">
        <v>7985</v>
      </c>
      <c r="L912" s="380" t="n">
        <v>1</v>
      </c>
      <c r="M912" s="382">
        <f>+(((J912-I912)-(K912-I912))/(K912-I912))*100</f>
        <v/>
      </c>
      <c r="N912" s="383" t="inlineStr">
        <is>
          <t>30/4</t>
        </is>
      </c>
      <c r="O912" s="384">
        <f>AVERAGE(M912:M913)</f>
        <v/>
      </c>
      <c r="P912" s="384">
        <f>_xlfn.STDEV.S(M912,M913)</f>
        <v/>
      </c>
      <c r="Q912" s="341" t="n">
        <v>1</v>
      </c>
      <c r="R912" s="341" t="n"/>
      <c r="S912" s="331">
        <f>+(((K912-I912)/1000)*1000)/10</f>
        <v/>
      </c>
      <c r="T912" s="332">
        <f>AVERAGE(S912:S913)</f>
        <v/>
      </c>
    </row>
    <row r="913" ht="15.75" customHeight="1" s="412">
      <c r="A913" s="333" t="n">
        <v>3342</v>
      </c>
      <c r="B913" s="334" t="n">
        <v>98</v>
      </c>
      <c r="C913" s="380" t="inlineStr">
        <is>
          <t>T197</t>
        </is>
      </c>
      <c r="D913" s="380" t="n"/>
      <c r="E913" s="380" t="n"/>
      <c r="F913" s="380" t="n"/>
      <c r="G913" s="380" t="n">
        <v>13</v>
      </c>
      <c r="H913" s="381" t="n">
        <v>43587</v>
      </c>
      <c r="I913" s="380" t="n">
        <v>5252</v>
      </c>
      <c r="J913" s="380" t="n">
        <v>9038</v>
      </c>
      <c r="K913" s="380" t="n">
        <v>7823</v>
      </c>
      <c r="L913" s="380" t="n"/>
      <c r="M913" s="382">
        <f>+(((J913-I913)-(K913-I913))/(K913-I913))*100</f>
        <v/>
      </c>
      <c r="N913" s="383" t="n"/>
      <c r="O913" s="385" t="n"/>
      <c r="P913" s="385" t="n"/>
      <c r="Q913" s="341" t="n"/>
      <c r="R913" s="341" t="n"/>
      <c r="S913" s="331">
        <f>+(((K913-I913)/1000)*1000)/10</f>
        <v/>
      </c>
      <c r="T913" s="332" t="n"/>
    </row>
    <row r="914" ht="15.75" customHeight="1" s="412">
      <c r="A914" s="333" t="n">
        <v>4065</v>
      </c>
      <c r="B914" s="334" t="n">
        <v>95</v>
      </c>
      <c r="C914" s="380" t="inlineStr">
        <is>
          <t>T197</t>
        </is>
      </c>
      <c r="D914" s="380" t="n"/>
      <c r="E914" s="380" t="n"/>
      <c r="F914" s="380" t="n"/>
      <c r="G914" s="380" t="n">
        <v>15</v>
      </c>
      <c r="H914" s="381" t="n">
        <v>43599</v>
      </c>
      <c r="I914" s="380" t="n">
        <v>5232</v>
      </c>
      <c r="J914" s="380" t="n">
        <v>9159</v>
      </c>
      <c r="K914" s="380" t="n">
        <v>8020</v>
      </c>
      <c r="L914" s="380" t="n"/>
      <c r="M914" s="382">
        <f>+(((J914-I914)-(K914-I914))/(K914-I914))*100</f>
        <v/>
      </c>
      <c r="N914" s="382" t="n"/>
      <c r="O914" s="384">
        <f>AVERAGE(M914:M915)</f>
        <v/>
      </c>
      <c r="P914" s="384">
        <f>_xlfn.STDEV.S(M914,M915)</f>
        <v/>
      </c>
      <c r="Q914" s="341" t="n"/>
      <c r="R914" s="341" t="n"/>
      <c r="S914" s="331">
        <f>+(((K914-I914)/1000)*1000)/10</f>
        <v/>
      </c>
      <c r="T914" s="332">
        <f>AVERAGE(S914:S915)</f>
        <v/>
      </c>
    </row>
    <row r="915" ht="15.75" customHeight="1" s="412">
      <c r="A915" s="333" t="n">
        <v>4066</v>
      </c>
      <c r="B915" s="334" t="n">
        <v>96</v>
      </c>
      <c r="C915" s="380" t="inlineStr">
        <is>
          <t>T197</t>
        </is>
      </c>
      <c r="D915" s="380" t="n"/>
      <c r="E915" s="380" t="n"/>
      <c r="F915" s="380" t="n"/>
      <c r="G915" s="380" t="n">
        <v>15</v>
      </c>
      <c r="H915" s="381" t="n">
        <v>43599</v>
      </c>
      <c r="I915" s="380" t="n">
        <v>5242</v>
      </c>
      <c r="J915" s="380" t="n">
        <v>8967</v>
      </c>
      <c r="K915" s="380" t="n">
        <v>7843</v>
      </c>
      <c r="L915" s="380" t="n"/>
      <c r="M915" s="382">
        <f>+(((J915-I915)-(K915-I915))/(K915-I915))*100</f>
        <v/>
      </c>
      <c r="N915" s="382" t="n"/>
      <c r="O915" s="385" t="n"/>
      <c r="P915" s="385" t="n"/>
      <c r="Q915" s="341" t="n"/>
      <c r="R915" s="341" t="n"/>
      <c r="S915" s="331">
        <f>+(((K915-I915)/1000)*1000)/10</f>
        <v/>
      </c>
      <c r="T915" s="332" t="n"/>
    </row>
    <row r="916" ht="15.75" customHeight="1" s="412">
      <c r="A916" s="333" t="n">
        <v>4711</v>
      </c>
      <c r="B916" s="334" t="n">
        <v>95</v>
      </c>
      <c r="C916" s="380" t="inlineStr">
        <is>
          <t>T197</t>
        </is>
      </c>
      <c r="D916" s="380" t="n"/>
      <c r="E916" s="380" t="n"/>
      <c r="F916" s="380" t="n"/>
      <c r="G916" s="380" t="n">
        <v>17</v>
      </c>
      <c r="H916" s="381" t="n">
        <v>43619</v>
      </c>
      <c r="I916" s="380" t="n">
        <v>5232</v>
      </c>
      <c r="J916" s="380" t="n">
        <v>7674</v>
      </c>
      <c r="K916" s="380" t="n">
        <v>7246</v>
      </c>
      <c r="L916" s="380" t="n"/>
      <c r="M916" s="382">
        <f>+(((J916-I916)-(K916-I916))/(K916-I916))*100</f>
        <v/>
      </c>
      <c r="N916" s="383" t="n"/>
      <c r="O916" s="384">
        <f>AVERAGE(M916:M917)</f>
        <v/>
      </c>
      <c r="P916" s="384">
        <f>_xlfn.STDEV.S(M916,M917)</f>
        <v/>
      </c>
      <c r="Q916" s="341" t="n"/>
      <c r="R916" s="341" t="n"/>
      <c r="S916" s="331">
        <f>+(((K916-I916)/1000)*1000)/10</f>
        <v/>
      </c>
      <c r="T916" s="332">
        <f>AVERAGE(S916:S917)</f>
        <v/>
      </c>
    </row>
    <row r="917" ht="15.75" customHeight="1" s="412">
      <c r="A917" s="333" t="n">
        <v>4712</v>
      </c>
      <c r="B917" s="334" t="n">
        <v>96</v>
      </c>
      <c r="C917" s="380" t="inlineStr">
        <is>
          <t>T197</t>
        </is>
      </c>
      <c r="D917" s="380" t="n"/>
      <c r="E917" s="380" t="n"/>
      <c r="F917" s="380" t="n"/>
      <c r="G917" s="380" t="n">
        <v>17</v>
      </c>
      <c r="H917" s="381" t="n">
        <v>43619</v>
      </c>
      <c r="I917" s="380" t="n">
        <v>5242</v>
      </c>
      <c r="J917" s="380" t="n">
        <v>7815</v>
      </c>
      <c r="K917" s="380" t="n">
        <v>7396</v>
      </c>
      <c r="L917" s="380" t="n"/>
      <c r="M917" s="382">
        <f>+(((J917-I917)-(K917-I917))/(K917-I917))*100</f>
        <v/>
      </c>
      <c r="N917" s="383" t="n"/>
      <c r="O917" s="385" t="n"/>
      <c r="P917" s="385" t="n"/>
      <c r="Q917" s="341" t="n"/>
      <c r="R917" s="341" t="n"/>
      <c r="S917" s="331">
        <f>+(((K917-I917)/1000)*1000)/10</f>
        <v/>
      </c>
      <c r="T917" s="332" t="n"/>
    </row>
    <row r="918" ht="15.75" customHeight="1" s="412">
      <c r="A918" s="333" t="n">
        <v>5329</v>
      </c>
      <c r="B918" s="334" t="n">
        <v>67</v>
      </c>
      <c r="C918" s="378" t="inlineStr">
        <is>
          <t>T197</t>
        </is>
      </c>
      <c r="D918" s="378" t="n"/>
      <c r="E918" s="378" t="n"/>
      <c r="F918" s="378" t="n"/>
      <c r="G918" s="378" t="n">
        <v>19</v>
      </c>
      <c r="H918" s="379" t="n">
        <v>43637</v>
      </c>
      <c r="I918" s="378" t="n">
        <v>5217</v>
      </c>
      <c r="J918" s="378" t="n">
        <v>6594</v>
      </c>
      <c r="K918" s="378" t="n"/>
      <c r="L918" s="378" t="n">
        <v>5</v>
      </c>
      <c r="M918" s="386" t="n"/>
      <c r="N918" s="387" t="n"/>
      <c r="O918" s="388">
        <f>AVERAGE(M918:M919)</f>
        <v/>
      </c>
      <c r="P918" s="388" t="n"/>
      <c r="Q918" s="341" t="n"/>
      <c r="R918" s="341" t="n"/>
      <c r="S918" s="331">
        <f>+(((K918-I918)/1000)*1000)/10</f>
        <v/>
      </c>
      <c r="T918" s="332">
        <f>AVERAGE(S918:S919)</f>
        <v/>
      </c>
    </row>
    <row r="919" ht="15.75" customHeight="1" s="412">
      <c r="A919" s="333" t="n">
        <v>5330</v>
      </c>
      <c r="B919" s="334" t="n">
        <v>68</v>
      </c>
      <c r="C919" s="378" t="inlineStr">
        <is>
          <t>T197</t>
        </is>
      </c>
      <c r="D919" s="378" t="n"/>
      <c r="E919" s="378" t="n"/>
      <c r="F919" s="378" t="n"/>
      <c r="G919" s="378" t="n">
        <v>19</v>
      </c>
      <c r="H919" s="379" t="n">
        <v>43637</v>
      </c>
      <c r="I919" s="378" t="n">
        <v>5288</v>
      </c>
      <c r="J919" s="378" t="n">
        <v>8486</v>
      </c>
      <c r="K919" s="378" t="n">
        <v>7847</v>
      </c>
      <c r="L919" s="378" t="n"/>
      <c r="M919" s="386">
        <f>+(((J919-I919)-(K919-I919))/(K919-I919))*100</f>
        <v/>
      </c>
      <c r="N919" s="387" t="n"/>
      <c r="O919" s="331" t="n"/>
      <c r="P919" s="331" t="n"/>
      <c r="Q919" s="341" t="n"/>
      <c r="R919" s="341" t="n"/>
      <c r="S919" s="331">
        <f>+(((K919-I919)/1000)*1000)/10</f>
        <v/>
      </c>
      <c r="T919" s="332" t="n"/>
    </row>
    <row r="920" ht="15.75" customHeight="1" s="412">
      <c r="A920" s="333" t="n">
        <v>5939</v>
      </c>
      <c r="B920" s="334" t="n">
        <v>93</v>
      </c>
      <c r="C920" s="378" t="inlineStr">
        <is>
          <t>T197</t>
        </is>
      </c>
      <c r="D920" s="378" t="n"/>
      <c r="E920" s="378" t="n"/>
      <c r="F920" s="378" t="n"/>
      <c r="G920" s="378" t="n">
        <v>22</v>
      </c>
      <c r="H920" s="379" t="n">
        <v>43685</v>
      </c>
      <c r="I920" s="378" t="n">
        <v>5234</v>
      </c>
      <c r="J920" s="378" t="n">
        <v>7323</v>
      </c>
      <c r="K920" s="378" t="n">
        <v>7024</v>
      </c>
      <c r="L920" s="378" t="n">
        <v>5</v>
      </c>
      <c r="M920" s="374">
        <f>+(((J920-I920)-(K920-I920))/(K920-I920))*100</f>
        <v/>
      </c>
      <c r="N920" s="375" t="n"/>
      <c r="O920" s="376">
        <f>AVERAGE(M920:M921)</f>
        <v/>
      </c>
      <c r="P920" s="376">
        <f>_xlfn.STDEV.S(M920,M921)</f>
        <v/>
      </c>
      <c r="Q920" s="341" t="n"/>
      <c r="R920" s="341" t="n"/>
      <c r="S920" s="331">
        <f>+(((K920-I920)/1000)*1000)/10</f>
        <v/>
      </c>
      <c r="T920" s="332">
        <f>AVERAGE(S920:S921)</f>
        <v/>
      </c>
    </row>
    <row r="921" ht="15.75" customHeight="1" s="412">
      <c r="A921" s="333" t="n">
        <v>5940</v>
      </c>
      <c r="B921" s="334" t="n">
        <v>93</v>
      </c>
      <c r="C921" s="378" t="inlineStr">
        <is>
          <t>T197</t>
        </is>
      </c>
      <c r="D921" s="378" t="n"/>
      <c r="E921" s="378" t="n"/>
      <c r="F921" s="378" t="n"/>
      <c r="G921" s="378" t="n">
        <v>22</v>
      </c>
      <c r="H921" s="379" t="n">
        <v>43685</v>
      </c>
      <c r="I921" s="378" t="n">
        <v>5234</v>
      </c>
      <c r="J921" s="378" t="n">
        <v>7440</v>
      </c>
      <c r="K921" s="378" t="n">
        <v>7118</v>
      </c>
      <c r="L921" s="378" t="n"/>
      <c r="M921" s="374">
        <f>+(((J921-I921)-(K921-I921))/(K921-I921))*100</f>
        <v/>
      </c>
      <c r="N921" s="375" t="n"/>
      <c r="O921" s="377" t="n"/>
      <c r="P921" s="377" t="n"/>
      <c r="Q921" s="341" t="n"/>
      <c r="R921" s="341" t="n"/>
      <c r="S921" s="331">
        <f>+(((K921-I921)/1000)*1000)/10</f>
        <v/>
      </c>
      <c r="T921" s="332" t="n"/>
    </row>
    <row r="922" ht="15.75" customHeight="1" s="412">
      <c r="A922" s="333" t="n">
        <v>2949</v>
      </c>
      <c r="B922" s="334" t="n">
        <v>33</v>
      </c>
      <c r="C922" s="371" t="inlineStr">
        <is>
          <t>T198</t>
        </is>
      </c>
      <c r="D922" s="371" t="n"/>
      <c r="E922" s="371" t="n"/>
      <c r="F922" s="371" t="n"/>
      <c r="G922" s="371" t="n">
        <v>11</v>
      </c>
      <c r="H922" s="372" t="n">
        <v>43571</v>
      </c>
      <c r="I922" s="373" t="n">
        <v>5203</v>
      </c>
      <c r="J922" s="371" t="n">
        <v>7688</v>
      </c>
      <c r="K922" s="371" t="n">
        <v>6701</v>
      </c>
      <c r="L922" s="371" t="n">
        <v>2</v>
      </c>
      <c r="M922" s="374">
        <f>+(((J922-I922)-(K922-I922))/(K922-I922))*100</f>
        <v/>
      </c>
      <c r="N922" s="375" t="inlineStr">
        <is>
          <t>MF·</t>
        </is>
      </c>
      <c r="O922" s="376">
        <f>AVERAGE(M922:M923)</f>
        <v/>
      </c>
      <c r="P922" s="376">
        <f>_xlfn.STDEV.S(M922,M923)</f>
        <v/>
      </c>
      <c r="Q922" s="341" t="n">
        <v>2</v>
      </c>
      <c r="R922" s="341" t="n"/>
      <c r="S922" s="331">
        <f>+(((K922-I922)/1000)*1000)/10</f>
        <v/>
      </c>
      <c r="T922" s="332">
        <f>AVERAGE(S922:S923)</f>
        <v/>
      </c>
    </row>
    <row r="923" ht="15.75" customHeight="1" s="412">
      <c r="A923" s="333" t="n">
        <v>2950</v>
      </c>
      <c r="B923" s="334" t="n">
        <v>34</v>
      </c>
      <c r="C923" s="371" t="inlineStr">
        <is>
          <t>T198</t>
        </is>
      </c>
      <c r="D923" s="371" t="n"/>
      <c r="E923" s="371" t="n"/>
      <c r="F923" s="371" t="n"/>
      <c r="G923" s="371" t="n">
        <v>11</v>
      </c>
      <c r="H923" s="372" t="n">
        <v>43571</v>
      </c>
      <c r="I923" s="373" t="n">
        <v>5191</v>
      </c>
      <c r="J923" s="371" t="n">
        <v>7710</v>
      </c>
      <c r="K923" s="371" t="n">
        <v>6712</v>
      </c>
      <c r="L923" s="371" t="n"/>
      <c r="M923" s="374">
        <f>+(((J923-I923)-(K923-I923))/(K923-I923))*100</f>
        <v/>
      </c>
      <c r="N923" s="375" t="n"/>
      <c r="O923" s="377" t="n"/>
      <c r="P923" s="377" t="n"/>
      <c r="Q923" s="341" t="n"/>
      <c r="R923" s="341" t="n"/>
      <c r="S923" s="331">
        <f>+(((K923-I923)/1000)*1000)/10</f>
        <v/>
      </c>
      <c r="T923" s="332" t="n"/>
    </row>
    <row r="924" ht="15.75" customHeight="1" s="412">
      <c r="A924" s="333" t="n">
        <v>3721</v>
      </c>
      <c r="B924" s="334" t="n">
        <v>143</v>
      </c>
      <c r="C924" s="371" t="inlineStr">
        <is>
          <t>T198</t>
        </is>
      </c>
      <c r="D924" s="371" t="n"/>
      <c r="E924" s="371" t="n"/>
      <c r="F924" s="371" t="n"/>
      <c r="G924" s="371" t="n">
        <v>14</v>
      </c>
      <c r="H924" s="372" t="n">
        <v>43591</v>
      </c>
      <c r="I924" s="371" t="n">
        <v>5229</v>
      </c>
      <c r="J924" s="373" t="n">
        <v>6908</v>
      </c>
      <c r="K924" s="371" t="n">
        <v>6543</v>
      </c>
      <c r="L924" s="371" t="n"/>
      <c r="M924" s="374">
        <f>+(((J924-I924)-(K924-I924))/(K924-I924))*100</f>
        <v/>
      </c>
      <c r="N924" s="375" t="inlineStr">
        <is>
          <t>MF</t>
        </is>
      </c>
      <c r="O924" s="376">
        <f>AVERAGE(M924:M925)</f>
        <v/>
      </c>
      <c r="P924" s="376">
        <f>_xlfn.STDEV.S(M924,M925)</f>
        <v/>
      </c>
      <c r="Q924" s="341" t="n"/>
      <c r="R924" s="341" t="n"/>
      <c r="S924" s="331">
        <f>+(((K924-I924)/1000)*1000)/10</f>
        <v/>
      </c>
      <c r="T924" s="332">
        <f>AVERAGE(S924:S925)</f>
        <v/>
      </c>
    </row>
    <row r="925" ht="15.75" customHeight="1" s="412">
      <c r="A925" s="333" t="n">
        <v>3722</v>
      </c>
      <c r="B925" s="334" t="n">
        <v>144</v>
      </c>
      <c r="C925" s="371" t="inlineStr">
        <is>
          <t>T198</t>
        </is>
      </c>
      <c r="D925" s="371" t="n"/>
      <c r="E925" s="371" t="n"/>
      <c r="F925" s="371" t="n"/>
      <c r="G925" s="371" t="n">
        <v>14</v>
      </c>
      <c r="H925" s="372" t="n">
        <v>43591</v>
      </c>
      <c r="I925" s="371" t="n">
        <v>5238</v>
      </c>
      <c r="J925" s="373" t="n">
        <v>7200</v>
      </c>
      <c r="K925" s="371" t="n">
        <v>6751</v>
      </c>
      <c r="L925" s="371" t="n"/>
      <c r="M925" s="374">
        <f>+(((J925-I925)-(K925-I925))/(K925-I925))*100</f>
        <v/>
      </c>
      <c r="N925" s="375" t="n"/>
      <c r="O925" s="377" t="n"/>
      <c r="P925" s="377" t="n"/>
      <c r="Q925" s="341" t="n"/>
      <c r="R925" s="341" t="n"/>
      <c r="S925" s="331">
        <f>+(((K925-I925)/1000)*1000)/10</f>
        <v/>
      </c>
      <c r="T925" s="332" t="n"/>
    </row>
    <row r="926" ht="15.75" customHeight="1" s="412">
      <c r="A926" s="333" t="n">
        <v>4383</v>
      </c>
      <c r="B926" s="334" t="n">
        <v>89</v>
      </c>
      <c r="C926" s="371" t="inlineStr">
        <is>
          <t>T198</t>
        </is>
      </c>
      <c r="D926" s="371" t="n"/>
      <c r="E926" s="371" t="n"/>
      <c r="F926" s="371" t="n"/>
      <c r="G926" s="371" t="n">
        <v>16</v>
      </c>
      <c r="H926" s="372" t="n">
        <v>43607</v>
      </c>
      <c r="I926" s="371" t="n">
        <v>5188</v>
      </c>
      <c r="J926" s="371" t="n">
        <v>8292</v>
      </c>
      <c r="K926" s="371" t="n">
        <v>7627</v>
      </c>
      <c r="L926" s="371" t="n">
        <v>2</v>
      </c>
      <c r="M926" s="374">
        <f>+(((J926-I926)-(K926-I926))/(K926-I926))*100</f>
        <v/>
      </c>
      <c r="N926" s="375" t="n"/>
      <c r="O926" s="376">
        <f>AVERAGE(M926:M927)</f>
        <v/>
      </c>
      <c r="P926" s="376">
        <f>_xlfn.STDEV.S(M926,M927)</f>
        <v/>
      </c>
      <c r="Q926" s="341" t="n"/>
      <c r="R926" s="341" t="n"/>
      <c r="S926" s="331">
        <f>+(((K926-I926)/1000)*1000)/10</f>
        <v/>
      </c>
      <c r="T926" s="332">
        <f>AVERAGE(S926:S927)</f>
        <v/>
      </c>
    </row>
    <row r="927" ht="15.75" customHeight="1" s="412">
      <c r="A927" s="333" t="n">
        <v>4384</v>
      </c>
      <c r="B927" s="334" t="n">
        <v>90</v>
      </c>
      <c r="C927" s="371" t="inlineStr">
        <is>
          <t>T198</t>
        </is>
      </c>
      <c r="D927" s="371" t="n"/>
      <c r="E927" s="371" t="n"/>
      <c r="F927" s="371" t="n"/>
      <c r="G927" s="371" t="n">
        <v>16</v>
      </c>
      <c r="H927" s="372" t="n">
        <v>43607</v>
      </c>
      <c r="I927" s="371" t="n">
        <v>5202</v>
      </c>
      <c r="J927" s="371" t="n">
        <v>8270</v>
      </c>
      <c r="K927" s="371" t="n">
        <v>7675</v>
      </c>
      <c r="L927" s="371" t="n"/>
      <c r="M927" s="374">
        <f>+(((J927-I927)-(K927-I927))/(K927-I927))*100</f>
        <v/>
      </c>
      <c r="N927" s="375" t="n"/>
      <c r="O927" s="377" t="n"/>
      <c r="P927" s="377" t="n"/>
      <c r="Q927" s="341" t="n"/>
      <c r="R927" s="341" t="n"/>
      <c r="S927" s="331">
        <f>+(((K927-I927)/1000)*1000)/10</f>
        <v/>
      </c>
      <c r="T927" s="332" t="n"/>
    </row>
    <row r="928" ht="15.75" customHeight="1" s="412">
      <c r="A928" s="333" t="n">
        <v>5029</v>
      </c>
      <c r="B928" s="334" t="n">
        <v>89</v>
      </c>
      <c r="C928" s="371" t="inlineStr">
        <is>
          <t>T198</t>
        </is>
      </c>
      <c r="D928" s="371" t="n"/>
      <c r="E928" s="371" t="n"/>
      <c r="F928" s="371" t="n"/>
      <c r="G928" s="371" t="n">
        <v>18</v>
      </c>
      <c r="H928" s="372" t="n">
        <v>43626</v>
      </c>
      <c r="I928" s="371" t="n">
        <v>5188</v>
      </c>
      <c r="J928" s="371" t="n">
        <v>8192</v>
      </c>
      <c r="K928" s="371" t="n">
        <v>7692</v>
      </c>
      <c r="L928" s="371" t="n">
        <v>7</v>
      </c>
      <c r="M928" s="374">
        <f>+(((J928-I928)-(K928-I928))/(K928-I928))*100</f>
        <v/>
      </c>
      <c r="N928" s="375" t="n"/>
      <c r="O928" s="376">
        <f>AVERAGE(M928:M929)</f>
        <v/>
      </c>
      <c r="P928" s="376">
        <f>_xlfn.STDEV.S(M928,M929)</f>
        <v/>
      </c>
      <c r="Q928" s="341" t="n"/>
      <c r="R928" s="341" t="n"/>
      <c r="S928" s="331">
        <f>+(((K928-I928)/1000)*1000)/10</f>
        <v/>
      </c>
      <c r="T928" s="332">
        <f>AVERAGE(S928:S929)</f>
        <v/>
      </c>
    </row>
    <row r="929" ht="15.75" customHeight="1" s="412">
      <c r="A929" s="333" t="n">
        <v>5030</v>
      </c>
      <c r="B929" s="334" t="n">
        <v>90</v>
      </c>
      <c r="C929" s="371" t="inlineStr">
        <is>
          <t>T198</t>
        </is>
      </c>
      <c r="D929" s="371" t="n"/>
      <c r="E929" s="371" t="n"/>
      <c r="F929" s="371" t="n"/>
      <c r="G929" s="371" t="n">
        <v>18</v>
      </c>
      <c r="H929" s="372" t="n">
        <v>43626</v>
      </c>
      <c r="I929" s="371" t="n">
        <v>5202</v>
      </c>
      <c r="J929" s="371" t="n">
        <v>8066</v>
      </c>
      <c r="K929" s="371" t="n">
        <v>7586</v>
      </c>
      <c r="L929" s="371" t="n"/>
      <c r="M929" s="374">
        <f>+(((J929-I929)-(K929-I929))/(K929-I929))*100</f>
        <v/>
      </c>
      <c r="N929" s="375" t="n"/>
      <c r="O929" s="377" t="n"/>
      <c r="P929" s="377" t="n"/>
      <c r="Q929" s="341" t="n"/>
      <c r="R929" s="341" t="n"/>
      <c r="S929" s="331">
        <f>+(((K929-I929)/1000)*1000)/10</f>
        <v/>
      </c>
      <c r="T929" s="332" t="n"/>
    </row>
    <row r="930" ht="15.75" customHeight="1" s="412">
      <c r="A930" s="333" t="n">
        <v>5603</v>
      </c>
      <c r="B930" s="334" t="n">
        <v>47</v>
      </c>
      <c r="C930" s="378" t="inlineStr">
        <is>
          <t>T198</t>
        </is>
      </c>
      <c r="D930" s="378" t="n"/>
      <c r="E930" s="378" t="n"/>
      <c r="F930" s="378" t="n"/>
      <c r="G930" s="378" t="n">
        <v>21</v>
      </c>
      <c r="H930" s="379" t="n">
        <v>43657</v>
      </c>
      <c r="I930" s="378" t="n">
        <v>5258</v>
      </c>
      <c r="J930" s="378" t="n">
        <v>6691</v>
      </c>
      <c r="K930" s="378" t="n">
        <v>6465</v>
      </c>
      <c r="L930" s="378" t="n">
        <v>7</v>
      </c>
      <c r="M930" s="374">
        <f>+(((J930-I930)-(K930-I930))/(K930-I930))*100</f>
        <v/>
      </c>
      <c r="N930" s="375" t="n"/>
      <c r="O930" s="376">
        <f>AVERAGE(M930:M931)</f>
        <v/>
      </c>
      <c r="P930" s="376">
        <f>_xlfn.STDEV.S(M930,M931)</f>
        <v/>
      </c>
      <c r="Q930" s="341" t="n"/>
      <c r="R930" s="341" t="n"/>
      <c r="S930" s="331">
        <f>+(((K930-I930)/1000)*1000)/10</f>
        <v/>
      </c>
      <c r="T930" s="332">
        <f>AVERAGE(S930:S931)</f>
        <v/>
      </c>
    </row>
    <row r="931" ht="15.75" customHeight="1" s="412">
      <c r="A931" s="333" t="n">
        <v>5604</v>
      </c>
      <c r="B931" s="334" t="n">
        <v>48</v>
      </c>
      <c r="C931" s="378" t="inlineStr">
        <is>
          <t>T198</t>
        </is>
      </c>
      <c r="D931" s="378" t="n"/>
      <c r="E931" s="378" t="n"/>
      <c r="F931" s="378" t="n"/>
      <c r="G931" s="378" t="n">
        <v>21</v>
      </c>
      <c r="H931" s="379" t="n">
        <v>43657</v>
      </c>
      <c r="I931" s="378" t="n">
        <v>5245</v>
      </c>
      <c r="J931" s="378" t="n">
        <v>6554</v>
      </c>
      <c r="K931" s="378" t="n">
        <v>6348</v>
      </c>
      <c r="L931" s="378" t="n"/>
      <c r="M931" s="374">
        <f>+(((J931-I931)-(K931-I931))/(K931-I931))*100</f>
        <v/>
      </c>
      <c r="N931" s="375" t="n"/>
      <c r="O931" s="377" t="n"/>
      <c r="P931" s="377" t="n"/>
      <c r="Q931" s="341" t="n"/>
      <c r="R931" s="341" t="n"/>
      <c r="S931" s="331">
        <f>+(((K931-I931)/1000)*1000)/10</f>
        <v/>
      </c>
      <c r="T931" s="332" t="n"/>
    </row>
    <row r="932" ht="15.75" customHeight="1" s="412">
      <c r="A932" s="333" t="n">
        <v>5941</v>
      </c>
      <c r="B932" s="334" t="n">
        <v>94</v>
      </c>
      <c r="C932" s="378" t="inlineStr">
        <is>
          <t>T198</t>
        </is>
      </c>
      <c r="D932" s="378" t="n"/>
      <c r="E932" s="378" t="n"/>
      <c r="F932" s="378" t="n"/>
      <c r="G932" s="378" t="n">
        <v>22</v>
      </c>
      <c r="H932" s="379" t="n">
        <v>43685</v>
      </c>
      <c r="I932" s="378" t="n">
        <v>5218</v>
      </c>
      <c r="J932" s="378" t="n">
        <v>6816</v>
      </c>
      <c r="K932" s="378" t="n">
        <v>6606</v>
      </c>
      <c r="L932" s="378" t="n">
        <v>7</v>
      </c>
      <c r="M932" s="374">
        <f>+(((J932-I932)-(K932-I932))/(K932-I932))*100</f>
        <v/>
      </c>
      <c r="N932" s="375" t="n"/>
      <c r="O932" s="376">
        <f>AVERAGE(M932:M933)</f>
        <v/>
      </c>
      <c r="P932" s="376">
        <f>_xlfn.STDEV.S(M932,M933)</f>
        <v/>
      </c>
      <c r="Q932" s="341" t="n"/>
      <c r="R932" s="341" t="n"/>
      <c r="S932" s="331">
        <f>+(((K932-I932)/1000)*1000)/10</f>
        <v/>
      </c>
      <c r="T932" s="332">
        <f>AVERAGE(S932:S933)</f>
        <v/>
      </c>
    </row>
    <row r="933" ht="15.75" customHeight="1" s="412">
      <c r="A933" s="333" t="n">
        <v>5942</v>
      </c>
      <c r="B933" s="334" t="n">
        <v>94</v>
      </c>
      <c r="C933" s="378" t="inlineStr">
        <is>
          <t>T198</t>
        </is>
      </c>
      <c r="D933" s="378" t="n"/>
      <c r="E933" s="378" t="n"/>
      <c r="F933" s="378" t="n"/>
      <c r="G933" s="378" t="n">
        <v>22</v>
      </c>
      <c r="H933" s="379" t="n">
        <v>43685</v>
      </c>
      <c r="I933" s="378" t="n">
        <v>5218</v>
      </c>
      <c r="J933" s="378" t="n">
        <v>6804</v>
      </c>
      <c r="K933" s="378" t="n">
        <v>6583</v>
      </c>
      <c r="L933" s="378" t="n"/>
      <c r="M933" s="374">
        <f>+(((J933-I933)-(K933-I933))/(K933-I933))*100</f>
        <v/>
      </c>
      <c r="N933" s="375" t="n"/>
      <c r="O933" s="377" t="n"/>
      <c r="P933" s="377" t="n"/>
      <c r="Q933" s="341" t="n"/>
      <c r="R933" s="341" t="n"/>
      <c r="S933" s="331">
        <f>+(((K933-I933)/1000)*1000)/10</f>
        <v/>
      </c>
      <c r="T933" s="332" t="n"/>
    </row>
    <row r="934" ht="15.75" customHeight="1" s="412">
      <c r="A934" s="333" t="n">
        <v>3723</v>
      </c>
      <c r="B934" s="334" t="n">
        <v>145</v>
      </c>
      <c r="C934" s="335" t="inlineStr">
        <is>
          <t>T199</t>
        </is>
      </c>
      <c r="D934" s="335" t="n"/>
      <c r="E934" s="335" t="n"/>
      <c r="F934" s="335" t="n"/>
      <c r="G934" s="335" t="n">
        <v>14</v>
      </c>
      <c r="H934" s="336" t="n">
        <v>43591</v>
      </c>
      <c r="I934" s="335" t="n">
        <v>5181</v>
      </c>
      <c r="J934" s="389" t="n">
        <v>8576</v>
      </c>
      <c r="K934" s="335" t="n">
        <v>7356</v>
      </c>
      <c r="L934" s="335" t="n">
        <v>2</v>
      </c>
      <c r="M934" s="337">
        <f>+(((J934-I934)-(K934-I934))/(K934-I934))*100</f>
        <v/>
      </c>
      <c r="N934" s="390" t="inlineStr">
        <is>
          <t>1/2</t>
        </is>
      </c>
      <c r="O934" s="339">
        <f>AVERAGE(M934:M935)</f>
        <v/>
      </c>
      <c r="P934" s="339">
        <f>_xlfn.STDEV.S(M934,M935)</f>
        <v/>
      </c>
      <c r="Q934" s="341" t="n">
        <v>3</v>
      </c>
      <c r="R934" s="341" t="n"/>
      <c r="S934" s="331">
        <f>+(((K934-I934)/1000)*1000)/10</f>
        <v/>
      </c>
      <c r="T934" s="332">
        <f>AVERAGE(S934:S935)</f>
        <v/>
      </c>
    </row>
    <row r="935" ht="15.75" customHeight="1" s="412">
      <c r="A935" s="333" t="n">
        <v>3724</v>
      </c>
      <c r="B935" s="334" t="n">
        <v>146</v>
      </c>
      <c r="C935" s="335" t="inlineStr">
        <is>
          <t>T199</t>
        </is>
      </c>
      <c r="D935" s="335" t="n"/>
      <c r="E935" s="335" t="n"/>
      <c r="F935" s="335" t="n"/>
      <c r="G935" s="335" t="n">
        <v>14</v>
      </c>
      <c r="H935" s="336" t="n">
        <v>43591</v>
      </c>
      <c r="I935" s="335" t="n">
        <v>5179</v>
      </c>
      <c r="J935" s="389" t="n">
        <v>8278</v>
      </c>
      <c r="K935" s="335" t="n">
        <v>7160</v>
      </c>
      <c r="L935" s="335" t="n"/>
      <c r="M935" s="337">
        <f>+(((J935-I935)-(K935-I935))/(K935-I935))*100</f>
        <v/>
      </c>
      <c r="N935" s="390" t="n"/>
      <c r="O935" s="342" t="n"/>
      <c r="P935" s="342" t="n"/>
      <c r="Q935" s="341" t="n"/>
      <c r="R935" s="341" t="n"/>
      <c r="S935" s="331">
        <f>+(((K935-I935)/1000)*1000)/10</f>
        <v/>
      </c>
      <c r="T935" s="332" t="n"/>
    </row>
    <row r="936" ht="15.75" customHeight="1" s="412">
      <c r="A936" s="333" t="n">
        <v>4385</v>
      </c>
      <c r="B936" s="334" t="n">
        <v>91</v>
      </c>
      <c r="C936" s="335" t="inlineStr">
        <is>
          <t>T199</t>
        </is>
      </c>
      <c r="D936" s="335" t="n"/>
      <c r="E936" s="335" t="n"/>
      <c r="F936" s="335" t="n"/>
      <c r="G936" s="335" t="n">
        <v>16</v>
      </c>
      <c r="H936" s="336" t="n">
        <v>43607</v>
      </c>
      <c r="I936" s="335" t="n">
        <v>5252</v>
      </c>
      <c r="J936" s="335" t="n">
        <v>8156</v>
      </c>
      <c r="K936" s="335" t="n">
        <v>7354</v>
      </c>
      <c r="L936" s="335" t="n">
        <v>2</v>
      </c>
      <c r="M936" s="337">
        <f>+(((J936-I936)-(K936-I936))/(K936-I936))*100</f>
        <v/>
      </c>
      <c r="N936" s="390" t="inlineStr">
        <is>
          <t>MF</t>
        </is>
      </c>
      <c r="O936" s="339">
        <f>AVERAGE(M936:M937)</f>
        <v/>
      </c>
      <c r="P936" s="339">
        <f>_xlfn.STDEV.S(M936,M937)</f>
        <v/>
      </c>
      <c r="Q936" s="341" t="n"/>
      <c r="R936" s="341" t="n"/>
      <c r="S936" s="331">
        <f>+(((K936-I936)/1000)*1000)/10</f>
        <v/>
      </c>
      <c r="T936" s="332">
        <f>AVERAGE(S936:S937)</f>
        <v/>
      </c>
    </row>
    <row r="937" ht="15.75" customHeight="1" s="412">
      <c r="A937" s="333" t="n">
        <v>4386</v>
      </c>
      <c r="B937" s="334" t="n">
        <v>92</v>
      </c>
      <c r="C937" s="335" t="inlineStr">
        <is>
          <t>T199</t>
        </is>
      </c>
      <c r="D937" s="335" t="n"/>
      <c r="E937" s="335" t="n"/>
      <c r="F937" s="335" t="n"/>
      <c r="G937" s="335" t="n">
        <v>16</v>
      </c>
      <c r="H937" s="336" t="n">
        <v>43607</v>
      </c>
      <c r="I937" s="335" t="n">
        <v>5241</v>
      </c>
      <c r="J937" s="335" t="n">
        <v>8329</v>
      </c>
      <c r="K937" s="335" t="n">
        <v>7504</v>
      </c>
      <c r="L937" s="335" t="n"/>
      <c r="M937" s="337">
        <f>+(((J937-I937)-(K937-I937))/(K937-I937))*100</f>
        <v/>
      </c>
      <c r="N937" s="390" t="n"/>
      <c r="O937" s="342" t="n"/>
      <c r="P937" s="342" t="n"/>
      <c r="Q937" s="341" t="n"/>
      <c r="R937" s="341" t="n"/>
      <c r="S937" s="331">
        <f>+(((K937-I937)/1000)*1000)/10</f>
        <v/>
      </c>
      <c r="T937" s="332" t="n"/>
    </row>
    <row r="938" ht="15.75" customHeight="1" s="412">
      <c r="A938" s="333" t="n">
        <v>5031</v>
      </c>
      <c r="B938" s="334" t="n">
        <v>91</v>
      </c>
      <c r="C938" s="335" t="inlineStr">
        <is>
          <t>T199</t>
        </is>
      </c>
      <c r="D938" s="335" t="n"/>
      <c r="E938" s="335" t="n"/>
      <c r="F938" s="335" t="n"/>
      <c r="G938" s="335" t="n">
        <v>18</v>
      </c>
      <c r="H938" s="336" t="n">
        <v>43626</v>
      </c>
      <c r="I938" s="335" t="n">
        <v>5252</v>
      </c>
      <c r="J938" s="335" t="n">
        <v>8175</v>
      </c>
      <c r="K938" s="335" t="n">
        <v>7401</v>
      </c>
      <c r="L938" s="335" t="n">
        <v>9</v>
      </c>
      <c r="M938" s="337">
        <f>+(((J938-I938)-(K938-I938))/(K938-I938))*100</f>
        <v/>
      </c>
      <c r="N938" s="390" t="n"/>
      <c r="O938" s="339">
        <f>AVERAGE(M938:M939)</f>
        <v/>
      </c>
      <c r="P938" s="339">
        <f>_xlfn.STDEV.S(M938,M939)</f>
        <v/>
      </c>
      <c r="Q938" s="341" t="n"/>
      <c r="R938" s="341" t="n"/>
      <c r="S938" s="331">
        <f>+(((K938-I938)/1000)*1000)/10</f>
        <v/>
      </c>
      <c r="T938" s="332">
        <f>AVERAGE(S938:S939)</f>
        <v/>
      </c>
    </row>
    <row r="939" ht="15.75" customHeight="1" s="412">
      <c r="A939" s="333" t="n">
        <v>5032</v>
      </c>
      <c r="B939" s="334" t="n">
        <v>92</v>
      </c>
      <c r="C939" s="335" t="inlineStr">
        <is>
          <t>T199</t>
        </is>
      </c>
      <c r="D939" s="335" t="n"/>
      <c r="E939" s="335" t="n"/>
      <c r="F939" s="335" t="n"/>
      <c r="G939" s="335" t="n">
        <v>18</v>
      </c>
      <c r="H939" s="336" t="n">
        <v>43626</v>
      </c>
      <c r="I939" s="335" t="n">
        <v>5241</v>
      </c>
      <c r="J939" s="335" t="n">
        <v>8354</v>
      </c>
      <c r="K939" s="335" t="n">
        <v>7518</v>
      </c>
      <c r="L939" s="335" t="n"/>
      <c r="M939" s="337">
        <f>+(((J939-I939)-(K939-I939))/(K939-I939))*100</f>
        <v/>
      </c>
      <c r="N939" s="390" t="n"/>
      <c r="O939" s="342" t="n"/>
      <c r="P939" s="342" t="n"/>
      <c r="Q939" s="341" t="n"/>
      <c r="R939" s="341" t="n"/>
      <c r="S939" s="331">
        <f>+(((K939-I939)/1000)*1000)/10</f>
        <v/>
      </c>
      <c r="T939" s="332" t="n"/>
    </row>
    <row r="940" ht="15.75" customHeight="1" s="412">
      <c r="A940" s="333" t="n">
        <v>5943</v>
      </c>
      <c r="B940" s="334" t="n">
        <v>95</v>
      </c>
      <c r="C940" s="378" t="inlineStr">
        <is>
          <t>T199</t>
        </is>
      </c>
      <c r="D940" s="378" t="n"/>
      <c r="E940" s="378" t="n"/>
      <c r="F940" s="378" t="n"/>
      <c r="G940" s="378" t="n">
        <v>22</v>
      </c>
      <c r="H940" s="379" t="n">
        <v>43685</v>
      </c>
      <c r="I940" s="378" t="n">
        <v>5232</v>
      </c>
      <c r="J940" s="378" t="n">
        <v>8303</v>
      </c>
      <c r="K940" s="378" t="n">
        <v>7869</v>
      </c>
      <c r="L940" s="378" t="n">
        <v>9</v>
      </c>
      <c r="M940" s="374">
        <f>+(((J940-I940)-(K940-I940))/(K940-I940))*100</f>
        <v/>
      </c>
      <c r="N940" s="375" t="n"/>
      <c r="O940" s="376">
        <f>AVERAGE(M940:M941)</f>
        <v/>
      </c>
      <c r="P940" s="376">
        <f>_xlfn.STDEV.S(M940,M941)</f>
        <v/>
      </c>
      <c r="Q940" s="341" t="n"/>
      <c r="R940" s="341" t="n"/>
      <c r="S940" s="331">
        <f>+(((K940-I940)/1000)*1000)/10</f>
        <v/>
      </c>
      <c r="T940" s="332">
        <f>AVERAGE(S940:S941)</f>
        <v/>
      </c>
    </row>
    <row r="941" ht="15.75" customHeight="1" s="412">
      <c r="A941" s="333" t="n">
        <v>5944</v>
      </c>
      <c r="B941" s="334" t="n">
        <v>95</v>
      </c>
      <c r="C941" s="378" t="inlineStr">
        <is>
          <t>T199</t>
        </is>
      </c>
      <c r="D941" s="378" t="n"/>
      <c r="E941" s="378" t="n"/>
      <c r="F941" s="378" t="n"/>
      <c r="G941" s="378" t="n">
        <v>22</v>
      </c>
      <c r="H941" s="379" t="n">
        <v>43685</v>
      </c>
      <c r="I941" s="378" t="n">
        <v>5232</v>
      </c>
      <c r="J941" s="378" t="n">
        <v>8338</v>
      </c>
      <c r="K941" s="378" t="n">
        <v>7878</v>
      </c>
      <c r="L941" s="378" t="n"/>
      <c r="M941" s="374">
        <f>+(((J941-I941)-(K941-I941))/(K941-I941))*100</f>
        <v/>
      </c>
      <c r="N941" s="375" t="n"/>
      <c r="O941" s="377" t="n"/>
      <c r="P941" s="377" t="n"/>
      <c r="Q941" s="341" t="n"/>
      <c r="R941" s="341" t="n"/>
      <c r="S941" s="331">
        <f>+(((K941-I941)/1000)*1000)/10</f>
        <v/>
      </c>
      <c r="T941" s="332" t="n"/>
    </row>
    <row r="942" ht="15.75" customHeight="1" s="412">
      <c r="A942" s="333" t="n">
        <v>3343</v>
      </c>
      <c r="B942" s="334" t="n">
        <v>99</v>
      </c>
      <c r="C942" s="371" t="inlineStr">
        <is>
          <t>T200</t>
        </is>
      </c>
      <c r="D942" s="371" t="n"/>
      <c r="E942" s="371" t="n"/>
      <c r="F942" s="371" t="n"/>
      <c r="G942" s="371" t="n">
        <v>13</v>
      </c>
      <c r="H942" s="372" t="n">
        <v>43587</v>
      </c>
      <c r="I942" s="371" t="n">
        <v>5182</v>
      </c>
      <c r="J942" s="371" t="n">
        <v>8268</v>
      </c>
      <c r="K942" s="371" t="n">
        <v>7389</v>
      </c>
      <c r="L942" s="371" t="n">
        <v>1</v>
      </c>
      <c r="M942" s="374">
        <f>+(((J942-I942)-(K942-I942))/(K942-I942))*100</f>
        <v/>
      </c>
      <c r="N942" s="375" t="inlineStr">
        <is>
          <t>2/5</t>
        </is>
      </c>
      <c r="O942" s="376">
        <f>AVERAGE(M942:M943)</f>
        <v/>
      </c>
      <c r="P942" s="376">
        <f>_xlfn.STDEV.S(M942,M943)</f>
        <v/>
      </c>
      <c r="Q942" s="341" t="n">
        <v>2</v>
      </c>
      <c r="R942" s="341" t="n"/>
      <c r="S942" s="331">
        <f>+(((K942-I942)/1000)*1000)/10</f>
        <v/>
      </c>
      <c r="T942" s="332">
        <f>AVERAGE(S942:S943)</f>
        <v/>
      </c>
    </row>
    <row r="943" ht="15.75" customHeight="1" s="412">
      <c r="A943" s="333" t="n">
        <v>3344</v>
      </c>
      <c r="B943" s="334" t="n">
        <v>100</v>
      </c>
      <c r="C943" s="371" t="inlineStr">
        <is>
          <t>T200</t>
        </is>
      </c>
      <c r="D943" s="371" t="n"/>
      <c r="E943" s="371" t="n"/>
      <c r="F943" s="371" t="n"/>
      <c r="G943" s="371" t="n">
        <v>13</v>
      </c>
      <c r="H943" s="372" t="n">
        <v>43587</v>
      </c>
      <c r="I943" s="371" t="n">
        <v>5209</v>
      </c>
      <c r="J943" s="371" t="n">
        <v>8394</v>
      </c>
      <c r="K943" s="371" t="n">
        <v>7436</v>
      </c>
      <c r="L943" s="371" t="n"/>
      <c r="M943" s="374">
        <f>+(((J943-I943)-(K943-I943))/(K943-I943))*100</f>
        <v/>
      </c>
      <c r="N943" s="375" t="n"/>
      <c r="O943" s="377" t="n"/>
      <c r="P943" s="377" t="n"/>
      <c r="Q943" s="341" t="n"/>
      <c r="R943" s="341" t="n"/>
      <c r="S943" s="331">
        <f>+(((K943-I943)/1000)*1000)/10</f>
        <v/>
      </c>
      <c r="T943" s="332" t="n"/>
    </row>
    <row r="944" ht="15.75" customHeight="1" s="412">
      <c r="A944" s="333" t="n">
        <v>4067</v>
      </c>
      <c r="B944" s="334" t="n">
        <v>97</v>
      </c>
      <c r="C944" s="371" t="inlineStr">
        <is>
          <t>T200</t>
        </is>
      </c>
      <c r="D944" s="371" t="n"/>
      <c r="E944" s="371" t="n"/>
      <c r="F944" s="371" t="n"/>
      <c r="G944" s="371" t="n">
        <v>15</v>
      </c>
      <c r="H944" s="372" t="n">
        <v>43599</v>
      </c>
      <c r="I944" s="371" t="n">
        <v>5287</v>
      </c>
      <c r="J944" s="371" t="n">
        <v>7891</v>
      </c>
      <c r="K944" s="371" t="n">
        <v>7140</v>
      </c>
      <c r="L944" s="371" t="n"/>
      <c r="M944" s="374">
        <f>+(((J944-I944)-(K944-I944))/(K944-I944))*100</f>
        <v/>
      </c>
      <c r="N944" s="374" t="n"/>
      <c r="O944" s="376">
        <f>AVERAGE(M944:M945)</f>
        <v/>
      </c>
      <c r="P944" s="376">
        <f>_xlfn.STDEV.S(M944,M945)</f>
        <v/>
      </c>
      <c r="Q944" s="341" t="n"/>
      <c r="R944" s="341" t="n"/>
      <c r="S944" s="331">
        <f>+(((K944-I944)/1000)*1000)/10</f>
        <v/>
      </c>
      <c r="T944" s="332">
        <f>AVERAGE(S944:S945)</f>
        <v/>
      </c>
    </row>
    <row r="945" ht="15.75" customHeight="1" s="412">
      <c r="A945" s="333" t="n">
        <v>4068</v>
      </c>
      <c r="B945" s="334" t="n">
        <v>98</v>
      </c>
      <c r="C945" s="371" t="inlineStr">
        <is>
          <t>T200</t>
        </is>
      </c>
      <c r="D945" s="371" t="n"/>
      <c r="E945" s="371" t="n"/>
      <c r="F945" s="371" t="n"/>
      <c r="G945" s="371" t="n">
        <v>15</v>
      </c>
      <c r="H945" s="372" t="n">
        <v>43599</v>
      </c>
      <c r="I945" s="371" t="n">
        <v>5252</v>
      </c>
      <c r="J945" s="371" t="n">
        <v>7843</v>
      </c>
      <c r="K945" s="371" t="n">
        <v>7119</v>
      </c>
      <c r="L945" s="371" t="n"/>
      <c r="M945" s="374">
        <f>+(((J945-I945)-(K945-I945))/(K945-I945))*100</f>
        <v/>
      </c>
      <c r="N945" s="374" t="n"/>
      <c r="O945" s="377" t="n"/>
      <c r="P945" s="377" t="n"/>
      <c r="Q945" s="341" t="n"/>
      <c r="R945" s="341" t="n"/>
      <c r="S945" s="331">
        <f>+(((K945-I945)/1000)*1000)/10</f>
        <v/>
      </c>
      <c r="T945" s="332" t="n"/>
    </row>
    <row r="946" ht="15.75" customHeight="1" s="412">
      <c r="A946" s="333" t="n">
        <v>4713</v>
      </c>
      <c r="B946" s="334" t="n">
        <v>97</v>
      </c>
      <c r="C946" s="371" t="inlineStr">
        <is>
          <t>T200</t>
        </is>
      </c>
      <c r="D946" s="371" t="n"/>
      <c r="E946" s="371" t="n"/>
      <c r="F946" s="371" t="n"/>
      <c r="G946" s="371" t="n">
        <v>17</v>
      </c>
      <c r="H946" s="372" t="n">
        <v>43619</v>
      </c>
      <c r="I946" s="371" t="n">
        <v>5287</v>
      </c>
      <c r="J946" s="371" t="n">
        <v>8097</v>
      </c>
      <c r="K946" s="371" t="n">
        <v>7400</v>
      </c>
      <c r="L946" s="371" t="n"/>
      <c r="M946" s="374">
        <f>+(((J946-I946)-(K946-I946))/(K946-I946))*100</f>
        <v/>
      </c>
      <c r="N946" s="375" t="n"/>
      <c r="O946" s="376">
        <f>AVERAGE(M946:M947)</f>
        <v/>
      </c>
      <c r="P946" s="376">
        <f>_xlfn.STDEV.S(M946,M947)</f>
        <v/>
      </c>
      <c r="Q946" s="341" t="n"/>
      <c r="R946" s="341" t="n"/>
      <c r="S946" s="331">
        <f>+(((K946-I946)/1000)*1000)/10</f>
        <v/>
      </c>
      <c r="T946" s="332">
        <f>AVERAGE(S946:S947)</f>
        <v/>
      </c>
    </row>
    <row r="947" ht="15.75" customHeight="1" s="412">
      <c r="A947" s="333" t="n">
        <v>4714</v>
      </c>
      <c r="B947" s="334" t="n">
        <v>98</v>
      </c>
      <c r="C947" s="371" t="inlineStr">
        <is>
          <t>T200</t>
        </is>
      </c>
      <c r="D947" s="371" t="n"/>
      <c r="E947" s="371" t="n"/>
      <c r="F947" s="371" t="n"/>
      <c r="G947" s="371" t="n">
        <v>17</v>
      </c>
      <c r="H947" s="372" t="n">
        <v>43619</v>
      </c>
      <c r="I947" s="371" t="n">
        <v>5252</v>
      </c>
      <c r="J947" s="371" t="n">
        <v>7996</v>
      </c>
      <c r="K947" s="371" t="n">
        <v>7325</v>
      </c>
      <c r="L947" s="371" t="n"/>
      <c r="M947" s="374">
        <f>+(((J947-I947)-(K947-I947))/(K947-I947))*100</f>
        <v/>
      </c>
      <c r="N947" s="375" t="n"/>
      <c r="O947" s="377" t="n"/>
      <c r="P947" s="377" t="n"/>
      <c r="Q947" s="341" t="n"/>
      <c r="R947" s="341" t="n"/>
      <c r="S947" s="331">
        <f>+(((K947-I947)/1000)*1000)/10</f>
        <v/>
      </c>
      <c r="T947" s="332" t="n"/>
    </row>
    <row r="948" ht="15.75" customHeight="1" s="412">
      <c r="A948" s="333" t="n">
        <v>5945</v>
      </c>
      <c r="B948" s="334" t="n">
        <v>96</v>
      </c>
      <c r="C948" s="378" t="inlineStr">
        <is>
          <t>T200</t>
        </is>
      </c>
      <c r="D948" s="378" t="n"/>
      <c r="E948" s="378" t="n"/>
      <c r="F948" s="378" t="n"/>
      <c r="G948" s="378" t="n">
        <v>22</v>
      </c>
      <c r="H948" s="379" t="n">
        <v>43685</v>
      </c>
      <c r="I948" s="378" t="n">
        <v>5242</v>
      </c>
      <c r="J948" s="378" t="n">
        <v>7636</v>
      </c>
      <c r="K948" s="378" t="n">
        <v>7308</v>
      </c>
      <c r="L948" s="378" t="n">
        <v>6</v>
      </c>
      <c r="M948" s="374">
        <f>+(((J948-I948)-(K948-I948))/(K948-I948))*100</f>
        <v/>
      </c>
      <c r="N948" s="375" t="n"/>
      <c r="O948" s="376">
        <f>AVERAGE(M948:M949)</f>
        <v/>
      </c>
      <c r="P948" s="376">
        <f>_xlfn.STDEV.S(M948,M949)</f>
        <v/>
      </c>
      <c r="Q948" s="341" t="n"/>
      <c r="R948" s="341" t="n"/>
      <c r="S948" s="331">
        <f>+(((K948-I948)/1000)*1000)/10</f>
        <v/>
      </c>
      <c r="T948" s="332">
        <f>AVERAGE(S948:S949)</f>
        <v/>
      </c>
    </row>
    <row r="949" ht="15.75" customHeight="1" s="412">
      <c r="A949" s="333" t="n">
        <v>5946</v>
      </c>
      <c r="B949" s="334" t="n">
        <v>96</v>
      </c>
      <c r="C949" s="378" t="inlineStr">
        <is>
          <t>T200</t>
        </is>
      </c>
      <c r="D949" s="378" t="n"/>
      <c r="E949" s="378" t="n"/>
      <c r="F949" s="378" t="n"/>
      <c r="G949" s="378" t="n">
        <v>22</v>
      </c>
      <c r="H949" s="379" t="n">
        <v>43685</v>
      </c>
      <c r="I949" s="378" t="n">
        <v>5242</v>
      </c>
      <c r="J949" s="378" t="n">
        <v>7614</v>
      </c>
      <c r="K949" s="378" t="n">
        <v>7268</v>
      </c>
      <c r="L949" s="378" t="n"/>
      <c r="M949" s="374">
        <f>+(((J949-I949)-(K949-I949))/(K949-I949))*100</f>
        <v/>
      </c>
      <c r="N949" s="375" t="n"/>
      <c r="O949" s="377" t="n"/>
      <c r="P949" s="377" t="n"/>
      <c r="Q949" s="341" t="n"/>
      <c r="R949" s="341" t="n"/>
      <c r="S949" s="331">
        <f>+(((K949-I949)/1000)*1000)/10</f>
        <v/>
      </c>
      <c r="T949" s="332" t="n"/>
    </row>
    <row r="950" ht="15.75" customHeight="1" s="412">
      <c r="A950" s="333" t="n">
        <v>2951</v>
      </c>
      <c r="B950" s="334" t="n">
        <v>35</v>
      </c>
      <c r="C950" s="352" t="inlineStr">
        <is>
          <t>T201</t>
        </is>
      </c>
      <c r="D950" s="352" t="n"/>
      <c r="E950" s="352" t="n"/>
      <c r="F950" s="352" t="n"/>
      <c r="G950" s="352" t="n">
        <v>11</v>
      </c>
      <c r="H950" s="353" t="n">
        <v>43571</v>
      </c>
      <c r="I950" s="354" t="n">
        <v>5280</v>
      </c>
      <c r="J950" s="352" t="n">
        <v>8019</v>
      </c>
      <c r="K950" s="352" t="n">
        <v>6917</v>
      </c>
      <c r="L950" s="352" t="n">
        <v>2</v>
      </c>
      <c r="M950" s="355">
        <f>+(((J950-I950)-(K950-I950))/(K950-I950))*100</f>
        <v/>
      </c>
      <c r="N950" s="362" t="n">
        <v>0.25</v>
      </c>
      <c r="O950" s="357">
        <f>AVERAGE(M950:M951)</f>
        <v/>
      </c>
      <c r="P950" s="357">
        <f>_xlfn.STDEV.S(M950,M951)</f>
        <v/>
      </c>
      <c r="Q950" s="341" t="n">
        <v>3</v>
      </c>
      <c r="R950" s="341" t="n"/>
      <c r="S950" s="331">
        <f>+(((K950-I950)/1000)*1000)/10</f>
        <v/>
      </c>
      <c r="T950" s="332">
        <f>AVERAGE(S950:S951)</f>
        <v/>
      </c>
    </row>
    <row r="951" ht="15.75" customHeight="1" s="412">
      <c r="A951" s="333" t="n">
        <v>2952</v>
      </c>
      <c r="B951" s="334" t="n">
        <v>36</v>
      </c>
      <c r="C951" s="352" t="inlineStr">
        <is>
          <t>T201</t>
        </is>
      </c>
      <c r="D951" s="352" t="n"/>
      <c r="E951" s="352" t="n"/>
      <c r="F951" s="352" t="n"/>
      <c r="G951" s="352" t="n">
        <v>11</v>
      </c>
      <c r="H951" s="353" t="n">
        <v>43571</v>
      </c>
      <c r="I951" s="354" t="n">
        <v>5219</v>
      </c>
      <c r="J951" s="352" t="n">
        <v>7781</v>
      </c>
      <c r="K951" s="352" t="n">
        <v>6737</v>
      </c>
      <c r="L951" s="352" t="n"/>
      <c r="M951" s="355">
        <f>+(((J951-I951)-(K951-I951))/(K951-I951))*100</f>
        <v/>
      </c>
      <c r="N951" s="362" t="n"/>
      <c r="O951" s="358" t="n"/>
      <c r="P951" s="358" t="n"/>
      <c r="Q951" s="341" t="n"/>
      <c r="R951" s="341" t="n"/>
      <c r="S951" s="331">
        <f>+(((K951-I951)/1000)*1000)/10</f>
        <v/>
      </c>
      <c r="T951" s="332" t="n"/>
    </row>
    <row r="952" ht="15.75" customHeight="1" s="412">
      <c r="A952" s="333" t="n">
        <v>3725</v>
      </c>
      <c r="B952" s="334" t="n">
        <v>147</v>
      </c>
      <c r="C952" s="352" t="inlineStr">
        <is>
          <t>T201</t>
        </is>
      </c>
      <c r="D952" s="352" t="n"/>
      <c r="E952" s="352" t="n"/>
      <c r="F952" s="352" t="n"/>
      <c r="G952" s="352" t="n">
        <v>14</v>
      </c>
      <c r="H952" s="353" t="n">
        <v>43591</v>
      </c>
      <c r="I952" s="352" t="n">
        <v>5265</v>
      </c>
      <c r="J952" s="354" t="n">
        <v>8551</v>
      </c>
      <c r="K952" s="352" t="n">
        <v>7477</v>
      </c>
      <c r="L952" s="352" t="n">
        <v>2</v>
      </c>
      <c r="M952" s="355">
        <f>+(((J952-I952)-(K952-I952))/(K952-I952))*100</f>
        <v/>
      </c>
      <c r="N952" s="362" t="inlineStr">
        <is>
          <t>3/4</t>
        </is>
      </c>
      <c r="O952" s="357">
        <f>AVERAGE(M952:M953)</f>
        <v/>
      </c>
      <c r="P952" s="357">
        <f>_xlfn.STDEV.S(M952,M953)</f>
        <v/>
      </c>
      <c r="Q952" s="341" t="n"/>
      <c r="R952" s="341" t="n"/>
      <c r="S952" s="331">
        <f>+(((K952-I952)/1000)*1000)/10</f>
        <v/>
      </c>
      <c r="T952" s="332">
        <f>AVERAGE(S952:S953)</f>
        <v/>
      </c>
    </row>
    <row r="953" ht="15.75" customHeight="1" s="412">
      <c r="A953" s="333" t="n">
        <v>3726</v>
      </c>
      <c r="B953" s="334" t="n">
        <v>148</v>
      </c>
      <c r="C953" s="352" t="inlineStr">
        <is>
          <t>T201</t>
        </is>
      </c>
      <c r="D953" s="352" t="n"/>
      <c r="E953" s="352" t="n"/>
      <c r="F953" s="352" t="n"/>
      <c r="G953" s="352" t="n">
        <v>14</v>
      </c>
      <c r="H953" s="353" t="n">
        <v>43591</v>
      </c>
      <c r="I953" s="352" t="n">
        <v>5186</v>
      </c>
      <c r="J953" s="354" t="n">
        <v>8542</v>
      </c>
      <c r="K953" s="352" t="n">
        <v>7464</v>
      </c>
      <c r="L953" s="352" t="n"/>
      <c r="M953" s="355">
        <f>+(((J953-I953)-(K953-I953))/(K953-I953))*100</f>
        <v/>
      </c>
      <c r="N953" s="362" t="n"/>
      <c r="O953" s="358" t="n"/>
      <c r="P953" s="358" t="n"/>
      <c r="Q953" s="341" t="n"/>
      <c r="R953" s="341" t="n"/>
      <c r="S953" s="331">
        <f>+(((K953-I953)/1000)*1000)/10</f>
        <v/>
      </c>
      <c r="T953" s="332" t="n"/>
    </row>
    <row r="954" ht="15.75" customHeight="1" s="412">
      <c r="A954" s="333" t="n">
        <v>4387</v>
      </c>
      <c r="B954" s="334" t="n">
        <v>93</v>
      </c>
      <c r="C954" s="352" t="inlineStr">
        <is>
          <t>T201</t>
        </is>
      </c>
      <c r="D954" s="352" t="n"/>
      <c r="E954" s="352" t="n"/>
      <c r="F954" s="352" t="n"/>
      <c r="G954" s="352" t="n">
        <v>16</v>
      </c>
      <c r="H954" s="353" t="n">
        <v>43607</v>
      </c>
      <c r="I954" s="352" t="n">
        <v>5234</v>
      </c>
      <c r="J954" s="352" t="n">
        <v>8084</v>
      </c>
      <c r="K954" s="352" t="n">
        <v>7341</v>
      </c>
      <c r="L954" s="352" t="n">
        <v>2</v>
      </c>
      <c r="M954" s="355">
        <f>+(((J954-I954)-(K954-I954))/(K954-I954))*100</f>
        <v/>
      </c>
      <c r="N954" s="362" t="inlineStr">
        <is>
          <t>MF</t>
        </is>
      </c>
      <c r="O954" s="357">
        <f>AVERAGE(M954:M955)</f>
        <v/>
      </c>
      <c r="P954" s="357">
        <f>_xlfn.STDEV.S(M954,M955)</f>
        <v/>
      </c>
      <c r="Q954" s="341" t="n"/>
      <c r="R954" s="341" t="n"/>
      <c r="S954" s="331">
        <f>+(((K954-I954)/1000)*1000)/10</f>
        <v/>
      </c>
      <c r="T954" s="332">
        <f>AVERAGE(S954:S955)</f>
        <v/>
      </c>
    </row>
    <row r="955" ht="15.75" customHeight="1" s="412">
      <c r="A955" s="333" t="n">
        <v>4388</v>
      </c>
      <c r="B955" s="334" t="n">
        <v>94</v>
      </c>
      <c r="C955" s="352" t="inlineStr">
        <is>
          <t>T201</t>
        </is>
      </c>
      <c r="D955" s="352" t="n"/>
      <c r="E955" s="352" t="n"/>
      <c r="F955" s="352" t="n"/>
      <c r="G955" s="352" t="n">
        <v>16</v>
      </c>
      <c r="H955" s="353" t="n">
        <v>43607</v>
      </c>
      <c r="I955" s="352" t="n">
        <v>5218</v>
      </c>
      <c r="J955" s="352" t="n">
        <v>7931</v>
      </c>
      <c r="K955" s="352" t="n">
        <v>7211</v>
      </c>
      <c r="L955" s="352" t="n"/>
      <c r="M955" s="355">
        <f>+(((J955-I955)-(K955-I955))/(K955-I955))*100</f>
        <v/>
      </c>
      <c r="N955" s="362" t="n"/>
      <c r="O955" s="358" t="n"/>
      <c r="P955" s="358" t="n"/>
      <c r="Q955" s="341" t="n"/>
      <c r="R955" s="341" t="n"/>
      <c r="S955" s="331">
        <f>+(((K955-I955)/1000)*1000)/10</f>
        <v/>
      </c>
      <c r="T955" s="332" t="n"/>
    </row>
    <row r="956" ht="15.75" customHeight="1" s="412">
      <c r="A956" s="333" t="n">
        <v>5033</v>
      </c>
      <c r="B956" s="334" t="n">
        <v>93</v>
      </c>
      <c r="C956" s="352" t="inlineStr">
        <is>
          <t>T201</t>
        </is>
      </c>
      <c r="D956" s="352" t="n"/>
      <c r="E956" s="352" t="n"/>
      <c r="F956" s="352" t="n"/>
      <c r="G956" s="352" t="n">
        <v>18</v>
      </c>
      <c r="H956" s="353" t="n">
        <v>43626</v>
      </c>
      <c r="I956" s="352" t="n">
        <v>5234</v>
      </c>
      <c r="J956" s="352" t="n">
        <v>7992</v>
      </c>
      <c r="K956" s="352" t="n">
        <v>7276</v>
      </c>
      <c r="L956" s="352" t="n">
        <v>9</v>
      </c>
      <c r="M956" s="355">
        <f>+(((J956-I956)-(K956-I956))/(K956-I956))*100</f>
        <v/>
      </c>
      <c r="N956" s="362" t="n"/>
      <c r="O956" s="357">
        <f>AVERAGE(M956:M957)</f>
        <v/>
      </c>
      <c r="P956" s="357">
        <f>_xlfn.STDEV.S(M956,M957)</f>
        <v/>
      </c>
      <c r="Q956" s="341" t="n"/>
      <c r="R956" s="341" t="n"/>
      <c r="S956" s="331">
        <f>+(((K956-I956)/1000)*1000)/10</f>
        <v/>
      </c>
      <c r="T956" s="332">
        <f>AVERAGE(S956:S957)</f>
        <v/>
      </c>
    </row>
    <row r="957" ht="15.75" customHeight="1" s="412">
      <c r="A957" s="333" t="n">
        <v>5034</v>
      </c>
      <c r="B957" s="334" t="n">
        <v>94</v>
      </c>
      <c r="C957" s="352" t="inlineStr">
        <is>
          <t>T201</t>
        </is>
      </c>
      <c r="D957" s="352" t="n"/>
      <c r="E957" s="352" t="n"/>
      <c r="F957" s="352" t="n"/>
      <c r="G957" s="352" t="n">
        <v>18</v>
      </c>
      <c r="H957" s="353" t="n">
        <v>43626</v>
      </c>
      <c r="I957" s="352" t="n">
        <v>5218</v>
      </c>
      <c r="J957" s="352" t="n">
        <v>8051</v>
      </c>
      <c r="K957" s="352" t="n">
        <v>7347</v>
      </c>
      <c r="L957" s="352" t="n"/>
      <c r="M957" s="355">
        <f>+(((J957-I957)-(K957-I957))/(K957-I957))*100</f>
        <v/>
      </c>
      <c r="N957" s="362" t="n"/>
      <c r="O957" s="358" t="n"/>
      <c r="P957" s="358" t="n"/>
      <c r="Q957" s="341" t="n"/>
      <c r="R957" s="341" t="n"/>
      <c r="S957" s="331">
        <f>+(((K957-I957)/1000)*1000)/10</f>
        <v/>
      </c>
      <c r="T957" s="332" t="n"/>
    </row>
    <row r="958" ht="15.75" customHeight="1" s="412">
      <c r="A958" s="333" t="n">
        <v>5947</v>
      </c>
      <c r="B958" s="334" t="n">
        <v>97</v>
      </c>
      <c r="C958" s="378" t="inlineStr">
        <is>
          <t>T201</t>
        </is>
      </c>
      <c r="D958" s="378" t="n"/>
      <c r="E958" s="378" t="n"/>
      <c r="F958" s="378" t="n"/>
      <c r="G958" s="378" t="n">
        <v>22</v>
      </c>
      <c r="H958" s="379" t="n">
        <v>43685</v>
      </c>
      <c r="I958" s="378" t="n">
        <v>5287</v>
      </c>
      <c r="J958" s="378" t="n">
        <v>7533</v>
      </c>
      <c r="K958" s="378" t="n">
        <v>7213</v>
      </c>
      <c r="L958" s="378" t="n">
        <v>7</v>
      </c>
      <c r="M958" s="374">
        <f>+(((J958-I958)-(K958-I958))/(K958-I958))*100</f>
        <v/>
      </c>
      <c r="N958" s="375" t="n"/>
      <c r="O958" s="376">
        <f>AVERAGE(M958:M959)</f>
        <v/>
      </c>
      <c r="P958" s="376">
        <f>_xlfn.STDEV.S(M958,M959)</f>
        <v/>
      </c>
      <c r="Q958" s="341" t="n"/>
      <c r="R958" s="341" t="n"/>
      <c r="S958" s="331">
        <f>+(((K958-I958)/1000)*1000)/10</f>
        <v/>
      </c>
      <c r="T958" s="332">
        <f>AVERAGE(S958:S959)</f>
        <v/>
      </c>
    </row>
    <row r="959" ht="15.75" customHeight="1" s="412">
      <c r="A959" s="333" t="n">
        <v>5948</v>
      </c>
      <c r="B959" s="334" t="n">
        <v>97</v>
      </c>
      <c r="C959" s="378" t="inlineStr">
        <is>
          <t>T201</t>
        </is>
      </c>
      <c r="D959" s="378" t="n"/>
      <c r="E959" s="378" t="n"/>
      <c r="F959" s="378" t="n"/>
      <c r="G959" s="378" t="n">
        <v>22</v>
      </c>
      <c r="H959" s="379" t="n">
        <v>43685</v>
      </c>
      <c r="I959" s="378" t="n">
        <v>5287</v>
      </c>
      <c r="J959" s="378" t="n">
        <v>7518</v>
      </c>
      <c r="K959" s="378" t="n">
        <v>7195</v>
      </c>
      <c r="L959" s="378" t="n"/>
      <c r="M959" s="374">
        <f>+(((J959-I959)-(K959-I959))/(K959-I959))*100</f>
        <v/>
      </c>
      <c r="N959" s="375" t="n"/>
      <c r="O959" s="377" t="n"/>
      <c r="P959" s="377" t="n"/>
      <c r="Q959" s="341" t="n"/>
      <c r="R959" s="341" t="n"/>
      <c r="S959" s="331">
        <f>+(((K959-I959)/1000)*1000)/10</f>
        <v/>
      </c>
      <c r="T959" s="332" t="n"/>
    </row>
    <row r="960" ht="15.75" customHeight="1" s="412">
      <c r="A960" s="333" t="n">
        <v>3345</v>
      </c>
      <c r="B960" s="334" t="n">
        <v>101</v>
      </c>
      <c r="C960" s="380" t="inlineStr">
        <is>
          <t>T202</t>
        </is>
      </c>
      <c r="D960" s="380" t="n"/>
      <c r="E960" s="380" t="n"/>
      <c r="F960" s="380" t="n"/>
      <c r="G960" s="380" t="n">
        <v>13</v>
      </c>
      <c r="H960" s="381" t="n">
        <v>43587</v>
      </c>
      <c r="I960" s="380" t="n">
        <v>5208</v>
      </c>
      <c r="J960" s="380" t="n">
        <v>8105</v>
      </c>
      <c r="K960" s="380" t="n">
        <v>7302</v>
      </c>
      <c r="L960" s="380" t="n">
        <v>1</v>
      </c>
      <c r="M960" s="382">
        <f>+(((J960-I960)-(K960-I960))/(K960-I960))*100</f>
        <v/>
      </c>
      <c r="N960" s="383" t="inlineStr">
        <is>
          <t>28/4</t>
        </is>
      </c>
      <c r="O960" s="384">
        <f>AVERAGE(M960:M961)</f>
        <v/>
      </c>
      <c r="P960" s="384">
        <f>_xlfn.STDEV.S(M960,M961)</f>
        <v/>
      </c>
      <c r="Q960" s="341" t="n">
        <v>1</v>
      </c>
      <c r="R960" s="341" t="n"/>
      <c r="S960" s="331">
        <f>+(((K960-I960)/1000)*1000)/10</f>
        <v/>
      </c>
      <c r="T960" s="332">
        <f>AVERAGE(S960:S961)</f>
        <v/>
      </c>
    </row>
    <row r="961" ht="15.75" customHeight="1" s="412">
      <c r="A961" s="333" t="n">
        <v>3346</v>
      </c>
      <c r="B961" s="334" t="n">
        <v>102</v>
      </c>
      <c r="C961" s="380" t="inlineStr">
        <is>
          <t>T202</t>
        </is>
      </c>
      <c r="D961" s="380" t="n"/>
      <c r="E961" s="380" t="n"/>
      <c r="F961" s="380" t="n"/>
      <c r="G961" s="380" t="n">
        <v>13</v>
      </c>
      <c r="H961" s="381" t="n">
        <v>43587</v>
      </c>
      <c r="I961" s="380" t="n">
        <v>5224</v>
      </c>
      <c r="J961" s="380" t="n">
        <v>8135</v>
      </c>
      <c r="K961" s="380" t="n">
        <v>7225</v>
      </c>
      <c r="L961" s="380" t="n"/>
      <c r="M961" s="382">
        <f>+(((J961-I961)-(K961-I961))/(K961-I961))*100</f>
        <v/>
      </c>
      <c r="N961" s="383" t="n"/>
      <c r="O961" s="385" t="n"/>
      <c r="P961" s="385" t="n"/>
      <c r="Q961" s="341" t="n"/>
      <c r="R961" s="341" t="n"/>
      <c r="S961" s="331">
        <f>+(((K961-I961)/1000)*1000)/10</f>
        <v/>
      </c>
      <c r="T961" s="332" t="n"/>
    </row>
    <row r="962" ht="15.75" customHeight="1" s="412">
      <c r="A962" s="333" t="n">
        <v>4069</v>
      </c>
      <c r="B962" s="334" t="n">
        <v>99</v>
      </c>
      <c r="C962" s="380" t="inlineStr">
        <is>
          <t>T202</t>
        </is>
      </c>
      <c r="D962" s="380" t="n"/>
      <c r="E962" s="380" t="n"/>
      <c r="F962" s="380" t="n"/>
      <c r="G962" s="380" t="n">
        <v>15</v>
      </c>
      <c r="H962" s="381" t="n">
        <v>43599</v>
      </c>
      <c r="I962" s="380" t="n">
        <v>5182</v>
      </c>
      <c r="J962" s="380" t="n">
        <v>8067</v>
      </c>
      <c r="K962" s="380" t="n">
        <v>7452</v>
      </c>
      <c r="L962" s="380" t="n"/>
      <c r="M962" s="382">
        <f>+(((J962-I962)-(K962-I962))/(K962-I962))*100</f>
        <v/>
      </c>
      <c r="N962" s="382" t="n"/>
      <c r="O962" s="384">
        <f>AVERAGE(M962:M963)</f>
        <v/>
      </c>
      <c r="P962" s="384">
        <f>_xlfn.STDEV.S(M962,M963)</f>
        <v/>
      </c>
      <c r="Q962" s="341" t="n"/>
      <c r="R962" s="341" t="n"/>
      <c r="S962" s="331">
        <f>+(((K962-I962)/1000)*1000)/10</f>
        <v/>
      </c>
      <c r="T962" s="332">
        <f>AVERAGE(S962:S963)</f>
        <v/>
      </c>
    </row>
    <row r="963" ht="15.75" customHeight="1" s="412">
      <c r="A963" s="333" t="n">
        <v>4070</v>
      </c>
      <c r="B963" s="334" t="n">
        <v>100</v>
      </c>
      <c r="C963" s="380" t="inlineStr">
        <is>
          <t>T202</t>
        </is>
      </c>
      <c r="D963" s="380" t="n"/>
      <c r="E963" s="380" t="n"/>
      <c r="F963" s="380" t="n"/>
      <c r="G963" s="380" t="n">
        <v>15</v>
      </c>
      <c r="H963" s="381" t="n">
        <v>43599</v>
      </c>
      <c r="I963" s="380" t="n">
        <v>5209</v>
      </c>
      <c r="J963" s="380" t="n">
        <v>7968</v>
      </c>
      <c r="K963" s="380" t="n">
        <v>7365</v>
      </c>
      <c r="L963" s="380" t="n"/>
      <c r="M963" s="382">
        <f>+(((J963-I963)-(K963-I963))/(K963-I963))*100</f>
        <v/>
      </c>
      <c r="N963" s="382" t="n"/>
      <c r="O963" s="385" t="n"/>
      <c r="P963" s="385" t="n"/>
      <c r="Q963" s="341" t="n"/>
      <c r="R963" s="341" t="n"/>
      <c r="S963" s="331">
        <f>+(((K963-I963)/1000)*1000)/10</f>
        <v/>
      </c>
      <c r="T963" s="332" t="n"/>
    </row>
    <row r="964" ht="15.75" customHeight="1" s="412">
      <c r="A964" s="333" t="n">
        <v>4715</v>
      </c>
      <c r="B964" s="334" t="n">
        <v>99</v>
      </c>
      <c r="C964" s="380" t="inlineStr">
        <is>
          <t>T202</t>
        </is>
      </c>
      <c r="D964" s="380" t="n"/>
      <c r="E964" s="380" t="n"/>
      <c r="F964" s="380" t="n"/>
      <c r="G964" s="380" t="n">
        <v>17</v>
      </c>
      <c r="H964" s="381" t="n">
        <v>43619</v>
      </c>
      <c r="I964" s="380" t="n">
        <v>5182</v>
      </c>
      <c r="J964" s="380" t="n">
        <v>8254</v>
      </c>
      <c r="K964" s="380" t="n">
        <v>7679</v>
      </c>
      <c r="L964" s="380" t="n"/>
      <c r="M964" s="382">
        <f>+(((J964-I964)-(K964-I964))/(K964-I964))*100</f>
        <v/>
      </c>
      <c r="N964" s="383" t="n"/>
      <c r="O964" s="384">
        <f>AVERAGE(M964:M965)</f>
        <v/>
      </c>
      <c r="P964" s="384">
        <f>_xlfn.STDEV.S(M964,M965)</f>
        <v/>
      </c>
      <c r="Q964" s="341" t="n"/>
      <c r="R964" s="341" t="n"/>
      <c r="S964" s="331">
        <f>+(((K964-I964)/1000)*1000)/10</f>
        <v/>
      </c>
      <c r="T964" s="332">
        <f>AVERAGE(S964:S965)</f>
        <v/>
      </c>
    </row>
    <row r="965" ht="15.75" customHeight="1" s="412">
      <c r="A965" s="333" t="n">
        <v>4716</v>
      </c>
      <c r="B965" s="334" t="n">
        <v>100</v>
      </c>
      <c r="C965" s="380" t="inlineStr">
        <is>
          <t>T202</t>
        </is>
      </c>
      <c r="D965" s="380" t="n"/>
      <c r="E965" s="380" t="n"/>
      <c r="F965" s="380" t="n"/>
      <c r="G965" s="380" t="n">
        <v>17</v>
      </c>
      <c r="H965" s="381" t="n">
        <v>43619</v>
      </c>
      <c r="I965" s="380" t="n">
        <v>5209</v>
      </c>
      <c r="J965" s="380" t="n">
        <v>8308</v>
      </c>
      <c r="K965" s="380" t="n">
        <v>7731</v>
      </c>
      <c r="L965" s="380" t="n"/>
      <c r="M965" s="382">
        <f>+(((J965-I965)-(K965-I965))/(K965-I965))*100</f>
        <v/>
      </c>
      <c r="N965" s="383" t="n"/>
      <c r="O965" s="385" t="n"/>
      <c r="P965" s="385" t="n"/>
      <c r="Q965" s="341" t="n"/>
      <c r="R965" s="341" t="n"/>
      <c r="S965" s="331">
        <f>+(((K965-I965)/1000)*1000)/10</f>
        <v/>
      </c>
      <c r="T965" s="332" t="n"/>
    </row>
    <row r="966" ht="15.75" customHeight="1" s="412">
      <c r="A966" s="333" t="n">
        <v>5331</v>
      </c>
      <c r="B966" s="334" t="n">
        <v>69</v>
      </c>
      <c r="C966" s="378" t="inlineStr">
        <is>
          <t>T202</t>
        </is>
      </c>
      <c r="D966" s="378" t="n"/>
      <c r="E966" s="378" t="n"/>
      <c r="F966" s="378" t="n"/>
      <c r="G966" s="378" t="n">
        <v>19</v>
      </c>
      <c r="H966" s="379" t="n">
        <v>43637</v>
      </c>
      <c r="I966" s="378" t="n">
        <v>5248</v>
      </c>
      <c r="J966" s="378" t="n">
        <v>7230</v>
      </c>
      <c r="K966" s="378" t="n">
        <v>6850</v>
      </c>
      <c r="L966" s="378" t="n">
        <v>6</v>
      </c>
      <c r="M966" s="386">
        <f>+(((J966-I966)-(K966-I966))/(K966-I966))*100</f>
        <v/>
      </c>
      <c r="N966" s="387" t="n"/>
      <c r="O966" s="388">
        <f>AVERAGE(M966:M967)</f>
        <v/>
      </c>
      <c r="P966" s="388">
        <f>_xlfn.STDEV.S(M966,M967)</f>
        <v/>
      </c>
      <c r="Q966" s="341" t="n"/>
      <c r="R966" s="341" t="n"/>
      <c r="S966" s="331">
        <f>+(((K966-I966)/1000)*1000)/10</f>
        <v/>
      </c>
      <c r="T966" s="332">
        <f>AVERAGE(S966:S967)</f>
        <v/>
      </c>
    </row>
    <row r="967" ht="15.75" customHeight="1" s="412">
      <c r="A967" s="333" t="n">
        <v>5332</v>
      </c>
      <c r="B967" s="334" t="n">
        <v>70</v>
      </c>
      <c r="C967" s="378" t="inlineStr">
        <is>
          <t>T202</t>
        </is>
      </c>
      <c r="D967" s="378" t="n"/>
      <c r="E967" s="378" t="n"/>
      <c r="F967" s="378" t="n"/>
      <c r="G967" s="378" t="n">
        <v>19</v>
      </c>
      <c r="H967" s="379" t="n">
        <v>43637</v>
      </c>
      <c r="I967" s="378" t="n">
        <v>5266</v>
      </c>
      <c r="J967" s="378" t="n">
        <v>7329</v>
      </c>
      <c r="K967" s="378" t="n">
        <v>6934</v>
      </c>
      <c r="L967" s="378" t="n"/>
      <c r="M967" s="386">
        <f>+(((J967-I967)-(K967-I967))/(K967-I967))*100</f>
        <v/>
      </c>
      <c r="N967" s="387" t="n"/>
      <c r="O967" s="331" t="n"/>
      <c r="P967" s="331" t="n"/>
      <c r="Q967" s="341" t="n"/>
      <c r="R967" s="341" t="n"/>
      <c r="S967" s="331">
        <f>+(((K967-I967)/1000)*1000)/10</f>
        <v/>
      </c>
      <c r="T967" s="332" t="n"/>
    </row>
    <row r="968" ht="15.75" customHeight="1" s="412">
      <c r="A968" s="333" t="n">
        <v>5949</v>
      </c>
      <c r="B968" s="334" t="n">
        <v>98</v>
      </c>
      <c r="C968" s="378" t="inlineStr">
        <is>
          <t>T202</t>
        </is>
      </c>
      <c r="D968" s="378" t="n"/>
      <c r="E968" s="378" t="n"/>
      <c r="F968" s="378" t="n"/>
      <c r="G968" s="378" t="n">
        <v>22</v>
      </c>
      <c r="H968" s="379" t="n">
        <v>43685</v>
      </c>
      <c r="I968" s="378" t="n">
        <v>5252</v>
      </c>
      <c r="J968" s="378" t="n">
        <v>7894</v>
      </c>
      <c r="K968" s="378" t="n">
        <v>7533</v>
      </c>
      <c r="L968" s="378" t="n">
        <v>5</v>
      </c>
      <c r="M968" s="374">
        <f>+(((J968-I968)-(K968-I968))/(K968-I968))*100</f>
        <v/>
      </c>
      <c r="N968" s="375" t="n"/>
      <c r="O968" s="376">
        <f>AVERAGE(M968:M969)</f>
        <v/>
      </c>
      <c r="P968" s="376">
        <f>_xlfn.STDEV.S(M968,M969)</f>
        <v/>
      </c>
      <c r="Q968" s="341" t="n"/>
      <c r="R968" s="341" t="n"/>
      <c r="S968" s="331">
        <f>+(((K968-I968)/1000)*1000)/10</f>
        <v/>
      </c>
      <c r="T968" s="332">
        <f>AVERAGE(S968:S969)</f>
        <v/>
      </c>
    </row>
    <row r="969" ht="15.75" customHeight="1" s="412">
      <c r="A969" s="333" t="n">
        <v>5950</v>
      </c>
      <c r="B969" s="334" t="n">
        <v>98</v>
      </c>
      <c r="C969" s="378" t="inlineStr">
        <is>
          <t>T202</t>
        </is>
      </c>
      <c r="D969" s="378" t="n"/>
      <c r="E969" s="378" t="n"/>
      <c r="F969" s="378" t="n"/>
      <c r="G969" s="378" t="n">
        <v>22</v>
      </c>
      <c r="H969" s="379" t="n">
        <v>43685</v>
      </c>
      <c r="I969" s="378" t="n">
        <v>5252</v>
      </c>
      <c r="J969" s="378" t="n">
        <v>7973</v>
      </c>
      <c r="K969" s="378" t="n">
        <v>7587</v>
      </c>
      <c r="L969" s="378" t="n"/>
      <c r="M969" s="374">
        <f>+(((J969-I969)-(K969-I969))/(K969-I969))*100</f>
        <v/>
      </c>
      <c r="N969" s="375" t="n"/>
      <c r="O969" s="377" t="n"/>
      <c r="P969" s="377" t="n"/>
      <c r="Q969" s="341" t="n"/>
      <c r="R969" s="341" t="n"/>
      <c r="S969" s="331">
        <f>+(((K969-I969)/1000)*1000)/10</f>
        <v/>
      </c>
      <c r="T969" s="332" t="n"/>
    </row>
    <row r="970" ht="15.75" customHeight="1" s="412">
      <c r="A970" s="333" t="n">
        <v>3347</v>
      </c>
      <c r="B970" s="334" t="n">
        <v>103</v>
      </c>
      <c r="C970" s="371" t="inlineStr">
        <is>
          <t>T203</t>
        </is>
      </c>
      <c r="D970" s="371" t="n"/>
      <c r="E970" s="371" t="n"/>
      <c r="F970" s="371" t="n"/>
      <c r="G970" s="371" t="n">
        <v>13</v>
      </c>
      <c r="H970" s="372" t="n">
        <v>43587</v>
      </c>
      <c r="I970" s="371" t="n">
        <v>5213</v>
      </c>
      <c r="J970" s="371" t="n">
        <v>7567</v>
      </c>
      <c r="K970" s="371" t="n">
        <v>6877</v>
      </c>
      <c r="L970" s="371" t="n">
        <v>1</v>
      </c>
      <c r="M970" s="374">
        <f>+(((J970-I970)-(K970-I970))/(K970-I970))*100</f>
        <v/>
      </c>
      <c r="N970" s="375" t="inlineStr">
        <is>
          <t>30/4</t>
        </is>
      </c>
      <c r="O970" s="376">
        <f>AVERAGE(M970:M971)</f>
        <v/>
      </c>
      <c r="P970" s="376">
        <f>_xlfn.STDEV.S(M970,M971)</f>
        <v/>
      </c>
      <c r="Q970" s="341" t="n">
        <v>2</v>
      </c>
      <c r="R970" s="341" t="n"/>
      <c r="S970" s="331">
        <f>+(((K970-I970)/1000)*1000)/10</f>
        <v/>
      </c>
      <c r="T970" s="332">
        <f>AVERAGE(S970:S971)</f>
        <v/>
      </c>
    </row>
    <row r="971" ht="15.75" customHeight="1" s="412">
      <c r="A971" s="333" t="n">
        <v>3348</v>
      </c>
      <c r="B971" s="334" t="n">
        <v>104</v>
      </c>
      <c r="C971" s="371" t="inlineStr">
        <is>
          <t>T203</t>
        </is>
      </c>
      <c r="D971" s="371" t="n"/>
      <c r="E971" s="371" t="n"/>
      <c r="F971" s="371" t="n"/>
      <c r="G971" s="371" t="n">
        <v>13</v>
      </c>
      <c r="H971" s="372" t="n">
        <v>43587</v>
      </c>
      <c r="I971" s="371" t="n">
        <v>5257</v>
      </c>
      <c r="J971" s="371" t="n">
        <v>7782</v>
      </c>
      <c r="K971" s="371" t="n">
        <v>7043</v>
      </c>
      <c r="L971" s="371" t="n"/>
      <c r="M971" s="374">
        <f>+(((J971-I971)-(K971-I971))/(K971-I971))*100</f>
        <v/>
      </c>
      <c r="N971" s="375" t="n"/>
      <c r="O971" s="377" t="n"/>
      <c r="P971" s="377" t="n"/>
      <c r="Q971" s="341" t="n"/>
      <c r="R971" s="341" t="n"/>
      <c r="S971" s="331">
        <f>+(((K971-I971)/1000)*1000)/10</f>
        <v/>
      </c>
      <c r="T971" s="332" t="n"/>
    </row>
    <row r="972" ht="15.75" customHeight="1" s="412">
      <c r="A972" s="333" t="n">
        <v>4071</v>
      </c>
      <c r="B972" s="334" t="n">
        <v>101</v>
      </c>
      <c r="C972" s="371" t="inlineStr">
        <is>
          <t>T203</t>
        </is>
      </c>
      <c r="D972" s="371" t="n"/>
      <c r="E972" s="371" t="n"/>
      <c r="F972" s="371" t="n"/>
      <c r="G972" s="371" t="n">
        <v>15</v>
      </c>
      <c r="H972" s="372" t="n">
        <v>43599</v>
      </c>
      <c r="I972" s="371" t="n">
        <v>5208</v>
      </c>
      <c r="J972" s="371" t="n">
        <v>7706</v>
      </c>
      <c r="K972" s="371" t="n">
        <v>7040</v>
      </c>
      <c r="L972" s="371" t="n"/>
      <c r="M972" s="374">
        <f>+(((J972-I972)-(K972-I972))/(K972-I972))*100</f>
        <v/>
      </c>
      <c r="N972" s="374" t="n"/>
      <c r="O972" s="376">
        <f>AVERAGE(M972:M973)</f>
        <v/>
      </c>
      <c r="P972" s="376">
        <f>_xlfn.STDEV.S(M972,M973)</f>
        <v/>
      </c>
      <c r="Q972" s="341" t="n"/>
      <c r="R972" s="341" t="n"/>
      <c r="S972" s="331">
        <f>+(((K972-I972)/1000)*1000)/10</f>
        <v/>
      </c>
      <c r="T972" s="332">
        <f>AVERAGE(S972:S973)</f>
        <v/>
      </c>
    </row>
    <row r="973" ht="15.75" customHeight="1" s="412">
      <c r="A973" s="333" t="n">
        <v>4072</v>
      </c>
      <c r="B973" s="334" t="n">
        <v>102</v>
      </c>
      <c r="C973" s="371" t="inlineStr">
        <is>
          <t>T203</t>
        </is>
      </c>
      <c r="D973" s="371" t="n"/>
      <c r="E973" s="371" t="n"/>
      <c r="F973" s="371" t="n"/>
      <c r="G973" s="371" t="n">
        <v>15</v>
      </c>
      <c r="H973" s="372" t="n">
        <v>43599</v>
      </c>
      <c r="I973" s="371" t="n">
        <v>5224</v>
      </c>
      <c r="J973" s="371" t="n">
        <v>7832</v>
      </c>
      <c r="K973" s="371" t="n">
        <v>7141</v>
      </c>
      <c r="L973" s="371" t="n"/>
      <c r="M973" s="374">
        <f>+(((J973-I973)-(K973-I973))/(K973-I973))*100</f>
        <v/>
      </c>
      <c r="N973" s="374" t="n"/>
      <c r="O973" s="377" t="n"/>
      <c r="P973" s="377" t="n"/>
      <c r="Q973" s="341" t="n"/>
      <c r="R973" s="341" t="n"/>
      <c r="S973" s="331">
        <f>+(((K973-I973)/1000)*1000)/10</f>
        <v/>
      </c>
      <c r="T973" s="332" t="n"/>
    </row>
    <row r="974" ht="15.75" customHeight="1" s="412">
      <c r="A974" s="333" t="n">
        <v>4717</v>
      </c>
      <c r="B974" s="334" t="n">
        <v>101</v>
      </c>
      <c r="C974" s="371" t="inlineStr">
        <is>
          <t>T203</t>
        </is>
      </c>
      <c r="D974" s="371" t="n"/>
      <c r="E974" s="371" t="n"/>
      <c r="F974" s="371" t="n"/>
      <c r="G974" s="371" t="n">
        <v>17</v>
      </c>
      <c r="H974" s="372" t="n">
        <v>43619</v>
      </c>
      <c r="I974" s="371" t="n">
        <v>5208</v>
      </c>
      <c r="J974" s="371" t="n">
        <v>8503</v>
      </c>
      <c r="K974" s="371" t="n">
        <v>7656</v>
      </c>
      <c r="L974" s="371" t="n"/>
      <c r="M974" s="374">
        <f>+(((J974-I974)-(K974-I974))/(K974-I974))*100</f>
        <v/>
      </c>
      <c r="N974" s="375" t="n"/>
      <c r="O974" s="376">
        <f>AVERAGE(M974:M975)</f>
        <v/>
      </c>
      <c r="P974" s="376">
        <f>_xlfn.STDEV.S(M974,M975)</f>
        <v/>
      </c>
      <c r="Q974" s="341" t="n"/>
      <c r="R974" s="341" t="n"/>
      <c r="S974" s="331">
        <f>+(((K974-I974)/1000)*1000)/10</f>
        <v/>
      </c>
      <c r="T974" s="332">
        <f>AVERAGE(S974:S975)</f>
        <v/>
      </c>
    </row>
    <row r="975" ht="15.75" customHeight="1" s="412">
      <c r="A975" s="333" t="n">
        <v>4718</v>
      </c>
      <c r="B975" s="334" t="n">
        <v>102</v>
      </c>
      <c r="C975" s="371" t="inlineStr">
        <is>
          <t>T203</t>
        </is>
      </c>
      <c r="D975" s="371" t="n"/>
      <c r="E975" s="371" t="n"/>
      <c r="F975" s="371" t="n"/>
      <c r="G975" s="371" t="n">
        <v>17</v>
      </c>
      <c r="H975" s="372" t="n">
        <v>43619</v>
      </c>
      <c r="I975" s="371" t="n">
        <v>5224</v>
      </c>
      <c r="J975" s="371" t="n">
        <v>8377</v>
      </c>
      <c r="K975" s="371" t="n">
        <v>7557</v>
      </c>
      <c r="L975" s="371" t="n"/>
      <c r="M975" s="374">
        <f>+(((J975-I975)-(K975-I975))/(K975-I975))*100</f>
        <v/>
      </c>
      <c r="N975" s="375" t="n"/>
      <c r="O975" s="377" t="n"/>
      <c r="P975" s="377" t="n"/>
      <c r="Q975" s="341" t="n"/>
      <c r="R975" s="341" t="n"/>
      <c r="S975" s="331">
        <f>+(((K975-I975)/1000)*1000)/10</f>
        <v/>
      </c>
      <c r="T975" s="332" t="n"/>
    </row>
    <row r="976" ht="15.75" customHeight="1" s="412">
      <c r="A976" s="333" t="n">
        <v>5951</v>
      </c>
      <c r="B976" s="334" t="n">
        <v>99</v>
      </c>
      <c r="C976" s="378" t="inlineStr">
        <is>
          <t>T203</t>
        </is>
      </c>
      <c r="D976" s="378" t="n"/>
      <c r="E976" s="378" t="n"/>
      <c r="F976" s="378" t="n"/>
      <c r="G976" s="378" t="n">
        <v>22</v>
      </c>
      <c r="H976" s="379" t="n">
        <v>43685</v>
      </c>
      <c r="I976" s="378" t="n">
        <v>5182</v>
      </c>
      <c r="J976" s="378" t="n">
        <v>7357</v>
      </c>
      <c r="K976" s="378" t="n">
        <v>7055</v>
      </c>
      <c r="L976" s="378" t="n">
        <v>7</v>
      </c>
      <c r="M976" s="374">
        <f>+(((J976-I976)-(K976-I976))/(K976-I976))*100</f>
        <v/>
      </c>
      <c r="N976" s="375" t="n"/>
      <c r="O976" s="376">
        <f>AVERAGE(M976:M977)</f>
        <v/>
      </c>
      <c r="P976" s="376">
        <f>_xlfn.STDEV.S(M976,M977)</f>
        <v/>
      </c>
      <c r="Q976" s="341" t="n"/>
      <c r="R976" s="341" t="n"/>
      <c r="S976" s="331">
        <f>+(((K976-I976)/1000)*1000)/10</f>
        <v/>
      </c>
      <c r="T976" s="332">
        <f>AVERAGE(S976:S977)</f>
        <v/>
      </c>
    </row>
    <row r="977" ht="15.75" customHeight="1" s="412">
      <c r="A977" s="333" t="n">
        <v>5952</v>
      </c>
      <c r="B977" s="334" t="n">
        <v>99</v>
      </c>
      <c r="C977" s="378" t="inlineStr">
        <is>
          <t>T203</t>
        </is>
      </c>
      <c r="D977" s="378" t="n"/>
      <c r="E977" s="378" t="n"/>
      <c r="F977" s="378" t="n"/>
      <c r="G977" s="378" t="n">
        <v>22</v>
      </c>
      <c r="H977" s="379" t="n">
        <v>43685</v>
      </c>
      <c r="I977" s="378" t="n">
        <v>5182</v>
      </c>
      <c r="J977" s="378" t="n">
        <v>7347</v>
      </c>
      <c r="K977" s="378" t="n">
        <v>7036</v>
      </c>
      <c r="L977" s="378" t="n"/>
      <c r="M977" s="374">
        <f>+(((J977-I977)-(K977-I977))/(K977-I977))*100</f>
        <v/>
      </c>
      <c r="N977" s="375" t="n"/>
      <c r="O977" s="377" t="n"/>
      <c r="P977" s="377" t="n"/>
      <c r="Q977" s="341" t="n"/>
      <c r="R977" s="341" t="n"/>
      <c r="S977" s="331">
        <f>+(((K977-I977)/1000)*1000)/10</f>
        <v/>
      </c>
      <c r="T977" s="332" t="n"/>
    </row>
    <row r="978" ht="15.75" customHeight="1" s="412">
      <c r="A978" s="333" t="n">
        <v>3349</v>
      </c>
      <c r="B978" s="334" t="n">
        <v>105</v>
      </c>
      <c r="C978" s="380" t="inlineStr">
        <is>
          <t>T204</t>
        </is>
      </c>
      <c r="D978" s="380" t="n"/>
      <c r="E978" s="380" t="n"/>
      <c r="F978" s="380" t="n"/>
      <c r="G978" s="380" t="n">
        <v>13</v>
      </c>
      <c r="H978" s="381" t="n">
        <v>43587</v>
      </c>
      <c r="I978" s="380" t="n">
        <v>5251</v>
      </c>
      <c r="J978" s="380" t="n">
        <v>8418</v>
      </c>
      <c r="K978" s="380" t="n">
        <v>7503</v>
      </c>
      <c r="L978" s="380" t="n">
        <v>1</v>
      </c>
      <c r="M978" s="382">
        <f>+(((J978-I978)-(K978-I978))/(K978-I978))*100</f>
        <v/>
      </c>
      <c r="N978" s="383" t="inlineStr">
        <is>
          <t>28/4</t>
        </is>
      </c>
      <c r="O978" s="384">
        <f>AVERAGE(M978:M979)</f>
        <v/>
      </c>
      <c r="P978" s="384">
        <f>_xlfn.STDEV.S(M978,M979)</f>
        <v/>
      </c>
      <c r="Q978" s="341" t="n">
        <v>1</v>
      </c>
      <c r="R978" s="341" t="n"/>
      <c r="S978" s="331">
        <f>+(((K978-I978)/1000)*1000)/10</f>
        <v/>
      </c>
      <c r="T978" s="332">
        <f>AVERAGE(S978:S979)</f>
        <v/>
      </c>
    </row>
    <row r="979" ht="15.75" customHeight="1" s="412">
      <c r="A979" s="333" t="n">
        <v>3350</v>
      </c>
      <c r="B979" s="334" t="n">
        <v>106</v>
      </c>
      <c r="C979" s="380" t="inlineStr">
        <is>
          <t>T204</t>
        </is>
      </c>
      <c r="D979" s="380" t="n"/>
      <c r="E979" s="380" t="n"/>
      <c r="F979" s="380" t="n"/>
      <c r="G979" s="380" t="n">
        <v>13</v>
      </c>
      <c r="H979" s="381" t="n">
        <v>43587</v>
      </c>
      <c r="I979" s="380" t="n">
        <v>5219</v>
      </c>
      <c r="J979" s="380" t="n">
        <v>8419</v>
      </c>
      <c r="K979" s="380" t="n">
        <v>7511</v>
      </c>
      <c r="L979" s="380" t="n"/>
      <c r="M979" s="382">
        <f>+(((J979-I979)-(K979-I979))/(K979-I979))*100</f>
        <v/>
      </c>
      <c r="N979" s="383" t="n"/>
      <c r="O979" s="385" t="n"/>
      <c r="P979" s="385" t="n"/>
      <c r="Q979" s="341" t="n"/>
      <c r="R979" s="341" t="n"/>
      <c r="S979" s="331">
        <f>+(((K979-I979)/1000)*1000)/10</f>
        <v/>
      </c>
      <c r="T979" s="332" t="n"/>
    </row>
    <row r="980" ht="15.75" customHeight="1" s="412">
      <c r="A980" s="333" t="n">
        <v>4073</v>
      </c>
      <c r="B980" s="334" t="n">
        <v>103</v>
      </c>
      <c r="C980" s="380" t="inlineStr">
        <is>
          <t>T204</t>
        </is>
      </c>
      <c r="D980" s="380" t="n"/>
      <c r="E980" s="380" t="n"/>
      <c r="F980" s="380" t="n"/>
      <c r="G980" s="380" t="n">
        <v>15</v>
      </c>
      <c r="H980" s="381" t="n">
        <v>43599</v>
      </c>
      <c r="I980" s="380" t="n">
        <v>5213</v>
      </c>
      <c r="J980" s="380" t="n">
        <v>7975</v>
      </c>
      <c r="K980" s="392" t="n">
        <v>7791</v>
      </c>
      <c r="L980" s="392" t="n"/>
      <c r="M980" s="393">
        <f>+(((J980-I980)-(K980-I980))/(K980-I980))*100</f>
        <v/>
      </c>
      <c r="N980" s="382" t="n"/>
      <c r="O980" s="384">
        <f>AVERAGE(M980:M981)</f>
        <v/>
      </c>
      <c r="P980" s="384">
        <f>_xlfn.STDEV.S(M980,M981)</f>
        <v/>
      </c>
      <c r="Q980" s="341" t="n"/>
      <c r="R980" s="341" t="n"/>
      <c r="S980" s="331">
        <f>+(((K980-I980)/1000)*1000)/10</f>
        <v/>
      </c>
      <c r="T980" s="332">
        <f>AVERAGE(S980:S981)</f>
        <v/>
      </c>
    </row>
    <row r="981" ht="15.75" customHeight="1" s="412">
      <c r="A981" s="333" t="n">
        <v>4074</v>
      </c>
      <c r="B981" s="334" t="n">
        <v>104</v>
      </c>
      <c r="C981" s="380" t="inlineStr">
        <is>
          <t>T204</t>
        </is>
      </c>
      <c r="D981" s="380" t="n"/>
      <c r="E981" s="380" t="n"/>
      <c r="F981" s="380" t="n"/>
      <c r="G981" s="380" t="n">
        <v>15</v>
      </c>
      <c r="H981" s="381" t="n">
        <v>43599</v>
      </c>
      <c r="I981" s="380" t="n">
        <v>5257</v>
      </c>
      <c r="J981" s="380" t="n">
        <v>8813</v>
      </c>
      <c r="K981" s="380" t="n">
        <v>7716</v>
      </c>
      <c r="L981" s="380" t="n"/>
      <c r="M981" s="382">
        <f>+(((J981-I981)-(K981-I981))/(K981-I981))*100</f>
        <v/>
      </c>
      <c r="N981" s="382" t="n"/>
      <c r="O981" s="385" t="n"/>
      <c r="P981" s="385" t="n"/>
      <c r="Q981" s="341" t="n"/>
      <c r="R981" s="341" t="n"/>
      <c r="S981" s="331">
        <f>+(((K981-I981)/1000)*1000)/10</f>
        <v/>
      </c>
      <c r="T981" s="332" t="n"/>
    </row>
    <row r="982" ht="15.75" customHeight="1" s="412">
      <c r="A982" s="333" t="n">
        <v>4719</v>
      </c>
      <c r="B982" s="334" t="n">
        <v>103</v>
      </c>
      <c r="C982" s="380" t="inlineStr">
        <is>
          <t>T204</t>
        </is>
      </c>
      <c r="D982" s="380" t="n"/>
      <c r="E982" s="380" t="n"/>
      <c r="F982" s="380" t="n"/>
      <c r="G982" s="380" t="n">
        <v>17</v>
      </c>
      <c r="H982" s="381" t="n">
        <v>43619</v>
      </c>
      <c r="I982" s="380" t="n">
        <v>5213</v>
      </c>
      <c r="J982" s="380" t="n">
        <v>7843</v>
      </c>
      <c r="K982" s="380" t="n">
        <v>7211</v>
      </c>
      <c r="L982" s="380" t="n"/>
      <c r="M982" s="382">
        <f>+(((J982-I982)-(K982-I982))/(K982-I982))*100</f>
        <v/>
      </c>
      <c r="N982" s="383" t="n"/>
      <c r="O982" s="384">
        <f>AVERAGE(M982:M983)</f>
        <v/>
      </c>
      <c r="P982" s="384">
        <f>_xlfn.STDEV.S(M982,M983)</f>
        <v/>
      </c>
      <c r="Q982" s="341" t="n"/>
      <c r="R982" s="341" t="n"/>
      <c r="S982" s="331">
        <f>+(((K982-I982)/1000)*1000)/10</f>
        <v/>
      </c>
      <c r="T982" s="332">
        <f>AVERAGE(S982:S983)</f>
        <v/>
      </c>
    </row>
    <row r="983" ht="15.75" customHeight="1" s="412">
      <c r="A983" s="333" t="n">
        <v>4720</v>
      </c>
      <c r="B983" s="334" t="n">
        <v>104</v>
      </c>
      <c r="C983" s="380" t="inlineStr">
        <is>
          <t>T204</t>
        </is>
      </c>
      <c r="D983" s="380" t="n"/>
      <c r="E983" s="380" t="n"/>
      <c r="F983" s="380" t="n"/>
      <c r="G983" s="380" t="n">
        <v>17</v>
      </c>
      <c r="H983" s="381" t="n">
        <v>43619</v>
      </c>
      <c r="I983" s="380" t="n">
        <v>5257</v>
      </c>
      <c r="J983" s="380" t="n">
        <v>7961</v>
      </c>
      <c r="K983" s="380" t="n">
        <v>7324</v>
      </c>
      <c r="L983" s="380" t="n"/>
      <c r="M983" s="382">
        <f>+(((J983-I983)-(K983-I983))/(K983-I983))*100</f>
        <v/>
      </c>
      <c r="N983" s="383" t="n"/>
      <c r="O983" s="385" t="n"/>
      <c r="P983" s="385" t="n"/>
      <c r="Q983" s="341" t="n"/>
      <c r="R983" s="341" t="n"/>
      <c r="S983" s="331">
        <f>+(((K983-I983)/1000)*1000)/10</f>
        <v/>
      </c>
      <c r="T983" s="332" t="n"/>
    </row>
    <row r="984" ht="15.75" customHeight="1" s="412">
      <c r="A984" s="333" t="n">
        <v>5333</v>
      </c>
      <c r="B984" s="334" t="n">
        <v>71</v>
      </c>
      <c r="C984" s="378" t="inlineStr">
        <is>
          <t>T204</t>
        </is>
      </c>
      <c r="D984" s="378" t="n"/>
      <c r="E984" s="378" t="n"/>
      <c r="F984" s="378" t="n"/>
      <c r="G984" s="378" t="n">
        <v>19</v>
      </c>
      <c r="H984" s="379" t="n">
        <v>43637</v>
      </c>
      <c r="I984" s="378" t="n">
        <v>5256</v>
      </c>
      <c r="J984" s="378" t="n">
        <v>8300</v>
      </c>
      <c r="K984" s="378" t="n">
        <v>7586</v>
      </c>
      <c r="L984" s="378" t="n">
        <v>11</v>
      </c>
      <c r="M984" s="386">
        <f>+(((J984-I984)-(K984-I984))/(K984-I984))*100</f>
        <v/>
      </c>
      <c r="N984" s="387" t="n"/>
      <c r="O984" s="388">
        <f>AVERAGE(M984:M985)</f>
        <v/>
      </c>
      <c r="P984" s="388">
        <f>_xlfn.STDEV.S(M984,M985)</f>
        <v/>
      </c>
      <c r="Q984" s="341" t="n"/>
      <c r="R984" s="341" t="n"/>
      <c r="S984" s="331">
        <f>+(((K984-I984)/1000)*1000)/10</f>
        <v/>
      </c>
      <c r="T984" s="332">
        <f>AVERAGE(S984:S985)</f>
        <v/>
      </c>
    </row>
    <row r="985" ht="15.75" customHeight="1" s="412">
      <c r="A985" s="333" t="n">
        <v>5334</v>
      </c>
      <c r="B985" s="334" t="n">
        <v>72</v>
      </c>
      <c r="C985" s="378" t="inlineStr">
        <is>
          <t>T204</t>
        </is>
      </c>
      <c r="D985" s="378" t="n"/>
      <c r="E985" s="378" t="n"/>
      <c r="F985" s="378" t="n"/>
      <c r="G985" s="378" t="n">
        <v>19</v>
      </c>
      <c r="H985" s="379" t="n">
        <v>43637</v>
      </c>
      <c r="I985" s="378" t="n">
        <v>5223</v>
      </c>
      <c r="J985" s="378" t="n">
        <v>8543</v>
      </c>
      <c r="K985" s="378" t="n">
        <v>7780</v>
      </c>
      <c r="L985" s="378" t="n"/>
      <c r="M985" s="386">
        <f>+(((J985-I985)-(K985-I985))/(K985-I985))*100</f>
        <v/>
      </c>
      <c r="N985" s="387" t="n"/>
      <c r="O985" s="331" t="n"/>
      <c r="P985" s="331" t="n"/>
      <c r="Q985" s="341" t="n"/>
      <c r="R985" s="341" t="n"/>
      <c r="S985" s="331">
        <f>+(((K985-I985)/1000)*1000)/10</f>
        <v/>
      </c>
      <c r="T985" s="332" t="n"/>
    </row>
    <row r="986" ht="15.75" customHeight="1" s="412">
      <c r="A986" s="333" t="n">
        <v>5953</v>
      </c>
      <c r="B986" s="334" t="n">
        <v>100</v>
      </c>
      <c r="C986" s="378" t="inlineStr">
        <is>
          <t>T204</t>
        </is>
      </c>
      <c r="D986" s="378" t="n"/>
      <c r="E986" s="378" t="n"/>
      <c r="F986" s="378" t="n"/>
      <c r="G986" s="378" t="n">
        <v>22</v>
      </c>
      <c r="H986" s="379" t="n">
        <v>43685</v>
      </c>
      <c r="I986" s="378" t="n">
        <v>5209</v>
      </c>
      <c r="J986" s="378" t="n">
        <v>7645</v>
      </c>
      <c r="K986" s="378" t="n">
        <v>7301</v>
      </c>
      <c r="L986" s="378" t="n">
        <v>6</v>
      </c>
      <c r="M986" s="374">
        <f>+(((J986-I986)-(K986-I986))/(K986-I986))*100</f>
        <v/>
      </c>
      <c r="N986" s="375" t="n"/>
      <c r="O986" s="376">
        <f>AVERAGE(M986:M987)</f>
        <v/>
      </c>
      <c r="P986" s="376">
        <f>_xlfn.STDEV.S(M986,M987)</f>
        <v/>
      </c>
      <c r="Q986" s="341" t="n"/>
      <c r="R986" s="341" t="n"/>
      <c r="S986" s="331">
        <f>+(((K986-I986)/1000)*1000)/10</f>
        <v/>
      </c>
      <c r="T986" s="332">
        <f>AVERAGE(S986:S987)</f>
        <v/>
      </c>
    </row>
    <row r="987" ht="15.75" customHeight="1" s="412">
      <c r="A987" s="333" t="n">
        <v>5954</v>
      </c>
      <c r="B987" s="334" t="n">
        <v>100</v>
      </c>
      <c r="C987" s="378" t="inlineStr">
        <is>
          <t>T204</t>
        </is>
      </c>
      <c r="D987" s="378" t="n"/>
      <c r="E987" s="378" t="n"/>
      <c r="F987" s="378" t="n"/>
      <c r="G987" s="378" t="n">
        <v>22</v>
      </c>
      <c r="H987" s="379" t="n">
        <v>43685</v>
      </c>
      <c r="I987" s="378" t="n">
        <v>5209</v>
      </c>
      <c r="J987" s="378" t="n">
        <v>7491</v>
      </c>
      <c r="K987" s="378" t="n">
        <v>7152</v>
      </c>
      <c r="L987" s="378" t="n"/>
      <c r="M987" s="374">
        <f>+(((J987-I987)-(K987-I987))/(K987-I987))*100</f>
        <v/>
      </c>
      <c r="N987" s="375" t="n"/>
      <c r="O987" s="377" t="n"/>
      <c r="P987" s="377" t="n"/>
      <c r="Q987" s="341" t="n"/>
      <c r="R987" s="341" t="n"/>
      <c r="S987" s="331">
        <f>+(((K987-I987)/1000)*1000)/10</f>
        <v/>
      </c>
      <c r="T987" s="332" t="n"/>
    </row>
    <row r="988" ht="15.75" customHeight="1" s="412">
      <c r="A988" s="333" t="n">
        <v>3727</v>
      </c>
      <c r="B988" s="334" t="n">
        <v>149</v>
      </c>
      <c r="C988" s="371" t="inlineStr">
        <is>
          <t>T206</t>
        </is>
      </c>
      <c r="D988" s="371" t="n"/>
      <c r="E988" s="371" t="n"/>
      <c r="F988" s="371" t="n"/>
      <c r="G988" s="371" t="n">
        <v>14</v>
      </c>
      <c r="H988" s="372" t="n">
        <v>43591</v>
      </c>
      <c r="I988" s="371" t="n">
        <v>5222</v>
      </c>
      <c r="J988" s="373" t="n">
        <v>7276</v>
      </c>
      <c r="K988" s="371" t="n">
        <v>6820</v>
      </c>
      <c r="L988" s="371" t="n">
        <v>2</v>
      </c>
      <c r="M988" s="374">
        <f>+(((J988-I988)-(K988-I988))/(K988-I988))*100</f>
        <v/>
      </c>
      <c r="N988" s="375" t="inlineStr">
        <is>
          <t>MF</t>
        </is>
      </c>
      <c r="O988" s="376">
        <f>AVERAGE(M988:M989)</f>
        <v/>
      </c>
      <c r="P988" s="376">
        <f>_xlfn.STDEV.S(M988,M989)</f>
        <v/>
      </c>
      <c r="Q988" s="341" t="n">
        <v>2</v>
      </c>
      <c r="R988" s="341" t="n"/>
      <c r="S988" s="331">
        <f>+(((K988-I988)/1000)*1000)/10</f>
        <v/>
      </c>
      <c r="T988" s="332">
        <f>AVERAGE(S988:S989)</f>
        <v/>
      </c>
    </row>
    <row r="989" ht="15.75" customHeight="1" s="412">
      <c r="A989" s="333" t="n">
        <v>3728</v>
      </c>
      <c r="B989" s="334" t="n">
        <v>150</v>
      </c>
      <c r="C989" s="371" t="inlineStr">
        <is>
          <t>T206</t>
        </is>
      </c>
      <c r="D989" s="371" t="n"/>
      <c r="E989" s="371" t="n"/>
      <c r="F989" s="371" t="n"/>
      <c r="G989" s="371" t="n">
        <v>14</v>
      </c>
      <c r="H989" s="372" t="n">
        <v>43591</v>
      </c>
      <c r="I989" s="371" t="n">
        <v>5188</v>
      </c>
      <c r="J989" s="373" t="n">
        <v>6853</v>
      </c>
      <c r="K989" s="371" t="n">
        <v>6479</v>
      </c>
      <c r="L989" s="371" t="n"/>
      <c r="M989" s="374">
        <f>+(((J989-I989)-(K989-I989))/(K989-I989))*100</f>
        <v/>
      </c>
      <c r="N989" s="375" t="n"/>
      <c r="O989" s="377" t="n"/>
      <c r="P989" s="377" t="n"/>
      <c r="Q989" s="341" t="n"/>
      <c r="R989" s="341" t="n"/>
      <c r="S989" s="331">
        <f>+(((K989-I989)/1000)*1000)/10</f>
        <v/>
      </c>
      <c r="T989" s="332" t="n"/>
    </row>
    <row r="990" ht="15.75" customHeight="1" s="412">
      <c r="A990" s="333" t="n">
        <v>4389</v>
      </c>
      <c r="B990" s="334" t="n">
        <v>95</v>
      </c>
      <c r="C990" s="371" t="inlineStr">
        <is>
          <t>T206</t>
        </is>
      </c>
      <c r="D990" s="371" t="n"/>
      <c r="E990" s="371" t="n"/>
      <c r="F990" s="371" t="n"/>
      <c r="G990" s="371" t="n">
        <v>16</v>
      </c>
      <c r="H990" s="372" t="n">
        <v>43607</v>
      </c>
      <c r="I990" s="371" t="n">
        <v>5232</v>
      </c>
      <c r="J990" s="371" t="n">
        <v>8864</v>
      </c>
      <c r="K990" s="371" t="n">
        <v>7975</v>
      </c>
      <c r="L990" s="371" t="n">
        <v>2</v>
      </c>
      <c r="M990" s="374">
        <f>+(((J990-I990)-(K990-I990))/(K990-I990))*100</f>
        <v/>
      </c>
      <c r="N990" s="375" t="n"/>
      <c r="O990" s="376">
        <f>AVERAGE(M990:M991)</f>
        <v/>
      </c>
      <c r="P990" s="376">
        <f>_xlfn.STDEV.S(M990,M991)</f>
        <v/>
      </c>
      <c r="Q990" s="341" t="n"/>
      <c r="R990" s="341" t="n"/>
      <c r="S990" s="331">
        <f>+(((K990-I990)/1000)*1000)/10</f>
        <v/>
      </c>
      <c r="T990" s="332">
        <f>AVERAGE(S990:S991)</f>
        <v/>
      </c>
    </row>
    <row r="991" ht="15.75" customHeight="1" s="412">
      <c r="A991" s="333" t="n">
        <v>4390</v>
      </c>
      <c r="B991" s="334" t="n">
        <v>96</v>
      </c>
      <c r="C991" s="371" t="inlineStr">
        <is>
          <t>T206</t>
        </is>
      </c>
      <c r="D991" s="371" t="n"/>
      <c r="E991" s="371" t="n"/>
      <c r="F991" s="371" t="n"/>
      <c r="G991" s="371" t="n">
        <v>16</v>
      </c>
      <c r="H991" s="372" t="n">
        <v>43607</v>
      </c>
      <c r="I991" s="371" t="n">
        <v>5242</v>
      </c>
      <c r="J991" s="371" t="n">
        <v>9194</v>
      </c>
      <c r="K991" s="371" t="n">
        <v>8170</v>
      </c>
      <c r="L991" s="371" t="n"/>
      <c r="M991" s="374">
        <f>+(((J991-I991)-(K991-I991))/(K991-I991))*100</f>
        <v/>
      </c>
      <c r="N991" s="375" t="n"/>
      <c r="O991" s="377" t="n"/>
      <c r="P991" s="377" t="n"/>
      <c r="Q991" s="341" t="n"/>
      <c r="R991" s="341" t="n"/>
      <c r="S991" s="331">
        <f>+(((K991-I991)/1000)*1000)/10</f>
        <v/>
      </c>
      <c r="T991" s="332" t="n"/>
    </row>
    <row r="992" ht="15.75" customHeight="1" s="412">
      <c r="A992" s="333" t="n">
        <v>5035</v>
      </c>
      <c r="B992" s="334" t="n">
        <v>95</v>
      </c>
      <c r="C992" s="371" t="inlineStr">
        <is>
          <t>T206</t>
        </is>
      </c>
      <c r="D992" s="371" t="n"/>
      <c r="E992" s="371" t="n"/>
      <c r="F992" s="371" t="n"/>
      <c r="G992" s="371" t="n">
        <v>18</v>
      </c>
      <c r="H992" s="372" t="n">
        <v>43626</v>
      </c>
      <c r="I992" s="371" t="n">
        <v>5232</v>
      </c>
      <c r="J992" s="371" t="n">
        <v>8427</v>
      </c>
      <c r="K992" s="371" t="n">
        <v>7786</v>
      </c>
      <c r="L992" s="371" t="n">
        <v>10</v>
      </c>
      <c r="M992" s="374">
        <f>+(((J992-I992)-(K992-I992))/(K992-I992))*100</f>
        <v/>
      </c>
      <c r="N992" s="375" t="n"/>
      <c r="O992" s="376">
        <f>AVERAGE(M992:M993)</f>
        <v/>
      </c>
      <c r="P992" s="376">
        <f>_xlfn.STDEV.S(M992,M993)</f>
        <v/>
      </c>
      <c r="Q992" s="341" t="n"/>
      <c r="R992" s="341" t="n"/>
      <c r="S992" s="331">
        <f>+(((K992-I992)/1000)*1000)/10</f>
        <v/>
      </c>
      <c r="T992" s="332">
        <f>AVERAGE(S992:S993)</f>
        <v/>
      </c>
    </row>
    <row r="993" ht="15.75" customHeight="1" s="412">
      <c r="A993" s="333" t="n">
        <v>5036</v>
      </c>
      <c r="B993" s="334" t="n">
        <v>96</v>
      </c>
      <c r="C993" s="371" t="inlineStr">
        <is>
          <t>T206</t>
        </is>
      </c>
      <c r="D993" s="371" t="n"/>
      <c r="E993" s="371" t="n"/>
      <c r="F993" s="371" t="n"/>
      <c r="G993" s="371" t="n">
        <v>18</v>
      </c>
      <c r="H993" s="372" t="n">
        <v>43626</v>
      </c>
      <c r="I993" s="371" t="n">
        <v>5242</v>
      </c>
      <c r="J993" s="371" t="n">
        <v>8445</v>
      </c>
      <c r="K993" s="371" t="n">
        <v>7816</v>
      </c>
      <c r="L993" s="371" t="n"/>
      <c r="M993" s="374">
        <f>+(((J993-I993)-(K993-I993))/(K993-I993))*100</f>
        <v/>
      </c>
      <c r="N993" s="375" t="n"/>
      <c r="O993" s="377" t="n"/>
      <c r="P993" s="377" t="n"/>
      <c r="Q993" s="341" t="n"/>
      <c r="R993" s="341" t="n"/>
      <c r="S993" s="331">
        <f>+(((K993-I993)/1000)*1000)/10</f>
        <v/>
      </c>
      <c r="T993" s="332" t="n"/>
    </row>
    <row r="994" ht="15.75" customHeight="1" s="412">
      <c r="A994" s="333" t="n">
        <v>5605</v>
      </c>
      <c r="B994" s="334" t="n">
        <v>49</v>
      </c>
      <c r="C994" s="378" t="inlineStr">
        <is>
          <t>T206</t>
        </is>
      </c>
      <c r="D994" s="378" t="n"/>
      <c r="E994" s="378" t="n"/>
      <c r="F994" s="378" t="n"/>
      <c r="G994" s="378" t="n">
        <v>21</v>
      </c>
      <c r="H994" s="379" t="n">
        <v>43657</v>
      </c>
      <c r="I994" s="378" t="n">
        <v>5203</v>
      </c>
      <c r="J994" s="378" t="n">
        <v>8475</v>
      </c>
      <c r="K994" s="378" t="n">
        <v>7916</v>
      </c>
      <c r="L994" s="378" t="n">
        <v>10</v>
      </c>
      <c r="M994" s="374">
        <f>+(((J994-I994)-(K994-I994))/(K994-I994))*100</f>
        <v/>
      </c>
      <c r="N994" s="375" t="n"/>
      <c r="O994" s="376">
        <f>AVERAGE(M994:M995)</f>
        <v/>
      </c>
      <c r="P994" s="376">
        <f>_xlfn.STDEV.S(M994,M995)</f>
        <v/>
      </c>
      <c r="Q994" s="341" t="n"/>
      <c r="R994" s="341" t="n"/>
      <c r="S994" s="331">
        <f>+(((K994-I994)/1000)*1000)/10</f>
        <v/>
      </c>
      <c r="T994" s="332">
        <f>AVERAGE(S994:S995)</f>
        <v/>
      </c>
    </row>
    <row r="995" ht="15.75" customHeight="1" s="412">
      <c r="A995" s="333" t="n">
        <v>5606</v>
      </c>
      <c r="B995" s="334" t="n">
        <v>50</v>
      </c>
      <c r="C995" s="378" t="inlineStr">
        <is>
          <t>T206</t>
        </is>
      </c>
      <c r="D995" s="378" t="n"/>
      <c r="E995" s="378" t="n"/>
      <c r="F995" s="378" t="n"/>
      <c r="G995" s="378" t="n">
        <v>21</v>
      </c>
      <c r="H995" s="379" t="n">
        <v>43657</v>
      </c>
      <c r="I995" s="378" t="n">
        <v>5251</v>
      </c>
      <c r="J995" s="378" t="n">
        <v>8553</v>
      </c>
      <c r="K995" s="378" t="n">
        <v>7987</v>
      </c>
      <c r="L995" s="378" t="n"/>
      <c r="M995" s="374">
        <f>+(((J995-I995)-(K995-I995))/(K995-I995))*100</f>
        <v/>
      </c>
      <c r="N995" s="375" t="n"/>
      <c r="O995" s="377" t="n"/>
      <c r="P995" s="377" t="n"/>
      <c r="Q995" s="341" t="n"/>
      <c r="R995" s="341" t="n"/>
      <c r="S995" s="331">
        <f>+(((K995-I995)/1000)*1000)/10</f>
        <v/>
      </c>
      <c r="T995" s="332" t="n"/>
    </row>
    <row r="996" ht="15.75" customHeight="1" s="412">
      <c r="A996" s="333" t="n">
        <v>2953</v>
      </c>
      <c r="B996" s="334" t="n">
        <v>37</v>
      </c>
      <c r="C996" s="371" t="inlineStr">
        <is>
          <t>T207</t>
        </is>
      </c>
      <c r="D996" s="371" t="n"/>
      <c r="E996" s="371" t="n"/>
      <c r="F996" s="371" t="n"/>
      <c r="G996" s="371" t="n">
        <v>11</v>
      </c>
      <c r="H996" s="372" t="n">
        <v>43571</v>
      </c>
      <c r="I996" s="373" t="n">
        <v>5225</v>
      </c>
      <c r="J996" s="371" t="n">
        <v>7988</v>
      </c>
      <c r="K996" s="371" t="n">
        <v>7008</v>
      </c>
      <c r="L996" s="371" t="n">
        <v>2</v>
      </c>
      <c r="M996" s="374">
        <f>+(((J996-I996)-(K996-I996))/(K996-I996))*100</f>
        <v/>
      </c>
      <c r="N996" s="375" t="inlineStr">
        <is>
          <t>1/2</t>
        </is>
      </c>
      <c r="O996" s="376">
        <f>AVERAGE(M996:M997)</f>
        <v/>
      </c>
      <c r="P996" s="376">
        <f>_xlfn.STDEV.S(M996,M997)</f>
        <v/>
      </c>
      <c r="Q996" s="341" t="n">
        <v>2</v>
      </c>
      <c r="R996" s="341" t="n"/>
      <c r="S996" s="331">
        <f>+(((K996-I996)/1000)*1000)/10</f>
        <v/>
      </c>
      <c r="T996" s="332">
        <f>AVERAGE(S996:S997)</f>
        <v/>
      </c>
    </row>
    <row r="997" ht="15.75" customHeight="1" s="412">
      <c r="A997" s="333" t="n">
        <v>2954</v>
      </c>
      <c r="B997" s="334" t="n">
        <v>38</v>
      </c>
      <c r="C997" s="371" t="inlineStr">
        <is>
          <t>T207</t>
        </is>
      </c>
      <c r="D997" s="371" t="n"/>
      <c r="E997" s="371" t="n"/>
      <c r="F997" s="371" t="n"/>
      <c r="G997" s="371" t="n">
        <v>11</v>
      </c>
      <c r="H997" s="372" t="n">
        <v>43571</v>
      </c>
      <c r="I997" s="373" t="n">
        <v>5241</v>
      </c>
      <c r="J997" s="371" t="n">
        <v>7964</v>
      </c>
      <c r="K997" s="371" t="n">
        <v>6968</v>
      </c>
      <c r="L997" s="371" t="n"/>
      <c r="M997" s="374">
        <f>+(((J997-I997)-(K997-I997))/(K997-I997))*100</f>
        <v/>
      </c>
      <c r="N997" s="375" t="n"/>
      <c r="O997" s="377" t="n"/>
      <c r="P997" s="377" t="n"/>
      <c r="Q997" s="341" t="n"/>
      <c r="R997" s="341" t="n"/>
      <c r="S997" s="331">
        <f>+(((K997-I997)/1000)*1000)/10</f>
        <v/>
      </c>
      <c r="T997" s="332" t="n"/>
    </row>
    <row r="998" ht="15.75" customHeight="1" s="412">
      <c r="A998" s="333" t="n">
        <v>3729</v>
      </c>
      <c r="B998" s="334" t="n">
        <v>151</v>
      </c>
      <c r="C998" s="371" t="inlineStr">
        <is>
          <t>T207</t>
        </is>
      </c>
      <c r="D998" s="371" t="n"/>
      <c r="E998" s="371" t="n"/>
      <c r="F998" s="371" t="n"/>
      <c r="G998" s="371" t="n">
        <v>14</v>
      </c>
      <c r="H998" s="372" t="n">
        <v>43591</v>
      </c>
      <c r="I998" s="371" t="n">
        <v>5221</v>
      </c>
      <c r="J998" s="373" t="n">
        <v>7256</v>
      </c>
      <c r="K998" s="371" t="n">
        <v>6890</v>
      </c>
      <c r="L998" s="371" t="n"/>
      <c r="M998" s="374">
        <f>+(((J998-I998)-(K998-I998))/(K998-I998))*100</f>
        <v/>
      </c>
      <c r="N998" s="375" t="inlineStr">
        <is>
          <t>MF</t>
        </is>
      </c>
      <c r="O998" s="376">
        <f>AVERAGE(M998:M999)</f>
        <v/>
      </c>
      <c r="P998" s="376">
        <f>_xlfn.STDEV.S(M998,M999)</f>
        <v/>
      </c>
      <c r="Q998" s="341" t="n"/>
      <c r="R998" s="341" t="n"/>
      <c r="S998" s="331">
        <f>+(((K998-I998)/1000)*1000)/10</f>
        <v/>
      </c>
      <c r="T998" s="332">
        <f>AVERAGE(S998:S999)</f>
        <v/>
      </c>
    </row>
    <row r="999" ht="15.75" customHeight="1" s="412">
      <c r="A999" s="333" t="n">
        <v>3730</v>
      </c>
      <c r="B999" s="334" t="n">
        <v>152</v>
      </c>
      <c r="C999" s="371" t="inlineStr">
        <is>
          <t>T207</t>
        </is>
      </c>
      <c r="D999" s="371" t="n"/>
      <c r="E999" s="371" t="n"/>
      <c r="F999" s="371" t="n"/>
      <c r="G999" s="371" t="n">
        <v>14</v>
      </c>
      <c r="H999" s="372" t="n">
        <v>43591</v>
      </c>
      <c r="I999" s="371" t="n">
        <v>5292</v>
      </c>
      <c r="J999" s="373" t="n">
        <v>7242</v>
      </c>
      <c r="K999" s="371" t="n">
        <v>6883</v>
      </c>
      <c r="L999" s="371" t="n"/>
      <c r="M999" s="374">
        <f>+(((J999-I999)-(K999-I999))/(K999-I999))*100</f>
        <v/>
      </c>
      <c r="N999" s="375" t="n"/>
      <c r="O999" s="377" t="n"/>
      <c r="P999" s="377" t="n"/>
      <c r="Q999" s="341" t="n"/>
      <c r="R999" s="341" t="n"/>
      <c r="S999" s="331">
        <f>+(((K999-I999)/1000)*1000)/10</f>
        <v/>
      </c>
      <c r="T999" s="332" t="n"/>
    </row>
    <row r="1000" ht="15.75" customHeight="1" s="412">
      <c r="A1000" s="333" t="n">
        <v>4391</v>
      </c>
      <c r="B1000" s="334" t="n">
        <v>97</v>
      </c>
      <c r="C1000" s="371" t="inlineStr">
        <is>
          <t>T207</t>
        </is>
      </c>
      <c r="D1000" s="371" t="n"/>
      <c r="E1000" s="371" t="n"/>
      <c r="F1000" s="371" t="n"/>
      <c r="G1000" s="371" t="n">
        <v>16</v>
      </c>
      <c r="H1000" s="372" t="n">
        <v>43607</v>
      </c>
      <c r="I1000" s="371" t="n">
        <v>5287</v>
      </c>
      <c r="J1000" s="371" t="n">
        <v>6871</v>
      </c>
      <c r="K1000" s="371" t="n">
        <v>6603</v>
      </c>
      <c r="L1000" s="371" t="n">
        <v>2</v>
      </c>
      <c r="M1000" s="374">
        <f>+(((J1000-I1000)-(K1000-I1000))/(K1000-I1000))*100</f>
        <v/>
      </c>
      <c r="N1000" s="375" t="n"/>
      <c r="O1000" s="376">
        <f>AVERAGE(M1000:M1001)</f>
        <v/>
      </c>
      <c r="P1000" s="376">
        <f>_xlfn.STDEV.S(M1000,M1001)</f>
        <v/>
      </c>
      <c r="Q1000" s="341" t="n"/>
      <c r="R1000" s="341" t="n"/>
      <c r="S1000" s="331">
        <f>+(((K1000-I1000)/1000)*1000)/10</f>
        <v/>
      </c>
      <c r="T1000" s="332">
        <f>AVERAGE(S1000:S1001)</f>
        <v/>
      </c>
    </row>
    <row r="1001" ht="15.75" customHeight="1" s="412">
      <c r="A1001" s="333" t="n">
        <v>4392</v>
      </c>
      <c r="B1001" s="334" t="n">
        <v>98</v>
      </c>
      <c r="C1001" s="371" t="inlineStr">
        <is>
          <t>T207</t>
        </is>
      </c>
      <c r="D1001" s="371" t="n"/>
      <c r="E1001" s="371" t="n"/>
      <c r="F1001" s="371" t="n"/>
      <c r="G1001" s="371" t="n">
        <v>16</v>
      </c>
      <c r="H1001" s="372" t="n">
        <v>43607</v>
      </c>
      <c r="I1001" s="371" t="n">
        <v>5252</v>
      </c>
      <c r="J1001" s="371" t="n">
        <v>6989</v>
      </c>
      <c r="K1001" s="371" t="n">
        <v>6700</v>
      </c>
      <c r="L1001" s="371" t="n"/>
      <c r="M1001" s="374">
        <f>+(((J1001-I1001)-(K1001-I1001))/(K1001-I1001))*100</f>
        <v/>
      </c>
      <c r="N1001" s="375" t="n"/>
      <c r="O1001" s="377" t="n"/>
      <c r="P1001" s="377" t="n"/>
      <c r="Q1001" s="341" t="n"/>
      <c r="R1001" s="341" t="n"/>
      <c r="S1001" s="331">
        <f>+(((K1001-I1001)/1000)*1000)/10</f>
        <v/>
      </c>
      <c r="T1001" s="332" t="n"/>
    </row>
    <row r="1002" ht="15.75" customHeight="1" s="412">
      <c r="A1002" s="333" t="n">
        <v>5037</v>
      </c>
      <c r="B1002" s="334" t="n">
        <v>97</v>
      </c>
      <c r="C1002" s="371" t="inlineStr">
        <is>
          <t>T207</t>
        </is>
      </c>
      <c r="D1002" s="371" t="n"/>
      <c r="E1002" s="371" t="n"/>
      <c r="F1002" s="371" t="n"/>
      <c r="G1002" s="371" t="n">
        <v>18</v>
      </c>
      <c r="H1002" s="372" t="n">
        <v>43626</v>
      </c>
      <c r="I1002" s="371" t="n">
        <v>5287</v>
      </c>
      <c r="J1002" s="371" t="n">
        <v>6902</v>
      </c>
      <c r="K1002" s="371" t="n">
        <v>6628</v>
      </c>
      <c r="L1002" s="371" t="n">
        <v>6</v>
      </c>
      <c r="M1002" s="374">
        <f>+(((J1002-I1002)-(K1002-I1002))/(K1002-I1002))*100</f>
        <v/>
      </c>
      <c r="N1002" s="375" t="n"/>
      <c r="O1002" s="376">
        <f>AVERAGE(M1002:M1003)</f>
        <v/>
      </c>
      <c r="P1002" s="376">
        <f>_xlfn.STDEV.S(M1002,M1003)</f>
        <v/>
      </c>
      <c r="Q1002" s="341" t="n"/>
      <c r="R1002" s="341" t="n"/>
      <c r="S1002" s="331">
        <f>+(((K1002-I1002)/1000)*1000)/10</f>
        <v/>
      </c>
      <c r="T1002" s="332">
        <f>AVERAGE(S1002:S1003)</f>
        <v/>
      </c>
    </row>
    <row r="1003" ht="15.75" customHeight="1" s="412">
      <c r="A1003" s="333" t="n">
        <v>5038</v>
      </c>
      <c r="B1003" s="334" t="n">
        <v>98</v>
      </c>
      <c r="C1003" s="371" t="inlineStr">
        <is>
          <t>T207</t>
        </is>
      </c>
      <c r="D1003" s="371" t="n"/>
      <c r="E1003" s="371" t="n"/>
      <c r="F1003" s="371" t="n"/>
      <c r="G1003" s="371" t="n">
        <v>18</v>
      </c>
      <c r="H1003" s="372" t="n">
        <v>43626</v>
      </c>
      <c r="I1003" s="371" t="n">
        <v>5252</v>
      </c>
      <c r="J1003" s="371" t="n">
        <v>6896</v>
      </c>
      <c r="K1003" s="371" t="n">
        <v>6622</v>
      </c>
      <c r="L1003" s="371" t="n"/>
      <c r="M1003" s="374">
        <f>+(((J1003-I1003)-(K1003-I1003))/(K1003-I1003))*100</f>
        <v/>
      </c>
      <c r="N1003" s="375" t="n"/>
      <c r="O1003" s="377" t="n"/>
      <c r="P1003" s="377" t="n"/>
      <c r="Q1003" s="341" t="n"/>
      <c r="R1003" s="341" t="n"/>
      <c r="S1003" s="331">
        <f>+(((K1003-I1003)/1000)*1000)/10</f>
        <v/>
      </c>
      <c r="T1003" s="332" t="n"/>
    </row>
    <row r="1004" ht="15.75" customHeight="1" s="412">
      <c r="A1004" s="333" t="n">
        <v>5607</v>
      </c>
      <c r="B1004" s="334" t="n">
        <v>51</v>
      </c>
      <c r="C1004" s="378" t="inlineStr">
        <is>
          <t>T207</t>
        </is>
      </c>
      <c r="D1004" s="378" t="n"/>
      <c r="E1004" s="378" t="n"/>
      <c r="F1004" s="378" t="n"/>
      <c r="G1004" s="378" t="n">
        <v>21</v>
      </c>
      <c r="H1004" s="379" t="n">
        <v>43657</v>
      </c>
      <c r="I1004" s="378" t="n">
        <v>5234</v>
      </c>
      <c r="J1004" s="378" t="n">
        <v>7311</v>
      </c>
      <c r="K1004" s="378" t="n">
        <v>6941</v>
      </c>
      <c r="L1004" s="378" t="n">
        <v>6</v>
      </c>
      <c r="M1004" s="374">
        <f>+(((J1004-I1004)-(K1004-I1004))/(K1004-I1004))*100</f>
        <v/>
      </c>
      <c r="N1004" s="375" t="n"/>
      <c r="O1004" s="376">
        <f>AVERAGE(M1004:M1005)</f>
        <v/>
      </c>
      <c r="P1004" s="376">
        <f>_xlfn.STDEV.S(M1004,M1005)</f>
        <v/>
      </c>
      <c r="Q1004" s="341" t="n"/>
      <c r="R1004" s="341" t="n"/>
      <c r="S1004" s="331">
        <f>+(((K1004-I1004)/1000)*1000)/10</f>
        <v/>
      </c>
      <c r="T1004" s="332">
        <f>AVERAGE(S1004:S1005)</f>
        <v/>
      </c>
    </row>
    <row r="1005" ht="15.75" customHeight="1" s="412">
      <c r="A1005" s="333" t="n">
        <v>5608</v>
      </c>
      <c r="B1005" s="334" t="n">
        <v>52</v>
      </c>
      <c r="C1005" s="378" t="inlineStr">
        <is>
          <t>T207</t>
        </is>
      </c>
      <c r="D1005" s="378" t="n"/>
      <c r="E1005" s="378" t="n"/>
      <c r="F1005" s="378" t="n"/>
      <c r="G1005" s="378" t="n">
        <v>21</v>
      </c>
      <c r="H1005" s="379" t="n">
        <v>43657</v>
      </c>
      <c r="I1005" s="378" t="n">
        <v>5234</v>
      </c>
      <c r="J1005" s="378" t="n">
        <v>7178</v>
      </c>
      <c r="K1005" s="378" t="n">
        <v>6833</v>
      </c>
      <c r="L1005" s="378" t="n"/>
      <c r="M1005" s="374">
        <f>+(((J1005-I1005)-(K1005-I1005))/(K1005-I1005))*100</f>
        <v/>
      </c>
      <c r="N1005" s="375" t="n"/>
      <c r="O1005" s="377" t="n"/>
      <c r="P1005" s="377" t="n"/>
      <c r="Q1005" s="341" t="n"/>
      <c r="R1005" s="341" t="n"/>
      <c r="S1005" s="331">
        <f>+(((K1005-I1005)/1000)*1000)/10</f>
        <v/>
      </c>
      <c r="T1005" s="332" t="n"/>
    </row>
    <row r="1006" ht="15.75" customHeight="1" s="412">
      <c r="A1006" s="333" t="n">
        <v>5955</v>
      </c>
      <c r="B1006" s="334" t="n">
        <v>101</v>
      </c>
      <c r="C1006" s="378" t="inlineStr">
        <is>
          <t>T207</t>
        </is>
      </c>
      <c r="D1006" s="378" t="n"/>
      <c r="E1006" s="378" t="n"/>
      <c r="F1006" s="378" t="n"/>
      <c r="G1006" s="378" t="n">
        <v>22</v>
      </c>
      <c r="H1006" s="379" t="n">
        <v>43685</v>
      </c>
      <c r="I1006" s="378" t="n">
        <v>5208</v>
      </c>
      <c r="J1006" s="378" t="n">
        <v>6807</v>
      </c>
      <c r="K1006" s="378" t="n">
        <v>6587</v>
      </c>
      <c r="L1006" s="378" t="n">
        <v>6</v>
      </c>
      <c r="M1006" s="374">
        <f>+(((J1006-I1006)-(K1006-I1006))/(K1006-I1006))*100</f>
        <v/>
      </c>
      <c r="N1006" s="375" t="n"/>
      <c r="O1006" s="376">
        <f>AVERAGE(M1006:M1007)</f>
        <v/>
      </c>
      <c r="P1006" s="376">
        <f>_xlfn.STDEV.S(M1006,M1007)</f>
        <v/>
      </c>
      <c r="Q1006" s="341" t="n"/>
      <c r="R1006" s="341" t="n"/>
      <c r="S1006" s="331">
        <f>+(((K1006-I1006)/1000)*1000)/10</f>
        <v/>
      </c>
      <c r="T1006" s="332">
        <f>AVERAGE(S1006:S1007)</f>
        <v/>
      </c>
    </row>
    <row r="1007" ht="15.75" customHeight="1" s="412">
      <c r="A1007" s="333" t="n">
        <v>5956</v>
      </c>
      <c r="B1007" s="334" t="n">
        <v>101</v>
      </c>
      <c r="C1007" s="378" t="inlineStr">
        <is>
          <t>T207</t>
        </is>
      </c>
      <c r="D1007" s="378" t="n"/>
      <c r="E1007" s="378" t="n"/>
      <c r="F1007" s="378" t="n"/>
      <c r="G1007" s="378" t="n">
        <v>22</v>
      </c>
      <c r="H1007" s="379" t="n">
        <v>43685</v>
      </c>
      <c r="I1007" s="378" t="n">
        <v>5208</v>
      </c>
      <c r="J1007" s="378" t="n">
        <v>6856</v>
      </c>
      <c r="K1007" s="378" t="n">
        <v>6612</v>
      </c>
      <c r="L1007" s="378" t="n"/>
      <c r="M1007" s="374">
        <f>+(((J1007-I1007)-(K1007-I1007))/(K1007-I1007))*100</f>
        <v/>
      </c>
      <c r="N1007" s="375" t="n"/>
      <c r="O1007" s="377" t="n"/>
      <c r="P1007" s="377" t="n"/>
      <c r="Q1007" s="341" t="n"/>
      <c r="R1007" s="341" t="n"/>
      <c r="S1007" s="331">
        <f>+(((K1007-I1007)/1000)*1000)/10</f>
        <v/>
      </c>
      <c r="T1007" s="332" t="n"/>
    </row>
    <row r="1008" ht="15.75" customHeight="1" s="412">
      <c r="A1008" s="333" t="n">
        <v>3731</v>
      </c>
      <c r="B1008" s="334" t="n">
        <v>153</v>
      </c>
      <c r="C1008" s="352" t="inlineStr">
        <is>
          <t>T208</t>
        </is>
      </c>
      <c r="D1008" s="352" t="n"/>
      <c r="E1008" s="352" t="n"/>
      <c r="F1008" s="352" t="n"/>
      <c r="G1008" s="352" t="n">
        <v>14</v>
      </c>
      <c r="H1008" s="353" t="n">
        <v>43591</v>
      </c>
      <c r="I1008" s="352" t="n">
        <v>5238</v>
      </c>
      <c r="J1008" s="354" t="n">
        <v>9746</v>
      </c>
      <c r="K1008" s="352" t="n">
        <v>7914</v>
      </c>
      <c r="L1008" s="352" t="n">
        <v>2</v>
      </c>
      <c r="M1008" s="355">
        <f>+(((J1008-I1008)-(K1008-I1008))/(K1008-I1008))*100</f>
        <v/>
      </c>
      <c r="N1008" s="362" t="inlineStr">
        <is>
          <t>1/2</t>
        </is>
      </c>
      <c r="O1008" s="357">
        <f>AVERAGE(M1008:M1009)</f>
        <v/>
      </c>
      <c r="P1008" s="357">
        <f>_xlfn.STDEV.S(M1008,M1009)</f>
        <v/>
      </c>
      <c r="Q1008" s="341" t="n">
        <v>3</v>
      </c>
      <c r="R1008" s="341" t="n"/>
      <c r="S1008" s="331">
        <f>+(((K1008-I1008)/1000)*1000)/10</f>
        <v/>
      </c>
      <c r="T1008" s="332">
        <f>AVERAGE(S1008:S1009)</f>
        <v/>
      </c>
    </row>
    <row r="1009" ht="15.75" customHeight="1" s="412">
      <c r="A1009" s="333" t="n">
        <v>3732</v>
      </c>
      <c r="B1009" s="334" t="n">
        <v>154</v>
      </c>
      <c r="C1009" s="352" t="inlineStr">
        <is>
          <t>T208</t>
        </is>
      </c>
      <c r="D1009" s="352" t="n"/>
      <c r="E1009" s="352" t="n"/>
      <c r="F1009" s="352" t="n"/>
      <c r="G1009" s="352" t="n">
        <v>14</v>
      </c>
      <c r="H1009" s="353" t="n">
        <v>43591</v>
      </c>
      <c r="I1009" s="352" t="n">
        <v>5194</v>
      </c>
      <c r="J1009" s="354" t="n">
        <v>9599</v>
      </c>
      <c r="K1009" s="352" t="n">
        <v>7793</v>
      </c>
      <c r="L1009" s="352" t="n"/>
      <c r="M1009" s="355">
        <f>+(((J1009-I1009)-(K1009-I1009))/(K1009-I1009))*100</f>
        <v/>
      </c>
      <c r="N1009" s="362" t="n"/>
      <c r="O1009" s="358" t="n"/>
      <c r="P1009" s="358" t="n"/>
      <c r="Q1009" s="341" t="n"/>
      <c r="R1009" s="341" t="n"/>
      <c r="S1009" s="331">
        <f>+(((K1009-I1009)/1000)*1000)/10</f>
        <v/>
      </c>
      <c r="T1009" s="332" t="n"/>
    </row>
    <row r="1010" ht="15.75" customHeight="1" s="412">
      <c r="A1010" s="333" t="n">
        <v>4393</v>
      </c>
      <c r="B1010" s="334" t="n">
        <v>99</v>
      </c>
      <c r="C1010" s="352" t="inlineStr">
        <is>
          <t>T208</t>
        </is>
      </c>
      <c r="D1010" s="352" t="n"/>
      <c r="E1010" s="352" t="n"/>
      <c r="F1010" s="352" t="n"/>
      <c r="G1010" s="352" t="n">
        <v>16</v>
      </c>
      <c r="H1010" s="353" t="n">
        <v>43607</v>
      </c>
      <c r="I1010" s="352" t="n">
        <v>5182</v>
      </c>
      <c r="J1010" s="352" t="n">
        <v>8480</v>
      </c>
      <c r="K1010" s="352" t="n">
        <v>7500</v>
      </c>
      <c r="L1010" s="352" t="n">
        <v>2</v>
      </c>
      <c r="M1010" s="355">
        <f>+(((J1010-I1010)-(K1010-I1010))/(K1010-I1010))*100</f>
        <v/>
      </c>
      <c r="N1010" s="362" t="inlineStr">
        <is>
          <t>MF</t>
        </is>
      </c>
      <c r="O1010" s="357">
        <f>AVERAGE(M1010:M1011)</f>
        <v/>
      </c>
      <c r="P1010" s="357">
        <f>_xlfn.STDEV.S(M1010,M1011)</f>
        <v/>
      </c>
      <c r="Q1010" s="341" t="n"/>
      <c r="R1010" s="341" t="n"/>
      <c r="S1010" s="331">
        <f>+(((K1010-I1010)/1000)*1000)/10</f>
        <v/>
      </c>
      <c r="T1010" s="332">
        <f>AVERAGE(S1010:S1011)</f>
        <v/>
      </c>
    </row>
    <row r="1011" ht="15.75" customHeight="1" s="412">
      <c r="A1011" s="333" t="n">
        <v>4394</v>
      </c>
      <c r="B1011" s="334" t="n">
        <v>100</v>
      </c>
      <c r="C1011" s="352" t="inlineStr">
        <is>
          <t>T208</t>
        </is>
      </c>
      <c r="D1011" s="352" t="n"/>
      <c r="E1011" s="352" t="n"/>
      <c r="F1011" s="352" t="n"/>
      <c r="G1011" s="352" t="n">
        <v>16</v>
      </c>
      <c r="H1011" s="353" t="n">
        <v>43607</v>
      </c>
      <c r="I1011" s="352" t="n">
        <v>5209</v>
      </c>
      <c r="J1011" s="352" t="n">
        <v>8517</v>
      </c>
      <c r="K1011" s="352" t="n">
        <v>7539</v>
      </c>
      <c r="L1011" s="352" t="n"/>
      <c r="M1011" s="355">
        <f>+(((J1011-I1011)-(K1011-I1011))/(K1011-I1011))*100</f>
        <v/>
      </c>
      <c r="N1011" s="362" t="n"/>
      <c r="O1011" s="358" t="n"/>
      <c r="P1011" s="358" t="n"/>
      <c r="Q1011" s="341" t="n"/>
      <c r="R1011" s="341" t="n"/>
      <c r="S1011" s="331">
        <f>+(((K1011-I1011)/1000)*1000)/10</f>
        <v/>
      </c>
      <c r="T1011" s="332" t="n"/>
    </row>
    <row r="1012" ht="15.75" customHeight="1" s="412">
      <c r="A1012" s="333" t="n">
        <v>5039</v>
      </c>
      <c r="B1012" s="334" t="n">
        <v>99</v>
      </c>
      <c r="C1012" s="352" t="inlineStr">
        <is>
          <t>T208</t>
        </is>
      </c>
      <c r="D1012" s="352" t="n"/>
      <c r="E1012" s="352" t="n"/>
      <c r="F1012" s="352" t="n"/>
      <c r="G1012" s="352" t="n">
        <v>18</v>
      </c>
      <c r="H1012" s="353" t="n">
        <v>43626</v>
      </c>
      <c r="I1012" s="352" t="n">
        <v>5182</v>
      </c>
      <c r="J1012" s="352" t="n">
        <v>8915</v>
      </c>
      <c r="K1012" s="352" t="n">
        <v>8007</v>
      </c>
      <c r="L1012" s="352" t="n">
        <v>10</v>
      </c>
      <c r="M1012" s="355">
        <f>+(((J1012-I1012)-(K1012-I1012))/(K1012-I1012))*100</f>
        <v/>
      </c>
      <c r="N1012" s="362" t="n"/>
      <c r="O1012" s="357">
        <f>AVERAGE(M1012:M1013)</f>
        <v/>
      </c>
      <c r="P1012" s="357">
        <f>_xlfn.STDEV.S(M1012,M1013)</f>
        <v/>
      </c>
      <c r="Q1012" s="341" t="n"/>
      <c r="R1012" s="341" t="n"/>
      <c r="S1012" s="331">
        <f>+(((K1012-I1012)/1000)*1000)/10</f>
        <v/>
      </c>
      <c r="T1012" s="332">
        <f>AVERAGE(S1012:S1013)</f>
        <v/>
      </c>
    </row>
    <row r="1013" ht="15.75" customHeight="1" s="412">
      <c r="A1013" s="333" t="n">
        <v>5040</v>
      </c>
      <c r="B1013" s="334" t="n">
        <v>100</v>
      </c>
      <c r="C1013" s="352" t="inlineStr">
        <is>
          <t>T208</t>
        </is>
      </c>
      <c r="D1013" s="352" t="n"/>
      <c r="E1013" s="352" t="n"/>
      <c r="F1013" s="352" t="n"/>
      <c r="G1013" s="352" t="n">
        <v>18</v>
      </c>
      <c r="H1013" s="353" t="n">
        <v>43626</v>
      </c>
      <c r="I1013" s="352" t="n">
        <v>5209</v>
      </c>
      <c r="J1013" s="352" t="n">
        <v>8365</v>
      </c>
      <c r="K1013" s="352" t="n">
        <v>7604</v>
      </c>
      <c r="L1013" s="352" t="n"/>
      <c r="M1013" s="355">
        <f>+(((J1013-I1013)-(K1013-I1013))/(K1013-I1013))*100</f>
        <v/>
      </c>
      <c r="N1013" s="362" t="n"/>
      <c r="O1013" s="358" t="n"/>
      <c r="P1013" s="358" t="n"/>
      <c r="Q1013" s="341" t="n"/>
      <c r="R1013" s="341" t="n"/>
      <c r="S1013" s="331">
        <f>+(((K1013-I1013)/1000)*1000)/10</f>
        <v/>
      </c>
      <c r="T1013" s="332" t="n"/>
    </row>
    <row r="1014" ht="15.75" customHeight="1" s="412">
      <c r="A1014" s="333" t="n">
        <v>5957</v>
      </c>
      <c r="B1014" s="334" t="n">
        <v>102</v>
      </c>
      <c r="C1014" s="378" t="inlineStr">
        <is>
          <t>T208</t>
        </is>
      </c>
      <c r="D1014" s="378" t="n"/>
      <c r="E1014" s="378" t="n"/>
      <c r="F1014" s="378" t="n"/>
      <c r="G1014" s="378" t="n">
        <v>22</v>
      </c>
      <c r="H1014" s="379" t="n">
        <v>43685</v>
      </c>
      <c r="I1014" s="378" t="n">
        <v>5224</v>
      </c>
      <c r="J1014" s="378" t="n">
        <v>8124</v>
      </c>
      <c r="K1014" s="378" t="n">
        <v>7725</v>
      </c>
      <c r="L1014" s="378" t="n">
        <v>6</v>
      </c>
      <c r="M1014" s="374">
        <f>+(((J1014-I1014)-(K1014-I1014))/(K1014-I1014))*100</f>
        <v/>
      </c>
      <c r="N1014" s="375" t="n"/>
      <c r="O1014" s="376">
        <f>AVERAGE(M1014:M1015)</f>
        <v/>
      </c>
      <c r="P1014" s="376">
        <f>_xlfn.STDEV.S(M1014,M1015)</f>
        <v/>
      </c>
      <c r="Q1014" s="341" t="n"/>
      <c r="R1014" s="341" t="n"/>
      <c r="S1014" s="331">
        <f>+(((K1014-I1014)/1000)*1000)/10</f>
        <v/>
      </c>
      <c r="T1014" s="332">
        <f>AVERAGE(S1014:S1015)</f>
        <v/>
      </c>
    </row>
    <row r="1015" ht="15.75" customHeight="1" s="412">
      <c r="A1015" s="333" t="n">
        <v>5958</v>
      </c>
      <c r="B1015" s="334" t="n">
        <v>102</v>
      </c>
      <c r="C1015" s="378" t="inlineStr">
        <is>
          <t>T208</t>
        </is>
      </c>
      <c r="D1015" s="378" t="n"/>
      <c r="E1015" s="378" t="n"/>
      <c r="F1015" s="378" t="n"/>
      <c r="G1015" s="378" t="n">
        <v>22</v>
      </c>
      <c r="H1015" s="379" t="n">
        <v>43685</v>
      </c>
      <c r="I1015" s="378" t="n">
        <v>5224</v>
      </c>
      <c r="J1015" s="378" t="n">
        <v>8012</v>
      </c>
      <c r="K1015" s="378" t="n">
        <v>7602</v>
      </c>
      <c r="L1015" s="378" t="n"/>
      <c r="M1015" s="374">
        <f>+(((J1015-I1015)-(K1015-I1015))/(K1015-I1015))*100</f>
        <v/>
      </c>
      <c r="N1015" s="375" t="n"/>
      <c r="O1015" s="377" t="n"/>
      <c r="P1015" s="377" t="n"/>
      <c r="Q1015" s="341" t="n"/>
      <c r="R1015" s="341" t="n"/>
      <c r="S1015" s="331">
        <f>+(((K1015-I1015)/1000)*1000)/10</f>
        <v/>
      </c>
      <c r="T1015" s="332" t="n"/>
    </row>
    <row r="1016" ht="15.75" customHeight="1" s="412">
      <c r="A1016" s="333" t="n">
        <v>3733</v>
      </c>
      <c r="B1016" s="334" t="n">
        <v>155</v>
      </c>
      <c r="C1016" s="371" t="inlineStr">
        <is>
          <t>T209</t>
        </is>
      </c>
      <c r="D1016" s="371" t="n"/>
      <c r="E1016" s="371" t="n"/>
      <c r="F1016" s="371" t="n"/>
      <c r="G1016" s="371" t="n">
        <v>14</v>
      </c>
      <c r="H1016" s="372" t="n">
        <v>43591</v>
      </c>
      <c r="I1016" s="371" t="n">
        <v>5181</v>
      </c>
      <c r="J1016" s="373" t="n">
        <v>7015</v>
      </c>
      <c r="K1016" s="371" t="n">
        <v>6439</v>
      </c>
      <c r="L1016" s="371" t="n">
        <v>2</v>
      </c>
      <c r="M1016" s="374">
        <f>+(((J1016-I1016)-(K1016-I1016))/(K1016-I1016))*100</f>
        <v/>
      </c>
      <c r="N1016" s="375" t="inlineStr">
        <is>
          <t>2/5</t>
        </is>
      </c>
      <c r="O1016" s="376">
        <f>AVERAGE(M1016:M1017)</f>
        <v/>
      </c>
      <c r="P1016" s="376">
        <f>_xlfn.STDEV.S(M1016,M1017)</f>
        <v/>
      </c>
      <c r="Q1016" s="341" t="n">
        <v>2</v>
      </c>
      <c r="R1016" s="341" t="n"/>
      <c r="S1016" s="331">
        <f>+(((K1016-I1016)/1000)*1000)/10</f>
        <v/>
      </c>
      <c r="T1016" s="332">
        <f>AVERAGE(S1016:S1017)</f>
        <v/>
      </c>
    </row>
    <row r="1017" ht="15.75" customHeight="1" s="412">
      <c r="A1017" s="333" t="n">
        <v>3734</v>
      </c>
      <c r="B1017" s="334" t="n">
        <v>156</v>
      </c>
      <c r="C1017" s="371" t="inlineStr">
        <is>
          <t>T209</t>
        </is>
      </c>
      <c r="D1017" s="371" t="n"/>
      <c r="E1017" s="371" t="n"/>
      <c r="F1017" s="371" t="n"/>
      <c r="G1017" s="371" t="n">
        <v>14</v>
      </c>
      <c r="H1017" s="372" t="n">
        <v>43591</v>
      </c>
      <c r="I1017" s="371" t="n">
        <v>5171</v>
      </c>
      <c r="J1017" s="373" t="n">
        <v>6934</v>
      </c>
      <c r="K1017" s="371" t="n">
        <v>6372</v>
      </c>
      <c r="L1017" s="371" t="n"/>
      <c r="M1017" s="374">
        <f>+(((J1017-I1017)-(K1017-I1017))/(K1017-I1017))*100</f>
        <v/>
      </c>
      <c r="N1017" s="375" t="n"/>
      <c r="O1017" s="377" t="n"/>
      <c r="P1017" s="377" t="n"/>
      <c r="Q1017" s="341" t="n"/>
      <c r="R1017" s="341" t="n"/>
      <c r="S1017" s="331">
        <f>+(((K1017-I1017)/1000)*1000)/10</f>
        <v/>
      </c>
      <c r="T1017" s="332" t="n"/>
    </row>
    <row r="1018" ht="15.75" customHeight="1" s="412">
      <c r="A1018" s="333" t="n">
        <v>4395</v>
      </c>
      <c r="B1018" s="334" t="n">
        <v>101</v>
      </c>
      <c r="C1018" s="371" t="inlineStr">
        <is>
          <t>T209</t>
        </is>
      </c>
      <c r="D1018" s="371" t="n"/>
      <c r="E1018" s="371" t="n"/>
      <c r="F1018" s="371" t="n"/>
      <c r="G1018" s="371" t="n">
        <v>16</v>
      </c>
      <c r="H1018" s="372" t="n">
        <v>43607</v>
      </c>
      <c r="I1018" s="371" t="n">
        <v>5208</v>
      </c>
      <c r="J1018" s="371" t="n">
        <v>7950</v>
      </c>
      <c r="K1018" s="371" t="n">
        <v>7183</v>
      </c>
      <c r="L1018" s="371" t="n">
        <v>2</v>
      </c>
      <c r="M1018" s="374">
        <f>+(((J1018-I1018)-(K1018-I1018))/(K1018-I1018))*100</f>
        <v/>
      </c>
      <c r="N1018" s="375" t="n"/>
      <c r="O1018" s="376">
        <f>AVERAGE(M1018:M1019)</f>
        <v/>
      </c>
      <c r="P1018" s="376">
        <f>_xlfn.STDEV.S(M1018,M1019)</f>
        <v/>
      </c>
      <c r="Q1018" s="341" t="n"/>
      <c r="R1018" s="341" t="n"/>
      <c r="S1018" s="331">
        <f>+(((K1018-I1018)/1000)*1000)/10</f>
        <v/>
      </c>
      <c r="T1018" s="332">
        <f>AVERAGE(S1018:S1019)</f>
        <v/>
      </c>
    </row>
    <row r="1019" ht="15.75" customHeight="1" s="412">
      <c r="A1019" s="333" t="n">
        <v>4396</v>
      </c>
      <c r="B1019" s="334" t="n">
        <v>102</v>
      </c>
      <c r="C1019" s="371" t="inlineStr">
        <is>
          <t>T209</t>
        </is>
      </c>
      <c r="D1019" s="371" t="n"/>
      <c r="E1019" s="371" t="n"/>
      <c r="F1019" s="371" t="n"/>
      <c r="G1019" s="371" t="n">
        <v>16</v>
      </c>
      <c r="H1019" s="372" t="n">
        <v>43607</v>
      </c>
      <c r="I1019" s="371" t="n">
        <v>5224</v>
      </c>
      <c r="J1019" s="371" t="n">
        <v>8093</v>
      </c>
      <c r="K1019" s="371" t="n">
        <v>7311</v>
      </c>
      <c r="L1019" s="371" t="n"/>
      <c r="M1019" s="374">
        <f>+(((J1019-I1019)-(K1019-I1019))/(K1019-I1019))*100</f>
        <v/>
      </c>
      <c r="N1019" s="375" t="n"/>
      <c r="O1019" s="377" t="n"/>
      <c r="P1019" s="377" t="n"/>
      <c r="Q1019" s="341" t="n"/>
      <c r="R1019" s="341" t="n"/>
      <c r="S1019" s="331">
        <f>+(((K1019-I1019)/1000)*1000)/10</f>
        <v/>
      </c>
      <c r="T1019" s="332" t="n"/>
    </row>
    <row r="1020" ht="15.75" customHeight="1" s="412">
      <c r="A1020" s="333" t="n">
        <v>5041</v>
      </c>
      <c r="B1020" s="334" t="n">
        <v>101</v>
      </c>
      <c r="C1020" s="371" t="inlineStr">
        <is>
          <t>T209</t>
        </is>
      </c>
      <c r="D1020" s="371" t="n"/>
      <c r="E1020" s="371" t="n"/>
      <c r="F1020" s="371" t="n"/>
      <c r="G1020" s="371" t="n">
        <v>18</v>
      </c>
      <c r="H1020" s="372" t="n">
        <v>43626</v>
      </c>
      <c r="I1020" s="371" t="n">
        <v>5208</v>
      </c>
      <c r="J1020" s="371" t="n">
        <v>7040</v>
      </c>
      <c r="K1020" s="371" t="n">
        <v>6703</v>
      </c>
      <c r="L1020" s="371" t="n">
        <v>9</v>
      </c>
      <c r="M1020" s="374">
        <f>+(((J1020-I1020)-(K1020-I1020))/(K1020-I1020))*100</f>
        <v/>
      </c>
      <c r="N1020" s="375" t="n"/>
      <c r="O1020" s="376">
        <f>AVERAGE(M1020:M1021)</f>
        <v/>
      </c>
      <c r="P1020" s="376">
        <f>_xlfn.STDEV.S(M1020,M1021)</f>
        <v/>
      </c>
      <c r="Q1020" s="341" t="n"/>
      <c r="R1020" s="341" t="n"/>
      <c r="S1020" s="331">
        <f>+(((K1020-I1020)/1000)*1000)/10</f>
        <v/>
      </c>
      <c r="T1020" s="332">
        <f>AVERAGE(S1020:S1021)</f>
        <v/>
      </c>
    </row>
    <row r="1021" ht="15.75" customHeight="1" s="412">
      <c r="A1021" s="333" t="n">
        <v>5042</v>
      </c>
      <c r="B1021" s="334" t="n">
        <v>102</v>
      </c>
      <c r="C1021" s="371" t="inlineStr">
        <is>
          <t>T209</t>
        </is>
      </c>
      <c r="D1021" s="371" t="n"/>
      <c r="E1021" s="371" t="n"/>
      <c r="F1021" s="371" t="n"/>
      <c r="G1021" s="371" t="n">
        <v>18</v>
      </c>
      <c r="H1021" s="372" t="n">
        <v>43626</v>
      </c>
      <c r="I1021" s="371" t="n">
        <v>5224</v>
      </c>
      <c r="J1021" s="371" t="n">
        <v>6877</v>
      </c>
      <c r="K1021" s="371" t="n">
        <v>6573</v>
      </c>
      <c r="L1021" s="371" t="n"/>
      <c r="M1021" s="374">
        <f>+(((J1021-I1021)-(K1021-I1021))/(K1021-I1021))*100</f>
        <v/>
      </c>
      <c r="N1021" s="375" t="n"/>
      <c r="O1021" s="377" t="n"/>
      <c r="P1021" s="377" t="n"/>
      <c r="Q1021" s="341" t="n"/>
      <c r="R1021" s="341" t="n"/>
      <c r="S1021" s="331">
        <f>+(((K1021-I1021)/1000)*1000)/10</f>
        <v/>
      </c>
      <c r="T1021" s="332" t="n"/>
    </row>
    <row r="1022" ht="15.75" customHeight="1" s="412">
      <c r="A1022" s="333" t="n">
        <v>5609</v>
      </c>
      <c r="B1022" s="334" t="n">
        <v>53</v>
      </c>
      <c r="C1022" s="378" t="inlineStr">
        <is>
          <t>T209</t>
        </is>
      </c>
      <c r="D1022" s="378" t="n"/>
      <c r="E1022" s="378" t="n"/>
      <c r="F1022" s="378" t="n"/>
      <c r="G1022" s="378" t="n">
        <v>21</v>
      </c>
      <c r="H1022" s="379" t="n">
        <v>43657</v>
      </c>
      <c r="I1022" s="378" t="n">
        <v>5232</v>
      </c>
      <c r="J1022" s="378" t="n">
        <v>7359</v>
      </c>
      <c r="K1022" s="378" t="n">
        <v>6997</v>
      </c>
      <c r="L1022" s="378" t="n">
        <v>9</v>
      </c>
      <c r="M1022" s="374">
        <f>+(((J1022-I1022)-(K1022-I1022))/(K1022-I1022))*100</f>
        <v/>
      </c>
      <c r="N1022" s="375" t="n"/>
      <c r="O1022" s="376">
        <f>AVERAGE(M1022:M1023)</f>
        <v/>
      </c>
      <c r="P1022" s="376">
        <f>_xlfn.STDEV.S(M1022,M1023)</f>
        <v/>
      </c>
      <c r="Q1022" s="341" t="n"/>
      <c r="R1022" s="341" t="n"/>
      <c r="S1022" s="331">
        <f>+(((K1022-I1022)/1000)*1000)/10</f>
        <v/>
      </c>
      <c r="T1022" s="332">
        <f>AVERAGE(S1022:S1023)</f>
        <v/>
      </c>
    </row>
    <row r="1023" ht="15.75" customHeight="1" s="412">
      <c r="A1023" s="333" t="n">
        <v>5610</v>
      </c>
      <c r="B1023" s="334" t="n">
        <v>54</v>
      </c>
      <c r="C1023" s="378" t="inlineStr">
        <is>
          <t>T209</t>
        </is>
      </c>
      <c r="D1023" s="378" t="n"/>
      <c r="E1023" s="378" t="n"/>
      <c r="F1023" s="378" t="n"/>
      <c r="G1023" s="378" t="n">
        <v>21</v>
      </c>
      <c r="H1023" s="379" t="n">
        <v>43657</v>
      </c>
      <c r="I1023" s="378" t="n">
        <v>5271</v>
      </c>
      <c r="J1023" s="378" t="n">
        <v>7335</v>
      </c>
      <c r="K1023" s="378" t="n">
        <v>6983</v>
      </c>
      <c r="L1023" s="378" t="n"/>
      <c r="M1023" s="374">
        <f>+(((J1023-I1023)-(K1023-I1023))/(K1023-I1023))*100</f>
        <v/>
      </c>
      <c r="N1023" s="375" t="n"/>
      <c r="O1023" s="377" t="n"/>
      <c r="P1023" s="377" t="n"/>
      <c r="Q1023" s="341" t="n"/>
      <c r="R1023" s="341" t="n"/>
      <c r="S1023" s="331">
        <f>+(((K1023-I1023)/1000)*1000)/10</f>
        <v/>
      </c>
      <c r="T1023" s="332" t="n"/>
    </row>
    <row r="1024" ht="15.75" customHeight="1" s="412">
      <c r="A1024" s="333" t="n">
        <v>5959</v>
      </c>
      <c r="B1024" s="334" t="n">
        <v>103</v>
      </c>
      <c r="C1024" s="378" t="inlineStr">
        <is>
          <t>T209</t>
        </is>
      </c>
      <c r="D1024" s="378" t="n"/>
      <c r="E1024" s="378" t="n"/>
      <c r="F1024" s="378" t="n"/>
      <c r="G1024" s="378" t="n">
        <v>22</v>
      </c>
      <c r="H1024" s="379" t="n">
        <v>43685</v>
      </c>
      <c r="I1024" s="378" t="n">
        <v>5213</v>
      </c>
      <c r="J1024" s="378" t="n">
        <v>6700</v>
      </c>
      <c r="K1024" s="378" t="n">
        <v>6497</v>
      </c>
      <c r="L1024" s="378" t="n">
        <v>7</v>
      </c>
      <c r="M1024" s="374">
        <f>+(((J1024-I1024)-(K1024-I1024))/(K1024-I1024))*100</f>
        <v/>
      </c>
      <c r="N1024" s="375" t="n"/>
      <c r="O1024" s="376">
        <f>AVERAGE(M1024:M1025)</f>
        <v/>
      </c>
      <c r="P1024" s="376">
        <f>_xlfn.STDEV.S(M1024,M1025)</f>
        <v/>
      </c>
      <c r="Q1024" s="341" t="n"/>
      <c r="R1024" s="341" t="n"/>
      <c r="S1024" s="331">
        <f>+(((K1024-I1024)/1000)*1000)/10</f>
        <v/>
      </c>
      <c r="T1024" s="332">
        <f>AVERAGE(S1024:S1025)</f>
        <v/>
      </c>
    </row>
    <row r="1025" ht="15.75" customHeight="1" s="412">
      <c r="A1025" s="333" t="n">
        <v>5960</v>
      </c>
      <c r="B1025" s="334" t="n">
        <v>103</v>
      </c>
      <c r="C1025" s="378" t="inlineStr">
        <is>
          <t>T209</t>
        </is>
      </c>
      <c r="D1025" s="378" t="n"/>
      <c r="E1025" s="378" t="n"/>
      <c r="F1025" s="378" t="n"/>
      <c r="G1025" s="378" t="n">
        <v>22</v>
      </c>
      <c r="H1025" s="379" t="n">
        <v>43685</v>
      </c>
      <c r="I1025" s="378" t="n">
        <v>5213</v>
      </c>
      <c r="J1025" s="378" t="n">
        <v>6673</v>
      </c>
      <c r="K1025" s="378" t="n">
        <v>6470</v>
      </c>
      <c r="L1025" s="378" t="n"/>
      <c r="M1025" s="374">
        <f>+(((J1025-I1025)-(K1025-I1025))/(K1025-I1025))*100</f>
        <v/>
      </c>
      <c r="N1025" s="375" t="n"/>
      <c r="O1025" s="377" t="n"/>
      <c r="P1025" s="377" t="n"/>
      <c r="Q1025" s="341" t="n"/>
      <c r="R1025" s="341" t="n"/>
      <c r="S1025" s="331">
        <f>+(((K1025-I1025)/1000)*1000)/10</f>
        <v/>
      </c>
      <c r="T1025" s="332" t="n"/>
    </row>
    <row r="1026" ht="15.75" customHeight="1" s="412">
      <c r="A1026" s="333" t="n">
        <v>3351</v>
      </c>
      <c r="B1026" s="334" t="n">
        <v>107</v>
      </c>
      <c r="C1026" s="380" t="inlineStr">
        <is>
          <t>T210</t>
        </is>
      </c>
      <c r="D1026" s="380" t="n"/>
      <c r="E1026" s="380" t="n"/>
      <c r="F1026" s="380" t="n"/>
      <c r="G1026" s="380" t="n">
        <v>13</v>
      </c>
      <c r="H1026" s="381" t="n">
        <v>43587</v>
      </c>
      <c r="I1026" s="380" t="n">
        <v>5226</v>
      </c>
      <c r="J1026" s="380" t="n">
        <v>7908</v>
      </c>
      <c r="K1026" s="380" t="n">
        <v>7266</v>
      </c>
      <c r="L1026" s="380" t="n">
        <v>1</v>
      </c>
      <c r="M1026" s="382">
        <f>+(((J1026-I1026)-(K1026-I1026))/(K1026-I1026))*100</f>
        <v/>
      </c>
      <c r="N1026" s="383" t="inlineStr">
        <is>
          <t>2/5</t>
        </is>
      </c>
      <c r="O1026" s="384">
        <f>AVERAGE(M1026:M1027)</f>
        <v/>
      </c>
      <c r="P1026" s="384">
        <f>_xlfn.STDEV.S(M1026,M1027)</f>
        <v/>
      </c>
      <c r="Q1026" s="341" t="n">
        <v>1</v>
      </c>
      <c r="R1026" s="341" t="n"/>
      <c r="S1026" s="331">
        <f>+(((K1026-I1026)/1000)*1000)/10</f>
        <v/>
      </c>
      <c r="T1026" s="332">
        <f>AVERAGE(S1026:S1027)</f>
        <v/>
      </c>
    </row>
    <row r="1027" ht="15.75" customHeight="1" s="412">
      <c r="A1027" s="333" t="n">
        <v>3352</v>
      </c>
      <c r="B1027" s="334" t="n">
        <v>108</v>
      </c>
      <c r="C1027" s="380" t="inlineStr">
        <is>
          <t>T210</t>
        </is>
      </c>
      <c r="D1027" s="380" t="n"/>
      <c r="E1027" s="380" t="n"/>
      <c r="F1027" s="380" t="n"/>
      <c r="G1027" s="380" t="n">
        <v>13</v>
      </c>
      <c r="H1027" s="381" t="n">
        <v>43587</v>
      </c>
      <c r="I1027" s="380" t="n">
        <v>5274</v>
      </c>
      <c r="J1027" s="380" t="n">
        <v>7829</v>
      </c>
      <c r="K1027" s="380" t="n">
        <v>7212</v>
      </c>
      <c r="L1027" s="380" t="n"/>
      <c r="M1027" s="382">
        <f>+(((J1027-I1027)-(K1027-I1027))/(K1027-I1027))*100</f>
        <v/>
      </c>
      <c r="N1027" s="383" t="n"/>
      <c r="O1027" s="385" t="n"/>
      <c r="P1027" s="385" t="n"/>
      <c r="Q1027" s="341" t="n"/>
      <c r="R1027" s="341" t="n"/>
      <c r="S1027" s="331">
        <f>+(((K1027-I1027)/1000)*1000)/10</f>
        <v/>
      </c>
      <c r="T1027" s="332" t="n"/>
    </row>
    <row r="1028" ht="15.75" customHeight="1" s="412">
      <c r="A1028" s="333" t="n">
        <v>4075</v>
      </c>
      <c r="B1028" s="334" t="n">
        <v>105</v>
      </c>
      <c r="C1028" s="380" t="inlineStr">
        <is>
          <t>T210</t>
        </is>
      </c>
      <c r="D1028" s="380" t="n"/>
      <c r="E1028" s="380" t="n"/>
      <c r="F1028" s="380" t="n"/>
      <c r="G1028" s="380" t="n">
        <v>15</v>
      </c>
      <c r="H1028" s="381" t="n">
        <v>43599</v>
      </c>
      <c r="I1028" s="380" t="n">
        <v>5251</v>
      </c>
      <c r="J1028" s="380" t="n">
        <v>7704</v>
      </c>
      <c r="K1028" s="380" t="n">
        <v>7109</v>
      </c>
      <c r="L1028" s="380" t="n"/>
      <c r="M1028" s="382">
        <f>+(((J1028-I1028)-(K1028-I1028))/(K1028-I1028))*100</f>
        <v/>
      </c>
      <c r="N1028" s="382" t="n"/>
      <c r="O1028" s="384">
        <f>AVERAGE(M1028:M1029)</f>
        <v/>
      </c>
      <c r="P1028" s="384">
        <f>_xlfn.STDEV.S(M1028,M1029)</f>
        <v/>
      </c>
      <c r="Q1028" s="341" t="n"/>
      <c r="R1028" s="341" t="n"/>
      <c r="S1028" s="331">
        <f>+(((K1028-I1028)/1000)*1000)/10</f>
        <v/>
      </c>
      <c r="T1028" s="332">
        <f>AVERAGE(S1028:S1029)</f>
        <v/>
      </c>
    </row>
    <row r="1029" ht="15.75" customHeight="1" s="412">
      <c r="A1029" s="333" t="n">
        <v>4076</v>
      </c>
      <c r="B1029" s="334" t="n">
        <v>106</v>
      </c>
      <c r="C1029" s="380" t="inlineStr">
        <is>
          <t>T210</t>
        </is>
      </c>
      <c r="D1029" s="380" t="n"/>
      <c r="E1029" s="380" t="n"/>
      <c r="F1029" s="380" t="n"/>
      <c r="G1029" s="380" t="n">
        <v>15</v>
      </c>
      <c r="H1029" s="381" t="n">
        <v>43599</v>
      </c>
      <c r="I1029" s="380" t="n">
        <v>5219</v>
      </c>
      <c r="J1029" s="380" t="n">
        <v>8006</v>
      </c>
      <c r="K1029" s="380" t="n">
        <v>7341</v>
      </c>
      <c r="L1029" s="380" t="n"/>
      <c r="M1029" s="382">
        <f>+(((J1029-I1029)-(K1029-I1029))/(K1029-I1029))*100</f>
        <v/>
      </c>
      <c r="N1029" s="382" t="n"/>
      <c r="O1029" s="385" t="n"/>
      <c r="P1029" s="385" t="n"/>
      <c r="Q1029" s="341" t="n"/>
      <c r="R1029" s="341" t="n"/>
      <c r="S1029" s="331">
        <f>+(((K1029-I1029)/1000)*1000)/10</f>
        <v/>
      </c>
      <c r="T1029" s="332" t="n"/>
    </row>
    <row r="1030" ht="15.75" customHeight="1" s="412">
      <c r="A1030" s="333" t="n">
        <v>4721</v>
      </c>
      <c r="B1030" s="334" t="n">
        <v>105</v>
      </c>
      <c r="C1030" s="380" t="inlineStr">
        <is>
          <t>T210</t>
        </is>
      </c>
      <c r="D1030" s="380" t="n"/>
      <c r="E1030" s="380" t="n"/>
      <c r="F1030" s="380" t="n"/>
      <c r="G1030" s="380" t="n">
        <v>17</v>
      </c>
      <c r="H1030" s="381" t="n">
        <v>43619</v>
      </c>
      <c r="I1030" s="380" t="n">
        <v>5251</v>
      </c>
      <c r="J1030" s="380" t="n">
        <v>7494</v>
      </c>
      <c r="K1030" s="380" t="n">
        <v>7077</v>
      </c>
      <c r="L1030" s="380" t="n"/>
      <c r="M1030" s="382">
        <f>+(((J1030-I1030)-(K1030-I1030))/(K1030-I1030))*100</f>
        <v/>
      </c>
      <c r="N1030" s="383" t="n"/>
      <c r="O1030" s="384">
        <f>AVERAGE(M1030:M1031)</f>
        <v/>
      </c>
      <c r="P1030" s="384">
        <f>_xlfn.STDEV.S(M1030,M1031)</f>
        <v/>
      </c>
      <c r="Q1030" s="341" t="n"/>
      <c r="R1030" s="341" t="n"/>
      <c r="S1030" s="331">
        <f>+(((K1030-I1030)/1000)*1000)/10</f>
        <v/>
      </c>
      <c r="T1030" s="332">
        <f>AVERAGE(S1030:S1031)</f>
        <v/>
      </c>
    </row>
    <row r="1031" ht="15.75" customHeight="1" s="412">
      <c r="A1031" s="333" t="n">
        <v>4722</v>
      </c>
      <c r="B1031" s="334" t="n">
        <v>106</v>
      </c>
      <c r="C1031" s="380" t="inlineStr">
        <is>
          <t>T210</t>
        </is>
      </c>
      <c r="D1031" s="380" t="n"/>
      <c r="E1031" s="380" t="n"/>
      <c r="F1031" s="380" t="n"/>
      <c r="G1031" s="380" t="n">
        <v>17</v>
      </c>
      <c r="H1031" s="381" t="n">
        <v>43619</v>
      </c>
      <c r="I1031" s="380" t="n">
        <v>5219</v>
      </c>
      <c r="J1031" s="380" t="n">
        <v>7003</v>
      </c>
      <c r="K1031" s="380" t="n">
        <v>6678</v>
      </c>
      <c r="L1031" s="380" t="n"/>
      <c r="M1031" s="382">
        <f>+(((J1031-I1031)-(K1031-I1031))/(K1031-I1031))*100</f>
        <v/>
      </c>
      <c r="N1031" s="383" t="n"/>
      <c r="O1031" s="385" t="n"/>
      <c r="P1031" s="385" t="n"/>
      <c r="Q1031" s="341" t="n"/>
      <c r="R1031" s="341" t="n"/>
      <c r="S1031" s="331">
        <f>+(((K1031-I1031)/1000)*1000)/10</f>
        <v/>
      </c>
      <c r="T1031" s="332" t="n"/>
    </row>
    <row r="1032" ht="15.75" customHeight="1" s="412">
      <c r="A1032" s="333" t="n">
        <v>5335</v>
      </c>
      <c r="B1032" s="334" t="n">
        <v>73</v>
      </c>
      <c r="C1032" s="378" t="inlineStr">
        <is>
          <t>T210</t>
        </is>
      </c>
      <c r="D1032" s="378" t="n"/>
      <c r="E1032" s="378" t="n"/>
      <c r="F1032" s="378" t="n"/>
      <c r="G1032" s="378" t="n">
        <v>19</v>
      </c>
      <c r="H1032" s="379" t="n">
        <v>43637</v>
      </c>
      <c r="I1032" s="378" t="n">
        <v>5203</v>
      </c>
      <c r="J1032" s="378" t="n">
        <v>7236</v>
      </c>
      <c r="K1032" s="378" t="n">
        <v>6862</v>
      </c>
      <c r="L1032" s="378" t="n">
        <v>10</v>
      </c>
      <c r="M1032" s="386">
        <f>+(((J1032-I1032)-(K1032-I1032))/(K1032-I1032))*100</f>
        <v/>
      </c>
      <c r="N1032" s="387" t="n"/>
      <c r="O1032" s="388">
        <f>AVERAGE(M1032:M1033)</f>
        <v/>
      </c>
      <c r="P1032" s="388">
        <f>_xlfn.STDEV.S(M1032,M1033)</f>
        <v/>
      </c>
      <c r="Q1032" s="341" t="n"/>
      <c r="R1032" s="341" t="n"/>
      <c r="S1032" s="331">
        <f>+(((K1032-I1032)/1000)*1000)/10</f>
        <v/>
      </c>
      <c r="T1032" s="332">
        <f>AVERAGE(S1032:S1033)</f>
        <v/>
      </c>
    </row>
    <row r="1033" ht="15.75" customHeight="1" s="412">
      <c r="A1033" s="333" t="n">
        <v>5336</v>
      </c>
      <c r="B1033" s="334" t="n">
        <v>74</v>
      </c>
      <c r="C1033" s="378" t="inlineStr">
        <is>
          <t>T210</t>
        </is>
      </c>
      <c r="D1033" s="378" t="n"/>
      <c r="E1033" s="378" t="n"/>
      <c r="F1033" s="378" t="n"/>
      <c r="G1033" s="378" t="n">
        <v>19</v>
      </c>
      <c r="H1033" s="379" t="n">
        <v>43637</v>
      </c>
      <c r="I1033" s="378" t="n">
        <v>5309</v>
      </c>
      <c r="J1033" s="378" t="n">
        <v>7410</v>
      </c>
      <c r="K1033" s="378" t="n">
        <v>7027</v>
      </c>
      <c r="L1033" s="378" t="n"/>
      <c r="M1033" s="386">
        <f>+(((J1033-I1033)-(K1033-I1033))/(K1033-I1033))*100</f>
        <v/>
      </c>
      <c r="N1033" s="387" t="n"/>
      <c r="O1033" s="331" t="n"/>
      <c r="P1033" s="331" t="n"/>
      <c r="Q1033" s="341" t="n"/>
      <c r="R1033" s="341" t="n"/>
      <c r="S1033" s="331">
        <f>+(((K1033-I1033)/1000)*1000)/10</f>
        <v/>
      </c>
      <c r="T1033" s="332" t="n"/>
    </row>
    <row r="1034" ht="15.75" customHeight="1" s="412">
      <c r="A1034" s="333" t="n">
        <v>5961</v>
      </c>
      <c r="B1034" s="334" t="n">
        <v>104</v>
      </c>
      <c r="C1034" s="378" t="inlineStr">
        <is>
          <t>T210</t>
        </is>
      </c>
      <c r="D1034" s="378" t="n"/>
      <c r="E1034" s="378" t="n"/>
      <c r="F1034" s="378" t="n"/>
      <c r="G1034" s="378" t="n">
        <v>22</v>
      </c>
      <c r="H1034" s="379" t="n">
        <v>43685</v>
      </c>
      <c r="I1034" s="378" t="n">
        <v>5257</v>
      </c>
      <c r="J1034" s="378" t="n">
        <v>7427</v>
      </c>
      <c r="K1034" s="378" t="n">
        <v>7131</v>
      </c>
      <c r="L1034" s="378" t="n">
        <v>10</v>
      </c>
      <c r="M1034" s="374">
        <f>+(((J1034-I1034)-(K1034-I1034))/(K1034-I1034))*100</f>
        <v/>
      </c>
      <c r="N1034" s="375" t="n"/>
      <c r="O1034" s="376">
        <f>AVERAGE(M1034:M1035)</f>
        <v/>
      </c>
      <c r="P1034" s="376">
        <f>_xlfn.STDEV.S(M1034,M1035)</f>
        <v/>
      </c>
      <c r="Q1034" s="341" t="n"/>
      <c r="R1034" s="341" t="n"/>
      <c r="S1034" s="331">
        <f>+(((K1034-I1034)/1000)*1000)/10</f>
        <v/>
      </c>
      <c r="T1034" s="332">
        <f>AVERAGE(S1034:S1035)</f>
        <v/>
      </c>
    </row>
    <row r="1035" ht="15.75" customHeight="1" s="412">
      <c r="A1035" s="333" t="n">
        <v>5962</v>
      </c>
      <c r="B1035" s="334" t="n">
        <v>104</v>
      </c>
      <c r="C1035" s="378" t="inlineStr">
        <is>
          <t>T210</t>
        </is>
      </c>
      <c r="D1035" s="378" t="n"/>
      <c r="E1035" s="378" t="n"/>
      <c r="F1035" s="378" t="n"/>
      <c r="G1035" s="378" t="n">
        <v>22</v>
      </c>
      <c r="H1035" s="379" t="n">
        <v>43685</v>
      </c>
      <c r="I1035" s="378" t="n">
        <v>5257</v>
      </c>
      <c r="J1035" s="378" t="n">
        <v>7149</v>
      </c>
      <c r="K1035" s="378" t="n">
        <v>6885</v>
      </c>
      <c r="L1035" s="378" t="n"/>
      <c r="M1035" s="374">
        <f>+(((J1035-I1035)-(K1035-I1035))/(K1035-I1035))*100</f>
        <v/>
      </c>
      <c r="N1035" s="375" t="n"/>
      <c r="O1035" s="377" t="n"/>
      <c r="P1035" s="377" t="n"/>
      <c r="Q1035" s="341" t="n"/>
      <c r="R1035" s="341" t="n"/>
      <c r="S1035" s="331">
        <f>+(((K1035-I1035)/1000)*1000)/10</f>
        <v/>
      </c>
      <c r="T1035" s="332" t="n"/>
    </row>
    <row r="1036" ht="15.75" customHeight="1" s="412">
      <c r="A1036" s="333" t="n">
        <v>3735</v>
      </c>
      <c r="B1036" s="334" t="n">
        <v>157</v>
      </c>
      <c r="C1036" s="352" t="inlineStr">
        <is>
          <t>T211</t>
        </is>
      </c>
      <c r="D1036" s="352" t="n"/>
      <c r="E1036" s="352" t="n"/>
      <c r="F1036" s="352" t="n"/>
      <c r="G1036" s="352" t="n">
        <v>14</v>
      </c>
      <c r="H1036" s="353" t="n">
        <v>43591</v>
      </c>
      <c r="I1036" s="352" t="n">
        <v>5319</v>
      </c>
      <c r="J1036" s="354" t="n">
        <v>8393</v>
      </c>
      <c r="K1036" s="352" t="n">
        <v>7277</v>
      </c>
      <c r="L1036" s="352" t="n">
        <v>2</v>
      </c>
      <c r="M1036" s="355">
        <f>+(((J1036-I1036)-(K1036-I1036))/(K1036-I1036))*100</f>
        <v/>
      </c>
      <c r="N1036" s="362" t="inlineStr">
        <is>
          <t>1/4</t>
        </is>
      </c>
      <c r="O1036" s="357">
        <f>AVERAGE(M1036:M1037)</f>
        <v/>
      </c>
      <c r="P1036" s="357">
        <f>_xlfn.STDEV.S(M1036,M1037)</f>
        <v/>
      </c>
      <c r="Q1036" s="341" t="n">
        <v>3</v>
      </c>
      <c r="R1036" s="341" t="n"/>
      <c r="S1036" s="331">
        <f>+(((K1036-I1036)/1000)*1000)/10</f>
        <v/>
      </c>
      <c r="T1036" s="332">
        <f>AVERAGE(S1036:S1037)</f>
        <v/>
      </c>
    </row>
    <row r="1037" ht="15.75" customHeight="1" s="412">
      <c r="A1037" s="333" t="n">
        <v>3736</v>
      </c>
      <c r="B1037" s="334" t="n">
        <v>158</v>
      </c>
      <c r="C1037" s="352" t="inlineStr">
        <is>
          <t>T211</t>
        </is>
      </c>
      <c r="D1037" s="352" t="n"/>
      <c r="E1037" s="352" t="n"/>
      <c r="F1037" s="352" t="n"/>
      <c r="G1037" s="352" t="n">
        <v>14</v>
      </c>
      <c r="H1037" s="353" t="n">
        <v>43591</v>
      </c>
      <c r="I1037" s="352" t="n">
        <v>5219</v>
      </c>
      <c r="J1037" s="354" t="n">
        <v>8317</v>
      </c>
      <c r="K1037" s="352" t="n">
        <v>7187</v>
      </c>
      <c r="L1037" s="352" t="n"/>
      <c r="M1037" s="355">
        <f>+(((J1037-I1037)-(K1037-I1037))/(K1037-I1037))*100</f>
        <v/>
      </c>
      <c r="N1037" s="362" t="n"/>
      <c r="O1037" s="358" t="n"/>
      <c r="P1037" s="358" t="n"/>
      <c r="Q1037" s="341" t="n"/>
      <c r="R1037" s="341" t="n"/>
      <c r="S1037" s="331">
        <f>+(((K1037-I1037)/1000)*1000)/10</f>
        <v/>
      </c>
      <c r="T1037" s="332" t="n"/>
    </row>
    <row r="1038" ht="15.75" customHeight="1" s="412">
      <c r="A1038" s="333" t="n">
        <v>4397</v>
      </c>
      <c r="B1038" s="334" t="n">
        <v>103</v>
      </c>
      <c r="C1038" s="352" t="inlineStr">
        <is>
          <t>T211</t>
        </is>
      </c>
      <c r="D1038" s="352" t="n"/>
      <c r="E1038" s="352" t="n"/>
      <c r="F1038" s="352" t="n"/>
      <c r="G1038" s="352" t="n">
        <v>16</v>
      </c>
      <c r="H1038" s="353" t="n">
        <v>43607</v>
      </c>
      <c r="I1038" s="352" t="n">
        <v>5213</v>
      </c>
      <c r="J1038" s="352" t="n">
        <v>8228</v>
      </c>
      <c r="K1038" s="352" t="n">
        <v>7460</v>
      </c>
      <c r="L1038" s="352" t="n">
        <v>2</v>
      </c>
      <c r="M1038" s="355">
        <f>+(((J1038-I1038)-(K1038-I1038))/(K1038-I1038))*100</f>
        <v/>
      </c>
      <c r="N1038" s="362" t="inlineStr">
        <is>
          <t>MF</t>
        </is>
      </c>
      <c r="O1038" s="357">
        <f>AVERAGE(M1038:M1039)</f>
        <v/>
      </c>
      <c r="P1038" s="357">
        <f>_xlfn.STDEV.S(M1038,M1039)</f>
        <v/>
      </c>
      <c r="Q1038" s="341" t="n"/>
      <c r="R1038" s="341" t="n"/>
      <c r="S1038" s="331">
        <f>+(((K1038-I1038)/1000)*1000)/10</f>
        <v/>
      </c>
      <c r="T1038" s="332">
        <f>AVERAGE(S1038:S1039)</f>
        <v/>
      </c>
    </row>
    <row r="1039" ht="15.75" customHeight="1" s="412">
      <c r="A1039" s="333" t="n">
        <v>4398</v>
      </c>
      <c r="B1039" s="334" t="n">
        <v>104</v>
      </c>
      <c r="C1039" s="352" t="inlineStr">
        <is>
          <t>T211</t>
        </is>
      </c>
      <c r="D1039" s="352" t="n"/>
      <c r="E1039" s="352" t="n"/>
      <c r="F1039" s="352" t="n"/>
      <c r="G1039" s="352" t="n">
        <v>16</v>
      </c>
      <c r="H1039" s="353" t="n">
        <v>43607</v>
      </c>
      <c r="I1039" s="352" t="n">
        <v>5257</v>
      </c>
      <c r="J1039" s="352" t="n">
        <v>8265</v>
      </c>
      <c r="K1039" s="352" t="n">
        <v>7482</v>
      </c>
      <c r="L1039" s="352" t="n"/>
      <c r="M1039" s="355">
        <f>+(((J1039-I1039)-(K1039-I1039))/(K1039-I1039))*100</f>
        <v/>
      </c>
      <c r="N1039" s="362" t="n"/>
      <c r="O1039" s="358" t="n"/>
      <c r="P1039" s="358" t="n"/>
      <c r="Q1039" s="341" t="n"/>
      <c r="R1039" s="341" t="n"/>
      <c r="S1039" s="331">
        <f>+(((K1039-I1039)/1000)*1000)/10</f>
        <v/>
      </c>
      <c r="T1039" s="332" t="n"/>
    </row>
    <row r="1040" ht="15.75" customHeight="1" s="412">
      <c r="A1040" s="333" t="n">
        <v>5043</v>
      </c>
      <c r="B1040" s="334" t="n">
        <v>103</v>
      </c>
      <c r="C1040" s="352" t="inlineStr">
        <is>
          <t>T211</t>
        </is>
      </c>
      <c r="D1040" s="352" t="n"/>
      <c r="E1040" s="352" t="n"/>
      <c r="F1040" s="352" t="n"/>
      <c r="G1040" s="352" t="n">
        <v>18</v>
      </c>
      <c r="H1040" s="353" t="n">
        <v>43626</v>
      </c>
      <c r="I1040" s="352" t="n">
        <v>5213</v>
      </c>
      <c r="J1040" s="352" t="n">
        <v>8222</v>
      </c>
      <c r="K1040" s="352" t="n">
        <v>7422</v>
      </c>
      <c r="L1040" s="352" t="n">
        <v>8</v>
      </c>
      <c r="M1040" s="355">
        <f>+(((J1040-I1040)-(K1040-I1040))/(K1040-I1040))*100</f>
        <v/>
      </c>
      <c r="N1040" s="362" t="n"/>
      <c r="O1040" s="357">
        <f>AVERAGE(M1040:M1041)</f>
        <v/>
      </c>
      <c r="P1040" s="357">
        <f>_xlfn.STDEV.S(M1040,M1041)</f>
        <v/>
      </c>
      <c r="Q1040" s="341" t="n"/>
      <c r="R1040" s="341" t="n"/>
      <c r="S1040" s="331">
        <f>+(((K1040-I1040)/1000)*1000)/10</f>
        <v/>
      </c>
      <c r="T1040" s="332">
        <f>AVERAGE(S1040:S1041)</f>
        <v/>
      </c>
    </row>
    <row r="1041" ht="15.75" customHeight="1" s="412">
      <c r="A1041" s="333" t="n">
        <v>5044</v>
      </c>
      <c r="B1041" s="334" t="n">
        <v>104</v>
      </c>
      <c r="C1041" s="352" t="inlineStr">
        <is>
          <t>T211</t>
        </is>
      </c>
      <c r="D1041" s="352" t="n"/>
      <c r="E1041" s="352" t="n"/>
      <c r="F1041" s="352" t="n"/>
      <c r="G1041" s="352" t="n">
        <v>18</v>
      </c>
      <c r="H1041" s="353" t="n">
        <v>43626</v>
      </c>
      <c r="I1041" s="352" t="n">
        <v>5257</v>
      </c>
      <c r="J1041" s="352" t="n">
        <v>8157</v>
      </c>
      <c r="K1041" s="352" t="n">
        <v>7400</v>
      </c>
      <c r="L1041" s="352" t="n"/>
      <c r="M1041" s="355">
        <f>+(((J1041-I1041)-(K1041-I1041))/(K1041-I1041))*100</f>
        <v/>
      </c>
      <c r="N1041" s="362" t="n"/>
      <c r="O1041" s="358" t="n"/>
      <c r="P1041" s="358" t="n"/>
      <c r="Q1041" s="341" t="n"/>
      <c r="R1041" s="341" t="n"/>
      <c r="S1041" s="331">
        <f>+(((K1041-I1041)/1000)*1000)/10</f>
        <v/>
      </c>
      <c r="T1041" s="332" t="n"/>
    </row>
    <row r="1042" ht="15.75" customHeight="1" s="412">
      <c r="A1042" s="333" t="n">
        <v>5963</v>
      </c>
      <c r="B1042" s="334" t="n">
        <v>105</v>
      </c>
      <c r="C1042" s="378" t="inlineStr">
        <is>
          <t>T211</t>
        </is>
      </c>
      <c r="D1042" s="378" t="n"/>
      <c r="E1042" s="378" t="n"/>
      <c r="F1042" s="378" t="n"/>
      <c r="G1042" s="378" t="n">
        <v>22</v>
      </c>
      <c r="H1042" s="379" t="n">
        <v>43685</v>
      </c>
      <c r="I1042" s="378" t="n">
        <v>5251</v>
      </c>
      <c r="J1042" s="378" t="n">
        <v>8283</v>
      </c>
      <c r="K1042" s="378" t="n">
        <v>7853</v>
      </c>
      <c r="L1042" s="378" t="n">
        <v>8</v>
      </c>
      <c r="M1042" s="374">
        <f>+(((J1042-I1042)-(K1042-I1042))/(K1042-I1042))*100</f>
        <v/>
      </c>
      <c r="N1042" s="375" t="n"/>
      <c r="O1042" s="376">
        <f>AVERAGE(M1042:M1043)</f>
        <v/>
      </c>
      <c r="P1042" s="376">
        <f>_xlfn.STDEV.S(M1042,M1043)</f>
        <v/>
      </c>
      <c r="Q1042" s="341" t="n"/>
      <c r="R1042" s="341" t="n"/>
      <c r="S1042" s="331">
        <f>+(((K1042-I1042)/1000)*1000)/10</f>
        <v/>
      </c>
      <c r="T1042" s="332">
        <f>AVERAGE(S1042:S1043)</f>
        <v/>
      </c>
    </row>
    <row r="1043" ht="15.75" customHeight="1" s="412">
      <c r="A1043" s="333" t="n">
        <v>5964</v>
      </c>
      <c r="B1043" s="334" t="n">
        <v>105</v>
      </c>
      <c r="C1043" s="378" t="inlineStr">
        <is>
          <t>T211</t>
        </is>
      </c>
      <c r="D1043" s="378" t="n"/>
      <c r="E1043" s="378" t="n"/>
      <c r="F1043" s="378" t="n"/>
      <c r="G1043" s="378" t="n">
        <v>22</v>
      </c>
      <c r="H1043" s="379" t="n">
        <v>43685</v>
      </c>
      <c r="I1043" s="378" t="n">
        <v>5251</v>
      </c>
      <c r="J1043" s="378" t="n">
        <v>8217</v>
      </c>
      <c r="K1043" s="378" t="n">
        <v>7786</v>
      </c>
      <c r="L1043" s="378" t="n"/>
      <c r="M1043" s="374">
        <f>+(((J1043-I1043)-(K1043-I1043))/(K1043-I1043))*100</f>
        <v/>
      </c>
      <c r="N1043" s="375" t="n"/>
      <c r="O1043" s="377" t="n"/>
      <c r="P1043" s="377" t="n"/>
      <c r="Q1043" s="341" t="n"/>
      <c r="R1043" s="341" t="n"/>
      <c r="S1043" s="331">
        <f>+(((K1043-I1043)/1000)*1000)/10</f>
        <v/>
      </c>
      <c r="T1043" s="332" t="n"/>
    </row>
    <row r="1044" ht="15.75" customHeight="1" s="412">
      <c r="A1044" s="333" t="n">
        <v>2955</v>
      </c>
      <c r="B1044" s="334" t="n">
        <v>39</v>
      </c>
      <c r="C1044" s="371" t="inlineStr">
        <is>
          <t>T212</t>
        </is>
      </c>
      <c r="D1044" s="371" t="n"/>
      <c r="E1044" s="371" t="n"/>
      <c r="F1044" s="371" t="n"/>
      <c r="G1044" s="371" t="n">
        <v>11</v>
      </c>
      <c r="H1044" s="372" t="n">
        <v>43571</v>
      </c>
      <c r="I1044" s="373" t="n">
        <v>5245</v>
      </c>
      <c r="J1044" s="371" t="n">
        <v>8890</v>
      </c>
      <c r="K1044" s="371" t="n">
        <v>7708</v>
      </c>
      <c r="L1044" s="371" t="n">
        <v>2</v>
      </c>
      <c r="M1044" s="374">
        <f>+(((J1044-I1044)-(K1044-I1044))/(K1044-I1044))*100</f>
        <v/>
      </c>
      <c r="N1044" s="375" t="inlineStr">
        <is>
          <t>MF</t>
        </is>
      </c>
      <c r="O1044" s="376">
        <f>AVERAGE(M1044:M1045)</f>
        <v/>
      </c>
      <c r="P1044" s="376">
        <f>_xlfn.STDEV.S(M1044,M1045)</f>
        <v/>
      </c>
      <c r="Q1044" s="341" t="n">
        <v>2</v>
      </c>
      <c r="R1044" s="341" t="n"/>
      <c r="S1044" s="331">
        <f>+(((K1044-I1044)/1000)*1000)/10</f>
        <v/>
      </c>
      <c r="T1044" s="332">
        <f>AVERAGE(S1044:S1045)</f>
        <v/>
      </c>
    </row>
    <row r="1045" ht="15.75" customHeight="1" s="412">
      <c r="A1045" s="333" t="n">
        <v>2956</v>
      </c>
      <c r="B1045" s="334" t="n">
        <v>40</v>
      </c>
      <c r="C1045" s="371" t="inlineStr">
        <is>
          <t>T212</t>
        </is>
      </c>
      <c r="D1045" s="371" t="n"/>
      <c r="E1045" s="371" t="n"/>
      <c r="F1045" s="371" t="n"/>
      <c r="G1045" s="371" t="n">
        <v>11</v>
      </c>
      <c r="H1045" s="372" t="n">
        <v>43571</v>
      </c>
      <c r="I1045" s="373" t="n">
        <v>5216</v>
      </c>
      <c r="J1045" s="371" t="n">
        <v>8687</v>
      </c>
      <c r="K1045" s="371" t="n">
        <v>7553</v>
      </c>
      <c r="L1045" s="371" t="n"/>
      <c r="M1045" s="374">
        <f>+(((J1045-I1045)-(K1045-I1045))/(K1045-I1045))*100</f>
        <v/>
      </c>
      <c r="N1045" s="375" t="n"/>
      <c r="O1045" s="377" t="n"/>
      <c r="P1045" s="377" t="n"/>
      <c r="Q1045" s="341" t="n"/>
      <c r="R1045" s="341" t="n"/>
      <c r="S1045" s="331">
        <f>+(((K1045-I1045)/1000)*1000)/10</f>
        <v/>
      </c>
      <c r="T1045" s="332" t="n"/>
    </row>
    <row r="1046" ht="15.75" customHeight="1" s="412">
      <c r="A1046" s="333" t="n">
        <v>3737</v>
      </c>
      <c r="B1046" s="334" t="n">
        <v>159</v>
      </c>
      <c r="C1046" s="371" t="inlineStr">
        <is>
          <t>T212</t>
        </is>
      </c>
      <c r="D1046" s="371" t="n"/>
      <c r="E1046" s="371" t="n"/>
      <c r="F1046" s="371" t="n"/>
      <c r="G1046" s="371" t="n">
        <v>14</v>
      </c>
      <c r="H1046" s="372" t="n">
        <v>43591</v>
      </c>
      <c r="I1046" s="371" t="n">
        <v>5300</v>
      </c>
      <c r="J1046" s="373" t="n">
        <v>8286</v>
      </c>
      <c r="K1046" s="371" t="n">
        <v>7695</v>
      </c>
      <c r="L1046" s="371" t="n"/>
      <c r="M1046" s="374">
        <f>+(((J1046-I1046)-(K1046-I1046))/(K1046-I1046))*100</f>
        <v/>
      </c>
      <c r="N1046" s="375" t="inlineStr">
        <is>
          <t>26/4</t>
        </is>
      </c>
      <c r="O1046" s="376">
        <f>AVERAGE(M1046:M1047)</f>
        <v/>
      </c>
      <c r="P1046" s="376">
        <f>_xlfn.STDEV.S(M1046,M1047)</f>
        <v/>
      </c>
      <c r="Q1046" s="341" t="n"/>
      <c r="R1046" s="341" t="n"/>
      <c r="S1046" s="331">
        <f>+(((K1046-I1046)/1000)*1000)/10</f>
        <v/>
      </c>
      <c r="T1046" s="332">
        <f>AVERAGE(S1046:S1047)</f>
        <v/>
      </c>
    </row>
    <row r="1047" ht="15.75" customHeight="1" s="412">
      <c r="A1047" s="333" t="n">
        <v>3738</v>
      </c>
      <c r="B1047" s="334" t="n">
        <v>160</v>
      </c>
      <c r="C1047" s="371" t="inlineStr">
        <is>
          <t>T212</t>
        </is>
      </c>
      <c r="D1047" s="371" t="n"/>
      <c r="E1047" s="371" t="n"/>
      <c r="F1047" s="371" t="n"/>
      <c r="G1047" s="371" t="n">
        <v>14</v>
      </c>
      <c r="H1047" s="372" t="n">
        <v>43591</v>
      </c>
      <c r="I1047" s="371" t="n">
        <v>5234</v>
      </c>
      <c r="J1047" s="373" t="n">
        <v>8391</v>
      </c>
      <c r="K1047" s="371" t="n">
        <v>7784</v>
      </c>
      <c r="L1047" s="371" t="n"/>
      <c r="M1047" s="374">
        <f>+(((J1047-I1047)-(K1047-I1047))/(K1047-I1047))*100</f>
        <v/>
      </c>
      <c r="N1047" s="375" t="n"/>
      <c r="O1047" s="377" t="n"/>
      <c r="P1047" s="377" t="n"/>
      <c r="Q1047" s="341" t="n"/>
      <c r="R1047" s="341" t="n"/>
      <c r="S1047" s="331">
        <f>+(((K1047-I1047)/1000)*1000)/10</f>
        <v/>
      </c>
      <c r="T1047" s="332" t="n"/>
    </row>
    <row r="1048" ht="15.75" customHeight="1" s="412">
      <c r="A1048" s="333" t="n">
        <v>4399</v>
      </c>
      <c r="B1048" s="334" t="n">
        <v>105</v>
      </c>
      <c r="C1048" s="371" t="inlineStr">
        <is>
          <t>T212</t>
        </is>
      </c>
      <c r="D1048" s="371" t="n"/>
      <c r="E1048" s="371" t="n"/>
      <c r="F1048" s="371" t="n"/>
      <c r="G1048" s="371" t="n">
        <v>16</v>
      </c>
      <c r="H1048" s="372" t="n">
        <v>43607</v>
      </c>
      <c r="I1048" s="371" t="n">
        <v>5251</v>
      </c>
      <c r="J1048" s="371" t="n">
        <v>8184</v>
      </c>
      <c r="K1048" s="371" t="n">
        <v>7668</v>
      </c>
      <c r="L1048" s="371" t="n">
        <v>2</v>
      </c>
      <c r="M1048" s="374">
        <f>+(((J1048-I1048)-(K1048-I1048))/(K1048-I1048))*100</f>
        <v/>
      </c>
      <c r="N1048" s="375" t="n"/>
      <c r="O1048" s="376">
        <f>AVERAGE(M1048:M1049)</f>
        <v/>
      </c>
      <c r="P1048" s="376">
        <f>_xlfn.STDEV.S(M1048,M1049)</f>
        <v/>
      </c>
      <c r="Q1048" s="341" t="n"/>
      <c r="R1048" s="341" t="n"/>
      <c r="S1048" s="331">
        <f>+(((K1048-I1048)/1000)*1000)/10</f>
        <v/>
      </c>
      <c r="T1048" s="332">
        <f>AVERAGE(S1048:S1049)</f>
        <v/>
      </c>
    </row>
    <row r="1049" ht="15.75" customHeight="1" s="412">
      <c r="A1049" s="333" t="n">
        <v>4400</v>
      </c>
      <c r="B1049" s="334" t="n">
        <v>106</v>
      </c>
      <c r="C1049" s="371" t="inlineStr">
        <is>
          <t>T212</t>
        </is>
      </c>
      <c r="D1049" s="371" t="n"/>
      <c r="E1049" s="371" t="n"/>
      <c r="F1049" s="371" t="n"/>
      <c r="G1049" s="371" t="n">
        <v>16</v>
      </c>
      <c r="H1049" s="372" t="n">
        <v>43607</v>
      </c>
      <c r="I1049" s="371" t="n">
        <v>5219</v>
      </c>
      <c r="J1049" s="371" t="n">
        <v>7825</v>
      </c>
      <c r="K1049" s="371" t="n">
        <v>7363</v>
      </c>
      <c r="L1049" s="371" t="n"/>
      <c r="M1049" s="374">
        <f>+(((J1049-I1049)-(K1049-I1049))/(K1049-I1049))*100</f>
        <v/>
      </c>
      <c r="N1049" s="375" t="n"/>
      <c r="O1049" s="377" t="n"/>
      <c r="P1049" s="377" t="n"/>
      <c r="Q1049" s="341" t="n"/>
      <c r="R1049" s="341" t="n"/>
      <c r="S1049" s="331">
        <f>+(((K1049-I1049)/1000)*1000)/10</f>
        <v/>
      </c>
      <c r="T1049" s="332" t="n"/>
    </row>
    <row r="1050" ht="15.75" customHeight="1" s="412">
      <c r="A1050" s="333" t="n">
        <v>5045</v>
      </c>
      <c r="B1050" s="334" t="n">
        <v>105</v>
      </c>
      <c r="C1050" s="371" t="inlineStr">
        <is>
          <t>T212</t>
        </is>
      </c>
      <c r="D1050" s="371" t="n"/>
      <c r="E1050" s="371" t="n"/>
      <c r="F1050" s="371" t="n"/>
      <c r="G1050" s="371" t="n">
        <v>18</v>
      </c>
      <c r="H1050" s="372" t="n">
        <v>43626</v>
      </c>
      <c r="I1050" s="371" t="n">
        <v>5251</v>
      </c>
      <c r="J1050" s="371" t="n">
        <v>8094</v>
      </c>
      <c r="K1050" s="371" t="n">
        <v>7635</v>
      </c>
      <c r="L1050" s="371" t="n">
        <v>7</v>
      </c>
      <c r="M1050" s="374">
        <f>+(((J1050-I1050)-(K1050-I1050))/(K1050-I1050))*100</f>
        <v/>
      </c>
      <c r="N1050" s="375" t="n"/>
      <c r="O1050" s="376">
        <f>AVERAGE(M1050:M1051)</f>
        <v/>
      </c>
      <c r="P1050" s="376">
        <f>_xlfn.STDEV.S(M1050,M1051)</f>
        <v/>
      </c>
      <c r="Q1050" s="341" t="n"/>
      <c r="R1050" s="341" t="n"/>
      <c r="S1050" s="331">
        <f>+(((K1050-I1050)/1000)*1000)/10</f>
        <v/>
      </c>
      <c r="T1050" s="332">
        <f>AVERAGE(S1050:S1051)</f>
        <v/>
      </c>
    </row>
    <row r="1051" ht="15.75" customHeight="1" s="412">
      <c r="A1051" s="333" t="n">
        <v>5046</v>
      </c>
      <c r="B1051" s="334" t="n">
        <v>106</v>
      </c>
      <c r="C1051" s="371" t="inlineStr">
        <is>
          <t>T212</t>
        </is>
      </c>
      <c r="D1051" s="371" t="n"/>
      <c r="E1051" s="371" t="n"/>
      <c r="F1051" s="371" t="n"/>
      <c r="G1051" s="371" t="n">
        <v>18</v>
      </c>
      <c r="H1051" s="372" t="n">
        <v>43626</v>
      </c>
      <c r="I1051" s="371" t="n">
        <v>5219</v>
      </c>
      <c r="J1051" s="371" t="n">
        <v>8016</v>
      </c>
      <c r="K1051" s="371" t="n">
        <v>7565</v>
      </c>
      <c r="L1051" s="371" t="n"/>
      <c r="M1051" s="374">
        <f>+(((J1051-I1051)-(K1051-I1051))/(K1051-I1051))*100</f>
        <v/>
      </c>
      <c r="N1051" s="375" t="n"/>
      <c r="O1051" s="377" t="n"/>
      <c r="P1051" s="377" t="n"/>
      <c r="Q1051" s="341" t="n"/>
      <c r="R1051" s="341" t="n"/>
      <c r="S1051" s="331">
        <f>+(((K1051-I1051)/1000)*1000)/10</f>
        <v/>
      </c>
      <c r="T1051" s="332" t="n"/>
    </row>
    <row r="1052" ht="15.75" customHeight="1" s="412">
      <c r="A1052" s="333" t="n">
        <v>5535</v>
      </c>
      <c r="B1052" s="334" t="n">
        <v>27</v>
      </c>
      <c r="C1052" s="378" t="inlineStr">
        <is>
          <t>T212</t>
        </is>
      </c>
      <c r="D1052" s="378" t="n"/>
      <c r="E1052" s="378" t="n"/>
      <c r="F1052" s="378" t="n"/>
      <c r="G1052" s="378" t="n">
        <v>20</v>
      </c>
      <c r="H1052" s="379" t="n">
        <v>43649</v>
      </c>
      <c r="I1052" s="378" t="n">
        <v>5236</v>
      </c>
      <c r="J1052" s="378" t="n">
        <v>8253</v>
      </c>
      <c r="K1052" s="378" t="n">
        <v>7741</v>
      </c>
      <c r="L1052" s="378" t="n">
        <v>8</v>
      </c>
      <c r="M1052" s="374">
        <f>+(((J1052-I1052)-(K1052-I1052))/(K1052-I1052))*100</f>
        <v/>
      </c>
      <c r="N1052" s="375" t="n"/>
      <c r="O1052" s="376">
        <f>AVERAGE(M1052:M1053)</f>
        <v/>
      </c>
      <c r="P1052" s="376">
        <f>_xlfn.STDEV.S(M1052,M1053)</f>
        <v/>
      </c>
      <c r="Q1052" s="341" t="n"/>
      <c r="R1052" s="341" t="n"/>
      <c r="S1052" s="331">
        <f>+(((K1052-I1052)/1000)*1000)/10</f>
        <v/>
      </c>
      <c r="T1052" s="332">
        <f>AVERAGE(S1052:S1053)</f>
        <v/>
      </c>
    </row>
    <row r="1053" ht="15.75" customHeight="1" s="412">
      <c r="A1053" s="333" t="n">
        <v>5536</v>
      </c>
      <c r="B1053" s="334" t="n">
        <v>28</v>
      </c>
      <c r="C1053" s="378" t="inlineStr">
        <is>
          <t>T212</t>
        </is>
      </c>
      <c r="D1053" s="378" t="n"/>
      <c r="E1053" s="378" t="n"/>
      <c r="F1053" s="378" t="n"/>
      <c r="G1053" s="378" t="n">
        <v>20</v>
      </c>
      <c r="H1053" s="379" t="n">
        <v>43649</v>
      </c>
      <c r="I1053" s="378" t="n">
        <v>5216</v>
      </c>
      <c r="J1053" s="378" t="n">
        <v>8218</v>
      </c>
      <c r="K1053" s="378" t="n">
        <v>7711</v>
      </c>
      <c r="L1053" s="378" t="n"/>
      <c r="M1053" s="374">
        <f>+(((J1053-I1053)-(K1053-I1053))/(K1053-I1053))*100</f>
        <v/>
      </c>
      <c r="N1053" s="375" t="n"/>
      <c r="O1053" s="377" t="n"/>
      <c r="P1053" s="377" t="n"/>
      <c r="Q1053" s="341" t="n"/>
      <c r="R1053" s="341" t="n"/>
      <c r="S1053" s="331">
        <f>+(((K1053-I1053)/1000)*1000)/10</f>
        <v/>
      </c>
      <c r="T1053" s="332" t="n"/>
    </row>
    <row r="1054" ht="15.75" customHeight="1" s="412">
      <c r="A1054" s="333" t="n">
        <v>3353</v>
      </c>
      <c r="B1054" s="334" t="n">
        <v>109</v>
      </c>
      <c r="C1054" s="380" t="inlineStr">
        <is>
          <t>T213</t>
        </is>
      </c>
      <c r="D1054" s="380" t="n"/>
      <c r="E1054" s="380" t="n"/>
      <c r="F1054" s="380" t="n"/>
      <c r="G1054" s="380" t="n">
        <v>13</v>
      </c>
      <c r="H1054" s="381" t="n">
        <v>43587</v>
      </c>
      <c r="I1054" s="380" t="n">
        <v>5191</v>
      </c>
      <c r="J1054" s="380" t="n">
        <v>8443</v>
      </c>
      <c r="K1054" s="380" t="n">
        <v>7407</v>
      </c>
      <c r="L1054" s="380" t="n">
        <v>1</v>
      </c>
      <c r="M1054" s="382">
        <f>+(((J1054-I1054)-(K1054-I1054))/(K1054-I1054))*100</f>
        <v/>
      </c>
      <c r="N1054" s="383" t="inlineStr">
        <is>
          <t>24/4</t>
        </is>
      </c>
      <c r="O1054" s="384">
        <f>AVERAGE(M1054:M1055)</f>
        <v/>
      </c>
      <c r="P1054" s="384">
        <f>_xlfn.STDEV.S(M1054,M1055)</f>
        <v/>
      </c>
      <c r="Q1054" s="341" t="n">
        <v>1</v>
      </c>
      <c r="R1054" s="341" t="n"/>
      <c r="S1054" s="331">
        <f>+(((K1054-I1054)/1000)*1000)/10</f>
        <v/>
      </c>
      <c r="T1054" s="332">
        <f>AVERAGE(S1054:S1055)</f>
        <v/>
      </c>
    </row>
    <row r="1055" ht="15.75" customHeight="1" s="412">
      <c r="A1055" s="333" t="n">
        <v>3354</v>
      </c>
      <c r="B1055" s="334" t="n">
        <v>110</v>
      </c>
      <c r="C1055" s="380" t="inlineStr">
        <is>
          <t>T213</t>
        </is>
      </c>
      <c r="D1055" s="380" t="n"/>
      <c r="E1055" s="380" t="n"/>
      <c r="F1055" s="380" t="n"/>
      <c r="G1055" s="380" t="n">
        <v>13</v>
      </c>
      <c r="H1055" s="381" t="n">
        <v>43587</v>
      </c>
      <c r="I1055" s="380" t="n">
        <v>5243</v>
      </c>
      <c r="J1055" s="380" t="n">
        <v>8535</v>
      </c>
      <c r="K1055" s="380" t="n">
        <v>7426</v>
      </c>
      <c r="L1055" s="380" t="n"/>
      <c r="M1055" s="382">
        <f>+(((J1055-I1055)-(K1055-I1055))/(K1055-I1055))*100</f>
        <v/>
      </c>
      <c r="N1055" s="383" t="n"/>
      <c r="O1055" s="385" t="n"/>
      <c r="P1055" s="385" t="n"/>
      <c r="Q1055" s="341" t="n"/>
      <c r="R1055" s="341" t="n"/>
      <c r="S1055" s="331">
        <f>+(((K1055-I1055)/1000)*1000)/10</f>
        <v/>
      </c>
      <c r="T1055" s="332" t="n"/>
    </row>
    <row r="1056" ht="15.75" customHeight="1" s="412">
      <c r="A1056" s="333" t="n">
        <v>4077</v>
      </c>
      <c r="B1056" s="334" t="n">
        <v>107</v>
      </c>
      <c r="C1056" s="380" t="inlineStr">
        <is>
          <t>T213</t>
        </is>
      </c>
      <c r="D1056" s="380" t="n"/>
      <c r="E1056" s="380" t="n"/>
      <c r="F1056" s="380" t="n"/>
      <c r="G1056" s="380" t="n">
        <v>15</v>
      </c>
      <c r="H1056" s="381" t="n">
        <v>43599</v>
      </c>
      <c r="I1056" s="380" t="n">
        <v>5226</v>
      </c>
      <c r="J1056" s="380" t="n">
        <v>8625</v>
      </c>
      <c r="K1056" s="380" t="n">
        <v>7474</v>
      </c>
      <c r="L1056" s="380" t="n"/>
      <c r="M1056" s="382">
        <f>+(((J1056-I1056)-(K1056-I1056))/(K1056-I1056))*100</f>
        <v/>
      </c>
      <c r="N1056" s="382" t="n"/>
      <c r="O1056" s="384">
        <f>AVERAGE(M1056:M1057)</f>
        <v/>
      </c>
      <c r="P1056" s="384">
        <f>_xlfn.STDEV.S(M1056,M1057)</f>
        <v/>
      </c>
      <c r="Q1056" s="341" t="n"/>
      <c r="R1056" s="341" t="n"/>
      <c r="S1056" s="331">
        <f>+(((K1056-I1056)/1000)*1000)/10</f>
        <v/>
      </c>
      <c r="T1056" s="332">
        <f>AVERAGE(S1056:S1057)</f>
        <v/>
      </c>
    </row>
    <row r="1057" ht="15.75" customHeight="1" s="412">
      <c r="A1057" s="333" t="n">
        <v>4078</v>
      </c>
      <c r="B1057" s="334" t="n">
        <v>108</v>
      </c>
      <c r="C1057" s="380" t="inlineStr">
        <is>
          <t>T213</t>
        </is>
      </c>
      <c r="D1057" s="380" t="n"/>
      <c r="E1057" s="380" t="n"/>
      <c r="F1057" s="380" t="n"/>
      <c r="G1057" s="380" t="n">
        <v>15</v>
      </c>
      <c r="H1057" s="381" t="n">
        <v>43599</v>
      </c>
      <c r="I1057" s="380" t="n">
        <v>5274</v>
      </c>
      <c r="J1057" s="380" t="n">
        <v>8833</v>
      </c>
      <c r="K1057" s="380" t="n">
        <v>7656</v>
      </c>
      <c r="L1057" s="380" t="n"/>
      <c r="M1057" s="382">
        <f>+(((J1057-I1057)-(K1057-I1057))/(K1057-I1057))*100</f>
        <v/>
      </c>
      <c r="N1057" s="382" t="n"/>
      <c r="O1057" s="385" t="n"/>
      <c r="P1057" s="385" t="n"/>
      <c r="Q1057" s="341" t="n"/>
      <c r="R1057" s="341" t="n"/>
      <c r="S1057" s="331">
        <f>+(((K1057-I1057)/1000)*1000)/10</f>
        <v/>
      </c>
      <c r="T1057" s="332" t="n"/>
    </row>
    <row r="1058" ht="15.75" customHeight="1" s="412">
      <c r="A1058" s="333" t="n">
        <v>4723</v>
      </c>
      <c r="B1058" s="334" t="n">
        <v>107</v>
      </c>
      <c r="C1058" s="380" t="inlineStr">
        <is>
          <t>T213</t>
        </is>
      </c>
      <c r="D1058" s="380" t="n"/>
      <c r="E1058" s="380" t="n"/>
      <c r="F1058" s="380" t="n"/>
      <c r="G1058" s="380" t="n">
        <v>17</v>
      </c>
      <c r="H1058" s="381" t="n">
        <v>43619</v>
      </c>
      <c r="I1058" s="380" t="n">
        <v>5226</v>
      </c>
      <c r="J1058" s="380" t="n">
        <v>7960</v>
      </c>
      <c r="K1058" s="380" t="n">
        <v>7351</v>
      </c>
      <c r="L1058" s="380" t="n"/>
      <c r="M1058" s="382">
        <f>+(((J1058-I1058)-(K1058-I1058))/(K1058-I1058))*100</f>
        <v/>
      </c>
      <c r="N1058" s="383" t="n"/>
      <c r="O1058" s="384">
        <f>AVERAGE(M1058:M1059)</f>
        <v/>
      </c>
      <c r="P1058" s="384">
        <f>_xlfn.STDEV.S(M1058,M1059)</f>
        <v/>
      </c>
      <c r="Q1058" s="341" t="n"/>
      <c r="R1058" s="341" t="n"/>
      <c r="S1058" s="331">
        <f>+(((K1058-I1058)/1000)*1000)/10</f>
        <v/>
      </c>
      <c r="T1058" s="332">
        <f>AVERAGE(S1058:S1059)</f>
        <v/>
      </c>
    </row>
    <row r="1059" ht="15.75" customHeight="1" s="412">
      <c r="A1059" s="333" t="n">
        <v>4724</v>
      </c>
      <c r="B1059" s="334" t="n">
        <v>108</v>
      </c>
      <c r="C1059" s="380" t="inlineStr">
        <is>
          <t>T213</t>
        </is>
      </c>
      <c r="D1059" s="380" t="n"/>
      <c r="E1059" s="380" t="n"/>
      <c r="F1059" s="380" t="n"/>
      <c r="G1059" s="380" t="n">
        <v>17</v>
      </c>
      <c r="H1059" s="381" t="n">
        <v>43619</v>
      </c>
      <c r="I1059" s="380" t="n">
        <v>5274</v>
      </c>
      <c r="J1059" s="380" t="n">
        <v>8004</v>
      </c>
      <c r="K1059" s="380" t="n">
        <v>7394</v>
      </c>
      <c r="L1059" s="380" t="n"/>
      <c r="M1059" s="382">
        <f>+(((J1059-I1059)-(K1059-I1059))/(K1059-I1059))*100</f>
        <v/>
      </c>
      <c r="N1059" s="383" t="n"/>
      <c r="O1059" s="385" t="n"/>
      <c r="P1059" s="385" t="n"/>
      <c r="Q1059" s="341" t="n"/>
      <c r="R1059" s="341" t="n"/>
      <c r="S1059" s="331">
        <f>+(((K1059-I1059)/1000)*1000)/10</f>
        <v/>
      </c>
      <c r="T1059" s="332" t="n"/>
    </row>
    <row r="1060" ht="15.75" customHeight="1" s="412">
      <c r="A1060" s="333" t="n">
        <v>5337</v>
      </c>
      <c r="B1060" s="334" t="n">
        <v>75</v>
      </c>
      <c r="C1060" s="378" t="inlineStr">
        <is>
          <t>T213</t>
        </is>
      </c>
      <c r="D1060" s="378" t="n"/>
      <c r="E1060" s="378" t="n"/>
      <c r="F1060" s="378" t="n"/>
      <c r="G1060" s="378" t="n">
        <v>19</v>
      </c>
      <c r="H1060" s="379" t="n">
        <v>43637</v>
      </c>
      <c r="I1060" s="378" t="n">
        <v>5226</v>
      </c>
      <c r="J1060" s="378" t="n">
        <v>8458</v>
      </c>
      <c r="K1060" s="378" t="n">
        <v>7725</v>
      </c>
      <c r="L1060" s="378" t="n">
        <v>9</v>
      </c>
      <c r="M1060" s="386">
        <f>+(((J1060-I1060)-(K1060-I1060))/(K1060-I1060))*100</f>
        <v/>
      </c>
      <c r="N1060" s="387" t="n"/>
      <c r="O1060" s="388">
        <f>AVERAGE(M1060:M1061)</f>
        <v/>
      </c>
      <c r="P1060" s="388">
        <f>_xlfn.STDEV.S(M1060,M1061)</f>
        <v/>
      </c>
      <c r="Q1060" s="341" t="n"/>
      <c r="R1060" s="341" t="n"/>
      <c r="S1060" s="331">
        <f>+(((K1060-I1060)/1000)*1000)/10</f>
        <v/>
      </c>
      <c r="T1060" s="332">
        <f>AVERAGE(S1060:S1061)</f>
        <v/>
      </c>
    </row>
    <row r="1061" ht="15.75" customHeight="1" s="412">
      <c r="A1061" s="333" t="n">
        <v>5338</v>
      </c>
      <c r="B1061" s="334" t="n">
        <v>76</v>
      </c>
      <c r="C1061" s="378" t="inlineStr">
        <is>
          <t>T213</t>
        </is>
      </c>
      <c r="D1061" s="378" t="n"/>
      <c r="E1061" s="378" t="n"/>
      <c r="F1061" s="378" t="n"/>
      <c r="G1061" s="378" t="n">
        <v>19</v>
      </c>
      <c r="H1061" s="379" t="n">
        <v>43637</v>
      </c>
      <c r="I1061" s="378" t="n">
        <v>5239</v>
      </c>
      <c r="J1061" s="378" t="n">
        <v>8359</v>
      </c>
      <c r="K1061" s="378" t="n">
        <v>7667</v>
      </c>
      <c r="L1061" s="378" t="n"/>
      <c r="M1061" s="386">
        <f>+(((J1061-I1061)-(K1061-I1061))/(K1061-I1061))*100</f>
        <v/>
      </c>
      <c r="N1061" s="387" t="n"/>
      <c r="O1061" s="331" t="n"/>
      <c r="P1061" s="331" t="n"/>
      <c r="Q1061" s="341" t="n"/>
      <c r="R1061" s="341" t="n"/>
      <c r="S1061" s="331">
        <f>+(((K1061-I1061)/1000)*1000)/10</f>
        <v/>
      </c>
      <c r="T1061" s="332" t="n"/>
    </row>
    <row r="1062" ht="15.75" customHeight="1" s="412">
      <c r="A1062" s="333" t="n">
        <v>5965</v>
      </c>
      <c r="B1062" s="334" t="n">
        <v>106</v>
      </c>
      <c r="C1062" s="378" t="inlineStr">
        <is>
          <t>T213</t>
        </is>
      </c>
      <c r="D1062" s="378" t="n"/>
      <c r="E1062" s="378" t="n"/>
      <c r="F1062" s="378" t="n"/>
      <c r="G1062" s="378" t="n">
        <v>22</v>
      </c>
      <c r="H1062" s="379" t="n">
        <v>43685</v>
      </c>
      <c r="I1062" s="378" t="n">
        <v>5219</v>
      </c>
      <c r="J1062" s="378" t="n">
        <v>6967</v>
      </c>
      <c r="K1062" s="378" t="n">
        <v>6724</v>
      </c>
      <c r="L1062" s="378" t="n">
        <v>9</v>
      </c>
      <c r="M1062" s="374">
        <f>+(((J1062-I1062)-(K1062-I1062))/(K1062-I1062))*100</f>
        <v/>
      </c>
      <c r="N1062" s="375" t="n"/>
      <c r="O1062" s="376">
        <f>AVERAGE(M1062:M1063)</f>
        <v/>
      </c>
      <c r="P1062" s="376">
        <f>_xlfn.STDEV.S(M1062,M1063)</f>
        <v/>
      </c>
      <c r="Q1062" s="341" t="n"/>
      <c r="R1062" s="341" t="n"/>
      <c r="S1062" s="331">
        <f>+(((K1062-I1062)/1000)*1000)/10</f>
        <v/>
      </c>
      <c r="T1062" s="332">
        <f>AVERAGE(S1062:S1063)</f>
        <v/>
      </c>
    </row>
    <row r="1063" ht="15.75" customHeight="1" s="412">
      <c r="A1063" s="333" t="n">
        <v>5966</v>
      </c>
      <c r="B1063" s="334" t="n">
        <v>106</v>
      </c>
      <c r="C1063" s="378" t="inlineStr">
        <is>
          <t>T213</t>
        </is>
      </c>
      <c r="D1063" s="378" t="n"/>
      <c r="E1063" s="378" t="n"/>
      <c r="F1063" s="378" t="n"/>
      <c r="G1063" s="378" t="n">
        <v>22</v>
      </c>
      <c r="H1063" s="379" t="n">
        <v>43685</v>
      </c>
      <c r="I1063" s="378" t="n">
        <v>5219</v>
      </c>
      <c r="J1063" s="378" t="n">
        <v>6950</v>
      </c>
      <c r="K1063" s="378" t="n">
        <v>6698</v>
      </c>
      <c r="L1063" s="378" t="n"/>
      <c r="M1063" s="374">
        <f>+(((J1063-I1063)-(K1063-I1063))/(K1063-I1063))*100</f>
        <v/>
      </c>
      <c r="N1063" s="375" t="n"/>
      <c r="O1063" s="377" t="n"/>
      <c r="P1063" s="377" t="n"/>
      <c r="Q1063" s="341" t="n"/>
      <c r="R1063" s="341" t="n"/>
      <c r="S1063" s="331">
        <f>+(((K1063-I1063)/1000)*1000)/10</f>
        <v/>
      </c>
      <c r="T1063" s="332" t="n"/>
    </row>
    <row r="1064" ht="15.75" customHeight="1" s="412">
      <c r="A1064" s="333" t="n">
        <v>3355</v>
      </c>
      <c r="B1064" s="334" t="n">
        <v>111</v>
      </c>
      <c r="C1064" s="380" t="inlineStr">
        <is>
          <t>T214</t>
        </is>
      </c>
      <c r="D1064" s="380" t="n"/>
      <c r="E1064" s="380" t="n"/>
      <c r="F1064" s="380" t="n"/>
      <c r="G1064" s="380" t="n">
        <v>13</v>
      </c>
      <c r="H1064" s="381" t="n">
        <v>43587</v>
      </c>
      <c r="I1064" s="380" t="n">
        <v>5213</v>
      </c>
      <c r="J1064" s="380" t="n">
        <v>8468</v>
      </c>
      <c r="K1064" s="380" t="n">
        <v>7577</v>
      </c>
      <c r="L1064" s="380" t="n">
        <v>1</v>
      </c>
      <c r="M1064" s="382">
        <f>+(((J1064-I1064)-(K1064-I1064))/(K1064-I1064))*100</f>
        <v/>
      </c>
      <c r="N1064" s="383" t="inlineStr">
        <is>
          <t>1/2</t>
        </is>
      </c>
      <c r="O1064" s="384">
        <f>AVERAGE(M1064:M1065)</f>
        <v/>
      </c>
      <c r="P1064" s="384">
        <f>_xlfn.STDEV.S(M1064,M1065)</f>
        <v/>
      </c>
      <c r="Q1064" s="341" t="n">
        <v>1</v>
      </c>
      <c r="R1064" s="341" t="n"/>
      <c r="S1064" s="331">
        <f>+(((K1064-I1064)/1000)*1000)/10</f>
        <v/>
      </c>
      <c r="T1064" s="332">
        <f>AVERAGE(S1064:S1065)</f>
        <v/>
      </c>
    </row>
    <row r="1065" ht="15.75" customHeight="1" s="412">
      <c r="A1065" s="333" t="n">
        <v>3356</v>
      </c>
      <c r="B1065" s="334" t="n">
        <v>112</v>
      </c>
      <c r="C1065" s="380" t="inlineStr">
        <is>
          <t>T214</t>
        </is>
      </c>
      <c r="D1065" s="380" t="n"/>
      <c r="E1065" s="380" t="n"/>
      <c r="F1065" s="380" t="n"/>
      <c r="G1065" s="380" t="n">
        <v>13</v>
      </c>
      <c r="H1065" s="381" t="n">
        <v>43587</v>
      </c>
      <c r="I1065" s="380" t="n">
        <v>5197</v>
      </c>
      <c r="J1065" s="380" t="n">
        <v>8364</v>
      </c>
      <c r="K1065" s="380" t="n">
        <v>7476</v>
      </c>
      <c r="L1065" s="380" t="n"/>
      <c r="M1065" s="382">
        <f>+(((J1065-I1065)-(K1065-I1065))/(K1065-I1065))*100</f>
        <v/>
      </c>
      <c r="N1065" s="383" t="n"/>
      <c r="O1065" s="385" t="n"/>
      <c r="P1065" s="385" t="n"/>
      <c r="Q1065" s="341" t="n"/>
      <c r="R1065" s="341" t="n"/>
      <c r="S1065" s="331">
        <f>+(((K1065-I1065)/1000)*1000)/10</f>
        <v/>
      </c>
      <c r="T1065" s="332" t="n"/>
    </row>
    <row r="1066" ht="15.75" customHeight="1" s="412">
      <c r="A1066" s="333" t="n">
        <v>4079</v>
      </c>
      <c r="B1066" s="334" t="n">
        <v>109</v>
      </c>
      <c r="C1066" s="380" t="inlineStr">
        <is>
          <t>T214</t>
        </is>
      </c>
      <c r="D1066" s="380" t="n"/>
      <c r="E1066" s="380" t="n"/>
      <c r="F1066" s="380" t="n"/>
      <c r="G1066" s="380" t="n">
        <v>15</v>
      </c>
      <c r="H1066" s="381" t="n">
        <v>43599</v>
      </c>
      <c r="I1066" s="380" t="n">
        <v>5191</v>
      </c>
      <c r="J1066" s="380" t="n">
        <v>8201</v>
      </c>
      <c r="K1066" s="380" t="n">
        <v>7458</v>
      </c>
      <c r="L1066" s="380" t="n"/>
      <c r="M1066" s="382">
        <f>+(((J1066-I1066)-(K1066-I1066))/(K1066-I1066))*100</f>
        <v/>
      </c>
      <c r="N1066" s="382" t="inlineStr">
        <is>
          <t>MF*</t>
        </is>
      </c>
      <c r="O1066" s="384">
        <f>AVERAGE(M1066:M1067)</f>
        <v/>
      </c>
      <c r="P1066" s="384">
        <f>_xlfn.STDEV.S(M1066,M1067)</f>
        <v/>
      </c>
      <c r="Q1066" s="341" t="n"/>
      <c r="R1066" s="341" t="n"/>
      <c r="S1066" s="331">
        <f>+(((K1066-I1066)/1000)*1000)/10</f>
        <v/>
      </c>
      <c r="T1066" s="332">
        <f>AVERAGE(S1066:S1067)</f>
        <v/>
      </c>
    </row>
    <row r="1067" ht="15.75" customHeight="1" s="412">
      <c r="A1067" s="333" t="n">
        <v>4080</v>
      </c>
      <c r="B1067" s="334" t="n">
        <v>110</v>
      </c>
      <c r="C1067" s="380" t="inlineStr">
        <is>
          <t>T214</t>
        </is>
      </c>
      <c r="D1067" s="380" t="n"/>
      <c r="E1067" s="380" t="n"/>
      <c r="F1067" s="380" t="n"/>
      <c r="G1067" s="380" t="n">
        <v>15</v>
      </c>
      <c r="H1067" s="381" t="n">
        <v>43599</v>
      </c>
      <c r="I1067" s="380" t="n">
        <v>5243</v>
      </c>
      <c r="J1067" s="380" t="n">
        <v>8291</v>
      </c>
      <c r="K1067" s="380" t="n">
        <v>7528</v>
      </c>
      <c r="L1067" s="380" t="n"/>
      <c r="M1067" s="382">
        <f>+(((J1067-I1067)-(K1067-I1067))/(K1067-I1067))*100</f>
        <v/>
      </c>
      <c r="N1067" s="382" t="n"/>
      <c r="O1067" s="385" t="n"/>
      <c r="P1067" s="385" t="n"/>
      <c r="Q1067" s="341" t="n"/>
      <c r="R1067" s="341" t="n"/>
      <c r="S1067" s="331">
        <f>+(((K1067-I1067)/1000)*1000)/10</f>
        <v/>
      </c>
      <c r="T1067" s="332" t="n"/>
    </row>
    <row r="1068" ht="15.75" customHeight="1" s="412">
      <c r="A1068" s="333" t="n">
        <v>4725</v>
      </c>
      <c r="B1068" s="334" t="n">
        <v>109</v>
      </c>
      <c r="C1068" s="380" t="inlineStr">
        <is>
          <t>T214</t>
        </is>
      </c>
      <c r="D1068" s="380" t="n"/>
      <c r="E1068" s="380" t="n"/>
      <c r="F1068" s="380" t="n"/>
      <c r="G1068" s="380" t="n">
        <v>17</v>
      </c>
      <c r="H1068" s="381" t="n">
        <v>43619</v>
      </c>
      <c r="I1068" s="380" t="n">
        <v>5191</v>
      </c>
      <c r="J1068" s="380" t="n">
        <v>8648</v>
      </c>
      <c r="K1068" s="380" t="n">
        <v>7937</v>
      </c>
      <c r="L1068" s="380" t="n"/>
      <c r="M1068" s="382">
        <f>+(((J1068-I1068)-(K1068-I1068))/(K1068-I1068))*100</f>
        <v/>
      </c>
      <c r="N1068" s="383" t="n"/>
      <c r="O1068" s="384">
        <f>AVERAGE(M1068:M1069)</f>
        <v/>
      </c>
      <c r="P1068" s="384">
        <f>_xlfn.STDEV.S(M1068,M1069)</f>
        <v/>
      </c>
      <c r="Q1068" s="341" t="n"/>
      <c r="R1068" s="341" t="n"/>
      <c r="S1068" s="331">
        <f>+(((K1068-I1068)/1000)*1000)/10</f>
        <v/>
      </c>
      <c r="T1068" s="332">
        <f>AVERAGE(S1068:S1069)</f>
        <v/>
      </c>
    </row>
    <row r="1069" ht="15.75" customHeight="1" s="412">
      <c r="A1069" s="333" t="n">
        <v>4726</v>
      </c>
      <c r="B1069" s="334" t="n">
        <v>110</v>
      </c>
      <c r="C1069" s="380" t="inlineStr">
        <is>
          <t>T214</t>
        </is>
      </c>
      <c r="D1069" s="380" t="n"/>
      <c r="E1069" s="380" t="n"/>
      <c r="F1069" s="380" t="n"/>
      <c r="G1069" s="380" t="n">
        <v>17</v>
      </c>
      <c r="H1069" s="381" t="n">
        <v>43619</v>
      </c>
      <c r="I1069" s="380" t="n">
        <v>5243</v>
      </c>
      <c r="J1069" s="380" t="n">
        <v>8715</v>
      </c>
      <c r="K1069" s="380" t="n">
        <v>8001</v>
      </c>
      <c r="L1069" s="380" t="n"/>
      <c r="M1069" s="382">
        <f>+(((J1069-I1069)-(K1069-I1069))/(K1069-I1069))*100</f>
        <v/>
      </c>
      <c r="N1069" s="383" t="n"/>
      <c r="O1069" s="385" t="n"/>
      <c r="P1069" s="385" t="n"/>
      <c r="Q1069" s="341" t="n"/>
      <c r="R1069" s="341" t="n"/>
      <c r="S1069" s="331">
        <f>+(((K1069-I1069)/1000)*1000)/10</f>
        <v/>
      </c>
      <c r="T1069" s="332" t="n"/>
    </row>
    <row r="1070" ht="15.75" customHeight="1" s="412">
      <c r="A1070" s="333" t="n">
        <v>5339</v>
      </c>
      <c r="B1070" s="334" t="n">
        <v>77</v>
      </c>
      <c r="C1070" s="378" t="inlineStr">
        <is>
          <t>T214</t>
        </is>
      </c>
      <c r="D1070" s="378" t="n"/>
      <c r="E1070" s="378" t="n"/>
      <c r="F1070" s="378" t="n"/>
      <c r="G1070" s="378" t="n">
        <v>19</v>
      </c>
      <c r="H1070" s="379" t="n">
        <v>43637</v>
      </c>
      <c r="I1070" s="378" t="n">
        <v>5212</v>
      </c>
      <c r="J1070" s="378" t="n">
        <v>7447</v>
      </c>
      <c r="K1070" s="378" t="n">
        <v>7051</v>
      </c>
      <c r="L1070" s="378" t="n"/>
      <c r="M1070" s="386">
        <f>+(((J1070-I1070)-(K1070-I1070))/(K1070-I1070))*100</f>
        <v/>
      </c>
      <c r="N1070" s="387" t="n"/>
      <c r="O1070" s="388">
        <f>AVERAGE(M1070:M1071)</f>
        <v/>
      </c>
      <c r="P1070" s="388">
        <f>_xlfn.STDEV.S(M1070,M1071)</f>
        <v/>
      </c>
      <c r="Q1070" s="341" t="n"/>
      <c r="R1070" s="341" t="n"/>
      <c r="S1070" s="331">
        <f>+(((K1070-I1070)/1000)*1000)/10</f>
        <v/>
      </c>
      <c r="T1070" s="332">
        <f>AVERAGE(S1070:S1071)</f>
        <v/>
      </c>
    </row>
    <row r="1071" ht="15.75" customHeight="1" s="412">
      <c r="A1071" s="333" t="n">
        <v>5340</v>
      </c>
      <c r="B1071" s="334" t="n">
        <v>78</v>
      </c>
      <c r="C1071" s="378" t="inlineStr">
        <is>
          <t>T214</t>
        </is>
      </c>
      <c r="D1071" s="378" t="n"/>
      <c r="E1071" s="378" t="n"/>
      <c r="F1071" s="378" t="n"/>
      <c r="G1071" s="378" t="n">
        <v>19</v>
      </c>
      <c r="H1071" s="379" t="n">
        <v>43637</v>
      </c>
      <c r="I1071" s="378" t="n">
        <v>5245</v>
      </c>
      <c r="J1071" s="378" t="n">
        <v>7415</v>
      </c>
      <c r="K1071" s="378" t="n">
        <v>7031</v>
      </c>
      <c r="L1071" s="378" t="n"/>
      <c r="M1071" s="386">
        <f>+(((J1071-I1071)-(K1071-I1071))/(K1071-I1071))*100</f>
        <v/>
      </c>
      <c r="N1071" s="387" t="n"/>
      <c r="O1071" s="331" t="n"/>
      <c r="P1071" s="331" t="n"/>
      <c r="Q1071" s="341" t="n"/>
      <c r="R1071" s="341" t="n"/>
      <c r="S1071" s="331">
        <f>+(((K1071-I1071)/1000)*1000)/10</f>
        <v/>
      </c>
      <c r="T1071" s="332" t="n"/>
    </row>
    <row r="1072" ht="15.75" customHeight="1" s="412">
      <c r="A1072" s="333" t="n">
        <v>5967</v>
      </c>
      <c r="B1072" s="334" t="n">
        <v>107</v>
      </c>
      <c r="C1072" s="378" t="inlineStr">
        <is>
          <t>T214</t>
        </is>
      </c>
      <c r="D1072" s="378" t="n"/>
      <c r="E1072" s="378" t="n"/>
      <c r="F1072" s="378" t="n"/>
      <c r="G1072" s="378" t="n">
        <v>22</v>
      </c>
      <c r="H1072" s="379" t="n">
        <v>43685</v>
      </c>
      <c r="I1072" s="378" t="n">
        <v>5226</v>
      </c>
      <c r="J1072" s="378" t="n">
        <v>8331</v>
      </c>
      <c r="K1072" s="378" t="n">
        <v>7894</v>
      </c>
      <c r="L1072" s="378" t="n">
        <v>6</v>
      </c>
      <c r="M1072" s="374">
        <f>+(((J1072-I1072)-(K1072-I1072))/(K1072-I1072))*100</f>
        <v/>
      </c>
      <c r="N1072" s="375" t="n"/>
      <c r="O1072" s="376">
        <f>AVERAGE(M1072:M1073)</f>
        <v/>
      </c>
      <c r="P1072" s="376">
        <f>_xlfn.STDEV.S(M1072,M1073)</f>
        <v/>
      </c>
      <c r="Q1072" s="341" t="n"/>
      <c r="R1072" s="341" t="n"/>
      <c r="S1072" s="331">
        <f>+(((K1072-I1072)/1000)*1000)/10</f>
        <v/>
      </c>
      <c r="T1072" s="332">
        <f>AVERAGE(S1072:S1073)</f>
        <v/>
      </c>
    </row>
    <row r="1073" ht="15.75" customHeight="1" s="412">
      <c r="A1073" s="333" t="n">
        <v>5968</v>
      </c>
      <c r="B1073" s="334" t="n">
        <v>107</v>
      </c>
      <c r="C1073" s="378" t="inlineStr">
        <is>
          <t>T214</t>
        </is>
      </c>
      <c r="D1073" s="378" t="n"/>
      <c r="E1073" s="378" t="n"/>
      <c r="F1073" s="378" t="n"/>
      <c r="G1073" s="378" t="n">
        <v>22</v>
      </c>
      <c r="H1073" s="379" t="n">
        <v>43685</v>
      </c>
      <c r="I1073" s="378" t="n">
        <v>5226</v>
      </c>
      <c r="J1073" s="378" t="n">
        <v>8430</v>
      </c>
      <c r="K1073" s="378" t="n">
        <v>7954</v>
      </c>
      <c r="L1073" s="378" t="n"/>
      <c r="M1073" s="374">
        <f>+(((J1073-I1073)-(K1073-I1073))/(K1073-I1073))*100</f>
        <v/>
      </c>
      <c r="N1073" s="375" t="n"/>
      <c r="O1073" s="377" t="n"/>
      <c r="P1073" s="377" t="n"/>
      <c r="Q1073" s="341" t="n"/>
      <c r="R1073" s="341" t="n"/>
      <c r="S1073" s="331">
        <f>+(((K1073-I1073)/1000)*1000)/10</f>
        <v/>
      </c>
      <c r="T1073" s="332" t="n"/>
    </row>
    <row r="1074" ht="15.75" customHeight="1" s="412">
      <c r="A1074" s="333" t="n">
        <v>3357</v>
      </c>
      <c r="B1074" s="334" t="n">
        <v>113</v>
      </c>
      <c r="C1074" s="380" t="inlineStr">
        <is>
          <t>T215</t>
        </is>
      </c>
      <c r="D1074" s="380" t="n"/>
      <c r="E1074" s="380" t="n"/>
      <c r="F1074" s="380" t="n"/>
      <c r="G1074" s="380" t="n">
        <v>13</v>
      </c>
      <c r="H1074" s="381" t="n">
        <v>43587</v>
      </c>
      <c r="I1074" s="380" t="n">
        <v>5283</v>
      </c>
      <c r="J1074" s="380" t="n">
        <v>6332</v>
      </c>
      <c r="K1074" s="380" t="n">
        <v>6181</v>
      </c>
      <c r="L1074" s="380" t="n">
        <v>1</v>
      </c>
      <c r="M1074" s="382">
        <f>+(((J1074-I1074)-(K1074-I1074))/(K1074-I1074))*100</f>
        <v/>
      </c>
      <c r="N1074" s="383" t="inlineStr">
        <is>
          <t>MF</t>
        </is>
      </c>
      <c r="O1074" s="384">
        <f>AVERAGE(M1074:M1075)</f>
        <v/>
      </c>
      <c r="P1074" s="384">
        <f>_xlfn.STDEV.S(M1074,M1075)</f>
        <v/>
      </c>
      <c r="Q1074" s="341" t="n">
        <v>1</v>
      </c>
      <c r="R1074" s="341" t="n"/>
      <c r="S1074" s="331">
        <f>+(((K1074-I1074)/1000)*1000)/10</f>
        <v/>
      </c>
      <c r="T1074" s="332">
        <f>AVERAGE(S1074:S1075)</f>
        <v/>
      </c>
    </row>
    <row r="1075" ht="15.75" customHeight="1" s="412">
      <c r="A1075" s="333" t="n">
        <v>3358</v>
      </c>
      <c r="B1075" s="334" t="n">
        <v>114</v>
      </c>
      <c r="C1075" s="380" t="inlineStr">
        <is>
          <t>T215</t>
        </is>
      </c>
      <c r="D1075" s="380" t="n"/>
      <c r="E1075" s="380" t="n"/>
      <c r="F1075" s="380" t="n"/>
      <c r="G1075" s="380" t="n">
        <v>13</v>
      </c>
      <c r="H1075" s="381" t="n">
        <v>43587</v>
      </c>
      <c r="I1075" s="380" t="n">
        <v>5247</v>
      </c>
      <c r="J1075" s="380" t="n">
        <v>6329</v>
      </c>
      <c r="K1075" s="380" t="n">
        <v>6177</v>
      </c>
      <c r="L1075" s="380" t="n"/>
      <c r="M1075" s="382">
        <f>+(((J1075-I1075)-(K1075-I1075))/(K1075-I1075))*100</f>
        <v/>
      </c>
      <c r="N1075" s="383" t="n"/>
      <c r="O1075" s="385" t="n"/>
      <c r="P1075" s="385" t="n"/>
      <c r="Q1075" s="341" t="n"/>
      <c r="R1075" s="341" t="n"/>
      <c r="S1075" s="331">
        <f>+(((K1075-I1075)/1000)*1000)/10</f>
        <v/>
      </c>
      <c r="T1075" s="332" t="n"/>
    </row>
    <row r="1076" ht="15.75" customHeight="1" s="412">
      <c r="A1076" s="333" t="n">
        <v>3739</v>
      </c>
      <c r="B1076" s="334" t="n">
        <v>161</v>
      </c>
      <c r="C1076" s="380" t="inlineStr">
        <is>
          <t>T215</t>
        </is>
      </c>
      <c r="D1076" s="380" t="n"/>
      <c r="E1076" s="380" t="n"/>
      <c r="F1076" s="380" t="n"/>
      <c r="G1076" s="380" t="n">
        <v>14</v>
      </c>
      <c r="H1076" s="381" t="n">
        <v>43591</v>
      </c>
      <c r="I1076" s="380" t="n">
        <v>5264</v>
      </c>
      <c r="J1076" s="391" t="n">
        <v>6901</v>
      </c>
      <c r="K1076" s="380" t="n">
        <v>6325</v>
      </c>
      <c r="L1076" s="380" t="n"/>
      <c r="M1076" s="382">
        <f>+(((J1076-I1076)-(K1076-I1076))/(K1076-I1076))*100</f>
        <v/>
      </c>
      <c r="N1076" s="383" t="inlineStr">
        <is>
          <t>MF</t>
        </is>
      </c>
      <c r="O1076" s="384">
        <f>AVERAGE(M1076:M1077)</f>
        <v/>
      </c>
      <c r="P1076" s="384">
        <f>_xlfn.STDEV.S(M1076,M1077)</f>
        <v/>
      </c>
      <c r="Q1076" s="341" t="n"/>
      <c r="R1076" s="341" t="n"/>
      <c r="S1076" s="331">
        <f>+(((K1076-I1076)/1000)*1000)/10</f>
        <v/>
      </c>
      <c r="T1076" s="332">
        <f>AVERAGE(S1076:S1077)</f>
        <v/>
      </c>
    </row>
    <row r="1077" ht="15.75" customHeight="1" s="412">
      <c r="A1077" s="333" t="n">
        <v>3740</v>
      </c>
      <c r="B1077" s="334" t="n">
        <v>162</v>
      </c>
      <c r="C1077" s="380" t="inlineStr">
        <is>
          <t>T215</t>
        </is>
      </c>
      <c r="D1077" s="380" t="n"/>
      <c r="E1077" s="380" t="n"/>
      <c r="F1077" s="380" t="n"/>
      <c r="G1077" s="380" t="n">
        <v>14</v>
      </c>
      <c r="H1077" s="381" t="n">
        <v>43591</v>
      </c>
      <c r="I1077" s="380" t="n">
        <v>5232</v>
      </c>
      <c r="J1077" s="391" t="n">
        <v>6876</v>
      </c>
      <c r="K1077" s="380" t="n">
        <v>6316</v>
      </c>
      <c r="L1077" s="380" t="n"/>
      <c r="M1077" s="382">
        <f>+(((J1077-I1077)-(K1077-I1077))/(K1077-I1077))*100</f>
        <v/>
      </c>
      <c r="N1077" s="383" t="n"/>
      <c r="O1077" s="385" t="n"/>
      <c r="P1077" s="385" t="n"/>
      <c r="Q1077" s="341" t="n"/>
      <c r="R1077" s="341" t="n"/>
      <c r="S1077" s="331">
        <f>+(((K1077-I1077)/1000)*1000)/10</f>
        <v/>
      </c>
      <c r="T1077" s="332" t="n"/>
    </row>
    <row r="1078" ht="15.75" customHeight="1" s="412">
      <c r="A1078" s="333" t="n">
        <v>4081</v>
      </c>
      <c r="B1078" s="334" t="n">
        <v>111</v>
      </c>
      <c r="C1078" s="380" t="inlineStr">
        <is>
          <t>T215</t>
        </is>
      </c>
      <c r="D1078" s="380" t="n"/>
      <c r="E1078" s="380" t="n"/>
      <c r="F1078" s="380" t="n"/>
      <c r="G1078" s="380" t="n">
        <v>15</v>
      </c>
      <c r="H1078" s="381" t="n">
        <v>43599</v>
      </c>
      <c r="I1078" s="380" t="n">
        <v>5213</v>
      </c>
      <c r="J1078" s="380" t="n">
        <v>7028</v>
      </c>
      <c r="K1078" s="380" t="n">
        <v>6572</v>
      </c>
      <c r="L1078" s="380" t="n"/>
      <c r="M1078" s="382">
        <f>+(((J1078-I1078)-(K1078-I1078))/(K1078-I1078))*100</f>
        <v/>
      </c>
      <c r="N1078" s="382" t="n"/>
      <c r="O1078" s="384">
        <f>AVERAGE(M1078:M1079)</f>
        <v/>
      </c>
      <c r="P1078" s="384">
        <f>_xlfn.STDEV.S(M1078,M1079)</f>
        <v/>
      </c>
      <c r="Q1078" s="341" t="n"/>
      <c r="R1078" s="341" t="n"/>
      <c r="S1078" s="331">
        <f>+(((K1078-I1078)/1000)*1000)/10</f>
        <v/>
      </c>
      <c r="T1078" s="332">
        <f>AVERAGE(S1078:S1079)</f>
        <v/>
      </c>
    </row>
    <row r="1079" ht="15.75" customHeight="1" s="412">
      <c r="A1079" s="333" t="n">
        <v>4082</v>
      </c>
      <c r="B1079" s="334" t="n">
        <v>112</v>
      </c>
      <c r="C1079" s="380" t="inlineStr">
        <is>
          <t>T215</t>
        </is>
      </c>
      <c r="D1079" s="380" t="n"/>
      <c r="E1079" s="380" t="n"/>
      <c r="F1079" s="380" t="n"/>
      <c r="G1079" s="380" t="n">
        <v>15</v>
      </c>
      <c r="H1079" s="381" t="n">
        <v>43599</v>
      </c>
      <c r="I1079" s="380" t="n">
        <v>5197</v>
      </c>
      <c r="J1079" s="380" t="n">
        <v>7209</v>
      </c>
      <c r="K1079" s="380" t="n">
        <v>6704</v>
      </c>
      <c r="L1079" s="380" t="n"/>
      <c r="M1079" s="382">
        <f>+(((J1079-I1079)-(K1079-I1079))/(K1079-I1079))*100</f>
        <v/>
      </c>
      <c r="N1079" s="382" t="n"/>
      <c r="O1079" s="385" t="n"/>
      <c r="P1079" s="385" t="n"/>
      <c r="Q1079" s="341" t="n"/>
      <c r="R1079" s="341" t="n"/>
      <c r="S1079" s="331">
        <f>+(((K1079-I1079)/1000)*1000)/10</f>
        <v/>
      </c>
      <c r="T1079" s="332" t="n"/>
    </row>
    <row r="1080" ht="15.75" customHeight="1" s="412">
      <c r="A1080" s="333" t="n">
        <v>4727</v>
      </c>
      <c r="B1080" s="334" t="n">
        <v>111</v>
      </c>
      <c r="C1080" s="380" t="inlineStr">
        <is>
          <t>T215</t>
        </is>
      </c>
      <c r="D1080" s="380" t="n"/>
      <c r="E1080" s="380" t="n"/>
      <c r="F1080" s="380" t="n"/>
      <c r="G1080" s="380" t="n">
        <v>17</v>
      </c>
      <c r="H1080" s="381" t="n">
        <v>43619</v>
      </c>
      <c r="I1080" s="380" t="n">
        <v>5213</v>
      </c>
      <c r="J1080" s="380" t="n">
        <v>6895</v>
      </c>
      <c r="K1080" s="380" t="n">
        <v>6563</v>
      </c>
      <c r="L1080" s="380" t="n"/>
      <c r="M1080" s="382">
        <f>+(((J1080-I1080)-(K1080-I1080))/(K1080-I1080))*100</f>
        <v/>
      </c>
      <c r="N1080" s="383" t="n"/>
      <c r="O1080" s="384">
        <f>AVERAGE(M1080:M1081)</f>
        <v/>
      </c>
      <c r="P1080" s="384">
        <f>_xlfn.STDEV.S(M1080,M1081)</f>
        <v/>
      </c>
      <c r="Q1080" s="341" t="n"/>
      <c r="R1080" s="341" t="n"/>
      <c r="S1080" s="331">
        <f>+(((K1080-I1080)/1000)*1000)/10</f>
        <v/>
      </c>
      <c r="T1080" s="332">
        <f>AVERAGE(S1080:S1081)</f>
        <v/>
      </c>
    </row>
    <row r="1081" ht="15.75" customHeight="1" s="412">
      <c r="A1081" s="333" t="n">
        <v>4728</v>
      </c>
      <c r="B1081" s="334" t="n">
        <v>112</v>
      </c>
      <c r="C1081" s="380" t="inlineStr">
        <is>
          <t>T215</t>
        </is>
      </c>
      <c r="D1081" s="380" t="n"/>
      <c r="E1081" s="380" t="n"/>
      <c r="F1081" s="380" t="n"/>
      <c r="G1081" s="380" t="n">
        <v>17</v>
      </c>
      <c r="H1081" s="381" t="n">
        <v>43619</v>
      </c>
      <c r="I1081" s="380" t="n">
        <v>5197</v>
      </c>
      <c r="J1081" s="380" t="n">
        <v>6870</v>
      </c>
      <c r="K1081" s="380" t="n">
        <v>6542</v>
      </c>
      <c r="L1081" s="380" t="n"/>
      <c r="M1081" s="382">
        <f>+(((J1081-I1081)-(K1081-I1081))/(K1081-I1081))*100</f>
        <v/>
      </c>
      <c r="N1081" s="383" t="n"/>
      <c r="O1081" s="385" t="n"/>
      <c r="P1081" s="385" t="n"/>
      <c r="Q1081" s="341" t="n"/>
      <c r="R1081" s="341" t="n"/>
      <c r="S1081" s="331">
        <f>+(((K1081-I1081)/1000)*1000)/10</f>
        <v/>
      </c>
      <c r="T1081" s="332" t="n"/>
    </row>
    <row r="1082" ht="15.75" customHeight="1" s="412">
      <c r="A1082" s="333" t="n">
        <v>5341</v>
      </c>
      <c r="B1082" s="334" t="n">
        <v>79</v>
      </c>
      <c r="C1082" s="378" t="inlineStr">
        <is>
          <t>T215</t>
        </is>
      </c>
      <c r="D1082" s="378" t="n"/>
      <c r="E1082" s="378" t="n"/>
      <c r="F1082" s="378" t="n"/>
      <c r="G1082" s="378" t="n">
        <v>19</v>
      </c>
      <c r="H1082" s="379" t="n">
        <v>43637</v>
      </c>
      <c r="I1082" s="378" t="n">
        <v>5242</v>
      </c>
      <c r="J1082" s="378" t="n">
        <v>7080</v>
      </c>
      <c r="K1082" s="378" t="n">
        <v>6756</v>
      </c>
      <c r="L1082" s="378" t="n">
        <v>7</v>
      </c>
      <c r="M1082" s="386">
        <f>+(((J1082-I1082)-(K1082-I1082))/(K1082-I1082))*100</f>
        <v/>
      </c>
      <c r="N1082" s="387" t="n"/>
      <c r="O1082" s="388">
        <f>AVERAGE(M1082:M1083)</f>
        <v/>
      </c>
      <c r="P1082" s="388">
        <f>_xlfn.STDEV.S(M1082,M1083)</f>
        <v/>
      </c>
      <c r="Q1082" s="341" t="n"/>
      <c r="R1082" s="341" t="n"/>
      <c r="S1082" s="331">
        <f>+(((K1082-I1082)/1000)*1000)/10</f>
        <v/>
      </c>
      <c r="T1082" s="332">
        <f>AVERAGE(S1082:S1083)</f>
        <v/>
      </c>
    </row>
    <row r="1083" ht="15.75" customHeight="1" s="412">
      <c r="A1083" s="333" t="n">
        <v>5342</v>
      </c>
      <c r="B1083" s="334" t="n">
        <v>80</v>
      </c>
      <c r="C1083" s="378" t="inlineStr">
        <is>
          <t>T215</t>
        </is>
      </c>
      <c r="D1083" s="378" t="n"/>
      <c r="E1083" s="378" t="n"/>
      <c r="F1083" s="378" t="n"/>
      <c r="G1083" s="378" t="n">
        <v>19</v>
      </c>
      <c r="H1083" s="379" t="n">
        <v>43637</v>
      </c>
      <c r="I1083" s="378" t="n">
        <v>5245</v>
      </c>
      <c r="J1083" s="378" t="n">
        <v>6983</v>
      </c>
      <c r="K1083" s="378" t="n">
        <v>6676</v>
      </c>
      <c r="L1083" s="378" t="n"/>
      <c r="M1083" s="386">
        <f>+(((J1083-I1083)-(K1083-I1083))/(K1083-I1083))*100</f>
        <v/>
      </c>
      <c r="N1083" s="387" t="n"/>
      <c r="O1083" s="331" t="n"/>
      <c r="P1083" s="331" t="n"/>
      <c r="Q1083" s="341" t="n"/>
      <c r="R1083" s="341" t="n"/>
      <c r="S1083" s="331">
        <f>+(((K1083-I1083)/1000)*1000)/10</f>
        <v/>
      </c>
      <c r="T1083" s="332" t="n"/>
    </row>
    <row r="1084" ht="15.75" customHeight="1" s="412">
      <c r="A1084" s="333" t="n">
        <v>5969</v>
      </c>
      <c r="B1084" s="334" t="n">
        <v>108</v>
      </c>
      <c r="C1084" s="378" t="inlineStr">
        <is>
          <t>T215</t>
        </is>
      </c>
      <c r="D1084" s="378" t="n"/>
      <c r="E1084" s="378" t="n"/>
      <c r="F1084" s="378" t="n"/>
      <c r="G1084" s="378" t="n">
        <v>22</v>
      </c>
      <c r="H1084" s="379" t="n">
        <v>43685</v>
      </c>
      <c r="I1084" s="378" t="n">
        <v>5274</v>
      </c>
      <c r="J1084" s="378" t="n">
        <v>6462</v>
      </c>
      <c r="K1084" s="378" t="n">
        <v>6307</v>
      </c>
      <c r="L1084" s="378" t="n">
        <v>7</v>
      </c>
      <c r="M1084" s="374">
        <f>+(((J1084-I1084)-(K1084-I1084))/(K1084-I1084))*100</f>
        <v/>
      </c>
      <c r="N1084" s="375" t="n"/>
      <c r="O1084" s="376">
        <f>AVERAGE(M1084:M1085)</f>
        <v/>
      </c>
      <c r="P1084" s="376">
        <f>_xlfn.STDEV.S(M1084,M1085)</f>
        <v/>
      </c>
      <c r="Q1084" s="341" t="n"/>
      <c r="R1084" s="341" t="n"/>
      <c r="S1084" s="331">
        <f>+(((K1084-I1084)/1000)*1000)/10</f>
        <v/>
      </c>
      <c r="T1084" s="332">
        <f>AVERAGE(S1084:S1085)</f>
        <v/>
      </c>
    </row>
    <row r="1085" ht="15.75" customHeight="1" s="412">
      <c r="A1085" s="333" t="n">
        <v>5970</v>
      </c>
      <c r="B1085" s="334" t="n">
        <v>108</v>
      </c>
      <c r="C1085" s="378" t="inlineStr">
        <is>
          <t>T215</t>
        </is>
      </c>
      <c r="D1085" s="378" t="n"/>
      <c r="E1085" s="378" t="n"/>
      <c r="F1085" s="378" t="n"/>
      <c r="G1085" s="378" t="n">
        <v>22</v>
      </c>
      <c r="H1085" s="379" t="n">
        <v>43685</v>
      </c>
      <c r="I1085" s="378" t="n">
        <v>5274</v>
      </c>
      <c r="J1085" s="378" t="n">
        <v>6506</v>
      </c>
      <c r="K1085" s="378" t="n">
        <v>6330</v>
      </c>
      <c r="L1085" s="378" t="n"/>
      <c r="M1085" s="374">
        <f>+(((J1085-I1085)-(K1085-I1085))/(K1085-I1085))*100</f>
        <v/>
      </c>
      <c r="N1085" s="375" t="n"/>
      <c r="O1085" s="377" t="n"/>
      <c r="P1085" s="377" t="n"/>
      <c r="Q1085" s="341" t="n"/>
      <c r="R1085" s="341" t="n"/>
      <c r="S1085" s="331">
        <f>+(((K1085-I1085)/1000)*1000)/10</f>
        <v/>
      </c>
      <c r="T1085" s="332" t="n"/>
    </row>
    <row r="1086" ht="15.75" customHeight="1" s="412">
      <c r="A1086" s="333" t="n">
        <v>3359</v>
      </c>
      <c r="B1086" s="334" t="n">
        <v>115</v>
      </c>
      <c r="C1086" s="380" t="inlineStr">
        <is>
          <t>T216</t>
        </is>
      </c>
      <c r="D1086" s="380" t="n"/>
      <c r="E1086" s="380" t="n"/>
      <c r="F1086" s="380" t="n"/>
      <c r="G1086" s="380" t="n">
        <v>13</v>
      </c>
      <c r="H1086" s="381" t="n">
        <v>43587</v>
      </c>
      <c r="I1086" s="380" t="n">
        <v>5260</v>
      </c>
      <c r="J1086" s="380" t="n">
        <v>9297</v>
      </c>
      <c r="K1086" s="380" t="n">
        <v>8134</v>
      </c>
      <c r="L1086" s="380" t="n">
        <v>1</v>
      </c>
      <c r="M1086" s="382">
        <f>+(((J1086-I1086)-(K1086-I1086))/(K1086-I1086))*100</f>
        <v/>
      </c>
      <c r="N1086" s="383" t="inlineStr">
        <is>
          <t>MF</t>
        </is>
      </c>
      <c r="O1086" s="384">
        <f>AVERAGE(M1086:M1087)</f>
        <v/>
      </c>
      <c r="P1086" s="384">
        <f>_xlfn.STDEV.S(M1086,M1087)</f>
        <v/>
      </c>
      <c r="Q1086" s="341" t="n">
        <v>1</v>
      </c>
      <c r="R1086" s="341" t="n"/>
      <c r="S1086" s="331">
        <f>+(((K1086-I1086)/1000)*1000)/10</f>
        <v/>
      </c>
      <c r="T1086" s="332">
        <f>AVERAGE(S1086:S1087)</f>
        <v/>
      </c>
    </row>
    <row r="1087" ht="15.75" customHeight="1" s="412">
      <c r="A1087" s="333" t="n">
        <v>3360</v>
      </c>
      <c r="B1087" s="334" t="n">
        <v>116</v>
      </c>
      <c r="C1087" s="380" t="inlineStr">
        <is>
          <t>T216</t>
        </is>
      </c>
      <c r="D1087" s="380" t="n"/>
      <c r="E1087" s="380" t="n"/>
      <c r="F1087" s="380" t="n"/>
      <c r="G1087" s="380" t="n">
        <v>13</v>
      </c>
      <c r="H1087" s="381" t="n">
        <v>43587</v>
      </c>
      <c r="I1087" s="380" t="n">
        <v>5263</v>
      </c>
      <c r="J1087" s="380" t="n">
        <v>9251</v>
      </c>
      <c r="K1087" s="380" t="n">
        <v>8066</v>
      </c>
      <c r="L1087" s="380" t="n"/>
      <c r="M1087" s="382">
        <f>+(((J1087-I1087)-(K1087-I1087))/(K1087-I1087))*100</f>
        <v/>
      </c>
      <c r="N1087" s="383" t="n"/>
      <c r="O1087" s="385" t="n"/>
      <c r="P1087" s="385" t="n"/>
      <c r="Q1087" s="341" t="n"/>
      <c r="R1087" s="341" t="n"/>
      <c r="S1087" s="331">
        <f>+(((K1087-I1087)/1000)*1000)/10</f>
        <v/>
      </c>
      <c r="T1087" s="332" t="n"/>
    </row>
    <row r="1088" ht="15.75" customHeight="1" s="412">
      <c r="A1088" s="333" t="n">
        <v>4083</v>
      </c>
      <c r="B1088" s="334" t="n">
        <v>113</v>
      </c>
      <c r="C1088" s="380" t="inlineStr">
        <is>
          <t>T216</t>
        </is>
      </c>
      <c r="D1088" s="380" t="n"/>
      <c r="E1088" s="380" t="n"/>
      <c r="F1088" s="380" t="n"/>
      <c r="G1088" s="380" t="n">
        <v>15</v>
      </c>
      <c r="H1088" s="381" t="n">
        <v>43599</v>
      </c>
      <c r="I1088" s="380" t="n">
        <v>5283</v>
      </c>
      <c r="J1088" s="380" t="n">
        <v>9030</v>
      </c>
      <c r="K1088" s="380" t="n">
        <v>7979</v>
      </c>
      <c r="L1088" s="380" t="n"/>
      <c r="M1088" s="382">
        <f>+(((J1088-I1088)-(K1088-I1088))/(K1088-I1088))*100</f>
        <v/>
      </c>
      <c r="N1088" s="382" t="n"/>
      <c r="O1088" s="384">
        <f>AVERAGE(M1088:M1089)</f>
        <v/>
      </c>
      <c r="P1088" s="384">
        <f>_xlfn.STDEV.S(M1088,M1089)</f>
        <v/>
      </c>
      <c r="Q1088" s="341" t="n"/>
      <c r="R1088" s="341" t="n"/>
      <c r="S1088" s="331">
        <f>+(((K1088-I1088)/1000)*1000)/10</f>
        <v/>
      </c>
      <c r="T1088" s="332">
        <f>AVERAGE(S1088:S1089)</f>
        <v/>
      </c>
    </row>
    <row r="1089" ht="15.75" customHeight="1" s="412">
      <c r="A1089" s="333" t="n">
        <v>4084</v>
      </c>
      <c r="B1089" s="334" t="n">
        <v>114</v>
      </c>
      <c r="C1089" s="380" t="inlineStr">
        <is>
          <t>T216</t>
        </is>
      </c>
      <c r="D1089" s="380" t="n"/>
      <c r="E1089" s="380" t="n"/>
      <c r="F1089" s="380" t="n"/>
      <c r="G1089" s="380" t="n">
        <v>15</v>
      </c>
      <c r="H1089" s="381" t="n">
        <v>43599</v>
      </c>
      <c r="I1089" s="380" t="n">
        <v>5247</v>
      </c>
      <c r="J1089" s="380" t="n">
        <v>9196</v>
      </c>
      <c r="K1089" s="380" t="n">
        <v>8055</v>
      </c>
      <c r="L1089" s="380" t="n"/>
      <c r="M1089" s="382">
        <f>+(((J1089-I1089)-(K1089-I1089))/(K1089-I1089))*100</f>
        <v/>
      </c>
      <c r="N1089" s="382" t="n"/>
      <c r="O1089" s="385" t="n"/>
      <c r="P1089" s="385" t="n"/>
      <c r="Q1089" s="341" t="n"/>
      <c r="R1089" s="341" t="n"/>
      <c r="S1089" s="331">
        <f>+(((K1089-I1089)/1000)*1000)/10</f>
        <v/>
      </c>
      <c r="T1089" s="332" t="n"/>
    </row>
    <row r="1090" ht="15.75" customHeight="1" s="412">
      <c r="A1090" s="333" t="n">
        <v>4729</v>
      </c>
      <c r="B1090" s="334" t="n">
        <v>113</v>
      </c>
      <c r="C1090" s="380" t="inlineStr">
        <is>
          <t>T216</t>
        </is>
      </c>
      <c r="D1090" s="380" t="n"/>
      <c r="E1090" s="380" t="n"/>
      <c r="F1090" s="380" t="n"/>
      <c r="G1090" s="380" t="n">
        <v>17</v>
      </c>
      <c r="H1090" s="381" t="n">
        <v>43619</v>
      </c>
      <c r="I1090" s="380" t="n">
        <v>5283</v>
      </c>
      <c r="J1090" s="380" t="n">
        <v>9076</v>
      </c>
      <c r="K1090" s="380" t="n">
        <v>8251</v>
      </c>
      <c r="L1090" s="380" t="n"/>
      <c r="M1090" s="382">
        <f>+(((J1090-I1090)-(K1090-I1090))/(K1090-I1090))*100</f>
        <v/>
      </c>
      <c r="N1090" s="383" t="n"/>
      <c r="O1090" s="384">
        <f>AVERAGE(M1090:M1091)</f>
        <v/>
      </c>
      <c r="P1090" s="384">
        <f>_xlfn.STDEV.S(M1090,M1091)</f>
        <v/>
      </c>
      <c r="Q1090" s="341" t="n"/>
      <c r="R1090" s="341" t="n"/>
      <c r="S1090" s="331">
        <f>+(((K1090-I1090)/1000)*1000)/10</f>
        <v/>
      </c>
      <c r="T1090" s="332">
        <f>AVERAGE(S1090:S1091)</f>
        <v/>
      </c>
    </row>
    <row r="1091" ht="15.75" customHeight="1" s="412">
      <c r="A1091" s="333" t="n">
        <v>4730</v>
      </c>
      <c r="B1091" s="334" t="n">
        <v>114</v>
      </c>
      <c r="C1091" s="380" t="inlineStr">
        <is>
          <t>T216</t>
        </is>
      </c>
      <c r="D1091" s="380" t="n"/>
      <c r="E1091" s="380" t="n"/>
      <c r="F1091" s="380" t="n"/>
      <c r="G1091" s="380" t="n">
        <v>17</v>
      </c>
      <c r="H1091" s="381" t="n">
        <v>43619</v>
      </c>
      <c r="I1091" s="380" t="n">
        <v>5247</v>
      </c>
      <c r="J1091" s="380" t="n">
        <v>9345</v>
      </c>
      <c r="K1091" s="380" t="n">
        <v>8447</v>
      </c>
      <c r="L1091" s="380" t="n"/>
      <c r="M1091" s="382">
        <f>+(((J1091-I1091)-(K1091-I1091))/(K1091-I1091))*100</f>
        <v/>
      </c>
      <c r="N1091" s="383" t="n"/>
      <c r="O1091" s="385" t="n"/>
      <c r="P1091" s="385" t="n"/>
      <c r="Q1091" s="341" t="n"/>
      <c r="R1091" s="341" t="n"/>
      <c r="S1091" s="331">
        <f>+(((K1091-I1091)/1000)*1000)/10</f>
        <v/>
      </c>
      <c r="T1091" s="332" t="n"/>
    </row>
    <row r="1092" ht="15.75" customHeight="1" s="412">
      <c r="A1092" s="333" t="n">
        <v>5343</v>
      </c>
      <c r="B1092" s="334" t="n">
        <v>81</v>
      </c>
      <c r="C1092" s="378" t="inlineStr">
        <is>
          <t>T216</t>
        </is>
      </c>
      <c r="D1092" s="378" t="n"/>
      <c r="E1092" s="378" t="n"/>
      <c r="F1092" s="378" t="n"/>
      <c r="G1092" s="378" t="n">
        <v>19</v>
      </c>
      <c r="H1092" s="379" t="n">
        <v>43637</v>
      </c>
      <c r="I1092" s="378" t="n">
        <v>5180</v>
      </c>
      <c r="J1092" s="378" t="n">
        <v>8280</v>
      </c>
      <c r="K1092" s="378" t="n">
        <v>7626</v>
      </c>
      <c r="L1092" s="378" t="n">
        <v>6</v>
      </c>
      <c r="M1092" s="386">
        <f>+(((J1092-I1092)-(K1092-I1092))/(K1092-I1092))*100</f>
        <v/>
      </c>
      <c r="N1092" s="387" t="n"/>
      <c r="O1092" s="388">
        <f>AVERAGE(M1092:M1093)</f>
        <v/>
      </c>
      <c r="P1092" s="388">
        <f>_xlfn.STDEV.S(M1092,M1093)</f>
        <v/>
      </c>
      <c r="Q1092" s="341" t="n"/>
      <c r="R1092" s="341" t="n"/>
      <c r="S1092" s="331">
        <f>+(((K1092-I1092)/1000)*1000)/10</f>
        <v/>
      </c>
      <c r="T1092" s="332">
        <f>AVERAGE(S1092:S1093)</f>
        <v/>
      </c>
    </row>
    <row r="1093" ht="15.75" customHeight="1" s="412">
      <c r="A1093" s="333" t="n">
        <v>5344</v>
      </c>
      <c r="B1093" s="334" t="n">
        <v>82</v>
      </c>
      <c r="C1093" s="378" t="inlineStr">
        <is>
          <t>T216</t>
        </is>
      </c>
      <c r="D1093" s="378" t="n"/>
      <c r="E1093" s="378" t="n"/>
      <c r="F1093" s="378" t="n"/>
      <c r="G1093" s="378" t="n">
        <v>19</v>
      </c>
      <c r="H1093" s="379" t="n">
        <v>43637</v>
      </c>
      <c r="I1093" s="378" t="n">
        <v>5194</v>
      </c>
      <c r="J1093" s="378" t="n">
        <v>8472</v>
      </c>
      <c r="K1093" s="378" t="n">
        <v>7789</v>
      </c>
      <c r="L1093" s="378" t="n"/>
      <c r="M1093" s="386">
        <f>+(((J1093-I1093)-(K1093-I1093))/(K1093-I1093))*100</f>
        <v/>
      </c>
      <c r="N1093" s="387" t="n"/>
      <c r="O1093" s="331" t="n"/>
      <c r="P1093" s="331" t="n"/>
      <c r="Q1093" s="341" t="n"/>
      <c r="R1093" s="341" t="n"/>
      <c r="S1093" s="331">
        <f>+(((K1093-I1093)/1000)*1000)/10</f>
        <v/>
      </c>
      <c r="T1093" s="332" t="n"/>
    </row>
    <row r="1094" ht="15.75" customHeight="1" s="412">
      <c r="A1094" s="333" t="n">
        <v>5971</v>
      </c>
      <c r="B1094" s="334" t="n">
        <v>109</v>
      </c>
      <c r="C1094" s="378" t="inlineStr">
        <is>
          <t>T216</t>
        </is>
      </c>
      <c r="D1094" s="378" t="n"/>
      <c r="E1094" s="378" t="n"/>
      <c r="F1094" s="378" t="n"/>
      <c r="G1094" s="378" t="n">
        <v>22</v>
      </c>
      <c r="H1094" s="379" t="n">
        <v>43685</v>
      </c>
      <c r="I1094" s="378" t="n">
        <v>5191</v>
      </c>
      <c r="J1094" s="378" t="n">
        <v>8155</v>
      </c>
      <c r="K1094" s="378" t="n">
        <v>7735</v>
      </c>
      <c r="L1094" s="378" t="n">
        <v>6</v>
      </c>
      <c r="M1094" s="374">
        <f>+(((J1094-I1094)-(K1094-I1094))/(K1094-I1094))*100</f>
        <v/>
      </c>
      <c r="N1094" s="375" t="n"/>
      <c r="O1094" s="376">
        <f>AVERAGE(M1094:M1095)</f>
        <v/>
      </c>
      <c r="P1094" s="376">
        <f>_xlfn.STDEV.S(M1094,M1095)</f>
        <v/>
      </c>
      <c r="Q1094" s="341" t="n"/>
      <c r="R1094" s="341" t="n"/>
      <c r="S1094" s="331">
        <f>+(((K1094-I1094)/1000)*1000)/10</f>
        <v/>
      </c>
      <c r="T1094" s="332">
        <f>AVERAGE(S1094:S1095)</f>
        <v/>
      </c>
    </row>
    <row r="1095" ht="15.75" customHeight="1" s="412">
      <c r="A1095" s="333" t="n">
        <v>5972</v>
      </c>
      <c r="B1095" s="334" t="n">
        <v>109</v>
      </c>
      <c r="C1095" s="378" t="inlineStr">
        <is>
          <t>T216</t>
        </is>
      </c>
      <c r="D1095" s="378" t="n"/>
      <c r="E1095" s="378" t="n"/>
      <c r="F1095" s="378" t="n"/>
      <c r="G1095" s="378" t="n">
        <v>22</v>
      </c>
      <c r="H1095" s="379" t="n">
        <v>43685</v>
      </c>
      <c r="I1095" s="378" t="n">
        <v>5191</v>
      </c>
      <c r="J1095" s="378" t="n">
        <v>8449</v>
      </c>
      <c r="K1095" s="378" t="n">
        <v>7984</v>
      </c>
      <c r="L1095" s="378" t="n"/>
      <c r="M1095" s="374">
        <f>+(((J1095-I1095)-(K1095-I1095))/(K1095-I1095))*100</f>
        <v/>
      </c>
      <c r="N1095" s="375" t="n"/>
      <c r="O1095" s="377" t="n"/>
      <c r="P1095" s="377" t="n"/>
      <c r="Q1095" s="341" t="n"/>
      <c r="R1095" s="341" t="n"/>
      <c r="S1095" s="331">
        <f>+(((K1095-I1095)/1000)*1000)/10</f>
        <v/>
      </c>
      <c r="T1095" s="332" t="n"/>
    </row>
    <row r="1096" ht="15.75" customHeight="1" s="412">
      <c r="A1096" s="333" t="n">
        <v>3361</v>
      </c>
      <c r="B1096" s="334" t="n">
        <v>117</v>
      </c>
      <c r="C1096" s="380" t="inlineStr">
        <is>
          <t>T217</t>
        </is>
      </c>
      <c r="D1096" s="380" t="n"/>
      <c r="E1096" s="380" t="n"/>
      <c r="F1096" s="380" t="n"/>
      <c r="G1096" s="380" t="n">
        <v>13</v>
      </c>
      <c r="H1096" s="381" t="n">
        <v>43587</v>
      </c>
      <c r="I1096" s="380" t="n">
        <v>5221</v>
      </c>
      <c r="J1096" s="380" t="n">
        <v>7406</v>
      </c>
      <c r="K1096" s="380" t="n">
        <v>7023</v>
      </c>
      <c r="L1096" s="380" t="n">
        <v>1</v>
      </c>
      <c r="M1096" s="382">
        <f>+(((J1096-I1096)-(K1096-I1096))/(K1096-I1096))*100</f>
        <v/>
      </c>
      <c r="N1096" s="383" t="inlineStr">
        <is>
          <t>MF</t>
        </is>
      </c>
      <c r="O1096" s="384">
        <f>AVERAGE(M1096:M1097)</f>
        <v/>
      </c>
      <c r="P1096" s="384">
        <f>_xlfn.STDEV.S(M1096,M1097)</f>
        <v/>
      </c>
      <c r="Q1096" s="341" t="n">
        <v>1</v>
      </c>
      <c r="R1096" s="341" t="n"/>
      <c r="S1096" s="331">
        <f>+(((K1096-I1096)/1000)*1000)/10</f>
        <v/>
      </c>
      <c r="T1096" s="332">
        <f>AVERAGE(S1096:S1097)</f>
        <v/>
      </c>
    </row>
    <row r="1097" ht="15.75" customHeight="1" s="412">
      <c r="A1097" s="333" t="n">
        <v>3362</v>
      </c>
      <c r="B1097" s="334" t="n">
        <v>118</v>
      </c>
      <c r="C1097" s="380" t="inlineStr">
        <is>
          <t>T217</t>
        </is>
      </c>
      <c r="D1097" s="380" t="n"/>
      <c r="E1097" s="380" t="n"/>
      <c r="F1097" s="380" t="n"/>
      <c r="G1097" s="380" t="n">
        <v>13</v>
      </c>
      <c r="H1097" s="381" t="n">
        <v>43587</v>
      </c>
      <c r="I1097" s="380" t="n">
        <v>5249</v>
      </c>
      <c r="J1097" s="380" t="n">
        <v>7413</v>
      </c>
      <c r="K1097" s="380" t="n">
        <v>7034</v>
      </c>
      <c r="L1097" s="380" t="n"/>
      <c r="M1097" s="382">
        <f>+(((J1097-I1097)-(K1097-I1097))/(K1097-I1097))*100</f>
        <v/>
      </c>
      <c r="N1097" s="383" t="n"/>
      <c r="O1097" s="385" t="n"/>
      <c r="P1097" s="385" t="n"/>
      <c r="Q1097" s="341" t="n"/>
      <c r="R1097" s="341" t="n"/>
      <c r="S1097" s="331">
        <f>+(((K1097-I1097)/1000)*1000)/10</f>
        <v/>
      </c>
      <c r="T1097" s="332" t="n"/>
    </row>
    <row r="1098" ht="15.75" customHeight="1" s="412">
      <c r="A1098" s="333" t="n">
        <v>4085</v>
      </c>
      <c r="B1098" s="334" t="n">
        <v>115</v>
      </c>
      <c r="C1098" s="380" t="inlineStr">
        <is>
          <t>T217</t>
        </is>
      </c>
      <c r="D1098" s="380" t="n"/>
      <c r="E1098" s="380" t="n"/>
      <c r="F1098" s="380" t="n"/>
      <c r="G1098" s="380" t="n">
        <v>15</v>
      </c>
      <c r="H1098" s="381" t="n">
        <v>43599</v>
      </c>
      <c r="I1098" s="380" t="n">
        <v>5260</v>
      </c>
      <c r="J1098" s="380" t="n">
        <v>8112</v>
      </c>
      <c r="K1098" s="380" t="n">
        <v>7525</v>
      </c>
      <c r="L1098" s="380" t="n"/>
      <c r="M1098" s="382">
        <f>+(((J1098-I1098)-(K1098-I1098))/(K1098-I1098))*100</f>
        <v/>
      </c>
      <c r="N1098" s="382" t="n"/>
      <c r="O1098" s="384">
        <f>AVERAGE(M1098:M1099)</f>
        <v/>
      </c>
      <c r="P1098" s="384">
        <f>_xlfn.STDEV.S(M1098,M1099)</f>
        <v/>
      </c>
      <c r="Q1098" s="341" t="n"/>
      <c r="R1098" s="341" t="n"/>
      <c r="S1098" s="331">
        <f>+(((K1098-I1098)/1000)*1000)/10</f>
        <v/>
      </c>
      <c r="T1098" s="332">
        <f>AVERAGE(S1098:S1099)</f>
        <v/>
      </c>
    </row>
    <row r="1099" ht="15.75" customHeight="1" s="412">
      <c r="A1099" s="333" t="n">
        <v>4086</v>
      </c>
      <c r="B1099" s="334" t="n">
        <v>116</v>
      </c>
      <c r="C1099" s="380" t="inlineStr">
        <is>
          <t>T217</t>
        </is>
      </c>
      <c r="D1099" s="380" t="n"/>
      <c r="E1099" s="380" t="n"/>
      <c r="F1099" s="380" t="n"/>
      <c r="G1099" s="380" t="n">
        <v>15</v>
      </c>
      <c r="H1099" s="381" t="n">
        <v>43599</v>
      </c>
      <c r="I1099" s="380" t="n">
        <v>5263</v>
      </c>
      <c r="J1099" s="380" t="n">
        <v>7916</v>
      </c>
      <c r="K1099" s="380" t="n">
        <v>7364</v>
      </c>
      <c r="L1099" s="380" t="n"/>
      <c r="M1099" s="382">
        <f>+(((J1099-I1099)-(K1099-I1099))/(K1099-I1099))*100</f>
        <v/>
      </c>
      <c r="N1099" s="382" t="n"/>
      <c r="O1099" s="385" t="n"/>
      <c r="P1099" s="385" t="n"/>
      <c r="Q1099" s="341" t="n"/>
      <c r="R1099" s="341" t="n"/>
      <c r="S1099" s="331">
        <f>+(((K1099-I1099)/1000)*1000)/10</f>
        <v/>
      </c>
      <c r="T1099" s="332" t="n"/>
    </row>
    <row r="1100" ht="15.75" customHeight="1" s="412">
      <c r="A1100" s="333" t="n">
        <v>4731</v>
      </c>
      <c r="B1100" s="334" t="n">
        <v>115</v>
      </c>
      <c r="C1100" s="380" t="inlineStr">
        <is>
          <t>T217</t>
        </is>
      </c>
      <c r="D1100" s="380" t="n"/>
      <c r="E1100" s="380" t="n"/>
      <c r="F1100" s="380" t="n"/>
      <c r="G1100" s="380" t="n">
        <v>17</v>
      </c>
      <c r="H1100" s="381" t="n">
        <v>43619</v>
      </c>
      <c r="I1100" s="380" t="n">
        <v>5260</v>
      </c>
      <c r="J1100" s="380" t="n">
        <v>8326</v>
      </c>
      <c r="K1100" s="380" t="n">
        <v>7820</v>
      </c>
      <c r="L1100" s="380" t="n"/>
      <c r="M1100" s="382">
        <f>+(((J1100-I1100)-(K1100-I1100))/(K1100-I1100))*100</f>
        <v/>
      </c>
      <c r="N1100" s="383" t="n"/>
      <c r="O1100" s="384">
        <f>AVERAGE(M1100:M1101)</f>
        <v/>
      </c>
      <c r="P1100" s="384">
        <f>_xlfn.STDEV.S(M1100,M1101)</f>
        <v/>
      </c>
      <c r="Q1100" s="341" t="n"/>
      <c r="R1100" s="341" t="n"/>
      <c r="S1100" s="331">
        <f>+(((K1100-I1100)/1000)*1000)/10</f>
        <v/>
      </c>
      <c r="T1100" s="332">
        <f>AVERAGE(S1100:S1101)</f>
        <v/>
      </c>
    </row>
    <row r="1101" ht="15.75" customHeight="1" s="412">
      <c r="A1101" s="333" t="n">
        <v>4732</v>
      </c>
      <c r="B1101" s="334" t="n">
        <v>116</v>
      </c>
      <c r="C1101" s="380" t="inlineStr">
        <is>
          <t>T217</t>
        </is>
      </c>
      <c r="D1101" s="380" t="n"/>
      <c r="E1101" s="380" t="n"/>
      <c r="F1101" s="380" t="n"/>
      <c r="G1101" s="380" t="n">
        <v>17</v>
      </c>
      <c r="H1101" s="381" t="n">
        <v>43619</v>
      </c>
      <c r="I1101" s="380" t="n">
        <v>5263</v>
      </c>
      <c r="J1101" s="380" t="n">
        <v>8354</v>
      </c>
      <c r="K1101" s="380" t="n">
        <v>7854</v>
      </c>
      <c r="L1101" s="380" t="n"/>
      <c r="M1101" s="382">
        <f>+(((J1101-I1101)-(K1101-I1101))/(K1101-I1101))*100</f>
        <v/>
      </c>
      <c r="N1101" s="383" t="n"/>
      <c r="O1101" s="385" t="n"/>
      <c r="P1101" s="385" t="n"/>
      <c r="Q1101" s="341" t="n"/>
      <c r="R1101" s="341" t="n"/>
      <c r="S1101" s="331">
        <f>+(((K1101-I1101)/1000)*1000)/10</f>
        <v/>
      </c>
      <c r="T1101" s="332" t="n"/>
    </row>
    <row r="1102" ht="15.75" customHeight="1" s="412">
      <c r="A1102" s="333" t="n">
        <v>5345</v>
      </c>
      <c r="B1102" s="334" t="n">
        <v>83</v>
      </c>
      <c r="C1102" s="378" t="inlineStr">
        <is>
          <t>T217</t>
        </is>
      </c>
      <c r="D1102" s="378" t="n"/>
      <c r="E1102" s="378" t="n"/>
      <c r="F1102" s="378" t="n"/>
      <c r="G1102" s="378" t="n">
        <v>19</v>
      </c>
      <c r="H1102" s="379" t="n">
        <v>43637</v>
      </c>
      <c r="I1102" s="378" t="n">
        <v>5294</v>
      </c>
      <c r="J1102" s="378" t="n">
        <v>7230</v>
      </c>
      <c r="K1102" s="378" t="n">
        <v>6860</v>
      </c>
      <c r="L1102" s="378" t="n">
        <v>8</v>
      </c>
      <c r="M1102" s="386">
        <f>+(((J1102-I1102)-(K1102-I1102))/(K1102-I1102))*100</f>
        <v/>
      </c>
      <c r="N1102" s="387" t="n"/>
      <c r="O1102" s="388">
        <f>AVERAGE(M1102:M1103)</f>
        <v/>
      </c>
      <c r="P1102" s="388">
        <f>_xlfn.STDEV.S(M1102,M1103)</f>
        <v/>
      </c>
      <c r="Q1102" s="341" t="n"/>
      <c r="R1102" s="341" t="n"/>
      <c r="S1102" s="331">
        <f>+(((K1102-I1102)/1000)*1000)/10</f>
        <v/>
      </c>
      <c r="T1102" s="332">
        <f>AVERAGE(S1102:S1103)</f>
        <v/>
      </c>
    </row>
    <row r="1103" ht="15.75" customHeight="1" s="412">
      <c r="A1103" s="333" t="n">
        <v>5346</v>
      </c>
      <c r="B1103" s="334" t="n">
        <v>84</v>
      </c>
      <c r="C1103" s="378" t="inlineStr">
        <is>
          <t>T217</t>
        </is>
      </c>
      <c r="D1103" s="378" t="n"/>
      <c r="E1103" s="378" t="n"/>
      <c r="F1103" s="378" t="n"/>
      <c r="G1103" s="378" t="n">
        <v>19</v>
      </c>
      <c r="H1103" s="379" t="n">
        <v>43637</v>
      </c>
      <c r="I1103" s="378" t="n">
        <v>5375</v>
      </c>
      <c r="J1103" s="378" t="n">
        <v>7279</v>
      </c>
      <c r="K1103" s="378" t="n">
        <v>6911</v>
      </c>
      <c r="L1103" s="378" t="n"/>
      <c r="M1103" s="386">
        <f>+(((J1103-I1103)-(K1103-I1103))/(K1103-I1103))*100</f>
        <v/>
      </c>
      <c r="N1103" s="387" t="n"/>
      <c r="O1103" s="331" t="n"/>
      <c r="P1103" s="331" t="n"/>
      <c r="Q1103" s="341" t="n"/>
      <c r="R1103" s="341" t="n"/>
      <c r="S1103" s="331">
        <f>+(((K1103-I1103)/1000)*1000)/10</f>
        <v/>
      </c>
      <c r="T1103" s="332" t="n"/>
    </row>
    <row r="1104" ht="15.75" customHeight="1" s="412">
      <c r="A1104" s="333" t="n">
        <v>5537</v>
      </c>
      <c r="B1104" s="334" t="n">
        <v>29</v>
      </c>
      <c r="C1104" s="378" t="inlineStr">
        <is>
          <t>T217</t>
        </is>
      </c>
      <c r="D1104" s="378" t="n"/>
      <c r="E1104" s="378" t="n"/>
      <c r="F1104" s="378" t="n"/>
      <c r="G1104" s="378" t="n">
        <v>20</v>
      </c>
      <c r="H1104" s="379" t="n">
        <v>43649</v>
      </c>
      <c r="I1104" s="378" t="n">
        <v>5292</v>
      </c>
      <c r="J1104" s="378" t="n">
        <v>7288</v>
      </c>
      <c r="K1104" s="378" t="n">
        <v>6939</v>
      </c>
      <c r="L1104" s="378" t="n">
        <v>7</v>
      </c>
      <c r="M1104" s="374">
        <f>+(((J1104-I1104)-(K1104-I1104))/(K1104-I1104))*100</f>
        <v/>
      </c>
      <c r="N1104" s="375" t="n"/>
      <c r="O1104" s="376">
        <f>AVERAGE(M1104:M1105)</f>
        <v/>
      </c>
      <c r="P1104" s="376">
        <f>_xlfn.STDEV.S(M1104,M1105)</f>
        <v/>
      </c>
      <c r="Q1104" s="341" t="n"/>
      <c r="R1104" s="341" t="n"/>
      <c r="S1104" s="331">
        <f>+(((K1104-I1104)/1000)*1000)/10</f>
        <v/>
      </c>
      <c r="T1104" s="332">
        <f>AVERAGE(S1104:S1105)</f>
        <v/>
      </c>
    </row>
    <row r="1105" ht="15.75" customHeight="1" s="412">
      <c r="A1105" s="333" t="n">
        <v>5538</v>
      </c>
      <c r="B1105" s="334" t="n">
        <v>30</v>
      </c>
      <c r="C1105" s="378" t="inlineStr">
        <is>
          <t>T217</t>
        </is>
      </c>
      <c r="D1105" s="378" t="n"/>
      <c r="E1105" s="378" t="n"/>
      <c r="F1105" s="378" t="n"/>
      <c r="G1105" s="378" t="n">
        <v>20</v>
      </c>
      <c r="H1105" s="379" t="n">
        <v>43649</v>
      </c>
      <c r="I1105" s="378" t="n">
        <v>5244</v>
      </c>
      <c r="J1105" s="378" t="n">
        <v>7217</v>
      </c>
      <c r="K1105" s="378" t="n">
        <v>6871</v>
      </c>
      <c r="L1105" s="378" t="n"/>
      <c r="M1105" s="374">
        <f>+(((J1105-I1105)-(K1105-I1105))/(K1105-I1105))*100</f>
        <v/>
      </c>
      <c r="N1105" s="375" t="n"/>
      <c r="O1105" s="377" t="n"/>
      <c r="P1105" s="377" t="n"/>
      <c r="Q1105" s="341" t="n"/>
      <c r="R1105" s="341" t="n"/>
      <c r="S1105" s="331">
        <f>+(((K1105-I1105)/1000)*1000)/10</f>
        <v/>
      </c>
      <c r="T1105" s="332" t="n"/>
    </row>
    <row r="1106" ht="15.75" customHeight="1" s="412">
      <c r="A1106" s="333" t="n">
        <v>5973</v>
      </c>
      <c r="B1106" s="334" t="n">
        <v>110</v>
      </c>
      <c r="C1106" s="378" t="inlineStr">
        <is>
          <t>T217</t>
        </is>
      </c>
      <c r="D1106" s="378" t="n"/>
      <c r="E1106" s="378" t="n"/>
      <c r="F1106" s="378" t="n"/>
      <c r="G1106" s="378" t="n">
        <v>22</v>
      </c>
      <c r="H1106" s="379" t="n">
        <v>43685</v>
      </c>
      <c r="I1106" s="378" t="n">
        <v>5243</v>
      </c>
      <c r="J1106" s="378" t="n">
        <v>7353</v>
      </c>
      <c r="K1106" s="378" t="n">
        <v>7077</v>
      </c>
      <c r="L1106" s="378" t="n">
        <v>7</v>
      </c>
      <c r="M1106" s="374">
        <f>+(((J1106-I1106)-(K1106-I1106))/(K1106-I1106))*100</f>
        <v/>
      </c>
      <c r="N1106" s="375" t="n"/>
      <c r="O1106" s="376">
        <f>AVERAGE(M1106:M1107)</f>
        <v/>
      </c>
      <c r="P1106" s="376">
        <f>_xlfn.STDEV.S(M1106,M1107)</f>
        <v/>
      </c>
      <c r="Q1106" s="341" t="n"/>
      <c r="R1106" s="341" t="n"/>
      <c r="S1106" s="331">
        <f>+(((K1106-I1106)/1000)*1000)/10</f>
        <v/>
      </c>
      <c r="T1106" s="332">
        <f>AVERAGE(S1106:S1107)</f>
        <v/>
      </c>
    </row>
    <row r="1107" ht="15.75" customHeight="1" s="412">
      <c r="A1107" s="333" t="n">
        <v>5974</v>
      </c>
      <c r="B1107" s="334" t="n">
        <v>110</v>
      </c>
      <c r="C1107" s="378" t="inlineStr">
        <is>
          <t>T217</t>
        </is>
      </c>
      <c r="D1107" s="378" t="n"/>
      <c r="E1107" s="378" t="n"/>
      <c r="F1107" s="378" t="n"/>
      <c r="G1107" s="378" t="n">
        <v>22</v>
      </c>
      <c r="H1107" s="379" t="n">
        <v>43685</v>
      </c>
      <c r="I1107" s="378" t="n">
        <v>5243</v>
      </c>
      <c r="J1107" s="378" t="n">
        <v>7552</v>
      </c>
      <c r="K1107" s="378" t="n">
        <v>7237</v>
      </c>
      <c r="L1107" s="378" t="n"/>
      <c r="M1107" s="374">
        <f>+(((J1107-I1107)-(K1107-I1107))/(K1107-I1107))*100</f>
        <v/>
      </c>
      <c r="N1107" s="375" t="n"/>
      <c r="O1107" s="377" t="n"/>
      <c r="P1107" s="377" t="n"/>
      <c r="Q1107" s="341" t="n"/>
      <c r="R1107" s="341" t="n"/>
      <c r="S1107" s="331">
        <f>+(((K1107-I1107)/1000)*1000)/10</f>
        <v/>
      </c>
      <c r="T1107" s="332" t="n"/>
    </row>
    <row r="1108" ht="15.75" customHeight="1" s="412">
      <c r="A1108" s="333" t="n">
        <v>3363</v>
      </c>
      <c r="B1108" s="334" t="n">
        <v>119</v>
      </c>
      <c r="C1108" s="380" t="inlineStr">
        <is>
          <t>T218</t>
        </is>
      </c>
      <c r="D1108" s="380" t="n"/>
      <c r="E1108" s="380" t="n"/>
      <c r="F1108" s="380" t="n"/>
      <c r="G1108" s="380" t="n">
        <v>13</v>
      </c>
      <c r="H1108" s="381" t="n">
        <v>43587</v>
      </c>
      <c r="I1108" s="380" t="n">
        <v>5212</v>
      </c>
      <c r="J1108" s="380" t="n">
        <v>7956</v>
      </c>
      <c r="K1108" s="380" t="n">
        <v>7376</v>
      </c>
      <c r="L1108" s="380" t="n">
        <v>1</v>
      </c>
      <c r="M1108" s="382">
        <f>+(((J1108-I1108)-(K1108-I1108))/(K1108-I1108))*100</f>
        <v/>
      </c>
      <c r="N1108" s="383" t="inlineStr">
        <is>
          <t>MF</t>
        </is>
      </c>
      <c r="O1108" s="384">
        <f>AVERAGE(M1108:M1109)</f>
        <v/>
      </c>
      <c r="P1108" s="384">
        <f>_xlfn.STDEV.S(M1108,M1109)</f>
        <v/>
      </c>
      <c r="Q1108" s="341" t="n">
        <v>1</v>
      </c>
      <c r="R1108" s="341" t="n"/>
      <c r="S1108" s="331">
        <f>+(((K1108-I1108)/1000)*1000)/10</f>
        <v/>
      </c>
      <c r="T1108" s="332">
        <f>AVERAGE(S1108:S1109)</f>
        <v/>
      </c>
    </row>
    <row r="1109" ht="15.75" customHeight="1" s="412">
      <c r="A1109" s="333" t="n">
        <v>3364</v>
      </c>
      <c r="B1109" s="334" t="n">
        <v>120</v>
      </c>
      <c r="C1109" s="380" t="inlineStr">
        <is>
          <t>T218</t>
        </is>
      </c>
      <c r="D1109" s="380" t="n"/>
      <c r="E1109" s="380" t="n"/>
      <c r="F1109" s="380" t="n"/>
      <c r="G1109" s="380" t="n">
        <v>13</v>
      </c>
      <c r="H1109" s="381" t="n">
        <v>43587</v>
      </c>
      <c r="I1109" s="380" t="n">
        <v>5196</v>
      </c>
      <c r="J1109" s="380" t="n">
        <v>7826</v>
      </c>
      <c r="K1109" s="380" t="n">
        <v>7209</v>
      </c>
      <c r="L1109" s="380" t="n"/>
      <c r="M1109" s="382">
        <f>+(((J1109-I1109)-(K1109-I1109))/(K1109-I1109))*100</f>
        <v/>
      </c>
      <c r="N1109" s="383" t="n"/>
      <c r="O1109" s="385" t="n"/>
      <c r="P1109" s="385" t="n"/>
      <c r="Q1109" s="341" t="n"/>
      <c r="R1109" s="341" t="n"/>
      <c r="S1109" s="331">
        <f>+(((K1109-I1109)/1000)*1000)/10</f>
        <v/>
      </c>
      <c r="T1109" s="332" t="n"/>
    </row>
    <row r="1110" ht="15.75" customHeight="1" s="412">
      <c r="A1110" s="333" t="n">
        <v>4087</v>
      </c>
      <c r="B1110" s="334" t="n">
        <v>117</v>
      </c>
      <c r="C1110" s="380" t="inlineStr">
        <is>
          <t>T218</t>
        </is>
      </c>
      <c r="D1110" s="380" t="n"/>
      <c r="E1110" s="380" t="n"/>
      <c r="F1110" s="380" t="n"/>
      <c r="G1110" s="380" t="n">
        <v>15</v>
      </c>
      <c r="H1110" s="381" t="n">
        <v>43599</v>
      </c>
      <c r="I1110" s="380" t="n">
        <v>5221</v>
      </c>
      <c r="J1110" s="380" t="n">
        <v>7380</v>
      </c>
      <c r="K1110" s="380" t="n">
        <v>6992</v>
      </c>
      <c r="L1110" s="380" t="n"/>
      <c r="M1110" s="382">
        <f>+(((J1110-I1110)-(K1110-I1110))/(K1110-I1110))*100</f>
        <v/>
      </c>
      <c r="N1110" s="382" t="n"/>
      <c r="O1110" s="384">
        <f>AVERAGE(M1110:M1111)</f>
        <v/>
      </c>
      <c r="P1110" s="384">
        <f>_xlfn.STDEV.S(M1110,M1111)</f>
        <v/>
      </c>
      <c r="Q1110" s="341" t="n"/>
      <c r="R1110" s="341" t="n"/>
      <c r="S1110" s="331">
        <f>+(((K1110-I1110)/1000)*1000)/10</f>
        <v/>
      </c>
      <c r="T1110" s="332">
        <f>AVERAGE(S1110:S1111)</f>
        <v/>
      </c>
    </row>
    <row r="1111" ht="15.75" customHeight="1" s="412">
      <c r="A1111" s="333" t="n">
        <v>4088</v>
      </c>
      <c r="B1111" s="334" t="n">
        <v>118</v>
      </c>
      <c r="C1111" s="380" t="inlineStr">
        <is>
          <t>T218</t>
        </is>
      </c>
      <c r="D1111" s="380" t="n"/>
      <c r="E1111" s="380" t="n"/>
      <c r="F1111" s="380" t="n"/>
      <c r="G1111" s="380" t="n">
        <v>15</v>
      </c>
      <c r="H1111" s="381" t="n">
        <v>43599</v>
      </c>
      <c r="I1111" s="380" t="n">
        <v>5249</v>
      </c>
      <c r="J1111" s="380" t="n">
        <v>7289</v>
      </c>
      <c r="K1111" s="380" t="n">
        <v>6925</v>
      </c>
      <c r="L1111" s="380" t="n"/>
      <c r="M1111" s="382">
        <f>+(((J1111-I1111)-(K1111-I1111))/(K1111-I1111))*100</f>
        <v/>
      </c>
      <c r="N1111" s="382" t="n"/>
      <c r="O1111" s="385" t="n"/>
      <c r="P1111" s="385" t="n"/>
      <c r="Q1111" s="341" t="n"/>
      <c r="R1111" s="341" t="n"/>
      <c r="S1111" s="331">
        <f>+(((K1111-I1111)/1000)*1000)/10</f>
        <v/>
      </c>
      <c r="T1111" s="332" t="n"/>
    </row>
    <row r="1112" ht="15.75" customHeight="1" s="412">
      <c r="A1112" s="333" t="n">
        <v>4733</v>
      </c>
      <c r="B1112" s="334" t="n">
        <v>117</v>
      </c>
      <c r="C1112" s="380" t="inlineStr">
        <is>
          <t>T218</t>
        </is>
      </c>
      <c r="D1112" s="380" t="n"/>
      <c r="E1112" s="380" t="n"/>
      <c r="F1112" s="380" t="n"/>
      <c r="G1112" s="380" t="n">
        <v>17</v>
      </c>
      <c r="H1112" s="381" t="n">
        <v>43619</v>
      </c>
      <c r="I1112" s="380" t="n">
        <v>5221</v>
      </c>
      <c r="J1112" s="380" t="n">
        <v>7159</v>
      </c>
      <c r="K1112" s="380" t="n">
        <v>6830</v>
      </c>
      <c r="L1112" s="380" t="n"/>
      <c r="M1112" s="382">
        <f>+(((J1112-I1112)-(K1112-I1112))/(K1112-I1112))*100</f>
        <v/>
      </c>
      <c r="N1112" s="383" t="n"/>
      <c r="O1112" s="384">
        <f>AVERAGE(M1112:M1113)</f>
        <v/>
      </c>
      <c r="P1112" s="384">
        <f>_xlfn.STDEV.S(M1112,M1113)</f>
        <v/>
      </c>
      <c r="Q1112" s="341" t="n"/>
      <c r="R1112" s="341" t="n"/>
      <c r="S1112" s="331">
        <f>+(((K1112-I1112)/1000)*1000)/10</f>
        <v/>
      </c>
      <c r="T1112" s="332">
        <f>AVERAGE(S1112:S1113)</f>
        <v/>
      </c>
    </row>
    <row r="1113" ht="15.75" customHeight="1" s="412">
      <c r="A1113" s="333" t="n">
        <v>4734</v>
      </c>
      <c r="B1113" s="334" t="n">
        <v>118</v>
      </c>
      <c r="C1113" s="380" t="inlineStr">
        <is>
          <t>T218</t>
        </is>
      </c>
      <c r="D1113" s="380" t="n"/>
      <c r="E1113" s="380" t="n"/>
      <c r="F1113" s="380" t="n"/>
      <c r="G1113" s="380" t="n">
        <v>17</v>
      </c>
      <c r="H1113" s="381" t="n">
        <v>43619</v>
      </c>
      <c r="I1113" s="380" t="n">
        <v>5249</v>
      </c>
      <c r="J1113" s="380" t="n">
        <v>7333</v>
      </c>
      <c r="K1113" s="380" t="n">
        <v>6981</v>
      </c>
      <c r="L1113" s="380" t="n"/>
      <c r="M1113" s="382">
        <f>+(((J1113-I1113)-(K1113-I1113))/(K1113-I1113))*100</f>
        <v/>
      </c>
      <c r="N1113" s="383" t="n"/>
      <c r="O1113" s="385" t="n"/>
      <c r="P1113" s="385" t="n"/>
      <c r="Q1113" s="341" t="n"/>
      <c r="R1113" s="341" t="n"/>
      <c r="S1113" s="331">
        <f>+(((K1113-I1113)/1000)*1000)/10</f>
        <v/>
      </c>
      <c r="T1113" s="332" t="n"/>
    </row>
    <row r="1114" ht="15.75" customHeight="1" s="412">
      <c r="A1114" s="333" t="n">
        <v>5347</v>
      </c>
      <c r="B1114" s="334" t="n">
        <v>85</v>
      </c>
      <c r="C1114" s="378" t="inlineStr">
        <is>
          <t>T218</t>
        </is>
      </c>
      <c r="D1114" s="378" t="n"/>
      <c r="E1114" s="378" t="n"/>
      <c r="F1114" s="378" t="n"/>
      <c r="G1114" s="378" t="n">
        <v>19</v>
      </c>
      <c r="H1114" s="379" t="n">
        <v>43637</v>
      </c>
      <c r="I1114" s="378" t="n">
        <v>5253</v>
      </c>
      <c r="J1114" s="378" t="n">
        <v>7636</v>
      </c>
      <c r="K1114" s="378" t="n">
        <v>7171</v>
      </c>
      <c r="L1114" s="378" t="n">
        <v>7</v>
      </c>
      <c r="M1114" s="386">
        <f>+(((J1114-I1114)-(K1114-I1114))/(K1114-I1114))*100</f>
        <v/>
      </c>
      <c r="N1114" s="387" t="n"/>
      <c r="O1114" s="388">
        <f>AVERAGE(M1114:M1115)</f>
        <v/>
      </c>
      <c r="P1114" s="388">
        <f>_xlfn.STDEV.S(M1114,M1115)</f>
        <v/>
      </c>
      <c r="Q1114" s="341" t="n"/>
      <c r="R1114" s="341" t="n"/>
      <c r="S1114" s="331">
        <f>+(((K1114-I1114)/1000)*1000)/10</f>
        <v/>
      </c>
      <c r="T1114" s="332">
        <f>AVERAGE(S1114:S1115)</f>
        <v/>
      </c>
    </row>
    <row r="1115" ht="15.75" customHeight="1" s="412">
      <c r="A1115" s="333" t="n">
        <v>5348</v>
      </c>
      <c r="B1115" s="334" t="n">
        <v>86</v>
      </c>
      <c r="C1115" s="378" t="inlineStr">
        <is>
          <t>T218</t>
        </is>
      </c>
      <c r="D1115" s="378" t="n"/>
      <c r="E1115" s="378" t="n"/>
      <c r="F1115" s="378" t="n"/>
      <c r="G1115" s="378" t="n">
        <v>19</v>
      </c>
      <c r="H1115" s="379" t="n">
        <v>43637</v>
      </c>
      <c r="I1115" s="378" t="n">
        <v>5281</v>
      </c>
      <c r="J1115" s="378" t="n">
        <v>7541</v>
      </c>
      <c r="K1115" s="378" t="n">
        <v>7101</v>
      </c>
      <c r="L1115" s="378" t="n"/>
      <c r="M1115" s="386">
        <f>+(((J1115-I1115)-(K1115-I1115))/(K1115-I1115))*100</f>
        <v/>
      </c>
      <c r="N1115" s="387" t="n"/>
      <c r="O1115" s="331" t="n"/>
      <c r="P1115" s="331" t="n"/>
      <c r="Q1115" s="341" t="n"/>
      <c r="R1115" s="341" t="n"/>
      <c r="S1115" s="331">
        <f>+(((K1115-I1115)/1000)*1000)/10</f>
        <v/>
      </c>
      <c r="T1115" s="332" t="n"/>
    </row>
    <row r="1116" ht="15.75" customHeight="1" s="412">
      <c r="A1116" s="333" t="n">
        <v>5975</v>
      </c>
      <c r="B1116" s="334" t="n">
        <v>111</v>
      </c>
      <c r="C1116" s="378" t="inlineStr">
        <is>
          <t>T218</t>
        </is>
      </c>
      <c r="D1116" s="378" t="n"/>
      <c r="E1116" s="378" t="n"/>
      <c r="F1116" s="378" t="n"/>
      <c r="G1116" s="378" t="n">
        <v>22</v>
      </c>
      <c r="H1116" s="379" t="n">
        <v>43685</v>
      </c>
      <c r="I1116" s="378" t="n">
        <v>5213</v>
      </c>
      <c r="J1116" s="378" t="n">
        <v>6969</v>
      </c>
      <c r="K1116" s="378" t="n">
        <v>6725</v>
      </c>
      <c r="L1116" s="378" t="n">
        <v>7</v>
      </c>
      <c r="M1116" s="374">
        <f>+(((J1116-I1116)-(K1116-I1116))/(K1116-I1116))*100</f>
        <v/>
      </c>
      <c r="N1116" s="375" t="n"/>
      <c r="O1116" s="376">
        <f>AVERAGE(M1116:M1117)</f>
        <v/>
      </c>
      <c r="P1116" s="376">
        <f>_xlfn.STDEV.S(M1116,M1117)</f>
        <v/>
      </c>
      <c r="Q1116" s="341" t="n"/>
      <c r="R1116" s="341" t="n"/>
      <c r="S1116" s="331">
        <f>+(((K1116-I1116)/1000)*1000)/10</f>
        <v/>
      </c>
      <c r="T1116" s="332">
        <f>AVERAGE(S1116:S1117)</f>
        <v/>
      </c>
    </row>
    <row r="1117" ht="15.75" customHeight="1" s="412">
      <c r="A1117" s="333" t="n">
        <v>5976</v>
      </c>
      <c r="B1117" s="334" t="n">
        <v>111</v>
      </c>
      <c r="C1117" s="378" t="inlineStr">
        <is>
          <t>T218</t>
        </is>
      </c>
      <c r="D1117" s="378" t="n"/>
      <c r="E1117" s="378" t="n"/>
      <c r="F1117" s="378" t="n"/>
      <c r="G1117" s="378" t="n">
        <v>22</v>
      </c>
      <c r="H1117" s="379" t="n">
        <v>43685</v>
      </c>
      <c r="I1117" s="378" t="n">
        <v>5213</v>
      </c>
      <c r="J1117" s="378" t="n">
        <v>7007</v>
      </c>
      <c r="K1117" s="378" t="n">
        <v>6740</v>
      </c>
      <c r="L1117" s="378" t="n"/>
      <c r="M1117" s="374">
        <f>+(((J1117-I1117)-(K1117-I1117))/(K1117-I1117))*100</f>
        <v/>
      </c>
      <c r="N1117" s="375" t="n"/>
      <c r="O1117" s="377" t="n"/>
      <c r="P1117" s="377" t="n"/>
      <c r="Q1117" s="341" t="n"/>
      <c r="R1117" s="341" t="n"/>
      <c r="S1117" s="331">
        <f>+(((K1117-I1117)/1000)*1000)/10</f>
        <v/>
      </c>
      <c r="T1117" s="332" t="n"/>
    </row>
    <row r="1118" ht="15.75" customHeight="1" s="412">
      <c r="A1118" s="333" t="n">
        <v>3365</v>
      </c>
      <c r="B1118" s="334" t="n">
        <v>121</v>
      </c>
      <c r="C1118" s="380" t="inlineStr">
        <is>
          <t>T219</t>
        </is>
      </c>
      <c r="D1118" s="380" t="n"/>
      <c r="E1118" s="380" t="n"/>
      <c r="F1118" s="380" t="n"/>
      <c r="G1118" s="380" t="n">
        <v>13</v>
      </c>
      <c r="H1118" s="381" t="n">
        <v>43587</v>
      </c>
      <c r="I1118" s="380" t="n">
        <v>5262</v>
      </c>
      <c r="J1118" s="380" t="n">
        <v>8558</v>
      </c>
      <c r="K1118" s="380" t="n">
        <v>7789</v>
      </c>
      <c r="L1118" s="380" t="n">
        <v>1</v>
      </c>
      <c r="M1118" s="382">
        <f>+(((J1118-I1118)-(K1118-I1118))/(K1118-I1118))*100</f>
        <v/>
      </c>
      <c r="N1118" s="383" t="inlineStr">
        <is>
          <t>MF</t>
        </is>
      </c>
      <c r="O1118" s="384">
        <f>AVERAGE(M1118:M1119)</f>
        <v/>
      </c>
      <c r="P1118" s="384">
        <f>_xlfn.STDEV.S(M1118,M1119)</f>
        <v/>
      </c>
      <c r="Q1118" s="341" t="n">
        <v>1</v>
      </c>
      <c r="R1118" s="341" t="n"/>
      <c r="S1118" s="331">
        <f>+(((K1118-I1118)/1000)*1000)/10</f>
        <v/>
      </c>
      <c r="T1118" s="332">
        <f>AVERAGE(S1118:S1119)</f>
        <v/>
      </c>
    </row>
    <row r="1119" ht="15.75" customHeight="1" s="412">
      <c r="A1119" s="333" t="n">
        <v>3366</v>
      </c>
      <c r="B1119" s="334" t="n">
        <v>122</v>
      </c>
      <c r="C1119" s="380" t="inlineStr">
        <is>
          <t>T219</t>
        </is>
      </c>
      <c r="D1119" s="380" t="n"/>
      <c r="E1119" s="380" t="n"/>
      <c r="F1119" s="380" t="n"/>
      <c r="G1119" s="380" t="n">
        <v>13</v>
      </c>
      <c r="H1119" s="381" t="n">
        <v>43587</v>
      </c>
      <c r="I1119" s="380" t="n">
        <v>5223</v>
      </c>
      <c r="J1119" s="380" t="n">
        <v>8755</v>
      </c>
      <c r="K1119" s="380" t="n">
        <v>7901</v>
      </c>
      <c r="L1119" s="380" t="n"/>
      <c r="M1119" s="382">
        <f>+(((J1119-I1119)-(K1119-I1119))/(K1119-I1119))*100</f>
        <v/>
      </c>
      <c r="N1119" s="383" t="n"/>
      <c r="O1119" s="385" t="n"/>
      <c r="P1119" s="385" t="n"/>
      <c r="Q1119" s="341" t="n"/>
      <c r="R1119" s="341" t="n"/>
      <c r="S1119" s="331">
        <f>+(((K1119-I1119)/1000)*1000)/10</f>
        <v/>
      </c>
      <c r="T1119" s="332" t="n"/>
    </row>
    <row r="1120" ht="15.75" customHeight="1" s="412">
      <c r="A1120" s="333" t="n">
        <v>4089</v>
      </c>
      <c r="B1120" s="334" t="n">
        <v>119</v>
      </c>
      <c r="C1120" s="380" t="inlineStr">
        <is>
          <t>T219</t>
        </is>
      </c>
      <c r="D1120" s="380" t="n"/>
      <c r="E1120" s="380" t="n"/>
      <c r="F1120" s="380" t="n"/>
      <c r="G1120" s="380" t="n">
        <v>15</v>
      </c>
      <c r="H1120" s="381" t="n">
        <v>43599</v>
      </c>
      <c r="I1120" s="380" t="n">
        <v>5212</v>
      </c>
      <c r="J1120" s="380" t="n">
        <v>8139</v>
      </c>
      <c r="K1120" s="380" t="n">
        <v>7369</v>
      </c>
      <c r="L1120" s="380" t="n"/>
      <c r="M1120" s="382">
        <f>+(((J1120-I1120)-(K1120-I1120))/(K1120-I1120))*100</f>
        <v/>
      </c>
      <c r="N1120" s="382" t="n"/>
      <c r="O1120" s="384">
        <f>AVERAGE(M1120:M1121)</f>
        <v/>
      </c>
      <c r="P1120" s="384">
        <f>_xlfn.STDEV.S(M1120,M1121)</f>
        <v/>
      </c>
      <c r="Q1120" s="341" t="n"/>
      <c r="R1120" s="341" t="n"/>
      <c r="S1120" s="331">
        <f>+(((K1120-I1120)/1000)*1000)/10</f>
        <v/>
      </c>
      <c r="T1120" s="332">
        <f>AVERAGE(S1120:S1121)</f>
        <v/>
      </c>
    </row>
    <row r="1121" ht="15.75" customHeight="1" s="412">
      <c r="A1121" s="333" t="n">
        <v>4090</v>
      </c>
      <c r="B1121" s="334" t="n">
        <v>120</v>
      </c>
      <c r="C1121" s="380" t="inlineStr">
        <is>
          <t>T219</t>
        </is>
      </c>
      <c r="D1121" s="380" t="n"/>
      <c r="E1121" s="380" t="n"/>
      <c r="F1121" s="380" t="n"/>
      <c r="G1121" s="380" t="n">
        <v>15</v>
      </c>
      <c r="H1121" s="381" t="n">
        <v>43599</v>
      </c>
      <c r="I1121" s="380" t="n">
        <v>5196</v>
      </c>
      <c r="J1121" s="380" t="n">
        <v>8149</v>
      </c>
      <c r="K1121" s="380" t="n">
        <v>7395</v>
      </c>
      <c r="L1121" s="380" t="n"/>
      <c r="M1121" s="382">
        <f>+(((J1121-I1121)-(K1121-I1121))/(K1121-I1121))*100</f>
        <v/>
      </c>
      <c r="N1121" s="382" t="n"/>
      <c r="O1121" s="385" t="n"/>
      <c r="P1121" s="385" t="n"/>
      <c r="Q1121" s="341" t="n"/>
      <c r="R1121" s="341" t="n"/>
      <c r="S1121" s="331">
        <f>+(((K1121-I1121)/1000)*1000)/10</f>
        <v/>
      </c>
      <c r="T1121" s="332" t="n"/>
    </row>
    <row r="1122" ht="15.75" customHeight="1" s="412">
      <c r="A1122" s="333" t="n">
        <v>4735</v>
      </c>
      <c r="B1122" s="334" t="n">
        <v>119</v>
      </c>
      <c r="C1122" s="380" t="inlineStr">
        <is>
          <t>T219</t>
        </is>
      </c>
      <c r="D1122" s="380" t="n"/>
      <c r="E1122" s="380" t="n"/>
      <c r="F1122" s="380" t="n"/>
      <c r="G1122" s="380" t="n">
        <v>17</v>
      </c>
      <c r="H1122" s="381" t="n">
        <v>43619</v>
      </c>
      <c r="I1122" s="380" t="n">
        <v>5212</v>
      </c>
      <c r="J1122" s="380" t="n">
        <v>8410</v>
      </c>
      <c r="K1122" s="380" t="n">
        <v>7782</v>
      </c>
      <c r="L1122" s="380" t="n"/>
      <c r="M1122" s="382">
        <f>+(((J1122-I1122)-(K1122-I1122))/(K1122-I1122))*100</f>
        <v/>
      </c>
      <c r="N1122" s="383" t="n"/>
      <c r="O1122" s="384">
        <f>AVERAGE(M1122:M1123)</f>
        <v/>
      </c>
      <c r="P1122" s="384">
        <f>_xlfn.STDEV.S(M1122,M1123)</f>
        <v/>
      </c>
      <c r="Q1122" s="341" t="n"/>
      <c r="R1122" s="341" t="n"/>
      <c r="S1122" s="331">
        <f>+(((K1122-I1122)/1000)*1000)/10</f>
        <v/>
      </c>
      <c r="T1122" s="332">
        <f>AVERAGE(S1122:S1123)</f>
        <v/>
      </c>
    </row>
    <row r="1123" ht="15.75" customHeight="1" s="412">
      <c r="A1123" s="333" t="n">
        <v>4736</v>
      </c>
      <c r="B1123" s="334" t="n">
        <v>120</v>
      </c>
      <c r="C1123" s="380" t="inlineStr">
        <is>
          <t>T219</t>
        </is>
      </c>
      <c r="D1123" s="380" t="n"/>
      <c r="E1123" s="380" t="n"/>
      <c r="F1123" s="380" t="n"/>
      <c r="G1123" s="380" t="n">
        <v>17</v>
      </c>
      <c r="H1123" s="381" t="n">
        <v>43619</v>
      </c>
      <c r="I1123" s="380" t="n">
        <v>5196</v>
      </c>
      <c r="J1123" s="380" t="n">
        <v>8218</v>
      </c>
      <c r="K1123" s="380" t="n">
        <v>7645</v>
      </c>
      <c r="L1123" s="380" t="n"/>
      <c r="M1123" s="382">
        <f>+(((J1123-I1123)-(K1123-I1123))/(K1123-I1123))*100</f>
        <v/>
      </c>
      <c r="N1123" s="383" t="n"/>
      <c r="O1123" s="385" t="n"/>
      <c r="P1123" s="385" t="n"/>
      <c r="Q1123" s="341" t="n"/>
      <c r="R1123" s="341" t="n"/>
      <c r="S1123" s="331">
        <f>+(((K1123-I1123)/1000)*1000)/10</f>
        <v/>
      </c>
      <c r="T1123" s="332" t="n"/>
    </row>
    <row r="1124" ht="15.75" customHeight="1" s="412">
      <c r="A1124" s="333" t="n">
        <v>5349</v>
      </c>
      <c r="B1124" s="334" t="n">
        <v>87</v>
      </c>
      <c r="C1124" s="378" t="inlineStr">
        <is>
          <t>T219</t>
        </is>
      </c>
      <c r="D1124" s="378" t="n"/>
      <c r="E1124" s="378" t="n"/>
      <c r="F1124" s="378" t="n"/>
      <c r="G1124" s="378" t="n">
        <v>19</v>
      </c>
      <c r="H1124" s="379" t="n">
        <v>43637</v>
      </c>
      <c r="I1124" s="378" t="n">
        <v>5250</v>
      </c>
      <c r="J1124" s="378" t="n">
        <v>8546</v>
      </c>
      <c r="K1124" s="378" t="n">
        <v>7948</v>
      </c>
      <c r="L1124" s="378" t="n">
        <v>6</v>
      </c>
      <c r="M1124" s="386">
        <f>+(((J1124-I1124)-(K1124-I1124))/(K1124-I1124))*100</f>
        <v/>
      </c>
      <c r="N1124" s="387" t="n"/>
      <c r="O1124" s="388">
        <f>AVERAGE(M1124:M1125)</f>
        <v/>
      </c>
      <c r="P1124" s="388">
        <f>_xlfn.STDEV.S(M1124,M1125)</f>
        <v/>
      </c>
      <c r="Q1124" s="341" t="n"/>
      <c r="R1124" s="341" t="n"/>
      <c r="S1124" s="331">
        <f>+(((K1124-I1124)/1000)*1000)/10</f>
        <v/>
      </c>
      <c r="T1124" s="332">
        <f>AVERAGE(S1124:S1125)</f>
        <v/>
      </c>
    </row>
    <row r="1125" ht="15.75" customHeight="1" s="412">
      <c r="A1125" s="333" t="n">
        <v>5350</v>
      </c>
      <c r="B1125" s="334" t="n">
        <v>88</v>
      </c>
      <c r="C1125" s="378" t="inlineStr">
        <is>
          <t>T219</t>
        </is>
      </c>
      <c r="D1125" s="378" t="n"/>
      <c r="E1125" s="378" t="n"/>
      <c r="F1125" s="378" t="n"/>
      <c r="G1125" s="378" t="n">
        <v>19</v>
      </c>
      <c r="H1125" s="379" t="n">
        <v>43637</v>
      </c>
      <c r="I1125" s="378" t="n">
        <v>5241</v>
      </c>
      <c r="J1125" s="378" t="n">
        <v>8395</v>
      </c>
      <c r="K1125" s="378" t="n">
        <v>7816</v>
      </c>
      <c r="L1125" s="378" t="n"/>
      <c r="M1125" s="386">
        <f>+(((J1125-I1125)-(K1125-I1125))/(K1125-I1125))*100</f>
        <v/>
      </c>
      <c r="N1125" s="387" t="n"/>
      <c r="O1125" s="331" t="n"/>
      <c r="P1125" s="331" t="n"/>
      <c r="Q1125" s="341" t="n"/>
      <c r="R1125" s="341" t="n"/>
      <c r="S1125" s="331">
        <f>+(((K1125-I1125)/1000)*1000)/10</f>
        <v/>
      </c>
      <c r="T1125" s="332" t="n"/>
    </row>
    <row r="1126" ht="15.75" customHeight="1" s="412">
      <c r="A1126" s="333" t="n">
        <v>5977</v>
      </c>
      <c r="B1126" s="334" t="n">
        <v>112</v>
      </c>
      <c r="C1126" s="378" t="inlineStr">
        <is>
          <t>T219</t>
        </is>
      </c>
      <c r="D1126" s="378" t="n"/>
      <c r="E1126" s="378" t="n"/>
      <c r="F1126" s="378" t="n"/>
      <c r="G1126" s="378" t="n">
        <v>22</v>
      </c>
      <c r="H1126" s="379" t="n">
        <v>43685</v>
      </c>
      <c r="I1126" s="378" t="n">
        <v>5197</v>
      </c>
      <c r="J1126" s="378" t="n">
        <v>7604</v>
      </c>
      <c r="K1126" s="378" t="n">
        <v>7279</v>
      </c>
      <c r="L1126" s="378" t="n">
        <v>6</v>
      </c>
      <c r="M1126" s="374">
        <f>+(((J1126-I1126)-(K1126-I1126))/(K1126-I1126))*100</f>
        <v/>
      </c>
      <c r="N1126" s="375" t="n"/>
      <c r="O1126" s="376">
        <f>AVERAGE(M1126:M1127)</f>
        <v/>
      </c>
      <c r="P1126" s="376">
        <f>_xlfn.STDEV.S(M1126,M1127)</f>
        <v/>
      </c>
      <c r="Q1126" s="341" t="n"/>
      <c r="R1126" s="341" t="n"/>
      <c r="S1126" s="331">
        <f>+(((K1126-I1126)/1000)*1000)/10</f>
        <v/>
      </c>
      <c r="T1126" s="332">
        <f>AVERAGE(S1126:S1127)</f>
        <v/>
      </c>
    </row>
    <row r="1127" ht="15.75" customHeight="1" s="412">
      <c r="A1127" s="333" t="n">
        <v>5978</v>
      </c>
      <c r="B1127" s="334" t="n">
        <v>112</v>
      </c>
      <c r="C1127" s="378" t="inlineStr">
        <is>
          <t>T219</t>
        </is>
      </c>
      <c r="D1127" s="378" t="n"/>
      <c r="E1127" s="378" t="n"/>
      <c r="F1127" s="378" t="n"/>
      <c r="G1127" s="378" t="n">
        <v>22</v>
      </c>
      <c r="H1127" s="379" t="n">
        <v>43685</v>
      </c>
      <c r="I1127" s="378" t="n">
        <v>5197</v>
      </c>
      <c r="J1127" s="378" t="n">
        <v>7602</v>
      </c>
      <c r="K1127" s="378" t="n">
        <v>7265</v>
      </c>
      <c r="L1127" s="378" t="n"/>
      <c r="M1127" s="374">
        <f>+(((J1127-I1127)-(K1127-I1127))/(K1127-I1127))*100</f>
        <v/>
      </c>
      <c r="N1127" s="375" t="n"/>
      <c r="O1127" s="377" t="n"/>
      <c r="P1127" s="377" t="n"/>
      <c r="Q1127" s="341" t="n"/>
      <c r="R1127" s="341" t="n"/>
      <c r="S1127" s="331">
        <f>+(((K1127-I1127)/1000)*1000)/10</f>
        <v/>
      </c>
      <c r="T1127" s="332" t="n"/>
    </row>
    <row r="1128" ht="15.75" customHeight="1" s="412">
      <c r="A1128" s="333" t="n">
        <v>3367</v>
      </c>
      <c r="B1128" s="334" t="n">
        <v>123</v>
      </c>
      <c r="C1128" s="380" t="inlineStr">
        <is>
          <t>T220</t>
        </is>
      </c>
      <c r="D1128" s="380" t="n"/>
      <c r="E1128" s="380" t="n"/>
      <c r="F1128" s="380" t="n"/>
      <c r="G1128" s="380" t="n">
        <v>13</v>
      </c>
      <c r="H1128" s="381" t="n">
        <v>43587</v>
      </c>
      <c r="I1128" s="380" t="n">
        <v>5241</v>
      </c>
      <c r="J1128" s="380" t="n">
        <v>6720</v>
      </c>
      <c r="K1128" s="380" t="n">
        <v>6397</v>
      </c>
      <c r="L1128" s="380" t="n">
        <v>1</v>
      </c>
      <c r="M1128" s="382">
        <f>+(((J1128-I1128)-(K1128-I1128))/(K1128-I1128))*100</f>
        <v/>
      </c>
      <c r="N1128" s="383" t="inlineStr">
        <is>
          <t>MF</t>
        </is>
      </c>
      <c r="O1128" s="384">
        <f>AVERAGE(M1128:M1129)</f>
        <v/>
      </c>
      <c r="P1128" s="384">
        <f>_xlfn.STDEV.S(M1128,M1129)</f>
        <v/>
      </c>
      <c r="Q1128" s="341" t="n">
        <v>1</v>
      </c>
      <c r="R1128" s="341" t="n"/>
      <c r="S1128" s="331">
        <f>+(((K1128-I1128)/1000)*1000)/10</f>
        <v/>
      </c>
      <c r="T1128" s="332">
        <f>AVERAGE(S1128:S1129)</f>
        <v/>
      </c>
    </row>
    <row r="1129" ht="15.75" customHeight="1" s="412">
      <c r="A1129" s="333" t="n">
        <v>3368</v>
      </c>
      <c r="B1129" s="334" t="n">
        <v>124</v>
      </c>
      <c r="C1129" s="380" t="inlineStr">
        <is>
          <t>T220</t>
        </is>
      </c>
      <c r="D1129" s="380" t="n"/>
      <c r="E1129" s="380" t="n"/>
      <c r="F1129" s="380" t="n"/>
      <c r="G1129" s="380" t="n">
        <v>13</v>
      </c>
      <c r="H1129" s="381" t="n">
        <v>43587</v>
      </c>
      <c r="I1129" s="380" t="n">
        <v>5265</v>
      </c>
      <c r="J1129" s="380" t="n">
        <v>6582</v>
      </c>
      <c r="K1129" s="380" t="n">
        <v>6308</v>
      </c>
      <c r="L1129" s="380" t="n"/>
      <c r="M1129" s="382">
        <f>+(((J1129-I1129)-(K1129-I1129))/(K1129-I1129))*100</f>
        <v/>
      </c>
      <c r="N1129" s="383" t="n"/>
      <c r="O1129" s="385" t="n"/>
      <c r="P1129" s="385" t="n"/>
      <c r="Q1129" s="341" t="n"/>
      <c r="R1129" s="341" t="n"/>
      <c r="S1129" s="331">
        <f>+(((K1129-I1129)/1000)*1000)/10</f>
        <v/>
      </c>
      <c r="T1129" s="332" t="n"/>
    </row>
    <row r="1130" ht="15.75" customHeight="1" s="412">
      <c r="A1130" s="333" t="n">
        <v>4091</v>
      </c>
      <c r="B1130" s="334" t="n">
        <v>121</v>
      </c>
      <c r="C1130" s="380" t="inlineStr">
        <is>
          <t>T220</t>
        </is>
      </c>
      <c r="D1130" s="380" t="n"/>
      <c r="E1130" s="380" t="n"/>
      <c r="F1130" s="380" t="n"/>
      <c r="G1130" s="380" t="n">
        <v>15</v>
      </c>
      <c r="H1130" s="381" t="n">
        <v>43599</v>
      </c>
      <c r="I1130" s="380" t="n">
        <v>5262</v>
      </c>
      <c r="J1130" s="380" t="n">
        <v>7114</v>
      </c>
      <c r="K1130" s="380" t="n">
        <v>6846</v>
      </c>
      <c r="L1130" s="380" t="n"/>
      <c r="M1130" s="382">
        <f>+(((J1130-I1130)-(K1130-I1130))/(K1130-I1130))*100</f>
        <v/>
      </c>
      <c r="N1130" s="382" t="n"/>
      <c r="O1130" s="384">
        <f>AVERAGE(M1130:M1131)</f>
        <v/>
      </c>
      <c r="P1130" s="384">
        <f>_xlfn.STDEV.S(M1130,M1131)</f>
        <v/>
      </c>
      <c r="Q1130" s="341" t="n"/>
      <c r="R1130" s="341" t="n"/>
      <c r="S1130" s="331">
        <f>+(((K1130-I1130)/1000)*1000)/10</f>
        <v/>
      </c>
      <c r="T1130" s="332">
        <f>AVERAGE(S1130:S1131)</f>
        <v/>
      </c>
    </row>
    <row r="1131" ht="15.75" customHeight="1" s="412">
      <c r="A1131" s="333" t="n">
        <v>4092</v>
      </c>
      <c r="B1131" s="334" t="n">
        <v>122</v>
      </c>
      <c r="C1131" s="380" t="inlineStr">
        <is>
          <t>T220</t>
        </is>
      </c>
      <c r="D1131" s="380" t="n"/>
      <c r="E1131" s="380" t="n"/>
      <c r="F1131" s="380" t="n"/>
      <c r="G1131" s="380" t="n">
        <v>15</v>
      </c>
      <c r="H1131" s="381" t="n">
        <v>43599</v>
      </c>
      <c r="I1131" s="380" t="n">
        <v>5223</v>
      </c>
      <c r="J1131" s="380" t="n">
        <v>7179</v>
      </c>
      <c r="K1131" s="380" t="n">
        <v>6894</v>
      </c>
      <c r="L1131" s="380" t="n"/>
      <c r="M1131" s="382">
        <f>+(((J1131-I1131)-(K1131-I1131))/(K1131-I1131))*100</f>
        <v/>
      </c>
      <c r="N1131" s="382" t="n"/>
      <c r="O1131" s="385" t="n"/>
      <c r="P1131" s="385" t="n"/>
      <c r="Q1131" s="341" t="n"/>
      <c r="R1131" s="341" t="n"/>
      <c r="S1131" s="331">
        <f>+(((K1131-I1131)/1000)*1000)/10</f>
        <v/>
      </c>
      <c r="T1131" s="332" t="n"/>
    </row>
    <row r="1132" ht="15.75" customHeight="1" s="412">
      <c r="A1132" s="333" t="n">
        <v>4737</v>
      </c>
      <c r="B1132" s="334" t="n">
        <v>121</v>
      </c>
      <c r="C1132" s="380" t="inlineStr">
        <is>
          <t>T220</t>
        </is>
      </c>
      <c r="D1132" s="380" t="n"/>
      <c r="E1132" s="380" t="n"/>
      <c r="F1132" s="380" t="n"/>
      <c r="G1132" s="380" t="n">
        <v>17</v>
      </c>
      <c r="H1132" s="381" t="n">
        <v>43619</v>
      </c>
      <c r="I1132" s="380" t="n">
        <v>5262</v>
      </c>
      <c r="J1132" s="380" t="n">
        <v>6727</v>
      </c>
      <c r="K1132" s="380" t="n">
        <v>6473</v>
      </c>
      <c r="L1132" s="380" t="n"/>
      <c r="M1132" s="382">
        <f>+(((J1132-I1132)-(K1132-I1132))/(K1132-I1132))*100</f>
        <v/>
      </c>
      <c r="N1132" s="383" t="n"/>
      <c r="O1132" s="384">
        <f>AVERAGE(M1132:M1133)</f>
        <v/>
      </c>
      <c r="P1132" s="384">
        <f>_xlfn.STDEV.S(M1132,M1133)</f>
        <v/>
      </c>
      <c r="Q1132" s="341" t="n"/>
      <c r="R1132" s="341" t="n"/>
      <c r="S1132" s="331">
        <f>+(((K1132-I1132)/1000)*1000)/10</f>
        <v/>
      </c>
      <c r="T1132" s="332">
        <f>AVERAGE(S1132:S1133)</f>
        <v/>
      </c>
    </row>
    <row r="1133" ht="15.75" customHeight="1" s="412">
      <c r="A1133" s="333" t="n">
        <v>4738</v>
      </c>
      <c r="B1133" s="334" t="n">
        <v>122</v>
      </c>
      <c r="C1133" s="380" t="inlineStr">
        <is>
          <t>T220</t>
        </is>
      </c>
      <c r="D1133" s="380" t="n"/>
      <c r="E1133" s="380" t="n"/>
      <c r="F1133" s="380" t="n"/>
      <c r="G1133" s="380" t="n">
        <v>17</v>
      </c>
      <c r="H1133" s="381" t="n">
        <v>43619</v>
      </c>
      <c r="I1133" s="380" t="n">
        <v>5223</v>
      </c>
      <c r="J1133" s="380" t="n">
        <v>6688</v>
      </c>
      <c r="K1133" s="380" t="n">
        <v>6435</v>
      </c>
      <c r="L1133" s="380" t="n"/>
      <c r="M1133" s="382">
        <f>+(((J1133-I1133)-(K1133-I1133))/(K1133-I1133))*100</f>
        <v/>
      </c>
      <c r="N1133" s="383" t="n"/>
      <c r="O1133" s="385" t="n"/>
      <c r="P1133" s="385" t="n"/>
      <c r="Q1133" s="341" t="n"/>
      <c r="R1133" s="341" t="n"/>
      <c r="S1133" s="331">
        <f>+(((K1133-I1133)/1000)*1000)/10</f>
        <v/>
      </c>
      <c r="T1133" s="332" t="n"/>
    </row>
    <row r="1134" ht="15.75" customHeight="1" s="412">
      <c r="A1134" s="333" t="n">
        <v>5351</v>
      </c>
      <c r="B1134" s="334" t="n">
        <v>89</v>
      </c>
      <c r="C1134" s="378" t="inlineStr">
        <is>
          <t>T220</t>
        </is>
      </c>
      <c r="D1134" s="378" t="n"/>
      <c r="E1134" s="378" t="n"/>
      <c r="F1134" s="378" t="n"/>
      <c r="G1134" s="378" t="n">
        <v>19</v>
      </c>
      <c r="H1134" s="379" t="n">
        <v>43637</v>
      </c>
      <c r="I1134" s="378" t="n">
        <v>5188</v>
      </c>
      <c r="J1134" s="378" t="n">
        <v>6415</v>
      </c>
      <c r="K1134" s="378" t="n">
        <v>6174</v>
      </c>
      <c r="L1134" s="378" t="n">
        <v>9</v>
      </c>
      <c r="M1134" s="386">
        <f>+(((J1134-I1134)-(K1134-I1134))/(K1134-I1134))*100</f>
        <v/>
      </c>
      <c r="N1134" s="387" t="n"/>
      <c r="O1134" s="388">
        <f>AVERAGE(M1134:M1135)</f>
        <v/>
      </c>
      <c r="P1134" s="388">
        <f>_xlfn.STDEV.S(M1134,M1135)</f>
        <v/>
      </c>
      <c r="Q1134" s="341" t="n"/>
      <c r="R1134" s="341" t="n"/>
      <c r="S1134" s="331">
        <f>+(((K1134-I1134)/1000)*1000)/10</f>
        <v/>
      </c>
      <c r="T1134" s="332">
        <f>AVERAGE(S1134:S1135)</f>
        <v/>
      </c>
    </row>
    <row r="1135" ht="15.75" customHeight="1" s="412">
      <c r="A1135" s="333" t="n">
        <v>5352</v>
      </c>
      <c r="B1135" s="334" t="n">
        <v>90</v>
      </c>
      <c r="C1135" s="378" t="inlineStr">
        <is>
          <t>T220</t>
        </is>
      </c>
      <c r="D1135" s="378" t="n"/>
      <c r="E1135" s="378" t="n"/>
      <c r="F1135" s="378" t="n"/>
      <c r="G1135" s="378" t="n">
        <v>19</v>
      </c>
      <c r="H1135" s="379" t="n">
        <v>43637</v>
      </c>
      <c r="I1135" s="378" t="n">
        <v>5202</v>
      </c>
      <c r="J1135" s="378" t="n">
        <v>6444</v>
      </c>
      <c r="K1135" s="378" t="n">
        <v>6201</v>
      </c>
      <c r="L1135" s="378" t="n"/>
      <c r="M1135" s="386">
        <f>+(((J1135-I1135)-(K1135-I1135))/(K1135-I1135))*100</f>
        <v/>
      </c>
      <c r="N1135" s="387" t="n"/>
      <c r="O1135" s="331" t="n"/>
      <c r="P1135" s="331" t="n"/>
      <c r="Q1135" s="341" t="n"/>
      <c r="R1135" s="341" t="n"/>
      <c r="S1135" s="331">
        <f>+(((K1135-I1135)/1000)*1000)/10</f>
        <v/>
      </c>
      <c r="T1135" s="332" t="n"/>
    </row>
    <row r="1136" ht="15.75" customHeight="1" s="412">
      <c r="A1136" s="333" t="n">
        <v>5979</v>
      </c>
      <c r="B1136" s="334" t="n">
        <v>113</v>
      </c>
      <c r="C1136" s="378" t="inlineStr">
        <is>
          <t>T220</t>
        </is>
      </c>
      <c r="D1136" s="378" t="n"/>
      <c r="E1136" s="378" t="n"/>
      <c r="F1136" s="378" t="n"/>
      <c r="G1136" s="378" t="n">
        <v>22</v>
      </c>
      <c r="H1136" s="379" t="n">
        <v>43685</v>
      </c>
      <c r="I1136" s="378" t="n">
        <v>5283</v>
      </c>
      <c r="J1136" s="378" t="n">
        <v>7065</v>
      </c>
      <c r="K1136" s="378" t="n">
        <v>6826</v>
      </c>
      <c r="L1136" s="378" t="n">
        <v>9</v>
      </c>
      <c r="M1136" s="374">
        <f>+(((J1136-I1136)-(K1136-I1136))/(K1136-I1136))*100</f>
        <v/>
      </c>
      <c r="N1136" s="375" t="n"/>
      <c r="O1136" s="376">
        <f>AVERAGE(M1136:M1137)</f>
        <v/>
      </c>
      <c r="P1136" s="376">
        <f>_xlfn.STDEV.S(M1136,M1137)</f>
        <v/>
      </c>
      <c r="Q1136" s="341" t="n"/>
      <c r="R1136" s="341" t="n"/>
      <c r="S1136" s="331">
        <f>+(((K1136-I1136)/1000)*1000)/10</f>
        <v/>
      </c>
      <c r="T1136" s="332">
        <f>AVERAGE(S1136:S1137)</f>
        <v/>
      </c>
    </row>
    <row r="1137" ht="15.75" customHeight="1" s="412">
      <c r="A1137" s="333" t="n">
        <v>5980</v>
      </c>
      <c r="B1137" s="334" t="n">
        <v>113</v>
      </c>
      <c r="C1137" s="378" t="inlineStr">
        <is>
          <t>T220</t>
        </is>
      </c>
      <c r="D1137" s="378" t="n"/>
      <c r="E1137" s="378" t="n"/>
      <c r="F1137" s="378" t="n"/>
      <c r="G1137" s="378" t="n">
        <v>22</v>
      </c>
      <c r="H1137" s="379" t="n">
        <v>43685</v>
      </c>
      <c r="I1137" s="378" t="n">
        <v>5283</v>
      </c>
      <c r="J1137" s="378" t="n">
        <v>7214</v>
      </c>
      <c r="K1137" s="378" t="n">
        <v>6937</v>
      </c>
      <c r="L1137" s="378" t="n"/>
      <c r="M1137" s="374">
        <f>+(((J1137-I1137)-(K1137-I1137))/(K1137-I1137))*100</f>
        <v/>
      </c>
      <c r="N1137" s="375" t="n"/>
      <c r="O1137" s="377" t="n"/>
      <c r="P1137" s="377" t="n"/>
      <c r="Q1137" s="341" t="n"/>
      <c r="R1137" s="341" t="n"/>
      <c r="S1137" s="331">
        <f>+(((K1137-I1137)/1000)*1000)/10</f>
        <v/>
      </c>
      <c r="T1137" s="332" t="n"/>
    </row>
    <row r="1138" ht="15.75" customHeight="1" s="412">
      <c r="A1138" s="333" t="n">
        <v>3369</v>
      </c>
      <c r="B1138" s="334" t="n">
        <v>125</v>
      </c>
      <c r="C1138" s="380" t="inlineStr">
        <is>
          <t>T221</t>
        </is>
      </c>
      <c r="D1138" s="380" t="n"/>
      <c r="E1138" s="380" t="n"/>
      <c r="F1138" s="380" t="n"/>
      <c r="G1138" s="380" t="n">
        <v>13</v>
      </c>
      <c r="H1138" s="381" t="n">
        <v>43587</v>
      </c>
      <c r="I1138" s="380" t="n">
        <v>5217</v>
      </c>
      <c r="J1138" s="380" t="n">
        <v>9089</v>
      </c>
      <c r="K1138" s="380" t="n">
        <v>8190</v>
      </c>
      <c r="L1138" s="380" t="n">
        <v>1</v>
      </c>
      <c r="M1138" s="382">
        <f>+(((J1138-I1138)-(K1138-I1138))/(K1138-I1138))*100</f>
        <v/>
      </c>
      <c r="N1138" s="383" t="inlineStr">
        <is>
          <t>MF</t>
        </is>
      </c>
      <c r="O1138" s="384">
        <f>AVERAGE(M1138:M1139)</f>
        <v/>
      </c>
      <c r="P1138" s="384">
        <f>_xlfn.STDEV.S(M1138,M1139)</f>
        <v/>
      </c>
      <c r="Q1138" s="341" t="n">
        <v>1</v>
      </c>
      <c r="R1138" s="341" t="n"/>
      <c r="S1138" s="331">
        <f>+(((K1138-I1138)/1000)*1000)/10</f>
        <v/>
      </c>
      <c r="T1138" s="332">
        <f>AVERAGE(S1138:S1139)</f>
        <v/>
      </c>
    </row>
    <row r="1139" ht="15.75" customHeight="1" s="412">
      <c r="A1139" s="333" t="n">
        <v>3370</v>
      </c>
      <c r="B1139" s="334" t="n">
        <v>126</v>
      </c>
      <c r="C1139" s="380" t="inlineStr">
        <is>
          <t>T221</t>
        </is>
      </c>
      <c r="D1139" s="380" t="n"/>
      <c r="E1139" s="380" t="n"/>
      <c r="F1139" s="380" t="n"/>
      <c r="G1139" s="380" t="n">
        <v>13</v>
      </c>
      <c r="H1139" s="381" t="n">
        <v>43587</v>
      </c>
      <c r="I1139" s="380" t="n">
        <v>5232</v>
      </c>
      <c r="J1139" s="380" t="n">
        <v>9136</v>
      </c>
      <c r="K1139" s="380" t="n">
        <v>8188</v>
      </c>
      <c r="L1139" s="380" t="n"/>
      <c r="M1139" s="382">
        <f>+(((J1139-I1139)-(K1139-I1139))/(K1139-I1139))*100</f>
        <v/>
      </c>
      <c r="N1139" s="383" t="n"/>
      <c r="O1139" s="385" t="n"/>
      <c r="P1139" s="385" t="n"/>
      <c r="Q1139" s="341" t="n"/>
      <c r="R1139" s="341" t="n"/>
      <c r="S1139" s="331">
        <f>+(((K1139-I1139)/1000)*1000)/10</f>
        <v/>
      </c>
      <c r="T1139" s="332" t="n"/>
    </row>
    <row r="1140" ht="15.75" customHeight="1" s="412">
      <c r="A1140" s="333" t="n">
        <v>4093</v>
      </c>
      <c r="B1140" s="334" t="n">
        <v>123</v>
      </c>
      <c r="C1140" s="380" t="inlineStr">
        <is>
          <t>T221</t>
        </is>
      </c>
      <c r="D1140" s="380" t="n"/>
      <c r="E1140" s="380" t="n"/>
      <c r="F1140" s="380" t="n"/>
      <c r="G1140" s="380" t="n">
        <v>15</v>
      </c>
      <c r="H1140" s="381" t="n">
        <v>43599</v>
      </c>
      <c r="I1140" s="380" t="n">
        <v>5241</v>
      </c>
      <c r="J1140" s="380" t="n">
        <v>8448</v>
      </c>
      <c r="K1140" s="380" t="n">
        <v>7846</v>
      </c>
      <c r="L1140" s="380" t="n"/>
      <c r="M1140" s="382">
        <f>+(((J1140-I1140)-(K1140-I1140))/(K1140-I1140))*100</f>
        <v/>
      </c>
      <c r="N1140" s="382" t="n"/>
      <c r="O1140" s="384">
        <f>AVERAGE(M1140:M1141)</f>
        <v/>
      </c>
      <c r="P1140" s="384">
        <f>_xlfn.STDEV.S(M1140,M1141)</f>
        <v/>
      </c>
      <c r="Q1140" s="341" t="n"/>
      <c r="R1140" s="341" t="n"/>
      <c r="S1140" s="331">
        <f>+(((K1140-I1140)/1000)*1000)/10</f>
        <v/>
      </c>
      <c r="T1140" s="332">
        <f>AVERAGE(S1140:S1141)</f>
        <v/>
      </c>
    </row>
    <row r="1141" ht="15.75" customHeight="1" s="412">
      <c r="A1141" s="333" t="n">
        <v>4094</v>
      </c>
      <c r="B1141" s="334" t="n">
        <v>124</v>
      </c>
      <c r="C1141" s="380" t="inlineStr">
        <is>
          <t>T221</t>
        </is>
      </c>
      <c r="D1141" s="380" t="n"/>
      <c r="E1141" s="380" t="n"/>
      <c r="F1141" s="380" t="n"/>
      <c r="G1141" s="380" t="n">
        <v>15</v>
      </c>
      <c r="H1141" s="381" t="n">
        <v>43599</v>
      </c>
      <c r="I1141" s="380" t="n">
        <v>5265</v>
      </c>
      <c r="J1141" s="380" t="n">
        <v>8147</v>
      </c>
      <c r="K1141" s="380" t="n">
        <v>7603</v>
      </c>
      <c r="L1141" s="380" t="n"/>
      <c r="M1141" s="382">
        <f>+(((J1141-I1141)-(K1141-I1141))/(K1141-I1141))*100</f>
        <v/>
      </c>
      <c r="N1141" s="382" t="n"/>
      <c r="O1141" s="385" t="n"/>
      <c r="P1141" s="385" t="n"/>
      <c r="Q1141" s="341" t="n"/>
      <c r="R1141" s="341" t="n"/>
      <c r="S1141" s="331">
        <f>+(((K1141-I1141)/1000)*1000)/10</f>
        <v/>
      </c>
      <c r="T1141" s="332" t="n"/>
    </row>
    <row r="1142" ht="15.75" customHeight="1" s="412">
      <c r="A1142" s="333" t="n">
        <v>4739</v>
      </c>
      <c r="B1142" s="334" t="n">
        <v>123</v>
      </c>
      <c r="C1142" s="380" t="inlineStr">
        <is>
          <t>T221</t>
        </is>
      </c>
      <c r="D1142" s="380" t="n"/>
      <c r="E1142" s="380" t="n"/>
      <c r="F1142" s="380" t="n"/>
      <c r="G1142" s="380" t="n">
        <v>17</v>
      </c>
      <c r="H1142" s="381" t="n">
        <v>43619</v>
      </c>
      <c r="I1142" s="380" t="n">
        <v>5241</v>
      </c>
      <c r="J1142" s="380" t="n">
        <v>8013</v>
      </c>
      <c r="K1142" s="380" t="n">
        <v>7508</v>
      </c>
      <c r="L1142" s="380" t="n"/>
      <c r="M1142" s="382">
        <f>+(((J1142-I1142)-(K1142-I1142))/(K1142-I1142))*100</f>
        <v/>
      </c>
      <c r="N1142" s="383" t="n"/>
      <c r="O1142" s="384">
        <f>AVERAGE(M1142:M1143)</f>
        <v/>
      </c>
      <c r="P1142" s="384">
        <f>_xlfn.STDEV.S(M1142,M1143)</f>
        <v/>
      </c>
      <c r="Q1142" s="341" t="n"/>
      <c r="R1142" s="341" t="n"/>
      <c r="S1142" s="331">
        <f>+(((K1142-I1142)/1000)*1000)/10</f>
        <v/>
      </c>
      <c r="T1142" s="332">
        <f>AVERAGE(S1142:S1143)</f>
        <v/>
      </c>
    </row>
    <row r="1143" ht="15.75" customHeight="1" s="412">
      <c r="A1143" s="333" t="n">
        <v>4740</v>
      </c>
      <c r="B1143" s="334" t="n">
        <v>124</v>
      </c>
      <c r="C1143" s="380" t="inlineStr">
        <is>
          <t>T221</t>
        </is>
      </c>
      <c r="D1143" s="380" t="n"/>
      <c r="E1143" s="380" t="n"/>
      <c r="F1143" s="380" t="n"/>
      <c r="G1143" s="380" t="n">
        <v>17</v>
      </c>
      <c r="H1143" s="381" t="n">
        <v>43619</v>
      </c>
      <c r="I1143" s="380" t="n">
        <v>5265</v>
      </c>
      <c r="J1143" s="380" t="n">
        <v>8240</v>
      </c>
      <c r="K1143" s="380" t="n">
        <v>7711</v>
      </c>
      <c r="L1143" s="380" t="n"/>
      <c r="M1143" s="382">
        <f>+(((J1143-I1143)-(K1143-I1143))/(K1143-I1143))*100</f>
        <v/>
      </c>
      <c r="N1143" s="383" t="n"/>
      <c r="O1143" s="385" t="n"/>
      <c r="P1143" s="385" t="n"/>
      <c r="Q1143" s="341" t="n"/>
      <c r="R1143" s="341" t="n"/>
      <c r="S1143" s="331">
        <f>+(((K1143-I1143)/1000)*1000)/10</f>
        <v/>
      </c>
      <c r="T1143" s="332" t="n"/>
    </row>
    <row r="1144" ht="15.75" customHeight="1" s="412">
      <c r="A1144" s="333" t="n">
        <v>5353</v>
      </c>
      <c r="B1144" s="334" t="n">
        <v>91</v>
      </c>
      <c r="C1144" s="378" t="inlineStr">
        <is>
          <t>T221</t>
        </is>
      </c>
      <c r="D1144" s="378" t="n"/>
      <c r="E1144" s="378" t="n"/>
      <c r="F1144" s="378" t="n"/>
      <c r="G1144" s="378" t="n">
        <v>19</v>
      </c>
      <c r="H1144" s="379" t="n">
        <v>43637</v>
      </c>
      <c r="I1144" s="378" t="n">
        <v>5252</v>
      </c>
      <c r="J1144" s="378" t="n">
        <v>9140</v>
      </c>
      <c r="K1144" s="378" t="n">
        <v>8415</v>
      </c>
      <c r="L1144" s="378" t="n">
        <v>8</v>
      </c>
      <c r="M1144" s="386">
        <f>+(((J1144-I1144)-(K1144-I1144))/(K1144-I1144))*100</f>
        <v/>
      </c>
      <c r="N1144" s="387" t="n"/>
      <c r="O1144" s="388">
        <f>AVERAGE(M1144:M1145)</f>
        <v/>
      </c>
      <c r="P1144" s="388">
        <f>_xlfn.STDEV.S(M1144,M1145)</f>
        <v/>
      </c>
      <c r="Q1144" s="341" t="n"/>
      <c r="R1144" s="341" t="n"/>
      <c r="S1144" s="331">
        <f>+(((K1144-I1144)/1000)*1000)/10</f>
        <v/>
      </c>
      <c r="T1144" s="332">
        <f>AVERAGE(S1144:S1145)</f>
        <v/>
      </c>
    </row>
    <row r="1145" ht="15.75" customHeight="1" s="412">
      <c r="A1145" s="333" t="n">
        <v>5354</v>
      </c>
      <c r="B1145" s="334" t="n">
        <v>92</v>
      </c>
      <c r="C1145" s="378" t="inlineStr">
        <is>
          <t>T221</t>
        </is>
      </c>
      <c r="D1145" s="378" t="n"/>
      <c r="E1145" s="378" t="n"/>
      <c r="F1145" s="378" t="n"/>
      <c r="G1145" s="378" t="n">
        <v>19</v>
      </c>
      <c r="H1145" s="379" t="n">
        <v>43637</v>
      </c>
      <c r="I1145" s="378" t="n">
        <v>5241</v>
      </c>
      <c r="J1145" s="378" t="n">
        <v>8940</v>
      </c>
      <c r="K1145" s="378" t="n">
        <v>8259</v>
      </c>
      <c r="L1145" s="378" t="n"/>
      <c r="M1145" s="386">
        <f>+(((J1145-I1145)-(K1145-I1145))/(K1145-I1145))*100</f>
        <v/>
      </c>
      <c r="N1145" s="387" t="n"/>
      <c r="O1145" s="331" t="n"/>
      <c r="P1145" s="331" t="n"/>
      <c r="Q1145" s="341" t="n"/>
      <c r="R1145" s="341" t="n"/>
      <c r="S1145" s="331">
        <f>+(((K1145-I1145)/1000)*1000)/10</f>
        <v/>
      </c>
      <c r="T1145" s="332" t="n"/>
    </row>
    <row r="1146" ht="15.75" customHeight="1" s="412">
      <c r="A1146" s="333" t="n">
        <v>5981</v>
      </c>
      <c r="B1146" s="334" t="n">
        <v>114</v>
      </c>
      <c r="C1146" s="378" t="inlineStr">
        <is>
          <t>T221</t>
        </is>
      </c>
      <c r="D1146" s="378" t="n"/>
      <c r="E1146" s="378" t="n"/>
      <c r="F1146" s="378" t="n"/>
      <c r="G1146" s="378" t="n">
        <v>22</v>
      </c>
      <c r="H1146" s="379" t="n">
        <v>43685</v>
      </c>
      <c r="I1146" s="378" t="n">
        <v>5247</v>
      </c>
      <c r="J1146" s="378" t="n">
        <v>8295</v>
      </c>
      <c r="K1146" s="378" t="n">
        <v>7880</v>
      </c>
      <c r="L1146" s="378" t="n">
        <v>5</v>
      </c>
      <c r="M1146" s="374">
        <f>+(((J1146-I1146)-(K1146-I1146))/(K1146-I1146))*100</f>
        <v/>
      </c>
      <c r="N1146" s="375" t="n"/>
      <c r="O1146" s="376">
        <f>AVERAGE(M1146:M1147)</f>
        <v/>
      </c>
      <c r="P1146" s="376">
        <f>_xlfn.STDEV.S(M1146,M1147)</f>
        <v/>
      </c>
      <c r="Q1146" s="341" t="n"/>
      <c r="R1146" s="341" t="n"/>
      <c r="S1146" s="331">
        <f>+(((K1146-I1146)/1000)*1000)/10</f>
        <v/>
      </c>
      <c r="T1146" s="332">
        <f>AVERAGE(S1146:S1147)</f>
        <v/>
      </c>
    </row>
    <row r="1147" ht="15.75" customHeight="1" s="412">
      <c r="A1147" s="333" t="n">
        <v>5982</v>
      </c>
      <c r="B1147" s="334" t="n">
        <v>114</v>
      </c>
      <c r="C1147" s="378" t="inlineStr">
        <is>
          <t>T221</t>
        </is>
      </c>
      <c r="D1147" s="378" t="n"/>
      <c r="E1147" s="378" t="n"/>
      <c r="F1147" s="378" t="n"/>
      <c r="G1147" s="378" t="n">
        <v>22</v>
      </c>
      <c r="H1147" s="379" t="n">
        <v>43685</v>
      </c>
      <c r="I1147" s="378" t="n">
        <v>5247</v>
      </c>
      <c r="J1147" s="378" t="n">
        <v>8317</v>
      </c>
      <c r="K1147" s="378" t="n">
        <v>7869</v>
      </c>
      <c r="L1147" s="378" t="n"/>
      <c r="M1147" s="374">
        <f>+(((J1147-I1147)-(K1147-I1147))/(K1147-I1147))*100</f>
        <v/>
      </c>
      <c r="N1147" s="375" t="n"/>
      <c r="O1147" s="377" t="n"/>
      <c r="P1147" s="377" t="n"/>
      <c r="Q1147" s="341" t="n"/>
      <c r="R1147" s="341" t="n"/>
      <c r="S1147" s="331">
        <f>+(((K1147-I1147)/1000)*1000)/10</f>
        <v/>
      </c>
      <c r="T1147" s="332" t="n"/>
    </row>
    <row r="1148" ht="15.75" customHeight="1" s="412">
      <c r="A1148" s="333" t="n">
        <v>3371</v>
      </c>
      <c r="B1148" s="334" t="n">
        <v>127</v>
      </c>
      <c r="C1148" s="380" t="inlineStr">
        <is>
          <t>T222</t>
        </is>
      </c>
      <c r="D1148" s="380" t="n"/>
      <c r="E1148" s="380" t="n"/>
      <c r="F1148" s="380" t="n"/>
      <c r="G1148" s="380" t="n">
        <v>13</v>
      </c>
      <c r="H1148" s="381" t="n">
        <v>43587</v>
      </c>
      <c r="I1148" s="380" t="n">
        <v>5247</v>
      </c>
      <c r="J1148" s="380" t="n">
        <v>9188</v>
      </c>
      <c r="K1148" s="380" t="n">
        <v>7969</v>
      </c>
      <c r="L1148" s="380" t="n">
        <v>1</v>
      </c>
      <c r="M1148" s="382">
        <f>+(((J1148-I1148)-(K1148-I1148))/(K1148-I1148))*100</f>
        <v/>
      </c>
      <c r="N1148" s="383" t="inlineStr">
        <is>
          <t>1/2</t>
        </is>
      </c>
      <c r="O1148" s="384">
        <f>AVERAGE(M1148:M1149)</f>
        <v/>
      </c>
      <c r="P1148" s="384">
        <f>_xlfn.STDEV.S(M1148,M1149)</f>
        <v/>
      </c>
      <c r="Q1148" s="341" t="n">
        <v>1</v>
      </c>
      <c r="R1148" s="341" t="n"/>
      <c r="S1148" s="331">
        <f>+(((K1148-I1148)/1000)*1000)/10</f>
        <v/>
      </c>
      <c r="T1148" s="332">
        <f>AVERAGE(S1148:S1149)</f>
        <v/>
      </c>
    </row>
    <row r="1149" ht="15.75" customHeight="1" s="412">
      <c r="A1149" s="333" t="n">
        <v>3372</v>
      </c>
      <c r="B1149" s="334" t="n">
        <v>128</v>
      </c>
      <c r="C1149" s="380" t="inlineStr">
        <is>
          <t>T222</t>
        </is>
      </c>
      <c r="D1149" s="380" t="n"/>
      <c r="E1149" s="380" t="n"/>
      <c r="F1149" s="380" t="n"/>
      <c r="G1149" s="380" t="n">
        <v>13</v>
      </c>
      <c r="H1149" s="381" t="n">
        <v>43587</v>
      </c>
      <c r="I1149" s="380" t="n">
        <v>5213</v>
      </c>
      <c r="J1149" s="380" t="n">
        <v>9048</v>
      </c>
      <c r="K1149" s="380" t="n">
        <v>7789</v>
      </c>
      <c r="L1149" s="380" t="n"/>
      <c r="M1149" s="382">
        <f>+(((J1149-I1149)-(K1149-I1149))/(K1149-I1149))*100</f>
        <v/>
      </c>
      <c r="N1149" s="383" t="n"/>
      <c r="O1149" s="385" t="n"/>
      <c r="P1149" s="385" t="n"/>
      <c r="Q1149" s="341" t="n"/>
      <c r="R1149" s="341" t="n"/>
      <c r="S1149" s="331">
        <f>+(((K1149-I1149)/1000)*1000)/10</f>
        <v/>
      </c>
      <c r="T1149" s="332" t="n"/>
    </row>
    <row r="1150" ht="15.75" customHeight="1" s="412">
      <c r="A1150" s="333" t="n">
        <v>4095</v>
      </c>
      <c r="B1150" s="334" t="n">
        <v>125</v>
      </c>
      <c r="C1150" s="380" t="inlineStr">
        <is>
          <t>T222</t>
        </is>
      </c>
      <c r="D1150" s="380" t="n"/>
      <c r="E1150" s="380" t="n"/>
      <c r="F1150" s="380" t="n"/>
      <c r="G1150" s="380" t="n">
        <v>15</v>
      </c>
      <c r="H1150" s="381" t="n">
        <v>43599</v>
      </c>
      <c r="I1150" s="380" t="n">
        <v>5217</v>
      </c>
      <c r="J1150" s="380" t="n">
        <v>8416</v>
      </c>
      <c r="K1150" s="380" t="n">
        <v>7801</v>
      </c>
      <c r="L1150" s="380" t="n"/>
      <c r="M1150" s="382">
        <f>+(((J1150-I1150)-(K1150-I1150))/(K1150-I1150))*100</f>
        <v/>
      </c>
      <c r="N1150" s="382" t="inlineStr">
        <is>
          <t>MF</t>
        </is>
      </c>
      <c r="O1150" s="384">
        <f>AVERAGE(M1150:M1151)</f>
        <v/>
      </c>
      <c r="P1150" s="384">
        <f>_xlfn.STDEV.S(M1150,M1151)</f>
        <v/>
      </c>
      <c r="Q1150" s="341" t="n"/>
      <c r="R1150" s="341" t="n"/>
      <c r="S1150" s="331">
        <f>+(((K1150-I1150)/1000)*1000)/10</f>
        <v/>
      </c>
      <c r="T1150" s="332">
        <f>AVERAGE(S1150:S1151)</f>
        <v/>
      </c>
    </row>
    <row r="1151" ht="15.75" customHeight="1" s="412">
      <c r="A1151" s="333" t="n">
        <v>4096</v>
      </c>
      <c r="B1151" s="334" t="n">
        <v>126</v>
      </c>
      <c r="C1151" s="380" t="inlineStr">
        <is>
          <t>T222</t>
        </is>
      </c>
      <c r="D1151" s="380" t="n"/>
      <c r="E1151" s="380" t="n"/>
      <c r="F1151" s="380" t="n"/>
      <c r="G1151" s="380" t="n">
        <v>15</v>
      </c>
      <c r="H1151" s="381" t="n">
        <v>43599</v>
      </c>
      <c r="I1151" s="380" t="n">
        <v>5232</v>
      </c>
      <c r="J1151" s="380" t="n">
        <v>8194</v>
      </c>
      <c r="K1151" s="380" t="n">
        <v>7624</v>
      </c>
      <c r="L1151" s="380" t="n"/>
      <c r="M1151" s="382">
        <f>+(((J1151-I1151)-(K1151-I1151))/(K1151-I1151))*100</f>
        <v/>
      </c>
      <c r="N1151" s="382" t="n"/>
      <c r="O1151" s="385" t="n"/>
      <c r="P1151" s="385" t="n"/>
      <c r="Q1151" s="341" t="n"/>
      <c r="R1151" s="341" t="n"/>
      <c r="S1151" s="331">
        <f>+(((K1151-I1151)/1000)*1000)/10</f>
        <v/>
      </c>
      <c r="T1151" s="332" t="n"/>
    </row>
    <row r="1152" ht="15.75" customHeight="1" s="412">
      <c r="A1152" s="333" t="n">
        <v>4741</v>
      </c>
      <c r="B1152" s="334" t="n">
        <v>125</v>
      </c>
      <c r="C1152" s="380" t="inlineStr">
        <is>
          <t>T222</t>
        </is>
      </c>
      <c r="D1152" s="380" t="n"/>
      <c r="E1152" s="380" t="n"/>
      <c r="F1152" s="380" t="n"/>
      <c r="G1152" s="380" t="n">
        <v>17</v>
      </c>
      <c r="H1152" s="381" t="n">
        <v>43619</v>
      </c>
      <c r="I1152" s="380" t="n">
        <v>5217</v>
      </c>
      <c r="J1152" s="380" t="n">
        <v>7963</v>
      </c>
      <c r="K1152" s="380" t="n">
        <v>7488</v>
      </c>
      <c r="L1152" s="380" t="n"/>
      <c r="M1152" s="382">
        <f>+(((J1152-I1152)-(K1152-I1152))/(K1152-I1152))*100</f>
        <v/>
      </c>
      <c r="N1152" s="383" t="n"/>
      <c r="O1152" s="384">
        <f>AVERAGE(M1152:M1153)</f>
        <v/>
      </c>
      <c r="P1152" s="384">
        <f>_xlfn.STDEV.S(M1152,M1153)</f>
        <v/>
      </c>
      <c r="Q1152" s="341" t="n"/>
      <c r="R1152" s="341" t="n"/>
      <c r="S1152" s="331">
        <f>+(((K1152-I1152)/1000)*1000)/10</f>
        <v/>
      </c>
      <c r="T1152" s="332">
        <f>AVERAGE(S1152:S1153)</f>
        <v/>
      </c>
    </row>
    <row r="1153" ht="15.75" customHeight="1" s="412">
      <c r="A1153" s="333" t="n">
        <v>4742</v>
      </c>
      <c r="B1153" s="334" t="n">
        <v>126</v>
      </c>
      <c r="C1153" s="380" t="inlineStr">
        <is>
          <t>T222</t>
        </is>
      </c>
      <c r="D1153" s="380" t="n"/>
      <c r="E1153" s="380" t="n"/>
      <c r="F1153" s="380" t="n"/>
      <c r="G1153" s="380" t="n">
        <v>17</v>
      </c>
      <c r="H1153" s="381" t="n">
        <v>43619</v>
      </c>
      <c r="I1153" s="380" t="n">
        <v>5232</v>
      </c>
      <c r="J1153" s="380" t="n">
        <v>8046</v>
      </c>
      <c r="K1153" s="380" t="n">
        <v>7552</v>
      </c>
      <c r="L1153" s="380" t="n"/>
      <c r="M1153" s="382">
        <f>+(((J1153-I1153)-(K1153-I1153))/(K1153-I1153))*100</f>
        <v/>
      </c>
      <c r="N1153" s="383" t="n"/>
      <c r="O1153" s="385" t="n"/>
      <c r="P1153" s="385" t="n"/>
      <c r="Q1153" s="341" t="n"/>
      <c r="R1153" s="341" t="n"/>
      <c r="S1153" s="331">
        <f>+(((K1153-I1153)/1000)*1000)/10</f>
        <v/>
      </c>
      <c r="T1153" s="332" t="n"/>
    </row>
    <row r="1154" ht="15.75" customHeight="1" s="412">
      <c r="A1154" s="333" t="n">
        <v>5355</v>
      </c>
      <c r="B1154" s="334" t="n">
        <v>93</v>
      </c>
      <c r="C1154" s="378" t="inlineStr">
        <is>
          <t>T222</t>
        </is>
      </c>
      <c r="D1154" s="378" t="n"/>
      <c r="E1154" s="378" t="n"/>
      <c r="F1154" s="378" t="n"/>
      <c r="G1154" s="378" t="n">
        <v>19</v>
      </c>
      <c r="H1154" s="379" t="n">
        <v>43637</v>
      </c>
      <c r="I1154" s="378" t="n">
        <v>5234</v>
      </c>
      <c r="J1154" s="378" t="n">
        <v>8499</v>
      </c>
      <c r="K1154" s="378" t="n">
        <v>7880</v>
      </c>
      <c r="L1154" s="378" t="n">
        <v>8</v>
      </c>
      <c r="M1154" s="386">
        <f>+(((J1154-I1154)-(K1154-I1154))/(K1154-I1154))*100</f>
        <v/>
      </c>
      <c r="N1154" s="387" t="n"/>
      <c r="O1154" s="388">
        <f>AVERAGE(M1154:M1155)</f>
        <v/>
      </c>
      <c r="P1154" s="388">
        <f>_xlfn.STDEV.S(M1154,M1155)</f>
        <v/>
      </c>
      <c r="Q1154" s="341" t="n"/>
      <c r="R1154" s="341" t="n"/>
      <c r="S1154" s="331">
        <f>+(((K1154-I1154)/1000)*1000)/10</f>
        <v/>
      </c>
      <c r="T1154" s="332">
        <f>AVERAGE(S1154:S1155)</f>
        <v/>
      </c>
    </row>
    <row r="1155" ht="15.75" customHeight="1" s="412">
      <c r="A1155" s="333" t="n">
        <v>5356</v>
      </c>
      <c r="B1155" s="334" t="n">
        <v>94</v>
      </c>
      <c r="C1155" s="378" t="inlineStr">
        <is>
          <t>T222</t>
        </is>
      </c>
      <c r="D1155" s="378" t="n"/>
      <c r="E1155" s="378" t="n"/>
      <c r="F1155" s="378" t="n"/>
      <c r="G1155" s="378" t="n">
        <v>19</v>
      </c>
      <c r="H1155" s="379" t="n">
        <v>43637</v>
      </c>
      <c r="I1155" s="378" t="n">
        <v>5218</v>
      </c>
      <c r="J1155" s="378" t="n">
        <v>8158</v>
      </c>
      <c r="K1155" s="378" t="n">
        <v>7606</v>
      </c>
      <c r="L1155" s="378" t="n"/>
      <c r="M1155" s="386">
        <f>+(((J1155-I1155)-(K1155-I1155))/(K1155-I1155))*100</f>
        <v/>
      </c>
      <c r="N1155" s="387" t="n"/>
      <c r="O1155" s="331" t="n"/>
      <c r="P1155" s="331" t="n"/>
      <c r="Q1155" s="341" t="n"/>
      <c r="R1155" s="341" t="n"/>
      <c r="S1155" s="331">
        <f>+(((K1155-I1155)/1000)*1000)/10</f>
        <v/>
      </c>
      <c r="T1155" s="332" t="n"/>
    </row>
    <row r="1156" ht="15.75" customHeight="1" s="412">
      <c r="A1156" s="333" t="n">
        <v>5983</v>
      </c>
      <c r="B1156" s="334" t="n">
        <v>115</v>
      </c>
      <c r="C1156" s="378" t="inlineStr">
        <is>
          <t>T222</t>
        </is>
      </c>
      <c r="D1156" s="378" t="n"/>
      <c r="E1156" s="378" t="n"/>
      <c r="F1156" s="378" t="n"/>
      <c r="G1156" s="378" t="n">
        <v>22</v>
      </c>
      <c r="H1156" s="379" t="n">
        <v>43685</v>
      </c>
      <c r="I1156" s="378" t="n">
        <v>5260</v>
      </c>
      <c r="J1156" s="378" t="n">
        <v>7859</v>
      </c>
      <c r="K1156" s="378" t="n">
        <v>7504</v>
      </c>
      <c r="L1156" s="378" t="n">
        <v>8</v>
      </c>
      <c r="M1156" s="374">
        <f>+(((J1156-I1156)-(K1156-I1156))/(K1156-I1156))*100</f>
        <v/>
      </c>
      <c r="N1156" s="375" t="n"/>
      <c r="O1156" s="376">
        <f>AVERAGE(M1156:M1157)</f>
        <v/>
      </c>
      <c r="P1156" s="376">
        <f>_xlfn.STDEV.S(M1156,M1157)</f>
        <v/>
      </c>
      <c r="Q1156" s="341" t="n"/>
      <c r="R1156" s="341" t="n"/>
      <c r="S1156" s="331">
        <f>+(((K1156-I1156)/1000)*1000)/10</f>
        <v/>
      </c>
      <c r="T1156" s="332">
        <f>AVERAGE(S1156:S1157)</f>
        <v/>
      </c>
    </row>
    <row r="1157" ht="15.75" customHeight="1" s="412">
      <c r="A1157" s="333" t="n">
        <v>5984</v>
      </c>
      <c r="B1157" s="334" t="n">
        <v>115</v>
      </c>
      <c r="C1157" s="378" t="inlineStr">
        <is>
          <t>T222</t>
        </is>
      </c>
      <c r="D1157" s="378" t="n"/>
      <c r="E1157" s="378" t="n"/>
      <c r="F1157" s="378" t="n"/>
      <c r="G1157" s="378" t="n">
        <v>22</v>
      </c>
      <c r="H1157" s="379" t="n">
        <v>43685</v>
      </c>
      <c r="I1157" s="378" t="n">
        <v>5260</v>
      </c>
      <c r="J1157" s="378" t="n">
        <v>7965</v>
      </c>
      <c r="K1157" s="378" t="n">
        <v>7590</v>
      </c>
      <c r="L1157" s="378" t="n"/>
      <c r="M1157" s="374">
        <f>+(((J1157-I1157)-(K1157-I1157))/(K1157-I1157))*100</f>
        <v/>
      </c>
      <c r="N1157" s="375" t="n"/>
      <c r="O1157" s="377" t="n"/>
      <c r="P1157" s="377" t="n"/>
      <c r="Q1157" s="341" t="n"/>
      <c r="R1157" s="341" t="n"/>
      <c r="S1157" s="331">
        <f>+(((K1157-I1157)/1000)*1000)/10</f>
        <v/>
      </c>
      <c r="T1157" s="332" t="n"/>
    </row>
    <row r="1158" ht="15.75" customHeight="1" s="412">
      <c r="A1158" s="333" t="n">
        <v>3741</v>
      </c>
      <c r="B1158" s="334" t="n">
        <v>163</v>
      </c>
      <c r="C1158" s="371" t="inlineStr">
        <is>
          <t>T223</t>
        </is>
      </c>
      <c r="D1158" s="371" t="n"/>
      <c r="E1158" s="371" t="n"/>
      <c r="F1158" s="371" t="n"/>
      <c r="G1158" s="371" t="n">
        <v>14</v>
      </c>
      <c r="H1158" s="372" t="n">
        <v>43591</v>
      </c>
      <c r="I1158" s="371" t="n">
        <v>5193</v>
      </c>
      <c r="J1158" s="373" t="n">
        <v>8759</v>
      </c>
      <c r="K1158" s="371" t="n">
        <v>7479</v>
      </c>
      <c r="L1158" s="371" t="n">
        <v>2</v>
      </c>
      <c r="M1158" s="374">
        <f>+(((J1158-I1158)-(K1158-I1158))/(K1158-I1158))*100</f>
        <v/>
      </c>
      <c r="N1158" s="375" t="inlineStr">
        <is>
          <t>1/4</t>
        </is>
      </c>
      <c r="O1158" s="376">
        <f>AVERAGE(M1158:M1159)</f>
        <v/>
      </c>
      <c r="P1158" s="376">
        <f>_xlfn.STDEV.S(M1158,M1159)</f>
        <v/>
      </c>
      <c r="Q1158" s="341" t="n">
        <v>2</v>
      </c>
      <c r="R1158" s="341" t="n"/>
      <c r="S1158" s="331">
        <f>+(((K1158-I1158)/1000)*1000)/10</f>
        <v/>
      </c>
      <c r="T1158" s="332">
        <f>AVERAGE(S1158:S1159)</f>
        <v/>
      </c>
    </row>
    <row r="1159" ht="15.75" customHeight="1" s="412">
      <c r="A1159" s="333" t="n">
        <v>3742</v>
      </c>
      <c r="B1159" s="334" t="n">
        <v>164</v>
      </c>
      <c r="C1159" s="371" t="inlineStr">
        <is>
          <t>T223</t>
        </is>
      </c>
      <c r="D1159" s="371" t="n"/>
      <c r="E1159" s="371" t="n"/>
      <c r="F1159" s="371" t="n"/>
      <c r="G1159" s="371" t="n">
        <v>14</v>
      </c>
      <c r="H1159" s="372" t="n">
        <v>43591</v>
      </c>
      <c r="I1159" s="371" t="n">
        <v>5245</v>
      </c>
      <c r="J1159" s="373" t="n">
        <v>8769</v>
      </c>
      <c r="K1159" s="371" t="n">
        <v>7462</v>
      </c>
      <c r="L1159" s="371" t="n"/>
      <c r="M1159" s="374">
        <f>+(((J1159-I1159)-(K1159-I1159))/(K1159-I1159))*100</f>
        <v/>
      </c>
      <c r="N1159" s="375" t="n"/>
      <c r="O1159" s="377" t="n"/>
      <c r="P1159" s="377" t="n"/>
      <c r="Q1159" s="341" t="n"/>
      <c r="R1159" s="341" t="n"/>
      <c r="S1159" s="331">
        <f>+(((K1159-I1159)/1000)*1000)/10</f>
        <v/>
      </c>
      <c r="T1159" s="332" t="n"/>
    </row>
    <row r="1160" ht="15.75" customHeight="1" s="412">
      <c r="A1160" s="333" t="n">
        <v>4401</v>
      </c>
      <c r="B1160" s="334" t="n">
        <v>107</v>
      </c>
      <c r="C1160" s="371" t="inlineStr">
        <is>
          <t>T223</t>
        </is>
      </c>
      <c r="D1160" s="371" t="n"/>
      <c r="E1160" s="371" t="n"/>
      <c r="F1160" s="371" t="n"/>
      <c r="G1160" s="371" t="n">
        <v>16</v>
      </c>
      <c r="H1160" s="372" t="n">
        <v>43607</v>
      </c>
      <c r="I1160" s="371" t="n">
        <v>5226</v>
      </c>
      <c r="J1160" s="371" t="n">
        <v>9119</v>
      </c>
      <c r="K1160" s="371" t="n">
        <v>8136</v>
      </c>
      <c r="L1160" s="371" t="n">
        <v>2</v>
      </c>
      <c r="M1160" s="374">
        <f>+(((J1160-I1160)-(K1160-I1160))/(K1160-I1160))*100</f>
        <v/>
      </c>
      <c r="N1160" s="375" t="inlineStr">
        <is>
          <t>MF</t>
        </is>
      </c>
      <c r="O1160" s="376">
        <f>AVERAGE(M1160:M1161)</f>
        <v/>
      </c>
      <c r="P1160" s="376">
        <f>_xlfn.STDEV.S(M1160,M1161)</f>
        <v/>
      </c>
      <c r="Q1160" s="341" t="n"/>
      <c r="R1160" s="341" t="n"/>
      <c r="S1160" s="331">
        <f>+(((K1160-I1160)/1000)*1000)/10</f>
        <v/>
      </c>
      <c r="T1160" s="332">
        <f>AVERAGE(S1160:S1161)</f>
        <v/>
      </c>
    </row>
    <row r="1161" ht="15.75" customHeight="1" s="412">
      <c r="A1161" s="333" t="n">
        <v>4402</v>
      </c>
      <c r="B1161" s="334" t="n">
        <v>108</v>
      </c>
      <c r="C1161" s="371" t="inlineStr">
        <is>
          <t>T223</t>
        </is>
      </c>
      <c r="D1161" s="371" t="n"/>
      <c r="E1161" s="371" t="n"/>
      <c r="F1161" s="371" t="n"/>
      <c r="G1161" s="371" t="n">
        <v>16</v>
      </c>
      <c r="H1161" s="372" t="n">
        <v>43607</v>
      </c>
      <c r="I1161" s="371" t="n">
        <v>5274</v>
      </c>
      <c r="J1161" s="371" t="n">
        <v>9188</v>
      </c>
      <c r="K1161" s="371" t="n">
        <v>8200</v>
      </c>
      <c r="L1161" s="371" t="n"/>
      <c r="M1161" s="374">
        <f>+(((J1161-I1161)-(K1161-I1161))/(K1161-I1161))*100</f>
        <v/>
      </c>
      <c r="N1161" s="375" t="n"/>
      <c r="O1161" s="377" t="n"/>
      <c r="P1161" s="377" t="n"/>
      <c r="Q1161" s="341" t="n"/>
      <c r="R1161" s="341" t="n"/>
      <c r="S1161" s="331">
        <f>+(((K1161-I1161)/1000)*1000)/10</f>
        <v/>
      </c>
      <c r="T1161" s="332" t="n"/>
    </row>
    <row r="1162" ht="15.75" customHeight="1" s="412">
      <c r="A1162" s="333" t="n">
        <v>5047</v>
      </c>
      <c r="B1162" s="334" t="n">
        <v>107</v>
      </c>
      <c r="C1162" s="371" t="inlineStr">
        <is>
          <t>T223</t>
        </is>
      </c>
      <c r="D1162" s="371" t="n"/>
      <c r="E1162" s="371" t="n"/>
      <c r="F1162" s="371" t="n"/>
      <c r="G1162" s="371" t="n">
        <v>18</v>
      </c>
      <c r="H1162" s="372" t="n">
        <v>43626</v>
      </c>
      <c r="I1162" s="371" t="n">
        <v>5226</v>
      </c>
      <c r="J1162" s="371" t="n">
        <v>8099</v>
      </c>
      <c r="K1162" s="371" t="n">
        <v>7541</v>
      </c>
      <c r="L1162" s="371" t="n">
        <v>11</v>
      </c>
      <c r="M1162" s="374">
        <f>+(((J1162-I1162)-(K1162-I1162))/(K1162-I1162))*100</f>
        <v/>
      </c>
      <c r="N1162" s="375" t="n"/>
      <c r="O1162" s="376">
        <f>AVERAGE(M1162:M1163)</f>
        <v/>
      </c>
      <c r="P1162" s="376">
        <f>_xlfn.STDEV.S(M1162,M1163)</f>
        <v/>
      </c>
      <c r="Q1162" s="341" t="n"/>
      <c r="R1162" s="341" t="n"/>
      <c r="S1162" s="331">
        <f>+(((K1162-I1162)/1000)*1000)/10</f>
        <v/>
      </c>
      <c r="T1162" s="332">
        <f>AVERAGE(S1162:S1163)</f>
        <v/>
      </c>
    </row>
    <row r="1163" ht="15.75" customHeight="1" s="412">
      <c r="A1163" s="333" t="n">
        <v>5048</v>
      </c>
      <c r="B1163" s="334" t="n">
        <v>108</v>
      </c>
      <c r="C1163" s="371" t="inlineStr">
        <is>
          <t>T223</t>
        </is>
      </c>
      <c r="D1163" s="371" t="n"/>
      <c r="E1163" s="371" t="n"/>
      <c r="F1163" s="371" t="n"/>
      <c r="G1163" s="371" t="n">
        <v>18</v>
      </c>
      <c r="H1163" s="372" t="n">
        <v>43626</v>
      </c>
      <c r="I1163" s="371" t="n">
        <v>5274</v>
      </c>
      <c r="J1163" s="371" t="n">
        <v>8268</v>
      </c>
      <c r="K1163" s="371" t="n">
        <v>7708</v>
      </c>
      <c r="L1163" s="371" t="n"/>
      <c r="M1163" s="374">
        <f>+(((J1163-I1163)-(K1163-I1163))/(K1163-I1163))*100</f>
        <v/>
      </c>
      <c r="N1163" s="375" t="n"/>
      <c r="O1163" s="377" t="n"/>
      <c r="P1163" s="377" t="n"/>
      <c r="Q1163" s="341" t="n"/>
      <c r="R1163" s="341" t="n"/>
      <c r="S1163" s="331">
        <f>+(((K1163-I1163)/1000)*1000)/10</f>
        <v/>
      </c>
      <c r="T1163" s="332" t="n"/>
    </row>
    <row r="1164" ht="15.75" customHeight="1" s="412">
      <c r="A1164" s="333" t="n">
        <v>5611</v>
      </c>
      <c r="B1164" s="334" t="n">
        <v>55</v>
      </c>
      <c r="C1164" s="378" t="inlineStr">
        <is>
          <t>T223</t>
        </is>
      </c>
      <c r="D1164" s="378" t="n"/>
      <c r="E1164" s="378" t="n"/>
      <c r="F1164" s="378" t="n"/>
      <c r="G1164" s="378" t="n">
        <v>21</v>
      </c>
      <c r="H1164" s="379" t="n">
        <v>43657</v>
      </c>
      <c r="I1164" s="378" t="n">
        <v>5269</v>
      </c>
      <c r="J1164" s="378" t="n">
        <v>8788</v>
      </c>
      <c r="K1164" s="378" t="n">
        <v>8202</v>
      </c>
      <c r="L1164" s="378" t="n">
        <v>11</v>
      </c>
      <c r="M1164" s="374">
        <f>+(((J1164-I1164)-(K1164-I1164))/(K1164-I1164))*100</f>
        <v/>
      </c>
      <c r="N1164" s="375" t="n"/>
      <c r="O1164" s="376">
        <f>AVERAGE(M1164:M1165)</f>
        <v/>
      </c>
      <c r="P1164" s="376">
        <f>_xlfn.STDEV.S(M1164,M1165)</f>
        <v/>
      </c>
      <c r="Q1164" s="341" t="n"/>
      <c r="R1164" s="341" t="n"/>
      <c r="S1164" s="331">
        <f>+(((K1164-I1164)/1000)*1000)/10</f>
        <v/>
      </c>
      <c r="T1164" s="332">
        <f>AVERAGE(S1164:S1165)</f>
        <v/>
      </c>
    </row>
    <row r="1165" ht="15.75" customHeight="1" s="412">
      <c r="A1165" s="333" t="n">
        <v>5612</v>
      </c>
      <c r="B1165" s="334" t="n">
        <v>56</v>
      </c>
      <c r="C1165" s="378" t="inlineStr">
        <is>
          <t>T223</t>
        </is>
      </c>
      <c r="D1165" s="378" t="n"/>
      <c r="E1165" s="378" t="n"/>
      <c r="F1165" s="378" t="n"/>
      <c r="G1165" s="378" t="n">
        <v>21</v>
      </c>
      <c r="H1165" s="379" t="n">
        <v>43657</v>
      </c>
      <c r="I1165" s="378" t="n">
        <v>5254</v>
      </c>
      <c r="J1165" s="378" t="n">
        <v>8870</v>
      </c>
      <c r="K1165" s="378" t="n">
        <v>8253</v>
      </c>
      <c r="L1165" s="378" t="n"/>
      <c r="M1165" s="374">
        <f>+(((J1165-I1165)-(K1165-I1165))/(K1165-I1165))*100</f>
        <v/>
      </c>
      <c r="N1165" s="375" t="n"/>
      <c r="O1165" s="377" t="n"/>
      <c r="P1165" s="377" t="n"/>
      <c r="Q1165" s="341" t="n"/>
      <c r="R1165" s="341" t="n"/>
      <c r="S1165" s="331">
        <f>+(((K1165-I1165)/1000)*1000)/10</f>
        <v/>
      </c>
      <c r="T1165" s="332" t="n"/>
    </row>
    <row r="1166" ht="15.75" customHeight="1" s="412">
      <c r="A1166" s="333" t="n">
        <v>5985</v>
      </c>
      <c r="B1166" s="334" t="n">
        <v>116</v>
      </c>
      <c r="C1166" s="378" t="inlineStr">
        <is>
          <t>T223</t>
        </is>
      </c>
      <c r="D1166" s="378" t="n"/>
      <c r="E1166" s="378" t="n"/>
      <c r="F1166" s="378" t="n"/>
      <c r="G1166" s="378" t="n">
        <v>22</v>
      </c>
      <c r="H1166" s="379" t="n">
        <v>43685</v>
      </c>
      <c r="I1166" s="378" t="n">
        <v>5263</v>
      </c>
      <c r="J1166" s="378" t="n">
        <v>8503</v>
      </c>
      <c r="K1166" s="378" t="n">
        <v>8055</v>
      </c>
      <c r="L1166" s="378" t="n">
        <v>11</v>
      </c>
      <c r="M1166" s="374">
        <f>+(((J1166-I1166)-(K1166-I1166))/(K1166-I1166))*100</f>
        <v/>
      </c>
      <c r="N1166" s="375" t="n"/>
      <c r="O1166" s="376">
        <f>AVERAGE(M1166:M1167)</f>
        <v/>
      </c>
      <c r="P1166" s="376">
        <f>_xlfn.STDEV.S(M1166,M1167)</f>
        <v/>
      </c>
      <c r="Q1166" s="341" t="n"/>
      <c r="R1166" s="341" t="n"/>
      <c r="S1166" s="331">
        <f>+(((K1166-I1166)/1000)*1000)/10</f>
        <v/>
      </c>
      <c r="T1166" s="332">
        <f>AVERAGE(S1166:S1167)</f>
        <v/>
      </c>
    </row>
    <row r="1167" ht="15.75" customHeight="1" s="412">
      <c r="A1167" s="333" t="n">
        <v>5986</v>
      </c>
      <c r="B1167" s="334" t="n">
        <v>116</v>
      </c>
      <c r="C1167" s="378" t="inlineStr">
        <is>
          <t>T223</t>
        </is>
      </c>
      <c r="D1167" s="378" t="n"/>
      <c r="E1167" s="378" t="n"/>
      <c r="F1167" s="378" t="n"/>
      <c r="G1167" s="378" t="n">
        <v>22</v>
      </c>
      <c r="H1167" s="379" t="n">
        <v>43685</v>
      </c>
      <c r="I1167" s="378" t="n">
        <v>5263</v>
      </c>
      <c r="J1167" s="378" t="n">
        <v>9066</v>
      </c>
      <c r="K1167" s="378" t="n">
        <v>8534</v>
      </c>
      <c r="L1167" s="378" t="n"/>
      <c r="M1167" s="374">
        <f>+(((J1167-I1167)-(K1167-I1167))/(K1167-I1167))*100</f>
        <v/>
      </c>
      <c r="N1167" s="375" t="n"/>
      <c r="O1167" s="377" t="n"/>
      <c r="P1167" s="377" t="n"/>
      <c r="Q1167" s="341" t="n"/>
      <c r="R1167" s="341" t="n"/>
      <c r="S1167" s="331">
        <f>+(((K1167-I1167)/1000)*1000)/10</f>
        <v/>
      </c>
      <c r="T1167" s="332" t="n"/>
    </row>
    <row r="1168" ht="15.75" customHeight="1" s="412">
      <c r="A1168" s="333" t="n">
        <v>2957</v>
      </c>
      <c r="B1168" s="334" t="n">
        <v>41</v>
      </c>
      <c r="C1168" s="371" t="inlineStr">
        <is>
          <t>T224</t>
        </is>
      </c>
      <c r="D1168" s="371" t="n"/>
      <c r="E1168" s="371" t="n"/>
      <c r="F1168" s="371" t="n"/>
      <c r="G1168" s="371" t="n">
        <v>11</v>
      </c>
      <c r="H1168" s="372" t="n">
        <v>43571</v>
      </c>
      <c r="I1168" s="373" t="n">
        <v>5264</v>
      </c>
      <c r="J1168" s="371" t="n">
        <v>8573</v>
      </c>
      <c r="K1168" s="371" t="n">
        <v>7299</v>
      </c>
      <c r="L1168" s="371" t="n">
        <v>2</v>
      </c>
      <c r="M1168" s="374">
        <f>+(((J1168-I1168)-(K1168-I1168))/(K1168-I1168))*100</f>
        <v/>
      </c>
      <c r="N1168" s="375" t="n">
        <v>0.25</v>
      </c>
      <c r="O1168" s="376">
        <f>AVERAGE(M1168:M1169)</f>
        <v/>
      </c>
      <c r="P1168" s="376">
        <f>_xlfn.STDEV.S(M1168,M1169)</f>
        <v/>
      </c>
      <c r="Q1168" s="341" t="n">
        <v>2</v>
      </c>
      <c r="R1168" s="341" t="n"/>
      <c r="S1168" s="331">
        <f>+(((K1168-I1168)/1000)*1000)/10</f>
        <v/>
      </c>
      <c r="T1168" s="332">
        <f>AVERAGE(S1168:S1169)</f>
        <v/>
      </c>
    </row>
    <row r="1169" ht="15.75" customHeight="1" s="412">
      <c r="A1169" s="333" t="n">
        <v>2958</v>
      </c>
      <c r="B1169" s="334" t="n">
        <v>42</v>
      </c>
      <c r="C1169" s="371" t="inlineStr">
        <is>
          <t>T224</t>
        </is>
      </c>
      <c r="D1169" s="371" t="n"/>
      <c r="E1169" s="371" t="n"/>
      <c r="F1169" s="371" t="n"/>
      <c r="G1169" s="371" t="n">
        <v>11</v>
      </c>
      <c r="H1169" s="372" t="n">
        <v>43571</v>
      </c>
      <c r="I1169" s="373" t="n">
        <v>5270</v>
      </c>
      <c r="J1169" s="371" t="n">
        <v>8770</v>
      </c>
      <c r="K1169" s="371" t="n">
        <v>7428</v>
      </c>
      <c r="L1169" s="371" t="n"/>
      <c r="M1169" s="374">
        <f>+(((J1169-I1169)-(K1169-I1169))/(K1169-I1169))*100</f>
        <v/>
      </c>
      <c r="N1169" s="375" t="n"/>
      <c r="O1169" s="377" t="n"/>
      <c r="P1169" s="377" t="n"/>
      <c r="Q1169" s="341" t="n"/>
      <c r="R1169" s="341" t="n"/>
      <c r="S1169" s="331">
        <f>+(((K1169-I1169)/1000)*1000)/10</f>
        <v/>
      </c>
      <c r="T1169" s="332" t="n"/>
    </row>
    <row r="1170" ht="15.75" customHeight="1" s="412">
      <c r="A1170" s="333" t="n">
        <v>3743</v>
      </c>
      <c r="B1170" s="334" t="n">
        <v>165</v>
      </c>
      <c r="C1170" s="371" t="inlineStr">
        <is>
          <t>T224</t>
        </is>
      </c>
      <c r="D1170" s="371" t="n"/>
      <c r="E1170" s="371" t="n"/>
      <c r="F1170" s="371" t="n"/>
      <c r="G1170" s="371" t="n">
        <v>14</v>
      </c>
      <c r="H1170" s="372" t="n">
        <v>43591</v>
      </c>
      <c r="I1170" s="371" t="n">
        <v>5226</v>
      </c>
      <c r="J1170" s="373" t="n">
        <v>8365</v>
      </c>
      <c r="K1170" s="371" t="n">
        <v>7552</v>
      </c>
      <c r="L1170" s="371" t="n"/>
      <c r="M1170" s="374">
        <f>+(((J1170-I1170)-(K1170-I1170))/(K1170-I1170))*100</f>
        <v/>
      </c>
      <c r="N1170" s="375" t="inlineStr">
        <is>
          <t>MF</t>
        </is>
      </c>
      <c r="O1170" s="376">
        <f>AVERAGE(M1170:M1171)</f>
        <v/>
      </c>
      <c r="P1170" s="376">
        <f>_xlfn.STDEV.S(M1170,M1171)</f>
        <v/>
      </c>
      <c r="Q1170" s="341" t="n"/>
      <c r="R1170" s="341" t="n"/>
      <c r="S1170" s="331">
        <f>+(((K1170-I1170)/1000)*1000)/10</f>
        <v/>
      </c>
      <c r="T1170" s="332">
        <f>AVERAGE(S1170:S1171)</f>
        <v/>
      </c>
    </row>
    <row r="1171" ht="15.75" customHeight="1" s="412">
      <c r="A1171" s="333" t="n">
        <v>3744</v>
      </c>
      <c r="B1171" s="334" t="n">
        <v>166</v>
      </c>
      <c r="C1171" s="371" t="inlineStr">
        <is>
          <t>T224</t>
        </is>
      </c>
      <c r="D1171" s="371" t="n"/>
      <c r="E1171" s="371" t="n"/>
      <c r="F1171" s="371" t="n"/>
      <c r="G1171" s="371" t="n">
        <v>14</v>
      </c>
      <c r="H1171" s="372" t="n">
        <v>43591</v>
      </c>
      <c r="I1171" s="371" t="n">
        <v>5252</v>
      </c>
      <c r="J1171" s="373" t="n">
        <v>8321</v>
      </c>
      <c r="K1171" s="371" t="n">
        <v>7537</v>
      </c>
      <c r="L1171" s="371" t="n"/>
      <c r="M1171" s="374">
        <f>+(((J1171-I1171)-(K1171-I1171))/(K1171-I1171))*100</f>
        <v/>
      </c>
      <c r="N1171" s="375" t="n"/>
      <c r="O1171" s="377" t="n"/>
      <c r="P1171" s="377" t="n"/>
      <c r="Q1171" s="341" t="n"/>
      <c r="R1171" s="341" t="n"/>
      <c r="S1171" s="331">
        <f>+(((K1171-I1171)/1000)*1000)/10</f>
        <v/>
      </c>
      <c r="T1171" s="332" t="n"/>
    </row>
    <row r="1172" ht="15.75" customHeight="1" s="412">
      <c r="A1172" s="333" t="n">
        <v>4403</v>
      </c>
      <c r="B1172" s="334" t="n">
        <v>109</v>
      </c>
      <c r="C1172" s="371" t="inlineStr">
        <is>
          <t>T224</t>
        </is>
      </c>
      <c r="D1172" s="371" t="n"/>
      <c r="E1172" s="371" t="n"/>
      <c r="F1172" s="371" t="n"/>
      <c r="G1172" s="371" t="n">
        <v>16</v>
      </c>
      <c r="H1172" s="372" t="n">
        <v>43607</v>
      </c>
      <c r="I1172" s="371" t="n">
        <v>5191</v>
      </c>
      <c r="J1172" s="371" t="n">
        <v>7777</v>
      </c>
      <c r="K1172" s="371" t="n">
        <v>7287</v>
      </c>
      <c r="L1172" s="371" t="n">
        <v>2</v>
      </c>
      <c r="M1172" s="374">
        <f>+(((J1172-I1172)-(K1172-I1172))/(K1172-I1172))*100</f>
        <v/>
      </c>
      <c r="N1172" s="375" t="n"/>
      <c r="O1172" s="376">
        <f>AVERAGE(M1172:M1173)</f>
        <v/>
      </c>
      <c r="P1172" s="376">
        <f>_xlfn.STDEV.S(M1172,M1173)</f>
        <v/>
      </c>
      <c r="Q1172" s="341" t="n"/>
      <c r="R1172" s="341" t="n"/>
      <c r="S1172" s="331">
        <f>+(((K1172-I1172)/1000)*1000)/10</f>
        <v/>
      </c>
      <c r="T1172" s="332">
        <f>AVERAGE(S1172:S1173)</f>
        <v/>
      </c>
    </row>
    <row r="1173" ht="15.75" customHeight="1" s="412">
      <c r="A1173" s="333" t="n">
        <v>4404</v>
      </c>
      <c r="B1173" s="334" t="n">
        <v>110</v>
      </c>
      <c r="C1173" s="371" t="inlineStr">
        <is>
          <t>T224</t>
        </is>
      </c>
      <c r="D1173" s="371" t="n"/>
      <c r="E1173" s="371" t="n"/>
      <c r="F1173" s="371" t="n"/>
      <c r="G1173" s="371" t="n">
        <v>16</v>
      </c>
      <c r="H1173" s="372" t="n">
        <v>43607</v>
      </c>
      <c r="I1173" s="371" t="n">
        <v>5243</v>
      </c>
      <c r="J1173" s="371" t="n">
        <v>8028</v>
      </c>
      <c r="K1173" s="371" t="n">
        <v>7514</v>
      </c>
      <c r="L1173" s="371" t="n"/>
      <c r="M1173" s="374">
        <f>+(((J1173-I1173)-(K1173-I1173))/(K1173-I1173))*100</f>
        <v/>
      </c>
      <c r="N1173" s="375" t="n"/>
      <c r="O1173" s="377" t="n"/>
      <c r="P1173" s="377" t="n"/>
      <c r="Q1173" s="341" t="n"/>
      <c r="R1173" s="341" t="n"/>
      <c r="S1173" s="331">
        <f>+(((K1173-I1173)/1000)*1000)/10</f>
        <v/>
      </c>
      <c r="T1173" s="332" t="n"/>
    </row>
    <row r="1174" ht="15.75" customHeight="1" s="412">
      <c r="A1174" s="333" t="n">
        <v>5049</v>
      </c>
      <c r="B1174" s="334" t="n">
        <v>109</v>
      </c>
      <c r="C1174" s="371" t="inlineStr">
        <is>
          <t>T224</t>
        </is>
      </c>
      <c r="D1174" s="371" t="n"/>
      <c r="E1174" s="371" t="n"/>
      <c r="F1174" s="371" t="n"/>
      <c r="G1174" s="371" t="n">
        <v>18</v>
      </c>
      <c r="H1174" s="372" t="n">
        <v>43626</v>
      </c>
      <c r="I1174" s="371" t="n">
        <v>5191</v>
      </c>
      <c r="J1174" s="371" t="n">
        <v>7658</v>
      </c>
      <c r="K1174" s="371" t="n">
        <v>7229</v>
      </c>
      <c r="L1174" s="371" t="n">
        <v>6</v>
      </c>
      <c r="M1174" s="374">
        <f>+(((J1174-I1174)-(K1174-I1174))/(K1174-I1174))*100</f>
        <v/>
      </c>
      <c r="N1174" s="375" t="n"/>
      <c r="O1174" s="376">
        <f>AVERAGE(M1174:M1175)</f>
        <v/>
      </c>
      <c r="P1174" s="376">
        <f>_xlfn.STDEV.S(M1174,M1175)</f>
        <v/>
      </c>
      <c r="Q1174" s="341" t="n"/>
      <c r="R1174" s="341" t="n"/>
      <c r="S1174" s="331">
        <f>+(((K1174-I1174)/1000)*1000)/10</f>
        <v/>
      </c>
      <c r="T1174" s="332">
        <f>AVERAGE(S1174:S1175)</f>
        <v/>
      </c>
    </row>
    <row r="1175" ht="15.75" customHeight="1" s="412">
      <c r="A1175" s="333" t="n">
        <v>5050</v>
      </c>
      <c r="B1175" s="334" t="n">
        <v>110</v>
      </c>
      <c r="C1175" s="371" t="inlineStr">
        <is>
          <t>T224</t>
        </is>
      </c>
      <c r="D1175" s="371" t="n"/>
      <c r="E1175" s="371" t="n"/>
      <c r="F1175" s="371" t="n"/>
      <c r="G1175" s="371" t="n">
        <v>18</v>
      </c>
      <c r="H1175" s="372" t="n">
        <v>43626</v>
      </c>
      <c r="I1175" s="371" t="n">
        <v>5243</v>
      </c>
      <c r="J1175" s="371" t="n">
        <v>7744</v>
      </c>
      <c r="K1175" s="371" t="n">
        <v>7310</v>
      </c>
      <c r="L1175" s="371" t="n"/>
      <c r="M1175" s="374">
        <f>+(((J1175-I1175)-(K1175-I1175))/(K1175-I1175))*100</f>
        <v/>
      </c>
      <c r="N1175" s="375" t="n"/>
      <c r="O1175" s="377" t="n"/>
      <c r="P1175" s="377" t="n"/>
      <c r="Q1175" s="341" t="n"/>
      <c r="R1175" s="341" t="n"/>
      <c r="S1175" s="331">
        <f>+(((K1175-I1175)/1000)*1000)/10</f>
        <v/>
      </c>
      <c r="T1175" s="332" t="n"/>
    </row>
    <row r="1176" ht="15.75" customHeight="1" s="412">
      <c r="A1176" s="333" t="n">
        <v>5613</v>
      </c>
      <c r="B1176" s="334" t="n">
        <v>57</v>
      </c>
      <c r="C1176" s="378" t="inlineStr">
        <is>
          <t>T224</t>
        </is>
      </c>
      <c r="D1176" s="378" t="n"/>
      <c r="E1176" s="378" t="n"/>
      <c r="F1176" s="378" t="n"/>
      <c r="G1176" s="378" t="n">
        <v>21</v>
      </c>
      <c r="H1176" s="379" t="n">
        <v>43657</v>
      </c>
      <c r="I1176" s="378" t="n">
        <v>5257</v>
      </c>
      <c r="J1176" s="378" t="n">
        <v>7848</v>
      </c>
      <c r="K1176" s="378" t="n">
        <v>7421</v>
      </c>
      <c r="L1176" s="378" t="n">
        <v>6</v>
      </c>
      <c r="M1176" s="374">
        <f>+(((J1176-I1176)-(K1176-I1176))/(K1176-I1176))*100</f>
        <v/>
      </c>
      <c r="N1176" s="375" t="n"/>
      <c r="O1176" s="376">
        <f>AVERAGE(M1176:M1177)</f>
        <v/>
      </c>
      <c r="P1176" s="376">
        <f>_xlfn.STDEV.S(M1176,M1177)</f>
        <v/>
      </c>
      <c r="Q1176" s="341" t="n"/>
      <c r="R1176" s="341" t="n"/>
      <c r="S1176" s="331">
        <f>+(((K1176-I1176)/1000)*1000)/10</f>
        <v/>
      </c>
      <c r="T1176" s="332">
        <f>AVERAGE(S1176:S1177)</f>
        <v/>
      </c>
    </row>
    <row r="1177" ht="15.75" customHeight="1" s="412">
      <c r="A1177" s="333" t="n">
        <v>5614</v>
      </c>
      <c r="B1177" s="334" t="n">
        <v>58</v>
      </c>
      <c r="C1177" s="378" t="inlineStr">
        <is>
          <t>T224</t>
        </is>
      </c>
      <c r="D1177" s="378" t="n"/>
      <c r="E1177" s="378" t="n"/>
      <c r="F1177" s="378" t="n"/>
      <c r="G1177" s="378" t="n">
        <v>21</v>
      </c>
      <c r="H1177" s="379" t="n">
        <v>43657</v>
      </c>
      <c r="I1177" s="378" t="n">
        <v>5320</v>
      </c>
      <c r="J1177" s="378" t="n">
        <v>7975</v>
      </c>
      <c r="K1177" s="378" t="n">
        <v>7539</v>
      </c>
      <c r="L1177" s="378" t="n"/>
      <c r="M1177" s="374">
        <f>+(((J1177-I1177)-(K1177-I1177))/(K1177-I1177))*100</f>
        <v/>
      </c>
      <c r="N1177" s="375" t="n"/>
      <c r="O1177" s="377" t="n"/>
      <c r="P1177" s="377" t="n"/>
      <c r="Q1177" s="341" t="n"/>
      <c r="R1177" s="341" t="n"/>
      <c r="S1177" s="331">
        <f>+(((K1177-I1177)/1000)*1000)/10</f>
        <v/>
      </c>
      <c r="T1177" s="332" t="n"/>
    </row>
    <row r="1178" ht="15.75" customHeight="1" s="412">
      <c r="A1178" s="333" t="n">
        <v>5987</v>
      </c>
      <c r="B1178" s="334" t="n">
        <v>117</v>
      </c>
      <c r="C1178" s="378" t="inlineStr">
        <is>
          <t>T224</t>
        </is>
      </c>
      <c r="D1178" s="378" t="n"/>
      <c r="E1178" s="378" t="n"/>
      <c r="F1178" s="378" t="n"/>
      <c r="G1178" s="378" t="n">
        <v>22</v>
      </c>
      <c r="H1178" s="379" t="n">
        <v>43685</v>
      </c>
      <c r="I1178" s="378" t="n">
        <v>5221</v>
      </c>
      <c r="J1178" s="378" t="n">
        <v>7978</v>
      </c>
      <c r="K1178" s="378" t="n">
        <v>7589</v>
      </c>
      <c r="L1178" s="378" t="n">
        <v>6</v>
      </c>
      <c r="M1178" s="374">
        <f>+(((J1178-I1178)-(K1178-I1178))/(K1178-I1178))*100</f>
        <v/>
      </c>
      <c r="N1178" s="375" t="n"/>
      <c r="O1178" s="376">
        <f>AVERAGE(M1178:M1179)</f>
        <v/>
      </c>
      <c r="P1178" s="376">
        <f>_xlfn.STDEV.S(M1178,M1179)</f>
        <v/>
      </c>
      <c r="Q1178" s="341" t="n"/>
      <c r="R1178" s="341" t="n"/>
      <c r="S1178" s="331">
        <f>+(((K1178-I1178)/1000)*1000)/10</f>
        <v/>
      </c>
      <c r="T1178" s="332">
        <f>AVERAGE(S1178:S1179)</f>
        <v/>
      </c>
    </row>
    <row r="1179" ht="15.75" customHeight="1" s="412">
      <c r="A1179" s="333" t="n">
        <v>5988</v>
      </c>
      <c r="B1179" s="334" t="n">
        <v>117</v>
      </c>
      <c r="C1179" s="378" t="inlineStr">
        <is>
          <t>T224</t>
        </is>
      </c>
      <c r="D1179" s="378" t="n"/>
      <c r="E1179" s="378" t="n"/>
      <c r="F1179" s="378" t="n"/>
      <c r="G1179" s="378" t="n">
        <v>22</v>
      </c>
      <c r="H1179" s="379" t="n">
        <v>43685</v>
      </c>
      <c r="I1179" s="378" t="n">
        <v>5221</v>
      </c>
      <c r="J1179" s="378" t="n">
        <v>7957</v>
      </c>
      <c r="K1179" s="378" t="n">
        <v>7557</v>
      </c>
      <c r="L1179" s="378" t="n"/>
      <c r="M1179" s="374">
        <f>+(((J1179-I1179)-(K1179-I1179))/(K1179-I1179))*100</f>
        <v/>
      </c>
      <c r="N1179" s="375" t="n"/>
      <c r="O1179" s="377" t="n"/>
      <c r="P1179" s="377" t="n"/>
      <c r="Q1179" s="341" t="n"/>
      <c r="R1179" s="341" t="n"/>
      <c r="S1179" s="331">
        <f>+(((K1179-I1179)/1000)*1000)/10</f>
        <v/>
      </c>
      <c r="T1179" s="332" t="n"/>
    </row>
    <row r="1180" ht="15.75" customHeight="1" s="412">
      <c r="A1180" s="333" t="n">
        <v>3745</v>
      </c>
      <c r="B1180" s="334" t="n">
        <v>167</v>
      </c>
      <c r="C1180" s="371" t="inlineStr">
        <is>
          <t>T225</t>
        </is>
      </c>
      <c r="D1180" s="371" t="n"/>
      <c r="E1180" s="371" t="n"/>
      <c r="F1180" s="371" t="n"/>
      <c r="G1180" s="371" t="n">
        <v>14</v>
      </c>
      <c r="H1180" s="372" t="n">
        <v>43591</v>
      </c>
      <c r="I1180" s="371" t="n">
        <v>5280</v>
      </c>
      <c r="J1180" s="373" t="n">
        <v>8948</v>
      </c>
      <c r="K1180" s="371" t="n">
        <v>7496</v>
      </c>
      <c r="L1180" s="371" t="n">
        <v>2</v>
      </c>
      <c r="M1180" s="374">
        <f>+(((J1180-I1180)-(K1180-I1180))/(K1180-I1180))*100</f>
        <v/>
      </c>
      <c r="N1180" s="375" t="inlineStr">
        <is>
          <t>1/4</t>
        </is>
      </c>
      <c r="O1180" s="376">
        <f>AVERAGE(M1180:M1181)</f>
        <v/>
      </c>
      <c r="P1180" s="376">
        <f>_xlfn.STDEV.S(M1180,M1181)</f>
        <v/>
      </c>
      <c r="Q1180" s="341" t="n">
        <v>2</v>
      </c>
      <c r="R1180" s="341" t="n"/>
      <c r="S1180" s="331">
        <f>+(((K1180-I1180)/1000)*1000)/10</f>
        <v/>
      </c>
      <c r="T1180" s="332">
        <f>AVERAGE(S1180:S1181)</f>
        <v/>
      </c>
    </row>
    <row r="1181" ht="15.75" customHeight="1" s="412">
      <c r="A1181" s="333" t="n">
        <v>3746</v>
      </c>
      <c r="B1181" s="334" t="n">
        <v>168</v>
      </c>
      <c r="C1181" s="371" t="inlineStr">
        <is>
          <t>T225</t>
        </is>
      </c>
      <c r="D1181" s="371" t="n"/>
      <c r="E1181" s="371" t="n"/>
      <c r="F1181" s="371" t="n"/>
      <c r="G1181" s="371" t="n">
        <v>14</v>
      </c>
      <c r="H1181" s="372" t="n">
        <v>43591</v>
      </c>
      <c r="I1181" s="371" t="n">
        <v>5212</v>
      </c>
      <c r="J1181" s="373" t="n">
        <v>8872</v>
      </c>
      <c r="K1181" s="371" t="n">
        <v>7433</v>
      </c>
      <c r="L1181" s="371" t="n"/>
      <c r="M1181" s="374">
        <f>+(((J1181-I1181)-(K1181-I1181))/(K1181-I1181))*100</f>
        <v/>
      </c>
      <c r="N1181" s="375" t="n"/>
      <c r="O1181" s="377" t="n"/>
      <c r="P1181" s="377" t="n"/>
      <c r="Q1181" s="341" t="n"/>
      <c r="R1181" s="341" t="n"/>
      <c r="S1181" s="331">
        <f>+(((K1181-I1181)/1000)*1000)/10</f>
        <v/>
      </c>
      <c r="T1181" s="332" t="n"/>
    </row>
    <row r="1182" ht="15.75" customHeight="1" s="412">
      <c r="A1182" s="333" t="n">
        <v>4405</v>
      </c>
      <c r="B1182" s="334" t="n">
        <v>111</v>
      </c>
      <c r="C1182" s="371" t="inlineStr">
        <is>
          <t>T225</t>
        </is>
      </c>
      <c r="D1182" s="371" t="n"/>
      <c r="E1182" s="371" t="n"/>
      <c r="F1182" s="371" t="n"/>
      <c r="G1182" s="371" t="n">
        <v>16</v>
      </c>
      <c r="H1182" s="372" t="n">
        <v>43607</v>
      </c>
      <c r="I1182" s="371" t="n">
        <v>5213</v>
      </c>
      <c r="J1182" s="371" t="n">
        <v>9044</v>
      </c>
      <c r="K1182" s="371" t="n">
        <v>7868</v>
      </c>
      <c r="L1182" s="371" t="n">
        <v>2</v>
      </c>
      <c r="M1182" s="374">
        <f>+(((J1182-I1182)-(K1182-I1182))/(K1182-I1182))*100</f>
        <v/>
      </c>
      <c r="N1182" s="375" t="inlineStr">
        <is>
          <t>MF</t>
        </is>
      </c>
      <c r="O1182" s="376">
        <f>AVERAGE(M1182:M1183)</f>
        <v/>
      </c>
      <c r="P1182" s="376">
        <f>_xlfn.STDEV.S(M1182,M1183)</f>
        <v/>
      </c>
      <c r="Q1182" s="341" t="n"/>
      <c r="R1182" s="341" t="n"/>
      <c r="S1182" s="331">
        <f>+(((K1182-I1182)/1000)*1000)/10</f>
        <v/>
      </c>
      <c r="T1182" s="332">
        <f>AVERAGE(S1182:S1183)</f>
        <v/>
      </c>
    </row>
    <row r="1183" ht="15.75" customHeight="1" s="412">
      <c r="A1183" s="333" t="n">
        <v>4406</v>
      </c>
      <c r="B1183" s="334" t="n">
        <v>112</v>
      </c>
      <c r="C1183" s="371" t="inlineStr">
        <is>
          <t>T225</t>
        </is>
      </c>
      <c r="D1183" s="371" t="n"/>
      <c r="E1183" s="371" t="n"/>
      <c r="F1183" s="371" t="n"/>
      <c r="G1183" s="371" t="n">
        <v>16</v>
      </c>
      <c r="H1183" s="372" t="n">
        <v>43607</v>
      </c>
      <c r="I1183" s="371" t="n">
        <v>5197</v>
      </c>
      <c r="J1183" s="371" t="n">
        <v>8703</v>
      </c>
      <c r="K1183" s="371" t="n">
        <v>7622</v>
      </c>
      <c r="L1183" s="371" t="n"/>
      <c r="M1183" s="374">
        <f>+(((J1183-I1183)-(K1183-I1183))/(K1183-I1183))*100</f>
        <v/>
      </c>
      <c r="N1183" s="375" t="n"/>
      <c r="O1183" s="377" t="n"/>
      <c r="P1183" s="377" t="n"/>
      <c r="Q1183" s="341" t="n"/>
      <c r="R1183" s="341" t="n"/>
      <c r="S1183" s="331">
        <f>+(((K1183-I1183)/1000)*1000)/10</f>
        <v/>
      </c>
      <c r="T1183" s="332" t="n"/>
    </row>
    <row r="1184" ht="15.75" customHeight="1" s="412">
      <c r="A1184" s="333" t="n">
        <v>5051</v>
      </c>
      <c r="B1184" s="334" t="n">
        <v>111</v>
      </c>
      <c r="C1184" s="371" t="inlineStr">
        <is>
          <t>T225</t>
        </is>
      </c>
      <c r="D1184" s="371" t="n"/>
      <c r="E1184" s="371" t="n"/>
      <c r="F1184" s="371" t="n"/>
      <c r="G1184" s="371" t="n">
        <v>18</v>
      </c>
      <c r="H1184" s="372" t="n">
        <v>43626</v>
      </c>
      <c r="I1184" s="371" t="n">
        <v>5213</v>
      </c>
      <c r="J1184" s="371" t="n">
        <v>8071</v>
      </c>
      <c r="K1184" s="371" t="n">
        <v>7491</v>
      </c>
      <c r="L1184" s="371" t="n">
        <v>7</v>
      </c>
      <c r="M1184" s="374">
        <f>+(((J1184-I1184)-(K1184-I1184))/(K1184-I1184))*100</f>
        <v/>
      </c>
      <c r="N1184" s="375" t="n"/>
      <c r="O1184" s="376">
        <f>AVERAGE(M1184:M1185)</f>
        <v/>
      </c>
      <c r="P1184" s="376">
        <f>_xlfn.STDEV.S(M1184,M1185)</f>
        <v/>
      </c>
      <c r="Q1184" s="341" t="n"/>
      <c r="R1184" s="341" t="n"/>
      <c r="S1184" s="331">
        <f>+(((K1184-I1184)/1000)*1000)/10</f>
        <v/>
      </c>
      <c r="T1184" s="332">
        <f>AVERAGE(S1184:S1185)</f>
        <v/>
      </c>
    </row>
    <row r="1185" ht="15.75" customHeight="1" s="412">
      <c r="A1185" s="333" t="n">
        <v>5052</v>
      </c>
      <c r="B1185" s="334" t="n">
        <v>112</v>
      </c>
      <c r="C1185" s="371" t="inlineStr">
        <is>
          <t>T225</t>
        </is>
      </c>
      <c r="D1185" s="371" t="n"/>
      <c r="E1185" s="371" t="n"/>
      <c r="F1185" s="371" t="n"/>
      <c r="G1185" s="371" t="n">
        <v>18</v>
      </c>
      <c r="H1185" s="372" t="n">
        <v>43626</v>
      </c>
      <c r="I1185" s="371" t="n">
        <v>5197</v>
      </c>
      <c r="J1185" s="371" t="n">
        <v>8208</v>
      </c>
      <c r="K1185" s="371" t="n">
        <v>7560</v>
      </c>
      <c r="L1185" s="371" t="n"/>
      <c r="M1185" s="374">
        <f>+(((J1185-I1185)-(K1185-I1185))/(K1185-I1185))*100</f>
        <v/>
      </c>
      <c r="N1185" s="375" t="n"/>
      <c r="O1185" s="377" t="n"/>
      <c r="P1185" s="377" t="n"/>
      <c r="Q1185" s="341" t="n"/>
      <c r="R1185" s="341" t="n"/>
      <c r="S1185" s="331">
        <f>+(((K1185-I1185)/1000)*1000)/10</f>
        <v/>
      </c>
      <c r="T1185" s="332" t="n"/>
    </row>
    <row r="1186" ht="15.75" customHeight="1" s="412">
      <c r="A1186" s="333" t="n">
        <v>5615</v>
      </c>
      <c r="B1186" s="334" t="n">
        <v>59</v>
      </c>
      <c r="C1186" s="378" t="inlineStr">
        <is>
          <t>T225</t>
        </is>
      </c>
      <c r="D1186" s="378" t="n"/>
      <c r="E1186" s="378" t="n"/>
      <c r="F1186" s="378" t="n"/>
      <c r="G1186" s="378" t="n">
        <v>21</v>
      </c>
      <c r="H1186" s="379" t="n">
        <v>43657</v>
      </c>
      <c r="I1186" s="378" t="n">
        <v>5278</v>
      </c>
      <c r="J1186" s="378" t="n">
        <v>8489</v>
      </c>
      <c r="K1186" s="378" t="n">
        <v>7932</v>
      </c>
      <c r="L1186" s="378" t="n">
        <v>7</v>
      </c>
      <c r="M1186" s="374">
        <f>+(((J1186-I1186)-(K1186-I1186))/(K1186-I1186))*100</f>
        <v/>
      </c>
      <c r="N1186" s="375" t="n"/>
      <c r="O1186" s="376">
        <f>AVERAGE(M1186:M1187)</f>
        <v/>
      </c>
      <c r="P1186" s="376">
        <f>_xlfn.STDEV.S(M1186,M1187)</f>
        <v/>
      </c>
      <c r="Q1186" s="341" t="n"/>
      <c r="R1186" s="341" t="n"/>
      <c r="S1186" s="331">
        <f>+(((K1186-I1186)/1000)*1000)/10</f>
        <v/>
      </c>
      <c r="T1186" s="332">
        <f>AVERAGE(S1186:S1187)</f>
        <v/>
      </c>
    </row>
    <row r="1187" ht="15.75" customHeight="1" s="412">
      <c r="A1187" s="333" t="n">
        <v>5616</v>
      </c>
      <c r="B1187" s="334" t="n">
        <v>60</v>
      </c>
      <c r="C1187" s="378" t="inlineStr">
        <is>
          <t>T225</t>
        </is>
      </c>
      <c r="D1187" s="378" t="n"/>
      <c r="E1187" s="378" t="n"/>
      <c r="F1187" s="378" t="n"/>
      <c r="G1187" s="378" t="n">
        <v>21</v>
      </c>
      <c r="H1187" s="379" t="n">
        <v>43657</v>
      </c>
      <c r="I1187" s="378" t="n">
        <v>5220</v>
      </c>
      <c r="J1187" s="378" t="n">
        <v>8480</v>
      </c>
      <c r="K1187" s="378" t="n">
        <v>7919</v>
      </c>
      <c r="L1187" s="378" t="n"/>
      <c r="M1187" s="374">
        <f>+(((J1187-I1187)-(K1187-I1187))/(K1187-I1187))*100</f>
        <v/>
      </c>
      <c r="N1187" s="375" t="n"/>
      <c r="O1187" s="377" t="n"/>
      <c r="P1187" s="377" t="n"/>
      <c r="Q1187" s="341" t="n"/>
      <c r="R1187" s="341" t="n"/>
      <c r="S1187" s="331">
        <f>+(((K1187-I1187)/1000)*1000)/10</f>
        <v/>
      </c>
      <c r="T1187" s="332" t="n"/>
    </row>
    <row r="1188" ht="15.75" customHeight="1" s="412">
      <c r="A1188" s="333" t="n">
        <v>5989</v>
      </c>
      <c r="B1188" s="334" t="n">
        <v>118</v>
      </c>
      <c r="C1188" s="378" t="inlineStr">
        <is>
          <t>T225</t>
        </is>
      </c>
      <c r="D1188" s="378" t="n"/>
      <c r="E1188" s="378" t="n"/>
      <c r="F1188" s="378" t="n"/>
      <c r="G1188" s="378" t="n">
        <v>22</v>
      </c>
      <c r="H1188" s="379" t="n">
        <v>43685</v>
      </c>
      <c r="I1188" s="378" t="n">
        <v>5249</v>
      </c>
      <c r="J1188" s="378" t="n">
        <v>7584</v>
      </c>
      <c r="K1188" s="378" t="n">
        <v>7266</v>
      </c>
      <c r="L1188" s="378" t="n">
        <v>7</v>
      </c>
      <c r="M1188" s="374">
        <f>+(((J1188-I1188)-(K1188-I1188))/(K1188-I1188))*100</f>
        <v/>
      </c>
      <c r="N1188" s="375" t="n"/>
      <c r="O1188" s="376">
        <f>AVERAGE(M1188:M1189)</f>
        <v/>
      </c>
      <c r="P1188" s="376">
        <f>_xlfn.STDEV.S(M1188,M1189)</f>
        <v/>
      </c>
      <c r="Q1188" s="341" t="n"/>
      <c r="R1188" s="341" t="n"/>
      <c r="S1188" s="331">
        <f>+(((K1188-I1188)/1000)*1000)/10</f>
        <v/>
      </c>
      <c r="T1188" s="332">
        <f>AVERAGE(S1188:S1189)</f>
        <v/>
      </c>
    </row>
    <row r="1189" ht="15.75" customHeight="1" s="412">
      <c r="A1189" s="333" t="n">
        <v>5990</v>
      </c>
      <c r="B1189" s="334" t="n">
        <v>118</v>
      </c>
      <c r="C1189" s="378" t="inlineStr">
        <is>
          <t>T225</t>
        </is>
      </c>
      <c r="D1189" s="378" t="n"/>
      <c r="E1189" s="378" t="n"/>
      <c r="F1189" s="378" t="n"/>
      <c r="G1189" s="378" t="n">
        <v>22</v>
      </c>
      <c r="H1189" s="379" t="n">
        <v>43685</v>
      </c>
      <c r="I1189" s="378" t="n">
        <v>5249</v>
      </c>
      <c r="J1189" s="378" t="n">
        <v>7614</v>
      </c>
      <c r="K1189" s="378" t="n">
        <v>7274</v>
      </c>
      <c r="L1189" s="378" t="n"/>
      <c r="M1189" s="374">
        <f>+(((J1189-I1189)-(K1189-I1189))/(K1189-I1189))*100</f>
        <v/>
      </c>
      <c r="N1189" s="375" t="n"/>
      <c r="O1189" s="377" t="n"/>
      <c r="P1189" s="377" t="n"/>
      <c r="Q1189" s="341" t="n"/>
      <c r="R1189" s="341" t="n"/>
      <c r="S1189" s="331">
        <f>+(((K1189-I1189)/1000)*1000)/10</f>
        <v/>
      </c>
      <c r="T1189" s="332" t="n"/>
    </row>
    <row r="1190" ht="15.75" customHeight="1" s="412">
      <c r="A1190" s="333" t="n">
        <v>3373</v>
      </c>
      <c r="B1190" s="334" t="n">
        <v>129</v>
      </c>
      <c r="C1190" s="380" t="inlineStr">
        <is>
          <t>T226</t>
        </is>
      </c>
      <c r="D1190" s="380" t="n"/>
      <c r="E1190" s="380" t="n"/>
      <c r="F1190" s="380" t="n"/>
      <c r="G1190" s="380" t="n">
        <v>13</v>
      </c>
      <c r="H1190" s="381" t="n">
        <v>43587</v>
      </c>
      <c r="I1190" s="380" t="n">
        <v>5238</v>
      </c>
      <c r="J1190" s="380" t="n">
        <v>8563</v>
      </c>
      <c r="K1190" s="380" t="n">
        <v>7661</v>
      </c>
      <c r="L1190" s="380" t="n">
        <v>1</v>
      </c>
      <c r="M1190" s="382">
        <f>+(((J1190-I1190)-(K1190-I1190))/(K1190-I1190))*100</f>
        <v/>
      </c>
      <c r="N1190" s="383" t="inlineStr">
        <is>
          <t>MF</t>
        </is>
      </c>
      <c r="O1190" s="384">
        <f>AVERAGE(M1190:M1191)</f>
        <v/>
      </c>
      <c r="P1190" s="384">
        <f>_xlfn.STDEV.S(M1190,M1191)</f>
        <v/>
      </c>
      <c r="Q1190" s="341" t="n">
        <v>1</v>
      </c>
      <c r="R1190" s="341" t="n"/>
      <c r="S1190" s="331">
        <f>+(((K1190-I1190)/1000)*1000)/10</f>
        <v/>
      </c>
      <c r="T1190" s="332">
        <f>AVERAGE(S1190:S1191)</f>
        <v/>
      </c>
    </row>
    <row r="1191" ht="15.75" customHeight="1" s="412">
      <c r="A1191" s="333" t="n">
        <v>3374</v>
      </c>
      <c r="B1191" s="334" t="n">
        <v>130</v>
      </c>
      <c r="C1191" s="380" t="inlineStr">
        <is>
          <t>T226</t>
        </is>
      </c>
      <c r="D1191" s="380" t="n"/>
      <c r="E1191" s="380" t="n"/>
      <c r="F1191" s="380" t="n"/>
      <c r="G1191" s="380" t="n">
        <v>13</v>
      </c>
      <c r="H1191" s="381" t="n">
        <v>43587</v>
      </c>
      <c r="I1191" s="380" t="n">
        <v>5212</v>
      </c>
      <c r="J1191" s="380" t="n">
        <v>8832</v>
      </c>
      <c r="K1191" s="380" t="n">
        <v>7822</v>
      </c>
      <c r="L1191" s="380" t="n"/>
      <c r="M1191" s="382">
        <f>+(((J1191-I1191)-(K1191-I1191))/(K1191-I1191))*100</f>
        <v/>
      </c>
      <c r="N1191" s="383" t="n"/>
      <c r="O1191" s="385" t="n"/>
      <c r="P1191" s="385" t="n"/>
      <c r="Q1191" s="341" t="n"/>
      <c r="R1191" s="341" t="n"/>
      <c r="S1191" s="331">
        <f>+(((K1191-I1191)/1000)*1000)/10</f>
        <v/>
      </c>
      <c r="T1191" s="332" t="n"/>
    </row>
    <row r="1192" ht="15.75" customHeight="1" s="412">
      <c r="A1192" s="333" t="n">
        <v>4097</v>
      </c>
      <c r="B1192" s="334" t="n">
        <v>127</v>
      </c>
      <c r="C1192" s="380" t="inlineStr">
        <is>
          <t>T226</t>
        </is>
      </c>
      <c r="D1192" s="380" t="n"/>
      <c r="E1192" s="380" t="n"/>
      <c r="F1192" s="380" t="n"/>
      <c r="G1192" s="380" t="n">
        <v>15</v>
      </c>
      <c r="H1192" s="381" t="n">
        <v>43599</v>
      </c>
      <c r="I1192" s="380" t="n">
        <v>5247</v>
      </c>
      <c r="J1192" s="380" t="n">
        <v>8259</v>
      </c>
      <c r="K1192" s="380" t="n">
        <v>7443</v>
      </c>
      <c r="L1192" s="380" t="n"/>
      <c r="M1192" s="382">
        <f>+(((J1192-I1192)-(K1192-I1192))/(K1192-I1192))*100</f>
        <v/>
      </c>
      <c r="N1192" s="382" t="n"/>
      <c r="O1192" s="384">
        <f>AVERAGE(M1192:M1193)</f>
        <v/>
      </c>
      <c r="P1192" s="384">
        <f>_xlfn.STDEV.S(M1192,M1193)</f>
        <v/>
      </c>
      <c r="Q1192" s="341" t="n"/>
      <c r="R1192" s="341" t="n"/>
      <c r="S1192" s="331">
        <f>+(((K1192-I1192)/1000)*1000)/10</f>
        <v/>
      </c>
      <c r="T1192" s="332">
        <f>AVERAGE(S1192:S1193)</f>
        <v/>
      </c>
    </row>
    <row r="1193" ht="15.75" customHeight="1" s="412">
      <c r="A1193" s="333" t="n">
        <v>4098</v>
      </c>
      <c r="B1193" s="334" t="n">
        <v>128</v>
      </c>
      <c r="C1193" s="380" t="inlineStr">
        <is>
          <t>T226</t>
        </is>
      </c>
      <c r="D1193" s="380" t="n"/>
      <c r="E1193" s="380" t="n"/>
      <c r="F1193" s="380" t="n"/>
      <c r="G1193" s="380" t="n">
        <v>15</v>
      </c>
      <c r="H1193" s="381" t="n">
        <v>43599</v>
      </c>
      <c r="I1193" s="380" t="n">
        <v>5213</v>
      </c>
      <c r="J1193" s="380" t="n">
        <v>8096</v>
      </c>
      <c r="K1193" s="380" t="n">
        <v>7287</v>
      </c>
      <c r="L1193" s="380" t="n"/>
      <c r="M1193" s="382">
        <f>+(((J1193-I1193)-(K1193-I1193))/(K1193-I1193))*100</f>
        <v/>
      </c>
      <c r="N1193" s="382" t="n"/>
      <c r="O1193" s="385" t="n"/>
      <c r="P1193" s="385" t="n"/>
      <c r="Q1193" s="341" t="n"/>
      <c r="R1193" s="341" t="n"/>
      <c r="S1193" s="331">
        <f>+(((K1193-I1193)/1000)*1000)/10</f>
        <v/>
      </c>
      <c r="T1193" s="332" t="n"/>
    </row>
    <row r="1194" ht="15.75" customHeight="1" s="412">
      <c r="A1194" s="333" t="n">
        <v>4743</v>
      </c>
      <c r="B1194" s="334" t="n">
        <v>127</v>
      </c>
      <c r="C1194" s="380" t="inlineStr">
        <is>
          <t>T226</t>
        </is>
      </c>
      <c r="D1194" s="380" t="n"/>
      <c r="E1194" s="380" t="n"/>
      <c r="F1194" s="380" t="n"/>
      <c r="G1194" s="380" t="n">
        <v>17</v>
      </c>
      <c r="H1194" s="381" t="n">
        <v>43619</v>
      </c>
      <c r="I1194" s="380" t="n">
        <v>5247</v>
      </c>
      <c r="J1194" s="380" t="n">
        <v>8377</v>
      </c>
      <c r="K1194" s="380" t="n">
        <v>7669</v>
      </c>
      <c r="L1194" s="380" t="n"/>
      <c r="M1194" s="382">
        <f>+(((J1194-I1194)-(K1194-I1194))/(K1194-I1194))*100</f>
        <v/>
      </c>
      <c r="N1194" s="383" t="n"/>
      <c r="O1194" s="384">
        <f>AVERAGE(M1194:M1195)</f>
        <v/>
      </c>
      <c r="P1194" s="384">
        <f>_xlfn.STDEV.S(M1194,M1195)</f>
        <v/>
      </c>
      <c r="Q1194" s="341" t="n"/>
      <c r="R1194" s="341" t="n"/>
      <c r="S1194" s="331">
        <f>+(((K1194-I1194)/1000)*1000)/10</f>
        <v/>
      </c>
      <c r="T1194" s="332">
        <f>AVERAGE(S1194:S1195)</f>
        <v/>
      </c>
    </row>
    <row r="1195" ht="15.75" customHeight="1" s="412">
      <c r="A1195" s="333" t="n">
        <v>4744</v>
      </c>
      <c r="B1195" s="334" t="n">
        <v>128</v>
      </c>
      <c r="C1195" s="380" t="inlineStr">
        <is>
          <t>T226</t>
        </is>
      </c>
      <c r="D1195" s="380" t="n"/>
      <c r="E1195" s="380" t="n"/>
      <c r="F1195" s="380" t="n"/>
      <c r="G1195" s="380" t="n">
        <v>17</v>
      </c>
      <c r="H1195" s="381" t="n">
        <v>43619</v>
      </c>
      <c r="I1195" s="380" t="n">
        <v>5213</v>
      </c>
      <c r="J1195" s="380" t="n">
        <v>8436</v>
      </c>
      <c r="K1195" s="380" t="n">
        <v>7714</v>
      </c>
      <c r="L1195" s="380" t="n"/>
      <c r="M1195" s="382">
        <f>+(((J1195-I1195)-(K1195-I1195))/(K1195-I1195))*100</f>
        <v/>
      </c>
      <c r="N1195" s="383" t="n"/>
      <c r="O1195" s="385" t="n"/>
      <c r="P1195" s="385" t="n"/>
      <c r="Q1195" s="341" t="n"/>
      <c r="R1195" s="341" t="n"/>
      <c r="S1195" s="331">
        <f>+(((K1195-I1195)/1000)*1000)/10</f>
        <v/>
      </c>
      <c r="T1195" s="332" t="n"/>
    </row>
    <row r="1196" ht="15.75" customHeight="1" s="412">
      <c r="A1196" s="333" t="n">
        <v>5357</v>
      </c>
      <c r="B1196" s="334" t="n">
        <v>95</v>
      </c>
      <c r="C1196" s="378" t="inlineStr">
        <is>
          <t>T226</t>
        </is>
      </c>
      <c r="D1196" s="378" t="n"/>
      <c r="E1196" s="378" t="n"/>
      <c r="F1196" s="378" t="n"/>
      <c r="G1196" s="378" t="n">
        <v>19</v>
      </c>
      <c r="H1196" s="379" t="n">
        <v>43637</v>
      </c>
      <c r="I1196" s="378" t="n">
        <v>5232</v>
      </c>
      <c r="J1196" s="378" t="n">
        <v>8034</v>
      </c>
      <c r="K1196" s="378" t="n">
        <v>7458</v>
      </c>
      <c r="L1196" s="378" t="n">
        <v>6</v>
      </c>
      <c r="M1196" s="386">
        <f>+(((J1196-I1196)-(K1196-I1196))/(K1196-I1196))*100</f>
        <v/>
      </c>
      <c r="N1196" s="387" t="n"/>
      <c r="O1196" s="388">
        <f>AVERAGE(M1196:M1197)</f>
        <v/>
      </c>
      <c r="P1196" s="388">
        <f>_xlfn.STDEV.S(M1196,M1197)</f>
        <v/>
      </c>
      <c r="Q1196" s="341" t="n"/>
      <c r="R1196" s="341" t="n"/>
      <c r="S1196" s="331">
        <f>+(((K1196-I1196)/1000)*1000)/10</f>
        <v/>
      </c>
      <c r="T1196" s="332">
        <f>AVERAGE(S1196:S1197)</f>
        <v/>
      </c>
    </row>
    <row r="1197" ht="15.75" customHeight="1" s="412">
      <c r="A1197" s="333" t="n">
        <v>5358</v>
      </c>
      <c r="B1197" s="334" t="n">
        <v>96</v>
      </c>
      <c r="C1197" s="378" t="inlineStr">
        <is>
          <t>T226</t>
        </is>
      </c>
      <c r="D1197" s="378" t="n"/>
      <c r="E1197" s="378" t="n"/>
      <c r="F1197" s="378" t="n"/>
      <c r="G1197" s="378" t="n">
        <v>19</v>
      </c>
      <c r="H1197" s="379" t="n">
        <v>43637</v>
      </c>
      <c r="I1197" s="378" t="n">
        <v>5242</v>
      </c>
      <c r="J1197" s="378" t="n">
        <v>8210</v>
      </c>
      <c r="K1197" s="378" t="n">
        <v>7602</v>
      </c>
      <c r="L1197" s="378" t="n"/>
      <c r="M1197" s="386">
        <f>+(((J1197-I1197)-(K1197-I1197))/(K1197-I1197))*100</f>
        <v/>
      </c>
      <c r="N1197" s="387" t="n"/>
      <c r="O1197" s="331" t="n"/>
      <c r="P1197" s="331" t="n"/>
      <c r="Q1197" s="341" t="n"/>
      <c r="R1197" s="341" t="n"/>
      <c r="S1197" s="331">
        <f>+(((K1197-I1197)/1000)*1000)/10</f>
        <v/>
      </c>
      <c r="T1197" s="332" t="n"/>
    </row>
    <row r="1198" ht="15.75" customHeight="1" s="412">
      <c r="A1198" s="333" t="n">
        <v>5991</v>
      </c>
      <c r="B1198" s="334" t="n">
        <v>119</v>
      </c>
      <c r="C1198" s="378" t="inlineStr">
        <is>
          <t>T226</t>
        </is>
      </c>
      <c r="D1198" s="378" t="n"/>
      <c r="E1198" s="378" t="n"/>
      <c r="F1198" s="378" t="n"/>
      <c r="G1198" s="378" t="n">
        <v>22</v>
      </c>
      <c r="H1198" s="379" t="n">
        <v>43685</v>
      </c>
      <c r="I1198" s="378" t="n">
        <v>5212</v>
      </c>
      <c r="J1198" s="378" t="n">
        <v>8005</v>
      </c>
      <c r="K1198" s="378" t="n">
        <v>7595</v>
      </c>
      <c r="L1198" s="378" t="n">
        <v>6</v>
      </c>
      <c r="M1198" s="374">
        <f>+(((J1198-I1198)-(K1198-I1198))/(K1198-I1198))*100</f>
        <v/>
      </c>
      <c r="N1198" s="375" t="n"/>
      <c r="O1198" s="376">
        <f>AVERAGE(M1198:M1199)</f>
        <v/>
      </c>
      <c r="P1198" s="376">
        <f>_xlfn.STDEV.S(M1198,M1199)</f>
        <v/>
      </c>
      <c r="Q1198" s="341" t="n"/>
      <c r="R1198" s="341" t="n"/>
      <c r="S1198" s="331">
        <f>+(((K1198-I1198)/1000)*1000)/10</f>
        <v/>
      </c>
      <c r="T1198" s="332">
        <f>AVERAGE(S1198:S1199)</f>
        <v/>
      </c>
    </row>
    <row r="1199" ht="15.75" customHeight="1" s="412">
      <c r="A1199" s="333" t="n">
        <v>5992</v>
      </c>
      <c r="B1199" s="334" t="n">
        <v>119</v>
      </c>
      <c r="C1199" s="378" t="inlineStr">
        <is>
          <t>T226</t>
        </is>
      </c>
      <c r="D1199" s="378" t="n"/>
      <c r="E1199" s="378" t="n"/>
      <c r="F1199" s="378" t="n"/>
      <c r="G1199" s="378" t="n">
        <v>22</v>
      </c>
      <c r="H1199" s="379" t="n">
        <v>43685</v>
      </c>
      <c r="I1199" s="378" t="n">
        <v>5212</v>
      </c>
      <c r="J1199" s="378" t="n">
        <v>7843</v>
      </c>
      <c r="K1199" s="378" t="n">
        <v>7434</v>
      </c>
      <c r="L1199" s="378" t="n"/>
      <c r="M1199" s="374">
        <f>+(((J1199-I1199)-(K1199-I1199))/(K1199-I1199))*100</f>
        <v/>
      </c>
      <c r="N1199" s="375" t="n"/>
      <c r="O1199" s="377" t="n"/>
      <c r="P1199" s="377" t="n"/>
      <c r="Q1199" s="341" t="n"/>
      <c r="R1199" s="341" t="n"/>
      <c r="S1199" s="331">
        <f>+(((K1199-I1199)/1000)*1000)/10</f>
        <v/>
      </c>
      <c r="T1199" s="332" t="n"/>
    </row>
    <row r="1200" ht="15.75" customHeight="1" s="412">
      <c r="A1200" s="333" t="n">
        <v>3375</v>
      </c>
      <c r="B1200" s="334" t="n">
        <v>131</v>
      </c>
      <c r="C1200" s="380" t="inlineStr">
        <is>
          <t>T227</t>
        </is>
      </c>
      <c r="D1200" s="380" t="n"/>
      <c r="E1200" s="380" t="n"/>
      <c r="F1200" s="380" t="n"/>
      <c r="G1200" s="380" t="n">
        <v>13</v>
      </c>
      <c r="H1200" s="381" t="n">
        <v>43587</v>
      </c>
      <c r="I1200" s="380" t="n">
        <v>5209</v>
      </c>
      <c r="J1200" s="380" t="n">
        <v>7314</v>
      </c>
      <c r="K1200" s="380" t="n">
        <v>6835</v>
      </c>
      <c r="L1200" s="380" t="n">
        <v>1</v>
      </c>
      <c r="M1200" s="382">
        <f>+(((J1200-I1200)-(K1200-I1200))/(K1200-I1200))*100</f>
        <v/>
      </c>
      <c r="N1200" s="383" t="inlineStr">
        <is>
          <t>MF</t>
        </is>
      </c>
      <c r="O1200" s="384">
        <f>AVERAGE(M1200:M1201)</f>
        <v/>
      </c>
      <c r="P1200" s="384">
        <f>_xlfn.STDEV.S(M1200,M1201)</f>
        <v/>
      </c>
      <c r="Q1200" s="341" t="n">
        <v>1</v>
      </c>
      <c r="R1200" s="341" t="n"/>
      <c r="S1200" s="331">
        <f>+(((K1200-I1200)/1000)*1000)/10</f>
        <v/>
      </c>
      <c r="T1200" s="332">
        <f>AVERAGE(S1200:S1201)</f>
        <v/>
      </c>
    </row>
    <row r="1201" ht="15.75" customHeight="1" s="412">
      <c r="A1201" s="333" t="n">
        <v>3376</v>
      </c>
      <c r="B1201" s="334" t="n">
        <v>132</v>
      </c>
      <c r="C1201" s="380" t="inlineStr">
        <is>
          <t>T227</t>
        </is>
      </c>
      <c r="D1201" s="380" t="n"/>
      <c r="E1201" s="380" t="n"/>
      <c r="F1201" s="380" t="n"/>
      <c r="G1201" s="380" t="n">
        <v>13</v>
      </c>
      <c r="H1201" s="381" t="n">
        <v>43587</v>
      </c>
      <c r="I1201" s="380" t="n">
        <v>5233</v>
      </c>
      <c r="J1201" s="380" t="n">
        <v>7174</v>
      </c>
      <c r="K1201" s="380" t="n">
        <v>6721</v>
      </c>
      <c r="L1201" s="380" t="n"/>
      <c r="M1201" s="382">
        <f>+(((J1201-I1201)-(K1201-I1201))/(K1201-I1201))*100</f>
        <v/>
      </c>
      <c r="N1201" s="383" t="n"/>
      <c r="O1201" s="385" t="n"/>
      <c r="P1201" s="385" t="n"/>
      <c r="Q1201" s="341" t="n"/>
      <c r="R1201" s="341" t="n"/>
      <c r="S1201" s="331">
        <f>+(((K1201-I1201)/1000)*1000)/10</f>
        <v/>
      </c>
      <c r="T1201" s="332" t="n"/>
    </row>
    <row r="1202" ht="15.75" customHeight="1" s="412">
      <c r="A1202" s="333" t="n">
        <v>4099</v>
      </c>
      <c r="B1202" s="334" t="n">
        <v>129</v>
      </c>
      <c r="C1202" s="380" t="inlineStr">
        <is>
          <t>T227</t>
        </is>
      </c>
      <c r="D1202" s="380" t="n"/>
      <c r="E1202" s="380" t="n"/>
      <c r="F1202" s="380" t="n"/>
      <c r="G1202" s="380" t="n">
        <v>15</v>
      </c>
      <c r="H1202" s="381" t="n">
        <v>43599</v>
      </c>
      <c r="I1202" s="380" t="n">
        <v>5238</v>
      </c>
      <c r="J1202" s="380" t="n">
        <v>6566</v>
      </c>
      <c r="K1202" s="380" t="n">
        <v>6322</v>
      </c>
      <c r="L1202" s="380" t="n"/>
      <c r="M1202" s="382">
        <f>+(((J1202-I1202)-(K1202-I1202))/(K1202-I1202))*100</f>
        <v/>
      </c>
      <c r="N1202" s="382" t="n"/>
      <c r="O1202" s="384">
        <f>AVERAGE(M1202:M1203)</f>
        <v/>
      </c>
      <c r="P1202" s="384">
        <f>_xlfn.STDEV.S(M1202,M1203)</f>
        <v/>
      </c>
      <c r="Q1202" s="341" t="n"/>
      <c r="R1202" s="341" t="n"/>
      <c r="S1202" s="331">
        <f>+(((K1202-I1202)/1000)*1000)/10</f>
        <v/>
      </c>
      <c r="T1202" s="332">
        <f>AVERAGE(S1202:S1203)</f>
        <v/>
      </c>
    </row>
    <row r="1203" ht="15.75" customHeight="1" s="412">
      <c r="A1203" s="333" t="n">
        <v>4100</v>
      </c>
      <c r="B1203" s="334" t="n">
        <v>130</v>
      </c>
      <c r="C1203" s="380" t="inlineStr">
        <is>
          <t>T227</t>
        </is>
      </c>
      <c r="D1203" s="380" t="n"/>
      <c r="E1203" s="380" t="n"/>
      <c r="F1203" s="380" t="n"/>
      <c r="G1203" s="380" t="n">
        <v>15</v>
      </c>
      <c r="H1203" s="381" t="n">
        <v>43599</v>
      </c>
      <c r="I1203" s="380" t="n">
        <v>5212</v>
      </c>
      <c r="J1203" s="380" t="n">
        <v>6689</v>
      </c>
      <c r="K1203" s="380" t="n">
        <v>6415</v>
      </c>
      <c r="L1203" s="380" t="n"/>
      <c r="M1203" s="382">
        <f>+(((J1203-I1203)-(K1203-I1203))/(K1203-I1203))*100</f>
        <v/>
      </c>
      <c r="N1203" s="382" t="n"/>
      <c r="O1203" s="385" t="n"/>
      <c r="P1203" s="385" t="n"/>
      <c r="Q1203" s="341" t="n"/>
      <c r="R1203" s="341" t="n"/>
      <c r="S1203" s="331">
        <f>+(((K1203-I1203)/1000)*1000)/10</f>
        <v/>
      </c>
      <c r="T1203" s="332" t="n"/>
    </row>
    <row r="1204" ht="15.75" customHeight="1" s="412">
      <c r="A1204" s="333" t="n">
        <v>4745</v>
      </c>
      <c r="B1204" s="334" t="n">
        <v>129</v>
      </c>
      <c r="C1204" s="380" t="inlineStr">
        <is>
          <t>T227</t>
        </is>
      </c>
      <c r="D1204" s="380" t="n"/>
      <c r="E1204" s="380" t="n"/>
      <c r="F1204" s="380" t="n"/>
      <c r="G1204" s="380" t="n">
        <v>17</v>
      </c>
      <c r="H1204" s="381" t="n">
        <v>43619</v>
      </c>
      <c r="I1204" s="380" t="n">
        <v>5238</v>
      </c>
      <c r="J1204" s="380" t="n">
        <v>7374</v>
      </c>
      <c r="K1204" s="380" t="n">
        <v>6884</v>
      </c>
      <c r="L1204" s="380" t="n"/>
      <c r="M1204" s="382">
        <f>+(((J1204-I1204)-(K1204-I1204))/(K1204-I1204))*100</f>
        <v/>
      </c>
      <c r="N1204" s="383" t="n"/>
      <c r="O1204" s="384">
        <f>AVERAGE(M1204:M1205)</f>
        <v/>
      </c>
      <c r="P1204" s="384">
        <f>_xlfn.STDEV.S(M1204,M1205)</f>
        <v/>
      </c>
      <c r="Q1204" s="341" t="n"/>
      <c r="R1204" s="341" t="n"/>
      <c r="S1204" s="331">
        <f>+(((K1204-I1204)/1000)*1000)/10</f>
        <v/>
      </c>
      <c r="T1204" s="332">
        <f>AVERAGE(S1204:S1205)</f>
        <v/>
      </c>
    </row>
    <row r="1205" ht="15.75" customHeight="1" s="412">
      <c r="A1205" s="333" t="n">
        <v>4746</v>
      </c>
      <c r="B1205" s="334" t="n">
        <v>130</v>
      </c>
      <c r="C1205" s="380" t="inlineStr">
        <is>
          <t>T227</t>
        </is>
      </c>
      <c r="D1205" s="380" t="n"/>
      <c r="E1205" s="380" t="n"/>
      <c r="F1205" s="380" t="n"/>
      <c r="G1205" s="380" t="n">
        <v>17</v>
      </c>
      <c r="H1205" s="381" t="n">
        <v>43619</v>
      </c>
      <c r="I1205" s="380" t="n">
        <v>5212</v>
      </c>
      <c r="J1205" s="380" t="n">
        <v>7184</v>
      </c>
      <c r="K1205" s="380" t="n">
        <v>6729</v>
      </c>
      <c r="L1205" s="380" t="n"/>
      <c r="M1205" s="382">
        <f>+(((J1205-I1205)-(K1205-I1205))/(K1205-I1205))*100</f>
        <v/>
      </c>
      <c r="N1205" s="383" t="n"/>
      <c r="O1205" s="385" t="n"/>
      <c r="P1205" s="385" t="n"/>
      <c r="Q1205" s="341" t="n"/>
      <c r="R1205" s="341" t="n"/>
      <c r="S1205" s="331">
        <f>+(((K1205-I1205)/1000)*1000)/10</f>
        <v/>
      </c>
      <c r="T1205" s="332" t="n"/>
    </row>
    <row r="1206" ht="15.75" customHeight="1" s="412">
      <c r="A1206" s="333" t="n">
        <v>5359</v>
      </c>
      <c r="B1206" s="334" t="n">
        <v>97</v>
      </c>
      <c r="C1206" s="378" t="inlineStr">
        <is>
          <t>T227</t>
        </is>
      </c>
      <c r="D1206" s="378" t="n"/>
      <c r="E1206" s="378" t="n"/>
      <c r="F1206" s="378" t="n"/>
      <c r="G1206" s="378" t="n">
        <v>19</v>
      </c>
      <c r="H1206" s="379" t="n">
        <v>43637</v>
      </c>
      <c r="I1206" s="378" t="n">
        <v>5287</v>
      </c>
      <c r="J1206" s="378" t="n">
        <v>7416</v>
      </c>
      <c r="K1206" s="378" t="n">
        <v>6900</v>
      </c>
      <c r="L1206" s="378" t="n">
        <v>9</v>
      </c>
      <c r="M1206" s="386">
        <f>+(((J1206-I1206)-(K1206-I1206))/(K1206-I1206))*100</f>
        <v/>
      </c>
      <c r="N1206" s="387" t="n"/>
      <c r="O1206" s="388">
        <f>AVERAGE(M1206:M1207)</f>
        <v/>
      </c>
      <c r="P1206" s="388">
        <f>_xlfn.STDEV.S(M1206,M1207)</f>
        <v/>
      </c>
      <c r="Q1206" s="341" t="n"/>
      <c r="R1206" s="341" t="n"/>
      <c r="S1206" s="331">
        <f>+(((K1206-I1206)/1000)*1000)/10</f>
        <v/>
      </c>
      <c r="T1206" s="332">
        <f>AVERAGE(S1206:S1207)</f>
        <v/>
      </c>
    </row>
    <row r="1207" ht="15.75" customHeight="1" s="412">
      <c r="A1207" s="333" t="n">
        <v>5360</v>
      </c>
      <c r="B1207" s="334" t="n">
        <v>98</v>
      </c>
      <c r="C1207" s="378" t="inlineStr">
        <is>
          <t>T227</t>
        </is>
      </c>
      <c r="D1207" s="378" t="n"/>
      <c r="E1207" s="378" t="n"/>
      <c r="F1207" s="378" t="n"/>
      <c r="G1207" s="378" t="n">
        <v>19</v>
      </c>
      <c r="H1207" s="379" t="n">
        <v>43637</v>
      </c>
      <c r="I1207" s="378" t="n">
        <v>5252</v>
      </c>
      <c r="J1207" s="378" t="n">
        <v>7362</v>
      </c>
      <c r="K1207" s="378" t="n">
        <v>6842</v>
      </c>
      <c r="L1207" s="378" t="n"/>
      <c r="M1207" s="386">
        <f>+(((J1207-I1207)-(K1207-I1207))/(K1207-I1207))*100</f>
        <v/>
      </c>
      <c r="N1207" s="387" t="n"/>
      <c r="O1207" s="331" t="n"/>
      <c r="P1207" s="331" t="n"/>
      <c r="Q1207" s="341" t="n"/>
      <c r="R1207" s="341" t="n"/>
      <c r="S1207" s="331">
        <f>+(((K1207-I1207)/1000)*1000)/10</f>
        <v/>
      </c>
      <c r="T1207" s="332" t="n"/>
    </row>
    <row r="1208" ht="15.75" customHeight="1" s="412">
      <c r="A1208" s="333" t="n">
        <v>5993</v>
      </c>
      <c r="B1208" s="334" t="n">
        <v>120</v>
      </c>
      <c r="C1208" s="378" t="inlineStr">
        <is>
          <t>T227</t>
        </is>
      </c>
      <c r="D1208" s="378" t="n"/>
      <c r="E1208" s="378" t="n"/>
      <c r="F1208" s="378" t="n"/>
      <c r="G1208" s="378" t="n">
        <v>22</v>
      </c>
      <c r="H1208" s="379" t="n">
        <v>43685</v>
      </c>
      <c r="I1208" s="378" t="n">
        <v>5196</v>
      </c>
      <c r="J1208" s="378" t="n">
        <v>7256</v>
      </c>
      <c r="K1208" s="378" t="n">
        <v>6974</v>
      </c>
      <c r="L1208" s="378" t="n">
        <v>7</v>
      </c>
      <c r="M1208" s="374">
        <f>+(((J1208-I1208)-(K1208-I1208))/(K1208-I1208))*100</f>
        <v/>
      </c>
      <c r="N1208" s="375" t="n"/>
      <c r="O1208" s="376">
        <f>AVERAGE(M1208:M1209)</f>
        <v/>
      </c>
      <c r="P1208" s="376">
        <f>_xlfn.STDEV.S(M1208,M1209)</f>
        <v/>
      </c>
      <c r="Q1208" s="341" t="n"/>
      <c r="R1208" s="341" t="n"/>
      <c r="S1208" s="331">
        <f>+(((K1208-I1208)/1000)*1000)/10</f>
        <v/>
      </c>
      <c r="T1208" s="332">
        <f>AVERAGE(S1208:S1209)</f>
        <v/>
      </c>
    </row>
    <row r="1209" ht="15.75" customHeight="1" s="412">
      <c r="A1209" s="333" t="n">
        <v>5994</v>
      </c>
      <c r="B1209" s="334" t="n">
        <v>120</v>
      </c>
      <c r="C1209" s="378" t="inlineStr">
        <is>
          <t>T227</t>
        </is>
      </c>
      <c r="D1209" s="378" t="n"/>
      <c r="E1209" s="378" t="n"/>
      <c r="F1209" s="378" t="n"/>
      <c r="G1209" s="378" t="n">
        <v>22</v>
      </c>
      <c r="H1209" s="379" t="n">
        <v>43685</v>
      </c>
      <c r="I1209" s="378" t="n">
        <v>5196</v>
      </c>
      <c r="J1209" s="378" t="n">
        <v>7218</v>
      </c>
      <c r="K1209" s="378" t="n">
        <v>6919</v>
      </c>
      <c r="L1209" s="378" t="n"/>
      <c r="M1209" s="374">
        <f>+(((J1209-I1209)-(K1209-I1209))/(K1209-I1209))*100</f>
        <v/>
      </c>
      <c r="N1209" s="375" t="n"/>
      <c r="O1209" s="377" t="n"/>
      <c r="P1209" s="377" t="n"/>
      <c r="Q1209" s="341" t="n"/>
      <c r="R1209" s="341" t="n"/>
      <c r="S1209" s="331">
        <f>+(((K1209-I1209)/1000)*1000)/10</f>
        <v/>
      </c>
      <c r="T1209" s="332" t="n"/>
    </row>
    <row r="1210" ht="15.75" customHeight="1" s="412">
      <c r="A1210" s="333" t="n">
        <v>3747</v>
      </c>
      <c r="B1210" s="334" t="n">
        <v>169</v>
      </c>
      <c r="C1210" s="371" t="inlineStr">
        <is>
          <t>T228</t>
        </is>
      </c>
      <c r="D1210" s="371" t="n"/>
      <c r="E1210" s="371" t="n"/>
      <c r="F1210" s="371" t="n"/>
      <c r="G1210" s="371" t="n">
        <v>14</v>
      </c>
      <c r="H1210" s="372" t="n">
        <v>43591</v>
      </c>
      <c r="I1210" s="371" t="n">
        <v>5223</v>
      </c>
      <c r="J1210" s="373" t="n">
        <v>7617</v>
      </c>
      <c r="K1210" s="371" t="n">
        <v>7104</v>
      </c>
      <c r="L1210" s="371" t="n">
        <v>2</v>
      </c>
      <c r="M1210" s="374">
        <f>+(((J1210-I1210)-(K1210-I1210))/(K1210-I1210))*100</f>
        <v/>
      </c>
      <c r="N1210" s="375" t="inlineStr">
        <is>
          <t>MF</t>
        </is>
      </c>
      <c r="O1210" s="376">
        <f>AVERAGE(M1210:M1211)</f>
        <v/>
      </c>
      <c r="P1210" s="376">
        <f>_xlfn.STDEV.S(M1210,M1211)</f>
        <v/>
      </c>
      <c r="Q1210" s="341" t="n">
        <v>2</v>
      </c>
      <c r="R1210" s="341" t="n"/>
      <c r="S1210" s="331">
        <f>+(((K1210-I1210)/1000)*1000)/10</f>
        <v/>
      </c>
      <c r="T1210" s="332">
        <f>AVERAGE(S1210:S1211)</f>
        <v/>
      </c>
    </row>
    <row r="1211" ht="15.75" customHeight="1" s="412">
      <c r="A1211" s="333" t="n">
        <v>3748</v>
      </c>
      <c r="B1211" s="334" t="n">
        <v>170</v>
      </c>
      <c r="C1211" s="371" t="inlineStr">
        <is>
          <t>T228</t>
        </is>
      </c>
      <c r="D1211" s="371" t="n"/>
      <c r="E1211" s="371" t="n"/>
      <c r="F1211" s="371" t="n"/>
      <c r="G1211" s="371" t="n">
        <v>14</v>
      </c>
      <c r="H1211" s="372" t="n">
        <v>43591</v>
      </c>
      <c r="I1211" s="371" t="n">
        <v>5223</v>
      </c>
      <c r="J1211" s="373" t="n">
        <v>7619</v>
      </c>
      <c r="K1211" s="371" t="n">
        <v>7113</v>
      </c>
      <c r="L1211" s="371" t="n"/>
      <c r="M1211" s="374">
        <f>+(((J1211-I1211)-(K1211-I1211))/(K1211-I1211))*100</f>
        <v/>
      </c>
      <c r="N1211" s="375" t="n"/>
      <c r="O1211" s="377" t="n"/>
      <c r="P1211" s="377" t="n"/>
      <c r="Q1211" s="341" t="n"/>
      <c r="R1211" s="341" t="n"/>
      <c r="S1211" s="331">
        <f>+(((K1211-I1211)/1000)*1000)/10</f>
        <v/>
      </c>
      <c r="T1211" s="332" t="n"/>
    </row>
    <row r="1212" ht="15.75" customHeight="1" s="412">
      <c r="A1212" s="333" t="n">
        <v>4407</v>
      </c>
      <c r="B1212" s="334" t="n">
        <v>113</v>
      </c>
      <c r="C1212" s="371" t="inlineStr">
        <is>
          <t>T228</t>
        </is>
      </c>
      <c r="D1212" s="371" t="n"/>
      <c r="E1212" s="371" t="n"/>
      <c r="F1212" s="371" t="n"/>
      <c r="G1212" s="371" t="n">
        <v>16</v>
      </c>
      <c r="H1212" s="372" t="n">
        <v>43607</v>
      </c>
      <c r="I1212" s="371" t="n">
        <v>5283</v>
      </c>
      <c r="J1212" s="371" t="n">
        <v>9038</v>
      </c>
      <c r="K1212" s="371" t="n">
        <v>8297</v>
      </c>
      <c r="L1212" s="371" t="n">
        <v>2</v>
      </c>
      <c r="M1212" s="374">
        <f>+(((J1212-I1212)-(K1212-I1212))/(K1212-I1212))*100</f>
        <v/>
      </c>
      <c r="N1212" s="375" t="n"/>
      <c r="O1212" s="376">
        <f>AVERAGE(M1212:M1213)</f>
        <v/>
      </c>
      <c r="P1212" s="376">
        <f>_xlfn.STDEV.S(M1212,M1213)</f>
        <v/>
      </c>
      <c r="Q1212" s="341" t="n"/>
      <c r="R1212" s="341" t="n"/>
      <c r="S1212" s="331">
        <f>+(((K1212-I1212)/1000)*1000)/10</f>
        <v/>
      </c>
      <c r="T1212" s="332">
        <f>AVERAGE(S1212:S1213)</f>
        <v/>
      </c>
    </row>
    <row r="1213" ht="15.75" customHeight="1" s="412">
      <c r="A1213" s="333" t="n">
        <v>4408</v>
      </c>
      <c r="B1213" s="334" t="n">
        <v>114</v>
      </c>
      <c r="C1213" s="371" t="inlineStr">
        <is>
          <t>T228</t>
        </is>
      </c>
      <c r="D1213" s="371" t="n"/>
      <c r="E1213" s="371" t="n"/>
      <c r="F1213" s="371" t="n"/>
      <c r="G1213" s="371" t="n">
        <v>16</v>
      </c>
      <c r="H1213" s="372" t="n">
        <v>43607</v>
      </c>
      <c r="I1213" s="371" t="n">
        <v>5247</v>
      </c>
      <c r="J1213" s="371" t="n">
        <v>9125</v>
      </c>
      <c r="K1213" s="371" t="n">
        <v>8378</v>
      </c>
      <c r="L1213" s="371" t="n"/>
      <c r="M1213" s="374">
        <f>+(((J1213-I1213)-(K1213-I1213))/(K1213-I1213))*100</f>
        <v/>
      </c>
      <c r="N1213" s="375" t="n"/>
      <c r="O1213" s="377" t="n"/>
      <c r="P1213" s="377" t="n"/>
      <c r="Q1213" s="341" t="n"/>
      <c r="R1213" s="341" t="n"/>
      <c r="S1213" s="331">
        <f>+(((K1213-I1213)/1000)*1000)/10</f>
        <v/>
      </c>
      <c r="T1213" s="332" t="n"/>
    </row>
    <row r="1214" ht="15.75" customHeight="1" s="412">
      <c r="A1214" s="333" t="n">
        <v>5053</v>
      </c>
      <c r="B1214" s="334" t="n">
        <v>113</v>
      </c>
      <c r="C1214" s="371" t="inlineStr">
        <is>
          <t>T228</t>
        </is>
      </c>
      <c r="D1214" s="371" t="n"/>
      <c r="E1214" s="371" t="n"/>
      <c r="F1214" s="371" t="n"/>
      <c r="G1214" s="371" t="n">
        <v>18</v>
      </c>
      <c r="H1214" s="372" t="n">
        <v>43626</v>
      </c>
      <c r="I1214" s="371" t="n">
        <v>5283</v>
      </c>
      <c r="J1214" s="371" t="n">
        <v>8365</v>
      </c>
      <c r="K1214" s="371" t="n">
        <v>7844</v>
      </c>
      <c r="L1214" s="371" t="n">
        <v>6</v>
      </c>
      <c r="M1214" s="374">
        <f>+(((J1214-I1214)-(K1214-I1214))/(K1214-I1214))*100</f>
        <v/>
      </c>
      <c r="N1214" s="375" t="n"/>
      <c r="O1214" s="376">
        <f>AVERAGE(M1214:M1215)</f>
        <v/>
      </c>
      <c r="P1214" s="376">
        <f>_xlfn.STDEV.S(M1214,M1215)</f>
        <v/>
      </c>
      <c r="Q1214" s="341" t="n"/>
      <c r="R1214" s="341" t="n"/>
      <c r="S1214" s="331">
        <f>+(((K1214-I1214)/1000)*1000)/10</f>
        <v/>
      </c>
      <c r="T1214" s="332">
        <f>AVERAGE(S1214:S1215)</f>
        <v/>
      </c>
    </row>
    <row r="1215" ht="15.75" customHeight="1" s="412">
      <c r="A1215" s="333" t="n">
        <v>5054</v>
      </c>
      <c r="B1215" s="334" t="n">
        <v>114</v>
      </c>
      <c r="C1215" s="371" t="inlineStr">
        <is>
          <t>T228</t>
        </is>
      </c>
      <c r="D1215" s="371" t="n"/>
      <c r="E1215" s="371" t="n"/>
      <c r="F1215" s="371" t="n"/>
      <c r="G1215" s="371" t="n">
        <v>18</v>
      </c>
      <c r="H1215" s="372" t="n">
        <v>43626</v>
      </c>
      <c r="I1215" s="371" t="n">
        <v>5247</v>
      </c>
      <c r="J1215" s="371" t="n">
        <v>8378</v>
      </c>
      <c r="K1215" s="371" t="n">
        <v>7852</v>
      </c>
      <c r="L1215" s="371" t="n"/>
      <c r="M1215" s="374">
        <f>+(((J1215-I1215)-(K1215-I1215))/(K1215-I1215))*100</f>
        <v/>
      </c>
      <c r="N1215" s="375" t="n"/>
      <c r="O1215" s="377" t="n"/>
      <c r="P1215" s="377" t="n"/>
      <c r="Q1215" s="341" t="n"/>
      <c r="R1215" s="341" t="n"/>
      <c r="S1215" s="331">
        <f>+(((K1215-I1215)/1000)*1000)/10</f>
        <v/>
      </c>
      <c r="T1215" s="332" t="n"/>
    </row>
    <row r="1216" ht="15.75" customHeight="1" s="412">
      <c r="A1216" s="333" t="n">
        <v>5617</v>
      </c>
      <c r="B1216" s="334" t="n">
        <v>61</v>
      </c>
      <c r="C1216" s="378" t="inlineStr">
        <is>
          <t>T228</t>
        </is>
      </c>
      <c r="D1216" s="378" t="n"/>
      <c r="E1216" s="378" t="n"/>
      <c r="F1216" s="378" t="n"/>
      <c r="G1216" s="378" t="n">
        <v>21</v>
      </c>
      <c r="H1216" s="379" t="n">
        <v>43657</v>
      </c>
      <c r="I1216" s="378" t="n">
        <v>5212</v>
      </c>
      <c r="J1216" s="378" t="n">
        <v>8464</v>
      </c>
      <c r="K1216" s="378" t="n">
        <v>7942</v>
      </c>
      <c r="L1216" s="378" t="n">
        <v>6</v>
      </c>
      <c r="M1216" s="374">
        <f>+(((J1216-I1216)-(K1216-I1216))/(K1216-I1216))*100</f>
        <v/>
      </c>
      <c r="N1216" s="375" t="n"/>
      <c r="O1216" s="376">
        <f>AVERAGE(M1216:M1217)</f>
        <v/>
      </c>
      <c r="P1216" s="376">
        <f>_xlfn.STDEV.S(M1216,M1217)</f>
        <v/>
      </c>
      <c r="Q1216" s="341" t="n"/>
      <c r="R1216" s="341" t="n"/>
      <c r="S1216" s="331">
        <f>+(((K1216-I1216)/1000)*1000)/10</f>
        <v/>
      </c>
      <c r="T1216" s="332">
        <f>AVERAGE(S1216:S1217)</f>
        <v/>
      </c>
    </row>
    <row r="1217" ht="15.75" customHeight="1" s="412">
      <c r="A1217" s="333" t="n">
        <v>5618</v>
      </c>
      <c r="B1217" s="334" t="n">
        <v>62</v>
      </c>
      <c r="C1217" s="378" t="inlineStr">
        <is>
          <t>T228</t>
        </is>
      </c>
      <c r="D1217" s="378" t="n"/>
      <c r="E1217" s="378" t="n"/>
      <c r="F1217" s="378" t="n"/>
      <c r="G1217" s="378" t="n">
        <v>21</v>
      </c>
      <c r="H1217" s="379" t="n">
        <v>43657</v>
      </c>
      <c r="I1217" s="378" t="n">
        <v>5209</v>
      </c>
      <c r="J1217" s="378" t="n">
        <v>8561</v>
      </c>
      <c r="K1217" s="378" t="n">
        <v>8020</v>
      </c>
      <c r="L1217" s="378" t="n"/>
      <c r="M1217" s="374">
        <f>+(((J1217-I1217)-(K1217-I1217))/(K1217-I1217))*100</f>
        <v/>
      </c>
      <c r="N1217" s="375" t="n"/>
      <c r="O1217" s="377" t="n"/>
      <c r="P1217" s="377" t="n"/>
      <c r="Q1217" s="341" t="n"/>
      <c r="R1217" s="341" t="n"/>
      <c r="S1217" s="331">
        <f>+(((K1217-I1217)/1000)*1000)/10</f>
        <v/>
      </c>
      <c r="T1217" s="332" t="n"/>
    </row>
    <row r="1218" ht="15.75" customHeight="1" s="412">
      <c r="A1218" s="333" t="n">
        <v>5995</v>
      </c>
      <c r="B1218" s="334" t="n">
        <v>121</v>
      </c>
      <c r="C1218" s="378" t="inlineStr">
        <is>
          <t>T228</t>
        </is>
      </c>
      <c r="D1218" s="378" t="n"/>
      <c r="E1218" s="378" t="n"/>
      <c r="F1218" s="378" t="n"/>
      <c r="G1218" s="378" t="n">
        <v>22</v>
      </c>
      <c r="H1218" s="379" t="n">
        <v>43685</v>
      </c>
      <c r="I1218" s="378" t="n">
        <v>5262</v>
      </c>
      <c r="J1218" s="378" t="n">
        <v>8188</v>
      </c>
      <c r="K1218" s="378" t="n">
        <v>7771</v>
      </c>
      <c r="L1218" s="378" t="n">
        <v>6</v>
      </c>
      <c r="M1218" s="374">
        <f>+(((J1218-I1218)-(K1218-I1218))/(K1218-I1218))*100</f>
        <v/>
      </c>
      <c r="N1218" s="375" t="n"/>
      <c r="O1218" s="376">
        <f>AVERAGE(M1218:M1219)</f>
        <v/>
      </c>
      <c r="P1218" s="376">
        <f>_xlfn.STDEV.S(M1218,M1219)</f>
        <v/>
      </c>
      <c r="Q1218" s="341" t="n"/>
      <c r="R1218" s="341" t="n"/>
      <c r="S1218" s="331">
        <f>+(((K1218-I1218)/1000)*1000)/10</f>
        <v/>
      </c>
      <c r="T1218" s="332">
        <f>AVERAGE(S1218:S1219)</f>
        <v/>
      </c>
    </row>
    <row r="1219" ht="15.75" customHeight="1" s="412">
      <c r="A1219" s="333" t="n">
        <v>5996</v>
      </c>
      <c r="B1219" s="334" t="n">
        <v>121</v>
      </c>
      <c r="C1219" s="378" t="inlineStr">
        <is>
          <t>T228</t>
        </is>
      </c>
      <c r="D1219" s="378" t="n"/>
      <c r="E1219" s="378" t="n"/>
      <c r="F1219" s="378" t="n"/>
      <c r="G1219" s="378" t="n">
        <v>22</v>
      </c>
      <c r="H1219" s="379" t="n">
        <v>43685</v>
      </c>
      <c r="I1219" s="378" t="n">
        <v>5262</v>
      </c>
      <c r="J1219" s="378" t="n">
        <v>8004</v>
      </c>
      <c r="K1219" s="378" t="n">
        <v>7613</v>
      </c>
      <c r="L1219" s="378" t="n"/>
      <c r="M1219" s="374">
        <f>+(((J1219-I1219)-(K1219-I1219))/(K1219-I1219))*100</f>
        <v/>
      </c>
      <c r="N1219" s="375" t="n"/>
      <c r="O1219" s="377" t="n"/>
      <c r="P1219" s="377" t="n"/>
      <c r="Q1219" s="341" t="n"/>
      <c r="R1219" s="341" t="n"/>
      <c r="S1219" s="331">
        <f>+(((K1219-I1219)/1000)*1000)/10</f>
        <v/>
      </c>
      <c r="T1219" s="332" t="n"/>
    </row>
    <row r="1220" ht="15.75" customHeight="1" s="412">
      <c r="A1220" s="333" t="n">
        <v>3377</v>
      </c>
      <c r="B1220" s="334" t="n">
        <v>133</v>
      </c>
      <c r="C1220" s="371" t="inlineStr">
        <is>
          <t>T229</t>
        </is>
      </c>
      <c r="D1220" s="371" t="n"/>
      <c r="E1220" s="371" t="n"/>
      <c r="F1220" s="371" t="n"/>
      <c r="G1220" s="371" t="n">
        <v>13</v>
      </c>
      <c r="H1220" s="372" t="n">
        <v>43587</v>
      </c>
      <c r="I1220" s="371" t="n">
        <v>5286</v>
      </c>
      <c r="J1220" s="371" t="n">
        <v>9000</v>
      </c>
      <c r="K1220" s="371" t="n">
        <v>7975</v>
      </c>
      <c r="L1220" s="371" t="n">
        <v>1</v>
      </c>
      <c r="M1220" s="374">
        <f>+(((J1220-I1220)-(K1220-I1220))/(K1220-I1220))*100</f>
        <v/>
      </c>
      <c r="N1220" s="375" t="inlineStr">
        <is>
          <t>1/2</t>
        </is>
      </c>
      <c r="O1220" s="376">
        <f>AVERAGE(M1220:M1221)</f>
        <v/>
      </c>
      <c r="P1220" s="376">
        <f>_xlfn.STDEV.S(M1220,M1221)</f>
        <v/>
      </c>
      <c r="Q1220" s="341" t="n">
        <v>2</v>
      </c>
      <c r="R1220" s="341" t="n"/>
      <c r="S1220" s="331">
        <f>+(((K1220-I1220)/1000)*1000)/10</f>
        <v/>
      </c>
      <c r="T1220" s="332">
        <f>AVERAGE(S1220:S1221)</f>
        <v/>
      </c>
    </row>
    <row r="1221" ht="15.75" customHeight="1" s="412">
      <c r="A1221" s="333" t="n">
        <v>3378</v>
      </c>
      <c r="B1221" s="334" t="n">
        <v>134</v>
      </c>
      <c r="C1221" s="371" t="inlineStr">
        <is>
          <t>T229</t>
        </is>
      </c>
      <c r="D1221" s="371" t="n"/>
      <c r="E1221" s="371" t="n"/>
      <c r="F1221" s="371" t="n"/>
      <c r="G1221" s="371" t="n">
        <v>13</v>
      </c>
      <c r="H1221" s="372" t="n">
        <v>43587</v>
      </c>
      <c r="I1221" s="371" t="n">
        <v>5220</v>
      </c>
      <c r="J1221" s="371" t="n">
        <v>9365</v>
      </c>
      <c r="K1221" s="371" t="n">
        <v>8151</v>
      </c>
      <c r="L1221" s="371" t="n"/>
      <c r="M1221" s="374">
        <f>+(((J1221-I1221)-(K1221-I1221))/(K1221-I1221))*100</f>
        <v/>
      </c>
      <c r="N1221" s="375" t="n"/>
      <c r="O1221" s="377" t="n"/>
      <c r="P1221" s="377" t="n"/>
      <c r="Q1221" s="341" t="n"/>
      <c r="R1221" s="341" t="n"/>
      <c r="S1221" s="331">
        <f>+(((K1221-I1221)/1000)*1000)/10</f>
        <v/>
      </c>
      <c r="T1221" s="332" t="n"/>
    </row>
    <row r="1222" ht="15.75" customHeight="1" s="412">
      <c r="A1222" s="333" t="n">
        <v>4101</v>
      </c>
      <c r="B1222" s="334" t="n">
        <v>131</v>
      </c>
      <c r="C1222" s="371" t="inlineStr">
        <is>
          <t>T229</t>
        </is>
      </c>
      <c r="D1222" s="371" t="n"/>
      <c r="E1222" s="371" t="n"/>
      <c r="F1222" s="371" t="n"/>
      <c r="G1222" s="371" t="n">
        <v>15</v>
      </c>
      <c r="H1222" s="372" t="n">
        <v>43599</v>
      </c>
      <c r="I1222" s="371" t="n">
        <v>5209</v>
      </c>
      <c r="J1222" s="371" t="n">
        <v>9411</v>
      </c>
      <c r="K1222" s="371" t="n">
        <v>8182</v>
      </c>
      <c r="L1222" s="371" t="n"/>
      <c r="M1222" s="374">
        <f>+(((J1222-I1222)-(K1222-I1222))/(K1222-I1222))*100</f>
        <v/>
      </c>
      <c r="N1222" s="374" t="inlineStr">
        <is>
          <t>3/4</t>
        </is>
      </c>
      <c r="O1222" s="376">
        <f>AVERAGE(M1222:M1223)</f>
        <v/>
      </c>
      <c r="P1222" s="376">
        <f>_xlfn.STDEV.S(M1222,M1223)</f>
        <v/>
      </c>
      <c r="Q1222" s="341" t="n"/>
      <c r="R1222" s="341" t="n"/>
      <c r="S1222" s="331">
        <f>+(((K1222-I1222)/1000)*1000)/10</f>
        <v/>
      </c>
      <c r="T1222" s="332">
        <f>AVERAGE(S1222:S1223)</f>
        <v/>
      </c>
    </row>
    <row r="1223" ht="15.75" customHeight="1" s="412">
      <c r="A1223" s="333" t="n">
        <v>4102</v>
      </c>
      <c r="B1223" s="334" t="n">
        <v>132</v>
      </c>
      <c r="C1223" s="371" t="inlineStr">
        <is>
          <t>T229</t>
        </is>
      </c>
      <c r="D1223" s="371" t="n"/>
      <c r="E1223" s="371" t="n"/>
      <c r="F1223" s="371" t="n"/>
      <c r="G1223" s="371" t="n">
        <v>15</v>
      </c>
      <c r="H1223" s="372" t="n">
        <v>43599</v>
      </c>
      <c r="I1223" s="371" t="n">
        <v>5233</v>
      </c>
      <c r="J1223" s="371" t="n">
        <v>9483</v>
      </c>
      <c r="K1223" s="371" t="n">
        <v>8258</v>
      </c>
      <c r="L1223" s="371" t="n"/>
      <c r="M1223" s="374">
        <f>+(((J1223-I1223)-(K1223-I1223))/(K1223-I1223))*100</f>
        <v/>
      </c>
      <c r="N1223" s="374" t="n"/>
      <c r="O1223" s="377" t="n"/>
      <c r="P1223" s="377" t="n"/>
      <c r="Q1223" s="341" t="n"/>
      <c r="R1223" s="341" t="n"/>
      <c r="S1223" s="331">
        <f>+(((K1223-I1223)/1000)*1000)/10</f>
        <v/>
      </c>
      <c r="T1223" s="332" t="n"/>
    </row>
    <row r="1224" ht="15.75" customHeight="1" s="412">
      <c r="A1224" s="333" t="n">
        <v>4747</v>
      </c>
      <c r="B1224" s="334" t="n">
        <v>131</v>
      </c>
      <c r="C1224" s="371" t="inlineStr">
        <is>
          <t>T229</t>
        </is>
      </c>
      <c r="D1224" s="371" t="n"/>
      <c r="E1224" s="371" t="n"/>
      <c r="F1224" s="371" t="n"/>
      <c r="G1224" s="371" t="n">
        <v>17</v>
      </c>
      <c r="H1224" s="372" t="n">
        <v>43619</v>
      </c>
      <c r="I1224" s="371" t="n">
        <v>5209</v>
      </c>
      <c r="J1224" s="371" t="n">
        <v>8999</v>
      </c>
      <c r="K1224" s="371" t="n">
        <v>7996</v>
      </c>
      <c r="L1224" s="371" t="n"/>
      <c r="M1224" s="374">
        <f>+(((J1224-I1224)-(K1224-I1224))/(K1224-I1224))*100</f>
        <v/>
      </c>
      <c r="N1224" s="375" t="n"/>
      <c r="O1224" s="376">
        <f>AVERAGE(M1224:M1225)</f>
        <v/>
      </c>
      <c r="P1224" s="376">
        <f>_xlfn.STDEV.S(M1224,M1225)</f>
        <v/>
      </c>
      <c r="Q1224" s="341" t="n"/>
      <c r="R1224" s="341" t="n"/>
      <c r="S1224" s="331">
        <f>+(((K1224-I1224)/1000)*1000)/10</f>
        <v/>
      </c>
      <c r="T1224" s="332">
        <f>AVERAGE(S1224:S1225)</f>
        <v/>
      </c>
    </row>
    <row r="1225" ht="15.75" customHeight="1" s="412">
      <c r="A1225" s="333" t="n">
        <v>4748</v>
      </c>
      <c r="B1225" s="334" t="n">
        <v>132</v>
      </c>
      <c r="C1225" s="371" t="inlineStr">
        <is>
          <t>T229</t>
        </is>
      </c>
      <c r="D1225" s="371" t="n"/>
      <c r="E1225" s="371" t="n"/>
      <c r="F1225" s="371" t="n"/>
      <c r="G1225" s="371" t="n">
        <v>17</v>
      </c>
      <c r="H1225" s="372" t="n">
        <v>43619</v>
      </c>
      <c r="I1225" s="371" t="n">
        <v>5233</v>
      </c>
      <c r="J1225" s="371" t="n">
        <v>9036</v>
      </c>
      <c r="K1225" s="371" t="n">
        <v>8045</v>
      </c>
      <c r="L1225" s="371" t="n"/>
      <c r="M1225" s="374">
        <f>+(((J1225-I1225)-(K1225-I1225))/(K1225-I1225))*100</f>
        <v/>
      </c>
      <c r="N1225" s="375" t="n"/>
      <c r="O1225" s="377" t="n"/>
      <c r="P1225" s="377" t="n"/>
      <c r="Q1225" s="341" t="n"/>
      <c r="R1225" s="341" t="n"/>
      <c r="S1225" s="331">
        <f>+(((K1225-I1225)/1000)*1000)/10</f>
        <v/>
      </c>
      <c r="T1225" s="332" t="n"/>
    </row>
    <row r="1226" ht="15.75" customHeight="1" s="412">
      <c r="A1226" s="333" t="n">
        <v>5997</v>
      </c>
      <c r="B1226" s="334" t="n">
        <v>122</v>
      </c>
      <c r="C1226" s="378" t="inlineStr">
        <is>
          <t>T229</t>
        </is>
      </c>
      <c r="D1226" s="378" t="n"/>
      <c r="E1226" s="378" t="n"/>
      <c r="F1226" s="378" t="n"/>
      <c r="G1226" s="378" t="n">
        <v>22</v>
      </c>
      <c r="H1226" s="379" t="n">
        <v>43685</v>
      </c>
      <c r="I1226" s="378" t="n">
        <v>5223</v>
      </c>
      <c r="J1226" s="378" t="n">
        <v>8329</v>
      </c>
      <c r="K1226" s="378" t="n">
        <v>7890</v>
      </c>
      <c r="L1226" s="378" t="n">
        <v>7</v>
      </c>
      <c r="M1226" s="374">
        <f>+(((J1226-I1226)-(K1226-I1226))/(K1226-I1226))*100</f>
        <v/>
      </c>
      <c r="N1226" s="375" t="n"/>
      <c r="O1226" s="376">
        <f>AVERAGE(M1226:M1227)</f>
        <v/>
      </c>
      <c r="P1226" s="376">
        <f>_xlfn.STDEV.S(M1226,M1227)</f>
        <v/>
      </c>
      <c r="Q1226" s="341" t="n"/>
      <c r="R1226" s="341" t="n"/>
      <c r="S1226" s="331">
        <f>+(((K1226-I1226)/1000)*1000)/10</f>
        <v/>
      </c>
      <c r="T1226" s="332">
        <f>AVERAGE(S1226:S1227)</f>
        <v/>
      </c>
    </row>
    <row r="1227" ht="15.75" customHeight="1" s="412">
      <c r="A1227" s="333" t="n">
        <v>5998</v>
      </c>
      <c r="B1227" s="334" t="n">
        <v>122</v>
      </c>
      <c r="C1227" s="378" t="inlineStr">
        <is>
          <t>T229</t>
        </is>
      </c>
      <c r="D1227" s="378" t="n"/>
      <c r="E1227" s="378" t="n"/>
      <c r="F1227" s="378" t="n"/>
      <c r="G1227" s="378" t="n">
        <v>22</v>
      </c>
      <c r="H1227" s="379" t="n">
        <v>43685</v>
      </c>
      <c r="I1227" s="378" t="n">
        <v>5223</v>
      </c>
      <c r="J1227" s="378" t="n">
        <v>8241</v>
      </c>
      <c r="K1227" s="378" t="n">
        <v>7807</v>
      </c>
      <c r="L1227" s="378" t="n"/>
      <c r="M1227" s="374">
        <f>+(((J1227-I1227)-(K1227-I1227))/(K1227-I1227))*100</f>
        <v/>
      </c>
      <c r="N1227" s="375" t="n"/>
      <c r="O1227" s="377" t="n"/>
      <c r="P1227" s="377" t="n"/>
      <c r="Q1227" s="341" t="n"/>
      <c r="R1227" s="341" t="n"/>
      <c r="S1227" s="331">
        <f>+(((K1227-I1227)/1000)*1000)/10</f>
        <v/>
      </c>
      <c r="T1227" s="332" t="n"/>
    </row>
    <row r="1228" ht="15.75" customHeight="1" s="412">
      <c r="A1228" s="333" t="n">
        <v>3379</v>
      </c>
      <c r="B1228" s="334" t="n">
        <v>135</v>
      </c>
      <c r="C1228" s="380" t="inlineStr">
        <is>
          <t>T230</t>
        </is>
      </c>
      <c r="D1228" s="380" t="n"/>
      <c r="E1228" s="380" t="n"/>
      <c r="F1228" s="380" t="n"/>
      <c r="G1228" s="380" t="n">
        <v>13</v>
      </c>
      <c r="H1228" s="381" t="n">
        <v>43587</v>
      </c>
      <c r="I1228" s="380" t="n">
        <v>5240</v>
      </c>
      <c r="J1228" s="380" t="n">
        <v>7542</v>
      </c>
      <c r="K1228" s="380" t="n">
        <v>7086</v>
      </c>
      <c r="L1228" s="380" t="n">
        <v>1</v>
      </c>
      <c r="M1228" s="382">
        <f>+(((J1228-I1228)-(K1228-I1228))/(K1228-I1228))*100</f>
        <v/>
      </c>
      <c r="N1228" s="383" t="inlineStr">
        <is>
          <t>MF</t>
        </is>
      </c>
      <c r="O1228" s="384">
        <f>AVERAGE(M1228:M1229)</f>
        <v/>
      </c>
      <c r="P1228" s="384">
        <f>_xlfn.STDEV.S(M1228,M1229)</f>
        <v/>
      </c>
      <c r="Q1228" s="341" t="n">
        <v>1</v>
      </c>
      <c r="R1228" s="341" t="n"/>
      <c r="S1228" s="331">
        <f>+(((K1228-I1228)/1000)*1000)/10</f>
        <v/>
      </c>
      <c r="T1228" s="332">
        <f>AVERAGE(S1228:S1229)</f>
        <v/>
      </c>
    </row>
    <row r="1229" ht="15.75" customHeight="1" s="412">
      <c r="A1229" s="333" t="n">
        <v>3380</v>
      </c>
      <c r="B1229" s="334" t="n">
        <v>136</v>
      </c>
      <c r="C1229" s="380" t="inlineStr">
        <is>
          <t>T230</t>
        </is>
      </c>
      <c r="D1229" s="380" t="n"/>
      <c r="E1229" s="380" t="n"/>
      <c r="F1229" s="380" t="n"/>
      <c r="G1229" s="380" t="n">
        <v>13</v>
      </c>
      <c r="H1229" s="381" t="n">
        <v>43587</v>
      </c>
      <c r="I1229" s="380" t="n">
        <v>5219</v>
      </c>
      <c r="J1229" s="380" t="n">
        <v>7608</v>
      </c>
      <c r="K1229" s="380" t="n">
        <v>7132</v>
      </c>
      <c r="L1229" s="380" t="n"/>
      <c r="M1229" s="382">
        <f>+(((J1229-I1229)-(K1229-I1229))/(K1229-I1229))*100</f>
        <v/>
      </c>
      <c r="N1229" s="383" t="n"/>
      <c r="O1229" s="385" t="n"/>
      <c r="P1229" s="385" t="n"/>
      <c r="Q1229" s="341" t="n"/>
      <c r="R1229" s="341" t="n"/>
      <c r="S1229" s="331">
        <f>+(((K1229-I1229)/1000)*1000)/10</f>
        <v/>
      </c>
      <c r="T1229" s="332" t="n"/>
    </row>
    <row r="1230" ht="15.75" customHeight="1" s="412">
      <c r="A1230" s="333" t="n">
        <v>4103</v>
      </c>
      <c r="B1230" s="334" t="n">
        <v>133</v>
      </c>
      <c r="C1230" s="380" t="inlineStr">
        <is>
          <t>T230</t>
        </is>
      </c>
      <c r="D1230" s="380" t="n"/>
      <c r="E1230" s="380" t="n"/>
      <c r="F1230" s="380" t="n"/>
      <c r="G1230" s="380" t="n">
        <v>15</v>
      </c>
      <c r="H1230" s="381" t="n">
        <v>43599</v>
      </c>
      <c r="I1230" s="380" t="n">
        <v>5286</v>
      </c>
      <c r="J1230" s="380" t="n">
        <v>7924</v>
      </c>
      <c r="K1230" s="380" t="n">
        <v>7416</v>
      </c>
      <c r="L1230" s="380" t="n"/>
      <c r="M1230" s="382">
        <f>+(((J1230-I1230)-(K1230-I1230))/(K1230-I1230))*100</f>
        <v/>
      </c>
      <c r="N1230" s="382" t="n"/>
      <c r="O1230" s="384">
        <f>AVERAGE(M1230:M1231)</f>
        <v/>
      </c>
      <c r="P1230" s="384">
        <f>_xlfn.STDEV.S(M1230,M1231)</f>
        <v/>
      </c>
      <c r="Q1230" s="341" t="n"/>
      <c r="R1230" s="341" t="n"/>
      <c r="S1230" s="331">
        <f>+(((K1230-I1230)/1000)*1000)/10</f>
        <v/>
      </c>
      <c r="T1230" s="332">
        <f>AVERAGE(S1230:S1231)</f>
        <v/>
      </c>
    </row>
    <row r="1231" ht="15.75" customHeight="1" s="412">
      <c r="A1231" s="333" t="n">
        <v>4104</v>
      </c>
      <c r="B1231" s="334" t="n">
        <v>134</v>
      </c>
      <c r="C1231" s="380" t="inlineStr">
        <is>
          <t>T230</t>
        </is>
      </c>
      <c r="D1231" s="380" t="n"/>
      <c r="E1231" s="380" t="n"/>
      <c r="F1231" s="380" t="n"/>
      <c r="G1231" s="380" t="n">
        <v>15</v>
      </c>
      <c r="H1231" s="381" t="n">
        <v>43599</v>
      </c>
      <c r="I1231" s="380" t="n">
        <v>5220</v>
      </c>
      <c r="J1231" s="380" t="n">
        <v>7558</v>
      </c>
      <c r="K1231" s="380" t="n">
        <v>7097</v>
      </c>
      <c r="L1231" s="380" t="n"/>
      <c r="M1231" s="382">
        <f>+(((J1231-I1231)-(K1231-I1231))/(K1231-I1231))*100</f>
        <v/>
      </c>
      <c r="N1231" s="382" t="n"/>
      <c r="O1231" s="385" t="n"/>
      <c r="P1231" s="385" t="n"/>
      <c r="Q1231" s="341" t="n"/>
      <c r="R1231" s="341" t="n"/>
      <c r="S1231" s="331">
        <f>+(((K1231-I1231)/1000)*1000)/10</f>
        <v/>
      </c>
      <c r="T1231" s="332" t="n"/>
    </row>
    <row r="1232" ht="15.75" customHeight="1" s="412">
      <c r="A1232" s="333" t="n">
        <v>4749</v>
      </c>
      <c r="B1232" s="334" t="n">
        <v>133</v>
      </c>
      <c r="C1232" s="380" t="inlineStr">
        <is>
          <t>T230</t>
        </is>
      </c>
      <c r="D1232" s="380" t="n"/>
      <c r="E1232" s="380" t="n"/>
      <c r="F1232" s="380" t="n"/>
      <c r="G1232" s="380" t="n">
        <v>17</v>
      </c>
      <c r="H1232" s="381" t="n">
        <v>43619</v>
      </c>
      <c r="I1232" s="380" t="n">
        <v>5286</v>
      </c>
      <c r="J1232" s="380" t="n">
        <v>7319</v>
      </c>
      <c r="K1232" s="380" t="n">
        <v>6934</v>
      </c>
      <c r="L1232" s="380" t="n"/>
      <c r="M1232" s="382">
        <f>+(((J1232-I1232)-(K1232-I1232))/(K1232-I1232))*100</f>
        <v/>
      </c>
      <c r="N1232" s="383" t="n"/>
      <c r="O1232" s="384">
        <f>AVERAGE(M1232:M1233)</f>
        <v/>
      </c>
      <c r="P1232" s="384">
        <f>_xlfn.STDEV.S(M1232,M1233)</f>
        <v/>
      </c>
      <c r="Q1232" s="341" t="n"/>
      <c r="R1232" s="341" t="n"/>
      <c r="S1232" s="331">
        <f>+(((K1232-I1232)/1000)*1000)/10</f>
        <v/>
      </c>
      <c r="T1232" s="332">
        <f>AVERAGE(S1232:S1233)</f>
        <v/>
      </c>
    </row>
    <row r="1233" ht="15.75" customHeight="1" s="412">
      <c r="A1233" s="333" t="n">
        <v>4750</v>
      </c>
      <c r="B1233" s="334" t="n">
        <v>134</v>
      </c>
      <c r="C1233" s="380" t="inlineStr">
        <is>
          <t>T230</t>
        </is>
      </c>
      <c r="D1233" s="380" t="n"/>
      <c r="E1233" s="380" t="n"/>
      <c r="F1233" s="380" t="n"/>
      <c r="G1233" s="380" t="n">
        <v>17</v>
      </c>
      <c r="H1233" s="381" t="n">
        <v>43619</v>
      </c>
      <c r="I1233" s="380" t="n">
        <v>5220</v>
      </c>
      <c r="J1233" s="380" t="n">
        <v>7582</v>
      </c>
      <c r="K1233" s="380" t="n">
        <v>7136</v>
      </c>
      <c r="L1233" s="380" t="n"/>
      <c r="M1233" s="382">
        <f>+(((J1233-I1233)-(K1233-I1233))/(K1233-I1233))*100</f>
        <v/>
      </c>
      <c r="N1233" s="383" t="n"/>
      <c r="O1233" s="385" t="n"/>
      <c r="P1233" s="385" t="n"/>
      <c r="Q1233" s="341" t="n"/>
      <c r="R1233" s="341" t="n"/>
      <c r="S1233" s="331">
        <f>+(((K1233-I1233)/1000)*1000)/10</f>
        <v/>
      </c>
      <c r="T1233" s="332" t="n"/>
    </row>
    <row r="1234" ht="15.75" customHeight="1" s="412">
      <c r="A1234" s="333" t="n">
        <v>5361</v>
      </c>
      <c r="B1234" s="334" t="n">
        <v>99</v>
      </c>
      <c r="C1234" s="378" t="inlineStr">
        <is>
          <t>T230</t>
        </is>
      </c>
      <c r="D1234" s="378" t="n"/>
      <c r="E1234" s="378" t="n"/>
      <c r="F1234" s="378" t="n"/>
      <c r="G1234" s="378" t="n">
        <v>19</v>
      </c>
      <c r="H1234" s="379" t="n">
        <v>43637</v>
      </c>
      <c r="I1234" s="378" t="n">
        <v>5182</v>
      </c>
      <c r="J1234" s="378" t="n">
        <v>6735</v>
      </c>
      <c r="K1234" s="378" t="n">
        <v>6444</v>
      </c>
      <c r="L1234" s="378" t="n">
        <v>8</v>
      </c>
      <c r="M1234" s="386">
        <f>+(((J1234-I1234)-(K1234-I1234))/(K1234-I1234))*100</f>
        <v/>
      </c>
      <c r="N1234" s="387" t="n"/>
      <c r="O1234" s="388">
        <f>AVERAGE(M1234:M1235)</f>
        <v/>
      </c>
      <c r="P1234" s="388">
        <f>_xlfn.STDEV.S(M1234,M1235)</f>
        <v/>
      </c>
      <c r="Q1234" s="341" t="n"/>
      <c r="R1234" s="341" t="n"/>
      <c r="S1234" s="331">
        <f>+(((K1234-I1234)/1000)*1000)/10</f>
        <v/>
      </c>
      <c r="T1234" s="332">
        <f>AVERAGE(S1234:S1235)</f>
        <v/>
      </c>
    </row>
    <row r="1235" ht="15.75" customHeight="1" s="412">
      <c r="A1235" s="333" t="n">
        <v>5362</v>
      </c>
      <c r="B1235" s="334" t="n">
        <v>100</v>
      </c>
      <c r="C1235" s="378" t="inlineStr">
        <is>
          <t>T230</t>
        </is>
      </c>
      <c r="D1235" s="378" t="n"/>
      <c r="E1235" s="378" t="n"/>
      <c r="F1235" s="378" t="n"/>
      <c r="G1235" s="378" t="n">
        <v>19</v>
      </c>
      <c r="H1235" s="379" t="n">
        <v>43637</v>
      </c>
      <c r="I1235" s="378" t="n">
        <v>5209</v>
      </c>
      <c r="J1235" s="378" t="n">
        <v>6730</v>
      </c>
      <c r="K1235" s="378" t="n">
        <v>6438</v>
      </c>
      <c r="L1235" s="378" t="n"/>
      <c r="M1235" s="386">
        <f>+(((J1235-I1235)-(K1235-I1235))/(K1235-I1235))*100</f>
        <v/>
      </c>
      <c r="N1235" s="387" t="n"/>
      <c r="O1235" s="331" t="n"/>
      <c r="P1235" s="331" t="n"/>
      <c r="Q1235" s="341" t="n"/>
      <c r="R1235" s="341" t="n"/>
      <c r="S1235" s="331">
        <f>+(((K1235-I1235)/1000)*1000)/10</f>
        <v/>
      </c>
      <c r="T1235" s="332" t="n"/>
    </row>
    <row r="1236" ht="15.75" customHeight="1" s="412">
      <c r="A1236" s="333" t="n">
        <v>5999</v>
      </c>
      <c r="B1236" s="334" t="n">
        <v>123</v>
      </c>
      <c r="C1236" s="378" t="inlineStr">
        <is>
          <t>T230</t>
        </is>
      </c>
      <c r="D1236" s="378" t="n"/>
      <c r="E1236" s="378" t="n"/>
      <c r="F1236" s="378" t="n"/>
      <c r="G1236" s="378" t="n">
        <v>22</v>
      </c>
      <c r="H1236" s="379" t="n">
        <v>43685</v>
      </c>
      <c r="I1236" s="378" t="n">
        <v>5241</v>
      </c>
      <c r="J1236" s="378" t="n">
        <v>7290</v>
      </c>
      <c r="K1236" s="378" t="n">
        <v>7006</v>
      </c>
      <c r="L1236" s="378" t="n">
        <v>10</v>
      </c>
      <c r="M1236" s="374">
        <f>+(((J1236-I1236)-(K1236-I1236))/(K1236-I1236))*100</f>
        <v/>
      </c>
      <c r="N1236" s="375" t="n"/>
      <c r="O1236" s="376">
        <f>AVERAGE(M1236:M1237)</f>
        <v/>
      </c>
      <c r="P1236" s="376">
        <f>_xlfn.STDEV.S(M1236,M1237)</f>
        <v/>
      </c>
      <c r="Q1236" s="341" t="n"/>
      <c r="R1236" s="341" t="n"/>
      <c r="S1236" s="331">
        <f>+(((K1236-I1236)/1000)*1000)/10</f>
        <v/>
      </c>
      <c r="T1236" s="332">
        <f>AVERAGE(S1236:S1237)</f>
        <v/>
      </c>
    </row>
    <row r="1237" ht="15.75" customHeight="1" s="412">
      <c r="A1237" s="333" t="n">
        <v>6000</v>
      </c>
      <c r="B1237" s="334" t="n">
        <v>123</v>
      </c>
      <c r="C1237" s="378" t="inlineStr">
        <is>
          <t>T230</t>
        </is>
      </c>
      <c r="D1237" s="378" t="n"/>
      <c r="E1237" s="378" t="n"/>
      <c r="F1237" s="378" t="n"/>
      <c r="G1237" s="378" t="n">
        <v>22</v>
      </c>
      <c r="H1237" s="379" t="n">
        <v>43685</v>
      </c>
      <c r="I1237" s="378" t="n">
        <v>5241</v>
      </c>
      <c r="J1237" s="378" t="n">
        <v>7309</v>
      </c>
      <c r="K1237" s="378" t="n">
        <v>7013</v>
      </c>
      <c r="L1237" s="378" t="n"/>
      <c r="M1237" s="374">
        <f>+(((J1237-I1237)-(K1237-I1237))/(K1237-I1237))*100</f>
        <v/>
      </c>
      <c r="N1237" s="375" t="n"/>
      <c r="O1237" s="377" t="n"/>
      <c r="P1237" s="377" t="n"/>
      <c r="Q1237" s="341" t="n"/>
      <c r="R1237" s="341" t="n"/>
      <c r="S1237" s="331">
        <f>+(((K1237-I1237)/1000)*1000)/10</f>
        <v/>
      </c>
      <c r="T1237" s="332" t="n"/>
    </row>
    <row r="1238" ht="15.75" customHeight="1" s="412">
      <c r="A1238" s="333" t="n">
        <v>3381</v>
      </c>
      <c r="B1238" s="334" t="n">
        <v>137</v>
      </c>
      <c r="C1238" s="371" t="inlineStr">
        <is>
          <t>T231</t>
        </is>
      </c>
      <c r="D1238" s="371" t="n"/>
      <c r="E1238" s="371" t="n"/>
      <c r="F1238" s="371" t="n"/>
      <c r="G1238" s="371" t="n">
        <v>13</v>
      </c>
      <c r="H1238" s="372" t="n">
        <v>43587</v>
      </c>
      <c r="I1238" s="371" t="n">
        <v>5220</v>
      </c>
      <c r="J1238" s="371" t="n">
        <v>8357</v>
      </c>
      <c r="K1238" s="371" t="n">
        <v>7526</v>
      </c>
      <c r="L1238" s="371" t="n">
        <v>1</v>
      </c>
      <c r="M1238" s="374">
        <f>+(((J1238-I1238)-(K1238-I1238))/(K1238-I1238))*100</f>
        <v/>
      </c>
      <c r="N1238" s="375" t="inlineStr">
        <is>
          <t>1/2</t>
        </is>
      </c>
      <c r="O1238" s="376">
        <f>AVERAGE(M1238:M1239)</f>
        <v/>
      </c>
      <c r="P1238" s="376">
        <f>_xlfn.STDEV.S(M1238,M1239)</f>
        <v/>
      </c>
      <c r="Q1238" s="341" t="n">
        <v>2</v>
      </c>
      <c r="R1238" s="341" t="n"/>
      <c r="S1238" s="331">
        <f>+(((K1238-I1238)/1000)*1000)/10</f>
        <v/>
      </c>
      <c r="T1238" s="332">
        <f>AVERAGE(S1238:S1239)</f>
        <v/>
      </c>
    </row>
    <row r="1239" ht="15.75" customHeight="1" s="412">
      <c r="A1239" s="333" t="n">
        <v>3382</v>
      </c>
      <c r="B1239" s="334" t="n">
        <v>138</v>
      </c>
      <c r="C1239" s="371" t="inlineStr">
        <is>
          <t>T231</t>
        </is>
      </c>
      <c r="D1239" s="371" t="n"/>
      <c r="E1239" s="371" t="n"/>
      <c r="F1239" s="371" t="n"/>
      <c r="G1239" s="371" t="n">
        <v>13</v>
      </c>
      <c r="H1239" s="372" t="n">
        <v>43587</v>
      </c>
      <c r="I1239" s="371" t="n">
        <v>5222</v>
      </c>
      <c r="J1239" s="371" t="n">
        <v>8226</v>
      </c>
      <c r="K1239" s="371" t="n">
        <v>7466</v>
      </c>
      <c r="L1239" s="371" t="n"/>
      <c r="M1239" s="374">
        <f>+(((J1239-I1239)-(K1239-I1239))/(K1239-I1239))*100</f>
        <v/>
      </c>
      <c r="N1239" s="375" t="n"/>
      <c r="O1239" s="377" t="n"/>
      <c r="P1239" s="377" t="n"/>
      <c r="Q1239" s="341" t="n"/>
      <c r="R1239" s="341" t="n"/>
      <c r="S1239" s="331">
        <f>+(((K1239-I1239)/1000)*1000)/10</f>
        <v/>
      </c>
      <c r="T1239" s="332" t="n"/>
    </row>
    <row r="1240" ht="15.75" customHeight="1" s="412">
      <c r="A1240" s="333" t="n">
        <v>4105</v>
      </c>
      <c r="B1240" s="334" t="n">
        <v>135</v>
      </c>
      <c r="C1240" s="371" t="inlineStr">
        <is>
          <t>T231</t>
        </is>
      </c>
      <c r="D1240" s="371" t="n"/>
      <c r="E1240" s="371" t="n"/>
      <c r="F1240" s="371" t="n"/>
      <c r="G1240" s="371" t="n">
        <v>15</v>
      </c>
      <c r="H1240" s="372" t="n">
        <v>43599</v>
      </c>
      <c r="I1240" s="371" t="n">
        <v>5240</v>
      </c>
      <c r="J1240" s="371" t="n">
        <v>9560</v>
      </c>
      <c r="K1240" s="371" t="n">
        <v>8201</v>
      </c>
      <c r="L1240" s="371" t="n"/>
      <c r="M1240" s="374">
        <f>+(((J1240-I1240)-(K1240-I1240))/(K1240-I1240))*100</f>
        <v/>
      </c>
      <c r="N1240" s="374" t="inlineStr">
        <is>
          <t>MF*</t>
        </is>
      </c>
      <c r="O1240" s="376">
        <f>AVERAGE(M1240:M1241)</f>
        <v/>
      </c>
      <c r="P1240" s="376">
        <f>_xlfn.STDEV.S(M1240,M1241)</f>
        <v/>
      </c>
      <c r="Q1240" s="341" t="n"/>
      <c r="R1240" s="341" t="n"/>
      <c r="S1240" s="331">
        <f>+(((K1240-I1240)/1000)*1000)/10</f>
        <v/>
      </c>
      <c r="T1240" s="332">
        <f>AVERAGE(S1240:S1241)</f>
        <v/>
      </c>
    </row>
    <row r="1241" ht="15.75" customHeight="1" s="412">
      <c r="A1241" s="333" t="n">
        <v>4106</v>
      </c>
      <c r="B1241" s="334" t="n">
        <v>136</v>
      </c>
      <c r="C1241" s="371" t="inlineStr">
        <is>
          <t>T231</t>
        </is>
      </c>
      <c r="D1241" s="371" t="n"/>
      <c r="E1241" s="371" t="n"/>
      <c r="F1241" s="371" t="n"/>
      <c r="G1241" s="371" t="n">
        <v>15</v>
      </c>
      <c r="H1241" s="372" t="n">
        <v>43599</v>
      </c>
      <c r="I1241" s="371" t="n">
        <v>5219</v>
      </c>
      <c r="J1241" s="371" t="n">
        <v>8994</v>
      </c>
      <c r="K1241" s="371" t="n">
        <v>7783</v>
      </c>
      <c r="L1241" s="371" t="n"/>
      <c r="M1241" s="374">
        <f>+(((J1241-I1241)-(K1241-I1241))/(K1241-I1241))*100</f>
        <v/>
      </c>
      <c r="N1241" s="374" t="n"/>
      <c r="O1241" s="377" t="n"/>
      <c r="P1241" s="377" t="n"/>
      <c r="Q1241" s="341" t="n"/>
      <c r="R1241" s="341" t="n"/>
      <c r="S1241" s="331">
        <f>+(((K1241-I1241)/1000)*1000)/10</f>
        <v/>
      </c>
      <c r="T1241" s="332" t="n"/>
    </row>
    <row r="1242" ht="15.75" customHeight="1" s="412">
      <c r="A1242" s="333" t="n">
        <v>4751</v>
      </c>
      <c r="B1242" s="334" t="n">
        <v>135</v>
      </c>
      <c r="C1242" s="371" t="inlineStr">
        <is>
          <t>T231</t>
        </is>
      </c>
      <c r="D1242" s="371" t="n"/>
      <c r="E1242" s="371" t="n"/>
      <c r="F1242" s="371" t="n"/>
      <c r="G1242" s="371" t="n">
        <v>17</v>
      </c>
      <c r="H1242" s="372" t="n">
        <v>43619</v>
      </c>
      <c r="I1242" s="371" t="n">
        <v>5240</v>
      </c>
      <c r="J1242" s="371" t="n">
        <v>8262</v>
      </c>
      <c r="K1242" s="371" t="n">
        <v>7508</v>
      </c>
      <c r="L1242" s="371" t="n"/>
      <c r="M1242" s="374">
        <f>+(((J1242-I1242)-(K1242-I1242))/(K1242-I1242))*100</f>
        <v/>
      </c>
      <c r="N1242" s="375" t="n"/>
      <c r="O1242" s="376">
        <f>AVERAGE(M1242:M1243)</f>
        <v/>
      </c>
      <c r="P1242" s="376">
        <f>_xlfn.STDEV.S(M1242,M1243)</f>
        <v/>
      </c>
      <c r="Q1242" s="341" t="n"/>
      <c r="R1242" s="341" t="n"/>
      <c r="S1242" s="331">
        <f>+(((K1242-I1242)/1000)*1000)/10</f>
        <v/>
      </c>
      <c r="T1242" s="332">
        <f>AVERAGE(S1242:S1243)</f>
        <v/>
      </c>
    </row>
    <row r="1243" ht="15.75" customHeight="1" s="412">
      <c r="A1243" s="333" t="n">
        <v>4752</v>
      </c>
      <c r="B1243" s="334" t="n">
        <v>136</v>
      </c>
      <c r="C1243" s="371" t="inlineStr">
        <is>
          <t>T231</t>
        </is>
      </c>
      <c r="D1243" s="371" t="n"/>
      <c r="E1243" s="371" t="n"/>
      <c r="F1243" s="371" t="n"/>
      <c r="G1243" s="371" t="n">
        <v>17</v>
      </c>
      <c r="H1243" s="372" t="n">
        <v>43619</v>
      </c>
      <c r="I1243" s="371" t="n">
        <v>5219</v>
      </c>
      <c r="J1243" s="371" t="n">
        <v>8160</v>
      </c>
      <c r="K1243" s="371" t="n">
        <v>7432</v>
      </c>
      <c r="L1243" s="371" t="n"/>
      <c r="M1243" s="374">
        <f>+(((J1243-I1243)-(K1243-I1243))/(K1243-I1243))*100</f>
        <v/>
      </c>
      <c r="N1243" s="375" t="n"/>
      <c r="O1243" s="377" t="n"/>
      <c r="P1243" s="377" t="n"/>
      <c r="Q1243" s="341" t="n"/>
      <c r="R1243" s="341" t="n"/>
      <c r="S1243" s="331">
        <f>+(((K1243-I1243)/1000)*1000)/10</f>
        <v/>
      </c>
      <c r="T1243" s="332" t="n"/>
    </row>
    <row r="1244" ht="15.75" customHeight="1" s="412">
      <c r="A1244" s="333" t="n">
        <v>6001</v>
      </c>
      <c r="B1244" s="334" t="n">
        <v>124</v>
      </c>
      <c r="C1244" s="378" t="inlineStr">
        <is>
          <t>T231</t>
        </is>
      </c>
      <c r="D1244" s="378" t="n"/>
      <c r="E1244" s="378" t="n"/>
      <c r="F1244" s="378" t="n"/>
      <c r="G1244" s="378" t="n">
        <v>22</v>
      </c>
      <c r="H1244" s="379" t="n">
        <v>43685</v>
      </c>
      <c r="I1244" s="378" t="n">
        <v>5265</v>
      </c>
      <c r="J1244" s="378" t="n">
        <v>8443</v>
      </c>
      <c r="K1244" s="378" t="n">
        <v>7983</v>
      </c>
      <c r="L1244" s="378" t="n">
        <v>7</v>
      </c>
      <c r="M1244" s="374">
        <f>+(((J1244-I1244)-(K1244-I1244))/(K1244-I1244))*100</f>
        <v/>
      </c>
      <c r="N1244" s="375" t="n"/>
      <c r="O1244" s="376">
        <f>AVERAGE(M1244:M1245)</f>
        <v/>
      </c>
      <c r="P1244" s="376">
        <f>_xlfn.STDEV.S(M1244,M1245)</f>
        <v/>
      </c>
      <c r="Q1244" s="341" t="n"/>
      <c r="R1244" s="341" t="n"/>
      <c r="S1244" s="331">
        <f>+(((K1244-I1244)/1000)*1000)/10</f>
        <v/>
      </c>
      <c r="T1244" s="332">
        <f>AVERAGE(S1244:S1245)</f>
        <v/>
      </c>
    </row>
    <row r="1245" ht="15.75" customHeight="1" s="412">
      <c r="A1245" s="333" t="n">
        <v>6002</v>
      </c>
      <c r="B1245" s="334" t="n">
        <v>124</v>
      </c>
      <c r="C1245" s="378" t="inlineStr">
        <is>
          <t>T231</t>
        </is>
      </c>
      <c r="D1245" s="378" t="n"/>
      <c r="E1245" s="378" t="n"/>
      <c r="F1245" s="378" t="n"/>
      <c r="G1245" s="378" t="n">
        <v>22</v>
      </c>
      <c r="H1245" s="379" t="n">
        <v>43685</v>
      </c>
      <c r="I1245" s="378" t="n">
        <v>5265</v>
      </c>
      <c r="J1245" s="378" t="n">
        <v>8339</v>
      </c>
      <c r="K1245" s="378" t="n">
        <v>7878</v>
      </c>
      <c r="L1245" s="378" t="n"/>
      <c r="M1245" s="374">
        <f>+(((J1245-I1245)-(K1245-I1245))/(K1245-I1245))*100</f>
        <v/>
      </c>
      <c r="N1245" s="375" t="n"/>
      <c r="O1245" s="377" t="n"/>
      <c r="P1245" s="377" t="n"/>
      <c r="Q1245" s="341" t="n"/>
      <c r="R1245" s="341" t="n"/>
      <c r="S1245" s="331">
        <f>+(((K1245-I1245)/1000)*1000)/10</f>
        <v/>
      </c>
      <c r="T1245" s="332" t="n"/>
    </row>
    <row r="1246" ht="15.75" customHeight="1" s="412">
      <c r="A1246" s="333" t="n">
        <v>3383</v>
      </c>
      <c r="B1246" s="334" t="n">
        <v>139</v>
      </c>
      <c r="C1246" s="380" t="inlineStr">
        <is>
          <t>T232</t>
        </is>
      </c>
      <c r="D1246" s="380" t="n"/>
      <c r="E1246" s="380" t="n"/>
      <c r="F1246" s="380" t="n"/>
      <c r="G1246" s="380" t="n">
        <v>13</v>
      </c>
      <c r="H1246" s="381" t="n">
        <v>43587</v>
      </c>
      <c r="I1246" s="380" t="n">
        <v>5218</v>
      </c>
      <c r="J1246" s="380" t="n">
        <v>6863</v>
      </c>
      <c r="K1246" s="380" t="n">
        <v>6580</v>
      </c>
      <c r="L1246" s="380" t="n">
        <v>1</v>
      </c>
      <c r="M1246" s="382">
        <f>+(((J1246-I1246)-(K1246-I1246))/(K1246-I1246))*100</f>
        <v/>
      </c>
      <c r="N1246" s="383" t="inlineStr">
        <is>
          <t>MF</t>
        </is>
      </c>
      <c r="O1246" s="384">
        <f>AVERAGE(M1246:M1247)</f>
        <v/>
      </c>
      <c r="P1246" s="384">
        <f>_xlfn.STDEV.S(M1246,M1247)</f>
        <v/>
      </c>
      <c r="Q1246" s="341" t="n">
        <v>1</v>
      </c>
      <c r="R1246" s="341" t="n"/>
      <c r="S1246" s="331">
        <f>+(((K1246-I1246)/1000)*1000)/10</f>
        <v/>
      </c>
      <c r="T1246" s="332">
        <f>AVERAGE(S1246:S1247)</f>
        <v/>
      </c>
    </row>
    <row r="1247" ht="15.75" customHeight="1" s="412">
      <c r="A1247" s="333" t="n">
        <v>3384</v>
      </c>
      <c r="B1247" s="334" t="n">
        <v>140</v>
      </c>
      <c r="C1247" s="380" t="inlineStr">
        <is>
          <t>T232</t>
        </is>
      </c>
      <c r="D1247" s="380" t="n"/>
      <c r="E1247" s="380" t="n"/>
      <c r="F1247" s="380" t="n"/>
      <c r="G1247" s="380" t="n">
        <v>13</v>
      </c>
      <c r="H1247" s="381" t="n">
        <v>43587</v>
      </c>
      <c r="I1247" s="380" t="n">
        <v>5241</v>
      </c>
      <c r="J1247" s="380" t="n">
        <v>6833</v>
      </c>
      <c r="K1247" s="380" t="n">
        <v>6559</v>
      </c>
      <c r="L1247" s="380" t="n"/>
      <c r="M1247" s="382">
        <f>+(((J1247-I1247)-(K1247-I1247))/(K1247-I1247))*100</f>
        <v/>
      </c>
      <c r="N1247" s="383" t="n"/>
      <c r="O1247" s="385" t="n"/>
      <c r="P1247" s="385" t="n"/>
      <c r="Q1247" s="341" t="n"/>
      <c r="R1247" s="341" t="n"/>
      <c r="S1247" s="331">
        <f>+(((K1247-I1247)/1000)*1000)/10</f>
        <v/>
      </c>
      <c r="T1247" s="332" t="n"/>
    </row>
    <row r="1248" ht="15.75" customHeight="1" s="412">
      <c r="A1248" s="333" t="n">
        <v>4107</v>
      </c>
      <c r="B1248" s="334" t="n">
        <v>137</v>
      </c>
      <c r="C1248" s="380" t="inlineStr">
        <is>
          <t>T232</t>
        </is>
      </c>
      <c r="D1248" s="380" t="n"/>
      <c r="E1248" s="380" t="n"/>
      <c r="F1248" s="380" t="n"/>
      <c r="G1248" s="380" t="n">
        <v>15</v>
      </c>
      <c r="H1248" s="381" t="n">
        <v>43599</v>
      </c>
      <c r="I1248" s="380" t="n">
        <v>5220</v>
      </c>
      <c r="J1248" s="380" t="n">
        <v>6726</v>
      </c>
      <c r="K1248" s="380" t="n">
        <v>6441</v>
      </c>
      <c r="L1248" s="380" t="n"/>
      <c r="M1248" s="382">
        <f>+(((J1248-I1248)-(K1248-I1248))/(K1248-I1248))*100</f>
        <v/>
      </c>
      <c r="N1248" s="382" t="n"/>
      <c r="O1248" s="384">
        <f>AVERAGE(M1248:M1249)</f>
        <v/>
      </c>
      <c r="P1248" s="384">
        <f>_xlfn.STDEV.S(M1248,M1249)</f>
        <v/>
      </c>
      <c r="Q1248" s="341" t="n"/>
      <c r="R1248" s="341" t="n"/>
      <c r="S1248" s="331">
        <f>+(((K1248-I1248)/1000)*1000)/10</f>
        <v/>
      </c>
      <c r="T1248" s="332">
        <f>AVERAGE(S1248:S1249)</f>
        <v/>
      </c>
    </row>
    <row r="1249" ht="15.75" customHeight="1" s="412">
      <c r="A1249" s="333" t="n">
        <v>4108</v>
      </c>
      <c r="B1249" s="334" t="n">
        <v>138</v>
      </c>
      <c r="C1249" s="380" t="inlineStr">
        <is>
          <t>T232</t>
        </is>
      </c>
      <c r="D1249" s="380" t="n"/>
      <c r="E1249" s="380" t="n"/>
      <c r="F1249" s="380" t="n"/>
      <c r="G1249" s="380" t="n">
        <v>15</v>
      </c>
      <c r="H1249" s="381" t="n">
        <v>43599</v>
      </c>
      <c r="I1249" s="380" t="n">
        <v>5222</v>
      </c>
      <c r="J1249" s="380" t="n">
        <v>6732</v>
      </c>
      <c r="K1249" s="380" t="n">
        <v>6451</v>
      </c>
      <c r="L1249" s="380" t="n"/>
      <c r="M1249" s="382">
        <f>+(((J1249-I1249)-(K1249-I1249))/(K1249-I1249))*100</f>
        <v/>
      </c>
      <c r="N1249" s="382" t="n"/>
      <c r="O1249" s="385" t="n"/>
      <c r="P1249" s="385" t="n"/>
      <c r="Q1249" s="341" t="n"/>
      <c r="R1249" s="341" t="n"/>
      <c r="S1249" s="331">
        <f>+(((K1249-I1249)/1000)*1000)/10</f>
        <v/>
      </c>
      <c r="T1249" s="332" t="n"/>
    </row>
    <row r="1250" ht="15.75" customHeight="1" s="412">
      <c r="A1250" s="333" t="n">
        <v>4753</v>
      </c>
      <c r="B1250" s="334" t="n">
        <v>137</v>
      </c>
      <c r="C1250" s="380" t="inlineStr">
        <is>
          <t>T232</t>
        </is>
      </c>
      <c r="D1250" s="380" t="n"/>
      <c r="E1250" s="380" t="n"/>
      <c r="F1250" s="380" t="n"/>
      <c r="G1250" s="380" t="n">
        <v>17</v>
      </c>
      <c r="H1250" s="381" t="n">
        <v>43619</v>
      </c>
      <c r="I1250" s="380" t="n">
        <v>5220</v>
      </c>
      <c r="J1250" s="380" t="n">
        <v>6984</v>
      </c>
      <c r="K1250" s="380" t="n">
        <v>6686</v>
      </c>
      <c r="L1250" s="380" t="n"/>
      <c r="M1250" s="382">
        <f>+(((J1250-I1250)-(K1250-I1250))/(K1250-I1250))*100</f>
        <v/>
      </c>
      <c r="N1250" s="383" t="n"/>
      <c r="O1250" s="384">
        <f>AVERAGE(M1250:M1251)</f>
        <v/>
      </c>
      <c r="P1250" s="384">
        <f>_xlfn.STDEV.S(M1250,M1251)</f>
        <v/>
      </c>
      <c r="Q1250" s="341" t="n"/>
      <c r="R1250" s="341" t="n"/>
      <c r="S1250" s="331">
        <f>+(((K1250-I1250)/1000)*1000)/10</f>
        <v/>
      </c>
      <c r="T1250" s="332">
        <f>AVERAGE(S1250:S1251)</f>
        <v/>
      </c>
    </row>
    <row r="1251" ht="15.75" customHeight="1" s="412">
      <c r="A1251" s="333" t="n">
        <v>4754</v>
      </c>
      <c r="B1251" s="334" t="n">
        <v>138</v>
      </c>
      <c r="C1251" s="380" t="inlineStr">
        <is>
          <t>T232</t>
        </is>
      </c>
      <c r="D1251" s="380" t="n"/>
      <c r="E1251" s="380" t="n"/>
      <c r="F1251" s="380" t="n"/>
      <c r="G1251" s="380" t="n">
        <v>17</v>
      </c>
      <c r="H1251" s="381" t="n">
        <v>43619</v>
      </c>
      <c r="I1251" s="380" t="n">
        <v>5222</v>
      </c>
      <c r="J1251" s="380" t="n">
        <v>7033</v>
      </c>
      <c r="K1251" s="380" t="n">
        <v>6732</v>
      </c>
      <c r="L1251" s="380" t="n"/>
      <c r="M1251" s="382">
        <f>+(((J1251-I1251)-(K1251-I1251))/(K1251-I1251))*100</f>
        <v/>
      </c>
      <c r="N1251" s="383" t="n"/>
      <c r="O1251" s="385" t="n"/>
      <c r="P1251" s="385" t="n"/>
      <c r="Q1251" s="341" t="n"/>
      <c r="R1251" s="341" t="n"/>
      <c r="S1251" s="331">
        <f>+(((K1251-I1251)/1000)*1000)/10</f>
        <v/>
      </c>
      <c r="T1251" s="332" t="n"/>
    </row>
    <row r="1252" ht="15.75" customHeight="1" s="412">
      <c r="A1252" s="333" t="n">
        <v>5363</v>
      </c>
      <c r="B1252" s="334" t="n">
        <v>101</v>
      </c>
      <c r="C1252" s="378" t="inlineStr">
        <is>
          <t>T232</t>
        </is>
      </c>
      <c r="D1252" s="378" t="n"/>
      <c r="E1252" s="378" t="n"/>
      <c r="F1252" s="378" t="n"/>
      <c r="G1252" s="378" t="n">
        <v>19</v>
      </c>
      <c r="H1252" s="379" t="n">
        <v>43637</v>
      </c>
      <c r="I1252" s="378" t="n">
        <v>5208</v>
      </c>
      <c r="J1252" s="378" t="n">
        <v>7486</v>
      </c>
      <c r="K1252" s="378" t="n">
        <v>7049</v>
      </c>
      <c r="L1252" s="378" t="n">
        <v>7</v>
      </c>
      <c r="M1252" s="386">
        <f>+(((J1252-I1252)-(K1252-I1252))/(K1252-I1252))*100</f>
        <v/>
      </c>
      <c r="N1252" s="387" t="n"/>
      <c r="O1252" s="388">
        <f>AVERAGE(M1252:M1253)</f>
        <v/>
      </c>
      <c r="P1252" s="388">
        <f>_xlfn.STDEV.S(M1252,M1253)</f>
        <v/>
      </c>
      <c r="Q1252" s="341" t="n"/>
      <c r="R1252" s="341" t="n"/>
      <c r="S1252" s="331">
        <f>+(((K1252-I1252)/1000)*1000)/10</f>
        <v/>
      </c>
      <c r="T1252" s="332">
        <f>AVERAGE(S1252:S1253)</f>
        <v/>
      </c>
    </row>
    <row r="1253" ht="15.75" customHeight="1" s="412">
      <c r="A1253" s="333" t="n">
        <v>5364</v>
      </c>
      <c r="B1253" s="334" t="n">
        <v>102</v>
      </c>
      <c r="C1253" s="378" t="inlineStr">
        <is>
          <t>T232</t>
        </is>
      </c>
      <c r="D1253" s="378" t="n"/>
      <c r="E1253" s="378" t="n"/>
      <c r="F1253" s="378" t="n"/>
      <c r="G1253" s="378" t="n">
        <v>19</v>
      </c>
      <c r="H1253" s="379" t="n">
        <v>43637</v>
      </c>
      <c r="I1253" s="378" t="n">
        <v>5224</v>
      </c>
      <c r="J1253" s="378" t="n">
        <v>7425</v>
      </c>
      <c r="K1253" s="378" t="n">
        <v>6988</v>
      </c>
      <c r="L1253" s="378" t="n"/>
      <c r="M1253" s="386">
        <f>+(((J1253-I1253)-(K1253-I1253))/(K1253-I1253))*100</f>
        <v/>
      </c>
      <c r="N1253" s="387" t="n"/>
      <c r="O1253" s="331" t="n"/>
      <c r="P1253" s="331" t="n"/>
      <c r="Q1253" s="341" t="n"/>
      <c r="R1253" s="341" t="n"/>
      <c r="S1253" s="331">
        <f>+(((K1253-I1253)/1000)*1000)/10</f>
        <v/>
      </c>
      <c r="T1253" s="332" t="n"/>
    </row>
    <row r="1254" ht="15.75" customHeight="1" s="412">
      <c r="A1254" s="333" t="n">
        <v>6003</v>
      </c>
      <c r="B1254" s="334" t="n">
        <v>125</v>
      </c>
      <c r="C1254" s="378" t="inlineStr">
        <is>
          <t>T232</t>
        </is>
      </c>
      <c r="D1254" s="378" t="n"/>
      <c r="E1254" s="378" t="n"/>
      <c r="F1254" s="378" t="n"/>
      <c r="G1254" s="378" t="n">
        <v>22</v>
      </c>
      <c r="H1254" s="379" t="n">
        <v>43685</v>
      </c>
      <c r="I1254" s="378" t="n">
        <v>5217</v>
      </c>
      <c r="J1254" s="378" t="n">
        <v>7143</v>
      </c>
      <c r="K1254" s="378" t="n">
        <v>6873</v>
      </c>
      <c r="L1254" s="378" t="n">
        <v>7</v>
      </c>
      <c r="M1254" s="374">
        <f>+(((J1254-I1254)-(K1254-I1254))/(K1254-I1254))*100</f>
        <v/>
      </c>
      <c r="N1254" s="375" t="n"/>
      <c r="O1254" s="376">
        <f>AVERAGE(M1254:M1255)</f>
        <v/>
      </c>
      <c r="P1254" s="376">
        <f>_xlfn.STDEV.S(M1254,M1255)</f>
        <v/>
      </c>
      <c r="Q1254" s="341" t="n"/>
      <c r="R1254" s="341" t="n"/>
      <c r="S1254" s="331">
        <f>+(((K1254-I1254)/1000)*1000)/10</f>
        <v/>
      </c>
      <c r="T1254" s="332">
        <f>AVERAGE(S1254:S1255)</f>
        <v/>
      </c>
    </row>
    <row r="1255" ht="15.75" customHeight="1" s="412">
      <c r="A1255" s="333" t="n">
        <v>6004</v>
      </c>
      <c r="B1255" s="334" t="n">
        <v>125</v>
      </c>
      <c r="C1255" s="378" t="inlineStr">
        <is>
          <t>T232</t>
        </is>
      </c>
      <c r="D1255" s="378" t="n"/>
      <c r="E1255" s="378" t="n"/>
      <c r="F1255" s="378" t="n"/>
      <c r="G1255" s="378" t="n">
        <v>22</v>
      </c>
      <c r="H1255" s="379" t="n">
        <v>43685</v>
      </c>
      <c r="I1255" s="378" t="n">
        <v>5217</v>
      </c>
      <c r="J1255" s="378" t="n">
        <v>7054</v>
      </c>
      <c r="K1255" s="378" t="n">
        <v>6780</v>
      </c>
      <c r="L1255" s="378" t="n"/>
      <c r="M1255" s="374">
        <f>+(((J1255-I1255)-(K1255-I1255))/(K1255-I1255))*100</f>
        <v/>
      </c>
      <c r="N1255" s="375" t="n"/>
      <c r="O1255" s="377" t="n"/>
      <c r="P1255" s="377" t="n"/>
      <c r="Q1255" s="341" t="n"/>
      <c r="R1255" s="341" t="n"/>
      <c r="S1255" s="331">
        <f>+(((K1255-I1255)/1000)*1000)/10</f>
        <v/>
      </c>
      <c r="T1255" s="332" t="n"/>
    </row>
    <row r="1256" ht="15.75" customHeight="1" s="412">
      <c r="A1256" s="333" t="n">
        <v>3749</v>
      </c>
      <c r="B1256" s="334" t="n">
        <v>171</v>
      </c>
      <c r="C1256" s="371" t="inlineStr">
        <is>
          <t>T233</t>
        </is>
      </c>
      <c r="D1256" s="371" t="n"/>
      <c r="E1256" s="371" t="n"/>
      <c r="F1256" s="371" t="n"/>
      <c r="G1256" s="371" t="n">
        <v>14</v>
      </c>
      <c r="H1256" s="372" t="n">
        <v>43591</v>
      </c>
      <c r="I1256" s="371" t="n">
        <v>5259</v>
      </c>
      <c r="J1256" s="373" t="n">
        <v>7656</v>
      </c>
      <c r="K1256" s="371" t="n">
        <v>7043</v>
      </c>
      <c r="L1256" s="371" t="n">
        <v>2</v>
      </c>
      <c r="M1256" s="374">
        <f>+(((J1256-I1256)-(K1256-I1256))/(K1256-I1256))*100</f>
        <v/>
      </c>
      <c r="N1256" s="375" t="inlineStr">
        <is>
          <t>2/5</t>
        </is>
      </c>
      <c r="O1256" s="376">
        <f>AVERAGE(M1256:M1257)</f>
        <v/>
      </c>
      <c r="P1256" s="376">
        <f>_xlfn.STDEV.S(M1256,M1257)</f>
        <v/>
      </c>
      <c r="Q1256" s="341" t="n">
        <v>2</v>
      </c>
      <c r="R1256" s="341" t="n"/>
      <c r="S1256" s="331">
        <f>+(((K1256-I1256)/1000)*1000)/10</f>
        <v/>
      </c>
      <c r="T1256" s="332">
        <f>AVERAGE(S1256:S1257)</f>
        <v/>
      </c>
    </row>
    <row r="1257" ht="15.75" customHeight="1" s="412">
      <c r="A1257" s="333" t="n">
        <v>3750</v>
      </c>
      <c r="B1257" s="334" t="n">
        <v>172</v>
      </c>
      <c r="C1257" s="371" t="inlineStr">
        <is>
          <t>T233</t>
        </is>
      </c>
      <c r="D1257" s="371" t="n"/>
      <c r="E1257" s="371" t="n"/>
      <c r="F1257" s="371" t="n"/>
      <c r="G1257" s="371" t="n">
        <v>14</v>
      </c>
      <c r="H1257" s="372" t="n">
        <v>43591</v>
      </c>
      <c r="I1257" s="371" t="n">
        <v>5274</v>
      </c>
      <c r="J1257" s="373" t="n">
        <v>7720</v>
      </c>
      <c r="K1257" s="371" t="n">
        <v>7088</v>
      </c>
      <c r="L1257" s="371" t="n"/>
      <c r="M1257" s="374">
        <f>+(((J1257-I1257)-(K1257-I1257))/(K1257-I1257))*100</f>
        <v/>
      </c>
      <c r="N1257" s="375" t="n"/>
      <c r="O1257" s="377" t="n"/>
      <c r="P1257" s="377" t="n"/>
      <c r="Q1257" s="341" t="n"/>
      <c r="R1257" s="341" t="n"/>
      <c r="S1257" s="331">
        <f>+(((K1257-I1257)/1000)*1000)/10</f>
        <v/>
      </c>
      <c r="T1257" s="332" t="n"/>
    </row>
    <row r="1258" ht="15.75" customHeight="1" s="412">
      <c r="A1258" s="333" t="n">
        <v>4409</v>
      </c>
      <c r="B1258" s="334" t="n">
        <v>115</v>
      </c>
      <c r="C1258" s="371" t="inlineStr">
        <is>
          <t>T233</t>
        </is>
      </c>
      <c r="D1258" s="371" t="n"/>
      <c r="E1258" s="371" t="n"/>
      <c r="F1258" s="371" t="n"/>
      <c r="G1258" s="371" t="n">
        <v>16</v>
      </c>
      <c r="H1258" s="372" t="n">
        <v>43607</v>
      </c>
      <c r="I1258" s="371" t="n">
        <v>5260</v>
      </c>
      <c r="J1258" s="371" t="n">
        <v>7749</v>
      </c>
      <c r="K1258" s="371" t="n">
        <v>7251</v>
      </c>
      <c r="L1258" s="371" t="n">
        <v>2</v>
      </c>
      <c r="M1258" s="374">
        <f>+(((J1258-I1258)-(K1258-I1258))/(K1258-I1258))*100</f>
        <v/>
      </c>
      <c r="N1258" s="375" t="n"/>
      <c r="O1258" s="376">
        <f>AVERAGE(M1258:M1259)</f>
        <v/>
      </c>
      <c r="P1258" s="376">
        <f>_xlfn.STDEV.S(M1258,M1259)</f>
        <v/>
      </c>
      <c r="Q1258" s="341" t="n"/>
      <c r="R1258" s="341" t="n"/>
      <c r="S1258" s="331">
        <f>+(((K1258-I1258)/1000)*1000)/10</f>
        <v/>
      </c>
      <c r="T1258" s="332">
        <f>AVERAGE(S1258:S1259)</f>
        <v/>
      </c>
    </row>
    <row r="1259" ht="15.75" customHeight="1" s="412">
      <c r="A1259" s="333" t="n">
        <v>4410</v>
      </c>
      <c r="B1259" s="334" t="n">
        <v>116</v>
      </c>
      <c r="C1259" s="371" t="inlineStr">
        <is>
          <t>T233</t>
        </is>
      </c>
      <c r="D1259" s="371" t="n"/>
      <c r="E1259" s="371" t="n"/>
      <c r="F1259" s="371" t="n"/>
      <c r="G1259" s="371" t="n">
        <v>16</v>
      </c>
      <c r="H1259" s="372" t="n">
        <v>43607</v>
      </c>
      <c r="I1259" s="371" t="n">
        <v>5263</v>
      </c>
      <c r="J1259" s="371" t="n">
        <v>7797</v>
      </c>
      <c r="K1259" s="371" t="n">
        <v>7287</v>
      </c>
      <c r="L1259" s="371" t="n"/>
      <c r="M1259" s="374">
        <f>+(((J1259-I1259)-(K1259-I1259))/(K1259-I1259))*100</f>
        <v/>
      </c>
      <c r="N1259" s="375" t="n"/>
      <c r="O1259" s="377" t="n"/>
      <c r="P1259" s="377" t="n"/>
      <c r="Q1259" s="341" t="n"/>
      <c r="R1259" s="341" t="n"/>
      <c r="S1259" s="331">
        <f>+(((K1259-I1259)/1000)*1000)/10</f>
        <v/>
      </c>
      <c r="T1259" s="332" t="n"/>
    </row>
    <row r="1260" ht="15.75" customHeight="1" s="412">
      <c r="A1260" s="333" t="n">
        <v>5055</v>
      </c>
      <c r="B1260" s="334" t="n">
        <v>115</v>
      </c>
      <c r="C1260" s="371" t="inlineStr">
        <is>
          <t>T233</t>
        </is>
      </c>
      <c r="D1260" s="371" t="n"/>
      <c r="E1260" s="371" t="n"/>
      <c r="F1260" s="371" t="n"/>
      <c r="G1260" s="371" t="n">
        <v>18</v>
      </c>
      <c r="H1260" s="372" t="n">
        <v>43626</v>
      </c>
      <c r="I1260" s="371" t="n">
        <v>5260</v>
      </c>
      <c r="J1260" s="371" t="n">
        <v>7180</v>
      </c>
      <c r="K1260" s="371" t="n">
        <v>6844</v>
      </c>
      <c r="L1260" s="371" t="n">
        <v>7</v>
      </c>
      <c r="M1260" s="374">
        <f>+(((J1260-I1260)-(K1260-I1260))/(K1260-I1260))*100</f>
        <v/>
      </c>
      <c r="N1260" s="375" t="n"/>
      <c r="O1260" s="376">
        <f>AVERAGE(M1260:M1261)</f>
        <v/>
      </c>
      <c r="P1260" s="376">
        <f>_xlfn.STDEV.S(M1260,M1261)</f>
        <v/>
      </c>
      <c r="Q1260" s="341" t="n"/>
      <c r="R1260" s="341" t="n"/>
      <c r="S1260" s="331">
        <f>+(((K1260-I1260)/1000)*1000)/10</f>
        <v/>
      </c>
      <c r="T1260" s="332">
        <f>AVERAGE(S1260:S1261)</f>
        <v/>
      </c>
    </row>
    <row r="1261" ht="15.75" customHeight="1" s="412">
      <c r="A1261" s="333" t="n">
        <v>5056</v>
      </c>
      <c r="B1261" s="334" t="n">
        <v>116</v>
      </c>
      <c r="C1261" s="371" t="inlineStr">
        <is>
          <t>T233</t>
        </is>
      </c>
      <c r="D1261" s="371" t="n"/>
      <c r="E1261" s="371" t="n"/>
      <c r="F1261" s="371" t="n"/>
      <c r="G1261" s="371" t="n">
        <v>18</v>
      </c>
      <c r="H1261" s="372" t="n">
        <v>43626</v>
      </c>
      <c r="I1261" s="371" t="n">
        <v>5263</v>
      </c>
      <c r="J1261" s="371" t="n">
        <v>7287</v>
      </c>
      <c r="K1261" s="371" t="n">
        <v>6927</v>
      </c>
      <c r="L1261" s="371" t="n"/>
      <c r="M1261" s="374">
        <f>+(((J1261-I1261)-(K1261-I1261))/(K1261-I1261))*100</f>
        <v/>
      </c>
      <c r="N1261" s="375" t="n"/>
      <c r="O1261" s="377" t="n"/>
      <c r="P1261" s="377" t="n"/>
      <c r="Q1261" s="341" t="n"/>
      <c r="R1261" s="341" t="n"/>
      <c r="S1261" s="331">
        <f>+(((K1261-I1261)/1000)*1000)/10</f>
        <v/>
      </c>
      <c r="T1261" s="332" t="n"/>
    </row>
    <row r="1262" ht="15.75" customHeight="1" s="412">
      <c r="A1262" s="333" t="n">
        <v>5619</v>
      </c>
      <c r="B1262" s="334" t="n">
        <v>63</v>
      </c>
      <c r="C1262" s="378" t="inlineStr">
        <is>
          <t>T233</t>
        </is>
      </c>
      <c r="D1262" s="378" t="n"/>
      <c r="E1262" s="378" t="n"/>
      <c r="F1262" s="378" t="n"/>
      <c r="G1262" s="378" t="n">
        <v>21</v>
      </c>
      <c r="H1262" s="379" t="n">
        <v>43657</v>
      </c>
      <c r="I1262" s="378" t="n">
        <v>5214</v>
      </c>
      <c r="J1262" s="378" t="n">
        <v>7974</v>
      </c>
      <c r="K1262" s="378" t="n">
        <v>7521</v>
      </c>
      <c r="L1262" s="378" t="n">
        <v>7</v>
      </c>
      <c r="M1262" s="374">
        <f>+(((J1262-I1262)-(K1262-I1262))/(K1262-I1262))*100</f>
        <v/>
      </c>
      <c r="N1262" s="375" t="n"/>
      <c r="O1262" s="376">
        <f>AVERAGE(M1262:M1263)</f>
        <v/>
      </c>
      <c r="P1262" s="376">
        <f>_xlfn.STDEV.S(M1262,M1263)</f>
        <v/>
      </c>
      <c r="Q1262" s="341" t="n"/>
      <c r="R1262" s="341" t="n"/>
      <c r="S1262" s="331">
        <f>+(((K1262-I1262)/1000)*1000)/10</f>
        <v/>
      </c>
      <c r="T1262" s="332">
        <f>AVERAGE(S1262:S1263)</f>
        <v/>
      </c>
    </row>
    <row r="1263" ht="15.75" customHeight="1" s="412">
      <c r="A1263" s="333" t="n">
        <v>5620</v>
      </c>
      <c r="B1263" s="334" t="n">
        <v>64</v>
      </c>
      <c r="C1263" s="378" t="inlineStr">
        <is>
          <t>T233</t>
        </is>
      </c>
      <c r="D1263" s="378" t="n"/>
      <c r="E1263" s="378" t="n"/>
      <c r="F1263" s="378" t="n"/>
      <c r="G1263" s="378" t="n">
        <v>21</v>
      </c>
      <c r="H1263" s="379" t="n">
        <v>43657</v>
      </c>
      <c r="I1263" s="378" t="n">
        <v>5232</v>
      </c>
      <c r="J1263" s="378" t="n">
        <v>7910</v>
      </c>
      <c r="K1263" s="378" t="n">
        <v>7468</v>
      </c>
      <c r="L1263" s="378" t="n"/>
      <c r="M1263" s="374">
        <f>+(((J1263-I1263)-(K1263-I1263))/(K1263-I1263))*100</f>
        <v/>
      </c>
      <c r="N1263" s="375" t="n"/>
      <c r="O1263" s="377" t="n"/>
      <c r="P1263" s="377" t="n"/>
      <c r="Q1263" s="341" t="n"/>
      <c r="R1263" s="341" t="n"/>
      <c r="S1263" s="331">
        <f>+(((K1263-I1263)/1000)*1000)/10</f>
        <v/>
      </c>
      <c r="T1263" s="332" t="n"/>
    </row>
    <row r="1264" ht="15.75" customHeight="1" s="412">
      <c r="A1264" s="333" t="n">
        <v>6005</v>
      </c>
      <c r="B1264" s="334" t="n">
        <v>126</v>
      </c>
      <c r="C1264" s="378" t="inlineStr">
        <is>
          <t>T233</t>
        </is>
      </c>
      <c r="D1264" s="378" t="n"/>
      <c r="E1264" s="378" t="n"/>
      <c r="F1264" s="378" t="n"/>
      <c r="G1264" s="378" t="n">
        <v>22</v>
      </c>
      <c r="H1264" s="379" t="n">
        <v>43685</v>
      </c>
      <c r="I1264" s="378" t="n">
        <v>5232</v>
      </c>
      <c r="J1264" s="378" t="n">
        <v>7408</v>
      </c>
      <c r="K1264" s="378" t="n">
        <v>7109</v>
      </c>
      <c r="L1264" s="378" t="n">
        <v>7</v>
      </c>
      <c r="M1264" s="374">
        <f>+(((J1264-I1264)-(K1264-I1264))/(K1264-I1264))*100</f>
        <v/>
      </c>
      <c r="N1264" s="375" t="n"/>
      <c r="O1264" s="376">
        <f>AVERAGE(M1264:M1265)</f>
        <v/>
      </c>
      <c r="P1264" s="376">
        <f>_xlfn.STDEV.S(M1264,M1265)</f>
        <v/>
      </c>
      <c r="Q1264" s="341" t="n"/>
      <c r="R1264" s="341" t="n"/>
      <c r="S1264" s="331">
        <f>+(((K1264-I1264)/1000)*1000)/10</f>
        <v/>
      </c>
      <c r="T1264" s="332">
        <f>AVERAGE(S1264:S1265)</f>
        <v/>
      </c>
    </row>
    <row r="1265" ht="15.75" customHeight="1" s="412">
      <c r="A1265" s="333" t="n">
        <v>6006</v>
      </c>
      <c r="B1265" s="334" t="n">
        <v>126</v>
      </c>
      <c r="C1265" s="378" t="inlineStr">
        <is>
          <t>T233</t>
        </is>
      </c>
      <c r="D1265" s="378" t="n"/>
      <c r="E1265" s="378" t="n"/>
      <c r="F1265" s="378" t="n"/>
      <c r="G1265" s="378" t="n">
        <v>22</v>
      </c>
      <c r="H1265" s="379" t="n">
        <v>43685</v>
      </c>
      <c r="I1265" s="378" t="n">
        <v>5232</v>
      </c>
      <c r="J1265" s="378" t="n">
        <v>7414</v>
      </c>
      <c r="K1265" s="378" t="n">
        <v>7091</v>
      </c>
      <c r="L1265" s="378" t="n"/>
      <c r="M1265" s="374">
        <f>+(((J1265-I1265)-(K1265-I1265))/(K1265-I1265))*100</f>
        <v/>
      </c>
      <c r="N1265" s="375" t="n"/>
      <c r="O1265" s="377" t="n"/>
      <c r="P1265" s="377" t="n"/>
      <c r="Q1265" s="341" t="n"/>
      <c r="R1265" s="341" t="n"/>
      <c r="S1265" s="331">
        <f>+(((K1265-I1265)/1000)*1000)/10</f>
        <v/>
      </c>
      <c r="T1265" s="332" t="n"/>
    </row>
    <row r="1266" ht="15.75" customHeight="1" s="412">
      <c r="A1266" s="333" t="n">
        <v>3387</v>
      </c>
      <c r="B1266" s="334" t="n">
        <v>143</v>
      </c>
      <c r="C1266" s="371" t="inlineStr">
        <is>
          <t>T234</t>
        </is>
      </c>
      <c r="D1266" s="371" t="n"/>
      <c r="E1266" s="371" t="n"/>
      <c r="F1266" s="371" t="n"/>
      <c r="G1266" s="371" t="n">
        <v>13</v>
      </c>
      <c r="H1266" s="372" t="n">
        <v>43587</v>
      </c>
      <c r="I1266" s="371" t="n">
        <v>5229</v>
      </c>
      <c r="J1266" s="371" t="n">
        <v>7471</v>
      </c>
      <c r="K1266" s="371" t="n">
        <v>7051</v>
      </c>
      <c r="L1266" s="371" t="n">
        <v>1</v>
      </c>
      <c r="M1266" s="374">
        <f>+(((J1266-I1266)-(K1266-I1266))/(K1266-I1266))*100</f>
        <v/>
      </c>
      <c r="N1266" s="375" t="inlineStr">
        <is>
          <t>MF</t>
        </is>
      </c>
      <c r="O1266" s="376">
        <f>AVERAGE(M1266:M1267)</f>
        <v/>
      </c>
      <c r="P1266" s="376">
        <f>_xlfn.STDEV.S(M1266,M1267)</f>
        <v/>
      </c>
      <c r="Q1266" s="341" t="n">
        <v>2</v>
      </c>
      <c r="R1266" s="341" t="n"/>
      <c r="S1266" s="331">
        <f>+(((K1266-I1266)/1000)*1000)/10</f>
        <v/>
      </c>
      <c r="T1266" s="332">
        <f>AVERAGE(S1266:S1267)</f>
        <v/>
      </c>
    </row>
    <row r="1267" ht="15.75" customHeight="1" s="412">
      <c r="A1267" s="333" t="n">
        <v>3388</v>
      </c>
      <c r="B1267" s="334" t="n">
        <v>144</v>
      </c>
      <c r="C1267" s="371" t="inlineStr">
        <is>
          <t>T234</t>
        </is>
      </c>
      <c r="D1267" s="371" t="n"/>
      <c r="E1267" s="371" t="n"/>
      <c r="F1267" s="371" t="n"/>
      <c r="G1267" s="371" t="n">
        <v>13</v>
      </c>
      <c r="H1267" s="372" t="n">
        <v>43587</v>
      </c>
      <c r="I1267" s="371" t="n">
        <v>5238</v>
      </c>
      <c r="J1267" s="371" t="n">
        <v>7417</v>
      </c>
      <c r="K1267" s="371" t="n">
        <v>7004</v>
      </c>
      <c r="L1267" s="371" t="n"/>
      <c r="M1267" s="374">
        <f>+(((J1267-I1267)-(K1267-I1267))/(K1267-I1267))*100</f>
        <v/>
      </c>
      <c r="N1267" s="375" t="n"/>
      <c r="O1267" s="377" t="n"/>
      <c r="P1267" s="377" t="n"/>
      <c r="Q1267" s="341" t="n"/>
      <c r="R1267" s="341" t="n"/>
      <c r="S1267" s="331">
        <f>+(((K1267-I1267)/1000)*1000)/10</f>
        <v/>
      </c>
      <c r="T1267" s="332" t="n"/>
    </row>
    <row r="1268" ht="15.75" customHeight="1" s="412">
      <c r="A1268" s="333" t="n">
        <v>4109</v>
      </c>
      <c r="B1268" s="334" t="n">
        <v>139</v>
      </c>
      <c r="C1268" s="371" t="inlineStr">
        <is>
          <t>T234</t>
        </is>
      </c>
      <c r="D1268" s="371" t="n"/>
      <c r="E1268" s="371" t="n"/>
      <c r="F1268" s="371" t="n"/>
      <c r="G1268" s="371" t="n">
        <v>15</v>
      </c>
      <c r="H1268" s="372" t="n">
        <v>43599</v>
      </c>
      <c r="I1268" s="371" t="n">
        <v>5218</v>
      </c>
      <c r="J1268" s="371" t="n">
        <v>8489</v>
      </c>
      <c r="K1268" s="371" t="n">
        <v>7729</v>
      </c>
      <c r="L1268" s="371" t="n"/>
      <c r="M1268" s="374">
        <f>+(((J1268-I1268)-(K1268-I1268))/(K1268-I1268))*100</f>
        <v/>
      </c>
      <c r="N1268" s="374" t="n"/>
      <c r="O1268" s="376">
        <f>AVERAGE(M1268:M1269)</f>
        <v/>
      </c>
      <c r="P1268" s="376">
        <f>_xlfn.STDEV.S(M1268,M1269)</f>
        <v/>
      </c>
      <c r="Q1268" s="341" t="n"/>
      <c r="R1268" s="341" t="n"/>
      <c r="S1268" s="331">
        <f>+(((K1268-I1268)/1000)*1000)/10</f>
        <v/>
      </c>
      <c r="T1268" s="332">
        <f>AVERAGE(S1268:S1269)</f>
        <v/>
      </c>
    </row>
    <row r="1269" ht="15.75" customHeight="1" s="412">
      <c r="A1269" s="333" t="n">
        <v>4110</v>
      </c>
      <c r="B1269" s="334" t="n">
        <v>140</v>
      </c>
      <c r="C1269" s="371" t="inlineStr">
        <is>
          <t>T234</t>
        </is>
      </c>
      <c r="D1269" s="371" t="n"/>
      <c r="E1269" s="371" t="n"/>
      <c r="F1269" s="371" t="n"/>
      <c r="G1269" s="371" t="n">
        <v>15</v>
      </c>
      <c r="H1269" s="372" t="n">
        <v>43599</v>
      </c>
      <c r="I1269" s="371" t="n">
        <v>5241</v>
      </c>
      <c r="J1269" s="371" t="n">
        <v>8384</v>
      </c>
      <c r="K1269" s="371" t="n">
        <v>7655</v>
      </c>
      <c r="L1269" s="371" t="n"/>
      <c r="M1269" s="374">
        <f>+(((J1269-I1269)-(K1269-I1269))/(K1269-I1269))*100</f>
        <v/>
      </c>
      <c r="N1269" s="374" t="n"/>
      <c r="O1269" s="377" t="n"/>
      <c r="P1269" s="377" t="n"/>
      <c r="Q1269" s="341" t="n"/>
      <c r="R1269" s="341" t="n"/>
      <c r="S1269" s="331">
        <f>+(((K1269-I1269)/1000)*1000)/10</f>
        <v/>
      </c>
      <c r="T1269" s="332" t="n"/>
    </row>
    <row r="1270" ht="15.75" customHeight="1" s="412">
      <c r="A1270" s="333" t="n">
        <v>4755</v>
      </c>
      <c r="B1270" s="334" t="n">
        <v>139</v>
      </c>
      <c r="C1270" s="371" t="inlineStr">
        <is>
          <t>T234</t>
        </is>
      </c>
      <c r="D1270" s="371" t="n"/>
      <c r="E1270" s="371" t="n"/>
      <c r="F1270" s="371" t="n"/>
      <c r="G1270" s="371" t="n">
        <v>17</v>
      </c>
      <c r="H1270" s="372" t="n">
        <v>43619</v>
      </c>
      <c r="I1270" s="371" t="n">
        <v>5218</v>
      </c>
      <c r="J1270" s="371" t="n">
        <v>8253</v>
      </c>
      <c r="K1270" s="371" t="n">
        <v>7546</v>
      </c>
      <c r="L1270" s="371" t="n"/>
      <c r="M1270" s="374">
        <f>+(((J1270-I1270)-(K1270-I1270))/(K1270-I1270))*100</f>
        <v/>
      </c>
      <c r="N1270" s="375" t="n"/>
      <c r="O1270" s="376">
        <f>AVERAGE(M1270:M1271)</f>
        <v/>
      </c>
      <c r="P1270" s="376">
        <f>_xlfn.STDEV.S(M1270,M1271)</f>
        <v/>
      </c>
      <c r="Q1270" s="341" t="n"/>
      <c r="R1270" s="341" t="n"/>
      <c r="S1270" s="331">
        <f>+(((K1270-I1270)/1000)*1000)/10</f>
        <v/>
      </c>
      <c r="T1270" s="332">
        <f>AVERAGE(S1270:S1271)</f>
        <v/>
      </c>
    </row>
    <row r="1271" ht="15.75" customHeight="1" s="412">
      <c r="A1271" s="333" t="n">
        <v>4756</v>
      </c>
      <c r="B1271" s="334" t="n">
        <v>140</v>
      </c>
      <c r="C1271" s="371" t="inlineStr">
        <is>
          <t>T234</t>
        </is>
      </c>
      <c r="D1271" s="371" t="n"/>
      <c r="E1271" s="371" t="n"/>
      <c r="F1271" s="371" t="n"/>
      <c r="G1271" s="371" t="n">
        <v>17</v>
      </c>
      <c r="H1271" s="372" t="n">
        <v>43619</v>
      </c>
      <c r="I1271" s="371" t="n">
        <v>5241</v>
      </c>
      <c r="J1271" s="371" t="n">
        <v>8278</v>
      </c>
      <c r="K1271" s="371" t="n">
        <v>7575</v>
      </c>
      <c r="L1271" s="371" t="n"/>
      <c r="M1271" s="374">
        <f>+(((J1271-I1271)-(K1271-I1271))/(K1271-I1271))*100</f>
        <v/>
      </c>
      <c r="N1271" s="375" t="n"/>
      <c r="O1271" s="377" t="n"/>
      <c r="P1271" s="377" t="n"/>
      <c r="Q1271" s="341" t="n"/>
      <c r="R1271" s="341" t="n"/>
      <c r="S1271" s="331">
        <f>+(((K1271-I1271)/1000)*1000)/10</f>
        <v/>
      </c>
      <c r="T1271" s="332" t="n"/>
    </row>
    <row r="1272" ht="15.75" customHeight="1" s="412">
      <c r="A1272" s="333" t="n">
        <v>6007</v>
      </c>
      <c r="B1272" s="334" t="n">
        <v>127</v>
      </c>
      <c r="C1272" s="378" t="inlineStr">
        <is>
          <t>T234</t>
        </is>
      </c>
      <c r="D1272" s="378" t="n"/>
      <c r="E1272" s="378" t="n"/>
      <c r="F1272" s="378" t="n"/>
      <c r="G1272" s="378" t="n">
        <v>22</v>
      </c>
      <c r="H1272" s="379" t="n">
        <v>43685</v>
      </c>
      <c r="I1272" s="378" t="n">
        <v>5247</v>
      </c>
      <c r="J1272" s="378" t="n">
        <v>8628</v>
      </c>
      <c r="K1272" s="378" t="n">
        <v>8159</v>
      </c>
      <c r="L1272" s="378" t="n"/>
      <c r="M1272" s="374">
        <f>+(((J1272-I1272)-(K1272-I1272))/(K1272-I1272))*100</f>
        <v/>
      </c>
      <c r="N1272" s="375" t="n"/>
      <c r="O1272" s="376">
        <f>AVERAGE(M1272:M1273)</f>
        <v/>
      </c>
      <c r="P1272" s="376">
        <f>_xlfn.STDEV.S(M1272,M1273)</f>
        <v/>
      </c>
      <c r="Q1272" s="341" t="n"/>
      <c r="R1272" s="341" t="n"/>
      <c r="S1272" s="331">
        <f>+(((K1272-I1272)/1000)*1000)/10</f>
        <v/>
      </c>
      <c r="T1272" s="332">
        <f>AVERAGE(S1272:S1273)</f>
        <v/>
      </c>
    </row>
    <row r="1273" ht="15.75" customHeight="1" s="412">
      <c r="A1273" s="333" t="n">
        <v>6008</v>
      </c>
      <c r="B1273" s="334" t="n">
        <v>127</v>
      </c>
      <c r="C1273" s="378" t="inlineStr">
        <is>
          <t>T234</t>
        </is>
      </c>
      <c r="D1273" s="378" t="n"/>
      <c r="E1273" s="378" t="n"/>
      <c r="F1273" s="378" t="n"/>
      <c r="G1273" s="378" t="n">
        <v>22</v>
      </c>
      <c r="H1273" s="379" t="n">
        <v>43685</v>
      </c>
      <c r="I1273" s="378" t="n">
        <v>5247</v>
      </c>
      <c r="J1273" s="378" t="n">
        <v>8249</v>
      </c>
      <c r="K1273" s="378" t="n">
        <v>7839</v>
      </c>
      <c r="L1273" s="378" t="n"/>
      <c r="M1273" s="374">
        <f>+(((J1273-I1273)-(K1273-I1273))/(K1273-I1273))*100</f>
        <v/>
      </c>
      <c r="N1273" s="375" t="n"/>
      <c r="O1273" s="377" t="n"/>
      <c r="P1273" s="377" t="n"/>
      <c r="Q1273" s="341" t="n"/>
      <c r="R1273" s="341" t="n"/>
      <c r="S1273" s="331">
        <f>+(((K1273-I1273)/1000)*1000)/10</f>
        <v/>
      </c>
      <c r="T1273" s="332" t="n"/>
    </row>
    <row r="1274" ht="15.75" customHeight="1" s="412">
      <c r="A1274" s="333" t="n">
        <v>3751</v>
      </c>
      <c r="B1274" s="334" t="n">
        <v>173</v>
      </c>
      <c r="C1274" s="352" t="inlineStr">
        <is>
          <t>T235</t>
        </is>
      </c>
      <c r="D1274" s="352" t="n"/>
      <c r="E1274" s="352" t="n"/>
      <c r="F1274" s="352" t="n"/>
      <c r="G1274" s="352" t="n">
        <v>14</v>
      </c>
      <c r="H1274" s="353" t="n">
        <v>43591</v>
      </c>
      <c r="I1274" s="352" t="n">
        <v>5227</v>
      </c>
      <c r="J1274" s="354" t="n">
        <v>9513</v>
      </c>
      <c r="K1274" s="352" t="n">
        <v>7938</v>
      </c>
      <c r="L1274" s="352" t="n">
        <v>2</v>
      </c>
      <c r="M1274" s="355">
        <f>+(((J1274-I1274)-(K1274-I1274))/(K1274-I1274))*100</f>
        <v/>
      </c>
      <c r="N1274" s="362" t="inlineStr">
        <is>
          <t>1/2</t>
        </is>
      </c>
      <c r="O1274" s="357">
        <f>AVERAGE(M1274:M1275)</f>
        <v/>
      </c>
      <c r="P1274" s="357">
        <f>_xlfn.STDEV.S(M1274,M1275)</f>
        <v/>
      </c>
      <c r="Q1274" s="341" t="n">
        <v>3</v>
      </c>
      <c r="R1274" s="341" t="n"/>
      <c r="S1274" s="331">
        <f>+(((K1274-I1274)/1000)*1000)/10</f>
        <v/>
      </c>
      <c r="T1274" s="332">
        <f>AVERAGE(S1274:S1275)</f>
        <v/>
      </c>
    </row>
    <row r="1275" ht="15.75" customHeight="1" s="412">
      <c r="A1275" s="333" t="n">
        <v>3752</v>
      </c>
      <c r="B1275" s="334" t="n">
        <v>174</v>
      </c>
      <c r="C1275" s="352" t="inlineStr">
        <is>
          <t>T235</t>
        </is>
      </c>
      <c r="D1275" s="352" t="n"/>
      <c r="E1275" s="352" t="n"/>
      <c r="F1275" s="352" t="n"/>
      <c r="G1275" s="352" t="n">
        <v>14</v>
      </c>
      <c r="H1275" s="353" t="n">
        <v>43591</v>
      </c>
      <c r="I1275" s="352" t="n">
        <v>5182</v>
      </c>
      <c r="J1275" s="354" t="n">
        <v>9243</v>
      </c>
      <c r="K1275" s="352" t="n">
        <v>7729</v>
      </c>
      <c r="L1275" s="352" t="n"/>
      <c r="M1275" s="355">
        <f>+(((J1275-I1275)-(K1275-I1275))/(K1275-I1275))*100</f>
        <v/>
      </c>
      <c r="N1275" s="362" t="n"/>
      <c r="O1275" s="358" t="n"/>
      <c r="P1275" s="358" t="n"/>
      <c r="Q1275" s="341" t="n"/>
      <c r="R1275" s="341" t="n"/>
      <c r="S1275" s="331">
        <f>+(((K1275-I1275)/1000)*1000)/10</f>
        <v/>
      </c>
      <c r="T1275" s="332" t="n"/>
    </row>
    <row r="1276" ht="15.75" customHeight="1" s="412">
      <c r="A1276" s="333" t="n">
        <v>4411</v>
      </c>
      <c r="B1276" s="334" t="n">
        <v>117</v>
      </c>
      <c r="C1276" s="352" t="inlineStr">
        <is>
          <t>T235</t>
        </is>
      </c>
      <c r="D1276" s="352" t="n"/>
      <c r="E1276" s="352" t="n"/>
      <c r="F1276" s="352" t="n"/>
      <c r="G1276" s="352" t="n">
        <v>16</v>
      </c>
      <c r="H1276" s="353" t="n">
        <v>43607</v>
      </c>
      <c r="I1276" s="352" t="n">
        <v>5221</v>
      </c>
      <c r="J1276" s="352" t="n">
        <v>8871</v>
      </c>
      <c r="K1276" s="352" t="n">
        <v>7892</v>
      </c>
      <c r="L1276" s="352" t="n">
        <v>2</v>
      </c>
      <c r="M1276" s="355">
        <f>+(((J1276-I1276)-(K1276-I1276))/(K1276-I1276))*100</f>
        <v/>
      </c>
      <c r="N1276" s="362" t="inlineStr">
        <is>
          <t>MF</t>
        </is>
      </c>
      <c r="O1276" s="357">
        <f>AVERAGE(M1276:M1277)</f>
        <v/>
      </c>
      <c r="P1276" s="357">
        <f>_xlfn.STDEV.S(M1276,M1277)</f>
        <v/>
      </c>
      <c r="Q1276" s="341" t="n"/>
      <c r="R1276" s="341" t="n"/>
      <c r="S1276" s="331">
        <f>+(((K1276-I1276)/1000)*1000)/10</f>
        <v/>
      </c>
      <c r="T1276" s="332">
        <f>AVERAGE(S1276:S1277)</f>
        <v/>
      </c>
    </row>
    <row r="1277" ht="15.75" customHeight="1" s="412">
      <c r="A1277" s="333" t="n">
        <v>4412</v>
      </c>
      <c r="B1277" s="334" t="n">
        <v>118</v>
      </c>
      <c r="C1277" s="352" t="inlineStr">
        <is>
          <t>T235</t>
        </is>
      </c>
      <c r="D1277" s="352" t="n"/>
      <c r="E1277" s="352" t="n"/>
      <c r="F1277" s="352" t="n"/>
      <c r="G1277" s="352" t="n">
        <v>16</v>
      </c>
      <c r="H1277" s="353" t="n">
        <v>43607</v>
      </c>
      <c r="I1277" s="352" t="n">
        <v>5249</v>
      </c>
      <c r="J1277" s="352" t="n">
        <v>8619</v>
      </c>
      <c r="K1277" s="352" t="n">
        <v>7731</v>
      </c>
      <c r="L1277" s="352" t="n"/>
      <c r="M1277" s="355">
        <f>+(((J1277-I1277)-(K1277-I1277))/(K1277-I1277))*100</f>
        <v/>
      </c>
      <c r="N1277" s="362" t="n"/>
      <c r="O1277" s="358" t="n"/>
      <c r="P1277" s="358" t="n"/>
      <c r="Q1277" s="341" t="n"/>
      <c r="R1277" s="341" t="n"/>
      <c r="S1277" s="331">
        <f>+(((K1277-I1277)/1000)*1000)/10</f>
        <v/>
      </c>
      <c r="T1277" s="332" t="n"/>
    </row>
    <row r="1278" ht="15.75" customHeight="1" s="412">
      <c r="A1278" s="333" t="n">
        <v>5057</v>
      </c>
      <c r="B1278" s="334" t="n">
        <v>117</v>
      </c>
      <c r="C1278" s="352" t="inlineStr">
        <is>
          <t>T235</t>
        </is>
      </c>
      <c r="D1278" s="352" t="n"/>
      <c r="E1278" s="352" t="n"/>
      <c r="F1278" s="352" t="n"/>
      <c r="G1278" s="352" t="n">
        <v>18</v>
      </c>
      <c r="H1278" s="353" t="n">
        <v>43626</v>
      </c>
      <c r="I1278" s="352" t="n">
        <v>5221</v>
      </c>
      <c r="J1278" s="352" t="n">
        <v>8437</v>
      </c>
      <c r="K1278" s="352" t="n">
        <v>7710</v>
      </c>
      <c r="L1278" s="352" t="n">
        <v>7</v>
      </c>
      <c r="M1278" s="355">
        <f>+(((J1278-I1278)-(K1278-I1278))/(K1278-I1278))*100</f>
        <v/>
      </c>
      <c r="N1278" s="362" t="n"/>
      <c r="O1278" s="357">
        <f>AVERAGE(M1278:M1279)</f>
        <v/>
      </c>
      <c r="P1278" s="357">
        <f>_xlfn.STDEV.S(M1278,M1279)</f>
        <v/>
      </c>
      <c r="Q1278" s="341" t="n"/>
      <c r="R1278" s="341" t="n"/>
      <c r="S1278" s="331">
        <f>+(((K1278-I1278)/1000)*1000)/10</f>
        <v/>
      </c>
      <c r="T1278" s="332">
        <f>AVERAGE(S1278:S1279)</f>
        <v/>
      </c>
    </row>
    <row r="1279" ht="15.75" customHeight="1" s="412">
      <c r="A1279" s="333" t="n">
        <v>5058</v>
      </c>
      <c r="B1279" s="334" t="n">
        <v>118</v>
      </c>
      <c r="C1279" s="352" t="inlineStr">
        <is>
          <t>T235</t>
        </is>
      </c>
      <c r="D1279" s="352" t="n"/>
      <c r="E1279" s="352" t="n"/>
      <c r="F1279" s="352" t="n"/>
      <c r="G1279" s="352" t="n">
        <v>18</v>
      </c>
      <c r="H1279" s="353" t="n">
        <v>43626</v>
      </c>
      <c r="I1279" s="352" t="n">
        <v>5249</v>
      </c>
      <c r="J1279" s="352" t="n">
        <v>8584</v>
      </c>
      <c r="K1279" s="352" t="n">
        <v>7847</v>
      </c>
      <c r="L1279" s="352" t="n"/>
      <c r="M1279" s="355">
        <f>+(((J1279-I1279)-(K1279-I1279))/(K1279-I1279))*100</f>
        <v/>
      </c>
      <c r="N1279" s="362" t="n"/>
      <c r="O1279" s="358" t="n"/>
      <c r="P1279" s="358" t="n"/>
      <c r="Q1279" s="341" t="n"/>
      <c r="R1279" s="341" t="n"/>
      <c r="S1279" s="331">
        <f>+(((K1279-I1279)/1000)*1000)/10</f>
        <v/>
      </c>
      <c r="T1279" s="332" t="n"/>
    </row>
    <row r="1280" ht="15.75" customHeight="1" s="412">
      <c r="A1280" s="333" t="n">
        <v>6009</v>
      </c>
      <c r="B1280" s="334" t="n">
        <v>128</v>
      </c>
      <c r="C1280" s="378" t="inlineStr">
        <is>
          <t>T235</t>
        </is>
      </c>
      <c r="D1280" s="378" t="n"/>
      <c r="E1280" s="378" t="n"/>
      <c r="F1280" s="378" t="n"/>
      <c r="G1280" s="378" t="n">
        <v>22</v>
      </c>
      <c r="H1280" s="379" t="n">
        <v>43685</v>
      </c>
      <c r="I1280" s="378" t="n">
        <v>5213</v>
      </c>
      <c r="J1280" s="378" t="n">
        <v>8192</v>
      </c>
      <c r="K1280" s="378" t="n">
        <v>7761</v>
      </c>
      <c r="L1280" s="378" t="n">
        <v>7</v>
      </c>
      <c r="M1280" s="374">
        <f>+(((J1280-I1280)-(K1280-I1280))/(K1280-I1280))*100</f>
        <v/>
      </c>
      <c r="N1280" s="375" t="n"/>
      <c r="O1280" s="376">
        <f>AVERAGE(M1280:M1281)</f>
        <v/>
      </c>
      <c r="P1280" s="376">
        <f>_xlfn.STDEV.S(M1280,M1281)</f>
        <v/>
      </c>
      <c r="Q1280" s="341" t="n"/>
      <c r="R1280" s="341" t="n"/>
      <c r="S1280" s="331">
        <f>+(((K1280-I1280)/1000)*1000)/10</f>
        <v/>
      </c>
      <c r="T1280" s="332">
        <f>AVERAGE(S1280:S1281)</f>
        <v/>
      </c>
    </row>
    <row r="1281" ht="15.75" customHeight="1" s="412">
      <c r="A1281" s="333" t="n">
        <v>6010</v>
      </c>
      <c r="B1281" s="334" t="n">
        <v>128</v>
      </c>
      <c r="C1281" s="378" t="inlineStr">
        <is>
          <t>T235</t>
        </is>
      </c>
      <c r="D1281" s="378" t="n"/>
      <c r="E1281" s="378" t="n"/>
      <c r="F1281" s="378" t="n"/>
      <c r="G1281" s="378" t="n">
        <v>22</v>
      </c>
      <c r="H1281" s="379" t="n">
        <v>43685</v>
      </c>
      <c r="I1281" s="378" t="n">
        <v>5213</v>
      </c>
      <c r="J1281" s="378" t="n">
        <v>8257</v>
      </c>
      <c r="K1281" s="378" t="n">
        <v>7815</v>
      </c>
      <c r="L1281" s="378" t="n"/>
      <c r="M1281" s="374">
        <f>+(((J1281-I1281)-(K1281-I1281))/(K1281-I1281))*100</f>
        <v/>
      </c>
      <c r="N1281" s="375" t="n"/>
      <c r="O1281" s="377" t="n"/>
      <c r="P1281" s="377" t="n"/>
      <c r="Q1281" s="341" t="n"/>
      <c r="R1281" s="341" t="n"/>
      <c r="S1281" s="331">
        <f>+(((K1281-I1281)/1000)*1000)/10</f>
        <v/>
      </c>
      <c r="T1281" s="332" t="n"/>
    </row>
    <row r="1282" ht="15.75" customHeight="1" s="412">
      <c r="A1282" s="333" t="n">
        <v>3753</v>
      </c>
      <c r="B1282" s="334" t="n">
        <v>175</v>
      </c>
      <c r="C1282" s="371" t="inlineStr">
        <is>
          <t>T236</t>
        </is>
      </c>
      <c r="D1282" s="371" t="n"/>
      <c r="E1282" s="371" t="n"/>
      <c r="F1282" s="371" t="n"/>
      <c r="G1282" s="371" t="n">
        <v>14</v>
      </c>
      <c r="H1282" s="372" t="n">
        <v>43591</v>
      </c>
      <c r="I1282" s="371" t="n">
        <v>5280</v>
      </c>
      <c r="J1282" s="373" t="n">
        <v>7960</v>
      </c>
      <c r="K1282" s="371" t="n">
        <v>6981</v>
      </c>
      <c r="L1282" s="371" t="n">
        <v>2</v>
      </c>
      <c r="M1282" s="374">
        <f>+(((J1282-I1282)-(K1282-I1282))/(K1282-I1282))*100</f>
        <v/>
      </c>
      <c r="N1282" s="375" t="inlineStr">
        <is>
          <t>1/2</t>
        </is>
      </c>
      <c r="O1282" s="376">
        <f>AVERAGE(M1282:M1283)</f>
        <v/>
      </c>
      <c r="P1282" s="376">
        <f>_xlfn.STDEV.S(M1282,M1283)</f>
        <v/>
      </c>
      <c r="Q1282" s="341" t="n">
        <v>2</v>
      </c>
      <c r="R1282" s="341" t="n"/>
      <c r="S1282" s="331">
        <f>+(((K1282-I1282)/1000)*1000)/10</f>
        <v/>
      </c>
      <c r="T1282" s="332">
        <f>AVERAGE(S1282:S1283)</f>
        <v/>
      </c>
    </row>
    <row r="1283" ht="15.75" customHeight="1" s="412">
      <c r="A1283" s="333" t="n">
        <v>3754</v>
      </c>
      <c r="B1283" s="334" t="n">
        <v>176</v>
      </c>
      <c r="C1283" s="371" t="inlineStr">
        <is>
          <t>T236</t>
        </is>
      </c>
      <c r="D1283" s="371" t="n"/>
      <c r="E1283" s="371" t="n"/>
      <c r="F1283" s="371" t="n"/>
      <c r="G1283" s="371" t="n">
        <v>14</v>
      </c>
      <c r="H1283" s="372" t="n">
        <v>43591</v>
      </c>
      <c r="I1283" s="371" t="n">
        <v>5193</v>
      </c>
      <c r="J1283" s="373" t="n">
        <v>7946</v>
      </c>
      <c r="K1283" s="371" t="n">
        <v>6904</v>
      </c>
      <c r="L1283" s="371" t="n"/>
      <c r="M1283" s="374">
        <f>+(((J1283-I1283)-(K1283-I1283))/(K1283-I1283))*100</f>
        <v/>
      </c>
      <c r="N1283" s="375" t="n"/>
      <c r="O1283" s="377" t="n"/>
      <c r="P1283" s="377" t="n"/>
      <c r="Q1283" s="341" t="n"/>
      <c r="R1283" s="341" t="n"/>
      <c r="S1283" s="331">
        <f>+(((K1283-I1283)/1000)*1000)/10</f>
        <v/>
      </c>
      <c r="T1283" s="332" t="n"/>
    </row>
    <row r="1284" ht="15.75" customHeight="1" s="412">
      <c r="A1284" s="333" t="n">
        <v>4413</v>
      </c>
      <c r="B1284" s="334" t="n">
        <v>119</v>
      </c>
      <c r="C1284" s="371" t="inlineStr">
        <is>
          <t>T236</t>
        </is>
      </c>
      <c r="D1284" s="371" t="n"/>
      <c r="E1284" s="371" t="n"/>
      <c r="F1284" s="371" t="n"/>
      <c r="G1284" s="371" t="n">
        <v>16</v>
      </c>
      <c r="H1284" s="372" t="n">
        <v>43607</v>
      </c>
      <c r="I1284" s="371" t="n">
        <v>5212</v>
      </c>
      <c r="J1284" s="371" t="n">
        <v>8525</v>
      </c>
      <c r="K1284" s="371" t="n">
        <v>7535</v>
      </c>
      <c r="L1284" s="371" t="n">
        <v>2</v>
      </c>
      <c r="M1284" s="374">
        <f>+(((J1284-I1284)-(K1284-I1284))/(K1284-I1284))*100</f>
        <v/>
      </c>
      <c r="N1284" s="375" t="inlineStr">
        <is>
          <t>MF</t>
        </is>
      </c>
      <c r="O1284" s="376">
        <f>AVERAGE(M1284:M1285)</f>
        <v/>
      </c>
      <c r="P1284" s="376">
        <f>_xlfn.STDEV.S(M1284,M1285)</f>
        <v/>
      </c>
      <c r="Q1284" s="341" t="n"/>
      <c r="R1284" s="341" t="n"/>
      <c r="S1284" s="331">
        <f>+(((K1284-I1284)/1000)*1000)/10</f>
        <v/>
      </c>
      <c r="T1284" s="332">
        <f>AVERAGE(S1284:S1285)</f>
        <v/>
      </c>
    </row>
    <row r="1285" ht="15.75" customHeight="1" s="412">
      <c r="A1285" s="333" t="n">
        <v>4414</v>
      </c>
      <c r="B1285" s="334" t="n">
        <v>120</v>
      </c>
      <c r="C1285" s="371" t="inlineStr">
        <is>
          <t>T236</t>
        </is>
      </c>
      <c r="D1285" s="371" t="n"/>
      <c r="E1285" s="371" t="n"/>
      <c r="F1285" s="371" t="n"/>
      <c r="G1285" s="371" t="n">
        <v>16</v>
      </c>
      <c r="H1285" s="372" t="n">
        <v>43607</v>
      </c>
      <c r="I1285" s="371" t="n">
        <v>5196</v>
      </c>
      <c r="J1285" s="371" t="n">
        <v>8294</v>
      </c>
      <c r="K1285" s="371" t="n">
        <v>7343</v>
      </c>
      <c r="L1285" s="371" t="n"/>
      <c r="M1285" s="374">
        <f>+(((J1285-I1285)-(K1285-I1285))/(K1285-I1285))*100</f>
        <v/>
      </c>
      <c r="N1285" s="375" t="n"/>
      <c r="O1285" s="377" t="n"/>
      <c r="P1285" s="377" t="n"/>
      <c r="Q1285" s="341" t="n"/>
      <c r="R1285" s="341" t="n"/>
      <c r="S1285" s="331">
        <f>+(((K1285-I1285)/1000)*1000)/10</f>
        <v/>
      </c>
      <c r="T1285" s="332" t="n"/>
    </row>
    <row r="1286" ht="15.75" customHeight="1" s="412">
      <c r="A1286" s="333" t="n">
        <v>5059</v>
      </c>
      <c r="B1286" s="334" t="n">
        <v>119</v>
      </c>
      <c r="C1286" s="371" t="inlineStr">
        <is>
          <t>T236</t>
        </is>
      </c>
      <c r="D1286" s="371" t="n"/>
      <c r="E1286" s="371" t="n"/>
      <c r="F1286" s="371" t="n"/>
      <c r="G1286" s="371" t="n">
        <v>18</v>
      </c>
      <c r="H1286" s="372" t="n">
        <v>43626</v>
      </c>
      <c r="I1286" s="371" t="n">
        <v>5212</v>
      </c>
      <c r="J1286" s="371" t="n">
        <v>7653</v>
      </c>
      <c r="K1286" s="371" t="n">
        <v>7175</v>
      </c>
      <c r="L1286" s="371" t="n">
        <v>7</v>
      </c>
      <c r="M1286" s="374">
        <f>+(((J1286-I1286)-(K1286-I1286))/(K1286-I1286))*100</f>
        <v/>
      </c>
      <c r="N1286" s="375" t="n"/>
      <c r="O1286" s="376">
        <f>AVERAGE(M1286:M1287)</f>
        <v/>
      </c>
      <c r="P1286" s="376">
        <f>_xlfn.STDEV.S(M1286,M1287)</f>
        <v/>
      </c>
      <c r="Q1286" s="341" t="n"/>
      <c r="R1286" s="341" t="n"/>
      <c r="S1286" s="331">
        <f>+(((K1286-I1286)/1000)*1000)/10</f>
        <v/>
      </c>
      <c r="T1286" s="332">
        <f>AVERAGE(S1286:S1287)</f>
        <v/>
      </c>
    </row>
    <row r="1287" ht="15.75" customHeight="1" s="412">
      <c r="A1287" s="333" t="n">
        <v>5060</v>
      </c>
      <c r="B1287" s="334" t="n">
        <v>120</v>
      </c>
      <c r="C1287" s="371" t="inlineStr">
        <is>
          <t>T236</t>
        </is>
      </c>
      <c r="D1287" s="371" t="n"/>
      <c r="E1287" s="371" t="n"/>
      <c r="F1287" s="371" t="n"/>
      <c r="G1287" s="371" t="n">
        <v>18</v>
      </c>
      <c r="H1287" s="372" t="n">
        <v>43626</v>
      </c>
      <c r="I1287" s="371" t="n">
        <v>5196</v>
      </c>
      <c r="J1287" s="371" t="n">
        <v>7661</v>
      </c>
      <c r="K1287" s="371" t="n">
        <v>7160</v>
      </c>
      <c r="L1287" s="371" t="n"/>
      <c r="M1287" s="374">
        <f>+(((J1287-I1287)-(K1287-I1287))/(K1287-I1287))*100</f>
        <v/>
      </c>
      <c r="N1287" s="375" t="n"/>
      <c r="O1287" s="377" t="n"/>
      <c r="P1287" s="377" t="n"/>
      <c r="Q1287" s="341" t="n"/>
      <c r="R1287" s="341" t="n"/>
      <c r="S1287" s="331">
        <f>+(((K1287-I1287)/1000)*1000)/10</f>
        <v/>
      </c>
      <c r="T1287" s="332" t="n"/>
    </row>
    <row r="1288" ht="15.75" customHeight="1" s="412">
      <c r="A1288" s="333" t="n">
        <v>5621</v>
      </c>
      <c r="B1288" s="334" t="n">
        <v>65</v>
      </c>
      <c r="C1288" s="378" t="inlineStr">
        <is>
          <t>T236</t>
        </is>
      </c>
      <c r="D1288" s="378" t="n"/>
      <c r="E1288" s="378" t="n"/>
      <c r="F1288" s="378" t="n"/>
      <c r="G1288" s="378" t="n">
        <v>21</v>
      </c>
      <c r="H1288" s="379" t="n">
        <v>43657</v>
      </c>
      <c r="I1288" s="378" t="n">
        <v>5215</v>
      </c>
      <c r="J1288" s="378" t="n">
        <v>7836</v>
      </c>
      <c r="K1288" s="378" t="n">
        <v>7332</v>
      </c>
      <c r="L1288" s="378" t="n">
        <v>7</v>
      </c>
      <c r="M1288" s="374">
        <f>+(((J1288-I1288)-(K1288-I1288))/(K1288-I1288))*100</f>
        <v/>
      </c>
      <c r="N1288" s="375" t="n"/>
      <c r="O1288" s="376">
        <f>AVERAGE(M1288:M1289)</f>
        <v/>
      </c>
      <c r="P1288" s="376">
        <f>_xlfn.STDEV.S(M1288,M1289)</f>
        <v/>
      </c>
      <c r="Q1288" s="341" t="n"/>
      <c r="R1288" s="341" t="n"/>
      <c r="S1288" s="331">
        <f>+(((K1288-I1288)/1000)*1000)/10</f>
        <v/>
      </c>
      <c r="T1288" s="332">
        <f>AVERAGE(S1288:S1289)</f>
        <v/>
      </c>
    </row>
    <row r="1289" ht="15.75" customHeight="1" s="412">
      <c r="A1289" s="333" t="n">
        <v>5622</v>
      </c>
      <c r="B1289" s="334" t="n">
        <v>66</v>
      </c>
      <c r="C1289" s="378" t="inlineStr">
        <is>
          <t>T236</t>
        </is>
      </c>
      <c r="D1289" s="378" t="n"/>
      <c r="E1289" s="378" t="n"/>
      <c r="F1289" s="378" t="n"/>
      <c r="G1289" s="378" t="n">
        <v>21</v>
      </c>
      <c r="H1289" s="379" t="n">
        <v>43657</v>
      </c>
      <c r="I1289" s="378" t="n">
        <v>5279</v>
      </c>
      <c r="J1289" s="378" t="n">
        <v>8076</v>
      </c>
      <c r="K1289" s="378" t="n">
        <v>7531</v>
      </c>
      <c r="L1289" s="378" t="n"/>
      <c r="M1289" s="374">
        <f>+(((J1289-I1289)-(K1289-I1289))/(K1289-I1289))*100</f>
        <v/>
      </c>
      <c r="N1289" s="375" t="n"/>
      <c r="O1289" s="377" t="n"/>
      <c r="P1289" s="377" t="n"/>
      <c r="Q1289" s="341" t="n"/>
      <c r="R1289" s="341" t="n"/>
      <c r="S1289" s="331">
        <f>+(((K1289-I1289)/1000)*1000)/10</f>
        <v/>
      </c>
      <c r="T1289" s="332" t="n"/>
    </row>
    <row r="1290" ht="15.75" customHeight="1" s="412">
      <c r="A1290" s="333" t="n">
        <v>6011</v>
      </c>
      <c r="B1290" s="334" t="n">
        <v>129</v>
      </c>
      <c r="C1290" s="378" t="inlineStr">
        <is>
          <t>T236</t>
        </is>
      </c>
      <c r="D1290" s="378" t="n"/>
      <c r="E1290" s="378" t="n"/>
      <c r="F1290" s="378" t="n"/>
      <c r="G1290" s="378" t="n">
        <v>22</v>
      </c>
      <c r="H1290" s="379" t="n">
        <v>43685</v>
      </c>
      <c r="I1290" s="378" t="n">
        <v>5238</v>
      </c>
      <c r="J1290" s="378" t="n">
        <v>7960</v>
      </c>
      <c r="K1290" s="378" t="n">
        <v>7578</v>
      </c>
      <c r="L1290" s="378" t="n">
        <v>7</v>
      </c>
      <c r="M1290" s="374">
        <f>+(((J1290-I1290)-(K1290-I1290))/(K1290-I1290))*100</f>
        <v/>
      </c>
      <c r="N1290" s="375" t="n"/>
      <c r="O1290" s="376">
        <f>AVERAGE(M1290:M1291)</f>
        <v/>
      </c>
      <c r="P1290" s="376">
        <f>_xlfn.STDEV.S(M1290,M1291)</f>
        <v/>
      </c>
      <c r="Q1290" s="341" t="n"/>
      <c r="R1290" s="341" t="n"/>
      <c r="S1290" s="331">
        <f>+(((K1290-I1290)/1000)*1000)/10</f>
        <v/>
      </c>
      <c r="T1290" s="332">
        <f>AVERAGE(S1290:S1291)</f>
        <v/>
      </c>
    </row>
    <row r="1291" ht="15.75" customHeight="1" s="412">
      <c r="A1291" s="333" t="n">
        <v>6012</v>
      </c>
      <c r="B1291" s="334" t="n">
        <v>129</v>
      </c>
      <c r="C1291" s="378" t="inlineStr">
        <is>
          <t>T236</t>
        </is>
      </c>
      <c r="D1291" s="378" t="n"/>
      <c r="E1291" s="378" t="n"/>
      <c r="F1291" s="378" t="n"/>
      <c r="G1291" s="378" t="n">
        <v>22</v>
      </c>
      <c r="H1291" s="379" t="n">
        <v>43685</v>
      </c>
      <c r="I1291" s="378" t="n">
        <v>5238</v>
      </c>
      <c r="J1291" s="378" t="n">
        <v>8115</v>
      </c>
      <c r="K1291" s="378" t="n">
        <v>7698</v>
      </c>
      <c r="L1291" s="378" t="n"/>
      <c r="M1291" s="374">
        <f>+(((J1291-I1291)-(K1291-I1291))/(K1291-I1291))*100</f>
        <v/>
      </c>
      <c r="N1291" s="375" t="n"/>
      <c r="O1291" s="377" t="n"/>
      <c r="P1291" s="377" t="n"/>
      <c r="Q1291" s="341" t="n"/>
      <c r="R1291" s="341" t="n"/>
      <c r="S1291" s="331">
        <f>+(((K1291-I1291)/1000)*1000)/10</f>
        <v/>
      </c>
      <c r="T1291" s="332" t="n"/>
    </row>
    <row r="1292" ht="15.75" customHeight="1" s="412">
      <c r="A1292" s="333" t="n">
        <v>2959</v>
      </c>
      <c r="B1292" s="334" t="n">
        <v>43</v>
      </c>
      <c r="C1292" s="371" t="inlineStr">
        <is>
          <t>T237</t>
        </is>
      </c>
      <c r="D1292" s="371" t="n"/>
      <c r="E1292" s="371" t="n"/>
      <c r="F1292" s="371" t="n"/>
      <c r="G1292" s="371" t="n">
        <v>11</v>
      </c>
      <c r="H1292" s="372" t="n">
        <v>43571</v>
      </c>
      <c r="I1292" s="373" t="n">
        <v>5211</v>
      </c>
      <c r="J1292" s="371" t="n">
        <v>8602</v>
      </c>
      <c r="K1292" s="371" t="n">
        <v>7354</v>
      </c>
      <c r="L1292" s="371" t="n">
        <v>2</v>
      </c>
      <c r="M1292" s="374">
        <f>+(((J1292-I1292)-(K1292-I1292))/(K1292-I1292))*100</f>
        <v/>
      </c>
      <c r="N1292" s="375" t="inlineStr">
        <is>
          <t>1/4</t>
        </is>
      </c>
      <c r="O1292" s="376">
        <f>AVERAGE(M1292:M1293)</f>
        <v/>
      </c>
      <c r="P1292" s="376">
        <f>_xlfn.STDEV.S(M1292,M1293)</f>
        <v/>
      </c>
      <c r="Q1292" s="341" t="n">
        <v>2</v>
      </c>
      <c r="R1292" s="341" t="n"/>
      <c r="S1292" s="331">
        <f>+(((K1292-I1292)/1000)*1000)/10</f>
        <v/>
      </c>
      <c r="T1292" s="332">
        <f>AVERAGE(S1292:S1293)</f>
        <v/>
      </c>
    </row>
    <row r="1293" ht="15.75" customHeight="1" s="412">
      <c r="A1293" s="333" t="n">
        <v>2960</v>
      </c>
      <c r="B1293" s="334" t="n">
        <v>44</v>
      </c>
      <c r="C1293" s="371" t="inlineStr">
        <is>
          <t>T237</t>
        </is>
      </c>
      <c r="D1293" s="371" t="n"/>
      <c r="E1293" s="371" t="n"/>
      <c r="F1293" s="371" t="n"/>
      <c r="G1293" s="371" t="n">
        <v>11</v>
      </c>
      <c r="H1293" s="372" t="n">
        <v>43571</v>
      </c>
      <c r="I1293" s="373" t="n">
        <v>5218</v>
      </c>
      <c r="J1293" s="371" t="n">
        <v>8518</v>
      </c>
      <c r="K1293" s="371" t="n">
        <v>7287</v>
      </c>
      <c r="L1293" s="371" t="n"/>
      <c r="M1293" s="374">
        <f>+(((J1293-I1293)-(K1293-I1293))/(K1293-I1293))*100</f>
        <v/>
      </c>
      <c r="N1293" s="375" t="n"/>
      <c r="O1293" s="377" t="n"/>
      <c r="P1293" s="377" t="n"/>
      <c r="Q1293" s="341" t="n"/>
      <c r="R1293" s="341" t="n"/>
      <c r="S1293" s="331">
        <f>+(((K1293-I1293)/1000)*1000)/10</f>
        <v/>
      </c>
      <c r="T1293" s="332" t="n"/>
    </row>
    <row r="1294" ht="15.75" customHeight="1" s="412">
      <c r="A1294" s="333" t="n">
        <v>3755</v>
      </c>
      <c r="B1294" s="334" t="n">
        <v>177</v>
      </c>
      <c r="C1294" s="371" t="inlineStr">
        <is>
          <t>T237</t>
        </is>
      </c>
      <c r="D1294" s="371" t="n"/>
      <c r="E1294" s="371" t="n"/>
      <c r="F1294" s="371" t="n"/>
      <c r="G1294" s="371" t="n">
        <v>14</v>
      </c>
      <c r="H1294" s="372" t="n">
        <v>43591</v>
      </c>
      <c r="I1294" s="371" t="n">
        <v>5259</v>
      </c>
      <c r="J1294" s="373" t="n">
        <v>8942</v>
      </c>
      <c r="K1294" s="371" t="n">
        <v>7896</v>
      </c>
      <c r="L1294" s="371" t="n"/>
      <c r="M1294" s="374">
        <f>+(((J1294-I1294)-(K1294-I1294))/(K1294-I1294))*100</f>
        <v/>
      </c>
      <c r="N1294" s="375" t="inlineStr">
        <is>
          <t>2/5</t>
        </is>
      </c>
      <c r="O1294" s="376">
        <f>AVERAGE(M1294:M1295)</f>
        <v/>
      </c>
      <c r="P1294" s="376">
        <f>_xlfn.STDEV.S(M1294,M1295)</f>
        <v/>
      </c>
      <c r="Q1294" s="341" t="n"/>
      <c r="R1294" s="341" t="n"/>
      <c r="S1294" s="331">
        <f>+(((K1294-I1294)/1000)*1000)/10</f>
        <v/>
      </c>
      <c r="T1294" s="332">
        <f>AVERAGE(S1294:S1295)</f>
        <v/>
      </c>
    </row>
    <row r="1295" ht="15.75" customHeight="1" s="412">
      <c r="A1295" s="333" t="n">
        <v>3756</v>
      </c>
      <c r="B1295" s="334" t="n">
        <v>178</v>
      </c>
      <c r="C1295" s="371" t="inlineStr">
        <is>
          <t>T237</t>
        </is>
      </c>
      <c r="D1295" s="371" t="n"/>
      <c r="E1295" s="371" t="n"/>
      <c r="F1295" s="371" t="n"/>
      <c r="G1295" s="371" t="n">
        <v>14</v>
      </c>
      <c r="H1295" s="372" t="n">
        <v>43591</v>
      </c>
      <c r="I1295" s="371" t="n">
        <v>5226</v>
      </c>
      <c r="J1295" s="373" t="n">
        <v>8918</v>
      </c>
      <c r="K1295" s="371" t="n">
        <v>7913</v>
      </c>
      <c r="L1295" s="371" t="n"/>
      <c r="M1295" s="374">
        <f>+(((J1295-I1295)-(K1295-I1295))/(K1295-I1295))*100</f>
        <v/>
      </c>
      <c r="N1295" s="375" t="n"/>
      <c r="O1295" s="377" t="n"/>
      <c r="P1295" s="377" t="n"/>
      <c r="Q1295" s="341" t="n"/>
      <c r="R1295" s="341" t="n"/>
      <c r="S1295" s="331">
        <f>+(((K1295-I1295)/1000)*1000)/10</f>
        <v/>
      </c>
      <c r="T1295" s="332" t="n"/>
    </row>
    <row r="1296" ht="15.75" customHeight="1" s="412">
      <c r="A1296" s="333" t="n">
        <v>4415</v>
      </c>
      <c r="B1296" s="334" t="n">
        <v>121</v>
      </c>
      <c r="C1296" s="371" t="inlineStr">
        <is>
          <t>T237</t>
        </is>
      </c>
      <c r="D1296" s="371" t="n"/>
      <c r="E1296" s="371" t="n"/>
      <c r="F1296" s="371" t="n"/>
      <c r="G1296" s="371" t="n">
        <v>16</v>
      </c>
      <c r="H1296" s="372" t="n">
        <v>43607</v>
      </c>
      <c r="I1296" s="371" t="n">
        <v>5262</v>
      </c>
      <c r="J1296" s="371" t="n">
        <v>8175</v>
      </c>
      <c r="K1296" s="371" t="n">
        <v>7523</v>
      </c>
      <c r="L1296" s="371" t="n">
        <v>2</v>
      </c>
      <c r="M1296" s="374">
        <f>+(((J1296-I1296)-(K1296-I1296))/(K1296-I1296))*100</f>
        <v/>
      </c>
      <c r="N1296" s="375" t="n"/>
      <c r="O1296" s="376">
        <f>AVERAGE(M1296:M1297)</f>
        <v/>
      </c>
      <c r="P1296" s="376">
        <f>_xlfn.STDEV.S(M1296,M1297)</f>
        <v/>
      </c>
      <c r="Q1296" s="341" t="n"/>
      <c r="R1296" s="341" t="n"/>
      <c r="S1296" s="331">
        <f>+(((K1296-I1296)/1000)*1000)/10</f>
        <v/>
      </c>
      <c r="T1296" s="332">
        <f>AVERAGE(S1296:S1297)</f>
        <v/>
      </c>
    </row>
    <row r="1297" ht="15.75" customHeight="1" s="412">
      <c r="A1297" s="333" t="n">
        <v>4416</v>
      </c>
      <c r="B1297" s="334" t="n">
        <v>122</v>
      </c>
      <c r="C1297" s="371" t="inlineStr">
        <is>
          <t>T237</t>
        </is>
      </c>
      <c r="D1297" s="371" t="n"/>
      <c r="E1297" s="371" t="n"/>
      <c r="F1297" s="371" t="n"/>
      <c r="G1297" s="371" t="n">
        <v>16</v>
      </c>
      <c r="H1297" s="372" t="n">
        <v>43607</v>
      </c>
      <c r="I1297" s="371" t="n">
        <v>5223</v>
      </c>
      <c r="J1297" s="371" t="n">
        <v>8422</v>
      </c>
      <c r="K1297" s="371" t="n">
        <v>7706</v>
      </c>
      <c r="L1297" s="371" t="n"/>
      <c r="M1297" s="374">
        <f>+(((J1297-I1297)-(K1297-I1297))/(K1297-I1297))*100</f>
        <v/>
      </c>
      <c r="N1297" s="375" t="n"/>
      <c r="O1297" s="377" t="n"/>
      <c r="P1297" s="377" t="n"/>
      <c r="Q1297" s="341" t="n"/>
      <c r="R1297" s="341" t="n"/>
      <c r="S1297" s="331">
        <f>+(((K1297-I1297)/1000)*1000)/10</f>
        <v/>
      </c>
      <c r="T1297" s="332" t="n"/>
    </row>
    <row r="1298" ht="15.75" customHeight="1" s="412">
      <c r="A1298" s="333" t="n">
        <v>5061</v>
      </c>
      <c r="B1298" s="334" t="n">
        <v>121</v>
      </c>
      <c r="C1298" s="371" t="inlineStr">
        <is>
          <t>T237</t>
        </is>
      </c>
      <c r="D1298" s="371" t="n"/>
      <c r="E1298" s="371" t="n"/>
      <c r="F1298" s="371" t="n"/>
      <c r="G1298" s="371" t="n">
        <v>18</v>
      </c>
      <c r="H1298" s="372" t="n">
        <v>43626</v>
      </c>
      <c r="I1298" s="371" t="n">
        <v>5262</v>
      </c>
      <c r="J1298" s="371" t="n">
        <v>7849</v>
      </c>
      <c r="K1298" s="371" t="n">
        <v>7430</v>
      </c>
      <c r="L1298" s="371" t="n">
        <v>10</v>
      </c>
      <c r="M1298" s="374">
        <f>+(((J1298-I1298)-(K1298-I1298))/(K1298-I1298))*100</f>
        <v/>
      </c>
      <c r="N1298" s="375" t="n"/>
      <c r="O1298" s="376">
        <f>AVERAGE(M1298:M1299)</f>
        <v/>
      </c>
      <c r="P1298" s="376">
        <f>_xlfn.STDEV.S(M1298,M1299)</f>
        <v/>
      </c>
      <c r="Q1298" s="341" t="n"/>
      <c r="R1298" s="341" t="n"/>
      <c r="S1298" s="331">
        <f>+(((K1298-I1298)/1000)*1000)/10</f>
        <v/>
      </c>
      <c r="T1298" s="332">
        <f>AVERAGE(S1298:S1299)</f>
        <v/>
      </c>
    </row>
    <row r="1299" ht="15.75" customHeight="1" s="412">
      <c r="A1299" s="333" t="n">
        <v>5062</v>
      </c>
      <c r="B1299" s="334" t="n">
        <v>122</v>
      </c>
      <c r="C1299" s="371" t="inlineStr">
        <is>
          <t>T237</t>
        </is>
      </c>
      <c r="D1299" s="371" t="n"/>
      <c r="E1299" s="371" t="n"/>
      <c r="F1299" s="371" t="n"/>
      <c r="G1299" s="371" t="n">
        <v>18</v>
      </c>
      <c r="H1299" s="372" t="n">
        <v>43626</v>
      </c>
      <c r="I1299" s="371" t="n">
        <v>5223</v>
      </c>
      <c r="J1299" s="371" t="n">
        <v>8110</v>
      </c>
      <c r="K1299" s="371" t="n">
        <v>7623</v>
      </c>
      <c r="L1299" s="371" t="n"/>
      <c r="M1299" s="374">
        <f>+(((J1299-I1299)-(K1299-I1299))/(K1299-I1299))*100</f>
        <v/>
      </c>
      <c r="N1299" s="375" t="n"/>
      <c r="O1299" s="377" t="n"/>
      <c r="P1299" s="377" t="n"/>
      <c r="Q1299" s="341" t="n"/>
      <c r="R1299" s="341" t="n"/>
      <c r="S1299" s="331">
        <f>+(((K1299-I1299)/1000)*1000)/10</f>
        <v/>
      </c>
      <c r="T1299" s="332" t="n"/>
    </row>
    <row r="1300" ht="15.75" customHeight="1" s="412">
      <c r="A1300" s="333" t="n">
        <v>5539</v>
      </c>
      <c r="B1300" s="334" t="n">
        <v>31</v>
      </c>
      <c r="C1300" s="371" t="inlineStr">
        <is>
          <t>T237</t>
        </is>
      </c>
      <c r="D1300" s="371" t="n"/>
      <c r="E1300" s="371" t="n"/>
      <c r="F1300" s="371" t="n"/>
      <c r="G1300" s="371" t="n">
        <v>20</v>
      </c>
      <c r="H1300" s="372" t="n">
        <v>43649</v>
      </c>
      <c r="I1300" s="371" t="n">
        <v>5227</v>
      </c>
      <c r="J1300" s="371" t="n">
        <v>7798</v>
      </c>
      <c r="K1300" s="371" t="n">
        <v>7353</v>
      </c>
      <c r="L1300" s="371" t="n">
        <v>9</v>
      </c>
      <c r="M1300" s="374">
        <f>+(((J1300-I1300)-(K1300-I1300))/(K1300-I1300))*100</f>
        <v/>
      </c>
      <c r="N1300" s="375" t="n"/>
      <c r="O1300" s="376">
        <f>AVERAGE(M1300:M1301)</f>
        <v/>
      </c>
      <c r="P1300" s="376">
        <f>_xlfn.STDEV.S(M1300,M1301)</f>
        <v/>
      </c>
      <c r="Q1300" s="341" t="n"/>
      <c r="R1300" s="341" t="n"/>
      <c r="S1300" s="331">
        <f>+(((K1300-I1300)/1000)*1000)/10</f>
        <v/>
      </c>
      <c r="T1300" s="332">
        <f>AVERAGE(S1300:S1301)</f>
        <v/>
      </c>
    </row>
    <row r="1301" ht="15.75" customHeight="1" s="412">
      <c r="A1301" s="333" t="n">
        <v>5540</v>
      </c>
      <c r="B1301" s="334" t="n">
        <v>32</v>
      </c>
      <c r="C1301" s="371" t="inlineStr">
        <is>
          <t>T237</t>
        </is>
      </c>
      <c r="D1301" s="371" t="n"/>
      <c r="E1301" s="371" t="n"/>
      <c r="F1301" s="371" t="n"/>
      <c r="G1301" s="371" t="n">
        <v>20</v>
      </c>
      <c r="H1301" s="372" t="n">
        <v>43649</v>
      </c>
      <c r="I1301" s="371" t="n">
        <v>5214</v>
      </c>
      <c r="J1301" s="371" t="n">
        <v>8127</v>
      </c>
      <c r="K1301" s="371" t="n">
        <v>7618</v>
      </c>
      <c r="L1301" s="371" t="n"/>
      <c r="M1301" s="374">
        <f>+(((J1301-I1301)-(K1301-I1301))/(K1301-I1301))*100</f>
        <v/>
      </c>
      <c r="N1301" s="375" t="n"/>
      <c r="O1301" s="377" t="n"/>
      <c r="P1301" s="377" t="n"/>
      <c r="Q1301" s="341" t="n"/>
      <c r="R1301" s="341" t="n"/>
      <c r="S1301" s="331">
        <f>+(((K1301-I1301)/1000)*1000)/10</f>
        <v/>
      </c>
      <c r="T1301" s="332" t="n"/>
    </row>
    <row r="1302" ht="15.75" customHeight="1" s="412">
      <c r="A1302" s="333" t="n">
        <v>5623</v>
      </c>
      <c r="B1302" s="334" t="n">
        <v>67</v>
      </c>
      <c r="C1302" s="378" t="inlineStr">
        <is>
          <t>T237</t>
        </is>
      </c>
      <c r="D1302" s="378" t="n"/>
      <c r="E1302" s="378" t="n"/>
      <c r="F1302" s="378" t="n"/>
      <c r="G1302" s="378" t="n">
        <v>21</v>
      </c>
      <c r="H1302" s="379" t="n">
        <v>43657</v>
      </c>
      <c r="I1302" s="378" t="n">
        <v>5217</v>
      </c>
      <c r="J1302" s="378" t="n">
        <v>7857</v>
      </c>
      <c r="K1302" s="378" t="n">
        <v>7403</v>
      </c>
      <c r="L1302" s="378" t="n">
        <v>9</v>
      </c>
      <c r="M1302" s="374">
        <f>+(((J1302-I1302)-(K1302-I1302))/(K1302-I1302))*100</f>
        <v/>
      </c>
      <c r="N1302" s="375" t="n"/>
      <c r="O1302" s="376">
        <f>AVERAGE(M1302:M1303)</f>
        <v/>
      </c>
      <c r="P1302" s="376">
        <f>_xlfn.STDEV.S(M1302,M1303)</f>
        <v/>
      </c>
      <c r="Q1302" s="341" t="n"/>
      <c r="R1302" s="341" t="n"/>
      <c r="S1302" s="331">
        <f>+(((K1302-I1302)/1000)*1000)/10</f>
        <v/>
      </c>
      <c r="T1302" s="332">
        <f>AVERAGE(S1302:S1303)</f>
        <v/>
      </c>
    </row>
    <row r="1303" ht="15.75" customHeight="1" s="412">
      <c r="A1303" s="333" t="n">
        <v>5624</v>
      </c>
      <c r="B1303" s="334" t="n">
        <v>68</v>
      </c>
      <c r="C1303" s="378" t="inlineStr">
        <is>
          <t>T237</t>
        </is>
      </c>
      <c r="D1303" s="378" t="n"/>
      <c r="E1303" s="378" t="n"/>
      <c r="F1303" s="378" t="n"/>
      <c r="G1303" s="378" t="n">
        <v>21</v>
      </c>
      <c r="H1303" s="379" t="n">
        <v>43657</v>
      </c>
      <c r="I1303" s="378" t="n">
        <v>5288</v>
      </c>
      <c r="J1303" s="378" t="n">
        <v>7983</v>
      </c>
      <c r="K1303" s="378" t="n">
        <v>7511</v>
      </c>
      <c r="L1303" s="378" t="n"/>
      <c r="M1303" s="374">
        <f>+(((J1303-I1303)-(K1303-I1303))/(K1303-I1303))*100</f>
        <v/>
      </c>
      <c r="N1303" s="375" t="n"/>
      <c r="O1303" s="377" t="n"/>
      <c r="P1303" s="377" t="n"/>
      <c r="Q1303" s="341" t="n"/>
      <c r="R1303" s="341" t="n"/>
      <c r="S1303" s="331">
        <f>+(((K1303-I1303)/1000)*1000)/10</f>
        <v/>
      </c>
      <c r="T1303" s="332" t="n"/>
    </row>
    <row r="1304" ht="15.75" customHeight="1" s="412">
      <c r="A1304" s="333" t="n">
        <v>6013</v>
      </c>
      <c r="B1304" s="334" t="n">
        <v>130</v>
      </c>
      <c r="C1304" s="378" t="inlineStr">
        <is>
          <t>T237</t>
        </is>
      </c>
      <c r="D1304" s="378" t="n"/>
      <c r="E1304" s="378" t="n"/>
      <c r="F1304" s="378" t="n"/>
      <c r="G1304" s="378" t="n">
        <v>22</v>
      </c>
      <c r="H1304" s="379" t="n">
        <v>43685</v>
      </c>
      <c r="I1304" s="378" t="n">
        <v>5212</v>
      </c>
      <c r="J1304" s="378" t="n">
        <v>7887</v>
      </c>
      <c r="K1304" s="378" t="n">
        <v>7506</v>
      </c>
      <c r="L1304" s="378" t="n">
        <v>9</v>
      </c>
      <c r="M1304" s="374">
        <f>+(((J1304-I1304)-(K1304-I1304))/(K1304-I1304))*100</f>
        <v/>
      </c>
      <c r="N1304" s="375" t="n"/>
      <c r="O1304" s="376">
        <f>AVERAGE(M1304:M1305)</f>
        <v/>
      </c>
      <c r="P1304" s="376">
        <f>_xlfn.STDEV.S(M1304,M1305)</f>
        <v/>
      </c>
      <c r="Q1304" s="341" t="n"/>
      <c r="R1304" s="341" t="n"/>
      <c r="S1304" s="331">
        <f>+(((K1304-I1304)/1000)*1000)/10</f>
        <v/>
      </c>
      <c r="T1304" s="332">
        <f>AVERAGE(S1304:S1305)</f>
        <v/>
      </c>
    </row>
    <row r="1305" ht="15.75" customHeight="1" s="412">
      <c r="A1305" s="333" t="n">
        <v>6014</v>
      </c>
      <c r="B1305" s="334" t="n">
        <v>130</v>
      </c>
      <c r="C1305" s="378" t="inlineStr">
        <is>
          <t>T237</t>
        </is>
      </c>
      <c r="D1305" s="378" t="n"/>
      <c r="E1305" s="378" t="n"/>
      <c r="F1305" s="378" t="n"/>
      <c r="G1305" s="378" t="n">
        <v>22</v>
      </c>
      <c r="H1305" s="379" t="n">
        <v>43685</v>
      </c>
      <c r="I1305" s="378" t="n">
        <v>5212</v>
      </c>
      <c r="J1305" s="378" t="n">
        <v>7765</v>
      </c>
      <c r="K1305" s="378" t="n">
        <v>7386</v>
      </c>
      <c r="L1305" s="378" t="n"/>
      <c r="M1305" s="374">
        <f>+(((J1305-I1305)-(K1305-I1305))/(K1305-I1305))*100</f>
        <v/>
      </c>
      <c r="N1305" s="375" t="n"/>
      <c r="O1305" s="377" t="n"/>
      <c r="P1305" s="377" t="n"/>
      <c r="Q1305" s="341" t="n"/>
      <c r="R1305" s="341" t="n"/>
      <c r="S1305" s="331">
        <f>+(((K1305-I1305)/1000)*1000)/10</f>
        <v/>
      </c>
      <c r="T1305" s="332" t="n"/>
    </row>
    <row r="1306" ht="15.75" customHeight="1" s="412">
      <c r="A1306" s="333" t="n">
        <v>3389</v>
      </c>
      <c r="B1306" s="334" t="n">
        <v>145</v>
      </c>
      <c r="C1306" s="380" t="inlineStr">
        <is>
          <t>T238</t>
        </is>
      </c>
      <c r="D1306" s="380" t="n"/>
      <c r="E1306" s="380" t="n"/>
      <c r="F1306" s="380" t="n"/>
      <c r="G1306" s="380" t="n">
        <v>13</v>
      </c>
      <c r="H1306" s="381" t="n">
        <v>43587</v>
      </c>
      <c r="I1306" s="380" t="n">
        <v>5181</v>
      </c>
      <c r="J1306" s="380" t="n">
        <v>6899</v>
      </c>
      <c r="K1306" s="380" t="n">
        <v>6405</v>
      </c>
      <c r="L1306" s="380" t="n">
        <v>1</v>
      </c>
      <c r="M1306" s="382">
        <f>+(((J1306-I1306)-(K1306-I1306))/(K1306-I1306))*100</f>
        <v/>
      </c>
      <c r="N1306" s="383" t="inlineStr">
        <is>
          <t>1/2</t>
        </is>
      </c>
      <c r="O1306" s="384">
        <f>AVERAGE(M1306:M1307)</f>
        <v/>
      </c>
      <c r="P1306" s="384">
        <f>_xlfn.STDEV.S(M1306,M1307)</f>
        <v/>
      </c>
      <c r="Q1306" s="341" t="n">
        <v>1</v>
      </c>
      <c r="R1306" s="341" t="n"/>
      <c r="S1306" s="331">
        <f>+(((K1306-I1306)/1000)*1000)/10</f>
        <v/>
      </c>
      <c r="T1306" s="332">
        <f>AVERAGE(S1306:S1307)</f>
        <v/>
      </c>
    </row>
    <row r="1307" ht="15.75" customHeight="1" s="412">
      <c r="A1307" s="333" t="n">
        <v>3390</v>
      </c>
      <c r="B1307" s="334" t="n">
        <v>146</v>
      </c>
      <c r="C1307" s="380" t="inlineStr">
        <is>
          <t>T238</t>
        </is>
      </c>
      <c r="D1307" s="380" t="n"/>
      <c r="E1307" s="380" t="n"/>
      <c r="F1307" s="380" t="n"/>
      <c r="G1307" s="380" t="n">
        <v>13</v>
      </c>
      <c r="H1307" s="381" t="n">
        <v>43587</v>
      </c>
      <c r="I1307" s="380" t="n">
        <v>5179</v>
      </c>
      <c r="J1307" s="380" t="n">
        <v>7007</v>
      </c>
      <c r="K1307" s="380" t="n">
        <v>6478</v>
      </c>
      <c r="L1307" s="380" t="n"/>
      <c r="M1307" s="382">
        <f>+(((J1307-I1307)-(K1307-I1307))/(K1307-I1307))*100</f>
        <v/>
      </c>
      <c r="N1307" s="383" t="n"/>
      <c r="O1307" s="385" t="n"/>
      <c r="P1307" s="385" t="n"/>
      <c r="Q1307" s="341" t="n"/>
      <c r="R1307" s="341" t="n"/>
      <c r="S1307" s="331">
        <f>+(((K1307-I1307)/1000)*1000)/10</f>
        <v/>
      </c>
      <c r="T1307" s="332" t="n"/>
    </row>
    <row r="1308" ht="15.75" customHeight="1" s="412">
      <c r="A1308" s="333" t="n">
        <v>4111</v>
      </c>
      <c r="B1308" s="334" t="n">
        <v>141</v>
      </c>
      <c r="C1308" s="380" t="inlineStr">
        <is>
          <t>T238</t>
        </is>
      </c>
      <c r="D1308" s="380" t="n"/>
      <c r="E1308" s="380" t="n"/>
      <c r="F1308" s="380" t="n"/>
      <c r="G1308" s="380" t="n">
        <v>15</v>
      </c>
      <c r="H1308" s="381" t="n">
        <v>43599</v>
      </c>
      <c r="I1308" s="380" t="n">
        <v>5187</v>
      </c>
      <c r="J1308" s="380" t="n">
        <v>7440</v>
      </c>
      <c r="K1308" s="380" t="n">
        <v>6795</v>
      </c>
      <c r="L1308" s="380" t="n"/>
      <c r="M1308" s="382">
        <f>+(((J1308-I1308)-(K1308-I1308))/(K1308-I1308))*100</f>
        <v/>
      </c>
      <c r="N1308" s="382" t="inlineStr">
        <is>
          <t>6/5</t>
        </is>
      </c>
      <c r="O1308" s="384">
        <f>AVERAGE(M1308:M1309)</f>
        <v/>
      </c>
      <c r="P1308" s="384">
        <f>_xlfn.STDEV.S(M1308,M1309)</f>
        <v/>
      </c>
      <c r="Q1308" s="341" t="n"/>
      <c r="R1308" s="341" t="n"/>
      <c r="S1308" s="331">
        <f>+(((K1308-I1308)/1000)*1000)/10</f>
        <v/>
      </c>
      <c r="T1308" s="332">
        <f>AVERAGE(S1308:S1309)</f>
        <v/>
      </c>
    </row>
    <row r="1309" ht="15.75" customHeight="1" s="412">
      <c r="A1309" s="333" t="n">
        <v>4112</v>
      </c>
      <c r="B1309" s="334" t="n">
        <v>142</v>
      </c>
      <c r="C1309" s="380" t="inlineStr">
        <is>
          <t>T238</t>
        </is>
      </c>
      <c r="D1309" s="380" t="n"/>
      <c r="E1309" s="380" t="n"/>
      <c r="F1309" s="380" t="n"/>
      <c r="G1309" s="380" t="n">
        <v>15</v>
      </c>
      <c r="H1309" s="381" t="n">
        <v>43599</v>
      </c>
      <c r="I1309" s="380" t="n">
        <v>5229</v>
      </c>
      <c r="J1309" s="380" t="n">
        <v>7323</v>
      </c>
      <c r="K1309" s="380" t="n">
        <v>6725</v>
      </c>
      <c r="L1309" s="380" t="n"/>
      <c r="M1309" s="382">
        <f>+(((J1309-I1309)-(K1309-I1309))/(K1309-I1309))*100</f>
        <v/>
      </c>
      <c r="N1309" s="382" t="n"/>
      <c r="O1309" s="385" t="n"/>
      <c r="P1309" s="385" t="n"/>
      <c r="Q1309" s="341" t="n"/>
      <c r="R1309" s="341" t="n"/>
      <c r="S1309" s="331">
        <f>+(((K1309-I1309)/1000)*1000)/10</f>
        <v/>
      </c>
      <c r="T1309" s="332" t="n"/>
    </row>
    <row r="1310" ht="15.75" customHeight="1" s="412">
      <c r="A1310" s="333" t="n">
        <v>4757</v>
      </c>
      <c r="B1310" s="334" t="n">
        <v>141</v>
      </c>
      <c r="C1310" s="380" t="inlineStr">
        <is>
          <t>T238</t>
        </is>
      </c>
      <c r="D1310" s="380" t="n"/>
      <c r="E1310" s="380" t="n"/>
      <c r="F1310" s="380" t="n"/>
      <c r="G1310" s="380" t="n">
        <v>17</v>
      </c>
      <c r="H1310" s="381" t="n">
        <v>43619</v>
      </c>
      <c r="I1310" s="380" t="n">
        <v>5187</v>
      </c>
      <c r="J1310" s="380" t="n">
        <v>7356</v>
      </c>
      <c r="K1310" s="380" t="n">
        <v>6979</v>
      </c>
      <c r="L1310" s="380" t="n"/>
      <c r="M1310" s="382">
        <f>+(((J1310-I1310)-(K1310-I1310))/(K1310-I1310))*100</f>
        <v/>
      </c>
      <c r="N1310" s="383" t="n"/>
      <c r="O1310" s="384">
        <f>AVERAGE(M1310:M1311)</f>
        <v/>
      </c>
      <c r="P1310" s="384">
        <f>_xlfn.STDEV.S(M1310,M1311)</f>
        <v/>
      </c>
      <c r="Q1310" s="341" t="n"/>
      <c r="R1310" s="341" t="n"/>
      <c r="S1310" s="331">
        <f>+(((K1310-I1310)/1000)*1000)/10</f>
        <v/>
      </c>
      <c r="T1310" s="332">
        <f>AVERAGE(S1310:S1311)</f>
        <v/>
      </c>
    </row>
    <row r="1311" ht="15.75" customHeight="1" s="412">
      <c r="A1311" s="333" t="n">
        <v>4758</v>
      </c>
      <c r="B1311" s="334" t="n">
        <v>142</v>
      </c>
      <c r="C1311" s="380" t="inlineStr">
        <is>
          <t>T238</t>
        </is>
      </c>
      <c r="D1311" s="380" t="n"/>
      <c r="E1311" s="380" t="n"/>
      <c r="F1311" s="380" t="n"/>
      <c r="G1311" s="380" t="n">
        <v>17</v>
      </c>
      <c r="H1311" s="381" t="n">
        <v>43619</v>
      </c>
      <c r="I1311" s="380" t="n">
        <v>5229</v>
      </c>
      <c r="J1311" s="380" t="n">
        <v>7611</v>
      </c>
      <c r="K1311" s="380" t="n">
        <v>7201</v>
      </c>
      <c r="L1311" s="380" t="n"/>
      <c r="M1311" s="382">
        <f>+(((J1311-I1311)-(K1311-I1311))/(K1311-I1311))*100</f>
        <v/>
      </c>
      <c r="N1311" s="383" t="n"/>
      <c r="O1311" s="385" t="n"/>
      <c r="P1311" s="385" t="n"/>
      <c r="Q1311" s="341" t="n"/>
      <c r="R1311" s="341" t="n"/>
      <c r="S1311" s="331">
        <f>+(((K1311-I1311)/1000)*1000)/10</f>
        <v/>
      </c>
      <c r="T1311" s="332" t="n"/>
    </row>
    <row r="1312" ht="15.75" customHeight="1" s="412">
      <c r="A1312" s="333" t="n">
        <v>5365</v>
      </c>
      <c r="B1312" s="334" t="n">
        <v>103</v>
      </c>
      <c r="C1312" s="378" t="inlineStr">
        <is>
          <t>T238</t>
        </is>
      </c>
      <c r="D1312" s="378" t="n"/>
      <c r="E1312" s="378" t="n"/>
      <c r="F1312" s="378" t="n"/>
      <c r="G1312" s="378" t="n">
        <v>19</v>
      </c>
      <c r="H1312" s="379" t="n">
        <v>43637</v>
      </c>
      <c r="I1312" s="378" t="n">
        <v>5213</v>
      </c>
      <c r="J1312" s="378" t="n">
        <v>6889</v>
      </c>
      <c r="K1312" s="378" t="n">
        <v>6446</v>
      </c>
      <c r="L1312" s="378" t="n">
        <v>8</v>
      </c>
      <c r="M1312" s="386">
        <f>+(((J1312-I1312)-(K1312-I1312))/(K1312-I1312))*100</f>
        <v/>
      </c>
      <c r="N1312" s="387" t="n"/>
      <c r="O1312" s="388">
        <f>AVERAGE(M1312:M1313)</f>
        <v/>
      </c>
      <c r="P1312" s="388">
        <f>_xlfn.STDEV.S(M1312,M1313)</f>
        <v/>
      </c>
      <c r="Q1312" s="341" t="n"/>
      <c r="R1312" s="341" t="n"/>
      <c r="S1312" s="331">
        <f>+(((K1312-I1312)/1000)*1000)/10</f>
        <v/>
      </c>
      <c r="T1312" s="332">
        <f>AVERAGE(S1312:S1313)</f>
        <v/>
      </c>
    </row>
    <row r="1313" ht="15.75" customHeight="1" s="412">
      <c r="A1313" s="333" t="n">
        <v>5366</v>
      </c>
      <c r="B1313" s="334" t="n">
        <v>104</v>
      </c>
      <c r="C1313" s="378" t="inlineStr">
        <is>
          <t>T238</t>
        </is>
      </c>
      <c r="D1313" s="378" t="n"/>
      <c r="E1313" s="378" t="n"/>
      <c r="F1313" s="378" t="n"/>
      <c r="G1313" s="378" t="n">
        <v>19</v>
      </c>
      <c r="H1313" s="379" t="n">
        <v>43637</v>
      </c>
      <c r="I1313" s="378" t="n">
        <v>5257</v>
      </c>
      <c r="J1313" s="378" t="n">
        <v>7124</v>
      </c>
      <c r="K1313" s="378" t="n">
        <v>6626</v>
      </c>
      <c r="L1313" s="378" t="n"/>
      <c r="M1313" s="386">
        <f>+(((J1313-I1313)-(K1313-I1313))/(K1313-I1313))*100</f>
        <v/>
      </c>
      <c r="N1313" s="387" t="n"/>
      <c r="O1313" s="331" t="n"/>
      <c r="P1313" s="331" t="n"/>
      <c r="Q1313" s="341" t="n"/>
      <c r="R1313" s="341" t="n"/>
      <c r="S1313" s="331">
        <f>+(((K1313-I1313)/1000)*1000)/10</f>
        <v/>
      </c>
      <c r="T1313" s="332" t="n"/>
    </row>
    <row r="1314" ht="15.75" customHeight="1" s="412">
      <c r="A1314" s="333" t="n">
        <v>6015</v>
      </c>
      <c r="B1314" s="334" t="n">
        <v>131</v>
      </c>
      <c r="C1314" s="378" t="inlineStr">
        <is>
          <t>T238</t>
        </is>
      </c>
      <c r="D1314" s="378" t="n"/>
      <c r="E1314" s="378" t="n"/>
      <c r="F1314" s="378" t="n"/>
      <c r="G1314" s="378" t="n">
        <v>22</v>
      </c>
      <c r="H1314" s="379" t="n">
        <v>43685</v>
      </c>
      <c r="I1314" s="378" t="n">
        <v>5209</v>
      </c>
      <c r="J1314" s="378" t="n">
        <v>6572</v>
      </c>
      <c r="K1314" s="378" t="n">
        <v>6385</v>
      </c>
      <c r="L1314" s="378" t="n">
        <v>9</v>
      </c>
      <c r="M1314" s="374">
        <f>+(((J1314-I1314)-(K1314-I1314))/(K1314-I1314))*100</f>
        <v/>
      </c>
      <c r="N1314" s="375" t="n"/>
      <c r="O1314" s="376">
        <f>AVERAGE(M1314:M1315)</f>
        <v/>
      </c>
      <c r="P1314" s="376">
        <f>_xlfn.STDEV.S(M1314,M1315)</f>
        <v/>
      </c>
      <c r="Q1314" s="341" t="n"/>
      <c r="R1314" s="341" t="n"/>
      <c r="S1314" s="331">
        <f>+(((K1314-I1314)/1000)*1000)/10</f>
        <v/>
      </c>
      <c r="T1314" s="332">
        <f>AVERAGE(S1314:S1315)</f>
        <v/>
      </c>
    </row>
    <row r="1315" ht="15.75" customHeight="1" s="412">
      <c r="A1315" s="333" t="n">
        <v>6016</v>
      </c>
      <c r="B1315" s="334" t="n">
        <v>131</v>
      </c>
      <c r="C1315" s="378" t="inlineStr">
        <is>
          <t>T238</t>
        </is>
      </c>
      <c r="D1315" s="378" t="n"/>
      <c r="E1315" s="378" t="n"/>
      <c r="F1315" s="378" t="n"/>
      <c r="G1315" s="378" t="n">
        <v>22</v>
      </c>
      <c r="H1315" s="379" t="n">
        <v>43685</v>
      </c>
      <c r="I1315" s="378" t="n">
        <v>5209</v>
      </c>
      <c r="J1315" s="378" t="n">
        <v>6362</v>
      </c>
      <c r="K1315" s="378" t="n">
        <v>6192</v>
      </c>
      <c r="L1315" s="378" t="n"/>
      <c r="M1315" s="374">
        <f>+(((J1315-I1315)-(K1315-I1315))/(K1315-I1315))*100</f>
        <v/>
      </c>
      <c r="N1315" s="375" t="n"/>
      <c r="O1315" s="377" t="n"/>
      <c r="P1315" s="377" t="n"/>
      <c r="Q1315" s="341" t="n"/>
      <c r="R1315" s="341" t="n"/>
      <c r="S1315" s="331">
        <f>+(((K1315-I1315)/1000)*1000)/10</f>
        <v/>
      </c>
      <c r="T1315" s="332" t="n"/>
    </row>
    <row r="1316" ht="15.75" customHeight="1" s="412">
      <c r="A1316" s="333" t="n">
        <v>2961</v>
      </c>
      <c r="B1316" s="334" t="n">
        <v>45</v>
      </c>
      <c r="C1316" s="371" t="inlineStr">
        <is>
          <t>T239</t>
        </is>
      </c>
      <c r="D1316" s="371" t="n"/>
      <c r="E1316" s="371" t="n"/>
      <c r="F1316" s="371" t="n"/>
      <c r="G1316" s="371" t="n">
        <v>11</v>
      </c>
      <c r="H1316" s="372" t="n">
        <v>43571</v>
      </c>
      <c r="I1316" s="373" t="n">
        <v>5211</v>
      </c>
      <c r="J1316" s="371" t="n">
        <v>8701</v>
      </c>
      <c r="K1316" s="371" t="n">
        <v>7342</v>
      </c>
      <c r="L1316" s="371" t="n">
        <v>2</v>
      </c>
      <c r="M1316" s="374">
        <f>+(((J1316-I1316)-(K1316-I1316))/(K1316-I1316))*100</f>
        <v/>
      </c>
      <c r="N1316" s="375" t="inlineStr">
        <is>
          <t>1/4</t>
        </is>
      </c>
      <c r="O1316" s="376">
        <f>AVERAGE(M1316:M1317)</f>
        <v/>
      </c>
      <c r="P1316" s="376">
        <f>_xlfn.STDEV.S(M1316,M1317)</f>
        <v/>
      </c>
      <c r="Q1316" s="341" t="n">
        <v>2</v>
      </c>
      <c r="R1316" s="341" t="n"/>
      <c r="S1316" s="331">
        <f>+(((K1316-I1316)/1000)*1000)/10</f>
        <v/>
      </c>
      <c r="T1316" s="332">
        <f>AVERAGE(S1316:S1317)</f>
        <v/>
      </c>
    </row>
    <row r="1317" ht="15.75" customHeight="1" s="412">
      <c r="A1317" s="333" t="n">
        <v>2962</v>
      </c>
      <c r="B1317" s="334" t="n">
        <v>46</v>
      </c>
      <c r="C1317" s="371" t="inlineStr">
        <is>
          <t>T239</t>
        </is>
      </c>
      <c r="D1317" s="371" t="n"/>
      <c r="E1317" s="371" t="n"/>
      <c r="F1317" s="371" t="n"/>
      <c r="G1317" s="371" t="n">
        <v>11</v>
      </c>
      <c r="H1317" s="372" t="n">
        <v>43571</v>
      </c>
      <c r="I1317" s="373" t="n">
        <v>5260</v>
      </c>
      <c r="J1317" s="371" t="n">
        <v>8832</v>
      </c>
      <c r="K1317" s="371" t="n">
        <v>7419</v>
      </c>
      <c r="L1317" s="371" t="n"/>
      <c r="M1317" s="374">
        <f>+(((J1317-I1317)-(K1317-I1317))/(K1317-I1317))*100</f>
        <v/>
      </c>
      <c r="N1317" s="375" t="n"/>
      <c r="O1317" s="377" t="n"/>
      <c r="P1317" s="377" t="n"/>
      <c r="Q1317" s="341" t="n"/>
      <c r="R1317" s="341" t="n"/>
      <c r="S1317" s="331">
        <f>+(((K1317-I1317)/1000)*1000)/10</f>
        <v/>
      </c>
      <c r="T1317" s="332" t="n"/>
    </row>
    <row r="1318" ht="15.75" customHeight="1" s="412">
      <c r="A1318" s="333" t="n">
        <v>3757</v>
      </c>
      <c r="B1318" s="334" t="n">
        <v>179</v>
      </c>
      <c r="C1318" s="371" t="inlineStr">
        <is>
          <t>T239</t>
        </is>
      </c>
      <c r="D1318" s="371" t="n"/>
      <c r="E1318" s="371" t="n"/>
      <c r="F1318" s="371" t="n"/>
      <c r="G1318" s="371" t="n">
        <v>14</v>
      </c>
      <c r="H1318" s="372" t="n">
        <v>43591</v>
      </c>
      <c r="I1318" s="371" t="n">
        <v>5180</v>
      </c>
      <c r="J1318" s="373" t="n">
        <v>8466</v>
      </c>
      <c r="K1318" s="371" t="n">
        <v>7605</v>
      </c>
      <c r="L1318" s="371" t="n"/>
      <c r="M1318" s="374">
        <f>+(((J1318-I1318)-(K1318-I1318))/(K1318-I1318))*100</f>
        <v/>
      </c>
      <c r="N1318" s="375" t="inlineStr">
        <is>
          <t>MF</t>
        </is>
      </c>
      <c r="O1318" s="376">
        <f>AVERAGE(M1318:M1319)</f>
        <v/>
      </c>
      <c r="P1318" s="376">
        <f>_xlfn.STDEV.S(M1318,M1319)</f>
        <v/>
      </c>
      <c r="Q1318" s="341" t="n"/>
      <c r="R1318" s="341" t="n"/>
      <c r="S1318" s="331">
        <f>+(((K1318-I1318)/1000)*1000)/10</f>
        <v/>
      </c>
      <c r="T1318" s="332">
        <f>AVERAGE(S1318:S1319)</f>
        <v/>
      </c>
    </row>
    <row r="1319" ht="15.75" customHeight="1" s="412">
      <c r="A1319" s="333" t="n">
        <v>3758</v>
      </c>
      <c r="B1319" s="334" t="n">
        <v>180</v>
      </c>
      <c r="C1319" s="371" t="inlineStr">
        <is>
          <t>T239</t>
        </is>
      </c>
      <c r="D1319" s="371" t="n"/>
      <c r="E1319" s="371" t="n"/>
      <c r="F1319" s="371" t="n"/>
      <c r="G1319" s="371" t="n">
        <v>14</v>
      </c>
      <c r="H1319" s="372" t="n">
        <v>43591</v>
      </c>
      <c r="I1319" s="371" t="n">
        <v>5282</v>
      </c>
      <c r="J1319" s="373" t="n">
        <v>8513</v>
      </c>
      <c r="K1319" s="371" t="n">
        <v>7695</v>
      </c>
      <c r="L1319" s="371" t="n"/>
      <c r="M1319" s="374">
        <f>+(((J1319-I1319)-(K1319-I1319))/(K1319-I1319))*100</f>
        <v/>
      </c>
      <c r="N1319" s="375" t="n"/>
      <c r="O1319" s="377" t="n"/>
      <c r="P1319" s="377" t="n"/>
      <c r="Q1319" s="341" t="n"/>
      <c r="R1319" s="341" t="n"/>
      <c r="S1319" s="331">
        <f>+(((K1319-I1319)/1000)*1000)/10</f>
        <v/>
      </c>
      <c r="T1319" s="332" t="n"/>
    </row>
    <row r="1320" ht="15.75" customHeight="1" s="412">
      <c r="A1320" s="333" t="n">
        <v>4417</v>
      </c>
      <c r="B1320" s="334" t="n">
        <v>123</v>
      </c>
      <c r="C1320" s="371" t="inlineStr">
        <is>
          <t>T239</t>
        </is>
      </c>
      <c r="D1320" s="371" t="n"/>
      <c r="E1320" s="371" t="n"/>
      <c r="F1320" s="371" t="n"/>
      <c r="G1320" s="371" t="n">
        <v>16</v>
      </c>
      <c r="H1320" s="372" t="n">
        <v>43607</v>
      </c>
      <c r="I1320" s="371" t="n">
        <v>5241</v>
      </c>
      <c r="J1320" s="371" t="n">
        <v>7015</v>
      </c>
      <c r="K1320" s="371" t="n">
        <v>6710</v>
      </c>
      <c r="L1320" s="371" t="n">
        <v>2</v>
      </c>
      <c r="M1320" s="374">
        <f>+(((J1320-I1320)-(K1320-I1320))/(K1320-I1320))*100</f>
        <v/>
      </c>
      <c r="N1320" s="375" t="n"/>
      <c r="O1320" s="376">
        <f>AVERAGE(M1320:M1321)</f>
        <v/>
      </c>
      <c r="P1320" s="376">
        <f>_xlfn.STDEV.S(M1320,M1321)</f>
        <v/>
      </c>
      <c r="Q1320" s="341" t="n"/>
      <c r="R1320" s="341" t="n"/>
      <c r="S1320" s="331">
        <f>+(((K1320-I1320)/1000)*1000)/10</f>
        <v/>
      </c>
      <c r="T1320" s="332">
        <f>AVERAGE(S1320:S1321)</f>
        <v/>
      </c>
    </row>
    <row r="1321" ht="15.75" customHeight="1" s="412">
      <c r="A1321" s="333" t="n">
        <v>4418</v>
      </c>
      <c r="B1321" s="334" t="n">
        <v>124</v>
      </c>
      <c r="C1321" s="371" t="inlineStr">
        <is>
          <t>T239</t>
        </is>
      </c>
      <c r="D1321" s="371" t="n"/>
      <c r="E1321" s="371" t="n"/>
      <c r="F1321" s="371" t="n"/>
      <c r="G1321" s="371" t="n">
        <v>16</v>
      </c>
      <c r="H1321" s="372" t="n">
        <v>43607</v>
      </c>
      <c r="I1321" s="371" t="n">
        <v>5265</v>
      </c>
      <c r="J1321" s="371" t="n">
        <v>7134</v>
      </c>
      <c r="K1321" s="371" t="n">
        <v>6812</v>
      </c>
      <c r="L1321" s="371" t="n"/>
      <c r="M1321" s="374">
        <f>+(((J1321-I1321)-(K1321-I1321))/(K1321-I1321))*100</f>
        <v/>
      </c>
      <c r="N1321" s="375" t="n"/>
      <c r="O1321" s="377" t="n"/>
      <c r="P1321" s="377" t="n"/>
      <c r="Q1321" s="341" t="n"/>
      <c r="R1321" s="341" t="n"/>
      <c r="S1321" s="331">
        <f>+(((K1321-I1321)/1000)*1000)/10</f>
        <v/>
      </c>
      <c r="T1321" s="332" t="n"/>
    </row>
    <row r="1322" ht="15.75" customHeight="1" s="412">
      <c r="A1322" s="333" t="n">
        <v>5063</v>
      </c>
      <c r="B1322" s="334" t="n">
        <v>123</v>
      </c>
      <c r="C1322" s="371" t="inlineStr">
        <is>
          <t>T239</t>
        </is>
      </c>
      <c r="D1322" s="371" t="n"/>
      <c r="E1322" s="371" t="n"/>
      <c r="F1322" s="371" t="n"/>
      <c r="G1322" s="371" t="n">
        <v>18</v>
      </c>
      <c r="H1322" s="372" t="n">
        <v>43626</v>
      </c>
      <c r="I1322" s="371" t="n">
        <v>5241</v>
      </c>
      <c r="J1322" s="371" t="n">
        <v>8070</v>
      </c>
      <c r="K1322" s="371" t="n">
        <v>7553</v>
      </c>
      <c r="L1322" s="371" t="n">
        <v>8</v>
      </c>
      <c r="M1322" s="374">
        <f>+(((J1322-I1322)-(K1322-I1322))/(K1322-I1322))*100</f>
        <v/>
      </c>
      <c r="N1322" s="375" t="n"/>
      <c r="O1322" s="376">
        <f>AVERAGE(M1322:M1323)</f>
        <v/>
      </c>
      <c r="P1322" s="376">
        <f>_xlfn.STDEV.S(M1322,M1323)</f>
        <v/>
      </c>
      <c r="Q1322" s="341" t="n"/>
      <c r="R1322" s="341" t="n"/>
      <c r="S1322" s="331">
        <f>+(((K1322-I1322)/1000)*1000)/10</f>
        <v/>
      </c>
      <c r="T1322" s="332">
        <f>AVERAGE(S1322:S1323)</f>
        <v/>
      </c>
    </row>
    <row r="1323" ht="15.75" customHeight="1" s="412">
      <c r="A1323" s="333" t="n">
        <v>5064</v>
      </c>
      <c r="B1323" s="334" t="n">
        <v>124</v>
      </c>
      <c r="C1323" s="371" t="inlineStr">
        <is>
          <t>T239</t>
        </is>
      </c>
      <c r="D1323" s="371" t="n"/>
      <c r="E1323" s="371" t="n"/>
      <c r="F1323" s="371" t="n"/>
      <c r="G1323" s="371" t="n">
        <v>18</v>
      </c>
      <c r="H1323" s="372" t="n">
        <v>43626</v>
      </c>
      <c r="I1323" s="371" t="n">
        <v>5265</v>
      </c>
      <c r="J1323" s="371" t="n">
        <v>7884</v>
      </c>
      <c r="K1323" s="371" t="n">
        <v>7412</v>
      </c>
      <c r="L1323" s="371" t="n"/>
      <c r="M1323" s="374">
        <f>+(((J1323-I1323)-(K1323-I1323))/(K1323-I1323))*100</f>
        <v/>
      </c>
      <c r="N1323" s="375" t="n"/>
      <c r="O1323" s="377" t="n"/>
      <c r="P1323" s="377" t="n"/>
      <c r="Q1323" s="341" t="n"/>
      <c r="R1323" s="341" t="n"/>
      <c r="S1323" s="331">
        <f>+(((K1323-I1323)/1000)*1000)/10</f>
        <v/>
      </c>
      <c r="T1323" s="332" t="n"/>
    </row>
    <row r="1324" ht="15.75" customHeight="1" s="412">
      <c r="A1324" s="333" t="n">
        <v>5625</v>
      </c>
      <c r="B1324" s="334" t="n">
        <v>69</v>
      </c>
      <c r="C1324" s="378" t="inlineStr">
        <is>
          <t>T239</t>
        </is>
      </c>
      <c r="D1324" s="378" t="n"/>
      <c r="E1324" s="378" t="n"/>
      <c r="F1324" s="378" t="n"/>
      <c r="G1324" s="378" t="n">
        <v>21</v>
      </c>
      <c r="H1324" s="379" t="n">
        <v>43657</v>
      </c>
      <c r="I1324" s="378" t="n">
        <v>5248</v>
      </c>
      <c r="J1324" s="378" t="n">
        <v>8092</v>
      </c>
      <c r="K1324" s="378" t="n">
        <v>7596</v>
      </c>
      <c r="L1324" s="378" t="n">
        <v>8</v>
      </c>
      <c r="M1324" s="374">
        <f>+(((J1324-I1324)-(K1324-I1324))/(K1324-I1324))*100</f>
        <v/>
      </c>
      <c r="N1324" s="375" t="n"/>
      <c r="O1324" s="376">
        <f>AVERAGE(M1324:M1325)</f>
        <v/>
      </c>
      <c r="P1324" s="376">
        <f>_xlfn.STDEV.S(M1324,M1325)</f>
        <v/>
      </c>
      <c r="Q1324" s="341" t="n"/>
      <c r="R1324" s="341" t="n"/>
      <c r="S1324" s="331">
        <f>+(((K1324-I1324)/1000)*1000)/10</f>
        <v/>
      </c>
      <c r="T1324" s="332">
        <f>AVERAGE(S1324:S1325)</f>
        <v/>
      </c>
    </row>
    <row r="1325" ht="15.75" customHeight="1" s="412">
      <c r="A1325" s="333" t="n">
        <v>5626</v>
      </c>
      <c r="B1325" s="334" t="n">
        <v>70</v>
      </c>
      <c r="C1325" s="378" t="inlineStr">
        <is>
          <t>T239</t>
        </is>
      </c>
      <c r="D1325" s="378" t="n"/>
      <c r="E1325" s="378" t="n"/>
      <c r="F1325" s="378" t="n"/>
      <c r="G1325" s="378" t="n">
        <v>21</v>
      </c>
      <c r="H1325" s="379" t="n">
        <v>43657</v>
      </c>
      <c r="I1325" s="378" t="n">
        <v>5266</v>
      </c>
      <c r="J1325" s="378" t="n">
        <v>8184</v>
      </c>
      <c r="K1325" s="378" t="n">
        <v>7681</v>
      </c>
      <c r="L1325" s="378" t="n"/>
      <c r="M1325" s="374">
        <f>+(((J1325-I1325)-(K1325-I1325))/(K1325-I1325))*100</f>
        <v/>
      </c>
      <c r="N1325" s="375" t="n"/>
      <c r="O1325" s="377" t="n"/>
      <c r="P1325" s="377" t="n"/>
      <c r="Q1325" s="341" t="n"/>
      <c r="R1325" s="341" t="n"/>
      <c r="S1325" s="331">
        <f>+(((K1325-I1325)/1000)*1000)/10</f>
        <v/>
      </c>
      <c r="T1325" s="332" t="n"/>
    </row>
    <row r="1326" ht="15.75" customHeight="1" s="412">
      <c r="A1326" s="333" t="n">
        <v>6017</v>
      </c>
      <c r="B1326" s="334" t="n">
        <v>132</v>
      </c>
      <c r="C1326" s="378" t="inlineStr">
        <is>
          <t>T239</t>
        </is>
      </c>
      <c r="D1326" s="378" t="n"/>
      <c r="E1326" s="378" t="n"/>
      <c r="F1326" s="378" t="n"/>
      <c r="G1326" s="378" t="n">
        <v>22</v>
      </c>
      <c r="H1326" s="379" t="n">
        <v>43685</v>
      </c>
      <c r="I1326" s="378" t="n">
        <v>5233</v>
      </c>
      <c r="J1326" s="378" t="n">
        <v>8446</v>
      </c>
      <c r="K1326" s="378" t="n">
        <v>7985</v>
      </c>
      <c r="L1326" s="378" t="n">
        <v>8</v>
      </c>
      <c r="M1326" s="374">
        <f>+(((J1326-I1326)-(K1326-I1326))/(K1326-I1326))*100</f>
        <v/>
      </c>
      <c r="N1326" s="375" t="n"/>
      <c r="O1326" s="376">
        <f>AVERAGE(M1326:M1327)</f>
        <v/>
      </c>
      <c r="P1326" s="376">
        <f>_xlfn.STDEV.S(M1326,M1327)</f>
        <v/>
      </c>
      <c r="Q1326" s="341" t="n"/>
      <c r="R1326" s="341" t="n"/>
      <c r="S1326" s="331">
        <f>+(((K1326-I1326)/1000)*1000)/10</f>
        <v/>
      </c>
      <c r="T1326" s="332">
        <f>AVERAGE(S1326:S1327)</f>
        <v/>
      </c>
    </row>
    <row r="1327" ht="15.75" customHeight="1" s="412">
      <c r="A1327" s="333" t="n">
        <v>6018</v>
      </c>
      <c r="B1327" s="334" t="n">
        <v>132</v>
      </c>
      <c r="C1327" s="378" t="inlineStr">
        <is>
          <t>T239</t>
        </is>
      </c>
      <c r="D1327" s="378" t="n"/>
      <c r="E1327" s="378" t="n"/>
      <c r="F1327" s="378" t="n"/>
      <c r="G1327" s="378" t="n">
        <v>22</v>
      </c>
      <c r="H1327" s="379" t="n">
        <v>43685</v>
      </c>
      <c r="I1327" s="378" t="n">
        <v>5233</v>
      </c>
      <c r="J1327" s="378" t="n">
        <v>8345</v>
      </c>
      <c r="K1327" s="378" t="n">
        <v>7873</v>
      </c>
      <c r="L1327" s="378" t="n"/>
      <c r="M1327" s="374">
        <f>+(((J1327-I1327)-(K1327-I1327))/(K1327-I1327))*100</f>
        <v/>
      </c>
      <c r="N1327" s="375" t="n"/>
      <c r="O1327" s="377" t="n"/>
      <c r="P1327" s="377" t="n"/>
      <c r="Q1327" s="341" t="n"/>
      <c r="R1327" s="341" t="n"/>
      <c r="S1327" s="331">
        <f>+(((K1327-I1327)/1000)*1000)/10</f>
        <v/>
      </c>
      <c r="T1327" s="332" t="n"/>
    </row>
    <row r="1328" ht="15.75" customHeight="1" s="412">
      <c r="A1328" s="333" t="n">
        <v>3391</v>
      </c>
      <c r="B1328" s="334" t="n">
        <v>147</v>
      </c>
      <c r="C1328" s="380" t="inlineStr">
        <is>
          <t>T240</t>
        </is>
      </c>
      <c r="D1328" s="380" t="n"/>
      <c r="E1328" s="380" t="n"/>
      <c r="F1328" s="380" t="n"/>
      <c r="G1328" s="380" t="n">
        <v>13</v>
      </c>
      <c r="H1328" s="381" t="n">
        <v>43587</v>
      </c>
      <c r="I1328" s="380" t="n">
        <v>5265</v>
      </c>
      <c r="J1328" s="380" t="n">
        <v>9435</v>
      </c>
      <c r="K1328" s="380" t="n">
        <v>8002</v>
      </c>
      <c r="L1328" s="380" t="n">
        <v>1</v>
      </c>
      <c r="M1328" s="382">
        <f>+(((J1328-I1328)-(K1328-I1328))/(K1328-I1328))*100</f>
        <v/>
      </c>
      <c r="N1328" s="383" t="inlineStr">
        <is>
          <t>28/4</t>
        </is>
      </c>
      <c r="O1328" s="384">
        <f>AVERAGE(M1328:M1329)</f>
        <v/>
      </c>
      <c r="P1328" s="384">
        <f>_xlfn.STDEV.S(M1328,M1329)</f>
        <v/>
      </c>
      <c r="Q1328" s="341" t="n">
        <v>1</v>
      </c>
      <c r="R1328" s="341" t="n"/>
      <c r="S1328" s="331">
        <f>+(((K1328-I1328)/1000)*1000)/10</f>
        <v/>
      </c>
      <c r="T1328" s="332">
        <f>AVERAGE(S1328:S1329)</f>
        <v/>
      </c>
    </row>
    <row r="1329" ht="15.75" customHeight="1" s="412">
      <c r="A1329" s="333" t="n">
        <v>3392</v>
      </c>
      <c r="B1329" s="334" t="n">
        <v>148</v>
      </c>
      <c r="C1329" s="380" t="inlineStr">
        <is>
          <t>T240</t>
        </is>
      </c>
      <c r="D1329" s="380" t="n"/>
      <c r="E1329" s="380" t="n"/>
      <c r="F1329" s="380" t="n"/>
      <c r="G1329" s="380" t="n">
        <v>13</v>
      </c>
      <c r="H1329" s="381" t="n">
        <v>43587</v>
      </c>
      <c r="I1329" s="380" t="n">
        <v>5186</v>
      </c>
      <c r="J1329" s="380" t="n">
        <v>9164</v>
      </c>
      <c r="K1329" s="380" t="n">
        <v>7837</v>
      </c>
      <c r="L1329" s="380" t="n"/>
      <c r="M1329" s="382">
        <f>+(((J1329-I1329)-(K1329-I1329))/(K1329-I1329))*100</f>
        <v/>
      </c>
      <c r="N1329" s="383" t="n"/>
      <c r="O1329" s="385" t="n"/>
      <c r="P1329" s="385" t="n"/>
      <c r="Q1329" s="341" t="n"/>
      <c r="R1329" s="341" t="n"/>
      <c r="S1329" s="331">
        <f>+(((K1329-I1329)/1000)*1000)/10</f>
        <v/>
      </c>
      <c r="T1329" s="332" t="n"/>
    </row>
    <row r="1330" ht="15.75" customHeight="1" s="412">
      <c r="A1330" s="333" t="n">
        <v>4113</v>
      </c>
      <c r="B1330" s="334" t="n">
        <v>143</v>
      </c>
      <c r="C1330" s="380" t="inlineStr">
        <is>
          <t>T240</t>
        </is>
      </c>
      <c r="D1330" s="380" t="n"/>
      <c r="E1330" s="380" t="n"/>
      <c r="F1330" s="380" t="n"/>
      <c r="G1330" s="380" t="n">
        <v>15</v>
      </c>
      <c r="H1330" s="381" t="n">
        <v>43599</v>
      </c>
      <c r="I1330" s="380" t="n">
        <v>5229</v>
      </c>
      <c r="J1330" s="380" t="n">
        <v>8411</v>
      </c>
      <c r="K1330" s="380" t="n">
        <v>7583</v>
      </c>
      <c r="L1330" s="380" t="n"/>
      <c r="M1330" s="382">
        <f>+(((J1330-I1330)-(K1330-I1330))/(K1330-I1330))*100</f>
        <v/>
      </c>
      <c r="N1330" s="382" t="n"/>
      <c r="O1330" s="384">
        <f>AVERAGE(M1330:M1331)</f>
        <v/>
      </c>
      <c r="P1330" s="384">
        <f>_xlfn.STDEV.S(M1330,M1331)</f>
        <v/>
      </c>
      <c r="Q1330" s="341" t="n"/>
      <c r="R1330" s="341" t="n"/>
      <c r="S1330" s="331">
        <f>+(((K1330-I1330)/1000)*1000)/10</f>
        <v/>
      </c>
      <c r="T1330" s="332">
        <f>AVERAGE(S1330:S1331)</f>
        <v/>
      </c>
    </row>
    <row r="1331" ht="15.75" customHeight="1" s="412">
      <c r="A1331" s="333" t="n">
        <v>4114</v>
      </c>
      <c r="B1331" s="334" t="n">
        <v>144</v>
      </c>
      <c r="C1331" s="380" t="inlineStr">
        <is>
          <t>T240</t>
        </is>
      </c>
      <c r="D1331" s="380" t="n"/>
      <c r="E1331" s="380" t="n"/>
      <c r="F1331" s="380" t="n"/>
      <c r="G1331" s="380" t="n">
        <v>15</v>
      </c>
      <c r="H1331" s="381" t="n">
        <v>43599</v>
      </c>
      <c r="I1331" s="380" t="n">
        <v>5238</v>
      </c>
      <c r="J1331" s="380" t="n">
        <v>8656</v>
      </c>
      <c r="K1331" s="380" t="n">
        <v>7765</v>
      </c>
      <c r="L1331" s="380" t="n"/>
      <c r="M1331" s="382">
        <f>+(((J1331-I1331)-(K1331-I1331))/(K1331-I1331))*100</f>
        <v/>
      </c>
      <c r="N1331" s="382" t="n"/>
      <c r="O1331" s="385" t="n"/>
      <c r="P1331" s="385" t="n"/>
      <c r="Q1331" s="341" t="n"/>
      <c r="R1331" s="341" t="n"/>
      <c r="S1331" s="331">
        <f>+(((K1331-I1331)/1000)*1000)/10</f>
        <v/>
      </c>
      <c r="T1331" s="332" t="n"/>
    </row>
    <row r="1332" ht="15.75" customHeight="1" s="412">
      <c r="A1332" s="333" t="n">
        <v>4759</v>
      </c>
      <c r="B1332" s="334" t="n">
        <v>143</v>
      </c>
      <c r="C1332" s="380" t="inlineStr">
        <is>
          <t>T240</t>
        </is>
      </c>
      <c r="D1332" s="380" t="n"/>
      <c r="E1332" s="380" t="n"/>
      <c r="F1332" s="380" t="n"/>
      <c r="G1332" s="380" t="n">
        <v>17</v>
      </c>
      <c r="H1332" s="381" t="n">
        <v>43619</v>
      </c>
      <c r="I1332" s="380" t="n">
        <v>5229</v>
      </c>
      <c r="J1332" s="380" t="n">
        <v>8754</v>
      </c>
      <c r="K1332" s="380" t="n">
        <v>8064</v>
      </c>
      <c r="L1332" s="380" t="n"/>
      <c r="M1332" s="382">
        <f>+(((J1332-I1332)-(K1332-I1332))/(K1332-I1332))*100</f>
        <v/>
      </c>
      <c r="N1332" s="383" t="n"/>
      <c r="O1332" s="384">
        <f>AVERAGE(M1332:M1333)</f>
        <v/>
      </c>
      <c r="P1332" s="384">
        <f>_xlfn.STDEV.S(M1332,M1333)</f>
        <v/>
      </c>
      <c r="Q1332" s="341" t="n"/>
      <c r="R1332" s="341" t="n"/>
      <c r="S1332" s="331">
        <f>+(((K1332-I1332)/1000)*1000)/10</f>
        <v/>
      </c>
      <c r="T1332" s="332">
        <f>AVERAGE(S1332:S1333)</f>
        <v/>
      </c>
    </row>
    <row r="1333" ht="15.75" customHeight="1" s="412">
      <c r="A1333" s="333" t="n">
        <v>4760</v>
      </c>
      <c r="B1333" s="334" t="n">
        <v>144</v>
      </c>
      <c r="C1333" s="380" t="inlineStr">
        <is>
          <t>T240</t>
        </is>
      </c>
      <c r="D1333" s="380" t="n"/>
      <c r="E1333" s="380" t="n"/>
      <c r="F1333" s="380" t="n"/>
      <c r="G1333" s="380" t="n">
        <v>17</v>
      </c>
      <c r="H1333" s="381" t="n">
        <v>43619</v>
      </c>
      <c r="I1333" s="380" t="n">
        <v>5238</v>
      </c>
      <c r="J1333" s="380" t="n">
        <v>8698</v>
      </c>
      <c r="K1333" s="380" t="n">
        <v>8036</v>
      </c>
      <c r="L1333" s="380" t="n"/>
      <c r="M1333" s="382">
        <f>+(((J1333-I1333)-(K1333-I1333))/(K1333-I1333))*100</f>
        <v/>
      </c>
      <c r="N1333" s="383" t="n"/>
      <c r="O1333" s="385" t="n"/>
      <c r="P1333" s="385" t="n"/>
      <c r="Q1333" s="341" t="n"/>
      <c r="R1333" s="341" t="n"/>
      <c r="S1333" s="331">
        <f>+(((K1333-I1333)/1000)*1000)/10</f>
        <v/>
      </c>
      <c r="T1333" s="332" t="n"/>
    </row>
    <row r="1334" ht="15.75" customHeight="1" s="412">
      <c r="A1334" s="333" t="n">
        <v>5367</v>
      </c>
      <c r="B1334" s="334" t="n">
        <v>105</v>
      </c>
      <c r="C1334" s="378" t="inlineStr">
        <is>
          <t>T240</t>
        </is>
      </c>
      <c r="D1334" s="378" t="n"/>
      <c r="E1334" s="378" t="n"/>
      <c r="F1334" s="378" t="n"/>
      <c r="G1334" s="378" t="n">
        <v>19</v>
      </c>
      <c r="H1334" s="379" t="n">
        <v>43637</v>
      </c>
      <c r="I1334" s="378" t="n">
        <v>5251</v>
      </c>
      <c r="J1334" s="378" t="n">
        <v>8684</v>
      </c>
      <c r="K1334" s="378" t="n">
        <v>7909</v>
      </c>
      <c r="L1334" s="378" t="n">
        <v>6</v>
      </c>
      <c r="M1334" s="386">
        <f>+(((J1334-I1334)-(K1334-I1334))/(K1334-I1334))*100</f>
        <v/>
      </c>
      <c r="N1334" s="387" t="n"/>
      <c r="O1334" s="388">
        <f>AVERAGE(M1334:M1335)</f>
        <v/>
      </c>
      <c r="P1334" s="388">
        <f>_xlfn.STDEV.S(M1334,M1335)</f>
        <v/>
      </c>
      <c r="Q1334" s="341" t="n"/>
      <c r="R1334" s="341" t="n"/>
      <c r="S1334" s="331">
        <f>+(((K1334-I1334)/1000)*1000)/10</f>
        <v/>
      </c>
      <c r="T1334" s="332">
        <f>AVERAGE(S1334:S1335)</f>
        <v/>
      </c>
    </row>
    <row r="1335" ht="15.75" customHeight="1" s="412">
      <c r="A1335" s="333" t="n">
        <v>5368</v>
      </c>
      <c r="B1335" s="334" t="n">
        <v>106</v>
      </c>
      <c r="C1335" s="378" t="inlineStr">
        <is>
          <t>T240</t>
        </is>
      </c>
      <c r="D1335" s="378" t="n"/>
      <c r="E1335" s="378" t="n"/>
      <c r="F1335" s="378" t="n"/>
      <c r="G1335" s="378" t="n">
        <v>19</v>
      </c>
      <c r="H1335" s="379" t="n">
        <v>43637</v>
      </c>
      <c r="I1335" s="378" t="n">
        <v>5219</v>
      </c>
      <c r="J1335" s="378" t="n">
        <v>8711</v>
      </c>
      <c r="K1335" s="378" t="n">
        <v>7901</v>
      </c>
      <c r="L1335" s="378" t="n"/>
      <c r="M1335" s="386">
        <f>+(((J1335-I1335)-(K1335-I1335))/(K1335-I1335))*100</f>
        <v/>
      </c>
      <c r="N1335" s="387" t="n"/>
      <c r="O1335" s="331" t="n"/>
      <c r="P1335" s="331" t="n"/>
      <c r="Q1335" s="341" t="n"/>
      <c r="R1335" s="341" t="n"/>
      <c r="S1335" s="331">
        <f>+(((K1335-I1335)/1000)*1000)/10</f>
        <v/>
      </c>
      <c r="T1335" s="332" t="n"/>
    </row>
    <row r="1336" ht="15.75" customHeight="1" s="412">
      <c r="A1336" s="333" t="n">
        <v>6019</v>
      </c>
      <c r="B1336" s="334" t="n">
        <v>133</v>
      </c>
      <c r="C1336" s="378" t="inlineStr">
        <is>
          <t>T240</t>
        </is>
      </c>
      <c r="D1336" s="378" t="n"/>
      <c r="E1336" s="378" t="n"/>
      <c r="F1336" s="378" t="n"/>
      <c r="G1336" s="378" t="n">
        <v>22</v>
      </c>
      <c r="H1336" s="379" t="n">
        <v>43685</v>
      </c>
      <c r="I1336" s="378" t="n">
        <v>5286</v>
      </c>
      <c r="J1336" s="378" t="n">
        <v>8160</v>
      </c>
      <c r="K1336" s="378" t="n">
        <v>7729</v>
      </c>
      <c r="L1336" s="378" t="n">
        <v>8</v>
      </c>
      <c r="M1336" s="374">
        <f>+(((J1336-I1336)-(K1336-I1336))/(K1336-I1336))*100</f>
        <v/>
      </c>
      <c r="N1336" s="375" t="n"/>
      <c r="O1336" s="376">
        <f>AVERAGE(M1336:M1337)</f>
        <v/>
      </c>
      <c r="P1336" s="376">
        <f>_xlfn.STDEV.S(M1336,M1337)</f>
        <v/>
      </c>
      <c r="Q1336" s="341" t="n"/>
      <c r="R1336" s="341" t="n"/>
      <c r="S1336" s="331">
        <f>+(((K1336-I1336)/1000)*1000)/10</f>
        <v/>
      </c>
      <c r="T1336" s="332">
        <f>AVERAGE(S1336:S1337)</f>
        <v/>
      </c>
    </row>
    <row r="1337" ht="15.75" customHeight="1" s="412">
      <c r="A1337" s="333" t="n">
        <v>6020</v>
      </c>
      <c r="B1337" s="334" t="n">
        <v>133</v>
      </c>
      <c r="C1337" s="378" t="inlineStr">
        <is>
          <t>T240</t>
        </is>
      </c>
      <c r="D1337" s="378" t="n"/>
      <c r="E1337" s="378" t="n"/>
      <c r="F1337" s="378" t="n"/>
      <c r="G1337" s="378" t="n">
        <v>22</v>
      </c>
      <c r="H1337" s="379" t="n">
        <v>43685</v>
      </c>
      <c r="I1337" s="378" t="n">
        <v>5286</v>
      </c>
      <c r="J1337" s="378" t="n">
        <v>8175</v>
      </c>
      <c r="K1337" s="378" t="n">
        <v>7756</v>
      </c>
      <c r="L1337" s="378" t="n"/>
      <c r="M1337" s="374">
        <f>+(((J1337-I1337)-(K1337-I1337))/(K1337-I1337))*100</f>
        <v/>
      </c>
      <c r="N1337" s="375" t="n"/>
      <c r="O1337" s="377" t="n"/>
      <c r="P1337" s="377" t="n"/>
      <c r="Q1337" s="341" t="n"/>
      <c r="R1337" s="341" t="n"/>
      <c r="S1337" s="331">
        <f>+(((K1337-I1337)/1000)*1000)/10</f>
        <v/>
      </c>
      <c r="T1337" s="332" t="n"/>
    </row>
    <row r="1338" ht="15.75" customHeight="1" s="412">
      <c r="A1338" s="333" t="n">
        <v>3759</v>
      </c>
      <c r="B1338" s="334" t="n">
        <v>181</v>
      </c>
      <c r="C1338" s="352" t="inlineStr">
        <is>
          <t>T241</t>
        </is>
      </c>
      <c r="D1338" s="352" t="n"/>
      <c r="E1338" s="352" t="n"/>
      <c r="F1338" s="352" t="n"/>
      <c r="G1338" s="352" t="n">
        <v>14</v>
      </c>
      <c r="H1338" s="353" t="n">
        <v>43591</v>
      </c>
      <c r="I1338" s="352" t="n">
        <v>5244</v>
      </c>
      <c r="J1338" s="354" t="n">
        <v>8909</v>
      </c>
      <c r="K1338" s="352" t="n">
        <v>7600</v>
      </c>
      <c r="L1338" s="352" t="n">
        <v>2</v>
      </c>
      <c r="M1338" s="355">
        <f>+(((J1338-I1338)-(K1338-I1338))/(K1338-I1338))*100</f>
        <v/>
      </c>
      <c r="N1338" s="362" t="inlineStr">
        <is>
          <t>30/4</t>
        </is>
      </c>
      <c r="O1338" s="357">
        <f>AVERAGE(M1338:M1339)</f>
        <v/>
      </c>
      <c r="P1338" s="357">
        <f>_xlfn.STDEV.S(M1338,M1339)</f>
        <v/>
      </c>
      <c r="Q1338" s="341" t="n">
        <v>3</v>
      </c>
      <c r="R1338" s="341" t="n"/>
      <c r="S1338" s="331">
        <f>+(((K1338-I1338)/1000)*1000)/10</f>
        <v/>
      </c>
      <c r="T1338" s="332">
        <f>AVERAGE(S1338:S1339)</f>
        <v/>
      </c>
    </row>
    <row r="1339" ht="15.75" customHeight="1" s="412">
      <c r="A1339" s="333" t="n">
        <v>3760</v>
      </c>
      <c r="B1339" s="334" t="n">
        <v>182</v>
      </c>
      <c r="C1339" s="352" t="inlineStr">
        <is>
          <t>T241</t>
        </is>
      </c>
      <c r="D1339" s="352" t="n"/>
      <c r="E1339" s="352" t="n"/>
      <c r="F1339" s="352" t="n"/>
      <c r="G1339" s="352" t="n">
        <v>14</v>
      </c>
      <c r="H1339" s="353" t="n">
        <v>43591</v>
      </c>
      <c r="I1339" s="352" t="n">
        <v>5301</v>
      </c>
      <c r="J1339" s="354" t="n">
        <v>8688</v>
      </c>
      <c r="K1339" s="352" t="n">
        <v>7451</v>
      </c>
      <c r="L1339" s="352" t="n"/>
      <c r="M1339" s="355">
        <f>+(((J1339-I1339)-(K1339-I1339))/(K1339-I1339))*100</f>
        <v/>
      </c>
      <c r="N1339" s="362" t="n"/>
      <c r="O1339" s="358" t="n"/>
      <c r="P1339" s="358" t="n"/>
      <c r="Q1339" s="341" t="n"/>
      <c r="R1339" s="341" t="n"/>
      <c r="S1339" s="331">
        <f>+(((K1339-I1339)/1000)*1000)/10</f>
        <v/>
      </c>
      <c r="T1339" s="332" t="n"/>
    </row>
    <row r="1340" ht="15.75" customHeight="1" s="412">
      <c r="A1340" s="333" t="n">
        <v>4419</v>
      </c>
      <c r="B1340" s="334" t="n">
        <v>125</v>
      </c>
      <c r="C1340" s="352" t="inlineStr">
        <is>
          <t>T241</t>
        </is>
      </c>
      <c r="D1340" s="352" t="n"/>
      <c r="E1340" s="352" t="n"/>
      <c r="F1340" s="352" t="n"/>
      <c r="G1340" s="352" t="n">
        <v>16</v>
      </c>
      <c r="H1340" s="353" t="n">
        <v>43607</v>
      </c>
      <c r="I1340" s="352" t="n">
        <v>5217</v>
      </c>
      <c r="J1340" s="352" t="n">
        <v>9532</v>
      </c>
      <c r="K1340" s="352" t="n">
        <v>8167</v>
      </c>
      <c r="L1340" s="352" t="n">
        <v>2</v>
      </c>
      <c r="M1340" s="355">
        <f>+(((J1340-I1340)-(K1340-I1340))/(K1340-I1340))*100</f>
        <v/>
      </c>
      <c r="N1340" s="362" t="n"/>
      <c r="O1340" s="357">
        <f>AVERAGE(M1340:M1341)</f>
        <v/>
      </c>
      <c r="P1340" s="357">
        <f>_xlfn.STDEV.S(M1340,M1341)</f>
        <v/>
      </c>
      <c r="Q1340" s="341" t="n"/>
      <c r="R1340" s="341" t="n"/>
      <c r="S1340" s="331">
        <f>+(((K1340-I1340)/1000)*1000)/10</f>
        <v/>
      </c>
      <c r="T1340" s="332">
        <f>AVERAGE(S1340:S1341)</f>
        <v/>
      </c>
    </row>
    <row r="1341" ht="15.75" customHeight="1" s="412">
      <c r="A1341" s="333" t="n">
        <v>4420</v>
      </c>
      <c r="B1341" s="334" t="n">
        <v>126</v>
      </c>
      <c r="C1341" s="352" t="inlineStr">
        <is>
          <t>T241</t>
        </is>
      </c>
      <c r="D1341" s="352" t="n"/>
      <c r="E1341" s="352" t="n"/>
      <c r="F1341" s="352" t="n"/>
      <c r="G1341" s="352" t="n">
        <v>16</v>
      </c>
      <c r="H1341" s="353" t="n">
        <v>43607</v>
      </c>
      <c r="I1341" s="352" t="n">
        <v>5232</v>
      </c>
      <c r="J1341" s="352" t="n">
        <v>9298</v>
      </c>
      <c r="K1341" s="352" t="n">
        <v>8034</v>
      </c>
      <c r="L1341" s="352" t="n"/>
      <c r="M1341" s="355">
        <f>+(((J1341-I1341)-(K1341-I1341))/(K1341-I1341))*100</f>
        <v/>
      </c>
      <c r="N1341" s="362" t="n"/>
      <c r="O1341" s="358" t="n"/>
      <c r="P1341" s="358" t="n"/>
      <c r="Q1341" s="341" t="n"/>
      <c r="R1341" s="341" t="n"/>
      <c r="S1341" s="331">
        <f>+(((K1341-I1341)/1000)*1000)/10</f>
        <v/>
      </c>
      <c r="T1341" s="332" t="n"/>
    </row>
    <row r="1342" ht="15.75" customHeight="1" s="412">
      <c r="A1342" s="333" t="n">
        <v>5065</v>
      </c>
      <c r="B1342" s="334" t="n">
        <v>125</v>
      </c>
      <c r="C1342" s="352" t="inlineStr">
        <is>
          <t>T241</t>
        </is>
      </c>
      <c r="D1342" s="352" t="n"/>
      <c r="E1342" s="352" t="n"/>
      <c r="F1342" s="352" t="n"/>
      <c r="G1342" s="352" t="n">
        <v>18</v>
      </c>
      <c r="H1342" s="353" t="n">
        <v>43626</v>
      </c>
      <c r="I1342" s="352" t="n">
        <v>5217</v>
      </c>
      <c r="J1342" s="352" t="n">
        <v>8882</v>
      </c>
      <c r="K1342" s="352" t="n">
        <v>7901</v>
      </c>
      <c r="L1342" s="352" t="n">
        <v>9</v>
      </c>
      <c r="M1342" s="355">
        <f>+(((J1342-I1342)-(K1342-I1342))/(K1342-I1342))*100</f>
        <v/>
      </c>
      <c r="N1342" s="362" t="n"/>
      <c r="O1342" s="357">
        <f>AVERAGE(M1342:M1343)</f>
        <v/>
      </c>
      <c r="P1342" s="357">
        <f>_xlfn.STDEV.S(M1342,M1343)</f>
        <v/>
      </c>
      <c r="Q1342" s="341" t="n"/>
      <c r="R1342" s="341" t="n"/>
      <c r="S1342" s="331">
        <f>+(((K1342-I1342)/1000)*1000)/10</f>
        <v/>
      </c>
      <c r="T1342" s="332">
        <f>AVERAGE(S1342:S1343)</f>
        <v/>
      </c>
    </row>
    <row r="1343" ht="15.75" customHeight="1" s="412">
      <c r="A1343" s="333" t="n">
        <v>5066</v>
      </c>
      <c r="B1343" s="334" t="n">
        <v>126</v>
      </c>
      <c r="C1343" s="352" t="inlineStr">
        <is>
          <t>T241</t>
        </is>
      </c>
      <c r="D1343" s="352" t="n"/>
      <c r="E1343" s="352" t="n"/>
      <c r="F1343" s="352" t="n"/>
      <c r="G1343" s="352" t="n">
        <v>18</v>
      </c>
      <c r="H1343" s="353" t="n">
        <v>43626</v>
      </c>
      <c r="I1343" s="352" t="n">
        <v>5232</v>
      </c>
      <c r="J1343" s="352" t="n">
        <v>9014</v>
      </c>
      <c r="K1343" s="352" t="n">
        <v>8020</v>
      </c>
      <c r="L1343" s="352" t="n"/>
      <c r="M1343" s="355">
        <f>+(((J1343-I1343)-(K1343-I1343))/(K1343-I1343))*100</f>
        <v/>
      </c>
      <c r="N1343" s="362" t="n"/>
      <c r="O1343" s="358" t="n"/>
      <c r="P1343" s="358" t="n"/>
      <c r="Q1343" s="341" t="n"/>
      <c r="R1343" s="341" t="n"/>
      <c r="S1343" s="331">
        <f>+(((K1343-I1343)/1000)*1000)/10</f>
        <v/>
      </c>
      <c r="T1343" s="332" t="n"/>
    </row>
    <row r="1344" ht="15.75" customHeight="1" s="412">
      <c r="A1344" s="333" t="n">
        <v>6021</v>
      </c>
      <c r="B1344" s="334" t="n">
        <v>134</v>
      </c>
      <c r="C1344" s="378" t="inlineStr">
        <is>
          <t>T241</t>
        </is>
      </c>
      <c r="D1344" s="378" t="n"/>
      <c r="E1344" s="378" t="n"/>
      <c r="F1344" s="378" t="n"/>
      <c r="G1344" s="378" t="n">
        <v>22</v>
      </c>
      <c r="H1344" s="379" t="n">
        <v>43685</v>
      </c>
      <c r="I1344" s="378" t="n">
        <v>5220</v>
      </c>
      <c r="J1344" s="378" t="n">
        <v>8263</v>
      </c>
      <c r="K1344" s="378" t="n">
        <v>7807</v>
      </c>
      <c r="L1344" s="378" t="n">
        <v>9</v>
      </c>
      <c r="M1344" s="374">
        <f>+(((J1344-I1344)-(K1344-I1344))/(K1344-I1344))*100</f>
        <v/>
      </c>
      <c r="N1344" s="375" t="n"/>
      <c r="O1344" s="376">
        <f>AVERAGE(M1344:M1345)</f>
        <v/>
      </c>
      <c r="P1344" s="376">
        <f>_xlfn.STDEV.S(M1344,M1345)</f>
        <v/>
      </c>
      <c r="Q1344" s="341" t="n"/>
      <c r="R1344" s="341" t="n"/>
      <c r="S1344" s="331">
        <f>+(((K1344-I1344)/1000)*1000)/10</f>
        <v/>
      </c>
      <c r="T1344" s="332">
        <f>AVERAGE(S1344:S1345)</f>
        <v/>
      </c>
    </row>
    <row r="1345" ht="15.75" customHeight="1" s="412">
      <c r="A1345" s="333" t="n">
        <v>6022</v>
      </c>
      <c r="B1345" s="334" t="n">
        <v>134</v>
      </c>
      <c r="C1345" s="378" t="inlineStr">
        <is>
          <t>T241</t>
        </is>
      </c>
      <c r="D1345" s="378" t="n"/>
      <c r="E1345" s="378" t="n"/>
      <c r="F1345" s="378" t="n"/>
      <c r="G1345" s="378" t="n">
        <v>22</v>
      </c>
      <c r="H1345" s="379" t="n">
        <v>43685</v>
      </c>
      <c r="I1345" s="378" t="n">
        <v>5220</v>
      </c>
      <c r="J1345" s="378" t="n">
        <v>8385</v>
      </c>
      <c r="K1345" s="378" t="n">
        <v>7930</v>
      </c>
      <c r="L1345" s="378" t="n"/>
      <c r="M1345" s="374">
        <f>+(((J1345-I1345)-(K1345-I1345))/(K1345-I1345))*100</f>
        <v/>
      </c>
      <c r="N1345" s="375" t="n"/>
      <c r="O1345" s="377" t="n"/>
      <c r="P1345" s="377" t="n"/>
      <c r="Q1345" s="341" t="n"/>
      <c r="R1345" s="341" t="n"/>
      <c r="S1345" s="331">
        <f>+(((K1345-I1345)/1000)*1000)/10</f>
        <v/>
      </c>
      <c r="T1345" s="332" t="n"/>
    </row>
    <row r="1346" ht="15.75" customHeight="1" s="412">
      <c r="A1346" s="333" t="n">
        <v>3393</v>
      </c>
      <c r="B1346" s="334" t="n">
        <v>149</v>
      </c>
      <c r="C1346" s="380" t="inlineStr">
        <is>
          <t>T242</t>
        </is>
      </c>
      <c r="D1346" s="380" t="n"/>
      <c r="E1346" s="380" t="n"/>
      <c r="F1346" s="380" t="n"/>
      <c r="G1346" s="380" t="n">
        <v>13</v>
      </c>
      <c r="H1346" s="381" t="n">
        <v>43587</v>
      </c>
      <c r="I1346" s="380" t="n">
        <v>5222</v>
      </c>
      <c r="J1346" s="380" t="n">
        <v>8544</v>
      </c>
      <c r="K1346" s="380" t="n">
        <v>7690</v>
      </c>
      <c r="L1346" s="380" t="n">
        <v>1</v>
      </c>
      <c r="M1346" s="382">
        <f>+(((J1346-I1346)-(K1346-I1346))/(K1346-I1346))*100</f>
        <v/>
      </c>
      <c r="N1346" s="383" t="inlineStr">
        <is>
          <t>26/4</t>
        </is>
      </c>
      <c r="O1346" s="384">
        <f>AVERAGE(M1346:M1347)</f>
        <v/>
      </c>
      <c r="P1346" s="384">
        <f>_xlfn.STDEV.S(M1346,M1347)</f>
        <v/>
      </c>
      <c r="Q1346" s="341" t="n">
        <v>1</v>
      </c>
      <c r="R1346" s="341" t="n"/>
      <c r="S1346" s="331">
        <f>+(((K1346-I1346)/1000)*1000)/10</f>
        <v/>
      </c>
      <c r="T1346" s="332">
        <f>AVERAGE(S1346:S1347)</f>
        <v/>
      </c>
    </row>
    <row r="1347" ht="15.75" customHeight="1" s="412">
      <c r="A1347" s="333" t="n">
        <v>3394</v>
      </c>
      <c r="B1347" s="334" t="n">
        <v>150</v>
      </c>
      <c r="C1347" s="380" t="inlineStr">
        <is>
          <t>T242</t>
        </is>
      </c>
      <c r="D1347" s="380" t="n"/>
      <c r="E1347" s="380" t="n"/>
      <c r="F1347" s="380" t="n"/>
      <c r="G1347" s="380" t="n">
        <v>13</v>
      </c>
      <c r="H1347" s="381" t="n">
        <v>43587</v>
      </c>
      <c r="I1347" s="380" t="n">
        <v>5188</v>
      </c>
      <c r="J1347" s="380" t="n">
        <v>8411</v>
      </c>
      <c r="K1347" s="380" t="n">
        <v>7589</v>
      </c>
      <c r="L1347" s="380" t="n"/>
      <c r="M1347" s="382">
        <f>+(((J1347-I1347)-(K1347-I1347))/(K1347-I1347))*100</f>
        <v/>
      </c>
      <c r="N1347" s="383" t="n"/>
      <c r="O1347" s="385" t="n"/>
      <c r="P1347" s="385" t="n"/>
      <c r="Q1347" s="341" t="n"/>
      <c r="R1347" s="341" t="n"/>
      <c r="S1347" s="331">
        <f>+(((K1347-I1347)/1000)*1000)/10</f>
        <v/>
      </c>
      <c r="T1347" s="332" t="n"/>
    </row>
    <row r="1348" ht="15.75" customHeight="1" s="412">
      <c r="A1348" s="333" t="n">
        <v>4115</v>
      </c>
      <c r="B1348" s="334" t="n">
        <v>145</v>
      </c>
      <c r="C1348" s="380" t="inlineStr">
        <is>
          <t>T242</t>
        </is>
      </c>
      <c r="D1348" s="380" t="n"/>
      <c r="E1348" s="380" t="n"/>
      <c r="F1348" s="380" t="n"/>
      <c r="G1348" s="380" t="n">
        <v>15</v>
      </c>
      <c r="H1348" s="381" t="n">
        <v>43599</v>
      </c>
      <c r="I1348" s="380" t="n">
        <v>5181</v>
      </c>
      <c r="J1348" s="380" t="n">
        <v>8364</v>
      </c>
      <c r="K1348" s="380" t="n">
        <v>7674</v>
      </c>
      <c r="L1348" s="380" t="n"/>
      <c r="M1348" s="382">
        <f>+(((J1348-I1348)-(K1348-I1348))/(K1348-I1348))*100</f>
        <v/>
      </c>
      <c r="N1348" s="382" t="n"/>
      <c r="O1348" s="384">
        <f>AVERAGE(M1348:M1349)</f>
        <v/>
      </c>
      <c r="P1348" s="384">
        <f>_xlfn.STDEV.S(M1348,M1349)</f>
        <v/>
      </c>
      <c r="Q1348" s="341" t="n"/>
      <c r="R1348" s="341" t="n"/>
      <c r="S1348" s="331">
        <f>+(((K1348-I1348)/1000)*1000)/10</f>
        <v/>
      </c>
      <c r="T1348" s="332">
        <f>AVERAGE(S1348:S1349)</f>
        <v/>
      </c>
    </row>
    <row r="1349" ht="15.75" customHeight="1" s="412">
      <c r="A1349" s="333" t="n">
        <v>4116</v>
      </c>
      <c r="B1349" s="334" t="n">
        <v>146</v>
      </c>
      <c r="C1349" s="380" t="inlineStr">
        <is>
          <t>T242</t>
        </is>
      </c>
      <c r="D1349" s="380" t="n"/>
      <c r="E1349" s="380" t="n"/>
      <c r="F1349" s="380" t="n"/>
      <c r="G1349" s="380" t="n">
        <v>15</v>
      </c>
      <c r="H1349" s="381" t="n">
        <v>43599</v>
      </c>
      <c r="I1349" s="380" t="n">
        <v>5179</v>
      </c>
      <c r="J1349" s="380" t="n">
        <v>8360</v>
      </c>
      <c r="K1349" s="380" t="n">
        <v>7658</v>
      </c>
      <c r="L1349" s="380" t="n"/>
      <c r="M1349" s="382">
        <f>+(((J1349-I1349)-(K1349-I1349))/(K1349-I1349))*100</f>
        <v/>
      </c>
      <c r="N1349" s="382" t="n"/>
      <c r="O1349" s="385" t="n"/>
      <c r="P1349" s="385" t="n"/>
      <c r="Q1349" s="341" t="n"/>
      <c r="R1349" s="341" t="n"/>
      <c r="S1349" s="331">
        <f>+(((K1349-I1349)/1000)*1000)/10</f>
        <v/>
      </c>
      <c r="T1349" s="332" t="n"/>
    </row>
    <row r="1350" ht="15.75" customHeight="1" s="412">
      <c r="A1350" s="333" t="n">
        <v>4761</v>
      </c>
      <c r="B1350" s="334" t="n">
        <v>145</v>
      </c>
      <c r="C1350" s="380" t="inlineStr">
        <is>
          <t>T242</t>
        </is>
      </c>
      <c r="D1350" s="380" t="n"/>
      <c r="E1350" s="380" t="n"/>
      <c r="F1350" s="380" t="n"/>
      <c r="G1350" s="380" t="n">
        <v>17</v>
      </c>
      <c r="H1350" s="381" t="n">
        <v>43619</v>
      </c>
      <c r="I1350" s="380" t="n">
        <v>5181</v>
      </c>
      <c r="J1350" s="380" t="n">
        <v>9131</v>
      </c>
      <c r="K1350" s="380" t="n">
        <v>7960</v>
      </c>
      <c r="L1350" s="380" t="n"/>
      <c r="M1350" s="382">
        <f>+(((J1350-I1350)-(K1350-I1350))/(K1350-I1350))*100</f>
        <v/>
      </c>
      <c r="N1350" s="383" t="n"/>
      <c r="O1350" s="384">
        <f>AVERAGE(M1350:M1351)</f>
        <v/>
      </c>
      <c r="P1350" s="384">
        <f>_xlfn.STDEV.S(M1350,M1351)</f>
        <v/>
      </c>
      <c r="Q1350" s="341" t="n"/>
      <c r="R1350" s="341" t="n"/>
      <c r="S1350" s="331">
        <f>+(((K1350-I1350)/1000)*1000)/10</f>
        <v/>
      </c>
      <c r="T1350" s="332">
        <f>AVERAGE(S1350:S1351)</f>
        <v/>
      </c>
    </row>
    <row r="1351" ht="15.75" customHeight="1" s="412">
      <c r="A1351" s="333" t="n">
        <v>4762</v>
      </c>
      <c r="B1351" s="334" t="n">
        <v>146</v>
      </c>
      <c r="C1351" s="380" t="inlineStr">
        <is>
          <t>T242</t>
        </is>
      </c>
      <c r="D1351" s="380" t="n"/>
      <c r="E1351" s="380" t="n"/>
      <c r="F1351" s="380" t="n"/>
      <c r="G1351" s="380" t="n">
        <v>17</v>
      </c>
      <c r="H1351" s="381" t="n">
        <v>43619</v>
      </c>
      <c r="I1351" s="380" t="n">
        <v>5179</v>
      </c>
      <c r="J1351" s="380" t="n">
        <v>9009</v>
      </c>
      <c r="K1351" s="380" t="n">
        <v>7852</v>
      </c>
      <c r="L1351" s="380" t="n"/>
      <c r="M1351" s="382">
        <f>+(((J1351-I1351)-(K1351-I1351))/(K1351-I1351))*100</f>
        <v/>
      </c>
      <c r="N1351" s="383" t="n"/>
      <c r="O1351" s="385" t="n"/>
      <c r="P1351" s="385" t="n"/>
      <c r="Q1351" s="341" t="n"/>
      <c r="R1351" s="341" t="n"/>
      <c r="S1351" s="331">
        <f>+(((K1351-I1351)/1000)*1000)/10</f>
        <v/>
      </c>
      <c r="T1351" s="332" t="n"/>
    </row>
    <row r="1352" ht="15.75" customHeight="1" s="412">
      <c r="A1352" s="333" t="n">
        <v>5369</v>
      </c>
      <c r="B1352" s="334" t="n">
        <v>107</v>
      </c>
      <c r="C1352" s="378" t="inlineStr">
        <is>
          <t>T242</t>
        </is>
      </c>
      <c r="D1352" s="378" t="n"/>
      <c r="E1352" s="378" t="n"/>
      <c r="F1352" s="378" t="n"/>
      <c r="G1352" s="378" t="n">
        <v>19</v>
      </c>
      <c r="H1352" s="379" t="n">
        <v>43637</v>
      </c>
      <c r="I1352" s="378" t="n">
        <v>5226</v>
      </c>
      <c r="J1352" s="378" t="n">
        <v>8456</v>
      </c>
      <c r="K1352" s="378" t="n">
        <v>7734</v>
      </c>
      <c r="L1352" s="378" t="n">
        <v>9</v>
      </c>
      <c r="M1352" s="386">
        <f>+(((J1352-I1352)-(K1352-I1352))/(K1352-I1352))*100</f>
        <v/>
      </c>
      <c r="N1352" s="387" t="n"/>
      <c r="O1352" s="388">
        <f>AVERAGE(M1352:M1353)</f>
        <v/>
      </c>
      <c r="P1352" s="388">
        <f>_xlfn.STDEV.S(M1352,M1353)</f>
        <v/>
      </c>
      <c r="Q1352" s="341" t="n"/>
      <c r="R1352" s="341" t="n"/>
      <c r="S1352" s="331">
        <f>+(((K1352-I1352)/1000)*1000)/10</f>
        <v/>
      </c>
      <c r="T1352" s="332">
        <f>AVERAGE(S1352:S1353)</f>
        <v/>
      </c>
    </row>
    <row r="1353" ht="15.75" customHeight="1" s="412">
      <c r="A1353" s="333" t="n">
        <v>5370</v>
      </c>
      <c r="B1353" s="334" t="n">
        <v>108</v>
      </c>
      <c r="C1353" s="378" t="inlineStr">
        <is>
          <t>T242</t>
        </is>
      </c>
      <c r="D1353" s="378" t="n"/>
      <c r="E1353" s="378" t="n"/>
      <c r="F1353" s="378" t="n"/>
      <c r="G1353" s="378" t="n">
        <v>19</v>
      </c>
      <c r="H1353" s="379" t="n">
        <v>43637</v>
      </c>
      <c r="I1353" s="378" t="n">
        <v>5274</v>
      </c>
      <c r="J1353" s="378" t="n">
        <v>8400</v>
      </c>
      <c r="K1353" s="378" t="n">
        <v>7709</v>
      </c>
      <c r="L1353" s="378" t="n"/>
      <c r="M1353" s="386">
        <f>+(((J1353-I1353)-(K1353-I1353))/(K1353-I1353))*100</f>
        <v/>
      </c>
      <c r="N1353" s="387" t="n"/>
      <c r="O1353" s="331" t="n"/>
      <c r="P1353" s="331" t="n"/>
      <c r="Q1353" s="341" t="n"/>
      <c r="R1353" s="341" t="n"/>
      <c r="S1353" s="331">
        <f>+(((K1353-I1353)/1000)*1000)/10</f>
        <v/>
      </c>
      <c r="T1353" s="332" t="n"/>
    </row>
    <row r="1354" ht="15.75" customHeight="1" s="412">
      <c r="A1354" s="333" t="n">
        <v>6023</v>
      </c>
      <c r="B1354" s="334" t="n">
        <v>135</v>
      </c>
      <c r="C1354" s="378" t="inlineStr">
        <is>
          <t>T242</t>
        </is>
      </c>
      <c r="D1354" s="378" t="n"/>
      <c r="E1354" s="378" t="n"/>
      <c r="F1354" s="378" t="n"/>
      <c r="G1354" s="378" t="n">
        <v>22</v>
      </c>
      <c r="H1354" s="379" t="n">
        <v>43685</v>
      </c>
      <c r="I1354" s="378" t="n">
        <v>5240</v>
      </c>
      <c r="J1354" s="378" t="n">
        <v>7916</v>
      </c>
      <c r="K1354" s="378" t="n">
        <v>7516</v>
      </c>
      <c r="L1354" s="378" t="n">
        <v>9</v>
      </c>
      <c r="M1354" s="374">
        <f>+(((J1354-I1354)-(K1354-I1354))/(K1354-I1354))*100</f>
        <v/>
      </c>
      <c r="N1354" s="375" t="n"/>
      <c r="O1354" s="376">
        <f>AVERAGE(M1354:M1355)</f>
        <v/>
      </c>
      <c r="P1354" s="376">
        <f>_xlfn.STDEV.S(M1354,M1355)</f>
        <v/>
      </c>
      <c r="Q1354" s="341" t="n"/>
      <c r="R1354" s="341" t="n"/>
      <c r="S1354" s="331">
        <f>+(((K1354-I1354)/1000)*1000)/10</f>
        <v/>
      </c>
      <c r="T1354" s="332">
        <f>AVERAGE(S1354:S1355)</f>
        <v/>
      </c>
    </row>
    <row r="1355" ht="15.75" customHeight="1" s="412">
      <c r="A1355" s="333" t="n">
        <v>6024</v>
      </c>
      <c r="B1355" s="334" t="n">
        <v>135</v>
      </c>
      <c r="C1355" s="378" t="inlineStr">
        <is>
          <t>T242</t>
        </is>
      </c>
      <c r="D1355" s="378" t="n"/>
      <c r="E1355" s="378" t="n"/>
      <c r="F1355" s="378" t="n"/>
      <c r="G1355" s="378" t="n">
        <v>22</v>
      </c>
      <c r="H1355" s="379" t="n">
        <v>43685</v>
      </c>
      <c r="I1355" s="378" t="n">
        <v>5240</v>
      </c>
      <c r="J1355" s="378" t="n">
        <v>7928</v>
      </c>
      <c r="K1355" s="378" t="n">
        <v>7543</v>
      </c>
      <c r="L1355" s="378" t="n"/>
      <c r="M1355" s="374">
        <f>+(((J1355-I1355)-(K1355-I1355))/(K1355-I1355))*100</f>
        <v/>
      </c>
      <c r="N1355" s="375" t="n"/>
      <c r="O1355" s="377" t="n"/>
      <c r="P1355" s="377" t="n"/>
      <c r="Q1355" s="341" t="n"/>
      <c r="R1355" s="341" t="n"/>
      <c r="S1355" s="331">
        <f>+(((K1355-I1355)/1000)*1000)/10</f>
        <v/>
      </c>
      <c r="T1355" s="332" t="n"/>
    </row>
    <row r="1356" ht="15.75" customHeight="1" s="412">
      <c r="A1356" s="333" t="n">
        <v>2963</v>
      </c>
      <c r="B1356" s="334" t="n">
        <v>47</v>
      </c>
      <c r="C1356" s="371" t="inlineStr">
        <is>
          <t>T243</t>
        </is>
      </c>
      <c r="D1356" s="371" t="n"/>
      <c r="E1356" s="371" t="n"/>
      <c r="F1356" s="371" t="n"/>
      <c r="G1356" s="371" t="n">
        <v>11</v>
      </c>
      <c r="H1356" s="372" t="n">
        <v>43571</v>
      </c>
      <c r="I1356" s="373" t="n">
        <v>5258</v>
      </c>
      <c r="J1356" s="371" t="n">
        <v>7411</v>
      </c>
      <c r="K1356" s="371" t="n">
        <v>6944</v>
      </c>
      <c r="L1356" s="371" t="n">
        <v>2</v>
      </c>
      <c r="M1356" s="374">
        <f>+(((J1356-I1356)-(K1356-I1356))/(K1356-I1356))*100</f>
        <v/>
      </c>
      <c r="N1356" s="375" t="inlineStr">
        <is>
          <t>MF</t>
        </is>
      </c>
      <c r="O1356" s="376">
        <f>AVERAGE(M1356:M1357)</f>
        <v/>
      </c>
      <c r="P1356" s="376">
        <f>_xlfn.STDEV.S(M1356,M1357)</f>
        <v/>
      </c>
      <c r="Q1356" s="341" t="n">
        <v>2</v>
      </c>
      <c r="R1356" s="341" t="n"/>
      <c r="S1356" s="331">
        <f>+(((K1356-I1356)/1000)*1000)/10</f>
        <v/>
      </c>
      <c r="T1356" s="332">
        <f>AVERAGE(S1356:S1357)</f>
        <v/>
      </c>
    </row>
    <row r="1357" ht="15.75" customHeight="1" s="412">
      <c r="A1357" s="333" t="n">
        <v>2964</v>
      </c>
      <c r="B1357" s="334" t="n">
        <v>48</v>
      </c>
      <c r="C1357" s="371" t="inlineStr">
        <is>
          <t>T243</t>
        </is>
      </c>
      <c r="D1357" s="371" t="n"/>
      <c r="E1357" s="371" t="n"/>
      <c r="F1357" s="371" t="n"/>
      <c r="G1357" s="371" t="n">
        <v>11</v>
      </c>
      <c r="H1357" s="372" t="n">
        <v>43571</v>
      </c>
      <c r="I1357" s="373" t="n">
        <v>5245</v>
      </c>
      <c r="J1357" s="371" t="n">
        <v>7446</v>
      </c>
      <c r="K1357" s="371" t="n">
        <v>6957</v>
      </c>
      <c r="L1357" s="371" t="n"/>
      <c r="M1357" s="374">
        <f>+(((J1357-I1357)-(K1357-I1357))/(K1357-I1357))*100</f>
        <v/>
      </c>
      <c r="N1357" s="375" t="n"/>
      <c r="O1357" s="377" t="n"/>
      <c r="P1357" s="377" t="n"/>
      <c r="Q1357" s="341" t="n"/>
      <c r="R1357" s="341" t="n"/>
      <c r="S1357" s="331">
        <f>+(((K1357-I1357)/1000)*1000)/10</f>
        <v/>
      </c>
      <c r="T1357" s="332" t="n"/>
    </row>
    <row r="1358" ht="15.75" customHeight="1" s="412">
      <c r="A1358" s="333" t="n">
        <v>3761</v>
      </c>
      <c r="B1358" s="334" t="n">
        <v>183</v>
      </c>
      <c r="C1358" s="371" t="inlineStr">
        <is>
          <t>T243</t>
        </is>
      </c>
      <c r="D1358" s="371" t="n"/>
      <c r="E1358" s="371" t="n"/>
      <c r="F1358" s="371" t="n"/>
      <c r="G1358" s="371" t="n">
        <v>14</v>
      </c>
      <c r="H1358" s="372" t="n">
        <v>43591</v>
      </c>
      <c r="I1358" s="371" t="n">
        <v>5192</v>
      </c>
      <c r="J1358" s="373" t="n">
        <v>7282</v>
      </c>
      <c r="K1358" s="371" t="n">
        <v>6879</v>
      </c>
      <c r="L1358" s="371" t="n"/>
      <c r="M1358" s="374">
        <f>+(((J1358-I1358)-(K1358-I1358))/(K1358-I1358))*100</f>
        <v/>
      </c>
      <c r="N1358" s="375" t="inlineStr">
        <is>
          <t>MF</t>
        </is>
      </c>
      <c r="O1358" s="376">
        <f>AVERAGE(M1358:M1359)</f>
        <v/>
      </c>
      <c r="P1358" s="376">
        <f>_xlfn.STDEV.S(M1358,M1359)</f>
        <v/>
      </c>
      <c r="Q1358" s="341" t="n"/>
      <c r="R1358" s="341" t="n"/>
      <c r="S1358" s="331">
        <f>+(((K1358-I1358)/1000)*1000)/10</f>
        <v/>
      </c>
      <c r="T1358" s="332">
        <f>AVERAGE(S1358:S1359)</f>
        <v/>
      </c>
    </row>
    <row r="1359" ht="15.75" customHeight="1" s="412">
      <c r="A1359" s="333" t="n">
        <v>3762</v>
      </c>
      <c r="B1359" s="334" t="n">
        <v>184</v>
      </c>
      <c r="C1359" s="371" t="inlineStr">
        <is>
          <t>T243</t>
        </is>
      </c>
      <c r="D1359" s="371" t="n"/>
      <c r="E1359" s="371" t="n"/>
      <c r="F1359" s="371" t="n"/>
      <c r="G1359" s="371" t="n">
        <v>14</v>
      </c>
      <c r="H1359" s="372" t="n">
        <v>43591</v>
      </c>
      <c r="I1359" s="371" t="n">
        <v>5243</v>
      </c>
      <c r="J1359" s="373" t="n">
        <v>7345</v>
      </c>
      <c r="K1359" s="371" t="n">
        <v>6950</v>
      </c>
      <c r="L1359" s="371" t="n"/>
      <c r="M1359" s="374">
        <f>+(((J1359-I1359)-(K1359-I1359))/(K1359-I1359))*100</f>
        <v/>
      </c>
      <c r="N1359" s="375" t="n"/>
      <c r="O1359" s="377" t="n"/>
      <c r="P1359" s="377" t="n"/>
      <c r="Q1359" s="341" t="n"/>
      <c r="R1359" s="341" t="n"/>
      <c r="S1359" s="331">
        <f>+(((K1359-I1359)/1000)*1000)/10</f>
        <v/>
      </c>
      <c r="T1359" s="332" t="n"/>
    </row>
    <row r="1360" ht="15.75" customHeight="1" s="412">
      <c r="A1360" s="333" t="n">
        <v>4421</v>
      </c>
      <c r="B1360" s="334" t="n">
        <v>127</v>
      </c>
      <c r="C1360" s="371" t="inlineStr">
        <is>
          <t>T243</t>
        </is>
      </c>
      <c r="D1360" s="371" t="n"/>
      <c r="E1360" s="371" t="n"/>
      <c r="F1360" s="371" t="n"/>
      <c r="G1360" s="371" t="n">
        <v>16</v>
      </c>
      <c r="H1360" s="372" t="n">
        <v>43607</v>
      </c>
      <c r="I1360" s="371" t="n">
        <v>5247</v>
      </c>
      <c r="J1360" s="371" t="n">
        <v>8135</v>
      </c>
      <c r="K1360" s="371" t="n">
        <v>7570</v>
      </c>
      <c r="L1360" s="371" t="n">
        <v>2</v>
      </c>
      <c r="M1360" s="374">
        <f>+(((J1360-I1360)-(K1360-I1360))/(K1360-I1360))*100</f>
        <v/>
      </c>
      <c r="N1360" s="375" t="n"/>
      <c r="O1360" s="376">
        <f>AVERAGE(M1360:M1361)</f>
        <v/>
      </c>
      <c r="P1360" s="376">
        <f>_xlfn.STDEV.S(M1360,M1361)</f>
        <v/>
      </c>
      <c r="Q1360" s="341" t="n"/>
      <c r="R1360" s="341" t="n"/>
      <c r="S1360" s="331">
        <f>+(((K1360-I1360)/1000)*1000)/10</f>
        <v/>
      </c>
      <c r="T1360" s="332">
        <f>AVERAGE(S1360:S1361)</f>
        <v/>
      </c>
    </row>
    <row r="1361" ht="15.75" customHeight="1" s="412">
      <c r="A1361" s="333" t="n">
        <v>4422</v>
      </c>
      <c r="B1361" s="334" t="n">
        <v>128</v>
      </c>
      <c r="C1361" s="371" t="inlineStr">
        <is>
          <t>T243</t>
        </is>
      </c>
      <c r="D1361" s="371" t="n"/>
      <c r="E1361" s="371" t="n"/>
      <c r="F1361" s="371" t="n"/>
      <c r="G1361" s="371" t="n">
        <v>16</v>
      </c>
      <c r="H1361" s="372" t="n">
        <v>43607</v>
      </c>
      <c r="I1361" s="371" t="n">
        <v>5213</v>
      </c>
      <c r="J1361" s="371" t="n">
        <v>8194</v>
      </c>
      <c r="K1361" s="371" t="n">
        <v>7619</v>
      </c>
      <c r="L1361" s="371" t="n"/>
      <c r="M1361" s="374">
        <f>+(((J1361-I1361)-(K1361-I1361))/(K1361-I1361))*100</f>
        <v/>
      </c>
      <c r="N1361" s="375" t="n"/>
      <c r="O1361" s="377" t="n"/>
      <c r="P1361" s="377" t="n"/>
      <c r="Q1361" s="341" t="n"/>
      <c r="R1361" s="341" t="n"/>
      <c r="S1361" s="331">
        <f>+(((K1361-I1361)/1000)*1000)/10</f>
        <v/>
      </c>
      <c r="T1361" s="332" t="n"/>
    </row>
    <row r="1362" ht="15.75" customHeight="1" s="412">
      <c r="A1362" s="333" t="n">
        <v>5067</v>
      </c>
      <c r="B1362" s="334" t="n">
        <v>127</v>
      </c>
      <c r="C1362" s="371" t="inlineStr">
        <is>
          <t>T243</t>
        </is>
      </c>
      <c r="D1362" s="371" t="n"/>
      <c r="E1362" s="371" t="n"/>
      <c r="F1362" s="371" t="n"/>
      <c r="G1362" s="371" t="n">
        <v>18</v>
      </c>
      <c r="H1362" s="372" t="n">
        <v>43626</v>
      </c>
      <c r="I1362" s="371" t="n">
        <v>5247</v>
      </c>
      <c r="J1362" s="371" t="n">
        <v>8252</v>
      </c>
      <c r="K1362" s="371" t="n">
        <v>7737</v>
      </c>
      <c r="L1362" s="371" t="n">
        <v>7</v>
      </c>
      <c r="M1362" s="374">
        <f>+(((J1362-I1362)-(K1362-I1362))/(K1362-I1362))*100</f>
        <v/>
      </c>
      <c r="N1362" s="375" t="n"/>
      <c r="O1362" s="376">
        <f>AVERAGE(M1362:M1363)</f>
        <v/>
      </c>
      <c r="P1362" s="376">
        <f>_xlfn.STDEV.S(M1362,M1363)</f>
        <v/>
      </c>
      <c r="Q1362" s="341" t="n"/>
      <c r="R1362" s="341" t="n"/>
      <c r="S1362" s="331">
        <f>+(((K1362-I1362)/1000)*1000)/10</f>
        <v/>
      </c>
      <c r="T1362" s="332">
        <f>AVERAGE(S1362:S1363)</f>
        <v/>
      </c>
    </row>
    <row r="1363" ht="15.75" customHeight="1" s="412">
      <c r="A1363" s="333" t="n">
        <v>5068</v>
      </c>
      <c r="B1363" s="334" t="n">
        <v>128</v>
      </c>
      <c r="C1363" s="371" t="inlineStr">
        <is>
          <t>T243</t>
        </is>
      </c>
      <c r="D1363" s="371" t="n"/>
      <c r="E1363" s="371" t="n"/>
      <c r="F1363" s="371" t="n"/>
      <c r="G1363" s="371" t="n">
        <v>18</v>
      </c>
      <c r="H1363" s="372" t="n">
        <v>43626</v>
      </c>
      <c r="I1363" s="371" t="n">
        <v>5213</v>
      </c>
      <c r="J1363" s="371" t="n">
        <v>8224</v>
      </c>
      <c r="K1363" s="371" t="n">
        <v>7690</v>
      </c>
      <c r="L1363" s="371" t="n"/>
      <c r="M1363" s="374">
        <f>+(((J1363-I1363)-(K1363-I1363))/(K1363-I1363))*100</f>
        <v/>
      </c>
      <c r="N1363" s="375" t="n"/>
      <c r="O1363" s="377" t="n"/>
      <c r="P1363" s="377" t="n"/>
      <c r="Q1363" s="341" t="n"/>
      <c r="R1363" s="341" t="n"/>
      <c r="S1363" s="331">
        <f>+(((K1363-I1363)/1000)*1000)/10</f>
        <v/>
      </c>
      <c r="T1363" s="332" t="n"/>
    </row>
    <row r="1364" ht="15.75" customHeight="1" s="412">
      <c r="A1364" s="333" t="n">
        <v>5627</v>
      </c>
      <c r="B1364" s="334" t="n">
        <v>71</v>
      </c>
      <c r="C1364" s="378" t="inlineStr">
        <is>
          <t>T243</t>
        </is>
      </c>
      <c r="D1364" s="378" t="n"/>
      <c r="E1364" s="378" t="n"/>
      <c r="F1364" s="378" t="n"/>
      <c r="G1364" s="378" t="n">
        <v>21</v>
      </c>
      <c r="H1364" s="379" t="n">
        <v>43657</v>
      </c>
      <c r="I1364" s="378" t="n">
        <v>5256</v>
      </c>
      <c r="J1364" s="378" t="n">
        <v>8151</v>
      </c>
      <c r="K1364" s="378" t="n">
        <v>7694</v>
      </c>
      <c r="L1364" s="378" t="n">
        <v>7</v>
      </c>
      <c r="M1364" s="374">
        <f>+(((J1364-I1364)-(K1364-I1364))/(K1364-I1364))*100</f>
        <v/>
      </c>
      <c r="N1364" s="375" t="n"/>
      <c r="O1364" s="376">
        <f>AVERAGE(M1364:M1365)</f>
        <v/>
      </c>
      <c r="P1364" s="376">
        <f>_xlfn.STDEV.S(M1364,M1365)</f>
        <v/>
      </c>
      <c r="Q1364" s="341" t="n"/>
      <c r="R1364" s="341" t="n"/>
      <c r="S1364" s="331">
        <f>+(((K1364-I1364)/1000)*1000)/10</f>
        <v/>
      </c>
      <c r="T1364" s="332">
        <f>AVERAGE(S1364:S1365)</f>
        <v/>
      </c>
    </row>
    <row r="1365" ht="15.75" customHeight="1" s="412">
      <c r="A1365" s="333" t="n">
        <v>5628</v>
      </c>
      <c r="B1365" s="334" t="n">
        <v>72</v>
      </c>
      <c r="C1365" s="378" t="inlineStr">
        <is>
          <t>T243</t>
        </is>
      </c>
      <c r="D1365" s="378" t="n"/>
      <c r="E1365" s="378" t="n"/>
      <c r="F1365" s="378" t="n"/>
      <c r="G1365" s="378" t="n">
        <v>21</v>
      </c>
      <c r="H1365" s="379" t="n">
        <v>43657</v>
      </c>
      <c r="I1365" s="378" t="n">
        <v>5223</v>
      </c>
      <c r="J1365" s="378" t="n">
        <v>8020</v>
      </c>
      <c r="K1365" s="378" t="n">
        <v>7571</v>
      </c>
      <c r="L1365" s="378" t="n"/>
      <c r="M1365" s="374">
        <f>+(((J1365-I1365)-(K1365-I1365))/(K1365-I1365))*100</f>
        <v/>
      </c>
      <c r="N1365" s="375" t="n"/>
      <c r="O1365" s="377" t="n"/>
      <c r="P1365" s="377" t="n"/>
      <c r="Q1365" s="341" t="n"/>
      <c r="R1365" s="341" t="n"/>
      <c r="S1365" s="331">
        <f>+(((K1365-I1365)/1000)*1000)/10</f>
        <v/>
      </c>
      <c r="T1365" s="332" t="n"/>
    </row>
    <row r="1366" ht="15.75" customHeight="1" s="412">
      <c r="A1366" s="333" t="n">
        <v>6025</v>
      </c>
      <c r="B1366" s="334" t="n">
        <v>136</v>
      </c>
      <c r="C1366" s="378" t="inlineStr">
        <is>
          <t>T243</t>
        </is>
      </c>
      <c r="D1366" s="378" t="n"/>
      <c r="E1366" s="378" t="n"/>
      <c r="F1366" s="378" t="n"/>
      <c r="G1366" s="378" t="n">
        <v>22</v>
      </c>
      <c r="H1366" s="379" t="n">
        <v>43685</v>
      </c>
      <c r="I1366" s="378" t="n">
        <v>5219</v>
      </c>
      <c r="J1366" s="378" t="n">
        <v>7923</v>
      </c>
      <c r="K1366" s="378" t="n">
        <v>7524</v>
      </c>
      <c r="L1366" s="378" t="n">
        <v>10</v>
      </c>
      <c r="M1366" s="374">
        <f>+(((J1366-I1366)-(K1366-I1366))/(K1366-I1366))*100</f>
        <v/>
      </c>
      <c r="N1366" s="375" t="n"/>
      <c r="O1366" s="376">
        <f>AVERAGE(M1366:M1367)</f>
        <v/>
      </c>
      <c r="P1366" s="376">
        <f>_xlfn.STDEV.S(M1366,M1367)</f>
        <v/>
      </c>
      <c r="Q1366" s="341" t="n"/>
      <c r="R1366" s="341" t="n"/>
      <c r="S1366" s="331">
        <f>+(((K1366-I1366)/1000)*1000)/10</f>
        <v/>
      </c>
      <c r="T1366" s="332">
        <f>AVERAGE(S1366:S1367)</f>
        <v/>
      </c>
    </row>
    <row r="1367" ht="15.75" customHeight="1" s="412">
      <c r="A1367" s="333" t="n">
        <v>6026</v>
      </c>
      <c r="B1367" s="334" t="n">
        <v>136</v>
      </c>
      <c r="C1367" s="378" t="inlineStr">
        <is>
          <t>T243</t>
        </is>
      </c>
      <c r="D1367" s="378" t="n"/>
      <c r="E1367" s="378" t="n"/>
      <c r="F1367" s="378" t="n"/>
      <c r="G1367" s="378" t="n">
        <v>22</v>
      </c>
      <c r="H1367" s="379" t="n">
        <v>43685</v>
      </c>
      <c r="I1367" s="378" t="n">
        <v>5219</v>
      </c>
      <c r="J1367" s="378" t="n">
        <v>7800</v>
      </c>
      <c r="K1367" s="378" t="n">
        <v>7432</v>
      </c>
      <c r="L1367" s="378" t="n"/>
      <c r="M1367" s="374">
        <f>+(((J1367-I1367)-(K1367-I1367))/(K1367-I1367))*100</f>
        <v/>
      </c>
      <c r="N1367" s="375" t="n"/>
      <c r="O1367" s="377" t="n"/>
      <c r="P1367" s="377" t="n"/>
      <c r="Q1367" s="341" t="n"/>
      <c r="R1367" s="341" t="n"/>
      <c r="S1367" s="331">
        <f>+(((K1367-I1367)/1000)*1000)/10</f>
        <v/>
      </c>
      <c r="T1367" s="332" t="n"/>
    </row>
    <row r="1368" ht="15.75" customHeight="1" s="412">
      <c r="A1368" s="333" t="n">
        <v>3395</v>
      </c>
      <c r="B1368" s="334" t="n">
        <v>151</v>
      </c>
      <c r="C1368" s="380" t="inlineStr">
        <is>
          <t>T244</t>
        </is>
      </c>
      <c r="D1368" s="380" t="n"/>
      <c r="E1368" s="380" t="n"/>
      <c r="F1368" s="380" t="n"/>
      <c r="G1368" s="380" t="n">
        <v>13</v>
      </c>
      <c r="H1368" s="381" t="n">
        <v>43587</v>
      </c>
      <c r="I1368" s="380" t="n">
        <v>5221</v>
      </c>
      <c r="J1368" s="380" t="n">
        <v>6759</v>
      </c>
      <c r="K1368" s="380" t="n">
        <v>6456</v>
      </c>
      <c r="L1368" s="380" t="n">
        <v>1</v>
      </c>
      <c r="M1368" s="382">
        <f>+(((J1368-I1368)-(K1368-I1368))/(K1368-I1368))*100</f>
        <v/>
      </c>
      <c r="N1368" s="383" t="inlineStr">
        <is>
          <t>MF</t>
        </is>
      </c>
      <c r="O1368" s="384">
        <f>AVERAGE(M1368:M1369)</f>
        <v/>
      </c>
      <c r="P1368" s="384">
        <f>_xlfn.STDEV.S(M1368,M1369)</f>
        <v/>
      </c>
      <c r="Q1368" s="341" t="n">
        <v>1</v>
      </c>
      <c r="R1368" s="341" t="n"/>
      <c r="S1368" s="331">
        <f>+(((K1368-I1368)/1000)*1000)/10</f>
        <v/>
      </c>
      <c r="T1368" s="332">
        <f>AVERAGE(S1368:S1369)</f>
        <v/>
      </c>
    </row>
    <row r="1369" ht="15.75" customHeight="1" s="412">
      <c r="A1369" s="333" t="n">
        <v>3396</v>
      </c>
      <c r="B1369" s="334" t="n">
        <v>152</v>
      </c>
      <c r="C1369" s="380" t="inlineStr">
        <is>
          <t>T244</t>
        </is>
      </c>
      <c r="D1369" s="380" t="n"/>
      <c r="E1369" s="380" t="n"/>
      <c r="F1369" s="380" t="n"/>
      <c r="G1369" s="380" t="n">
        <v>13</v>
      </c>
      <c r="H1369" s="381" t="n">
        <v>43587</v>
      </c>
      <c r="I1369" s="380" t="n">
        <v>5292</v>
      </c>
      <c r="J1369" s="380" t="n">
        <v>6653</v>
      </c>
      <c r="K1369" s="380" t="n">
        <v>6380</v>
      </c>
      <c r="L1369" s="380" t="n"/>
      <c r="M1369" s="382">
        <f>+(((J1369-I1369)-(K1369-I1369))/(K1369-I1369))*100</f>
        <v/>
      </c>
      <c r="N1369" s="383" t="n"/>
      <c r="O1369" s="385" t="n"/>
      <c r="P1369" s="385" t="n"/>
      <c r="Q1369" s="341" t="n"/>
      <c r="R1369" s="341" t="n"/>
      <c r="S1369" s="331">
        <f>+(((K1369-I1369)/1000)*1000)/10</f>
        <v/>
      </c>
      <c r="T1369" s="332" t="n"/>
    </row>
    <row r="1370" ht="15.75" customHeight="1" s="412">
      <c r="A1370" s="333" t="n">
        <v>4117</v>
      </c>
      <c r="B1370" s="334" t="n">
        <v>147</v>
      </c>
      <c r="C1370" s="380" t="inlineStr">
        <is>
          <t>T244</t>
        </is>
      </c>
      <c r="D1370" s="380" t="n"/>
      <c r="E1370" s="380" t="n"/>
      <c r="F1370" s="380" t="n"/>
      <c r="G1370" s="380" t="n">
        <v>15</v>
      </c>
      <c r="H1370" s="381" t="n">
        <v>43599</v>
      </c>
      <c r="I1370" s="380" t="n">
        <v>5265</v>
      </c>
      <c r="J1370" s="380" t="n">
        <v>7180</v>
      </c>
      <c r="K1370" s="380" t="n">
        <v>6802</v>
      </c>
      <c r="L1370" s="380" t="n"/>
      <c r="M1370" s="382">
        <f>+(((J1370-I1370)-(K1370-I1370))/(K1370-I1370))*100</f>
        <v/>
      </c>
      <c r="N1370" s="382" t="n"/>
      <c r="O1370" s="384">
        <f>AVERAGE(M1370:M1371)</f>
        <v/>
      </c>
      <c r="P1370" s="384">
        <f>_xlfn.STDEV.S(M1370,M1371)</f>
        <v/>
      </c>
      <c r="Q1370" s="341" t="n"/>
      <c r="R1370" s="341" t="n"/>
      <c r="S1370" s="331">
        <f>+(((K1370-I1370)/1000)*1000)/10</f>
        <v/>
      </c>
      <c r="T1370" s="332">
        <f>AVERAGE(S1370:S1371)</f>
        <v/>
      </c>
    </row>
    <row r="1371" ht="15.75" customHeight="1" s="412">
      <c r="A1371" s="333" t="n">
        <v>4118</v>
      </c>
      <c r="B1371" s="334" t="n">
        <v>148</v>
      </c>
      <c r="C1371" s="380" t="inlineStr">
        <is>
          <t>T244</t>
        </is>
      </c>
      <c r="D1371" s="380" t="n"/>
      <c r="E1371" s="380" t="n"/>
      <c r="F1371" s="380" t="n"/>
      <c r="G1371" s="380" t="n">
        <v>15</v>
      </c>
      <c r="H1371" s="381" t="n">
        <v>43599</v>
      </c>
      <c r="I1371" s="380" t="n">
        <v>5186</v>
      </c>
      <c r="J1371" s="380" t="n">
        <v>7122</v>
      </c>
      <c r="K1371" s="380" t="n">
        <v>6743</v>
      </c>
      <c r="L1371" s="380" t="n"/>
      <c r="M1371" s="382">
        <f>+(((J1371-I1371)-(K1371-I1371))/(K1371-I1371))*100</f>
        <v/>
      </c>
      <c r="N1371" s="382" t="n"/>
      <c r="O1371" s="385" t="n"/>
      <c r="P1371" s="385" t="n"/>
      <c r="Q1371" s="341" t="n"/>
      <c r="R1371" s="341" t="n"/>
      <c r="S1371" s="331">
        <f>+(((K1371-I1371)/1000)*1000)/10</f>
        <v/>
      </c>
      <c r="T1371" s="332" t="n"/>
    </row>
    <row r="1372" ht="15.75" customHeight="1" s="412">
      <c r="A1372" s="333" t="n">
        <v>4763</v>
      </c>
      <c r="B1372" s="334" t="n">
        <v>147</v>
      </c>
      <c r="C1372" s="380" t="inlineStr">
        <is>
          <t>T244</t>
        </is>
      </c>
      <c r="D1372" s="380" t="n"/>
      <c r="E1372" s="380" t="n"/>
      <c r="F1372" s="380" t="n"/>
      <c r="G1372" s="380" t="n">
        <v>17</v>
      </c>
      <c r="H1372" s="381" t="n">
        <v>43619</v>
      </c>
      <c r="I1372" s="380" t="n">
        <v>5265</v>
      </c>
      <c r="J1372" s="380" t="n">
        <v>7181</v>
      </c>
      <c r="K1372" s="380" t="n">
        <v>6786</v>
      </c>
      <c r="L1372" s="380" t="n"/>
      <c r="M1372" s="382">
        <f>+(((J1372-I1372)-(K1372-I1372))/(K1372-I1372))*100</f>
        <v/>
      </c>
      <c r="N1372" s="383" t="n"/>
      <c r="O1372" s="384">
        <f>AVERAGE(M1372:M1373)</f>
        <v/>
      </c>
      <c r="P1372" s="384">
        <f>_xlfn.STDEV.S(M1372,M1373)</f>
        <v/>
      </c>
      <c r="Q1372" s="341" t="n"/>
      <c r="R1372" s="341" t="n"/>
      <c r="S1372" s="331">
        <f>+(((K1372-I1372)/1000)*1000)/10</f>
        <v/>
      </c>
      <c r="T1372" s="332">
        <f>AVERAGE(S1372:S1373)</f>
        <v/>
      </c>
    </row>
    <row r="1373" ht="15.75" customHeight="1" s="412">
      <c r="A1373" s="333" t="n">
        <v>4764</v>
      </c>
      <c r="B1373" s="334" t="n">
        <v>148</v>
      </c>
      <c r="C1373" s="380" t="inlineStr">
        <is>
          <t>T244</t>
        </is>
      </c>
      <c r="D1373" s="380" t="n"/>
      <c r="E1373" s="380" t="n"/>
      <c r="F1373" s="380" t="n"/>
      <c r="G1373" s="380" t="n">
        <v>17</v>
      </c>
      <c r="H1373" s="381" t="n">
        <v>43619</v>
      </c>
      <c r="I1373" s="380" t="n">
        <v>5186</v>
      </c>
      <c r="J1373" s="380" t="n">
        <v>7248</v>
      </c>
      <c r="K1373" s="380" t="n">
        <v>6821</v>
      </c>
      <c r="L1373" s="380" t="n"/>
      <c r="M1373" s="382">
        <f>+(((J1373-I1373)-(K1373-I1373))/(K1373-I1373))*100</f>
        <v/>
      </c>
      <c r="N1373" s="383" t="n"/>
      <c r="O1373" s="385" t="n"/>
      <c r="P1373" s="385" t="n"/>
      <c r="Q1373" s="341" t="n"/>
      <c r="R1373" s="341" t="n"/>
      <c r="S1373" s="331">
        <f>+(((K1373-I1373)/1000)*1000)/10</f>
        <v/>
      </c>
      <c r="T1373" s="332" t="n"/>
    </row>
    <row r="1374" ht="15.75" customHeight="1" s="412">
      <c r="A1374" s="333" t="n">
        <v>5371</v>
      </c>
      <c r="B1374" s="334" t="n">
        <v>109</v>
      </c>
      <c r="C1374" s="378" t="inlineStr">
        <is>
          <t>T244</t>
        </is>
      </c>
      <c r="D1374" s="378" t="n"/>
      <c r="E1374" s="378" t="n"/>
      <c r="F1374" s="378" t="n"/>
      <c r="G1374" s="378" t="n">
        <v>19</v>
      </c>
      <c r="H1374" s="379" t="n">
        <v>43637</v>
      </c>
      <c r="I1374" s="378" t="n">
        <v>5191</v>
      </c>
      <c r="J1374" s="378" t="n">
        <v>7283</v>
      </c>
      <c r="K1374" s="378" t="n">
        <v>6877</v>
      </c>
      <c r="L1374" s="378" t="n">
        <v>7</v>
      </c>
      <c r="M1374" s="386">
        <f>+(((J1374-I1374)-(K1374-I1374))/(K1374-I1374))*100</f>
        <v/>
      </c>
      <c r="N1374" s="387" t="n"/>
      <c r="O1374" s="388">
        <f>AVERAGE(M1374:M1375)</f>
        <v/>
      </c>
      <c r="P1374" s="388">
        <f>_xlfn.STDEV.S(M1374,M1375)</f>
        <v/>
      </c>
      <c r="Q1374" s="341" t="n"/>
      <c r="R1374" s="341" t="n"/>
      <c r="S1374" s="331">
        <f>+(((K1374-I1374)/1000)*1000)/10</f>
        <v/>
      </c>
      <c r="T1374" s="332">
        <f>AVERAGE(S1374:S1375)</f>
        <v/>
      </c>
    </row>
    <row r="1375" ht="15.75" customHeight="1" s="412">
      <c r="A1375" s="333" t="n">
        <v>5372</v>
      </c>
      <c r="B1375" s="334" t="n">
        <v>110</v>
      </c>
      <c r="C1375" s="378" t="inlineStr">
        <is>
          <t>T244</t>
        </is>
      </c>
      <c r="D1375" s="378" t="n"/>
      <c r="E1375" s="378" t="n"/>
      <c r="F1375" s="378" t="n"/>
      <c r="G1375" s="378" t="n">
        <v>19</v>
      </c>
      <c r="H1375" s="379" t="n">
        <v>43637</v>
      </c>
      <c r="I1375" s="378" t="n">
        <v>5243</v>
      </c>
      <c r="J1375" s="378" t="n">
        <v>7304</v>
      </c>
      <c r="K1375" s="378" t="n">
        <v>6906</v>
      </c>
      <c r="L1375" s="378" t="n"/>
      <c r="M1375" s="386">
        <f>+(((J1375-I1375)-(K1375-I1375))/(K1375-I1375))*100</f>
        <v/>
      </c>
      <c r="N1375" s="387" t="n"/>
      <c r="O1375" s="331" t="n"/>
      <c r="P1375" s="331" t="n"/>
      <c r="Q1375" s="341" t="n"/>
      <c r="R1375" s="341" t="n"/>
      <c r="S1375" s="331">
        <f>+(((K1375-I1375)/1000)*1000)/10</f>
        <v/>
      </c>
      <c r="T1375" s="332" t="n"/>
    </row>
    <row r="1376" ht="15.75" customHeight="1" s="412">
      <c r="A1376" s="333" t="n">
        <v>6027</v>
      </c>
      <c r="B1376" s="334" t="n">
        <v>137</v>
      </c>
      <c r="C1376" s="378" t="inlineStr">
        <is>
          <t>T244</t>
        </is>
      </c>
      <c r="D1376" s="378" t="n"/>
      <c r="E1376" s="378" t="n"/>
      <c r="F1376" s="378" t="n"/>
      <c r="G1376" s="378" t="n">
        <v>22</v>
      </c>
      <c r="H1376" s="379" t="n">
        <v>43685</v>
      </c>
      <c r="I1376" s="378" t="n">
        <v>5220</v>
      </c>
      <c r="J1376" s="378" t="n">
        <v>6839</v>
      </c>
      <c r="K1376" s="378" t="n">
        <v>6593</v>
      </c>
      <c r="L1376" s="378" t="n">
        <v>7</v>
      </c>
      <c r="M1376" s="374">
        <f>+(((J1376-I1376)-(K1376-I1376))/(K1376-I1376))*100</f>
        <v/>
      </c>
      <c r="N1376" s="375" t="n"/>
      <c r="O1376" s="376">
        <f>AVERAGE(M1376:M1377)</f>
        <v/>
      </c>
      <c r="P1376" s="376">
        <f>_xlfn.STDEV.S(M1376,M1377)</f>
        <v/>
      </c>
      <c r="Q1376" s="341" t="n"/>
      <c r="R1376" s="341" t="n"/>
      <c r="S1376" s="331">
        <f>+(((K1376-I1376)/1000)*1000)/10</f>
        <v/>
      </c>
      <c r="T1376" s="332">
        <f>AVERAGE(S1376:S1377)</f>
        <v/>
      </c>
    </row>
    <row r="1377" ht="15.75" customHeight="1" s="412">
      <c r="A1377" s="333" t="n">
        <v>6028</v>
      </c>
      <c r="B1377" s="334" t="n">
        <v>137</v>
      </c>
      <c r="C1377" s="378" t="inlineStr">
        <is>
          <t>T244</t>
        </is>
      </c>
      <c r="D1377" s="378" t="n"/>
      <c r="E1377" s="378" t="n"/>
      <c r="F1377" s="378" t="n"/>
      <c r="G1377" s="378" t="n">
        <v>22</v>
      </c>
      <c r="H1377" s="379" t="n">
        <v>43685</v>
      </c>
      <c r="I1377" s="378" t="n">
        <v>5220</v>
      </c>
      <c r="J1377" s="378" t="n">
        <v>6800</v>
      </c>
      <c r="K1377" s="378" t="n">
        <v>6565</v>
      </c>
      <c r="L1377" s="378" t="n"/>
      <c r="M1377" s="374">
        <f>+(((J1377-I1377)-(K1377-I1377))/(K1377-I1377))*100</f>
        <v/>
      </c>
      <c r="N1377" s="375" t="n"/>
      <c r="O1377" s="377" t="n"/>
      <c r="P1377" s="377" t="n"/>
      <c r="Q1377" s="341" t="n"/>
      <c r="R1377" s="341" t="n"/>
      <c r="S1377" s="331">
        <f>+(((K1377-I1377)/1000)*1000)/10</f>
        <v/>
      </c>
      <c r="T1377" s="332" t="n"/>
    </row>
    <row r="1378" ht="15.75" customHeight="1" s="412">
      <c r="A1378" s="333" t="n">
        <v>2965</v>
      </c>
      <c r="B1378" s="334" t="n">
        <v>49</v>
      </c>
      <c r="C1378" s="371" t="inlineStr">
        <is>
          <t>T245</t>
        </is>
      </c>
      <c r="D1378" s="371" t="n"/>
      <c r="E1378" s="371" t="n"/>
      <c r="F1378" s="371" t="n"/>
      <c r="G1378" s="371" t="n">
        <v>11</v>
      </c>
      <c r="H1378" s="372" t="n">
        <v>43571</v>
      </c>
      <c r="I1378" s="373" t="n">
        <v>5203</v>
      </c>
      <c r="J1378" s="371" t="n">
        <v>7896</v>
      </c>
      <c r="K1378" s="371" t="n">
        <v>6892</v>
      </c>
      <c r="L1378" s="371" t="n">
        <v>2</v>
      </c>
      <c r="M1378" s="374">
        <f>+(((J1378-I1378)-(K1378-I1378))/(K1378-I1378))*100</f>
        <v/>
      </c>
      <c r="N1378" s="375" t="inlineStr">
        <is>
          <t>1/2</t>
        </is>
      </c>
      <c r="O1378" s="376">
        <f>AVERAGE(M1378:M1379)</f>
        <v/>
      </c>
      <c r="P1378" s="376">
        <f>_xlfn.STDEV.S(M1378,M1379)</f>
        <v/>
      </c>
      <c r="Q1378" s="341" t="n">
        <v>2</v>
      </c>
      <c r="R1378" s="341" t="n"/>
      <c r="S1378" s="331">
        <f>+(((K1378-I1378)/1000)*1000)/10</f>
        <v/>
      </c>
      <c r="T1378" s="332">
        <f>AVERAGE(S1378:S1379)</f>
        <v/>
      </c>
    </row>
    <row r="1379" ht="15.75" customHeight="1" s="412">
      <c r="A1379" s="333" t="n">
        <v>2966</v>
      </c>
      <c r="B1379" s="334" t="n">
        <v>50</v>
      </c>
      <c r="C1379" s="371" t="inlineStr">
        <is>
          <t>T245</t>
        </is>
      </c>
      <c r="D1379" s="371" t="n"/>
      <c r="E1379" s="371" t="n"/>
      <c r="F1379" s="371" t="n"/>
      <c r="G1379" s="371" t="n">
        <v>11</v>
      </c>
      <c r="H1379" s="372" t="n">
        <v>43571</v>
      </c>
      <c r="I1379" s="373" t="n">
        <v>5251</v>
      </c>
      <c r="J1379" s="371" t="n">
        <v>8069</v>
      </c>
      <c r="K1379" s="371" t="n">
        <v>6987</v>
      </c>
      <c r="L1379" s="371" t="n"/>
      <c r="M1379" s="374">
        <f>+(((J1379-I1379)-(K1379-I1379))/(K1379-I1379))*100</f>
        <v/>
      </c>
      <c r="N1379" s="375" t="n"/>
      <c r="O1379" s="377" t="n"/>
      <c r="P1379" s="377" t="n"/>
      <c r="Q1379" s="341" t="n"/>
      <c r="R1379" s="341" t="n"/>
      <c r="S1379" s="331">
        <f>+(((K1379-I1379)/1000)*1000)/10</f>
        <v/>
      </c>
      <c r="T1379" s="332" t="n"/>
    </row>
    <row r="1380" ht="15.75" customHeight="1" s="412">
      <c r="A1380" s="333" t="n">
        <v>3763</v>
      </c>
      <c r="B1380" s="334" t="n">
        <v>185</v>
      </c>
      <c r="C1380" s="371" t="inlineStr">
        <is>
          <t>T245</t>
        </is>
      </c>
      <c r="D1380" s="371" t="n"/>
      <c r="E1380" s="371" t="n"/>
      <c r="F1380" s="371" t="n"/>
      <c r="G1380" s="371" t="n">
        <v>14</v>
      </c>
      <c r="H1380" s="372" t="n">
        <v>43591</v>
      </c>
      <c r="I1380" s="371" t="n">
        <v>5288</v>
      </c>
      <c r="J1380" s="373" t="n">
        <v>7408</v>
      </c>
      <c r="K1380" s="371" t="n">
        <v>6849</v>
      </c>
      <c r="L1380" s="371" t="n"/>
      <c r="M1380" s="374">
        <f>+(((J1380-I1380)-(K1380-I1380))/(K1380-I1380))*100</f>
        <v/>
      </c>
      <c r="N1380" s="375" t="inlineStr">
        <is>
          <t>MF</t>
        </is>
      </c>
      <c r="O1380" s="376">
        <f>AVERAGE(M1380:M1381)</f>
        <v/>
      </c>
      <c r="P1380" s="376">
        <f>_xlfn.STDEV.S(M1380,M1381)</f>
        <v/>
      </c>
      <c r="Q1380" s="341" t="n"/>
      <c r="R1380" s="341" t="n"/>
      <c r="S1380" s="331">
        <f>+(((K1380-I1380)/1000)*1000)/10</f>
        <v/>
      </c>
      <c r="T1380" s="332">
        <f>AVERAGE(S1380:S1381)</f>
        <v/>
      </c>
    </row>
    <row r="1381" ht="15.75" customHeight="1" s="412">
      <c r="A1381" s="333" t="n">
        <v>3764</v>
      </c>
      <c r="B1381" s="334" t="n">
        <v>186</v>
      </c>
      <c r="C1381" s="371" t="inlineStr">
        <is>
          <t>T245</t>
        </is>
      </c>
      <c r="D1381" s="371" t="n"/>
      <c r="E1381" s="371" t="n"/>
      <c r="F1381" s="371" t="n"/>
      <c r="G1381" s="371" t="n">
        <v>14</v>
      </c>
      <c r="H1381" s="372" t="n">
        <v>43591</v>
      </c>
      <c r="I1381" s="371" t="n">
        <v>5251</v>
      </c>
      <c r="J1381" s="373" t="n">
        <v>7481</v>
      </c>
      <c r="K1381" s="371" t="n">
        <v>6891</v>
      </c>
      <c r="L1381" s="371" t="n"/>
      <c r="M1381" s="374">
        <f>+(((J1381-I1381)-(K1381-I1381))/(K1381-I1381))*100</f>
        <v/>
      </c>
      <c r="N1381" s="375" t="n"/>
      <c r="O1381" s="377" t="n"/>
      <c r="P1381" s="377" t="n"/>
      <c r="Q1381" s="341" t="n"/>
      <c r="R1381" s="341" t="n"/>
      <c r="S1381" s="331">
        <f>+(((K1381-I1381)/1000)*1000)/10</f>
        <v/>
      </c>
      <c r="T1381" s="332" t="n"/>
    </row>
    <row r="1382" ht="15.75" customHeight="1" s="412">
      <c r="A1382" s="333" t="n">
        <v>4423</v>
      </c>
      <c r="B1382" s="334" t="n">
        <v>129</v>
      </c>
      <c r="C1382" s="371" t="inlineStr">
        <is>
          <t>T245</t>
        </is>
      </c>
      <c r="D1382" s="371" t="n"/>
      <c r="E1382" s="371" t="n"/>
      <c r="F1382" s="371" t="n"/>
      <c r="G1382" s="371" t="n">
        <v>16</v>
      </c>
      <c r="H1382" s="372" t="n">
        <v>43607</v>
      </c>
      <c r="I1382" s="371" t="n">
        <v>5238</v>
      </c>
      <c r="J1382" s="371" t="n">
        <v>7354</v>
      </c>
      <c r="K1382" s="371" t="n">
        <v>6943</v>
      </c>
      <c r="L1382" s="371" t="n">
        <v>2</v>
      </c>
      <c r="M1382" s="374">
        <f>+(((J1382-I1382)-(K1382-I1382))/(K1382-I1382))*100</f>
        <v/>
      </c>
      <c r="N1382" s="375" t="n"/>
      <c r="O1382" s="376">
        <f>AVERAGE(M1382:M1383)</f>
        <v/>
      </c>
      <c r="P1382" s="376">
        <f>_xlfn.STDEV.S(M1382,M1383)</f>
        <v/>
      </c>
      <c r="Q1382" s="341" t="n"/>
      <c r="R1382" s="341" t="n"/>
      <c r="S1382" s="331">
        <f>+(((K1382-I1382)/1000)*1000)/10</f>
        <v/>
      </c>
      <c r="T1382" s="332">
        <f>AVERAGE(S1382:S1383)</f>
        <v/>
      </c>
    </row>
    <row r="1383" ht="15.75" customHeight="1" s="412">
      <c r="A1383" s="333" t="n">
        <v>4424</v>
      </c>
      <c r="B1383" s="334" t="n">
        <v>130</v>
      </c>
      <c r="C1383" s="371" t="inlineStr">
        <is>
          <t>T245</t>
        </is>
      </c>
      <c r="D1383" s="371" t="n"/>
      <c r="E1383" s="371" t="n"/>
      <c r="F1383" s="371" t="n"/>
      <c r="G1383" s="371" t="n">
        <v>16</v>
      </c>
      <c r="H1383" s="372" t="n">
        <v>43607</v>
      </c>
      <c r="I1383" s="371" t="n">
        <v>5212</v>
      </c>
      <c r="J1383" s="371" t="n">
        <v>7396</v>
      </c>
      <c r="K1383" s="371" t="n">
        <v>6966</v>
      </c>
      <c r="L1383" s="371" t="n"/>
      <c r="M1383" s="374">
        <f>+(((J1383-I1383)-(K1383-I1383))/(K1383-I1383))*100</f>
        <v/>
      </c>
      <c r="N1383" s="375" t="n"/>
      <c r="O1383" s="377" t="n"/>
      <c r="P1383" s="377" t="n"/>
      <c r="Q1383" s="341" t="n"/>
      <c r="R1383" s="341" t="n"/>
      <c r="S1383" s="331">
        <f>+(((K1383-I1383)/1000)*1000)/10</f>
        <v/>
      </c>
      <c r="T1383" s="332" t="n"/>
    </row>
    <row r="1384" ht="15.75" customHeight="1" s="412">
      <c r="A1384" s="333" t="n">
        <v>5069</v>
      </c>
      <c r="B1384" s="334" t="n">
        <v>129</v>
      </c>
      <c r="C1384" s="371" t="inlineStr">
        <is>
          <t>T245</t>
        </is>
      </c>
      <c r="D1384" s="371" t="n"/>
      <c r="E1384" s="371" t="n"/>
      <c r="F1384" s="371" t="n"/>
      <c r="G1384" s="371" t="n">
        <v>18</v>
      </c>
      <c r="H1384" s="372" t="n">
        <v>43626</v>
      </c>
      <c r="I1384" s="371" t="n">
        <v>5238</v>
      </c>
      <c r="J1384" s="371" t="n">
        <v>7298</v>
      </c>
      <c r="K1384" s="371" t="n">
        <v>6911</v>
      </c>
      <c r="L1384" s="371" t="n">
        <v>6</v>
      </c>
      <c r="M1384" s="374">
        <f>+(((J1384-I1384)-(K1384-I1384))/(K1384-I1384))*100</f>
        <v/>
      </c>
      <c r="N1384" s="375" t="n"/>
      <c r="O1384" s="376">
        <f>AVERAGE(M1384:M1385)</f>
        <v/>
      </c>
      <c r="P1384" s="376">
        <f>_xlfn.STDEV.S(M1384,M1385)</f>
        <v/>
      </c>
      <c r="Q1384" s="341" t="n"/>
      <c r="R1384" s="341" t="n"/>
      <c r="S1384" s="331">
        <f>+(((K1384-I1384)/1000)*1000)/10</f>
        <v/>
      </c>
      <c r="T1384" s="332">
        <f>AVERAGE(S1384:S1385)</f>
        <v/>
      </c>
    </row>
    <row r="1385" ht="15.75" customHeight="1" s="412">
      <c r="A1385" s="333" t="n">
        <v>5070</v>
      </c>
      <c r="B1385" s="334" t="n">
        <v>130</v>
      </c>
      <c r="C1385" s="371" t="inlineStr">
        <is>
          <t>T245</t>
        </is>
      </c>
      <c r="D1385" s="371" t="n"/>
      <c r="E1385" s="371" t="n"/>
      <c r="F1385" s="371" t="n"/>
      <c r="G1385" s="371" t="n">
        <v>18</v>
      </c>
      <c r="H1385" s="372" t="n">
        <v>43626</v>
      </c>
      <c r="I1385" s="371" t="n">
        <v>5212</v>
      </c>
      <c r="J1385" s="371" t="n">
        <v>7196</v>
      </c>
      <c r="K1385" s="371" t="n">
        <v>6830</v>
      </c>
      <c r="L1385" s="371" t="n"/>
      <c r="M1385" s="374">
        <f>+(((J1385-I1385)-(K1385-I1385))/(K1385-I1385))*100</f>
        <v/>
      </c>
      <c r="N1385" s="375" t="n"/>
      <c r="O1385" s="377" t="n"/>
      <c r="P1385" s="377" t="n"/>
      <c r="Q1385" s="341" t="n"/>
      <c r="R1385" s="341" t="n"/>
      <c r="S1385" s="331">
        <f>+(((K1385-I1385)/1000)*1000)/10</f>
        <v/>
      </c>
      <c r="T1385" s="332" t="n"/>
    </row>
    <row r="1386" ht="15.75" customHeight="1" s="412">
      <c r="A1386" s="333" t="n">
        <v>5629</v>
      </c>
      <c r="B1386" s="334" t="n">
        <v>73</v>
      </c>
      <c r="C1386" s="378" t="inlineStr">
        <is>
          <t>T245</t>
        </is>
      </c>
      <c r="D1386" s="378" t="n"/>
      <c r="E1386" s="378" t="n"/>
      <c r="F1386" s="378" t="n"/>
      <c r="G1386" s="378" t="n">
        <v>21</v>
      </c>
      <c r="H1386" s="379" t="n">
        <v>43657</v>
      </c>
      <c r="I1386" s="378" t="n">
        <v>5203</v>
      </c>
      <c r="J1386" s="378" t="n">
        <v>7155</v>
      </c>
      <c r="K1386" s="378" t="n">
        <v>6817</v>
      </c>
      <c r="L1386" s="378" t="n">
        <v>6</v>
      </c>
      <c r="M1386" s="374">
        <f>+(((J1386-I1386)-(K1386-I1386))/(K1386-I1386))*100</f>
        <v/>
      </c>
      <c r="N1386" s="375" t="n"/>
      <c r="O1386" s="376">
        <f>AVERAGE(M1386:M1387)</f>
        <v/>
      </c>
      <c r="P1386" s="376">
        <f>_xlfn.STDEV.S(M1386,M1387)</f>
        <v/>
      </c>
      <c r="Q1386" s="341" t="n"/>
      <c r="R1386" s="341" t="n"/>
      <c r="S1386" s="331">
        <f>+(((K1386-I1386)/1000)*1000)/10</f>
        <v/>
      </c>
      <c r="T1386" s="332">
        <f>AVERAGE(S1386:S1387)</f>
        <v/>
      </c>
    </row>
    <row r="1387" ht="15.75" customHeight="1" s="412">
      <c r="A1387" s="333" t="n">
        <v>5630</v>
      </c>
      <c r="B1387" s="334" t="n">
        <v>74</v>
      </c>
      <c r="C1387" s="378" t="inlineStr">
        <is>
          <t>T245</t>
        </is>
      </c>
      <c r="D1387" s="378" t="n"/>
      <c r="E1387" s="378" t="n"/>
      <c r="F1387" s="378" t="n"/>
      <c r="G1387" s="378" t="n">
        <v>21</v>
      </c>
      <c r="H1387" s="379" t="n">
        <v>43657</v>
      </c>
      <c r="I1387" s="378" t="n">
        <v>5309</v>
      </c>
      <c r="J1387" s="378" t="n">
        <v>7296</v>
      </c>
      <c r="K1387" s="378" t="n">
        <v>6947</v>
      </c>
      <c r="L1387" s="378" t="n"/>
      <c r="M1387" s="374">
        <f>+(((J1387-I1387)-(K1387-I1387))/(K1387-I1387))*100</f>
        <v/>
      </c>
      <c r="N1387" s="375" t="n"/>
      <c r="O1387" s="377" t="n"/>
      <c r="P1387" s="377" t="n"/>
      <c r="Q1387" s="341" t="n"/>
      <c r="R1387" s="341" t="n"/>
      <c r="S1387" s="331">
        <f>+(((K1387-I1387)/1000)*1000)/10</f>
        <v/>
      </c>
      <c r="T1387" s="332" t="n"/>
    </row>
    <row r="1388" ht="15.75" customHeight="1" s="412">
      <c r="A1388" s="333" t="n">
        <v>6029</v>
      </c>
      <c r="B1388" s="334" t="n">
        <v>138</v>
      </c>
      <c r="C1388" s="378" t="inlineStr">
        <is>
          <t>T245</t>
        </is>
      </c>
      <c r="D1388" s="378" t="n"/>
      <c r="E1388" s="378" t="n"/>
      <c r="F1388" s="378" t="n"/>
      <c r="G1388" s="378" t="n">
        <v>22</v>
      </c>
      <c r="H1388" s="379" t="n">
        <v>43685</v>
      </c>
      <c r="I1388" s="378" t="n">
        <v>5222</v>
      </c>
      <c r="J1388" s="378" t="n">
        <v>7417</v>
      </c>
      <c r="K1388" s="378" t="n">
        <v>7085</v>
      </c>
      <c r="L1388" s="378" t="n">
        <v>6</v>
      </c>
      <c r="M1388" s="374">
        <f>+(((J1388-I1388)-(K1388-I1388))/(K1388-I1388))*100</f>
        <v/>
      </c>
      <c r="N1388" s="375" t="n"/>
      <c r="O1388" s="376">
        <f>AVERAGE(M1388:M1389)</f>
        <v/>
      </c>
      <c r="P1388" s="376">
        <f>_xlfn.STDEV.S(M1388,M1389)</f>
        <v/>
      </c>
      <c r="Q1388" s="341" t="n"/>
      <c r="R1388" s="341" t="n"/>
      <c r="S1388" s="331">
        <f>+(((K1388-I1388)/1000)*1000)/10</f>
        <v/>
      </c>
      <c r="T1388" s="332">
        <f>AVERAGE(S1388:S1389)</f>
        <v/>
      </c>
    </row>
    <row r="1389" ht="15.75" customHeight="1" s="412">
      <c r="A1389" s="333" t="n">
        <v>6030</v>
      </c>
      <c r="B1389" s="334" t="n">
        <v>138</v>
      </c>
      <c r="C1389" s="378" t="inlineStr">
        <is>
          <t>T245</t>
        </is>
      </c>
      <c r="D1389" s="378" t="n"/>
      <c r="E1389" s="378" t="n"/>
      <c r="F1389" s="378" t="n"/>
      <c r="G1389" s="378" t="n">
        <v>22</v>
      </c>
      <c r="H1389" s="379" t="n">
        <v>43685</v>
      </c>
      <c r="I1389" s="378" t="n">
        <v>5222</v>
      </c>
      <c r="J1389" s="378" t="n">
        <v>7431</v>
      </c>
      <c r="K1389" s="378" t="n">
        <v>7106</v>
      </c>
      <c r="L1389" s="378" t="n"/>
      <c r="M1389" s="374">
        <f>+(((J1389-I1389)-(K1389-I1389))/(K1389-I1389))*100</f>
        <v/>
      </c>
      <c r="N1389" s="375" t="n"/>
      <c r="O1389" s="377" t="n"/>
      <c r="P1389" s="377" t="n"/>
      <c r="Q1389" s="341" t="n"/>
      <c r="R1389" s="341" t="n"/>
      <c r="S1389" s="331">
        <f>+(((K1389-I1389)/1000)*1000)/10</f>
        <v/>
      </c>
      <c r="T1389" s="332" t="n"/>
    </row>
    <row r="1390" ht="15.75" customHeight="1" s="412">
      <c r="A1390" s="333" t="n">
        <v>3397</v>
      </c>
      <c r="B1390" s="334" t="n">
        <v>153</v>
      </c>
      <c r="C1390" s="380" t="inlineStr">
        <is>
          <t>T246</t>
        </is>
      </c>
      <c r="D1390" s="380" t="n"/>
      <c r="E1390" s="380" t="n"/>
      <c r="F1390" s="380" t="n"/>
      <c r="G1390" s="380" t="n">
        <v>13</v>
      </c>
      <c r="H1390" s="381" t="n">
        <v>43587</v>
      </c>
      <c r="I1390" s="380" t="n">
        <v>5238</v>
      </c>
      <c r="J1390" s="380" t="n">
        <v>8800</v>
      </c>
      <c r="K1390" s="380" t="n">
        <v>7746</v>
      </c>
      <c r="L1390" s="380" t="n">
        <v>1</v>
      </c>
      <c r="M1390" s="382">
        <f>+(((J1390-I1390)-(K1390-I1390))/(K1390-I1390))*100</f>
        <v/>
      </c>
      <c r="N1390" s="383" t="inlineStr">
        <is>
          <t>1/2</t>
        </is>
      </c>
      <c r="O1390" s="384">
        <f>AVERAGE(M1390:M1391)</f>
        <v/>
      </c>
      <c r="P1390" s="384">
        <f>_xlfn.STDEV.S(M1390,M1391)</f>
        <v/>
      </c>
      <c r="Q1390" s="341" t="n">
        <v>1</v>
      </c>
      <c r="R1390" s="341" t="n"/>
      <c r="S1390" s="331">
        <f>+(((K1390-I1390)/1000)*1000)/10</f>
        <v/>
      </c>
      <c r="T1390" s="332">
        <f>AVERAGE(S1390:S1391)</f>
        <v/>
      </c>
    </row>
    <row r="1391" ht="15.75" customHeight="1" s="412">
      <c r="A1391" s="333" t="n">
        <v>3398</v>
      </c>
      <c r="B1391" s="334" t="n">
        <v>154</v>
      </c>
      <c r="C1391" s="380" t="inlineStr">
        <is>
          <t>T246</t>
        </is>
      </c>
      <c r="D1391" s="380" t="n"/>
      <c r="E1391" s="380" t="n"/>
      <c r="F1391" s="380" t="n"/>
      <c r="G1391" s="380" t="n">
        <v>13</v>
      </c>
      <c r="H1391" s="381" t="n">
        <v>43587</v>
      </c>
      <c r="I1391" s="380" t="n">
        <v>5194</v>
      </c>
      <c r="J1391" s="380" t="n">
        <v>8957</v>
      </c>
      <c r="K1391" s="380" t="n">
        <v>7864</v>
      </c>
      <c r="L1391" s="380" t="n"/>
      <c r="M1391" s="382">
        <f>+(((J1391-I1391)-(K1391-I1391))/(K1391-I1391))*100</f>
        <v/>
      </c>
      <c r="N1391" s="383" t="n"/>
      <c r="O1391" s="385" t="n"/>
      <c r="P1391" s="385" t="n"/>
      <c r="Q1391" s="341" t="n"/>
      <c r="R1391" s="341" t="n"/>
      <c r="S1391" s="331">
        <f>+(((K1391-I1391)/1000)*1000)/10</f>
        <v/>
      </c>
      <c r="T1391" s="332" t="n"/>
    </row>
    <row r="1392" ht="15.75" customHeight="1" s="412">
      <c r="A1392" s="333" t="n">
        <v>4119</v>
      </c>
      <c r="B1392" s="334" t="n">
        <v>149</v>
      </c>
      <c r="C1392" s="380" t="inlineStr">
        <is>
          <t>T246</t>
        </is>
      </c>
      <c r="D1392" s="380" t="n"/>
      <c r="E1392" s="380" t="n"/>
      <c r="F1392" s="380" t="n"/>
      <c r="G1392" s="380" t="n">
        <v>15</v>
      </c>
      <c r="H1392" s="381" t="n">
        <v>43599</v>
      </c>
      <c r="I1392" s="380" t="n">
        <v>5222</v>
      </c>
      <c r="J1392" s="380" t="n">
        <v>7834</v>
      </c>
      <c r="K1392" s="380" t="n">
        <v>7287</v>
      </c>
      <c r="L1392" s="380" t="n"/>
      <c r="M1392" s="382">
        <f>+(((J1392-I1392)-(K1392-I1392))/(K1392-I1392))*100</f>
        <v/>
      </c>
      <c r="N1392" s="382" t="inlineStr">
        <is>
          <t>MF</t>
        </is>
      </c>
      <c r="O1392" s="384">
        <f>AVERAGE(M1392:M1393)</f>
        <v/>
      </c>
      <c r="P1392" s="384">
        <f>_xlfn.STDEV.S(M1392,M1393)</f>
        <v/>
      </c>
      <c r="Q1392" s="341" t="n"/>
      <c r="R1392" s="341" t="n"/>
      <c r="S1392" s="331">
        <f>+(((K1392-I1392)/1000)*1000)/10</f>
        <v/>
      </c>
      <c r="T1392" s="332">
        <f>AVERAGE(S1392:S1393)</f>
        <v/>
      </c>
    </row>
    <row r="1393" ht="15.75" customHeight="1" s="412">
      <c r="A1393" s="333" t="n">
        <v>4120</v>
      </c>
      <c r="B1393" s="334" t="n">
        <v>150</v>
      </c>
      <c r="C1393" s="380" t="inlineStr">
        <is>
          <t>T246</t>
        </is>
      </c>
      <c r="D1393" s="380" t="n"/>
      <c r="E1393" s="380" t="n"/>
      <c r="F1393" s="380" t="n"/>
      <c r="G1393" s="380" t="n">
        <v>15</v>
      </c>
      <c r="H1393" s="381" t="n">
        <v>43599</v>
      </c>
      <c r="I1393" s="380" t="n">
        <v>5188</v>
      </c>
      <c r="J1393" s="380" t="n">
        <v>7549</v>
      </c>
      <c r="K1393" s="380" t="n">
        <v>7057</v>
      </c>
      <c r="L1393" s="380" t="n"/>
      <c r="M1393" s="382">
        <f>+(((J1393-I1393)-(K1393-I1393))/(K1393-I1393))*100</f>
        <v/>
      </c>
      <c r="N1393" s="382" t="n"/>
      <c r="O1393" s="385" t="n"/>
      <c r="P1393" s="385" t="n"/>
      <c r="Q1393" s="341" t="n"/>
      <c r="R1393" s="341" t="n"/>
      <c r="S1393" s="331">
        <f>+(((K1393-I1393)/1000)*1000)/10</f>
        <v/>
      </c>
      <c r="T1393" s="332" t="n"/>
    </row>
    <row r="1394" ht="15.75" customHeight="1" s="412">
      <c r="A1394" s="333" t="n">
        <v>4765</v>
      </c>
      <c r="B1394" s="334" t="n">
        <v>149</v>
      </c>
      <c r="C1394" s="380" t="inlineStr">
        <is>
          <t>T246</t>
        </is>
      </c>
      <c r="D1394" s="380" t="n"/>
      <c r="E1394" s="380" t="n"/>
      <c r="F1394" s="380" t="n"/>
      <c r="G1394" s="380" t="n">
        <v>17</v>
      </c>
      <c r="H1394" s="381" t="n">
        <v>43619</v>
      </c>
      <c r="I1394" s="380" t="n">
        <v>5222</v>
      </c>
      <c r="J1394" s="380" t="n">
        <v>7895</v>
      </c>
      <c r="K1394" s="380" t="n">
        <v>7384</v>
      </c>
      <c r="L1394" s="380" t="n"/>
      <c r="M1394" s="382">
        <f>+(((J1394-I1394)-(K1394-I1394))/(K1394-I1394))*100</f>
        <v/>
      </c>
      <c r="N1394" s="383" t="n"/>
      <c r="O1394" s="384">
        <f>AVERAGE(M1394:M1395)</f>
        <v/>
      </c>
      <c r="P1394" s="384">
        <f>_xlfn.STDEV.S(M1394,M1395)</f>
        <v/>
      </c>
      <c r="Q1394" s="341" t="n"/>
      <c r="R1394" s="341" t="n"/>
      <c r="S1394" s="331">
        <f>+(((K1394-I1394)/1000)*1000)/10</f>
        <v/>
      </c>
      <c r="T1394" s="332">
        <f>AVERAGE(S1394:S1395)</f>
        <v/>
      </c>
    </row>
    <row r="1395" ht="15.75" customHeight="1" s="412">
      <c r="A1395" s="333" t="n">
        <v>4766</v>
      </c>
      <c r="B1395" s="334" t="n">
        <v>150</v>
      </c>
      <c r="C1395" s="380" t="inlineStr">
        <is>
          <t>T246</t>
        </is>
      </c>
      <c r="D1395" s="380" t="n"/>
      <c r="E1395" s="380" t="n"/>
      <c r="F1395" s="380" t="n"/>
      <c r="G1395" s="380" t="n">
        <v>17</v>
      </c>
      <c r="H1395" s="381" t="n">
        <v>43619</v>
      </c>
      <c r="I1395" s="380" t="n">
        <v>5188</v>
      </c>
      <c r="J1395" s="380" t="n">
        <v>8109</v>
      </c>
      <c r="K1395" s="380" t="n">
        <v>7559</v>
      </c>
      <c r="L1395" s="380" t="n"/>
      <c r="M1395" s="382">
        <f>+(((J1395-I1395)-(K1395-I1395))/(K1395-I1395))*100</f>
        <v/>
      </c>
      <c r="N1395" s="383" t="n"/>
      <c r="O1395" s="385" t="n"/>
      <c r="P1395" s="385" t="n"/>
      <c r="Q1395" s="341" t="n"/>
      <c r="R1395" s="341" t="n"/>
      <c r="S1395" s="331">
        <f>+(((K1395-I1395)/1000)*1000)/10</f>
        <v/>
      </c>
      <c r="T1395" s="332" t="n"/>
    </row>
    <row r="1396" ht="15.75" customHeight="1" s="412">
      <c r="A1396" s="333" t="n">
        <v>5373</v>
      </c>
      <c r="B1396" s="334" t="n">
        <v>111</v>
      </c>
      <c r="C1396" s="378" t="inlineStr">
        <is>
          <t>T246</t>
        </is>
      </c>
      <c r="D1396" s="378" t="n"/>
      <c r="E1396" s="378" t="n"/>
      <c r="F1396" s="378" t="n"/>
      <c r="G1396" s="378" t="n">
        <v>19</v>
      </c>
      <c r="H1396" s="379" t="n">
        <v>43637</v>
      </c>
      <c r="I1396" s="378" t="n">
        <v>5213</v>
      </c>
      <c r="J1396" s="378" t="n">
        <v>7602</v>
      </c>
      <c r="K1396" s="378" t="n">
        <v>7118</v>
      </c>
      <c r="L1396" s="378" t="n">
        <v>8</v>
      </c>
      <c r="M1396" s="386">
        <f>+(((J1396-I1396)-(K1396-I1396))/(K1396-I1396))*100</f>
        <v/>
      </c>
      <c r="N1396" s="387" t="n"/>
      <c r="O1396" s="388">
        <f>AVERAGE(M1396:M1397)</f>
        <v/>
      </c>
      <c r="P1396" s="388">
        <f>_xlfn.STDEV.S(M1396,M1397)</f>
        <v/>
      </c>
      <c r="Q1396" s="341" t="n"/>
      <c r="R1396" s="341" t="n"/>
      <c r="S1396" s="331">
        <f>+(((K1396-I1396)/1000)*1000)/10</f>
        <v/>
      </c>
      <c r="T1396" s="332">
        <f>AVERAGE(S1396:S1397)</f>
        <v/>
      </c>
    </row>
    <row r="1397" ht="15.75" customHeight="1" s="412">
      <c r="A1397" s="333" t="n">
        <v>5374</v>
      </c>
      <c r="B1397" s="334" t="n">
        <v>112</v>
      </c>
      <c r="C1397" s="378" t="inlineStr">
        <is>
          <t>T246</t>
        </is>
      </c>
      <c r="D1397" s="378" t="n"/>
      <c r="E1397" s="378" t="n"/>
      <c r="F1397" s="378" t="n"/>
      <c r="G1397" s="378" t="n">
        <v>19</v>
      </c>
      <c r="H1397" s="379" t="n">
        <v>43637</v>
      </c>
      <c r="I1397" s="378" t="n">
        <v>5197</v>
      </c>
      <c r="J1397" s="378" t="n">
        <v>7564</v>
      </c>
      <c r="K1397" s="378" t="n">
        <v>7064</v>
      </c>
      <c r="L1397" s="378" t="n"/>
      <c r="M1397" s="386">
        <f>+(((J1397-I1397)-(K1397-I1397))/(K1397-I1397))*100</f>
        <v/>
      </c>
      <c r="N1397" s="387" t="n"/>
      <c r="O1397" s="331" t="n"/>
      <c r="P1397" s="331" t="n"/>
      <c r="Q1397" s="341" t="n"/>
      <c r="R1397" s="341" t="n"/>
      <c r="S1397" s="331">
        <f>+(((K1397-I1397)/1000)*1000)/10</f>
        <v/>
      </c>
      <c r="T1397" s="332" t="n"/>
    </row>
    <row r="1398" ht="15.75" customHeight="1" s="412">
      <c r="A1398" s="333" t="n">
        <v>6031</v>
      </c>
      <c r="B1398" s="334" t="n">
        <v>139</v>
      </c>
      <c r="C1398" s="378" t="inlineStr">
        <is>
          <t>T246</t>
        </is>
      </c>
      <c r="D1398" s="378" t="n"/>
      <c r="E1398" s="378" t="n"/>
      <c r="F1398" s="378" t="n"/>
      <c r="G1398" s="378" t="n">
        <v>22</v>
      </c>
      <c r="H1398" s="379" t="n">
        <v>43685</v>
      </c>
      <c r="I1398" s="378" t="n">
        <v>5218</v>
      </c>
      <c r="J1398" s="378" t="n">
        <v>7387</v>
      </c>
      <c r="K1398" s="378" t="n">
        <v>7054</v>
      </c>
      <c r="L1398" s="378" t="n">
        <v>8</v>
      </c>
      <c r="M1398" s="374">
        <f>+(((J1398-I1398)-(K1398-I1398))/(K1398-I1398))*100</f>
        <v/>
      </c>
      <c r="N1398" s="375" t="n"/>
      <c r="O1398" s="376">
        <f>AVERAGE(M1398:M1399)</f>
        <v/>
      </c>
      <c r="P1398" s="376">
        <f>_xlfn.STDEV.S(M1398,M1399)</f>
        <v/>
      </c>
      <c r="Q1398" s="341" t="n"/>
      <c r="R1398" s="341" t="n"/>
      <c r="S1398" s="331">
        <f>+(((K1398-I1398)/1000)*1000)/10</f>
        <v/>
      </c>
      <c r="T1398" s="332">
        <f>AVERAGE(S1398:S1399)</f>
        <v/>
      </c>
    </row>
    <row r="1399" ht="15.75" customHeight="1" s="412">
      <c r="A1399" s="333" t="n">
        <v>6032</v>
      </c>
      <c r="B1399" s="334" t="n">
        <v>139</v>
      </c>
      <c r="C1399" s="378" t="inlineStr">
        <is>
          <t>T246</t>
        </is>
      </c>
      <c r="D1399" s="378" t="n"/>
      <c r="E1399" s="378" t="n"/>
      <c r="F1399" s="378" t="n"/>
      <c r="G1399" s="378" t="n">
        <v>22</v>
      </c>
      <c r="H1399" s="379" t="n">
        <v>43685</v>
      </c>
      <c r="I1399" s="378" t="n">
        <v>5218</v>
      </c>
      <c r="J1399" s="378" t="n">
        <v>7504</v>
      </c>
      <c r="K1399" s="378" t="n">
        <v>7160</v>
      </c>
      <c r="L1399" s="378" t="n"/>
      <c r="M1399" s="374">
        <f>+(((J1399-I1399)-(K1399-I1399))/(K1399-I1399))*100</f>
        <v/>
      </c>
      <c r="N1399" s="375" t="n"/>
      <c r="O1399" s="377" t="n"/>
      <c r="P1399" s="377" t="n"/>
      <c r="Q1399" s="341" t="n"/>
      <c r="R1399" s="341" t="n"/>
      <c r="S1399" s="331">
        <f>+(((K1399-I1399)/1000)*1000)/10</f>
        <v/>
      </c>
      <c r="T1399" s="332" t="n"/>
    </row>
    <row r="1400" ht="15.75" customHeight="1" s="412">
      <c r="A1400" s="333" t="n">
        <v>3399</v>
      </c>
      <c r="B1400" s="334" t="n">
        <v>155</v>
      </c>
      <c r="C1400" s="371" t="inlineStr">
        <is>
          <t>T247</t>
        </is>
      </c>
      <c r="D1400" s="371" t="n"/>
      <c r="E1400" s="371" t="n"/>
      <c r="F1400" s="371" t="n"/>
      <c r="G1400" s="371" t="n">
        <v>13</v>
      </c>
      <c r="H1400" s="372" t="n">
        <v>43587</v>
      </c>
      <c r="I1400" s="371" t="n">
        <v>5181</v>
      </c>
      <c r="J1400" s="371" t="n">
        <v>8454</v>
      </c>
      <c r="K1400" s="371" t="n">
        <v>7470</v>
      </c>
      <c r="L1400" s="371" t="n">
        <v>1</v>
      </c>
      <c r="M1400" s="374">
        <f>+(((J1400-I1400)-(K1400-I1400))/(K1400-I1400))*100</f>
        <v/>
      </c>
      <c r="N1400" s="375" t="inlineStr">
        <is>
          <t>30/4</t>
        </is>
      </c>
      <c r="O1400" s="376">
        <f>AVERAGE(M1400:M1401)</f>
        <v/>
      </c>
      <c r="P1400" s="376">
        <f>_xlfn.STDEV.S(M1400,M1401)</f>
        <v/>
      </c>
      <c r="Q1400" s="341" t="n">
        <v>2</v>
      </c>
      <c r="R1400" s="341" t="n"/>
      <c r="S1400" s="331">
        <f>+(((K1400-I1400)/1000)*1000)/10</f>
        <v/>
      </c>
      <c r="T1400" s="332">
        <f>AVERAGE(S1400:S1401)</f>
        <v/>
      </c>
    </row>
    <row r="1401" ht="15.75" customHeight="1" s="412">
      <c r="A1401" s="333" t="n">
        <v>3400</v>
      </c>
      <c r="B1401" s="334" t="n">
        <v>156</v>
      </c>
      <c r="C1401" s="371" t="inlineStr">
        <is>
          <t>T247</t>
        </is>
      </c>
      <c r="D1401" s="371" t="n"/>
      <c r="E1401" s="371" t="n"/>
      <c r="F1401" s="371" t="n"/>
      <c r="G1401" s="371" t="n">
        <v>13</v>
      </c>
      <c r="H1401" s="372" t="n">
        <v>43587</v>
      </c>
      <c r="I1401" s="371" t="n">
        <v>5171</v>
      </c>
      <c r="J1401" s="371" t="n">
        <v>8419</v>
      </c>
      <c r="K1401" s="371" t="n">
        <v>7403</v>
      </c>
      <c r="L1401" s="371" t="n"/>
      <c r="M1401" s="374">
        <f>+(((J1401-I1401)-(K1401-I1401))/(K1401-I1401))*100</f>
        <v/>
      </c>
      <c r="N1401" s="375" t="n"/>
      <c r="O1401" s="377" t="n"/>
      <c r="P1401" s="377" t="n"/>
      <c r="Q1401" s="341" t="n"/>
      <c r="R1401" s="341" t="n"/>
      <c r="S1401" s="331">
        <f>+(((K1401-I1401)/1000)*1000)/10</f>
        <v/>
      </c>
      <c r="T1401" s="332" t="n"/>
    </row>
    <row r="1402" ht="15.75" customHeight="1" s="412">
      <c r="A1402" s="333" t="n">
        <v>4121</v>
      </c>
      <c r="B1402" s="334" t="n">
        <v>151</v>
      </c>
      <c r="C1402" s="371" t="inlineStr">
        <is>
          <t>T247</t>
        </is>
      </c>
      <c r="D1402" s="371" t="n"/>
      <c r="E1402" s="371" t="n"/>
      <c r="F1402" s="371" t="n"/>
      <c r="G1402" s="371" t="n">
        <v>15</v>
      </c>
      <c r="H1402" s="372" t="n">
        <v>43599</v>
      </c>
      <c r="I1402" s="371" t="n">
        <v>5221</v>
      </c>
      <c r="J1402" s="371" t="n">
        <v>8359</v>
      </c>
      <c r="K1402" s="371" t="n">
        <v>7484</v>
      </c>
      <c r="L1402" s="371" t="n"/>
      <c r="M1402" s="374">
        <f>+(((J1402-I1402)-(K1402-I1402))/(K1402-I1402))*100</f>
        <v/>
      </c>
      <c r="N1402" s="374" t="n"/>
      <c r="O1402" s="376">
        <f>AVERAGE(M1402:M1403)</f>
        <v/>
      </c>
      <c r="P1402" s="376">
        <f>_xlfn.STDEV.S(M1402,M1403)</f>
        <v/>
      </c>
      <c r="Q1402" s="341" t="n"/>
      <c r="R1402" s="341" t="n"/>
      <c r="S1402" s="331">
        <f>+(((K1402-I1402)/1000)*1000)/10</f>
        <v/>
      </c>
      <c r="T1402" s="332">
        <f>AVERAGE(S1402:S1403)</f>
        <v/>
      </c>
    </row>
    <row r="1403" ht="15.75" customHeight="1" s="412">
      <c r="A1403" s="333" t="n">
        <v>4122</v>
      </c>
      <c r="B1403" s="334" t="n">
        <v>152</v>
      </c>
      <c r="C1403" s="371" t="inlineStr">
        <is>
          <t>T247</t>
        </is>
      </c>
      <c r="D1403" s="371" t="n"/>
      <c r="E1403" s="371" t="n"/>
      <c r="F1403" s="371" t="n"/>
      <c r="G1403" s="371" t="n">
        <v>15</v>
      </c>
      <c r="H1403" s="372" t="n">
        <v>43599</v>
      </c>
      <c r="I1403" s="371" t="n">
        <v>5292</v>
      </c>
      <c r="J1403" s="371" t="n">
        <v>8629</v>
      </c>
      <c r="K1403" s="371" t="n">
        <v>7697</v>
      </c>
      <c r="L1403" s="371" t="n"/>
      <c r="M1403" s="374">
        <f>+(((J1403-I1403)-(K1403-I1403))/(K1403-I1403))*100</f>
        <v/>
      </c>
      <c r="N1403" s="374" t="n"/>
      <c r="O1403" s="377" t="n"/>
      <c r="P1403" s="377" t="n"/>
      <c r="Q1403" s="341" t="n"/>
      <c r="R1403" s="341" t="n"/>
      <c r="S1403" s="331">
        <f>+(((K1403-I1403)/1000)*1000)/10</f>
        <v/>
      </c>
      <c r="T1403" s="332" t="n"/>
    </row>
    <row r="1404" ht="15.75" customHeight="1" s="412">
      <c r="A1404" s="333" t="n">
        <v>4767</v>
      </c>
      <c r="B1404" s="334" t="n">
        <v>151</v>
      </c>
      <c r="C1404" s="371" t="inlineStr">
        <is>
          <t>T247</t>
        </is>
      </c>
      <c r="D1404" s="371" t="n"/>
      <c r="E1404" s="371" t="n"/>
      <c r="F1404" s="371" t="n"/>
      <c r="G1404" s="371" t="n">
        <v>17</v>
      </c>
      <c r="H1404" s="372" t="n">
        <v>43619</v>
      </c>
      <c r="I1404" s="371" t="n">
        <v>5221</v>
      </c>
      <c r="J1404" s="371" t="n">
        <v>8586</v>
      </c>
      <c r="K1404" s="371" t="n">
        <v>7634</v>
      </c>
      <c r="L1404" s="371" t="n"/>
      <c r="M1404" s="374">
        <f>+(((J1404-I1404)-(K1404-I1404))/(K1404-I1404))*100</f>
        <v/>
      </c>
      <c r="N1404" s="375" t="n"/>
      <c r="O1404" s="376">
        <f>AVERAGE(M1404:M1405)</f>
        <v/>
      </c>
      <c r="P1404" s="376">
        <f>_xlfn.STDEV.S(M1404,M1405)</f>
        <v/>
      </c>
      <c r="Q1404" s="341" t="n"/>
      <c r="R1404" s="341" t="n"/>
      <c r="S1404" s="331">
        <f>+(((K1404-I1404)/1000)*1000)/10</f>
        <v/>
      </c>
      <c r="T1404" s="332">
        <f>AVERAGE(S1404:S1405)</f>
        <v/>
      </c>
    </row>
    <row r="1405" ht="15.75" customHeight="1" s="412">
      <c r="A1405" s="333" t="n">
        <v>4768</v>
      </c>
      <c r="B1405" s="334" t="n">
        <v>152</v>
      </c>
      <c r="C1405" s="371" t="inlineStr">
        <is>
          <t>T247</t>
        </is>
      </c>
      <c r="D1405" s="371" t="n"/>
      <c r="E1405" s="371" t="n"/>
      <c r="F1405" s="371" t="n"/>
      <c r="G1405" s="371" t="n">
        <v>17</v>
      </c>
      <c r="H1405" s="372" t="n">
        <v>43619</v>
      </c>
      <c r="I1405" s="371" t="n">
        <v>5292</v>
      </c>
      <c r="J1405" s="371" t="n">
        <v>8823</v>
      </c>
      <c r="K1405" s="371" t="n">
        <v>7854</v>
      </c>
      <c r="L1405" s="371" t="n"/>
      <c r="M1405" s="374">
        <f>+(((J1405-I1405)-(K1405-I1405))/(K1405-I1405))*100</f>
        <v/>
      </c>
      <c r="N1405" s="375" t="n"/>
      <c r="O1405" s="377" t="n"/>
      <c r="P1405" s="377" t="n"/>
      <c r="Q1405" s="341" t="n"/>
      <c r="R1405" s="341" t="n"/>
      <c r="S1405" s="331">
        <f>+(((K1405-I1405)/1000)*1000)/10</f>
        <v/>
      </c>
      <c r="T1405" s="332" t="n"/>
    </row>
    <row r="1406" ht="15.75" customHeight="1" s="412">
      <c r="A1406" s="333" t="n">
        <v>6033</v>
      </c>
      <c r="B1406" s="334" t="n">
        <v>140</v>
      </c>
      <c r="C1406" s="378" t="inlineStr">
        <is>
          <t>T247</t>
        </is>
      </c>
      <c r="D1406" s="378" t="n"/>
      <c r="E1406" s="378" t="n"/>
      <c r="F1406" s="378" t="n"/>
      <c r="G1406" s="378" t="n">
        <v>22</v>
      </c>
      <c r="H1406" s="379" t="n">
        <v>43685</v>
      </c>
      <c r="I1406" s="378" t="n">
        <v>5241</v>
      </c>
      <c r="J1406" s="378" t="n">
        <v>7896</v>
      </c>
      <c r="K1406" s="378" t="n">
        <v>7484</v>
      </c>
      <c r="L1406" s="378" t="n">
        <v>8</v>
      </c>
      <c r="M1406" s="374">
        <f>+(((J1406-I1406)-(K1406-I1406))/(K1406-I1406))*100</f>
        <v/>
      </c>
      <c r="N1406" s="375" t="n"/>
      <c r="O1406" s="376">
        <f>AVERAGE(M1406:M1407)</f>
        <v/>
      </c>
      <c r="P1406" s="376">
        <f>_xlfn.STDEV.S(M1406,M1407)</f>
        <v/>
      </c>
      <c r="Q1406" s="341" t="n"/>
      <c r="R1406" s="341" t="n"/>
      <c r="S1406" s="331">
        <f>+(((K1406-I1406)/1000)*1000)/10</f>
        <v/>
      </c>
      <c r="T1406" s="332">
        <f>AVERAGE(S1406:S1407)</f>
        <v/>
      </c>
    </row>
    <row r="1407" ht="15.75" customHeight="1" s="412">
      <c r="A1407" s="333" t="n">
        <v>6034</v>
      </c>
      <c r="B1407" s="334" t="n">
        <v>140</v>
      </c>
      <c r="C1407" s="378" t="inlineStr">
        <is>
          <t>T247</t>
        </is>
      </c>
      <c r="D1407" s="378" t="n"/>
      <c r="E1407" s="378" t="n"/>
      <c r="F1407" s="378" t="n"/>
      <c r="G1407" s="378" t="n">
        <v>22</v>
      </c>
      <c r="H1407" s="379" t="n">
        <v>43685</v>
      </c>
      <c r="I1407" s="378" t="n">
        <v>5241</v>
      </c>
      <c r="J1407" s="378" t="n">
        <v>8187</v>
      </c>
      <c r="K1407" s="378" t="n">
        <v>7735</v>
      </c>
      <c r="L1407" s="378" t="n"/>
      <c r="M1407" s="374">
        <f>+(((J1407-I1407)-(K1407-I1407))/(K1407-I1407))*100</f>
        <v/>
      </c>
      <c r="N1407" s="375" t="n"/>
      <c r="O1407" s="377" t="n"/>
      <c r="P1407" s="377" t="n"/>
      <c r="Q1407" s="341" t="n"/>
      <c r="R1407" s="341" t="n"/>
      <c r="S1407" s="331">
        <f>+(((K1407-I1407)/1000)*1000)/10</f>
        <v/>
      </c>
      <c r="T1407" s="332" t="n"/>
    </row>
    <row r="1408" ht="15.75" customHeight="1" s="412">
      <c r="A1408" s="333" t="n">
        <v>3401</v>
      </c>
      <c r="B1408" s="334" t="n">
        <v>157</v>
      </c>
      <c r="C1408" s="371" t="inlineStr">
        <is>
          <t>T248</t>
        </is>
      </c>
      <c r="D1408" s="371" t="n"/>
      <c r="E1408" s="371" t="n"/>
      <c r="F1408" s="371" t="n"/>
      <c r="G1408" s="371" t="n">
        <v>13</v>
      </c>
      <c r="H1408" s="372" t="n">
        <v>43587</v>
      </c>
      <c r="I1408" s="371" t="n">
        <v>5319</v>
      </c>
      <c r="J1408" s="371" t="n">
        <v>8570</v>
      </c>
      <c r="K1408" s="371" t="n">
        <v>7746</v>
      </c>
      <c r="L1408" s="371" t="n">
        <v>1</v>
      </c>
      <c r="M1408" s="374">
        <f>+(((J1408-I1408)-(K1408-I1408))/(K1408-I1408))*100</f>
        <v/>
      </c>
      <c r="N1408" s="375" t="inlineStr">
        <is>
          <t>30/4</t>
        </is>
      </c>
      <c r="O1408" s="376">
        <f>AVERAGE(M1408:M1409)</f>
        <v/>
      </c>
      <c r="P1408" s="376">
        <f>_xlfn.STDEV.S(M1408,M1409)</f>
        <v/>
      </c>
      <c r="Q1408" s="341" t="n">
        <v>2</v>
      </c>
      <c r="R1408" s="341" t="n"/>
      <c r="S1408" s="331">
        <f>+(((K1408-I1408)/1000)*1000)/10</f>
        <v/>
      </c>
      <c r="T1408" s="332">
        <f>AVERAGE(S1408:S1409)</f>
        <v/>
      </c>
    </row>
    <row r="1409" ht="15.75" customHeight="1" s="412">
      <c r="A1409" s="333" t="n">
        <v>3402</v>
      </c>
      <c r="B1409" s="334" t="n">
        <v>158</v>
      </c>
      <c r="C1409" s="371" t="inlineStr">
        <is>
          <t>T248</t>
        </is>
      </c>
      <c r="D1409" s="371" t="n"/>
      <c r="E1409" s="371" t="n"/>
      <c r="F1409" s="371" t="n"/>
      <c r="G1409" s="371" t="n">
        <v>13</v>
      </c>
      <c r="H1409" s="372" t="n">
        <v>43587</v>
      </c>
      <c r="I1409" s="371" t="n">
        <v>5219</v>
      </c>
      <c r="J1409" s="371" t="n">
        <v>8430</v>
      </c>
      <c r="K1409" s="371" t="n">
        <v>7607</v>
      </c>
      <c r="L1409" s="371" t="n"/>
      <c r="M1409" s="374">
        <f>+(((J1409-I1409)-(K1409-I1409))/(K1409-I1409))*100</f>
        <v/>
      </c>
      <c r="N1409" s="375" t="n"/>
      <c r="O1409" s="377" t="n"/>
      <c r="P1409" s="377" t="n"/>
      <c r="Q1409" s="341" t="n"/>
      <c r="R1409" s="341" t="n"/>
      <c r="S1409" s="331">
        <f>+(((K1409-I1409)/1000)*1000)/10</f>
        <v/>
      </c>
      <c r="T1409" s="332" t="n"/>
    </row>
    <row r="1410" ht="15.75" customHeight="1" s="412">
      <c r="A1410" s="333" t="n">
        <v>4123</v>
      </c>
      <c r="B1410" s="334" t="n">
        <v>153</v>
      </c>
      <c r="C1410" s="371" t="inlineStr">
        <is>
          <t>T248</t>
        </is>
      </c>
      <c r="D1410" s="371" t="n"/>
      <c r="E1410" s="371" t="n"/>
      <c r="F1410" s="371" t="n"/>
      <c r="G1410" s="371" t="n">
        <v>15</v>
      </c>
      <c r="H1410" s="372" t="n">
        <v>43599</v>
      </c>
      <c r="I1410" s="371" t="n">
        <v>5238</v>
      </c>
      <c r="J1410" s="371" t="n">
        <v>7969</v>
      </c>
      <c r="K1410" s="371" t="n">
        <v>7283</v>
      </c>
      <c r="L1410" s="371" t="n"/>
      <c r="M1410" s="374">
        <f>+(((J1410-I1410)-(K1410-I1410))/(K1410-I1410))*100</f>
        <v/>
      </c>
      <c r="N1410" s="374" t="n"/>
      <c r="O1410" s="376">
        <f>AVERAGE(M1410:M1411)</f>
        <v/>
      </c>
      <c r="P1410" s="376">
        <f>_xlfn.STDEV.S(M1410,M1411)</f>
        <v/>
      </c>
      <c r="Q1410" s="341" t="n"/>
      <c r="R1410" s="341" t="n"/>
      <c r="S1410" s="331">
        <f>+(((K1410-I1410)/1000)*1000)/10</f>
        <v/>
      </c>
      <c r="T1410" s="332">
        <f>AVERAGE(S1410:S1411)</f>
        <v/>
      </c>
    </row>
    <row r="1411" ht="15.75" customHeight="1" s="412">
      <c r="A1411" s="333" t="n">
        <v>4124</v>
      </c>
      <c r="B1411" s="334" t="n">
        <v>154</v>
      </c>
      <c r="C1411" s="371" t="inlineStr">
        <is>
          <t>T248</t>
        </is>
      </c>
      <c r="D1411" s="371" t="n"/>
      <c r="E1411" s="371" t="n"/>
      <c r="F1411" s="371" t="n"/>
      <c r="G1411" s="371" t="n">
        <v>15</v>
      </c>
      <c r="H1411" s="372" t="n">
        <v>43599</v>
      </c>
      <c r="I1411" s="371" t="n">
        <v>5194</v>
      </c>
      <c r="J1411" s="371" t="n">
        <v>8051</v>
      </c>
      <c r="K1411" s="371" t="n">
        <v>7329</v>
      </c>
      <c r="L1411" s="371" t="n"/>
      <c r="M1411" s="374">
        <f>+(((J1411-I1411)-(K1411-I1411))/(K1411-I1411))*100</f>
        <v/>
      </c>
      <c r="N1411" s="374" t="n"/>
      <c r="O1411" s="377" t="n"/>
      <c r="P1411" s="377" t="n"/>
      <c r="Q1411" s="341" t="n"/>
      <c r="R1411" s="341" t="n"/>
      <c r="S1411" s="331">
        <f>+(((K1411-I1411)/1000)*1000)/10</f>
        <v/>
      </c>
      <c r="T1411" s="332" t="n"/>
    </row>
    <row r="1412" ht="15.75" customHeight="1" s="412">
      <c r="A1412" s="333" t="n">
        <v>4769</v>
      </c>
      <c r="B1412" s="334" t="n">
        <v>153</v>
      </c>
      <c r="C1412" s="371" t="inlineStr">
        <is>
          <t>T248</t>
        </is>
      </c>
      <c r="D1412" s="371" t="n"/>
      <c r="E1412" s="371" t="n"/>
      <c r="F1412" s="371" t="n"/>
      <c r="G1412" s="371" t="n">
        <v>17</v>
      </c>
      <c r="H1412" s="372" t="n">
        <v>43619</v>
      </c>
      <c r="I1412" s="371" t="n">
        <v>5238</v>
      </c>
      <c r="J1412" s="371" t="n">
        <v>9397</v>
      </c>
      <c r="K1412" s="371" t="n">
        <v>8429</v>
      </c>
      <c r="L1412" s="371" t="n"/>
      <c r="M1412" s="374">
        <f>+(((J1412-I1412)-(K1412-I1412))/(K1412-I1412))*100</f>
        <v/>
      </c>
      <c r="N1412" s="375" t="n"/>
      <c r="O1412" s="376">
        <f>AVERAGE(M1412:M1413)</f>
        <v/>
      </c>
      <c r="P1412" s="376">
        <f>_xlfn.STDEV.S(M1412,M1413)</f>
        <v/>
      </c>
      <c r="Q1412" s="341" t="n"/>
      <c r="R1412" s="341" t="n"/>
      <c r="S1412" s="331">
        <f>+(((K1412-I1412)/1000)*1000)/10</f>
        <v/>
      </c>
      <c r="T1412" s="332">
        <f>AVERAGE(S1412:S1413)</f>
        <v/>
      </c>
    </row>
    <row r="1413" ht="15.75" customHeight="1" s="412">
      <c r="A1413" s="333" t="n">
        <v>4770</v>
      </c>
      <c r="B1413" s="334" t="n">
        <v>154</v>
      </c>
      <c r="C1413" s="371" t="inlineStr">
        <is>
          <t>T248</t>
        </is>
      </c>
      <c r="D1413" s="371" t="n"/>
      <c r="E1413" s="371" t="n"/>
      <c r="F1413" s="371" t="n"/>
      <c r="G1413" s="371" t="n">
        <v>17</v>
      </c>
      <c r="H1413" s="372" t="n">
        <v>43619</v>
      </c>
      <c r="I1413" s="371" t="n">
        <v>5194</v>
      </c>
      <c r="J1413" s="371" t="n">
        <v>9086</v>
      </c>
      <c r="K1413" s="371" t="n">
        <v>8215</v>
      </c>
      <c r="L1413" s="371" t="n"/>
      <c r="M1413" s="374">
        <f>+(((J1413-I1413)-(K1413-I1413))/(K1413-I1413))*100</f>
        <v/>
      </c>
      <c r="N1413" s="375" t="n"/>
      <c r="O1413" s="377" t="n"/>
      <c r="P1413" s="377" t="n"/>
      <c r="Q1413" s="341" t="n"/>
      <c r="R1413" s="341" t="n"/>
      <c r="S1413" s="331">
        <f>+(((K1413-I1413)/1000)*1000)/10</f>
        <v/>
      </c>
      <c r="T1413" s="332" t="n"/>
    </row>
    <row r="1414" ht="15.75" customHeight="1" s="412">
      <c r="A1414" s="333" t="n">
        <v>6035</v>
      </c>
      <c r="B1414" s="334" t="n">
        <v>141</v>
      </c>
      <c r="C1414" s="378" t="inlineStr">
        <is>
          <t>T248</t>
        </is>
      </c>
      <c r="D1414" s="378" t="n"/>
      <c r="E1414" s="378" t="n"/>
      <c r="F1414" s="378" t="n"/>
      <c r="G1414" s="378" t="n">
        <v>22</v>
      </c>
      <c r="H1414" s="379" t="n">
        <v>43685</v>
      </c>
      <c r="I1414" s="378" t="n">
        <v>5187</v>
      </c>
      <c r="J1414" s="378" t="n">
        <v>7877</v>
      </c>
      <c r="K1414" s="378" t="n">
        <v>7480</v>
      </c>
      <c r="L1414" s="378" t="n">
        <v>7</v>
      </c>
      <c r="M1414" s="374">
        <f>+(((J1414-I1414)-(K1414-I1414))/(K1414-I1414))*100</f>
        <v/>
      </c>
      <c r="N1414" s="375" t="n"/>
      <c r="O1414" s="376">
        <f>AVERAGE(M1414:M1415)</f>
        <v/>
      </c>
      <c r="P1414" s="376">
        <f>_xlfn.STDEV.S(M1414,M1415)</f>
        <v/>
      </c>
      <c r="Q1414" s="341" t="n"/>
      <c r="R1414" s="341" t="n"/>
      <c r="S1414" s="331">
        <f>+(((K1414-I1414)/1000)*1000)/10</f>
        <v/>
      </c>
      <c r="T1414" s="332">
        <f>AVERAGE(S1414:S1415)</f>
        <v/>
      </c>
    </row>
    <row r="1415" ht="15.75" customHeight="1" s="412">
      <c r="A1415" s="333" t="n">
        <v>6036</v>
      </c>
      <c r="B1415" s="334" t="n">
        <v>141</v>
      </c>
      <c r="C1415" s="378" t="inlineStr">
        <is>
          <t>T248</t>
        </is>
      </c>
      <c r="D1415" s="378" t="n"/>
      <c r="E1415" s="378" t="n"/>
      <c r="F1415" s="378" t="n"/>
      <c r="G1415" s="378" t="n">
        <v>22</v>
      </c>
      <c r="H1415" s="379" t="n">
        <v>43685</v>
      </c>
      <c r="I1415" s="378" t="n">
        <v>5187</v>
      </c>
      <c r="J1415" s="378" t="n">
        <v>7562</v>
      </c>
      <c r="K1415" s="378" t="n">
        <v>7225</v>
      </c>
      <c r="L1415" s="378" t="n"/>
      <c r="M1415" s="374">
        <f>+(((J1415-I1415)-(K1415-I1415))/(K1415-I1415))*100</f>
        <v/>
      </c>
      <c r="N1415" s="375" t="n"/>
      <c r="O1415" s="377" t="n"/>
      <c r="P1415" s="377" t="n"/>
      <c r="Q1415" s="341" t="n"/>
      <c r="R1415" s="341" t="n"/>
      <c r="S1415" s="331">
        <f>+(((K1415-I1415)/1000)*1000)/10</f>
        <v/>
      </c>
      <c r="T1415" s="332" t="n"/>
    </row>
    <row r="1416" ht="15.75" customHeight="1" s="412">
      <c r="A1416" s="333" t="n">
        <v>3403</v>
      </c>
      <c r="B1416" s="334" t="n">
        <v>159</v>
      </c>
      <c r="C1416" s="371" t="inlineStr">
        <is>
          <t>T249</t>
        </is>
      </c>
      <c r="D1416" s="371" t="n"/>
      <c r="E1416" s="371" t="n"/>
      <c r="F1416" s="371" t="n"/>
      <c r="G1416" s="371" t="n">
        <v>13</v>
      </c>
      <c r="H1416" s="372" t="n">
        <v>43587</v>
      </c>
      <c r="I1416" s="371" t="n">
        <v>5300</v>
      </c>
      <c r="J1416" s="371" t="n"/>
      <c r="K1416" s="371" t="n"/>
      <c r="L1416" s="371" t="n">
        <v>2</v>
      </c>
      <c r="M1416" s="374">
        <f>+(((J1416-I1416)-(K1416-I1416))/(K1416-I1416))*100</f>
        <v/>
      </c>
      <c r="N1416" s="375" t="inlineStr">
        <is>
          <t>28/4</t>
        </is>
      </c>
      <c r="O1416" s="376">
        <f>AVERAGE(M1416:M1417)</f>
        <v/>
      </c>
      <c r="P1416" s="376">
        <f>_xlfn.STDEV.S(M1416,M1417)</f>
        <v/>
      </c>
      <c r="Q1416" s="341" t="n">
        <v>2</v>
      </c>
      <c r="R1416" s="341" t="n"/>
      <c r="S1416" s="331">
        <f>+(((K1416-I1416)/1000)*1000)/10</f>
        <v/>
      </c>
      <c r="T1416" s="332">
        <f>AVERAGE(S1416:S1417)</f>
        <v/>
      </c>
    </row>
    <row r="1417" ht="15.75" customHeight="1" s="412">
      <c r="A1417" s="333" t="n">
        <v>3404</v>
      </c>
      <c r="B1417" s="334" t="n">
        <v>160</v>
      </c>
      <c r="C1417" s="371" t="inlineStr">
        <is>
          <t>T249</t>
        </is>
      </c>
      <c r="D1417" s="371" t="n"/>
      <c r="E1417" s="371" t="n"/>
      <c r="F1417" s="371" t="n"/>
      <c r="G1417" s="371" t="n">
        <v>13</v>
      </c>
      <c r="H1417" s="372" t="n">
        <v>43587</v>
      </c>
      <c r="I1417" s="371" t="n">
        <v>5234</v>
      </c>
      <c r="J1417" s="371" t="n"/>
      <c r="K1417" s="371" t="n"/>
      <c r="L1417" s="371" t="n"/>
      <c r="M1417" s="374">
        <f>+(((J1417-I1417)-(K1417-I1417))/(K1417-I1417))*100</f>
        <v/>
      </c>
      <c r="N1417" s="375" t="n"/>
      <c r="O1417" s="377" t="n"/>
      <c r="P1417" s="377" t="n"/>
      <c r="Q1417" s="341" t="n"/>
      <c r="R1417" s="341" t="n"/>
      <c r="S1417" s="331">
        <f>+(((K1417-I1417)/1000)*1000)/10</f>
        <v/>
      </c>
      <c r="T1417" s="332" t="n"/>
    </row>
    <row r="1418" ht="15.75" customHeight="1" s="412">
      <c r="A1418" s="333" t="n">
        <v>3765</v>
      </c>
      <c r="B1418" s="334" t="n">
        <v>187</v>
      </c>
      <c r="C1418" s="371" t="inlineStr">
        <is>
          <t>T249</t>
        </is>
      </c>
      <c r="D1418" s="371" t="n"/>
      <c r="E1418" s="371" t="n"/>
      <c r="F1418" s="371" t="n"/>
      <c r="G1418" s="371" t="n">
        <v>14</v>
      </c>
      <c r="H1418" s="372" t="n">
        <v>43591</v>
      </c>
      <c r="I1418" s="371" t="n">
        <v>5214</v>
      </c>
      <c r="J1418" s="373" t="n">
        <v>7485</v>
      </c>
      <c r="K1418" s="371" t="n">
        <v>6965</v>
      </c>
      <c r="L1418" s="371" t="n"/>
      <c r="M1418" s="374">
        <f>+(((J1418-I1418)-(K1418-I1418))/(K1418-I1418))*100</f>
        <v/>
      </c>
      <c r="N1418" s="375" t="inlineStr">
        <is>
          <t>MF</t>
        </is>
      </c>
      <c r="O1418" s="376">
        <f>AVERAGE(M1418:M1419)</f>
        <v/>
      </c>
      <c r="P1418" s="376">
        <f>_xlfn.STDEV.S(M1418,M1419)</f>
        <v/>
      </c>
      <c r="Q1418" s="341" t="n"/>
      <c r="R1418" s="341" t="n"/>
      <c r="S1418" s="331">
        <f>+(((K1418-I1418)/1000)*1000)/10</f>
        <v/>
      </c>
      <c r="T1418" s="332">
        <f>AVERAGE(S1418:S1419)</f>
        <v/>
      </c>
    </row>
    <row r="1419" ht="15.75" customHeight="1" s="412">
      <c r="A1419" s="333" t="n">
        <v>3766</v>
      </c>
      <c r="B1419" s="334" t="n">
        <v>188</v>
      </c>
      <c r="C1419" s="371" t="inlineStr">
        <is>
          <t>T249</t>
        </is>
      </c>
      <c r="D1419" s="371" t="n"/>
      <c r="E1419" s="371" t="n"/>
      <c r="F1419" s="371" t="n"/>
      <c r="G1419" s="371" t="n">
        <v>14</v>
      </c>
      <c r="H1419" s="372" t="n">
        <v>43591</v>
      </c>
      <c r="I1419" s="371" t="n">
        <v>5267</v>
      </c>
      <c r="J1419" s="373" t="n">
        <v>7637</v>
      </c>
      <c r="K1419" s="371" t="n">
        <v>7062</v>
      </c>
      <c r="L1419" s="371" t="n"/>
      <c r="M1419" s="374">
        <f>+(((J1419-I1419)-(K1419-I1419))/(K1419-I1419))*100</f>
        <v/>
      </c>
      <c r="N1419" s="375" t="n"/>
      <c r="O1419" s="377" t="n"/>
      <c r="P1419" s="377" t="n"/>
      <c r="Q1419" s="341" t="n"/>
      <c r="R1419" s="341" t="n"/>
      <c r="S1419" s="331">
        <f>+(((K1419-I1419)/1000)*1000)/10</f>
        <v/>
      </c>
      <c r="T1419" s="332" t="n"/>
    </row>
    <row r="1420" ht="15.75" customHeight="1" s="412">
      <c r="A1420" s="333" t="n">
        <v>4425</v>
      </c>
      <c r="B1420" s="334" t="n">
        <v>131</v>
      </c>
      <c r="C1420" s="371" t="inlineStr">
        <is>
          <t>T249</t>
        </is>
      </c>
      <c r="D1420" s="371" t="n"/>
      <c r="E1420" s="371" t="n"/>
      <c r="F1420" s="371" t="n"/>
      <c r="G1420" s="371" t="n">
        <v>16</v>
      </c>
      <c r="H1420" s="372" t="n">
        <v>43607</v>
      </c>
      <c r="I1420" s="371" t="n">
        <v>5209</v>
      </c>
      <c r="J1420" s="371" t="n">
        <v>7816</v>
      </c>
      <c r="K1420" s="371" t="n">
        <v>7335</v>
      </c>
      <c r="L1420" s="371" t="n">
        <v>2</v>
      </c>
      <c r="M1420" s="374">
        <f>+(((J1420-I1420)-(K1420-I1420))/(K1420-I1420))*100</f>
        <v/>
      </c>
      <c r="N1420" s="375" t="n"/>
      <c r="O1420" s="376">
        <f>AVERAGE(M1420:M1421)</f>
        <v/>
      </c>
      <c r="P1420" s="376">
        <f>_xlfn.STDEV.S(M1420,M1421)</f>
        <v/>
      </c>
      <c r="Q1420" s="341" t="n"/>
      <c r="R1420" s="341" t="n"/>
      <c r="S1420" s="331">
        <f>+(((K1420-I1420)/1000)*1000)/10</f>
        <v/>
      </c>
      <c r="T1420" s="332">
        <f>AVERAGE(S1420:S1421)</f>
        <v/>
      </c>
    </row>
    <row r="1421" ht="15.75" customHeight="1" s="412">
      <c r="A1421" s="333" t="n">
        <v>4426</v>
      </c>
      <c r="B1421" s="334" t="n">
        <v>132</v>
      </c>
      <c r="C1421" s="371" t="inlineStr">
        <is>
          <t>T249</t>
        </is>
      </c>
      <c r="D1421" s="371" t="n"/>
      <c r="E1421" s="371" t="n"/>
      <c r="F1421" s="371" t="n"/>
      <c r="G1421" s="371" t="n">
        <v>16</v>
      </c>
      <c r="H1421" s="372" t="n">
        <v>43607</v>
      </c>
      <c r="I1421" s="371" t="n">
        <v>5233</v>
      </c>
      <c r="J1421" s="371" t="n">
        <v>7881</v>
      </c>
      <c r="K1421" s="371" t="n">
        <v>7390</v>
      </c>
      <c r="L1421" s="371" t="n"/>
      <c r="M1421" s="374">
        <f>+(((J1421-I1421)-(K1421-I1421))/(K1421-I1421))*100</f>
        <v/>
      </c>
      <c r="N1421" s="375" t="n"/>
      <c r="O1421" s="377" t="n"/>
      <c r="P1421" s="377" t="n"/>
      <c r="Q1421" s="341" t="n"/>
      <c r="R1421" s="341" t="n"/>
      <c r="S1421" s="331">
        <f>+(((K1421-I1421)/1000)*1000)/10</f>
        <v/>
      </c>
      <c r="T1421" s="332" t="n"/>
    </row>
    <row r="1422" ht="15.75" customHeight="1" s="412">
      <c r="A1422" s="333" t="n">
        <v>5071</v>
      </c>
      <c r="B1422" s="334" t="n">
        <v>131</v>
      </c>
      <c r="C1422" s="371" t="inlineStr">
        <is>
          <t>T249</t>
        </is>
      </c>
      <c r="D1422" s="371" t="n"/>
      <c r="E1422" s="371" t="n"/>
      <c r="F1422" s="371" t="n"/>
      <c r="G1422" s="371" t="n">
        <v>18</v>
      </c>
      <c r="H1422" s="372" t="n">
        <v>43626</v>
      </c>
      <c r="I1422" s="371" t="n">
        <v>5209</v>
      </c>
      <c r="J1422" s="371" t="n">
        <v>7792</v>
      </c>
      <c r="K1422" s="371" t="n">
        <v>7357</v>
      </c>
      <c r="L1422" s="371" t="n">
        <v>8</v>
      </c>
      <c r="M1422" s="374">
        <f>+(((J1422-I1422)-(K1422-I1422))/(K1422-I1422))*100</f>
        <v/>
      </c>
      <c r="N1422" s="375" t="n"/>
      <c r="O1422" s="376">
        <f>AVERAGE(M1422:M1423)</f>
        <v/>
      </c>
      <c r="P1422" s="376">
        <f>_xlfn.STDEV.S(M1422,M1423)</f>
        <v/>
      </c>
      <c r="Q1422" s="341" t="n"/>
      <c r="R1422" s="341" t="n"/>
      <c r="S1422" s="331">
        <f>+(((K1422-I1422)/1000)*1000)/10</f>
        <v/>
      </c>
      <c r="T1422" s="332">
        <f>AVERAGE(S1422:S1423)</f>
        <v/>
      </c>
    </row>
    <row r="1423" ht="15.75" customHeight="1" s="412">
      <c r="A1423" s="333" t="n">
        <v>5072</v>
      </c>
      <c r="B1423" s="334" t="n">
        <v>132</v>
      </c>
      <c r="C1423" s="371" t="inlineStr">
        <is>
          <t>T249</t>
        </is>
      </c>
      <c r="D1423" s="371" t="n"/>
      <c r="E1423" s="371" t="n"/>
      <c r="F1423" s="371" t="n"/>
      <c r="G1423" s="371" t="n">
        <v>18</v>
      </c>
      <c r="H1423" s="372" t="n">
        <v>43626</v>
      </c>
      <c r="I1423" s="371" t="n">
        <v>5233</v>
      </c>
      <c r="J1423" s="371" t="n">
        <v>8013</v>
      </c>
      <c r="K1423" s="371" t="n">
        <v>7550</v>
      </c>
      <c r="L1423" s="371" t="n"/>
      <c r="M1423" s="374">
        <f>+(((J1423-I1423)-(K1423-I1423))/(K1423-I1423))*100</f>
        <v/>
      </c>
      <c r="N1423" s="375" t="n"/>
      <c r="O1423" s="377" t="n"/>
      <c r="P1423" s="377" t="n"/>
      <c r="Q1423" s="341" t="n"/>
      <c r="R1423" s="341" t="n"/>
      <c r="S1423" s="331">
        <f>+(((K1423-I1423)/1000)*1000)/10</f>
        <v/>
      </c>
      <c r="T1423" s="332" t="n"/>
    </row>
    <row r="1424" ht="15.75" customHeight="1" s="412">
      <c r="A1424" s="333" t="n">
        <v>5631</v>
      </c>
      <c r="B1424" s="334" t="n">
        <v>75</v>
      </c>
      <c r="C1424" s="378" t="inlineStr">
        <is>
          <t>T249</t>
        </is>
      </c>
      <c r="D1424" s="378" t="n"/>
      <c r="E1424" s="378" t="n"/>
      <c r="F1424" s="378" t="n"/>
      <c r="G1424" s="378" t="n">
        <v>21</v>
      </c>
      <c r="H1424" s="379" t="n">
        <v>43657</v>
      </c>
      <c r="I1424" s="378" t="n">
        <v>5226</v>
      </c>
      <c r="J1424" s="378" t="n">
        <v>8042</v>
      </c>
      <c r="K1424" s="378" t="n">
        <v>7560</v>
      </c>
      <c r="L1424" s="378" t="n">
        <v>8</v>
      </c>
      <c r="M1424" s="374">
        <f>+(((J1424-I1424)-(K1424-I1424))/(K1424-I1424))*100</f>
        <v/>
      </c>
      <c r="N1424" s="375" t="n"/>
      <c r="O1424" s="376">
        <f>AVERAGE(M1424:M1425)</f>
        <v/>
      </c>
      <c r="P1424" s="376">
        <f>_xlfn.STDEV.S(M1424,M1425)</f>
        <v/>
      </c>
      <c r="Q1424" s="341" t="n"/>
      <c r="R1424" s="341" t="n"/>
      <c r="S1424" s="331">
        <f>+(((K1424-I1424)/1000)*1000)/10</f>
        <v/>
      </c>
      <c r="T1424" s="332">
        <f>AVERAGE(S1424:S1425)</f>
        <v/>
      </c>
    </row>
    <row r="1425" ht="15.75" customHeight="1" s="412">
      <c r="A1425" s="333" t="n">
        <v>5632</v>
      </c>
      <c r="B1425" s="334" t="n">
        <v>76</v>
      </c>
      <c r="C1425" s="378" t="inlineStr">
        <is>
          <t>T249</t>
        </is>
      </c>
      <c r="D1425" s="378" t="n"/>
      <c r="E1425" s="378" t="n"/>
      <c r="F1425" s="378" t="n"/>
      <c r="G1425" s="378" t="n">
        <v>21</v>
      </c>
      <c r="H1425" s="379" t="n">
        <v>43657</v>
      </c>
      <c r="I1425" s="378" t="n">
        <v>5239</v>
      </c>
      <c r="J1425" s="378" t="n">
        <v>8085</v>
      </c>
      <c r="K1425" s="378" t="n">
        <v>7597</v>
      </c>
      <c r="L1425" s="378" t="n"/>
      <c r="M1425" s="374">
        <f>+(((J1425-I1425)-(K1425-I1425))/(K1425-I1425))*100</f>
        <v/>
      </c>
      <c r="N1425" s="375" t="n"/>
      <c r="O1425" s="377" t="n"/>
      <c r="P1425" s="377" t="n"/>
      <c r="Q1425" s="341" t="n"/>
      <c r="R1425" s="341" t="n"/>
      <c r="S1425" s="331">
        <f>+(((K1425-I1425)/1000)*1000)/10</f>
        <v/>
      </c>
      <c r="T1425" s="332" t="n"/>
    </row>
    <row r="1426" ht="15.75" customHeight="1" s="412">
      <c r="A1426" s="333" t="n">
        <v>6037</v>
      </c>
      <c r="B1426" s="334" t="n">
        <v>142</v>
      </c>
      <c r="C1426" s="378" t="inlineStr">
        <is>
          <t>T249</t>
        </is>
      </c>
      <c r="D1426" s="378" t="n"/>
      <c r="E1426" s="378" t="n"/>
      <c r="F1426" s="378" t="n"/>
      <c r="G1426" s="378" t="n">
        <v>22</v>
      </c>
      <c r="H1426" s="379" t="n">
        <v>43685</v>
      </c>
      <c r="I1426" s="378" t="n">
        <v>5229</v>
      </c>
      <c r="J1426" s="378" t="n">
        <v>7330</v>
      </c>
      <c r="K1426" s="378" t="n">
        <v>7016</v>
      </c>
      <c r="L1426" s="378" t="n">
        <v>8</v>
      </c>
      <c r="M1426" s="374">
        <f>+(((J1426-I1426)-(K1426-I1426))/(K1426-I1426))*100</f>
        <v/>
      </c>
      <c r="N1426" s="375" t="n"/>
      <c r="O1426" s="376">
        <f>AVERAGE(M1426:M1427)</f>
        <v/>
      </c>
      <c r="P1426" s="376">
        <f>_xlfn.STDEV.S(M1426,M1427)</f>
        <v/>
      </c>
      <c r="Q1426" s="341" t="n"/>
      <c r="R1426" s="341" t="n"/>
      <c r="S1426" s="331">
        <f>+(((K1426-I1426)/1000)*1000)/10</f>
        <v/>
      </c>
      <c r="T1426" s="332">
        <f>AVERAGE(S1426:S1427)</f>
        <v/>
      </c>
    </row>
    <row r="1427" ht="15.75" customHeight="1" s="412">
      <c r="A1427" s="333" t="n">
        <v>6038</v>
      </c>
      <c r="B1427" s="334" t="n">
        <v>142</v>
      </c>
      <c r="C1427" s="378" t="inlineStr">
        <is>
          <t>T249</t>
        </is>
      </c>
      <c r="D1427" s="378" t="n"/>
      <c r="E1427" s="378" t="n"/>
      <c r="F1427" s="378" t="n"/>
      <c r="G1427" s="378" t="n">
        <v>22</v>
      </c>
      <c r="H1427" s="379" t="n">
        <v>43685</v>
      </c>
      <c r="I1427" s="378" t="n">
        <v>5229</v>
      </c>
      <c r="J1427" s="378" t="n">
        <v>7396</v>
      </c>
      <c r="K1427" s="378" t="n">
        <v>7080</v>
      </c>
      <c r="L1427" s="378" t="n"/>
      <c r="M1427" s="374">
        <f>+(((J1427-I1427)-(K1427-I1427))/(K1427-I1427))*100</f>
        <v/>
      </c>
      <c r="N1427" s="375" t="n"/>
      <c r="O1427" s="377" t="n"/>
      <c r="P1427" s="377" t="n"/>
      <c r="Q1427" s="341" t="n"/>
      <c r="R1427" s="341" t="n"/>
      <c r="S1427" s="331">
        <f>+(((K1427-I1427)/1000)*1000)/10</f>
        <v/>
      </c>
      <c r="T1427" s="332" t="n"/>
    </row>
    <row r="1428" ht="15.75" customHeight="1" s="412">
      <c r="A1428" s="333" t="n">
        <v>3405</v>
      </c>
      <c r="B1428" s="334" t="n">
        <v>161</v>
      </c>
      <c r="C1428" s="380" t="inlineStr">
        <is>
          <t>T250</t>
        </is>
      </c>
      <c r="D1428" s="380" t="n"/>
      <c r="E1428" s="380" t="n"/>
      <c r="F1428" s="380" t="n"/>
      <c r="G1428" s="380" t="n">
        <v>13</v>
      </c>
      <c r="H1428" s="381" t="n">
        <v>43587</v>
      </c>
      <c r="I1428" s="380" t="n">
        <v>5264</v>
      </c>
      <c r="J1428" s="380" t="n">
        <v>8475</v>
      </c>
      <c r="K1428" s="380" t="n">
        <v>7603</v>
      </c>
      <c r="L1428" s="380" t="n">
        <v>1</v>
      </c>
      <c r="M1428" s="382">
        <f>+(((J1428-I1428)-(K1428-I1428))/(K1428-I1428))*100</f>
        <v/>
      </c>
      <c r="N1428" s="383" t="inlineStr">
        <is>
          <t>MF</t>
        </is>
      </c>
      <c r="O1428" s="384">
        <f>AVERAGE(M1428:M1429)</f>
        <v/>
      </c>
      <c r="P1428" s="384">
        <f>_xlfn.STDEV.S(M1428,M1429)</f>
        <v/>
      </c>
      <c r="Q1428" s="341" t="n">
        <v>1</v>
      </c>
      <c r="R1428" s="341" t="n"/>
      <c r="S1428" s="331">
        <f>+(((K1428-I1428)/1000)*1000)/10</f>
        <v/>
      </c>
      <c r="T1428" s="332">
        <f>AVERAGE(S1428:S1429)</f>
        <v/>
      </c>
    </row>
    <row r="1429" ht="15.75" customHeight="1" s="412">
      <c r="A1429" s="333" t="n">
        <v>3406</v>
      </c>
      <c r="B1429" s="334" t="n">
        <v>162</v>
      </c>
      <c r="C1429" s="380" t="inlineStr">
        <is>
          <t>T250</t>
        </is>
      </c>
      <c r="D1429" s="380" t="n"/>
      <c r="E1429" s="380" t="n"/>
      <c r="F1429" s="380" t="n"/>
      <c r="G1429" s="380" t="n">
        <v>13</v>
      </c>
      <c r="H1429" s="381" t="n">
        <v>43587</v>
      </c>
      <c r="I1429" s="380" t="n">
        <v>5232</v>
      </c>
      <c r="J1429" s="380" t="n">
        <v>8358</v>
      </c>
      <c r="K1429" s="380" t="n">
        <v>7523</v>
      </c>
      <c r="L1429" s="380" t="n"/>
      <c r="M1429" s="382">
        <f>+(((J1429-I1429)-(K1429-I1429))/(K1429-I1429))*100</f>
        <v/>
      </c>
      <c r="N1429" s="383" t="n"/>
      <c r="O1429" s="385" t="n"/>
      <c r="P1429" s="385" t="n"/>
      <c r="Q1429" s="341" t="n"/>
      <c r="R1429" s="341" t="n"/>
      <c r="S1429" s="331">
        <f>+(((K1429-I1429)/1000)*1000)/10</f>
        <v/>
      </c>
      <c r="T1429" s="332" t="n"/>
    </row>
    <row r="1430" ht="15.75" customHeight="1" s="412">
      <c r="A1430" s="333" t="n">
        <v>4125</v>
      </c>
      <c r="B1430" s="334" t="n">
        <v>155</v>
      </c>
      <c r="C1430" s="380" t="inlineStr">
        <is>
          <t>T250</t>
        </is>
      </c>
      <c r="D1430" s="380" t="n"/>
      <c r="E1430" s="380" t="n"/>
      <c r="F1430" s="380" t="n"/>
      <c r="G1430" s="380" t="n">
        <v>15</v>
      </c>
      <c r="H1430" s="381" t="n">
        <v>43599</v>
      </c>
      <c r="I1430" s="380" t="n">
        <v>5181</v>
      </c>
      <c r="J1430" s="380" t="n">
        <v>7721</v>
      </c>
      <c r="K1430" s="380" t="n">
        <v>7085</v>
      </c>
      <c r="L1430" s="380" t="n"/>
      <c r="M1430" s="382">
        <f>+(((J1430-I1430)-(K1430-I1430))/(K1430-I1430))*100</f>
        <v/>
      </c>
      <c r="N1430" s="382" t="n"/>
      <c r="O1430" s="384">
        <f>AVERAGE(M1430:M1431)</f>
        <v/>
      </c>
      <c r="P1430" s="384">
        <f>_xlfn.STDEV.S(M1430,M1431)</f>
        <v/>
      </c>
      <c r="Q1430" s="341" t="n"/>
      <c r="R1430" s="341" t="n"/>
      <c r="S1430" s="331">
        <f>+(((K1430-I1430)/1000)*1000)/10</f>
        <v/>
      </c>
      <c r="T1430" s="332">
        <f>AVERAGE(S1430:S1431)</f>
        <v/>
      </c>
    </row>
    <row r="1431" ht="15.75" customHeight="1" s="412">
      <c r="A1431" s="333" t="n">
        <v>4126</v>
      </c>
      <c r="B1431" s="334" t="n">
        <v>156</v>
      </c>
      <c r="C1431" s="380" t="inlineStr">
        <is>
          <t>T250</t>
        </is>
      </c>
      <c r="D1431" s="380" t="n"/>
      <c r="E1431" s="380" t="n"/>
      <c r="F1431" s="380" t="n"/>
      <c r="G1431" s="380" t="n">
        <v>15</v>
      </c>
      <c r="H1431" s="381" t="n">
        <v>43599</v>
      </c>
      <c r="I1431" s="380" t="n">
        <v>5171</v>
      </c>
      <c r="J1431" s="380" t="n">
        <v>7821</v>
      </c>
      <c r="K1431" s="380" t="n">
        <v>7186</v>
      </c>
      <c r="L1431" s="380" t="n"/>
      <c r="M1431" s="382">
        <f>+(((J1431-I1431)-(K1431-I1431))/(K1431-I1431))*100</f>
        <v/>
      </c>
      <c r="N1431" s="382" t="n"/>
      <c r="O1431" s="385" t="n"/>
      <c r="P1431" s="385" t="n"/>
      <c r="Q1431" s="341" t="n"/>
      <c r="R1431" s="341" t="n"/>
      <c r="S1431" s="331">
        <f>+(((K1431-I1431)/1000)*1000)/10</f>
        <v/>
      </c>
      <c r="T1431" s="332" t="n"/>
    </row>
    <row r="1432" ht="15.75" customHeight="1" s="412">
      <c r="A1432" s="333" t="n">
        <v>4771</v>
      </c>
      <c r="B1432" s="334" t="n">
        <v>155</v>
      </c>
      <c r="C1432" s="380" t="inlineStr">
        <is>
          <t>T250</t>
        </is>
      </c>
      <c r="D1432" s="380" t="n"/>
      <c r="E1432" s="380" t="n"/>
      <c r="F1432" s="380" t="n"/>
      <c r="G1432" s="380" t="n">
        <v>17</v>
      </c>
      <c r="H1432" s="381" t="n">
        <v>43619</v>
      </c>
      <c r="I1432" s="380" t="n">
        <v>5181</v>
      </c>
      <c r="J1432" s="380" t="n">
        <v>7212</v>
      </c>
      <c r="K1432" s="380" t="n">
        <v>6829</v>
      </c>
      <c r="L1432" s="380" t="n"/>
      <c r="M1432" s="382">
        <f>+(((J1432-I1432)-(K1432-I1432))/(K1432-I1432))*100</f>
        <v/>
      </c>
      <c r="N1432" s="383" t="n"/>
      <c r="O1432" s="384">
        <f>AVERAGE(M1432:M1433)</f>
        <v/>
      </c>
      <c r="P1432" s="384">
        <f>_xlfn.STDEV.S(M1432,M1433)</f>
        <v/>
      </c>
      <c r="Q1432" s="341" t="n"/>
      <c r="R1432" s="341" t="n"/>
      <c r="S1432" s="331">
        <f>+(((K1432-I1432)/1000)*1000)/10</f>
        <v/>
      </c>
      <c r="T1432" s="332">
        <f>AVERAGE(S1432:S1433)</f>
        <v/>
      </c>
    </row>
    <row r="1433" ht="15.75" customHeight="1" s="412">
      <c r="A1433" s="333" t="n">
        <v>4772</v>
      </c>
      <c r="B1433" s="334" t="n">
        <v>156</v>
      </c>
      <c r="C1433" s="380" t="inlineStr">
        <is>
          <t>T250</t>
        </is>
      </c>
      <c r="D1433" s="380" t="n"/>
      <c r="E1433" s="380" t="n"/>
      <c r="F1433" s="380" t="n"/>
      <c r="G1433" s="380" t="n">
        <v>17</v>
      </c>
      <c r="H1433" s="381" t="n">
        <v>43619</v>
      </c>
      <c r="I1433" s="380" t="n">
        <v>5171</v>
      </c>
      <c r="J1433" s="380" t="n">
        <v>7066</v>
      </c>
      <c r="K1433" s="380" t="n">
        <v>6709</v>
      </c>
      <c r="L1433" s="380" t="n"/>
      <c r="M1433" s="382">
        <f>+(((J1433-I1433)-(K1433-I1433))/(K1433-I1433))*100</f>
        <v/>
      </c>
      <c r="N1433" s="383" t="n"/>
      <c r="O1433" s="385" t="n"/>
      <c r="P1433" s="385" t="n"/>
      <c r="Q1433" s="341" t="n"/>
      <c r="R1433" s="341" t="n"/>
      <c r="S1433" s="331">
        <f>+(((K1433-I1433)/1000)*1000)/10</f>
        <v/>
      </c>
      <c r="T1433" s="332" t="n"/>
    </row>
    <row r="1434" ht="15.75" customHeight="1" s="412">
      <c r="A1434" s="333" t="n">
        <v>5375</v>
      </c>
      <c r="B1434" s="334" t="n">
        <v>113</v>
      </c>
      <c r="C1434" s="378" t="inlineStr">
        <is>
          <t>T250</t>
        </is>
      </c>
      <c r="D1434" s="378" t="n"/>
      <c r="E1434" s="378" t="n"/>
      <c r="F1434" s="378" t="n"/>
      <c r="G1434" s="378" t="n">
        <v>19</v>
      </c>
      <c r="H1434" s="379" t="n">
        <v>43637</v>
      </c>
      <c r="I1434" s="378" t="n">
        <v>5283</v>
      </c>
      <c r="J1434" s="378" t="n">
        <v>7297</v>
      </c>
      <c r="K1434" s="378" t="n">
        <v>6919</v>
      </c>
      <c r="L1434" s="378" t="n">
        <v>8</v>
      </c>
      <c r="M1434" s="386">
        <f>+(((J1434-I1434)-(K1434-I1434))/(K1434-I1434))*100</f>
        <v/>
      </c>
      <c r="N1434" s="387" t="n"/>
      <c r="O1434" s="388">
        <f>AVERAGE(M1434:M1435)</f>
        <v/>
      </c>
      <c r="P1434" s="388">
        <f>_xlfn.STDEV.S(M1434,M1435)</f>
        <v/>
      </c>
      <c r="Q1434" s="341" t="n"/>
      <c r="R1434" s="341" t="n"/>
      <c r="S1434" s="331">
        <f>+(((K1434-I1434)/1000)*1000)/10</f>
        <v/>
      </c>
      <c r="T1434" s="332">
        <f>AVERAGE(S1434:S1435)</f>
        <v/>
      </c>
    </row>
    <row r="1435" ht="15.75" customHeight="1" s="412">
      <c r="A1435" s="333" t="n">
        <v>5376</v>
      </c>
      <c r="B1435" s="334" t="n">
        <v>114</v>
      </c>
      <c r="C1435" s="378" t="inlineStr">
        <is>
          <t>T250</t>
        </is>
      </c>
      <c r="D1435" s="378" t="n"/>
      <c r="E1435" s="378" t="n"/>
      <c r="F1435" s="378" t="n"/>
      <c r="G1435" s="378" t="n">
        <v>19</v>
      </c>
      <c r="H1435" s="379" t="n">
        <v>43637</v>
      </c>
      <c r="I1435" s="378" t="n">
        <v>5247</v>
      </c>
      <c r="J1435" s="378" t="n">
        <v>7283</v>
      </c>
      <c r="K1435" s="378" t="n">
        <v>6902</v>
      </c>
      <c r="L1435" s="378" t="n"/>
      <c r="M1435" s="386">
        <f>+(((J1435-I1435)-(K1435-I1435))/(K1435-I1435))*100</f>
        <v/>
      </c>
      <c r="N1435" s="387" t="n"/>
      <c r="O1435" s="331" t="n"/>
      <c r="P1435" s="331" t="n"/>
      <c r="Q1435" s="341" t="n"/>
      <c r="R1435" s="341" t="n"/>
      <c r="S1435" s="331">
        <f>+(((K1435-I1435)/1000)*1000)/10</f>
        <v/>
      </c>
      <c r="T1435" s="332" t="n"/>
    </row>
    <row r="1436" ht="15.75" customHeight="1" s="412">
      <c r="A1436" s="333" t="n">
        <v>6039</v>
      </c>
      <c r="B1436" s="334" t="n">
        <v>143</v>
      </c>
      <c r="C1436" s="378" t="inlineStr">
        <is>
          <t>T250</t>
        </is>
      </c>
      <c r="D1436" s="378" t="n"/>
      <c r="E1436" s="378" t="n"/>
      <c r="F1436" s="378" t="n"/>
      <c r="G1436" s="378" t="n">
        <v>22</v>
      </c>
      <c r="H1436" s="379" t="n">
        <v>43685</v>
      </c>
      <c r="I1436" s="378" t="n">
        <v>5229</v>
      </c>
      <c r="J1436" s="378" t="n">
        <v>7689</v>
      </c>
      <c r="K1436" s="378" t="n">
        <v>7332</v>
      </c>
      <c r="L1436" s="378" t="n">
        <v>8</v>
      </c>
      <c r="M1436" s="374">
        <f>+(((J1436-I1436)-(K1436-I1436))/(K1436-I1436))*100</f>
        <v/>
      </c>
      <c r="N1436" s="375" t="n"/>
      <c r="O1436" s="376">
        <f>AVERAGE(M1436:M1437)</f>
        <v/>
      </c>
      <c r="P1436" s="376">
        <f>_xlfn.STDEV.S(M1436,M1437)</f>
        <v/>
      </c>
      <c r="Q1436" s="341" t="n"/>
      <c r="R1436" s="341" t="n"/>
      <c r="S1436" s="331">
        <f>+(((K1436-I1436)/1000)*1000)/10</f>
        <v/>
      </c>
      <c r="T1436" s="332">
        <f>AVERAGE(S1436:S1437)</f>
        <v/>
      </c>
    </row>
    <row r="1437" ht="15.75" customHeight="1" s="412">
      <c r="A1437" s="333" t="n">
        <v>6040</v>
      </c>
      <c r="B1437" s="334" t="n">
        <v>143</v>
      </c>
      <c r="C1437" s="378" t="inlineStr">
        <is>
          <t>T250</t>
        </is>
      </c>
      <c r="D1437" s="378" t="n"/>
      <c r="E1437" s="378" t="n"/>
      <c r="F1437" s="378" t="n"/>
      <c r="G1437" s="378" t="n">
        <v>22</v>
      </c>
      <c r="H1437" s="379" t="n">
        <v>43685</v>
      </c>
      <c r="I1437" s="378" t="n">
        <v>5229</v>
      </c>
      <c r="J1437" s="378" t="n">
        <v>7688</v>
      </c>
      <c r="K1437" s="378" t="n">
        <v>7341</v>
      </c>
      <c r="L1437" s="378" t="n"/>
      <c r="M1437" s="374">
        <f>+(((J1437-I1437)-(K1437-I1437))/(K1437-I1437))*100</f>
        <v/>
      </c>
      <c r="N1437" s="375" t="n"/>
      <c r="O1437" s="377" t="n"/>
      <c r="P1437" s="377" t="n"/>
      <c r="Q1437" s="341" t="n"/>
      <c r="R1437" s="341" t="n"/>
      <c r="S1437" s="331">
        <f>+(((K1437-I1437)/1000)*1000)/10</f>
        <v/>
      </c>
      <c r="T1437" s="332" t="n"/>
    </row>
    <row r="1438" ht="15.75" customHeight="1" s="412">
      <c r="A1438" s="333" t="n">
        <v>3767</v>
      </c>
      <c r="B1438" s="334" t="n">
        <v>189</v>
      </c>
      <c r="C1438" s="371" t="inlineStr">
        <is>
          <t>T251</t>
        </is>
      </c>
      <c r="D1438" s="371" t="n"/>
      <c r="E1438" s="371" t="n"/>
      <c r="F1438" s="371" t="n"/>
      <c r="G1438" s="371" t="n">
        <v>14</v>
      </c>
      <c r="H1438" s="372" t="n">
        <v>43591</v>
      </c>
      <c r="I1438" s="371" t="n">
        <v>5261</v>
      </c>
      <c r="J1438" s="373" t="n">
        <v>7864</v>
      </c>
      <c r="K1438" s="371" t="n">
        <v>7227</v>
      </c>
      <c r="L1438" s="371" t="n">
        <v>2</v>
      </c>
      <c r="M1438" s="374">
        <f>+(((J1438-I1438)-(K1438-I1438))/(K1438-I1438))*100</f>
        <v/>
      </c>
      <c r="N1438" s="375" t="inlineStr">
        <is>
          <t>MF</t>
        </is>
      </c>
      <c r="O1438" s="376">
        <f>AVERAGE(M1438:M1439)</f>
        <v/>
      </c>
      <c r="P1438" s="376">
        <f>_xlfn.STDEV.S(M1438,M1439)</f>
        <v/>
      </c>
      <c r="Q1438" s="341" t="n">
        <v>2</v>
      </c>
      <c r="R1438" s="341" t="n"/>
      <c r="S1438" s="331">
        <f>+(((K1438-I1438)/1000)*1000)/10</f>
        <v/>
      </c>
      <c r="T1438" s="332">
        <f>AVERAGE(S1438:S1439)</f>
        <v/>
      </c>
    </row>
    <row r="1439" ht="15.75" customHeight="1" s="412">
      <c r="A1439" s="333" t="n">
        <v>3768</v>
      </c>
      <c r="B1439" s="334" t="n">
        <v>190</v>
      </c>
      <c r="C1439" s="371" t="inlineStr">
        <is>
          <t>T251</t>
        </is>
      </c>
      <c r="D1439" s="371" t="n"/>
      <c r="E1439" s="371" t="n"/>
      <c r="F1439" s="371" t="n"/>
      <c r="G1439" s="371" t="n">
        <v>14</v>
      </c>
      <c r="H1439" s="372" t="n">
        <v>43591</v>
      </c>
      <c r="I1439" s="371" t="n">
        <v>5238</v>
      </c>
      <c r="J1439" s="373" t="n">
        <v>7875</v>
      </c>
      <c r="K1439" s="371" t="n">
        <v>7247</v>
      </c>
      <c r="L1439" s="371" t="n"/>
      <c r="M1439" s="374">
        <f>+(((J1439-I1439)-(K1439-I1439))/(K1439-I1439))*100</f>
        <v/>
      </c>
      <c r="N1439" s="375" t="n"/>
      <c r="O1439" s="377" t="n"/>
      <c r="P1439" s="377" t="n"/>
      <c r="Q1439" s="341" t="n"/>
      <c r="R1439" s="341" t="n"/>
      <c r="S1439" s="331">
        <f>+(((K1439-I1439)/1000)*1000)/10</f>
        <v/>
      </c>
      <c r="T1439" s="332" t="n"/>
    </row>
    <row r="1440" ht="15.75" customHeight="1" s="412">
      <c r="A1440" s="333" t="n">
        <v>4427</v>
      </c>
      <c r="B1440" s="334" t="n">
        <v>133</v>
      </c>
      <c r="C1440" s="371" t="inlineStr">
        <is>
          <t>T251</t>
        </is>
      </c>
      <c r="D1440" s="371" t="n"/>
      <c r="E1440" s="371" t="n"/>
      <c r="F1440" s="371" t="n"/>
      <c r="G1440" s="371" t="n">
        <v>16</v>
      </c>
      <c r="H1440" s="372" t="n">
        <v>43607</v>
      </c>
      <c r="I1440" s="371" t="n">
        <v>5286</v>
      </c>
      <c r="J1440" s="371" t="n">
        <v>8148</v>
      </c>
      <c r="K1440" s="371" t="n">
        <v>7562</v>
      </c>
      <c r="L1440" s="371" t="n">
        <v>2</v>
      </c>
      <c r="M1440" s="374">
        <f>+(((J1440-I1440)-(K1440-I1440))/(K1440-I1440))*100</f>
        <v/>
      </c>
      <c r="N1440" s="375" t="n"/>
      <c r="O1440" s="376">
        <f>AVERAGE(M1440:M1441)</f>
        <v/>
      </c>
      <c r="P1440" s="376">
        <f>_xlfn.STDEV.S(M1440,M1441)</f>
        <v/>
      </c>
      <c r="Q1440" s="341" t="n"/>
      <c r="R1440" s="341" t="n"/>
      <c r="S1440" s="331">
        <f>+(((K1440-I1440)/1000)*1000)/10</f>
        <v/>
      </c>
      <c r="T1440" s="332">
        <f>AVERAGE(S1440:S1441)</f>
        <v/>
      </c>
    </row>
    <row r="1441" ht="15.75" customHeight="1" s="412">
      <c r="A1441" s="333" t="n">
        <v>4428</v>
      </c>
      <c r="B1441" s="334" t="n">
        <v>134</v>
      </c>
      <c r="C1441" s="371" t="inlineStr">
        <is>
          <t>T251</t>
        </is>
      </c>
      <c r="D1441" s="371" t="n"/>
      <c r="E1441" s="371" t="n"/>
      <c r="F1441" s="371" t="n"/>
      <c r="G1441" s="371" t="n">
        <v>16</v>
      </c>
      <c r="H1441" s="372" t="n">
        <v>43607</v>
      </c>
      <c r="I1441" s="371" t="n">
        <v>5220</v>
      </c>
      <c r="J1441" s="371" t="n">
        <v>8151</v>
      </c>
      <c r="K1441" s="371" t="n">
        <v>7541</v>
      </c>
      <c r="L1441" s="371" t="n"/>
      <c r="M1441" s="374">
        <f>+(((J1441-I1441)-(K1441-I1441))/(K1441-I1441))*100</f>
        <v/>
      </c>
      <c r="N1441" s="375" t="n"/>
      <c r="O1441" s="377" t="n"/>
      <c r="P1441" s="377" t="n"/>
      <c r="Q1441" s="341" t="n"/>
      <c r="R1441" s="341" t="n"/>
      <c r="S1441" s="331">
        <f>+(((K1441-I1441)/1000)*1000)/10</f>
        <v/>
      </c>
      <c r="T1441" s="332" t="n"/>
    </row>
    <row r="1442" ht="15.75" customHeight="1" s="412">
      <c r="A1442" s="333" t="n">
        <v>5073</v>
      </c>
      <c r="B1442" s="334" t="n">
        <v>133</v>
      </c>
      <c r="C1442" s="371" t="inlineStr">
        <is>
          <t>T251</t>
        </is>
      </c>
      <c r="D1442" s="371" t="n"/>
      <c r="E1442" s="371" t="n"/>
      <c r="F1442" s="371" t="n"/>
      <c r="G1442" s="371" t="n">
        <v>18</v>
      </c>
      <c r="H1442" s="372" t="n">
        <v>43626</v>
      </c>
      <c r="I1442" s="371" t="n">
        <v>5286</v>
      </c>
      <c r="J1442" s="371" t="n">
        <v>8243</v>
      </c>
      <c r="K1442" s="371" t="n">
        <v>7768</v>
      </c>
      <c r="L1442" s="371" t="n">
        <v>6</v>
      </c>
      <c r="M1442" s="374">
        <f>+(((J1442-I1442)-(K1442-I1442))/(K1442-I1442))*100</f>
        <v/>
      </c>
      <c r="N1442" s="375" t="n"/>
      <c r="O1442" s="376">
        <f>AVERAGE(M1442:M1443)</f>
        <v/>
      </c>
      <c r="P1442" s="376">
        <f>_xlfn.STDEV.S(M1442,M1443)</f>
        <v/>
      </c>
      <c r="Q1442" s="341" t="n"/>
      <c r="R1442" s="341" t="n"/>
      <c r="S1442" s="331">
        <f>+(((K1442-I1442)/1000)*1000)/10</f>
        <v/>
      </c>
      <c r="T1442" s="332">
        <f>AVERAGE(S1442:S1443)</f>
        <v/>
      </c>
    </row>
    <row r="1443" ht="15.75" customHeight="1" s="412">
      <c r="A1443" s="333" t="n">
        <v>5074</v>
      </c>
      <c r="B1443" s="334" t="n">
        <v>134</v>
      </c>
      <c r="C1443" s="371" t="inlineStr">
        <is>
          <t>T251</t>
        </is>
      </c>
      <c r="D1443" s="371" t="n"/>
      <c r="E1443" s="371" t="n"/>
      <c r="F1443" s="371" t="n"/>
      <c r="G1443" s="371" t="n">
        <v>18</v>
      </c>
      <c r="H1443" s="372" t="n">
        <v>43626</v>
      </c>
      <c r="I1443" s="371" t="n">
        <v>5220</v>
      </c>
      <c r="J1443" s="371" t="n">
        <v>8028</v>
      </c>
      <c r="K1443" s="371" t="n">
        <v>7570</v>
      </c>
      <c r="L1443" s="371" t="n"/>
      <c r="M1443" s="374">
        <f>+(((J1443-I1443)-(K1443-I1443))/(K1443-I1443))*100</f>
        <v/>
      </c>
      <c r="N1443" s="375" t="n"/>
      <c r="O1443" s="377" t="n"/>
      <c r="P1443" s="377" t="n"/>
      <c r="Q1443" s="341" t="n"/>
      <c r="R1443" s="341" t="n"/>
      <c r="S1443" s="331">
        <f>+(((K1443-I1443)/1000)*1000)/10</f>
        <v/>
      </c>
      <c r="T1443" s="332" t="n"/>
    </row>
    <row r="1444" ht="15.75" customHeight="1" s="412">
      <c r="A1444" s="333" t="n">
        <v>5541</v>
      </c>
      <c r="B1444" s="334" t="n">
        <v>33</v>
      </c>
      <c r="C1444" s="378" t="inlineStr">
        <is>
          <t>T251</t>
        </is>
      </c>
      <c r="D1444" s="378" t="n"/>
      <c r="E1444" s="378" t="n"/>
      <c r="F1444" s="378" t="n"/>
      <c r="G1444" s="378" t="n">
        <v>20</v>
      </c>
      <c r="H1444" s="379" t="n">
        <v>43649</v>
      </c>
      <c r="I1444" s="378" t="n">
        <v>5203</v>
      </c>
      <c r="J1444" s="378" t="n">
        <v>7588</v>
      </c>
      <c r="K1444" s="378" t="n">
        <v>7195</v>
      </c>
      <c r="L1444" s="378" t="n">
        <v>7</v>
      </c>
      <c r="M1444" s="374">
        <f>+(((J1444-I1444)-(K1444-I1444))/(K1444-I1444))*100</f>
        <v/>
      </c>
      <c r="N1444" s="375" t="n"/>
      <c r="O1444" s="376">
        <f>AVERAGE(M1444:M1445)</f>
        <v/>
      </c>
      <c r="P1444" s="376">
        <f>_xlfn.STDEV.S(M1444,M1445)</f>
        <v/>
      </c>
      <c r="Q1444" s="341" t="n"/>
      <c r="R1444" s="341" t="n"/>
      <c r="S1444" s="331">
        <f>+(((K1444-I1444)/1000)*1000)/10</f>
        <v/>
      </c>
      <c r="T1444" s="332">
        <f>AVERAGE(S1444:S1445)</f>
        <v/>
      </c>
    </row>
    <row r="1445" ht="15.75" customHeight="1" s="412">
      <c r="A1445" s="333" t="n">
        <v>5542</v>
      </c>
      <c r="B1445" s="334" t="n">
        <v>34</v>
      </c>
      <c r="C1445" s="378" t="inlineStr">
        <is>
          <t>T251</t>
        </is>
      </c>
      <c r="D1445" s="378" t="n"/>
      <c r="E1445" s="378" t="n"/>
      <c r="F1445" s="378" t="n"/>
      <c r="G1445" s="378" t="n">
        <v>20</v>
      </c>
      <c r="H1445" s="379" t="n">
        <v>43649</v>
      </c>
      <c r="I1445" s="378" t="n">
        <v>5191</v>
      </c>
      <c r="J1445" s="378" t="n">
        <v>7589</v>
      </c>
      <c r="K1445" s="378" t="n">
        <v>7180</v>
      </c>
      <c r="L1445" s="378" t="n"/>
      <c r="M1445" s="374">
        <f>+(((J1445-I1445)-(K1445-I1445))/(K1445-I1445))*100</f>
        <v/>
      </c>
      <c r="N1445" s="375" t="n"/>
      <c r="O1445" s="377" t="n"/>
      <c r="P1445" s="377" t="n"/>
      <c r="Q1445" s="341" t="n"/>
      <c r="R1445" s="341" t="n"/>
      <c r="S1445" s="331">
        <f>+(((K1445-I1445)/1000)*1000)/10</f>
        <v/>
      </c>
      <c r="T1445" s="332" t="n"/>
    </row>
    <row r="1446" ht="15.75" customHeight="1" s="412">
      <c r="A1446" s="333" t="n">
        <v>6041</v>
      </c>
      <c r="B1446" s="334" t="n">
        <v>144</v>
      </c>
      <c r="C1446" s="378" t="inlineStr">
        <is>
          <t>T251</t>
        </is>
      </c>
      <c r="D1446" s="378" t="n"/>
      <c r="E1446" s="378" t="n"/>
      <c r="F1446" s="378" t="n"/>
      <c r="G1446" s="378" t="n">
        <v>22</v>
      </c>
      <c r="H1446" s="379" t="n">
        <v>43685</v>
      </c>
      <c r="I1446" s="378" t="n">
        <v>5238</v>
      </c>
      <c r="J1446" s="378" t="n">
        <v>7234</v>
      </c>
      <c r="K1446" s="378" t="n">
        <v>6952</v>
      </c>
      <c r="L1446" s="378" t="n">
        <v>7</v>
      </c>
      <c r="M1446" s="374">
        <f>+(((J1446-I1446)-(K1446-I1446))/(K1446-I1446))*100</f>
        <v/>
      </c>
      <c r="N1446" s="375" t="n"/>
      <c r="O1446" s="376">
        <f>AVERAGE(M1446:M1447)</f>
        <v/>
      </c>
      <c r="P1446" s="376">
        <f>_xlfn.STDEV.S(M1446,M1447)</f>
        <v/>
      </c>
      <c r="Q1446" s="341" t="n"/>
      <c r="R1446" s="341" t="n"/>
      <c r="S1446" s="331">
        <f>+(((K1446-I1446)/1000)*1000)/10</f>
        <v/>
      </c>
      <c r="T1446" s="332">
        <f>AVERAGE(S1446:S1447)</f>
        <v/>
      </c>
    </row>
    <row r="1447" ht="15.75" customHeight="1" s="412">
      <c r="A1447" s="333" t="n">
        <v>6042</v>
      </c>
      <c r="B1447" s="334" t="n">
        <v>144</v>
      </c>
      <c r="C1447" s="378" t="inlineStr">
        <is>
          <t>T251</t>
        </is>
      </c>
      <c r="D1447" s="378" t="n"/>
      <c r="E1447" s="378" t="n"/>
      <c r="F1447" s="378" t="n"/>
      <c r="G1447" s="378" t="n">
        <v>22</v>
      </c>
      <c r="H1447" s="379" t="n">
        <v>43685</v>
      </c>
      <c r="I1447" s="378" t="n">
        <v>5238</v>
      </c>
      <c r="J1447" s="378" t="n">
        <v>7316</v>
      </c>
      <c r="K1447" s="378" t="n">
        <v>7031</v>
      </c>
      <c r="L1447" s="378" t="n"/>
      <c r="M1447" s="374">
        <f>+(((J1447-I1447)-(K1447-I1447))/(K1447-I1447))*100</f>
        <v/>
      </c>
      <c r="N1447" s="375" t="n"/>
      <c r="O1447" s="377" t="n"/>
      <c r="P1447" s="377" t="n"/>
      <c r="Q1447" s="341" t="n"/>
      <c r="R1447" s="341" t="n"/>
      <c r="S1447" s="331">
        <f>+(((K1447-I1447)/1000)*1000)/10</f>
        <v/>
      </c>
      <c r="T1447" s="332" t="n"/>
    </row>
    <row r="1448" ht="15.75" customHeight="1" s="412">
      <c r="A1448" s="333" t="n">
        <v>2967</v>
      </c>
      <c r="B1448" s="334" t="n">
        <v>51</v>
      </c>
      <c r="C1448" s="380" t="inlineStr">
        <is>
          <t>T252</t>
        </is>
      </c>
      <c r="D1448" s="380" t="n"/>
      <c r="E1448" s="380" t="n"/>
      <c r="F1448" s="380" t="n"/>
      <c r="G1448" s="380" t="n">
        <v>11</v>
      </c>
      <c r="H1448" s="381" t="n">
        <v>43571</v>
      </c>
      <c r="I1448" s="391" t="n">
        <v>5234</v>
      </c>
      <c r="J1448" s="380" t="n">
        <v>8011</v>
      </c>
      <c r="K1448" s="380" t="n">
        <v>6901</v>
      </c>
      <c r="L1448" s="380" t="n">
        <v>2</v>
      </c>
      <c r="M1448" s="382">
        <f>+(((J1448-I1448)-(K1448-I1448))/(K1448-I1448))*100</f>
        <v/>
      </c>
      <c r="N1448" s="383" t="n">
        <v>0.5</v>
      </c>
      <c r="O1448" s="384">
        <f>AVERAGE(M1448:M1449)</f>
        <v/>
      </c>
      <c r="P1448" s="384">
        <f>_xlfn.STDEV.S(M1448,M1449)</f>
        <v/>
      </c>
      <c r="Q1448" s="341" t="n">
        <v>1</v>
      </c>
      <c r="R1448" s="341" t="n"/>
      <c r="S1448" s="331">
        <f>+(((K1448-I1448)/1000)*1000)/10</f>
        <v/>
      </c>
      <c r="T1448" s="332">
        <f>AVERAGE(S1448:S1449)</f>
        <v/>
      </c>
    </row>
    <row r="1449" ht="15.75" customHeight="1" s="412">
      <c r="A1449" s="333" t="n">
        <v>2968</v>
      </c>
      <c r="B1449" s="334" t="n">
        <v>52</v>
      </c>
      <c r="C1449" s="380" t="inlineStr">
        <is>
          <t>T252</t>
        </is>
      </c>
      <c r="D1449" s="380" t="n"/>
      <c r="E1449" s="380" t="n"/>
      <c r="F1449" s="380" t="n"/>
      <c r="G1449" s="380" t="n">
        <v>11</v>
      </c>
      <c r="H1449" s="381" t="n">
        <v>43571</v>
      </c>
      <c r="I1449" s="391" t="n">
        <v>5234</v>
      </c>
      <c r="J1449" s="380" t="n">
        <v>8137</v>
      </c>
      <c r="K1449" s="380" t="n">
        <v>6973</v>
      </c>
      <c r="L1449" s="380" t="n"/>
      <c r="M1449" s="382">
        <f>+(((J1449-I1449)-(K1449-I1449))/(K1449-I1449))*100</f>
        <v/>
      </c>
      <c r="N1449" s="383" t="n"/>
      <c r="O1449" s="385" t="n"/>
      <c r="P1449" s="385" t="n"/>
      <c r="Q1449" s="341" t="n"/>
      <c r="R1449" s="341" t="n"/>
      <c r="S1449" s="331">
        <f>+(((K1449-I1449)/1000)*1000)/10</f>
        <v/>
      </c>
      <c r="T1449" s="332" t="n"/>
    </row>
    <row r="1450" ht="15.75" customHeight="1" s="412">
      <c r="A1450" s="333" t="n">
        <v>3769</v>
      </c>
      <c r="B1450" s="334" t="n">
        <v>191</v>
      </c>
      <c r="C1450" s="380" t="inlineStr">
        <is>
          <t>T252</t>
        </is>
      </c>
      <c r="D1450" s="380" t="n"/>
      <c r="E1450" s="380" t="n"/>
      <c r="F1450" s="380" t="n"/>
      <c r="G1450" s="380" t="n">
        <v>14</v>
      </c>
      <c r="H1450" s="381" t="n">
        <v>43591</v>
      </c>
      <c r="I1450" s="380" t="n">
        <v>5280</v>
      </c>
      <c r="J1450" s="391" t="n">
        <v>9570</v>
      </c>
      <c r="K1450" s="380" t="n">
        <v>8166</v>
      </c>
      <c r="L1450" s="380" t="n"/>
      <c r="M1450" s="382">
        <f>+(((J1450-I1450)-(K1450-I1450))/(K1450-I1450))*100</f>
        <v/>
      </c>
      <c r="N1450" s="383" t="inlineStr">
        <is>
          <t>1/2</t>
        </is>
      </c>
      <c r="O1450" s="384">
        <f>AVERAGE(M1450:M1451)</f>
        <v/>
      </c>
      <c r="P1450" s="384">
        <f>_xlfn.STDEV.S(M1450,M1451)</f>
        <v/>
      </c>
      <c r="Q1450" s="341" t="n"/>
      <c r="R1450" s="341" t="n"/>
      <c r="S1450" s="331">
        <f>+(((K1450-I1450)/1000)*1000)/10</f>
        <v/>
      </c>
      <c r="T1450" s="332">
        <f>AVERAGE(S1450:S1451)</f>
        <v/>
      </c>
    </row>
    <row r="1451" ht="15.75" customHeight="1" s="412">
      <c r="A1451" s="333" t="n">
        <v>3770</v>
      </c>
      <c r="B1451" s="334" t="n">
        <v>192</v>
      </c>
      <c r="C1451" s="380" t="inlineStr">
        <is>
          <t>T252</t>
        </is>
      </c>
      <c r="D1451" s="380" t="n"/>
      <c r="E1451" s="380" t="n"/>
      <c r="F1451" s="380" t="n"/>
      <c r="G1451" s="380" t="n">
        <v>14</v>
      </c>
      <c r="H1451" s="381" t="n">
        <v>43591</v>
      </c>
      <c r="I1451" s="380" t="n">
        <v>5241</v>
      </c>
      <c r="J1451" s="391" t="n">
        <v>9596</v>
      </c>
      <c r="K1451" s="380" t="n">
        <v>8172</v>
      </c>
      <c r="L1451" s="380" t="n"/>
      <c r="M1451" s="382">
        <f>+(((J1451-I1451)-(K1451-I1451))/(K1451-I1451))*100</f>
        <v/>
      </c>
      <c r="N1451" s="383" t="n"/>
      <c r="O1451" s="385" t="n"/>
      <c r="P1451" s="385" t="n"/>
      <c r="Q1451" s="341" t="n"/>
      <c r="R1451" s="341" t="n"/>
      <c r="S1451" s="331">
        <f>+(((K1451-I1451)/1000)*1000)/10</f>
        <v/>
      </c>
      <c r="T1451" s="332" t="n"/>
    </row>
    <row r="1452" ht="15.75" customHeight="1" s="412">
      <c r="A1452" s="333" t="n">
        <v>4429</v>
      </c>
      <c r="B1452" s="334" t="n">
        <v>135</v>
      </c>
      <c r="C1452" s="380" t="inlineStr">
        <is>
          <t>T252</t>
        </is>
      </c>
      <c r="D1452" s="380" t="n"/>
      <c r="E1452" s="380" t="n"/>
      <c r="F1452" s="380" t="n"/>
      <c r="G1452" s="380" t="n">
        <v>16</v>
      </c>
      <c r="H1452" s="381" t="n">
        <v>43607</v>
      </c>
      <c r="I1452" s="380" t="n">
        <v>5240</v>
      </c>
      <c r="J1452" s="380" t="n">
        <v>9179</v>
      </c>
      <c r="K1452" s="380" t="n">
        <v>8196</v>
      </c>
      <c r="L1452" s="380" t="n">
        <v>2</v>
      </c>
      <c r="M1452" s="382">
        <f>+(((J1452-I1452)-(K1452-I1452))/(K1452-I1452))*100</f>
        <v/>
      </c>
      <c r="N1452" s="383" t="inlineStr">
        <is>
          <t>MF</t>
        </is>
      </c>
      <c r="O1452" s="384">
        <f>AVERAGE(M1452:M1453)</f>
        <v/>
      </c>
      <c r="P1452" s="384">
        <f>_xlfn.STDEV.S(M1452,M1453)</f>
        <v/>
      </c>
      <c r="Q1452" s="341" t="n"/>
      <c r="R1452" s="341" t="n"/>
      <c r="S1452" s="331">
        <f>+(((K1452-I1452)/1000)*1000)/10</f>
        <v/>
      </c>
      <c r="T1452" s="332">
        <f>AVERAGE(S1452:S1453)</f>
        <v/>
      </c>
    </row>
    <row r="1453" ht="15.75" customHeight="1" s="412">
      <c r="A1453" s="333" t="n">
        <v>4430</v>
      </c>
      <c r="B1453" s="334" t="n">
        <v>136</v>
      </c>
      <c r="C1453" s="380" t="inlineStr">
        <is>
          <t>T252</t>
        </is>
      </c>
      <c r="D1453" s="380" t="n"/>
      <c r="E1453" s="380" t="n"/>
      <c r="F1453" s="380" t="n"/>
      <c r="G1453" s="380" t="n">
        <v>16</v>
      </c>
      <c r="H1453" s="381" t="n">
        <v>43607</v>
      </c>
      <c r="I1453" s="380" t="n">
        <v>5219</v>
      </c>
      <c r="J1453" s="380" t="n">
        <v>8784</v>
      </c>
      <c r="K1453" s="380" t="n">
        <v>7917</v>
      </c>
      <c r="L1453" s="380" t="n"/>
      <c r="M1453" s="382">
        <f>+(((J1453-I1453)-(K1453-I1453))/(K1453-I1453))*100</f>
        <v/>
      </c>
      <c r="N1453" s="383" t="n"/>
      <c r="O1453" s="385" t="n"/>
      <c r="P1453" s="385" t="n"/>
      <c r="Q1453" s="341" t="n"/>
      <c r="R1453" s="341" t="n"/>
      <c r="S1453" s="331">
        <f>+(((K1453-I1453)/1000)*1000)/10</f>
        <v/>
      </c>
      <c r="T1453" s="332" t="n"/>
    </row>
    <row r="1454" ht="15.75" customHeight="1" s="412">
      <c r="A1454" s="333" t="n">
        <v>5075</v>
      </c>
      <c r="B1454" s="334" t="n">
        <v>135</v>
      </c>
      <c r="C1454" s="380" t="inlineStr">
        <is>
          <t>T252</t>
        </is>
      </c>
      <c r="D1454" s="380" t="n"/>
      <c r="E1454" s="380" t="n"/>
      <c r="F1454" s="380" t="n"/>
      <c r="G1454" s="380" t="n">
        <v>18</v>
      </c>
      <c r="H1454" s="381" t="n">
        <v>43626</v>
      </c>
      <c r="I1454" s="380" t="n">
        <v>5240</v>
      </c>
      <c r="J1454" s="380" t="n"/>
      <c r="K1454" s="380" t="n"/>
      <c r="L1454" s="380" t="n"/>
      <c r="M1454" s="382">
        <f>+(((J1454-I1454)-(K1454-I1454))/(K1454-I1454))*100</f>
        <v/>
      </c>
      <c r="N1454" s="383" t="n"/>
      <c r="O1454" s="384">
        <f>AVERAGE(M1454:M1455)</f>
        <v/>
      </c>
      <c r="P1454" s="384">
        <f>_xlfn.STDEV.S(M1454,M1455)</f>
        <v/>
      </c>
      <c r="Q1454" s="341" t="n"/>
      <c r="R1454" s="341" t="n"/>
      <c r="S1454" s="331">
        <f>+(((K1454-I1454)/1000)*1000)/10</f>
        <v/>
      </c>
      <c r="T1454" s="332">
        <f>AVERAGE(S1454:S1455)</f>
        <v/>
      </c>
    </row>
    <row r="1455" ht="15.75" customHeight="1" s="412">
      <c r="A1455" s="333" t="n">
        <v>5076</v>
      </c>
      <c r="B1455" s="334" t="n">
        <v>136</v>
      </c>
      <c r="C1455" s="380" t="inlineStr">
        <is>
          <t>T252</t>
        </is>
      </c>
      <c r="D1455" s="380" t="n"/>
      <c r="E1455" s="380" t="n"/>
      <c r="F1455" s="380" t="n"/>
      <c r="G1455" s="380" t="n">
        <v>18</v>
      </c>
      <c r="H1455" s="381" t="n">
        <v>43626</v>
      </c>
      <c r="I1455" s="380" t="n">
        <v>5219</v>
      </c>
      <c r="J1455" s="380" t="n"/>
      <c r="K1455" s="380" t="n"/>
      <c r="L1455" s="380" t="n"/>
      <c r="M1455" s="382">
        <f>+(((J1455-I1455)-(K1455-I1455))/(K1455-I1455))*100</f>
        <v/>
      </c>
      <c r="N1455" s="383" t="n"/>
      <c r="O1455" s="385" t="n"/>
      <c r="P1455" s="385" t="n"/>
      <c r="Q1455" s="341" t="n"/>
      <c r="R1455" s="341" t="n"/>
      <c r="S1455" s="331">
        <f>+(((K1455-I1455)/1000)*1000)/10</f>
        <v/>
      </c>
      <c r="T1455" s="332" t="n"/>
    </row>
    <row r="1456" ht="15.75" customHeight="1" s="412">
      <c r="A1456" s="333" t="n">
        <v>5377</v>
      </c>
      <c r="B1456" s="334" t="n">
        <v>115</v>
      </c>
      <c r="C1456" s="378" t="inlineStr">
        <is>
          <t>T252</t>
        </is>
      </c>
      <c r="D1456" s="378" t="n"/>
      <c r="E1456" s="378" t="n"/>
      <c r="F1456" s="378" t="n"/>
      <c r="G1456" s="378" t="n">
        <v>19</v>
      </c>
      <c r="H1456" s="379" t="n">
        <v>43637</v>
      </c>
      <c r="I1456" s="378" t="n">
        <v>5260</v>
      </c>
      <c r="J1456" s="378" t="n">
        <v>8511</v>
      </c>
      <c r="K1456" s="378" t="n">
        <v>7708</v>
      </c>
      <c r="L1456" s="378" t="n">
        <v>7</v>
      </c>
      <c r="M1456" s="386">
        <f>+(((J1456-I1456)-(K1456-I1456))/(K1456-I1456))*100</f>
        <v/>
      </c>
      <c r="N1456" s="387" t="n"/>
      <c r="O1456" s="388">
        <f>AVERAGE(M1456:M1457)</f>
        <v/>
      </c>
      <c r="P1456" s="388">
        <f>_xlfn.STDEV.S(M1456,M1457)</f>
        <v/>
      </c>
      <c r="Q1456" s="341" t="n"/>
      <c r="R1456" s="341" t="n"/>
      <c r="S1456" s="331">
        <f>+(((K1456-I1456)/1000)*1000)/10</f>
        <v/>
      </c>
      <c r="T1456" s="332">
        <f>AVERAGE(S1456:S1457)</f>
        <v/>
      </c>
    </row>
    <row r="1457" ht="15.75" customHeight="1" s="412">
      <c r="A1457" s="333" t="n">
        <v>5378</v>
      </c>
      <c r="B1457" s="334" t="n">
        <v>116</v>
      </c>
      <c r="C1457" s="378" t="inlineStr">
        <is>
          <t>T252</t>
        </is>
      </c>
      <c r="D1457" s="378" t="n"/>
      <c r="E1457" s="378" t="n"/>
      <c r="F1457" s="378" t="n"/>
      <c r="G1457" s="378" t="n">
        <v>19</v>
      </c>
      <c r="H1457" s="379" t="n">
        <v>43637</v>
      </c>
      <c r="I1457" s="378" t="n">
        <v>5263</v>
      </c>
      <c r="J1457" s="378" t="n">
        <v>8512</v>
      </c>
      <c r="K1457" s="378" t="n">
        <v>7718</v>
      </c>
      <c r="L1457" s="378" t="n"/>
      <c r="M1457" s="386">
        <f>+(((J1457-I1457)-(K1457-I1457))/(K1457-I1457))*100</f>
        <v/>
      </c>
      <c r="N1457" s="387" t="n"/>
      <c r="O1457" s="331" t="n"/>
      <c r="P1457" s="331" t="n"/>
      <c r="Q1457" s="341" t="n"/>
      <c r="R1457" s="341" t="n"/>
      <c r="S1457" s="331">
        <f>+(((K1457-I1457)/1000)*1000)/10</f>
        <v/>
      </c>
      <c r="T1457" s="332" t="n"/>
    </row>
    <row r="1458" ht="15.75" customHeight="1" s="412">
      <c r="A1458" s="333" t="n">
        <v>3771</v>
      </c>
      <c r="B1458" s="334" t="n">
        <v>193</v>
      </c>
      <c r="C1458" s="371" t="inlineStr">
        <is>
          <t>T253</t>
        </is>
      </c>
      <c r="D1458" s="371" t="n"/>
      <c r="E1458" s="371" t="n"/>
      <c r="F1458" s="371" t="n"/>
      <c r="G1458" s="371" t="n">
        <v>14</v>
      </c>
      <c r="H1458" s="372" t="n">
        <v>43591</v>
      </c>
      <c r="I1458" s="371" t="n">
        <v>5263</v>
      </c>
      <c r="J1458" s="373" t="n">
        <v>7673</v>
      </c>
      <c r="K1458" s="371" t="n">
        <v>6914</v>
      </c>
      <c r="L1458" s="371" t="n">
        <v>2</v>
      </c>
      <c r="M1458" s="374">
        <f>+(((J1458-I1458)-(K1458-I1458))/(K1458-I1458))*100</f>
        <v/>
      </c>
      <c r="N1458" s="375" t="inlineStr">
        <is>
          <t>1/2</t>
        </is>
      </c>
      <c r="O1458" s="376">
        <f>AVERAGE(M1458:M1459)</f>
        <v/>
      </c>
      <c r="P1458" s="376">
        <f>_xlfn.STDEV.S(M1458,M1459)</f>
        <v/>
      </c>
      <c r="Q1458" s="341" t="n">
        <v>2</v>
      </c>
      <c r="R1458" s="341" t="n"/>
      <c r="S1458" s="331">
        <f>+(((K1458-I1458)/1000)*1000)/10</f>
        <v/>
      </c>
      <c r="T1458" s="332">
        <f>AVERAGE(S1458:S1459)</f>
        <v/>
      </c>
    </row>
    <row r="1459" ht="15.75" customHeight="1" s="412">
      <c r="A1459" s="333" t="n">
        <v>3772</v>
      </c>
      <c r="B1459" s="334" t="n">
        <v>194</v>
      </c>
      <c r="C1459" s="371" t="inlineStr">
        <is>
          <t>T253</t>
        </is>
      </c>
      <c r="D1459" s="371" t="n"/>
      <c r="E1459" s="371" t="n"/>
      <c r="F1459" s="371" t="n"/>
      <c r="G1459" s="371" t="n">
        <v>14</v>
      </c>
      <c r="H1459" s="372" t="n">
        <v>43591</v>
      </c>
      <c r="I1459" s="371" t="n">
        <v>5207</v>
      </c>
      <c r="J1459" s="373" t="n">
        <v>7906</v>
      </c>
      <c r="K1459" s="371" t="n">
        <v>7039</v>
      </c>
      <c r="L1459" s="371" t="n"/>
      <c r="M1459" s="374">
        <f>+(((J1459-I1459)-(K1459-I1459))/(K1459-I1459))*100</f>
        <v/>
      </c>
      <c r="N1459" s="375" t="n"/>
      <c r="O1459" s="377" t="n"/>
      <c r="P1459" s="377" t="n"/>
      <c r="Q1459" s="341" t="n"/>
      <c r="R1459" s="341" t="n"/>
      <c r="S1459" s="331">
        <f>+(((K1459-I1459)/1000)*1000)/10</f>
        <v/>
      </c>
      <c r="T1459" s="332" t="n"/>
    </row>
    <row r="1460" ht="15.75" customHeight="1" s="412">
      <c r="A1460" s="333" t="n">
        <v>4431</v>
      </c>
      <c r="B1460" s="334" t="n">
        <v>137</v>
      </c>
      <c r="C1460" s="371" t="inlineStr">
        <is>
          <t>T253</t>
        </is>
      </c>
      <c r="D1460" s="371" t="n"/>
      <c r="E1460" s="371" t="n"/>
      <c r="F1460" s="371" t="n"/>
      <c r="G1460" s="371" t="n">
        <v>16</v>
      </c>
      <c r="H1460" s="372" t="n">
        <v>43607</v>
      </c>
      <c r="I1460" s="371" t="n">
        <v>5220</v>
      </c>
      <c r="J1460" s="371" t="n">
        <v>7537</v>
      </c>
      <c r="K1460" s="371" t="n">
        <v>6959</v>
      </c>
      <c r="L1460" s="371" t="n">
        <v>2</v>
      </c>
      <c r="M1460" s="374">
        <f>+(((J1460-I1460)-(K1460-I1460))/(K1460-I1460))*100</f>
        <v/>
      </c>
      <c r="N1460" s="375" t="inlineStr">
        <is>
          <t>MF</t>
        </is>
      </c>
      <c r="O1460" s="376">
        <f>AVERAGE(M1460:M1461)</f>
        <v/>
      </c>
      <c r="P1460" s="376">
        <f>_xlfn.STDEV.S(M1460,M1461)</f>
        <v/>
      </c>
      <c r="Q1460" s="341" t="n"/>
      <c r="R1460" s="341" t="n"/>
      <c r="S1460" s="331">
        <f>+(((K1460-I1460)/1000)*1000)/10</f>
        <v/>
      </c>
      <c r="T1460" s="332">
        <f>AVERAGE(S1460:S1461)</f>
        <v/>
      </c>
    </row>
    <row r="1461" ht="15.75" customHeight="1" s="412">
      <c r="A1461" s="333" t="n">
        <v>4432</v>
      </c>
      <c r="B1461" s="334" t="n">
        <v>138</v>
      </c>
      <c r="C1461" s="371" t="inlineStr">
        <is>
          <t>T253</t>
        </is>
      </c>
      <c r="D1461" s="371" t="n"/>
      <c r="E1461" s="371" t="n"/>
      <c r="F1461" s="371" t="n"/>
      <c r="G1461" s="371" t="n">
        <v>16</v>
      </c>
      <c r="H1461" s="372" t="n">
        <v>43607</v>
      </c>
      <c r="I1461" s="371" t="n">
        <v>5222</v>
      </c>
      <c r="J1461" s="371" t="n">
        <v>7292</v>
      </c>
      <c r="K1461" s="371" t="n">
        <v>6754</v>
      </c>
      <c r="L1461" s="371" t="n"/>
      <c r="M1461" s="374">
        <f>+(((J1461-I1461)-(K1461-I1461))/(K1461-I1461))*100</f>
        <v/>
      </c>
      <c r="N1461" s="375" t="n"/>
      <c r="O1461" s="377" t="n"/>
      <c r="P1461" s="377" t="n"/>
      <c r="Q1461" s="341" t="n"/>
      <c r="R1461" s="341" t="n"/>
      <c r="S1461" s="331">
        <f>+(((K1461-I1461)/1000)*1000)/10</f>
        <v/>
      </c>
      <c r="T1461" s="332" t="n"/>
    </row>
    <row r="1462" ht="15.75" customHeight="1" s="412">
      <c r="A1462" s="333" t="n">
        <v>5077</v>
      </c>
      <c r="B1462" s="334" t="n">
        <v>137</v>
      </c>
      <c r="C1462" s="371" t="inlineStr">
        <is>
          <t>T253</t>
        </is>
      </c>
      <c r="D1462" s="371" t="n"/>
      <c r="E1462" s="371" t="n"/>
      <c r="F1462" s="371" t="n"/>
      <c r="G1462" s="371" t="n">
        <v>18</v>
      </c>
      <c r="H1462" s="372" t="n">
        <v>43626</v>
      </c>
      <c r="I1462" s="371" t="n">
        <v>5220</v>
      </c>
      <c r="J1462" s="371" t="n">
        <v>8056</v>
      </c>
      <c r="K1462" s="371" t="n">
        <v>7468</v>
      </c>
      <c r="L1462" s="371" t="n">
        <v>8</v>
      </c>
      <c r="M1462" s="374">
        <f>+(((J1462-I1462)-(K1462-I1462))/(K1462-I1462))*100</f>
        <v/>
      </c>
      <c r="N1462" s="375" t="n"/>
      <c r="O1462" s="376">
        <f>AVERAGE(M1462:M1463)</f>
        <v/>
      </c>
      <c r="P1462" s="376">
        <f>_xlfn.STDEV.S(M1462,M1463)</f>
        <v/>
      </c>
      <c r="Q1462" s="341" t="n"/>
      <c r="R1462" s="341" t="n"/>
      <c r="S1462" s="331">
        <f>+(((K1462-I1462)/1000)*1000)/10</f>
        <v/>
      </c>
      <c r="T1462" s="332">
        <f>AVERAGE(S1462:S1463)</f>
        <v/>
      </c>
    </row>
    <row r="1463" ht="15.75" customHeight="1" s="412">
      <c r="A1463" s="333" t="n">
        <v>5078</v>
      </c>
      <c r="B1463" s="334" t="n">
        <v>138</v>
      </c>
      <c r="C1463" s="371" t="inlineStr">
        <is>
          <t>T253</t>
        </is>
      </c>
      <c r="D1463" s="371" t="n"/>
      <c r="E1463" s="371" t="n"/>
      <c r="F1463" s="371" t="n"/>
      <c r="G1463" s="371" t="n">
        <v>18</v>
      </c>
      <c r="H1463" s="372" t="n">
        <v>43626</v>
      </c>
      <c r="I1463" s="371" t="n">
        <v>5222</v>
      </c>
      <c r="J1463" s="371" t="n">
        <v>7997</v>
      </c>
      <c r="K1463" s="371" t="n">
        <v>7416</v>
      </c>
      <c r="L1463" s="371" t="n"/>
      <c r="M1463" s="374">
        <f>+(((J1463-I1463)-(K1463-I1463))/(K1463-I1463))*100</f>
        <v/>
      </c>
      <c r="N1463" s="375" t="n"/>
      <c r="O1463" s="377" t="n"/>
      <c r="P1463" s="377" t="n"/>
      <c r="Q1463" s="341" t="n"/>
      <c r="R1463" s="341" t="n"/>
      <c r="S1463" s="331">
        <f>+(((K1463-I1463)/1000)*1000)/10</f>
        <v/>
      </c>
      <c r="T1463" s="332" t="n"/>
    </row>
    <row r="1464" ht="15.75" customHeight="1" s="412">
      <c r="A1464" s="333" t="n">
        <v>5633</v>
      </c>
      <c r="B1464" s="334" t="n">
        <v>77</v>
      </c>
      <c r="C1464" s="378" t="inlineStr">
        <is>
          <t>T253</t>
        </is>
      </c>
      <c r="D1464" s="378" t="n"/>
      <c r="E1464" s="378" t="n"/>
      <c r="F1464" s="378" t="n"/>
      <c r="G1464" s="378" t="n">
        <v>21</v>
      </c>
      <c r="H1464" s="379" t="n">
        <v>43657</v>
      </c>
      <c r="I1464" s="378" t="n">
        <v>5212</v>
      </c>
      <c r="J1464" s="378" t="n">
        <v>6750</v>
      </c>
      <c r="K1464" s="378" t="n">
        <v>6463</v>
      </c>
      <c r="L1464" s="378" t="n">
        <v>8</v>
      </c>
      <c r="M1464" s="374">
        <f>+(((J1464-I1464)-(K1464-I1464))/(K1464-I1464))*100</f>
        <v/>
      </c>
      <c r="N1464" s="375" t="n"/>
      <c r="O1464" s="376">
        <f>AVERAGE(M1464:M1465)</f>
        <v/>
      </c>
      <c r="P1464" s="376">
        <f>_xlfn.STDEV.S(M1464,M1465)</f>
        <v/>
      </c>
      <c r="Q1464" s="341" t="n"/>
      <c r="R1464" s="341" t="n"/>
      <c r="S1464" s="331">
        <f>+(((K1464-I1464)/1000)*1000)/10</f>
        <v/>
      </c>
      <c r="T1464" s="332">
        <f>AVERAGE(S1464:S1465)</f>
        <v/>
      </c>
    </row>
    <row r="1465" ht="15.75" customHeight="1" s="412">
      <c r="A1465" s="333" t="n">
        <v>5634</v>
      </c>
      <c r="B1465" s="334" t="n">
        <v>78</v>
      </c>
      <c r="C1465" s="378" t="inlineStr">
        <is>
          <t>T253</t>
        </is>
      </c>
      <c r="D1465" s="378" t="n"/>
      <c r="E1465" s="378" t="n"/>
      <c r="F1465" s="378" t="n"/>
      <c r="G1465" s="378" t="n">
        <v>21</v>
      </c>
      <c r="H1465" s="379" t="n">
        <v>43657</v>
      </c>
      <c r="I1465" s="378" t="n">
        <v>5245</v>
      </c>
      <c r="J1465" s="378" t="n">
        <v>6751</v>
      </c>
      <c r="K1465" s="378" t="n">
        <v>6473</v>
      </c>
      <c r="L1465" s="378" t="n"/>
      <c r="M1465" s="374">
        <f>+(((J1465-I1465)-(K1465-I1465))/(K1465-I1465))*100</f>
        <v/>
      </c>
      <c r="N1465" s="375" t="n"/>
      <c r="O1465" s="377" t="n"/>
      <c r="P1465" s="377" t="n"/>
      <c r="Q1465" s="341" t="n"/>
      <c r="R1465" s="341" t="n"/>
      <c r="S1465" s="331">
        <f>+(((K1465-I1465)/1000)*1000)/10</f>
        <v/>
      </c>
      <c r="T1465" s="332" t="n"/>
    </row>
    <row r="1466" ht="15.75" customHeight="1" s="412">
      <c r="A1466" s="333" t="n">
        <v>6043</v>
      </c>
      <c r="B1466" s="334" t="n">
        <v>145</v>
      </c>
      <c r="C1466" s="378" t="inlineStr">
        <is>
          <t>T253</t>
        </is>
      </c>
      <c r="D1466" s="378" t="n"/>
      <c r="E1466" s="378" t="n"/>
      <c r="F1466" s="378" t="n"/>
      <c r="G1466" s="378" t="n">
        <v>22</v>
      </c>
      <c r="H1466" s="379" t="n">
        <v>43685</v>
      </c>
      <c r="I1466" s="378" t="n">
        <v>5181</v>
      </c>
      <c r="J1466" s="378" t="n">
        <v>7719</v>
      </c>
      <c r="K1466" s="378" t="n">
        <v>7338</v>
      </c>
      <c r="L1466" s="378" t="n">
        <v>8</v>
      </c>
      <c r="M1466" s="374">
        <f>+(((J1466-I1466)-(K1466-I1466))/(K1466-I1466))*100</f>
        <v/>
      </c>
      <c r="N1466" s="375" t="n"/>
      <c r="O1466" s="376">
        <f>AVERAGE(M1466:M1467)</f>
        <v/>
      </c>
      <c r="P1466" s="376">
        <f>_xlfn.STDEV.S(M1466,M1467)</f>
        <v/>
      </c>
      <c r="Q1466" s="341" t="n"/>
      <c r="R1466" s="341" t="n"/>
      <c r="S1466" s="331">
        <f>+(((K1466-I1466)/1000)*1000)/10</f>
        <v/>
      </c>
      <c r="T1466" s="332">
        <f>AVERAGE(S1466:S1467)</f>
        <v/>
      </c>
    </row>
    <row r="1467" ht="15.75" customHeight="1" s="412">
      <c r="A1467" s="333" t="n">
        <v>6044</v>
      </c>
      <c r="B1467" s="334" t="n">
        <v>145</v>
      </c>
      <c r="C1467" s="378" t="inlineStr">
        <is>
          <t>T253</t>
        </is>
      </c>
      <c r="D1467" s="378" t="n"/>
      <c r="E1467" s="378" t="n"/>
      <c r="F1467" s="378" t="n"/>
      <c r="G1467" s="378" t="n">
        <v>22</v>
      </c>
      <c r="H1467" s="379" t="n">
        <v>43685</v>
      </c>
      <c r="I1467" s="378" t="n">
        <v>5181</v>
      </c>
      <c r="J1467" s="378" t="n">
        <v>7756</v>
      </c>
      <c r="K1467" s="378" t="n">
        <v>7382</v>
      </c>
      <c r="L1467" s="378" t="n"/>
      <c r="M1467" s="374">
        <f>+(((J1467-I1467)-(K1467-I1467))/(K1467-I1467))*100</f>
        <v/>
      </c>
      <c r="N1467" s="375" t="n"/>
      <c r="O1467" s="377" t="n"/>
      <c r="P1467" s="377" t="n"/>
      <c r="Q1467" s="341" t="n"/>
      <c r="R1467" s="341" t="n"/>
      <c r="S1467" s="331">
        <f>+(((K1467-I1467)/1000)*1000)/10</f>
        <v/>
      </c>
      <c r="T1467" s="332" t="n"/>
    </row>
    <row r="1468" ht="15.75" customHeight="1" s="412">
      <c r="A1468" s="333" t="n">
        <v>2969</v>
      </c>
      <c r="B1468" s="334" t="n">
        <v>53</v>
      </c>
      <c r="C1468" s="371" t="inlineStr">
        <is>
          <t>T254</t>
        </is>
      </c>
      <c r="D1468" s="371" t="n"/>
      <c r="E1468" s="371" t="n"/>
      <c r="F1468" s="371" t="n"/>
      <c r="G1468" s="371" t="n">
        <v>11</v>
      </c>
      <c r="H1468" s="372" t="n">
        <v>43571</v>
      </c>
      <c r="I1468" s="373" t="n">
        <v>5232</v>
      </c>
      <c r="J1468" s="371" t="n">
        <v>9065</v>
      </c>
      <c r="K1468" s="371" t="n">
        <v>7366</v>
      </c>
      <c r="L1468" s="371" t="n">
        <v>2</v>
      </c>
      <c r="M1468" s="374">
        <f>+(((J1468-I1468)-(K1468-I1468))/(K1468-I1468))*100</f>
        <v/>
      </c>
      <c r="N1468" s="375" t="inlineStr">
        <is>
          <t>1/2</t>
        </is>
      </c>
      <c r="O1468" s="376">
        <f>AVERAGE(M1468:M1469)</f>
        <v/>
      </c>
      <c r="P1468" s="376">
        <f>_xlfn.STDEV.S(M1468,M1469)</f>
        <v/>
      </c>
      <c r="Q1468" s="341" t="n">
        <v>2</v>
      </c>
      <c r="R1468" s="341" t="n"/>
      <c r="S1468" s="331">
        <f>+(((K1468-I1468)/1000)*1000)/10</f>
        <v/>
      </c>
      <c r="T1468" s="332">
        <f>AVERAGE(S1468:S1469)</f>
        <v/>
      </c>
    </row>
    <row r="1469" ht="15.75" customHeight="1" s="412">
      <c r="A1469" s="333" t="n">
        <v>2970</v>
      </c>
      <c r="B1469" s="334" t="n">
        <v>54</v>
      </c>
      <c r="C1469" s="371" t="inlineStr">
        <is>
          <t>T254</t>
        </is>
      </c>
      <c r="D1469" s="371" t="n"/>
      <c r="E1469" s="371" t="n"/>
      <c r="F1469" s="371" t="n"/>
      <c r="G1469" s="371" t="n">
        <v>11</v>
      </c>
      <c r="H1469" s="372" t="n">
        <v>43571</v>
      </c>
      <c r="I1469" s="373" t="n">
        <v>5271</v>
      </c>
      <c r="J1469" s="371" t="n">
        <v>9219</v>
      </c>
      <c r="K1469" s="371" t="n">
        <v>7460</v>
      </c>
      <c r="L1469" s="371" t="n"/>
      <c r="M1469" s="374">
        <f>+(((J1469-I1469)-(K1469-I1469))/(K1469-I1469))*100</f>
        <v/>
      </c>
      <c r="N1469" s="375" t="n"/>
      <c r="O1469" s="377" t="n"/>
      <c r="P1469" s="377" t="n"/>
      <c r="Q1469" s="341" t="n"/>
      <c r="R1469" s="341" t="n"/>
      <c r="S1469" s="331">
        <f>+(((K1469-I1469)/1000)*1000)/10</f>
        <v/>
      </c>
      <c r="T1469" s="332" t="n"/>
    </row>
    <row r="1470" ht="15.75" customHeight="1" s="412">
      <c r="A1470" s="333" t="n">
        <v>3773</v>
      </c>
      <c r="B1470" s="334" t="n">
        <v>195</v>
      </c>
      <c r="C1470" s="371" t="inlineStr">
        <is>
          <t>T254</t>
        </is>
      </c>
      <c r="D1470" s="371" t="n"/>
      <c r="E1470" s="371" t="n"/>
      <c r="F1470" s="371" t="n"/>
      <c r="G1470" s="371" t="n">
        <v>14</v>
      </c>
      <c r="H1470" s="372" t="n">
        <v>43591</v>
      </c>
      <c r="I1470" s="371" t="n">
        <v>5277</v>
      </c>
      <c r="J1470" s="373" t="n">
        <v>9305</v>
      </c>
      <c r="K1470" s="371" t="n">
        <v>8220</v>
      </c>
      <c r="L1470" s="371" t="n"/>
      <c r="M1470" s="374">
        <f>+(((J1470-I1470)-(K1470-I1470))/(K1470-I1470))*100</f>
        <v/>
      </c>
      <c r="N1470" s="375" t="n"/>
      <c r="O1470" s="376">
        <f>AVERAGE(M1470:M1471)</f>
        <v/>
      </c>
      <c r="P1470" s="376">
        <f>_xlfn.STDEV.S(M1470,M1471)</f>
        <v/>
      </c>
      <c r="Q1470" s="341" t="n"/>
      <c r="R1470" s="341" t="n"/>
      <c r="S1470" s="331">
        <f>+(((K1470-I1470)/1000)*1000)/10</f>
        <v/>
      </c>
      <c r="T1470" s="332">
        <f>AVERAGE(S1470:S1471)</f>
        <v/>
      </c>
    </row>
    <row r="1471" ht="15.75" customHeight="1" s="412">
      <c r="A1471" s="333" t="n">
        <v>3774</v>
      </c>
      <c r="B1471" s="334" t="n">
        <v>196</v>
      </c>
      <c r="C1471" s="371" t="inlineStr">
        <is>
          <t>T254</t>
        </is>
      </c>
      <c r="D1471" s="371" t="n"/>
      <c r="E1471" s="371" t="n"/>
      <c r="F1471" s="371" t="n"/>
      <c r="G1471" s="371" t="n">
        <v>14</v>
      </c>
      <c r="H1471" s="372" t="n">
        <v>43591</v>
      </c>
      <c r="I1471" s="371" t="n">
        <v>5243</v>
      </c>
      <c r="J1471" s="373" t="n">
        <v>8970</v>
      </c>
      <c r="K1471" s="371" t="n">
        <v>7961</v>
      </c>
      <c r="L1471" s="371" t="n"/>
      <c r="M1471" s="374">
        <f>+(((J1471-I1471)-(K1471-I1471))/(K1471-I1471))*100</f>
        <v/>
      </c>
      <c r="N1471" s="375" t="n"/>
      <c r="O1471" s="377" t="n"/>
      <c r="P1471" s="377" t="n"/>
      <c r="Q1471" s="341" t="n"/>
      <c r="R1471" s="341" t="n"/>
      <c r="S1471" s="331">
        <f>+(((K1471-I1471)/1000)*1000)/10</f>
        <v/>
      </c>
      <c r="T1471" s="332" t="n"/>
    </row>
    <row r="1472" ht="15.75" customHeight="1" s="412">
      <c r="A1472" s="333" t="n">
        <v>4433</v>
      </c>
      <c r="B1472" s="334" t="n">
        <v>139</v>
      </c>
      <c r="C1472" s="371" t="inlineStr">
        <is>
          <t>T254</t>
        </is>
      </c>
      <c r="D1472" s="371" t="n"/>
      <c r="E1472" s="371" t="n"/>
      <c r="F1472" s="371" t="n"/>
      <c r="G1472" s="371" t="n">
        <v>16</v>
      </c>
      <c r="H1472" s="372" t="n">
        <v>43607</v>
      </c>
      <c r="I1472" s="371" t="n">
        <v>5218</v>
      </c>
      <c r="J1472" s="371" t="n">
        <v>8107</v>
      </c>
      <c r="K1472" s="371" t="n">
        <v>7520</v>
      </c>
      <c r="L1472" s="371" t="n">
        <v>2</v>
      </c>
      <c r="M1472" s="374">
        <f>+(((J1472-I1472)-(K1472-I1472))/(K1472-I1472))*100</f>
        <v/>
      </c>
      <c r="N1472" s="375" t="inlineStr">
        <is>
          <t>MF</t>
        </is>
      </c>
      <c r="O1472" s="376">
        <f>AVERAGE(M1472:M1473)</f>
        <v/>
      </c>
      <c r="P1472" s="376">
        <f>_xlfn.STDEV.S(M1472,M1473)</f>
        <v/>
      </c>
      <c r="Q1472" s="341" t="n"/>
      <c r="R1472" s="341" t="n"/>
      <c r="S1472" s="331">
        <f>+(((K1472-I1472)/1000)*1000)/10</f>
        <v/>
      </c>
      <c r="T1472" s="332">
        <f>AVERAGE(S1472:S1473)</f>
        <v/>
      </c>
    </row>
    <row r="1473" ht="15.75" customHeight="1" s="412">
      <c r="A1473" s="333" t="n">
        <v>4434</v>
      </c>
      <c r="B1473" s="334" t="n">
        <v>140</v>
      </c>
      <c r="C1473" s="371" t="inlineStr">
        <is>
          <t>T254</t>
        </is>
      </c>
      <c r="D1473" s="371" t="n"/>
      <c r="E1473" s="371" t="n"/>
      <c r="F1473" s="371" t="n"/>
      <c r="G1473" s="371" t="n">
        <v>16</v>
      </c>
      <c r="H1473" s="372" t="n">
        <v>43607</v>
      </c>
      <c r="I1473" s="371" t="n">
        <v>5241</v>
      </c>
      <c r="J1473" s="371" t="n">
        <v>8046</v>
      </c>
      <c r="K1473" s="371" t="n">
        <v>7473</v>
      </c>
      <c r="L1473" s="371" t="n"/>
      <c r="M1473" s="374">
        <f>+(((J1473-I1473)-(K1473-I1473))/(K1473-I1473))*100</f>
        <v/>
      </c>
      <c r="N1473" s="375" t="n"/>
      <c r="O1473" s="377" t="n"/>
      <c r="P1473" s="377" t="n"/>
      <c r="Q1473" s="341" t="n"/>
      <c r="R1473" s="341" t="n"/>
      <c r="S1473" s="331">
        <f>+(((K1473-I1473)/1000)*1000)/10</f>
        <v/>
      </c>
      <c r="T1473" s="332" t="n"/>
    </row>
    <row r="1474" ht="15.75" customHeight="1" s="412">
      <c r="A1474" s="333" t="n">
        <v>5079</v>
      </c>
      <c r="B1474" s="334" t="n">
        <v>139</v>
      </c>
      <c r="C1474" s="371" t="inlineStr">
        <is>
          <t>T254</t>
        </is>
      </c>
      <c r="D1474" s="371" t="n"/>
      <c r="E1474" s="371" t="n"/>
      <c r="F1474" s="371" t="n"/>
      <c r="G1474" s="371" t="n">
        <v>18</v>
      </c>
      <c r="H1474" s="372" t="n">
        <v>43626</v>
      </c>
      <c r="I1474" s="371" t="n">
        <v>5218</v>
      </c>
      <c r="J1474" s="371" t="n">
        <v>8990</v>
      </c>
      <c r="K1474" s="371" t="n">
        <v>8285</v>
      </c>
      <c r="L1474" s="371" t="n">
        <v>6</v>
      </c>
      <c r="M1474" s="374">
        <f>+(((J1474-I1474)-(K1474-I1474))/(K1474-I1474))*100</f>
        <v/>
      </c>
      <c r="N1474" s="375" t="n"/>
      <c r="O1474" s="376">
        <f>AVERAGE(M1474:M1475)</f>
        <v/>
      </c>
      <c r="P1474" s="376">
        <f>_xlfn.STDEV.S(M1474,M1475)</f>
        <v/>
      </c>
      <c r="Q1474" s="341" t="n"/>
      <c r="R1474" s="341" t="n"/>
      <c r="S1474" s="331">
        <f>+(((K1474-I1474)/1000)*1000)/10</f>
        <v/>
      </c>
      <c r="T1474" s="332">
        <f>AVERAGE(S1474:S1475)</f>
        <v/>
      </c>
    </row>
    <row r="1475" ht="15.75" customHeight="1" s="412">
      <c r="A1475" s="333" t="n">
        <v>5080</v>
      </c>
      <c r="B1475" s="334" t="n">
        <v>140</v>
      </c>
      <c r="C1475" s="371" t="inlineStr">
        <is>
          <t>T254</t>
        </is>
      </c>
      <c r="D1475" s="371" t="n"/>
      <c r="E1475" s="371" t="n"/>
      <c r="F1475" s="371" t="n"/>
      <c r="G1475" s="371" t="n">
        <v>18</v>
      </c>
      <c r="H1475" s="372" t="n">
        <v>43626</v>
      </c>
      <c r="I1475" s="371" t="n">
        <v>5241</v>
      </c>
      <c r="J1475" s="371" t="n">
        <v>8973</v>
      </c>
      <c r="K1475" s="371" t="n">
        <v>8257</v>
      </c>
      <c r="L1475" s="371" t="n"/>
      <c r="M1475" s="374">
        <f>+(((J1475-I1475)-(K1475-I1475))/(K1475-I1475))*100</f>
        <v/>
      </c>
      <c r="N1475" s="375" t="n"/>
      <c r="O1475" s="377" t="n"/>
      <c r="P1475" s="377" t="n"/>
      <c r="Q1475" s="341" t="n"/>
      <c r="R1475" s="341" t="n"/>
      <c r="S1475" s="331">
        <f>+(((K1475-I1475)/1000)*1000)/10</f>
        <v/>
      </c>
      <c r="T1475" s="332" t="n"/>
    </row>
    <row r="1476" ht="15.75" customHeight="1" s="412">
      <c r="A1476" s="333" t="n">
        <v>5635</v>
      </c>
      <c r="B1476" s="334" t="n">
        <v>79</v>
      </c>
      <c r="C1476" s="378" t="inlineStr">
        <is>
          <t>T254</t>
        </is>
      </c>
      <c r="D1476" s="378" t="n"/>
      <c r="E1476" s="378" t="n"/>
      <c r="F1476" s="378" t="n"/>
      <c r="G1476" s="378" t="n">
        <v>21</v>
      </c>
      <c r="H1476" s="379" t="n">
        <v>43657</v>
      </c>
      <c r="I1476" s="378" t="n">
        <v>5242</v>
      </c>
      <c r="J1476" s="378" t="n">
        <v>8307</v>
      </c>
      <c r="K1476" s="378" t="n">
        <v>7771</v>
      </c>
      <c r="L1476" s="378" t="n">
        <v>6</v>
      </c>
      <c r="M1476" s="374">
        <f>+(((J1476-I1476)-(K1476-I1476))/(K1476-I1476))*100</f>
        <v/>
      </c>
      <c r="N1476" s="375" t="n"/>
      <c r="O1476" s="376">
        <f>AVERAGE(M1476:M1477)</f>
        <v/>
      </c>
      <c r="P1476" s="376">
        <f>_xlfn.STDEV.S(M1476,M1477)</f>
        <v/>
      </c>
      <c r="Q1476" s="341" t="n"/>
      <c r="R1476" s="341" t="n"/>
      <c r="S1476" s="331">
        <f>+(((K1476-I1476)/1000)*1000)/10</f>
        <v/>
      </c>
      <c r="T1476" s="332">
        <f>AVERAGE(S1476:S1477)</f>
        <v/>
      </c>
    </row>
    <row r="1477" ht="15.75" customHeight="1" s="412">
      <c r="A1477" s="333" t="n">
        <v>5636</v>
      </c>
      <c r="B1477" s="334" t="n">
        <v>80</v>
      </c>
      <c r="C1477" s="378" t="inlineStr">
        <is>
          <t>T254</t>
        </is>
      </c>
      <c r="D1477" s="378" t="n"/>
      <c r="E1477" s="378" t="n"/>
      <c r="F1477" s="378" t="n"/>
      <c r="G1477" s="378" t="n">
        <v>21</v>
      </c>
      <c r="H1477" s="379" t="n">
        <v>43657</v>
      </c>
      <c r="I1477" s="378" t="n">
        <v>5245</v>
      </c>
      <c r="J1477" s="378" t="n">
        <v>8098</v>
      </c>
      <c r="K1477" s="378" t="n">
        <v>7599</v>
      </c>
      <c r="L1477" s="378" t="n"/>
      <c r="M1477" s="374">
        <f>+(((J1477-I1477)-(K1477-I1477))/(K1477-I1477))*100</f>
        <v/>
      </c>
      <c r="N1477" s="375" t="n"/>
      <c r="O1477" s="377" t="n"/>
      <c r="P1477" s="377" t="n"/>
      <c r="Q1477" s="341" t="n"/>
      <c r="R1477" s="341" t="n"/>
      <c r="S1477" s="331">
        <f>+(((K1477-I1477)/1000)*1000)/10</f>
        <v/>
      </c>
      <c r="T1477" s="332" t="n"/>
    </row>
    <row r="1478" ht="15.75" customHeight="1" s="412">
      <c r="A1478" s="333" t="n">
        <v>6045</v>
      </c>
      <c r="B1478" s="334" t="n">
        <v>146</v>
      </c>
      <c r="C1478" s="378" t="inlineStr">
        <is>
          <t>T254</t>
        </is>
      </c>
      <c r="D1478" s="378" t="n"/>
      <c r="E1478" s="378" t="n"/>
      <c r="F1478" s="378" t="n"/>
      <c r="G1478" s="378" t="n">
        <v>22</v>
      </c>
      <c r="H1478" s="379" t="n">
        <v>43685</v>
      </c>
      <c r="I1478" s="378" t="n">
        <v>5179</v>
      </c>
      <c r="J1478" s="378" t="n">
        <v>7612</v>
      </c>
      <c r="K1478" s="378" t="n">
        <v>7245</v>
      </c>
      <c r="L1478" s="378" t="n">
        <v>6</v>
      </c>
      <c r="M1478" s="374">
        <f>+(((J1478-I1478)-(K1478-I1478))/(K1478-I1478))*100</f>
        <v/>
      </c>
      <c r="N1478" s="375" t="n"/>
      <c r="O1478" s="376">
        <f>AVERAGE(M1478:M1479)</f>
        <v/>
      </c>
      <c r="P1478" s="376">
        <f>_xlfn.STDEV.S(M1478,M1479)</f>
        <v/>
      </c>
      <c r="Q1478" s="341" t="n"/>
      <c r="R1478" s="341" t="n"/>
      <c r="S1478" s="331">
        <f>+(((K1478-I1478)/1000)*1000)/10</f>
        <v/>
      </c>
      <c r="T1478" s="332">
        <f>AVERAGE(S1478:S1479)</f>
        <v/>
      </c>
    </row>
    <row r="1479" ht="15.75" customHeight="1" s="412">
      <c r="A1479" s="333" t="n">
        <v>6046</v>
      </c>
      <c r="B1479" s="334" t="n">
        <v>146</v>
      </c>
      <c r="C1479" s="378" t="inlineStr">
        <is>
          <t>T254</t>
        </is>
      </c>
      <c r="D1479" s="378" t="n"/>
      <c r="E1479" s="378" t="n"/>
      <c r="F1479" s="378" t="n"/>
      <c r="G1479" s="378" t="n">
        <v>22</v>
      </c>
      <c r="H1479" s="379" t="n">
        <v>43685</v>
      </c>
      <c r="I1479" s="378" t="n">
        <v>5179</v>
      </c>
      <c r="J1479" s="378" t="n">
        <v>7896</v>
      </c>
      <c r="K1479" s="378" t="n">
        <v>7494</v>
      </c>
      <c r="L1479" s="378" t="n"/>
      <c r="M1479" s="374">
        <f>+(((J1479-I1479)-(K1479-I1479))/(K1479-I1479))*100</f>
        <v/>
      </c>
      <c r="N1479" s="375" t="n"/>
      <c r="O1479" s="377" t="n"/>
      <c r="P1479" s="377" t="n"/>
      <c r="Q1479" s="341" t="n"/>
      <c r="R1479" s="341" t="n"/>
      <c r="S1479" s="331">
        <f>+(((K1479-I1479)/1000)*1000)/10</f>
        <v/>
      </c>
      <c r="T1479" s="332" t="n"/>
    </row>
    <row r="1480" ht="15.75" customHeight="1" s="412">
      <c r="A1480" s="333" t="n">
        <v>2971</v>
      </c>
      <c r="B1480" s="334" t="n">
        <v>55</v>
      </c>
      <c r="C1480" s="371" t="inlineStr">
        <is>
          <t>T255</t>
        </is>
      </c>
      <c r="D1480" s="371" t="n"/>
      <c r="E1480" s="371" t="n"/>
      <c r="F1480" s="371" t="n"/>
      <c r="G1480" s="371" t="n">
        <v>11</v>
      </c>
      <c r="H1480" s="372" t="n">
        <v>43571</v>
      </c>
      <c r="I1480" s="373" t="n">
        <v>5269</v>
      </c>
      <c r="J1480" s="371" t="n">
        <v>9342</v>
      </c>
      <c r="K1480" s="371" t="n">
        <v>7958</v>
      </c>
      <c r="L1480" s="371" t="n">
        <v>2</v>
      </c>
      <c r="M1480" s="374">
        <f>+(((J1480-I1480)-(K1480-I1480))/(K1480-I1480))*100</f>
        <v/>
      </c>
      <c r="N1480" s="375" t="inlineStr">
        <is>
          <t>MF·</t>
        </is>
      </c>
      <c r="O1480" s="376">
        <f>AVERAGE(M1480:M1481)</f>
        <v/>
      </c>
      <c r="P1480" s="376">
        <f>_xlfn.STDEV.S(M1480,M1481)</f>
        <v/>
      </c>
      <c r="Q1480" s="341" t="n">
        <v>2</v>
      </c>
      <c r="R1480" s="341" t="n"/>
      <c r="S1480" s="331">
        <f>+(((K1480-I1480)/1000)*1000)/10</f>
        <v/>
      </c>
      <c r="T1480" s="332">
        <f>AVERAGE(S1480:S1481)</f>
        <v/>
      </c>
    </row>
    <row r="1481" ht="15.75" customHeight="1" s="412">
      <c r="A1481" s="333" t="n">
        <v>2972</v>
      </c>
      <c r="B1481" s="334" t="n">
        <v>56</v>
      </c>
      <c r="C1481" s="371" t="inlineStr">
        <is>
          <t>T255</t>
        </is>
      </c>
      <c r="D1481" s="371" t="n"/>
      <c r="E1481" s="371" t="n"/>
      <c r="F1481" s="371" t="n"/>
      <c r="G1481" s="371" t="n">
        <v>11</v>
      </c>
      <c r="H1481" s="372" t="n">
        <v>43571</v>
      </c>
      <c r="I1481" s="373" t="n">
        <v>5254</v>
      </c>
      <c r="J1481" s="371" t="n">
        <v>9425</v>
      </c>
      <c r="K1481" s="371" t="n">
        <v>7979</v>
      </c>
      <c r="L1481" s="371" t="n"/>
      <c r="M1481" s="374">
        <f>+(((J1481-I1481)-(K1481-I1481))/(K1481-I1481))*100</f>
        <v/>
      </c>
      <c r="N1481" s="375" t="n"/>
      <c r="O1481" s="377" t="n"/>
      <c r="P1481" s="377" t="n"/>
      <c r="Q1481" s="341" t="n"/>
      <c r="R1481" s="341" t="n"/>
      <c r="S1481" s="331">
        <f>+(((K1481-I1481)/1000)*1000)/10</f>
        <v/>
      </c>
      <c r="T1481" s="332" t="n"/>
    </row>
    <row r="1482" ht="15.75" customHeight="1" s="412">
      <c r="A1482" s="333" t="n">
        <v>3775</v>
      </c>
      <c r="B1482" s="334" t="n">
        <v>197</v>
      </c>
      <c r="C1482" s="371" t="inlineStr">
        <is>
          <t>T255</t>
        </is>
      </c>
      <c r="D1482" s="371" t="n"/>
      <c r="E1482" s="371" t="n"/>
      <c r="F1482" s="371" t="n"/>
      <c r="G1482" s="371" t="n">
        <v>14</v>
      </c>
      <c r="H1482" s="372" t="n">
        <v>43591</v>
      </c>
      <c r="I1482" s="371" t="n">
        <v>5252</v>
      </c>
      <c r="J1482" s="373" t="n">
        <v>7799</v>
      </c>
      <c r="K1482" s="371" t="n">
        <v>7385</v>
      </c>
      <c r="L1482" s="371" t="n"/>
      <c r="M1482" s="374">
        <f>+(((J1482-I1482)-(K1482-I1482))/(K1482-I1482))*100</f>
        <v/>
      </c>
      <c r="N1482" s="375" t="inlineStr">
        <is>
          <t>MF</t>
        </is>
      </c>
      <c r="O1482" s="376">
        <f>AVERAGE(M1482:M1483)</f>
        <v/>
      </c>
      <c r="P1482" s="376">
        <f>_xlfn.STDEV.S(M1482,M1483)</f>
        <v/>
      </c>
      <c r="Q1482" s="341" t="n"/>
      <c r="R1482" s="341" t="n"/>
      <c r="S1482" s="331">
        <f>+(((K1482-I1482)/1000)*1000)/10</f>
        <v/>
      </c>
      <c r="T1482" s="332">
        <f>AVERAGE(S1482:S1483)</f>
        <v/>
      </c>
    </row>
    <row r="1483" ht="15.75" customHeight="1" s="412">
      <c r="A1483" s="333" t="n">
        <v>3776</v>
      </c>
      <c r="B1483" s="334" t="n">
        <v>198</v>
      </c>
      <c r="C1483" s="371" t="inlineStr">
        <is>
          <t>T255</t>
        </is>
      </c>
      <c r="D1483" s="371" t="n"/>
      <c r="E1483" s="371" t="n"/>
      <c r="F1483" s="371" t="n"/>
      <c r="G1483" s="371" t="n">
        <v>14</v>
      </c>
      <c r="H1483" s="372" t="n">
        <v>43591</v>
      </c>
      <c r="I1483" s="371" t="n">
        <v>5320</v>
      </c>
      <c r="J1483" s="373" t="n">
        <v>7902</v>
      </c>
      <c r="K1483" s="371" t="n">
        <v>7477</v>
      </c>
      <c r="L1483" s="371" t="n"/>
      <c r="M1483" s="374">
        <f>+(((J1483-I1483)-(K1483-I1483))/(K1483-I1483))*100</f>
        <v/>
      </c>
      <c r="N1483" s="375" t="n"/>
      <c r="O1483" s="377" t="n"/>
      <c r="P1483" s="377" t="n"/>
      <c r="Q1483" s="341" t="n"/>
      <c r="R1483" s="341" t="n"/>
      <c r="S1483" s="331">
        <f>+(((K1483-I1483)/1000)*1000)/10</f>
        <v/>
      </c>
      <c r="T1483" s="332" t="n"/>
    </row>
    <row r="1484" ht="15.75" customHeight="1" s="412">
      <c r="A1484" s="333" t="n">
        <v>4435</v>
      </c>
      <c r="B1484" s="334" t="n">
        <v>141</v>
      </c>
      <c r="C1484" s="371" t="inlineStr">
        <is>
          <t>T255</t>
        </is>
      </c>
      <c r="D1484" s="371" t="n"/>
      <c r="E1484" s="371" t="n"/>
      <c r="F1484" s="371" t="n"/>
      <c r="G1484" s="371" t="n">
        <v>16</v>
      </c>
      <c r="H1484" s="372" t="n">
        <v>43607</v>
      </c>
      <c r="I1484" s="371" t="n">
        <v>5187</v>
      </c>
      <c r="J1484" s="371" t="n">
        <v>7633</v>
      </c>
      <c r="K1484" s="371" t="n">
        <v>7213</v>
      </c>
      <c r="L1484" s="371" t="n">
        <v>2</v>
      </c>
      <c r="M1484" s="374">
        <f>+(((J1484-I1484)-(K1484-I1484))/(K1484-I1484))*100</f>
        <v/>
      </c>
      <c r="N1484" s="375" t="n"/>
      <c r="O1484" s="376">
        <f>AVERAGE(M1484:M1485)</f>
        <v/>
      </c>
      <c r="P1484" s="376">
        <f>_xlfn.STDEV.S(M1484,M1485)</f>
        <v/>
      </c>
      <c r="Q1484" s="341" t="n"/>
      <c r="R1484" s="341" t="n"/>
      <c r="S1484" s="331">
        <f>+(((K1484-I1484)/1000)*1000)/10</f>
        <v/>
      </c>
      <c r="T1484" s="332">
        <f>AVERAGE(S1484:S1485)</f>
        <v/>
      </c>
    </row>
    <row r="1485" ht="15.75" customHeight="1" s="412">
      <c r="A1485" s="333" t="n">
        <v>4436</v>
      </c>
      <c r="B1485" s="334" t="n">
        <v>142</v>
      </c>
      <c r="C1485" s="371" t="inlineStr">
        <is>
          <t>T255</t>
        </is>
      </c>
      <c r="D1485" s="371" t="n"/>
      <c r="E1485" s="371" t="n"/>
      <c r="F1485" s="371" t="n"/>
      <c r="G1485" s="371" t="n">
        <v>16</v>
      </c>
      <c r="H1485" s="372" t="n">
        <v>43607</v>
      </c>
      <c r="I1485" s="371" t="n">
        <v>5229</v>
      </c>
      <c r="J1485" s="371" t="n">
        <v>7457</v>
      </c>
      <c r="K1485" s="371" t="n">
        <v>7081</v>
      </c>
      <c r="L1485" s="371" t="n"/>
      <c r="M1485" s="374">
        <f>+(((J1485-I1485)-(K1485-I1485))/(K1485-I1485))*100</f>
        <v/>
      </c>
      <c r="N1485" s="375" t="n"/>
      <c r="O1485" s="377" t="n"/>
      <c r="P1485" s="377" t="n"/>
      <c r="Q1485" s="341" t="n"/>
      <c r="R1485" s="341" t="n"/>
      <c r="S1485" s="331">
        <f>+(((K1485-I1485)/1000)*1000)/10</f>
        <v/>
      </c>
      <c r="T1485" s="332" t="n"/>
    </row>
    <row r="1486" ht="15.75" customHeight="1" s="412">
      <c r="A1486" s="333" t="n">
        <v>5081</v>
      </c>
      <c r="B1486" s="334" t="n">
        <v>141</v>
      </c>
      <c r="C1486" s="371" t="inlineStr">
        <is>
          <t>T255</t>
        </is>
      </c>
      <c r="D1486" s="371" t="n"/>
      <c r="E1486" s="371" t="n"/>
      <c r="F1486" s="371" t="n"/>
      <c r="G1486" s="371" t="n">
        <v>18</v>
      </c>
      <c r="H1486" s="372" t="n">
        <v>43626</v>
      </c>
      <c r="I1486" s="371" t="n">
        <v>5187</v>
      </c>
      <c r="J1486" s="371" t="n">
        <v>7826</v>
      </c>
      <c r="K1486" s="371" t="n">
        <v>7420</v>
      </c>
      <c r="L1486" s="371" t="n">
        <v>6</v>
      </c>
      <c r="M1486" s="374">
        <f>+(((J1486-I1486)-(K1486-I1486))/(K1486-I1486))*100</f>
        <v/>
      </c>
      <c r="N1486" s="375" t="n"/>
      <c r="O1486" s="376">
        <f>AVERAGE(M1486:M1487)</f>
        <v/>
      </c>
      <c r="P1486" s="376">
        <f>_xlfn.STDEV.S(M1486,M1487)</f>
        <v/>
      </c>
      <c r="Q1486" s="341" t="n"/>
      <c r="R1486" s="341" t="n"/>
      <c r="S1486" s="331">
        <f>+(((K1486-I1486)/1000)*1000)/10</f>
        <v/>
      </c>
      <c r="T1486" s="332">
        <f>AVERAGE(S1486:S1487)</f>
        <v/>
      </c>
    </row>
    <row r="1487" ht="15.75" customHeight="1" s="412">
      <c r="A1487" s="333" t="n">
        <v>5082</v>
      </c>
      <c r="B1487" s="334" t="n">
        <v>142</v>
      </c>
      <c r="C1487" s="371" t="inlineStr">
        <is>
          <t>T255</t>
        </is>
      </c>
      <c r="D1487" s="371" t="n"/>
      <c r="E1487" s="371" t="n"/>
      <c r="F1487" s="371" t="n"/>
      <c r="G1487" s="371" t="n">
        <v>18</v>
      </c>
      <c r="H1487" s="372" t="n">
        <v>43626</v>
      </c>
      <c r="I1487" s="371" t="n">
        <v>5229</v>
      </c>
      <c r="J1487" s="371" t="n">
        <v>7576</v>
      </c>
      <c r="K1487" s="371" t="n">
        <v>7218</v>
      </c>
      <c r="L1487" s="371" t="n"/>
      <c r="M1487" s="374">
        <f>+(((J1487-I1487)-(K1487-I1487))/(K1487-I1487))*100</f>
        <v/>
      </c>
      <c r="N1487" s="375" t="n"/>
      <c r="O1487" s="377" t="n"/>
      <c r="P1487" s="377" t="n"/>
      <c r="Q1487" s="341" t="n"/>
      <c r="R1487" s="341" t="n"/>
      <c r="S1487" s="331">
        <f>+(((K1487-I1487)/1000)*1000)/10</f>
        <v/>
      </c>
      <c r="T1487" s="332" t="n"/>
    </row>
    <row r="1488" ht="15.75" customHeight="1" s="412">
      <c r="A1488" s="333" t="n">
        <v>5543</v>
      </c>
      <c r="B1488" s="334" t="n">
        <v>35</v>
      </c>
      <c r="C1488" s="378" t="inlineStr">
        <is>
          <t>T255</t>
        </is>
      </c>
      <c r="D1488" s="378" t="n"/>
      <c r="E1488" s="378" t="n"/>
      <c r="F1488" s="378" t="n"/>
      <c r="G1488" s="378" t="n">
        <v>20</v>
      </c>
      <c r="H1488" s="379" t="n">
        <v>43649</v>
      </c>
      <c r="I1488" s="378" t="n">
        <v>5280</v>
      </c>
      <c r="J1488" s="378" t="n">
        <v>7416</v>
      </c>
      <c r="K1488" s="378" t="n">
        <v>7052</v>
      </c>
      <c r="L1488" s="378" t="n">
        <v>6</v>
      </c>
      <c r="M1488" s="374">
        <f>+(((J1488-I1488)-(K1488-I1488))/(K1488-I1488))*100</f>
        <v/>
      </c>
      <c r="N1488" s="375" t="n"/>
      <c r="O1488" s="376">
        <f>AVERAGE(M1488:M1489)</f>
        <v/>
      </c>
      <c r="P1488" s="376">
        <f>_xlfn.STDEV.S(M1488,M1489)</f>
        <v/>
      </c>
      <c r="Q1488" s="341" t="n"/>
      <c r="R1488" s="341" t="n"/>
      <c r="S1488" s="331">
        <f>+(((K1488-I1488)/1000)*1000)/10</f>
        <v/>
      </c>
      <c r="T1488" s="332">
        <f>AVERAGE(S1488:S1489)</f>
        <v/>
      </c>
    </row>
    <row r="1489" ht="15.75" customHeight="1" s="412">
      <c r="A1489" s="333" t="n">
        <v>5544</v>
      </c>
      <c r="B1489" s="334" t="n">
        <v>36</v>
      </c>
      <c r="C1489" s="378" t="inlineStr">
        <is>
          <t>T255</t>
        </is>
      </c>
      <c r="D1489" s="378" t="n"/>
      <c r="E1489" s="378" t="n"/>
      <c r="F1489" s="378" t="n"/>
      <c r="G1489" s="378" t="n">
        <v>20</v>
      </c>
      <c r="H1489" s="379" t="n">
        <v>43649</v>
      </c>
      <c r="I1489" s="378" t="n">
        <v>5219</v>
      </c>
      <c r="J1489" s="378" t="n">
        <v>7492</v>
      </c>
      <c r="K1489" s="378" t="n">
        <v>7109</v>
      </c>
      <c r="L1489" s="378" t="n"/>
      <c r="M1489" s="374">
        <f>+(((J1489-I1489)-(K1489-I1489))/(K1489-I1489))*100</f>
        <v/>
      </c>
      <c r="N1489" s="375" t="n"/>
      <c r="O1489" s="377" t="n"/>
      <c r="P1489" s="377" t="n"/>
      <c r="Q1489" s="341" t="n"/>
      <c r="R1489" s="341" t="n"/>
      <c r="S1489" s="331">
        <f>+(((K1489-I1489)/1000)*1000)/10</f>
        <v/>
      </c>
      <c r="T1489" s="332" t="n"/>
    </row>
    <row r="1490" ht="15.75" customHeight="1" s="412">
      <c r="A1490" s="333" t="n">
        <v>6047</v>
      </c>
      <c r="B1490" s="334" t="n">
        <v>147</v>
      </c>
      <c r="C1490" s="378" t="inlineStr">
        <is>
          <t>T255</t>
        </is>
      </c>
      <c r="D1490" s="378" t="n"/>
      <c r="E1490" s="378" t="n"/>
      <c r="F1490" s="378" t="n"/>
      <c r="G1490" s="378" t="n">
        <v>22</v>
      </c>
      <c r="H1490" s="379" t="n">
        <v>43685</v>
      </c>
      <c r="I1490" s="378" t="n">
        <v>5265</v>
      </c>
      <c r="J1490" s="378" t="n">
        <v>7381</v>
      </c>
      <c r="K1490" s="378" t="n">
        <v>7069</v>
      </c>
      <c r="L1490" s="378" t="n">
        <v>6</v>
      </c>
      <c r="M1490" s="374">
        <f>+(((J1490-I1490)-(K1490-I1490))/(K1490-I1490))*100</f>
        <v/>
      </c>
      <c r="N1490" s="375" t="n"/>
      <c r="O1490" s="376">
        <f>AVERAGE(M1490:M1491)</f>
        <v/>
      </c>
      <c r="P1490" s="376">
        <f>_xlfn.STDEV.S(M1490,M1491)</f>
        <v/>
      </c>
      <c r="Q1490" s="341" t="n"/>
      <c r="R1490" s="341" t="n"/>
      <c r="S1490" s="331">
        <f>+(((K1490-I1490)/1000)*1000)/10</f>
        <v/>
      </c>
      <c r="T1490" s="332">
        <f>AVERAGE(S1490:S1491)</f>
        <v/>
      </c>
    </row>
    <row r="1491" ht="15.75" customHeight="1" s="412">
      <c r="A1491" s="333" t="n">
        <v>6048</v>
      </c>
      <c r="B1491" s="334" t="n">
        <v>147</v>
      </c>
      <c r="C1491" s="378" t="inlineStr">
        <is>
          <t>T255</t>
        </is>
      </c>
      <c r="D1491" s="378" t="n"/>
      <c r="E1491" s="378" t="n"/>
      <c r="F1491" s="378" t="n"/>
      <c r="G1491" s="378" t="n">
        <v>22</v>
      </c>
      <c r="H1491" s="379" t="n">
        <v>43685</v>
      </c>
      <c r="I1491" s="378" t="n">
        <v>5265</v>
      </c>
      <c r="J1491" s="378" t="n">
        <v>7421</v>
      </c>
      <c r="K1491" s="378" t="n">
        <v>7112</v>
      </c>
      <c r="L1491" s="378" t="n"/>
      <c r="M1491" s="374">
        <f>+(((J1491-I1491)-(K1491-I1491))/(K1491-I1491))*100</f>
        <v/>
      </c>
      <c r="N1491" s="375" t="n"/>
      <c r="O1491" s="377" t="n"/>
      <c r="P1491" s="377" t="n"/>
      <c r="Q1491" s="341" t="n"/>
      <c r="R1491" s="341" t="n"/>
      <c r="S1491" s="331">
        <f>+(((K1491-I1491)/1000)*1000)/10</f>
        <v/>
      </c>
      <c r="T1491" s="332" t="n"/>
    </row>
    <row r="1492" ht="15.75" customHeight="1" s="412">
      <c r="A1492" s="333" t="n">
        <v>2973</v>
      </c>
      <c r="B1492" s="334" t="n">
        <v>57</v>
      </c>
      <c r="C1492" s="371" t="inlineStr">
        <is>
          <t>T256</t>
        </is>
      </c>
      <c r="D1492" s="371" t="n"/>
      <c r="E1492" s="371" t="n"/>
      <c r="F1492" s="371" t="n"/>
      <c r="G1492" s="371" t="n">
        <v>11</v>
      </c>
      <c r="H1492" s="372" t="n">
        <v>43571</v>
      </c>
      <c r="I1492" s="373" t="n">
        <v>5257</v>
      </c>
      <c r="J1492" s="371" t="n">
        <v>8890</v>
      </c>
      <c r="K1492" s="371" t="n">
        <v>7395</v>
      </c>
      <c r="L1492" s="371" t="n">
        <v>2</v>
      </c>
      <c r="M1492" s="374">
        <f>+(((J1492-I1492)-(K1492-I1492))/(K1492-I1492))*100</f>
        <v/>
      </c>
      <c r="N1492" s="375" t="n">
        <v>0.25</v>
      </c>
      <c r="O1492" s="376">
        <f>AVERAGE(M1492:M1493)</f>
        <v/>
      </c>
      <c r="P1492" s="376">
        <f>_xlfn.STDEV.S(M1492,M1493)</f>
        <v/>
      </c>
      <c r="Q1492" s="341" t="n">
        <v>2</v>
      </c>
      <c r="R1492" s="341" t="n"/>
      <c r="S1492" s="331">
        <f>+(((K1492-I1492)/1000)*1000)/10</f>
        <v/>
      </c>
      <c r="T1492" s="332">
        <f>AVERAGE(S1492:S1493)</f>
        <v/>
      </c>
    </row>
    <row r="1493" ht="15.75" customHeight="1" s="412">
      <c r="A1493" s="333" t="n">
        <v>2974</v>
      </c>
      <c r="B1493" s="334" t="n">
        <v>58</v>
      </c>
      <c r="C1493" s="371" t="inlineStr">
        <is>
          <t>T256</t>
        </is>
      </c>
      <c r="D1493" s="371" t="n"/>
      <c r="E1493" s="371" t="n"/>
      <c r="F1493" s="371" t="n"/>
      <c r="G1493" s="371" t="n">
        <v>11</v>
      </c>
      <c r="H1493" s="372" t="n">
        <v>43571</v>
      </c>
      <c r="I1493" s="373" t="n">
        <v>5320</v>
      </c>
      <c r="J1493" s="371" t="n">
        <v>8931</v>
      </c>
      <c r="K1493" s="371" t="n">
        <v>7425</v>
      </c>
      <c r="L1493" s="371" t="n"/>
      <c r="M1493" s="374">
        <f>+(((J1493-I1493)-(K1493-I1493))/(K1493-I1493))*100</f>
        <v/>
      </c>
      <c r="N1493" s="375" t="n"/>
      <c r="O1493" s="377" t="n"/>
      <c r="P1493" s="377" t="n"/>
      <c r="Q1493" s="341" t="n"/>
      <c r="R1493" s="341" t="n"/>
      <c r="S1493" s="331">
        <f>+(((K1493-I1493)/1000)*1000)/10</f>
        <v/>
      </c>
      <c r="T1493" s="332" t="n"/>
    </row>
    <row r="1494" ht="15.75" customHeight="1" s="412">
      <c r="A1494" s="333" t="n">
        <v>3777</v>
      </c>
      <c r="B1494" s="334" t="n">
        <v>199</v>
      </c>
      <c r="C1494" s="371" t="inlineStr">
        <is>
          <t>T256</t>
        </is>
      </c>
      <c r="D1494" s="371" t="n"/>
      <c r="E1494" s="371" t="n"/>
      <c r="F1494" s="371" t="n"/>
      <c r="G1494" s="371" t="n">
        <v>14</v>
      </c>
      <c r="H1494" s="372" t="n">
        <v>43591</v>
      </c>
      <c r="I1494" s="371" t="n">
        <v>5262</v>
      </c>
      <c r="J1494" s="373" t="n">
        <v>8808</v>
      </c>
      <c r="K1494" s="371" t="n">
        <v>7873</v>
      </c>
      <c r="L1494" s="371" t="n"/>
      <c r="M1494" s="374">
        <f>+(((J1494-I1494)-(K1494-I1494))/(K1494-I1494))*100</f>
        <v/>
      </c>
      <c r="N1494" s="375" t="inlineStr">
        <is>
          <t>MF</t>
        </is>
      </c>
      <c r="O1494" s="376">
        <f>AVERAGE(M1494:M1495)</f>
        <v/>
      </c>
      <c r="P1494" s="376">
        <f>_xlfn.STDEV.S(M1494,M1495)</f>
        <v/>
      </c>
      <c r="Q1494" s="341" t="n"/>
      <c r="R1494" s="341" t="n"/>
      <c r="S1494" s="331">
        <f>+(((K1494-I1494)/1000)*1000)/10</f>
        <v/>
      </c>
      <c r="T1494" s="332">
        <f>AVERAGE(S1494:S1495)</f>
        <v/>
      </c>
    </row>
    <row r="1495" ht="15.75" customHeight="1" s="412">
      <c r="A1495" s="333" t="n">
        <v>3778</v>
      </c>
      <c r="B1495" s="334" t="n">
        <v>200</v>
      </c>
      <c r="C1495" s="371" t="inlineStr">
        <is>
          <t>T256</t>
        </is>
      </c>
      <c r="D1495" s="371" t="n"/>
      <c r="E1495" s="371" t="n"/>
      <c r="F1495" s="371" t="n"/>
      <c r="G1495" s="371" t="n">
        <v>14</v>
      </c>
      <c r="H1495" s="372" t="n">
        <v>43591</v>
      </c>
      <c r="I1495" s="371" t="n">
        <v>5181</v>
      </c>
      <c r="J1495" s="373" t="n">
        <v>8530</v>
      </c>
      <c r="K1495" s="371" t="n">
        <v>7613</v>
      </c>
      <c r="L1495" s="371" t="n"/>
      <c r="M1495" s="374">
        <f>+(((J1495-I1495)-(K1495-I1495))/(K1495-I1495))*100</f>
        <v/>
      </c>
      <c r="N1495" s="375" t="n"/>
      <c r="O1495" s="377" t="n"/>
      <c r="P1495" s="377" t="n"/>
      <c r="Q1495" s="341" t="n"/>
      <c r="R1495" s="341" t="n"/>
      <c r="S1495" s="331">
        <f>+(((K1495-I1495)/1000)*1000)/10</f>
        <v/>
      </c>
      <c r="T1495" s="332" t="n"/>
    </row>
    <row r="1496" ht="15.75" customHeight="1" s="412">
      <c r="A1496" s="333" t="n">
        <v>4437</v>
      </c>
      <c r="B1496" s="334" t="n">
        <v>143</v>
      </c>
      <c r="C1496" s="371" t="inlineStr">
        <is>
          <t>T256</t>
        </is>
      </c>
      <c r="D1496" s="371" t="n"/>
      <c r="E1496" s="371" t="n"/>
      <c r="F1496" s="371" t="n"/>
      <c r="G1496" s="371" t="n">
        <v>16</v>
      </c>
      <c r="H1496" s="372" t="n">
        <v>43607</v>
      </c>
      <c r="I1496" s="371" t="n">
        <v>5229</v>
      </c>
      <c r="J1496" s="371" t="n">
        <v>8346</v>
      </c>
      <c r="K1496" s="371" t="n">
        <v>7775</v>
      </c>
      <c r="L1496" s="371" t="n">
        <v>2</v>
      </c>
      <c r="M1496" s="374">
        <f>+(((J1496-I1496)-(K1496-I1496))/(K1496-I1496))*100</f>
        <v/>
      </c>
      <c r="N1496" s="375" t="n"/>
      <c r="O1496" s="376">
        <f>AVERAGE(M1496:M1497)</f>
        <v/>
      </c>
      <c r="P1496" s="376">
        <f>_xlfn.STDEV.S(M1496,M1497)</f>
        <v/>
      </c>
      <c r="Q1496" s="341" t="n"/>
      <c r="R1496" s="341" t="n"/>
      <c r="S1496" s="331">
        <f>+(((K1496-I1496)/1000)*1000)/10</f>
        <v/>
      </c>
      <c r="T1496" s="332">
        <f>AVERAGE(S1496:S1497)</f>
        <v/>
      </c>
    </row>
    <row r="1497" ht="15.75" customHeight="1" s="412">
      <c r="A1497" s="333" t="n">
        <v>4438</v>
      </c>
      <c r="B1497" s="334" t="n">
        <v>144</v>
      </c>
      <c r="C1497" s="371" t="inlineStr">
        <is>
          <t>T256</t>
        </is>
      </c>
      <c r="D1497" s="371" t="n"/>
      <c r="E1497" s="371" t="n"/>
      <c r="F1497" s="371" t="n"/>
      <c r="G1497" s="371" t="n">
        <v>16</v>
      </c>
      <c r="H1497" s="372" t="n">
        <v>43607</v>
      </c>
      <c r="I1497" s="371" t="n">
        <v>5238</v>
      </c>
      <c r="J1497" s="371" t="n">
        <v>8349</v>
      </c>
      <c r="K1497" s="371" t="n">
        <v>7798</v>
      </c>
      <c r="L1497" s="371" t="n"/>
      <c r="M1497" s="374">
        <f>+(((J1497-I1497)-(K1497-I1497))/(K1497-I1497))*100</f>
        <v/>
      </c>
      <c r="N1497" s="375" t="n"/>
      <c r="O1497" s="377" t="n"/>
      <c r="P1497" s="377" t="n"/>
      <c r="Q1497" s="341" t="n"/>
      <c r="R1497" s="341" t="n"/>
      <c r="S1497" s="331">
        <f>+(((K1497-I1497)/1000)*1000)/10</f>
        <v/>
      </c>
      <c r="T1497" s="332" t="n"/>
    </row>
    <row r="1498" ht="15.75" customHeight="1" s="412">
      <c r="A1498" s="333" t="n">
        <v>5083</v>
      </c>
      <c r="B1498" s="334" t="n">
        <v>143</v>
      </c>
      <c r="C1498" s="371" t="inlineStr">
        <is>
          <t>T256</t>
        </is>
      </c>
      <c r="D1498" s="371" t="n"/>
      <c r="E1498" s="371" t="n"/>
      <c r="F1498" s="371" t="n"/>
      <c r="G1498" s="371" t="n">
        <v>18</v>
      </c>
      <c r="H1498" s="372" t="n">
        <v>43626</v>
      </c>
      <c r="I1498" s="371" t="n">
        <v>5229</v>
      </c>
      <c r="J1498" s="371" t="n">
        <v>8332</v>
      </c>
      <c r="K1498" s="371" t="n">
        <v>7834</v>
      </c>
      <c r="L1498" s="371" t="n">
        <v>7</v>
      </c>
      <c r="M1498" s="374">
        <f>+(((J1498-I1498)-(K1498-I1498))/(K1498-I1498))*100</f>
        <v/>
      </c>
      <c r="N1498" s="375" t="n"/>
      <c r="O1498" s="376">
        <f>AVERAGE(M1498:M1499)</f>
        <v/>
      </c>
      <c r="P1498" s="376">
        <f>_xlfn.STDEV.S(M1498,M1499)</f>
        <v/>
      </c>
      <c r="Q1498" s="341" t="n"/>
      <c r="R1498" s="341" t="n"/>
      <c r="S1498" s="331">
        <f>+(((K1498-I1498)/1000)*1000)/10</f>
        <v/>
      </c>
      <c r="T1498" s="332">
        <f>AVERAGE(S1498:S1499)</f>
        <v/>
      </c>
    </row>
    <row r="1499" ht="15.75" customHeight="1" s="412">
      <c r="A1499" s="333" t="n">
        <v>5084</v>
      </c>
      <c r="B1499" s="334" t="n">
        <v>144</v>
      </c>
      <c r="C1499" s="371" t="inlineStr">
        <is>
          <t>T256</t>
        </is>
      </c>
      <c r="D1499" s="371" t="n"/>
      <c r="E1499" s="371" t="n"/>
      <c r="F1499" s="371" t="n"/>
      <c r="G1499" s="371" t="n">
        <v>18</v>
      </c>
      <c r="H1499" s="372" t="n">
        <v>43626</v>
      </c>
      <c r="I1499" s="371" t="n">
        <v>5238</v>
      </c>
      <c r="J1499" s="371" t="n">
        <v>8217</v>
      </c>
      <c r="K1499" s="371" t="n">
        <v>7742</v>
      </c>
      <c r="L1499" s="371" t="n"/>
      <c r="M1499" s="374">
        <f>+(((J1499-I1499)-(K1499-I1499))/(K1499-I1499))*100</f>
        <v/>
      </c>
      <c r="N1499" s="375" t="n"/>
      <c r="O1499" s="377" t="n"/>
      <c r="P1499" s="377" t="n"/>
      <c r="Q1499" s="341" t="n"/>
      <c r="R1499" s="341" t="n"/>
      <c r="S1499" s="331">
        <f>+(((K1499-I1499)/1000)*1000)/10</f>
        <v/>
      </c>
      <c r="T1499" s="332" t="n"/>
    </row>
    <row r="1500" ht="15.75" customHeight="1" s="412">
      <c r="A1500" s="333" t="n">
        <v>5637</v>
      </c>
      <c r="B1500" s="334" t="n">
        <v>81</v>
      </c>
      <c r="C1500" s="378" t="inlineStr">
        <is>
          <t>T256</t>
        </is>
      </c>
      <c r="D1500" s="378" t="n"/>
      <c r="E1500" s="378" t="n"/>
      <c r="F1500" s="378" t="n"/>
      <c r="G1500" s="378" t="n">
        <v>21</v>
      </c>
      <c r="H1500" s="379" t="n">
        <v>43657</v>
      </c>
      <c r="I1500" s="378" t="n">
        <v>5180</v>
      </c>
      <c r="J1500" s="378" t="n">
        <v>8557</v>
      </c>
      <c r="K1500" s="378" t="n">
        <v>7971</v>
      </c>
      <c r="L1500" s="378" t="n">
        <v>7</v>
      </c>
      <c r="M1500" s="374">
        <f>+(((J1500-I1500)-(K1500-I1500))/(K1500-I1500))*100</f>
        <v/>
      </c>
      <c r="N1500" s="375" t="n"/>
      <c r="O1500" s="376">
        <f>AVERAGE(M1500:M1501)</f>
        <v/>
      </c>
      <c r="P1500" s="376">
        <f>_xlfn.STDEV.S(M1500,M1501)</f>
        <v/>
      </c>
      <c r="Q1500" s="341" t="n"/>
      <c r="R1500" s="341" t="n"/>
      <c r="S1500" s="331">
        <f>+(((K1500-I1500)/1000)*1000)/10</f>
        <v/>
      </c>
      <c r="T1500" s="332">
        <f>AVERAGE(S1500:S1501)</f>
        <v/>
      </c>
    </row>
    <row r="1501" ht="15.75" customHeight="1" s="412">
      <c r="A1501" s="333" t="n">
        <v>5638</v>
      </c>
      <c r="B1501" s="334" t="n">
        <v>82</v>
      </c>
      <c r="C1501" s="378" t="inlineStr">
        <is>
          <t>T256</t>
        </is>
      </c>
      <c r="D1501" s="378" t="n"/>
      <c r="E1501" s="378" t="n"/>
      <c r="F1501" s="378" t="n"/>
      <c r="G1501" s="378" t="n">
        <v>21</v>
      </c>
      <c r="H1501" s="379" t="n">
        <v>43657</v>
      </c>
      <c r="I1501" s="378" t="n">
        <v>5194</v>
      </c>
      <c r="J1501" s="378" t="n">
        <v>8531</v>
      </c>
      <c r="K1501" s="378" t="n">
        <v>7657</v>
      </c>
      <c r="L1501" s="378" t="n"/>
      <c r="M1501" s="374">
        <f>+(((J1501-I1501)-(K1501-I1501))/(K1501-I1501))*100</f>
        <v/>
      </c>
      <c r="N1501" s="375" t="n"/>
      <c r="O1501" s="377" t="n"/>
      <c r="P1501" s="377" t="n"/>
      <c r="Q1501" s="341" t="n"/>
      <c r="R1501" s="341" t="n"/>
      <c r="S1501" s="331">
        <f>+(((K1501-I1501)/1000)*1000)/10</f>
        <v/>
      </c>
      <c r="T1501" s="332" t="n"/>
    </row>
    <row r="1502" ht="15.75" customHeight="1" s="412">
      <c r="A1502" s="333" t="n">
        <v>6049</v>
      </c>
      <c r="B1502" s="334" t="n">
        <v>148</v>
      </c>
      <c r="C1502" s="378" t="inlineStr">
        <is>
          <t>T256</t>
        </is>
      </c>
      <c r="D1502" s="378" t="n"/>
      <c r="E1502" s="378" t="n"/>
      <c r="F1502" s="378" t="n"/>
      <c r="G1502" s="378" t="n">
        <v>22</v>
      </c>
      <c r="H1502" s="379" t="n">
        <v>43685</v>
      </c>
      <c r="I1502" s="378" t="n">
        <v>5186</v>
      </c>
      <c r="J1502" s="378" t="n">
        <v>8416</v>
      </c>
      <c r="K1502" s="378" t="n">
        <v>7942</v>
      </c>
      <c r="L1502" s="378" t="n">
        <v>7</v>
      </c>
      <c r="M1502" s="374">
        <f>+(((J1502-I1502)-(K1502-I1502))/(K1502-I1502))*100</f>
        <v/>
      </c>
      <c r="N1502" s="375" t="n"/>
      <c r="O1502" s="376">
        <f>AVERAGE(M1502:M1503)</f>
        <v/>
      </c>
      <c r="P1502" s="376">
        <f>_xlfn.STDEV.S(M1502,M1503)</f>
        <v/>
      </c>
      <c r="Q1502" s="341" t="n"/>
      <c r="R1502" s="341" t="n"/>
      <c r="S1502" s="331">
        <f>+(((K1502-I1502)/1000)*1000)/10</f>
        <v/>
      </c>
      <c r="T1502" s="332">
        <f>AVERAGE(S1502:S1503)</f>
        <v/>
      </c>
    </row>
    <row r="1503" ht="15.75" customHeight="1" s="412">
      <c r="A1503" s="333" t="n">
        <v>6050</v>
      </c>
      <c r="B1503" s="334" t="n">
        <v>148</v>
      </c>
      <c r="C1503" s="378" t="inlineStr">
        <is>
          <t>T256</t>
        </is>
      </c>
      <c r="D1503" s="378" t="n"/>
      <c r="E1503" s="378" t="n"/>
      <c r="F1503" s="378" t="n"/>
      <c r="G1503" s="378" t="n">
        <v>22</v>
      </c>
      <c r="H1503" s="379" t="n">
        <v>43685</v>
      </c>
      <c r="I1503" s="378" t="n">
        <v>5186</v>
      </c>
      <c r="J1503" s="378" t="n">
        <v>8472</v>
      </c>
      <c r="K1503" s="378" t="n">
        <v>8000</v>
      </c>
      <c r="L1503" s="378" t="n"/>
      <c r="M1503" s="374">
        <f>+(((J1503-I1503)-(K1503-I1503))/(K1503-I1503))*100</f>
        <v/>
      </c>
      <c r="N1503" s="375" t="n"/>
      <c r="O1503" s="377" t="n"/>
      <c r="P1503" s="377" t="n"/>
      <c r="Q1503" s="341" t="n"/>
      <c r="R1503" s="341" t="n"/>
      <c r="S1503" s="331">
        <f>+(((K1503-I1503)/1000)*1000)/10</f>
        <v/>
      </c>
      <c r="T1503" s="332" t="n"/>
    </row>
    <row r="1504" ht="15.75" customHeight="1" s="412">
      <c r="A1504" s="333" t="n">
        <v>2975</v>
      </c>
      <c r="B1504" s="334" t="n">
        <v>59</v>
      </c>
      <c r="C1504" s="371" t="inlineStr">
        <is>
          <t>T257</t>
        </is>
      </c>
      <c r="D1504" s="371" t="n"/>
      <c r="E1504" s="371" t="n"/>
      <c r="F1504" s="371" t="n"/>
      <c r="G1504" s="371" t="n">
        <v>11</v>
      </c>
      <c r="H1504" s="372" t="n">
        <v>43571</v>
      </c>
      <c r="I1504" s="373" t="n">
        <v>5278</v>
      </c>
      <c r="J1504" s="371" t="n">
        <v>8867</v>
      </c>
      <c r="K1504" s="371" t="n">
        <v>7282</v>
      </c>
      <c r="L1504" s="371" t="n">
        <v>2</v>
      </c>
      <c r="M1504" s="374">
        <f>+(((J1504-I1504)-(K1504-I1504))/(K1504-I1504))*100</f>
        <v/>
      </c>
      <c r="N1504" s="375" t="n">
        <v>0.25</v>
      </c>
      <c r="O1504" s="376">
        <f>AVERAGE(M1504:M1505)</f>
        <v/>
      </c>
      <c r="P1504" s="376">
        <f>_xlfn.STDEV.S(M1504,M1505)</f>
        <v/>
      </c>
      <c r="Q1504" s="341" t="n">
        <v>2</v>
      </c>
      <c r="R1504" s="341" t="n"/>
      <c r="S1504" s="331">
        <f>+(((K1504-I1504)/1000)*1000)/10</f>
        <v/>
      </c>
      <c r="T1504" s="332">
        <f>AVERAGE(S1504:S1505)</f>
        <v/>
      </c>
    </row>
    <row r="1505" ht="15.75" customHeight="1" s="412">
      <c r="A1505" s="333" t="n">
        <v>2976</v>
      </c>
      <c r="B1505" s="334" t="n">
        <v>60</v>
      </c>
      <c r="C1505" s="371" t="inlineStr">
        <is>
          <t>T257</t>
        </is>
      </c>
      <c r="D1505" s="371" t="n"/>
      <c r="E1505" s="371" t="n"/>
      <c r="F1505" s="371" t="n"/>
      <c r="G1505" s="371" t="n">
        <v>11</v>
      </c>
      <c r="H1505" s="372" t="n">
        <v>43571</v>
      </c>
      <c r="I1505" s="373" t="n">
        <v>5220</v>
      </c>
      <c r="J1505" s="371" t="n">
        <v>8599</v>
      </c>
      <c r="K1505" s="371" t="n">
        <v>7104</v>
      </c>
      <c r="L1505" s="371" t="n"/>
      <c r="M1505" s="374">
        <f>+(((J1505-I1505)-(K1505-I1505))/(K1505-I1505))*100</f>
        <v/>
      </c>
      <c r="N1505" s="375" t="n"/>
      <c r="O1505" s="377" t="n"/>
      <c r="P1505" s="377" t="n"/>
      <c r="Q1505" s="341" t="n"/>
      <c r="R1505" s="341" t="n"/>
      <c r="S1505" s="331">
        <f>+(((K1505-I1505)/1000)*1000)/10</f>
        <v/>
      </c>
      <c r="T1505" s="332" t="n"/>
    </row>
    <row r="1506" ht="15.75" customHeight="1" s="412">
      <c r="A1506" s="333" t="n">
        <v>3779</v>
      </c>
      <c r="B1506" s="334" t="n">
        <v>201</v>
      </c>
      <c r="C1506" s="371" t="inlineStr">
        <is>
          <t>T257</t>
        </is>
      </c>
      <c r="D1506" s="371" t="n"/>
      <c r="E1506" s="371" t="n"/>
      <c r="F1506" s="371" t="n"/>
      <c r="G1506" s="371" t="n">
        <v>14</v>
      </c>
      <c r="H1506" s="372" t="n">
        <v>43591</v>
      </c>
      <c r="I1506" s="371" t="n">
        <v>5254</v>
      </c>
      <c r="J1506" s="373" t="n">
        <v>8189</v>
      </c>
      <c r="K1506" s="371" t="n">
        <v>7507</v>
      </c>
      <c r="L1506" s="371" t="n"/>
      <c r="M1506" s="374">
        <f>+(((J1506-I1506)-(K1506-I1506))/(K1506-I1506))*100</f>
        <v/>
      </c>
      <c r="N1506" s="375" t="inlineStr">
        <is>
          <t>MF</t>
        </is>
      </c>
      <c r="O1506" s="376">
        <f>AVERAGE(M1506:M1507)</f>
        <v/>
      </c>
      <c r="P1506" s="376">
        <f>_xlfn.STDEV.S(M1506,M1507)</f>
        <v/>
      </c>
      <c r="Q1506" s="341" t="n"/>
      <c r="R1506" s="341" t="n"/>
      <c r="S1506" s="331">
        <f>+(((K1506-I1506)/1000)*1000)/10</f>
        <v/>
      </c>
      <c r="T1506" s="332">
        <f>AVERAGE(S1506:S1507)</f>
        <v/>
      </c>
    </row>
    <row r="1507" ht="15.75" customHeight="1" s="412">
      <c r="A1507" s="333" t="n">
        <v>3780</v>
      </c>
      <c r="B1507" s="334" t="n">
        <v>202</v>
      </c>
      <c r="C1507" s="371" t="inlineStr">
        <is>
          <t>T257</t>
        </is>
      </c>
      <c r="D1507" s="371" t="n"/>
      <c r="E1507" s="371" t="n"/>
      <c r="F1507" s="371" t="n"/>
      <c r="G1507" s="371" t="n">
        <v>14</v>
      </c>
      <c r="H1507" s="372" t="n">
        <v>43591</v>
      </c>
      <c r="I1507" s="371" t="n">
        <v>5275</v>
      </c>
      <c r="J1507" s="373" t="n">
        <v>8157</v>
      </c>
      <c r="K1507" s="371" t="n">
        <v>7486</v>
      </c>
      <c r="L1507" s="371" t="n"/>
      <c r="M1507" s="374">
        <f>+(((J1507-I1507)-(K1507-I1507))/(K1507-I1507))*100</f>
        <v/>
      </c>
      <c r="N1507" s="375" t="n"/>
      <c r="O1507" s="377" t="n"/>
      <c r="P1507" s="377" t="n"/>
      <c r="Q1507" s="341" t="n"/>
      <c r="R1507" s="341" t="n"/>
      <c r="S1507" s="331">
        <f>+(((K1507-I1507)/1000)*1000)/10</f>
        <v/>
      </c>
      <c r="T1507" s="332" t="n"/>
    </row>
    <row r="1508" ht="15.75" customHeight="1" s="412">
      <c r="A1508" s="333" t="n">
        <v>4439</v>
      </c>
      <c r="B1508" s="334" t="n">
        <v>145</v>
      </c>
      <c r="C1508" s="371" t="inlineStr">
        <is>
          <t>T257</t>
        </is>
      </c>
      <c r="D1508" s="371" t="n"/>
      <c r="E1508" s="371" t="n"/>
      <c r="F1508" s="371" t="n"/>
      <c r="G1508" s="371" t="n">
        <v>16</v>
      </c>
      <c r="H1508" s="372" t="n">
        <v>43607</v>
      </c>
      <c r="I1508" s="371" t="n">
        <v>5181</v>
      </c>
      <c r="J1508" s="371" t="n">
        <v>7571</v>
      </c>
      <c r="K1508" s="371" t="n">
        <v>7101</v>
      </c>
      <c r="L1508" s="371" t="n">
        <v>2</v>
      </c>
      <c r="M1508" s="374">
        <f>+(((J1508-I1508)-(K1508-I1508))/(K1508-I1508))*100</f>
        <v/>
      </c>
      <c r="N1508" s="375" t="n"/>
      <c r="O1508" s="376">
        <f>AVERAGE(M1508:M1509)</f>
        <v/>
      </c>
      <c r="P1508" s="376">
        <f>_xlfn.STDEV.S(M1508,M1509)</f>
        <v/>
      </c>
      <c r="Q1508" s="341" t="n"/>
      <c r="R1508" s="341" t="n"/>
      <c r="S1508" s="331">
        <f>+(((K1508-I1508)/1000)*1000)/10</f>
        <v/>
      </c>
      <c r="T1508" s="332">
        <f>AVERAGE(S1508:S1509)</f>
        <v/>
      </c>
    </row>
    <row r="1509" ht="15.75" customHeight="1" s="412">
      <c r="A1509" s="333" t="n">
        <v>4440</v>
      </c>
      <c r="B1509" s="334" t="n">
        <v>146</v>
      </c>
      <c r="C1509" s="371" t="inlineStr">
        <is>
          <t>T257</t>
        </is>
      </c>
      <c r="D1509" s="371" t="n"/>
      <c r="E1509" s="371" t="n"/>
      <c r="F1509" s="371" t="n"/>
      <c r="G1509" s="371" t="n">
        <v>16</v>
      </c>
      <c r="H1509" s="372" t="n">
        <v>43607</v>
      </c>
      <c r="I1509" s="371" t="n">
        <v>5179</v>
      </c>
      <c r="J1509" s="371" t="n">
        <v>7420</v>
      </c>
      <c r="K1509" s="371" t="n">
        <v>6983</v>
      </c>
      <c r="L1509" s="371" t="n"/>
      <c r="M1509" s="374">
        <f>+(((J1509-I1509)-(K1509-I1509))/(K1509-I1509))*100</f>
        <v/>
      </c>
      <c r="N1509" s="375" t="n"/>
      <c r="O1509" s="377" t="n"/>
      <c r="P1509" s="377" t="n"/>
      <c r="Q1509" s="341" t="n"/>
      <c r="R1509" s="341" t="n"/>
      <c r="S1509" s="331">
        <f>+(((K1509-I1509)/1000)*1000)/10</f>
        <v/>
      </c>
      <c r="T1509" s="332" t="n"/>
    </row>
    <row r="1510" ht="15.75" customHeight="1" s="412">
      <c r="A1510" s="333" t="n">
        <v>5085</v>
      </c>
      <c r="B1510" s="334" t="n">
        <v>145</v>
      </c>
      <c r="C1510" s="371" t="inlineStr">
        <is>
          <t>T257</t>
        </is>
      </c>
      <c r="D1510" s="371" t="n"/>
      <c r="E1510" s="371" t="n"/>
      <c r="F1510" s="371" t="n"/>
      <c r="G1510" s="371" t="n">
        <v>18</v>
      </c>
      <c r="H1510" s="372" t="n">
        <v>43626</v>
      </c>
      <c r="I1510" s="371" t="n">
        <v>5181</v>
      </c>
      <c r="J1510" s="371" t="n">
        <v>7842</v>
      </c>
      <c r="K1510" s="371" t="n">
        <v>7366</v>
      </c>
      <c r="L1510" s="371" t="n">
        <v>9</v>
      </c>
      <c r="M1510" s="374">
        <f>+(((J1510-I1510)-(K1510-I1510))/(K1510-I1510))*100</f>
        <v/>
      </c>
      <c r="N1510" s="375" t="n"/>
      <c r="O1510" s="376">
        <f>AVERAGE(M1510:M1511)</f>
        <v/>
      </c>
      <c r="P1510" s="376">
        <f>_xlfn.STDEV.S(M1510,M1511)</f>
        <v/>
      </c>
      <c r="Q1510" s="341" t="n"/>
      <c r="R1510" s="341" t="n"/>
      <c r="S1510" s="331">
        <f>+(((K1510-I1510)/1000)*1000)/10</f>
        <v/>
      </c>
      <c r="T1510" s="332">
        <f>AVERAGE(S1510:S1511)</f>
        <v/>
      </c>
    </row>
    <row r="1511" ht="15.75" customHeight="1" s="412">
      <c r="A1511" s="333" t="n">
        <v>5086</v>
      </c>
      <c r="B1511" s="334" t="n">
        <v>146</v>
      </c>
      <c r="C1511" s="371" t="inlineStr">
        <is>
          <t>T257</t>
        </is>
      </c>
      <c r="D1511" s="371" t="n"/>
      <c r="E1511" s="371" t="n"/>
      <c r="F1511" s="371" t="n"/>
      <c r="G1511" s="371" t="n">
        <v>18</v>
      </c>
      <c r="H1511" s="372" t="n">
        <v>43626</v>
      </c>
      <c r="I1511" s="371" t="n">
        <v>5179</v>
      </c>
      <c r="J1511" s="371" t="n">
        <v>7608</v>
      </c>
      <c r="K1511" s="371" t="n">
        <v>7170</v>
      </c>
      <c r="L1511" s="371" t="n"/>
      <c r="M1511" s="374">
        <f>+(((J1511-I1511)-(K1511-I1511))/(K1511-I1511))*100</f>
        <v/>
      </c>
      <c r="N1511" s="375" t="n"/>
      <c r="O1511" s="377" t="n"/>
      <c r="P1511" s="377" t="n"/>
      <c r="Q1511" s="341" t="n"/>
      <c r="R1511" s="341" t="n"/>
      <c r="S1511" s="331">
        <f>+(((K1511-I1511)/1000)*1000)/10</f>
        <v/>
      </c>
      <c r="T1511" s="332" t="n"/>
    </row>
    <row r="1512" ht="15.75" customHeight="1" s="412">
      <c r="A1512" s="333" t="n">
        <v>5639</v>
      </c>
      <c r="B1512" s="334" t="n">
        <v>83</v>
      </c>
      <c r="C1512" s="378" t="inlineStr">
        <is>
          <t>T257</t>
        </is>
      </c>
      <c r="D1512" s="378" t="n"/>
      <c r="E1512" s="378" t="n"/>
      <c r="F1512" s="378" t="n"/>
      <c r="G1512" s="378" t="n">
        <v>21</v>
      </c>
      <c r="H1512" s="379" t="n">
        <v>43657</v>
      </c>
      <c r="I1512" s="378" t="n">
        <v>5294</v>
      </c>
      <c r="J1512" s="378" t="n">
        <v>7348</v>
      </c>
      <c r="K1512" s="378" t="n">
        <v>6998</v>
      </c>
      <c r="L1512" s="378" t="n">
        <v>9</v>
      </c>
      <c r="M1512" s="374">
        <f>+(((J1512-I1512)-(K1512-I1512))/(K1512-I1512))*100</f>
        <v/>
      </c>
      <c r="N1512" s="375" t="n"/>
      <c r="O1512" s="376">
        <f>AVERAGE(M1512:M1513)</f>
        <v/>
      </c>
      <c r="P1512" s="376">
        <f>_xlfn.STDEV.S(M1512,M1513)</f>
        <v/>
      </c>
      <c r="Q1512" s="341" t="n"/>
      <c r="R1512" s="341" t="n"/>
      <c r="S1512" s="331">
        <f>+(((K1512-I1512)/1000)*1000)/10</f>
        <v/>
      </c>
      <c r="T1512" s="332">
        <f>AVERAGE(S1512:S1513)</f>
        <v/>
      </c>
    </row>
    <row r="1513" ht="15.75" customHeight="1" s="412">
      <c r="A1513" s="333" t="n">
        <v>5640</v>
      </c>
      <c r="B1513" s="334" t="n">
        <v>84</v>
      </c>
      <c r="C1513" s="378" t="inlineStr">
        <is>
          <t>T257</t>
        </is>
      </c>
      <c r="D1513" s="378" t="n"/>
      <c r="E1513" s="378" t="n"/>
      <c r="F1513" s="378" t="n"/>
      <c r="G1513" s="378" t="n">
        <v>21</v>
      </c>
      <c r="H1513" s="379" t="n">
        <v>43657</v>
      </c>
      <c r="I1513" s="378" t="n">
        <v>5375</v>
      </c>
      <c r="J1513" s="378" t="n">
        <v>7536</v>
      </c>
      <c r="K1513" s="378" t="n">
        <v>7174</v>
      </c>
      <c r="L1513" s="378" t="n"/>
      <c r="M1513" s="374">
        <f>+(((J1513-I1513)-(K1513-I1513))/(K1513-I1513))*100</f>
        <v/>
      </c>
      <c r="N1513" s="375" t="n"/>
      <c r="O1513" s="377" t="n"/>
      <c r="P1513" s="377" t="n"/>
      <c r="Q1513" s="341" t="n"/>
      <c r="R1513" s="341" t="n"/>
      <c r="S1513" s="331">
        <f>+(((K1513-I1513)/1000)*1000)/10</f>
        <v/>
      </c>
      <c r="T1513" s="332" t="n"/>
    </row>
    <row r="1514" ht="15.75" customHeight="1" s="412">
      <c r="A1514" s="333" t="n">
        <v>6051</v>
      </c>
      <c r="B1514" s="334" t="n">
        <v>149</v>
      </c>
      <c r="C1514" s="378" t="inlineStr">
        <is>
          <t>T257</t>
        </is>
      </c>
      <c r="D1514" s="378" t="n"/>
      <c r="E1514" s="378" t="n"/>
      <c r="F1514" s="378" t="n"/>
      <c r="G1514" s="378" t="n">
        <v>22</v>
      </c>
      <c r="H1514" s="379" t="n">
        <v>43685</v>
      </c>
      <c r="I1514" s="378" t="n">
        <v>5222</v>
      </c>
      <c r="J1514" s="378" t="n">
        <v>8357</v>
      </c>
      <c r="K1514" s="378" t="n">
        <v>7902</v>
      </c>
      <c r="L1514" s="378" t="n">
        <v>9</v>
      </c>
      <c r="M1514" s="374">
        <f>+(((J1514-I1514)-(K1514-I1514))/(K1514-I1514))*100</f>
        <v/>
      </c>
      <c r="N1514" s="375" t="n"/>
      <c r="O1514" s="376">
        <f>AVERAGE(M1514:M1515)</f>
        <v/>
      </c>
      <c r="P1514" s="376">
        <f>_xlfn.STDEV.S(M1514,M1515)</f>
        <v/>
      </c>
      <c r="Q1514" s="341" t="n"/>
      <c r="R1514" s="341" t="n"/>
      <c r="S1514" s="331">
        <f>+(((K1514-I1514)/1000)*1000)/10</f>
        <v/>
      </c>
      <c r="T1514" s="332">
        <f>AVERAGE(S1514:S1515)</f>
        <v/>
      </c>
    </row>
    <row r="1515" ht="15.75" customHeight="1" s="412">
      <c r="A1515" s="333" t="n">
        <v>6052</v>
      </c>
      <c r="B1515" s="334" t="n">
        <v>149</v>
      </c>
      <c r="C1515" s="378" t="inlineStr">
        <is>
          <t>T257</t>
        </is>
      </c>
      <c r="D1515" s="378" t="n"/>
      <c r="E1515" s="378" t="n"/>
      <c r="F1515" s="378" t="n"/>
      <c r="G1515" s="378" t="n">
        <v>22</v>
      </c>
      <c r="H1515" s="379" t="n">
        <v>43685</v>
      </c>
      <c r="I1515" s="378" t="n">
        <v>5222</v>
      </c>
      <c r="J1515" s="378" t="n">
        <v>8015</v>
      </c>
      <c r="K1515" s="378" t="n">
        <v>7623</v>
      </c>
      <c r="L1515" s="378" t="n"/>
      <c r="M1515" s="374">
        <f>+(((J1515-I1515)-(K1515-I1515))/(K1515-I1515))*100</f>
        <v/>
      </c>
      <c r="N1515" s="375" t="n"/>
      <c r="O1515" s="377" t="n"/>
      <c r="P1515" s="377" t="n"/>
      <c r="Q1515" s="341" t="n"/>
      <c r="R1515" s="341" t="n"/>
      <c r="S1515" s="331">
        <f>+(((K1515-I1515)/1000)*1000)/10</f>
        <v/>
      </c>
      <c r="T1515" s="332" t="n"/>
    </row>
    <row r="1516" ht="15.75" customHeight="1" s="412">
      <c r="A1516" s="333" t="n">
        <v>3407</v>
      </c>
      <c r="B1516" s="334" t="n">
        <v>163</v>
      </c>
      <c r="C1516" s="380" t="inlineStr">
        <is>
          <t>T258</t>
        </is>
      </c>
      <c r="D1516" s="380" t="n"/>
      <c r="E1516" s="380" t="n"/>
      <c r="F1516" s="380" t="n"/>
      <c r="G1516" s="380" t="n">
        <v>13</v>
      </c>
      <c r="H1516" s="381" t="n">
        <v>43587</v>
      </c>
      <c r="I1516" s="380" t="n">
        <v>5193</v>
      </c>
      <c r="J1516" s="380" t="n">
        <v>7164</v>
      </c>
      <c r="K1516" s="380" t="n">
        <v>6826</v>
      </c>
      <c r="L1516" s="380" t="n">
        <v>1</v>
      </c>
      <c r="M1516" s="382">
        <f>+(((J1516-I1516)-(K1516-I1516))/(K1516-I1516))*100</f>
        <v/>
      </c>
      <c r="N1516" s="383" t="inlineStr">
        <is>
          <t>28/4</t>
        </is>
      </c>
      <c r="O1516" s="384">
        <f>AVERAGE(M1516:M1517)</f>
        <v/>
      </c>
      <c r="P1516" s="384">
        <f>_xlfn.STDEV.S(M1516,M1517)</f>
        <v/>
      </c>
      <c r="Q1516" s="341" t="n">
        <v>1</v>
      </c>
      <c r="R1516" s="341" t="n"/>
      <c r="S1516" s="331">
        <f>+(((K1516-I1516)/1000)*1000)/10</f>
        <v/>
      </c>
      <c r="T1516" s="332">
        <f>AVERAGE(S1516:S1517)</f>
        <v/>
      </c>
    </row>
    <row r="1517" ht="15.75" customHeight="1" s="412">
      <c r="A1517" s="333" t="n">
        <v>3408</v>
      </c>
      <c r="B1517" s="334" t="n">
        <v>164</v>
      </c>
      <c r="C1517" s="380" t="inlineStr">
        <is>
          <t>T258</t>
        </is>
      </c>
      <c r="D1517" s="380" t="n"/>
      <c r="E1517" s="380" t="n"/>
      <c r="F1517" s="380" t="n"/>
      <c r="G1517" s="380" t="n">
        <v>13</v>
      </c>
      <c r="H1517" s="381" t="n">
        <v>43587</v>
      </c>
      <c r="I1517" s="380" t="n">
        <v>5245</v>
      </c>
      <c r="J1517" s="380" t="n">
        <v>7204</v>
      </c>
      <c r="K1517" s="380" t="n">
        <v>6865</v>
      </c>
      <c r="L1517" s="380" t="n"/>
      <c r="M1517" s="382">
        <f>+(((J1517-I1517)-(K1517-I1517))/(K1517-I1517))*100</f>
        <v/>
      </c>
      <c r="N1517" s="383" t="n"/>
      <c r="O1517" s="385" t="n"/>
      <c r="P1517" s="385" t="n"/>
      <c r="Q1517" s="341" t="n"/>
      <c r="R1517" s="341" t="n"/>
      <c r="S1517" s="331">
        <f>+(((K1517-I1517)/1000)*1000)/10</f>
        <v/>
      </c>
      <c r="T1517" s="332" t="n"/>
    </row>
    <row r="1518" ht="15.75" customHeight="1" s="412">
      <c r="A1518" s="333" t="n">
        <v>4127</v>
      </c>
      <c r="B1518" s="334" t="n">
        <v>157</v>
      </c>
      <c r="C1518" s="380" t="inlineStr">
        <is>
          <t>T258</t>
        </is>
      </c>
      <c r="D1518" s="380" t="n"/>
      <c r="E1518" s="380" t="n"/>
      <c r="F1518" s="380" t="n"/>
      <c r="G1518" s="380" t="n">
        <v>15</v>
      </c>
      <c r="H1518" s="381" t="n">
        <v>43599</v>
      </c>
      <c r="I1518" s="380" t="n">
        <v>5319</v>
      </c>
      <c r="J1518" s="380" t="n">
        <v>7907</v>
      </c>
      <c r="K1518" s="380" t="n">
        <v>7363</v>
      </c>
      <c r="L1518" s="380" t="n"/>
      <c r="M1518" s="382">
        <f>+(((J1518-I1518)-(K1518-I1518))/(K1518-I1518))*100</f>
        <v/>
      </c>
      <c r="N1518" s="382" t="n"/>
      <c r="O1518" s="384">
        <f>AVERAGE(M1518:M1519)</f>
        <v/>
      </c>
      <c r="P1518" s="384">
        <f>_xlfn.STDEV.S(M1518,M1519)</f>
        <v/>
      </c>
      <c r="Q1518" s="341" t="n"/>
      <c r="R1518" s="341" t="n"/>
      <c r="S1518" s="331">
        <f>+(((K1518-I1518)/1000)*1000)/10</f>
        <v/>
      </c>
      <c r="T1518" s="332">
        <f>AVERAGE(S1518:S1519)</f>
        <v/>
      </c>
    </row>
    <row r="1519" ht="15.75" customHeight="1" s="412">
      <c r="A1519" s="333" t="n">
        <v>4128</v>
      </c>
      <c r="B1519" s="334" t="n">
        <v>158</v>
      </c>
      <c r="C1519" s="380" t="inlineStr">
        <is>
          <t>T258</t>
        </is>
      </c>
      <c r="D1519" s="380" t="n"/>
      <c r="E1519" s="380" t="n"/>
      <c r="F1519" s="380" t="n"/>
      <c r="G1519" s="380" t="n">
        <v>15</v>
      </c>
      <c r="H1519" s="381" t="n">
        <v>43599</v>
      </c>
      <c r="I1519" s="380" t="n">
        <v>5219</v>
      </c>
      <c r="J1519" s="380" t="n">
        <v>7722</v>
      </c>
      <c r="K1519" s="380" t="n">
        <v>7199</v>
      </c>
      <c r="L1519" s="380" t="n"/>
      <c r="M1519" s="382">
        <f>+(((J1519-I1519)-(K1519-I1519))/(K1519-I1519))*100</f>
        <v/>
      </c>
      <c r="N1519" s="382" t="n"/>
      <c r="O1519" s="385" t="n"/>
      <c r="P1519" s="385" t="n"/>
      <c r="Q1519" s="341" t="n"/>
      <c r="R1519" s="341" t="n"/>
      <c r="S1519" s="331">
        <f>+(((K1519-I1519)/1000)*1000)/10</f>
        <v/>
      </c>
      <c r="T1519" s="332" t="n"/>
    </row>
    <row r="1520" ht="15.75" customHeight="1" s="412">
      <c r="A1520" s="333" t="n">
        <v>4773</v>
      </c>
      <c r="B1520" s="334" t="n">
        <v>157</v>
      </c>
      <c r="C1520" s="380" t="inlineStr">
        <is>
          <t>T258</t>
        </is>
      </c>
      <c r="D1520" s="380" t="n"/>
      <c r="E1520" s="380" t="n"/>
      <c r="F1520" s="380" t="n"/>
      <c r="G1520" s="380" t="n">
        <v>17</v>
      </c>
      <c r="H1520" s="381" t="n">
        <v>43619</v>
      </c>
      <c r="I1520" s="380" t="n">
        <v>5319</v>
      </c>
      <c r="J1520" s="380" t="n">
        <v>7631</v>
      </c>
      <c r="K1520" s="380" t="n">
        <v>7229</v>
      </c>
      <c r="L1520" s="380" t="n"/>
      <c r="M1520" s="382">
        <f>+(((J1520-I1520)-(K1520-I1520))/(K1520-I1520))*100</f>
        <v/>
      </c>
      <c r="N1520" s="383" t="n"/>
      <c r="O1520" s="384">
        <f>AVERAGE(M1520:M1521)</f>
        <v/>
      </c>
      <c r="P1520" s="384">
        <f>_xlfn.STDEV.S(M1520,M1521)</f>
        <v/>
      </c>
      <c r="Q1520" s="341" t="n"/>
      <c r="R1520" s="341" t="n"/>
      <c r="S1520" s="331">
        <f>+(((K1520-I1520)/1000)*1000)/10</f>
        <v/>
      </c>
      <c r="T1520" s="332">
        <f>AVERAGE(S1520:S1521)</f>
        <v/>
      </c>
    </row>
    <row r="1521" ht="15.75" customHeight="1" s="412">
      <c r="A1521" s="333" t="n">
        <v>4774</v>
      </c>
      <c r="B1521" s="334" t="n">
        <v>158</v>
      </c>
      <c r="C1521" s="380" t="inlineStr">
        <is>
          <t>T258</t>
        </is>
      </c>
      <c r="D1521" s="380" t="n"/>
      <c r="E1521" s="380" t="n"/>
      <c r="F1521" s="380" t="n"/>
      <c r="G1521" s="380" t="n">
        <v>17</v>
      </c>
      <c r="H1521" s="381" t="n">
        <v>43619</v>
      </c>
      <c r="I1521" s="380" t="n">
        <v>5219</v>
      </c>
      <c r="J1521" s="380" t="n">
        <v>7580</v>
      </c>
      <c r="K1521" s="380" t="n">
        <v>7168</v>
      </c>
      <c r="L1521" s="380" t="n"/>
      <c r="M1521" s="382">
        <f>+(((J1521-I1521)-(K1521-I1521))/(K1521-I1521))*100</f>
        <v/>
      </c>
      <c r="N1521" s="383" t="n"/>
      <c r="O1521" s="385" t="n"/>
      <c r="P1521" s="385" t="n"/>
      <c r="Q1521" s="341" t="n"/>
      <c r="R1521" s="341" t="n"/>
      <c r="S1521" s="331">
        <f>+(((K1521-I1521)/1000)*1000)/10</f>
        <v/>
      </c>
      <c r="T1521" s="332" t="n"/>
    </row>
    <row r="1522" ht="15.75" customHeight="1" s="412">
      <c r="A1522" s="333" t="n">
        <v>5379</v>
      </c>
      <c r="B1522" s="334" t="n">
        <v>117</v>
      </c>
      <c r="C1522" s="378" t="inlineStr">
        <is>
          <t>T258</t>
        </is>
      </c>
      <c r="D1522" s="378" t="n"/>
      <c r="E1522" s="378" t="n"/>
      <c r="F1522" s="378" t="n"/>
      <c r="G1522" s="378" t="n">
        <v>19</v>
      </c>
      <c r="H1522" s="379" t="n">
        <v>43637</v>
      </c>
      <c r="I1522" s="378" t="n">
        <v>5221</v>
      </c>
      <c r="J1522" s="378" t="n">
        <v>8167</v>
      </c>
      <c r="K1522" s="378" t="n">
        <v>7579</v>
      </c>
      <c r="L1522" s="378" t="n">
        <v>5</v>
      </c>
      <c r="M1522" s="386">
        <f>+(((J1522-I1522)-(K1522-I1522))/(K1522-I1522))*100</f>
        <v/>
      </c>
      <c r="N1522" s="387" t="n"/>
      <c r="O1522" s="388">
        <f>AVERAGE(M1522:M1523)</f>
        <v/>
      </c>
      <c r="P1522" s="388">
        <f>_xlfn.STDEV.S(M1522,M1523)</f>
        <v/>
      </c>
      <c r="Q1522" s="341" t="n"/>
      <c r="R1522" s="341" t="n"/>
      <c r="S1522" s="331">
        <f>+(((K1522-I1522)/1000)*1000)/10</f>
        <v/>
      </c>
      <c r="T1522" s="332">
        <f>AVERAGE(S1522:S1523)</f>
        <v/>
      </c>
    </row>
    <row r="1523" ht="15.75" customHeight="1" s="412">
      <c r="A1523" s="333" t="n">
        <v>5380</v>
      </c>
      <c r="B1523" s="334" t="n">
        <v>118</v>
      </c>
      <c r="C1523" s="378" t="inlineStr">
        <is>
          <t>T258</t>
        </is>
      </c>
      <c r="D1523" s="378" t="n"/>
      <c r="E1523" s="378" t="n"/>
      <c r="F1523" s="378" t="n"/>
      <c r="G1523" s="378" t="n">
        <v>19</v>
      </c>
      <c r="H1523" s="379" t="n">
        <v>43637</v>
      </c>
      <c r="I1523" s="378" t="n">
        <v>5249</v>
      </c>
      <c r="J1523" s="378" t="n">
        <v>8122</v>
      </c>
      <c r="K1523" s="378" t="n">
        <v>7550</v>
      </c>
      <c r="L1523" s="378" t="n"/>
      <c r="M1523" s="386">
        <f>+(((J1523-I1523)-(K1523-I1523))/(K1523-I1523))*100</f>
        <v/>
      </c>
      <c r="N1523" s="387" t="n"/>
      <c r="O1523" s="331" t="n"/>
      <c r="P1523" s="331" t="n"/>
      <c r="Q1523" s="341" t="n"/>
      <c r="R1523" s="341" t="n"/>
      <c r="S1523" s="331">
        <f>+(((K1523-I1523)/1000)*1000)/10</f>
        <v/>
      </c>
      <c r="T1523" s="332" t="n"/>
    </row>
    <row r="1524" ht="15.75" customHeight="1" s="412">
      <c r="A1524" s="333" t="n">
        <v>6053</v>
      </c>
      <c r="B1524" s="334" t="n">
        <v>150</v>
      </c>
      <c r="C1524" s="378" t="inlineStr">
        <is>
          <t>T258</t>
        </is>
      </c>
      <c r="D1524" s="378" t="n"/>
      <c r="E1524" s="378" t="n"/>
      <c r="F1524" s="378" t="n"/>
      <c r="G1524" s="378" t="n">
        <v>22</v>
      </c>
      <c r="H1524" s="379" t="n">
        <v>43685</v>
      </c>
      <c r="I1524" s="378" t="n">
        <v>5188</v>
      </c>
      <c r="J1524" s="378" t="n">
        <v>7331</v>
      </c>
      <c r="K1524" s="378" t="n">
        <v>7016</v>
      </c>
      <c r="L1524" s="378" t="n">
        <v>5</v>
      </c>
      <c r="M1524" s="374">
        <f>+(((J1524-I1524)-(K1524-I1524))/(K1524-I1524))*100</f>
        <v/>
      </c>
      <c r="N1524" s="375" t="n"/>
      <c r="O1524" s="376">
        <f>AVERAGE(M1524:M1525)</f>
        <v/>
      </c>
      <c r="P1524" s="376">
        <f>_xlfn.STDEV.S(M1524,M1525)</f>
        <v/>
      </c>
      <c r="Q1524" s="341" t="n"/>
      <c r="R1524" s="341" t="n"/>
      <c r="S1524" s="331">
        <f>+(((K1524-I1524)/1000)*1000)/10</f>
        <v/>
      </c>
      <c r="T1524" s="332">
        <f>AVERAGE(S1524:S1525)</f>
        <v/>
      </c>
    </row>
    <row r="1525" ht="15.75" customHeight="1" s="412">
      <c r="A1525" s="333" t="n">
        <v>6054</v>
      </c>
      <c r="B1525" s="334" t="n">
        <v>150</v>
      </c>
      <c r="C1525" s="378" t="inlineStr">
        <is>
          <t>T258</t>
        </is>
      </c>
      <c r="D1525" s="378" t="n"/>
      <c r="E1525" s="378" t="n"/>
      <c r="F1525" s="378" t="n"/>
      <c r="G1525" s="378" t="n">
        <v>22</v>
      </c>
      <c r="H1525" s="379" t="n">
        <v>43685</v>
      </c>
      <c r="I1525" s="378" t="n">
        <v>5188</v>
      </c>
      <c r="J1525" s="378" t="n">
        <v>7379</v>
      </c>
      <c r="K1525" s="378" t="n">
        <v>7065</v>
      </c>
      <c r="L1525" s="378" t="n"/>
      <c r="M1525" s="374">
        <f>+(((J1525-I1525)-(K1525-I1525))/(K1525-I1525))*100</f>
        <v/>
      </c>
      <c r="N1525" s="375" t="n"/>
      <c r="O1525" s="377" t="n"/>
      <c r="P1525" s="377" t="n"/>
      <c r="Q1525" s="341" t="n"/>
      <c r="R1525" s="341" t="n"/>
      <c r="S1525" s="331">
        <f>+(((K1525-I1525)/1000)*1000)/10</f>
        <v/>
      </c>
      <c r="T1525" s="332" t="n"/>
    </row>
    <row r="1526" ht="15.75" customHeight="1" s="412">
      <c r="A1526" s="333" t="n">
        <v>2977</v>
      </c>
      <c r="B1526" s="334" t="n">
        <v>61</v>
      </c>
      <c r="C1526" s="371" t="inlineStr">
        <is>
          <t>T259</t>
        </is>
      </c>
      <c r="D1526" s="371" t="n"/>
      <c r="E1526" s="371" t="n"/>
      <c r="F1526" s="371" t="n"/>
      <c r="G1526" s="371" t="n">
        <v>11</v>
      </c>
      <c r="H1526" s="372" t="n">
        <v>43571</v>
      </c>
      <c r="I1526" s="373" t="n">
        <v>5212</v>
      </c>
      <c r="J1526" s="371" t="n">
        <v>8142</v>
      </c>
      <c r="K1526" s="371" t="n">
        <v>7038</v>
      </c>
      <c r="L1526" s="371" t="n">
        <v>2</v>
      </c>
      <c r="M1526" s="374">
        <f>+(((J1526-I1526)-(K1526-I1526))/(K1526-I1526))*100</f>
        <v/>
      </c>
      <c r="N1526" s="375" t="n">
        <v>0.25</v>
      </c>
      <c r="O1526" s="376">
        <f>AVERAGE(M1526:M1527)</f>
        <v/>
      </c>
      <c r="P1526" s="376">
        <f>_xlfn.STDEV.S(M1526,M1527)</f>
        <v/>
      </c>
      <c r="Q1526" s="341" t="n">
        <v>2</v>
      </c>
      <c r="R1526" s="341" t="n"/>
      <c r="S1526" s="331">
        <f>+(((K1526-I1526)/1000)*1000)/10</f>
        <v/>
      </c>
      <c r="T1526" s="332">
        <f>AVERAGE(S1526:S1527)</f>
        <v/>
      </c>
    </row>
    <row r="1527" ht="15.75" customHeight="1" s="412">
      <c r="A1527" s="333" t="n">
        <v>2978</v>
      </c>
      <c r="B1527" s="334" t="n">
        <v>62</v>
      </c>
      <c r="C1527" s="371" t="inlineStr">
        <is>
          <t>T259</t>
        </is>
      </c>
      <c r="D1527" s="371" t="n"/>
      <c r="E1527" s="371" t="n"/>
      <c r="F1527" s="371" t="n"/>
      <c r="G1527" s="371" t="n">
        <v>11</v>
      </c>
      <c r="H1527" s="372" t="n">
        <v>43571</v>
      </c>
      <c r="I1527" s="373" t="n">
        <v>5209</v>
      </c>
      <c r="J1527" s="371" t="n">
        <v>8634</v>
      </c>
      <c r="K1527" s="371" t="n">
        <v>7298</v>
      </c>
      <c r="L1527" s="371" t="n"/>
      <c r="M1527" s="374">
        <f>+(((J1527-I1527)-(K1527-I1527))/(K1527-I1527))*100</f>
        <v/>
      </c>
      <c r="N1527" s="375" t="n"/>
      <c r="O1527" s="377" t="n"/>
      <c r="P1527" s="377" t="n"/>
      <c r="Q1527" s="341" t="n"/>
      <c r="R1527" s="341" t="n"/>
      <c r="S1527" s="331">
        <f>+(((K1527-I1527)/1000)*1000)/10</f>
        <v/>
      </c>
      <c r="T1527" s="332" t="n"/>
    </row>
    <row r="1528" ht="15.75" customHeight="1" s="412">
      <c r="A1528" s="333" t="n">
        <v>3781</v>
      </c>
      <c r="B1528" s="334" t="n">
        <v>203</v>
      </c>
      <c r="C1528" s="371" t="inlineStr">
        <is>
          <t>T259</t>
        </is>
      </c>
      <c r="D1528" s="371" t="n"/>
      <c r="E1528" s="371" t="n"/>
      <c r="F1528" s="371" t="n"/>
      <c r="G1528" s="371" t="n">
        <v>14</v>
      </c>
      <c r="H1528" s="372" t="n">
        <v>43591</v>
      </c>
      <c r="I1528" s="371" t="n">
        <v>5215</v>
      </c>
      <c r="J1528" s="373" t="n">
        <v>8460</v>
      </c>
      <c r="K1528" s="371" t="n">
        <v>7669</v>
      </c>
      <c r="L1528" s="371" t="n"/>
      <c r="M1528" s="374">
        <f>+(((J1528-I1528)-(K1528-I1528))/(K1528-I1528))*100</f>
        <v/>
      </c>
      <c r="N1528" s="375" t="inlineStr">
        <is>
          <t>MF</t>
        </is>
      </c>
      <c r="O1528" s="376">
        <f>AVERAGE(M1528:M1529)</f>
        <v/>
      </c>
      <c r="P1528" s="376">
        <f>_xlfn.STDEV.S(M1528,M1529)</f>
        <v/>
      </c>
      <c r="Q1528" s="341" t="n"/>
      <c r="R1528" s="341" t="n"/>
      <c r="S1528" s="331">
        <f>+(((K1528-I1528)/1000)*1000)/10</f>
        <v/>
      </c>
      <c r="T1528" s="332">
        <f>AVERAGE(S1528:S1529)</f>
        <v/>
      </c>
    </row>
    <row r="1529" ht="15.75" customHeight="1" s="412">
      <c r="A1529" s="333" t="n">
        <v>3782</v>
      </c>
      <c r="B1529" s="334" t="n">
        <v>204</v>
      </c>
      <c r="C1529" s="371" t="inlineStr">
        <is>
          <t>T259</t>
        </is>
      </c>
      <c r="D1529" s="371" t="n"/>
      <c r="E1529" s="371" t="n"/>
      <c r="F1529" s="371" t="n"/>
      <c r="G1529" s="371" t="n">
        <v>14</v>
      </c>
      <c r="H1529" s="372" t="n">
        <v>43591</v>
      </c>
      <c r="I1529" s="371" t="n">
        <v>5239</v>
      </c>
      <c r="J1529" s="373" t="n">
        <v>8595</v>
      </c>
      <c r="K1529" s="371" t="n">
        <v>7804</v>
      </c>
      <c r="L1529" s="371" t="n"/>
      <c r="M1529" s="374">
        <f>+(((J1529-I1529)-(K1529-I1529))/(K1529-I1529))*100</f>
        <v/>
      </c>
      <c r="N1529" s="375" t="n"/>
      <c r="O1529" s="377" t="n"/>
      <c r="P1529" s="377" t="n"/>
      <c r="Q1529" s="341" t="n"/>
      <c r="R1529" s="341" t="n"/>
      <c r="S1529" s="331">
        <f>+(((K1529-I1529)/1000)*1000)/10</f>
        <v/>
      </c>
      <c r="T1529" s="332" t="n"/>
    </row>
    <row r="1530" ht="15.75" customHeight="1" s="412">
      <c r="A1530" s="333" t="n">
        <v>4441</v>
      </c>
      <c r="B1530" s="334" t="n">
        <v>147</v>
      </c>
      <c r="C1530" s="371" t="inlineStr">
        <is>
          <t>T259</t>
        </is>
      </c>
      <c r="D1530" s="371" t="n"/>
      <c r="E1530" s="371" t="n"/>
      <c r="F1530" s="371" t="n"/>
      <c r="G1530" s="371" t="n">
        <v>16</v>
      </c>
      <c r="H1530" s="372" t="n">
        <v>43607</v>
      </c>
      <c r="I1530" s="371" t="n">
        <v>5265</v>
      </c>
      <c r="J1530" s="371" t="n">
        <v>8137</v>
      </c>
      <c r="K1530" s="371" t="n">
        <v>7578</v>
      </c>
      <c r="L1530" s="371" t="n">
        <v>2</v>
      </c>
      <c r="M1530" s="374">
        <f>+(((J1530-I1530)-(K1530-I1530))/(K1530-I1530))*100</f>
        <v/>
      </c>
      <c r="N1530" s="375" t="n"/>
      <c r="O1530" s="376">
        <f>AVERAGE(M1530:M1531)</f>
        <v/>
      </c>
      <c r="P1530" s="376">
        <f>_xlfn.STDEV.S(M1530,M1531)</f>
        <v/>
      </c>
      <c r="Q1530" s="341" t="n"/>
      <c r="R1530" s="341" t="n"/>
      <c r="S1530" s="331">
        <f>+(((K1530-I1530)/1000)*1000)/10</f>
        <v/>
      </c>
      <c r="T1530" s="332">
        <f>AVERAGE(S1530:S1531)</f>
        <v/>
      </c>
    </row>
    <row r="1531" ht="15.75" customHeight="1" s="412">
      <c r="A1531" s="333" t="n">
        <v>4442</v>
      </c>
      <c r="B1531" s="334" t="n">
        <v>148</v>
      </c>
      <c r="C1531" s="371" t="inlineStr">
        <is>
          <t>T259</t>
        </is>
      </c>
      <c r="D1531" s="371" t="n"/>
      <c r="E1531" s="371" t="n"/>
      <c r="F1531" s="371" t="n"/>
      <c r="G1531" s="371" t="n">
        <v>16</v>
      </c>
      <c r="H1531" s="372" t="n">
        <v>43607</v>
      </c>
      <c r="I1531" s="371" t="n">
        <v>5186</v>
      </c>
      <c r="J1531" s="371" t="n">
        <v>8372</v>
      </c>
      <c r="K1531" s="371" t="n">
        <v>7743</v>
      </c>
      <c r="L1531" s="371" t="n"/>
      <c r="M1531" s="374">
        <f>+(((J1531-I1531)-(K1531-I1531))/(K1531-I1531))*100</f>
        <v/>
      </c>
      <c r="N1531" s="375" t="n"/>
      <c r="O1531" s="377" t="n"/>
      <c r="P1531" s="377" t="n"/>
      <c r="Q1531" s="341" t="n"/>
      <c r="R1531" s="341" t="n"/>
      <c r="S1531" s="331">
        <f>+(((K1531-I1531)/1000)*1000)/10</f>
        <v/>
      </c>
      <c r="T1531" s="332" t="n"/>
    </row>
    <row r="1532" ht="15.75" customHeight="1" s="412">
      <c r="A1532" s="333" t="n">
        <v>5087</v>
      </c>
      <c r="B1532" s="334" t="n">
        <v>147</v>
      </c>
      <c r="C1532" s="371" t="inlineStr">
        <is>
          <t>T259</t>
        </is>
      </c>
      <c r="D1532" s="371" t="n"/>
      <c r="E1532" s="371" t="n"/>
      <c r="F1532" s="371" t="n"/>
      <c r="G1532" s="371" t="n">
        <v>18</v>
      </c>
      <c r="H1532" s="372" t="n">
        <v>43626</v>
      </c>
      <c r="I1532" s="371" t="n">
        <v>5265</v>
      </c>
      <c r="J1532" s="371" t="n">
        <v>7992</v>
      </c>
      <c r="K1532" s="371" t="n">
        <v>7535</v>
      </c>
      <c r="L1532" s="371" t="n">
        <v>6</v>
      </c>
      <c r="M1532" s="374">
        <f>+(((J1532-I1532)-(K1532-I1532))/(K1532-I1532))*100</f>
        <v/>
      </c>
      <c r="N1532" s="375" t="n"/>
      <c r="O1532" s="376">
        <f>AVERAGE(M1532:M1533)</f>
        <v/>
      </c>
      <c r="P1532" s="376">
        <f>_xlfn.STDEV.S(M1532,M1533)</f>
        <v/>
      </c>
      <c r="Q1532" s="341" t="n"/>
      <c r="R1532" s="341" t="n"/>
      <c r="S1532" s="331">
        <f>+(((K1532-I1532)/1000)*1000)/10</f>
        <v/>
      </c>
      <c r="T1532" s="332">
        <f>AVERAGE(S1532:S1533)</f>
        <v/>
      </c>
    </row>
    <row r="1533" ht="15.75" customHeight="1" s="412">
      <c r="A1533" s="333" t="n">
        <v>5088</v>
      </c>
      <c r="B1533" s="334" t="n">
        <v>148</v>
      </c>
      <c r="C1533" s="371" t="inlineStr">
        <is>
          <t>T259</t>
        </is>
      </c>
      <c r="D1533" s="371" t="n"/>
      <c r="E1533" s="371" t="n"/>
      <c r="F1533" s="371" t="n"/>
      <c r="G1533" s="371" t="n">
        <v>18</v>
      </c>
      <c r="H1533" s="372" t="n">
        <v>43626</v>
      </c>
      <c r="I1533" s="371" t="n">
        <v>5186</v>
      </c>
      <c r="J1533" s="371" t="n">
        <v>7913</v>
      </c>
      <c r="K1533" s="371" t="n">
        <v>7455</v>
      </c>
      <c r="L1533" s="371" t="n"/>
      <c r="M1533" s="374">
        <f>+(((J1533-I1533)-(K1533-I1533))/(K1533-I1533))*100</f>
        <v/>
      </c>
      <c r="N1533" s="375" t="n"/>
      <c r="O1533" s="377" t="n"/>
      <c r="P1533" s="377" t="n"/>
      <c r="Q1533" s="341" t="n"/>
      <c r="R1533" s="341" t="n"/>
      <c r="S1533" s="331">
        <f>+(((K1533-I1533)/1000)*1000)/10</f>
        <v/>
      </c>
      <c r="T1533" s="332" t="n"/>
    </row>
    <row r="1534" ht="15.75" customHeight="1" s="412">
      <c r="A1534" s="333" t="n">
        <v>5641</v>
      </c>
      <c r="B1534" s="334" t="n">
        <v>85</v>
      </c>
      <c r="C1534" s="378" t="inlineStr">
        <is>
          <t>T259</t>
        </is>
      </c>
      <c r="D1534" s="378" t="n"/>
      <c r="E1534" s="378" t="n"/>
      <c r="F1534" s="378" t="n"/>
      <c r="G1534" s="378" t="n">
        <v>21</v>
      </c>
      <c r="H1534" s="379" t="n">
        <v>43657</v>
      </c>
      <c r="I1534" s="378" t="n">
        <v>5253</v>
      </c>
      <c r="J1534" s="378" t="n">
        <v>8516</v>
      </c>
      <c r="K1534" s="378" t="n">
        <v>7964</v>
      </c>
      <c r="L1534" s="378" t="n">
        <v>6</v>
      </c>
      <c r="M1534" s="374">
        <f>+(((J1534-I1534)-(K1534-I1534))/(K1534-I1534))*100</f>
        <v/>
      </c>
      <c r="N1534" s="375" t="n"/>
      <c r="O1534" s="376">
        <f>AVERAGE(M1534:M1535)</f>
        <v/>
      </c>
      <c r="P1534" s="376">
        <f>_xlfn.STDEV.S(M1534,M1535)</f>
        <v/>
      </c>
      <c r="Q1534" s="341" t="n"/>
      <c r="R1534" s="341" t="n"/>
      <c r="S1534" s="331">
        <f>+(((K1534-I1534)/1000)*1000)/10</f>
        <v/>
      </c>
      <c r="T1534" s="332">
        <f>AVERAGE(S1534:S1535)</f>
        <v/>
      </c>
    </row>
    <row r="1535" ht="15.75" customHeight="1" s="412">
      <c r="A1535" s="333" t="n">
        <v>5642</v>
      </c>
      <c r="B1535" s="334" t="n">
        <v>86</v>
      </c>
      <c r="C1535" s="378" t="inlineStr">
        <is>
          <t>T259</t>
        </is>
      </c>
      <c r="D1535" s="378" t="n"/>
      <c r="E1535" s="378" t="n"/>
      <c r="F1535" s="378" t="n"/>
      <c r="G1535" s="378" t="n">
        <v>21</v>
      </c>
      <c r="H1535" s="379" t="n">
        <v>43657</v>
      </c>
      <c r="I1535" s="378" t="n">
        <v>5281</v>
      </c>
      <c r="J1535" s="378" t="n">
        <v>8645</v>
      </c>
      <c r="K1535" s="378" t="n">
        <v>8055</v>
      </c>
      <c r="L1535" s="378" t="n"/>
      <c r="M1535" s="374">
        <f>+(((J1535-I1535)-(K1535-I1535))/(K1535-I1535))*100</f>
        <v/>
      </c>
      <c r="N1535" s="375" t="n"/>
      <c r="O1535" s="377" t="n"/>
      <c r="P1535" s="377" t="n"/>
      <c r="Q1535" s="341" t="n"/>
      <c r="R1535" s="341" t="n"/>
      <c r="S1535" s="331">
        <f>+(((K1535-I1535)/1000)*1000)/10</f>
        <v/>
      </c>
      <c r="T1535" s="332" t="n"/>
    </row>
    <row r="1536" ht="15.75" customHeight="1" s="412">
      <c r="A1536" s="333" t="n">
        <v>6055</v>
      </c>
      <c r="B1536" s="334" t="n">
        <v>151</v>
      </c>
      <c r="C1536" s="378" t="inlineStr">
        <is>
          <t>T259</t>
        </is>
      </c>
      <c r="D1536" s="378" t="n"/>
      <c r="E1536" s="378" t="n"/>
      <c r="F1536" s="378" t="n"/>
      <c r="G1536" s="378" t="n">
        <v>22</v>
      </c>
      <c r="H1536" s="379" t="n">
        <v>43685</v>
      </c>
      <c r="I1536" s="378" t="n">
        <v>5221</v>
      </c>
      <c r="J1536" s="378" t="n">
        <v>8303</v>
      </c>
      <c r="K1536" s="378" t="n">
        <v>7845</v>
      </c>
      <c r="L1536" s="378" t="n">
        <v>8</v>
      </c>
      <c r="M1536" s="374">
        <f>+(((J1536-I1536)-(K1536-I1536))/(K1536-I1536))*100</f>
        <v/>
      </c>
      <c r="N1536" s="375" t="n"/>
      <c r="O1536" s="376">
        <f>AVERAGE(M1536:M1537)</f>
        <v/>
      </c>
      <c r="P1536" s="376">
        <f>_xlfn.STDEV.S(M1536,M1537)</f>
        <v/>
      </c>
      <c r="Q1536" s="341" t="n"/>
      <c r="R1536" s="341" t="n"/>
      <c r="S1536" s="331">
        <f>+(((K1536-I1536)/1000)*1000)/10</f>
        <v/>
      </c>
      <c r="T1536" s="332">
        <f>AVERAGE(S1536:S1537)</f>
        <v/>
      </c>
    </row>
    <row r="1537" ht="15.75" customHeight="1" s="412">
      <c r="A1537" s="333" t="n">
        <v>6056</v>
      </c>
      <c r="B1537" s="334" t="n">
        <v>151</v>
      </c>
      <c r="C1537" s="378" t="inlineStr">
        <is>
          <t>T259</t>
        </is>
      </c>
      <c r="D1537" s="378" t="n"/>
      <c r="E1537" s="378" t="n"/>
      <c r="F1537" s="378" t="n"/>
      <c r="G1537" s="378" t="n">
        <v>22</v>
      </c>
      <c r="H1537" s="379" t="n">
        <v>43685</v>
      </c>
      <c r="I1537" s="378" t="n">
        <v>5221</v>
      </c>
      <c r="J1537" s="378" t="n">
        <v>8377</v>
      </c>
      <c r="K1537" s="378" t="n">
        <v>7919</v>
      </c>
      <c r="L1537" s="378" t="n"/>
      <c r="M1537" s="374">
        <f>+(((J1537-I1537)-(K1537-I1537))/(K1537-I1537))*100</f>
        <v/>
      </c>
      <c r="N1537" s="375" t="n"/>
      <c r="O1537" s="377" t="n"/>
      <c r="P1537" s="377" t="n"/>
      <c r="Q1537" s="341" t="n"/>
      <c r="R1537" s="341" t="n"/>
      <c r="S1537" s="331">
        <f>+(((K1537-I1537)/1000)*1000)/10</f>
        <v/>
      </c>
      <c r="T1537" s="332" t="n"/>
    </row>
    <row r="1538" ht="15.75" customHeight="1" s="412">
      <c r="A1538" s="333" t="n">
        <v>2979</v>
      </c>
      <c r="B1538" s="334" t="n">
        <v>63</v>
      </c>
      <c r="C1538" s="371" t="inlineStr">
        <is>
          <t>T260</t>
        </is>
      </c>
      <c r="D1538" s="371" t="n"/>
      <c r="E1538" s="371" t="n"/>
      <c r="F1538" s="371" t="n"/>
      <c r="G1538" s="371" t="n">
        <v>11</v>
      </c>
      <c r="H1538" s="372" t="n">
        <v>43571</v>
      </c>
      <c r="I1538" s="373" t="n">
        <v>5214</v>
      </c>
      <c r="J1538" s="371" t="n">
        <v>8825</v>
      </c>
      <c r="K1538" s="371" t="n">
        <v>7124</v>
      </c>
      <c r="L1538" s="371" t="n">
        <v>2</v>
      </c>
      <c r="M1538" s="374">
        <f>+(((J1538-I1538)-(K1538-I1538))/(K1538-I1538))*100</f>
        <v/>
      </c>
      <c r="N1538" s="375" t="n">
        <v>0.25</v>
      </c>
      <c r="O1538" s="376">
        <f>AVERAGE(M1538:M1539)</f>
        <v/>
      </c>
      <c r="P1538" s="376">
        <f>_xlfn.STDEV.S(M1538,M1539)</f>
        <v/>
      </c>
      <c r="Q1538" s="341" t="n">
        <v>2</v>
      </c>
      <c r="R1538" s="341" t="n"/>
      <c r="S1538" s="331">
        <f>+(((K1538-I1538)/1000)*1000)/10</f>
        <v/>
      </c>
      <c r="T1538" s="332">
        <f>AVERAGE(S1538:S1539)</f>
        <v/>
      </c>
    </row>
    <row r="1539" ht="15.75" customHeight="1" s="412">
      <c r="A1539" s="333" t="n">
        <v>2980</v>
      </c>
      <c r="B1539" s="334" t="n">
        <v>64</v>
      </c>
      <c r="C1539" s="371" t="inlineStr">
        <is>
          <t>T260</t>
        </is>
      </c>
      <c r="D1539" s="371" t="n"/>
      <c r="E1539" s="371" t="n"/>
      <c r="F1539" s="371" t="n"/>
      <c r="G1539" s="371" t="n">
        <v>11</v>
      </c>
      <c r="H1539" s="372" t="n">
        <v>43571</v>
      </c>
      <c r="I1539" s="373" t="n">
        <v>5232</v>
      </c>
      <c r="J1539" s="371" t="n">
        <v>8771</v>
      </c>
      <c r="K1539" s="371" t="n">
        <v>7125</v>
      </c>
      <c r="L1539" s="371" t="n"/>
      <c r="M1539" s="374">
        <f>+(((J1539-I1539)-(K1539-I1539))/(K1539-I1539))*100</f>
        <v/>
      </c>
      <c r="N1539" s="375" t="n"/>
      <c r="O1539" s="377" t="n"/>
      <c r="P1539" s="377" t="n"/>
      <c r="Q1539" s="341" t="n"/>
      <c r="R1539" s="341" t="n"/>
      <c r="S1539" s="331">
        <f>+(((K1539-I1539)/1000)*1000)/10</f>
        <v/>
      </c>
      <c r="T1539" s="332" t="n"/>
    </row>
    <row r="1540" ht="15.75" customHeight="1" s="412">
      <c r="A1540" s="333" t="n">
        <v>3783</v>
      </c>
      <c r="B1540" s="334" t="n">
        <v>205</v>
      </c>
      <c r="C1540" s="371" t="inlineStr">
        <is>
          <t>T260</t>
        </is>
      </c>
      <c r="D1540" s="371" t="n"/>
      <c r="E1540" s="371" t="n"/>
      <c r="F1540" s="371" t="n"/>
      <c r="G1540" s="371" t="n">
        <v>14</v>
      </c>
      <c r="H1540" s="372" t="n">
        <v>43591</v>
      </c>
      <c r="I1540" s="371" t="n">
        <v>5204</v>
      </c>
      <c r="J1540" s="373" t="n">
        <v>7990</v>
      </c>
      <c r="K1540" s="371" t="n">
        <v>7226</v>
      </c>
      <c r="L1540" s="371" t="n"/>
      <c r="M1540" s="374">
        <f>+(((J1540-I1540)-(K1540-I1540))/(K1540-I1540))*100</f>
        <v/>
      </c>
      <c r="N1540" s="375" t="inlineStr">
        <is>
          <t>MF</t>
        </is>
      </c>
      <c r="O1540" s="376">
        <f>AVERAGE(M1540:M1541)</f>
        <v/>
      </c>
      <c r="P1540" s="376">
        <f>_xlfn.STDEV.S(M1540,M1541)</f>
        <v/>
      </c>
      <c r="Q1540" s="341" t="n"/>
      <c r="R1540" s="341" t="n"/>
      <c r="S1540" s="331">
        <f>+(((K1540-I1540)/1000)*1000)/10</f>
        <v/>
      </c>
      <c r="T1540" s="332">
        <f>AVERAGE(S1540:S1541)</f>
        <v/>
      </c>
    </row>
    <row r="1541" ht="15.75" customHeight="1" s="412">
      <c r="A1541" s="333" t="n">
        <v>3784</v>
      </c>
      <c r="B1541" s="334" t="n">
        <v>206</v>
      </c>
      <c r="C1541" s="371" t="inlineStr">
        <is>
          <t>T260</t>
        </is>
      </c>
      <c r="D1541" s="371" t="n"/>
      <c r="E1541" s="371" t="n"/>
      <c r="F1541" s="371" t="n"/>
      <c r="G1541" s="371" t="n">
        <v>14</v>
      </c>
      <c r="H1541" s="372" t="n">
        <v>43591</v>
      </c>
      <c r="I1541" s="371" t="n">
        <v>5233</v>
      </c>
      <c r="J1541" s="373" t="n">
        <v>7971</v>
      </c>
      <c r="K1541" s="371" t="n">
        <v>7213</v>
      </c>
      <c r="L1541" s="371" t="n"/>
      <c r="M1541" s="374">
        <f>+(((J1541-I1541)-(K1541-I1541))/(K1541-I1541))*100</f>
        <v/>
      </c>
      <c r="N1541" s="375" t="n"/>
      <c r="O1541" s="377" t="n"/>
      <c r="P1541" s="377" t="n"/>
      <c r="Q1541" s="341" t="n"/>
      <c r="R1541" s="341" t="n"/>
      <c r="S1541" s="331">
        <f>+(((K1541-I1541)/1000)*1000)/10</f>
        <v/>
      </c>
      <c r="T1541" s="332" t="n"/>
    </row>
    <row r="1542" ht="15.75" customHeight="1" s="412">
      <c r="A1542" s="333" t="n">
        <v>4443</v>
      </c>
      <c r="B1542" s="334" t="n">
        <v>149</v>
      </c>
      <c r="C1542" s="371" t="inlineStr">
        <is>
          <t>T260</t>
        </is>
      </c>
      <c r="D1542" s="371" t="n"/>
      <c r="E1542" s="371" t="n"/>
      <c r="F1542" s="371" t="n"/>
      <c r="G1542" s="371" t="n">
        <v>16</v>
      </c>
      <c r="H1542" s="372" t="n">
        <v>43607</v>
      </c>
      <c r="I1542" s="371" t="n">
        <v>5222</v>
      </c>
      <c r="J1542" s="371" t="n">
        <v>8052</v>
      </c>
      <c r="K1542" s="371" t="n">
        <v>7436</v>
      </c>
      <c r="L1542" s="371" t="n">
        <v>2</v>
      </c>
      <c r="M1542" s="374">
        <f>+(((J1542-I1542)-(K1542-I1542))/(K1542-I1542))*100</f>
        <v/>
      </c>
      <c r="N1542" s="375" t="n"/>
      <c r="O1542" s="376">
        <f>AVERAGE(M1542:M1543)</f>
        <v/>
      </c>
      <c r="P1542" s="376">
        <f>_xlfn.STDEV.S(M1542,M1543)</f>
        <v/>
      </c>
      <c r="Q1542" s="341" t="n"/>
      <c r="R1542" s="341" t="n"/>
      <c r="S1542" s="331">
        <f>+(((K1542-I1542)/1000)*1000)/10</f>
        <v/>
      </c>
      <c r="T1542" s="332">
        <f>AVERAGE(S1542:S1543)</f>
        <v/>
      </c>
    </row>
    <row r="1543" ht="15.75" customHeight="1" s="412">
      <c r="A1543" s="333" t="n">
        <v>4444</v>
      </c>
      <c r="B1543" s="334" t="n">
        <v>150</v>
      </c>
      <c r="C1543" s="371" t="inlineStr">
        <is>
          <t>T260</t>
        </is>
      </c>
      <c r="D1543" s="371" t="n"/>
      <c r="E1543" s="371" t="n"/>
      <c r="F1543" s="371" t="n"/>
      <c r="G1543" s="371" t="n">
        <v>16</v>
      </c>
      <c r="H1543" s="372" t="n">
        <v>43607</v>
      </c>
      <c r="I1543" s="371" t="n">
        <v>5188</v>
      </c>
      <c r="J1543" s="371" t="n">
        <v>8161</v>
      </c>
      <c r="K1543" s="371" t="n">
        <v>7514</v>
      </c>
      <c r="L1543" s="371" t="n"/>
      <c r="M1543" s="374">
        <f>+(((J1543-I1543)-(K1543-I1543))/(K1543-I1543))*100</f>
        <v/>
      </c>
      <c r="N1543" s="375" t="n"/>
      <c r="O1543" s="377" t="n"/>
      <c r="P1543" s="377" t="n"/>
      <c r="Q1543" s="341" t="n"/>
      <c r="R1543" s="341" t="n"/>
      <c r="S1543" s="331">
        <f>+(((K1543-I1543)/1000)*1000)/10</f>
        <v/>
      </c>
      <c r="T1543" s="332" t="n"/>
    </row>
    <row r="1544" ht="15.75" customHeight="1" s="412">
      <c r="A1544" s="333" t="n">
        <v>5089</v>
      </c>
      <c r="B1544" s="334" t="n">
        <v>149</v>
      </c>
      <c r="C1544" s="371" t="inlineStr">
        <is>
          <t>T260</t>
        </is>
      </c>
      <c r="D1544" s="371" t="n"/>
      <c r="E1544" s="371" t="n"/>
      <c r="F1544" s="371" t="n"/>
      <c r="G1544" s="371" t="n">
        <v>18</v>
      </c>
      <c r="H1544" s="372" t="n">
        <v>43626</v>
      </c>
      <c r="I1544" s="371" t="n">
        <v>5222</v>
      </c>
      <c r="J1544" s="371" t="n">
        <v>8124</v>
      </c>
      <c r="K1544" s="371" t="n">
        <v>7633</v>
      </c>
      <c r="L1544" s="371" t="n">
        <v>9</v>
      </c>
      <c r="M1544" s="374">
        <f>+(((J1544-I1544)-(K1544-I1544))/(K1544-I1544))*100</f>
        <v/>
      </c>
      <c r="N1544" s="375" t="n"/>
      <c r="O1544" s="376">
        <f>AVERAGE(M1544:M1545)</f>
        <v/>
      </c>
      <c r="P1544" s="376">
        <f>_xlfn.STDEV.S(M1544,M1545)</f>
        <v/>
      </c>
      <c r="Q1544" s="341" t="n"/>
      <c r="R1544" s="341" t="n"/>
      <c r="S1544" s="331">
        <f>+(((K1544-I1544)/1000)*1000)/10</f>
        <v/>
      </c>
      <c r="T1544" s="332">
        <f>AVERAGE(S1544:S1545)</f>
        <v/>
      </c>
    </row>
    <row r="1545" ht="15.75" customHeight="1" s="412">
      <c r="A1545" s="333" t="n">
        <v>5090</v>
      </c>
      <c r="B1545" s="334" t="n">
        <v>150</v>
      </c>
      <c r="C1545" s="371" t="inlineStr">
        <is>
          <t>T260</t>
        </is>
      </c>
      <c r="D1545" s="371" t="n"/>
      <c r="E1545" s="371" t="n"/>
      <c r="F1545" s="371" t="n"/>
      <c r="G1545" s="371" t="n">
        <v>18</v>
      </c>
      <c r="H1545" s="372" t="n">
        <v>43626</v>
      </c>
      <c r="I1545" s="371" t="n">
        <v>5188</v>
      </c>
      <c r="J1545" s="371" t="n">
        <v>8338</v>
      </c>
      <c r="K1545" s="371" t="n">
        <v>7782</v>
      </c>
      <c r="L1545" s="371" t="n"/>
      <c r="M1545" s="374">
        <f>+(((J1545-I1545)-(K1545-I1545))/(K1545-I1545))*100</f>
        <v/>
      </c>
      <c r="N1545" s="375" t="n"/>
      <c r="O1545" s="377" t="n"/>
      <c r="P1545" s="377" t="n"/>
      <c r="Q1545" s="341" t="n"/>
      <c r="R1545" s="341" t="n"/>
      <c r="S1545" s="331">
        <f>+(((K1545-I1545)/1000)*1000)/10</f>
        <v/>
      </c>
      <c r="T1545" s="332" t="n"/>
    </row>
    <row r="1546" ht="15.75" customHeight="1" s="412">
      <c r="A1546" s="333" t="n">
        <v>5643</v>
      </c>
      <c r="B1546" s="334" t="n">
        <v>87</v>
      </c>
      <c r="C1546" s="378" t="inlineStr">
        <is>
          <t>T260</t>
        </is>
      </c>
      <c r="D1546" s="378" t="n"/>
      <c r="E1546" s="378" t="n"/>
      <c r="F1546" s="378" t="n"/>
      <c r="G1546" s="378" t="n">
        <v>21</v>
      </c>
      <c r="H1546" s="379" t="n">
        <v>43657</v>
      </c>
      <c r="I1546" s="378" t="n">
        <v>5250</v>
      </c>
      <c r="J1546" s="378" t="n">
        <v>8082</v>
      </c>
      <c r="K1546" s="378" t="n">
        <v>7610</v>
      </c>
      <c r="L1546" s="378" t="n">
        <v>9</v>
      </c>
      <c r="M1546" s="374">
        <f>+(((J1546-I1546)-(K1546-I1546))/(K1546-I1546))*100</f>
        <v/>
      </c>
      <c r="N1546" s="375" t="n"/>
      <c r="O1546" s="376">
        <f>AVERAGE(M1546:M1547)</f>
        <v/>
      </c>
      <c r="P1546" s="376">
        <f>_xlfn.STDEV.S(M1546,M1547)</f>
        <v/>
      </c>
      <c r="Q1546" s="341" t="n"/>
      <c r="R1546" s="341" t="n"/>
      <c r="S1546" s="331">
        <f>+(((K1546-I1546)/1000)*1000)/10</f>
        <v/>
      </c>
      <c r="T1546" s="332">
        <f>AVERAGE(S1546:S1547)</f>
        <v/>
      </c>
    </row>
    <row r="1547" ht="15.75" customHeight="1" s="412">
      <c r="A1547" s="333" t="n">
        <v>5644</v>
      </c>
      <c r="B1547" s="334" t="n">
        <v>88</v>
      </c>
      <c r="C1547" s="378" t="inlineStr">
        <is>
          <t>T260</t>
        </is>
      </c>
      <c r="D1547" s="378" t="n"/>
      <c r="E1547" s="378" t="n"/>
      <c r="F1547" s="378" t="n"/>
      <c r="G1547" s="378" t="n">
        <v>21</v>
      </c>
      <c r="H1547" s="379" t="n">
        <v>43657</v>
      </c>
      <c r="I1547" s="378" t="n">
        <v>5241</v>
      </c>
      <c r="J1547" s="378" t="n">
        <v>7721</v>
      </c>
      <c r="K1547" s="378" t="n">
        <v>7315</v>
      </c>
      <c r="L1547" s="378" t="n"/>
      <c r="M1547" s="374">
        <f>+(((J1547-I1547)-(K1547-I1547))/(K1547-I1547))*100</f>
        <v/>
      </c>
      <c r="N1547" s="375" t="n"/>
      <c r="O1547" s="377" t="n"/>
      <c r="P1547" s="377" t="n"/>
      <c r="Q1547" s="341" t="n"/>
      <c r="R1547" s="341" t="n"/>
      <c r="S1547" s="331">
        <f>+(((K1547-I1547)/1000)*1000)/10</f>
        <v/>
      </c>
      <c r="T1547" s="332" t="n"/>
    </row>
    <row r="1548" ht="15.75" customHeight="1" s="412">
      <c r="A1548" s="333" t="n">
        <v>6057</v>
      </c>
      <c r="B1548" s="334" t="n">
        <v>152</v>
      </c>
      <c r="C1548" s="378" t="inlineStr">
        <is>
          <t>T260</t>
        </is>
      </c>
      <c r="D1548" s="378" t="n"/>
      <c r="E1548" s="378" t="n"/>
      <c r="F1548" s="378" t="n"/>
      <c r="G1548" s="378" t="n">
        <v>22</v>
      </c>
      <c r="H1548" s="379" t="n">
        <v>43685</v>
      </c>
      <c r="I1548" s="378" t="n">
        <v>5292</v>
      </c>
      <c r="J1548" s="378" t="n">
        <v>8203</v>
      </c>
      <c r="K1548" s="378" t="n">
        <v>7765</v>
      </c>
      <c r="L1548" s="378" t="n">
        <v>9</v>
      </c>
      <c r="M1548" s="374">
        <f>+(((J1548-I1548)-(K1548-I1548))/(K1548-I1548))*100</f>
        <v/>
      </c>
      <c r="N1548" s="375" t="n"/>
      <c r="O1548" s="376">
        <f>AVERAGE(M1548:M1549)</f>
        <v/>
      </c>
      <c r="P1548" s="376">
        <f>_xlfn.STDEV.S(M1548,M1549)</f>
        <v/>
      </c>
      <c r="Q1548" s="341" t="n"/>
      <c r="R1548" s="341" t="n"/>
      <c r="S1548" s="331">
        <f>+(((K1548-I1548)/1000)*1000)/10</f>
        <v/>
      </c>
      <c r="T1548" s="332">
        <f>AVERAGE(S1548:S1549)</f>
        <v/>
      </c>
    </row>
    <row r="1549" ht="15.75" customHeight="1" s="412">
      <c r="A1549" s="333" t="n">
        <v>6058</v>
      </c>
      <c r="B1549" s="334" t="n">
        <v>152</v>
      </c>
      <c r="C1549" s="378" t="inlineStr">
        <is>
          <t>T260</t>
        </is>
      </c>
      <c r="D1549" s="378" t="n"/>
      <c r="E1549" s="378" t="n"/>
      <c r="F1549" s="378" t="n"/>
      <c r="G1549" s="378" t="n">
        <v>22</v>
      </c>
      <c r="H1549" s="379" t="n">
        <v>43685</v>
      </c>
      <c r="I1549" s="378" t="n">
        <v>5292</v>
      </c>
      <c r="J1549" s="378" t="n">
        <v>8091</v>
      </c>
      <c r="K1549" s="378" t="n">
        <v>7682</v>
      </c>
      <c r="L1549" s="378" t="n"/>
      <c r="M1549" s="374">
        <f>+(((J1549-I1549)-(K1549-I1549))/(K1549-I1549))*100</f>
        <v/>
      </c>
      <c r="N1549" s="375" t="n"/>
      <c r="O1549" s="377" t="n"/>
      <c r="P1549" s="377" t="n"/>
      <c r="Q1549" s="341" t="n"/>
      <c r="R1549" s="341" t="n"/>
      <c r="S1549" s="331">
        <f>+(((K1549-I1549)/1000)*1000)/10</f>
        <v/>
      </c>
      <c r="T1549" s="332" t="n"/>
    </row>
    <row r="1550" ht="15.75" customHeight="1" s="412">
      <c r="A1550" s="333" t="n">
        <v>3409</v>
      </c>
      <c r="B1550" s="334" t="n">
        <v>165</v>
      </c>
      <c r="C1550" s="371" t="inlineStr">
        <is>
          <t>T261</t>
        </is>
      </c>
      <c r="D1550" s="371" t="n"/>
      <c r="E1550" s="371" t="n"/>
      <c r="F1550" s="371" t="n"/>
      <c r="G1550" s="371" t="n">
        <v>13</v>
      </c>
      <c r="H1550" s="372" t="n">
        <v>43587</v>
      </c>
      <c r="I1550" s="371" t="n">
        <v>5226</v>
      </c>
      <c r="J1550" s="371" t="n">
        <v>7710</v>
      </c>
      <c r="K1550" s="371" t="n">
        <v>6926</v>
      </c>
      <c r="L1550" s="371" t="n">
        <v>1</v>
      </c>
      <c r="M1550" s="374">
        <f>+(((J1550-I1550)-(K1550-I1550))/(K1550-I1550))*100</f>
        <v/>
      </c>
      <c r="N1550" s="375" t="inlineStr">
        <is>
          <t>28/4</t>
        </is>
      </c>
      <c r="O1550" s="376">
        <f>AVERAGE(M1550:M1551)</f>
        <v/>
      </c>
      <c r="P1550" s="376">
        <f>_xlfn.STDEV.S(M1550,M1551)</f>
        <v/>
      </c>
      <c r="Q1550" s="341" t="n">
        <v>2</v>
      </c>
      <c r="R1550" s="341" t="n"/>
      <c r="S1550" s="331">
        <f>+(((K1550-I1550)/1000)*1000)/10</f>
        <v/>
      </c>
      <c r="T1550" s="332">
        <f>AVERAGE(S1550:S1551)</f>
        <v/>
      </c>
    </row>
    <row r="1551" ht="15.75" customHeight="1" s="412">
      <c r="A1551" s="333" t="n">
        <v>3410</v>
      </c>
      <c r="B1551" s="334" t="n">
        <v>166</v>
      </c>
      <c r="C1551" s="371" t="inlineStr">
        <is>
          <t>T261</t>
        </is>
      </c>
      <c r="D1551" s="371" t="n"/>
      <c r="E1551" s="371" t="n"/>
      <c r="F1551" s="371" t="n"/>
      <c r="G1551" s="371" t="n">
        <v>13</v>
      </c>
      <c r="H1551" s="372" t="n">
        <v>43587</v>
      </c>
      <c r="I1551" s="371" t="n">
        <v>5252</v>
      </c>
      <c r="J1551" s="371" t="n">
        <v>7745</v>
      </c>
      <c r="K1551" s="371" t="n">
        <v>6945</v>
      </c>
      <c r="L1551" s="371" t="n"/>
      <c r="M1551" s="374">
        <f>+(((J1551-I1551)-(K1551-I1551))/(K1551-I1551))*100</f>
        <v/>
      </c>
      <c r="N1551" s="375" t="n"/>
      <c r="O1551" s="377" t="n"/>
      <c r="P1551" s="377" t="n"/>
      <c r="Q1551" s="341" t="n"/>
      <c r="R1551" s="341" t="n"/>
      <c r="S1551" s="331">
        <f>+(((K1551-I1551)/1000)*1000)/10</f>
        <v/>
      </c>
      <c r="T1551" s="332" t="n"/>
    </row>
    <row r="1552" ht="15.75" customHeight="1" s="412">
      <c r="A1552" s="333" t="n">
        <v>4129</v>
      </c>
      <c r="B1552" s="334" t="n">
        <v>159</v>
      </c>
      <c r="C1552" s="371" t="inlineStr">
        <is>
          <t>T261</t>
        </is>
      </c>
      <c r="D1552" s="371" t="n"/>
      <c r="E1552" s="371" t="n"/>
      <c r="F1552" s="371" t="n"/>
      <c r="G1552" s="371" t="n">
        <v>15</v>
      </c>
      <c r="H1552" s="372" t="n">
        <v>43599</v>
      </c>
      <c r="I1552" s="371" t="n">
        <v>5300</v>
      </c>
      <c r="J1552" s="371" t="n">
        <v>8354</v>
      </c>
      <c r="K1552" s="371" t="n">
        <v>7404</v>
      </c>
      <c r="L1552" s="371" t="n"/>
      <c r="M1552" s="374">
        <f>+(((J1552-I1552)-(K1552-I1552))/(K1552-I1552))*100</f>
        <v/>
      </c>
      <c r="N1552" s="374" t="n"/>
      <c r="O1552" s="376">
        <f>AVERAGE(M1552:M1553)</f>
        <v/>
      </c>
      <c r="P1552" s="376">
        <f>_xlfn.STDEV.S(M1552,M1553)</f>
        <v/>
      </c>
      <c r="Q1552" s="341" t="n"/>
      <c r="R1552" s="341" t="n"/>
      <c r="S1552" s="331">
        <f>+(((K1552-I1552)/1000)*1000)/10</f>
        <v/>
      </c>
      <c r="T1552" s="332">
        <f>AVERAGE(S1552:S1553)</f>
        <v/>
      </c>
    </row>
    <row r="1553" ht="15.75" customHeight="1" s="412">
      <c r="A1553" s="333" t="n">
        <v>4130</v>
      </c>
      <c r="B1553" s="334" t="n">
        <v>160</v>
      </c>
      <c r="C1553" s="371" t="inlineStr">
        <is>
          <t>T261</t>
        </is>
      </c>
      <c r="D1553" s="371" t="n"/>
      <c r="E1553" s="371" t="n"/>
      <c r="F1553" s="371" t="n"/>
      <c r="G1553" s="371" t="n">
        <v>15</v>
      </c>
      <c r="H1553" s="372" t="n">
        <v>43599</v>
      </c>
      <c r="I1553" s="371" t="n">
        <v>5234</v>
      </c>
      <c r="J1553" s="371" t="n">
        <v>8349</v>
      </c>
      <c r="K1553" s="371" t="n">
        <v>7400</v>
      </c>
      <c r="L1553" s="371" t="n"/>
      <c r="M1553" s="374">
        <f>+(((J1553-I1553)-(K1553-I1553))/(K1553-I1553))*100</f>
        <v/>
      </c>
      <c r="N1553" s="374" t="n"/>
      <c r="O1553" s="377" t="n"/>
      <c r="P1553" s="377" t="n"/>
      <c r="Q1553" s="341" t="n"/>
      <c r="R1553" s="341" t="n"/>
      <c r="S1553" s="331">
        <f>+(((K1553-I1553)/1000)*1000)/10</f>
        <v/>
      </c>
      <c r="T1553" s="332" t="n"/>
    </row>
    <row r="1554" ht="15.75" customHeight="1" s="412">
      <c r="A1554" s="333" t="n">
        <v>4775</v>
      </c>
      <c r="B1554" s="334" t="n">
        <v>159</v>
      </c>
      <c r="C1554" s="371" t="inlineStr">
        <is>
          <t>T261</t>
        </is>
      </c>
      <c r="D1554" s="371" t="n"/>
      <c r="E1554" s="371" t="n"/>
      <c r="F1554" s="371" t="n"/>
      <c r="G1554" s="371" t="n">
        <v>17</v>
      </c>
      <c r="H1554" s="372" t="n">
        <v>43619</v>
      </c>
      <c r="I1554" s="371" t="n">
        <v>5300</v>
      </c>
      <c r="J1554" s="371" t="n">
        <v>8260</v>
      </c>
      <c r="K1554" s="371" t="n">
        <v>7458</v>
      </c>
      <c r="L1554" s="371" t="n"/>
      <c r="M1554" s="374">
        <f>+(((J1554-I1554)-(K1554-I1554))/(K1554-I1554))*100</f>
        <v/>
      </c>
      <c r="N1554" s="375" t="n"/>
      <c r="O1554" s="376">
        <f>AVERAGE(M1554:M1555)</f>
        <v/>
      </c>
      <c r="P1554" s="376">
        <f>_xlfn.STDEV.S(M1554,M1555)</f>
        <v/>
      </c>
      <c r="Q1554" s="341" t="n"/>
      <c r="R1554" s="341" t="n"/>
      <c r="S1554" s="331">
        <f>+(((K1554-I1554)/1000)*1000)/10</f>
        <v/>
      </c>
      <c r="T1554" s="332">
        <f>AVERAGE(S1554:S1555)</f>
        <v/>
      </c>
    </row>
    <row r="1555" ht="15.75" customHeight="1" s="412">
      <c r="A1555" s="333" t="n">
        <v>4776</v>
      </c>
      <c r="B1555" s="334" t="n">
        <v>160</v>
      </c>
      <c r="C1555" s="371" t="inlineStr">
        <is>
          <t>T261</t>
        </is>
      </c>
      <c r="D1555" s="371" t="n"/>
      <c r="E1555" s="371" t="n"/>
      <c r="F1555" s="371" t="n"/>
      <c r="G1555" s="371" t="n">
        <v>17</v>
      </c>
      <c r="H1555" s="372" t="n">
        <v>43619</v>
      </c>
      <c r="I1555" s="371" t="n">
        <v>5234</v>
      </c>
      <c r="J1555" s="371" t="n">
        <v>8015</v>
      </c>
      <c r="K1555" s="371" t="n">
        <v>7259</v>
      </c>
      <c r="L1555" s="371" t="n"/>
      <c r="M1555" s="374">
        <f>+(((J1555-I1555)-(K1555-I1555))/(K1555-I1555))*100</f>
        <v/>
      </c>
      <c r="N1555" s="375" t="n"/>
      <c r="O1555" s="377" t="n"/>
      <c r="P1555" s="377" t="n"/>
      <c r="Q1555" s="341" t="n"/>
      <c r="R1555" s="341" t="n"/>
      <c r="S1555" s="331">
        <f>+(((K1555-I1555)/1000)*1000)/10</f>
        <v/>
      </c>
      <c r="T1555" s="332" t="n"/>
    </row>
    <row r="1556" ht="15.75" customHeight="1" s="412">
      <c r="A1556" s="333" t="n">
        <v>6059</v>
      </c>
      <c r="B1556" s="334" t="n">
        <v>153</v>
      </c>
      <c r="C1556" s="378" t="inlineStr">
        <is>
          <t>T261</t>
        </is>
      </c>
      <c r="D1556" s="378" t="n"/>
      <c r="E1556" s="378" t="n"/>
      <c r="F1556" s="378" t="n"/>
      <c r="G1556" s="378" t="n">
        <v>22</v>
      </c>
      <c r="H1556" s="379" t="n">
        <v>43685</v>
      </c>
      <c r="I1556" s="378" t="n">
        <v>5238</v>
      </c>
      <c r="J1556" s="378" t="n">
        <v>7619</v>
      </c>
      <c r="K1556" s="378" t="n">
        <v>7258</v>
      </c>
      <c r="L1556" s="378" t="n">
        <v>11</v>
      </c>
      <c r="M1556" s="374">
        <f>+(((J1556-I1556)-(K1556-I1556))/(K1556-I1556))*100</f>
        <v/>
      </c>
      <c r="N1556" s="375" t="n"/>
      <c r="O1556" s="376">
        <f>AVERAGE(M1556:M1557)</f>
        <v/>
      </c>
      <c r="P1556" s="376">
        <f>_xlfn.STDEV.S(M1556,M1557)</f>
        <v/>
      </c>
      <c r="Q1556" s="341" t="n"/>
      <c r="R1556" s="341" t="n"/>
      <c r="S1556" s="331">
        <f>+(((K1556-I1556)/1000)*1000)/10</f>
        <v/>
      </c>
      <c r="T1556" s="332">
        <f>AVERAGE(S1556:S1557)</f>
        <v/>
      </c>
    </row>
    <row r="1557" ht="15.75" customHeight="1" s="412">
      <c r="A1557" s="333" t="n">
        <v>6060</v>
      </c>
      <c r="B1557" s="334" t="n">
        <v>153</v>
      </c>
      <c r="C1557" s="378" t="inlineStr">
        <is>
          <t>T261</t>
        </is>
      </c>
      <c r="D1557" s="378" t="n"/>
      <c r="E1557" s="378" t="n"/>
      <c r="F1557" s="378" t="n"/>
      <c r="G1557" s="378" t="n">
        <v>22</v>
      </c>
      <c r="H1557" s="379" t="n">
        <v>43685</v>
      </c>
      <c r="I1557" s="378" t="n">
        <v>5238</v>
      </c>
      <c r="J1557" s="378" t="n">
        <v>7786</v>
      </c>
      <c r="K1557" s="378" t="n">
        <v>7409</v>
      </c>
      <c r="L1557" s="378" t="n"/>
      <c r="M1557" s="374">
        <f>+(((J1557-I1557)-(K1557-I1557))/(K1557-I1557))*100</f>
        <v/>
      </c>
      <c r="N1557" s="375" t="n"/>
      <c r="O1557" s="377" t="n"/>
      <c r="P1557" s="377" t="n"/>
      <c r="Q1557" s="341" t="n"/>
      <c r="R1557" s="341" t="n"/>
      <c r="S1557" s="331">
        <f>+(((K1557-I1557)/1000)*1000)/10</f>
        <v/>
      </c>
      <c r="T1557" s="332" t="n"/>
    </row>
    <row r="1558" ht="15.75" customHeight="1" s="412">
      <c r="A1558" s="333" t="n">
        <v>3785</v>
      </c>
      <c r="B1558" s="334" t="n">
        <v>207</v>
      </c>
      <c r="C1558" s="371" t="inlineStr">
        <is>
          <t>T262</t>
        </is>
      </c>
      <c r="D1558" s="371" t="n"/>
      <c r="E1558" s="371" t="n"/>
      <c r="F1558" s="371" t="n"/>
      <c r="G1558" s="371" t="n">
        <v>14</v>
      </c>
      <c r="H1558" s="372" t="n">
        <v>43591</v>
      </c>
      <c r="I1558" s="371" t="n">
        <v>5236</v>
      </c>
      <c r="J1558" s="373" t="n">
        <v>6924</v>
      </c>
      <c r="K1558" s="371" t="n">
        <v>6505</v>
      </c>
      <c r="L1558" s="371" t="n">
        <v>2</v>
      </c>
      <c r="M1558" s="374">
        <f>+(((J1558-I1558)-(K1558-I1558))/(K1558-I1558))*100</f>
        <v/>
      </c>
      <c r="N1558" s="375" t="inlineStr">
        <is>
          <t>MF</t>
        </is>
      </c>
      <c r="O1558" s="376">
        <f>AVERAGE(M1558:M1559)</f>
        <v/>
      </c>
      <c r="P1558" s="376">
        <f>_xlfn.STDEV.S(M1558,M1559)</f>
        <v/>
      </c>
      <c r="Q1558" s="341" t="n">
        <v>2</v>
      </c>
      <c r="R1558" s="341" t="n"/>
      <c r="S1558" s="331">
        <f>+(((K1558-I1558)/1000)*1000)/10</f>
        <v/>
      </c>
      <c r="T1558" s="332">
        <f>AVERAGE(S1558:S1559)</f>
        <v/>
      </c>
    </row>
    <row r="1559" ht="15.75" customHeight="1" s="412">
      <c r="A1559" s="333" t="n">
        <v>3786</v>
      </c>
      <c r="B1559" s="334" t="n">
        <v>208</v>
      </c>
      <c r="C1559" s="371" t="inlineStr">
        <is>
          <t>T262</t>
        </is>
      </c>
      <c r="D1559" s="371" t="n"/>
      <c r="E1559" s="371" t="n"/>
      <c r="F1559" s="371" t="n"/>
      <c r="G1559" s="371" t="n">
        <v>14</v>
      </c>
      <c r="H1559" s="372" t="n">
        <v>43591</v>
      </c>
      <c r="I1559" s="371" t="n">
        <v>5202</v>
      </c>
      <c r="J1559" s="373" t="n">
        <v>6943</v>
      </c>
      <c r="K1559" s="371" t="n">
        <v>6503</v>
      </c>
      <c r="L1559" s="371" t="n"/>
      <c r="M1559" s="374">
        <f>+(((J1559-I1559)-(K1559-I1559))/(K1559-I1559))*100</f>
        <v/>
      </c>
      <c r="N1559" s="375" t="n"/>
      <c r="O1559" s="377" t="n"/>
      <c r="P1559" s="377" t="n"/>
      <c r="Q1559" s="341" t="n"/>
      <c r="R1559" s="341" t="n"/>
      <c r="S1559" s="331">
        <f>+(((K1559-I1559)/1000)*1000)/10</f>
        <v/>
      </c>
      <c r="T1559" s="332" t="n"/>
    </row>
    <row r="1560" ht="15.75" customHeight="1" s="412">
      <c r="A1560" s="333" t="n">
        <v>4445</v>
      </c>
      <c r="B1560" s="334" t="n">
        <v>151</v>
      </c>
      <c r="C1560" s="371" t="inlineStr">
        <is>
          <t>T262</t>
        </is>
      </c>
      <c r="D1560" s="371" t="n"/>
      <c r="E1560" s="371" t="n"/>
      <c r="F1560" s="371" t="n"/>
      <c r="G1560" s="371" t="n">
        <v>16</v>
      </c>
      <c r="H1560" s="372" t="n">
        <v>43607</v>
      </c>
      <c r="I1560" s="371" t="n">
        <v>5221</v>
      </c>
      <c r="J1560" s="371" t="n">
        <v>6721</v>
      </c>
      <c r="K1560" s="371" t="n">
        <v>6445</v>
      </c>
      <c r="L1560" s="371" t="n">
        <v>2</v>
      </c>
      <c r="M1560" s="374">
        <f>+(((J1560-I1560)-(K1560-I1560))/(K1560-I1560))*100</f>
        <v/>
      </c>
      <c r="N1560" s="375" t="n"/>
      <c r="O1560" s="376">
        <f>AVERAGE(M1560:M1561)</f>
        <v/>
      </c>
      <c r="P1560" s="376">
        <f>_xlfn.STDEV.S(M1560,M1561)</f>
        <v/>
      </c>
      <c r="Q1560" s="341" t="n"/>
      <c r="R1560" s="341" t="n"/>
      <c r="S1560" s="331">
        <f>+(((K1560-I1560)/1000)*1000)/10</f>
        <v/>
      </c>
      <c r="T1560" s="332">
        <f>AVERAGE(S1560:S1561)</f>
        <v/>
      </c>
    </row>
    <row r="1561" ht="15.75" customHeight="1" s="412">
      <c r="A1561" s="333" t="n">
        <v>4446</v>
      </c>
      <c r="B1561" s="334" t="n">
        <v>152</v>
      </c>
      <c r="C1561" s="371" t="inlineStr">
        <is>
          <t>T262</t>
        </is>
      </c>
      <c r="D1561" s="371" t="n"/>
      <c r="E1561" s="371" t="n"/>
      <c r="F1561" s="371" t="n"/>
      <c r="G1561" s="371" t="n">
        <v>16</v>
      </c>
      <c r="H1561" s="372" t="n">
        <v>43607</v>
      </c>
      <c r="I1561" s="371" t="n">
        <v>5292</v>
      </c>
      <c r="J1561" s="371" t="n">
        <v>6883</v>
      </c>
      <c r="K1561" s="371" t="n">
        <v>6591</v>
      </c>
      <c r="L1561" s="371" t="n"/>
      <c r="M1561" s="374">
        <f>+(((J1561-I1561)-(K1561-I1561))/(K1561-I1561))*100</f>
        <v/>
      </c>
      <c r="N1561" s="375" t="n"/>
      <c r="O1561" s="377" t="n"/>
      <c r="P1561" s="377" t="n"/>
      <c r="Q1561" s="341" t="n"/>
      <c r="R1561" s="341" t="n"/>
      <c r="S1561" s="331">
        <f>+(((K1561-I1561)/1000)*1000)/10</f>
        <v/>
      </c>
      <c r="T1561" s="332" t="n"/>
    </row>
    <row r="1562" ht="15.75" customHeight="1" s="412">
      <c r="A1562" s="333" t="n">
        <v>5091</v>
      </c>
      <c r="B1562" s="334" t="n">
        <v>151</v>
      </c>
      <c r="C1562" s="371" t="inlineStr">
        <is>
          <t>T262</t>
        </is>
      </c>
      <c r="D1562" s="371" t="n"/>
      <c r="E1562" s="371" t="n"/>
      <c r="F1562" s="371" t="n"/>
      <c r="G1562" s="371" t="n">
        <v>18</v>
      </c>
      <c r="H1562" s="372" t="n">
        <v>43626</v>
      </c>
      <c r="I1562" s="371" t="n">
        <v>5221</v>
      </c>
      <c r="J1562" s="371" t="n">
        <v>7471</v>
      </c>
      <c r="K1562" s="371" t="n">
        <v>6994</v>
      </c>
      <c r="L1562" s="371" t="n">
        <v>6</v>
      </c>
      <c r="M1562" s="374">
        <f>+(((J1562-I1562)-(K1562-I1562))/(K1562-I1562))*100</f>
        <v/>
      </c>
      <c r="N1562" s="375" t="n"/>
      <c r="O1562" s="376">
        <f>AVERAGE(M1562:M1563)</f>
        <v/>
      </c>
      <c r="P1562" s="376">
        <f>_xlfn.STDEV.S(M1562,M1563)</f>
        <v/>
      </c>
      <c r="Q1562" s="341" t="n"/>
      <c r="R1562" s="341" t="n"/>
      <c r="S1562" s="331">
        <f>+(((K1562-I1562)/1000)*1000)/10</f>
        <v/>
      </c>
      <c r="T1562" s="332">
        <f>AVERAGE(S1562:S1563)</f>
        <v/>
      </c>
    </row>
    <row r="1563" ht="15.75" customHeight="1" s="412">
      <c r="A1563" s="333" t="n">
        <v>5092</v>
      </c>
      <c r="B1563" s="334" t="n">
        <v>152</v>
      </c>
      <c r="C1563" s="371" t="inlineStr">
        <is>
          <t>T262</t>
        </is>
      </c>
      <c r="D1563" s="371" t="n"/>
      <c r="E1563" s="371" t="n"/>
      <c r="F1563" s="371" t="n"/>
      <c r="G1563" s="371" t="n">
        <v>18</v>
      </c>
      <c r="H1563" s="372" t="n">
        <v>43626</v>
      </c>
      <c r="I1563" s="371" t="n">
        <v>5292</v>
      </c>
      <c r="J1563" s="371" t="n">
        <v>7650</v>
      </c>
      <c r="K1563" s="371" t="n">
        <v>7112</v>
      </c>
      <c r="L1563" s="371" t="n"/>
      <c r="M1563" s="374">
        <f>+(((J1563-I1563)-(K1563-I1563))/(K1563-I1563))*100</f>
        <v/>
      </c>
      <c r="N1563" s="375" t="n"/>
      <c r="O1563" s="377" t="n"/>
      <c r="P1563" s="377" t="n"/>
      <c r="Q1563" s="341" t="n"/>
      <c r="R1563" s="341" t="n"/>
      <c r="S1563" s="331">
        <f>+(((K1563-I1563)/1000)*1000)/10</f>
        <v/>
      </c>
      <c r="T1563" s="332" t="n"/>
    </row>
    <row r="1564" ht="15.75" customHeight="1" s="412">
      <c r="A1564" s="333" t="n">
        <v>5645</v>
      </c>
      <c r="B1564" s="334" t="n">
        <v>89</v>
      </c>
      <c r="C1564" s="378" t="inlineStr">
        <is>
          <t>T262</t>
        </is>
      </c>
      <c r="D1564" s="378" t="n"/>
      <c r="E1564" s="378" t="n"/>
      <c r="F1564" s="378" t="n"/>
      <c r="G1564" s="378" t="n">
        <v>21</v>
      </c>
      <c r="H1564" s="379" t="n">
        <v>43657</v>
      </c>
      <c r="I1564" s="378" t="n">
        <v>5188</v>
      </c>
      <c r="J1564" s="378" t="n">
        <v>7093</v>
      </c>
      <c r="K1564" s="378" t="n">
        <v>6785</v>
      </c>
      <c r="L1564" s="378" t="n">
        <v>6</v>
      </c>
      <c r="M1564" s="374">
        <f>+(((J1564-I1564)-(K1564-I1564))/(K1564-I1564))*100</f>
        <v/>
      </c>
      <c r="N1564" s="375" t="n"/>
      <c r="O1564" s="376">
        <f>AVERAGE(M1564:M1565)</f>
        <v/>
      </c>
      <c r="P1564" s="376">
        <f>_xlfn.STDEV.S(M1564,M1565)</f>
        <v/>
      </c>
      <c r="Q1564" s="341" t="n"/>
      <c r="R1564" s="341" t="n"/>
      <c r="S1564" s="331">
        <f>+(((K1564-I1564)/1000)*1000)/10</f>
        <v/>
      </c>
      <c r="T1564" s="332">
        <f>AVERAGE(S1564:S1565)</f>
        <v/>
      </c>
    </row>
    <row r="1565" ht="15.75" customHeight="1" s="412">
      <c r="A1565" s="333" t="n">
        <v>5646</v>
      </c>
      <c r="B1565" s="334" t="n">
        <v>90</v>
      </c>
      <c r="C1565" s="378" t="inlineStr">
        <is>
          <t>T262</t>
        </is>
      </c>
      <c r="D1565" s="378" t="n"/>
      <c r="E1565" s="378" t="n"/>
      <c r="F1565" s="378" t="n"/>
      <c r="G1565" s="378" t="n">
        <v>21</v>
      </c>
      <c r="H1565" s="379" t="n">
        <v>43657</v>
      </c>
      <c r="I1565" s="378" t="n">
        <v>5202</v>
      </c>
      <c r="J1565" s="378" t="n">
        <v>7065</v>
      </c>
      <c r="K1565" s="378" t="n">
        <v>6767</v>
      </c>
      <c r="L1565" s="378" t="n"/>
      <c r="M1565" s="374">
        <f>+(((J1565-I1565)-(K1565-I1565))/(K1565-I1565))*100</f>
        <v/>
      </c>
      <c r="N1565" s="375" t="n"/>
      <c r="O1565" s="377" t="n"/>
      <c r="P1565" s="377" t="n"/>
      <c r="Q1565" s="341" t="n"/>
      <c r="R1565" s="341" t="n"/>
      <c r="S1565" s="331">
        <f>+(((K1565-I1565)/1000)*1000)/10</f>
        <v/>
      </c>
      <c r="T1565" s="332" t="n"/>
    </row>
    <row r="1566" ht="15.75" customHeight="1" s="412">
      <c r="A1566" s="333" t="n">
        <v>6061</v>
      </c>
      <c r="B1566" s="334" t="n">
        <v>154</v>
      </c>
      <c r="C1566" s="378" t="inlineStr">
        <is>
          <t>T262</t>
        </is>
      </c>
      <c r="D1566" s="378" t="n"/>
      <c r="E1566" s="378" t="n"/>
      <c r="F1566" s="378" t="n"/>
      <c r="G1566" s="378" t="n">
        <v>22</v>
      </c>
      <c r="H1566" s="379" t="n">
        <v>43685</v>
      </c>
      <c r="I1566" s="378" t="n">
        <v>5194</v>
      </c>
      <c r="J1566" s="378" t="n">
        <v>6427</v>
      </c>
      <c r="K1566" s="378" t="n">
        <v>6244</v>
      </c>
      <c r="L1566" s="378" t="n">
        <v>8</v>
      </c>
      <c r="M1566" s="374">
        <f>+(((J1566-I1566)-(K1566-I1566))/(K1566-I1566))*100</f>
        <v/>
      </c>
      <c r="N1566" s="375" t="n"/>
      <c r="O1566" s="376">
        <f>AVERAGE(M1566:M1567)</f>
        <v/>
      </c>
      <c r="P1566" s="376">
        <f>_xlfn.STDEV.S(M1566,M1567)</f>
        <v/>
      </c>
      <c r="Q1566" s="341" t="n"/>
      <c r="R1566" s="341" t="n"/>
      <c r="S1566" s="331">
        <f>+(((K1566-I1566)/1000)*1000)/10</f>
        <v/>
      </c>
      <c r="T1566" s="332">
        <f>AVERAGE(S1566:S1567)</f>
        <v/>
      </c>
    </row>
    <row r="1567" ht="15.75" customHeight="1" s="412">
      <c r="A1567" s="333" t="n">
        <v>6062</v>
      </c>
      <c r="B1567" s="334" t="n">
        <v>154</v>
      </c>
      <c r="C1567" s="378" t="inlineStr">
        <is>
          <t>T262</t>
        </is>
      </c>
      <c r="D1567" s="378" t="n"/>
      <c r="E1567" s="378" t="n"/>
      <c r="F1567" s="378" t="n"/>
      <c r="G1567" s="378" t="n">
        <v>22</v>
      </c>
      <c r="H1567" s="379" t="n">
        <v>43685</v>
      </c>
      <c r="I1567" s="378" t="n">
        <v>5194</v>
      </c>
      <c r="J1567" s="378" t="n">
        <v>6380</v>
      </c>
      <c r="K1567" s="378" t="n">
        <v>6208</v>
      </c>
      <c r="L1567" s="378" t="n"/>
      <c r="M1567" s="374">
        <f>+(((J1567-I1567)-(K1567-I1567))/(K1567-I1567))*100</f>
        <v/>
      </c>
      <c r="N1567" s="375" t="n"/>
      <c r="O1567" s="377" t="n"/>
      <c r="P1567" s="377" t="n"/>
      <c r="Q1567" s="341" t="n"/>
      <c r="R1567" s="341" t="n"/>
      <c r="S1567" s="331">
        <f>+(((K1567-I1567)/1000)*1000)/10</f>
        <v/>
      </c>
      <c r="T1567" s="332" t="n"/>
    </row>
    <row r="1568" ht="15.75" customHeight="1" s="412">
      <c r="A1568" s="333" t="n">
        <v>3411</v>
      </c>
      <c r="B1568" s="334" t="n">
        <v>167</v>
      </c>
      <c r="C1568" s="371" t="inlineStr">
        <is>
          <t>T263</t>
        </is>
      </c>
      <c r="D1568" s="371" t="n"/>
      <c r="E1568" s="371" t="n"/>
      <c r="F1568" s="371" t="n"/>
      <c r="G1568" s="371" t="n">
        <v>13</v>
      </c>
      <c r="H1568" s="372" t="n">
        <v>43587</v>
      </c>
      <c r="I1568" s="371" t="n">
        <v>5280</v>
      </c>
      <c r="J1568" s="371" t="n">
        <v>9893</v>
      </c>
      <c r="K1568" s="371" t="n">
        <v>8288</v>
      </c>
      <c r="L1568" s="371" t="n">
        <v>1</v>
      </c>
      <c r="M1568" s="374">
        <f>+(((J1568-I1568)-(K1568-I1568))/(K1568-I1568))*100</f>
        <v/>
      </c>
      <c r="N1568" s="375" t="inlineStr">
        <is>
          <t>28/4</t>
        </is>
      </c>
      <c r="O1568" s="376">
        <f>AVERAGE(M1568:M1569)</f>
        <v/>
      </c>
      <c r="P1568" s="376">
        <f>_xlfn.STDEV.S(M1568,M1569)</f>
        <v/>
      </c>
      <c r="Q1568" s="341" t="n">
        <v>2</v>
      </c>
      <c r="R1568" s="341" t="n"/>
      <c r="S1568" s="331">
        <f>+(((K1568-I1568)/1000)*1000)/10</f>
        <v/>
      </c>
      <c r="T1568" s="332">
        <f>AVERAGE(S1568:S1569)</f>
        <v/>
      </c>
    </row>
    <row r="1569" ht="15.75" customHeight="1" s="412">
      <c r="A1569" s="333" t="n">
        <v>3412</v>
      </c>
      <c r="B1569" s="334" t="n">
        <v>168</v>
      </c>
      <c r="C1569" s="371" t="inlineStr">
        <is>
          <t>T263</t>
        </is>
      </c>
      <c r="D1569" s="371" t="n"/>
      <c r="E1569" s="371" t="n"/>
      <c r="F1569" s="371" t="n"/>
      <c r="G1569" s="371" t="n">
        <v>13</v>
      </c>
      <c r="H1569" s="372" t="n">
        <v>43587</v>
      </c>
      <c r="I1569" s="371" t="n">
        <v>5212</v>
      </c>
      <c r="J1569" s="371" t="n">
        <v>9605</v>
      </c>
      <c r="K1569" s="371" t="n">
        <v>8013</v>
      </c>
      <c r="L1569" s="371" t="n"/>
      <c r="M1569" s="374">
        <f>+(((J1569-I1569)-(K1569-I1569))/(K1569-I1569))*100</f>
        <v/>
      </c>
      <c r="N1569" s="375" t="n"/>
      <c r="O1569" s="377" t="n"/>
      <c r="P1569" s="377" t="n"/>
      <c r="Q1569" s="341" t="n"/>
      <c r="R1569" s="341" t="n"/>
      <c r="S1569" s="331">
        <f>+(((K1569-I1569)/1000)*1000)/10</f>
        <v/>
      </c>
      <c r="T1569" s="332" t="n"/>
    </row>
    <row r="1570" ht="15.75" customHeight="1" s="412">
      <c r="A1570" s="333" t="n">
        <v>4131</v>
      </c>
      <c r="B1570" s="334" t="n">
        <v>161</v>
      </c>
      <c r="C1570" s="371" t="inlineStr">
        <is>
          <t>T263</t>
        </is>
      </c>
      <c r="D1570" s="371" t="n"/>
      <c r="E1570" s="371" t="n"/>
      <c r="F1570" s="371" t="n"/>
      <c r="G1570" s="371" t="n">
        <v>15</v>
      </c>
      <c r="H1570" s="372" t="n">
        <v>43599</v>
      </c>
      <c r="I1570" s="371" t="n">
        <v>5264</v>
      </c>
      <c r="J1570" s="371" t="n">
        <v>9476</v>
      </c>
      <c r="K1570" s="371" t="n">
        <v>8275</v>
      </c>
      <c r="L1570" s="371" t="n"/>
      <c r="M1570" s="374">
        <f>+(((J1570-I1570)-(K1570-I1570))/(K1570-I1570))*100</f>
        <v/>
      </c>
      <c r="N1570" s="374" t="n"/>
      <c r="O1570" s="376">
        <f>AVERAGE(M1570:M1571)</f>
        <v/>
      </c>
      <c r="P1570" s="376">
        <f>_xlfn.STDEV.S(M1570,M1571)</f>
        <v/>
      </c>
      <c r="Q1570" s="341" t="n"/>
      <c r="R1570" s="341" t="n"/>
      <c r="S1570" s="331">
        <f>+(((K1570-I1570)/1000)*1000)/10</f>
        <v/>
      </c>
      <c r="T1570" s="332">
        <f>AVERAGE(S1570:S1571)</f>
        <v/>
      </c>
    </row>
    <row r="1571" ht="15.75" customHeight="1" s="412">
      <c r="A1571" s="333" t="n">
        <v>4132</v>
      </c>
      <c r="B1571" s="334" t="n">
        <v>162</v>
      </c>
      <c r="C1571" s="371" t="inlineStr">
        <is>
          <t>T263</t>
        </is>
      </c>
      <c r="D1571" s="371" t="n"/>
      <c r="E1571" s="371" t="n"/>
      <c r="F1571" s="371" t="n"/>
      <c r="G1571" s="371" t="n">
        <v>15</v>
      </c>
      <c r="H1571" s="372" t="n">
        <v>43599</v>
      </c>
      <c r="I1571" s="371" t="n">
        <v>5232</v>
      </c>
      <c r="J1571" s="371" t="n">
        <v>9217</v>
      </c>
      <c r="K1571" s="371" t="n">
        <v>8213</v>
      </c>
      <c r="L1571" s="371" t="n"/>
      <c r="M1571" s="374">
        <f>+(((J1571-I1571)-(K1571-I1571))/(K1571-I1571))*100</f>
        <v/>
      </c>
      <c r="N1571" s="374" t="n"/>
      <c r="O1571" s="377" t="n"/>
      <c r="P1571" s="377" t="n"/>
      <c r="Q1571" s="341" t="n"/>
      <c r="R1571" s="341" t="n"/>
      <c r="S1571" s="331">
        <f>+(((K1571-I1571)/1000)*1000)/10</f>
        <v/>
      </c>
      <c r="T1571" s="332" t="n"/>
    </row>
    <row r="1572" ht="15.75" customHeight="1" s="412">
      <c r="A1572" s="333" t="n">
        <v>4777</v>
      </c>
      <c r="B1572" s="334" t="n">
        <v>161</v>
      </c>
      <c r="C1572" s="371" t="inlineStr">
        <is>
          <t>T263</t>
        </is>
      </c>
      <c r="D1572" s="371" t="n"/>
      <c r="E1572" s="371" t="n"/>
      <c r="F1572" s="371" t="n"/>
      <c r="G1572" s="371" t="n">
        <v>17</v>
      </c>
      <c r="H1572" s="372" t="n">
        <v>43619</v>
      </c>
      <c r="I1572" s="371" t="n">
        <v>5264</v>
      </c>
      <c r="J1572" s="371" t="n">
        <v>8239</v>
      </c>
      <c r="K1572" s="371" t="n">
        <v>7525</v>
      </c>
      <c r="L1572" s="371" t="n"/>
      <c r="M1572" s="374">
        <f>+(((J1572-I1572)-(K1572-I1572))/(K1572-I1572))*100</f>
        <v/>
      </c>
      <c r="N1572" s="375" t="n"/>
      <c r="O1572" s="376">
        <f>AVERAGE(M1572:M1573)</f>
        <v/>
      </c>
      <c r="P1572" s="376">
        <f>_xlfn.STDEV.S(M1572,M1573)</f>
        <v/>
      </c>
      <c r="Q1572" s="341" t="n"/>
      <c r="R1572" s="341" t="n"/>
      <c r="S1572" s="331">
        <f>+(((K1572-I1572)/1000)*1000)/10</f>
        <v/>
      </c>
      <c r="T1572" s="332">
        <f>AVERAGE(S1572:S1573)</f>
        <v/>
      </c>
    </row>
    <row r="1573" ht="15.75" customHeight="1" s="412">
      <c r="A1573" s="333" t="n">
        <v>4778</v>
      </c>
      <c r="B1573" s="334" t="n">
        <v>162</v>
      </c>
      <c r="C1573" s="371" t="inlineStr">
        <is>
          <t>T263</t>
        </is>
      </c>
      <c r="D1573" s="371" t="n"/>
      <c r="E1573" s="371" t="n"/>
      <c r="F1573" s="371" t="n"/>
      <c r="G1573" s="371" t="n">
        <v>17</v>
      </c>
      <c r="H1573" s="372" t="n">
        <v>43619</v>
      </c>
      <c r="I1573" s="371" t="n">
        <v>5232</v>
      </c>
      <c r="J1573" s="371" t="n">
        <v>8181</v>
      </c>
      <c r="K1573" s="371" t="n">
        <v>7522</v>
      </c>
      <c r="L1573" s="371" t="n"/>
      <c r="M1573" s="374">
        <f>+(((J1573-I1573)-(K1573-I1573))/(K1573-I1573))*100</f>
        <v/>
      </c>
      <c r="N1573" s="375" t="n"/>
      <c r="O1573" s="377" t="n"/>
      <c r="P1573" s="377" t="n"/>
      <c r="Q1573" s="341" t="n"/>
      <c r="R1573" s="341" t="n"/>
      <c r="S1573" s="331">
        <f>+(((K1573-I1573)/1000)*1000)/10</f>
        <v/>
      </c>
      <c r="T1573" s="332" t="n"/>
    </row>
    <row r="1574" ht="15.75" customHeight="1" s="412">
      <c r="A1574" s="333" t="n">
        <v>6063</v>
      </c>
      <c r="B1574" s="334" t="n">
        <v>155</v>
      </c>
      <c r="C1574" s="378" t="inlineStr">
        <is>
          <t>T263</t>
        </is>
      </c>
      <c r="D1574" s="378" t="n"/>
      <c r="E1574" s="378" t="n"/>
      <c r="F1574" s="378" t="n"/>
      <c r="G1574" s="378" t="n">
        <v>22</v>
      </c>
      <c r="H1574" s="379" t="n">
        <v>43685</v>
      </c>
      <c r="I1574" s="378" t="n">
        <v>5181</v>
      </c>
      <c r="J1574" s="378" t="n">
        <v>8297</v>
      </c>
      <c r="K1574" s="378" t="n">
        <v>7842</v>
      </c>
      <c r="L1574" s="378" t="n">
        <v>9</v>
      </c>
      <c r="M1574" s="374">
        <f>+(((J1574-I1574)-(K1574-I1574))/(K1574-I1574))*100</f>
        <v/>
      </c>
      <c r="N1574" s="375" t="n"/>
      <c r="O1574" s="376">
        <f>AVERAGE(M1574:M1575)</f>
        <v/>
      </c>
      <c r="P1574" s="376">
        <f>_xlfn.STDEV.S(M1574,M1575)</f>
        <v/>
      </c>
      <c r="Q1574" s="341" t="n"/>
      <c r="R1574" s="341" t="n"/>
      <c r="S1574" s="331">
        <f>+(((K1574-I1574)/1000)*1000)/10</f>
        <v/>
      </c>
      <c r="T1574" s="332">
        <f>AVERAGE(S1574:S1575)</f>
        <v/>
      </c>
    </row>
    <row r="1575" ht="15.75" customHeight="1" s="412">
      <c r="A1575" s="333" t="n">
        <v>6064</v>
      </c>
      <c r="B1575" s="334" t="n">
        <v>155</v>
      </c>
      <c r="C1575" s="378" t="inlineStr">
        <is>
          <t>T263</t>
        </is>
      </c>
      <c r="D1575" s="378" t="n"/>
      <c r="E1575" s="378" t="n"/>
      <c r="F1575" s="378" t="n"/>
      <c r="G1575" s="378" t="n">
        <v>22</v>
      </c>
      <c r="H1575" s="379" t="n">
        <v>43685</v>
      </c>
      <c r="I1575" s="378" t="n">
        <v>5181</v>
      </c>
      <c r="J1575" s="378" t="n">
        <v>8144</v>
      </c>
      <c r="K1575" s="378" t="n">
        <v>7718</v>
      </c>
      <c r="L1575" s="378" t="n"/>
      <c r="M1575" s="374">
        <f>+(((J1575-I1575)-(K1575-I1575))/(K1575-I1575))*100</f>
        <v/>
      </c>
      <c r="N1575" s="375" t="n"/>
      <c r="O1575" s="377" t="n"/>
      <c r="P1575" s="377" t="n"/>
      <c r="Q1575" s="341" t="n"/>
      <c r="R1575" s="341" t="n"/>
      <c r="S1575" s="331">
        <f>+(((K1575-I1575)/1000)*1000)/10</f>
        <v/>
      </c>
      <c r="T1575" s="332" t="n"/>
    </row>
    <row r="1576" ht="15.75" customHeight="1" s="412">
      <c r="A1576" s="333" t="n">
        <v>3413</v>
      </c>
      <c r="B1576" s="334" t="n">
        <v>169</v>
      </c>
      <c r="C1576" s="371" t="inlineStr">
        <is>
          <t>T264</t>
        </is>
      </c>
      <c r="D1576" s="371" t="n"/>
      <c r="E1576" s="371" t="n"/>
      <c r="F1576" s="371" t="n"/>
      <c r="G1576" s="371" t="n">
        <v>13</v>
      </c>
      <c r="H1576" s="372" t="n">
        <v>43587</v>
      </c>
      <c r="I1576" s="371" t="n">
        <v>5223</v>
      </c>
      <c r="J1576" s="371" t="n">
        <v>7525</v>
      </c>
      <c r="K1576" s="371" t="n">
        <v>6761</v>
      </c>
      <c r="L1576" s="371" t="n">
        <v>1</v>
      </c>
      <c r="M1576" s="374">
        <f>+(((J1576-I1576)-(K1576-I1576))/(K1576-I1576))*100</f>
        <v/>
      </c>
      <c r="N1576" s="375" t="inlineStr">
        <is>
          <t>1/2</t>
        </is>
      </c>
      <c r="O1576" s="376">
        <f>AVERAGE(M1576:M1577)</f>
        <v/>
      </c>
      <c r="P1576" s="376">
        <f>_xlfn.STDEV.S(M1576,M1577)</f>
        <v/>
      </c>
      <c r="Q1576" s="341" t="n">
        <v>2</v>
      </c>
      <c r="R1576" s="341" t="n"/>
      <c r="S1576" s="331">
        <f>+(((K1576-I1576)/1000)*1000)/10</f>
        <v/>
      </c>
      <c r="T1576" s="332">
        <f>AVERAGE(S1576:S1577)</f>
        <v/>
      </c>
    </row>
    <row r="1577" ht="15.75" customHeight="1" s="412">
      <c r="A1577" s="333" t="n">
        <v>3414</v>
      </c>
      <c r="B1577" s="334" t="n">
        <v>170</v>
      </c>
      <c r="C1577" s="371" t="inlineStr">
        <is>
          <t>T264</t>
        </is>
      </c>
      <c r="D1577" s="371" t="n"/>
      <c r="E1577" s="371" t="n"/>
      <c r="F1577" s="371" t="n"/>
      <c r="G1577" s="371" t="n">
        <v>13</v>
      </c>
      <c r="H1577" s="372" t="n">
        <v>43587</v>
      </c>
      <c r="I1577" s="371" t="n">
        <v>5223</v>
      </c>
      <c r="J1577" s="371" t="n">
        <v>7670</v>
      </c>
      <c r="K1577" s="371" t="n">
        <v>6850</v>
      </c>
      <c r="L1577" s="371" t="n"/>
      <c r="M1577" s="374">
        <f>+(((J1577-I1577)-(K1577-I1577))/(K1577-I1577))*100</f>
        <v/>
      </c>
      <c r="N1577" s="375" t="n"/>
      <c r="O1577" s="377" t="n"/>
      <c r="P1577" s="377" t="n"/>
      <c r="Q1577" s="341" t="n"/>
      <c r="R1577" s="341" t="n"/>
      <c r="S1577" s="331">
        <f>+(((K1577-I1577)/1000)*1000)/10</f>
        <v/>
      </c>
      <c r="T1577" s="332" t="n"/>
    </row>
    <row r="1578" ht="15.75" customHeight="1" s="412">
      <c r="A1578" s="333" t="n">
        <v>4133</v>
      </c>
      <c r="B1578" s="334" t="n">
        <v>163</v>
      </c>
      <c r="C1578" s="371" t="inlineStr">
        <is>
          <t>T264</t>
        </is>
      </c>
      <c r="D1578" s="371" t="n"/>
      <c r="E1578" s="371" t="n"/>
      <c r="F1578" s="371" t="n"/>
      <c r="G1578" s="371" t="n">
        <v>15</v>
      </c>
      <c r="H1578" s="372" t="n">
        <v>43599</v>
      </c>
      <c r="I1578" s="371" t="n">
        <v>5193</v>
      </c>
      <c r="J1578" s="371" t="n">
        <v>7866</v>
      </c>
      <c r="K1578" s="371" t="n">
        <v>6912</v>
      </c>
      <c r="L1578" s="371" t="n"/>
      <c r="M1578" s="374">
        <f>+(((J1578-I1578)-(K1578-I1578))/(K1578-I1578))*100</f>
        <v/>
      </c>
      <c r="N1578" s="374" t="inlineStr">
        <is>
          <t>1/2</t>
        </is>
      </c>
      <c r="O1578" s="376">
        <f>AVERAGE(M1578:M1579)</f>
        <v/>
      </c>
      <c r="P1578" s="376">
        <f>_xlfn.STDEV.S(M1578,M1579)</f>
        <v/>
      </c>
      <c r="Q1578" s="341" t="n"/>
      <c r="R1578" s="341" t="n"/>
      <c r="S1578" s="331">
        <f>+(((K1578-I1578)/1000)*1000)/10</f>
        <v/>
      </c>
      <c r="T1578" s="332">
        <f>AVERAGE(S1578:S1579)</f>
        <v/>
      </c>
    </row>
    <row r="1579" ht="15.75" customHeight="1" s="412">
      <c r="A1579" s="333" t="n">
        <v>4134</v>
      </c>
      <c r="B1579" s="334" t="n">
        <v>164</v>
      </c>
      <c r="C1579" s="371" t="inlineStr">
        <is>
          <t>T264</t>
        </is>
      </c>
      <c r="D1579" s="371" t="n"/>
      <c r="E1579" s="371" t="n"/>
      <c r="F1579" s="371" t="n"/>
      <c r="G1579" s="371" t="n">
        <v>15</v>
      </c>
      <c r="H1579" s="372" t="n">
        <v>43599</v>
      </c>
      <c r="I1579" s="371" t="n">
        <v>5245</v>
      </c>
      <c r="J1579" s="371" t="n">
        <v>7839</v>
      </c>
      <c r="K1579" s="371" t="n">
        <v>6892</v>
      </c>
      <c r="L1579" s="371" t="n"/>
      <c r="M1579" s="374">
        <f>+(((J1579-I1579)-(K1579-I1579))/(K1579-I1579))*100</f>
        <v/>
      </c>
      <c r="N1579" s="374" t="n"/>
      <c r="O1579" s="377" t="n"/>
      <c r="P1579" s="377" t="n"/>
      <c r="Q1579" s="341" t="n"/>
      <c r="R1579" s="341" t="n"/>
      <c r="S1579" s="331">
        <f>+(((K1579-I1579)/1000)*1000)/10</f>
        <v/>
      </c>
      <c r="T1579" s="332" t="n"/>
    </row>
    <row r="1580" ht="15.75" customHeight="1" s="412">
      <c r="A1580" s="333" t="n">
        <v>4779</v>
      </c>
      <c r="B1580" s="334" t="n">
        <v>163</v>
      </c>
      <c r="C1580" s="371" t="inlineStr">
        <is>
          <t>T264</t>
        </is>
      </c>
      <c r="D1580" s="371" t="n"/>
      <c r="E1580" s="371" t="n"/>
      <c r="F1580" s="371" t="n"/>
      <c r="G1580" s="371" t="n">
        <v>17</v>
      </c>
      <c r="H1580" s="372" t="n">
        <v>43619</v>
      </c>
      <c r="I1580" s="371" t="n">
        <v>5193</v>
      </c>
      <c r="J1580" s="371" t="n">
        <v>7612</v>
      </c>
      <c r="K1580" s="371" t="n">
        <v>6885</v>
      </c>
      <c r="L1580" s="371" t="n"/>
      <c r="M1580" s="374">
        <f>+(((J1580-I1580)-(K1580-I1580))/(K1580-I1580))*100</f>
        <v/>
      </c>
      <c r="N1580" s="375" t="n"/>
      <c r="O1580" s="376">
        <f>AVERAGE(M1580:M1581)</f>
        <v/>
      </c>
      <c r="P1580" s="376">
        <f>_xlfn.STDEV.S(M1580,M1581)</f>
        <v/>
      </c>
      <c r="Q1580" s="341" t="n"/>
      <c r="R1580" s="341" t="n"/>
      <c r="S1580" s="331">
        <f>+(((K1580-I1580)/1000)*1000)/10</f>
        <v/>
      </c>
      <c r="T1580" s="332">
        <f>AVERAGE(S1580:S1581)</f>
        <v/>
      </c>
    </row>
    <row r="1581" ht="15.75" customHeight="1" s="412">
      <c r="A1581" s="333" t="n">
        <v>4780</v>
      </c>
      <c r="B1581" s="334" t="n">
        <v>164</v>
      </c>
      <c r="C1581" s="371" t="inlineStr">
        <is>
          <t>T264</t>
        </is>
      </c>
      <c r="D1581" s="371" t="n"/>
      <c r="E1581" s="371" t="n"/>
      <c r="F1581" s="371" t="n"/>
      <c r="G1581" s="371" t="n">
        <v>17</v>
      </c>
      <c r="H1581" s="372" t="n">
        <v>43619</v>
      </c>
      <c r="I1581" s="371" t="n">
        <v>5245</v>
      </c>
      <c r="J1581" s="371" t="n">
        <v>7607</v>
      </c>
      <c r="K1581" s="371" t="n">
        <v>6893</v>
      </c>
      <c r="L1581" s="371" t="n"/>
      <c r="M1581" s="374">
        <f>+(((J1581-I1581)-(K1581-I1581))/(K1581-I1581))*100</f>
        <v/>
      </c>
      <c r="N1581" s="375" t="n"/>
      <c r="O1581" s="377" t="n"/>
      <c r="P1581" s="377" t="n"/>
      <c r="Q1581" s="341" t="n"/>
      <c r="R1581" s="341" t="n"/>
      <c r="S1581" s="331">
        <f>+(((K1581-I1581)/1000)*1000)/10</f>
        <v/>
      </c>
      <c r="T1581" s="332" t="n"/>
    </row>
    <row r="1582" ht="15.75" customHeight="1" s="412">
      <c r="A1582" s="333" t="n">
        <v>6065</v>
      </c>
      <c r="B1582" s="334" t="n">
        <v>156</v>
      </c>
      <c r="C1582" s="378" t="inlineStr">
        <is>
          <t>T264</t>
        </is>
      </c>
      <c r="D1582" s="378" t="n"/>
      <c r="E1582" s="378" t="n"/>
      <c r="F1582" s="378" t="n"/>
      <c r="G1582" s="378" t="n">
        <v>22</v>
      </c>
      <c r="H1582" s="379" t="n">
        <v>43685</v>
      </c>
      <c r="I1582" s="378" t="n">
        <v>5171</v>
      </c>
      <c r="J1582" s="378" t="n">
        <v>7053</v>
      </c>
      <c r="K1582" s="378" t="n">
        <v>6789</v>
      </c>
      <c r="L1582" s="378" t="n">
        <v>6</v>
      </c>
      <c r="M1582" s="374">
        <f>+(((J1582-I1582)-(K1582-I1582))/(K1582-I1582))*100</f>
        <v/>
      </c>
      <c r="N1582" s="375" t="n"/>
      <c r="O1582" s="376">
        <f>AVERAGE(M1582:M1583)</f>
        <v/>
      </c>
      <c r="P1582" s="376">
        <f>_xlfn.STDEV.S(M1582,M1583)</f>
        <v/>
      </c>
      <c r="Q1582" s="341" t="n"/>
      <c r="R1582" s="341" t="n"/>
      <c r="S1582" s="331">
        <f>+(((K1582-I1582)/1000)*1000)/10</f>
        <v/>
      </c>
      <c r="T1582" s="332">
        <f>AVERAGE(S1582:S1583)</f>
        <v/>
      </c>
    </row>
    <row r="1583" ht="15.75" customHeight="1" s="412">
      <c r="A1583" s="333" t="n">
        <v>6066</v>
      </c>
      <c r="B1583" s="334" t="n">
        <v>156</v>
      </c>
      <c r="C1583" s="378" t="inlineStr">
        <is>
          <t>T264</t>
        </is>
      </c>
      <c r="D1583" s="378" t="n"/>
      <c r="E1583" s="378" t="n"/>
      <c r="F1583" s="378" t="n"/>
      <c r="G1583" s="378" t="n">
        <v>22</v>
      </c>
      <c r="H1583" s="379" t="n">
        <v>43685</v>
      </c>
      <c r="I1583" s="378" t="n">
        <v>5171</v>
      </c>
      <c r="J1583" s="378" t="n">
        <v>7015</v>
      </c>
      <c r="K1583" s="378" t="n">
        <v>6763</v>
      </c>
      <c r="L1583" s="378" t="n"/>
      <c r="M1583" s="374">
        <f>+(((J1583-I1583)-(K1583-I1583))/(K1583-I1583))*100</f>
        <v/>
      </c>
      <c r="N1583" s="375" t="n"/>
      <c r="O1583" s="377" t="n"/>
      <c r="P1583" s="377" t="n"/>
      <c r="Q1583" s="341" t="n"/>
      <c r="R1583" s="341" t="n"/>
      <c r="S1583" s="331">
        <f>+(((K1583-I1583)/1000)*1000)/10</f>
        <v/>
      </c>
      <c r="T1583" s="332" t="n"/>
    </row>
    <row r="1584" ht="15.75" customHeight="1" s="412">
      <c r="A1584" s="333" t="n">
        <v>3415</v>
      </c>
      <c r="B1584" s="334" t="n">
        <v>171</v>
      </c>
      <c r="C1584" s="380" t="inlineStr">
        <is>
          <t>T265</t>
        </is>
      </c>
      <c r="D1584" s="380" t="n"/>
      <c r="E1584" s="380" t="n"/>
      <c r="F1584" s="380" t="n"/>
      <c r="G1584" s="380" t="n">
        <v>13</v>
      </c>
      <c r="H1584" s="381" t="n">
        <v>43587</v>
      </c>
      <c r="I1584" s="380" t="n">
        <v>5259</v>
      </c>
      <c r="J1584" s="380" t="n">
        <v>7459</v>
      </c>
      <c r="K1584" s="380" t="n">
        <v>6878</v>
      </c>
      <c r="L1584" s="380" t="n">
        <v>1</v>
      </c>
      <c r="M1584" s="382">
        <f>+(((J1584-I1584)-(K1584-I1584))/(K1584-I1584))*100</f>
        <v/>
      </c>
      <c r="N1584" s="383" t="inlineStr">
        <is>
          <t>MF</t>
        </is>
      </c>
      <c r="O1584" s="384">
        <f>AVERAGE(M1584:M1585)</f>
        <v/>
      </c>
      <c r="P1584" s="384">
        <f>_xlfn.STDEV.S(M1584,M1585)</f>
        <v/>
      </c>
      <c r="Q1584" s="341" t="n">
        <v>1</v>
      </c>
      <c r="R1584" s="341" t="n"/>
      <c r="S1584" s="331">
        <f>+(((K1584-I1584)/1000)*1000)/10</f>
        <v/>
      </c>
      <c r="T1584" s="332">
        <f>AVERAGE(S1584:S1585)</f>
        <v/>
      </c>
    </row>
    <row r="1585" ht="15.75" customHeight="1" s="412">
      <c r="A1585" s="333" t="n">
        <v>3416</v>
      </c>
      <c r="B1585" s="334" t="n">
        <v>172</v>
      </c>
      <c r="C1585" s="380" t="inlineStr">
        <is>
          <t>T265</t>
        </is>
      </c>
      <c r="D1585" s="380" t="n"/>
      <c r="E1585" s="380" t="n"/>
      <c r="F1585" s="380" t="n"/>
      <c r="G1585" s="380" t="n">
        <v>13</v>
      </c>
      <c r="H1585" s="381" t="n">
        <v>43587</v>
      </c>
      <c r="I1585" s="380" t="n">
        <v>5274</v>
      </c>
      <c r="J1585" s="380" t="n">
        <v>7418</v>
      </c>
      <c r="K1585" s="380" t="n">
        <v>6847</v>
      </c>
      <c r="L1585" s="380" t="n"/>
      <c r="M1585" s="382">
        <f>+(((J1585-I1585)-(K1585-I1585))/(K1585-I1585))*100</f>
        <v/>
      </c>
      <c r="N1585" s="383" t="n"/>
      <c r="O1585" s="385" t="n"/>
      <c r="P1585" s="385" t="n"/>
      <c r="Q1585" s="341" t="n"/>
      <c r="R1585" s="341" t="n"/>
      <c r="S1585" s="331">
        <f>+(((K1585-I1585)/1000)*1000)/10</f>
        <v/>
      </c>
      <c r="T1585" s="332" t="n"/>
    </row>
    <row r="1586" ht="15.75" customHeight="1" s="412">
      <c r="A1586" s="333" t="n">
        <v>4135</v>
      </c>
      <c r="B1586" s="334" t="n">
        <v>165</v>
      </c>
      <c r="C1586" s="380" t="inlineStr">
        <is>
          <t>T265</t>
        </is>
      </c>
      <c r="D1586" s="380" t="n"/>
      <c r="E1586" s="380" t="n"/>
      <c r="F1586" s="380" t="n"/>
      <c r="G1586" s="380" t="n">
        <v>15</v>
      </c>
      <c r="H1586" s="381" t="n">
        <v>43599</v>
      </c>
      <c r="I1586" s="380" t="n">
        <v>5226</v>
      </c>
      <c r="J1586" s="380" t="n">
        <v>7455</v>
      </c>
      <c r="K1586" s="380" t="n">
        <v>6987</v>
      </c>
      <c r="L1586" s="380" t="n"/>
      <c r="M1586" s="382">
        <f>+(((J1586-I1586)-(K1586-I1586))/(K1586-I1586))*100</f>
        <v/>
      </c>
      <c r="N1586" s="382" t="n"/>
      <c r="O1586" s="384">
        <f>AVERAGE(M1586:M1587)</f>
        <v/>
      </c>
      <c r="P1586" s="384">
        <f>_xlfn.STDEV.S(M1586,M1587)</f>
        <v/>
      </c>
      <c r="Q1586" s="341" t="n"/>
      <c r="R1586" s="341" t="n"/>
      <c r="S1586" s="331">
        <f>+(((K1586-I1586)/1000)*1000)/10</f>
        <v/>
      </c>
      <c r="T1586" s="332">
        <f>AVERAGE(S1586:S1587)</f>
        <v/>
      </c>
    </row>
    <row r="1587" ht="15.75" customHeight="1" s="412">
      <c r="A1587" s="333" t="n">
        <v>4136</v>
      </c>
      <c r="B1587" s="334" t="n">
        <v>166</v>
      </c>
      <c r="C1587" s="380" t="inlineStr">
        <is>
          <t>T265</t>
        </is>
      </c>
      <c r="D1587" s="380" t="n"/>
      <c r="E1587" s="380" t="n"/>
      <c r="F1587" s="380" t="n"/>
      <c r="G1587" s="380" t="n">
        <v>15</v>
      </c>
      <c r="H1587" s="381" t="n">
        <v>43599</v>
      </c>
      <c r="I1587" s="380" t="n">
        <v>5252</v>
      </c>
      <c r="J1587" s="380" t="n">
        <v>7607</v>
      </c>
      <c r="K1587" s="380" t="n">
        <v>7112</v>
      </c>
      <c r="L1587" s="380" t="n"/>
      <c r="M1587" s="382">
        <f>+(((J1587-I1587)-(K1587-I1587))/(K1587-I1587))*100</f>
        <v/>
      </c>
      <c r="N1587" s="382" t="n"/>
      <c r="O1587" s="385" t="n"/>
      <c r="P1587" s="385" t="n"/>
      <c r="Q1587" s="341" t="n"/>
      <c r="R1587" s="341" t="n"/>
      <c r="S1587" s="331">
        <f>+(((K1587-I1587)/1000)*1000)/10</f>
        <v/>
      </c>
      <c r="T1587" s="332" t="n"/>
    </row>
    <row r="1588" ht="15.75" customHeight="1" s="412">
      <c r="A1588" s="333" t="n">
        <v>4781</v>
      </c>
      <c r="B1588" s="334" t="n">
        <v>165</v>
      </c>
      <c r="C1588" s="380" t="inlineStr">
        <is>
          <t>T265</t>
        </is>
      </c>
      <c r="D1588" s="380" t="n"/>
      <c r="E1588" s="380" t="n"/>
      <c r="F1588" s="380" t="n"/>
      <c r="G1588" s="380" t="n">
        <v>17</v>
      </c>
      <c r="H1588" s="381" t="n">
        <v>43619</v>
      </c>
      <c r="I1588" s="380" t="n">
        <v>5226</v>
      </c>
      <c r="J1588" s="380" t="n">
        <v>7767</v>
      </c>
      <c r="K1588" s="380" t="n">
        <v>7290</v>
      </c>
      <c r="L1588" s="380" t="n"/>
      <c r="M1588" s="382">
        <f>+(((J1588-I1588)-(K1588-I1588))/(K1588-I1588))*100</f>
        <v/>
      </c>
      <c r="N1588" s="383" t="n"/>
      <c r="O1588" s="384">
        <f>AVERAGE(M1588:M1589)</f>
        <v/>
      </c>
      <c r="P1588" s="384">
        <f>_xlfn.STDEV.S(M1588,M1589)</f>
        <v/>
      </c>
      <c r="Q1588" s="341" t="n"/>
      <c r="R1588" s="341" t="n"/>
      <c r="S1588" s="331">
        <f>+(((K1588-I1588)/1000)*1000)/10</f>
        <v/>
      </c>
      <c r="T1588" s="332">
        <f>AVERAGE(S1588:S1589)</f>
        <v/>
      </c>
    </row>
    <row r="1589" ht="15.75" customHeight="1" s="412">
      <c r="A1589" s="333" t="n">
        <v>4782</v>
      </c>
      <c r="B1589" s="334" t="n">
        <v>166</v>
      </c>
      <c r="C1589" s="380" t="inlineStr">
        <is>
          <t>T265</t>
        </is>
      </c>
      <c r="D1589" s="380" t="n"/>
      <c r="E1589" s="380" t="n"/>
      <c r="F1589" s="380" t="n"/>
      <c r="G1589" s="380" t="n">
        <v>17</v>
      </c>
      <c r="H1589" s="381" t="n">
        <v>43619</v>
      </c>
      <c r="I1589" s="380" t="n">
        <v>5252</v>
      </c>
      <c r="J1589" s="380" t="n">
        <v>7889</v>
      </c>
      <c r="K1589" s="380" t="n">
        <v>7400</v>
      </c>
      <c r="L1589" s="380" t="n"/>
      <c r="M1589" s="382">
        <f>+(((J1589-I1589)-(K1589-I1589))/(K1589-I1589))*100</f>
        <v/>
      </c>
      <c r="N1589" s="383" t="n"/>
      <c r="O1589" s="385" t="n"/>
      <c r="P1589" s="385" t="n"/>
      <c r="Q1589" s="341" t="n"/>
      <c r="R1589" s="341" t="n"/>
      <c r="S1589" s="331">
        <f>+(((K1589-I1589)/1000)*1000)/10</f>
        <v/>
      </c>
      <c r="T1589" s="332" t="n"/>
    </row>
    <row r="1590" ht="15.75" customHeight="1" s="412">
      <c r="A1590" s="333" t="n">
        <v>5381</v>
      </c>
      <c r="B1590" s="334" t="n">
        <v>119</v>
      </c>
      <c r="C1590" s="378" t="inlineStr">
        <is>
          <t>T265</t>
        </is>
      </c>
      <c r="D1590" s="378" t="n"/>
      <c r="E1590" s="378" t="n"/>
      <c r="F1590" s="378" t="n"/>
      <c r="G1590" s="378" t="n">
        <v>19</v>
      </c>
      <c r="H1590" s="379" t="n">
        <v>43637</v>
      </c>
      <c r="I1590" s="378" t="n">
        <v>5212</v>
      </c>
      <c r="J1590" s="378" t="n">
        <v>7191</v>
      </c>
      <c r="K1590" s="378" t="n">
        <v>6799</v>
      </c>
      <c r="L1590" s="378" t="n">
        <v>9</v>
      </c>
      <c r="M1590" s="386">
        <f>+(((J1590-I1590)-(K1590-I1590))/(K1590-I1590))*100</f>
        <v/>
      </c>
      <c r="N1590" s="387" t="n"/>
      <c r="O1590" s="388">
        <f>AVERAGE(M1590:M1591)</f>
        <v/>
      </c>
      <c r="P1590" s="388">
        <f>_xlfn.STDEV.S(M1590,M1591)</f>
        <v/>
      </c>
      <c r="Q1590" s="341" t="n"/>
      <c r="R1590" s="341" t="n"/>
      <c r="S1590" s="331">
        <f>+(((K1590-I1590)/1000)*1000)/10</f>
        <v/>
      </c>
      <c r="T1590" s="332">
        <f>AVERAGE(S1590:S1591)</f>
        <v/>
      </c>
    </row>
    <row r="1591" ht="15.75" customHeight="1" s="412">
      <c r="A1591" s="333" t="n">
        <v>5382</v>
      </c>
      <c r="B1591" s="334" t="n">
        <v>120</v>
      </c>
      <c r="C1591" s="378" t="inlineStr">
        <is>
          <t>T265</t>
        </is>
      </c>
      <c r="D1591" s="378" t="n"/>
      <c r="E1591" s="378" t="n"/>
      <c r="F1591" s="378" t="n"/>
      <c r="G1591" s="378" t="n">
        <v>19</v>
      </c>
      <c r="H1591" s="379" t="n">
        <v>43637</v>
      </c>
      <c r="I1591" s="378" t="n">
        <v>5196</v>
      </c>
      <c r="J1591" s="378" t="n">
        <v>7246</v>
      </c>
      <c r="K1591" s="378" t="n">
        <v>6846</v>
      </c>
      <c r="L1591" s="378" t="n"/>
      <c r="M1591" s="386">
        <f>+(((J1591-I1591)-(K1591-I1591))/(K1591-I1591))*100</f>
        <v/>
      </c>
      <c r="N1591" s="387" t="n"/>
      <c r="O1591" s="331" t="n"/>
      <c r="P1591" s="331" t="n"/>
      <c r="Q1591" s="341" t="n"/>
      <c r="R1591" s="341" t="n"/>
      <c r="S1591" s="331">
        <f>+(((K1591-I1591)/1000)*1000)/10</f>
        <v/>
      </c>
      <c r="T1591" s="332" t="n"/>
    </row>
    <row r="1592" ht="15.75" customHeight="1" s="412">
      <c r="A1592" s="333" t="n">
        <v>6067</v>
      </c>
      <c r="B1592" s="334" t="n">
        <v>157</v>
      </c>
      <c r="C1592" s="378" t="inlineStr">
        <is>
          <t>T265</t>
        </is>
      </c>
      <c r="D1592" s="378" t="n"/>
      <c r="E1592" s="378" t="n"/>
      <c r="F1592" s="378" t="n"/>
      <c r="G1592" s="378" t="n">
        <v>22</v>
      </c>
      <c r="H1592" s="379" t="n">
        <v>43685</v>
      </c>
      <c r="I1592" s="378" t="n">
        <v>5319</v>
      </c>
      <c r="J1592" s="378" t="n">
        <v>7200</v>
      </c>
      <c r="K1592" s="378" t="n">
        <v>6918</v>
      </c>
      <c r="L1592" s="378" t="n">
        <v>8</v>
      </c>
      <c r="M1592" s="374">
        <f>+(((J1592-I1592)-(K1592-I1592))/(K1592-I1592))*100</f>
        <v/>
      </c>
      <c r="N1592" s="375" t="n"/>
      <c r="O1592" s="376">
        <f>AVERAGE(M1592:M1593)</f>
        <v/>
      </c>
      <c r="P1592" s="376">
        <f>_xlfn.STDEV.S(M1592,M1593)</f>
        <v/>
      </c>
      <c r="Q1592" s="341" t="n"/>
      <c r="R1592" s="341" t="n"/>
      <c r="S1592" s="331">
        <f>+(((K1592-I1592)/1000)*1000)/10</f>
        <v/>
      </c>
      <c r="T1592" s="332">
        <f>AVERAGE(S1592:S1593)</f>
        <v/>
      </c>
    </row>
    <row r="1593" ht="15.75" customHeight="1" s="412">
      <c r="A1593" s="333" t="n">
        <v>6068</v>
      </c>
      <c r="B1593" s="334" t="n">
        <v>157</v>
      </c>
      <c r="C1593" s="378" t="inlineStr">
        <is>
          <t>T265</t>
        </is>
      </c>
      <c r="D1593" s="378" t="n"/>
      <c r="E1593" s="378" t="n"/>
      <c r="F1593" s="378" t="n"/>
      <c r="G1593" s="378" t="n">
        <v>22</v>
      </c>
      <c r="H1593" s="379" t="n">
        <v>43685</v>
      </c>
      <c r="I1593" s="378" t="n">
        <v>5319</v>
      </c>
      <c r="J1593" s="378" t="n">
        <v>7416</v>
      </c>
      <c r="K1593" s="378" t="n">
        <v>7104</v>
      </c>
      <c r="L1593" s="378" t="n"/>
      <c r="M1593" s="374">
        <f>+(((J1593-I1593)-(K1593-I1593))/(K1593-I1593))*100</f>
        <v/>
      </c>
      <c r="N1593" s="375" t="n"/>
      <c r="O1593" s="377" t="n"/>
      <c r="P1593" s="377" t="n"/>
      <c r="Q1593" s="341" t="n"/>
      <c r="R1593" s="341" t="n"/>
      <c r="S1593" s="331">
        <f>+(((K1593-I1593)/1000)*1000)/10</f>
        <v/>
      </c>
      <c r="T1593" s="332" t="n"/>
    </row>
    <row r="1594" ht="15.75" customHeight="1" s="412">
      <c r="A1594" s="333" t="n">
        <v>2981</v>
      </c>
      <c r="B1594" s="334" t="n">
        <v>65</v>
      </c>
      <c r="C1594" s="371" t="inlineStr">
        <is>
          <t>T266</t>
        </is>
      </c>
      <c r="D1594" s="371" t="n"/>
      <c r="E1594" s="371" t="n"/>
      <c r="F1594" s="371" t="n"/>
      <c r="G1594" s="371" t="n">
        <v>11</v>
      </c>
      <c r="H1594" s="372" t="n">
        <v>43571</v>
      </c>
      <c r="I1594" s="373" t="n">
        <v>5215</v>
      </c>
      <c r="J1594" s="371" t="n">
        <v>8941</v>
      </c>
      <c r="K1594" s="371" t="n">
        <v>7466</v>
      </c>
      <c r="L1594" s="371" t="n">
        <v>2</v>
      </c>
      <c r="M1594" s="374">
        <f>+(((J1594-I1594)-(K1594-I1594))/(K1594-I1594))*100</f>
        <v/>
      </c>
      <c r="N1594" s="375" t="inlineStr">
        <is>
          <t>1/2</t>
        </is>
      </c>
      <c r="O1594" s="376">
        <f>AVERAGE(M1594:M1595)</f>
        <v/>
      </c>
      <c r="P1594" s="376">
        <f>_xlfn.STDEV.S(M1594,M1595)</f>
        <v/>
      </c>
      <c r="Q1594" s="341" t="n">
        <v>2</v>
      </c>
      <c r="R1594" s="341" t="n"/>
      <c r="S1594" s="331">
        <f>+(((K1594-I1594)/1000)*1000)/10</f>
        <v/>
      </c>
      <c r="T1594" s="332">
        <f>AVERAGE(S1594:S1595)</f>
        <v/>
      </c>
    </row>
    <row r="1595" ht="15.75" customHeight="1" s="412">
      <c r="A1595" s="333" t="n">
        <v>2982</v>
      </c>
      <c r="B1595" s="334" t="n">
        <v>66</v>
      </c>
      <c r="C1595" s="371" t="inlineStr">
        <is>
          <t>T266</t>
        </is>
      </c>
      <c r="D1595" s="371" t="n"/>
      <c r="E1595" s="371" t="n"/>
      <c r="F1595" s="371" t="n"/>
      <c r="G1595" s="371" t="n">
        <v>11</v>
      </c>
      <c r="H1595" s="372" t="n">
        <v>43571</v>
      </c>
      <c r="I1595" s="373" t="n">
        <v>5279</v>
      </c>
      <c r="J1595" s="371" t="n">
        <v>8849</v>
      </c>
      <c r="K1595" s="371" t="n">
        <v>7406</v>
      </c>
      <c r="L1595" s="371" t="n"/>
      <c r="M1595" s="374">
        <f>+(((J1595-I1595)-(K1595-I1595))/(K1595-I1595))*100</f>
        <v/>
      </c>
      <c r="N1595" s="375" t="n"/>
      <c r="O1595" s="377" t="n"/>
      <c r="P1595" s="377" t="n"/>
      <c r="Q1595" s="341" t="n"/>
      <c r="R1595" s="341" t="n"/>
      <c r="S1595" s="331">
        <f>+(((K1595-I1595)/1000)*1000)/10</f>
        <v/>
      </c>
      <c r="T1595" s="332" t="n"/>
    </row>
    <row r="1596" ht="15.75" customHeight="1" s="412">
      <c r="A1596" s="333" t="n">
        <v>3787</v>
      </c>
      <c r="B1596" s="334" t="n">
        <v>209</v>
      </c>
      <c r="C1596" s="371" t="inlineStr">
        <is>
          <t>T266</t>
        </is>
      </c>
      <c r="D1596" s="371" t="n"/>
      <c r="E1596" s="371" t="n"/>
      <c r="F1596" s="371" t="n"/>
      <c r="G1596" s="371" t="n">
        <v>14</v>
      </c>
      <c r="H1596" s="372" t="n">
        <v>43591</v>
      </c>
      <c r="I1596" s="371" t="n">
        <v>5228</v>
      </c>
      <c r="J1596" s="373" t="n">
        <v>9110</v>
      </c>
      <c r="K1596" s="371" t="n">
        <v>7973</v>
      </c>
      <c r="L1596" s="371" t="n"/>
      <c r="M1596" s="374">
        <f>+(((J1596-I1596)-(K1596-I1596))/(K1596-I1596))*100</f>
        <v/>
      </c>
      <c r="N1596" s="375" t="inlineStr">
        <is>
          <t>MF</t>
        </is>
      </c>
      <c r="O1596" s="376">
        <f>AVERAGE(M1596:M1597)</f>
        <v/>
      </c>
      <c r="P1596" s="376">
        <f>_xlfn.STDEV.S(M1596,M1597)</f>
        <v/>
      </c>
      <c r="Q1596" s="341" t="n"/>
      <c r="R1596" s="341" t="n"/>
      <c r="S1596" s="331">
        <f>+(((K1596-I1596)/1000)*1000)/10</f>
        <v/>
      </c>
      <c r="T1596" s="332">
        <f>AVERAGE(S1596:S1597)</f>
        <v/>
      </c>
    </row>
    <row r="1597" ht="15.75" customHeight="1" s="412">
      <c r="A1597" s="333" t="n">
        <v>3788</v>
      </c>
      <c r="B1597" s="334" t="n">
        <v>210</v>
      </c>
      <c r="C1597" s="371" t="inlineStr">
        <is>
          <t>T266</t>
        </is>
      </c>
      <c r="D1597" s="371" t="n"/>
      <c r="E1597" s="371" t="n"/>
      <c r="F1597" s="371" t="n"/>
      <c r="G1597" s="371" t="n">
        <v>14</v>
      </c>
      <c r="H1597" s="372" t="n">
        <v>43591</v>
      </c>
      <c r="I1597" s="371" t="n">
        <v>5223</v>
      </c>
      <c r="J1597" s="373" t="n">
        <v>8946</v>
      </c>
      <c r="K1597" s="371" t="n">
        <v>7859</v>
      </c>
      <c r="L1597" s="371" t="n"/>
      <c r="M1597" s="374">
        <f>+(((J1597-I1597)-(K1597-I1597))/(K1597-I1597))*100</f>
        <v/>
      </c>
      <c r="N1597" s="375" t="n"/>
      <c r="O1597" s="377" t="n"/>
      <c r="P1597" s="377" t="n"/>
      <c r="Q1597" s="341" t="n"/>
      <c r="R1597" s="341" t="n"/>
      <c r="S1597" s="331">
        <f>+(((K1597-I1597)/1000)*1000)/10</f>
        <v/>
      </c>
      <c r="T1597" s="332" t="n"/>
    </row>
    <row r="1598" ht="15.75" customHeight="1" s="412">
      <c r="A1598" s="333" t="n">
        <v>4447</v>
      </c>
      <c r="B1598" s="334" t="n">
        <v>153</v>
      </c>
      <c r="C1598" s="371" t="inlineStr">
        <is>
          <t>T266</t>
        </is>
      </c>
      <c r="D1598" s="371" t="n"/>
      <c r="E1598" s="371" t="n"/>
      <c r="F1598" s="371" t="n"/>
      <c r="G1598" s="371" t="n">
        <v>16</v>
      </c>
      <c r="H1598" s="372" t="n">
        <v>43607</v>
      </c>
      <c r="I1598" s="371" t="n">
        <v>5238</v>
      </c>
      <c r="J1598" s="371" t="n">
        <v>8273</v>
      </c>
      <c r="K1598" s="371" t="n">
        <v>7685</v>
      </c>
      <c r="L1598" s="371" t="n">
        <v>2</v>
      </c>
      <c r="M1598" s="374">
        <f>+(((J1598-I1598)-(K1598-I1598))/(K1598-I1598))*100</f>
        <v/>
      </c>
      <c r="N1598" s="375" t="n"/>
      <c r="O1598" s="376">
        <f>AVERAGE(M1598:M1599)</f>
        <v/>
      </c>
      <c r="P1598" s="376">
        <f>_xlfn.STDEV.S(M1598,M1599)</f>
        <v/>
      </c>
      <c r="Q1598" s="341" t="n"/>
      <c r="R1598" s="341" t="n"/>
      <c r="S1598" s="331">
        <f>+(((K1598-I1598)/1000)*1000)/10</f>
        <v/>
      </c>
      <c r="T1598" s="332">
        <f>AVERAGE(S1598:S1599)</f>
        <v/>
      </c>
    </row>
    <row r="1599" ht="15.75" customHeight="1" s="412">
      <c r="A1599" s="333" t="n">
        <v>4448</v>
      </c>
      <c r="B1599" s="334" t="n">
        <v>154</v>
      </c>
      <c r="C1599" s="371" t="inlineStr">
        <is>
          <t>T266</t>
        </is>
      </c>
      <c r="D1599" s="371" t="n"/>
      <c r="E1599" s="371" t="n"/>
      <c r="F1599" s="371" t="n"/>
      <c r="G1599" s="371" t="n">
        <v>16</v>
      </c>
      <c r="H1599" s="372" t="n">
        <v>43607</v>
      </c>
      <c r="I1599" s="371" t="n">
        <v>5194</v>
      </c>
      <c r="J1599" s="371" t="n">
        <v>8131</v>
      </c>
      <c r="K1599" s="371" t="n">
        <v>7567</v>
      </c>
      <c r="L1599" s="371" t="n"/>
      <c r="M1599" s="374">
        <f>+(((J1599-I1599)-(K1599-I1599))/(K1599-I1599))*100</f>
        <v/>
      </c>
      <c r="N1599" s="375" t="n"/>
      <c r="O1599" s="377" t="n"/>
      <c r="P1599" s="377" t="n"/>
      <c r="Q1599" s="341" t="n"/>
      <c r="R1599" s="341" t="n"/>
      <c r="S1599" s="331">
        <f>+(((K1599-I1599)/1000)*1000)/10</f>
        <v/>
      </c>
      <c r="T1599" s="332" t="n"/>
    </row>
    <row r="1600" ht="15.75" customHeight="1" s="412">
      <c r="A1600" s="333" t="n">
        <v>5093</v>
      </c>
      <c r="B1600" s="334" t="n">
        <v>153</v>
      </c>
      <c r="C1600" s="371" t="inlineStr">
        <is>
          <t>T266</t>
        </is>
      </c>
      <c r="D1600" s="371" t="n"/>
      <c r="E1600" s="371" t="n"/>
      <c r="F1600" s="371" t="n"/>
      <c r="G1600" s="371" t="n">
        <v>18</v>
      </c>
      <c r="H1600" s="372" t="n">
        <v>43626</v>
      </c>
      <c r="I1600" s="371" t="n">
        <v>5238</v>
      </c>
      <c r="J1600" s="371" t="n">
        <v>8503</v>
      </c>
      <c r="K1600" s="371" t="n">
        <v>7952</v>
      </c>
      <c r="L1600" s="371" t="n">
        <v>6</v>
      </c>
      <c r="M1600" s="374">
        <f>+(((J1600-I1600)-(K1600-I1600))/(K1600-I1600))*100</f>
        <v/>
      </c>
      <c r="N1600" s="375" t="n"/>
      <c r="O1600" s="376">
        <f>AVERAGE(M1600:M1601)</f>
        <v/>
      </c>
      <c r="P1600" s="376">
        <f>_xlfn.STDEV.S(M1600,M1601)</f>
        <v/>
      </c>
      <c r="Q1600" s="341" t="n"/>
      <c r="R1600" s="341" t="n"/>
      <c r="S1600" s="331">
        <f>+(((K1600-I1600)/1000)*1000)/10</f>
        <v/>
      </c>
      <c r="T1600" s="332">
        <f>AVERAGE(S1600:S1601)</f>
        <v/>
      </c>
    </row>
    <row r="1601" ht="15.75" customHeight="1" s="412">
      <c r="A1601" s="333" t="n">
        <v>5094</v>
      </c>
      <c r="B1601" s="334" t="n">
        <v>154</v>
      </c>
      <c r="C1601" s="371" t="inlineStr">
        <is>
          <t>T266</t>
        </is>
      </c>
      <c r="D1601" s="371" t="n"/>
      <c r="E1601" s="371" t="n"/>
      <c r="F1601" s="371" t="n"/>
      <c r="G1601" s="371" t="n">
        <v>18</v>
      </c>
      <c r="H1601" s="372" t="n">
        <v>43626</v>
      </c>
      <c r="I1601" s="371" t="n">
        <v>5194</v>
      </c>
      <c r="J1601" s="371" t="n">
        <v>8377</v>
      </c>
      <c r="K1601" s="371" t="n">
        <v>7840</v>
      </c>
      <c r="L1601" s="371" t="n"/>
      <c r="M1601" s="374">
        <f>+(((J1601-I1601)-(K1601-I1601))/(K1601-I1601))*100</f>
        <v/>
      </c>
      <c r="N1601" s="375" t="n"/>
      <c r="O1601" s="377" t="n"/>
      <c r="P1601" s="377" t="n"/>
      <c r="Q1601" s="341" t="n"/>
      <c r="R1601" s="341" t="n"/>
      <c r="S1601" s="331">
        <f>+(((K1601-I1601)/1000)*1000)/10</f>
        <v/>
      </c>
      <c r="T1601" s="332" t="n"/>
    </row>
    <row r="1602" ht="15.75" customHeight="1" s="412">
      <c r="A1602" s="333" t="n">
        <v>5647</v>
      </c>
      <c r="B1602" s="334" t="n">
        <v>91</v>
      </c>
      <c r="C1602" s="378" t="inlineStr">
        <is>
          <t>T266</t>
        </is>
      </c>
      <c r="D1602" s="378" t="n"/>
      <c r="E1602" s="378" t="n"/>
      <c r="F1602" s="378" t="n"/>
      <c r="G1602" s="378" t="n">
        <v>21</v>
      </c>
      <c r="H1602" s="379" t="n">
        <v>43657</v>
      </c>
      <c r="I1602" s="378" t="n">
        <v>5252</v>
      </c>
      <c r="J1602" s="378" t="n">
        <v>8575</v>
      </c>
      <c r="K1602" s="378" t="n">
        <v>7970</v>
      </c>
      <c r="L1602" s="378" t="n">
        <v>6</v>
      </c>
      <c r="M1602" s="374">
        <f>+(((J1602-I1602)-(K1602-I1602))/(K1602-I1602))*100</f>
        <v/>
      </c>
      <c r="N1602" s="375" t="n"/>
      <c r="O1602" s="376">
        <f>AVERAGE(M1602:M1603)</f>
        <v/>
      </c>
      <c r="P1602" s="376">
        <f>_xlfn.STDEV.S(M1602,M1603)</f>
        <v/>
      </c>
      <c r="Q1602" s="341" t="n"/>
      <c r="R1602" s="341" t="n"/>
      <c r="S1602" s="331">
        <f>+(((K1602-I1602)/1000)*1000)/10</f>
        <v/>
      </c>
      <c r="T1602" s="332">
        <f>AVERAGE(S1602:S1603)</f>
        <v/>
      </c>
    </row>
    <row r="1603" ht="15.75" customHeight="1" s="412">
      <c r="A1603" s="333" t="n">
        <v>5648</v>
      </c>
      <c r="B1603" s="334" t="n">
        <v>92</v>
      </c>
      <c r="C1603" s="378" t="inlineStr">
        <is>
          <t>T266</t>
        </is>
      </c>
      <c r="D1603" s="378" t="n"/>
      <c r="E1603" s="378" t="n"/>
      <c r="F1603" s="378" t="n"/>
      <c r="G1603" s="378" t="n">
        <v>21</v>
      </c>
      <c r="H1603" s="379" t="n">
        <v>43657</v>
      </c>
      <c r="I1603" s="378" t="n">
        <v>5241</v>
      </c>
      <c r="J1603" s="378" t="n">
        <v>8430</v>
      </c>
      <c r="K1603" s="378" t="n">
        <v>7841</v>
      </c>
      <c r="L1603" s="378" t="n"/>
      <c r="M1603" s="374">
        <f>+(((J1603-I1603)-(K1603-I1603))/(K1603-I1603))*100</f>
        <v/>
      </c>
      <c r="N1603" s="375" t="n"/>
      <c r="O1603" s="377" t="n"/>
      <c r="P1603" s="377" t="n"/>
      <c r="Q1603" s="341" t="n"/>
      <c r="R1603" s="341" t="n"/>
      <c r="S1603" s="331">
        <f>+(((K1603-I1603)/1000)*1000)/10</f>
        <v/>
      </c>
      <c r="T1603" s="332" t="n"/>
    </row>
    <row r="1604" ht="15.75" customHeight="1" s="412">
      <c r="A1604" s="333" t="n">
        <v>6069</v>
      </c>
      <c r="B1604" s="334" t="n">
        <v>158</v>
      </c>
      <c r="C1604" s="378" t="inlineStr">
        <is>
          <t>T266</t>
        </is>
      </c>
      <c r="D1604" s="378" t="n"/>
      <c r="E1604" s="378" t="n"/>
      <c r="F1604" s="378" t="n"/>
      <c r="G1604" s="378" t="n">
        <v>22</v>
      </c>
      <c r="H1604" s="379" t="n">
        <v>43685</v>
      </c>
      <c r="I1604" s="378" t="n">
        <v>5219</v>
      </c>
      <c r="J1604" s="378" t="n">
        <v>7748</v>
      </c>
      <c r="K1604" s="378" t="n">
        <v>7373</v>
      </c>
      <c r="L1604" s="378" t="n">
        <v>7</v>
      </c>
      <c r="M1604" s="374">
        <f>+(((J1604-I1604)-(K1604-I1604))/(K1604-I1604))*100</f>
        <v/>
      </c>
      <c r="N1604" s="375" t="n"/>
      <c r="O1604" s="376">
        <f>AVERAGE(M1604:M1605)</f>
        <v/>
      </c>
      <c r="P1604" s="376">
        <f>_xlfn.STDEV.S(M1604,M1605)</f>
        <v/>
      </c>
      <c r="Q1604" s="341" t="n"/>
      <c r="R1604" s="341" t="n"/>
      <c r="S1604" s="331">
        <f>+(((K1604-I1604)/1000)*1000)/10</f>
        <v/>
      </c>
      <c r="T1604" s="332">
        <f>AVERAGE(S1604:S1605)</f>
        <v/>
      </c>
    </row>
    <row r="1605" ht="15.75" customHeight="1" s="412">
      <c r="A1605" s="333" t="n">
        <v>6070</v>
      </c>
      <c r="B1605" s="334" t="n">
        <v>158</v>
      </c>
      <c r="C1605" s="378" t="inlineStr">
        <is>
          <t>T266</t>
        </is>
      </c>
      <c r="D1605" s="378" t="n"/>
      <c r="E1605" s="378" t="n"/>
      <c r="F1605" s="378" t="n"/>
      <c r="G1605" s="378" t="n">
        <v>22</v>
      </c>
      <c r="H1605" s="379" t="n">
        <v>43685</v>
      </c>
      <c r="I1605" s="378" t="n">
        <v>5219</v>
      </c>
      <c r="J1605" s="378" t="n">
        <v>7691</v>
      </c>
      <c r="K1605" s="378" t="n">
        <v>7330</v>
      </c>
      <c r="L1605" s="378" t="n"/>
      <c r="M1605" s="374">
        <f>+(((J1605-I1605)-(K1605-I1605))/(K1605-I1605))*100</f>
        <v/>
      </c>
      <c r="N1605" s="375" t="n"/>
      <c r="O1605" s="377" t="n"/>
      <c r="P1605" s="377" t="n"/>
      <c r="Q1605" s="341" t="n"/>
      <c r="R1605" s="341" t="n"/>
      <c r="S1605" s="331">
        <f>+(((K1605-I1605)/1000)*1000)/10</f>
        <v/>
      </c>
      <c r="T1605" s="332" t="n"/>
    </row>
    <row r="1606" ht="15.75" customHeight="1" s="412">
      <c r="A1606" s="333" t="n">
        <v>3417</v>
      </c>
      <c r="B1606" s="334" t="n">
        <v>173</v>
      </c>
      <c r="C1606" s="380" t="inlineStr">
        <is>
          <t>T267</t>
        </is>
      </c>
      <c r="D1606" s="380" t="n"/>
      <c r="E1606" s="380" t="n"/>
      <c r="F1606" s="380" t="n"/>
      <c r="G1606" s="380" t="n">
        <v>13</v>
      </c>
      <c r="H1606" s="381" t="n">
        <v>43587</v>
      </c>
      <c r="I1606" s="380" t="n">
        <v>5227</v>
      </c>
      <c r="J1606" s="380" t="n">
        <v>8281</v>
      </c>
      <c r="K1606" s="380" t="n">
        <v>7348</v>
      </c>
      <c r="L1606" s="380" t="n">
        <v>1</v>
      </c>
      <c r="M1606" s="382">
        <f>+(((J1606-I1606)-(K1606-I1606))/(K1606-I1606))*100</f>
        <v/>
      </c>
      <c r="N1606" s="383" t="inlineStr">
        <is>
          <t>MF</t>
        </is>
      </c>
      <c r="O1606" s="384">
        <f>AVERAGE(M1606:M1607)</f>
        <v/>
      </c>
      <c r="P1606" s="384">
        <f>_xlfn.STDEV.S(M1606,M1607)</f>
        <v/>
      </c>
      <c r="Q1606" s="341" t="n">
        <v>1</v>
      </c>
      <c r="R1606" s="341" t="n"/>
      <c r="S1606" s="331">
        <f>+(((K1606-I1606)/1000)*1000)/10</f>
        <v/>
      </c>
      <c r="T1606" s="332">
        <f>AVERAGE(S1606:S1607)</f>
        <v/>
      </c>
    </row>
    <row r="1607" ht="15.75" customHeight="1" s="412">
      <c r="A1607" s="333" t="n">
        <v>3418</v>
      </c>
      <c r="B1607" s="334" t="n">
        <v>174</v>
      </c>
      <c r="C1607" s="380" t="inlineStr">
        <is>
          <t>T267</t>
        </is>
      </c>
      <c r="D1607" s="380" t="n"/>
      <c r="E1607" s="380" t="n"/>
      <c r="F1607" s="380" t="n"/>
      <c r="G1607" s="380" t="n">
        <v>13</v>
      </c>
      <c r="H1607" s="381" t="n">
        <v>43587</v>
      </c>
      <c r="I1607" s="380" t="n">
        <v>5182</v>
      </c>
      <c r="J1607" s="380" t="n">
        <v>7938</v>
      </c>
      <c r="K1607" s="380" t="n">
        <v>7310</v>
      </c>
      <c r="L1607" s="380" t="n"/>
      <c r="M1607" s="382">
        <f>+(((J1607-I1607)-(K1607-I1607))/(K1607-I1607))*100</f>
        <v/>
      </c>
      <c r="N1607" s="383" t="n"/>
      <c r="O1607" s="385" t="n"/>
      <c r="P1607" s="385" t="n"/>
      <c r="Q1607" s="341" t="n"/>
      <c r="R1607" s="341" t="n"/>
      <c r="S1607" s="331">
        <f>+(((K1607-I1607)/1000)*1000)/10</f>
        <v/>
      </c>
      <c r="T1607" s="332" t="n"/>
    </row>
    <row r="1608" ht="15.75" customHeight="1" s="412">
      <c r="A1608" s="333" t="n">
        <v>4137</v>
      </c>
      <c r="B1608" s="334" t="n">
        <v>167</v>
      </c>
      <c r="C1608" s="380" t="inlineStr">
        <is>
          <t>T267</t>
        </is>
      </c>
      <c r="D1608" s="380" t="n"/>
      <c r="E1608" s="380" t="n"/>
      <c r="F1608" s="380" t="n"/>
      <c r="G1608" s="380" t="n">
        <v>15</v>
      </c>
      <c r="H1608" s="381" t="n">
        <v>43599</v>
      </c>
      <c r="I1608" s="380" t="n">
        <v>5280</v>
      </c>
      <c r="J1608" s="380" t="n">
        <v>7228</v>
      </c>
      <c r="K1608" s="380" t="n">
        <v>6883</v>
      </c>
      <c r="L1608" s="380" t="n"/>
      <c r="M1608" s="382">
        <f>+(((J1608-I1608)-(K1608-I1608))/(K1608-I1608))*100</f>
        <v/>
      </c>
      <c r="N1608" s="382" t="n"/>
      <c r="O1608" s="384">
        <f>AVERAGE(M1608:M1609)</f>
        <v/>
      </c>
      <c r="P1608" s="384">
        <f>_xlfn.STDEV.S(M1608,M1609)</f>
        <v/>
      </c>
      <c r="Q1608" s="341" t="n"/>
      <c r="R1608" s="341" t="n"/>
      <c r="S1608" s="331">
        <f>+(((K1608-I1608)/1000)*1000)/10</f>
        <v/>
      </c>
      <c r="T1608" s="332">
        <f>AVERAGE(S1608:S1609)</f>
        <v/>
      </c>
    </row>
    <row r="1609" ht="15.75" customHeight="1" s="412">
      <c r="A1609" s="333" t="n">
        <v>4138</v>
      </c>
      <c r="B1609" s="334" t="n">
        <v>168</v>
      </c>
      <c r="C1609" s="380" t="inlineStr">
        <is>
          <t>T267</t>
        </is>
      </c>
      <c r="D1609" s="380" t="n"/>
      <c r="E1609" s="380" t="n"/>
      <c r="F1609" s="380" t="n"/>
      <c r="G1609" s="380" t="n">
        <v>15</v>
      </c>
      <c r="H1609" s="381" t="n">
        <v>43599</v>
      </c>
      <c r="I1609" s="380" t="n">
        <v>5212</v>
      </c>
      <c r="J1609" s="380" t="n">
        <v>7020</v>
      </c>
      <c r="K1609" s="380" t="n">
        <v>6702</v>
      </c>
      <c r="L1609" s="380" t="n"/>
      <c r="M1609" s="382">
        <f>+(((J1609-I1609)-(K1609-I1609))/(K1609-I1609))*100</f>
        <v/>
      </c>
      <c r="N1609" s="382" t="n"/>
      <c r="O1609" s="385" t="n"/>
      <c r="P1609" s="385" t="n"/>
      <c r="Q1609" s="341" t="n"/>
      <c r="R1609" s="341" t="n"/>
      <c r="S1609" s="331">
        <f>+(((K1609-I1609)/1000)*1000)/10</f>
        <v/>
      </c>
      <c r="T1609" s="332" t="n"/>
    </row>
    <row r="1610" ht="15.75" customHeight="1" s="412">
      <c r="A1610" s="333" t="n">
        <v>4783</v>
      </c>
      <c r="B1610" s="334" t="n">
        <v>167</v>
      </c>
      <c r="C1610" s="380" t="inlineStr">
        <is>
          <t>T267</t>
        </is>
      </c>
      <c r="D1610" s="380" t="n"/>
      <c r="E1610" s="380" t="n"/>
      <c r="F1610" s="380" t="n"/>
      <c r="G1610" s="380" t="n">
        <v>17</v>
      </c>
      <c r="H1610" s="381" t="n">
        <v>43619</v>
      </c>
      <c r="I1610" s="380" t="n">
        <v>5280</v>
      </c>
      <c r="J1610" s="380" t="n">
        <v>7490</v>
      </c>
      <c r="K1610" s="380" t="n">
        <v>7102</v>
      </c>
      <c r="L1610" s="380" t="n"/>
      <c r="M1610" s="382">
        <f>+(((J1610-I1610)-(K1610-I1610))/(K1610-I1610))*100</f>
        <v/>
      </c>
      <c r="N1610" s="383" t="n"/>
      <c r="O1610" s="384">
        <f>AVERAGE(M1610:M1611)</f>
        <v/>
      </c>
      <c r="P1610" s="384">
        <f>_xlfn.STDEV.S(M1610,M1611)</f>
        <v/>
      </c>
      <c r="Q1610" s="341" t="n"/>
      <c r="R1610" s="341" t="n"/>
      <c r="S1610" s="331">
        <f>+(((K1610-I1610)/1000)*1000)/10</f>
        <v/>
      </c>
      <c r="T1610" s="332">
        <f>AVERAGE(S1610:S1611)</f>
        <v/>
      </c>
    </row>
    <row r="1611" ht="15.75" customHeight="1" s="412">
      <c r="A1611" s="333" t="n">
        <v>4784</v>
      </c>
      <c r="B1611" s="334" t="n">
        <v>168</v>
      </c>
      <c r="C1611" s="380" t="inlineStr">
        <is>
          <t>T267</t>
        </is>
      </c>
      <c r="D1611" s="380" t="n"/>
      <c r="E1611" s="380" t="n"/>
      <c r="F1611" s="380" t="n"/>
      <c r="G1611" s="380" t="n">
        <v>17</v>
      </c>
      <c r="H1611" s="381" t="n">
        <v>43619</v>
      </c>
      <c r="I1611" s="380" t="n">
        <v>5212</v>
      </c>
      <c r="J1611" s="380" t="n">
        <v>7438</v>
      </c>
      <c r="K1611" s="380" t="n">
        <v>7050</v>
      </c>
      <c r="L1611" s="380" t="n"/>
      <c r="M1611" s="382">
        <f>+(((J1611-I1611)-(K1611-I1611))/(K1611-I1611))*100</f>
        <v/>
      </c>
      <c r="N1611" s="383" t="n"/>
      <c r="O1611" s="385" t="n"/>
      <c r="P1611" s="385" t="n"/>
      <c r="Q1611" s="341" t="n"/>
      <c r="R1611" s="341" t="n"/>
      <c r="S1611" s="331">
        <f>+(((K1611-I1611)/1000)*1000)/10</f>
        <v/>
      </c>
      <c r="T1611" s="332" t="n"/>
    </row>
    <row r="1612" ht="15.75" customHeight="1" s="412">
      <c r="A1612" s="333" t="n">
        <v>5383</v>
      </c>
      <c r="B1612" s="334" t="n">
        <v>121</v>
      </c>
      <c r="C1612" s="378" t="inlineStr">
        <is>
          <t>T267</t>
        </is>
      </c>
      <c r="D1612" s="378" t="n"/>
      <c r="E1612" s="378" t="n"/>
      <c r="F1612" s="378" t="n"/>
      <c r="G1612" s="378" t="n">
        <v>19</v>
      </c>
      <c r="H1612" s="379" t="n">
        <v>43637</v>
      </c>
      <c r="I1612" s="378" t="n">
        <v>5262</v>
      </c>
      <c r="J1612" s="378" t="n">
        <v>6912</v>
      </c>
      <c r="K1612" s="378" t="n">
        <v>6540</v>
      </c>
      <c r="L1612" s="378" t="n">
        <v>6</v>
      </c>
      <c r="M1612" s="386">
        <f>+(((J1612-I1612)-(K1612-I1612))/(K1612-I1612))*100</f>
        <v/>
      </c>
      <c r="N1612" s="387" t="n"/>
      <c r="O1612" s="388">
        <f>AVERAGE(M1612:M1613)</f>
        <v/>
      </c>
      <c r="P1612" s="388">
        <f>_xlfn.STDEV.S(M1612,M1613)</f>
        <v/>
      </c>
      <c r="Q1612" s="341" t="n"/>
      <c r="R1612" s="341" t="n"/>
      <c r="S1612" s="331">
        <f>+(((K1612-I1612)/1000)*1000)/10</f>
        <v/>
      </c>
      <c r="T1612" s="332">
        <f>AVERAGE(S1612:S1613)</f>
        <v/>
      </c>
    </row>
    <row r="1613" ht="15.75" customHeight="1" s="412">
      <c r="A1613" s="333" t="n">
        <v>5384</v>
      </c>
      <c r="B1613" s="334" t="n">
        <v>122</v>
      </c>
      <c r="C1613" s="378" t="inlineStr">
        <is>
          <t>T267</t>
        </is>
      </c>
      <c r="D1613" s="378" t="n"/>
      <c r="E1613" s="378" t="n"/>
      <c r="F1613" s="378" t="n"/>
      <c r="G1613" s="378" t="n">
        <v>19</v>
      </c>
      <c r="H1613" s="379" t="n">
        <v>43637</v>
      </c>
      <c r="I1613" s="378" t="n">
        <v>5223</v>
      </c>
      <c r="J1613" s="378" t="n">
        <v>6888</v>
      </c>
      <c r="K1613" s="378" t="n">
        <v>6552</v>
      </c>
      <c r="L1613" s="378" t="n"/>
      <c r="M1613" s="386">
        <f>+(((J1613-I1613)-(K1613-I1613))/(K1613-I1613))*100</f>
        <v/>
      </c>
      <c r="N1613" s="387" t="n"/>
      <c r="O1613" s="331" t="n"/>
      <c r="P1613" s="331" t="n"/>
      <c r="Q1613" s="341" t="n"/>
      <c r="R1613" s="341" t="n"/>
      <c r="S1613" s="331">
        <f>+(((K1613-I1613)/1000)*1000)/10</f>
        <v/>
      </c>
      <c r="T1613" s="332" t="n"/>
    </row>
    <row r="1614" ht="15.75" customHeight="1" s="412">
      <c r="A1614" s="333" t="n">
        <v>6071</v>
      </c>
      <c r="B1614" s="334" t="n">
        <v>159</v>
      </c>
      <c r="C1614" s="378" t="inlineStr">
        <is>
          <t>T267</t>
        </is>
      </c>
      <c r="D1614" s="378" t="n"/>
      <c r="E1614" s="378" t="n"/>
      <c r="F1614" s="378" t="n"/>
      <c r="G1614" s="378" t="n">
        <v>22</v>
      </c>
      <c r="H1614" s="379" t="n">
        <v>43685</v>
      </c>
      <c r="I1614" s="378" t="n">
        <v>5300</v>
      </c>
      <c r="J1614" s="378" t="n">
        <v>7387</v>
      </c>
      <c r="K1614" s="378" t="n">
        <v>7075</v>
      </c>
      <c r="L1614" s="378" t="n">
        <v>6</v>
      </c>
      <c r="M1614" s="374">
        <f>+(((J1614-I1614)-(K1614-I1614))/(K1614-I1614))*100</f>
        <v/>
      </c>
      <c r="N1614" s="375" t="n"/>
      <c r="O1614" s="376">
        <f>AVERAGE(M1614:M1615)</f>
        <v/>
      </c>
      <c r="P1614" s="376">
        <f>_xlfn.STDEV.S(M1614,M1615)</f>
        <v/>
      </c>
      <c r="Q1614" s="341" t="n"/>
      <c r="R1614" s="341" t="n"/>
      <c r="S1614" s="331">
        <f>+(((K1614-I1614)/1000)*1000)/10</f>
        <v/>
      </c>
      <c r="T1614" s="332">
        <f>AVERAGE(S1614:S1615)</f>
        <v/>
      </c>
    </row>
    <row r="1615" ht="15.75" customHeight="1" s="412">
      <c r="A1615" s="333" t="n">
        <v>6072</v>
      </c>
      <c r="B1615" s="334" t="n">
        <v>159</v>
      </c>
      <c r="C1615" s="378" t="inlineStr">
        <is>
          <t>T267</t>
        </is>
      </c>
      <c r="D1615" s="378" t="n"/>
      <c r="E1615" s="378" t="n"/>
      <c r="F1615" s="378" t="n"/>
      <c r="G1615" s="378" t="n">
        <v>22</v>
      </c>
      <c r="H1615" s="379" t="n">
        <v>43685</v>
      </c>
      <c r="I1615" s="378" t="n">
        <v>5300</v>
      </c>
      <c r="J1615" s="378" t="n">
        <v>7296</v>
      </c>
      <c r="K1615" s="378" t="n">
        <v>7000</v>
      </c>
      <c r="L1615" s="378" t="n"/>
      <c r="M1615" s="374">
        <f>+(((J1615-I1615)-(K1615-I1615))/(K1615-I1615))*100</f>
        <v/>
      </c>
      <c r="N1615" s="375" t="n"/>
      <c r="O1615" s="377" t="n"/>
      <c r="P1615" s="377" t="n"/>
      <c r="Q1615" s="341" t="n"/>
      <c r="R1615" s="341" t="n"/>
      <c r="S1615" s="331">
        <f>+(((K1615-I1615)/1000)*1000)/10</f>
        <v/>
      </c>
      <c r="T1615" s="332" t="n"/>
    </row>
    <row r="1616" ht="15.75" customHeight="1" s="412">
      <c r="A1616" s="333" t="n">
        <v>3419</v>
      </c>
      <c r="B1616" s="334" t="n">
        <v>175</v>
      </c>
      <c r="C1616" s="371" t="inlineStr">
        <is>
          <t>T268</t>
        </is>
      </c>
      <c r="D1616" s="371" t="n"/>
      <c r="E1616" s="371" t="n"/>
      <c r="F1616" s="371" t="n"/>
      <c r="G1616" s="371" t="n">
        <v>13</v>
      </c>
      <c r="H1616" s="372" t="n">
        <v>43587</v>
      </c>
      <c r="I1616" s="371" t="n">
        <v>5280</v>
      </c>
      <c r="J1616" s="371" t="n">
        <v>8321</v>
      </c>
      <c r="K1616" s="371" t="n">
        <v>7462</v>
      </c>
      <c r="L1616" s="371" t="n">
        <v>1</v>
      </c>
      <c r="M1616" s="374">
        <f>+(((J1616-I1616)-(K1616-I1616))/(K1616-I1616))*100</f>
        <v/>
      </c>
      <c r="N1616" s="375" t="inlineStr">
        <is>
          <t>MF</t>
        </is>
      </c>
      <c r="O1616" s="376">
        <f>AVERAGE(M1616:M1617)</f>
        <v/>
      </c>
      <c r="P1616" s="376">
        <f>_xlfn.STDEV.S(M1616,M1617)</f>
        <v/>
      </c>
      <c r="Q1616" s="341" t="n">
        <v>2</v>
      </c>
      <c r="R1616" s="341" t="n"/>
      <c r="S1616" s="331">
        <f>+(((K1616-I1616)/1000)*1000)/10</f>
        <v/>
      </c>
      <c r="T1616" s="332">
        <f>AVERAGE(S1616:S1617)</f>
        <v/>
      </c>
    </row>
    <row r="1617" ht="15.75" customHeight="1" s="412">
      <c r="A1617" s="333" t="n">
        <v>3420</v>
      </c>
      <c r="B1617" s="334" t="n">
        <v>176</v>
      </c>
      <c r="C1617" s="371" t="inlineStr">
        <is>
          <t>T268</t>
        </is>
      </c>
      <c r="D1617" s="371" t="n"/>
      <c r="E1617" s="371" t="n"/>
      <c r="F1617" s="371" t="n"/>
      <c r="G1617" s="371" t="n">
        <v>13</v>
      </c>
      <c r="H1617" s="372" t="n">
        <v>43587</v>
      </c>
      <c r="I1617" s="371" t="n">
        <v>5193</v>
      </c>
      <c r="J1617" s="371" t="n">
        <v>8143</v>
      </c>
      <c r="K1617" s="371" t="n">
        <v>7287</v>
      </c>
      <c r="L1617" s="371" t="n"/>
      <c r="M1617" s="374">
        <f>+(((J1617-I1617)-(K1617-I1617))/(K1617-I1617))*100</f>
        <v/>
      </c>
      <c r="N1617" s="375" t="n"/>
      <c r="O1617" s="377" t="n"/>
      <c r="P1617" s="377" t="n"/>
      <c r="Q1617" s="341" t="n"/>
      <c r="R1617" s="341" t="n"/>
      <c r="S1617" s="331">
        <f>+(((K1617-I1617)/1000)*1000)/10</f>
        <v/>
      </c>
      <c r="T1617" s="332" t="n"/>
    </row>
    <row r="1618" ht="15.75" customHeight="1" s="412">
      <c r="A1618" s="333" t="n">
        <v>4139</v>
      </c>
      <c r="B1618" s="334" t="n">
        <v>169</v>
      </c>
      <c r="C1618" s="371" t="inlineStr">
        <is>
          <t>T268</t>
        </is>
      </c>
      <c r="D1618" s="371" t="n"/>
      <c r="E1618" s="371" t="n"/>
      <c r="F1618" s="371" t="n"/>
      <c r="G1618" s="371" t="n">
        <v>15</v>
      </c>
      <c r="H1618" s="372" t="n">
        <v>43599</v>
      </c>
      <c r="I1618" s="371" t="n">
        <v>5223</v>
      </c>
      <c r="J1618" s="371" t="n">
        <v>9433</v>
      </c>
      <c r="K1618" s="371" t="n">
        <v>7967</v>
      </c>
      <c r="L1618" s="371" t="n"/>
      <c r="M1618" s="374">
        <f>+(((J1618-I1618)-(K1618-I1618))/(K1618-I1618))*100</f>
        <v/>
      </c>
      <c r="N1618" s="374" t="n"/>
      <c r="O1618" s="376">
        <f>AVERAGE(M1618:M1619)</f>
        <v/>
      </c>
      <c r="P1618" s="376">
        <f>_xlfn.STDEV.S(M1618,M1619)</f>
        <v/>
      </c>
      <c r="Q1618" s="341" t="n"/>
      <c r="R1618" s="341" t="n"/>
      <c r="S1618" s="331">
        <f>+(((K1618-I1618)/1000)*1000)/10</f>
        <v/>
      </c>
      <c r="T1618" s="332">
        <f>AVERAGE(S1618:S1619)</f>
        <v/>
      </c>
    </row>
    <row r="1619" ht="15.75" customHeight="1" s="412">
      <c r="A1619" s="333" t="n">
        <v>4140</v>
      </c>
      <c r="B1619" s="334" t="n">
        <v>170</v>
      </c>
      <c r="C1619" s="371" t="inlineStr">
        <is>
          <t>T268</t>
        </is>
      </c>
      <c r="D1619" s="371" t="n"/>
      <c r="E1619" s="371" t="n"/>
      <c r="F1619" s="371" t="n"/>
      <c r="G1619" s="371" t="n">
        <v>15</v>
      </c>
      <c r="H1619" s="372" t="n">
        <v>43599</v>
      </c>
      <c r="I1619" s="371" t="n">
        <v>5223</v>
      </c>
      <c r="J1619" s="371" t="n">
        <v>9296</v>
      </c>
      <c r="K1619" s="371" t="n">
        <v>7846</v>
      </c>
      <c r="L1619" s="371" t="n"/>
      <c r="M1619" s="374">
        <f>+(((J1619-I1619)-(K1619-I1619))/(K1619-I1619))*100</f>
        <v/>
      </c>
      <c r="N1619" s="374" t="n"/>
      <c r="O1619" s="377" t="n"/>
      <c r="P1619" s="377" t="n"/>
      <c r="Q1619" s="341" t="n"/>
      <c r="R1619" s="341" t="n"/>
      <c r="S1619" s="331">
        <f>+(((K1619-I1619)/1000)*1000)/10</f>
        <v/>
      </c>
      <c r="T1619" s="332" t="n"/>
    </row>
    <row r="1620" ht="15.75" customHeight="1" s="412">
      <c r="A1620" s="333" t="n">
        <v>4785</v>
      </c>
      <c r="B1620" s="334" t="n">
        <v>169</v>
      </c>
      <c r="C1620" s="371" t="inlineStr">
        <is>
          <t>T268</t>
        </is>
      </c>
      <c r="D1620" s="371" t="n"/>
      <c r="E1620" s="371" t="n"/>
      <c r="F1620" s="371" t="n"/>
      <c r="G1620" s="371" t="n">
        <v>17</v>
      </c>
      <c r="H1620" s="372" t="n">
        <v>43619</v>
      </c>
      <c r="I1620" s="371" t="n">
        <v>5223</v>
      </c>
      <c r="J1620" s="371" t="n">
        <v>8823</v>
      </c>
      <c r="K1620" s="371" t="n">
        <v>7787</v>
      </c>
      <c r="L1620" s="371" t="n"/>
      <c r="M1620" s="374">
        <f>+(((J1620-I1620)-(K1620-I1620))/(K1620-I1620))*100</f>
        <v/>
      </c>
      <c r="N1620" s="375" t="n"/>
      <c r="O1620" s="376">
        <f>AVERAGE(M1620:M1621)</f>
        <v/>
      </c>
      <c r="P1620" s="376">
        <f>_xlfn.STDEV.S(M1620,M1621)</f>
        <v/>
      </c>
      <c r="Q1620" s="341" t="n"/>
      <c r="R1620" s="341" t="n"/>
      <c r="S1620" s="331">
        <f>+(((K1620-I1620)/1000)*1000)/10</f>
        <v/>
      </c>
      <c r="T1620" s="332">
        <f>AVERAGE(S1620:S1621)</f>
        <v/>
      </c>
    </row>
    <row r="1621" ht="15.75" customHeight="1" s="412">
      <c r="A1621" s="333" t="n">
        <v>4786</v>
      </c>
      <c r="B1621" s="334" t="n">
        <v>170</v>
      </c>
      <c r="C1621" s="371" t="inlineStr">
        <is>
          <t>T268</t>
        </is>
      </c>
      <c r="D1621" s="371" t="n"/>
      <c r="E1621" s="371" t="n"/>
      <c r="F1621" s="371" t="n"/>
      <c r="G1621" s="371" t="n">
        <v>17</v>
      </c>
      <c r="H1621" s="372" t="n">
        <v>43619</v>
      </c>
      <c r="I1621" s="371" t="n">
        <v>5223</v>
      </c>
      <c r="J1621" s="371" t="n">
        <v>8556</v>
      </c>
      <c r="K1621" s="371" t="n">
        <v>7589</v>
      </c>
      <c r="L1621" s="371" t="n"/>
      <c r="M1621" s="374">
        <f>+(((J1621-I1621)-(K1621-I1621))/(K1621-I1621))*100</f>
        <v/>
      </c>
      <c r="N1621" s="375" t="n"/>
      <c r="O1621" s="377" t="n"/>
      <c r="P1621" s="377" t="n"/>
      <c r="Q1621" s="341" t="n"/>
      <c r="R1621" s="341" t="n"/>
      <c r="S1621" s="331">
        <f>+(((K1621-I1621)/1000)*1000)/10</f>
        <v/>
      </c>
      <c r="T1621" s="332" t="n"/>
    </row>
    <row r="1622" ht="15.75" customHeight="1" s="412">
      <c r="A1622" s="333" t="n">
        <v>3421</v>
      </c>
      <c r="B1622" s="334" t="n">
        <v>177</v>
      </c>
      <c r="C1622" s="371" t="inlineStr">
        <is>
          <t>T301</t>
        </is>
      </c>
      <c r="D1622" s="371" t="n"/>
      <c r="E1622" s="371" t="n"/>
      <c r="F1622" s="371" t="n"/>
      <c r="G1622" s="371" t="n">
        <v>13</v>
      </c>
      <c r="H1622" s="372" t="n">
        <v>43587</v>
      </c>
      <c r="I1622" s="371" t="n">
        <v>5259</v>
      </c>
      <c r="J1622" s="371" t="n">
        <v>8803</v>
      </c>
      <c r="K1622" s="371" t="n">
        <v>7754</v>
      </c>
      <c r="L1622" s="371" t="n">
        <v>1</v>
      </c>
      <c r="M1622" s="374">
        <f>+(((J1622-I1622)-(K1622-I1622))/(K1622-I1622))*100</f>
        <v/>
      </c>
      <c r="N1622" s="375" t="inlineStr">
        <is>
          <t>3/4</t>
        </is>
      </c>
      <c r="O1622" s="376">
        <f>AVERAGE(M1622:M1623)</f>
        <v/>
      </c>
      <c r="P1622" s="376">
        <f>_xlfn.STDEV.S(M1622,M1623)</f>
        <v/>
      </c>
      <c r="Q1622" s="341" t="n">
        <v>2</v>
      </c>
      <c r="R1622" s="341" t="n"/>
      <c r="S1622" s="331">
        <f>+(((K1622-I1622)/1000)*1000)/10</f>
        <v/>
      </c>
      <c r="T1622" s="332">
        <f>AVERAGE(S1622:S1623)</f>
        <v/>
      </c>
    </row>
    <row r="1623" ht="15.75" customHeight="1" s="412">
      <c r="A1623" s="333" t="n">
        <v>3422</v>
      </c>
      <c r="B1623" s="334" t="n">
        <v>178</v>
      </c>
      <c r="C1623" s="371" t="inlineStr">
        <is>
          <t>T301</t>
        </is>
      </c>
      <c r="D1623" s="371" t="n"/>
      <c r="E1623" s="371" t="n"/>
      <c r="F1623" s="371" t="n"/>
      <c r="G1623" s="371" t="n">
        <v>13</v>
      </c>
      <c r="H1623" s="372" t="n">
        <v>43587</v>
      </c>
      <c r="I1623" s="371" t="n">
        <v>5226</v>
      </c>
      <c r="J1623" s="371" t="n">
        <v>8899</v>
      </c>
      <c r="K1623" s="371" t="n">
        <v>7756</v>
      </c>
      <c r="L1623" s="371" t="n"/>
      <c r="M1623" s="374">
        <f>+(((J1623-I1623)-(K1623-I1623))/(K1623-I1623))*100</f>
        <v/>
      </c>
      <c r="N1623" s="375" t="n"/>
      <c r="O1623" s="377" t="n"/>
      <c r="P1623" s="377" t="n"/>
      <c r="Q1623" s="341" t="n"/>
      <c r="R1623" s="341" t="n"/>
      <c r="S1623" s="331">
        <f>+(((K1623-I1623)/1000)*1000)/10</f>
        <v/>
      </c>
      <c r="T1623" s="332" t="n"/>
    </row>
    <row r="1624" ht="15.75" customHeight="1" s="412">
      <c r="A1624" s="333" t="n">
        <v>4141</v>
      </c>
      <c r="B1624" s="334" t="n">
        <v>171</v>
      </c>
      <c r="C1624" s="371" t="inlineStr">
        <is>
          <t>T301</t>
        </is>
      </c>
      <c r="D1624" s="371" t="n"/>
      <c r="E1624" s="371" t="n"/>
      <c r="F1624" s="371" t="n"/>
      <c r="G1624" s="371" t="n">
        <v>15</v>
      </c>
      <c r="H1624" s="372" t="n">
        <v>43599</v>
      </c>
      <c r="I1624" s="371" t="n">
        <v>5259</v>
      </c>
      <c r="J1624" s="371" t="n">
        <v>8677</v>
      </c>
      <c r="K1624" s="371" t="n">
        <v>7771</v>
      </c>
      <c r="L1624" s="371" t="n"/>
      <c r="M1624" s="374">
        <f>+(((J1624-I1624)-(K1624-I1624))/(K1624-I1624))*100</f>
        <v/>
      </c>
      <c r="N1624" s="374" t="inlineStr">
        <is>
          <t>MF*</t>
        </is>
      </c>
      <c r="O1624" s="376">
        <f>AVERAGE(M1624:M1625)</f>
        <v/>
      </c>
      <c r="P1624" s="376">
        <f>_xlfn.STDEV.S(M1624,M1625)</f>
        <v/>
      </c>
      <c r="Q1624" s="341" t="n"/>
      <c r="R1624" s="341" t="n"/>
      <c r="S1624" s="331">
        <f>+(((K1624-I1624)/1000)*1000)/10</f>
        <v/>
      </c>
      <c r="T1624" s="332">
        <f>AVERAGE(S1624:S1625)</f>
        <v/>
      </c>
    </row>
    <row r="1625" ht="15.75" customHeight="1" s="412">
      <c r="A1625" s="333" t="n">
        <v>4142</v>
      </c>
      <c r="B1625" s="334" t="n">
        <v>172</v>
      </c>
      <c r="C1625" s="371" t="inlineStr">
        <is>
          <t>T301</t>
        </is>
      </c>
      <c r="D1625" s="371" t="n"/>
      <c r="E1625" s="371" t="n"/>
      <c r="F1625" s="371" t="n"/>
      <c r="G1625" s="371" t="n">
        <v>15</v>
      </c>
      <c r="H1625" s="372" t="n">
        <v>43599</v>
      </c>
      <c r="I1625" s="371" t="n">
        <v>5274</v>
      </c>
      <c r="J1625" s="371" t="n">
        <v>8436</v>
      </c>
      <c r="K1625" s="371" t="n">
        <v>7593</v>
      </c>
      <c r="L1625" s="371" t="n"/>
      <c r="M1625" s="374">
        <f>+(((J1625-I1625)-(K1625-I1625))/(K1625-I1625))*100</f>
        <v/>
      </c>
      <c r="N1625" s="374" t="n"/>
      <c r="O1625" s="377" t="n"/>
      <c r="P1625" s="377" t="n"/>
      <c r="Q1625" s="341" t="n"/>
      <c r="R1625" s="341" t="n"/>
      <c r="S1625" s="331">
        <f>+(((K1625-I1625)/1000)*1000)/10</f>
        <v/>
      </c>
      <c r="T1625" s="332" t="n"/>
    </row>
    <row r="1626" ht="15.75" customHeight="1" s="412">
      <c r="A1626" s="333" t="n">
        <v>4787</v>
      </c>
      <c r="B1626" s="334" t="n">
        <v>171</v>
      </c>
      <c r="C1626" s="371" t="inlineStr">
        <is>
          <t>T301</t>
        </is>
      </c>
      <c r="D1626" s="371" t="n"/>
      <c r="E1626" s="371" t="n"/>
      <c r="F1626" s="371" t="n"/>
      <c r="G1626" s="371" t="n">
        <v>17</v>
      </c>
      <c r="H1626" s="372" t="n">
        <v>43619</v>
      </c>
      <c r="I1626" s="371" t="n">
        <v>5259</v>
      </c>
      <c r="J1626" s="371" t="n">
        <v>8395</v>
      </c>
      <c r="K1626" s="371" t="n">
        <v>7697</v>
      </c>
      <c r="L1626" s="371" t="n"/>
      <c r="M1626" s="374">
        <f>+(((J1626-I1626)-(K1626-I1626))/(K1626-I1626))*100</f>
        <v/>
      </c>
      <c r="N1626" s="375" t="n"/>
      <c r="O1626" s="376">
        <f>AVERAGE(M1626:M1627)</f>
        <v/>
      </c>
      <c r="P1626" s="376">
        <f>_xlfn.STDEV.S(M1626,M1627)</f>
        <v/>
      </c>
      <c r="Q1626" s="341" t="n"/>
      <c r="R1626" s="341" t="n"/>
      <c r="S1626" s="331">
        <f>+(((K1626-I1626)/1000)*1000)/10</f>
        <v/>
      </c>
      <c r="T1626" s="332">
        <f>AVERAGE(S1626:S1627)</f>
        <v/>
      </c>
    </row>
    <row r="1627" ht="15.75" customHeight="1" s="412">
      <c r="A1627" s="333" t="n">
        <v>4788</v>
      </c>
      <c r="B1627" s="334" t="n">
        <v>172</v>
      </c>
      <c r="C1627" s="371" t="inlineStr">
        <is>
          <t>T301</t>
        </is>
      </c>
      <c r="D1627" s="371" t="n"/>
      <c r="E1627" s="371" t="n"/>
      <c r="F1627" s="371" t="n"/>
      <c r="G1627" s="371" t="n">
        <v>17</v>
      </c>
      <c r="H1627" s="372" t="n">
        <v>43619</v>
      </c>
      <c r="I1627" s="371" t="n">
        <v>5274</v>
      </c>
      <c r="J1627" s="371" t="n">
        <v>8560</v>
      </c>
      <c r="K1627" s="371" t="n">
        <v>7843</v>
      </c>
      <c r="L1627" s="371" t="n"/>
      <c r="M1627" s="374">
        <f>+(((J1627-I1627)-(K1627-I1627))/(K1627-I1627))*100</f>
        <v/>
      </c>
      <c r="N1627" s="375" t="n"/>
      <c r="O1627" s="377" t="n"/>
      <c r="P1627" s="377" t="n"/>
      <c r="Q1627" s="341" t="n"/>
      <c r="R1627" s="341" t="n"/>
      <c r="S1627" s="331">
        <f>+(((K1627-I1627)/1000)*1000)/10</f>
        <v/>
      </c>
      <c r="T1627" s="332" t="n"/>
    </row>
    <row r="1628" ht="15.75" customHeight="1" s="412">
      <c r="A1628" s="333" t="n">
        <v>6073</v>
      </c>
      <c r="B1628" s="334" t="n">
        <v>160</v>
      </c>
      <c r="C1628" s="378" t="inlineStr">
        <is>
          <t>T301</t>
        </is>
      </c>
      <c r="D1628" s="378" t="n"/>
      <c r="E1628" s="378" t="n"/>
      <c r="F1628" s="378" t="n"/>
      <c r="G1628" s="378" t="n">
        <v>22</v>
      </c>
      <c r="H1628" s="379" t="n">
        <v>43685</v>
      </c>
      <c r="I1628" s="378" t="n">
        <v>5234</v>
      </c>
      <c r="J1628" s="378" t="n">
        <v>8263</v>
      </c>
      <c r="K1628" s="378" t="n">
        <v>7790</v>
      </c>
      <c r="L1628" s="378" t="n">
        <v>5</v>
      </c>
      <c r="M1628" s="374">
        <f>+(((J1628-I1628)-(K1628-I1628))/(K1628-I1628))*100</f>
        <v/>
      </c>
      <c r="N1628" s="375" t="n"/>
      <c r="O1628" s="376">
        <f>AVERAGE(M1628:M1629)</f>
        <v/>
      </c>
      <c r="P1628" s="376">
        <f>_xlfn.STDEV.S(M1628,M1629)</f>
        <v/>
      </c>
      <c r="Q1628" s="341" t="n"/>
      <c r="R1628" s="341" t="n"/>
      <c r="S1628" s="331">
        <f>+(((K1628-I1628)/1000)*1000)/10</f>
        <v/>
      </c>
      <c r="T1628" s="332">
        <f>AVERAGE(S1628:S1629)</f>
        <v/>
      </c>
    </row>
    <row r="1629" ht="15.75" customHeight="1" s="412">
      <c r="A1629" s="333" t="n">
        <v>6074</v>
      </c>
      <c r="B1629" s="334" t="n">
        <v>160</v>
      </c>
      <c r="C1629" s="378" t="inlineStr">
        <is>
          <t>T301</t>
        </is>
      </c>
      <c r="D1629" s="378" t="n"/>
      <c r="E1629" s="378" t="n"/>
      <c r="F1629" s="378" t="n"/>
      <c r="G1629" s="378" t="n">
        <v>22</v>
      </c>
      <c r="H1629" s="379" t="n">
        <v>43685</v>
      </c>
      <c r="I1629" s="378" t="n">
        <v>5234</v>
      </c>
      <c r="J1629" s="378" t="n">
        <v>8084</v>
      </c>
      <c r="K1629" s="378" t="n">
        <v>7646</v>
      </c>
      <c r="L1629" s="378" t="n"/>
      <c r="M1629" s="374">
        <f>+(((J1629-I1629)-(K1629-I1629))/(K1629-I1629))*100</f>
        <v/>
      </c>
      <c r="N1629" s="375" t="n"/>
      <c r="O1629" s="377" t="n"/>
      <c r="P1629" s="377" t="n"/>
      <c r="Q1629" s="341" t="n"/>
      <c r="R1629" s="341" t="n"/>
      <c r="S1629" s="331">
        <f>+(((K1629-I1629)/1000)*1000)/10</f>
        <v/>
      </c>
      <c r="T1629" s="332" t="n"/>
    </row>
    <row r="1630" ht="15.75" customHeight="1" s="412">
      <c r="A1630" s="333" t="n">
        <v>3789</v>
      </c>
      <c r="B1630" s="334" t="n">
        <v>211</v>
      </c>
      <c r="C1630" s="352" t="inlineStr">
        <is>
          <t>T302</t>
        </is>
      </c>
      <c r="D1630" s="352" t="n"/>
      <c r="E1630" s="352" t="n"/>
      <c r="F1630" s="352" t="n"/>
      <c r="G1630" s="352" t="n">
        <v>14</v>
      </c>
      <c r="H1630" s="353" t="n">
        <v>43591</v>
      </c>
      <c r="I1630" s="352" t="n">
        <v>5194</v>
      </c>
      <c r="J1630" s="354" t="n">
        <v>8264</v>
      </c>
      <c r="K1630" s="352" t="n">
        <v>7139</v>
      </c>
      <c r="L1630" s="352" t="n">
        <v>2</v>
      </c>
      <c r="M1630" s="355">
        <f>+(((J1630-I1630)-(K1630-I1630))/(K1630-I1630))*100</f>
        <v/>
      </c>
      <c r="N1630" s="362" t="inlineStr">
        <is>
          <t>1/4</t>
        </is>
      </c>
      <c r="O1630" s="357">
        <f>AVERAGE(M1630:M1631)</f>
        <v/>
      </c>
      <c r="P1630" s="357">
        <f>_xlfn.STDEV.S(M1630,M1631)</f>
        <v/>
      </c>
      <c r="Q1630" s="341" t="n">
        <v>3</v>
      </c>
      <c r="R1630" s="341" t="n"/>
      <c r="S1630" s="331">
        <f>+(((K1630-I1630)/1000)*1000)/10</f>
        <v/>
      </c>
      <c r="T1630" s="332">
        <f>AVERAGE(S1630:S1631)</f>
        <v/>
      </c>
    </row>
    <row r="1631" ht="15.75" customHeight="1" s="412">
      <c r="A1631" s="333" t="n">
        <v>3790</v>
      </c>
      <c r="B1631" s="334" t="n">
        <v>212</v>
      </c>
      <c r="C1631" s="352" t="inlineStr">
        <is>
          <t>T302</t>
        </is>
      </c>
      <c r="D1631" s="352" t="n"/>
      <c r="E1631" s="352" t="n"/>
      <c r="F1631" s="352" t="n"/>
      <c r="G1631" s="352" t="n">
        <v>14</v>
      </c>
      <c r="H1631" s="353" t="n">
        <v>43591</v>
      </c>
      <c r="I1631" s="352" t="n">
        <v>5225</v>
      </c>
      <c r="J1631" s="354" t="n">
        <v>8227</v>
      </c>
      <c r="K1631" s="352" t="n">
        <v>7117</v>
      </c>
      <c r="L1631" s="352" t="n"/>
      <c r="M1631" s="355">
        <f>+(((J1631-I1631)-(K1631-I1631))/(K1631-I1631))*100</f>
        <v/>
      </c>
      <c r="N1631" s="362" t="n"/>
      <c r="O1631" s="358" t="n"/>
      <c r="P1631" s="358" t="n"/>
      <c r="Q1631" s="341" t="n"/>
      <c r="R1631" s="341" t="n"/>
      <c r="S1631" s="331">
        <f>+(((K1631-I1631)/1000)*1000)/10</f>
        <v/>
      </c>
      <c r="T1631" s="332" t="n"/>
    </row>
    <row r="1632" ht="15.75" customHeight="1" s="412">
      <c r="A1632" s="333" t="n">
        <v>4449</v>
      </c>
      <c r="B1632" s="334" t="n">
        <v>155</v>
      </c>
      <c r="C1632" s="352" t="inlineStr">
        <is>
          <t>T302</t>
        </is>
      </c>
      <c r="D1632" s="352" t="n"/>
      <c r="E1632" s="352" t="n"/>
      <c r="F1632" s="352" t="n"/>
      <c r="G1632" s="352" t="n">
        <v>16</v>
      </c>
      <c r="H1632" s="353" t="n">
        <v>43607</v>
      </c>
      <c r="I1632" s="352" t="n">
        <v>5181</v>
      </c>
      <c r="J1632" s="352" t="n">
        <v>7354</v>
      </c>
      <c r="K1632" s="352" t="n">
        <v>6775</v>
      </c>
      <c r="L1632" s="352" t="n">
        <v>2</v>
      </c>
      <c r="M1632" s="355">
        <f>+(((J1632-I1632)-(K1632-I1632))/(K1632-I1632))*100</f>
        <v/>
      </c>
      <c r="N1632" s="362" t="inlineStr">
        <is>
          <t>MF</t>
        </is>
      </c>
      <c r="O1632" s="357">
        <f>AVERAGE(M1632:M1633)</f>
        <v/>
      </c>
      <c r="P1632" s="357">
        <f>_xlfn.STDEV.S(M1632,M1633)</f>
        <v/>
      </c>
      <c r="Q1632" s="341" t="n"/>
      <c r="R1632" s="341" t="n"/>
      <c r="S1632" s="331">
        <f>+(((K1632-I1632)/1000)*1000)/10</f>
        <v/>
      </c>
      <c r="T1632" s="332">
        <f>AVERAGE(S1632:S1633)</f>
        <v/>
      </c>
    </row>
    <row r="1633" ht="15.75" customHeight="1" s="412">
      <c r="A1633" s="333" t="n">
        <v>4450</v>
      </c>
      <c r="B1633" s="334" t="n">
        <v>156</v>
      </c>
      <c r="C1633" s="352" t="inlineStr">
        <is>
          <t>T302</t>
        </is>
      </c>
      <c r="D1633" s="352" t="n"/>
      <c r="E1633" s="352" t="n"/>
      <c r="F1633" s="352" t="n"/>
      <c r="G1633" s="352" t="n">
        <v>16</v>
      </c>
      <c r="H1633" s="353" t="n">
        <v>43607</v>
      </c>
      <c r="I1633" s="352" t="n">
        <v>5171</v>
      </c>
      <c r="J1633" s="352" t="n">
        <v>7329</v>
      </c>
      <c r="K1633" s="352" t="n">
        <v>6760</v>
      </c>
      <c r="L1633" s="352" t="n"/>
      <c r="M1633" s="355">
        <f>+(((J1633-I1633)-(K1633-I1633))/(K1633-I1633))*100</f>
        <v/>
      </c>
      <c r="N1633" s="362" t="n"/>
      <c r="O1633" s="358" t="n"/>
      <c r="P1633" s="358" t="n"/>
      <c r="Q1633" s="341" t="n"/>
      <c r="R1633" s="341" t="n"/>
      <c r="S1633" s="331">
        <f>+(((K1633-I1633)/1000)*1000)/10</f>
        <v/>
      </c>
      <c r="T1633" s="332" t="n"/>
    </row>
    <row r="1634" ht="15.75" customHeight="1" s="412">
      <c r="A1634" s="333" t="n">
        <v>5095</v>
      </c>
      <c r="B1634" s="334" t="n">
        <v>155</v>
      </c>
      <c r="C1634" s="352" t="inlineStr">
        <is>
          <t>T302</t>
        </is>
      </c>
      <c r="D1634" s="352" t="n"/>
      <c r="E1634" s="352" t="n"/>
      <c r="F1634" s="352" t="n"/>
      <c r="G1634" s="352" t="n">
        <v>18</v>
      </c>
      <c r="H1634" s="353" t="n">
        <v>43626</v>
      </c>
      <c r="I1634" s="352" t="n">
        <v>5181</v>
      </c>
      <c r="J1634" s="352" t="n">
        <v>8233</v>
      </c>
      <c r="K1634" s="352" t="n">
        <v>7375</v>
      </c>
      <c r="L1634" s="352" t="n">
        <v>6</v>
      </c>
      <c r="M1634" s="355">
        <f>+(((J1634-I1634)-(K1634-I1634))/(K1634-I1634))*100</f>
        <v/>
      </c>
      <c r="N1634" s="362" t="n"/>
      <c r="O1634" s="357">
        <f>AVERAGE(M1634:M1635)</f>
        <v/>
      </c>
      <c r="P1634" s="357">
        <f>_xlfn.STDEV.S(M1634,M1635)</f>
        <v/>
      </c>
      <c r="Q1634" s="341" t="n"/>
      <c r="R1634" s="341" t="n"/>
      <c r="S1634" s="331">
        <f>+(((K1634-I1634)/1000)*1000)/10</f>
        <v/>
      </c>
      <c r="T1634" s="332">
        <f>AVERAGE(S1634:S1635)</f>
        <v/>
      </c>
    </row>
    <row r="1635" ht="15.75" customHeight="1" s="412">
      <c r="A1635" s="333" t="n">
        <v>5096</v>
      </c>
      <c r="B1635" s="334" t="n">
        <v>156</v>
      </c>
      <c r="C1635" s="352" t="inlineStr">
        <is>
          <t>T302</t>
        </is>
      </c>
      <c r="D1635" s="352" t="n"/>
      <c r="E1635" s="352" t="n"/>
      <c r="F1635" s="352" t="n"/>
      <c r="G1635" s="352" t="n">
        <v>18</v>
      </c>
      <c r="H1635" s="353" t="n">
        <v>43626</v>
      </c>
      <c r="I1635" s="352" t="n">
        <v>5171</v>
      </c>
      <c r="J1635" s="352" t="n">
        <v>8000</v>
      </c>
      <c r="K1635" s="352" t="n">
        <v>7200</v>
      </c>
      <c r="L1635" s="352" t="n"/>
      <c r="M1635" s="355">
        <f>+(((J1635-I1635)-(K1635-I1635))/(K1635-I1635))*100</f>
        <v/>
      </c>
      <c r="N1635" s="362" t="n"/>
      <c r="O1635" s="358" t="n"/>
      <c r="P1635" s="358" t="n"/>
      <c r="Q1635" s="341" t="n"/>
      <c r="R1635" s="341" t="n"/>
      <c r="S1635" s="331">
        <f>+(((K1635-I1635)/1000)*1000)/10</f>
        <v/>
      </c>
      <c r="T1635" s="332" t="n"/>
    </row>
    <row r="1636" ht="15.75" customHeight="1" s="412">
      <c r="A1636" s="333" t="n">
        <v>6075</v>
      </c>
      <c r="B1636" s="334" t="n">
        <v>161</v>
      </c>
      <c r="C1636" s="378" t="inlineStr">
        <is>
          <t>T302</t>
        </is>
      </c>
      <c r="D1636" s="378" t="n"/>
      <c r="E1636" s="378" t="n"/>
      <c r="F1636" s="378" t="n"/>
      <c r="G1636" s="378" t="n">
        <v>22</v>
      </c>
      <c r="H1636" s="379" t="n">
        <v>43685</v>
      </c>
      <c r="I1636" s="378" t="n">
        <v>5264</v>
      </c>
      <c r="J1636" s="378" t="n">
        <v>8041</v>
      </c>
      <c r="K1636" s="378" t="n">
        <v>7603</v>
      </c>
      <c r="L1636" s="378" t="n">
        <v>6</v>
      </c>
      <c r="M1636" s="374">
        <f>+(((J1636-I1636)-(K1636-I1636))/(K1636-I1636))*100</f>
        <v/>
      </c>
      <c r="N1636" s="375" t="n"/>
      <c r="O1636" s="376">
        <f>AVERAGE(M1636:M1637)</f>
        <v/>
      </c>
      <c r="P1636" s="376">
        <f>_xlfn.STDEV.S(M1636,M1637)</f>
        <v/>
      </c>
      <c r="Q1636" s="341" t="n"/>
      <c r="R1636" s="341" t="n"/>
      <c r="S1636" s="331">
        <f>+(((K1636-I1636)/1000)*1000)/10</f>
        <v/>
      </c>
      <c r="T1636" s="332">
        <f>AVERAGE(S1636:S1637)</f>
        <v/>
      </c>
    </row>
    <row r="1637" ht="15.75" customHeight="1" s="412">
      <c r="A1637" s="333" t="n">
        <v>6076</v>
      </c>
      <c r="B1637" s="334" t="n">
        <v>161</v>
      </c>
      <c r="C1637" s="378" t="inlineStr">
        <is>
          <t>T302</t>
        </is>
      </c>
      <c r="D1637" s="378" t="n"/>
      <c r="E1637" s="378" t="n"/>
      <c r="F1637" s="378" t="n"/>
      <c r="G1637" s="378" t="n">
        <v>22</v>
      </c>
      <c r="H1637" s="379" t="n">
        <v>43685</v>
      </c>
      <c r="I1637" s="378" t="n">
        <v>5264</v>
      </c>
      <c r="J1637" s="378" t="n">
        <v>8058</v>
      </c>
      <c r="K1637" s="378" t="n">
        <v>7634</v>
      </c>
      <c r="L1637" s="378" t="n"/>
      <c r="M1637" s="374">
        <f>+(((J1637-I1637)-(K1637-I1637))/(K1637-I1637))*100</f>
        <v/>
      </c>
      <c r="N1637" s="375" t="n"/>
      <c r="O1637" s="377" t="n"/>
      <c r="P1637" s="377" t="n"/>
      <c r="Q1637" s="341" t="n"/>
      <c r="R1637" s="341" t="n"/>
      <c r="S1637" s="331">
        <f>+(((K1637-I1637)/1000)*1000)/10</f>
        <v/>
      </c>
      <c r="T1637" s="332" t="n"/>
    </row>
    <row r="1638" ht="15.75" customHeight="1" s="412">
      <c r="A1638" s="333" t="n">
        <v>2983</v>
      </c>
      <c r="B1638" s="334" t="n">
        <v>67</v>
      </c>
      <c r="C1638" s="371" t="inlineStr">
        <is>
          <t>T303</t>
        </is>
      </c>
      <c r="D1638" s="371" t="n"/>
      <c r="E1638" s="371" t="n"/>
      <c r="F1638" s="371" t="n"/>
      <c r="G1638" s="371" t="n">
        <v>11</v>
      </c>
      <c r="H1638" s="372" t="n">
        <v>43571</v>
      </c>
      <c r="I1638" s="373" t="n">
        <v>5217</v>
      </c>
      <c r="J1638" s="371" t="n">
        <v>8463</v>
      </c>
      <c r="K1638" s="371" t="n">
        <v>7415</v>
      </c>
      <c r="L1638" s="371" t="n">
        <v>2</v>
      </c>
      <c r="M1638" s="374">
        <f>+(((J1638-I1638)-(K1638-I1638))/(K1638-I1638))*100</f>
        <v/>
      </c>
      <c r="N1638" s="375" t="inlineStr">
        <is>
          <t>MF</t>
        </is>
      </c>
      <c r="O1638" s="376">
        <f>AVERAGE(M1638:M1639)</f>
        <v/>
      </c>
      <c r="P1638" s="376">
        <f>_xlfn.STDEV.S(M1638,M1639)</f>
        <v/>
      </c>
      <c r="Q1638" s="341" t="n">
        <v>2</v>
      </c>
      <c r="R1638" s="341" t="n"/>
      <c r="S1638" s="331">
        <f>+(((K1638-I1638)/1000)*1000)/10</f>
        <v/>
      </c>
      <c r="T1638" s="332">
        <f>AVERAGE(S1638:S1639)</f>
        <v/>
      </c>
    </row>
    <row r="1639" ht="15.75" customHeight="1" s="412">
      <c r="A1639" s="333" t="n">
        <v>2984</v>
      </c>
      <c r="B1639" s="334" t="n">
        <v>68</v>
      </c>
      <c r="C1639" s="371" t="inlineStr">
        <is>
          <t>T303</t>
        </is>
      </c>
      <c r="D1639" s="371" t="n"/>
      <c r="E1639" s="371" t="n"/>
      <c r="F1639" s="371" t="n"/>
      <c r="G1639" s="371" t="n">
        <v>11</v>
      </c>
      <c r="H1639" s="372" t="n">
        <v>43571</v>
      </c>
      <c r="I1639" s="373" t="n">
        <v>5288</v>
      </c>
      <c r="J1639" s="371" t="n">
        <v>8605</v>
      </c>
      <c r="K1639" s="371" t="n">
        <v>7509</v>
      </c>
      <c r="L1639" s="371" t="n"/>
      <c r="M1639" s="374">
        <f>+(((J1639-I1639)-(K1639-I1639))/(K1639-I1639))*100</f>
        <v/>
      </c>
      <c r="N1639" s="375" t="n"/>
      <c r="O1639" s="377" t="n"/>
      <c r="P1639" s="377" t="n"/>
      <c r="Q1639" s="341" t="n"/>
      <c r="R1639" s="341" t="n"/>
      <c r="S1639" s="331">
        <f>+(((K1639-I1639)/1000)*1000)/10</f>
        <v/>
      </c>
      <c r="T1639" s="332" t="n"/>
    </row>
    <row r="1640" ht="15.75" customHeight="1" s="412">
      <c r="A1640" s="333" t="n">
        <v>3791</v>
      </c>
      <c r="B1640" s="334" t="n">
        <v>213</v>
      </c>
      <c r="C1640" s="371" t="inlineStr">
        <is>
          <t>T303</t>
        </is>
      </c>
      <c r="D1640" s="371" t="n"/>
      <c r="E1640" s="371" t="n"/>
      <c r="F1640" s="371" t="n"/>
      <c r="G1640" s="371" t="n">
        <v>14</v>
      </c>
      <c r="H1640" s="372" t="n">
        <v>43591</v>
      </c>
      <c r="I1640" s="371" t="n">
        <v>5207</v>
      </c>
      <c r="J1640" s="373" t="n">
        <v>8812</v>
      </c>
      <c r="K1640" s="371" t="n">
        <v>7926</v>
      </c>
      <c r="L1640" s="371" t="n"/>
      <c r="M1640" s="374">
        <f>+(((J1640-I1640)-(K1640-I1640))/(K1640-I1640))*100</f>
        <v/>
      </c>
      <c r="N1640" s="375" t="inlineStr">
        <is>
          <t>PODRIDA</t>
        </is>
      </c>
      <c r="O1640" s="376">
        <f>AVERAGE(M1640:M1641)</f>
        <v/>
      </c>
      <c r="P1640" s="376">
        <f>_xlfn.STDEV.S(M1640,M1641)</f>
        <v/>
      </c>
      <c r="Q1640" s="341" t="n"/>
      <c r="R1640" s="341" t="n"/>
      <c r="S1640" s="331">
        <f>+(((K1640-I1640)/1000)*1000)/10</f>
        <v/>
      </c>
      <c r="T1640" s="332">
        <f>AVERAGE(S1640:S1641)</f>
        <v/>
      </c>
    </row>
    <row r="1641" ht="15.75" customHeight="1" s="412">
      <c r="A1641" s="333" t="n">
        <v>3792</v>
      </c>
      <c r="B1641" s="334" t="n">
        <v>214</v>
      </c>
      <c r="C1641" s="371" t="inlineStr">
        <is>
          <t>T303</t>
        </is>
      </c>
      <c r="D1641" s="371" t="n"/>
      <c r="E1641" s="371" t="n"/>
      <c r="F1641" s="371" t="n"/>
      <c r="G1641" s="371" t="n">
        <v>14</v>
      </c>
      <c r="H1641" s="372" t="n">
        <v>43591</v>
      </c>
      <c r="I1641" s="371" t="n">
        <v>5237</v>
      </c>
      <c r="J1641" s="373" t="n">
        <v>8341</v>
      </c>
      <c r="K1641" s="371" t="n">
        <v>7536</v>
      </c>
      <c r="L1641" s="371" t="n"/>
      <c r="M1641" s="374">
        <f>+(((J1641-I1641)-(K1641-I1641))/(K1641-I1641))*100</f>
        <v/>
      </c>
      <c r="N1641" s="375" t="n"/>
      <c r="O1641" s="377" t="n"/>
      <c r="P1641" s="377" t="n"/>
      <c r="Q1641" s="341" t="n"/>
      <c r="R1641" s="341" t="n"/>
      <c r="S1641" s="331">
        <f>+(((K1641-I1641)/1000)*1000)/10</f>
        <v/>
      </c>
      <c r="T1641" s="332" t="n"/>
    </row>
    <row r="1642" ht="15.75" customHeight="1" s="412">
      <c r="A1642" s="333" t="n">
        <v>3969</v>
      </c>
      <c r="B1642" s="334" t="n">
        <v>391</v>
      </c>
      <c r="C1642" s="371" t="inlineStr">
        <is>
          <t>T303</t>
        </is>
      </c>
      <c r="D1642" s="371" t="n"/>
      <c r="E1642" s="371" t="n"/>
      <c r="F1642" s="371" t="n"/>
      <c r="G1642" s="371" t="n">
        <v>14</v>
      </c>
      <c r="H1642" s="372" t="n">
        <v>43591</v>
      </c>
      <c r="I1642" s="373" t="n">
        <v>5525</v>
      </c>
      <c r="J1642" s="371" t="n">
        <v>8683</v>
      </c>
      <c r="K1642" s="371" t="n">
        <v>7866</v>
      </c>
      <c r="L1642" s="371" t="n"/>
      <c r="M1642" s="374">
        <f>+(((J1642-I1642)-(K1642-I1642))/(K1642-I1642))*100</f>
        <v/>
      </c>
      <c r="N1642" s="375" t="inlineStr">
        <is>
          <t>MF</t>
        </is>
      </c>
      <c r="O1642" s="376">
        <f>AVERAGE(M1642:M1643)</f>
        <v/>
      </c>
      <c r="P1642" s="376">
        <f>_xlfn.STDEV.S(M1642,M1643)</f>
        <v/>
      </c>
      <c r="Q1642" s="341" t="n"/>
      <c r="R1642" s="341" t="n"/>
      <c r="S1642" s="331">
        <f>+(((K1642-I1642)/1000)*1000)/10</f>
        <v/>
      </c>
      <c r="T1642" s="332">
        <f>AVERAGE(S1642:S1643)</f>
        <v/>
      </c>
    </row>
    <row r="1643" ht="15.75" customHeight="1" s="412">
      <c r="A1643" s="333" t="n">
        <v>3970</v>
      </c>
      <c r="B1643" s="334" t="n">
        <v>392</v>
      </c>
      <c r="C1643" s="371" t="inlineStr">
        <is>
          <t>T303</t>
        </is>
      </c>
      <c r="D1643" s="371" t="n"/>
      <c r="E1643" s="371" t="n"/>
      <c r="F1643" s="371" t="n"/>
      <c r="G1643" s="371" t="n">
        <v>14</v>
      </c>
      <c r="H1643" s="372" t="n">
        <v>43591</v>
      </c>
      <c r="I1643" s="373" t="n">
        <v>5540</v>
      </c>
      <c r="J1643" s="371" t="n">
        <v>8937</v>
      </c>
      <c r="K1643" s="371" t="n">
        <v>8063</v>
      </c>
      <c r="L1643" s="371" t="n"/>
      <c r="M1643" s="374">
        <f>+(((J1643-I1643)-(K1643-I1643))/(K1643-I1643))*100</f>
        <v/>
      </c>
      <c r="N1643" s="375" t="n"/>
      <c r="O1643" s="377" t="n"/>
      <c r="P1643" s="377" t="n"/>
      <c r="Q1643" s="341" t="n"/>
      <c r="R1643" s="341" t="n"/>
      <c r="S1643" s="331">
        <f>+(((K1643-I1643)/1000)*1000)/10</f>
        <v/>
      </c>
      <c r="T1643" s="332" t="n"/>
    </row>
    <row r="1644" ht="15.75" customHeight="1" s="412">
      <c r="A1644" s="333" t="n">
        <v>4451</v>
      </c>
      <c r="B1644" s="334" t="n">
        <v>157</v>
      </c>
      <c r="C1644" s="371" t="inlineStr">
        <is>
          <t>T303</t>
        </is>
      </c>
      <c r="D1644" s="371" t="n"/>
      <c r="E1644" s="371" t="n"/>
      <c r="F1644" s="371" t="n"/>
      <c r="G1644" s="371" t="n">
        <v>16</v>
      </c>
      <c r="H1644" s="372" t="n">
        <v>43607</v>
      </c>
      <c r="I1644" s="371" t="n">
        <v>5319</v>
      </c>
      <c r="J1644" s="371" t="n">
        <v>8788</v>
      </c>
      <c r="K1644" s="371" t="n">
        <v>8091</v>
      </c>
      <c r="L1644" s="371" t="n">
        <v>2</v>
      </c>
      <c r="M1644" s="374">
        <f>+(((J1644-I1644)-(K1644-I1644))/(K1644-I1644))*100</f>
        <v/>
      </c>
      <c r="N1644" s="375" t="n"/>
      <c r="O1644" s="376">
        <f>AVERAGE(M1644:M1645)</f>
        <v/>
      </c>
      <c r="P1644" s="376">
        <f>_xlfn.STDEV.S(M1644,M1645)</f>
        <v/>
      </c>
      <c r="Q1644" s="341" t="n"/>
      <c r="R1644" s="341" t="n"/>
      <c r="S1644" s="331">
        <f>+(((K1644-I1644)/1000)*1000)/10</f>
        <v/>
      </c>
      <c r="T1644" s="332">
        <f>AVERAGE(S1644:S1645)</f>
        <v/>
      </c>
    </row>
    <row r="1645" ht="15.75" customHeight="1" s="412">
      <c r="A1645" s="333" t="n">
        <v>4452</v>
      </c>
      <c r="B1645" s="334" t="n">
        <v>158</v>
      </c>
      <c r="C1645" s="371" t="inlineStr">
        <is>
          <t>T303</t>
        </is>
      </c>
      <c r="D1645" s="371" t="n"/>
      <c r="E1645" s="371" t="n"/>
      <c r="F1645" s="371" t="n"/>
      <c r="G1645" s="371" t="n">
        <v>16</v>
      </c>
      <c r="H1645" s="372" t="n">
        <v>43607</v>
      </c>
      <c r="I1645" s="371" t="n">
        <v>5219</v>
      </c>
      <c r="J1645" s="371" t="n">
        <v>8771</v>
      </c>
      <c r="K1645" s="371" t="n">
        <v>8077</v>
      </c>
      <c r="L1645" s="371" t="n"/>
      <c r="M1645" s="374">
        <f>+(((J1645-I1645)-(K1645-I1645))/(K1645-I1645))*100</f>
        <v/>
      </c>
      <c r="N1645" s="375" t="n"/>
      <c r="O1645" s="377" t="n"/>
      <c r="P1645" s="377" t="n"/>
      <c r="Q1645" s="341" t="n"/>
      <c r="R1645" s="341" t="n"/>
      <c r="S1645" s="331">
        <f>+(((K1645-I1645)/1000)*1000)/10</f>
        <v/>
      </c>
      <c r="T1645" s="332" t="n"/>
    </row>
    <row r="1646" ht="15.75" customHeight="1" s="412">
      <c r="A1646" s="333" t="n">
        <v>5097</v>
      </c>
      <c r="B1646" s="334" t="n">
        <v>157</v>
      </c>
      <c r="C1646" s="371" t="inlineStr">
        <is>
          <t>T303</t>
        </is>
      </c>
      <c r="D1646" s="371" t="n"/>
      <c r="E1646" s="371" t="n"/>
      <c r="F1646" s="371" t="n"/>
      <c r="G1646" s="371" t="n">
        <v>18</v>
      </c>
      <c r="H1646" s="372" t="n">
        <v>43626</v>
      </c>
      <c r="I1646" s="371" t="n">
        <v>5319</v>
      </c>
      <c r="J1646" s="371" t="n">
        <v>8134</v>
      </c>
      <c r="K1646" s="371" t="n">
        <v>7650</v>
      </c>
      <c r="L1646" s="371" t="n">
        <v>5</v>
      </c>
      <c r="M1646" s="374">
        <f>+(((J1646-I1646)-(K1646-I1646))/(K1646-I1646))*100</f>
        <v/>
      </c>
      <c r="N1646" s="375" t="n"/>
      <c r="O1646" s="376">
        <f>AVERAGE(M1646:M1647)</f>
        <v/>
      </c>
      <c r="P1646" s="376">
        <f>_xlfn.STDEV.S(M1646,M1647)</f>
        <v/>
      </c>
      <c r="Q1646" s="341" t="n"/>
      <c r="R1646" s="341" t="n"/>
      <c r="S1646" s="331">
        <f>+(((K1646-I1646)/1000)*1000)/10</f>
        <v/>
      </c>
      <c r="T1646" s="332">
        <f>AVERAGE(S1646:S1647)</f>
        <v/>
      </c>
    </row>
    <row r="1647" ht="15.75" customHeight="1" s="412">
      <c r="A1647" s="333" t="n">
        <v>5098</v>
      </c>
      <c r="B1647" s="334" t="n">
        <v>158</v>
      </c>
      <c r="C1647" s="371" t="inlineStr">
        <is>
          <t>T303</t>
        </is>
      </c>
      <c r="D1647" s="371" t="n"/>
      <c r="E1647" s="371" t="n"/>
      <c r="F1647" s="371" t="n"/>
      <c r="G1647" s="371" t="n">
        <v>18</v>
      </c>
      <c r="H1647" s="372" t="n">
        <v>43626</v>
      </c>
      <c r="I1647" s="371" t="n">
        <v>5219</v>
      </c>
      <c r="J1647" s="371" t="n">
        <v>8166</v>
      </c>
      <c r="K1647" s="371" t="n">
        <v>7662</v>
      </c>
      <c r="L1647" s="371" t="n"/>
      <c r="M1647" s="374">
        <f>+(((J1647-I1647)-(K1647-I1647))/(K1647-I1647))*100</f>
        <v/>
      </c>
      <c r="N1647" s="375" t="n"/>
      <c r="O1647" s="377" t="n"/>
      <c r="P1647" s="377" t="n"/>
      <c r="Q1647" s="341" t="n"/>
      <c r="R1647" s="341" t="n"/>
      <c r="S1647" s="331">
        <f>+(((K1647-I1647)/1000)*1000)/10</f>
        <v/>
      </c>
      <c r="T1647" s="332" t="n"/>
    </row>
    <row r="1648" ht="15.75" customHeight="1" s="412">
      <c r="A1648" s="333" t="n">
        <v>5649</v>
      </c>
      <c r="B1648" s="334" t="n">
        <v>93</v>
      </c>
      <c r="C1648" s="378" t="inlineStr">
        <is>
          <t>T303</t>
        </is>
      </c>
      <c r="D1648" s="378" t="n"/>
      <c r="E1648" s="378" t="n"/>
      <c r="F1648" s="378" t="n"/>
      <c r="G1648" s="378" t="n">
        <v>21</v>
      </c>
      <c r="H1648" s="379" t="n">
        <v>43657</v>
      </c>
      <c r="I1648" s="378" t="n">
        <v>5234</v>
      </c>
      <c r="J1648" s="378" t="n">
        <v>8319</v>
      </c>
      <c r="K1648" s="378" t="n">
        <v>7821</v>
      </c>
      <c r="L1648" s="378" t="n">
        <v>5</v>
      </c>
      <c r="M1648" s="374">
        <f>+(((J1648-I1648)-(K1648-I1648))/(K1648-I1648))*100</f>
        <v/>
      </c>
      <c r="N1648" s="375" t="n"/>
      <c r="O1648" s="376">
        <f>AVERAGE(M1648:M1649)</f>
        <v/>
      </c>
      <c r="P1648" s="376">
        <f>_xlfn.STDEV.S(M1648,M1649)</f>
        <v/>
      </c>
      <c r="Q1648" s="341" t="n"/>
      <c r="R1648" s="341" t="n"/>
      <c r="S1648" s="331">
        <f>+(((K1648-I1648)/1000)*1000)/10</f>
        <v/>
      </c>
      <c r="T1648" s="332">
        <f>AVERAGE(S1648:S1649)</f>
        <v/>
      </c>
    </row>
    <row r="1649" ht="15.75" customHeight="1" s="412">
      <c r="A1649" s="333" t="n">
        <v>5650</v>
      </c>
      <c r="B1649" s="334" t="n">
        <v>94</v>
      </c>
      <c r="C1649" s="378" t="inlineStr">
        <is>
          <t>T303</t>
        </is>
      </c>
      <c r="D1649" s="378" t="n"/>
      <c r="E1649" s="378" t="n"/>
      <c r="F1649" s="378" t="n"/>
      <c r="G1649" s="378" t="n">
        <v>21</v>
      </c>
      <c r="H1649" s="379" t="n">
        <v>43657</v>
      </c>
      <c r="I1649" s="378" t="n">
        <v>5218</v>
      </c>
      <c r="J1649" s="378" t="n">
        <v>8555</v>
      </c>
      <c r="K1649" s="378" t="n">
        <v>8021</v>
      </c>
      <c r="L1649" s="378" t="n"/>
      <c r="M1649" s="374">
        <f>+(((J1649-I1649)-(K1649-I1649))/(K1649-I1649))*100</f>
        <v/>
      </c>
      <c r="N1649" s="375" t="n"/>
      <c r="O1649" s="377" t="n"/>
      <c r="P1649" s="377" t="n"/>
      <c r="Q1649" s="341" t="n"/>
      <c r="R1649" s="341" t="n"/>
      <c r="S1649" s="331">
        <f>+(((K1649-I1649)/1000)*1000)/10</f>
        <v/>
      </c>
      <c r="T1649" s="332" t="n"/>
    </row>
    <row r="1650" ht="15.75" customHeight="1" s="412">
      <c r="A1650" s="333" t="n">
        <v>2985</v>
      </c>
      <c r="B1650" s="334" t="n">
        <v>69</v>
      </c>
      <c r="C1650" s="371" t="inlineStr">
        <is>
          <t>T304</t>
        </is>
      </c>
      <c r="D1650" s="371" t="n"/>
      <c r="E1650" s="371" t="n"/>
      <c r="F1650" s="371" t="n"/>
      <c r="G1650" s="371" t="n">
        <v>11</v>
      </c>
      <c r="H1650" s="372" t="n">
        <v>43571</v>
      </c>
      <c r="I1650" s="373" t="n">
        <v>5248</v>
      </c>
      <c r="J1650" s="371" t="n">
        <v>8804</v>
      </c>
      <c r="K1650" s="371" t="n">
        <v>7359</v>
      </c>
      <c r="L1650" s="371" t="n">
        <v>2</v>
      </c>
      <c r="M1650" s="374">
        <f>+(((J1650-I1650)-(K1650-I1650))/(K1650-I1650))*100</f>
        <v/>
      </c>
      <c r="N1650" s="375" t="n">
        <v>0.5</v>
      </c>
      <c r="O1650" s="376">
        <f>AVERAGE(M1650:M1651)</f>
        <v/>
      </c>
      <c r="P1650" s="376">
        <f>_xlfn.STDEV.S(M1650,M1651)</f>
        <v/>
      </c>
      <c r="Q1650" s="341" t="n">
        <v>2</v>
      </c>
      <c r="R1650" s="341" t="n"/>
      <c r="S1650" s="331">
        <f>+(((K1650-I1650)/1000)*1000)/10</f>
        <v/>
      </c>
      <c r="T1650" s="332">
        <f>AVERAGE(S1650:S1651)</f>
        <v/>
      </c>
    </row>
    <row r="1651" ht="15.75" customHeight="1" s="412">
      <c r="A1651" s="333" t="n">
        <v>2986</v>
      </c>
      <c r="B1651" s="334" t="n">
        <v>70</v>
      </c>
      <c r="C1651" s="371" t="inlineStr">
        <is>
          <t>T304</t>
        </is>
      </c>
      <c r="D1651" s="371" t="n"/>
      <c r="E1651" s="371" t="n"/>
      <c r="F1651" s="371" t="n"/>
      <c r="G1651" s="371" t="n">
        <v>11</v>
      </c>
      <c r="H1651" s="372" t="n">
        <v>43571</v>
      </c>
      <c r="I1651" s="373" t="n">
        <v>5266</v>
      </c>
      <c r="J1651" s="371" t="n">
        <v>8849</v>
      </c>
      <c r="K1651" s="371" t="n">
        <v>7390</v>
      </c>
      <c r="L1651" s="371" t="n"/>
      <c r="M1651" s="374">
        <f>+(((J1651-I1651)-(K1651-I1651))/(K1651-I1651))*100</f>
        <v/>
      </c>
      <c r="N1651" s="375" t="n"/>
      <c r="O1651" s="377" t="n"/>
      <c r="P1651" s="377" t="n"/>
      <c r="Q1651" s="341" t="n"/>
      <c r="R1651" s="341" t="n"/>
      <c r="S1651" s="331">
        <f>+(((K1651-I1651)/1000)*1000)/10</f>
        <v/>
      </c>
      <c r="T1651" s="332" t="n"/>
    </row>
    <row r="1652" ht="15.75" customHeight="1" s="412">
      <c r="A1652" s="333" t="n">
        <v>3793</v>
      </c>
      <c r="B1652" s="334" t="n">
        <v>215</v>
      </c>
      <c r="C1652" s="371" t="inlineStr">
        <is>
          <t>T304</t>
        </is>
      </c>
      <c r="D1652" s="371" t="n"/>
      <c r="E1652" s="371" t="n"/>
      <c r="F1652" s="371" t="n"/>
      <c r="G1652" s="371" t="n">
        <v>14</v>
      </c>
      <c r="H1652" s="372" t="n">
        <v>43591</v>
      </c>
      <c r="I1652" s="371" t="n">
        <v>5148</v>
      </c>
      <c r="J1652" s="373" t="n">
        <v>8460</v>
      </c>
      <c r="K1652" s="371" t="n">
        <v>7507</v>
      </c>
      <c r="L1652" s="371" t="n"/>
      <c r="M1652" s="374">
        <f>+(((J1652-I1652)-(K1652-I1652))/(K1652-I1652))*100</f>
        <v/>
      </c>
      <c r="N1652" s="375" t="inlineStr">
        <is>
          <t>MF</t>
        </is>
      </c>
      <c r="O1652" s="376">
        <f>AVERAGE(M1652:M1653)</f>
        <v/>
      </c>
      <c r="P1652" s="376">
        <f>_xlfn.STDEV.S(M1652,M1653)</f>
        <v/>
      </c>
      <c r="Q1652" s="341" t="n"/>
      <c r="R1652" s="341" t="n"/>
      <c r="S1652" s="331">
        <f>+(((K1652-I1652)/1000)*1000)/10</f>
        <v/>
      </c>
      <c r="T1652" s="332">
        <f>AVERAGE(S1652:S1653)</f>
        <v/>
      </c>
    </row>
    <row r="1653" ht="15.75" customHeight="1" s="412">
      <c r="A1653" s="333" t="n">
        <v>3794</v>
      </c>
      <c r="B1653" s="334" t="n">
        <v>216</v>
      </c>
      <c r="C1653" s="371" t="inlineStr">
        <is>
          <t>T304</t>
        </is>
      </c>
      <c r="D1653" s="371" t="n"/>
      <c r="E1653" s="371" t="n"/>
      <c r="F1653" s="371" t="n"/>
      <c r="G1653" s="371" t="n">
        <v>14</v>
      </c>
      <c r="H1653" s="372" t="n">
        <v>43591</v>
      </c>
      <c r="I1653" s="371" t="n">
        <v>5240</v>
      </c>
      <c r="J1653" s="373" t="n">
        <v>8447</v>
      </c>
      <c r="K1653" s="371" t="n">
        <v>7543</v>
      </c>
      <c r="L1653" s="371" t="n"/>
      <c r="M1653" s="374">
        <f>+(((J1653-I1653)-(K1653-I1653))/(K1653-I1653))*100</f>
        <v/>
      </c>
      <c r="N1653" s="375" t="n"/>
      <c r="O1653" s="377" t="n"/>
      <c r="P1653" s="377" t="n"/>
      <c r="Q1653" s="341" t="n"/>
      <c r="R1653" s="341" t="n"/>
      <c r="S1653" s="331">
        <f>+(((K1653-I1653)/1000)*1000)/10</f>
        <v/>
      </c>
      <c r="T1653" s="332" t="n"/>
    </row>
    <row r="1654" ht="15.75" customHeight="1" s="412">
      <c r="A1654" s="333" t="n">
        <v>4453</v>
      </c>
      <c r="B1654" s="334" t="n">
        <v>159</v>
      </c>
      <c r="C1654" s="371" t="inlineStr">
        <is>
          <t>T304</t>
        </is>
      </c>
      <c r="D1654" s="371" t="n"/>
      <c r="E1654" s="371" t="n"/>
      <c r="F1654" s="371" t="n"/>
      <c r="G1654" s="371" t="n">
        <v>16</v>
      </c>
      <c r="H1654" s="372" t="n">
        <v>43607</v>
      </c>
      <c r="I1654" s="371" t="n">
        <v>5300</v>
      </c>
      <c r="J1654" s="371" t="n">
        <v>7842</v>
      </c>
      <c r="K1654" s="371" t="n">
        <v>7297</v>
      </c>
      <c r="L1654" s="371" t="n">
        <v>2</v>
      </c>
      <c r="M1654" s="374">
        <f>+(((J1654-I1654)-(K1654-I1654))/(K1654-I1654))*100</f>
        <v/>
      </c>
      <c r="N1654" s="375" t="n"/>
      <c r="O1654" s="376">
        <f>AVERAGE(M1654:M1655)</f>
        <v/>
      </c>
      <c r="P1654" s="376">
        <f>_xlfn.STDEV.S(M1654,M1655)</f>
        <v/>
      </c>
      <c r="Q1654" s="341" t="n"/>
      <c r="R1654" s="341" t="n"/>
      <c r="S1654" s="331">
        <f>+(((K1654-I1654)/1000)*1000)/10</f>
        <v/>
      </c>
      <c r="T1654" s="332">
        <f>AVERAGE(S1654:S1655)</f>
        <v/>
      </c>
    </row>
    <row r="1655" ht="15.75" customHeight="1" s="412">
      <c r="A1655" s="333" t="n">
        <v>4454</v>
      </c>
      <c r="B1655" s="334" t="n">
        <v>160</v>
      </c>
      <c r="C1655" s="371" t="inlineStr">
        <is>
          <t>T304</t>
        </is>
      </c>
      <c r="D1655" s="371" t="n"/>
      <c r="E1655" s="371" t="n"/>
      <c r="F1655" s="371" t="n"/>
      <c r="G1655" s="371" t="n">
        <v>16</v>
      </c>
      <c r="H1655" s="372" t="n">
        <v>43607</v>
      </c>
      <c r="I1655" s="371" t="n">
        <v>5234</v>
      </c>
      <c r="J1655" s="371" t="n">
        <v>7487</v>
      </c>
      <c r="K1655" s="371" t="n">
        <v>6968</v>
      </c>
      <c r="L1655" s="371" t="n"/>
      <c r="M1655" s="374">
        <f>+(((J1655-I1655)-(K1655-I1655))/(K1655-I1655))*100</f>
        <v/>
      </c>
      <c r="N1655" s="375" t="n"/>
      <c r="O1655" s="377" t="n"/>
      <c r="P1655" s="377" t="n"/>
      <c r="Q1655" s="341" t="n"/>
      <c r="R1655" s="341" t="n"/>
      <c r="S1655" s="331">
        <f>+(((K1655-I1655)/1000)*1000)/10</f>
        <v/>
      </c>
      <c r="T1655" s="332" t="n"/>
    </row>
    <row r="1656" ht="15.75" customHeight="1" s="412">
      <c r="A1656" s="333" t="n">
        <v>5099</v>
      </c>
      <c r="B1656" s="334" t="n">
        <v>159</v>
      </c>
      <c r="C1656" s="371" t="inlineStr">
        <is>
          <t>T304</t>
        </is>
      </c>
      <c r="D1656" s="371" t="n"/>
      <c r="E1656" s="371" t="n"/>
      <c r="F1656" s="371" t="n"/>
      <c r="G1656" s="371" t="n">
        <v>18</v>
      </c>
      <c r="H1656" s="372" t="n">
        <v>43626</v>
      </c>
      <c r="I1656" s="371" t="n">
        <v>5300</v>
      </c>
      <c r="J1656" s="371" t="n">
        <v>8039</v>
      </c>
      <c r="K1656" s="371" t="n">
        <v>7551</v>
      </c>
      <c r="L1656" s="371" t="n">
        <v>6</v>
      </c>
      <c r="M1656" s="374">
        <f>+(((J1656-I1656)-(K1656-I1656))/(K1656-I1656))*100</f>
        <v/>
      </c>
      <c r="N1656" s="375" t="n"/>
      <c r="O1656" s="376">
        <f>AVERAGE(M1656:M1657)</f>
        <v/>
      </c>
      <c r="P1656" s="376">
        <f>_xlfn.STDEV.S(M1656,M1657)</f>
        <v/>
      </c>
      <c r="Q1656" s="341" t="n"/>
      <c r="R1656" s="341" t="n"/>
      <c r="S1656" s="331">
        <f>+(((K1656-I1656)/1000)*1000)/10</f>
        <v/>
      </c>
      <c r="T1656" s="332">
        <f>AVERAGE(S1656:S1657)</f>
        <v/>
      </c>
    </row>
    <row r="1657" ht="15.75" customHeight="1" s="412">
      <c r="A1657" s="333" t="n">
        <v>5100</v>
      </c>
      <c r="B1657" s="334" t="n">
        <v>160</v>
      </c>
      <c r="C1657" s="371" t="inlineStr">
        <is>
          <t>T304</t>
        </is>
      </c>
      <c r="D1657" s="371" t="n"/>
      <c r="E1657" s="371" t="n"/>
      <c r="F1657" s="371" t="n"/>
      <c r="G1657" s="371" t="n">
        <v>18</v>
      </c>
      <c r="H1657" s="372" t="n">
        <v>43626</v>
      </c>
      <c r="I1657" s="371" t="n">
        <v>5234</v>
      </c>
      <c r="J1657" s="371" t="n">
        <v>8108</v>
      </c>
      <c r="K1657" s="371" t="n">
        <v>7597</v>
      </c>
      <c r="L1657" s="371" t="n"/>
      <c r="M1657" s="374">
        <f>+(((J1657-I1657)-(K1657-I1657))/(K1657-I1657))*100</f>
        <v/>
      </c>
      <c r="N1657" s="375" t="n"/>
      <c r="O1657" s="377" t="n"/>
      <c r="P1657" s="377" t="n"/>
      <c r="Q1657" s="341" t="n"/>
      <c r="R1657" s="341" t="n"/>
      <c r="S1657" s="331">
        <f>+(((K1657-I1657)/1000)*1000)/10</f>
        <v/>
      </c>
      <c r="T1657" s="332" t="n"/>
    </row>
    <row r="1658" ht="15.75" customHeight="1" s="412">
      <c r="A1658" s="333" t="n">
        <v>5651</v>
      </c>
      <c r="B1658" s="334" t="n">
        <v>95</v>
      </c>
      <c r="C1658" s="378" t="inlineStr">
        <is>
          <t>T304</t>
        </is>
      </c>
      <c r="D1658" s="378" t="n"/>
      <c r="E1658" s="378" t="n"/>
      <c r="F1658" s="378" t="n"/>
      <c r="G1658" s="378" t="n">
        <v>21</v>
      </c>
      <c r="H1658" s="379" t="n">
        <v>43657</v>
      </c>
      <c r="I1658" s="378" t="n">
        <v>5232</v>
      </c>
      <c r="J1658" s="378" t="n">
        <v>7767</v>
      </c>
      <c r="K1658" s="378" t="n">
        <v>7343</v>
      </c>
      <c r="L1658" s="378" t="n">
        <v>6</v>
      </c>
      <c r="M1658" s="374">
        <f>+(((J1658-I1658)-(K1658-I1658))/(K1658-I1658))*100</f>
        <v/>
      </c>
      <c r="N1658" s="375" t="n"/>
      <c r="O1658" s="376">
        <f>AVERAGE(M1658:M1659)</f>
        <v/>
      </c>
      <c r="P1658" s="376">
        <f>_xlfn.STDEV.S(M1658,M1659)</f>
        <v/>
      </c>
      <c r="Q1658" s="341" t="n"/>
      <c r="R1658" s="341" t="n"/>
      <c r="S1658" s="331">
        <f>+(((K1658-I1658)/1000)*1000)/10</f>
        <v/>
      </c>
      <c r="T1658" s="332">
        <f>AVERAGE(S1658:S1659)</f>
        <v/>
      </c>
    </row>
    <row r="1659" ht="15.75" customHeight="1" s="412">
      <c r="A1659" s="333" t="n">
        <v>5652</v>
      </c>
      <c r="B1659" s="334" t="n">
        <v>96</v>
      </c>
      <c r="C1659" s="378" t="inlineStr">
        <is>
          <t>T304</t>
        </is>
      </c>
      <c r="D1659" s="378" t="n"/>
      <c r="E1659" s="378" t="n"/>
      <c r="F1659" s="378" t="n"/>
      <c r="G1659" s="378" t="n">
        <v>21</v>
      </c>
      <c r="H1659" s="379" t="n">
        <v>43657</v>
      </c>
      <c r="I1659" s="378" t="n">
        <v>5242</v>
      </c>
      <c r="J1659" s="378" t="n">
        <v>7704</v>
      </c>
      <c r="K1659" s="378" t="n">
        <v>7299</v>
      </c>
      <c r="L1659" s="378" t="n"/>
      <c r="M1659" s="374">
        <f>+(((J1659-I1659)-(K1659-I1659))/(K1659-I1659))*100</f>
        <v/>
      </c>
      <c r="N1659" s="375" t="n"/>
      <c r="O1659" s="377" t="n"/>
      <c r="P1659" s="377" t="n"/>
      <c r="Q1659" s="341" t="n"/>
      <c r="R1659" s="341" t="n"/>
      <c r="S1659" s="331">
        <f>+(((K1659-I1659)/1000)*1000)/10</f>
        <v/>
      </c>
      <c r="T1659" s="332" t="n"/>
    </row>
    <row r="1660" ht="15.75" customHeight="1" s="412">
      <c r="A1660" s="333" t="n">
        <v>6077</v>
      </c>
      <c r="B1660" s="334" t="n">
        <v>162</v>
      </c>
      <c r="C1660" s="378" t="inlineStr">
        <is>
          <t>T304</t>
        </is>
      </c>
      <c r="D1660" s="378" t="n"/>
      <c r="E1660" s="378" t="n"/>
      <c r="F1660" s="378" t="n"/>
      <c r="G1660" s="378" t="n">
        <v>22</v>
      </c>
      <c r="H1660" s="379" t="n">
        <v>43685</v>
      </c>
      <c r="I1660" s="378" t="n">
        <v>5232</v>
      </c>
      <c r="J1660" s="378" t="n">
        <v>8153</v>
      </c>
      <c r="K1660" s="378" t="n">
        <v>7726</v>
      </c>
      <c r="L1660" s="378" t="n">
        <v>6</v>
      </c>
      <c r="M1660" s="374">
        <f>+(((J1660-I1660)-(K1660-I1660))/(K1660-I1660))*100</f>
        <v/>
      </c>
      <c r="N1660" s="375" t="n"/>
      <c r="O1660" s="376">
        <f>AVERAGE(M1660:M1661)</f>
        <v/>
      </c>
      <c r="P1660" s="376">
        <f>_xlfn.STDEV.S(M1660,M1661)</f>
        <v/>
      </c>
      <c r="Q1660" s="341" t="n"/>
      <c r="R1660" s="341" t="n"/>
      <c r="S1660" s="331">
        <f>+(((K1660-I1660)/1000)*1000)/10</f>
        <v/>
      </c>
      <c r="T1660" s="332">
        <f>AVERAGE(S1660:S1661)</f>
        <v/>
      </c>
    </row>
    <row r="1661" ht="15.75" customHeight="1" s="412">
      <c r="A1661" s="333" t="n">
        <v>6078</v>
      </c>
      <c r="B1661" s="334" t="n">
        <v>162</v>
      </c>
      <c r="C1661" s="378" t="inlineStr">
        <is>
          <t>T304</t>
        </is>
      </c>
      <c r="D1661" s="378" t="n"/>
      <c r="E1661" s="378" t="n"/>
      <c r="F1661" s="378" t="n"/>
      <c r="G1661" s="378" t="n">
        <v>22</v>
      </c>
      <c r="H1661" s="379" t="n">
        <v>43685</v>
      </c>
      <c r="I1661" s="378" t="n">
        <v>5232</v>
      </c>
      <c r="J1661" s="378" t="n">
        <v>8212</v>
      </c>
      <c r="K1661" s="378" t="n">
        <v>7787</v>
      </c>
      <c r="L1661" s="378" t="n"/>
      <c r="M1661" s="374">
        <f>+(((J1661-I1661)-(K1661-I1661))/(K1661-I1661))*100</f>
        <v/>
      </c>
      <c r="N1661" s="375" t="n"/>
      <c r="O1661" s="377" t="n"/>
      <c r="P1661" s="377" t="n"/>
      <c r="Q1661" s="341" t="n"/>
      <c r="R1661" s="341" t="n"/>
      <c r="S1661" s="331">
        <f>+(((K1661-I1661)/1000)*1000)/10</f>
        <v/>
      </c>
      <c r="T1661" s="332" t="n"/>
    </row>
    <row r="1662" ht="15.75" customHeight="1" s="412">
      <c r="A1662" s="333" t="n">
        <v>3423</v>
      </c>
      <c r="B1662" s="334" t="n">
        <v>179</v>
      </c>
      <c r="C1662" s="380" t="inlineStr">
        <is>
          <t>T305</t>
        </is>
      </c>
      <c r="D1662" s="380" t="n"/>
      <c r="E1662" s="380" t="n"/>
      <c r="F1662" s="380" t="n"/>
      <c r="G1662" s="380" t="n">
        <v>13</v>
      </c>
      <c r="H1662" s="381" t="n">
        <v>43587</v>
      </c>
      <c r="I1662" s="380" t="n">
        <v>5180</v>
      </c>
      <c r="J1662" s="380" t="n">
        <v>7998</v>
      </c>
      <c r="K1662" s="380" t="n">
        <v>7258</v>
      </c>
      <c r="L1662" s="380" t="n">
        <v>1</v>
      </c>
      <c r="M1662" s="382">
        <f>+(((J1662-I1662)-(K1662-I1662))/(K1662-I1662))*100</f>
        <v/>
      </c>
      <c r="N1662" s="383" t="inlineStr">
        <is>
          <t>MF</t>
        </is>
      </c>
      <c r="O1662" s="384">
        <f>AVERAGE(M1662:M1663)</f>
        <v/>
      </c>
      <c r="P1662" s="384">
        <f>_xlfn.STDEV.S(M1662,M1663)</f>
        <v/>
      </c>
      <c r="Q1662" s="341" t="n">
        <v>1</v>
      </c>
      <c r="R1662" s="341" t="n"/>
      <c r="S1662" s="331">
        <f>+(((K1662-I1662)/1000)*1000)/10</f>
        <v/>
      </c>
      <c r="T1662" s="332">
        <f>AVERAGE(S1662:S1663)</f>
        <v/>
      </c>
    </row>
    <row r="1663" ht="15.75" customHeight="1" s="412">
      <c r="A1663" s="333" t="n">
        <v>3424</v>
      </c>
      <c r="B1663" s="334" t="n">
        <v>180</v>
      </c>
      <c r="C1663" s="380" t="inlineStr">
        <is>
          <t>T305</t>
        </is>
      </c>
      <c r="D1663" s="380" t="n"/>
      <c r="E1663" s="380" t="n"/>
      <c r="F1663" s="380" t="n"/>
      <c r="G1663" s="380" t="n">
        <v>13</v>
      </c>
      <c r="H1663" s="381" t="n">
        <v>43587</v>
      </c>
      <c r="I1663" s="380" t="n">
        <v>5282</v>
      </c>
      <c r="J1663" s="380" t="n">
        <v>8057</v>
      </c>
      <c r="K1663" s="380" t="n">
        <v>7342</v>
      </c>
      <c r="L1663" s="380" t="n"/>
      <c r="M1663" s="382">
        <f>+(((J1663-I1663)-(K1663-I1663))/(K1663-I1663))*100</f>
        <v/>
      </c>
      <c r="N1663" s="383" t="n"/>
      <c r="O1663" s="385" t="n"/>
      <c r="P1663" s="385" t="n"/>
      <c r="Q1663" s="341" t="n"/>
      <c r="R1663" s="341" t="n"/>
      <c r="S1663" s="331">
        <f>+(((K1663-I1663)/1000)*1000)/10</f>
        <v/>
      </c>
      <c r="T1663" s="332" t="n"/>
    </row>
    <row r="1664" ht="15.75" customHeight="1" s="412">
      <c r="A1664" s="333" t="n">
        <v>4143</v>
      </c>
      <c r="B1664" s="334" t="n">
        <v>173</v>
      </c>
      <c r="C1664" s="380" t="inlineStr">
        <is>
          <t>T305</t>
        </is>
      </c>
      <c r="D1664" s="380" t="n"/>
      <c r="E1664" s="380" t="n"/>
      <c r="F1664" s="380" t="n"/>
      <c r="G1664" s="380" t="n">
        <v>15</v>
      </c>
      <c r="H1664" s="381" t="n">
        <v>43599</v>
      </c>
      <c r="I1664" s="380" t="n">
        <v>5227</v>
      </c>
      <c r="J1664" s="380" t="n">
        <v>8252</v>
      </c>
      <c r="K1664" s="380" t="n">
        <v>7613</v>
      </c>
      <c r="L1664" s="380" t="n"/>
      <c r="M1664" s="382">
        <f>+(((J1664-I1664)-(K1664-I1664))/(K1664-I1664))*100</f>
        <v/>
      </c>
      <c r="N1664" s="382" t="n"/>
      <c r="O1664" s="384">
        <f>AVERAGE(M1664:M1665)</f>
        <v/>
      </c>
      <c r="P1664" s="384">
        <f>_xlfn.STDEV.S(M1664,M1665)</f>
        <v/>
      </c>
      <c r="Q1664" s="341" t="n"/>
      <c r="R1664" s="341" t="n"/>
      <c r="S1664" s="331">
        <f>+(((K1664-I1664)/1000)*1000)/10</f>
        <v/>
      </c>
      <c r="T1664" s="332">
        <f>AVERAGE(S1664:S1665)</f>
        <v/>
      </c>
    </row>
    <row r="1665" ht="15.75" customHeight="1" s="412">
      <c r="A1665" s="333" t="n">
        <v>4144</v>
      </c>
      <c r="B1665" s="334" t="n">
        <v>174</v>
      </c>
      <c r="C1665" s="380" t="inlineStr">
        <is>
          <t>T305</t>
        </is>
      </c>
      <c r="D1665" s="380" t="n"/>
      <c r="E1665" s="380" t="n"/>
      <c r="F1665" s="380" t="n"/>
      <c r="G1665" s="380" t="n">
        <v>15</v>
      </c>
      <c r="H1665" s="381" t="n">
        <v>43599</v>
      </c>
      <c r="I1665" s="380" t="n">
        <v>5182</v>
      </c>
      <c r="J1665" s="380" t="n">
        <v>8110</v>
      </c>
      <c r="K1665" s="380" t="n">
        <v>7492</v>
      </c>
      <c r="L1665" s="380" t="n"/>
      <c r="M1665" s="382">
        <f>+(((J1665-I1665)-(K1665-I1665))/(K1665-I1665))*100</f>
        <v/>
      </c>
      <c r="N1665" s="382" t="n"/>
      <c r="O1665" s="385" t="n"/>
      <c r="P1665" s="385" t="n"/>
      <c r="Q1665" s="341" t="n"/>
      <c r="R1665" s="341" t="n"/>
      <c r="S1665" s="331">
        <f>+(((K1665-I1665)/1000)*1000)/10</f>
        <v/>
      </c>
      <c r="T1665" s="332" t="n"/>
    </row>
    <row r="1666" ht="15.75" customHeight="1" s="412">
      <c r="A1666" s="333" t="n">
        <v>4789</v>
      </c>
      <c r="B1666" s="334" t="n">
        <v>173</v>
      </c>
      <c r="C1666" s="380" t="inlineStr">
        <is>
          <t>T305</t>
        </is>
      </c>
      <c r="D1666" s="380" t="n"/>
      <c r="E1666" s="380" t="n"/>
      <c r="F1666" s="380" t="n"/>
      <c r="G1666" s="380" t="n">
        <v>17</v>
      </c>
      <c r="H1666" s="381" t="n">
        <v>43619</v>
      </c>
      <c r="I1666" s="380" t="n">
        <v>5227</v>
      </c>
      <c r="J1666" s="380" t="n">
        <v>8288</v>
      </c>
      <c r="K1666" s="380" t="n">
        <v>7680</v>
      </c>
      <c r="L1666" s="380" t="n"/>
      <c r="M1666" s="382">
        <f>+(((J1666-I1666)-(K1666-I1666))/(K1666-I1666))*100</f>
        <v/>
      </c>
      <c r="N1666" s="383" t="n"/>
      <c r="O1666" s="384">
        <f>AVERAGE(M1666:M1667)</f>
        <v/>
      </c>
      <c r="P1666" s="384">
        <f>_xlfn.STDEV.S(M1666,M1667)</f>
        <v/>
      </c>
      <c r="Q1666" s="341" t="n"/>
      <c r="R1666" s="341" t="n"/>
      <c r="S1666" s="331">
        <f>+(((K1666-I1666)/1000)*1000)/10</f>
        <v/>
      </c>
      <c r="T1666" s="332">
        <f>AVERAGE(S1666:S1667)</f>
        <v/>
      </c>
    </row>
    <row r="1667" ht="15.75" customHeight="1" s="412">
      <c r="A1667" s="333" t="n">
        <v>4790</v>
      </c>
      <c r="B1667" s="334" t="n">
        <v>174</v>
      </c>
      <c r="C1667" s="380" t="inlineStr">
        <is>
          <t>T305</t>
        </is>
      </c>
      <c r="D1667" s="380" t="n"/>
      <c r="E1667" s="380" t="n"/>
      <c r="F1667" s="380" t="n"/>
      <c r="G1667" s="380" t="n">
        <v>17</v>
      </c>
      <c r="H1667" s="381" t="n">
        <v>43619</v>
      </c>
      <c r="I1667" s="380" t="n">
        <v>5182</v>
      </c>
      <c r="J1667" s="380" t="n">
        <v>8266</v>
      </c>
      <c r="K1667" s="380" t="n">
        <v>7658</v>
      </c>
      <c r="L1667" s="380" t="n"/>
      <c r="M1667" s="382">
        <f>+(((J1667-I1667)-(K1667-I1667))/(K1667-I1667))*100</f>
        <v/>
      </c>
      <c r="N1667" s="383" t="n"/>
      <c r="O1667" s="385" t="n"/>
      <c r="P1667" s="385" t="n"/>
      <c r="Q1667" s="341" t="n"/>
      <c r="R1667" s="341" t="n"/>
      <c r="S1667" s="331">
        <f>+(((K1667-I1667)/1000)*1000)/10</f>
        <v/>
      </c>
      <c r="T1667" s="332" t="n"/>
    </row>
    <row r="1668" ht="15.75" customHeight="1" s="412">
      <c r="A1668" s="333" t="n">
        <v>5385</v>
      </c>
      <c r="B1668" s="334" t="n">
        <v>123</v>
      </c>
      <c r="C1668" s="378" t="inlineStr">
        <is>
          <t>T305</t>
        </is>
      </c>
      <c r="D1668" s="378" t="n"/>
      <c r="E1668" s="378" t="n"/>
      <c r="F1668" s="378" t="n"/>
      <c r="G1668" s="378" t="n">
        <v>19</v>
      </c>
      <c r="H1668" s="379" t="n">
        <v>43637</v>
      </c>
      <c r="I1668" s="378" t="n">
        <v>5241</v>
      </c>
      <c r="J1668" s="378" t="n">
        <v>7231</v>
      </c>
      <c r="K1668" s="378" t="n">
        <v>6837</v>
      </c>
      <c r="L1668" s="378" t="n">
        <v>7</v>
      </c>
      <c r="M1668" s="386">
        <f>+(((J1668-I1668)-(K1668-I1668))/(K1668-I1668))*100</f>
        <v/>
      </c>
      <c r="N1668" s="387" t="n"/>
      <c r="O1668" s="388">
        <f>AVERAGE(M1668:M1669)</f>
        <v/>
      </c>
      <c r="P1668" s="388">
        <f>_xlfn.STDEV.S(M1668,M1669)</f>
        <v/>
      </c>
      <c r="Q1668" s="341" t="n"/>
      <c r="R1668" s="341" t="n"/>
      <c r="S1668" s="331">
        <f>+(((K1668-I1668)/1000)*1000)/10</f>
        <v/>
      </c>
      <c r="T1668" s="332">
        <f>AVERAGE(S1668:S1669)</f>
        <v/>
      </c>
    </row>
    <row r="1669" ht="15.75" customHeight="1" s="412">
      <c r="A1669" s="333" t="n">
        <v>5386</v>
      </c>
      <c r="B1669" s="334" t="n">
        <v>124</v>
      </c>
      <c r="C1669" s="378" t="inlineStr">
        <is>
          <t>T305</t>
        </is>
      </c>
      <c r="D1669" s="378" t="n"/>
      <c r="E1669" s="378" t="n"/>
      <c r="F1669" s="378" t="n"/>
      <c r="G1669" s="378" t="n">
        <v>19</v>
      </c>
      <c r="H1669" s="379" t="n">
        <v>43637</v>
      </c>
      <c r="I1669" s="378" t="n">
        <v>5265</v>
      </c>
      <c r="J1669" s="378" t="n">
        <v>7393</v>
      </c>
      <c r="K1669" s="378" t="n">
        <v>6976</v>
      </c>
      <c r="L1669" s="378" t="n"/>
      <c r="M1669" s="386">
        <f>+(((J1669-I1669)-(K1669-I1669))/(K1669-I1669))*100</f>
        <v/>
      </c>
      <c r="N1669" s="387" t="n"/>
      <c r="O1669" s="331" t="n"/>
      <c r="P1669" s="331" t="n"/>
      <c r="Q1669" s="341" t="n"/>
      <c r="R1669" s="341" t="n"/>
      <c r="S1669" s="331">
        <f>+(((K1669-I1669)/1000)*1000)/10</f>
        <v/>
      </c>
      <c r="T1669" s="332" t="n"/>
    </row>
    <row r="1670" ht="15.75" customHeight="1" s="412">
      <c r="A1670" s="333" t="n">
        <v>6079</v>
      </c>
      <c r="B1670" s="334" t="n">
        <v>163</v>
      </c>
      <c r="C1670" s="378" t="inlineStr">
        <is>
          <t>T305</t>
        </is>
      </c>
      <c r="D1670" s="378" t="n"/>
      <c r="E1670" s="378" t="n"/>
      <c r="F1670" s="378" t="n"/>
      <c r="G1670" s="378" t="n">
        <v>22</v>
      </c>
      <c r="H1670" s="379" t="n">
        <v>43685</v>
      </c>
      <c r="I1670" s="378" t="n">
        <v>5193</v>
      </c>
      <c r="J1670" s="378" t="n">
        <v>8015</v>
      </c>
      <c r="K1670" s="378" t="n">
        <v>7582</v>
      </c>
      <c r="L1670" s="378" t="n">
        <v>7</v>
      </c>
      <c r="M1670" s="374">
        <f>+(((J1670-I1670)-(K1670-I1670))/(K1670-I1670))*100</f>
        <v/>
      </c>
      <c r="N1670" s="375" t="n"/>
      <c r="O1670" s="376">
        <f>AVERAGE(M1670:M1671)</f>
        <v/>
      </c>
      <c r="P1670" s="376">
        <f>_xlfn.STDEV.S(M1670,M1671)</f>
        <v/>
      </c>
      <c r="Q1670" s="341" t="n"/>
      <c r="R1670" s="341" t="n"/>
      <c r="S1670" s="331">
        <f>+(((K1670-I1670)/1000)*1000)/10</f>
        <v/>
      </c>
      <c r="T1670" s="332">
        <f>AVERAGE(S1670:S1671)</f>
        <v/>
      </c>
    </row>
    <row r="1671" ht="15.75" customHeight="1" s="412">
      <c r="A1671" s="333" t="n">
        <v>6080</v>
      </c>
      <c r="B1671" s="334" t="n">
        <v>163</v>
      </c>
      <c r="C1671" s="378" t="inlineStr">
        <is>
          <t>T305</t>
        </is>
      </c>
      <c r="D1671" s="378" t="n"/>
      <c r="E1671" s="378" t="n"/>
      <c r="F1671" s="378" t="n"/>
      <c r="G1671" s="378" t="n">
        <v>22</v>
      </c>
      <c r="H1671" s="379" t="n">
        <v>43685</v>
      </c>
      <c r="I1671" s="378" t="n">
        <v>5193</v>
      </c>
      <c r="J1671" s="378" t="n">
        <v>8076</v>
      </c>
      <c r="K1671" s="378" t="n">
        <v>7634</v>
      </c>
      <c r="L1671" s="378" t="n"/>
      <c r="M1671" s="374">
        <f>+(((J1671-I1671)-(K1671-I1671))/(K1671-I1671))*100</f>
        <v/>
      </c>
      <c r="N1671" s="375" t="n"/>
      <c r="O1671" s="377" t="n"/>
      <c r="P1671" s="377" t="n"/>
      <c r="Q1671" s="341" t="n"/>
      <c r="R1671" s="341" t="n"/>
      <c r="S1671" s="331">
        <f>+(((K1671-I1671)/1000)*1000)/10</f>
        <v/>
      </c>
      <c r="T1671" s="332" t="n"/>
    </row>
    <row r="1672" ht="15.75" customHeight="1" s="412">
      <c r="A1672" s="333" t="n">
        <v>3425</v>
      </c>
      <c r="B1672" s="334" t="n">
        <v>181</v>
      </c>
      <c r="C1672" s="371" t="inlineStr">
        <is>
          <t>T306</t>
        </is>
      </c>
      <c r="D1672" s="371" t="n"/>
      <c r="E1672" s="371" t="n"/>
      <c r="F1672" s="371" t="n"/>
      <c r="G1672" s="371" t="n">
        <v>13</v>
      </c>
      <c r="H1672" s="372" t="n">
        <v>43587</v>
      </c>
      <c r="I1672" s="371" t="n">
        <v>5244</v>
      </c>
      <c r="J1672" s="371" t="n">
        <v>7367</v>
      </c>
      <c r="K1672" s="371" t="n">
        <v>6770</v>
      </c>
      <c r="L1672" s="371" t="n">
        <v>1</v>
      </c>
      <c r="M1672" s="374">
        <f>+(((J1672-I1672)-(K1672-I1672))/(K1672-I1672))*100</f>
        <v/>
      </c>
      <c r="N1672" s="375" t="inlineStr">
        <is>
          <t>28/4</t>
        </is>
      </c>
      <c r="O1672" s="376">
        <f>AVERAGE(M1672:M1673)</f>
        <v/>
      </c>
      <c r="P1672" s="376">
        <f>_xlfn.STDEV.S(M1672,M1673)</f>
        <v/>
      </c>
      <c r="Q1672" s="341" t="n">
        <v>2</v>
      </c>
      <c r="R1672" s="341" t="n"/>
      <c r="S1672" s="331">
        <f>+(((K1672-I1672)/1000)*1000)/10</f>
        <v/>
      </c>
      <c r="T1672" s="332">
        <f>AVERAGE(S1672:S1673)</f>
        <v/>
      </c>
    </row>
    <row r="1673" ht="15.75" customHeight="1" s="412">
      <c r="A1673" s="333" t="n">
        <v>3426</v>
      </c>
      <c r="B1673" s="334" t="n">
        <v>182</v>
      </c>
      <c r="C1673" s="371" t="inlineStr">
        <is>
          <t>T306</t>
        </is>
      </c>
      <c r="D1673" s="371" t="n"/>
      <c r="E1673" s="371" t="n"/>
      <c r="F1673" s="371" t="n"/>
      <c r="G1673" s="371" t="n">
        <v>13</v>
      </c>
      <c r="H1673" s="372" t="n">
        <v>43587</v>
      </c>
      <c r="I1673" s="371" t="n">
        <v>5301</v>
      </c>
      <c r="J1673" s="371" t="n">
        <v>7401</v>
      </c>
      <c r="K1673" s="371" t="n">
        <v>6808</v>
      </c>
      <c r="L1673" s="371" t="n"/>
      <c r="M1673" s="374">
        <f>+(((J1673-I1673)-(K1673-I1673))/(K1673-I1673))*100</f>
        <v/>
      </c>
      <c r="N1673" s="375" t="n"/>
      <c r="O1673" s="377" t="n"/>
      <c r="P1673" s="377" t="n"/>
      <c r="Q1673" s="341" t="n"/>
      <c r="R1673" s="341" t="n"/>
      <c r="S1673" s="331">
        <f>+(((K1673-I1673)/1000)*1000)/10</f>
        <v/>
      </c>
      <c r="T1673" s="332" t="n"/>
    </row>
    <row r="1674" ht="15.75" customHeight="1" s="412">
      <c r="A1674" s="333" t="n">
        <v>4145</v>
      </c>
      <c r="B1674" s="334" t="n">
        <v>175</v>
      </c>
      <c r="C1674" s="371" t="inlineStr">
        <is>
          <t>T306</t>
        </is>
      </c>
      <c r="D1674" s="371" t="n"/>
      <c r="E1674" s="371" t="n"/>
      <c r="F1674" s="371" t="n"/>
      <c r="G1674" s="371" t="n">
        <v>15</v>
      </c>
      <c r="H1674" s="372" t="n">
        <v>43599</v>
      </c>
      <c r="I1674" s="371" t="n">
        <v>5280</v>
      </c>
      <c r="J1674" s="371" t="n">
        <v>7517</v>
      </c>
      <c r="K1674" s="371" t="n">
        <v>6901</v>
      </c>
      <c r="L1674" s="371" t="n"/>
      <c r="M1674" s="374">
        <f>+(((J1674-I1674)-(K1674-I1674))/(K1674-I1674))*100</f>
        <v/>
      </c>
      <c r="N1674" s="374" t="n"/>
      <c r="O1674" s="376">
        <f>AVERAGE(M1674:M1675)</f>
        <v/>
      </c>
      <c r="P1674" s="376">
        <f>_xlfn.STDEV.S(M1674,M1675)</f>
        <v/>
      </c>
      <c r="Q1674" s="341" t="n"/>
      <c r="R1674" s="341" t="n"/>
      <c r="S1674" s="331">
        <f>+(((K1674-I1674)/1000)*1000)/10</f>
        <v/>
      </c>
      <c r="T1674" s="332">
        <f>AVERAGE(S1674:S1675)</f>
        <v/>
      </c>
    </row>
    <row r="1675" ht="15.75" customHeight="1" s="412">
      <c r="A1675" s="333" t="n">
        <v>4146</v>
      </c>
      <c r="B1675" s="334" t="n">
        <v>176</v>
      </c>
      <c r="C1675" s="371" t="inlineStr">
        <is>
          <t>T306</t>
        </is>
      </c>
      <c r="D1675" s="371" t="n"/>
      <c r="E1675" s="371" t="n"/>
      <c r="F1675" s="371" t="n"/>
      <c r="G1675" s="371" t="n">
        <v>15</v>
      </c>
      <c r="H1675" s="372" t="n">
        <v>43599</v>
      </c>
      <c r="I1675" s="371" t="n">
        <v>5193</v>
      </c>
      <c r="J1675" s="371" t="n">
        <v>7440</v>
      </c>
      <c r="K1675" s="371" t="n">
        <v>6813</v>
      </c>
      <c r="L1675" s="371" t="n"/>
      <c r="M1675" s="374">
        <f>+(((J1675-I1675)-(K1675-I1675))/(K1675-I1675))*100</f>
        <v/>
      </c>
      <c r="N1675" s="374" t="n"/>
      <c r="O1675" s="377" t="n"/>
      <c r="P1675" s="377" t="n"/>
      <c r="Q1675" s="341" t="n"/>
      <c r="R1675" s="341" t="n"/>
      <c r="S1675" s="331">
        <f>+(((K1675-I1675)/1000)*1000)/10</f>
        <v/>
      </c>
      <c r="T1675" s="332" t="n"/>
    </row>
    <row r="1676" ht="15.75" customHeight="1" s="412">
      <c r="A1676" s="333" t="n">
        <v>4791</v>
      </c>
      <c r="B1676" s="334" t="n">
        <v>175</v>
      </c>
      <c r="C1676" s="371" t="inlineStr">
        <is>
          <t>T306</t>
        </is>
      </c>
      <c r="D1676" s="371" t="n"/>
      <c r="E1676" s="371" t="n"/>
      <c r="F1676" s="371" t="n"/>
      <c r="G1676" s="371" t="n">
        <v>17</v>
      </c>
      <c r="H1676" s="372" t="n">
        <v>43619</v>
      </c>
      <c r="I1676" s="371" t="n">
        <v>5280</v>
      </c>
      <c r="J1676" s="371" t="n">
        <v>6821</v>
      </c>
      <c r="K1676" s="371" t="n">
        <v>6465</v>
      </c>
      <c r="L1676" s="371" t="n"/>
      <c r="M1676" s="374">
        <f>+(((J1676-I1676)-(K1676-I1676))/(K1676-I1676))*100</f>
        <v/>
      </c>
      <c r="N1676" s="375" t="n"/>
      <c r="O1676" s="376">
        <f>AVERAGE(M1676:M1677)</f>
        <v/>
      </c>
      <c r="P1676" s="376">
        <f>_xlfn.STDEV.S(M1676,M1677)</f>
        <v/>
      </c>
      <c r="Q1676" s="341" t="n"/>
      <c r="R1676" s="341" t="n"/>
      <c r="S1676" s="331">
        <f>+(((K1676-I1676)/1000)*1000)/10</f>
        <v/>
      </c>
      <c r="T1676" s="332">
        <f>AVERAGE(S1676:S1677)</f>
        <v/>
      </c>
    </row>
    <row r="1677" ht="15.75" customHeight="1" s="412">
      <c r="A1677" s="333" t="n">
        <v>4792</v>
      </c>
      <c r="B1677" s="334" t="n">
        <v>176</v>
      </c>
      <c r="C1677" s="371" t="inlineStr">
        <is>
          <t>T306</t>
        </is>
      </c>
      <c r="D1677" s="371" t="n"/>
      <c r="E1677" s="371" t="n"/>
      <c r="F1677" s="371" t="n"/>
      <c r="G1677" s="371" t="n">
        <v>17</v>
      </c>
      <c r="H1677" s="372" t="n">
        <v>43619</v>
      </c>
      <c r="I1677" s="371" t="n">
        <v>5193</v>
      </c>
      <c r="J1677" s="371" t="n">
        <v>6788</v>
      </c>
      <c r="K1677" s="371" t="n">
        <v>6412</v>
      </c>
      <c r="L1677" s="371" t="n"/>
      <c r="M1677" s="374">
        <f>+(((J1677-I1677)-(K1677-I1677))/(K1677-I1677))*100</f>
        <v/>
      </c>
      <c r="N1677" s="375" t="n"/>
      <c r="O1677" s="377" t="n"/>
      <c r="P1677" s="377" t="n"/>
      <c r="Q1677" s="341" t="n"/>
      <c r="R1677" s="341" t="n"/>
      <c r="S1677" s="331">
        <f>+(((K1677-I1677)/1000)*1000)/10</f>
        <v/>
      </c>
      <c r="T1677" s="332" t="n"/>
    </row>
    <row r="1678" ht="15.75" customHeight="1" s="412">
      <c r="A1678" s="333" t="n">
        <v>6081</v>
      </c>
      <c r="B1678" s="334" t="n">
        <v>164</v>
      </c>
      <c r="C1678" s="378" t="inlineStr">
        <is>
          <t>T306</t>
        </is>
      </c>
      <c r="D1678" s="378" t="n"/>
      <c r="E1678" s="378" t="n"/>
      <c r="F1678" s="378" t="n"/>
      <c r="G1678" s="378" t="n">
        <v>22</v>
      </c>
      <c r="H1678" s="379" t="n">
        <v>43685</v>
      </c>
      <c r="I1678" s="378" t="n">
        <v>5245</v>
      </c>
      <c r="J1678" s="378" t="n">
        <v>6991</v>
      </c>
      <c r="K1678" s="378" t="n">
        <v>6726</v>
      </c>
      <c r="L1678" s="378" t="n">
        <v>7</v>
      </c>
      <c r="M1678" s="374">
        <f>+(((J1678-I1678)-(K1678-I1678))/(K1678-I1678))*100</f>
        <v/>
      </c>
      <c r="N1678" s="375" t="n"/>
      <c r="O1678" s="376">
        <f>AVERAGE(M1678:M1679)</f>
        <v/>
      </c>
      <c r="P1678" s="376">
        <f>_xlfn.STDEV.S(M1678,M1679)</f>
        <v/>
      </c>
      <c r="Q1678" s="341" t="n"/>
      <c r="R1678" s="341" t="n"/>
      <c r="S1678" s="331">
        <f>+(((K1678-I1678)/1000)*1000)/10</f>
        <v/>
      </c>
      <c r="T1678" s="332">
        <f>AVERAGE(S1678:S1679)</f>
        <v/>
      </c>
    </row>
    <row r="1679" ht="15.75" customHeight="1" s="412">
      <c r="A1679" s="333" t="n">
        <v>6082</v>
      </c>
      <c r="B1679" s="334" t="n">
        <v>164</v>
      </c>
      <c r="C1679" s="378" t="inlineStr">
        <is>
          <t>T306</t>
        </is>
      </c>
      <c r="D1679" s="378" t="n"/>
      <c r="E1679" s="378" t="n"/>
      <c r="F1679" s="378" t="n"/>
      <c r="G1679" s="378" t="n">
        <v>22</v>
      </c>
      <c r="H1679" s="379" t="n">
        <v>43685</v>
      </c>
      <c r="I1679" s="378" t="n">
        <v>5245</v>
      </c>
      <c r="J1679" s="378" t="n">
        <v>7003</v>
      </c>
      <c r="K1679" s="378" t="n">
        <v>6740</v>
      </c>
      <c r="L1679" s="378" t="n"/>
      <c r="M1679" s="374">
        <f>+(((J1679-I1679)-(K1679-I1679))/(K1679-I1679))*100</f>
        <v/>
      </c>
      <c r="N1679" s="375" t="n"/>
      <c r="O1679" s="377" t="n"/>
      <c r="P1679" s="377" t="n"/>
      <c r="Q1679" s="341" t="n"/>
      <c r="R1679" s="341" t="n"/>
      <c r="S1679" s="331">
        <f>+(((K1679-I1679)/1000)*1000)/10</f>
        <v/>
      </c>
      <c r="T1679" s="332" t="n"/>
    </row>
    <row r="1680" ht="15.75" customHeight="1" s="412">
      <c r="A1680" s="333" t="n">
        <v>3795</v>
      </c>
      <c r="B1680" s="334" t="n">
        <v>217</v>
      </c>
      <c r="C1680" s="352" t="inlineStr">
        <is>
          <t>T307</t>
        </is>
      </c>
      <c r="D1680" s="352" t="n"/>
      <c r="E1680" s="352" t="n"/>
      <c r="F1680" s="352" t="n"/>
      <c r="G1680" s="352" t="n">
        <v>14</v>
      </c>
      <c r="H1680" s="353" t="n">
        <v>43591</v>
      </c>
      <c r="I1680" s="352" t="n">
        <v>5263</v>
      </c>
      <c r="J1680" s="354" t="n">
        <v>9555</v>
      </c>
      <c r="K1680" s="352" t="n">
        <v>8068</v>
      </c>
      <c r="L1680" s="352" t="n">
        <v>2</v>
      </c>
      <c r="M1680" s="355">
        <f>+(((J1680-I1680)-(K1680-I1680))/(K1680-I1680))*100</f>
        <v/>
      </c>
      <c r="N1680" s="362" t="inlineStr">
        <is>
          <t>1/2</t>
        </is>
      </c>
      <c r="O1680" s="357">
        <f>AVERAGE(M1680:M1681)</f>
        <v/>
      </c>
      <c r="P1680" s="357">
        <f>_xlfn.STDEV.S(M1680,M1681)</f>
        <v/>
      </c>
      <c r="Q1680" s="341" t="n">
        <v>3</v>
      </c>
      <c r="R1680" s="341" t="n"/>
      <c r="S1680" s="331">
        <f>+(((K1680-I1680)/1000)*1000)/10</f>
        <v/>
      </c>
      <c r="T1680" s="332">
        <f>AVERAGE(S1680:S1681)</f>
        <v/>
      </c>
    </row>
    <row r="1681" ht="15.75" customHeight="1" s="412">
      <c r="A1681" s="333" t="n">
        <v>3796</v>
      </c>
      <c r="B1681" s="334" t="n">
        <v>218</v>
      </c>
      <c r="C1681" s="352" t="inlineStr">
        <is>
          <t>T307</t>
        </is>
      </c>
      <c r="D1681" s="352" t="n"/>
      <c r="E1681" s="352" t="n"/>
      <c r="F1681" s="352" t="n"/>
      <c r="G1681" s="352" t="n">
        <v>14</v>
      </c>
      <c r="H1681" s="353" t="n">
        <v>43591</v>
      </c>
      <c r="I1681" s="352" t="n">
        <v>5280</v>
      </c>
      <c r="J1681" s="354" t="n">
        <v>9534</v>
      </c>
      <c r="K1681" s="352" t="n">
        <v>8053</v>
      </c>
      <c r="L1681" s="352" t="n"/>
      <c r="M1681" s="355">
        <f>+(((J1681-I1681)-(K1681-I1681))/(K1681-I1681))*100</f>
        <v/>
      </c>
      <c r="N1681" s="362" t="n"/>
      <c r="O1681" s="358" t="n"/>
      <c r="P1681" s="358" t="n"/>
      <c r="Q1681" s="341" t="n"/>
      <c r="R1681" s="341" t="n"/>
      <c r="S1681" s="331">
        <f>+(((K1681-I1681)/1000)*1000)/10</f>
        <v/>
      </c>
      <c r="T1681" s="332" t="n"/>
    </row>
    <row r="1682" ht="15.75" customHeight="1" s="412">
      <c r="A1682" s="333" t="n">
        <v>4455</v>
      </c>
      <c r="B1682" s="334" t="n">
        <v>161</v>
      </c>
      <c r="C1682" s="352" t="inlineStr">
        <is>
          <t>T307</t>
        </is>
      </c>
      <c r="D1682" s="352" t="n"/>
      <c r="E1682" s="352" t="n"/>
      <c r="F1682" s="352" t="n"/>
      <c r="G1682" s="352" t="n">
        <v>16</v>
      </c>
      <c r="H1682" s="353" t="n">
        <v>43607</v>
      </c>
      <c r="I1682" s="352" t="n">
        <v>5264</v>
      </c>
      <c r="J1682" s="352" t="n">
        <v>8533</v>
      </c>
      <c r="K1682" s="352" t="n">
        <v>7625</v>
      </c>
      <c r="L1682" s="352" t="n">
        <v>2</v>
      </c>
      <c r="M1682" s="355">
        <f>+(((J1682-I1682)-(K1682-I1682))/(K1682-I1682))*100</f>
        <v/>
      </c>
      <c r="N1682" s="362" t="inlineStr">
        <is>
          <t>MF</t>
        </is>
      </c>
      <c r="O1682" s="357">
        <f>AVERAGE(M1682:M1683)</f>
        <v/>
      </c>
      <c r="P1682" s="357">
        <f>_xlfn.STDEV.S(M1682,M1683)</f>
        <v/>
      </c>
      <c r="Q1682" s="341" t="n"/>
      <c r="R1682" s="341" t="n"/>
      <c r="S1682" s="331">
        <f>+(((K1682-I1682)/1000)*1000)/10</f>
        <v/>
      </c>
      <c r="T1682" s="332">
        <f>AVERAGE(S1682:S1683)</f>
        <v/>
      </c>
    </row>
    <row r="1683" ht="15.75" customHeight="1" s="412">
      <c r="A1683" s="333" t="n">
        <v>4456</v>
      </c>
      <c r="B1683" s="334" t="n">
        <v>162</v>
      </c>
      <c r="C1683" s="352" t="inlineStr">
        <is>
          <t>T307</t>
        </is>
      </c>
      <c r="D1683" s="352" t="n"/>
      <c r="E1683" s="352" t="n"/>
      <c r="F1683" s="352" t="n"/>
      <c r="G1683" s="352" t="n">
        <v>16</v>
      </c>
      <c r="H1683" s="353" t="n">
        <v>43607</v>
      </c>
      <c r="I1683" s="352" t="n">
        <v>5232</v>
      </c>
      <c r="J1683" s="352" t="n">
        <v>8157</v>
      </c>
      <c r="K1683" s="352" t="n">
        <v>7325</v>
      </c>
      <c r="L1683" s="352" t="n"/>
      <c r="M1683" s="355">
        <f>+(((J1683-I1683)-(K1683-I1683))/(K1683-I1683))*100</f>
        <v/>
      </c>
      <c r="N1683" s="362" t="n"/>
      <c r="O1683" s="358" t="n"/>
      <c r="P1683" s="358" t="n"/>
      <c r="Q1683" s="341" t="n"/>
      <c r="R1683" s="341" t="n"/>
      <c r="S1683" s="331">
        <f>+(((K1683-I1683)/1000)*1000)/10</f>
        <v/>
      </c>
      <c r="T1683" s="332" t="n"/>
    </row>
    <row r="1684" ht="15.75" customHeight="1" s="412">
      <c r="A1684" s="333" t="n">
        <v>5101</v>
      </c>
      <c r="B1684" s="334" t="n">
        <v>161</v>
      </c>
      <c r="C1684" s="352" t="inlineStr">
        <is>
          <t>T307</t>
        </is>
      </c>
      <c r="D1684" s="352" t="n"/>
      <c r="E1684" s="352" t="n"/>
      <c r="F1684" s="352" t="n"/>
      <c r="G1684" s="352" t="n">
        <v>18</v>
      </c>
      <c r="H1684" s="353" t="n">
        <v>43626</v>
      </c>
      <c r="I1684" s="352" t="n">
        <v>5264</v>
      </c>
      <c r="J1684" s="352" t="n">
        <v>9833</v>
      </c>
      <c r="K1684" s="352" t="n">
        <v>8321</v>
      </c>
      <c r="L1684" s="352" t="n">
        <v>7</v>
      </c>
      <c r="M1684" s="355">
        <f>+(((J1684-I1684)-(K1684-I1684))/(K1684-I1684))*100</f>
        <v/>
      </c>
      <c r="N1684" s="362" t="n"/>
      <c r="O1684" s="357">
        <f>AVERAGE(M1684:M1685)</f>
        <v/>
      </c>
      <c r="P1684" s="357">
        <f>_xlfn.STDEV.S(M1684,M1685)</f>
        <v/>
      </c>
      <c r="Q1684" s="287" t="n"/>
      <c r="R1684" s="287" t="n"/>
      <c r="S1684" s="331">
        <f>+(((K1684-I1684)/1000)*1000)/10</f>
        <v/>
      </c>
      <c r="T1684" s="332">
        <f>AVERAGE(S1684:S1685)</f>
        <v/>
      </c>
    </row>
    <row r="1685" ht="15.75" customHeight="1" s="412">
      <c r="A1685" s="333" t="n">
        <v>5102</v>
      </c>
      <c r="B1685" s="334" t="n">
        <v>162</v>
      </c>
      <c r="C1685" s="352" t="inlineStr">
        <is>
          <t>T307</t>
        </is>
      </c>
      <c r="D1685" s="352" t="n"/>
      <c r="E1685" s="352" t="n"/>
      <c r="F1685" s="352" t="n"/>
      <c r="G1685" s="352" t="n">
        <v>18</v>
      </c>
      <c r="H1685" s="353" t="n">
        <v>43626</v>
      </c>
      <c r="I1685" s="352" t="n">
        <v>5232</v>
      </c>
      <c r="J1685" s="352" t="n">
        <v>9825</v>
      </c>
      <c r="K1685" s="352" t="n">
        <v>8167</v>
      </c>
      <c r="L1685" s="352" t="n"/>
      <c r="M1685" s="355">
        <f>+(((J1685-I1685)-(K1685-I1685))/(K1685-I1685))*100</f>
        <v/>
      </c>
      <c r="N1685" s="362" t="n"/>
      <c r="O1685" s="358" t="n"/>
      <c r="P1685" s="358" t="n"/>
      <c r="Q1685" s="287" t="n"/>
      <c r="R1685" s="287" t="n"/>
      <c r="S1685" s="331">
        <f>+(((K1685-I1685)/1000)*1000)/10</f>
        <v/>
      </c>
      <c r="T1685" s="332" t="n"/>
    </row>
    <row r="1686" ht="15.75" customHeight="1" s="412">
      <c r="A1686" s="333" t="n">
        <v>6083</v>
      </c>
      <c r="B1686" s="334" t="n">
        <v>165</v>
      </c>
      <c r="C1686" s="378" t="inlineStr">
        <is>
          <t>T307</t>
        </is>
      </c>
      <c r="D1686" s="378" t="n"/>
      <c r="E1686" s="378" t="n"/>
      <c r="F1686" s="378" t="n"/>
      <c r="G1686" s="378" t="n">
        <v>22</v>
      </c>
      <c r="H1686" s="379" t="n">
        <v>43685</v>
      </c>
      <c r="I1686" s="378" t="n">
        <v>5226</v>
      </c>
      <c r="J1686" s="378" t="n">
        <v>8785</v>
      </c>
      <c r="K1686" s="378" t="n">
        <v>8210</v>
      </c>
      <c r="L1686" s="378" t="n">
        <v>7</v>
      </c>
      <c r="M1686" s="374">
        <f>+(((J1686-I1686)-(K1686-I1686))/(K1686-I1686))*100</f>
        <v/>
      </c>
      <c r="N1686" s="375" t="n"/>
      <c r="O1686" s="376">
        <f>AVERAGE(M1686:M1687)</f>
        <v/>
      </c>
      <c r="P1686" s="376">
        <f>_xlfn.STDEV.S(M1686,M1687)</f>
        <v/>
      </c>
      <c r="Q1686" s="287" t="n"/>
      <c r="R1686" s="287" t="n"/>
      <c r="S1686" s="331">
        <f>+(((K1686-I1686)/1000)*1000)/10</f>
        <v/>
      </c>
      <c r="T1686" s="332">
        <f>AVERAGE(S1686:S1687)</f>
        <v/>
      </c>
    </row>
    <row r="1687" ht="15.75" customHeight="1" s="412">
      <c r="A1687" s="333" t="n">
        <v>6084</v>
      </c>
      <c r="B1687" s="334" t="n">
        <v>165</v>
      </c>
      <c r="C1687" s="378" t="inlineStr">
        <is>
          <t>T307</t>
        </is>
      </c>
      <c r="D1687" s="378" t="n"/>
      <c r="E1687" s="378" t="n"/>
      <c r="F1687" s="378" t="n"/>
      <c r="G1687" s="378" t="n">
        <v>22</v>
      </c>
      <c r="H1687" s="379" t="n">
        <v>43685</v>
      </c>
      <c r="I1687" s="378" t="n">
        <v>5226</v>
      </c>
      <c r="J1687" s="378" t="n">
        <v>8888</v>
      </c>
      <c r="K1687" s="378" t="n">
        <v>8310</v>
      </c>
      <c r="L1687" s="378" t="n"/>
      <c r="M1687" s="374">
        <f>+(((J1687-I1687)-(K1687-I1687))/(K1687-I1687))*100</f>
        <v/>
      </c>
      <c r="N1687" s="375" t="n"/>
      <c r="O1687" s="377" t="n"/>
      <c r="P1687" s="377" t="n"/>
      <c r="Q1687" s="287" t="n"/>
      <c r="R1687" s="287" t="n"/>
      <c r="S1687" s="331">
        <f>+(((K1687-I1687)/1000)*1000)/10</f>
        <v/>
      </c>
      <c r="T1687" s="332" t="n"/>
    </row>
    <row r="1688" ht="15.75" customHeight="1" s="412">
      <c r="A1688" s="333" t="n">
        <v>2987</v>
      </c>
      <c r="B1688" s="334" t="n">
        <v>71</v>
      </c>
      <c r="C1688" s="371" t="inlineStr">
        <is>
          <t>T308</t>
        </is>
      </c>
      <c r="D1688" s="371" t="n"/>
      <c r="E1688" s="371" t="n"/>
      <c r="F1688" s="371" t="n"/>
      <c r="G1688" s="371" t="n">
        <v>11</v>
      </c>
      <c r="H1688" s="372" t="n">
        <v>43571</v>
      </c>
      <c r="I1688" s="373" t="n">
        <v>5256</v>
      </c>
      <c r="J1688" s="371" t="n">
        <v>9168</v>
      </c>
      <c r="K1688" s="371" t="n">
        <v>7297</v>
      </c>
      <c r="L1688" s="371" t="n">
        <v>2</v>
      </c>
      <c r="M1688" s="374">
        <f>+(((J1688-I1688)-(K1688-I1688))/(K1688-I1688))*100</f>
        <v/>
      </c>
      <c r="N1688" s="375" t="inlineStr">
        <is>
          <t>MF·</t>
        </is>
      </c>
      <c r="O1688" s="376">
        <f>AVERAGE(M1688:M1689)</f>
        <v/>
      </c>
      <c r="P1688" s="376">
        <f>_xlfn.STDEV.S(M1688,M1689)</f>
        <v/>
      </c>
      <c r="Q1688" s="287" t="n">
        <v>2</v>
      </c>
      <c r="R1688" s="287" t="n"/>
      <c r="S1688" s="331">
        <f>+(((K1688-I1688)/1000)*1000)/10</f>
        <v/>
      </c>
      <c r="T1688" s="332">
        <f>AVERAGE(S1688:S1689)</f>
        <v/>
      </c>
    </row>
    <row r="1689" ht="15.75" customHeight="1" s="412">
      <c r="A1689" s="333" t="n">
        <v>2988</v>
      </c>
      <c r="B1689" s="334" t="n">
        <v>72</v>
      </c>
      <c r="C1689" s="371" t="inlineStr">
        <is>
          <t>T308</t>
        </is>
      </c>
      <c r="D1689" s="371" t="n"/>
      <c r="E1689" s="371" t="n"/>
      <c r="F1689" s="371" t="n"/>
      <c r="G1689" s="371" t="n">
        <v>11</v>
      </c>
      <c r="H1689" s="372" t="n">
        <v>43571</v>
      </c>
      <c r="I1689" s="373" t="n">
        <v>5223</v>
      </c>
      <c r="J1689" s="371" t="n">
        <v>8972</v>
      </c>
      <c r="K1689" s="371" t="n">
        <v>7556</v>
      </c>
      <c r="L1689" s="371" t="n"/>
      <c r="M1689" s="374">
        <f>+(((J1689-I1689)-(K1689-I1689))/(K1689-I1689))*100</f>
        <v/>
      </c>
      <c r="N1689" s="375" t="n"/>
      <c r="O1689" s="377" t="n"/>
      <c r="P1689" s="377" t="n"/>
      <c r="Q1689" s="287" t="n"/>
      <c r="R1689" s="287" t="n"/>
      <c r="S1689" s="331">
        <f>+(((K1689-I1689)/1000)*1000)/10</f>
        <v/>
      </c>
      <c r="T1689" s="332" t="n"/>
    </row>
    <row r="1690" ht="15.75" customHeight="1" s="412">
      <c r="A1690" s="333" t="n">
        <v>3797</v>
      </c>
      <c r="B1690" s="334" t="n">
        <v>219</v>
      </c>
      <c r="C1690" s="371" t="inlineStr">
        <is>
          <t>T308</t>
        </is>
      </c>
      <c r="D1690" s="371" t="n"/>
      <c r="E1690" s="371" t="n"/>
      <c r="F1690" s="371" t="n"/>
      <c r="G1690" s="371" t="n">
        <v>14</v>
      </c>
      <c r="H1690" s="372" t="n">
        <v>43591</v>
      </c>
      <c r="I1690" s="371" t="n">
        <v>5215</v>
      </c>
      <c r="J1690" s="373" t="n">
        <v>9011</v>
      </c>
      <c r="K1690" s="371" t="n">
        <v>8017</v>
      </c>
      <c r="L1690" s="371" t="n"/>
      <c r="M1690" s="374">
        <f>+(((J1690-I1690)-(K1690-I1690))/(K1690-I1690))*100</f>
        <v/>
      </c>
      <c r="N1690" s="375" t="inlineStr">
        <is>
          <t>MF</t>
        </is>
      </c>
      <c r="O1690" s="376">
        <f>AVERAGE(M1690:M1691)</f>
        <v/>
      </c>
      <c r="P1690" s="376">
        <f>_xlfn.STDEV.S(M1690,M1691)</f>
        <v/>
      </c>
      <c r="Q1690" s="287" t="n"/>
      <c r="R1690" s="287" t="n"/>
      <c r="S1690" s="331">
        <f>+(((K1690-I1690)/1000)*1000)/10</f>
        <v/>
      </c>
      <c r="T1690" s="332">
        <f>AVERAGE(S1690:S1691)</f>
        <v/>
      </c>
    </row>
    <row r="1691" ht="15.75" customHeight="1" s="412">
      <c r="A1691" s="333" t="n">
        <v>3798</v>
      </c>
      <c r="B1691" s="334" t="n">
        <v>220</v>
      </c>
      <c r="C1691" s="371" t="inlineStr">
        <is>
          <t>T308</t>
        </is>
      </c>
      <c r="D1691" s="371" t="n"/>
      <c r="E1691" s="371" t="n"/>
      <c r="F1691" s="371" t="n"/>
      <c r="G1691" s="371" t="n">
        <v>14</v>
      </c>
      <c r="H1691" s="372" t="n">
        <v>43591</v>
      </c>
      <c r="I1691" s="371" t="n">
        <v>5178</v>
      </c>
      <c r="J1691" s="373" t="n">
        <v>9122</v>
      </c>
      <c r="K1691" s="371" t="n">
        <v>8081</v>
      </c>
      <c r="L1691" s="371" t="n"/>
      <c r="M1691" s="374">
        <f>+(((J1691-I1691)-(K1691-I1691))/(K1691-I1691))*100</f>
        <v/>
      </c>
      <c r="N1691" s="375" t="n"/>
      <c r="O1691" s="377" t="n"/>
      <c r="P1691" s="377" t="n"/>
      <c r="Q1691" s="287" t="n"/>
      <c r="R1691" s="287" t="n"/>
      <c r="S1691" s="331">
        <f>+(((K1691-I1691)/1000)*1000)/10</f>
        <v/>
      </c>
      <c r="T1691" s="332" t="n"/>
    </row>
    <row r="1692" ht="15.75" customHeight="1" s="412">
      <c r="A1692" s="333" t="n">
        <v>4457</v>
      </c>
      <c r="B1692" s="334" t="n">
        <v>163</v>
      </c>
      <c r="C1692" s="371" t="inlineStr">
        <is>
          <t>T308</t>
        </is>
      </c>
      <c r="D1692" s="371" t="n"/>
      <c r="E1692" s="371" t="n"/>
      <c r="F1692" s="371" t="n"/>
      <c r="G1692" s="371" t="n">
        <v>16</v>
      </c>
      <c r="H1692" s="372" t="n">
        <v>43607</v>
      </c>
      <c r="I1692" s="371" t="n">
        <v>5193</v>
      </c>
      <c r="J1692" s="371" t="n">
        <v>9081</v>
      </c>
      <c r="K1692" s="371" t="n">
        <v>8205</v>
      </c>
      <c r="L1692" s="371" t="n">
        <v>2</v>
      </c>
      <c r="M1692" s="374">
        <f>+(((J1692-I1692)-(K1692-I1692))/(K1692-I1692))*100</f>
        <v/>
      </c>
      <c r="N1692" s="375" t="n"/>
      <c r="O1692" s="376">
        <f>AVERAGE(M1692:M1693)</f>
        <v/>
      </c>
      <c r="P1692" s="376">
        <f>_xlfn.STDEV.S(M1692,M1693)</f>
        <v/>
      </c>
      <c r="Q1692" s="287" t="n"/>
      <c r="R1692" s="287" t="n"/>
      <c r="S1692" s="331">
        <f>+(((K1692-I1692)/1000)*1000)/10</f>
        <v/>
      </c>
      <c r="T1692" s="332">
        <f>AVERAGE(S1692:S1693)</f>
        <v/>
      </c>
    </row>
    <row r="1693" ht="15.75" customHeight="1" s="412">
      <c r="A1693" s="333" t="n">
        <v>4458</v>
      </c>
      <c r="B1693" s="334" t="n">
        <v>164</v>
      </c>
      <c r="C1693" s="371" t="inlineStr">
        <is>
          <t>T308</t>
        </is>
      </c>
      <c r="D1693" s="371" t="n"/>
      <c r="E1693" s="371" t="n"/>
      <c r="F1693" s="371" t="n"/>
      <c r="G1693" s="371" t="n">
        <v>16</v>
      </c>
      <c r="H1693" s="372" t="n">
        <v>43607</v>
      </c>
      <c r="I1693" s="371" t="n">
        <v>5245</v>
      </c>
      <c r="J1693" s="371" t="n">
        <v>9213</v>
      </c>
      <c r="K1693" s="371" t="n">
        <v>8314</v>
      </c>
      <c r="L1693" s="371" t="n"/>
      <c r="M1693" s="374">
        <f>+(((J1693-I1693)-(K1693-I1693))/(K1693-I1693))*100</f>
        <v/>
      </c>
      <c r="N1693" s="375" t="n"/>
      <c r="O1693" s="377" t="n"/>
      <c r="P1693" s="377" t="n"/>
      <c r="Q1693" s="287" t="n"/>
      <c r="R1693" s="287" t="n"/>
      <c r="S1693" s="331">
        <f>+(((K1693-I1693)/1000)*1000)/10</f>
        <v/>
      </c>
      <c r="T1693" s="332" t="n"/>
    </row>
    <row r="1694" ht="15.75" customHeight="1" s="412">
      <c r="A1694" s="333" t="n">
        <v>5103</v>
      </c>
      <c r="B1694" s="334" t="n">
        <v>163</v>
      </c>
      <c r="C1694" s="371" t="inlineStr">
        <is>
          <t>T308</t>
        </is>
      </c>
      <c r="D1694" s="371" t="n"/>
      <c r="E1694" s="371" t="n"/>
      <c r="F1694" s="371" t="n"/>
      <c r="G1694" s="371" t="n">
        <v>18</v>
      </c>
      <c r="H1694" s="372" t="n">
        <v>43626</v>
      </c>
      <c r="I1694" s="371" t="n">
        <v>5193</v>
      </c>
      <c r="J1694" s="371" t="n">
        <v>8493</v>
      </c>
      <c r="K1694" s="371" t="n">
        <v>7884</v>
      </c>
      <c r="L1694" s="371" t="n">
        <v>7</v>
      </c>
      <c r="M1694" s="374">
        <f>+(((J1694-I1694)-(K1694-I1694))/(K1694-I1694))*100</f>
        <v/>
      </c>
      <c r="N1694" s="375" t="n"/>
      <c r="O1694" s="376">
        <f>AVERAGE(M1694:M1695)</f>
        <v/>
      </c>
      <c r="P1694" s="376">
        <f>_xlfn.STDEV.S(M1694,M1695)</f>
        <v/>
      </c>
      <c r="Q1694" s="287" t="n"/>
      <c r="R1694" s="287" t="n"/>
      <c r="S1694" s="331">
        <f>+(((K1694-I1694)/1000)*1000)/10</f>
        <v/>
      </c>
      <c r="T1694" s="332">
        <f>AVERAGE(S1694:S1695)</f>
        <v/>
      </c>
    </row>
    <row r="1695" ht="15.75" customHeight="1" s="412">
      <c r="A1695" s="333" t="n">
        <v>5104</v>
      </c>
      <c r="B1695" s="334" t="n">
        <v>164</v>
      </c>
      <c r="C1695" s="371" t="inlineStr">
        <is>
          <t>T308</t>
        </is>
      </c>
      <c r="D1695" s="371" t="n"/>
      <c r="E1695" s="371" t="n"/>
      <c r="F1695" s="371" t="n"/>
      <c r="G1695" s="371" t="n">
        <v>18</v>
      </c>
      <c r="H1695" s="372" t="n">
        <v>43626</v>
      </c>
      <c r="I1695" s="371" t="n">
        <v>5245</v>
      </c>
      <c r="J1695" s="371" t="n">
        <v>8440</v>
      </c>
      <c r="K1695" s="371" t="n">
        <v>7854</v>
      </c>
      <c r="L1695" s="371" t="n"/>
      <c r="M1695" s="374">
        <f>+(((J1695-I1695)-(K1695-I1695))/(K1695-I1695))*100</f>
        <v/>
      </c>
      <c r="N1695" s="375" t="n"/>
      <c r="O1695" s="377" t="n"/>
      <c r="P1695" s="377" t="n"/>
      <c r="Q1695" s="287" t="n"/>
      <c r="R1695" s="287" t="n"/>
      <c r="S1695" s="331">
        <f>+(((K1695-I1695)/1000)*1000)/10</f>
        <v/>
      </c>
      <c r="T1695" s="332" t="n"/>
    </row>
    <row r="1696" ht="15.75" customHeight="1" s="412">
      <c r="A1696" s="333" t="n">
        <v>5653</v>
      </c>
      <c r="B1696" s="334" t="n">
        <v>97</v>
      </c>
      <c r="C1696" s="378" t="inlineStr">
        <is>
          <t>T308</t>
        </is>
      </c>
      <c r="D1696" s="378" t="n"/>
      <c r="E1696" s="378" t="n"/>
      <c r="F1696" s="378" t="n"/>
      <c r="G1696" s="378" t="n">
        <v>21</v>
      </c>
      <c r="H1696" s="379" t="n">
        <v>43657</v>
      </c>
      <c r="I1696" s="378" t="n">
        <v>5287</v>
      </c>
      <c r="J1696" s="378" t="n">
        <v>7632</v>
      </c>
      <c r="K1696" s="378" t="n">
        <v>7242</v>
      </c>
      <c r="L1696" s="378" t="n">
        <v>7</v>
      </c>
      <c r="M1696" s="374">
        <f>+(((J1696-I1696)-(K1696-I1696))/(K1696-I1696))*100</f>
        <v/>
      </c>
      <c r="N1696" s="375" t="n"/>
      <c r="O1696" s="376">
        <f>AVERAGE(M1696:M1697)</f>
        <v/>
      </c>
      <c r="P1696" s="376">
        <f>_xlfn.STDEV.S(M1696,M1697)</f>
        <v/>
      </c>
      <c r="Q1696" s="287" t="n"/>
      <c r="R1696" s="287" t="n"/>
      <c r="S1696" s="331">
        <f>+(((K1696-I1696)/1000)*1000)/10</f>
        <v/>
      </c>
      <c r="T1696" s="332">
        <f>AVERAGE(S1696:S1697)</f>
        <v/>
      </c>
    </row>
    <row r="1697" ht="15.75" customHeight="1" s="412">
      <c r="A1697" s="333" t="n">
        <v>5654</v>
      </c>
      <c r="B1697" s="334" t="n">
        <v>98</v>
      </c>
      <c r="C1697" s="378" t="inlineStr">
        <is>
          <t>T308</t>
        </is>
      </c>
      <c r="D1697" s="378" t="n"/>
      <c r="E1697" s="378" t="n"/>
      <c r="F1697" s="378" t="n"/>
      <c r="G1697" s="378" t="n">
        <v>21</v>
      </c>
      <c r="H1697" s="379" t="n">
        <v>43657</v>
      </c>
      <c r="I1697" s="378" t="n">
        <v>5252</v>
      </c>
      <c r="J1697" s="378" t="n">
        <v>7702</v>
      </c>
      <c r="K1697" s="378" t="n">
        <v>7285</v>
      </c>
      <c r="L1697" s="378" t="n"/>
      <c r="M1697" s="374">
        <f>+(((J1697-I1697)-(K1697-I1697))/(K1697-I1697))*100</f>
        <v/>
      </c>
      <c r="N1697" s="375" t="n"/>
      <c r="O1697" s="377" t="n"/>
      <c r="P1697" s="377" t="n"/>
      <c r="Q1697" s="287" t="n"/>
      <c r="R1697" s="287" t="n"/>
      <c r="S1697" s="331">
        <f>+(((K1697-I1697)/1000)*1000)/10</f>
        <v/>
      </c>
      <c r="T1697" s="332" t="n"/>
    </row>
    <row r="1698" ht="15.75" customHeight="1" s="412">
      <c r="A1698" s="333" t="n">
        <v>6085</v>
      </c>
      <c r="B1698" s="334" t="n">
        <v>166</v>
      </c>
      <c r="C1698" s="378" t="inlineStr">
        <is>
          <t>T308</t>
        </is>
      </c>
      <c r="D1698" s="378" t="n"/>
      <c r="E1698" s="378" t="n"/>
      <c r="F1698" s="378" t="n"/>
      <c r="G1698" s="378" t="n">
        <v>22</v>
      </c>
      <c r="H1698" s="379" t="n">
        <v>43685</v>
      </c>
      <c r="I1698" s="378" t="n">
        <v>5252</v>
      </c>
      <c r="J1698" s="378" t="n">
        <v>8221</v>
      </c>
      <c r="K1698" s="378" t="n">
        <v>7773</v>
      </c>
      <c r="L1698" s="378" t="n">
        <v>7</v>
      </c>
      <c r="M1698" s="374">
        <f>+(((J1698-I1698)-(K1698-I1698))/(K1698-I1698))*100</f>
        <v/>
      </c>
      <c r="N1698" s="375" t="n"/>
      <c r="O1698" s="376">
        <f>AVERAGE(M1698:M1699)</f>
        <v/>
      </c>
      <c r="P1698" s="376">
        <f>_xlfn.STDEV.S(M1698,M1699)</f>
        <v/>
      </c>
      <c r="Q1698" s="287" t="n"/>
      <c r="R1698" s="287" t="n"/>
      <c r="S1698" s="331">
        <f>+(((K1698-I1698)/1000)*1000)/10</f>
        <v/>
      </c>
      <c r="T1698" s="332">
        <f>AVERAGE(S1698:S1699)</f>
        <v/>
      </c>
    </row>
    <row r="1699" ht="15.75" customHeight="1" s="412">
      <c r="A1699" s="333" t="n">
        <v>6086</v>
      </c>
      <c r="B1699" s="334" t="n">
        <v>166</v>
      </c>
      <c r="C1699" s="378" t="inlineStr">
        <is>
          <t>T308</t>
        </is>
      </c>
      <c r="D1699" s="378" t="n"/>
      <c r="E1699" s="378" t="n"/>
      <c r="F1699" s="378" t="n"/>
      <c r="G1699" s="378" t="n">
        <v>22</v>
      </c>
      <c r="H1699" s="379" t="n">
        <v>43685</v>
      </c>
      <c r="I1699" s="378" t="n">
        <v>5252</v>
      </c>
      <c r="J1699" s="378" t="n">
        <v>8729</v>
      </c>
      <c r="K1699" s="378" t="n">
        <v>8209</v>
      </c>
      <c r="L1699" s="378" t="n"/>
      <c r="M1699" s="374">
        <f>+(((J1699-I1699)-(K1699-I1699))/(K1699-I1699))*100</f>
        <v/>
      </c>
      <c r="N1699" s="375" t="n"/>
      <c r="O1699" s="377" t="n"/>
      <c r="P1699" s="377" t="n"/>
      <c r="Q1699" s="287" t="n"/>
      <c r="R1699" s="287" t="n"/>
      <c r="S1699" s="331">
        <f>+(((K1699-I1699)/1000)*1000)/10</f>
        <v/>
      </c>
      <c r="T1699" s="332" t="n"/>
    </row>
    <row r="1700" ht="15.75" customHeight="1" s="412">
      <c r="A1700" s="333" t="n">
        <v>3427</v>
      </c>
      <c r="B1700" s="334" t="n">
        <v>183</v>
      </c>
      <c r="C1700" s="371" t="inlineStr">
        <is>
          <t>T309</t>
        </is>
      </c>
      <c r="D1700" s="371" t="n"/>
      <c r="E1700" s="371" t="n"/>
      <c r="F1700" s="371" t="n"/>
      <c r="G1700" s="371" t="n">
        <v>13</v>
      </c>
      <c r="H1700" s="372" t="n">
        <v>43587</v>
      </c>
      <c r="I1700" s="371" t="n">
        <v>5192</v>
      </c>
      <c r="J1700" s="371" t="n">
        <v>8424</v>
      </c>
      <c r="K1700" s="371" t="n">
        <v>7479</v>
      </c>
      <c r="L1700" s="371" t="n">
        <v>1</v>
      </c>
      <c r="M1700" s="374">
        <f>+(((J1700-I1700)-(K1700-I1700))/(K1700-I1700))*100</f>
        <v/>
      </c>
      <c r="N1700" s="375" t="inlineStr">
        <is>
          <t>26/4</t>
        </is>
      </c>
      <c r="O1700" s="376">
        <f>AVERAGE(M1700:M1701)</f>
        <v/>
      </c>
      <c r="P1700" s="376">
        <f>_xlfn.STDEV.S(M1700,M1701)</f>
        <v/>
      </c>
      <c r="Q1700" s="287" t="n">
        <v>2</v>
      </c>
      <c r="R1700" s="287" t="n"/>
      <c r="S1700" s="331">
        <f>+(((K1700-I1700)/1000)*1000)/10</f>
        <v/>
      </c>
      <c r="T1700" s="332">
        <f>AVERAGE(S1700:S1701)</f>
        <v/>
      </c>
    </row>
    <row r="1701" ht="15.75" customHeight="1" s="412">
      <c r="A1701" s="333" t="n">
        <v>3428</v>
      </c>
      <c r="B1701" s="334" t="n">
        <v>184</v>
      </c>
      <c r="C1701" s="371" t="inlineStr">
        <is>
          <t>T309</t>
        </is>
      </c>
      <c r="D1701" s="371" t="n"/>
      <c r="E1701" s="371" t="n"/>
      <c r="F1701" s="371" t="n"/>
      <c r="G1701" s="371" t="n">
        <v>13</v>
      </c>
      <c r="H1701" s="372" t="n">
        <v>43587</v>
      </c>
      <c r="I1701" s="371" t="n">
        <v>5243</v>
      </c>
      <c r="J1701" s="371" t="n">
        <v>8444</v>
      </c>
      <c r="K1701" s="371" t="n">
        <v>7501</v>
      </c>
      <c r="L1701" s="371" t="n"/>
      <c r="M1701" s="374">
        <f>+(((J1701-I1701)-(K1701-I1701))/(K1701-I1701))*100</f>
        <v/>
      </c>
      <c r="N1701" s="375" t="n"/>
      <c r="O1701" s="377" t="n"/>
      <c r="P1701" s="377" t="n"/>
      <c r="Q1701" s="287" t="n"/>
      <c r="R1701" s="287" t="n"/>
      <c r="S1701" s="331">
        <f>+(((K1701-I1701)/1000)*1000)/10</f>
        <v/>
      </c>
      <c r="T1701" s="332" t="n"/>
    </row>
    <row r="1702" ht="15.75" customHeight="1" s="412">
      <c r="A1702" s="333" t="n">
        <v>4147</v>
      </c>
      <c r="B1702" s="334" t="n">
        <v>177</v>
      </c>
      <c r="C1702" s="371" t="inlineStr">
        <is>
          <t>T309</t>
        </is>
      </c>
      <c r="D1702" s="371" t="n"/>
      <c r="E1702" s="371" t="n"/>
      <c r="F1702" s="371" t="n"/>
      <c r="G1702" s="371" t="n">
        <v>15</v>
      </c>
      <c r="H1702" s="372" t="n">
        <v>43599</v>
      </c>
      <c r="I1702" s="371" t="n">
        <v>5259</v>
      </c>
      <c r="J1702" s="371" t="n">
        <v>9533</v>
      </c>
      <c r="K1702" s="371" t="n">
        <v>8260</v>
      </c>
      <c r="L1702" s="371" t="n"/>
      <c r="M1702" s="374">
        <f>+(((J1702-I1702)-(K1702-I1702))/(K1702-I1702))*100</f>
        <v/>
      </c>
      <c r="N1702" s="374" t="n"/>
      <c r="O1702" s="376">
        <f>AVERAGE(M1702:M1703)</f>
        <v/>
      </c>
      <c r="P1702" s="376">
        <f>_xlfn.STDEV.S(M1702,M1703)</f>
        <v/>
      </c>
      <c r="Q1702" s="287" t="n"/>
      <c r="R1702" s="287" t="n"/>
      <c r="S1702" s="331">
        <f>+(((K1702-I1702)/1000)*1000)/10</f>
        <v/>
      </c>
      <c r="T1702" s="332">
        <f>AVERAGE(S1702:S1703)</f>
        <v/>
      </c>
    </row>
    <row r="1703" ht="15.75" customHeight="1" s="412">
      <c r="A1703" s="333" t="n">
        <v>4148</v>
      </c>
      <c r="B1703" s="334" t="n">
        <v>178</v>
      </c>
      <c r="C1703" s="371" t="inlineStr">
        <is>
          <t>T309</t>
        </is>
      </c>
      <c r="D1703" s="371" t="n"/>
      <c r="E1703" s="371" t="n"/>
      <c r="F1703" s="371" t="n"/>
      <c r="G1703" s="371" t="n">
        <v>15</v>
      </c>
      <c r="H1703" s="372" t="n">
        <v>43599</v>
      </c>
      <c r="I1703" s="371" t="n">
        <v>5226</v>
      </c>
      <c r="J1703" s="371" t="n">
        <v>9500</v>
      </c>
      <c r="K1703" s="371" t="n">
        <v>8262</v>
      </c>
      <c r="L1703" s="371" t="n"/>
      <c r="M1703" s="374">
        <f>+(((J1703-I1703)-(K1703-I1703))/(K1703-I1703))*100</f>
        <v/>
      </c>
      <c r="N1703" s="374" t="n"/>
      <c r="O1703" s="377" t="n"/>
      <c r="P1703" s="377" t="n"/>
      <c r="Q1703" s="287" t="n"/>
      <c r="R1703" s="287" t="n"/>
      <c r="S1703" s="331">
        <f>+(((K1703-I1703)/1000)*1000)/10</f>
        <v/>
      </c>
      <c r="T1703" s="332" t="n"/>
    </row>
    <row r="1704" ht="15.75" customHeight="1" s="412">
      <c r="A1704" s="333" t="n">
        <v>4793</v>
      </c>
      <c r="B1704" s="334" t="n">
        <v>177</v>
      </c>
      <c r="C1704" s="371" t="inlineStr">
        <is>
          <t>T309</t>
        </is>
      </c>
      <c r="D1704" s="371" t="n"/>
      <c r="E1704" s="371" t="n"/>
      <c r="F1704" s="371" t="n"/>
      <c r="G1704" s="371" t="n">
        <v>17</v>
      </c>
      <c r="H1704" s="372" t="n">
        <v>43619</v>
      </c>
      <c r="I1704" s="371" t="n">
        <v>5259</v>
      </c>
      <c r="J1704" s="371" t="n">
        <v>8871</v>
      </c>
      <c r="K1704" s="371" t="n">
        <v>8023</v>
      </c>
      <c r="L1704" s="371" t="n"/>
      <c r="M1704" s="374">
        <f>+(((J1704-I1704)-(K1704-I1704))/(K1704-I1704))*100</f>
        <v/>
      </c>
      <c r="N1704" s="375" t="n"/>
      <c r="O1704" s="376">
        <f>AVERAGE(M1704:M1705)</f>
        <v/>
      </c>
      <c r="P1704" s="376">
        <f>_xlfn.STDEV.S(M1704,M1705)</f>
        <v/>
      </c>
      <c r="Q1704" s="287" t="n"/>
      <c r="R1704" s="287" t="n"/>
      <c r="S1704" s="331">
        <f>+(((K1704-I1704)/1000)*1000)/10</f>
        <v/>
      </c>
      <c r="T1704" s="332">
        <f>AVERAGE(S1704:S1705)</f>
        <v/>
      </c>
    </row>
    <row r="1705" ht="15.75" customHeight="1" s="412">
      <c r="A1705" s="333" t="n">
        <v>4794</v>
      </c>
      <c r="B1705" s="334" t="n">
        <v>178</v>
      </c>
      <c r="C1705" s="371" t="inlineStr">
        <is>
          <t>T309</t>
        </is>
      </c>
      <c r="D1705" s="371" t="n"/>
      <c r="E1705" s="371" t="n"/>
      <c r="F1705" s="371" t="n"/>
      <c r="G1705" s="371" t="n">
        <v>17</v>
      </c>
      <c r="H1705" s="372" t="n">
        <v>43619</v>
      </c>
      <c r="I1705" s="371" t="n">
        <v>5226</v>
      </c>
      <c r="J1705" s="371" t="n">
        <v>8692</v>
      </c>
      <c r="K1705" s="371" t="n">
        <v>7880</v>
      </c>
      <c r="L1705" s="371" t="n"/>
      <c r="M1705" s="374">
        <f>+(((J1705-I1705)-(K1705-I1705))/(K1705-I1705))*100</f>
        <v/>
      </c>
      <c r="N1705" s="375" t="n"/>
      <c r="O1705" s="377" t="n"/>
      <c r="P1705" s="377" t="n"/>
      <c r="Q1705" s="287" t="n"/>
      <c r="R1705" s="287" t="n"/>
      <c r="S1705" s="331">
        <f>+(((K1705-I1705)/1000)*1000)/10</f>
        <v/>
      </c>
      <c r="T1705" s="332" t="n"/>
    </row>
    <row r="1706" ht="15.75" customHeight="1" s="412">
      <c r="A1706" s="333" t="n">
        <v>6087</v>
      </c>
      <c r="B1706" s="334" t="n">
        <v>167</v>
      </c>
      <c r="C1706" s="378" t="inlineStr">
        <is>
          <t>T309</t>
        </is>
      </c>
      <c r="D1706" s="378" t="n"/>
      <c r="E1706" s="378" t="n"/>
      <c r="F1706" s="378" t="n"/>
      <c r="G1706" s="378" t="n">
        <v>22</v>
      </c>
      <c r="H1706" s="379" t="n">
        <v>43685</v>
      </c>
      <c r="I1706" s="378" t="n">
        <v>5280</v>
      </c>
      <c r="J1706" s="378" t="n">
        <v>7520</v>
      </c>
      <c r="K1706" s="378" t="n">
        <v>7181</v>
      </c>
      <c r="L1706" s="378" t="n">
        <v>8</v>
      </c>
      <c r="M1706" s="374">
        <f>+(((J1706-I1706)-(K1706-I1706))/(K1706-I1706))*100</f>
        <v/>
      </c>
      <c r="N1706" s="375" t="n"/>
      <c r="O1706" s="376">
        <f>AVERAGE(M1706:M1707)</f>
        <v/>
      </c>
      <c r="P1706" s="376">
        <f>_xlfn.STDEV.S(M1706,M1707)</f>
        <v/>
      </c>
      <c r="Q1706" s="287" t="n"/>
      <c r="R1706" s="287" t="n"/>
      <c r="S1706" s="331">
        <f>+(((K1706-I1706)/1000)*1000)/10</f>
        <v/>
      </c>
      <c r="T1706" s="332">
        <f>AVERAGE(S1706:S1707)</f>
        <v/>
      </c>
    </row>
    <row r="1707" ht="15.75" customHeight="1" s="412">
      <c r="A1707" s="333" t="n">
        <v>6088</v>
      </c>
      <c r="B1707" s="334" t="n">
        <v>167</v>
      </c>
      <c r="C1707" s="378" t="inlineStr">
        <is>
          <t>T309</t>
        </is>
      </c>
      <c r="D1707" s="378" t="n"/>
      <c r="E1707" s="378" t="n"/>
      <c r="F1707" s="378" t="n"/>
      <c r="G1707" s="378" t="n">
        <v>22</v>
      </c>
      <c r="H1707" s="379" t="n">
        <v>43685</v>
      </c>
      <c r="I1707" s="378" t="n">
        <v>5280</v>
      </c>
      <c r="J1707" s="378" t="n">
        <v>7533</v>
      </c>
      <c r="K1707" s="378" t="n">
        <v>7198</v>
      </c>
      <c r="L1707" s="378" t="n"/>
      <c r="M1707" s="374">
        <f>+(((J1707-I1707)-(K1707-I1707))/(K1707-I1707))*100</f>
        <v/>
      </c>
      <c r="N1707" s="375" t="n"/>
      <c r="O1707" s="377" t="n"/>
      <c r="P1707" s="377" t="n"/>
      <c r="Q1707" s="287" t="n"/>
      <c r="R1707" s="287" t="n"/>
      <c r="S1707" s="331">
        <f>+(((K1707-I1707)/1000)*1000)/10</f>
        <v/>
      </c>
      <c r="T1707" s="332" t="n"/>
    </row>
    <row r="1708" ht="15.75" customHeight="1" s="412">
      <c r="A1708" s="333" t="n">
        <v>3799</v>
      </c>
      <c r="B1708" s="334" t="n">
        <v>221</v>
      </c>
      <c r="C1708" s="371" t="inlineStr">
        <is>
          <t>T310</t>
        </is>
      </c>
      <c r="D1708" s="371" t="n"/>
      <c r="E1708" s="371" t="n"/>
      <c r="F1708" s="371" t="n"/>
      <c r="G1708" s="371" t="n">
        <v>14</v>
      </c>
      <c r="H1708" s="372" t="n">
        <v>43591</v>
      </c>
      <c r="I1708" s="371" t="n">
        <v>5187</v>
      </c>
      <c r="J1708" s="373" t="n">
        <v>8093</v>
      </c>
      <c r="K1708" s="371" t="n">
        <v>7368</v>
      </c>
      <c r="L1708" s="371" t="n">
        <v>2</v>
      </c>
      <c r="M1708" s="374">
        <f>+(((J1708-I1708)-(K1708-I1708))/(K1708-I1708))*100</f>
        <v/>
      </c>
      <c r="N1708" s="375" t="inlineStr">
        <is>
          <t>MF</t>
        </is>
      </c>
      <c r="O1708" s="376">
        <f>AVERAGE(M1708:M1709)</f>
        <v/>
      </c>
      <c r="P1708" s="376">
        <f>_xlfn.STDEV.S(M1708,M1709)</f>
        <v/>
      </c>
      <c r="Q1708" s="287" t="n">
        <v>2</v>
      </c>
      <c r="R1708" s="287" t="n"/>
      <c r="S1708" s="331">
        <f>+(((K1708-I1708)/1000)*1000)/10</f>
        <v/>
      </c>
      <c r="T1708" s="332">
        <f>AVERAGE(S1708:S1709)</f>
        <v/>
      </c>
    </row>
    <row r="1709" ht="15.75" customHeight="1" s="412">
      <c r="A1709" s="333" t="n">
        <v>3800</v>
      </c>
      <c r="B1709" s="334" t="n">
        <v>222</v>
      </c>
      <c r="C1709" s="371" t="inlineStr">
        <is>
          <t>T310</t>
        </is>
      </c>
      <c r="D1709" s="371" t="n"/>
      <c r="E1709" s="371" t="n"/>
      <c r="F1709" s="371" t="n"/>
      <c r="G1709" s="371" t="n">
        <v>14</v>
      </c>
      <c r="H1709" s="372" t="n">
        <v>43591</v>
      </c>
      <c r="I1709" s="371" t="n">
        <v>5216</v>
      </c>
      <c r="J1709" s="373" t="n">
        <v>8109</v>
      </c>
      <c r="K1709" s="371" t="n">
        <v>7391</v>
      </c>
      <c r="L1709" s="371" t="n"/>
      <c r="M1709" s="374">
        <f>+(((J1709-I1709)-(K1709-I1709))/(K1709-I1709))*100</f>
        <v/>
      </c>
      <c r="N1709" s="375" t="n"/>
      <c r="O1709" s="377" t="n"/>
      <c r="P1709" s="377" t="n"/>
      <c r="Q1709" s="287" t="n"/>
      <c r="R1709" s="287" t="n"/>
      <c r="S1709" s="331">
        <f>+(((K1709-I1709)/1000)*1000)/10</f>
        <v/>
      </c>
      <c r="T1709" s="332" t="n"/>
    </row>
    <row r="1710" ht="15.75" customHeight="1" s="412">
      <c r="A1710" s="333" t="n">
        <v>4459</v>
      </c>
      <c r="B1710" s="334" t="n">
        <v>165</v>
      </c>
      <c r="C1710" s="371" t="inlineStr">
        <is>
          <t>T310</t>
        </is>
      </c>
      <c r="D1710" s="371" t="n"/>
      <c r="E1710" s="371" t="n"/>
      <c r="F1710" s="371" t="n"/>
      <c r="G1710" s="371" t="n">
        <v>16</v>
      </c>
      <c r="H1710" s="372" t="n">
        <v>43607</v>
      </c>
      <c r="I1710" s="371" t="n">
        <v>5226</v>
      </c>
      <c r="J1710" s="371" t="n">
        <v>7807</v>
      </c>
      <c r="K1710" s="371" t="n">
        <v>7303</v>
      </c>
      <c r="L1710" s="371" t="n">
        <v>2</v>
      </c>
      <c r="M1710" s="374">
        <f>+(((J1710-I1710)-(K1710-I1710))/(K1710-I1710))*100</f>
        <v/>
      </c>
      <c r="N1710" s="375" t="n"/>
      <c r="O1710" s="376">
        <f>AVERAGE(M1710:M1711)</f>
        <v/>
      </c>
      <c r="P1710" s="376">
        <f>_xlfn.STDEV.S(M1710,M1711)</f>
        <v/>
      </c>
      <c r="Q1710" s="287" t="n"/>
      <c r="R1710" s="287" t="n"/>
      <c r="S1710" s="331">
        <f>+(((K1710-I1710)/1000)*1000)/10</f>
        <v/>
      </c>
      <c r="T1710" s="332">
        <f>AVERAGE(S1710:S1711)</f>
        <v/>
      </c>
    </row>
    <row r="1711" ht="15.75" customHeight="1" s="412">
      <c r="A1711" s="333" t="n">
        <v>4460</v>
      </c>
      <c r="B1711" s="334" t="n">
        <v>166</v>
      </c>
      <c r="C1711" s="371" t="inlineStr">
        <is>
          <t>T310</t>
        </is>
      </c>
      <c r="D1711" s="371" t="n"/>
      <c r="E1711" s="371" t="n"/>
      <c r="F1711" s="371" t="n"/>
      <c r="G1711" s="371" t="n">
        <v>16</v>
      </c>
      <c r="H1711" s="372" t="n">
        <v>43607</v>
      </c>
      <c r="I1711" s="371" t="n">
        <v>5252</v>
      </c>
      <c r="J1711" s="371" t="n">
        <v>7858</v>
      </c>
      <c r="K1711" s="371" t="n">
        <v>7334</v>
      </c>
      <c r="L1711" s="371" t="n"/>
      <c r="M1711" s="374">
        <f>+(((J1711-I1711)-(K1711-I1711))/(K1711-I1711))*100</f>
        <v/>
      </c>
      <c r="N1711" s="375" t="n"/>
      <c r="O1711" s="377" t="n"/>
      <c r="P1711" s="377" t="n"/>
      <c r="Q1711" s="287" t="n"/>
      <c r="R1711" s="287" t="n"/>
      <c r="S1711" s="331">
        <f>+(((K1711-I1711)/1000)*1000)/10</f>
        <v/>
      </c>
      <c r="T1711" s="332" t="n"/>
    </row>
    <row r="1712" ht="15.75" customHeight="1" s="412">
      <c r="A1712" s="333" t="n">
        <v>5105</v>
      </c>
      <c r="B1712" s="334" t="n">
        <v>165</v>
      </c>
      <c r="C1712" s="371" t="inlineStr">
        <is>
          <t>T310</t>
        </is>
      </c>
      <c r="D1712" s="371" t="n"/>
      <c r="E1712" s="371" t="n"/>
      <c r="F1712" s="371" t="n"/>
      <c r="G1712" s="371" t="n">
        <v>18</v>
      </c>
      <c r="H1712" s="372" t="n">
        <v>43626</v>
      </c>
      <c r="I1712" s="371" t="n">
        <v>5226</v>
      </c>
      <c r="J1712" s="371" t="n">
        <v>7691</v>
      </c>
      <c r="K1712" s="371" t="n">
        <v>7256</v>
      </c>
      <c r="L1712" s="371" t="n">
        <v>6</v>
      </c>
      <c r="M1712" s="374">
        <f>+(((J1712-I1712)-(K1712-I1712))/(K1712-I1712))*100</f>
        <v/>
      </c>
      <c r="N1712" s="375" t="n"/>
      <c r="O1712" s="376">
        <f>AVERAGE(M1712:M1713)</f>
        <v/>
      </c>
      <c r="P1712" s="376">
        <f>_xlfn.STDEV.S(M1712,M1713)</f>
        <v/>
      </c>
      <c r="Q1712" s="287" t="n"/>
      <c r="R1712" s="287" t="n"/>
      <c r="S1712" s="331">
        <f>+(((K1712-I1712)/1000)*1000)/10</f>
        <v/>
      </c>
      <c r="T1712" s="332">
        <f>AVERAGE(S1712:S1713)</f>
        <v/>
      </c>
    </row>
    <row r="1713" ht="15.75" customHeight="1" s="412">
      <c r="A1713" s="333" t="n">
        <v>5106</v>
      </c>
      <c r="B1713" s="334" t="n">
        <v>166</v>
      </c>
      <c r="C1713" s="371" t="inlineStr">
        <is>
          <t>T310</t>
        </is>
      </c>
      <c r="D1713" s="371" t="n"/>
      <c r="E1713" s="371" t="n"/>
      <c r="F1713" s="371" t="n"/>
      <c r="G1713" s="371" t="n">
        <v>18</v>
      </c>
      <c r="H1713" s="372" t="n">
        <v>43626</v>
      </c>
      <c r="I1713" s="371" t="n">
        <v>5252</v>
      </c>
      <c r="J1713" s="371" t="n">
        <v>7740</v>
      </c>
      <c r="K1713" s="371" t="n">
        <v>7295</v>
      </c>
      <c r="L1713" s="371" t="n"/>
      <c r="M1713" s="374">
        <f>+(((J1713-I1713)-(K1713-I1713))/(K1713-I1713))*100</f>
        <v/>
      </c>
      <c r="N1713" s="375" t="n"/>
      <c r="O1713" s="377" t="n"/>
      <c r="P1713" s="377" t="n"/>
      <c r="Q1713" s="287" t="n"/>
      <c r="R1713" s="287" t="n"/>
      <c r="S1713" s="331">
        <f>+(((K1713-I1713)/1000)*1000)/10</f>
        <v/>
      </c>
      <c r="T1713" s="332" t="n"/>
    </row>
    <row r="1714" ht="15.75" customHeight="1" s="412">
      <c r="A1714" s="333" t="n">
        <v>5655</v>
      </c>
      <c r="B1714" s="334" t="n">
        <v>99</v>
      </c>
      <c r="C1714" s="378" t="inlineStr">
        <is>
          <t>T310</t>
        </is>
      </c>
      <c r="D1714" s="378" t="n"/>
      <c r="E1714" s="378" t="n"/>
      <c r="F1714" s="378" t="n"/>
      <c r="G1714" s="378" t="n">
        <v>21</v>
      </c>
      <c r="H1714" s="379" t="n">
        <v>43657</v>
      </c>
      <c r="I1714" s="378" t="n">
        <v>5182</v>
      </c>
      <c r="J1714" s="378" t="n">
        <v>7989</v>
      </c>
      <c r="K1714" s="378" t="n">
        <v>7532</v>
      </c>
      <c r="L1714" s="378" t="n">
        <v>6</v>
      </c>
      <c r="M1714" s="374">
        <f>+(((J1714-I1714)-(K1714-I1714))/(K1714-I1714))*100</f>
        <v/>
      </c>
      <c r="N1714" s="375" t="n"/>
      <c r="O1714" s="376">
        <f>AVERAGE(M1714:M1715)</f>
        <v/>
      </c>
      <c r="P1714" s="376">
        <f>_xlfn.STDEV.S(M1714,M1715)</f>
        <v/>
      </c>
      <c r="Q1714" s="287" t="n"/>
      <c r="R1714" s="287" t="n"/>
      <c r="S1714" s="331">
        <f>+(((K1714-I1714)/1000)*1000)/10</f>
        <v/>
      </c>
      <c r="T1714" s="332">
        <f>AVERAGE(S1714:S1715)</f>
        <v/>
      </c>
    </row>
    <row r="1715" ht="15.75" customHeight="1" s="412">
      <c r="A1715" s="333" t="n">
        <v>5656</v>
      </c>
      <c r="B1715" s="334" t="n">
        <v>100</v>
      </c>
      <c r="C1715" s="378" t="inlineStr">
        <is>
          <t>T310</t>
        </is>
      </c>
      <c r="D1715" s="378" t="n"/>
      <c r="E1715" s="378" t="n"/>
      <c r="F1715" s="378" t="n"/>
      <c r="G1715" s="378" t="n">
        <v>21</v>
      </c>
      <c r="H1715" s="379" t="n">
        <v>43657</v>
      </c>
      <c r="I1715" s="378" t="n">
        <v>5209</v>
      </c>
      <c r="J1715" s="378" t="n">
        <v>8064</v>
      </c>
      <c r="K1715" s="378" t="n">
        <v>7589</v>
      </c>
      <c r="L1715" s="378" t="n"/>
      <c r="M1715" s="374">
        <f>+(((J1715-I1715)-(K1715-I1715))/(K1715-I1715))*100</f>
        <v/>
      </c>
      <c r="N1715" s="375" t="n"/>
      <c r="O1715" s="377" t="n"/>
      <c r="P1715" s="377" t="n"/>
      <c r="Q1715" s="287" t="n"/>
      <c r="R1715" s="287" t="n"/>
      <c r="S1715" s="331">
        <f>+(((K1715-I1715)/1000)*1000)/10</f>
        <v/>
      </c>
      <c r="T1715" s="332" t="n"/>
    </row>
    <row r="1716" ht="15.75" customHeight="1" s="412">
      <c r="A1716" s="333" t="n">
        <v>6089</v>
      </c>
      <c r="B1716" s="334" t="n">
        <v>168</v>
      </c>
      <c r="C1716" s="378" t="inlineStr">
        <is>
          <t>T310</t>
        </is>
      </c>
      <c r="D1716" s="378" t="n"/>
      <c r="E1716" s="378" t="n"/>
      <c r="F1716" s="378" t="n"/>
      <c r="G1716" s="378" t="n">
        <v>22</v>
      </c>
      <c r="H1716" s="379" t="n">
        <v>43685</v>
      </c>
      <c r="I1716" s="378" t="n">
        <v>5212</v>
      </c>
      <c r="J1716" s="378" t="n">
        <v>7521</v>
      </c>
      <c r="K1716" s="378" t="n">
        <v>7213</v>
      </c>
      <c r="L1716" s="378" t="n">
        <v>6</v>
      </c>
      <c r="M1716" s="374">
        <f>+(((J1716-I1716)-(K1716-I1716))/(K1716-I1716))*100</f>
        <v/>
      </c>
      <c r="N1716" s="375" t="n"/>
      <c r="O1716" s="376">
        <f>AVERAGE(M1716:M1717)</f>
        <v/>
      </c>
      <c r="P1716" s="376">
        <f>_xlfn.STDEV.S(M1716,M1717)</f>
        <v/>
      </c>
      <c r="Q1716" s="287" t="n"/>
      <c r="R1716" s="287" t="n"/>
      <c r="S1716" s="331">
        <f>+(((K1716-I1716)/1000)*1000)/10</f>
        <v/>
      </c>
      <c r="T1716" s="332">
        <f>AVERAGE(S1716:S1717)</f>
        <v/>
      </c>
    </row>
    <row r="1717" ht="15.75" customHeight="1" s="412">
      <c r="A1717" s="333" t="n">
        <v>6090</v>
      </c>
      <c r="B1717" s="334" t="n">
        <v>168</v>
      </c>
      <c r="C1717" s="378" t="inlineStr">
        <is>
          <t>T310</t>
        </is>
      </c>
      <c r="D1717" s="378" t="n"/>
      <c r="E1717" s="378" t="n"/>
      <c r="F1717" s="378" t="n"/>
      <c r="G1717" s="378" t="n">
        <v>22</v>
      </c>
      <c r="H1717" s="379" t="n">
        <v>43685</v>
      </c>
      <c r="I1717" s="378" t="n">
        <v>5212</v>
      </c>
      <c r="J1717" s="378" t="n">
        <v>7553</v>
      </c>
      <c r="K1717" s="378" t="n">
        <v>7245</v>
      </c>
      <c r="L1717" s="378" t="n"/>
      <c r="M1717" s="374">
        <f>+(((J1717-I1717)-(K1717-I1717))/(K1717-I1717))*100</f>
        <v/>
      </c>
      <c r="N1717" s="375" t="n"/>
      <c r="O1717" s="377" t="n"/>
      <c r="P1717" s="377" t="n"/>
      <c r="Q1717" s="287" t="n"/>
      <c r="R1717" s="287" t="n"/>
      <c r="S1717" s="331">
        <f>+(((K1717-I1717)/1000)*1000)/10</f>
        <v/>
      </c>
      <c r="T1717" s="332" t="n"/>
    </row>
    <row r="1718" ht="15.75" customHeight="1" s="412">
      <c r="A1718" s="333" t="n">
        <v>3429</v>
      </c>
      <c r="B1718" s="334" t="n">
        <v>185</v>
      </c>
      <c r="C1718" s="380" t="inlineStr">
        <is>
          <t>T311</t>
        </is>
      </c>
      <c r="D1718" s="380" t="n"/>
      <c r="E1718" s="380" t="n"/>
      <c r="F1718" s="380" t="n"/>
      <c r="G1718" s="380" t="n">
        <v>13</v>
      </c>
      <c r="H1718" s="381" t="n">
        <v>43587</v>
      </c>
      <c r="I1718" s="380" t="n">
        <v>5288</v>
      </c>
      <c r="J1718" s="380" t="n">
        <v>8711</v>
      </c>
      <c r="K1718" s="380" t="n">
        <v>7657</v>
      </c>
      <c r="L1718" s="380" t="n">
        <v>1</v>
      </c>
      <c r="M1718" s="382">
        <f>+(((J1718-I1718)-(K1718-I1718))/(K1718-I1718))*100</f>
        <v/>
      </c>
      <c r="N1718" s="383" t="inlineStr">
        <is>
          <t>28/4</t>
        </is>
      </c>
      <c r="O1718" s="384">
        <f>AVERAGE(M1718:M1719)</f>
        <v/>
      </c>
      <c r="P1718" s="384">
        <f>_xlfn.STDEV.S(M1718,M1719)</f>
        <v/>
      </c>
      <c r="Q1718" s="287" t="n">
        <v>1</v>
      </c>
      <c r="R1718" s="287" t="n"/>
      <c r="S1718" s="331">
        <f>+(((K1718-I1718)/1000)*1000)/10</f>
        <v/>
      </c>
      <c r="T1718" s="332">
        <f>AVERAGE(S1718:S1719)</f>
        <v/>
      </c>
    </row>
    <row r="1719" ht="15.75" customHeight="1" s="412">
      <c r="A1719" s="333" t="n">
        <v>3430</v>
      </c>
      <c r="B1719" s="334" t="n">
        <v>186</v>
      </c>
      <c r="C1719" s="380" t="inlineStr">
        <is>
          <t>T311</t>
        </is>
      </c>
      <c r="D1719" s="380" t="n"/>
      <c r="E1719" s="380" t="n"/>
      <c r="F1719" s="380" t="n"/>
      <c r="G1719" s="380" t="n">
        <v>13</v>
      </c>
      <c r="H1719" s="381" t="n">
        <v>43587</v>
      </c>
      <c r="I1719" s="380" t="n">
        <v>5251</v>
      </c>
      <c r="J1719" s="380" t="n">
        <v>8741</v>
      </c>
      <c r="K1719" s="380" t="n">
        <v>7660</v>
      </c>
      <c r="L1719" s="380" t="n"/>
      <c r="M1719" s="382">
        <f>+(((J1719-I1719)-(K1719-I1719))/(K1719-I1719))*100</f>
        <v/>
      </c>
      <c r="N1719" s="383" t="n"/>
      <c r="O1719" s="385" t="n"/>
      <c r="P1719" s="385" t="n"/>
      <c r="Q1719" s="287" t="n"/>
      <c r="R1719" s="287" t="n"/>
      <c r="S1719" s="331">
        <f>+(((K1719-I1719)/1000)*1000)/10</f>
        <v/>
      </c>
      <c r="T1719" s="332" t="n"/>
    </row>
    <row r="1720" ht="15.75" customHeight="1" s="412">
      <c r="A1720" s="333" t="n">
        <v>4149</v>
      </c>
      <c r="B1720" s="334" t="n">
        <v>179</v>
      </c>
      <c r="C1720" s="380" t="inlineStr">
        <is>
          <t>T311</t>
        </is>
      </c>
      <c r="D1720" s="380" t="n"/>
      <c r="E1720" s="380" t="n"/>
      <c r="F1720" s="380" t="n"/>
      <c r="G1720" s="380" t="n">
        <v>15</v>
      </c>
      <c r="H1720" s="381" t="n">
        <v>43599</v>
      </c>
      <c r="I1720" s="380" t="n">
        <v>5180</v>
      </c>
      <c r="J1720" s="380" t="n">
        <v>7746</v>
      </c>
      <c r="K1720" s="380" t="n">
        <v>6976</v>
      </c>
      <c r="L1720" s="380" t="n"/>
      <c r="M1720" s="382">
        <f>+(((J1720-I1720)-(K1720-I1720))/(K1720-I1720))*100</f>
        <v/>
      </c>
      <c r="N1720" s="382" t="n"/>
      <c r="O1720" s="384">
        <f>AVERAGE(M1720:M1721)</f>
        <v/>
      </c>
      <c r="P1720" s="384">
        <f>_xlfn.STDEV.S(M1720,M1721)</f>
        <v/>
      </c>
      <c r="Q1720" s="287" t="n"/>
      <c r="R1720" s="287" t="n"/>
      <c r="S1720" s="331">
        <f>+(((K1720-I1720)/1000)*1000)/10</f>
        <v/>
      </c>
      <c r="T1720" s="332">
        <f>AVERAGE(S1720:S1721)</f>
        <v/>
      </c>
    </row>
    <row r="1721" ht="15.75" customHeight="1" s="412">
      <c r="A1721" s="333" t="n">
        <v>4150</v>
      </c>
      <c r="B1721" s="334" t="n">
        <v>180</v>
      </c>
      <c r="C1721" s="380" t="inlineStr">
        <is>
          <t>T311</t>
        </is>
      </c>
      <c r="D1721" s="380" t="n"/>
      <c r="E1721" s="380" t="n"/>
      <c r="F1721" s="380" t="n"/>
      <c r="G1721" s="380" t="n">
        <v>15</v>
      </c>
      <c r="H1721" s="381" t="n">
        <v>43599</v>
      </c>
      <c r="I1721" s="380" t="n">
        <v>5282</v>
      </c>
      <c r="J1721" s="380" t="n">
        <v>7630</v>
      </c>
      <c r="K1721" s="380" t="n">
        <v>6947</v>
      </c>
      <c r="L1721" s="380" t="n"/>
      <c r="M1721" s="382">
        <f>+(((J1721-I1721)-(K1721-I1721))/(K1721-I1721))*100</f>
        <v/>
      </c>
      <c r="N1721" s="382" t="n"/>
      <c r="O1721" s="385" t="n"/>
      <c r="P1721" s="385" t="n"/>
      <c r="Q1721" s="287" t="n"/>
      <c r="R1721" s="287" t="n"/>
      <c r="S1721" s="331">
        <f>+(((K1721-I1721)/1000)*1000)/10</f>
        <v/>
      </c>
      <c r="T1721" s="332" t="n"/>
    </row>
    <row r="1722" ht="15.75" customHeight="1" s="412">
      <c r="A1722" s="333" t="n">
        <v>4795</v>
      </c>
      <c r="B1722" s="334" t="n">
        <v>179</v>
      </c>
      <c r="C1722" s="380" t="inlineStr">
        <is>
          <t>T311</t>
        </is>
      </c>
      <c r="D1722" s="380" t="n"/>
      <c r="E1722" s="380" t="n"/>
      <c r="F1722" s="380" t="n"/>
      <c r="G1722" s="380" t="n">
        <v>17</v>
      </c>
      <c r="H1722" s="381" t="n">
        <v>43619</v>
      </c>
      <c r="I1722" s="380" t="n">
        <v>5180</v>
      </c>
      <c r="J1722" s="380" t="n">
        <v>7247</v>
      </c>
      <c r="K1722" s="380" t="n">
        <v>6860</v>
      </c>
      <c r="L1722" s="380" t="n"/>
      <c r="M1722" s="382">
        <f>+(((J1722-I1722)-(K1722-I1722))/(K1722-I1722))*100</f>
        <v/>
      </c>
      <c r="N1722" s="383" t="n"/>
      <c r="O1722" s="384">
        <f>AVERAGE(M1722:M1723)</f>
        <v/>
      </c>
      <c r="P1722" s="384">
        <f>_xlfn.STDEV.S(M1722,M1723)</f>
        <v/>
      </c>
      <c r="Q1722" s="287" t="n"/>
      <c r="R1722" s="287" t="n"/>
      <c r="S1722" s="331">
        <f>+(((K1722-I1722)/1000)*1000)/10</f>
        <v/>
      </c>
      <c r="T1722" s="332">
        <f>AVERAGE(S1722:S1723)</f>
        <v/>
      </c>
    </row>
    <row r="1723" ht="15.75" customHeight="1" s="412">
      <c r="A1723" s="333" t="n">
        <v>4796</v>
      </c>
      <c r="B1723" s="334" t="n">
        <v>180</v>
      </c>
      <c r="C1723" s="380" t="inlineStr">
        <is>
          <t>T311</t>
        </is>
      </c>
      <c r="D1723" s="380" t="n"/>
      <c r="E1723" s="380" t="n"/>
      <c r="F1723" s="380" t="n"/>
      <c r="G1723" s="380" t="n">
        <v>17</v>
      </c>
      <c r="H1723" s="381" t="n">
        <v>43619</v>
      </c>
      <c r="I1723" s="380" t="n">
        <v>5282</v>
      </c>
      <c r="J1723" s="380" t="n">
        <v>7177</v>
      </c>
      <c r="K1723" s="380" t="n">
        <v>6822</v>
      </c>
      <c r="L1723" s="380" t="n"/>
      <c r="M1723" s="382">
        <f>+(((J1723-I1723)-(K1723-I1723))/(K1723-I1723))*100</f>
        <v/>
      </c>
      <c r="N1723" s="383" t="n"/>
      <c r="O1723" s="385" t="n"/>
      <c r="P1723" s="385" t="n"/>
      <c r="Q1723" s="287" t="n"/>
      <c r="R1723" s="287" t="n"/>
      <c r="S1723" s="331">
        <f>+(((K1723-I1723)/1000)*1000)/10</f>
        <v/>
      </c>
      <c r="T1723" s="332" t="n"/>
    </row>
    <row r="1724" ht="15.75" customHeight="1" s="412">
      <c r="A1724" s="333" t="n">
        <v>5387</v>
      </c>
      <c r="B1724" s="334" t="n">
        <v>125</v>
      </c>
      <c r="C1724" s="378" t="inlineStr">
        <is>
          <t>T311</t>
        </is>
      </c>
      <c r="D1724" s="378" t="n"/>
      <c r="E1724" s="378" t="n"/>
      <c r="F1724" s="378" t="n"/>
      <c r="G1724" s="378" t="n">
        <v>19</v>
      </c>
      <c r="H1724" s="379" t="n">
        <v>43637</v>
      </c>
      <c r="I1724" s="378" t="n">
        <v>5217</v>
      </c>
      <c r="J1724" s="378" t="n">
        <v>7391</v>
      </c>
      <c r="K1724" s="378" t="n">
        <v>6980</v>
      </c>
      <c r="L1724" s="378" t="n">
        <v>7</v>
      </c>
      <c r="M1724" s="386">
        <f>+(((J1724-I1724)-(K1724-I1724))/(K1724-I1724))*100</f>
        <v/>
      </c>
      <c r="N1724" s="387" t="n"/>
      <c r="O1724" s="388">
        <f>AVERAGE(M1724:M1725)</f>
        <v/>
      </c>
      <c r="P1724" s="388">
        <f>_xlfn.STDEV.S(M1724,M1725)</f>
        <v/>
      </c>
      <c r="Q1724" s="287" t="n"/>
      <c r="R1724" s="287" t="n"/>
      <c r="S1724" s="331">
        <f>+(((K1724-I1724)/1000)*1000)/10</f>
        <v/>
      </c>
      <c r="T1724" s="332">
        <f>AVERAGE(S1724:S1725)</f>
        <v/>
      </c>
    </row>
    <row r="1725" ht="15.75" customHeight="1" s="412">
      <c r="A1725" s="333" t="n">
        <v>5388</v>
      </c>
      <c r="B1725" s="334" t="n">
        <v>126</v>
      </c>
      <c r="C1725" s="378" t="inlineStr">
        <is>
          <t>T311</t>
        </is>
      </c>
      <c r="D1725" s="378" t="n"/>
      <c r="E1725" s="378" t="n"/>
      <c r="F1725" s="378" t="n"/>
      <c r="G1725" s="378" t="n">
        <v>19</v>
      </c>
      <c r="H1725" s="379" t="n">
        <v>43637</v>
      </c>
      <c r="I1725" s="378" t="n">
        <v>5232</v>
      </c>
      <c r="J1725" s="378" t="n">
        <v>7156</v>
      </c>
      <c r="K1725" s="378" t="n">
        <v>6792</v>
      </c>
      <c r="L1725" s="378" t="n"/>
      <c r="M1725" s="386">
        <f>+(((J1725-I1725)-(K1725-I1725))/(K1725-I1725))*100</f>
        <v/>
      </c>
      <c r="N1725" s="387" t="n"/>
      <c r="O1725" s="331" t="n"/>
      <c r="P1725" s="331" t="n"/>
      <c r="Q1725" s="287" t="n"/>
      <c r="R1725" s="287" t="n"/>
      <c r="S1725" s="331">
        <f>+(((K1725-I1725)/1000)*1000)/10</f>
        <v/>
      </c>
      <c r="T1725" s="332" t="n"/>
    </row>
    <row r="1726" ht="15.75" customHeight="1" s="412">
      <c r="A1726" s="333" t="n">
        <v>6091</v>
      </c>
      <c r="B1726" s="334" t="n">
        <v>169</v>
      </c>
      <c r="C1726" s="378" t="inlineStr">
        <is>
          <t>T311</t>
        </is>
      </c>
      <c r="D1726" s="378" t="n"/>
      <c r="E1726" s="378" t="n"/>
      <c r="F1726" s="378" t="n"/>
      <c r="G1726" s="378" t="n">
        <v>22</v>
      </c>
      <c r="H1726" s="379" t="n">
        <v>43685</v>
      </c>
      <c r="I1726" s="378" t="n">
        <v>5223</v>
      </c>
      <c r="J1726" s="378" t="n">
        <v>7183</v>
      </c>
      <c r="K1726" s="378" t="n">
        <v>6891</v>
      </c>
      <c r="L1726" s="378" t="n">
        <v>7</v>
      </c>
      <c r="M1726" s="374">
        <f>+(((J1726-I1726)-(K1726-I1726))/(K1726-I1726))*100</f>
        <v/>
      </c>
      <c r="N1726" s="375" t="n"/>
      <c r="O1726" s="376">
        <f>AVERAGE(M1726:M1727)</f>
        <v/>
      </c>
      <c r="P1726" s="376">
        <f>_xlfn.STDEV.S(M1726,M1727)</f>
        <v/>
      </c>
      <c r="Q1726" s="287" t="n"/>
      <c r="R1726" s="287" t="n"/>
      <c r="S1726" s="331">
        <f>+(((K1726-I1726)/1000)*1000)/10</f>
        <v/>
      </c>
      <c r="T1726" s="332">
        <f>AVERAGE(S1726:S1727)</f>
        <v/>
      </c>
    </row>
    <row r="1727" ht="15.75" customHeight="1" s="412">
      <c r="A1727" s="333" t="n">
        <v>6092</v>
      </c>
      <c r="B1727" s="334" t="n">
        <v>169</v>
      </c>
      <c r="C1727" s="378" t="inlineStr">
        <is>
          <t>T311</t>
        </is>
      </c>
      <c r="D1727" s="378" t="n"/>
      <c r="E1727" s="378" t="n"/>
      <c r="F1727" s="378" t="n"/>
      <c r="G1727" s="378" t="n">
        <v>22</v>
      </c>
      <c r="H1727" s="379" t="n">
        <v>43685</v>
      </c>
      <c r="I1727" s="378" t="n">
        <v>5223</v>
      </c>
      <c r="J1727" s="378" t="n">
        <v>7338</v>
      </c>
      <c r="K1727" s="378" t="n">
        <v>7022</v>
      </c>
      <c r="L1727" s="378" t="n"/>
      <c r="M1727" s="374">
        <f>+(((J1727-I1727)-(K1727-I1727))/(K1727-I1727))*100</f>
        <v/>
      </c>
      <c r="N1727" s="375" t="n"/>
      <c r="O1727" s="377" t="n"/>
      <c r="P1727" s="377" t="n"/>
      <c r="Q1727" s="287" t="n"/>
      <c r="R1727" s="287" t="n"/>
      <c r="S1727" s="331">
        <f>+(((K1727-I1727)/1000)*1000)/10</f>
        <v/>
      </c>
      <c r="T1727" s="332" t="n"/>
    </row>
    <row r="1728" ht="15.75" customHeight="1" s="412">
      <c r="A1728" s="333" t="n">
        <v>3801</v>
      </c>
      <c r="B1728" s="334" t="n">
        <v>223</v>
      </c>
      <c r="C1728" s="352" t="inlineStr">
        <is>
          <t>T312</t>
        </is>
      </c>
      <c r="D1728" s="352" t="n"/>
      <c r="E1728" s="352" t="n"/>
      <c r="F1728" s="352" t="n"/>
      <c r="G1728" s="352" t="n">
        <v>14</v>
      </c>
      <c r="H1728" s="353" t="n">
        <v>43591</v>
      </c>
      <c r="I1728" s="352" t="n">
        <v>5225</v>
      </c>
      <c r="J1728" s="354" t="n">
        <v>8533</v>
      </c>
      <c r="K1728" s="352" t="n">
        <v>7212</v>
      </c>
      <c r="L1728" s="352" t="n">
        <v>2</v>
      </c>
      <c r="M1728" s="355">
        <f>+(((J1728-I1728)-(K1728-I1728))/(K1728-I1728))*100</f>
        <v/>
      </c>
      <c r="N1728" s="362" t="inlineStr">
        <is>
          <t>1/2</t>
        </is>
      </c>
      <c r="O1728" s="357">
        <f>AVERAGE(M1728:M1729)</f>
        <v/>
      </c>
      <c r="P1728" s="357">
        <f>_xlfn.STDEV.S(M1728,M1729)</f>
        <v/>
      </c>
      <c r="Q1728" s="287" t="n">
        <v>3</v>
      </c>
      <c r="R1728" s="287" t="n"/>
      <c r="S1728" s="331">
        <f>+(((K1728-I1728)/1000)*1000)/10</f>
        <v/>
      </c>
      <c r="T1728" s="332">
        <f>AVERAGE(S1728:S1729)</f>
        <v/>
      </c>
    </row>
    <row r="1729" ht="15.75" customHeight="1" s="412">
      <c r="A1729" s="333" t="n">
        <v>3802</v>
      </c>
      <c r="B1729" s="334" t="n">
        <v>224</v>
      </c>
      <c r="C1729" s="352" t="inlineStr">
        <is>
          <t>T312</t>
        </is>
      </c>
      <c r="D1729" s="352" t="n"/>
      <c r="E1729" s="352" t="n"/>
      <c r="F1729" s="352" t="n"/>
      <c r="G1729" s="352" t="n">
        <v>14</v>
      </c>
      <c r="H1729" s="353" t="n">
        <v>43591</v>
      </c>
      <c r="I1729" s="352" t="n">
        <v>5231</v>
      </c>
      <c r="J1729" s="354" t="n">
        <v>9045</v>
      </c>
      <c r="K1729" s="352" t="n">
        <v>7478</v>
      </c>
      <c r="L1729" s="352" t="n"/>
      <c r="M1729" s="355">
        <f>+(((J1729-I1729)-(K1729-I1729))/(K1729-I1729))*100</f>
        <v/>
      </c>
      <c r="N1729" s="362" t="n"/>
      <c r="O1729" s="358" t="n"/>
      <c r="P1729" s="358" t="n"/>
      <c r="Q1729" s="287" t="n"/>
      <c r="R1729" s="287" t="n"/>
      <c r="S1729" s="331">
        <f>+(((K1729-I1729)/1000)*1000)/10</f>
        <v/>
      </c>
      <c r="T1729" s="332" t="n"/>
    </row>
    <row r="1730" ht="15.75" customHeight="1" s="412">
      <c r="A1730" s="333" t="n">
        <v>4461</v>
      </c>
      <c r="B1730" s="334" t="n">
        <v>167</v>
      </c>
      <c r="C1730" s="352" t="inlineStr">
        <is>
          <t>T312</t>
        </is>
      </c>
      <c r="D1730" s="352" t="n"/>
      <c r="E1730" s="352" t="n"/>
      <c r="F1730" s="352" t="n"/>
      <c r="G1730" s="352" t="n">
        <v>16</v>
      </c>
      <c r="H1730" s="353" t="n">
        <v>43607</v>
      </c>
      <c r="I1730" s="352" t="n">
        <v>5280</v>
      </c>
      <c r="J1730" s="352" t="n">
        <v>9129</v>
      </c>
      <c r="K1730" s="352" t="n">
        <v>7924</v>
      </c>
      <c r="L1730" s="352" t="n">
        <v>2</v>
      </c>
      <c r="M1730" s="355">
        <f>+(((J1730-I1730)-(K1730-I1730))/(K1730-I1730))*100</f>
        <v/>
      </c>
      <c r="N1730" s="362" t="inlineStr">
        <is>
          <t>MF</t>
        </is>
      </c>
      <c r="O1730" s="357">
        <f>AVERAGE(M1730:M1731)</f>
        <v/>
      </c>
      <c r="P1730" s="357">
        <f>_xlfn.STDEV.S(M1730,M1731)</f>
        <v/>
      </c>
      <c r="Q1730" s="287" t="n"/>
      <c r="R1730" s="287" t="n"/>
      <c r="S1730" s="331">
        <f>+(((K1730-I1730)/1000)*1000)/10</f>
        <v/>
      </c>
      <c r="T1730" s="332">
        <f>AVERAGE(S1730:S1731)</f>
        <v/>
      </c>
    </row>
    <row r="1731" ht="15.75" customHeight="1" s="412">
      <c r="A1731" s="333" t="n">
        <v>4462</v>
      </c>
      <c r="B1731" s="334" t="n">
        <v>168</v>
      </c>
      <c r="C1731" s="352" t="inlineStr">
        <is>
          <t>T312</t>
        </is>
      </c>
      <c r="D1731" s="352" t="n"/>
      <c r="E1731" s="352" t="n"/>
      <c r="F1731" s="352" t="n"/>
      <c r="G1731" s="352" t="n">
        <v>16</v>
      </c>
      <c r="H1731" s="353" t="n">
        <v>43607</v>
      </c>
      <c r="I1731" s="352" t="n">
        <v>5212</v>
      </c>
      <c r="J1731" s="352" t="n">
        <v>8565</v>
      </c>
      <c r="K1731" s="352" t="n">
        <v>7512</v>
      </c>
      <c r="L1731" s="352" t="n"/>
      <c r="M1731" s="355">
        <f>+(((J1731-I1731)-(K1731-I1731))/(K1731-I1731))*100</f>
        <v/>
      </c>
      <c r="N1731" s="362" t="n"/>
      <c r="O1731" s="358" t="n"/>
      <c r="P1731" s="358" t="n"/>
      <c r="Q1731" s="287" t="n"/>
      <c r="R1731" s="287" t="n"/>
      <c r="S1731" s="331">
        <f>+(((K1731-I1731)/1000)*1000)/10</f>
        <v/>
      </c>
      <c r="T1731" s="332" t="n"/>
    </row>
    <row r="1732" ht="15.75" customHeight="1" s="412">
      <c r="A1732" s="333" t="n">
        <v>5107</v>
      </c>
      <c r="B1732" s="334" t="n">
        <v>167</v>
      </c>
      <c r="C1732" s="352" t="inlineStr">
        <is>
          <t>T312</t>
        </is>
      </c>
      <c r="D1732" s="352" t="n"/>
      <c r="E1732" s="352" t="n"/>
      <c r="F1732" s="352" t="n"/>
      <c r="G1732" s="352" t="n">
        <v>18</v>
      </c>
      <c r="H1732" s="353" t="n">
        <v>43626</v>
      </c>
      <c r="I1732" s="352" t="n">
        <v>5280</v>
      </c>
      <c r="J1732" s="352" t="n">
        <v>9212</v>
      </c>
      <c r="K1732" s="352" t="n">
        <v>8156</v>
      </c>
      <c r="L1732" s="352" t="n">
        <v>5</v>
      </c>
      <c r="M1732" s="355">
        <f>+(((J1732-I1732)-(K1732-I1732))/(K1732-I1732))*100</f>
        <v/>
      </c>
      <c r="N1732" s="362" t="n"/>
      <c r="O1732" s="357">
        <f>AVERAGE(M1732:M1733)</f>
        <v/>
      </c>
      <c r="P1732" s="357">
        <f>_xlfn.STDEV.S(M1732,M1733)</f>
        <v/>
      </c>
      <c r="Q1732" s="287" t="n"/>
      <c r="R1732" s="287" t="n"/>
      <c r="S1732" s="331">
        <f>+(((K1732-I1732)/1000)*1000)/10</f>
        <v/>
      </c>
      <c r="T1732" s="332">
        <f>AVERAGE(S1732:S1733)</f>
        <v/>
      </c>
    </row>
    <row r="1733" ht="15.75" customHeight="1" s="412">
      <c r="A1733" s="333" t="n">
        <v>5108</v>
      </c>
      <c r="B1733" s="334" t="n">
        <v>168</v>
      </c>
      <c r="C1733" s="352" t="inlineStr">
        <is>
          <t>T312</t>
        </is>
      </c>
      <c r="D1733" s="352" t="n"/>
      <c r="E1733" s="352" t="n"/>
      <c r="F1733" s="352" t="n"/>
      <c r="G1733" s="352" t="n">
        <v>18</v>
      </c>
      <c r="H1733" s="353" t="n">
        <v>43626</v>
      </c>
      <c r="I1733" s="352" t="n">
        <v>5212</v>
      </c>
      <c r="J1733" s="352" t="n">
        <v>9079</v>
      </c>
      <c r="K1733" s="352" t="n">
        <v>8017</v>
      </c>
      <c r="L1733" s="352" t="n"/>
      <c r="M1733" s="355">
        <f>+(((J1733-I1733)-(K1733-I1733))/(K1733-I1733))*100</f>
        <v/>
      </c>
      <c r="N1733" s="362" t="n"/>
      <c r="O1733" s="358" t="n"/>
      <c r="P1733" s="358" t="n"/>
      <c r="Q1733" s="287" t="n"/>
      <c r="R1733" s="287" t="n"/>
      <c r="S1733" s="331">
        <f>+(((K1733-I1733)/1000)*1000)/10</f>
        <v/>
      </c>
      <c r="T1733" s="332" t="n"/>
    </row>
    <row r="1734" ht="15.75" customHeight="1" s="412">
      <c r="A1734" s="333" t="n">
        <v>6093</v>
      </c>
      <c r="B1734" s="334" t="n">
        <v>170</v>
      </c>
      <c r="C1734" s="378" t="inlineStr">
        <is>
          <t>T312</t>
        </is>
      </c>
      <c r="D1734" s="378" t="n"/>
      <c r="E1734" s="378" t="n"/>
      <c r="F1734" s="378" t="n"/>
      <c r="G1734" s="378" t="n">
        <v>22</v>
      </c>
      <c r="H1734" s="379" t="n">
        <v>43685</v>
      </c>
      <c r="I1734" s="378" t="n">
        <v>5223</v>
      </c>
      <c r="J1734" s="378" t="n">
        <v>8268</v>
      </c>
      <c r="K1734" s="378" t="n">
        <v>7800</v>
      </c>
      <c r="L1734" s="378" t="n">
        <v>5</v>
      </c>
      <c r="M1734" s="374">
        <f>+(((J1734-I1734)-(K1734-I1734))/(K1734-I1734))*100</f>
        <v/>
      </c>
      <c r="N1734" s="375" t="n"/>
      <c r="O1734" s="376">
        <f>AVERAGE(M1734:M1735)</f>
        <v/>
      </c>
      <c r="P1734" s="376">
        <f>_xlfn.STDEV.S(M1734,M1735)</f>
        <v/>
      </c>
      <c r="Q1734" s="287" t="n"/>
      <c r="R1734" s="287" t="n"/>
      <c r="S1734" s="331">
        <f>+(((K1734-I1734)/1000)*1000)/10</f>
        <v/>
      </c>
      <c r="T1734" s="332">
        <f>AVERAGE(S1734:S1735)</f>
        <v/>
      </c>
    </row>
    <row r="1735" ht="15.75" customHeight="1" s="412">
      <c r="A1735" s="333" t="n">
        <v>6094</v>
      </c>
      <c r="B1735" s="334" t="n">
        <v>170</v>
      </c>
      <c r="C1735" s="378" t="inlineStr">
        <is>
          <t>T312</t>
        </is>
      </c>
      <c r="D1735" s="378" t="n"/>
      <c r="E1735" s="378" t="n"/>
      <c r="F1735" s="378" t="n"/>
      <c r="G1735" s="378" t="n">
        <v>22</v>
      </c>
      <c r="H1735" s="379" t="n">
        <v>43685</v>
      </c>
      <c r="I1735" s="378" t="n">
        <v>5223</v>
      </c>
      <c r="J1735" s="378" t="n">
        <v>8140</v>
      </c>
      <c r="K1735" s="378" t="n">
        <v>7694</v>
      </c>
      <c r="L1735" s="378" t="n"/>
      <c r="M1735" s="374">
        <f>+(((J1735-I1735)-(K1735-I1735))/(K1735-I1735))*100</f>
        <v/>
      </c>
      <c r="N1735" s="375" t="n"/>
      <c r="O1735" s="377" t="n"/>
      <c r="P1735" s="377" t="n"/>
      <c r="Q1735" s="287" t="n"/>
      <c r="R1735" s="287" t="n"/>
      <c r="S1735" s="331">
        <f>+(((K1735-I1735)/1000)*1000)/10</f>
        <v/>
      </c>
      <c r="T1735" s="332" t="n"/>
    </row>
    <row r="1736" ht="15.75" customHeight="1" s="412">
      <c r="A1736" s="333" t="n">
        <v>3803</v>
      </c>
      <c r="B1736" s="334" t="n">
        <v>225</v>
      </c>
      <c r="C1736" s="371" t="inlineStr">
        <is>
          <t>T313</t>
        </is>
      </c>
      <c r="D1736" s="371" t="n"/>
      <c r="E1736" s="371" t="n"/>
      <c r="F1736" s="371" t="n"/>
      <c r="G1736" s="371" t="n">
        <v>14</v>
      </c>
      <c r="H1736" s="372" t="n">
        <v>43591</v>
      </c>
      <c r="I1736" s="371" t="n">
        <v>5260</v>
      </c>
      <c r="J1736" s="373" t="n">
        <v>9267</v>
      </c>
      <c r="K1736" s="371" t="n">
        <v>7714</v>
      </c>
      <c r="L1736" s="371" t="n">
        <v>2</v>
      </c>
      <c r="M1736" s="374">
        <f>+(((J1736-I1736)-(K1736-I1736))/(K1736-I1736))*100</f>
        <v/>
      </c>
      <c r="N1736" s="375" t="inlineStr">
        <is>
          <t>1/4</t>
        </is>
      </c>
      <c r="O1736" s="376">
        <f>AVERAGE(M1736:M1737)</f>
        <v/>
      </c>
      <c r="P1736" s="376">
        <f>_xlfn.STDEV.S(M1736,M1737)</f>
        <v/>
      </c>
      <c r="Q1736" s="287" t="n">
        <v>2</v>
      </c>
      <c r="R1736" s="287" t="n"/>
      <c r="S1736" s="331">
        <f>+(((K1736-I1736)/1000)*1000)/10</f>
        <v/>
      </c>
      <c r="T1736" s="332">
        <f>AVERAGE(S1736:S1737)</f>
        <v/>
      </c>
    </row>
    <row r="1737" ht="15.75" customHeight="1" s="412">
      <c r="A1737" s="333" t="n">
        <v>3804</v>
      </c>
      <c r="B1737" s="334" t="n">
        <v>226</v>
      </c>
      <c r="C1737" s="371" t="inlineStr">
        <is>
          <t>T313</t>
        </is>
      </c>
      <c r="D1737" s="371" t="n"/>
      <c r="E1737" s="371" t="n"/>
      <c r="F1737" s="371" t="n"/>
      <c r="G1737" s="371" t="n">
        <v>14</v>
      </c>
      <c r="H1737" s="372" t="n">
        <v>43591</v>
      </c>
      <c r="I1737" s="371" t="n">
        <v>5197</v>
      </c>
      <c r="J1737" s="373" t="n">
        <v>8706</v>
      </c>
      <c r="K1737" s="371" t="n">
        <v>7339</v>
      </c>
      <c r="L1737" s="371" t="n"/>
      <c r="M1737" s="374">
        <f>+(((J1737-I1737)-(K1737-I1737))/(K1737-I1737))*100</f>
        <v/>
      </c>
      <c r="N1737" s="375" t="n"/>
      <c r="O1737" s="377" t="n"/>
      <c r="P1737" s="377" t="n"/>
      <c r="Q1737" s="287" t="n"/>
      <c r="R1737" s="287" t="n"/>
      <c r="S1737" s="331">
        <f>+(((K1737-I1737)/1000)*1000)/10</f>
        <v/>
      </c>
      <c r="T1737" s="332" t="n"/>
    </row>
    <row r="1738" ht="15.75" customHeight="1" s="412">
      <c r="A1738" s="333" t="n">
        <v>4463</v>
      </c>
      <c r="B1738" s="334" t="n">
        <v>169</v>
      </c>
      <c r="C1738" s="371" t="inlineStr">
        <is>
          <t>T313</t>
        </is>
      </c>
      <c r="D1738" s="371" t="n"/>
      <c r="E1738" s="371" t="n"/>
      <c r="F1738" s="371" t="n"/>
      <c r="G1738" s="371" t="n">
        <v>16</v>
      </c>
      <c r="H1738" s="372" t="n">
        <v>43607</v>
      </c>
      <c r="I1738" s="371" t="n">
        <v>5223</v>
      </c>
      <c r="J1738" s="371" t="n">
        <v>8971</v>
      </c>
      <c r="K1738" s="371" t="n">
        <v>7854</v>
      </c>
      <c r="L1738" s="371" t="n">
        <v>2</v>
      </c>
      <c r="M1738" s="374">
        <f>+(((J1738-I1738)-(K1738-I1738))/(K1738-I1738))*100</f>
        <v/>
      </c>
      <c r="N1738" s="375" t="inlineStr">
        <is>
          <t>MF</t>
        </is>
      </c>
      <c r="O1738" s="376">
        <f>AVERAGE(M1738:M1739)</f>
        <v/>
      </c>
      <c r="P1738" s="376">
        <f>_xlfn.STDEV.S(M1738,M1739)</f>
        <v/>
      </c>
      <c r="Q1738" s="287" t="n"/>
      <c r="R1738" s="287" t="n"/>
      <c r="S1738" s="331">
        <f>+(((K1738-I1738)/1000)*1000)/10</f>
        <v/>
      </c>
      <c r="T1738" s="332">
        <f>AVERAGE(S1738:S1739)</f>
        <v/>
      </c>
    </row>
    <row r="1739" ht="15.75" customHeight="1" s="412">
      <c r="A1739" s="333" t="n">
        <v>4464</v>
      </c>
      <c r="B1739" s="334" t="n">
        <v>170</v>
      </c>
      <c r="C1739" s="371" t="inlineStr">
        <is>
          <t>T313</t>
        </is>
      </c>
      <c r="D1739" s="371" t="n"/>
      <c r="E1739" s="371" t="n"/>
      <c r="F1739" s="371" t="n"/>
      <c r="G1739" s="371" t="n">
        <v>16</v>
      </c>
      <c r="H1739" s="372" t="n">
        <v>43607</v>
      </c>
      <c r="I1739" s="371" t="n">
        <v>5223</v>
      </c>
      <c r="J1739" s="371" t="n">
        <v>8712</v>
      </c>
      <c r="K1739" s="371" t="n">
        <v>7661</v>
      </c>
      <c r="L1739" s="371" t="n"/>
      <c r="M1739" s="374">
        <f>+(((J1739-I1739)-(K1739-I1739))/(K1739-I1739))*100</f>
        <v/>
      </c>
      <c r="N1739" s="375" t="n"/>
      <c r="O1739" s="377" t="n"/>
      <c r="P1739" s="377" t="n"/>
      <c r="Q1739" s="287" t="n"/>
      <c r="R1739" s="287" t="n"/>
      <c r="S1739" s="331">
        <f>+(((K1739-I1739)/1000)*1000)/10</f>
        <v/>
      </c>
      <c r="T1739" s="332" t="n"/>
    </row>
    <row r="1740" ht="15.75" customHeight="1" s="412">
      <c r="A1740" s="333" t="n">
        <v>5109</v>
      </c>
      <c r="B1740" s="334" t="n">
        <v>169</v>
      </c>
      <c r="C1740" s="371" t="inlineStr">
        <is>
          <t>T313</t>
        </is>
      </c>
      <c r="D1740" s="371" t="n"/>
      <c r="E1740" s="371" t="n"/>
      <c r="F1740" s="371" t="n"/>
      <c r="G1740" s="371" t="n">
        <v>18</v>
      </c>
      <c r="H1740" s="372" t="n">
        <v>43626</v>
      </c>
      <c r="I1740" s="371" t="n">
        <v>5223</v>
      </c>
      <c r="J1740" s="371" t="n">
        <v>7234</v>
      </c>
      <c r="K1740" s="371" t="n">
        <v>6865</v>
      </c>
      <c r="L1740" s="371" t="n">
        <v>7</v>
      </c>
      <c r="M1740" s="374">
        <f>+(((J1740-I1740)-(K1740-I1740))/(K1740-I1740))*100</f>
        <v/>
      </c>
      <c r="N1740" s="375" t="n"/>
      <c r="O1740" s="376">
        <f>AVERAGE(M1740:M1741)</f>
        <v/>
      </c>
      <c r="P1740" s="376">
        <f>_xlfn.STDEV.S(M1740,M1741)</f>
        <v/>
      </c>
      <c r="Q1740" s="287" t="n"/>
      <c r="R1740" s="287" t="n"/>
      <c r="S1740" s="331">
        <f>+(((K1740-I1740)/1000)*1000)/10</f>
        <v/>
      </c>
      <c r="T1740" s="332">
        <f>AVERAGE(S1740:S1741)</f>
        <v/>
      </c>
    </row>
    <row r="1741" ht="15.75" customHeight="1" s="412">
      <c r="A1741" s="333" t="n">
        <v>5110</v>
      </c>
      <c r="B1741" s="334" t="n">
        <v>170</v>
      </c>
      <c r="C1741" s="371" t="inlineStr">
        <is>
          <t>T313</t>
        </is>
      </c>
      <c r="D1741" s="371" t="n"/>
      <c r="E1741" s="371" t="n"/>
      <c r="F1741" s="371" t="n"/>
      <c r="G1741" s="371" t="n">
        <v>18</v>
      </c>
      <c r="H1741" s="372" t="n">
        <v>43626</v>
      </c>
      <c r="I1741" s="371" t="n">
        <v>5223</v>
      </c>
      <c r="J1741" s="371" t="n">
        <v>7273</v>
      </c>
      <c r="K1741" s="371" t="n">
        <v>6887</v>
      </c>
      <c r="L1741" s="371" t="n"/>
      <c r="M1741" s="374">
        <f>+(((J1741-I1741)-(K1741-I1741))/(K1741-I1741))*100</f>
        <v/>
      </c>
      <c r="N1741" s="375" t="n"/>
      <c r="O1741" s="377" t="n"/>
      <c r="P1741" s="377" t="n"/>
      <c r="Q1741" s="287" t="n"/>
      <c r="R1741" s="287" t="n"/>
      <c r="S1741" s="331">
        <f>+(((K1741-I1741)/1000)*1000)/10</f>
        <v/>
      </c>
      <c r="T1741" s="332" t="n"/>
    </row>
    <row r="1742" ht="15.75" customHeight="1" s="412">
      <c r="A1742" s="333" t="n">
        <v>5657</v>
      </c>
      <c r="B1742" s="334" t="n">
        <v>101</v>
      </c>
      <c r="C1742" s="378" t="inlineStr">
        <is>
          <t>T313</t>
        </is>
      </c>
      <c r="D1742" s="378" t="n"/>
      <c r="E1742" s="378" t="n"/>
      <c r="F1742" s="378" t="n"/>
      <c r="G1742" s="378" t="n">
        <v>21</v>
      </c>
      <c r="H1742" s="379" t="n">
        <v>43657</v>
      </c>
      <c r="I1742" s="378" t="n">
        <v>5208</v>
      </c>
      <c r="J1742" s="378" t="n">
        <v>8108</v>
      </c>
      <c r="K1742" s="378" t="n">
        <v>7639</v>
      </c>
      <c r="L1742" s="378" t="n">
        <v>7</v>
      </c>
      <c r="M1742" s="374">
        <f>+(((J1742-I1742)-(K1742-I1742))/(K1742-I1742))*100</f>
        <v/>
      </c>
      <c r="N1742" s="375" t="n"/>
      <c r="O1742" s="376">
        <f>AVERAGE(M1742:M1743)</f>
        <v/>
      </c>
      <c r="P1742" s="376">
        <f>_xlfn.STDEV.S(M1742,M1743)</f>
        <v/>
      </c>
      <c r="Q1742" s="287" t="n"/>
      <c r="R1742" s="287" t="n"/>
      <c r="S1742" s="331">
        <f>+(((K1742-I1742)/1000)*1000)/10</f>
        <v/>
      </c>
      <c r="T1742" s="332">
        <f>AVERAGE(S1742:S1743)</f>
        <v/>
      </c>
    </row>
    <row r="1743" ht="15.75" customHeight="1" s="412">
      <c r="A1743" s="333" t="n">
        <v>5658</v>
      </c>
      <c r="B1743" s="334" t="n">
        <v>102</v>
      </c>
      <c r="C1743" s="378" t="inlineStr">
        <is>
          <t>T313</t>
        </is>
      </c>
      <c r="D1743" s="378" t="n"/>
      <c r="E1743" s="378" t="n"/>
      <c r="F1743" s="378" t="n"/>
      <c r="G1743" s="378" t="n">
        <v>21</v>
      </c>
      <c r="H1743" s="379" t="n">
        <v>43657</v>
      </c>
      <c r="I1743" s="378" t="n">
        <v>5224</v>
      </c>
      <c r="J1743" s="378" t="n">
        <v>8250</v>
      </c>
      <c r="K1743" s="378" t="n">
        <v>7769</v>
      </c>
      <c r="L1743" s="378" t="n"/>
      <c r="M1743" s="374">
        <f>+(((J1743-I1743)-(K1743-I1743))/(K1743-I1743))*100</f>
        <v/>
      </c>
      <c r="N1743" s="375" t="n"/>
      <c r="O1743" s="377" t="n"/>
      <c r="P1743" s="377" t="n"/>
      <c r="Q1743" s="287" t="n"/>
      <c r="R1743" s="287" t="n"/>
      <c r="S1743" s="331">
        <f>+(((K1743-I1743)/1000)*1000)/10</f>
        <v/>
      </c>
      <c r="T1743" s="332" t="n"/>
    </row>
    <row r="1744" ht="15.75" customHeight="1" s="412">
      <c r="A1744" s="333" t="n">
        <v>6095</v>
      </c>
      <c r="B1744" s="334" t="n">
        <v>171</v>
      </c>
      <c r="C1744" s="378" t="inlineStr">
        <is>
          <t>T313</t>
        </is>
      </c>
      <c r="D1744" s="378" t="n"/>
      <c r="E1744" s="378" t="n"/>
      <c r="F1744" s="378" t="n"/>
      <c r="G1744" s="378" t="n">
        <v>22</v>
      </c>
      <c r="H1744" s="379" t="n">
        <v>43685</v>
      </c>
      <c r="I1744" s="378" t="n">
        <v>5259</v>
      </c>
      <c r="J1744" s="378" t="n">
        <v>7932</v>
      </c>
      <c r="K1744" s="378" t="n">
        <v>7538</v>
      </c>
      <c r="L1744" s="378" t="n">
        <v>7</v>
      </c>
      <c r="M1744" s="374">
        <f>+(((J1744-I1744)-(K1744-I1744))/(K1744-I1744))*100</f>
        <v/>
      </c>
      <c r="N1744" s="375" t="n"/>
      <c r="O1744" s="376">
        <f>AVERAGE(M1744:M1745)</f>
        <v/>
      </c>
      <c r="P1744" s="376">
        <f>_xlfn.STDEV.S(M1744,M1745)</f>
        <v/>
      </c>
      <c r="Q1744" s="287" t="n"/>
      <c r="R1744" s="287" t="n"/>
      <c r="S1744" s="331">
        <f>+(((K1744-I1744)/1000)*1000)/10</f>
        <v/>
      </c>
      <c r="T1744" s="332">
        <f>AVERAGE(S1744:S1745)</f>
        <v/>
      </c>
    </row>
    <row r="1745" ht="15.75" customHeight="1" s="412">
      <c r="A1745" s="333" t="n">
        <v>6096</v>
      </c>
      <c r="B1745" s="334" t="n">
        <v>171</v>
      </c>
      <c r="C1745" s="378" t="inlineStr">
        <is>
          <t>T313</t>
        </is>
      </c>
      <c r="D1745" s="378" t="n"/>
      <c r="E1745" s="378" t="n"/>
      <c r="F1745" s="378" t="n"/>
      <c r="G1745" s="378" t="n">
        <v>22</v>
      </c>
      <c r="H1745" s="379" t="n">
        <v>43685</v>
      </c>
      <c r="I1745" s="378" t="n">
        <v>5259</v>
      </c>
      <c r="J1745" s="378" t="n">
        <v>7984</v>
      </c>
      <c r="K1745" s="378" t="n">
        <v>7591</v>
      </c>
      <c r="L1745" s="378" t="n"/>
      <c r="M1745" s="374">
        <f>+(((J1745-I1745)-(K1745-I1745))/(K1745-I1745))*100</f>
        <v/>
      </c>
      <c r="N1745" s="375" t="n"/>
      <c r="O1745" s="377" t="n"/>
      <c r="P1745" s="377" t="n"/>
      <c r="Q1745" s="287" t="n"/>
      <c r="R1745" s="287" t="n"/>
      <c r="S1745" s="331">
        <f>+(((K1745-I1745)/1000)*1000)/10</f>
        <v/>
      </c>
      <c r="T1745" s="332" t="n"/>
    </row>
    <row r="1746" ht="15.75" customHeight="1" s="412">
      <c r="A1746" s="333" t="n">
        <v>3431</v>
      </c>
      <c r="B1746" s="334" t="n">
        <v>187</v>
      </c>
      <c r="C1746" s="380" t="inlineStr">
        <is>
          <t>T314</t>
        </is>
      </c>
      <c r="D1746" s="380" t="n"/>
      <c r="E1746" s="380" t="n"/>
      <c r="F1746" s="380" t="n"/>
      <c r="G1746" s="380" t="n">
        <v>13</v>
      </c>
      <c r="H1746" s="381" t="n">
        <v>43587</v>
      </c>
      <c r="I1746" s="380" t="n">
        <v>5214</v>
      </c>
      <c r="J1746" s="380" t="n">
        <v>9077</v>
      </c>
      <c r="K1746" s="380" t="n">
        <v>7919</v>
      </c>
      <c r="L1746" s="380" t="n">
        <v>1</v>
      </c>
      <c r="M1746" s="382">
        <f>+(((J1746-I1746)-(K1746-I1746))/(K1746-I1746))*100</f>
        <v/>
      </c>
      <c r="N1746" s="383" t="inlineStr">
        <is>
          <t>28/4</t>
        </is>
      </c>
      <c r="O1746" s="384">
        <f>AVERAGE(M1746:M1747)</f>
        <v/>
      </c>
      <c r="P1746" s="384">
        <f>_xlfn.STDEV.S(M1746,M1747)</f>
        <v/>
      </c>
      <c r="Q1746" s="287" t="n">
        <v>1</v>
      </c>
      <c r="R1746" s="287" t="n"/>
      <c r="S1746" s="331">
        <f>+(((K1746-I1746)/1000)*1000)/10</f>
        <v/>
      </c>
      <c r="T1746" s="332">
        <f>AVERAGE(S1746:S1747)</f>
        <v/>
      </c>
    </row>
    <row r="1747" ht="15.75" customHeight="1" s="412">
      <c r="A1747" s="333" t="n">
        <v>3432</v>
      </c>
      <c r="B1747" s="334" t="n">
        <v>188</v>
      </c>
      <c r="C1747" s="380" t="inlineStr">
        <is>
          <t>T314</t>
        </is>
      </c>
      <c r="D1747" s="380" t="n"/>
      <c r="E1747" s="380" t="n"/>
      <c r="F1747" s="380" t="n"/>
      <c r="G1747" s="380" t="n">
        <v>13</v>
      </c>
      <c r="H1747" s="381" t="n">
        <v>43587</v>
      </c>
      <c r="I1747" s="380" t="n">
        <v>5267</v>
      </c>
      <c r="J1747" s="380" t="n">
        <v>9250</v>
      </c>
      <c r="K1747" s="380" t="n">
        <v>8080</v>
      </c>
      <c r="L1747" s="380" t="n"/>
      <c r="M1747" s="382">
        <f>+(((J1747-I1747)-(K1747-I1747))/(K1747-I1747))*100</f>
        <v/>
      </c>
      <c r="N1747" s="383" t="n"/>
      <c r="O1747" s="385" t="n"/>
      <c r="P1747" s="385" t="n"/>
      <c r="Q1747" s="287" t="n"/>
      <c r="R1747" s="287" t="n"/>
      <c r="S1747" s="331">
        <f>+(((K1747-I1747)/1000)*1000)/10</f>
        <v/>
      </c>
      <c r="T1747" s="332" t="n"/>
    </row>
    <row r="1748" ht="15.75" customHeight="1" s="412">
      <c r="A1748" s="333" t="n">
        <v>4151</v>
      </c>
      <c r="B1748" s="334" t="n">
        <v>181</v>
      </c>
      <c r="C1748" s="380" t="inlineStr">
        <is>
          <t>T314</t>
        </is>
      </c>
      <c r="D1748" s="380" t="n"/>
      <c r="E1748" s="380" t="n"/>
      <c r="F1748" s="380" t="n"/>
      <c r="G1748" s="380" t="n">
        <v>15</v>
      </c>
      <c r="H1748" s="381" t="n">
        <v>43599</v>
      </c>
      <c r="I1748" s="380" t="n">
        <v>5244</v>
      </c>
      <c r="J1748" s="380" t="n">
        <v>7945</v>
      </c>
      <c r="K1748" s="380" t="n">
        <v>7235</v>
      </c>
      <c r="L1748" s="380" t="n"/>
      <c r="M1748" s="382">
        <f>+(((J1748-I1748)-(K1748-I1748))/(K1748-I1748))*100</f>
        <v/>
      </c>
      <c r="N1748" s="382" t="n"/>
      <c r="O1748" s="384">
        <f>AVERAGE(M1748:M1749)</f>
        <v/>
      </c>
      <c r="P1748" s="384">
        <f>_xlfn.STDEV.S(M1748,M1749)</f>
        <v/>
      </c>
      <c r="Q1748" s="287" t="n"/>
      <c r="R1748" s="287" t="n"/>
      <c r="S1748" s="331">
        <f>+(((K1748-I1748)/1000)*1000)/10</f>
        <v/>
      </c>
      <c r="T1748" s="332">
        <f>AVERAGE(S1748:S1749)</f>
        <v/>
      </c>
    </row>
    <row r="1749" ht="15.75" customHeight="1" s="412">
      <c r="A1749" s="333" t="n">
        <v>4152</v>
      </c>
      <c r="B1749" s="334" t="n">
        <v>182</v>
      </c>
      <c r="C1749" s="380" t="inlineStr">
        <is>
          <t>T314</t>
        </is>
      </c>
      <c r="D1749" s="380" t="n"/>
      <c r="E1749" s="380" t="n"/>
      <c r="F1749" s="380" t="n"/>
      <c r="G1749" s="380" t="n">
        <v>15</v>
      </c>
      <c r="H1749" s="381" t="n">
        <v>43599</v>
      </c>
      <c r="I1749" s="380" t="n">
        <v>5301</v>
      </c>
      <c r="J1749" s="380" t="n">
        <v>8005</v>
      </c>
      <c r="K1749" s="380" t="n">
        <v>7279</v>
      </c>
      <c r="L1749" s="380" t="n"/>
      <c r="M1749" s="382">
        <f>+(((J1749-I1749)-(K1749-I1749))/(K1749-I1749))*100</f>
        <v/>
      </c>
      <c r="N1749" s="382" t="n"/>
      <c r="O1749" s="385" t="n"/>
      <c r="P1749" s="385" t="n"/>
      <c r="Q1749" s="287" t="n"/>
      <c r="R1749" s="287" t="n"/>
      <c r="S1749" s="331">
        <f>+(((K1749-I1749)/1000)*1000)/10</f>
        <v/>
      </c>
      <c r="T1749" s="332" t="n"/>
    </row>
    <row r="1750" ht="15.75" customHeight="1" s="412">
      <c r="A1750" s="333" t="n">
        <v>4797</v>
      </c>
      <c r="B1750" s="334" t="n">
        <v>181</v>
      </c>
      <c r="C1750" s="380" t="inlineStr">
        <is>
          <t>T314</t>
        </is>
      </c>
      <c r="D1750" s="380" t="n"/>
      <c r="E1750" s="380" t="n"/>
      <c r="F1750" s="380" t="n"/>
      <c r="G1750" s="380" t="n">
        <v>17</v>
      </c>
      <c r="H1750" s="381" t="n">
        <v>43619</v>
      </c>
      <c r="I1750" s="380" t="n">
        <v>5244</v>
      </c>
      <c r="J1750" s="380" t="n">
        <v>8970</v>
      </c>
      <c r="K1750" s="380" t="n">
        <v>8135</v>
      </c>
      <c r="L1750" s="380" t="n"/>
      <c r="M1750" s="382">
        <f>+(((J1750-I1750)-(K1750-I1750))/(K1750-I1750))*100</f>
        <v/>
      </c>
      <c r="N1750" s="383" t="n"/>
      <c r="O1750" s="384">
        <f>AVERAGE(M1750:M1751)</f>
        <v/>
      </c>
      <c r="P1750" s="384">
        <f>_xlfn.STDEV.S(M1750,M1751)</f>
        <v/>
      </c>
      <c r="Q1750" s="287" t="n"/>
      <c r="R1750" s="287" t="n"/>
      <c r="S1750" s="331">
        <f>+(((K1750-I1750)/1000)*1000)/10</f>
        <v/>
      </c>
      <c r="T1750" s="332">
        <f>AVERAGE(S1750:S1751)</f>
        <v/>
      </c>
    </row>
    <row r="1751" ht="15.75" customHeight="1" s="412">
      <c r="A1751" s="333" t="n">
        <v>4798</v>
      </c>
      <c r="B1751" s="334" t="n">
        <v>182</v>
      </c>
      <c r="C1751" s="380" t="inlineStr">
        <is>
          <t>T314</t>
        </is>
      </c>
      <c r="D1751" s="380" t="n"/>
      <c r="E1751" s="380" t="n"/>
      <c r="F1751" s="380" t="n"/>
      <c r="G1751" s="380" t="n">
        <v>17</v>
      </c>
      <c r="H1751" s="381" t="n">
        <v>43619</v>
      </c>
      <c r="I1751" s="380" t="n">
        <v>5301</v>
      </c>
      <c r="J1751" s="380" t="n">
        <v>8700</v>
      </c>
      <c r="K1751" s="380" t="n">
        <v>7967</v>
      </c>
      <c r="L1751" s="380" t="n"/>
      <c r="M1751" s="382">
        <f>+(((J1751-I1751)-(K1751-I1751))/(K1751-I1751))*100</f>
        <v/>
      </c>
      <c r="N1751" s="383" t="n"/>
      <c r="O1751" s="385" t="n"/>
      <c r="P1751" s="385" t="n"/>
      <c r="Q1751" s="287" t="n"/>
      <c r="R1751" s="287" t="n"/>
      <c r="S1751" s="331">
        <f>+(((K1751-I1751)/1000)*1000)/10</f>
        <v/>
      </c>
      <c r="T1751" s="332" t="n"/>
    </row>
    <row r="1752" ht="15.75" customHeight="1" s="412">
      <c r="A1752" s="333" t="n">
        <v>5389</v>
      </c>
      <c r="B1752" s="334" t="n">
        <v>127</v>
      </c>
      <c r="C1752" s="378" t="inlineStr">
        <is>
          <t>T314</t>
        </is>
      </c>
      <c r="D1752" s="378" t="n"/>
      <c r="E1752" s="378" t="n"/>
      <c r="F1752" s="378" t="n"/>
      <c r="G1752" s="378" t="n">
        <v>19</v>
      </c>
      <c r="H1752" s="379" t="n">
        <v>43637</v>
      </c>
      <c r="I1752" s="378" t="n">
        <v>5247</v>
      </c>
      <c r="J1752" s="378" t="n">
        <v>8343</v>
      </c>
      <c r="K1752" s="378" t="n">
        <v>7673</v>
      </c>
      <c r="L1752" s="378" t="n">
        <v>8</v>
      </c>
      <c r="M1752" s="386">
        <f>+(((J1752-I1752)-(K1752-I1752))/(K1752-I1752))*100</f>
        <v/>
      </c>
      <c r="N1752" s="387" t="n"/>
      <c r="O1752" s="388">
        <f>AVERAGE(M1752:M1753)</f>
        <v/>
      </c>
      <c r="P1752" s="388">
        <f>_xlfn.STDEV.S(M1752,M1753)</f>
        <v/>
      </c>
      <c r="Q1752" s="287" t="n"/>
      <c r="R1752" s="287" t="n"/>
      <c r="S1752" s="331">
        <f>+(((K1752-I1752)/1000)*1000)/10</f>
        <v/>
      </c>
      <c r="T1752" s="332">
        <f>AVERAGE(S1752:S1753)</f>
        <v/>
      </c>
    </row>
    <row r="1753" ht="15.75" customHeight="1" s="412">
      <c r="A1753" s="333" t="n">
        <v>5390</v>
      </c>
      <c r="B1753" s="334" t="n">
        <v>128</v>
      </c>
      <c r="C1753" s="378" t="inlineStr">
        <is>
          <t>T314</t>
        </is>
      </c>
      <c r="D1753" s="378" t="n"/>
      <c r="E1753" s="378" t="n"/>
      <c r="F1753" s="378" t="n"/>
      <c r="G1753" s="378" t="n">
        <v>19</v>
      </c>
      <c r="H1753" s="379" t="n">
        <v>43637</v>
      </c>
      <c r="I1753" s="378" t="n">
        <v>5213</v>
      </c>
      <c r="J1753" s="378" t="n">
        <v>8313</v>
      </c>
      <c r="K1753" s="378" t="n">
        <v>7637</v>
      </c>
      <c r="L1753" s="378" t="n"/>
      <c r="M1753" s="386">
        <f>+(((J1753-I1753)-(K1753-I1753))/(K1753-I1753))*100</f>
        <v/>
      </c>
      <c r="N1753" s="387" t="n"/>
      <c r="O1753" s="331" t="n"/>
      <c r="P1753" s="331" t="n"/>
      <c r="Q1753" s="287" t="n"/>
      <c r="R1753" s="287" t="n"/>
      <c r="S1753" s="331">
        <f>+(((K1753-I1753)/1000)*1000)/10</f>
        <v/>
      </c>
      <c r="T1753" s="332" t="n"/>
    </row>
    <row r="1754" ht="15.75" customHeight="1" s="412">
      <c r="A1754" s="333" t="n">
        <v>6097</v>
      </c>
      <c r="B1754" s="334" t="n">
        <v>172</v>
      </c>
      <c r="C1754" s="378" t="inlineStr">
        <is>
          <t>T314</t>
        </is>
      </c>
      <c r="D1754" s="378" t="n"/>
      <c r="E1754" s="378" t="n"/>
      <c r="F1754" s="378" t="n"/>
      <c r="G1754" s="378" t="n">
        <v>22</v>
      </c>
      <c r="H1754" s="379" t="n">
        <v>43685</v>
      </c>
      <c r="I1754" s="378" t="n">
        <v>5274</v>
      </c>
      <c r="J1754" s="378" t="n">
        <v>8028</v>
      </c>
      <c r="K1754" s="378" t="n">
        <v>7615</v>
      </c>
      <c r="L1754" s="378" t="n">
        <v>8</v>
      </c>
      <c r="M1754" s="374">
        <f>+(((J1754-I1754)-(K1754-I1754))/(K1754-I1754))*100</f>
        <v/>
      </c>
      <c r="N1754" s="375" t="n"/>
      <c r="O1754" s="376">
        <f>AVERAGE(M1754:M1755)</f>
        <v/>
      </c>
      <c r="P1754" s="376">
        <f>_xlfn.STDEV.S(M1754,M1755)</f>
        <v/>
      </c>
      <c r="Q1754" s="287" t="n"/>
      <c r="R1754" s="287" t="n"/>
      <c r="S1754" s="331">
        <f>+(((K1754-I1754)/1000)*1000)/10</f>
        <v/>
      </c>
      <c r="T1754" s="332">
        <f>AVERAGE(S1754:S1755)</f>
        <v/>
      </c>
    </row>
    <row r="1755" ht="15.75" customHeight="1" s="412">
      <c r="A1755" s="333" t="n">
        <v>6098</v>
      </c>
      <c r="B1755" s="334" t="n">
        <v>172</v>
      </c>
      <c r="C1755" s="378" t="inlineStr">
        <is>
          <t>T314</t>
        </is>
      </c>
      <c r="D1755" s="378" t="n"/>
      <c r="E1755" s="378" t="n"/>
      <c r="F1755" s="378" t="n"/>
      <c r="G1755" s="378" t="n">
        <v>22</v>
      </c>
      <c r="H1755" s="379" t="n">
        <v>43685</v>
      </c>
      <c r="I1755" s="378" t="n">
        <v>5274</v>
      </c>
      <c r="J1755" s="378" t="n">
        <v>8331</v>
      </c>
      <c r="K1755" s="378" t="n">
        <v>7881</v>
      </c>
      <c r="L1755" s="378" t="n"/>
      <c r="M1755" s="374">
        <f>+(((J1755-I1755)-(K1755-I1755))/(K1755-I1755))*100</f>
        <v/>
      </c>
      <c r="N1755" s="375" t="n"/>
      <c r="O1755" s="377" t="n"/>
      <c r="P1755" s="377" t="n"/>
      <c r="Q1755" s="287" t="n"/>
      <c r="R1755" s="287" t="n"/>
      <c r="S1755" s="331">
        <f>+(((K1755-I1755)/1000)*1000)/10</f>
        <v/>
      </c>
      <c r="T1755" s="332" t="n"/>
    </row>
    <row r="1756" ht="15.75" customHeight="1" s="412">
      <c r="A1756" s="333" t="n">
        <v>3433</v>
      </c>
      <c r="B1756" s="334" t="n">
        <v>189</v>
      </c>
      <c r="C1756" s="371" t="inlineStr">
        <is>
          <t>T315</t>
        </is>
      </c>
      <c r="D1756" s="371" t="n"/>
      <c r="E1756" s="371" t="n"/>
      <c r="F1756" s="371" t="n"/>
      <c r="G1756" s="371" t="n">
        <v>13</v>
      </c>
      <c r="H1756" s="372" t="n">
        <v>43587</v>
      </c>
      <c r="I1756" s="371" t="n">
        <v>5261</v>
      </c>
      <c r="J1756" s="371" t="n">
        <v>8604</v>
      </c>
      <c r="K1756" s="371" t="n">
        <v>7598</v>
      </c>
      <c r="L1756" s="371" t="n">
        <v>1</v>
      </c>
      <c r="M1756" s="374">
        <f>+(((J1756-I1756)-(K1756-I1756))/(K1756-I1756))*100</f>
        <v/>
      </c>
      <c r="N1756" s="375" t="inlineStr">
        <is>
          <t>26/4</t>
        </is>
      </c>
      <c r="O1756" s="376">
        <f>AVERAGE(M1756:M1757)</f>
        <v/>
      </c>
      <c r="P1756" s="376">
        <f>_xlfn.STDEV.S(M1756,M1757)</f>
        <v/>
      </c>
      <c r="Q1756" s="287" t="n">
        <v>2</v>
      </c>
      <c r="R1756" s="287" t="n"/>
      <c r="S1756" s="331">
        <f>+(((K1756-I1756)/1000)*1000)/10</f>
        <v/>
      </c>
      <c r="T1756" s="332">
        <f>AVERAGE(S1756:S1757)</f>
        <v/>
      </c>
    </row>
    <row r="1757" ht="15.75" customHeight="1" s="412">
      <c r="A1757" s="333" t="n">
        <v>3434</v>
      </c>
      <c r="B1757" s="334" t="n">
        <v>190</v>
      </c>
      <c r="C1757" s="371" t="inlineStr">
        <is>
          <t>T315</t>
        </is>
      </c>
      <c r="D1757" s="371" t="n"/>
      <c r="E1757" s="371" t="n"/>
      <c r="F1757" s="371" t="n"/>
      <c r="G1757" s="371" t="n">
        <v>13</v>
      </c>
      <c r="H1757" s="372" t="n">
        <v>43587</v>
      </c>
      <c r="I1757" s="371" t="n">
        <v>5238</v>
      </c>
      <c r="J1757" s="371" t="n">
        <v>8538</v>
      </c>
      <c r="K1757" s="371" t="n">
        <v>7545</v>
      </c>
      <c r="L1757" s="371" t="n"/>
      <c r="M1757" s="374">
        <f>+(((J1757-I1757)-(K1757-I1757))/(K1757-I1757))*100</f>
        <v/>
      </c>
      <c r="N1757" s="375" t="n"/>
      <c r="O1757" s="377" t="n"/>
      <c r="P1757" s="377" t="n"/>
      <c r="Q1757" s="287" t="n"/>
      <c r="R1757" s="287" t="n"/>
      <c r="S1757" s="331">
        <f>+(((K1757-I1757)/1000)*1000)/10</f>
        <v/>
      </c>
      <c r="T1757" s="332" t="n"/>
    </row>
    <row r="1758" ht="15.75" customHeight="1" s="412">
      <c r="A1758" s="333" t="n">
        <v>4153</v>
      </c>
      <c r="B1758" s="334" t="n">
        <v>183</v>
      </c>
      <c r="C1758" s="371" t="inlineStr">
        <is>
          <t>T315</t>
        </is>
      </c>
      <c r="D1758" s="371" t="n"/>
      <c r="E1758" s="371" t="n"/>
      <c r="F1758" s="371" t="n"/>
      <c r="G1758" s="371" t="n">
        <v>15</v>
      </c>
      <c r="H1758" s="372" t="n">
        <v>43599</v>
      </c>
      <c r="I1758" s="371" t="n">
        <v>5192</v>
      </c>
      <c r="J1758" s="371" t="n">
        <v>8145</v>
      </c>
      <c r="K1758" s="371" t="n">
        <v>7230</v>
      </c>
      <c r="L1758" s="371" t="n"/>
      <c r="M1758" s="374">
        <f>+(((J1758-I1758)-(K1758-I1758))/(K1758-I1758))*100</f>
        <v/>
      </c>
      <c r="N1758" s="374" t="n"/>
      <c r="O1758" s="376">
        <f>AVERAGE(M1758:M1759)</f>
        <v/>
      </c>
      <c r="P1758" s="376">
        <f>_xlfn.STDEV.S(M1758,M1759)</f>
        <v/>
      </c>
      <c r="Q1758" s="287" t="n"/>
      <c r="R1758" s="287" t="n"/>
      <c r="S1758" s="331">
        <f>+(((K1758-I1758)/1000)*1000)/10</f>
        <v/>
      </c>
      <c r="T1758" s="332">
        <f>AVERAGE(S1758:S1759)</f>
        <v/>
      </c>
    </row>
    <row r="1759" ht="15.75" customHeight="1" s="412">
      <c r="A1759" s="333" t="n">
        <v>4154</v>
      </c>
      <c r="B1759" s="334" t="n">
        <v>184</v>
      </c>
      <c r="C1759" s="371" t="inlineStr">
        <is>
          <t>T315</t>
        </is>
      </c>
      <c r="D1759" s="371" t="n"/>
      <c r="E1759" s="371" t="n"/>
      <c r="F1759" s="371" t="n"/>
      <c r="G1759" s="371" t="n">
        <v>15</v>
      </c>
      <c r="H1759" s="372" t="n">
        <v>43599</v>
      </c>
      <c r="I1759" s="371" t="n">
        <v>5243</v>
      </c>
      <c r="J1759" s="371" t="n">
        <v>8215</v>
      </c>
      <c r="K1759" s="371" t="n">
        <v>7361</v>
      </c>
      <c r="L1759" s="371" t="n"/>
      <c r="M1759" s="374">
        <f>+(((J1759-I1759)-(K1759-I1759))/(K1759-I1759))*100</f>
        <v/>
      </c>
      <c r="N1759" s="374" t="n"/>
      <c r="O1759" s="377" t="n"/>
      <c r="P1759" s="377" t="n"/>
      <c r="Q1759" s="287" t="n"/>
      <c r="R1759" s="287" t="n"/>
      <c r="S1759" s="331">
        <f>+(((K1759-I1759)/1000)*1000)/10</f>
        <v/>
      </c>
      <c r="T1759" s="332" t="n"/>
    </row>
    <row r="1760" ht="15.75" customHeight="1" s="412">
      <c r="A1760" s="333" t="n">
        <v>4799</v>
      </c>
      <c r="B1760" s="334" t="n">
        <v>183</v>
      </c>
      <c r="C1760" s="371" t="inlineStr">
        <is>
          <t>T315</t>
        </is>
      </c>
      <c r="D1760" s="371" t="n"/>
      <c r="E1760" s="371" t="n"/>
      <c r="F1760" s="371" t="n"/>
      <c r="G1760" s="371" t="n">
        <v>17</v>
      </c>
      <c r="H1760" s="372" t="n">
        <v>43619</v>
      </c>
      <c r="I1760" s="371" t="n">
        <v>5192</v>
      </c>
      <c r="J1760" s="371" t="n">
        <v>8095</v>
      </c>
      <c r="K1760" s="371" t="n">
        <v>7315</v>
      </c>
      <c r="L1760" s="371" t="n"/>
      <c r="M1760" s="374">
        <f>+(((J1760-I1760)-(K1760-I1760))/(K1760-I1760))*100</f>
        <v/>
      </c>
      <c r="N1760" s="375" t="n"/>
      <c r="O1760" s="376">
        <f>AVERAGE(M1760:M1761)</f>
        <v/>
      </c>
      <c r="P1760" s="376">
        <f>_xlfn.STDEV.S(M1760,M1761)</f>
        <v/>
      </c>
      <c r="Q1760" s="287" t="n"/>
      <c r="R1760" s="287" t="n"/>
      <c r="S1760" s="331">
        <f>+(((K1760-I1760)/1000)*1000)/10</f>
        <v/>
      </c>
      <c r="T1760" s="332">
        <f>AVERAGE(S1760:S1761)</f>
        <v/>
      </c>
    </row>
    <row r="1761" ht="15.75" customHeight="1" s="412">
      <c r="A1761" s="333" t="n">
        <v>4800</v>
      </c>
      <c r="B1761" s="334" t="n">
        <v>184</v>
      </c>
      <c r="C1761" s="371" t="inlineStr">
        <is>
          <t>T315</t>
        </is>
      </c>
      <c r="D1761" s="371" t="n"/>
      <c r="E1761" s="371" t="n"/>
      <c r="F1761" s="371" t="n"/>
      <c r="G1761" s="371" t="n">
        <v>17</v>
      </c>
      <c r="H1761" s="372" t="n">
        <v>43619</v>
      </c>
      <c r="I1761" s="371" t="n">
        <v>5243</v>
      </c>
      <c r="J1761" s="371" t="n">
        <v>7958</v>
      </c>
      <c r="K1761" s="371" t="n">
        <v>7235</v>
      </c>
      <c r="L1761" s="371" t="n"/>
      <c r="M1761" s="374">
        <f>+(((J1761-I1761)-(K1761-I1761))/(K1761-I1761))*100</f>
        <v/>
      </c>
      <c r="N1761" s="375" t="n"/>
      <c r="O1761" s="377" t="n"/>
      <c r="P1761" s="377" t="n"/>
      <c r="Q1761" s="287" t="n"/>
      <c r="R1761" s="287" t="n"/>
      <c r="S1761" s="331">
        <f>+(((K1761-I1761)/1000)*1000)/10</f>
        <v/>
      </c>
      <c r="T1761" s="332" t="n"/>
    </row>
    <row r="1762" ht="15.75" customHeight="1" s="412">
      <c r="A1762" s="333" t="n">
        <v>6099</v>
      </c>
      <c r="B1762" s="334" t="n">
        <v>173</v>
      </c>
      <c r="C1762" s="378" t="inlineStr">
        <is>
          <t>T315</t>
        </is>
      </c>
      <c r="D1762" s="378" t="n"/>
      <c r="E1762" s="378" t="n"/>
      <c r="F1762" s="378" t="n"/>
      <c r="G1762" s="378" t="n">
        <v>22</v>
      </c>
      <c r="H1762" s="379" t="n">
        <v>43685</v>
      </c>
      <c r="I1762" s="378" t="n">
        <v>5227</v>
      </c>
      <c r="J1762" s="378" t="n">
        <v>7849</v>
      </c>
      <c r="K1762" s="378" t="n">
        <v>7432</v>
      </c>
      <c r="L1762" s="378" t="n">
        <v>8</v>
      </c>
      <c r="M1762" s="374">
        <f>+(((J1762-I1762)-(K1762-I1762))/(K1762-I1762))*100</f>
        <v/>
      </c>
      <c r="N1762" s="375" t="n"/>
      <c r="O1762" s="376">
        <f>AVERAGE(M1762:M1763)</f>
        <v/>
      </c>
      <c r="P1762" s="376">
        <f>_xlfn.STDEV.S(M1762,M1763)</f>
        <v/>
      </c>
      <c r="Q1762" s="287" t="n"/>
      <c r="R1762" s="287" t="n"/>
      <c r="S1762" s="331">
        <f>+(((K1762-I1762)/1000)*1000)/10</f>
        <v/>
      </c>
      <c r="T1762" s="332">
        <f>AVERAGE(S1762:S1763)</f>
        <v/>
      </c>
    </row>
    <row r="1763" ht="15.75" customHeight="1" s="412">
      <c r="A1763" s="333" t="n">
        <v>6100</v>
      </c>
      <c r="B1763" s="334" t="n">
        <v>173</v>
      </c>
      <c r="C1763" s="378" t="inlineStr">
        <is>
          <t>T315</t>
        </is>
      </c>
      <c r="D1763" s="378" t="n"/>
      <c r="E1763" s="378" t="n"/>
      <c r="F1763" s="378" t="n"/>
      <c r="G1763" s="378" t="n">
        <v>22</v>
      </c>
      <c r="H1763" s="379" t="n">
        <v>43685</v>
      </c>
      <c r="I1763" s="378" t="n">
        <v>5227</v>
      </c>
      <c r="J1763" s="378" t="n">
        <v>7789</v>
      </c>
      <c r="K1763" s="378" t="n">
        <v>7388</v>
      </c>
      <c r="L1763" s="378" t="n"/>
      <c r="M1763" s="374">
        <f>+(((J1763-I1763)-(K1763-I1763))/(K1763-I1763))*100</f>
        <v/>
      </c>
      <c r="N1763" s="375" t="n"/>
      <c r="O1763" s="377" t="n"/>
      <c r="P1763" s="377" t="n"/>
      <c r="Q1763" s="287" t="n"/>
      <c r="R1763" s="287" t="n"/>
      <c r="S1763" s="331">
        <f>+(((K1763-I1763)/1000)*1000)/10</f>
        <v/>
      </c>
      <c r="T1763" s="332" t="n"/>
    </row>
    <row r="1764" ht="15.75" customHeight="1" s="412">
      <c r="A1764" s="333" t="n">
        <v>2989</v>
      </c>
      <c r="B1764" s="334" t="n">
        <v>73</v>
      </c>
      <c r="C1764" s="371" t="inlineStr">
        <is>
          <t>T316</t>
        </is>
      </c>
      <c r="D1764" s="371" t="n"/>
      <c r="E1764" s="371" t="n"/>
      <c r="F1764" s="371" t="n"/>
      <c r="G1764" s="371" t="n">
        <v>11</v>
      </c>
      <c r="H1764" s="372" t="n">
        <v>43571</v>
      </c>
      <c r="I1764" s="373" t="n">
        <v>5203</v>
      </c>
      <c r="J1764" s="371" t="n">
        <v>8512</v>
      </c>
      <c r="K1764" s="371" t="n">
        <v>7367</v>
      </c>
      <c r="L1764" s="371" t="n">
        <v>2</v>
      </c>
      <c r="M1764" s="374">
        <f>+(((J1764-I1764)-(K1764-I1764))/(K1764-I1764))*100</f>
        <v/>
      </c>
      <c r="N1764" s="375" t="inlineStr">
        <is>
          <t>MF·</t>
        </is>
      </c>
      <c r="O1764" s="376">
        <f>AVERAGE(M1764:M1765)</f>
        <v/>
      </c>
      <c r="P1764" s="376">
        <f>_xlfn.STDEV.S(M1764,M1765)</f>
        <v/>
      </c>
      <c r="Q1764" s="287" t="n">
        <v>2</v>
      </c>
      <c r="R1764" s="287" t="n"/>
      <c r="S1764" s="331">
        <f>+(((K1764-I1764)/1000)*1000)/10</f>
        <v/>
      </c>
      <c r="T1764" s="332">
        <f>AVERAGE(S1764:S1765)</f>
        <v/>
      </c>
    </row>
    <row r="1765" ht="15.75" customHeight="1" s="412">
      <c r="A1765" s="333" t="n">
        <v>2990</v>
      </c>
      <c r="B1765" s="334" t="n">
        <v>74</v>
      </c>
      <c r="C1765" s="371" t="inlineStr">
        <is>
          <t>T316</t>
        </is>
      </c>
      <c r="D1765" s="371" t="n"/>
      <c r="E1765" s="371" t="n"/>
      <c r="F1765" s="371" t="n"/>
      <c r="G1765" s="371" t="n">
        <v>11</v>
      </c>
      <c r="H1765" s="372" t="n">
        <v>43571</v>
      </c>
      <c r="I1765" s="373" t="n">
        <v>5309</v>
      </c>
      <c r="J1765" s="371" t="n">
        <v>8653</v>
      </c>
      <c r="K1765" s="371" t="n">
        <v>7481</v>
      </c>
      <c r="L1765" s="371" t="n"/>
      <c r="M1765" s="374">
        <f>+(((J1765-I1765)-(K1765-I1765))/(K1765-I1765))*100</f>
        <v/>
      </c>
      <c r="N1765" s="375" t="n"/>
      <c r="O1765" s="377" t="n"/>
      <c r="P1765" s="377" t="n"/>
      <c r="Q1765" s="287" t="n"/>
      <c r="R1765" s="287" t="n"/>
      <c r="S1765" s="331">
        <f>+(((K1765-I1765)/1000)*1000)/10</f>
        <v/>
      </c>
      <c r="T1765" s="332" t="n"/>
    </row>
    <row r="1766" ht="15.75" customHeight="1" s="412">
      <c r="A1766" s="333" t="n">
        <v>3805</v>
      </c>
      <c r="B1766" s="334" t="n">
        <v>227</v>
      </c>
      <c r="C1766" s="371" t="inlineStr">
        <is>
          <t>T316</t>
        </is>
      </c>
      <c r="D1766" s="371" t="n"/>
      <c r="E1766" s="371" t="n"/>
      <c r="F1766" s="371" t="n"/>
      <c r="G1766" s="371" t="n">
        <v>14</v>
      </c>
      <c r="H1766" s="372" t="n">
        <v>43591</v>
      </c>
      <c r="I1766" s="371" t="n">
        <v>5247</v>
      </c>
      <c r="J1766" s="373" t="n">
        <v>8303</v>
      </c>
      <c r="K1766" s="371" t="n">
        <v>7433</v>
      </c>
      <c r="L1766" s="371" t="n"/>
      <c r="M1766" s="374">
        <f>+(((J1766-I1766)-(K1766-I1766))/(K1766-I1766))*100</f>
        <v/>
      </c>
      <c r="N1766" s="375" t="inlineStr">
        <is>
          <t>MF</t>
        </is>
      </c>
      <c r="O1766" s="376">
        <f>AVERAGE(M1766:M1767)</f>
        <v/>
      </c>
      <c r="P1766" s="376">
        <f>_xlfn.STDEV.S(M1766,M1767)</f>
        <v/>
      </c>
      <c r="Q1766" s="287" t="n"/>
      <c r="R1766" s="287" t="n"/>
      <c r="S1766" s="331">
        <f>+(((K1766-I1766)/1000)*1000)/10</f>
        <v/>
      </c>
      <c r="T1766" s="332">
        <f>AVERAGE(S1766:S1767)</f>
        <v/>
      </c>
    </row>
    <row r="1767" ht="15.75" customHeight="1" s="412">
      <c r="A1767" s="333" t="n">
        <v>3806</v>
      </c>
      <c r="B1767" s="334" t="n">
        <v>228</v>
      </c>
      <c r="C1767" s="371" t="inlineStr">
        <is>
          <t>T316</t>
        </is>
      </c>
      <c r="D1767" s="371" t="n"/>
      <c r="E1767" s="371" t="n"/>
      <c r="F1767" s="371" t="n"/>
      <c r="G1767" s="371" t="n">
        <v>14</v>
      </c>
      <c r="H1767" s="372" t="n">
        <v>43591</v>
      </c>
      <c r="I1767" s="371" t="n">
        <v>5238</v>
      </c>
      <c r="J1767" s="373" t="n">
        <v>8324</v>
      </c>
      <c r="K1767" s="371" t="n">
        <v>7458</v>
      </c>
      <c r="L1767" s="371" t="n"/>
      <c r="M1767" s="374">
        <f>+(((J1767-I1767)-(K1767-I1767))/(K1767-I1767))*100</f>
        <v/>
      </c>
      <c r="N1767" s="375" t="n"/>
      <c r="O1767" s="377" t="n"/>
      <c r="P1767" s="377" t="n"/>
      <c r="Q1767" s="287" t="n"/>
      <c r="R1767" s="287" t="n"/>
      <c r="S1767" s="331">
        <f>+(((K1767-I1767)/1000)*1000)/10</f>
        <v/>
      </c>
      <c r="T1767" s="332" t="n"/>
    </row>
    <row r="1768" ht="15.75" customHeight="1" s="412">
      <c r="A1768" s="333" t="n">
        <v>4465</v>
      </c>
      <c r="B1768" s="334" t="n">
        <v>171</v>
      </c>
      <c r="C1768" s="371" t="inlineStr">
        <is>
          <t>T316</t>
        </is>
      </c>
      <c r="D1768" s="371" t="n"/>
      <c r="E1768" s="371" t="n"/>
      <c r="F1768" s="371" t="n"/>
      <c r="G1768" s="371" t="n">
        <v>16</v>
      </c>
      <c r="H1768" s="372" t="n">
        <v>43607</v>
      </c>
      <c r="I1768" s="371" t="n">
        <v>5259</v>
      </c>
      <c r="J1768" s="371" t="n">
        <v>8617</v>
      </c>
      <c r="K1768" s="371" t="n">
        <v>7736</v>
      </c>
      <c r="L1768" s="371" t="n">
        <v>2</v>
      </c>
      <c r="M1768" s="374">
        <f>+(((J1768-I1768)-(K1768-I1768))/(K1768-I1768))*100</f>
        <v/>
      </c>
      <c r="N1768" s="375" t="n"/>
      <c r="O1768" s="376">
        <f>AVERAGE(M1768:M1769)</f>
        <v/>
      </c>
      <c r="P1768" s="376">
        <f>_xlfn.STDEV.S(M1768,M1769)</f>
        <v/>
      </c>
      <c r="Q1768" s="287" t="n"/>
      <c r="R1768" s="287" t="n"/>
      <c r="S1768" s="331">
        <f>+(((K1768-I1768)/1000)*1000)/10</f>
        <v/>
      </c>
      <c r="T1768" s="332">
        <f>AVERAGE(S1768:S1769)</f>
        <v/>
      </c>
    </row>
    <row r="1769" ht="15.75" customHeight="1" s="412">
      <c r="A1769" s="333" t="n">
        <v>4466</v>
      </c>
      <c r="B1769" s="334" t="n">
        <v>172</v>
      </c>
      <c r="C1769" s="371" t="inlineStr">
        <is>
          <t>T316</t>
        </is>
      </c>
      <c r="D1769" s="371" t="n"/>
      <c r="E1769" s="371" t="n"/>
      <c r="F1769" s="371" t="n"/>
      <c r="G1769" s="371" t="n">
        <v>16</v>
      </c>
      <c r="H1769" s="372" t="n">
        <v>43607</v>
      </c>
      <c r="I1769" s="371" t="n">
        <v>5274</v>
      </c>
      <c r="J1769" s="371" t="n">
        <v>8502</v>
      </c>
      <c r="K1769" s="371" t="n">
        <v>7684</v>
      </c>
      <c r="L1769" s="371" t="n"/>
      <c r="M1769" s="374">
        <f>+(((J1769-I1769)-(K1769-I1769))/(K1769-I1769))*100</f>
        <v/>
      </c>
      <c r="N1769" s="375" t="n"/>
      <c r="O1769" s="377" t="n"/>
      <c r="P1769" s="377" t="n"/>
      <c r="Q1769" s="287" t="n"/>
      <c r="R1769" s="287" t="n"/>
      <c r="S1769" s="331">
        <f>+(((K1769-I1769)/1000)*1000)/10</f>
        <v/>
      </c>
      <c r="T1769" s="332" t="n"/>
    </row>
    <row r="1770" ht="15.75" customHeight="1" s="412">
      <c r="A1770" s="333" t="n">
        <v>5111</v>
      </c>
      <c r="B1770" s="334" t="n">
        <v>171</v>
      </c>
      <c r="C1770" s="371" t="inlineStr">
        <is>
          <t>T316</t>
        </is>
      </c>
      <c r="D1770" s="371" t="n"/>
      <c r="E1770" s="371" t="n"/>
      <c r="F1770" s="371" t="n"/>
      <c r="G1770" s="371" t="n">
        <v>18</v>
      </c>
      <c r="H1770" s="372" t="n">
        <v>43626</v>
      </c>
      <c r="I1770" s="371" t="n">
        <v>5259</v>
      </c>
      <c r="J1770" s="371" t="n">
        <v>8419</v>
      </c>
      <c r="K1770" s="371" t="n">
        <v>7756</v>
      </c>
      <c r="L1770" s="371" t="n">
        <v>6</v>
      </c>
      <c r="M1770" s="374">
        <f>+(((J1770-I1770)-(K1770-I1770))/(K1770-I1770))*100</f>
        <v/>
      </c>
      <c r="N1770" s="375" t="n"/>
      <c r="O1770" s="376">
        <f>AVERAGE(M1770:M1771)</f>
        <v/>
      </c>
      <c r="P1770" s="376">
        <f>_xlfn.STDEV.S(M1770,M1771)</f>
        <v/>
      </c>
      <c r="Q1770" s="287" t="n"/>
      <c r="R1770" s="287" t="n"/>
      <c r="S1770" s="331">
        <f>+(((K1770-I1770)/1000)*1000)/10</f>
        <v/>
      </c>
      <c r="T1770" s="332">
        <f>AVERAGE(S1770:S1771)</f>
        <v/>
      </c>
    </row>
    <row r="1771" ht="15.75" customHeight="1" s="412">
      <c r="A1771" s="333" t="n">
        <v>5112</v>
      </c>
      <c r="B1771" s="334" t="n">
        <v>172</v>
      </c>
      <c r="C1771" s="371" t="inlineStr">
        <is>
          <t>T316</t>
        </is>
      </c>
      <c r="D1771" s="371" t="n"/>
      <c r="E1771" s="371" t="n"/>
      <c r="F1771" s="371" t="n"/>
      <c r="G1771" s="371" t="n">
        <v>18</v>
      </c>
      <c r="H1771" s="372" t="n">
        <v>43626</v>
      </c>
      <c r="I1771" s="371" t="n">
        <v>5274</v>
      </c>
      <c r="J1771" s="371" t="n">
        <v>8090</v>
      </c>
      <c r="K1771" s="371" t="n">
        <v>7489</v>
      </c>
      <c r="L1771" s="371" t="n"/>
      <c r="M1771" s="374">
        <f>+(((J1771-I1771)-(K1771-I1771))/(K1771-I1771))*100</f>
        <v/>
      </c>
      <c r="N1771" s="375" t="n"/>
      <c r="O1771" s="377" t="n"/>
      <c r="P1771" s="377" t="n"/>
      <c r="Q1771" s="287" t="n"/>
      <c r="R1771" s="287" t="n"/>
      <c r="S1771" s="331">
        <f>+(((K1771-I1771)/1000)*1000)/10</f>
        <v/>
      </c>
      <c r="T1771" s="332" t="n"/>
    </row>
    <row r="1772" ht="15.75" customHeight="1" s="412">
      <c r="A1772" s="333" t="n">
        <v>5659</v>
      </c>
      <c r="B1772" s="334" t="n">
        <v>103</v>
      </c>
      <c r="C1772" s="378" t="inlineStr">
        <is>
          <t>T316</t>
        </is>
      </c>
      <c r="D1772" s="378" t="n"/>
      <c r="E1772" s="378" t="n"/>
      <c r="F1772" s="378" t="n"/>
      <c r="G1772" s="378" t="n">
        <v>21</v>
      </c>
      <c r="H1772" s="379" t="n">
        <v>43657</v>
      </c>
      <c r="I1772" s="378" t="n">
        <v>5213</v>
      </c>
      <c r="J1772" s="378" t="n">
        <v>7301</v>
      </c>
      <c r="K1772" s="378" t="n">
        <v>6962</v>
      </c>
      <c r="L1772" s="378" t="n">
        <v>6</v>
      </c>
      <c r="M1772" s="374">
        <f>+(((J1772-I1772)-(K1772-I1772))/(K1772-I1772))*100</f>
        <v/>
      </c>
      <c r="N1772" s="375" t="n"/>
      <c r="O1772" s="376">
        <f>AVERAGE(M1772:M1773)</f>
        <v/>
      </c>
      <c r="P1772" s="376">
        <f>_xlfn.STDEV.S(M1772,M1773)</f>
        <v/>
      </c>
      <c r="Q1772" s="287" t="n"/>
      <c r="R1772" s="287" t="n"/>
      <c r="S1772" s="331">
        <f>+(((K1772-I1772)/1000)*1000)/10</f>
        <v/>
      </c>
      <c r="T1772" s="332">
        <f>AVERAGE(S1772:S1773)</f>
        <v/>
      </c>
    </row>
    <row r="1773" ht="15.75" customHeight="1" s="412">
      <c r="A1773" s="333" t="n">
        <v>5660</v>
      </c>
      <c r="B1773" s="334" t="n">
        <v>104</v>
      </c>
      <c r="C1773" s="378" t="inlineStr">
        <is>
          <t>T316</t>
        </is>
      </c>
      <c r="D1773" s="378" t="n"/>
      <c r="E1773" s="378" t="n"/>
      <c r="F1773" s="378" t="n"/>
      <c r="G1773" s="378" t="n">
        <v>21</v>
      </c>
      <c r="H1773" s="379" t="n">
        <v>43657</v>
      </c>
      <c r="I1773" s="378" t="n">
        <v>5257</v>
      </c>
      <c r="J1773" s="378" t="n">
        <v>7250</v>
      </c>
      <c r="K1773" s="378" t="n">
        <v>6924</v>
      </c>
      <c r="L1773" s="378" t="n"/>
      <c r="M1773" s="374">
        <f>+(((J1773-I1773)-(K1773-I1773))/(K1773-I1773))*100</f>
        <v/>
      </c>
      <c r="N1773" s="375" t="n"/>
      <c r="O1773" s="377" t="n"/>
      <c r="P1773" s="377" t="n"/>
      <c r="Q1773" s="287" t="n"/>
      <c r="R1773" s="287" t="n"/>
      <c r="S1773" s="331">
        <f>+(((K1773-I1773)/1000)*1000)/10</f>
        <v/>
      </c>
      <c r="T1773" s="332" t="n"/>
    </row>
    <row r="1774" ht="15.75" customHeight="1" s="412">
      <c r="A1774" s="333" t="n">
        <v>6101</v>
      </c>
      <c r="B1774" s="334" t="n">
        <v>174</v>
      </c>
      <c r="C1774" s="378" t="inlineStr">
        <is>
          <t>T316</t>
        </is>
      </c>
      <c r="D1774" s="378" t="n"/>
      <c r="E1774" s="378" t="n"/>
      <c r="F1774" s="378" t="n"/>
      <c r="G1774" s="378" t="n">
        <v>22</v>
      </c>
      <c r="H1774" s="379" t="n">
        <v>43685</v>
      </c>
      <c r="I1774" s="378" t="n">
        <v>5182</v>
      </c>
      <c r="J1774" s="378" t="n">
        <v>8148</v>
      </c>
      <c r="K1774" s="378" t="n">
        <v>7707</v>
      </c>
      <c r="L1774" s="378" t="n">
        <v>6</v>
      </c>
      <c r="M1774" s="374">
        <f>+(((J1774-I1774)-(K1774-I1774))/(K1774-I1774))*100</f>
        <v/>
      </c>
      <c r="N1774" s="375" t="n"/>
      <c r="O1774" s="376">
        <f>AVERAGE(M1774:M1775)</f>
        <v/>
      </c>
      <c r="P1774" s="376">
        <f>_xlfn.STDEV.S(M1774,M1775)</f>
        <v/>
      </c>
      <c r="Q1774" s="287" t="n"/>
      <c r="R1774" s="287" t="n"/>
      <c r="S1774" s="331">
        <f>+(((K1774-I1774)/1000)*1000)/10</f>
        <v/>
      </c>
      <c r="T1774" s="332">
        <f>AVERAGE(S1774:S1775)</f>
        <v/>
      </c>
    </row>
    <row r="1775" ht="15.75" customHeight="1" s="412">
      <c r="A1775" s="333" t="n">
        <v>6102</v>
      </c>
      <c r="B1775" s="334" t="n">
        <v>174</v>
      </c>
      <c r="C1775" s="378" t="inlineStr">
        <is>
          <t>T316</t>
        </is>
      </c>
      <c r="D1775" s="378" t="n"/>
      <c r="E1775" s="378" t="n"/>
      <c r="F1775" s="378" t="n"/>
      <c r="G1775" s="378" t="n">
        <v>22</v>
      </c>
      <c r="H1775" s="379" t="n">
        <v>43685</v>
      </c>
      <c r="I1775" s="378" t="n">
        <v>5182</v>
      </c>
      <c r="J1775" s="378" t="n">
        <v>8271</v>
      </c>
      <c r="K1775" s="378" t="n">
        <v>7820</v>
      </c>
      <c r="L1775" s="378" t="n"/>
      <c r="M1775" s="374">
        <f>+(((J1775-I1775)-(K1775-I1775))/(K1775-I1775))*100</f>
        <v/>
      </c>
      <c r="N1775" s="375" t="n"/>
      <c r="O1775" s="377" t="n"/>
      <c r="P1775" s="377" t="n"/>
      <c r="Q1775" s="287" t="n"/>
      <c r="R1775" s="287" t="n"/>
      <c r="S1775" s="331">
        <f>+(((K1775-I1775)/1000)*1000)/10</f>
        <v/>
      </c>
      <c r="T1775" s="332" t="n"/>
    </row>
    <row r="1776" ht="15.75" customHeight="1" s="412">
      <c r="A1776" s="333" t="n">
        <v>3435</v>
      </c>
      <c r="B1776" s="334" t="n">
        <v>191</v>
      </c>
      <c r="C1776" s="380" t="inlineStr">
        <is>
          <t>T317</t>
        </is>
      </c>
      <c r="D1776" s="380" t="n"/>
      <c r="E1776" s="380" t="n"/>
      <c r="F1776" s="380" t="n"/>
      <c r="G1776" s="380" t="n">
        <v>13</v>
      </c>
      <c r="H1776" s="381" t="n">
        <v>43587</v>
      </c>
      <c r="I1776" s="380" t="n">
        <v>5280</v>
      </c>
      <c r="J1776" s="380" t="n">
        <v>7415</v>
      </c>
      <c r="K1776" s="380" t="n">
        <v>6777</v>
      </c>
      <c r="L1776" s="380" t="n">
        <v>1</v>
      </c>
      <c r="M1776" s="382">
        <f>+(((J1776-I1776)-(K1776-I1776))/(K1776-I1776))*100</f>
        <v/>
      </c>
      <c r="N1776" s="383" t="inlineStr">
        <is>
          <t>30/4</t>
        </is>
      </c>
      <c r="O1776" s="384">
        <f>AVERAGE(M1776:M1777)</f>
        <v/>
      </c>
      <c r="P1776" s="384">
        <f>_xlfn.STDEV.S(M1776,M1777)</f>
        <v/>
      </c>
      <c r="Q1776" s="287" t="n">
        <v>1</v>
      </c>
      <c r="R1776" s="287" t="n"/>
      <c r="S1776" s="331">
        <f>+(((K1776-I1776)/1000)*1000)/10</f>
        <v/>
      </c>
      <c r="T1776" s="332">
        <f>AVERAGE(S1776:S1777)</f>
        <v/>
      </c>
    </row>
    <row r="1777" ht="15.75" customHeight="1" s="412">
      <c r="A1777" s="333" t="n">
        <v>3436</v>
      </c>
      <c r="B1777" s="334" t="n">
        <v>192</v>
      </c>
      <c r="C1777" s="380" t="inlineStr">
        <is>
          <t>T317</t>
        </is>
      </c>
      <c r="D1777" s="380" t="n"/>
      <c r="E1777" s="380" t="n"/>
      <c r="F1777" s="380" t="n"/>
      <c r="G1777" s="380" t="n">
        <v>13</v>
      </c>
      <c r="H1777" s="381" t="n">
        <v>43587</v>
      </c>
      <c r="I1777" s="380" t="n">
        <v>5241</v>
      </c>
      <c r="J1777" s="380" t="n">
        <v>7663</v>
      </c>
      <c r="K1777" s="380" t="n">
        <v>6976</v>
      </c>
      <c r="L1777" s="380" t="n"/>
      <c r="M1777" s="382">
        <f>+(((J1777-I1777)-(K1777-I1777))/(K1777-I1777))*100</f>
        <v/>
      </c>
      <c r="N1777" s="383" t="n"/>
      <c r="O1777" s="385" t="n"/>
      <c r="P1777" s="385" t="n"/>
      <c r="Q1777" s="287" t="n"/>
      <c r="R1777" s="287" t="n"/>
      <c r="S1777" s="331">
        <f>+(((K1777-I1777)/1000)*1000)/10</f>
        <v/>
      </c>
      <c r="T1777" s="332" t="n"/>
    </row>
    <row r="1778" ht="15.75" customHeight="1" s="412">
      <c r="A1778" s="333" t="n">
        <v>4155</v>
      </c>
      <c r="B1778" s="334" t="n">
        <v>185</v>
      </c>
      <c r="C1778" s="380" t="inlineStr">
        <is>
          <t>T317</t>
        </is>
      </c>
      <c r="D1778" s="380" t="n"/>
      <c r="E1778" s="380" t="n"/>
      <c r="F1778" s="380" t="n"/>
      <c r="G1778" s="380" t="n">
        <v>15</v>
      </c>
      <c r="H1778" s="381" t="n">
        <v>43599</v>
      </c>
      <c r="I1778" s="380" t="n">
        <v>5288</v>
      </c>
      <c r="J1778" s="380" t="n">
        <v>7650</v>
      </c>
      <c r="K1778" s="380" t="n">
        <v>7125</v>
      </c>
      <c r="L1778" s="380" t="n"/>
      <c r="M1778" s="382">
        <f>+(((J1778-I1778)-(K1778-I1778))/(K1778-I1778))*100</f>
        <v/>
      </c>
      <c r="N1778" s="382" t="n"/>
      <c r="O1778" s="384">
        <f>AVERAGE(M1778:M1779)</f>
        <v/>
      </c>
      <c r="P1778" s="384">
        <f>_xlfn.STDEV.S(M1778,M1779)</f>
        <v/>
      </c>
      <c r="Q1778" s="287" t="n"/>
      <c r="R1778" s="287" t="n"/>
      <c r="S1778" s="331">
        <f>+(((K1778-I1778)/1000)*1000)/10</f>
        <v/>
      </c>
      <c r="T1778" s="332">
        <f>AVERAGE(S1778:S1779)</f>
        <v/>
      </c>
    </row>
    <row r="1779" ht="15.75" customHeight="1" s="412">
      <c r="A1779" s="333" t="n">
        <v>4156</v>
      </c>
      <c r="B1779" s="334" t="n">
        <v>186</v>
      </c>
      <c r="C1779" s="380" t="inlineStr">
        <is>
          <t>T317</t>
        </is>
      </c>
      <c r="D1779" s="380" t="n"/>
      <c r="E1779" s="380" t="n"/>
      <c r="F1779" s="380" t="n"/>
      <c r="G1779" s="380" t="n">
        <v>15</v>
      </c>
      <c r="H1779" s="381" t="n">
        <v>43599</v>
      </c>
      <c r="I1779" s="380" t="n">
        <v>5251</v>
      </c>
      <c r="J1779" s="380" t="n">
        <v>7440</v>
      </c>
      <c r="K1779" s="380" t="n">
        <v>6956</v>
      </c>
      <c r="L1779" s="380" t="n"/>
      <c r="M1779" s="382">
        <f>+(((J1779-I1779)-(K1779-I1779))/(K1779-I1779))*100</f>
        <v/>
      </c>
      <c r="N1779" s="382" t="n"/>
      <c r="O1779" s="385" t="n"/>
      <c r="P1779" s="385" t="n"/>
      <c r="Q1779" s="287" t="n"/>
      <c r="R1779" s="287" t="n"/>
      <c r="S1779" s="331">
        <f>+(((K1779-I1779)/1000)*1000)/10</f>
        <v/>
      </c>
      <c r="T1779" s="332" t="n"/>
    </row>
    <row r="1780" ht="15.75" customHeight="1" s="412">
      <c r="A1780" s="333" t="n">
        <v>4801</v>
      </c>
      <c r="B1780" s="334" t="n">
        <v>185</v>
      </c>
      <c r="C1780" s="380" t="inlineStr">
        <is>
          <t>T317</t>
        </is>
      </c>
      <c r="D1780" s="380" t="n"/>
      <c r="E1780" s="380" t="n"/>
      <c r="F1780" s="380" t="n"/>
      <c r="G1780" s="380" t="n">
        <v>17</v>
      </c>
      <c r="H1780" s="381" t="n">
        <v>43619</v>
      </c>
      <c r="I1780" s="380" t="n">
        <v>5288</v>
      </c>
      <c r="J1780" s="380" t="n">
        <v>6887</v>
      </c>
      <c r="K1780" s="380" t="n">
        <v>6598</v>
      </c>
      <c r="L1780" s="380" t="n"/>
      <c r="M1780" s="382">
        <f>+(((J1780-I1780)-(K1780-I1780))/(K1780-I1780))*100</f>
        <v/>
      </c>
      <c r="N1780" s="383" t="n"/>
      <c r="O1780" s="384">
        <f>AVERAGE(M1780:M1781)</f>
        <v/>
      </c>
      <c r="P1780" s="384">
        <f>_xlfn.STDEV.S(M1780,M1781)</f>
        <v/>
      </c>
      <c r="Q1780" s="287" t="n"/>
      <c r="R1780" s="287" t="n"/>
      <c r="S1780" s="331">
        <f>+(((K1780-I1780)/1000)*1000)/10</f>
        <v/>
      </c>
      <c r="T1780" s="332">
        <f>AVERAGE(S1780:S1781)</f>
        <v/>
      </c>
    </row>
    <row r="1781" ht="15.75" customHeight="1" s="412">
      <c r="A1781" s="333" t="n">
        <v>4802</v>
      </c>
      <c r="B1781" s="334" t="n">
        <v>186</v>
      </c>
      <c r="C1781" s="380" t="inlineStr">
        <is>
          <t>T317</t>
        </is>
      </c>
      <c r="D1781" s="380" t="n"/>
      <c r="E1781" s="380" t="n"/>
      <c r="F1781" s="380" t="n"/>
      <c r="G1781" s="380" t="n">
        <v>17</v>
      </c>
      <c r="H1781" s="381" t="n">
        <v>43619</v>
      </c>
      <c r="I1781" s="380" t="n">
        <v>5251</v>
      </c>
      <c r="J1781" s="380" t="n">
        <v>6995</v>
      </c>
      <c r="K1781" s="380" t="n">
        <v>6684</v>
      </c>
      <c r="L1781" s="380" t="n"/>
      <c r="M1781" s="382">
        <f>+(((J1781-I1781)-(K1781-I1781))/(K1781-I1781))*100</f>
        <v/>
      </c>
      <c r="N1781" s="383" t="n"/>
      <c r="O1781" s="385" t="n"/>
      <c r="P1781" s="385" t="n"/>
      <c r="Q1781" s="287" t="n"/>
      <c r="R1781" s="287" t="n"/>
      <c r="S1781" s="331">
        <f>+(((K1781-I1781)/1000)*1000)/10</f>
        <v/>
      </c>
      <c r="T1781" s="332" t="n"/>
    </row>
    <row r="1782" ht="15.75" customHeight="1" s="412">
      <c r="A1782" s="333" t="n">
        <v>5391</v>
      </c>
      <c r="B1782" s="334" t="n">
        <v>129</v>
      </c>
      <c r="C1782" s="378" t="inlineStr">
        <is>
          <t>T317</t>
        </is>
      </c>
      <c r="D1782" s="378" t="n"/>
      <c r="E1782" s="378" t="n"/>
      <c r="F1782" s="378" t="n"/>
      <c r="G1782" s="378" t="n">
        <v>19</v>
      </c>
      <c r="H1782" s="379" t="n">
        <v>43637</v>
      </c>
      <c r="I1782" s="378" t="n">
        <v>5238</v>
      </c>
      <c r="J1782" s="378" t="n">
        <v>7288</v>
      </c>
      <c r="K1782" s="378" t="n">
        <v>6861</v>
      </c>
      <c r="L1782" s="378" t="n">
        <v>7</v>
      </c>
      <c r="M1782" s="386">
        <f>+(((J1782-I1782)-(K1782-I1782))/(K1782-I1782))*100</f>
        <v/>
      </c>
      <c r="N1782" s="387" t="n"/>
      <c r="O1782" s="388">
        <f>AVERAGE(M1782:M1783)</f>
        <v/>
      </c>
      <c r="P1782" s="388">
        <f>_xlfn.STDEV.S(M1782,M1783)</f>
        <v/>
      </c>
      <c r="Q1782" s="287" t="n"/>
      <c r="R1782" s="287" t="n"/>
      <c r="S1782" s="331">
        <f>+(((K1782-I1782)/1000)*1000)/10</f>
        <v/>
      </c>
      <c r="T1782" s="332">
        <f>AVERAGE(S1782:S1783)</f>
        <v/>
      </c>
    </row>
    <row r="1783" ht="15.75" customHeight="1" s="412">
      <c r="A1783" s="333" t="n">
        <v>5392</v>
      </c>
      <c r="B1783" s="334" t="n">
        <v>130</v>
      </c>
      <c r="C1783" s="378" t="inlineStr">
        <is>
          <t>T317</t>
        </is>
      </c>
      <c r="D1783" s="378" t="n"/>
      <c r="E1783" s="378" t="n"/>
      <c r="F1783" s="378" t="n"/>
      <c r="G1783" s="378" t="n">
        <v>19</v>
      </c>
      <c r="H1783" s="379" t="n">
        <v>43637</v>
      </c>
      <c r="I1783" s="378" t="n">
        <v>5212</v>
      </c>
      <c r="J1783" s="378" t="n">
        <v>7284</v>
      </c>
      <c r="K1783" s="378" t="n">
        <v>6867</v>
      </c>
      <c r="L1783" s="378" t="n"/>
      <c r="M1783" s="386">
        <f>+(((J1783-I1783)-(K1783-I1783))/(K1783-I1783))*100</f>
        <v/>
      </c>
      <c r="N1783" s="387" t="n"/>
      <c r="O1783" s="331" t="n"/>
      <c r="P1783" s="331" t="n"/>
      <c r="Q1783" s="287" t="n"/>
      <c r="R1783" s="287" t="n"/>
      <c r="S1783" s="331">
        <f>+(((K1783-I1783)/1000)*1000)/10</f>
        <v/>
      </c>
      <c r="T1783" s="332" t="n"/>
    </row>
    <row r="1784" ht="15.75" customHeight="1" s="412">
      <c r="A1784" s="333" t="n">
        <v>6103</v>
      </c>
      <c r="B1784" s="334" t="n">
        <v>175</v>
      </c>
      <c r="C1784" s="378" t="inlineStr">
        <is>
          <t>T317</t>
        </is>
      </c>
      <c r="D1784" s="378" t="n"/>
      <c r="E1784" s="378" t="n"/>
      <c r="F1784" s="378" t="n"/>
      <c r="G1784" s="378" t="n">
        <v>22</v>
      </c>
      <c r="H1784" s="379" t="n">
        <v>43685</v>
      </c>
      <c r="I1784" s="378" t="n">
        <v>5280</v>
      </c>
      <c r="J1784" s="378" t="n">
        <v>7330</v>
      </c>
      <c r="K1784" s="378" t="n">
        <v>7031</v>
      </c>
      <c r="L1784" s="378" t="n">
        <v>7</v>
      </c>
      <c r="M1784" s="374">
        <f>+(((J1784-I1784)-(K1784-I1784))/(K1784-I1784))*100</f>
        <v/>
      </c>
      <c r="N1784" s="375" t="n"/>
      <c r="O1784" s="376">
        <f>AVERAGE(M1784:M1785)</f>
        <v/>
      </c>
      <c r="P1784" s="376">
        <f>_xlfn.STDEV.S(M1784,M1785)</f>
        <v/>
      </c>
      <c r="Q1784" s="287" t="n"/>
      <c r="R1784" s="287" t="n"/>
      <c r="S1784" s="331">
        <f>+(((K1784-I1784)/1000)*1000)/10</f>
        <v/>
      </c>
      <c r="T1784" s="332">
        <f>AVERAGE(S1784:S1785)</f>
        <v/>
      </c>
    </row>
    <row r="1785" ht="15.75" customHeight="1" s="412">
      <c r="A1785" s="333" t="n">
        <v>6104</v>
      </c>
      <c r="B1785" s="334" t="n">
        <v>175</v>
      </c>
      <c r="C1785" s="378" t="inlineStr">
        <is>
          <t>T317</t>
        </is>
      </c>
      <c r="D1785" s="378" t="n"/>
      <c r="E1785" s="378" t="n"/>
      <c r="F1785" s="378" t="n"/>
      <c r="G1785" s="378" t="n">
        <v>22</v>
      </c>
      <c r="H1785" s="379" t="n">
        <v>43685</v>
      </c>
      <c r="I1785" s="378" t="n">
        <v>5280</v>
      </c>
      <c r="J1785" s="378" t="n">
        <v>7460</v>
      </c>
      <c r="K1785" s="378" t="n">
        <v>7139</v>
      </c>
      <c r="L1785" s="378" t="n"/>
      <c r="M1785" s="374">
        <f>+(((J1785-I1785)-(K1785-I1785))/(K1785-I1785))*100</f>
        <v/>
      </c>
      <c r="N1785" s="375" t="n"/>
      <c r="O1785" s="377" t="n"/>
      <c r="P1785" s="377" t="n"/>
      <c r="Q1785" s="287" t="n"/>
      <c r="R1785" s="287" t="n"/>
      <c r="S1785" s="331">
        <f>+(((K1785-I1785)/1000)*1000)/10</f>
        <v/>
      </c>
      <c r="T1785" s="332" t="n"/>
    </row>
    <row r="1786" ht="15.75" customHeight="1" s="412">
      <c r="A1786" s="333" t="n">
        <v>3437</v>
      </c>
      <c r="B1786" s="334" t="n">
        <v>193</v>
      </c>
      <c r="C1786" s="371" t="inlineStr">
        <is>
          <t>T318</t>
        </is>
      </c>
      <c r="D1786" s="371" t="n"/>
      <c r="E1786" s="371" t="n"/>
      <c r="F1786" s="371" t="n"/>
      <c r="G1786" s="371" t="n">
        <v>13</v>
      </c>
      <c r="H1786" s="372" t="n">
        <v>43587</v>
      </c>
      <c r="I1786" s="371" t="n">
        <v>5263</v>
      </c>
      <c r="J1786" s="371" t="n">
        <v>7733</v>
      </c>
      <c r="K1786" s="371" t="n">
        <v>7013</v>
      </c>
      <c r="L1786" s="371" t="n">
        <v>1</v>
      </c>
      <c r="M1786" s="374">
        <f>+(((J1786-I1786)-(K1786-I1786))/(K1786-I1786))*100</f>
        <v/>
      </c>
      <c r="N1786" s="375" t="inlineStr">
        <is>
          <t>26/4</t>
        </is>
      </c>
      <c r="O1786" s="376">
        <f>AVERAGE(M1786:M1787)</f>
        <v/>
      </c>
      <c r="P1786" s="376">
        <f>_xlfn.STDEV.S(M1786,M1787)</f>
        <v/>
      </c>
      <c r="Q1786" s="287" t="n">
        <v>2</v>
      </c>
      <c r="R1786" s="287" t="n"/>
      <c r="S1786" s="331">
        <f>+(((K1786-I1786)/1000)*1000)/10</f>
        <v/>
      </c>
      <c r="T1786" s="332">
        <f>AVERAGE(S1786:S1787)</f>
        <v/>
      </c>
    </row>
    <row r="1787" ht="15.75" customHeight="1" s="412">
      <c r="A1787" s="333" t="n">
        <v>3438</v>
      </c>
      <c r="B1787" s="334" t="n">
        <v>194</v>
      </c>
      <c r="C1787" s="371" t="inlineStr">
        <is>
          <t>T318</t>
        </is>
      </c>
      <c r="D1787" s="371" t="n"/>
      <c r="E1787" s="371" t="n"/>
      <c r="F1787" s="371" t="n"/>
      <c r="G1787" s="371" t="n">
        <v>13</v>
      </c>
      <c r="H1787" s="372" t="n">
        <v>43587</v>
      </c>
      <c r="I1787" s="371" t="n">
        <v>5207</v>
      </c>
      <c r="J1787" s="371" t="n">
        <v>8043</v>
      </c>
      <c r="K1787" s="371" t="n">
        <v>7237</v>
      </c>
      <c r="L1787" s="371" t="n"/>
      <c r="M1787" s="374">
        <f>+(((J1787-I1787)-(K1787-I1787))/(K1787-I1787))*100</f>
        <v/>
      </c>
      <c r="N1787" s="375" t="n"/>
      <c r="O1787" s="377" t="n"/>
      <c r="P1787" s="377" t="n"/>
      <c r="Q1787" s="287" t="n"/>
      <c r="R1787" s="287" t="n"/>
      <c r="S1787" s="331">
        <f>+(((K1787-I1787)/1000)*1000)/10</f>
        <v/>
      </c>
      <c r="T1787" s="332" t="n"/>
    </row>
    <row r="1788" ht="15.75" customHeight="1" s="412">
      <c r="A1788" s="333" t="n">
        <v>4157</v>
      </c>
      <c r="B1788" s="334" t="n">
        <v>187</v>
      </c>
      <c r="C1788" s="371" t="inlineStr">
        <is>
          <t>T318</t>
        </is>
      </c>
      <c r="D1788" s="371" t="n"/>
      <c r="E1788" s="371" t="n"/>
      <c r="F1788" s="371" t="n"/>
      <c r="G1788" s="371" t="n">
        <v>15</v>
      </c>
      <c r="H1788" s="372" t="n">
        <v>43599</v>
      </c>
      <c r="I1788" s="371" t="n">
        <v>5214</v>
      </c>
      <c r="J1788" s="371" t="n">
        <v>7274</v>
      </c>
      <c r="K1788" s="371" t="n">
        <v>6683</v>
      </c>
      <c r="L1788" s="371" t="n"/>
      <c r="M1788" s="374">
        <f>+(((J1788-I1788)-(K1788-I1788))/(K1788-I1788))*100</f>
        <v/>
      </c>
      <c r="N1788" s="374" t="n"/>
      <c r="O1788" s="376">
        <f>AVERAGE(M1788:M1789)</f>
        <v/>
      </c>
      <c r="P1788" s="376">
        <f>_xlfn.STDEV.S(M1788,M1789)</f>
        <v/>
      </c>
      <c r="Q1788" s="287" t="n"/>
      <c r="R1788" s="287" t="n"/>
      <c r="S1788" s="331">
        <f>+(((K1788-I1788)/1000)*1000)/10</f>
        <v/>
      </c>
      <c r="T1788" s="332">
        <f>AVERAGE(S1788:S1789)</f>
        <v/>
      </c>
    </row>
    <row r="1789" ht="15.75" customHeight="1" s="412">
      <c r="A1789" s="333" t="n">
        <v>4158</v>
      </c>
      <c r="B1789" s="334" t="n">
        <v>188</v>
      </c>
      <c r="C1789" s="371" t="inlineStr">
        <is>
          <t>T318</t>
        </is>
      </c>
      <c r="D1789" s="371" t="n"/>
      <c r="E1789" s="371" t="n"/>
      <c r="F1789" s="371" t="n"/>
      <c r="G1789" s="371" t="n">
        <v>15</v>
      </c>
      <c r="H1789" s="372" t="n">
        <v>43599</v>
      </c>
      <c r="I1789" s="371" t="n">
        <v>5267</v>
      </c>
      <c r="J1789" s="371" t="n">
        <v>7299</v>
      </c>
      <c r="K1789" s="371" t="n">
        <v>6721</v>
      </c>
      <c r="L1789" s="371" t="n"/>
      <c r="M1789" s="374">
        <f>+(((J1789-I1789)-(K1789-I1789))/(K1789-I1789))*100</f>
        <v/>
      </c>
      <c r="N1789" s="374" t="n"/>
      <c r="O1789" s="377" t="n"/>
      <c r="P1789" s="377" t="n"/>
      <c r="Q1789" s="287" t="n"/>
      <c r="R1789" s="287" t="n"/>
      <c r="S1789" s="331">
        <f>+(((K1789-I1789)/1000)*1000)/10</f>
        <v/>
      </c>
      <c r="T1789" s="332" t="n"/>
    </row>
    <row r="1790" ht="15.75" customHeight="1" s="412">
      <c r="A1790" s="333" t="n">
        <v>4803</v>
      </c>
      <c r="B1790" s="334" t="n">
        <v>187</v>
      </c>
      <c r="C1790" s="371" t="inlineStr">
        <is>
          <t>T318</t>
        </is>
      </c>
      <c r="D1790" s="371" t="n"/>
      <c r="E1790" s="371" t="n"/>
      <c r="F1790" s="371" t="n"/>
      <c r="G1790" s="371" t="n">
        <v>17</v>
      </c>
      <c r="H1790" s="372" t="n">
        <v>43619</v>
      </c>
      <c r="I1790" s="371" t="n">
        <v>5214</v>
      </c>
      <c r="J1790" s="371" t="n">
        <v>8408</v>
      </c>
      <c r="K1790" s="371" t="n">
        <v>7533</v>
      </c>
      <c r="L1790" s="371" t="n"/>
      <c r="M1790" s="374">
        <f>+(((J1790-I1790)-(K1790-I1790))/(K1790-I1790))*100</f>
        <v/>
      </c>
      <c r="N1790" s="375" t="n"/>
      <c r="O1790" s="376">
        <f>AVERAGE(M1790:M1791)</f>
        <v/>
      </c>
      <c r="P1790" s="376">
        <f>_xlfn.STDEV.S(M1790,M1791)</f>
        <v/>
      </c>
      <c r="Q1790" s="287" t="n"/>
      <c r="R1790" s="287" t="n"/>
      <c r="S1790" s="331">
        <f>+(((K1790-I1790)/1000)*1000)/10</f>
        <v/>
      </c>
      <c r="T1790" s="332">
        <f>AVERAGE(S1790:S1791)</f>
        <v/>
      </c>
    </row>
    <row r="1791" ht="15.75" customHeight="1" s="412">
      <c r="A1791" s="333" t="n">
        <v>4804</v>
      </c>
      <c r="B1791" s="334" t="n">
        <v>188</v>
      </c>
      <c r="C1791" s="371" t="inlineStr">
        <is>
          <t>T318</t>
        </is>
      </c>
      <c r="D1791" s="371" t="n"/>
      <c r="E1791" s="371" t="n"/>
      <c r="F1791" s="371" t="n"/>
      <c r="G1791" s="371" t="n">
        <v>17</v>
      </c>
      <c r="H1791" s="372" t="n">
        <v>43619</v>
      </c>
      <c r="I1791" s="371" t="n">
        <v>5267</v>
      </c>
      <c r="J1791" s="371" t="n">
        <v>8768</v>
      </c>
      <c r="K1791" s="371" t="n">
        <v>7774</v>
      </c>
      <c r="L1791" s="371" t="n"/>
      <c r="M1791" s="374">
        <f>+(((J1791-I1791)-(K1791-I1791))/(K1791-I1791))*100</f>
        <v/>
      </c>
      <c r="N1791" s="375" t="n"/>
      <c r="O1791" s="377" t="n"/>
      <c r="P1791" s="377" t="n"/>
      <c r="Q1791" s="287" t="n"/>
      <c r="R1791" s="287" t="n"/>
      <c r="S1791" s="331">
        <f>+(((K1791-I1791)/1000)*1000)/10</f>
        <v/>
      </c>
      <c r="T1791" s="332" t="n"/>
    </row>
    <row r="1792" ht="15.75" customHeight="1" s="412">
      <c r="A1792" s="333" t="n">
        <v>6105</v>
      </c>
      <c r="B1792" s="334" t="n">
        <v>176</v>
      </c>
      <c r="C1792" s="378" t="inlineStr">
        <is>
          <t>T318</t>
        </is>
      </c>
      <c r="D1792" s="378" t="n"/>
      <c r="E1792" s="378" t="n"/>
      <c r="F1792" s="378" t="n"/>
      <c r="G1792" s="378" t="n">
        <v>22</v>
      </c>
      <c r="H1792" s="379" t="n">
        <v>43685</v>
      </c>
      <c r="I1792" s="378" t="n">
        <v>5193</v>
      </c>
      <c r="J1792" s="378" t="n">
        <v>7170</v>
      </c>
      <c r="K1792" s="378" t="n">
        <v>6867</v>
      </c>
      <c r="L1792" s="378" t="n">
        <v>8</v>
      </c>
      <c r="M1792" s="374">
        <f>+(((J1792-I1792)-(K1792-I1792))/(K1792-I1792))*100</f>
        <v/>
      </c>
      <c r="N1792" s="375" t="n"/>
      <c r="O1792" s="376">
        <f>AVERAGE(M1792:M1793)</f>
        <v/>
      </c>
      <c r="P1792" s="376">
        <f>_xlfn.STDEV.S(M1792,M1793)</f>
        <v/>
      </c>
      <c r="Q1792" s="287" t="n"/>
      <c r="R1792" s="287" t="n"/>
      <c r="S1792" s="331">
        <f>+(((K1792-I1792)/1000)*1000)/10</f>
        <v/>
      </c>
      <c r="T1792" s="332">
        <f>AVERAGE(S1792:S1793)</f>
        <v/>
      </c>
    </row>
    <row r="1793" ht="15.75" customHeight="1" s="412">
      <c r="A1793" s="333" t="n">
        <v>6106</v>
      </c>
      <c r="B1793" s="334" t="n">
        <v>176</v>
      </c>
      <c r="C1793" s="378" t="inlineStr">
        <is>
          <t>T318</t>
        </is>
      </c>
      <c r="D1793" s="378" t="n"/>
      <c r="E1793" s="378" t="n"/>
      <c r="F1793" s="378" t="n"/>
      <c r="G1793" s="378" t="n">
        <v>22</v>
      </c>
      <c r="H1793" s="379" t="n">
        <v>43685</v>
      </c>
      <c r="I1793" s="378" t="n">
        <v>5193</v>
      </c>
      <c r="J1793" s="378" t="n">
        <v>7278</v>
      </c>
      <c r="K1793" s="378" t="n">
        <v>6962</v>
      </c>
      <c r="L1793" s="378" t="n"/>
      <c r="M1793" s="374">
        <f>+(((J1793-I1793)-(K1793-I1793))/(K1793-I1793))*100</f>
        <v/>
      </c>
      <c r="N1793" s="375" t="n"/>
      <c r="O1793" s="377" t="n"/>
      <c r="P1793" s="377" t="n"/>
      <c r="Q1793" s="287" t="n"/>
      <c r="R1793" s="287" t="n"/>
      <c r="S1793" s="331">
        <f>+(((K1793-I1793)/1000)*1000)/10</f>
        <v/>
      </c>
      <c r="T1793" s="332" t="n"/>
    </row>
    <row r="1794" ht="15.75" customHeight="1" s="412">
      <c r="A1794" s="333" t="n">
        <v>3439</v>
      </c>
      <c r="B1794" s="334" t="n">
        <v>195</v>
      </c>
      <c r="C1794" s="380" t="inlineStr">
        <is>
          <t>T319</t>
        </is>
      </c>
      <c r="D1794" s="380" t="n"/>
      <c r="E1794" s="380" t="n"/>
      <c r="F1794" s="380" t="n"/>
      <c r="G1794" s="380" t="n">
        <v>13</v>
      </c>
      <c r="H1794" s="381" t="n">
        <v>43587</v>
      </c>
      <c r="I1794" s="380" t="n">
        <v>5277</v>
      </c>
      <c r="J1794" s="380" t="n">
        <v>8688</v>
      </c>
      <c r="K1794" s="380" t="n">
        <v>7706</v>
      </c>
      <c r="L1794" s="380" t="n">
        <v>1</v>
      </c>
      <c r="M1794" s="382">
        <f>+(((J1794-I1794)-(K1794-I1794))/(K1794-I1794))*100</f>
        <v/>
      </c>
      <c r="N1794" s="383" t="inlineStr">
        <is>
          <t>26/4</t>
        </is>
      </c>
      <c r="O1794" s="384">
        <f>AVERAGE(M1794:M1795)</f>
        <v/>
      </c>
      <c r="P1794" s="384">
        <f>_xlfn.STDEV.S(M1794,M1795)</f>
        <v/>
      </c>
      <c r="Q1794" s="287" t="n">
        <v>1</v>
      </c>
      <c r="R1794" s="287" t="n"/>
      <c r="S1794" s="331">
        <f>+(((K1794-I1794)/1000)*1000)/10</f>
        <v/>
      </c>
      <c r="T1794" s="332">
        <f>AVERAGE(S1794:S1795)</f>
        <v/>
      </c>
    </row>
    <row r="1795" ht="15.75" customHeight="1" s="412">
      <c r="A1795" s="333" t="n">
        <v>3440</v>
      </c>
      <c r="B1795" s="334" t="n">
        <v>196</v>
      </c>
      <c r="C1795" s="380" t="inlineStr">
        <is>
          <t>T319</t>
        </is>
      </c>
      <c r="D1795" s="380" t="n"/>
      <c r="E1795" s="380" t="n"/>
      <c r="F1795" s="380" t="n"/>
      <c r="G1795" s="380" t="n">
        <v>13</v>
      </c>
      <c r="H1795" s="381" t="n">
        <v>43587</v>
      </c>
      <c r="I1795" s="380" t="n">
        <v>5243</v>
      </c>
      <c r="J1795" s="380" t="n">
        <v>9080</v>
      </c>
      <c r="K1795" s="380" t="n">
        <v>7938</v>
      </c>
      <c r="L1795" s="380" t="n"/>
      <c r="M1795" s="382">
        <f>+(((J1795-I1795)-(K1795-I1795))/(K1795-I1795))*100</f>
        <v/>
      </c>
      <c r="N1795" s="383" t="n"/>
      <c r="O1795" s="385" t="n"/>
      <c r="P1795" s="385" t="n"/>
      <c r="Q1795" s="287" t="n"/>
      <c r="R1795" s="287" t="n"/>
      <c r="S1795" s="331">
        <f>+(((K1795-I1795)/1000)*1000)/10</f>
        <v/>
      </c>
      <c r="T1795" s="332" t="n"/>
    </row>
    <row r="1796" ht="15.75" customHeight="1" s="412">
      <c r="A1796" s="333" t="n">
        <v>4159</v>
      </c>
      <c r="B1796" s="334" t="n">
        <v>189</v>
      </c>
      <c r="C1796" s="380" t="inlineStr">
        <is>
          <t>T319</t>
        </is>
      </c>
      <c r="D1796" s="380" t="n"/>
      <c r="E1796" s="380" t="n"/>
      <c r="F1796" s="380" t="n"/>
      <c r="G1796" s="380" t="n">
        <v>15</v>
      </c>
      <c r="H1796" s="381" t="n">
        <v>43599</v>
      </c>
      <c r="I1796" s="380" t="n">
        <v>5261</v>
      </c>
      <c r="J1796" s="380" t="n">
        <v>8588</v>
      </c>
      <c r="K1796" s="380" t="n">
        <v>7720</v>
      </c>
      <c r="L1796" s="380" t="n"/>
      <c r="M1796" s="382">
        <f>+(((J1796-I1796)-(K1796-I1796))/(K1796-I1796))*100</f>
        <v/>
      </c>
      <c r="N1796" s="382" t="n"/>
      <c r="O1796" s="384">
        <f>AVERAGE(M1796:M1797)</f>
        <v/>
      </c>
      <c r="P1796" s="384">
        <f>_xlfn.STDEV.S(M1796,M1797)</f>
        <v/>
      </c>
      <c r="Q1796" s="287" t="n"/>
      <c r="R1796" s="287" t="n"/>
      <c r="S1796" s="331">
        <f>+(((K1796-I1796)/1000)*1000)/10</f>
        <v/>
      </c>
      <c r="T1796" s="332">
        <f>AVERAGE(S1796:S1797)</f>
        <v/>
      </c>
    </row>
    <row r="1797" ht="15.75" customHeight="1" s="412">
      <c r="A1797" s="333" t="n">
        <v>4160</v>
      </c>
      <c r="B1797" s="334" t="n">
        <v>190</v>
      </c>
      <c r="C1797" s="380" t="inlineStr">
        <is>
          <t>T319</t>
        </is>
      </c>
      <c r="D1797" s="380" t="n"/>
      <c r="E1797" s="380" t="n"/>
      <c r="F1797" s="380" t="n"/>
      <c r="G1797" s="380" t="n">
        <v>15</v>
      </c>
      <c r="H1797" s="381" t="n">
        <v>43599</v>
      </c>
      <c r="I1797" s="380" t="n">
        <v>5238</v>
      </c>
      <c r="J1797" s="380" t="n">
        <v>8517</v>
      </c>
      <c r="K1797" s="380" t="n">
        <v>7646</v>
      </c>
      <c r="L1797" s="380" t="n"/>
      <c r="M1797" s="382">
        <f>+(((J1797-I1797)-(K1797-I1797))/(K1797-I1797))*100</f>
        <v/>
      </c>
      <c r="N1797" s="382" t="n"/>
      <c r="O1797" s="385" t="n"/>
      <c r="P1797" s="385" t="n"/>
      <c r="Q1797" s="287" t="n"/>
      <c r="R1797" s="287" t="n"/>
      <c r="S1797" s="331">
        <f>+(((K1797-I1797)/1000)*1000)/10</f>
        <v/>
      </c>
      <c r="T1797" s="332" t="n"/>
    </row>
    <row r="1798" ht="15.75" customHeight="1" s="412">
      <c r="A1798" s="333" t="n">
        <v>4805</v>
      </c>
      <c r="B1798" s="334" t="n">
        <v>189</v>
      </c>
      <c r="C1798" s="380" t="inlineStr">
        <is>
          <t>T319</t>
        </is>
      </c>
      <c r="D1798" s="380" t="n"/>
      <c r="E1798" s="380" t="n"/>
      <c r="F1798" s="380" t="n"/>
      <c r="G1798" s="380" t="n">
        <v>17</v>
      </c>
      <c r="H1798" s="381" t="n">
        <v>43619</v>
      </c>
      <c r="I1798" s="380" t="n">
        <v>5261</v>
      </c>
      <c r="J1798" s="380" t="n">
        <v>8725</v>
      </c>
      <c r="K1798" s="380" t="n">
        <v>8045</v>
      </c>
      <c r="L1798" s="380" t="n"/>
      <c r="M1798" s="382">
        <f>+(((J1798-I1798)-(K1798-I1798))/(K1798-I1798))*100</f>
        <v/>
      </c>
      <c r="N1798" s="383" t="n"/>
      <c r="O1798" s="384">
        <f>AVERAGE(M1798:M1799)</f>
        <v/>
      </c>
      <c r="P1798" s="384">
        <f>_xlfn.STDEV.S(M1798,M1799)</f>
        <v/>
      </c>
      <c r="Q1798" s="287" t="n"/>
      <c r="R1798" s="287" t="n"/>
      <c r="S1798" s="331">
        <f>+(((K1798-I1798)/1000)*1000)/10</f>
        <v/>
      </c>
      <c r="T1798" s="332">
        <f>AVERAGE(S1798:S1799)</f>
        <v/>
      </c>
    </row>
    <row r="1799" ht="15.75" customHeight="1" s="412">
      <c r="A1799" s="333" t="n">
        <v>4806</v>
      </c>
      <c r="B1799" s="334" t="n">
        <v>190</v>
      </c>
      <c r="C1799" s="380" t="inlineStr">
        <is>
          <t>T319</t>
        </is>
      </c>
      <c r="D1799" s="380" t="n"/>
      <c r="E1799" s="380" t="n"/>
      <c r="F1799" s="380" t="n"/>
      <c r="G1799" s="380" t="n">
        <v>17</v>
      </c>
      <c r="H1799" s="381" t="n">
        <v>43619</v>
      </c>
      <c r="I1799" s="380" t="n">
        <v>5238</v>
      </c>
      <c r="J1799" s="380" t="n">
        <v>8514</v>
      </c>
      <c r="K1799" s="380" t="n">
        <v>7874</v>
      </c>
      <c r="L1799" s="380" t="n"/>
      <c r="M1799" s="382">
        <f>+(((J1799-I1799)-(K1799-I1799))/(K1799-I1799))*100</f>
        <v/>
      </c>
      <c r="N1799" s="383" t="n"/>
      <c r="O1799" s="385" t="n"/>
      <c r="P1799" s="385" t="n"/>
      <c r="Q1799" s="287" t="n"/>
      <c r="R1799" s="287" t="n"/>
      <c r="S1799" s="331">
        <f>+(((K1799-I1799)/1000)*1000)/10</f>
        <v/>
      </c>
      <c r="T1799" s="332" t="n"/>
    </row>
    <row r="1800" ht="15.75" customHeight="1" s="412">
      <c r="A1800" s="333" t="n">
        <v>5393</v>
      </c>
      <c r="B1800" s="334" t="n">
        <v>131</v>
      </c>
      <c r="C1800" s="378" t="inlineStr">
        <is>
          <t>T319</t>
        </is>
      </c>
      <c r="D1800" s="378" t="n"/>
      <c r="E1800" s="378" t="n"/>
      <c r="F1800" s="378" t="n"/>
      <c r="G1800" s="378" t="n">
        <v>19</v>
      </c>
      <c r="H1800" s="379" t="n">
        <v>43637</v>
      </c>
      <c r="I1800" s="378" t="n">
        <v>5209</v>
      </c>
      <c r="J1800" s="378" t="n">
        <v>7988</v>
      </c>
      <c r="K1800" s="378" t="n">
        <v>7440</v>
      </c>
      <c r="L1800" s="378" t="n">
        <v>8</v>
      </c>
      <c r="M1800" s="386">
        <f>+(((J1800-I1800)-(K1800-I1800))/(K1800-I1800))*100</f>
        <v/>
      </c>
      <c r="N1800" s="387" t="n"/>
      <c r="O1800" s="388">
        <f>AVERAGE(M1800:M1801)</f>
        <v/>
      </c>
      <c r="P1800" s="388">
        <f>_xlfn.STDEV.S(M1800,M1801)</f>
        <v/>
      </c>
      <c r="Q1800" s="287" t="n"/>
      <c r="R1800" s="287" t="n"/>
      <c r="S1800" s="331">
        <f>+(((K1800-I1800)/1000)*1000)/10</f>
        <v/>
      </c>
      <c r="T1800" s="332">
        <f>AVERAGE(S1800:S1801)</f>
        <v/>
      </c>
    </row>
    <row r="1801" ht="15.75" customHeight="1" s="412">
      <c r="A1801" s="333" t="n">
        <v>5394</v>
      </c>
      <c r="B1801" s="334" t="n">
        <v>132</v>
      </c>
      <c r="C1801" s="378" t="inlineStr">
        <is>
          <t>T319</t>
        </is>
      </c>
      <c r="D1801" s="378" t="n"/>
      <c r="E1801" s="378" t="n"/>
      <c r="F1801" s="378" t="n"/>
      <c r="G1801" s="378" t="n">
        <v>19</v>
      </c>
      <c r="H1801" s="379" t="n">
        <v>43637</v>
      </c>
      <c r="I1801" s="378" t="n">
        <v>5233</v>
      </c>
      <c r="J1801" s="378" t="n">
        <v>8191</v>
      </c>
      <c r="K1801" s="378" t="n">
        <v>7615</v>
      </c>
      <c r="L1801" s="378" t="n"/>
      <c r="M1801" s="386">
        <f>+(((J1801-I1801)-(K1801-I1801))/(K1801-I1801))*100</f>
        <v/>
      </c>
      <c r="N1801" s="387" t="n"/>
      <c r="O1801" s="331" t="n"/>
      <c r="P1801" s="331" t="n"/>
      <c r="Q1801" s="287" t="n"/>
      <c r="R1801" s="287" t="n"/>
      <c r="S1801" s="331">
        <f>+(((K1801-I1801)/1000)*1000)/10</f>
        <v/>
      </c>
      <c r="T1801" s="332" t="n"/>
    </row>
    <row r="1802" ht="15.75" customHeight="1" s="412">
      <c r="A1802" s="333" t="n">
        <v>6107</v>
      </c>
      <c r="B1802" s="334" t="n">
        <v>177</v>
      </c>
      <c r="C1802" s="378" t="inlineStr">
        <is>
          <t>T319</t>
        </is>
      </c>
      <c r="D1802" s="378" t="n"/>
      <c r="E1802" s="378" t="n"/>
      <c r="F1802" s="378" t="n"/>
      <c r="G1802" s="378" t="n">
        <v>22</v>
      </c>
      <c r="H1802" s="379" t="n">
        <v>43685</v>
      </c>
      <c r="I1802" s="378" t="n">
        <v>5259</v>
      </c>
      <c r="J1802" s="378" t="n">
        <v>8229</v>
      </c>
      <c r="K1802" s="378" t="n">
        <v>7792</v>
      </c>
      <c r="L1802" s="378" t="n">
        <v>8</v>
      </c>
      <c r="M1802" s="374">
        <f>+(((J1802-I1802)-(K1802-I1802))/(K1802-I1802))*100</f>
        <v/>
      </c>
      <c r="N1802" s="375" t="n"/>
      <c r="O1802" s="376">
        <f>AVERAGE(M1802:M1803)</f>
        <v/>
      </c>
      <c r="P1802" s="376">
        <f>_xlfn.STDEV.S(M1802,M1803)</f>
        <v/>
      </c>
      <c r="Q1802" s="287" t="n"/>
      <c r="R1802" s="287" t="n"/>
      <c r="S1802" s="331">
        <f>+(((K1802-I1802)/1000)*1000)/10</f>
        <v/>
      </c>
      <c r="T1802" s="332">
        <f>AVERAGE(S1802:S1803)</f>
        <v/>
      </c>
    </row>
    <row r="1803" ht="15.75" customHeight="1" s="412">
      <c r="A1803" s="333" t="n">
        <v>6108</v>
      </c>
      <c r="B1803" s="334" t="n">
        <v>177</v>
      </c>
      <c r="C1803" s="378" t="inlineStr">
        <is>
          <t>T319</t>
        </is>
      </c>
      <c r="D1803" s="378" t="n"/>
      <c r="E1803" s="378" t="n"/>
      <c r="F1803" s="378" t="n"/>
      <c r="G1803" s="378" t="n">
        <v>22</v>
      </c>
      <c r="H1803" s="379" t="n">
        <v>43685</v>
      </c>
      <c r="I1803" s="378" t="n">
        <v>5259</v>
      </c>
      <c r="J1803" s="378" t="n">
        <v>8230</v>
      </c>
      <c r="K1803" s="378" t="n">
        <v>7796</v>
      </c>
      <c r="L1803" s="378" t="n"/>
      <c r="M1803" s="374">
        <f>+(((J1803-I1803)-(K1803-I1803))/(K1803-I1803))*100</f>
        <v/>
      </c>
      <c r="N1803" s="375" t="n"/>
      <c r="O1803" s="377" t="n"/>
      <c r="P1803" s="377" t="n"/>
      <c r="Q1803" s="287" t="n"/>
      <c r="R1803" s="287" t="n"/>
      <c r="S1803" s="331">
        <f>+(((K1803-I1803)/1000)*1000)/10</f>
        <v/>
      </c>
      <c r="T1803" s="332" t="n"/>
    </row>
    <row r="1804" ht="15.75" customHeight="1" s="412">
      <c r="A1804" s="333" t="n">
        <v>3441</v>
      </c>
      <c r="B1804" s="334" t="n">
        <v>197</v>
      </c>
      <c r="C1804" s="371" t="inlineStr">
        <is>
          <t>T320</t>
        </is>
      </c>
      <c r="D1804" s="371" t="n"/>
      <c r="E1804" s="371" t="n"/>
      <c r="F1804" s="371" t="n"/>
      <c r="G1804" s="371" t="n">
        <v>13</v>
      </c>
      <c r="H1804" s="372" t="n">
        <v>43587</v>
      </c>
      <c r="I1804" s="371" t="n">
        <v>5252</v>
      </c>
      <c r="J1804" s="371" t="n">
        <v>8696</v>
      </c>
      <c r="K1804" s="371" t="n">
        <v>7658</v>
      </c>
      <c r="L1804" s="371" t="n">
        <v>1</v>
      </c>
      <c r="M1804" s="374">
        <f>+(((J1804-I1804)-(K1804-I1804))/(K1804-I1804))*100</f>
        <v/>
      </c>
      <c r="N1804" s="375" t="inlineStr">
        <is>
          <t>1/2</t>
        </is>
      </c>
      <c r="O1804" s="376">
        <f>AVERAGE(M1804:M1805)</f>
        <v/>
      </c>
      <c r="P1804" s="376">
        <f>_xlfn.STDEV.S(M1804,M1805)</f>
        <v/>
      </c>
      <c r="Q1804" s="287" t="n">
        <v>2</v>
      </c>
      <c r="R1804" s="287" t="n"/>
      <c r="S1804" s="331">
        <f>+(((K1804-I1804)/1000)*1000)/10</f>
        <v/>
      </c>
      <c r="T1804" s="332">
        <f>AVERAGE(S1804:S1805)</f>
        <v/>
      </c>
    </row>
    <row r="1805" ht="15.75" customHeight="1" s="412">
      <c r="A1805" s="333" t="n">
        <v>3442</v>
      </c>
      <c r="B1805" s="334" t="n">
        <v>198</v>
      </c>
      <c r="C1805" s="371" t="inlineStr">
        <is>
          <t>T320</t>
        </is>
      </c>
      <c r="D1805" s="371" t="n"/>
      <c r="E1805" s="371" t="n"/>
      <c r="F1805" s="371" t="n"/>
      <c r="G1805" s="371" t="n">
        <v>13</v>
      </c>
      <c r="H1805" s="372" t="n">
        <v>43587</v>
      </c>
      <c r="I1805" s="371" t="n">
        <v>5320</v>
      </c>
      <c r="J1805" s="371" t="n">
        <v>8500</v>
      </c>
      <c r="K1805" s="371" t="n">
        <v>7537</v>
      </c>
      <c r="L1805" s="371" t="n"/>
      <c r="M1805" s="374">
        <f>+(((J1805-I1805)-(K1805-I1805))/(K1805-I1805))*100</f>
        <v/>
      </c>
      <c r="N1805" s="375" t="n"/>
      <c r="O1805" s="377" t="n"/>
      <c r="P1805" s="377" t="n"/>
      <c r="Q1805" s="287" t="n"/>
      <c r="R1805" s="287" t="n"/>
      <c r="S1805" s="331">
        <f>+(((K1805-I1805)/1000)*1000)/10</f>
        <v/>
      </c>
      <c r="T1805" s="332" t="n"/>
    </row>
    <row r="1806" ht="15.75" customHeight="1" s="412">
      <c r="A1806" s="333" t="n">
        <v>4161</v>
      </c>
      <c r="B1806" s="334" t="n">
        <v>191</v>
      </c>
      <c r="C1806" s="371" t="inlineStr">
        <is>
          <t>T320</t>
        </is>
      </c>
      <c r="D1806" s="371" t="n"/>
      <c r="E1806" s="371" t="n"/>
      <c r="F1806" s="371" t="n"/>
      <c r="G1806" s="371" t="n">
        <v>15</v>
      </c>
      <c r="H1806" s="372" t="n">
        <v>43599</v>
      </c>
      <c r="I1806" s="371" t="n">
        <v>5280</v>
      </c>
      <c r="J1806" s="371" t="n">
        <v>8777</v>
      </c>
      <c r="K1806" s="371" t="n">
        <v>7715</v>
      </c>
      <c r="L1806" s="371" t="n"/>
      <c r="M1806" s="374">
        <f>+(((J1806-I1806)-(K1806-I1806))/(K1806-I1806))*100</f>
        <v/>
      </c>
      <c r="N1806" s="374" t="inlineStr">
        <is>
          <t>MF*</t>
        </is>
      </c>
      <c r="O1806" s="376">
        <f>AVERAGE(M1806:M1807)</f>
        <v/>
      </c>
      <c r="P1806" s="376">
        <f>_xlfn.STDEV.S(M1806,M1807)</f>
        <v/>
      </c>
      <c r="Q1806" s="287" t="n"/>
      <c r="R1806" s="287" t="n"/>
      <c r="S1806" s="331">
        <f>+(((K1806-I1806)/1000)*1000)/10</f>
        <v/>
      </c>
      <c r="T1806" s="332">
        <f>AVERAGE(S1806:S1807)</f>
        <v/>
      </c>
    </row>
    <row r="1807" ht="15.75" customHeight="1" s="412">
      <c r="A1807" s="333" t="n">
        <v>4162</v>
      </c>
      <c r="B1807" s="334" t="n">
        <v>192</v>
      </c>
      <c r="C1807" s="371" t="inlineStr">
        <is>
          <t>T320</t>
        </is>
      </c>
      <c r="D1807" s="371" t="n"/>
      <c r="E1807" s="371" t="n"/>
      <c r="F1807" s="371" t="n"/>
      <c r="G1807" s="371" t="n">
        <v>15</v>
      </c>
      <c r="H1807" s="372" t="n">
        <v>43599</v>
      </c>
      <c r="I1807" s="371" t="n">
        <v>5241</v>
      </c>
      <c r="J1807" s="371" t="n">
        <v>8683</v>
      </c>
      <c r="K1807" s="371" t="n">
        <v>7636</v>
      </c>
      <c r="L1807" s="371" t="n"/>
      <c r="M1807" s="374">
        <f>+(((J1807-I1807)-(K1807-I1807))/(K1807-I1807))*100</f>
        <v/>
      </c>
      <c r="N1807" s="374" t="n"/>
      <c r="O1807" s="377" t="n"/>
      <c r="P1807" s="377" t="n"/>
      <c r="Q1807" s="287" t="n"/>
      <c r="R1807" s="287" t="n"/>
      <c r="S1807" s="331">
        <f>+(((K1807-I1807)/1000)*1000)/10</f>
        <v/>
      </c>
      <c r="T1807" s="332" t="n"/>
    </row>
    <row r="1808" ht="15.75" customHeight="1" s="412">
      <c r="A1808" s="333" t="n">
        <v>4807</v>
      </c>
      <c r="B1808" s="334" t="n">
        <v>191</v>
      </c>
      <c r="C1808" s="371" t="inlineStr">
        <is>
          <t>T320</t>
        </is>
      </c>
      <c r="D1808" s="371" t="n"/>
      <c r="E1808" s="371" t="n"/>
      <c r="F1808" s="371" t="n"/>
      <c r="G1808" s="371" t="n">
        <v>17</v>
      </c>
      <c r="H1808" s="372" t="n">
        <v>43619</v>
      </c>
      <c r="I1808" s="371" t="n">
        <v>5280</v>
      </c>
      <c r="J1808" s="371" t="n">
        <v>8417</v>
      </c>
      <c r="K1808" s="371" t="n">
        <v>7565</v>
      </c>
      <c r="L1808" s="371" t="n"/>
      <c r="M1808" s="374">
        <f>+(((J1808-I1808)-(K1808-I1808))/(K1808-I1808))*100</f>
        <v/>
      </c>
      <c r="N1808" s="375" t="n"/>
      <c r="O1808" s="376">
        <f>AVERAGE(M1808:M1809)</f>
        <v/>
      </c>
      <c r="P1808" s="376">
        <f>_xlfn.STDEV.S(M1808,M1809)</f>
        <v/>
      </c>
      <c r="Q1808" s="287" t="n"/>
      <c r="R1808" s="287" t="n"/>
      <c r="S1808" s="331">
        <f>+(((K1808-I1808)/1000)*1000)/10</f>
        <v/>
      </c>
      <c r="T1808" s="332">
        <f>AVERAGE(S1808:S1809)</f>
        <v/>
      </c>
    </row>
    <row r="1809" ht="15.75" customHeight="1" s="412">
      <c r="A1809" s="333" t="n">
        <v>4808</v>
      </c>
      <c r="B1809" s="334" t="n">
        <v>192</v>
      </c>
      <c r="C1809" s="371" t="inlineStr">
        <is>
          <t>T320</t>
        </is>
      </c>
      <c r="D1809" s="371" t="n"/>
      <c r="E1809" s="371" t="n"/>
      <c r="F1809" s="371" t="n"/>
      <c r="G1809" s="371" t="n">
        <v>17</v>
      </c>
      <c r="H1809" s="372" t="n">
        <v>43619</v>
      </c>
      <c r="I1809" s="371" t="n">
        <v>5241</v>
      </c>
      <c r="J1809" s="371" t="n">
        <v>8611</v>
      </c>
      <c r="K1809" s="371" t="n">
        <v>7699</v>
      </c>
      <c r="L1809" s="371" t="n"/>
      <c r="M1809" s="374">
        <f>+(((J1809-I1809)-(K1809-I1809))/(K1809-I1809))*100</f>
        <v/>
      </c>
      <c r="N1809" s="375" t="n"/>
      <c r="O1809" s="377" t="n"/>
      <c r="P1809" s="377" t="n"/>
      <c r="Q1809" s="287" t="n"/>
      <c r="R1809" s="287" t="n"/>
      <c r="S1809" s="331">
        <f>+(((K1809-I1809)/1000)*1000)/10</f>
        <v/>
      </c>
      <c r="T1809" s="332" t="n"/>
    </row>
    <row r="1810" ht="15.75" customHeight="1" s="412">
      <c r="A1810" s="333" t="n">
        <v>6109</v>
      </c>
      <c r="B1810" s="334" t="n">
        <v>178</v>
      </c>
      <c r="C1810" s="378" t="inlineStr">
        <is>
          <t>T320</t>
        </is>
      </c>
      <c r="D1810" s="378" t="n"/>
      <c r="E1810" s="378" t="n"/>
      <c r="F1810" s="378" t="n"/>
      <c r="G1810" s="378" t="n">
        <v>22</v>
      </c>
      <c r="H1810" s="379" t="n">
        <v>43685</v>
      </c>
      <c r="I1810" s="378" t="n">
        <v>5226</v>
      </c>
      <c r="J1810" s="378" t="n">
        <v>7038</v>
      </c>
      <c r="K1810" s="378" t="n">
        <v>6760</v>
      </c>
      <c r="L1810" s="378" t="n">
        <v>7</v>
      </c>
      <c r="M1810" s="374">
        <f>+(((J1810-I1810)-(K1810-I1810))/(K1810-I1810))*100</f>
        <v/>
      </c>
      <c r="N1810" s="375" t="n"/>
      <c r="O1810" s="376">
        <f>AVERAGE(M1810:M1811)</f>
        <v/>
      </c>
      <c r="P1810" s="376">
        <f>_xlfn.STDEV.S(M1810,M1811)</f>
        <v/>
      </c>
      <c r="Q1810" s="287" t="n"/>
      <c r="R1810" s="287" t="n"/>
      <c r="S1810" s="331">
        <f>+(((K1810-I1810)/1000)*1000)/10</f>
        <v/>
      </c>
      <c r="T1810" s="332">
        <f>AVERAGE(S1810:S1811)</f>
        <v/>
      </c>
    </row>
    <row r="1811" ht="15.75" customHeight="1" s="412">
      <c r="A1811" s="333" t="n">
        <v>6110</v>
      </c>
      <c r="B1811" s="334" t="n">
        <v>178</v>
      </c>
      <c r="C1811" s="378" t="inlineStr">
        <is>
          <t>T320</t>
        </is>
      </c>
      <c r="D1811" s="378" t="n"/>
      <c r="E1811" s="378" t="n"/>
      <c r="F1811" s="378" t="n"/>
      <c r="G1811" s="378" t="n">
        <v>22</v>
      </c>
      <c r="H1811" s="379" t="n">
        <v>43685</v>
      </c>
      <c r="I1811" s="378" t="n">
        <v>5226</v>
      </c>
      <c r="J1811" s="378" t="n">
        <v>7049</v>
      </c>
      <c r="K1811" s="378" t="n">
        <v>6773</v>
      </c>
      <c r="L1811" s="378" t="n"/>
      <c r="M1811" s="374">
        <f>+(((J1811-I1811)-(K1811-I1811))/(K1811-I1811))*100</f>
        <v/>
      </c>
      <c r="N1811" s="375" t="n"/>
      <c r="O1811" s="377" t="n"/>
      <c r="P1811" s="377" t="n"/>
      <c r="Q1811" s="287" t="n"/>
      <c r="R1811" s="287" t="n"/>
      <c r="S1811" s="331">
        <f>+(((K1811-I1811)/1000)*1000)/10</f>
        <v/>
      </c>
      <c r="T1811" s="332" t="n"/>
    </row>
    <row r="1812" ht="15.75" customHeight="1" s="412">
      <c r="A1812" s="333" t="n">
        <v>3443</v>
      </c>
      <c r="B1812" s="334" t="n">
        <v>199</v>
      </c>
      <c r="C1812" s="380" t="inlineStr">
        <is>
          <t>T321</t>
        </is>
      </c>
      <c r="D1812" s="380" t="n"/>
      <c r="E1812" s="380" t="n"/>
      <c r="F1812" s="380" t="n"/>
      <c r="G1812" s="380" t="n">
        <v>13</v>
      </c>
      <c r="H1812" s="381" t="n">
        <v>43587</v>
      </c>
      <c r="I1812" s="380" t="n">
        <v>5262</v>
      </c>
      <c r="J1812" s="380" t="n">
        <v>8379</v>
      </c>
      <c r="K1812" s="380" t="n">
        <v>7494</v>
      </c>
      <c r="L1812" s="380" t="n">
        <v>1</v>
      </c>
      <c r="M1812" s="382">
        <f>+(((J1812-I1812)-(K1812-I1812))/(K1812-I1812))*100</f>
        <v/>
      </c>
      <c r="N1812" s="383" t="inlineStr">
        <is>
          <t>28/4</t>
        </is>
      </c>
      <c r="O1812" s="384">
        <f>AVERAGE(M1812:M1813)</f>
        <v/>
      </c>
      <c r="P1812" s="384">
        <f>_xlfn.STDEV.S(M1812,M1813)</f>
        <v/>
      </c>
      <c r="Q1812" s="287" t="n">
        <v>1</v>
      </c>
      <c r="R1812" s="287" t="n"/>
      <c r="S1812" s="331">
        <f>+(((K1812-I1812)/1000)*1000)/10</f>
        <v/>
      </c>
      <c r="T1812" s="332">
        <f>AVERAGE(S1812:S1813)</f>
        <v/>
      </c>
    </row>
    <row r="1813" ht="15.75" customHeight="1" s="412">
      <c r="A1813" s="333" t="n">
        <v>3444</v>
      </c>
      <c r="B1813" s="334" t="n">
        <v>200</v>
      </c>
      <c r="C1813" s="380" t="inlineStr">
        <is>
          <t>T321</t>
        </is>
      </c>
      <c r="D1813" s="380" t="n"/>
      <c r="E1813" s="380" t="n"/>
      <c r="F1813" s="380" t="n"/>
      <c r="G1813" s="380" t="n">
        <v>13</v>
      </c>
      <c r="H1813" s="381" t="n">
        <v>43587</v>
      </c>
      <c r="I1813" s="380" t="n">
        <v>5181</v>
      </c>
      <c r="J1813" s="380" t="n">
        <v>7952</v>
      </c>
      <c r="K1813" s="380" t="n">
        <v>7177</v>
      </c>
      <c r="L1813" s="380" t="n"/>
      <c r="M1813" s="382">
        <f>+(((J1813-I1813)-(K1813-I1813))/(K1813-I1813))*100</f>
        <v/>
      </c>
      <c r="N1813" s="383" t="n"/>
      <c r="O1813" s="385" t="n"/>
      <c r="P1813" s="385" t="n"/>
      <c r="Q1813" s="287" t="n"/>
      <c r="R1813" s="287" t="n"/>
      <c r="S1813" s="331">
        <f>+(((K1813-I1813)/1000)*1000)/10</f>
        <v/>
      </c>
      <c r="T1813" s="332" t="n"/>
    </row>
    <row r="1814" ht="15.75" customHeight="1" s="412">
      <c r="A1814" s="333" t="n">
        <v>4163</v>
      </c>
      <c r="B1814" s="334" t="n">
        <v>193</v>
      </c>
      <c r="C1814" s="380" t="inlineStr">
        <is>
          <t>T321</t>
        </is>
      </c>
      <c r="D1814" s="380" t="n"/>
      <c r="E1814" s="380" t="n"/>
      <c r="F1814" s="380" t="n"/>
      <c r="G1814" s="380" t="n">
        <v>15</v>
      </c>
      <c r="H1814" s="381" t="n">
        <v>43599</v>
      </c>
      <c r="I1814" s="380" t="n">
        <v>5263</v>
      </c>
      <c r="J1814" s="380" t="n">
        <v>8629</v>
      </c>
      <c r="K1814" s="380" t="n">
        <v>7893</v>
      </c>
      <c r="L1814" s="380" t="n"/>
      <c r="M1814" s="382">
        <f>+(((J1814-I1814)-(K1814-I1814))/(K1814-I1814))*100</f>
        <v/>
      </c>
      <c r="N1814" s="382" t="n"/>
      <c r="O1814" s="384">
        <f>AVERAGE(M1814:M1815)</f>
        <v/>
      </c>
      <c r="P1814" s="384">
        <f>_xlfn.STDEV.S(M1814,M1815)</f>
        <v/>
      </c>
      <c r="Q1814" s="287" t="n"/>
      <c r="R1814" s="287" t="n"/>
      <c r="S1814" s="331">
        <f>+(((K1814-I1814)/1000)*1000)/10</f>
        <v/>
      </c>
      <c r="T1814" s="332">
        <f>AVERAGE(S1814:S1815)</f>
        <v/>
      </c>
    </row>
    <row r="1815" ht="15.75" customHeight="1" s="412">
      <c r="A1815" s="333" t="n">
        <v>4164</v>
      </c>
      <c r="B1815" s="334" t="n">
        <v>194</v>
      </c>
      <c r="C1815" s="380" t="inlineStr">
        <is>
          <t>T321</t>
        </is>
      </c>
      <c r="D1815" s="380" t="n"/>
      <c r="E1815" s="380" t="n"/>
      <c r="F1815" s="380" t="n"/>
      <c r="G1815" s="380" t="n">
        <v>15</v>
      </c>
      <c r="H1815" s="381" t="n">
        <v>43599</v>
      </c>
      <c r="I1815" s="380" t="n">
        <v>5207</v>
      </c>
      <c r="J1815" s="380" t="n">
        <v>8676</v>
      </c>
      <c r="K1815" s="380" t="n">
        <v>7893</v>
      </c>
      <c r="L1815" s="380" t="n"/>
      <c r="M1815" s="382">
        <f>+(((J1815-I1815)-(K1815-I1815))/(K1815-I1815))*100</f>
        <v/>
      </c>
      <c r="N1815" s="382" t="n"/>
      <c r="O1815" s="385" t="n"/>
      <c r="P1815" s="385" t="n"/>
      <c r="Q1815" s="287" t="n"/>
      <c r="R1815" s="287" t="n"/>
      <c r="S1815" s="331">
        <f>+(((K1815-I1815)/1000)*1000)/10</f>
        <v/>
      </c>
      <c r="T1815" s="332" t="n"/>
    </row>
    <row r="1816" ht="15.75" customHeight="1" s="412">
      <c r="A1816" s="333" t="n">
        <v>4809</v>
      </c>
      <c r="B1816" s="334" t="n">
        <v>193</v>
      </c>
      <c r="C1816" s="380" t="inlineStr">
        <is>
          <t>T321</t>
        </is>
      </c>
      <c r="D1816" s="380" t="n"/>
      <c r="E1816" s="380" t="n"/>
      <c r="F1816" s="380" t="n"/>
      <c r="G1816" s="380" t="n">
        <v>17</v>
      </c>
      <c r="H1816" s="381" t="n">
        <v>43619</v>
      </c>
      <c r="I1816" s="380" t="n">
        <v>5263</v>
      </c>
      <c r="J1816" s="380" t="n">
        <v>8541</v>
      </c>
      <c r="K1816" s="380" t="n">
        <v>7894</v>
      </c>
      <c r="L1816" s="380" t="n"/>
      <c r="M1816" s="382">
        <f>+(((J1816-I1816)-(K1816-I1816))/(K1816-I1816))*100</f>
        <v/>
      </c>
      <c r="N1816" s="383" t="n"/>
      <c r="O1816" s="384">
        <f>AVERAGE(M1816:M1817)</f>
        <v/>
      </c>
      <c r="P1816" s="384">
        <f>_xlfn.STDEV.S(M1816,M1817)</f>
        <v/>
      </c>
      <c r="Q1816" s="287" t="n"/>
      <c r="R1816" s="287" t="n"/>
      <c r="S1816" s="331">
        <f>+(((K1816-I1816)/1000)*1000)/10</f>
        <v/>
      </c>
      <c r="T1816" s="332">
        <f>AVERAGE(S1816:S1817)</f>
        <v/>
      </c>
    </row>
    <row r="1817" ht="15.75" customHeight="1" s="412">
      <c r="A1817" s="333" t="n">
        <v>4810</v>
      </c>
      <c r="B1817" s="334" t="n">
        <v>194</v>
      </c>
      <c r="C1817" s="380" t="inlineStr">
        <is>
          <t>T321</t>
        </is>
      </c>
      <c r="D1817" s="380" t="n"/>
      <c r="E1817" s="380" t="n"/>
      <c r="F1817" s="380" t="n"/>
      <c r="G1817" s="380" t="n">
        <v>17</v>
      </c>
      <c r="H1817" s="381" t="n">
        <v>43619</v>
      </c>
      <c r="I1817" s="380" t="n">
        <v>5207</v>
      </c>
      <c r="J1817" s="380" t="n">
        <v>8370</v>
      </c>
      <c r="K1817" s="380" t="n">
        <v>7742</v>
      </c>
      <c r="L1817" s="380" t="n"/>
      <c r="M1817" s="382">
        <f>+(((J1817-I1817)-(K1817-I1817))/(K1817-I1817))*100</f>
        <v/>
      </c>
      <c r="N1817" s="383" t="n"/>
      <c r="O1817" s="385" t="n"/>
      <c r="P1817" s="385" t="n"/>
      <c r="Q1817" s="287" t="n"/>
      <c r="R1817" s="287" t="n"/>
      <c r="S1817" s="331">
        <f>+(((K1817-I1817)/1000)*1000)/10</f>
        <v/>
      </c>
      <c r="T1817" s="332" t="n"/>
    </row>
    <row r="1818" ht="15.75" customHeight="1" s="412">
      <c r="A1818" s="333" t="n">
        <v>5395</v>
      </c>
      <c r="B1818" s="334" t="n">
        <v>133</v>
      </c>
      <c r="C1818" s="378" t="inlineStr">
        <is>
          <t>T321</t>
        </is>
      </c>
      <c r="D1818" s="378" t="n"/>
      <c r="E1818" s="378" t="n"/>
      <c r="F1818" s="378" t="n"/>
      <c r="G1818" s="378" t="n">
        <v>19</v>
      </c>
      <c r="H1818" s="379" t="n">
        <v>43637</v>
      </c>
      <c r="I1818" s="378" t="n">
        <v>5286</v>
      </c>
      <c r="J1818" s="378" t="n">
        <v>8322</v>
      </c>
      <c r="K1818" s="378" t="n">
        <v>7698</v>
      </c>
      <c r="L1818" s="378" t="n">
        <v>6</v>
      </c>
      <c r="M1818" s="386">
        <f>+(((J1818-I1818)-(K1818-I1818))/(K1818-I1818))*100</f>
        <v/>
      </c>
      <c r="N1818" s="387" t="n"/>
      <c r="O1818" s="388">
        <f>AVERAGE(M1818:M1819)</f>
        <v/>
      </c>
      <c r="P1818" s="388">
        <f>_xlfn.STDEV.S(M1818,M1819)</f>
        <v/>
      </c>
      <c r="Q1818" s="287" t="n"/>
      <c r="R1818" s="287" t="n"/>
      <c r="S1818" s="331">
        <f>+(((K1818-I1818)/1000)*1000)/10</f>
        <v/>
      </c>
      <c r="T1818" s="332">
        <f>AVERAGE(S1818:S1819)</f>
        <v/>
      </c>
    </row>
    <row r="1819" ht="15.75" customHeight="1" s="412">
      <c r="A1819" s="333" t="n">
        <v>5396</v>
      </c>
      <c r="B1819" s="334" t="n">
        <v>134</v>
      </c>
      <c r="C1819" s="378" t="inlineStr">
        <is>
          <t>T321</t>
        </is>
      </c>
      <c r="D1819" s="378" t="n"/>
      <c r="E1819" s="378" t="n"/>
      <c r="F1819" s="378" t="n"/>
      <c r="G1819" s="378" t="n">
        <v>19</v>
      </c>
      <c r="H1819" s="379" t="n">
        <v>43637</v>
      </c>
      <c r="I1819" s="378" t="n">
        <v>5220</v>
      </c>
      <c r="J1819" s="378" t="n">
        <v>8092</v>
      </c>
      <c r="K1819" s="378" t="n">
        <v>7713</v>
      </c>
      <c r="L1819" s="378" t="n"/>
      <c r="M1819" s="386">
        <f>+(((J1819-I1819)-(K1819-I1819))/(K1819-I1819))*100</f>
        <v/>
      </c>
      <c r="N1819" s="387" t="n"/>
      <c r="O1819" s="331" t="n"/>
      <c r="P1819" s="331" t="n"/>
      <c r="Q1819" s="287" t="n"/>
      <c r="R1819" s="287" t="n"/>
      <c r="S1819" s="331">
        <f>+(((K1819-I1819)/1000)*1000)/10</f>
        <v/>
      </c>
      <c r="T1819" s="332" t="n"/>
    </row>
    <row r="1820" ht="15.75" customHeight="1" s="412">
      <c r="A1820" s="333" t="n">
        <v>6111</v>
      </c>
      <c r="B1820" s="334" t="n">
        <v>179</v>
      </c>
      <c r="C1820" s="378" t="inlineStr">
        <is>
          <t>T321</t>
        </is>
      </c>
      <c r="D1820" s="378" t="n"/>
      <c r="E1820" s="378" t="n"/>
      <c r="F1820" s="378" t="n"/>
      <c r="G1820" s="378" t="n">
        <v>22</v>
      </c>
      <c r="H1820" s="379" t="n">
        <v>43685</v>
      </c>
      <c r="I1820" s="378" t="n">
        <v>5180</v>
      </c>
      <c r="J1820" s="378" t="n">
        <v>7949</v>
      </c>
      <c r="K1820" s="378" t="n">
        <v>7536</v>
      </c>
      <c r="L1820" s="378" t="n">
        <v>8</v>
      </c>
      <c r="M1820" s="374">
        <f>+(((J1820-I1820)-(K1820-I1820))/(K1820-I1820))*100</f>
        <v/>
      </c>
      <c r="N1820" s="375" t="n"/>
      <c r="O1820" s="376">
        <f>AVERAGE(M1820:M1821)</f>
        <v/>
      </c>
      <c r="P1820" s="376">
        <f>_xlfn.STDEV.S(M1820,M1821)</f>
        <v/>
      </c>
      <c r="Q1820" s="287" t="n"/>
      <c r="R1820" s="287" t="n"/>
      <c r="S1820" s="331">
        <f>+(((K1820-I1820)/1000)*1000)/10</f>
        <v/>
      </c>
      <c r="T1820" s="332">
        <f>AVERAGE(S1820:S1821)</f>
        <v/>
      </c>
    </row>
    <row r="1821" ht="15.75" customHeight="1" s="412">
      <c r="A1821" s="333" t="n">
        <v>6112</v>
      </c>
      <c r="B1821" s="334" t="n">
        <v>179</v>
      </c>
      <c r="C1821" s="378" t="inlineStr">
        <is>
          <t>T321</t>
        </is>
      </c>
      <c r="D1821" s="378" t="n"/>
      <c r="E1821" s="378" t="n"/>
      <c r="F1821" s="378" t="n"/>
      <c r="G1821" s="378" t="n">
        <v>22</v>
      </c>
      <c r="H1821" s="379" t="n">
        <v>43685</v>
      </c>
      <c r="I1821" s="378" t="n">
        <v>5180</v>
      </c>
      <c r="J1821" s="378" t="n">
        <v>7946</v>
      </c>
      <c r="K1821" s="378" t="n">
        <v>7540</v>
      </c>
      <c r="L1821" s="378" t="n"/>
      <c r="M1821" s="374">
        <f>+(((J1821-I1821)-(K1821-I1821))/(K1821-I1821))*100</f>
        <v/>
      </c>
      <c r="N1821" s="375" t="n"/>
      <c r="O1821" s="377" t="n"/>
      <c r="P1821" s="377" t="n"/>
      <c r="Q1821" s="287" t="n"/>
      <c r="R1821" s="287" t="n"/>
      <c r="S1821" s="331">
        <f>+(((K1821-I1821)/1000)*1000)/10</f>
        <v/>
      </c>
      <c r="T1821" s="332" t="n"/>
    </row>
    <row r="1822" ht="15.75" customHeight="1" s="412">
      <c r="A1822" s="333" t="n">
        <v>2991</v>
      </c>
      <c r="B1822" s="334" t="n">
        <v>75</v>
      </c>
      <c r="C1822" s="371" t="inlineStr">
        <is>
          <t>T322</t>
        </is>
      </c>
      <c r="D1822" s="371" t="n"/>
      <c r="E1822" s="371" t="n"/>
      <c r="F1822" s="371" t="n"/>
      <c r="G1822" s="371" t="n">
        <v>11</v>
      </c>
      <c r="H1822" s="372" t="n">
        <v>43571</v>
      </c>
      <c r="I1822" s="373" t="n">
        <v>5226</v>
      </c>
      <c r="J1822" s="371" t="n">
        <v>9482</v>
      </c>
      <c r="K1822" s="371" t="n">
        <v>7796</v>
      </c>
      <c r="L1822" s="371" t="n">
        <v>2</v>
      </c>
      <c r="M1822" s="374">
        <f>+(((J1822-I1822)-(K1822-I1822))/(K1822-I1822))*100</f>
        <v/>
      </c>
      <c r="N1822" s="375" t="inlineStr">
        <is>
          <t>MF·</t>
        </is>
      </c>
      <c r="O1822" s="376">
        <f>AVERAGE(M1822:M1823)</f>
        <v/>
      </c>
      <c r="P1822" s="376">
        <f>_xlfn.STDEV.S(M1822,M1823)</f>
        <v/>
      </c>
      <c r="Q1822" s="287" t="n">
        <v>2</v>
      </c>
      <c r="R1822" s="287" t="n"/>
      <c r="S1822" s="331">
        <f>+(((K1822-I1822)/1000)*1000)/10</f>
        <v/>
      </c>
      <c r="T1822" s="332">
        <f>AVERAGE(S1822:S1823)</f>
        <v/>
      </c>
    </row>
    <row r="1823" ht="15.75" customHeight="1" s="412">
      <c r="A1823" s="333" t="n">
        <v>2992</v>
      </c>
      <c r="B1823" s="334" t="n">
        <v>76</v>
      </c>
      <c r="C1823" s="371" t="inlineStr">
        <is>
          <t>T322</t>
        </is>
      </c>
      <c r="D1823" s="371" t="n"/>
      <c r="E1823" s="371" t="n"/>
      <c r="F1823" s="371" t="n"/>
      <c r="G1823" s="371" t="n">
        <v>11</v>
      </c>
      <c r="H1823" s="372" t="n">
        <v>43571</v>
      </c>
      <c r="I1823" s="373" t="n">
        <v>5239</v>
      </c>
      <c r="J1823" s="371" t="n">
        <v>9751</v>
      </c>
      <c r="K1823" s="371" t="n">
        <v>7978</v>
      </c>
      <c r="L1823" s="371" t="n"/>
      <c r="M1823" s="374">
        <f>+(((J1823-I1823)-(K1823-I1823))/(K1823-I1823))*100</f>
        <v/>
      </c>
      <c r="N1823" s="375" t="n"/>
      <c r="O1823" s="377" t="n"/>
      <c r="P1823" s="377" t="n"/>
      <c r="Q1823" s="287" t="n"/>
      <c r="R1823" s="287" t="n"/>
      <c r="S1823" s="331">
        <f>+(((K1823-I1823)/1000)*1000)/10</f>
        <v/>
      </c>
      <c r="T1823" s="332" t="n"/>
    </row>
    <row r="1824" ht="15.75" customHeight="1" s="412">
      <c r="A1824" s="333" t="n">
        <v>3807</v>
      </c>
      <c r="B1824" s="334" t="n">
        <v>229</v>
      </c>
      <c r="C1824" s="371" t="inlineStr">
        <is>
          <t>T322</t>
        </is>
      </c>
      <c r="D1824" s="371" t="n"/>
      <c r="E1824" s="371" t="n"/>
      <c r="F1824" s="371" t="n"/>
      <c r="G1824" s="371" t="n">
        <v>14</v>
      </c>
      <c r="H1824" s="372" t="n">
        <v>43591</v>
      </c>
      <c r="I1824" s="371" t="n">
        <v>5205</v>
      </c>
      <c r="J1824" s="373" t="n">
        <v>9657</v>
      </c>
      <c r="K1824" s="371" t="n">
        <v>8468</v>
      </c>
      <c r="L1824" s="371" t="n"/>
      <c r="M1824" s="374">
        <f>+(((J1824-I1824)-(K1824-I1824))/(K1824-I1824))*100</f>
        <v/>
      </c>
      <c r="N1824" s="375" t="inlineStr">
        <is>
          <t>MF</t>
        </is>
      </c>
      <c r="O1824" s="376">
        <f>AVERAGE(M1824:M1825)</f>
        <v/>
      </c>
      <c r="P1824" s="376">
        <f>_xlfn.STDEV.S(M1824,M1825)</f>
        <v/>
      </c>
      <c r="Q1824" s="287" t="n"/>
      <c r="R1824" s="287" t="n"/>
      <c r="S1824" s="331">
        <f>+(((K1824-I1824)/1000)*1000)/10</f>
        <v/>
      </c>
      <c r="T1824" s="332">
        <f>AVERAGE(S1824:S1825)</f>
        <v/>
      </c>
    </row>
    <row r="1825" ht="15.75" customHeight="1" s="412">
      <c r="A1825" s="333" t="n">
        <v>3808</v>
      </c>
      <c r="B1825" s="334" t="n">
        <v>230</v>
      </c>
      <c r="C1825" s="371" t="inlineStr">
        <is>
          <t>T322</t>
        </is>
      </c>
      <c r="D1825" s="371" t="n"/>
      <c r="E1825" s="371" t="n"/>
      <c r="F1825" s="371" t="n"/>
      <c r="G1825" s="371" t="n">
        <v>14</v>
      </c>
      <c r="H1825" s="372" t="n">
        <v>43591</v>
      </c>
      <c r="I1825" s="371" t="n">
        <v>5171</v>
      </c>
      <c r="J1825" s="373" t="n">
        <v>10039</v>
      </c>
      <c r="K1825" s="371" t="n">
        <v>8738</v>
      </c>
      <c r="L1825" s="371" t="n"/>
      <c r="M1825" s="374">
        <f>+(((J1825-I1825)-(K1825-I1825))/(K1825-I1825))*100</f>
        <v/>
      </c>
      <c r="N1825" s="375" t="n"/>
      <c r="O1825" s="377" t="n"/>
      <c r="P1825" s="377" t="n"/>
      <c r="Q1825" s="287" t="n"/>
      <c r="R1825" s="287" t="n"/>
      <c r="S1825" s="331">
        <f>+(((K1825-I1825)/1000)*1000)/10</f>
        <v/>
      </c>
      <c r="T1825" s="332" t="n"/>
    </row>
    <row r="1826" ht="15.75" customHeight="1" s="412">
      <c r="A1826" s="333" t="n">
        <v>4467</v>
      </c>
      <c r="B1826" s="334" t="n">
        <v>173</v>
      </c>
      <c r="C1826" s="371" t="inlineStr">
        <is>
          <t>T322</t>
        </is>
      </c>
      <c r="D1826" s="371" t="n"/>
      <c r="E1826" s="371" t="n"/>
      <c r="F1826" s="371" t="n"/>
      <c r="G1826" s="371" t="n">
        <v>16</v>
      </c>
      <c r="H1826" s="372" t="n">
        <v>43607</v>
      </c>
      <c r="I1826" s="371" t="n">
        <v>5227</v>
      </c>
      <c r="J1826" s="371" t="n">
        <v>9687</v>
      </c>
      <c r="K1826" s="371" t="n">
        <v>8650</v>
      </c>
      <c r="L1826" s="371" t="n">
        <v>2</v>
      </c>
      <c r="M1826" s="374">
        <f>+(((J1826-I1826)-(K1826-I1826))/(K1826-I1826))*100</f>
        <v/>
      </c>
      <c r="N1826" s="375" t="n"/>
      <c r="O1826" s="376">
        <f>AVERAGE(M1826:M1827)</f>
        <v/>
      </c>
      <c r="P1826" s="376">
        <f>_xlfn.STDEV.S(M1826,M1827)</f>
        <v/>
      </c>
      <c r="Q1826" s="287" t="n"/>
      <c r="R1826" s="287" t="n"/>
      <c r="S1826" s="331">
        <f>+(((K1826-I1826)/1000)*1000)/10</f>
        <v/>
      </c>
      <c r="T1826" s="332">
        <f>AVERAGE(S1826:S1827)</f>
        <v/>
      </c>
    </row>
    <row r="1827" ht="15.75" customHeight="1" s="412">
      <c r="A1827" s="333" t="n">
        <v>4468</v>
      </c>
      <c r="B1827" s="334" t="n">
        <v>174</v>
      </c>
      <c r="C1827" s="371" t="inlineStr">
        <is>
          <t>T322</t>
        </is>
      </c>
      <c r="D1827" s="371" t="n"/>
      <c r="E1827" s="371" t="n"/>
      <c r="F1827" s="371" t="n"/>
      <c r="G1827" s="371" t="n">
        <v>16</v>
      </c>
      <c r="H1827" s="372" t="n">
        <v>43607</v>
      </c>
      <c r="I1827" s="371" t="n">
        <v>5182</v>
      </c>
      <c r="J1827" s="371" t="n">
        <v>9729</v>
      </c>
      <c r="K1827" s="371" t="n">
        <v>8658</v>
      </c>
      <c r="L1827" s="371" t="n"/>
      <c r="M1827" s="374">
        <f>+(((J1827-I1827)-(K1827-I1827))/(K1827-I1827))*100</f>
        <v/>
      </c>
      <c r="N1827" s="375" t="n"/>
      <c r="O1827" s="377" t="n"/>
      <c r="P1827" s="377" t="n"/>
      <c r="Q1827" s="287" t="n"/>
      <c r="R1827" s="287" t="n"/>
      <c r="S1827" s="331">
        <f>+(((K1827-I1827)/1000)*1000)/10</f>
        <v/>
      </c>
      <c r="T1827" s="332" t="n"/>
    </row>
    <row r="1828" ht="15.75" customHeight="1" s="412">
      <c r="A1828" s="333" t="n">
        <v>5113</v>
      </c>
      <c r="B1828" s="334" t="n">
        <v>173</v>
      </c>
      <c r="C1828" s="371" t="inlineStr">
        <is>
          <t>T322</t>
        </is>
      </c>
      <c r="D1828" s="371" t="n"/>
      <c r="E1828" s="371" t="n"/>
      <c r="F1828" s="371" t="n"/>
      <c r="G1828" s="371" t="n">
        <v>18</v>
      </c>
      <c r="H1828" s="372" t="n">
        <v>43626</v>
      </c>
      <c r="I1828" s="371" t="n">
        <v>5227</v>
      </c>
      <c r="J1828" s="371" t="n">
        <v>8486</v>
      </c>
      <c r="K1828" s="371" t="n">
        <v>7852</v>
      </c>
      <c r="L1828" s="371" t="n">
        <v>7</v>
      </c>
      <c r="M1828" s="374">
        <f>+(((J1828-I1828)-(K1828-I1828))/(K1828-I1828))*100</f>
        <v/>
      </c>
      <c r="N1828" s="375" t="n"/>
      <c r="O1828" s="376">
        <f>AVERAGE(M1828:M1829)</f>
        <v/>
      </c>
      <c r="P1828" s="376">
        <f>_xlfn.STDEV.S(M1828,M1829)</f>
        <v/>
      </c>
      <c r="Q1828" s="287" t="n"/>
      <c r="R1828" s="287" t="n"/>
      <c r="S1828" s="331">
        <f>+(((K1828-I1828)/1000)*1000)/10</f>
        <v/>
      </c>
      <c r="T1828" s="332">
        <f>AVERAGE(S1828:S1829)</f>
        <v/>
      </c>
    </row>
    <row r="1829" ht="15.75" customHeight="1" s="412">
      <c r="A1829" s="333" t="n">
        <v>5114</v>
      </c>
      <c r="B1829" s="334" t="n">
        <v>174</v>
      </c>
      <c r="C1829" s="371" t="inlineStr">
        <is>
          <t>T322</t>
        </is>
      </c>
      <c r="D1829" s="371" t="n"/>
      <c r="E1829" s="371" t="n"/>
      <c r="F1829" s="371" t="n"/>
      <c r="G1829" s="371" t="n">
        <v>18</v>
      </c>
      <c r="H1829" s="372" t="n">
        <v>43626</v>
      </c>
      <c r="I1829" s="371" t="n">
        <v>5182</v>
      </c>
      <c r="J1829" s="371" t="n">
        <v>8616</v>
      </c>
      <c r="K1829" s="371" t="n">
        <v>7961</v>
      </c>
      <c r="L1829" s="371" t="n"/>
      <c r="M1829" s="374">
        <f>+(((J1829-I1829)-(K1829-I1829))/(K1829-I1829))*100</f>
        <v/>
      </c>
      <c r="N1829" s="375" t="n"/>
      <c r="O1829" s="377" t="n"/>
      <c r="P1829" s="377" t="n"/>
      <c r="Q1829" s="287" t="n"/>
      <c r="R1829" s="287" t="n"/>
      <c r="S1829" s="331">
        <f>+(((K1829-I1829)/1000)*1000)/10</f>
        <v/>
      </c>
      <c r="T1829" s="332" t="n"/>
    </row>
    <row r="1830" ht="15.75" customHeight="1" s="412">
      <c r="A1830" s="333" t="n">
        <v>5661</v>
      </c>
      <c r="B1830" s="334" t="n">
        <v>105</v>
      </c>
      <c r="C1830" s="378" t="inlineStr">
        <is>
          <t>T322</t>
        </is>
      </c>
      <c r="D1830" s="378" t="n"/>
      <c r="E1830" s="378" t="n"/>
      <c r="F1830" s="378" t="n"/>
      <c r="G1830" s="378" t="n">
        <v>21</v>
      </c>
      <c r="H1830" s="379" t="n">
        <v>43657</v>
      </c>
      <c r="I1830" s="378" t="n">
        <v>5251</v>
      </c>
      <c r="J1830" s="378" t="n">
        <v>8403</v>
      </c>
      <c r="K1830" s="378" t="n">
        <v>7892</v>
      </c>
      <c r="L1830" s="378" t="n">
        <v>7</v>
      </c>
      <c r="M1830" s="374">
        <f>+(((J1830-I1830)-(K1830-I1830))/(K1830-I1830))*100</f>
        <v/>
      </c>
      <c r="N1830" s="375" t="n"/>
      <c r="O1830" s="376">
        <f>AVERAGE(M1830:M1831)</f>
        <v/>
      </c>
      <c r="P1830" s="376">
        <f>_xlfn.STDEV.S(M1830,M1831)</f>
        <v/>
      </c>
      <c r="Q1830" s="287" t="n"/>
      <c r="R1830" s="287" t="n"/>
      <c r="S1830" s="331">
        <f>+(((K1830-I1830)/1000)*1000)/10</f>
        <v/>
      </c>
      <c r="T1830" s="332">
        <f>AVERAGE(S1830:S1831)</f>
        <v/>
      </c>
    </row>
    <row r="1831" ht="15.75" customHeight="1" s="412">
      <c r="A1831" s="333" t="n">
        <v>5662</v>
      </c>
      <c r="B1831" s="334" t="n">
        <v>106</v>
      </c>
      <c r="C1831" s="378" t="inlineStr">
        <is>
          <t>T322</t>
        </is>
      </c>
      <c r="D1831" s="378" t="n"/>
      <c r="E1831" s="378" t="n"/>
      <c r="F1831" s="378" t="n"/>
      <c r="G1831" s="378" t="n">
        <v>21</v>
      </c>
      <c r="H1831" s="379" t="n">
        <v>43657</v>
      </c>
      <c r="I1831" s="378" t="n">
        <v>5219</v>
      </c>
      <c r="J1831" s="378" t="n">
        <v>8273</v>
      </c>
      <c r="K1831" s="378" t="n">
        <v>7780</v>
      </c>
      <c r="L1831" s="378" t="n"/>
      <c r="M1831" s="374">
        <f>+(((J1831-I1831)-(K1831-I1831))/(K1831-I1831))*100</f>
        <v/>
      </c>
      <c r="N1831" s="375" t="n"/>
      <c r="O1831" s="377" t="n"/>
      <c r="P1831" s="377" t="n"/>
      <c r="Q1831" s="287" t="n"/>
      <c r="R1831" s="287" t="n"/>
      <c r="S1831" s="331">
        <f>+(((K1831-I1831)/1000)*1000)/10</f>
        <v/>
      </c>
      <c r="T1831" s="332" t="n"/>
    </row>
    <row r="1832" ht="15.75" customHeight="1" s="412">
      <c r="A1832" s="333" t="n">
        <v>6113</v>
      </c>
      <c r="B1832" s="334" t="n">
        <v>180</v>
      </c>
      <c r="C1832" s="378" t="inlineStr">
        <is>
          <t>T322</t>
        </is>
      </c>
      <c r="D1832" s="378" t="n"/>
      <c r="E1832" s="378" t="n"/>
      <c r="F1832" s="378" t="n"/>
      <c r="G1832" s="378" t="n">
        <v>22</v>
      </c>
      <c r="H1832" s="379" t="n">
        <v>43685</v>
      </c>
      <c r="I1832" s="378" t="n">
        <v>5282</v>
      </c>
      <c r="J1832" s="378" t="n">
        <v>8874</v>
      </c>
      <c r="K1832" s="378" t="n">
        <v>8363</v>
      </c>
      <c r="L1832" s="378" t="n">
        <v>7</v>
      </c>
      <c r="M1832" s="374">
        <f>+(((J1832-I1832)-(K1832-I1832))/(K1832-I1832))*100</f>
        <v/>
      </c>
      <c r="N1832" s="375" t="n"/>
      <c r="O1832" s="376">
        <f>AVERAGE(M1832:M1833)</f>
        <v/>
      </c>
      <c r="P1832" s="376">
        <f>_xlfn.STDEV.S(M1832,M1833)</f>
        <v/>
      </c>
      <c r="Q1832" s="287" t="n"/>
      <c r="R1832" s="287" t="n"/>
      <c r="S1832" s="331">
        <f>+(((K1832-I1832)/1000)*1000)/10</f>
        <v/>
      </c>
      <c r="T1832" s="332">
        <f>AVERAGE(S1832:S1833)</f>
        <v/>
      </c>
    </row>
    <row r="1833" ht="15.75" customHeight="1" s="412">
      <c r="A1833" s="333" t="n">
        <v>6114</v>
      </c>
      <c r="B1833" s="334" t="n">
        <v>180</v>
      </c>
      <c r="C1833" s="378" t="inlineStr">
        <is>
          <t>T322</t>
        </is>
      </c>
      <c r="D1833" s="378" t="n"/>
      <c r="E1833" s="378" t="n"/>
      <c r="F1833" s="378" t="n"/>
      <c r="G1833" s="378" t="n">
        <v>22</v>
      </c>
      <c r="H1833" s="379" t="n">
        <v>43685</v>
      </c>
      <c r="I1833" s="378" t="n">
        <v>5282</v>
      </c>
      <c r="J1833" s="378" t="n">
        <v>8345</v>
      </c>
      <c r="K1833" s="378" t="n">
        <v>7915</v>
      </c>
      <c r="L1833" s="378" t="n"/>
      <c r="M1833" s="374">
        <f>+(((J1833-I1833)-(K1833-I1833))/(K1833-I1833))*100</f>
        <v/>
      </c>
      <c r="N1833" s="375" t="n"/>
      <c r="O1833" s="377" t="n"/>
      <c r="P1833" s="377" t="n"/>
      <c r="Q1833" s="287" t="n"/>
      <c r="R1833" s="287" t="n"/>
      <c r="S1833" s="331">
        <f>+(((K1833-I1833)/1000)*1000)/10</f>
        <v/>
      </c>
      <c r="T1833" s="332" t="n"/>
    </row>
    <row r="1834" ht="15.75" customHeight="1" s="412">
      <c r="A1834" s="333" t="n">
        <v>2993</v>
      </c>
      <c r="B1834" s="334" t="n">
        <v>77</v>
      </c>
      <c r="C1834" s="380" t="inlineStr">
        <is>
          <t>T323</t>
        </is>
      </c>
      <c r="D1834" s="380" t="n"/>
      <c r="E1834" s="380" t="n"/>
      <c r="F1834" s="380" t="n"/>
      <c r="G1834" s="380" t="n">
        <v>11</v>
      </c>
      <c r="H1834" s="381" t="n">
        <v>43571</v>
      </c>
      <c r="I1834" s="391" t="n">
        <v>5212</v>
      </c>
      <c r="J1834" s="380" t="n">
        <v>6955</v>
      </c>
      <c r="K1834" s="380" t="n">
        <v>6618</v>
      </c>
      <c r="L1834" s="380" t="n">
        <v>1</v>
      </c>
      <c r="M1834" s="382">
        <f>+(((J1834-I1834)-(K1834-I1834))/(K1834-I1834))*100</f>
        <v/>
      </c>
      <c r="N1834" s="383" t="inlineStr">
        <is>
          <t>MF</t>
        </is>
      </c>
      <c r="O1834" s="384">
        <f>AVERAGE(M1834:M1835)</f>
        <v/>
      </c>
      <c r="P1834" s="384">
        <f>_xlfn.STDEV.S(M1834,M1835)</f>
        <v/>
      </c>
      <c r="Q1834" s="287" t="n">
        <v>1</v>
      </c>
      <c r="R1834" s="287" t="n"/>
      <c r="S1834" s="331">
        <f>+(((K1834-I1834)/1000)*1000)/10</f>
        <v/>
      </c>
      <c r="T1834" s="332">
        <f>AVERAGE(S1834:S1835)</f>
        <v/>
      </c>
    </row>
    <row r="1835" ht="15.75" customHeight="1" s="412">
      <c r="A1835" s="333" t="n">
        <v>2994</v>
      </c>
      <c r="B1835" s="334" t="n">
        <v>78</v>
      </c>
      <c r="C1835" s="380" t="inlineStr">
        <is>
          <t>T323</t>
        </is>
      </c>
      <c r="D1835" s="380" t="n"/>
      <c r="E1835" s="380" t="n"/>
      <c r="F1835" s="380" t="n"/>
      <c r="G1835" s="380" t="n">
        <v>11</v>
      </c>
      <c r="H1835" s="381" t="n">
        <v>43571</v>
      </c>
      <c r="I1835" s="391" t="n">
        <v>5245</v>
      </c>
      <c r="J1835" s="380" t="n">
        <v>7106</v>
      </c>
      <c r="K1835" s="380" t="n">
        <v>6751</v>
      </c>
      <c r="L1835" s="380" t="n"/>
      <c r="M1835" s="382">
        <f>+(((J1835-I1835)-(K1835-I1835))/(K1835-I1835))*100</f>
        <v/>
      </c>
      <c r="N1835" s="383" t="n"/>
      <c r="O1835" s="385" t="n"/>
      <c r="P1835" s="385" t="n"/>
      <c r="Q1835" s="287" t="n"/>
      <c r="R1835" s="287" t="n"/>
      <c r="S1835" s="331">
        <f>+(((K1835-I1835)/1000)*1000)/10</f>
        <v/>
      </c>
      <c r="T1835" s="332" t="n"/>
    </row>
    <row r="1836" ht="15.75" customHeight="1" s="412">
      <c r="A1836" s="333" t="n">
        <v>3809</v>
      </c>
      <c r="B1836" s="334" t="n">
        <v>231</v>
      </c>
      <c r="C1836" s="380" t="inlineStr">
        <is>
          <t>T323</t>
        </is>
      </c>
      <c r="D1836" s="380" t="n"/>
      <c r="E1836" s="380" t="n"/>
      <c r="F1836" s="380" t="n"/>
      <c r="G1836" s="380" t="n">
        <v>14</v>
      </c>
      <c r="H1836" s="381" t="n">
        <v>43591</v>
      </c>
      <c r="I1836" s="380" t="n">
        <v>5229</v>
      </c>
      <c r="J1836" s="391" t="n">
        <v>6943</v>
      </c>
      <c r="K1836" s="380" t="n">
        <v>6689</v>
      </c>
      <c r="L1836" s="380" t="n"/>
      <c r="M1836" s="382">
        <f>+(((J1836-I1836)-(K1836-I1836))/(K1836-I1836))*100</f>
        <v/>
      </c>
      <c r="N1836" s="383" t="inlineStr">
        <is>
          <t>MF</t>
        </is>
      </c>
      <c r="O1836" s="384">
        <f>AVERAGE(M1836:M1837)</f>
        <v/>
      </c>
      <c r="P1836" s="384">
        <f>_xlfn.STDEV.S(M1836,M1837)</f>
        <v/>
      </c>
      <c r="Q1836" s="287" t="n"/>
      <c r="R1836" s="287" t="n"/>
      <c r="S1836" s="331">
        <f>+(((K1836-I1836)/1000)*1000)/10</f>
        <v/>
      </c>
      <c r="T1836" s="332">
        <f>AVERAGE(S1836:S1837)</f>
        <v/>
      </c>
    </row>
    <row r="1837" ht="15.75" customHeight="1" s="412">
      <c r="A1837" s="333" t="n">
        <v>3810</v>
      </c>
      <c r="B1837" s="334" t="n">
        <v>232</v>
      </c>
      <c r="C1837" s="380" t="inlineStr">
        <is>
          <t>T323</t>
        </is>
      </c>
      <c r="D1837" s="380" t="n"/>
      <c r="E1837" s="380" t="n"/>
      <c r="F1837" s="380" t="n"/>
      <c r="G1837" s="380" t="n">
        <v>14</v>
      </c>
      <c r="H1837" s="381" t="n">
        <v>43591</v>
      </c>
      <c r="I1837" s="380" t="n">
        <v>5244</v>
      </c>
      <c r="J1837" s="391" t="n">
        <v>6831</v>
      </c>
      <c r="K1837" s="380" t="n">
        <v>6594</v>
      </c>
      <c r="L1837" s="380" t="n"/>
      <c r="M1837" s="382">
        <f>+(((J1837-I1837)-(K1837-I1837))/(K1837-I1837))*100</f>
        <v/>
      </c>
      <c r="N1837" s="383" t="n"/>
      <c r="O1837" s="385" t="n"/>
      <c r="P1837" s="385" t="n"/>
      <c r="Q1837" s="287" t="n"/>
      <c r="R1837" s="287" t="n"/>
      <c r="S1837" s="331">
        <f>+(((K1837-I1837)/1000)*1000)/10</f>
        <v/>
      </c>
      <c r="T1837" s="332" t="n"/>
    </row>
    <row r="1838" ht="15.75" customHeight="1" s="412">
      <c r="A1838" s="333" t="n">
        <v>4165</v>
      </c>
      <c r="B1838" s="334" t="n">
        <v>195</v>
      </c>
      <c r="C1838" s="380" t="inlineStr">
        <is>
          <t>T323</t>
        </is>
      </c>
      <c r="D1838" s="380" t="n"/>
      <c r="E1838" s="380" t="n"/>
      <c r="F1838" s="380" t="n"/>
      <c r="G1838" s="380" t="n">
        <v>15</v>
      </c>
      <c r="H1838" s="381" t="n">
        <v>43599</v>
      </c>
      <c r="I1838" s="380" t="n">
        <v>5277</v>
      </c>
      <c r="J1838" s="380" t="n">
        <v>6812</v>
      </c>
      <c r="K1838" s="380" t="n">
        <v>6579</v>
      </c>
      <c r="L1838" s="380" t="n"/>
      <c r="M1838" s="382">
        <f>+(((J1838-I1838)-(K1838-I1838))/(K1838-I1838))*100</f>
        <v/>
      </c>
      <c r="N1838" s="382" t="n"/>
      <c r="O1838" s="384">
        <f>AVERAGE(M1838:M1839)</f>
        <v/>
      </c>
      <c r="P1838" s="384">
        <f>_xlfn.STDEV.S(M1838,M1839)</f>
        <v/>
      </c>
      <c r="Q1838" s="287" t="n"/>
      <c r="R1838" s="287" t="n"/>
      <c r="S1838" s="331">
        <f>+(((K1838-I1838)/1000)*1000)/10</f>
        <v/>
      </c>
      <c r="T1838" s="332">
        <f>AVERAGE(S1838:S1839)</f>
        <v/>
      </c>
    </row>
    <row r="1839" ht="15.75" customHeight="1" s="412">
      <c r="A1839" s="333" t="n">
        <v>4166</v>
      </c>
      <c r="B1839" s="334" t="n">
        <v>196</v>
      </c>
      <c r="C1839" s="380" t="inlineStr">
        <is>
          <t>T323</t>
        </is>
      </c>
      <c r="D1839" s="380" t="n"/>
      <c r="E1839" s="380" t="n"/>
      <c r="F1839" s="380" t="n"/>
      <c r="G1839" s="380" t="n">
        <v>15</v>
      </c>
      <c r="H1839" s="381" t="n">
        <v>43599</v>
      </c>
      <c r="I1839" s="380" t="n">
        <v>5243</v>
      </c>
      <c r="J1839" s="380" t="n">
        <v>6731</v>
      </c>
      <c r="K1839" s="380" t="n">
        <v>6508</v>
      </c>
      <c r="L1839" s="380" t="n"/>
      <c r="M1839" s="382">
        <f>+(((J1839-I1839)-(K1839-I1839))/(K1839-I1839))*100</f>
        <v/>
      </c>
      <c r="N1839" s="382" t="n"/>
      <c r="O1839" s="385" t="n"/>
      <c r="P1839" s="385" t="n"/>
      <c r="Q1839" s="287" t="n"/>
      <c r="R1839" s="287" t="n"/>
      <c r="S1839" s="331">
        <f>+(((K1839-I1839)/1000)*1000)/10</f>
        <v/>
      </c>
      <c r="T1839" s="332" t="n"/>
    </row>
    <row r="1840" ht="15.75" customHeight="1" s="412">
      <c r="A1840" s="333" t="n">
        <v>4811</v>
      </c>
      <c r="B1840" s="334" t="n">
        <v>195</v>
      </c>
      <c r="C1840" s="380" t="inlineStr">
        <is>
          <t>T323</t>
        </is>
      </c>
      <c r="D1840" s="380" t="n"/>
      <c r="E1840" s="380" t="n"/>
      <c r="F1840" s="380" t="n"/>
      <c r="G1840" s="380" t="n">
        <v>17</v>
      </c>
      <c r="H1840" s="381" t="n">
        <v>43619</v>
      </c>
      <c r="I1840" s="380" t="n">
        <v>5277</v>
      </c>
      <c r="J1840" s="380" t="n">
        <v>6798</v>
      </c>
      <c r="K1840" s="380" t="n">
        <v>6547</v>
      </c>
      <c r="L1840" s="380" t="n"/>
      <c r="M1840" s="382">
        <f>+(((J1840-I1840)-(K1840-I1840))/(K1840-I1840))*100</f>
        <v/>
      </c>
      <c r="N1840" s="383" t="n"/>
      <c r="O1840" s="384">
        <f>AVERAGE(M1840:M1841)</f>
        <v/>
      </c>
      <c r="P1840" s="384">
        <f>_xlfn.STDEV.S(M1840,M1841)</f>
        <v/>
      </c>
      <c r="Q1840" s="287" t="n"/>
      <c r="R1840" s="287" t="n"/>
      <c r="S1840" s="331">
        <f>+(((K1840-I1840)/1000)*1000)/10</f>
        <v/>
      </c>
      <c r="T1840" s="332">
        <f>AVERAGE(S1840:S1841)</f>
        <v/>
      </c>
    </row>
    <row r="1841" ht="15.75" customHeight="1" s="412">
      <c r="A1841" s="333" t="n">
        <v>4812</v>
      </c>
      <c r="B1841" s="334" t="n">
        <v>196</v>
      </c>
      <c r="C1841" s="380" t="inlineStr">
        <is>
          <t>T323</t>
        </is>
      </c>
      <c r="D1841" s="380" t="n"/>
      <c r="E1841" s="380" t="n"/>
      <c r="F1841" s="380" t="n"/>
      <c r="G1841" s="380" t="n">
        <v>17</v>
      </c>
      <c r="H1841" s="381" t="n">
        <v>43619</v>
      </c>
      <c r="I1841" s="380" t="n">
        <v>5243</v>
      </c>
      <c r="J1841" s="380" t="n">
        <v>6801</v>
      </c>
      <c r="K1841" s="380" t="n">
        <v>6548</v>
      </c>
      <c r="L1841" s="380" t="n"/>
      <c r="M1841" s="382">
        <f>+(((J1841-I1841)-(K1841-I1841))/(K1841-I1841))*100</f>
        <v/>
      </c>
      <c r="N1841" s="383" t="n"/>
      <c r="O1841" s="385" t="n"/>
      <c r="P1841" s="385" t="n"/>
      <c r="Q1841" s="287" t="n"/>
      <c r="R1841" s="287" t="n"/>
      <c r="S1841" s="331">
        <f>+(((K1841-I1841)/1000)*1000)/10</f>
        <v/>
      </c>
      <c r="T1841" s="332" t="n"/>
    </row>
    <row r="1842" ht="15.75" customHeight="1" s="412">
      <c r="A1842" s="333" t="n">
        <v>5397</v>
      </c>
      <c r="B1842" s="334" t="n">
        <v>135</v>
      </c>
      <c r="C1842" s="378" t="inlineStr">
        <is>
          <t>T323</t>
        </is>
      </c>
      <c r="D1842" s="378" t="n"/>
      <c r="E1842" s="378" t="n"/>
      <c r="F1842" s="378" t="n"/>
      <c r="G1842" s="378" t="n">
        <v>19</v>
      </c>
      <c r="H1842" s="379" t="n">
        <v>43637</v>
      </c>
      <c r="I1842" s="378" t="n">
        <v>5240</v>
      </c>
      <c r="J1842" s="378" t="n">
        <v>6845</v>
      </c>
      <c r="K1842" s="378" t="n">
        <v>6542</v>
      </c>
      <c r="L1842" s="378" t="n">
        <v>7</v>
      </c>
      <c r="M1842" s="386">
        <f>+(((J1842-I1842)-(K1842-I1842))/(K1842-I1842))*100</f>
        <v/>
      </c>
      <c r="N1842" s="387" t="n"/>
      <c r="O1842" s="388">
        <f>AVERAGE(M1842:M1843)</f>
        <v/>
      </c>
      <c r="P1842" s="388">
        <f>_xlfn.STDEV.S(M1842,M1843)</f>
        <v/>
      </c>
      <c r="Q1842" s="287" t="n"/>
      <c r="R1842" s="287" t="n"/>
      <c r="S1842" s="331">
        <f>+(((K1842-I1842)/1000)*1000)/10</f>
        <v/>
      </c>
      <c r="T1842" s="332">
        <f>AVERAGE(S1842:S1843)</f>
        <v/>
      </c>
    </row>
    <row r="1843" ht="15.75" customHeight="1" s="412">
      <c r="A1843" s="333" t="n">
        <v>5398</v>
      </c>
      <c r="B1843" s="334" t="n">
        <v>136</v>
      </c>
      <c r="C1843" s="378" t="inlineStr">
        <is>
          <t>T323</t>
        </is>
      </c>
      <c r="D1843" s="378" t="n"/>
      <c r="E1843" s="378" t="n"/>
      <c r="F1843" s="378" t="n"/>
      <c r="G1843" s="378" t="n">
        <v>19</v>
      </c>
      <c r="H1843" s="379" t="n">
        <v>43637</v>
      </c>
      <c r="I1843" s="378" t="n">
        <v>5219</v>
      </c>
      <c r="J1843" s="378" t="n">
        <v>6788</v>
      </c>
      <c r="K1843" s="378" t="n">
        <v>6487</v>
      </c>
      <c r="L1843" s="378" t="n"/>
      <c r="M1843" s="386">
        <f>+(((J1843-I1843)-(K1843-I1843))/(K1843-I1843))*100</f>
        <v/>
      </c>
      <c r="N1843" s="387" t="n"/>
      <c r="O1843" s="331" t="n"/>
      <c r="P1843" s="331" t="n"/>
      <c r="Q1843" s="287" t="n"/>
      <c r="R1843" s="287" t="n"/>
      <c r="S1843" s="331">
        <f>+(((K1843-I1843)/1000)*1000)/10</f>
        <v/>
      </c>
      <c r="T1843" s="332" t="n"/>
    </row>
    <row r="1844" ht="15.75" customHeight="1" s="412">
      <c r="A1844" s="333" t="n">
        <v>6115</v>
      </c>
      <c r="B1844" s="334" t="n">
        <v>181</v>
      </c>
      <c r="C1844" s="378" t="inlineStr">
        <is>
          <t>T323</t>
        </is>
      </c>
      <c r="D1844" s="378" t="n"/>
      <c r="E1844" s="378" t="n"/>
      <c r="F1844" s="378" t="n"/>
      <c r="G1844" s="378" t="n">
        <v>22</v>
      </c>
      <c r="H1844" s="379" t="n">
        <v>43685</v>
      </c>
      <c r="I1844" s="378" t="n">
        <v>5244</v>
      </c>
      <c r="J1844" s="378" t="n">
        <v>6328</v>
      </c>
      <c r="K1844" s="378" t="n">
        <v>6181</v>
      </c>
      <c r="L1844" s="378" t="n">
        <v>7</v>
      </c>
      <c r="M1844" s="374">
        <f>+(((J1844-I1844)-(K1844-I1844))/(K1844-I1844))*100</f>
        <v/>
      </c>
      <c r="N1844" s="375" t="n"/>
      <c r="O1844" s="376">
        <f>AVERAGE(M1844:M1845)</f>
        <v/>
      </c>
      <c r="P1844" s="376">
        <f>_xlfn.STDEV.S(M1844,M1845)</f>
        <v/>
      </c>
      <c r="Q1844" s="287" t="n"/>
      <c r="R1844" s="287" t="n"/>
      <c r="S1844" s="331">
        <f>+(((K1844-I1844)/1000)*1000)/10</f>
        <v/>
      </c>
      <c r="T1844" s="332">
        <f>AVERAGE(S1844:S1845)</f>
        <v/>
      </c>
    </row>
    <row r="1845" ht="15.75" customHeight="1" s="412">
      <c r="A1845" s="333" t="n">
        <v>6116</v>
      </c>
      <c r="B1845" s="334" t="n">
        <v>181</v>
      </c>
      <c r="C1845" s="378" t="inlineStr">
        <is>
          <t>T323</t>
        </is>
      </c>
      <c r="D1845" s="378" t="n"/>
      <c r="E1845" s="378" t="n"/>
      <c r="F1845" s="378" t="n"/>
      <c r="G1845" s="378" t="n">
        <v>22</v>
      </c>
      <c r="H1845" s="379" t="n">
        <v>43685</v>
      </c>
      <c r="I1845" s="378" t="n">
        <v>5244</v>
      </c>
      <c r="J1845" s="378" t="n">
        <v>6382</v>
      </c>
      <c r="K1845" s="378" t="n">
        <v>6225</v>
      </c>
      <c r="L1845" s="378" t="n"/>
      <c r="M1845" s="374">
        <f>+(((J1845-I1845)-(K1845-I1845))/(K1845-I1845))*100</f>
        <v/>
      </c>
      <c r="N1845" s="375" t="n"/>
      <c r="O1845" s="377" t="n"/>
      <c r="P1845" s="377" t="n"/>
      <c r="Q1845" s="287" t="n"/>
      <c r="R1845" s="287" t="n"/>
      <c r="S1845" s="331">
        <f>+(((K1845-I1845)/1000)*1000)/10</f>
        <v/>
      </c>
      <c r="T1845" s="332" t="n"/>
    </row>
    <row r="1846" ht="15.75" customHeight="1" s="412">
      <c r="A1846" s="333" t="n">
        <v>3445</v>
      </c>
      <c r="B1846" s="334" t="n">
        <v>201</v>
      </c>
      <c r="C1846" s="380" t="inlineStr">
        <is>
          <t>T324</t>
        </is>
      </c>
      <c r="D1846" s="380" t="n"/>
      <c r="E1846" s="380" t="n"/>
      <c r="F1846" s="380" t="n"/>
      <c r="G1846" s="380" t="n">
        <v>13</v>
      </c>
      <c r="H1846" s="381" t="n">
        <v>43587</v>
      </c>
      <c r="I1846" s="380" t="n">
        <v>5254</v>
      </c>
      <c r="J1846" s="380" t="n">
        <v>7591</v>
      </c>
      <c r="K1846" s="380" t="n">
        <v>7153</v>
      </c>
      <c r="L1846" s="380" t="n">
        <v>1</v>
      </c>
      <c r="M1846" s="382">
        <f>+(((J1846-I1846)-(K1846-I1846))/(K1846-I1846))*100</f>
        <v/>
      </c>
      <c r="N1846" s="383" t="inlineStr">
        <is>
          <t>MF</t>
        </is>
      </c>
      <c r="O1846" s="384">
        <f>AVERAGE(M1846:M1847)</f>
        <v/>
      </c>
      <c r="P1846" s="384">
        <f>_xlfn.STDEV.S(M1846,M1847)</f>
        <v/>
      </c>
      <c r="Q1846" s="287" t="n">
        <v>1</v>
      </c>
      <c r="R1846" s="287" t="n"/>
      <c r="S1846" s="331">
        <f>+(((K1846-I1846)/1000)*1000)/10</f>
        <v/>
      </c>
      <c r="T1846" s="332">
        <f>AVERAGE(S1846:S1847)</f>
        <v/>
      </c>
    </row>
    <row r="1847" ht="15.75" customHeight="1" s="412">
      <c r="A1847" s="333" t="n">
        <v>3446</v>
      </c>
      <c r="B1847" s="334" t="n">
        <v>202</v>
      </c>
      <c r="C1847" s="380" t="inlineStr">
        <is>
          <t>T324</t>
        </is>
      </c>
      <c r="D1847" s="380" t="n"/>
      <c r="E1847" s="380" t="n"/>
      <c r="F1847" s="380" t="n"/>
      <c r="G1847" s="380" t="n">
        <v>13</v>
      </c>
      <c r="H1847" s="381" t="n">
        <v>43587</v>
      </c>
      <c r="I1847" s="380" t="n">
        <v>5275</v>
      </c>
      <c r="J1847" s="380" t="n">
        <v>7570</v>
      </c>
      <c r="K1847" s="380" t="n">
        <v>7124</v>
      </c>
      <c r="L1847" s="380" t="n"/>
      <c r="M1847" s="382">
        <f>+(((J1847-I1847)-(K1847-I1847))/(K1847-I1847))*100</f>
        <v/>
      </c>
      <c r="N1847" s="383" t="n"/>
      <c r="O1847" s="385" t="n"/>
      <c r="P1847" s="385" t="n"/>
      <c r="Q1847" s="287" t="n"/>
      <c r="R1847" s="287" t="n"/>
      <c r="S1847" s="331">
        <f>+(((K1847-I1847)/1000)*1000)/10</f>
        <v/>
      </c>
      <c r="T1847" s="332" t="n"/>
    </row>
    <row r="1848" ht="15.75" customHeight="1" s="412">
      <c r="A1848" s="333" t="n">
        <v>4167</v>
      </c>
      <c r="B1848" s="334" t="n">
        <v>197</v>
      </c>
      <c r="C1848" s="380" t="inlineStr">
        <is>
          <t>T324</t>
        </is>
      </c>
      <c r="D1848" s="380" t="n"/>
      <c r="E1848" s="380" t="n"/>
      <c r="F1848" s="380" t="n"/>
      <c r="G1848" s="380" t="n">
        <v>15</v>
      </c>
      <c r="H1848" s="381" t="n">
        <v>43599</v>
      </c>
      <c r="I1848" s="380" t="n">
        <v>5252</v>
      </c>
      <c r="J1848" s="380" t="n">
        <v>7380</v>
      </c>
      <c r="K1848" s="380" t="n">
        <v>6976</v>
      </c>
      <c r="L1848" s="380" t="n"/>
      <c r="M1848" s="382">
        <f>+(((J1848-I1848)-(K1848-I1848))/(K1848-I1848))*100</f>
        <v/>
      </c>
      <c r="N1848" s="382" t="n"/>
      <c r="O1848" s="384">
        <f>AVERAGE(M1848:M1849)</f>
        <v/>
      </c>
      <c r="P1848" s="384">
        <f>_xlfn.STDEV.S(M1848,M1849)</f>
        <v/>
      </c>
      <c r="Q1848" s="287" t="n"/>
      <c r="R1848" s="287" t="n"/>
      <c r="S1848" s="331">
        <f>+(((K1848-I1848)/1000)*1000)/10</f>
        <v/>
      </c>
      <c r="T1848" s="332">
        <f>AVERAGE(S1848:S1849)</f>
        <v/>
      </c>
    </row>
    <row r="1849" ht="15.75" customHeight="1" s="412">
      <c r="A1849" s="333" t="n">
        <v>4168</v>
      </c>
      <c r="B1849" s="334" t="n">
        <v>198</v>
      </c>
      <c r="C1849" s="380" t="inlineStr">
        <is>
          <t>T324</t>
        </is>
      </c>
      <c r="D1849" s="380" t="n"/>
      <c r="E1849" s="380" t="n"/>
      <c r="F1849" s="380" t="n"/>
      <c r="G1849" s="380" t="n">
        <v>15</v>
      </c>
      <c r="H1849" s="381" t="n">
        <v>43599</v>
      </c>
      <c r="I1849" s="380" t="n">
        <v>5320</v>
      </c>
      <c r="J1849" s="380" t="n">
        <v>7395</v>
      </c>
      <c r="K1849" s="380" t="n">
        <v>6994</v>
      </c>
      <c r="L1849" s="380" t="n"/>
      <c r="M1849" s="382">
        <f>+(((J1849-I1849)-(K1849-I1849))/(K1849-I1849))*100</f>
        <v/>
      </c>
      <c r="N1849" s="382" t="n"/>
      <c r="O1849" s="385" t="n"/>
      <c r="P1849" s="385" t="n"/>
      <c r="Q1849" s="287" t="n"/>
      <c r="R1849" s="287" t="n"/>
      <c r="S1849" s="331">
        <f>+(((K1849-I1849)/1000)*1000)/10</f>
        <v/>
      </c>
      <c r="T1849" s="332" t="n"/>
    </row>
    <row r="1850" ht="15.75" customHeight="1" s="412">
      <c r="A1850" s="333" t="n">
        <v>4813</v>
      </c>
      <c r="B1850" s="334" t="n">
        <v>197</v>
      </c>
      <c r="C1850" s="380" t="inlineStr">
        <is>
          <t>T324</t>
        </is>
      </c>
      <c r="D1850" s="380" t="n"/>
      <c r="E1850" s="380" t="n"/>
      <c r="F1850" s="380" t="n"/>
      <c r="G1850" s="380" t="n">
        <v>17</v>
      </c>
      <c r="H1850" s="381" t="n">
        <v>43619</v>
      </c>
      <c r="I1850" s="380" t="n">
        <v>5252</v>
      </c>
      <c r="J1850" s="380" t="n">
        <v>9489</v>
      </c>
      <c r="K1850" s="380" t="n">
        <v>8585</v>
      </c>
      <c r="L1850" s="380" t="n"/>
      <c r="M1850" s="382">
        <f>+(((J1850-I1850)-(K1850-I1850))/(K1850-I1850))*100</f>
        <v/>
      </c>
      <c r="N1850" s="383" t="n"/>
      <c r="O1850" s="384">
        <f>AVERAGE(M1850:M1851)</f>
        <v/>
      </c>
      <c r="P1850" s="384">
        <f>_xlfn.STDEV.S(M1850,M1851)</f>
        <v/>
      </c>
      <c r="Q1850" s="287" t="n"/>
      <c r="R1850" s="287" t="n"/>
      <c r="S1850" s="331">
        <f>+(((K1850-I1850)/1000)*1000)/10</f>
        <v/>
      </c>
      <c r="T1850" s="332">
        <f>AVERAGE(S1850:S1851)</f>
        <v/>
      </c>
    </row>
    <row r="1851" ht="15.75" customHeight="1" s="412">
      <c r="A1851" s="333" t="n">
        <v>4814</v>
      </c>
      <c r="B1851" s="334" t="n">
        <v>198</v>
      </c>
      <c r="C1851" s="380" t="inlineStr">
        <is>
          <t>T324</t>
        </is>
      </c>
      <c r="D1851" s="380" t="n"/>
      <c r="E1851" s="380" t="n"/>
      <c r="F1851" s="380" t="n"/>
      <c r="G1851" s="380" t="n">
        <v>17</v>
      </c>
      <c r="H1851" s="381" t="n">
        <v>43619</v>
      </c>
      <c r="I1851" s="380" t="n">
        <v>5320</v>
      </c>
      <c r="J1851" s="380" t="n">
        <v>9396</v>
      </c>
      <c r="K1851" s="380" t="n">
        <v>8531</v>
      </c>
      <c r="L1851" s="380" t="n"/>
      <c r="M1851" s="382">
        <f>+(((J1851-I1851)-(K1851-I1851))/(K1851-I1851))*100</f>
        <v/>
      </c>
      <c r="N1851" s="383" t="n"/>
      <c r="O1851" s="385" t="n"/>
      <c r="P1851" s="385" t="n"/>
      <c r="Q1851" s="287" t="n"/>
      <c r="R1851" s="287" t="n"/>
      <c r="S1851" s="331">
        <f>+(((K1851-I1851)/1000)*1000)/10</f>
        <v/>
      </c>
      <c r="T1851" s="332" t="n"/>
    </row>
    <row r="1852" ht="15.75" customHeight="1" s="412">
      <c r="A1852" s="333" t="n">
        <v>5399</v>
      </c>
      <c r="B1852" s="334" t="n">
        <v>137</v>
      </c>
      <c r="C1852" s="378" t="inlineStr">
        <is>
          <t>T324</t>
        </is>
      </c>
      <c r="D1852" s="378" t="n"/>
      <c r="E1852" s="378" t="n"/>
      <c r="F1852" s="378" t="n"/>
      <c r="G1852" s="378" t="n">
        <v>19</v>
      </c>
      <c r="H1852" s="379" t="n">
        <v>43637</v>
      </c>
      <c r="I1852" s="378" t="n">
        <v>5220</v>
      </c>
      <c r="J1852" s="378" t="n">
        <v>8570</v>
      </c>
      <c r="K1852" s="378" t="n">
        <v>7847</v>
      </c>
      <c r="L1852" s="378" t="n">
        <v>7</v>
      </c>
      <c r="M1852" s="386">
        <f>+(((J1852-I1852)-(K1852-I1852))/(K1852-I1852))*100</f>
        <v/>
      </c>
      <c r="N1852" s="387" t="n"/>
      <c r="O1852" s="388">
        <f>AVERAGE(M1852:M1853)</f>
        <v/>
      </c>
      <c r="P1852" s="388">
        <f>_xlfn.STDEV.S(M1852,M1853)</f>
        <v/>
      </c>
      <c r="Q1852" s="287" t="n"/>
      <c r="R1852" s="287" t="n"/>
      <c r="S1852" s="331">
        <f>+(((K1852-I1852)/1000)*1000)/10</f>
        <v/>
      </c>
      <c r="T1852" s="332">
        <f>AVERAGE(S1852:S1853)</f>
        <v/>
      </c>
    </row>
    <row r="1853" ht="15.75" customHeight="1" s="412">
      <c r="A1853" s="333" t="n">
        <v>5400</v>
      </c>
      <c r="B1853" s="334" t="n">
        <v>138</v>
      </c>
      <c r="C1853" s="378" t="inlineStr">
        <is>
          <t>T324</t>
        </is>
      </c>
      <c r="D1853" s="378" t="n"/>
      <c r="E1853" s="378" t="n"/>
      <c r="F1853" s="378" t="n"/>
      <c r="G1853" s="378" t="n">
        <v>19</v>
      </c>
      <c r="H1853" s="379" t="n">
        <v>43637</v>
      </c>
      <c r="I1853" s="378" t="n">
        <v>5222</v>
      </c>
      <c r="J1853" s="378" t="n">
        <v>8360</v>
      </c>
      <c r="K1853" s="378" t="n">
        <v>7663</v>
      </c>
      <c r="L1853" s="378" t="n"/>
      <c r="M1853" s="386">
        <f>+(((J1853-I1853)-(K1853-I1853))/(K1853-I1853))*100</f>
        <v/>
      </c>
      <c r="N1853" s="387" t="n"/>
      <c r="O1853" s="331" t="n"/>
      <c r="P1853" s="331" t="n"/>
      <c r="Q1853" s="287" t="n"/>
      <c r="R1853" s="287" t="n"/>
      <c r="S1853" s="331">
        <f>+(((K1853-I1853)/1000)*1000)/10</f>
        <v/>
      </c>
      <c r="T1853" s="332" t="n"/>
    </row>
    <row r="1854" ht="15.75" customHeight="1" s="412">
      <c r="A1854" s="333" t="n">
        <v>6117</v>
      </c>
      <c r="B1854" s="334" t="n">
        <v>182</v>
      </c>
      <c r="C1854" s="378" t="inlineStr">
        <is>
          <t>T324</t>
        </is>
      </c>
      <c r="D1854" s="378" t="n"/>
      <c r="E1854" s="378" t="n"/>
      <c r="F1854" s="378" t="n"/>
      <c r="G1854" s="378" t="n">
        <v>22</v>
      </c>
      <c r="H1854" s="379" t="n">
        <v>43685</v>
      </c>
      <c r="I1854" s="378" t="n">
        <v>5301</v>
      </c>
      <c r="J1854" s="378" t="n">
        <v>8270</v>
      </c>
      <c r="K1854" s="378" t="n">
        <v>7842</v>
      </c>
      <c r="L1854" s="378" t="n">
        <v>7</v>
      </c>
      <c r="M1854" s="374">
        <f>+(((J1854-I1854)-(K1854-I1854))/(K1854-I1854))*100</f>
        <v/>
      </c>
      <c r="N1854" s="375" t="n"/>
      <c r="O1854" s="376">
        <f>AVERAGE(M1854:M1855)</f>
        <v/>
      </c>
      <c r="P1854" s="376">
        <f>_xlfn.STDEV.S(M1854,M1855)</f>
        <v/>
      </c>
      <c r="Q1854" s="287" t="n"/>
      <c r="R1854" s="287" t="n"/>
      <c r="S1854" s="331">
        <f>+(((K1854-I1854)/1000)*1000)/10</f>
        <v/>
      </c>
      <c r="T1854" s="332">
        <f>AVERAGE(S1854:S1855)</f>
        <v/>
      </c>
    </row>
    <row r="1855" ht="15.75" customHeight="1" s="412">
      <c r="A1855" s="333" t="n">
        <v>6118</v>
      </c>
      <c r="B1855" s="334" t="n">
        <v>182</v>
      </c>
      <c r="C1855" s="378" t="inlineStr">
        <is>
          <t>T324</t>
        </is>
      </c>
      <c r="D1855" s="378" t="n"/>
      <c r="E1855" s="378" t="n"/>
      <c r="F1855" s="378" t="n"/>
      <c r="G1855" s="378" t="n">
        <v>22</v>
      </c>
      <c r="H1855" s="379" t="n">
        <v>43685</v>
      </c>
      <c r="I1855" s="378" t="n">
        <v>5301</v>
      </c>
      <c r="J1855" s="378" t="n">
        <v>8206</v>
      </c>
      <c r="K1855" s="378" t="n">
        <v>7786</v>
      </c>
      <c r="L1855" s="378" t="n"/>
      <c r="M1855" s="374">
        <f>+(((J1855-I1855)-(K1855-I1855))/(K1855-I1855))*100</f>
        <v/>
      </c>
      <c r="N1855" s="375" t="n"/>
      <c r="O1855" s="377" t="n"/>
      <c r="P1855" s="377" t="n"/>
      <c r="Q1855" s="287" t="n"/>
      <c r="R1855" s="287" t="n"/>
      <c r="S1855" s="331">
        <f>+(((K1855-I1855)/1000)*1000)/10</f>
        <v/>
      </c>
      <c r="T1855" s="332" t="n"/>
    </row>
    <row r="1856" ht="15.75" customHeight="1" s="412">
      <c r="A1856" s="333" t="n">
        <v>3447</v>
      </c>
      <c r="B1856" s="334" t="n">
        <v>203</v>
      </c>
      <c r="C1856" s="380" t="inlineStr">
        <is>
          <t>T325</t>
        </is>
      </c>
      <c r="D1856" s="380" t="n"/>
      <c r="E1856" s="380" t="n"/>
      <c r="F1856" s="380" t="n"/>
      <c r="G1856" s="380" t="n">
        <v>13</v>
      </c>
      <c r="H1856" s="381" t="n">
        <v>43587</v>
      </c>
      <c r="I1856" s="380" t="n">
        <v>5215</v>
      </c>
      <c r="J1856" s="380" t="n">
        <v>8025</v>
      </c>
      <c r="K1856" s="380" t="n">
        <v>7475</v>
      </c>
      <c r="L1856" s="380" t="n">
        <v>1</v>
      </c>
      <c r="M1856" s="382">
        <f>+(((J1856-I1856)-(K1856-I1856))/(K1856-I1856))*100</f>
        <v/>
      </c>
      <c r="N1856" s="383" t="inlineStr">
        <is>
          <t>24/4</t>
        </is>
      </c>
      <c r="O1856" s="384">
        <f>AVERAGE(M1856:M1857)</f>
        <v/>
      </c>
      <c r="P1856" s="384">
        <f>_xlfn.STDEV.S(M1856,M1857)</f>
        <v/>
      </c>
      <c r="Q1856" s="287" t="n">
        <v>1</v>
      </c>
      <c r="R1856" s="287" t="n"/>
      <c r="S1856" s="331">
        <f>+(((K1856-I1856)/1000)*1000)/10</f>
        <v/>
      </c>
      <c r="T1856" s="332">
        <f>AVERAGE(S1856:S1857)</f>
        <v/>
      </c>
    </row>
    <row r="1857" ht="15.75" customHeight="1" s="412">
      <c r="A1857" s="333" t="n">
        <v>3448</v>
      </c>
      <c r="B1857" s="334" t="n">
        <v>204</v>
      </c>
      <c r="C1857" s="380" t="inlineStr">
        <is>
          <t>T325</t>
        </is>
      </c>
      <c r="D1857" s="380" t="n"/>
      <c r="E1857" s="380" t="n"/>
      <c r="F1857" s="380" t="n"/>
      <c r="G1857" s="380" t="n">
        <v>13</v>
      </c>
      <c r="H1857" s="381" t="n">
        <v>43587</v>
      </c>
      <c r="I1857" s="380" t="n">
        <v>5239</v>
      </c>
      <c r="J1857" s="380" t="n">
        <v>8038</v>
      </c>
      <c r="K1857" s="380" t="n">
        <v>7461</v>
      </c>
      <c r="L1857" s="380" t="n"/>
      <c r="M1857" s="382">
        <f>+(((J1857-I1857)-(K1857-I1857))/(K1857-I1857))*100</f>
        <v/>
      </c>
      <c r="N1857" s="383" t="n"/>
      <c r="O1857" s="385" t="n"/>
      <c r="P1857" s="385" t="n"/>
      <c r="Q1857" s="287" t="n"/>
      <c r="R1857" s="287" t="n"/>
      <c r="S1857" s="331">
        <f>+(((K1857-I1857)/1000)*1000)/10</f>
        <v/>
      </c>
      <c r="T1857" s="332" t="n"/>
    </row>
    <row r="1858" ht="15.75" customHeight="1" s="412">
      <c r="A1858" s="333" t="n">
        <v>4169</v>
      </c>
      <c r="B1858" s="334" t="n">
        <v>199</v>
      </c>
      <c r="C1858" s="380" t="inlineStr">
        <is>
          <t>T325</t>
        </is>
      </c>
      <c r="D1858" s="380" t="n"/>
      <c r="E1858" s="380" t="n"/>
      <c r="F1858" s="380" t="n"/>
      <c r="G1858" s="380" t="n">
        <v>15</v>
      </c>
      <c r="H1858" s="381" t="n">
        <v>43599</v>
      </c>
      <c r="I1858" s="380" t="n">
        <v>5262</v>
      </c>
      <c r="J1858" s="380" t="n">
        <v>8075</v>
      </c>
      <c r="K1858" s="380" t="n">
        <v>7439</v>
      </c>
      <c r="L1858" s="380" t="n"/>
      <c r="M1858" s="382">
        <f>+(((J1858-I1858)-(K1858-I1858))/(K1858-I1858))*100</f>
        <v/>
      </c>
      <c r="N1858" s="382" t="n"/>
      <c r="O1858" s="384">
        <f>AVERAGE(M1858:M1859)</f>
        <v/>
      </c>
      <c r="P1858" s="384">
        <f>_xlfn.STDEV.S(M1858,M1859)</f>
        <v/>
      </c>
      <c r="Q1858" s="287" t="n"/>
      <c r="R1858" s="287" t="n"/>
      <c r="S1858" s="331">
        <f>+(((K1858-I1858)/1000)*1000)/10</f>
        <v/>
      </c>
      <c r="T1858" s="332">
        <f>AVERAGE(S1858:S1859)</f>
        <v/>
      </c>
    </row>
    <row r="1859" ht="15.75" customHeight="1" s="412">
      <c r="A1859" s="333" t="n">
        <v>4170</v>
      </c>
      <c r="B1859" s="334" t="n">
        <v>200</v>
      </c>
      <c r="C1859" s="380" t="inlineStr">
        <is>
          <t>T325</t>
        </is>
      </c>
      <c r="D1859" s="380" t="n"/>
      <c r="E1859" s="380" t="n"/>
      <c r="F1859" s="380" t="n"/>
      <c r="G1859" s="380" t="n">
        <v>15</v>
      </c>
      <c r="H1859" s="381" t="n">
        <v>43599</v>
      </c>
      <c r="I1859" s="380" t="n">
        <v>5181</v>
      </c>
      <c r="J1859" s="380" t="n">
        <v>8161</v>
      </c>
      <c r="K1859" s="380" t="n">
        <v>7486</v>
      </c>
      <c r="L1859" s="380" t="n"/>
      <c r="M1859" s="382">
        <f>+(((J1859-I1859)-(K1859-I1859))/(K1859-I1859))*100</f>
        <v/>
      </c>
      <c r="N1859" s="382" t="n"/>
      <c r="O1859" s="385" t="n"/>
      <c r="P1859" s="385" t="n"/>
      <c r="Q1859" s="287" t="n"/>
      <c r="R1859" s="287" t="n"/>
      <c r="S1859" s="331">
        <f>+(((K1859-I1859)/1000)*1000)/10</f>
        <v/>
      </c>
      <c r="T1859" s="332" t="n"/>
    </row>
    <row r="1860" ht="15.75" customHeight="1" s="412">
      <c r="A1860" s="333" t="n">
        <v>4815</v>
      </c>
      <c r="B1860" s="334" t="n">
        <v>199</v>
      </c>
      <c r="C1860" s="380" t="inlineStr">
        <is>
          <t>T325</t>
        </is>
      </c>
      <c r="D1860" s="380" t="n"/>
      <c r="E1860" s="380" t="n"/>
      <c r="F1860" s="380" t="n"/>
      <c r="G1860" s="380" t="n">
        <v>17</v>
      </c>
      <c r="H1860" s="381" t="n">
        <v>43619</v>
      </c>
      <c r="I1860" s="380" t="n">
        <v>5262</v>
      </c>
      <c r="J1860" s="380" t="n">
        <v>7465</v>
      </c>
      <c r="K1860" s="380" t="n">
        <v>7077</v>
      </c>
      <c r="L1860" s="380" t="n"/>
      <c r="M1860" s="382">
        <f>+(((J1860-I1860)-(K1860-I1860))/(K1860-I1860))*100</f>
        <v/>
      </c>
      <c r="N1860" s="383" t="n"/>
      <c r="O1860" s="384">
        <f>AVERAGE(M1860:M1861)</f>
        <v/>
      </c>
      <c r="P1860" s="384">
        <f>_xlfn.STDEV.S(M1860,M1861)</f>
        <v/>
      </c>
      <c r="Q1860" s="287" t="n"/>
      <c r="R1860" s="287" t="n"/>
      <c r="S1860" s="331">
        <f>+(((K1860-I1860)/1000)*1000)/10</f>
        <v/>
      </c>
      <c r="T1860" s="332">
        <f>AVERAGE(S1860:S1861)</f>
        <v/>
      </c>
    </row>
    <row r="1861" ht="15.75" customHeight="1" s="412">
      <c r="A1861" s="333" t="n">
        <v>4816</v>
      </c>
      <c r="B1861" s="334" t="n">
        <v>200</v>
      </c>
      <c r="C1861" s="380" t="inlineStr">
        <is>
          <t>T325</t>
        </is>
      </c>
      <c r="D1861" s="380" t="n"/>
      <c r="E1861" s="380" t="n"/>
      <c r="F1861" s="380" t="n"/>
      <c r="G1861" s="380" t="n">
        <v>17</v>
      </c>
      <c r="H1861" s="381" t="n">
        <v>43619</v>
      </c>
      <c r="I1861" s="380" t="n">
        <v>5181</v>
      </c>
      <c r="J1861" s="380" t="n">
        <v>7528</v>
      </c>
      <c r="K1861" s="380" t="n">
        <v>7116</v>
      </c>
      <c r="L1861" s="380" t="n"/>
      <c r="M1861" s="382">
        <f>+(((J1861-I1861)-(K1861-I1861))/(K1861-I1861))*100</f>
        <v/>
      </c>
      <c r="N1861" s="383" t="n"/>
      <c r="O1861" s="385" t="n"/>
      <c r="P1861" s="385" t="n"/>
      <c r="Q1861" s="287" t="n"/>
      <c r="R1861" s="287" t="n"/>
      <c r="S1861" s="331">
        <f>+(((K1861-I1861)/1000)*1000)/10</f>
        <v/>
      </c>
      <c r="T1861" s="332" t="n"/>
    </row>
    <row r="1862" ht="15.75" customHeight="1" s="412">
      <c r="A1862" s="333" t="n">
        <v>5401</v>
      </c>
      <c r="B1862" s="334" t="n">
        <v>139</v>
      </c>
      <c r="C1862" s="378" t="inlineStr">
        <is>
          <t>T325</t>
        </is>
      </c>
      <c r="D1862" s="378" t="n"/>
      <c r="E1862" s="378" t="n"/>
      <c r="F1862" s="378" t="n"/>
      <c r="G1862" s="378" t="n">
        <v>19</v>
      </c>
      <c r="H1862" s="379" t="n">
        <v>43637</v>
      </c>
      <c r="I1862" s="378" t="n">
        <v>5218</v>
      </c>
      <c r="J1862" s="378" t="n">
        <v>7887</v>
      </c>
      <c r="K1862" s="378" t="n">
        <v>7290</v>
      </c>
      <c r="L1862" s="378" t="n">
        <v>8</v>
      </c>
      <c r="M1862" s="386">
        <f>+(((J1862-I1862)-(K1862-I1862))/(K1862-I1862))*100</f>
        <v/>
      </c>
      <c r="N1862" s="387" t="n"/>
      <c r="O1862" s="388">
        <f>AVERAGE(M1862:M1863)</f>
        <v/>
      </c>
      <c r="P1862" s="388">
        <f>_xlfn.STDEV.S(M1862,M1863)</f>
        <v/>
      </c>
      <c r="Q1862" s="287" t="n"/>
      <c r="R1862" s="287" t="n"/>
      <c r="S1862" s="331">
        <f>+(((K1862-I1862)/1000)*1000)/10</f>
        <v/>
      </c>
      <c r="T1862" s="332">
        <f>AVERAGE(S1862:S1863)</f>
        <v/>
      </c>
    </row>
    <row r="1863" ht="15.75" customHeight="1" s="412">
      <c r="A1863" s="333" t="n">
        <v>5402</v>
      </c>
      <c r="B1863" s="334" t="n">
        <v>140</v>
      </c>
      <c r="C1863" s="378" t="inlineStr">
        <is>
          <t>T325</t>
        </is>
      </c>
      <c r="D1863" s="378" t="n"/>
      <c r="E1863" s="378" t="n"/>
      <c r="F1863" s="378" t="n"/>
      <c r="G1863" s="378" t="n">
        <v>19</v>
      </c>
      <c r="H1863" s="379" t="n">
        <v>43637</v>
      </c>
      <c r="I1863" s="378" t="n">
        <v>5241</v>
      </c>
      <c r="J1863" s="378" t="n">
        <v>8167</v>
      </c>
      <c r="K1863" s="378" t="n">
        <v>7518</v>
      </c>
      <c r="L1863" s="378" t="n"/>
      <c r="M1863" s="386">
        <f>+(((J1863-I1863)-(K1863-I1863))/(K1863-I1863))*100</f>
        <v/>
      </c>
      <c r="N1863" s="387" t="n"/>
      <c r="O1863" s="331" t="n"/>
      <c r="P1863" s="331" t="n"/>
      <c r="Q1863" s="287" t="n"/>
      <c r="R1863" s="287" t="n"/>
      <c r="S1863" s="331">
        <f>+(((K1863-I1863)/1000)*1000)/10</f>
        <v/>
      </c>
      <c r="T1863" s="332" t="n"/>
    </row>
    <row r="1864" ht="15.75" customHeight="1" s="412">
      <c r="A1864" s="333" t="n">
        <v>6119</v>
      </c>
      <c r="B1864" s="334" t="n">
        <v>183</v>
      </c>
      <c r="C1864" s="378" t="inlineStr">
        <is>
          <t>T325</t>
        </is>
      </c>
      <c r="D1864" s="378" t="n"/>
      <c r="E1864" s="378" t="n"/>
      <c r="F1864" s="378" t="n"/>
      <c r="G1864" s="378" t="n">
        <v>22</v>
      </c>
      <c r="H1864" s="379" t="n">
        <v>43685</v>
      </c>
      <c r="I1864" s="378" t="n">
        <v>5192</v>
      </c>
      <c r="J1864" s="378" t="n">
        <v>8492</v>
      </c>
      <c r="K1864" s="378" t="n">
        <v>7988</v>
      </c>
      <c r="L1864" s="378" t="n">
        <v>8</v>
      </c>
      <c r="M1864" s="374">
        <f>+(((J1864-I1864)-(K1864-I1864))/(K1864-I1864))*100</f>
        <v/>
      </c>
      <c r="N1864" s="375" t="n"/>
      <c r="O1864" s="376">
        <f>AVERAGE(M1864:M1865)</f>
        <v/>
      </c>
      <c r="P1864" s="376">
        <f>_xlfn.STDEV.S(M1864,M1865)</f>
        <v/>
      </c>
      <c r="Q1864" s="287" t="n"/>
      <c r="R1864" s="287" t="n"/>
      <c r="S1864" s="331">
        <f>+(((K1864-I1864)/1000)*1000)/10</f>
        <v/>
      </c>
      <c r="T1864" s="332">
        <f>AVERAGE(S1864:S1865)</f>
        <v/>
      </c>
    </row>
    <row r="1865" ht="15.75" customHeight="1" s="412">
      <c r="A1865" s="333" t="n">
        <v>6120</v>
      </c>
      <c r="B1865" s="334" t="n">
        <v>183</v>
      </c>
      <c r="C1865" s="378" t="inlineStr">
        <is>
          <t>T325</t>
        </is>
      </c>
      <c r="D1865" s="378" t="n"/>
      <c r="E1865" s="378" t="n"/>
      <c r="F1865" s="378" t="n"/>
      <c r="G1865" s="378" t="n">
        <v>22</v>
      </c>
      <c r="H1865" s="379" t="n">
        <v>43685</v>
      </c>
      <c r="I1865" s="378" t="n">
        <v>5192</v>
      </c>
      <c r="J1865" s="378" t="n">
        <v>8230</v>
      </c>
      <c r="K1865" s="378" t="n">
        <v>7775</v>
      </c>
      <c r="L1865" s="378" t="n"/>
      <c r="M1865" s="374">
        <f>+(((J1865-I1865)-(K1865-I1865))/(K1865-I1865))*100</f>
        <v/>
      </c>
      <c r="N1865" s="375" t="n"/>
      <c r="O1865" s="377" t="n"/>
      <c r="P1865" s="377" t="n"/>
      <c r="Q1865" s="287" t="n"/>
      <c r="R1865" s="287" t="n"/>
      <c r="S1865" s="331">
        <f>+(((K1865-I1865)/1000)*1000)/10</f>
        <v/>
      </c>
      <c r="T1865" s="332" t="n"/>
    </row>
    <row r="1866" ht="15.75" customHeight="1" s="412">
      <c r="A1866" s="333" t="n">
        <v>3811</v>
      </c>
      <c r="B1866" s="334" t="n">
        <v>233</v>
      </c>
      <c r="C1866" s="371" t="inlineStr">
        <is>
          <t>T326</t>
        </is>
      </c>
      <c r="D1866" s="371" t="n"/>
      <c r="E1866" s="371" t="n"/>
      <c r="F1866" s="371" t="n"/>
      <c r="G1866" s="371" t="n">
        <v>14</v>
      </c>
      <c r="H1866" s="372" t="n">
        <v>43591</v>
      </c>
      <c r="I1866" s="371" t="n">
        <v>5213</v>
      </c>
      <c r="J1866" s="373" t="n">
        <v>8353</v>
      </c>
      <c r="K1866" s="371" t="n">
        <v>7704</v>
      </c>
      <c r="L1866" s="371" t="n">
        <v>2</v>
      </c>
      <c r="M1866" s="374">
        <f>+(((J1866-I1866)-(K1866-I1866))/(K1866-I1866))*100</f>
        <v/>
      </c>
      <c r="N1866" s="375" t="inlineStr">
        <is>
          <t>MF</t>
        </is>
      </c>
      <c r="O1866" s="376">
        <f>AVERAGE(M1866:M1867)</f>
        <v/>
      </c>
      <c r="P1866" s="376">
        <f>_xlfn.STDEV.S(M1866,M1867)</f>
        <v/>
      </c>
      <c r="Q1866" s="287" t="n">
        <v>2</v>
      </c>
      <c r="R1866" s="287" t="n"/>
      <c r="S1866" s="331">
        <f>+(((K1866-I1866)/1000)*1000)/10</f>
        <v/>
      </c>
      <c r="T1866" s="332">
        <f>AVERAGE(S1866:S1867)</f>
        <v/>
      </c>
    </row>
    <row r="1867" ht="15.75" customHeight="1" s="412">
      <c r="A1867" s="333" t="n">
        <v>3812</v>
      </c>
      <c r="B1867" s="334" t="n">
        <v>234</v>
      </c>
      <c r="C1867" s="371" t="inlineStr">
        <is>
          <t>T326</t>
        </is>
      </c>
      <c r="D1867" s="371" t="n"/>
      <c r="E1867" s="371" t="n"/>
      <c r="F1867" s="371" t="n"/>
      <c r="G1867" s="371" t="n">
        <v>14</v>
      </c>
      <c r="H1867" s="372" t="n">
        <v>43591</v>
      </c>
      <c r="I1867" s="371" t="n">
        <v>5254</v>
      </c>
      <c r="J1867" s="373" t="n">
        <v>8314</v>
      </c>
      <c r="K1867" s="371" t="n">
        <v>7677</v>
      </c>
      <c r="L1867" s="371" t="n"/>
      <c r="M1867" s="374">
        <f>+(((J1867-I1867)-(K1867-I1867))/(K1867-I1867))*100</f>
        <v/>
      </c>
      <c r="N1867" s="375" t="n"/>
      <c r="O1867" s="377" t="n"/>
      <c r="P1867" s="377" t="n"/>
      <c r="Q1867" s="287" t="n"/>
      <c r="R1867" s="287" t="n"/>
      <c r="S1867" s="331">
        <f>+(((K1867-I1867)/1000)*1000)/10</f>
        <v/>
      </c>
      <c r="T1867" s="332" t="n"/>
    </row>
    <row r="1868" ht="15.75" customHeight="1" s="412">
      <c r="A1868" s="333" t="n">
        <v>4469</v>
      </c>
      <c r="B1868" s="334" t="n">
        <v>175</v>
      </c>
      <c r="C1868" s="371" t="inlineStr">
        <is>
          <t>T326</t>
        </is>
      </c>
      <c r="D1868" s="371" t="n"/>
      <c r="E1868" s="371" t="n"/>
      <c r="F1868" s="371" t="n"/>
      <c r="G1868" s="371" t="n">
        <v>16</v>
      </c>
      <c r="H1868" s="372" t="n">
        <v>43607</v>
      </c>
      <c r="I1868" s="371" t="n">
        <v>5280</v>
      </c>
      <c r="J1868" s="371" t="n">
        <v>7210</v>
      </c>
      <c r="K1868" s="371" t="n">
        <v>6861</v>
      </c>
      <c r="L1868" s="371" t="n">
        <v>2</v>
      </c>
      <c r="M1868" s="374">
        <f>+(((J1868-I1868)-(K1868-I1868))/(K1868-I1868))*100</f>
        <v/>
      </c>
      <c r="N1868" s="375" t="n"/>
      <c r="O1868" s="376">
        <f>AVERAGE(M1868:M1869)</f>
        <v/>
      </c>
      <c r="P1868" s="376">
        <f>_xlfn.STDEV.S(M1868,M1869)</f>
        <v/>
      </c>
      <c r="Q1868" s="287" t="n"/>
      <c r="R1868" s="287" t="n"/>
      <c r="S1868" s="331">
        <f>+(((K1868-I1868)/1000)*1000)/10</f>
        <v/>
      </c>
      <c r="T1868" s="332">
        <f>AVERAGE(S1868:S1869)</f>
        <v/>
      </c>
    </row>
    <row r="1869" ht="15.75" customHeight="1" s="412">
      <c r="A1869" s="333" t="n">
        <v>4470</v>
      </c>
      <c r="B1869" s="334" t="n">
        <v>176</v>
      </c>
      <c r="C1869" s="371" t="inlineStr">
        <is>
          <t>T326</t>
        </is>
      </c>
      <c r="D1869" s="371" t="n"/>
      <c r="E1869" s="371" t="n"/>
      <c r="F1869" s="371" t="n"/>
      <c r="G1869" s="371" t="n">
        <v>16</v>
      </c>
      <c r="H1869" s="372" t="n">
        <v>43607</v>
      </c>
      <c r="I1869" s="371" t="n">
        <v>5193</v>
      </c>
      <c r="J1869" s="371" t="n">
        <v>7420</v>
      </c>
      <c r="K1869" s="371" t="n">
        <v>7018</v>
      </c>
      <c r="L1869" s="371" t="n"/>
      <c r="M1869" s="374">
        <f>+(((J1869-I1869)-(K1869-I1869))/(K1869-I1869))*100</f>
        <v/>
      </c>
      <c r="N1869" s="375" t="n"/>
      <c r="O1869" s="377" t="n"/>
      <c r="P1869" s="377" t="n"/>
      <c r="Q1869" s="287" t="n"/>
      <c r="R1869" s="287" t="n"/>
      <c r="S1869" s="331">
        <f>+(((K1869-I1869)/1000)*1000)/10</f>
        <v/>
      </c>
      <c r="T1869" s="332" t="n"/>
    </row>
    <row r="1870" ht="15.75" customHeight="1" s="412">
      <c r="A1870" s="333" t="n">
        <v>5115</v>
      </c>
      <c r="B1870" s="334" t="n">
        <v>175</v>
      </c>
      <c r="C1870" s="371" t="inlineStr">
        <is>
          <t>T326</t>
        </is>
      </c>
      <c r="D1870" s="371" t="n"/>
      <c r="E1870" s="371" t="n"/>
      <c r="F1870" s="371" t="n"/>
      <c r="G1870" s="371" t="n">
        <v>18</v>
      </c>
      <c r="H1870" s="372" t="n">
        <v>43626</v>
      </c>
      <c r="I1870" s="371" t="n">
        <v>5280</v>
      </c>
      <c r="J1870" s="371" t="n">
        <v>7887</v>
      </c>
      <c r="K1870" s="371" t="n">
        <v>7386</v>
      </c>
      <c r="L1870" s="371" t="n">
        <v>6</v>
      </c>
      <c r="M1870" s="374">
        <f>+(((J1870-I1870)-(K1870-I1870))/(K1870-I1870))*100</f>
        <v/>
      </c>
      <c r="N1870" s="375" t="n"/>
      <c r="O1870" s="376">
        <f>AVERAGE(M1870:M1871)</f>
        <v/>
      </c>
      <c r="P1870" s="376">
        <f>_xlfn.STDEV.S(M1870,M1871)</f>
        <v/>
      </c>
      <c r="Q1870" s="287" t="n"/>
      <c r="R1870" s="287" t="n"/>
      <c r="S1870" s="331">
        <f>+(((K1870-I1870)/1000)*1000)/10</f>
        <v/>
      </c>
      <c r="T1870" s="332">
        <f>AVERAGE(S1870:S1871)</f>
        <v/>
      </c>
    </row>
    <row r="1871" ht="15.75" customHeight="1" s="412">
      <c r="A1871" s="333" t="n">
        <v>5116</v>
      </c>
      <c r="B1871" s="334" t="n">
        <v>176</v>
      </c>
      <c r="C1871" s="371" t="inlineStr">
        <is>
          <t>T326</t>
        </is>
      </c>
      <c r="D1871" s="371" t="n"/>
      <c r="E1871" s="371" t="n"/>
      <c r="F1871" s="371" t="n"/>
      <c r="G1871" s="371" t="n">
        <v>18</v>
      </c>
      <c r="H1871" s="372" t="n">
        <v>43626</v>
      </c>
      <c r="I1871" s="371" t="n">
        <v>5193</v>
      </c>
      <c r="J1871" s="371" t="n">
        <v>7598</v>
      </c>
      <c r="K1871" s="371" t="n">
        <v>7129</v>
      </c>
      <c r="L1871" s="371" t="n"/>
      <c r="M1871" s="374">
        <f>+(((J1871-I1871)-(K1871-I1871))/(K1871-I1871))*100</f>
        <v/>
      </c>
      <c r="N1871" s="375" t="n"/>
      <c r="O1871" s="377" t="n"/>
      <c r="P1871" s="377" t="n"/>
      <c r="Q1871" s="287" t="n"/>
      <c r="R1871" s="287" t="n"/>
      <c r="S1871" s="331">
        <f>+(((K1871-I1871)/1000)*1000)/10</f>
        <v/>
      </c>
      <c r="T1871" s="332" t="n"/>
    </row>
    <row r="1872" ht="15.75" customHeight="1" s="412">
      <c r="A1872" s="333" t="n">
        <v>5663</v>
      </c>
      <c r="B1872" s="334" t="n">
        <v>107</v>
      </c>
      <c r="C1872" s="378" t="inlineStr">
        <is>
          <t>T326</t>
        </is>
      </c>
      <c r="D1872" s="378" t="n"/>
      <c r="E1872" s="378" t="n"/>
      <c r="F1872" s="378" t="n"/>
      <c r="G1872" s="378" t="n">
        <v>21</v>
      </c>
      <c r="H1872" s="379" t="n">
        <v>43657</v>
      </c>
      <c r="I1872" s="378" t="n">
        <v>5226</v>
      </c>
      <c r="J1872" s="378" t="n">
        <v>7970</v>
      </c>
      <c r="K1872" s="378" t="n">
        <v>7531</v>
      </c>
      <c r="L1872" s="378" t="n">
        <v>6</v>
      </c>
      <c r="M1872" s="374">
        <f>+(((J1872-I1872)-(K1872-I1872))/(K1872-I1872))*100</f>
        <v/>
      </c>
      <c r="N1872" s="375" t="n"/>
      <c r="O1872" s="376">
        <f>AVERAGE(M1872:M1873)</f>
        <v/>
      </c>
      <c r="P1872" s="376">
        <f>_xlfn.STDEV.S(M1872,M1873)</f>
        <v/>
      </c>
      <c r="Q1872" s="287" t="n"/>
      <c r="R1872" s="287" t="n"/>
      <c r="S1872" s="331">
        <f>+(((K1872-I1872)/1000)*1000)/10</f>
        <v/>
      </c>
      <c r="T1872" s="332">
        <f>AVERAGE(S1872:S1873)</f>
        <v/>
      </c>
    </row>
    <row r="1873" ht="15.75" customHeight="1" s="412">
      <c r="A1873" s="333" t="n">
        <v>5664</v>
      </c>
      <c r="B1873" s="334" t="n">
        <v>108</v>
      </c>
      <c r="C1873" s="378" t="inlineStr">
        <is>
          <t>T326</t>
        </is>
      </c>
      <c r="D1873" s="378" t="n"/>
      <c r="E1873" s="378" t="n"/>
      <c r="F1873" s="378" t="n"/>
      <c r="G1873" s="378" t="n">
        <v>21</v>
      </c>
      <c r="H1873" s="379" t="n">
        <v>43657</v>
      </c>
      <c r="I1873" s="378" t="n">
        <v>5274</v>
      </c>
      <c r="J1873" s="378" t="n">
        <v>8148</v>
      </c>
      <c r="K1873" s="378" t="n">
        <v>7688</v>
      </c>
      <c r="L1873" s="378" t="n"/>
      <c r="M1873" s="374">
        <f>+(((J1873-I1873)-(K1873-I1873))/(K1873-I1873))*100</f>
        <v/>
      </c>
      <c r="N1873" s="375" t="n"/>
      <c r="O1873" s="377" t="n"/>
      <c r="P1873" s="377" t="n"/>
      <c r="Q1873" s="287" t="n"/>
      <c r="R1873" s="287" t="n"/>
      <c r="S1873" s="331">
        <f>+(((K1873-I1873)/1000)*1000)/10</f>
        <v/>
      </c>
      <c r="T1873" s="332" t="n"/>
    </row>
    <row r="1874" ht="15.75" customHeight="1" s="412">
      <c r="A1874" s="333" t="n">
        <v>6121</v>
      </c>
      <c r="B1874" s="334" t="n">
        <v>184</v>
      </c>
      <c r="C1874" s="378" t="inlineStr">
        <is>
          <t>T326</t>
        </is>
      </c>
      <c r="D1874" s="378" t="n"/>
      <c r="E1874" s="378" t="n"/>
      <c r="F1874" s="378" t="n"/>
      <c r="G1874" s="378" t="n">
        <v>22</v>
      </c>
      <c r="H1874" s="379" t="n">
        <v>43685</v>
      </c>
      <c r="I1874" s="378" t="n">
        <v>5243</v>
      </c>
      <c r="J1874" s="378" t="n">
        <v>8819</v>
      </c>
      <c r="K1874" s="378" t="n">
        <v>8305</v>
      </c>
      <c r="L1874" s="378" t="n">
        <v>7</v>
      </c>
      <c r="M1874" s="374">
        <f>+(((J1874-I1874)-(K1874-I1874))/(K1874-I1874))*100</f>
        <v/>
      </c>
      <c r="N1874" s="375" t="n"/>
      <c r="O1874" s="376">
        <f>AVERAGE(M1874:M1875)</f>
        <v/>
      </c>
      <c r="P1874" s="376">
        <f>_xlfn.STDEV.S(M1874,M1875)</f>
        <v/>
      </c>
      <c r="Q1874" s="287" t="n"/>
      <c r="R1874" s="287" t="n"/>
      <c r="S1874" s="331">
        <f>+(((K1874-I1874)/1000)*1000)/10</f>
        <v/>
      </c>
      <c r="T1874" s="332">
        <f>AVERAGE(S1874:S1875)</f>
        <v/>
      </c>
    </row>
    <row r="1875" ht="15.75" customHeight="1" s="412">
      <c r="A1875" s="333" t="n">
        <v>6122</v>
      </c>
      <c r="B1875" s="334" t="n">
        <v>184</v>
      </c>
      <c r="C1875" s="378" t="inlineStr">
        <is>
          <t>T326</t>
        </is>
      </c>
      <c r="D1875" s="378" t="n"/>
      <c r="E1875" s="378" t="n"/>
      <c r="F1875" s="378" t="n"/>
      <c r="G1875" s="378" t="n">
        <v>22</v>
      </c>
      <c r="H1875" s="379" t="n">
        <v>43685</v>
      </c>
      <c r="I1875" s="378" t="n">
        <v>5243</v>
      </c>
      <c r="J1875" s="378" t="n">
        <v>8891</v>
      </c>
      <c r="K1875" s="378" t="n">
        <v>8370</v>
      </c>
      <c r="L1875" s="378" t="n"/>
      <c r="M1875" s="374">
        <f>+(((J1875-I1875)-(K1875-I1875))/(K1875-I1875))*100</f>
        <v/>
      </c>
      <c r="N1875" s="375" t="n"/>
      <c r="O1875" s="377" t="n"/>
      <c r="P1875" s="377" t="n"/>
      <c r="Q1875" s="287" t="n"/>
      <c r="R1875" s="287" t="n"/>
      <c r="S1875" s="331">
        <f>+(((K1875-I1875)/1000)*1000)/10</f>
        <v/>
      </c>
      <c r="T1875" s="332" t="n"/>
    </row>
    <row r="1876" ht="15.75" customHeight="1" s="412">
      <c r="A1876" s="333" t="n">
        <v>3449</v>
      </c>
      <c r="B1876" s="334" t="n">
        <v>205</v>
      </c>
      <c r="C1876" s="380" t="inlineStr">
        <is>
          <t>T327</t>
        </is>
      </c>
      <c r="D1876" s="380" t="n"/>
      <c r="E1876" s="380" t="n"/>
      <c r="F1876" s="380" t="n"/>
      <c r="G1876" s="380" t="n">
        <v>13</v>
      </c>
      <c r="H1876" s="381" t="n">
        <v>43587</v>
      </c>
      <c r="I1876" s="380" t="n">
        <v>5204</v>
      </c>
      <c r="J1876" s="380" t="n">
        <v>8972</v>
      </c>
      <c r="K1876" s="380" t="n">
        <v>8134</v>
      </c>
      <c r="L1876" s="380" t="n">
        <v>1</v>
      </c>
      <c r="M1876" s="382">
        <f>+(((J1876-I1876)-(K1876-I1876))/(K1876-I1876))*100</f>
        <v/>
      </c>
      <c r="N1876" s="383" t="inlineStr">
        <is>
          <t>28/4</t>
        </is>
      </c>
      <c r="O1876" s="384">
        <f>AVERAGE(M1876:M1877)</f>
        <v/>
      </c>
      <c r="P1876" s="384">
        <f>_xlfn.STDEV.S(M1876,M1877)</f>
        <v/>
      </c>
      <c r="Q1876" s="287" t="n">
        <v>1</v>
      </c>
      <c r="R1876" s="287" t="n"/>
      <c r="S1876" s="331">
        <f>+(((K1876-I1876)/1000)*1000)/10</f>
        <v/>
      </c>
      <c r="T1876" s="332">
        <f>AVERAGE(S1876:S1877)</f>
        <v/>
      </c>
    </row>
    <row r="1877" ht="15.75" customHeight="1" s="412">
      <c r="A1877" s="333" t="n">
        <v>3450</v>
      </c>
      <c r="B1877" s="334" t="n">
        <v>206</v>
      </c>
      <c r="C1877" s="380" t="inlineStr">
        <is>
          <t>T327</t>
        </is>
      </c>
      <c r="D1877" s="380" t="n"/>
      <c r="E1877" s="380" t="n"/>
      <c r="F1877" s="380" t="n"/>
      <c r="G1877" s="380" t="n">
        <v>13</v>
      </c>
      <c r="H1877" s="381" t="n">
        <v>43587</v>
      </c>
      <c r="I1877" s="380" t="n">
        <v>5233</v>
      </c>
      <c r="J1877" s="380" t="n">
        <v>9064</v>
      </c>
      <c r="K1877" s="380" t="n">
        <v>8174</v>
      </c>
      <c r="L1877" s="380" t="n"/>
      <c r="M1877" s="382">
        <f>+(((J1877-I1877)-(K1877-I1877))/(K1877-I1877))*100</f>
        <v/>
      </c>
      <c r="N1877" s="383" t="n"/>
      <c r="O1877" s="385" t="n"/>
      <c r="P1877" s="385" t="n"/>
      <c r="Q1877" s="287" t="n"/>
      <c r="R1877" s="287" t="n"/>
      <c r="S1877" s="331">
        <f>+(((K1877-I1877)/1000)*1000)/10</f>
        <v/>
      </c>
      <c r="T1877" s="332" t="n"/>
    </row>
    <row r="1878" ht="15.75" customHeight="1" s="412">
      <c r="A1878" s="333" t="n">
        <v>4171</v>
      </c>
      <c r="B1878" s="334" t="n">
        <v>201</v>
      </c>
      <c r="C1878" s="380" t="inlineStr">
        <is>
          <t>T327</t>
        </is>
      </c>
      <c r="D1878" s="380" t="n"/>
      <c r="E1878" s="380" t="n"/>
      <c r="F1878" s="380" t="n"/>
      <c r="G1878" s="380" t="n">
        <v>15</v>
      </c>
      <c r="H1878" s="381" t="n">
        <v>43599</v>
      </c>
      <c r="I1878" s="380" t="n">
        <v>5254</v>
      </c>
      <c r="J1878" s="380" t="n">
        <v>9295</v>
      </c>
      <c r="K1878" s="380" t="n">
        <v>8130</v>
      </c>
      <c r="L1878" s="380" t="n"/>
      <c r="M1878" s="382">
        <f>+(((J1878-I1878)-(K1878-I1878))/(K1878-I1878))*100</f>
        <v/>
      </c>
      <c r="N1878" s="382" t="n"/>
      <c r="O1878" s="384">
        <f>AVERAGE(M1878:M1879)</f>
        <v/>
      </c>
      <c r="P1878" s="384">
        <f>_xlfn.STDEV.S(M1878,M1879)</f>
        <v/>
      </c>
      <c r="Q1878" s="287" t="n"/>
      <c r="R1878" s="287" t="n"/>
      <c r="S1878" s="331">
        <f>+(((K1878-I1878)/1000)*1000)/10</f>
        <v/>
      </c>
      <c r="T1878" s="332">
        <f>AVERAGE(S1878:S1879)</f>
        <v/>
      </c>
    </row>
    <row r="1879" ht="15.75" customHeight="1" s="412">
      <c r="A1879" s="333" t="n">
        <v>4172</v>
      </c>
      <c r="B1879" s="334" t="n">
        <v>202</v>
      </c>
      <c r="C1879" s="380" t="inlineStr">
        <is>
          <t>T327</t>
        </is>
      </c>
      <c r="D1879" s="380" t="n"/>
      <c r="E1879" s="380" t="n"/>
      <c r="F1879" s="380" t="n"/>
      <c r="G1879" s="380" t="n">
        <v>15</v>
      </c>
      <c r="H1879" s="381" t="n">
        <v>43599</v>
      </c>
      <c r="I1879" s="380" t="n">
        <v>5275</v>
      </c>
      <c r="J1879" s="380" t="n">
        <v>9191</v>
      </c>
      <c r="K1879" s="380" t="n">
        <v>8106</v>
      </c>
      <c r="L1879" s="380" t="n"/>
      <c r="M1879" s="382">
        <f>+(((J1879-I1879)-(K1879-I1879))/(K1879-I1879))*100</f>
        <v/>
      </c>
      <c r="N1879" s="382" t="n"/>
      <c r="O1879" s="385" t="n"/>
      <c r="P1879" s="385" t="n"/>
      <c r="Q1879" s="287" t="n"/>
      <c r="R1879" s="287" t="n"/>
      <c r="S1879" s="331">
        <f>+(((K1879-I1879)/1000)*1000)/10</f>
        <v/>
      </c>
      <c r="T1879" s="332" t="n"/>
    </row>
    <row r="1880" ht="15.75" customHeight="1" s="412">
      <c r="A1880" s="333" t="n">
        <v>4817</v>
      </c>
      <c r="B1880" s="334" t="n">
        <v>201</v>
      </c>
      <c r="C1880" s="380" t="inlineStr">
        <is>
          <t>T327</t>
        </is>
      </c>
      <c r="D1880" s="380" t="n"/>
      <c r="E1880" s="380" t="n"/>
      <c r="F1880" s="380" t="n"/>
      <c r="G1880" s="380" t="n">
        <v>17</v>
      </c>
      <c r="H1880" s="381" t="n">
        <v>43619</v>
      </c>
      <c r="I1880" s="380" t="n">
        <v>5254</v>
      </c>
      <c r="J1880" s="380" t="n">
        <v>8771</v>
      </c>
      <c r="K1880" s="380" t="n">
        <v>8017</v>
      </c>
      <c r="L1880" s="380" t="n"/>
      <c r="M1880" s="382">
        <f>+(((J1880-I1880)-(K1880-I1880))/(K1880-I1880))*100</f>
        <v/>
      </c>
      <c r="N1880" s="383" t="n"/>
      <c r="O1880" s="384">
        <f>AVERAGE(M1880:M1881)</f>
        <v/>
      </c>
      <c r="P1880" s="384">
        <f>_xlfn.STDEV.S(M1880,M1881)</f>
        <v/>
      </c>
      <c r="Q1880" s="287" t="n"/>
      <c r="R1880" s="287" t="n"/>
      <c r="S1880" s="331">
        <f>+(((K1880-I1880)/1000)*1000)/10</f>
        <v/>
      </c>
      <c r="T1880" s="332">
        <f>AVERAGE(S1880:S1881)</f>
        <v/>
      </c>
    </row>
    <row r="1881" ht="15.75" customHeight="1" s="412">
      <c r="A1881" s="333" t="n">
        <v>4818</v>
      </c>
      <c r="B1881" s="334" t="n">
        <v>202</v>
      </c>
      <c r="C1881" s="380" t="inlineStr">
        <is>
          <t>T327</t>
        </is>
      </c>
      <c r="D1881" s="380" t="n"/>
      <c r="E1881" s="380" t="n"/>
      <c r="F1881" s="380" t="n"/>
      <c r="G1881" s="380" t="n">
        <v>17</v>
      </c>
      <c r="H1881" s="381" t="n">
        <v>43619</v>
      </c>
      <c r="I1881" s="380" t="n">
        <v>5275</v>
      </c>
      <c r="J1881" s="380" t="n">
        <v>8740</v>
      </c>
      <c r="K1881" s="380" t="n">
        <v>7960</v>
      </c>
      <c r="L1881" s="380" t="n"/>
      <c r="M1881" s="382">
        <f>+(((J1881-I1881)-(K1881-I1881))/(K1881-I1881))*100</f>
        <v/>
      </c>
      <c r="N1881" s="383" t="n"/>
      <c r="O1881" s="385" t="n"/>
      <c r="P1881" s="385" t="n"/>
      <c r="Q1881" s="287" t="n"/>
      <c r="R1881" s="287" t="n"/>
      <c r="S1881" s="331">
        <f>+(((K1881-I1881)/1000)*1000)/10</f>
        <v/>
      </c>
      <c r="T1881" s="332" t="n"/>
    </row>
    <row r="1882" ht="15.75" customHeight="1" s="412">
      <c r="A1882" s="333" t="n">
        <v>5403</v>
      </c>
      <c r="B1882" s="334" t="n">
        <v>141</v>
      </c>
      <c r="C1882" s="378" t="inlineStr">
        <is>
          <t>T327</t>
        </is>
      </c>
      <c r="D1882" s="378" t="n"/>
      <c r="E1882" s="378" t="n"/>
      <c r="F1882" s="378" t="n"/>
      <c r="G1882" s="378" t="n">
        <v>19</v>
      </c>
      <c r="H1882" s="379" t="n">
        <v>43637</v>
      </c>
      <c r="I1882" s="378" t="n">
        <v>5187</v>
      </c>
      <c r="J1882" s="378" t="n">
        <v>8490</v>
      </c>
      <c r="K1882" s="378" t="n">
        <v>7764</v>
      </c>
      <c r="L1882" s="378" t="n">
        <v>6</v>
      </c>
      <c r="M1882" s="386">
        <f>+(((J1882-I1882)-(K1882-I1882))/(K1882-I1882))*100</f>
        <v/>
      </c>
      <c r="N1882" s="387" t="n"/>
      <c r="O1882" s="388">
        <f>AVERAGE(M1882:M1883)</f>
        <v/>
      </c>
      <c r="P1882" s="388">
        <f>_xlfn.STDEV.S(M1882,M1883)</f>
        <v/>
      </c>
      <c r="Q1882" s="287" t="n"/>
      <c r="R1882" s="287" t="n"/>
      <c r="S1882" s="331">
        <f>+(((K1882-I1882)/1000)*1000)/10</f>
        <v/>
      </c>
      <c r="T1882" s="332">
        <f>AVERAGE(S1882:S1883)</f>
        <v/>
      </c>
    </row>
    <row r="1883" ht="15.75" customHeight="1" s="412">
      <c r="A1883" s="333" t="n">
        <v>5404</v>
      </c>
      <c r="B1883" s="334" t="n">
        <v>142</v>
      </c>
      <c r="C1883" s="378" t="inlineStr">
        <is>
          <t>T327</t>
        </is>
      </c>
      <c r="D1883" s="378" t="n"/>
      <c r="E1883" s="378" t="n"/>
      <c r="F1883" s="378" t="n"/>
      <c r="G1883" s="378" t="n">
        <v>19</v>
      </c>
      <c r="H1883" s="379" t="n">
        <v>43637</v>
      </c>
      <c r="I1883" s="378" t="n">
        <v>5229</v>
      </c>
      <c r="J1883" s="378" t="n">
        <v>8495</v>
      </c>
      <c r="K1883" s="378" t="n">
        <v>7778</v>
      </c>
      <c r="L1883" s="378" t="n"/>
      <c r="M1883" s="386">
        <f>+(((J1883-I1883)-(K1883-I1883))/(K1883-I1883))*100</f>
        <v/>
      </c>
      <c r="N1883" s="387" t="n"/>
      <c r="O1883" s="331" t="n"/>
      <c r="P1883" s="331" t="n"/>
      <c r="Q1883" s="287" t="n"/>
      <c r="R1883" s="287" t="n"/>
      <c r="S1883" s="331">
        <f>+(((K1883-I1883)/1000)*1000)/10</f>
        <v/>
      </c>
      <c r="T1883" s="332" t="n"/>
    </row>
    <row r="1884" ht="15.75" customHeight="1" s="412">
      <c r="A1884" s="333" t="n">
        <v>6123</v>
      </c>
      <c r="B1884" s="334" t="n">
        <v>185</v>
      </c>
      <c r="C1884" s="378" t="inlineStr">
        <is>
          <t>T327</t>
        </is>
      </c>
      <c r="D1884" s="378" t="n"/>
      <c r="E1884" s="378" t="n"/>
      <c r="F1884" s="378" t="n"/>
      <c r="G1884" s="378" t="n">
        <v>22</v>
      </c>
      <c r="H1884" s="379" t="n">
        <v>43685</v>
      </c>
      <c r="I1884" s="378" t="n">
        <v>5288</v>
      </c>
      <c r="J1884" s="378" t="n">
        <v>8469</v>
      </c>
      <c r="K1884" s="378" t="n">
        <v>7977</v>
      </c>
      <c r="L1884" s="378" t="n">
        <v>8</v>
      </c>
      <c r="M1884" s="374">
        <f>+(((J1884-I1884)-(K1884-I1884))/(K1884-I1884))*100</f>
        <v/>
      </c>
      <c r="N1884" s="375" t="n"/>
      <c r="O1884" s="376">
        <f>AVERAGE(M1884:M1885)</f>
        <v/>
      </c>
      <c r="P1884" s="376">
        <f>_xlfn.STDEV.S(M1884,M1885)</f>
        <v/>
      </c>
      <c r="Q1884" s="287" t="n"/>
      <c r="R1884" s="287" t="n"/>
      <c r="S1884" s="331">
        <f>+(((K1884-I1884)/1000)*1000)/10</f>
        <v/>
      </c>
      <c r="T1884" s="332">
        <f>AVERAGE(S1884:S1885)</f>
        <v/>
      </c>
    </row>
    <row r="1885" ht="15.75" customHeight="1" s="412">
      <c r="A1885" s="333" t="n">
        <v>6124</v>
      </c>
      <c r="B1885" s="334" t="n">
        <v>185</v>
      </c>
      <c r="C1885" s="378" t="inlineStr">
        <is>
          <t>T327</t>
        </is>
      </c>
      <c r="D1885" s="378" t="n"/>
      <c r="E1885" s="378" t="n"/>
      <c r="F1885" s="378" t="n"/>
      <c r="G1885" s="378" t="n">
        <v>22</v>
      </c>
      <c r="H1885" s="379" t="n">
        <v>43685</v>
      </c>
      <c r="I1885" s="378" t="n">
        <v>5288</v>
      </c>
      <c r="J1885" s="378" t="n">
        <v>8395</v>
      </c>
      <c r="K1885" s="378" t="n">
        <v>7926</v>
      </c>
      <c r="L1885" s="378" t="n"/>
      <c r="M1885" s="374">
        <f>+(((J1885-I1885)-(K1885-I1885))/(K1885-I1885))*100</f>
        <v/>
      </c>
      <c r="N1885" s="375" t="n"/>
      <c r="O1885" s="377" t="n"/>
      <c r="P1885" s="377" t="n"/>
      <c r="Q1885" s="287" t="n"/>
      <c r="R1885" s="287" t="n"/>
      <c r="S1885" s="331">
        <f>+(((K1885-I1885)/1000)*1000)/10</f>
        <v/>
      </c>
      <c r="T1885" s="332" t="n"/>
    </row>
    <row r="1886" ht="15.75" customHeight="1" s="412">
      <c r="A1886" s="333" t="n">
        <v>3451</v>
      </c>
      <c r="B1886" s="334" t="n">
        <v>207</v>
      </c>
      <c r="C1886" s="371" t="inlineStr">
        <is>
          <t>T328</t>
        </is>
      </c>
      <c r="D1886" s="371" t="n"/>
      <c r="E1886" s="371" t="n"/>
      <c r="F1886" s="371" t="n"/>
      <c r="G1886" s="371" t="n">
        <v>13</v>
      </c>
      <c r="H1886" s="372" t="n">
        <v>43587</v>
      </c>
      <c r="I1886" s="371" t="n">
        <v>5236</v>
      </c>
      <c r="J1886" s="371" t="n">
        <v>7589</v>
      </c>
      <c r="K1886" s="371" t="n">
        <v>7084</v>
      </c>
      <c r="L1886" s="371" t="n">
        <v>1</v>
      </c>
      <c r="M1886" s="374">
        <f>+(((J1886-I1886)-(K1886-I1886))/(K1886-I1886))*100</f>
        <v/>
      </c>
      <c r="N1886" s="375" t="inlineStr">
        <is>
          <t>26/4</t>
        </is>
      </c>
      <c r="O1886" s="376">
        <f>AVERAGE(M1886:M1887)</f>
        <v/>
      </c>
      <c r="P1886" s="376">
        <f>_xlfn.STDEV.S(M1886,M1887)</f>
        <v/>
      </c>
      <c r="Q1886" s="287" t="n">
        <v>2</v>
      </c>
      <c r="R1886" s="287" t="n"/>
      <c r="S1886" s="331">
        <f>+(((K1886-I1886)/1000)*1000)/10</f>
        <v/>
      </c>
      <c r="T1886" s="332">
        <f>AVERAGE(S1886:S1887)</f>
        <v/>
      </c>
    </row>
    <row r="1887" ht="15.75" customHeight="1" s="412">
      <c r="A1887" s="333" t="n">
        <v>3452</v>
      </c>
      <c r="B1887" s="334" t="n">
        <v>208</v>
      </c>
      <c r="C1887" s="371" t="inlineStr">
        <is>
          <t>T328</t>
        </is>
      </c>
      <c r="D1887" s="371" t="n"/>
      <c r="E1887" s="371" t="n"/>
      <c r="F1887" s="371" t="n"/>
      <c r="G1887" s="371" t="n">
        <v>13</v>
      </c>
      <c r="H1887" s="372" t="n">
        <v>43587</v>
      </c>
      <c r="I1887" s="371" t="n">
        <v>5202</v>
      </c>
      <c r="J1887" s="371" t="n">
        <v>7569</v>
      </c>
      <c r="K1887" s="371" t="n">
        <v>7033</v>
      </c>
      <c r="L1887" s="371" t="n"/>
      <c r="M1887" s="374">
        <f>+(((J1887-I1887)-(K1887-I1887))/(K1887-I1887))*100</f>
        <v/>
      </c>
      <c r="N1887" s="375" t="n"/>
      <c r="O1887" s="377" t="n"/>
      <c r="P1887" s="377" t="n"/>
      <c r="Q1887" s="287" t="n"/>
      <c r="R1887" s="287" t="n"/>
      <c r="S1887" s="331">
        <f>+(((K1887-I1887)/1000)*1000)/10</f>
        <v/>
      </c>
      <c r="T1887" s="332" t="n"/>
    </row>
    <row r="1888" ht="15.75" customHeight="1" s="412">
      <c r="A1888" s="333" t="n">
        <v>4173</v>
      </c>
      <c r="B1888" s="334" t="n">
        <v>203</v>
      </c>
      <c r="C1888" s="371" t="inlineStr">
        <is>
          <t>T328</t>
        </is>
      </c>
      <c r="D1888" s="371" t="n"/>
      <c r="E1888" s="371" t="n"/>
      <c r="F1888" s="371" t="n"/>
      <c r="G1888" s="371" t="n">
        <v>15</v>
      </c>
      <c r="H1888" s="372" t="n">
        <v>43599</v>
      </c>
      <c r="I1888" s="371" t="n">
        <v>5215</v>
      </c>
      <c r="J1888" s="371" t="n">
        <v>7182</v>
      </c>
      <c r="K1888" s="371" t="n">
        <v>6640</v>
      </c>
      <c r="L1888" s="371" t="n"/>
      <c r="M1888" s="374">
        <f>+(((J1888-I1888)-(K1888-I1888))/(K1888-I1888))*100</f>
        <v/>
      </c>
      <c r="N1888" s="374" t="n"/>
      <c r="O1888" s="376">
        <f>AVERAGE(M1888:M1889)</f>
        <v/>
      </c>
      <c r="P1888" s="376">
        <f>_xlfn.STDEV.S(M1888,M1889)</f>
        <v/>
      </c>
      <c r="Q1888" s="287" t="n"/>
      <c r="R1888" s="287" t="n"/>
      <c r="S1888" s="331">
        <f>+(((K1888-I1888)/1000)*1000)/10</f>
        <v/>
      </c>
      <c r="T1888" s="332">
        <f>AVERAGE(S1888:S1889)</f>
        <v/>
      </c>
    </row>
    <row r="1889" ht="15.75" customHeight="1" s="412">
      <c r="A1889" s="333" t="n">
        <v>4174</v>
      </c>
      <c r="B1889" s="334" t="n">
        <v>204</v>
      </c>
      <c r="C1889" s="371" t="inlineStr">
        <is>
          <t>T328</t>
        </is>
      </c>
      <c r="D1889" s="371" t="n"/>
      <c r="E1889" s="371" t="n"/>
      <c r="F1889" s="371" t="n"/>
      <c r="G1889" s="371" t="n">
        <v>15</v>
      </c>
      <c r="H1889" s="372" t="n">
        <v>43599</v>
      </c>
      <c r="I1889" s="371" t="n">
        <v>5239</v>
      </c>
      <c r="J1889" s="371" t="n">
        <v>7319</v>
      </c>
      <c r="K1889" s="371" t="n">
        <v>6738</v>
      </c>
      <c r="L1889" s="371" t="n"/>
      <c r="M1889" s="374">
        <f>+(((J1889-I1889)-(K1889-I1889))/(K1889-I1889))*100</f>
        <v/>
      </c>
      <c r="N1889" s="374" t="n"/>
      <c r="O1889" s="377" t="n"/>
      <c r="P1889" s="377" t="n"/>
      <c r="Q1889" s="287" t="n"/>
      <c r="R1889" s="287" t="n"/>
      <c r="S1889" s="331">
        <f>+(((K1889-I1889)/1000)*1000)/10</f>
        <v/>
      </c>
      <c r="T1889" s="332" t="n"/>
    </row>
    <row r="1890" ht="15.75" customHeight="1" s="412">
      <c r="A1890" s="333" t="n">
        <v>4819</v>
      </c>
      <c r="B1890" s="334" t="n">
        <v>203</v>
      </c>
      <c r="C1890" s="371" t="inlineStr">
        <is>
          <t>T328</t>
        </is>
      </c>
      <c r="D1890" s="371" t="n"/>
      <c r="E1890" s="371" t="n"/>
      <c r="F1890" s="371" t="n"/>
      <c r="G1890" s="371" t="n">
        <v>17</v>
      </c>
      <c r="H1890" s="372" t="n">
        <v>43619</v>
      </c>
      <c r="I1890" s="371" t="n">
        <v>5215</v>
      </c>
      <c r="J1890" s="371" t="n">
        <v>7326</v>
      </c>
      <c r="K1890" s="371" t="n">
        <v>6803</v>
      </c>
      <c r="L1890" s="371" t="n"/>
      <c r="M1890" s="374">
        <f>+(((J1890-I1890)-(K1890-I1890))/(K1890-I1890))*100</f>
        <v/>
      </c>
      <c r="N1890" s="375" t="n"/>
      <c r="O1890" s="376">
        <f>AVERAGE(M1890:M1891)</f>
        <v/>
      </c>
      <c r="P1890" s="376">
        <f>_xlfn.STDEV.S(M1890,M1891)</f>
        <v/>
      </c>
      <c r="Q1890" s="287" t="n"/>
      <c r="R1890" s="287" t="n"/>
      <c r="S1890" s="331">
        <f>+(((K1890-I1890)/1000)*1000)/10</f>
        <v/>
      </c>
      <c r="T1890" s="332">
        <f>AVERAGE(S1890:S1891)</f>
        <v/>
      </c>
    </row>
    <row r="1891" ht="15.75" customHeight="1" s="412">
      <c r="A1891" s="333" t="n">
        <v>4820</v>
      </c>
      <c r="B1891" s="334" t="n">
        <v>204</v>
      </c>
      <c r="C1891" s="371" t="inlineStr">
        <is>
          <t>T328</t>
        </is>
      </c>
      <c r="D1891" s="371" t="n"/>
      <c r="E1891" s="371" t="n"/>
      <c r="F1891" s="371" t="n"/>
      <c r="G1891" s="371" t="n">
        <v>17</v>
      </c>
      <c r="H1891" s="372" t="n">
        <v>43619</v>
      </c>
      <c r="I1891" s="371" t="n">
        <v>5239</v>
      </c>
      <c r="J1891" s="371" t="n">
        <v>7301</v>
      </c>
      <c r="K1891" s="371" t="n">
        <v>6793</v>
      </c>
      <c r="L1891" s="371" t="n"/>
      <c r="M1891" s="374">
        <f>+(((J1891-I1891)-(K1891-I1891))/(K1891-I1891))*100</f>
        <v/>
      </c>
      <c r="N1891" s="375" t="n"/>
      <c r="O1891" s="377" t="n"/>
      <c r="P1891" s="377" t="n"/>
      <c r="Q1891" s="287" t="n"/>
      <c r="R1891" s="287" t="n"/>
      <c r="S1891" s="331">
        <f>+(((K1891-I1891)/1000)*1000)/10</f>
        <v/>
      </c>
      <c r="T1891" s="332" t="n"/>
    </row>
    <row r="1892" ht="15.75" customHeight="1" s="412">
      <c r="A1892" s="333" t="n">
        <v>6125</v>
      </c>
      <c r="B1892" s="334" t="n">
        <v>186</v>
      </c>
      <c r="C1892" s="378" t="inlineStr">
        <is>
          <t>T328</t>
        </is>
      </c>
      <c r="D1892" s="378" t="n"/>
      <c r="E1892" s="378" t="n"/>
      <c r="F1892" s="378" t="n"/>
      <c r="G1892" s="378" t="n">
        <v>22</v>
      </c>
      <c r="H1892" s="379" t="n">
        <v>43685</v>
      </c>
      <c r="I1892" s="378" t="n">
        <v>5251</v>
      </c>
      <c r="J1892" s="378" t="n">
        <v>7205</v>
      </c>
      <c r="K1892" s="378" t="n">
        <v>6936</v>
      </c>
      <c r="L1892" s="378" t="n">
        <v>8</v>
      </c>
      <c r="M1892" s="374">
        <f>+(((J1892-I1892)-(K1892-I1892))/(K1892-I1892))*100</f>
        <v/>
      </c>
      <c r="N1892" s="375" t="n"/>
      <c r="O1892" s="376">
        <f>AVERAGE(M1892:M1893)</f>
        <v/>
      </c>
      <c r="P1892" s="376">
        <f>_xlfn.STDEV.S(M1892,M1893)</f>
        <v/>
      </c>
      <c r="Q1892" s="287" t="n"/>
      <c r="R1892" s="287" t="n"/>
      <c r="S1892" s="331">
        <f>+(((K1892-I1892)/1000)*1000)/10</f>
        <v/>
      </c>
      <c r="T1892" s="332">
        <f>AVERAGE(S1892:S1893)</f>
        <v/>
      </c>
    </row>
    <row r="1893" ht="15.75" customHeight="1" s="412">
      <c r="A1893" s="333" t="n">
        <v>6126</v>
      </c>
      <c r="B1893" s="334" t="n">
        <v>186</v>
      </c>
      <c r="C1893" s="378" t="inlineStr">
        <is>
          <t>T328</t>
        </is>
      </c>
      <c r="D1893" s="378" t="n"/>
      <c r="E1893" s="378" t="n"/>
      <c r="F1893" s="378" t="n"/>
      <c r="G1893" s="378" t="n">
        <v>22</v>
      </c>
      <c r="H1893" s="379" t="n">
        <v>43685</v>
      </c>
      <c r="I1893" s="378" t="n">
        <v>5251</v>
      </c>
      <c r="J1893" s="378" t="n">
        <v>7185</v>
      </c>
      <c r="K1893" s="378" t="n">
        <v>6922</v>
      </c>
      <c r="L1893" s="378" t="n"/>
      <c r="M1893" s="374">
        <f>+(((J1893-I1893)-(K1893-I1893))/(K1893-I1893))*100</f>
        <v/>
      </c>
      <c r="N1893" s="375" t="n"/>
      <c r="O1893" s="377" t="n"/>
      <c r="P1893" s="377" t="n"/>
      <c r="Q1893" s="287" t="n"/>
      <c r="R1893" s="287" t="n"/>
      <c r="S1893" s="331">
        <f>+(((K1893-I1893)/1000)*1000)/10</f>
        <v/>
      </c>
      <c r="T1893" s="332" t="n"/>
    </row>
    <row r="1894" ht="15.75" customHeight="1" s="412">
      <c r="A1894" s="333" t="n">
        <v>3813</v>
      </c>
      <c r="B1894" s="334" t="n">
        <v>235</v>
      </c>
      <c r="C1894" s="352" t="inlineStr">
        <is>
          <t>T329</t>
        </is>
      </c>
      <c r="D1894" s="352" t="n"/>
      <c r="E1894" s="352" t="n"/>
      <c r="F1894" s="352" t="n"/>
      <c r="G1894" s="352" t="n">
        <v>14</v>
      </c>
      <c r="H1894" s="353" t="n">
        <v>43591</v>
      </c>
      <c r="I1894" s="352" t="n">
        <v>5230</v>
      </c>
      <c r="J1894" s="354" t="n">
        <v>8468</v>
      </c>
      <c r="K1894" s="352" t="n">
        <v>7219</v>
      </c>
      <c r="L1894" s="352" t="n">
        <v>2</v>
      </c>
      <c r="M1894" s="355">
        <f>+(((J1894-I1894)-(K1894-I1894))/(K1894-I1894))*100</f>
        <v/>
      </c>
      <c r="N1894" s="362" t="inlineStr">
        <is>
          <t>1/4</t>
        </is>
      </c>
      <c r="O1894" s="357">
        <f>AVERAGE(M1894:M1895)</f>
        <v/>
      </c>
      <c r="P1894" s="357">
        <f>_xlfn.STDEV.S(M1894,M1895)</f>
        <v/>
      </c>
      <c r="Q1894" s="287" t="n">
        <v>3</v>
      </c>
      <c r="R1894" s="287" t="n"/>
      <c r="S1894" s="331">
        <f>+(((K1894-I1894)/1000)*1000)/10</f>
        <v/>
      </c>
      <c r="T1894" s="332">
        <f>AVERAGE(S1894:S1895)</f>
        <v/>
      </c>
    </row>
    <row r="1895" ht="15.75" customHeight="1" s="412">
      <c r="A1895" s="333" t="n">
        <v>3814</v>
      </c>
      <c r="B1895" s="334" t="n">
        <v>236</v>
      </c>
      <c r="C1895" s="352" t="inlineStr">
        <is>
          <t>T329</t>
        </is>
      </c>
      <c r="D1895" s="352" t="n"/>
      <c r="E1895" s="352" t="n"/>
      <c r="F1895" s="352" t="n"/>
      <c r="G1895" s="352" t="n">
        <v>14</v>
      </c>
      <c r="H1895" s="353" t="n">
        <v>43591</v>
      </c>
      <c r="I1895" s="352" t="n">
        <v>5241</v>
      </c>
      <c r="J1895" s="354" t="n">
        <v>8426</v>
      </c>
      <c r="K1895" s="352" t="n">
        <v>7187</v>
      </c>
      <c r="L1895" s="352" t="n"/>
      <c r="M1895" s="355">
        <f>+(((J1895-I1895)-(K1895-I1895))/(K1895-I1895))*100</f>
        <v/>
      </c>
      <c r="N1895" s="362" t="n"/>
      <c r="O1895" s="358" t="n"/>
      <c r="P1895" s="358" t="n"/>
      <c r="Q1895" s="287" t="n"/>
      <c r="R1895" s="287" t="n"/>
      <c r="S1895" s="331">
        <f>+(((K1895-I1895)/1000)*1000)/10</f>
        <v/>
      </c>
      <c r="T1895" s="332" t="n"/>
    </row>
    <row r="1896" ht="15.75" customHeight="1" s="412">
      <c r="A1896" s="333" t="n">
        <v>4471</v>
      </c>
      <c r="B1896" s="334" t="n">
        <v>177</v>
      </c>
      <c r="C1896" s="352" t="inlineStr">
        <is>
          <t>T329</t>
        </is>
      </c>
      <c r="D1896" s="352" t="n"/>
      <c r="E1896" s="352" t="n"/>
      <c r="F1896" s="352" t="n"/>
      <c r="G1896" s="352" t="n">
        <v>16</v>
      </c>
      <c r="H1896" s="353" t="n">
        <v>43607</v>
      </c>
      <c r="I1896" s="352" t="n">
        <v>5259</v>
      </c>
      <c r="J1896" s="352" t="n">
        <v>8274</v>
      </c>
      <c r="K1896" s="352" t="n">
        <v>7454</v>
      </c>
      <c r="L1896" s="352" t="n">
        <v>2</v>
      </c>
      <c r="M1896" s="355">
        <f>+(((J1896-I1896)-(K1896-I1896))/(K1896-I1896))*100</f>
        <v/>
      </c>
      <c r="N1896" s="362" t="inlineStr">
        <is>
          <t>MF</t>
        </is>
      </c>
      <c r="O1896" s="357">
        <f>AVERAGE(M1896:M1897)</f>
        <v/>
      </c>
      <c r="P1896" s="357">
        <f>_xlfn.STDEV.S(M1896,M1897)</f>
        <v/>
      </c>
      <c r="Q1896" s="287" t="n"/>
      <c r="R1896" s="287" t="n"/>
      <c r="S1896" s="331">
        <f>+(((K1896-I1896)/1000)*1000)/10</f>
        <v/>
      </c>
      <c r="T1896" s="332">
        <f>AVERAGE(S1896:S1897)</f>
        <v/>
      </c>
    </row>
    <row r="1897" ht="15.75" customHeight="1" s="412">
      <c r="A1897" s="333" t="n">
        <v>4472</v>
      </c>
      <c r="B1897" s="334" t="n">
        <v>178</v>
      </c>
      <c r="C1897" s="352" t="inlineStr">
        <is>
          <t>T329</t>
        </is>
      </c>
      <c r="D1897" s="352" t="n"/>
      <c r="E1897" s="352" t="n"/>
      <c r="F1897" s="352" t="n"/>
      <c r="G1897" s="352" t="n">
        <v>16</v>
      </c>
      <c r="H1897" s="353" t="n">
        <v>43607</v>
      </c>
      <c r="I1897" s="352" t="n">
        <v>5226</v>
      </c>
      <c r="J1897" s="352" t="n">
        <v>8172</v>
      </c>
      <c r="K1897" s="352" t="n">
        <v>7344</v>
      </c>
      <c r="L1897" s="352" t="n"/>
      <c r="M1897" s="355">
        <f>+(((J1897-I1897)-(K1897-I1897))/(K1897-I1897))*100</f>
        <v/>
      </c>
      <c r="N1897" s="362" t="n"/>
      <c r="O1897" s="358" t="n"/>
      <c r="P1897" s="358" t="n"/>
      <c r="Q1897" s="287" t="n"/>
      <c r="R1897" s="287" t="n"/>
      <c r="S1897" s="331">
        <f>+(((K1897-I1897)/1000)*1000)/10</f>
        <v/>
      </c>
      <c r="T1897" s="332" t="n"/>
    </row>
    <row r="1898" ht="15.75" customHeight="1" s="412">
      <c r="A1898" s="333" t="n">
        <v>5117</v>
      </c>
      <c r="B1898" s="334" t="n">
        <v>177</v>
      </c>
      <c r="C1898" s="352" t="inlineStr">
        <is>
          <t>T329</t>
        </is>
      </c>
      <c r="D1898" s="352" t="n"/>
      <c r="E1898" s="352" t="n"/>
      <c r="F1898" s="352" t="n"/>
      <c r="G1898" s="352" t="n">
        <v>18</v>
      </c>
      <c r="H1898" s="353" t="n">
        <v>43626</v>
      </c>
      <c r="I1898" s="352" t="n">
        <v>5259</v>
      </c>
      <c r="J1898" s="352" t="n">
        <v>8111</v>
      </c>
      <c r="K1898" s="352" t="n">
        <v>7391</v>
      </c>
      <c r="L1898" s="352" t="n">
        <v>8</v>
      </c>
      <c r="M1898" s="355">
        <f>+(((J1898-I1898)-(K1898-I1898))/(K1898-I1898))*100</f>
        <v/>
      </c>
      <c r="N1898" s="362" t="n"/>
      <c r="O1898" s="357">
        <f>AVERAGE(M1898:M1899)</f>
        <v/>
      </c>
      <c r="P1898" s="357">
        <f>_xlfn.STDEV.S(M1898,M1899)</f>
        <v/>
      </c>
      <c r="Q1898" s="287" t="n"/>
      <c r="R1898" s="287" t="n"/>
      <c r="S1898" s="331">
        <f>+(((K1898-I1898)/1000)*1000)/10</f>
        <v/>
      </c>
      <c r="T1898" s="332">
        <f>AVERAGE(S1898:S1899)</f>
        <v/>
      </c>
    </row>
    <row r="1899" ht="15.75" customHeight="1" s="412">
      <c r="A1899" s="333" t="n">
        <v>5118</v>
      </c>
      <c r="B1899" s="334" t="n">
        <v>178</v>
      </c>
      <c r="C1899" s="352" t="inlineStr">
        <is>
          <t>T329</t>
        </is>
      </c>
      <c r="D1899" s="352" t="n"/>
      <c r="E1899" s="352" t="n"/>
      <c r="F1899" s="352" t="n"/>
      <c r="G1899" s="352" t="n">
        <v>18</v>
      </c>
      <c r="H1899" s="353" t="n">
        <v>43626</v>
      </c>
      <c r="I1899" s="352" t="n">
        <v>5226</v>
      </c>
      <c r="J1899" s="352" t="n">
        <v>8089</v>
      </c>
      <c r="K1899" s="352" t="n">
        <v>7388</v>
      </c>
      <c r="L1899" s="352" t="n"/>
      <c r="M1899" s="355">
        <f>+(((J1899-I1899)-(K1899-I1899))/(K1899-I1899))*100</f>
        <v/>
      </c>
      <c r="N1899" s="362" t="n"/>
      <c r="O1899" s="358" t="n"/>
      <c r="P1899" s="358" t="n"/>
      <c r="Q1899" s="287" t="n"/>
      <c r="R1899" s="287" t="n"/>
      <c r="S1899" s="331">
        <f>+(((K1899-I1899)/1000)*1000)/10</f>
        <v/>
      </c>
      <c r="T1899" s="332" t="n"/>
    </row>
    <row r="1900" ht="15.75" customHeight="1" s="412">
      <c r="A1900" s="333" t="n">
        <v>6127</v>
      </c>
      <c r="B1900" s="334" t="n">
        <v>187</v>
      </c>
      <c r="C1900" s="378" t="inlineStr">
        <is>
          <t>T329</t>
        </is>
      </c>
      <c r="D1900" s="378" t="n"/>
      <c r="E1900" s="378" t="n"/>
      <c r="F1900" s="378" t="n"/>
      <c r="G1900" s="378" t="n">
        <v>22</v>
      </c>
      <c r="H1900" s="379" t="n">
        <v>43685</v>
      </c>
      <c r="I1900" s="378" t="n">
        <v>5214</v>
      </c>
      <c r="J1900" s="378" t="n">
        <v>7645</v>
      </c>
      <c r="K1900" s="378" t="n">
        <v>7284</v>
      </c>
      <c r="L1900" s="378" t="n">
        <v>8</v>
      </c>
      <c r="M1900" s="374">
        <f>+(((J1900-I1900)-(K1900-I1900))/(K1900-I1900))*100</f>
        <v/>
      </c>
      <c r="N1900" s="375" t="n"/>
      <c r="O1900" s="376">
        <f>AVERAGE(M1900:M1901)</f>
        <v/>
      </c>
      <c r="P1900" s="376">
        <f>_xlfn.STDEV.S(M1900,M1901)</f>
        <v/>
      </c>
      <c r="Q1900" s="287" t="n"/>
      <c r="R1900" s="287" t="n"/>
      <c r="S1900" s="331">
        <f>+(((K1900-I1900)/1000)*1000)/10</f>
        <v/>
      </c>
      <c r="T1900" s="332">
        <f>AVERAGE(S1900:S1901)</f>
        <v/>
      </c>
    </row>
    <row r="1901" ht="15.75" customHeight="1" s="412">
      <c r="A1901" s="333" t="n">
        <v>6128</v>
      </c>
      <c r="B1901" s="334" t="n">
        <v>187</v>
      </c>
      <c r="C1901" s="378" t="inlineStr">
        <is>
          <t>T329</t>
        </is>
      </c>
      <c r="D1901" s="378" t="n"/>
      <c r="E1901" s="378" t="n"/>
      <c r="F1901" s="378" t="n"/>
      <c r="G1901" s="378" t="n">
        <v>22</v>
      </c>
      <c r="H1901" s="379" t="n">
        <v>43685</v>
      </c>
      <c r="I1901" s="378" t="n">
        <v>5214</v>
      </c>
      <c r="J1901" s="378" t="n">
        <v>7550</v>
      </c>
      <c r="K1901" s="378" t="n">
        <v>7197</v>
      </c>
      <c r="L1901" s="378" t="n"/>
      <c r="M1901" s="374">
        <f>+(((J1901-I1901)-(K1901-I1901))/(K1901-I1901))*100</f>
        <v/>
      </c>
      <c r="N1901" s="375" t="n"/>
      <c r="O1901" s="377" t="n"/>
      <c r="P1901" s="377" t="n"/>
      <c r="Q1901" s="287" t="n"/>
      <c r="R1901" s="287" t="n"/>
      <c r="S1901" s="331">
        <f>+(((K1901-I1901)/1000)*1000)/10</f>
        <v/>
      </c>
      <c r="T1901" s="332" t="n"/>
    </row>
    <row r="1902" ht="15.75" customHeight="1" s="412">
      <c r="A1902" s="333" t="n">
        <v>3453</v>
      </c>
      <c r="B1902" s="334" t="n">
        <v>209</v>
      </c>
      <c r="C1902" s="380" t="inlineStr">
        <is>
          <t>T330</t>
        </is>
      </c>
      <c r="D1902" s="380" t="n"/>
      <c r="E1902" s="380" t="n"/>
      <c r="F1902" s="380" t="n"/>
      <c r="G1902" s="380" t="n">
        <v>13</v>
      </c>
      <c r="H1902" s="381" t="n">
        <v>43587</v>
      </c>
      <c r="I1902" s="380" t="n">
        <v>5228</v>
      </c>
      <c r="J1902" s="380" t="n">
        <v>7303</v>
      </c>
      <c r="K1902" s="380" t="n">
        <v>6871</v>
      </c>
      <c r="L1902" s="380" t="n">
        <v>1</v>
      </c>
      <c r="M1902" s="382">
        <f>+(((J1902-I1902)-(K1902-I1902))/(K1902-I1902))*100</f>
        <v/>
      </c>
      <c r="N1902" s="383" t="inlineStr">
        <is>
          <t>MF</t>
        </is>
      </c>
      <c r="O1902" s="384">
        <f>AVERAGE(M1902:M1903)</f>
        <v/>
      </c>
      <c r="P1902" s="384">
        <f>_xlfn.STDEV.S(M1902,M1903)</f>
        <v/>
      </c>
      <c r="Q1902" s="287" t="n">
        <v>1</v>
      </c>
      <c r="R1902" s="287" t="n"/>
      <c r="S1902" s="331">
        <f>+(((K1902-I1902)/1000)*1000)/10</f>
        <v/>
      </c>
      <c r="T1902" s="332">
        <f>AVERAGE(S1902:S1903)</f>
        <v/>
      </c>
    </row>
    <row r="1903" ht="15.75" customHeight="1" s="412">
      <c r="A1903" s="333" t="n">
        <v>3454</v>
      </c>
      <c r="B1903" s="334" t="n">
        <v>210</v>
      </c>
      <c r="C1903" s="380" t="inlineStr">
        <is>
          <t>T330</t>
        </is>
      </c>
      <c r="D1903" s="380" t="n"/>
      <c r="E1903" s="380" t="n"/>
      <c r="F1903" s="380" t="n"/>
      <c r="G1903" s="380" t="n">
        <v>13</v>
      </c>
      <c r="H1903" s="381" t="n">
        <v>43587</v>
      </c>
      <c r="I1903" s="380" t="n">
        <v>5223</v>
      </c>
      <c r="J1903" s="380" t="n">
        <v>7388</v>
      </c>
      <c r="K1903" s="380" t="n">
        <v>6923</v>
      </c>
      <c r="L1903" s="380" t="n"/>
      <c r="M1903" s="382">
        <f>+(((J1903-I1903)-(K1903-I1903))/(K1903-I1903))*100</f>
        <v/>
      </c>
      <c r="N1903" s="383" t="n"/>
      <c r="O1903" s="385" t="n"/>
      <c r="P1903" s="385" t="n"/>
      <c r="Q1903" s="287" t="n"/>
      <c r="R1903" s="287" t="n"/>
      <c r="S1903" s="331">
        <f>+(((K1903-I1903)/1000)*1000)/10</f>
        <v/>
      </c>
      <c r="T1903" s="332" t="n"/>
    </row>
    <row r="1904" ht="15.75" customHeight="1" s="412">
      <c r="A1904" s="333" t="n">
        <v>4175</v>
      </c>
      <c r="B1904" s="334" t="n">
        <v>205</v>
      </c>
      <c r="C1904" s="380" t="inlineStr">
        <is>
          <t>T330</t>
        </is>
      </c>
      <c r="D1904" s="380" t="n"/>
      <c r="E1904" s="380" t="n"/>
      <c r="F1904" s="380" t="n"/>
      <c r="G1904" s="380" t="n">
        <v>15</v>
      </c>
      <c r="H1904" s="381" t="n">
        <v>43599</v>
      </c>
      <c r="I1904" s="380" t="n">
        <v>5204</v>
      </c>
      <c r="J1904" s="380" t="n">
        <v>7734</v>
      </c>
      <c r="K1904" s="380" t="n">
        <v>7199</v>
      </c>
      <c r="L1904" s="380" t="n"/>
      <c r="M1904" s="382">
        <f>+(((J1904-I1904)-(K1904-I1904))/(K1904-I1904))*100</f>
        <v/>
      </c>
      <c r="N1904" s="382" t="n"/>
      <c r="O1904" s="384">
        <f>AVERAGE(M1904:M1905)</f>
        <v/>
      </c>
      <c r="P1904" s="384">
        <f>_xlfn.STDEV.S(M1904,M1905)</f>
        <v/>
      </c>
      <c r="Q1904" s="287" t="n"/>
      <c r="R1904" s="287" t="n"/>
      <c r="S1904" s="331">
        <f>+(((K1904-I1904)/1000)*1000)/10</f>
        <v/>
      </c>
      <c r="T1904" s="332">
        <f>AVERAGE(S1904:S1905)</f>
        <v/>
      </c>
    </row>
    <row r="1905" ht="15.75" customHeight="1" s="412">
      <c r="A1905" s="333" t="n">
        <v>4176</v>
      </c>
      <c r="B1905" s="334" t="n">
        <v>206</v>
      </c>
      <c r="C1905" s="380" t="inlineStr">
        <is>
          <t>T330</t>
        </is>
      </c>
      <c r="D1905" s="380" t="n"/>
      <c r="E1905" s="380" t="n"/>
      <c r="F1905" s="380" t="n"/>
      <c r="G1905" s="380" t="n">
        <v>15</v>
      </c>
      <c r="H1905" s="381" t="n">
        <v>43599</v>
      </c>
      <c r="I1905" s="380" t="n">
        <v>5233</v>
      </c>
      <c r="J1905" s="380" t="n">
        <v>7733</v>
      </c>
      <c r="K1905" s="380" t="n">
        <v>7184</v>
      </c>
      <c r="L1905" s="380" t="n"/>
      <c r="M1905" s="382">
        <f>+(((J1905-I1905)-(K1905-I1905))/(K1905-I1905))*100</f>
        <v/>
      </c>
      <c r="N1905" s="382" t="n"/>
      <c r="O1905" s="385" t="n"/>
      <c r="P1905" s="385" t="n"/>
      <c r="Q1905" s="287" t="n"/>
      <c r="R1905" s="287" t="n"/>
      <c r="S1905" s="331">
        <f>+(((K1905-I1905)/1000)*1000)/10</f>
        <v/>
      </c>
      <c r="T1905" s="332" t="n"/>
    </row>
    <row r="1906" ht="15.75" customHeight="1" s="412">
      <c r="A1906" s="333" t="n">
        <v>4821</v>
      </c>
      <c r="B1906" s="334" t="n">
        <v>205</v>
      </c>
      <c r="C1906" s="380" t="inlineStr">
        <is>
          <t>T330</t>
        </is>
      </c>
      <c r="D1906" s="380" t="n"/>
      <c r="E1906" s="380" t="n"/>
      <c r="F1906" s="380" t="n"/>
      <c r="G1906" s="380" t="n">
        <v>17</v>
      </c>
      <c r="H1906" s="381" t="n">
        <v>43619</v>
      </c>
      <c r="I1906" s="380" t="n">
        <v>5204</v>
      </c>
      <c r="J1906" s="380" t="n">
        <v>7723</v>
      </c>
      <c r="K1906" s="380" t="n">
        <v>7275</v>
      </c>
      <c r="L1906" s="380" t="n"/>
      <c r="M1906" s="382">
        <f>+(((J1906-I1906)-(K1906-I1906))/(K1906-I1906))*100</f>
        <v/>
      </c>
      <c r="N1906" s="383" t="n"/>
      <c r="O1906" s="384">
        <f>AVERAGE(M1906:M1907)</f>
        <v/>
      </c>
      <c r="P1906" s="384">
        <f>_xlfn.STDEV.S(M1906,M1907)</f>
        <v/>
      </c>
      <c r="Q1906" s="287" t="n"/>
      <c r="R1906" s="287" t="n"/>
      <c r="S1906" s="331">
        <f>+(((K1906-I1906)/1000)*1000)/10</f>
        <v/>
      </c>
      <c r="T1906" s="332">
        <f>AVERAGE(S1906:S1907)</f>
        <v/>
      </c>
    </row>
    <row r="1907" ht="15.75" customHeight="1" s="412">
      <c r="A1907" s="333" t="n">
        <v>4822</v>
      </c>
      <c r="B1907" s="334" t="n">
        <v>206</v>
      </c>
      <c r="C1907" s="380" t="inlineStr">
        <is>
          <t>T330</t>
        </is>
      </c>
      <c r="D1907" s="380" t="n"/>
      <c r="E1907" s="380" t="n"/>
      <c r="F1907" s="380" t="n"/>
      <c r="G1907" s="380" t="n">
        <v>17</v>
      </c>
      <c r="H1907" s="381" t="n">
        <v>43619</v>
      </c>
      <c r="I1907" s="380" t="n">
        <v>5233</v>
      </c>
      <c r="J1907" s="380" t="n">
        <v>7738</v>
      </c>
      <c r="K1907" s="380" t="n">
        <v>7308</v>
      </c>
      <c r="L1907" s="380" t="n"/>
      <c r="M1907" s="382">
        <f>+(((J1907-I1907)-(K1907-I1907))/(K1907-I1907))*100</f>
        <v/>
      </c>
      <c r="N1907" s="383" t="n"/>
      <c r="O1907" s="385" t="n"/>
      <c r="P1907" s="385" t="n"/>
      <c r="Q1907" s="287" t="n"/>
      <c r="R1907" s="287" t="n"/>
      <c r="S1907" s="331">
        <f>+(((K1907-I1907)/1000)*1000)/10</f>
        <v/>
      </c>
      <c r="T1907" s="332" t="n"/>
    </row>
    <row r="1908" ht="15.75" customHeight="1" s="412">
      <c r="A1908" s="333" t="n">
        <v>5405</v>
      </c>
      <c r="B1908" s="334" t="n">
        <v>143</v>
      </c>
      <c r="C1908" s="378" t="inlineStr">
        <is>
          <t>T330</t>
        </is>
      </c>
      <c r="D1908" s="378" t="n"/>
      <c r="E1908" s="378" t="n"/>
      <c r="F1908" s="378" t="n"/>
      <c r="G1908" s="378" t="n">
        <v>19</v>
      </c>
      <c r="H1908" s="379" t="n">
        <v>43637</v>
      </c>
      <c r="I1908" s="378" t="n">
        <v>5229</v>
      </c>
      <c r="J1908" s="378" t="n">
        <v>8524</v>
      </c>
      <c r="K1908" s="378" t="n">
        <v>7852</v>
      </c>
      <c r="L1908" s="378" t="n">
        <v>7</v>
      </c>
      <c r="M1908" s="386">
        <f>+(((J1908-I1908)-(K1908-I1908))/(K1908-I1908))*100</f>
        <v/>
      </c>
      <c r="N1908" s="387" t="n"/>
      <c r="O1908" s="388">
        <f>AVERAGE(M1908:M1909)</f>
        <v/>
      </c>
      <c r="P1908" s="388">
        <f>_xlfn.STDEV.S(M1908,M1909)</f>
        <v/>
      </c>
      <c r="Q1908" s="287" t="n"/>
      <c r="R1908" s="287" t="n"/>
      <c r="S1908" s="331">
        <f>+(((K1908-I1908)/1000)*1000)/10</f>
        <v/>
      </c>
      <c r="T1908" s="332">
        <f>AVERAGE(S1908:S1909)</f>
        <v/>
      </c>
    </row>
    <row r="1909" ht="15.75" customHeight="1" s="412">
      <c r="A1909" s="333" t="n">
        <v>5406</v>
      </c>
      <c r="B1909" s="334" t="n">
        <v>144</v>
      </c>
      <c r="C1909" s="378" t="inlineStr">
        <is>
          <t>T330</t>
        </is>
      </c>
      <c r="D1909" s="378" t="n"/>
      <c r="E1909" s="378" t="n"/>
      <c r="F1909" s="378" t="n"/>
      <c r="G1909" s="378" t="n">
        <v>19</v>
      </c>
      <c r="H1909" s="379" t="n">
        <v>43637</v>
      </c>
      <c r="I1909" s="378" t="n">
        <v>5238</v>
      </c>
      <c r="J1909" s="378" t="n">
        <v>8656</v>
      </c>
      <c r="K1909" s="378" t="n">
        <v>7953</v>
      </c>
      <c r="L1909" s="378" t="n"/>
      <c r="M1909" s="386">
        <f>+(((J1909-I1909)-(K1909-I1909))/(K1909-I1909))*100</f>
        <v/>
      </c>
      <c r="N1909" s="387" t="n"/>
      <c r="O1909" s="331" t="n"/>
      <c r="P1909" s="331" t="n"/>
      <c r="Q1909" s="287" t="n"/>
      <c r="R1909" s="287" t="n"/>
      <c r="S1909" s="331">
        <f>+(((K1909-I1909)/1000)*1000)/10</f>
        <v/>
      </c>
      <c r="T1909" s="332" t="n"/>
    </row>
    <row r="1910" ht="15.75" customHeight="1" s="412">
      <c r="A1910" s="333" t="n">
        <v>6129</v>
      </c>
      <c r="B1910" s="334" t="n">
        <v>188</v>
      </c>
      <c r="C1910" s="378" t="inlineStr">
        <is>
          <t>T330</t>
        </is>
      </c>
      <c r="D1910" s="378" t="n"/>
      <c r="E1910" s="378" t="n"/>
      <c r="F1910" s="378" t="n"/>
      <c r="G1910" s="378" t="n">
        <v>22</v>
      </c>
      <c r="H1910" s="379" t="n">
        <v>43685</v>
      </c>
      <c r="I1910" s="378" t="n">
        <v>5267</v>
      </c>
      <c r="J1910" s="378" t="n">
        <v>7764</v>
      </c>
      <c r="K1910" s="378" t="n">
        <v>7408</v>
      </c>
      <c r="L1910" s="378" t="n">
        <v>7</v>
      </c>
      <c r="M1910" s="374">
        <f>+(((J1910-I1910)-(K1910-I1910))/(K1910-I1910))*100</f>
        <v/>
      </c>
      <c r="N1910" s="375" t="n"/>
      <c r="O1910" s="376">
        <f>AVERAGE(M1910:M1911)</f>
        <v/>
      </c>
      <c r="P1910" s="376">
        <f>_xlfn.STDEV.S(M1910,M1911)</f>
        <v/>
      </c>
      <c r="Q1910" s="287" t="n"/>
      <c r="R1910" s="287" t="n"/>
      <c r="S1910" s="331">
        <f>+(((K1910-I1910)/1000)*1000)/10</f>
        <v/>
      </c>
      <c r="T1910" s="332">
        <f>AVERAGE(S1910:S1911)</f>
        <v/>
      </c>
    </row>
    <row r="1911" ht="15.75" customHeight="1" s="412">
      <c r="A1911" s="333" t="n">
        <v>6130</v>
      </c>
      <c r="B1911" s="334" t="n">
        <v>188</v>
      </c>
      <c r="C1911" s="378" t="inlineStr">
        <is>
          <t>T330</t>
        </is>
      </c>
      <c r="D1911" s="378" t="n"/>
      <c r="E1911" s="378" t="n"/>
      <c r="F1911" s="378" t="n"/>
      <c r="G1911" s="378" t="n">
        <v>22</v>
      </c>
      <c r="H1911" s="379" t="n">
        <v>43685</v>
      </c>
      <c r="I1911" s="378" t="n">
        <v>5267</v>
      </c>
      <c r="J1911" s="378" t="n">
        <v>7652</v>
      </c>
      <c r="K1911" s="378" t="n">
        <v>7316</v>
      </c>
      <c r="L1911" s="378" t="n"/>
      <c r="M1911" s="374">
        <f>+(((J1911-I1911)-(K1911-I1911))/(K1911-I1911))*100</f>
        <v/>
      </c>
      <c r="N1911" s="375" t="n"/>
      <c r="O1911" s="377" t="n"/>
      <c r="P1911" s="377" t="n"/>
      <c r="Q1911" s="287" t="n"/>
      <c r="R1911" s="287" t="n"/>
      <c r="S1911" s="331">
        <f>+(((K1911-I1911)/1000)*1000)/10</f>
        <v/>
      </c>
      <c r="T1911" s="332" t="n"/>
    </row>
    <row r="1912" ht="15.75" customHeight="1" s="412">
      <c r="A1912" s="333" t="n">
        <v>3455</v>
      </c>
      <c r="B1912" s="334" t="n">
        <v>211</v>
      </c>
      <c r="C1912" s="380" t="inlineStr">
        <is>
          <t>T331</t>
        </is>
      </c>
      <c r="D1912" s="380" t="n"/>
      <c r="E1912" s="380" t="n"/>
      <c r="F1912" s="380" t="n"/>
      <c r="G1912" s="380" t="n">
        <v>13</v>
      </c>
      <c r="H1912" s="381" t="n">
        <v>43587</v>
      </c>
      <c r="I1912" s="380" t="n">
        <v>5194</v>
      </c>
      <c r="J1912" s="380" t="n">
        <v>9048</v>
      </c>
      <c r="K1912" s="380" t="n">
        <v>7891</v>
      </c>
      <c r="L1912" s="380" t="n">
        <v>1</v>
      </c>
      <c r="M1912" s="382">
        <f>+(((J1912-I1912)-(K1912-I1912))/(K1912-I1912))*100</f>
        <v/>
      </c>
      <c r="N1912" s="383" t="inlineStr">
        <is>
          <t>28/4</t>
        </is>
      </c>
      <c r="O1912" s="384">
        <f>AVERAGE(M1912:M1913)</f>
        <v/>
      </c>
      <c r="P1912" s="384">
        <f>_xlfn.STDEV.S(M1912,M1913)</f>
        <v/>
      </c>
      <c r="Q1912" s="287" t="n">
        <v>1</v>
      </c>
      <c r="R1912" s="287" t="n"/>
      <c r="S1912" s="331">
        <f>+(((K1912-I1912)/1000)*1000)/10</f>
        <v/>
      </c>
      <c r="T1912" s="332">
        <f>AVERAGE(S1912:S1913)</f>
        <v/>
      </c>
    </row>
    <row r="1913" ht="15.75" customHeight="1" s="412">
      <c r="A1913" s="333" t="n">
        <v>3456</v>
      </c>
      <c r="B1913" s="334" t="n">
        <v>212</v>
      </c>
      <c r="C1913" s="380" t="inlineStr">
        <is>
          <t>T331</t>
        </is>
      </c>
      <c r="D1913" s="380" t="n"/>
      <c r="E1913" s="380" t="n"/>
      <c r="F1913" s="380" t="n"/>
      <c r="G1913" s="380" t="n">
        <v>13</v>
      </c>
      <c r="H1913" s="381" t="n">
        <v>43587</v>
      </c>
      <c r="I1913" s="380" t="n">
        <v>5225</v>
      </c>
      <c r="J1913" s="380" t="n">
        <v>8963</v>
      </c>
      <c r="K1913" s="380" t="n">
        <v>7823</v>
      </c>
      <c r="L1913" s="380" t="n"/>
      <c r="M1913" s="382">
        <f>+(((J1913-I1913)-(K1913-I1913))/(K1913-I1913))*100</f>
        <v/>
      </c>
      <c r="N1913" s="383" t="n"/>
      <c r="O1913" s="385" t="n"/>
      <c r="P1913" s="385" t="n"/>
      <c r="Q1913" s="287" t="n"/>
      <c r="R1913" s="287" t="n"/>
      <c r="S1913" s="331">
        <f>+(((K1913-I1913)/1000)*1000)/10</f>
        <v/>
      </c>
      <c r="T1913" s="332" t="n"/>
    </row>
    <row r="1914" ht="15.75" customHeight="1" s="412">
      <c r="A1914" s="333" t="n">
        <v>4177</v>
      </c>
      <c r="B1914" s="334" t="n">
        <v>207</v>
      </c>
      <c r="C1914" s="380" t="inlineStr">
        <is>
          <t>T331</t>
        </is>
      </c>
      <c r="D1914" s="380" t="n"/>
      <c r="E1914" s="380" t="n"/>
      <c r="F1914" s="380" t="n"/>
      <c r="G1914" s="380" t="n">
        <v>15</v>
      </c>
      <c r="H1914" s="381" t="n">
        <v>43599</v>
      </c>
      <c r="I1914" s="380" t="n">
        <v>5236</v>
      </c>
      <c r="J1914" s="380" t="n">
        <v>8269</v>
      </c>
      <c r="K1914" s="380" t="n">
        <v>7664</v>
      </c>
      <c r="L1914" s="380" t="n"/>
      <c r="M1914" s="382">
        <f>+(((J1914-I1914)-(K1914-I1914))/(K1914-I1914))*100</f>
        <v/>
      </c>
      <c r="N1914" s="382" t="n"/>
      <c r="O1914" s="384">
        <f>AVERAGE(M1914:M1915)</f>
        <v/>
      </c>
      <c r="P1914" s="384">
        <f>_xlfn.STDEV.S(M1914,M1915)</f>
        <v/>
      </c>
      <c r="Q1914" s="287" t="n"/>
      <c r="R1914" s="287" t="n"/>
      <c r="S1914" s="331">
        <f>+(((K1914-I1914)/1000)*1000)/10</f>
        <v/>
      </c>
      <c r="T1914" s="332">
        <f>AVERAGE(S1914:S1915)</f>
        <v/>
      </c>
    </row>
    <row r="1915" ht="15.75" customHeight="1" s="412">
      <c r="A1915" s="333" t="n">
        <v>4178</v>
      </c>
      <c r="B1915" s="334" t="n">
        <v>208</v>
      </c>
      <c r="C1915" s="380" t="inlineStr">
        <is>
          <t>T331</t>
        </is>
      </c>
      <c r="D1915" s="380" t="n"/>
      <c r="E1915" s="380" t="n"/>
      <c r="F1915" s="380" t="n"/>
      <c r="G1915" s="380" t="n">
        <v>15</v>
      </c>
      <c r="H1915" s="381" t="n">
        <v>43599</v>
      </c>
      <c r="I1915" s="380" t="n">
        <v>5202</v>
      </c>
      <c r="J1915" s="380" t="n">
        <v>8345</v>
      </c>
      <c r="K1915" s="380" t="n">
        <v>7733</v>
      </c>
      <c r="L1915" s="380" t="n"/>
      <c r="M1915" s="382">
        <f>+(((J1915-I1915)-(K1915-I1915))/(K1915-I1915))*100</f>
        <v/>
      </c>
      <c r="N1915" s="382" t="n"/>
      <c r="O1915" s="385" t="n"/>
      <c r="P1915" s="385" t="n"/>
      <c r="Q1915" s="287" t="n"/>
      <c r="R1915" s="287" t="n"/>
      <c r="S1915" s="331">
        <f>+(((K1915-I1915)/1000)*1000)/10</f>
        <v/>
      </c>
      <c r="T1915" s="332" t="n"/>
    </row>
    <row r="1916" ht="15.75" customHeight="1" s="412">
      <c r="A1916" s="333" t="n">
        <v>4823</v>
      </c>
      <c r="B1916" s="334" t="n">
        <v>207</v>
      </c>
      <c r="C1916" s="380" t="inlineStr">
        <is>
          <t>T331</t>
        </is>
      </c>
      <c r="D1916" s="380" t="n"/>
      <c r="E1916" s="380" t="n"/>
      <c r="F1916" s="380" t="n"/>
      <c r="G1916" s="380" t="n">
        <v>17</v>
      </c>
      <c r="H1916" s="381" t="n">
        <v>43619</v>
      </c>
      <c r="I1916" s="380" t="n">
        <v>5236</v>
      </c>
      <c r="J1916" s="380" t="n">
        <v>8787</v>
      </c>
      <c r="K1916" s="380" t="n">
        <v>7942</v>
      </c>
      <c r="L1916" s="380" t="n"/>
      <c r="M1916" s="382">
        <f>+(((J1916-I1916)-(K1916-I1916))/(K1916-I1916))*100</f>
        <v/>
      </c>
      <c r="N1916" s="383" t="n"/>
      <c r="O1916" s="384">
        <f>AVERAGE(M1916:M1917)</f>
        <v/>
      </c>
      <c r="P1916" s="384">
        <f>_xlfn.STDEV.S(M1916,M1917)</f>
        <v/>
      </c>
      <c r="Q1916" s="287" t="n"/>
      <c r="R1916" s="287" t="n"/>
      <c r="S1916" s="331">
        <f>+(((K1916-I1916)/1000)*1000)/10</f>
        <v/>
      </c>
      <c r="T1916" s="332">
        <f>AVERAGE(S1916:S1917)</f>
        <v/>
      </c>
    </row>
    <row r="1917" ht="15.75" customHeight="1" s="412">
      <c r="A1917" s="333" t="n">
        <v>4824</v>
      </c>
      <c r="B1917" s="334" t="n">
        <v>208</v>
      </c>
      <c r="C1917" s="380" t="inlineStr">
        <is>
          <t>T331</t>
        </is>
      </c>
      <c r="D1917" s="380" t="n"/>
      <c r="E1917" s="380" t="n"/>
      <c r="F1917" s="380" t="n"/>
      <c r="G1917" s="380" t="n">
        <v>17</v>
      </c>
      <c r="H1917" s="381" t="n">
        <v>43619</v>
      </c>
      <c r="I1917" s="380" t="n">
        <v>5202</v>
      </c>
      <c r="J1917" s="380" t="n">
        <v>8801</v>
      </c>
      <c r="K1917" s="380" t="n">
        <v>7944</v>
      </c>
      <c r="L1917" s="380" t="n"/>
      <c r="M1917" s="382">
        <f>+(((J1917-I1917)-(K1917-I1917))/(K1917-I1917))*100</f>
        <v/>
      </c>
      <c r="N1917" s="383" t="n"/>
      <c r="O1917" s="385" t="n"/>
      <c r="P1917" s="385" t="n"/>
      <c r="Q1917" s="287" t="n"/>
      <c r="R1917" s="287" t="n"/>
      <c r="S1917" s="331">
        <f>+(((K1917-I1917)/1000)*1000)/10</f>
        <v/>
      </c>
      <c r="T1917" s="332" t="n"/>
    </row>
    <row r="1918" ht="15.75" customHeight="1" s="412">
      <c r="A1918" s="333" t="n">
        <v>5407</v>
      </c>
      <c r="B1918" s="334" t="n">
        <v>145</v>
      </c>
      <c r="C1918" s="378" t="inlineStr">
        <is>
          <t>T331</t>
        </is>
      </c>
      <c r="D1918" s="378" t="n"/>
      <c r="E1918" s="378" t="n"/>
      <c r="F1918" s="378" t="n"/>
      <c r="G1918" s="378" t="n">
        <v>19</v>
      </c>
      <c r="H1918" s="379" t="n">
        <v>43637</v>
      </c>
      <c r="I1918" s="378" t="n">
        <v>5181</v>
      </c>
      <c r="J1918" s="378" t="n">
        <v>8186</v>
      </c>
      <c r="K1918" s="378" t="n">
        <v>7569</v>
      </c>
      <c r="L1918" s="378" t="n">
        <v>7</v>
      </c>
      <c r="M1918" s="386">
        <f>+(((J1918-I1918)-(K1918-I1918))/(K1918-I1918))*100</f>
        <v/>
      </c>
      <c r="N1918" s="387" t="n"/>
      <c r="O1918" s="388">
        <f>AVERAGE(M1918:M1919)</f>
        <v/>
      </c>
      <c r="P1918" s="388">
        <f>_xlfn.STDEV.S(M1918,M1919)</f>
        <v/>
      </c>
      <c r="Q1918" s="287" t="n"/>
      <c r="R1918" s="287" t="n"/>
      <c r="S1918" s="331">
        <f>+(((K1918-I1918)/1000)*1000)/10</f>
        <v/>
      </c>
      <c r="T1918" s="332">
        <f>AVERAGE(S1918:S1919)</f>
        <v/>
      </c>
    </row>
    <row r="1919" ht="15.75" customHeight="1" s="412">
      <c r="A1919" s="333" t="n">
        <v>5408</v>
      </c>
      <c r="B1919" s="334" t="n">
        <v>146</v>
      </c>
      <c r="C1919" s="378" t="inlineStr">
        <is>
          <t>T331</t>
        </is>
      </c>
      <c r="D1919" s="378" t="n"/>
      <c r="E1919" s="378" t="n"/>
      <c r="F1919" s="378" t="n"/>
      <c r="G1919" s="378" t="n">
        <v>19</v>
      </c>
      <c r="H1919" s="379" t="n">
        <v>43637</v>
      </c>
      <c r="I1919" s="378" t="n">
        <v>5179</v>
      </c>
      <c r="J1919" s="378" t="n">
        <v>7873</v>
      </c>
      <c r="K1919" s="378" t="n">
        <v>7325</v>
      </c>
      <c r="L1919" s="378" t="n"/>
      <c r="M1919" s="386">
        <f>+(((J1919-I1919)-(K1919-I1919))/(K1919-I1919))*100</f>
        <v/>
      </c>
      <c r="N1919" s="387" t="n"/>
      <c r="O1919" s="331" t="n"/>
      <c r="P1919" s="331" t="n"/>
      <c r="Q1919" s="287" t="n"/>
      <c r="R1919" s="287" t="n"/>
      <c r="S1919" s="331">
        <f>+(((K1919-I1919)/1000)*1000)/10</f>
        <v/>
      </c>
      <c r="T1919" s="332" t="n"/>
    </row>
    <row r="1920" ht="15.75" customHeight="1" s="412">
      <c r="A1920" s="333" t="n">
        <v>6131</v>
      </c>
      <c r="B1920" s="334" t="n">
        <v>189</v>
      </c>
      <c r="C1920" s="378" t="inlineStr">
        <is>
          <t>T331</t>
        </is>
      </c>
      <c r="D1920" s="378" t="n"/>
      <c r="E1920" s="378" t="n"/>
      <c r="F1920" s="378" t="n"/>
      <c r="G1920" s="378" t="n">
        <v>22</v>
      </c>
      <c r="H1920" s="379" t="n">
        <v>43685</v>
      </c>
      <c r="I1920" s="378" t="n">
        <v>5261</v>
      </c>
      <c r="J1920" s="378" t="n">
        <v>8023</v>
      </c>
      <c r="K1920" s="378" t="n">
        <v>7609</v>
      </c>
      <c r="L1920" s="378" t="n">
        <v>7</v>
      </c>
      <c r="M1920" s="374">
        <f>+(((J1920-I1920)-(K1920-I1920))/(K1920-I1920))*100</f>
        <v/>
      </c>
      <c r="N1920" s="375" t="n"/>
      <c r="O1920" s="376">
        <f>AVERAGE(M1920:M1921)</f>
        <v/>
      </c>
      <c r="P1920" s="376">
        <f>_xlfn.STDEV.S(M1920,M1921)</f>
        <v/>
      </c>
      <c r="Q1920" s="287" t="n"/>
      <c r="R1920" s="287" t="n"/>
      <c r="S1920" s="331">
        <f>+(((K1920-I1920)/1000)*1000)/10</f>
        <v/>
      </c>
      <c r="T1920" s="332">
        <f>AVERAGE(S1920:S1921)</f>
        <v/>
      </c>
    </row>
    <row r="1921" ht="15.75" customHeight="1" s="412">
      <c r="A1921" s="333" t="n">
        <v>6132</v>
      </c>
      <c r="B1921" s="334" t="n">
        <v>189</v>
      </c>
      <c r="C1921" s="378" t="inlineStr">
        <is>
          <t>T331</t>
        </is>
      </c>
      <c r="D1921" s="378" t="n"/>
      <c r="E1921" s="378" t="n"/>
      <c r="F1921" s="378" t="n"/>
      <c r="G1921" s="378" t="n">
        <v>22</v>
      </c>
      <c r="H1921" s="379" t="n">
        <v>43685</v>
      </c>
      <c r="I1921" s="378" t="n">
        <v>5261</v>
      </c>
      <c r="J1921" s="378" t="n">
        <v>7868</v>
      </c>
      <c r="K1921" s="378" t="n">
        <v>7482</v>
      </c>
      <c r="L1921" s="378" t="n"/>
      <c r="M1921" s="374">
        <f>+(((J1921-I1921)-(K1921-I1921))/(K1921-I1921))*100</f>
        <v/>
      </c>
      <c r="N1921" s="375" t="n"/>
      <c r="O1921" s="377" t="n"/>
      <c r="P1921" s="377" t="n"/>
      <c r="Q1921" s="287" t="n"/>
      <c r="R1921" s="287" t="n"/>
      <c r="S1921" s="331">
        <f>+(((K1921-I1921)/1000)*1000)/10</f>
        <v/>
      </c>
      <c r="T1921" s="332" t="n"/>
    </row>
    <row r="1922" ht="15.75" customHeight="1" s="412">
      <c r="A1922" s="333" t="n">
        <v>3457</v>
      </c>
      <c r="B1922" s="334" t="n">
        <v>213</v>
      </c>
      <c r="C1922" s="380" t="inlineStr">
        <is>
          <t>T332</t>
        </is>
      </c>
      <c r="D1922" s="380" t="n"/>
      <c r="E1922" s="380" t="n"/>
      <c r="F1922" s="380" t="n"/>
      <c r="G1922" s="380" t="n">
        <v>13</v>
      </c>
      <c r="H1922" s="381" t="n">
        <v>43587</v>
      </c>
      <c r="I1922" s="380" t="n">
        <v>5207</v>
      </c>
      <c r="J1922" s="380" t="n">
        <v>7949</v>
      </c>
      <c r="K1922" s="380" t="n">
        <v>7276</v>
      </c>
      <c r="L1922" s="380" t="n">
        <v>1</v>
      </c>
      <c r="M1922" s="382">
        <f>+(((J1922-I1922)-(K1922-I1922))/(K1922-I1922))*100</f>
        <v/>
      </c>
      <c r="N1922" s="383" t="inlineStr">
        <is>
          <t>30/4</t>
        </is>
      </c>
      <c r="O1922" s="384">
        <f>AVERAGE(M1922:M1923)</f>
        <v/>
      </c>
      <c r="P1922" s="384">
        <f>_xlfn.STDEV.S(M1922,M1923)</f>
        <v/>
      </c>
      <c r="Q1922" s="287" t="n">
        <v>1</v>
      </c>
      <c r="R1922" s="287" t="n"/>
      <c r="S1922" s="331">
        <f>+(((K1922-I1922)/1000)*1000)/10</f>
        <v/>
      </c>
      <c r="T1922" s="332">
        <f>AVERAGE(S1922:S1923)</f>
        <v/>
      </c>
    </row>
    <row r="1923" ht="15.75" customHeight="1" s="412">
      <c r="A1923" s="333" t="n">
        <v>3458</v>
      </c>
      <c r="B1923" s="334" t="n">
        <v>214</v>
      </c>
      <c r="C1923" s="380" t="inlineStr">
        <is>
          <t>T332</t>
        </is>
      </c>
      <c r="D1923" s="380" t="n"/>
      <c r="E1923" s="380" t="n"/>
      <c r="F1923" s="380" t="n"/>
      <c r="G1923" s="380" t="n">
        <v>13</v>
      </c>
      <c r="H1923" s="381" t="n">
        <v>43587</v>
      </c>
      <c r="I1923" s="380" t="n">
        <v>5237</v>
      </c>
      <c r="J1923" s="380" t="n">
        <v>7968</v>
      </c>
      <c r="K1923" s="380" t="n">
        <v>7266</v>
      </c>
      <c r="L1923" s="380" t="n"/>
      <c r="M1923" s="382">
        <f>+(((J1923-I1923)-(K1923-I1923))/(K1923-I1923))*100</f>
        <v/>
      </c>
      <c r="N1923" s="383" t="n"/>
      <c r="O1923" s="385" t="n"/>
      <c r="P1923" s="385" t="n"/>
      <c r="Q1923" s="287" t="n"/>
      <c r="R1923" s="287" t="n"/>
      <c r="S1923" s="331">
        <f>+(((K1923-I1923)/1000)*1000)/10</f>
        <v/>
      </c>
      <c r="T1923" s="332" t="n"/>
    </row>
    <row r="1924" ht="15.75" customHeight="1" s="412">
      <c r="A1924" s="333" t="n">
        <v>4179</v>
      </c>
      <c r="B1924" s="334" t="n">
        <v>209</v>
      </c>
      <c r="C1924" s="380" t="inlineStr">
        <is>
          <t>T332</t>
        </is>
      </c>
      <c r="D1924" s="380" t="n"/>
      <c r="E1924" s="380" t="n"/>
      <c r="F1924" s="380" t="n"/>
      <c r="G1924" s="380" t="n">
        <v>15</v>
      </c>
      <c r="H1924" s="381" t="n">
        <v>43599</v>
      </c>
      <c r="I1924" s="380" t="n">
        <v>5228</v>
      </c>
      <c r="J1924" s="380" t="n">
        <v>7612</v>
      </c>
      <c r="K1924" s="380" t="n">
        <v>6992</v>
      </c>
      <c r="L1924" s="380" t="n"/>
      <c r="M1924" s="382">
        <f>+(((J1924-I1924)-(K1924-I1924))/(K1924-I1924))*100</f>
        <v/>
      </c>
      <c r="N1924" s="382" t="n"/>
      <c r="O1924" s="384">
        <f>AVERAGE(M1924:M1925)</f>
        <v/>
      </c>
      <c r="P1924" s="384">
        <f>_xlfn.STDEV.S(M1924,M1925)</f>
        <v/>
      </c>
      <c r="Q1924" s="287" t="n"/>
      <c r="R1924" s="287" t="n"/>
      <c r="S1924" s="331">
        <f>+(((K1924-I1924)/1000)*1000)/10</f>
        <v/>
      </c>
      <c r="T1924" s="332">
        <f>AVERAGE(S1924:S1925)</f>
        <v/>
      </c>
    </row>
    <row r="1925" ht="15.75" customHeight="1" s="412">
      <c r="A1925" s="333" t="n">
        <v>4180</v>
      </c>
      <c r="B1925" s="334" t="n">
        <v>210</v>
      </c>
      <c r="C1925" s="380" t="inlineStr">
        <is>
          <t>T332</t>
        </is>
      </c>
      <c r="D1925" s="380" t="n"/>
      <c r="E1925" s="380" t="n"/>
      <c r="F1925" s="380" t="n"/>
      <c r="G1925" s="380" t="n">
        <v>15</v>
      </c>
      <c r="H1925" s="381" t="n">
        <v>43599</v>
      </c>
      <c r="I1925" s="380" t="n">
        <v>5223</v>
      </c>
      <c r="J1925" s="380" t="n">
        <v>7596</v>
      </c>
      <c r="K1925" s="380" t="n">
        <v>6987</v>
      </c>
      <c r="L1925" s="380" t="n"/>
      <c r="M1925" s="382">
        <f>+(((J1925-I1925)-(K1925-I1925))/(K1925-I1925))*100</f>
        <v/>
      </c>
      <c r="N1925" s="382" t="n"/>
      <c r="O1925" s="385" t="n"/>
      <c r="P1925" s="385" t="n"/>
      <c r="Q1925" s="287" t="n"/>
      <c r="R1925" s="287" t="n"/>
      <c r="S1925" s="331">
        <f>+(((K1925-I1925)/1000)*1000)/10</f>
        <v/>
      </c>
      <c r="T1925" s="332" t="n"/>
    </row>
    <row r="1926" ht="15.75" customHeight="1" s="412">
      <c r="A1926" s="333" t="n">
        <v>4825</v>
      </c>
      <c r="B1926" s="334" t="n">
        <v>209</v>
      </c>
      <c r="C1926" s="380" t="inlineStr">
        <is>
          <t>T332</t>
        </is>
      </c>
      <c r="D1926" s="380" t="n"/>
      <c r="E1926" s="380" t="n"/>
      <c r="F1926" s="380" t="n"/>
      <c r="G1926" s="380" t="n">
        <v>17</v>
      </c>
      <c r="H1926" s="381" t="n">
        <v>43619</v>
      </c>
      <c r="I1926" s="380" t="n">
        <v>5228</v>
      </c>
      <c r="J1926" s="380" t="n">
        <v>7278</v>
      </c>
      <c r="K1926" s="380" t="n">
        <v>6821</v>
      </c>
      <c r="L1926" s="380" t="n"/>
      <c r="M1926" s="382">
        <f>+(((J1926-I1926)-(K1926-I1926))/(K1926-I1926))*100</f>
        <v/>
      </c>
      <c r="N1926" s="383" t="n"/>
      <c r="O1926" s="384">
        <f>AVERAGE(M1926:M1927)</f>
        <v/>
      </c>
      <c r="P1926" s="384">
        <f>_xlfn.STDEV.S(M1926,M1927)</f>
        <v/>
      </c>
      <c r="Q1926" s="287" t="n"/>
      <c r="R1926" s="287" t="n"/>
      <c r="S1926" s="331">
        <f>+(((K1926-I1926)/1000)*1000)/10</f>
        <v/>
      </c>
      <c r="T1926" s="332">
        <f>AVERAGE(S1926:S1927)</f>
        <v/>
      </c>
    </row>
    <row r="1927" ht="15.75" customHeight="1" s="412">
      <c r="A1927" s="333" t="n">
        <v>4826</v>
      </c>
      <c r="B1927" s="334" t="n">
        <v>210</v>
      </c>
      <c r="C1927" s="380" t="inlineStr">
        <is>
          <t>T332</t>
        </is>
      </c>
      <c r="D1927" s="380" t="n"/>
      <c r="E1927" s="380" t="n"/>
      <c r="F1927" s="380" t="n"/>
      <c r="G1927" s="380" t="n">
        <v>17</v>
      </c>
      <c r="H1927" s="381" t="n">
        <v>43619</v>
      </c>
      <c r="I1927" s="380" t="n">
        <v>5223</v>
      </c>
      <c r="J1927" s="380" t="n">
        <v>7253</v>
      </c>
      <c r="K1927" s="380" t="n">
        <v>6802</v>
      </c>
      <c r="L1927" s="380" t="n"/>
      <c r="M1927" s="382">
        <f>+(((J1927-I1927)-(K1927-I1927))/(K1927-I1927))*100</f>
        <v/>
      </c>
      <c r="N1927" s="383" t="n"/>
      <c r="O1927" s="385" t="n"/>
      <c r="P1927" s="385" t="n"/>
      <c r="Q1927" s="287" t="n"/>
      <c r="R1927" s="287" t="n"/>
      <c r="S1927" s="331">
        <f>+(((K1927-I1927)/1000)*1000)/10</f>
        <v/>
      </c>
      <c r="T1927" s="332" t="n"/>
    </row>
    <row r="1928" ht="15.75" customHeight="1" s="412">
      <c r="A1928" s="333" t="n">
        <v>5409</v>
      </c>
      <c r="B1928" s="334" t="n">
        <v>147</v>
      </c>
      <c r="C1928" s="378" t="inlineStr">
        <is>
          <t>T332</t>
        </is>
      </c>
      <c r="D1928" s="378" t="n"/>
      <c r="E1928" s="378" t="n"/>
      <c r="F1928" s="378" t="n"/>
      <c r="G1928" s="378" t="n">
        <v>19</v>
      </c>
      <c r="H1928" s="379" t="n">
        <v>43637</v>
      </c>
      <c r="I1928" s="378" t="n">
        <v>5265</v>
      </c>
      <c r="J1928" s="378" t="n">
        <v>7570</v>
      </c>
      <c r="K1928" s="378" t="n">
        <v>7108</v>
      </c>
      <c r="L1928" s="378" t="n">
        <v>8</v>
      </c>
      <c r="M1928" s="386">
        <f>+(((J1928-I1928)-(K1928-I1928))/(K1928-I1928))*100</f>
        <v/>
      </c>
      <c r="N1928" s="387" t="n"/>
      <c r="O1928" s="388">
        <f>AVERAGE(M1928:M1929)</f>
        <v/>
      </c>
      <c r="P1928" s="388">
        <f>_xlfn.STDEV.S(M1928,M1929)</f>
        <v/>
      </c>
      <c r="Q1928" s="287" t="n"/>
      <c r="R1928" s="287" t="n"/>
      <c r="S1928" s="331">
        <f>+(((K1928-I1928)/1000)*1000)/10</f>
        <v/>
      </c>
      <c r="T1928" s="332">
        <f>AVERAGE(S1928:S1929)</f>
        <v/>
      </c>
    </row>
    <row r="1929" ht="15.75" customHeight="1" s="412">
      <c r="A1929" s="333" t="n">
        <v>5410</v>
      </c>
      <c r="B1929" s="334" t="n">
        <v>148</v>
      </c>
      <c r="C1929" s="378" t="inlineStr">
        <is>
          <t>T332</t>
        </is>
      </c>
      <c r="D1929" s="378" t="n"/>
      <c r="E1929" s="378" t="n"/>
      <c r="F1929" s="378" t="n"/>
      <c r="G1929" s="378" t="n">
        <v>19</v>
      </c>
      <c r="H1929" s="379" t="n">
        <v>43637</v>
      </c>
      <c r="I1929" s="378" t="n">
        <v>5186</v>
      </c>
      <c r="J1929" s="378" t="n">
        <v>7536</v>
      </c>
      <c r="K1929" s="378" t="n">
        <v>7047</v>
      </c>
      <c r="L1929" s="378" t="n"/>
      <c r="M1929" s="386">
        <f>+(((J1929-I1929)-(K1929-I1929))/(K1929-I1929))*100</f>
        <v/>
      </c>
      <c r="N1929" s="387" t="n"/>
      <c r="O1929" s="331" t="n"/>
      <c r="P1929" s="331" t="n"/>
      <c r="Q1929" s="287" t="n"/>
      <c r="R1929" s="287" t="n"/>
      <c r="S1929" s="331">
        <f>+(((K1929-I1929)/1000)*1000)/10</f>
        <v/>
      </c>
      <c r="T1929" s="332" t="n"/>
    </row>
    <row r="1930" ht="15.75" customHeight="1" s="412">
      <c r="A1930" s="333" t="n">
        <v>6133</v>
      </c>
      <c r="B1930" s="334" t="n">
        <v>190</v>
      </c>
      <c r="C1930" s="378" t="inlineStr">
        <is>
          <t>T332</t>
        </is>
      </c>
      <c r="D1930" s="378" t="n"/>
      <c r="E1930" s="378" t="n"/>
      <c r="F1930" s="378" t="n"/>
      <c r="G1930" s="378" t="n">
        <v>22</v>
      </c>
      <c r="H1930" s="379" t="n">
        <v>43685</v>
      </c>
      <c r="I1930" s="378" t="n">
        <v>5238</v>
      </c>
      <c r="J1930" s="378" t="n">
        <v>6855</v>
      </c>
      <c r="K1930" s="378" t="n">
        <v>6615</v>
      </c>
      <c r="L1930" s="378" t="n">
        <v>8</v>
      </c>
      <c r="M1930" s="374">
        <f>+(((J1930-I1930)-(K1930-I1930))/(K1930-I1930))*100</f>
        <v/>
      </c>
      <c r="N1930" s="375" t="n"/>
      <c r="O1930" s="376">
        <f>AVERAGE(M1930:M1931)</f>
        <v/>
      </c>
      <c r="P1930" s="376">
        <f>_xlfn.STDEV.S(M1930,M1931)</f>
        <v/>
      </c>
      <c r="Q1930" s="287" t="n"/>
      <c r="R1930" s="287" t="n"/>
      <c r="S1930" s="331">
        <f>+(((K1930-I1930)/1000)*1000)/10</f>
        <v/>
      </c>
      <c r="T1930" s="332">
        <f>AVERAGE(S1930:S1931)</f>
        <v/>
      </c>
    </row>
    <row r="1931" ht="15.75" customHeight="1" s="412">
      <c r="A1931" s="333" t="n">
        <v>6134</v>
      </c>
      <c r="B1931" s="334" t="n">
        <v>190</v>
      </c>
      <c r="C1931" s="378" t="inlineStr">
        <is>
          <t>T332</t>
        </is>
      </c>
      <c r="D1931" s="378" t="n"/>
      <c r="E1931" s="378" t="n"/>
      <c r="F1931" s="378" t="n"/>
      <c r="G1931" s="378" t="n">
        <v>22</v>
      </c>
      <c r="H1931" s="379" t="n">
        <v>43685</v>
      </c>
      <c r="I1931" s="378" t="n">
        <v>5238</v>
      </c>
      <c r="J1931" s="378" t="n">
        <v>6894</v>
      </c>
      <c r="K1931" s="378" t="n">
        <v>6653</v>
      </c>
      <c r="L1931" s="378" t="n"/>
      <c r="M1931" s="374">
        <f>+(((J1931-I1931)-(K1931-I1931))/(K1931-I1931))*100</f>
        <v/>
      </c>
      <c r="N1931" s="375" t="n"/>
      <c r="O1931" s="377" t="n"/>
      <c r="P1931" s="377" t="n"/>
      <c r="Q1931" s="287" t="n"/>
      <c r="R1931" s="287" t="n"/>
      <c r="S1931" s="331">
        <f>+(((K1931-I1931)/1000)*1000)/10</f>
        <v/>
      </c>
      <c r="T1931" s="332" t="n"/>
    </row>
    <row r="1932" ht="15.75" customHeight="1" s="412">
      <c r="A1932" s="333" t="n">
        <v>3815</v>
      </c>
      <c r="B1932" s="334" t="n">
        <v>237</v>
      </c>
      <c r="C1932" s="352" t="inlineStr">
        <is>
          <t>T334</t>
        </is>
      </c>
      <c r="D1932" s="352" t="n"/>
      <c r="E1932" s="352" t="n"/>
      <c r="F1932" s="352" t="n"/>
      <c r="G1932" s="352" t="n">
        <v>14</v>
      </c>
      <c r="H1932" s="353" t="n">
        <v>43591</v>
      </c>
      <c r="I1932" s="352" t="n">
        <v>5218</v>
      </c>
      <c r="J1932" s="354" t="n">
        <v>9390</v>
      </c>
      <c r="K1932" s="352" t="n">
        <v>7881</v>
      </c>
      <c r="L1932" s="352" t="n">
        <v>2</v>
      </c>
      <c r="M1932" s="355">
        <f>+(((J1932-I1932)-(K1932-I1932))/(K1932-I1932))*100</f>
        <v/>
      </c>
      <c r="N1932" s="362" t="inlineStr">
        <is>
          <t>1/4</t>
        </is>
      </c>
      <c r="O1932" s="357">
        <f>AVERAGE(M1932:M1933)</f>
        <v/>
      </c>
      <c r="P1932" s="357">
        <f>_xlfn.STDEV.S(M1932,M1933)</f>
        <v/>
      </c>
      <c r="Q1932" s="287" t="n">
        <v>3</v>
      </c>
      <c r="R1932" s="287" t="n"/>
      <c r="S1932" s="331">
        <f>+(((K1932-I1932)/1000)*1000)/10</f>
        <v/>
      </c>
      <c r="T1932" s="332">
        <f>AVERAGE(S1932:S1933)</f>
        <v/>
      </c>
    </row>
    <row r="1933" ht="15.75" customHeight="1" s="412">
      <c r="A1933" s="333" t="n">
        <v>3816</v>
      </c>
      <c r="B1933" s="334" t="n">
        <v>238</v>
      </c>
      <c r="C1933" s="352" t="inlineStr">
        <is>
          <t>T334</t>
        </is>
      </c>
      <c r="D1933" s="352" t="n"/>
      <c r="E1933" s="352" t="n"/>
      <c r="F1933" s="352" t="n"/>
      <c r="G1933" s="352" t="n">
        <v>14</v>
      </c>
      <c r="H1933" s="353" t="n">
        <v>43591</v>
      </c>
      <c r="I1933" s="352" t="n">
        <v>5217</v>
      </c>
      <c r="J1933" s="354" t="n">
        <v>9341</v>
      </c>
      <c r="K1933" s="352" t="n">
        <v>7861</v>
      </c>
      <c r="L1933" s="352" t="n"/>
      <c r="M1933" s="355">
        <f>+(((J1933-I1933)-(K1933-I1933))/(K1933-I1933))*100</f>
        <v/>
      </c>
      <c r="N1933" s="362" t="n"/>
      <c r="O1933" s="358" t="n"/>
      <c r="P1933" s="358" t="n"/>
      <c r="Q1933" s="287" t="n"/>
      <c r="R1933" s="287" t="n"/>
      <c r="S1933" s="331">
        <f>+(((K1933-I1933)/1000)*1000)/10</f>
        <v/>
      </c>
      <c r="T1933" s="332" t="n"/>
    </row>
    <row r="1934" ht="15.75" customHeight="1" s="412">
      <c r="A1934" s="333" t="n">
        <v>4473</v>
      </c>
      <c r="B1934" s="334" t="n">
        <v>179</v>
      </c>
      <c r="C1934" s="352" t="inlineStr">
        <is>
          <t>T334</t>
        </is>
      </c>
      <c r="D1934" s="352" t="n"/>
      <c r="E1934" s="352" t="n"/>
      <c r="F1934" s="352" t="n"/>
      <c r="G1934" s="352" t="n">
        <v>16</v>
      </c>
      <c r="H1934" s="353" t="n">
        <v>43607</v>
      </c>
      <c r="I1934" s="352" t="n">
        <v>5180</v>
      </c>
      <c r="J1934" s="352" t="n">
        <v>8261</v>
      </c>
      <c r="K1934" s="352" t="n">
        <v>7359</v>
      </c>
      <c r="L1934" s="352" t="n">
        <v>2</v>
      </c>
      <c r="M1934" s="355">
        <f>+(((J1934-I1934)-(K1934-I1934))/(K1934-I1934))*100</f>
        <v/>
      </c>
      <c r="N1934" s="362" t="inlineStr">
        <is>
          <t>MF</t>
        </is>
      </c>
      <c r="O1934" s="357">
        <f>AVERAGE(M1934:M1935)</f>
        <v/>
      </c>
      <c r="P1934" s="357">
        <f>_xlfn.STDEV.S(M1934,M1935)</f>
        <v/>
      </c>
      <c r="Q1934" s="287" t="n"/>
      <c r="R1934" s="287" t="n"/>
      <c r="S1934" s="331">
        <f>+(((K1934-I1934)/1000)*1000)/10</f>
        <v/>
      </c>
      <c r="T1934" s="332">
        <f>AVERAGE(S1934:S1935)</f>
        <v/>
      </c>
    </row>
    <row r="1935" ht="15.75" customHeight="1" s="412">
      <c r="A1935" s="333" t="n">
        <v>4474</v>
      </c>
      <c r="B1935" s="334" t="n">
        <v>180</v>
      </c>
      <c r="C1935" s="352" t="inlineStr">
        <is>
          <t>T334</t>
        </is>
      </c>
      <c r="D1935" s="352" t="n"/>
      <c r="E1935" s="352" t="n"/>
      <c r="F1935" s="352" t="n"/>
      <c r="G1935" s="352" t="n">
        <v>16</v>
      </c>
      <c r="H1935" s="353" t="n">
        <v>43607</v>
      </c>
      <c r="I1935" s="352" t="n">
        <v>5282</v>
      </c>
      <c r="J1935" s="352" t="n">
        <v>8505</v>
      </c>
      <c r="K1935" s="352" t="n">
        <v>7575</v>
      </c>
      <c r="L1935" s="352" t="n"/>
      <c r="M1935" s="355">
        <f>+(((J1935-I1935)-(K1935-I1935))/(K1935-I1935))*100</f>
        <v/>
      </c>
      <c r="N1935" s="362" t="n"/>
      <c r="O1935" s="358" t="n"/>
      <c r="P1935" s="358" t="n"/>
      <c r="Q1935" s="287" t="n"/>
      <c r="R1935" s="287" t="n"/>
      <c r="S1935" s="331">
        <f>+(((K1935-I1935)/1000)*1000)/10</f>
        <v/>
      </c>
      <c r="T1935" s="332" t="n"/>
    </row>
    <row r="1936" ht="15.75" customHeight="1" s="412">
      <c r="A1936" s="333" t="n">
        <v>5119</v>
      </c>
      <c r="B1936" s="334" t="n">
        <v>179</v>
      </c>
      <c r="C1936" s="352" t="inlineStr">
        <is>
          <t>T334</t>
        </is>
      </c>
      <c r="D1936" s="352" t="n"/>
      <c r="E1936" s="352" t="n"/>
      <c r="F1936" s="352" t="n"/>
      <c r="G1936" s="352" t="n">
        <v>18</v>
      </c>
      <c r="H1936" s="353" t="n">
        <v>43626</v>
      </c>
      <c r="I1936" s="352" t="n">
        <v>5180</v>
      </c>
      <c r="J1936" s="352" t="n">
        <v>8221</v>
      </c>
      <c r="K1936" s="352" t="n">
        <v>7489</v>
      </c>
      <c r="L1936" s="352" t="n">
        <v>6</v>
      </c>
      <c r="M1936" s="355">
        <f>+(((J1936-I1936)-(K1936-I1936))/(K1936-I1936))*100</f>
        <v/>
      </c>
      <c r="N1936" s="362" t="n"/>
      <c r="O1936" s="357">
        <f>AVERAGE(M1936:M1937)</f>
        <v/>
      </c>
      <c r="P1936" s="357">
        <f>_xlfn.STDEV.S(M1936,M1937)</f>
        <v/>
      </c>
      <c r="Q1936" s="287" t="n"/>
      <c r="R1936" s="287" t="n"/>
      <c r="S1936" s="331">
        <f>+(((K1936-I1936)/1000)*1000)/10</f>
        <v/>
      </c>
      <c r="T1936" s="332">
        <f>AVERAGE(S1936:S1937)</f>
        <v/>
      </c>
    </row>
    <row r="1937" ht="15.75" customHeight="1" s="412">
      <c r="A1937" s="333" t="n">
        <v>5120</v>
      </c>
      <c r="B1937" s="334" t="n">
        <v>180</v>
      </c>
      <c r="C1937" s="352" t="inlineStr">
        <is>
          <t>T334</t>
        </is>
      </c>
      <c r="D1937" s="352" t="n"/>
      <c r="E1937" s="352" t="n"/>
      <c r="F1937" s="352" t="n"/>
      <c r="G1937" s="352" t="n">
        <v>18</v>
      </c>
      <c r="H1937" s="353" t="n">
        <v>43626</v>
      </c>
      <c r="I1937" s="352" t="n">
        <v>5282</v>
      </c>
      <c r="J1937" s="352" t="n">
        <v>8603</v>
      </c>
      <c r="K1937" s="352" t="n">
        <v>7774</v>
      </c>
      <c r="L1937" s="352" t="n"/>
      <c r="M1937" s="355">
        <f>+(((J1937-I1937)-(K1937-I1937))/(K1937-I1937))*100</f>
        <v/>
      </c>
      <c r="N1937" s="362" t="n"/>
      <c r="O1937" s="358" t="n"/>
      <c r="P1937" s="358" t="n"/>
      <c r="Q1937" s="287" t="n"/>
      <c r="R1937" s="287" t="n"/>
      <c r="S1937" s="331">
        <f>+(((K1937-I1937)/1000)*1000)/10</f>
        <v/>
      </c>
      <c r="T1937" s="332" t="n"/>
    </row>
    <row r="1938" ht="15.75" customHeight="1" s="412">
      <c r="A1938" s="333" t="n">
        <v>6135</v>
      </c>
      <c r="B1938" s="334" t="n">
        <v>191</v>
      </c>
      <c r="C1938" s="378" t="inlineStr">
        <is>
          <t>T334</t>
        </is>
      </c>
      <c r="D1938" s="378" t="n"/>
      <c r="E1938" s="378" t="n"/>
      <c r="F1938" s="378" t="n"/>
      <c r="G1938" s="378" t="n">
        <v>22</v>
      </c>
      <c r="H1938" s="379" t="n">
        <v>43685</v>
      </c>
      <c r="I1938" s="378" t="n">
        <v>5280</v>
      </c>
      <c r="J1938" s="378" t="n">
        <v>8376</v>
      </c>
      <c r="K1938" s="378" t="n">
        <v>7906</v>
      </c>
      <c r="L1938" s="378" t="n">
        <v>8</v>
      </c>
      <c r="M1938" s="374">
        <f>+(((J1938-I1938)-(K1938-I1938))/(K1938-I1938))*100</f>
        <v/>
      </c>
      <c r="N1938" s="375" t="n"/>
      <c r="O1938" s="376">
        <f>AVERAGE(M1938:M1939)</f>
        <v/>
      </c>
      <c r="P1938" s="376">
        <f>_xlfn.STDEV.S(M1938,M1939)</f>
        <v/>
      </c>
      <c r="Q1938" s="287" t="n"/>
      <c r="R1938" s="287" t="n"/>
      <c r="S1938" s="331">
        <f>+(((K1938-I1938)/1000)*1000)/10</f>
        <v/>
      </c>
      <c r="T1938" s="332">
        <f>AVERAGE(S1938:S1939)</f>
        <v/>
      </c>
    </row>
    <row r="1939" ht="15.75" customHeight="1" s="412">
      <c r="A1939" s="333" t="n">
        <v>6136</v>
      </c>
      <c r="B1939" s="334" t="n">
        <v>191</v>
      </c>
      <c r="C1939" s="378" t="inlineStr">
        <is>
          <t>T334</t>
        </is>
      </c>
      <c r="D1939" s="378" t="n"/>
      <c r="E1939" s="378" t="n"/>
      <c r="F1939" s="378" t="n"/>
      <c r="G1939" s="378" t="n">
        <v>22</v>
      </c>
      <c r="H1939" s="379" t="n">
        <v>43685</v>
      </c>
      <c r="I1939" s="378" t="n">
        <v>5280</v>
      </c>
      <c r="J1939" s="378" t="n">
        <v>8317</v>
      </c>
      <c r="K1939" s="378" t="n">
        <v>7870</v>
      </c>
      <c r="L1939" s="378" t="n"/>
      <c r="M1939" s="374">
        <f>+(((J1939-I1939)-(K1939-I1939))/(K1939-I1939))*100</f>
        <v/>
      </c>
      <c r="N1939" s="375" t="n"/>
      <c r="O1939" s="377" t="n"/>
      <c r="P1939" s="377" t="n"/>
      <c r="Q1939" s="287" t="n"/>
      <c r="R1939" s="287" t="n"/>
      <c r="S1939" s="331">
        <f>+(((K1939-I1939)/1000)*1000)/10</f>
        <v/>
      </c>
      <c r="T1939" s="332" t="n"/>
    </row>
    <row r="1940" ht="15.75" customHeight="1" s="412">
      <c r="A1940" s="333" t="n">
        <v>2995</v>
      </c>
      <c r="B1940" s="334" t="n">
        <v>79</v>
      </c>
      <c r="C1940" s="371" t="inlineStr">
        <is>
          <t>T335</t>
        </is>
      </c>
      <c r="D1940" s="371" t="n"/>
      <c r="E1940" s="371" t="n"/>
      <c r="F1940" s="371" t="n"/>
      <c r="G1940" s="371" t="n">
        <v>11</v>
      </c>
      <c r="H1940" s="372" t="n">
        <v>43571</v>
      </c>
      <c r="I1940" s="373" t="n">
        <v>5242</v>
      </c>
      <c r="J1940" s="371" t="n">
        <v>8362</v>
      </c>
      <c r="K1940" s="371" t="n">
        <v>7205</v>
      </c>
      <c r="L1940" s="371" t="n">
        <v>2</v>
      </c>
      <c r="M1940" s="374">
        <f>+(((J1940-I1940)-(K1940-I1940))/(K1940-I1940))*100</f>
        <v/>
      </c>
      <c r="N1940" s="375" t="n">
        <v>0.5</v>
      </c>
      <c r="O1940" s="376">
        <f>AVERAGE(M1940:M1941)</f>
        <v/>
      </c>
      <c r="P1940" s="376">
        <f>_xlfn.STDEV.S(M1940,M1941)</f>
        <v/>
      </c>
      <c r="Q1940" s="287" t="n">
        <v>2</v>
      </c>
      <c r="R1940" s="287" t="n"/>
      <c r="S1940" s="331">
        <f>+(((K1940-I1940)/1000)*1000)/10</f>
        <v/>
      </c>
      <c r="T1940" s="332">
        <f>AVERAGE(S1940:S1941)</f>
        <v/>
      </c>
    </row>
    <row r="1941" ht="15.75" customHeight="1" s="412">
      <c r="A1941" s="333" t="n">
        <v>2996</v>
      </c>
      <c r="B1941" s="334" t="n">
        <v>80</v>
      </c>
      <c r="C1941" s="371" t="inlineStr">
        <is>
          <t>T335</t>
        </is>
      </c>
      <c r="D1941" s="371" t="n"/>
      <c r="E1941" s="371" t="n"/>
      <c r="F1941" s="371" t="n"/>
      <c r="G1941" s="371" t="n">
        <v>11</v>
      </c>
      <c r="H1941" s="372" t="n">
        <v>43571</v>
      </c>
      <c r="I1941" s="373" t="n">
        <v>5245</v>
      </c>
      <c r="J1941" s="371" t="n">
        <v>8510</v>
      </c>
      <c r="K1941" s="371" t="n">
        <v>7237</v>
      </c>
      <c r="L1941" s="371" t="n"/>
      <c r="M1941" s="374">
        <f>+(((J1941-I1941)-(K1941-I1941))/(K1941-I1941))*100</f>
        <v/>
      </c>
      <c r="N1941" s="375" t="n"/>
      <c r="O1941" s="377" t="n"/>
      <c r="P1941" s="377" t="n"/>
      <c r="Q1941" s="287" t="n"/>
      <c r="R1941" s="287" t="n"/>
      <c r="S1941" s="331">
        <f>+(((K1941-I1941)/1000)*1000)/10</f>
        <v/>
      </c>
      <c r="T1941" s="332" t="n"/>
    </row>
    <row r="1942" ht="15.75" customHeight="1" s="412">
      <c r="A1942" s="333" t="n">
        <v>3817</v>
      </c>
      <c r="B1942" s="334" t="n">
        <v>239</v>
      </c>
      <c r="C1942" s="371" t="inlineStr">
        <is>
          <t>T335</t>
        </is>
      </c>
      <c r="D1942" s="371" t="n"/>
      <c r="E1942" s="371" t="n"/>
      <c r="F1942" s="371" t="n"/>
      <c r="G1942" s="371" t="n">
        <v>14</v>
      </c>
      <c r="H1942" s="372" t="n">
        <v>43591</v>
      </c>
      <c r="I1942" s="371" t="n">
        <v>5249</v>
      </c>
      <c r="J1942" s="373" t="n">
        <v>9171</v>
      </c>
      <c r="K1942" s="371" t="n">
        <v>7963</v>
      </c>
      <c r="L1942" s="371" t="n"/>
      <c r="M1942" s="374">
        <f>+(((J1942-I1942)-(K1942-I1942))/(K1942-I1942))*100</f>
        <v/>
      </c>
      <c r="N1942" s="375" t="inlineStr">
        <is>
          <t>MF</t>
        </is>
      </c>
      <c r="O1942" s="376">
        <f>AVERAGE(M1942:M1943)</f>
        <v/>
      </c>
      <c r="P1942" s="376">
        <f>_xlfn.STDEV.S(M1942,M1943)</f>
        <v/>
      </c>
      <c r="Q1942" s="287" t="n"/>
      <c r="R1942" s="287" t="n"/>
      <c r="S1942" s="331">
        <f>+(((K1942-I1942)/1000)*1000)/10</f>
        <v/>
      </c>
      <c r="T1942" s="332">
        <f>AVERAGE(S1942:S1943)</f>
        <v/>
      </c>
    </row>
    <row r="1943" ht="15.75" customHeight="1" s="412">
      <c r="A1943" s="333" t="n">
        <v>3818</v>
      </c>
      <c r="B1943" s="334" t="n">
        <v>240</v>
      </c>
      <c r="C1943" s="371" t="inlineStr">
        <is>
          <t>T335</t>
        </is>
      </c>
      <c r="D1943" s="371" t="n"/>
      <c r="E1943" s="371" t="n"/>
      <c r="F1943" s="371" t="n"/>
      <c r="G1943" s="371" t="n">
        <v>14</v>
      </c>
      <c r="H1943" s="372" t="n">
        <v>43591</v>
      </c>
      <c r="I1943" s="371" t="n">
        <v>5262</v>
      </c>
      <c r="J1943" s="373" t="n">
        <v>9070</v>
      </c>
      <c r="K1943" s="371" t="n">
        <v>7923</v>
      </c>
      <c r="L1943" s="371" t="n"/>
      <c r="M1943" s="374">
        <f>+(((J1943-I1943)-(K1943-I1943))/(K1943-I1943))*100</f>
        <v/>
      </c>
      <c r="N1943" s="375" t="n"/>
      <c r="O1943" s="377" t="n"/>
      <c r="P1943" s="377" t="n"/>
      <c r="Q1943" s="287" t="n"/>
      <c r="R1943" s="287" t="n"/>
      <c r="S1943" s="331">
        <f>+(((K1943-I1943)/1000)*1000)/10</f>
        <v/>
      </c>
      <c r="T1943" s="332" t="n"/>
    </row>
    <row r="1944" ht="15.75" customHeight="1" s="412">
      <c r="A1944" s="333" t="n">
        <v>4475</v>
      </c>
      <c r="B1944" s="334" t="n">
        <v>181</v>
      </c>
      <c r="C1944" s="371" t="inlineStr">
        <is>
          <t>T335</t>
        </is>
      </c>
      <c r="D1944" s="371" t="n"/>
      <c r="E1944" s="371" t="n"/>
      <c r="F1944" s="371" t="n"/>
      <c r="G1944" s="371" t="n">
        <v>16</v>
      </c>
      <c r="H1944" s="372" t="n">
        <v>43607</v>
      </c>
      <c r="I1944" s="371" t="n">
        <v>5244</v>
      </c>
      <c r="J1944" s="371" t="n">
        <v>7673</v>
      </c>
      <c r="K1944" s="371" t="n">
        <v>7161</v>
      </c>
      <c r="L1944" s="371" t="n">
        <v>2</v>
      </c>
      <c r="M1944" s="374">
        <f>+(((J1944-I1944)-(K1944-I1944))/(K1944-I1944))*100</f>
        <v/>
      </c>
      <c r="N1944" s="375" t="n"/>
      <c r="O1944" s="376">
        <f>AVERAGE(M1944:M1945)</f>
        <v/>
      </c>
      <c r="P1944" s="376">
        <f>_xlfn.STDEV.S(M1944,M1945)</f>
        <v/>
      </c>
      <c r="Q1944" s="287" t="n"/>
      <c r="R1944" s="287" t="n"/>
      <c r="S1944" s="331">
        <f>+(((K1944-I1944)/1000)*1000)/10</f>
        <v/>
      </c>
      <c r="T1944" s="332">
        <f>AVERAGE(S1944:S1945)</f>
        <v/>
      </c>
    </row>
    <row r="1945" ht="15.75" customHeight="1" s="412">
      <c r="A1945" s="333" t="n">
        <v>4476</v>
      </c>
      <c r="B1945" s="334" t="n">
        <v>182</v>
      </c>
      <c r="C1945" s="371" t="inlineStr">
        <is>
          <t>T335</t>
        </is>
      </c>
      <c r="D1945" s="371" t="n"/>
      <c r="E1945" s="371" t="n"/>
      <c r="F1945" s="371" t="n"/>
      <c r="G1945" s="371" t="n">
        <v>16</v>
      </c>
      <c r="H1945" s="372" t="n">
        <v>43607</v>
      </c>
      <c r="I1945" s="371" t="n">
        <v>5301</v>
      </c>
      <c r="J1945" s="371" t="n">
        <v>7895</v>
      </c>
      <c r="K1945" s="371" t="n">
        <v>7311</v>
      </c>
      <c r="L1945" s="371" t="n"/>
      <c r="M1945" s="374">
        <f>+(((J1945-I1945)-(K1945-I1945))/(K1945-I1945))*100</f>
        <v/>
      </c>
      <c r="N1945" s="375" t="n"/>
      <c r="O1945" s="377" t="n"/>
      <c r="P1945" s="377" t="n"/>
      <c r="Q1945" s="287" t="n"/>
      <c r="R1945" s="287" t="n"/>
      <c r="S1945" s="331">
        <f>+(((K1945-I1945)/1000)*1000)/10</f>
        <v/>
      </c>
      <c r="T1945" s="332" t="n"/>
    </row>
    <row r="1946" ht="15.75" customHeight="1" s="412">
      <c r="A1946" s="333" t="n">
        <v>5121</v>
      </c>
      <c r="B1946" s="334" t="n">
        <v>181</v>
      </c>
      <c r="C1946" s="371" t="inlineStr">
        <is>
          <t>T335</t>
        </is>
      </c>
      <c r="D1946" s="371" t="n"/>
      <c r="E1946" s="371" t="n"/>
      <c r="F1946" s="371" t="n"/>
      <c r="G1946" s="371" t="n">
        <v>18</v>
      </c>
      <c r="H1946" s="372" t="n">
        <v>43626</v>
      </c>
      <c r="I1946" s="371" t="n">
        <v>5244</v>
      </c>
      <c r="J1946" s="371" t="n">
        <v>7848</v>
      </c>
      <c r="K1946" s="371" t="n">
        <v>7366</v>
      </c>
      <c r="L1946" s="371" t="n">
        <v>5</v>
      </c>
      <c r="M1946" s="374">
        <f>+(((J1946-I1946)-(K1946-I1946))/(K1946-I1946))*100</f>
        <v/>
      </c>
      <c r="N1946" s="375" t="n"/>
      <c r="O1946" s="376">
        <f>AVERAGE(M1946:M1947)</f>
        <v/>
      </c>
      <c r="P1946" s="376">
        <f>_xlfn.STDEV.S(M1946,M1947)</f>
        <v/>
      </c>
      <c r="Q1946" s="287" t="n"/>
      <c r="R1946" s="287" t="n"/>
      <c r="S1946" s="331">
        <f>+(((K1946-I1946)/1000)*1000)/10</f>
        <v/>
      </c>
      <c r="T1946" s="332">
        <f>AVERAGE(S1946:S1947)</f>
        <v/>
      </c>
    </row>
    <row r="1947" ht="15.75" customHeight="1" s="412">
      <c r="A1947" s="333" t="n">
        <v>5122</v>
      </c>
      <c r="B1947" s="334" t="n">
        <v>182</v>
      </c>
      <c r="C1947" s="371" t="inlineStr">
        <is>
          <t>T335</t>
        </is>
      </c>
      <c r="D1947" s="371" t="n"/>
      <c r="E1947" s="371" t="n"/>
      <c r="F1947" s="371" t="n"/>
      <c r="G1947" s="371" t="n">
        <v>18</v>
      </c>
      <c r="H1947" s="372" t="n">
        <v>43626</v>
      </c>
      <c r="I1947" s="371" t="n">
        <v>5301</v>
      </c>
      <c r="J1947" s="371" t="n">
        <v>7923</v>
      </c>
      <c r="K1947" s="371" t="n">
        <v>7437</v>
      </c>
      <c r="L1947" s="371" t="n"/>
      <c r="M1947" s="374">
        <f>+(((J1947-I1947)-(K1947-I1947))/(K1947-I1947))*100</f>
        <v/>
      </c>
      <c r="N1947" s="375" t="n"/>
      <c r="O1947" s="377" t="n"/>
      <c r="P1947" s="377" t="n"/>
      <c r="Q1947" s="287" t="n"/>
      <c r="R1947" s="287" t="n"/>
      <c r="S1947" s="331">
        <f>+(((K1947-I1947)/1000)*1000)/10</f>
        <v/>
      </c>
      <c r="T1947" s="332" t="n"/>
    </row>
    <row r="1948" ht="15.75" customHeight="1" s="412">
      <c r="A1948" s="333" t="n">
        <v>5665</v>
      </c>
      <c r="B1948" s="334" t="n">
        <v>109</v>
      </c>
      <c r="C1948" s="378" t="inlineStr">
        <is>
          <t>T335</t>
        </is>
      </c>
      <c r="D1948" s="378" t="n"/>
      <c r="E1948" s="378" t="n"/>
      <c r="F1948" s="378" t="n"/>
      <c r="G1948" s="378" t="n">
        <v>21</v>
      </c>
      <c r="H1948" s="379" t="n">
        <v>43657</v>
      </c>
      <c r="I1948" s="378" t="n">
        <v>5191</v>
      </c>
      <c r="J1948" s="378" t="n">
        <v>7283</v>
      </c>
      <c r="K1948" s="378" t="n">
        <v>6930</v>
      </c>
      <c r="L1948" s="378" t="n">
        <v>5</v>
      </c>
      <c r="M1948" s="374">
        <f>+(((J1948-I1948)-(K1948-I1948))/(K1948-I1948))*100</f>
        <v/>
      </c>
      <c r="N1948" s="375" t="n"/>
      <c r="O1948" s="376">
        <f>AVERAGE(M1948:M1949)</f>
        <v/>
      </c>
      <c r="P1948" s="376">
        <f>_xlfn.STDEV.S(M1948,M1949)</f>
        <v/>
      </c>
      <c r="Q1948" s="287" t="n"/>
      <c r="R1948" s="287" t="n"/>
      <c r="S1948" s="331">
        <f>+(((K1948-I1948)/1000)*1000)/10</f>
        <v/>
      </c>
      <c r="T1948" s="332">
        <f>AVERAGE(S1948:S1949)</f>
        <v/>
      </c>
    </row>
    <row r="1949" ht="15.75" customHeight="1" s="412">
      <c r="A1949" s="333" t="n">
        <v>5666</v>
      </c>
      <c r="B1949" s="334" t="n">
        <v>110</v>
      </c>
      <c r="C1949" s="378" t="inlineStr">
        <is>
          <t>T335</t>
        </is>
      </c>
      <c r="D1949" s="378" t="n"/>
      <c r="E1949" s="378" t="n"/>
      <c r="F1949" s="378" t="n"/>
      <c r="G1949" s="378" t="n">
        <v>21</v>
      </c>
      <c r="H1949" s="379" t="n">
        <v>43657</v>
      </c>
      <c r="I1949" s="378" t="n">
        <v>5243</v>
      </c>
      <c r="J1949" s="378" t="n">
        <v>7159</v>
      </c>
      <c r="K1949" s="378" t="n">
        <v>6837</v>
      </c>
      <c r="L1949" s="378" t="n"/>
      <c r="M1949" s="374">
        <f>+(((J1949-I1949)-(K1949-I1949))/(K1949-I1949))*100</f>
        <v/>
      </c>
      <c r="N1949" s="375" t="n"/>
      <c r="O1949" s="377" t="n"/>
      <c r="P1949" s="377" t="n"/>
      <c r="Q1949" s="287" t="n"/>
      <c r="R1949" s="287" t="n"/>
      <c r="S1949" s="331">
        <f>+(((K1949-I1949)/1000)*1000)/10</f>
        <v/>
      </c>
      <c r="T1949" s="332" t="n"/>
    </row>
    <row r="1950" ht="15.75" customHeight="1" s="412">
      <c r="A1950" s="333" t="n">
        <v>6137</v>
      </c>
      <c r="B1950" s="334" t="n">
        <v>192</v>
      </c>
      <c r="C1950" s="378" t="inlineStr">
        <is>
          <t>T335</t>
        </is>
      </c>
      <c r="D1950" s="378" t="n"/>
      <c r="E1950" s="378" t="n"/>
      <c r="F1950" s="378" t="n"/>
      <c r="G1950" s="378" t="n">
        <v>22</v>
      </c>
      <c r="H1950" s="379" t="n">
        <v>43685</v>
      </c>
      <c r="I1950" s="378" t="n">
        <v>5241</v>
      </c>
      <c r="J1950" s="378" t="n">
        <v>7687</v>
      </c>
      <c r="K1950" s="378" t="n">
        <v>7331</v>
      </c>
      <c r="L1950" s="378" t="n">
        <v>6</v>
      </c>
      <c r="M1950" s="374">
        <f>+(((J1950-I1950)-(K1950-I1950))/(K1950-I1950))*100</f>
        <v/>
      </c>
      <c r="N1950" s="375" t="n"/>
      <c r="O1950" s="376">
        <f>AVERAGE(M1950:M1951)</f>
        <v/>
      </c>
      <c r="P1950" s="376">
        <f>_xlfn.STDEV.S(M1950,M1951)</f>
        <v/>
      </c>
      <c r="Q1950" s="287" t="n"/>
      <c r="R1950" s="287" t="n"/>
      <c r="S1950" s="331">
        <f>+(((K1950-I1950)/1000)*1000)/10</f>
        <v/>
      </c>
      <c r="T1950" s="332">
        <f>AVERAGE(S1950:S1951)</f>
        <v/>
      </c>
    </row>
    <row r="1951" ht="15.75" customHeight="1" s="412">
      <c r="A1951" s="333" t="n">
        <v>6138</v>
      </c>
      <c r="B1951" s="334" t="n">
        <v>192</v>
      </c>
      <c r="C1951" s="378" t="inlineStr">
        <is>
          <t>T335</t>
        </is>
      </c>
      <c r="D1951" s="378" t="n"/>
      <c r="E1951" s="378" t="n"/>
      <c r="F1951" s="378" t="n"/>
      <c r="G1951" s="378" t="n">
        <v>22</v>
      </c>
      <c r="H1951" s="379" t="n">
        <v>43685</v>
      </c>
      <c r="I1951" s="378" t="n">
        <v>5241</v>
      </c>
      <c r="J1951" s="378" t="n">
        <v>7786</v>
      </c>
      <c r="K1951" s="378" t="n">
        <v>7428</v>
      </c>
      <c r="L1951" s="378" t="n"/>
      <c r="M1951" s="374">
        <f>+(((J1951-I1951)-(K1951-I1951))/(K1951-I1951))*100</f>
        <v/>
      </c>
      <c r="N1951" s="375" t="n"/>
      <c r="O1951" s="377" t="n"/>
      <c r="P1951" s="377" t="n"/>
      <c r="Q1951" s="287" t="n"/>
      <c r="R1951" s="287" t="n"/>
      <c r="S1951" s="331">
        <f>+(((K1951-I1951)/1000)*1000)/10</f>
        <v/>
      </c>
      <c r="T1951" s="332" t="n"/>
    </row>
    <row r="1952" ht="15.75" customHeight="1" s="412">
      <c r="A1952" s="333" t="n">
        <v>3819</v>
      </c>
      <c r="B1952" s="334" t="n">
        <v>241</v>
      </c>
      <c r="C1952" s="371" t="inlineStr">
        <is>
          <t>T336</t>
        </is>
      </c>
      <c r="D1952" s="371" t="n"/>
      <c r="E1952" s="371" t="n"/>
      <c r="F1952" s="371" t="n"/>
      <c r="G1952" s="371" t="n">
        <v>14</v>
      </c>
      <c r="H1952" s="372" t="n">
        <v>43591</v>
      </c>
      <c r="I1952" s="371" t="n">
        <v>5180</v>
      </c>
      <c r="J1952" s="373" t="n">
        <v>8794</v>
      </c>
      <c r="K1952" s="371" t="n">
        <v>7498</v>
      </c>
      <c r="L1952" s="371" t="n">
        <v>2</v>
      </c>
      <c r="M1952" s="374">
        <f>+(((J1952-I1952)-(K1952-I1952))/(K1952-I1952))*100</f>
        <v/>
      </c>
      <c r="N1952" s="375" t="inlineStr">
        <is>
          <t>1/2</t>
        </is>
      </c>
      <c r="O1952" s="376">
        <f>AVERAGE(M1952:M1953)</f>
        <v/>
      </c>
      <c r="P1952" s="376">
        <f>_xlfn.STDEV.S(M1952,M1953)</f>
        <v/>
      </c>
      <c r="Q1952" s="287" t="n">
        <v>2</v>
      </c>
      <c r="R1952" s="287" t="n"/>
      <c r="S1952" s="331">
        <f>+(((K1952-I1952)/1000)*1000)/10</f>
        <v/>
      </c>
      <c r="T1952" s="332">
        <f>AVERAGE(S1952:S1953)</f>
        <v/>
      </c>
    </row>
    <row r="1953" ht="15.75" customHeight="1" s="412">
      <c r="A1953" s="333" t="n">
        <v>3820</v>
      </c>
      <c r="B1953" s="334" t="n">
        <v>242</v>
      </c>
      <c r="C1953" s="371" t="inlineStr">
        <is>
          <t>T336</t>
        </is>
      </c>
      <c r="D1953" s="371" t="n"/>
      <c r="E1953" s="371" t="n"/>
      <c r="F1953" s="371" t="n"/>
      <c r="G1953" s="371" t="n">
        <v>14</v>
      </c>
      <c r="H1953" s="372" t="n">
        <v>43591</v>
      </c>
      <c r="I1953" s="371" t="n">
        <v>5268</v>
      </c>
      <c r="J1953" s="373" t="n">
        <v>8501</v>
      </c>
      <c r="K1953" s="371" t="n">
        <v>7337</v>
      </c>
      <c r="L1953" s="371" t="n"/>
      <c r="M1953" s="374">
        <f>+(((J1953-I1953)-(K1953-I1953))/(K1953-I1953))*100</f>
        <v/>
      </c>
      <c r="N1953" s="375" t="n"/>
      <c r="O1953" s="377" t="n"/>
      <c r="P1953" s="377" t="n"/>
      <c r="Q1953" s="287" t="n"/>
      <c r="R1953" s="287" t="n"/>
      <c r="S1953" s="331">
        <f>+(((K1953-I1953)/1000)*1000)/10</f>
        <v/>
      </c>
      <c r="T1953" s="332" t="n"/>
    </row>
    <row r="1954" ht="15.75" customHeight="1" s="412">
      <c r="A1954" s="333" t="n">
        <v>4477</v>
      </c>
      <c r="B1954" s="334" t="n">
        <v>183</v>
      </c>
      <c r="C1954" s="371" t="inlineStr">
        <is>
          <t>T336</t>
        </is>
      </c>
      <c r="D1954" s="371" t="n"/>
      <c r="E1954" s="371" t="n"/>
      <c r="F1954" s="371" t="n"/>
      <c r="G1954" s="371" t="n">
        <v>16</v>
      </c>
      <c r="H1954" s="372" t="n">
        <v>43607</v>
      </c>
      <c r="I1954" s="371" t="n">
        <v>5192</v>
      </c>
      <c r="J1954" s="371" t="n">
        <v>8343</v>
      </c>
      <c r="K1954" s="371" t="n">
        <v>7474</v>
      </c>
      <c r="L1954" s="371" t="n">
        <v>2</v>
      </c>
      <c r="M1954" s="374">
        <f>+(((J1954-I1954)-(K1954-I1954))/(K1954-I1954))*100</f>
        <v/>
      </c>
      <c r="N1954" s="375" t="inlineStr">
        <is>
          <t>MF</t>
        </is>
      </c>
      <c r="O1954" s="376">
        <f>AVERAGE(M1954:M1955)</f>
        <v/>
      </c>
      <c r="P1954" s="376">
        <f>_xlfn.STDEV.S(M1954,M1955)</f>
        <v/>
      </c>
      <c r="Q1954" s="287" t="n"/>
      <c r="R1954" s="287" t="n"/>
      <c r="S1954" s="331">
        <f>+(((K1954-I1954)/1000)*1000)/10</f>
        <v/>
      </c>
      <c r="T1954" s="332">
        <f>AVERAGE(S1954:S1955)</f>
        <v/>
      </c>
    </row>
    <row r="1955" ht="15.75" customHeight="1" s="412">
      <c r="A1955" s="333" t="n">
        <v>4478</v>
      </c>
      <c r="B1955" s="334" t="n">
        <v>184</v>
      </c>
      <c r="C1955" s="371" t="inlineStr">
        <is>
          <t>T336</t>
        </is>
      </c>
      <c r="D1955" s="371" t="n"/>
      <c r="E1955" s="371" t="n"/>
      <c r="F1955" s="371" t="n"/>
      <c r="G1955" s="371" t="n">
        <v>16</v>
      </c>
      <c r="H1955" s="372" t="n">
        <v>43607</v>
      </c>
      <c r="I1955" s="371" t="n">
        <v>5243</v>
      </c>
      <c r="J1955" s="371" t="n">
        <v>8363</v>
      </c>
      <c r="K1955" s="371" t="n">
        <v>7497</v>
      </c>
      <c r="L1955" s="371" t="n"/>
      <c r="M1955" s="374">
        <f>+(((J1955-I1955)-(K1955-I1955))/(K1955-I1955))*100</f>
        <v/>
      </c>
      <c r="N1955" s="375" t="n"/>
      <c r="O1955" s="377" t="n"/>
      <c r="P1955" s="377" t="n"/>
      <c r="Q1955" s="287" t="n"/>
      <c r="R1955" s="287" t="n"/>
      <c r="S1955" s="331">
        <f>+(((K1955-I1955)/1000)*1000)/10</f>
        <v/>
      </c>
      <c r="T1955" s="332" t="n"/>
    </row>
    <row r="1956" ht="15.75" customHeight="1" s="412">
      <c r="A1956" s="333" t="n">
        <v>5123</v>
      </c>
      <c r="B1956" s="334" t="n">
        <v>183</v>
      </c>
      <c r="C1956" s="371" t="inlineStr">
        <is>
          <t>T336</t>
        </is>
      </c>
      <c r="D1956" s="371" t="n"/>
      <c r="E1956" s="371" t="n"/>
      <c r="F1956" s="371" t="n"/>
      <c r="G1956" s="371" t="n">
        <v>18</v>
      </c>
      <c r="H1956" s="372" t="n">
        <v>43626</v>
      </c>
      <c r="I1956" s="371" t="n">
        <v>5192</v>
      </c>
      <c r="J1956" s="371" t="n">
        <v>7990</v>
      </c>
      <c r="K1956" s="371" t="n">
        <v>7388</v>
      </c>
      <c r="L1956" s="371" t="n">
        <v>10</v>
      </c>
      <c r="M1956" s="374">
        <f>+(((J1956-I1956)-(K1956-I1956))/(K1956-I1956))*100</f>
        <v/>
      </c>
      <c r="N1956" s="375" t="n"/>
      <c r="O1956" s="376">
        <f>AVERAGE(M1956:M1957)</f>
        <v/>
      </c>
      <c r="P1956" s="376">
        <f>_xlfn.STDEV.S(M1956,M1957)</f>
        <v/>
      </c>
      <c r="Q1956" s="287" t="n"/>
      <c r="R1956" s="287" t="n"/>
      <c r="S1956" s="331">
        <f>+(((K1956-I1956)/1000)*1000)/10</f>
        <v/>
      </c>
      <c r="T1956" s="332">
        <f>AVERAGE(S1956:S1957)</f>
        <v/>
      </c>
    </row>
    <row r="1957" ht="15.75" customHeight="1" s="412">
      <c r="A1957" s="333" t="n">
        <v>5124</v>
      </c>
      <c r="B1957" s="334" t="n">
        <v>184</v>
      </c>
      <c r="C1957" s="371" t="inlineStr">
        <is>
          <t>T336</t>
        </is>
      </c>
      <c r="D1957" s="371" t="n"/>
      <c r="E1957" s="371" t="n"/>
      <c r="F1957" s="371" t="n"/>
      <c r="G1957" s="371" t="n">
        <v>18</v>
      </c>
      <c r="H1957" s="372" t="n">
        <v>43626</v>
      </c>
      <c r="I1957" s="371" t="n">
        <v>5243</v>
      </c>
      <c r="J1957" s="371" t="n">
        <v>8080</v>
      </c>
      <c r="K1957" s="371" t="n">
        <v>7476</v>
      </c>
      <c r="L1957" s="371" t="n"/>
      <c r="M1957" s="374">
        <f>+(((J1957-I1957)-(K1957-I1957))/(K1957-I1957))*100</f>
        <v/>
      </c>
      <c r="N1957" s="375" t="n"/>
      <c r="O1957" s="377" t="n"/>
      <c r="P1957" s="377" t="n"/>
      <c r="Q1957" s="287" t="n"/>
      <c r="R1957" s="287" t="n"/>
      <c r="S1957" s="331">
        <f>+(((K1957-I1957)/1000)*1000)/10</f>
        <v/>
      </c>
      <c r="T1957" s="332" t="n"/>
    </row>
    <row r="1958" ht="15.75" customHeight="1" s="412">
      <c r="A1958" s="333" t="n">
        <v>5667</v>
      </c>
      <c r="B1958" s="334" t="n">
        <v>111</v>
      </c>
      <c r="C1958" s="378" t="inlineStr">
        <is>
          <t>T336</t>
        </is>
      </c>
      <c r="D1958" s="378" t="n"/>
      <c r="E1958" s="378" t="n"/>
      <c r="F1958" s="378" t="n"/>
      <c r="G1958" s="378" t="n">
        <v>21</v>
      </c>
      <c r="H1958" s="379" t="n">
        <v>43657</v>
      </c>
      <c r="I1958" s="378" t="n">
        <v>5213</v>
      </c>
      <c r="J1958" s="378" t="n">
        <v>8238</v>
      </c>
      <c r="K1958" s="378" t="n">
        <v>7643</v>
      </c>
      <c r="L1958" s="378" t="n">
        <v>10</v>
      </c>
      <c r="M1958" s="374">
        <f>+(((J1958-I1958)-(K1958-I1958))/(K1958-I1958))*100</f>
        <v/>
      </c>
      <c r="N1958" s="375" t="n"/>
      <c r="O1958" s="376">
        <f>AVERAGE(M1958:M1959)</f>
        <v/>
      </c>
      <c r="P1958" s="376">
        <f>_xlfn.STDEV.S(M1958,M1959)</f>
        <v/>
      </c>
      <c r="Q1958" s="287" t="n"/>
      <c r="R1958" s="287" t="n"/>
      <c r="S1958" s="331">
        <f>+(((K1958-I1958)/1000)*1000)/10</f>
        <v/>
      </c>
      <c r="T1958" s="332">
        <f>AVERAGE(S1958:S1959)</f>
        <v/>
      </c>
    </row>
    <row r="1959" ht="15.75" customHeight="1" s="412">
      <c r="A1959" s="333" t="n">
        <v>5668</v>
      </c>
      <c r="B1959" s="334" t="n">
        <v>112</v>
      </c>
      <c r="C1959" s="378" t="inlineStr">
        <is>
          <t>T336</t>
        </is>
      </c>
      <c r="D1959" s="378" t="n"/>
      <c r="E1959" s="378" t="n"/>
      <c r="F1959" s="378" t="n"/>
      <c r="G1959" s="378" t="n">
        <v>21</v>
      </c>
      <c r="H1959" s="379" t="n">
        <v>43657</v>
      </c>
      <c r="I1959" s="378" t="n">
        <v>5197</v>
      </c>
      <c r="J1959" s="378" t="n">
        <v>8131</v>
      </c>
      <c r="K1959" s="378" t="n">
        <v>7560</v>
      </c>
      <c r="L1959" s="378" t="n"/>
      <c r="M1959" s="374">
        <f>+(((J1959-I1959)-(K1959-I1959))/(K1959-I1959))*100</f>
        <v/>
      </c>
      <c r="N1959" s="375" t="n"/>
      <c r="O1959" s="377" t="n"/>
      <c r="P1959" s="377" t="n"/>
      <c r="Q1959" s="287" t="n"/>
      <c r="R1959" s="287" t="n"/>
      <c r="S1959" s="331">
        <f>+(((K1959-I1959)/1000)*1000)/10</f>
        <v/>
      </c>
      <c r="T1959" s="332" t="n"/>
    </row>
    <row r="1960" ht="15.75" customHeight="1" s="412">
      <c r="A1960" s="333" t="n">
        <v>6139</v>
      </c>
      <c r="B1960" s="334" t="n">
        <v>193</v>
      </c>
      <c r="C1960" s="378" t="inlineStr">
        <is>
          <t>T336</t>
        </is>
      </c>
      <c r="D1960" s="378" t="n"/>
      <c r="E1960" s="378" t="n"/>
      <c r="F1960" s="378" t="n"/>
      <c r="G1960" s="378" t="n">
        <v>22</v>
      </c>
      <c r="H1960" s="379" t="n">
        <v>43685</v>
      </c>
      <c r="I1960" s="378" t="n">
        <v>5263</v>
      </c>
      <c r="J1960" s="378" t="n">
        <v>8223</v>
      </c>
      <c r="K1960" s="378" t="n">
        <v>7769</v>
      </c>
      <c r="L1960" s="378" t="n">
        <v>10</v>
      </c>
      <c r="M1960" s="374">
        <f>+(((J1960-I1960)-(K1960-I1960))/(K1960-I1960))*100</f>
        <v/>
      </c>
      <c r="N1960" s="375" t="n"/>
      <c r="O1960" s="376">
        <f>AVERAGE(M1960:M1961)</f>
        <v/>
      </c>
      <c r="P1960" s="376">
        <f>_xlfn.STDEV.S(M1960,M1961)</f>
        <v/>
      </c>
      <c r="Q1960" s="287" t="n"/>
      <c r="R1960" s="287" t="n"/>
      <c r="S1960" s="331">
        <f>+(((K1960-I1960)/1000)*1000)/10</f>
        <v/>
      </c>
      <c r="T1960" s="332">
        <f>AVERAGE(S1960:S1961)</f>
        <v/>
      </c>
    </row>
    <row r="1961" ht="15.75" customHeight="1" s="412">
      <c r="A1961" s="333" t="n">
        <v>6140</v>
      </c>
      <c r="B1961" s="334" t="n">
        <v>193</v>
      </c>
      <c r="C1961" s="378" t="inlineStr">
        <is>
          <t>T336</t>
        </is>
      </c>
      <c r="D1961" s="378" t="n"/>
      <c r="E1961" s="378" t="n"/>
      <c r="F1961" s="378" t="n"/>
      <c r="G1961" s="378" t="n">
        <v>22</v>
      </c>
      <c r="H1961" s="379" t="n">
        <v>43685</v>
      </c>
      <c r="I1961" s="378" t="n">
        <v>5263</v>
      </c>
      <c r="J1961" s="378" t="n">
        <v>7839</v>
      </c>
      <c r="K1961" s="378" t="n">
        <v>7441</v>
      </c>
      <c r="L1961" s="378" t="n"/>
      <c r="M1961" s="374">
        <f>+(((J1961-I1961)-(K1961-I1961))/(K1961-I1961))*100</f>
        <v/>
      </c>
      <c r="N1961" s="375" t="n"/>
      <c r="O1961" s="377" t="n"/>
      <c r="P1961" s="377" t="n"/>
      <c r="Q1961" s="287" t="n"/>
      <c r="R1961" s="287" t="n"/>
      <c r="S1961" s="331">
        <f>+(((K1961-I1961)/1000)*1000)/10</f>
        <v/>
      </c>
      <c r="T1961" s="332" t="n"/>
    </row>
    <row r="1962" ht="15.75" customHeight="1" s="412">
      <c r="A1962" s="333" t="n">
        <v>3459</v>
      </c>
      <c r="B1962" s="334" t="n">
        <v>215</v>
      </c>
      <c r="C1962" s="380" t="inlineStr">
        <is>
          <t>T337</t>
        </is>
      </c>
      <c r="D1962" s="380" t="n"/>
      <c r="E1962" s="380" t="n"/>
      <c r="F1962" s="380" t="n"/>
      <c r="G1962" s="380" t="n">
        <v>13</v>
      </c>
      <c r="H1962" s="381" t="n">
        <v>43587</v>
      </c>
      <c r="I1962" s="380" t="n">
        <v>5148</v>
      </c>
      <c r="J1962" s="380" t="n">
        <v>8355</v>
      </c>
      <c r="K1962" s="380" t="n">
        <v>6522</v>
      </c>
      <c r="L1962" s="380" t="n">
        <v>1</v>
      </c>
      <c r="M1962" s="382">
        <f>+(((J1962-I1962)-(K1962-I1962))/(K1962-I1962))*100</f>
        <v/>
      </c>
      <c r="N1962" s="383" t="inlineStr">
        <is>
          <t>26/4</t>
        </is>
      </c>
      <c r="O1962" s="384">
        <f>AVERAGE(M1962:M1963)</f>
        <v/>
      </c>
      <c r="P1962" s="384">
        <f>_xlfn.STDEV.S(M1962,M1963)</f>
        <v/>
      </c>
      <c r="Q1962" s="287" t="n">
        <v>1</v>
      </c>
      <c r="R1962" s="287" t="n"/>
      <c r="S1962" s="331">
        <f>+(((K1962-I1962)/1000)*1000)/10</f>
        <v/>
      </c>
      <c r="T1962" s="332">
        <f>AVERAGE(S1962:S1963)</f>
        <v/>
      </c>
    </row>
    <row r="1963" ht="15.75" customHeight="1" s="412">
      <c r="A1963" s="333" t="n">
        <v>3460</v>
      </c>
      <c r="B1963" s="334" t="n">
        <v>216</v>
      </c>
      <c r="C1963" s="380" t="inlineStr">
        <is>
          <t>T337</t>
        </is>
      </c>
      <c r="D1963" s="380" t="n"/>
      <c r="E1963" s="380" t="n"/>
      <c r="F1963" s="380" t="n"/>
      <c r="G1963" s="380" t="n">
        <v>13</v>
      </c>
      <c r="H1963" s="381" t="n">
        <v>43587</v>
      </c>
      <c r="I1963" s="380" t="n">
        <v>5240</v>
      </c>
      <c r="J1963" s="380" t="n">
        <v>8428</v>
      </c>
      <c r="K1963" s="380" t="n">
        <v>7636</v>
      </c>
      <c r="L1963" s="380" t="n"/>
      <c r="M1963" s="382">
        <f>+(((J1963-I1963)-(K1963-I1963))/(K1963-I1963))*100</f>
        <v/>
      </c>
      <c r="N1963" s="383" t="n"/>
      <c r="O1963" s="385" t="n"/>
      <c r="P1963" s="385" t="n"/>
      <c r="Q1963" s="287" t="n"/>
      <c r="R1963" s="287" t="n"/>
      <c r="S1963" s="331">
        <f>+(((K1963-I1963)/1000)*1000)/10</f>
        <v/>
      </c>
      <c r="T1963" s="332" t="n"/>
    </row>
    <row r="1964" ht="15.75" customHeight="1" s="412">
      <c r="A1964" s="333" t="n">
        <v>4181</v>
      </c>
      <c r="B1964" s="334" t="n">
        <v>211</v>
      </c>
      <c r="C1964" s="380" t="inlineStr">
        <is>
          <t>T337</t>
        </is>
      </c>
      <c r="D1964" s="380" t="n"/>
      <c r="E1964" s="380" t="n"/>
      <c r="F1964" s="380" t="n"/>
      <c r="G1964" s="380" t="n">
        <v>15</v>
      </c>
      <c r="H1964" s="381" t="n">
        <v>43599</v>
      </c>
      <c r="I1964" s="380" t="n">
        <v>5194</v>
      </c>
      <c r="J1964" s="380" t="n">
        <v>7400</v>
      </c>
      <c r="K1964" s="380" t="n">
        <v>7002</v>
      </c>
      <c r="L1964" s="380" t="n"/>
      <c r="M1964" s="382">
        <f>+(((J1964-I1964)-(K1964-I1964))/(K1964-I1964))*100</f>
        <v/>
      </c>
      <c r="N1964" s="382" t="n"/>
      <c r="O1964" s="384">
        <f>AVERAGE(M1964:M1965)</f>
        <v/>
      </c>
      <c r="P1964" s="384">
        <f>_xlfn.STDEV.S(M1964,M1965)</f>
        <v/>
      </c>
      <c r="Q1964" s="287" t="n"/>
      <c r="R1964" s="287" t="n"/>
      <c r="S1964" s="331">
        <f>+(((K1964-I1964)/1000)*1000)/10</f>
        <v/>
      </c>
      <c r="T1964" s="332">
        <f>AVERAGE(S1964:S1965)</f>
        <v/>
      </c>
    </row>
    <row r="1965" ht="15.75" customHeight="1" s="412">
      <c r="A1965" s="333" t="n">
        <v>4182</v>
      </c>
      <c r="B1965" s="334" t="n">
        <v>212</v>
      </c>
      <c r="C1965" s="380" t="inlineStr">
        <is>
          <t>T337</t>
        </is>
      </c>
      <c r="D1965" s="380" t="n"/>
      <c r="E1965" s="380" t="n"/>
      <c r="F1965" s="380" t="n"/>
      <c r="G1965" s="380" t="n">
        <v>15</v>
      </c>
      <c r="H1965" s="381" t="n">
        <v>43599</v>
      </c>
      <c r="I1965" s="380" t="n">
        <v>5225</v>
      </c>
      <c r="J1965" s="380" t="n">
        <v>7650</v>
      </c>
      <c r="K1965" s="380" t="n">
        <v>7211</v>
      </c>
      <c r="L1965" s="380" t="n"/>
      <c r="M1965" s="382">
        <f>+(((J1965-I1965)-(K1965-I1965))/(K1965-I1965))*100</f>
        <v/>
      </c>
      <c r="N1965" s="382" t="n"/>
      <c r="O1965" s="385" t="n"/>
      <c r="P1965" s="385" t="n"/>
      <c r="Q1965" s="287" t="n"/>
      <c r="R1965" s="287" t="n"/>
      <c r="S1965" s="331">
        <f>+(((K1965-I1965)/1000)*1000)/10</f>
        <v/>
      </c>
      <c r="T1965" s="332" t="n"/>
    </row>
    <row r="1966" ht="15.75" customHeight="1" s="412">
      <c r="A1966" s="333" t="n">
        <v>4827</v>
      </c>
      <c r="B1966" s="334" t="n">
        <v>211</v>
      </c>
      <c r="C1966" s="380" t="inlineStr">
        <is>
          <t>T337</t>
        </is>
      </c>
      <c r="D1966" s="380" t="n"/>
      <c r="E1966" s="380" t="n"/>
      <c r="F1966" s="380" t="n"/>
      <c r="G1966" s="380" t="n">
        <v>17</v>
      </c>
      <c r="H1966" s="381" t="n">
        <v>43619</v>
      </c>
      <c r="I1966" s="380" t="n">
        <v>5194</v>
      </c>
      <c r="J1966" s="380" t="n">
        <v>7554</v>
      </c>
      <c r="K1966" s="380" t="n">
        <v>7108</v>
      </c>
      <c r="L1966" s="380" t="n"/>
      <c r="M1966" s="382">
        <f>+(((J1966-I1966)-(K1966-I1966))/(K1966-I1966))*100</f>
        <v/>
      </c>
      <c r="N1966" s="383" t="n"/>
      <c r="O1966" s="384">
        <f>AVERAGE(M1966:M1967)</f>
        <v/>
      </c>
      <c r="P1966" s="384">
        <f>_xlfn.STDEV.S(M1966,M1967)</f>
        <v/>
      </c>
      <c r="Q1966" s="287" t="n"/>
      <c r="R1966" s="287" t="n"/>
      <c r="S1966" s="331">
        <f>+(((K1966-I1966)/1000)*1000)/10</f>
        <v/>
      </c>
      <c r="T1966" s="332">
        <f>AVERAGE(S1966:S1967)</f>
        <v/>
      </c>
    </row>
    <row r="1967" ht="15.75" customHeight="1" s="412">
      <c r="A1967" s="333" t="n">
        <v>4828</v>
      </c>
      <c r="B1967" s="334" t="n">
        <v>212</v>
      </c>
      <c r="C1967" s="380" t="inlineStr">
        <is>
          <t>T337</t>
        </is>
      </c>
      <c r="D1967" s="380" t="n"/>
      <c r="E1967" s="380" t="n"/>
      <c r="F1967" s="380" t="n"/>
      <c r="G1967" s="380" t="n">
        <v>17</v>
      </c>
      <c r="H1967" s="381" t="n">
        <v>43619</v>
      </c>
      <c r="I1967" s="380" t="n">
        <v>5225</v>
      </c>
      <c r="J1967" s="380" t="n">
        <v>7480</v>
      </c>
      <c r="K1967" s="380" t="n">
        <v>7048</v>
      </c>
      <c r="L1967" s="380" t="n"/>
      <c r="M1967" s="382">
        <f>+(((J1967-I1967)-(K1967-I1967))/(K1967-I1967))*100</f>
        <v/>
      </c>
      <c r="N1967" s="383" t="n"/>
      <c r="O1967" s="385" t="n"/>
      <c r="P1967" s="385" t="n"/>
      <c r="Q1967" s="287" t="n"/>
      <c r="R1967" s="287" t="n"/>
      <c r="S1967" s="331">
        <f>+(((K1967-I1967)/1000)*1000)/10</f>
        <v/>
      </c>
      <c r="T1967" s="332" t="n"/>
    </row>
    <row r="1968" ht="15.75" customHeight="1" s="412">
      <c r="A1968" s="333" t="n">
        <v>5411</v>
      </c>
      <c r="B1968" s="334" t="n">
        <v>149</v>
      </c>
      <c r="C1968" s="378" t="inlineStr">
        <is>
          <t>T337</t>
        </is>
      </c>
      <c r="D1968" s="378" t="n"/>
      <c r="E1968" s="378" t="n"/>
      <c r="F1968" s="378" t="n"/>
      <c r="G1968" s="378" t="n">
        <v>19</v>
      </c>
      <c r="H1968" s="379" t="n">
        <v>43637</v>
      </c>
      <c r="I1968" s="378" t="n">
        <v>5222</v>
      </c>
      <c r="J1968" s="378" t="n">
        <v>7655</v>
      </c>
      <c r="K1968" s="378" t="n">
        <v>7134</v>
      </c>
      <c r="L1968" s="378" t="n">
        <v>7</v>
      </c>
      <c r="M1968" s="386">
        <f>+(((J1968-I1968)-(K1968-I1968))/(K1968-I1968))*100</f>
        <v/>
      </c>
      <c r="N1968" s="387" t="n"/>
      <c r="O1968" s="388">
        <f>AVERAGE(M1968:M1969)</f>
        <v/>
      </c>
      <c r="P1968" s="388">
        <f>_xlfn.STDEV.S(M1968,M1969)</f>
        <v/>
      </c>
      <c r="Q1968" s="287" t="n"/>
      <c r="R1968" s="287" t="n"/>
      <c r="S1968" s="331">
        <f>+(((K1968-I1968)/1000)*1000)/10</f>
        <v/>
      </c>
      <c r="T1968" s="332">
        <f>AVERAGE(S1968:S1969)</f>
        <v/>
      </c>
    </row>
    <row r="1969" ht="15.75" customHeight="1" s="412">
      <c r="A1969" s="333" t="n">
        <v>5412</v>
      </c>
      <c r="B1969" s="334" t="n">
        <v>150</v>
      </c>
      <c r="C1969" s="378" t="inlineStr">
        <is>
          <t>T337</t>
        </is>
      </c>
      <c r="D1969" s="378" t="n"/>
      <c r="E1969" s="378" t="n"/>
      <c r="F1969" s="378" t="n"/>
      <c r="G1969" s="378" t="n">
        <v>19</v>
      </c>
      <c r="H1969" s="379" t="n">
        <v>43637</v>
      </c>
      <c r="I1969" s="378" t="n">
        <v>5188</v>
      </c>
      <c r="J1969" s="378" t="n">
        <v>7656</v>
      </c>
      <c r="K1969" s="378" t="n">
        <v>7129</v>
      </c>
      <c r="L1969" s="378" t="n"/>
      <c r="M1969" s="386">
        <f>+(((J1969-I1969)-(K1969-I1969))/(K1969-I1969))*100</f>
        <v/>
      </c>
      <c r="N1969" s="387" t="n"/>
      <c r="O1969" s="331" t="n"/>
      <c r="P1969" s="331" t="n"/>
      <c r="Q1969" s="287" t="n"/>
      <c r="R1969" s="287" t="n"/>
      <c r="S1969" s="331">
        <f>+(((K1969-I1969)/1000)*1000)/10</f>
        <v/>
      </c>
      <c r="T1969" s="332" t="n"/>
    </row>
    <row r="1970" ht="15.75" customHeight="1" s="412">
      <c r="A1970" s="333" t="n">
        <v>6141</v>
      </c>
      <c r="B1970" s="334" t="n">
        <v>194</v>
      </c>
      <c r="C1970" s="378" t="inlineStr">
        <is>
          <t>T337</t>
        </is>
      </c>
      <c r="D1970" s="378" t="n"/>
      <c r="E1970" s="378" t="n"/>
      <c r="F1970" s="378" t="n"/>
      <c r="G1970" s="378" t="n">
        <v>22</v>
      </c>
      <c r="H1970" s="379" t="n">
        <v>43685</v>
      </c>
      <c r="I1970" s="378" t="n">
        <v>5207</v>
      </c>
      <c r="J1970" s="378" t="n">
        <v>7289</v>
      </c>
      <c r="K1970" s="378" t="n">
        <v>6977</v>
      </c>
      <c r="L1970" s="378" t="n">
        <v>8</v>
      </c>
      <c r="M1970" s="374">
        <f>+(((J1970-I1970)-(K1970-I1970))/(K1970-I1970))*100</f>
        <v/>
      </c>
      <c r="N1970" s="375" t="n"/>
      <c r="O1970" s="376">
        <f>AVERAGE(M1970:M1971)</f>
        <v/>
      </c>
      <c r="P1970" s="376">
        <f>_xlfn.STDEV.S(M1970,M1971)</f>
        <v/>
      </c>
      <c r="Q1970" s="287" t="n"/>
      <c r="R1970" s="287" t="n"/>
      <c r="S1970" s="331">
        <f>+(((K1970-I1970)/1000)*1000)/10</f>
        <v/>
      </c>
      <c r="T1970" s="332">
        <f>AVERAGE(S1970:S1971)</f>
        <v/>
      </c>
    </row>
    <row r="1971" ht="15.75" customHeight="1" s="412">
      <c r="A1971" s="333" t="n">
        <v>6142</v>
      </c>
      <c r="B1971" s="334" t="n">
        <v>194</v>
      </c>
      <c r="C1971" s="378" t="inlineStr">
        <is>
          <t>T337</t>
        </is>
      </c>
      <c r="D1971" s="378" t="n"/>
      <c r="E1971" s="378" t="n"/>
      <c r="F1971" s="378" t="n"/>
      <c r="G1971" s="378" t="n">
        <v>22</v>
      </c>
      <c r="H1971" s="379" t="n">
        <v>43685</v>
      </c>
      <c r="I1971" s="378" t="n">
        <v>5207</v>
      </c>
      <c r="J1971" s="378" t="n">
        <v>7501</v>
      </c>
      <c r="K1971" s="378" t="n">
        <v>7156</v>
      </c>
      <c r="L1971" s="378" t="n"/>
      <c r="M1971" s="374">
        <f>+(((J1971-I1971)-(K1971-I1971))/(K1971-I1971))*100</f>
        <v/>
      </c>
      <c r="N1971" s="375" t="n"/>
      <c r="O1971" s="377" t="n"/>
      <c r="P1971" s="377" t="n"/>
      <c r="Q1971" s="287" t="n"/>
      <c r="R1971" s="287" t="n"/>
      <c r="S1971" s="331">
        <f>+(((K1971-I1971)/1000)*1000)/10</f>
        <v/>
      </c>
      <c r="T1971" s="332" t="n"/>
    </row>
    <row r="1972" ht="15.75" customHeight="1" s="412">
      <c r="A1972" s="333" t="n">
        <v>3461</v>
      </c>
      <c r="B1972" s="334" t="n">
        <v>217</v>
      </c>
      <c r="C1972" s="380" t="inlineStr">
        <is>
          <t>T338</t>
        </is>
      </c>
      <c r="D1972" s="380" t="n"/>
      <c r="E1972" s="380" t="n"/>
      <c r="F1972" s="380" t="n"/>
      <c r="G1972" s="380" t="n">
        <v>13</v>
      </c>
      <c r="H1972" s="381" t="n">
        <v>43587</v>
      </c>
      <c r="I1972" s="380" t="n">
        <v>5263</v>
      </c>
      <c r="J1972" s="380" t="n">
        <v>7615</v>
      </c>
      <c r="K1972" s="380" t="n">
        <v>6776</v>
      </c>
      <c r="L1972" s="380" t="n">
        <v>1</v>
      </c>
      <c r="M1972" s="382">
        <f>+(((J1972-I1972)-(K1972-I1972))/(K1972-I1972))*100</f>
        <v/>
      </c>
      <c r="N1972" s="383" t="inlineStr">
        <is>
          <t>MF</t>
        </is>
      </c>
      <c r="O1972" s="384">
        <f>AVERAGE(M1972:M1973)</f>
        <v/>
      </c>
      <c r="P1972" s="384">
        <f>_xlfn.STDEV.S(M1972,M1973)</f>
        <v/>
      </c>
      <c r="Q1972" s="287" t="n">
        <v>1</v>
      </c>
      <c r="R1972" s="287" t="n"/>
      <c r="S1972" s="331">
        <f>+(((K1972-I1972)/1000)*1000)/10</f>
        <v/>
      </c>
      <c r="T1972" s="332">
        <f>AVERAGE(S1972:S1973)</f>
        <v/>
      </c>
    </row>
    <row r="1973" ht="15.75" customHeight="1" s="412">
      <c r="A1973" s="333" t="n">
        <v>3462</v>
      </c>
      <c r="B1973" s="334" t="n">
        <v>218</v>
      </c>
      <c r="C1973" s="380" t="inlineStr">
        <is>
          <t>T338</t>
        </is>
      </c>
      <c r="D1973" s="380" t="n"/>
      <c r="E1973" s="380" t="n"/>
      <c r="F1973" s="380" t="n"/>
      <c r="G1973" s="380" t="n">
        <v>13</v>
      </c>
      <c r="H1973" s="381" t="n">
        <v>43587</v>
      </c>
      <c r="I1973" s="380" t="n">
        <v>5280</v>
      </c>
      <c r="J1973" s="380" t="n">
        <v>7580</v>
      </c>
      <c r="K1973" s="380" t="n">
        <v>6850</v>
      </c>
      <c r="L1973" s="380" t="n"/>
      <c r="M1973" s="382">
        <f>+(((J1973-I1973)-(K1973-I1973))/(K1973-I1973))*100</f>
        <v/>
      </c>
      <c r="N1973" s="383" t="n"/>
      <c r="O1973" s="385" t="n"/>
      <c r="P1973" s="385" t="n"/>
      <c r="Q1973" s="287" t="n"/>
      <c r="R1973" s="287" t="n"/>
      <c r="S1973" s="331">
        <f>+(((K1973-I1973)/1000)*1000)/10</f>
        <v/>
      </c>
      <c r="T1973" s="332" t="n"/>
    </row>
    <row r="1974" ht="15.75" customHeight="1" s="412">
      <c r="A1974" s="333" t="n">
        <v>4183</v>
      </c>
      <c r="B1974" s="334" t="n">
        <v>213</v>
      </c>
      <c r="C1974" s="380" t="inlineStr">
        <is>
          <t>T338</t>
        </is>
      </c>
      <c r="D1974" s="380" t="n"/>
      <c r="E1974" s="380" t="n"/>
      <c r="F1974" s="380" t="n"/>
      <c r="G1974" s="380" t="n">
        <v>15</v>
      </c>
      <c r="H1974" s="381" t="n">
        <v>43599</v>
      </c>
      <c r="I1974" s="380" t="n">
        <v>5207</v>
      </c>
      <c r="J1974" s="380" t="n">
        <v>7119</v>
      </c>
      <c r="K1974" s="380" t="n">
        <v>6799</v>
      </c>
      <c r="L1974" s="380" t="n"/>
      <c r="M1974" s="382">
        <f>+(((J1974-I1974)-(K1974-I1974))/(K1974-I1974))*100</f>
        <v/>
      </c>
      <c r="N1974" s="382" t="n"/>
      <c r="O1974" s="384">
        <f>AVERAGE(M1974:M1975)</f>
        <v/>
      </c>
      <c r="P1974" s="384">
        <f>_xlfn.STDEV.S(M1974,M1975)</f>
        <v/>
      </c>
      <c r="Q1974" s="287" t="n"/>
      <c r="R1974" s="287" t="n"/>
      <c r="S1974" s="331">
        <f>+(((K1974-I1974)/1000)*1000)/10</f>
        <v/>
      </c>
      <c r="T1974" s="332">
        <f>AVERAGE(S1974:S1975)</f>
        <v/>
      </c>
    </row>
    <row r="1975" ht="15.75" customHeight="1" s="412">
      <c r="A1975" s="333" t="n">
        <v>4184</v>
      </c>
      <c r="B1975" s="334" t="n">
        <v>214</v>
      </c>
      <c r="C1975" s="380" t="inlineStr">
        <is>
          <t>T338</t>
        </is>
      </c>
      <c r="D1975" s="380" t="n"/>
      <c r="E1975" s="380" t="n"/>
      <c r="F1975" s="380" t="n"/>
      <c r="G1975" s="380" t="n">
        <v>15</v>
      </c>
      <c r="H1975" s="381" t="n">
        <v>43599</v>
      </c>
      <c r="I1975" s="380" t="n">
        <v>5237</v>
      </c>
      <c r="J1975" s="380" t="n">
        <v>7252</v>
      </c>
      <c r="K1975" s="380" t="n">
        <v>6901</v>
      </c>
      <c r="L1975" s="380" t="n"/>
      <c r="M1975" s="382">
        <f>+(((J1975-I1975)-(K1975-I1975))/(K1975-I1975))*100</f>
        <v/>
      </c>
      <c r="N1975" s="382" t="n"/>
      <c r="O1975" s="385" t="n"/>
      <c r="P1975" s="385" t="n"/>
      <c r="Q1975" s="287" t="n"/>
      <c r="R1975" s="287" t="n"/>
      <c r="S1975" s="331">
        <f>+(((K1975-I1975)/1000)*1000)/10</f>
        <v/>
      </c>
      <c r="T1975" s="332" t="n"/>
    </row>
    <row r="1976" ht="15.75" customHeight="1" s="412">
      <c r="A1976" s="333" t="n">
        <v>4829</v>
      </c>
      <c r="B1976" s="334" t="n">
        <v>213</v>
      </c>
      <c r="C1976" s="380" t="inlineStr">
        <is>
          <t>T338</t>
        </is>
      </c>
      <c r="D1976" s="380" t="n"/>
      <c r="E1976" s="380" t="n"/>
      <c r="F1976" s="380" t="n"/>
      <c r="G1976" s="380" t="n">
        <v>17</v>
      </c>
      <c r="H1976" s="381" t="n">
        <v>43619</v>
      </c>
      <c r="I1976" s="380" t="n">
        <v>5207</v>
      </c>
      <c r="J1976" s="380" t="n">
        <v>8185</v>
      </c>
      <c r="K1976" s="380" t="n">
        <v>7651</v>
      </c>
      <c r="L1976" s="380" t="n"/>
      <c r="M1976" s="382">
        <f>+(((J1976-I1976)-(K1976-I1976))/(K1976-I1976))*100</f>
        <v/>
      </c>
      <c r="N1976" s="383" t="n"/>
      <c r="O1976" s="384">
        <f>AVERAGE(M1976:M1977)</f>
        <v/>
      </c>
      <c r="P1976" s="384">
        <f>_xlfn.STDEV.S(M1976,M1977)</f>
        <v/>
      </c>
      <c r="Q1976" s="287" t="n"/>
      <c r="R1976" s="287" t="n"/>
      <c r="S1976" s="331">
        <f>+(((K1976-I1976)/1000)*1000)/10</f>
        <v/>
      </c>
      <c r="T1976" s="332">
        <f>AVERAGE(S1976:S1977)</f>
        <v/>
      </c>
    </row>
    <row r="1977" ht="15.75" customHeight="1" s="412">
      <c r="A1977" s="333" t="n">
        <v>4830</v>
      </c>
      <c r="B1977" s="334" t="n">
        <v>214</v>
      </c>
      <c r="C1977" s="380" t="inlineStr">
        <is>
          <t>T338</t>
        </is>
      </c>
      <c r="D1977" s="380" t="n"/>
      <c r="E1977" s="380" t="n"/>
      <c r="F1977" s="380" t="n"/>
      <c r="G1977" s="380" t="n">
        <v>17</v>
      </c>
      <c r="H1977" s="381" t="n">
        <v>43619</v>
      </c>
      <c r="I1977" s="380" t="n">
        <v>5237</v>
      </c>
      <c r="J1977" s="380" t="n">
        <v>7989</v>
      </c>
      <c r="K1977" s="380" t="n">
        <v>7488</v>
      </c>
      <c r="L1977" s="380" t="n"/>
      <c r="M1977" s="382">
        <f>+(((J1977-I1977)-(K1977-I1977))/(K1977-I1977))*100</f>
        <v/>
      </c>
      <c r="N1977" s="383" t="n"/>
      <c r="O1977" s="385" t="n"/>
      <c r="P1977" s="385" t="n"/>
      <c r="Q1977" s="287" t="n"/>
      <c r="R1977" s="287" t="n"/>
      <c r="S1977" s="331">
        <f>+(((K1977-I1977)/1000)*1000)/10</f>
        <v/>
      </c>
      <c r="T1977" s="332" t="n"/>
    </row>
    <row r="1978" ht="15.75" customHeight="1" s="412">
      <c r="A1978" s="333" t="n">
        <v>5413</v>
      </c>
      <c r="B1978" s="334" t="n">
        <v>151</v>
      </c>
      <c r="C1978" s="378" t="inlineStr">
        <is>
          <t>T338</t>
        </is>
      </c>
      <c r="D1978" s="378" t="n"/>
      <c r="E1978" s="378" t="n"/>
      <c r="F1978" s="378" t="n"/>
      <c r="G1978" s="378" t="n">
        <v>19</v>
      </c>
      <c r="H1978" s="379" t="n">
        <v>43637</v>
      </c>
      <c r="I1978" s="378" t="n">
        <v>5221</v>
      </c>
      <c r="J1978" s="378" t="n">
        <v>7806</v>
      </c>
      <c r="K1978" s="378" t="n">
        <v>7296</v>
      </c>
      <c r="L1978" s="378" t="n">
        <v>8</v>
      </c>
      <c r="M1978" s="386">
        <f>+(((J1978-I1978)-(K1978-I1978))/(K1978-I1978))*100</f>
        <v/>
      </c>
      <c r="N1978" s="387" t="n"/>
      <c r="O1978" s="388">
        <f>AVERAGE(M1978:M1979)</f>
        <v/>
      </c>
      <c r="P1978" s="388">
        <f>_xlfn.STDEV.S(M1978,M1979)</f>
        <v/>
      </c>
      <c r="Q1978" s="287" t="n"/>
      <c r="R1978" s="287" t="n"/>
      <c r="S1978" s="331">
        <f>+(((K1978-I1978)/1000)*1000)/10</f>
        <v/>
      </c>
      <c r="T1978" s="332">
        <f>AVERAGE(S1978:S1979)</f>
        <v/>
      </c>
    </row>
    <row r="1979" ht="15.75" customHeight="1" s="412">
      <c r="A1979" s="333" t="n">
        <v>5414</v>
      </c>
      <c r="B1979" s="334" t="n">
        <v>152</v>
      </c>
      <c r="C1979" s="378" t="inlineStr">
        <is>
          <t>T338</t>
        </is>
      </c>
      <c r="D1979" s="378" t="n"/>
      <c r="E1979" s="378" t="n"/>
      <c r="F1979" s="378" t="n"/>
      <c r="G1979" s="378" t="n">
        <v>19</v>
      </c>
      <c r="H1979" s="379" t="n">
        <v>43637</v>
      </c>
      <c r="I1979" s="378" t="n">
        <v>5292</v>
      </c>
      <c r="J1979" s="378" t="n">
        <v>7897</v>
      </c>
      <c r="K1979" s="378" t="n">
        <v>7381</v>
      </c>
      <c r="L1979" s="378" t="n"/>
      <c r="M1979" s="386">
        <f>+(((J1979-I1979)-(K1979-I1979))/(K1979-I1979))*100</f>
        <v/>
      </c>
      <c r="N1979" s="387" t="n"/>
      <c r="O1979" s="331" t="n"/>
      <c r="P1979" s="331" t="n"/>
      <c r="Q1979" s="287" t="n"/>
      <c r="R1979" s="287" t="n"/>
      <c r="S1979" s="331">
        <f>+(((K1979-I1979)/1000)*1000)/10</f>
        <v/>
      </c>
      <c r="T1979" s="332" t="n"/>
    </row>
    <row r="1980" ht="15.75" customHeight="1" s="412">
      <c r="A1980" s="333" t="n">
        <v>6143</v>
      </c>
      <c r="B1980" s="334" t="n">
        <v>195</v>
      </c>
      <c r="C1980" s="378" t="inlineStr">
        <is>
          <t>T338</t>
        </is>
      </c>
      <c r="D1980" s="378" t="n"/>
      <c r="E1980" s="378" t="n"/>
      <c r="F1980" s="378" t="n"/>
      <c r="G1980" s="378" t="n">
        <v>22</v>
      </c>
      <c r="H1980" s="379" t="n">
        <v>43685</v>
      </c>
      <c r="I1980" s="378" t="n">
        <v>5277</v>
      </c>
      <c r="J1980" s="378" t="n">
        <v>8477</v>
      </c>
      <c r="K1980" s="378" t="n">
        <v>7999</v>
      </c>
      <c r="L1980" s="378" t="n">
        <v>8</v>
      </c>
      <c r="M1980" s="374">
        <f>+(((J1980-I1980)-(K1980-I1980))/(K1980-I1980))*100</f>
        <v/>
      </c>
      <c r="N1980" s="375" t="n"/>
      <c r="O1980" s="376">
        <f>AVERAGE(M1980:M1981)</f>
        <v/>
      </c>
      <c r="P1980" s="376">
        <f>_xlfn.STDEV.S(M1980,M1981)</f>
        <v/>
      </c>
      <c r="Q1980" s="287" t="n"/>
      <c r="R1980" s="287" t="n"/>
      <c r="S1980" s="331">
        <f>+(((K1980-I1980)/1000)*1000)/10</f>
        <v/>
      </c>
      <c r="T1980" s="332">
        <f>AVERAGE(S1980:S1981)</f>
        <v/>
      </c>
    </row>
    <row r="1981" ht="15.75" customHeight="1" s="412">
      <c r="A1981" s="333" t="n">
        <v>6144</v>
      </c>
      <c r="B1981" s="334" t="n">
        <v>195</v>
      </c>
      <c r="C1981" s="378" t="inlineStr">
        <is>
          <t>T338</t>
        </is>
      </c>
      <c r="D1981" s="378" t="n"/>
      <c r="E1981" s="378" t="n"/>
      <c r="F1981" s="378" t="n"/>
      <c r="G1981" s="378" t="n">
        <v>22</v>
      </c>
      <c r="H1981" s="379" t="n">
        <v>43685</v>
      </c>
      <c r="I1981" s="378" t="n">
        <v>5277</v>
      </c>
      <c r="J1981" s="378" t="n">
        <v>8555</v>
      </c>
      <c r="K1981" s="378" t="n">
        <v>8070</v>
      </c>
      <c r="L1981" s="378" t="n"/>
      <c r="M1981" s="374">
        <f>+(((J1981-I1981)-(K1981-I1981))/(K1981-I1981))*100</f>
        <v/>
      </c>
      <c r="N1981" s="375" t="n"/>
      <c r="O1981" s="377" t="n"/>
      <c r="P1981" s="377" t="n"/>
      <c r="Q1981" s="287" t="n"/>
      <c r="R1981" s="287" t="n"/>
      <c r="S1981" s="331">
        <f>+(((K1981-I1981)/1000)*1000)/10</f>
        <v/>
      </c>
      <c r="T1981" s="332" t="n"/>
    </row>
    <row r="1982" ht="15.75" customHeight="1" s="412">
      <c r="A1982" s="333" t="n">
        <v>3463</v>
      </c>
      <c r="B1982" s="334" t="n">
        <v>219</v>
      </c>
      <c r="C1982" s="371" t="inlineStr">
        <is>
          <t>T339</t>
        </is>
      </c>
      <c r="D1982" s="371" t="n"/>
      <c r="E1982" s="371" t="n"/>
      <c r="F1982" s="371" t="n"/>
      <c r="G1982" s="371" t="n">
        <v>13</v>
      </c>
      <c r="H1982" s="372" t="n">
        <v>43587</v>
      </c>
      <c r="I1982" s="371" t="n">
        <v>5215</v>
      </c>
      <c r="J1982" s="371" t="n"/>
      <c r="K1982" s="371" t="n"/>
      <c r="L1982" s="371" t="n"/>
      <c r="M1982" s="374">
        <f>+(((J1982-I1982)-(K1982-I1982))/(K1982-I1982))*100</f>
        <v/>
      </c>
      <c r="N1982" s="375" t="n"/>
      <c r="O1982" s="376">
        <f>AVERAGE(M1982:M1983)</f>
        <v/>
      </c>
      <c r="P1982" s="376">
        <f>_xlfn.STDEV.S(M1982,M1983)</f>
        <v/>
      </c>
      <c r="Q1982" s="287" t="n">
        <v>2</v>
      </c>
      <c r="R1982" s="287" t="n"/>
      <c r="S1982" s="331">
        <f>+(((K1982-I1982)/1000)*1000)/10</f>
        <v/>
      </c>
      <c r="T1982" s="332">
        <f>AVERAGE(S1982:S1983)</f>
        <v/>
      </c>
    </row>
    <row r="1983" ht="15.75" customHeight="1" s="412">
      <c r="A1983" s="333" t="n">
        <v>3464</v>
      </c>
      <c r="B1983" s="334" t="n">
        <v>220</v>
      </c>
      <c r="C1983" s="371" t="inlineStr">
        <is>
          <t>T339</t>
        </is>
      </c>
      <c r="D1983" s="371" t="n"/>
      <c r="E1983" s="371" t="n"/>
      <c r="F1983" s="371" t="n"/>
      <c r="G1983" s="371" t="n">
        <v>13</v>
      </c>
      <c r="H1983" s="372" t="n">
        <v>43587</v>
      </c>
      <c r="I1983" s="371" t="n">
        <v>5178</v>
      </c>
      <c r="J1983" s="371" t="n"/>
      <c r="K1983" s="371" t="n"/>
      <c r="L1983" s="371" t="n"/>
      <c r="M1983" s="374">
        <f>+(((J1983-I1983)-(K1983-I1983))/(K1983-I1983))*100</f>
        <v/>
      </c>
      <c r="N1983" s="375" t="n"/>
      <c r="O1983" s="377" t="n"/>
      <c r="P1983" s="377" t="n"/>
      <c r="Q1983" s="287" t="n"/>
      <c r="R1983" s="287" t="n"/>
      <c r="S1983" s="331">
        <f>+(((K1983-I1983)/1000)*1000)/10</f>
        <v/>
      </c>
      <c r="T1983" s="332" t="n"/>
    </row>
    <row r="1984" ht="15.75" customHeight="1" s="412">
      <c r="A1984" s="333" t="n">
        <v>3821</v>
      </c>
      <c r="B1984" s="334" t="n">
        <v>243</v>
      </c>
      <c r="C1984" s="371" t="inlineStr">
        <is>
          <t>T339</t>
        </is>
      </c>
      <c r="D1984" s="371" t="n"/>
      <c r="E1984" s="371" t="n"/>
      <c r="F1984" s="371" t="n"/>
      <c r="G1984" s="371" t="n">
        <v>14</v>
      </c>
      <c r="H1984" s="372" t="n">
        <v>43591</v>
      </c>
      <c r="I1984" s="371" t="n">
        <v>5234</v>
      </c>
      <c r="J1984" s="373" t="n">
        <v>9360</v>
      </c>
      <c r="K1984" s="371" t="n">
        <v>8351</v>
      </c>
      <c r="L1984" s="371" t="n">
        <v>2</v>
      </c>
      <c r="M1984" s="374">
        <f>+(((J1984-I1984)-(K1984-I1984))/(K1984-I1984))*100</f>
        <v/>
      </c>
      <c r="N1984" s="375" t="inlineStr">
        <is>
          <t>MF</t>
        </is>
      </c>
      <c r="O1984" s="376">
        <f>AVERAGE(M1984:M1985)</f>
        <v/>
      </c>
      <c r="P1984" s="376">
        <f>_xlfn.STDEV.S(M1984,M1985)</f>
        <v/>
      </c>
      <c r="Q1984" s="287" t="n"/>
      <c r="R1984" s="287" t="n"/>
      <c r="S1984" s="331">
        <f>+(((K1984-I1984)/1000)*1000)/10</f>
        <v/>
      </c>
      <c r="T1984" s="332">
        <f>AVERAGE(S1984:S1985)</f>
        <v/>
      </c>
    </row>
    <row r="1985" ht="15.75" customHeight="1" s="412">
      <c r="A1985" s="333" t="n">
        <v>3822</v>
      </c>
      <c r="B1985" s="334" t="n">
        <v>244</v>
      </c>
      <c r="C1985" s="371" t="inlineStr">
        <is>
          <t>T339</t>
        </is>
      </c>
      <c r="D1985" s="371" t="n"/>
      <c r="E1985" s="371" t="n"/>
      <c r="F1985" s="371" t="n"/>
      <c r="G1985" s="371" t="n">
        <v>14</v>
      </c>
      <c r="H1985" s="372" t="n">
        <v>43591</v>
      </c>
      <c r="I1985" s="371" t="n">
        <v>5243</v>
      </c>
      <c r="J1985" s="373" t="n">
        <v>9161</v>
      </c>
      <c r="K1985" s="371" t="n">
        <v>8187</v>
      </c>
      <c r="L1985" s="371" t="n"/>
      <c r="M1985" s="374">
        <f>+(((J1985-I1985)-(K1985-I1985))/(K1985-I1985))*100</f>
        <v/>
      </c>
      <c r="N1985" s="375" t="n"/>
      <c r="O1985" s="377" t="n"/>
      <c r="P1985" s="377" t="n"/>
      <c r="Q1985" s="287" t="n"/>
      <c r="R1985" s="287" t="n"/>
      <c r="S1985" s="331">
        <f>+(((K1985-I1985)/1000)*1000)/10</f>
        <v/>
      </c>
      <c r="T1985" s="332" t="n"/>
    </row>
    <row r="1986" ht="15.75" customHeight="1" s="412">
      <c r="A1986" s="333" t="n">
        <v>4479</v>
      </c>
      <c r="B1986" s="334" t="n">
        <v>185</v>
      </c>
      <c r="C1986" s="371" t="inlineStr">
        <is>
          <t>T339</t>
        </is>
      </c>
      <c r="D1986" s="371" t="n"/>
      <c r="E1986" s="371" t="n"/>
      <c r="F1986" s="371" t="n"/>
      <c r="G1986" s="371" t="n">
        <v>16</v>
      </c>
      <c r="H1986" s="372" t="n">
        <v>43607</v>
      </c>
      <c r="I1986" s="371" t="n">
        <v>5288</v>
      </c>
      <c r="J1986" s="371" t="n">
        <v>7406</v>
      </c>
      <c r="K1986" s="371" t="n">
        <v>7027</v>
      </c>
      <c r="L1986" s="371" t="n">
        <v>2</v>
      </c>
      <c r="M1986" s="374">
        <f>+(((J1986-I1986)-(K1986-I1986))/(K1986-I1986))*100</f>
        <v/>
      </c>
      <c r="N1986" s="375" t="n"/>
      <c r="O1986" s="376">
        <f>AVERAGE(M1986:M1987)</f>
        <v/>
      </c>
      <c r="P1986" s="376">
        <f>_xlfn.STDEV.S(M1986,M1987)</f>
        <v/>
      </c>
      <c r="Q1986" s="287" t="n"/>
      <c r="R1986" s="287" t="n"/>
      <c r="S1986" s="331">
        <f>+(((K1986-I1986)/1000)*1000)/10</f>
        <v/>
      </c>
      <c r="T1986" s="332">
        <f>AVERAGE(S1986:S1987)</f>
        <v/>
      </c>
    </row>
    <row r="1987" ht="15.75" customHeight="1" s="412">
      <c r="A1987" s="333" t="n">
        <v>4480</v>
      </c>
      <c r="B1987" s="334" t="n">
        <v>186</v>
      </c>
      <c r="C1987" s="371" t="inlineStr">
        <is>
          <t>T339</t>
        </is>
      </c>
      <c r="D1987" s="371" t="n"/>
      <c r="E1987" s="371" t="n"/>
      <c r="F1987" s="371" t="n"/>
      <c r="G1987" s="371" t="n">
        <v>16</v>
      </c>
      <c r="H1987" s="372" t="n">
        <v>43607</v>
      </c>
      <c r="I1987" s="371" t="n">
        <v>5251</v>
      </c>
      <c r="J1987" s="371" t="n">
        <v>7240</v>
      </c>
      <c r="K1987" s="371" t="n">
        <v>6883</v>
      </c>
      <c r="L1987" s="371" t="n"/>
      <c r="M1987" s="374">
        <f>+(((J1987-I1987)-(K1987-I1987))/(K1987-I1987))*100</f>
        <v/>
      </c>
      <c r="N1987" s="375" t="n"/>
      <c r="O1987" s="377" t="n"/>
      <c r="P1987" s="377" t="n"/>
      <c r="Q1987" s="287" t="n"/>
      <c r="R1987" s="287" t="n"/>
      <c r="S1987" s="331">
        <f>+(((K1987-I1987)/1000)*1000)/10</f>
        <v/>
      </c>
      <c r="T1987" s="332" t="n"/>
    </row>
    <row r="1988" ht="15.75" customHeight="1" s="412">
      <c r="A1988" s="333" t="n">
        <v>5125</v>
      </c>
      <c r="B1988" s="334" t="n">
        <v>185</v>
      </c>
      <c r="C1988" s="371" t="inlineStr">
        <is>
          <t>T339</t>
        </is>
      </c>
      <c r="D1988" s="371" t="n"/>
      <c r="E1988" s="371" t="n"/>
      <c r="F1988" s="371" t="n"/>
      <c r="G1988" s="371" t="n">
        <v>18</v>
      </c>
      <c r="H1988" s="372" t="n">
        <v>43626</v>
      </c>
      <c r="I1988" s="371" t="n">
        <v>5288</v>
      </c>
      <c r="J1988" s="371" t="n">
        <v>8627</v>
      </c>
      <c r="K1988" s="371" t="n">
        <v>7979</v>
      </c>
      <c r="L1988" s="371" t="n">
        <v>7</v>
      </c>
      <c r="M1988" s="374">
        <f>+(((J1988-I1988)-(K1988-I1988))/(K1988-I1988))*100</f>
        <v/>
      </c>
      <c r="N1988" s="375" t="n"/>
      <c r="O1988" s="376">
        <f>AVERAGE(M1988:M1989)</f>
        <v/>
      </c>
      <c r="P1988" s="376">
        <f>_xlfn.STDEV.S(M1988,M1989)</f>
        <v/>
      </c>
      <c r="Q1988" s="287" t="n"/>
      <c r="R1988" s="287" t="n"/>
      <c r="S1988" s="331">
        <f>+(((K1988-I1988)/1000)*1000)/10</f>
        <v/>
      </c>
      <c r="T1988" s="332">
        <f>AVERAGE(S1988:S1989)</f>
        <v/>
      </c>
    </row>
    <row r="1989" ht="15.75" customHeight="1" s="412">
      <c r="A1989" s="333" t="n">
        <v>5126</v>
      </c>
      <c r="B1989" s="334" t="n">
        <v>186</v>
      </c>
      <c r="C1989" s="371" t="inlineStr">
        <is>
          <t>T339</t>
        </is>
      </c>
      <c r="D1989" s="371" t="n"/>
      <c r="E1989" s="371" t="n"/>
      <c r="F1989" s="371" t="n"/>
      <c r="G1989" s="371" t="n">
        <v>18</v>
      </c>
      <c r="H1989" s="372" t="n">
        <v>43626</v>
      </c>
      <c r="I1989" s="371" t="n">
        <v>5251</v>
      </c>
      <c r="J1989" s="371" t="n">
        <v>8333</v>
      </c>
      <c r="K1989" s="371" t="n">
        <v>7710</v>
      </c>
      <c r="L1989" s="371" t="n"/>
      <c r="M1989" s="374">
        <f>+(((J1989-I1989)-(K1989-I1989))/(K1989-I1989))*100</f>
        <v/>
      </c>
      <c r="N1989" s="375" t="n"/>
      <c r="O1989" s="377" t="n"/>
      <c r="P1989" s="377" t="n"/>
      <c r="Q1989" s="287" t="n"/>
      <c r="R1989" s="287" t="n"/>
      <c r="S1989" s="331">
        <f>+(((K1989-I1989)/1000)*1000)/10</f>
        <v/>
      </c>
      <c r="T1989" s="332" t="n"/>
    </row>
    <row r="1990" ht="15.75" customHeight="1" s="412">
      <c r="A1990" s="333" t="n">
        <v>5669</v>
      </c>
      <c r="B1990" s="334" t="n">
        <v>113</v>
      </c>
      <c r="C1990" s="378" t="inlineStr">
        <is>
          <t>T339</t>
        </is>
      </c>
      <c r="D1990" s="378" t="n"/>
      <c r="E1990" s="378" t="n"/>
      <c r="F1990" s="378" t="n"/>
      <c r="G1990" s="378" t="n">
        <v>21</v>
      </c>
      <c r="H1990" s="379" t="n">
        <v>43657</v>
      </c>
      <c r="I1990" s="378" t="n">
        <v>5283</v>
      </c>
      <c r="J1990" s="378" t="n">
        <v>7692</v>
      </c>
      <c r="K1990" s="378" t="n">
        <v>7296</v>
      </c>
      <c r="L1990" s="378" t="n">
        <v>7</v>
      </c>
      <c r="M1990" s="374">
        <f>+(((J1990-I1990)-(K1990-I1990))/(K1990-I1990))*100</f>
        <v/>
      </c>
      <c r="N1990" s="375" t="n"/>
      <c r="O1990" s="376">
        <f>AVERAGE(M1990:M1991)</f>
        <v/>
      </c>
      <c r="P1990" s="376">
        <f>_xlfn.STDEV.S(M1990,M1991)</f>
        <v/>
      </c>
      <c r="Q1990" s="287" t="n"/>
      <c r="R1990" s="287" t="n"/>
      <c r="S1990" s="331">
        <f>+(((K1990-I1990)/1000)*1000)/10</f>
        <v/>
      </c>
      <c r="T1990" s="332">
        <f>AVERAGE(S1990:S1991)</f>
        <v/>
      </c>
    </row>
    <row r="1991" ht="15.75" customHeight="1" s="412">
      <c r="A1991" s="333" t="n">
        <v>5670</v>
      </c>
      <c r="B1991" s="334" t="n">
        <v>114</v>
      </c>
      <c r="C1991" s="378" t="inlineStr">
        <is>
          <t>T339</t>
        </is>
      </c>
      <c r="D1991" s="378" t="n"/>
      <c r="E1991" s="378" t="n"/>
      <c r="F1991" s="378" t="n"/>
      <c r="G1991" s="378" t="n">
        <v>21</v>
      </c>
      <c r="H1991" s="379" t="n">
        <v>43657</v>
      </c>
      <c r="I1991" s="378" t="n">
        <v>5247</v>
      </c>
      <c r="J1991" s="378" t="n">
        <v>7557</v>
      </c>
      <c r="K1991" s="378" t="n">
        <v>7181</v>
      </c>
      <c r="L1991" s="378" t="n"/>
      <c r="M1991" s="374">
        <f>+(((J1991-I1991)-(K1991-I1991))/(K1991-I1991))*100</f>
        <v/>
      </c>
      <c r="N1991" s="375" t="n"/>
      <c r="O1991" s="377" t="n"/>
      <c r="P1991" s="377" t="n"/>
      <c r="Q1991" s="287" t="n"/>
      <c r="R1991" s="287" t="n"/>
      <c r="S1991" s="331">
        <f>+(((K1991-I1991)/1000)*1000)/10</f>
        <v/>
      </c>
      <c r="T1991" s="332" t="n"/>
    </row>
    <row r="1992" ht="15.75" customHeight="1" s="412">
      <c r="A1992" s="333" t="n">
        <v>6145</v>
      </c>
      <c r="B1992" s="334" t="n">
        <v>196</v>
      </c>
      <c r="C1992" s="378" t="inlineStr">
        <is>
          <t>T339</t>
        </is>
      </c>
      <c r="D1992" s="378" t="n"/>
      <c r="E1992" s="378" t="n"/>
      <c r="F1992" s="378" t="n"/>
      <c r="G1992" s="378" t="n">
        <v>22</v>
      </c>
      <c r="H1992" s="379" t="n">
        <v>43685</v>
      </c>
      <c r="I1992" s="378" t="n">
        <v>5243</v>
      </c>
      <c r="J1992" s="378" t="n">
        <v>8388</v>
      </c>
      <c r="K1992" s="378" t="n">
        <v>7947</v>
      </c>
      <c r="L1992" s="378" t="n">
        <v>9</v>
      </c>
      <c r="M1992" s="374">
        <f>+(((J1992-I1992)-(K1992-I1992))/(K1992-I1992))*100</f>
        <v/>
      </c>
      <c r="N1992" s="375" t="n"/>
      <c r="O1992" s="376">
        <f>AVERAGE(M1992:M1993)</f>
        <v/>
      </c>
      <c r="P1992" s="376">
        <f>_xlfn.STDEV.S(M1992,M1993)</f>
        <v/>
      </c>
      <c r="Q1992" s="287" t="n"/>
      <c r="R1992" s="287" t="n"/>
      <c r="S1992" s="331">
        <f>+(((K1992-I1992)/1000)*1000)/10</f>
        <v/>
      </c>
      <c r="T1992" s="332">
        <f>AVERAGE(S1992:S1993)</f>
        <v/>
      </c>
    </row>
    <row r="1993" ht="15.75" customHeight="1" s="412">
      <c r="A1993" s="333" t="n">
        <v>6146</v>
      </c>
      <c r="B1993" s="334" t="n">
        <v>196</v>
      </c>
      <c r="C1993" s="378" t="inlineStr">
        <is>
          <t>T339</t>
        </is>
      </c>
      <c r="D1993" s="378" t="n"/>
      <c r="E1993" s="378" t="n"/>
      <c r="F1993" s="378" t="n"/>
      <c r="G1993" s="378" t="n">
        <v>22</v>
      </c>
      <c r="H1993" s="379" t="n">
        <v>43685</v>
      </c>
      <c r="I1993" s="378" t="n">
        <v>5243</v>
      </c>
      <c r="J1993" s="378" t="n">
        <v>8214</v>
      </c>
      <c r="K1993" s="378" t="n">
        <v>7798</v>
      </c>
      <c r="L1993" s="378" t="n"/>
      <c r="M1993" s="374">
        <f>+(((J1993-I1993)-(K1993-I1993))/(K1993-I1993))*100</f>
        <v/>
      </c>
      <c r="N1993" s="375" t="n"/>
      <c r="O1993" s="377" t="n"/>
      <c r="P1993" s="377" t="n"/>
      <c r="Q1993" s="287" t="n"/>
      <c r="R1993" s="287" t="n"/>
      <c r="S1993" s="331">
        <f>+(((K1993-I1993)/1000)*1000)/10</f>
        <v/>
      </c>
      <c r="T1993" s="332" t="n"/>
    </row>
    <row r="1994" ht="15.75" customHeight="1" s="412">
      <c r="A1994" s="333" t="n">
        <v>3823</v>
      </c>
      <c r="B1994" s="334" t="n">
        <v>245</v>
      </c>
      <c r="C1994" s="371" t="inlineStr">
        <is>
          <t>T341</t>
        </is>
      </c>
      <c r="D1994" s="371" t="n"/>
      <c r="E1994" s="371" t="n"/>
      <c r="F1994" s="371" t="n"/>
      <c r="G1994" s="371" t="n">
        <v>14</v>
      </c>
      <c r="H1994" s="372" t="n">
        <v>43591</v>
      </c>
      <c r="I1994" s="371" t="n">
        <v>5235</v>
      </c>
      <c r="J1994" s="373" t="n">
        <v>8662</v>
      </c>
      <c r="K1994" s="371" t="n">
        <v>7420</v>
      </c>
      <c r="L1994" s="371" t="n">
        <v>2</v>
      </c>
      <c r="M1994" s="374">
        <f>+(((J1994-I1994)-(K1994-I1994))/(K1994-I1994))*100</f>
        <v/>
      </c>
      <c r="N1994" s="375" t="inlineStr">
        <is>
          <t>1/2</t>
        </is>
      </c>
      <c r="O1994" s="376">
        <f>AVERAGE(M1994:M1995)</f>
        <v/>
      </c>
      <c r="P1994" s="376">
        <f>_xlfn.STDEV.S(M1994,M1995)</f>
        <v/>
      </c>
      <c r="Q1994" s="287" t="n">
        <v>2</v>
      </c>
      <c r="R1994" s="287" t="n"/>
      <c r="S1994" s="331">
        <f>+(((K1994-I1994)/1000)*1000)/10</f>
        <v/>
      </c>
      <c r="T1994" s="332">
        <f>AVERAGE(S1994:S1995)</f>
        <v/>
      </c>
    </row>
    <row r="1995" ht="15.75" customHeight="1" s="412">
      <c r="A1995" s="333" t="n">
        <v>3824</v>
      </c>
      <c r="B1995" s="334" t="n">
        <v>246</v>
      </c>
      <c r="C1995" s="371" t="inlineStr">
        <is>
          <t>T341</t>
        </is>
      </c>
      <c r="D1995" s="371" t="n"/>
      <c r="E1995" s="371" t="n"/>
      <c r="F1995" s="371" t="n"/>
      <c r="G1995" s="371" t="n">
        <v>14</v>
      </c>
      <c r="H1995" s="372" t="n">
        <v>43591</v>
      </c>
      <c r="I1995" s="371" t="n">
        <v>5309</v>
      </c>
      <c r="J1995" s="373" t="n">
        <v>8969</v>
      </c>
      <c r="K1995" s="371" t="n">
        <v>7621</v>
      </c>
      <c r="L1995" s="371" t="n"/>
      <c r="M1995" s="374">
        <f>+(((J1995-I1995)-(K1995-I1995))/(K1995-I1995))*100</f>
        <v/>
      </c>
      <c r="N1995" s="375" t="n"/>
      <c r="O1995" s="377" t="n"/>
      <c r="P1995" s="377" t="n"/>
      <c r="Q1995" s="287" t="n"/>
      <c r="R1995" s="287" t="n"/>
      <c r="S1995" s="331">
        <f>+(((K1995-I1995)/1000)*1000)/10</f>
        <v/>
      </c>
      <c r="T1995" s="332" t="n"/>
    </row>
    <row r="1996" ht="15.75" customHeight="1" s="412">
      <c r="A1996" s="333" t="n">
        <v>4481</v>
      </c>
      <c r="B1996" s="334" t="n">
        <v>187</v>
      </c>
      <c r="C1996" s="371" t="inlineStr">
        <is>
          <t>T341</t>
        </is>
      </c>
      <c r="D1996" s="371" t="n"/>
      <c r="E1996" s="371" t="n"/>
      <c r="F1996" s="371" t="n"/>
      <c r="G1996" s="371" t="n">
        <v>16</v>
      </c>
      <c r="H1996" s="372" t="n">
        <v>43607</v>
      </c>
      <c r="I1996" s="371" t="n">
        <v>5214</v>
      </c>
      <c r="J1996" s="371" t="n">
        <v>6532</v>
      </c>
      <c r="K1996" s="371" t="n">
        <v>6295</v>
      </c>
      <c r="L1996" s="371" t="n">
        <v>2</v>
      </c>
      <c r="M1996" s="374">
        <f>+(((J1996-I1996)-(K1996-I1996))/(K1996-I1996))*100</f>
        <v/>
      </c>
      <c r="N1996" s="375" t="inlineStr">
        <is>
          <t>MF</t>
        </is>
      </c>
      <c r="O1996" s="376">
        <f>AVERAGE(M1996:M1997)</f>
        <v/>
      </c>
      <c r="P1996" s="376">
        <f>_xlfn.STDEV.S(M1996,M1997)</f>
        <v/>
      </c>
      <c r="Q1996" s="287" t="n"/>
      <c r="R1996" s="287" t="n"/>
      <c r="S1996" s="331">
        <f>+(((K1996-I1996)/1000)*1000)/10</f>
        <v/>
      </c>
      <c r="T1996" s="332">
        <f>AVERAGE(S1996:S1997)</f>
        <v/>
      </c>
    </row>
    <row r="1997" ht="15.75" customHeight="1" s="412">
      <c r="A1997" s="333" t="n">
        <v>4482</v>
      </c>
      <c r="B1997" s="334" t="n">
        <v>188</v>
      </c>
      <c r="C1997" s="371" t="inlineStr">
        <is>
          <t>T341</t>
        </is>
      </c>
      <c r="D1997" s="371" t="n"/>
      <c r="E1997" s="371" t="n"/>
      <c r="F1997" s="371" t="n"/>
      <c r="G1997" s="371" t="n">
        <v>16</v>
      </c>
      <c r="H1997" s="372" t="n">
        <v>43607</v>
      </c>
      <c r="I1997" s="371" t="n">
        <v>5267</v>
      </c>
      <c r="J1997" s="371" t="n">
        <v>6503</v>
      </c>
      <c r="K1997" s="371" t="n">
        <v>6275</v>
      </c>
      <c r="L1997" s="371" t="n"/>
      <c r="M1997" s="374">
        <f>+(((J1997-I1997)-(K1997-I1997))/(K1997-I1997))*100</f>
        <v/>
      </c>
      <c r="N1997" s="375" t="n"/>
      <c r="O1997" s="377" t="n"/>
      <c r="P1997" s="377" t="n"/>
      <c r="Q1997" s="287" t="n"/>
      <c r="R1997" s="287" t="n"/>
      <c r="S1997" s="331">
        <f>+(((K1997-I1997)/1000)*1000)/10</f>
        <v/>
      </c>
      <c r="T1997" s="332" t="n"/>
    </row>
    <row r="1998" ht="15.75" customHeight="1" s="412">
      <c r="A1998" s="333" t="n">
        <v>5127</v>
      </c>
      <c r="B1998" s="334" t="n">
        <v>187</v>
      </c>
      <c r="C1998" s="371" t="inlineStr">
        <is>
          <t>T341</t>
        </is>
      </c>
      <c r="D1998" s="371" t="n"/>
      <c r="E1998" s="371" t="n"/>
      <c r="F1998" s="371" t="n"/>
      <c r="G1998" s="371" t="n">
        <v>18</v>
      </c>
      <c r="H1998" s="372" t="n">
        <v>43626</v>
      </c>
      <c r="I1998" s="371" t="n">
        <v>5214</v>
      </c>
      <c r="J1998" s="371" t="n">
        <v>7007</v>
      </c>
      <c r="K1998" s="371" t="n">
        <v>6696</v>
      </c>
      <c r="L1998" s="371" t="n">
        <v>6</v>
      </c>
      <c r="M1998" s="374">
        <f>+(((J1998-I1998)-(K1998-I1998))/(K1998-I1998))*100</f>
        <v/>
      </c>
      <c r="N1998" s="375" t="n"/>
      <c r="O1998" s="376">
        <f>AVERAGE(M1998:M1999)</f>
        <v/>
      </c>
      <c r="P1998" s="376">
        <f>_xlfn.STDEV.S(M1998,M1999)</f>
        <v/>
      </c>
      <c r="Q1998" s="287" t="n"/>
      <c r="R1998" s="287" t="n"/>
      <c r="S1998" s="331">
        <f>+(((K1998-I1998)/1000)*1000)/10</f>
        <v/>
      </c>
      <c r="T1998" s="332">
        <f>AVERAGE(S1998:S1999)</f>
        <v/>
      </c>
    </row>
    <row r="1999" ht="15.75" customHeight="1" s="412">
      <c r="A1999" s="333" t="n">
        <v>5128</v>
      </c>
      <c r="B1999" s="334" t="n">
        <v>188</v>
      </c>
      <c r="C1999" s="371" t="inlineStr">
        <is>
          <t>T341</t>
        </is>
      </c>
      <c r="D1999" s="371" t="n"/>
      <c r="E1999" s="371" t="n"/>
      <c r="F1999" s="371" t="n"/>
      <c r="G1999" s="371" t="n">
        <v>18</v>
      </c>
      <c r="H1999" s="372" t="n">
        <v>43626</v>
      </c>
      <c r="I1999" s="371" t="n">
        <v>5267</v>
      </c>
      <c r="J1999" s="371" t="n">
        <v>7110</v>
      </c>
      <c r="K1999" s="371" t="n">
        <v>6791</v>
      </c>
      <c r="L1999" s="371" t="n"/>
      <c r="M1999" s="374">
        <f>+(((J1999-I1999)-(K1999-I1999))/(K1999-I1999))*100</f>
        <v/>
      </c>
      <c r="N1999" s="375" t="n"/>
      <c r="O1999" s="377" t="n"/>
      <c r="P1999" s="377" t="n"/>
      <c r="Q1999" s="287" t="n"/>
      <c r="R1999" s="287" t="n"/>
      <c r="S1999" s="331">
        <f>+(((K1999-I1999)/1000)*1000)/10</f>
        <v/>
      </c>
      <c r="T1999" s="332" t="n"/>
    </row>
    <row r="2000" ht="15.75" customHeight="1" s="412">
      <c r="A2000" s="333" t="n">
        <v>5671</v>
      </c>
      <c r="B2000" s="334" t="n">
        <v>115</v>
      </c>
      <c r="C2000" s="378" t="inlineStr">
        <is>
          <t>T341</t>
        </is>
      </c>
      <c r="D2000" s="378" t="n"/>
      <c r="E2000" s="378" t="n"/>
      <c r="F2000" s="378" t="n"/>
      <c r="G2000" s="378" t="n">
        <v>21</v>
      </c>
      <c r="H2000" s="379" t="n">
        <v>43657</v>
      </c>
      <c r="I2000" s="378" t="n">
        <v>5260</v>
      </c>
      <c r="J2000" s="378" t="n">
        <v>6835</v>
      </c>
      <c r="K2000" s="378" t="n">
        <v>6508</v>
      </c>
      <c r="L2000" s="378" t="n">
        <v>6</v>
      </c>
      <c r="M2000" s="374">
        <f>+(((J2000-I2000)-(K2000-I2000))/(K2000-I2000))*100</f>
        <v/>
      </c>
      <c r="N2000" s="375" t="n"/>
      <c r="O2000" s="376">
        <f>AVERAGE(M2000:M2001)</f>
        <v/>
      </c>
      <c r="P2000" s="376">
        <f>_xlfn.STDEV.S(M2000,M2001)</f>
        <v/>
      </c>
      <c r="Q2000" s="287" t="n"/>
      <c r="R2000" s="287" t="n"/>
      <c r="S2000" s="331">
        <f>+(((K2000-I2000)/1000)*1000)/10</f>
        <v/>
      </c>
      <c r="T2000" s="332">
        <f>AVERAGE(S2000:S2001)</f>
        <v/>
      </c>
    </row>
    <row r="2001" ht="15.75" customHeight="1" s="412">
      <c r="A2001" s="333" t="n">
        <v>5672</v>
      </c>
      <c r="B2001" s="334" t="n">
        <v>116</v>
      </c>
      <c r="C2001" s="378" t="inlineStr">
        <is>
          <t>T341</t>
        </is>
      </c>
      <c r="D2001" s="378" t="n"/>
      <c r="E2001" s="378" t="n"/>
      <c r="F2001" s="378" t="n"/>
      <c r="G2001" s="378" t="n">
        <v>21</v>
      </c>
      <c r="H2001" s="379" t="n">
        <v>43657</v>
      </c>
      <c r="I2001" s="378" t="n">
        <v>5263</v>
      </c>
      <c r="J2001" s="378" t="n">
        <v>6866</v>
      </c>
      <c r="K2001" s="378" t="n">
        <v>6538</v>
      </c>
      <c r="L2001" s="378" t="n"/>
      <c r="M2001" s="374">
        <f>+(((J2001-I2001)-(K2001-I2001))/(K2001-I2001))*100</f>
        <v/>
      </c>
      <c r="N2001" s="375" t="n"/>
      <c r="O2001" s="377" t="n"/>
      <c r="P2001" s="377" t="n"/>
      <c r="Q2001" s="287" t="n"/>
      <c r="R2001" s="287" t="n"/>
      <c r="S2001" s="331">
        <f>+(((K2001-I2001)/1000)*1000)/10</f>
        <v/>
      </c>
      <c r="T2001" s="332" t="n"/>
    </row>
    <row r="2002" ht="15.75" customHeight="1" s="412">
      <c r="A2002" s="333" t="n">
        <v>6147</v>
      </c>
      <c r="B2002" s="334" t="n">
        <v>197</v>
      </c>
      <c r="C2002" s="378" t="inlineStr">
        <is>
          <t>T341</t>
        </is>
      </c>
      <c r="D2002" s="378" t="n"/>
      <c r="E2002" s="378" t="n"/>
      <c r="F2002" s="378" t="n"/>
      <c r="G2002" s="378" t="n">
        <v>22</v>
      </c>
      <c r="H2002" s="379" t="n">
        <v>43685</v>
      </c>
      <c r="I2002" s="378" t="n">
        <v>5252</v>
      </c>
      <c r="J2002" s="378" t="n">
        <v>7695</v>
      </c>
      <c r="K2002" s="378" t="n">
        <v>7350</v>
      </c>
      <c r="L2002" s="378" t="n">
        <v>6</v>
      </c>
      <c r="M2002" s="374">
        <f>+(((J2002-I2002)-(K2002-I2002))/(K2002-I2002))*100</f>
        <v/>
      </c>
      <c r="N2002" s="375" t="n"/>
      <c r="O2002" s="376">
        <f>AVERAGE(M2002:M2003)</f>
        <v/>
      </c>
      <c r="P2002" s="376">
        <f>_xlfn.STDEV.S(M2002,M2003)</f>
        <v/>
      </c>
      <c r="Q2002" s="287" t="n"/>
      <c r="R2002" s="287" t="n"/>
      <c r="S2002" s="331">
        <f>+(((K2002-I2002)/1000)*1000)/10</f>
        <v/>
      </c>
      <c r="T2002" s="332">
        <f>AVERAGE(S2002:S2003)</f>
        <v/>
      </c>
    </row>
    <row r="2003" ht="15.75" customHeight="1" s="412">
      <c r="A2003" s="333" t="n">
        <v>6148</v>
      </c>
      <c r="B2003" s="334" t="n">
        <v>197</v>
      </c>
      <c r="C2003" s="378" t="inlineStr">
        <is>
          <t>T341</t>
        </is>
      </c>
      <c r="D2003" s="378" t="n"/>
      <c r="E2003" s="378" t="n"/>
      <c r="F2003" s="378" t="n"/>
      <c r="G2003" s="378" t="n">
        <v>22</v>
      </c>
      <c r="H2003" s="379" t="n">
        <v>43685</v>
      </c>
      <c r="I2003" s="378" t="n">
        <v>5252</v>
      </c>
      <c r="J2003" s="378" t="n">
        <v>7650</v>
      </c>
      <c r="K2003" s="378" t="n">
        <v>7320</v>
      </c>
      <c r="L2003" s="378" t="n"/>
      <c r="M2003" s="374">
        <f>+(((J2003-I2003)-(K2003-I2003))/(K2003-I2003))*100</f>
        <v/>
      </c>
      <c r="N2003" s="375" t="n"/>
      <c r="O2003" s="377" t="n"/>
      <c r="P2003" s="377" t="n"/>
      <c r="Q2003" s="287" t="n"/>
      <c r="R2003" s="287" t="n"/>
      <c r="S2003" s="331">
        <f>+(((K2003-I2003)/1000)*1000)/10</f>
        <v/>
      </c>
      <c r="T2003" s="332" t="n"/>
    </row>
    <row r="2004" ht="15.75" customHeight="1" s="412">
      <c r="A2004" s="333" t="n">
        <v>3465</v>
      </c>
      <c r="B2004" s="334" t="n">
        <v>221</v>
      </c>
      <c r="C2004" s="380" t="inlineStr">
        <is>
          <t>T342</t>
        </is>
      </c>
      <c r="D2004" s="380" t="n"/>
      <c r="E2004" s="380" t="n"/>
      <c r="F2004" s="380" t="n"/>
      <c r="G2004" s="380" t="n">
        <v>13</v>
      </c>
      <c r="H2004" s="381" t="n">
        <v>43587</v>
      </c>
      <c r="I2004" s="380" t="n">
        <v>5187</v>
      </c>
      <c r="J2004" s="380" t="n">
        <v>7044</v>
      </c>
      <c r="K2004" s="380" t="n">
        <v>6684</v>
      </c>
      <c r="L2004" s="380" t="n">
        <v>1</v>
      </c>
      <c r="M2004" s="382">
        <f>+(((J2004-I2004)-(K2004-I2004))/(K2004-I2004))*100</f>
        <v/>
      </c>
      <c r="N2004" s="383" t="inlineStr">
        <is>
          <t>MF</t>
        </is>
      </c>
      <c r="O2004" s="384">
        <f>AVERAGE(M2004:M2005)</f>
        <v/>
      </c>
      <c r="P2004" s="384">
        <f>_xlfn.STDEV.S(M2004,M2005)</f>
        <v/>
      </c>
      <c r="Q2004" s="287" t="n">
        <v>1</v>
      </c>
      <c r="R2004" s="287" t="n"/>
      <c r="S2004" s="331">
        <f>+(((K2004-I2004)/1000)*1000)/10</f>
        <v/>
      </c>
      <c r="T2004" s="332">
        <f>AVERAGE(S2004:S2005)</f>
        <v/>
      </c>
    </row>
    <row r="2005" ht="15.75" customHeight="1" s="412">
      <c r="A2005" s="333" t="n">
        <v>3466</v>
      </c>
      <c r="B2005" s="334" t="n">
        <v>222</v>
      </c>
      <c r="C2005" s="380" t="inlineStr">
        <is>
          <t>T342</t>
        </is>
      </c>
      <c r="D2005" s="380" t="n"/>
      <c r="E2005" s="380" t="n"/>
      <c r="F2005" s="380" t="n"/>
      <c r="G2005" s="380" t="n">
        <v>13</v>
      </c>
      <c r="H2005" s="381" t="n">
        <v>43587</v>
      </c>
      <c r="I2005" s="380" t="n">
        <v>5216</v>
      </c>
      <c r="J2005" s="380" t="n">
        <v>7354</v>
      </c>
      <c r="K2005" s="380" t="n">
        <v>6909</v>
      </c>
      <c r="L2005" s="380" t="n"/>
      <c r="M2005" s="382">
        <f>+(((J2005-I2005)-(K2005-I2005))/(K2005-I2005))*100</f>
        <v/>
      </c>
      <c r="N2005" s="383" t="n"/>
      <c r="O2005" s="385" t="n"/>
      <c r="P2005" s="385" t="n"/>
      <c r="Q2005" s="287" t="n"/>
      <c r="R2005" s="287" t="n"/>
      <c r="S2005" s="331">
        <f>+(((K2005-I2005)/1000)*1000)/10</f>
        <v/>
      </c>
      <c r="T2005" s="332" t="n"/>
    </row>
    <row r="2006" ht="15.75" customHeight="1" s="412">
      <c r="A2006" s="333" t="n">
        <v>4185</v>
      </c>
      <c r="B2006" s="334" t="n">
        <v>215</v>
      </c>
      <c r="C2006" s="380" t="inlineStr">
        <is>
          <t>T342</t>
        </is>
      </c>
      <c r="D2006" s="380" t="n"/>
      <c r="E2006" s="380" t="n"/>
      <c r="F2006" s="380" t="n"/>
      <c r="G2006" s="380" t="n">
        <v>15</v>
      </c>
      <c r="H2006" s="381" t="n">
        <v>43599</v>
      </c>
      <c r="I2006" s="380" t="n">
        <v>5148</v>
      </c>
      <c r="J2006" s="380" t="n">
        <v>7667</v>
      </c>
      <c r="K2006" s="380" t="n">
        <v>7075</v>
      </c>
      <c r="L2006" s="380" t="n"/>
      <c r="M2006" s="382">
        <f>+(((J2006-I2006)-(K2006-I2006))/(K2006-I2006))*100</f>
        <v/>
      </c>
      <c r="N2006" s="382" t="n"/>
      <c r="O2006" s="384">
        <f>AVERAGE(M2006:M2007)</f>
        <v/>
      </c>
      <c r="P2006" s="384">
        <f>_xlfn.STDEV.S(M2006,M2007)</f>
        <v/>
      </c>
      <c r="Q2006" s="287" t="n"/>
      <c r="R2006" s="287" t="n"/>
      <c r="S2006" s="331">
        <f>+(((K2006-I2006)/1000)*1000)/10</f>
        <v/>
      </c>
      <c r="T2006" s="332">
        <f>AVERAGE(S2006:S2007)</f>
        <v/>
      </c>
    </row>
    <row r="2007" ht="15.75" customHeight="1" s="412">
      <c r="A2007" s="333" t="n">
        <v>4186</v>
      </c>
      <c r="B2007" s="334" t="n">
        <v>216</v>
      </c>
      <c r="C2007" s="380" t="inlineStr">
        <is>
          <t>T342</t>
        </is>
      </c>
      <c r="D2007" s="380" t="n"/>
      <c r="E2007" s="380" t="n"/>
      <c r="F2007" s="380" t="n"/>
      <c r="G2007" s="380" t="n">
        <v>15</v>
      </c>
      <c r="H2007" s="381" t="n">
        <v>43599</v>
      </c>
      <c r="I2007" s="380" t="n">
        <v>5240</v>
      </c>
      <c r="J2007" s="380" t="n">
        <v>7864</v>
      </c>
      <c r="K2007" s="380" t="n">
        <v>7233</v>
      </c>
      <c r="L2007" s="380" t="n"/>
      <c r="M2007" s="382">
        <f>+(((J2007-I2007)-(K2007-I2007))/(K2007-I2007))*100</f>
        <v/>
      </c>
      <c r="N2007" s="382" t="n"/>
      <c r="O2007" s="385" t="n"/>
      <c r="P2007" s="385" t="n"/>
      <c r="Q2007" s="287" t="n"/>
      <c r="R2007" s="287" t="n"/>
      <c r="S2007" s="331">
        <f>+(((K2007-I2007)/1000)*1000)/10</f>
        <v/>
      </c>
      <c r="T2007" s="332" t="n"/>
    </row>
    <row r="2008" ht="15.75" customHeight="1" s="412">
      <c r="A2008" s="333" t="n">
        <v>4831</v>
      </c>
      <c r="B2008" s="334" t="n">
        <v>215</v>
      </c>
      <c r="C2008" s="380" t="inlineStr">
        <is>
          <t>T342</t>
        </is>
      </c>
      <c r="D2008" s="380" t="n"/>
      <c r="E2008" s="380" t="n"/>
      <c r="F2008" s="380" t="n"/>
      <c r="G2008" s="380" t="n">
        <v>17</v>
      </c>
      <c r="H2008" s="381" t="n">
        <v>43619</v>
      </c>
      <c r="I2008" s="380" t="n">
        <v>5148</v>
      </c>
      <c r="J2008" s="380" t="n">
        <v>8092</v>
      </c>
      <c r="K2008" s="380" t="n">
        <v>7478</v>
      </c>
      <c r="L2008" s="380" t="n"/>
      <c r="M2008" s="382">
        <f>+(((J2008-I2008)-(K2008-I2008))/(K2008-I2008))*100</f>
        <v/>
      </c>
      <c r="N2008" s="383" t="n"/>
      <c r="O2008" s="384">
        <f>AVERAGE(M2008:M2009)</f>
        <v/>
      </c>
      <c r="P2008" s="384">
        <f>_xlfn.STDEV.S(M2008,M2009)</f>
        <v/>
      </c>
      <c r="Q2008" s="287" t="n"/>
      <c r="R2008" s="287" t="n"/>
      <c r="S2008" s="331">
        <f>+(((K2008-I2008)/1000)*1000)/10</f>
        <v/>
      </c>
      <c r="T2008" s="332">
        <f>AVERAGE(S2008:S2009)</f>
        <v/>
      </c>
    </row>
    <row r="2009" ht="15.75" customHeight="1" s="412">
      <c r="A2009" s="333" t="n">
        <v>4832</v>
      </c>
      <c r="B2009" s="334" t="n">
        <v>216</v>
      </c>
      <c r="C2009" s="380" t="inlineStr">
        <is>
          <t>T342</t>
        </is>
      </c>
      <c r="D2009" s="380" t="n"/>
      <c r="E2009" s="380" t="n"/>
      <c r="F2009" s="380" t="n"/>
      <c r="G2009" s="380" t="n">
        <v>17</v>
      </c>
      <c r="H2009" s="381" t="n">
        <v>43619</v>
      </c>
      <c r="I2009" s="380" t="n">
        <v>5240</v>
      </c>
      <c r="J2009" s="380" t="n">
        <v>8333</v>
      </c>
      <c r="K2009" s="380" t="n">
        <v>7694</v>
      </c>
      <c r="L2009" s="380" t="n"/>
      <c r="M2009" s="382">
        <f>+(((J2009-I2009)-(K2009-I2009))/(K2009-I2009))*100</f>
        <v/>
      </c>
      <c r="N2009" s="383" t="n"/>
      <c r="O2009" s="385" t="n"/>
      <c r="P2009" s="385" t="n"/>
      <c r="Q2009" s="287" t="n"/>
      <c r="R2009" s="287" t="n"/>
      <c r="S2009" s="331">
        <f>+(((K2009-I2009)/1000)*1000)/10</f>
        <v/>
      </c>
      <c r="T2009" s="332" t="n"/>
    </row>
    <row r="2010" ht="15.75" customHeight="1" s="412">
      <c r="A2010" s="333" t="n">
        <v>5415</v>
      </c>
      <c r="B2010" s="334" t="n">
        <v>153</v>
      </c>
      <c r="C2010" s="378" t="inlineStr">
        <is>
          <t>T342</t>
        </is>
      </c>
      <c r="D2010" s="378" t="n"/>
      <c r="E2010" s="378" t="n"/>
      <c r="F2010" s="378" t="n"/>
      <c r="G2010" s="378" t="n">
        <v>19</v>
      </c>
      <c r="H2010" s="379" t="n">
        <v>43637</v>
      </c>
      <c r="I2010" s="378" t="n">
        <v>5238</v>
      </c>
      <c r="J2010" s="378" t="n">
        <v>7611</v>
      </c>
      <c r="K2010" s="378" t="n">
        <v>7172</v>
      </c>
      <c r="L2010" s="378" t="n">
        <v>5</v>
      </c>
      <c r="M2010" s="386">
        <f>+(((J2010-I2010)-(K2010-I2010))/(K2010-I2010))*100</f>
        <v/>
      </c>
      <c r="N2010" s="387" t="n"/>
      <c r="O2010" s="388">
        <f>AVERAGE(M2010:M2011)</f>
        <v/>
      </c>
      <c r="P2010" s="388">
        <f>_xlfn.STDEV.S(M2010,M2011)</f>
        <v/>
      </c>
      <c r="Q2010" s="287" t="n"/>
      <c r="R2010" s="287" t="n"/>
      <c r="S2010" s="331">
        <f>+(((K2010-I2010)/1000)*1000)/10</f>
        <v/>
      </c>
      <c r="T2010" s="332">
        <f>AVERAGE(S2010:S2011)</f>
        <v/>
      </c>
    </row>
    <row r="2011" ht="15.75" customHeight="1" s="412">
      <c r="A2011" s="333" t="n">
        <v>5416</v>
      </c>
      <c r="B2011" s="334" t="n">
        <v>154</v>
      </c>
      <c r="C2011" s="378" t="inlineStr">
        <is>
          <t>T342</t>
        </is>
      </c>
      <c r="D2011" s="378" t="n"/>
      <c r="E2011" s="378" t="n"/>
      <c r="F2011" s="378" t="n"/>
      <c r="G2011" s="378" t="n">
        <v>19</v>
      </c>
      <c r="H2011" s="379" t="n">
        <v>43637</v>
      </c>
      <c r="I2011" s="378" t="n">
        <v>5194</v>
      </c>
      <c r="J2011" s="378" t="n">
        <v>7496</v>
      </c>
      <c r="K2011" s="378" t="n">
        <v>7065</v>
      </c>
      <c r="L2011" s="378" t="n"/>
      <c r="M2011" s="386">
        <f>+(((J2011-I2011)-(K2011-I2011))/(K2011-I2011))*100</f>
        <v/>
      </c>
      <c r="N2011" s="387" t="n"/>
      <c r="O2011" s="331" t="n"/>
      <c r="P2011" s="331" t="n"/>
      <c r="Q2011" s="287" t="n"/>
      <c r="R2011" s="287" t="n"/>
      <c r="S2011" s="331">
        <f>+(((K2011-I2011)/1000)*1000)/10</f>
        <v/>
      </c>
      <c r="T2011" s="332" t="n"/>
    </row>
    <row r="2012" ht="15.75" customHeight="1" s="412">
      <c r="A2012" s="333" t="n">
        <v>6149</v>
      </c>
      <c r="B2012" s="334" t="n">
        <v>198</v>
      </c>
      <c r="C2012" s="378" t="inlineStr">
        <is>
          <t>T342</t>
        </is>
      </c>
      <c r="D2012" s="378" t="n"/>
      <c r="E2012" s="378" t="n"/>
      <c r="F2012" s="378" t="n"/>
      <c r="G2012" s="378" t="n">
        <v>22</v>
      </c>
      <c r="H2012" s="379" t="n">
        <v>43685</v>
      </c>
      <c r="I2012" s="378" t="n">
        <v>5320</v>
      </c>
      <c r="J2012" s="378" t="n">
        <v>7658</v>
      </c>
      <c r="K2012" s="378" t="n">
        <v>7341</v>
      </c>
      <c r="L2012" s="378" t="n">
        <v>5</v>
      </c>
      <c r="M2012" s="374">
        <f>+(((J2012-I2012)-(K2012-I2012))/(K2012-I2012))*100</f>
        <v/>
      </c>
      <c r="N2012" s="375" t="n"/>
      <c r="O2012" s="376">
        <f>AVERAGE(M2012:M2013)</f>
        <v/>
      </c>
      <c r="P2012" s="376">
        <f>_xlfn.STDEV.S(M2012,M2013)</f>
        <v/>
      </c>
      <c r="Q2012" s="287" t="n"/>
      <c r="R2012" s="287" t="n"/>
      <c r="S2012" s="331">
        <f>+(((K2012-I2012)/1000)*1000)/10</f>
        <v/>
      </c>
      <c r="T2012" s="332">
        <f>AVERAGE(S2012:S2013)</f>
        <v/>
      </c>
    </row>
    <row r="2013" ht="15.75" customHeight="1" s="412">
      <c r="A2013" s="333" t="n">
        <v>6150</v>
      </c>
      <c r="B2013" s="334" t="n">
        <v>198</v>
      </c>
      <c r="C2013" s="378" t="inlineStr">
        <is>
          <t>T342</t>
        </is>
      </c>
      <c r="D2013" s="378" t="n"/>
      <c r="E2013" s="378" t="n"/>
      <c r="F2013" s="378" t="n"/>
      <c r="G2013" s="378" t="n">
        <v>22</v>
      </c>
      <c r="H2013" s="379" t="n">
        <v>43685</v>
      </c>
      <c r="I2013" s="378" t="n">
        <v>5320</v>
      </c>
      <c r="J2013" s="378" t="n">
        <v>7607</v>
      </c>
      <c r="K2013" s="378" t="n">
        <v>7297</v>
      </c>
      <c r="L2013" s="378" t="n"/>
      <c r="M2013" s="374">
        <f>+(((J2013-I2013)-(K2013-I2013))/(K2013-I2013))*100</f>
        <v/>
      </c>
      <c r="N2013" s="375" t="n"/>
      <c r="O2013" s="377" t="n"/>
      <c r="P2013" s="377" t="n"/>
      <c r="Q2013" s="287" t="n"/>
      <c r="R2013" s="287" t="n"/>
      <c r="S2013" s="331">
        <f>+(((K2013-I2013)/1000)*1000)/10</f>
        <v/>
      </c>
      <c r="T2013" s="332" t="n"/>
    </row>
    <row r="2014" ht="15.75" customHeight="1" s="412">
      <c r="A2014" s="333" t="n">
        <v>3467</v>
      </c>
      <c r="B2014" s="334" t="n">
        <v>223</v>
      </c>
      <c r="C2014" s="371" t="inlineStr">
        <is>
          <t>T343</t>
        </is>
      </c>
      <c r="D2014" s="371" t="n"/>
      <c r="E2014" s="371" t="n"/>
      <c r="F2014" s="371" t="n"/>
      <c r="G2014" s="371" t="n">
        <v>13</v>
      </c>
      <c r="H2014" s="372" t="n">
        <v>43587</v>
      </c>
      <c r="I2014" s="371" t="n">
        <v>5225</v>
      </c>
      <c r="J2014" s="371" t="n">
        <v>8321</v>
      </c>
      <c r="K2014" s="371" t="n">
        <v>7469</v>
      </c>
      <c r="L2014" s="371" t="n">
        <v>1</v>
      </c>
      <c r="M2014" s="374">
        <f>+(((J2014-I2014)-(K2014-I2014))/(K2014-I2014))*100</f>
        <v/>
      </c>
      <c r="N2014" s="375" t="inlineStr">
        <is>
          <t>1/2</t>
        </is>
      </c>
      <c r="O2014" s="376">
        <f>AVERAGE(M2014:M2015)</f>
        <v/>
      </c>
      <c r="P2014" s="376">
        <f>_xlfn.STDEV.S(M2014,M2015)</f>
        <v/>
      </c>
      <c r="Q2014" s="287" t="n">
        <v>2</v>
      </c>
      <c r="R2014" s="287" t="n"/>
      <c r="S2014" s="331">
        <f>+(((K2014-I2014)/1000)*1000)/10</f>
        <v/>
      </c>
      <c r="T2014" s="332">
        <f>AVERAGE(S2014:S2015)</f>
        <v/>
      </c>
    </row>
    <row r="2015" ht="15.75" customHeight="1" s="412">
      <c r="A2015" s="333" t="n">
        <v>3468</v>
      </c>
      <c r="B2015" s="334" t="n">
        <v>224</v>
      </c>
      <c r="C2015" s="371" t="inlineStr">
        <is>
          <t>T343</t>
        </is>
      </c>
      <c r="D2015" s="371" t="n"/>
      <c r="E2015" s="371" t="n"/>
      <c r="F2015" s="371" t="n"/>
      <c r="G2015" s="371" t="n">
        <v>13</v>
      </c>
      <c r="H2015" s="372" t="n">
        <v>43587</v>
      </c>
      <c r="I2015" s="371" t="n">
        <v>5231</v>
      </c>
      <c r="J2015" s="371" t="n">
        <v>8310</v>
      </c>
      <c r="K2015" s="371" t="n">
        <v>7445</v>
      </c>
      <c r="L2015" s="371" t="n"/>
      <c r="M2015" s="374">
        <f>+(((J2015-I2015)-(K2015-I2015))/(K2015-I2015))*100</f>
        <v/>
      </c>
      <c r="N2015" s="375" t="n"/>
      <c r="O2015" s="377" t="n"/>
      <c r="P2015" s="377" t="n"/>
      <c r="Q2015" s="287" t="n"/>
      <c r="R2015" s="287" t="n"/>
      <c r="S2015" s="331">
        <f>+(((K2015-I2015)/1000)*1000)/10</f>
        <v/>
      </c>
      <c r="T2015" s="332" t="n"/>
    </row>
    <row r="2016" ht="15.75" customHeight="1" s="412">
      <c r="A2016" s="333" t="n">
        <v>4187</v>
      </c>
      <c r="B2016" s="334" t="n">
        <v>217</v>
      </c>
      <c r="C2016" s="371" t="inlineStr">
        <is>
          <t>T343</t>
        </is>
      </c>
      <c r="D2016" s="371" t="n"/>
      <c r="E2016" s="371" t="n"/>
      <c r="F2016" s="371" t="n"/>
      <c r="G2016" s="371" t="n">
        <v>15</v>
      </c>
      <c r="H2016" s="372" t="n">
        <v>43599</v>
      </c>
      <c r="I2016" s="371" t="n">
        <v>5263</v>
      </c>
      <c r="J2016" s="371" t="n">
        <v>9096</v>
      </c>
      <c r="K2016" s="371" t="n">
        <v>7978</v>
      </c>
      <c r="L2016" s="371" t="n"/>
      <c r="M2016" s="374">
        <f>+(((J2016-I2016)-(K2016-I2016))/(K2016-I2016))*100</f>
        <v/>
      </c>
      <c r="N2016" s="374" t="inlineStr">
        <is>
          <t>8/5</t>
        </is>
      </c>
      <c r="O2016" s="376">
        <f>AVERAGE(M2016:M2017)</f>
        <v/>
      </c>
      <c r="P2016" s="376">
        <f>_xlfn.STDEV.S(M2016,M2017)</f>
        <v/>
      </c>
      <c r="Q2016" s="287" t="n"/>
      <c r="R2016" s="287" t="n"/>
      <c r="S2016" s="331">
        <f>+(((K2016-I2016)/1000)*1000)/10</f>
        <v/>
      </c>
      <c r="T2016" s="332">
        <f>AVERAGE(S2016:S2017)</f>
        <v/>
      </c>
    </row>
    <row r="2017" ht="15.75" customHeight="1" s="412">
      <c r="A2017" s="333" t="n">
        <v>4188</v>
      </c>
      <c r="B2017" s="334" t="n">
        <v>218</v>
      </c>
      <c r="C2017" s="371" t="inlineStr">
        <is>
          <t>T343</t>
        </is>
      </c>
      <c r="D2017" s="371" t="n"/>
      <c r="E2017" s="371" t="n"/>
      <c r="F2017" s="371" t="n"/>
      <c r="G2017" s="371" t="n">
        <v>15</v>
      </c>
      <c r="H2017" s="372" t="n">
        <v>43599</v>
      </c>
      <c r="I2017" s="371" t="n">
        <v>5280</v>
      </c>
      <c r="J2017" s="371" t="n">
        <v>9042</v>
      </c>
      <c r="K2017" s="371" t="n">
        <v>7920</v>
      </c>
      <c r="L2017" s="371" t="n"/>
      <c r="M2017" s="374">
        <f>+(((J2017-I2017)-(K2017-I2017))/(K2017-I2017))*100</f>
        <v/>
      </c>
      <c r="N2017" s="374" t="n"/>
      <c r="O2017" s="377" t="n"/>
      <c r="P2017" s="377" t="n"/>
      <c r="Q2017" s="287" t="n"/>
      <c r="R2017" s="287" t="n"/>
      <c r="S2017" s="331">
        <f>+(((K2017-I2017)/1000)*1000)/10</f>
        <v/>
      </c>
      <c r="T2017" s="332" t="n"/>
    </row>
    <row r="2018" ht="15.75" customHeight="1" s="412">
      <c r="A2018" s="333" t="n">
        <v>4833</v>
      </c>
      <c r="B2018" s="334" t="n">
        <v>217</v>
      </c>
      <c r="C2018" s="371" t="inlineStr">
        <is>
          <t>T343</t>
        </is>
      </c>
      <c r="D2018" s="371" t="n"/>
      <c r="E2018" s="371" t="n"/>
      <c r="F2018" s="371" t="n"/>
      <c r="G2018" s="371" t="n">
        <v>17</v>
      </c>
      <c r="H2018" s="372" t="n">
        <v>43619</v>
      </c>
      <c r="I2018" s="371" t="n">
        <v>5263</v>
      </c>
      <c r="J2018" s="371" t="n">
        <v>9028</v>
      </c>
      <c r="K2018" s="371" t="n">
        <v>7950</v>
      </c>
      <c r="L2018" s="371" t="n"/>
      <c r="M2018" s="374">
        <f>+(((J2018-I2018)-(K2018-I2018))/(K2018-I2018))*100</f>
        <v/>
      </c>
      <c r="N2018" s="375" t="n"/>
      <c r="O2018" s="376">
        <f>AVERAGE(M2018:M2019)</f>
        <v/>
      </c>
      <c r="P2018" s="376">
        <f>_xlfn.STDEV.S(M2018,M2019)</f>
        <v/>
      </c>
      <c r="Q2018" s="287" t="n"/>
      <c r="R2018" s="287" t="n"/>
      <c r="S2018" s="331">
        <f>+(((K2018-I2018)/1000)*1000)/10</f>
        <v/>
      </c>
      <c r="T2018" s="332">
        <f>AVERAGE(S2018:S2019)</f>
        <v/>
      </c>
    </row>
    <row r="2019" ht="15.75" customHeight="1" s="412">
      <c r="A2019" s="333" t="n">
        <v>4834</v>
      </c>
      <c r="B2019" s="334" t="n">
        <v>218</v>
      </c>
      <c r="C2019" s="371" t="inlineStr">
        <is>
          <t>T343</t>
        </is>
      </c>
      <c r="D2019" s="371" t="n"/>
      <c r="E2019" s="371" t="n"/>
      <c r="F2019" s="371" t="n"/>
      <c r="G2019" s="371" t="n">
        <v>17</v>
      </c>
      <c r="H2019" s="372" t="n">
        <v>43619</v>
      </c>
      <c r="I2019" s="371" t="n">
        <v>5280</v>
      </c>
      <c r="J2019" s="371" t="n">
        <v>9207</v>
      </c>
      <c r="K2019" s="371" t="n">
        <v>8072</v>
      </c>
      <c r="L2019" s="371" t="n"/>
      <c r="M2019" s="374">
        <f>+(((J2019-I2019)-(K2019-I2019))/(K2019-I2019))*100</f>
        <v/>
      </c>
      <c r="N2019" s="375" t="n"/>
      <c r="O2019" s="377" t="n"/>
      <c r="P2019" s="377" t="n"/>
      <c r="Q2019" s="287" t="n"/>
      <c r="R2019" s="287" t="n"/>
      <c r="S2019" s="331">
        <f>+(((K2019-I2019)/1000)*1000)/10</f>
        <v/>
      </c>
      <c r="T2019" s="332" t="n"/>
    </row>
    <row r="2020" ht="15.75" customHeight="1" s="412">
      <c r="A2020" s="333" t="n">
        <v>6151</v>
      </c>
      <c r="B2020" s="334" t="n">
        <v>199</v>
      </c>
      <c r="C2020" s="378" t="inlineStr">
        <is>
          <t>T343</t>
        </is>
      </c>
      <c r="D2020" s="378" t="n"/>
      <c r="E2020" s="378" t="n"/>
      <c r="F2020" s="378" t="n"/>
      <c r="G2020" s="378" t="n">
        <v>22</v>
      </c>
      <c r="H2020" s="379" t="n">
        <v>43685</v>
      </c>
      <c r="I2020" s="378" t="n">
        <v>5262</v>
      </c>
      <c r="J2020" s="378" t="n">
        <v>8574</v>
      </c>
      <c r="K2020" s="378" t="n">
        <v>8024</v>
      </c>
      <c r="L2020" s="378" t="n">
        <v>10</v>
      </c>
      <c r="M2020" s="374">
        <f>+(((J2020-I2020)-(K2020-I2020))/(K2020-I2020))*100</f>
        <v/>
      </c>
      <c r="N2020" s="375" t="n"/>
      <c r="O2020" s="376">
        <f>AVERAGE(M2020:M2021)</f>
        <v/>
      </c>
      <c r="P2020" s="376">
        <f>_xlfn.STDEV.S(M2020,M2021)</f>
        <v/>
      </c>
      <c r="Q2020" s="287" t="n"/>
      <c r="R2020" s="287" t="n"/>
      <c r="S2020" s="331">
        <f>+(((K2020-I2020)/1000)*1000)/10</f>
        <v/>
      </c>
      <c r="T2020" s="332">
        <f>AVERAGE(S2020:S2021)</f>
        <v/>
      </c>
    </row>
    <row r="2021" ht="15.75" customHeight="1" s="412">
      <c r="A2021" s="333" t="n">
        <v>6152</v>
      </c>
      <c r="B2021" s="334" t="n">
        <v>199</v>
      </c>
      <c r="C2021" s="378" t="inlineStr">
        <is>
          <t>T343</t>
        </is>
      </c>
      <c r="D2021" s="378" t="n"/>
      <c r="E2021" s="378" t="n"/>
      <c r="F2021" s="378" t="n"/>
      <c r="G2021" s="378" t="n">
        <v>22</v>
      </c>
      <c r="H2021" s="379" t="n">
        <v>43685</v>
      </c>
      <c r="I2021" s="378" t="n">
        <v>5262</v>
      </c>
      <c r="J2021" s="378" t="n">
        <v>8665</v>
      </c>
      <c r="K2021" s="378" t="n">
        <v>8124</v>
      </c>
      <c r="L2021" s="378" t="n"/>
      <c r="M2021" s="374">
        <f>+(((J2021-I2021)-(K2021-I2021))/(K2021-I2021))*100</f>
        <v/>
      </c>
      <c r="N2021" s="375" t="n"/>
      <c r="O2021" s="377" t="n"/>
      <c r="P2021" s="377" t="n"/>
      <c r="Q2021" s="287" t="n"/>
      <c r="R2021" s="287" t="n"/>
      <c r="S2021" s="331">
        <f>+(((K2021-I2021)/1000)*1000)/10</f>
        <v/>
      </c>
      <c r="T2021" s="332" t="n"/>
    </row>
    <row r="2022" ht="15.75" customHeight="1" s="412">
      <c r="A2022" s="333" t="n">
        <v>3469</v>
      </c>
      <c r="B2022" s="334" t="n">
        <v>225</v>
      </c>
      <c r="C2022" s="380" t="inlineStr">
        <is>
          <t>T344</t>
        </is>
      </c>
      <c r="D2022" s="380" t="n"/>
      <c r="E2022" s="380" t="n"/>
      <c r="F2022" s="380" t="n"/>
      <c r="G2022" s="380" t="n">
        <v>13</v>
      </c>
      <c r="H2022" s="381" t="n">
        <v>43587</v>
      </c>
      <c r="I2022" s="380" t="n">
        <v>5260</v>
      </c>
      <c r="J2022" s="380" t="n">
        <v>7937</v>
      </c>
      <c r="K2022" s="380" t="n">
        <v>7404</v>
      </c>
      <c r="L2022" s="380" t="n">
        <v>1</v>
      </c>
      <c r="M2022" s="382">
        <f>+(((J2022-I2022)-(K2022-I2022))/(K2022-I2022))*100</f>
        <v/>
      </c>
      <c r="N2022" s="383" t="inlineStr">
        <is>
          <t>36/4</t>
        </is>
      </c>
      <c r="O2022" s="384">
        <f>AVERAGE(M2022:M2023)</f>
        <v/>
      </c>
      <c r="P2022" s="384">
        <f>_xlfn.STDEV.S(M2022,M2023)</f>
        <v/>
      </c>
      <c r="Q2022" s="287" t="n">
        <v>1</v>
      </c>
      <c r="R2022" s="287" t="n"/>
      <c r="S2022" s="331">
        <f>+(((K2022-I2022)/1000)*1000)/10</f>
        <v/>
      </c>
      <c r="T2022" s="332">
        <f>AVERAGE(S2022:S2023)</f>
        <v/>
      </c>
    </row>
    <row r="2023" ht="15.75" customHeight="1" s="412">
      <c r="A2023" s="333" t="n">
        <v>3470</v>
      </c>
      <c r="B2023" s="334" t="n">
        <v>226</v>
      </c>
      <c r="C2023" s="380" t="inlineStr">
        <is>
          <t>T344</t>
        </is>
      </c>
      <c r="D2023" s="380" t="n"/>
      <c r="E2023" s="380" t="n"/>
      <c r="F2023" s="380" t="n"/>
      <c r="G2023" s="380" t="n">
        <v>13</v>
      </c>
      <c r="H2023" s="381" t="n">
        <v>43587</v>
      </c>
      <c r="I2023" s="380" t="n">
        <v>5197</v>
      </c>
      <c r="J2023" s="380" t="n">
        <v>7581</v>
      </c>
      <c r="K2023" s="380" t="n">
        <v>7087</v>
      </c>
      <c r="L2023" s="380" t="n"/>
      <c r="M2023" s="382">
        <f>+(((J2023-I2023)-(K2023-I2023))/(K2023-I2023))*100</f>
        <v/>
      </c>
      <c r="N2023" s="383" t="n"/>
      <c r="O2023" s="385" t="n"/>
      <c r="P2023" s="385" t="n"/>
      <c r="Q2023" s="287" t="n"/>
      <c r="R2023" s="287" t="n"/>
      <c r="S2023" s="331">
        <f>+(((K2023-I2023)/1000)*1000)/10</f>
        <v/>
      </c>
      <c r="T2023" s="332" t="n"/>
    </row>
    <row r="2024" ht="15.75" customHeight="1" s="412">
      <c r="A2024" s="333" t="n">
        <v>4189</v>
      </c>
      <c r="B2024" s="334" t="n">
        <v>219</v>
      </c>
      <c r="C2024" s="380" t="inlineStr">
        <is>
          <t>T344</t>
        </is>
      </c>
      <c r="D2024" s="380" t="n"/>
      <c r="E2024" s="380" t="n"/>
      <c r="F2024" s="380" t="n"/>
      <c r="G2024" s="380" t="n">
        <v>15</v>
      </c>
      <c r="H2024" s="381" t="n">
        <v>43599</v>
      </c>
      <c r="I2024" s="380" t="n">
        <v>5215</v>
      </c>
      <c r="J2024" s="380" t="n">
        <v>6722</v>
      </c>
      <c r="K2024" s="380" t="n">
        <v>6497</v>
      </c>
      <c r="L2024" s="380" t="n"/>
      <c r="M2024" s="382">
        <f>+(((J2024-I2024)-(K2024-I2024))/(K2024-I2024))*100</f>
        <v/>
      </c>
      <c r="N2024" s="382" t="n"/>
      <c r="O2024" s="384">
        <f>AVERAGE(M2024:M2025)</f>
        <v/>
      </c>
      <c r="P2024" s="384">
        <f>_xlfn.STDEV.S(M2024,M2025)</f>
        <v/>
      </c>
      <c r="Q2024" s="287" t="n"/>
      <c r="R2024" s="287" t="n"/>
      <c r="S2024" s="331">
        <f>+(((K2024-I2024)/1000)*1000)/10</f>
        <v/>
      </c>
      <c r="T2024" s="332">
        <f>AVERAGE(S2024:S2025)</f>
        <v/>
      </c>
    </row>
    <row r="2025" ht="15.75" customHeight="1" s="412">
      <c r="A2025" s="333" t="n">
        <v>4190</v>
      </c>
      <c r="B2025" s="334" t="n">
        <v>220</v>
      </c>
      <c r="C2025" s="380" t="inlineStr">
        <is>
          <t>T344</t>
        </is>
      </c>
      <c r="D2025" s="380" t="n"/>
      <c r="E2025" s="380" t="n"/>
      <c r="F2025" s="380" t="n"/>
      <c r="G2025" s="380" t="n">
        <v>15</v>
      </c>
      <c r="H2025" s="381" t="n">
        <v>43599</v>
      </c>
      <c r="I2025" s="380" t="n">
        <v>5178</v>
      </c>
      <c r="J2025" s="380" t="n">
        <v>6756</v>
      </c>
      <c r="K2025" s="380" t="n">
        <v>6524</v>
      </c>
      <c r="L2025" s="380" t="n"/>
      <c r="M2025" s="382">
        <f>+(((J2025-I2025)-(K2025-I2025))/(K2025-I2025))*100</f>
        <v/>
      </c>
      <c r="N2025" s="382" t="n"/>
      <c r="O2025" s="385" t="n"/>
      <c r="P2025" s="385" t="n"/>
      <c r="Q2025" s="287" t="n"/>
      <c r="R2025" s="287" t="n"/>
      <c r="S2025" s="331">
        <f>+(((K2025-I2025)/1000)*1000)/10</f>
        <v/>
      </c>
      <c r="T2025" s="332" t="n"/>
    </row>
    <row r="2026" ht="15.75" customHeight="1" s="412">
      <c r="A2026" s="333" t="n">
        <v>4835</v>
      </c>
      <c r="B2026" s="334" t="n">
        <v>219</v>
      </c>
      <c r="C2026" s="380" t="inlineStr">
        <is>
          <t>T344</t>
        </is>
      </c>
      <c r="D2026" s="380" t="n"/>
      <c r="E2026" s="380" t="n"/>
      <c r="F2026" s="380" t="n"/>
      <c r="G2026" s="380" t="n">
        <v>17</v>
      </c>
      <c r="H2026" s="381" t="n">
        <v>43619</v>
      </c>
      <c r="I2026" s="380" t="n">
        <v>5215</v>
      </c>
      <c r="J2026" s="380" t="n">
        <v>7552</v>
      </c>
      <c r="K2026" s="380" t="n">
        <v>7140</v>
      </c>
      <c r="L2026" s="380" t="n"/>
      <c r="M2026" s="382">
        <f>+(((J2026-I2026)-(K2026-I2026))/(K2026-I2026))*100</f>
        <v/>
      </c>
      <c r="N2026" s="383" t="n"/>
      <c r="O2026" s="384">
        <f>AVERAGE(M2026:M2027)</f>
        <v/>
      </c>
      <c r="P2026" s="384">
        <f>_xlfn.STDEV.S(M2026,M2027)</f>
        <v/>
      </c>
      <c r="Q2026" s="287" t="n"/>
      <c r="R2026" s="287" t="n"/>
      <c r="S2026" s="331">
        <f>+(((K2026-I2026)/1000)*1000)/10</f>
        <v/>
      </c>
      <c r="T2026" s="332">
        <f>AVERAGE(S2026:S2027)</f>
        <v/>
      </c>
    </row>
    <row r="2027" ht="15.75" customHeight="1" s="412">
      <c r="A2027" s="333" t="n">
        <v>4836</v>
      </c>
      <c r="B2027" s="334" t="n">
        <v>220</v>
      </c>
      <c r="C2027" s="380" t="inlineStr">
        <is>
          <t>T344</t>
        </is>
      </c>
      <c r="D2027" s="380" t="n"/>
      <c r="E2027" s="380" t="n"/>
      <c r="F2027" s="380" t="n"/>
      <c r="G2027" s="380" t="n">
        <v>17</v>
      </c>
      <c r="H2027" s="381" t="n">
        <v>43619</v>
      </c>
      <c r="I2027" s="380" t="n">
        <v>5178</v>
      </c>
      <c r="J2027" s="380" t="n">
        <v>7526</v>
      </c>
      <c r="K2027" s="380" t="n">
        <v>7110</v>
      </c>
      <c r="L2027" s="380" t="n"/>
      <c r="M2027" s="382">
        <f>+(((J2027-I2027)-(K2027-I2027))/(K2027-I2027))*100</f>
        <v/>
      </c>
      <c r="N2027" s="383" t="n"/>
      <c r="O2027" s="385" t="n"/>
      <c r="P2027" s="385" t="n"/>
      <c r="Q2027" s="287" t="n"/>
      <c r="R2027" s="287" t="n"/>
      <c r="S2027" s="331">
        <f>+(((K2027-I2027)/1000)*1000)/10</f>
        <v/>
      </c>
      <c r="T2027" s="332" t="n"/>
    </row>
    <row r="2028" ht="15.75" customHeight="1" s="412">
      <c r="A2028" s="333" t="n">
        <v>5417</v>
      </c>
      <c r="B2028" s="334" t="n">
        <v>155</v>
      </c>
      <c r="C2028" s="378" t="inlineStr">
        <is>
          <t>T344</t>
        </is>
      </c>
      <c r="D2028" s="378" t="n"/>
      <c r="E2028" s="378" t="n"/>
      <c r="F2028" s="378" t="n"/>
      <c r="G2028" s="378" t="n">
        <v>19</v>
      </c>
      <c r="H2028" s="379" t="n">
        <v>43637</v>
      </c>
      <c r="I2028" s="378" t="n">
        <v>5181</v>
      </c>
      <c r="J2028" s="378" t="n">
        <v>7500</v>
      </c>
      <c r="K2028" s="378" t="n">
        <v>7052</v>
      </c>
      <c r="L2028" s="378" t="n">
        <v>8</v>
      </c>
      <c r="M2028" s="386">
        <f>+(((J2028-I2028)-(K2028-I2028))/(K2028-I2028))*100</f>
        <v/>
      </c>
      <c r="N2028" s="387" t="n"/>
      <c r="O2028" s="388">
        <f>AVERAGE(M2028:M2029)</f>
        <v/>
      </c>
      <c r="P2028" s="388">
        <f>_xlfn.STDEV.S(M2028,M2029)</f>
        <v/>
      </c>
      <c r="Q2028" s="287" t="n"/>
      <c r="R2028" s="287" t="n"/>
      <c r="S2028" s="331">
        <f>+(((K2028-I2028)/1000)*1000)/10</f>
        <v/>
      </c>
      <c r="T2028" s="332">
        <f>AVERAGE(S2028:S2029)</f>
        <v/>
      </c>
    </row>
    <row r="2029" ht="15.75" customHeight="1" s="412">
      <c r="A2029" s="333" t="n">
        <v>5418</v>
      </c>
      <c r="B2029" s="334" t="n">
        <v>156</v>
      </c>
      <c r="C2029" s="378" t="inlineStr">
        <is>
          <t>T344</t>
        </is>
      </c>
      <c r="D2029" s="378" t="n"/>
      <c r="E2029" s="378" t="n"/>
      <c r="F2029" s="378" t="n"/>
      <c r="G2029" s="378" t="n">
        <v>19</v>
      </c>
      <c r="H2029" s="379" t="n">
        <v>43637</v>
      </c>
      <c r="I2029" s="378" t="n">
        <v>5171</v>
      </c>
      <c r="J2029" s="378" t="n">
        <v>7340</v>
      </c>
      <c r="K2029" s="378" t="n">
        <v>6920</v>
      </c>
      <c r="L2029" s="378" t="n"/>
      <c r="M2029" s="386">
        <f>+(((J2029-I2029)-(K2029-I2029))/(K2029-I2029))*100</f>
        <v/>
      </c>
      <c r="N2029" s="387" t="n"/>
      <c r="O2029" s="331" t="n"/>
      <c r="P2029" s="331" t="n"/>
      <c r="Q2029" s="287" t="n"/>
      <c r="R2029" s="287" t="n"/>
      <c r="S2029" s="331">
        <f>+(((K2029-I2029)/1000)*1000)/10</f>
        <v/>
      </c>
      <c r="T2029" s="332" t="n"/>
    </row>
    <row r="2030" ht="15.75" customHeight="1" s="412">
      <c r="A2030" s="333" t="n">
        <v>6153</v>
      </c>
      <c r="B2030" s="334" t="n">
        <v>200</v>
      </c>
      <c r="C2030" s="378" t="inlineStr">
        <is>
          <t>T344</t>
        </is>
      </c>
      <c r="D2030" s="378" t="n"/>
      <c r="E2030" s="378" t="n"/>
      <c r="F2030" s="378" t="n"/>
      <c r="G2030" s="378" t="n">
        <v>22</v>
      </c>
      <c r="H2030" s="379" t="n">
        <v>43685</v>
      </c>
      <c r="I2030" s="378" t="n">
        <v>5181</v>
      </c>
      <c r="J2030" s="378" t="n">
        <v>7227</v>
      </c>
      <c r="K2030" s="378" t="n">
        <v>6908</v>
      </c>
      <c r="L2030" s="378" t="n">
        <v>9</v>
      </c>
      <c r="M2030" s="374">
        <f>+(((J2030-I2030)-(K2030-I2030))/(K2030-I2030))*100</f>
        <v/>
      </c>
      <c r="N2030" s="375" t="n"/>
      <c r="O2030" s="376">
        <f>AVERAGE(M2030:M2031)</f>
        <v/>
      </c>
      <c r="P2030" s="376">
        <f>_xlfn.STDEV.S(M2030,M2031)</f>
        <v/>
      </c>
      <c r="Q2030" s="287" t="n"/>
      <c r="R2030" s="287" t="n"/>
      <c r="S2030" s="331">
        <f>+(((K2030-I2030)/1000)*1000)/10</f>
        <v/>
      </c>
      <c r="T2030" s="332">
        <f>AVERAGE(S2030:S2031)</f>
        <v/>
      </c>
    </row>
    <row r="2031" ht="15.75" customHeight="1" s="412">
      <c r="A2031" s="333" t="n">
        <v>6154</v>
      </c>
      <c r="B2031" s="334" t="n">
        <v>200</v>
      </c>
      <c r="C2031" s="378" t="inlineStr">
        <is>
          <t>T344</t>
        </is>
      </c>
      <c r="D2031" s="378" t="n"/>
      <c r="E2031" s="378" t="n"/>
      <c r="F2031" s="378" t="n"/>
      <c r="G2031" s="378" t="n">
        <v>22</v>
      </c>
      <c r="H2031" s="379" t="n">
        <v>43685</v>
      </c>
      <c r="I2031" s="378" t="n">
        <v>5181</v>
      </c>
      <c r="J2031" s="378" t="n">
        <v>7216</v>
      </c>
      <c r="K2031" s="378" t="n">
        <v>6907</v>
      </c>
      <c r="L2031" s="378" t="n"/>
      <c r="M2031" s="374">
        <f>+(((J2031-I2031)-(K2031-I2031))/(K2031-I2031))*100</f>
        <v/>
      </c>
      <c r="N2031" s="375" t="n"/>
      <c r="O2031" s="377" t="n"/>
      <c r="P2031" s="377" t="n"/>
      <c r="Q2031" s="287" t="n"/>
      <c r="R2031" s="287" t="n"/>
      <c r="S2031" s="331">
        <f>+(((K2031-I2031)/1000)*1000)/10</f>
        <v/>
      </c>
      <c r="T2031" s="332" t="n"/>
    </row>
    <row r="2032" ht="15.75" customHeight="1" s="412">
      <c r="A2032" s="333" t="n">
        <v>3825</v>
      </c>
      <c r="B2032" s="334" t="n">
        <v>247</v>
      </c>
      <c r="C2032" s="371" t="inlineStr">
        <is>
          <t>T345</t>
        </is>
      </c>
      <c r="D2032" s="371" t="n"/>
      <c r="E2032" s="371" t="n"/>
      <c r="F2032" s="371" t="n"/>
      <c r="G2032" s="371" t="n">
        <v>14</v>
      </c>
      <c r="H2032" s="372" t="n">
        <v>43591</v>
      </c>
      <c r="I2032" s="371" t="n">
        <v>5282</v>
      </c>
      <c r="J2032" s="373" t="n">
        <v>7949</v>
      </c>
      <c r="K2032" s="371" t="n">
        <v>7164</v>
      </c>
      <c r="L2032" s="371" t="n">
        <v>2</v>
      </c>
      <c r="M2032" s="374">
        <f>+(((J2032-I2032)-(K2032-I2032))/(K2032-I2032))*100</f>
        <v/>
      </c>
      <c r="N2032" s="375" t="inlineStr">
        <is>
          <t>2/5</t>
        </is>
      </c>
      <c r="O2032" s="376">
        <f>AVERAGE(M2032:M2033)</f>
        <v/>
      </c>
      <c r="P2032" s="376">
        <f>_xlfn.STDEV.S(M2032,M2033)</f>
        <v/>
      </c>
      <c r="Q2032" s="287" t="n">
        <v>2</v>
      </c>
      <c r="R2032" s="287" t="n"/>
      <c r="S2032" s="331">
        <f>+(((K2032-I2032)/1000)*1000)/10</f>
        <v/>
      </c>
      <c r="T2032" s="332">
        <f>AVERAGE(S2032:S2033)</f>
        <v/>
      </c>
    </row>
    <row r="2033" ht="15.75" customHeight="1" s="412">
      <c r="A2033" s="333" t="n">
        <v>3826</v>
      </c>
      <c r="B2033" s="334" t="n">
        <v>248</v>
      </c>
      <c r="C2033" s="371" t="inlineStr">
        <is>
          <t>T345</t>
        </is>
      </c>
      <c r="D2033" s="371" t="n"/>
      <c r="E2033" s="371" t="n"/>
      <c r="F2033" s="371" t="n"/>
      <c r="G2033" s="371" t="n">
        <v>14</v>
      </c>
      <c r="H2033" s="372" t="n">
        <v>43591</v>
      </c>
      <c r="I2033" s="371" t="n">
        <v>5224</v>
      </c>
      <c r="J2033" s="373" t="n">
        <v>7729</v>
      </c>
      <c r="K2033" s="371" t="n"/>
      <c r="L2033" s="371" t="n"/>
      <c r="M2033" s="374" t="n"/>
      <c r="N2033" s="375" t="n"/>
      <c r="O2033" s="377" t="n"/>
      <c r="P2033" s="377" t="n"/>
      <c r="Q2033" s="287" t="n"/>
      <c r="R2033" s="287" t="n"/>
      <c r="S2033" s="331">
        <f>+(((K2033-I2033)/1000)*1000)/10</f>
        <v/>
      </c>
      <c r="T2033" s="332" t="n"/>
    </row>
    <row r="2034" ht="15.75" customHeight="1" s="412">
      <c r="A2034" s="333" t="n">
        <v>4483</v>
      </c>
      <c r="B2034" s="334" t="n">
        <v>189</v>
      </c>
      <c r="C2034" s="371" t="inlineStr">
        <is>
          <t>T345</t>
        </is>
      </c>
      <c r="D2034" s="371" t="n"/>
      <c r="E2034" s="371" t="n"/>
      <c r="F2034" s="371" t="n"/>
      <c r="G2034" s="371" t="n">
        <v>16</v>
      </c>
      <c r="H2034" s="372" t="n">
        <v>43607</v>
      </c>
      <c r="I2034" s="371" t="n">
        <v>5261</v>
      </c>
      <c r="J2034" s="371" t="n">
        <v>7653</v>
      </c>
      <c r="K2034" s="371" t="n">
        <v>7184</v>
      </c>
      <c r="L2034" s="371" t="n">
        <v>2</v>
      </c>
      <c r="M2034" s="374">
        <f>+(((J2034-I2034)-(K2034-I2034))/(K2034-I2034))*100</f>
        <v/>
      </c>
      <c r="N2034" s="375" t="n"/>
      <c r="O2034" s="376">
        <f>AVERAGE(M2034:M2035)</f>
        <v/>
      </c>
      <c r="P2034" s="376">
        <f>_xlfn.STDEV.S(M2034,M2035)</f>
        <v/>
      </c>
      <c r="Q2034" s="287" t="n"/>
      <c r="R2034" s="287" t="n"/>
      <c r="S2034" s="331">
        <f>+(((K2034-I2034)/1000)*1000)/10</f>
        <v/>
      </c>
      <c r="T2034" s="332">
        <f>AVERAGE(S2034:S2035)</f>
        <v/>
      </c>
    </row>
    <row r="2035" ht="15.75" customHeight="1" s="412">
      <c r="A2035" s="333" t="n">
        <v>4484</v>
      </c>
      <c r="B2035" s="334" t="n">
        <v>190</v>
      </c>
      <c r="C2035" s="371" t="inlineStr">
        <is>
          <t>T345</t>
        </is>
      </c>
      <c r="D2035" s="371" t="n"/>
      <c r="E2035" s="371" t="n"/>
      <c r="F2035" s="371" t="n"/>
      <c r="G2035" s="371" t="n">
        <v>16</v>
      </c>
      <c r="H2035" s="372" t="n">
        <v>43607</v>
      </c>
      <c r="I2035" s="371" t="n">
        <v>5238</v>
      </c>
      <c r="J2035" s="371" t="n">
        <v>7598</v>
      </c>
      <c r="K2035" s="371" t="n">
        <v>7137</v>
      </c>
      <c r="L2035" s="371" t="n"/>
      <c r="M2035" s="374">
        <f>+(((J2035-I2035)-(K2035-I2035))/(K2035-I2035))*100</f>
        <v/>
      </c>
      <c r="N2035" s="375" t="n"/>
      <c r="O2035" s="377" t="n"/>
      <c r="P2035" s="377" t="n"/>
      <c r="Q2035" s="287" t="n"/>
      <c r="R2035" s="287" t="n"/>
      <c r="S2035" s="331">
        <f>+(((K2035-I2035)/1000)*1000)/10</f>
        <v/>
      </c>
      <c r="T2035" s="332" t="n"/>
    </row>
    <row r="2036" ht="15.75" customHeight="1" s="412">
      <c r="A2036" s="333" t="n">
        <v>5129</v>
      </c>
      <c r="B2036" s="334" t="n">
        <v>189</v>
      </c>
      <c r="C2036" s="371" t="inlineStr">
        <is>
          <t>T345</t>
        </is>
      </c>
      <c r="D2036" s="371" t="n"/>
      <c r="E2036" s="371" t="n"/>
      <c r="F2036" s="371" t="n"/>
      <c r="G2036" s="371" t="n">
        <v>18</v>
      </c>
      <c r="H2036" s="372" t="n">
        <v>43626</v>
      </c>
      <c r="I2036" s="371" t="n">
        <v>5261</v>
      </c>
      <c r="J2036" s="371" t="n">
        <v>7520</v>
      </c>
      <c r="K2036" s="371" t="n">
        <v>7134</v>
      </c>
      <c r="L2036" s="371" t="n">
        <v>8</v>
      </c>
      <c r="M2036" s="374">
        <f>+(((J2036-I2036)-(K2036-I2036))/(K2036-I2036))*100</f>
        <v/>
      </c>
      <c r="N2036" s="375" t="n"/>
      <c r="O2036" s="376">
        <f>AVERAGE(M2036:M2037)</f>
        <v/>
      </c>
      <c r="P2036" s="376">
        <f>_xlfn.STDEV.S(M2036,M2037)</f>
        <v/>
      </c>
      <c r="Q2036" s="287" t="n"/>
      <c r="R2036" s="287" t="n"/>
      <c r="S2036" s="331">
        <f>+(((K2036-I2036)/1000)*1000)/10</f>
        <v/>
      </c>
      <c r="T2036" s="332">
        <f>AVERAGE(S2036:S2037)</f>
        <v/>
      </c>
    </row>
    <row r="2037" ht="15.75" customHeight="1" s="412">
      <c r="A2037" s="333" t="n">
        <v>5130</v>
      </c>
      <c r="B2037" s="334" t="n">
        <v>190</v>
      </c>
      <c r="C2037" s="371" t="inlineStr">
        <is>
          <t>T345</t>
        </is>
      </c>
      <c r="D2037" s="371" t="n"/>
      <c r="E2037" s="371" t="n"/>
      <c r="F2037" s="371" t="n"/>
      <c r="G2037" s="371" t="n">
        <v>18</v>
      </c>
      <c r="H2037" s="372" t="n">
        <v>43626</v>
      </c>
      <c r="I2037" s="371" t="n">
        <v>5238</v>
      </c>
      <c r="J2037" s="371" t="n">
        <v>7600</v>
      </c>
      <c r="K2037" s="371" t="n">
        <v>7188</v>
      </c>
      <c r="L2037" s="371" t="n"/>
      <c r="M2037" s="374">
        <f>+(((J2037-I2037)-(K2037-I2037))/(K2037-I2037))*100</f>
        <v/>
      </c>
      <c r="N2037" s="375" t="n"/>
      <c r="O2037" s="377" t="n"/>
      <c r="P2037" s="377" t="n"/>
      <c r="Q2037" s="287" t="n"/>
      <c r="R2037" s="287" t="n"/>
      <c r="S2037" s="331">
        <f>+(((K2037-I2037)/1000)*1000)/10</f>
        <v/>
      </c>
      <c r="T2037" s="332" t="n"/>
    </row>
    <row r="2038" ht="15.75" customHeight="1" s="412">
      <c r="A2038" s="333" t="n">
        <v>5673</v>
      </c>
      <c r="B2038" s="334" t="n">
        <v>117</v>
      </c>
      <c r="C2038" s="378" t="inlineStr">
        <is>
          <t>T345</t>
        </is>
      </c>
      <c r="D2038" s="378" t="n"/>
      <c r="E2038" s="378" t="n"/>
      <c r="F2038" s="378" t="n"/>
      <c r="G2038" s="378" t="n">
        <v>21</v>
      </c>
      <c r="H2038" s="379" t="n">
        <v>43657</v>
      </c>
      <c r="I2038" s="378" t="n">
        <v>5221</v>
      </c>
      <c r="J2038" s="378" t="n">
        <v>7377</v>
      </c>
      <c r="K2038" s="378" t="n">
        <v>7026</v>
      </c>
      <c r="L2038" s="378" t="n">
        <v>8</v>
      </c>
      <c r="M2038" s="374">
        <f>+(((J2038-I2038)-(K2038-I2038))/(K2038-I2038))*100</f>
        <v/>
      </c>
      <c r="N2038" s="375" t="n"/>
      <c r="O2038" s="376">
        <f>AVERAGE(M2038:M2039)</f>
        <v/>
      </c>
      <c r="P2038" s="376">
        <f>_xlfn.STDEV.S(M2038,M2039)</f>
        <v/>
      </c>
      <c r="Q2038" s="287" t="n"/>
      <c r="R2038" s="287" t="n"/>
      <c r="S2038" s="331">
        <f>+(((K2038-I2038)/1000)*1000)/10</f>
        <v/>
      </c>
      <c r="T2038" s="332">
        <f>AVERAGE(S2038:S2039)</f>
        <v/>
      </c>
    </row>
    <row r="2039" ht="15.75" customHeight="1" s="412">
      <c r="A2039" s="333" t="n">
        <v>5674</v>
      </c>
      <c r="B2039" s="334" t="n">
        <v>118</v>
      </c>
      <c r="C2039" s="378" t="inlineStr">
        <is>
          <t>T345</t>
        </is>
      </c>
      <c r="D2039" s="378" t="n"/>
      <c r="E2039" s="378" t="n"/>
      <c r="F2039" s="378" t="n"/>
      <c r="G2039" s="378" t="n">
        <v>21</v>
      </c>
      <c r="H2039" s="379" t="n">
        <v>43657</v>
      </c>
      <c r="I2039" s="378" t="n">
        <v>5249</v>
      </c>
      <c r="J2039" s="378" t="n">
        <v>7078</v>
      </c>
      <c r="K2039" s="378" t="n">
        <v>6779</v>
      </c>
      <c r="L2039" s="378" t="n"/>
      <c r="M2039" s="374">
        <f>+(((J2039-I2039)-(K2039-I2039))/(K2039-I2039))*100</f>
        <v/>
      </c>
      <c r="N2039" s="375" t="n"/>
      <c r="O2039" s="377" t="n"/>
      <c r="P2039" s="377" t="n"/>
      <c r="Q2039" s="287" t="n"/>
      <c r="R2039" s="287" t="n"/>
      <c r="S2039" s="331">
        <f>+(((K2039-I2039)/1000)*1000)/10</f>
        <v/>
      </c>
      <c r="T2039" s="332" t="n"/>
    </row>
    <row r="2040" ht="15.75" customHeight="1" s="412">
      <c r="A2040" s="333" t="n">
        <v>6155</v>
      </c>
      <c r="B2040" s="334" t="n">
        <v>201</v>
      </c>
      <c r="C2040" s="378" t="inlineStr">
        <is>
          <t>T345</t>
        </is>
      </c>
      <c r="D2040" s="378" t="n"/>
      <c r="E2040" s="378" t="n"/>
      <c r="F2040" s="378" t="n"/>
      <c r="G2040" s="378" t="n">
        <v>22</v>
      </c>
      <c r="H2040" s="379" t="n">
        <v>43685</v>
      </c>
      <c r="I2040" s="378" t="n">
        <v>5254</v>
      </c>
      <c r="J2040" s="378" t="n">
        <v>7482</v>
      </c>
      <c r="K2040" s="378" t="n">
        <v>7132</v>
      </c>
      <c r="L2040" s="378" t="n">
        <v>8</v>
      </c>
      <c r="M2040" s="374">
        <f>+(((J2040-I2040)-(K2040-I2040))/(K2040-I2040))*100</f>
        <v/>
      </c>
      <c r="N2040" s="375" t="n"/>
      <c r="O2040" s="376">
        <f>AVERAGE(M2040:M2041)</f>
        <v/>
      </c>
      <c r="P2040" s="376">
        <f>_xlfn.STDEV.S(M2040,M2041)</f>
        <v/>
      </c>
      <c r="Q2040" s="287" t="n"/>
      <c r="R2040" s="287" t="n"/>
      <c r="S2040" s="331">
        <f>+(((K2040-I2040)/1000)*1000)/10</f>
        <v/>
      </c>
      <c r="T2040" s="332">
        <f>AVERAGE(S2040:S2041)</f>
        <v/>
      </c>
    </row>
    <row r="2041" ht="15.75" customHeight="1" s="412">
      <c r="A2041" s="333" t="n">
        <v>6156</v>
      </c>
      <c r="B2041" s="334" t="n">
        <v>201</v>
      </c>
      <c r="C2041" s="378" t="inlineStr">
        <is>
          <t>T345</t>
        </is>
      </c>
      <c r="D2041" s="378" t="n"/>
      <c r="E2041" s="378" t="n"/>
      <c r="F2041" s="378" t="n"/>
      <c r="G2041" s="378" t="n">
        <v>22</v>
      </c>
      <c r="H2041" s="379" t="n">
        <v>43685</v>
      </c>
      <c r="I2041" s="378" t="n">
        <v>5254</v>
      </c>
      <c r="J2041" s="378" t="n">
        <v>7530</v>
      </c>
      <c r="K2041" s="378" t="n">
        <v>7184</v>
      </c>
      <c r="L2041" s="378" t="n"/>
      <c r="M2041" s="374">
        <f>+(((J2041-I2041)-(K2041-I2041))/(K2041-I2041))*100</f>
        <v/>
      </c>
      <c r="N2041" s="375" t="n"/>
      <c r="O2041" s="377" t="n"/>
      <c r="P2041" s="377" t="n"/>
      <c r="Q2041" s="287" t="n"/>
      <c r="R2041" s="287" t="n"/>
      <c r="S2041" s="331">
        <f>+(((K2041-I2041)/1000)*1000)/10</f>
        <v/>
      </c>
      <c r="T2041" s="332" t="n"/>
    </row>
    <row r="2042" ht="15.75" customHeight="1" s="412">
      <c r="A2042" s="333" t="n">
        <v>3827</v>
      </c>
      <c r="B2042" s="334" t="n">
        <v>249</v>
      </c>
      <c r="C2042" s="371" t="inlineStr">
        <is>
          <t>T346</t>
        </is>
      </c>
      <c r="D2042" s="371" t="n"/>
      <c r="E2042" s="371" t="n"/>
      <c r="F2042" s="371" t="n"/>
      <c r="G2042" s="371" t="n">
        <v>14</v>
      </c>
      <c r="H2042" s="372" t="n">
        <v>43591</v>
      </c>
      <c r="I2042" s="371" t="n">
        <v>5178</v>
      </c>
      <c r="J2042" s="373" t="n">
        <v>7560</v>
      </c>
      <c r="K2042" s="371" t="n">
        <v>6857</v>
      </c>
      <c r="L2042" s="371" t="n">
        <v>2</v>
      </c>
      <c r="M2042" s="374">
        <f>+(((J2042-I2042)-(K2042-I2042))/(K2042-I2042))*100</f>
        <v/>
      </c>
      <c r="N2042" s="375" t="inlineStr">
        <is>
          <t>30/4</t>
        </is>
      </c>
      <c r="O2042" s="376">
        <f>AVERAGE(M2042:M2043)</f>
        <v/>
      </c>
      <c r="P2042" s="376">
        <f>_xlfn.STDEV.S(M2042,M2043)</f>
        <v/>
      </c>
      <c r="Q2042" s="287" t="n">
        <v>2</v>
      </c>
      <c r="R2042" s="287" t="n"/>
      <c r="S2042" s="331">
        <f>+(((K2042-I2042)/1000)*1000)/10</f>
        <v/>
      </c>
      <c r="T2042" s="332">
        <f>AVERAGE(S2042:S2043)</f>
        <v/>
      </c>
    </row>
    <row r="2043" ht="15.75" customHeight="1" s="412">
      <c r="A2043" s="333" t="n">
        <v>3828</v>
      </c>
      <c r="B2043" s="334" t="n">
        <v>250</v>
      </c>
      <c r="C2043" s="371" t="inlineStr">
        <is>
          <t>T346</t>
        </is>
      </c>
      <c r="D2043" s="371" t="n"/>
      <c r="E2043" s="371" t="n"/>
      <c r="F2043" s="371" t="n"/>
      <c r="G2043" s="371" t="n">
        <v>14</v>
      </c>
      <c r="H2043" s="372" t="n">
        <v>43591</v>
      </c>
      <c r="I2043" s="371" t="n">
        <v>5274</v>
      </c>
      <c r="J2043" s="373" t="n">
        <v>7525</v>
      </c>
      <c r="K2043" s="371" t="n">
        <v>6861</v>
      </c>
      <c r="L2043" s="371" t="n"/>
      <c r="M2043" s="374">
        <f>+(((J2043-I2043)-(K2043-I2043))/(K2043-I2043))*100</f>
        <v/>
      </c>
      <c r="N2043" s="375" t="n"/>
      <c r="O2043" s="377" t="n"/>
      <c r="P2043" s="377" t="n"/>
      <c r="Q2043" s="287" t="n"/>
      <c r="R2043" s="287" t="n"/>
      <c r="S2043" s="331">
        <f>+(((K2043-I2043)/1000)*1000)/10</f>
        <v/>
      </c>
      <c r="T2043" s="332" t="n"/>
    </row>
    <row r="2044" ht="15.75" customHeight="1" s="412">
      <c r="A2044" s="333" t="n">
        <v>4485</v>
      </c>
      <c r="B2044" s="334" t="n">
        <v>191</v>
      </c>
      <c r="C2044" s="371" t="inlineStr">
        <is>
          <t>T346</t>
        </is>
      </c>
      <c r="D2044" s="371" t="n"/>
      <c r="E2044" s="371" t="n"/>
      <c r="F2044" s="371" t="n"/>
      <c r="G2044" s="371" t="n">
        <v>16</v>
      </c>
      <c r="H2044" s="372" t="n">
        <v>43607</v>
      </c>
      <c r="I2044" s="371" t="n">
        <v>5280</v>
      </c>
      <c r="J2044" s="371" t="n">
        <v>6944</v>
      </c>
      <c r="K2044" s="371" t="n">
        <v>6586</v>
      </c>
      <c r="L2044" s="371" t="n">
        <v>2</v>
      </c>
      <c r="M2044" s="374">
        <f>+(((J2044-I2044)-(K2044-I2044))/(K2044-I2044))*100</f>
        <v/>
      </c>
      <c r="N2044" s="375" t="n"/>
      <c r="O2044" s="376">
        <f>AVERAGE(M2044:M2045)</f>
        <v/>
      </c>
      <c r="P2044" s="376">
        <f>_xlfn.STDEV.S(M2044,M2045)</f>
        <v/>
      </c>
      <c r="Q2044" s="287" t="n"/>
      <c r="R2044" s="287" t="n"/>
      <c r="S2044" s="331">
        <f>+(((K2044-I2044)/1000)*1000)/10</f>
        <v/>
      </c>
      <c r="T2044" s="332">
        <f>AVERAGE(S2044:S2045)</f>
        <v/>
      </c>
    </row>
    <row r="2045" ht="15.75" customHeight="1" s="412">
      <c r="A2045" s="333" t="n">
        <v>4486</v>
      </c>
      <c r="B2045" s="334" t="n">
        <v>192</v>
      </c>
      <c r="C2045" s="371" t="inlineStr">
        <is>
          <t>T346</t>
        </is>
      </c>
      <c r="D2045" s="371" t="n"/>
      <c r="E2045" s="371" t="n"/>
      <c r="F2045" s="371" t="n"/>
      <c r="G2045" s="371" t="n">
        <v>16</v>
      </c>
      <c r="H2045" s="372" t="n">
        <v>43607</v>
      </c>
      <c r="I2045" s="371" t="n">
        <v>5241</v>
      </c>
      <c r="J2045" s="371" t="n">
        <v>6805</v>
      </c>
      <c r="K2045" s="371" t="n">
        <v>6472</v>
      </c>
      <c r="L2045" s="371" t="n"/>
      <c r="M2045" s="374">
        <f>+(((J2045-I2045)-(K2045-I2045))/(K2045-I2045))*100</f>
        <v/>
      </c>
      <c r="N2045" s="375" t="n"/>
      <c r="O2045" s="377" t="n"/>
      <c r="P2045" s="377" t="n"/>
      <c r="Q2045" s="287" t="n"/>
      <c r="R2045" s="287" t="n"/>
      <c r="S2045" s="331">
        <f>+(((K2045-I2045)/1000)*1000)/10</f>
        <v/>
      </c>
      <c r="T2045" s="332" t="n"/>
    </row>
    <row r="2046" ht="15.75" customHeight="1" s="412">
      <c r="A2046" s="333" t="n">
        <v>5131</v>
      </c>
      <c r="B2046" s="334" t="n">
        <v>191</v>
      </c>
      <c r="C2046" s="371" t="inlineStr">
        <is>
          <t>T346</t>
        </is>
      </c>
      <c r="D2046" s="371" t="n"/>
      <c r="E2046" s="371" t="n"/>
      <c r="F2046" s="371" t="n"/>
      <c r="G2046" s="371" t="n">
        <v>18</v>
      </c>
      <c r="H2046" s="372" t="n">
        <v>43626</v>
      </c>
      <c r="I2046" s="371" t="n">
        <v>5280</v>
      </c>
      <c r="J2046" s="371" t="n">
        <v>7430</v>
      </c>
      <c r="K2046" s="371" t="n">
        <v>6974</v>
      </c>
      <c r="L2046" s="371" t="n">
        <v>5</v>
      </c>
      <c r="M2046" s="374">
        <f>+(((J2046-I2046)-(K2046-I2046))/(K2046-I2046))*100</f>
        <v/>
      </c>
      <c r="N2046" s="375" t="n"/>
      <c r="O2046" s="376">
        <f>AVERAGE(M2046:M2047)</f>
        <v/>
      </c>
      <c r="P2046" s="376">
        <f>_xlfn.STDEV.S(M2046,M2047)</f>
        <v/>
      </c>
      <c r="Q2046" s="287" t="n"/>
      <c r="R2046" s="287" t="n"/>
      <c r="S2046" s="331">
        <f>+(((K2046-I2046)/1000)*1000)/10</f>
        <v/>
      </c>
      <c r="T2046" s="332">
        <f>AVERAGE(S2046:S2047)</f>
        <v/>
      </c>
    </row>
    <row r="2047" ht="15.75" customHeight="1" s="412">
      <c r="A2047" s="333" t="n">
        <v>5132</v>
      </c>
      <c r="B2047" s="334" t="n">
        <v>192</v>
      </c>
      <c r="C2047" s="371" t="inlineStr">
        <is>
          <t>T346</t>
        </is>
      </c>
      <c r="D2047" s="371" t="n"/>
      <c r="E2047" s="371" t="n"/>
      <c r="F2047" s="371" t="n"/>
      <c r="G2047" s="371" t="n">
        <v>18</v>
      </c>
      <c r="H2047" s="372" t="n">
        <v>43626</v>
      </c>
      <c r="I2047" s="371" t="n">
        <v>5241</v>
      </c>
      <c r="J2047" s="371" t="n">
        <v>7363</v>
      </c>
      <c r="K2047" s="371" t="n">
        <v>6915</v>
      </c>
      <c r="L2047" s="371" t="n"/>
      <c r="M2047" s="374">
        <f>+(((J2047-I2047)-(K2047-I2047))/(K2047-I2047))*100</f>
        <v/>
      </c>
      <c r="N2047" s="375" t="n"/>
      <c r="O2047" s="377" t="n"/>
      <c r="P2047" s="377" t="n"/>
      <c r="Q2047" s="287" t="n"/>
      <c r="R2047" s="287" t="n"/>
      <c r="S2047" s="331">
        <f>+(((K2047-I2047)/1000)*1000)/10</f>
        <v/>
      </c>
      <c r="T2047" s="332" t="n"/>
    </row>
    <row r="2048" ht="15.75" customHeight="1" s="412">
      <c r="A2048" s="333" t="n">
        <v>5675</v>
      </c>
      <c r="B2048" s="334" t="n">
        <v>119</v>
      </c>
      <c r="C2048" s="378" t="inlineStr">
        <is>
          <t>T346</t>
        </is>
      </c>
      <c r="D2048" s="378" t="n"/>
      <c r="E2048" s="378" t="n"/>
      <c r="F2048" s="378" t="n"/>
      <c r="G2048" s="378" t="n">
        <v>21</v>
      </c>
      <c r="H2048" s="379" t="n">
        <v>43657</v>
      </c>
      <c r="I2048" s="378" t="n">
        <v>5212</v>
      </c>
      <c r="J2048" s="378" t="n">
        <v>7265</v>
      </c>
      <c r="K2048" s="378" t="n">
        <v>6926</v>
      </c>
      <c r="L2048" s="378" t="n">
        <v>5</v>
      </c>
      <c r="M2048" s="374">
        <f>+(((J2048-I2048)-(K2048-I2048))/(K2048-I2048))*100</f>
        <v/>
      </c>
      <c r="N2048" s="375" t="n"/>
      <c r="O2048" s="376">
        <f>AVERAGE(M2048:M2049)</f>
        <v/>
      </c>
      <c r="P2048" s="376">
        <f>_xlfn.STDEV.S(M2048,M2049)</f>
        <v/>
      </c>
      <c r="Q2048" s="287" t="n"/>
      <c r="R2048" s="287" t="n"/>
      <c r="S2048" s="331">
        <f>+(((K2048-I2048)/1000)*1000)/10</f>
        <v/>
      </c>
      <c r="T2048" s="332">
        <f>AVERAGE(S2048:S2049)</f>
        <v/>
      </c>
    </row>
    <row r="2049" ht="15.75" customHeight="1" s="412">
      <c r="A2049" s="333" t="n">
        <v>5676</v>
      </c>
      <c r="B2049" s="334" t="n">
        <v>120</v>
      </c>
      <c r="C2049" s="378" t="inlineStr">
        <is>
          <t>T346</t>
        </is>
      </c>
      <c r="D2049" s="378" t="n"/>
      <c r="E2049" s="378" t="n"/>
      <c r="F2049" s="378" t="n"/>
      <c r="G2049" s="378" t="n">
        <v>21</v>
      </c>
      <c r="H2049" s="379" t="n">
        <v>43657</v>
      </c>
      <c r="I2049" s="378" t="n">
        <v>5196</v>
      </c>
      <c r="J2049" s="378" t="n">
        <v>7260</v>
      </c>
      <c r="K2049" s="378" t="n">
        <v>6915</v>
      </c>
      <c r="L2049" s="378" t="n"/>
      <c r="M2049" s="374">
        <f>+(((J2049-I2049)-(K2049-I2049))/(K2049-I2049))*100</f>
        <v/>
      </c>
      <c r="N2049" s="375" t="n"/>
      <c r="O2049" s="377" t="n"/>
      <c r="P2049" s="377" t="n"/>
      <c r="Q2049" s="287" t="n"/>
      <c r="R2049" s="287" t="n"/>
      <c r="S2049" s="331">
        <f>+(((K2049-I2049)/1000)*1000)/10</f>
        <v/>
      </c>
      <c r="T2049" s="332" t="n"/>
    </row>
    <row r="2050" ht="15.75" customHeight="1" s="412">
      <c r="A2050" s="333" t="n">
        <v>6157</v>
      </c>
      <c r="B2050" s="334" t="n">
        <v>202</v>
      </c>
      <c r="C2050" s="378" t="inlineStr">
        <is>
          <t>T346</t>
        </is>
      </c>
      <c r="D2050" s="378" t="n"/>
      <c r="E2050" s="378" t="n"/>
      <c r="F2050" s="378" t="n"/>
      <c r="G2050" s="378" t="n">
        <v>22</v>
      </c>
      <c r="H2050" s="379" t="n">
        <v>43685</v>
      </c>
      <c r="I2050" s="378" t="n">
        <v>5275</v>
      </c>
      <c r="J2050" s="378" t="n">
        <v>7200</v>
      </c>
      <c r="K2050" s="378" t="n">
        <v>6883</v>
      </c>
      <c r="L2050" s="378" t="n">
        <v>6</v>
      </c>
      <c r="M2050" s="374">
        <f>+(((J2050-I2050)-(K2050-I2050))/(K2050-I2050))*100</f>
        <v/>
      </c>
      <c r="N2050" s="375" t="n"/>
      <c r="O2050" s="376">
        <f>AVERAGE(M2050:M2051)</f>
        <v/>
      </c>
      <c r="P2050" s="376">
        <f>_xlfn.STDEV.S(M2050,M2051)</f>
        <v/>
      </c>
      <c r="Q2050" s="287" t="n"/>
      <c r="R2050" s="287" t="n"/>
      <c r="S2050" s="331">
        <f>+(((K2050-I2050)/1000)*1000)/10</f>
        <v/>
      </c>
      <c r="T2050" s="332">
        <f>AVERAGE(S2050:S2051)</f>
        <v/>
      </c>
    </row>
    <row r="2051" ht="15.75" customHeight="1" s="412">
      <c r="A2051" s="333" t="n">
        <v>6158</v>
      </c>
      <c r="B2051" s="334" t="n">
        <v>202</v>
      </c>
      <c r="C2051" s="378" t="inlineStr">
        <is>
          <t>T346</t>
        </is>
      </c>
      <c r="D2051" s="378" t="n"/>
      <c r="E2051" s="378" t="n"/>
      <c r="F2051" s="378" t="n"/>
      <c r="G2051" s="378" t="n">
        <v>22</v>
      </c>
      <c r="H2051" s="379" t="n">
        <v>43685</v>
      </c>
      <c r="I2051" s="378" t="n">
        <v>5275</v>
      </c>
      <c r="J2051" s="378" t="n">
        <v>7225</v>
      </c>
      <c r="K2051" s="378" t="n">
        <v>6917</v>
      </c>
      <c r="L2051" s="378" t="n"/>
      <c r="M2051" s="374">
        <f>+(((J2051-I2051)-(K2051-I2051))/(K2051-I2051))*100</f>
        <v/>
      </c>
      <c r="N2051" s="375" t="n"/>
      <c r="O2051" s="377" t="n"/>
      <c r="P2051" s="377" t="n"/>
      <c r="Q2051" s="287" t="n"/>
      <c r="R2051" s="287" t="n"/>
      <c r="S2051" s="331">
        <f>+(((K2051-I2051)/1000)*1000)/10</f>
        <v/>
      </c>
      <c r="T2051" s="332" t="n"/>
    </row>
    <row r="2052" ht="15.75" customHeight="1" s="412">
      <c r="A2052" s="333" t="n">
        <v>3471</v>
      </c>
      <c r="B2052" s="334" t="n">
        <v>227</v>
      </c>
      <c r="C2052" s="380" t="inlineStr">
        <is>
          <t>T347</t>
        </is>
      </c>
      <c r="D2052" s="380" t="n"/>
      <c r="E2052" s="380" t="n"/>
      <c r="F2052" s="380" t="n"/>
      <c r="G2052" s="380" t="n">
        <v>13</v>
      </c>
      <c r="H2052" s="381" t="n">
        <v>43587</v>
      </c>
      <c r="I2052" s="380" t="n">
        <v>5247</v>
      </c>
      <c r="J2052" s="380" t="n">
        <v>7365</v>
      </c>
      <c r="K2052" s="380" t="n">
        <v>6983</v>
      </c>
      <c r="L2052" s="380" t="n">
        <v>1</v>
      </c>
      <c r="M2052" s="382">
        <f>+(((J2052-I2052)-(K2052-I2052))/(K2052-I2052))*100</f>
        <v/>
      </c>
      <c r="N2052" s="383" t="inlineStr">
        <is>
          <t>MF</t>
        </is>
      </c>
      <c r="O2052" s="384">
        <f>AVERAGE(M2052:M2053)</f>
        <v/>
      </c>
      <c r="P2052" s="384">
        <f>_xlfn.STDEV.S(M2052,M2053)</f>
        <v/>
      </c>
      <c r="Q2052" s="287" t="n">
        <v>1</v>
      </c>
      <c r="R2052" s="287" t="n"/>
      <c r="S2052" s="331">
        <f>+(((K2052-I2052)/1000)*1000)/10</f>
        <v/>
      </c>
      <c r="T2052" s="332">
        <f>AVERAGE(S2052:S2053)</f>
        <v/>
      </c>
    </row>
    <row r="2053" ht="15.75" customHeight="1" s="412">
      <c r="A2053" s="333" t="n">
        <v>3472</v>
      </c>
      <c r="B2053" s="334" t="n">
        <v>228</v>
      </c>
      <c r="C2053" s="380" t="inlineStr">
        <is>
          <t>T347</t>
        </is>
      </c>
      <c r="D2053" s="380" t="n"/>
      <c r="E2053" s="380" t="n"/>
      <c r="F2053" s="380" t="n"/>
      <c r="G2053" s="380" t="n">
        <v>13</v>
      </c>
      <c r="H2053" s="381" t="n">
        <v>43587</v>
      </c>
      <c r="I2053" s="380" t="n">
        <v>5238</v>
      </c>
      <c r="J2053" s="380" t="n">
        <v>7298</v>
      </c>
      <c r="K2053" s="380" t="n">
        <v>6904</v>
      </c>
      <c r="L2053" s="380" t="n"/>
      <c r="M2053" s="382">
        <f>+(((J2053-I2053)-(K2053-I2053))/(K2053-I2053))*100</f>
        <v/>
      </c>
      <c r="N2053" s="383" t="n"/>
      <c r="O2053" s="385" t="n"/>
      <c r="P2053" s="385" t="n"/>
      <c r="Q2053" s="287" t="n"/>
      <c r="R2053" s="287" t="n"/>
      <c r="S2053" s="331">
        <f>+(((K2053-I2053)/1000)*1000)/10</f>
        <v/>
      </c>
      <c r="T2053" s="332" t="n"/>
    </row>
    <row r="2054" ht="15.75" customHeight="1" s="412">
      <c r="A2054" s="333" t="n">
        <v>4191</v>
      </c>
      <c r="B2054" s="334" t="n">
        <v>221</v>
      </c>
      <c r="C2054" s="380" t="inlineStr">
        <is>
          <t>T347</t>
        </is>
      </c>
      <c r="D2054" s="380" t="n"/>
      <c r="E2054" s="380" t="n"/>
      <c r="F2054" s="380" t="n"/>
      <c r="G2054" s="380" t="n">
        <v>15</v>
      </c>
      <c r="H2054" s="381" t="n">
        <v>43599</v>
      </c>
      <c r="I2054" s="380" t="n">
        <v>5187</v>
      </c>
      <c r="J2054" s="380" t="n">
        <v>7147</v>
      </c>
      <c r="K2054" s="380" t="n">
        <v>6781</v>
      </c>
      <c r="L2054" s="380" t="n"/>
      <c r="M2054" s="382">
        <f>+(((J2054-I2054)-(K2054-I2054))/(K2054-I2054))*100</f>
        <v/>
      </c>
      <c r="N2054" s="382" t="n"/>
      <c r="O2054" s="384">
        <f>AVERAGE(M2054:M2055)</f>
        <v/>
      </c>
      <c r="P2054" s="384">
        <f>_xlfn.STDEV.S(M2054,M2055)</f>
        <v/>
      </c>
      <c r="Q2054" s="287" t="n"/>
      <c r="R2054" s="287" t="n"/>
      <c r="S2054" s="331">
        <f>+(((K2054-I2054)/1000)*1000)/10</f>
        <v/>
      </c>
      <c r="T2054" s="332">
        <f>AVERAGE(S2054:S2055)</f>
        <v/>
      </c>
    </row>
    <row r="2055" ht="15.75" customHeight="1" s="412">
      <c r="A2055" s="333" t="n">
        <v>4192</v>
      </c>
      <c r="B2055" s="334" t="n">
        <v>222</v>
      </c>
      <c r="C2055" s="380" t="inlineStr">
        <is>
          <t>T347</t>
        </is>
      </c>
      <c r="D2055" s="380" t="n"/>
      <c r="E2055" s="380" t="n"/>
      <c r="F2055" s="380" t="n"/>
      <c r="G2055" s="380" t="n">
        <v>15</v>
      </c>
      <c r="H2055" s="381" t="n">
        <v>43599</v>
      </c>
      <c r="I2055" s="380" t="n">
        <v>5216</v>
      </c>
      <c r="J2055" s="380" t="n">
        <v>7202</v>
      </c>
      <c r="K2055" s="380" t="n">
        <v>6806</v>
      </c>
      <c r="L2055" s="380" t="n"/>
      <c r="M2055" s="382">
        <f>+(((J2055-I2055)-(K2055-I2055))/(K2055-I2055))*100</f>
        <v/>
      </c>
      <c r="N2055" s="382" t="n"/>
      <c r="O2055" s="385" t="n"/>
      <c r="P2055" s="385" t="n"/>
      <c r="Q2055" s="287" t="n"/>
      <c r="R2055" s="287" t="n"/>
      <c r="S2055" s="331">
        <f>+(((K2055-I2055)/1000)*1000)/10</f>
        <v/>
      </c>
      <c r="T2055" s="332" t="n"/>
    </row>
    <row r="2056" ht="15.75" customHeight="1" s="412">
      <c r="A2056" s="333" t="n">
        <v>4837</v>
      </c>
      <c r="B2056" s="334" t="n">
        <v>221</v>
      </c>
      <c r="C2056" s="380" t="inlineStr">
        <is>
          <t>T347</t>
        </is>
      </c>
      <c r="D2056" s="380" t="n"/>
      <c r="E2056" s="380" t="n"/>
      <c r="F2056" s="380" t="n"/>
      <c r="G2056" s="380" t="n">
        <v>17</v>
      </c>
      <c r="H2056" s="381" t="n">
        <v>43619</v>
      </c>
      <c r="I2056" s="380" t="n">
        <v>5187</v>
      </c>
      <c r="J2056" s="380" t="n">
        <v>7390</v>
      </c>
      <c r="K2056" s="380" t="n">
        <v>7010</v>
      </c>
      <c r="L2056" s="380" t="n"/>
      <c r="M2056" s="382">
        <f>+(((J2056-I2056)-(K2056-I2056))/(K2056-I2056))*100</f>
        <v/>
      </c>
      <c r="N2056" s="383" t="n"/>
      <c r="O2056" s="384">
        <f>AVERAGE(M2056:M2057)</f>
        <v/>
      </c>
      <c r="P2056" s="384">
        <f>_xlfn.STDEV.S(M2056,M2057)</f>
        <v/>
      </c>
      <c r="Q2056" s="287" t="n"/>
      <c r="R2056" s="287" t="n"/>
      <c r="S2056" s="331">
        <f>+(((K2056-I2056)/1000)*1000)/10</f>
        <v/>
      </c>
      <c r="T2056" s="332">
        <f>AVERAGE(S2056:S2057)</f>
        <v/>
      </c>
    </row>
    <row r="2057" ht="15.75" customHeight="1" s="412">
      <c r="A2057" s="333" t="n">
        <v>4838</v>
      </c>
      <c r="B2057" s="334" t="n">
        <v>222</v>
      </c>
      <c r="C2057" s="380" t="inlineStr">
        <is>
          <t>T347</t>
        </is>
      </c>
      <c r="D2057" s="380" t="n"/>
      <c r="E2057" s="380" t="n"/>
      <c r="F2057" s="380" t="n"/>
      <c r="G2057" s="380" t="n">
        <v>17</v>
      </c>
      <c r="H2057" s="381" t="n">
        <v>43619</v>
      </c>
      <c r="I2057" s="380" t="n">
        <v>5216</v>
      </c>
      <c r="J2057" s="380" t="n">
        <v>7259</v>
      </c>
      <c r="K2057" s="380" t="n">
        <v>6906</v>
      </c>
      <c r="L2057" s="380" t="n"/>
      <c r="M2057" s="382">
        <f>+(((J2057-I2057)-(K2057-I2057))/(K2057-I2057))*100</f>
        <v/>
      </c>
      <c r="N2057" s="383" t="n"/>
      <c r="O2057" s="385" t="n"/>
      <c r="P2057" s="385" t="n"/>
      <c r="Q2057" s="287" t="n"/>
      <c r="R2057" s="287" t="n"/>
      <c r="S2057" s="331">
        <f>+(((K2057-I2057)/1000)*1000)/10</f>
        <v/>
      </c>
      <c r="T2057" s="332" t="n"/>
    </row>
    <row r="2058" ht="15.75" customHeight="1" s="412">
      <c r="A2058" s="333" t="n">
        <v>5419</v>
      </c>
      <c r="B2058" s="334" t="n">
        <v>157</v>
      </c>
      <c r="C2058" s="378" t="inlineStr">
        <is>
          <t>T347</t>
        </is>
      </c>
      <c r="D2058" s="378" t="n"/>
      <c r="E2058" s="378" t="n"/>
      <c r="F2058" s="378" t="n"/>
      <c r="G2058" s="378" t="n">
        <v>19</v>
      </c>
      <c r="H2058" s="379" t="n">
        <v>43637</v>
      </c>
      <c r="I2058" s="378" t="n">
        <v>5319</v>
      </c>
      <c r="J2058" s="378" t="n">
        <v>7109</v>
      </c>
      <c r="K2058" s="378" t="n">
        <v>6729</v>
      </c>
      <c r="L2058" s="378" t="n">
        <v>6</v>
      </c>
      <c r="M2058" s="386">
        <f>+(((J2058-I2058)-(K2058-I2058))/(K2058-I2058))*100</f>
        <v/>
      </c>
      <c r="N2058" s="387" t="n"/>
      <c r="O2058" s="388">
        <f>AVERAGE(M2058:M2059)</f>
        <v/>
      </c>
      <c r="P2058" s="388">
        <f>_xlfn.STDEV.S(M2058,M2059)</f>
        <v/>
      </c>
      <c r="Q2058" s="287" t="n"/>
      <c r="R2058" s="287" t="n"/>
      <c r="S2058" s="331">
        <f>+(((K2058-I2058)/1000)*1000)/10</f>
        <v/>
      </c>
      <c r="T2058" s="332">
        <f>AVERAGE(S2058:S2059)</f>
        <v/>
      </c>
    </row>
    <row r="2059" ht="15.75" customHeight="1" s="412">
      <c r="A2059" s="333" t="n">
        <v>5420</v>
      </c>
      <c r="B2059" s="334" t="n">
        <v>158</v>
      </c>
      <c r="C2059" s="378" t="inlineStr">
        <is>
          <t>T347</t>
        </is>
      </c>
      <c r="D2059" s="378" t="n"/>
      <c r="E2059" s="378" t="n"/>
      <c r="F2059" s="378" t="n"/>
      <c r="G2059" s="378" t="n">
        <v>19</v>
      </c>
      <c r="H2059" s="379" t="n">
        <v>43637</v>
      </c>
      <c r="I2059" s="378" t="n">
        <v>5219</v>
      </c>
      <c r="J2059" s="378" t="n">
        <v>6946</v>
      </c>
      <c r="K2059" s="378" t="n">
        <v>6528</v>
      </c>
      <c r="L2059" s="378" t="n"/>
      <c r="M2059" s="386">
        <f>+(((J2059-I2059)-(K2059-I2059))/(K2059-I2059))*100</f>
        <v/>
      </c>
      <c r="N2059" s="387" t="n"/>
      <c r="O2059" s="331" t="n"/>
      <c r="P2059" s="331" t="n"/>
      <c r="Q2059" s="287" t="n"/>
      <c r="R2059" s="287" t="n"/>
      <c r="S2059" s="331">
        <f>+(((K2059-I2059)/1000)*1000)/10</f>
        <v/>
      </c>
      <c r="T2059" s="332" t="n"/>
    </row>
    <row r="2060" ht="15.75" customHeight="1" s="412">
      <c r="A2060" s="333" t="n">
        <v>3473</v>
      </c>
      <c r="B2060" s="334" t="n">
        <v>229</v>
      </c>
      <c r="C2060" s="380" t="inlineStr">
        <is>
          <t>T348</t>
        </is>
      </c>
      <c r="D2060" s="380" t="n"/>
      <c r="E2060" s="380" t="n"/>
      <c r="F2060" s="380" t="n"/>
      <c r="G2060" s="380" t="n">
        <v>13</v>
      </c>
      <c r="H2060" s="381" t="n">
        <v>43587</v>
      </c>
      <c r="I2060" s="380" t="n">
        <v>5205</v>
      </c>
      <c r="J2060" s="380" t="n">
        <v>7035</v>
      </c>
      <c r="K2060" s="380" t="n">
        <v>6640</v>
      </c>
      <c r="L2060" s="380" t="n">
        <v>1</v>
      </c>
      <c r="M2060" s="382">
        <f>+(((J2060-I2060)-(K2060-I2060))/(K2060-I2060))*100</f>
        <v/>
      </c>
      <c r="N2060" s="383" t="inlineStr">
        <is>
          <t>26/4</t>
        </is>
      </c>
      <c r="O2060" s="384">
        <f>AVERAGE(M2060:M2061)</f>
        <v/>
      </c>
      <c r="P2060" s="384">
        <f>_xlfn.STDEV.S(M2060,M2061)</f>
        <v/>
      </c>
      <c r="Q2060" s="287" t="n">
        <v>1</v>
      </c>
      <c r="R2060" s="287" t="n"/>
      <c r="S2060" s="331">
        <f>+(((K2060-I2060)/1000)*1000)/10</f>
        <v/>
      </c>
      <c r="T2060" s="332">
        <f>AVERAGE(S2060:S2061)</f>
        <v/>
      </c>
    </row>
    <row r="2061" ht="15.75" customHeight="1" s="412">
      <c r="A2061" s="333" t="n">
        <v>3474</v>
      </c>
      <c r="B2061" s="334" t="n">
        <v>230</v>
      </c>
      <c r="C2061" s="380" t="inlineStr">
        <is>
          <t>T348</t>
        </is>
      </c>
      <c r="D2061" s="380" t="n"/>
      <c r="E2061" s="380" t="n"/>
      <c r="F2061" s="380" t="n"/>
      <c r="G2061" s="380" t="n">
        <v>13</v>
      </c>
      <c r="H2061" s="381" t="n">
        <v>43587</v>
      </c>
      <c r="I2061" s="380" t="n">
        <v>5171</v>
      </c>
      <c r="J2061" s="380" t="n">
        <v>6886</v>
      </c>
      <c r="K2061" s="380" t="n">
        <v>6511</v>
      </c>
      <c r="L2061" s="380" t="n"/>
      <c r="M2061" s="382">
        <f>+(((J2061-I2061)-(K2061-I2061))/(K2061-I2061))*100</f>
        <v/>
      </c>
      <c r="N2061" s="383" t="n"/>
      <c r="O2061" s="385" t="n"/>
      <c r="P2061" s="385" t="n"/>
      <c r="Q2061" s="287" t="n"/>
      <c r="R2061" s="287" t="n"/>
      <c r="S2061" s="331">
        <f>+(((K2061-I2061)/1000)*1000)/10</f>
        <v/>
      </c>
      <c r="T2061" s="332" t="n"/>
    </row>
    <row r="2062" ht="15.75" customHeight="1" s="412">
      <c r="A2062" s="333" t="n">
        <v>4193</v>
      </c>
      <c r="B2062" s="334" t="n">
        <v>223</v>
      </c>
      <c r="C2062" s="380" t="inlineStr">
        <is>
          <t>T348</t>
        </is>
      </c>
      <c r="D2062" s="380" t="n"/>
      <c r="E2062" s="380" t="n"/>
      <c r="F2062" s="380" t="n"/>
      <c r="G2062" s="380" t="n">
        <v>15</v>
      </c>
      <c r="H2062" s="381" t="n">
        <v>43599</v>
      </c>
      <c r="I2062" s="380" t="n">
        <v>5225</v>
      </c>
      <c r="J2062" s="380" t="n">
        <v>6773</v>
      </c>
      <c r="K2062" s="380" t="n">
        <v>6420</v>
      </c>
      <c r="L2062" s="380" t="n"/>
      <c r="M2062" s="382">
        <f>+(((J2062-I2062)-(K2062-I2062))/(K2062-I2062))*100</f>
        <v/>
      </c>
      <c r="N2062" s="382" t="n"/>
      <c r="O2062" s="384">
        <f>AVERAGE(M2062:M2063)</f>
        <v/>
      </c>
      <c r="P2062" s="384">
        <f>_xlfn.STDEV.S(M2062,M2063)</f>
        <v/>
      </c>
      <c r="Q2062" s="287" t="n"/>
      <c r="R2062" s="287" t="n"/>
      <c r="S2062" s="331">
        <f>+(((K2062-I2062)/1000)*1000)/10</f>
        <v/>
      </c>
      <c r="T2062" s="332">
        <f>AVERAGE(S2062:S2063)</f>
        <v/>
      </c>
    </row>
    <row r="2063" ht="15.75" customHeight="1" s="412">
      <c r="A2063" s="333" t="n">
        <v>4194</v>
      </c>
      <c r="B2063" s="334" t="n">
        <v>224</v>
      </c>
      <c r="C2063" s="380" t="inlineStr">
        <is>
          <t>T348</t>
        </is>
      </c>
      <c r="D2063" s="380" t="n"/>
      <c r="E2063" s="380" t="n"/>
      <c r="F2063" s="380" t="n"/>
      <c r="G2063" s="380" t="n">
        <v>15</v>
      </c>
      <c r="H2063" s="381" t="n">
        <v>43599</v>
      </c>
      <c r="I2063" s="380" t="n">
        <v>5231</v>
      </c>
      <c r="J2063" s="380" t="n">
        <v>6914</v>
      </c>
      <c r="K2063" s="380" t="n">
        <v>6524</v>
      </c>
      <c r="L2063" s="380" t="n"/>
      <c r="M2063" s="382">
        <f>+(((J2063-I2063)-(K2063-I2063))/(K2063-I2063))*100</f>
        <v/>
      </c>
      <c r="N2063" s="382" t="n"/>
      <c r="O2063" s="385" t="n"/>
      <c r="P2063" s="385" t="n"/>
      <c r="Q2063" s="287" t="n"/>
      <c r="R2063" s="287" t="n"/>
      <c r="S2063" s="331">
        <f>+(((K2063-I2063)/1000)*1000)/10</f>
        <v/>
      </c>
      <c r="T2063" s="332" t="n"/>
    </row>
    <row r="2064" ht="15.75" customHeight="1" s="412">
      <c r="A2064" s="333" t="n">
        <v>4839</v>
      </c>
      <c r="B2064" s="334" t="n">
        <v>223</v>
      </c>
      <c r="C2064" s="380" t="inlineStr">
        <is>
          <t>T348</t>
        </is>
      </c>
      <c r="D2064" s="380" t="n"/>
      <c r="E2064" s="380" t="n"/>
      <c r="F2064" s="380" t="n"/>
      <c r="G2064" s="380" t="n">
        <v>17</v>
      </c>
      <c r="H2064" s="381" t="n">
        <v>43619</v>
      </c>
      <c r="I2064" s="380" t="n">
        <v>5225</v>
      </c>
      <c r="J2064" s="380" t="n">
        <v>7109</v>
      </c>
      <c r="K2064" s="380" t="n">
        <v>6668</v>
      </c>
      <c r="L2064" s="380" t="n"/>
      <c r="M2064" s="382">
        <f>+(((J2064-I2064)-(K2064-I2064))/(K2064-I2064))*100</f>
        <v/>
      </c>
      <c r="N2064" s="383" t="n"/>
      <c r="O2064" s="384">
        <f>AVERAGE(M2064:M2065)</f>
        <v/>
      </c>
      <c r="P2064" s="384">
        <f>_xlfn.STDEV.S(M2064,M2065)</f>
        <v/>
      </c>
      <c r="Q2064" s="287" t="n"/>
      <c r="R2064" s="287" t="n"/>
      <c r="S2064" s="331">
        <f>+(((K2064-I2064)/1000)*1000)/10</f>
        <v/>
      </c>
      <c r="T2064" s="332">
        <f>AVERAGE(S2064:S2065)</f>
        <v/>
      </c>
    </row>
    <row r="2065" ht="15.75" customHeight="1" s="412">
      <c r="A2065" s="333" t="n">
        <v>4840</v>
      </c>
      <c r="B2065" s="334" t="n">
        <v>224</v>
      </c>
      <c r="C2065" s="380" t="inlineStr">
        <is>
          <t>T348</t>
        </is>
      </c>
      <c r="D2065" s="380" t="n"/>
      <c r="E2065" s="380" t="n"/>
      <c r="F2065" s="380" t="n"/>
      <c r="G2065" s="380" t="n">
        <v>17</v>
      </c>
      <c r="H2065" s="381" t="n">
        <v>43619</v>
      </c>
      <c r="I2065" s="380" t="n">
        <v>5231</v>
      </c>
      <c r="J2065" s="380" t="n">
        <v>7472</v>
      </c>
      <c r="K2065" s="380" t="n">
        <v>6935</v>
      </c>
      <c r="L2065" s="380" t="n"/>
      <c r="M2065" s="382">
        <f>+(((J2065-I2065)-(K2065-I2065))/(K2065-I2065))*100</f>
        <v/>
      </c>
      <c r="N2065" s="383" t="n"/>
      <c r="O2065" s="385" t="n"/>
      <c r="P2065" s="385" t="n"/>
      <c r="Q2065" s="287" t="n"/>
      <c r="R2065" s="287" t="n"/>
      <c r="S2065" s="331">
        <f>+(((K2065-I2065)/1000)*1000)/10</f>
        <v/>
      </c>
      <c r="T2065" s="332" t="n"/>
    </row>
    <row r="2066" ht="15.75" customHeight="1" s="412">
      <c r="A2066" s="333" t="n">
        <v>5421</v>
      </c>
      <c r="B2066" s="334" t="n">
        <v>159</v>
      </c>
      <c r="C2066" s="378" t="inlineStr">
        <is>
          <t>T348</t>
        </is>
      </c>
      <c r="D2066" s="378" t="n"/>
      <c r="E2066" s="378" t="n"/>
      <c r="F2066" s="378" t="n"/>
      <c r="G2066" s="378" t="n">
        <v>19</v>
      </c>
      <c r="H2066" s="379" t="n">
        <v>43637</v>
      </c>
      <c r="I2066" s="378" t="n">
        <v>5300</v>
      </c>
      <c r="J2066" s="378" t="inlineStr">
        <is>
          <t>SIN ESPIGAS</t>
        </is>
      </c>
      <c r="K2066" s="378" t="n"/>
      <c r="L2066" s="378" t="n"/>
      <c r="M2066" s="386" t="n"/>
      <c r="N2066" s="387" t="n"/>
      <c r="O2066" s="388" t="n"/>
      <c r="P2066" s="388" t="n"/>
      <c r="Q2066" s="287" t="n"/>
      <c r="R2066" s="287" t="n"/>
      <c r="S2066" s="331">
        <f>+(((K2066-I2066)/1000)*1000)/10</f>
        <v/>
      </c>
      <c r="T2066" s="332">
        <f>AVERAGE(S2066:S2067)</f>
        <v/>
      </c>
    </row>
    <row r="2067" ht="15.75" customHeight="1" s="412">
      <c r="A2067" s="333" t="n">
        <v>5422</v>
      </c>
      <c r="B2067" s="334" t="n">
        <v>160</v>
      </c>
      <c r="C2067" s="378" t="inlineStr">
        <is>
          <t>T348</t>
        </is>
      </c>
      <c r="D2067" s="378" t="n"/>
      <c r="E2067" s="378" t="n"/>
      <c r="F2067" s="378" t="n"/>
      <c r="G2067" s="378" t="n">
        <v>19</v>
      </c>
      <c r="H2067" s="379" t="n">
        <v>43637</v>
      </c>
      <c r="I2067" s="378" t="n">
        <v>5234</v>
      </c>
      <c r="J2067" s="378" t="inlineStr">
        <is>
          <t>SIN ESPIGAS</t>
        </is>
      </c>
      <c r="K2067" s="378" t="n"/>
      <c r="L2067" s="378" t="n"/>
      <c r="M2067" s="386" t="n"/>
      <c r="N2067" s="387" t="n"/>
      <c r="O2067" s="331" t="n"/>
      <c r="P2067" s="331" t="n"/>
      <c r="Q2067" s="287" t="n"/>
      <c r="R2067" s="287" t="n"/>
      <c r="S2067" s="331">
        <f>+(((K2067-I2067)/1000)*1000)/10</f>
        <v/>
      </c>
      <c r="T2067" s="332" t="n"/>
    </row>
    <row r="2068" ht="15.75" customHeight="1" s="412">
      <c r="A2068" s="333" t="n">
        <v>3475</v>
      </c>
      <c r="B2068" s="334" t="n">
        <v>231</v>
      </c>
      <c r="C2068" s="380" t="inlineStr">
        <is>
          <t>T349</t>
        </is>
      </c>
      <c r="D2068" s="380" t="n"/>
      <c r="E2068" s="380" t="n"/>
      <c r="F2068" s="380" t="n"/>
      <c r="G2068" s="380" t="n">
        <v>13</v>
      </c>
      <c r="H2068" s="381" t="n">
        <v>43587</v>
      </c>
      <c r="I2068" s="380" t="n">
        <v>5229</v>
      </c>
      <c r="J2068" s="380" t="n">
        <v>7292</v>
      </c>
      <c r="K2068" s="380" t="n">
        <v>6726</v>
      </c>
      <c r="L2068" s="380" t="n">
        <v>1</v>
      </c>
      <c r="M2068" s="382">
        <f>+(((J2068-I2068)-(K2068-I2068))/(K2068-I2068))*100</f>
        <v/>
      </c>
      <c r="N2068" s="383" t="inlineStr">
        <is>
          <t>24/4</t>
        </is>
      </c>
      <c r="O2068" s="384">
        <f>AVERAGE(M2068:M2069)</f>
        <v/>
      </c>
      <c r="P2068" s="384">
        <f>_xlfn.STDEV.S(M2068,M2069)</f>
        <v/>
      </c>
      <c r="Q2068" s="287" t="n">
        <v>1</v>
      </c>
      <c r="R2068" s="287" t="n"/>
      <c r="S2068" s="331">
        <f>+(((K2068-I2068)/1000)*1000)/10</f>
        <v/>
      </c>
      <c r="T2068" s="332">
        <f>AVERAGE(S2068:S2069)</f>
        <v/>
      </c>
    </row>
    <row r="2069" ht="15.75" customHeight="1" s="412">
      <c r="A2069" s="333" t="n">
        <v>3476</v>
      </c>
      <c r="B2069" s="334" t="n">
        <v>232</v>
      </c>
      <c r="C2069" s="380" t="inlineStr">
        <is>
          <t>T349</t>
        </is>
      </c>
      <c r="D2069" s="380" t="n"/>
      <c r="E2069" s="380" t="n"/>
      <c r="F2069" s="380" t="n"/>
      <c r="G2069" s="380" t="n">
        <v>13</v>
      </c>
      <c r="H2069" s="381" t="n">
        <v>43587</v>
      </c>
      <c r="I2069" s="380" t="n">
        <v>5244</v>
      </c>
      <c r="J2069" s="380" t="n">
        <v>7370</v>
      </c>
      <c r="K2069" s="380" t="n">
        <v>6763</v>
      </c>
      <c r="L2069" s="380" t="n"/>
      <c r="M2069" s="382">
        <f>+(((J2069-I2069)-(K2069-I2069))/(K2069-I2069))*100</f>
        <v/>
      </c>
      <c r="N2069" s="383" t="n"/>
      <c r="O2069" s="385" t="n"/>
      <c r="P2069" s="385" t="n"/>
      <c r="Q2069" s="287" t="n"/>
      <c r="R2069" s="287" t="n"/>
      <c r="S2069" s="331">
        <f>+(((K2069-I2069)/1000)*1000)/10</f>
        <v/>
      </c>
      <c r="T2069" s="332" t="n"/>
    </row>
    <row r="2070" ht="15.75" customHeight="1" s="412">
      <c r="A2070" s="333" t="n">
        <v>4195</v>
      </c>
      <c r="B2070" s="334" t="n">
        <v>225</v>
      </c>
      <c r="C2070" s="380" t="inlineStr">
        <is>
          <t>T349</t>
        </is>
      </c>
      <c r="D2070" s="380" t="n"/>
      <c r="E2070" s="380" t="n"/>
      <c r="F2070" s="380" t="n"/>
      <c r="G2070" s="380" t="n">
        <v>15</v>
      </c>
      <c r="H2070" s="381" t="n">
        <v>43599</v>
      </c>
      <c r="I2070" s="380" t="n">
        <v>5260</v>
      </c>
      <c r="J2070" s="380" t="n">
        <v>8139</v>
      </c>
      <c r="K2070" s="380" t="n">
        <v>7597</v>
      </c>
      <c r="L2070" s="380" t="n"/>
      <c r="M2070" s="382">
        <f>+(((J2070-I2070)-(K2070-I2070))/(K2070-I2070))*100</f>
        <v/>
      </c>
      <c r="N2070" s="382" t="n"/>
      <c r="O2070" s="384">
        <f>AVERAGE(M2070:M2071)</f>
        <v/>
      </c>
      <c r="P2070" s="384">
        <f>_xlfn.STDEV.S(M2070,M2071)</f>
        <v/>
      </c>
      <c r="Q2070" s="287" t="n"/>
      <c r="R2070" s="287" t="n"/>
      <c r="S2070" s="331">
        <f>+(((K2070-I2070)/1000)*1000)/10</f>
        <v/>
      </c>
      <c r="T2070" s="332">
        <f>AVERAGE(S2070:S2071)</f>
        <v/>
      </c>
    </row>
    <row r="2071" ht="15.75" customHeight="1" s="412">
      <c r="A2071" s="333" t="n">
        <v>4196</v>
      </c>
      <c r="B2071" s="334" t="n">
        <v>226</v>
      </c>
      <c r="C2071" s="380" t="inlineStr">
        <is>
          <t>T349</t>
        </is>
      </c>
      <c r="D2071" s="380" t="n"/>
      <c r="E2071" s="380" t="n"/>
      <c r="F2071" s="380" t="n"/>
      <c r="G2071" s="380" t="n">
        <v>15</v>
      </c>
      <c r="H2071" s="381" t="n">
        <v>43599</v>
      </c>
      <c r="I2071" s="380" t="n">
        <v>5197</v>
      </c>
      <c r="J2071" s="380" t="n">
        <v>8203</v>
      </c>
      <c r="K2071" s="380" t="n">
        <v>7615</v>
      </c>
      <c r="L2071" s="380" t="n"/>
      <c r="M2071" s="382">
        <f>+(((J2071-I2071)-(K2071-I2071))/(K2071-I2071))*100</f>
        <v/>
      </c>
      <c r="N2071" s="382" t="n"/>
      <c r="O2071" s="385" t="n"/>
      <c r="P2071" s="385" t="n"/>
      <c r="Q2071" s="287" t="n"/>
      <c r="R2071" s="287" t="n"/>
      <c r="S2071" s="331">
        <f>+(((K2071-I2071)/1000)*1000)/10</f>
        <v/>
      </c>
      <c r="T2071" s="332" t="n"/>
    </row>
    <row r="2072" ht="15.75" customHeight="1" s="412">
      <c r="A2072" s="333" t="n">
        <v>4841</v>
      </c>
      <c r="B2072" s="334" t="n">
        <v>225</v>
      </c>
      <c r="C2072" s="380" t="inlineStr">
        <is>
          <t>T349</t>
        </is>
      </c>
      <c r="D2072" s="380" t="n"/>
      <c r="E2072" s="380" t="n"/>
      <c r="F2072" s="380" t="n"/>
      <c r="G2072" s="380" t="n">
        <v>17</v>
      </c>
      <c r="H2072" s="381" t="n">
        <v>43619</v>
      </c>
      <c r="I2072" s="380" t="n">
        <v>5260</v>
      </c>
      <c r="J2072" s="380" t="n">
        <v>8311</v>
      </c>
      <c r="K2072" s="380" t="n">
        <v>7747</v>
      </c>
      <c r="L2072" s="380" t="n"/>
      <c r="M2072" s="382">
        <f>+(((J2072-I2072)-(K2072-I2072))/(K2072-I2072))*100</f>
        <v/>
      </c>
      <c r="N2072" s="383" t="n"/>
      <c r="O2072" s="384">
        <f>AVERAGE(M2072:M2073)</f>
        <v/>
      </c>
      <c r="P2072" s="384">
        <f>_xlfn.STDEV.S(M2072,M2073)</f>
        <v/>
      </c>
      <c r="Q2072" s="287" t="n"/>
      <c r="R2072" s="287" t="n"/>
      <c r="S2072" s="331">
        <f>+(((K2072-I2072)/1000)*1000)/10</f>
        <v/>
      </c>
      <c r="T2072" s="332">
        <f>AVERAGE(S2072:S2073)</f>
        <v/>
      </c>
    </row>
    <row r="2073" ht="15.75" customHeight="1" s="412">
      <c r="A2073" s="333" t="n">
        <v>4842</v>
      </c>
      <c r="B2073" s="334" t="n">
        <v>226</v>
      </c>
      <c r="C2073" s="380" t="inlineStr">
        <is>
          <t>T349</t>
        </is>
      </c>
      <c r="D2073" s="380" t="n"/>
      <c r="E2073" s="380" t="n"/>
      <c r="F2073" s="380" t="n"/>
      <c r="G2073" s="380" t="n">
        <v>17</v>
      </c>
      <c r="H2073" s="381" t="n">
        <v>43619</v>
      </c>
      <c r="I2073" s="380" t="n">
        <v>5197</v>
      </c>
      <c r="J2073" s="380" t="n">
        <v>8304</v>
      </c>
      <c r="K2073" s="380" t="n">
        <v>7716</v>
      </c>
      <c r="L2073" s="380" t="n"/>
      <c r="M2073" s="382">
        <f>+(((J2073-I2073)-(K2073-I2073))/(K2073-I2073))*100</f>
        <v/>
      </c>
      <c r="N2073" s="383" t="n"/>
      <c r="O2073" s="385" t="n"/>
      <c r="P2073" s="385" t="n"/>
      <c r="Q2073" s="287" t="n"/>
      <c r="R2073" s="287" t="n"/>
      <c r="S2073" s="331">
        <f>+(((K2073-I2073)/1000)*1000)/10</f>
        <v/>
      </c>
      <c r="T2073" s="332" t="n"/>
    </row>
    <row r="2074" ht="15.75" customHeight="1" s="412">
      <c r="A2074" s="333" t="n">
        <v>5423</v>
      </c>
      <c r="B2074" s="334" t="n">
        <v>161</v>
      </c>
      <c r="C2074" s="378" t="inlineStr">
        <is>
          <t>T349</t>
        </is>
      </c>
      <c r="D2074" s="378" t="n"/>
      <c r="E2074" s="378" t="n"/>
      <c r="F2074" s="378" t="n"/>
      <c r="G2074" s="378" t="n">
        <v>19</v>
      </c>
      <c r="H2074" s="379" t="n">
        <v>43637</v>
      </c>
      <c r="I2074" s="378" t="n">
        <v>5264</v>
      </c>
      <c r="J2074" s="378" t="n">
        <v>7676</v>
      </c>
      <c r="K2074" s="378" t="n">
        <v>7198</v>
      </c>
      <c r="L2074" s="378" t="n">
        <v>4</v>
      </c>
      <c r="M2074" s="386">
        <f>+(((J2074-I2074)-(K2074-I2074))/(K2074-I2074))*100</f>
        <v/>
      </c>
      <c r="N2074" s="387" t="n"/>
      <c r="O2074" s="388">
        <f>AVERAGE(M2074:M2075)</f>
        <v/>
      </c>
      <c r="P2074" s="388">
        <f>_xlfn.STDEV.S(M2074,M2075)</f>
        <v/>
      </c>
      <c r="Q2074" s="287" t="n"/>
      <c r="R2074" s="287" t="n"/>
      <c r="S2074" s="331">
        <f>+(((K2074-I2074)/1000)*1000)/10</f>
        <v/>
      </c>
      <c r="T2074" s="332">
        <f>AVERAGE(S2074:S2075)</f>
        <v/>
      </c>
    </row>
    <row r="2075" ht="15.75" customHeight="1" s="412">
      <c r="A2075" s="333" t="n">
        <v>5424</v>
      </c>
      <c r="B2075" s="334" t="n">
        <v>162</v>
      </c>
      <c r="C2075" s="378" t="inlineStr">
        <is>
          <t>T349</t>
        </is>
      </c>
      <c r="D2075" s="378" t="n"/>
      <c r="E2075" s="378" t="n"/>
      <c r="F2075" s="378" t="n"/>
      <c r="G2075" s="378" t="n">
        <v>19</v>
      </c>
      <c r="H2075" s="379" t="n">
        <v>43637</v>
      </c>
      <c r="I2075" s="378" t="n">
        <v>5232</v>
      </c>
      <c r="J2075" s="378" t="n">
        <v>7617</v>
      </c>
      <c r="K2075" s="378" t="n">
        <v>7142</v>
      </c>
      <c r="L2075" s="378" t="n"/>
      <c r="M2075" s="386">
        <f>+(((J2075-I2075)-(K2075-I2075))/(K2075-I2075))*100</f>
        <v/>
      </c>
      <c r="N2075" s="387" t="n"/>
      <c r="O2075" s="331" t="n"/>
      <c r="P2075" s="331" t="n"/>
      <c r="Q2075" s="287" t="n"/>
      <c r="R2075" s="287" t="n"/>
      <c r="S2075" s="331">
        <f>+(((K2075-I2075)/1000)*1000)/10</f>
        <v/>
      </c>
      <c r="T2075" s="332" t="n"/>
    </row>
    <row r="2076" ht="15.75" customHeight="1" s="412">
      <c r="A2076" s="333" t="n">
        <v>6159</v>
      </c>
      <c r="B2076" s="334" t="n">
        <v>203</v>
      </c>
      <c r="C2076" s="378" t="inlineStr">
        <is>
          <t>T349</t>
        </is>
      </c>
      <c r="D2076" s="378" t="n"/>
      <c r="E2076" s="378" t="n"/>
      <c r="F2076" s="378" t="n"/>
      <c r="G2076" s="378" t="n">
        <v>22</v>
      </c>
      <c r="H2076" s="379" t="n">
        <v>43685</v>
      </c>
      <c r="I2076" s="378" t="n">
        <v>5215</v>
      </c>
      <c r="J2076" s="378" t="n">
        <v>8109</v>
      </c>
      <c r="K2076" s="378" t="n">
        <v>7641</v>
      </c>
      <c r="L2076" s="378" t="n">
        <v>9</v>
      </c>
      <c r="M2076" s="374">
        <f>+(((J2076-I2076)-(K2076-I2076))/(K2076-I2076))*100</f>
        <v/>
      </c>
      <c r="N2076" s="375" t="n"/>
      <c r="O2076" s="376">
        <f>AVERAGE(M2076:M2077)</f>
        <v/>
      </c>
      <c r="P2076" s="376">
        <f>_xlfn.STDEV.S(M2076,M2077)</f>
        <v/>
      </c>
      <c r="Q2076" s="287" t="n"/>
      <c r="R2076" s="287" t="n"/>
      <c r="S2076" s="331">
        <f>+(((K2076-I2076)/1000)*1000)/10</f>
        <v/>
      </c>
      <c r="T2076" s="332">
        <f>AVERAGE(S2076:S2077)</f>
        <v/>
      </c>
    </row>
    <row r="2077" ht="15.75" customHeight="1" s="412">
      <c r="A2077" s="333" t="n">
        <v>6160</v>
      </c>
      <c r="B2077" s="334" t="n">
        <v>203</v>
      </c>
      <c r="C2077" s="378" t="inlineStr">
        <is>
          <t>T349</t>
        </is>
      </c>
      <c r="D2077" s="378" t="n"/>
      <c r="E2077" s="378" t="n"/>
      <c r="F2077" s="378" t="n"/>
      <c r="G2077" s="378" t="n">
        <v>22</v>
      </c>
      <c r="H2077" s="379" t="n">
        <v>43685</v>
      </c>
      <c r="I2077" s="378" t="n">
        <v>5215</v>
      </c>
      <c r="J2077" s="378" t="n">
        <v>8199</v>
      </c>
      <c r="K2077" s="378" t="n">
        <v>7736</v>
      </c>
      <c r="L2077" s="378" t="n"/>
      <c r="M2077" s="374">
        <f>+(((J2077-I2077)-(K2077-I2077))/(K2077-I2077))*100</f>
        <v/>
      </c>
      <c r="N2077" s="375" t="n"/>
      <c r="O2077" s="377" t="n"/>
      <c r="P2077" s="377" t="n"/>
      <c r="Q2077" s="287" t="n"/>
      <c r="R2077" s="287" t="n"/>
      <c r="S2077" s="331">
        <f>+(((K2077-I2077)/1000)*1000)/10</f>
        <v/>
      </c>
      <c r="T2077" s="332" t="n"/>
    </row>
    <row r="2078" ht="15.75" customHeight="1" s="412">
      <c r="A2078" s="333" t="n">
        <v>3477</v>
      </c>
      <c r="B2078" s="334" t="n">
        <v>233</v>
      </c>
      <c r="C2078" s="380" t="inlineStr">
        <is>
          <t>T350</t>
        </is>
      </c>
      <c r="D2078" s="380" t="n"/>
      <c r="E2078" s="380" t="n"/>
      <c r="F2078" s="380" t="n"/>
      <c r="G2078" s="380" t="n">
        <v>13</v>
      </c>
      <c r="H2078" s="381" t="n">
        <v>43587</v>
      </c>
      <c r="I2078" s="380" t="n">
        <v>5213</v>
      </c>
      <c r="J2078" s="380" t="n">
        <v>8531</v>
      </c>
      <c r="K2078" s="380" t="n">
        <v>7600</v>
      </c>
      <c r="L2078" s="380" t="n">
        <v>1</v>
      </c>
      <c r="M2078" s="382">
        <f>+(((J2078-I2078)-(K2078-I2078))/(K2078-I2078))*100</f>
        <v/>
      </c>
      <c r="N2078" s="383" t="inlineStr">
        <is>
          <t>28/4</t>
        </is>
      </c>
      <c r="O2078" s="384">
        <f>AVERAGE(M2078:M2079)</f>
        <v/>
      </c>
      <c r="P2078" s="384">
        <f>_xlfn.STDEV.S(M2078,M2079)</f>
        <v/>
      </c>
      <c r="Q2078" s="287" t="n">
        <v>1</v>
      </c>
      <c r="R2078" s="287" t="n"/>
      <c r="S2078" s="331">
        <f>+(((K2078-I2078)/1000)*1000)/10</f>
        <v/>
      </c>
      <c r="T2078" s="332">
        <f>AVERAGE(S2078:S2079)</f>
        <v/>
      </c>
    </row>
    <row r="2079" ht="15.75" customHeight="1" s="412">
      <c r="A2079" s="333" t="n">
        <v>3478</v>
      </c>
      <c r="B2079" s="334" t="n">
        <v>234</v>
      </c>
      <c r="C2079" s="380" t="inlineStr">
        <is>
          <t>T350</t>
        </is>
      </c>
      <c r="D2079" s="380" t="n"/>
      <c r="E2079" s="380" t="n"/>
      <c r="F2079" s="380" t="n"/>
      <c r="G2079" s="380" t="n">
        <v>13</v>
      </c>
      <c r="H2079" s="381" t="n">
        <v>43587</v>
      </c>
      <c r="I2079" s="380" t="n">
        <v>5254</v>
      </c>
      <c r="J2079" s="380" t="n">
        <v>8485</v>
      </c>
      <c r="K2079" s="380" t="n">
        <v>7590</v>
      </c>
      <c r="L2079" s="380" t="n"/>
      <c r="M2079" s="382">
        <f>+(((J2079-I2079)-(K2079-I2079))/(K2079-I2079))*100</f>
        <v/>
      </c>
      <c r="N2079" s="383" t="n"/>
      <c r="O2079" s="385" t="n"/>
      <c r="P2079" s="385" t="n"/>
      <c r="Q2079" s="287" t="n"/>
      <c r="R2079" s="287" t="n"/>
      <c r="S2079" s="331">
        <f>+(((K2079-I2079)/1000)*1000)/10</f>
        <v/>
      </c>
      <c r="T2079" s="332" t="n"/>
    </row>
    <row r="2080" ht="15.75" customHeight="1" s="412">
      <c r="A2080" s="333" t="n">
        <v>4197</v>
      </c>
      <c r="B2080" s="334" t="n">
        <v>227</v>
      </c>
      <c r="C2080" s="380" t="inlineStr">
        <is>
          <t>T350</t>
        </is>
      </c>
      <c r="D2080" s="380" t="n"/>
      <c r="E2080" s="380" t="n"/>
      <c r="F2080" s="380" t="n"/>
      <c r="G2080" s="380" t="n">
        <v>15</v>
      </c>
      <c r="H2080" s="381" t="n">
        <v>43599</v>
      </c>
      <c r="I2080" s="380" t="n">
        <v>5247</v>
      </c>
      <c r="J2080" s="380" t="n">
        <v>8000</v>
      </c>
      <c r="K2080" s="380" t="n">
        <v>7307</v>
      </c>
      <c r="L2080" s="380" t="n"/>
      <c r="M2080" s="382">
        <f>+(((J2080-I2080)-(K2080-I2080))/(K2080-I2080))*100</f>
        <v/>
      </c>
      <c r="N2080" s="382" t="n"/>
      <c r="O2080" s="384">
        <f>AVERAGE(M2080:M2081)</f>
        <v/>
      </c>
      <c r="P2080" s="384">
        <f>_xlfn.STDEV.S(M2080,M2081)</f>
        <v/>
      </c>
      <c r="Q2080" s="287" t="n"/>
      <c r="R2080" s="287" t="n"/>
      <c r="S2080" s="331">
        <f>+(((K2080-I2080)/1000)*1000)/10</f>
        <v/>
      </c>
      <c r="T2080" s="332">
        <f>AVERAGE(S2080:S2081)</f>
        <v/>
      </c>
    </row>
    <row r="2081" ht="15.75" customHeight="1" s="412">
      <c r="A2081" s="333" t="n">
        <v>4198</v>
      </c>
      <c r="B2081" s="334" t="n">
        <v>228</v>
      </c>
      <c r="C2081" s="380" t="inlineStr">
        <is>
          <t>T350</t>
        </is>
      </c>
      <c r="D2081" s="380" t="n"/>
      <c r="E2081" s="380" t="n"/>
      <c r="F2081" s="380" t="n"/>
      <c r="G2081" s="380" t="n">
        <v>15</v>
      </c>
      <c r="H2081" s="381" t="n">
        <v>43599</v>
      </c>
      <c r="I2081" s="380" t="n">
        <v>5238</v>
      </c>
      <c r="J2081" s="380" t="n">
        <v>8135</v>
      </c>
      <c r="K2081" s="380" t="n">
        <v>7378</v>
      </c>
      <c r="L2081" s="380" t="n"/>
      <c r="M2081" s="382">
        <f>+(((J2081-I2081)-(K2081-I2081))/(K2081-I2081))*100</f>
        <v/>
      </c>
      <c r="N2081" s="382" t="n"/>
      <c r="O2081" s="385" t="n"/>
      <c r="P2081" s="385" t="n"/>
      <c r="Q2081" s="287" t="n"/>
      <c r="R2081" s="287" t="n"/>
      <c r="S2081" s="331">
        <f>+(((K2081-I2081)/1000)*1000)/10</f>
        <v/>
      </c>
      <c r="T2081" s="332" t="n"/>
    </row>
    <row r="2082" ht="15.75" customHeight="1" s="412">
      <c r="A2082" s="333" t="n">
        <v>4843</v>
      </c>
      <c r="B2082" s="334" t="n">
        <v>227</v>
      </c>
      <c r="C2082" s="380" t="inlineStr">
        <is>
          <t>T350</t>
        </is>
      </c>
      <c r="D2082" s="380" t="n"/>
      <c r="E2082" s="380" t="n"/>
      <c r="F2082" s="380" t="n"/>
      <c r="G2082" s="380" t="n">
        <v>17</v>
      </c>
      <c r="H2082" s="381" t="n">
        <v>43619</v>
      </c>
      <c r="I2082" s="380" t="n">
        <v>5247</v>
      </c>
      <c r="J2082" s="380" t="n">
        <v>8247</v>
      </c>
      <c r="K2082" s="380" t="n">
        <v>7598</v>
      </c>
      <c r="L2082" s="380" t="n"/>
      <c r="M2082" s="382">
        <f>+(((J2082-I2082)-(K2082-I2082))/(K2082-I2082))*100</f>
        <v/>
      </c>
      <c r="N2082" s="383" t="n"/>
      <c r="O2082" s="384">
        <f>AVERAGE(M2082:M2083)</f>
        <v/>
      </c>
      <c r="P2082" s="384">
        <f>_xlfn.STDEV.S(M2082,M2083)</f>
        <v/>
      </c>
      <c r="Q2082" s="287" t="n"/>
      <c r="R2082" s="287" t="n"/>
      <c r="S2082" s="331">
        <f>+(((K2082-I2082)/1000)*1000)/10</f>
        <v/>
      </c>
      <c r="T2082" s="332">
        <f>AVERAGE(S2082:S2083)</f>
        <v/>
      </c>
    </row>
    <row r="2083" ht="15.75" customHeight="1" s="412">
      <c r="A2083" s="333" t="n">
        <v>4844</v>
      </c>
      <c r="B2083" s="334" t="n">
        <v>228</v>
      </c>
      <c r="C2083" s="380" t="inlineStr">
        <is>
          <t>T350</t>
        </is>
      </c>
      <c r="D2083" s="380" t="n"/>
      <c r="E2083" s="380" t="n"/>
      <c r="F2083" s="380" t="n"/>
      <c r="G2083" s="380" t="n">
        <v>17</v>
      </c>
      <c r="H2083" s="381" t="n">
        <v>43619</v>
      </c>
      <c r="I2083" s="380" t="n">
        <v>5238</v>
      </c>
      <c r="J2083" s="380" t="n">
        <v>8258</v>
      </c>
      <c r="K2083" s="380" t="n">
        <v>7595</v>
      </c>
      <c r="L2083" s="380" t="n"/>
      <c r="M2083" s="382">
        <f>+(((J2083-I2083)-(K2083-I2083))/(K2083-I2083))*100</f>
        <v/>
      </c>
      <c r="N2083" s="383" t="n"/>
      <c r="O2083" s="385" t="n"/>
      <c r="P2083" s="385" t="n"/>
      <c r="Q2083" s="287" t="n"/>
      <c r="R2083" s="287" t="n"/>
      <c r="S2083" s="331">
        <f>+(((K2083-I2083)/1000)*1000)/10</f>
        <v/>
      </c>
      <c r="T2083" s="332" t="n"/>
    </row>
    <row r="2084" ht="15.75" customHeight="1" s="412">
      <c r="A2084" s="333" t="n">
        <v>5425</v>
      </c>
      <c r="B2084" s="334" t="n">
        <v>163</v>
      </c>
      <c r="C2084" s="378" t="inlineStr">
        <is>
          <t>T350</t>
        </is>
      </c>
      <c r="D2084" s="378" t="n"/>
      <c r="E2084" s="378" t="n"/>
      <c r="F2084" s="378" t="n"/>
      <c r="G2084" s="378" t="n">
        <v>19</v>
      </c>
      <c r="H2084" s="379" t="n">
        <v>43637</v>
      </c>
      <c r="I2084" s="378" t="n">
        <v>5193</v>
      </c>
      <c r="J2084" s="378" t="n">
        <v>8497</v>
      </c>
      <c r="K2084" s="378" t="n">
        <v>7638</v>
      </c>
      <c r="L2084" s="378" t="n">
        <v>7</v>
      </c>
      <c r="M2084" s="386">
        <f>+(((J2084-I2084)-(K2084-I2084))/(K2084-I2084))*100</f>
        <v/>
      </c>
      <c r="N2084" s="387" t="n"/>
      <c r="O2084" s="388">
        <f>AVERAGE(M2084:M2085)</f>
        <v/>
      </c>
      <c r="P2084" s="388">
        <f>_xlfn.STDEV.S(M2084,M2085)</f>
        <v/>
      </c>
      <c r="Q2084" s="287" t="n"/>
      <c r="R2084" s="287" t="n"/>
      <c r="S2084" s="331">
        <f>+(((K2084-I2084)/1000)*1000)/10</f>
        <v/>
      </c>
      <c r="T2084" s="332">
        <f>AVERAGE(S2084:S2085)</f>
        <v/>
      </c>
    </row>
    <row r="2085" ht="15.75" customHeight="1" s="412">
      <c r="A2085" s="333" t="n">
        <v>5426</v>
      </c>
      <c r="B2085" s="334" t="n">
        <v>164</v>
      </c>
      <c r="C2085" s="378" t="inlineStr">
        <is>
          <t>T350</t>
        </is>
      </c>
      <c r="D2085" s="378" t="n"/>
      <c r="E2085" s="378" t="n"/>
      <c r="F2085" s="378" t="n"/>
      <c r="G2085" s="378" t="n">
        <v>19</v>
      </c>
      <c r="H2085" s="379" t="n">
        <v>43637</v>
      </c>
      <c r="I2085" s="378" t="n">
        <v>5245</v>
      </c>
      <c r="J2085" s="378" t="n">
        <v>8467</v>
      </c>
      <c r="K2085" s="378" t="n">
        <v>7664</v>
      </c>
      <c r="L2085" s="378" t="n"/>
      <c r="M2085" s="386">
        <f>+(((J2085-I2085)-(K2085-I2085))/(K2085-I2085))*100</f>
        <v/>
      </c>
      <c r="N2085" s="387" t="n"/>
      <c r="O2085" s="331" t="n"/>
      <c r="P2085" s="331" t="n"/>
      <c r="Q2085" s="287" t="n"/>
      <c r="R2085" s="287" t="n"/>
      <c r="S2085" s="331">
        <f>+(((K2085-I2085)/1000)*1000)/10</f>
        <v/>
      </c>
      <c r="T2085" s="332" t="n"/>
    </row>
    <row r="2086" ht="15.75" customHeight="1" s="412">
      <c r="A2086" s="333" t="n">
        <v>6161</v>
      </c>
      <c r="B2086" s="334" t="n">
        <v>204</v>
      </c>
      <c r="C2086" s="378" t="inlineStr">
        <is>
          <t>T350</t>
        </is>
      </c>
      <c r="D2086" s="378" t="n"/>
      <c r="E2086" s="378" t="n"/>
      <c r="F2086" s="378" t="n"/>
      <c r="G2086" s="378" t="n">
        <v>22</v>
      </c>
      <c r="H2086" s="379" t="n">
        <v>43685</v>
      </c>
      <c r="I2086" s="378" t="n">
        <v>5239</v>
      </c>
      <c r="J2086" s="378" t="n">
        <v>8164</v>
      </c>
      <c r="K2086" s="378" t="n">
        <v>7688</v>
      </c>
      <c r="L2086" s="378" t="n">
        <v>10</v>
      </c>
      <c r="M2086" s="374">
        <f>+(((J2086-I2086)-(K2086-I2086))/(K2086-I2086))*100</f>
        <v/>
      </c>
      <c r="N2086" s="375" t="n"/>
      <c r="O2086" s="376">
        <f>AVERAGE(M2086:M2087)</f>
        <v/>
      </c>
      <c r="P2086" s="376">
        <f>_xlfn.STDEV.S(M2086,M2087)</f>
        <v/>
      </c>
      <c r="Q2086" s="287" t="n"/>
      <c r="R2086" s="287" t="n"/>
      <c r="S2086" s="331">
        <f>+(((K2086-I2086)/1000)*1000)/10</f>
        <v/>
      </c>
      <c r="T2086" s="332">
        <f>AVERAGE(S2086:S2087)</f>
        <v/>
      </c>
    </row>
    <row r="2087" ht="15.75" customHeight="1" s="412">
      <c r="A2087" s="333" t="n">
        <v>6162</v>
      </c>
      <c r="B2087" s="334" t="n">
        <v>204</v>
      </c>
      <c r="C2087" s="378" t="inlineStr">
        <is>
          <t>T350</t>
        </is>
      </c>
      <c r="D2087" s="378" t="n"/>
      <c r="E2087" s="378" t="n"/>
      <c r="F2087" s="378" t="n"/>
      <c r="G2087" s="378" t="n">
        <v>22</v>
      </c>
      <c r="H2087" s="379" t="n">
        <v>43685</v>
      </c>
      <c r="I2087" s="378" t="n">
        <v>5239</v>
      </c>
      <c r="J2087" s="378" t="n">
        <v>8120</v>
      </c>
      <c r="K2087" s="378" t="n">
        <v>7677</v>
      </c>
      <c r="L2087" s="378" t="n"/>
      <c r="M2087" s="374">
        <f>+(((J2087-I2087)-(K2087-I2087))/(K2087-I2087))*100</f>
        <v/>
      </c>
      <c r="N2087" s="375" t="n"/>
      <c r="O2087" s="377" t="n"/>
      <c r="P2087" s="377" t="n"/>
      <c r="Q2087" s="287" t="n"/>
      <c r="R2087" s="287" t="n"/>
      <c r="S2087" s="331">
        <f>+(((K2087-I2087)/1000)*1000)/10</f>
        <v/>
      </c>
      <c r="T2087" s="332" t="n"/>
    </row>
    <row r="2088" ht="15.75" customHeight="1" s="412">
      <c r="A2088" s="333" t="n">
        <v>3479</v>
      </c>
      <c r="B2088" s="334" t="n">
        <v>235</v>
      </c>
      <c r="C2088" s="380" t="inlineStr">
        <is>
          <t>T351</t>
        </is>
      </c>
      <c r="D2088" s="380" t="n"/>
      <c r="E2088" s="380" t="n"/>
      <c r="F2088" s="380" t="n"/>
      <c r="G2088" s="380" t="n">
        <v>13</v>
      </c>
      <c r="H2088" s="381" t="n">
        <v>43587</v>
      </c>
      <c r="I2088" s="380" t="n">
        <v>5230</v>
      </c>
      <c r="J2088" s="380" t="n">
        <v>8251</v>
      </c>
      <c r="K2088" s="380" t="n">
        <v>7185</v>
      </c>
      <c r="L2088" s="380" t="n">
        <v>1</v>
      </c>
      <c r="M2088" s="382">
        <f>+(((J2088-I2088)-(K2088-I2088))/(K2088-I2088))*100</f>
        <v/>
      </c>
      <c r="N2088" s="383" t="inlineStr">
        <is>
          <t>1/2</t>
        </is>
      </c>
      <c r="O2088" s="384">
        <f>AVERAGE(M2088:M2089)</f>
        <v/>
      </c>
      <c r="P2088" s="384">
        <f>_xlfn.STDEV.S(M2088,M2089)</f>
        <v/>
      </c>
      <c r="Q2088" s="287" t="n">
        <v>1</v>
      </c>
      <c r="R2088" s="287" t="n"/>
      <c r="S2088" s="331">
        <f>+(((K2088-I2088)/1000)*1000)/10</f>
        <v/>
      </c>
      <c r="T2088" s="332">
        <f>AVERAGE(S2088:S2089)</f>
        <v/>
      </c>
    </row>
    <row r="2089" ht="15.75" customHeight="1" s="412">
      <c r="A2089" s="333" t="n">
        <v>3480</v>
      </c>
      <c r="B2089" s="334" t="n">
        <v>236</v>
      </c>
      <c r="C2089" s="380" t="inlineStr">
        <is>
          <t>T351</t>
        </is>
      </c>
      <c r="D2089" s="380" t="n"/>
      <c r="E2089" s="380" t="n"/>
      <c r="F2089" s="380" t="n"/>
      <c r="G2089" s="380" t="n">
        <v>13</v>
      </c>
      <c r="H2089" s="381" t="n">
        <v>43587</v>
      </c>
      <c r="I2089" s="380" t="n">
        <v>5241</v>
      </c>
      <c r="J2089" s="380" t="n">
        <v>8613</v>
      </c>
      <c r="K2089" s="380" t="n">
        <v>7426</v>
      </c>
      <c r="L2089" s="380" t="n"/>
      <c r="M2089" s="382">
        <f>+(((J2089-I2089)-(K2089-I2089))/(K2089-I2089))*100</f>
        <v/>
      </c>
      <c r="N2089" s="383" t="n"/>
      <c r="O2089" s="385" t="n"/>
      <c r="P2089" s="385" t="n"/>
      <c r="Q2089" s="287" t="n"/>
      <c r="R2089" s="287" t="n"/>
      <c r="S2089" s="331">
        <f>+(((K2089-I2089)/1000)*1000)/10</f>
        <v/>
      </c>
      <c r="T2089" s="332" t="n"/>
    </row>
    <row r="2090" ht="15.75" customHeight="1" s="412">
      <c r="A2090" s="333" t="n">
        <v>4199</v>
      </c>
      <c r="B2090" s="334" t="n">
        <v>229</v>
      </c>
      <c r="C2090" s="380" t="inlineStr">
        <is>
          <t>T351</t>
        </is>
      </c>
      <c r="D2090" s="380" t="n"/>
      <c r="E2090" s="380" t="n"/>
      <c r="F2090" s="380" t="n"/>
      <c r="G2090" s="380" t="n">
        <v>15</v>
      </c>
      <c r="H2090" s="381" t="n">
        <v>43599</v>
      </c>
      <c r="I2090" s="380" t="n">
        <v>5205</v>
      </c>
      <c r="J2090" s="380" t="n">
        <v>8908</v>
      </c>
      <c r="K2090" s="380" t="n">
        <v>7731</v>
      </c>
      <c r="L2090" s="380" t="n"/>
      <c r="M2090" s="382">
        <f>+(((J2090-I2090)-(K2090-I2090))/(K2090-I2090))*100</f>
        <v/>
      </c>
      <c r="N2090" s="382" t="inlineStr">
        <is>
          <t>MF*</t>
        </is>
      </c>
      <c r="O2090" s="384">
        <f>AVERAGE(M2090:M2091)</f>
        <v/>
      </c>
      <c r="P2090" s="384">
        <f>_xlfn.STDEV.S(M2090,M2091)</f>
        <v/>
      </c>
      <c r="Q2090" s="287" t="n"/>
      <c r="R2090" s="287" t="n"/>
      <c r="S2090" s="331">
        <f>+(((K2090-I2090)/1000)*1000)/10</f>
        <v/>
      </c>
      <c r="T2090" s="332">
        <f>AVERAGE(S2090:S2091)</f>
        <v/>
      </c>
    </row>
    <row r="2091" ht="15.75" customHeight="1" s="412">
      <c r="A2091" s="333" t="n">
        <v>4200</v>
      </c>
      <c r="B2091" s="334" t="n">
        <v>230</v>
      </c>
      <c r="C2091" s="380" t="inlineStr">
        <is>
          <t>T351</t>
        </is>
      </c>
      <c r="D2091" s="380" t="n"/>
      <c r="E2091" s="380" t="n"/>
      <c r="F2091" s="380" t="n"/>
      <c r="G2091" s="380" t="n">
        <v>15</v>
      </c>
      <c r="H2091" s="381" t="n">
        <v>43599</v>
      </c>
      <c r="I2091" s="380" t="n">
        <v>5171</v>
      </c>
      <c r="J2091" s="380" t="n">
        <v>8704</v>
      </c>
      <c r="K2091" s="380" t="n">
        <v>7604</v>
      </c>
      <c r="L2091" s="380" t="n"/>
      <c r="M2091" s="382">
        <f>+(((J2091-I2091)-(K2091-I2091))/(K2091-I2091))*100</f>
        <v/>
      </c>
      <c r="N2091" s="382" t="n"/>
      <c r="O2091" s="385" t="n"/>
      <c r="P2091" s="385" t="n"/>
      <c r="Q2091" s="287" t="n"/>
      <c r="R2091" s="287" t="n"/>
      <c r="S2091" s="331">
        <f>+(((K2091-I2091)/1000)*1000)/10</f>
        <v/>
      </c>
      <c r="T2091" s="332" t="n"/>
    </row>
    <row r="2092" ht="15.75" customHeight="1" s="412">
      <c r="A2092" s="333" t="n">
        <v>4845</v>
      </c>
      <c r="B2092" s="334" t="n">
        <v>229</v>
      </c>
      <c r="C2092" s="380" t="inlineStr">
        <is>
          <t>T351</t>
        </is>
      </c>
      <c r="D2092" s="380" t="n"/>
      <c r="E2092" s="380" t="n"/>
      <c r="F2092" s="380" t="n"/>
      <c r="G2092" s="380" t="n">
        <v>17</v>
      </c>
      <c r="H2092" s="381" t="n">
        <v>43619</v>
      </c>
      <c r="I2092" s="380" t="n">
        <v>5205</v>
      </c>
      <c r="J2092" s="380" t="n">
        <v>8565</v>
      </c>
      <c r="K2092" s="380" t="n">
        <v>7844</v>
      </c>
      <c r="L2092" s="380" t="n"/>
      <c r="M2092" s="382">
        <f>+(((J2092-I2092)-(K2092-I2092))/(K2092-I2092))*100</f>
        <v/>
      </c>
      <c r="N2092" s="383" t="n"/>
      <c r="O2092" s="384">
        <f>AVERAGE(M2092:M2093)</f>
        <v/>
      </c>
      <c r="P2092" s="384">
        <f>_xlfn.STDEV.S(M2092,M2093)</f>
        <v/>
      </c>
      <c r="Q2092" s="287" t="n"/>
      <c r="R2092" s="287" t="n"/>
      <c r="S2092" s="331">
        <f>+(((K2092-I2092)/1000)*1000)/10</f>
        <v/>
      </c>
      <c r="T2092" s="332">
        <f>AVERAGE(S2092:S2093)</f>
        <v/>
      </c>
    </row>
    <row r="2093" ht="15.75" customHeight="1" s="412">
      <c r="A2093" s="333" t="n">
        <v>4846</v>
      </c>
      <c r="B2093" s="334" t="n">
        <v>230</v>
      </c>
      <c r="C2093" s="380" t="inlineStr">
        <is>
          <t>T351</t>
        </is>
      </c>
      <c r="D2093" s="380" t="n"/>
      <c r="E2093" s="380" t="n"/>
      <c r="F2093" s="380" t="n"/>
      <c r="G2093" s="380" t="n">
        <v>17</v>
      </c>
      <c r="H2093" s="381" t="n">
        <v>43619</v>
      </c>
      <c r="I2093" s="380" t="n">
        <v>5171</v>
      </c>
      <c r="J2093" s="380" t="n">
        <v>8451</v>
      </c>
      <c r="K2093" s="380" t="n">
        <v>7745</v>
      </c>
      <c r="L2093" s="380" t="n"/>
      <c r="M2093" s="382">
        <f>+(((J2093-I2093)-(K2093-I2093))/(K2093-I2093))*100</f>
        <v/>
      </c>
      <c r="N2093" s="383" t="n"/>
      <c r="O2093" s="385" t="n"/>
      <c r="P2093" s="385" t="n"/>
      <c r="Q2093" s="287" t="n"/>
      <c r="R2093" s="287" t="n"/>
      <c r="S2093" s="331">
        <f>+(((K2093-I2093)/1000)*1000)/10</f>
        <v/>
      </c>
      <c r="T2093" s="332" t="n"/>
    </row>
    <row r="2094" ht="15.75" customHeight="1" s="412">
      <c r="A2094" s="333" t="n">
        <v>5427</v>
      </c>
      <c r="B2094" s="334" t="n">
        <v>165</v>
      </c>
      <c r="C2094" s="378" t="inlineStr">
        <is>
          <t>T351</t>
        </is>
      </c>
      <c r="D2094" s="378" t="n"/>
      <c r="E2094" s="378" t="n"/>
      <c r="F2094" s="378" t="n"/>
      <c r="G2094" s="378" t="n">
        <v>19</v>
      </c>
      <c r="H2094" s="379" t="n">
        <v>43637</v>
      </c>
      <c r="I2094" s="378" t="n">
        <v>5226</v>
      </c>
      <c r="J2094" s="378" t="n">
        <v>8407</v>
      </c>
      <c r="K2094" s="378" t="n">
        <v>7577</v>
      </c>
      <c r="L2094" s="378" t="n">
        <v>5</v>
      </c>
      <c r="M2094" s="386">
        <f>+(((J2094-I2094)-(K2094-I2094))/(K2094-I2094))*100</f>
        <v/>
      </c>
      <c r="N2094" s="387" t="n"/>
      <c r="O2094" s="388">
        <f>AVERAGE(M2094:M2095)</f>
        <v/>
      </c>
      <c r="P2094" s="388">
        <f>_xlfn.STDEV.S(M2094,M2095)</f>
        <v/>
      </c>
      <c r="Q2094" s="287" t="n"/>
      <c r="R2094" s="287" t="n"/>
      <c r="S2094" s="331">
        <f>+(((K2094-I2094)/1000)*1000)/10</f>
        <v/>
      </c>
      <c r="T2094" s="332">
        <f>AVERAGE(S2094:S2095)</f>
        <v/>
      </c>
    </row>
    <row r="2095" ht="15.75" customHeight="1" s="412">
      <c r="A2095" s="333" t="n">
        <v>5428</v>
      </c>
      <c r="B2095" s="334" t="n">
        <v>166</v>
      </c>
      <c r="C2095" s="378" t="inlineStr">
        <is>
          <t>T351</t>
        </is>
      </c>
      <c r="D2095" s="378" t="n"/>
      <c r="E2095" s="378" t="n"/>
      <c r="F2095" s="378" t="n"/>
      <c r="G2095" s="378" t="n">
        <v>19</v>
      </c>
      <c r="H2095" s="379" t="n">
        <v>43637</v>
      </c>
      <c r="I2095" s="378" t="n">
        <v>5252</v>
      </c>
      <c r="J2095" s="378" t="n">
        <v>8539</v>
      </c>
      <c r="K2095" s="378" t="n">
        <v>7702</v>
      </c>
      <c r="L2095" s="378" t="n"/>
      <c r="M2095" s="386">
        <f>+(((J2095-I2095)-(K2095-I2095))/(K2095-I2095))*100</f>
        <v/>
      </c>
      <c r="N2095" s="387" t="n"/>
      <c r="O2095" s="331" t="n"/>
      <c r="P2095" s="331" t="n"/>
      <c r="Q2095" s="287" t="n"/>
      <c r="R2095" s="287" t="n"/>
      <c r="S2095" s="331">
        <f>+(((K2095-I2095)/1000)*1000)/10</f>
        <v/>
      </c>
      <c r="T2095" s="332" t="n"/>
    </row>
    <row r="2096" ht="15.75" customHeight="1" s="412">
      <c r="A2096" s="333" t="n">
        <v>6163</v>
      </c>
      <c r="B2096" s="334" t="n">
        <v>205</v>
      </c>
      <c r="C2096" s="378" t="inlineStr">
        <is>
          <t>T351</t>
        </is>
      </c>
      <c r="D2096" s="378" t="n"/>
      <c r="E2096" s="378" t="n"/>
      <c r="F2096" s="378" t="n"/>
      <c r="G2096" s="378" t="n">
        <v>22</v>
      </c>
      <c r="H2096" s="379" t="n">
        <v>43685</v>
      </c>
      <c r="I2096" s="378" t="n">
        <v>5204</v>
      </c>
      <c r="J2096" s="378" t="n">
        <v>7987</v>
      </c>
      <c r="K2096" s="378" t="n">
        <v>7543</v>
      </c>
      <c r="L2096" s="378" t="n">
        <v>5</v>
      </c>
      <c r="M2096" s="374">
        <f>+(((J2096-I2096)-(K2096-I2096))/(K2096-I2096))*100</f>
        <v/>
      </c>
      <c r="N2096" s="375" t="n"/>
      <c r="O2096" s="376">
        <f>AVERAGE(M2096:M2097)</f>
        <v/>
      </c>
      <c r="P2096" s="376">
        <f>_xlfn.STDEV.S(M2096,M2097)</f>
        <v/>
      </c>
      <c r="Q2096" s="287" t="n"/>
      <c r="R2096" s="287" t="n"/>
      <c r="S2096" s="331">
        <f>+(((K2096-I2096)/1000)*1000)/10</f>
        <v/>
      </c>
      <c r="T2096" s="332">
        <f>AVERAGE(S2096:S2097)</f>
        <v/>
      </c>
    </row>
    <row r="2097" ht="15.75" customHeight="1" s="412">
      <c r="A2097" s="333" t="n">
        <v>6164</v>
      </c>
      <c r="B2097" s="334" t="n">
        <v>205</v>
      </c>
      <c r="C2097" s="378" t="inlineStr">
        <is>
          <t>T351</t>
        </is>
      </c>
      <c r="D2097" s="378" t="n"/>
      <c r="E2097" s="378" t="n"/>
      <c r="F2097" s="378" t="n"/>
      <c r="G2097" s="378" t="n">
        <v>22</v>
      </c>
      <c r="H2097" s="379" t="n">
        <v>43685</v>
      </c>
      <c r="I2097" s="378" t="n">
        <v>5204</v>
      </c>
      <c r="J2097" s="378" t="n">
        <v>7883</v>
      </c>
      <c r="K2097" s="378" t="n">
        <v>7469</v>
      </c>
      <c r="L2097" s="378" t="n"/>
      <c r="M2097" s="374">
        <f>+(((J2097-I2097)-(K2097-I2097))/(K2097-I2097))*100</f>
        <v/>
      </c>
      <c r="N2097" s="375" t="n"/>
      <c r="O2097" s="377" t="n"/>
      <c r="P2097" s="377" t="n"/>
      <c r="Q2097" s="287" t="n"/>
      <c r="R2097" s="287" t="n"/>
      <c r="S2097" s="331">
        <f>+(((K2097-I2097)/1000)*1000)/10</f>
        <v/>
      </c>
      <c r="T2097" s="332" t="n"/>
    </row>
    <row r="2098" ht="15.75" customHeight="1" s="412">
      <c r="A2098" s="333" t="n">
        <v>3829</v>
      </c>
      <c r="B2098" s="334" t="n">
        <v>251</v>
      </c>
      <c r="C2098" s="352" t="inlineStr">
        <is>
          <t>T352</t>
        </is>
      </c>
      <c r="D2098" s="352" t="n"/>
      <c r="E2098" s="352" t="n"/>
      <c r="F2098" s="352" t="n"/>
      <c r="G2098" s="352" t="n">
        <v>14</v>
      </c>
      <c r="H2098" s="353" t="n">
        <v>43591</v>
      </c>
      <c r="I2098" s="352" t="n">
        <v>5258</v>
      </c>
      <c r="J2098" s="354" t="n">
        <v>9769</v>
      </c>
      <c r="K2098" s="352" t="n">
        <v>8084</v>
      </c>
      <c r="L2098" s="352" t="n">
        <v>2</v>
      </c>
      <c r="M2098" s="355">
        <f>+(((J2098-I2098)-(K2098-I2098))/(K2098-I2098))*100</f>
        <v/>
      </c>
      <c r="N2098" s="362" t="inlineStr">
        <is>
          <t>1/4</t>
        </is>
      </c>
      <c r="O2098" s="357">
        <f>AVERAGE(M2098:M2099)</f>
        <v/>
      </c>
      <c r="P2098" s="357">
        <f>_xlfn.STDEV.S(M2098,M2099)</f>
        <v/>
      </c>
      <c r="Q2098" s="287" t="n">
        <v>3</v>
      </c>
      <c r="R2098" s="287" t="n"/>
      <c r="S2098" s="331">
        <f>+(((K2098-I2098)/1000)*1000)/10</f>
        <v/>
      </c>
      <c r="T2098" s="332">
        <f>AVERAGE(S2098:S2099)</f>
        <v/>
      </c>
    </row>
    <row r="2099" ht="15.75" customHeight="1" s="412">
      <c r="A2099" s="333" t="n">
        <v>3830</v>
      </c>
      <c r="B2099" s="334" t="n">
        <v>252</v>
      </c>
      <c r="C2099" s="352" t="inlineStr">
        <is>
          <t>T352</t>
        </is>
      </c>
      <c r="D2099" s="352" t="n"/>
      <c r="E2099" s="352" t="n"/>
      <c r="F2099" s="352" t="n"/>
      <c r="G2099" s="352" t="n">
        <v>14</v>
      </c>
      <c r="H2099" s="353" t="n">
        <v>43591</v>
      </c>
      <c r="I2099" s="352" t="n">
        <v>5296</v>
      </c>
      <c r="J2099" s="354" t="n">
        <v>9817</v>
      </c>
      <c r="K2099" s="352" t="n">
        <v>8158</v>
      </c>
      <c r="L2099" s="352" t="n"/>
      <c r="M2099" s="355">
        <f>+(((J2099-I2099)-(K2099-I2099))/(K2099-I2099))*100</f>
        <v/>
      </c>
      <c r="N2099" s="362" t="n"/>
      <c r="O2099" s="358" t="n"/>
      <c r="P2099" s="358" t="n"/>
      <c r="Q2099" s="287" t="n"/>
      <c r="R2099" s="287" t="n"/>
      <c r="S2099" s="331">
        <f>+(((K2099-I2099)/1000)*1000)/10</f>
        <v/>
      </c>
      <c r="T2099" s="332" t="n"/>
    </row>
    <row r="2100" ht="15.75" customHeight="1" s="412">
      <c r="A2100" s="333" t="n">
        <v>4487</v>
      </c>
      <c r="B2100" s="334" t="n">
        <v>193</v>
      </c>
      <c r="C2100" s="352" t="inlineStr">
        <is>
          <t>T352</t>
        </is>
      </c>
      <c r="D2100" s="352" t="n"/>
      <c r="E2100" s="352" t="n"/>
      <c r="F2100" s="352" t="n"/>
      <c r="G2100" s="352" t="n">
        <v>16</v>
      </c>
      <c r="H2100" s="353" t="n">
        <v>43607</v>
      </c>
      <c r="I2100" s="352" t="n">
        <v>5263</v>
      </c>
      <c r="J2100" s="352" t="n">
        <v>9245</v>
      </c>
      <c r="K2100" s="352" t="n">
        <v>8180</v>
      </c>
      <c r="L2100" s="352" t="n">
        <v>2</v>
      </c>
      <c r="M2100" s="355">
        <f>+(((J2100-I2100)-(K2100-I2100))/(K2100-I2100))*100</f>
        <v/>
      </c>
      <c r="N2100" s="356" t="inlineStr">
        <is>
          <t>MF</t>
        </is>
      </c>
      <c r="O2100" s="357">
        <f>AVERAGE(M2100:M2101)</f>
        <v/>
      </c>
      <c r="P2100" s="357">
        <f>_xlfn.STDEV.S(M2100,M2101)</f>
        <v/>
      </c>
      <c r="Q2100" s="287" t="n"/>
      <c r="R2100" s="287" t="n"/>
      <c r="S2100" s="331">
        <f>+(((K2100-I2100)/1000)*1000)/10</f>
        <v/>
      </c>
      <c r="T2100" s="332">
        <f>AVERAGE(S2100:S2101)</f>
        <v/>
      </c>
    </row>
    <row r="2101" ht="15.75" customHeight="1" s="412">
      <c r="A2101" s="333" t="n">
        <v>4488</v>
      </c>
      <c r="B2101" s="334" t="n">
        <v>194</v>
      </c>
      <c r="C2101" s="352" t="inlineStr">
        <is>
          <t>T352</t>
        </is>
      </c>
      <c r="D2101" s="352" t="n"/>
      <c r="E2101" s="352" t="n"/>
      <c r="F2101" s="352" t="n"/>
      <c r="G2101" s="352" t="n">
        <v>16</v>
      </c>
      <c r="H2101" s="353" t="n">
        <v>43607</v>
      </c>
      <c r="I2101" s="352" t="n">
        <v>5207</v>
      </c>
      <c r="J2101" s="352" t="n">
        <v>9250</v>
      </c>
      <c r="K2101" s="352" t="n">
        <v>8180</v>
      </c>
      <c r="L2101" s="352" t="n"/>
      <c r="M2101" s="355">
        <f>+(((J2101-I2101)-(K2101-I2101))/(K2101-I2101))*100</f>
        <v/>
      </c>
      <c r="N2101" s="356" t="n"/>
      <c r="O2101" s="358" t="n"/>
      <c r="P2101" s="358" t="n"/>
      <c r="Q2101" s="287" t="n"/>
      <c r="R2101" s="287" t="n"/>
      <c r="S2101" s="331">
        <f>+(((K2101-I2101)/1000)*1000)/10</f>
        <v/>
      </c>
      <c r="T2101" s="332" t="n"/>
    </row>
    <row r="2102" ht="15.75" customHeight="1" s="412">
      <c r="A2102" s="333" t="n">
        <v>5133</v>
      </c>
      <c r="B2102" s="334" t="n">
        <v>193</v>
      </c>
      <c r="C2102" s="352" t="inlineStr">
        <is>
          <t>T352</t>
        </is>
      </c>
      <c r="D2102" s="352" t="n"/>
      <c r="E2102" s="352" t="n"/>
      <c r="F2102" s="352" t="n"/>
      <c r="G2102" s="352" t="n">
        <v>18</v>
      </c>
      <c r="H2102" s="353" t="n">
        <v>43626</v>
      </c>
      <c r="I2102" s="352" t="n">
        <v>5263</v>
      </c>
      <c r="J2102" s="352" t="n">
        <v>9061</v>
      </c>
      <c r="K2102" s="352" t="n">
        <v>8153</v>
      </c>
      <c r="L2102" s="352" t="n">
        <v>11</v>
      </c>
      <c r="M2102" s="355">
        <f>+(((J2102-I2102)-(K2102-I2102))/(K2102-I2102))*100</f>
        <v/>
      </c>
      <c r="N2102" s="356" t="n"/>
      <c r="O2102" s="357">
        <f>AVERAGE(M2102:M2103)</f>
        <v/>
      </c>
      <c r="P2102" s="357">
        <f>_xlfn.STDEV.S(M2102,M2103)</f>
        <v/>
      </c>
      <c r="Q2102" s="287" t="n"/>
      <c r="R2102" s="287" t="n"/>
      <c r="S2102" s="331">
        <f>+(((K2102-I2102)/1000)*1000)/10</f>
        <v/>
      </c>
      <c r="T2102" s="332">
        <f>AVERAGE(S2102:S2103)</f>
        <v/>
      </c>
    </row>
    <row r="2103" ht="15.75" customHeight="1" s="412">
      <c r="A2103" s="333" t="n">
        <v>5134</v>
      </c>
      <c r="B2103" s="334" t="n">
        <v>194</v>
      </c>
      <c r="C2103" s="352" t="inlineStr">
        <is>
          <t>T352</t>
        </is>
      </c>
      <c r="D2103" s="352" t="n"/>
      <c r="E2103" s="352" t="n"/>
      <c r="F2103" s="352" t="n"/>
      <c r="G2103" s="352" t="n">
        <v>18</v>
      </c>
      <c r="H2103" s="353" t="n">
        <v>43626</v>
      </c>
      <c r="I2103" s="352" t="n">
        <v>5207</v>
      </c>
      <c r="J2103" s="352" t="n">
        <v>8869</v>
      </c>
      <c r="K2103" s="352" t="n">
        <v>7992</v>
      </c>
      <c r="L2103" s="352" t="n"/>
      <c r="M2103" s="355">
        <f>+(((J2103-I2103)-(K2103-I2103))/(K2103-I2103))*100</f>
        <v/>
      </c>
      <c r="N2103" s="356" t="n"/>
      <c r="O2103" s="358" t="n"/>
      <c r="P2103" s="358" t="n"/>
      <c r="Q2103" s="287" t="n"/>
      <c r="R2103" s="287" t="n"/>
      <c r="S2103" s="331">
        <f>+(((K2103-I2103)/1000)*1000)/10</f>
        <v/>
      </c>
      <c r="T2103" s="332" t="n"/>
    </row>
    <row r="2104" ht="15.75" customHeight="1" s="412">
      <c r="A2104" s="333" t="n">
        <v>6165</v>
      </c>
      <c r="B2104" s="334" t="n">
        <v>206</v>
      </c>
      <c r="C2104" s="378" t="inlineStr">
        <is>
          <t>T352</t>
        </is>
      </c>
      <c r="D2104" s="378" t="n"/>
      <c r="E2104" s="378" t="n"/>
      <c r="F2104" s="378" t="n"/>
      <c r="G2104" s="378" t="n">
        <v>22</v>
      </c>
      <c r="H2104" s="379" t="n">
        <v>43685</v>
      </c>
      <c r="I2104" s="378" t="n">
        <v>5233</v>
      </c>
      <c r="J2104" s="378" t="n">
        <v>8908</v>
      </c>
      <c r="K2104" s="378" t="n">
        <v>8324</v>
      </c>
      <c r="L2104" s="378" t="n">
        <v>11</v>
      </c>
      <c r="M2104" s="374">
        <f>+(((J2104-I2104)-(K2104-I2104))/(K2104-I2104))*100</f>
        <v/>
      </c>
      <c r="N2104" s="394" t="n"/>
      <c r="O2104" s="376">
        <f>AVERAGE(M2104:M2105)</f>
        <v/>
      </c>
      <c r="P2104" s="376">
        <f>_xlfn.STDEV.S(M2104,M2105)</f>
        <v/>
      </c>
      <c r="Q2104" s="287" t="n"/>
      <c r="R2104" s="287" t="n"/>
      <c r="S2104" s="331">
        <f>+(((K2104-I2104)/1000)*1000)/10</f>
        <v/>
      </c>
      <c r="T2104" s="332">
        <f>AVERAGE(S2104:S2105)</f>
        <v/>
      </c>
    </row>
    <row r="2105" ht="15.75" customHeight="1" s="412">
      <c r="A2105" s="333" t="n">
        <v>6166</v>
      </c>
      <c r="B2105" s="334" t="n">
        <v>206</v>
      </c>
      <c r="C2105" s="378" t="inlineStr">
        <is>
          <t>T352</t>
        </is>
      </c>
      <c r="D2105" s="378" t="n"/>
      <c r="E2105" s="378" t="n"/>
      <c r="F2105" s="378" t="n"/>
      <c r="G2105" s="378" t="n">
        <v>22</v>
      </c>
      <c r="H2105" s="379" t="n">
        <v>43685</v>
      </c>
      <c r="I2105" s="378" t="n">
        <v>5233</v>
      </c>
      <c r="J2105" s="378" t="n">
        <v>9027</v>
      </c>
      <c r="K2105" s="378" t="n">
        <v>8437</v>
      </c>
      <c r="L2105" s="378" t="n"/>
      <c r="M2105" s="374">
        <f>+(((J2105-I2105)-(K2105-I2105))/(K2105-I2105))*100</f>
        <v/>
      </c>
      <c r="N2105" s="394" t="n"/>
      <c r="O2105" s="377" t="n"/>
      <c r="P2105" s="377" t="n"/>
      <c r="Q2105" s="287" t="n"/>
      <c r="R2105" s="287" t="n"/>
      <c r="S2105" s="331">
        <f>+(((K2105-I2105)/1000)*1000)/10</f>
        <v/>
      </c>
      <c r="T2105" s="332" t="n"/>
    </row>
    <row r="2106" ht="15.75" customHeight="1" s="412">
      <c r="A2106" s="333" t="n">
        <v>3481</v>
      </c>
      <c r="B2106" s="334" t="n">
        <v>237</v>
      </c>
      <c r="C2106" s="380" t="inlineStr">
        <is>
          <t>T353</t>
        </is>
      </c>
      <c r="D2106" s="380" t="n"/>
      <c r="E2106" s="380" t="n"/>
      <c r="F2106" s="380" t="n"/>
      <c r="G2106" s="380" t="n">
        <v>13</v>
      </c>
      <c r="H2106" s="381" t="n">
        <v>43587</v>
      </c>
      <c r="I2106" s="380" t="n">
        <v>5218</v>
      </c>
      <c r="J2106" s="380" t="n">
        <v>7441</v>
      </c>
      <c r="K2106" s="380" t="n">
        <v>6781</v>
      </c>
      <c r="L2106" s="380" t="n">
        <v>1</v>
      </c>
      <c r="M2106" s="382">
        <f>+(((J2106-I2106)-(K2106-I2106))/(K2106-I2106))*100</f>
        <v/>
      </c>
      <c r="N2106" s="395" t="inlineStr">
        <is>
          <t>30/4</t>
        </is>
      </c>
      <c r="O2106" s="384">
        <f>AVERAGE(M2106:M2107)</f>
        <v/>
      </c>
      <c r="P2106" s="384">
        <f>_xlfn.STDEV.S(M2106,M2107)</f>
        <v/>
      </c>
      <c r="Q2106" s="287" t="n">
        <v>1</v>
      </c>
      <c r="R2106" s="287" t="n"/>
      <c r="S2106" s="331">
        <f>+(((K2106-I2106)/1000)*1000)/10</f>
        <v/>
      </c>
      <c r="T2106" s="332">
        <f>AVERAGE(S2106:S2107)</f>
        <v/>
      </c>
    </row>
    <row r="2107" ht="15.75" customHeight="1" s="412">
      <c r="A2107" s="333" t="n">
        <v>3482</v>
      </c>
      <c r="B2107" s="334" t="n">
        <v>238</v>
      </c>
      <c r="C2107" s="380" t="inlineStr">
        <is>
          <t>T353</t>
        </is>
      </c>
      <c r="D2107" s="380" t="n"/>
      <c r="E2107" s="380" t="n"/>
      <c r="F2107" s="380" t="n"/>
      <c r="G2107" s="380" t="n">
        <v>13</v>
      </c>
      <c r="H2107" s="381" t="n">
        <v>43587</v>
      </c>
      <c r="I2107" s="380" t="n">
        <v>5217</v>
      </c>
      <c r="J2107" s="380" t="n">
        <v>7404</v>
      </c>
      <c r="K2107" s="380" t="n">
        <v>6770</v>
      </c>
      <c r="L2107" s="380" t="n"/>
      <c r="M2107" s="382">
        <f>+(((J2107-I2107)-(K2107-I2107))/(K2107-I2107))*100</f>
        <v/>
      </c>
      <c r="N2107" s="395" t="n"/>
      <c r="O2107" s="385" t="n"/>
      <c r="P2107" s="385" t="n"/>
      <c r="Q2107" s="287" t="n"/>
      <c r="R2107" s="287" t="n"/>
      <c r="S2107" s="331">
        <f>+(((K2107-I2107)/1000)*1000)/10</f>
        <v/>
      </c>
      <c r="T2107" s="332" t="n"/>
    </row>
    <row r="2108" ht="15.75" customHeight="1" s="412">
      <c r="A2108" s="333" t="n">
        <v>4201</v>
      </c>
      <c r="B2108" s="334" t="n">
        <v>231</v>
      </c>
      <c r="C2108" s="380" t="inlineStr">
        <is>
          <t>T353</t>
        </is>
      </c>
      <c r="D2108" s="380" t="n"/>
      <c r="E2108" s="380" t="n"/>
      <c r="F2108" s="380" t="n"/>
      <c r="G2108" s="380" t="n">
        <v>15</v>
      </c>
      <c r="H2108" s="381" t="n">
        <v>43599</v>
      </c>
      <c r="I2108" s="380" t="n">
        <v>5229</v>
      </c>
      <c r="J2108" s="380" t="n">
        <v>7059</v>
      </c>
      <c r="K2108" s="380" t="n">
        <v>6610</v>
      </c>
      <c r="L2108" s="380" t="n"/>
      <c r="M2108" s="382">
        <f>+(((J2108-I2108)-(K2108-I2108))/(K2108-I2108))*100</f>
        <v/>
      </c>
      <c r="N2108" s="396" t="n"/>
      <c r="O2108" s="384">
        <f>AVERAGE(M2108:M2109)</f>
        <v/>
      </c>
      <c r="P2108" s="384">
        <f>_xlfn.STDEV.S(M2108,M2109)</f>
        <v/>
      </c>
      <c r="Q2108" s="287" t="n"/>
      <c r="R2108" s="287" t="n"/>
      <c r="S2108" s="331">
        <f>+(((K2108-I2108)/1000)*1000)/10</f>
        <v/>
      </c>
      <c r="T2108" s="332">
        <f>AVERAGE(S2108:S2109)</f>
        <v/>
      </c>
    </row>
    <row r="2109" ht="15.75" customHeight="1" s="412">
      <c r="A2109" s="333" t="n">
        <v>4202</v>
      </c>
      <c r="B2109" s="334" t="n">
        <v>232</v>
      </c>
      <c r="C2109" s="380" t="inlineStr">
        <is>
          <t>T353</t>
        </is>
      </c>
      <c r="D2109" s="380" t="n"/>
      <c r="E2109" s="380" t="n"/>
      <c r="F2109" s="380" t="n"/>
      <c r="G2109" s="380" t="n">
        <v>15</v>
      </c>
      <c r="H2109" s="381" t="n">
        <v>43599</v>
      </c>
      <c r="I2109" s="380" t="n">
        <v>5244</v>
      </c>
      <c r="J2109" s="380" t="n">
        <v>7048</v>
      </c>
      <c r="K2109" s="380" t="n">
        <v>6616</v>
      </c>
      <c r="L2109" s="380" t="n"/>
      <c r="M2109" s="382">
        <f>+(((J2109-I2109)-(K2109-I2109))/(K2109-I2109))*100</f>
        <v/>
      </c>
      <c r="N2109" s="396" t="n"/>
      <c r="O2109" s="385" t="n"/>
      <c r="P2109" s="385" t="n"/>
      <c r="Q2109" s="287" t="n"/>
      <c r="R2109" s="287" t="n"/>
      <c r="S2109" s="331">
        <f>+(((K2109-I2109)/1000)*1000)/10</f>
        <v/>
      </c>
      <c r="T2109" s="332" t="n"/>
    </row>
    <row r="2110" ht="15.75" customHeight="1" s="412">
      <c r="A2110" s="333" t="n">
        <v>4847</v>
      </c>
      <c r="B2110" s="334" t="n">
        <v>231</v>
      </c>
      <c r="C2110" s="380" t="inlineStr">
        <is>
          <t>T353</t>
        </is>
      </c>
      <c r="D2110" s="380" t="n"/>
      <c r="E2110" s="380" t="n"/>
      <c r="F2110" s="380" t="n"/>
      <c r="G2110" s="380" t="n">
        <v>17</v>
      </c>
      <c r="H2110" s="381" t="n">
        <v>43619</v>
      </c>
      <c r="I2110" s="380" t="n">
        <v>5229</v>
      </c>
      <c r="J2110" s="380" t="n">
        <v>6753</v>
      </c>
      <c r="K2110" s="380" t="n">
        <v>6403</v>
      </c>
      <c r="L2110" s="380" t="n"/>
      <c r="M2110" s="382">
        <f>+(((J2110-I2110)-(K2110-I2110))/(K2110-I2110))*100</f>
        <v/>
      </c>
      <c r="N2110" s="395" t="n"/>
      <c r="O2110" s="384">
        <f>AVERAGE(M2110:M2111)</f>
        <v/>
      </c>
      <c r="P2110" s="384">
        <f>_xlfn.STDEV.S(M2110,M2111)</f>
        <v/>
      </c>
      <c r="Q2110" s="287" t="n"/>
      <c r="R2110" s="287" t="n"/>
      <c r="S2110" s="331">
        <f>+(((K2110-I2110)/1000)*1000)/10</f>
        <v/>
      </c>
      <c r="T2110" s="332">
        <f>AVERAGE(S2110:S2111)</f>
        <v/>
      </c>
    </row>
    <row r="2111" ht="15.75" customHeight="1" s="412">
      <c r="A2111" s="333" t="n">
        <v>4848</v>
      </c>
      <c r="B2111" s="334" t="n">
        <v>232</v>
      </c>
      <c r="C2111" s="380" t="inlineStr">
        <is>
          <t>T353</t>
        </is>
      </c>
      <c r="D2111" s="380" t="n"/>
      <c r="E2111" s="380" t="n"/>
      <c r="F2111" s="380" t="n"/>
      <c r="G2111" s="380" t="n">
        <v>17</v>
      </c>
      <c r="H2111" s="381" t="n">
        <v>43619</v>
      </c>
      <c r="I2111" s="380" t="n">
        <v>5244</v>
      </c>
      <c r="J2111" s="380" t="n">
        <v>6669</v>
      </c>
      <c r="K2111" s="380" t="n">
        <v>6343</v>
      </c>
      <c r="L2111" s="380" t="n"/>
      <c r="M2111" s="382">
        <f>+(((J2111-I2111)-(K2111-I2111))/(K2111-I2111))*100</f>
        <v/>
      </c>
      <c r="N2111" s="395" t="n"/>
      <c r="O2111" s="385" t="n"/>
      <c r="P2111" s="385" t="n"/>
      <c r="Q2111" s="287" t="n"/>
      <c r="R2111" s="287" t="n"/>
      <c r="S2111" s="331">
        <f>+(((K2111-I2111)/1000)*1000)/10</f>
        <v/>
      </c>
      <c r="T2111" s="332" t="n"/>
    </row>
    <row r="2112" ht="15.75" customHeight="1" s="412">
      <c r="A2112" s="333" t="n">
        <v>5429</v>
      </c>
      <c r="B2112" s="334" t="n">
        <v>167</v>
      </c>
      <c r="C2112" s="378" t="inlineStr">
        <is>
          <t>T353</t>
        </is>
      </c>
      <c r="D2112" s="378" t="n"/>
      <c r="E2112" s="378" t="n"/>
      <c r="F2112" s="378" t="n"/>
      <c r="G2112" s="378" t="n">
        <v>19</v>
      </c>
      <c r="H2112" s="379" t="n">
        <v>43637</v>
      </c>
      <c r="I2112" s="378" t="n">
        <v>5280</v>
      </c>
      <c r="J2112" s="378" t="n">
        <v>7598</v>
      </c>
      <c r="K2112" s="378" t="n">
        <v>7019</v>
      </c>
      <c r="L2112" s="378" t="n">
        <v>7</v>
      </c>
      <c r="M2112" s="386">
        <f>+(((J2112-I2112)-(K2112-I2112))/(K2112-I2112))*100</f>
        <v/>
      </c>
      <c r="N2112" s="397" t="n"/>
      <c r="O2112" s="388">
        <f>AVERAGE(M2112:M2113)</f>
        <v/>
      </c>
      <c r="P2112" s="388">
        <f>_xlfn.STDEV.S(M2112,M2113)</f>
        <v/>
      </c>
      <c r="Q2112" s="287" t="n"/>
      <c r="R2112" s="287" t="n"/>
      <c r="S2112" s="331">
        <f>+(((K2112-I2112)/1000)*1000)/10</f>
        <v/>
      </c>
      <c r="T2112" s="332">
        <f>AVERAGE(S2112:S2113)</f>
        <v/>
      </c>
    </row>
    <row r="2113" ht="15.75" customHeight="1" s="412">
      <c r="A2113" s="333" t="n">
        <v>5430</v>
      </c>
      <c r="B2113" s="334" t="n">
        <v>168</v>
      </c>
      <c r="C2113" s="378" t="inlineStr">
        <is>
          <t>T353</t>
        </is>
      </c>
      <c r="D2113" s="378" t="n"/>
      <c r="E2113" s="378" t="n"/>
      <c r="F2113" s="378" t="n"/>
      <c r="G2113" s="378" t="n">
        <v>19</v>
      </c>
      <c r="H2113" s="379" t="n">
        <v>43637</v>
      </c>
      <c r="I2113" s="378" t="n">
        <v>5212</v>
      </c>
      <c r="J2113" s="378" t="n">
        <v>7563</v>
      </c>
      <c r="K2113" s="378" t="n">
        <v>6962</v>
      </c>
      <c r="L2113" s="378" t="n"/>
      <c r="M2113" s="386">
        <f>+(((J2113-I2113)-(K2113-I2113))/(K2113-I2113))*100</f>
        <v/>
      </c>
      <c r="N2113" s="397" t="n"/>
      <c r="O2113" s="331" t="n"/>
      <c r="P2113" s="331" t="n"/>
      <c r="Q2113" s="287" t="n"/>
      <c r="R2113" s="287" t="n"/>
      <c r="S2113" s="331">
        <f>+(((K2113-I2113)/1000)*1000)/10</f>
        <v/>
      </c>
      <c r="T2113" s="332" t="n"/>
    </row>
    <row r="2114" ht="15.75" customHeight="1" s="412">
      <c r="A2114" s="333" t="n">
        <v>6167</v>
      </c>
      <c r="B2114" s="334" t="n">
        <v>207</v>
      </c>
      <c r="C2114" s="378" t="inlineStr">
        <is>
          <t>T353</t>
        </is>
      </c>
      <c r="D2114" s="378" t="n"/>
      <c r="E2114" s="378" t="n"/>
      <c r="F2114" s="378" t="n"/>
      <c r="G2114" s="378" t="n">
        <v>22</v>
      </c>
      <c r="H2114" s="379" t="n">
        <v>43685</v>
      </c>
      <c r="I2114" s="378" t="n">
        <v>5236</v>
      </c>
      <c r="J2114" s="378" t="n">
        <v>6587</v>
      </c>
      <c r="K2114" s="378" t="n">
        <v>6365</v>
      </c>
      <c r="L2114" s="378" t="n">
        <v>7</v>
      </c>
      <c r="M2114" s="374">
        <f>+(((J2114-I2114)-(K2114-I2114))/(K2114-I2114))*100</f>
        <v/>
      </c>
      <c r="N2114" s="394" t="n"/>
      <c r="O2114" s="376">
        <f>AVERAGE(M2114:M2115)</f>
        <v/>
      </c>
      <c r="P2114" s="376">
        <f>_xlfn.STDEV.S(M2114,M2115)</f>
        <v/>
      </c>
      <c r="Q2114" s="287" t="n"/>
      <c r="R2114" s="287" t="n"/>
      <c r="S2114" s="331">
        <f>+(((K2114-I2114)/1000)*1000)/10</f>
        <v/>
      </c>
      <c r="T2114" s="332">
        <f>AVERAGE(S2114:S2115)</f>
        <v/>
      </c>
    </row>
    <row r="2115" ht="15.75" customHeight="1" s="412">
      <c r="A2115" s="333" t="n">
        <v>6168</v>
      </c>
      <c r="B2115" s="334" t="n">
        <v>207</v>
      </c>
      <c r="C2115" s="378" t="inlineStr">
        <is>
          <t>T353</t>
        </is>
      </c>
      <c r="D2115" s="378" t="n"/>
      <c r="E2115" s="378" t="n"/>
      <c r="F2115" s="378" t="n"/>
      <c r="G2115" s="378" t="n">
        <v>22</v>
      </c>
      <c r="H2115" s="379" t="n">
        <v>43685</v>
      </c>
      <c r="I2115" s="378" t="n">
        <v>5236</v>
      </c>
      <c r="J2115" s="378" t="n">
        <v>6820</v>
      </c>
      <c r="K2115" s="378" t="n">
        <v>6576</v>
      </c>
      <c r="L2115" s="378" t="n"/>
      <c r="M2115" s="374">
        <f>+(((J2115-I2115)-(K2115-I2115))/(K2115-I2115))*100</f>
        <v/>
      </c>
      <c r="N2115" s="394" t="n"/>
      <c r="O2115" s="377" t="n"/>
      <c r="P2115" s="377" t="n"/>
      <c r="Q2115" s="287" t="n"/>
      <c r="R2115" s="287" t="n"/>
      <c r="S2115" s="331">
        <f>+(((K2115-I2115)/1000)*1000)/10</f>
        <v/>
      </c>
      <c r="T2115" s="332" t="n"/>
    </row>
    <row r="2116" ht="15.75" customHeight="1" s="412">
      <c r="A2116" s="333" t="n">
        <v>3831</v>
      </c>
      <c r="B2116" s="334" t="n">
        <v>253</v>
      </c>
      <c r="C2116" s="380" t="inlineStr">
        <is>
          <t>T354</t>
        </is>
      </c>
      <c r="D2116" s="380" t="n"/>
      <c r="E2116" s="380" t="n"/>
      <c r="F2116" s="380" t="n"/>
      <c r="G2116" s="380" t="n">
        <v>14</v>
      </c>
      <c r="H2116" s="381" t="n">
        <v>43591</v>
      </c>
      <c r="I2116" s="380" t="n">
        <v>5257</v>
      </c>
      <c r="J2116" s="391" t="n">
        <v>10903</v>
      </c>
      <c r="K2116" s="380" t="n">
        <v>8655</v>
      </c>
      <c r="L2116" s="380" t="n">
        <v>2</v>
      </c>
      <c r="M2116" s="382">
        <f>+(((J2116-I2116)-(K2116-I2116))/(K2116-I2116))*100</f>
        <v/>
      </c>
      <c r="N2116" s="395" t="inlineStr">
        <is>
          <t>1/2</t>
        </is>
      </c>
      <c r="O2116" s="384">
        <f>AVERAGE(M2116:M2117)</f>
        <v/>
      </c>
      <c r="P2116" s="384">
        <f>_xlfn.STDEV.S(M2116,M2117)</f>
        <v/>
      </c>
      <c r="Q2116" s="287" t="n">
        <v>1</v>
      </c>
      <c r="R2116" s="287" t="n"/>
      <c r="S2116" s="331">
        <f>+(((K2116-I2116)/1000)*1000)/10</f>
        <v/>
      </c>
      <c r="T2116" s="332">
        <f>AVERAGE(S2116:S2117)</f>
        <v/>
      </c>
    </row>
    <row r="2117" ht="15.75" customHeight="1" s="412">
      <c r="A2117" s="333" t="n">
        <v>3832</v>
      </c>
      <c r="B2117" s="334" t="n">
        <v>254</v>
      </c>
      <c r="C2117" s="380" t="inlineStr">
        <is>
          <t>T354</t>
        </is>
      </c>
      <c r="D2117" s="380" t="n"/>
      <c r="E2117" s="380" t="n"/>
      <c r="F2117" s="380" t="n"/>
      <c r="G2117" s="380" t="n">
        <v>14</v>
      </c>
      <c r="H2117" s="381" t="n">
        <v>43591</v>
      </c>
      <c r="I2117" s="380" t="n">
        <v>5257</v>
      </c>
      <c r="J2117" s="391" t="n">
        <v>10846</v>
      </c>
      <c r="K2117" s="380" t="n">
        <v>8737</v>
      </c>
      <c r="L2117" s="380" t="n"/>
      <c r="M2117" s="382">
        <f>+(((J2117-I2117)-(K2117-I2117))/(K2117-I2117))*100</f>
        <v/>
      </c>
      <c r="N2117" s="395" t="n"/>
      <c r="O2117" s="385" t="n"/>
      <c r="P2117" s="385" t="n"/>
      <c r="Q2117" s="287" t="n"/>
      <c r="R2117" s="287" t="n"/>
      <c r="S2117" s="331">
        <f>+(((K2117-I2117)/1000)*1000)/10</f>
        <v/>
      </c>
      <c r="T2117" s="332" t="n"/>
    </row>
    <row r="2118" ht="15.75" customHeight="1" s="412">
      <c r="A2118" s="333" t="n">
        <v>4489</v>
      </c>
      <c r="B2118" s="334" t="n">
        <v>195</v>
      </c>
      <c r="C2118" s="380" t="inlineStr">
        <is>
          <t>T354</t>
        </is>
      </c>
      <c r="D2118" s="380" t="n"/>
      <c r="E2118" s="380" t="n"/>
      <c r="F2118" s="380" t="n"/>
      <c r="G2118" s="380" t="n">
        <v>16</v>
      </c>
      <c r="H2118" s="381" t="n">
        <v>43607</v>
      </c>
      <c r="I2118" s="380" t="n">
        <v>5277</v>
      </c>
      <c r="J2118" s="380" t="n">
        <v>9898</v>
      </c>
      <c r="K2118" s="380" t="n">
        <v>8469</v>
      </c>
      <c r="L2118" s="380" t="n">
        <v>2</v>
      </c>
      <c r="M2118" s="382">
        <f>+(((J2118-I2118)-(K2118-I2118))/(K2118-I2118))*100</f>
        <v/>
      </c>
      <c r="N2118" s="395" t="inlineStr">
        <is>
          <t>MF</t>
        </is>
      </c>
      <c r="O2118" s="384">
        <f>AVERAGE(M2118:M2119)</f>
        <v/>
      </c>
      <c r="P2118" s="384">
        <f>_xlfn.STDEV.S(M2118,M2119)</f>
        <v/>
      </c>
      <c r="Q2118" s="287" t="n"/>
      <c r="R2118" s="287" t="n"/>
      <c r="S2118" s="331">
        <f>+(((K2118-I2118)/1000)*1000)/10</f>
        <v/>
      </c>
      <c r="T2118" s="332">
        <f>AVERAGE(S2118:S2119)</f>
        <v/>
      </c>
    </row>
    <row r="2119" ht="15.75" customHeight="1" s="412">
      <c r="A2119" s="333" t="n">
        <v>4490</v>
      </c>
      <c r="B2119" s="334" t="n">
        <v>196</v>
      </c>
      <c r="C2119" s="380" t="inlineStr">
        <is>
          <t>T354</t>
        </is>
      </c>
      <c r="D2119" s="380" t="n"/>
      <c r="E2119" s="380" t="n"/>
      <c r="F2119" s="380" t="n"/>
      <c r="G2119" s="380" t="n">
        <v>16</v>
      </c>
      <c r="H2119" s="381" t="n">
        <v>43607</v>
      </c>
      <c r="I2119" s="380" t="n">
        <v>5243</v>
      </c>
      <c r="J2119" s="380" t="n">
        <v>9844</v>
      </c>
      <c r="K2119" s="380" t="n">
        <v>8441</v>
      </c>
      <c r="L2119" s="380" t="n"/>
      <c r="M2119" s="382">
        <f>+(((J2119-I2119)-(K2119-I2119))/(K2119-I2119))*100</f>
        <v/>
      </c>
      <c r="N2119" s="395" t="n"/>
      <c r="O2119" s="385" t="n"/>
      <c r="P2119" s="385" t="n"/>
      <c r="Q2119" s="287" t="n"/>
      <c r="R2119" s="287" t="n"/>
      <c r="S2119" s="331">
        <f>+(((K2119-I2119)/1000)*1000)/10</f>
        <v/>
      </c>
      <c r="T2119" s="332" t="n"/>
    </row>
    <row r="2120" ht="15.75" customHeight="1" s="412">
      <c r="A2120" s="333" t="n">
        <v>5135</v>
      </c>
      <c r="B2120" s="334" t="n">
        <v>195</v>
      </c>
      <c r="C2120" s="380" t="inlineStr">
        <is>
          <t>T354</t>
        </is>
      </c>
      <c r="D2120" s="380" t="n"/>
      <c r="E2120" s="380" t="n"/>
      <c r="F2120" s="380" t="n"/>
      <c r="G2120" s="380" t="n">
        <v>18</v>
      </c>
      <c r="H2120" s="381" t="n">
        <v>43626</v>
      </c>
      <c r="I2120" s="380" t="n">
        <v>5277</v>
      </c>
      <c r="J2120" s="380" t="n">
        <v>8070</v>
      </c>
      <c r="K2120" s="380" t="n">
        <v>7611</v>
      </c>
      <c r="L2120" s="380" t="n">
        <v>8</v>
      </c>
      <c r="M2120" s="382">
        <f>+(((J2120-I2120)-(K2120-I2120))/(K2120-I2120))*100</f>
        <v/>
      </c>
      <c r="N2120" s="395" t="n"/>
      <c r="O2120" s="384">
        <f>AVERAGE(M2120:M2121)</f>
        <v/>
      </c>
      <c r="P2120" s="384">
        <f>_xlfn.STDEV.S(M2120,M2121)</f>
        <v/>
      </c>
      <c r="Q2120" s="287" t="n"/>
      <c r="R2120" s="287" t="n"/>
      <c r="S2120" s="331">
        <f>+(((K2120-I2120)/1000)*1000)/10</f>
        <v/>
      </c>
      <c r="T2120" s="332">
        <f>AVERAGE(S2120:S2121)</f>
        <v/>
      </c>
    </row>
    <row r="2121" ht="15.75" customHeight="1" s="412">
      <c r="A2121" s="333" t="n">
        <v>5136</v>
      </c>
      <c r="B2121" s="334" t="n">
        <v>196</v>
      </c>
      <c r="C2121" s="380" t="inlineStr">
        <is>
          <t>T354</t>
        </is>
      </c>
      <c r="D2121" s="380" t="n"/>
      <c r="E2121" s="380" t="n"/>
      <c r="F2121" s="380" t="n"/>
      <c r="G2121" s="380" t="n">
        <v>18</v>
      </c>
      <c r="H2121" s="381" t="n">
        <v>43626</v>
      </c>
      <c r="I2121" s="380" t="n">
        <v>5243</v>
      </c>
      <c r="J2121" s="380" t="n">
        <v>8276</v>
      </c>
      <c r="K2121" s="380" t="n">
        <v>7767</v>
      </c>
      <c r="L2121" s="380" t="n"/>
      <c r="M2121" s="382">
        <f>+(((J2121-I2121)-(K2121-I2121))/(K2121-I2121))*100</f>
        <v/>
      </c>
      <c r="N2121" s="395" t="n"/>
      <c r="O2121" s="385" t="n"/>
      <c r="P2121" s="385" t="n"/>
      <c r="Q2121" s="287" t="n"/>
      <c r="R2121" s="287" t="n"/>
      <c r="S2121" s="331">
        <f>+(((K2121-I2121)/1000)*1000)/10</f>
        <v/>
      </c>
      <c r="T2121" s="332" t="n"/>
    </row>
    <row r="2122" ht="15.75" customHeight="1" s="412">
      <c r="A2122" s="333" t="n">
        <v>5431</v>
      </c>
      <c r="B2122" s="334" t="n">
        <v>169</v>
      </c>
      <c r="C2122" s="378" t="inlineStr">
        <is>
          <t>T354</t>
        </is>
      </c>
      <c r="D2122" s="378" t="n"/>
      <c r="E2122" s="378" t="n"/>
      <c r="F2122" s="378" t="n"/>
      <c r="G2122" s="378" t="n">
        <v>19</v>
      </c>
      <c r="H2122" s="379" t="n">
        <v>43637</v>
      </c>
      <c r="I2122" s="378" t="n">
        <v>5223</v>
      </c>
      <c r="J2122" s="378" t="n">
        <v>8837</v>
      </c>
      <c r="K2122" s="378" t="n">
        <v>8091</v>
      </c>
      <c r="L2122" s="378" t="n">
        <v>9</v>
      </c>
      <c r="M2122" s="386">
        <f>+(((J2122-I2122)-(K2122-I2122))/(K2122-I2122))*100</f>
        <v/>
      </c>
      <c r="N2122" s="397" t="n"/>
      <c r="O2122" s="388">
        <f>AVERAGE(M2122:M2123)</f>
        <v/>
      </c>
      <c r="P2122" s="388">
        <f>_xlfn.STDEV.S(M2122,M2123)</f>
        <v/>
      </c>
      <c r="Q2122" s="287" t="n"/>
      <c r="R2122" s="287" t="n"/>
      <c r="S2122" s="331">
        <f>+(((K2122-I2122)/1000)*1000)/10</f>
        <v/>
      </c>
      <c r="T2122" s="332">
        <f>AVERAGE(S2122:S2123)</f>
        <v/>
      </c>
    </row>
    <row r="2123" ht="15.75" customHeight="1" s="412">
      <c r="A2123" s="333" t="n">
        <v>5432</v>
      </c>
      <c r="B2123" s="334" t="n">
        <v>170</v>
      </c>
      <c r="C2123" s="378" t="inlineStr">
        <is>
          <t>T354</t>
        </is>
      </c>
      <c r="D2123" s="378" t="n"/>
      <c r="E2123" s="378" t="n"/>
      <c r="F2123" s="378" t="n"/>
      <c r="G2123" s="378" t="n">
        <v>19</v>
      </c>
      <c r="H2123" s="379" t="n">
        <v>43637</v>
      </c>
      <c r="I2123" s="378" t="n">
        <v>5223</v>
      </c>
      <c r="J2123" s="378" t="n">
        <v>8538</v>
      </c>
      <c r="K2123" s="378" t="n">
        <v>7572</v>
      </c>
      <c r="L2123" s="378" t="n"/>
      <c r="M2123" s="386">
        <f>+(((J2123-I2123)-(K2123-I2123))/(K2123-I2123))*100</f>
        <v/>
      </c>
      <c r="N2123" s="397" t="n"/>
      <c r="O2123" s="331" t="n"/>
      <c r="P2123" s="331" t="n"/>
      <c r="Q2123" s="287" t="n"/>
      <c r="R2123" s="287" t="n"/>
      <c r="S2123" s="331">
        <f>+(((K2123-I2123)/1000)*1000)/10</f>
        <v/>
      </c>
      <c r="T2123" s="332" t="n"/>
    </row>
    <row r="2124" ht="15.75" customHeight="1" s="412">
      <c r="A2124" s="333" t="n">
        <v>5545</v>
      </c>
      <c r="B2124" s="334" t="n">
        <v>37</v>
      </c>
      <c r="C2124" s="378" t="inlineStr">
        <is>
          <t>T354</t>
        </is>
      </c>
      <c r="D2124" s="378" t="n"/>
      <c r="E2124" s="378" t="n"/>
      <c r="F2124" s="378" t="n"/>
      <c r="G2124" s="378" t="n">
        <v>20</v>
      </c>
      <c r="H2124" s="379" t="n">
        <v>43649</v>
      </c>
      <c r="I2124" s="378" t="n">
        <v>5225</v>
      </c>
      <c r="J2124" s="378" t="n">
        <v>8792</v>
      </c>
      <c r="K2124" s="378" t="n">
        <v>8146</v>
      </c>
      <c r="L2124" s="378" t="n">
        <v>8</v>
      </c>
      <c r="M2124" s="374">
        <f>+(((J2124-I2124)-(K2124-I2124))/(K2124-I2124))*100</f>
        <v/>
      </c>
      <c r="N2124" s="394" t="n"/>
      <c r="O2124" s="376">
        <f>AVERAGE(M2124:M2125)</f>
        <v/>
      </c>
      <c r="P2124" s="376">
        <f>_xlfn.STDEV.S(M2124,M2125)</f>
        <v/>
      </c>
      <c r="Q2124" s="287" t="n"/>
      <c r="R2124" s="287" t="n"/>
      <c r="S2124" s="331">
        <f>+(((K2124-I2124)/1000)*1000)/10</f>
        <v/>
      </c>
      <c r="T2124" s="332">
        <f>AVERAGE(S2124:S2125)</f>
        <v/>
      </c>
    </row>
    <row r="2125" ht="15.75" customHeight="1" s="412">
      <c r="A2125" s="333" t="n">
        <v>5546</v>
      </c>
      <c r="B2125" s="334" t="n">
        <v>38</v>
      </c>
      <c r="C2125" s="378" t="inlineStr">
        <is>
          <t>T354</t>
        </is>
      </c>
      <c r="D2125" s="378" t="n"/>
      <c r="E2125" s="378" t="n"/>
      <c r="F2125" s="378" t="n"/>
      <c r="G2125" s="378" t="n">
        <v>20</v>
      </c>
      <c r="H2125" s="379" t="n">
        <v>43649</v>
      </c>
      <c r="I2125" s="378" t="n">
        <v>5241</v>
      </c>
      <c r="J2125" s="378" t="n">
        <v>8812</v>
      </c>
      <c r="K2125" s="378" t="n">
        <v>8148</v>
      </c>
      <c r="L2125" s="378" t="n"/>
      <c r="M2125" s="374">
        <f>+(((J2125-I2125)-(K2125-I2125))/(K2125-I2125))*100</f>
        <v/>
      </c>
      <c r="N2125" s="394" t="n"/>
      <c r="O2125" s="377" t="n"/>
      <c r="P2125" s="377" t="n"/>
      <c r="Q2125" s="287" t="n"/>
      <c r="R2125" s="287" t="n"/>
      <c r="S2125" s="331">
        <f>+(((K2125-I2125)/1000)*1000)/10</f>
        <v/>
      </c>
      <c r="T2125" s="332" t="n"/>
    </row>
    <row r="2126" ht="15.75" customHeight="1" s="412">
      <c r="A2126" s="333" t="n">
        <v>6169</v>
      </c>
      <c r="B2126" s="334" t="n">
        <v>208</v>
      </c>
      <c r="C2126" s="378" t="inlineStr">
        <is>
          <t>T354</t>
        </is>
      </c>
      <c r="D2126" s="378" t="n"/>
      <c r="E2126" s="378" t="n"/>
      <c r="F2126" s="378" t="n"/>
      <c r="G2126" s="378" t="n">
        <v>22</v>
      </c>
      <c r="H2126" s="379" t="n">
        <v>43685</v>
      </c>
      <c r="I2126" s="378" t="n">
        <v>5202</v>
      </c>
      <c r="J2126" s="378" t="n">
        <v>9334</v>
      </c>
      <c r="K2126" s="378" t="n">
        <v>8647</v>
      </c>
      <c r="L2126" s="378" t="n">
        <v>8</v>
      </c>
      <c r="M2126" s="374">
        <f>+(((J2126-I2126)-(K2126-I2126))/(K2126-I2126))*100</f>
        <v/>
      </c>
      <c r="N2126" s="394" t="n"/>
      <c r="O2126" s="376">
        <f>AVERAGE(M2126:M2127)</f>
        <v/>
      </c>
      <c r="P2126" s="376">
        <f>_xlfn.STDEV.S(M2126,M2127)</f>
        <v/>
      </c>
      <c r="Q2126" s="287" t="n"/>
      <c r="R2126" s="287" t="n"/>
      <c r="S2126" s="331">
        <f>+(((K2126-I2126)/1000)*1000)/10</f>
        <v/>
      </c>
      <c r="T2126" s="332">
        <f>AVERAGE(S2126:S2127)</f>
        <v/>
      </c>
    </row>
    <row r="2127" ht="15.75" customHeight="1" s="412">
      <c r="A2127" s="333" t="n">
        <v>6170</v>
      </c>
      <c r="B2127" s="334" t="n">
        <v>208</v>
      </c>
      <c r="C2127" s="378" t="inlineStr">
        <is>
          <t>T354</t>
        </is>
      </c>
      <c r="D2127" s="378" t="n"/>
      <c r="E2127" s="378" t="n"/>
      <c r="F2127" s="378" t="n"/>
      <c r="G2127" s="378" t="n">
        <v>22</v>
      </c>
      <c r="H2127" s="379" t="n">
        <v>43685</v>
      </c>
      <c r="I2127" s="378" t="n">
        <v>5202</v>
      </c>
      <c r="J2127" s="378" t="n">
        <v>8955</v>
      </c>
      <c r="K2127" s="378" t="n">
        <v>8356</v>
      </c>
      <c r="L2127" s="378" t="n"/>
      <c r="M2127" s="374">
        <f>+(((J2127-I2127)-(K2127-I2127))/(K2127-I2127))*100</f>
        <v/>
      </c>
      <c r="N2127" s="394" t="n"/>
      <c r="O2127" s="377" t="n"/>
      <c r="P2127" s="377" t="n"/>
      <c r="Q2127" s="287" t="n"/>
      <c r="R2127" s="287" t="n"/>
      <c r="S2127" s="331">
        <f>+(((K2127-I2127)/1000)*1000)/10</f>
        <v/>
      </c>
      <c r="T2127" s="332" t="n"/>
    </row>
    <row r="2128" ht="15.75" customHeight="1" s="412">
      <c r="A2128" s="333" t="n">
        <v>3483</v>
      </c>
      <c r="B2128" s="334" t="n">
        <v>239</v>
      </c>
      <c r="C2128" s="380" t="inlineStr">
        <is>
          <t>T355</t>
        </is>
      </c>
      <c r="D2128" s="380" t="n"/>
      <c r="E2128" s="380" t="n"/>
      <c r="F2128" s="380" t="n"/>
      <c r="G2128" s="380" t="n">
        <v>13</v>
      </c>
      <c r="H2128" s="381" t="n">
        <v>43587</v>
      </c>
      <c r="I2128" s="380" t="n">
        <v>5249</v>
      </c>
      <c r="J2128" s="380" t="n"/>
      <c r="K2128" s="380" t="n"/>
      <c r="L2128" s="380" t="n"/>
      <c r="M2128" s="382">
        <f>+(((J2128-I2128)-(K2128-I2128))/(K2128-I2128))*100</f>
        <v/>
      </c>
      <c r="N2128" s="395" t="n"/>
      <c r="O2128" s="384">
        <f>AVERAGE(M2128:M2129)</f>
        <v/>
      </c>
      <c r="P2128" s="384">
        <f>_xlfn.STDEV.S(M2128,M2129)</f>
        <v/>
      </c>
      <c r="Q2128" s="287" t="n">
        <v>1</v>
      </c>
      <c r="R2128" s="287" t="n"/>
      <c r="S2128" s="331">
        <f>+(((K2128-I2128)/1000)*1000)/10</f>
        <v/>
      </c>
      <c r="T2128" s="332">
        <f>AVERAGE(S2128:S2129)</f>
        <v/>
      </c>
    </row>
    <row r="2129" ht="15.75" customHeight="1" s="412">
      <c r="A2129" s="333" t="n">
        <v>3484</v>
      </c>
      <c r="B2129" s="334" t="n">
        <v>240</v>
      </c>
      <c r="C2129" s="380" t="inlineStr">
        <is>
          <t>T355</t>
        </is>
      </c>
      <c r="D2129" s="380" t="n"/>
      <c r="E2129" s="380" t="n"/>
      <c r="F2129" s="380" t="n"/>
      <c r="G2129" s="380" t="n">
        <v>13</v>
      </c>
      <c r="H2129" s="381" t="n">
        <v>43587</v>
      </c>
      <c r="I2129" s="380" t="n">
        <v>5262</v>
      </c>
      <c r="J2129" s="380" t="n"/>
      <c r="K2129" s="380" t="n"/>
      <c r="L2129" s="380" t="n"/>
      <c r="M2129" s="382">
        <f>+(((J2129-I2129)-(K2129-I2129))/(K2129-I2129))*100</f>
        <v/>
      </c>
      <c r="N2129" s="395" t="n"/>
      <c r="O2129" s="385" t="n"/>
      <c r="P2129" s="385" t="n"/>
      <c r="Q2129" s="287" t="n"/>
      <c r="R2129" s="287" t="n"/>
      <c r="S2129" s="331">
        <f>+(((K2129-I2129)/1000)*1000)/10</f>
        <v/>
      </c>
      <c r="T2129" s="332" t="n"/>
    </row>
    <row r="2130" ht="15.75" customHeight="1" s="412">
      <c r="A2130" s="333" t="n">
        <v>3833</v>
      </c>
      <c r="B2130" s="334" t="n">
        <v>255</v>
      </c>
      <c r="C2130" s="380" t="inlineStr">
        <is>
          <t>T355</t>
        </is>
      </c>
      <c r="D2130" s="380" t="n"/>
      <c r="E2130" s="380" t="n"/>
      <c r="F2130" s="380" t="n"/>
      <c r="G2130" s="380" t="n">
        <v>14</v>
      </c>
      <c r="H2130" s="381" t="n">
        <v>43591</v>
      </c>
      <c r="I2130" s="380" t="n">
        <v>5260</v>
      </c>
      <c r="J2130" s="391" t="n">
        <v>7455</v>
      </c>
      <c r="K2130" s="380" t="n">
        <v>7080</v>
      </c>
      <c r="L2130" s="380" t="n">
        <v>1</v>
      </c>
      <c r="M2130" s="382">
        <f>+(((J2130-I2130)-(K2130-I2130))/(K2130-I2130))*100</f>
        <v/>
      </c>
      <c r="N2130" s="395" t="inlineStr">
        <is>
          <t>MF</t>
        </is>
      </c>
      <c r="O2130" s="384">
        <f>AVERAGE(M2130:M2131)</f>
        <v/>
      </c>
      <c r="P2130" s="384">
        <f>_xlfn.STDEV.S(M2130,M2131)</f>
        <v/>
      </c>
      <c r="Q2130" s="287" t="n"/>
      <c r="R2130" s="287" t="n"/>
      <c r="S2130" s="331">
        <f>+(((K2130-I2130)/1000)*1000)/10</f>
        <v/>
      </c>
      <c r="T2130" s="332">
        <f>AVERAGE(S2130:S2131)</f>
        <v/>
      </c>
    </row>
    <row r="2131" ht="15.75" customHeight="1" s="412">
      <c r="A2131" s="333" t="n">
        <v>3834</v>
      </c>
      <c r="B2131" s="334" t="n">
        <v>256</v>
      </c>
      <c r="C2131" s="380" t="inlineStr">
        <is>
          <t>T355</t>
        </is>
      </c>
      <c r="D2131" s="380" t="n"/>
      <c r="E2131" s="380" t="n"/>
      <c r="F2131" s="380" t="n"/>
      <c r="G2131" s="380" t="n">
        <v>14</v>
      </c>
      <c r="H2131" s="381" t="n">
        <v>43591</v>
      </c>
      <c r="I2131" s="380" t="n">
        <v>5193</v>
      </c>
      <c r="J2131" s="391" t="n">
        <v>7437</v>
      </c>
      <c r="K2131" s="380" t="n">
        <v>7040</v>
      </c>
      <c r="L2131" s="380" t="n"/>
      <c r="M2131" s="382">
        <f>+(((J2131-I2131)-(K2131-I2131))/(K2131-I2131))*100</f>
        <v/>
      </c>
      <c r="N2131" s="395" t="n"/>
      <c r="O2131" s="385" t="n"/>
      <c r="P2131" s="385" t="n"/>
      <c r="Q2131" s="287" t="n"/>
      <c r="R2131" s="287" t="n"/>
      <c r="S2131" s="331">
        <f>+(((K2131-I2131)/1000)*1000)/10</f>
        <v/>
      </c>
      <c r="T2131" s="332" t="n"/>
    </row>
    <row r="2132" ht="15.75" customHeight="1" s="412">
      <c r="A2132" s="333" t="n">
        <v>4203</v>
      </c>
      <c r="B2132" s="334" t="n">
        <v>233</v>
      </c>
      <c r="C2132" s="380" t="inlineStr">
        <is>
          <t>T355</t>
        </is>
      </c>
      <c r="D2132" s="380" t="n"/>
      <c r="E2132" s="380" t="n"/>
      <c r="F2132" s="380" t="n"/>
      <c r="G2132" s="380" t="n">
        <v>15</v>
      </c>
      <c r="H2132" s="381" t="n">
        <v>43599</v>
      </c>
      <c r="I2132" s="380" t="n">
        <v>5213</v>
      </c>
      <c r="J2132" s="380" t="n">
        <v>7329</v>
      </c>
      <c r="K2132" s="380" t="n">
        <v>7009</v>
      </c>
      <c r="L2132" s="380" t="n"/>
      <c r="M2132" s="382">
        <f>+(((J2132-I2132)-(K2132-I2132))/(K2132-I2132))*100</f>
        <v/>
      </c>
      <c r="N2132" s="396" t="n"/>
      <c r="O2132" s="384">
        <f>AVERAGE(M2132:M2133)</f>
        <v/>
      </c>
      <c r="P2132" s="384">
        <f>_xlfn.STDEV.S(M2132,M2133)</f>
        <v/>
      </c>
      <c r="Q2132" s="287" t="n"/>
      <c r="R2132" s="287" t="n"/>
      <c r="S2132" s="331">
        <f>+(((K2132-I2132)/1000)*1000)/10</f>
        <v/>
      </c>
      <c r="T2132" s="332">
        <f>AVERAGE(S2132:S2133)</f>
        <v/>
      </c>
    </row>
    <row r="2133" ht="15.75" customHeight="1" s="412">
      <c r="A2133" s="333" t="n">
        <v>4204</v>
      </c>
      <c r="B2133" s="334" t="n">
        <v>234</v>
      </c>
      <c r="C2133" s="380" t="inlineStr">
        <is>
          <t>T355</t>
        </is>
      </c>
      <c r="D2133" s="380" t="n"/>
      <c r="E2133" s="380" t="n"/>
      <c r="F2133" s="380" t="n"/>
      <c r="G2133" s="380" t="n">
        <v>15</v>
      </c>
      <c r="H2133" s="381" t="n">
        <v>43599</v>
      </c>
      <c r="I2133" s="380" t="n">
        <v>5254</v>
      </c>
      <c r="J2133" s="380" t="n">
        <v>7381</v>
      </c>
      <c r="K2133" s="380" t="n">
        <v>7059</v>
      </c>
      <c r="L2133" s="380" t="n"/>
      <c r="M2133" s="382">
        <f>+(((J2133-I2133)-(K2133-I2133))/(K2133-I2133))*100</f>
        <v/>
      </c>
      <c r="N2133" s="396" t="n"/>
      <c r="O2133" s="385" t="n"/>
      <c r="P2133" s="385" t="n"/>
      <c r="Q2133" s="287" t="n"/>
      <c r="R2133" s="287" t="n"/>
      <c r="S2133" s="331">
        <f>+(((K2133-I2133)/1000)*1000)/10</f>
        <v/>
      </c>
      <c r="T2133" s="332" t="n"/>
    </row>
    <row r="2134" ht="15.75" customHeight="1" s="412">
      <c r="A2134" s="333" t="n">
        <v>4849</v>
      </c>
      <c r="B2134" s="334" t="n">
        <v>233</v>
      </c>
      <c r="C2134" s="380" t="inlineStr">
        <is>
          <t>T355</t>
        </is>
      </c>
      <c r="D2134" s="380" t="n"/>
      <c r="E2134" s="380" t="n"/>
      <c r="F2134" s="380" t="n"/>
      <c r="G2134" s="380" t="n">
        <v>17</v>
      </c>
      <c r="H2134" s="381" t="n">
        <v>43619</v>
      </c>
      <c r="I2134" s="380" t="n">
        <v>5213</v>
      </c>
      <c r="J2134" s="380" t="n">
        <v>6871</v>
      </c>
      <c r="K2134" s="380" t="n">
        <v>6577</v>
      </c>
      <c r="L2134" s="380" t="n"/>
      <c r="M2134" s="382">
        <f>+(((J2134-I2134)-(K2134-I2134))/(K2134-I2134))*100</f>
        <v/>
      </c>
      <c r="N2134" s="395" t="n"/>
      <c r="O2134" s="384">
        <f>AVERAGE(M2134:M2135)</f>
        <v/>
      </c>
      <c r="P2134" s="384">
        <f>_xlfn.STDEV.S(M2134,M2135)</f>
        <v/>
      </c>
      <c r="Q2134" s="287" t="n"/>
      <c r="R2134" s="287" t="n"/>
      <c r="S2134" s="331">
        <f>+(((K2134-I2134)/1000)*1000)/10</f>
        <v/>
      </c>
      <c r="T2134" s="332">
        <f>AVERAGE(S2134:S2135)</f>
        <v/>
      </c>
    </row>
    <row r="2135" ht="15.75" customHeight="1" s="412">
      <c r="A2135" s="333" t="n">
        <v>4850</v>
      </c>
      <c r="B2135" s="334" t="n">
        <v>234</v>
      </c>
      <c r="C2135" s="380" t="inlineStr">
        <is>
          <t>T355</t>
        </is>
      </c>
      <c r="D2135" s="380" t="n"/>
      <c r="E2135" s="380" t="n"/>
      <c r="F2135" s="380" t="n"/>
      <c r="G2135" s="380" t="n">
        <v>17</v>
      </c>
      <c r="H2135" s="381" t="n">
        <v>43619</v>
      </c>
      <c r="I2135" s="380" t="n">
        <v>5254</v>
      </c>
      <c r="J2135" s="380" t="n">
        <v>7068</v>
      </c>
      <c r="K2135" s="380" t="n">
        <v>6749</v>
      </c>
      <c r="L2135" s="380" t="n"/>
      <c r="M2135" s="382">
        <f>+(((J2135-I2135)-(K2135-I2135))/(K2135-I2135))*100</f>
        <v/>
      </c>
      <c r="N2135" s="395" t="n"/>
      <c r="O2135" s="385" t="n"/>
      <c r="P2135" s="385" t="n"/>
      <c r="Q2135" s="287" t="n"/>
      <c r="R2135" s="287" t="n"/>
      <c r="S2135" s="331">
        <f>+(((K2135-I2135)/1000)*1000)/10</f>
        <v/>
      </c>
      <c r="T2135" s="332" t="n"/>
    </row>
    <row r="2136" ht="15.75" customHeight="1" s="412">
      <c r="A2136" s="333" t="n">
        <v>5433</v>
      </c>
      <c r="B2136" s="334" t="n">
        <v>171</v>
      </c>
      <c r="C2136" s="378" t="inlineStr">
        <is>
          <t>T355</t>
        </is>
      </c>
      <c r="D2136" s="378" t="n"/>
      <c r="E2136" s="378" t="n"/>
      <c r="F2136" s="378" t="n"/>
      <c r="G2136" s="378" t="n">
        <v>19</v>
      </c>
      <c r="H2136" s="379" t="n">
        <v>43637</v>
      </c>
      <c r="I2136" s="378" t="n">
        <v>5259</v>
      </c>
      <c r="J2136" s="378" t="inlineStr">
        <is>
          <t>REHACER</t>
        </is>
      </c>
      <c r="K2136" s="378" t="n"/>
      <c r="L2136" s="378" t="n">
        <v>7</v>
      </c>
      <c r="M2136" s="386" t="n"/>
      <c r="N2136" s="397" t="n"/>
      <c r="O2136" s="388" t="n"/>
      <c r="P2136" s="388" t="n"/>
      <c r="Q2136" s="287" t="n"/>
      <c r="R2136" s="287" t="n"/>
      <c r="S2136" s="331">
        <f>+(((K2136-I2136)/1000)*1000)/10</f>
        <v/>
      </c>
      <c r="T2136" s="332">
        <f>AVERAGE(S2136:S2137)</f>
        <v/>
      </c>
    </row>
    <row r="2137" ht="15.75" customHeight="1" s="412">
      <c r="A2137" s="333" t="n">
        <v>5434</v>
      </c>
      <c r="B2137" s="334" t="n">
        <v>172</v>
      </c>
      <c r="C2137" s="378" t="inlineStr">
        <is>
          <t>T355</t>
        </is>
      </c>
      <c r="D2137" s="378" t="n"/>
      <c r="E2137" s="378" t="n"/>
      <c r="F2137" s="378" t="n"/>
      <c r="G2137" s="378" t="n">
        <v>19</v>
      </c>
      <c r="H2137" s="379" t="n">
        <v>43637</v>
      </c>
      <c r="I2137" s="378" t="n">
        <v>5274</v>
      </c>
      <c r="J2137" s="378" t="inlineStr">
        <is>
          <t>REHACER</t>
        </is>
      </c>
      <c r="K2137" s="378" t="n"/>
      <c r="L2137" s="378" t="n"/>
      <c r="M2137" s="386" t="n"/>
      <c r="N2137" s="397" t="n"/>
      <c r="O2137" s="331" t="n"/>
      <c r="P2137" s="331" t="n"/>
      <c r="Q2137" s="287" t="n"/>
      <c r="R2137" s="287" t="n"/>
      <c r="S2137" s="331">
        <f>+(((K2137-I2137)/1000)*1000)/10</f>
        <v/>
      </c>
      <c r="T2137" s="332" t="n"/>
    </row>
    <row r="2138" ht="15.75" customHeight="1" s="412">
      <c r="A2138" s="333" t="n">
        <v>5547</v>
      </c>
      <c r="B2138" s="334" t="n">
        <v>39</v>
      </c>
      <c r="C2138" s="378" t="inlineStr">
        <is>
          <t>T355</t>
        </is>
      </c>
      <c r="D2138" s="378" t="n"/>
      <c r="E2138" s="378" t="n"/>
      <c r="F2138" s="378" t="n"/>
      <c r="G2138" s="378" t="n">
        <v>20</v>
      </c>
      <c r="H2138" s="379" t="n">
        <v>43649</v>
      </c>
      <c r="I2138" s="378" t="n">
        <v>5245</v>
      </c>
      <c r="J2138" s="378" t="n">
        <v>7150</v>
      </c>
      <c r="K2138" s="378" t="n">
        <v>6807</v>
      </c>
      <c r="L2138" s="378" t="n">
        <v>7</v>
      </c>
      <c r="M2138" s="374">
        <f>+(((J2138-I2138)-(K2138-I2138))/(K2138-I2138))*100</f>
        <v/>
      </c>
      <c r="N2138" s="394" t="n"/>
      <c r="O2138" s="376">
        <f>AVERAGE(M2138:M2139)</f>
        <v/>
      </c>
      <c r="P2138" s="376">
        <f>_xlfn.STDEV.S(M2138,M2139)</f>
        <v/>
      </c>
      <c r="Q2138" s="287" t="n"/>
      <c r="R2138" s="287" t="n"/>
      <c r="S2138" s="331">
        <f>+(((K2138-I2138)/1000)*1000)/10</f>
        <v/>
      </c>
      <c r="T2138" s="332">
        <f>AVERAGE(S2138:S2139)</f>
        <v/>
      </c>
    </row>
    <row r="2139" ht="15.75" customHeight="1" s="412">
      <c r="A2139" s="333" t="n">
        <v>5548</v>
      </c>
      <c r="B2139" s="334" t="n">
        <v>40</v>
      </c>
      <c r="C2139" s="378" t="inlineStr">
        <is>
          <t>T355</t>
        </is>
      </c>
      <c r="D2139" s="378" t="n"/>
      <c r="E2139" s="378" t="n"/>
      <c r="F2139" s="378" t="n"/>
      <c r="G2139" s="378" t="n">
        <v>20</v>
      </c>
      <c r="H2139" s="379" t="n">
        <v>43649</v>
      </c>
      <c r="I2139" s="378" t="n">
        <v>5216</v>
      </c>
      <c r="J2139" s="378" t="n">
        <v>7196</v>
      </c>
      <c r="K2139" s="378" t="n">
        <v>6842</v>
      </c>
      <c r="L2139" s="378" t="n"/>
      <c r="M2139" s="374">
        <f>+(((J2139-I2139)-(K2139-I2139))/(K2139-I2139))*100</f>
        <v/>
      </c>
      <c r="N2139" s="394" t="n"/>
      <c r="O2139" s="377" t="n"/>
      <c r="P2139" s="377" t="n"/>
      <c r="Q2139" s="287" t="n"/>
      <c r="R2139" s="287" t="n"/>
      <c r="S2139" s="331">
        <f>+(((K2139-I2139)/1000)*1000)/10</f>
        <v/>
      </c>
      <c r="T2139" s="332" t="n"/>
    </row>
    <row r="2140" ht="15.75" customHeight="1" s="412">
      <c r="A2140" s="333" t="n">
        <v>6171</v>
      </c>
      <c r="B2140" s="334" t="n">
        <v>209</v>
      </c>
      <c r="C2140" s="378" t="inlineStr">
        <is>
          <t>T355</t>
        </is>
      </c>
      <c r="D2140" s="378" t="n"/>
      <c r="E2140" s="378" t="n"/>
      <c r="F2140" s="378" t="n"/>
      <c r="G2140" s="378" t="n">
        <v>22</v>
      </c>
      <c r="H2140" s="379" t="n">
        <v>43685</v>
      </c>
      <c r="I2140" s="378" t="n">
        <v>5228</v>
      </c>
      <c r="J2140" s="378" t="n">
        <v>7986</v>
      </c>
      <c r="K2140" s="378" t="n">
        <v>7552</v>
      </c>
      <c r="L2140" s="378" t="n">
        <v>7</v>
      </c>
      <c r="M2140" s="374">
        <f>+(((J2140-I2140)-(K2140-I2140))/(K2140-I2140))*100</f>
        <v/>
      </c>
      <c r="N2140" s="394" t="n"/>
      <c r="O2140" s="376">
        <f>AVERAGE(M2140:M2141)</f>
        <v/>
      </c>
      <c r="P2140" s="376">
        <f>_xlfn.STDEV.S(M2140,M2141)</f>
        <v/>
      </c>
      <c r="Q2140" s="287" t="n"/>
      <c r="R2140" s="287" t="n"/>
      <c r="S2140" s="331">
        <f>+(((K2140-I2140)/1000)*1000)/10</f>
        <v/>
      </c>
      <c r="T2140" s="332">
        <f>AVERAGE(S2140:S2141)</f>
        <v/>
      </c>
    </row>
    <row r="2141" ht="15.75" customHeight="1" s="412">
      <c r="A2141" s="333" t="n">
        <v>6172</v>
      </c>
      <c r="B2141" s="334" t="n">
        <v>209</v>
      </c>
      <c r="C2141" s="378" t="inlineStr">
        <is>
          <t>T355</t>
        </is>
      </c>
      <c r="D2141" s="378" t="n"/>
      <c r="E2141" s="378" t="n"/>
      <c r="F2141" s="378" t="n"/>
      <c r="G2141" s="378" t="n">
        <v>22</v>
      </c>
      <c r="H2141" s="379" t="n">
        <v>43685</v>
      </c>
      <c r="I2141" s="378" t="n">
        <v>5228</v>
      </c>
      <c r="J2141" s="378" t="n">
        <v>8136</v>
      </c>
      <c r="K2141" s="378" t="n">
        <v>7700</v>
      </c>
      <c r="L2141" s="378" t="n"/>
      <c r="M2141" s="374">
        <f>+(((J2141-I2141)-(K2141-I2141))/(K2141-I2141))*100</f>
        <v/>
      </c>
      <c r="N2141" s="394" t="n"/>
      <c r="O2141" s="377" t="n"/>
      <c r="P2141" s="377" t="n"/>
      <c r="Q2141" s="287" t="n"/>
      <c r="R2141" s="287" t="n"/>
      <c r="S2141" s="331">
        <f>+(((K2141-I2141)/1000)*1000)/10</f>
        <v/>
      </c>
      <c r="T2141" s="332" t="n"/>
    </row>
    <row r="2142" ht="15.75" customHeight="1" s="412">
      <c r="A2142" s="333" t="n">
        <v>3485</v>
      </c>
      <c r="B2142" s="334" t="n">
        <v>241</v>
      </c>
      <c r="C2142" s="371" t="inlineStr">
        <is>
          <t>T356</t>
        </is>
      </c>
      <c r="D2142" s="371" t="n"/>
      <c r="E2142" s="371" t="n"/>
      <c r="F2142" s="371" t="n"/>
      <c r="G2142" s="371" t="n">
        <v>13</v>
      </c>
      <c r="H2142" s="372" t="n">
        <v>43587</v>
      </c>
      <c r="I2142" s="371" t="n">
        <v>5180</v>
      </c>
      <c r="J2142" s="371" t="n">
        <v>6486</v>
      </c>
      <c r="K2142" s="371" t="n">
        <v>5969</v>
      </c>
      <c r="L2142" s="371" t="n">
        <v>1</v>
      </c>
      <c r="M2142" s="374">
        <f>+(((J2142-I2142)-(K2142-I2142))/(K2142-I2142))*100</f>
        <v/>
      </c>
      <c r="N2142" s="394" t="inlineStr">
        <is>
          <t>MF</t>
        </is>
      </c>
      <c r="O2142" s="376">
        <f>AVERAGE(M2142:M2143)</f>
        <v/>
      </c>
      <c r="P2142" s="376">
        <f>_xlfn.STDEV.S(M2142,M2143)</f>
        <v/>
      </c>
      <c r="Q2142" s="287" t="n">
        <v>2</v>
      </c>
      <c r="R2142" s="287" t="n"/>
      <c r="S2142" s="331">
        <f>+(((K2142-I2142)/1000)*1000)/10</f>
        <v/>
      </c>
      <c r="T2142" s="332">
        <f>AVERAGE(S2142:S2143)</f>
        <v/>
      </c>
    </row>
    <row r="2143" ht="15.75" customHeight="1" s="412">
      <c r="A2143" s="333" t="n">
        <v>3486</v>
      </c>
      <c r="B2143" s="334" t="n">
        <v>242</v>
      </c>
      <c r="C2143" s="371" t="inlineStr">
        <is>
          <t>T356</t>
        </is>
      </c>
      <c r="D2143" s="371" t="n"/>
      <c r="E2143" s="371" t="n"/>
      <c r="F2143" s="371" t="n"/>
      <c r="G2143" s="371" t="n">
        <v>13</v>
      </c>
      <c r="H2143" s="372" t="n">
        <v>43587</v>
      </c>
      <c r="I2143" s="371" t="n">
        <v>5268</v>
      </c>
      <c r="J2143" s="371" t="n">
        <v>6669</v>
      </c>
      <c r="K2143" s="371" t="n">
        <v>6084</v>
      </c>
      <c r="L2143" s="371" t="n"/>
      <c r="M2143" s="374">
        <f>+(((J2143-I2143)-(K2143-I2143))/(K2143-I2143))*100</f>
        <v/>
      </c>
      <c r="N2143" s="394" t="n"/>
      <c r="O2143" s="377" t="n"/>
      <c r="P2143" s="377" t="n"/>
      <c r="Q2143" s="287" t="n"/>
      <c r="R2143" s="287" t="n"/>
      <c r="S2143" s="331">
        <f>+(((K2143-I2143)/1000)*1000)/10</f>
        <v/>
      </c>
      <c r="T2143" s="332" t="n"/>
    </row>
    <row r="2144" ht="15.75" customHeight="1" s="412">
      <c r="A2144" s="333" t="n">
        <v>4205</v>
      </c>
      <c r="B2144" s="334" t="n">
        <v>235</v>
      </c>
      <c r="C2144" s="371" t="inlineStr">
        <is>
          <t>T356</t>
        </is>
      </c>
      <c r="D2144" s="371" t="n"/>
      <c r="E2144" s="371" t="n"/>
      <c r="F2144" s="371" t="n"/>
      <c r="G2144" s="371" t="n">
        <v>15</v>
      </c>
      <c r="H2144" s="372" t="n">
        <v>43599</v>
      </c>
      <c r="I2144" s="371" t="n">
        <v>5230</v>
      </c>
      <c r="J2144" s="371" t="n">
        <v>7546</v>
      </c>
      <c r="K2144" s="371" t="n">
        <v>6873</v>
      </c>
      <c r="L2144" s="371" t="n"/>
      <c r="M2144" s="374">
        <f>+(((J2144-I2144)-(K2144-I2144))/(K2144-I2144))*100</f>
        <v/>
      </c>
      <c r="N2144" s="398" t="n"/>
      <c r="O2144" s="376">
        <f>AVERAGE(M2144:M2145)</f>
        <v/>
      </c>
      <c r="P2144" s="376">
        <f>_xlfn.STDEV.S(M2144,M2145)</f>
        <v/>
      </c>
      <c r="Q2144" s="287" t="n"/>
      <c r="R2144" s="287" t="n"/>
      <c r="S2144" s="331">
        <f>+(((K2144-I2144)/1000)*1000)/10</f>
        <v/>
      </c>
      <c r="T2144" s="332">
        <f>AVERAGE(S2144:S2145)</f>
        <v/>
      </c>
    </row>
    <row r="2145" ht="15.75" customHeight="1" s="412">
      <c r="A2145" s="333" t="n">
        <v>4206</v>
      </c>
      <c r="B2145" s="334" t="n">
        <v>236</v>
      </c>
      <c r="C2145" s="371" t="inlineStr">
        <is>
          <t>T356</t>
        </is>
      </c>
      <c r="D2145" s="371" t="n"/>
      <c r="E2145" s="371" t="n"/>
      <c r="F2145" s="371" t="n"/>
      <c r="G2145" s="371" t="n">
        <v>15</v>
      </c>
      <c r="H2145" s="372" t="n">
        <v>43599</v>
      </c>
      <c r="I2145" s="371" t="n">
        <v>5241</v>
      </c>
      <c r="J2145" s="371" t="n">
        <v>7636</v>
      </c>
      <c r="K2145" s="371" t="n">
        <v>6930</v>
      </c>
      <c r="L2145" s="371" t="n"/>
      <c r="M2145" s="374">
        <f>+(((J2145-I2145)-(K2145-I2145))/(K2145-I2145))*100</f>
        <v/>
      </c>
      <c r="N2145" s="398" t="n"/>
      <c r="O2145" s="377" t="n"/>
      <c r="P2145" s="377" t="n"/>
      <c r="Q2145" s="287" t="n"/>
      <c r="R2145" s="287" t="n"/>
      <c r="S2145" s="331">
        <f>+(((K2145-I2145)/1000)*1000)/10</f>
        <v/>
      </c>
      <c r="T2145" s="332" t="n"/>
    </row>
    <row r="2146" ht="15.75" customHeight="1" s="412">
      <c r="A2146" s="333" t="n">
        <v>4851</v>
      </c>
      <c r="B2146" s="334" t="n">
        <v>235</v>
      </c>
      <c r="C2146" s="371" t="inlineStr">
        <is>
          <t>T356</t>
        </is>
      </c>
      <c r="D2146" s="371" t="n"/>
      <c r="E2146" s="371" t="n"/>
      <c r="F2146" s="371" t="n"/>
      <c r="G2146" s="371" t="n">
        <v>17</v>
      </c>
      <c r="H2146" s="372" t="n">
        <v>43619</v>
      </c>
      <c r="I2146" s="371" t="n">
        <v>5230</v>
      </c>
      <c r="J2146" s="371" t="n">
        <v>8045</v>
      </c>
      <c r="K2146" s="371" t="n">
        <v>7266</v>
      </c>
      <c r="L2146" s="371" t="n"/>
      <c r="M2146" s="374">
        <f>+(((J2146-I2146)-(K2146-I2146))/(K2146-I2146))*100</f>
        <v/>
      </c>
      <c r="N2146" s="394" t="n"/>
      <c r="O2146" s="376">
        <f>AVERAGE(M2146:M2147)</f>
        <v/>
      </c>
      <c r="P2146" s="376">
        <f>_xlfn.STDEV.S(M2146,M2147)</f>
        <v/>
      </c>
      <c r="Q2146" s="287" t="n"/>
      <c r="R2146" s="287" t="n"/>
      <c r="S2146" s="331">
        <f>+(((K2146-I2146)/1000)*1000)/10</f>
        <v/>
      </c>
      <c r="T2146" s="332">
        <f>AVERAGE(S2146:S2147)</f>
        <v/>
      </c>
    </row>
    <row r="2147" ht="15.75" customHeight="1" s="412">
      <c r="A2147" s="333" t="n">
        <v>4852</v>
      </c>
      <c r="B2147" s="334" t="n">
        <v>236</v>
      </c>
      <c r="C2147" s="371" t="inlineStr">
        <is>
          <t>T356</t>
        </is>
      </c>
      <c r="D2147" s="371" t="n"/>
      <c r="E2147" s="371" t="n"/>
      <c r="F2147" s="371" t="n"/>
      <c r="G2147" s="371" t="n">
        <v>17</v>
      </c>
      <c r="H2147" s="372" t="n">
        <v>43619</v>
      </c>
      <c r="I2147" s="371" t="n">
        <v>5241</v>
      </c>
      <c r="J2147" s="371" t="n">
        <v>7838</v>
      </c>
      <c r="K2147" s="371" t="n">
        <v>7089</v>
      </c>
      <c r="L2147" s="371" t="n"/>
      <c r="M2147" s="374">
        <f>+(((J2147-I2147)-(K2147-I2147))/(K2147-I2147))*100</f>
        <v/>
      </c>
      <c r="N2147" s="394" t="n"/>
      <c r="O2147" s="377" t="n"/>
      <c r="P2147" s="377" t="n"/>
      <c r="Q2147" s="287" t="n"/>
      <c r="R2147" s="287" t="n"/>
      <c r="S2147" s="331">
        <f>+(((K2147-I2147)/1000)*1000)/10</f>
        <v/>
      </c>
      <c r="T2147" s="332" t="n"/>
    </row>
    <row r="2148" ht="15.75" customHeight="1" s="412">
      <c r="A2148" s="333" t="n">
        <v>6173</v>
      </c>
      <c r="B2148" s="334" t="n">
        <v>210</v>
      </c>
      <c r="C2148" s="378" t="inlineStr">
        <is>
          <t>T356</t>
        </is>
      </c>
      <c r="D2148" s="378" t="n"/>
      <c r="E2148" s="378" t="n"/>
      <c r="F2148" s="378" t="n"/>
      <c r="G2148" s="378" t="n">
        <v>22</v>
      </c>
      <c r="H2148" s="379" t="n">
        <v>43685</v>
      </c>
      <c r="I2148" s="378" t="n">
        <v>5223</v>
      </c>
      <c r="J2148" s="378" t="n">
        <v>7623</v>
      </c>
      <c r="K2148" s="378" t="n">
        <v>7233</v>
      </c>
      <c r="L2148" s="378" t="n">
        <v>9</v>
      </c>
      <c r="M2148" s="374">
        <f>+(((J2148-I2148)-(K2148-I2148))/(K2148-I2148))*100</f>
        <v/>
      </c>
      <c r="N2148" s="394" t="n"/>
      <c r="O2148" s="376">
        <f>AVERAGE(M2148:M2149)</f>
        <v/>
      </c>
      <c r="P2148" s="376">
        <f>_xlfn.STDEV.S(M2148,M2149)</f>
        <v/>
      </c>
      <c r="Q2148" s="287" t="n"/>
      <c r="R2148" s="287" t="n"/>
      <c r="S2148" s="331">
        <f>+(((K2148-I2148)/1000)*1000)/10</f>
        <v/>
      </c>
      <c r="T2148" s="332">
        <f>AVERAGE(S2148:S2149)</f>
        <v/>
      </c>
    </row>
    <row r="2149" ht="15.75" customHeight="1" s="412">
      <c r="A2149" s="333" t="n">
        <v>6174</v>
      </c>
      <c r="B2149" s="334" t="n">
        <v>210</v>
      </c>
      <c r="C2149" s="378" t="inlineStr">
        <is>
          <t>T356</t>
        </is>
      </c>
      <c r="D2149" s="378" t="n"/>
      <c r="E2149" s="378" t="n"/>
      <c r="F2149" s="378" t="n"/>
      <c r="G2149" s="378" t="n">
        <v>22</v>
      </c>
      <c r="H2149" s="379" t="n">
        <v>43685</v>
      </c>
      <c r="I2149" s="378" t="n">
        <v>5223</v>
      </c>
      <c r="J2149" s="378" t="n">
        <v>7705</v>
      </c>
      <c r="K2149" s="378" t="n">
        <v>7314</v>
      </c>
      <c r="L2149" s="378" t="n"/>
      <c r="M2149" s="374">
        <f>+(((J2149-I2149)-(K2149-I2149))/(K2149-I2149))*100</f>
        <v/>
      </c>
      <c r="N2149" s="394" t="n"/>
      <c r="O2149" s="377" t="n"/>
      <c r="P2149" s="377" t="n"/>
      <c r="Q2149" s="287" t="n"/>
      <c r="R2149" s="287" t="n"/>
      <c r="S2149" s="331">
        <f>+(((K2149-I2149)/1000)*1000)/10</f>
        <v/>
      </c>
      <c r="T2149" s="332" t="n"/>
    </row>
    <row r="2150" ht="15.75" customHeight="1" s="412">
      <c r="A2150" s="333" t="n">
        <v>3487</v>
      </c>
      <c r="B2150" s="334" t="n">
        <v>243</v>
      </c>
      <c r="C2150" s="380" t="inlineStr">
        <is>
          <t>T357</t>
        </is>
      </c>
      <c r="D2150" s="380" t="n"/>
      <c r="E2150" s="380" t="n"/>
      <c r="F2150" s="380" t="n"/>
      <c r="G2150" s="380" t="n">
        <v>13</v>
      </c>
      <c r="H2150" s="381" t="n">
        <v>43587</v>
      </c>
      <c r="I2150" s="380" t="n">
        <v>5234</v>
      </c>
      <c r="J2150" s="380" t="n">
        <v>8805</v>
      </c>
      <c r="K2150" s="380" t="n">
        <v>7767</v>
      </c>
      <c r="L2150" s="380" t="n">
        <v>1</v>
      </c>
      <c r="M2150" s="382">
        <f>+(((J2150-I2150)-(K2150-I2150))/(K2150-I2150))*100</f>
        <v/>
      </c>
      <c r="N2150" s="395" t="inlineStr">
        <is>
          <t>1/2</t>
        </is>
      </c>
      <c r="O2150" s="384">
        <f>AVERAGE(M2150:M2151)</f>
        <v/>
      </c>
      <c r="P2150" s="384">
        <f>_xlfn.STDEV.S(M2150,M2151)</f>
        <v/>
      </c>
      <c r="Q2150" s="287" t="n">
        <v>1</v>
      </c>
      <c r="R2150" s="287" t="n"/>
      <c r="S2150" s="331">
        <f>+(((K2150-I2150)/1000)*1000)/10</f>
        <v/>
      </c>
      <c r="T2150" s="332">
        <f>AVERAGE(S2150:S2151)</f>
        <v/>
      </c>
    </row>
    <row r="2151" ht="15.75" customHeight="1" s="412">
      <c r="A2151" s="333" t="n">
        <v>3488</v>
      </c>
      <c r="B2151" s="334" t="n">
        <v>244</v>
      </c>
      <c r="C2151" s="380" t="inlineStr">
        <is>
          <t>T357</t>
        </is>
      </c>
      <c r="D2151" s="380" t="n"/>
      <c r="E2151" s="380" t="n"/>
      <c r="F2151" s="380" t="n"/>
      <c r="G2151" s="380" t="n">
        <v>13</v>
      </c>
      <c r="H2151" s="381" t="n">
        <v>43587</v>
      </c>
      <c r="I2151" s="380" t="n">
        <v>5243</v>
      </c>
      <c r="J2151" s="380" t="n">
        <v>9340</v>
      </c>
      <c r="K2151" s="380" t="n">
        <v>8108</v>
      </c>
      <c r="L2151" s="380" t="n"/>
      <c r="M2151" s="382">
        <f>+(((J2151-I2151)-(K2151-I2151))/(K2151-I2151))*100</f>
        <v/>
      </c>
      <c r="N2151" s="395" t="n"/>
      <c r="O2151" s="385" t="n"/>
      <c r="P2151" s="385" t="n"/>
      <c r="Q2151" s="287" t="n"/>
      <c r="R2151" s="287" t="n"/>
      <c r="S2151" s="331">
        <f>+(((K2151-I2151)/1000)*1000)/10</f>
        <v/>
      </c>
      <c r="T2151" s="332" t="n"/>
    </row>
    <row r="2152" ht="15.75" customHeight="1" s="412">
      <c r="A2152" s="333" t="n">
        <v>5435</v>
      </c>
      <c r="B2152" s="334" t="n">
        <v>173</v>
      </c>
      <c r="C2152" s="378" t="inlineStr">
        <is>
          <t>T357</t>
        </is>
      </c>
      <c r="D2152" s="378" t="n"/>
      <c r="E2152" s="378" t="n"/>
      <c r="F2152" s="378" t="n"/>
      <c r="G2152" s="378" t="n">
        <v>19</v>
      </c>
      <c r="H2152" s="379" t="n">
        <v>43637</v>
      </c>
      <c r="I2152" s="378" t="n">
        <v>5227</v>
      </c>
      <c r="J2152" s="378" t="inlineStr">
        <is>
          <t>SIN ESPIGAS</t>
        </is>
      </c>
      <c r="K2152" s="378" t="n"/>
      <c r="L2152" s="378" t="n"/>
      <c r="M2152" s="386" t="n"/>
      <c r="N2152" s="397" t="n"/>
      <c r="O2152" s="388" t="n"/>
      <c r="P2152" s="388" t="n"/>
      <c r="Q2152" s="287" t="n"/>
      <c r="R2152" s="287" t="n"/>
      <c r="S2152" s="331">
        <f>+(((K2152-I2152)/1000)*1000)/10</f>
        <v/>
      </c>
      <c r="T2152" s="332">
        <f>AVERAGE(S2152:S2153)</f>
        <v/>
      </c>
    </row>
    <row r="2153" ht="15.75" customHeight="1" s="412">
      <c r="A2153" s="333" t="n">
        <v>5436</v>
      </c>
      <c r="B2153" s="334" t="n">
        <v>174</v>
      </c>
      <c r="C2153" s="378" t="inlineStr">
        <is>
          <t>T357</t>
        </is>
      </c>
      <c r="D2153" s="378" t="n"/>
      <c r="E2153" s="378" t="n"/>
      <c r="F2153" s="378" t="n"/>
      <c r="G2153" s="378" t="n">
        <v>19</v>
      </c>
      <c r="H2153" s="379" t="n">
        <v>43637</v>
      </c>
      <c r="I2153" s="378" t="n">
        <v>5182</v>
      </c>
      <c r="J2153" s="378" t="inlineStr">
        <is>
          <t>SIN ESPIGAS</t>
        </is>
      </c>
      <c r="K2153" s="378" t="n"/>
      <c r="L2153" s="378" t="n"/>
      <c r="M2153" s="386" t="n"/>
      <c r="N2153" s="397" t="n"/>
      <c r="O2153" s="331" t="n"/>
      <c r="P2153" s="331" t="n"/>
      <c r="Q2153" s="287" t="n"/>
      <c r="R2153" s="287" t="n"/>
      <c r="S2153" s="331">
        <f>+(((K2153-I2153)/1000)*1000)/10</f>
        <v/>
      </c>
      <c r="T2153" s="332" t="n"/>
    </row>
    <row r="2154" ht="15.75" customHeight="1" s="412">
      <c r="A2154" s="333" t="n">
        <v>3489</v>
      </c>
      <c r="B2154" s="334" t="n">
        <v>245</v>
      </c>
      <c r="C2154" s="371" t="inlineStr">
        <is>
          <t>T359</t>
        </is>
      </c>
      <c r="D2154" s="371" t="n"/>
      <c r="E2154" s="371" t="n"/>
      <c r="F2154" s="371" t="n"/>
      <c r="G2154" s="371" t="n">
        <v>13</v>
      </c>
      <c r="H2154" s="372" t="n">
        <v>43587</v>
      </c>
      <c r="I2154" s="371" t="n">
        <v>5235</v>
      </c>
      <c r="J2154" s="371" t="n">
        <v>8514</v>
      </c>
      <c r="K2154" s="371" t="n">
        <v>7443</v>
      </c>
      <c r="L2154" s="371" t="n">
        <v>1</v>
      </c>
      <c r="M2154" s="374">
        <f>+(((J2154-I2154)-(K2154-I2154))/(K2154-I2154))*100</f>
        <v/>
      </c>
      <c r="N2154" s="394" t="inlineStr">
        <is>
          <t>30/4</t>
        </is>
      </c>
      <c r="O2154" s="376">
        <f>AVERAGE(M2154:M2155)</f>
        <v/>
      </c>
      <c r="P2154" s="376">
        <f>_xlfn.STDEV.S(M2154,M2155)</f>
        <v/>
      </c>
      <c r="Q2154" s="287" t="n">
        <v>2</v>
      </c>
      <c r="R2154" s="287" t="n"/>
      <c r="S2154" s="331">
        <f>+(((K2154-I2154)/1000)*1000)/10</f>
        <v/>
      </c>
      <c r="T2154" s="332">
        <f>AVERAGE(S2154:S2155)</f>
        <v/>
      </c>
    </row>
    <row r="2155" ht="15.75" customHeight="1" s="412">
      <c r="A2155" s="333" t="n">
        <v>3490</v>
      </c>
      <c r="B2155" s="334" t="n">
        <v>246</v>
      </c>
      <c r="C2155" s="371" t="inlineStr">
        <is>
          <t>T359</t>
        </is>
      </c>
      <c r="D2155" s="371" t="n"/>
      <c r="E2155" s="371" t="n"/>
      <c r="F2155" s="371" t="n"/>
      <c r="G2155" s="371" t="n">
        <v>13</v>
      </c>
      <c r="H2155" s="372" t="n">
        <v>43587</v>
      </c>
      <c r="I2155" s="371" t="n">
        <v>5309</v>
      </c>
      <c r="J2155" s="371" t="n">
        <v>8619</v>
      </c>
      <c r="K2155" s="371" t="n">
        <v>7549</v>
      </c>
      <c r="L2155" s="371" t="n"/>
      <c r="M2155" s="374">
        <f>+(((J2155-I2155)-(K2155-I2155))/(K2155-I2155))*100</f>
        <v/>
      </c>
      <c r="N2155" s="394" t="n"/>
      <c r="O2155" s="377" t="n"/>
      <c r="P2155" s="377" t="n"/>
      <c r="Q2155" s="287" t="n"/>
      <c r="R2155" s="287" t="n"/>
      <c r="S2155" s="331">
        <f>+(((K2155-I2155)/1000)*1000)/10</f>
        <v/>
      </c>
      <c r="T2155" s="332" t="n"/>
    </row>
    <row r="2156" ht="15.75" customHeight="1" s="412">
      <c r="A2156" s="333" t="n">
        <v>4207</v>
      </c>
      <c r="B2156" s="334" t="n">
        <v>237</v>
      </c>
      <c r="C2156" s="371" t="inlineStr">
        <is>
          <t>T359</t>
        </is>
      </c>
      <c r="D2156" s="371" t="n"/>
      <c r="E2156" s="371" t="n"/>
      <c r="F2156" s="371" t="n"/>
      <c r="G2156" s="371" t="n">
        <v>15</v>
      </c>
      <c r="H2156" s="372" t="n">
        <v>43599</v>
      </c>
      <c r="I2156" s="371" t="n">
        <v>5218</v>
      </c>
      <c r="J2156" s="371" t="n">
        <v>8753</v>
      </c>
      <c r="K2156" s="371" t="n">
        <v>7666</v>
      </c>
      <c r="L2156" s="371" t="n"/>
      <c r="M2156" s="374">
        <f>+(((J2156-I2156)-(K2156-I2156))/(K2156-I2156))*100</f>
        <v/>
      </c>
      <c r="N2156" s="398" t="n"/>
      <c r="O2156" s="376">
        <f>AVERAGE(M2156:M2157)</f>
        <v/>
      </c>
      <c r="P2156" s="376">
        <f>_xlfn.STDEV.S(M2156,M2157)</f>
        <v/>
      </c>
      <c r="Q2156" s="287" t="n"/>
      <c r="R2156" s="287" t="n"/>
      <c r="S2156" s="331">
        <f>+(((K2156-I2156)/1000)*1000)/10</f>
        <v/>
      </c>
      <c r="T2156" s="332">
        <f>AVERAGE(S2156:S2157)</f>
        <v/>
      </c>
    </row>
    <row r="2157" ht="15.75" customHeight="1" s="412">
      <c r="A2157" s="333" t="n">
        <v>4208</v>
      </c>
      <c r="B2157" s="334" t="n">
        <v>238</v>
      </c>
      <c r="C2157" s="371" t="inlineStr">
        <is>
          <t>T359</t>
        </is>
      </c>
      <c r="D2157" s="371" t="n"/>
      <c r="E2157" s="371" t="n"/>
      <c r="F2157" s="371" t="n"/>
      <c r="G2157" s="371" t="n">
        <v>15</v>
      </c>
      <c r="H2157" s="372" t="n">
        <v>43599</v>
      </c>
      <c r="I2157" s="371" t="n">
        <v>5217</v>
      </c>
      <c r="J2157" s="371" t="n">
        <v>8892</v>
      </c>
      <c r="K2157" s="371" t="n">
        <v>7782</v>
      </c>
      <c r="L2157" s="371" t="n"/>
      <c r="M2157" s="374">
        <f>+(((J2157-I2157)-(K2157-I2157))/(K2157-I2157))*100</f>
        <v/>
      </c>
      <c r="N2157" s="398" t="n"/>
      <c r="O2157" s="377" t="n"/>
      <c r="P2157" s="377" t="n"/>
      <c r="Q2157" s="287" t="n"/>
      <c r="R2157" s="287" t="n"/>
      <c r="S2157" s="331">
        <f>+(((K2157-I2157)/1000)*1000)/10</f>
        <v/>
      </c>
      <c r="T2157" s="332" t="n"/>
    </row>
    <row r="2158" ht="15.75" customHeight="1" s="412">
      <c r="A2158" s="333" t="n">
        <v>4853</v>
      </c>
      <c r="B2158" s="334" t="n">
        <v>237</v>
      </c>
      <c r="C2158" s="371" t="inlineStr">
        <is>
          <t>T359</t>
        </is>
      </c>
      <c r="D2158" s="371" t="n"/>
      <c r="E2158" s="371" t="n"/>
      <c r="F2158" s="371" t="n"/>
      <c r="G2158" s="371" t="n">
        <v>17</v>
      </c>
      <c r="H2158" s="372" t="n">
        <v>43619</v>
      </c>
      <c r="I2158" s="371" t="n">
        <v>5218</v>
      </c>
      <c r="J2158" s="371" t="n">
        <v>8009</v>
      </c>
      <c r="K2158" s="371" t="n">
        <v>7367</v>
      </c>
      <c r="L2158" s="371" t="n"/>
      <c r="M2158" s="374">
        <f>+(((J2158-I2158)-(K2158-I2158))/(K2158-I2158))*100</f>
        <v/>
      </c>
      <c r="N2158" s="394" t="n"/>
      <c r="O2158" s="376">
        <f>AVERAGE(M2158:M2159)</f>
        <v/>
      </c>
      <c r="P2158" s="376">
        <f>_xlfn.STDEV.S(M2158,M2159)</f>
        <v/>
      </c>
      <c r="Q2158" s="287" t="n"/>
      <c r="R2158" s="287" t="n"/>
      <c r="S2158" s="331">
        <f>+(((K2158-I2158)/1000)*1000)/10</f>
        <v/>
      </c>
      <c r="T2158" s="332">
        <f>AVERAGE(S2158:S2159)</f>
        <v/>
      </c>
    </row>
    <row r="2159" ht="15.75" customHeight="1" s="412">
      <c r="A2159" s="333" t="n">
        <v>4854</v>
      </c>
      <c r="B2159" s="334" t="n">
        <v>238</v>
      </c>
      <c r="C2159" s="371" t="inlineStr">
        <is>
          <t>T359</t>
        </is>
      </c>
      <c r="D2159" s="371" t="n"/>
      <c r="E2159" s="371" t="n"/>
      <c r="F2159" s="371" t="n"/>
      <c r="G2159" s="371" t="n">
        <v>17</v>
      </c>
      <c r="H2159" s="372" t="n">
        <v>43619</v>
      </c>
      <c r="I2159" s="371" t="n">
        <v>5217</v>
      </c>
      <c r="J2159" s="371" t="n">
        <v>8047</v>
      </c>
      <c r="K2159" s="371" t="n">
        <v>7387</v>
      </c>
      <c r="L2159" s="371" t="n"/>
      <c r="M2159" s="374">
        <f>+(((J2159-I2159)-(K2159-I2159))/(K2159-I2159))*100</f>
        <v/>
      </c>
      <c r="N2159" s="394" t="n"/>
      <c r="O2159" s="377" t="n"/>
      <c r="P2159" s="377" t="n"/>
      <c r="Q2159" s="287" t="n"/>
      <c r="R2159" s="287" t="n"/>
      <c r="S2159" s="331">
        <f>+(((K2159-I2159)/1000)*1000)/10</f>
        <v/>
      </c>
      <c r="T2159" s="332" t="n"/>
    </row>
    <row r="2160" ht="15.75" customHeight="1" s="412">
      <c r="A2160" s="333" t="n">
        <v>6175</v>
      </c>
      <c r="B2160" s="334" t="n">
        <v>211</v>
      </c>
      <c r="C2160" s="378" t="inlineStr">
        <is>
          <t>T359</t>
        </is>
      </c>
      <c r="D2160" s="378" t="n"/>
      <c r="E2160" s="378" t="n"/>
      <c r="F2160" s="378" t="n"/>
      <c r="G2160" s="378" t="n">
        <v>22</v>
      </c>
      <c r="H2160" s="379" t="n">
        <v>43685</v>
      </c>
      <c r="I2160" s="378" t="n">
        <v>5194</v>
      </c>
      <c r="J2160" s="378" t="n">
        <v>8180</v>
      </c>
      <c r="K2160" s="378" t="n">
        <v>7697</v>
      </c>
      <c r="L2160" s="378" t="n">
        <v>8</v>
      </c>
      <c r="M2160" s="374">
        <f>+(((J2160-I2160)-(K2160-I2160))/(K2160-I2160))*100</f>
        <v/>
      </c>
      <c r="N2160" s="394" t="n"/>
      <c r="O2160" s="376">
        <f>AVERAGE(M2160:M2161)</f>
        <v/>
      </c>
      <c r="P2160" s="376">
        <f>_xlfn.STDEV.S(M2160,M2161)</f>
        <v/>
      </c>
      <c r="Q2160" s="287" t="n"/>
      <c r="R2160" s="287" t="n"/>
      <c r="S2160" s="331">
        <f>+(((K2160-I2160)/1000)*1000)/10</f>
        <v/>
      </c>
      <c r="T2160" s="332">
        <f>AVERAGE(S2160:S2161)</f>
        <v/>
      </c>
    </row>
    <row r="2161" ht="15.75" customHeight="1" s="412">
      <c r="A2161" s="333" t="n">
        <v>6176</v>
      </c>
      <c r="B2161" s="334" t="n">
        <v>211</v>
      </c>
      <c r="C2161" s="378" t="inlineStr">
        <is>
          <t>T359</t>
        </is>
      </c>
      <c r="D2161" s="378" t="n"/>
      <c r="E2161" s="378" t="n"/>
      <c r="F2161" s="378" t="n"/>
      <c r="G2161" s="378" t="n">
        <v>22</v>
      </c>
      <c r="H2161" s="379" t="n">
        <v>43685</v>
      </c>
      <c r="I2161" s="378" t="n">
        <v>5194</v>
      </c>
      <c r="J2161" s="378" t="n">
        <v>8146</v>
      </c>
      <c r="K2161" s="378" t="n">
        <v>7689</v>
      </c>
      <c r="L2161" s="378" t="n"/>
      <c r="M2161" s="374">
        <f>+(((J2161-I2161)-(K2161-I2161))/(K2161-I2161))*100</f>
        <v/>
      </c>
      <c r="N2161" s="394" t="n"/>
      <c r="O2161" s="377" t="n"/>
      <c r="P2161" s="377" t="n"/>
      <c r="Q2161" s="287" t="n"/>
      <c r="R2161" s="287" t="n"/>
      <c r="S2161" s="331">
        <f>+(((K2161-I2161)/1000)*1000)/10</f>
        <v/>
      </c>
      <c r="T2161" s="332" t="n"/>
    </row>
    <row r="2162" ht="15.75" customHeight="1" s="412">
      <c r="A2162" s="333" t="n">
        <v>3835</v>
      </c>
      <c r="B2162" s="334" t="n">
        <v>257</v>
      </c>
      <c r="C2162" s="352" t="inlineStr">
        <is>
          <t>T360</t>
        </is>
      </c>
      <c r="D2162" s="352" t="n"/>
      <c r="E2162" s="352" t="n"/>
      <c r="F2162" s="352" t="n"/>
      <c r="G2162" s="352" t="n">
        <v>14</v>
      </c>
      <c r="H2162" s="353" t="n">
        <v>43591</v>
      </c>
      <c r="I2162" s="352" t="n">
        <v>5226</v>
      </c>
      <c r="J2162" s="354" t="n">
        <v>8943</v>
      </c>
      <c r="K2162" s="352" t="n">
        <v>7423</v>
      </c>
      <c r="L2162" s="352" t="n">
        <v>2</v>
      </c>
      <c r="M2162" s="355">
        <f>+(((J2162-I2162)-(K2162-I2162))/(K2162-I2162))*100</f>
        <v/>
      </c>
      <c r="N2162" s="356" t="inlineStr">
        <is>
          <t>1/4</t>
        </is>
      </c>
      <c r="O2162" s="357">
        <f>AVERAGE(M2162:M2163)</f>
        <v/>
      </c>
      <c r="P2162" s="357">
        <f>_xlfn.STDEV.S(M2162,M2163)</f>
        <v/>
      </c>
      <c r="Q2162" s="287" t="n">
        <v>3</v>
      </c>
      <c r="R2162" s="287" t="n"/>
      <c r="S2162" s="331">
        <f>+(((K2162-I2162)/1000)*1000)/10</f>
        <v/>
      </c>
      <c r="T2162" s="332">
        <f>AVERAGE(S2162:S2163)</f>
        <v/>
      </c>
    </row>
    <row r="2163" ht="15.75" customHeight="1" s="412">
      <c r="A2163" s="333" t="n">
        <v>3836</v>
      </c>
      <c r="B2163" s="334" t="n">
        <v>258</v>
      </c>
      <c r="C2163" s="352" t="inlineStr">
        <is>
          <t>T360</t>
        </is>
      </c>
      <c r="D2163" s="352" t="n"/>
      <c r="E2163" s="352" t="n"/>
      <c r="F2163" s="352" t="n"/>
      <c r="G2163" s="352" t="n">
        <v>14</v>
      </c>
      <c r="H2163" s="353" t="n">
        <v>43591</v>
      </c>
      <c r="I2163" s="352" t="n">
        <v>5266</v>
      </c>
      <c r="J2163" s="354" t="n">
        <v>8860</v>
      </c>
      <c r="K2163" s="352" t="n">
        <v>7398</v>
      </c>
      <c r="L2163" s="352" t="n"/>
      <c r="M2163" s="355">
        <f>+(((J2163-I2163)-(K2163-I2163))/(K2163-I2163))*100</f>
        <v/>
      </c>
      <c r="N2163" s="356" t="n"/>
      <c r="O2163" s="358" t="n"/>
      <c r="P2163" s="358" t="n"/>
      <c r="Q2163" s="287" t="n"/>
      <c r="R2163" s="287" t="n"/>
      <c r="S2163" s="331">
        <f>+(((K2163-I2163)/1000)*1000)/10</f>
        <v/>
      </c>
      <c r="T2163" s="332" t="n"/>
    </row>
    <row r="2164" ht="15.75" customHeight="1" s="412">
      <c r="A2164" s="333" t="n">
        <v>4491</v>
      </c>
      <c r="B2164" s="334" t="n">
        <v>197</v>
      </c>
      <c r="C2164" s="352" t="inlineStr">
        <is>
          <t>T360</t>
        </is>
      </c>
      <c r="D2164" s="352" t="n"/>
      <c r="E2164" s="352" t="n"/>
      <c r="F2164" s="352" t="n"/>
      <c r="G2164" s="352" t="n">
        <v>16</v>
      </c>
      <c r="H2164" s="353" t="n">
        <v>43607</v>
      </c>
      <c r="I2164" s="352" t="n">
        <v>5252</v>
      </c>
      <c r="J2164" s="352" t="n">
        <v>8485</v>
      </c>
      <c r="K2164" s="352" t="n">
        <v>7550</v>
      </c>
      <c r="L2164" s="352" t="n">
        <v>2</v>
      </c>
      <c r="M2164" s="355">
        <f>+(((J2164-I2164)-(K2164-I2164))/(K2164-I2164))*100</f>
        <v/>
      </c>
      <c r="N2164" s="356" t="inlineStr">
        <is>
          <t>MF</t>
        </is>
      </c>
      <c r="O2164" s="357">
        <f>AVERAGE(M2164:M2165)</f>
        <v/>
      </c>
      <c r="P2164" s="357">
        <f>_xlfn.STDEV.S(M2164,M2165)</f>
        <v/>
      </c>
      <c r="Q2164" s="287" t="n"/>
      <c r="R2164" s="287" t="n"/>
      <c r="S2164" s="331">
        <f>+(((K2164-I2164)/1000)*1000)/10</f>
        <v/>
      </c>
      <c r="T2164" s="332">
        <f>AVERAGE(S2164:S2165)</f>
        <v/>
      </c>
    </row>
    <row r="2165" ht="15.75" customHeight="1" s="412">
      <c r="A2165" s="333" t="n">
        <v>4492</v>
      </c>
      <c r="B2165" s="334" t="n">
        <v>198</v>
      </c>
      <c r="C2165" s="352" t="inlineStr">
        <is>
          <t>T360</t>
        </is>
      </c>
      <c r="D2165" s="352" t="n"/>
      <c r="E2165" s="352" t="n"/>
      <c r="F2165" s="352" t="n"/>
      <c r="G2165" s="352" t="n">
        <v>16</v>
      </c>
      <c r="H2165" s="353" t="n">
        <v>43607</v>
      </c>
      <c r="I2165" s="352" t="n">
        <v>5320</v>
      </c>
      <c r="J2165" s="352" t="n">
        <v>8544</v>
      </c>
      <c r="K2165" s="352" t="n">
        <v>7600</v>
      </c>
      <c r="L2165" s="352" t="n"/>
      <c r="M2165" s="355">
        <f>+(((J2165-I2165)-(K2165-I2165))/(K2165-I2165))*100</f>
        <v/>
      </c>
      <c r="N2165" s="356" t="n"/>
      <c r="O2165" s="358" t="n"/>
      <c r="P2165" s="358" t="n"/>
      <c r="Q2165" s="287" t="n"/>
      <c r="R2165" s="287" t="n"/>
      <c r="S2165" s="331">
        <f>+(((K2165-I2165)/1000)*1000)/10</f>
        <v/>
      </c>
      <c r="T2165" s="332" t="n"/>
    </row>
    <row r="2166" ht="15.75" customHeight="1" s="412">
      <c r="A2166" s="333" t="n">
        <v>5137</v>
      </c>
      <c r="B2166" s="334" t="n">
        <v>197</v>
      </c>
      <c r="C2166" s="352" t="inlineStr">
        <is>
          <t>T360</t>
        </is>
      </c>
      <c r="D2166" s="352" t="n"/>
      <c r="E2166" s="352" t="n"/>
      <c r="F2166" s="352" t="n"/>
      <c r="G2166" s="352" t="n">
        <v>18</v>
      </c>
      <c r="H2166" s="353" t="n">
        <v>43626</v>
      </c>
      <c r="I2166" s="352" t="n">
        <v>5252</v>
      </c>
      <c r="J2166" s="352" t="n">
        <v>8746</v>
      </c>
      <c r="K2166" s="352" t="n">
        <v>7899</v>
      </c>
      <c r="L2166" s="352" t="n">
        <v>8</v>
      </c>
      <c r="M2166" s="355">
        <f>+(((J2166-I2166)-(K2166-I2166))/(K2166-I2166))*100</f>
        <v/>
      </c>
      <c r="N2166" s="356" t="n"/>
      <c r="O2166" s="357">
        <f>AVERAGE(M2166:M2167)</f>
        <v/>
      </c>
      <c r="P2166" s="357">
        <f>_xlfn.STDEV.S(M2166,M2167)</f>
        <v/>
      </c>
      <c r="Q2166" s="287" t="n"/>
      <c r="R2166" s="287" t="n"/>
      <c r="S2166" s="331">
        <f>+(((K2166-I2166)/1000)*1000)/10</f>
        <v/>
      </c>
      <c r="T2166" s="332">
        <f>AVERAGE(S2166:S2167)</f>
        <v/>
      </c>
    </row>
    <row r="2167" ht="15.75" customHeight="1" s="412">
      <c r="A2167" s="333" t="n">
        <v>5138</v>
      </c>
      <c r="B2167" s="334" t="n">
        <v>198</v>
      </c>
      <c r="C2167" s="352" t="inlineStr">
        <is>
          <t>T360</t>
        </is>
      </c>
      <c r="D2167" s="352" t="n"/>
      <c r="E2167" s="352" t="n"/>
      <c r="F2167" s="352" t="n"/>
      <c r="G2167" s="352" t="n">
        <v>18</v>
      </c>
      <c r="H2167" s="353" t="n">
        <v>43626</v>
      </c>
      <c r="I2167" s="352" t="n">
        <v>5320</v>
      </c>
      <c r="J2167" s="352" t="n">
        <v>8712</v>
      </c>
      <c r="K2167" s="352" t="n">
        <v>7883</v>
      </c>
      <c r="L2167" s="352" t="n"/>
      <c r="M2167" s="355">
        <f>+(((J2167-I2167)-(K2167-I2167))/(K2167-I2167))*100</f>
        <v/>
      </c>
      <c r="N2167" s="356" t="n"/>
      <c r="O2167" s="358" t="n"/>
      <c r="P2167" s="358" t="n"/>
      <c r="Q2167" s="287" t="n"/>
      <c r="R2167" s="287" t="n"/>
      <c r="S2167" s="331">
        <f>+(((K2167-I2167)/1000)*1000)/10</f>
        <v/>
      </c>
      <c r="T2167" s="332" t="n"/>
    </row>
    <row r="2168" ht="15.75" customHeight="1" s="412">
      <c r="A2168" s="333" t="n">
        <v>6177</v>
      </c>
      <c r="B2168" s="334" t="n">
        <v>212</v>
      </c>
      <c r="C2168" s="378" t="inlineStr">
        <is>
          <t>T360</t>
        </is>
      </c>
      <c r="D2168" s="378" t="n"/>
      <c r="E2168" s="378" t="n"/>
      <c r="F2168" s="378" t="n"/>
      <c r="G2168" s="378" t="n">
        <v>22</v>
      </c>
      <c r="H2168" s="379" t="n">
        <v>43685</v>
      </c>
      <c r="I2168" s="378" t="n">
        <v>5225</v>
      </c>
      <c r="J2168" s="378" t="n">
        <v>8144</v>
      </c>
      <c r="K2168" s="378" t="n">
        <v>7675</v>
      </c>
      <c r="L2168" s="378" t="n">
        <v>8</v>
      </c>
      <c r="M2168" s="374">
        <f>+(((J2168-I2168)-(K2168-I2168))/(K2168-I2168))*100</f>
        <v/>
      </c>
      <c r="N2168" s="394" t="n"/>
      <c r="O2168" s="376">
        <f>AVERAGE(M2168:M2169)</f>
        <v/>
      </c>
      <c r="P2168" s="376">
        <f>_xlfn.STDEV.S(M2168,M2169)</f>
        <v/>
      </c>
      <c r="Q2168" s="287" t="n"/>
      <c r="R2168" s="287" t="n"/>
      <c r="S2168" s="331">
        <f>+(((K2168-I2168)/1000)*1000)/10</f>
        <v/>
      </c>
      <c r="T2168" s="332">
        <f>AVERAGE(S2168:S2169)</f>
        <v/>
      </c>
    </row>
    <row r="2169" ht="15.75" customHeight="1" s="412">
      <c r="A2169" s="333" t="n">
        <v>6178</v>
      </c>
      <c r="B2169" s="334" t="n">
        <v>212</v>
      </c>
      <c r="C2169" s="378" t="inlineStr">
        <is>
          <t>T360</t>
        </is>
      </c>
      <c r="D2169" s="378" t="n"/>
      <c r="E2169" s="378" t="n"/>
      <c r="F2169" s="378" t="n"/>
      <c r="G2169" s="378" t="n">
        <v>22</v>
      </c>
      <c r="H2169" s="379" t="n">
        <v>43685</v>
      </c>
      <c r="I2169" s="378" t="n">
        <v>5225</v>
      </c>
      <c r="J2169" s="378" t="n">
        <v>8137</v>
      </c>
      <c r="K2169" s="378" t="n">
        <v>7688</v>
      </c>
      <c r="L2169" s="378" t="n"/>
      <c r="M2169" s="374">
        <f>+(((J2169-I2169)-(K2169-I2169))/(K2169-I2169))*100</f>
        <v/>
      </c>
      <c r="N2169" s="394" t="n"/>
      <c r="O2169" s="377" t="n"/>
      <c r="P2169" s="377" t="n"/>
      <c r="Q2169" s="287" t="n"/>
      <c r="R2169" s="287" t="n"/>
      <c r="S2169" s="331">
        <f>+(((K2169-I2169)/1000)*1000)/10</f>
        <v/>
      </c>
      <c r="T2169" s="332" t="n"/>
    </row>
    <row r="2170" ht="15.75" customHeight="1" s="412">
      <c r="A2170" s="333" t="n">
        <v>3837</v>
      </c>
      <c r="B2170" s="334" t="n">
        <v>259</v>
      </c>
      <c r="C2170" s="371" t="inlineStr">
        <is>
          <t>T361</t>
        </is>
      </c>
      <c r="D2170" s="371" t="n"/>
      <c r="E2170" s="371" t="n"/>
      <c r="F2170" s="371" t="n"/>
      <c r="G2170" s="371" t="n">
        <v>14</v>
      </c>
      <c r="H2170" s="372" t="n">
        <v>43591</v>
      </c>
      <c r="I2170" s="371" t="n">
        <v>5198</v>
      </c>
      <c r="J2170" s="373" t="n">
        <v>7835</v>
      </c>
      <c r="K2170" s="371" t="n">
        <v>7208</v>
      </c>
      <c r="L2170" s="371" t="n">
        <v>2</v>
      </c>
      <c r="M2170" s="374">
        <f>+(((J2170-I2170)-(K2170-I2170))/(K2170-I2170))*100</f>
        <v/>
      </c>
      <c r="N2170" s="394" t="inlineStr">
        <is>
          <t>30/4</t>
        </is>
      </c>
      <c r="O2170" s="376">
        <f>AVERAGE(M2170:M2171)</f>
        <v/>
      </c>
      <c r="P2170" s="376">
        <f>_xlfn.STDEV.S(M2170,M2171)</f>
        <v/>
      </c>
      <c r="Q2170" s="287" t="n">
        <v>2</v>
      </c>
      <c r="R2170" s="287" t="n"/>
      <c r="S2170" s="331">
        <f>+(((K2170-I2170)/1000)*1000)/10</f>
        <v/>
      </c>
      <c r="T2170" s="332">
        <f>AVERAGE(S2170:S2171)</f>
        <v/>
      </c>
    </row>
    <row r="2171" ht="15.75" customHeight="1" s="412">
      <c r="A2171" s="333" t="n">
        <v>3838</v>
      </c>
      <c r="B2171" s="334" t="n">
        <v>260</v>
      </c>
      <c r="C2171" s="371" t="inlineStr">
        <is>
          <t>T361</t>
        </is>
      </c>
      <c r="D2171" s="371" t="n"/>
      <c r="E2171" s="371" t="n"/>
      <c r="F2171" s="371" t="n"/>
      <c r="G2171" s="371" t="n">
        <v>14</v>
      </c>
      <c r="H2171" s="372" t="n">
        <v>43591</v>
      </c>
      <c r="I2171" s="371" t="n">
        <v>5247</v>
      </c>
      <c r="J2171" s="373" t="n">
        <v>8094</v>
      </c>
      <c r="K2171" s="371" t="n">
        <v>7403</v>
      </c>
      <c r="L2171" s="371" t="n"/>
      <c r="M2171" s="374">
        <f>+(((J2171-I2171)-(K2171-I2171))/(K2171-I2171))*100</f>
        <v/>
      </c>
      <c r="N2171" s="394" t="n"/>
      <c r="O2171" s="377" t="n"/>
      <c r="P2171" s="377" t="n"/>
      <c r="Q2171" s="287" t="n"/>
      <c r="R2171" s="287" t="n"/>
      <c r="S2171" s="331">
        <f>+(((K2171-I2171)/1000)*1000)/10</f>
        <v/>
      </c>
      <c r="T2171" s="332" t="n"/>
    </row>
    <row r="2172" ht="15.75" customHeight="1" s="412">
      <c r="A2172" s="333" t="n">
        <v>4493</v>
      </c>
      <c r="B2172" s="334" t="n">
        <v>199</v>
      </c>
      <c r="C2172" s="371" t="inlineStr">
        <is>
          <t>T361</t>
        </is>
      </c>
      <c r="D2172" s="371" t="n"/>
      <c r="E2172" s="371" t="n"/>
      <c r="F2172" s="371" t="n"/>
      <c r="G2172" s="371" t="n">
        <v>16</v>
      </c>
      <c r="H2172" s="372" t="n">
        <v>43607</v>
      </c>
      <c r="I2172" s="371" t="n">
        <v>5262</v>
      </c>
      <c r="J2172" s="371" t="n">
        <v>8656</v>
      </c>
      <c r="K2172" s="371" t="n">
        <v>8037</v>
      </c>
      <c r="L2172" s="371" t="n">
        <v>2</v>
      </c>
      <c r="M2172" s="374">
        <f>+(((J2172-I2172)-(K2172-I2172))/(K2172-I2172))*100</f>
        <v/>
      </c>
      <c r="N2172" s="394" t="n"/>
      <c r="O2172" s="376">
        <f>AVERAGE(M2172:M2173)</f>
        <v/>
      </c>
      <c r="P2172" s="376">
        <f>_xlfn.STDEV.S(M2172,M2173)</f>
        <v/>
      </c>
      <c r="Q2172" s="287" t="n"/>
      <c r="R2172" s="287" t="n"/>
      <c r="S2172" s="331">
        <f>+(((K2172-I2172)/1000)*1000)/10</f>
        <v/>
      </c>
      <c r="T2172" s="332">
        <f>AVERAGE(S2172:S2173)</f>
        <v/>
      </c>
    </row>
    <row r="2173" ht="15.75" customHeight="1" s="412">
      <c r="A2173" s="333" t="n">
        <v>4494</v>
      </c>
      <c r="B2173" s="334" t="n">
        <v>200</v>
      </c>
      <c r="C2173" s="371" t="inlineStr">
        <is>
          <t>T361</t>
        </is>
      </c>
      <c r="D2173" s="371" t="n"/>
      <c r="E2173" s="371" t="n"/>
      <c r="F2173" s="371" t="n"/>
      <c r="G2173" s="371" t="n">
        <v>16</v>
      </c>
      <c r="H2173" s="372" t="n">
        <v>43607</v>
      </c>
      <c r="I2173" s="371" t="n">
        <v>5181</v>
      </c>
      <c r="J2173" s="371" t="n">
        <v>8456</v>
      </c>
      <c r="K2173" s="371" t="n">
        <v>7870</v>
      </c>
      <c r="L2173" s="371" t="n"/>
      <c r="M2173" s="374">
        <f>+(((J2173-I2173)-(K2173-I2173))/(K2173-I2173))*100</f>
        <v/>
      </c>
      <c r="N2173" s="394" t="n"/>
      <c r="O2173" s="377" t="n"/>
      <c r="P2173" s="377" t="n"/>
      <c r="Q2173" s="287" t="n"/>
      <c r="R2173" s="287" t="n"/>
      <c r="S2173" s="331">
        <f>+(((K2173-I2173)/1000)*1000)/10</f>
        <v/>
      </c>
      <c r="T2173" s="332" t="n"/>
    </row>
    <row r="2174" ht="15.75" customHeight="1" s="412">
      <c r="A2174" s="333" t="n">
        <v>5139</v>
      </c>
      <c r="B2174" s="334" t="n">
        <v>199</v>
      </c>
      <c r="C2174" s="371" t="inlineStr">
        <is>
          <t>T361</t>
        </is>
      </c>
      <c r="D2174" s="371" t="n"/>
      <c r="E2174" s="371" t="n"/>
      <c r="F2174" s="371" t="n"/>
      <c r="G2174" s="371" t="n">
        <v>18</v>
      </c>
      <c r="H2174" s="372" t="n">
        <v>43626</v>
      </c>
      <c r="I2174" s="371" t="n">
        <v>5262</v>
      </c>
      <c r="J2174" s="371" t="n">
        <v>9301</v>
      </c>
      <c r="K2174" s="371" t="n">
        <v>8208</v>
      </c>
      <c r="L2174" s="371" t="n">
        <v>9</v>
      </c>
      <c r="M2174" s="374">
        <f>+(((J2174-I2174)-(K2174-I2174))/(K2174-I2174))*100</f>
        <v/>
      </c>
      <c r="N2174" s="394" t="n"/>
      <c r="O2174" s="376">
        <f>AVERAGE(M2174:M2175)</f>
        <v/>
      </c>
      <c r="P2174" s="376">
        <f>_xlfn.STDEV.S(M2174,M2175)</f>
        <v/>
      </c>
      <c r="Q2174" s="287" t="n"/>
      <c r="R2174" s="287" t="n"/>
      <c r="S2174" s="331">
        <f>+(((K2174-I2174)/1000)*1000)/10</f>
        <v/>
      </c>
      <c r="T2174" s="332">
        <f>AVERAGE(S2174:S2175)</f>
        <v/>
      </c>
    </row>
    <row r="2175" ht="15.75" customHeight="1" s="412">
      <c r="A2175" s="333" t="n">
        <v>5140</v>
      </c>
      <c r="B2175" s="334" t="n">
        <v>200</v>
      </c>
      <c r="C2175" s="371" t="inlineStr">
        <is>
          <t>T361</t>
        </is>
      </c>
      <c r="D2175" s="371" t="n"/>
      <c r="E2175" s="371" t="n"/>
      <c r="F2175" s="371" t="n"/>
      <c r="G2175" s="371" t="n">
        <v>18</v>
      </c>
      <c r="H2175" s="372" t="n">
        <v>43626</v>
      </c>
      <c r="I2175" s="371" t="n">
        <v>5181</v>
      </c>
      <c r="J2175" s="371" t="n">
        <v>8650</v>
      </c>
      <c r="K2175" s="371" t="n">
        <v>7694</v>
      </c>
      <c r="L2175" s="371" t="n"/>
      <c r="M2175" s="374">
        <f>+(((J2175-I2175)-(K2175-I2175))/(K2175-I2175))*100</f>
        <v/>
      </c>
      <c r="N2175" s="394" t="n"/>
      <c r="O2175" s="377" t="n"/>
      <c r="P2175" s="377" t="n"/>
      <c r="Q2175" s="287" t="n"/>
      <c r="R2175" s="287" t="n"/>
      <c r="S2175" s="331">
        <f>+(((K2175-I2175)/1000)*1000)/10</f>
        <v/>
      </c>
      <c r="T2175" s="332" t="n"/>
    </row>
    <row r="2176" ht="15.75" customHeight="1" s="412">
      <c r="A2176" s="333" t="n">
        <v>6179</v>
      </c>
      <c r="B2176" s="334" t="n">
        <v>213</v>
      </c>
      <c r="C2176" s="378" t="inlineStr">
        <is>
          <t>T361</t>
        </is>
      </c>
      <c r="D2176" s="378" t="n"/>
      <c r="E2176" s="378" t="n"/>
      <c r="F2176" s="378" t="n"/>
      <c r="G2176" s="378" t="n">
        <v>22</v>
      </c>
      <c r="H2176" s="379" t="n">
        <v>43685</v>
      </c>
      <c r="I2176" s="378" t="n">
        <v>5207</v>
      </c>
      <c r="J2176" s="378" t="n">
        <v>7349</v>
      </c>
      <c r="K2176" s="378" t="n">
        <v>7010</v>
      </c>
      <c r="L2176" s="378" t="n">
        <v>9</v>
      </c>
      <c r="M2176" s="374">
        <f>+(((J2176-I2176)-(K2176-I2176))/(K2176-I2176))*100</f>
        <v/>
      </c>
      <c r="N2176" s="394" t="n"/>
      <c r="O2176" s="376">
        <f>AVERAGE(M2176:M2177)</f>
        <v/>
      </c>
      <c r="P2176" s="376">
        <f>_xlfn.STDEV.S(M2176,M2177)</f>
        <v/>
      </c>
      <c r="Q2176" s="287" t="n"/>
      <c r="R2176" s="287" t="n"/>
      <c r="S2176" s="331">
        <f>+(((K2176-I2176)/1000)*1000)/10</f>
        <v/>
      </c>
      <c r="T2176" s="332">
        <f>AVERAGE(S2176:S2177)</f>
        <v/>
      </c>
    </row>
    <row r="2177" ht="15.75" customHeight="1" s="412">
      <c r="A2177" s="333" t="n">
        <v>6180</v>
      </c>
      <c r="B2177" s="334" t="n">
        <v>213</v>
      </c>
      <c r="C2177" s="378" t="inlineStr">
        <is>
          <t>T361</t>
        </is>
      </c>
      <c r="D2177" s="378" t="n"/>
      <c r="E2177" s="378" t="n"/>
      <c r="F2177" s="378" t="n"/>
      <c r="G2177" s="378" t="n">
        <v>22</v>
      </c>
      <c r="H2177" s="379" t="n">
        <v>43685</v>
      </c>
      <c r="I2177" s="378" t="n">
        <v>5207</v>
      </c>
      <c r="J2177" s="378" t="n">
        <v>7569</v>
      </c>
      <c r="K2177" s="378" t="n">
        <v>7207</v>
      </c>
      <c r="L2177" s="378" t="n"/>
      <c r="M2177" s="374">
        <f>+(((J2177-I2177)-(K2177-I2177))/(K2177-I2177))*100</f>
        <v/>
      </c>
      <c r="N2177" s="394" t="n"/>
      <c r="O2177" s="377" t="n"/>
      <c r="P2177" s="377" t="n"/>
      <c r="Q2177" s="287" t="n"/>
      <c r="R2177" s="287" t="n"/>
      <c r="S2177" s="331">
        <f>+(((K2177-I2177)/1000)*1000)/10</f>
        <v/>
      </c>
      <c r="T2177" s="332" t="n"/>
    </row>
    <row r="2178" ht="15.75" customHeight="1" s="412">
      <c r="A2178" s="333" t="n">
        <v>3491</v>
      </c>
      <c r="B2178" s="334" t="n">
        <v>247</v>
      </c>
      <c r="C2178" s="380" t="inlineStr">
        <is>
          <t>T362</t>
        </is>
      </c>
      <c r="D2178" s="380" t="n"/>
      <c r="E2178" s="380" t="n"/>
      <c r="F2178" s="380" t="n"/>
      <c r="G2178" s="380" t="n">
        <v>13</v>
      </c>
      <c r="H2178" s="381" t="n">
        <v>43587</v>
      </c>
      <c r="I2178" s="380" t="n">
        <v>5282</v>
      </c>
      <c r="J2178" s="380" t="n">
        <v>8728</v>
      </c>
      <c r="K2178" s="380" t="n">
        <v>7840</v>
      </c>
      <c r="L2178" s="380" t="n">
        <v>1</v>
      </c>
      <c r="M2178" s="382">
        <f>+(((J2178-I2178)-(K2178-I2178))/(K2178-I2178))*100</f>
        <v/>
      </c>
      <c r="N2178" s="395" t="inlineStr">
        <is>
          <t>26/4</t>
        </is>
      </c>
      <c r="O2178" s="384">
        <f>AVERAGE(M2178:M2179)</f>
        <v/>
      </c>
      <c r="P2178" s="384">
        <f>_xlfn.STDEV.S(M2178,M2179)</f>
        <v/>
      </c>
      <c r="Q2178" s="287" t="n">
        <v>1</v>
      </c>
      <c r="R2178" s="287" t="n"/>
      <c r="S2178" s="331">
        <f>+(((K2178-I2178)/1000)*1000)/10</f>
        <v/>
      </c>
      <c r="T2178" s="332">
        <f>AVERAGE(S2178:S2179)</f>
        <v/>
      </c>
    </row>
    <row r="2179" ht="15.75" customHeight="1" s="412">
      <c r="A2179" s="333" t="n">
        <v>3492</v>
      </c>
      <c r="B2179" s="334" t="n">
        <v>248</v>
      </c>
      <c r="C2179" s="380" t="inlineStr">
        <is>
          <t>T362</t>
        </is>
      </c>
      <c r="D2179" s="380" t="n"/>
      <c r="E2179" s="380" t="n"/>
      <c r="F2179" s="380" t="n"/>
      <c r="G2179" s="380" t="n">
        <v>13</v>
      </c>
      <c r="H2179" s="381" t="n">
        <v>43587</v>
      </c>
      <c r="I2179" s="380" t="n">
        <v>5224</v>
      </c>
      <c r="J2179" s="380" t="n">
        <v>8858</v>
      </c>
      <c r="K2179" s="380" t="n">
        <v>7889</v>
      </c>
      <c r="L2179" s="380" t="n"/>
      <c r="M2179" s="382">
        <f>+(((J2179-I2179)-(K2179-I2179))/(K2179-I2179))*100</f>
        <v/>
      </c>
      <c r="N2179" s="395" t="n"/>
      <c r="O2179" s="385" t="n"/>
      <c r="P2179" s="385" t="n"/>
      <c r="Q2179" s="287" t="n"/>
      <c r="R2179" s="287" t="n"/>
      <c r="S2179" s="331">
        <f>+(((K2179-I2179)/1000)*1000)/10</f>
        <v/>
      </c>
      <c r="T2179" s="332" t="n"/>
    </row>
    <row r="2180" ht="15.75" customHeight="1" s="412">
      <c r="A2180" s="333" t="n">
        <v>4209</v>
      </c>
      <c r="B2180" s="334" t="n">
        <v>239</v>
      </c>
      <c r="C2180" s="380" t="inlineStr">
        <is>
          <t>T362</t>
        </is>
      </c>
      <c r="D2180" s="380" t="n"/>
      <c r="E2180" s="380" t="n"/>
      <c r="F2180" s="380" t="n"/>
      <c r="G2180" s="380" t="n">
        <v>15</v>
      </c>
      <c r="H2180" s="381" t="n">
        <v>43599</v>
      </c>
      <c r="I2180" s="380" t="n">
        <v>5249</v>
      </c>
      <c r="J2180" s="380" t="n">
        <v>8469</v>
      </c>
      <c r="K2180" s="380" t="n">
        <v>7775</v>
      </c>
      <c r="L2180" s="380" t="n"/>
      <c r="M2180" s="382">
        <f>+(((J2180-I2180)-(K2180-I2180))/(K2180-I2180))*100</f>
        <v/>
      </c>
      <c r="N2180" s="385" t="n"/>
      <c r="O2180" s="384">
        <f>AVERAGE(M2180:M2181)</f>
        <v/>
      </c>
      <c r="P2180" s="384">
        <f>_xlfn.STDEV.S(M2180,M2181)</f>
        <v/>
      </c>
      <c r="Q2180" s="287" t="n"/>
      <c r="R2180" s="287" t="n"/>
      <c r="S2180" s="331">
        <f>+(((K2180-I2180)/1000)*1000)/10</f>
        <v/>
      </c>
      <c r="T2180" s="332">
        <f>AVERAGE(S2180:S2181)</f>
        <v/>
      </c>
    </row>
    <row r="2181" ht="15.75" customHeight="1" s="412">
      <c r="A2181" s="333" t="n">
        <v>4210</v>
      </c>
      <c r="B2181" s="334" t="n">
        <v>240</v>
      </c>
      <c r="C2181" s="380" t="inlineStr">
        <is>
          <t>T362</t>
        </is>
      </c>
      <c r="D2181" s="380" t="n"/>
      <c r="E2181" s="380" t="n"/>
      <c r="F2181" s="380" t="n"/>
      <c r="G2181" s="380" t="n">
        <v>15</v>
      </c>
      <c r="H2181" s="381" t="n">
        <v>43599</v>
      </c>
      <c r="I2181" s="380" t="n">
        <v>5262</v>
      </c>
      <c r="J2181" s="380" t="n">
        <v>8642</v>
      </c>
      <c r="K2181" s="380" t="n">
        <v>7920</v>
      </c>
      <c r="L2181" s="380" t="n"/>
      <c r="M2181" s="382">
        <f>+(((J2181-I2181)-(K2181-I2181))/(K2181-I2181))*100</f>
        <v/>
      </c>
      <c r="N2181" s="385" t="n"/>
      <c r="O2181" s="385" t="n"/>
      <c r="P2181" s="385" t="n"/>
      <c r="Q2181" s="287" t="n"/>
      <c r="R2181" s="287" t="n"/>
      <c r="S2181" s="331">
        <f>+(((K2181-I2181)/1000)*1000)/10</f>
        <v/>
      </c>
      <c r="T2181" s="332" t="n"/>
    </row>
    <row r="2182" ht="15.75" customHeight="1" s="412">
      <c r="A2182" s="333" t="n">
        <v>4855</v>
      </c>
      <c r="B2182" s="334" t="n">
        <v>239</v>
      </c>
      <c r="C2182" s="380" t="inlineStr">
        <is>
          <t>T362</t>
        </is>
      </c>
      <c r="D2182" s="380" t="n"/>
      <c r="E2182" s="380" t="n"/>
      <c r="F2182" s="380" t="n"/>
      <c r="G2182" s="380" t="n">
        <v>17</v>
      </c>
      <c r="H2182" s="381" t="n">
        <v>43619</v>
      </c>
      <c r="I2182" s="380" t="n">
        <v>5249</v>
      </c>
      <c r="J2182" s="380" t="n">
        <v>8980</v>
      </c>
      <c r="K2182" s="380" t="n">
        <v>8238</v>
      </c>
      <c r="L2182" s="380" t="n"/>
      <c r="M2182" s="382">
        <f>+(((J2182-I2182)-(K2182-I2182))/(K2182-I2182))*100</f>
        <v/>
      </c>
      <c r="N2182" s="395" t="n"/>
      <c r="O2182" s="384">
        <f>AVERAGE(M2182:M2183)</f>
        <v/>
      </c>
      <c r="P2182" s="384">
        <f>_xlfn.STDEV.S(M2182,M2183)</f>
        <v/>
      </c>
      <c r="Q2182" s="287" t="n"/>
      <c r="R2182" s="287" t="n"/>
      <c r="S2182" s="331">
        <f>+(((K2182-I2182)/1000)*1000)/10</f>
        <v/>
      </c>
      <c r="T2182" s="332">
        <f>AVERAGE(S2182:S2183)</f>
        <v/>
      </c>
    </row>
    <row r="2183" ht="15.75" customHeight="1" s="412">
      <c r="A2183" s="333" t="n">
        <v>4856</v>
      </c>
      <c r="B2183" s="334" t="n">
        <v>240</v>
      </c>
      <c r="C2183" s="380" t="inlineStr">
        <is>
          <t>T362</t>
        </is>
      </c>
      <c r="D2183" s="380" t="n"/>
      <c r="E2183" s="380" t="n"/>
      <c r="F2183" s="380" t="n"/>
      <c r="G2183" s="380" t="n">
        <v>17</v>
      </c>
      <c r="H2183" s="381" t="n">
        <v>43619</v>
      </c>
      <c r="I2183" s="380" t="n">
        <v>5262</v>
      </c>
      <c r="J2183" s="380" t="n">
        <v>8978</v>
      </c>
      <c r="K2183" s="380" t="n">
        <v>8188</v>
      </c>
      <c r="L2183" s="380" t="n"/>
      <c r="M2183" s="382">
        <f>+(((J2183-I2183)-(K2183-I2183))/(K2183-I2183))*100</f>
        <v/>
      </c>
      <c r="N2183" s="395" t="n"/>
      <c r="O2183" s="385" t="n"/>
      <c r="P2183" s="385" t="n"/>
      <c r="Q2183" s="287" t="n"/>
      <c r="R2183" s="287" t="n"/>
      <c r="S2183" s="331">
        <f>+(((K2183-I2183)/1000)*1000)/10</f>
        <v/>
      </c>
      <c r="T2183" s="332" t="n"/>
    </row>
    <row r="2184" ht="15.75" customHeight="1" s="412">
      <c r="A2184" s="333" t="n">
        <v>5437</v>
      </c>
      <c r="B2184" s="334" t="n">
        <v>175</v>
      </c>
      <c r="C2184" s="378" t="inlineStr">
        <is>
          <t>T362</t>
        </is>
      </c>
      <c r="D2184" s="378" t="n"/>
      <c r="E2184" s="378" t="n"/>
      <c r="F2184" s="378" t="n"/>
      <c r="G2184" s="378" t="n">
        <v>19</v>
      </c>
      <c r="H2184" s="379" t="n">
        <v>43637</v>
      </c>
      <c r="I2184" s="378" t="n">
        <v>5280</v>
      </c>
      <c r="J2184" s="378" t="n">
        <v>7803</v>
      </c>
      <c r="K2184" s="378" t="n">
        <v>7313</v>
      </c>
      <c r="L2184" s="378" t="n">
        <v>6</v>
      </c>
      <c r="M2184" s="386">
        <f>+(((J2184-I2184)-(K2184-I2184))/(K2184-I2184))*100</f>
        <v/>
      </c>
      <c r="N2184" s="397" t="n"/>
      <c r="O2184" s="388">
        <f>AVERAGE(M2184:M2185)</f>
        <v/>
      </c>
      <c r="P2184" s="388">
        <f>_xlfn.STDEV.S(M2184,M2185)</f>
        <v/>
      </c>
      <c r="Q2184" s="287" t="n"/>
      <c r="R2184" s="287" t="n"/>
      <c r="S2184" s="331">
        <f>+(((K2184-I2184)/1000)*1000)/10</f>
        <v/>
      </c>
      <c r="T2184" s="332">
        <f>AVERAGE(S2184:S2185)</f>
        <v/>
      </c>
    </row>
    <row r="2185" ht="15.75" customHeight="1" s="412">
      <c r="A2185" s="333" t="n">
        <v>5438</v>
      </c>
      <c r="B2185" s="334" t="n">
        <v>176</v>
      </c>
      <c r="C2185" s="378" t="inlineStr">
        <is>
          <t>T362</t>
        </is>
      </c>
      <c r="D2185" s="378" t="n"/>
      <c r="E2185" s="378" t="n"/>
      <c r="F2185" s="378" t="n"/>
      <c r="G2185" s="378" t="n">
        <v>19</v>
      </c>
      <c r="H2185" s="379" t="n">
        <v>43637</v>
      </c>
      <c r="I2185" s="378" t="n">
        <v>5193</v>
      </c>
      <c r="J2185" s="378" t="n">
        <v>7925</v>
      </c>
      <c r="K2185" s="378" t="n">
        <v>7376</v>
      </c>
      <c r="L2185" s="378" t="n"/>
      <c r="M2185" s="386">
        <f>+(((J2185-I2185)-(K2185-I2185))/(K2185-I2185))*100</f>
        <v/>
      </c>
      <c r="N2185" s="397" t="n"/>
      <c r="O2185" s="331" t="n"/>
      <c r="P2185" s="331" t="n"/>
      <c r="Q2185" s="287" t="n"/>
      <c r="R2185" s="287" t="n"/>
      <c r="S2185" s="331">
        <f>+(((K2185-I2185)/1000)*1000)/10</f>
        <v/>
      </c>
      <c r="T2185" s="332" t="n"/>
    </row>
    <row r="2186" ht="15.75" customHeight="1" s="412">
      <c r="A2186" s="333" t="n">
        <v>6181</v>
      </c>
      <c r="B2186" s="334" t="n">
        <v>214</v>
      </c>
      <c r="C2186" s="378" t="inlineStr">
        <is>
          <t>T362</t>
        </is>
      </c>
      <c r="D2186" s="378" t="n"/>
      <c r="E2186" s="378" t="n"/>
      <c r="F2186" s="378" t="n"/>
      <c r="G2186" s="378" t="n">
        <v>22</v>
      </c>
      <c r="H2186" s="379" t="n">
        <v>43685</v>
      </c>
      <c r="I2186" s="378" t="n">
        <v>5237</v>
      </c>
      <c r="J2186" s="378" t="n">
        <v>8164</v>
      </c>
      <c r="K2186" s="378" t="n">
        <v>7714</v>
      </c>
      <c r="L2186" s="378" t="n">
        <v>6</v>
      </c>
      <c r="M2186" s="374">
        <f>+(((J2186-I2186)-(K2186-I2186))/(K2186-I2186))*100</f>
        <v/>
      </c>
      <c r="N2186" s="394" t="n"/>
      <c r="O2186" s="376">
        <f>AVERAGE(M2186:M2187)</f>
        <v/>
      </c>
      <c r="P2186" s="376">
        <f>_xlfn.STDEV.S(M2186,M2187)</f>
        <v/>
      </c>
      <c r="Q2186" s="287" t="n"/>
      <c r="R2186" s="287" t="n"/>
      <c r="S2186" s="331">
        <f>+(((K2186-I2186)/1000)*1000)/10</f>
        <v/>
      </c>
      <c r="T2186" s="332">
        <f>AVERAGE(S2186:S2187)</f>
        <v/>
      </c>
    </row>
    <row r="2187" ht="15.75" customHeight="1" s="412">
      <c r="A2187" s="333" t="n">
        <v>6182</v>
      </c>
      <c r="B2187" s="334" t="n">
        <v>214</v>
      </c>
      <c r="C2187" s="378" t="inlineStr">
        <is>
          <t>T362</t>
        </is>
      </c>
      <c r="D2187" s="378" t="n"/>
      <c r="E2187" s="378" t="n"/>
      <c r="F2187" s="378" t="n"/>
      <c r="G2187" s="378" t="n">
        <v>22</v>
      </c>
      <c r="H2187" s="379" t="n">
        <v>43685</v>
      </c>
      <c r="I2187" s="378" t="n">
        <v>5237</v>
      </c>
      <c r="J2187" s="378" t="n">
        <v>8350</v>
      </c>
      <c r="K2187" s="378" t="n">
        <v>7894</v>
      </c>
      <c r="L2187" s="378" t="n"/>
      <c r="M2187" s="374">
        <f>+(((J2187-I2187)-(K2187-I2187))/(K2187-I2187))*100</f>
        <v/>
      </c>
      <c r="N2187" s="394" t="n"/>
      <c r="O2187" s="377" t="n"/>
      <c r="P2187" s="377" t="n"/>
      <c r="Q2187" s="287" t="n"/>
      <c r="R2187" s="287" t="n"/>
      <c r="S2187" s="331">
        <f>+(((K2187-I2187)/1000)*1000)/10</f>
        <v/>
      </c>
      <c r="T2187" s="332" t="n"/>
    </row>
    <row r="2188" ht="15.75" customHeight="1" s="412">
      <c r="A2188" s="333" t="n">
        <v>2997</v>
      </c>
      <c r="B2188" s="334" t="n">
        <v>81</v>
      </c>
      <c r="C2188" s="371" t="inlineStr">
        <is>
          <t>T363</t>
        </is>
      </c>
      <c r="D2188" s="371" t="n"/>
      <c r="E2188" s="371" t="n"/>
      <c r="F2188" s="371" t="n"/>
      <c r="G2188" s="371" t="n">
        <v>11</v>
      </c>
      <c r="H2188" s="372" t="n">
        <v>43571</v>
      </c>
      <c r="I2188" s="373" t="n">
        <v>5180</v>
      </c>
      <c r="J2188" s="371" t="n">
        <v>8487</v>
      </c>
      <c r="K2188" s="371" t="n">
        <v>7330</v>
      </c>
      <c r="L2188" s="371" t="n">
        <v>2</v>
      </c>
      <c r="M2188" s="374">
        <f>+(((J2188-I2188)-(K2188-I2188))/(K2188-I2188))*100</f>
        <v/>
      </c>
      <c r="N2188" s="394" t="n">
        <v>0.25</v>
      </c>
      <c r="O2188" s="376">
        <f>AVERAGE(M2188:M2189)</f>
        <v/>
      </c>
      <c r="P2188" s="376">
        <f>_xlfn.STDEV.S(M2188,M2189)</f>
        <v/>
      </c>
      <c r="Q2188" s="287" t="n">
        <v>2</v>
      </c>
      <c r="R2188" s="287" t="n"/>
      <c r="S2188" s="331">
        <f>+(((K2188-I2188)/1000)*1000)/10</f>
        <v/>
      </c>
      <c r="T2188" s="332">
        <f>AVERAGE(S2188:S2189)</f>
        <v/>
      </c>
    </row>
    <row r="2189" ht="15.75" customHeight="1" s="412">
      <c r="A2189" s="333" t="n">
        <v>2998</v>
      </c>
      <c r="B2189" s="334" t="n">
        <v>82</v>
      </c>
      <c r="C2189" s="371" t="inlineStr">
        <is>
          <t>T363</t>
        </is>
      </c>
      <c r="D2189" s="371" t="n"/>
      <c r="E2189" s="371" t="n"/>
      <c r="F2189" s="371" t="n"/>
      <c r="G2189" s="371" t="n">
        <v>11</v>
      </c>
      <c r="H2189" s="372" t="n">
        <v>43571</v>
      </c>
      <c r="I2189" s="373" t="n">
        <v>5194</v>
      </c>
      <c r="J2189" s="371" t="n">
        <v>8715</v>
      </c>
      <c r="K2189" s="371" t="n">
        <v>7478</v>
      </c>
      <c r="L2189" s="371" t="n"/>
      <c r="M2189" s="374">
        <f>+(((J2189-I2189)-(K2189-I2189))/(K2189-I2189))*100</f>
        <v/>
      </c>
      <c r="N2189" s="394" t="n"/>
      <c r="O2189" s="377" t="n"/>
      <c r="P2189" s="377" t="n"/>
      <c r="Q2189" s="287" t="n"/>
      <c r="R2189" s="287" t="n"/>
      <c r="S2189" s="331">
        <f>+(((K2189-I2189)/1000)*1000)/10</f>
        <v/>
      </c>
      <c r="T2189" s="332" t="n"/>
    </row>
    <row r="2190" ht="15.75" customHeight="1" s="412">
      <c r="A2190" s="333" t="n">
        <v>3839</v>
      </c>
      <c r="B2190" s="334" t="n">
        <v>261</v>
      </c>
      <c r="C2190" s="371" t="inlineStr">
        <is>
          <t>T363</t>
        </is>
      </c>
      <c r="D2190" s="371" t="n"/>
      <c r="E2190" s="371" t="n"/>
      <c r="F2190" s="371" t="n"/>
      <c r="G2190" s="371" t="n">
        <v>14</v>
      </c>
      <c r="H2190" s="372" t="n">
        <v>43591</v>
      </c>
      <c r="I2190" s="371" t="n">
        <v>5229</v>
      </c>
      <c r="J2190" s="373" t="n">
        <v>8175</v>
      </c>
      <c r="K2190" s="371" t="n">
        <v>7433</v>
      </c>
      <c r="L2190" s="371" t="n"/>
      <c r="M2190" s="374">
        <f>+(((J2190-I2190)-(K2190-I2190))/(K2190-I2190))*100</f>
        <v/>
      </c>
      <c r="N2190" s="394" t="inlineStr">
        <is>
          <t>2/5</t>
        </is>
      </c>
      <c r="O2190" s="376">
        <f>AVERAGE(M2190:M2191)</f>
        <v/>
      </c>
      <c r="P2190" s="376">
        <f>_xlfn.STDEV.S(M2190,M2191)</f>
        <v/>
      </c>
      <c r="Q2190" s="287" t="n"/>
      <c r="R2190" s="287" t="n"/>
      <c r="S2190" s="331">
        <f>+(((K2190-I2190)/1000)*1000)/10</f>
        <v/>
      </c>
      <c r="T2190" s="332">
        <f>AVERAGE(S2190:S2191)</f>
        <v/>
      </c>
    </row>
    <row r="2191" ht="15.75" customHeight="1" s="412">
      <c r="A2191" s="333" t="n">
        <v>3840</v>
      </c>
      <c r="B2191" s="334" t="n">
        <v>262</v>
      </c>
      <c r="C2191" s="371" t="inlineStr">
        <is>
          <t>T363</t>
        </is>
      </c>
      <c r="D2191" s="371" t="n"/>
      <c r="E2191" s="371" t="n"/>
      <c r="F2191" s="371" t="n"/>
      <c r="G2191" s="371" t="n">
        <v>14</v>
      </c>
      <c r="H2191" s="372" t="n">
        <v>43591</v>
      </c>
      <c r="I2191" s="371" t="n">
        <v>5194</v>
      </c>
      <c r="J2191" s="373" t="n">
        <v>8269</v>
      </c>
      <c r="K2191" s="371" t="n">
        <v>7484</v>
      </c>
      <c r="L2191" s="371" t="n"/>
      <c r="M2191" s="374">
        <f>+(((J2191-I2191)-(K2191-I2191))/(K2191-I2191))*100</f>
        <v/>
      </c>
      <c r="N2191" s="394" t="n"/>
      <c r="O2191" s="377" t="n"/>
      <c r="P2191" s="377" t="n"/>
      <c r="Q2191" s="287" t="n"/>
      <c r="R2191" s="287" t="n"/>
      <c r="S2191" s="331">
        <f>+(((K2191-I2191)/1000)*1000)/10</f>
        <v/>
      </c>
      <c r="T2191" s="332" t="n"/>
    </row>
    <row r="2192" ht="15.75" customHeight="1" s="412">
      <c r="A2192" s="333" t="n">
        <v>4495</v>
      </c>
      <c r="B2192" s="334" t="n">
        <v>201</v>
      </c>
      <c r="C2192" s="371" t="inlineStr">
        <is>
          <t>T363</t>
        </is>
      </c>
      <c r="D2192" s="371" t="n"/>
      <c r="E2192" s="371" t="n"/>
      <c r="F2192" s="371" t="n"/>
      <c r="G2192" s="371" t="n">
        <v>16</v>
      </c>
      <c r="H2192" s="372" t="n">
        <v>43607</v>
      </c>
      <c r="I2192" s="371" t="n">
        <v>5254</v>
      </c>
      <c r="J2192" s="371" t="n">
        <v>8201</v>
      </c>
      <c r="K2192" s="371" t="n">
        <v>7600</v>
      </c>
      <c r="L2192" s="371" t="n">
        <v>2</v>
      </c>
      <c r="M2192" s="374">
        <f>+(((J2192-I2192)-(K2192-I2192))/(K2192-I2192))*100</f>
        <v/>
      </c>
      <c r="N2192" s="394" t="n"/>
      <c r="O2192" s="376">
        <f>AVERAGE(M2192:M2193)</f>
        <v/>
      </c>
      <c r="P2192" s="376">
        <f>_xlfn.STDEV.S(M2192,M2193)</f>
        <v/>
      </c>
      <c r="Q2192" s="287" t="n"/>
      <c r="R2192" s="287" t="n"/>
      <c r="S2192" s="331">
        <f>+(((K2192-I2192)/1000)*1000)/10</f>
        <v/>
      </c>
      <c r="T2192" s="332">
        <f>AVERAGE(S2192:S2193)</f>
        <v/>
      </c>
    </row>
    <row r="2193" ht="15.75" customHeight="1" s="412">
      <c r="A2193" s="333" t="n">
        <v>4496</v>
      </c>
      <c r="B2193" s="334" t="n">
        <v>202</v>
      </c>
      <c r="C2193" s="371" t="inlineStr">
        <is>
          <t>T363</t>
        </is>
      </c>
      <c r="D2193" s="371" t="n"/>
      <c r="E2193" s="371" t="n"/>
      <c r="F2193" s="371" t="n"/>
      <c r="G2193" s="371" t="n">
        <v>16</v>
      </c>
      <c r="H2193" s="372" t="n">
        <v>43607</v>
      </c>
      <c r="I2193" s="371" t="n">
        <v>5275</v>
      </c>
      <c r="J2193" s="371" t="n">
        <v>7754</v>
      </c>
      <c r="K2193" s="371" t="n">
        <v>7244</v>
      </c>
      <c r="L2193" s="371" t="n"/>
      <c r="M2193" s="374">
        <f>+(((J2193-I2193)-(K2193-I2193))/(K2193-I2193))*100</f>
        <v/>
      </c>
      <c r="N2193" s="394" t="n"/>
      <c r="O2193" s="377" t="n"/>
      <c r="P2193" s="377" t="n"/>
      <c r="Q2193" s="287" t="n"/>
      <c r="R2193" s="287" t="n"/>
      <c r="S2193" s="331">
        <f>+(((K2193-I2193)/1000)*1000)/10</f>
        <v/>
      </c>
      <c r="T2193" s="332" t="n"/>
    </row>
    <row r="2194" ht="15.75" customHeight="1" s="412">
      <c r="A2194" s="333" t="n">
        <v>5141</v>
      </c>
      <c r="B2194" s="334" t="n">
        <v>201</v>
      </c>
      <c r="C2194" s="371" t="inlineStr">
        <is>
          <t>T363</t>
        </is>
      </c>
      <c r="D2194" s="371" t="n"/>
      <c r="E2194" s="371" t="n"/>
      <c r="F2194" s="371" t="n"/>
      <c r="G2194" s="371" t="n">
        <v>18</v>
      </c>
      <c r="H2194" s="372" t="n">
        <v>43626</v>
      </c>
      <c r="I2194" s="371" t="n">
        <v>5254</v>
      </c>
      <c r="J2194" s="371" t="n">
        <v>8401</v>
      </c>
      <c r="K2194" s="371" t="n">
        <v>7807</v>
      </c>
      <c r="L2194" s="371" t="n">
        <v>5</v>
      </c>
      <c r="M2194" s="374">
        <f>+(((J2194-I2194)-(K2194-I2194))/(K2194-I2194))*100</f>
        <v/>
      </c>
      <c r="N2194" s="394" t="n"/>
      <c r="O2194" s="376">
        <f>AVERAGE(M2194:M2195)</f>
        <v/>
      </c>
      <c r="P2194" s="376">
        <f>_xlfn.STDEV.S(M2194,M2195)</f>
        <v/>
      </c>
      <c r="Q2194" s="287" t="n"/>
      <c r="R2194" s="287" t="n"/>
      <c r="S2194" s="331">
        <f>+(((K2194-I2194)/1000)*1000)/10</f>
        <v/>
      </c>
      <c r="T2194" s="332">
        <f>AVERAGE(S2194:S2195)</f>
        <v/>
      </c>
    </row>
    <row r="2195" ht="15.75" customHeight="1" s="412">
      <c r="A2195" s="333" t="n">
        <v>5142</v>
      </c>
      <c r="B2195" s="334" t="n">
        <v>202</v>
      </c>
      <c r="C2195" s="371" t="inlineStr">
        <is>
          <t>T363</t>
        </is>
      </c>
      <c r="D2195" s="371" t="n"/>
      <c r="E2195" s="371" t="n"/>
      <c r="F2195" s="371" t="n"/>
      <c r="G2195" s="371" t="n">
        <v>18</v>
      </c>
      <c r="H2195" s="372" t="n">
        <v>43626</v>
      </c>
      <c r="I2195" s="371" t="n">
        <v>5275</v>
      </c>
      <c r="J2195" s="371" t="n">
        <v>8171</v>
      </c>
      <c r="K2195" s="371" t="n">
        <v>7616</v>
      </c>
      <c r="L2195" s="371" t="n"/>
      <c r="M2195" s="374">
        <f>+(((J2195-I2195)-(K2195-I2195))/(K2195-I2195))*100</f>
        <v/>
      </c>
      <c r="N2195" s="394" t="n"/>
      <c r="O2195" s="377" t="n"/>
      <c r="P2195" s="377" t="n"/>
      <c r="Q2195" s="287" t="n"/>
      <c r="R2195" s="287" t="n"/>
      <c r="S2195" s="331">
        <f>+(((K2195-I2195)/1000)*1000)/10</f>
        <v/>
      </c>
      <c r="T2195" s="332" t="n"/>
    </row>
    <row r="2196" ht="15.75" customHeight="1" s="412">
      <c r="A2196" s="333" t="n">
        <v>5677</v>
      </c>
      <c r="B2196" s="334" t="n">
        <v>121</v>
      </c>
      <c r="C2196" s="378" t="inlineStr">
        <is>
          <t>T363</t>
        </is>
      </c>
      <c r="D2196" s="378" t="n"/>
      <c r="E2196" s="378" t="n"/>
      <c r="F2196" s="378" t="n"/>
      <c r="G2196" s="378" t="n">
        <v>21</v>
      </c>
      <c r="H2196" s="379" t="n">
        <v>43657</v>
      </c>
      <c r="I2196" s="378" t="n">
        <v>5262</v>
      </c>
      <c r="J2196" s="378" t="n">
        <v>8163</v>
      </c>
      <c r="K2196" s="378" t="n">
        <v>7668</v>
      </c>
      <c r="L2196" s="378" t="n">
        <v>5</v>
      </c>
      <c r="M2196" s="374">
        <f>+(((J2196-I2196)-(K2196-I2196))/(K2196-I2196))*100</f>
        <v/>
      </c>
      <c r="N2196" s="394" t="n"/>
      <c r="O2196" s="376">
        <f>AVERAGE(M2196:M2197)</f>
        <v/>
      </c>
      <c r="P2196" s="376">
        <f>_xlfn.STDEV.S(M2196,M2197)</f>
        <v/>
      </c>
      <c r="Q2196" s="287" t="n"/>
      <c r="R2196" s="287" t="n"/>
      <c r="S2196" s="331">
        <f>+(((K2196-I2196)/1000)*1000)/10</f>
        <v/>
      </c>
      <c r="T2196" s="332">
        <f>AVERAGE(S2196:S2197)</f>
        <v/>
      </c>
    </row>
    <row r="2197" ht="15.75" customHeight="1" s="412">
      <c r="A2197" s="333" t="n">
        <v>5678</v>
      </c>
      <c r="B2197" s="334" t="n">
        <v>122</v>
      </c>
      <c r="C2197" s="378" t="inlineStr">
        <is>
          <t>T363</t>
        </is>
      </c>
      <c r="D2197" s="378" t="n"/>
      <c r="E2197" s="378" t="n"/>
      <c r="F2197" s="378" t="n"/>
      <c r="G2197" s="378" t="n">
        <v>21</v>
      </c>
      <c r="H2197" s="379" t="n">
        <v>43657</v>
      </c>
      <c r="I2197" s="378" t="n">
        <v>5223</v>
      </c>
      <c r="J2197" s="378" t="n">
        <v>8188</v>
      </c>
      <c r="K2197" s="378" t="n">
        <v>7686</v>
      </c>
      <c r="L2197" s="378" t="n"/>
      <c r="M2197" s="374">
        <f>+(((J2197-I2197)-(K2197-I2197))/(K2197-I2197))*100</f>
        <v/>
      </c>
      <c r="N2197" s="394" t="n"/>
      <c r="O2197" s="377" t="n"/>
      <c r="P2197" s="377" t="n"/>
      <c r="Q2197" s="287" t="n"/>
      <c r="R2197" s="287" t="n"/>
      <c r="S2197" s="331">
        <f>+(((K2197-I2197)/1000)*1000)/10</f>
        <v/>
      </c>
      <c r="T2197" s="332" t="n"/>
    </row>
    <row r="2198" ht="15.75" customHeight="1" s="412">
      <c r="A2198" s="333" t="n">
        <v>6183</v>
      </c>
      <c r="B2198" s="334" t="n">
        <v>215</v>
      </c>
      <c r="C2198" s="378" t="inlineStr">
        <is>
          <t>T363</t>
        </is>
      </c>
      <c r="D2198" s="378" t="n"/>
      <c r="E2198" s="378" t="n"/>
      <c r="F2198" s="378" t="n"/>
      <c r="G2198" s="378" t="n">
        <v>22</v>
      </c>
      <c r="H2198" s="379" t="n">
        <v>43685</v>
      </c>
      <c r="I2198" s="378" t="n">
        <v>5148</v>
      </c>
      <c r="J2198" s="378" t="n">
        <v>7958</v>
      </c>
      <c r="K2198" s="378" t="n">
        <v>7518</v>
      </c>
      <c r="L2198" s="378" t="n">
        <v>8</v>
      </c>
      <c r="M2198" s="374">
        <f>+(((J2198-I2198)-(K2198-I2198))/(K2198-I2198))*100</f>
        <v/>
      </c>
      <c r="N2198" s="394" t="n"/>
      <c r="O2198" s="376">
        <f>AVERAGE(M2198:M2199)</f>
        <v/>
      </c>
      <c r="P2198" s="376">
        <f>_xlfn.STDEV.S(M2198,M2199)</f>
        <v/>
      </c>
      <c r="Q2198" s="287" t="n"/>
      <c r="R2198" s="287" t="n"/>
      <c r="S2198" s="331">
        <f>+(((K2198-I2198)/1000)*1000)/10</f>
        <v/>
      </c>
      <c r="T2198" s="332">
        <f>AVERAGE(S2198:S2199)</f>
        <v/>
      </c>
    </row>
    <row r="2199" ht="15.75" customHeight="1" s="412">
      <c r="A2199" s="333" t="n">
        <v>6184</v>
      </c>
      <c r="B2199" s="334" t="n">
        <v>215</v>
      </c>
      <c r="C2199" s="378" t="inlineStr">
        <is>
          <t>T363</t>
        </is>
      </c>
      <c r="D2199" s="378" t="n"/>
      <c r="E2199" s="378" t="n"/>
      <c r="F2199" s="378" t="n"/>
      <c r="G2199" s="378" t="n">
        <v>22</v>
      </c>
      <c r="H2199" s="379" t="n">
        <v>43685</v>
      </c>
      <c r="I2199" s="378" t="n">
        <v>5148</v>
      </c>
      <c r="J2199" s="378" t="n">
        <v>7940</v>
      </c>
      <c r="K2199" s="378" t="n">
        <v>7526</v>
      </c>
      <c r="L2199" s="378" t="n"/>
      <c r="M2199" s="374">
        <f>+(((J2199-I2199)-(K2199-I2199))/(K2199-I2199))*100</f>
        <v/>
      </c>
      <c r="N2199" s="394" t="n"/>
      <c r="O2199" s="377" t="n"/>
      <c r="P2199" s="377" t="n"/>
      <c r="Q2199" s="287" t="n"/>
      <c r="R2199" s="287" t="n"/>
      <c r="S2199" s="331">
        <f>+(((K2199-I2199)/1000)*1000)/10</f>
        <v/>
      </c>
      <c r="T2199" s="332" t="n"/>
    </row>
    <row r="2200" ht="15.75" customHeight="1" s="412">
      <c r="A2200" s="333" t="n">
        <v>3493</v>
      </c>
      <c r="B2200" s="334" t="n">
        <v>249</v>
      </c>
      <c r="C2200" s="380" t="inlineStr">
        <is>
          <t>T364</t>
        </is>
      </c>
      <c r="D2200" s="380" t="n"/>
      <c r="E2200" s="380" t="n"/>
      <c r="F2200" s="380" t="n"/>
      <c r="G2200" s="380" t="n">
        <v>13</v>
      </c>
      <c r="H2200" s="381" t="n">
        <v>43587</v>
      </c>
      <c r="I2200" s="380" t="n">
        <v>5178</v>
      </c>
      <c r="J2200" s="380" t="n">
        <v>8538</v>
      </c>
      <c r="K2200" s="380" t="n">
        <v>7616</v>
      </c>
      <c r="L2200" s="380" t="n">
        <v>1</v>
      </c>
      <c r="M2200" s="382">
        <f>+(((J2200-I2200)-(K2200-I2200))/(K2200-I2200))*100</f>
        <v/>
      </c>
      <c r="N2200" s="395" t="inlineStr">
        <is>
          <t>3/4</t>
        </is>
      </c>
      <c r="O2200" s="384">
        <f>AVERAGE(M2200:M2201)</f>
        <v/>
      </c>
      <c r="P2200" s="384">
        <f>_xlfn.STDEV.S(M2200,M2201)</f>
        <v/>
      </c>
      <c r="Q2200" s="287" t="n">
        <v>1</v>
      </c>
      <c r="R2200" s="287" t="n"/>
      <c r="S2200" s="331">
        <f>+(((K2200-I2200)/1000)*1000)/10</f>
        <v/>
      </c>
      <c r="T2200" s="332">
        <f>AVERAGE(S2200:S2201)</f>
        <v/>
      </c>
    </row>
    <row r="2201" ht="15.75" customHeight="1" s="412">
      <c r="A2201" s="333" t="n">
        <v>3494</v>
      </c>
      <c r="B2201" s="334" t="n">
        <v>250</v>
      </c>
      <c r="C2201" s="380" t="inlineStr">
        <is>
          <t>T364</t>
        </is>
      </c>
      <c r="D2201" s="380" t="n"/>
      <c r="E2201" s="380" t="n"/>
      <c r="F2201" s="380" t="n"/>
      <c r="G2201" s="380" t="n">
        <v>13</v>
      </c>
      <c r="H2201" s="381" t="n">
        <v>43587</v>
      </c>
      <c r="I2201" s="380" t="n">
        <v>5274</v>
      </c>
      <c r="J2201" s="380" t="n">
        <v>8683</v>
      </c>
      <c r="K2201" s="380" t="n">
        <v>7708</v>
      </c>
      <c r="L2201" s="380" t="n"/>
      <c r="M2201" s="382">
        <f>+(((J2201-I2201)-(K2201-I2201))/(K2201-I2201))*100</f>
        <v/>
      </c>
      <c r="N2201" s="395" t="n"/>
      <c r="O2201" s="385" t="n"/>
      <c r="P2201" s="385" t="n"/>
      <c r="Q2201" s="287" t="n"/>
      <c r="R2201" s="287" t="n"/>
      <c r="S2201" s="331">
        <f>+(((K2201-I2201)/1000)*1000)/10</f>
        <v/>
      </c>
      <c r="T2201" s="332" t="n"/>
    </row>
    <row r="2202" ht="15.75" customHeight="1" s="412">
      <c r="A2202" s="333" t="n">
        <v>4211</v>
      </c>
      <c r="B2202" s="334" t="n">
        <v>241</v>
      </c>
      <c r="C2202" s="380" t="inlineStr">
        <is>
          <t>T364</t>
        </is>
      </c>
      <c r="D2202" s="380" t="n"/>
      <c r="E2202" s="380" t="n"/>
      <c r="F2202" s="380" t="n"/>
      <c r="G2202" s="380" t="n">
        <v>15</v>
      </c>
      <c r="H2202" s="381" t="n">
        <v>43599</v>
      </c>
      <c r="I2202" s="380" t="n">
        <v>5180</v>
      </c>
      <c r="J2202" s="380" t="n">
        <v>8431</v>
      </c>
      <c r="K2202" s="380" t="n">
        <v>7647</v>
      </c>
      <c r="L2202" s="380" t="n"/>
      <c r="M2202" s="382">
        <f>+(((J2202-I2202)-(K2202-I2202))/(K2202-I2202))*100</f>
        <v/>
      </c>
      <c r="N2202" s="385" t="inlineStr">
        <is>
          <t>MF</t>
        </is>
      </c>
      <c r="O2202" s="384">
        <f>AVERAGE(M2202:M2203)</f>
        <v/>
      </c>
      <c r="P2202" s="384">
        <f>_xlfn.STDEV.S(M2202,M2203)</f>
        <v/>
      </c>
      <c r="Q2202" s="287" t="n"/>
      <c r="R2202" s="287" t="n"/>
      <c r="S2202" s="331">
        <f>+(((K2202-I2202)/1000)*1000)/10</f>
        <v/>
      </c>
      <c r="T2202" s="332">
        <f>AVERAGE(S2202:S2203)</f>
        <v/>
      </c>
    </row>
    <row r="2203" ht="15.75" customHeight="1" s="412">
      <c r="A2203" s="333" t="n">
        <v>4212</v>
      </c>
      <c r="B2203" s="334" t="n">
        <v>242</v>
      </c>
      <c r="C2203" s="380" t="inlineStr">
        <is>
          <t>T364</t>
        </is>
      </c>
      <c r="D2203" s="380" t="n"/>
      <c r="E2203" s="380" t="n"/>
      <c r="F2203" s="380" t="n"/>
      <c r="G2203" s="380" t="n">
        <v>15</v>
      </c>
      <c r="H2203" s="381" t="n">
        <v>43599</v>
      </c>
      <c r="I2203" s="380" t="n">
        <v>5268</v>
      </c>
      <c r="J2203" s="380" t="n">
        <v>8483</v>
      </c>
      <c r="K2203" s="380" t="n">
        <v>7715</v>
      </c>
      <c r="L2203" s="380" t="n"/>
      <c r="M2203" s="382">
        <f>+(((J2203-I2203)-(K2203-I2203))/(K2203-I2203))*100</f>
        <v/>
      </c>
      <c r="N2203" s="385" t="n"/>
      <c r="O2203" s="385" t="n"/>
      <c r="P2203" s="385" t="n"/>
      <c r="Q2203" s="287" t="n"/>
      <c r="R2203" s="287" t="n"/>
      <c r="S2203" s="331">
        <f>+(((K2203-I2203)/1000)*1000)/10</f>
        <v/>
      </c>
      <c r="T2203" s="332" t="n"/>
    </row>
    <row r="2204" ht="15.75" customHeight="1" s="412">
      <c r="A2204" s="333" t="n">
        <v>4857</v>
      </c>
      <c r="B2204" s="334" t="n">
        <v>241</v>
      </c>
      <c r="C2204" s="380" t="inlineStr">
        <is>
          <t>T364</t>
        </is>
      </c>
      <c r="D2204" s="380" t="n"/>
      <c r="E2204" s="380" t="n"/>
      <c r="F2204" s="380" t="n"/>
      <c r="G2204" s="380" t="n">
        <v>17</v>
      </c>
      <c r="H2204" s="381" t="n">
        <v>43619</v>
      </c>
      <c r="I2204" s="380" t="n">
        <v>5180</v>
      </c>
      <c r="J2204" s="380" t="n">
        <v>8152</v>
      </c>
      <c r="K2204" s="380" t="n">
        <v>7582</v>
      </c>
      <c r="L2204" s="380" t="n"/>
      <c r="M2204" s="382">
        <f>+(((J2204-I2204)-(K2204-I2204))/(K2204-I2204))*100</f>
        <v/>
      </c>
      <c r="N2204" s="395" t="n"/>
      <c r="O2204" s="384">
        <f>AVERAGE(M2204:M2205)</f>
        <v/>
      </c>
      <c r="P2204" s="384">
        <f>_xlfn.STDEV.S(M2204,M2205)</f>
        <v/>
      </c>
      <c r="Q2204" s="287" t="n"/>
      <c r="R2204" s="287" t="n"/>
      <c r="S2204" s="331">
        <f>+(((K2204-I2204)/1000)*1000)/10</f>
        <v/>
      </c>
      <c r="T2204" s="332">
        <f>AVERAGE(S2204:S2205)</f>
        <v/>
      </c>
    </row>
    <row r="2205" ht="15.75" customHeight="1" s="412">
      <c r="A2205" s="333" t="n">
        <v>4858</v>
      </c>
      <c r="B2205" s="334" t="n">
        <v>242</v>
      </c>
      <c r="C2205" s="380" t="inlineStr">
        <is>
          <t>T364</t>
        </is>
      </c>
      <c r="D2205" s="380" t="n"/>
      <c r="E2205" s="380" t="n"/>
      <c r="F2205" s="380" t="n"/>
      <c r="G2205" s="380" t="n">
        <v>17</v>
      </c>
      <c r="H2205" s="381" t="n">
        <v>43619</v>
      </c>
      <c r="I2205" s="380" t="n">
        <v>5268</v>
      </c>
      <c r="J2205" s="380" t="n">
        <v>8218</v>
      </c>
      <c r="K2205" s="380" t="n">
        <v>7640</v>
      </c>
      <c r="L2205" s="380" t="n"/>
      <c r="M2205" s="382">
        <f>+(((J2205-I2205)-(K2205-I2205))/(K2205-I2205))*100</f>
        <v/>
      </c>
      <c r="N2205" s="395" t="n"/>
      <c r="O2205" s="385" t="n"/>
      <c r="P2205" s="385" t="n"/>
      <c r="Q2205" s="287" t="n"/>
      <c r="R2205" s="287" t="n"/>
      <c r="S2205" s="331">
        <f>+(((K2205-I2205)/1000)*1000)/10</f>
        <v/>
      </c>
      <c r="T2205" s="332" t="n"/>
    </row>
    <row r="2206" ht="15.75" customHeight="1" s="412">
      <c r="A2206" s="333" t="n">
        <v>5439</v>
      </c>
      <c r="B2206" s="334" t="n">
        <v>177</v>
      </c>
      <c r="C2206" s="378" t="inlineStr">
        <is>
          <t>T364</t>
        </is>
      </c>
      <c r="D2206" s="378" t="n"/>
      <c r="E2206" s="378" t="n"/>
      <c r="F2206" s="378" t="n"/>
      <c r="G2206" s="378" t="n">
        <v>19</v>
      </c>
      <c r="H2206" s="379" t="n">
        <v>43637</v>
      </c>
      <c r="I2206" s="378" t="n">
        <v>5259</v>
      </c>
      <c r="J2206" s="378" t="n">
        <v>7795</v>
      </c>
      <c r="K2206" s="378" t="n">
        <v>7296</v>
      </c>
      <c r="L2206" s="378" t="n">
        <v>7</v>
      </c>
      <c r="M2206" s="386">
        <f>+(((J2206-I2206)-(K2206-I2206))/(K2206-I2206))*100</f>
        <v/>
      </c>
      <c r="N2206" s="397" t="n"/>
      <c r="O2206" s="388">
        <f>AVERAGE(M2206:M2207)</f>
        <v/>
      </c>
      <c r="P2206" s="388">
        <f>_xlfn.STDEV.S(M2206,M2207)</f>
        <v/>
      </c>
      <c r="Q2206" s="287" t="n"/>
      <c r="R2206" s="287" t="n"/>
      <c r="S2206" s="331">
        <f>+(((K2206-I2206)/1000)*1000)/10</f>
        <v/>
      </c>
      <c r="T2206" s="332">
        <f>AVERAGE(S2206:S2207)</f>
        <v/>
      </c>
    </row>
    <row r="2207" ht="15.75" customHeight="1" s="412">
      <c r="A2207" s="333" t="n">
        <v>5440</v>
      </c>
      <c r="B2207" s="334" t="n">
        <v>178</v>
      </c>
      <c r="C2207" s="378" t="inlineStr">
        <is>
          <t>T364</t>
        </is>
      </c>
      <c r="D2207" s="378" t="n"/>
      <c r="E2207" s="378" t="n"/>
      <c r="F2207" s="378" t="n"/>
      <c r="G2207" s="378" t="n">
        <v>19</v>
      </c>
      <c r="H2207" s="379" t="n">
        <v>43637</v>
      </c>
      <c r="I2207" s="378" t="n">
        <v>5226</v>
      </c>
      <c r="J2207" s="378" t="n">
        <v>7718</v>
      </c>
      <c r="K2207" s="378" t="n">
        <v>7214</v>
      </c>
      <c r="L2207" s="378" t="n"/>
      <c r="M2207" s="386">
        <f>+(((J2207-I2207)-(K2207-I2207))/(K2207-I2207))*100</f>
        <v/>
      </c>
      <c r="N2207" s="397" t="n"/>
      <c r="O2207" s="331" t="n"/>
      <c r="P2207" s="331" t="n"/>
      <c r="Q2207" s="287" t="n"/>
      <c r="R2207" s="287" t="n"/>
      <c r="S2207" s="331">
        <f>+(((K2207-I2207)/1000)*1000)/10</f>
        <v/>
      </c>
      <c r="T2207" s="332" t="n"/>
    </row>
    <row r="2208" ht="15.75" customHeight="1" s="412">
      <c r="A2208" s="333" t="n">
        <v>6185</v>
      </c>
      <c r="B2208" s="334" t="n">
        <v>216</v>
      </c>
      <c r="C2208" s="378" t="inlineStr">
        <is>
          <t>T364</t>
        </is>
      </c>
      <c r="D2208" s="378" t="n"/>
      <c r="E2208" s="378" t="n"/>
      <c r="F2208" s="378" t="n"/>
      <c r="G2208" s="378" t="n">
        <v>22</v>
      </c>
      <c r="H2208" s="379" t="n">
        <v>43685</v>
      </c>
      <c r="I2208" s="378" t="n">
        <v>5240</v>
      </c>
      <c r="J2208" s="378" t="n">
        <v>8451</v>
      </c>
      <c r="K2208" s="378" t="n">
        <v>7961</v>
      </c>
      <c r="L2208" s="378" t="n">
        <v>7</v>
      </c>
      <c r="M2208" s="374">
        <f>+(((J2208-I2208)-(K2208-I2208))/(K2208-I2208))*100</f>
        <v/>
      </c>
      <c r="N2208" s="394" t="n"/>
      <c r="O2208" s="376">
        <f>AVERAGE(M2208:M2209)</f>
        <v/>
      </c>
      <c r="P2208" s="376">
        <f>_xlfn.STDEV.S(M2208,M2209)</f>
        <v/>
      </c>
      <c r="Q2208" s="287" t="n"/>
      <c r="R2208" s="287" t="n"/>
      <c r="S2208" s="331">
        <f>+(((K2208-I2208)/1000)*1000)/10</f>
        <v/>
      </c>
      <c r="T2208" s="332">
        <f>AVERAGE(S2208:S2209)</f>
        <v/>
      </c>
    </row>
    <row r="2209" ht="15.75" customHeight="1" s="412">
      <c r="A2209" s="333" t="n">
        <v>6186</v>
      </c>
      <c r="B2209" s="334" t="n">
        <v>216</v>
      </c>
      <c r="C2209" s="378" t="inlineStr">
        <is>
          <t>T364</t>
        </is>
      </c>
      <c r="D2209" s="378" t="n"/>
      <c r="E2209" s="378" t="n"/>
      <c r="F2209" s="378" t="n"/>
      <c r="G2209" s="378" t="n">
        <v>22</v>
      </c>
      <c r="H2209" s="379" t="n">
        <v>43685</v>
      </c>
      <c r="I2209" s="378" t="n">
        <v>5240</v>
      </c>
      <c r="J2209" s="378" t="n">
        <v>8424</v>
      </c>
      <c r="K2209" s="378" t="n">
        <v>7964</v>
      </c>
      <c r="L2209" s="378" t="n"/>
      <c r="M2209" s="374">
        <f>+(((J2209-I2209)-(K2209-I2209))/(K2209-I2209))*100</f>
        <v/>
      </c>
      <c r="N2209" s="394" t="n"/>
      <c r="O2209" s="377" t="n"/>
      <c r="P2209" s="377" t="n"/>
      <c r="Q2209" s="287" t="n"/>
      <c r="R2209" s="287" t="n"/>
      <c r="S2209" s="331">
        <f>+(((K2209-I2209)/1000)*1000)/10</f>
        <v/>
      </c>
      <c r="T2209" s="332" t="n"/>
    </row>
    <row r="2210" ht="15.75" customHeight="1" s="412">
      <c r="A2210" s="333" t="n">
        <v>3841</v>
      </c>
      <c r="B2210" s="334" t="n">
        <v>263</v>
      </c>
      <c r="C2210" s="371" t="inlineStr">
        <is>
          <t>T365</t>
        </is>
      </c>
      <c r="D2210" s="371" t="n"/>
      <c r="E2210" s="371" t="n"/>
      <c r="F2210" s="371" t="n"/>
      <c r="G2210" s="371" t="n">
        <v>14</v>
      </c>
      <c r="H2210" s="372" t="n">
        <v>43591</v>
      </c>
      <c r="I2210" s="371" t="n">
        <v>5258</v>
      </c>
      <c r="J2210" s="373" t="n">
        <v>8306</v>
      </c>
      <c r="K2210" s="371" t="n">
        <v>7493</v>
      </c>
      <c r="L2210" s="371" t="n">
        <v>2</v>
      </c>
      <c r="M2210" s="374">
        <f>+(((J2210-I2210)-(K2210-I2210))/(K2210-I2210))*100</f>
        <v/>
      </c>
      <c r="N2210" s="394" t="inlineStr">
        <is>
          <t>26/4</t>
        </is>
      </c>
      <c r="O2210" s="376">
        <f>AVERAGE(M2210:M2211)</f>
        <v/>
      </c>
      <c r="P2210" s="376">
        <f>_xlfn.STDEV.S(M2210,M2211)</f>
        <v/>
      </c>
      <c r="Q2210" s="287" t="n">
        <v>2</v>
      </c>
      <c r="R2210" s="287" t="n"/>
      <c r="S2210" s="331">
        <f>+(((K2210-I2210)/1000)*1000)/10</f>
        <v/>
      </c>
      <c r="T2210" s="332">
        <f>AVERAGE(S2210:S2211)</f>
        <v/>
      </c>
    </row>
    <row r="2211" ht="15.75" customHeight="1" s="412">
      <c r="A2211" s="333" t="n">
        <v>3842</v>
      </c>
      <c r="B2211" s="334" t="n">
        <v>264</v>
      </c>
      <c r="C2211" s="371" t="inlineStr">
        <is>
          <t>T365</t>
        </is>
      </c>
      <c r="D2211" s="371" t="n"/>
      <c r="E2211" s="371" t="n"/>
      <c r="F2211" s="371" t="n"/>
      <c r="G2211" s="371" t="n">
        <v>14</v>
      </c>
      <c r="H2211" s="372" t="n">
        <v>43591</v>
      </c>
      <c r="I2211" s="371" t="n">
        <v>5312</v>
      </c>
      <c r="J2211" s="373" t="n">
        <v>8644</v>
      </c>
      <c r="K2211" s="371" t="n">
        <v>7694</v>
      </c>
      <c r="L2211" s="371" t="n"/>
      <c r="M2211" s="374">
        <f>+(((J2211-I2211)-(K2211-I2211))/(K2211-I2211))*100</f>
        <v/>
      </c>
      <c r="N2211" s="394" t="n"/>
      <c r="O2211" s="377" t="n"/>
      <c r="P2211" s="377" t="n"/>
      <c r="Q2211" s="287" t="n"/>
      <c r="R2211" s="287" t="n"/>
      <c r="S2211" s="331">
        <f>+(((K2211-I2211)/1000)*1000)/10</f>
        <v/>
      </c>
      <c r="T2211" s="332" t="n"/>
    </row>
    <row r="2212" ht="15.75" customHeight="1" s="412">
      <c r="A2212" s="333" t="n">
        <v>4497</v>
      </c>
      <c r="B2212" s="334" t="n">
        <v>203</v>
      </c>
      <c r="C2212" s="371" t="inlineStr">
        <is>
          <t>T365</t>
        </is>
      </c>
      <c r="D2212" s="371" t="n"/>
      <c r="E2212" s="371" t="n"/>
      <c r="F2212" s="371" t="n"/>
      <c r="G2212" s="371" t="n">
        <v>16</v>
      </c>
      <c r="H2212" s="372" t="n">
        <v>43607</v>
      </c>
      <c r="I2212" s="371" t="n">
        <v>5215</v>
      </c>
      <c r="J2212" s="371" t="n">
        <v>8614</v>
      </c>
      <c r="K2212" s="371" t="n">
        <v>7656</v>
      </c>
      <c r="L2212" s="371" t="n">
        <v>2</v>
      </c>
      <c r="M2212" s="374">
        <f>+(((J2212-I2212)-(K2212-I2212))/(K2212-I2212))*100</f>
        <v/>
      </c>
      <c r="N2212" s="394" t="n"/>
      <c r="O2212" s="376">
        <f>AVERAGE(M2212:M2213)</f>
        <v/>
      </c>
      <c r="P2212" s="376">
        <f>_xlfn.STDEV.S(M2212,M2213)</f>
        <v/>
      </c>
      <c r="Q2212" s="287" t="n"/>
      <c r="R2212" s="287" t="n"/>
      <c r="S2212" s="331">
        <f>+(((K2212-I2212)/1000)*1000)/10</f>
        <v/>
      </c>
      <c r="T2212" s="332">
        <f>AVERAGE(S2212:S2213)</f>
        <v/>
      </c>
    </row>
    <row r="2213" ht="15.75" customHeight="1" s="412">
      <c r="A2213" s="333" t="n">
        <v>4498</v>
      </c>
      <c r="B2213" s="334" t="n">
        <v>204</v>
      </c>
      <c r="C2213" s="371" t="inlineStr">
        <is>
          <t>T365</t>
        </is>
      </c>
      <c r="D2213" s="371" t="n"/>
      <c r="E2213" s="371" t="n"/>
      <c r="F2213" s="371" t="n"/>
      <c r="G2213" s="371" t="n">
        <v>16</v>
      </c>
      <c r="H2213" s="372" t="n">
        <v>43607</v>
      </c>
      <c r="I2213" s="371" t="n">
        <v>5239</v>
      </c>
      <c r="J2213" s="371" t="n">
        <v>8763</v>
      </c>
      <c r="K2213" s="371" t="n">
        <v>7738</v>
      </c>
      <c r="L2213" s="371" t="n"/>
      <c r="M2213" s="374">
        <f>+(((J2213-I2213)-(K2213-I2213))/(K2213-I2213))*100</f>
        <v/>
      </c>
      <c r="N2213" s="394" t="n"/>
      <c r="O2213" s="377" t="n"/>
      <c r="P2213" s="377" t="n"/>
      <c r="Q2213" s="287" t="n"/>
      <c r="R2213" s="287" t="n"/>
      <c r="S2213" s="331">
        <f>+(((K2213-I2213)/1000)*1000)/10</f>
        <v/>
      </c>
      <c r="T2213" s="332" t="n"/>
    </row>
    <row r="2214" ht="15.75" customHeight="1" s="412">
      <c r="A2214" s="333" t="n">
        <v>5143</v>
      </c>
      <c r="B2214" s="334" t="n">
        <v>203</v>
      </c>
      <c r="C2214" s="371" t="inlineStr">
        <is>
          <t>T365</t>
        </is>
      </c>
      <c r="D2214" s="371" t="n"/>
      <c r="E2214" s="371" t="n"/>
      <c r="F2214" s="371" t="n"/>
      <c r="G2214" s="371" t="n">
        <v>18</v>
      </c>
      <c r="H2214" s="372" t="n">
        <v>43626</v>
      </c>
      <c r="I2214" s="371" t="n">
        <v>5215</v>
      </c>
      <c r="J2214" s="371" t="n">
        <v>7490</v>
      </c>
      <c r="K2214" s="371" t="n">
        <v>7057</v>
      </c>
      <c r="L2214" s="371" t="n">
        <v>8</v>
      </c>
      <c r="M2214" s="374">
        <f>+(((J2214-I2214)-(K2214-I2214))/(K2214-I2214))*100</f>
        <v/>
      </c>
      <c r="N2214" s="394" t="n"/>
      <c r="O2214" s="376">
        <f>AVERAGE(M2214:M2215)</f>
        <v/>
      </c>
      <c r="P2214" s="376">
        <f>_xlfn.STDEV.S(M2214,M2215)</f>
        <v/>
      </c>
      <c r="Q2214" s="287" t="n"/>
      <c r="R2214" s="287" t="n"/>
      <c r="S2214" s="331">
        <f>+(((K2214-I2214)/1000)*1000)/10</f>
        <v/>
      </c>
      <c r="T2214" s="332">
        <f>AVERAGE(S2214:S2215)</f>
        <v/>
      </c>
    </row>
    <row r="2215" ht="15.75" customHeight="1" s="412">
      <c r="A2215" s="333" t="n">
        <v>5144</v>
      </c>
      <c r="B2215" s="334" t="n">
        <v>204</v>
      </c>
      <c r="C2215" s="371" t="inlineStr">
        <is>
          <t>T365</t>
        </is>
      </c>
      <c r="D2215" s="371" t="n"/>
      <c r="E2215" s="371" t="n"/>
      <c r="F2215" s="371" t="n"/>
      <c r="G2215" s="371" t="n">
        <v>18</v>
      </c>
      <c r="H2215" s="372" t="n">
        <v>43626</v>
      </c>
      <c r="I2215" s="371" t="n">
        <v>5239</v>
      </c>
      <c r="J2215" s="371" t="n">
        <v>7606</v>
      </c>
      <c r="K2215" s="371" t="n">
        <v>7159</v>
      </c>
      <c r="L2215" s="371" t="n"/>
      <c r="M2215" s="374">
        <f>+(((J2215-I2215)-(K2215-I2215))/(K2215-I2215))*100</f>
        <v/>
      </c>
      <c r="N2215" s="394" t="n"/>
      <c r="O2215" s="377" t="n"/>
      <c r="P2215" s="377" t="n"/>
      <c r="Q2215" s="287" t="n"/>
      <c r="R2215" s="287" t="n"/>
      <c r="S2215" s="331">
        <f>+(((K2215-I2215)/1000)*1000)/10</f>
        <v/>
      </c>
      <c r="T2215" s="332" t="n"/>
    </row>
    <row r="2216" ht="15.75" customHeight="1" s="412">
      <c r="A2216" s="333" t="n">
        <v>5679</v>
      </c>
      <c r="B2216" s="334" t="n">
        <v>123</v>
      </c>
      <c r="C2216" s="378" t="inlineStr">
        <is>
          <t>T365</t>
        </is>
      </c>
      <c r="D2216" s="378" t="n"/>
      <c r="E2216" s="378" t="n"/>
      <c r="F2216" s="378" t="n"/>
      <c r="G2216" s="378" t="n">
        <v>21</v>
      </c>
      <c r="H2216" s="379" t="n">
        <v>43657</v>
      </c>
      <c r="I2216" s="378" t="n">
        <v>5241</v>
      </c>
      <c r="J2216" s="378" t="n">
        <v>8163</v>
      </c>
      <c r="K2216" s="378" t="n">
        <v>7645</v>
      </c>
      <c r="L2216" s="378" t="n">
        <v>8</v>
      </c>
      <c r="M2216" s="374">
        <f>+(((J2216-I2216)-(K2216-I2216))/(K2216-I2216))*100</f>
        <v/>
      </c>
      <c r="N2216" s="394" t="n"/>
      <c r="O2216" s="376">
        <f>AVERAGE(M2216:M2217)</f>
        <v/>
      </c>
      <c r="P2216" s="376">
        <f>_xlfn.STDEV.S(M2216,M2217)</f>
        <v/>
      </c>
      <c r="Q2216" s="287" t="n"/>
      <c r="R2216" s="287" t="n"/>
      <c r="S2216" s="331">
        <f>+(((K2216-I2216)/1000)*1000)/10</f>
        <v/>
      </c>
      <c r="T2216" s="332">
        <f>AVERAGE(S2216:S2217)</f>
        <v/>
      </c>
    </row>
    <row r="2217" ht="15.75" customHeight="1" s="412">
      <c r="A2217" s="333" t="n">
        <v>5680</v>
      </c>
      <c r="B2217" s="334" t="n">
        <v>124</v>
      </c>
      <c r="C2217" s="378" t="inlineStr">
        <is>
          <t>T365</t>
        </is>
      </c>
      <c r="D2217" s="378" t="n"/>
      <c r="E2217" s="378" t="n"/>
      <c r="F2217" s="378" t="n"/>
      <c r="G2217" s="378" t="n">
        <v>21</v>
      </c>
      <c r="H2217" s="379" t="n">
        <v>43657</v>
      </c>
      <c r="I2217" s="378" t="n">
        <v>5265</v>
      </c>
      <c r="J2217" s="378" t="n">
        <v>8073</v>
      </c>
      <c r="K2217" s="378" t="n">
        <v>7570</v>
      </c>
      <c r="L2217" s="378" t="n"/>
      <c r="M2217" s="374">
        <f>+(((J2217-I2217)-(K2217-I2217))/(K2217-I2217))*100</f>
        <v/>
      </c>
      <c r="N2217" s="394" t="n"/>
      <c r="O2217" s="377" t="n"/>
      <c r="P2217" s="377" t="n"/>
      <c r="Q2217" s="287" t="n"/>
      <c r="R2217" s="287" t="n"/>
      <c r="S2217" s="331">
        <f>+(((K2217-I2217)/1000)*1000)/10</f>
        <v/>
      </c>
      <c r="T2217" s="332" t="n"/>
    </row>
    <row r="2218" ht="15.75" customHeight="1" s="412">
      <c r="A2218" s="333" t="n">
        <v>6187</v>
      </c>
      <c r="B2218" s="334" t="n">
        <v>217</v>
      </c>
      <c r="C2218" s="378" t="inlineStr">
        <is>
          <t>T365</t>
        </is>
      </c>
      <c r="D2218" s="378" t="n"/>
      <c r="E2218" s="378" t="n"/>
      <c r="F2218" s="378" t="n"/>
      <c r="G2218" s="378" t="n">
        <v>22</v>
      </c>
      <c r="H2218" s="379" t="n">
        <v>43685</v>
      </c>
      <c r="I2218" s="378" t="n">
        <v>5263</v>
      </c>
      <c r="J2218" s="378" t="n">
        <v>7676</v>
      </c>
      <c r="K2218" s="378" t="n">
        <v>7308</v>
      </c>
      <c r="L2218" s="378" t="n">
        <v>8</v>
      </c>
      <c r="M2218" s="374">
        <f>+(((J2218-I2218)-(K2218-I2218))/(K2218-I2218))*100</f>
        <v/>
      </c>
      <c r="N2218" s="394" t="n"/>
      <c r="O2218" s="376">
        <f>AVERAGE(M2218:M2219)</f>
        <v/>
      </c>
      <c r="P2218" s="376">
        <f>_xlfn.STDEV.S(M2218,M2219)</f>
        <v/>
      </c>
      <c r="Q2218" s="287" t="n"/>
      <c r="R2218" s="287" t="n"/>
      <c r="S2218" s="331">
        <f>+(((K2218-I2218)/1000)*1000)/10</f>
        <v/>
      </c>
      <c r="T2218" s="332">
        <f>AVERAGE(S2218:S2219)</f>
        <v/>
      </c>
    </row>
    <row r="2219" ht="15.75" customHeight="1" s="412">
      <c r="A2219" s="333" t="n">
        <v>6188</v>
      </c>
      <c r="B2219" s="334" t="n">
        <v>217</v>
      </c>
      <c r="C2219" s="378" t="inlineStr">
        <is>
          <t>T365</t>
        </is>
      </c>
      <c r="D2219" s="378" t="n"/>
      <c r="E2219" s="378" t="n"/>
      <c r="F2219" s="378" t="n"/>
      <c r="G2219" s="378" t="n">
        <v>22</v>
      </c>
      <c r="H2219" s="379" t="n">
        <v>43685</v>
      </c>
      <c r="I2219" s="378" t="n">
        <v>5263</v>
      </c>
      <c r="J2219" s="378" t="n">
        <v>7589</v>
      </c>
      <c r="K2219" s="378" t="n">
        <v>7243</v>
      </c>
      <c r="L2219" s="378" t="n"/>
      <c r="M2219" s="374">
        <f>+(((J2219-I2219)-(K2219-I2219))/(K2219-I2219))*100</f>
        <v/>
      </c>
      <c r="N2219" s="394" t="n"/>
      <c r="O2219" s="377" t="n"/>
      <c r="P2219" s="377" t="n"/>
      <c r="Q2219" s="287" t="n"/>
      <c r="R2219" s="287" t="n"/>
      <c r="S2219" s="331">
        <f>+(((K2219-I2219)/1000)*1000)/10</f>
        <v/>
      </c>
      <c r="T2219" s="332" t="n"/>
    </row>
    <row r="2220" ht="15.75" customHeight="1" s="412">
      <c r="A2220" s="333" t="n">
        <v>3495</v>
      </c>
      <c r="B2220" s="334" t="n">
        <v>251</v>
      </c>
      <c r="C2220" s="371" t="inlineStr">
        <is>
          <t>T366</t>
        </is>
      </c>
      <c r="D2220" s="371" t="n"/>
      <c r="E2220" s="371" t="n"/>
      <c r="F2220" s="371" t="n"/>
      <c r="G2220" s="371" t="n">
        <v>13</v>
      </c>
      <c r="H2220" s="372" t="n">
        <v>43587</v>
      </c>
      <c r="I2220" s="371" t="n">
        <v>5258</v>
      </c>
      <c r="J2220" s="371" t="n">
        <v>8996</v>
      </c>
      <c r="K2220" s="371" t="n">
        <v>7834</v>
      </c>
      <c r="L2220" s="371" t="n">
        <v>1</v>
      </c>
      <c r="M2220" s="374">
        <f>+(((J2220-I2220)-(K2220-I2220))/(K2220-I2220))*100</f>
        <v/>
      </c>
      <c r="N2220" s="394" t="inlineStr">
        <is>
          <t>3/4</t>
        </is>
      </c>
      <c r="O2220" s="376">
        <f>AVERAGE(M2220:M2221)</f>
        <v/>
      </c>
      <c r="P2220" s="376">
        <f>_xlfn.STDEV.S(M2220,M2221)</f>
        <v/>
      </c>
      <c r="Q2220" s="287" t="n">
        <v>2</v>
      </c>
      <c r="R2220" s="287" t="n"/>
      <c r="S2220" s="331">
        <f>+(((K2220-I2220)/1000)*1000)/10</f>
        <v/>
      </c>
      <c r="T2220" s="332">
        <f>AVERAGE(S2220:S2221)</f>
        <v/>
      </c>
    </row>
    <row r="2221" ht="15.75" customHeight="1" s="412">
      <c r="A2221" s="333" t="n">
        <v>3496</v>
      </c>
      <c r="B2221" s="334" t="n">
        <v>252</v>
      </c>
      <c r="C2221" s="371" t="inlineStr">
        <is>
          <t>T366</t>
        </is>
      </c>
      <c r="D2221" s="371" t="n"/>
      <c r="E2221" s="371" t="n"/>
      <c r="F2221" s="371" t="n"/>
      <c r="G2221" s="371" t="n">
        <v>13</v>
      </c>
      <c r="H2221" s="372" t="n">
        <v>43587</v>
      </c>
      <c r="I2221" s="371" t="n">
        <v>5296</v>
      </c>
      <c r="J2221" s="371" t="n">
        <v>8901</v>
      </c>
      <c r="K2221" s="371" t="n">
        <v>7779</v>
      </c>
      <c r="L2221" s="371" t="n"/>
      <c r="M2221" s="374">
        <f>+(((J2221-I2221)-(K2221-I2221))/(K2221-I2221))*100</f>
        <v/>
      </c>
      <c r="N2221" s="394" t="n"/>
      <c r="O2221" s="377" t="n"/>
      <c r="P2221" s="377" t="n"/>
      <c r="Q2221" s="287" t="n"/>
      <c r="R2221" s="287" t="n"/>
      <c r="S2221" s="331">
        <f>+(((K2221-I2221)/1000)*1000)/10</f>
        <v/>
      </c>
      <c r="T2221" s="332" t="n"/>
    </row>
    <row r="2222" ht="15.75" customHeight="1" s="412">
      <c r="A2222" s="333" t="n">
        <v>4213</v>
      </c>
      <c r="B2222" s="334" t="n">
        <v>243</v>
      </c>
      <c r="C2222" s="371" t="inlineStr">
        <is>
          <t>T366</t>
        </is>
      </c>
      <c r="D2222" s="371" t="n"/>
      <c r="E2222" s="371" t="n"/>
      <c r="F2222" s="371" t="n"/>
      <c r="G2222" s="371" t="n">
        <v>15</v>
      </c>
      <c r="H2222" s="372" t="n">
        <v>43599</v>
      </c>
      <c r="I2222" s="371" t="n">
        <v>5234</v>
      </c>
      <c r="J2222" s="371" t="n">
        <v>8935</v>
      </c>
      <c r="K2222" s="371" t="n">
        <v>7780</v>
      </c>
      <c r="L2222" s="371" t="n"/>
      <c r="M2222" s="374">
        <f>+(((J2222-I2222)-(K2222-I2222))/(K2222-I2222))*100</f>
        <v/>
      </c>
      <c r="N2222" s="377" t="inlineStr">
        <is>
          <t>8/5</t>
        </is>
      </c>
      <c r="O2222" s="376">
        <f>AVERAGE(M2222:M2223)</f>
        <v/>
      </c>
      <c r="P2222" s="376">
        <f>_xlfn.STDEV.S(M2222,M2223)</f>
        <v/>
      </c>
      <c r="Q2222" s="287" t="n"/>
      <c r="R2222" s="287" t="n"/>
      <c r="S2222" s="331">
        <f>+(((K2222-I2222)/1000)*1000)/10</f>
        <v/>
      </c>
      <c r="T2222" s="332">
        <f>AVERAGE(S2222:S2223)</f>
        <v/>
      </c>
    </row>
    <row r="2223" ht="15.75" customHeight="1" s="412">
      <c r="A2223" s="333" t="n">
        <v>4214</v>
      </c>
      <c r="B2223" s="334" t="n">
        <v>244</v>
      </c>
      <c r="C2223" s="371" t="inlineStr">
        <is>
          <t>T366</t>
        </is>
      </c>
      <c r="D2223" s="371" t="n"/>
      <c r="E2223" s="371" t="n"/>
      <c r="F2223" s="371" t="n"/>
      <c r="G2223" s="371" t="n">
        <v>15</v>
      </c>
      <c r="H2223" s="372" t="n">
        <v>43599</v>
      </c>
      <c r="I2223" s="371" t="n">
        <v>5243</v>
      </c>
      <c r="J2223" s="371" t="n">
        <v>8562</v>
      </c>
      <c r="K2223" s="371" t="n">
        <v>7522</v>
      </c>
      <c r="L2223" s="371" t="n"/>
      <c r="M2223" s="374">
        <f>+(((J2223-I2223)-(K2223-I2223))/(K2223-I2223))*100</f>
        <v/>
      </c>
      <c r="N2223" s="377" t="n"/>
      <c r="O2223" s="377" t="n"/>
      <c r="P2223" s="377" t="n"/>
      <c r="Q2223" s="287" t="n"/>
      <c r="R2223" s="287" t="n"/>
      <c r="S2223" s="331">
        <f>+(((K2223-I2223)/1000)*1000)/10</f>
        <v/>
      </c>
      <c r="T2223" s="332" t="n"/>
    </row>
    <row r="2224" ht="15.75" customHeight="1" s="412">
      <c r="A2224" s="333" t="n">
        <v>4859</v>
      </c>
      <c r="B2224" s="334" t="n">
        <v>243</v>
      </c>
      <c r="C2224" s="371" t="inlineStr">
        <is>
          <t>T366</t>
        </is>
      </c>
      <c r="D2224" s="371" t="n"/>
      <c r="E2224" s="371" t="n"/>
      <c r="F2224" s="371" t="n"/>
      <c r="G2224" s="371" t="n">
        <v>17</v>
      </c>
      <c r="H2224" s="372" t="n">
        <v>43619</v>
      </c>
      <c r="I2224" s="371" t="n">
        <v>5234</v>
      </c>
      <c r="J2224" s="371" t="n">
        <v>8605</v>
      </c>
      <c r="K2224" s="371" t="n">
        <v>7662</v>
      </c>
      <c r="L2224" s="371" t="n"/>
      <c r="M2224" s="374">
        <f>+(((J2224-I2224)-(K2224-I2224))/(K2224-I2224))*100</f>
        <v/>
      </c>
      <c r="N2224" s="394" t="n"/>
      <c r="O2224" s="376">
        <f>AVERAGE(M2224:M2225)</f>
        <v/>
      </c>
      <c r="P2224" s="376">
        <f>_xlfn.STDEV.S(M2224,M2225)</f>
        <v/>
      </c>
      <c r="Q2224" s="287" t="n"/>
      <c r="R2224" s="287" t="n"/>
      <c r="S2224" s="331">
        <f>+(((K2224-I2224)/1000)*1000)/10</f>
        <v/>
      </c>
      <c r="T2224" s="332">
        <f>AVERAGE(S2224:S2225)</f>
        <v/>
      </c>
    </row>
    <row r="2225" ht="15.75" customHeight="1" s="412">
      <c r="A2225" s="333" t="n">
        <v>4860</v>
      </c>
      <c r="B2225" s="334" t="n">
        <v>244</v>
      </c>
      <c r="C2225" s="371" t="inlineStr">
        <is>
          <t>T366</t>
        </is>
      </c>
      <c r="D2225" s="371" t="n"/>
      <c r="E2225" s="371" t="n"/>
      <c r="F2225" s="371" t="n"/>
      <c r="G2225" s="371" t="n">
        <v>17</v>
      </c>
      <c r="H2225" s="372" t="n">
        <v>43619</v>
      </c>
      <c r="I2225" s="371" t="n">
        <v>5243</v>
      </c>
      <c r="J2225" s="371" t="n">
        <v>8737</v>
      </c>
      <c r="K2225" s="371" t="n">
        <v>7758</v>
      </c>
      <c r="L2225" s="371" t="n"/>
      <c r="M2225" s="374">
        <f>+(((J2225-I2225)-(K2225-I2225))/(K2225-I2225))*100</f>
        <v/>
      </c>
      <c r="N2225" s="394" t="n"/>
      <c r="O2225" s="377" t="n"/>
      <c r="P2225" s="377" t="n"/>
      <c r="Q2225" s="287" t="n"/>
      <c r="R2225" s="287" t="n"/>
      <c r="S2225" s="331">
        <f>+(((K2225-I2225)/1000)*1000)/10</f>
        <v/>
      </c>
      <c r="T2225" s="332" t="n"/>
    </row>
    <row r="2226" ht="15.75" customHeight="1" s="412">
      <c r="A2226" s="333" t="n">
        <v>6189</v>
      </c>
      <c r="B2226" s="334" t="n">
        <v>218</v>
      </c>
      <c r="C2226" s="378" t="inlineStr">
        <is>
          <t>T366</t>
        </is>
      </c>
      <c r="D2226" s="378" t="n"/>
      <c r="E2226" s="378" t="n"/>
      <c r="F2226" s="378" t="n"/>
      <c r="G2226" s="378" t="n">
        <v>22</v>
      </c>
      <c r="H2226" s="379" t="n">
        <v>43685</v>
      </c>
      <c r="I2226" s="378" t="n">
        <v>5280</v>
      </c>
      <c r="J2226" s="378" t="n">
        <v>8133</v>
      </c>
      <c r="K2226" s="378" t="n">
        <v>7681</v>
      </c>
      <c r="L2226" s="378" t="n">
        <v>7</v>
      </c>
      <c r="M2226" s="374">
        <f>+(((J2226-I2226)-(K2226-I2226))/(K2226-I2226))*100</f>
        <v/>
      </c>
      <c r="N2226" s="394" t="n"/>
      <c r="O2226" s="376">
        <f>AVERAGE(M2226:M2227)</f>
        <v/>
      </c>
      <c r="P2226" s="376">
        <f>_xlfn.STDEV.S(M2226,M2227)</f>
        <v/>
      </c>
      <c r="Q2226" s="287" t="n"/>
      <c r="R2226" s="287" t="n"/>
      <c r="S2226" s="331">
        <f>+(((K2226-I2226)/1000)*1000)/10</f>
        <v/>
      </c>
      <c r="T2226" s="332">
        <f>AVERAGE(S2226:S2227)</f>
        <v/>
      </c>
    </row>
    <row r="2227" ht="15.75" customHeight="1" s="412">
      <c r="A2227" s="333" t="n">
        <v>6190</v>
      </c>
      <c r="B2227" s="334" t="n">
        <v>218</v>
      </c>
      <c r="C2227" s="378" t="inlineStr">
        <is>
          <t>T366</t>
        </is>
      </c>
      <c r="D2227" s="378" t="n"/>
      <c r="E2227" s="378" t="n"/>
      <c r="F2227" s="378" t="n"/>
      <c r="G2227" s="378" t="n">
        <v>22</v>
      </c>
      <c r="H2227" s="379" t="n">
        <v>43685</v>
      </c>
      <c r="I2227" s="378" t="n">
        <v>5280</v>
      </c>
      <c r="J2227" s="378" t="n">
        <v>7961</v>
      </c>
      <c r="K2227" s="378" t="n">
        <v>7553</v>
      </c>
      <c r="L2227" s="378" t="n"/>
      <c r="M2227" s="374">
        <f>+(((J2227-I2227)-(K2227-I2227))/(K2227-I2227))*100</f>
        <v/>
      </c>
      <c r="N2227" s="394" t="n"/>
      <c r="O2227" s="377" t="n"/>
      <c r="P2227" s="377" t="n"/>
      <c r="Q2227" s="287" t="n"/>
      <c r="R2227" s="287" t="n"/>
      <c r="S2227" s="331">
        <f>+(((K2227-I2227)/1000)*1000)/10</f>
        <v/>
      </c>
      <c r="T2227" s="332" t="n"/>
    </row>
    <row r="2228" ht="15.75" customHeight="1" s="412">
      <c r="A2228" s="333" t="n">
        <v>3843</v>
      </c>
      <c r="B2228" s="334" t="n">
        <v>265</v>
      </c>
      <c r="C2228" s="371" t="inlineStr">
        <is>
          <t>T367</t>
        </is>
      </c>
      <c r="D2228" s="371" t="n"/>
      <c r="E2228" s="371" t="n"/>
      <c r="F2228" s="371" t="n"/>
      <c r="G2228" s="371" t="n">
        <v>14</v>
      </c>
      <c r="H2228" s="372" t="n">
        <v>43591</v>
      </c>
      <c r="I2228" s="371" t="n">
        <v>5235</v>
      </c>
      <c r="J2228" s="373" t="n">
        <v>7864</v>
      </c>
      <c r="K2228" s="371" t="n">
        <v>7050</v>
      </c>
      <c r="L2228" s="371" t="n">
        <v>2</v>
      </c>
      <c r="M2228" s="374">
        <f>+(((J2228-I2228)-(K2228-I2228))/(K2228-I2228))*100</f>
        <v/>
      </c>
      <c r="N2228" s="394" t="inlineStr">
        <is>
          <t>25/4</t>
        </is>
      </c>
      <c r="O2228" s="376">
        <f>AVERAGE(M2228:M2229)</f>
        <v/>
      </c>
      <c r="P2228" s="376">
        <f>_xlfn.STDEV.S(M2228,M2229)</f>
        <v/>
      </c>
      <c r="Q2228" s="287" t="n">
        <v>2</v>
      </c>
      <c r="R2228" s="287" t="n"/>
      <c r="S2228" s="331">
        <f>+(((K2228-I2228)/1000)*1000)/10</f>
        <v/>
      </c>
      <c r="T2228" s="332">
        <f>AVERAGE(S2228:S2229)</f>
        <v/>
      </c>
    </row>
    <row r="2229" ht="15.75" customHeight="1" s="412">
      <c r="A2229" s="333" t="n">
        <v>3844</v>
      </c>
      <c r="B2229" s="334" t="n">
        <v>266</v>
      </c>
      <c r="C2229" s="371" t="inlineStr">
        <is>
          <t>T367</t>
        </is>
      </c>
      <c r="D2229" s="371" t="n"/>
      <c r="E2229" s="371" t="n"/>
      <c r="F2229" s="371" t="n"/>
      <c r="G2229" s="371" t="n">
        <v>14</v>
      </c>
      <c r="H2229" s="372" t="n">
        <v>43591</v>
      </c>
      <c r="I2229" s="371" t="n">
        <v>5209</v>
      </c>
      <c r="J2229" s="373" t="n">
        <v>7911</v>
      </c>
      <c r="K2229" s="371" t="n">
        <v>7071</v>
      </c>
      <c r="L2229" s="371" t="n"/>
      <c r="M2229" s="374">
        <f>+(((J2229-I2229)-(K2229-I2229))/(K2229-I2229))*100</f>
        <v/>
      </c>
      <c r="N2229" s="394" t="n"/>
      <c r="O2229" s="377" t="n"/>
      <c r="P2229" s="377" t="n"/>
      <c r="Q2229" s="287" t="n"/>
      <c r="R2229" s="287" t="n"/>
      <c r="S2229" s="331">
        <f>+(((K2229-I2229)/1000)*1000)/10</f>
        <v/>
      </c>
      <c r="T2229" s="332" t="n"/>
    </row>
    <row r="2230" ht="15.75" customHeight="1" s="412">
      <c r="A2230" s="333" t="n">
        <v>4499</v>
      </c>
      <c r="B2230" s="334" t="n">
        <v>205</v>
      </c>
      <c r="C2230" s="371" t="inlineStr">
        <is>
          <t>T367</t>
        </is>
      </c>
      <c r="D2230" s="371" t="n"/>
      <c r="E2230" s="371" t="n"/>
      <c r="F2230" s="371" t="n"/>
      <c r="G2230" s="371" t="n">
        <v>16</v>
      </c>
      <c r="H2230" s="372" t="n">
        <v>43607</v>
      </c>
      <c r="I2230" s="371" t="n">
        <v>5204</v>
      </c>
      <c r="J2230" s="371" t="n">
        <v>8339</v>
      </c>
      <c r="K2230" s="371" t="n">
        <v>7578</v>
      </c>
      <c r="L2230" s="371" t="n">
        <v>2</v>
      </c>
      <c r="M2230" s="374">
        <f>+(((J2230-I2230)-(K2230-I2230))/(K2230-I2230))*100</f>
        <v/>
      </c>
      <c r="N2230" s="394" t="n"/>
      <c r="O2230" s="376">
        <f>AVERAGE(M2230:M2231)</f>
        <v/>
      </c>
      <c r="P2230" s="376">
        <f>_xlfn.STDEV.S(M2230,M2231)</f>
        <v/>
      </c>
      <c r="Q2230" s="287" t="n"/>
      <c r="R2230" s="287" t="n"/>
      <c r="S2230" s="331">
        <f>+(((K2230-I2230)/1000)*1000)/10</f>
        <v/>
      </c>
      <c r="T2230" s="332">
        <f>AVERAGE(S2230:S2231)</f>
        <v/>
      </c>
    </row>
    <row r="2231" ht="15.75" customHeight="1" s="412">
      <c r="A2231" s="333" t="n">
        <v>4500</v>
      </c>
      <c r="B2231" s="334" t="n">
        <v>206</v>
      </c>
      <c r="C2231" s="371" t="inlineStr">
        <is>
          <t>T367</t>
        </is>
      </c>
      <c r="D2231" s="371" t="n"/>
      <c r="E2231" s="371" t="n"/>
      <c r="F2231" s="371" t="n"/>
      <c r="G2231" s="371" t="n">
        <v>16</v>
      </c>
      <c r="H2231" s="372" t="n">
        <v>43607</v>
      </c>
      <c r="I2231" s="371" t="n">
        <v>5233</v>
      </c>
      <c r="J2231" s="371" t="n">
        <v>8376</v>
      </c>
      <c r="K2231" s="371" t="n">
        <v>7614</v>
      </c>
      <c r="L2231" s="371" t="n"/>
      <c r="M2231" s="374">
        <f>+(((J2231-I2231)-(K2231-I2231))/(K2231-I2231))*100</f>
        <v/>
      </c>
      <c r="N2231" s="394" t="n"/>
      <c r="O2231" s="377" t="n"/>
      <c r="P2231" s="377" t="n"/>
      <c r="Q2231" s="287" t="n"/>
      <c r="R2231" s="287" t="n"/>
      <c r="S2231" s="331">
        <f>+(((K2231-I2231)/1000)*1000)/10</f>
        <v/>
      </c>
      <c r="T2231" s="332" t="n"/>
    </row>
    <row r="2232" ht="15.75" customHeight="1" s="412">
      <c r="A2232" s="333" t="n">
        <v>5145</v>
      </c>
      <c r="B2232" s="334" t="n">
        <v>205</v>
      </c>
      <c r="C2232" s="371" t="inlineStr">
        <is>
          <t>T367</t>
        </is>
      </c>
      <c r="D2232" s="371" t="n"/>
      <c r="E2232" s="371" t="n"/>
      <c r="F2232" s="371" t="n"/>
      <c r="G2232" s="371" t="n">
        <v>18</v>
      </c>
      <c r="H2232" s="372" t="n">
        <v>43626</v>
      </c>
      <c r="I2232" s="371" t="n">
        <v>5204</v>
      </c>
      <c r="J2232" s="371" t="n">
        <v>7859</v>
      </c>
      <c r="K2232" s="371" t="n">
        <v>7332</v>
      </c>
      <c r="L2232" s="371" t="n">
        <v>5</v>
      </c>
      <c r="M2232" s="374">
        <f>+(((J2232-I2232)-(K2232-I2232))/(K2232-I2232))*100</f>
        <v/>
      </c>
      <c r="N2232" s="394" t="n"/>
      <c r="O2232" s="376">
        <f>AVERAGE(M2232:M2233)</f>
        <v/>
      </c>
      <c r="P2232" s="376">
        <f>_xlfn.STDEV.S(M2232,M2233)</f>
        <v/>
      </c>
      <c r="Q2232" s="287" t="n"/>
      <c r="R2232" s="287" t="n"/>
      <c r="S2232" s="331">
        <f>+(((K2232-I2232)/1000)*1000)/10</f>
        <v/>
      </c>
      <c r="T2232" s="332">
        <f>AVERAGE(S2232:S2233)</f>
        <v/>
      </c>
    </row>
    <row r="2233" ht="15.75" customHeight="1" s="412">
      <c r="A2233" s="333" t="n">
        <v>5146</v>
      </c>
      <c r="B2233" s="334" t="n">
        <v>206</v>
      </c>
      <c r="C2233" s="371" t="inlineStr">
        <is>
          <t>T367</t>
        </is>
      </c>
      <c r="D2233" s="371" t="n"/>
      <c r="E2233" s="371" t="n"/>
      <c r="F2233" s="371" t="n"/>
      <c r="G2233" s="371" t="n">
        <v>18</v>
      </c>
      <c r="H2233" s="372" t="n">
        <v>43626</v>
      </c>
      <c r="I2233" s="371" t="n">
        <v>5233</v>
      </c>
      <c r="J2233" s="371" t="n">
        <v>7747</v>
      </c>
      <c r="K2233" s="371" t="n">
        <v>7258</v>
      </c>
      <c r="L2233" s="371" t="n"/>
      <c r="M2233" s="374">
        <f>+(((J2233-I2233)-(K2233-I2233))/(K2233-I2233))*100</f>
        <v/>
      </c>
      <c r="N2233" s="394" t="n"/>
      <c r="O2233" s="377" t="n"/>
      <c r="P2233" s="377" t="n"/>
      <c r="Q2233" s="287" t="n"/>
      <c r="R2233" s="287" t="n"/>
      <c r="S2233" s="331">
        <f>+(((K2233-I2233)/1000)*1000)/10</f>
        <v/>
      </c>
      <c r="T2233" s="332" t="n"/>
    </row>
    <row r="2234" ht="15.75" customHeight="1" s="412">
      <c r="A2234" s="333" t="n">
        <v>5681</v>
      </c>
      <c r="B2234" s="334" t="n">
        <v>125</v>
      </c>
      <c r="C2234" s="378" t="inlineStr">
        <is>
          <t>T367</t>
        </is>
      </c>
      <c r="D2234" s="378" t="n"/>
      <c r="E2234" s="378" t="n"/>
      <c r="F2234" s="378" t="n"/>
      <c r="G2234" s="378" t="n">
        <v>21</v>
      </c>
      <c r="H2234" s="379" t="n">
        <v>43657</v>
      </c>
      <c r="I2234" s="378" t="n">
        <v>5217</v>
      </c>
      <c r="J2234" s="378" t="n">
        <v>7698</v>
      </c>
      <c r="K2234" s="378" t="n">
        <v>7258</v>
      </c>
      <c r="L2234" s="378" t="n">
        <v>5</v>
      </c>
      <c r="M2234" s="374">
        <f>+(((J2234-I2234)-(K2234-I2234))/(K2234-I2234))*100</f>
        <v/>
      </c>
      <c r="N2234" s="394" t="n"/>
      <c r="O2234" s="376">
        <f>AVERAGE(M2234:M2235)</f>
        <v/>
      </c>
      <c r="P2234" s="376">
        <f>_xlfn.STDEV.S(M2234,M2235)</f>
        <v/>
      </c>
      <c r="Q2234" s="287" t="n"/>
      <c r="R2234" s="287" t="n"/>
      <c r="S2234" s="331">
        <f>+(((K2234-I2234)/1000)*1000)/10</f>
        <v/>
      </c>
      <c r="T2234" s="332">
        <f>AVERAGE(S2234:S2235)</f>
        <v/>
      </c>
    </row>
    <row r="2235" ht="15.75" customHeight="1" s="412">
      <c r="A2235" s="333" t="n">
        <v>5682</v>
      </c>
      <c r="B2235" s="334" t="n">
        <v>126</v>
      </c>
      <c r="C2235" s="378" t="inlineStr">
        <is>
          <t>T367</t>
        </is>
      </c>
      <c r="D2235" s="378" t="n"/>
      <c r="E2235" s="378" t="n"/>
      <c r="F2235" s="378" t="n"/>
      <c r="G2235" s="378" t="n">
        <v>21</v>
      </c>
      <c r="H2235" s="379" t="n">
        <v>43657</v>
      </c>
      <c r="I2235" s="378" t="n">
        <v>5232</v>
      </c>
      <c r="J2235" s="378" t="n">
        <v>7820</v>
      </c>
      <c r="K2235" s="378" t="n">
        <v>7374</v>
      </c>
      <c r="L2235" s="378" t="n"/>
      <c r="M2235" s="374">
        <f>+(((J2235-I2235)-(K2235-I2235))/(K2235-I2235))*100</f>
        <v/>
      </c>
      <c r="N2235" s="394" t="n"/>
      <c r="O2235" s="377" t="n"/>
      <c r="P2235" s="377" t="n"/>
      <c r="Q2235" s="287" t="n"/>
      <c r="R2235" s="287" t="n"/>
      <c r="S2235" s="331">
        <f>+(((K2235-I2235)/1000)*1000)/10</f>
        <v/>
      </c>
      <c r="T2235" s="332" t="n"/>
    </row>
    <row r="2236" ht="15.75" customHeight="1" s="412">
      <c r="A2236" s="333" t="n">
        <v>6191</v>
      </c>
      <c r="B2236" s="334" t="n">
        <v>219</v>
      </c>
      <c r="C2236" s="378" t="inlineStr">
        <is>
          <t>T367</t>
        </is>
      </c>
      <c r="D2236" s="378" t="n"/>
      <c r="E2236" s="378" t="n"/>
      <c r="F2236" s="378" t="n"/>
      <c r="G2236" s="378" t="n">
        <v>22</v>
      </c>
      <c r="H2236" s="379" t="n">
        <v>43685</v>
      </c>
      <c r="I2236" s="378" t="n">
        <v>5215</v>
      </c>
      <c r="J2236" s="378" t="n">
        <v>7932</v>
      </c>
      <c r="K2236" s="378" t="n">
        <v>7501</v>
      </c>
      <c r="L2236" s="378" t="n">
        <v>6</v>
      </c>
      <c r="M2236" s="374">
        <f>+(((J2236-I2236)-(K2236-I2236))/(K2236-I2236))*100</f>
        <v/>
      </c>
      <c r="N2236" s="394" t="n"/>
      <c r="O2236" s="376">
        <f>AVERAGE(M2236:M2237)</f>
        <v/>
      </c>
      <c r="P2236" s="376">
        <f>_xlfn.STDEV.S(M2236,M2237)</f>
        <v/>
      </c>
      <c r="Q2236" s="287" t="n"/>
      <c r="R2236" s="287" t="n"/>
      <c r="S2236" s="331">
        <f>+(((K2236-I2236)/1000)*1000)/10</f>
        <v/>
      </c>
      <c r="T2236" s="332">
        <f>AVERAGE(S2236:S2237)</f>
        <v/>
      </c>
    </row>
    <row r="2237" ht="15.75" customHeight="1" s="412">
      <c r="A2237" s="333" t="n">
        <v>6192</v>
      </c>
      <c r="B2237" s="334" t="n">
        <v>219</v>
      </c>
      <c r="C2237" s="378" t="inlineStr">
        <is>
          <t>T367</t>
        </is>
      </c>
      <c r="D2237" s="378" t="n"/>
      <c r="E2237" s="378" t="n"/>
      <c r="F2237" s="378" t="n"/>
      <c r="G2237" s="378" t="n">
        <v>22</v>
      </c>
      <c r="H2237" s="379" t="n">
        <v>43685</v>
      </c>
      <c r="I2237" s="378" t="n">
        <v>5215</v>
      </c>
      <c r="J2237" s="378" t="n">
        <v>8004</v>
      </c>
      <c r="K2237" s="378" t="n">
        <v>7582</v>
      </c>
      <c r="L2237" s="378" t="n"/>
      <c r="M2237" s="374">
        <f>+(((J2237-I2237)-(K2237-I2237))/(K2237-I2237))*100</f>
        <v/>
      </c>
      <c r="N2237" s="394" t="n"/>
      <c r="O2237" s="377" t="n"/>
      <c r="P2237" s="377" t="n"/>
      <c r="Q2237" s="287" t="n"/>
      <c r="R2237" s="287" t="n"/>
      <c r="S2237" s="331">
        <f>+(((K2237-I2237)/1000)*1000)/10</f>
        <v/>
      </c>
      <c r="T2237" s="332" t="n"/>
    </row>
    <row r="2238" ht="15.75" customHeight="1" s="412">
      <c r="A2238" s="333" t="n">
        <v>3497</v>
      </c>
      <c r="B2238" s="334" t="n">
        <v>253</v>
      </c>
      <c r="C2238" s="380" t="inlineStr">
        <is>
          <t>T368</t>
        </is>
      </c>
      <c r="D2238" s="380" t="n"/>
      <c r="E2238" s="380" t="n"/>
      <c r="F2238" s="380" t="n"/>
      <c r="G2238" s="380" t="n">
        <v>13</v>
      </c>
      <c r="H2238" s="381" t="n">
        <v>43587</v>
      </c>
      <c r="I2238" s="380" t="n">
        <v>5257</v>
      </c>
      <c r="J2238" s="380" t="n">
        <v>7586</v>
      </c>
      <c r="K2238" s="380" t="n">
        <v>7028</v>
      </c>
      <c r="L2238" s="380" t="n">
        <v>1</v>
      </c>
      <c r="M2238" s="382">
        <f>+(((J2238-I2238)-(K2238-I2238))/(K2238-I2238))*100</f>
        <v/>
      </c>
      <c r="N2238" s="395" t="inlineStr">
        <is>
          <t>MF</t>
        </is>
      </c>
      <c r="O2238" s="384">
        <f>AVERAGE(M2238:M2239)</f>
        <v/>
      </c>
      <c r="P2238" s="384">
        <f>_xlfn.STDEV.S(M2238,M2239)</f>
        <v/>
      </c>
      <c r="Q2238" s="287" t="n">
        <v>1</v>
      </c>
      <c r="R2238" s="287" t="n"/>
      <c r="S2238" s="331">
        <f>+(((K2238-I2238)/1000)*1000)/10</f>
        <v/>
      </c>
      <c r="T2238" s="332">
        <f>AVERAGE(S2238:S2239)</f>
        <v/>
      </c>
    </row>
    <row r="2239" ht="15.75" customHeight="1" s="412">
      <c r="A2239" s="333" t="n">
        <v>3498</v>
      </c>
      <c r="B2239" s="334" t="n">
        <v>254</v>
      </c>
      <c r="C2239" s="380" t="inlineStr">
        <is>
          <t>T368</t>
        </is>
      </c>
      <c r="D2239" s="380" t="n"/>
      <c r="E2239" s="380" t="n"/>
      <c r="F2239" s="380" t="n"/>
      <c r="G2239" s="380" t="n">
        <v>13</v>
      </c>
      <c r="H2239" s="381" t="n">
        <v>43587</v>
      </c>
      <c r="I2239" s="380" t="n">
        <v>5257</v>
      </c>
      <c r="J2239" s="380" t="n">
        <v>7712</v>
      </c>
      <c r="K2239" s="380" t="n">
        <v>7121</v>
      </c>
      <c r="L2239" s="380" t="n"/>
      <c r="M2239" s="382">
        <f>+(((J2239-I2239)-(K2239-I2239))/(K2239-I2239))*100</f>
        <v/>
      </c>
      <c r="N2239" s="395" t="n"/>
      <c r="O2239" s="385" t="n"/>
      <c r="P2239" s="385" t="n"/>
      <c r="Q2239" s="287" t="n"/>
      <c r="R2239" s="287" t="n"/>
      <c r="S2239" s="331">
        <f>+(((K2239-I2239)/1000)*1000)/10</f>
        <v/>
      </c>
      <c r="T2239" s="332" t="n"/>
    </row>
    <row r="2240" ht="15.75" customHeight="1" s="412">
      <c r="A2240" s="333" t="n">
        <v>4215</v>
      </c>
      <c r="B2240" s="334" t="n">
        <v>245</v>
      </c>
      <c r="C2240" s="380" t="inlineStr">
        <is>
          <t>T368</t>
        </is>
      </c>
      <c r="D2240" s="380" t="n"/>
      <c r="E2240" s="380" t="n"/>
      <c r="F2240" s="380" t="n"/>
      <c r="G2240" s="380" t="n">
        <v>15</v>
      </c>
      <c r="H2240" s="381" t="n">
        <v>43599</v>
      </c>
      <c r="I2240" s="380" t="n">
        <v>5235</v>
      </c>
      <c r="J2240" s="380" t="n">
        <v>6916</v>
      </c>
      <c r="K2240" s="380" t="n">
        <v>6555</v>
      </c>
      <c r="L2240" s="380" t="n"/>
      <c r="M2240" s="382">
        <f>+(((J2240-I2240)-(K2240-I2240))/(K2240-I2240))*100</f>
        <v/>
      </c>
      <c r="N2240" s="385" t="n"/>
      <c r="O2240" s="384">
        <f>AVERAGE(M2240:M2241)</f>
        <v/>
      </c>
      <c r="P2240" s="384">
        <f>_xlfn.STDEV.S(M2240,M2241)</f>
        <v/>
      </c>
      <c r="Q2240" s="287" t="n"/>
      <c r="R2240" s="287" t="n"/>
      <c r="S2240" s="331">
        <f>+(((K2240-I2240)/1000)*1000)/10</f>
        <v/>
      </c>
      <c r="T2240" s="332">
        <f>AVERAGE(S2240:S2241)</f>
        <v/>
      </c>
    </row>
    <row r="2241" ht="15.75" customHeight="1" s="412">
      <c r="A2241" s="333" t="n">
        <v>4216</v>
      </c>
      <c r="B2241" s="334" t="n">
        <v>246</v>
      </c>
      <c r="C2241" s="380" t="inlineStr">
        <is>
          <t>T368</t>
        </is>
      </c>
      <c r="D2241" s="380" t="n"/>
      <c r="E2241" s="380" t="n"/>
      <c r="F2241" s="380" t="n"/>
      <c r="G2241" s="380" t="n">
        <v>15</v>
      </c>
      <c r="H2241" s="381" t="n">
        <v>43599</v>
      </c>
      <c r="I2241" s="380" t="n">
        <v>5309</v>
      </c>
      <c r="J2241" s="380" t="n">
        <v>6910</v>
      </c>
      <c r="K2241" s="380" t="n">
        <v>6568</v>
      </c>
      <c r="L2241" s="380" t="n"/>
      <c r="M2241" s="382">
        <f>+(((J2241-I2241)-(K2241-I2241))/(K2241-I2241))*100</f>
        <v/>
      </c>
      <c r="N2241" s="385" t="n"/>
      <c r="O2241" s="385" t="n"/>
      <c r="P2241" s="385" t="n"/>
      <c r="Q2241" s="287" t="n"/>
      <c r="R2241" s="287" t="n"/>
      <c r="S2241" s="331">
        <f>+(((K2241-I2241)/1000)*1000)/10</f>
        <v/>
      </c>
      <c r="T2241" s="332" t="n"/>
    </row>
    <row r="2242" ht="15.75" customHeight="1" s="412">
      <c r="A2242" s="333" t="n">
        <v>4861</v>
      </c>
      <c r="B2242" s="334" t="n">
        <v>245</v>
      </c>
      <c r="C2242" s="380" t="inlineStr">
        <is>
          <t>T368</t>
        </is>
      </c>
      <c r="D2242" s="380" t="n"/>
      <c r="E2242" s="380" t="n"/>
      <c r="F2242" s="380" t="n"/>
      <c r="G2242" s="380" t="n">
        <v>17</v>
      </c>
      <c r="H2242" s="381" t="n">
        <v>43619</v>
      </c>
      <c r="I2242" s="380" t="n">
        <v>5235</v>
      </c>
      <c r="J2242" s="380" t="n">
        <v>7166</v>
      </c>
      <c r="K2242" s="380" t="n">
        <v>6826</v>
      </c>
      <c r="L2242" s="380" t="n"/>
      <c r="M2242" s="382">
        <f>+(((J2242-I2242)-(K2242-I2242))/(K2242-I2242))*100</f>
        <v/>
      </c>
      <c r="N2242" s="395" t="n"/>
      <c r="O2242" s="384">
        <f>AVERAGE(M2242:M2243)</f>
        <v/>
      </c>
      <c r="P2242" s="384">
        <f>_xlfn.STDEV.S(M2242,M2243)</f>
        <v/>
      </c>
      <c r="Q2242" s="287" t="n"/>
      <c r="R2242" s="287" t="n"/>
      <c r="S2242" s="331">
        <f>+(((K2242-I2242)/1000)*1000)/10</f>
        <v/>
      </c>
      <c r="T2242" s="332">
        <f>AVERAGE(S2242:S2243)</f>
        <v/>
      </c>
    </row>
    <row r="2243" ht="15.75" customHeight="1" s="412">
      <c r="A2243" s="333" t="n">
        <v>4862</v>
      </c>
      <c r="B2243" s="334" t="n">
        <v>246</v>
      </c>
      <c r="C2243" s="380" t="inlineStr">
        <is>
          <t>T368</t>
        </is>
      </c>
      <c r="D2243" s="380" t="n"/>
      <c r="E2243" s="380" t="n"/>
      <c r="F2243" s="380" t="n"/>
      <c r="G2243" s="380" t="n">
        <v>17</v>
      </c>
      <c r="H2243" s="381" t="n">
        <v>43619</v>
      </c>
      <c r="I2243" s="380" t="n">
        <v>5309</v>
      </c>
      <c r="J2243" s="380" t="n">
        <v>7377</v>
      </c>
      <c r="K2243" s="380" t="n">
        <v>7015</v>
      </c>
      <c r="L2243" s="380" t="n"/>
      <c r="M2243" s="382">
        <f>+(((J2243-I2243)-(K2243-I2243))/(K2243-I2243))*100</f>
        <v/>
      </c>
      <c r="N2243" s="395" t="n"/>
      <c r="O2243" s="385" t="n"/>
      <c r="P2243" s="385" t="n"/>
      <c r="Q2243" s="287" t="n"/>
      <c r="R2243" s="287" t="n"/>
      <c r="S2243" s="331">
        <f>+(((K2243-I2243)/1000)*1000)/10</f>
        <v/>
      </c>
      <c r="T2243" s="332" t="n"/>
    </row>
    <row r="2244" ht="15.75" customHeight="1" s="412">
      <c r="A2244" s="333" t="n">
        <v>5441</v>
      </c>
      <c r="B2244" s="334" t="n">
        <v>179</v>
      </c>
      <c r="C2244" s="378" t="inlineStr">
        <is>
          <t>T368</t>
        </is>
      </c>
      <c r="D2244" s="378" t="n"/>
      <c r="E2244" s="378" t="n"/>
      <c r="F2244" s="378" t="n"/>
      <c r="G2244" s="378" t="n">
        <v>19</v>
      </c>
      <c r="H2244" s="379" t="n">
        <v>43637</v>
      </c>
      <c r="I2244" s="378" t="n">
        <v>5180</v>
      </c>
      <c r="J2244" s="378" t="n">
        <v>6884</v>
      </c>
      <c r="K2244" s="378" t="n">
        <v>6541</v>
      </c>
      <c r="L2244" s="378" t="n">
        <v>11</v>
      </c>
      <c r="M2244" s="386">
        <f>+(((J2244-I2244)-(K2244-I2244))/(K2244-I2244))*100</f>
        <v/>
      </c>
      <c r="N2244" s="397" t="n"/>
      <c r="O2244" s="388">
        <f>AVERAGE(M2244:M2245)</f>
        <v/>
      </c>
      <c r="P2244" s="388">
        <f>_xlfn.STDEV.S(M2244,M2245)</f>
        <v/>
      </c>
      <c r="Q2244" s="287" t="n"/>
      <c r="R2244" s="287" t="n"/>
      <c r="S2244" s="331">
        <f>+(((K2244-I2244)/1000)*1000)/10</f>
        <v/>
      </c>
      <c r="T2244" s="332">
        <f>AVERAGE(S2244:S2245)</f>
        <v/>
      </c>
    </row>
    <row r="2245" ht="15.75" customHeight="1" s="412">
      <c r="A2245" s="333" t="n">
        <v>5442</v>
      </c>
      <c r="B2245" s="334" t="n">
        <v>180</v>
      </c>
      <c r="C2245" s="378" t="inlineStr">
        <is>
          <t>T368</t>
        </is>
      </c>
      <c r="D2245" s="378" t="n"/>
      <c r="E2245" s="378" t="n"/>
      <c r="F2245" s="378" t="n"/>
      <c r="G2245" s="378" t="n">
        <v>19</v>
      </c>
      <c r="H2245" s="379" t="n">
        <v>43637</v>
      </c>
      <c r="I2245" s="378" t="n">
        <v>5282</v>
      </c>
      <c r="J2245" s="378" t="n">
        <v>6934</v>
      </c>
      <c r="K2245" s="378" t="n">
        <v>6599</v>
      </c>
      <c r="L2245" s="378" t="n"/>
      <c r="M2245" s="386">
        <f>+(((J2245-I2245)-(K2245-I2245))/(K2245-I2245))*100</f>
        <v/>
      </c>
      <c r="N2245" s="397" t="n"/>
      <c r="O2245" s="331" t="n"/>
      <c r="P2245" s="331" t="n"/>
      <c r="Q2245" s="287" t="n"/>
      <c r="R2245" s="287" t="n"/>
      <c r="S2245" s="331">
        <f>+(((K2245-I2245)/1000)*1000)/10</f>
        <v/>
      </c>
      <c r="T2245" s="332" t="n"/>
    </row>
    <row r="2246" ht="15.75" customHeight="1" s="412">
      <c r="A2246" s="333" t="n">
        <v>6193</v>
      </c>
      <c r="B2246" s="334" t="n">
        <v>220</v>
      </c>
      <c r="C2246" s="378" t="inlineStr">
        <is>
          <t>T368</t>
        </is>
      </c>
      <c r="D2246" s="378" t="n"/>
      <c r="E2246" s="378" t="n"/>
      <c r="F2246" s="378" t="n"/>
      <c r="G2246" s="378" t="n">
        <v>22</v>
      </c>
      <c r="H2246" s="379" t="n">
        <v>43685</v>
      </c>
      <c r="I2246" s="378" t="n">
        <v>5178</v>
      </c>
      <c r="J2246" s="378" t="n">
        <v>6956</v>
      </c>
      <c r="K2246" s="378" t="n">
        <v>6682</v>
      </c>
      <c r="L2246" s="378" t="n">
        <v>11</v>
      </c>
      <c r="M2246" s="374">
        <f>+(((J2246-I2246)-(K2246-I2246))/(K2246-I2246))*100</f>
        <v/>
      </c>
      <c r="N2246" s="394" t="n"/>
      <c r="O2246" s="376">
        <f>AVERAGE(M2246:M2247)</f>
        <v/>
      </c>
      <c r="P2246" s="376">
        <f>_xlfn.STDEV.S(M2246,M2247)</f>
        <v/>
      </c>
      <c r="Q2246" s="287" t="n"/>
      <c r="R2246" s="287" t="n"/>
      <c r="S2246" s="331">
        <f>+(((K2246-I2246)/1000)*1000)/10</f>
        <v/>
      </c>
      <c r="T2246" s="332">
        <f>AVERAGE(S2246:S2247)</f>
        <v/>
      </c>
    </row>
    <row r="2247" ht="15.75" customHeight="1" s="412">
      <c r="A2247" s="333" t="n">
        <v>6194</v>
      </c>
      <c r="B2247" s="334" t="n">
        <v>220</v>
      </c>
      <c r="C2247" s="378" t="inlineStr">
        <is>
          <t>T368</t>
        </is>
      </c>
      <c r="D2247" s="378" t="n"/>
      <c r="E2247" s="378" t="n"/>
      <c r="F2247" s="378" t="n"/>
      <c r="G2247" s="378" t="n">
        <v>22</v>
      </c>
      <c r="H2247" s="379" t="n">
        <v>43685</v>
      </c>
      <c r="I2247" s="378" t="n">
        <v>5178</v>
      </c>
      <c r="J2247" s="378" t="n">
        <v>6965</v>
      </c>
      <c r="K2247" s="378" t="n">
        <v>6701</v>
      </c>
      <c r="L2247" s="378" t="n"/>
      <c r="M2247" s="374">
        <f>+(((J2247-I2247)-(K2247-I2247))/(K2247-I2247))*100</f>
        <v/>
      </c>
      <c r="N2247" s="394" t="n"/>
      <c r="O2247" s="377" t="n"/>
      <c r="P2247" s="377" t="n"/>
      <c r="Q2247" s="287" t="n"/>
      <c r="R2247" s="287" t="n"/>
      <c r="S2247" s="331">
        <f>+(((K2247-I2247)/1000)*1000)/10</f>
        <v/>
      </c>
      <c r="T2247" s="332" t="n"/>
    </row>
    <row r="2248" ht="15.75" customHeight="1" s="412">
      <c r="A2248" s="333" t="n">
        <v>3845</v>
      </c>
      <c r="B2248" s="334" t="n">
        <v>267</v>
      </c>
      <c r="C2248" s="371" t="inlineStr">
        <is>
          <t>T369</t>
        </is>
      </c>
      <c r="D2248" s="371" t="n"/>
      <c r="E2248" s="371" t="n"/>
      <c r="F2248" s="371" t="n"/>
      <c r="G2248" s="371" t="n">
        <v>14</v>
      </c>
      <c r="H2248" s="372" t="n">
        <v>43591</v>
      </c>
      <c r="I2248" s="371" t="n">
        <v>5263</v>
      </c>
      <c r="J2248" s="373" t="n">
        <v>8855</v>
      </c>
      <c r="K2248" s="371" t="n">
        <v>7667</v>
      </c>
      <c r="L2248" s="371" t="n">
        <v>2</v>
      </c>
      <c r="M2248" s="374">
        <f>+(((J2248-I2248)-(K2248-I2248))/(K2248-I2248))*100</f>
        <v/>
      </c>
      <c r="N2248" s="394" t="inlineStr">
        <is>
          <t>1/2</t>
        </is>
      </c>
      <c r="O2248" s="376">
        <f>AVERAGE(M2248:M2249)</f>
        <v/>
      </c>
      <c r="P2248" s="376">
        <f>_xlfn.STDEV.S(M2248,M2249)</f>
        <v/>
      </c>
      <c r="Q2248" s="287" t="n">
        <v>2</v>
      </c>
      <c r="R2248" s="287" t="n"/>
      <c r="S2248" s="331">
        <f>+(((K2248-I2248)/1000)*1000)/10</f>
        <v/>
      </c>
      <c r="T2248" s="332">
        <f>AVERAGE(S2248:S2249)</f>
        <v/>
      </c>
    </row>
    <row r="2249" ht="15.75" customHeight="1" s="412">
      <c r="A2249" s="333" t="n">
        <v>3846</v>
      </c>
      <c r="B2249" s="334" t="n">
        <v>268</v>
      </c>
      <c r="C2249" s="371" t="inlineStr">
        <is>
          <t>T369</t>
        </is>
      </c>
      <c r="D2249" s="371" t="n"/>
      <c r="E2249" s="371" t="n"/>
      <c r="F2249" s="371" t="n"/>
      <c r="G2249" s="371" t="n">
        <v>14</v>
      </c>
      <c r="H2249" s="372" t="n">
        <v>43591</v>
      </c>
      <c r="I2249" s="371" t="n">
        <v>5219</v>
      </c>
      <c r="J2249" s="373" t="n">
        <v>8754</v>
      </c>
      <c r="K2249" s="371" t="n">
        <v>7583</v>
      </c>
      <c r="L2249" s="371" t="n"/>
      <c r="M2249" s="374">
        <f>+(((J2249-I2249)-(K2249-I2249))/(K2249-I2249))*100</f>
        <v/>
      </c>
      <c r="N2249" s="394" t="n"/>
      <c r="O2249" s="377" t="n"/>
      <c r="P2249" s="377" t="n"/>
      <c r="Q2249" s="287" t="n"/>
      <c r="R2249" s="287" t="n"/>
      <c r="S2249" s="331">
        <f>+(((K2249-I2249)/1000)*1000)/10</f>
        <v/>
      </c>
      <c r="T2249" s="332" t="n"/>
    </row>
    <row r="2250" ht="15.75" customHeight="1" s="412">
      <c r="A2250" s="333" t="n">
        <v>4501</v>
      </c>
      <c r="B2250" s="334" t="n">
        <v>207</v>
      </c>
      <c r="C2250" s="371" t="inlineStr">
        <is>
          <t>T369</t>
        </is>
      </c>
      <c r="D2250" s="371" t="n"/>
      <c r="E2250" s="371" t="n"/>
      <c r="F2250" s="371" t="n"/>
      <c r="G2250" s="371" t="n">
        <v>16</v>
      </c>
      <c r="H2250" s="372" t="n">
        <v>43607</v>
      </c>
      <c r="I2250" s="371" t="n">
        <v>5236</v>
      </c>
      <c r="J2250" s="371" t="n">
        <v>7944</v>
      </c>
      <c r="K2250" s="371" t="n">
        <v>7371</v>
      </c>
      <c r="L2250" s="371" t="n">
        <v>2</v>
      </c>
      <c r="M2250" s="374">
        <f>+(((J2250-I2250)-(K2250-I2250))/(K2250-I2250))*100</f>
        <v/>
      </c>
      <c r="N2250" s="394" t="inlineStr">
        <is>
          <t>MF</t>
        </is>
      </c>
      <c r="O2250" s="376">
        <f>AVERAGE(M2250:M2251)</f>
        <v/>
      </c>
      <c r="P2250" s="376">
        <f>_xlfn.STDEV.S(M2250,M2251)</f>
        <v/>
      </c>
      <c r="Q2250" s="287" t="n"/>
      <c r="R2250" s="287" t="n"/>
      <c r="S2250" s="331">
        <f>+(((K2250-I2250)/1000)*1000)/10</f>
        <v/>
      </c>
      <c r="T2250" s="332">
        <f>AVERAGE(S2250:S2251)</f>
        <v/>
      </c>
    </row>
    <row r="2251" ht="15.75" customHeight="1" s="412">
      <c r="A2251" s="333" t="n">
        <v>4502</v>
      </c>
      <c r="B2251" s="334" t="n">
        <v>208</v>
      </c>
      <c r="C2251" s="371" t="inlineStr">
        <is>
          <t>T369</t>
        </is>
      </c>
      <c r="D2251" s="371" t="n"/>
      <c r="E2251" s="371" t="n"/>
      <c r="F2251" s="371" t="n"/>
      <c r="G2251" s="371" t="n">
        <v>16</v>
      </c>
      <c r="H2251" s="372" t="n">
        <v>43607</v>
      </c>
      <c r="I2251" s="371" t="n">
        <v>5202</v>
      </c>
      <c r="J2251" s="371" t="n">
        <v>7997</v>
      </c>
      <c r="K2251" s="371" t="n">
        <v>7405</v>
      </c>
      <c r="L2251" s="371" t="n"/>
      <c r="M2251" s="374">
        <f>+(((J2251-I2251)-(K2251-I2251))/(K2251-I2251))*100</f>
        <v/>
      </c>
      <c r="N2251" s="394" t="n"/>
      <c r="O2251" s="377" t="n"/>
      <c r="P2251" s="377" t="n"/>
      <c r="Q2251" s="287" t="n"/>
      <c r="R2251" s="287" t="n"/>
      <c r="S2251" s="331">
        <f>+(((K2251-I2251)/1000)*1000)/10</f>
        <v/>
      </c>
      <c r="T2251" s="332" t="n"/>
    </row>
    <row r="2252" ht="15.75" customHeight="1" s="412">
      <c r="A2252" s="333" t="n">
        <v>5147</v>
      </c>
      <c r="B2252" s="334" t="n">
        <v>207</v>
      </c>
      <c r="C2252" s="371" t="inlineStr">
        <is>
          <t>T369</t>
        </is>
      </c>
      <c r="D2252" s="371" t="n"/>
      <c r="E2252" s="371" t="n"/>
      <c r="F2252" s="371" t="n"/>
      <c r="G2252" s="371" t="n">
        <v>18</v>
      </c>
      <c r="H2252" s="372" t="n">
        <v>43626</v>
      </c>
      <c r="I2252" s="371" t="n">
        <v>5236</v>
      </c>
      <c r="J2252" s="371" t="n">
        <v>7776</v>
      </c>
      <c r="K2252" s="371" t="n">
        <v>7341</v>
      </c>
      <c r="L2252" s="371" t="n">
        <v>10</v>
      </c>
      <c r="M2252" s="374">
        <f>+(((J2252-I2252)-(K2252-I2252))/(K2252-I2252))*100</f>
        <v/>
      </c>
      <c r="N2252" s="394" t="n"/>
      <c r="O2252" s="376">
        <f>AVERAGE(M2252:M2253)</f>
        <v/>
      </c>
      <c r="P2252" s="376">
        <f>_xlfn.STDEV.S(M2252,M2253)</f>
        <v/>
      </c>
      <c r="Q2252" s="287" t="n"/>
      <c r="R2252" s="287" t="n"/>
      <c r="S2252" s="331">
        <f>+(((K2252-I2252)/1000)*1000)/10</f>
        <v/>
      </c>
      <c r="T2252" s="332">
        <f>AVERAGE(S2252:S2253)</f>
        <v/>
      </c>
    </row>
    <row r="2253" ht="15.75" customHeight="1" s="412">
      <c r="A2253" s="333" t="n">
        <v>5148</v>
      </c>
      <c r="B2253" s="334" t="n">
        <v>208</v>
      </c>
      <c r="C2253" s="371" t="inlineStr">
        <is>
          <t>T369</t>
        </is>
      </c>
      <c r="D2253" s="371" t="n"/>
      <c r="E2253" s="371" t="n"/>
      <c r="F2253" s="371" t="n"/>
      <c r="G2253" s="371" t="n">
        <v>18</v>
      </c>
      <c r="H2253" s="372" t="n">
        <v>43626</v>
      </c>
      <c r="I2253" s="371" t="n">
        <v>5202</v>
      </c>
      <c r="J2253" s="371" t="n">
        <v>7978</v>
      </c>
      <c r="K2253" s="371" t="n">
        <v>7500</v>
      </c>
      <c r="L2253" s="371" t="n"/>
      <c r="M2253" s="374">
        <f>+(((J2253-I2253)-(K2253-I2253))/(K2253-I2253))*100</f>
        <v/>
      </c>
      <c r="N2253" s="394" t="n"/>
      <c r="O2253" s="377" t="n"/>
      <c r="P2253" s="377" t="n"/>
      <c r="Q2253" s="287" t="n"/>
      <c r="R2253" s="287" t="n"/>
      <c r="S2253" s="331">
        <f>+(((K2253-I2253)/1000)*1000)/10</f>
        <v/>
      </c>
      <c r="T2253" s="332" t="n"/>
    </row>
    <row r="2254" ht="15.75" customHeight="1" s="412">
      <c r="A2254" s="333" t="n">
        <v>5683</v>
      </c>
      <c r="B2254" s="334" t="n">
        <v>127</v>
      </c>
      <c r="C2254" s="378" t="inlineStr">
        <is>
          <t>T369</t>
        </is>
      </c>
      <c r="D2254" s="378" t="n"/>
      <c r="E2254" s="378" t="n"/>
      <c r="F2254" s="378" t="n"/>
      <c r="G2254" s="378" t="n">
        <v>21</v>
      </c>
      <c r="H2254" s="379" t="n">
        <v>43657</v>
      </c>
      <c r="I2254" s="378" t="n">
        <v>5247</v>
      </c>
      <c r="J2254" s="378" t="n">
        <v>7599</v>
      </c>
      <c r="K2254" s="378" t="n">
        <v>7220</v>
      </c>
      <c r="L2254" s="378" t="n">
        <v>10</v>
      </c>
      <c r="M2254" s="374">
        <f>+(((J2254-I2254)-(K2254-I2254))/(K2254-I2254))*100</f>
        <v/>
      </c>
      <c r="N2254" s="394" t="n"/>
      <c r="O2254" s="376">
        <f>AVERAGE(M2254:M2255)</f>
        <v/>
      </c>
      <c r="P2254" s="376">
        <f>_xlfn.STDEV.S(M2254,M2255)</f>
        <v/>
      </c>
      <c r="Q2254" s="287" t="n"/>
      <c r="R2254" s="287" t="n"/>
      <c r="S2254" s="331">
        <f>+(((K2254-I2254)/1000)*1000)/10</f>
        <v/>
      </c>
      <c r="T2254" s="332">
        <f>AVERAGE(S2254:S2255)</f>
        <v/>
      </c>
    </row>
    <row r="2255" ht="15.75" customHeight="1" s="412">
      <c r="A2255" s="333" t="n">
        <v>5684</v>
      </c>
      <c r="B2255" s="334" t="n">
        <v>128</v>
      </c>
      <c r="C2255" s="378" t="inlineStr">
        <is>
          <t>T369</t>
        </is>
      </c>
      <c r="D2255" s="378" t="n"/>
      <c r="E2255" s="378" t="n"/>
      <c r="F2255" s="378" t="n"/>
      <c r="G2255" s="378" t="n">
        <v>21</v>
      </c>
      <c r="H2255" s="379" t="n">
        <v>43657</v>
      </c>
      <c r="I2255" s="378" t="n">
        <v>5213</v>
      </c>
      <c r="J2255" s="378" t="n">
        <v>7539</v>
      </c>
      <c r="K2255" s="378" t="n">
        <v>7156</v>
      </c>
      <c r="L2255" s="378" t="n"/>
      <c r="M2255" s="374">
        <f>+(((J2255-I2255)-(K2255-I2255))/(K2255-I2255))*100</f>
        <v/>
      </c>
      <c r="N2255" s="394" t="n"/>
      <c r="O2255" s="377" t="n"/>
      <c r="P2255" s="377" t="n"/>
      <c r="Q2255" s="287" t="n"/>
      <c r="R2255" s="287" t="n"/>
      <c r="S2255" s="331">
        <f>+(((K2255-I2255)/1000)*1000)/10</f>
        <v/>
      </c>
      <c r="T2255" s="332" t="n"/>
    </row>
    <row r="2256" ht="15.75" customHeight="1" s="412">
      <c r="A2256" s="333" t="n">
        <v>6195</v>
      </c>
      <c r="B2256" s="334" t="n">
        <v>221</v>
      </c>
      <c r="C2256" s="378" t="inlineStr">
        <is>
          <t>T369</t>
        </is>
      </c>
      <c r="D2256" s="378" t="n"/>
      <c r="E2256" s="378" t="n"/>
      <c r="F2256" s="378" t="n"/>
      <c r="G2256" s="378" t="n">
        <v>22</v>
      </c>
      <c r="H2256" s="379" t="n">
        <v>43685</v>
      </c>
      <c r="I2256" s="378" t="n">
        <v>5187</v>
      </c>
      <c r="J2256" s="378" t="n">
        <v>7666</v>
      </c>
      <c r="K2256" s="378" t="n">
        <v>7292</v>
      </c>
      <c r="L2256" s="378" t="n">
        <v>10</v>
      </c>
      <c r="M2256" s="374">
        <f>+(((J2256-I2256)-(K2256-I2256))/(K2256-I2256))*100</f>
        <v/>
      </c>
      <c r="N2256" s="394" t="n"/>
      <c r="O2256" s="376">
        <f>AVERAGE(M2256:M2257)</f>
        <v/>
      </c>
      <c r="P2256" s="376">
        <f>_xlfn.STDEV.S(M2256,M2257)</f>
        <v/>
      </c>
      <c r="Q2256" s="287" t="n"/>
      <c r="R2256" s="287" t="n"/>
      <c r="S2256" s="331">
        <f>+(((K2256-I2256)/1000)*1000)/10</f>
        <v/>
      </c>
      <c r="T2256" s="332">
        <f>AVERAGE(S2256:S2257)</f>
        <v/>
      </c>
    </row>
    <row r="2257" ht="15.75" customHeight="1" s="412">
      <c r="A2257" s="333" t="n">
        <v>6196</v>
      </c>
      <c r="B2257" s="334" t="n">
        <v>221</v>
      </c>
      <c r="C2257" s="378" t="inlineStr">
        <is>
          <t>T369</t>
        </is>
      </c>
      <c r="D2257" s="378" t="n"/>
      <c r="E2257" s="378" t="n"/>
      <c r="F2257" s="378" t="n"/>
      <c r="G2257" s="378" t="n">
        <v>22</v>
      </c>
      <c r="H2257" s="379" t="n">
        <v>43685</v>
      </c>
      <c r="I2257" s="378" t="n">
        <v>5187</v>
      </c>
      <c r="J2257" s="378" t="n">
        <v>7648</v>
      </c>
      <c r="K2257" s="378" t="n">
        <v>7294</v>
      </c>
      <c r="L2257" s="378" t="n"/>
      <c r="M2257" s="374">
        <f>+(((J2257-I2257)-(K2257-I2257))/(K2257-I2257))*100</f>
        <v/>
      </c>
      <c r="N2257" s="394" t="n"/>
      <c r="O2257" s="377" t="n"/>
      <c r="P2257" s="377" t="n"/>
      <c r="Q2257" s="287" t="n"/>
      <c r="R2257" s="287" t="n"/>
      <c r="S2257" s="331">
        <f>+(((K2257-I2257)/1000)*1000)/10</f>
        <v/>
      </c>
      <c r="T2257" s="332" t="n"/>
    </row>
    <row r="2258" ht="15.75" customHeight="1" s="412">
      <c r="A2258" s="333" t="n">
        <v>3499</v>
      </c>
      <c r="B2258" s="334" t="n">
        <v>255</v>
      </c>
      <c r="C2258" s="380" t="inlineStr">
        <is>
          <t>T370</t>
        </is>
      </c>
      <c r="D2258" s="380" t="n"/>
      <c r="E2258" s="380" t="n"/>
      <c r="F2258" s="380" t="n"/>
      <c r="G2258" s="380" t="n">
        <v>13</v>
      </c>
      <c r="H2258" s="381" t="n">
        <v>43587</v>
      </c>
      <c r="I2258" s="380" t="n">
        <v>5260</v>
      </c>
      <c r="J2258" s="380" t="n">
        <v>7348</v>
      </c>
      <c r="K2258" s="380" t="n">
        <v>6946</v>
      </c>
      <c r="L2258" s="380" t="n">
        <v>1</v>
      </c>
      <c r="M2258" s="382">
        <f>+(((J2258-I2258)-(K2258-I2258))/(K2258-I2258))*100</f>
        <v/>
      </c>
      <c r="N2258" s="395" t="inlineStr">
        <is>
          <t>MF</t>
        </is>
      </c>
      <c r="O2258" s="384">
        <f>AVERAGE(M2258:M2259)</f>
        <v/>
      </c>
      <c r="P2258" s="384">
        <f>_xlfn.STDEV.S(M2258,M2259)</f>
        <v/>
      </c>
      <c r="Q2258" s="287" t="n">
        <v>1</v>
      </c>
      <c r="R2258" s="287" t="n"/>
      <c r="S2258" s="331">
        <f>+(((K2258-I2258)/1000)*1000)/10</f>
        <v/>
      </c>
      <c r="T2258" s="332">
        <f>AVERAGE(S2258:S2259)</f>
        <v/>
      </c>
    </row>
    <row r="2259" ht="15.75" customHeight="1" s="412">
      <c r="A2259" s="333" t="n">
        <v>3500</v>
      </c>
      <c r="B2259" s="334" t="n">
        <v>256</v>
      </c>
      <c r="C2259" s="380" t="inlineStr">
        <is>
          <t>T370</t>
        </is>
      </c>
      <c r="D2259" s="380" t="n"/>
      <c r="E2259" s="380" t="n"/>
      <c r="F2259" s="380" t="n"/>
      <c r="G2259" s="380" t="n">
        <v>13</v>
      </c>
      <c r="H2259" s="381" t="n">
        <v>43587</v>
      </c>
      <c r="I2259" s="380" t="n">
        <v>5193</v>
      </c>
      <c r="J2259" s="380" t="n">
        <v>7054</v>
      </c>
      <c r="K2259" s="380" t="n">
        <v>6679</v>
      </c>
      <c r="L2259" s="380" t="n"/>
      <c r="M2259" s="382">
        <f>+(((J2259-I2259)-(K2259-I2259))/(K2259-I2259))*100</f>
        <v/>
      </c>
      <c r="N2259" s="395" t="n"/>
      <c r="O2259" s="385" t="n"/>
      <c r="P2259" s="385" t="n"/>
      <c r="Q2259" s="287" t="n"/>
      <c r="R2259" s="287" t="n"/>
      <c r="S2259" s="331">
        <f>+(((K2259-I2259)/1000)*1000)/10</f>
        <v/>
      </c>
      <c r="T2259" s="332" t="n"/>
    </row>
    <row r="2260" ht="15.75" customHeight="1" s="412">
      <c r="A2260" s="333" t="n">
        <v>4217</v>
      </c>
      <c r="B2260" s="334" t="n">
        <v>247</v>
      </c>
      <c r="C2260" s="380" t="inlineStr">
        <is>
          <t>T370</t>
        </is>
      </c>
      <c r="D2260" s="380" t="n"/>
      <c r="E2260" s="380" t="n"/>
      <c r="F2260" s="380" t="n"/>
      <c r="G2260" s="380" t="n">
        <v>15</v>
      </c>
      <c r="H2260" s="381" t="n">
        <v>43599</v>
      </c>
      <c r="I2260" s="380" t="n">
        <v>5282</v>
      </c>
      <c r="J2260" s="380" t="n">
        <v>7267</v>
      </c>
      <c r="K2260" s="380" t="n">
        <v>6930</v>
      </c>
      <c r="L2260" s="380" t="n"/>
      <c r="M2260" s="382">
        <f>+(((J2260-I2260)-(K2260-I2260))/(K2260-I2260))*100</f>
        <v/>
      </c>
      <c r="N2260" s="385" t="n"/>
      <c r="O2260" s="384">
        <f>AVERAGE(M2260:M2261)</f>
        <v/>
      </c>
      <c r="P2260" s="384">
        <f>_xlfn.STDEV.S(M2260,M2261)</f>
        <v/>
      </c>
      <c r="Q2260" s="287" t="n"/>
      <c r="R2260" s="287" t="n"/>
      <c r="S2260" s="331">
        <f>+(((K2260-I2260)/1000)*1000)/10</f>
        <v/>
      </c>
      <c r="T2260" s="332">
        <f>AVERAGE(S2260:S2261)</f>
        <v/>
      </c>
    </row>
    <row r="2261" ht="15.75" customHeight="1" s="412">
      <c r="A2261" s="333" t="n">
        <v>4218</v>
      </c>
      <c r="B2261" s="334" t="n">
        <v>248</v>
      </c>
      <c r="C2261" s="380" t="inlineStr">
        <is>
          <t>T370</t>
        </is>
      </c>
      <c r="D2261" s="380" t="n"/>
      <c r="E2261" s="380" t="n"/>
      <c r="F2261" s="380" t="n"/>
      <c r="G2261" s="380" t="n">
        <v>15</v>
      </c>
      <c r="H2261" s="381" t="n">
        <v>43599</v>
      </c>
      <c r="I2261" s="380" t="n">
        <v>5224</v>
      </c>
      <c r="J2261" s="380" t="n">
        <v>7185</v>
      </c>
      <c r="K2261" s="380" t="n">
        <v>6838</v>
      </c>
      <c r="L2261" s="380" t="n"/>
      <c r="M2261" s="382">
        <f>+(((J2261-I2261)-(K2261-I2261))/(K2261-I2261))*100</f>
        <v/>
      </c>
      <c r="N2261" s="385" t="n"/>
      <c r="O2261" s="385" t="n"/>
      <c r="P2261" s="385" t="n"/>
      <c r="Q2261" s="287" t="n"/>
      <c r="R2261" s="287" t="n"/>
      <c r="S2261" s="331">
        <f>+(((K2261-I2261)/1000)*1000)/10</f>
        <v/>
      </c>
      <c r="T2261" s="332" t="n"/>
    </row>
    <row r="2262" ht="15.75" customHeight="1" s="412">
      <c r="A2262" s="333" t="n">
        <v>4863</v>
      </c>
      <c r="B2262" s="334" t="n">
        <v>247</v>
      </c>
      <c r="C2262" s="380" t="inlineStr">
        <is>
          <t>T370</t>
        </is>
      </c>
      <c r="D2262" s="380" t="n"/>
      <c r="E2262" s="380" t="n"/>
      <c r="F2262" s="380" t="n"/>
      <c r="G2262" s="380" t="n">
        <v>17</v>
      </c>
      <c r="H2262" s="381" t="n">
        <v>43619</v>
      </c>
      <c r="I2262" s="380" t="n">
        <v>5282</v>
      </c>
      <c r="J2262" s="380" t="n">
        <v>7441</v>
      </c>
      <c r="K2262" s="380" t="n">
        <v>7052</v>
      </c>
      <c r="L2262" s="380" t="n"/>
      <c r="M2262" s="382">
        <f>+(((J2262-I2262)-(K2262-I2262))/(K2262-I2262))*100</f>
        <v/>
      </c>
      <c r="N2262" s="395" t="n"/>
      <c r="O2262" s="384">
        <f>AVERAGE(M2262:M2263)</f>
        <v/>
      </c>
      <c r="P2262" s="384">
        <f>_xlfn.STDEV.S(M2262,M2263)</f>
        <v/>
      </c>
      <c r="Q2262" s="287" t="n"/>
      <c r="R2262" s="287" t="n"/>
      <c r="S2262" s="331">
        <f>+(((K2262-I2262)/1000)*1000)/10</f>
        <v/>
      </c>
      <c r="T2262" s="332">
        <f>AVERAGE(S2262:S2263)</f>
        <v/>
      </c>
    </row>
    <row r="2263" ht="15.75" customHeight="1" s="412">
      <c r="A2263" s="333" t="n">
        <v>4864</v>
      </c>
      <c r="B2263" s="334" t="n">
        <v>248</v>
      </c>
      <c r="C2263" s="380" t="inlineStr">
        <is>
          <t>T370</t>
        </is>
      </c>
      <c r="D2263" s="380" t="n"/>
      <c r="E2263" s="380" t="n"/>
      <c r="F2263" s="380" t="n"/>
      <c r="G2263" s="380" t="n">
        <v>17</v>
      </c>
      <c r="H2263" s="381" t="n">
        <v>43619</v>
      </c>
      <c r="I2263" s="380" t="n">
        <v>5224</v>
      </c>
      <c r="J2263" s="380" t="n">
        <v>7318</v>
      </c>
      <c r="K2263" s="380" t="n">
        <v>6939</v>
      </c>
      <c r="L2263" s="380" t="n"/>
      <c r="M2263" s="382">
        <f>+(((J2263-I2263)-(K2263-I2263))/(K2263-I2263))*100</f>
        <v/>
      </c>
      <c r="N2263" s="395" t="n"/>
      <c r="O2263" s="385" t="n"/>
      <c r="P2263" s="385" t="n"/>
      <c r="Q2263" s="287" t="n"/>
      <c r="R2263" s="287" t="n"/>
      <c r="S2263" s="331">
        <f>+(((K2263-I2263)/1000)*1000)/10</f>
        <v/>
      </c>
      <c r="T2263" s="332" t="n"/>
    </row>
    <row r="2264" ht="15.75" customHeight="1" s="412">
      <c r="A2264" s="333" t="n">
        <v>5443</v>
      </c>
      <c r="B2264" s="334" t="n">
        <v>181</v>
      </c>
      <c r="C2264" s="378" t="inlineStr">
        <is>
          <t>T370</t>
        </is>
      </c>
      <c r="D2264" s="378" t="n"/>
      <c r="E2264" s="378" t="n"/>
      <c r="F2264" s="378" t="n"/>
      <c r="G2264" s="378" t="n">
        <v>19</v>
      </c>
      <c r="H2264" s="379" t="n">
        <v>43637</v>
      </c>
      <c r="I2264" s="378" t="n">
        <v>5244</v>
      </c>
      <c r="J2264" s="378" t="n">
        <v>7476</v>
      </c>
      <c r="K2264" s="378" t="n">
        <v>7054</v>
      </c>
      <c r="L2264" s="378" t="n">
        <v>7</v>
      </c>
      <c r="M2264" s="386">
        <f>+(((J2264-I2264)-(K2264-I2264))/(K2264-I2264))*100</f>
        <v/>
      </c>
      <c r="N2264" s="397" t="n"/>
      <c r="O2264" s="388">
        <f>AVERAGE(M2264:M2265)</f>
        <v/>
      </c>
      <c r="P2264" s="388">
        <f>_xlfn.STDEV.S(M2264,M2265)</f>
        <v/>
      </c>
      <c r="Q2264" s="287" t="n"/>
      <c r="R2264" s="287" t="n"/>
      <c r="S2264" s="331">
        <f>+(((K2264-I2264)/1000)*1000)/10</f>
        <v/>
      </c>
      <c r="T2264" s="332">
        <f>AVERAGE(S2264:S2265)</f>
        <v/>
      </c>
    </row>
    <row r="2265" ht="15.75" customHeight="1" s="412">
      <c r="A2265" s="333" t="n">
        <v>5444</v>
      </c>
      <c r="B2265" s="334" t="n">
        <v>182</v>
      </c>
      <c r="C2265" s="378" t="inlineStr">
        <is>
          <t>T370</t>
        </is>
      </c>
      <c r="D2265" s="378" t="n"/>
      <c r="E2265" s="378" t="n"/>
      <c r="F2265" s="378" t="n"/>
      <c r="G2265" s="378" t="n">
        <v>19</v>
      </c>
      <c r="H2265" s="379" t="n">
        <v>43637</v>
      </c>
      <c r="I2265" s="378" t="n">
        <v>5301</v>
      </c>
      <c r="J2265" s="378" t="n">
        <v>7563</v>
      </c>
      <c r="K2265" s="378" t="n">
        <v>7136</v>
      </c>
      <c r="L2265" s="378" t="n"/>
      <c r="M2265" s="386">
        <f>+(((J2265-I2265)-(K2265-I2265))/(K2265-I2265))*100</f>
        <v/>
      </c>
      <c r="N2265" s="397" t="n"/>
      <c r="O2265" s="331" t="n"/>
      <c r="P2265" s="331" t="n"/>
      <c r="Q2265" s="287" t="n"/>
      <c r="R2265" s="287" t="n"/>
      <c r="S2265" s="331">
        <f>+(((K2265-I2265)/1000)*1000)/10</f>
        <v/>
      </c>
      <c r="T2265" s="332" t="n"/>
    </row>
    <row r="2266" ht="15.75" customHeight="1" s="412">
      <c r="A2266" s="333" t="n">
        <v>6197</v>
      </c>
      <c r="B2266" s="334" t="n">
        <v>222</v>
      </c>
      <c r="C2266" s="378" t="inlineStr">
        <is>
          <t>T370</t>
        </is>
      </c>
      <c r="D2266" s="378" t="n"/>
      <c r="E2266" s="378" t="n"/>
      <c r="F2266" s="378" t="n"/>
      <c r="G2266" s="378" t="n">
        <v>22</v>
      </c>
      <c r="H2266" s="379" t="n">
        <v>43685</v>
      </c>
      <c r="I2266" s="378" t="n">
        <v>5216</v>
      </c>
      <c r="J2266" s="378" t="n">
        <v>7169</v>
      </c>
      <c r="K2266" s="378" t="n">
        <v>6873</v>
      </c>
      <c r="L2266" s="378" t="n">
        <v>7</v>
      </c>
      <c r="M2266" s="374">
        <f>+(((J2266-I2266)-(K2266-I2266))/(K2266-I2266))*100</f>
        <v/>
      </c>
      <c r="N2266" s="394" t="n"/>
      <c r="O2266" s="376">
        <f>AVERAGE(M2266:M2267)</f>
        <v/>
      </c>
      <c r="P2266" s="376">
        <f>_xlfn.STDEV.S(M2266,M2267)</f>
        <v/>
      </c>
      <c r="Q2266" s="287" t="n"/>
      <c r="R2266" s="287" t="n"/>
      <c r="S2266" s="331">
        <f>+(((K2266-I2266)/1000)*1000)/10</f>
        <v/>
      </c>
      <c r="T2266" s="332">
        <f>AVERAGE(S2266:S2267)</f>
        <v/>
      </c>
    </row>
    <row r="2267" ht="15.75" customHeight="1" s="412">
      <c r="A2267" s="333" t="n">
        <v>6198</v>
      </c>
      <c r="B2267" s="334" t="n">
        <v>222</v>
      </c>
      <c r="C2267" s="378" t="inlineStr">
        <is>
          <t>T370</t>
        </is>
      </c>
      <c r="D2267" s="378" t="n"/>
      <c r="E2267" s="378" t="n"/>
      <c r="F2267" s="378" t="n"/>
      <c r="G2267" s="378" t="n">
        <v>22</v>
      </c>
      <c r="H2267" s="379" t="n">
        <v>43685</v>
      </c>
      <c r="I2267" s="378" t="n">
        <v>5216</v>
      </c>
      <c r="J2267" s="378" t="n">
        <v>7135</v>
      </c>
      <c r="K2267" s="378" t="n">
        <v>6851</v>
      </c>
      <c r="L2267" s="378" t="n"/>
      <c r="M2267" s="374">
        <f>+(((J2267-I2267)-(K2267-I2267))/(K2267-I2267))*100</f>
        <v/>
      </c>
      <c r="N2267" s="394" t="n"/>
      <c r="O2267" s="377" t="n"/>
      <c r="P2267" s="377" t="n"/>
      <c r="Q2267" s="287" t="n"/>
      <c r="R2267" s="287" t="n"/>
      <c r="S2267" s="331">
        <f>+(((K2267-I2267)/1000)*1000)/10</f>
        <v/>
      </c>
      <c r="T2267" s="332" t="n"/>
    </row>
    <row r="2268" ht="15.75" customHeight="1" s="412">
      <c r="A2268" s="333" t="n">
        <v>2999</v>
      </c>
      <c r="B2268" s="334" t="n">
        <v>83</v>
      </c>
      <c r="C2268" s="371" t="inlineStr">
        <is>
          <t>T371</t>
        </is>
      </c>
      <c r="D2268" s="371" t="n"/>
      <c r="E2268" s="371" t="n"/>
      <c r="F2268" s="371" t="n"/>
      <c r="G2268" s="371" t="n">
        <v>11</v>
      </c>
      <c r="H2268" s="372" t="n">
        <v>43571</v>
      </c>
      <c r="I2268" s="373" t="n">
        <v>5294</v>
      </c>
      <c r="J2268" s="371" t="n">
        <v>7772</v>
      </c>
      <c r="K2268" s="371" t="n">
        <v>6553</v>
      </c>
      <c r="L2268" s="371" t="n">
        <v>2</v>
      </c>
      <c r="M2268" s="374">
        <f>+(((J2268-I2268)-(K2268-I2268))/(K2268-I2268))*100</f>
        <v/>
      </c>
      <c r="N2268" s="394" t="n">
        <v>0.25</v>
      </c>
      <c r="O2268" s="376">
        <f>AVERAGE(M2268:M2269)</f>
        <v/>
      </c>
      <c r="P2268" s="376">
        <f>_xlfn.STDEV.S(M2268,M2269)</f>
        <v/>
      </c>
      <c r="Q2268" s="287" t="n">
        <v>2</v>
      </c>
      <c r="R2268" s="287" t="n"/>
      <c r="S2268" s="331">
        <f>+(((K2268-I2268)/1000)*1000)/10</f>
        <v/>
      </c>
      <c r="T2268" s="332">
        <f>AVERAGE(S2268:S2269)</f>
        <v/>
      </c>
    </row>
    <row r="2269" ht="15.75" customHeight="1" s="412">
      <c r="A2269" s="333" t="n">
        <v>3000</v>
      </c>
      <c r="B2269" s="334" t="n">
        <v>84</v>
      </c>
      <c r="C2269" s="371" t="inlineStr">
        <is>
          <t>T371</t>
        </is>
      </c>
      <c r="D2269" s="371" t="n"/>
      <c r="E2269" s="371" t="n"/>
      <c r="F2269" s="371" t="n"/>
      <c r="G2269" s="371" t="n">
        <v>11</v>
      </c>
      <c r="H2269" s="372" t="n">
        <v>43571</v>
      </c>
      <c r="I2269" s="373" t="n">
        <v>5375</v>
      </c>
      <c r="J2269" s="371" t="n">
        <v>7782</v>
      </c>
      <c r="K2269" s="371" t="n">
        <v>6601</v>
      </c>
      <c r="L2269" s="371" t="n"/>
      <c r="M2269" s="374">
        <f>+(((J2269-I2269)-(K2269-I2269))/(K2269-I2269))*100</f>
        <v/>
      </c>
      <c r="N2269" s="394" t="n"/>
      <c r="O2269" s="377" t="n"/>
      <c r="P2269" s="377" t="n"/>
      <c r="Q2269" s="287" t="n"/>
      <c r="R2269" s="287" t="n"/>
      <c r="S2269" s="331">
        <f>+(((K2269-I2269)/1000)*1000)/10</f>
        <v/>
      </c>
      <c r="T2269" s="332" t="n"/>
    </row>
    <row r="2270" ht="15.75" customHeight="1" s="412">
      <c r="A2270" s="333" t="n">
        <v>3847</v>
      </c>
      <c r="B2270" s="334" t="n">
        <v>269</v>
      </c>
      <c r="C2270" s="371" t="inlineStr">
        <is>
          <t>T371</t>
        </is>
      </c>
      <c r="D2270" s="371" t="n"/>
      <c r="E2270" s="371" t="n"/>
      <c r="F2270" s="371" t="n"/>
      <c r="G2270" s="371" t="n">
        <v>14</v>
      </c>
      <c r="H2270" s="372" t="n">
        <v>43591</v>
      </c>
      <c r="I2270" s="371" t="n">
        <v>5241</v>
      </c>
      <c r="J2270" s="373" t="n">
        <v>7150</v>
      </c>
      <c r="K2270" s="371" t="n">
        <v>6715</v>
      </c>
      <c r="L2270" s="371" t="n"/>
      <c r="M2270" s="374">
        <f>+(((J2270-I2270)-(K2270-I2270))/(K2270-I2270))*100</f>
        <v/>
      </c>
      <c r="N2270" s="394" t="inlineStr">
        <is>
          <t>MF</t>
        </is>
      </c>
      <c r="O2270" s="376">
        <f>AVERAGE(M2270:M2271)</f>
        <v/>
      </c>
      <c r="P2270" s="376">
        <f>_xlfn.STDEV.S(M2270,M2271)</f>
        <v/>
      </c>
      <c r="Q2270" s="287" t="n"/>
      <c r="R2270" s="287" t="n"/>
      <c r="S2270" s="331">
        <f>+(((K2270-I2270)/1000)*1000)/10</f>
        <v/>
      </c>
      <c r="T2270" s="332">
        <f>AVERAGE(S2270:S2271)</f>
        <v/>
      </c>
    </row>
    <row r="2271" ht="15.75" customHeight="1" s="412">
      <c r="A2271" s="333" t="n">
        <v>3848</v>
      </c>
      <c r="B2271" s="334" t="n">
        <v>270</v>
      </c>
      <c r="C2271" s="371" t="inlineStr">
        <is>
          <t>T371</t>
        </is>
      </c>
      <c r="D2271" s="371" t="n"/>
      <c r="E2271" s="371" t="n"/>
      <c r="F2271" s="371" t="n"/>
      <c r="G2271" s="371" t="n">
        <v>14</v>
      </c>
      <c r="H2271" s="372" t="n">
        <v>43591</v>
      </c>
      <c r="I2271" s="371" t="n">
        <v>5254</v>
      </c>
      <c r="J2271" s="373" t="n">
        <v>7206</v>
      </c>
      <c r="K2271" s="371" t="n">
        <v>6765</v>
      </c>
      <c r="L2271" s="371" t="n"/>
      <c r="M2271" s="374">
        <f>+(((J2271-I2271)-(K2271-I2271))/(K2271-I2271))*100</f>
        <v/>
      </c>
      <c r="N2271" s="394" t="n"/>
      <c r="O2271" s="377" t="n"/>
      <c r="P2271" s="377" t="n"/>
      <c r="Q2271" s="287" t="n"/>
      <c r="R2271" s="287" t="n"/>
      <c r="S2271" s="331">
        <f>+(((K2271-I2271)/1000)*1000)/10</f>
        <v/>
      </c>
      <c r="T2271" s="332" t="n"/>
    </row>
    <row r="2272" ht="15.75" customHeight="1" s="412">
      <c r="A2272" s="333" t="n">
        <v>4503</v>
      </c>
      <c r="B2272" s="334" t="n">
        <v>209</v>
      </c>
      <c r="C2272" s="371" t="inlineStr">
        <is>
          <t>T371</t>
        </is>
      </c>
      <c r="D2272" s="371" t="n"/>
      <c r="E2272" s="371" t="n"/>
      <c r="F2272" s="371" t="n"/>
      <c r="G2272" s="371" t="n">
        <v>16</v>
      </c>
      <c r="H2272" s="372" t="n">
        <v>43607</v>
      </c>
      <c r="I2272" s="371" t="n">
        <v>5228</v>
      </c>
      <c r="J2272" s="371" t="n">
        <v>7029</v>
      </c>
      <c r="K2272" s="371" t="n">
        <v>6716</v>
      </c>
      <c r="L2272" s="371" t="n">
        <v>2</v>
      </c>
      <c r="M2272" s="374">
        <f>+(((J2272-I2272)-(K2272-I2272))/(K2272-I2272))*100</f>
        <v/>
      </c>
      <c r="N2272" s="394" t="n"/>
      <c r="O2272" s="376">
        <f>AVERAGE(M2272:M2273)</f>
        <v/>
      </c>
      <c r="P2272" s="376">
        <f>_xlfn.STDEV.S(M2272,M2273)</f>
        <v/>
      </c>
      <c r="Q2272" s="287" t="n"/>
      <c r="R2272" s="287" t="n"/>
      <c r="S2272" s="331">
        <f>+(((K2272-I2272)/1000)*1000)/10</f>
        <v/>
      </c>
      <c r="T2272" s="332">
        <f>AVERAGE(S2272:S2273)</f>
        <v/>
      </c>
    </row>
    <row r="2273" ht="15.75" customHeight="1" s="412">
      <c r="A2273" s="333" t="n">
        <v>4504</v>
      </c>
      <c r="B2273" s="334" t="n">
        <v>210</v>
      </c>
      <c r="C2273" s="371" t="inlineStr">
        <is>
          <t>T371</t>
        </is>
      </c>
      <c r="D2273" s="371" t="n"/>
      <c r="E2273" s="371" t="n"/>
      <c r="F2273" s="371" t="n"/>
      <c r="G2273" s="371" t="n">
        <v>16</v>
      </c>
      <c r="H2273" s="372" t="n">
        <v>43607</v>
      </c>
      <c r="I2273" s="371" t="n">
        <v>5223</v>
      </c>
      <c r="J2273" s="371" t="n">
        <v>7040</v>
      </c>
      <c r="K2273" s="371" t="n">
        <v>6724</v>
      </c>
      <c r="L2273" s="371" t="n"/>
      <c r="M2273" s="374">
        <f>+(((J2273-I2273)-(K2273-I2273))/(K2273-I2273))*100</f>
        <v/>
      </c>
      <c r="N2273" s="394" t="n"/>
      <c r="O2273" s="377" t="n"/>
      <c r="P2273" s="377" t="n"/>
      <c r="Q2273" s="287" t="n"/>
      <c r="R2273" s="287" t="n"/>
      <c r="S2273" s="331">
        <f>+(((K2273-I2273)/1000)*1000)/10</f>
        <v/>
      </c>
      <c r="T2273" s="332" t="n"/>
    </row>
    <row r="2274" ht="15.75" customHeight="1" s="412">
      <c r="A2274" s="333" t="n">
        <v>5149</v>
      </c>
      <c r="B2274" s="334" t="n">
        <v>209</v>
      </c>
      <c r="C2274" s="371" t="inlineStr">
        <is>
          <t>T371</t>
        </is>
      </c>
      <c r="D2274" s="371" t="n"/>
      <c r="E2274" s="371" t="n"/>
      <c r="F2274" s="371" t="n"/>
      <c r="G2274" s="371" t="n">
        <v>18</v>
      </c>
      <c r="H2274" s="372" t="n">
        <v>43626</v>
      </c>
      <c r="I2274" s="371" t="n">
        <v>5228</v>
      </c>
      <c r="J2274" s="371" t="n">
        <v>7123</v>
      </c>
      <c r="K2274" s="371" t="n">
        <v>6808</v>
      </c>
      <c r="L2274" s="371" t="n">
        <v>6</v>
      </c>
      <c r="M2274" s="374">
        <f>+(((J2274-I2274)-(K2274-I2274))/(K2274-I2274))*100</f>
        <v/>
      </c>
      <c r="N2274" s="394" t="n"/>
      <c r="O2274" s="376">
        <f>AVERAGE(M2274:M2275)</f>
        <v/>
      </c>
      <c r="P2274" s="376">
        <f>_xlfn.STDEV.S(M2274,M2275)</f>
        <v/>
      </c>
      <c r="Q2274" s="287" t="n"/>
      <c r="R2274" s="287" t="n"/>
      <c r="S2274" s="331">
        <f>+(((K2274-I2274)/1000)*1000)/10</f>
        <v/>
      </c>
      <c r="T2274" s="332">
        <f>AVERAGE(S2274:S2275)</f>
        <v/>
      </c>
    </row>
    <row r="2275" ht="15.75" customHeight="1" s="412">
      <c r="A2275" s="333" t="n">
        <v>5150</v>
      </c>
      <c r="B2275" s="334" t="n">
        <v>210</v>
      </c>
      <c r="C2275" s="371" t="inlineStr">
        <is>
          <t>T371</t>
        </is>
      </c>
      <c r="D2275" s="371" t="n"/>
      <c r="E2275" s="371" t="n"/>
      <c r="F2275" s="371" t="n"/>
      <c r="G2275" s="371" t="n">
        <v>18</v>
      </c>
      <c r="H2275" s="372" t="n">
        <v>43626</v>
      </c>
      <c r="I2275" s="371" t="n">
        <v>5223</v>
      </c>
      <c r="J2275" s="371" t="n">
        <v>7140</v>
      </c>
      <c r="K2275" s="371" t="n">
        <v>6827</v>
      </c>
      <c r="L2275" s="371" t="n"/>
      <c r="M2275" s="374">
        <f>+(((J2275-I2275)-(K2275-I2275))/(K2275-I2275))*100</f>
        <v/>
      </c>
      <c r="N2275" s="394" t="n"/>
      <c r="O2275" s="377" t="n"/>
      <c r="P2275" s="377" t="n"/>
      <c r="Q2275" s="287" t="n"/>
      <c r="R2275" s="287" t="n"/>
      <c r="S2275" s="331">
        <f>+(((K2275-I2275)/1000)*1000)/10</f>
        <v/>
      </c>
      <c r="T2275" s="332" t="n"/>
    </row>
    <row r="2276" ht="15.75" customHeight="1" s="412">
      <c r="A2276" s="333" t="n">
        <v>5549</v>
      </c>
      <c r="B2276" s="334" t="n">
        <v>41</v>
      </c>
      <c r="C2276" s="378" t="inlineStr">
        <is>
          <t>T371</t>
        </is>
      </c>
      <c r="D2276" s="378" t="n"/>
      <c r="E2276" s="378" t="n"/>
      <c r="F2276" s="378" t="n"/>
      <c r="G2276" s="378" t="n">
        <v>20</v>
      </c>
      <c r="H2276" s="379" t="n">
        <v>43649</v>
      </c>
      <c r="I2276" s="378" t="n">
        <v>5264</v>
      </c>
      <c r="J2276" s="378" t="n">
        <v>7398</v>
      </c>
      <c r="K2276" s="378" t="n">
        <v>7008</v>
      </c>
      <c r="L2276" s="378" t="n">
        <v>9</v>
      </c>
      <c r="M2276" s="374">
        <f>+(((J2276-I2276)-(K2276-I2276))/(K2276-I2276))*100</f>
        <v/>
      </c>
      <c r="N2276" s="394" t="n"/>
      <c r="O2276" s="376">
        <f>AVERAGE(M2276:M2277)</f>
        <v/>
      </c>
      <c r="P2276" s="376">
        <f>_xlfn.STDEV.S(M2276,M2277)</f>
        <v/>
      </c>
      <c r="Q2276" s="287" t="n"/>
      <c r="R2276" s="287" t="n"/>
      <c r="S2276" s="331">
        <f>+(((K2276-I2276)/1000)*1000)/10</f>
        <v/>
      </c>
      <c r="T2276" s="332">
        <f>AVERAGE(S2276:S2277)</f>
        <v/>
      </c>
    </row>
    <row r="2277" ht="15.75" customHeight="1" s="412">
      <c r="A2277" s="333" t="n">
        <v>5550</v>
      </c>
      <c r="B2277" s="334" t="n">
        <v>42</v>
      </c>
      <c r="C2277" s="378" t="inlineStr">
        <is>
          <t>T371</t>
        </is>
      </c>
      <c r="D2277" s="378" t="n"/>
      <c r="E2277" s="378" t="n"/>
      <c r="F2277" s="378" t="n"/>
      <c r="G2277" s="378" t="n">
        <v>20</v>
      </c>
      <c r="H2277" s="379" t="n">
        <v>43649</v>
      </c>
      <c r="I2277" s="378" t="n">
        <v>5270</v>
      </c>
      <c r="J2277" s="378" t="n">
        <v>7408</v>
      </c>
      <c r="K2277" s="378" t="n">
        <v>7022</v>
      </c>
      <c r="L2277" s="378" t="n"/>
      <c r="M2277" s="374">
        <f>+(((J2277-I2277)-(K2277-I2277))/(K2277-I2277))*100</f>
        <v/>
      </c>
      <c r="N2277" s="394" t="n"/>
      <c r="O2277" s="377" t="n"/>
      <c r="P2277" s="377" t="n"/>
      <c r="Q2277" s="287" t="n"/>
      <c r="R2277" s="287" t="n"/>
      <c r="S2277" s="331">
        <f>+(((K2277-I2277)/1000)*1000)/10</f>
        <v/>
      </c>
      <c r="T2277" s="332" t="n"/>
    </row>
    <row r="2278" ht="15.75" customHeight="1" s="412">
      <c r="A2278" s="333" t="n">
        <v>6199</v>
      </c>
      <c r="B2278" s="334" t="n">
        <v>223</v>
      </c>
      <c r="C2278" s="378" t="inlineStr">
        <is>
          <t>T371</t>
        </is>
      </c>
      <c r="D2278" s="378" t="n"/>
      <c r="E2278" s="378" t="n"/>
      <c r="F2278" s="378" t="n"/>
      <c r="G2278" s="378" t="n">
        <v>22</v>
      </c>
      <c r="H2278" s="379" t="n">
        <v>43685</v>
      </c>
      <c r="I2278" s="378" t="n">
        <v>5225</v>
      </c>
      <c r="J2278" s="378" t="n">
        <v>6772</v>
      </c>
      <c r="K2278" s="378" t="n">
        <v>6544</v>
      </c>
      <c r="L2278" s="378" t="n">
        <v>9</v>
      </c>
      <c r="M2278" s="374">
        <f>+(((J2278-I2278)-(K2278-I2278))/(K2278-I2278))*100</f>
        <v/>
      </c>
      <c r="N2278" s="394" t="n"/>
      <c r="O2278" s="376">
        <f>AVERAGE(M2278:M2279)</f>
        <v/>
      </c>
      <c r="P2278" s="376">
        <f>_xlfn.STDEV.S(M2278,M2279)</f>
        <v/>
      </c>
      <c r="Q2278" s="287" t="n"/>
      <c r="R2278" s="287" t="n"/>
      <c r="S2278" s="331">
        <f>+(((K2278-I2278)/1000)*1000)/10</f>
        <v/>
      </c>
      <c r="T2278" s="332">
        <f>AVERAGE(S2278:S2279)</f>
        <v/>
      </c>
    </row>
    <row r="2279" ht="15.75" customHeight="1" s="412">
      <c r="A2279" s="333" t="n">
        <v>6200</v>
      </c>
      <c r="B2279" s="334" t="n">
        <v>223</v>
      </c>
      <c r="C2279" s="378" t="inlineStr">
        <is>
          <t>T371</t>
        </is>
      </c>
      <c r="D2279" s="378" t="n"/>
      <c r="E2279" s="378" t="n"/>
      <c r="F2279" s="378" t="n"/>
      <c r="G2279" s="378" t="n">
        <v>22</v>
      </c>
      <c r="H2279" s="379" t="n">
        <v>43685</v>
      </c>
      <c r="I2279" s="378" t="n">
        <v>5225</v>
      </c>
      <c r="J2279" s="378" t="n">
        <v>6700</v>
      </c>
      <c r="K2279" s="378" t="n">
        <v>6484</v>
      </c>
      <c r="L2279" s="378" t="n"/>
      <c r="M2279" s="374">
        <f>+(((J2279-I2279)-(K2279-I2279))/(K2279-I2279))*100</f>
        <v/>
      </c>
      <c r="N2279" s="394" t="n"/>
      <c r="O2279" s="377" t="n"/>
      <c r="P2279" s="377" t="n"/>
      <c r="Q2279" s="287" t="n"/>
      <c r="R2279" s="287" t="n"/>
      <c r="S2279" s="331">
        <f>+(((K2279-I2279)/1000)*1000)/10</f>
        <v/>
      </c>
      <c r="T2279" s="332" t="n"/>
    </row>
    <row r="2280" ht="15.75" customHeight="1" s="412">
      <c r="A2280" s="333" t="n">
        <v>3501</v>
      </c>
      <c r="B2280" s="334" t="n">
        <v>257</v>
      </c>
      <c r="C2280" s="380" t="inlineStr">
        <is>
          <t>T372</t>
        </is>
      </c>
      <c r="D2280" s="380" t="n"/>
      <c r="E2280" s="380" t="n"/>
      <c r="F2280" s="380" t="n"/>
      <c r="G2280" s="380" t="n">
        <v>13</v>
      </c>
      <c r="H2280" s="381" t="n">
        <v>43587</v>
      </c>
      <c r="I2280" s="380" t="n">
        <v>5226</v>
      </c>
      <c r="J2280" s="380" t="n">
        <v>7657</v>
      </c>
      <c r="K2280" s="380" t="n">
        <v>7199</v>
      </c>
      <c r="L2280" s="380" t="n">
        <v>1</v>
      </c>
      <c r="M2280" s="382">
        <f>+(((J2280-I2280)-(K2280-I2280))/(K2280-I2280))*100</f>
        <v/>
      </c>
      <c r="N2280" s="395" t="inlineStr">
        <is>
          <t>MF</t>
        </is>
      </c>
      <c r="O2280" s="384">
        <f>AVERAGE(M2280:M2281)</f>
        <v/>
      </c>
      <c r="P2280" s="384">
        <f>_xlfn.STDEV.S(M2280,M2281)</f>
        <v/>
      </c>
      <c r="Q2280" s="287" t="n">
        <v>1</v>
      </c>
      <c r="R2280" s="287" t="n"/>
      <c r="S2280" s="331">
        <f>+(((K2280-I2280)/1000)*1000)/10</f>
        <v/>
      </c>
      <c r="T2280" s="332">
        <f>AVERAGE(S2280:S2281)</f>
        <v/>
      </c>
    </row>
    <row r="2281" ht="15.75" customHeight="1" s="412">
      <c r="A2281" s="333" t="n">
        <v>3502</v>
      </c>
      <c r="B2281" s="334" t="n">
        <v>258</v>
      </c>
      <c r="C2281" s="380" t="inlineStr">
        <is>
          <t>T372</t>
        </is>
      </c>
      <c r="D2281" s="380" t="n"/>
      <c r="E2281" s="380" t="n"/>
      <c r="F2281" s="380" t="n"/>
      <c r="G2281" s="380" t="n">
        <v>13</v>
      </c>
      <c r="H2281" s="381" t="n">
        <v>43587</v>
      </c>
      <c r="I2281" s="380" t="n">
        <v>5266</v>
      </c>
      <c r="J2281" s="380" t="n">
        <v>7798</v>
      </c>
      <c r="K2281" s="380" t="n">
        <v>7310</v>
      </c>
      <c r="L2281" s="380" t="n"/>
      <c r="M2281" s="382">
        <f>+(((J2281-I2281)-(K2281-I2281))/(K2281-I2281))*100</f>
        <v/>
      </c>
      <c r="N2281" s="395" t="n"/>
      <c r="O2281" s="385" t="n"/>
      <c r="P2281" s="385" t="n"/>
      <c r="Q2281" s="287" t="n"/>
      <c r="R2281" s="287" t="n"/>
      <c r="S2281" s="331">
        <f>+(((K2281-I2281)/1000)*1000)/10</f>
        <v/>
      </c>
      <c r="T2281" s="332" t="n"/>
    </row>
    <row r="2282" ht="15.75" customHeight="1" s="412">
      <c r="A2282" s="333" t="n">
        <v>4219</v>
      </c>
      <c r="B2282" s="334" t="n">
        <v>249</v>
      </c>
      <c r="C2282" s="380" t="inlineStr">
        <is>
          <t>T372</t>
        </is>
      </c>
      <c r="D2282" s="380" t="n"/>
      <c r="E2282" s="380" t="n"/>
      <c r="F2282" s="380" t="n"/>
      <c r="G2282" s="380" t="n">
        <v>15</v>
      </c>
      <c r="H2282" s="381" t="n">
        <v>43599</v>
      </c>
      <c r="I2282" s="380" t="n">
        <v>5178</v>
      </c>
      <c r="J2282" s="380" t="n">
        <v>8574</v>
      </c>
      <c r="K2282" s="380" t="n">
        <v>7665</v>
      </c>
      <c r="L2282" s="380" t="n"/>
      <c r="M2282" s="382">
        <f>+(((J2282-I2282)-(K2282-I2282))/(K2282-I2282))*100</f>
        <v/>
      </c>
      <c r="N2282" s="385" t="n"/>
      <c r="O2282" s="384">
        <f>AVERAGE(M2282:M2283)</f>
        <v/>
      </c>
      <c r="P2282" s="384">
        <f>_xlfn.STDEV.S(M2282,M2283)</f>
        <v/>
      </c>
      <c r="Q2282" s="287" t="n"/>
      <c r="R2282" s="287" t="n"/>
      <c r="S2282" s="331">
        <f>+(((K2282-I2282)/1000)*1000)/10</f>
        <v/>
      </c>
      <c r="T2282" s="332">
        <f>AVERAGE(S2282:S2283)</f>
        <v/>
      </c>
    </row>
    <row r="2283" ht="15.75" customHeight="1" s="412">
      <c r="A2283" s="333" t="n">
        <v>4220</v>
      </c>
      <c r="B2283" s="334" t="n">
        <v>250</v>
      </c>
      <c r="C2283" s="380" t="inlineStr">
        <is>
          <t>T372</t>
        </is>
      </c>
      <c r="D2283" s="380" t="n"/>
      <c r="E2283" s="380" t="n"/>
      <c r="F2283" s="380" t="n"/>
      <c r="G2283" s="380" t="n">
        <v>15</v>
      </c>
      <c r="H2283" s="381" t="n">
        <v>43599</v>
      </c>
      <c r="I2283" s="380" t="n">
        <v>5274</v>
      </c>
      <c r="J2283" s="380" t="n">
        <v>8813</v>
      </c>
      <c r="K2283" s="380" t="n">
        <v>7892</v>
      </c>
      <c r="L2283" s="380" t="n"/>
      <c r="M2283" s="382">
        <f>+(((J2283-I2283)-(K2283-I2283))/(K2283-I2283))*100</f>
        <v/>
      </c>
      <c r="N2283" s="385" t="n"/>
      <c r="O2283" s="385" t="n"/>
      <c r="P2283" s="385" t="n"/>
      <c r="Q2283" s="287" t="n"/>
      <c r="R2283" s="287" t="n"/>
      <c r="S2283" s="331">
        <f>+(((K2283-I2283)/1000)*1000)/10</f>
        <v/>
      </c>
      <c r="T2283" s="332" t="n"/>
    </row>
    <row r="2284" ht="15.75" customHeight="1" s="412">
      <c r="A2284" s="333" t="n">
        <v>4865</v>
      </c>
      <c r="B2284" s="334" t="n">
        <v>249</v>
      </c>
      <c r="C2284" s="380" t="inlineStr">
        <is>
          <t>T372</t>
        </is>
      </c>
      <c r="D2284" s="380" t="n"/>
      <c r="E2284" s="380" t="n"/>
      <c r="F2284" s="380" t="n"/>
      <c r="G2284" s="380" t="n">
        <v>17</v>
      </c>
      <c r="H2284" s="381" t="n">
        <v>43619</v>
      </c>
      <c r="I2284" s="380" t="n">
        <v>5178</v>
      </c>
      <c r="J2284" s="380" t="n">
        <v>8347</v>
      </c>
      <c r="K2284" s="380" t="n">
        <v>7720</v>
      </c>
      <c r="L2284" s="380" t="n"/>
      <c r="M2284" s="382">
        <f>+(((J2284-I2284)-(K2284-I2284))/(K2284-I2284))*100</f>
        <v/>
      </c>
      <c r="N2284" s="395" t="n"/>
      <c r="O2284" s="384">
        <f>AVERAGE(M2284:M2285)</f>
        <v/>
      </c>
      <c r="P2284" s="384">
        <f>_xlfn.STDEV.S(M2284,M2285)</f>
        <v/>
      </c>
      <c r="Q2284" s="287" t="n"/>
      <c r="R2284" s="287" t="n"/>
      <c r="S2284" s="331">
        <f>+(((K2284-I2284)/1000)*1000)/10</f>
        <v/>
      </c>
      <c r="T2284" s="332">
        <f>AVERAGE(S2284:S2285)</f>
        <v/>
      </c>
    </row>
    <row r="2285" ht="15.75" customHeight="1" s="412">
      <c r="A2285" s="333" t="n">
        <v>4866</v>
      </c>
      <c r="B2285" s="334" t="n">
        <v>250</v>
      </c>
      <c r="C2285" s="380" t="inlineStr">
        <is>
          <t>T372</t>
        </is>
      </c>
      <c r="D2285" s="380" t="n"/>
      <c r="E2285" s="380" t="n"/>
      <c r="F2285" s="380" t="n"/>
      <c r="G2285" s="380" t="n">
        <v>17</v>
      </c>
      <c r="H2285" s="381" t="n">
        <v>43619</v>
      </c>
      <c r="I2285" s="380" t="n">
        <v>5274</v>
      </c>
      <c r="J2285" s="380" t="n">
        <v>8346</v>
      </c>
      <c r="K2285" s="380" t="n">
        <v>7713</v>
      </c>
      <c r="L2285" s="380" t="n"/>
      <c r="M2285" s="382">
        <f>+(((J2285-I2285)-(K2285-I2285))/(K2285-I2285))*100</f>
        <v/>
      </c>
      <c r="N2285" s="395" t="n"/>
      <c r="O2285" s="385" t="n"/>
      <c r="P2285" s="385" t="n"/>
      <c r="Q2285" s="287" t="n"/>
      <c r="R2285" s="287" t="n"/>
      <c r="S2285" s="331">
        <f>+(((K2285-I2285)/1000)*1000)/10</f>
        <v/>
      </c>
      <c r="T2285" s="332" t="n"/>
    </row>
    <row r="2286" ht="15.75" customHeight="1" s="412">
      <c r="A2286" s="333" t="n">
        <v>5445</v>
      </c>
      <c r="B2286" s="334" t="n">
        <v>183</v>
      </c>
      <c r="C2286" s="378" t="inlineStr">
        <is>
          <t>T372</t>
        </is>
      </c>
      <c r="D2286" s="378" t="n"/>
      <c r="E2286" s="378" t="n"/>
      <c r="F2286" s="378" t="n"/>
      <c r="G2286" s="378" t="n">
        <v>19</v>
      </c>
      <c r="H2286" s="379" t="n">
        <v>43637</v>
      </c>
      <c r="I2286" s="378" t="n">
        <v>5192</v>
      </c>
      <c r="J2286" s="378" t="n">
        <v>8074</v>
      </c>
      <c r="K2286" s="378" t="n">
        <v>7475</v>
      </c>
      <c r="L2286" s="378" t="n">
        <v>7</v>
      </c>
      <c r="M2286" s="386">
        <f>+(((J2286-I2286)-(K2286-I2286))/(K2286-I2286))*100</f>
        <v/>
      </c>
      <c r="N2286" s="397" t="n"/>
      <c r="O2286" s="388">
        <f>AVERAGE(M2286:M2287)</f>
        <v/>
      </c>
      <c r="P2286" s="388">
        <f>_xlfn.STDEV.S(M2286,M2287)</f>
        <v/>
      </c>
      <c r="Q2286" s="287" t="n"/>
      <c r="R2286" s="287" t="n"/>
      <c r="S2286" s="331">
        <f>+(((K2286-I2286)/1000)*1000)/10</f>
        <v/>
      </c>
      <c r="T2286" s="332">
        <f>AVERAGE(S2286:S2287)</f>
        <v/>
      </c>
    </row>
    <row r="2287" ht="15.75" customHeight="1" s="412">
      <c r="A2287" s="333" t="n">
        <v>5446</v>
      </c>
      <c r="B2287" s="334" t="n">
        <v>184</v>
      </c>
      <c r="C2287" s="378" t="inlineStr">
        <is>
          <t>T372</t>
        </is>
      </c>
      <c r="D2287" s="378" t="n"/>
      <c r="E2287" s="378" t="n"/>
      <c r="F2287" s="378" t="n"/>
      <c r="G2287" s="378" t="n">
        <v>19</v>
      </c>
      <c r="H2287" s="379" t="n">
        <v>43637</v>
      </c>
      <c r="I2287" s="378" t="n">
        <v>5243</v>
      </c>
      <c r="J2287" s="378" t="n">
        <v>8074</v>
      </c>
      <c r="K2287" s="378" t="n">
        <v>7486</v>
      </c>
      <c r="L2287" s="378" t="n"/>
      <c r="M2287" s="386">
        <f>+(((J2287-I2287)-(K2287-I2287))/(K2287-I2287))*100</f>
        <v/>
      </c>
      <c r="N2287" s="397" t="n"/>
      <c r="O2287" s="331" t="n"/>
      <c r="P2287" s="331" t="n"/>
      <c r="Q2287" s="287" t="n"/>
      <c r="R2287" s="287" t="n"/>
      <c r="S2287" s="331">
        <f>+(((K2287-I2287)/1000)*1000)/10</f>
        <v/>
      </c>
      <c r="T2287" s="332" t="n"/>
    </row>
    <row r="2288" ht="15.75" customHeight="1" s="412">
      <c r="A2288" s="333" t="n">
        <v>6201</v>
      </c>
      <c r="B2288" s="334" t="n">
        <v>224</v>
      </c>
      <c r="C2288" s="378" t="inlineStr">
        <is>
          <t>T372</t>
        </is>
      </c>
      <c r="D2288" s="378" t="n"/>
      <c r="E2288" s="378" t="n"/>
      <c r="F2288" s="378" t="n"/>
      <c r="G2288" s="378" t="n">
        <v>22</v>
      </c>
      <c r="H2288" s="379" t="n">
        <v>43685</v>
      </c>
      <c r="I2288" s="378" t="n">
        <v>5231</v>
      </c>
      <c r="J2288" s="378" t="n">
        <v>7642</v>
      </c>
      <c r="K2288" s="378" t="n">
        <v>7279</v>
      </c>
      <c r="L2288" s="378" t="n">
        <v>7</v>
      </c>
      <c r="M2288" s="374">
        <f>+(((J2288-I2288)-(K2288-I2288))/(K2288-I2288))*100</f>
        <v/>
      </c>
      <c r="N2288" s="394" t="n"/>
      <c r="O2288" s="376">
        <f>AVERAGE(M2288:M2289)</f>
        <v/>
      </c>
      <c r="P2288" s="376">
        <f>_xlfn.STDEV.S(M2288,M2289)</f>
        <v/>
      </c>
      <c r="Q2288" s="287" t="n"/>
      <c r="R2288" s="287" t="n"/>
      <c r="S2288" s="331">
        <f>+(((K2288-I2288)/1000)*1000)/10</f>
        <v/>
      </c>
      <c r="T2288" s="332">
        <f>AVERAGE(S2288:S2289)</f>
        <v/>
      </c>
    </row>
    <row r="2289" ht="15.75" customHeight="1" s="412">
      <c r="A2289" s="333" t="n">
        <v>6202</v>
      </c>
      <c r="B2289" s="334" t="n">
        <v>224</v>
      </c>
      <c r="C2289" s="378" t="inlineStr">
        <is>
          <t>T372</t>
        </is>
      </c>
      <c r="D2289" s="378" t="n"/>
      <c r="E2289" s="378" t="n"/>
      <c r="F2289" s="378" t="n"/>
      <c r="G2289" s="378" t="n">
        <v>22</v>
      </c>
      <c r="H2289" s="379" t="n">
        <v>43685</v>
      </c>
      <c r="I2289" s="378" t="n">
        <v>5231</v>
      </c>
      <c r="J2289" s="378" t="n">
        <v>7848</v>
      </c>
      <c r="K2289" s="378" t="n">
        <v>7465</v>
      </c>
      <c r="L2289" s="378" t="n"/>
      <c r="M2289" s="374">
        <f>+(((J2289-I2289)-(K2289-I2289))/(K2289-I2289))*100</f>
        <v/>
      </c>
      <c r="N2289" s="394" t="n"/>
      <c r="O2289" s="377" t="n"/>
      <c r="P2289" s="377" t="n"/>
      <c r="Q2289" s="287" t="n"/>
      <c r="R2289" s="287" t="n"/>
      <c r="S2289" s="331">
        <f>+(((K2289-I2289)/1000)*1000)/10</f>
        <v/>
      </c>
      <c r="T2289" s="332" t="n"/>
    </row>
    <row r="2290" ht="15.75" customHeight="1" s="412">
      <c r="A2290" s="333" t="n">
        <v>3503</v>
      </c>
      <c r="B2290" s="334" t="n">
        <v>259</v>
      </c>
      <c r="C2290" s="380" t="inlineStr">
        <is>
          <t>T373</t>
        </is>
      </c>
      <c r="D2290" s="380" t="n"/>
      <c r="E2290" s="380" t="n"/>
      <c r="F2290" s="380" t="n"/>
      <c r="G2290" s="380" t="n">
        <v>13</v>
      </c>
      <c r="H2290" s="381" t="n">
        <v>43587</v>
      </c>
      <c r="I2290" s="380" t="n">
        <v>5198</v>
      </c>
      <c r="J2290" s="380" t="n">
        <v>8384</v>
      </c>
      <c r="K2290" s="380" t="n">
        <v>7484</v>
      </c>
      <c r="L2290" s="380" t="n">
        <v>1</v>
      </c>
      <c r="M2290" s="382">
        <f>+(((J2290-I2290)-(K2290-I2290))/(K2290-I2290))*100</f>
        <v/>
      </c>
      <c r="N2290" s="395" t="inlineStr">
        <is>
          <t>1/2</t>
        </is>
      </c>
      <c r="O2290" s="384">
        <f>AVERAGE(M2290:M2291)</f>
        <v/>
      </c>
      <c r="P2290" s="384">
        <f>_xlfn.STDEV.S(M2290,M2291)</f>
        <v/>
      </c>
      <c r="Q2290" s="287" t="n">
        <v>1</v>
      </c>
      <c r="R2290" s="287" t="n"/>
      <c r="S2290" s="331">
        <f>+(((K2290-I2290)/1000)*1000)/10</f>
        <v/>
      </c>
      <c r="T2290" s="332">
        <f>AVERAGE(S2290:S2291)</f>
        <v/>
      </c>
    </row>
    <row r="2291" ht="15.75" customHeight="1" s="412">
      <c r="A2291" s="333" t="n">
        <v>3504</v>
      </c>
      <c r="B2291" s="334" t="n">
        <v>260</v>
      </c>
      <c r="C2291" s="380" t="inlineStr">
        <is>
          <t>T373</t>
        </is>
      </c>
      <c r="D2291" s="380" t="n"/>
      <c r="E2291" s="380" t="n"/>
      <c r="F2291" s="380" t="n"/>
      <c r="G2291" s="380" t="n">
        <v>13</v>
      </c>
      <c r="H2291" s="381" t="n">
        <v>43587</v>
      </c>
      <c r="I2291" s="380" t="n">
        <v>5247</v>
      </c>
      <c r="J2291" s="380" t="n">
        <v>8374</v>
      </c>
      <c r="K2291" s="380" t="n">
        <v>7510</v>
      </c>
      <c r="L2291" s="380" t="n"/>
      <c r="M2291" s="382">
        <f>+(((J2291-I2291)-(K2291-I2291))/(K2291-I2291))*100</f>
        <v/>
      </c>
      <c r="N2291" s="395" t="n"/>
      <c r="O2291" s="385" t="n"/>
      <c r="P2291" s="385" t="n"/>
      <c r="Q2291" s="287" t="n"/>
      <c r="R2291" s="287" t="n"/>
      <c r="S2291" s="331">
        <f>+(((K2291-I2291)/1000)*1000)/10</f>
        <v/>
      </c>
      <c r="T2291" s="332" t="n"/>
    </row>
    <row r="2292" ht="15.75" customHeight="1" s="412">
      <c r="A2292" s="333" t="n">
        <v>4221</v>
      </c>
      <c r="B2292" s="334" t="n">
        <v>251</v>
      </c>
      <c r="C2292" s="380" t="inlineStr">
        <is>
          <t>T373</t>
        </is>
      </c>
      <c r="D2292" s="380" t="n"/>
      <c r="E2292" s="380" t="n"/>
      <c r="F2292" s="380" t="n"/>
      <c r="G2292" s="380" t="n">
        <v>15</v>
      </c>
      <c r="H2292" s="381" t="n">
        <v>43599</v>
      </c>
      <c r="I2292" s="380" t="n">
        <v>5258</v>
      </c>
      <c r="J2292" s="380" t="n">
        <v>7567</v>
      </c>
      <c r="K2292" s="380" t="n">
        <v>7001</v>
      </c>
      <c r="L2292" s="380" t="n"/>
      <c r="M2292" s="382">
        <f>+(((J2292-I2292)-(K2292-I2292))/(K2292-I2292))*100</f>
        <v/>
      </c>
      <c r="N2292" s="385" t="inlineStr">
        <is>
          <t>MF</t>
        </is>
      </c>
      <c r="O2292" s="384">
        <f>AVERAGE(M2292:M2293)</f>
        <v/>
      </c>
      <c r="P2292" s="384">
        <f>_xlfn.STDEV.S(M2292,M2293)</f>
        <v/>
      </c>
      <c r="Q2292" s="287" t="n"/>
      <c r="R2292" s="287" t="n"/>
      <c r="S2292" s="331">
        <f>+(((K2292-I2292)/1000)*1000)/10</f>
        <v/>
      </c>
      <c r="T2292" s="332">
        <f>AVERAGE(S2292:S2293)</f>
        <v/>
      </c>
    </row>
    <row r="2293" ht="15.75" customHeight="1" s="412">
      <c r="A2293" s="333" t="n">
        <v>4222</v>
      </c>
      <c r="B2293" s="334" t="n">
        <v>252</v>
      </c>
      <c r="C2293" s="380" t="inlineStr">
        <is>
          <t>T373</t>
        </is>
      </c>
      <c r="D2293" s="380" t="n"/>
      <c r="E2293" s="380" t="n"/>
      <c r="F2293" s="380" t="n"/>
      <c r="G2293" s="380" t="n">
        <v>15</v>
      </c>
      <c r="H2293" s="381" t="n">
        <v>43599</v>
      </c>
      <c r="I2293" s="380" t="n">
        <v>5296</v>
      </c>
      <c r="J2293" s="380" t="n">
        <v>7644</v>
      </c>
      <c r="K2293" s="380" t="n">
        <v>7076</v>
      </c>
      <c r="L2293" s="380" t="n"/>
      <c r="M2293" s="382">
        <f>+(((J2293-I2293)-(K2293-I2293))/(K2293-I2293))*100</f>
        <v/>
      </c>
      <c r="N2293" s="385" t="n"/>
      <c r="O2293" s="385" t="n"/>
      <c r="P2293" s="385" t="n"/>
      <c r="Q2293" s="287" t="n"/>
      <c r="R2293" s="287" t="n"/>
      <c r="S2293" s="331">
        <f>+(((K2293-I2293)/1000)*1000)/10</f>
        <v/>
      </c>
      <c r="T2293" s="332" t="n"/>
    </row>
    <row r="2294" ht="15.75" customHeight="1" s="412">
      <c r="A2294" s="333" t="n">
        <v>4867</v>
      </c>
      <c r="B2294" s="334" t="n">
        <v>251</v>
      </c>
      <c r="C2294" s="380" t="inlineStr">
        <is>
          <t>T373</t>
        </is>
      </c>
      <c r="D2294" s="380" t="n"/>
      <c r="E2294" s="380" t="n"/>
      <c r="F2294" s="380" t="n"/>
      <c r="G2294" s="380" t="n">
        <v>17</v>
      </c>
      <c r="H2294" s="381" t="n">
        <v>43619</v>
      </c>
      <c r="I2294" s="380" t="n">
        <v>5258</v>
      </c>
      <c r="J2294" s="380" t="n">
        <v>7051</v>
      </c>
      <c r="K2294" s="380" t="n">
        <v>6676</v>
      </c>
      <c r="L2294" s="380" t="n"/>
      <c r="M2294" s="382">
        <f>+(((J2294-I2294)-(K2294-I2294))/(K2294-I2294))*100</f>
        <v/>
      </c>
      <c r="N2294" s="395" t="n"/>
      <c r="O2294" s="384">
        <f>AVERAGE(M2294:M2295)</f>
        <v/>
      </c>
      <c r="P2294" s="384">
        <f>_xlfn.STDEV.S(M2294,M2295)</f>
        <v/>
      </c>
      <c r="Q2294" s="287" t="n"/>
      <c r="R2294" s="287" t="n"/>
      <c r="S2294" s="331">
        <f>+(((K2294-I2294)/1000)*1000)/10</f>
        <v/>
      </c>
      <c r="T2294" s="332">
        <f>AVERAGE(S2294:S2295)</f>
        <v/>
      </c>
    </row>
    <row r="2295" ht="15.75" customHeight="1" s="412">
      <c r="A2295" s="333" t="n">
        <v>4868</v>
      </c>
      <c r="B2295" s="334" t="n">
        <v>252</v>
      </c>
      <c r="C2295" s="380" t="inlineStr">
        <is>
          <t>T373</t>
        </is>
      </c>
      <c r="D2295" s="380" t="n"/>
      <c r="E2295" s="380" t="n"/>
      <c r="F2295" s="380" t="n"/>
      <c r="G2295" s="380" t="n">
        <v>17</v>
      </c>
      <c r="H2295" s="381" t="n">
        <v>43619</v>
      </c>
      <c r="I2295" s="380" t="n">
        <v>5296</v>
      </c>
      <c r="J2295" s="380" t="n">
        <v>7199</v>
      </c>
      <c r="K2295" s="380" t="n">
        <v>6802</v>
      </c>
      <c r="L2295" s="380" t="n"/>
      <c r="M2295" s="382">
        <f>+(((J2295-I2295)-(K2295-I2295))/(K2295-I2295))*100</f>
        <v/>
      </c>
      <c r="N2295" s="395" t="n"/>
      <c r="O2295" s="385" t="n"/>
      <c r="P2295" s="385" t="n"/>
      <c r="Q2295" s="287" t="n"/>
      <c r="R2295" s="287" t="n"/>
      <c r="S2295" s="331">
        <f>+(((K2295-I2295)/1000)*1000)/10</f>
        <v/>
      </c>
      <c r="T2295" s="332" t="n"/>
    </row>
    <row r="2296" ht="15.75" customHeight="1" s="412">
      <c r="A2296" s="333" t="n">
        <v>5447</v>
      </c>
      <c r="B2296" s="334" t="n">
        <v>185</v>
      </c>
      <c r="C2296" s="378" t="inlineStr">
        <is>
          <t>T373</t>
        </is>
      </c>
      <c r="D2296" s="378" t="n"/>
      <c r="E2296" s="378" t="n"/>
      <c r="F2296" s="378" t="n"/>
      <c r="G2296" s="378" t="n">
        <v>19</v>
      </c>
      <c r="H2296" s="379" t="n">
        <v>43637</v>
      </c>
      <c r="I2296" s="378" t="n">
        <v>5288</v>
      </c>
      <c r="J2296" s="378" t="n">
        <v>7714</v>
      </c>
      <c r="K2296" s="378" t="n">
        <v>7121</v>
      </c>
      <c r="L2296" s="378" t="n">
        <v>10</v>
      </c>
      <c r="M2296" s="386">
        <f>+(((J2296-I2296)-(K2296-I2296))/(K2296-I2296))*100</f>
        <v/>
      </c>
      <c r="N2296" s="397" t="n"/>
      <c r="O2296" s="388">
        <f>AVERAGE(M2296:M2297)</f>
        <v/>
      </c>
      <c r="P2296" s="388">
        <f>_xlfn.STDEV.S(M2296,M2297)</f>
        <v/>
      </c>
      <c r="Q2296" s="287" t="n"/>
      <c r="R2296" s="287" t="n"/>
      <c r="S2296" s="331">
        <f>+(((K2296-I2296)/1000)*1000)/10</f>
        <v/>
      </c>
      <c r="T2296" s="332">
        <f>AVERAGE(S2296:S2297)</f>
        <v/>
      </c>
    </row>
    <row r="2297" ht="15.75" customHeight="1" s="412">
      <c r="A2297" s="333" t="n">
        <v>5448</v>
      </c>
      <c r="B2297" s="334" t="n">
        <v>186</v>
      </c>
      <c r="C2297" s="378" t="inlineStr">
        <is>
          <t>T373</t>
        </is>
      </c>
      <c r="D2297" s="378" t="n"/>
      <c r="E2297" s="378" t="n"/>
      <c r="F2297" s="378" t="n"/>
      <c r="G2297" s="378" t="n">
        <v>19</v>
      </c>
      <c r="H2297" s="379" t="n">
        <v>43637</v>
      </c>
      <c r="I2297" s="378" t="n">
        <v>5251</v>
      </c>
      <c r="J2297" s="378" t="n">
        <v>7670</v>
      </c>
      <c r="K2297" s="378" t="n">
        <v>7141</v>
      </c>
      <c r="L2297" s="378" t="n"/>
      <c r="M2297" s="386">
        <f>+(((J2297-I2297)-(K2297-I2297))/(K2297-I2297))*100</f>
        <v/>
      </c>
      <c r="N2297" s="397" t="n"/>
      <c r="O2297" s="331" t="n"/>
      <c r="P2297" s="331" t="n"/>
      <c r="Q2297" s="287" t="n"/>
      <c r="R2297" s="287" t="n"/>
      <c r="S2297" s="331">
        <f>+(((K2297-I2297)/1000)*1000)/10</f>
        <v/>
      </c>
      <c r="T2297" s="332" t="n"/>
    </row>
    <row r="2298" ht="15.75" customHeight="1" s="412">
      <c r="A2298" s="333" t="n">
        <v>6203</v>
      </c>
      <c r="B2298" s="334" t="n">
        <v>225</v>
      </c>
      <c r="C2298" s="378" t="inlineStr">
        <is>
          <t>T373</t>
        </is>
      </c>
      <c r="D2298" s="378" t="n"/>
      <c r="E2298" s="378" t="n"/>
      <c r="F2298" s="378" t="n"/>
      <c r="G2298" s="378" t="n">
        <v>22</v>
      </c>
      <c r="H2298" s="379" t="n">
        <v>43685</v>
      </c>
      <c r="I2298" s="378" t="n">
        <v>5260</v>
      </c>
      <c r="J2298" s="378" t="n">
        <v>7082</v>
      </c>
      <c r="K2298" s="378" t="n">
        <v>6784</v>
      </c>
      <c r="L2298" s="378" t="n">
        <v>10</v>
      </c>
      <c r="M2298" s="374">
        <f>+(((J2298-I2298)-(K2298-I2298))/(K2298-I2298))*100</f>
        <v/>
      </c>
      <c r="N2298" s="394" t="n"/>
      <c r="O2298" s="376">
        <f>AVERAGE(M2298:M2299)</f>
        <v/>
      </c>
      <c r="P2298" s="376">
        <f>_xlfn.STDEV.S(M2298,M2299)</f>
        <v/>
      </c>
      <c r="Q2298" s="287" t="n"/>
      <c r="R2298" s="287" t="n"/>
      <c r="S2298" s="331">
        <f>+(((K2298-I2298)/1000)*1000)/10</f>
        <v/>
      </c>
      <c r="T2298" s="332">
        <f>AVERAGE(S2298:S2299)</f>
        <v/>
      </c>
    </row>
    <row r="2299" ht="15.75" customHeight="1" s="412">
      <c r="A2299" s="333" t="n">
        <v>6204</v>
      </c>
      <c r="B2299" s="334" t="n">
        <v>225</v>
      </c>
      <c r="C2299" s="378" t="inlineStr">
        <is>
          <t>T373</t>
        </is>
      </c>
      <c r="D2299" s="378" t="n"/>
      <c r="E2299" s="378" t="n"/>
      <c r="F2299" s="378" t="n"/>
      <c r="G2299" s="378" t="n">
        <v>22</v>
      </c>
      <c r="H2299" s="379" t="n">
        <v>43685</v>
      </c>
      <c r="I2299" s="378" t="n">
        <v>5260</v>
      </c>
      <c r="J2299" s="378" t="n">
        <v>6943</v>
      </c>
      <c r="K2299" s="378" t="n">
        <v>6679</v>
      </c>
      <c r="L2299" s="378" t="n"/>
      <c r="M2299" s="374">
        <f>+(((J2299-I2299)-(K2299-I2299))/(K2299-I2299))*100</f>
        <v/>
      </c>
      <c r="N2299" s="394" t="n"/>
      <c r="O2299" s="377" t="n"/>
      <c r="P2299" s="377" t="n"/>
      <c r="Q2299" s="287" t="n"/>
      <c r="R2299" s="287" t="n"/>
      <c r="S2299" s="331">
        <f>+(((K2299-I2299)/1000)*1000)/10</f>
        <v/>
      </c>
      <c r="T2299" s="332" t="n"/>
    </row>
    <row r="2300" ht="15.75" customHeight="1" s="412">
      <c r="A2300" s="333" t="n">
        <v>3505</v>
      </c>
      <c r="B2300" s="334" t="n">
        <v>261</v>
      </c>
      <c r="C2300" s="380" t="inlineStr">
        <is>
          <t>T374</t>
        </is>
      </c>
      <c r="D2300" s="380" t="n"/>
      <c r="E2300" s="380" t="n"/>
      <c r="F2300" s="380" t="n"/>
      <c r="G2300" s="380" t="n">
        <v>13</v>
      </c>
      <c r="H2300" s="381" t="n">
        <v>43587</v>
      </c>
      <c r="I2300" s="380" t="n">
        <v>5229</v>
      </c>
      <c r="J2300" s="380" t="n">
        <v>8115</v>
      </c>
      <c r="K2300" s="380" t="n">
        <v>7348</v>
      </c>
      <c r="L2300" s="380" t="n">
        <v>1</v>
      </c>
      <c r="M2300" s="382">
        <f>+(((J2300-I2300)-(K2300-I2300))/(K2300-I2300))*100</f>
        <v/>
      </c>
      <c r="N2300" s="395" t="inlineStr">
        <is>
          <t>28/4</t>
        </is>
      </c>
      <c r="O2300" s="384">
        <f>AVERAGE(M2300:M2301)</f>
        <v/>
      </c>
      <c r="P2300" s="384">
        <f>_xlfn.STDEV.S(M2300,M2301)</f>
        <v/>
      </c>
      <c r="Q2300" s="287" t="n">
        <v>1</v>
      </c>
      <c r="R2300" s="287" t="n"/>
      <c r="S2300" s="331">
        <f>+(((K2300-I2300)/1000)*1000)/10</f>
        <v/>
      </c>
      <c r="T2300" s="332">
        <f>AVERAGE(S2300:S2301)</f>
        <v/>
      </c>
    </row>
    <row r="2301" ht="15.75" customHeight="1" s="412">
      <c r="A2301" s="333" t="n">
        <v>3506</v>
      </c>
      <c r="B2301" s="334" t="n">
        <v>262</v>
      </c>
      <c r="C2301" s="380" t="inlineStr">
        <is>
          <t>T374</t>
        </is>
      </c>
      <c r="D2301" s="380" t="n"/>
      <c r="E2301" s="380" t="n"/>
      <c r="F2301" s="380" t="n"/>
      <c r="G2301" s="380" t="n">
        <v>13</v>
      </c>
      <c r="H2301" s="381" t="n">
        <v>43587</v>
      </c>
      <c r="I2301" s="380" t="n">
        <v>5194</v>
      </c>
      <c r="J2301" s="380" t="n">
        <v>8168</v>
      </c>
      <c r="K2301" s="380" t="n">
        <v>7391</v>
      </c>
      <c r="L2301" s="380" t="n"/>
      <c r="M2301" s="382">
        <f>+(((J2301-I2301)-(K2301-I2301))/(K2301-I2301))*100</f>
        <v/>
      </c>
      <c r="N2301" s="395" t="n"/>
      <c r="O2301" s="385" t="n"/>
      <c r="P2301" s="385" t="n"/>
      <c r="Q2301" s="287" t="n"/>
      <c r="R2301" s="287" t="n"/>
      <c r="S2301" s="331">
        <f>+(((K2301-I2301)/1000)*1000)/10</f>
        <v/>
      </c>
      <c r="T2301" s="332" t="n"/>
    </row>
    <row r="2302" ht="15.75" customHeight="1" s="412">
      <c r="A2302" s="333" t="n">
        <v>4223</v>
      </c>
      <c r="B2302" s="334" t="n">
        <v>253</v>
      </c>
      <c r="C2302" s="380" t="inlineStr">
        <is>
          <t>T374</t>
        </is>
      </c>
      <c r="D2302" s="380" t="n"/>
      <c r="E2302" s="380" t="n"/>
      <c r="F2302" s="380" t="n"/>
      <c r="G2302" s="380" t="n">
        <v>15</v>
      </c>
      <c r="H2302" s="381" t="n">
        <v>43599</v>
      </c>
      <c r="I2302" s="380" t="n">
        <v>5257</v>
      </c>
      <c r="J2302" s="380" t="n">
        <v>8062</v>
      </c>
      <c r="K2302" s="380" t="n">
        <v>7518</v>
      </c>
      <c r="L2302" s="380" t="n"/>
      <c r="M2302" s="382">
        <f>+(((J2302-I2302)-(K2302-I2302))/(K2302-I2302))*100</f>
        <v/>
      </c>
      <c r="N2302" s="385" t="n"/>
      <c r="O2302" s="384">
        <f>AVERAGE(M2302:M2303)</f>
        <v/>
      </c>
      <c r="P2302" s="384">
        <f>_xlfn.STDEV.S(M2302,M2303)</f>
        <v/>
      </c>
      <c r="Q2302" s="287" t="n"/>
      <c r="R2302" s="287" t="n"/>
      <c r="S2302" s="331">
        <f>+(((K2302-I2302)/1000)*1000)/10</f>
        <v/>
      </c>
      <c r="T2302" s="332">
        <f>AVERAGE(S2302:S2303)</f>
        <v/>
      </c>
    </row>
    <row r="2303" ht="15.75" customHeight="1" s="412">
      <c r="A2303" s="333" t="n">
        <v>4224</v>
      </c>
      <c r="B2303" s="334" t="n">
        <v>254</v>
      </c>
      <c r="C2303" s="380" t="inlineStr">
        <is>
          <t>T374</t>
        </is>
      </c>
      <c r="D2303" s="380" t="n"/>
      <c r="E2303" s="380" t="n"/>
      <c r="F2303" s="380" t="n"/>
      <c r="G2303" s="380" t="n">
        <v>15</v>
      </c>
      <c r="H2303" s="381" t="n">
        <v>43599</v>
      </c>
      <c r="I2303" s="380" t="n">
        <v>5257</v>
      </c>
      <c r="J2303" s="380" t="n">
        <v>8140</v>
      </c>
      <c r="K2303" s="380" t="n">
        <v>7546</v>
      </c>
      <c r="L2303" s="380" t="n"/>
      <c r="M2303" s="382">
        <f>+(((J2303-I2303)-(K2303-I2303))/(K2303-I2303))*100</f>
        <v/>
      </c>
      <c r="N2303" s="385" t="n"/>
      <c r="O2303" s="385" t="n"/>
      <c r="P2303" s="385" t="n"/>
      <c r="Q2303" s="287" t="n"/>
      <c r="R2303" s="287" t="n"/>
      <c r="S2303" s="331">
        <f>+(((K2303-I2303)/1000)*1000)/10</f>
        <v/>
      </c>
      <c r="T2303" s="332" t="n"/>
    </row>
    <row r="2304" ht="15.75" customHeight="1" s="412">
      <c r="A2304" s="333" t="n">
        <v>4869</v>
      </c>
      <c r="B2304" s="334" t="n">
        <v>253</v>
      </c>
      <c r="C2304" s="380" t="inlineStr">
        <is>
          <t>T374</t>
        </is>
      </c>
      <c r="D2304" s="380" t="n"/>
      <c r="E2304" s="380" t="n"/>
      <c r="F2304" s="380" t="n"/>
      <c r="G2304" s="380" t="n">
        <v>17</v>
      </c>
      <c r="H2304" s="381" t="n">
        <v>43619</v>
      </c>
      <c r="I2304" s="380" t="n">
        <v>5257</v>
      </c>
      <c r="J2304" s="380" t="n">
        <v>7884</v>
      </c>
      <c r="K2304" s="380" t="n">
        <v>7378</v>
      </c>
      <c r="L2304" s="380" t="n"/>
      <c r="M2304" s="382">
        <f>+(((J2304-I2304)-(K2304-I2304))/(K2304-I2304))*100</f>
        <v/>
      </c>
      <c r="N2304" s="395" t="n"/>
      <c r="O2304" s="384">
        <f>AVERAGE(M2304:M2305)</f>
        <v/>
      </c>
      <c r="P2304" s="384">
        <f>_xlfn.STDEV.S(M2304,M2305)</f>
        <v/>
      </c>
      <c r="Q2304" s="287" t="n"/>
      <c r="R2304" s="287" t="n"/>
      <c r="S2304" s="331">
        <f>+(((K2304-I2304)/1000)*1000)/10</f>
        <v/>
      </c>
      <c r="T2304" s="332">
        <f>AVERAGE(S2304:S2305)</f>
        <v/>
      </c>
    </row>
    <row r="2305" ht="15.75" customHeight="1" s="412">
      <c r="A2305" s="333" t="n">
        <v>4870</v>
      </c>
      <c r="B2305" s="334" t="n">
        <v>254</v>
      </c>
      <c r="C2305" s="380" t="inlineStr">
        <is>
          <t>T374</t>
        </is>
      </c>
      <c r="D2305" s="380" t="n"/>
      <c r="E2305" s="380" t="n"/>
      <c r="F2305" s="380" t="n"/>
      <c r="G2305" s="380" t="n">
        <v>17</v>
      </c>
      <c r="H2305" s="381" t="n">
        <v>43619</v>
      </c>
      <c r="I2305" s="380" t="n">
        <v>5257</v>
      </c>
      <c r="J2305" s="380" t="n">
        <v>8204</v>
      </c>
      <c r="K2305" s="380" t="n">
        <v>7615</v>
      </c>
      <c r="L2305" s="380" t="n"/>
      <c r="M2305" s="382">
        <f>+(((J2305-I2305)-(K2305-I2305))/(K2305-I2305))*100</f>
        <v/>
      </c>
      <c r="N2305" s="395" t="n"/>
      <c r="O2305" s="385" t="n"/>
      <c r="P2305" s="385" t="n"/>
      <c r="Q2305" s="287" t="n"/>
      <c r="R2305" s="287" t="n"/>
      <c r="S2305" s="331">
        <f>+(((K2305-I2305)/1000)*1000)/10</f>
        <v/>
      </c>
      <c r="T2305" s="332" t="n"/>
    </row>
    <row r="2306" ht="15.75" customHeight="1" s="412">
      <c r="A2306" s="333" t="n">
        <v>5449</v>
      </c>
      <c r="B2306" s="334" t="n">
        <v>187</v>
      </c>
      <c r="C2306" s="378" t="inlineStr">
        <is>
          <t>T374</t>
        </is>
      </c>
      <c r="D2306" s="378" t="n"/>
      <c r="E2306" s="378" t="n"/>
      <c r="F2306" s="378" t="n"/>
      <c r="G2306" s="378" t="n">
        <v>19</v>
      </c>
      <c r="H2306" s="379" t="n">
        <v>43637</v>
      </c>
      <c r="I2306" s="378" t="n">
        <v>5214</v>
      </c>
      <c r="J2306" s="378" t="n">
        <v>8035</v>
      </c>
      <c r="K2306" s="378" t="n">
        <v>7383</v>
      </c>
      <c r="L2306" s="378" t="n">
        <v>4</v>
      </c>
      <c r="M2306" s="386">
        <f>+(((J2306-I2306)-(K2306-I2306))/(K2306-I2306))*100</f>
        <v/>
      </c>
      <c r="N2306" s="397" t="n"/>
      <c r="O2306" s="388">
        <f>AVERAGE(M2306:M2307)</f>
        <v/>
      </c>
      <c r="P2306" s="388">
        <f>_xlfn.STDEV.S(M2306,M2307)</f>
        <v/>
      </c>
      <c r="Q2306" s="287" t="n"/>
      <c r="R2306" s="287" t="n"/>
      <c r="S2306" s="331">
        <f>+(((K2306-I2306)/1000)*1000)/10</f>
        <v/>
      </c>
      <c r="T2306" s="332">
        <f>AVERAGE(S2306:S2307)</f>
        <v/>
      </c>
    </row>
    <row r="2307" ht="15.75" customHeight="1" s="412">
      <c r="A2307" s="333" t="n">
        <v>5450</v>
      </c>
      <c r="B2307" s="334" t="n">
        <v>188</v>
      </c>
      <c r="C2307" s="378" t="inlineStr">
        <is>
          <t>T374</t>
        </is>
      </c>
      <c r="D2307" s="378" t="n"/>
      <c r="E2307" s="378" t="n"/>
      <c r="F2307" s="378" t="n"/>
      <c r="G2307" s="378" t="n">
        <v>19</v>
      </c>
      <c r="H2307" s="379" t="n">
        <v>43637</v>
      </c>
      <c r="I2307" s="378" t="n">
        <v>5267</v>
      </c>
      <c r="J2307" s="378" t="n">
        <v>8044</v>
      </c>
      <c r="K2307" s="378" t="n">
        <v>7402</v>
      </c>
      <c r="L2307" s="378" t="n"/>
      <c r="M2307" s="386">
        <f>+(((J2307-I2307)-(K2307-I2307))/(K2307-I2307))*100</f>
        <v/>
      </c>
      <c r="N2307" s="397" t="n"/>
      <c r="O2307" s="331" t="n"/>
      <c r="P2307" s="331" t="n"/>
      <c r="Q2307" s="287" t="n"/>
      <c r="R2307" s="287" t="n"/>
      <c r="S2307" s="331">
        <f>+(((K2307-I2307)/1000)*1000)/10</f>
        <v/>
      </c>
      <c r="T2307" s="332" t="n"/>
    </row>
    <row r="2308" ht="15.75" customHeight="1" s="412">
      <c r="A2308" s="333" t="n">
        <v>6205</v>
      </c>
      <c r="B2308" s="334" t="n">
        <v>226</v>
      </c>
      <c r="C2308" s="378" t="inlineStr">
        <is>
          <t>T374</t>
        </is>
      </c>
      <c r="D2308" s="378" t="n"/>
      <c r="E2308" s="378" t="n"/>
      <c r="F2308" s="378" t="n"/>
      <c r="G2308" s="378" t="n">
        <v>22</v>
      </c>
      <c r="H2308" s="379" t="n">
        <v>43685</v>
      </c>
      <c r="I2308" s="378" t="n">
        <v>5197</v>
      </c>
      <c r="J2308" s="378" t="n">
        <v>7946</v>
      </c>
      <c r="K2308" s="378" t="n">
        <v>7499</v>
      </c>
      <c r="L2308" s="378" t="n">
        <v>5</v>
      </c>
      <c r="M2308" s="374">
        <f>+(((J2308-I2308)-(K2308-I2308))/(K2308-I2308))*100</f>
        <v/>
      </c>
      <c r="N2308" s="394" t="n"/>
      <c r="O2308" s="376">
        <f>AVERAGE(M2308:M2309)</f>
        <v/>
      </c>
      <c r="P2308" s="376">
        <f>_xlfn.STDEV.S(M2308,M2309)</f>
        <v/>
      </c>
      <c r="Q2308" s="287" t="n"/>
      <c r="R2308" s="287" t="n"/>
      <c r="S2308" s="331">
        <f>+(((K2308-I2308)/1000)*1000)/10</f>
        <v/>
      </c>
      <c r="T2308" s="332">
        <f>AVERAGE(S2308:S2309)</f>
        <v/>
      </c>
    </row>
    <row r="2309" ht="15.75" customHeight="1" s="412">
      <c r="A2309" s="333" t="n">
        <v>6206</v>
      </c>
      <c r="B2309" s="334" t="n">
        <v>226</v>
      </c>
      <c r="C2309" s="378" t="inlineStr">
        <is>
          <t>T374</t>
        </is>
      </c>
      <c r="D2309" s="378" t="n"/>
      <c r="E2309" s="378" t="n"/>
      <c r="F2309" s="378" t="n"/>
      <c r="G2309" s="378" t="n">
        <v>22</v>
      </c>
      <c r="H2309" s="379" t="n">
        <v>43685</v>
      </c>
      <c r="I2309" s="378" t="n">
        <v>5197</v>
      </c>
      <c r="J2309" s="378" t="n">
        <v>7937</v>
      </c>
      <c r="K2309" s="378" t="n">
        <v>7519</v>
      </c>
      <c r="L2309" s="378" t="n"/>
      <c r="M2309" s="374">
        <f>+(((J2309-I2309)-(K2309-I2309))/(K2309-I2309))*100</f>
        <v/>
      </c>
      <c r="N2309" s="394" t="n"/>
      <c r="O2309" s="377" t="n"/>
      <c r="P2309" s="377" t="n"/>
      <c r="Q2309" s="287" t="n"/>
      <c r="R2309" s="287" t="n"/>
      <c r="S2309" s="331">
        <f>+(((K2309-I2309)/1000)*1000)/10</f>
        <v/>
      </c>
      <c r="T2309" s="332" t="n"/>
    </row>
    <row r="2310" ht="15.75" customHeight="1" s="412">
      <c r="A2310" s="333" t="n">
        <v>3849</v>
      </c>
      <c r="B2310" s="334" t="n">
        <v>271</v>
      </c>
      <c r="C2310" s="371" t="inlineStr">
        <is>
          <t>T375</t>
        </is>
      </c>
      <c r="D2310" s="371" t="n"/>
      <c r="E2310" s="371" t="n"/>
      <c r="F2310" s="371" t="n"/>
      <c r="G2310" s="371" t="n">
        <v>14</v>
      </c>
      <c r="H2310" s="372" t="n">
        <v>43591</v>
      </c>
      <c r="I2310" s="371" t="n">
        <v>5224</v>
      </c>
      <c r="J2310" s="373" t="n">
        <v>7144</v>
      </c>
      <c r="K2310" s="371" t="n">
        <v>6726</v>
      </c>
      <c r="L2310" s="371" t="n">
        <v>2</v>
      </c>
      <c r="M2310" s="374">
        <f>+(((J2310-I2310)-(K2310-I2310))/(K2310-I2310))*100</f>
        <v/>
      </c>
      <c r="N2310" s="394" t="inlineStr">
        <is>
          <t>MF</t>
        </is>
      </c>
      <c r="O2310" s="376">
        <f>AVERAGE(M2310:M2311)</f>
        <v/>
      </c>
      <c r="P2310" s="376">
        <f>_xlfn.STDEV.S(M2310,M2311)</f>
        <v/>
      </c>
      <c r="Q2310" s="287" t="n">
        <v>2</v>
      </c>
      <c r="R2310" s="287" t="n"/>
      <c r="S2310" s="331">
        <f>+(((K2310-I2310)/1000)*1000)/10</f>
        <v/>
      </c>
      <c r="T2310" s="332">
        <f>AVERAGE(S2310:S2311)</f>
        <v/>
      </c>
    </row>
    <row r="2311" ht="15.75" customHeight="1" s="412">
      <c r="A2311" s="333" t="n">
        <v>3850</v>
      </c>
      <c r="B2311" s="334" t="n">
        <v>272</v>
      </c>
      <c r="C2311" s="371" t="inlineStr">
        <is>
          <t>T375</t>
        </is>
      </c>
      <c r="D2311" s="371" t="n"/>
      <c r="E2311" s="371" t="n"/>
      <c r="F2311" s="371" t="n"/>
      <c r="G2311" s="371" t="n">
        <v>14</v>
      </c>
      <c r="H2311" s="372" t="n">
        <v>43591</v>
      </c>
      <c r="I2311" s="371" t="n">
        <v>5257</v>
      </c>
      <c r="J2311" s="373" t="n">
        <v>7101</v>
      </c>
      <c r="K2311" s="371" t="n">
        <v>6710</v>
      </c>
      <c r="L2311" s="371" t="n"/>
      <c r="M2311" s="374">
        <f>+(((J2311-I2311)-(K2311-I2311))/(K2311-I2311))*100</f>
        <v/>
      </c>
      <c r="N2311" s="394" t="n"/>
      <c r="O2311" s="377" t="n"/>
      <c r="P2311" s="377" t="n"/>
      <c r="Q2311" s="287" t="n"/>
      <c r="R2311" s="287" t="n"/>
      <c r="S2311" s="331">
        <f>+(((K2311-I2311)/1000)*1000)/10</f>
        <v/>
      </c>
      <c r="T2311" s="332" t="n"/>
    </row>
    <row r="2312" ht="15.75" customHeight="1" s="412">
      <c r="A2312" s="333" t="n">
        <v>4505</v>
      </c>
      <c r="B2312" s="334" t="n">
        <v>211</v>
      </c>
      <c r="C2312" s="371" t="inlineStr">
        <is>
          <t>T375</t>
        </is>
      </c>
      <c r="D2312" s="371" t="n"/>
      <c r="E2312" s="371" t="n"/>
      <c r="F2312" s="371" t="n"/>
      <c r="G2312" s="371" t="n">
        <v>16</v>
      </c>
      <c r="H2312" s="372" t="n">
        <v>43607</v>
      </c>
      <c r="I2312" s="371" t="n">
        <v>5194</v>
      </c>
      <c r="J2312" s="371" t="n">
        <v>7358</v>
      </c>
      <c r="K2312" s="371" t="n">
        <v>6893</v>
      </c>
      <c r="L2312" s="371" t="n">
        <v>2</v>
      </c>
      <c r="M2312" s="374">
        <f>+(((J2312-I2312)-(K2312-I2312))/(K2312-I2312))*100</f>
        <v/>
      </c>
      <c r="N2312" s="394" t="n"/>
      <c r="O2312" s="376">
        <f>AVERAGE(M2312:M2313)</f>
        <v/>
      </c>
      <c r="P2312" s="376">
        <f>_xlfn.STDEV.S(M2312,M2313)</f>
        <v/>
      </c>
      <c r="Q2312" s="287" t="n"/>
      <c r="R2312" s="287" t="n"/>
      <c r="S2312" s="331">
        <f>+(((K2312-I2312)/1000)*1000)/10</f>
        <v/>
      </c>
      <c r="T2312" s="332">
        <f>AVERAGE(S2312:S2313)</f>
        <v/>
      </c>
    </row>
    <row r="2313" ht="15.75" customHeight="1" s="412">
      <c r="A2313" s="333" t="n">
        <v>4506</v>
      </c>
      <c r="B2313" s="334" t="n">
        <v>212</v>
      </c>
      <c r="C2313" s="371" t="inlineStr">
        <is>
          <t>T375</t>
        </is>
      </c>
      <c r="D2313" s="371" t="n"/>
      <c r="E2313" s="371" t="n"/>
      <c r="F2313" s="371" t="n"/>
      <c r="G2313" s="371" t="n">
        <v>16</v>
      </c>
      <c r="H2313" s="372" t="n">
        <v>43607</v>
      </c>
      <c r="I2313" s="371" t="n">
        <v>5225</v>
      </c>
      <c r="J2313" s="371" t="n">
        <v>7432</v>
      </c>
      <c r="K2313" s="371" t="n">
        <v>6962</v>
      </c>
      <c r="L2313" s="371" t="n"/>
      <c r="M2313" s="374">
        <f>+(((J2313-I2313)-(K2313-I2313))/(K2313-I2313))*100</f>
        <v/>
      </c>
      <c r="N2313" s="394" t="n"/>
      <c r="O2313" s="377" t="n"/>
      <c r="P2313" s="377" t="n"/>
      <c r="Q2313" s="287" t="n"/>
      <c r="R2313" s="287" t="n"/>
      <c r="S2313" s="331">
        <f>+(((K2313-I2313)/1000)*1000)/10</f>
        <v/>
      </c>
      <c r="T2313" s="332" t="n"/>
    </row>
    <row r="2314" ht="15.75" customHeight="1" s="412">
      <c r="A2314" s="333" t="n">
        <v>5151</v>
      </c>
      <c r="B2314" s="334" t="n">
        <v>211</v>
      </c>
      <c r="C2314" s="371" t="inlineStr">
        <is>
          <t>T375</t>
        </is>
      </c>
      <c r="D2314" s="371" t="n"/>
      <c r="E2314" s="371" t="n"/>
      <c r="F2314" s="371" t="n"/>
      <c r="G2314" s="371" t="n">
        <v>18</v>
      </c>
      <c r="H2314" s="372" t="n">
        <v>43626</v>
      </c>
      <c r="I2314" s="371" t="n">
        <v>5194</v>
      </c>
      <c r="J2314" s="371" t="n">
        <v>7024</v>
      </c>
      <c r="K2314" s="371" t="n">
        <v>6701</v>
      </c>
      <c r="L2314" s="371" t="n">
        <v>8</v>
      </c>
      <c r="M2314" s="374">
        <f>+(((J2314-I2314)-(K2314-I2314))/(K2314-I2314))*100</f>
        <v/>
      </c>
      <c r="N2314" s="394" t="n"/>
      <c r="O2314" s="376">
        <f>AVERAGE(M2314:M2315)</f>
        <v/>
      </c>
      <c r="P2314" s="376">
        <f>_xlfn.STDEV.S(M2314,M2315)</f>
        <v/>
      </c>
      <c r="Q2314" s="287" t="n"/>
      <c r="R2314" s="287" t="n"/>
      <c r="S2314" s="331">
        <f>+(((K2314-I2314)/1000)*1000)/10</f>
        <v/>
      </c>
      <c r="T2314" s="332">
        <f>AVERAGE(S2314:S2315)</f>
        <v/>
      </c>
    </row>
    <row r="2315" ht="15.75" customHeight="1" s="412">
      <c r="A2315" s="333" t="n">
        <v>5152</v>
      </c>
      <c r="B2315" s="334" t="n">
        <v>212</v>
      </c>
      <c r="C2315" s="371" t="inlineStr">
        <is>
          <t>T375</t>
        </is>
      </c>
      <c r="D2315" s="371" t="n"/>
      <c r="E2315" s="371" t="n"/>
      <c r="F2315" s="371" t="n"/>
      <c r="G2315" s="371" t="n">
        <v>18</v>
      </c>
      <c r="H2315" s="372" t="n">
        <v>43626</v>
      </c>
      <c r="I2315" s="371" t="n">
        <v>5225</v>
      </c>
      <c r="J2315" s="371" t="n">
        <v>6921</v>
      </c>
      <c r="K2315" s="371" t="n">
        <v>6622</v>
      </c>
      <c r="L2315" s="371" t="n"/>
      <c r="M2315" s="374">
        <f>+(((J2315-I2315)-(K2315-I2315))/(K2315-I2315))*100</f>
        <v/>
      </c>
      <c r="N2315" s="394" t="n"/>
      <c r="O2315" s="377" t="n"/>
      <c r="P2315" s="377" t="n"/>
      <c r="Q2315" s="287" t="n"/>
      <c r="R2315" s="287" t="n"/>
      <c r="S2315" s="331">
        <f>+(((K2315-I2315)/1000)*1000)/10</f>
        <v/>
      </c>
      <c r="T2315" s="332" t="n"/>
    </row>
    <row r="2316" ht="15.75" customHeight="1" s="412">
      <c r="A2316" s="333" t="n">
        <v>6207</v>
      </c>
      <c r="B2316" s="334" t="n">
        <v>227</v>
      </c>
      <c r="C2316" s="378" t="inlineStr">
        <is>
          <t>T375</t>
        </is>
      </c>
      <c r="D2316" s="378" t="n"/>
      <c r="E2316" s="378" t="n"/>
      <c r="F2316" s="378" t="n"/>
      <c r="G2316" s="378" t="n">
        <v>22</v>
      </c>
      <c r="H2316" s="379" t="n">
        <v>43685</v>
      </c>
      <c r="I2316" s="378" t="n">
        <v>5247</v>
      </c>
      <c r="J2316" s="378" t="n">
        <v>6635</v>
      </c>
      <c r="K2316" s="378" t="n">
        <v>6417</v>
      </c>
      <c r="L2316" s="378" t="n">
        <v>8</v>
      </c>
      <c r="M2316" s="374">
        <f>+(((J2316-I2316)-(K2316-I2316))/(K2316-I2316))*100</f>
        <v/>
      </c>
      <c r="N2316" s="394" t="n"/>
      <c r="O2316" s="376">
        <f>AVERAGE(M2316:M2317)</f>
        <v/>
      </c>
      <c r="P2316" s="376">
        <f>_xlfn.STDEV.S(M2316,M2317)</f>
        <v/>
      </c>
      <c r="Q2316" s="287" t="n"/>
      <c r="R2316" s="287" t="n"/>
      <c r="S2316" s="331">
        <f>+(((K2316-I2316)/1000)*1000)/10</f>
        <v/>
      </c>
      <c r="T2316" s="332">
        <f>AVERAGE(S2316:S2317)</f>
        <v/>
      </c>
    </row>
    <row r="2317" ht="15.75" customHeight="1" s="412">
      <c r="A2317" s="333" t="n">
        <v>6208</v>
      </c>
      <c r="B2317" s="334" t="n">
        <v>227</v>
      </c>
      <c r="C2317" s="378" t="inlineStr">
        <is>
          <t>T375</t>
        </is>
      </c>
      <c r="D2317" s="378" t="n"/>
      <c r="E2317" s="378" t="n"/>
      <c r="F2317" s="378" t="n"/>
      <c r="G2317" s="378" t="n">
        <v>22</v>
      </c>
      <c r="H2317" s="379" t="n">
        <v>43685</v>
      </c>
      <c r="I2317" s="378" t="n">
        <v>5247</v>
      </c>
      <c r="J2317" s="378" t="n">
        <v>6587</v>
      </c>
      <c r="K2317" s="378" t="n">
        <v>6386</v>
      </c>
      <c r="L2317" s="378" t="n"/>
      <c r="M2317" s="374">
        <f>+(((J2317-I2317)-(K2317-I2317))/(K2317-I2317))*100</f>
        <v/>
      </c>
      <c r="N2317" s="394" t="n"/>
      <c r="O2317" s="377" t="n"/>
      <c r="P2317" s="377" t="n"/>
      <c r="Q2317" s="287" t="n"/>
      <c r="R2317" s="287" t="n"/>
      <c r="S2317" s="331">
        <f>+(((K2317-I2317)/1000)*1000)/10</f>
        <v/>
      </c>
      <c r="T2317" s="332" t="n"/>
    </row>
    <row r="2318" ht="15.75" customHeight="1" s="412">
      <c r="A2318" s="333" t="n">
        <v>3507</v>
      </c>
      <c r="B2318" s="334" t="n">
        <v>263</v>
      </c>
      <c r="C2318" s="380" t="inlineStr">
        <is>
          <t>T376</t>
        </is>
      </c>
      <c r="D2318" s="380" t="n"/>
      <c r="E2318" s="380" t="n"/>
      <c r="F2318" s="380" t="n"/>
      <c r="G2318" s="380" t="n">
        <v>13</v>
      </c>
      <c r="H2318" s="381" t="n">
        <v>43587</v>
      </c>
      <c r="I2318" s="380" t="n">
        <v>5258</v>
      </c>
      <c r="J2318" s="380" t="n">
        <v>7186</v>
      </c>
      <c r="K2318" s="380" t="n">
        <v>6847</v>
      </c>
      <c r="L2318" s="380" t="n">
        <v>1</v>
      </c>
      <c r="M2318" s="382">
        <f>+(((J2318-I2318)-(K2318-I2318))/(K2318-I2318))*100</f>
        <v/>
      </c>
      <c r="N2318" s="395" t="inlineStr">
        <is>
          <t>MF</t>
        </is>
      </c>
      <c r="O2318" s="384">
        <f>AVERAGE(M2318:M2319)</f>
        <v/>
      </c>
      <c r="P2318" s="384">
        <f>_xlfn.STDEV.S(M2318,M2319)</f>
        <v/>
      </c>
      <c r="Q2318" s="287" t="n">
        <v>1</v>
      </c>
      <c r="R2318" s="287" t="n"/>
      <c r="S2318" s="331">
        <f>+(((K2318-I2318)/1000)*1000)/10</f>
        <v/>
      </c>
      <c r="T2318" s="332">
        <f>AVERAGE(S2318:S2319)</f>
        <v/>
      </c>
    </row>
    <row r="2319" ht="15.75" customHeight="1" s="412">
      <c r="A2319" s="333" t="n">
        <v>3508</v>
      </c>
      <c r="B2319" s="334" t="n">
        <v>264</v>
      </c>
      <c r="C2319" s="380" t="inlineStr">
        <is>
          <t>T376</t>
        </is>
      </c>
      <c r="D2319" s="380" t="n"/>
      <c r="E2319" s="380" t="n"/>
      <c r="F2319" s="380" t="n"/>
      <c r="G2319" s="380" t="n">
        <v>13</v>
      </c>
      <c r="H2319" s="381" t="n">
        <v>43587</v>
      </c>
      <c r="I2319" s="380" t="n">
        <v>5312</v>
      </c>
      <c r="J2319" s="380" t="n">
        <v>7160</v>
      </c>
      <c r="K2319" s="380" t="n">
        <v>6839</v>
      </c>
      <c r="L2319" s="380" t="n"/>
      <c r="M2319" s="382">
        <f>+(((J2319-I2319)-(K2319-I2319))/(K2319-I2319))*100</f>
        <v/>
      </c>
      <c r="N2319" s="395" t="n"/>
      <c r="O2319" s="385" t="n"/>
      <c r="P2319" s="385" t="n"/>
      <c r="Q2319" s="287" t="n"/>
      <c r="R2319" s="287" t="n"/>
      <c r="S2319" s="331">
        <f>+(((K2319-I2319)/1000)*1000)/10</f>
        <v/>
      </c>
      <c r="T2319" s="332" t="n"/>
    </row>
    <row r="2320" ht="15.75" customHeight="1" s="412">
      <c r="A2320" s="333" t="n">
        <v>4225</v>
      </c>
      <c r="B2320" s="334" t="n">
        <v>255</v>
      </c>
      <c r="C2320" s="380" t="inlineStr">
        <is>
          <t>T376</t>
        </is>
      </c>
      <c r="D2320" s="380" t="n"/>
      <c r="E2320" s="380" t="n"/>
      <c r="F2320" s="380" t="n"/>
      <c r="G2320" s="380" t="n">
        <v>15</v>
      </c>
      <c r="H2320" s="381" t="n">
        <v>43599</v>
      </c>
      <c r="I2320" s="380" t="n">
        <v>5260</v>
      </c>
      <c r="J2320" s="380" t="n">
        <v>6392</v>
      </c>
      <c r="K2320" s="380" t="n">
        <v>6196</v>
      </c>
      <c r="L2320" s="380" t="n"/>
      <c r="M2320" s="382">
        <f>+(((J2320-I2320)-(K2320-I2320))/(K2320-I2320))*100</f>
        <v/>
      </c>
      <c r="N2320" s="385" t="n"/>
      <c r="O2320" s="384">
        <f>AVERAGE(M2320:M2321)</f>
        <v/>
      </c>
      <c r="P2320" s="384">
        <f>_xlfn.STDEV.S(M2320,M2321)</f>
        <v/>
      </c>
      <c r="Q2320" s="287" t="n"/>
      <c r="R2320" s="287" t="n"/>
      <c r="S2320" s="331">
        <f>+(((K2320-I2320)/1000)*1000)/10</f>
        <v/>
      </c>
      <c r="T2320" s="332">
        <f>AVERAGE(S2320:S2321)</f>
        <v/>
      </c>
    </row>
    <row r="2321" ht="15.75" customHeight="1" s="412">
      <c r="A2321" s="333" t="n">
        <v>4226</v>
      </c>
      <c r="B2321" s="334" t="n">
        <v>256</v>
      </c>
      <c r="C2321" s="380" t="inlineStr">
        <is>
          <t>T376</t>
        </is>
      </c>
      <c r="D2321" s="380" t="n"/>
      <c r="E2321" s="380" t="n"/>
      <c r="F2321" s="380" t="n"/>
      <c r="G2321" s="380" t="n">
        <v>15</v>
      </c>
      <c r="H2321" s="381" t="n">
        <v>43599</v>
      </c>
      <c r="I2321" s="380" t="n">
        <v>5193</v>
      </c>
      <c r="J2321" s="380" t="n">
        <v>6663</v>
      </c>
      <c r="K2321" s="380" t="n">
        <v>6388</v>
      </c>
      <c r="L2321" s="380" t="n"/>
      <c r="M2321" s="382">
        <f>+(((J2321-I2321)-(K2321-I2321))/(K2321-I2321))*100</f>
        <v/>
      </c>
      <c r="N2321" s="385" t="n"/>
      <c r="O2321" s="385" t="n"/>
      <c r="P2321" s="385" t="n"/>
      <c r="Q2321" s="287" t="n"/>
      <c r="R2321" s="287" t="n"/>
      <c r="S2321" s="331">
        <f>+(((K2321-I2321)/1000)*1000)/10</f>
        <v/>
      </c>
      <c r="T2321" s="332" t="n"/>
    </row>
    <row r="2322" ht="15.75" customHeight="1" s="412">
      <c r="A2322" s="333" t="n">
        <v>4871</v>
      </c>
      <c r="B2322" s="334" t="n">
        <v>255</v>
      </c>
      <c r="C2322" s="380" t="inlineStr">
        <is>
          <t>T376</t>
        </is>
      </c>
      <c r="D2322" s="380" t="n"/>
      <c r="E2322" s="380" t="n"/>
      <c r="F2322" s="380" t="n"/>
      <c r="G2322" s="380" t="n">
        <v>17</v>
      </c>
      <c r="H2322" s="381" t="n">
        <v>43619</v>
      </c>
      <c r="I2322" s="380" t="n">
        <v>5260</v>
      </c>
      <c r="J2322" s="380" t="n">
        <v>6483</v>
      </c>
      <c r="K2322" s="380" t="n">
        <v>6276</v>
      </c>
      <c r="L2322" s="380" t="n"/>
      <c r="M2322" s="382">
        <f>+(((J2322-I2322)-(K2322-I2322))/(K2322-I2322))*100</f>
        <v/>
      </c>
      <c r="N2322" s="395" t="n"/>
      <c r="O2322" s="384">
        <f>AVERAGE(M2322:M2323)</f>
        <v/>
      </c>
      <c r="P2322" s="384">
        <f>_xlfn.STDEV.S(M2322,M2323)</f>
        <v/>
      </c>
      <c r="Q2322" s="287" t="n"/>
      <c r="R2322" s="287" t="n"/>
      <c r="S2322" s="331">
        <f>+(((K2322-I2322)/1000)*1000)/10</f>
        <v/>
      </c>
      <c r="T2322" s="332">
        <f>AVERAGE(S2322:S2323)</f>
        <v/>
      </c>
    </row>
    <row r="2323" ht="15.75" customHeight="1" s="412">
      <c r="A2323" s="333" t="n">
        <v>4872</v>
      </c>
      <c r="B2323" s="334" t="n">
        <v>256</v>
      </c>
      <c r="C2323" s="380" t="inlineStr">
        <is>
          <t>T376</t>
        </is>
      </c>
      <c r="D2323" s="380" t="n"/>
      <c r="E2323" s="380" t="n"/>
      <c r="F2323" s="380" t="n"/>
      <c r="G2323" s="380" t="n">
        <v>17</v>
      </c>
      <c r="H2323" s="381" t="n">
        <v>43619</v>
      </c>
      <c r="I2323" s="380" t="n">
        <v>5193</v>
      </c>
      <c r="J2323" s="380" t="n">
        <v>6545</v>
      </c>
      <c r="K2323" s="380" t="n">
        <v>6314</v>
      </c>
      <c r="L2323" s="380" t="n"/>
      <c r="M2323" s="382">
        <f>+(((J2323-I2323)-(K2323-I2323))/(K2323-I2323))*100</f>
        <v/>
      </c>
      <c r="N2323" s="395" t="n"/>
      <c r="O2323" s="385" t="n"/>
      <c r="P2323" s="385" t="n"/>
      <c r="Q2323" s="287" t="n"/>
      <c r="R2323" s="287" t="n"/>
      <c r="S2323" s="331">
        <f>+(((K2323-I2323)/1000)*1000)/10</f>
        <v/>
      </c>
      <c r="T2323" s="332" t="n"/>
    </row>
    <row r="2324" ht="15.75" customHeight="1" s="412">
      <c r="A2324" s="333" t="n">
        <v>5451</v>
      </c>
      <c r="B2324" s="334" t="n">
        <v>189</v>
      </c>
      <c r="C2324" s="378" t="inlineStr">
        <is>
          <t>T376</t>
        </is>
      </c>
      <c r="D2324" s="378" t="n"/>
      <c r="E2324" s="378" t="n"/>
      <c r="F2324" s="378" t="n"/>
      <c r="G2324" s="378" t="n">
        <v>19</v>
      </c>
      <c r="H2324" s="379" t="n">
        <v>43637</v>
      </c>
      <c r="I2324" s="378" t="n">
        <v>5261</v>
      </c>
      <c r="J2324" s="378" t="n">
        <v>6530</v>
      </c>
      <c r="K2324" s="378" t="n">
        <v>6265</v>
      </c>
      <c r="L2324" s="378" t="n">
        <v>7</v>
      </c>
      <c r="M2324" s="386">
        <f>+(((J2324-I2324)-(K2324-I2324))/(K2324-I2324))*100</f>
        <v/>
      </c>
      <c r="N2324" s="397" t="n"/>
      <c r="O2324" s="388">
        <f>AVERAGE(M2324:M2325)</f>
        <v/>
      </c>
      <c r="P2324" s="388">
        <f>_xlfn.STDEV.S(M2324,M2325)</f>
        <v/>
      </c>
      <c r="Q2324" s="287" t="n"/>
      <c r="R2324" s="287" t="n"/>
      <c r="S2324" s="331">
        <f>+(((K2324-I2324)/1000)*1000)/10</f>
        <v/>
      </c>
      <c r="T2324" s="332">
        <f>AVERAGE(S2324:S2325)</f>
        <v/>
      </c>
    </row>
    <row r="2325" ht="15.75" customHeight="1" s="412">
      <c r="A2325" s="333" t="n">
        <v>5452</v>
      </c>
      <c r="B2325" s="334" t="n">
        <v>190</v>
      </c>
      <c r="C2325" s="378" t="inlineStr">
        <is>
          <t>T376</t>
        </is>
      </c>
      <c r="D2325" s="378" t="n"/>
      <c r="E2325" s="378" t="n"/>
      <c r="F2325" s="378" t="n"/>
      <c r="G2325" s="378" t="n">
        <v>19</v>
      </c>
      <c r="H2325" s="379" t="n">
        <v>43637</v>
      </c>
      <c r="I2325" s="378" t="n">
        <v>5238</v>
      </c>
      <c r="J2325" s="378" t="n">
        <v>6447</v>
      </c>
      <c r="K2325" s="378" t="n">
        <v>6204</v>
      </c>
      <c r="L2325" s="378" t="n"/>
      <c r="M2325" s="386">
        <f>+(((J2325-I2325)-(K2325-I2325))/(K2325-I2325))*100</f>
        <v/>
      </c>
      <c r="N2325" s="397" t="n"/>
      <c r="O2325" s="331" t="n"/>
      <c r="P2325" s="331" t="n"/>
      <c r="Q2325" s="287" t="n"/>
      <c r="R2325" s="287" t="n"/>
      <c r="S2325" s="331">
        <f>+(((K2325-I2325)/1000)*1000)/10</f>
        <v/>
      </c>
      <c r="T2325" s="332" t="n"/>
    </row>
    <row r="2326" ht="15.75" customHeight="1" s="412">
      <c r="A2326" s="333" t="n">
        <v>6209</v>
      </c>
      <c r="B2326" s="334" t="n">
        <v>228</v>
      </c>
      <c r="C2326" s="378" t="inlineStr">
        <is>
          <t>T376</t>
        </is>
      </c>
      <c r="D2326" s="378" t="n"/>
      <c r="E2326" s="378" t="n"/>
      <c r="F2326" s="378" t="n"/>
      <c r="G2326" s="378" t="n">
        <v>22</v>
      </c>
      <c r="H2326" s="379" t="n">
        <v>43685</v>
      </c>
      <c r="I2326" s="378" t="n">
        <v>5238</v>
      </c>
      <c r="J2326" s="378" t="n">
        <v>6476</v>
      </c>
      <c r="K2326" s="378" t="n">
        <v>6279</v>
      </c>
      <c r="L2326" s="378" t="n">
        <v>7</v>
      </c>
      <c r="M2326" s="374">
        <f>+(((J2326-I2326)-(K2326-I2326))/(K2326-I2326))*100</f>
        <v/>
      </c>
      <c r="N2326" s="394" t="n"/>
      <c r="O2326" s="376">
        <f>AVERAGE(M2326:M2327)</f>
        <v/>
      </c>
      <c r="P2326" s="376">
        <f>_xlfn.STDEV.S(M2326,M2327)</f>
        <v/>
      </c>
      <c r="Q2326" s="287" t="n"/>
      <c r="R2326" s="287" t="n"/>
      <c r="S2326" s="331">
        <f>+(((K2326-I2326)/1000)*1000)/10</f>
        <v/>
      </c>
      <c r="T2326" s="332">
        <f>AVERAGE(S2326:S2327)</f>
        <v/>
      </c>
    </row>
    <row r="2327" ht="15.75" customHeight="1" s="412">
      <c r="A2327" s="333" t="n">
        <v>6210</v>
      </c>
      <c r="B2327" s="334" t="n">
        <v>228</v>
      </c>
      <c r="C2327" s="378" t="inlineStr">
        <is>
          <t>T376</t>
        </is>
      </c>
      <c r="D2327" s="378" t="n"/>
      <c r="E2327" s="378" t="n"/>
      <c r="F2327" s="378" t="n"/>
      <c r="G2327" s="378" t="n">
        <v>22</v>
      </c>
      <c r="H2327" s="379" t="n">
        <v>43685</v>
      </c>
      <c r="I2327" s="378" t="n">
        <v>5238</v>
      </c>
      <c r="J2327" s="378" t="n">
        <v>6521</v>
      </c>
      <c r="K2327" s="378" t="n">
        <v>6321</v>
      </c>
      <c r="L2327" s="378" t="n"/>
      <c r="M2327" s="374">
        <f>+(((J2327-I2327)-(K2327-I2327))/(K2327-I2327))*100</f>
        <v/>
      </c>
      <c r="N2327" s="394" t="n"/>
      <c r="O2327" s="377" t="n"/>
      <c r="P2327" s="377" t="n"/>
      <c r="Q2327" s="287" t="n"/>
      <c r="R2327" s="287" t="n"/>
      <c r="S2327" s="331">
        <f>+(((K2327-I2327)/1000)*1000)/10</f>
        <v/>
      </c>
      <c r="T2327" s="332" t="n"/>
    </row>
    <row r="2328" ht="15.75" customHeight="1" s="412">
      <c r="A2328" s="333" t="n">
        <v>3509</v>
      </c>
      <c r="B2328" s="334" t="n">
        <v>265</v>
      </c>
      <c r="C2328" s="380" t="inlineStr">
        <is>
          <t>T377</t>
        </is>
      </c>
      <c r="D2328" s="380" t="n"/>
      <c r="E2328" s="380" t="n"/>
      <c r="F2328" s="380" t="n"/>
      <c r="G2328" s="380" t="n">
        <v>13</v>
      </c>
      <c r="H2328" s="381" t="n">
        <v>43587</v>
      </c>
      <c r="I2328" s="380" t="n">
        <v>5235</v>
      </c>
      <c r="J2328" s="380" t="n">
        <v>8065</v>
      </c>
      <c r="K2328" s="380" t="n">
        <v>7430</v>
      </c>
      <c r="L2328" s="380" t="n">
        <v>1</v>
      </c>
      <c r="M2328" s="382">
        <f>+(((J2328-I2328)-(K2328-I2328))/(K2328-I2328))*100</f>
        <v/>
      </c>
      <c r="N2328" s="395" t="inlineStr">
        <is>
          <t>24/4</t>
        </is>
      </c>
      <c r="O2328" s="384">
        <f>AVERAGE(M2328:M2329)</f>
        <v/>
      </c>
      <c r="P2328" s="384">
        <f>_xlfn.STDEV.S(M2328,M2329)</f>
        <v/>
      </c>
      <c r="Q2328" s="287" t="n">
        <v>1</v>
      </c>
      <c r="R2328" s="287" t="n"/>
      <c r="S2328" s="331">
        <f>+(((K2328-I2328)/1000)*1000)/10</f>
        <v/>
      </c>
      <c r="T2328" s="332">
        <f>AVERAGE(S2328:S2329)</f>
        <v/>
      </c>
    </row>
    <row r="2329" ht="15.75" customHeight="1" s="412">
      <c r="A2329" s="333" t="n">
        <v>3510</v>
      </c>
      <c r="B2329" s="334" t="n">
        <v>266</v>
      </c>
      <c r="C2329" s="380" t="inlineStr">
        <is>
          <t>T377</t>
        </is>
      </c>
      <c r="D2329" s="380" t="n"/>
      <c r="E2329" s="380" t="n"/>
      <c r="F2329" s="380" t="n"/>
      <c r="G2329" s="380" t="n">
        <v>13</v>
      </c>
      <c r="H2329" s="381" t="n">
        <v>43587</v>
      </c>
      <c r="I2329" s="380" t="n">
        <v>5209</v>
      </c>
      <c r="J2329" s="380" t="n">
        <v>8255</v>
      </c>
      <c r="K2329" s="380" t="n">
        <v>7544</v>
      </c>
      <c r="L2329" s="380" t="n"/>
      <c r="M2329" s="382">
        <f>+(((J2329-I2329)-(K2329-I2329))/(K2329-I2329))*100</f>
        <v/>
      </c>
      <c r="N2329" s="395" t="n"/>
      <c r="O2329" s="385" t="n"/>
      <c r="P2329" s="385" t="n"/>
      <c r="Q2329" s="287" t="n"/>
      <c r="R2329" s="287" t="n"/>
      <c r="S2329" s="331">
        <f>+(((K2329-I2329)/1000)*1000)/10</f>
        <v/>
      </c>
      <c r="T2329" s="332" t="n"/>
    </row>
    <row r="2330" ht="15.75" customHeight="1" s="412">
      <c r="A2330" s="333" t="n">
        <v>4227</v>
      </c>
      <c r="B2330" s="334" t="n">
        <v>257</v>
      </c>
      <c r="C2330" s="380" t="inlineStr">
        <is>
          <t>T377</t>
        </is>
      </c>
      <c r="D2330" s="380" t="n"/>
      <c r="E2330" s="380" t="n"/>
      <c r="F2330" s="380" t="n"/>
      <c r="G2330" s="380" t="n">
        <v>15</v>
      </c>
      <c r="H2330" s="381" t="n">
        <v>43599</v>
      </c>
      <c r="I2330" s="380" t="n">
        <v>5226</v>
      </c>
      <c r="J2330" s="380" t="n">
        <v>8221</v>
      </c>
      <c r="K2330" s="380" t="n">
        <v>7570</v>
      </c>
      <c r="L2330" s="380" t="n"/>
      <c r="M2330" s="382">
        <f>+(((J2330-I2330)-(K2330-I2330))/(K2330-I2330))*100</f>
        <v/>
      </c>
      <c r="N2330" s="385" t="n"/>
      <c r="O2330" s="384">
        <f>AVERAGE(M2330:M2331)</f>
        <v/>
      </c>
      <c r="P2330" s="384">
        <f>_xlfn.STDEV.S(M2330,M2331)</f>
        <v/>
      </c>
      <c r="Q2330" s="287" t="n"/>
      <c r="R2330" s="287" t="n"/>
      <c r="S2330" s="331">
        <f>+(((K2330-I2330)/1000)*1000)/10</f>
        <v/>
      </c>
      <c r="T2330" s="332">
        <f>AVERAGE(S2330:S2331)</f>
        <v/>
      </c>
    </row>
    <row r="2331" ht="15.75" customHeight="1" s="412">
      <c r="A2331" s="333" t="n">
        <v>4228</v>
      </c>
      <c r="B2331" s="334" t="n">
        <v>258</v>
      </c>
      <c r="C2331" s="380" t="inlineStr">
        <is>
          <t>T377</t>
        </is>
      </c>
      <c r="D2331" s="380" t="n"/>
      <c r="E2331" s="380" t="n"/>
      <c r="F2331" s="380" t="n"/>
      <c r="G2331" s="380" t="n">
        <v>15</v>
      </c>
      <c r="H2331" s="381" t="n">
        <v>43599</v>
      </c>
      <c r="I2331" s="380" t="n">
        <v>5266</v>
      </c>
      <c r="J2331" s="380" t="n">
        <v>8359</v>
      </c>
      <c r="K2331" s="380" t="n">
        <v>7697</v>
      </c>
      <c r="L2331" s="380" t="n"/>
      <c r="M2331" s="382">
        <f>+(((J2331-I2331)-(K2331-I2331))/(K2331-I2331))*100</f>
        <v/>
      </c>
      <c r="N2331" s="385" t="n"/>
      <c r="O2331" s="385" t="n"/>
      <c r="P2331" s="385" t="n"/>
      <c r="Q2331" s="287" t="n"/>
      <c r="R2331" s="287" t="n"/>
      <c r="S2331" s="331">
        <f>+(((K2331-I2331)/1000)*1000)/10</f>
        <v/>
      </c>
      <c r="T2331" s="332" t="n"/>
    </row>
    <row r="2332" ht="15.75" customHeight="1" s="412">
      <c r="A2332" s="333" t="n">
        <v>4873</v>
      </c>
      <c r="B2332" s="334" t="n">
        <v>257</v>
      </c>
      <c r="C2332" s="380" t="inlineStr">
        <is>
          <t>T377</t>
        </is>
      </c>
      <c r="D2332" s="380" t="n"/>
      <c r="E2332" s="380" t="n"/>
      <c r="F2332" s="380" t="n"/>
      <c r="G2332" s="380" t="n">
        <v>17</v>
      </c>
      <c r="H2332" s="381" t="n">
        <v>43619</v>
      </c>
      <c r="I2332" s="380" t="n">
        <v>5226</v>
      </c>
      <c r="J2332" s="380" t="n">
        <v>8006</v>
      </c>
      <c r="K2332" s="380" t="n">
        <v>7486</v>
      </c>
      <c r="L2332" s="380" t="n"/>
      <c r="M2332" s="382">
        <f>+(((J2332-I2332)-(K2332-I2332))/(K2332-I2332))*100</f>
        <v/>
      </c>
      <c r="N2332" s="395" t="n"/>
      <c r="O2332" s="384">
        <f>AVERAGE(M2332:M2333)</f>
        <v/>
      </c>
      <c r="P2332" s="384">
        <f>_xlfn.STDEV.S(M2332,M2333)</f>
        <v/>
      </c>
      <c r="Q2332" s="287" t="n"/>
      <c r="R2332" s="287" t="n"/>
      <c r="S2332" s="331">
        <f>+(((K2332-I2332)/1000)*1000)/10</f>
        <v/>
      </c>
      <c r="T2332" s="332">
        <f>AVERAGE(S2332:S2333)</f>
        <v/>
      </c>
    </row>
    <row r="2333" ht="15.75" customHeight="1" s="412">
      <c r="A2333" s="333" t="n">
        <v>4874</v>
      </c>
      <c r="B2333" s="334" t="n">
        <v>258</v>
      </c>
      <c r="C2333" s="380" t="inlineStr">
        <is>
          <t>T377</t>
        </is>
      </c>
      <c r="D2333" s="380" t="n"/>
      <c r="E2333" s="380" t="n"/>
      <c r="F2333" s="380" t="n"/>
      <c r="G2333" s="380" t="n">
        <v>17</v>
      </c>
      <c r="H2333" s="381" t="n">
        <v>43619</v>
      </c>
      <c r="I2333" s="380" t="n">
        <v>5266</v>
      </c>
      <c r="J2333" s="380" t="n">
        <v>7885</v>
      </c>
      <c r="K2333" s="380" t="n">
        <v>7396</v>
      </c>
      <c r="L2333" s="380" t="n"/>
      <c r="M2333" s="382">
        <f>+(((J2333-I2333)-(K2333-I2333))/(K2333-I2333))*100</f>
        <v/>
      </c>
      <c r="N2333" s="395" t="n"/>
      <c r="O2333" s="385" t="n"/>
      <c r="P2333" s="385" t="n"/>
      <c r="Q2333" s="287" t="n"/>
      <c r="R2333" s="287" t="n"/>
      <c r="S2333" s="331">
        <f>+(((K2333-I2333)/1000)*1000)/10</f>
        <v/>
      </c>
      <c r="T2333" s="332" t="n"/>
    </row>
    <row r="2334" ht="15.75" customHeight="1" s="412">
      <c r="A2334" s="333" t="n">
        <v>5453</v>
      </c>
      <c r="B2334" s="334" t="n">
        <v>191</v>
      </c>
      <c r="C2334" s="378" t="inlineStr">
        <is>
          <t>T377</t>
        </is>
      </c>
      <c r="D2334" s="378" t="n"/>
      <c r="E2334" s="378" t="n"/>
      <c r="F2334" s="378" t="n"/>
      <c r="G2334" s="378" t="n">
        <v>19</v>
      </c>
      <c r="H2334" s="379" t="n">
        <v>43637</v>
      </c>
      <c r="I2334" s="378" t="n">
        <v>5280</v>
      </c>
      <c r="J2334" s="378" t="n">
        <v>8669</v>
      </c>
      <c r="K2334" s="378" t="n">
        <v>8026</v>
      </c>
      <c r="L2334" s="378" t="n">
        <v>8</v>
      </c>
      <c r="M2334" s="386">
        <f>+(((J2334-I2334)-(K2334-I2334))/(K2334-I2334))*100</f>
        <v/>
      </c>
      <c r="N2334" s="397" t="n"/>
      <c r="O2334" s="388">
        <f>AVERAGE(M2334:M2335)</f>
        <v/>
      </c>
      <c r="P2334" s="388">
        <f>_xlfn.STDEV.S(M2334,M2335)</f>
        <v/>
      </c>
      <c r="Q2334" s="287" t="n"/>
      <c r="R2334" s="287" t="n"/>
      <c r="S2334" s="331">
        <f>+(((K2334-I2334)/1000)*1000)/10</f>
        <v/>
      </c>
      <c r="T2334" s="332">
        <f>AVERAGE(S2334:S2335)</f>
        <v/>
      </c>
    </row>
    <row r="2335" ht="15.75" customHeight="1" s="412">
      <c r="A2335" s="333" t="n">
        <v>5454</v>
      </c>
      <c r="B2335" s="334" t="n">
        <v>192</v>
      </c>
      <c r="C2335" s="378" t="inlineStr">
        <is>
          <t>T377</t>
        </is>
      </c>
      <c r="D2335" s="378" t="n"/>
      <c r="E2335" s="378" t="n"/>
      <c r="F2335" s="378" t="n"/>
      <c r="G2335" s="378" t="n">
        <v>19</v>
      </c>
      <c r="H2335" s="379" t="n">
        <v>43637</v>
      </c>
      <c r="I2335" s="378" t="n">
        <v>5241</v>
      </c>
      <c r="J2335" s="378" t="n">
        <v>8748</v>
      </c>
      <c r="K2335" s="378" t="n">
        <v>8089</v>
      </c>
      <c r="L2335" s="378" t="n"/>
      <c r="M2335" s="386">
        <f>+(((J2335-I2335)-(K2335-I2335))/(K2335-I2335))*100</f>
        <v/>
      </c>
      <c r="N2335" s="397" t="n"/>
      <c r="O2335" s="331" t="n"/>
      <c r="P2335" s="331" t="n"/>
      <c r="Q2335" s="287" t="n"/>
      <c r="R2335" s="287" t="n"/>
      <c r="S2335" s="331">
        <f>+(((K2335-I2335)/1000)*1000)/10</f>
        <v/>
      </c>
      <c r="T2335" s="332" t="n"/>
    </row>
    <row r="2336" ht="15.75" customHeight="1" s="412">
      <c r="A2336" s="333" t="n">
        <v>6211</v>
      </c>
      <c r="B2336" s="334" t="n">
        <v>229</v>
      </c>
      <c r="C2336" s="378" t="inlineStr">
        <is>
          <t>T377</t>
        </is>
      </c>
      <c r="D2336" s="378" t="n"/>
      <c r="E2336" s="378" t="n"/>
      <c r="F2336" s="378" t="n"/>
      <c r="G2336" s="378" t="n">
        <v>22</v>
      </c>
      <c r="H2336" s="379" t="n">
        <v>43685</v>
      </c>
      <c r="I2336" s="378" t="n">
        <v>5205</v>
      </c>
      <c r="J2336" s="378" t="n">
        <v>7673</v>
      </c>
      <c r="K2336" s="378" t="n">
        <v>7273</v>
      </c>
      <c r="L2336" s="378" t="n">
        <v>8</v>
      </c>
      <c r="M2336" s="374">
        <f>+(((J2336-I2336)-(K2336-I2336))/(K2336-I2336))*100</f>
        <v/>
      </c>
      <c r="N2336" s="394" t="n"/>
      <c r="O2336" s="376">
        <f>AVERAGE(M2336:M2337)</f>
        <v/>
      </c>
      <c r="P2336" s="376">
        <f>_xlfn.STDEV.S(M2336,M2337)</f>
        <v/>
      </c>
      <c r="Q2336" s="287" t="n"/>
      <c r="R2336" s="287" t="n"/>
      <c r="S2336" s="331">
        <f>+(((K2336-I2336)/1000)*1000)/10</f>
        <v/>
      </c>
      <c r="T2336" s="332">
        <f>AVERAGE(S2336:S2337)</f>
        <v/>
      </c>
    </row>
    <row r="2337" ht="15.75" customHeight="1" s="412">
      <c r="A2337" s="333" t="n">
        <v>6212</v>
      </c>
      <c r="B2337" s="334" t="n">
        <v>229</v>
      </c>
      <c r="C2337" s="378" t="inlineStr">
        <is>
          <t>T377</t>
        </is>
      </c>
      <c r="D2337" s="378" t="n"/>
      <c r="E2337" s="378" t="n"/>
      <c r="F2337" s="378" t="n"/>
      <c r="G2337" s="378" t="n">
        <v>22</v>
      </c>
      <c r="H2337" s="379" t="n">
        <v>43685</v>
      </c>
      <c r="I2337" s="378" t="n">
        <v>5205</v>
      </c>
      <c r="J2337" s="378" t="n">
        <v>7684</v>
      </c>
      <c r="K2337" s="378" t="n">
        <v>7293</v>
      </c>
      <c r="L2337" s="378" t="n"/>
      <c r="M2337" s="374">
        <f>+(((J2337-I2337)-(K2337-I2337))/(K2337-I2337))*100</f>
        <v/>
      </c>
      <c r="N2337" s="394" t="n"/>
      <c r="O2337" s="377" t="n"/>
      <c r="P2337" s="377" t="n"/>
      <c r="Q2337" s="287" t="n"/>
      <c r="R2337" s="287" t="n"/>
      <c r="S2337" s="331">
        <f>+(((K2337-I2337)/1000)*1000)/10</f>
        <v/>
      </c>
      <c r="T2337" s="332" t="n"/>
    </row>
    <row r="2338" ht="15.75" customHeight="1" s="412">
      <c r="A2338" s="333" t="n">
        <v>3511</v>
      </c>
      <c r="B2338" s="334" t="n">
        <v>267</v>
      </c>
      <c r="C2338" s="371" t="inlineStr">
        <is>
          <t>T378</t>
        </is>
      </c>
      <c r="D2338" s="371" t="n"/>
      <c r="E2338" s="371" t="n"/>
      <c r="F2338" s="371" t="n"/>
      <c r="G2338" s="371" t="n">
        <v>13</v>
      </c>
      <c r="H2338" s="372" t="n">
        <v>43587</v>
      </c>
      <c r="I2338" s="371" t="n">
        <v>5263</v>
      </c>
      <c r="J2338" s="371" t="n">
        <v>8393</v>
      </c>
      <c r="K2338" s="371" t="n">
        <v>7477</v>
      </c>
      <c r="L2338" s="371" t="n">
        <v>1</v>
      </c>
      <c r="M2338" s="374">
        <f>+(((J2338-I2338)-(K2338-I2338))/(K2338-I2338))*100</f>
        <v/>
      </c>
      <c r="N2338" s="394" t="inlineStr">
        <is>
          <t>1/2</t>
        </is>
      </c>
      <c r="O2338" s="376">
        <f>AVERAGE(M2338:M2339)</f>
        <v/>
      </c>
      <c r="P2338" s="376">
        <f>_xlfn.STDEV.S(M2338,M2339)</f>
        <v/>
      </c>
      <c r="Q2338" s="287" t="n">
        <v>2</v>
      </c>
      <c r="R2338" s="287" t="n"/>
      <c r="S2338" s="331">
        <f>+(((K2338-I2338)/1000)*1000)/10</f>
        <v/>
      </c>
      <c r="T2338" s="332">
        <f>AVERAGE(S2338:S2339)</f>
        <v/>
      </c>
    </row>
    <row r="2339" ht="15.75" customHeight="1" s="412">
      <c r="A2339" s="333" t="n">
        <v>3512</v>
      </c>
      <c r="B2339" s="334" t="n">
        <v>268</v>
      </c>
      <c r="C2339" s="371" t="inlineStr">
        <is>
          <t>T378</t>
        </is>
      </c>
      <c r="D2339" s="371" t="n"/>
      <c r="E2339" s="371" t="n"/>
      <c r="F2339" s="371" t="n"/>
      <c r="G2339" s="371" t="n">
        <v>13</v>
      </c>
      <c r="H2339" s="372" t="n">
        <v>43587</v>
      </c>
      <c r="I2339" s="371" t="n">
        <v>5219</v>
      </c>
      <c r="J2339" s="371" t="n">
        <v>8588</v>
      </c>
      <c r="K2339" s="371" t="n">
        <v>7547</v>
      </c>
      <c r="L2339" s="371" t="n"/>
      <c r="M2339" s="374">
        <f>+(((J2339-I2339)-(K2339-I2339))/(K2339-I2339))*100</f>
        <v/>
      </c>
      <c r="N2339" s="394" t="n"/>
      <c r="O2339" s="377" t="n"/>
      <c r="P2339" s="377" t="n"/>
      <c r="Q2339" s="287" t="n"/>
      <c r="R2339" s="287" t="n"/>
      <c r="S2339" s="331">
        <f>+(((K2339-I2339)/1000)*1000)/10</f>
        <v/>
      </c>
      <c r="T2339" s="332" t="n"/>
    </row>
    <row r="2340" ht="15.75" customHeight="1" s="412">
      <c r="A2340" s="333" t="n">
        <v>4229</v>
      </c>
      <c r="B2340" s="334" t="n">
        <v>259</v>
      </c>
      <c r="C2340" s="371" t="inlineStr">
        <is>
          <t>T378</t>
        </is>
      </c>
      <c r="D2340" s="371" t="n"/>
      <c r="E2340" s="371" t="n"/>
      <c r="F2340" s="371" t="n"/>
      <c r="G2340" s="371" t="n">
        <v>15</v>
      </c>
      <c r="H2340" s="372" t="n">
        <v>43599</v>
      </c>
      <c r="I2340" s="371" t="n">
        <v>5198</v>
      </c>
      <c r="J2340" s="371" t="n">
        <v>7964</v>
      </c>
      <c r="K2340" s="371" t="n">
        <v>7204</v>
      </c>
      <c r="L2340" s="371" t="n"/>
      <c r="M2340" s="374">
        <f>+(((J2340-I2340)-(K2340-I2340))/(K2340-I2340))*100</f>
        <v/>
      </c>
      <c r="N2340" s="377" t="inlineStr">
        <is>
          <t>MF</t>
        </is>
      </c>
      <c r="O2340" s="376">
        <f>AVERAGE(M2340:M2341)</f>
        <v/>
      </c>
      <c r="P2340" s="376">
        <f>_xlfn.STDEV.S(M2340,M2341)</f>
        <v/>
      </c>
      <c r="Q2340" s="287" t="n"/>
      <c r="R2340" s="287" t="n"/>
      <c r="S2340" s="331">
        <f>+(((K2340-I2340)/1000)*1000)/10</f>
        <v/>
      </c>
      <c r="T2340" s="332">
        <f>AVERAGE(S2340:S2341)</f>
        <v/>
      </c>
    </row>
    <row r="2341" ht="15.75" customHeight="1" s="412">
      <c r="A2341" s="333" t="n">
        <v>4230</v>
      </c>
      <c r="B2341" s="334" t="n">
        <v>260</v>
      </c>
      <c r="C2341" s="371" t="inlineStr">
        <is>
          <t>T378</t>
        </is>
      </c>
      <c r="D2341" s="371" t="n"/>
      <c r="E2341" s="371" t="n"/>
      <c r="F2341" s="371" t="n"/>
      <c r="G2341" s="371" t="n">
        <v>15</v>
      </c>
      <c r="H2341" s="372" t="n">
        <v>43599</v>
      </c>
      <c r="I2341" s="371" t="n">
        <v>5247</v>
      </c>
      <c r="J2341" s="371" t="n">
        <v>8054</v>
      </c>
      <c r="K2341" s="371" t="n">
        <v>7262</v>
      </c>
      <c r="L2341" s="371" t="n"/>
      <c r="M2341" s="374">
        <f>+(((J2341-I2341)-(K2341-I2341))/(K2341-I2341))*100</f>
        <v/>
      </c>
      <c r="N2341" s="377" t="n"/>
      <c r="O2341" s="377" t="n"/>
      <c r="P2341" s="377" t="n"/>
      <c r="Q2341" s="287" t="n"/>
      <c r="R2341" s="287" t="n"/>
      <c r="S2341" s="331">
        <f>+(((K2341-I2341)/1000)*1000)/10</f>
        <v/>
      </c>
      <c r="T2341" s="332" t="n"/>
    </row>
    <row r="2342" ht="15.75" customHeight="1" s="412">
      <c r="A2342" s="333" t="n">
        <v>4875</v>
      </c>
      <c r="B2342" s="334" t="n">
        <v>259</v>
      </c>
      <c r="C2342" s="371" t="inlineStr">
        <is>
          <t>T378</t>
        </is>
      </c>
      <c r="D2342" s="371" t="n"/>
      <c r="E2342" s="371" t="n"/>
      <c r="F2342" s="371" t="n"/>
      <c r="G2342" s="371" t="n">
        <v>17</v>
      </c>
      <c r="H2342" s="372" t="n">
        <v>43619</v>
      </c>
      <c r="I2342" s="371" t="n">
        <v>5198</v>
      </c>
      <c r="J2342" s="371" t="n">
        <v>8650</v>
      </c>
      <c r="K2342" s="371" t="n">
        <v>7770</v>
      </c>
      <c r="L2342" s="371" t="n"/>
      <c r="M2342" s="374">
        <f>+(((J2342-I2342)-(K2342-I2342))/(K2342-I2342))*100</f>
        <v/>
      </c>
      <c r="N2342" s="394" t="n"/>
      <c r="O2342" s="376">
        <f>AVERAGE(M2342:M2343)</f>
        <v/>
      </c>
      <c r="P2342" s="376">
        <f>_xlfn.STDEV.S(M2342,M2343)</f>
        <v/>
      </c>
      <c r="Q2342" s="287" t="n"/>
      <c r="R2342" s="287" t="n"/>
      <c r="S2342" s="331">
        <f>+(((K2342-I2342)/1000)*1000)/10</f>
        <v/>
      </c>
      <c r="T2342" s="332">
        <f>AVERAGE(S2342:S2343)</f>
        <v/>
      </c>
    </row>
    <row r="2343" ht="15.75" customHeight="1" s="412">
      <c r="A2343" s="333" t="n">
        <v>4876</v>
      </c>
      <c r="B2343" s="334" t="n">
        <v>260</v>
      </c>
      <c r="C2343" s="371" t="inlineStr">
        <is>
          <t>T378</t>
        </is>
      </c>
      <c r="D2343" s="371" t="n"/>
      <c r="E2343" s="371" t="n"/>
      <c r="F2343" s="371" t="n"/>
      <c r="G2343" s="371" t="n">
        <v>17</v>
      </c>
      <c r="H2343" s="372" t="n">
        <v>43619</v>
      </c>
      <c r="I2343" s="371" t="n">
        <v>5247</v>
      </c>
      <c r="J2343" s="371" t="n">
        <v>8577</v>
      </c>
      <c r="K2343" s="371" t="n">
        <v>7725</v>
      </c>
      <c r="L2343" s="371" t="n"/>
      <c r="M2343" s="374">
        <f>+(((J2343-I2343)-(K2343-I2343))/(K2343-I2343))*100</f>
        <v/>
      </c>
      <c r="N2343" s="394" t="n"/>
      <c r="O2343" s="377" t="n"/>
      <c r="P2343" s="377" t="n"/>
      <c r="Q2343" s="287" t="n"/>
      <c r="R2343" s="287" t="n"/>
      <c r="S2343" s="331">
        <f>+(((K2343-I2343)/1000)*1000)/10</f>
        <v/>
      </c>
      <c r="T2343" s="332" t="n"/>
    </row>
    <row r="2344" ht="15.75" customHeight="1" s="412">
      <c r="A2344" s="333" t="n">
        <v>6213</v>
      </c>
      <c r="B2344" s="334" t="n">
        <v>230</v>
      </c>
      <c r="C2344" s="378" t="inlineStr">
        <is>
          <t>T378</t>
        </is>
      </c>
      <c r="D2344" s="378" t="n"/>
      <c r="E2344" s="378" t="n"/>
      <c r="F2344" s="378" t="n"/>
      <c r="G2344" s="378" t="n">
        <v>22</v>
      </c>
      <c r="H2344" s="379" t="n">
        <v>43685</v>
      </c>
      <c r="I2344" s="378" t="n">
        <v>5171</v>
      </c>
      <c r="J2344" s="378" t="n">
        <v>8434</v>
      </c>
      <c r="K2344" s="378" t="n">
        <v>7900</v>
      </c>
      <c r="L2344" s="378" t="n">
        <v>9</v>
      </c>
      <c r="M2344" s="374">
        <f>+(((J2344-I2344)-(K2344-I2344))/(K2344-I2344))*100</f>
        <v/>
      </c>
      <c r="N2344" s="394" t="n"/>
      <c r="O2344" s="376">
        <f>AVERAGE(M2344:M2345)</f>
        <v/>
      </c>
      <c r="P2344" s="376">
        <f>_xlfn.STDEV.S(M2344,M2345)</f>
        <v/>
      </c>
      <c r="Q2344" s="287" t="n"/>
      <c r="R2344" s="287" t="n"/>
      <c r="S2344" s="331">
        <f>+(((K2344-I2344)/1000)*1000)/10</f>
        <v/>
      </c>
      <c r="T2344" s="332">
        <f>AVERAGE(S2344:S2345)</f>
        <v/>
      </c>
    </row>
    <row r="2345" ht="15.75" customHeight="1" s="412">
      <c r="A2345" s="333" t="n">
        <v>6214</v>
      </c>
      <c r="B2345" s="334" t="n">
        <v>230</v>
      </c>
      <c r="C2345" s="378" t="inlineStr">
        <is>
          <t>T378</t>
        </is>
      </c>
      <c r="D2345" s="378" t="n"/>
      <c r="E2345" s="378" t="n"/>
      <c r="F2345" s="378" t="n"/>
      <c r="G2345" s="378" t="n">
        <v>22</v>
      </c>
      <c r="H2345" s="379" t="n">
        <v>43685</v>
      </c>
      <c r="I2345" s="378" t="n">
        <v>5171</v>
      </c>
      <c r="J2345" s="378" t="n">
        <v>8116</v>
      </c>
      <c r="K2345" s="378" t="n">
        <v>7654</v>
      </c>
      <c r="L2345" s="378" t="n"/>
      <c r="M2345" s="374">
        <f>+(((J2345-I2345)-(K2345-I2345))/(K2345-I2345))*100</f>
        <v/>
      </c>
      <c r="N2345" s="394" t="n"/>
      <c r="O2345" s="377" t="n"/>
      <c r="P2345" s="377" t="n"/>
      <c r="Q2345" s="287" t="n"/>
      <c r="R2345" s="287" t="n"/>
      <c r="S2345" s="331">
        <f>+(((K2345-I2345)/1000)*1000)/10</f>
        <v/>
      </c>
      <c r="T2345" s="332" t="n"/>
    </row>
    <row r="2346" ht="15.75" customHeight="1" s="412">
      <c r="A2346" s="333" t="n">
        <v>3513</v>
      </c>
      <c r="B2346" s="334" t="n">
        <v>269</v>
      </c>
      <c r="C2346" s="380" t="inlineStr">
        <is>
          <t>T379</t>
        </is>
      </c>
      <c r="D2346" s="380" t="n"/>
      <c r="E2346" s="380" t="n"/>
      <c r="F2346" s="380" t="n"/>
      <c r="G2346" s="380" t="n">
        <v>13</v>
      </c>
      <c r="H2346" s="381" t="n">
        <v>43587</v>
      </c>
      <c r="I2346" s="380" t="n">
        <v>5241</v>
      </c>
      <c r="J2346" s="380" t="n">
        <v>8432</v>
      </c>
      <c r="K2346" s="380" t="n">
        <v>7667</v>
      </c>
      <c r="L2346" s="380" t="n">
        <v>1</v>
      </c>
      <c r="M2346" s="382">
        <f>+(((J2346-I2346)-(K2346-I2346))/(K2346-I2346))*100</f>
        <v/>
      </c>
      <c r="N2346" s="395" t="inlineStr">
        <is>
          <t>26/4</t>
        </is>
      </c>
      <c r="O2346" s="384">
        <f>AVERAGE(M2346:M2347)</f>
        <v/>
      </c>
      <c r="P2346" s="384">
        <f>_xlfn.STDEV.S(M2346,M2347)</f>
        <v/>
      </c>
      <c r="Q2346" s="287" t="n">
        <v>1</v>
      </c>
      <c r="R2346" s="287" t="n"/>
      <c r="S2346" s="331">
        <f>+(((K2346-I2346)/1000)*1000)/10</f>
        <v/>
      </c>
      <c r="T2346" s="332">
        <f>AVERAGE(S2346:S2347)</f>
        <v/>
      </c>
    </row>
    <row r="2347" ht="15.75" customHeight="1" s="412">
      <c r="A2347" s="333" t="n">
        <v>3514</v>
      </c>
      <c r="B2347" s="334" t="n">
        <v>270</v>
      </c>
      <c r="C2347" s="380" t="inlineStr">
        <is>
          <t>T379</t>
        </is>
      </c>
      <c r="D2347" s="380" t="n"/>
      <c r="E2347" s="380" t="n"/>
      <c r="F2347" s="380" t="n"/>
      <c r="G2347" s="380" t="n">
        <v>13</v>
      </c>
      <c r="H2347" s="381" t="n">
        <v>43587</v>
      </c>
      <c r="I2347" s="380" t="n">
        <v>5254</v>
      </c>
      <c r="J2347" s="380" t="n">
        <v>8095</v>
      </c>
      <c r="K2347" s="380" t="n">
        <v>7423</v>
      </c>
      <c r="L2347" s="380" t="n"/>
      <c r="M2347" s="382">
        <f>+(((J2347-I2347)-(K2347-I2347))/(K2347-I2347))*100</f>
        <v/>
      </c>
      <c r="N2347" s="395" t="n"/>
      <c r="O2347" s="385" t="n"/>
      <c r="P2347" s="385" t="n"/>
      <c r="Q2347" s="287" t="n"/>
      <c r="R2347" s="287" t="n"/>
      <c r="S2347" s="331">
        <f>+(((K2347-I2347)/1000)*1000)/10</f>
        <v/>
      </c>
      <c r="T2347" s="332" t="n"/>
    </row>
    <row r="2348" ht="15.75" customHeight="1" s="412">
      <c r="A2348" s="333" t="n">
        <v>4231</v>
      </c>
      <c r="B2348" s="334" t="n">
        <v>261</v>
      </c>
      <c r="C2348" s="380" t="inlineStr">
        <is>
          <t>T379</t>
        </is>
      </c>
      <c r="D2348" s="380" t="n"/>
      <c r="E2348" s="380" t="n"/>
      <c r="F2348" s="380" t="n"/>
      <c r="G2348" s="380" t="n">
        <v>15</v>
      </c>
      <c r="H2348" s="381" t="n">
        <v>43599</v>
      </c>
      <c r="I2348" s="380" t="n">
        <v>5229</v>
      </c>
      <c r="J2348" s="380" t="n">
        <v>9969</v>
      </c>
      <c r="K2348" s="380" t="n">
        <v>8788</v>
      </c>
      <c r="L2348" s="380" t="n"/>
      <c r="M2348" s="382">
        <f>+(((J2348-I2348)-(K2348-I2348))/(K2348-I2348))*100</f>
        <v/>
      </c>
      <c r="N2348" s="385" t="n"/>
      <c r="O2348" s="384">
        <f>AVERAGE(M2348:M2349)</f>
        <v/>
      </c>
      <c r="P2348" s="384">
        <f>_xlfn.STDEV.S(M2348,M2349)</f>
        <v/>
      </c>
      <c r="Q2348" s="287" t="n"/>
      <c r="R2348" s="287" t="n"/>
      <c r="S2348" s="331">
        <f>+(((K2348-I2348)/1000)*1000)/10</f>
        <v/>
      </c>
      <c r="T2348" s="332">
        <f>AVERAGE(S2348:S2349)</f>
        <v/>
      </c>
    </row>
    <row r="2349" ht="15.75" customHeight="1" s="412">
      <c r="A2349" s="333" t="n">
        <v>4232</v>
      </c>
      <c r="B2349" s="334" t="n">
        <v>262</v>
      </c>
      <c r="C2349" s="380" t="inlineStr">
        <is>
          <t>T379</t>
        </is>
      </c>
      <c r="D2349" s="380" t="n"/>
      <c r="E2349" s="380" t="n"/>
      <c r="F2349" s="380" t="n"/>
      <c r="G2349" s="380" t="n">
        <v>15</v>
      </c>
      <c r="H2349" s="381" t="n">
        <v>43599</v>
      </c>
      <c r="I2349" s="380" t="n">
        <v>5194</v>
      </c>
      <c r="J2349" s="380" t="n">
        <v>9977</v>
      </c>
      <c r="K2349" s="380" t="n">
        <v>8776</v>
      </c>
      <c r="L2349" s="380" t="n"/>
      <c r="M2349" s="382">
        <f>+(((J2349-I2349)-(K2349-I2349))/(K2349-I2349))*100</f>
        <v/>
      </c>
      <c r="N2349" s="385" t="n"/>
      <c r="O2349" s="385" t="n"/>
      <c r="P2349" s="385" t="n"/>
      <c r="Q2349" s="287" t="n"/>
      <c r="R2349" s="287" t="n"/>
      <c r="S2349" s="331">
        <f>+(((K2349-I2349)/1000)*1000)/10</f>
        <v/>
      </c>
      <c r="T2349" s="332" t="n"/>
    </row>
    <row r="2350" ht="15.75" customHeight="1" s="412">
      <c r="A2350" s="333" t="n">
        <v>4877</v>
      </c>
      <c r="B2350" s="334" t="n">
        <v>261</v>
      </c>
      <c r="C2350" s="380" t="inlineStr">
        <is>
          <t>T379</t>
        </is>
      </c>
      <c r="D2350" s="380" t="n"/>
      <c r="E2350" s="380" t="n"/>
      <c r="F2350" s="380" t="n"/>
      <c r="G2350" s="380" t="n">
        <v>17</v>
      </c>
      <c r="H2350" s="381" t="n">
        <v>43619</v>
      </c>
      <c r="I2350" s="380" t="n">
        <v>5229</v>
      </c>
      <c r="J2350" s="380" t="n">
        <v>8102</v>
      </c>
      <c r="K2350" s="380" t="n">
        <v>7584</v>
      </c>
      <c r="L2350" s="380" t="n"/>
      <c r="M2350" s="382">
        <f>+(((J2350-I2350)-(K2350-I2350))/(K2350-I2350))*100</f>
        <v/>
      </c>
      <c r="N2350" s="395" t="n"/>
      <c r="O2350" s="384">
        <f>AVERAGE(M2350:M2351)</f>
        <v/>
      </c>
      <c r="P2350" s="384">
        <f>_xlfn.STDEV.S(M2350,M2351)</f>
        <v/>
      </c>
      <c r="Q2350" s="287" t="n"/>
      <c r="R2350" s="287" t="n"/>
      <c r="S2350" s="331">
        <f>+(((K2350-I2350)/1000)*1000)/10</f>
        <v/>
      </c>
      <c r="T2350" s="332">
        <f>AVERAGE(S2350:S2351)</f>
        <v/>
      </c>
    </row>
    <row r="2351" ht="15.75" customHeight="1" s="412">
      <c r="A2351" s="333" t="n">
        <v>4878</v>
      </c>
      <c r="B2351" s="334" t="n">
        <v>262</v>
      </c>
      <c r="C2351" s="380" t="inlineStr">
        <is>
          <t>T379</t>
        </is>
      </c>
      <c r="D2351" s="380" t="n"/>
      <c r="E2351" s="380" t="n"/>
      <c r="F2351" s="380" t="n"/>
      <c r="G2351" s="380" t="n">
        <v>17</v>
      </c>
      <c r="H2351" s="381" t="n">
        <v>43619</v>
      </c>
      <c r="I2351" s="380" t="n">
        <v>5194</v>
      </c>
      <c r="J2351" s="380" t="n">
        <v>7951</v>
      </c>
      <c r="K2351" s="380" t="n">
        <v>7458</v>
      </c>
      <c r="L2351" s="380" t="n"/>
      <c r="M2351" s="382">
        <f>+(((J2351-I2351)-(K2351-I2351))/(K2351-I2351))*100</f>
        <v/>
      </c>
      <c r="N2351" s="395" t="n"/>
      <c r="O2351" s="385" t="n"/>
      <c r="P2351" s="385" t="n"/>
      <c r="Q2351" s="287" t="n"/>
      <c r="R2351" s="287" t="n"/>
      <c r="S2351" s="331">
        <f>+(((K2351-I2351)/1000)*1000)/10</f>
        <v/>
      </c>
      <c r="T2351" s="332" t="n"/>
    </row>
    <row r="2352" ht="15.75" customHeight="1" s="412">
      <c r="A2352" s="333" t="n">
        <v>5455</v>
      </c>
      <c r="B2352" s="334" t="n">
        <v>193</v>
      </c>
      <c r="C2352" s="378" t="inlineStr">
        <is>
          <t>T379</t>
        </is>
      </c>
      <c r="D2352" s="378" t="n"/>
      <c r="E2352" s="378" t="n"/>
      <c r="F2352" s="378" t="n"/>
      <c r="G2352" s="378" t="n">
        <v>19</v>
      </c>
      <c r="H2352" s="379" t="n">
        <v>43637</v>
      </c>
      <c r="I2352" s="378" t="n">
        <v>5263</v>
      </c>
      <c r="J2352" s="378" t="n">
        <v>7858</v>
      </c>
      <c r="K2352" s="378" t="n">
        <v>7323</v>
      </c>
      <c r="L2352" s="378" t="n">
        <v>6</v>
      </c>
      <c r="M2352" s="386">
        <f>+(((J2352-I2352)-(K2352-I2352))/(K2352-I2352))*100</f>
        <v/>
      </c>
      <c r="N2352" s="397" t="n"/>
      <c r="O2352" s="388">
        <f>AVERAGE(M2352:M2353)</f>
        <v/>
      </c>
      <c r="P2352" s="388">
        <f>_xlfn.STDEV.S(M2352,M2353)</f>
        <v/>
      </c>
      <c r="Q2352" s="287" t="n"/>
      <c r="R2352" s="287" t="n"/>
      <c r="S2352" s="331">
        <f>+(((K2352-I2352)/1000)*1000)/10</f>
        <v/>
      </c>
      <c r="T2352" s="332">
        <f>AVERAGE(S2352:S2353)</f>
        <v/>
      </c>
    </row>
    <row r="2353" ht="15.75" customHeight="1" s="412">
      <c r="A2353" s="333" t="n">
        <v>5456</v>
      </c>
      <c r="B2353" s="334" t="n">
        <v>194</v>
      </c>
      <c r="C2353" s="378" t="inlineStr">
        <is>
          <t>T379</t>
        </is>
      </c>
      <c r="D2353" s="378" t="n"/>
      <c r="E2353" s="378" t="n"/>
      <c r="F2353" s="378" t="n"/>
      <c r="G2353" s="378" t="n">
        <v>19</v>
      </c>
      <c r="H2353" s="379" t="n">
        <v>43637</v>
      </c>
      <c r="I2353" s="378" t="n">
        <v>5207</v>
      </c>
      <c r="J2353" s="378" t="n">
        <v>7988</v>
      </c>
      <c r="K2353" s="378" t="n">
        <v>7428</v>
      </c>
      <c r="L2353" s="378" t="n"/>
      <c r="M2353" s="386">
        <f>+(((J2353-I2353)-(K2353-I2353))/(K2353-I2353))*100</f>
        <v/>
      </c>
      <c r="N2353" s="397" t="n"/>
      <c r="O2353" s="331" t="n"/>
      <c r="P2353" s="331" t="n"/>
      <c r="Q2353" s="287" t="n"/>
      <c r="R2353" s="287" t="n"/>
      <c r="S2353" s="331">
        <f>+(((K2353-I2353)/1000)*1000)/10</f>
        <v/>
      </c>
      <c r="T2353" s="332" t="n"/>
    </row>
    <row r="2354" ht="15.75" customHeight="1" s="412">
      <c r="A2354" s="333" t="n">
        <v>6215</v>
      </c>
      <c r="B2354" s="334" t="n">
        <v>231</v>
      </c>
      <c r="C2354" s="378" t="inlineStr">
        <is>
          <t>T379</t>
        </is>
      </c>
      <c r="D2354" s="378" t="n"/>
      <c r="E2354" s="378" t="n"/>
      <c r="F2354" s="378" t="n"/>
      <c r="G2354" s="378" t="n">
        <v>22</v>
      </c>
      <c r="H2354" s="379" t="n">
        <v>43685</v>
      </c>
      <c r="I2354" s="378" t="n">
        <v>5229</v>
      </c>
      <c r="J2354" s="378" t="n">
        <v>8201</v>
      </c>
      <c r="K2354" s="378" t="n">
        <v>7730</v>
      </c>
      <c r="L2354" s="378" t="n">
        <v>6</v>
      </c>
      <c r="M2354" s="374">
        <f>+(((J2354-I2354)-(K2354-I2354))/(K2354-I2354))*100</f>
        <v/>
      </c>
      <c r="N2354" s="394" t="n"/>
      <c r="O2354" s="376">
        <f>AVERAGE(M2354:M2355)</f>
        <v/>
      </c>
      <c r="P2354" s="376">
        <f>_xlfn.STDEV.S(M2354,M2355)</f>
        <v/>
      </c>
      <c r="Q2354" s="287" t="n"/>
      <c r="R2354" s="287" t="n"/>
      <c r="S2354" s="331">
        <f>+(((K2354-I2354)/1000)*1000)/10</f>
        <v/>
      </c>
      <c r="T2354" s="332">
        <f>AVERAGE(S2354:S2355)</f>
        <v/>
      </c>
    </row>
    <row r="2355" ht="15.75" customHeight="1" s="412">
      <c r="A2355" s="333" t="n">
        <v>6216</v>
      </c>
      <c r="B2355" s="334" t="n">
        <v>231</v>
      </c>
      <c r="C2355" s="378" t="inlineStr">
        <is>
          <t>T379</t>
        </is>
      </c>
      <c r="D2355" s="378" t="n"/>
      <c r="E2355" s="378" t="n"/>
      <c r="F2355" s="378" t="n"/>
      <c r="G2355" s="378" t="n">
        <v>22</v>
      </c>
      <c r="H2355" s="379" t="n">
        <v>43685</v>
      </c>
      <c r="I2355" s="378" t="n">
        <v>5229</v>
      </c>
      <c r="J2355" s="378" t="n">
        <v>8208</v>
      </c>
      <c r="K2355" s="378" t="n">
        <v>7761</v>
      </c>
      <c r="L2355" s="378" t="n"/>
      <c r="M2355" s="374">
        <f>+(((J2355-I2355)-(K2355-I2355))/(K2355-I2355))*100</f>
        <v/>
      </c>
      <c r="N2355" s="394" t="n"/>
      <c r="O2355" s="377" t="n"/>
      <c r="P2355" s="377" t="n"/>
      <c r="Q2355" s="287" t="n"/>
      <c r="R2355" s="287" t="n"/>
      <c r="S2355" s="331">
        <f>+(((K2355-I2355)/1000)*1000)/10</f>
        <v/>
      </c>
      <c r="T2355" s="332" t="n"/>
    </row>
    <row r="2356" ht="15.75" customHeight="1" s="412">
      <c r="A2356" s="333" t="n">
        <v>3001</v>
      </c>
      <c r="B2356" s="334" t="n">
        <v>85</v>
      </c>
      <c r="C2356" s="371" t="inlineStr">
        <is>
          <t>T380</t>
        </is>
      </c>
      <c r="D2356" s="371" t="n"/>
      <c r="E2356" s="371" t="n"/>
      <c r="F2356" s="371" t="n"/>
      <c r="G2356" s="371" t="n">
        <v>11</v>
      </c>
      <c r="H2356" s="372" t="n">
        <v>43571</v>
      </c>
      <c r="I2356" s="373" t="n">
        <v>5253</v>
      </c>
      <c r="J2356" s="371" t="n">
        <v>8920</v>
      </c>
      <c r="K2356" s="371" t="n">
        <v>7531</v>
      </c>
      <c r="L2356" s="371" t="n">
        <v>2</v>
      </c>
      <c r="M2356" s="374">
        <f>+(((J2356-I2356)-(K2356-I2356))/(K2356-I2356))*100</f>
        <v/>
      </c>
      <c r="N2356" s="394" t="n">
        <v>0.5</v>
      </c>
      <c r="O2356" s="376">
        <f>AVERAGE(M2356:M2357)</f>
        <v/>
      </c>
      <c r="P2356" s="376">
        <f>_xlfn.STDEV.S(M2356,M2357)</f>
        <v/>
      </c>
      <c r="Q2356" s="287" t="n">
        <v>2</v>
      </c>
      <c r="R2356" s="287" t="n"/>
      <c r="S2356" s="331">
        <f>+(((K2356-I2356)/1000)*1000)/10</f>
        <v/>
      </c>
      <c r="T2356" s="332">
        <f>AVERAGE(S2356:S2357)</f>
        <v/>
      </c>
    </row>
    <row r="2357" ht="15.75" customHeight="1" s="412">
      <c r="A2357" s="333" t="n">
        <v>3002</v>
      </c>
      <c r="B2357" s="334" t="n">
        <v>86</v>
      </c>
      <c r="C2357" s="371" t="inlineStr">
        <is>
          <t>T380</t>
        </is>
      </c>
      <c r="D2357" s="371" t="n"/>
      <c r="E2357" s="371" t="n"/>
      <c r="F2357" s="371" t="n"/>
      <c r="G2357" s="371" t="n">
        <v>11</v>
      </c>
      <c r="H2357" s="372" t="n">
        <v>43571</v>
      </c>
      <c r="I2357" s="373" t="n">
        <v>5281</v>
      </c>
      <c r="J2357" s="371" t="n">
        <v>8785</v>
      </c>
      <c r="K2357" s="371" t="n">
        <v>7456</v>
      </c>
      <c r="L2357" s="371" t="n"/>
      <c r="M2357" s="374">
        <f>+(((J2357-I2357)-(K2357-I2357))/(K2357-I2357))*100</f>
        <v/>
      </c>
      <c r="N2357" s="394" t="n"/>
      <c r="O2357" s="377" t="n"/>
      <c r="P2357" s="377" t="n"/>
      <c r="Q2357" s="287" t="n"/>
      <c r="R2357" s="287" t="n"/>
      <c r="S2357" s="331">
        <f>+(((K2357-I2357)/1000)*1000)/10</f>
        <v/>
      </c>
      <c r="T2357" s="332" t="n"/>
    </row>
    <row r="2358" ht="15.75" customHeight="1" s="412">
      <c r="A2358" s="333" t="n">
        <v>3851</v>
      </c>
      <c r="B2358" s="334" t="n">
        <v>273</v>
      </c>
      <c r="C2358" s="371" t="inlineStr">
        <is>
          <t>T380</t>
        </is>
      </c>
      <c r="D2358" s="371" t="n"/>
      <c r="E2358" s="371" t="n"/>
      <c r="F2358" s="371" t="n"/>
      <c r="G2358" s="371" t="n">
        <v>14</v>
      </c>
      <c r="H2358" s="372" t="n">
        <v>43591</v>
      </c>
      <c r="I2358" s="371" t="n">
        <v>5242</v>
      </c>
      <c r="J2358" s="373" t="n">
        <v>8962</v>
      </c>
      <c r="K2358" s="371" t="n">
        <v>7896</v>
      </c>
      <c r="L2358" s="371" t="n"/>
      <c r="M2358" s="374">
        <f>+(((J2358-I2358)-(K2358-I2358))/(K2358-I2358))*100</f>
        <v/>
      </c>
      <c r="N2358" s="394" t="inlineStr">
        <is>
          <t>2/5</t>
        </is>
      </c>
      <c r="O2358" s="376">
        <f>AVERAGE(M2358:M2359)</f>
        <v/>
      </c>
      <c r="P2358" s="376">
        <f>_xlfn.STDEV.S(M2358,M2359)</f>
        <v/>
      </c>
      <c r="Q2358" s="287" t="n"/>
      <c r="R2358" s="287" t="n"/>
      <c r="S2358" s="331">
        <f>+(((K2358-I2358)/1000)*1000)/10</f>
        <v/>
      </c>
      <c r="T2358" s="332">
        <f>AVERAGE(S2358:S2359)</f>
        <v/>
      </c>
    </row>
    <row r="2359" ht="15.75" customHeight="1" s="412">
      <c r="A2359" s="333" t="n">
        <v>3852</v>
      </c>
      <c r="B2359" s="334" t="n">
        <v>274</v>
      </c>
      <c r="C2359" s="371" t="inlineStr">
        <is>
          <t>T380</t>
        </is>
      </c>
      <c r="D2359" s="371" t="n"/>
      <c r="E2359" s="371" t="n"/>
      <c r="F2359" s="371" t="n"/>
      <c r="G2359" s="371" t="n">
        <v>14</v>
      </c>
      <c r="H2359" s="372" t="n">
        <v>43591</v>
      </c>
      <c r="I2359" s="371" t="n">
        <v>5233</v>
      </c>
      <c r="J2359" s="373" t="n">
        <v>9206</v>
      </c>
      <c r="K2359" s="371" t="n">
        <v>8067</v>
      </c>
      <c r="L2359" s="371" t="n"/>
      <c r="M2359" s="374">
        <f>+(((J2359-I2359)-(K2359-I2359))/(K2359-I2359))*100</f>
        <v/>
      </c>
      <c r="N2359" s="394" t="n"/>
      <c r="O2359" s="377" t="n"/>
      <c r="P2359" s="377" t="n"/>
      <c r="Q2359" s="287" t="n"/>
      <c r="R2359" s="287" t="n"/>
      <c r="S2359" s="331">
        <f>+(((K2359-I2359)/1000)*1000)/10</f>
        <v/>
      </c>
      <c r="T2359" s="332" t="n"/>
    </row>
    <row r="2360" ht="15.75" customHeight="1" s="412">
      <c r="A2360" s="333" t="n">
        <v>4507</v>
      </c>
      <c r="B2360" s="334" t="n">
        <v>213</v>
      </c>
      <c r="C2360" s="371" t="inlineStr">
        <is>
          <t>T380</t>
        </is>
      </c>
      <c r="D2360" s="371" t="n"/>
      <c r="E2360" s="371" t="n"/>
      <c r="F2360" s="371" t="n"/>
      <c r="G2360" s="371" t="n">
        <v>16</v>
      </c>
      <c r="H2360" s="372" t="n">
        <v>43607</v>
      </c>
      <c r="I2360" s="371" t="n">
        <v>5207</v>
      </c>
      <c r="J2360" s="371" t="n">
        <v>8050</v>
      </c>
      <c r="K2360" s="371" t="n">
        <v>7519</v>
      </c>
      <c r="L2360" s="371" t="n">
        <v>2</v>
      </c>
      <c r="M2360" s="374">
        <f>+(((J2360-I2360)-(K2360-I2360))/(K2360-I2360))*100</f>
        <v/>
      </c>
      <c r="N2360" s="394" t="n"/>
      <c r="O2360" s="376">
        <f>AVERAGE(M2360:M2361)</f>
        <v/>
      </c>
      <c r="P2360" s="376">
        <f>_xlfn.STDEV.S(M2360,M2361)</f>
        <v/>
      </c>
      <c r="Q2360" s="287" t="n"/>
      <c r="R2360" s="287" t="n"/>
      <c r="S2360" s="331">
        <f>+(((K2360-I2360)/1000)*1000)/10</f>
        <v/>
      </c>
      <c r="T2360" s="332">
        <f>AVERAGE(S2360:S2361)</f>
        <v/>
      </c>
    </row>
    <row r="2361" ht="15.75" customHeight="1" s="412">
      <c r="A2361" s="333" t="n">
        <v>4508</v>
      </c>
      <c r="B2361" s="334" t="n">
        <v>214</v>
      </c>
      <c r="C2361" s="371" t="inlineStr">
        <is>
          <t>T380</t>
        </is>
      </c>
      <c r="D2361" s="371" t="n"/>
      <c r="E2361" s="371" t="n"/>
      <c r="F2361" s="371" t="n"/>
      <c r="G2361" s="371" t="n">
        <v>16</v>
      </c>
      <c r="H2361" s="372" t="n">
        <v>43607</v>
      </c>
      <c r="I2361" s="371" t="n">
        <v>5237</v>
      </c>
      <c r="J2361" s="371" t="n">
        <v>7884</v>
      </c>
      <c r="K2361" s="371" t="n">
        <v>7392</v>
      </c>
      <c r="L2361" s="371" t="n"/>
      <c r="M2361" s="374">
        <f>+(((J2361-I2361)-(K2361-I2361))/(K2361-I2361))*100</f>
        <v/>
      </c>
      <c r="N2361" s="394" t="n"/>
      <c r="O2361" s="377" t="n"/>
      <c r="P2361" s="377" t="n"/>
      <c r="Q2361" s="287" t="n"/>
      <c r="R2361" s="287" t="n"/>
      <c r="S2361" s="331">
        <f>+(((K2361-I2361)/1000)*1000)/10</f>
        <v/>
      </c>
      <c r="T2361" s="332" t="n"/>
    </row>
    <row r="2362" ht="15.75" customHeight="1" s="412">
      <c r="A2362" s="333" t="n">
        <v>5153</v>
      </c>
      <c r="B2362" s="334" t="n">
        <v>213</v>
      </c>
      <c r="C2362" s="371" t="inlineStr">
        <is>
          <t>T380</t>
        </is>
      </c>
      <c r="D2362" s="371" t="n"/>
      <c r="E2362" s="371" t="n"/>
      <c r="F2362" s="371" t="n"/>
      <c r="G2362" s="371" t="n">
        <v>18</v>
      </c>
      <c r="H2362" s="372" t="n">
        <v>43626</v>
      </c>
      <c r="I2362" s="371" t="n">
        <v>5207</v>
      </c>
      <c r="J2362" s="371" t="n">
        <v>7355</v>
      </c>
      <c r="K2362" s="371" t="n">
        <v>6987</v>
      </c>
      <c r="L2362" s="371" t="n">
        <v>6</v>
      </c>
      <c r="M2362" s="374">
        <f>+(((J2362-I2362)-(K2362-I2362))/(K2362-I2362))*100</f>
        <v/>
      </c>
      <c r="N2362" s="394" t="n"/>
      <c r="O2362" s="376">
        <f>AVERAGE(M2362:M2363)</f>
        <v/>
      </c>
      <c r="P2362" s="376">
        <f>_xlfn.STDEV.S(M2362,M2363)</f>
        <v/>
      </c>
      <c r="Q2362" s="287" t="n"/>
      <c r="R2362" s="287" t="n"/>
      <c r="S2362" s="331">
        <f>+(((K2362-I2362)/1000)*1000)/10</f>
        <v/>
      </c>
      <c r="T2362" s="332">
        <f>AVERAGE(S2362:S2363)</f>
        <v/>
      </c>
    </row>
    <row r="2363" ht="15.75" customHeight="1" s="412">
      <c r="A2363" s="333" t="n">
        <v>5154</v>
      </c>
      <c r="B2363" s="334" t="n">
        <v>214</v>
      </c>
      <c r="C2363" s="371" t="inlineStr">
        <is>
          <t>T380</t>
        </is>
      </c>
      <c r="D2363" s="371" t="n"/>
      <c r="E2363" s="371" t="n"/>
      <c r="F2363" s="371" t="n"/>
      <c r="G2363" s="371" t="n">
        <v>18</v>
      </c>
      <c r="H2363" s="372" t="n">
        <v>43626</v>
      </c>
      <c r="I2363" s="371" t="n">
        <v>5237</v>
      </c>
      <c r="J2363" s="371" t="n">
        <v>7587</v>
      </c>
      <c r="K2363" s="371" t="n">
        <v>7185</v>
      </c>
      <c r="L2363" s="371" t="n"/>
      <c r="M2363" s="374">
        <f>+(((J2363-I2363)-(K2363-I2363))/(K2363-I2363))*100</f>
        <v/>
      </c>
      <c r="N2363" s="394" t="n"/>
      <c r="O2363" s="377" t="n"/>
      <c r="P2363" s="377" t="n"/>
      <c r="Q2363" s="287" t="n"/>
      <c r="R2363" s="287" t="n"/>
      <c r="S2363" s="331">
        <f>+(((K2363-I2363)/1000)*1000)/10</f>
        <v/>
      </c>
      <c r="T2363" s="332" t="n"/>
    </row>
    <row r="2364" ht="15.75" customHeight="1" s="412">
      <c r="A2364" s="333" t="n">
        <v>5685</v>
      </c>
      <c r="B2364" s="334" t="n">
        <v>129</v>
      </c>
      <c r="C2364" s="378" t="inlineStr">
        <is>
          <t>T380</t>
        </is>
      </c>
      <c r="D2364" s="378" t="n"/>
      <c r="E2364" s="378" t="n"/>
      <c r="F2364" s="378" t="n"/>
      <c r="G2364" s="378" t="n">
        <v>21</v>
      </c>
      <c r="H2364" s="379" t="n">
        <v>43657</v>
      </c>
      <c r="I2364" s="378" t="n">
        <v>5238</v>
      </c>
      <c r="J2364" s="378" t="n">
        <v>8490</v>
      </c>
      <c r="K2364" s="378" t="n">
        <v>7936</v>
      </c>
      <c r="L2364" s="378" t="n">
        <v>6</v>
      </c>
      <c r="M2364" s="374">
        <f>+(((J2364-I2364)-(K2364-I2364))/(K2364-I2364))*100</f>
        <v/>
      </c>
      <c r="N2364" s="394" t="n"/>
      <c r="O2364" s="376">
        <f>AVERAGE(M2364:M2365)</f>
        <v/>
      </c>
      <c r="P2364" s="376">
        <f>_xlfn.STDEV.S(M2364,M2365)</f>
        <v/>
      </c>
      <c r="Q2364" s="287" t="n"/>
      <c r="R2364" s="287" t="n"/>
      <c r="S2364" s="331">
        <f>+(((K2364-I2364)/1000)*1000)/10</f>
        <v/>
      </c>
      <c r="T2364" s="332">
        <f>AVERAGE(S2364:S2365)</f>
        <v/>
      </c>
    </row>
    <row r="2365" ht="15.75" customHeight="1" s="412">
      <c r="A2365" s="333" t="n">
        <v>5686</v>
      </c>
      <c r="B2365" s="334" t="n">
        <v>130</v>
      </c>
      <c r="C2365" s="378" t="inlineStr">
        <is>
          <t>T380</t>
        </is>
      </c>
      <c r="D2365" s="378" t="n"/>
      <c r="E2365" s="378" t="n"/>
      <c r="F2365" s="378" t="n"/>
      <c r="G2365" s="378" t="n">
        <v>21</v>
      </c>
      <c r="H2365" s="379" t="n">
        <v>43657</v>
      </c>
      <c r="I2365" s="378" t="n">
        <v>5212</v>
      </c>
      <c r="J2365" s="378" t="n">
        <v>8775</v>
      </c>
      <c r="K2365" s="378" t="n">
        <v>8164</v>
      </c>
      <c r="L2365" s="378" t="n"/>
      <c r="M2365" s="374">
        <f>+(((J2365-I2365)-(K2365-I2365))/(K2365-I2365))*100</f>
        <v/>
      </c>
      <c r="N2365" s="394" t="n"/>
      <c r="O2365" s="377" t="n"/>
      <c r="P2365" s="377" t="n"/>
      <c r="Q2365" s="287" t="n"/>
      <c r="R2365" s="287" t="n"/>
      <c r="S2365" s="331">
        <f>+(((K2365-I2365)/1000)*1000)/10</f>
        <v/>
      </c>
      <c r="T2365" s="332" t="n"/>
    </row>
    <row r="2366" ht="15.75" customHeight="1" s="412">
      <c r="A2366" s="333" t="n">
        <v>6217</v>
      </c>
      <c r="B2366" s="334" t="n">
        <v>232</v>
      </c>
      <c r="C2366" s="378" t="inlineStr">
        <is>
          <t>T380</t>
        </is>
      </c>
      <c r="D2366" s="378" t="n"/>
      <c r="E2366" s="378" t="n"/>
      <c r="F2366" s="378" t="n"/>
      <c r="G2366" s="378" t="n">
        <v>22</v>
      </c>
      <c r="H2366" s="379" t="n">
        <v>43685</v>
      </c>
      <c r="I2366" s="378" t="n">
        <v>5244</v>
      </c>
      <c r="J2366" s="378" t="n">
        <v>8596</v>
      </c>
      <c r="K2366" s="378" t="n">
        <v>8044</v>
      </c>
      <c r="L2366" s="378" t="n">
        <v>6</v>
      </c>
      <c r="M2366" s="374">
        <f>+(((J2366-I2366)-(K2366-I2366))/(K2366-I2366))*100</f>
        <v/>
      </c>
      <c r="N2366" s="394" t="n"/>
      <c r="O2366" s="376">
        <f>AVERAGE(M2366:M2367)</f>
        <v/>
      </c>
      <c r="P2366" s="376">
        <f>_xlfn.STDEV.S(M2366,M2367)</f>
        <v/>
      </c>
      <c r="Q2366" s="287" t="n"/>
      <c r="R2366" s="287" t="n"/>
      <c r="S2366" s="331">
        <f>+(((K2366-I2366)/1000)*1000)/10</f>
        <v/>
      </c>
      <c r="T2366" s="332">
        <f>AVERAGE(S2366:S2367)</f>
        <v/>
      </c>
    </row>
    <row r="2367" ht="15.75" customHeight="1" s="412">
      <c r="A2367" s="333" t="n">
        <v>6218</v>
      </c>
      <c r="B2367" s="334" t="n">
        <v>232</v>
      </c>
      <c r="C2367" s="378" t="inlineStr">
        <is>
          <t>T380</t>
        </is>
      </c>
      <c r="D2367" s="378" t="n"/>
      <c r="E2367" s="378" t="n"/>
      <c r="F2367" s="378" t="n"/>
      <c r="G2367" s="378" t="n">
        <v>22</v>
      </c>
      <c r="H2367" s="379" t="n">
        <v>43685</v>
      </c>
      <c r="I2367" s="378" t="n">
        <v>5244</v>
      </c>
      <c r="J2367" s="378" t="n">
        <v>8616</v>
      </c>
      <c r="K2367" s="378" t="n">
        <v>8088</v>
      </c>
      <c r="L2367" s="378" t="n"/>
      <c r="M2367" s="374">
        <f>+(((J2367-I2367)-(K2367-I2367))/(K2367-I2367))*100</f>
        <v/>
      </c>
      <c r="N2367" s="394" t="n"/>
      <c r="O2367" s="377" t="n"/>
      <c r="P2367" s="377" t="n"/>
      <c r="Q2367" s="287" t="n"/>
      <c r="R2367" s="287" t="n"/>
      <c r="S2367" s="331">
        <f>+(((K2367-I2367)/1000)*1000)/10</f>
        <v/>
      </c>
      <c r="T2367" s="332" t="n"/>
    </row>
    <row r="2368" ht="15.75" customHeight="1" s="412">
      <c r="A2368" s="333" t="n">
        <v>3853</v>
      </c>
      <c r="B2368" s="334" t="n">
        <v>275</v>
      </c>
      <c r="C2368" s="371" t="inlineStr">
        <is>
          <t>T381</t>
        </is>
      </c>
      <c r="D2368" s="371" t="n"/>
      <c r="E2368" s="371" t="n"/>
      <c r="F2368" s="371" t="n"/>
      <c r="G2368" s="371" t="n">
        <v>14</v>
      </c>
      <c r="H2368" s="372" t="n">
        <v>43591</v>
      </c>
      <c r="I2368" s="371" t="n">
        <v>5274</v>
      </c>
      <c r="J2368" s="373" t="n">
        <v>7338</v>
      </c>
      <c r="K2368" s="371" t="n">
        <v>6676</v>
      </c>
      <c r="L2368" s="371" t="n">
        <v>2</v>
      </c>
      <c r="M2368" s="374">
        <f>+(((J2368-I2368)-(K2368-I2368))/(K2368-I2368))*100</f>
        <v/>
      </c>
      <c r="N2368" s="394" t="inlineStr">
        <is>
          <t>2/5</t>
        </is>
      </c>
      <c r="O2368" s="376">
        <f>AVERAGE(M2368:M2369)</f>
        <v/>
      </c>
      <c r="P2368" s="376">
        <f>_xlfn.STDEV.S(M2368,M2369)</f>
        <v/>
      </c>
      <c r="Q2368" s="287" t="n">
        <v>2</v>
      </c>
      <c r="R2368" s="287" t="n"/>
      <c r="S2368" s="331">
        <f>+(((K2368-I2368)/1000)*1000)/10</f>
        <v/>
      </c>
      <c r="T2368" s="332">
        <f>AVERAGE(S2368:S2369)</f>
        <v/>
      </c>
    </row>
    <row r="2369" ht="15.75" customHeight="1" s="412">
      <c r="A2369" s="333" t="n">
        <v>3854</v>
      </c>
      <c r="B2369" s="334" t="n">
        <v>276</v>
      </c>
      <c r="C2369" s="371" t="inlineStr">
        <is>
          <t>T381</t>
        </is>
      </c>
      <c r="D2369" s="371" t="n"/>
      <c r="E2369" s="371" t="n"/>
      <c r="F2369" s="371" t="n"/>
      <c r="G2369" s="371" t="n">
        <v>14</v>
      </c>
      <c r="H2369" s="372" t="n">
        <v>43591</v>
      </c>
      <c r="I2369" s="371" t="n">
        <v>5217</v>
      </c>
      <c r="J2369" s="373" t="n">
        <v>7448</v>
      </c>
      <c r="K2369" s="371" t="n">
        <v>6744</v>
      </c>
      <c r="L2369" s="371" t="n"/>
      <c r="M2369" s="374">
        <f>+(((J2369-I2369)-(K2369-I2369))/(K2369-I2369))*100</f>
        <v/>
      </c>
      <c r="N2369" s="394" t="n"/>
      <c r="O2369" s="377" t="n"/>
      <c r="P2369" s="377" t="n"/>
      <c r="Q2369" s="287" t="n"/>
      <c r="R2369" s="287" t="n"/>
      <c r="S2369" s="331">
        <f>+(((K2369-I2369)/1000)*1000)/10</f>
        <v/>
      </c>
      <c r="T2369" s="332" t="n"/>
    </row>
    <row r="2370" ht="15.75" customHeight="1" s="412">
      <c r="A2370" s="333" t="n">
        <v>4509</v>
      </c>
      <c r="B2370" s="334" t="n">
        <v>215</v>
      </c>
      <c r="C2370" s="371" t="inlineStr">
        <is>
          <t>T381</t>
        </is>
      </c>
      <c r="D2370" s="371" t="n"/>
      <c r="E2370" s="371" t="n"/>
      <c r="F2370" s="371" t="n"/>
      <c r="G2370" s="371" t="n">
        <v>16</v>
      </c>
      <c r="H2370" s="372" t="n">
        <v>43607</v>
      </c>
      <c r="I2370" s="371" t="n">
        <v>5148</v>
      </c>
      <c r="J2370" s="371" t="n">
        <v>7426</v>
      </c>
      <c r="K2370" s="371" t="n">
        <v>6740</v>
      </c>
      <c r="L2370" s="371" t="n">
        <v>2</v>
      </c>
      <c r="M2370" s="374">
        <f>+(((J2370-I2370)-(K2370-I2370))/(K2370-I2370))*100</f>
        <v/>
      </c>
      <c r="N2370" s="394" t="n"/>
      <c r="O2370" s="376">
        <f>AVERAGE(M2370:M2371)</f>
        <v/>
      </c>
      <c r="P2370" s="376">
        <f>_xlfn.STDEV.S(M2370,M2371)</f>
        <v/>
      </c>
      <c r="Q2370" s="287" t="n"/>
      <c r="R2370" s="287" t="n"/>
      <c r="S2370" s="331">
        <f>+(((K2370-I2370)/1000)*1000)/10</f>
        <v/>
      </c>
      <c r="T2370" s="332">
        <f>AVERAGE(S2370:S2371)</f>
        <v/>
      </c>
    </row>
    <row r="2371" ht="15.75" customHeight="1" s="412">
      <c r="A2371" s="333" t="n">
        <v>4510</v>
      </c>
      <c r="B2371" s="334" t="n">
        <v>216</v>
      </c>
      <c r="C2371" s="371" t="inlineStr">
        <is>
          <t>T381</t>
        </is>
      </c>
      <c r="D2371" s="371" t="n"/>
      <c r="E2371" s="371" t="n"/>
      <c r="F2371" s="371" t="n"/>
      <c r="G2371" s="371" t="n">
        <v>16</v>
      </c>
      <c r="H2371" s="372" t="n">
        <v>43607</v>
      </c>
      <c r="I2371" s="371" t="n">
        <v>5240</v>
      </c>
      <c r="J2371" s="371" t="n">
        <v>7499</v>
      </c>
      <c r="K2371" s="371" t="n">
        <v>6826</v>
      </c>
      <c r="L2371" s="371" t="n"/>
      <c r="M2371" s="374">
        <f>+(((J2371-I2371)-(K2371-I2371))/(K2371-I2371))*100</f>
        <v/>
      </c>
      <c r="N2371" s="394" t="n"/>
      <c r="O2371" s="377" t="n"/>
      <c r="P2371" s="377" t="n"/>
      <c r="Q2371" s="287" t="n"/>
      <c r="R2371" s="287" t="n"/>
      <c r="S2371" s="331">
        <f>+(((K2371-I2371)/1000)*1000)/10</f>
        <v/>
      </c>
      <c r="T2371" s="332" t="n"/>
    </row>
    <row r="2372" ht="15.75" customHeight="1" s="412">
      <c r="A2372" s="333" t="n">
        <v>5155</v>
      </c>
      <c r="B2372" s="334" t="n">
        <v>215</v>
      </c>
      <c r="C2372" s="371" t="inlineStr">
        <is>
          <t>T381</t>
        </is>
      </c>
      <c r="D2372" s="371" t="n"/>
      <c r="E2372" s="371" t="n"/>
      <c r="F2372" s="371" t="n"/>
      <c r="G2372" s="371" t="n">
        <v>18</v>
      </c>
      <c r="H2372" s="372" t="n">
        <v>43626</v>
      </c>
      <c r="I2372" s="371" t="n">
        <v>5148</v>
      </c>
      <c r="J2372" s="371" t="n">
        <v>7295</v>
      </c>
      <c r="K2372" s="371" t="n">
        <v>6893</v>
      </c>
      <c r="L2372" s="371" t="n">
        <v>8</v>
      </c>
      <c r="M2372" s="374">
        <f>+(((J2372-I2372)-(K2372-I2372))/(K2372-I2372))*100</f>
        <v/>
      </c>
      <c r="N2372" s="394" t="n"/>
      <c r="O2372" s="376">
        <f>AVERAGE(M2372:M2373)</f>
        <v/>
      </c>
      <c r="P2372" s="376">
        <f>_xlfn.STDEV.S(M2372,M2373)</f>
        <v/>
      </c>
      <c r="Q2372" s="287" t="n"/>
      <c r="R2372" s="287" t="n"/>
      <c r="S2372" s="331">
        <f>+(((K2372-I2372)/1000)*1000)/10</f>
        <v/>
      </c>
      <c r="T2372" s="332">
        <f>AVERAGE(S2372:S2373)</f>
        <v/>
      </c>
    </row>
    <row r="2373" ht="15.75" customHeight="1" s="412">
      <c r="A2373" s="333" t="n">
        <v>5156</v>
      </c>
      <c r="B2373" s="334" t="n">
        <v>216</v>
      </c>
      <c r="C2373" s="371" t="inlineStr">
        <is>
          <t>T381</t>
        </is>
      </c>
      <c r="D2373" s="371" t="n"/>
      <c r="E2373" s="371" t="n"/>
      <c r="F2373" s="371" t="n"/>
      <c r="G2373" s="371" t="n">
        <v>18</v>
      </c>
      <c r="H2373" s="372" t="n">
        <v>43626</v>
      </c>
      <c r="I2373" s="371" t="n">
        <v>5240</v>
      </c>
      <c r="J2373" s="371" t="n">
        <v>7543</v>
      </c>
      <c r="K2373" s="371" t="n">
        <v>7104</v>
      </c>
      <c r="L2373" s="371" t="n"/>
      <c r="M2373" s="374">
        <f>+(((J2373-I2373)-(K2373-I2373))/(K2373-I2373))*100</f>
        <v/>
      </c>
      <c r="N2373" s="394" t="n"/>
      <c r="O2373" s="377" t="n"/>
      <c r="P2373" s="377" t="n"/>
      <c r="Q2373" s="287" t="n"/>
      <c r="R2373" s="287" t="n"/>
      <c r="S2373" s="331">
        <f>+(((K2373-I2373)/1000)*1000)/10</f>
        <v/>
      </c>
      <c r="T2373" s="332" t="n"/>
    </row>
    <row r="2374" ht="15.75" customHeight="1" s="412">
      <c r="A2374" s="333" t="n">
        <v>5687</v>
      </c>
      <c r="B2374" s="334" t="n">
        <v>131</v>
      </c>
      <c r="C2374" s="378" t="inlineStr">
        <is>
          <t>T381</t>
        </is>
      </c>
      <c r="D2374" s="378" t="n"/>
      <c r="E2374" s="378" t="n"/>
      <c r="F2374" s="378" t="n"/>
      <c r="G2374" s="378" t="n">
        <v>21</v>
      </c>
      <c r="H2374" s="379" t="n">
        <v>43657</v>
      </c>
      <c r="I2374" s="378" t="n">
        <v>5209</v>
      </c>
      <c r="J2374" s="378" t="n">
        <v>7186</v>
      </c>
      <c r="K2374" s="378" t="n">
        <v>6774</v>
      </c>
      <c r="L2374" s="378" t="n">
        <v>8</v>
      </c>
      <c r="M2374" s="374">
        <f>+(((J2374-I2374)-(K2374-I2374))/(K2374-I2374))*100</f>
        <v/>
      </c>
      <c r="N2374" s="394" t="n"/>
      <c r="O2374" s="376">
        <f>AVERAGE(M2374:M2375)</f>
        <v/>
      </c>
      <c r="P2374" s="376">
        <f>_xlfn.STDEV.S(M2374,M2375)</f>
        <v/>
      </c>
      <c r="Q2374" s="287" t="n"/>
      <c r="R2374" s="287" t="n"/>
      <c r="S2374" s="331">
        <f>+(((K2374-I2374)/1000)*1000)/10</f>
        <v/>
      </c>
      <c r="T2374" s="332">
        <f>AVERAGE(S2374:S2375)</f>
        <v/>
      </c>
    </row>
    <row r="2375" ht="15.75" customHeight="1" s="412">
      <c r="A2375" s="333" t="n">
        <v>5688</v>
      </c>
      <c r="B2375" s="334" t="n">
        <v>132</v>
      </c>
      <c r="C2375" s="378" t="inlineStr">
        <is>
          <t>T381</t>
        </is>
      </c>
      <c r="D2375" s="378" t="n"/>
      <c r="E2375" s="378" t="n"/>
      <c r="F2375" s="378" t="n"/>
      <c r="G2375" s="378" t="n">
        <v>21</v>
      </c>
      <c r="H2375" s="379" t="n">
        <v>43657</v>
      </c>
      <c r="I2375" s="378" t="n">
        <v>5233</v>
      </c>
      <c r="J2375" s="378" t="n">
        <v>7143</v>
      </c>
      <c r="K2375" s="378" t="n">
        <v>6768</v>
      </c>
      <c r="L2375" s="378" t="n"/>
      <c r="M2375" s="374">
        <f>+(((J2375-I2375)-(K2375-I2375))/(K2375-I2375))*100</f>
        <v/>
      </c>
      <c r="N2375" s="394" t="n"/>
      <c r="O2375" s="377" t="n"/>
      <c r="P2375" s="377" t="n"/>
      <c r="Q2375" s="287" t="n"/>
      <c r="R2375" s="287" t="n"/>
      <c r="S2375" s="331">
        <f>+(((K2375-I2375)/1000)*1000)/10</f>
        <v/>
      </c>
      <c r="T2375" s="332" t="n"/>
    </row>
    <row r="2376" ht="15.75" customHeight="1" s="412">
      <c r="A2376" s="333" t="n">
        <v>6219</v>
      </c>
      <c r="B2376" s="334" t="n">
        <v>233</v>
      </c>
      <c r="C2376" s="378" t="inlineStr">
        <is>
          <t>T381</t>
        </is>
      </c>
      <c r="D2376" s="378" t="n"/>
      <c r="E2376" s="378" t="n"/>
      <c r="F2376" s="378" t="n"/>
      <c r="G2376" s="378" t="n">
        <v>22</v>
      </c>
      <c r="H2376" s="379" t="n">
        <v>43685</v>
      </c>
      <c r="I2376" s="378" t="n">
        <v>5213</v>
      </c>
      <c r="J2376" s="378" t="n">
        <v>6912</v>
      </c>
      <c r="K2376" s="378" t="n">
        <v>6643</v>
      </c>
      <c r="L2376" s="378" t="n">
        <v>8</v>
      </c>
      <c r="M2376" s="374">
        <f>+(((J2376-I2376)-(K2376-I2376))/(K2376-I2376))*100</f>
        <v/>
      </c>
      <c r="N2376" s="394" t="n"/>
      <c r="O2376" s="376">
        <f>AVERAGE(M2376:M2377)</f>
        <v/>
      </c>
      <c r="P2376" s="376">
        <f>_xlfn.STDEV.S(M2376,M2377)</f>
        <v/>
      </c>
      <c r="Q2376" s="287" t="n"/>
      <c r="R2376" s="287" t="n"/>
      <c r="S2376" s="331">
        <f>+(((K2376-I2376)/1000)*1000)/10</f>
        <v/>
      </c>
      <c r="T2376" s="332">
        <f>AVERAGE(S2376:S2377)</f>
        <v/>
      </c>
    </row>
    <row r="2377" ht="15.75" customHeight="1" s="412">
      <c r="A2377" s="333" t="n">
        <v>6220</v>
      </c>
      <c r="B2377" s="334" t="n">
        <v>233</v>
      </c>
      <c r="C2377" s="378" t="inlineStr">
        <is>
          <t>T381</t>
        </is>
      </c>
      <c r="D2377" s="378" t="n"/>
      <c r="E2377" s="378" t="n"/>
      <c r="F2377" s="378" t="n"/>
      <c r="G2377" s="378" t="n">
        <v>22</v>
      </c>
      <c r="H2377" s="379" t="n">
        <v>43685</v>
      </c>
      <c r="I2377" s="378" t="n">
        <v>5213</v>
      </c>
      <c r="J2377" s="378" t="n">
        <v>7348</v>
      </c>
      <c r="K2377" s="378" t="n">
        <v>7022</v>
      </c>
      <c r="L2377" s="378" t="n"/>
      <c r="M2377" s="374">
        <f>+(((J2377-I2377)-(K2377-I2377))/(K2377-I2377))*100</f>
        <v/>
      </c>
      <c r="N2377" s="394" t="n"/>
      <c r="O2377" s="377" t="n"/>
      <c r="P2377" s="377" t="n"/>
      <c r="Q2377" s="287" t="n"/>
      <c r="R2377" s="287" t="n"/>
      <c r="S2377" s="331">
        <f>+(((K2377-I2377)/1000)*1000)/10</f>
        <v/>
      </c>
      <c r="T2377" s="332" t="n"/>
    </row>
    <row r="2378" ht="15.75" customHeight="1" s="412">
      <c r="A2378" s="333" t="n">
        <v>3855</v>
      </c>
      <c r="B2378" s="334" t="n">
        <v>277</v>
      </c>
      <c r="C2378" s="352" t="inlineStr">
        <is>
          <t>T382</t>
        </is>
      </c>
      <c r="D2378" s="352" t="n"/>
      <c r="E2378" s="352" t="n"/>
      <c r="F2378" s="352" t="n"/>
      <c r="G2378" s="352" t="n">
        <v>14</v>
      </c>
      <c r="H2378" s="353" t="n">
        <v>43591</v>
      </c>
      <c r="I2378" s="352" t="n">
        <v>5252</v>
      </c>
      <c r="J2378" s="354" t="n">
        <v>8541</v>
      </c>
      <c r="K2378" s="352" t="n">
        <v>7428</v>
      </c>
      <c r="L2378" s="352" t="n">
        <v>2</v>
      </c>
      <c r="M2378" s="355">
        <f>+(((J2378-I2378)-(K2378-I2378))/(K2378-I2378))*100</f>
        <v/>
      </c>
      <c r="N2378" s="356" t="inlineStr">
        <is>
          <t>5/5</t>
        </is>
      </c>
      <c r="O2378" s="357">
        <f>AVERAGE(M2378:M2379)</f>
        <v/>
      </c>
      <c r="P2378" s="357">
        <f>_xlfn.STDEV.S(M2378,M2379)</f>
        <v/>
      </c>
      <c r="Q2378" s="287" t="n">
        <v>3</v>
      </c>
      <c r="R2378" s="287" t="n"/>
      <c r="S2378" s="331">
        <f>+(((K2378-I2378)/1000)*1000)/10</f>
        <v/>
      </c>
      <c r="T2378" s="332">
        <f>AVERAGE(S2378:S2379)</f>
        <v/>
      </c>
    </row>
    <row r="2379" ht="15.75" customHeight="1" s="412">
      <c r="A2379" s="333" t="n">
        <v>3856</v>
      </c>
      <c r="B2379" s="334" t="n">
        <v>278</v>
      </c>
      <c r="C2379" s="352" t="inlineStr">
        <is>
          <t>T382</t>
        </is>
      </c>
      <c r="D2379" s="352" t="n"/>
      <c r="E2379" s="352" t="n"/>
      <c r="F2379" s="352" t="n"/>
      <c r="G2379" s="352" t="n">
        <v>14</v>
      </c>
      <c r="H2379" s="353" t="n">
        <v>43591</v>
      </c>
      <c r="I2379" s="352" t="n">
        <v>5256</v>
      </c>
      <c r="J2379" s="354" t="n">
        <v>8522</v>
      </c>
      <c r="K2379" s="352" t="n">
        <v>7411</v>
      </c>
      <c r="L2379" s="352" t="n"/>
      <c r="M2379" s="355">
        <f>+(((J2379-I2379)-(K2379-I2379))/(K2379-I2379))*100</f>
        <v/>
      </c>
      <c r="N2379" s="356" t="n"/>
      <c r="O2379" s="358" t="n"/>
      <c r="P2379" s="358" t="n"/>
      <c r="Q2379" s="287" t="n"/>
      <c r="R2379" s="287" t="n"/>
      <c r="S2379" s="331">
        <f>+(((K2379-I2379)/1000)*1000)/10</f>
        <v/>
      </c>
      <c r="T2379" s="332" t="n"/>
    </row>
    <row r="2380" ht="15.75" customHeight="1" s="412">
      <c r="A2380" s="333" t="n">
        <v>4511</v>
      </c>
      <c r="B2380" s="334" t="n">
        <v>217</v>
      </c>
      <c r="C2380" s="352" t="inlineStr">
        <is>
          <t>T382</t>
        </is>
      </c>
      <c r="D2380" s="352" t="n"/>
      <c r="E2380" s="352" t="n"/>
      <c r="F2380" s="352" t="n"/>
      <c r="G2380" s="352" t="n">
        <v>16</v>
      </c>
      <c r="H2380" s="353" t="n">
        <v>43607</v>
      </c>
      <c r="I2380" s="352" t="n">
        <v>5263</v>
      </c>
      <c r="J2380" s="352" t="n">
        <v>8865</v>
      </c>
      <c r="K2380" s="352" t="n">
        <v>7913</v>
      </c>
      <c r="L2380" s="352" t="n">
        <v>2</v>
      </c>
      <c r="M2380" s="355">
        <f>+(((J2380-I2380)-(K2380-I2380))/(K2380-I2380))*100</f>
        <v/>
      </c>
      <c r="N2380" s="356" t="n"/>
      <c r="O2380" s="357">
        <f>AVERAGE(M2380:M2381)</f>
        <v/>
      </c>
      <c r="P2380" s="357">
        <f>_xlfn.STDEV.S(M2380,M2381)</f>
        <v/>
      </c>
      <c r="Q2380" s="287" t="n"/>
      <c r="R2380" s="287" t="n"/>
      <c r="S2380" s="331">
        <f>+(((K2380-I2380)/1000)*1000)/10</f>
        <v/>
      </c>
      <c r="T2380" s="332">
        <f>AVERAGE(S2380:S2381)</f>
        <v/>
      </c>
    </row>
    <row r="2381" ht="15.75" customHeight="1" s="412">
      <c r="A2381" s="333" t="n">
        <v>4512</v>
      </c>
      <c r="B2381" s="334" t="n">
        <v>218</v>
      </c>
      <c r="C2381" s="352" t="inlineStr">
        <is>
          <t>T382</t>
        </is>
      </c>
      <c r="D2381" s="352" t="n"/>
      <c r="E2381" s="352" t="n"/>
      <c r="F2381" s="352" t="n"/>
      <c r="G2381" s="352" t="n">
        <v>16</v>
      </c>
      <c r="H2381" s="353" t="n">
        <v>43607</v>
      </c>
      <c r="I2381" s="352" t="n">
        <v>5280</v>
      </c>
      <c r="J2381" s="352" t="n">
        <v>9364</v>
      </c>
      <c r="K2381" s="352" t="n">
        <v>8258</v>
      </c>
      <c r="L2381" s="352" t="n"/>
      <c r="M2381" s="355">
        <f>+(((J2381-I2381)-(K2381-I2381))/(K2381-I2381))*100</f>
        <v/>
      </c>
      <c r="N2381" s="356" t="n"/>
      <c r="O2381" s="358" t="n"/>
      <c r="P2381" s="358" t="n"/>
      <c r="Q2381" s="287" t="n"/>
      <c r="R2381" s="287" t="n"/>
      <c r="S2381" s="331">
        <f>+(((K2381-I2381)/1000)*1000)/10</f>
        <v/>
      </c>
      <c r="T2381" s="332" t="n"/>
    </row>
    <row r="2382" ht="15.75" customHeight="1" s="412">
      <c r="A2382" s="333" t="n">
        <v>5157</v>
      </c>
      <c r="B2382" s="334" t="n">
        <v>217</v>
      </c>
      <c r="C2382" s="352" t="inlineStr">
        <is>
          <t>T382</t>
        </is>
      </c>
      <c r="D2382" s="352" t="n"/>
      <c r="E2382" s="352" t="n"/>
      <c r="F2382" s="352" t="n"/>
      <c r="G2382" s="352" t="n">
        <v>18</v>
      </c>
      <c r="H2382" s="353" t="n">
        <v>43626</v>
      </c>
      <c r="I2382" s="352" t="n">
        <v>5263</v>
      </c>
      <c r="J2382" s="352" t="n">
        <v>8687</v>
      </c>
      <c r="K2382" s="352" t="n">
        <v>7742</v>
      </c>
      <c r="L2382" s="352" t="n">
        <v>6</v>
      </c>
      <c r="M2382" s="355">
        <f>+(((J2382-I2382)-(K2382-I2382))/(K2382-I2382))*100</f>
        <v/>
      </c>
      <c r="N2382" s="356" t="n"/>
      <c r="O2382" s="357">
        <f>AVERAGE(M2382:M2383)</f>
        <v/>
      </c>
      <c r="P2382" s="357">
        <f>_xlfn.STDEV.S(M2382,M2383)</f>
        <v/>
      </c>
      <c r="Q2382" s="287" t="n"/>
      <c r="R2382" s="287" t="n"/>
      <c r="S2382" s="331">
        <f>+(((K2382-I2382)/1000)*1000)/10</f>
        <v/>
      </c>
      <c r="T2382" s="332">
        <f>AVERAGE(S2382:S2383)</f>
        <v/>
      </c>
    </row>
    <row r="2383" ht="15.75" customHeight="1" s="412">
      <c r="A2383" s="333" t="n">
        <v>5158</v>
      </c>
      <c r="B2383" s="334" t="n">
        <v>218</v>
      </c>
      <c r="C2383" s="352" t="inlineStr">
        <is>
          <t>T382</t>
        </is>
      </c>
      <c r="D2383" s="352" t="n"/>
      <c r="E2383" s="352" t="n"/>
      <c r="F2383" s="352" t="n"/>
      <c r="G2383" s="352" t="n">
        <v>18</v>
      </c>
      <c r="H2383" s="353" t="n">
        <v>43626</v>
      </c>
      <c r="I2383" s="352" t="n">
        <v>5280</v>
      </c>
      <c r="J2383" s="352" t="n">
        <v>8745</v>
      </c>
      <c r="K2383" s="352" t="n">
        <v>7807</v>
      </c>
      <c r="L2383" s="352" t="n"/>
      <c r="M2383" s="355">
        <f>+(((J2383-I2383)-(K2383-I2383))/(K2383-I2383))*100</f>
        <v/>
      </c>
      <c r="N2383" s="356" t="n"/>
      <c r="O2383" s="358" t="n"/>
      <c r="P2383" s="358" t="n"/>
      <c r="Q2383" s="287" t="n"/>
      <c r="R2383" s="287" t="n"/>
      <c r="S2383" s="331">
        <f>+(((K2383-I2383)/1000)*1000)/10</f>
        <v/>
      </c>
      <c r="T2383" s="332" t="n"/>
    </row>
    <row r="2384" ht="15.75" customHeight="1" s="412">
      <c r="A2384" s="333" t="n">
        <v>6221</v>
      </c>
      <c r="B2384" s="334" t="n">
        <v>234</v>
      </c>
      <c r="C2384" s="378" t="inlineStr">
        <is>
          <t>T382</t>
        </is>
      </c>
      <c r="D2384" s="378" t="n"/>
      <c r="E2384" s="378" t="n"/>
      <c r="F2384" s="378" t="n"/>
      <c r="G2384" s="378" t="n">
        <v>22</v>
      </c>
      <c r="H2384" s="379" t="n">
        <v>43685</v>
      </c>
      <c r="I2384" s="378" t="n">
        <v>5254</v>
      </c>
      <c r="J2384" s="378" t="n">
        <v>7714</v>
      </c>
      <c r="K2384" s="378" t="n">
        <v>7301</v>
      </c>
      <c r="L2384" s="378" t="n">
        <v>8</v>
      </c>
      <c r="M2384" s="374">
        <f>+(((J2384-I2384)-(K2384-I2384))/(K2384-I2384))*100</f>
        <v/>
      </c>
      <c r="N2384" s="394" t="n"/>
      <c r="O2384" s="376">
        <f>AVERAGE(M2384:M2385)</f>
        <v/>
      </c>
      <c r="P2384" s="376">
        <f>_xlfn.STDEV.S(M2384,M2385)</f>
        <v/>
      </c>
      <c r="Q2384" s="287" t="n"/>
      <c r="R2384" s="287" t="n"/>
      <c r="S2384" s="331">
        <f>+(((K2384-I2384)/1000)*1000)/10</f>
        <v/>
      </c>
      <c r="T2384" s="332">
        <f>AVERAGE(S2384:S2385)</f>
        <v/>
      </c>
    </row>
    <row r="2385" ht="15.75" customHeight="1" s="412">
      <c r="A2385" s="333" t="n">
        <v>6222</v>
      </c>
      <c r="B2385" s="334" t="n">
        <v>234</v>
      </c>
      <c r="C2385" s="378" t="inlineStr">
        <is>
          <t>T382</t>
        </is>
      </c>
      <c r="D2385" s="378" t="n"/>
      <c r="E2385" s="378" t="n"/>
      <c r="F2385" s="378" t="n"/>
      <c r="G2385" s="378" t="n">
        <v>22</v>
      </c>
      <c r="H2385" s="379" t="n">
        <v>43685</v>
      </c>
      <c r="I2385" s="378" t="n">
        <v>5254</v>
      </c>
      <c r="J2385" s="378" t="n">
        <v>7838</v>
      </c>
      <c r="K2385" s="378" t="n">
        <v>7415</v>
      </c>
      <c r="L2385" s="378" t="n"/>
      <c r="M2385" s="374">
        <f>+(((J2385-I2385)-(K2385-I2385))/(K2385-I2385))*100</f>
        <v/>
      </c>
      <c r="N2385" s="394" t="n"/>
      <c r="O2385" s="377" t="n"/>
      <c r="P2385" s="377" t="n"/>
      <c r="Q2385" s="287" t="n"/>
      <c r="R2385" s="287" t="n"/>
      <c r="S2385" s="331">
        <f>+(((K2385-I2385)/1000)*1000)/10</f>
        <v/>
      </c>
      <c r="T2385" s="332" t="n"/>
    </row>
    <row r="2386" ht="15.75" customHeight="1" s="412">
      <c r="A2386" s="333" t="n">
        <v>3003</v>
      </c>
      <c r="B2386" s="334" t="n">
        <v>87</v>
      </c>
      <c r="C2386" s="371" t="inlineStr">
        <is>
          <t>T383</t>
        </is>
      </c>
      <c r="D2386" s="371" t="n"/>
      <c r="E2386" s="371" t="n"/>
      <c r="F2386" s="371" t="n"/>
      <c r="G2386" s="371" t="n">
        <v>11</v>
      </c>
      <c r="H2386" s="372" t="n">
        <v>43571</v>
      </c>
      <c r="I2386" s="373" t="n">
        <v>5250</v>
      </c>
      <c r="J2386" s="371" t="n">
        <v>9595</v>
      </c>
      <c r="K2386" s="371" t="n">
        <v>7848</v>
      </c>
      <c r="L2386" s="371" t="n">
        <v>2</v>
      </c>
      <c r="M2386" s="374">
        <f>+(((J2386-I2386)-(K2386-I2386))/(K2386-I2386))*100</f>
        <v/>
      </c>
      <c r="N2386" s="394" t="n">
        <v>0.5</v>
      </c>
      <c r="O2386" s="376">
        <f>AVERAGE(M2386:M2387)</f>
        <v/>
      </c>
      <c r="P2386" s="376">
        <f>_xlfn.STDEV.S(M2386,M2387)</f>
        <v/>
      </c>
      <c r="Q2386" s="287" t="n">
        <v>2</v>
      </c>
      <c r="R2386" s="287" t="n"/>
      <c r="S2386" s="331">
        <f>+(((K2386-I2386)/1000)*1000)/10</f>
        <v/>
      </c>
      <c r="T2386" s="332">
        <f>AVERAGE(S2386:S2387)</f>
        <v/>
      </c>
    </row>
    <row r="2387" ht="15.75" customHeight="1" s="412">
      <c r="A2387" s="333" t="n">
        <v>3004</v>
      </c>
      <c r="B2387" s="334" t="n">
        <v>88</v>
      </c>
      <c r="C2387" s="371" t="inlineStr">
        <is>
          <t>T383</t>
        </is>
      </c>
      <c r="D2387" s="371" t="n"/>
      <c r="E2387" s="371" t="n"/>
      <c r="F2387" s="371" t="n"/>
      <c r="G2387" s="371" t="n">
        <v>11</v>
      </c>
      <c r="H2387" s="372" t="n">
        <v>43571</v>
      </c>
      <c r="I2387" s="373" t="n">
        <v>5241</v>
      </c>
      <c r="J2387" s="371" t="n">
        <v>9597</v>
      </c>
      <c r="K2387" s="371" t="n">
        <v>7886</v>
      </c>
      <c r="L2387" s="371" t="n"/>
      <c r="M2387" s="374">
        <f>+(((J2387-I2387)-(K2387-I2387))/(K2387-I2387))*100</f>
        <v/>
      </c>
      <c r="N2387" s="394" t="n"/>
      <c r="O2387" s="377" t="n"/>
      <c r="P2387" s="377" t="n"/>
      <c r="Q2387" s="287" t="n"/>
      <c r="R2387" s="287" t="n"/>
      <c r="S2387" s="331">
        <f>+(((K2387-I2387)/1000)*1000)/10</f>
        <v/>
      </c>
      <c r="T2387" s="332" t="n"/>
    </row>
    <row r="2388" ht="15.75" customHeight="1" s="412">
      <c r="A2388" s="333" t="n">
        <v>3857</v>
      </c>
      <c r="B2388" s="334" t="n">
        <v>279</v>
      </c>
      <c r="C2388" s="371" t="inlineStr">
        <is>
          <t>T383</t>
        </is>
      </c>
      <c r="D2388" s="371" t="n"/>
      <c r="E2388" s="371" t="n"/>
      <c r="F2388" s="371" t="n"/>
      <c r="G2388" s="371" t="n">
        <v>14</v>
      </c>
      <c r="H2388" s="372" t="n">
        <v>43591</v>
      </c>
      <c r="I2388" s="371" t="n">
        <v>5269</v>
      </c>
      <c r="J2388" s="373" t="n">
        <v>9125</v>
      </c>
      <c r="K2388" s="371" t="n">
        <v>8134</v>
      </c>
      <c r="L2388" s="371" t="n"/>
      <c r="M2388" s="374">
        <f>+(((J2388-I2388)-(K2388-I2388))/(K2388-I2388))*100</f>
        <v/>
      </c>
      <c r="N2388" s="394" t="inlineStr">
        <is>
          <t>26/4</t>
        </is>
      </c>
      <c r="O2388" s="376">
        <f>AVERAGE(M2388:M2389)</f>
        <v/>
      </c>
      <c r="P2388" s="376">
        <f>_xlfn.STDEV.S(M2388,M2389)</f>
        <v/>
      </c>
      <c r="Q2388" s="287" t="n"/>
      <c r="R2388" s="287" t="n"/>
      <c r="S2388" s="331">
        <f>+(((K2388-I2388)/1000)*1000)/10</f>
        <v/>
      </c>
      <c r="T2388" s="332">
        <f>AVERAGE(S2388:S2389)</f>
        <v/>
      </c>
    </row>
    <row r="2389" ht="15.75" customHeight="1" s="412">
      <c r="A2389" s="333" t="n">
        <v>3858</v>
      </c>
      <c r="B2389" s="334" t="n">
        <v>280</v>
      </c>
      <c r="C2389" s="371" t="inlineStr">
        <is>
          <t>T383</t>
        </is>
      </c>
      <c r="D2389" s="371" t="n"/>
      <c r="E2389" s="371" t="n"/>
      <c r="F2389" s="371" t="n"/>
      <c r="G2389" s="371" t="n">
        <v>14</v>
      </c>
      <c r="H2389" s="372" t="n">
        <v>43591</v>
      </c>
      <c r="I2389" s="371" t="n">
        <v>5260</v>
      </c>
      <c r="J2389" s="373" t="n">
        <v>8933</v>
      </c>
      <c r="K2389" s="371" t="n">
        <v>7979</v>
      </c>
      <c r="L2389" s="371" t="n"/>
      <c r="M2389" s="374">
        <f>+(((J2389-I2389)-(K2389-I2389))/(K2389-I2389))*100</f>
        <v/>
      </c>
      <c r="N2389" s="394" t="n"/>
      <c r="O2389" s="377" t="n"/>
      <c r="P2389" s="377" t="n"/>
      <c r="Q2389" s="287" t="n"/>
      <c r="R2389" s="287" t="n"/>
      <c r="S2389" s="331">
        <f>+(((K2389-I2389)/1000)*1000)/10</f>
        <v/>
      </c>
      <c r="T2389" s="332" t="n"/>
    </row>
    <row r="2390" ht="15.75" customHeight="1" s="412">
      <c r="A2390" s="333" t="n">
        <v>4513</v>
      </c>
      <c r="B2390" s="334" t="n">
        <v>219</v>
      </c>
      <c r="C2390" s="371" t="inlineStr">
        <is>
          <t>T383</t>
        </is>
      </c>
      <c r="D2390" s="371" t="n"/>
      <c r="E2390" s="371" t="n"/>
      <c r="F2390" s="371" t="n"/>
      <c r="G2390" s="371" t="n">
        <v>16</v>
      </c>
      <c r="H2390" s="372" t="n">
        <v>43607</v>
      </c>
      <c r="I2390" s="371" t="n">
        <v>5215</v>
      </c>
      <c r="J2390" s="371" t="n">
        <v>8073</v>
      </c>
      <c r="K2390" s="371" t="n">
        <v>7501</v>
      </c>
      <c r="L2390" s="371" t="n">
        <v>2</v>
      </c>
      <c r="M2390" s="374">
        <f>+(((J2390-I2390)-(K2390-I2390))/(K2390-I2390))*100</f>
        <v/>
      </c>
      <c r="N2390" s="394" t="n"/>
      <c r="O2390" s="376">
        <f>AVERAGE(M2390:M2391)</f>
        <v/>
      </c>
      <c r="P2390" s="376">
        <f>_xlfn.STDEV.S(M2390,M2391)</f>
        <v/>
      </c>
      <c r="Q2390" s="287" t="n"/>
      <c r="R2390" s="287" t="n"/>
      <c r="S2390" s="331">
        <f>+(((K2390-I2390)/1000)*1000)/10</f>
        <v/>
      </c>
      <c r="T2390" s="332">
        <f>AVERAGE(S2390:S2391)</f>
        <v/>
      </c>
    </row>
    <row r="2391" ht="15.75" customHeight="1" s="412">
      <c r="A2391" s="333" t="n">
        <v>4514</v>
      </c>
      <c r="B2391" s="334" t="n">
        <v>220</v>
      </c>
      <c r="C2391" s="371" t="inlineStr">
        <is>
          <t>T383</t>
        </is>
      </c>
      <c r="D2391" s="371" t="n"/>
      <c r="E2391" s="371" t="n"/>
      <c r="F2391" s="371" t="n"/>
      <c r="G2391" s="371" t="n">
        <v>16</v>
      </c>
      <c r="H2391" s="372" t="n">
        <v>43607</v>
      </c>
      <c r="I2391" s="371" t="n">
        <v>5178</v>
      </c>
      <c r="J2391" s="371" t="n">
        <v>8121</v>
      </c>
      <c r="K2391" s="371" t="n">
        <v>7531</v>
      </c>
      <c r="L2391" s="371" t="n"/>
      <c r="M2391" s="374">
        <f>+(((J2391-I2391)-(K2391-I2391))/(K2391-I2391))*100</f>
        <v/>
      </c>
      <c r="N2391" s="394" t="n"/>
      <c r="O2391" s="377" t="n"/>
      <c r="P2391" s="377" t="n"/>
      <c r="Q2391" s="287" t="n"/>
      <c r="R2391" s="287" t="n"/>
      <c r="S2391" s="331">
        <f>+(((K2391-I2391)/1000)*1000)/10</f>
        <v/>
      </c>
      <c r="T2391" s="332" t="n"/>
    </row>
    <row r="2392" ht="15.75" customHeight="1" s="412">
      <c r="A2392" s="333" t="n">
        <v>5159</v>
      </c>
      <c r="B2392" s="334" t="n">
        <v>219</v>
      </c>
      <c r="C2392" s="371" t="inlineStr">
        <is>
          <t>T383</t>
        </is>
      </c>
      <c r="D2392" s="371" t="n"/>
      <c r="E2392" s="371" t="n"/>
      <c r="F2392" s="371" t="n"/>
      <c r="G2392" s="371" t="n">
        <v>18</v>
      </c>
      <c r="H2392" s="372" t="n">
        <v>43626</v>
      </c>
      <c r="I2392" s="371" t="n">
        <v>5215</v>
      </c>
      <c r="J2392" s="371" t="n">
        <v>7723</v>
      </c>
      <c r="K2392" s="371" t="n">
        <v>7259</v>
      </c>
      <c r="L2392" s="371" t="n">
        <v>8</v>
      </c>
      <c r="M2392" s="374">
        <f>+(((J2392-I2392)-(K2392-I2392))/(K2392-I2392))*100</f>
        <v/>
      </c>
      <c r="N2392" s="394" t="n"/>
      <c r="O2392" s="376">
        <f>AVERAGE(M2392:M2393)</f>
        <v/>
      </c>
      <c r="P2392" s="376">
        <f>_xlfn.STDEV.S(M2392,M2393)</f>
        <v/>
      </c>
      <c r="Q2392" s="287" t="n"/>
      <c r="R2392" s="287" t="n"/>
      <c r="S2392" s="331">
        <f>+(((K2392-I2392)/1000)*1000)/10</f>
        <v/>
      </c>
      <c r="T2392" s="332">
        <f>AVERAGE(S2392:S2393)</f>
        <v/>
      </c>
    </row>
    <row r="2393" ht="15.75" customHeight="1" s="412">
      <c r="A2393" s="333" t="n">
        <v>5160</v>
      </c>
      <c r="B2393" s="334" t="n">
        <v>220</v>
      </c>
      <c r="C2393" s="371" t="inlineStr">
        <is>
          <t>T383</t>
        </is>
      </c>
      <c r="D2393" s="371" t="n"/>
      <c r="E2393" s="371" t="n"/>
      <c r="F2393" s="371" t="n"/>
      <c r="G2393" s="371" t="n">
        <v>18</v>
      </c>
      <c r="H2393" s="372" t="n">
        <v>43626</v>
      </c>
      <c r="I2393" s="371" t="n">
        <v>5178</v>
      </c>
      <c r="J2393" s="371" t="n">
        <v>7978</v>
      </c>
      <c r="K2393" s="371" t="n">
        <v>7463</v>
      </c>
      <c r="L2393" s="371" t="n"/>
      <c r="M2393" s="374">
        <f>+(((J2393-I2393)-(K2393-I2393))/(K2393-I2393))*100</f>
        <v/>
      </c>
      <c r="N2393" s="394" t="n"/>
      <c r="O2393" s="377" t="n"/>
      <c r="P2393" s="377" t="n"/>
      <c r="Q2393" s="287" t="n"/>
      <c r="R2393" s="287" t="n"/>
      <c r="S2393" s="331">
        <f>+(((K2393-I2393)/1000)*1000)/10</f>
        <v/>
      </c>
      <c r="T2393" s="332" t="n"/>
    </row>
    <row r="2394" ht="15.75" customHeight="1" s="412">
      <c r="A2394" s="333" t="n">
        <v>5689</v>
      </c>
      <c r="B2394" s="334" t="n">
        <v>133</v>
      </c>
      <c r="C2394" s="378" t="inlineStr">
        <is>
          <t>T383</t>
        </is>
      </c>
      <c r="D2394" s="378" t="n"/>
      <c r="E2394" s="378" t="n"/>
      <c r="F2394" s="378" t="n"/>
      <c r="G2394" s="378" t="n">
        <v>21</v>
      </c>
      <c r="H2394" s="379" t="n">
        <v>43657</v>
      </c>
      <c r="I2394" s="378" t="n">
        <v>5286</v>
      </c>
      <c r="J2394" s="378" t="n">
        <v>7980</v>
      </c>
      <c r="K2394" s="378" t="n">
        <v>7531</v>
      </c>
      <c r="L2394" s="378" t="n">
        <v>8</v>
      </c>
      <c r="M2394" s="374">
        <f>+(((J2394-I2394)-(K2394-I2394))/(K2394-I2394))*100</f>
        <v/>
      </c>
      <c r="N2394" s="394" t="n"/>
      <c r="O2394" s="376">
        <f>AVERAGE(M2394:M2395)</f>
        <v/>
      </c>
      <c r="P2394" s="376">
        <f>_xlfn.STDEV.S(M2394,M2395)</f>
        <v/>
      </c>
      <c r="Q2394" s="287" t="n"/>
      <c r="R2394" s="287" t="n"/>
      <c r="S2394" s="331">
        <f>+(((K2394-I2394)/1000)*1000)/10</f>
        <v/>
      </c>
      <c r="T2394" s="332">
        <f>AVERAGE(S2394:S2395)</f>
        <v/>
      </c>
    </row>
    <row r="2395" ht="15.75" customHeight="1" s="412">
      <c r="A2395" s="333" t="n">
        <v>5690</v>
      </c>
      <c r="B2395" s="334" t="n">
        <v>134</v>
      </c>
      <c r="C2395" s="378" t="inlineStr">
        <is>
          <t>T383</t>
        </is>
      </c>
      <c r="D2395" s="378" t="n"/>
      <c r="E2395" s="378" t="n"/>
      <c r="F2395" s="378" t="n"/>
      <c r="G2395" s="378" t="n">
        <v>21</v>
      </c>
      <c r="H2395" s="379" t="n">
        <v>43657</v>
      </c>
      <c r="I2395" s="378" t="n">
        <v>5220</v>
      </c>
      <c r="J2395" s="378" t="n">
        <v>7758</v>
      </c>
      <c r="K2395" s="378" t="n">
        <v>7326</v>
      </c>
      <c r="L2395" s="378" t="n"/>
      <c r="M2395" s="374">
        <f>+(((J2395-I2395)-(K2395-I2395))/(K2395-I2395))*100</f>
        <v/>
      </c>
      <c r="N2395" s="394" t="n"/>
      <c r="O2395" s="377" t="n"/>
      <c r="P2395" s="377" t="n"/>
      <c r="Q2395" s="287" t="n"/>
      <c r="R2395" s="287" t="n"/>
      <c r="S2395" s="331">
        <f>+(((K2395-I2395)/1000)*1000)/10</f>
        <v/>
      </c>
      <c r="T2395" s="332" t="n"/>
    </row>
    <row r="2396" ht="15.75" customHeight="1" s="412">
      <c r="A2396" s="333" t="n">
        <v>6223</v>
      </c>
      <c r="B2396" s="334" t="n">
        <v>235</v>
      </c>
      <c r="C2396" s="378" t="inlineStr">
        <is>
          <t>T383</t>
        </is>
      </c>
      <c r="D2396" s="378" t="n"/>
      <c r="E2396" s="378" t="n"/>
      <c r="F2396" s="378" t="n"/>
      <c r="G2396" s="378" t="n">
        <v>22</v>
      </c>
      <c r="H2396" s="379" t="n">
        <v>43685</v>
      </c>
      <c r="I2396" s="378" t="n">
        <v>5230</v>
      </c>
      <c r="J2396" s="378" t="n">
        <v>7592</v>
      </c>
      <c r="K2396" s="378" t="n">
        <v>7211</v>
      </c>
      <c r="L2396" s="378" t="n">
        <v>8</v>
      </c>
      <c r="M2396" s="374">
        <f>+(((J2396-I2396)-(K2396-I2396))/(K2396-I2396))*100</f>
        <v/>
      </c>
      <c r="N2396" s="394" t="n"/>
      <c r="O2396" s="376">
        <f>AVERAGE(M2396:M2397)</f>
        <v/>
      </c>
      <c r="P2396" s="376">
        <f>_xlfn.STDEV.S(M2396,M2397)</f>
        <v/>
      </c>
      <c r="Q2396" s="287" t="n"/>
      <c r="R2396" s="287" t="n"/>
      <c r="S2396" s="331">
        <f>+(((K2396-I2396)/1000)*1000)/10</f>
        <v/>
      </c>
      <c r="T2396" s="332">
        <f>AVERAGE(S2396:S2397)</f>
        <v/>
      </c>
    </row>
    <row r="2397" ht="15.75" customHeight="1" s="412">
      <c r="A2397" s="333" t="n">
        <v>6224</v>
      </c>
      <c r="B2397" s="334" t="n">
        <v>235</v>
      </c>
      <c r="C2397" s="378" t="inlineStr">
        <is>
          <t>T383</t>
        </is>
      </c>
      <c r="D2397" s="378" t="n"/>
      <c r="E2397" s="378" t="n"/>
      <c r="F2397" s="378" t="n"/>
      <c r="G2397" s="378" t="n">
        <v>22</v>
      </c>
      <c r="H2397" s="379" t="n">
        <v>43685</v>
      </c>
      <c r="I2397" s="378" t="n">
        <v>5230</v>
      </c>
      <c r="J2397" s="378" t="n">
        <v>7690</v>
      </c>
      <c r="K2397" s="378" t="n">
        <v>7299</v>
      </c>
      <c r="L2397" s="378" t="n"/>
      <c r="M2397" s="374">
        <f>+(((J2397-I2397)-(K2397-I2397))/(K2397-I2397))*100</f>
        <v/>
      </c>
      <c r="N2397" s="394" t="n"/>
      <c r="O2397" s="377" t="n"/>
      <c r="P2397" s="377" t="n"/>
      <c r="Q2397" s="287" t="n"/>
      <c r="R2397" s="287" t="n"/>
      <c r="S2397" s="331">
        <f>+(((K2397-I2397)/1000)*1000)/10</f>
        <v/>
      </c>
      <c r="T2397" s="332" t="n"/>
    </row>
    <row r="2398" ht="15.75" customHeight="1" s="412">
      <c r="A2398" s="333" t="n">
        <v>3515</v>
      </c>
      <c r="B2398" s="334" t="n">
        <v>271</v>
      </c>
      <c r="C2398" s="380" t="inlineStr">
        <is>
          <t>T384</t>
        </is>
      </c>
      <c r="D2398" s="380" t="n"/>
      <c r="E2398" s="380" t="n"/>
      <c r="F2398" s="380" t="n"/>
      <c r="G2398" s="380" t="n">
        <v>13</v>
      </c>
      <c r="H2398" s="381" t="n">
        <v>43587</v>
      </c>
      <c r="I2398" s="380" t="n">
        <v>5224</v>
      </c>
      <c r="J2398" s="380" t="n">
        <v>7598</v>
      </c>
      <c r="K2398" s="380" t="n">
        <v>7069</v>
      </c>
      <c r="L2398" s="380" t="n">
        <v>1</v>
      </c>
      <c r="M2398" s="382">
        <f>+(((J2398-I2398)-(K2398-I2398))/(K2398-I2398))*100</f>
        <v/>
      </c>
      <c r="N2398" s="395" t="inlineStr">
        <is>
          <t>26/4</t>
        </is>
      </c>
      <c r="O2398" s="384">
        <f>AVERAGE(M2398:M2399)</f>
        <v/>
      </c>
      <c r="P2398" s="384">
        <f>_xlfn.STDEV.S(M2398,M2399)</f>
        <v/>
      </c>
      <c r="Q2398" s="287" t="n">
        <v>1</v>
      </c>
      <c r="R2398" s="287" t="n"/>
      <c r="S2398" s="331">
        <f>+(((K2398-I2398)/1000)*1000)/10</f>
        <v/>
      </c>
      <c r="T2398" s="332">
        <f>AVERAGE(S2398:S2399)</f>
        <v/>
      </c>
    </row>
    <row r="2399" ht="15.75" customHeight="1" s="412">
      <c r="A2399" s="333" t="n">
        <v>3516</v>
      </c>
      <c r="B2399" s="334" t="n">
        <v>272</v>
      </c>
      <c r="C2399" s="380" t="inlineStr">
        <is>
          <t>T384</t>
        </is>
      </c>
      <c r="D2399" s="380" t="n"/>
      <c r="E2399" s="380" t="n"/>
      <c r="F2399" s="380" t="n"/>
      <c r="G2399" s="380" t="n">
        <v>13</v>
      </c>
      <c r="H2399" s="381" t="n">
        <v>43587</v>
      </c>
      <c r="I2399" s="380" t="n">
        <v>5257</v>
      </c>
      <c r="J2399" s="380" t="n">
        <v>8067</v>
      </c>
      <c r="K2399" s="380" t="n">
        <v>7430</v>
      </c>
      <c r="L2399" s="380" t="n"/>
      <c r="M2399" s="382">
        <f>+(((J2399-I2399)-(K2399-I2399))/(K2399-I2399))*100</f>
        <v/>
      </c>
      <c r="N2399" s="395" t="n"/>
      <c r="O2399" s="385" t="n"/>
      <c r="P2399" s="385" t="n"/>
      <c r="Q2399" s="287" t="n"/>
      <c r="R2399" s="287" t="n"/>
      <c r="S2399" s="331">
        <f>+(((K2399-I2399)/1000)*1000)/10</f>
        <v/>
      </c>
      <c r="T2399" s="332" t="n"/>
    </row>
    <row r="2400" ht="15.75" customHeight="1" s="412">
      <c r="A2400" s="333" t="n">
        <v>4233</v>
      </c>
      <c r="B2400" s="334" t="n">
        <v>263</v>
      </c>
      <c r="C2400" s="380" t="inlineStr">
        <is>
          <t>T384</t>
        </is>
      </c>
      <c r="D2400" s="380" t="n"/>
      <c r="E2400" s="380" t="n"/>
      <c r="F2400" s="380" t="n"/>
      <c r="G2400" s="380" t="n">
        <v>15</v>
      </c>
      <c r="H2400" s="381" t="n">
        <v>43599</v>
      </c>
      <c r="I2400" s="380" t="n">
        <v>5258</v>
      </c>
      <c r="J2400" s="380" t="n">
        <v>8048</v>
      </c>
      <c r="K2400" s="380" t="n">
        <v>7485</v>
      </c>
      <c r="L2400" s="380" t="n"/>
      <c r="M2400" s="382">
        <f>+(((J2400-I2400)-(K2400-I2400))/(K2400-I2400))*100</f>
        <v/>
      </c>
      <c r="N2400" s="385" t="n"/>
      <c r="O2400" s="384">
        <f>AVERAGE(M2400:M2401)</f>
        <v/>
      </c>
      <c r="P2400" s="384">
        <f>_xlfn.STDEV.S(M2400,M2401)</f>
        <v/>
      </c>
      <c r="Q2400" s="287" t="n"/>
      <c r="R2400" s="287" t="n"/>
      <c r="S2400" s="331">
        <f>+(((K2400-I2400)/1000)*1000)/10</f>
        <v/>
      </c>
      <c r="T2400" s="332">
        <f>AVERAGE(S2400:S2401)</f>
        <v/>
      </c>
    </row>
    <row r="2401" ht="15.75" customHeight="1" s="412">
      <c r="A2401" s="333" t="n">
        <v>4234</v>
      </c>
      <c r="B2401" s="334" t="n">
        <v>264</v>
      </c>
      <c r="C2401" s="380" t="inlineStr">
        <is>
          <t>T384</t>
        </is>
      </c>
      <c r="D2401" s="380" t="n"/>
      <c r="E2401" s="380" t="n"/>
      <c r="F2401" s="380" t="n"/>
      <c r="G2401" s="380" t="n">
        <v>15</v>
      </c>
      <c r="H2401" s="381" t="n">
        <v>43599</v>
      </c>
      <c r="I2401" s="380" t="n">
        <v>5312</v>
      </c>
      <c r="J2401" s="380" t="n">
        <v>8131</v>
      </c>
      <c r="K2401" s="380" t="n">
        <v>7565</v>
      </c>
      <c r="L2401" s="380" t="n"/>
      <c r="M2401" s="382">
        <f>+(((J2401-I2401)-(K2401-I2401))/(K2401-I2401))*100</f>
        <v/>
      </c>
      <c r="N2401" s="385" t="n"/>
      <c r="O2401" s="385" t="n"/>
      <c r="P2401" s="385" t="n"/>
      <c r="Q2401" s="287" t="n"/>
      <c r="R2401" s="287" t="n"/>
      <c r="S2401" s="331">
        <f>+(((K2401-I2401)/1000)*1000)/10</f>
        <v/>
      </c>
      <c r="T2401" s="332" t="n"/>
    </row>
    <row r="2402" ht="15.75" customHeight="1" s="412">
      <c r="A2402" s="333" t="n">
        <v>4879</v>
      </c>
      <c r="B2402" s="334" t="n">
        <v>263</v>
      </c>
      <c r="C2402" s="380" t="inlineStr">
        <is>
          <t>T384</t>
        </is>
      </c>
      <c r="D2402" s="380" t="n"/>
      <c r="E2402" s="380" t="n"/>
      <c r="F2402" s="380" t="n"/>
      <c r="G2402" s="380" t="n">
        <v>17</v>
      </c>
      <c r="H2402" s="381" t="n">
        <v>43619</v>
      </c>
      <c r="I2402" s="380" t="n">
        <v>5258</v>
      </c>
      <c r="J2402" s="380" t="n">
        <v>7398</v>
      </c>
      <c r="K2402" s="380" t="n">
        <v>7036</v>
      </c>
      <c r="L2402" s="380" t="n"/>
      <c r="M2402" s="382">
        <f>+(((J2402-I2402)-(K2402-I2402))/(K2402-I2402))*100</f>
        <v/>
      </c>
      <c r="N2402" s="395" t="n"/>
      <c r="O2402" s="384">
        <f>AVERAGE(M2402:M2403)</f>
        <v/>
      </c>
      <c r="P2402" s="384">
        <f>_xlfn.STDEV.S(M2402,M2403)</f>
        <v/>
      </c>
      <c r="Q2402" s="287" t="n"/>
      <c r="R2402" s="287" t="n"/>
      <c r="S2402" s="331">
        <f>+(((K2402-I2402)/1000)*1000)/10</f>
        <v/>
      </c>
      <c r="T2402" s="332">
        <f>AVERAGE(S2402:S2403)</f>
        <v/>
      </c>
    </row>
    <row r="2403" ht="15.75" customHeight="1" s="412">
      <c r="A2403" s="333" t="n">
        <v>4880</v>
      </c>
      <c r="B2403" s="334" t="n">
        <v>264</v>
      </c>
      <c r="C2403" s="380" t="inlineStr">
        <is>
          <t>T384</t>
        </is>
      </c>
      <c r="D2403" s="380" t="n"/>
      <c r="E2403" s="380" t="n"/>
      <c r="F2403" s="380" t="n"/>
      <c r="G2403" s="380" t="n">
        <v>17</v>
      </c>
      <c r="H2403" s="381" t="n">
        <v>43619</v>
      </c>
      <c r="I2403" s="380" t="n">
        <v>5312</v>
      </c>
      <c r="J2403" s="380" t="n">
        <v>7335</v>
      </c>
      <c r="K2403" s="380" t="n">
        <v>6992</v>
      </c>
      <c r="L2403" s="380" t="n"/>
      <c r="M2403" s="382">
        <f>+(((J2403-I2403)-(K2403-I2403))/(K2403-I2403))*100</f>
        <v/>
      </c>
      <c r="N2403" s="395" t="n"/>
      <c r="O2403" s="385" t="n"/>
      <c r="P2403" s="385" t="n"/>
      <c r="Q2403" s="287" t="n"/>
      <c r="R2403" s="287" t="n"/>
      <c r="S2403" s="331">
        <f>+(((K2403-I2403)/1000)*1000)/10</f>
        <v/>
      </c>
      <c r="T2403" s="332" t="n"/>
    </row>
    <row r="2404" ht="15.75" customHeight="1" s="412">
      <c r="A2404" s="333" t="n">
        <v>5457</v>
      </c>
      <c r="B2404" s="334" t="n">
        <v>195</v>
      </c>
      <c r="C2404" s="378" t="inlineStr">
        <is>
          <t>T384</t>
        </is>
      </c>
      <c r="D2404" s="378" t="n"/>
      <c r="E2404" s="378" t="n"/>
      <c r="F2404" s="378" t="n"/>
      <c r="G2404" s="378" t="n">
        <v>19</v>
      </c>
      <c r="H2404" s="379" t="n">
        <v>43637</v>
      </c>
      <c r="I2404" s="378" t="n">
        <v>5277</v>
      </c>
      <c r="J2404" s="378" t="n">
        <v>8113</v>
      </c>
      <c r="K2404" s="378" t="n">
        <v>7522</v>
      </c>
      <c r="L2404" s="378" t="n">
        <v>8</v>
      </c>
      <c r="M2404" s="386">
        <f>+(((J2404-I2404)-(K2404-I2404))/(K2404-I2404))*100</f>
        <v/>
      </c>
      <c r="N2404" s="397" t="n"/>
      <c r="O2404" s="388">
        <f>AVERAGE(M2404:M2405)</f>
        <v/>
      </c>
      <c r="P2404" s="388">
        <f>_xlfn.STDEV.S(M2404,M2405)</f>
        <v/>
      </c>
      <c r="Q2404" s="287" t="n"/>
      <c r="R2404" s="287" t="n"/>
      <c r="S2404" s="331">
        <f>+(((K2404-I2404)/1000)*1000)/10</f>
        <v/>
      </c>
      <c r="T2404" s="332">
        <f>AVERAGE(S2404:S2405)</f>
        <v/>
      </c>
    </row>
    <row r="2405" ht="15.75" customHeight="1" s="412">
      <c r="A2405" s="333" t="n">
        <v>5458</v>
      </c>
      <c r="B2405" s="334" t="n">
        <v>196</v>
      </c>
      <c r="C2405" s="378" t="inlineStr">
        <is>
          <t>T384</t>
        </is>
      </c>
      <c r="D2405" s="378" t="n"/>
      <c r="E2405" s="378" t="n"/>
      <c r="F2405" s="378" t="n"/>
      <c r="G2405" s="378" t="n">
        <v>19</v>
      </c>
      <c r="H2405" s="379" t="n">
        <v>43637</v>
      </c>
      <c r="I2405" s="378" t="n">
        <v>5243</v>
      </c>
      <c r="J2405" s="378" t="n">
        <v>7953</v>
      </c>
      <c r="K2405" s="378" t="n">
        <v>7425</v>
      </c>
      <c r="L2405" s="378" t="n"/>
      <c r="M2405" s="386">
        <f>+(((J2405-I2405)-(K2405-I2405))/(K2405-I2405))*100</f>
        <v/>
      </c>
      <c r="N2405" s="397" t="n"/>
      <c r="O2405" s="331" t="n"/>
      <c r="P2405" s="331" t="n"/>
      <c r="Q2405" s="287" t="n"/>
      <c r="R2405" s="287" t="n"/>
      <c r="S2405" s="331">
        <f>+(((K2405-I2405)/1000)*1000)/10</f>
        <v/>
      </c>
      <c r="T2405" s="332" t="n"/>
    </row>
    <row r="2406" ht="15.75" customHeight="1" s="412">
      <c r="A2406" s="333" t="n">
        <v>6225</v>
      </c>
      <c r="B2406" s="334" t="n">
        <v>236</v>
      </c>
      <c r="C2406" s="378" t="inlineStr">
        <is>
          <t>T384</t>
        </is>
      </c>
      <c r="D2406" s="378" t="n"/>
      <c r="E2406" s="378" t="n"/>
      <c r="F2406" s="378" t="n"/>
      <c r="G2406" s="378" t="n">
        <v>22</v>
      </c>
      <c r="H2406" s="379" t="n">
        <v>43685</v>
      </c>
      <c r="I2406" s="378" t="n">
        <v>5241</v>
      </c>
      <c r="J2406" s="378" t="n">
        <v>7465</v>
      </c>
      <c r="K2406" s="378" t="n">
        <v>7104</v>
      </c>
      <c r="L2406" s="378" t="n">
        <v>8</v>
      </c>
      <c r="M2406" s="374">
        <f>+(((J2406-I2406)-(K2406-I2406))/(K2406-I2406))*100</f>
        <v/>
      </c>
      <c r="N2406" s="394" t="n"/>
      <c r="O2406" s="376">
        <f>AVERAGE(M2406:M2407)</f>
        <v/>
      </c>
      <c r="P2406" s="376">
        <f>_xlfn.STDEV.S(M2406,M2407)</f>
        <v/>
      </c>
      <c r="Q2406" s="287" t="n"/>
      <c r="R2406" s="287" t="n"/>
      <c r="S2406" s="331">
        <f>+(((K2406-I2406)/1000)*1000)/10</f>
        <v/>
      </c>
      <c r="T2406" s="332">
        <f>AVERAGE(S2406:S2407)</f>
        <v/>
      </c>
    </row>
    <row r="2407" ht="15.75" customHeight="1" s="412">
      <c r="A2407" s="333" t="n">
        <v>6226</v>
      </c>
      <c r="B2407" s="334" t="n">
        <v>236</v>
      </c>
      <c r="C2407" s="378" t="inlineStr">
        <is>
          <t>T384</t>
        </is>
      </c>
      <c r="D2407" s="378" t="n"/>
      <c r="E2407" s="378" t="n"/>
      <c r="F2407" s="378" t="n"/>
      <c r="G2407" s="378" t="n">
        <v>22</v>
      </c>
      <c r="H2407" s="379" t="n">
        <v>43685</v>
      </c>
      <c r="I2407" s="378" t="n">
        <v>5241</v>
      </c>
      <c r="J2407" s="378" t="n">
        <v>7313</v>
      </c>
      <c r="K2407" s="378" t="n">
        <v>6990</v>
      </c>
      <c r="L2407" s="378" t="n"/>
      <c r="M2407" s="374">
        <f>+(((J2407-I2407)-(K2407-I2407))/(K2407-I2407))*100</f>
        <v/>
      </c>
      <c r="N2407" s="394" t="n"/>
      <c r="O2407" s="377" t="n"/>
      <c r="P2407" s="377" t="n"/>
      <c r="Q2407" s="287" t="n"/>
      <c r="R2407" s="287" t="n"/>
      <c r="S2407" s="331">
        <f>+(((K2407-I2407)/1000)*1000)/10</f>
        <v/>
      </c>
      <c r="T2407" s="332" t="n"/>
    </row>
    <row r="2408" ht="15.75" customHeight="1" s="412">
      <c r="A2408" s="333" t="n">
        <v>3859</v>
      </c>
      <c r="B2408" s="334" t="n">
        <v>281</v>
      </c>
      <c r="C2408" s="352" t="inlineStr">
        <is>
          <t>T385</t>
        </is>
      </c>
      <c r="D2408" s="352" t="n"/>
      <c r="E2408" s="352" t="n"/>
      <c r="F2408" s="352" t="n"/>
      <c r="G2408" s="352" t="n">
        <v>14</v>
      </c>
      <c r="H2408" s="353" t="n">
        <v>43591</v>
      </c>
      <c r="I2408" s="352" t="n">
        <v>5275</v>
      </c>
      <c r="J2408" s="354" t="n">
        <v>7893</v>
      </c>
      <c r="K2408" s="352" t="n">
        <v>7108</v>
      </c>
      <c r="L2408" s="352" t="n">
        <v>2</v>
      </c>
      <c r="M2408" s="355">
        <f>+(((J2408-I2408)-(K2408-I2408))/(K2408-I2408))*100</f>
        <v/>
      </c>
      <c r="N2408" s="356" t="inlineStr">
        <is>
          <t>2/5</t>
        </is>
      </c>
      <c r="O2408" s="357">
        <f>AVERAGE(M2408:M2409)</f>
        <v/>
      </c>
      <c r="P2408" s="357">
        <f>_xlfn.STDEV.S(M2408,M2409)</f>
        <v/>
      </c>
      <c r="Q2408" s="287" t="n">
        <v>3</v>
      </c>
      <c r="R2408" s="287" t="n"/>
      <c r="S2408" s="331">
        <f>+(((K2408-I2408)/1000)*1000)/10</f>
        <v/>
      </c>
      <c r="T2408" s="332">
        <f>AVERAGE(S2408:S2409)</f>
        <v/>
      </c>
    </row>
    <row r="2409" ht="15.75" customHeight="1" s="412">
      <c r="A2409" s="333" t="n">
        <v>3860</v>
      </c>
      <c r="B2409" s="334" t="n">
        <v>282</v>
      </c>
      <c r="C2409" s="352" t="inlineStr">
        <is>
          <t>T385</t>
        </is>
      </c>
      <c r="D2409" s="352" t="n"/>
      <c r="E2409" s="352" t="n"/>
      <c r="F2409" s="352" t="n"/>
      <c r="G2409" s="352" t="n">
        <v>14</v>
      </c>
      <c r="H2409" s="353" t="n">
        <v>43591</v>
      </c>
      <c r="I2409" s="352" t="n">
        <v>5225</v>
      </c>
      <c r="J2409" s="354" t="n">
        <v>7906</v>
      </c>
      <c r="K2409" s="352" t="n">
        <v>7122</v>
      </c>
      <c r="L2409" s="352" t="n"/>
      <c r="M2409" s="355">
        <f>+(((J2409-I2409)-(K2409-I2409))/(K2409-I2409))*100</f>
        <v/>
      </c>
      <c r="N2409" s="356" t="n"/>
      <c r="O2409" s="358" t="n"/>
      <c r="P2409" s="358" t="n"/>
      <c r="Q2409" s="287" t="n"/>
      <c r="R2409" s="287" t="n"/>
      <c r="S2409" s="331">
        <f>+(((K2409-I2409)/1000)*1000)/10</f>
        <v/>
      </c>
      <c r="T2409" s="332" t="n"/>
    </row>
    <row r="2410" ht="15.75" customHeight="1" s="412">
      <c r="A2410" s="333" t="n">
        <v>4515</v>
      </c>
      <c r="B2410" s="334" t="n">
        <v>221</v>
      </c>
      <c r="C2410" s="352" t="inlineStr">
        <is>
          <t>T385</t>
        </is>
      </c>
      <c r="D2410" s="352" t="n"/>
      <c r="E2410" s="352" t="n"/>
      <c r="F2410" s="352" t="n"/>
      <c r="G2410" s="352" t="n">
        <v>16</v>
      </c>
      <c r="H2410" s="353" t="n">
        <v>43607</v>
      </c>
      <c r="I2410" s="352" t="n">
        <v>5187</v>
      </c>
      <c r="J2410" s="352" t="n">
        <v>8220</v>
      </c>
      <c r="K2410" s="352" t="n">
        <v>7289</v>
      </c>
      <c r="L2410" s="352" t="n">
        <v>2</v>
      </c>
      <c r="M2410" s="355">
        <f>+(((J2410-I2410)-(K2410-I2410))/(K2410-I2410))*100</f>
        <v/>
      </c>
      <c r="N2410" s="356" t="n"/>
      <c r="O2410" s="357">
        <f>AVERAGE(M2410:M2411)</f>
        <v/>
      </c>
      <c r="P2410" s="357">
        <f>_xlfn.STDEV.S(M2410,M2411)</f>
        <v/>
      </c>
      <c r="Q2410" s="287" t="n"/>
      <c r="R2410" s="287" t="n"/>
      <c r="S2410" s="331">
        <f>+(((K2410-I2410)/1000)*1000)/10</f>
        <v/>
      </c>
      <c r="T2410" s="332">
        <f>AVERAGE(S2410:S2411)</f>
        <v/>
      </c>
    </row>
    <row r="2411" ht="15.75" customHeight="1" s="412">
      <c r="A2411" s="333" t="n">
        <v>4516</v>
      </c>
      <c r="B2411" s="334" t="n">
        <v>222</v>
      </c>
      <c r="C2411" s="352" t="inlineStr">
        <is>
          <t>T385</t>
        </is>
      </c>
      <c r="D2411" s="352" t="n"/>
      <c r="E2411" s="352" t="n"/>
      <c r="F2411" s="352" t="n"/>
      <c r="G2411" s="352" t="n">
        <v>16</v>
      </c>
      <c r="H2411" s="353" t="n">
        <v>43607</v>
      </c>
      <c r="I2411" s="352" t="n">
        <v>5216</v>
      </c>
      <c r="J2411" s="352" t="n">
        <v>8583</v>
      </c>
      <c r="K2411" s="352" t="n">
        <v>7526</v>
      </c>
      <c r="L2411" s="352" t="n"/>
      <c r="M2411" s="355">
        <f>+(((J2411-I2411)-(K2411-I2411))/(K2411-I2411))*100</f>
        <v/>
      </c>
      <c r="N2411" s="356" t="n"/>
      <c r="O2411" s="358" t="n"/>
      <c r="P2411" s="358" t="n"/>
      <c r="Q2411" s="287" t="n"/>
      <c r="R2411" s="287" t="n"/>
      <c r="S2411" s="331">
        <f>+(((K2411-I2411)/1000)*1000)/10</f>
        <v/>
      </c>
      <c r="T2411" s="332" t="n"/>
    </row>
    <row r="2412" ht="15.75" customHeight="1" s="412">
      <c r="A2412" s="333" t="n">
        <v>5161</v>
      </c>
      <c r="B2412" s="334" t="n">
        <v>221</v>
      </c>
      <c r="C2412" s="352" t="inlineStr">
        <is>
          <t>T385</t>
        </is>
      </c>
      <c r="D2412" s="352" t="n"/>
      <c r="E2412" s="352" t="n"/>
      <c r="F2412" s="352" t="n"/>
      <c r="G2412" s="352" t="n">
        <v>18</v>
      </c>
      <c r="H2412" s="353" t="n">
        <v>43626</v>
      </c>
      <c r="I2412" s="352" t="n">
        <v>5187</v>
      </c>
      <c r="J2412" s="352" t="n">
        <v>7664</v>
      </c>
      <c r="K2412" s="352" t="n">
        <v>7045</v>
      </c>
      <c r="L2412" s="352" t="n">
        <v>8</v>
      </c>
      <c r="M2412" s="355">
        <f>+(((J2412-I2412)-(K2412-I2412))/(K2412-I2412))*100</f>
        <v/>
      </c>
      <c r="N2412" s="356" t="n"/>
      <c r="O2412" s="357">
        <f>AVERAGE(M2412:M2413)</f>
        <v/>
      </c>
      <c r="P2412" s="357">
        <f>_xlfn.STDEV.S(M2412,M2413)</f>
        <v/>
      </c>
      <c r="Q2412" s="287" t="n"/>
      <c r="R2412" s="287" t="n"/>
      <c r="S2412" s="331">
        <f>+(((K2412-I2412)/1000)*1000)/10</f>
        <v/>
      </c>
      <c r="T2412" s="332">
        <f>AVERAGE(S2412:S2413)</f>
        <v/>
      </c>
    </row>
    <row r="2413" ht="15.75" customHeight="1" s="412">
      <c r="A2413" s="333" t="n">
        <v>5162</v>
      </c>
      <c r="B2413" s="334" t="n">
        <v>222</v>
      </c>
      <c r="C2413" s="352" t="inlineStr">
        <is>
          <t>T385</t>
        </is>
      </c>
      <c r="D2413" s="352" t="n"/>
      <c r="E2413" s="352" t="n"/>
      <c r="F2413" s="352" t="n"/>
      <c r="G2413" s="352" t="n">
        <v>18</v>
      </c>
      <c r="H2413" s="353" t="n">
        <v>43626</v>
      </c>
      <c r="I2413" s="352" t="n">
        <v>5216</v>
      </c>
      <c r="J2413" s="352" t="n">
        <v>7703</v>
      </c>
      <c r="K2413" s="352" t="n">
        <v>7088</v>
      </c>
      <c r="L2413" s="352" t="n"/>
      <c r="M2413" s="355">
        <f>+(((J2413-I2413)-(K2413-I2413))/(K2413-I2413))*100</f>
        <v/>
      </c>
      <c r="N2413" s="356" t="n"/>
      <c r="O2413" s="358" t="n"/>
      <c r="P2413" s="358" t="n"/>
      <c r="Q2413" s="287" t="n"/>
      <c r="R2413" s="287" t="n"/>
      <c r="S2413" s="331">
        <f>+(((K2413-I2413)/1000)*1000)/10</f>
        <v/>
      </c>
      <c r="T2413" s="332" t="n"/>
    </row>
    <row r="2414" ht="15.75" customHeight="1" s="412">
      <c r="A2414" s="333" t="n">
        <v>6227</v>
      </c>
      <c r="B2414" s="334" t="n">
        <v>237</v>
      </c>
      <c r="C2414" s="378" t="inlineStr">
        <is>
          <t>T385</t>
        </is>
      </c>
      <c r="D2414" s="378" t="n"/>
      <c r="E2414" s="378" t="n"/>
      <c r="F2414" s="378" t="n"/>
      <c r="G2414" s="378" t="n">
        <v>22</v>
      </c>
      <c r="H2414" s="379" t="n">
        <v>43685</v>
      </c>
      <c r="I2414" s="378" t="n">
        <v>5218</v>
      </c>
      <c r="J2414" s="378" t="n">
        <v>7046</v>
      </c>
      <c r="K2414" s="378" t="n">
        <v>6749</v>
      </c>
      <c r="L2414" s="378" t="n">
        <v>8</v>
      </c>
      <c r="M2414" s="374">
        <f>+(((J2414-I2414)-(K2414-I2414))/(K2414-I2414))*100</f>
        <v/>
      </c>
      <c r="N2414" s="394" t="n"/>
      <c r="O2414" s="376">
        <f>AVERAGE(M2414:M2415)</f>
        <v/>
      </c>
      <c r="P2414" s="376">
        <f>_xlfn.STDEV.S(M2414,M2415)</f>
        <v/>
      </c>
      <c r="Q2414" s="287" t="n"/>
      <c r="R2414" s="287" t="n"/>
      <c r="S2414" s="331">
        <f>+(((K2414-I2414)/1000)*1000)/10</f>
        <v/>
      </c>
      <c r="T2414" s="332">
        <f>AVERAGE(S2414:S2415)</f>
        <v/>
      </c>
    </row>
    <row r="2415" ht="15.75" customHeight="1" s="412">
      <c r="A2415" s="333" t="n">
        <v>6228</v>
      </c>
      <c r="B2415" s="334" t="n">
        <v>237</v>
      </c>
      <c r="C2415" s="378" t="inlineStr">
        <is>
          <t>T385</t>
        </is>
      </c>
      <c r="D2415" s="378" t="n"/>
      <c r="E2415" s="378" t="n"/>
      <c r="F2415" s="378" t="n"/>
      <c r="G2415" s="378" t="n">
        <v>22</v>
      </c>
      <c r="H2415" s="379" t="n">
        <v>43685</v>
      </c>
      <c r="I2415" s="378" t="n">
        <v>5218</v>
      </c>
      <c r="J2415" s="378" t="n">
        <v>7046</v>
      </c>
      <c r="K2415" s="378" t="n">
        <v>6762</v>
      </c>
      <c r="L2415" s="378" t="n"/>
      <c r="M2415" s="374">
        <f>+(((J2415-I2415)-(K2415-I2415))/(K2415-I2415))*100</f>
        <v/>
      </c>
      <c r="N2415" s="394" t="n"/>
      <c r="O2415" s="377" t="n"/>
      <c r="P2415" s="377" t="n"/>
      <c r="Q2415" s="287" t="n"/>
      <c r="R2415" s="287" t="n"/>
      <c r="S2415" s="331">
        <f>+(((K2415-I2415)/1000)*1000)/10</f>
        <v/>
      </c>
      <c r="T2415" s="332" t="n"/>
    </row>
    <row r="2416" ht="15.75" customHeight="1" s="412">
      <c r="A2416" s="333" t="n">
        <v>3517</v>
      </c>
      <c r="B2416" s="334" t="n">
        <v>273</v>
      </c>
      <c r="C2416" s="380" t="inlineStr">
        <is>
          <t>T386</t>
        </is>
      </c>
      <c r="D2416" s="380" t="n"/>
      <c r="E2416" s="380" t="n"/>
      <c r="F2416" s="380" t="n"/>
      <c r="G2416" s="380" t="n">
        <v>13</v>
      </c>
      <c r="H2416" s="381" t="n">
        <v>43587</v>
      </c>
      <c r="I2416" s="380" t="n">
        <v>5242</v>
      </c>
      <c r="J2416" s="380" t="n">
        <v>8506</v>
      </c>
      <c r="K2416" s="380" t="n">
        <v>7533</v>
      </c>
      <c r="L2416" s="380" t="n">
        <v>1</v>
      </c>
      <c r="M2416" s="382">
        <f>+(((J2416-I2416)-(K2416-I2416))/(K2416-I2416))*100</f>
        <v/>
      </c>
      <c r="N2416" s="395" t="inlineStr">
        <is>
          <t>1/2</t>
        </is>
      </c>
      <c r="O2416" s="384">
        <f>AVERAGE(M2416:M2417)</f>
        <v/>
      </c>
      <c r="P2416" s="384">
        <f>_xlfn.STDEV.S(M2416,M2417)</f>
        <v/>
      </c>
      <c r="Q2416" s="287" t="n">
        <v>1</v>
      </c>
      <c r="R2416" s="287" t="n"/>
      <c r="S2416" s="331">
        <f>+(((K2416-I2416)/1000)*1000)/10</f>
        <v/>
      </c>
      <c r="T2416" s="332">
        <f>AVERAGE(S2416:S2417)</f>
        <v/>
      </c>
    </row>
    <row r="2417" ht="15.75" customHeight="1" s="412">
      <c r="A2417" s="333" t="n">
        <v>3518</v>
      </c>
      <c r="B2417" s="334" t="n">
        <v>274</v>
      </c>
      <c r="C2417" s="380" t="inlineStr">
        <is>
          <t>T386</t>
        </is>
      </c>
      <c r="D2417" s="380" t="n"/>
      <c r="E2417" s="380" t="n"/>
      <c r="F2417" s="380" t="n"/>
      <c r="G2417" s="380" t="n">
        <v>13</v>
      </c>
      <c r="H2417" s="381" t="n">
        <v>43587</v>
      </c>
      <c r="I2417" s="380" t="n">
        <v>5233</v>
      </c>
      <c r="J2417" s="380" t="n">
        <v>8340</v>
      </c>
      <c r="K2417" s="380" t="n">
        <v>7391</v>
      </c>
      <c r="L2417" s="380" t="n"/>
      <c r="M2417" s="382">
        <f>+(((J2417-I2417)-(K2417-I2417))/(K2417-I2417))*100</f>
        <v/>
      </c>
      <c r="N2417" s="395" t="n"/>
      <c r="O2417" s="385" t="n"/>
      <c r="P2417" s="385" t="n"/>
      <c r="Q2417" s="287" t="n"/>
      <c r="R2417" s="287" t="n"/>
      <c r="S2417" s="331">
        <f>+(((K2417-I2417)/1000)*1000)/10</f>
        <v/>
      </c>
      <c r="T2417" s="332" t="n"/>
    </row>
    <row r="2418" ht="15.75" customHeight="1" s="412">
      <c r="A2418" s="333" t="n">
        <v>4235</v>
      </c>
      <c r="B2418" s="334" t="n">
        <v>265</v>
      </c>
      <c r="C2418" s="380" t="inlineStr">
        <is>
          <t>T386</t>
        </is>
      </c>
      <c r="D2418" s="380" t="n"/>
      <c r="E2418" s="380" t="n"/>
      <c r="F2418" s="380" t="n"/>
      <c r="G2418" s="380" t="n">
        <v>15</v>
      </c>
      <c r="H2418" s="381" t="n">
        <v>43599</v>
      </c>
      <c r="I2418" s="380" t="n">
        <v>5235</v>
      </c>
      <c r="J2418" s="380" t="n">
        <v>8136</v>
      </c>
      <c r="K2418" s="380" t="n">
        <v>7324</v>
      </c>
      <c r="L2418" s="380" t="n"/>
      <c r="M2418" s="382">
        <f>+(((J2418-I2418)-(K2418-I2418))/(K2418-I2418))*100</f>
        <v/>
      </c>
      <c r="N2418" s="385" t="inlineStr">
        <is>
          <t>MF</t>
        </is>
      </c>
      <c r="O2418" s="384">
        <f>AVERAGE(M2418:M2419)</f>
        <v/>
      </c>
      <c r="P2418" s="384">
        <f>_xlfn.STDEV.S(M2418,M2419)</f>
        <v/>
      </c>
      <c r="Q2418" s="287" t="n"/>
      <c r="R2418" s="287" t="n"/>
      <c r="S2418" s="331">
        <f>+(((K2418-I2418)/1000)*1000)/10</f>
        <v/>
      </c>
      <c r="T2418" s="332">
        <f>AVERAGE(S2418:S2419)</f>
        <v/>
      </c>
    </row>
    <row r="2419" ht="15.75" customHeight="1" s="412">
      <c r="A2419" s="333" t="n">
        <v>4236</v>
      </c>
      <c r="B2419" s="334" t="n">
        <v>266</v>
      </c>
      <c r="C2419" s="380" t="inlineStr">
        <is>
          <t>T386</t>
        </is>
      </c>
      <c r="D2419" s="380" t="n"/>
      <c r="E2419" s="380" t="n"/>
      <c r="F2419" s="380" t="n"/>
      <c r="G2419" s="380" t="n">
        <v>15</v>
      </c>
      <c r="H2419" s="381" t="n">
        <v>43599</v>
      </c>
      <c r="I2419" s="380" t="n">
        <v>5209</v>
      </c>
      <c r="J2419" s="380" t="n">
        <v>8240</v>
      </c>
      <c r="K2419" s="380" t="n">
        <v>7419</v>
      </c>
      <c r="L2419" s="380" t="n"/>
      <c r="M2419" s="382">
        <f>+(((J2419-I2419)-(K2419-I2419))/(K2419-I2419))*100</f>
        <v/>
      </c>
      <c r="N2419" s="385" t="n"/>
      <c r="O2419" s="385" t="n"/>
      <c r="P2419" s="385" t="n"/>
      <c r="Q2419" s="287" t="n"/>
      <c r="R2419" s="287" t="n"/>
      <c r="S2419" s="331">
        <f>+(((K2419-I2419)/1000)*1000)/10</f>
        <v/>
      </c>
      <c r="T2419" s="332" t="n"/>
    </row>
    <row r="2420" ht="15.75" customHeight="1" s="412">
      <c r="A2420" s="333" t="n">
        <v>4881</v>
      </c>
      <c r="B2420" s="334" t="n">
        <v>265</v>
      </c>
      <c r="C2420" s="380" t="inlineStr">
        <is>
          <t>T386</t>
        </is>
      </c>
      <c r="D2420" s="380" t="n"/>
      <c r="E2420" s="380" t="n"/>
      <c r="F2420" s="380" t="n"/>
      <c r="G2420" s="380" t="n">
        <v>17</v>
      </c>
      <c r="H2420" s="381" t="n">
        <v>43619</v>
      </c>
      <c r="I2420" s="380" t="n">
        <v>5235</v>
      </c>
      <c r="J2420" s="380" t="n">
        <v>8287</v>
      </c>
      <c r="K2420" s="380" t="n">
        <v>7648</v>
      </c>
      <c r="L2420" s="380" t="n"/>
      <c r="M2420" s="382">
        <f>+(((J2420-I2420)-(K2420-I2420))/(K2420-I2420))*100</f>
        <v/>
      </c>
      <c r="N2420" s="395" t="n"/>
      <c r="O2420" s="384">
        <f>AVERAGE(M2420:M2421)</f>
        <v/>
      </c>
      <c r="P2420" s="384">
        <f>_xlfn.STDEV.S(M2420,M2421)</f>
        <v/>
      </c>
      <c r="Q2420" s="287" t="n"/>
      <c r="R2420" s="287" t="n"/>
      <c r="S2420" s="331">
        <f>+(((K2420-I2420)/1000)*1000)/10</f>
        <v/>
      </c>
      <c r="T2420" s="332">
        <f>AVERAGE(S2420:S2421)</f>
        <v/>
      </c>
    </row>
    <row r="2421" ht="15.75" customHeight="1" s="412">
      <c r="A2421" s="333" t="n">
        <v>4882</v>
      </c>
      <c r="B2421" s="334" t="n">
        <v>266</v>
      </c>
      <c r="C2421" s="380" t="inlineStr">
        <is>
          <t>T386</t>
        </is>
      </c>
      <c r="D2421" s="380" t="n"/>
      <c r="E2421" s="380" t="n"/>
      <c r="F2421" s="380" t="n"/>
      <c r="G2421" s="380" t="n">
        <v>17</v>
      </c>
      <c r="H2421" s="381" t="n">
        <v>43619</v>
      </c>
      <c r="I2421" s="380" t="n">
        <v>5209</v>
      </c>
      <c r="J2421" s="380" t="n">
        <v>8297</v>
      </c>
      <c r="K2421" s="380" t="n">
        <v>7603</v>
      </c>
      <c r="L2421" s="380" t="n"/>
      <c r="M2421" s="382">
        <f>+(((J2421-I2421)-(K2421-I2421))/(K2421-I2421))*100</f>
        <v/>
      </c>
      <c r="N2421" s="395" t="n"/>
      <c r="O2421" s="385" t="n"/>
      <c r="P2421" s="385" t="n"/>
      <c r="Q2421" s="287" t="n"/>
      <c r="R2421" s="287" t="n"/>
      <c r="S2421" s="331">
        <f>+(((K2421-I2421)/1000)*1000)/10</f>
        <v/>
      </c>
      <c r="T2421" s="332" t="n"/>
    </row>
    <row r="2422" ht="15.75" customHeight="1" s="412">
      <c r="A2422" s="333" t="n">
        <v>5459</v>
      </c>
      <c r="B2422" s="334" t="n">
        <v>197</v>
      </c>
      <c r="C2422" s="378" t="inlineStr">
        <is>
          <t>T386</t>
        </is>
      </c>
      <c r="D2422" s="378" t="n"/>
      <c r="E2422" s="378" t="n"/>
      <c r="F2422" s="378" t="n"/>
      <c r="G2422" s="378" t="n">
        <v>19</v>
      </c>
      <c r="H2422" s="379" t="n">
        <v>43637</v>
      </c>
      <c r="I2422" s="378" t="n">
        <v>5252</v>
      </c>
      <c r="J2422" s="378" t="n">
        <v>7972</v>
      </c>
      <c r="K2422" s="378" t="n">
        <v>7492</v>
      </c>
      <c r="L2422" s="378" t="n">
        <v>7</v>
      </c>
      <c r="M2422" s="386">
        <f>+(((J2422-I2422)-(K2422-I2422))/(K2422-I2422))*100</f>
        <v/>
      </c>
      <c r="N2422" s="397" t="n"/>
      <c r="O2422" s="388">
        <f>AVERAGE(M2422:M2423)</f>
        <v/>
      </c>
      <c r="P2422" s="388">
        <f>_xlfn.STDEV.S(M2422,M2423)</f>
        <v/>
      </c>
      <c r="Q2422" s="287" t="n"/>
      <c r="R2422" s="287" t="n"/>
      <c r="S2422" s="331">
        <f>+(((K2422-I2422)/1000)*1000)/10</f>
        <v/>
      </c>
      <c r="T2422" s="332">
        <f>AVERAGE(S2422:S2423)</f>
        <v/>
      </c>
    </row>
    <row r="2423" ht="15.75" customHeight="1" s="412">
      <c r="A2423" s="333" t="n">
        <v>5460</v>
      </c>
      <c r="B2423" s="334" t="n">
        <v>198</v>
      </c>
      <c r="C2423" s="378" t="inlineStr">
        <is>
          <t>T386</t>
        </is>
      </c>
      <c r="D2423" s="378" t="n"/>
      <c r="E2423" s="378" t="n"/>
      <c r="F2423" s="378" t="n"/>
      <c r="G2423" s="378" t="n">
        <v>19</v>
      </c>
      <c r="H2423" s="379" t="n">
        <v>43637</v>
      </c>
      <c r="I2423" s="378" t="n">
        <v>5320</v>
      </c>
      <c r="J2423" s="378" t="n">
        <v>8323</v>
      </c>
      <c r="K2423" s="378" t="n">
        <v>7652</v>
      </c>
      <c r="L2423" s="378" t="n"/>
      <c r="M2423" s="386">
        <f>+(((J2423-I2423)-(K2423-I2423))/(K2423-I2423))*100</f>
        <v/>
      </c>
      <c r="N2423" s="397" t="n"/>
      <c r="O2423" s="331" t="n"/>
      <c r="P2423" s="331" t="n"/>
      <c r="Q2423" s="287" t="n"/>
      <c r="R2423" s="287" t="n"/>
      <c r="S2423" s="331">
        <f>+(((K2423-I2423)/1000)*1000)/10</f>
        <v/>
      </c>
      <c r="T2423" s="332" t="n"/>
    </row>
    <row r="2424" ht="15.75" customHeight="1" s="412">
      <c r="A2424" s="333" t="n">
        <v>6229</v>
      </c>
      <c r="B2424" s="334" t="n">
        <v>238</v>
      </c>
      <c r="C2424" s="378" t="inlineStr">
        <is>
          <t>T386</t>
        </is>
      </c>
      <c r="D2424" s="378" t="n"/>
      <c r="E2424" s="378" t="n"/>
      <c r="F2424" s="378" t="n"/>
      <c r="G2424" s="378" t="n">
        <v>22</v>
      </c>
      <c r="H2424" s="379" t="n">
        <v>43685</v>
      </c>
      <c r="I2424" s="378" t="n">
        <v>5217</v>
      </c>
      <c r="J2424" s="378" t="n">
        <v>8148</v>
      </c>
      <c r="K2424" s="378" t="n">
        <v>7633</v>
      </c>
      <c r="L2424" s="378" t="n">
        <v>7</v>
      </c>
      <c r="M2424" s="374">
        <f>+(((J2424-I2424)-(K2424-I2424))/(K2424-I2424))*100</f>
        <v/>
      </c>
      <c r="N2424" s="394" t="n"/>
      <c r="O2424" s="376">
        <f>AVERAGE(M2424:M2425)</f>
        <v/>
      </c>
      <c r="P2424" s="376">
        <f>_xlfn.STDEV.S(M2424,M2425)</f>
        <v/>
      </c>
      <c r="Q2424" s="287" t="n"/>
      <c r="R2424" s="287" t="n"/>
      <c r="S2424" s="331">
        <f>+(((K2424-I2424)/1000)*1000)/10</f>
        <v/>
      </c>
      <c r="T2424" s="332">
        <f>AVERAGE(S2424:S2425)</f>
        <v/>
      </c>
    </row>
    <row r="2425" ht="15.75" customHeight="1" s="412">
      <c r="A2425" s="333" t="n">
        <v>6230</v>
      </c>
      <c r="B2425" s="334" t="n">
        <v>238</v>
      </c>
      <c r="C2425" s="378" t="inlineStr">
        <is>
          <t>T386</t>
        </is>
      </c>
      <c r="D2425" s="378" t="n"/>
      <c r="E2425" s="378" t="n"/>
      <c r="F2425" s="378" t="n"/>
      <c r="G2425" s="378" t="n">
        <v>22</v>
      </c>
      <c r="H2425" s="379" t="n">
        <v>43685</v>
      </c>
      <c r="I2425" s="378" t="n">
        <v>5217</v>
      </c>
      <c r="J2425" s="378" t="n">
        <v>8067</v>
      </c>
      <c r="K2425" s="378" t="n">
        <v>7590</v>
      </c>
      <c r="L2425" s="378" t="n"/>
      <c r="M2425" s="374">
        <f>+(((J2425-I2425)-(K2425-I2425))/(K2425-I2425))*100</f>
        <v/>
      </c>
      <c r="N2425" s="394" t="n"/>
      <c r="O2425" s="377" t="n"/>
      <c r="P2425" s="377" t="n"/>
      <c r="Q2425" s="287" t="n"/>
      <c r="R2425" s="287" t="n"/>
      <c r="S2425" s="331">
        <f>+(((K2425-I2425)/1000)*1000)/10</f>
        <v/>
      </c>
      <c r="T2425" s="332" t="n"/>
    </row>
    <row r="2426" ht="15.75" customHeight="1" s="412">
      <c r="A2426" s="333" t="n">
        <v>3861</v>
      </c>
      <c r="B2426" s="334" t="n">
        <v>283</v>
      </c>
      <c r="C2426" s="371" t="inlineStr">
        <is>
          <t>T387</t>
        </is>
      </c>
      <c r="D2426" s="371" t="n"/>
      <c r="E2426" s="371" t="n"/>
      <c r="F2426" s="371" t="n"/>
      <c r="G2426" s="371" t="n">
        <v>14</v>
      </c>
      <c r="H2426" s="372" t="n">
        <v>43591</v>
      </c>
      <c r="I2426" s="371" t="n">
        <v>5211</v>
      </c>
      <c r="J2426" s="373" t="n">
        <v>9459</v>
      </c>
      <c r="K2426" s="371" t="n">
        <v>7985</v>
      </c>
      <c r="L2426" s="371" t="n">
        <v>2</v>
      </c>
      <c r="M2426" s="374">
        <f>+(((J2426-I2426)-(K2426-I2426))/(K2426-I2426))*100</f>
        <v/>
      </c>
      <c r="N2426" s="394" t="inlineStr">
        <is>
          <t>3/4</t>
        </is>
      </c>
      <c r="O2426" s="376">
        <f>AVERAGE(M2426:M2427)</f>
        <v/>
      </c>
      <c r="P2426" s="376">
        <f>_xlfn.STDEV.S(M2426,M2427)</f>
        <v/>
      </c>
      <c r="Q2426" s="287" t="n">
        <v>2</v>
      </c>
      <c r="R2426" s="287" t="n"/>
      <c r="S2426" s="331">
        <f>+(((K2426-I2426)/1000)*1000)/10</f>
        <v/>
      </c>
      <c r="T2426" s="332">
        <f>AVERAGE(S2426:S2427)</f>
        <v/>
      </c>
    </row>
    <row r="2427" ht="15.75" customHeight="1" s="412">
      <c r="A2427" s="333" t="n">
        <v>3862</v>
      </c>
      <c r="B2427" s="334" t="n">
        <v>284</v>
      </c>
      <c r="C2427" s="371" t="inlineStr">
        <is>
          <t>T387</t>
        </is>
      </c>
      <c r="D2427" s="371" t="n"/>
      <c r="E2427" s="371" t="n"/>
      <c r="F2427" s="371" t="n"/>
      <c r="G2427" s="371" t="n">
        <v>14</v>
      </c>
      <c r="H2427" s="372" t="n">
        <v>43591</v>
      </c>
      <c r="I2427" s="371" t="n">
        <v>5269</v>
      </c>
      <c r="J2427" s="373" t="n">
        <v>9615</v>
      </c>
      <c r="K2427" s="371" t="n">
        <v>8065</v>
      </c>
      <c r="L2427" s="371" t="n"/>
      <c r="M2427" s="374">
        <f>+(((J2427-I2427)-(K2427-I2427))/(K2427-I2427))*100</f>
        <v/>
      </c>
      <c r="N2427" s="394" t="n"/>
      <c r="O2427" s="377" t="n"/>
      <c r="P2427" s="377" t="n"/>
      <c r="Q2427" s="287" t="n"/>
      <c r="R2427" s="287" t="n"/>
      <c r="S2427" s="331">
        <f>+(((K2427-I2427)/1000)*1000)/10</f>
        <v/>
      </c>
      <c r="T2427" s="332" t="n"/>
    </row>
    <row r="2428" ht="15.75" customHeight="1" s="412">
      <c r="A2428" s="333" t="n">
        <v>4517</v>
      </c>
      <c r="B2428" s="334" t="n">
        <v>223</v>
      </c>
      <c r="C2428" s="371" t="inlineStr">
        <is>
          <t>T387</t>
        </is>
      </c>
      <c r="D2428" s="371" t="n"/>
      <c r="E2428" s="371" t="n"/>
      <c r="F2428" s="371" t="n"/>
      <c r="G2428" s="371" t="n">
        <v>16</v>
      </c>
      <c r="H2428" s="372" t="n">
        <v>43607</v>
      </c>
      <c r="I2428" s="371" t="n">
        <v>5225</v>
      </c>
      <c r="J2428" s="371" t="n">
        <v>9078</v>
      </c>
      <c r="K2428" s="371" t="n">
        <v>8058</v>
      </c>
      <c r="L2428" s="371" t="n">
        <v>2</v>
      </c>
      <c r="M2428" s="374">
        <f>+(((J2428-I2428)-(K2428-I2428))/(K2428-I2428))*100</f>
        <v/>
      </c>
      <c r="N2428" s="394" t="inlineStr">
        <is>
          <t>MF</t>
        </is>
      </c>
      <c r="O2428" s="376">
        <f>AVERAGE(M2428:M2429)</f>
        <v/>
      </c>
      <c r="P2428" s="376">
        <f>_xlfn.STDEV.S(M2428,M2429)</f>
        <v/>
      </c>
      <c r="Q2428" s="287" t="n"/>
      <c r="R2428" s="287" t="n"/>
      <c r="S2428" s="331">
        <f>+(((K2428-I2428)/1000)*1000)/10</f>
        <v/>
      </c>
      <c r="T2428" s="332">
        <f>AVERAGE(S2428:S2429)</f>
        <v/>
      </c>
    </row>
    <row r="2429" ht="15.75" customHeight="1" s="412">
      <c r="A2429" s="333" t="n">
        <v>4518</v>
      </c>
      <c r="B2429" s="334" t="n">
        <v>224</v>
      </c>
      <c r="C2429" s="371" t="inlineStr">
        <is>
          <t>T387</t>
        </is>
      </c>
      <c r="D2429" s="371" t="n"/>
      <c r="E2429" s="371" t="n"/>
      <c r="F2429" s="371" t="n"/>
      <c r="G2429" s="371" t="n">
        <v>16</v>
      </c>
      <c r="H2429" s="372" t="n">
        <v>43607</v>
      </c>
      <c r="I2429" s="371" t="n">
        <v>5231</v>
      </c>
      <c r="J2429" s="371" t="n">
        <v>8644</v>
      </c>
      <c r="K2429" s="371" t="n">
        <v>7778</v>
      </c>
      <c r="L2429" s="371" t="n"/>
      <c r="M2429" s="374">
        <f>+(((J2429-I2429)-(K2429-I2429))/(K2429-I2429))*100</f>
        <v/>
      </c>
      <c r="N2429" s="394" t="n"/>
      <c r="O2429" s="377" t="n"/>
      <c r="P2429" s="377" t="n"/>
      <c r="Q2429" s="287" t="n"/>
      <c r="R2429" s="287" t="n"/>
      <c r="S2429" s="331">
        <f>+(((K2429-I2429)/1000)*1000)/10</f>
        <v/>
      </c>
      <c r="T2429" s="332" t="n"/>
    </row>
    <row r="2430" ht="15.75" customHeight="1" s="412">
      <c r="A2430" s="333" t="n">
        <v>5163</v>
      </c>
      <c r="B2430" s="334" t="n">
        <v>223</v>
      </c>
      <c r="C2430" s="371" t="inlineStr">
        <is>
          <t>T387</t>
        </is>
      </c>
      <c r="D2430" s="371" t="n"/>
      <c r="E2430" s="371" t="n"/>
      <c r="F2430" s="371" t="n"/>
      <c r="G2430" s="371" t="n">
        <v>18</v>
      </c>
      <c r="H2430" s="372" t="n">
        <v>43626</v>
      </c>
      <c r="I2430" s="371" t="n">
        <v>5225</v>
      </c>
      <c r="J2430" s="371" t="n">
        <v>8329</v>
      </c>
      <c r="K2430" s="371" t="n">
        <v>7666</v>
      </c>
      <c r="L2430" s="371" t="n">
        <v>7</v>
      </c>
      <c r="M2430" s="374">
        <f>+(((J2430-I2430)-(K2430-I2430))/(K2430-I2430))*100</f>
        <v/>
      </c>
      <c r="N2430" s="394" t="n"/>
      <c r="O2430" s="376">
        <f>AVERAGE(M2430:M2431)</f>
        <v/>
      </c>
      <c r="P2430" s="376">
        <f>_xlfn.STDEV.S(M2430,M2431)</f>
        <v/>
      </c>
      <c r="Q2430" s="287" t="n"/>
      <c r="R2430" s="287" t="n"/>
      <c r="S2430" s="331">
        <f>+(((K2430-I2430)/1000)*1000)/10</f>
        <v/>
      </c>
      <c r="T2430" s="332">
        <f>AVERAGE(S2430:S2431)</f>
        <v/>
      </c>
    </row>
    <row r="2431" ht="15.75" customHeight="1" s="412">
      <c r="A2431" s="333" t="n">
        <v>5164</v>
      </c>
      <c r="B2431" s="334" t="n">
        <v>224</v>
      </c>
      <c r="C2431" s="371" t="inlineStr">
        <is>
          <t>T387</t>
        </is>
      </c>
      <c r="D2431" s="371" t="n"/>
      <c r="E2431" s="371" t="n"/>
      <c r="F2431" s="371" t="n"/>
      <c r="G2431" s="371" t="n">
        <v>18</v>
      </c>
      <c r="H2431" s="372" t="n">
        <v>43626</v>
      </c>
      <c r="I2431" s="371" t="n">
        <v>5231</v>
      </c>
      <c r="J2431" s="371" t="n">
        <v>8445</v>
      </c>
      <c r="K2431" s="371" t="n">
        <v>7757</v>
      </c>
      <c r="L2431" s="371" t="n"/>
      <c r="M2431" s="374">
        <f>+(((J2431-I2431)-(K2431-I2431))/(K2431-I2431))*100</f>
        <v/>
      </c>
      <c r="N2431" s="394" t="n"/>
      <c r="O2431" s="377" t="n"/>
      <c r="P2431" s="377" t="n"/>
      <c r="Q2431" s="287" t="n"/>
      <c r="R2431" s="287" t="n"/>
      <c r="S2431" s="331">
        <f>+(((K2431-I2431)/1000)*1000)/10</f>
        <v/>
      </c>
      <c r="T2431" s="332" t="n"/>
    </row>
    <row r="2432" ht="15.75" customHeight="1" s="412">
      <c r="A2432" s="333" t="n">
        <v>5691</v>
      </c>
      <c r="B2432" s="334" t="n">
        <v>135</v>
      </c>
      <c r="C2432" s="378" t="inlineStr">
        <is>
          <t>T387</t>
        </is>
      </c>
      <c r="D2432" s="378" t="n"/>
      <c r="E2432" s="378" t="n"/>
      <c r="F2432" s="378" t="n"/>
      <c r="G2432" s="378" t="n">
        <v>21</v>
      </c>
      <c r="H2432" s="379" t="n">
        <v>43657</v>
      </c>
      <c r="I2432" s="378" t="n">
        <v>5240</v>
      </c>
      <c r="J2432" s="378" t="n">
        <v>8878</v>
      </c>
      <c r="K2432" s="378" t="n">
        <v>8182</v>
      </c>
      <c r="L2432" s="378" t="n">
        <v>7</v>
      </c>
      <c r="M2432" s="374">
        <f>+(((J2432-I2432)-(K2432-I2432))/(K2432-I2432))*100</f>
        <v/>
      </c>
      <c r="N2432" s="394" t="n"/>
      <c r="O2432" s="376">
        <f>AVERAGE(M2432:M2433)</f>
        <v/>
      </c>
      <c r="P2432" s="376">
        <f>_xlfn.STDEV.S(M2432,M2433)</f>
        <v/>
      </c>
      <c r="Q2432" s="287" t="n"/>
      <c r="R2432" s="287" t="n"/>
      <c r="S2432" s="331">
        <f>+(((K2432-I2432)/1000)*1000)/10</f>
        <v/>
      </c>
      <c r="T2432" s="332">
        <f>AVERAGE(S2432:S2433)</f>
        <v/>
      </c>
    </row>
    <row r="2433" ht="15.75" customHeight="1" s="412">
      <c r="A2433" s="333" t="n">
        <v>5692</v>
      </c>
      <c r="B2433" s="334" t="n">
        <v>136</v>
      </c>
      <c r="C2433" s="378" t="inlineStr">
        <is>
          <t>T387</t>
        </is>
      </c>
      <c r="D2433" s="378" t="n"/>
      <c r="E2433" s="378" t="n"/>
      <c r="F2433" s="378" t="n"/>
      <c r="G2433" s="378" t="n">
        <v>21</v>
      </c>
      <c r="H2433" s="379" t="n">
        <v>43657</v>
      </c>
      <c r="I2433" s="378" t="n">
        <v>5219</v>
      </c>
      <c r="J2433" s="378" t="n">
        <v>8801</v>
      </c>
      <c r="K2433" s="378" t="n">
        <v>8107</v>
      </c>
      <c r="L2433" s="378" t="n"/>
      <c r="M2433" s="374">
        <f>+(((J2433-I2433)-(K2433-I2433))/(K2433-I2433))*100</f>
        <v/>
      </c>
      <c r="N2433" s="394" t="n"/>
      <c r="O2433" s="377" t="n"/>
      <c r="P2433" s="377" t="n"/>
      <c r="Q2433" s="287" t="n"/>
      <c r="R2433" s="287" t="n"/>
      <c r="S2433" s="331">
        <f>+(((K2433-I2433)/1000)*1000)/10</f>
        <v/>
      </c>
      <c r="T2433" s="332" t="n"/>
    </row>
    <row r="2434" ht="15.75" customHeight="1" s="412">
      <c r="A2434" s="333" t="n">
        <v>6231</v>
      </c>
      <c r="B2434" s="334" t="n">
        <v>239</v>
      </c>
      <c r="C2434" s="378" t="inlineStr">
        <is>
          <t>T387</t>
        </is>
      </c>
      <c r="D2434" s="378" t="n"/>
      <c r="E2434" s="378" t="n"/>
      <c r="F2434" s="378" t="n"/>
      <c r="G2434" s="378" t="n">
        <v>22</v>
      </c>
      <c r="H2434" s="379" t="n">
        <v>43685</v>
      </c>
      <c r="I2434" s="378" t="n">
        <v>5249</v>
      </c>
      <c r="J2434" s="378" t="n">
        <v>8643</v>
      </c>
      <c r="K2434" s="378" t="n">
        <v>8096</v>
      </c>
      <c r="L2434" s="378" t="n">
        <v>7</v>
      </c>
      <c r="M2434" s="374">
        <f>+(((J2434-I2434)-(K2434-I2434))/(K2434-I2434))*100</f>
        <v/>
      </c>
      <c r="N2434" s="394" t="n"/>
      <c r="O2434" s="376">
        <f>AVERAGE(M2434:M2435)</f>
        <v/>
      </c>
      <c r="P2434" s="376">
        <f>_xlfn.STDEV.S(M2434,M2435)</f>
        <v/>
      </c>
      <c r="Q2434" s="287" t="n"/>
      <c r="R2434" s="287" t="n"/>
      <c r="S2434" s="331">
        <f>+(((K2434-I2434)/1000)*1000)/10</f>
        <v/>
      </c>
      <c r="T2434" s="332">
        <f>AVERAGE(S2434:S2435)</f>
        <v/>
      </c>
    </row>
    <row r="2435" ht="15.75" customHeight="1" s="412">
      <c r="A2435" s="333" t="n">
        <v>6232</v>
      </c>
      <c r="B2435" s="334" t="n">
        <v>239</v>
      </c>
      <c r="C2435" s="378" t="inlineStr">
        <is>
          <t>T387</t>
        </is>
      </c>
      <c r="D2435" s="378" t="n"/>
      <c r="E2435" s="378" t="n"/>
      <c r="F2435" s="378" t="n"/>
      <c r="G2435" s="378" t="n">
        <v>22</v>
      </c>
      <c r="H2435" s="379" t="n">
        <v>43685</v>
      </c>
      <c r="I2435" s="378" t="n">
        <v>5249</v>
      </c>
      <c r="J2435" s="378" t="n">
        <v>8661</v>
      </c>
      <c r="K2435" s="378" t="n">
        <v>8130</v>
      </c>
      <c r="L2435" s="378" t="n"/>
      <c r="M2435" s="374">
        <f>+(((J2435-I2435)-(K2435-I2435))/(K2435-I2435))*100</f>
        <v/>
      </c>
      <c r="N2435" s="394" t="n"/>
      <c r="O2435" s="377" t="n"/>
      <c r="P2435" s="377" t="n"/>
      <c r="Q2435" s="287" t="n"/>
      <c r="R2435" s="287" t="n"/>
      <c r="S2435" s="331">
        <f>+(((K2435-I2435)/1000)*1000)/10</f>
        <v/>
      </c>
      <c r="T2435" s="332" t="n"/>
    </row>
    <row r="2436" ht="15.75" customHeight="1" s="412">
      <c r="A2436" s="333" t="n">
        <v>3863</v>
      </c>
      <c r="B2436" s="334" t="n">
        <v>285</v>
      </c>
      <c r="C2436" s="371" t="inlineStr">
        <is>
          <t>T388</t>
        </is>
      </c>
      <c r="D2436" s="371" t="n"/>
      <c r="E2436" s="371" t="n"/>
      <c r="F2436" s="371" t="n"/>
      <c r="G2436" s="371" t="n">
        <v>14</v>
      </c>
      <c r="H2436" s="372" t="n">
        <v>43591</v>
      </c>
      <c r="I2436" s="371" t="n">
        <v>5249</v>
      </c>
      <c r="J2436" s="373" t="n">
        <v>8466</v>
      </c>
      <c r="K2436" s="371" t="n">
        <v>7314</v>
      </c>
      <c r="L2436" s="371" t="n">
        <v>2</v>
      </c>
      <c r="M2436" s="374">
        <f>+(((J2436-I2436)-(K2436-I2436))/(K2436-I2436))*100</f>
        <v/>
      </c>
      <c r="N2436" s="394" t="n">
        <v>0.25</v>
      </c>
      <c r="O2436" s="376">
        <f>AVERAGE(M2436:M2437)</f>
        <v/>
      </c>
      <c r="P2436" s="376">
        <f>_xlfn.STDEV.S(M2436,M2437)</f>
        <v/>
      </c>
      <c r="Q2436" s="287" t="n">
        <v>2</v>
      </c>
      <c r="R2436" s="287" t="n"/>
      <c r="S2436" s="331">
        <f>+(((K2436-I2436)/1000)*1000)/10</f>
        <v/>
      </c>
      <c r="T2436" s="332">
        <f>AVERAGE(S2436:S2437)</f>
        <v/>
      </c>
    </row>
    <row r="2437" ht="15.75" customHeight="1" s="412">
      <c r="A2437" s="333" t="n">
        <v>3864</v>
      </c>
      <c r="B2437" s="334" t="n">
        <v>286</v>
      </c>
      <c r="C2437" s="371" t="inlineStr">
        <is>
          <t>T388</t>
        </is>
      </c>
      <c r="D2437" s="371" t="n"/>
      <c r="E2437" s="371" t="n"/>
      <c r="F2437" s="371" t="n"/>
      <c r="G2437" s="371" t="n">
        <v>14</v>
      </c>
      <c r="H2437" s="372" t="n">
        <v>43591</v>
      </c>
      <c r="I2437" s="371" t="n">
        <v>5236</v>
      </c>
      <c r="J2437" s="373" t="n">
        <v>8384</v>
      </c>
      <c r="K2437" s="371" t="n">
        <v>7234</v>
      </c>
      <c r="L2437" s="371" t="n"/>
      <c r="M2437" s="374">
        <f>+(((J2437-I2437)-(K2437-I2437))/(K2437-I2437))*100</f>
        <v/>
      </c>
      <c r="N2437" s="394" t="n"/>
      <c r="O2437" s="377" t="n"/>
      <c r="P2437" s="377" t="n"/>
      <c r="Q2437" s="287" t="n"/>
      <c r="R2437" s="287" t="n"/>
      <c r="S2437" s="331">
        <f>+(((K2437-I2437)/1000)*1000)/10</f>
        <v/>
      </c>
      <c r="T2437" s="332" t="n"/>
    </row>
    <row r="2438" ht="15.75" customHeight="1" s="412">
      <c r="A2438" s="333" t="n">
        <v>4519</v>
      </c>
      <c r="B2438" s="334" t="n">
        <v>225</v>
      </c>
      <c r="C2438" s="371" t="inlineStr">
        <is>
          <t>T388</t>
        </is>
      </c>
      <c r="D2438" s="371" t="n"/>
      <c r="E2438" s="371" t="n"/>
      <c r="F2438" s="371" t="n"/>
      <c r="G2438" s="371" t="n">
        <v>16</v>
      </c>
      <c r="H2438" s="372" t="n">
        <v>43607</v>
      </c>
      <c r="I2438" s="371" t="n">
        <v>5260</v>
      </c>
      <c r="J2438" s="371" t="n">
        <v>7312</v>
      </c>
      <c r="K2438" s="371" t="n">
        <v>6794</v>
      </c>
      <c r="L2438" s="371" t="n">
        <v>2</v>
      </c>
      <c r="M2438" s="374">
        <f>+(((J2438-I2438)-(K2438-I2438))/(K2438-I2438))*100</f>
        <v/>
      </c>
      <c r="N2438" s="394" t="inlineStr">
        <is>
          <t>MF</t>
        </is>
      </c>
      <c r="O2438" s="376">
        <f>AVERAGE(M2438:M2439)</f>
        <v/>
      </c>
      <c r="P2438" s="376">
        <f>_xlfn.STDEV.S(M2438,M2439)</f>
        <v/>
      </c>
      <c r="Q2438" s="287" t="n"/>
      <c r="R2438" s="287" t="n"/>
      <c r="S2438" s="331">
        <f>+(((K2438-I2438)/1000)*1000)/10</f>
        <v/>
      </c>
      <c r="T2438" s="332">
        <f>AVERAGE(S2438:S2439)</f>
        <v/>
      </c>
    </row>
    <row r="2439" ht="15.75" customHeight="1" s="412">
      <c r="A2439" s="333" t="n">
        <v>4520</v>
      </c>
      <c r="B2439" s="334" t="n">
        <v>226</v>
      </c>
      <c r="C2439" s="371" t="inlineStr">
        <is>
          <t>T388</t>
        </is>
      </c>
      <c r="D2439" s="371" t="n"/>
      <c r="E2439" s="371" t="n"/>
      <c r="F2439" s="371" t="n"/>
      <c r="G2439" s="371" t="n">
        <v>16</v>
      </c>
      <c r="H2439" s="372" t="n">
        <v>43607</v>
      </c>
      <c r="I2439" s="371" t="n">
        <v>5197</v>
      </c>
      <c r="J2439" s="371" t="n">
        <v>7194</v>
      </c>
      <c r="K2439" s="371" t="n">
        <v>6665</v>
      </c>
      <c r="L2439" s="371" t="n"/>
      <c r="M2439" s="374">
        <f>+(((J2439-I2439)-(K2439-I2439))/(K2439-I2439))*100</f>
        <v/>
      </c>
      <c r="N2439" s="394" t="n"/>
      <c r="O2439" s="377" t="n"/>
      <c r="P2439" s="377" t="n"/>
      <c r="Q2439" s="287" t="n"/>
      <c r="R2439" s="287" t="n"/>
      <c r="S2439" s="331">
        <f>+(((K2439-I2439)/1000)*1000)/10</f>
        <v/>
      </c>
      <c r="T2439" s="332" t="n"/>
    </row>
    <row r="2440" ht="15.75" customHeight="1" s="412">
      <c r="A2440" s="333" t="n">
        <v>5165</v>
      </c>
      <c r="B2440" s="334" t="n">
        <v>225</v>
      </c>
      <c r="C2440" s="371" t="inlineStr">
        <is>
          <t>T388</t>
        </is>
      </c>
      <c r="D2440" s="371" t="n"/>
      <c r="E2440" s="371" t="n"/>
      <c r="F2440" s="371" t="n"/>
      <c r="G2440" s="371" t="n">
        <v>18</v>
      </c>
      <c r="H2440" s="372" t="n">
        <v>43626</v>
      </c>
      <c r="I2440" s="371" t="n">
        <v>5260</v>
      </c>
      <c r="J2440" s="371" t="n">
        <v>7044</v>
      </c>
      <c r="K2440" s="371" t="n">
        <v>6680</v>
      </c>
      <c r="L2440" s="371" t="n">
        <v>7</v>
      </c>
      <c r="M2440" s="374">
        <f>+(((J2440-I2440)-(K2440-I2440))/(K2440-I2440))*100</f>
        <v/>
      </c>
      <c r="N2440" s="394" t="n"/>
      <c r="O2440" s="376">
        <f>AVERAGE(M2440:M2441)</f>
        <v/>
      </c>
      <c r="P2440" s="376">
        <f>_xlfn.STDEV.S(M2440,M2441)</f>
        <v/>
      </c>
      <c r="Q2440" s="287" t="n"/>
      <c r="R2440" s="287" t="n"/>
      <c r="S2440" s="331">
        <f>+(((K2440-I2440)/1000)*1000)/10</f>
        <v/>
      </c>
      <c r="T2440" s="332">
        <f>AVERAGE(S2440:S2441)</f>
        <v/>
      </c>
    </row>
    <row r="2441" ht="15.75" customHeight="1" s="412">
      <c r="A2441" s="333" t="n">
        <v>5166</v>
      </c>
      <c r="B2441" s="334" t="n">
        <v>226</v>
      </c>
      <c r="C2441" s="371" t="inlineStr">
        <is>
          <t>T388</t>
        </is>
      </c>
      <c r="D2441" s="371" t="n"/>
      <c r="E2441" s="371" t="n"/>
      <c r="F2441" s="371" t="n"/>
      <c r="G2441" s="371" t="n">
        <v>18</v>
      </c>
      <c r="H2441" s="372" t="n">
        <v>43626</v>
      </c>
      <c r="I2441" s="371" t="n">
        <v>5197</v>
      </c>
      <c r="J2441" s="371" t="n">
        <v>7176</v>
      </c>
      <c r="K2441" s="371" t="n">
        <v>6765</v>
      </c>
      <c r="L2441" s="371" t="n"/>
      <c r="M2441" s="374">
        <f>+(((J2441-I2441)-(K2441-I2441))/(K2441-I2441))*100</f>
        <v/>
      </c>
      <c r="N2441" s="394" t="n"/>
      <c r="O2441" s="377" t="n"/>
      <c r="P2441" s="377" t="n"/>
      <c r="Q2441" s="287" t="n"/>
      <c r="R2441" s="287" t="n"/>
      <c r="S2441" s="331">
        <f>+(((K2441-I2441)/1000)*1000)/10</f>
        <v/>
      </c>
      <c r="T2441" s="332" t="n"/>
    </row>
    <row r="2442" ht="15.75" customHeight="1" s="412">
      <c r="A2442" s="333" t="n">
        <v>5693</v>
      </c>
      <c r="B2442" s="334" t="n">
        <v>137</v>
      </c>
      <c r="C2442" s="378" t="inlineStr">
        <is>
          <t>T388</t>
        </is>
      </c>
      <c r="D2442" s="378" t="n"/>
      <c r="E2442" s="378" t="n"/>
      <c r="F2442" s="378" t="n"/>
      <c r="G2442" s="378" t="n">
        <v>21</v>
      </c>
      <c r="H2442" s="379" t="n">
        <v>43657</v>
      </c>
      <c r="I2442" s="378" t="n">
        <v>5220</v>
      </c>
      <c r="J2442" s="378" t="n">
        <v>7553</v>
      </c>
      <c r="K2442" s="378" t="n">
        <v>7001</v>
      </c>
      <c r="L2442" s="378" t="n">
        <v>7</v>
      </c>
      <c r="M2442" s="374">
        <f>+(((J2442-I2442)-(K2442-I2442))/(K2442-I2442))*100</f>
        <v/>
      </c>
      <c r="N2442" s="394" t="n"/>
      <c r="O2442" s="376">
        <f>AVERAGE(M2442:M2443)</f>
        <v/>
      </c>
      <c r="P2442" s="376">
        <f>_xlfn.STDEV.S(M2442,M2443)</f>
        <v/>
      </c>
      <c r="Q2442" s="287" t="n"/>
      <c r="R2442" s="287" t="n"/>
      <c r="S2442" s="331">
        <f>+(((K2442-I2442)/1000)*1000)/10</f>
        <v/>
      </c>
      <c r="T2442" s="332">
        <f>AVERAGE(S2442:S2443)</f>
        <v/>
      </c>
    </row>
    <row r="2443" ht="15.75" customHeight="1" s="412">
      <c r="A2443" s="333" t="n">
        <v>5694</v>
      </c>
      <c r="B2443" s="334" t="n">
        <v>138</v>
      </c>
      <c r="C2443" s="378" t="inlineStr">
        <is>
          <t>T388</t>
        </is>
      </c>
      <c r="D2443" s="378" t="n"/>
      <c r="E2443" s="378" t="n"/>
      <c r="F2443" s="378" t="n"/>
      <c r="G2443" s="378" t="n">
        <v>21</v>
      </c>
      <c r="H2443" s="379" t="n">
        <v>43657</v>
      </c>
      <c r="I2443" s="378" t="n">
        <v>5222</v>
      </c>
      <c r="J2443" s="378" t="n">
        <v>7594</v>
      </c>
      <c r="K2443" s="378" t="n">
        <v>7033</v>
      </c>
      <c r="L2443" s="378" t="n"/>
      <c r="M2443" s="374">
        <f>+(((J2443-I2443)-(K2443-I2443))/(K2443-I2443))*100</f>
        <v/>
      </c>
      <c r="N2443" s="394" t="n"/>
      <c r="O2443" s="377" t="n"/>
      <c r="P2443" s="377" t="n"/>
      <c r="Q2443" s="287" t="n"/>
      <c r="R2443" s="287" t="n"/>
      <c r="S2443" s="331">
        <f>+(((K2443-I2443)/1000)*1000)/10</f>
        <v/>
      </c>
      <c r="T2443" s="332" t="n"/>
    </row>
    <row r="2444" ht="15.75" customHeight="1" s="412">
      <c r="A2444" s="333" t="n">
        <v>6233</v>
      </c>
      <c r="B2444" s="334" t="n">
        <v>240</v>
      </c>
      <c r="C2444" s="378" t="inlineStr">
        <is>
          <t>T388</t>
        </is>
      </c>
      <c r="D2444" s="378" t="n"/>
      <c r="E2444" s="378" t="n"/>
      <c r="F2444" s="378" t="n"/>
      <c r="G2444" s="378" t="n">
        <v>22</v>
      </c>
      <c r="H2444" s="379" t="n">
        <v>43685</v>
      </c>
      <c r="I2444" s="378" t="n">
        <v>5262</v>
      </c>
      <c r="J2444" s="378" t="n">
        <v>7556</v>
      </c>
      <c r="K2444" s="378" t="n">
        <v>7173</v>
      </c>
      <c r="L2444" s="378" t="n">
        <v>7</v>
      </c>
      <c r="M2444" s="374">
        <f>+(((J2444-I2444)-(K2444-I2444))/(K2444-I2444))*100</f>
        <v/>
      </c>
      <c r="N2444" s="394" t="n"/>
      <c r="O2444" s="376">
        <f>AVERAGE(M2444:M2445)</f>
        <v/>
      </c>
      <c r="P2444" s="376">
        <f>_xlfn.STDEV.S(M2444,M2445)</f>
        <v/>
      </c>
      <c r="Q2444" s="287" t="n"/>
      <c r="R2444" s="287" t="n"/>
      <c r="S2444" s="331">
        <f>+(((K2444-I2444)/1000)*1000)/10</f>
        <v/>
      </c>
      <c r="T2444" s="332">
        <f>AVERAGE(S2444:S2445)</f>
        <v/>
      </c>
    </row>
    <row r="2445" ht="15.75" customHeight="1" s="412">
      <c r="A2445" s="333" t="n">
        <v>6234</v>
      </c>
      <c r="B2445" s="334" t="n">
        <v>240</v>
      </c>
      <c r="C2445" s="378" t="inlineStr">
        <is>
          <t>T388</t>
        </is>
      </c>
      <c r="D2445" s="378" t="n"/>
      <c r="E2445" s="378" t="n"/>
      <c r="F2445" s="378" t="n"/>
      <c r="G2445" s="378" t="n">
        <v>22</v>
      </c>
      <c r="H2445" s="379" t="n">
        <v>43685</v>
      </c>
      <c r="I2445" s="378" t="n">
        <v>5262</v>
      </c>
      <c r="J2445" s="378" t="n">
        <v>7643</v>
      </c>
      <c r="K2445" s="378" t="n">
        <v>7262</v>
      </c>
      <c r="L2445" s="378" t="n"/>
      <c r="M2445" s="374">
        <f>+(((J2445-I2445)-(K2445-I2445))/(K2445-I2445))*100</f>
        <v/>
      </c>
      <c r="N2445" s="394" t="n"/>
      <c r="O2445" s="377" t="n"/>
      <c r="P2445" s="377" t="n"/>
      <c r="Q2445" s="287" t="n"/>
      <c r="R2445" s="287" t="n"/>
      <c r="S2445" s="331">
        <f>+(((K2445-I2445)/1000)*1000)/10</f>
        <v/>
      </c>
      <c r="T2445" s="332" t="n"/>
    </row>
    <row r="2446" ht="15.75" customHeight="1" s="412">
      <c r="A2446" s="333" t="n">
        <v>3865</v>
      </c>
      <c r="B2446" s="334" t="n">
        <v>287</v>
      </c>
      <c r="C2446" s="352" t="inlineStr">
        <is>
          <t>T389</t>
        </is>
      </c>
      <c r="D2446" s="352" t="n"/>
      <c r="E2446" s="352" t="n"/>
      <c r="F2446" s="352" t="n"/>
      <c r="G2446" s="352" t="n">
        <v>14</v>
      </c>
      <c r="H2446" s="353" t="n">
        <v>43591</v>
      </c>
      <c r="I2446" s="352" t="n">
        <v>5246</v>
      </c>
      <c r="J2446" s="354" t="n">
        <v>8393</v>
      </c>
      <c r="K2446" s="352" t="n">
        <v>7264</v>
      </c>
      <c r="L2446" s="352" t="n">
        <v>2</v>
      </c>
      <c r="M2446" s="355">
        <f>+(((J2446-I2446)-(K2446-I2446))/(K2446-I2446))*100</f>
        <v/>
      </c>
      <c r="N2446" s="356" t="inlineStr">
        <is>
          <t>1/2</t>
        </is>
      </c>
      <c r="O2446" s="357">
        <f>AVERAGE(M2446:M2447)</f>
        <v/>
      </c>
      <c r="P2446" s="357">
        <f>_xlfn.STDEV.S(M2446,M2447)</f>
        <v/>
      </c>
      <c r="Q2446" s="287" t="n">
        <v>3</v>
      </c>
      <c r="R2446" s="287" t="n"/>
      <c r="S2446" s="331">
        <f>+(((K2446-I2446)/1000)*1000)/10</f>
        <v/>
      </c>
      <c r="T2446" s="332">
        <f>AVERAGE(S2446:S2447)</f>
        <v/>
      </c>
    </row>
    <row r="2447" ht="15.75" customHeight="1" s="412">
      <c r="A2447" s="333" t="n">
        <v>3866</v>
      </c>
      <c r="B2447" s="334" t="n">
        <v>288</v>
      </c>
      <c r="C2447" s="352" t="inlineStr">
        <is>
          <t>T389</t>
        </is>
      </c>
      <c r="D2447" s="352" t="n"/>
      <c r="E2447" s="352" t="n"/>
      <c r="F2447" s="352" t="n"/>
      <c r="G2447" s="352" t="n">
        <v>14</v>
      </c>
      <c r="H2447" s="353" t="n">
        <v>43591</v>
      </c>
      <c r="I2447" s="352" t="n">
        <v>5225</v>
      </c>
      <c r="J2447" s="354" t="n">
        <v>8372</v>
      </c>
      <c r="K2447" s="352" t="n">
        <v>7245</v>
      </c>
      <c r="L2447" s="352" t="n"/>
      <c r="M2447" s="355">
        <f>+(((J2447-I2447)-(K2447-I2447))/(K2447-I2447))*100</f>
        <v/>
      </c>
      <c r="N2447" s="356" t="n"/>
      <c r="O2447" s="358" t="n"/>
      <c r="P2447" s="358" t="n"/>
      <c r="Q2447" s="287" t="n"/>
      <c r="R2447" s="287" t="n"/>
      <c r="S2447" s="331">
        <f>+(((K2447-I2447)/1000)*1000)/10</f>
        <v/>
      </c>
      <c r="T2447" s="332" t="n"/>
    </row>
    <row r="2448" ht="15.75" customHeight="1" s="412">
      <c r="A2448" s="333" t="n">
        <v>4521</v>
      </c>
      <c r="B2448" s="334" t="n">
        <v>227</v>
      </c>
      <c r="C2448" s="352" t="inlineStr">
        <is>
          <t>T389</t>
        </is>
      </c>
      <c r="D2448" s="352" t="n"/>
      <c r="E2448" s="352" t="n"/>
      <c r="F2448" s="352" t="n"/>
      <c r="G2448" s="352" t="n">
        <v>16</v>
      </c>
      <c r="H2448" s="353" t="n">
        <v>43607</v>
      </c>
      <c r="I2448" s="352" t="n">
        <v>5247</v>
      </c>
      <c r="J2448" s="352" t="n">
        <v>8243</v>
      </c>
      <c r="K2448" s="352" t="n">
        <v>7491</v>
      </c>
      <c r="L2448" s="352" t="n">
        <v>2</v>
      </c>
      <c r="M2448" s="355">
        <f>+(((J2448-I2448)-(K2448-I2448))/(K2448-I2448))*100</f>
        <v/>
      </c>
      <c r="N2448" s="356" t="inlineStr">
        <is>
          <t>MF</t>
        </is>
      </c>
      <c r="O2448" s="357">
        <f>AVERAGE(M2448:M2449)</f>
        <v/>
      </c>
      <c r="P2448" s="357">
        <f>_xlfn.STDEV.S(M2448,M2449)</f>
        <v/>
      </c>
      <c r="Q2448" s="287" t="n"/>
      <c r="R2448" s="287" t="n"/>
      <c r="S2448" s="331">
        <f>+(((K2448-I2448)/1000)*1000)/10</f>
        <v/>
      </c>
      <c r="T2448" s="332">
        <f>AVERAGE(S2448:S2449)</f>
        <v/>
      </c>
    </row>
    <row r="2449" ht="15.75" customHeight="1" s="412">
      <c r="A2449" s="333" t="n">
        <v>4522</v>
      </c>
      <c r="B2449" s="334" t="n">
        <v>228</v>
      </c>
      <c r="C2449" s="352" t="inlineStr">
        <is>
          <t>T389</t>
        </is>
      </c>
      <c r="D2449" s="352" t="n"/>
      <c r="E2449" s="352" t="n"/>
      <c r="F2449" s="352" t="n"/>
      <c r="G2449" s="352" t="n">
        <v>16</v>
      </c>
      <c r="H2449" s="353" t="n">
        <v>43607</v>
      </c>
      <c r="I2449" s="352" t="n">
        <v>5238</v>
      </c>
      <c r="J2449" s="352" t="n">
        <v>8154</v>
      </c>
      <c r="K2449" s="352" t="n">
        <v>7420</v>
      </c>
      <c r="L2449" s="352" t="n"/>
      <c r="M2449" s="355">
        <f>+(((J2449-I2449)-(K2449-I2449))/(K2449-I2449))*100</f>
        <v/>
      </c>
      <c r="N2449" s="356" t="n"/>
      <c r="O2449" s="358" t="n"/>
      <c r="P2449" s="358" t="n"/>
      <c r="Q2449" s="287" t="n"/>
      <c r="R2449" s="287" t="n"/>
      <c r="S2449" s="331">
        <f>+(((K2449-I2449)/1000)*1000)/10</f>
        <v/>
      </c>
      <c r="T2449" s="332" t="n"/>
    </row>
    <row r="2450" ht="15.75" customHeight="1" s="412">
      <c r="A2450" s="333" t="n">
        <v>5167</v>
      </c>
      <c r="B2450" s="334" t="n">
        <v>227</v>
      </c>
      <c r="C2450" s="352" t="inlineStr">
        <is>
          <t>T389</t>
        </is>
      </c>
      <c r="D2450" s="352" t="n"/>
      <c r="E2450" s="352" t="n"/>
      <c r="F2450" s="352" t="n"/>
      <c r="G2450" s="352" t="n">
        <v>18</v>
      </c>
      <c r="H2450" s="353" t="n">
        <v>43626</v>
      </c>
      <c r="I2450" s="352" t="n">
        <v>5247</v>
      </c>
      <c r="J2450" s="352" t="n">
        <v>7440</v>
      </c>
      <c r="K2450" s="352" t="n">
        <v>6938</v>
      </c>
      <c r="L2450" s="352" t="n">
        <v>10</v>
      </c>
      <c r="M2450" s="355">
        <f>+(((J2450-I2450)-(K2450-I2450))/(K2450-I2450))*100</f>
        <v/>
      </c>
      <c r="N2450" s="356" t="n"/>
      <c r="O2450" s="357">
        <f>AVERAGE(M2450:M2451)</f>
        <v/>
      </c>
      <c r="P2450" s="357">
        <f>_xlfn.STDEV.S(M2450,M2451)</f>
        <v/>
      </c>
      <c r="Q2450" s="287" t="n"/>
      <c r="R2450" s="287" t="n"/>
      <c r="S2450" s="331">
        <f>+(((K2450-I2450)/1000)*1000)/10</f>
        <v/>
      </c>
      <c r="T2450" s="332">
        <f>AVERAGE(S2450:S2451)</f>
        <v/>
      </c>
    </row>
    <row r="2451" ht="15.75" customHeight="1" s="412">
      <c r="A2451" s="333" t="n">
        <v>5168</v>
      </c>
      <c r="B2451" s="334" t="n">
        <v>228</v>
      </c>
      <c r="C2451" s="352" t="inlineStr">
        <is>
          <t>T389</t>
        </is>
      </c>
      <c r="D2451" s="352" t="n"/>
      <c r="E2451" s="352" t="n"/>
      <c r="F2451" s="352" t="n"/>
      <c r="G2451" s="352" t="n">
        <v>18</v>
      </c>
      <c r="H2451" s="353" t="n">
        <v>43626</v>
      </c>
      <c r="I2451" s="352" t="n">
        <v>5238</v>
      </c>
      <c r="J2451" s="352" t="n">
        <v>7476</v>
      </c>
      <c r="K2451" s="352" t="n">
        <v>6973</v>
      </c>
      <c r="L2451" s="352" t="n"/>
      <c r="M2451" s="355">
        <f>+(((J2451-I2451)-(K2451-I2451))/(K2451-I2451))*100</f>
        <v/>
      </c>
      <c r="N2451" s="356" t="n"/>
      <c r="O2451" s="358" t="n"/>
      <c r="P2451" s="358" t="n"/>
      <c r="Q2451" s="287" t="n"/>
      <c r="R2451" s="287" t="n"/>
      <c r="S2451" s="331">
        <f>+(((K2451-I2451)/1000)*1000)/10</f>
        <v/>
      </c>
      <c r="T2451" s="332" t="n"/>
    </row>
    <row r="2452" ht="15.75" customHeight="1" s="412">
      <c r="A2452" s="333" t="n">
        <v>6235</v>
      </c>
      <c r="B2452" s="334" t="n">
        <v>241</v>
      </c>
      <c r="C2452" s="378" t="inlineStr">
        <is>
          <t>T389</t>
        </is>
      </c>
      <c r="D2452" s="378" t="n"/>
      <c r="E2452" s="378" t="n"/>
      <c r="F2452" s="378" t="n"/>
      <c r="G2452" s="378" t="n">
        <v>22</v>
      </c>
      <c r="H2452" s="379" t="n">
        <v>43685</v>
      </c>
      <c r="I2452" s="378" t="n">
        <v>5180</v>
      </c>
      <c r="J2452" s="378" t="n">
        <v>7770</v>
      </c>
      <c r="K2452" s="378" t="n">
        <v>7354</v>
      </c>
      <c r="L2452" s="378" t="n">
        <v>10</v>
      </c>
      <c r="M2452" s="374">
        <f>+(((J2452-I2452)-(K2452-I2452))/(K2452-I2452))*100</f>
        <v/>
      </c>
      <c r="N2452" s="394" t="n"/>
      <c r="O2452" s="376">
        <f>AVERAGE(M2452:M2453)</f>
        <v/>
      </c>
      <c r="P2452" s="376">
        <f>_xlfn.STDEV.S(M2452,M2453)</f>
        <v/>
      </c>
      <c r="Q2452" s="287" t="n"/>
      <c r="R2452" s="287" t="n"/>
      <c r="S2452" s="331">
        <f>+(((K2452-I2452)/1000)*1000)/10</f>
        <v/>
      </c>
      <c r="T2452" s="332">
        <f>AVERAGE(S2452:S2453)</f>
        <v/>
      </c>
    </row>
    <row r="2453" ht="15.75" customHeight="1" s="412">
      <c r="A2453" s="333" t="n">
        <v>6236</v>
      </c>
      <c r="B2453" s="334" t="n">
        <v>241</v>
      </c>
      <c r="C2453" s="378" t="inlineStr">
        <is>
          <t>T389</t>
        </is>
      </c>
      <c r="D2453" s="378" t="n"/>
      <c r="E2453" s="378" t="n"/>
      <c r="F2453" s="378" t="n"/>
      <c r="G2453" s="378" t="n">
        <v>22</v>
      </c>
      <c r="H2453" s="379" t="n">
        <v>43685</v>
      </c>
      <c r="I2453" s="378" t="n">
        <v>5180</v>
      </c>
      <c r="J2453" s="378" t="n">
        <v>7783</v>
      </c>
      <c r="K2453" s="378" t="n">
        <v>7379</v>
      </c>
      <c r="L2453" s="378" t="n"/>
      <c r="M2453" s="374">
        <f>+(((J2453-I2453)-(K2453-I2453))/(K2453-I2453))*100</f>
        <v/>
      </c>
      <c r="N2453" s="394" t="n"/>
      <c r="O2453" s="377" t="n"/>
      <c r="P2453" s="377" t="n"/>
      <c r="Q2453" s="287" t="n"/>
      <c r="R2453" s="287" t="n"/>
      <c r="S2453" s="331">
        <f>+(((K2453-I2453)/1000)*1000)/10</f>
        <v/>
      </c>
      <c r="T2453" s="332" t="n"/>
    </row>
    <row r="2454" ht="15.75" customHeight="1" s="412">
      <c r="A2454" s="333" t="n">
        <v>3519</v>
      </c>
      <c r="B2454" s="334" t="n">
        <v>275</v>
      </c>
      <c r="C2454" s="380" t="inlineStr">
        <is>
          <t>T390</t>
        </is>
      </c>
      <c r="D2454" s="380" t="n"/>
      <c r="E2454" s="380" t="n"/>
      <c r="F2454" s="380" t="n"/>
      <c r="G2454" s="380" t="n">
        <v>13</v>
      </c>
      <c r="H2454" s="381" t="n">
        <v>43587</v>
      </c>
      <c r="I2454" s="380" t="n">
        <v>5274</v>
      </c>
      <c r="J2454" s="380" t="n">
        <v>8792</v>
      </c>
      <c r="K2454" s="380" t="n">
        <v>7572</v>
      </c>
      <c r="L2454" s="380" t="n">
        <v>1</v>
      </c>
      <c r="M2454" s="382">
        <f>+(((J2454-I2454)-(K2454-I2454))/(K2454-I2454))*100</f>
        <v/>
      </c>
      <c r="N2454" s="395" t="inlineStr">
        <is>
          <t>1/2</t>
        </is>
      </c>
      <c r="O2454" s="384">
        <f>AVERAGE(M2454:M2455)</f>
        <v/>
      </c>
      <c r="P2454" s="384">
        <f>_xlfn.STDEV.S(M2454,M2455)</f>
        <v/>
      </c>
      <c r="Q2454" s="287" t="n">
        <v>1</v>
      </c>
      <c r="R2454" s="287" t="n"/>
      <c r="S2454" s="331">
        <f>+(((K2454-I2454)/1000)*1000)/10</f>
        <v/>
      </c>
      <c r="T2454" s="332">
        <f>AVERAGE(S2454:S2455)</f>
        <v/>
      </c>
    </row>
    <row r="2455" ht="15.75" customHeight="1" s="412">
      <c r="A2455" s="333" t="n">
        <v>3520</v>
      </c>
      <c r="B2455" s="334" t="n">
        <v>276</v>
      </c>
      <c r="C2455" s="380" t="inlineStr">
        <is>
          <t>T390</t>
        </is>
      </c>
      <c r="D2455" s="380" t="n"/>
      <c r="E2455" s="380" t="n"/>
      <c r="F2455" s="380" t="n"/>
      <c r="G2455" s="380" t="n">
        <v>13</v>
      </c>
      <c r="H2455" s="381" t="n">
        <v>43587</v>
      </c>
      <c r="I2455" s="380" t="n">
        <v>5217</v>
      </c>
      <c r="J2455" s="380" t="n">
        <v>8640</v>
      </c>
      <c r="K2455" s="380" t="n">
        <v>7403</v>
      </c>
      <c r="L2455" s="380" t="n"/>
      <c r="M2455" s="382">
        <f>+(((J2455-I2455)-(K2455-I2455))/(K2455-I2455))*100</f>
        <v/>
      </c>
      <c r="N2455" s="395" t="n"/>
      <c r="O2455" s="385" t="n"/>
      <c r="P2455" s="385" t="n"/>
      <c r="Q2455" s="287" t="n"/>
      <c r="R2455" s="287" t="n"/>
      <c r="S2455" s="331">
        <f>+(((K2455-I2455)/1000)*1000)/10</f>
        <v/>
      </c>
      <c r="T2455" s="332" t="n"/>
    </row>
    <row r="2456" ht="15.75" customHeight="1" s="412">
      <c r="A2456" s="333" t="n">
        <v>4237</v>
      </c>
      <c r="B2456" s="334" t="n">
        <v>267</v>
      </c>
      <c r="C2456" s="380" t="inlineStr">
        <is>
          <t>T390</t>
        </is>
      </c>
      <c r="D2456" s="380" t="n"/>
      <c r="E2456" s="380" t="n"/>
      <c r="F2456" s="380" t="n"/>
      <c r="G2456" s="380" t="n">
        <v>15</v>
      </c>
      <c r="H2456" s="381" t="n">
        <v>43599</v>
      </c>
      <c r="I2456" s="380" t="n">
        <v>5263</v>
      </c>
      <c r="J2456" s="380" t="n">
        <v>9909</v>
      </c>
      <c r="K2456" s="380" t="n">
        <v>8581</v>
      </c>
      <c r="L2456" s="380" t="n"/>
      <c r="M2456" s="382">
        <f>+(((J2456-I2456)-(K2456-I2456))/(K2456-I2456))*100</f>
        <v/>
      </c>
      <c r="N2456" s="385" t="inlineStr">
        <is>
          <t>MF*</t>
        </is>
      </c>
      <c r="O2456" s="384">
        <f>AVERAGE(M2456:M2457)</f>
        <v/>
      </c>
      <c r="P2456" s="384">
        <f>_xlfn.STDEV.S(M2456,M2457)</f>
        <v/>
      </c>
      <c r="Q2456" s="287" t="n"/>
      <c r="R2456" s="287" t="n"/>
      <c r="S2456" s="331">
        <f>+(((K2456-I2456)/1000)*1000)/10</f>
        <v/>
      </c>
      <c r="T2456" s="332">
        <f>AVERAGE(S2456:S2457)</f>
        <v/>
      </c>
    </row>
    <row r="2457" ht="15.75" customHeight="1" s="412">
      <c r="A2457" s="333" t="n">
        <v>4238</v>
      </c>
      <c r="B2457" s="334" t="n">
        <v>268</v>
      </c>
      <c r="C2457" s="380" t="inlineStr">
        <is>
          <t>T390</t>
        </is>
      </c>
      <c r="D2457" s="380" t="n"/>
      <c r="E2457" s="380" t="n"/>
      <c r="F2457" s="380" t="n"/>
      <c r="G2457" s="380" t="n">
        <v>15</v>
      </c>
      <c r="H2457" s="381" t="n">
        <v>43599</v>
      </c>
      <c r="I2457" s="380" t="n">
        <v>5219</v>
      </c>
      <c r="J2457" s="380" t="n">
        <v>9654</v>
      </c>
      <c r="K2457" s="380" t="n">
        <v>8421</v>
      </c>
      <c r="L2457" s="380" t="n"/>
      <c r="M2457" s="382">
        <f>+(((J2457-I2457)-(K2457-I2457))/(K2457-I2457))*100</f>
        <v/>
      </c>
      <c r="N2457" s="385" t="n"/>
      <c r="O2457" s="385" t="n"/>
      <c r="P2457" s="385" t="n"/>
      <c r="Q2457" s="287" t="n"/>
      <c r="R2457" s="287" t="n"/>
      <c r="S2457" s="331">
        <f>+(((K2457-I2457)/1000)*1000)/10</f>
        <v/>
      </c>
      <c r="T2457" s="332" t="n"/>
    </row>
    <row r="2458" ht="15.75" customHeight="1" s="412">
      <c r="A2458" s="333" t="n">
        <v>4883</v>
      </c>
      <c r="B2458" s="334" t="n">
        <v>267</v>
      </c>
      <c r="C2458" s="380" t="inlineStr">
        <is>
          <t>T390</t>
        </is>
      </c>
      <c r="D2458" s="380" t="n"/>
      <c r="E2458" s="380" t="n"/>
      <c r="F2458" s="380" t="n"/>
      <c r="G2458" s="380" t="n">
        <v>17</v>
      </c>
      <c r="H2458" s="381" t="n">
        <v>43619</v>
      </c>
      <c r="I2458" s="380" t="n">
        <v>5263</v>
      </c>
      <c r="J2458" s="380" t="n">
        <v>8993</v>
      </c>
      <c r="K2458" s="380" t="n">
        <v>8156</v>
      </c>
      <c r="L2458" s="380" t="n"/>
      <c r="M2458" s="382">
        <f>+(((J2458-I2458)-(K2458-I2458))/(K2458-I2458))*100</f>
        <v/>
      </c>
      <c r="N2458" s="395" t="n"/>
      <c r="O2458" s="384">
        <f>AVERAGE(M2458:M2459)</f>
        <v/>
      </c>
      <c r="P2458" s="384">
        <f>_xlfn.STDEV.S(M2458,M2459)</f>
        <v/>
      </c>
      <c r="Q2458" s="287" t="n"/>
      <c r="R2458" s="287" t="n"/>
      <c r="S2458" s="331">
        <f>+(((K2458-I2458)/1000)*1000)/10</f>
        <v/>
      </c>
      <c r="T2458" s="332">
        <f>AVERAGE(S2458:S2459)</f>
        <v/>
      </c>
    </row>
    <row r="2459" ht="15.75" customHeight="1" s="412">
      <c r="A2459" s="333" t="n">
        <v>4884</v>
      </c>
      <c r="B2459" s="334" t="n">
        <v>268</v>
      </c>
      <c r="C2459" s="380" t="inlineStr">
        <is>
          <t>T390</t>
        </is>
      </c>
      <c r="D2459" s="380" t="n"/>
      <c r="E2459" s="380" t="n"/>
      <c r="F2459" s="380" t="n"/>
      <c r="G2459" s="380" t="n">
        <v>17</v>
      </c>
      <c r="H2459" s="381" t="n">
        <v>43619</v>
      </c>
      <c r="I2459" s="380" t="n">
        <v>5219</v>
      </c>
      <c r="J2459" s="392" t="n">
        <v>8957</v>
      </c>
      <c r="K2459" s="392" t="n">
        <v>8164</v>
      </c>
      <c r="L2459" s="392" t="n"/>
      <c r="M2459" s="393">
        <f>+(((J2459-I2459)-(K2459-I2459))/(K2459-I2459))*100</f>
        <v/>
      </c>
      <c r="N2459" s="395" t="n"/>
      <c r="O2459" s="385" t="n"/>
      <c r="P2459" s="385" t="n"/>
      <c r="Q2459" s="287" t="n"/>
      <c r="R2459" s="287" t="n"/>
      <c r="S2459" s="331">
        <f>+(((K2459-I2459)/1000)*1000)/10</f>
        <v/>
      </c>
      <c r="T2459" s="332" t="n"/>
    </row>
    <row r="2460" ht="15.75" customHeight="1" s="412">
      <c r="A2460" s="333" t="n">
        <v>5461</v>
      </c>
      <c r="B2460" s="334" t="n">
        <v>199</v>
      </c>
      <c r="C2460" s="378" t="inlineStr">
        <is>
          <t>T390</t>
        </is>
      </c>
      <c r="D2460" s="378" t="n"/>
      <c r="E2460" s="378" t="n"/>
      <c r="F2460" s="378" t="n"/>
      <c r="G2460" s="378" t="n">
        <v>19</v>
      </c>
      <c r="H2460" s="379" t="n">
        <v>43637</v>
      </c>
      <c r="I2460" s="378" t="n">
        <v>5262</v>
      </c>
      <c r="J2460" s="378" t="n">
        <v>8741</v>
      </c>
      <c r="K2460" s="378" t="n">
        <v>8029</v>
      </c>
      <c r="L2460" s="378" t="n">
        <v>7</v>
      </c>
      <c r="M2460" s="386">
        <f>+(((J2460-I2460)-(K2460-I2460))/(K2460-I2460))*100</f>
        <v/>
      </c>
      <c r="N2460" s="397" t="n"/>
      <c r="O2460" s="388">
        <f>AVERAGE(M2460:M2461)</f>
        <v/>
      </c>
      <c r="P2460" s="388">
        <f>_xlfn.STDEV.S(M2460,M2461)</f>
        <v/>
      </c>
      <c r="Q2460" s="287" t="n"/>
      <c r="R2460" s="287" t="n"/>
      <c r="S2460" s="331">
        <f>+(((K2460-I2460)/1000)*1000)/10</f>
        <v/>
      </c>
      <c r="T2460" s="332">
        <f>AVERAGE(S2460:S2461)</f>
        <v/>
      </c>
    </row>
    <row r="2461" ht="15.75" customHeight="1" s="412">
      <c r="A2461" s="333" t="n">
        <v>5462</v>
      </c>
      <c r="B2461" s="334" t="n">
        <v>200</v>
      </c>
      <c r="C2461" s="378" t="inlineStr">
        <is>
          <t>T390</t>
        </is>
      </c>
      <c r="D2461" s="378" t="n"/>
      <c r="E2461" s="378" t="n"/>
      <c r="F2461" s="378" t="n"/>
      <c r="G2461" s="378" t="n">
        <v>19</v>
      </c>
      <c r="H2461" s="379" t="n">
        <v>43637</v>
      </c>
      <c r="I2461" s="378" t="n">
        <v>5181</v>
      </c>
      <c r="J2461" s="378" t="n">
        <v>8656</v>
      </c>
      <c r="K2461" s="378" t="n">
        <v>7940</v>
      </c>
      <c r="L2461" s="378" t="n"/>
      <c r="M2461" s="386">
        <f>+(((J2461-I2461)-(K2461-I2461))/(K2461-I2461))*100</f>
        <v/>
      </c>
      <c r="N2461" s="397" t="n"/>
      <c r="O2461" s="331" t="n"/>
      <c r="P2461" s="331" t="n"/>
      <c r="Q2461" s="287" t="n"/>
      <c r="R2461" s="287" t="n"/>
      <c r="S2461" s="331">
        <f>+(((K2461-I2461)/1000)*1000)/10</f>
        <v/>
      </c>
      <c r="T2461" s="332" t="n"/>
    </row>
    <row r="2462" ht="15.75" customHeight="1" s="412">
      <c r="A2462" s="333" t="n">
        <v>6237</v>
      </c>
      <c r="B2462" s="334" t="n">
        <v>242</v>
      </c>
      <c r="C2462" s="378" t="inlineStr">
        <is>
          <t>T390</t>
        </is>
      </c>
      <c r="D2462" s="378" t="n"/>
      <c r="E2462" s="378" t="n"/>
      <c r="F2462" s="378" t="n"/>
      <c r="G2462" s="378" t="n">
        <v>22</v>
      </c>
      <c r="H2462" s="379" t="n">
        <v>43685</v>
      </c>
      <c r="I2462" s="378" t="n">
        <v>5268</v>
      </c>
      <c r="J2462" s="378" t="n">
        <v>8569</v>
      </c>
      <c r="K2462" s="378" t="n">
        <v>8023</v>
      </c>
      <c r="L2462" s="378" t="n">
        <v>7</v>
      </c>
      <c r="M2462" s="374">
        <f>+(((J2462-I2462)-(K2462-I2462))/(K2462-I2462))*100</f>
        <v/>
      </c>
      <c r="N2462" s="394" t="n"/>
      <c r="O2462" s="376">
        <f>AVERAGE(M2462:M2463)</f>
        <v/>
      </c>
      <c r="P2462" s="376">
        <f>_xlfn.STDEV.S(M2462,M2463)</f>
        <v/>
      </c>
      <c r="Q2462" s="287" t="n"/>
      <c r="R2462" s="287" t="n"/>
      <c r="S2462" s="331">
        <f>+(((K2462-I2462)/1000)*1000)/10</f>
        <v/>
      </c>
      <c r="T2462" s="332">
        <f>AVERAGE(S2462:S2463)</f>
        <v/>
      </c>
    </row>
    <row r="2463" ht="15.75" customHeight="1" s="412">
      <c r="A2463" s="333" t="n">
        <v>6238</v>
      </c>
      <c r="B2463" s="334" t="n">
        <v>242</v>
      </c>
      <c r="C2463" s="378" t="inlineStr">
        <is>
          <t>T390</t>
        </is>
      </c>
      <c r="D2463" s="378" t="n"/>
      <c r="E2463" s="378" t="n"/>
      <c r="F2463" s="378" t="n"/>
      <c r="G2463" s="378" t="n">
        <v>22</v>
      </c>
      <c r="H2463" s="379" t="n">
        <v>43685</v>
      </c>
      <c r="I2463" s="378" t="n">
        <v>5268</v>
      </c>
      <c r="J2463" s="378" t="n">
        <v>8241</v>
      </c>
      <c r="K2463" s="378" t="n">
        <v>7773</v>
      </c>
      <c r="L2463" s="378" t="n"/>
      <c r="M2463" s="374">
        <f>+(((J2463-I2463)-(K2463-I2463))/(K2463-I2463))*100</f>
        <v/>
      </c>
      <c r="N2463" s="394" t="n"/>
      <c r="O2463" s="377" t="n"/>
      <c r="P2463" s="377" t="n"/>
      <c r="Q2463" s="287" t="n"/>
      <c r="R2463" s="287" t="n"/>
      <c r="S2463" s="331">
        <f>+(((K2463-I2463)/1000)*1000)/10</f>
        <v/>
      </c>
      <c r="T2463" s="332" t="n"/>
    </row>
    <row r="2464" ht="15.75" customHeight="1" s="412">
      <c r="A2464" s="333" t="n">
        <v>3521</v>
      </c>
      <c r="B2464" s="334" t="n">
        <v>277</v>
      </c>
      <c r="C2464" s="380" t="inlineStr">
        <is>
          <t>T391</t>
        </is>
      </c>
      <c r="D2464" s="380" t="n"/>
      <c r="E2464" s="380" t="n"/>
      <c r="F2464" s="380" t="n"/>
      <c r="G2464" s="380" t="n">
        <v>13</v>
      </c>
      <c r="H2464" s="381" t="n">
        <v>43587</v>
      </c>
      <c r="I2464" s="380" t="n">
        <v>5252</v>
      </c>
      <c r="J2464" s="380" t="n">
        <v>7828</v>
      </c>
      <c r="K2464" s="380" t="n">
        <v>7109</v>
      </c>
      <c r="L2464" s="380" t="n">
        <v>1</v>
      </c>
      <c r="M2464" s="382">
        <f>+(((J2464-I2464)-(K2464-I2464))/(K2464-I2464))*100</f>
        <v/>
      </c>
      <c r="N2464" s="395" t="inlineStr">
        <is>
          <t>1/2</t>
        </is>
      </c>
      <c r="O2464" s="384">
        <f>AVERAGE(M2464:M2465)</f>
        <v/>
      </c>
      <c r="P2464" s="384">
        <f>_xlfn.STDEV.S(M2464,M2465)</f>
        <v/>
      </c>
      <c r="Q2464" s="287" t="n">
        <v>1</v>
      </c>
      <c r="R2464" s="287" t="n"/>
      <c r="S2464" s="331">
        <f>+(((K2464-I2464)/1000)*1000)/10</f>
        <v/>
      </c>
      <c r="T2464" s="332">
        <f>AVERAGE(S2464:S2465)</f>
        <v/>
      </c>
    </row>
    <row r="2465" ht="15.75" customHeight="1" s="412">
      <c r="A2465" s="333" t="n">
        <v>3522</v>
      </c>
      <c r="B2465" s="334" t="n">
        <v>278</v>
      </c>
      <c r="C2465" s="380" t="inlineStr">
        <is>
          <t>T391</t>
        </is>
      </c>
      <c r="D2465" s="380" t="n"/>
      <c r="E2465" s="380" t="n"/>
      <c r="F2465" s="380" t="n"/>
      <c r="G2465" s="380" t="n">
        <v>13</v>
      </c>
      <c r="H2465" s="381" t="n">
        <v>43587</v>
      </c>
      <c r="I2465" s="380" t="n">
        <v>5256</v>
      </c>
      <c r="J2465" s="380" t="n">
        <v>7745</v>
      </c>
      <c r="K2465" s="380" t="n">
        <v>7026</v>
      </c>
      <c r="L2465" s="380" t="n"/>
      <c r="M2465" s="382">
        <f>+(((J2465-I2465)-(K2465-I2465))/(K2465-I2465))*100</f>
        <v/>
      </c>
      <c r="N2465" s="395" t="n"/>
      <c r="O2465" s="385" t="n"/>
      <c r="P2465" s="385" t="n"/>
      <c r="Q2465" s="287" t="n"/>
      <c r="R2465" s="287" t="n"/>
      <c r="S2465" s="331">
        <f>+(((K2465-I2465)/1000)*1000)/10</f>
        <v/>
      </c>
      <c r="T2465" s="332" t="n"/>
    </row>
    <row r="2466" ht="15.75" customHeight="1" s="412">
      <c r="A2466" s="333" t="n">
        <v>4239</v>
      </c>
      <c r="B2466" s="334" t="n">
        <v>269</v>
      </c>
      <c r="C2466" s="380" t="inlineStr">
        <is>
          <t>T391</t>
        </is>
      </c>
      <c r="D2466" s="380" t="n"/>
      <c r="E2466" s="380" t="n"/>
      <c r="F2466" s="380" t="n"/>
      <c r="G2466" s="380" t="n">
        <v>15</v>
      </c>
      <c r="H2466" s="381" t="n">
        <v>43599</v>
      </c>
      <c r="I2466" s="380" t="n">
        <v>5241</v>
      </c>
      <c r="J2466" s="380" t="n">
        <v>7333</v>
      </c>
      <c r="K2466" s="380" t="n">
        <v>6688</v>
      </c>
      <c r="L2466" s="380" t="n"/>
      <c r="M2466" s="382">
        <f>+(((J2466-I2466)-(K2466-I2466))/(K2466-I2466))*100</f>
        <v/>
      </c>
      <c r="N2466" s="385" t="inlineStr">
        <is>
          <t>10/5</t>
        </is>
      </c>
      <c r="O2466" s="384">
        <f>AVERAGE(M2466:M2467)</f>
        <v/>
      </c>
      <c r="P2466" s="384">
        <f>_xlfn.STDEV.S(M2466,M2467)</f>
        <v/>
      </c>
      <c r="Q2466" s="287" t="n"/>
      <c r="R2466" s="287" t="n"/>
      <c r="S2466" s="331">
        <f>+(((K2466-I2466)/1000)*1000)/10</f>
        <v/>
      </c>
      <c r="T2466" s="332">
        <f>AVERAGE(S2466:S2467)</f>
        <v/>
      </c>
    </row>
    <row r="2467" ht="15.75" customHeight="1" s="412">
      <c r="A2467" s="333" t="n">
        <v>4240</v>
      </c>
      <c r="B2467" s="334" t="n">
        <v>270</v>
      </c>
      <c r="C2467" s="380" t="inlineStr">
        <is>
          <t>T391</t>
        </is>
      </c>
      <c r="D2467" s="380" t="n"/>
      <c r="E2467" s="380" t="n"/>
      <c r="F2467" s="380" t="n"/>
      <c r="G2467" s="380" t="n">
        <v>15</v>
      </c>
      <c r="H2467" s="381" t="n">
        <v>43599</v>
      </c>
      <c r="I2467" s="380" t="n">
        <v>5254</v>
      </c>
      <c r="J2467" s="380" t="n">
        <v>7436</v>
      </c>
      <c r="K2467" s="380" t="n">
        <v>6854</v>
      </c>
      <c r="L2467" s="380" t="n"/>
      <c r="M2467" s="382">
        <f>+(((J2467-I2467)-(K2467-I2467))/(K2467-I2467))*100</f>
        <v/>
      </c>
      <c r="N2467" s="385" t="n"/>
      <c r="O2467" s="385" t="n"/>
      <c r="P2467" s="385" t="n"/>
      <c r="Q2467" s="287" t="n"/>
      <c r="R2467" s="287" t="n"/>
      <c r="S2467" s="331">
        <f>+(((K2467-I2467)/1000)*1000)/10</f>
        <v/>
      </c>
      <c r="T2467" s="332" t="n"/>
    </row>
    <row r="2468" ht="15.75" customHeight="1" s="412">
      <c r="A2468" s="333" t="n">
        <v>4885</v>
      </c>
      <c r="B2468" s="334" t="n">
        <v>269</v>
      </c>
      <c r="C2468" s="380" t="inlineStr">
        <is>
          <t>T391</t>
        </is>
      </c>
      <c r="D2468" s="380" t="n"/>
      <c r="E2468" s="380" t="n"/>
      <c r="F2468" s="380" t="n"/>
      <c r="G2468" s="380" t="n">
        <v>17</v>
      </c>
      <c r="H2468" s="381" t="n">
        <v>43619</v>
      </c>
      <c r="I2468" s="380" t="n">
        <v>5241</v>
      </c>
      <c r="J2468" s="380" t="n">
        <v>7065</v>
      </c>
      <c r="K2468" s="380" t="n">
        <v>6732</v>
      </c>
      <c r="L2468" s="380" t="n"/>
      <c r="M2468" s="382">
        <f>+(((J2468-I2468)-(K2468-I2468))/(K2468-I2468))*100</f>
        <v/>
      </c>
      <c r="N2468" s="395" t="n"/>
      <c r="O2468" s="384">
        <f>AVERAGE(M2468:M2469)</f>
        <v/>
      </c>
      <c r="P2468" s="384">
        <f>_xlfn.STDEV.S(M2468,M2469)</f>
        <v/>
      </c>
      <c r="Q2468" s="287" t="n"/>
      <c r="R2468" s="287" t="n"/>
      <c r="S2468" s="331">
        <f>+(((K2468-I2468)/1000)*1000)/10</f>
        <v/>
      </c>
      <c r="T2468" s="332">
        <f>AVERAGE(S2468:S2469)</f>
        <v/>
      </c>
    </row>
    <row r="2469" ht="15.75" customHeight="1" s="412">
      <c r="A2469" s="333" t="n">
        <v>4886</v>
      </c>
      <c r="B2469" s="334" t="n">
        <v>270</v>
      </c>
      <c r="C2469" s="380" t="inlineStr">
        <is>
          <t>T391</t>
        </is>
      </c>
      <c r="D2469" s="380" t="n"/>
      <c r="E2469" s="380" t="n"/>
      <c r="F2469" s="380" t="n"/>
      <c r="G2469" s="380" t="n">
        <v>17</v>
      </c>
      <c r="H2469" s="381" t="n">
        <v>43619</v>
      </c>
      <c r="I2469" s="380" t="n">
        <v>5254</v>
      </c>
      <c r="J2469" s="380" t="n">
        <v>7034</v>
      </c>
      <c r="K2469" s="380" t="n">
        <v>6708</v>
      </c>
      <c r="L2469" s="380" t="n"/>
      <c r="M2469" s="382">
        <f>+(((J2469-I2469)-(K2469-I2469))/(K2469-I2469))*100</f>
        <v/>
      </c>
      <c r="N2469" s="395" t="n"/>
      <c r="O2469" s="385" t="n"/>
      <c r="P2469" s="385" t="n"/>
      <c r="Q2469" s="287" t="n"/>
      <c r="R2469" s="287" t="n"/>
      <c r="S2469" s="331">
        <f>+(((K2469-I2469)/1000)*1000)/10</f>
        <v/>
      </c>
      <c r="T2469" s="332" t="n"/>
    </row>
    <row r="2470" ht="15.75" customHeight="1" s="412">
      <c r="A2470" s="333" t="n">
        <v>5463</v>
      </c>
      <c r="B2470" s="334" t="n">
        <v>201</v>
      </c>
      <c r="C2470" s="378" t="inlineStr">
        <is>
          <t>T391</t>
        </is>
      </c>
      <c r="D2470" s="378" t="n"/>
      <c r="E2470" s="378" t="n"/>
      <c r="F2470" s="378" t="n"/>
      <c r="G2470" s="378" t="n">
        <v>19</v>
      </c>
      <c r="H2470" s="379" t="n">
        <v>43637</v>
      </c>
      <c r="I2470" s="378" t="n">
        <v>5254</v>
      </c>
      <c r="J2470" s="378" t="n">
        <v>7300</v>
      </c>
      <c r="K2470" s="378" t="n">
        <v>6873</v>
      </c>
      <c r="L2470" s="378" t="n">
        <v>8</v>
      </c>
      <c r="M2470" s="386">
        <f>+(((J2470-I2470)-(K2470-I2470))/(K2470-I2470))*100</f>
        <v/>
      </c>
      <c r="N2470" s="397" t="n"/>
      <c r="O2470" s="388">
        <f>AVERAGE(M2470:M2471)</f>
        <v/>
      </c>
      <c r="P2470" s="388">
        <f>_xlfn.STDEV.S(M2470,M2471)</f>
        <v/>
      </c>
      <c r="Q2470" s="287" t="n"/>
      <c r="R2470" s="287" t="n"/>
      <c r="S2470" s="331">
        <f>+(((K2470-I2470)/1000)*1000)/10</f>
        <v/>
      </c>
      <c r="T2470" s="332">
        <f>AVERAGE(S2470:S2471)</f>
        <v/>
      </c>
    </row>
    <row r="2471" ht="15.75" customHeight="1" s="412">
      <c r="A2471" s="333" t="n">
        <v>5464</v>
      </c>
      <c r="B2471" s="334" t="n">
        <v>202</v>
      </c>
      <c r="C2471" s="378" t="inlineStr">
        <is>
          <t>T391</t>
        </is>
      </c>
      <c r="D2471" s="378" t="n"/>
      <c r="E2471" s="378" t="n"/>
      <c r="F2471" s="378" t="n"/>
      <c r="G2471" s="378" t="n">
        <v>19</v>
      </c>
      <c r="H2471" s="379" t="n">
        <v>43637</v>
      </c>
      <c r="I2471" s="378" t="n">
        <v>5275</v>
      </c>
      <c r="J2471" s="378" t="n">
        <v>7519</v>
      </c>
      <c r="K2471" s="378" t="n">
        <v>7049</v>
      </c>
      <c r="L2471" s="378" t="n"/>
      <c r="M2471" s="386">
        <f>+(((J2471-I2471)-(K2471-I2471))/(K2471-I2471))*100</f>
        <v/>
      </c>
      <c r="N2471" s="397" t="n"/>
      <c r="O2471" s="331" t="n"/>
      <c r="P2471" s="331" t="n"/>
      <c r="Q2471" s="287" t="n"/>
      <c r="R2471" s="287" t="n"/>
      <c r="S2471" s="331">
        <f>+(((K2471-I2471)/1000)*1000)/10</f>
        <v/>
      </c>
      <c r="T2471" s="332" t="n"/>
    </row>
    <row r="2472" ht="15.75" customHeight="1" s="412">
      <c r="A2472" s="333" t="n">
        <v>6239</v>
      </c>
      <c r="B2472" s="334" t="n">
        <v>243</v>
      </c>
      <c r="C2472" s="378" t="inlineStr">
        <is>
          <t>T391</t>
        </is>
      </c>
      <c r="D2472" s="378" t="n"/>
      <c r="E2472" s="378" t="n"/>
      <c r="F2472" s="378" t="n"/>
      <c r="G2472" s="378" t="n">
        <v>22</v>
      </c>
      <c r="H2472" s="379" t="n">
        <v>43685</v>
      </c>
      <c r="I2472" s="378" t="n">
        <v>5234</v>
      </c>
      <c r="J2472" s="378" t="n">
        <v>7253</v>
      </c>
      <c r="K2472" s="378" t="n">
        <v>6918</v>
      </c>
      <c r="L2472" s="378" t="n">
        <v>8</v>
      </c>
      <c r="M2472" s="374">
        <f>+(((J2472-I2472)-(K2472-I2472))/(K2472-I2472))*100</f>
        <v/>
      </c>
      <c r="N2472" s="394" t="n"/>
      <c r="O2472" s="376">
        <f>AVERAGE(M2472:M2473)</f>
        <v/>
      </c>
      <c r="P2472" s="376">
        <f>_xlfn.STDEV.S(M2472,M2473)</f>
        <v/>
      </c>
      <c r="Q2472" s="287" t="n"/>
      <c r="R2472" s="287" t="n"/>
      <c r="S2472" s="331">
        <f>+(((K2472-I2472)/1000)*1000)/10</f>
        <v/>
      </c>
      <c r="T2472" s="332">
        <f>AVERAGE(S2472:S2473)</f>
        <v/>
      </c>
    </row>
    <row r="2473" ht="15.75" customHeight="1" s="412">
      <c r="A2473" s="333" t="n">
        <v>6240</v>
      </c>
      <c r="B2473" s="334" t="n">
        <v>243</v>
      </c>
      <c r="C2473" s="378" t="inlineStr">
        <is>
          <t>T391</t>
        </is>
      </c>
      <c r="D2473" s="378" t="n"/>
      <c r="E2473" s="378" t="n"/>
      <c r="F2473" s="378" t="n"/>
      <c r="G2473" s="378" t="n">
        <v>22</v>
      </c>
      <c r="H2473" s="379" t="n">
        <v>43685</v>
      </c>
      <c r="I2473" s="378" t="n">
        <v>5234</v>
      </c>
      <c r="J2473" s="378" t="n">
        <v>7158</v>
      </c>
      <c r="K2473" s="378" t="n">
        <v>6853</v>
      </c>
      <c r="L2473" s="378" t="n"/>
      <c r="M2473" s="374">
        <f>+(((J2473-I2473)-(K2473-I2473))/(K2473-I2473))*100</f>
        <v/>
      </c>
      <c r="N2473" s="394" t="n"/>
      <c r="O2473" s="377" t="n"/>
      <c r="P2473" s="377" t="n"/>
      <c r="Q2473" s="287" t="n"/>
      <c r="R2473" s="287" t="n"/>
      <c r="S2473" s="331">
        <f>+(((K2473-I2473)/1000)*1000)/10</f>
        <v/>
      </c>
      <c r="T2473" s="332" t="n"/>
    </row>
    <row r="2474" ht="15.75" customHeight="1" s="412">
      <c r="A2474" s="333" t="n">
        <v>3867</v>
      </c>
      <c r="B2474" s="334" t="n">
        <v>289</v>
      </c>
      <c r="C2474" s="371" t="inlineStr">
        <is>
          <t>T392</t>
        </is>
      </c>
      <c r="D2474" s="371" t="n"/>
      <c r="E2474" s="371" t="n"/>
      <c r="F2474" s="371" t="n"/>
      <c r="G2474" s="371" t="n">
        <v>14</v>
      </c>
      <c r="H2474" s="372" t="n">
        <v>43591</v>
      </c>
      <c r="I2474" s="371" t="n">
        <v>5296</v>
      </c>
      <c r="J2474" s="373" t="n">
        <v>6917</v>
      </c>
      <c r="K2474" s="371" t="n">
        <v>6558</v>
      </c>
      <c r="L2474" s="371" t="n">
        <v>2</v>
      </c>
      <c r="M2474" s="374">
        <f>+(((J2474-I2474)-(K2474-I2474))/(K2474-I2474))*100</f>
        <v/>
      </c>
      <c r="N2474" s="394" t="inlineStr">
        <is>
          <t>26/4</t>
        </is>
      </c>
      <c r="O2474" s="376">
        <f>AVERAGE(M2474:M2475)</f>
        <v/>
      </c>
      <c r="P2474" s="376">
        <f>_xlfn.STDEV.S(M2474,M2475)</f>
        <v/>
      </c>
      <c r="Q2474" s="287" t="n">
        <v>2</v>
      </c>
      <c r="R2474" s="287" t="n"/>
      <c r="S2474" s="331">
        <f>+(((K2474-I2474)/1000)*1000)/10</f>
        <v/>
      </c>
      <c r="T2474" s="332">
        <f>AVERAGE(S2474:S2475)</f>
        <v/>
      </c>
    </row>
    <row r="2475" ht="15.75" customHeight="1" s="412">
      <c r="A2475" s="333" t="n">
        <v>3868</v>
      </c>
      <c r="B2475" s="334" t="n">
        <v>290</v>
      </c>
      <c r="C2475" s="371" t="inlineStr">
        <is>
          <t>T392</t>
        </is>
      </c>
      <c r="D2475" s="371" t="n"/>
      <c r="E2475" s="371" t="n"/>
      <c r="F2475" s="371" t="n"/>
      <c r="G2475" s="371" t="n">
        <v>14</v>
      </c>
      <c r="H2475" s="372" t="n">
        <v>43591</v>
      </c>
      <c r="I2475" s="371" t="n">
        <v>5255</v>
      </c>
      <c r="J2475" s="373" t="n">
        <v>6853</v>
      </c>
      <c r="K2475" s="371" t="n">
        <v>6489</v>
      </c>
      <c r="L2475" s="371" t="n"/>
      <c r="M2475" s="374">
        <f>+(((J2475-I2475)-(K2475-I2475))/(K2475-I2475))*100</f>
        <v/>
      </c>
      <c r="N2475" s="394" t="n"/>
      <c r="O2475" s="377" t="n"/>
      <c r="P2475" s="377" t="n"/>
      <c r="Q2475" s="287" t="n"/>
      <c r="R2475" s="287" t="n"/>
      <c r="S2475" s="331">
        <f>+(((K2475-I2475)/1000)*1000)/10</f>
        <v/>
      </c>
      <c r="T2475" s="332" t="n"/>
    </row>
    <row r="2476" ht="15.75" customHeight="1" s="412">
      <c r="A2476" s="333" t="n">
        <v>4523</v>
      </c>
      <c r="B2476" s="334" t="n">
        <v>229</v>
      </c>
      <c r="C2476" s="371" t="inlineStr">
        <is>
          <t>T392</t>
        </is>
      </c>
      <c r="D2476" s="371" t="n"/>
      <c r="E2476" s="371" t="n"/>
      <c r="F2476" s="371" t="n"/>
      <c r="G2476" s="371" t="n">
        <v>16</v>
      </c>
      <c r="H2476" s="372" t="n">
        <v>43607</v>
      </c>
      <c r="I2476" s="371" t="n">
        <v>5205</v>
      </c>
      <c r="J2476" s="371" t="n">
        <v>7726</v>
      </c>
      <c r="K2476" s="371" t="n">
        <v>7080</v>
      </c>
      <c r="L2476" s="371" t="n">
        <v>2</v>
      </c>
      <c r="M2476" s="374">
        <f>+(((J2476-I2476)-(K2476-I2476))/(K2476-I2476))*100</f>
        <v/>
      </c>
      <c r="N2476" s="394" t="n"/>
      <c r="O2476" s="376">
        <f>AVERAGE(M2476:M2477)</f>
        <v/>
      </c>
      <c r="P2476" s="376">
        <f>_xlfn.STDEV.S(M2476,M2477)</f>
        <v/>
      </c>
      <c r="Q2476" s="287" t="n"/>
      <c r="R2476" s="287" t="n"/>
      <c r="S2476" s="331">
        <f>+(((K2476-I2476)/1000)*1000)/10</f>
        <v/>
      </c>
      <c r="T2476" s="332">
        <f>AVERAGE(S2476:S2477)</f>
        <v/>
      </c>
    </row>
    <row r="2477" ht="15.75" customHeight="1" s="412">
      <c r="A2477" s="333" t="n">
        <v>4524</v>
      </c>
      <c r="B2477" s="334" t="n">
        <v>230</v>
      </c>
      <c r="C2477" s="371" t="inlineStr">
        <is>
          <t>T392</t>
        </is>
      </c>
      <c r="D2477" s="371" t="n"/>
      <c r="E2477" s="371" t="n"/>
      <c r="F2477" s="371" t="n"/>
      <c r="G2477" s="371" t="n">
        <v>16</v>
      </c>
      <c r="H2477" s="372" t="n">
        <v>43607</v>
      </c>
      <c r="I2477" s="371" t="n">
        <v>5171</v>
      </c>
      <c r="J2477" s="371" t="n">
        <v>7666</v>
      </c>
      <c r="K2477" s="371" t="n">
        <v>6993</v>
      </c>
      <c r="L2477" s="371" t="n"/>
      <c r="M2477" s="374">
        <f>+(((J2477-I2477)-(K2477-I2477))/(K2477-I2477))*100</f>
        <v/>
      </c>
      <c r="N2477" s="394" t="n"/>
      <c r="O2477" s="377" t="n"/>
      <c r="P2477" s="377" t="n"/>
      <c r="Q2477" s="287" t="n"/>
      <c r="R2477" s="287" t="n"/>
      <c r="S2477" s="331">
        <f>+(((K2477-I2477)/1000)*1000)/10</f>
        <v/>
      </c>
      <c r="T2477" s="332" t="n"/>
    </row>
    <row r="2478" ht="15.75" customHeight="1" s="412">
      <c r="A2478" s="333" t="n">
        <v>5169</v>
      </c>
      <c r="B2478" s="334" t="n">
        <v>229</v>
      </c>
      <c r="C2478" s="371" t="inlineStr">
        <is>
          <t>T392</t>
        </is>
      </c>
      <c r="D2478" s="371" t="n"/>
      <c r="E2478" s="371" t="n"/>
      <c r="F2478" s="371" t="n"/>
      <c r="G2478" s="371" t="n">
        <v>18</v>
      </c>
      <c r="H2478" s="372" t="n">
        <v>43626</v>
      </c>
      <c r="I2478" s="371" t="n">
        <v>5205</v>
      </c>
      <c r="J2478" s="371" t="n">
        <v>7143</v>
      </c>
      <c r="K2478" s="371" t="n">
        <v>6828</v>
      </c>
      <c r="L2478" s="371" t="n">
        <v>9</v>
      </c>
      <c r="M2478" s="374">
        <f>+(((J2478-I2478)-(K2478-I2478))/(K2478-I2478))*100</f>
        <v/>
      </c>
      <c r="N2478" s="394" t="n"/>
      <c r="O2478" s="376">
        <f>AVERAGE(M2478:M2479)</f>
        <v/>
      </c>
      <c r="P2478" s="376">
        <f>_xlfn.STDEV.S(M2478,M2479)</f>
        <v/>
      </c>
      <c r="Q2478" s="287" t="n"/>
      <c r="R2478" s="287" t="n"/>
      <c r="S2478" s="331">
        <f>+(((K2478-I2478)/1000)*1000)/10</f>
        <v/>
      </c>
      <c r="T2478" s="332">
        <f>AVERAGE(S2478:S2479)</f>
        <v/>
      </c>
    </row>
    <row r="2479" ht="15.75" customHeight="1" s="412">
      <c r="A2479" s="333" t="n">
        <v>5170</v>
      </c>
      <c r="B2479" s="334" t="n">
        <v>230</v>
      </c>
      <c r="C2479" s="371" t="inlineStr">
        <is>
          <t>T392</t>
        </is>
      </c>
      <c r="D2479" s="371" t="n"/>
      <c r="E2479" s="371" t="n"/>
      <c r="F2479" s="371" t="n"/>
      <c r="G2479" s="371" t="n">
        <v>18</v>
      </c>
      <c r="H2479" s="372" t="n">
        <v>43626</v>
      </c>
      <c r="I2479" s="371" t="n">
        <v>5171</v>
      </c>
      <c r="J2479" s="371" t="n">
        <v>6953</v>
      </c>
      <c r="K2479" s="371" t="n">
        <v>6663</v>
      </c>
      <c r="L2479" s="371" t="n"/>
      <c r="M2479" s="374">
        <f>+(((J2479-I2479)-(K2479-I2479))/(K2479-I2479))*100</f>
        <v/>
      </c>
      <c r="N2479" s="394" t="n"/>
      <c r="O2479" s="377" t="n"/>
      <c r="P2479" s="377" t="n"/>
      <c r="Q2479" s="287" t="n"/>
      <c r="R2479" s="287" t="n"/>
      <c r="S2479" s="331">
        <f>+(((K2479-I2479)/1000)*1000)/10</f>
        <v/>
      </c>
      <c r="T2479" s="332" t="n"/>
    </row>
    <row r="2480" ht="15.75" customHeight="1" s="412">
      <c r="A2480" s="333" t="n">
        <v>6241</v>
      </c>
      <c r="B2480" s="334" t="n">
        <v>244</v>
      </c>
      <c r="C2480" s="378" t="inlineStr">
        <is>
          <t>T392</t>
        </is>
      </c>
      <c r="D2480" s="378" t="n"/>
      <c r="E2480" s="378" t="n"/>
      <c r="F2480" s="378" t="n"/>
      <c r="G2480" s="378" t="n">
        <v>22</v>
      </c>
      <c r="H2480" s="379" t="n">
        <v>43685</v>
      </c>
      <c r="I2480" s="378" t="n">
        <v>5243</v>
      </c>
      <c r="J2480" s="378" t="n"/>
      <c r="K2480" s="378" t="n"/>
      <c r="L2480" s="378" t="n"/>
      <c r="M2480" s="374">
        <f>+(((J2480-I2480)-(K2480-I2480))/(K2480-I2480))*100</f>
        <v/>
      </c>
      <c r="N2480" s="394" t="n"/>
      <c r="O2480" s="376">
        <f>AVERAGE(M2480:M2481)</f>
        <v/>
      </c>
      <c r="P2480" s="376">
        <f>_xlfn.STDEV.S(M2480,M2481)</f>
        <v/>
      </c>
      <c r="Q2480" s="287" t="n"/>
      <c r="R2480" s="287" t="n"/>
      <c r="S2480" s="331">
        <f>+(((K2480-I2480)/1000)*1000)/10</f>
        <v/>
      </c>
      <c r="T2480" s="332">
        <f>AVERAGE(S2480:S2481)</f>
        <v/>
      </c>
    </row>
    <row r="2481" ht="15.75" customHeight="1" s="412">
      <c r="A2481" s="333" t="n">
        <v>6242</v>
      </c>
      <c r="B2481" s="334" t="n">
        <v>244</v>
      </c>
      <c r="C2481" s="378" t="inlineStr">
        <is>
          <t>T392</t>
        </is>
      </c>
      <c r="D2481" s="378" t="n"/>
      <c r="E2481" s="378" t="n"/>
      <c r="F2481" s="378" t="n"/>
      <c r="G2481" s="378" t="n">
        <v>22</v>
      </c>
      <c r="H2481" s="379" t="n">
        <v>43685</v>
      </c>
      <c r="I2481" s="378" t="n">
        <v>5243</v>
      </c>
      <c r="J2481" s="378" t="n"/>
      <c r="K2481" s="378" t="n"/>
      <c r="L2481" s="378" t="n"/>
      <c r="M2481" s="374">
        <f>+(((J2481-I2481)-(K2481-I2481))/(K2481-I2481))*100</f>
        <v/>
      </c>
      <c r="N2481" s="394" t="n"/>
      <c r="O2481" s="377" t="n"/>
      <c r="P2481" s="377" t="n"/>
      <c r="Q2481" s="287" t="n"/>
      <c r="R2481" s="287" t="n"/>
      <c r="S2481" s="331">
        <f>+(((K2481-I2481)/1000)*1000)/10</f>
        <v/>
      </c>
      <c r="T2481" s="332" t="n"/>
    </row>
    <row r="2482" ht="15.75" customHeight="1" s="412">
      <c r="A2482" s="333" t="n">
        <v>3869</v>
      </c>
      <c r="B2482" s="334" t="n">
        <v>291</v>
      </c>
      <c r="C2482" s="352" t="inlineStr">
        <is>
          <t>T393</t>
        </is>
      </c>
      <c r="D2482" s="352" t="n"/>
      <c r="E2482" s="352" t="n"/>
      <c r="F2482" s="352" t="n"/>
      <c r="G2482" s="352" t="n">
        <v>14</v>
      </c>
      <c r="H2482" s="353" t="n">
        <v>43591</v>
      </c>
      <c r="I2482" s="352" t="n">
        <v>5259</v>
      </c>
      <c r="J2482" s="354" t="n">
        <v>8601</v>
      </c>
      <c r="K2482" s="352" t="n">
        <v>7497</v>
      </c>
      <c r="L2482" s="352" t="n">
        <v>2</v>
      </c>
      <c r="M2482" s="355">
        <f>+(((J2482-I2482)-(K2482-I2482))/(K2482-I2482))*100</f>
        <v/>
      </c>
      <c r="N2482" s="356" t="inlineStr">
        <is>
          <t>1/2</t>
        </is>
      </c>
      <c r="O2482" s="357">
        <f>AVERAGE(M2482:M2483)</f>
        <v/>
      </c>
      <c r="P2482" s="357">
        <f>_xlfn.STDEV.S(M2482,M2483)</f>
        <v/>
      </c>
      <c r="Q2482" s="287" t="n">
        <v>3</v>
      </c>
      <c r="R2482" s="287" t="n"/>
      <c r="S2482" s="331">
        <f>+(((K2482-I2482)/1000)*1000)/10</f>
        <v/>
      </c>
      <c r="T2482" s="332">
        <f>AVERAGE(S2482:S2483)</f>
        <v/>
      </c>
    </row>
    <row r="2483" ht="15.75" customHeight="1" s="412">
      <c r="A2483" s="333" t="n">
        <v>3870</v>
      </c>
      <c r="B2483" s="334" t="n">
        <v>292</v>
      </c>
      <c r="C2483" s="352" t="inlineStr">
        <is>
          <t>T393</t>
        </is>
      </c>
      <c r="D2483" s="352" t="n"/>
      <c r="E2483" s="352" t="n"/>
      <c r="F2483" s="352" t="n"/>
      <c r="G2483" s="352" t="n">
        <v>14</v>
      </c>
      <c r="H2483" s="353" t="n">
        <v>43591</v>
      </c>
      <c r="I2483" s="352" t="n">
        <v>5243</v>
      </c>
      <c r="J2483" s="354" t="n">
        <v>8633</v>
      </c>
      <c r="K2483" s="352" t="n">
        <v>7502</v>
      </c>
      <c r="L2483" s="352" t="n"/>
      <c r="M2483" s="355">
        <f>+(((J2483-I2483)-(K2483-I2483))/(K2483-I2483))*100</f>
        <v/>
      </c>
      <c r="N2483" s="356" t="n"/>
      <c r="O2483" s="358" t="n"/>
      <c r="P2483" s="358" t="n"/>
      <c r="Q2483" s="287" t="n"/>
      <c r="R2483" s="287" t="n"/>
      <c r="S2483" s="331">
        <f>+(((K2483-I2483)/1000)*1000)/10</f>
        <v/>
      </c>
      <c r="T2483" s="332" t="n"/>
    </row>
    <row r="2484" ht="15.75" customHeight="1" s="412">
      <c r="A2484" s="333" t="n">
        <v>4525</v>
      </c>
      <c r="B2484" s="334" t="n">
        <v>231</v>
      </c>
      <c r="C2484" s="352" t="inlineStr">
        <is>
          <t>T393</t>
        </is>
      </c>
      <c r="D2484" s="352" t="n"/>
      <c r="E2484" s="352" t="n"/>
      <c r="F2484" s="352" t="n"/>
      <c r="G2484" s="352" t="n">
        <v>16</v>
      </c>
      <c r="H2484" s="353" t="n">
        <v>43607</v>
      </c>
      <c r="I2484" s="352" t="n">
        <v>5229</v>
      </c>
      <c r="J2484" s="352" t="n">
        <v>7412</v>
      </c>
      <c r="K2484" s="352" t="n">
        <v>6903</v>
      </c>
      <c r="L2484" s="352" t="n">
        <v>2</v>
      </c>
      <c r="M2484" s="355">
        <f>+(((J2484-I2484)-(K2484-I2484))/(K2484-I2484))*100</f>
        <v/>
      </c>
      <c r="N2484" s="356" t="inlineStr">
        <is>
          <t>MF</t>
        </is>
      </c>
      <c r="O2484" s="357">
        <f>AVERAGE(M2484:M2485)</f>
        <v/>
      </c>
      <c r="P2484" s="357">
        <f>_xlfn.STDEV.S(M2484,M2485)</f>
        <v/>
      </c>
      <c r="Q2484" s="287" t="n"/>
      <c r="R2484" s="287" t="n"/>
      <c r="S2484" s="331">
        <f>+(((K2484-I2484)/1000)*1000)/10</f>
        <v/>
      </c>
      <c r="T2484" s="332">
        <f>AVERAGE(S2484:S2485)</f>
        <v/>
      </c>
    </row>
    <row r="2485" ht="15.75" customHeight="1" s="412">
      <c r="A2485" s="333" t="n">
        <v>4526</v>
      </c>
      <c r="B2485" s="334" t="n">
        <v>232</v>
      </c>
      <c r="C2485" s="352" t="inlineStr">
        <is>
          <t>T393</t>
        </is>
      </c>
      <c r="D2485" s="352" t="n"/>
      <c r="E2485" s="352" t="n"/>
      <c r="F2485" s="352" t="n"/>
      <c r="G2485" s="352" t="n">
        <v>16</v>
      </c>
      <c r="H2485" s="353" t="n">
        <v>43607</v>
      </c>
      <c r="I2485" s="352" t="n">
        <v>5244</v>
      </c>
      <c r="J2485" s="352" t="n">
        <v>7496</v>
      </c>
      <c r="K2485" s="352" t="n">
        <v>6967</v>
      </c>
      <c r="L2485" s="352" t="n"/>
      <c r="M2485" s="355">
        <f>+(((J2485-I2485)-(K2485-I2485))/(K2485-I2485))*100</f>
        <v/>
      </c>
      <c r="N2485" s="356" t="n"/>
      <c r="O2485" s="358" t="n"/>
      <c r="P2485" s="358" t="n"/>
      <c r="Q2485" s="287" t="n"/>
      <c r="R2485" s="287" t="n"/>
      <c r="S2485" s="331">
        <f>+(((K2485-I2485)/1000)*1000)/10</f>
        <v/>
      </c>
      <c r="T2485" s="332" t="n"/>
    </row>
    <row r="2486" ht="15.75" customHeight="1" s="412">
      <c r="A2486" s="333" t="n">
        <v>5171</v>
      </c>
      <c r="B2486" s="334" t="n">
        <v>231</v>
      </c>
      <c r="C2486" s="352" t="inlineStr">
        <is>
          <t>T393</t>
        </is>
      </c>
      <c r="D2486" s="352" t="n"/>
      <c r="E2486" s="352" t="n"/>
      <c r="F2486" s="352" t="n"/>
      <c r="G2486" s="352" t="n">
        <v>18</v>
      </c>
      <c r="H2486" s="353" t="n">
        <v>43626</v>
      </c>
      <c r="I2486" s="352" t="n">
        <v>5229</v>
      </c>
      <c r="J2486" s="352" t="n">
        <v>8046</v>
      </c>
      <c r="K2486" s="352" t="n">
        <v>7385</v>
      </c>
      <c r="L2486" s="352" t="n">
        <v>9</v>
      </c>
      <c r="M2486" s="355">
        <f>+(((J2486-I2486)-(K2486-I2486))/(K2486-I2486))*100</f>
        <v/>
      </c>
      <c r="N2486" s="356" t="n"/>
      <c r="O2486" s="357">
        <f>AVERAGE(M2486:M2487)</f>
        <v/>
      </c>
      <c r="P2486" s="357">
        <f>_xlfn.STDEV.S(M2486,M2487)</f>
        <v/>
      </c>
      <c r="Q2486" s="287" t="n"/>
      <c r="R2486" s="287" t="n"/>
      <c r="S2486" s="331">
        <f>+(((K2486-I2486)/1000)*1000)/10</f>
        <v/>
      </c>
      <c r="T2486" s="332">
        <f>AVERAGE(S2486:S2487)</f>
        <v/>
      </c>
    </row>
    <row r="2487" ht="15.75" customHeight="1" s="412">
      <c r="A2487" s="333" t="n">
        <v>5172</v>
      </c>
      <c r="B2487" s="334" t="n">
        <v>232</v>
      </c>
      <c r="C2487" s="352" t="inlineStr">
        <is>
          <t>T393</t>
        </is>
      </c>
      <c r="D2487" s="352" t="n"/>
      <c r="E2487" s="352" t="n"/>
      <c r="F2487" s="352" t="n"/>
      <c r="G2487" s="352" t="n">
        <v>18</v>
      </c>
      <c r="H2487" s="353" t="n">
        <v>43626</v>
      </c>
      <c r="I2487" s="352" t="n">
        <v>5244</v>
      </c>
      <c r="J2487" s="352" t="n">
        <v>8136</v>
      </c>
      <c r="K2487" s="352" t="n">
        <v>7426</v>
      </c>
      <c r="L2487" s="352" t="n"/>
      <c r="M2487" s="355">
        <f>+(((J2487-I2487)-(K2487-I2487))/(K2487-I2487))*100</f>
        <v/>
      </c>
      <c r="N2487" s="356" t="n"/>
      <c r="O2487" s="358" t="n"/>
      <c r="P2487" s="358" t="n"/>
      <c r="Q2487" s="287" t="n"/>
      <c r="R2487" s="287" t="n"/>
      <c r="S2487" s="331">
        <f>+(((K2487-I2487)/1000)*1000)/10</f>
        <v/>
      </c>
      <c r="T2487" s="332" t="n"/>
    </row>
    <row r="2488" ht="15.75" customHeight="1" s="412">
      <c r="A2488" s="333" t="n">
        <v>6243</v>
      </c>
      <c r="B2488" s="334" t="n">
        <v>245</v>
      </c>
      <c r="C2488" s="378" t="inlineStr">
        <is>
          <t>T393</t>
        </is>
      </c>
      <c r="D2488" s="378" t="n"/>
      <c r="E2488" s="378" t="n"/>
      <c r="F2488" s="378" t="n"/>
      <c r="G2488" s="378" t="n">
        <v>22</v>
      </c>
      <c r="H2488" s="379" t="n">
        <v>43685</v>
      </c>
      <c r="I2488" s="378" t="n">
        <v>5235</v>
      </c>
      <c r="J2488" s="378" t="n">
        <v>7416</v>
      </c>
      <c r="K2488" s="378" t="n">
        <v>7042</v>
      </c>
      <c r="L2488" s="378" t="n">
        <v>9</v>
      </c>
      <c r="M2488" s="374">
        <f>+(((J2488-I2488)-(K2488-I2488))/(K2488-I2488))*100</f>
        <v/>
      </c>
      <c r="N2488" s="394" t="n"/>
      <c r="O2488" s="376">
        <f>AVERAGE(M2488:M2489)</f>
        <v/>
      </c>
      <c r="P2488" s="376">
        <f>_xlfn.STDEV.S(M2488,M2489)</f>
        <v/>
      </c>
      <c r="Q2488" s="287" t="n"/>
      <c r="R2488" s="287" t="n"/>
      <c r="S2488" s="331">
        <f>+(((K2488-I2488)/1000)*1000)/10</f>
        <v/>
      </c>
      <c r="T2488" s="332">
        <f>AVERAGE(S2488:S2489)</f>
        <v/>
      </c>
    </row>
    <row r="2489" ht="15.75" customHeight="1" s="412">
      <c r="A2489" s="333" t="n">
        <v>6244</v>
      </c>
      <c r="B2489" s="334" t="n">
        <v>245</v>
      </c>
      <c r="C2489" s="378" t="inlineStr">
        <is>
          <t>T393</t>
        </is>
      </c>
      <c r="D2489" s="378" t="n"/>
      <c r="E2489" s="378" t="n"/>
      <c r="F2489" s="378" t="n"/>
      <c r="G2489" s="378" t="n">
        <v>22</v>
      </c>
      <c r="H2489" s="379" t="n">
        <v>43685</v>
      </c>
      <c r="I2489" s="378" t="n">
        <v>5235</v>
      </c>
      <c r="J2489" s="378" t="n">
        <v>7708</v>
      </c>
      <c r="K2489" s="378" t="n">
        <v>7313</v>
      </c>
      <c r="L2489" s="378" t="n"/>
      <c r="M2489" s="374">
        <f>+(((J2489-I2489)-(K2489-I2489))/(K2489-I2489))*100</f>
        <v/>
      </c>
      <c r="N2489" s="394" t="n"/>
      <c r="O2489" s="377" t="n"/>
      <c r="P2489" s="377" t="n"/>
      <c r="Q2489" s="287" t="n"/>
      <c r="R2489" s="287" t="n"/>
      <c r="S2489" s="331">
        <f>+(((K2489-I2489)/1000)*1000)/10</f>
        <v/>
      </c>
      <c r="T2489" s="332" t="n"/>
    </row>
    <row r="2490" ht="15.75" customHeight="1" s="412">
      <c r="A2490" s="333" t="n">
        <v>3871</v>
      </c>
      <c r="B2490" s="334" t="n">
        <v>293</v>
      </c>
      <c r="C2490" s="371" t="inlineStr">
        <is>
          <t>T394</t>
        </is>
      </c>
      <c r="D2490" s="371" t="n"/>
      <c r="E2490" s="371" t="n"/>
      <c r="F2490" s="371" t="n"/>
      <c r="G2490" s="371" t="n">
        <v>14</v>
      </c>
      <c r="H2490" s="372" t="n">
        <v>43591</v>
      </c>
      <c r="I2490" s="371" t="n">
        <v>5203</v>
      </c>
      <c r="J2490" s="373" t="n">
        <v>8305</v>
      </c>
      <c r="K2490" s="371" t="n">
        <v>7202</v>
      </c>
      <c r="L2490" s="371" t="n">
        <v>2</v>
      </c>
      <c r="M2490" s="374">
        <f>+(((J2490-I2490)-(K2490-I2490))/(K2490-I2490))*100</f>
        <v/>
      </c>
      <c r="N2490" s="394" t="inlineStr">
        <is>
          <t>1/2</t>
        </is>
      </c>
      <c r="O2490" s="376">
        <f>AVERAGE(M2490:M2491)</f>
        <v/>
      </c>
      <c r="P2490" s="376">
        <f>_xlfn.STDEV.S(M2490,M2491)</f>
        <v/>
      </c>
      <c r="Q2490" s="287" t="n">
        <v>2</v>
      </c>
      <c r="R2490" s="287" t="n"/>
      <c r="S2490" s="331">
        <f>+(((K2490-I2490)/1000)*1000)/10</f>
        <v/>
      </c>
      <c r="T2490" s="332">
        <f>AVERAGE(S2490:S2491)</f>
        <v/>
      </c>
    </row>
    <row r="2491" ht="15.75" customHeight="1" s="412">
      <c r="A2491" s="333" t="n">
        <v>3872</v>
      </c>
      <c r="B2491" s="334" t="n">
        <v>294</v>
      </c>
      <c r="C2491" s="371" t="inlineStr">
        <is>
          <t>T394</t>
        </is>
      </c>
      <c r="D2491" s="371" t="n"/>
      <c r="E2491" s="371" t="n"/>
      <c r="F2491" s="371" t="n"/>
      <c r="G2491" s="371" t="n">
        <v>14</v>
      </c>
      <c r="H2491" s="372" t="n">
        <v>43591</v>
      </c>
      <c r="I2491" s="371" t="n">
        <v>5223</v>
      </c>
      <c r="J2491" s="373" t="n">
        <v>8084</v>
      </c>
      <c r="K2491" s="371" t="n">
        <v>7087</v>
      </c>
      <c r="L2491" s="371" t="n"/>
      <c r="M2491" s="374">
        <f>+(((J2491-I2491)-(K2491-I2491))/(K2491-I2491))*100</f>
        <v/>
      </c>
      <c r="N2491" s="394" t="n"/>
      <c r="O2491" s="377" t="n"/>
      <c r="P2491" s="377" t="n"/>
      <c r="Q2491" s="287" t="n"/>
      <c r="R2491" s="287" t="n"/>
      <c r="S2491" s="331">
        <f>+(((K2491-I2491)/1000)*1000)/10</f>
        <v/>
      </c>
      <c r="T2491" s="332" t="n"/>
    </row>
    <row r="2492" ht="15.75" customHeight="1" s="412">
      <c r="A2492" s="333" t="n">
        <v>4527</v>
      </c>
      <c r="B2492" s="334" t="n">
        <v>233</v>
      </c>
      <c r="C2492" s="371" t="inlineStr">
        <is>
          <t>T394</t>
        </is>
      </c>
      <c r="D2492" s="371" t="n"/>
      <c r="E2492" s="371" t="n"/>
      <c r="F2492" s="371" t="n"/>
      <c r="G2492" s="371" t="n">
        <v>16</v>
      </c>
      <c r="H2492" s="372" t="n">
        <v>43607</v>
      </c>
      <c r="I2492" s="371" t="n">
        <v>5213</v>
      </c>
      <c r="J2492" s="371" t="n">
        <v>8046</v>
      </c>
      <c r="K2492" s="371" t="n">
        <v>7179</v>
      </c>
      <c r="L2492" s="371" t="n">
        <v>2</v>
      </c>
      <c r="M2492" s="374">
        <f>+(((J2492-I2492)-(K2492-I2492))/(K2492-I2492))*100</f>
        <v/>
      </c>
      <c r="N2492" s="394" t="inlineStr">
        <is>
          <t>MF</t>
        </is>
      </c>
      <c r="O2492" s="376">
        <f>AVERAGE(M2492:M2493)</f>
        <v/>
      </c>
      <c r="P2492" s="376">
        <f>_xlfn.STDEV.S(M2492,M2493)</f>
        <v/>
      </c>
      <c r="Q2492" s="287" t="n"/>
      <c r="R2492" s="287" t="n"/>
      <c r="S2492" s="331">
        <f>+(((K2492-I2492)/1000)*1000)/10</f>
        <v/>
      </c>
      <c r="T2492" s="332">
        <f>AVERAGE(S2492:S2493)</f>
        <v/>
      </c>
    </row>
    <row r="2493" ht="15.75" customHeight="1" s="412">
      <c r="A2493" s="333" t="n">
        <v>4528</v>
      </c>
      <c r="B2493" s="334" t="n">
        <v>234</v>
      </c>
      <c r="C2493" s="371" t="inlineStr">
        <is>
          <t>T394</t>
        </is>
      </c>
      <c r="D2493" s="371" t="n"/>
      <c r="E2493" s="371" t="n"/>
      <c r="F2493" s="371" t="n"/>
      <c r="G2493" s="371" t="n">
        <v>16</v>
      </c>
      <c r="H2493" s="372" t="n">
        <v>43607</v>
      </c>
      <c r="I2493" s="371" t="n">
        <v>5254</v>
      </c>
      <c r="J2493" s="371" t="n">
        <v>8045</v>
      </c>
      <c r="K2493" s="371" t="n">
        <v>7201</v>
      </c>
      <c r="L2493" s="371" t="n"/>
      <c r="M2493" s="374">
        <f>+(((J2493-I2493)-(K2493-I2493))/(K2493-I2493))*100</f>
        <v/>
      </c>
      <c r="N2493" s="394" t="n"/>
      <c r="O2493" s="377" t="n"/>
      <c r="P2493" s="377" t="n"/>
      <c r="Q2493" s="287" t="n"/>
      <c r="R2493" s="287" t="n"/>
      <c r="S2493" s="331">
        <f>+(((K2493-I2493)/1000)*1000)/10</f>
        <v/>
      </c>
      <c r="T2493" s="332" t="n"/>
    </row>
    <row r="2494" ht="15.75" customHeight="1" s="412">
      <c r="A2494" s="333" t="n">
        <v>5173</v>
      </c>
      <c r="B2494" s="334" t="n">
        <v>233</v>
      </c>
      <c r="C2494" s="371" t="inlineStr">
        <is>
          <t>T394</t>
        </is>
      </c>
      <c r="D2494" s="371" t="n"/>
      <c r="E2494" s="371" t="n"/>
      <c r="F2494" s="371" t="n"/>
      <c r="G2494" s="371" t="n">
        <v>18</v>
      </c>
      <c r="H2494" s="372" t="n">
        <v>43626</v>
      </c>
      <c r="I2494" s="371" t="n">
        <v>5213</v>
      </c>
      <c r="J2494" s="371" t="n">
        <v>7088</v>
      </c>
      <c r="K2494" s="371" t="n">
        <v>6755</v>
      </c>
      <c r="L2494" s="371" t="n">
        <v>7</v>
      </c>
      <c r="M2494" s="374">
        <f>+(((J2494-I2494)-(K2494-I2494))/(K2494-I2494))*100</f>
        <v/>
      </c>
      <c r="N2494" s="394" t="n"/>
      <c r="O2494" s="376">
        <f>AVERAGE(M2494:M2495)</f>
        <v/>
      </c>
      <c r="P2494" s="376">
        <f>_xlfn.STDEV.S(M2494,M2495)</f>
        <v/>
      </c>
      <c r="Q2494" s="287" t="n"/>
      <c r="R2494" s="287" t="n"/>
      <c r="S2494" s="331">
        <f>+(((K2494-I2494)/1000)*1000)/10</f>
        <v/>
      </c>
      <c r="T2494" s="332">
        <f>AVERAGE(S2494:S2495)</f>
        <v/>
      </c>
    </row>
    <row r="2495" ht="15.75" customHeight="1" s="412">
      <c r="A2495" s="333" t="n">
        <v>5174</v>
      </c>
      <c r="B2495" s="334" t="n">
        <v>234</v>
      </c>
      <c r="C2495" s="371" t="inlineStr">
        <is>
          <t>T394</t>
        </is>
      </c>
      <c r="D2495" s="371" t="n"/>
      <c r="E2495" s="371" t="n"/>
      <c r="F2495" s="371" t="n"/>
      <c r="G2495" s="371" t="n">
        <v>18</v>
      </c>
      <c r="H2495" s="372" t="n">
        <v>43626</v>
      </c>
      <c r="I2495" s="371" t="n">
        <v>5254</v>
      </c>
      <c r="J2495" s="371" t="n">
        <v>7052</v>
      </c>
      <c r="K2495" s="371" t="n">
        <v>6739</v>
      </c>
      <c r="L2495" s="371" t="n"/>
      <c r="M2495" s="374">
        <f>+(((J2495-I2495)-(K2495-I2495))/(K2495-I2495))*100</f>
        <v/>
      </c>
      <c r="N2495" s="394" t="n"/>
      <c r="O2495" s="377" t="n"/>
      <c r="P2495" s="377" t="n"/>
      <c r="Q2495" s="287" t="n"/>
      <c r="R2495" s="287" t="n"/>
      <c r="S2495" s="331">
        <f>+(((K2495-I2495)/1000)*1000)/10</f>
        <v/>
      </c>
      <c r="T2495" s="332" t="n"/>
    </row>
    <row r="2496" ht="15.75" customHeight="1" s="412">
      <c r="A2496" s="333" t="n">
        <v>5695</v>
      </c>
      <c r="B2496" s="334" t="n">
        <v>139</v>
      </c>
      <c r="C2496" s="378" t="inlineStr">
        <is>
          <t>T394</t>
        </is>
      </c>
      <c r="D2496" s="378" t="n"/>
      <c r="E2496" s="378" t="n"/>
      <c r="F2496" s="378" t="n"/>
      <c r="G2496" s="378" t="n">
        <v>21</v>
      </c>
      <c r="H2496" s="379" t="n">
        <v>43657</v>
      </c>
      <c r="I2496" s="378" t="n">
        <v>5218</v>
      </c>
      <c r="J2496" s="378" t="n">
        <v>7400</v>
      </c>
      <c r="K2496" s="378" t="n">
        <v>6976</v>
      </c>
      <c r="L2496" s="378" t="n">
        <v>7</v>
      </c>
      <c r="M2496" s="374">
        <f>+(((J2496-I2496)-(K2496-I2496))/(K2496-I2496))*100</f>
        <v/>
      </c>
      <c r="N2496" s="394" t="n"/>
      <c r="O2496" s="376">
        <f>AVERAGE(M2496:M2497)</f>
        <v/>
      </c>
      <c r="P2496" s="376">
        <f>_xlfn.STDEV.S(M2496,M2497)</f>
        <v/>
      </c>
      <c r="Q2496" s="287" t="n"/>
      <c r="R2496" s="287" t="n"/>
      <c r="S2496" s="331">
        <f>+(((K2496-I2496)/1000)*1000)/10</f>
        <v/>
      </c>
      <c r="T2496" s="332">
        <f>AVERAGE(S2496:S2497)</f>
        <v/>
      </c>
    </row>
    <row r="2497" ht="15.75" customHeight="1" s="412">
      <c r="A2497" s="333" t="n">
        <v>5696</v>
      </c>
      <c r="B2497" s="334" t="n">
        <v>140</v>
      </c>
      <c r="C2497" s="378" t="inlineStr">
        <is>
          <t>T394</t>
        </is>
      </c>
      <c r="D2497" s="378" t="n"/>
      <c r="E2497" s="378" t="n"/>
      <c r="F2497" s="378" t="n"/>
      <c r="G2497" s="378" t="n">
        <v>21</v>
      </c>
      <c r="H2497" s="379" t="n">
        <v>43657</v>
      </c>
      <c r="I2497" s="378" t="n">
        <v>5241</v>
      </c>
      <c r="J2497" s="378" t="n">
        <v>7544</v>
      </c>
      <c r="K2497" s="378" t="n">
        <v>7077</v>
      </c>
      <c r="L2497" s="378" t="n"/>
      <c r="M2497" s="374">
        <f>+(((J2497-I2497)-(K2497-I2497))/(K2497-I2497))*100</f>
        <v/>
      </c>
      <c r="N2497" s="394" t="n"/>
      <c r="O2497" s="377" t="n"/>
      <c r="P2497" s="377" t="n"/>
      <c r="Q2497" s="287" t="n"/>
      <c r="R2497" s="287" t="n"/>
      <c r="S2497" s="331">
        <f>+(((K2497-I2497)/1000)*1000)/10</f>
        <v/>
      </c>
      <c r="T2497" s="332" t="n"/>
    </row>
    <row r="2498" ht="15.75" customHeight="1" s="412">
      <c r="A2498" s="333" t="n">
        <v>6245</v>
      </c>
      <c r="B2498" s="334" t="n">
        <v>246</v>
      </c>
      <c r="C2498" s="378" t="inlineStr">
        <is>
          <t>T394</t>
        </is>
      </c>
      <c r="D2498" s="378" t="n"/>
      <c r="E2498" s="378" t="n"/>
      <c r="F2498" s="378" t="n"/>
      <c r="G2498" s="378" t="n">
        <v>22</v>
      </c>
      <c r="H2498" s="379" t="n">
        <v>43685</v>
      </c>
      <c r="I2498" s="378" t="n">
        <v>5309</v>
      </c>
      <c r="J2498" s="378" t="n">
        <v>7644</v>
      </c>
      <c r="K2498" s="378" t="n">
        <v>7255</v>
      </c>
      <c r="L2498" s="378" t="n">
        <v>7</v>
      </c>
      <c r="M2498" s="374">
        <f>+(((J2498-I2498)-(K2498-I2498))/(K2498-I2498))*100</f>
        <v/>
      </c>
      <c r="N2498" s="394" t="n"/>
      <c r="O2498" s="376">
        <f>AVERAGE(M2498:M2499)</f>
        <v/>
      </c>
      <c r="P2498" s="376">
        <f>_xlfn.STDEV.S(M2498,M2499)</f>
        <v/>
      </c>
      <c r="Q2498" s="287" t="n"/>
      <c r="R2498" s="287" t="n"/>
      <c r="S2498" s="331">
        <f>+(((K2498-I2498)/1000)*1000)/10</f>
        <v/>
      </c>
      <c r="T2498" s="332">
        <f>AVERAGE(S2498:S2499)</f>
        <v/>
      </c>
    </row>
    <row r="2499" ht="15.75" customHeight="1" s="412">
      <c r="A2499" s="333" t="n">
        <v>6246</v>
      </c>
      <c r="B2499" s="334" t="n">
        <v>246</v>
      </c>
      <c r="C2499" s="378" t="inlineStr">
        <is>
          <t>T394</t>
        </is>
      </c>
      <c r="D2499" s="378" t="n"/>
      <c r="E2499" s="378" t="n"/>
      <c r="F2499" s="378" t="n"/>
      <c r="G2499" s="378" t="n">
        <v>22</v>
      </c>
      <c r="H2499" s="379" t="n">
        <v>43685</v>
      </c>
      <c r="I2499" s="378" t="n">
        <v>5309</v>
      </c>
      <c r="J2499" s="378" t="n">
        <v>7655</v>
      </c>
      <c r="K2499" s="378" t="n">
        <v>7277</v>
      </c>
      <c r="L2499" s="378" t="n"/>
      <c r="M2499" s="374">
        <f>+(((J2499-I2499)-(K2499-I2499))/(K2499-I2499))*100</f>
        <v/>
      </c>
      <c r="N2499" s="394" t="n"/>
      <c r="O2499" s="377" t="n"/>
      <c r="P2499" s="377" t="n"/>
      <c r="Q2499" s="287" t="n"/>
      <c r="R2499" s="287" t="n"/>
      <c r="S2499" s="331">
        <f>+(((K2499-I2499)/1000)*1000)/10</f>
        <v/>
      </c>
      <c r="T2499" s="332" t="n"/>
    </row>
    <row r="2500" ht="15.75" customHeight="1" s="412">
      <c r="A2500" s="333" t="n">
        <v>3005</v>
      </c>
      <c r="B2500" s="334" t="n">
        <v>89</v>
      </c>
      <c r="C2500" s="371" t="inlineStr">
        <is>
          <t>T395</t>
        </is>
      </c>
      <c r="D2500" s="371" t="n"/>
      <c r="E2500" s="371" t="n"/>
      <c r="F2500" s="371" t="n"/>
      <c r="G2500" s="371" t="n">
        <v>11</v>
      </c>
      <c r="H2500" s="372" t="n">
        <v>43571</v>
      </c>
      <c r="I2500" s="373" t="n">
        <v>5188</v>
      </c>
      <c r="J2500" s="371" t="n">
        <v>7769</v>
      </c>
      <c r="K2500" s="371" t="n">
        <v>6940</v>
      </c>
      <c r="L2500" s="371" t="n">
        <v>2</v>
      </c>
      <c r="M2500" s="374">
        <f>+(((J2500-I2500)-(K2500-I2500))/(K2500-I2500))*100</f>
        <v/>
      </c>
      <c r="N2500" s="394" t="inlineStr">
        <is>
          <t>MF·</t>
        </is>
      </c>
      <c r="O2500" s="376">
        <f>AVERAGE(M2500:M2501)</f>
        <v/>
      </c>
      <c r="P2500" s="376">
        <f>_xlfn.STDEV.S(M2500,M2501)</f>
        <v/>
      </c>
      <c r="Q2500" s="287" t="n">
        <v>2</v>
      </c>
      <c r="R2500" s="287" t="n"/>
      <c r="S2500" s="331">
        <f>+(((K2500-I2500)/1000)*1000)/10</f>
        <v/>
      </c>
      <c r="T2500" s="332">
        <f>AVERAGE(S2500:S2501)</f>
        <v/>
      </c>
    </row>
    <row r="2501" ht="15.75" customHeight="1" s="412">
      <c r="A2501" s="333" t="n">
        <v>3006</v>
      </c>
      <c r="B2501" s="334" t="n">
        <v>90</v>
      </c>
      <c r="C2501" s="371" t="inlineStr">
        <is>
          <t>T395</t>
        </is>
      </c>
      <c r="D2501" s="371" t="n"/>
      <c r="E2501" s="371" t="n"/>
      <c r="F2501" s="371" t="n"/>
      <c r="G2501" s="371" t="n">
        <v>11</v>
      </c>
      <c r="H2501" s="372" t="n">
        <v>43571</v>
      </c>
      <c r="I2501" s="373" t="n">
        <v>5202</v>
      </c>
      <c r="J2501" s="371" t="n">
        <v>7932</v>
      </c>
      <c r="K2501" s="371" t="n">
        <v>7077</v>
      </c>
      <c r="L2501" s="371" t="n"/>
      <c r="M2501" s="374">
        <f>+(((J2501-I2501)-(K2501-I2501))/(K2501-I2501))*100</f>
        <v/>
      </c>
      <c r="N2501" s="394" t="n"/>
      <c r="O2501" s="377" t="n"/>
      <c r="P2501" s="377" t="n"/>
      <c r="Q2501" s="287" t="n"/>
      <c r="R2501" s="287" t="n"/>
      <c r="S2501" s="331">
        <f>+(((K2501-I2501)/1000)*1000)/10</f>
        <v/>
      </c>
      <c r="T2501" s="332" t="n"/>
    </row>
    <row r="2502" ht="15.75" customHeight="1" s="412">
      <c r="A2502" s="333" t="n">
        <v>3873</v>
      </c>
      <c r="B2502" s="334" t="n">
        <v>295</v>
      </c>
      <c r="C2502" s="371" t="inlineStr">
        <is>
          <t>T395</t>
        </is>
      </c>
      <c r="D2502" s="371" t="n"/>
      <c r="E2502" s="371" t="n"/>
      <c r="F2502" s="371" t="n"/>
      <c r="G2502" s="371" t="n">
        <v>14</v>
      </c>
      <c r="H2502" s="372" t="n">
        <v>43591</v>
      </c>
      <c r="I2502" s="371" t="n">
        <v>5221</v>
      </c>
      <c r="J2502" s="373" t="n">
        <v>7543</v>
      </c>
      <c r="K2502" s="371" t="n">
        <v>7047</v>
      </c>
      <c r="L2502" s="371" t="n"/>
      <c r="M2502" s="374">
        <f>+(((J2502-I2502)-(K2502-I2502))/(K2502-I2502))*100</f>
        <v/>
      </c>
      <c r="N2502" s="394" t="inlineStr">
        <is>
          <t>MF</t>
        </is>
      </c>
      <c r="O2502" s="376">
        <f>AVERAGE(M2502:M2503)</f>
        <v/>
      </c>
      <c r="P2502" s="376">
        <f>_xlfn.STDEV.S(M2502,M2503)</f>
        <v/>
      </c>
      <c r="Q2502" s="287" t="n"/>
      <c r="R2502" s="287" t="n"/>
      <c r="S2502" s="331">
        <f>+(((K2502-I2502)/1000)*1000)/10</f>
        <v/>
      </c>
      <c r="T2502" s="332">
        <f>AVERAGE(S2502:S2503)</f>
        <v/>
      </c>
    </row>
    <row r="2503" ht="15.75" customHeight="1" s="412">
      <c r="A2503" s="333" t="n">
        <v>3874</v>
      </c>
      <c r="B2503" s="334" t="n">
        <v>296</v>
      </c>
      <c r="C2503" s="371" t="inlineStr">
        <is>
          <t>T395</t>
        </is>
      </c>
      <c r="D2503" s="371" t="n"/>
      <c r="E2503" s="371" t="n"/>
      <c r="F2503" s="371" t="n"/>
      <c r="G2503" s="371" t="n">
        <v>14</v>
      </c>
      <c r="H2503" s="372" t="n">
        <v>43591</v>
      </c>
      <c r="I2503" s="371" t="n">
        <v>5271</v>
      </c>
      <c r="J2503" s="373" t="n">
        <v>7703</v>
      </c>
      <c r="K2503" s="371" t="n">
        <v>7192</v>
      </c>
      <c r="L2503" s="371" t="n"/>
      <c r="M2503" s="374">
        <f>+(((J2503-I2503)-(K2503-I2503))/(K2503-I2503))*100</f>
        <v/>
      </c>
      <c r="N2503" s="394" t="n"/>
      <c r="O2503" s="377" t="n"/>
      <c r="P2503" s="377" t="n"/>
      <c r="Q2503" s="287" t="n"/>
      <c r="R2503" s="287" t="n"/>
      <c r="S2503" s="331">
        <f>+(((K2503-I2503)/1000)*1000)/10</f>
        <v/>
      </c>
      <c r="T2503" s="332" t="n"/>
    </row>
    <row r="2504" ht="15.75" customHeight="1" s="412">
      <c r="A2504" s="333" t="n">
        <v>4529</v>
      </c>
      <c r="B2504" s="334" t="n">
        <v>235</v>
      </c>
      <c r="C2504" s="371" t="inlineStr">
        <is>
          <t>T395</t>
        </is>
      </c>
      <c r="D2504" s="371" t="n"/>
      <c r="E2504" s="371" t="n"/>
      <c r="F2504" s="371" t="n"/>
      <c r="G2504" s="371" t="n">
        <v>16</v>
      </c>
      <c r="H2504" s="372" t="n">
        <v>43607</v>
      </c>
      <c r="I2504" s="371" t="n">
        <v>5230</v>
      </c>
      <c r="J2504" s="371" t="n">
        <v>7180</v>
      </c>
      <c r="K2504" s="371" t="n">
        <v>6845</v>
      </c>
      <c r="L2504" s="371" t="n">
        <v>2</v>
      </c>
      <c r="M2504" s="374">
        <f>+(((J2504-I2504)-(K2504-I2504))/(K2504-I2504))*100</f>
        <v/>
      </c>
      <c r="N2504" s="394" t="n"/>
      <c r="O2504" s="376">
        <f>AVERAGE(M2504:M2505)</f>
        <v/>
      </c>
      <c r="P2504" s="376">
        <f>_xlfn.STDEV.S(M2504,M2505)</f>
        <v/>
      </c>
      <c r="Q2504" s="287" t="n"/>
      <c r="R2504" s="287" t="n"/>
      <c r="S2504" s="331">
        <f>+(((K2504-I2504)/1000)*1000)/10</f>
        <v/>
      </c>
      <c r="T2504" s="332">
        <f>AVERAGE(S2504:S2505)</f>
        <v/>
      </c>
    </row>
    <row r="2505" ht="15.75" customHeight="1" s="412">
      <c r="A2505" s="333" t="n">
        <v>4530</v>
      </c>
      <c r="B2505" s="334" t="n">
        <v>236</v>
      </c>
      <c r="C2505" s="371" t="inlineStr">
        <is>
          <t>T395</t>
        </is>
      </c>
      <c r="D2505" s="371" t="n"/>
      <c r="E2505" s="371" t="n"/>
      <c r="F2505" s="371" t="n"/>
      <c r="G2505" s="371" t="n">
        <v>16</v>
      </c>
      <c r="H2505" s="372" t="n">
        <v>43607</v>
      </c>
      <c r="I2505" s="371" t="n">
        <v>5241</v>
      </c>
      <c r="J2505" s="371" t="n">
        <v>7177</v>
      </c>
      <c r="K2505" s="371" t="n">
        <v>6851</v>
      </c>
      <c r="L2505" s="371" t="n"/>
      <c r="M2505" s="374">
        <f>+(((J2505-I2505)-(K2505-I2505))/(K2505-I2505))*100</f>
        <v/>
      </c>
      <c r="N2505" s="394" t="n"/>
      <c r="O2505" s="377" t="n"/>
      <c r="P2505" s="377" t="n"/>
      <c r="Q2505" s="287" t="n"/>
      <c r="R2505" s="287" t="n"/>
      <c r="S2505" s="331">
        <f>+(((K2505-I2505)/1000)*1000)/10</f>
        <v/>
      </c>
      <c r="T2505" s="332" t="n"/>
    </row>
    <row r="2506" ht="15.75" customHeight="1" s="412">
      <c r="A2506" s="333" t="n">
        <v>5175</v>
      </c>
      <c r="B2506" s="334" t="n">
        <v>235</v>
      </c>
      <c r="C2506" s="371" t="inlineStr">
        <is>
          <t>T395</t>
        </is>
      </c>
      <c r="D2506" s="371" t="n"/>
      <c r="E2506" s="371" t="n"/>
      <c r="F2506" s="371" t="n"/>
      <c r="G2506" s="371" t="n">
        <v>18</v>
      </c>
      <c r="H2506" s="372" t="n">
        <v>43626</v>
      </c>
      <c r="I2506" s="371" t="n">
        <v>5230</v>
      </c>
      <c r="J2506" s="371" t="n">
        <v>7152</v>
      </c>
      <c r="K2506" s="371" t="n">
        <v>6811</v>
      </c>
      <c r="L2506" s="371" t="n">
        <v>6</v>
      </c>
      <c r="M2506" s="374">
        <f>+(((J2506-I2506)-(K2506-I2506))/(K2506-I2506))*100</f>
        <v/>
      </c>
      <c r="N2506" s="394" t="n"/>
      <c r="O2506" s="376">
        <f>AVERAGE(M2506:M2507)</f>
        <v/>
      </c>
      <c r="P2506" s="376">
        <f>_xlfn.STDEV.S(M2506,M2507)</f>
        <v/>
      </c>
      <c r="Q2506" s="287" t="n"/>
      <c r="R2506" s="287" t="n"/>
      <c r="S2506" s="331">
        <f>+(((K2506-I2506)/1000)*1000)/10</f>
        <v/>
      </c>
      <c r="T2506" s="332">
        <f>AVERAGE(S2506:S2507)</f>
        <v/>
      </c>
    </row>
    <row r="2507" ht="15.75" customHeight="1" s="412">
      <c r="A2507" s="333" t="n">
        <v>5176</v>
      </c>
      <c r="B2507" s="334" t="n">
        <v>236</v>
      </c>
      <c r="C2507" s="371" t="inlineStr">
        <is>
          <t>T395</t>
        </is>
      </c>
      <c r="D2507" s="371" t="n"/>
      <c r="E2507" s="371" t="n"/>
      <c r="F2507" s="371" t="n"/>
      <c r="G2507" s="371" t="n">
        <v>18</v>
      </c>
      <c r="H2507" s="372" t="n">
        <v>43626</v>
      </c>
      <c r="I2507" s="371" t="n">
        <v>5241</v>
      </c>
      <c r="J2507" s="371" t="n">
        <v>7107</v>
      </c>
      <c r="K2507" s="371" t="n">
        <v>6774</v>
      </c>
      <c r="L2507" s="371" t="n"/>
      <c r="M2507" s="374">
        <f>+(((J2507-I2507)-(K2507-I2507))/(K2507-I2507))*100</f>
        <v/>
      </c>
      <c r="N2507" s="394" t="n"/>
      <c r="O2507" s="377" t="n"/>
      <c r="P2507" s="377" t="n"/>
      <c r="Q2507" s="287" t="n"/>
      <c r="R2507" s="287" t="n"/>
      <c r="S2507" s="331">
        <f>+(((K2507-I2507)/1000)*1000)/10</f>
        <v/>
      </c>
      <c r="T2507" s="332" t="n"/>
    </row>
    <row r="2508" ht="15.75" customHeight="1" s="412">
      <c r="A2508" s="333" t="n">
        <v>5697</v>
      </c>
      <c r="B2508" s="334" t="n">
        <v>141</v>
      </c>
      <c r="C2508" s="378" t="inlineStr">
        <is>
          <t>T395</t>
        </is>
      </c>
      <c r="D2508" s="378" t="n"/>
      <c r="E2508" s="378" t="n"/>
      <c r="F2508" s="378" t="n"/>
      <c r="G2508" s="378" t="n">
        <v>21</v>
      </c>
      <c r="H2508" s="379" t="n">
        <v>43657</v>
      </c>
      <c r="I2508" s="378" t="n">
        <v>5187</v>
      </c>
      <c r="J2508" s="378" t="n">
        <v>6948</v>
      </c>
      <c r="K2508" s="378" t="n">
        <v>6616</v>
      </c>
      <c r="L2508" s="378" t="n">
        <v>6</v>
      </c>
      <c r="M2508" s="374">
        <f>+(((J2508-I2508)-(K2508-I2508))/(K2508-I2508))*100</f>
        <v/>
      </c>
      <c r="N2508" s="394" t="n"/>
      <c r="O2508" s="376">
        <f>AVERAGE(M2508:M2509)</f>
        <v/>
      </c>
      <c r="P2508" s="376">
        <f>_xlfn.STDEV.S(M2508,M2509)</f>
        <v/>
      </c>
      <c r="Q2508" s="287" t="n"/>
      <c r="R2508" s="287" t="n"/>
      <c r="S2508" s="331">
        <f>+(((K2508-I2508)/1000)*1000)/10</f>
        <v/>
      </c>
      <c r="T2508" s="332">
        <f>AVERAGE(S2508:S2509)</f>
        <v/>
      </c>
    </row>
    <row r="2509" ht="15.75" customHeight="1" s="412">
      <c r="A2509" s="333" t="n">
        <v>5698</v>
      </c>
      <c r="B2509" s="334" t="n">
        <v>142</v>
      </c>
      <c r="C2509" s="378" t="inlineStr">
        <is>
          <t>T395</t>
        </is>
      </c>
      <c r="D2509" s="378" t="n"/>
      <c r="E2509" s="378" t="n"/>
      <c r="F2509" s="378" t="n"/>
      <c r="G2509" s="378" t="n">
        <v>21</v>
      </c>
      <c r="H2509" s="379" t="n">
        <v>43657</v>
      </c>
      <c r="I2509" s="378" t="n">
        <v>5229</v>
      </c>
      <c r="J2509" s="378" t="n">
        <v>7036</v>
      </c>
      <c r="K2509" s="378" t="n">
        <v>6692</v>
      </c>
      <c r="L2509" s="378" t="n"/>
      <c r="M2509" s="374">
        <f>+(((J2509-I2509)-(K2509-I2509))/(K2509-I2509))*100</f>
        <v/>
      </c>
      <c r="N2509" s="394" t="n"/>
      <c r="O2509" s="377" t="n"/>
      <c r="P2509" s="377" t="n"/>
      <c r="Q2509" s="287" t="n"/>
      <c r="R2509" s="287" t="n"/>
      <c r="S2509" s="331">
        <f>+(((K2509-I2509)/1000)*1000)/10</f>
        <v/>
      </c>
      <c r="T2509" s="332" t="n"/>
    </row>
    <row r="2510" ht="15.75" customHeight="1" s="412">
      <c r="A2510" s="333" t="n">
        <v>6247</v>
      </c>
      <c r="B2510" s="334" t="n">
        <v>247</v>
      </c>
      <c r="C2510" s="378" t="inlineStr">
        <is>
          <t>T395</t>
        </is>
      </c>
      <c r="D2510" s="378" t="n"/>
      <c r="E2510" s="378" t="n"/>
      <c r="F2510" s="378" t="n"/>
      <c r="G2510" s="378" t="n">
        <v>22</v>
      </c>
      <c r="H2510" s="379" t="n">
        <v>43685</v>
      </c>
      <c r="I2510" s="378" t="n">
        <v>5282</v>
      </c>
      <c r="J2510" s="378" t="n">
        <v>7462</v>
      </c>
      <c r="K2510" s="378" t="n">
        <v>7134</v>
      </c>
      <c r="L2510" s="378" t="n">
        <v>6</v>
      </c>
      <c r="M2510" s="374">
        <f>+(((J2510-I2510)-(K2510-I2510))/(K2510-I2510))*100</f>
        <v/>
      </c>
      <c r="N2510" s="394" t="n"/>
      <c r="O2510" s="376">
        <f>AVERAGE(M2510:M2511)</f>
        <v/>
      </c>
      <c r="P2510" s="376">
        <f>_xlfn.STDEV.S(M2510,M2511)</f>
        <v/>
      </c>
      <c r="Q2510" s="287" t="n"/>
      <c r="R2510" s="287" t="n"/>
      <c r="S2510" s="331">
        <f>+(((K2510-I2510)/1000)*1000)/10</f>
        <v/>
      </c>
      <c r="T2510" s="332">
        <f>AVERAGE(S2510:S2511)</f>
        <v/>
      </c>
    </row>
    <row r="2511" ht="15.75" customHeight="1" s="412">
      <c r="A2511" s="333" t="n">
        <v>6248</v>
      </c>
      <c r="B2511" s="334" t="n">
        <v>247</v>
      </c>
      <c r="C2511" s="378" t="inlineStr">
        <is>
          <t>T395</t>
        </is>
      </c>
      <c r="D2511" s="378" t="n"/>
      <c r="E2511" s="378" t="n"/>
      <c r="F2511" s="378" t="n"/>
      <c r="G2511" s="378" t="n">
        <v>22</v>
      </c>
      <c r="H2511" s="379" t="n">
        <v>43685</v>
      </c>
      <c r="I2511" s="378" t="n">
        <v>5282</v>
      </c>
      <c r="J2511" s="378" t="n">
        <v>7265</v>
      </c>
      <c r="K2511" s="378" t="n">
        <v>6971</v>
      </c>
      <c r="L2511" s="378" t="n"/>
      <c r="M2511" s="374">
        <f>+(((J2511-I2511)-(K2511-I2511))/(K2511-I2511))*100</f>
        <v/>
      </c>
      <c r="N2511" s="394" t="n"/>
      <c r="O2511" s="377" t="n"/>
      <c r="P2511" s="377" t="n"/>
      <c r="Q2511" s="287" t="n"/>
      <c r="R2511" s="287" t="n"/>
      <c r="S2511" s="331">
        <f>+(((K2511-I2511)/1000)*1000)/10</f>
        <v/>
      </c>
      <c r="T2511" s="332" t="n"/>
    </row>
    <row r="2512" ht="15.75" customHeight="1" s="412">
      <c r="A2512" s="333" t="n">
        <v>3007</v>
      </c>
      <c r="B2512" s="334" t="n">
        <v>91</v>
      </c>
      <c r="C2512" s="371" t="inlineStr">
        <is>
          <t>T396</t>
        </is>
      </c>
      <c r="D2512" s="371" t="n"/>
      <c r="E2512" s="371" t="n"/>
      <c r="F2512" s="371" t="n"/>
      <c r="G2512" s="371" t="n">
        <v>11</v>
      </c>
      <c r="H2512" s="372" t="n">
        <v>43571</v>
      </c>
      <c r="I2512" s="373" t="n">
        <v>5252</v>
      </c>
      <c r="J2512" s="371" t="n">
        <v>8084</v>
      </c>
      <c r="K2512" s="371" t="n">
        <v>7106</v>
      </c>
      <c r="L2512" s="371" t="n">
        <v>2</v>
      </c>
      <c r="M2512" s="374">
        <f>+(((J2512-I2512)-(K2512-I2512))/(K2512-I2512))*100</f>
        <v/>
      </c>
      <c r="N2512" s="394" t="inlineStr">
        <is>
          <t>MF·</t>
        </is>
      </c>
      <c r="O2512" s="376">
        <f>AVERAGE(M2512:M2513)</f>
        <v/>
      </c>
      <c r="P2512" s="376">
        <f>_xlfn.STDEV.S(M2512,M2513)</f>
        <v/>
      </c>
      <c r="Q2512" s="287" t="n">
        <v>2</v>
      </c>
      <c r="R2512" s="287" t="n"/>
      <c r="S2512" s="331">
        <f>+(((K2512-I2512)/1000)*1000)/10</f>
        <v/>
      </c>
      <c r="T2512" s="332">
        <f>AVERAGE(S2512:S2513)</f>
        <v/>
      </c>
    </row>
    <row r="2513" ht="15.75" customHeight="1" s="412">
      <c r="A2513" s="333" t="n">
        <v>3008</v>
      </c>
      <c r="B2513" s="334" t="n">
        <v>92</v>
      </c>
      <c r="C2513" s="371" t="inlineStr">
        <is>
          <t>T396</t>
        </is>
      </c>
      <c r="D2513" s="371" t="n"/>
      <c r="E2513" s="371" t="n"/>
      <c r="F2513" s="371" t="n"/>
      <c r="G2513" s="371" t="n">
        <v>11</v>
      </c>
      <c r="H2513" s="372" t="n">
        <v>43571</v>
      </c>
      <c r="I2513" s="373" t="n">
        <v>5241</v>
      </c>
      <c r="J2513" s="371" t="n">
        <v>7956</v>
      </c>
      <c r="K2513" s="371" t="n">
        <v>7059</v>
      </c>
      <c r="L2513" s="371" t="n"/>
      <c r="M2513" s="374">
        <f>+(((J2513-I2513)-(K2513-I2513))/(K2513-I2513))*100</f>
        <v/>
      </c>
      <c r="N2513" s="394" t="n"/>
      <c r="O2513" s="377" t="n"/>
      <c r="P2513" s="377" t="n"/>
      <c r="Q2513" s="287" t="n"/>
      <c r="R2513" s="287" t="n"/>
      <c r="S2513" s="331">
        <f>+(((K2513-I2513)/1000)*1000)/10</f>
        <v/>
      </c>
      <c r="T2513" s="332" t="n"/>
    </row>
    <row r="2514" ht="15.75" customHeight="1" s="412">
      <c r="A2514" s="333" t="n">
        <v>3875</v>
      </c>
      <c r="B2514" s="334" t="n">
        <v>297</v>
      </c>
      <c r="C2514" s="371" t="inlineStr">
        <is>
          <t>T396</t>
        </is>
      </c>
      <c r="D2514" s="371" t="n"/>
      <c r="E2514" s="371" t="n"/>
      <c r="F2514" s="371" t="n"/>
      <c r="G2514" s="371" t="n">
        <v>14</v>
      </c>
      <c r="H2514" s="372" t="n">
        <v>43591</v>
      </c>
      <c r="I2514" s="371" t="n">
        <v>5213</v>
      </c>
      <c r="J2514" s="373" t="n">
        <v>7895</v>
      </c>
      <c r="K2514" s="371" t="n">
        <v>7231</v>
      </c>
      <c r="L2514" s="371" t="n"/>
      <c r="M2514" s="374">
        <f>+(((J2514-I2514)-(K2514-I2514))/(K2514-I2514))*100</f>
        <v/>
      </c>
      <c r="N2514" s="394" t="inlineStr">
        <is>
          <t>MF</t>
        </is>
      </c>
      <c r="O2514" s="376">
        <f>AVERAGE(M2514:M2515)</f>
        <v/>
      </c>
      <c r="P2514" s="376">
        <f>_xlfn.STDEV.S(M2514,M2515)</f>
        <v/>
      </c>
      <c r="Q2514" s="287" t="n"/>
      <c r="R2514" s="287" t="n"/>
      <c r="S2514" s="331">
        <f>+(((K2514-I2514)/1000)*1000)/10</f>
        <v/>
      </c>
      <c r="T2514" s="332">
        <f>AVERAGE(S2514:S2515)</f>
        <v/>
      </c>
    </row>
    <row r="2515" ht="15.75" customHeight="1" s="412">
      <c r="A2515" s="333" t="n">
        <v>3876</v>
      </c>
      <c r="B2515" s="334" t="n">
        <v>298</v>
      </c>
      <c r="C2515" s="371" t="inlineStr">
        <is>
          <t>T396</t>
        </is>
      </c>
      <c r="D2515" s="371" t="n"/>
      <c r="E2515" s="371" t="n"/>
      <c r="F2515" s="371" t="n"/>
      <c r="G2515" s="371" t="n">
        <v>14</v>
      </c>
      <c r="H2515" s="372" t="n">
        <v>43591</v>
      </c>
      <c r="I2515" s="371" t="n">
        <v>5210</v>
      </c>
      <c r="J2515" s="373" t="n">
        <v>8181</v>
      </c>
      <c r="K2515" s="371" t="n">
        <v>7440</v>
      </c>
      <c r="L2515" s="371" t="n"/>
      <c r="M2515" s="374">
        <f>+(((J2515-I2515)-(K2515-I2515))/(K2515-I2515))*100</f>
        <v/>
      </c>
      <c r="N2515" s="394" t="n"/>
      <c r="O2515" s="377" t="n"/>
      <c r="P2515" s="377" t="n"/>
      <c r="Q2515" s="287" t="n"/>
      <c r="R2515" s="287" t="n"/>
      <c r="S2515" s="331">
        <f>+(((K2515-I2515)/1000)*1000)/10</f>
        <v/>
      </c>
      <c r="T2515" s="332" t="n"/>
    </row>
    <row r="2516" ht="15.75" customHeight="1" s="412">
      <c r="A2516" s="333" t="n">
        <v>4531</v>
      </c>
      <c r="B2516" s="334" t="n">
        <v>237</v>
      </c>
      <c r="C2516" s="371" t="inlineStr">
        <is>
          <t>T396</t>
        </is>
      </c>
      <c r="D2516" s="371" t="n"/>
      <c r="E2516" s="371" t="n"/>
      <c r="F2516" s="371" t="n"/>
      <c r="G2516" s="371" t="n">
        <v>16</v>
      </c>
      <c r="H2516" s="372" t="n">
        <v>43607</v>
      </c>
      <c r="I2516" s="371" t="n">
        <v>5218</v>
      </c>
      <c r="J2516" s="371" t="n">
        <v>7638</v>
      </c>
      <c r="K2516" s="371" t="n">
        <v>7146</v>
      </c>
      <c r="L2516" s="371" t="n">
        <v>2</v>
      </c>
      <c r="M2516" s="374">
        <f>+(((J2516-I2516)-(K2516-I2516))/(K2516-I2516))*100</f>
        <v/>
      </c>
      <c r="N2516" s="394" t="n"/>
      <c r="O2516" s="376">
        <f>AVERAGE(M2516:M2517)</f>
        <v/>
      </c>
      <c r="P2516" s="376">
        <f>_xlfn.STDEV.S(M2516,M2517)</f>
        <v/>
      </c>
      <c r="Q2516" s="287" t="n"/>
      <c r="R2516" s="287" t="n"/>
      <c r="S2516" s="331">
        <f>+(((K2516-I2516)/1000)*1000)/10</f>
        <v/>
      </c>
      <c r="T2516" s="332">
        <f>AVERAGE(S2516:S2517)</f>
        <v/>
      </c>
    </row>
    <row r="2517" ht="15.75" customHeight="1" s="412">
      <c r="A2517" s="333" t="n">
        <v>4532</v>
      </c>
      <c r="B2517" s="334" t="n">
        <v>238</v>
      </c>
      <c r="C2517" s="371" t="inlineStr">
        <is>
          <t>T396</t>
        </is>
      </c>
      <c r="D2517" s="371" t="n"/>
      <c r="E2517" s="371" t="n"/>
      <c r="F2517" s="371" t="n"/>
      <c r="G2517" s="371" t="n">
        <v>16</v>
      </c>
      <c r="H2517" s="372" t="n">
        <v>43607</v>
      </c>
      <c r="I2517" s="371" t="n">
        <v>5217</v>
      </c>
      <c r="J2517" s="371" t="n">
        <v>7719</v>
      </c>
      <c r="K2517" s="371" t="n">
        <v>7212</v>
      </c>
      <c r="L2517" s="371" t="n"/>
      <c r="M2517" s="374">
        <f>+(((J2517-I2517)-(K2517-I2517))/(K2517-I2517))*100</f>
        <v/>
      </c>
      <c r="N2517" s="394" t="n"/>
      <c r="O2517" s="377" t="n"/>
      <c r="P2517" s="377" t="n"/>
      <c r="Q2517" s="287" t="n"/>
      <c r="R2517" s="287" t="n"/>
      <c r="S2517" s="331">
        <f>+(((K2517-I2517)/1000)*1000)/10</f>
        <v/>
      </c>
      <c r="T2517" s="332" t="n"/>
    </row>
    <row r="2518" ht="15.75" customHeight="1" s="412">
      <c r="A2518" s="333" t="n">
        <v>5177</v>
      </c>
      <c r="B2518" s="334" t="n">
        <v>237</v>
      </c>
      <c r="C2518" s="371" t="inlineStr">
        <is>
          <t>T396</t>
        </is>
      </c>
      <c r="D2518" s="371" t="n"/>
      <c r="E2518" s="371" t="n"/>
      <c r="F2518" s="371" t="n"/>
      <c r="G2518" s="371" t="n">
        <v>18</v>
      </c>
      <c r="H2518" s="372" t="n">
        <v>43626</v>
      </c>
      <c r="I2518" s="371" t="n">
        <v>5218</v>
      </c>
      <c r="J2518" s="371" t="n">
        <v>7265</v>
      </c>
      <c r="K2518" s="371" t="n">
        <v>6937</v>
      </c>
      <c r="L2518" s="371" t="n">
        <v>7</v>
      </c>
      <c r="M2518" s="374">
        <f>+(((J2518-I2518)-(K2518-I2518))/(K2518-I2518))*100</f>
        <v/>
      </c>
      <c r="N2518" s="394" t="n"/>
      <c r="O2518" s="376">
        <f>AVERAGE(M2518:M2519)</f>
        <v/>
      </c>
      <c r="P2518" s="376">
        <f>_xlfn.STDEV.S(M2518,M2519)</f>
        <v/>
      </c>
      <c r="Q2518" s="287" t="n"/>
      <c r="R2518" s="287" t="n"/>
      <c r="S2518" s="331">
        <f>+(((K2518-I2518)/1000)*1000)/10</f>
        <v/>
      </c>
      <c r="T2518" s="332">
        <f>AVERAGE(S2518:S2519)</f>
        <v/>
      </c>
    </row>
    <row r="2519" ht="15.75" customHeight="1" s="412">
      <c r="A2519" s="333" t="n">
        <v>5178</v>
      </c>
      <c r="B2519" s="334" t="n">
        <v>238</v>
      </c>
      <c r="C2519" s="371" t="inlineStr">
        <is>
          <t>T396</t>
        </is>
      </c>
      <c r="D2519" s="371" t="n"/>
      <c r="E2519" s="371" t="n"/>
      <c r="F2519" s="371" t="n"/>
      <c r="G2519" s="371" t="n">
        <v>18</v>
      </c>
      <c r="H2519" s="372" t="n">
        <v>43626</v>
      </c>
      <c r="I2519" s="371" t="n">
        <v>5217</v>
      </c>
      <c r="J2519" s="371" t="n">
        <v>7287</v>
      </c>
      <c r="K2519" s="371" t="n">
        <v>6947</v>
      </c>
      <c r="L2519" s="371" t="n"/>
      <c r="M2519" s="374">
        <f>+(((J2519-I2519)-(K2519-I2519))/(K2519-I2519))*100</f>
        <v/>
      </c>
      <c r="N2519" s="394" t="n"/>
      <c r="O2519" s="377" t="n"/>
      <c r="P2519" s="377" t="n"/>
      <c r="Q2519" s="287" t="n"/>
      <c r="R2519" s="287" t="n"/>
      <c r="S2519" s="331">
        <f>+(((K2519-I2519)/1000)*1000)/10</f>
        <v/>
      </c>
      <c r="T2519" s="332" t="n"/>
    </row>
    <row r="2520" ht="15.75" customHeight="1" s="412">
      <c r="A2520" s="333" t="n">
        <v>5551</v>
      </c>
      <c r="B2520" s="334" t="n">
        <v>43</v>
      </c>
      <c r="C2520" s="378" t="inlineStr">
        <is>
          <t>T396</t>
        </is>
      </c>
      <c r="D2520" s="378" t="n"/>
      <c r="E2520" s="378" t="n"/>
      <c r="F2520" s="378" t="n"/>
      <c r="G2520" s="378" t="n">
        <v>20</v>
      </c>
      <c r="H2520" s="379" t="n">
        <v>43649</v>
      </c>
      <c r="I2520" s="378" t="n">
        <v>5211</v>
      </c>
      <c r="J2520" s="378" t="n">
        <v>7079</v>
      </c>
      <c r="K2520" s="378" t="n">
        <v>6750</v>
      </c>
      <c r="L2520" s="378" t="n">
        <v>8</v>
      </c>
      <c r="M2520" s="374">
        <f>+(((J2520-I2520)-(K2520-I2520))/(K2520-I2520))*100</f>
        <v/>
      </c>
      <c r="N2520" s="394" t="n"/>
      <c r="O2520" s="376">
        <f>AVERAGE(M2520:M2521)</f>
        <v/>
      </c>
      <c r="P2520" s="376">
        <f>_xlfn.STDEV.S(M2520,M2521)</f>
        <v/>
      </c>
      <c r="Q2520" s="287" t="n"/>
      <c r="R2520" s="287" t="n"/>
      <c r="S2520" s="331">
        <f>+(((K2520-I2520)/1000)*1000)/10</f>
        <v/>
      </c>
      <c r="T2520" s="332">
        <f>AVERAGE(S2520:S2521)</f>
        <v/>
      </c>
    </row>
    <row r="2521" ht="15.75" customHeight="1" s="412">
      <c r="A2521" s="333" t="n">
        <v>5552</v>
      </c>
      <c r="B2521" s="334" t="n">
        <v>44</v>
      </c>
      <c r="C2521" s="378" t="inlineStr">
        <is>
          <t>T396</t>
        </is>
      </c>
      <c r="D2521" s="378" t="n"/>
      <c r="E2521" s="378" t="n"/>
      <c r="F2521" s="378" t="n"/>
      <c r="G2521" s="378" t="n">
        <v>20</v>
      </c>
      <c r="H2521" s="379" t="n">
        <v>43649</v>
      </c>
      <c r="I2521" s="378" t="n">
        <v>5218</v>
      </c>
      <c r="J2521" s="378" t="n">
        <v>6935</v>
      </c>
      <c r="K2521" s="378" t="n">
        <v>6627</v>
      </c>
      <c r="L2521" s="378" t="n"/>
      <c r="M2521" s="374">
        <f>+(((J2521-I2521)-(K2521-I2521))/(K2521-I2521))*100</f>
        <v/>
      </c>
      <c r="N2521" s="394" t="n"/>
      <c r="O2521" s="377" t="n"/>
      <c r="P2521" s="377" t="n"/>
      <c r="Q2521" s="287" t="n"/>
      <c r="R2521" s="287" t="n"/>
      <c r="S2521" s="331">
        <f>+(((K2521-I2521)/1000)*1000)/10</f>
        <v/>
      </c>
      <c r="T2521" s="332" t="n"/>
    </row>
    <row r="2522" ht="15.75" customHeight="1" s="412">
      <c r="A2522" s="333" t="n">
        <v>6249</v>
      </c>
      <c r="B2522" s="334" t="n">
        <v>248</v>
      </c>
      <c r="C2522" s="378" t="inlineStr">
        <is>
          <t>T396</t>
        </is>
      </c>
      <c r="D2522" s="378" t="n"/>
      <c r="E2522" s="378" t="n"/>
      <c r="F2522" s="378" t="n"/>
      <c r="G2522" s="378" t="n">
        <v>22</v>
      </c>
      <c r="H2522" s="379" t="n">
        <v>43685</v>
      </c>
      <c r="I2522" s="378" t="n">
        <v>5224</v>
      </c>
      <c r="J2522" s="378" t="n">
        <v>7305</v>
      </c>
      <c r="K2522" s="378" t="n">
        <v>6976</v>
      </c>
      <c r="L2522" s="378" t="n">
        <v>8</v>
      </c>
      <c r="M2522" s="374">
        <f>+(((J2522-I2522)-(K2522-I2522))/(K2522-I2522))*100</f>
        <v/>
      </c>
      <c r="N2522" s="394" t="n"/>
      <c r="O2522" s="376">
        <f>AVERAGE(M2522:M2523)</f>
        <v/>
      </c>
      <c r="P2522" s="376">
        <f>_xlfn.STDEV.S(M2522,M2523)</f>
        <v/>
      </c>
      <c r="Q2522" s="287" t="n"/>
      <c r="R2522" s="287" t="n"/>
      <c r="S2522" s="331">
        <f>+(((K2522-I2522)/1000)*1000)/10</f>
        <v/>
      </c>
      <c r="T2522" s="332">
        <f>AVERAGE(S2522:S2523)</f>
        <v/>
      </c>
    </row>
    <row r="2523" ht="15.75" customHeight="1" s="412">
      <c r="A2523" s="333" t="n">
        <v>6250</v>
      </c>
      <c r="B2523" s="334" t="n">
        <v>248</v>
      </c>
      <c r="C2523" s="378" t="inlineStr">
        <is>
          <t>T396</t>
        </is>
      </c>
      <c r="D2523" s="378" t="n"/>
      <c r="E2523" s="378" t="n"/>
      <c r="F2523" s="378" t="n"/>
      <c r="G2523" s="378" t="n">
        <v>22</v>
      </c>
      <c r="H2523" s="379" t="n">
        <v>43685</v>
      </c>
      <c r="I2523" s="378" t="n">
        <v>5224</v>
      </c>
      <c r="J2523" s="378" t="n">
        <v>7332</v>
      </c>
      <c r="K2523" s="378" t="n">
        <v>7005</v>
      </c>
      <c r="L2523" s="378" t="n"/>
      <c r="M2523" s="374">
        <f>+(((J2523-I2523)-(K2523-I2523))/(K2523-I2523))*100</f>
        <v/>
      </c>
      <c r="N2523" s="394" t="n"/>
      <c r="O2523" s="377" t="n"/>
      <c r="P2523" s="377" t="n"/>
      <c r="Q2523" s="287" t="n"/>
      <c r="R2523" s="287" t="n"/>
      <c r="S2523" s="331">
        <f>+(((K2523-I2523)/1000)*1000)/10</f>
        <v/>
      </c>
      <c r="T2523" s="332" t="n"/>
    </row>
    <row r="2524" ht="15.75" customHeight="1" s="412">
      <c r="A2524" s="333" t="n">
        <v>3877</v>
      </c>
      <c r="B2524" s="334" t="n">
        <v>299</v>
      </c>
      <c r="C2524" s="352" t="inlineStr">
        <is>
          <t>T397</t>
        </is>
      </c>
      <c r="D2524" s="352" t="n"/>
      <c r="E2524" s="352" t="n"/>
      <c r="F2524" s="352" t="n"/>
      <c r="G2524" s="352" t="n">
        <v>14</v>
      </c>
      <c r="H2524" s="353" t="n">
        <v>43591</v>
      </c>
      <c r="I2524" s="352" t="n">
        <v>5236</v>
      </c>
      <c r="J2524" s="354" t="n">
        <v>9214</v>
      </c>
      <c r="K2524" s="352" t="n">
        <v>7760</v>
      </c>
      <c r="L2524" s="352" t="n">
        <v>2</v>
      </c>
      <c r="M2524" s="355">
        <f>+(((J2524-I2524)-(K2524-I2524))/(K2524-I2524))*100</f>
        <v/>
      </c>
      <c r="N2524" s="356" t="inlineStr">
        <is>
          <t>1/2</t>
        </is>
      </c>
      <c r="O2524" s="357">
        <f>AVERAGE(M2524:M2525)</f>
        <v/>
      </c>
      <c r="P2524" s="357">
        <f>_xlfn.STDEV.S(M2524,M2525)</f>
        <v/>
      </c>
      <c r="Q2524" s="287" t="n">
        <v>3</v>
      </c>
      <c r="R2524" s="287" t="n"/>
      <c r="S2524" s="331">
        <f>+(((K2524-I2524)/1000)*1000)/10</f>
        <v/>
      </c>
      <c r="T2524" s="332">
        <f>AVERAGE(S2524:S2525)</f>
        <v/>
      </c>
    </row>
    <row r="2525" ht="15.75" customHeight="1" s="412">
      <c r="A2525" s="333" t="n">
        <v>3878</v>
      </c>
      <c r="B2525" s="334" t="n">
        <v>300</v>
      </c>
      <c r="C2525" s="352" t="inlineStr">
        <is>
          <t>T397</t>
        </is>
      </c>
      <c r="D2525" s="352" t="n"/>
      <c r="E2525" s="352" t="n"/>
      <c r="F2525" s="352" t="n"/>
      <c r="G2525" s="352" t="n">
        <v>14</v>
      </c>
      <c r="H2525" s="353" t="n">
        <v>43591</v>
      </c>
      <c r="I2525" s="352" t="n">
        <v>5223</v>
      </c>
      <c r="J2525" s="354" t="n">
        <v>9102</v>
      </c>
      <c r="K2525" s="352" t="n">
        <v>7709</v>
      </c>
      <c r="L2525" s="352" t="n"/>
      <c r="M2525" s="355">
        <f>+(((J2525-I2525)-(K2525-I2525))/(K2525-I2525))*100</f>
        <v/>
      </c>
      <c r="N2525" s="356" t="n"/>
      <c r="O2525" s="358" t="n"/>
      <c r="P2525" s="358" t="n"/>
      <c r="Q2525" s="287" t="n"/>
      <c r="R2525" s="287" t="n"/>
      <c r="S2525" s="331">
        <f>+(((K2525-I2525)/1000)*1000)/10</f>
        <v/>
      </c>
      <c r="T2525" s="332" t="n"/>
    </row>
    <row r="2526" ht="15.75" customHeight="1" s="412">
      <c r="A2526" s="333" t="n">
        <v>4533</v>
      </c>
      <c r="B2526" s="334" t="n">
        <v>239</v>
      </c>
      <c r="C2526" s="352" t="inlineStr">
        <is>
          <t>T397</t>
        </is>
      </c>
      <c r="D2526" s="352" t="n"/>
      <c r="E2526" s="352" t="n"/>
      <c r="F2526" s="352" t="n"/>
      <c r="G2526" s="352" t="n">
        <v>16</v>
      </c>
      <c r="H2526" s="353" t="n">
        <v>43607</v>
      </c>
      <c r="I2526" s="352" t="n">
        <v>5249</v>
      </c>
      <c r="J2526" s="352" t="n">
        <v>8512</v>
      </c>
      <c r="K2526" s="352" t="n">
        <v>7621</v>
      </c>
      <c r="L2526" s="352" t="n">
        <v>2</v>
      </c>
      <c r="M2526" s="355">
        <f>+(((J2526-I2526)-(K2526-I2526))/(K2526-I2526))*100</f>
        <v/>
      </c>
      <c r="N2526" s="356" t="inlineStr">
        <is>
          <t>MF</t>
        </is>
      </c>
      <c r="O2526" s="357">
        <f>AVERAGE(M2526:M2527)</f>
        <v/>
      </c>
      <c r="P2526" s="357">
        <f>_xlfn.STDEV.S(M2526,M2527)</f>
        <v/>
      </c>
      <c r="Q2526" s="287" t="n"/>
      <c r="R2526" s="287" t="n"/>
      <c r="S2526" s="331">
        <f>+(((K2526-I2526)/1000)*1000)/10</f>
        <v/>
      </c>
      <c r="T2526" s="332">
        <f>AVERAGE(S2526:S2527)</f>
        <v/>
      </c>
    </row>
    <row r="2527" ht="15.75" customHeight="1" s="412">
      <c r="A2527" s="333" t="n">
        <v>4534</v>
      </c>
      <c r="B2527" s="334" t="n">
        <v>240</v>
      </c>
      <c r="C2527" s="352" t="inlineStr">
        <is>
          <t>T397</t>
        </is>
      </c>
      <c r="D2527" s="352" t="n"/>
      <c r="E2527" s="352" t="n"/>
      <c r="F2527" s="352" t="n"/>
      <c r="G2527" s="352" t="n">
        <v>16</v>
      </c>
      <c r="H2527" s="353" t="n">
        <v>43607</v>
      </c>
      <c r="I2527" s="352" t="n">
        <v>5262</v>
      </c>
      <c r="J2527" s="352" t="n">
        <v>8411</v>
      </c>
      <c r="K2527" s="352" t="n">
        <v>7576</v>
      </c>
      <c r="L2527" s="352" t="n"/>
      <c r="M2527" s="355">
        <f>+(((J2527-I2527)-(K2527-I2527))/(K2527-I2527))*100</f>
        <v/>
      </c>
      <c r="N2527" s="356" t="n"/>
      <c r="O2527" s="358" t="n"/>
      <c r="P2527" s="358" t="n"/>
      <c r="Q2527" s="287" t="n"/>
      <c r="R2527" s="287" t="n"/>
      <c r="S2527" s="331">
        <f>+(((K2527-I2527)/1000)*1000)/10</f>
        <v/>
      </c>
      <c r="T2527" s="332" t="n"/>
    </row>
    <row r="2528" ht="15.75" customHeight="1" s="412">
      <c r="A2528" s="333" t="n">
        <v>5179</v>
      </c>
      <c r="B2528" s="334" t="n">
        <v>239</v>
      </c>
      <c r="C2528" s="352" t="inlineStr">
        <is>
          <t>T397</t>
        </is>
      </c>
      <c r="D2528" s="352" t="n"/>
      <c r="E2528" s="352" t="n"/>
      <c r="F2528" s="352" t="n"/>
      <c r="G2528" s="352" t="n">
        <v>18</v>
      </c>
      <c r="H2528" s="353" t="n">
        <v>43626</v>
      </c>
      <c r="I2528" s="352" t="n">
        <v>5249</v>
      </c>
      <c r="J2528" s="352" t="n">
        <v>8355</v>
      </c>
      <c r="K2528" s="352" t="n">
        <v>7541</v>
      </c>
      <c r="L2528" s="352" t="n">
        <v>7</v>
      </c>
      <c r="M2528" s="355">
        <f>+(((J2528-I2528)-(K2528-I2528))/(K2528-I2528))*100</f>
        <v/>
      </c>
      <c r="N2528" s="356" t="n"/>
      <c r="O2528" s="357">
        <f>AVERAGE(M2528:M2529)</f>
        <v/>
      </c>
      <c r="P2528" s="357">
        <f>_xlfn.STDEV.S(M2528,M2529)</f>
        <v/>
      </c>
      <c r="Q2528" s="287" t="n"/>
      <c r="R2528" s="287" t="n"/>
      <c r="S2528" s="331">
        <f>+(((K2528-I2528)/1000)*1000)/10</f>
        <v/>
      </c>
      <c r="T2528" s="332">
        <f>AVERAGE(S2528:S2529)</f>
        <v/>
      </c>
    </row>
    <row r="2529" ht="15.75" customHeight="1" s="412">
      <c r="A2529" s="333" t="n">
        <v>5180</v>
      </c>
      <c r="B2529" s="334" t="n">
        <v>240</v>
      </c>
      <c r="C2529" s="352" t="inlineStr">
        <is>
          <t>T397</t>
        </is>
      </c>
      <c r="D2529" s="352" t="n"/>
      <c r="E2529" s="352" t="n"/>
      <c r="F2529" s="352" t="n"/>
      <c r="G2529" s="352" t="n">
        <v>18</v>
      </c>
      <c r="H2529" s="353" t="n">
        <v>43626</v>
      </c>
      <c r="I2529" s="352" t="n">
        <v>5262</v>
      </c>
      <c r="J2529" s="352" t="n">
        <v>8590</v>
      </c>
      <c r="K2529" s="352" t="n">
        <v>7730</v>
      </c>
      <c r="L2529" s="352" t="n"/>
      <c r="M2529" s="355">
        <f>+(((J2529-I2529)-(K2529-I2529))/(K2529-I2529))*100</f>
        <v/>
      </c>
      <c r="N2529" s="356" t="n"/>
      <c r="O2529" s="358" t="n"/>
      <c r="P2529" s="358" t="n"/>
      <c r="Q2529" s="287" t="n"/>
      <c r="R2529" s="287" t="n"/>
      <c r="S2529" s="331">
        <f>+(((K2529-I2529)/1000)*1000)/10</f>
        <v/>
      </c>
      <c r="T2529" s="332" t="n"/>
    </row>
    <row r="2530" ht="15.75" customHeight="1" s="412">
      <c r="A2530" s="333" t="n">
        <v>6251</v>
      </c>
      <c r="B2530" s="334" t="n">
        <v>249</v>
      </c>
      <c r="C2530" s="378" t="inlineStr">
        <is>
          <t>T397</t>
        </is>
      </c>
      <c r="D2530" s="378" t="n"/>
      <c r="E2530" s="378" t="n"/>
      <c r="F2530" s="378" t="n"/>
      <c r="G2530" s="378" t="n">
        <v>22</v>
      </c>
      <c r="H2530" s="379" t="n">
        <v>43685</v>
      </c>
      <c r="I2530" s="378" t="n">
        <v>5178</v>
      </c>
      <c r="J2530" s="378" t="n">
        <v>7836</v>
      </c>
      <c r="K2530" s="378" t="n">
        <v>7402</v>
      </c>
      <c r="L2530" s="378" t="n">
        <v>7</v>
      </c>
      <c r="M2530" s="374">
        <f>+(((J2530-I2530)-(K2530-I2530))/(K2530-I2530))*100</f>
        <v/>
      </c>
      <c r="N2530" s="394" t="n"/>
      <c r="O2530" s="376">
        <f>AVERAGE(M2530:M2531)</f>
        <v/>
      </c>
      <c r="P2530" s="376">
        <f>_xlfn.STDEV.S(M2530,M2531)</f>
        <v/>
      </c>
      <c r="Q2530" s="287" t="n"/>
      <c r="R2530" s="287" t="n"/>
      <c r="S2530" s="331">
        <f>+(((K2530-I2530)/1000)*1000)/10</f>
        <v/>
      </c>
      <c r="T2530" s="332">
        <f>AVERAGE(S2530:S2531)</f>
        <v/>
      </c>
    </row>
    <row r="2531" ht="15.75" customHeight="1" s="412">
      <c r="A2531" s="333" t="n">
        <v>6252</v>
      </c>
      <c r="B2531" s="334" t="n">
        <v>249</v>
      </c>
      <c r="C2531" s="378" t="inlineStr">
        <is>
          <t>T397</t>
        </is>
      </c>
      <c r="D2531" s="378" t="n"/>
      <c r="E2531" s="378" t="n"/>
      <c r="F2531" s="378" t="n"/>
      <c r="G2531" s="378" t="n">
        <v>22</v>
      </c>
      <c r="H2531" s="379" t="n">
        <v>43685</v>
      </c>
      <c r="I2531" s="378" t="n">
        <v>5178</v>
      </c>
      <c r="J2531" s="378" t="n">
        <v>7719</v>
      </c>
      <c r="K2531" s="378" t="n">
        <v>7324</v>
      </c>
      <c r="L2531" s="378" t="n"/>
      <c r="M2531" s="374">
        <f>+(((J2531-I2531)-(K2531-I2531))/(K2531-I2531))*100</f>
        <v/>
      </c>
      <c r="N2531" s="394" t="n"/>
      <c r="O2531" s="377" t="n"/>
      <c r="P2531" s="377" t="n"/>
      <c r="Q2531" s="287" t="n"/>
      <c r="R2531" s="287" t="n"/>
      <c r="S2531" s="331">
        <f>+(((K2531-I2531)/1000)*1000)/10</f>
        <v/>
      </c>
      <c r="T2531" s="332" t="n"/>
    </row>
    <row r="2532" ht="15.75" customHeight="1" s="412">
      <c r="A2532" s="333" t="n">
        <v>3009</v>
      </c>
      <c r="B2532" s="334" t="n">
        <v>93</v>
      </c>
      <c r="C2532" s="380" t="inlineStr">
        <is>
          <t>T398</t>
        </is>
      </c>
      <c r="D2532" s="380" t="n"/>
      <c r="E2532" s="380" t="n"/>
      <c r="F2532" s="380" t="n"/>
      <c r="G2532" s="380" t="n">
        <v>11</v>
      </c>
      <c r="H2532" s="381" t="n">
        <v>43571</v>
      </c>
      <c r="I2532" s="391" t="n">
        <v>5234</v>
      </c>
      <c r="J2532" s="380" t="n">
        <v>8769</v>
      </c>
      <c r="K2532" s="380" t="n">
        <v>7528</v>
      </c>
      <c r="L2532" s="380" t="n">
        <v>1</v>
      </c>
      <c r="M2532" s="382">
        <f>+(((J2532-I2532)-(K2532-I2532))/(K2532-I2532))*100</f>
        <v/>
      </c>
      <c r="N2532" s="395" t="inlineStr">
        <is>
          <t>MF</t>
        </is>
      </c>
      <c r="O2532" s="384">
        <f>AVERAGE(M2532:M2533)</f>
        <v/>
      </c>
      <c r="P2532" s="384">
        <f>_xlfn.STDEV.S(M2532,M2533)</f>
        <v/>
      </c>
      <c r="Q2532" s="287" t="n">
        <v>1</v>
      </c>
      <c r="R2532" s="287" t="n"/>
      <c r="S2532" s="331">
        <f>+(((K2532-I2532)/1000)*1000)/10</f>
        <v/>
      </c>
      <c r="T2532" s="332">
        <f>AVERAGE(S2532:S2533)</f>
        <v/>
      </c>
    </row>
    <row r="2533" ht="15.75" customHeight="1" s="412">
      <c r="A2533" s="333" t="n">
        <v>3010</v>
      </c>
      <c r="B2533" s="334" t="n">
        <v>94</v>
      </c>
      <c r="C2533" s="380" t="inlineStr">
        <is>
          <t>T398</t>
        </is>
      </c>
      <c r="D2533" s="380" t="n"/>
      <c r="E2533" s="380" t="n"/>
      <c r="F2533" s="380" t="n"/>
      <c r="G2533" s="380" t="n">
        <v>11</v>
      </c>
      <c r="H2533" s="381" t="n">
        <v>43571</v>
      </c>
      <c r="I2533" s="391" t="n">
        <v>5218</v>
      </c>
      <c r="J2533" s="380" t="n">
        <v>8692</v>
      </c>
      <c r="K2533" s="380" t="n">
        <v>7464</v>
      </c>
      <c r="L2533" s="380" t="n"/>
      <c r="M2533" s="382">
        <f>+(((J2533-I2533)-(K2533-I2533))/(K2533-I2533))*100</f>
        <v/>
      </c>
      <c r="N2533" s="395" t="n"/>
      <c r="O2533" s="385" t="n"/>
      <c r="P2533" s="385" t="n"/>
      <c r="Q2533" s="287" t="n"/>
      <c r="R2533" s="287" t="n"/>
      <c r="S2533" s="331">
        <f>+(((K2533-I2533)/1000)*1000)/10</f>
        <v/>
      </c>
      <c r="T2533" s="332" t="n"/>
    </row>
    <row r="2534" ht="15.75" customHeight="1" s="412">
      <c r="A2534" s="333" t="n">
        <v>3879</v>
      </c>
      <c r="B2534" s="334" t="n">
        <v>301</v>
      </c>
      <c r="C2534" s="380" t="inlineStr">
        <is>
          <t>T398</t>
        </is>
      </c>
      <c r="D2534" s="380" t="n"/>
      <c r="E2534" s="380" t="n"/>
      <c r="F2534" s="380" t="n"/>
      <c r="G2534" s="380" t="n">
        <v>14</v>
      </c>
      <c r="H2534" s="381" t="n">
        <v>43591</v>
      </c>
      <c r="I2534" s="380" t="n">
        <v>5241</v>
      </c>
      <c r="J2534" s="391" t="n">
        <v>7199</v>
      </c>
      <c r="K2534" s="380" t="n">
        <v>6881</v>
      </c>
      <c r="L2534" s="380" t="n"/>
      <c r="M2534" s="382">
        <f>+(((J2534-I2534)-(K2534-I2534))/(K2534-I2534))*100</f>
        <v/>
      </c>
      <c r="N2534" s="395" t="inlineStr">
        <is>
          <t>MF</t>
        </is>
      </c>
      <c r="O2534" s="384">
        <f>AVERAGE(M2534:M2535)</f>
        <v/>
      </c>
      <c r="P2534" s="384">
        <f>_xlfn.STDEV.S(M2534,M2535)</f>
        <v/>
      </c>
      <c r="Q2534" s="287" t="n"/>
      <c r="R2534" s="287" t="n"/>
      <c r="S2534" s="331">
        <f>+(((K2534-I2534)/1000)*1000)/10</f>
        <v/>
      </c>
      <c r="T2534" s="332">
        <f>AVERAGE(S2534:S2535)</f>
        <v/>
      </c>
    </row>
    <row r="2535" ht="15.75" customHeight="1" s="412">
      <c r="A2535" s="333" t="n">
        <v>3880</v>
      </c>
      <c r="B2535" s="334" t="n">
        <v>302</v>
      </c>
      <c r="C2535" s="380" t="inlineStr">
        <is>
          <t>T398</t>
        </is>
      </c>
      <c r="D2535" s="380" t="n"/>
      <c r="E2535" s="380" t="n"/>
      <c r="F2535" s="380" t="n"/>
      <c r="G2535" s="380" t="n">
        <v>14</v>
      </c>
      <c r="H2535" s="381" t="n">
        <v>43591</v>
      </c>
      <c r="I2535" s="380" t="n">
        <v>5225</v>
      </c>
      <c r="J2535" s="391" t="n">
        <v>7204</v>
      </c>
      <c r="K2535" s="380" t="n">
        <v>6892</v>
      </c>
      <c r="L2535" s="380" t="n"/>
      <c r="M2535" s="382">
        <f>+(((J2535-I2535)-(K2535-I2535))/(K2535-I2535))*100</f>
        <v/>
      </c>
      <c r="N2535" s="395" t="n"/>
      <c r="O2535" s="385" t="n"/>
      <c r="P2535" s="385" t="n"/>
      <c r="Q2535" s="287" t="n"/>
      <c r="R2535" s="287" t="n"/>
      <c r="S2535" s="331">
        <f>+(((K2535-I2535)/1000)*1000)/10</f>
        <v/>
      </c>
      <c r="T2535" s="332" t="n"/>
    </row>
    <row r="2536" ht="15.75" customHeight="1" s="412">
      <c r="A2536" s="333" t="n">
        <v>4241</v>
      </c>
      <c r="B2536" s="334" t="n">
        <v>271</v>
      </c>
      <c r="C2536" s="380" t="inlineStr">
        <is>
          <t>T398</t>
        </is>
      </c>
      <c r="D2536" s="380" t="n"/>
      <c r="E2536" s="380" t="n"/>
      <c r="F2536" s="380" t="n"/>
      <c r="G2536" s="380" t="n">
        <v>15</v>
      </c>
      <c r="H2536" s="381" t="n">
        <v>43599</v>
      </c>
      <c r="I2536" s="380" t="n">
        <v>5224</v>
      </c>
      <c r="J2536" s="380" t="n">
        <v>8160</v>
      </c>
      <c r="K2536" s="380" t="n">
        <v>7649</v>
      </c>
      <c r="L2536" s="380" t="n"/>
      <c r="M2536" s="382">
        <f>+(((J2536-I2536)-(K2536-I2536))/(K2536-I2536))*100</f>
        <v/>
      </c>
      <c r="N2536" s="385" t="n"/>
      <c r="O2536" s="384">
        <f>AVERAGE(M2536:M2537)</f>
        <v/>
      </c>
      <c r="P2536" s="384">
        <f>_xlfn.STDEV.S(M2536,M2537)</f>
        <v/>
      </c>
      <c r="Q2536" s="287" t="n"/>
      <c r="R2536" s="287" t="n"/>
      <c r="S2536" s="331">
        <f>+(((K2536-I2536)/1000)*1000)/10</f>
        <v/>
      </c>
      <c r="T2536" s="332">
        <f>AVERAGE(S2536:S2537)</f>
        <v/>
      </c>
    </row>
    <row r="2537" ht="15.75" customHeight="1" s="412">
      <c r="A2537" s="333" t="n">
        <v>4242</v>
      </c>
      <c r="B2537" s="334" t="n">
        <v>272</v>
      </c>
      <c r="C2537" s="380" t="inlineStr">
        <is>
          <t>T398</t>
        </is>
      </c>
      <c r="D2537" s="380" t="n"/>
      <c r="E2537" s="380" t="n"/>
      <c r="F2537" s="380" t="n"/>
      <c r="G2537" s="380" t="n">
        <v>15</v>
      </c>
      <c r="H2537" s="381" t="n">
        <v>43599</v>
      </c>
      <c r="I2537" s="380" t="n">
        <v>5257</v>
      </c>
      <c r="J2537" s="380" t="n">
        <v>8011</v>
      </c>
      <c r="K2537" s="380" t="n">
        <v>7550</v>
      </c>
      <c r="L2537" s="380" t="n"/>
      <c r="M2537" s="382">
        <f>+(((J2537-I2537)-(K2537-I2537))/(K2537-I2537))*100</f>
        <v/>
      </c>
      <c r="N2537" s="385" t="n"/>
      <c r="O2537" s="385" t="n"/>
      <c r="P2537" s="385" t="n"/>
      <c r="Q2537" s="287" t="n"/>
      <c r="R2537" s="287" t="n"/>
      <c r="S2537" s="331">
        <f>+(((K2537-I2537)/1000)*1000)/10</f>
        <v/>
      </c>
      <c r="T2537" s="332" t="n"/>
    </row>
    <row r="2538" ht="15.75" customHeight="1" s="412">
      <c r="A2538" s="333" t="n">
        <v>4887</v>
      </c>
      <c r="B2538" s="334" t="n">
        <v>271</v>
      </c>
      <c r="C2538" s="380" t="inlineStr">
        <is>
          <t>T398</t>
        </is>
      </c>
      <c r="D2538" s="380" t="n"/>
      <c r="E2538" s="380" t="n"/>
      <c r="F2538" s="380" t="n"/>
      <c r="G2538" s="380" t="n">
        <v>17</v>
      </c>
      <c r="H2538" s="381" t="n">
        <v>43619</v>
      </c>
      <c r="I2538" s="380" t="n">
        <v>5224</v>
      </c>
      <c r="J2538" s="380" t="n">
        <v>8232</v>
      </c>
      <c r="K2538" s="380" t="n">
        <v>7728</v>
      </c>
      <c r="L2538" s="380" t="n"/>
      <c r="M2538" s="382">
        <f>+(((J2538-I2538)-(K2538-I2538))/(K2538-I2538))*100</f>
        <v/>
      </c>
      <c r="N2538" s="395" t="n"/>
      <c r="O2538" s="384">
        <f>AVERAGE(M2538:M2539)</f>
        <v/>
      </c>
      <c r="P2538" s="384">
        <f>_xlfn.STDEV.S(M2538,M2539)</f>
        <v/>
      </c>
      <c r="Q2538" s="287" t="n"/>
      <c r="R2538" s="287" t="n"/>
      <c r="S2538" s="331">
        <f>+(((K2538-I2538)/1000)*1000)/10</f>
        <v/>
      </c>
      <c r="T2538" s="332">
        <f>AVERAGE(S2538:S2539)</f>
        <v/>
      </c>
    </row>
    <row r="2539" ht="15.75" customHeight="1" s="412">
      <c r="A2539" s="333" t="n">
        <v>4888</v>
      </c>
      <c r="B2539" s="334" t="n">
        <v>272</v>
      </c>
      <c r="C2539" s="380" t="inlineStr">
        <is>
          <t>T398</t>
        </is>
      </c>
      <c r="D2539" s="380" t="n"/>
      <c r="E2539" s="380" t="n"/>
      <c r="F2539" s="380" t="n"/>
      <c r="G2539" s="380" t="n">
        <v>17</v>
      </c>
      <c r="H2539" s="381" t="n">
        <v>43619</v>
      </c>
      <c r="I2539" s="380" t="n">
        <v>5257</v>
      </c>
      <c r="J2539" s="380" t="n">
        <v>8230</v>
      </c>
      <c r="K2539" s="380" t="n">
        <v>7721</v>
      </c>
      <c r="L2539" s="380" t="n"/>
      <c r="M2539" s="382">
        <f>+(((J2539-I2539)-(K2539-I2539))/(K2539-I2539))*100</f>
        <v/>
      </c>
      <c r="N2539" s="395" t="n"/>
      <c r="O2539" s="385" t="n"/>
      <c r="P2539" s="385" t="n"/>
      <c r="Q2539" s="287" t="n"/>
      <c r="R2539" s="287" t="n"/>
      <c r="S2539" s="331">
        <f>+(((K2539-I2539)/1000)*1000)/10</f>
        <v/>
      </c>
      <c r="T2539" s="332" t="n"/>
    </row>
    <row r="2540" ht="15.75" customHeight="1" s="412">
      <c r="A2540" s="333" t="n">
        <v>5465</v>
      </c>
      <c r="B2540" s="334" t="n">
        <v>203</v>
      </c>
      <c r="C2540" s="378" t="inlineStr">
        <is>
          <t>T398</t>
        </is>
      </c>
      <c r="D2540" s="378" t="n"/>
      <c r="E2540" s="378" t="n"/>
      <c r="F2540" s="378" t="n"/>
      <c r="G2540" s="378" t="n">
        <v>19</v>
      </c>
      <c r="H2540" s="379" t="n">
        <v>43637</v>
      </c>
      <c r="I2540" s="378" t="n">
        <v>5215</v>
      </c>
      <c r="J2540" s="378" t="n">
        <v>8553</v>
      </c>
      <c r="K2540" s="378" t="n">
        <v>7909</v>
      </c>
      <c r="L2540" s="378" t="n">
        <v>5</v>
      </c>
      <c r="M2540" s="386">
        <f>+(((J2540-I2540)-(K2540-I2540))/(K2540-I2540))*100</f>
        <v/>
      </c>
      <c r="N2540" s="397" t="n"/>
      <c r="O2540" s="388">
        <f>AVERAGE(M2540:M2541)</f>
        <v/>
      </c>
      <c r="P2540" s="388">
        <f>_xlfn.STDEV.S(M2540,M2541)</f>
        <v/>
      </c>
      <c r="Q2540" s="287" t="n"/>
      <c r="R2540" s="287" t="n"/>
      <c r="S2540" s="331">
        <f>+(((K2540-I2540)/1000)*1000)/10</f>
        <v/>
      </c>
      <c r="T2540" s="332">
        <f>AVERAGE(S2540:S2541)</f>
        <v/>
      </c>
    </row>
    <row r="2541" ht="15.75" customHeight="1" s="412">
      <c r="A2541" s="333" t="n">
        <v>5466</v>
      </c>
      <c r="B2541" s="334" t="n">
        <v>204</v>
      </c>
      <c r="C2541" s="378" t="inlineStr">
        <is>
          <t>T398</t>
        </is>
      </c>
      <c r="D2541" s="378" t="n"/>
      <c r="E2541" s="378" t="n"/>
      <c r="F2541" s="378" t="n"/>
      <c r="G2541" s="378" t="n">
        <v>19</v>
      </c>
      <c r="H2541" s="379" t="n">
        <v>43637</v>
      </c>
      <c r="I2541" s="378" t="n">
        <v>5239</v>
      </c>
      <c r="J2541" s="378" t="n">
        <v>8447</v>
      </c>
      <c r="K2541" s="378" t="n">
        <v>7824</v>
      </c>
      <c r="L2541" s="378" t="n"/>
      <c r="M2541" s="386">
        <f>+(((J2541-I2541)-(K2541-I2541))/(K2541-I2541))*100</f>
        <v/>
      </c>
      <c r="N2541" s="397" t="n"/>
      <c r="O2541" s="331" t="n"/>
      <c r="P2541" s="331" t="n"/>
      <c r="Q2541" s="287" t="n"/>
      <c r="R2541" s="287" t="n"/>
      <c r="S2541" s="331">
        <f>+(((K2541-I2541)/1000)*1000)/10</f>
        <v/>
      </c>
      <c r="T2541" s="332" t="n"/>
    </row>
    <row r="2542" ht="15.75" customHeight="1" s="412">
      <c r="A2542" s="333" t="n">
        <v>6253</v>
      </c>
      <c r="B2542" s="334" t="n">
        <v>250</v>
      </c>
      <c r="C2542" s="378" t="inlineStr">
        <is>
          <t>T398</t>
        </is>
      </c>
      <c r="D2542" s="378" t="n"/>
      <c r="E2542" s="378" t="n"/>
      <c r="F2542" s="378" t="n"/>
      <c r="G2542" s="378" t="n">
        <v>22</v>
      </c>
      <c r="H2542" s="379" t="n">
        <v>43685</v>
      </c>
      <c r="I2542" s="378" t="n">
        <v>5274</v>
      </c>
      <c r="J2542" s="378" t="n">
        <v>7859</v>
      </c>
      <c r="K2542" s="378" t="n">
        <v>7454</v>
      </c>
      <c r="L2542" s="378" t="n">
        <v>5</v>
      </c>
      <c r="M2542" s="374">
        <f>+(((J2542-I2542)-(K2542-I2542))/(K2542-I2542))*100</f>
        <v/>
      </c>
      <c r="N2542" s="394" t="n"/>
      <c r="O2542" s="376">
        <f>AVERAGE(M2542:M2543)</f>
        <v/>
      </c>
      <c r="P2542" s="376">
        <f>_xlfn.STDEV.S(M2542,M2543)</f>
        <v/>
      </c>
      <c r="Q2542" s="287" t="n"/>
      <c r="R2542" s="287" t="n"/>
      <c r="S2542" s="331">
        <f>+(((K2542-I2542)/1000)*1000)/10</f>
        <v/>
      </c>
      <c r="T2542" s="332">
        <f>AVERAGE(S2542:S2543)</f>
        <v/>
      </c>
    </row>
    <row r="2543" ht="15.75" customHeight="1" s="412">
      <c r="A2543" s="333" t="n">
        <v>6254</v>
      </c>
      <c r="B2543" s="334" t="n">
        <v>250</v>
      </c>
      <c r="C2543" s="378" t="inlineStr">
        <is>
          <t>T398</t>
        </is>
      </c>
      <c r="D2543" s="378" t="n"/>
      <c r="E2543" s="378" t="n"/>
      <c r="F2543" s="378" t="n"/>
      <c r="G2543" s="378" t="n">
        <v>22</v>
      </c>
      <c r="H2543" s="379" t="n">
        <v>43685</v>
      </c>
      <c r="I2543" s="378" t="n">
        <v>5274</v>
      </c>
      <c r="J2543" s="378" t="n">
        <v>7843</v>
      </c>
      <c r="K2543" s="378" t="n">
        <v>7459</v>
      </c>
      <c r="L2543" s="378" t="n"/>
      <c r="M2543" s="374">
        <f>+(((J2543-I2543)-(K2543-I2543))/(K2543-I2543))*100</f>
        <v/>
      </c>
      <c r="N2543" s="394" t="n"/>
      <c r="O2543" s="377" t="n"/>
      <c r="P2543" s="377" t="n"/>
      <c r="Q2543" s="287" t="n"/>
      <c r="R2543" s="287" t="n"/>
      <c r="S2543" s="331">
        <f>+(((K2543-I2543)/1000)*1000)/10</f>
        <v/>
      </c>
      <c r="T2543" s="332" t="n"/>
    </row>
    <row r="2544" ht="15.75" customHeight="1" s="412">
      <c r="A2544" s="333" t="n">
        <v>3523</v>
      </c>
      <c r="B2544" s="334" t="n">
        <v>279</v>
      </c>
      <c r="C2544" s="380" t="inlineStr">
        <is>
          <t>T399</t>
        </is>
      </c>
      <c r="D2544" s="380" t="n"/>
      <c r="E2544" s="380" t="n"/>
      <c r="F2544" s="380" t="n"/>
      <c r="G2544" s="380" t="n">
        <v>13</v>
      </c>
      <c r="H2544" s="381" t="n">
        <v>43587</v>
      </c>
      <c r="I2544" s="380" t="n">
        <v>5269</v>
      </c>
      <c r="J2544" s="380" t="n">
        <v>8186</v>
      </c>
      <c r="K2544" s="380" t="n">
        <v>7510</v>
      </c>
      <c r="L2544" s="380" t="n">
        <v>1</v>
      </c>
      <c r="M2544" s="382">
        <f>+(((J2544-I2544)-(K2544-I2544))/(K2544-I2544))*100</f>
        <v/>
      </c>
      <c r="N2544" s="395" t="inlineStr">
        <is>
          <t>26/4</t>
        </is>
      </c>
      <c r="O2544" s="384">
        <f>AVERAGE(M2544:M2545)</f>
        <v/>
      </c>
      <c r="P2544" s="384">
        <f>_xlfn.STDEV.S(M2544,M2545)</f>
        <v/>
      </c>
      <c r="Q2544" s="287" t="n">
        <v>1</v>
      </c>
      <c r="R2544" s="287" t="n"/>
      <c r="S2544" s="331">
        <f>+(((K2544-I2544)/1000)*1000)/10</f>
        <v/>
      </c>
      <c r="T2544" s="332">
        <f>AVERAGE(S2544:S2545)</f>
        <v/>
      </c>
    </row>
    <row r="2545" ht="15.75" customHeight="1" s="412">
      <c r="A2545" s="333" t="n">
        <v>3524</v>
      </c>
      <c r="B2545" s="334" t="n">
        <v>280</v>
      </c>
      <c r="C2545" s="380" t="inlineStr">
        <is>
          <t>T399</t>
        </is>
      </c>
      <c r="D2545" s="380" t="n"/>
      <c r="E2545" s="380" t="n"/>
      <c r="F2545" s="380" t="n"/>
      <c r="G2545" s="380" t="n">
        <v>13</v>
      </c>
      <c r="H2545" s="381" t="n">
        <v>43587</v>
      </c>
      <c r="I2545" s="380" t="n">
        <v>5260</v>
      </c>
      <c r="J2545" s="380" t="n">
        <v>8245</v>
      </c>
      <c r="K2545" s="380" t="n">
        <v>7511</v>
      </c>
      <c r="L2545" s="380" t="n"/>
      <c r="M2545" s="382">
        <f>+(((J2545-I2545)-(K2545-I2545))/(K2545-I2545))*100</f>
        <v/>
      </c>
      <c r="N2545" s="395" t="n"/>
      <c r="O2545" s="385" t="n"/>
      <c r="P2545" s="385" t="n"/>
      <c r="Q2545" s="287" t="n"/>
      <c r="R2545" s="287" t="n"/>
      <c r="S2545" s="331">
        <f>+(((K2545-I2545)/1000)*1000)/10</f>
        <v/>
      </c>
      <c r="T2545" s="332" t="n"/>
    </row>
    <row r="2546" ht="15.75" customHeight="1" s="412">
      <c r="A2546" s="333" t="n">
        <v>4243</v>
      </c>
      <c r="B2546" s="334" t="n">
        <v>273</v>
      </c>
      <c r="C2546" s="380" t="inlineStr">
        <is>
          <t>T399</t>
        </is>
      </c>
      <c r="D2546" s="380" t="n"/>
      <c r="E2546" s="380" t="n"/>
      <c r="F2546" s="380" t="n"/>
      <c r="G2546" s="380" t="n">
        <v>15</v>
      </c>
      <c r="H2546" s="381" t="n">
        <v>43599</v>
      </c>
      <c r="I2546" s="380" t="n">
        <v>5242</v>
      </c>
      <c r="J2546" s="380" t="n">
        <v>8179</v>
      </c>
      <c r="K2546" s="380" t="n">
        <v>7584</v>
      </c>
      <c r="L2546" s="380" t="n"/>
      <c r="M2546" s="382">
        <f>+(((J2546-I2546)-(K2546-I2546))/(K2546-I2546))*100</f>
        <v/>
      </c>
      <c r="N2546" s="385" t="n"/>
      <c r="O2546" s="384">
        <f>AVERAGE(M2546:M2547)</f>
        <v/>
      </c>
      <c r="P2546" s="384">
        <f>_xlfn.STDEV.S(M2546,M2547)</f>
        <v/>
      </c>
      <c r="Q2546" s="287" t="n"/>
      <c r="R2546" s="287" t="n"/>
      <c r="S2546" s="331">
        <f>+(((K2546-I2546)/1000)*1000)/10</f>
        <v/>
      </c>
      <c r="T2546" s="332">
        <f>AVERAGE(S2546:S2547)</f>
        <v/>
      </c>
    </row>
    <row r="2547" ht="15.75" customHeight="1" s="412">
      <c r="A2547" s="333" t="n">
        <v>4244</v>
      </c>
      <c r="B2547" s="334" t="n">
        <v>274</v>
      </c>
      <c r="C2547" s="380" t="inlineStr">
        <is>
          <t>T399</t>
        </is>
      </c>
      <c r="D2547" s="380" t="n"/>
      <c r="E2547" s="380" t="n"/>
      <c r="F2547" s="380" t="n"/>
      <c r="G2547" s="380" t="n">
        <v>15</v>
      </c>
      <c r="H2547" s="381" t="n">
        <v>43599</v>
      </c>
      <c r="I2547" s="380" t="n">
        <v>5233</v>
      </c>
      <c r="J2547" s="380" t="n">
        <v>8107</v>
      </c>
      <c r="K2547" s="380" t="n">
        <v>7532</v>
      </c>
      <c r="L2547" s="380" t="n"/>
      <c r="M2547" s="382">
        <f>+(((J2547-I2547)-(K2547-I2547))/(K2547-I2547))*100</f>
        <v/>
      </c>
      <c r="N2547" s="385" t="n"/>
      <c r="O2547" s="385" t="n"/>
      <c r="P2547" s="385" t="n"/>
      <c r="Q2547" s="287" t="n"/>
      <c r="R2547" s="287" t="n"/>
      <c r="S2547" s="331">
        <f>+(((K2547-I2547)/1000)*1000)/10</f>
        <v/>
      </c>
      <c r="T2547" s="332" t="n"/>
    </row>
    <row r="2548" ht="15.75" customHeight="1" s="412">
      <c r="A2548" s="333" t="n">
        <v>4889</v>
      </c>
      <c r="B2548" s="334" t="n">
        <v>273</v>
      </c>
      <c r="C2548" s="380" t="inlineStr">
        <is>
          <t>T399</t>
        </is>
      </c>
      <c r="D2548" s="380" t="n"/>
      <c r="E2548" s="380" t="n"/>
      <c r="F2548" s="380" t="n"/>
      <c r="G2548" s="380" t="n">
        <v>17</v>
      </c>
      <c r="H2548" s="381" t="n">
        <v>43619</v>
      </c>
      <c r="I2548" s="380" t="n">
        <v>5242</v>
      </c>
      <c r="J2548" s="380" t="n">
        <v>8146</v>
      </c>
      <c r="K2548" s="380" t="n">
        <v>7529</v>
      </c>
      <c r="L2548" s="380" t="n"/>
      <c r="M2548" s="382">
        <f>+(((J2548-I2548)-(K2548-I2548))/(K2548-I2548))*100</f>
        <v/>
      </c>
      <c r="N2548" s="395" t="n"/>
      <c r="O2548" s="384">
        <f>AVERAGE(M2548:M2549)</f>
        <v/>
      </c>
      <c r="P2548" s="384">
        <f>_xlfn.STDEV.S(M2548,M2549)</f>
        <v/>
      </c>
      <c r="Q2548" s="287" t="n"/>
      <c r="R2548" s="287" t="n"/>
      <c r="S2548" s="331">
        <f>+(((K2548-I2548)/1000)*1000)/10</f>
        <v/>
      </c>
      <c r="T2548" s="332">
        <f>AVERAGE(S2548:S2549)</f>
        <v/>
      </c>
    </row>
    <row r="2549" ht="15.75" customHeight="1" s="412">
      <c r="A2549" s="333" t="n">
        <v>4890</v>
      </c>
      <c r="B2549" s="334" t="n">
        <v>274</v>
      </c>
      <c r="C2549" s="380" t="inlineStr">
        <is>
          <t>T399</t>
        </is>
      </c>
      <c r="D2549" s="380" t="n"/>
      <c r="E2549" s="380" t="n"/>
      <c r="F2549" s="380" t="n"/>
      <c r="G2549" s="380" t="n">
        <v>17</v>
      </c>
      <c r="H2549" s="381" t="n">
        <v>43619</v>
      </c>
      <c r="I2549" s="380" t="n">
        <v>5233</v>
      </c>
      <c r="J2549" s="380" t="n">
        <v>8055</v>
      </c>
      <c r="K2549" s="380" t="n">
        <v>7444</v>
      </c>
      <c r="L2549" s="380" t="n"/>
      <c r="M2549" s="382">
        <f>+(((J2549-I2549)-(K2549-I2549))/(K2549-I2549))*100</f>
        <v/>
      </c>
      <c r="N2549" s="395" t="n"/>
      <c r="O2549" s="385" t="n"/>
      <c r="P2549" s="385" t="n"/>
      <c r="Q2549" s="287" t="n"/>
      <c r="R2549" s="287" t="n"/>
      <c r="S2549" s="331">
        <f>+(((K2549-I2549)/1000)*1000)/10</f>
        <v/>
      </c>
      <c r="T2549" s="332" t="n"/>
    </row>
    <row r="2550" ht="15.75" customHeight="1" s="412">
      <c r="A2550" s="333" t="n">
        <v>5467</v>
      </c>
      <c r="B2550" s="334" t="n">
        <v>205</v>
      </c>
      <c r="C2550" s="378" t="inlineStr">
        <is>
          <t>T399</t>
        </is>
      </c>
      <c r="D2550" s="378" t="n"/>
      <c r="E2550" s="378" t="n"/>
      <c r="F2550" s="378" t="n"/>
      <c r="G2550" s="378" t="n">
        <v>19</v>
      </c>
      <c r="H2550" s="379" t="n">
        <v>43637</v>
      </c>
      <c r="I2550" s="378" t="n">
        <v>5204</v>
      </c>
      <c r="J2550" s="378" t="n">
        <v>7717</v>
      </c>
      <c r="K2550" s="378" t="n">
        <v>7211</v>
      </c>
      <c r="L2550" s="378" t="n">
        <v>7</v>
      </c>
      <c r="M2550" s="386">
        <f>+(((J2550-I2550)-(K2550-I2550))/(K2550-I2550))*100</f>
        <v/>
      </c>
      <c r="N2550" s="397" t="n"/>
      <c r="O2550" s="388">
        <f>AVERAGE(M2550:M2551)</f>
        <v/>
      </c>
      <c r="P2550" s="388">
        <f>_xlfn.STDEV.S(M2550,M2551)</f>
        <v/>
      </c>
      <c r="Q2550" s="287" t="n"/>
      <c r="R2550" s="287" t="n"/>
      <c r="S2550" s="331">
        <f>+(((K2550-I2550)/1000)*1000)/10</f>
        <v/>
      </c>
      <c r="T2550" s="332">
        <f>AVERAGE(S2550:S2551)</f>
        <v/>
      </c>
    </row>
    <row r="2551" ht="15.75" customHeight="1" s="412">
      <c r="A2551" s="333" t="n">
        <v>5468</v>
      </c>
      <c r="B2551" s="334" t="n">
        <v>206</v>
      </c>
      <c r="C2551" s="378" t="inlineStr">
        <is>
          <t>T399</t>
        </is>
      </c>
      <c r="D2551" s="378" t="n"/>
      <c r="E2551" s="378" t="n"/>
      <c r="F2551" s="378" t="n"/>
      <c r="G2551" s="378" t="n">
        <v>19</v>
      </c>
      <c r="H2551" s="379" t="n">
        <v>43637</v>
      </c>
      <c r="I2551" s="378" t="n">
        <v>5233</v>
      </c>
      <c r="J2551" s="378" t="n">
        <v>7860</v>
      </c>
      <c r="K2551" s="378" t="n">
        <v>7342</v>
      </c>
      <c r="L2551" s="378" t="n"/>
      <c r="M2551" s="386">
        <f>+(((J2551-I2551)-(K2551-I2551))/(K2551-I2551))*100</f>
        <v/>
      </c>
      <c r="N2551" s="397" t="n"/>
      <c r="O2551" s="331" t="n"/>
      <c r="P2551" s="331" t="n"/>
      <c r="Q2551" s="287" t="n"/>
      <c r="R2551" s="287" t="n"/>
      <c r="S2551" s="331">
        <f>+(((K2551-I2551)/1000)*1000)/10</f>
        <v/>
      </c>
      <c r="T2551" s="332" t="n"/>
    </row>
    <row r="2552" ht="15.75" customHeight="1" s="412">
      <c r="A2552" s="333" t="n">
        <v>6255</v>
      </c>
      <c r="B2552" s="334" t="n">
        <v>251</v>
      </c>
      <c r="C2552" s="378" t="inlineStr">
        <is>
          <t>T399</t>
        </is>
      </c>
      <c r="D2552" s="378" t="n"/>
      <c r="E2552" s="378" t="n"/>
      <c r="F2552" s="378" t="n"/>
      <c r="G2552" s="378" t="n">
        <v>22</v>
      </c>
      <c r="H2552" s="379" t="n">
        <v>43685</v>
      </c>
      <c r="I2552" s="378" t="n">
        <v>5258</v>
      </c>
      <c r="J2552" s="378" t="n">
        <v>8222</v>
      </c>
      <c r="K2552" s="378" t="n">
        <v>7740</v>
      </c>
      <c r="L2552" s="378" t="n">
        <v>7</v>
      </c>
      <c r="M2552" s="374">
        <f>+(((J2552-I2552)-(K2552-I2552))/(K2552-I2552))*100</f>
        <v/>
      </c>
      <c r="N2552" s="394" t="n"/>
      <c r="O2552" s="376">
        <f>AVERAGE(M2552:M2553)</f>
        <v/>
      </c>
      <c r="P2552" s="376">
        <f>_xlfn.STDEV.S(M2552,M2553)</f>
        <v/>
      </c>
      <c r="Q2552" s="287" t="n"/>
      <c r="R2552" s="287" t="n"/>
      <c r="S2552" s="331">
        <f>+(((K2552-I2552)/1000)*1000)/10</f>
        <v/>
      </c>
      <c r="T2552" s="332">
        <f>AVERAGE(S2552:S2553)</f>
        <v/>
      </c>
    </row>
    <row r="2553" ht="15.75" customHeight="1" s="412">
      <c r="A2553" s="333" t="n">
        <v>6256</v>
      </c>
      <c r="B2553" s="334" t="n">
        <v>251</v>
      </c>
      <c r="C2553" s="378" t="inlineStr">
        <is>
          <t>T399</t>
        </is>
      </c>
      <c r="D2553" s="378" t="n"/>
      <c r="E2553" s="378" t="n"/>
      <c r="F2553" s="378" t="n"/>
      <c r="G2553" s="378" t="n">
        <v>22</v>
      </c>
      <c r="H2553" s="379" t="n">
        <v>43685</v>
      </c>
      <c r="I2553" s="378" t="n">
        <v>5258</v>
      </c>
      <c r="J2553" s="378" t="n">
        <v>8025</v>
      </c>
      <c r="K2553" s="378" t="n">
        <v>7602</v>
      </c>
      <c r="L2553" s="378" t="n"/>
      <c r="M2553" s="374">
        <f>+(((J2553-I2553)-(K2553-I2553))/(K2553-I2553))*100</f>
        <v/>
      </c>
      <c r="N2553" s="394" t="n"/>
      <c r="O2553" s="377" t="n"/>
      <c r="P2553" s="377" t="n"/>
      <c r="Q2553" s="287" t="n"/>
      <c r="R2553" s="287" t="n"/>
      <c r="S2553" s="331">
        <f>+(((K2553-I2553)/1000)*1000)/10</f>
        <v/>
      </c>
      <c r="T2553" s="332" t="n"/>
    </row>
    <row r="2554" ht="15.75" customHeight="1" s="412">
      <c r="A2554" s="333" t="n">
        <v>3011</v>
      </c>
      <c r="B2554" s="334" t="n">
        <v>95</v>
      </c>
      <c r="C2554" s="380" t="inlineStr">
        <is>
          <t>T400</t>
        </is>
      </c>
      <c r="D2554" s="380" t="n"/>
      <c r="E2554" s="380" t="n"/>
      <c r="F2554" s="380" t="n"/>
      <c r="G2554" s="380" t="n">
        <v>11</v>
      </c>
      <c r="H2554" s="381" t="n">
        <v>43571</v>
      </c>
      <c r="I2554" s="391" t="n">
        <v>5232</v>
      </c>
      <c r="J2554" s="380" t="n">
        <v>7858</v>
      </c>
      <c r="K2554" s="380" t="n">
        <v>7267</v>
      </c>
      <c r="L2554" s="380" t="n">
        <v>1</v>
      </c>
      <c r="M2554" s="382">
        <f>+(((J2554-I2554)-(K2554-I2554))/(K2554-I2554))*100</f>
        <v/>
      </c>
      <c r="N2554" s="395" t="inlineStr">
        <is>
          <t>MF</t>
        </is>
      </c>
      <c r="O2554" s="384">
        <f>AVERAGE(M2554:M2555)</f>
        <v/>
      </c>
      <c r="P2554" s="384">
        <f>_xlfn.STDEV.S(M2554,M2555)</f>
        <v/>
      </c>
      <c r="Q2554" s="287" t="n">
        <v>1</v>
      </c>
      <c r="R2554" s="287" t="n"/>
      <c r="S2554" s="331">
        <f>+(((K2554-I2554)/1000)*1000)/10</f>
        <v/>
      </c>
      <c r="T2554" s="332">
        <f>AVERAGE(S2554:S2555)</f>
        <v/>
      </c>
    </row>
    <row r="2555" ht="15.75" customHeight="1" s="412">
      <c r="A2555" s="333" t="n">
        <v>3012</v>
      </c>
      <c r="B2555" s="334" t="n">
        <v>96</v>
      </c>
      <c r="C2555" s="380" t="inlineStr">
        <is>
          <t>T400</t>
        </is>
      </c>
      <c r="D2555" s="380" t="n"/>
      <c r="E2555" s="380" t="n"/>
      <c r="F2555" s="380" t="n"/>
      <c r="G2555" s="380" t="n">
        <v>11</v>
      </c>
      <c r="H2555" s="381" t="n">
        <v>43571</v>
      </c>
      <c r="I2555" s="391" t="n">
        <v>5242</v>
      </c>
      <c r="J2555" s="380" t="n">
        <v>7946</v>
      </c>
      <c r="K2555" s="380" t="n">
        <v>7332</v>
      </c>
      <c r="L2555" s="380" t="n"/>
      <c r="M2555" s="382">
        <f>+(((J2555-I2555)-(K2555-I2555))/(K2555-I2555))*100</f>
        <v/>
      </c>
      <c r="N2555" s="395" t="n"/>
      <c r="O2555" s="385" t="n"/>
      <c r="P2555" s="385" t="n"/>
      <c r="Q2555" s="287" t="n"/>
      <c r="R2555" s="287" t="n"/>
      <c r="S2555" s="331">
        <f>+(((K2555-I2555)/1000)*1000)/10</f>
        <v/>
      </c>
      <c r="T2555" s="332" t="n"/>
    </row>
    <row r="2556" ht="15.75" customHeight="1" s="412">
      <c r="A2556" s="333" t="n">
        <v>3881</v>
      </c>
      <c r="B2556" s="334" t="n">
        <v>303</v>
      </c>
      <c r="C2556" s="380" t="inlineStr">
        <is>
          <t>T400</t>
        </is>
      </c>
      <c r="D2556" s="380" t="n"/>
      <c r="E2556" s="380" t="n"/>
      <c r="F2556" s="380" t="n"/>
      <c r="G2556" s="380" t="n">
        <v>14</v>
      </c>
      <c r="H2556" s="381" t="n">
        <v>43591</v>
      </c>
      <c r="I2556" s="380" t="n">
        <v>5303</v>
      </c>
      <c r="J2556" s="391" t="n">
        <v>8972</v>
      </c>
      <c r="K2556" s="380" t="n">
        <v>8363</v>
      </c>
      <c r="L2556" s="380" t="n"/>
      <c r="M2556" s="382">
        <f>+(((J2556-I2556)-(K2556-I2556))/(K2556-I2556))*100</f>
        <v/>
      </c>
      <c r="N2556" s="395" t="inlineStr">
        <is>
          <t>MF</t>
        </is>
      </c>
      <c r="O2556" s="384">
        <f>AVERAGE(M2556:M2557)</f>
        <v/>
      </c>
      <c r="P2556" s="384">
        <f>_xlfn.STDEV.S(M2556,M2557)</f>
        <v/>
      </c>
      <c r="Q2556" s="287" t="n"/>
      <c r="R2556" s="287" t="n"/>
      <c r="S2556" s="331">
        <f>+(((K2556-I2556)/1000)*1000)/10</f>
        <v/>
      </c>
      <c r="T2556" s="332">
        <f>AVERAGE(S2556:S2557)</f>
        <v/>
      </c>
    </row>
    <row r="2557" ht="15.75" customHeight="1" s="412">
      <c r="A2557" s="333" t="n">
        <v>3882</v>
      </c>
      <c r="B2557" s="334" t="n">
        <v>304</v>
      </c>
      <c r="C2557" s="380" t="inlineStr">
        <is>
          <t>T400</t>
        </is>
      </c>
      <c r="D2557" s="380" t="n"/>
      <c r="E2557" s="380" t="n"/>
      <c r="F2557" s="380" t="n"/>
      <c r="G2557" s="380" t="n">
        <v>14</v>
      </c>
      <c r="H2557" s="381" t="n">
        <v>43591</v>
      </c>
      <c r="I2557" s="380" t="n">
        <v>5212</v>
      </c>
      <c r="J2557" s="391" t="n">
        <v>8973</v>
      </c>
      <c r="K2557" s="380" t="n">
        <v>8350</v>
      </c>
      <c r="L2557" s="380" t="n"/>
      <c r="M2557" s="382">
        <f>+(((J2557-I2557)-(K2557-I2557))/(K2557-I2557))*100</f>
        <v/>
      </c>
      <c r="N2557" s="395" t="n"/>
      <c r="O2557" s="385" t="n"/>
      <c r="P2557" s="385" t="n"/>
      <c r="Q2557" s="287" t="n"/>
      <c r="R2557" s="287" t="n"/>
      <c r="S2557" s="331">
        <f>+(((K2557-I2557)/1000)*1000)/10</f>
        <v/>
      </c>
      <c r="T2557" s="332" t="n"/>
    </row>
    <row r="2558" ht="15.75" customHeight="1" s="412">
      <c r="A2558" s="333" t="n">
        <v>4245</v>
      </c>
      <c r="B2558" s="334" t="n">
        <v>275</v>
      </c>
      <c r="C2558" s="380" t="inlineStr">
        <is>
          <t>T400</t>
        </is>
      </c>
      <c r="D2558" s="380" t="n"/>
      <c r="E2558" s="380" t="n"/>
      <c r="F2558" s="380" t="n"/>
      <c r="G2558" s="380" t="n">
        <v>15</v>
      </c>
      <c r="H2558" s="381" t="n">
        <v>43599</v>
      </c>
      <c r="I2558" s="380" t="n">
        <v>5274</v>
      </c>
      <c r="J2558" s="380" t="n">
        <v>8544</v>
      </c>
      <c r="K2558" s="380" t="n">
        <v>8033</v>
      </c>
      <c r="L2558" s="380" t="n"/>
      <c r="M2558" s="382">
        <f>+(((J2558-I2558)-(K2558-I2558))/(K2558-I2558))*100</f>
        <v/>
      </c>
      <c r="N2558" s="385" t="n"/>
      <c r="O2558" s="384">
        <f>AVERAGE(M2558:M2559)</f>
        <v/>
      </c>
      <c r="P2558" s="384">
        <f>_xlfn.STDEV.S(M2558,M2559)</f>
        <v/>
      </c>
      <c r="Q2558" s="287" t="n"/>
      <c r="R2558" s="287" t="n"/>
      <c r="S2558" s="331">
        <f>+(((K2558-I2558)/1000)*1000)/10</f>
        <v/>
      </c>
      <c r="T2558" s="332">
        <f>AVERAGE(S2558:S2559)</f>
        <v/>
      </c>
    </row>
    <row r="2559" ht="15.75" customHeight="1" s="412">
      <c r="A2559" s="333" t="n">
        <v>4246</v>
      </c>
      <c r="B2559" s="334" t="n">
        <v>276</v>
      </c>
      <c r="C2559" s="380" t="inlineStr">
        <is>
          <t>T400</t>
        </is>
      </c>
      <c r="D2559" s="380" t="n"/>
      <c r="E2559" s="380" t="n"/>
      <c r="F2559" s="380" t="n"/>
      <c r="G2559" s="380" t="n">
        <v>15</v>
      </c>
      <c r="H2559" s="381" t="n">
        <v>43599</v>
      </c>
      <c r="I2559" s="380" t="n">
        <v>5217</v>
      </c>
      <c r="J2559" s="380" t="n">
        <v>8429</v>
      </c>
      <c r="K2559" s="380" t="n">
        <v>7921</v>
      </c>
      <c r="L2559" s="380" t="n"/>
      <c r="M2559" s="382">
        <f>+(((J2559-I2559)-(K2559-I2559))/(K2559-I2559))*100</f>
        <v/>
      </c>
      <c r="N2559" s="385" t="n"/>
      <c r="O2559" s="385" t="n"/>
      <c r="P2559" s="385" t="n"/>
      <c r="Q2559" s="287" t="n"/>
      <c r="R2559" s="287" t="n"/>
      <c r="S2559" s="331">
        <f>+(((K2559-I2559)/1000)*1000)/10</f>
        <v/>
      </c>
      <c r="T2559" s="332" t="n"/>
    </row>
    <row r="2560" ht="15.75" customHeight="1" s="412">
      <c r="A2560" s="333" t="n">
        <v>4891</v>
      </c>
      <c r="B2560" s="334" t="n">
        <v>275</v>
      </c>
      <c r="C2560" s="380" t="inlineStr">
        <is>
          <t>T400</t>
        </is>
      </c>
      <c r="D2560" s="380" t="n"/>
      <c r="E2560" s="380" t="n"/>
      <c r="F2560" s="380" t="n"/>
      <c r="G2560" s="380" t="n">
        <v>17</v>
      </c>
      <c r="H2560" s="381" t="n">
        <v>43619</v>
      </c>
      <c r="I2560" s="380" t="n">
        <v>5274</v>
      </c>
      <c r="J2560" s="380" t="n">
        <v>8143</v>
      </c>
      <c r="K2560" s="380" t="n">
        <v>7658</v>
      </c>
      <c r="L2560" s="380" t="n"/>
      <c r="M2560" s="382">
        <f>+(((J2560-I2560)-(K2560-I2560))/(K2560-I2560))*100</f>
        <v/>
      </c>
      <c r="N2560" s="395" t="n"/>
      <c r="O2560" s="384">
        <f>AVERAGE(M2560:M2561)</f>
        <v/>
      </c>
      <c r="P2560" s="384">
        <f>_xlfn.STDEV.S(M2560,M2561)</f>
        <v/>
      </c>
      <c r="Q2560" s="287" t="n"/>
      <c r="R2560" s="287" t="n"/>
      <c r="S2560" s="331">
        <f>+(((K2560-I2560)/1000)*1000)/10</f>
        <v/>
      </c>
      <c r="T2560" s="332">
        <f>AVERAGE(S2560:S2561)</f>
        <v/>
      </c>
    </row>
    <row r="2561" ht="15.75" customHeight="1" s="412">
      <c r="A2561" s="333" t="n">
        <v>4892</v>
      </c>
      <c r="B2561" s="334" t="n">
        <v>276</v>
      </c>
      <c r="C2561" s="380" t="inlineStr">
        <is>
          <t>T400</t>
        </is>
      </c>
      <c r="D2561" s="380" t="n"/>
      <c r="E2561" s="380" t="n"/>
      <c r="F2561" s="380" t="n"/>
      <c r="G2561" s="380" t="n">
        <v>17</v>
      </c>
      <c r="H2561" s="381" t="n">
        <v>43619</v>
      </c>
      <c r="I2561" s="380" t="n">
        <v>5217</v>
      </c>
      <c r="J2561" s="380" t="n">
        <v>8018</v>
      </c>
      <c r="K2561" s="380" t="n">
        <v>7545</v>
      </c>
      <c r="L2561" s="380" t="n"/>
      <c r="M2561" s="382">
        <f>+(((J2561-I2561)-(K2561-I2561))/(K2561-I2561))*100</f>
        <v/>
      </c>
      <c r="N2561" s="395" t="n"/>
      <c r="O2561" s="385" t="n"/>
      <c r="P2561" s="385" t="n"/>
      <c r="Q2561" s="287" t="n"/>
      <c r="R2561" s="287" t="n"/>
      <c r="S2561" s="331">
        <f>+(((K2561-I2561)/1000)*1000)/10</f>
        <v/>
      </c>
      <c r="T2561" s="332" t="n"/>
    </row>
    <row r="2562" ht="15.75" customHeight="1" s="412">
      <c r="A2562" s="333" t="n">
        <v>5469</v>
      </c>
      <c r="B2562" s="334" t="n">
        <v>207</v>
      </c>
      <c r="C2562" s="378" t="inlineStr">
        <is>
          <t>T400</t>
        </is>
      </c>
      <c r="D2562" s="378" t="n"/>
      <c r="E2562" s="378" t="n"/>
      <c r="F2562" s="378" t="n"/>
      <c r="G2562" s="378" t="n">
        <v>19</v>
      </c>
      <c r="H2562" s="379" t="n">
        <v>43637</v>
      </c>
      <c r="I2562" s="378" t="n">
        <v>5236</v>
      </c>
      <c r="J2562" s="378" t="n">
        <v>7463</v>
      </c>
      <c r="K2562" s="378" t="n">
        <v>7047</v>
      </c>
      <c r="L2562" s="378" t="n">
        <v>5</v>
      </c>
      <c r="M2562" s="386">
        <f>+(((J2562-I2562)-(K2562-I2562))/(K2562-I2562))*100</f>
        <v/>
      </c>
      <c r="N2562" s="397" t="n"/>
      <c r="O2562" s="388">
        <f>AVERAGE(M2562:M2563)</f>
        <v/>
      </c>
      <c r="P2562" s="388">
        <f>_xlfn.STDEV.S(M2562,M2563)</f>
        <v/>
      </c>
      <c r="Q2562" s="287" t="n"/>
      <c r="R2562" s="287" t="n"/>
      <c r="S2562" s="331">
        <f>+(((K2562-I2562)/1000)*1000)/10</f>
        <v/>
      </c>
      <c r="T2562" s="332">
        <f>AVERAGE(S2562:S2563)</f>
        <v/>
      </c>
    </row>
    <row r="2563" ht="15.75" customHeight="1" s="412">
      <c r="A2563" s="333" t="n">
        <v>5470</v>
      </c>
      <c r="B2563" s="334" t="n">
        <v>208</v>
      </c>
      <c r="C2563" s="378" t="inlineStr">
        <is>
          <t>T400</t>
        </is>
      </c>
      <c r="D2563" s="378" t="n"/>
      <c r="E2563" s="378" t="n"/>
      <c r="F2563" s="378" t="n"/>
      <c r="G2563" s="378" t="n">
        <v>19</v>
      </c>
      <c r="H2563" s="379" t="n">
        <v>43637</v>
      </c>
      <c r="I2563" s="378" t="n">
        <v>5202</v>
      </c>
      <c r="J2563" s="378" t="n">
        <v>7391</v>
      </c>
      <c r="K2563" s="378" t="n">
        <v>6970</v>
      </c>
      <c r="L2563" s="378" t="n"/>
      <c r="M2563" s="386">
        <f>+(((J2563-I2563)-(K2563-I2563))/(K2563-I2563))*100</f>
        <v/>
      </c>
      <c r="N2563" s="397" t="n"/>
      <c r="O2563" s="331" t="n"/>
      <c r="P2563" s="331" t="n"/>
      <c r="Q2563" s="287" t="n"/>
      <c r="R2563" s="287" t="n"/>
      <c r="S2563" s="331">
        <f>+(((K2563-I2563)/1000)*1000)/10</f>
        <v/>
      </c>
      <c r="T2563" s="332" t="n"/>
    </row>
    <row r="2564" ht="15.75" customHeight="1" s="412">
      <c r="A2564" s="333" t="n">
        <v>6257</v>
      </c>
      <c r="B2564" s="334" t="n">
        <v>252</v>
      </c>
      <c r="C2564" s="378" t="inlineStr">
        <is>
          <t>T400</t>
        </is>
      </c>
      <c r="D2564" s="378" t="n"/>
      <c r="E2564" s="378" t="n"/>
      <c r="F2564" s="378" t="n"/>
      <c r="G2564" s="378" t="n">
        <v>22</v>
      </c>
      <c r="H2564" s="379" t="n">
        <v>43685</v>
      </c>
      <c r="I2564" s="378" t="n">
        <v>5296</v>
      </c>
      <c r="J2564" s="378" t="n">
        <v>7351</v>
      </c>
      <c r="K2564" s="378" t="n">
        <v>7045</v>
      </c>
      <c r="L2564" s="378" t="n">
        <v>5</v>
      </c>
      <c r="M2564" s="374">
        <f>+(((J2564-I2564)-(K2564-I2564))/(K2564-I2564))*100</f>
        <v/>
      </c>
      <c r="N2564" s="394" t="n"/>
      <c r="O2564" s="376">
        <f>AVERAGE(M2564:M2565)</f>
        <v/>
      </c>
      <c r="P2564" s="376">
        <f>_xlfn.STDEV.S(M2564,M2565)</f>
        <v/>
      </c>
      <c r="Q2564" s="287" t="n"/>
      <c r="R2564" s="287" t="n"/>
      <c r="S2564" s="331">
        <f>+(((K2564-I2564)/1000)*1000)/10</f>
        <v/>
      </c>
      <c r="T2564" s="332">
        <f>AVERAGE(S2564:S2565)</f>
        <v/>
      </c>
    </row>
    <row r="2565" ht="15.75" customHeight="1" s="412">
      <c r="A2565" s="333" t="n">
        <v>6258</v>
      </c>
      <c r="B2565" s="334" t="n">
        <v>252</v>
      </c>
      <c r="C2565" s="378" t="inlineStr">
        <is>
          <t>T400</t>
        </is>
      </c>
      <c r="D2565" s="378" t="n"/>
      <c r="E2565" s="378" t="n"/>
      <c r="F2565" s="378" t="n"/>
      <c r="G2565" s="378" t="n">
        <v>22</v>
      </c>
      <c r="H2565" s="379" t="n">
        <v>43685</v>
      </c>
      <c r="I2565" s="378" t="n">
        <v>5296</v>
      </c>
      <c r="J2565" s="378" t="n">
        <v>7498</v>
      </c>
      <c r="K2565" s="378" t="n">
        <v>7180</v>
      </c>
      <c r="L2565" s="378" t="n"/>
      <c r="M2565" s="374">
        <f>+(((J2565-I2565)-(K2565-I2565))/(K2565-I2565))*100</f>
        <v/>
      </c>
      <c r="N2565" s="394" t="n"/>
      <c r="O2565" s="377" t="n"/>
      <c r="P2565" s="377" t="n"/>
      <c r="Q2565" s="287" t="n"/>
      <c r="R2565" s="287" t="n"/>
      <c r="S2565" s="331">
        <f>+(((K2565-I2565)/1000)*1000)/10</f>
        <v/>
      </c>
      <c r="T2565" s="332" t="n"/>
    </row>
    <row r="2566" ht="15.75" customHeight="1" s="412">
      <c r="A2566" s="333" t="n">
        <v>3013</v>
      </c>
      <c r="B2566" s="334" t="n">
        <v>97</v>
      </c>
      <c r="C2566" s="371" t="inlineStr">
        <is>
          <t>T401</t>
        </is>
      </c>
      <c r="D2566" s="371" t="n"/>
      <c r="E2566" s="371" t="n"/>
      <c r="F2566" s="371" t="n"/>
      <c r="G2566" s="371" t="n">
        <v>11</v>
      </c>
      <c r="H2566" s="372" t="n">
        <v>43571</v>
      </c>
      <c r="I2566" s="373" t="n">
        <v>5287</v>
      </c>
      <c r="J2566" s="371" t="n">
        <v>7337</v>
      </c>
      <c r="K2566" s="371" t="n">
        <v>6793</v>
      </c>
      <c r="L2566" s="371" t="n">
        <v>2</v>
      </c>
      <c r="M2566" s="374">
        <f>+(((J2566-I2566)-(K2566-I2566))/(K2566-I2566))*100</f>
        <v/>
      </c>
      <c r="N2566" s="394" t="inlineStr">
        <is>
          <t>MF</t>
        </is>
      </c>
      <c r="O2566" s="376">
        <f>AVERAGE(M2566:M2567)</f>
        <v/>
      </c>
      <c r="P2566" s="376">
        <f>_xlfn.STDEV.S(M2566,M2567)</f>
        <v/>
      </c>
      <c r="Q2566" s="287" t="n">
        <v>2</v>
      </c>
      <c r="R2566" s="287" t="n"/>
      <c r="S2566" s="331">
        <f>+(((K2566-I2566)/1000)*1000)/10</f>
        <v/>
      </c>
      <c r="T2566" s="332">
        <f>AVERAGE(S2566:S2567)</f>
        <v/>
      </c>
    </row>
    <row r="2567" ht="15.75" customHeight="1" s="412">
      <c r="A2567" s="333" t="n">
        <v>3014</v>
      </c>
      <c r="B2567" s="334" t="n">
        <v>98</v>
      </c>
      <c r="C2567" s="371" t="inlineStr">
        <is>
          <t>T401</t>
        </is>
      </c>
      <c r="D2567" s="371" t="n"/>
      <c r="E2567" s="371" t="n"/>
      <c r="F2567" s="371" t="n"/>
      <c r="G2567" s="371" t="n">
        <v>11</v>
      </c>
      <c r="H2567" s="372" t="n">
        <v>43571</v>
      </c>
      <c r="I2567" s="373" t="n">
        <v>5252</v>
      </c>
      <c r="J2567" s="371" t="n">
        <v>7361</v>
      </c>
      <c r="K2567" s="371" t="n">
        <v>6800</v>
      </c>
      <c r="L2567" s="371" t="n"/>
      <c r="M2567" s="374">
        <f>+(((J2567-I2567)-(K2567-I2567))/(K2567-I2567))*100</f>
        <v/>
      </c>
      <c r="N2567" s="394" t="n"/>
      <c r="O2567" s="377" t="n"/>
      <c r="P2567" s="377" t="n"/>
      <c r="Q2567" s="287" t="n"/>
      <c r="R2567" s="287" t="n"/>
      <c r="S2567" s="331">
        <f>+(((K2567-I2567)/1000)*1000)/10</f>
        <v/>
      </c>
      <c r="T2567" s="332" t="n"/>
    </row>
    <row r="2568" ht="15.75" customHeight="1" s="412">
      <c r="A2568" s="333" t="n">
        <v>3883</v>
      </c>
      <c r="B2568" s="334" t="n">
        <v>305</v>
      </c>
      <c r="C2568" s="371" t="inlineStr">
        <is>
          <t>T401</t>
        </is>
      </c>
      <c r="D2568" s="371" t="n"/>
      <c r="E2568" s="371" t="n"/>
      <c r="F2568" s="371" t="n"/>
      <c r="G2568" s="371" t="n">
        <v>14</v>
      </c>
      <c r="H2568" s="372" t="n">
        <v>43591</v>
      </c>
      <c r="I2568" s="371" t="n">
        <v>5301</v>
      </c>
      <c r="J2568" s="373" t="n">
        <v>7500</v>
      </c>
      <c r="K2568" s="371" t="n">
        <v>6955</v>
      </c>
      <c r="L2568" s="371" t="n"/>
      <c r="M2568" s="374">
        <f>+(((J2568-I2568)-(K2568-I2568))/(K2568-I2568))*100</f>
        <v/>
      </c>
      <c r="N2568" s="394" t="inlineStr">
        <is>
          <t>MF</t>
        </is>
      </c>
      <c r="O2568" s="376">
        <f>AVERAGE(M2568:M2569)</f>
        <v/>
      </c>
      <c r="P2568" s="376">
        <f>_xlfn.STDEV.S(M2568,M2569)</f>
        <v/>
      </c>
      <c r="Q2568" s="287" t="n"/>
      <c r="R2568" s="287" t="n"/>
      <c r="S2568" s="331">
        <f>+(((K2568-I2568)/1000)*1000)/10</f>
        <v/>
      </c>
      <c r="T2568" s="332">
        <f>AVERAGE(S2568:S2569)</f>
        <v/>
      </c>
    </row>
    <row r="2569" ht="15.75" customHeight="1" s="412">
      <c r="A2569" s="333" t="n">
        <v>3884</v>
      </c>
      <c r="B2569" s="334" t="n">
        <v>306</v>
      </c>
      <c r="C2569" s="371" t="inlineStr">
        <is>
          <t>T401</t>
        </is>
      </c>
      <c r="D2569" s="371" t="n"/>
      <c r="E2569" s="371" t="n"/>
      <c r="F2569" s="371" t="n"/>
      <c r="G2569" s="371" t="n">
        <v>14</v>
      </c>
      <c r="H2569" s="372" t="n">
        <v>43591</v>
      </c>
      <c r="I2569" s="371" t="n">
        <v>5254</v>
      </c>
      <c r="J2569" s="373" t="n">
        <v>7382</v>
      </c>
      <c r="K2569" s="371" t="n">
        <v>6872</v>
      </c>
      <c r="L2569" s="371" t="n"/>
      <c r="M2569" s="374">
        <f>+(((J2569-I2569)-(K2569-I2569))/(K2569-I2569))*100</f>
        <v/>
      </c>
      <c r="N2569" s="394" t="n"/>
      <c r="O2569" s="377" t="n"/>
      <c r="P2569" s="377" t="n"/>
      <c r="Q2569" s="287" t="n"/>
      <c r="R2569" s="287" t="n"/>
      <c r="S2569" s="331">
        <f>+(((K2569-I2569)/1000)*1000)/10</f>
        <v/>
      </c>
      <c r="T2569" s="332" t="n"/>
    </row>
    <row r="2570" ht="15.75" customHeight="1" s="412">
      <c r="A2570" s="333" t="n">
        <v>4535</v>
      </c>
      <c r="B2570" s="334" t="n">
        <v>241</v>
      </c>
      <c r="C2570" s="371" t="inlineStr">
        <is>
          <t>T401</t>
        </is>
      </c>
      <c r="D2570" s="371" t="n"/>
      <c r="E2570" s="371" t="n"/>
      <c r="F2570" s="371" t="n"/>
      <c r="G2570" s="371" t="n">
        <v>16</v>
      </c>
      <c r="H2570" s="372" t="n">
        <v>43607</v>
      </c>
      <c r="I2570" s="371" t="n">
        <v>5180</v>
      </c>
      <c r="J2570" s="371" t="n">
        <v>8544</v>
      </c>
      <c r="K2570" s="371" t="n">
        <v>7976</v>
      </c>
      <c r="L2570" s="371" t="n">
        <v>2</v>
      </c>
      <c r="M2570" s="374">
        <f>+(((J2570-I2570)-(K2570-I2570))/(K2570-I2570))*100</f>
        <v/>
      </c>
      <c r="N2570" s="394" t="n"/>
      <c r="O2570" s="376">
        <f>AVERAGE(M2570:M2571)</f>
        <v/>
      </c>
      <c r="P2570" s="376">
        <f>_xlfn.STDEV.S(M2570,M2571)</f>
        <v/>
      </c>
      <c r="Q2570" s="287" t="n"/>
      <c r="R2570" s="287" t="n"/>
      <c r="S2570" s="331">
        <f>+(((K2570-I2570)/1000)*1000)/10</f>
        <v/>
      </c>
      <c r="T2570" s="332">
        <f>AVERAGE(S2570:S2571)</f>
        <v/>
      </c>
    </row>
    <row r="2571" ht="15.75" customHeight="1" s="412">
      <c r="A2571" s="333" t="n">
        <v>4536</v>
      </c>
      <c r="B2571" s="334" t="n">
        <v>242</v>
      </c>
      <c r="C2571" s="371" t="inlineStr">
        <is>
          <t>T401</t>
        </is>
      </c>
      <c r="D2571" s="371" t="n"/>
      <c r="E2571" s="371" t="n"/>
      <c r="F2571" s="371" t="n"/>
      <c r="G2571" s="371" t="n">
        <v>16</v>
      </c>
      <c r="H2571" s="372" t="n">
        <v>43607</v>
      </c>
      <c r="I2571" s="371" t="n">
        <v>5268</v>
      </c>
      <c r="J2571" s="371" t="n">
        <v>8329</v>
      </c>
      <c r="K2571" s="371" t="n">
        <v>7802</v>
      </c>
      <c r="L2571" s="371" t="n"/>
      <c r="M2571" s="374">
        <f>+(((J2571-I2571)-(K2571-I2571))/(K2571-I2571))*100</f>
        <v/>
      </c>
      <c r="N2571" s="394" t="n"/>
      <c r="O2571" s="377" t="n"/>
      <c r="P2571" s="377" t="n"/>
      <c r="Q2571" s="287" t="n"/>
      <c r="R2571" s="287" t="n"/>
      <c r="S2571" s="331">
        <f>+(((K2571-I2571)/1000)*1000)/10</f>
        <v/>
      </c>
      <c r="T2571" s="332" t="n"/>
    </row>
    <row r="2572" ht="15.75" customHeight="1" s="412">
      <c r="A2572" s="333" t="n">
        <v>5181</v>
      </c>
      <c r="B2572" s="334" t="n">
        <v>241</v>
      </c>
      <c r="C2572" s="371" t="inlineStr">
        <is>
          <t>T401</t>
        </is>
      </c>
      <c r="D2572" s="371" t="n"/>
      <c r="E2572" s="371" t="n"/>
      <c r="F2572" s="371" t="n"/>
      <c r="G2572" s="371" t="n">
        <v>18</v>
      </c>
      <c r="H2572" s="372" t="n">
        <v>43626</v>
      </c>
      <c r="I2572" s="371" t="n">
        <v>5180</v>
      </c>
      <c r="J2572" s="371" t="n">
        <v>7527</v>
      </c>
      <c r="K2572" s="371" t="n">
        <v>7083</v>
      </c>
      <c r="L2572" s="371" t="n">
        <v>8</v>
      </c>
      <c r="M2572" s="374">
        <f>+(((J2572-I2572)-(K2572-I2572))/(K2572-I2572))*100</f>
        <v/>
      </c>
      <c r="N2572" s="394" t="n"/>
      <c r="O2572" s="376">
        <f>AVERAGE(M2572:M2573)</f>
        <v/>
      </c>
      <c r="P2572" s="376">
        <f>_xlfn.STDEV.S(M2572,M2573)</f>
        <v/>
      </c>
      <c r="Q2572" s="287" t="n"/>
      <c r="R2572" s="287" t="n"/>
      <c r="S2572" s="331">
        <f>+(((K2572-I2572)/1000)*1000)/10</f>
        <v/>
      </c>
      <c r="T2572" s="332">
        <f>AVERAGE(S2572:S2573)</f>
        <v/>
      </c>
    </row>
    <row r="2573" ht="15.75" customHeight="1" s="412">
      <c r="A2573" s="333" t="n">
        <v>5182</v>
      </c>
      <c r="B2573" s="334" t="n">
        <v>242</v>
      </c>
      <c r="C2573" s="371" t="inlineStr">
        <is>
          <t>T401</t>
        </is>
      </c>
      <c r="D2573" s="371" t="n"/>
      <c r="E2573" s="371" t="n"/>
      <c r="F2573" s="371" t="n"/>
      <c r="G2573" s="371" t="n">
        <v>18</v>
      </c>
      <c r="H2573" s="372" t="n">
        <v>43626</v>
      </c>
      <c r="I2573" s="371" t="n">
        <v>5268</v>
      </c>
      <c r="J2573" s="371" t="n">
        <v>7805</v>
      </c>
      <c r="K2573" s="371" t="n">
        <v>7335</v>
      </c>
      <c r="L2573" s="371" t="n"/>
      <c r="M2573" s="374">
        <f>+(((J2573-I2573)-(K2573-I2573))/(K2573-I2573))*100</f>
        <v/>
      </c>
      <c r="N2573" s="394" t="n"/>
      <c r="O2573" s="377" t="n"/>
      <c r="P2573" s="377" t="n"/>
      <c r="Q2573" s="287" t="n"/>
      <c r="R2573" s="287" t="n"/>
      <c r="S2573" s="331">
        <f>+(((K2573-I2573)/1000)*1000)/10</f>
        <v/>
      </c>
      <c r="T2573" s="332" t="n"/>
    </row>
    <row r="2574" ht="15.75" customHeight="1" s="412">
      <c r="A2574" s="333" t="n">
        <v>5699</v>
      </c>
      <c r="B2574" s="334" t="n">
        <v>143</v>
      </c>
      <c r="C2574" s="378" t="inlineStr">
        <is>
          <t>T401</t>
        </is>
      </c>
      <c r="D2574" s="378" t="n"/>
      <c r="E2574" s="378" t="n"/>
      <c r="F2574" s="378" t="n"/>
      <c r="G2574" s="378" t="n">
        <v>21</v>
      </c>
      <c r="H2574" s="379" t="n">
        <v>43657</v>
      </c>
      <c r="I2574" s="378" t="n">
        <v>5229</v>
      </c>
      <c r="J2574" s="378" t="n">
        <v>7930</v>
      </c>
      <c r="K2574" s="378" t="n">
        <v>7454</v>
      </c>
      <c r="L2574" s="378" t="n">
        <v>8</v>
      </c>
      <c r="M2574" s="374">
        <f>+(((J2574-I2574)-(K2574-I2574))/(K2574-I2574))*100</f>
        <v/>
      </c>
      <c r="N2574" s="394" t="n"/>
      <c r="O2574" s="376">
        <f>AVERAGE(M2574:M2575)</f>
        <v/>
      </c>
      <c r="P2574" s="376">
        <f>_xlfn.STDEV.S(M2574,M2575)</f>
        <v/>
      </c>
      <c r="Q2574" s="287" t="n"/>
      <c r="R2574" s="287" t="n"/>
      <c r="S2574" s="331">
        <f>+(((K2574-I2574)/1000)*1000)/10</f>
        <v/>
      </c>
      <c r="T2574" s="332">
        <f>AVERAGE(S2574:S2575)</f>
        <v/>
      </c>
    </row>
    <row r="2575" ht="15.75" customHeight="1" s="412">
      <c r="A2575" s="333" t="n">
        <v>5700</v>
      </c>
      <c r="B2575" s="334" t="n">
        <v>144</v>
      </c>
      <c r="C2575" s="378" t="inlineStr">
        <is>
          <t>T401</t>
        </is>
      </c>
      <c r="D2575" s="378" t="n"/>
      <c r="E2575" s="378" t="n"/>
      <c r="F2575" s="378" t="n"/>
      <c r="G2575" s="378" t="n">
        <v>21</v>
      </c>
      <c r="H2575" s="379" t="n">
        <v>43657</v>
      </c>
      <c r="I2575" s="378" t="n">
        <v>5238</v>
      </c>
      <c r="J2575" s="378" t="n">
        <v>7769</v>
      </c>
      <c r="K2575" s="378" t="n">
        <v>7333</v>
      </c>
      <c r="L2575" s="378" t="n"/>
      <c r="M2575" s="374">
        <f>+(((J2575-I2575)-(K2575-I2575))/(K2575-I2575))*100</f>
        <v/>
      </c>
      <c r="N2575" s="394" t="n"/>
      <c r="O2575" s="377" t="n"/>
      <c r="P2575" s="377" t="n"/>
      <c r="Q2575" s="287" t="n"/>
      <c r="R2575" s="287" t="n"/>
      <c r="S2575" s="331">
        <f>+(((K2575-I2575)/1000)*1000)/10</f>
        <v/>
      </c>
      <c r="T2575" s="332" t="n"/>
    </row>
    <row r="2576" ht="15.75" customHeight="1" s="412">
      <c r="A2576" s="333" t="n">
        <v>6259</v>
      </c>
      <c r="B2576" s="334" t="n">
        <v>253</v>
      </c>
      <c r="C2576" s="378" t="inlineStr">
        <is>
          <t>T401</t>
        </is>
      </c>
      <c r="D2576" s="378" t="n"/>
      <c r="E2576" s="378" t="n"/>
      <c r="F2576" s="378" t="n"/>
      <c r="G2576" s="378" t="n">
        <v>22</v>
      </c>
      <c r="H2576" s="379" t="n">
        <v>43685</v>
      </c>
      <c r="I2576" s="378" t="n">
        <v>5257</v>
      </c>
      <c r="J2576" s="378" t="n">
        <v>8278</v>
      </c>
      <c r="K2576" s="378" t="n">
        <v>7791</v>
      </c>
      <c r="L2576" s="378" t="n">
        <v>8</v>
      </c>
      <c r="M2576" s="374">
        <f>+(((J2576-I2576)-(K2576-I2576))/(K2576-I2576))*100</f>
        <v/>
      </c>
      <c r="N2576" s="394" t="n"/>
      <c r="O2576" s="376">
        <f>AVERAGE(M2576:M2577)</f>
        <v/>
      </c>
      <c r="P2576" s="376">
        <f>_xlfn.STDEV.S(M2576,M2577)</f>
        <v/>
      </c>
      <c r="Q2576" s="287" t="n"/>
      <c r="R2576" s="287" t="n"/>
      <c r="S2576" s="331">
        <f>+(((K2576-I2576)/1000)*1000)/10</f>
        <v/>
      </c>
      <c r="T2576" s="332">
        <f>AVERAGE(S2576:S2577)</f>
        <v/>
      </c>
    </row>
    <row r="2577" ht="15.75" customHeight="1" s="412">
      <c r="A2577" s="333" t="n">
        <v>6260</v>
      </c>
      <c r="B2577" s="334" t="n">
        <v>253</v>
      </c>
      <c r="C2577" s="378" t="inlineStr">
        <is>
          <t>T401</t>
        </is>
      </c>
      <c r="D2577" s="378" t="n"/>
      <c r="E2577" s="378" t="n"/>
      <c r="F2577" s="378" t="n"/>
      <c r="G2577" s="378" t="n">
        <v>22</v>
      </c>
      <c r="H2577" s="379" t="n">
        <v>43685</v>
      </c>
      <c r="I2577" s="378" t="n">
        <v>5257</v>
      </c>
      <c r="J2577" s="378" t="n">
        <v>8260</v>
      </c>
      <c r="K2577" s="378" t="n">
        <v>7788</v>
      </c>
      <c r="L2577" s="378" t="n"/>
      <c r="M2577" s="374">
        <f>+(((J2577-I2577)-(K2577-I2577))/(K2577-I2577))*100</f>
        <v/>
      </c>
      <c r="N2577" s="394" t="n"/>
      <c r="O2577" s="377" t="n"/>
      <c r="P2577" s="377" t="n"/>
      <c r="Q2577" s="287" t="n"/>
      <c r="R2577" s="287" t="n"/>
      <c r="S2577" s="331">
        <f>+(((K2577-I2577)/1000)*1000)/10</f>
        <v/>
      </c>
      <c r="T2577" s="332" t="n"/>
    </row>
    <row r="2578" ht="15.75" customHeight="1" s="412">
      <c r="A2578" s="333" t="n">
        <v>3525</v>
      </c>
      <c r="B2578" s="334" t="n">
        <v>281</v>
      </c>
      <c r="C2578" s="380" t="inlineStr">
        <is>
          <t>T402</t>
        </is>
      </c>
      <c r="D2578" s="380" t="n"/>
      <c r="E2578" s="380" t="n"/>
      <c r="F2578" s="380" t="n"/>
      <c r="G2578" s="380" t="n">
        <v>13</v>
      </c>
      <c r="H2578" s="381" t="n">
        <v>43587</v>
      </c>
      <c r="I2578" s="380" t="n">
        <v>5275</v>
      </c>
      <c r="J2578" s="380" t="n">
        <v>7298</v>
      </c>
      <c r="K2578" s="380" t="n">
        <v>6813</v>
      </c>
      <c r="L2578" s="380" t="n">
        <v>1</v>
      </c>
      <c r="M2578" s="382">
        <f>+(((J2578-I2578)-(K2578-I2578))/(K2578-I2578))*100</f>
        <v/>
      </c>
      <c r="N2578" s="395" t="inlineStr">
        <is>
          <t>MF</t>
        </is>
      </c>
      <c r="O2578" s="384">
        <f>AVERAGE(M2578:M2579)</f>
        <v/>
      </c>
      <c r="P2578" s="384">
        <f>_xlfn.STDEV.S(M2578,M2579)</f>
        <v/>
      </c>
      <c r="Q2578" s="287" t="n">
        <v>1</v>
      </c>
      <c r="R2578" s="287" t="n"/>
      <c r="S2578" s="331">
        <f>+(((K2578-I2578)/1000)*1000)/10</f>
        <v/>
      </c>
      <c r="T2578" s="332">
        <f>AVERAGE(S2578:S2579)</f>
        <v/>
      </c>
    </row>
    <row r="2579" ht="15.75" customHeight="1" s="412">
      <c r="A2579" s="333" t="n">
        <v>3526</v>
      </c>
      <c r="B2579" s="334" t="n">
        <v>282</v>
      </c>
      <c r="C2579" s="380" t="inlineStr">
        <is>
          <t>T402</t>
        </is>
      </c>
      <c r="D2579" s="380" t="n"/>
      <c r="E2579" s="380" t="n"/>
      <c r="F2579" s="380" t="n"/>
      <c r="G2579" s="380" t="n">
        <v>13</v>
      </c>
      <c r="H2579" s="381" t="n">
        <v>43587</v>
      </c>
      <c r="I2579" s="380" t="n">
        <v>5225</v>
      </c>
      <c r="J2579" s="380" t="n">
        <v>7118</v>
      </c>
      <c r="K2579" s="380" t="n">
        <v>6673</v>
      </c>
      <c r="L2579" s="380" t="n"/>
      <c r="M2579" s="382">
        <f>+(((J2579-I2579)-(K2579-I2579))/(K2579-I2579))*100</f>
        <v/>
      </c>
      <c r="N2579" s="395" t="n"/>
      <c r="O2579" s="385" t="n"/>
      <c r="P2579" s="385" t="n"/>
      <c r="Q2579" s="287" t="n"/>
      <c r="R2579" s="287" t="n"/>
      <c r="S2579" s="331">
        <f>+(((K2579-I2579)/1000)*1000)/10</f>
        <v/>
      </c>
      <c r="T2579" s="332" t="n"/>
    </row>
    <row r="2580" ht="15.75" customHeight="1" s="412">
      <c r="A2580" s="333" t="n">
        <v>4247</v>
      </c>
      <c r="B2580" s="334" t="n">
        <v>277</v>
      </c>
      <c r="C2580" s="380" t="inlineStr">
        <is>
          <t>T402</t>
        </is>
      </c>
      <c r="D2580" s="380" t="n"/>
      <c r="E2580" s="380" t="n"/>
      <c r="F2580" s="380" t="n"/>
      <c r="G2580" s="380" t="n">
        <v>15</v>
      </c>
      <c r="H2580" s="381" t="n">
        <v>43599</v>
      </c>
      <c r="I2580" s="380" t="n">
        <v>5252</v>
      </c>
      <c r="J2580" s="380" t="n">
        <v>7307</v>
      </c>
      <c r="K2580" s="380" t="n">
        <v>6860</v>
      </c>
      <c r="L2580" s="380" t="n"/>
      <c r="M2580" s="382">
        <f>+(((J2580-I2580)-(K2580-I2580))/(K2580-I2580))*100</f>
        <v/>
      </c>
      <c r="N2580" s="385" t="n"/>
      <c r="O2580" s="384">
        <f>AVERAGE(M2580:M2581)</f>
        <v/>
      </c>
      <c r="P2580" s="384">
        <f>_xlfn.STDEV.S(M2580,M2581)</f>
        <v/>
      </c>
      <c r="Q2580" s="287" t="n"/>
      <c r="R2580" s="287" t="n"/>
      <c r="S2580" s="331">
        <f>+(((K2580-I2580)/1000)*1000)/10</f>
        <v/>
      </c>
      <c r="T2580" s="332">
        <f>AVERAGE(S2580:S2581)</f>
        <v/>
      </c>
    </row>
    <row r="2581" ht="15.75" customHeight="1" s="412">
      <c r="A2581" s="333" t="n">
        <v>4248</v>
      </c>
      <c r="B2581" s="334" t="n">
        <v>278</v>
      </c>
      <c r="C2581" s="380" t="inlineStr">
        <is>
          <t>T402</t>
        </is>
      </c>
      <c r="D2581" s="380" t="n"/>
      <c r="E2581" s="380" t="n"/>
      <c r="F2581" s="380" t="n"/>
      <c r="G2581" s="380" t="n">
        <v>15</v>
      </c>
      <c r="H2581" s="381" t="n">
        <v>43599</v>
      </c>
      <c r="I2581" s="380" t="n">
        <v>5256</v>
      </c>
      <c r="J2581" s="380" t="n">
        <v>7474</v>
      </c>
      <c r="K2581" s="380" t="n">
        <v>6983</v>
      </c>
      <c r="L2581" s="380" t="n"/>
      <c r="M2581" s="382">
        <f>+(((J2581-I2581)-(K2581-I2581))/(K2581-I2581))*100</f>
        <v/>
      </c>
      <c r="N2581" s="385" t="n"/>
      <c r="O2581" s="385" t="n"/>
      <c r="P2581" s="385" t="n"/>
      <c r="Q2581" s="287" t="n"/>
      <c r="R2581" s="287" t="n"/>
      <c r="S2581" s="331">
        <f>+(((K2581-I2581)/1000)*1000)/10</f>
        <v/>
      </c>
      <c r="T2581" s="332" t="n"/>
    </row>
    <row r="2582" ht="15.75" customHeight="1" s="412">
      <c r="A2582" s="333" t="n">
        <v>4893</v>
      </c>
      <c r="B2582" s="334" t="n">
        <v>277</v>
      </c>
      <c r="C2582" s="380" t="inlineStr">
        <is>
          <t>T402</t>
        </is>
      </c>
      <c r="D2582" s="380" t="n"/>
      <c r="E2582" s="380" t="n"/>
      <c r="F2582" s="380" t="n"/>
      <c r="G2582" s="380" t="n">
        <v>17</v>
      </c>
      <c r="H2582" s="381" t="n">
        <v>43619</v>
      </c>
      <c r="I2582" s="380" t="n">
        <v>5252</v>
      </c>
      <c r="J2582" s="380" t="n">
        <v>6999</v>
      </c>
      <c r="K2582" s="380" t="n">
        <v>6661</v>
      </c>
      <c r="L2582" s="380" t="n"/>
      <c r="M2582" s="382">
        <f>+(((J2582-I2582)-(K2582-I2582))/(K2582-I2582))*100</f>
        <v/>
      </c>
      <c r="N2582" s="395" t="n"/>
      <c r="O2582" s="384">
        <f>AVERAGE(M2582:M2583)</f>
        <v/>
      </c>
      <c r="P2582" s="384">
        <f>_xlfn.STDEV.S(M2582,M2583)</f>
        <v/>
      </c>
      <c r="Q2582" s="287" t="n"/>
      <c r="R2582" s="287" t="n"/>
      <c r="S2582" s="331">
        <f>+(((K2582-I2582)/1000)*1000)/10</f>
        <v/>
      </c>
      <c r="T2582" s="332">
        <f>AVERAGE(S2582:S2583)</f>
        <v/>
      </c>
    </row>
    <row r="2583" ht="15.75" customHeight="1" s="412">
      <c r="A2583" s="333" t="n">
        <v>4894</v>
      </c>
      <c r="B2583" s="334" t="n">
        <v>278</v>
      </c>
      <c r="C2583" s="380" t="inlineStr">
        <is>
          <t>T402</t>
        </is>
      </c>
      <c r="D2583" s="380" t="n"/>
      <c r="E2583" s="380" t="n"/>
      <c r="F2583" s="380" t="n"/>
      <c r="G2583" s="380" t="n">
        <v>17</v>
      </c>
      <c r="H2583" s="381" t="n">
        <v>43619</v>
      </c>
      <c r="I2583" s="380" t="n">
        <v>5256</v>
      </c>
      <c r="J2583" s="380" t="n">
        <v>6908</v>
      </c>
      <c r="K2583" s="380" t="n">
        <v>6579</v>
      </c>
      <c r="L2583" s="380" t="n"/>
      <c r="M2583" s="382">
        <f>+(((J2583-I2583)-(K2583-I2583))/(K2583-I2583))*100</f>
        <v/>
      </c>
      <c r="N2583" s="395" t="n"/>
      <c r="O2583" s="385" t="n"/>
      <c r="P2583" s="385" t="n"/>
      <c r="Q2583" s="287" t="n"/>
      <c r="R2583" s="287" t="n"/>
      <c r="S2583" s="331">
        <f>+(((K2583-I2583)/1000)*1000)/10</f>
        <v/>
      </c>
      <c r="T2583" s="332" t="n"/>
    </row>
    <row r="2584" ht="15.75" customHeight="1" s="412">
      <c r="A2584" s="333" t="n">
        <v>5471</v>
      </c>
      <c r="B2584" s="334" t="n">
        <v>209</v>
      </c>
      <c r="C2584" s="378" t="inlineStr">
        <is>
          <t>T402</t>
        </is>
      </c>
      <c r="D2584" s="378" t="n"/>
      <c r="E2584" s="378" t="n"/>
      <c r="F2584" s="378" t="n"/>
      <c r="G2584" s="378" t="n">
        <v>19</v>
      </c>
      <c r="H2584" s="379" t="n">
        <v>43637</v>
      </c>
      <c r="I2584" s="378" t="n">
        <v>5228</v>
      </c>
      <c r="J2584" s="378" t="n">
        <v>7538</v>
      </c>
      <c r="K2584" s="378" t="n">
        <v>7069</v>
      </c>
      <c r="L2584" s="378" t="n">
        <v>7</v>
      </c>
      <c r="M2584" s="386">
        <f>+(((J2584-I2584)-(K2584-I2584))/(K2584-I2584))*100</f>
        <v/>
      </c>
      <c r="N2584" s="397" t="n"/>
      <c r="O2584" s="388">
        <f>AVERAGE(M2584:M2585)</f>
        <v/>
      </c>
      <c r="P2584" s="388">
        <f>_xlfn.STDEV.S(M2584,M2585)</f>
        <v/>
      </c>
      <c r="Q2584" s="287" t="n"/>
      <c r="R2584" s="287" t="n"/>
      <c r="S2584" s="331">
        <f>+(((K2584-I2584)/1000)*1000)/10</f>
        <v/>
      </c>
      <c r="T2584" s="332">
        <f>AVERAGE(S2584:S2585)</f>
        <v/>
      </c>
    </row>
    <row r="2585" ht="15.75" customHeight="1" s="412">
      <c r="A2585" s="333" t="n">
        <v>5472</v>
      </c>
      <c r="B2585" s="334" t="n">
        <v>210</v>
      </c>
      <c r="C2585" s="378" t="inlineStr">
        <is>
          <t>T402</t>
        </is>
      </c>
      <c r="D2585" s="378" t="n"/>
      <c r="E2585" s="378" t="n"/>
      <c r="F2585" s="378" t="n"/>
      <c r="G2585" s="378" t="n">
        <v>19</v>
      </c>
      <c r="H2585" s="379" t="n">
        <v>43637</v>
      </c>
      <c r="I2585" s="378" t="n">
        <v>5223</v>
      </c>
      <c r="J2585" s="378" t="n">
        <v>7579</v>
      </c>
      <c r="K2585" s="378" t="n">
        <v>7095</v>
      </c>
      <c r="L2585" s="378" t="n"/>
      <c r="M2585" s="386">
        <f>+(((J2585-I2585)-(K2585-I2585))/(K2585-I2585))*100</f>
        <v/>
      </c>
      <c r="N2585" s="397" t="n"/>
      <c r="O2585" s="331" t="n"/>
      <c r="P2585" s="331" t="n"/>
      <c r="Q2585" s="287" t="n"/>
      <c r="R2585" s="287" t="n"/>
      <c r="S2585" s="331">
        <f>+(((K2585-I2585)/1000)*1000)/10</f>
        <v/>
      </c>
      <c r="T2585" s="332" t="n"/>
    </row>
    <row r="2586" ht="15.75" customHeight="1" s="412">
      <c r="A2586" s="333" t="n">
        <v>6261</v>
      </c>
      <c r="B2586" s="334" t="n">
        <v>254</v>
      </c>
      <c r="C2586" s="378" t="inlineStr">
        <is>
          <t>T402</t>
        </is>
      </c>
      <c r="D2586" s="378" t="n"/>
      <c r="E2586" s="378" t="n"/>
      <c r="F2586" s="378" t="n"/>
      <c r="G2586" s="378" t="n">
        <v>22</v>
      </c>
      <c r="H2586" s="379" t="n">
        <v>43685</v>
      </c>
      <c r="I2586" s="378" t="n">
        <v>5257</v>
      </c>
      <c r="J2586" s="378" t="n">
        <v>7074</v>
      </c>
      <c r="K2586" s="378" t="n">
        <v>6780</v>
      </c>
      <c r="L2586" s="378" t="n">
        <v>7</v>
      </c>
      <c r="M2586" s="374">
        <f>+(((J2586-I2586)-(K2586-I2586))/(K2586-I2586))*100</f>
        <v/>
      </c>
      <c r="N2586" s="394" t="n"/>
      <c r="O2586" s="376">
        <f>AVERAGE(M2586:M2587)</f>
        <v/>
      </c>
      <c r="P2586" s="376">
        <f>_xlfn.STDEV.S(M2586,M2587)</f>
        <v/>
      </c>
      <c r="Q2586" s="287" t="n"/>
      <c r="R2586" s="287" t="n"/>
      <c r="S2586" s="331">
        <f>+(((K2586-I2586)/1000)*1000)/10</f>
        <v/>
      </c>
      <c r="T2586" s="332">
        <f>AVERAGE(S2586:S2587)</f>
        <v/>
      </c>
    </row>
    <row r="2587" ht="15.75" customHeight="1" s="412">
      <c r="A2587" s="333" t="n">
        <v>6262</v>
      </c>
      <c r="B2587" s="334" t="n">
        <v>254</v>
      </c>
      <c r="C2587" s="378" t="inlineStr">
        <is>
          <t>T402</t>
        </is>
      </c>
      <c r="D2587" s="378" t="n"/>
      <c r="E2587" s="378" t="n"/>
      <c r="F2587" s="378" t="n"/>
      <c r="G2587" s="378" t="n">
        <v>22</v>
      </c>
      <c r="H2587" s="379" t="n">
        <v>43685</v>
      </c>
      <c r="I2587" s="378" t="n">
        <v>5257</v>
      </c>
      <c r="J2587" s="378" t="n">
        <v>6888</v>
      </c>
      <c r="K2587" s="378" t="n">
        <v>6631</v>
      </c>
      <c r="L2587" s="378" t="n"/>
      <c r="M2587" s="374">
        <f>+(((J2587-I2587)-(K2587-I2587))/(K2587-I2587))*100</f>
        <v/>
      </c>
      <c r="N2587" s="394" t="n"/>
      <c r="O2587" s="377" t="n"/>
      <c r="P2587" s="377" t="n"/>
      <c r="Q2587" s="287" t="n"/>
      <c r="R2587" s="287" t="n"/>
      <c r="S2587" s="331">
        <f>+(((K2587-I2587)/1000)*1000)/10</f>
        <v/>
      </c>
      <c r="T2587" s="332" t="n"/>
    </row>
    <row r="2588" ht="15.75" customHeight="1" s="412">
      <c r="A2588" s="333" t="n">
        <v>3527</v>
      </c>
      <c r="B2588" s="334" t="n">
        <v>283</v>
      </c>
      <c r="C2588" s="380" t="inlineStr">
        <is>
          <t>T403</t>
        </is>
      </c>
      <c r="D2588" s="380" t="n"/>
      <c r="E2588" s="380" t="n"/>
      <c r="F2588" s="380" t="n"/>
      <c r="G2588" s="380" t="n">
        <v>13</v>
      </c>
      <c r="H2588" s="381" t="n">
        <v>43587</v>
      </c>
      <c r="I2588" s="380" t="n">
        <v>5211</v>
      </c>
      <c r="J2588" s="380" t="n">
        <v>7419</v>
      </c>
      <c r="K2588" s="380" t="n">
        <v>6967</v>
      </c>
      <c r="L2588" s="380" t="n">
        <v>1</v>
      </c>
      <c r="M2588" s="382">
        <f>+(((J2588-I2588)-(K2588-I2588))/(K2588-I2588))*100</f>
        <v/>
      </c>
      <c r="N2588" s="395" t="inlineStr">
        <is>
          <t>MF</t>
        </is>
      </c>
      <c r="O2588" s="384">
        <f>AVERAGE(M2588:M2589)</f>
        <v/>
      </c>
      <c r="P2588" s="384">
        <f>_xlfn.STDEV.S(M2588,M2589)</f>
        <v/>
      </c>
      <c r="Q2588" s="287" t="n">
        <v>1</v>
      </c>
      <c r="R2588" s="287" t="n"/>
      <c r="S2588" s="331">
        <f>+(((K2588-I2588)/1000)*1000)/10</f>
        <v/>
      </c>
      <c r="T2588" s="332">
        <f>AVERAGE(S2588:S2589)</f>
        <v/>
      </c>
    </row>
    <row r="2589" ht="15.75" customHeight="1" s="412">
      <c r="A2589" s="333" t="n">
        <v>3528</v>
      </c>
      <c r="B2589" s="334" t="n">
        <v>284</v>
      </c>
      <c r="C2589" s="380" t="inlineStr">
        <is>
          <t>T403</t>
        </is>
      </c>
      <c r="D2589" s="380" t="n"/>
      <c r="E2589" s="380" t="n"/>
      <c r="F2589" s="380" t="n"/>
      <c r="G2589" s="380" t="n">
        <v>13</v>
      </c>
      <c r="H2589" s="381" t="n">
        <v>43587</v>
      </c>
      <c r="I2589" s="380" t="n">
        <v>5269</v>
      </c>
      <c r="J2589" s="380" t="n">
        <v>7447</v>
      </c>
      <c r="K2589" s="380" t="n">
        <v>7000</v>
      </c>
      <c r="L2589" s="380" t="n"/>
      <c r="M2589" s="382">
        <f>+(((J2589-I2589)-(K2589-I2589))/(K2589-I2589))*100</f>
        <v/>
      </c>
      <c r="N2589" s="395" t="n"/>
      <c r="O2589" s="385" t="n"/>
      <c r="P2589" s="385" t="n"/>
      <c r="Q2589" s="287" t="n"/>
      <c r="R2589" s="287" t="n"/>
      <c r="S2589" s="331">
        <f>+(((K2589-I2589)/1000)*1000)/10</f>
        <v/>
      </c>
      <c r="T2589" s="332" t="n"/>
    </row>
    <row r="2590" ht="15.75" customHeight="1" s="412">
      <c r="A2590" s="333" t="n">
        <v>4249</v>
      </c>
      <c r="B2590" s="334" t="n">
        <v>279</v>
      </c>
      <c r="C2590" s="380" t="inlineStr">
        <is>
          <t>T403</t>
        </is>
      </c>
      <c r="D2590" s="380" t="n"/>
      <c r="E2590" s="380" t="n"/>
      <c r="F2590" s="380" t="n"/>
      <c r="G2590" s="380" t="n">
        <v>15</v>
      </c>
      <c r="H2590" s="381" t="n">
        <v>43599</v>
      </c>
      <c r="I2590" s="380" t="n">
        <v>5269</v>
      </c>
      <c r="J2590" s="380" t="n">
        <v>7715</v>
      </c>
      <c r="K2590" s="380" t="n">
        <v>7230</v>
      </c>
      <c r="L2590" s="380" t="n"/>
      <c r="M2590" s="382">
        <f>+(((J2590-I2590)-(K2590-I2590))/(K2590-I2590))*100</f>
        <v/>
      </c>
      <c r="N2590" s="385" t="n"/>
      <c r="O2590" s="384">
        <f>AVERAGE(M2590:M2591)</f>
        <v/>
      </c>
      <c r="P2590" s="384">
        <f>_xlfn.STDEV.S(M2590,M2591)</f>
        <v/>
      </c>
      <c r="Q2590" s="287" t="n"/>
      <c r="R2590" s="287" t="n"/>
      <c r="S2590" s="331">
        <f>+(((K2590-I2590)/1000)*1000)/10</f>
        <v/>
      </c>
      <c r="T2590" s="332">
        <f>AVERAGE(S2590:S2591)</f>
        <v/>
      </c>
    </row>
    <row r="2591" ht="15.75" customHeight="1" s="412">
      <c r="A2591" s="333" t="n">
        <v>4250</v>
      </c>
      <c r="B2591" s="334" t="n">
        <v>280</v>
      </c>
      <c r="C2591" s="380" t="inlineStr">
        <is>
          <t>T403</t>
        </is>
      </c>
      <c r="D2591" s="380" t="n"/>
      <c r="E2591" s="380" t="n"/>
      <c r="F2591" s="380" t="n"/>
      <c r="G2591" s="380" t="n">
        <v>15</v>
      </c>
      <c r="H2591" s="381" t="n">
        <v>43599</v>
      </c>
      <c r="I2591" s="380" t="n">
        <v>5260</v>
      </c>
      <c r="J2591" s="380" t="n">
        <v>7692</v>
      </c>
      <c r="K2591" s="380" t="n">
        <v>7222</v>
      </c>
      <c r="L2591" s="380" t="n"/>
      <c r="M2591" s="382">
        <f>+(((J2591-I2591)-(K2591-I2591))/(K2591-I2591))*100</f>
        <v/>
      </c>
      <c r="N2591" s="385" t="n"/>
      <c r="O2591" s="385" t="n"/>
      <c r="P2591" s="385" t="n"/>
      <c r="Q2591" s="287" t="n"/>
      <c r="R2591" s="287" t="n"/>
      <c r="S2591" s="331">
        <f>+(((K2591-I2591)/1000)*1000)/10</f>
        <v/>
      </c>
      <c r="T2591" s="332" t="n"/>
    </row>
    <row r="2592" ht="15.75" customHeight="1" s="412">
      <c r="A2592" s="333" t="n">
        <v>4895</v>
      </c>
      <c r="B2592" s="334" t="n">
        <v>279</v>
      </c>
      <c r="C2592" s="380" t="inlineStr">
        <is>
          <t>T403</t>
        </is>
      </c>
      <c r="D2592" s="380" t="n"/>
      <c r="E2592" s="380" t="n"/>
      <c r="F2592" s="380" t="n"/>
      <c r="G2592" s="380" t="n">
        <v>17</v>
      </c>
      <c r="H2592" s="381" t="n">
        <v>43619</v>
      </c>
      <c r="I2592" s="380" t="n">
        <v>5269</v>
      </c>
      <c r="J2592" s="380" t="n">
        <v>7810</v>
      </c>
      <c r="K2592" s="380" t="n">
        <v>7338</v>
      </c>
      <c r="L2592" s="380" t="n"/>
      <c r="M2592" s="382">
        <f>+(((J2592-I2592)-(K2592-I2592))/(K2592-I2592))*100</f>
        <v/>
      </c>
      <c r="N2592" s="395" t="n"/>
      <c r="O2592" s="384">
        <f>AVERAGE(M2592:M2593)</f>
        <v/>
      </c>
      <c r="P2592" s="384">
        <f>_xlfn.STDEV.S(M2592,M2593)</f>
        <v/>
      </c>
      <c r="Q2592" s="287" t="n"/>
      <c r="R2592" s="287" t="n"/>
      <c r="S2592" s="331">
        <f>+(((K2592-I2592)/1000)*1000)/10</f>
        <v/>
      </c>
      <c r="T2592" s="332">
        <f>AVERAGE(S2592:S2593)</f>
        <v/>
      </c>
    </row>
    <row r="2593" ht="15.75" customHeight="1" s="412">
      <c r="A2593" s="333" t="n">
        <v>4896</v>
      </c>
      <c r="B2593" s="334" t="n">
        <v>280</v>
      </c>
      <c r="C2593" s="380" t="inlineStr">
        <is>
          <t>T403</t>
        </is>
      </c>
      <c r="D2593" s="380" t="n"/>
      <c r="E2593" s="380" t="n"/>
      <c r="F2593" s="380" t="n"/>
      <c r="G2593" s="380" t="n">
        <v>17</v>
      </c>
      <c r="H2593" s="381" t="n">
        <v>43619</v>
      </c>
      <c r="I2593" s="380" t="n">
        <v>5260</v>
      </c>
      <c r="J2593" s="380" t="n">
        <v>7771</v>
      </c>
      <c r="K2593" s="380" t="n">
        <v>7306</v>
      </c>
      <c r="L2593" s="380" t="n"/>
      <c r="M2593" s="382">
        <f>+(((J2593-I2593)-(K2593-I2593))/(K2593-I2593))*100</f>
        <v/>
      </c>
      <c r="N2593" s="395" t="n"/>
      <c r="O2593" s="385" t="n"/>
      <c r="P2593" s="385" t="n"/>
      <c r="Q2593" s="287" t="n"/>
      <c r="R2593" s="287" t="n"/>
      <c r="S2593" s="331">
        <f>+(((K2593-I2593)/1000)*1000)/10</f>
        <v/>
      </c>
      <c r="T2593" s="332" t="n"/>
    </row>
    <row r="2594" ht="15.75" customHeight="1" s="412">
      <c r="A2594" s="333" t="n">
        <v>5473</v>
      </c>
      <c r="B2594" s="334" t="n">
        <v>211</v>
      </c>
      <c r="C2594" s="378" t="inlineStr">
        <is>
          <t>T403</t>
        </is>
      </c>
      <c r="D2594" s="378" t="n"/>
      <c r="E2594" s="378" t="n"/>
      <c r="F2594" s="378" t="n"/>
      <c r="G2594" s="378" t="n">
        <v>19</v>
      </c>
      <c r="H2594" s="379" t="n">
        <v>43637</v>
      </c>
      <c r="I2594" s="378" t="n">
        <v>5194</v>
      </c>
      <c r="J2594" s="378" t="n">
        <v>7033</v>
      </c>
      <c r="K2594" s="378" t="n">
        <v>6683</v>
      </c>
      <c r="L2594" s="378" t="n">
        <v>6</v>
      </c>
      <c r="M2594" s="386">
        <f>+(((J2594-I2594)-(K2594-I2594))/(K2594-I2594))*100</f>
        <v/>
      </c>
      <c r="N2594" s="397" t="n"/>
      <c r="O2594" s="388">
        <f>AVERAGE(M2594:M2595)</f>
        <v/>
      </c>
      <c r="P2594" s="388">
        <f>_xlfn.STDEV.S(M2594,M2595)</f>
        <v/>
      </c>
      <c r="Q2594" s="287" t="n"/>
      <c r="R2594" s="287" t="n"/>
      <c r="S2594" s="331">
        <f>+(((K2594-I2594)/1000)*1000)/10</f>
        <v/>
      </c>
      <c r="T2594" s="332">
        <f>AVERAGE(S2594:S2595)</f>
        <v/>
      </c>
    </row>
    <row r="2595" ht="15.75" customHeight="1" s="412">
      <c r="A2595" s="333" t="n">
        <v>5474</v>
      </c>
      <c r="B2595" s="334" t="n">
        <v>212</v>
      </c>
      <c r="C2595" s="378" t="inlineStr">
        <is>
          <t>T403</t>
        </is>
      </c>
      <c r="D2595" s="378" t="n"/>
      <c r="E2595" s="378" t="n"/>
      <c r="F2595" s="378" t="n"/>
      <c r="G2595" s="378" t="n">
        <v>19</v>
      </c>
      <c r="H2595" s="379" t="n">
        <v>43637</v>
      </c>
      <c r="I2595" s="378" t="n">
        <v>5225</v>
      </c>
      <c r="J2595" s="378" t="n">
        <v>7008</v>
      </c>
      <c r="K2595" s="378" t="n">
        <v>6669</v>
      </c>
      <c r="L2595" s="378" t="n"/>
      <c r="M2595" s="386">
        <f>+(((J2595-I2595)-(K2595-I2595))/(K2595-I2595))*100</f>
        <v/>
      </c>
      <c r="N2595" s="397" t="n"/>
      <c r="O2595" s="331" t="n"/>
      <c r="P2595" s="331" t="n"/>
      <c r="Q2595" s="287" t="n"/>
      <c r="R2595" s="287" t="n"/>
      <c r="S2595" s="331">
        <f>+(((K2595-I2595)/1000)*1000)/10</f>
        <v/>
      </c>
      <c r="T2595" s="332" t="n"/>
    </row>
    <row r="2596" ht="15.75" customHeight="1" s="412">
      <c r="A2596" s="333" t="n">
        <v>6263</v>
      </c>
      <c r="B2596" s="334" t="n">
        <v>255</v>
      </c>
      <c r="C2596" s="378" t="inlineStr">
        <is>
          <t>T403</t>
        </is>
      </c>
      <c r="D2596" s="378" t="n"/>
      <c r="E2596" s="378" t="n"/>
      <c r="F2596" s="378" t="n"/>
      <c r="G2596" s="378" t="n">
        <v>22</v>
      </c>
      <c r="H2596" s="379" t="n">
        <v>43685</v>
      </c>
      <c r="I2596" s="378" t="n">
        <v>5260</v>
      </c>
      <c r="J2596" s="378" t="n">
        <v>7872</v>
      </c>
      <c r="K2596" s="378" t="n">
        <v>7446</v>
      </c>
      <c r="L2596" s="378" t="n">
        <v>6</v>
      </c>
      <c r="M2596" s="374">
        <f>+(((J2596-I2596)-(K2596-I2596))/(K2596-I2596))*100</f>
        <v/>
      </c>
      <c r="N2596" s="394" t="n"/>
      <c r="O2596" s="376">
        <f>AVERAGE(M2596:M2597)</f>
        <v/>
      </c>
      <c r="P2596" s="376">
        <f>_xlfn.STDEV.S(M2596,M2597)</f>
        <v/>
      </c>
      <c r="Q2596" s="287" t="n"/>
      <c r="R2596" s="287" t="n"/>
      <c r="S2596" s="331">
        <f>+(((K2596-I2596)/1000)*1000)/10</f>
        <v/>
      </c>
      <c r="T2596" s="332">
        <f>AVERAGE(S2596:S2597)</f>
        <v/>
      </c>
    </row>
    <row r="2597" ht="15.75" customHeight="1" s="412">
      <c r="A2597" s="333" t="n">
        <v>6264</v>
      </c>
      <c r="B2597" s="334" t="n">
        <v>255</v>
      </c>
      <c r="C2597" s="378" t="inlineStr">
        <is>
          <t>T403</t>
        </is>
      </c>
      <c r="D2597" s="378" t="n"/>
      <c r="E2597" s="378" t="n"/>
      <c r="F2597" s="378" t="n"/>
      <c r="G2597" s="378" t="n">
        <v>22</v>
      </c>
      <c r="H2597" s="379" t="n">
        <v>43685</v>
      </c>
      <c r="I2597" s="378" t="n">
        <v>5260</v>
      </c>
      <c r="J2597" s="378" t="n">
        <v>7837</v>
      </c>
      <c r="K2597" s="378" t="n">
        <v>7439</v>
      </c>
      <c r="L2597" s="378" t="n"/>
      <c r="M2597" s="374">
        <f>+(((J2597-I2597)-(K2597-I2597))/(K2597-I2597))*100</f>
        <v/>
      </c>
      <c r="N2597" s="394" t="n"/>
      <c r="O2597" s="377" t="n"/>
      <c r="P2597" s="377" t="n"/>
      <c r="Q2597" s="287" t="n"/>
      <c r="R2597" s="287" t="n"/>
      <c r="S2597" s="331">
        <f>+(((K2597-I2597)/1000)*1000)/10</f>
        <v/>
      </c>
      <c r="T2597" s="332" t="n"/>
    </row>
    <row r="2598" ht="15.75" customHeight="1" s="412">
      <c r="A2598" s="333" t="n">
        <v>3529</v>
      </c>
      <c r="B2598" s="334" t="n">
        <v>285</v>
      </c>
      <c r="C2598" s="380" t="inlineStr">
        <is>
          <t>T404</t>
        </is>
      </c>
      <c r="D2598" s="380" t="n"/>
      <c r="E2598" s="380" t="n"/>
      <c r="F2598" s="380" t="n"/>
      <c r="G2598" s="380" t="n">
        <v>13</v>
      </c>
      <c r="H2598" s="381" t="n">
        <v>43587</v>
      </c>
      <c r="I2598" s="380" t="n">
        <v>5249</v>
      </c>
      <c r="J2598" s="380" t="n">
        <v>7622</v>
      </c>
      <c r="K2598" s="380" t="n">
        <v>7017</v>
      </c>
      <c r="L2598" s="380" t="n">
        <v>1</v>
      </c>
      <c r="M2598" s="382">
        <f>+(((J2598-I2598)-(K2598-I2598))/(K2598-I2598))*100</f>
        <v/>
      </c>
      <c r="N2598" s="395" t="inlineStr">
        <is>
          <t>26/4</t>
        </is>
      </c>
      <c r="O2598" s="384">
        <f>AVERAGE(M2598:M2599)</f>
        <v/>
      </c>
      <c r="P2598" s="384">
        <f>_xlfn.STDEV.S(M2598,M2599)</f>
        <v/>
      </c>
      <c r="Q2598" s="287" t="n">
        <v>1</v>
      </c>
      <c r="R2598" s="287" t="n"/>
      <c r="S2598" s="331">
        <f>+(((K2598-I2598)/1000)*1000)/10</f>
        <v/>
      </c>
      <c r="T2598" s="332">
        <f>AVERAGE(S2598:S2599)</f>
        <v/>
      </c>
    </row>
    <row r="2599" ht="15.75" customHeight="1" s="412">
      <c r="A2599" s="333" t="n">
        <v>3530</v>
      </c>
      <c r="B2599" s="334" t="n">
        <v>286</v>
      </c>
      <c r="C2599" s="380" t="inlineStr">
        <is>
          <t>T404</t>
        </is>
      </c>
      <c r="D2599" s="380" t="n"/>
      <c r="E2599" s="380" t="n"/>
      <c r="F2599" s="380" t="n"/>
      <c r="G2599" s="380" t="n">
        <v>13</v>
      </c>
      <c r="H2599" s="381" t="n">
        <v>43587</v>
      </c>
      <c r="I2599" s="380" t="n">
        <v>5236</v>
      </c>
      <c r="J2599" s="380" t="n">
        <v>7456</v>
      </c>
      <c r="K2599" s="380" t="n">
        <v>6854</v>
      </c>
      <c r="L2599" s="380" t="n"/>
      <c r="M2599" s="382">
        <f>+(((J2599-I2599)-(K2599-I2599))/(K2599-I2599))*100</f>
        <v/>
      </c>
      <c r="N2599" s="395" t="n"/>
      <c r="O2599" s="385" t="n"/>
      <c r="P2599" s="385" t="n"/>
      <c r="Q2599" s="287" t="n"/>
      <c r="R2599" s="287" t="n"/>
      <c r="S2599" s="331">
        <f>+(((K2599-I2599)/1000)*1000)/10</f>
        <v/>
      </c>
      <c r="T2599" s="332" t="n"/>
    </row>
    <row r="2600" ht="15.75" customHeight="1" s="412">
      <c r="A2600" s="333" t="n">
        <v>4251</v>
      </c>
      <c r="B2600" s="334" t="n">
        <v>281</v>
      </c>
      <c r="C2600" s="380" t="inlineStr">
        <is>
          <t>T404</t>
        </is>
      </c>
      <c r="D2600" s="380" t="n"/>
      <c r="E2600" s="380" t="n"/>
      <c r="F2600" s="380" t="n"/>
      <c r="G2600" s="380" t="n">
        <v>15</v>
      </c>
      <c r="H2600" s="381" t="n">
        <v>43599</v>
      </c>
      <c r="I2600" s="380" t="n">
        <v>5275</v>
      </c>
      <c r="J2600" s="380" t="n">
        <v>6857</v>
      </c>
      <c r="K2600" s="380" t="n">
        <v>6601</v>
      </c>
      <c r="L2600" s="380" t="n"/>
      <c r="M2600" s="382">
        <f>+(((J2600-I2600)-(K2600-I2600))/(K2600-I2600))*100</f>
        <v/>
      </c>
      <c r="N2600" s="385" t="n"/>
      <c r="O2600" s="384">
        <f>AVERAGE(M2600:M2601)</f>
        <v/>
      </c>
      <c r="P2600" s="384">
        <f>_xlfn.STDEV.S(M2600,M2601)</f>
        <v/>
      </c>
      <c r="Q2600" s="287" t="n"/>
      <c r="R2600" s="287" t="n"/>
      <c r="S2600" s="331">
        <f>+(((K2600-I2600)/1000)*1000)/10</f>
        <v/>
      </c>
      <c r="T2600" s="332">
        <f>AVERAGE(S2600:S2601)</f>
        <v/>
      </c>
    </row>
    <row r="2601" ht="15.75" customHeight="1" s="412">
      <c r="A2601" s="333" t="n">
        <v>4252</v>
      </c>
      <c r="B2601" s="334" t="n">
        <v>282</v>
      </c>
      <c r="C2601" s="380" t="inlineStr">
        <is>
          <t>T404</t>
        </is>
      </c>
      <c r="D2601" s="380" t="n"/>
      <c r="E2601" s="380" t="n"/>
      <c r="F2601" s="380" t="n"/>
      <c r="G2601" s="380" t="n">
        <v>15</v>
      </c>
      <c r="H2601" s="381" t="n">
        <v>43599</v>
      </c>
      <c r="I2601" s="380" t="n">
        <v>5225</v>
      </c>
      <c r="J2601" s="380" t="n">
        <v>6831</v>
      </c>
      <c r="K2601" s="380" t="n">
        <v>6568</v>
      </c>
      <c r="L2601" s="380" t="n"/>
      <c r="M2601" s="382">
        <f>+(((J2601-I2601)-(K2601-I2601))/(K2601-I2601))*100</f>
        <v/>
      </c>
      <c r="N2601" s="385" t="n"/>
      <c r="O2601" s="385" t="n"/>
      <c r="P2601" s="385" t="n"/>
      <c r="Q2601" s="287" t="n"/>
      <c r="R2601" s="287" t="n"/>
      <c r="S2601" s="331">
        <f>+(((K2601-I2601)/1000)*1000)/10</f>
        <v/>
      </c>
      <c r="T2601" s="332" t="n"/>
    </row>
    <row r="2602" ht="15.75" customHeight="1" s="412">
      <c r="A2602" s="333" t="n">
        <v>4897</v>
      </c>
      <c r="B2602" s="334" t="n">
        <v>281</v>
      </c>
      <c r="C2602" s="380" t="inlineStr">
        <is>
          <t>T404</t>
        </is>
      </c>
      <c r="D2602" s="380" t="n"/>
      <c r="E2602" s="380" t="n"/>
      <c r="F2602" s="380" t="n"/>
      <c r="G2602" s="380" t="n">
        <v>17</v>
      </c>
      <c r="H2602" s="381" t="n">
        <v>43619</v>
      </c>
      <c r="I2602" s="380" t="n">
        <v>5275</v>
      </c>
      <c r="J2602" s="380" t="n">
        <v>7173</v>
      </c>
      <c r="K2602" s="380" t="n">
        <v>6779</v>
      </c>
      <c r="L2602" s="380" t="n"/>
      <c r="M2602" s="382">
        <f>+(((J2602-I2602)-(K2602-I2602))/(K2602-I2602))*100</f>
        <v/>
      </c>
      <c r="N2602" s="395" t="n"/>
      <c r="O2602" s="384">
        <f>AVERAGE(M2602:M2603)</f>
        <v/>
      </c>
      <c r="P2602" s="384">
        <f>_xlfn.STDEV.S(M2602,M2603)</f>
        <v/>
      </c>
      <c r="Q2602" s="287" t="n"/>
      <c r="R2602" s="287" t="n"/>
      <c r="S2602" s="331">
        <f>+(((K2602-I2602)/1000)*1000)/10</f>
        <v/>
      </c>
      <c r="T2602" s="332">
        <f>AVERAGE(S2602:S2603)</f>
        <v/>
      </c>
    </row>
    <row r="2603" ht="15.75" customHeight="1" s="412">
      <c r="A2603" s="333" t="n">
        <v>4898</v>
      </c>
      <c r="B2603" s="334" t="n">
        <v>282</v>
      </c>
      <c r="C2603" s="380" t="inlineStr">
        <is>
          <t>T404</t>
        </is>
      </c>
      <c r="D2603" s="380" t="n"/>
      <c r="E2603" s="380" t="n"/>
      <c r="F2603" s="380" t="n"/>
      <c r="G2603" s="380" t="n">
        <v>17</v>
      </c>
      <c r="H2603" s="381" t="n">
        <v>43619</v>
      </c>
      <c r="I2603" s="380" t="n">
        <v>5225</v>
      </c>
      <c r="J2603" s="380" t="n">
        <v>7114</v>
      </c>
      <c r="K2603" s="380" t="n">
        <v>6709</v>
      </c>
      <c r="L2603" s="380" t="n"/>
      <c r="M2603" s="382">
        <f>+(((J2603-I2603)-(K2603-I2603))/(K2603-I2603))*100</f>
        <v/>
      </c>
      <c r="N2603" s="395" t="n"/>
      <c r="O2603" s="385" t="n"/>
      <c r="P2603" s="385" t="n"/>
      <c r="Q2603" s="287" t="n"/>
      <c r="R2603" s="287" t="n"/>
      <c r="S2603" s="331">
        <f>+(((K2603-I2603)/1000)*1000)/10</f>
        <v/>
      </c>
      <c r="T2603" s="332" t="n"/>
    </row>
    <row r="2604" ht="15.75" customHeight="1" s="412">
      <c r="A2604" s="333" t="n">
        <v>5475</v>
      </c>
      <c r="B2604" s="334" t="n">
        <v>213</v>
      </c>
      <c r="C2604" s="378" t="inlineStr">
        <is>
          <t>T404</t>
        </is>
      </c>
      <c r="D2604" s="378" t="n"/>
      <c r="E2604" s="378" t="n"/>
      <c r="F2604" s="378" t="n"/>
      <c r="G2604" s="378" t="n">
        <v>19</v>
      </c>
      <c r="H2604" s="379" t="n">
        <v>43637</v>
      </c>
      <c r="I2604" s="378" t="n">
        <v>5207</v>
      </c>
      <c r="J2604" s="378" t="n">
        <v>6823</v>
      </c>
      <c r="K2604" s="378" t="n">
        <v>6517</v>
      </c>
      <c r="L2604" s="378" t="n">
        <v>11</v>
      </c>
      <c r="M2604" s="386">
        <f>+(((J2604-I2604)-(K2604-I2604))/(K2604-I2604))*100</f>
        <v/>
      </c>
      <c r="N2604" s="397" t="n"/>
      <c r="O2604" s="388">
        <f>AVERAGE(M2604:M2605)</f>
        <v/>
      </c>
      <c r="P2604" s="388">
        <f>_xlfn.STDEV.S(M2604,M2605)</f>
        <v/>
      </c>
      <c r="Q2604" s="287" t="n"/>
      <c r="R2604" s="287" t="n"/>
      <c r="S2604" s="331">
        <f>+(((K2604-I2604)/1000)*1000)/10</f>
        <v/>
      </c>
      <c r="T2604" s="332">
        <f>AVERAGE(S2604:S2605)</f>
        <v/>
      </c>
    </row>
    <row r="2605" ht="15.75" customHeight="1" s="412">
      <c r="A2605" s="333" t="n">
        <v>5476</v>
      </c>
      <c r="B2605" s="334" t="n">
        <v>214</v>
      </c>
      <c r="C2605" s="378" t="inlineStr">
        <is>
          <t>T404</t>
        </is>
      </c>
      <c r="D2605" s="378" t="n"/>
      <c r="E2605" s="378" t="n"/>
      <c r="F2605" s="378" t="n"/>
      <c r="G2605" s="378" t="n">
        <v>19</v>
      </c>
      <c r="H2605" s="379" t="n">
        <v>43637</v>
      </c>
      <c r="I2605" s="378" t="n">
        <v>5237</v>
      </c>
      <c r="J2605" s="378" t="n">
        <v>6966</v>
      </c>
      <c r="K2605" s="378" t="n">
        <v>6637</v>
      </c>
      <c r="L2605" s="378" t="n"/>
      <c r="M2605" s="386">
        <f>+(((J2605-I2605)-(K2605-I2605))/(K2605-I2605))*100</f>
        <v/>
      </c>
      <c r="N2605" s="397" t="n"/>
      <c r="O2605" s="331" t="n"/>
      <c r="P2605" s="331" t="n"/>
      <c r="Q2605" s="287" t="n"/>
      <c r="R2605" s="287" t="n"/>
      <c r="S2605" s="331">
        <f>+(((K2605-I2605)/1000)*1000)/10</f>
        <v/>
      </c>
      <c r="T2605" s="332" t="n"/>
    </row>
    <row r="2606" ht="15.75" customHeight="1" s="412">
      <c r="A2606" s="333" t="n">
        <v>6265</v>
      </c>
      <c r="B2606" s="334" t="n">
        <v>256</v>
      </c>
      <c r="C2606" s="378" t="inlineStr">
        <is>
          <t>T404</t>
        </is>
      </c>
      <c r="D2606" s="378" t="n"/>
      <c r="E2606" s="378" t="n"/>
      <c r="F2606" s="378" t="n"/>
      <c r="G2606" s="378" t="n">
        <v>22</v>
      </c>
      <c r="H2606" s="379" t="n">
        <v>43685</v>
      </c>
      <c r="I2606" s="378" t="n">
        <v>5193</v>
      </c>
      <c r="J2606" s="378" t="n">
        <v>6996</v>
      </c>
      <c r="K2606" s="378" t="n">
        <v>6704</v>
      </c>
      <c r="L2606" s="378" t="n">
        <v>10</v>
      </c>
      <c r="M2606" s="374">
        <f>+(((J2606-I2606)-(K2606-I2606))/(K2606-I2606))*100</f>
        <v/>
      </c>
      <c r="N2606" s="394" t="n"/>
      <c r="O2606" s="376">
        <f>AVERAGE(M2606:M2607)</f>
        <v/>
      </c>
      <c r="P2606" s="376">
        <f>_xlfn.STDEV.S(M2606,M2607)</f>
        <v/>
      </c>
      <c r="Q2606" s="287" t="n"/>
      <c r="R2606" s="287" t="n"/>
      <c r="S2606" s="331">
        <f>+(((K2606-I2606)/1000)*1000)/10</f>
        <v/>
      </c>
      <c r="T2606" s="332">
        <f>AVERAGE(S2606:S2607)</f>
        <v/>
      </c>
    </row>
    <row r="2607" ht="15.75" customHeight="1" s="412">
      <c r="A2607" s="333" t="n">
        <v>6266</v>
      </c>
      <c r="B2607" s="334" t="n">
        <v>256</v>
      </c>
      <c r="C2607" s="378" t="inlineStr">
        <is>
          <t>T404</t>
        </is>
      </c>
      <c r="D2607" s="378" t="n"/>
      <c r="E2607" s="378" t="n"/>
      <c r="F2607" s="378" t="n"/>
      <c r="G2607" s="378" t="n">
        <v>22</v>
      </c>
      <c r="H2607" s="379" t="n">
        <v>43685</v>
      </c>
      <c r="I2607" s="378" t="n">
        <v>5193</v>
      </c>
      <c r="J2607" s="378" t="n">
        <v>7041</v>
      </c>
      <c r="K2607" s="378" t="n">
        <v>6754</v>
      </c>
      <c r="L2607" s="378" t="n"/>
      <c r="M2607" s="374">
        <f>+(((J2607-I2607)-(K2607-I2607))/(K2607-I2607))*100</f>
        <v/>
      </c>
      <c r="N2607" s="394" t="n"/>
      <c r="O2607" s="377" t="n"/>
      <c r="P2607" s="377" t="n"/>
      <c r="Q2607" s="287" t="n"/>
      <c r="R2607" s="287" t="n"/>
      <c r="S2607" s="331">
        <f>+(((K2607-I2607)/1000)*1000)/10</f>
        <v/>
      </c>
      <c r="T2607" s="332" t="n"/>
    </row>
    <row r="2608" ht="15.75" customHeight="1" s="412">
      <c r="A2608" s="333" t="n">
        <v>3531</v>
      </c>
      <c r="B2608" s="334" t="n">
        <v>287</v>
      </c>
      <c r="C2608" s="380" t="inlineStr">
        <is>
          <t>T405</t>
        </is>
      </c>
      <c r="D2608" s="380" t="n"/>
      <c r="E2608" s="380" t="n"/>
      <c r="F2608" s="380" t="n"/>
      <c r="G2608" s="380" t="n">
        <v>13</v>
      </c>
      <c r="H2608" s="381" t="n">
        <v>43587</v>
      </c>
      <c r="I2608" s="380" t="n">
        <v>5246</v>
      </c>
      <c r="J2608" s="380" t="n">
        <v>6903</v>
      </c>
      <c r="K2608" s="380" t="n">
        <v>6572</v>
      </c>
      <c r="L2608" s="380" t="n">
        <v>1</v>
      </c>
      <c r="M2608" s="382">
        <f>+(((J2608-I2608)-(K2608-I2608))/(K2608-I2608))*100</f>
        <v/>
      </c>
      <c r="N2608" s="395" t="inlineStr">
        <is>
          <t>MF</t>
        </is>
      </c>
      <c r="O2608" s="384">
        <f>AVERAGE(M2608:M2609)</f>
        <v/>
      </c>
      <c r="P2608" s="384">
        <f>_xlfn.STDEV.S(M2608,M2609)</f>
        <v/>
      </c>
      <c r="Q2608" s="287" t="n">
        <v>1</v>
      </c>
      <c r="R2608" s="287" t="n"/>
      <c r="S2608" s="331">
        <f>+(((K2608-I2608)/1000)*1000)/10</f>
        <v/>
      </c>
      <c r="T2608" s="332">
        <f>AVERAGE(S2608:S2609)</f>
        <v/>
      </c>
    </row>
    <row r="2609" ht="15.75" customHeight="1" s="412">
      <c r="A2609" s="333" t="n">
        <v>3532</v>
      </c>
      <c r="B2609" s="334" t="n">
        <v>288</v>
      </c>
      <c r="C2609" s="380" t="inlineStr">
        <is>
          <t>T405</t>
        </is>
      </c>
      <c r="D2609" s="380" t="n"/>
      <c r="E2609" s="380" t="n"/>
      <c r="F2609" s="380" t="n"/>
      <c r="G2609" s="380" t="n">
        <v>13</v>
      </c>
      <c r="H2609" s="381" t="n">
        <v>43587</v>
      </c>
      <c r="I2609" s="380" t="n">
        <v>5225</v>
      </c>
      <c r="J2609" s="380" t="n">
        <v>6920</v>
      </c>
      <c r="K2609" s="380" t="n">
        <v>6562</v>
      </c>
      <c r="L2609" s="380" t="n"/>
      <c r="M2609" s="382">
        <f>+(((J2609-I2609)-(K2609-I2609))/(K2609-I2609))*100</f>
        <v/>
      </c>
      <c r="N2609" s="395" t="n"/>
      <c r="O2609" s="385" t="n"/>
      <c r="P2609" s="385" t="n"/>
      <c r="Q2609" s="287" t="n"/>
      <c r="R2609" s="287" t="n"/>
      <c r="S2609" s="331">
        <f>+(((K2609-I2609)/1000)*1000)/10</f>
        <v/>
      </c>
      <c r="T2609" s="332" t="n"/>
    </row>
    <row r="2610" ht="15.75" customHeight="1" s="412">
      <c r="A2610" s="333" t="n">
        <v>4253</v>
      </c>
      <c r="B2610" s="334" t="n">
        <v>283</v>
      </c>
      <c r="C2610" s="380" t="inlineStr">
        <is>
          <t>T405</t>
        </is>
      </c>
      <c r="D2610" s="380" t="n"/>
      <c r="E2610" s="380" t="n"/>
      <c r="F2610" s="380" t="n"/>
      <c r="G2610" s="380" t="n">
        <v>15</v>
      </c>
      <c r="H2610" s="381" t="n">
        <v>43599</v>
      </c>
      <c r="I2610" s="380" t="n">
        <v>5211</v>
      </c>
      <c r="J2610" s="380" t="n">
        <v>7165</v>
      </c>
      <c r="K2610" s="380" t="n">
        <v>6804</v>
      </c>
      <c r="L2610" s="380" t="n"/>
      <c r="M2610" s="382">
        <f>+(((J2610-I2610)-(K2610-I2610))/(K2610-I2610))*100</f>
        <v/>
      </c>
      <c r="N2610" s="385" t="n"/>
      <c r="O2610" s="384">
        <f>AVERAGE(M2610:M2611)</f>
        <v/>
      </c>
      <c r="P2610" s="384">
        <f>_xlfn.STDEV.S(M2610,M2611)</f>
        <v/>
      </c>
      <c r="Q2610" s="287" t="n"/>
      <c r="R2610" s="287" t="n"/>
      <c r="S2610" s="331">
        <f>+(((K2610-I2610)/1000)*1000)/10</f>
        <v/>
      </c>
      <c r="T2610" s="332">
        <f>AVERAGE(S2610:S2611)</f>
        <v/>
      </c>
    </row>
    <row r="2611" ht="15.75" customHeight="1" s="412">
      <c r="A2611" s="333" t="n">
        <v>4254</v>
      </c>
      <c r="B2611" s="334" t="n">
        <v>284</v>
      </c>
      <c r="C2611" s="380" t="inlineStr">
        <is>
          <t>T405</t>
        </is>
      </c>
      <c r="D2611" s="380" t="n"/>
      <c r="E2611" s="380" t="n"/>
      <c r="F2611" s="380" t="n"/>
      <c r="G2611" s="380" t="n">
        <v>15</v>
      </c>
      <c r="H2611" s="381" t="n">
        <v>43599</v>
      </c>
      <c r="I2611" s="380" t="n">
        <v>5269</v>
      </c>
      <c r="J2611" s="380" t="n">
        <v>7168</v>
      </c>
      <c r="K2611" s="380" t="n">
        <v>6802</v>
      </c>
      <c r="L2611" s="380" t="n"/>
      <c r="M2611" s="382">
        <f>+(((J2611-I2611)-(K2611-I2611))/(K2611-I2611))*100</f>
        <v/>
      </c>
      <c r="N2611" s="385" t="n"/>
      <c r="O2611" s="385" t="n"/>
      <c r="P2611" s="385" t="n"/>
      <c r="Q2611" s="287" t="n"/>
      <c r="R2611" s="287" t="n"/>
      <c r="S2611" s="331">
        <f>+(((K2611-I2611)/1000)*1000)/10</f>
        <v/>
      </c>
      <c r="T2611" s="332" t="n"/>
    </row>
    <row r="2612" ht="15.75" customHeight="1" s="412">
      <c r="A2612" s="333" t="n">
        <v>4899</v>
      </c>
      <c r="B2612" s="334" t="n">
        <v>283</v>
      </c>
      <c r="C2612" s="380" t="inlineStr">
        <is>
          <t>T405</t>
        </is>
      </c>
      <c r="D2612" s="380" t="n"/>
      <c r="E2612" s="380" t="n"/>
      <c r="F2612" s="380" t="n"/>
      <c r="G2612" s="380" t="n">
        <v>17</v>
      </c>
      <c r="H2612" s="381" t="n">
        <v>43619</v>
      </c>
      <c r="I2612" s="380" t="n">
        <v>5211</v>
      </c>
      <c r="J2612" s="380" t="n">
        <v>6412</v>
      </c>
      <c r="K2612" s="380" t="n">
        <v>6183</v>
      </c>
      <c r="L2612" s="380" t="n"/>
      <c r="M2612" s="382">
        <f>+(((J2612-I2612)-(K2612-I2612))/(K2612-I2612))*100</f>
        <v/>
      </c>
      <c r="N2612" s="395" t="n"/>
      <c r="O2612" s="384">
        <f>AVERAGE(M2612:M2613)</f>
        <v/>
      </c>
      <c r="P2612" s="384">
        <f>_xlfn.STDEV.S(M2612,M2613)</f>
        <v/>
      </c>
      <c r="Q2612" s="287" t="n"/>
      <c r="R2612" s="287" t="n"/>
      <c r="S2612" s="331">
        <f>+(((K2612-I2612)/1000)*1000)/10</f>
        <v/>
      </c>
      <c r="T2612" s="332">
        <f>AVERAGE(S2612:S2613)</f>
        <v/>
      </c>
    </row>
    <row r="2613" ht="15.75" customHeight="1" s="412">
      <c r="A2613" s="333" t="n">
        <v>4900</v>
      </c>
      <c r="B2613" s="334" t="n">
        <v>284</v>
      </c>
      <c r="C2613" s="380" t="inlineStr">
        <is>
          <t>T405</t>
        </is>
      </c>
      <c r="D2613" s="380" t="n"/>
      <c r="E2613" s="380" t="n"/>
      <c r="F2613" s="380" t="n"/>
      <c r="G2613" s="380" t="n">
        <v>17</v>
      </c>
      <c r="H2613" s="381" t="n">
        <v>43619</v>
      </c>
      <c r="I2613" s="380" t="n">
        <v>5269</v>
      </c>
      <c r="J2613" s="380" t="n">
        <v>6521</v>
      </c>
      <c r="K2613" s="380" t="n">
        <v>6275</v>
      </c>
      <c r="L2613" s="380" t="n"/>
      <c r="M2613" s="382">
        <f>+(((J2613-I2613)-(K2613-I2613))/(K2613-I2613))*100</f>
        <v/>
      </c>
      <c r="N2613" s="395" t="n"/>
      <c r="O2613" s="385" t="n"/>
      <c r="P2613" s="385" t="n"/>
      <c r="Q2613" s="287" t="n"/>
      <c r="R2613" s="287" t="n"/>
      <c r="S2613" s="331">
        <f>+(((K2613-I2613)/1000)*1000)/10</f>
        <v/>
      </c>
      <c r="T2613" s="332" t="n"/>
    </row>
    <row r="2614" ht="15.75" customHeight="1" s="412">
      <c r="A2614" s="333" t="n">
        <v>5477</v>
      </c>
      <c r="B2614" s="334" t="n">
        <v>215</v>
      </c>
      <c r="C2614" s="378" t="inlineStr">
        <is>
          <t>T405</t>
        </is>
      </c>
      <c r="D2614" s="378" t="n"/>
      <c r="E2614" s="378" t="n"/>
      <c r="F2614" s="378" t="n"/>
      <c r="G2614" s="378" t="n">
        <v>19</v>
      </c>
      <c r="H2614" s="379" t="n">
        <v>43637</v>
      </c>
      <c r="I2614" s="378" t="n">
        <v>5148</v>
      </c>
      <c r="J2614" s="378" t="n">
        <v>6562</v>
      </c>
      <c r="K2614" s="378" t="n">
        <v>6267</v>
      </c>
      <c r="L2614" s="378" t="n">
        <v>12</v>
      </c>
      <c r="M2614" s="386">
        <f>+(((J2614-I2614)-(K2614-I2614))/(K2614-I2614))*100</f>
        <v/>
      </c>
      <c r="N2614" s="397" t="n"/>
      <c r="O2614" s="388">
        <f>AVERAGE(M2614:M2615)</f>
        <v/>
      </c>
      <c r="P2614" s="388">
        <f>_xlfn.STDEV.S(M2614,M2615)</f>
        <v/>
      </c>
      <c r="Q2614" s="287" t="n"/>
      <c r="R2614" s="287" t="n"/>
      <c r="S2614" s="331">
        <f>+(((K2614-I2614)/1000)*1000)/10</f>
        <v/>
      </c>
      <c r="T2614" s="332">
        <f>AVERAGE(S2614:S2615)</f>
        <v/>
      </c>
    </row>
    <row r="2615" ht="15.75" customHeight="1" s="412">
      <c r="A2615" s="333" t="n">
        <v>5478</v>
      </c>
      <c r="B2615" s="334" t="n">
        <v>216</v>
      </c>
      <c r="C2615" s="378" t="inlineStr">
        <is>
          <t>T405</t>
        </is>
      </c>
      <c r="D2615" s="378" t="n"/>
      <c r="E2615" s="378" t="n"/>
      <c r="F2615" s="378" t="n"/>
      <c r="G2615" s="378" t="n">
        <v>19</v>
      </c>
      <c r="H2615" s="379" t="n">
        <v>43637</v>
      </c>
      <c r="I2615" s="378" t="n">
        <v>5240</v>
      </c>
      <c r="J2615" s="378" t="n">
        <v>6701</v>
      </c>
      <c r="K2615" s="378" t="n">
        <v>6393</v>
      </c>
      <c r="L2615" s="378" t="n"/>
      <c r="M2615" s="386">
        <f>+(((J2615-I2615)-(K2615-I2615))/(K2615-I2615))*100</f>
        <v/>
      </c>
      <c r="N2615" s="397" t="n"/>
      <c r="O2615" s="331" t="n"/>
      <c r="P2615" s="331" t="n"/>
      <c r="Q2615" s="287" t="n"/>
      <c r="R2615" s="287" t="n"/>
      <c r="S2615" s="331">
        <f>+(((K2615-I2615)/1000)*1000)/10</f>
        <v/>
      </c>
      <c r="T2615" s="332" t="n"/>
    </row>
    <row r="2616" ht="15.75" customHeight="1" s="412">
      <c r="A2616" s="333" t="n">
        <v>6267</v>
      </c>
      <c r="B2616" s="334" t="n">
        <v>257</v>
      </c>
      <c r="C2616" s="378" t="inlineStr">
        <is>
          <t>T405</t>
        </is>
      </c>
      <c r="D2616" s="378" t="n"/>
      <c r="E2616" s="378" t="n"/>
      <c r="F2616" s="378" t="n"/>
      <c r="G2616" s="378" t="n">
        <v>22</v>
      </c>
      <c r="H2616" s="379" t="n">
        <v>43685</v>
      </c>
      <c r="I2616" s="378" t="n">
        <v>5226</v>
      </c>
      <c r="J2616" s="378" t="n">
        <v>7145</v>
      </c>
      <c r="K2616" s="378" t="n">
        <v>6851</v>
      </c>
      <c r="L2616" s="378" t="n">
        <v>10</v>
      </c>
      <c r="M2616" s="374">
        <f>+(((J2616-I2616)-(K2616-I2616))/(K2616-I2616))*100</f>
        <v/>
      </c>
      <c r="N2616" s="394" t="n"/>
      <c r="O2616" s="376">
        <f>AVERAGE(M2616:M2617)</f>
        <v/>
      </c>
      <c r="P2616" s="376">
        <f>_xlfn.STDEV.S(M2616,M2617)</f>
        <v/>
      </c>
      <c r="Q2616" s="287" t="n"/>
      <c r="R2616" s="287" t="n"/>
      <c r="S2616" s="331">
        <f>+(((K2616-I2616)/1000)*1000)/10</f>
        <v/>
      </c>
      <c r="T2616" s="332">
        <f>AVERAGE(S2616:S2617)</f>
        <v/>
      </c>
    </row>
    <row r="2617" ht="15.75" customHeight="1" s="412">
      <c r="A2617" s="333" t="n">
        <v>6268</v>
      </c>
      <c r="B2617" s="334" t="n">
        <v>257</v>
      </c>
      <c r="C2617" s="378" t="inlineStr">
        <is>
          <t>T405</t>
        </is>
      </c>
      <c r="D2617" s="378" t="n"/>
      <c r="E2617" s="378" t="n"/>
      <c r="F2617" s="378" t="n"/>
      <c r="G2617" s="378" t="n">
        <v>22</v>
      </c>
      <c r="H2617" s="379" t="n">
        <v>43685</v>
      </c>
      <c r="I2617" s="378" t="n">
        <v>5226</v>
      </c>
      <c r="J2617" s="378" t="n">
        <v>7039</v>
      </c>
      <c r="K2617" s="378" t="n">
        <v>6773</v>
      </c>
      <c r="L2617" s="378" t="n"/>
      <c r="M2617" s="374">
        <f>+(((J2617-I2617)-(K2617-I2617))/(K2617-I2617))*100</f>
        <v/>
      </c>
      <c r="N2617" s="394" t="n"/>
      <c r="O2617" s="377" t="n"/>
      <c r="P2617" s="377" t="n"/>
      <c r="Q2617" s="287" t="n"/>
      <c r="R2617" s="287" t="n"/>
      <c r="S2617" s="331">
        <f>+(((K2617-I2617)/1000)*1000)/10</f>
        <v/>
      </c>
      <c r="T2617" s="332" t="n"/>
    </row>
    <row r="2618" ht="15.75" customHeight="1" s="412">
      <c r="A2618" s="333" t="n">
        <v>3885</v>
      </c>
      <c r="B2618" s="334" t="n">
        <v>307</v>
      </c>
      <c r="C2618" s="371" t="inlineStr">
        <is>
          <t>T406</t>
        </is>
      </c>
      <c r="D2618" s="371" t="n"/>
      <c r="E2618" s="371" t="n"/>
      <c r="F2618" s="371" t="n"/>
      <c r="G2618" s="371" t="n">
        <v>14</v>
      </c>
      <c r="H2618" s="372" t="n">
        <v>43591</v>
      </c>
      <c r="I2618" s="371" t="n">
        <v>5223</v>
      </c>
      <c r="J2618" s="373" t="n">
        <v>7624</v>
      </c>
      <c r="K2618" s="371" t="n">
        <v>7045</v>
      </c>
      <c r="L2618" s="371" t="n">
        <v>2</v>
      </c>
      <c r="M2618" s="374">
        <f>+(((J2618-I2618)-(K2618-I2618))/(K2618-I2618))*100</f>
        <v/>
      </c>
      <c r="N2618" s="394" t="inlineStr">
        <is>
          <t>25/4</t>
        </is>
      </c>
      <c r="O2618" s="376">
        <f>AVERAGE(M2618:M2619)</f>
        <v/>
      </c>
      <c r="P2618" s="376">
        <f>_xlfn.STDEV.S(M2618,M2619)</f>
        <v/>
      </c>
      <c r="Q2618" s="287" t="n">
        <v>2</v>
      </c>
      <c r="R2618" s="287" t="n"/>
      <c r="S2618" s="331">
        <f>+(((K2618-I2618)/1000)*1000)/10</f>
        <v/>
      </c>
      <c r="T2618" s="332">
        <f>AVERAGE(S2618:S2619)</f>
        <v/>
      </c>
    </row>
    <row r="2619" ht="15.75" customHeight="1" s="412">
      <c r="A2619" s="333" t="n">
        <v>3886</v>
      </c>
      <c r="B2619" s="334" t="n">
        <v>308</v>
      </c>
      <c r="C2619" s="371" t="inlineStr">
        <is>
          <t>T406</t>
        </is>
      </c>
      <c r="D2619" s="371" t="n"/>
      <c r="E2619" s="371" t="n"/>
      <c r="F2619" s="371" t="n"/>
      <c r="G2619" s="371" t="n">
        <v>14</v>
      </c>
      <c r="H2619" s="372" t="n">
        <v>43591</v>
      </c>
      <c r="I2619" s="371" t="n">
        <v>5201</v>
      </c>
      <c r="J2619" s="373" t="n">
        <v>7690</v>
      </c>
      <c r="K2619" s="371" t="n">
        <v>7102</v>
      </c>
      <c r="L2619" s="371" t="n"/>
      <c r="M2619" s="374">
        <f>+(((J2619-I2619)-(K2619-I2619))/(K2619-I2619))*100</f>
        <v/>
      </c>
      <c r="N2619" s="394" t="n"/>
      <c r="O2619" s="377" t="n"/>
      <c r="P2619" s="377" t="n"/>
      <c r="Q2619" s="287" t="n"/>
      <c r="R2619" s="287" t="n"/>
      <c r="S2619" s="331">
        <f>+(((K2619-I2619)/1000)*1000)/10</f>
        <v/>
      </c>
      <c r="T2619" s="332" t="n"/>
    </row>
    <row r="2620" ht="15.75" customHeight="1" s="412">
      <c r="A2620" s="333" t="n">
        <v>4537</v>
      </c>
      <c r="B2620" s="334" t="n">
        <v>243</v>
      </c>
      <c r="C2620" s="371" t="inlineStr">
        <is>
          <t>T406</t>
        </is>
      </c>
      <c r="D2620" s="371" t="n"/>
      <c r="E2620" s="371" t="n"/>
      <c r="F2620" s="371" t="n"/>
      <c r="G2620" s="371" t="n">
        <v>16</v>
      </c>
      <c r="H2620" s="372" t="n">
        <v>43607</v>
      </c>
      <c r="I2620" s="371" t="n">
        <v>5234</v>
      </c>
      <c r="J2620" s="371" t="n">
        <v>7646</v>
      </c>
      <c r="K2620" s="371" t="n">
        <v>7034</v>
      </c>
      <c r="L2620" s="371" t="n">
        <v>2</v>
      </c>
      <c r="M2620" s="374">
        <f>+(((J2620-I2620)-(K2620-I2620))/(K2620-I2620))*100</f>
        <v/>
      </c>
      <c r="N2620" s="394" t="n"/>
      <c r="O2620" s="376">
        <f>AVERAGE(M2620:M2621)</f>
        <v/>
      </c>
      <c r="P2620" s="376">
        <f>_xlfn.STDEV.S(M2620,M2621)</f>
        <v/>
      </c>
      <c r="Q2620" s="287" t="n"/>
      <c r="R2620" s="287" t="n"/>
      <c r="S2620" s="331">
        <f>+(((K2620-I2620)/1000)*1000)/10</f>
        <v/>
      </c>
      <c r="T2620" s="332">
        <f>AVERAGE(S2620:S2621)</f>
        <v/>
      </c>
    </row>
    <row r="2621" ht="15.75" customHeight="1" s="412">
      <c r="A2621" s="333" t="n">
        <v>4538</v>
      </c>
      <c r="B2621" s="334" t="n">
        <v>244</v>
      </c>
      <c r="C2621" s="371" t="inlineStr">
        <is>
          <t>T406</t>
        </is>
      </c>
      <c r="D2621" s="371" t="n"/>
      <c r="E2621" s="371" t="n"/>
      <c r="F2621" s="371" t="n"/>
      <c r="G2621" s="371" t="n">
        <v>16</v>
      </c>
      <c r="H2621" s="372" t="n">
        <v>43607</v>
      </c>
      <c r="I2621" s="371" t="n">
        <v>5243</v>
      </c>
      <c r="J2621" s="371" t="n">
        <v>7879</v>
      </c>
      <c r="K2621" s="371" t="n">
        <v>7222</v>
      </c>
      <c r="L2621" s="371" t="n"/>
      <c r="M2621" s="374">
        <f>+(((J2621-I2621)-(K2621-I2621))/(K2621-I2621))*100</f>
        <v/>
      </c>
      <c r="N2621" s="394" t="n"/>
      <c r="O2621" s="377" t="n"/>
      <c r="P2621" s="377" t="n"/>
      <c r="Q2621" s="287" t="n"/>
      <c r="R2621" s="287" t="n"/>
      <c r="S2621" s="331">
        <f>+(((K2621-I2621)/1000)*1000)/10</f>
        <v/>
      </c>
      <c r="T2621" s="332" t="n"/>
    </row>
    <row r="2622" ht="15.75" customHeight="1" s="412">
      <c r="A2622" s="333" t="n">
        <v>5183</v>
      </c>
      <c r="B2622" s="334" t="n">
        <v>243</v>
      </c>
      <c r="C2622" s="371" t="inlineStr">
        <is>
          <t>T406</t>
        </is>
      </c>
      <c r="D2622" s="371" t="n"/>
      <c r="E2622" s="371" t="n"/>
      <c r="F2622" s="371" t="n"/>
      <c r="G2622" s="371" t="n">
        <v>18</v>
      </c>
      <c r="H2622" s="372" t="n">
        <v>43626</v>
      </c>
      <c r="I2622" s="371" t="n">
        <v>5234</v>
      </c>
      <c r="J2622" s="371" t="n">
        <v>7401</v>
      </c>
      <c r="K2622" s="371" t="n">
        <v>6944</v>
      </c>
      <c r="L2622" s="371" t="n">
        <v>8</v>
      </c>
      <c r="M2622" s="374">
        <f>+(((J2622-I2622)-(K2622-I2622))/(K2622-I2622))*100</f>
        <v/>
      </c>
      <c r="N2622" s="394" t="n"/>
      <c r="O2622" s="376">
        <f>AVERAGE(M2622:M2623)</f>
        <v/>
      </c>
      <c r="P2622" s="376">
        <f>_xlfn.STDEV.S(M2622,M2623)</f>
        <v/>
      </c>
      <c r="Q2622" s="287" t="n"/>
      <c r="R2622" s="287" t="n"/>
      <c r="S2622" s="331">
        <f>+(((K2622-I2622)/1000)*1000)/10</f>
        <v/>
      </c>
      <c r="T2622" s="332">
        <f>AVERAGE(S2622:S2623)</f>
        <v/>
      </c>
    </row>
    <row r="2623" ht="15.75" customHeight="1" s="412">
      <c r="A2623" s="333" t="n">
        <v>5184</v>
      </c>
      <c r="B2623" s="334" t="n">
        <v>244</v>
      </c>
      <c r="C2623" s="371" t="inlineStr">
        <is>
          <t>T406</t>
        </is>
      </c>
      <c r="D2623" s="371" t="n"/>
      <c r="E2623" s="371" t="n"/>
      <c r="F2623" s="371" t="n"/>
      <c r="G2623" s="371" t="n">
        <v>18</v>
      </c>
      <c r="H2623" s="372" t="n">
        <v>43626</v>
      </c>
      <c r="I2623" s="371" t="n">
        <v>5243</v>
      </c>
      <c r="J2623" s="371" t="n">
        <v>7311</v>
      </c>
      <c r="K2623" s="371" t="n">
        <v>6883</v>
      </c>
      <c r="L2623" s="371" t="n"/>
      <c r="M2623" s="374">
        <f>+(((J2623-I2623)-(K2623-I2623))/(K2623-I2623))*100</f>
        <v/>
      </c>
      <c r="N2623" s="394" t="n"/>
      <c r="O2623" s="377" t="n"/>
      <c r="P2623" s="377" t="n"/>
      <c r="Q2623" s="287" t="n"/>
      <c r="R2623" s="287" t="n"/>
      <c r="S2623" s="331">
        <f>+(((K2623-I2623)/1000)*1000)/10</f>
        <v/>
      </c>
      <c r="T2623" s="332" t="n"/>
    </row>
    <row r="2624" ht="15.75" customHeight="1" s="412">
      <c r="A2624" s="333" t="n">
        <v>5701</v>
      </c>
      <c r="B2624" s="334" t="n">
        <v>145</v>
      </c>
      <c r="C2624" s="378" t="inlineStr">
        <is>
          <t>T406</t>
        </is>
      </c>
      <c r="D2624" s="378" t="n"/>
      <c r="E2624" s="378" t="n"/>
      <c r="F2624" s="378" t="n"/>
      <c r="G2624" s="378" t="n">
        <v>21</v>
      </c>
      <c r="H2624" s="379" t="n">
        <v>43657</v>
      </c>
      <c r="I2624" s="378" t="n">
        <v>5181</v>
      </c>
      <c r="J2624" s="378" t="n">
        <v>7336</v>
      </c>
      <c r="K2624" s="378" t="n">
        <v>6951</v>
      </c>
      <c r="L2624" s="378" t="n">
        <v>8</v>
      </c>
      <c r="M2624" s="374">
        <f>+(((J2624-I2624)-(K2624-I2624))/(K2624-I2624))*100</f>
        <v/>
      </c>
      <c r="N2624" s="394" t="n"/>
      <c r="O2624" s="376">
        <f>AVERAGE(M2624:M2625)</f>
        <v/>
      </c>
      <c r="P2624" s="376">
        <f>_xlfn.STDEV.S(M2624,M2625)</f>
        <v/>
      </c>
      <c r="Q2624" s="287" t="n"/>
      <c r="R2624" s="287" t="n"/>
      <c r="S2624" s="331">
        <f>+(((K2624-I2624)/1000)*1000)/10</f>
        <v/>
      </c>
      <c r="T2624" s="332">
        <f>AVERAGE(S2624:S2625)</f>
        <v/>
      </c>
    </row>
    <row r="2625" ht="15.75" customHeight="1" s="412">
      <c r="A2625" s="333" t="n">
        <v>5702</v>
      </c>
      <c r="B2625" s="334" t="n">
        <v>146</v>
      </c>
      <c r="C2625" s="378" t="inlineStr">
        <is>
          <t>T406</t>
        </is>
      </c>
      <c r="D2625" s="378" t="n"/>
      <c r="E2625" s="378" t="n"/>
      <c r="F2625" s="378" t="n"/>
      <c r="G2625" s="378" t="n">
        <v>21</v>
      </c>
      <c r="H2625" s="379" t="n">
        <v>43657</v>
      </c>
      <c r="I2625" s="378" t="n">
        <v>5179</v>
      </c>
      <c r="J2625" s="378" t="n">
        <v>7228</v>
      </c>
      <c r="K2625" s="378" t="n">
        <v>6859</v>
      </c>
      <c r="L2625" s="378" t="n"/>
      <c r="M2625" s="374">
        <f>+(((J2625-I2625)-(K2625-I2625))/(K2625-I2625))*100</f>
        <v/>
      </c>
      <c r="N2625" s="394" t="n"/>
      <c r="O2625" s="377" t="n"/>
      <c r="P2625" s="377" t="n"/>
      <c r="Q2625" s="287" t="n"/>
      <c r="R2625" s="287" t="n"/>
      <c r="S2625" s="331">
        <f>+(((K2625-I2625)/1000)*1000)/10</f>
        <v/>
      </c>
      <c r="T2625" s="332" t="n"/>
    </row>
    <row r="2626" ht="15.75" customHeight="1" s="412">
      <c r="A2626" s="333" t="n">
        <v>6269</v>
      </c>
      <c r="B2626" s="334" t="n">
        <v>258</v>
      </c>
      <c r="C2626" s="378" t="inlineStr">
        <is>
          <t>T406</t>
        </is>
      </c>
      <c r="D2626" s="378" t="n"/>
      <c r="E2626" s="378" t="n"/>
      <c r="F2626" s="378" t="n"/>
      <c r="G2626" s="378" t="n">
        <v>22</v>
      </c>
      <c r="H2626" s="379" t="n">
        <v>43685</v>
      </c>
      <c r="I2626" s="378" t="n">
        <v>5266</v>
      </c>
      <c r="J2626" s="378" t="n">
        <v>8145</v>
      </c>
      <c r="K2626" s="378" t="n">
        <v>7622</v>
      </c>
      <c r="L2626" s="378" t="n">
        <v>8</v>
      </c>
      <c r="M2626" s="374">
        <f>+(((J2626-I2626)-(K2626-I2626))/(K2626-I2626))*100</f>
        <v/>
      </c>
      <c r="N2626" s="394" t="n"/>
      <c r="O2626" s="376">
        <f>AVERAGE(M2626:M2627)</f>
        <v/>
      </c>
      <c r="P2626" s="376">
        <f>_xlfn.STDEV.S(M2626,M2627)</f>
        <v/>
      </c>
      <c r="Q2626" s="287" t="n"/>
      <c r="R2626" s="287" t="n"/>
      <c r="S2626" s="331">
        <f>+(((K2626-I2626)/1000)*1000)/10</f>
        <v/>
      </c>
      <c r="T2626" s="332">
        <f>AVERAGE(S2626:S2627)</f>
        <v/>
      </c>
    </row>
    <row r="2627" ht="15.75" customHeight="1" s="412">
      <c r="A2627" s="333" t="n">
        <v>6270</v>
      </c>
      <c r="B2627" s="334" t="n">
        <v>258</v>
      </c>
      <c r="C2627" s="378" t="inlineStr">
        <is>
          <t>T406</t>
        </is>
      </c>
      <c r="D2627" s="378" t="n"/>
      <c r="E2627" s="378" t="n"/>
      <c r="F2627" s="378" t="n"/>
      <c r="G2627" s="378" t="n">
        <v>22</v>
      </c>
      <c r="H2627" s="379" t="n">
        <v>43685</v>
      </c>
      <c r="I2627" s="378" t="n">
        <v>5266</v>
      </c>
      <c r="J2627" s="378" t="n">
        <v>8230</v>
      </c>
      <c r="K2627" s="378" t="n">
        <v>7712</v>
      </c>
      <c r="L2627" s="378" t="n"/>
      <c r="M2627" s="374">
        <f>+(((J2627-I2627)-(K2627-I2627))/(K2627-I2627))*100</f>
        <v/>
      </c>
      <c r="N2627" s="394" t="n"/>
      <c r="O2627" s="377" t="n"/>
      <c r="P2627" s="377" t="n"/>
      <c r="Q2627" s="287" t="n"/>
      <c r="R2627" s="287" t="n"/>
      <c r="S2627" s="331">
        <f>+(((K2627-I2627)/1000)*1000)/10</f>
        <v/>
      </c>
      <c r="T2627" s="332" t="n"/>
    </row>
    <row r="2628" ht="15.75" customHeight="1" s="412">
      <c r="A2628" s="333" t="n">
        <v>3533</v>
      </c>
      <c r="B2628" s="334" t="n">
        <v>289</v>
      </c>
      <c r="C2628" s="371" t="inlineStr">
        <is>
          <t>T407</t>
        </is>
      </c>
      <c r="D2628" s="371" t="n"/>
      <c r="E2628" s="371" t="n"/>
      <c r="F2628" s="371" t="n"/>
      <c r="G2628" s="371" t="n">
        <v>13</v>
      </c>
      <c r="H2628" s="372" t="n">
        <v>43587</v>
      </c>
      <c r="I2628" s="371" t="n">
        <v>5296</v>
      </c>
      <c r="J2628" s="371" t="n">
        <v>8828</v>
      </c>
      <c r="K2628" s="371" t="n">
        <v>7852</v>
      </c>
      <c r="L2628" s="371" t="n">
        <v>1</v>
      </c>
      <c r="M2628" s="399">
        <f>+(((J2628-I2628)-(K2628-I2628))/(K2628-I2628))*100</f>
        <v/>
      </c>
      <c r="N2628" s="394" t="inlineStr">
        <is>
          <t>1/2</t>
        </is>
      </c>
      <c r="O2628" s="376">
        <f>AVERAGE(M2628:M2629)</f>
        <v/>
      </c>
      <c r="P2628" s="376">
        <f>_xlfn.STDEV.S(M2628,M2629)</f>
        <v/>
      </c>
      <c r="Q2628" s="287" t="n">
        <v>2</v>
      </c>
      <c r="R2628" s="287" t="n"/>
      <c r="S2628" s="331">
        <f>+(((K2628-I2628)/1000)*1000)/10</f>
        <v/>
      </c>
      <c r="T2628" s="332">
        <f>AVERAGE(S2628:S2629)</f>
        <v/>
      </c>
    </row>
    <row r="2629" ht="15.75" customHeight="1" s="412">
      <c r="A2629" s="333" t="n">
        <v>3534</v>
      </c>
      <c r="B2629" s="334" t="n">
        <v>290</v>
      </c>
      <c r="C2629" s="371" t="inlineStr">
        <is>
          <t>T407</t>
        </is>
      </c>
      <c r="D2629" s="371" t="n"/>
      <c r="E2629" s="371" t="n"/>
      <c r="F2629" s="371" t="n"/>
      <c r="G2629" s="371" t="n">
        <v>13</v>
      </c>
      <c r="H2629" s="372" t="n">
        <v>43587</v>
      </c>
      <c r="I2629" s="371" t="n">
        <v>5255</v>
      </c>
      <c r="J2629" s="371" t="n">
        <v>8850</v>
      </c>
      <c r="K2629" s="371" t="n">
        <v>7725</v>
      </c>
      <c r="L2629" s="371" t="n"/>
      <c r="M2629" s="399">
        <f>+(((J2629-I2629)-(K2629-I2629))/(K2629-I2629))*100</f>
        <v/>
      </c>
      <c r="N2629" s="394" t="n"/>
      <c r="O2629" s="377" t="n"/>
      <c r="P2629" s="377" t="n"/>
      <c r="Q2629" s="287" t="n"/>
      <c r="R2629" s="287" t="n"/>
      <c r="S2629" s="331">
        <f>+(((K2629-I2629)/1000)*1000)/10</f>
        <v/>
      </c>
      <c r="T2629" s="332" t="n"/>
    </row>
    <row r="2630" ht="15.75" customHeight="1" s="412">
      <c r="A2630" s="333" t="n">
        <v>4255</v>
      </c>
      <c r="B2630" s="334" t="n">
        <v>285</v>
      </c>
      <c r="C2630" s="371" t="inlineStr">
        <is>
          <t>T407</t>
        </is>
      </c>
      <c r="D2630" s="371" t="n"/>
      <c r="E2630" s="371" t="n"/>
      <c r="F2630" s="371" t="n"/>
      <c r="G2630" s="371" t="n">
        <v>15</v>
      </c>
      <c r="H2630" s="372" t="n">
        <v>43599</v>
      </c>
      <c r="I2630" s="371" t="n">
        <v>5249</v>
      </c>
      <c r="J2630" s="371" t="n">
        <v>9067</v>
      </c>
      <c r="K2630" s="371" t="n">
        <v>7908</v>
      </c>
      <c r="L2630" s="371" t="n"/>
      <c r="M2630" s="374">
        <f>+(((J2630-I2630)-(K2630-I2630))/(K2630-I2630))*100</f>
        <v/>
      </c>
      <c r="N2630" s="377" t="inlineStr">
        <is>
          <t>15/5</t>
        </is>
      </c>
      <c r="O2630" s="376">
        <f>AVERAGE(M2630:M2631)</f>
        <v/>
      </c>
      <c r="P2630" s="376">
        <f>_xlfn.STDEV.S(M2630,M2631)</f>
        <v/>
      </c>
      <c r="Q2630" s="287" t="n"/>
      <c r="R2630" s="287" t="n"/>
      <c r="S2630" s="331">
        <f>+(((K2630-I2630)/1000)*1000)/10</f>
        <v/>
      </c>
      <c r="T2630" s="332">
        <f>AVERAGE(S2630:S2631)</f>
        <v/>
      </c>
    </row>
    <row r="2631" ht="15.75" customHeight="1" s="412">
      <c r="A2631" s="333" t="n">
        <v>4256</v>
      </c>
      <c r="B2631" s="334" t="n">
        <v>286</v>
      </c>
      <c r="C2631" s="371" t="inlineStr">
        <is>
          <t>T407</t>
        </is>
      </c>
      <c r="D2631" s="371" t="n"/>
      <c r="E2631" s="371" t="n"/>
      <c r="F2631" s="371" t="n"/>
      <c r="G2631" s="371" t="n">
        <v>15</v>
      </c>
      <c r="H2631" s="372" t="n">
        <v>43599</v>
      </c>
      <c r="I2631" s="371" t="n">
        <v>5236</v>
      </c>
      <c r="J2631" s="371" t="n">
        <v>9029</v>
      </c>
      <c r="K2631" s="371" t="n">
        <v>7877</v>
      </c>
      <c r="L2631" s="371" t="n"/>
      <c r="M2631" s="374">
        <f>+(((J2631-I2631)-(K2631-I2631))/(K2631-I2631))*100</f>
        <v/>
      </c>
      <c r="N2631" s="377" t="n"/>
      <c r="O2631" s="377" t="n"/>
      <c r="P2631" s="377" t="n"/>
      <c r="Q2631" s="287" t="n"/>
      <c r="R2631" s="287" t="n"/>
      <c r="S2631" s="331">
        <f>+(((K2631-I2631)/1000)*1000)/10</f>
        <v/>
      </c>
      <c r="T2631" s="332" t="n"/>
    </row>
    <row r="2632" ht="15.75" customHeight="1" s="412">
      <c r="A2632" s="333" t="n">
        <v>4901</v>
      </c>
      <c r="B2632" s="334" t="n">
        <v>285</v>
      </c>
      <c r="C2632" s="371" t="inlineStr">
        <is>
          <t>T407</t>
        </is>
      </c>
      <c r="D2632" s="371" t="n"/>
      <c r="E2632" s="371" t="n"/>
      <c r="F2632" s="371" t="n"/>
      <c r="G2632" s="371" t="n">
        <v>17</v>
      </c>
      <c r="H2632" s="372" t="n">
        <v>43619</v>
      </c>
      <c r="I2632" s="371" t="n">
        <v>5249</v>
      </c>
      <c r="J2632" s="371" t="n">
        <v>9445</v>
      </c>
      <c r="K2632" s="371" t="n">
        <v>8130</v>
      </c>
      <c r="L2632" s="371" t="n"/>
      <c r="M2632" s="374">
        <f>+(((J2632-I2632)-(K2632-I2632))/(K2632-I2632))*100</f>
        <v/>
      </c>
      <c r="N2632" s="394" t="n"/>
      <c r="O2632" s="376">
        <f>AVERAGE(M2632:M2633)</f>
        <v/>
      </c>
      <c r="P2632" s="376">
        <f>_xlfn.STDEV.S(M2632,M2633)</f>
        <v/>
      </c>
      <c r="Q2632" s="287" t="n"/>
      <c r="R2632" s="287" t="n"/>
      <c r="S2632" s="331">
        <f>+(((K2632-I2632)/1000)*1000)/10</f>
        <v/>
      </c>
      <c r="T2632" s="332">
        <f>AVERAGE(S2632:S2633)</f>
        <v/>
      </c>
    </row>
    <row r="2633" ht="15.75" customHeight="1" s="412">
      <c r="A2633" s="333" t="n">
        <v>4902</v>
      </c>
      <c r="B2633" s="334" t="n">
        <v>286</v>
      </c>
      <c r="C2633" s="371" t="inlineStr">
        <is>
          <t>T407</t>
        </is>
      </c>
      <c r="D2633" s="371" t="n"/>
      <c r="E2633" s="371" t="n"/>
      <c r="F2633" s="371" t="n"/>
      <c r="G2633" s="371" t="n">
        <v>17</v>
      </c>
      <c r="H2633" s="372" t="n">
        <v>43619</v>
      </c>
      <c r="I2633" s="371" t="n">
        <v>5236</v>
      </c>
      <c r="J2633" s="371" t="n">
        <v>9160</v>
      </c>
      <c r="K2633" s="371" t="n">
        <v>7945</v>
      </c>
      <c r="L2633" s="371" t="n"/>
      <c r="M2633" s="374">
        <f>+(((J2633-I2633)-(K2633-I2633))/(K2633-I2633))*100</f>
        <v/>
      </c>
      <c r="N2633" s="394" t="n"/>
      <c r="O2633" s="377" t="n"/>
      <c r="P2633" s="377" t="n"/>
      <c r="Q2633" s="287" t="n"/>
      <c r="R2633" s="287" t="n"/>
      <c r="S2633" s="331">
        <f>+(((K2633-I2633)/1000)*1000)/10</f>
        <v/>
      </c>
      <c r="T2633" s="332" t="n"/>
    </row>
    <row r="2634" ht="15.75" customHeight="1" s="412">
      <c r="A2634" s="333" t="n">
        <v>6271</v>
      </c>
      <c r="B2634" s="334" t="n">
        <v>259</v>
      </c>
      <c r="C2634" s="378" t="inlineStr">
        <is>
          <t>T407</t>
        </is>
      </c>
      <c r="D2634" s="378" t="n"/>
      <c r="E2634" s="378" t="n"/>
      <c r="F2634" s="378" t="n"/>
      <c r="G2634" s="378" t="n">
        <v>22</v>
      </c>
      <c r="H2634" s="379" t="n">
        <v>43685</v>
      </c>
      <c r="I2634" s="378" t="n">
        <v>5198</v>
      </c>
      <c r="J2634" s="378" t="n">
        <v>8104</v>
      </c>
      <c r="K2634" s="378" t="n">
        <v>7664</v>
      </c>
      <c r="L2634" s="378" t="n">
        <v>8</v>
      </c>
      <c r="M2634" s="374">
        <f>+(((J2634-I2634)-(K2634-I2634))/(K2634-I2634))*100</f>
        <v/>
      </c>
      <c r="N2634" s="394" t="n"/>
      <c r="O2634" s="376">
        <f>AVERAGE(M2634:M2635)</f>
        <v/>
      </c>
      <c r="P2634" s="376">
        <f>_xlfn.STDEV.S(M2634,M2635)</f>
        <v/>
      </c>
      <c r="Q2634" s="287" t="n"/>
      <c r="R2634" s="287" t="n"/>
      <c r="S2634" s="331">
        <f>+(((K2634-I2634)/1000)*1000)/10</f>
        <v/>
      </c>
      <c r="T2634" s="332">
        <f>AVERAGE(S2634:S2635)</f>
        <v/>
      </c>
    </row>
    <row r="2635" ht="15.75" customHeight="1" s="412">
      <c r="A2635" s="333" t="n">
        <v>6272</v>
      </c>
      <c r="B2635" s="334" t="n">
        <v>259</v>
      </c>
      <c r="C2635" s="378" t="inlineStr">
        <is>
          <t>T407</t>
        </is>
      </c>
      <c r="D2635" s="378" t="n"/>
      <c r="E2635" s="378" t="n"/>
      <c r="F2635" s="378" t="n"/>
      <c r="G2635" s="378" t="n">
        <v>22</v>
      </c>
      <c r="H2635" s="379" t="n">
        <v>43685</v>
      </c>
      <c r="I2635" s="378" t="n">
        <v>5198</v>
      </c>
      <c r="J2635" s="378" t="n">
        <v>8108</v>
      </c>
      <c r="K2635" s="378" t="n">
        <v>7674</v>
      </c>
      <c r="L2635" s="378" t="n"/>
      <c r="M2635" s="374">
        <f>+(((J2635-I2635)-(K2635-I2635))/(K2635-I2635))*100</f>
        <v/>
      </c>
      <c r="N2635" s="394" t="n"/>
      <c r="O2635" s="377" t="n"/>
      <c r="P2635" s="377" t="n"/>
      <c r="Q2635" s="287" t="n"/>
      <c r="R2635" s="287" t="n"/>
      <c r="S2635" s="331">
        <f>+(((K2635-I2635)/1000)*1000)/10</f>
        <v/>
      </c>
      <c r="T2635" s="332" t="n"/>
    </row>
    <row r="2636" ht="15.75" customHeight="1" s="412">
      <c r="A2636" s="333" t="n">
        <v>3887</v>
      </c>
      <c r="B2636" s="334" t="n">
        <v>309</v>
      </c>
      <c r="C2636" s="371" t="inlineStr">
        <is>
          <t>T408</t>
        </is>
      </c>
      <c r="D2636" s="371" t="n"/>
      <c r="E2636" s="371" t="n"/>
      <c r="F2636" s="371" t="n"/>
      <c r="G2636" s="371" t="n">
        <v>14</v>
      </c>
      <c r="H2636" s="372" t="n">
        <v>43591</v>
      </c>
      <c r="I2636" s="371" t="n">
        <v>5237</v>
      </c>
      <c r="J2636" s="373" t="n">
        <v>7816</v>
      </c>
      <c r="K2636" s="371" t="n">
        <v>7017</v>
      </c>
      <c r="L2636" s="371" t="n">
        <v>2</v>
      </c>
      <c r="M2636" s="374">
        <f>+(((J2636-I2636)-(K2636-I2636))/(K2636-I2636))*100</f>
        <v/>
      </c>
      <c r="N2636" s="394" t="inlineStr">
        <is>
          <t>3/4</t>
        </is>
      </c>
      <c r="O2636" s="376">
        <f>AVERAGE(M2636:M2637)</f>
        <v/>
      </c>
      <c r="P2636" s="376">
        <f>_xlfn.STDEV.S(M2636,M2637)</f>
        <v/>
      </c>
      <c r="Q2636" s="287" t="n">
        <v>2</v>
      </c>
      <c r="R2636" s="287" t="n"/>
      <c r="S2636" s="331">
        <f>+(((K2636-I2636)/1000)*1000)/10</f>
        <v/>
      </c>
      <c r="T2636" s="332">
        <f>AVERAGE(S2636:S2637)</f>
        <v/>
      </c>
    </row>
    <row r="2637" ht="15.75" customHeight="1" s="412">
      <c r="A2637" s="333" t="n">
        <v>3888</v>
      </c>
      <c r="B2637" s="334" t="n">
        <v>310</v>
      </c>
      <c r="C2637" s="371" t="inlineStr">
        <is>
          <t>T408</t>
        </is>
      </c>
      <c r="D2637" s="371" t="n"/>
      <c r="E2637" s="371" t="n"/>
      <c r="F2637" s="371" t="n"/>
      <c r="G2637" s="371" t="n">
        <v>14</v>
      </c>
      <c r="H2637" s="372" t="n">
        <v>43591</v>
      </c>
      <c r="I2637" s="371" t="n">
        <v>5231</v>
      </c>
      <c r="J2637" s="373" t="n">
        <v>7811</v>
      </c>
      <c r="K2637" s="371" t="n">
        <v>7001</v>
      </c>
      <c r="L2637" s="371" t="n"/>
      <c r="M2637" s="374">
        <f>+(((J2637-I2637)-(K2637-I2637))/(K2637-I2637))*100</f>
        <v/>
      </c>
      <c r="N2637" s="394" t="n"/>
      <c r="O2637" s="377" t="n"/>
      <c r="P2637" s="377" t="n"/>
      <c r="Q2637" s="287" t="n"/>
      <c r="R2637" s="287" t="n"/>
      <c r="S2637" s="331">
        <f>+(((K2637-I2637)/1000)*1000)/10</f>
        <v/>
      </c>
      <c r="T2637" s="332" t="n"/>
    </row>
    <row r="2638" ht="15.75" customHeight="1" s="412">
      <c r="A2638" s="333" t="n">
        <v>4539</v>
      </c>
      <c r="B2638" s="334" t="n">
        <v>245</v>
      </c>
      <c r="C2638" s="371" t="inlineStr">
        <is>
          <t>T408</t>
        </is>
      </c>
      <c r="D2638" s="371" t="n"/>
      <c r="E2638" s="371" t="n"/>
      <c r="F2638" s="371" t="n"/>
      <c r="G2638" s="371" t="n">
        <v>16</v>
      </c>
      <c r="H2638" s="372" t="n">
        <v>43607</v>
      </c>
      <c r="I2638" s="371" t="n">
        <v>5235</v>
      </c>
      <c r="J2638" s="371" t="n">
        <v>7034</v>
      </c>
      <c r="K2638" s="371" t="n">
        <v>6608</v>
      </c>
      <c r="L2638" s="371" t="n">
        <v>2</v>
      </c>
      <c r="M2638" s="374">
        <f>+(((J2638-I2638)-(K2638-I2638))/(K2638-I2638))*100</f>
        <v/>
      </c>
      <c r="N2638" s="394" t="inlineStr">
        <is>
          <t>MF</t>
        </is>
      </c>
      <c r="O2638" s="376">
        <f>AVERAGE(M2638:M2639)</f>
        <v/>
      </c>
      <c r="P2638" s="376">
        <f>_xlfn.STDEV.S(M2638,M2639)</f>
        <v/>
      </c>
      <c r="Q2638" s="287" t="n"/>
      <c r="R2638" s="287" t="n"/>
      <c r="S2638" s="331">
        <f>+(((K2638-I2638)/1000)*1000)/10</f>
        <v/>
      </c>
      <c r="T2638" s="332">
        <f>AVERAGE(S2638:S2639)</f>
        <v/>
      </c>
    </row>
    <row r="2639" ht="15.75" customHeight="1" s="412">
      <c r="A2639" s="333" t="n">
        <v>4540</v>
      </c>
      <c r="B2639" s="334" t="n">
        <v>246</v>
      </c>
      <c r="C2639" s="371" t="inlineStr">
        <is>
          <t>T408</t>
        </is>
      </c>
      <c r="D2639" s="371" t="n"/>
      <c r="E2639" s="371" t="n"/>
      <c r="F2639" s="371" t="n"/>
      <c r="G2639" s="371" t="n">
        <v>16</v>
      </c>
      <c r="H2639" s="372" t="n">
        <v>43607</v>
      </c>
      <c r="I2639" s="371" t="n">
        <v>5309</v>
      </c>
      <c r="J2639" s="371" t="n">
        <v>7458</v>
      </c>
      <c r="K2639" s="371" t="n">
        <v>6966</v>
      </c>
      <c r="L2639" s="371" t="n"/>
      <c r="M2639" s="374">
        <f>+(((J2639-I2639)-(K2639-I2639))/(K2639-I2639))*100</f>
        <v/>
      </c>
      <c r="N2639" s="394" t="n"/>
      <c r="O2639" s="377" t="n"/>
      <c r="P2639" s="377" t="n"/>
      <c r="Q2639" s="287" t="n"/>
      <c r="R2639" s="287" t="n"/>
      <c r="S2639" s="331">
        <f>+(((K2639-I2639)/1000)*1000)/10</f>
        <v/>
      </c>
      <c r="T2639" s="332" t="n"/>
    </row>
    <row r="2640" ht="15.75" customHeight="1" s="412">
      <c r="A2640" s="333" t="n">
        <v>5185</v>
      </c>
      <c r="B2640" s="334" t="n">
        <v>245</v>
      </c>
      <c r="C2640" s="371" t="inlineStr">
        <is>
          <t>T408</t>
        </is>
      </c>
      <c r="D2640" s="371" t="n"/>
      <c r="E2640" s="371" t="n"/>
      <c r="F2640" s="371" t="n"/>
      <c r="G2640" s="371" t="n">
        <v>18</v>
      </c>
      <c r="H2640" s="372" t="n">
        <v>43626</v>
      </c>
      <c r="I2640" s="371" t="n">
        <v>5235</v>
      </c>
      <c r="J2640" s="371" t="n">
        <v>7170</v>
      </c>
      <c r="K2640" s="371" t="n">
        <v>6803</v>
      </c>
      <c r="L2640" s="371" t="n">
        <v>6</v>
      </c>
      <c r="M2640" s="374">
        <f>+(((J2640-I2640)-(K2640-I2640))/(K2640-I2640))*100</f>
        <v/>
      </c>
      <c r="N2640" s="394" t="n"/>
      <c r="O2640" s="376">
        <f>AVERAGE(M2640:M2641)</f>
        <v/>
      </c>
      <c r="P2640" s="376">
        <f>_xlfn.STDEV.S(M2640,M2641)</f>
        <v/>
      </c>
      <c r="Q2640" s="287" t="n"/>
      <c r="R2640" s="287" t="n"/>
      <c r="S2640" s="331">
        <f>+(((K2640-I2640)/1000)*1000)/10</f>
        <v/>
      </c>
      <c r="T2640" s="332">
        <f>AVERAGE(S2640:S2641)</f>
        <v/>
      </c>
    </row>
    <row r="2641" ht="15.75" customHeight="1" s="412">
      <c r="A2641" s="333" t="n">
        <v>5186</v>
      </c>
      <c r="B2641" s="334" t="n">
        <v>246</v>
      </c>
      <c r="C2641" s="371" t="inlineStr">
        <is>
          <t>T408</t>
        </is>
      </c>
      <c r="D2641" s="371" t="n"/>
      <c r="E2641" s="371" t="n"/>
      <c r="F2641" s="371" t="n"/>
      <c r="G2641" s="371" t="n">
        <v>18</v>
      </c>
      <c r="H2641" s="372" t="n">
        <v>43626</v>
      </c>
      <c r="I2641" s="371" t="n">
        <v>5309</v>
      </c>
      <c r="J2641" s="371" t="n">
        <v>7296</v>
      </c>
      <c r="K2641" s="371" t="n">
        <v>6933</v>
      </c>
      <c r="L2641" s="371" t="n"/>
      <c r="M2641" s="374">
        <f>+(((J2641-I2641)-(K2641-I2641))/(K2641-I2641))*100</f>
        <v/>
      </c>
      <c r="N2641" s="394" t="n"/>
      <c r="O2641" s="377" t="n"/>
      <c r="P2641" s="377" t="n"/>
      <c r="Q2641" s="287" t="n"/>
      <c r="R2641" s="287" t="n"/>
      <c r="S2641" s="331">
        <f>+(((K2641-I2641)/1000)*1000)/10</f>
        <v/>
      </c>
      <c r="T2641" s="332" t="n"/>
    </row>
    <row r="2642" ht="15.75" customHeight="1" s="412">
      <c r="A2642" s="333" t="n">
        <v>5703</v>
      </c>
      <c r="B2642" s="334" t="n">
        <v>147</v>
      </c>
      <c r="C2642" s="378" t="inlineStr">
        <is>
          <t>T408</t>
        </is>
      </c>
      <c r="D2642" s="378" t="n"/>
      <c r="E2642" s="378" t="n"/>
      <c r="F2642" s="378" t="n"/>
      <c r="G2642" s="378" t="n">
        <v>21</v>
      </c>
      <c r="H2642" s="379" t="n">
        <v>43657</v>
      </c>
      <c r="I2642" s="378" t="n">
        <v>5265</v>
      </c>
      <c r="J2642" s="378" t="n">
        <v>7631</v>
      </c>
      <c r="K2642" s="378" t="n">
        <v>7163</v>
      </c>
      <c r="L2642" s="378" t="n">
        <v>6</v>
      </c>
      <c r="M2642" s="374">
        <f>+(((J2642-I2642)-(K2642-I2642))/(K2642-I2642))*100</f>
        <v/>
      </c>
      <c r="N2642" s="394" t="n"/>
      <c r="O2642" s="376">
        <f>AVERAGE(M2642:M2643)</f>
        <v/>
      </c>
      <c r="P2642" s="376">
        <f>_xlfn.STDEV.S(M2642,M2643)</f>
        <v/>
      </c>
      <c r="Q2642" s="287" t="n"/>
      <c r="R2642" s="287" t="n"/>
      <c r="S2642" s="331">
        <f>+(((K2642-I2642)/1000)*1000)/10</f>
        <v/>
      </c>
      <c r="T2642" s="332">
        <f>AVERAGE(S2642:S2643)</f>
        <v/>
      </c>
    </row>
    <row r="2643" ht="15.75" customHeight="1" s="412">
      <c r="A2643" s="333" t="n">
        <v>5704</v>
      </c>
      <c r="B2643" s="334" t="n">
        <v>148</v>
      </c>
      <c r="C2643" s="378" t="inlineStr">
        <is>
          <t>T408</t>
        </is>
      </c>
      <c r="D2643" s="378" t="n"/>
      <c r="E2643" s="378" t="n"/>
      <c r="F2643" s="378" t="n"/>
      <c r="G2643" s="378" t="n">
        <v>21</v>
      </c>
      <c r="H2643" s="379" t="n">
        <v>43657</v>
      </c>
      <c r="I2643" s="378" t="n">
        <v>5186</v>
      </c>
      <c r="J2643" s="378" t="n">
        <v>7487</v>
      </c>
      <c r="K2643" s="378" t="n">
        <v>7031</v>
      </c>
      <c r="L2643" s="378" t="n"/>
      <c r="M2643" s="374">
        <f>+(((J2643-I2643)-(K2643-I2643))/(K2643-I2643))*100</f>
        <v/>
      </c>
      <c r="N2643" s="394" t="n"/>
      <c r="O2643" s="377" t="n"/>
      <c r="P2643" s="377" t="n"/>
      <c r="Q2643" s="287" t="n"/>
      <c r="R2643" s="287" t="n"/>
      <c r="S2643" s="331">
        <f>+(((K2643-I2643)/1000)*1000)/10</f>
        <v/>
      </c>
      <c r="T2643" s="332" t="n"/>
    </row>
    <row r="2644" ht="15.75" customHeight="1" s="412">
      <c r="A2644" s="333" t="n">
        <v>6273</v>
      </c>
      <c r="B2644" s="334" t="n">
        <v>260</v>
      </c>
      <c r="C2644" s="378" t="inlineStr">
        <is>
          <t>T408</t>
        </is>
      </c>
      <c r="D2644" s="378" t="n"/>
      <c r="E2644" s="378" t="n"/>
      <c r="F2644" s="378" t="n"/>
      <c r="G2644" s="378" t="n">
        <v>22</v>
      </c>
      <c r="H2644" s="379" t="n">
        <v>43685</v>
      </c>
      <c r="I2644" s="378" t="n">
        <v>5247</v>
      </c>
      <c r="J2644" s="378" t="n">
        <v>6939</v>
      </c>
      <c r="K2644" s="378" t="n">
        <v>6676</v>
      </c>
      <c r="L2644" s="378" t="n">
        <v>6</v>
      </c>
      <c r="M2644" s="374">
        <f>+(((J2644-I2644)-(K2644-I2644))/(K2644-I2644))*100</f>
        <v/>
      </c>
      <c r="N2644" s="394" t="n"/>
      <c r="O2644" s="376">
        <f>AVERAGE(M2644:M2645)</f>
        <v/>
      </c>
      <c r="P2644" s="376">
        <f>_xlfn.STDEV.S(M2644,M2645)</f>
        <v/>
      </c>
      <c r="Q2644" s="287" t="n"/>
      <c r="R2644" s="287" t="n"/>
      <c r="S2644" s="331">
        <f>+(((K2644-I2644)/1000)*1000)/10</f>
        <v/>
      </c>
      <c r="T2644" s="332">
        <f>AVERAGE(S2644:S2645)</f>
        <v/>
      </c>
    </row>
    <row r="2645" ht="15.75" customHeight="1" s="412">
      <c r="A2645" s="333" t="n">
        <v>6274</v>
      </c>
      <c r="B2645" s="334" t="n">
        <v>260</v>
      </c>
      <c r="C2645" s="378" t="inlineStr">
        <is>
          <t>T408</t>
        </is>
      </c>
      <c r="D2645" s="378" t="n"/>
      <c r="E2645" s="378" t="n"/>
      <c r="F2645" s="378" t="n"/>
      <c r="G2645" s="378" t="n">
        <v>22</v>
      </c>
      <c r="H2645" s="379" t="n">
        <v>43685</v>
      </c>
      <c r="I2645" s="378" t="n">
        <v>5247</v>
      </c>
      <c r="J2645" s="378" t="n">
        <v>7153</v>
      </c>
      <c r="K2645" s="378" t="n">
        <v>6872</v>
      </c>
      <c r="L2645" s="378" t="n"/>
      <c r="M2645" s="374">
        <f>+(((J2645-I2645)-(K2645-I2645))/(K2645-I2645))*100</f>
        <v/>
      </c>
      <c r="N2645" s="394" t="n"/>
      <c r="O2645" s="377" t="n"/>
      <c r="P2645" s="377" t="n"/>
      <c r="Q2645" s="287" t="n"/>
      <c r="R2645" s="287" t="n"/>
      <c r="S2645" s="331">
        <f>+(((K2645-I2645)/1000)*1000)/10</f>
        <v/>
      </c>
      <c r="T2645" s="332" t="n"/>
    </row>
    <row r="2646" ht="15.75" customHeight="1" s="412">
      <c r="A2646" s="333" t="n">
        <v>3889</v>
      </c>
      <c r="B2646" s="334" t="n">
        <v>311</v>
      </c>
      <c r="C2646" s="352" t="inlineStr">
        <is>
          <t>T409</t>
        </is>
      </c>
      <c r="D2646" s="352" t="n"/>
      <c r="E2646" s="352" t="n"/>
      <c r="F2646" s="352" t="n"/>
      <c r="G2646" s="352" t="n">
        <v>14</v>
      </c>
      <c r="H2646" s="353" t="n">
        <v>43591</v>
      </c>
      <c r="I2646" s="352" t="n">
        <v>5222</v>
      </c>
      <c r="J2646" s="354" t="n">
        <v>7853</v>
      </c>
      <c r="K2646" s="352" t="n">
        <v>7048</v>
      </c>
      <c r="L2646" s="352" t="n">
        <v>2</v>
      </c>
      <c r="M2646" s="355">
        <f>+(((J2646-I2646)-(K2646-I2646))/(K2646-I2646))*100</f>
        <v/>
      </c>
      <c r="N2646" s="356" t="inlineStr">
        <is>
          <t>2/5</t>
        </is>
      </c>
      <c r="O2646" s="357">
        <f>AVERAGE(M2646:M2647)</f>
        <v/>
      </c>
      <c r="P2646" s="357">
        <f>_xlfn.STDEV.S(M2646,M2647)</f>
        <v/>
      </c>
      <c r="Q2646" s="287" t="n">
        <v>3</v>
      </c>
      <c r="R2646" s="287" t="n"/>
      <c r="S2646" s="331">
        <f>+(((K2646-I2646)/1000)*1000)/10</f>
        <v/>
      </c>
      <c r="T2646" s="332">
        <f>AVERAGE(S2646:S2647)</f>
        <v/>
      </c>
    </row>
    <row r="2647" ht="15.75" customHeight="1" s="412">
      <c r="A2647" s="333" t="n">
        <v>3890</v>
      </c>
      <c r="B2647" s="334" t="n">
        <v>312</v>
      </c>
      <c r="C2647" s="352" t="inlineStr">
        <is>
          <t>T409</t>
        </is>
      </c>
      <c r="D2647" s="352" t="n"/>
      <c r="E2647" s="352" t="n"/>
      <c r="F2647" s="352" t="n"/>
      <c r="G2647" s="352" t="n">
        <v>14</v>
      </c>
      <c r="H2647" s="353" t="n">
        <v>43591</v>
      </c>
      <c r="I2647" s="352" t="n">
        <v>5239</v>
      </c>
      <c r="J2647" s="354" t="n">
        <v>7902</v>
      </c>
      <c r="K2647" s="352" t="n">
        <v>7099</v>
      </c>
      <c r="L2647" s="352" t="n"/>
      <c r="M2647" s="355">
        <f>+(((J2647-I2647)-(K2647-I2647))/(K2647-I2647))*100</f>
        <v/>
      </c>
      <c r="N2647" s="356" t="n"/>
      <c r="O2647" s="358" t="n"/>
      <c r="P2647" s="358" t="n"/>
      <c r="Q2647" s="287" t="n"/>
      <c r="R2647" s="287" t="n"/>
      <c r="S2647" s="331">
        <f>+(((K2647-I2647)/1000)*1000)/10</f>
        <v/>
      </c>
      <c r="T2647" s="332" t="n"/>
    </row>
    <row r="2648" ht="15.75" customHeight="1" s="412">
      <c r="A2648" s="333" t="n">
        <v>4541</v>
      </c>
      <c r="B2648" s="334" t="n">
        <v>247</v>
      </c>
      <c r="C2648" s="352" t="inlineStr">
        <is>
          <t>T409</t>
        </is>
      </c>
      <c r="D2648" s="352" t="n"/>
      <c r="E2648" s="352" t="n"/>
      <c r="F2648" s="352" t="n"/>
      <c r="G2648" s="352" t="n">
        <v>16</v>
      </c>
      <c r="H2648" s="353" t="n">
        <v>43607</v>
      </c>
      <c r="I2648" s="352" t="n">
        <v>5282</v>
      </c>
      <c r="J2648" s="352" t="n">
        <v>7377</v>
      </c>
      <c r="K2648" s="352" t="n">
        <v>6876</v>
      </c>
      <c r="L2648" s="352" t="n">
        <v>2</v>
      </c>
      <c r="M2648" s="355">
        <f>+(((J2648-I2648)-(K2648-I2648))/(K2648-I2648))*100</f>
        <v/>
      </c>
      <c r="N2648" s="356" t="n"/>
      <c r="O2648" s="357">
        <f>AVERAGE(M2648:M2649)</f>
        <v/>
      </c>
      <c r="P2648" s="357">
        <f>_xlfn.STDEV.S(M2648,M2649)</f>
        <v/>
      </c>
      <c r="Q2648" s="287" t="n"/>
      <c r="R2648" s="287" t="n"/>
      <c r="S2648" s="331">
        <f>+(((K2648-I2648)/1000)*1000)/10</f>
        <v/>
      </c>
      <c r="T2648" s="332">
        <f>AVERAGE(S2648:S2649)</f>
        <v/>
      </c>
    </row>
    <row r="2649" ht="15.75" customHeight="1" s="412">
      <c r="A2649" s="333" t="n">
        <v>4542</v>
      </c>
      <c r="B2649" s="334" t="n">
        <v>248</v>
      </c>
      <c r="C2649" s="352" t="inlineStr">
        <is>
          <t>T409</t>
        </is>
      </c>
      <c r="D2649" s="352" t="n"/>
      <c r="E2649" s="352" t="n"/>
      <c r="F2649" s="352" t="n"/>
      <c r="G2649" s="352" t="n">
        <v>16</v>
      </c>
      <c r="H2649" s="353" t="n">
        <v>43607</v>
      </c>
      <c r="I2649" s="352" t="n">
        <v>5224</v>
      </c>
      <c r="J2649" s="352" t="n">
        <v>7379</v>
      </c>
      <c r="K2649" s="352" t="n">
        <v>6859</v>
      </c>
      <c r="L2649" s="352" t="n"/>
      <c r="M2649" s="355">
        <f>+(((J2649-I2649)-(K2649-I2649))/(K2649-I2649))*100</f>
        <v/>
      </c>
      <c r="N2649" s="356" t="n"/>
      <c r="O2649" s="358" t="n"/>
      <c r="P2649" s="358" t="n"/>
      <c r="Q2649" s="287" t="n"/>
      <c r="R2649" s="287" t="n"/>
      <c r="S2649" s="331">
        <f>+(((K2649-I2649)/1000)*1000)/10</f>
        <v/>
      </c>
      <c r="T2649" s="332" t="n"/>
    </row>
    <row r="2650" ht="15.75" customHeight="1" s="412">
      <c r="A2650" s="333" t="n">
        <v>5187</v>
      </c>
      <c r="B2650" s="334" t="n">
        <v>247</v>
      </c>
      <c r="C2650" s="352" t="inlineStr">
        <is>
          <t>T409</t>
        </is>
      </c>
      <c r="D2650" s="352" t="n"/>
      <c r="E2650" s="352" t="n"/>
      <c r="F2650" s="352" t="n"/>
      <c r="G2650" s="352" t="n">
        <v>18</v>
      </c>
      <c r="H2650" s="353" t="n">
        <v>43626</v>
      </c>
      <c r="I2650" s="352" t="n">
        <v>5282</v>
      </c>
      <c r="J2650" s="352" t="n">
        <v>8169</v>
      </c>
      <c r="K2650" s="352" t="n">
        <v>7350</v>
      </c>
      <c r="L2650" s="352" t="n">
        <v>9</v>
      </c>
      <c r="M2650" s="355">
        <f>+(((J2650-I2650)-(K2650-I2650))/(K2650-I2650))*100</f>
        <v/>
      </c>
      <c r="N2650" s="356" t="n"/>
      <c r="O2650" s="357">
        <f>AVERAGE(M2650:M2651)</f>
        <v/>
      </c>
      <c r="P2650" s="357">
        <f>_xlfn.STDEV.S(M2650,M2651)</f>
        <v/>
      </c>
      <c r="Q2650" s="287" t="n"/>
      <c r="R2650" s="287" t="n"/>
      <c r="S2650" s="331">
        <f>+(((K2650-I2650)/1000)*1000)/10</f>
        <v/>
      </c>
      <c r="T2650" s="332">
        <f>AVERAGE(S2650:S2651)</f>
        <v/>
      </c>
    </row>
    <row r="2651" ht="15.75" customHeight="1" s="412">
      <c r="A2651" s="333" t="n">
        <v>5188</v>
      </c>
      <c r="B2651" s="334" t="n">
        <v>248</v>
      </c>
      <c r="C2651" s="352" t="inlineStr">
        <is>
          <t>T409</t>
        </is>
      </c>
      <c r="D2651" s="352" t="n"/>
      <c r="E2651" s="352" t="n"/>
      <c r="F2651" s="352" t="n"/>
      <c r="G2651" s="352" t="n">
        <v>18</v>
      </c>
      <c r="H2651" s="353" t="n">
        <v>43626</v>
      </c>
      <c r="I2651" s="352" t="n">
        <v>5224</v>
      </c>
      <c r="J2651" s="352" t="n">
        <v>7855</v>
      </c>
      <c r="K2651" s="352" t="n">
        <v>7085</v>
      </c>
      <c r="L2651" s="352" t="n"/>
      <c r="M2651" s="355">
        <f>+(((J2651-I2651)-(K2651-I2651))/(K2651-I2651))*100</f>
        <v/>
      </c>
      <c r="N2651" s="356" t="n"/>
      <c r="O2651" s="358" t="n"/>
      <c r="P2651" s="358" t="n"/>
      <c r="Q2651" s="287" t="n"/>
      <c r="R2651" s="287" t="n"/>
      <c r="S2651" s="331">
        <f>+(((K2651-I2651)/1000)*1000)/10</f>
        <v/>
      </c>
      <c r="T2651" s="332" t="n"/>
    </row>
    <row r="2652" ht="15.75" customHeight="1" s="412">
      <c r="A2652" s="333" t="n">
        <v>6275</v>
      </c>
      <c r="B2652" s="334" t="n">
        <v>261</v>
      </c>
      <c r="C2652" s="378" t="inlineStr">
        <is>
          <t>T409</t>
        </is>
      </c>
      <c r="D2652" s="378" t="n"/>
      <c r="E2652" s="378" t="n"/>
      <c r="F2652" s="378" t="n"/>
      <c r="G2652" s="378" t="n">
        <v>22</v>
      </c>
      <c r="H2652" s="379" t="n">
        <v>43685</v>
      </c>
      <c r="I2652" s="378" t="n">
        <v>5229</v>
      </c>
      <c r="J2652" s="378" t="n">
        <v>7565</v>
      </c>
      <c r="K2652" s="378" t="n">
        <v>7196</v>
      </c>
      <c r="L2652" s="378" t="n">
        <v>9</v>
      </c>
      <c r="M2652" s="374">
        <f>+(((J2652-I2652)-(K2652-I2652))/(K2652-I2652))*100</f>
        <v/>
      </c>
      <c r="N2652" s="394" t="n"/>
      <c r="O2652" s="376">
        <f>AVERAGE(M2652:M2653)</f>
        <v/>
      </c>
      <c r="P2652" s="376">
        <f>_xlfn.STDEV.S(M2652,M2653)</f>
        <v/>
      </c>
      <c r="Q2652" s="287" t="n"/>
      <c r="R2652" s="287" t="n"/>
      <c r="S2652" s="331">
        <f>+(((K2652-I2652)/1000)*1000)/10</f>
        <v/>
      </c>
      <c r="T2652" s="332">
        <f>AVERAGE(S2652:S2653)</f>
        <v/>
      </c>
    </row>
    <row r="2653" ht="15.75" customHeight="1" s="412">
      <c r="A2653" s="333" t="n">
        <v>6276</v>
      </c>
      <c r="B2653" s="334" t="n">
        <v>261</v>
      </c>
      <c r="C2653" s="378" t="inlineStr">
        <is>
          <t>T409</t>
        </is>
      </c>
      <c r="D2653" s="378" t="n"/>
      <c r="E2653" s="378" t="n"/>
      <c r="F2653" s="378" t="n"/>
      <c r="G2653" s="378" t="n">
        <v>22</v>
      </c>
      <c r="H2653" s="379" t="n">
        <v>43685</v>
      </c>
      <c r="I2653" s="378" t="n">
        <v>5229</v>
      </c>
      <c r="J2653" s="378" t="n">
        <v>7512</v>
      </c>
      <c r="K2653" s="378" t="n">
        <v>7164</v>
      </c>
      <c r="L2653" s="378" t="n"/>
      <c r="M2653" s="374">
        <f>+(((J2653-I2653)-(K2653-I2653))/(K2653-I2653))*100</f>
        <v/>
      </c>
      <c r="N2653" s="394" t="n"/>
      <c r="O2653" s="377" t="n"/>
      <c r="P2653" s="377" t="n"/>
      <c r="Q2653" s="287" t="n"/>
      <c r="R2653" s="287" t="n"/>
      <c r="S2653" s="331">
        <f>+(((K2653-I2653)/1000)*1000)/10</f>
        <v/>
      </c>
      <c r="T2653" s="332" t="n"/>
    </row>
    <row r="2654" ht="15.75" customHeight="1" s="412">
      <c r="A2654" s="333" t="n">
        <v>3535</v>
      </c>
      <c r="B2654" s="334" t="n">
        <v>291</v>
      </c>
      <c r="C2654" s="380" t="inlineStr">
        <is>
          <t>T410</t>
        </is>
      </c>
      <c r="D2654" s="380" t="n"/>
      <c r="E2654" s="380" t="n"/>
      <c r="F2654" s="380" t="n"/>
      <c r="G2654" s="380" t="n">
        <v>13</v>
      </c>
      <c r="H2654" s="381" t="n">
        <v>43587</v>
      </c>
      <c r="I2654" s="380" t="n">
        <v>5259</v>
      </c>
      <c r="J2654" s="380" t="n">
        <v>6955</v>
      </c>
      <c r="K2654" s="380" t="n">
        <v>6628</v>
      </c>
      <c r="L2654" s="380" t="n">
        <v>1</v>
      </c>
      <c r="M2654" s="382">
        <f>+(((J2654-I2654)-(K2654-I2654))/(K2654-I2654))*100</f>
        <v/>
      </c>
      <c r="N2654" s="395" t="inlineStr">
        <is>
          <t>26/4</t>
        </is>
      </c>
      <c r="O2654" s="384">
        <f>AVERAGE(M2654:M2655)</f>
        <v/>
      </c>
      <c r="P2654" s="384">
        <f>_xlfn.STDEV.S(M2654,M2655)</f>
        <v/>
      </c>
      <c r="Q2654" s="287" t="n">
        <v>1</v>
      </c>
      <c r="R2654" s="287" t="n"/>
      <c r="S2654" s="331">
        <f>+(((K2654-I2654)/1000)*1000)/10</f>
        <v/>
      </c>
      <c r="T2654" s="332">
        <f>AVERAGE(S2654:S2655)</f>
        <v/>
      </c>
    </row>
    <row r="2655" ht="15.75" customHeight="1" s="412">
      <c r="A2655" s="333" t="n">
        <v>3536</v>
      </c>
      <c r="B2655" s="334" t="n">
        <v>292</v>
      </c>
      <c r="C2655" s="380" t="inlineStr">
        <is>
          <t>T410</t>
        </is>
      </c>
      <c r="D2655" s="380" t="n"/>
      <c r="E2655" s="380" t="n"/>
      <c r="F2655" s="380" t="n"/>
      <c r="G2655" s="380" t="n">
        <v>13</v>
      </c>
      <c r="H2655" s="381" t="n">
        <v>43587</v>
      </c>
      <c r="I2655" s="380" t="n">
        <v>5243</v>
      </c>
      <c r="J2655" s="380" t="n">
        <v>6879</v>
      </c>
      <c r="K2655" s="380" t="n">
        <v>6562</v>
      </c>
      <c r="L2655" s="380" t="n"/>
      <c r="M2655" s="382">
        <f>+(((J2655-I2655)-(K2655-I2655))/(K2655-I2655))*100</f>
        <v/>
      </c>
      <c r="N2655" s="395" t="n"/>
      <c r="O2655" s="385" t="n"/>
      <c r="P2655" s="385" t="n"/>
      <c r="Q2655" s="287" t="n"/>
      <c r="R2655" s="287" t="n"/>
      <c r="S2655" s="331">
        <f>+(((K2655-I2655)/1000)*1000)/10</f>
        <v/>
      </c>
      <c r="T2655" s="332" t="n"/>
    </row>
    <row r="2656" ht="15.75" customHeight="1" s="412">
      <c r="A2656" s="333" t="n">
        <v>4257</v>
      </c>
      <c r="B2656" s="334" t="n">
        <v>287</v>
      </c>
      <c r="C2656" s="380" t="inlineStr">
        <is>
          <t>T410</t>
        </is>
      </c>
      <c r="D2656" s="380" t="n"/>
      <c r="E2656" s="380" t="n"/>
      <c r="F2656" s="380" t="n"/>
      <c r="G2656" s="380" t="n">
        <v>15</v>
      </c>
      <c r="H2656" s="381" t="n">
        <v>43599</v>
      </c>
      <c r="I2656" s="380" t="n">
        <v>5246</v>
      </c>
      <c r="J2656" s="380" t="n">
        <v>7106</v>
      </c>
      <c r="K2656" s="380" t="n">
        <v>6724</v>
      </c>
      <c r="L2656" s="380" t="n"/>
      <c r="M2656" s="382">
        <f>+(((J2656-I2656)-(K2656-I2656))/(K2656-I2656))*100</f>
        <v/>
      </c>
      <c r="N2656" s="385" t="n"/>
      <c r="O2656" s="384">
        <f>AVERAGE(M2656:M2657)</f>
        <v/>
      </c>
      <c r="P2656" s="384">
        <f>_xlfn.STDEV.S(M2656,M2657)</f>
        <v/>
      </c>
      <c r="Q2656" s="287" t="n"/>
      <c r="R2656" s="287" t="n"/>
      <c r="S2656" s="331">
        <f>+(((K2656-I2656)/1000)*1000)/10</f>
        <v/>
      </c>
      <c r="T2656" s="332">
        <f>AVERAGE(S2656:S2657)</f>
        <v/>
      </c>
    </row>
    <row r="2657" ht="15.75" customHeight="1" s="412">
      <c r="A2657" s="333" t="n">
        <v>4258</v>
      </c>
      <c r="B2657" s="334" t="n">
        <v>288</v>
      </c>
      <c r="C2657" s="380" t="inlineStr">
        <is>
          <t>T410</t>
        </is>
      </c>
      <c r="D2657" s="380" t="n"/>
      <c r="E2657" s="380" t="n"/>
      <c r="F2657" s="380" t="n"/>
      <c r="G2657" s="380" t="n">
        <v>15</v>
      </c>
      <c r="H2657" s="381" t="n">
        <v>43599</v>
      </c>
      <c r="I2657" s="380" t="n">
        <v>5225</v>
      </c>
      <c r="J2657" s="380" t="n">
        <v>7122</v>
      </c>
      <c r="K2657" s="380" t="n">
        <v>6732</v>
      </c>
      <c r="L2657" s="380" t="n"/>
      <c r="M2657" s="382">
        <f>+(((J2657-I2657)-(K2657-I2657))/(K2657-I2657))*100</f>
        <v/>
      </c>
      <c r="N2657" s="385" t="n"/>
      <c r="O2657" s="385" t="n"/>
      <c r="P2657" s="385" t="n"/>
      <c r="Q2657" s="287" t="n"/>
      <c r="R2657" s="287" t="n"/>
      <c r="S2657" s="331">
        <f>+(((K2657-I2657)/1000)*1000)/10</f>
        <v/>
      </c>
      <c r="T2657" s="332" t="n"/>
    </row>
    <row r="2658" ht="15.75" customHeight="1" s="412">
      <c r="A2658" s="333" t="n">
        <v>4903</v>
      </c>
      <c r="B2658" s="334" t="n">
        <v>287</v>
      </c>
      <c r="C2658" s="380" t="inlineStr">
        <is>
          <t>T410</t>
        </is>
      </c>
      <c r="D2658" s="380" t="n"/>
      <c r="E2658" s="380" t="n"/>
      <c r="F2658" s="380" t="n"/>
      <c r="G2658" s="380" t="n">
        <v>17</v>
      </c>
      <c r="H2658" s="381" t="n">
        <v>43619</v>
      </c>
      <c r="I2658" s="380" t="n">
        <v>5246</v>
      </c>
      <c r="J2658" s="380" t="n">
        <v>7319</v>
      </c>
      <c r="K2658" s="380" t="n">
        <v>6842</v>
      </c>
      <c r="L2658" s="380" t="n"/>
      <c r="M2658" s="382">
        <f>+(((J2658-I2658)-(K2658-I2658))/(K2658-I2658))*100</f>
        <v/>
      </c>
      <c r="N2658" s="395" t="n"/>
      <c r="O2658" s="384">
        <f>AVERAGE(M2658:M2659)</f>
        <v/>
      </c>
      <c r="P2658" s="384">
        <f>_xlfn.STDEV.S(M2658,M2659)</f>
        <v/>
      </c>
      <c r="Q2658" s="287" t="n"/>
      <c r="R2658" s="287" t="n"/>
      <c r="S2658" s="331">
        <f>+(((K2658-I2658)/1000)*1000)/10</f>
        <v/>
      </c>
      <c r="T2658" s="332">
        <f>AVERAGE(S2658:S2659)</f>
        <v/>
      </c>
    </row>
    <row r="2659" ht="15.75" customHeight="1" s="412">
      <c r="A2659" s="333" t="n">
        <v>4904</v>
      </c>
      <c r="B2659" s="334" t="n">
        <v>288</v>
      </c>
      <c r="C2659" s="380" t="inlineStr">
        <is>
          <t>T410</t>
        </is>
      </c>
      <c r="D2659" s="380" t="n"/>
      <c r="E2659" s="380" t="n"/>
      <c r="F2659" s="380" t="n"/>
      <c r="G2659" s="380" t="n">
        <v>17</v>
      </c>
      <c r="H2659" s="381" t="n">
        <v>43619</v>
      </c>
      <c r="I2659" s="380" t="n">
        <v>5225</v>
      </c>
      <c r="J2659" s="380" t="n">
        <v>7217</v>
      </c>
      <c r="K2659" s="380" t="n">
        <v>6752</v>
      </c>
      <c r="L2659" s="380" t="n"/>
      <c r="M2659" s="382">
        <f>+(((J2659-I2659)-(K2659-I2659))/(K2659-I2659))*100</f>
        <v/>
      </c>
      <c r="N2659" s="395" t="n"/>
      <c r="O2659" s="385" t="n"/>
      <c r="P2659" s="385" t="n"/>
      <c r="Q2659" s="287" t="n"/>
      <c r="R2659" s="287" t="n"/>
      <c r="S2659" s="331">
        <f>+(((K2659-I2659)/1000)*1000)/10</f>
        <v/>
      </c>
      <c r="T2659" s="332" t="n"/>
    </row>
    <row r="2660" ht="15.75" customHeight="1" s="412">
      <c r="A2660" s="333" t="n">
        <v>5479</v>
      </c>
      <c r="B2660" s="334" t="n">
        <v>217</v>
      </c>
      <c r="C2660" s="378" t="inlineStr">
        <is>
          <t>T410</t>
        </is>
      </c>
      <c r="D2660" s="378" t="n"/>
      <c r="E2660" s="378" t="n"/>
      <c r="F2660" s="378" t="n"/>
      <c r="G2660" s="378" t="n">
        <v>19</v>
      </c>
      <c r="H2660" s="379" t="n">
        <v>43637</v>
      </c>
      <c r="I2660" s="378" t="n">
        <v>5263</v>
      </c>
      <c r="J2660" s="378" t="n">
        <v>6848</v>
      </c>
      <c r="K2660" s="378" t="n">
        <v>6544</v>
      </c>
      <c r="L2660" s="378" t="n"/>
      <c r="M2660" s="386">
        <f>+(((J2660-I2660)-(K2660-I2660))/(K2660-I2660))*100</f>
        <v/>
      </c>
      <c r="N2660" s="397" t="n"/>
      <c r="O2660" s="388">
        <f>AVERAGE(M2660:M2661)</f>
        <v/>
      </c>
      <c r="P2660" s="388">
        <f>_xlfn.STDEV.S(M2660,M2661)</f>
        <v/>
      </c>
      <c r="Q2660" s="287" t="n"/>
      <c r="R2660" s="287" t="n"/>
      <c r="S2660" s="331">
        <f>+(((K2660-I2660)/1000)*1000)/10</f>
        <v/>
      </c>
      <c r="T2660" s="332">
        <f>AVERAGE(S2660:S2661)</f>
        <v/>
      </c>
    </row>
    <row r="2661" ht="15.75" customHeight="1" s="412">
      <c r="A2661" s="333" t="n">
        <v>5480</v>
      </c>
      <c r="B2661" s="334" t="n">
        <v>218</v>
      </c>
      <c r="C2661" s="378" t="inlineStr">
        <is>
          <t>T410</t>
        </is>
      </c>
      <c r="D2661" s="378" t="n"/>
      <c r="E2661" s="378" t="n"/>
      <c r="F2661" s="378" t="n"/>
      <c r="G2661" s="378" t="n">
        <v>19</v>
      </c>
      <c r="H2661" s="379" t="n">
        <v>43637</v>
      </c>
      <c r="I2661" s="378" t="n">
        <v>5280</v>
      </c>
      <c r="J2661" s="378" t="n">
        <v>6987</v>
      </c>
      <c r="K2661" s="378" t="n">
        <v>6665</v>
      </c>
      <c r="L2661" s="378" t="n"/>
      <c r="M2661" s="386">
        <f>+(((J2661-I2661)-(K2661-I2661))/(K2661-I2661))*100</f>
        <v/>
      </c>
      <c r="N2661" s="397" t="n"/>
      <c r="O2661" s="331" t="n"/>
      <c r="P2661" s="331" t="n"/>
      <c r="Q2661" s="287" t="n"/>
      <c r="R2661" s="287" t="n"/>
      <c r="S2661" s="331">
        <f>+(((K2661-I2661)/1000)*1000)/10</f>
        <v/>
      </c>
      <c r="T2661" s="332" t="n"/>
    </row>
    <row r="2662" ht="15.75" customHeight="1" s="412">
      <c r="A2662" s="333" t="n">
        <v>5553</v>
      </c>
      <c r="B2662" s="334" t="n">
        <v>45</v>
      </c>
      <c r="C2662" s="378" t="inlineStr">
        <is>
          <t>T410</t>
        </is>
      </c>
      <c r="D2662" s="378" t="n"/>
      <c r="E2662" s="378" t="n"/>
      <c r="F2662" s="378" t="n"/>
      <c r="G2662" s="378" t="n">
        <v>20</v>
      </c>
      <c r="H2662" s="379" t="n">
        <v>43649</v>
      </c>
      <c r="I2662" s="378" t="n">
        <v>5211</v>
      </c>
      <c r="J2662" s="378" t="n">
        <v>7497</v>
      </c>
      <c r="K2662" s="378" t="n">
        <v>7095</v>
      </c>
      <c r="L2662" s="378" t="n">
        <v>8</v>
      </c>
      <c r="M2662" s="374">
        <f>+(((J2662-I2662)-(K2662-I2662))/(K2662-I2662))*100</f>
        <v/>
      </c>
      <c r="N2662" s="394" t="n"/>
      <c r="O2662" s="376">
        <f>AVERAGE(M2662:M2663)</f>
        <v/>
      </c>
      <c r="P2662" s="376">
        <f>_xlfn.STDEV.S(M2662,M2663)</f>
        <v/>
      </c>
      <c r="Q2662" s="287" t="n"/>
      <c r="R2662" s="287" t="n"/>
      <c r="S2662" s="331">
        <f>+(((K2662-I2662)/1000)*1000)/10</f>
        <v/>
      </c>
      <c r="T2662" s="332">
        <f>AVERAGE(S2662:S2663)</f>
        <v/>
      </c>
    </row>
    <row r="2663" ht="15.75" customHeight="1" s="412">
      <c r="A2663" s="333" t="n">
        <v>5554</v>
      </c>
      <c r="B2663" s="334" t="n">
        <v>46</v>
      </c>
      <c r="C2663" s="378" t="inlineStr">
        <is>
          <t>T410</t>
        </is>
      </c>
      <c r="D2663" s="378" t="n"/>
      <c r="E2663" s="378" t="n"/>
      <c r="F2663" s="378" t="n"/>
      <c r="G2663" s="378" t="n">
        <v>20</v>
      </c>
      <c r="H2663" s="379" t="n">
        <v>43649</v>
      </c>
      <c r="I2663" s="378" t="n">
        <v>5260</v>
      </c>
      <c r="J2663" s="378" t="n">
        <v>7673</v>
      </c>
      <c r="K2663" s="378" t="n">
        <v>7241</v>
      </c>
      <c r="L2663" s="378" t="n"/>
      <c r="M2663" s="374">
        <f>+(((J2663-I2663)-(K2663-I2663))/(K2663-I2663))*100</f>
        <v/>
      </c>
      <c r="N2663" s="394" t="n"/>
      <c r="O2663" s="377" t="n"/>
      <c r="P2663" s="377" t="n"/>
      <c r="Q2663" s="287" t="n"/>
      <c r="R2663" s="287" t="n"/>
      <c r="S2663" s="331">
        <f>+(((K2663-I2663)/1000)*1000)/10</f>
        <v/>
      </c>
      <c r="T2663" s="332" t="n"/>
    </row>
    <row r="2664" ht="15.75" customHeight="1" s="412">
      <c r="A2664" s="333" t="n">
        <v>6277</v>
      </c>
      <c r="B2664" s="334" t="n">
        <v>262</v>
      </c>
      <c r="C2664" s="378" t="inlineStr">
        <is>
          <t>T410</t>
        </is>
      </c>
      <c r="D2664" s="378" t="n"/>
      <c r="E2664" s="378" t="n"/>
      <c r="F2664" s="378" t="n"/>
      <c r="G2664" s="378" t="n">
        <v>22</v>
      </c>
      <c r="H2664" s="379" t="n">
        <v>43685</v>
      </c>
      <c r="I2664" s="378" t="n">
        <v>5194</v>
      </c>
      <c r="J2664" s="378" t="n">
        <v>7357</v>
      </c>
      <c r="K2664" s="378" t="n">
        <v>7002</v>
      </c>
      <c r="L2664" s="378" t="n">
        <v>8</v>
      </c>
      <c r="M2664" s="374">
        <f>+(((J2664-I2664)-(K2664-I2664))/(K2664-I2664))*100</f>
        <v/>
      </c>
      <c r="N2664" s="394" t="n"/>
      <c r="O2664" s="376">
        <f>AVERAGE(M2664:M2665)</f>
        <v/>
      </c>
      <c r="P2664" s="376">
        <f>_xlfn.STDEV.S(M2664,M2665)</f>
        <v/>
      </c>
      <c r="Q2664" s="287" t="n"/>
      <c r="R2664" s="287" t="n"/>
      <c r="S2664" s="331">
        <f>+(((K2664-I2664)/1000)*1000)/10</f>
        <v/>
      </c>
      <c r="T2664" s="332">
        <f>AVERAGE(S2664:S2665)</f>
        <v/>
      </c>
    </row>
    <row r="2665" ht="15.75" customHeight="1" s="412">
      <c r="A2665" s="333" t="n">
        <v>6278</v>
      </c>
      <c r="B2665" s="334" t="n">
        <v>262</v>
      </c>
      <c r="C2665" s="378" t="inlineStr">
        <is>
          <t>T410</t>
        </is>
      </c>
      <c r="D2665" s="378" t="n"/>
      <c r="E2665" s="378" t="n"/>
      <c r="F2665" s="378" t="n"/>
      <c r="G2665" s="378" t="n">
        <v>22</v>
      </c>
      <c r="H2665" s="379" t="n">
        <v>43685</v>
      </c>
      <c r="I2665" s="378" t="n">
        <v>5194</v>
      </c>
      <c r="J2665" s="378" t="n">
        <v>7217</v>
      </c>
      <c r="K2665" s="378" t="n">
        <v>6902</v>
      </c>
      <c r="L2665" s="378" t="n"/>
      <c r="M2665" s="374">
        <f>+(((J2665-I2665)-(K2665-I2665))/(K2665-I2665))*100</f>
        <v/>
      </c>
      <c r="N2665" s="394" t="n"/>
      <c r="O2665" s="377" t="n"/>
      <c r="P2665" s="377" t="n"/>
      <c r="Q2665" s="287" t="n"/>
      <c r="R2665" s="287" t="n"/>
      <c r="S2665" s="331">
        <f>+(((K2665-I2665)/1000)*1000)/10</f>
        <v/>
      </c>
      <c r="T2665" s="332" t="n"/>
    </row>
    <row r="2666" ht="15.75" customHeight="1" s="412">
      <c r="A2666" s="333" t="n">
        <v>3891</v>
      </c>
      <c r="B2666" s="334" t="n">
        <v>313</v>
      </c>
      <c r="C2666" s="352" t="inlineStr">
        <is>
          <t>T411</t>
        </is>
      </c>
      <c r="D2666" s="352" t="n"/>
      <c r="E2666" s="352" t="n"/>
      <c r="F2666" s="352" t="n"/>
      <c r="G2666" s="352" t="n">
        <v>14</v>
      </c>
      <c r="H2666" s="353" t="n">
        <v>43591</v>
      </c>
      <c r="I2666" s="352" t="n">
        <v>5188</v>
      </c>
      <c r="J2666" s="354" t="n">
        <v>8052</v>
      </c>
      <c r="K2666" s="352" t="n">
        <v>7082</v>
      </c>
      <c r="L2666" s="352" t="n">
        <v>2</v>
      </c>
      <c r="M2666" s="355">
        <f>+(((J2666-I2666)-(K2666-I2666))/(K2666-I2666))*100</f>
        <v/>
      </c>
      <c r="N2666" s="356" t="inlineStr">
        <is>
          <t>6/5</t>
        </is>
      </c>
      <c r="O2666" s="357">
        <f>AVERAGE(M2666:M2667)</f>
        <v/>
      </c>
      <c r="P2666" s="357">
        <f>_xlfn.STDEV.S(M2666,M2667)</f>
        <v/>
      </c>
      <c r="Q2666" s="287" t="n">
        <v>3</v>
      </c>
      <c r="R2666" s="287" t="n"/>
      <c r="S2666" s="331">
        <f>+(((K2666-I2666)/1000)*1000)/10</f>
        <v/>
      </c>
      <c r="T2666" s="332">
        <f>AVERAGE(S2666:S2667)</f>
        <v/>
      </c>
    </row>
    <row r="2667" ht="15.75" customHeight="1" s="412">
      <c r="A2667" s="333" t="n">
        <v>3892</v>
      </c>
      <c r="B2667" s="334" t="n">
        <v>314</v>
      </c>
      <c r="C2667" s="352" t="inlineStr">
        <is>
          <t>T411</t>
        </is>
      </c>
      <c r="D2667" s="352" t="n"/>
      <c r="E2667" s="352" t="n"/>
      <c r="F2667" s="352" t="n"/>
      <c r="G2667" s="352" t="n">
        <v>14</v>
      </c>
      <c r="H2667" s="353" t="n">
        <v>43591</v>
      </c>
      <c r="I2667" s="352" t="n">
        <v>5225</v>
      </c>
      <c r="J2667" s="354" t="n">
        <v>8112</v>
      </c>
      <c r="K2667" s="352" t="n">
        <v>7139</v>
      </c>
      <c r="L2667" s="352" t="n"/>
      <c r="M2667" s="355">
        <f>+(((J2667-I2667)-(K2667-I2667))/(K2667-I2667))*100</f>
        <v/>
      </c>
      <c r="N2667" s="356" t="n"/>
      <c r="O2667" s="358" t="n"/>
      <c r="P2667" s="358" t="n"/>
      <c r="Q2667" s="287" t="n"/>
      <c r="R2667" s="287" t="n"/>
      <c r="S2667" s="331">
        <f>+(((K2667-I2667)/1000)*1000)/10</f>
        <v/>
      </c>
      <c r="T2667" s="332" t="n"/>
    </row>
    <row r="2668" ht="15.75" customHeight="1" s="412">
      <c r="A2668" s="333" t="n">
        <v>4543</v>
      </c>
      <c r="B2668" s="334" t="n">
        <v>249</v>
      </c>
      <c r="C2668" s="352" t="inlineStr">
        <is>
          <t>T411</t>
        </is>
      </c>
      <c r="D2668" s="352" t="n"/>
      <c r="E2668" s="352" t="n"/>
      <c r="F2668" s="352" t="n"/>
      <c r="G2668" s="352" t="n">
        <v>16</v>
      </c>
      <c r="H2668" s="353" t="n">
        <v>43607</v>
      </c>
      <c r="I2668" s="352" t="n">
        <v>5178</v>
      </c>
      <c r="J2668" s="352" t="n">
        <v>7717</v>
      </c>
      <c r="K2668" s="352" t="n">
        <v>7111</v>
      </c>
      <c r="L2668" s="352" t="n">
        <v>2</v>
      </c>
      <c r="M2668" s="355">
        <f>+(((J2668-I2668)-(K2668-I2668))/(K2668-I2668))*100</f>
        <v/>
      </c>
      <c r="N2668" s="356" t="n"/>
      <c r="O2668" s="357">
        <f>AVERAGE(M2668:M2669)</f>
        <v/>
      </c>
      <c r="P2668" s="357">
        <f>_xlfn.STDEV.S(M2668,M2669)</f>
        <v/>
      </c>
      <c r="Q2668" s="287" t="n"/>
      <c r="R2668" s="287" t="n"/>
      <c r="S2668" s="331">
        <f>+(((K2668-I2668)/1000)*1000)/10</f>
        <v/>
      </c>
      <c r="T2668" s="332">
        <f>AVERAGE(S2668:S2669)</f>
        <v/>
      </c>
    </row>
    <row r="2669" ht="15.75" customHeight="1" s="412">
      <c r="A2669" s="333" t="n">
        <v>4544</v>
      </c>
      <c r="B2669" s="334" t="n">
        <v>250</v>
      </c>
      <c r="C2669" s="352" t="inlineStr">
        <is>
          <t>T411</t>
        </is>
      </c>
      <c r="D2669" s="352" t="n"/>
      <c r="E2669" s="352" t="n"/>
      <c r="F2669" s="352" t="n"/>
      <c r="G2669" s="352" t="n">
        <v>16</v>
      </c>
      <c r="H2669" s="353" t="n">
        <v>43607</v>
      </c>
      <c r="I2669" s="352" t="n">
        <v>5274</v>
      </c>
      <c r="J2669" s="352" t="n">
        <v>7849</v>
      </c>
      <c r="K2669" s="352" t="n">
        <v>7198</v>
      </c>
      <c r="L2669" s="352" t="n"/>
      <c r="M2669" s="355">
        <f>+(((J2669-I2669)-(K2669-I2669))/(K2669-I2669))*100</f>
        <v/>
      </c>
      <c r="N2669" s="356" t="n"/>
      <c r="O2669" s="358" t="n"/>
      <c r="P2669" s="358" t="n"/>
      <c r="Q2669" s="287" t="n"/>
      <c r="R2669" s="287" t="n"/>
      <c r="S2669" s="331">
        <f>+(((K2669-I2669)/1000)*1000)/10</f>
        <v/>
      </c>
      <c r="T2669" s="332" t="n"/>
    </row>
    <row r="2670" ht="15.75" customHeight="1" s="412">
      <c r="A2670" s="333" t="n">
        <v>5189</v>
      </c>
      <c r="B2670" s="334" t="n">
        <v>249</v>
      </c>
      <c r="C2670" s="352" t="inlineStr">
        <is>
          <t>T411</t>
        </is>
      </c>
      <c r="D2670" s="352" t="n"/>
      <c r="E2670" s="352" t="n"/>
      <c r="F2670" s="352" t="n"/>
      <c r="G2670" s="352" t="n">
        <v>18</v>
      </c>
      <c r="H2670" s="353" t="n">
        <v>43626</v>
      </c>
      <c r="I2670" s="352" t="n">
        <v>5178</v>
      </c>
      <c r="J2670" s="352" t="n">
        <v>8012</v>
      </c>
      <c r="K2670" s="352" t="n">
        <v>7326</v>
      </c>
      <c r="L2670" s="352" t="n">
        <v>8</v>
      </c>
      <c r="M2670" s="355">
        <f>+(((J2670-I2670)-(K2670-I2670))/(K2670-I2670))*100</f>
        <v/>
      </c>
      <c r="N2670" s="356" t="n"/>
      <c r="O2670" s="357">
        <f>AVERAGE(M2670:M2671)</f>
        <v/>
      </c>
      <c r="P2670" s="357">
        <f>_xlfn.STDEV.S(M2670,M2671)</f>
        <v/>
      </c>
      <c r="Q2670" s="287" t="n"/>
      <c r="R2670" s="287" t="n"/>
      <c r="S2670" s="331">
        <f>+(((K2670-I2670)/1000)*1000)/10</f>
        <v/>
      </c>
      <c r="T2670" s="332">
        <f>AVERAGE(S2670:S2671)</f>
        <v/>
      </c>
    </row>
    <row r="2671" ht="15.75" customHeight="1" s="412">
      <c r="A2671" s="333" t="n">
        <v>5190</v>
      </c>
      <c r="B2671" s="334" t="n">
        <v>250</v>
      </c>
      <c r="C2671" s="352" t="inlineStr">
        <is>
          <t>T411</t>
        </is>
      </c>
      <c r="D2671" s="352" t="n"/>
      <c r="E2671" s="352" t="n"/>
      <c r="F2671" s="352" t="n"/>
      <c r="G2671" s="352" t="n">
        <v>18</v>
      </c>
      <c r="H2671" s="353" t="n">
        <v>43626</v>
      </c>
      <c r="I2671" s="352" t="n">
        <v>5274</v>
      </c>
      <c r="J2671" s="352" t="n">
        <v>7816</v>
      </c>
      <c r="K2671" s="352" t="n">
        <v>7218</v>
      </c>
      <c r="L2671" s="352" t="n"/>
      <c r="M2671" s="355">
        <f>+(((J2671-I2671)-(K2671-I2671))/(K2671-I2671))*100</f>
        <v/>
      </c>
      <c r="N2671" s="356" t="n"/>
      <c r="O2671" s="358" t="n"/>
      <c r="P2671" s="358" t="n"/>
      <c r="Q2671" s="287" t="n"/>
      <c r="R2671" s="287" t="n"/>
      <c r="S2671" s="331">
        <f>+(((K2671-I2671)/1000)*1000)/10</f>
        <v/>
      </c>
      <c r="T2671" s="332" t="n"/>
    </row>
    <row r="2672" ht="15.75" customHeight="1" s="412">
      <c r="A2672" s="333" t="n">
        <v>6279</v>
      </c>
      <c r="B2672" s="334" t="n">
        <v>263</v>
      </c>
      <c r="C2672" s="378" t="inlineStr">
        <is>
          <t>T411</t>
        </is>
      </c>
      <c r="D2672" s="378" t="n"/>
      <c r="E2672" s="378" t="n"/>
      <c r="F2672" s="378" t="n"/>
      <c r="G2672" s="378" t="n">
        <v>22</v>
      </c>
      <c r="H2672" s="379" t="n">
        <v>43685</v>
      </c>
      <c r="I2672" s="378" t="n">
        <v>5258</v>
      </c>
      <c r="J2672" s="378" t="n">
        <v>7396</v>
      </c>
      <c r="K2672" s="378" t="n">
        <v>7048</v>
      </c>
      <c r="L2672" s="378" t="n">
        <v>8</v>
      </c>
      <c r="M2672" s="374">
        <f>+(((J2672-I2672)-(K2672-I2672))/(K2672-I2672))*100</f>
        <v/>
      </c>
      <c r="N2672" s="394" t="n"/>
      <c r="O2672" s="376">
        <f>AVERAGE(M2672:M2673)</f>
        <v/>
      </c>
      <c r="P2672" s="376">
        <f>_xlfn.STDEV.S(M2672,M2673)</f>
        <v/>
      </c>
      <c r="Q2672" s="287" t="n"/>
      <c r="R2672" s="287" t="n"/>
      <c r="S2672" s="331">
        <f>+(((K2672-I2672)/1000)*1000)/10</f>
        <v/>
      </c>
      <c r="T2672" s="332">
        <f>AVERAGE(S2672:S2673)</f>
        <v/>
      </c>
    </row>
    <row r="2673" ht="15.75" customHeight="1" s="412">
      <c r="A2673" s="333" t="n">
        <v>6280</v>
      </c>
      <c r="B2673" s="334" t="n">
        <v>263</v>
      </c>
      <c r="C2673" s="378" t="inlineStr">
        <is>
          <t>T411</t>
        </is>
      </c>
      <c r="D2673" s="378" t="n"/>
      <c r="E2673" s="378" t="n"/>
      <c r="F2673" s="378" t="n"/>
      <c r="G2673" s="378" t="n">
        <v>22</v>
      </c>
      <c r="H2673" s="379" t="n">
        <v>43685</v>
      </c>
      <c r="I2673" s="378" t="n">
        <v>5258</v>
      </c>
      <c r="J2673" s="378" t="n">
        <v>7199</v>
      </c>
      <c r="K2673" s="378" t="n">
        <v>6899</v>
      </c>
      <c r="L2673" s="378" t="n"/>
      <c r="M2673" s="374">
        <f>+(((J2673-I2673)-(K2673-I2673))/(K2673-I2673))*100</f>
        <v/>
      </c>
      <c r="N2673" s="394" t="n"/>
      <c r="O2673" s="377" t="n"/>
      <c r="P2673" s="377" t="n"/>
      <c r="Q2673" s="287" t="n"/>
      <c r="R2673" s="287" t="n"/>
      <c r="S2673" s="331">
        <f>+(((K2673-I2673)/1000)*1000)/10</f>
        <v/>
      </c>
      <c r="T2673" s="332" t="n"/>
    </row>
    <row r="2674" ht="15.75" customHeight="1" s="412">
      <c r="A2674" s="333" t="n">
        <v>3015</v>
      </c>
      <c r="B2674" s="334" t="n">
        <v>99</v>
      </c>
      <c r="C2674" s="371" t="inlineStr">
        <is>
          <t>T412</t>
        </is>
      </c>
      <c r="D2674" s="371" t="n"/>
      <c r="E2674" s="371" t="n"/>
      <c r="F2674" s="371" t="n"/>
      <c r="G2674" s="371" t="n">
        <v>11</v>
      </c>
      <c r="H2674" s="372" t="n">
        <v>43571</v>
      </c>
      <c r="I2674" s="373" t="n">
        <v>5182</v>
      </c>
      <c r="J2674" s="371" t="n">
        <v>8610</v>
      </c>
      <c r="K2674" s="371" t="n">
        <v>7211</v>
      </c>
      <c r="L2674" s="371" t="n">
        <v>2</v>
      </c>
      <c r="M2674" s="374">
        <f>+(((J2674-I2674)-(K2674-I2674))/(K2674-I2674))*100</f>
        <v/>
      </c>
      <c r="N2674" s="394" t="n">
        <v>0.25</v>
      </c>
      <c r="O2674" s="376">
        <f>AVERAGE(M2674:M2675)</f>
        <v/>
      </c>
      <c r="P2674" s="376">
        <f>_xlfn.STDEV.S(M2674,M2675)</f>
        <v/>
      </c>
      <c r="Q2674" s="287" t="n">
        <v>2</v>
      </c>
      <c r="R2674" s="287" t="n"/>
      <c r="S2674" s="331">
        <f>+(((K2674-I2674)/1000)*1000)/10</f>
        <v/>
      </c>
      <c r="T2674" s="332">
        <f>AVERAGE(S2674:S2675)</f>
        <v/>
      </c>
    </row>
    <row r="2675" ht="15.75" customHeight="1" s="412">
      <c r="A2675" s="333" t="n">
        <v>3016</v>
      </c>
      <c r="B2675" s="334" t="n">
        <v>100</v>
      </c>
      <c r="C2675" s="371" t="inlineStr">
        <is>
          <t>T412</t>
        </is>
      </c>
      <c r="D2675" s="371" t="n"/>
      <c r="E2675" s="371" t="n"/>
      <c r="F2675" s="371" t="n"/>
      <c r="G2675" s="371" t="n">
        <v>11</v>
      </c>
      <c r="H2675" s="372" t="n">
        <v>43571</v>
      </c>
      <c r="I2675" s="373" t="n">
        <v>5209</v>
      </c>
      <c r="J2675" s="371" t="n">
        <v>8462</v>
      </c>
      <c r="K2675" s="371" t="n">
        <v>7151</v>
      </c>
      <c r="L2675" s="371" t="n"/>
      <c r="M2675" s="374">
        <f>+(((J2675-I2675)-(K2675-I2675))/(K2675-I2675))*100</f>
        <v/>
      </c>
      <c r="N2675" s="394" t="n"/>
      <c r="O2675" s="377" t="n"/>
      <c r="P2675" s="377" t="n"/>
      <c r="Q2675" s="287" t="n"/>
      <c r="R2675" s="287" t="n"/>
      <c r="S2675" s="331">
        <f>+(((K2675-I2675)/1000)*1000)/10</f>
        <v/>
      </c>
      <c r="T2675" s="332" t="n"/>
    </row>
    <row r="2676" ht="15.75" customHeight="1" s="412">
      <c r="A2676" s="333" t="n">
        <v>3893</v>
      </c>
      <c r="B2676" s="334" t="n">
        <v>315</v>
      </c>
      <c r="C2676" s="371" t="inlineStr">
        <is>
          <t>T412</t>
        </is>
      </c>
      <c r="D2676" s="371" t="n"/>
      <c r="E2676" s="371" t="n"/>
      <c r="F2676" s="371" t="n"/>
      <c r="G2676" s="371" t="n">
        <v>14</v>
      </c>
      <c r="H2676" s="372" t="n">
        <v>43591</v>
      </c>
      <c r="I2676" s="371" t="n">
        <v>5198</v>
      </c>
      <c r="J2676" s="373" t="n">
        <v>8790</v>
      </c>
      <c r="K2676" s="371" t="n">
        <v>7677</v>
      </c>
      <c r="L2676" s="371" t="n"/>
      <c r="M2676" s="374">
        <f>+(((J2676-I2676)-(K2676-I2676))/(K2676-I2676))*100</f>
        <v/>
      </c>
      <c r="N2676" s="394" t="inlineStr">
        <is>
          <t>5/5</t>
        </is>
      </c>
      <c r="O2676" s="376">
        <f>AVERAGE(M2676:M2677)</f>
        <v/>
      </c>
      <c r="P2676" s="376">
        <f>_xlfn.STDEV.S(M2676,M2677)</f>
        <v/>
      </c>
      <c r="Q2676" s="287" t="n"/>
      <c r="R2676" s="287" t="n"/>
      <c r="S2676" s="331">
        <f>+(((K2676-I2676)/1000)*1000)/10</f>
        <v/>
      </c>
      <c r="T2676" s="332">
        <f>AVERAGE(S2676:S2677)</f>
        <v/>
      </c>
    </row>
    <row r="2677" ht="15.75" customHeight="1" s="412">
      <c r="A2677" s="333" t="n">
        <v>3894</v>
      </c>
      <c r="B2677" s="334" t="n">
        <v>316</v>
      </c>
      <c r="C2677" s="371" t="inlineStr">
        <is>
          <t>T412</t>
        </is>
      </c>
      <c r="D2677" s="371" t="n"/>
      <c r="E2677" s="371" t="n"/>
      <c r="F2677" s="371" t="n"/>
      <c r="G2677" s="371" t="n">
        <v>14</v>
      </c>
      <c r="H2677" s="372" t="n">
        <v>43591</v>
      </c>
      <c r="I2677" s="371" t="n">
        <v>5239</v>
      </c>
      <c r="J2677" s="373" t="n">
        <v>8884</v>
      </c>
      <c r="K2677" s="371" t="n">
        <v>7789</v>
      </c>
      <c r="L2677" s="371" t="n"/>
      <c r="M2677" s="374">
        <f>+(((J2677-I2677)-(K2677-I2677))/(K2677-I2677))*100</f>
        <v/>
      </c>
      <c r="N2677" s="394" t="n"/>
      <c r="O2677" s="377" t="n"/>
      <c r="P2677" s="377" t="n"/>
      <c r="Q2677" s="287" t="n"/>
      <c r="R2677" s="287" t="n"/>
      <c r="S2677" s="331">
        <f>+(((K2677-I2677)/1000)*1000)/10</f>
        <v/>
      </c>
      <c r="T2677" s="332" t="n"/>
    </row>
    <row r="2678" ht="15.75" customHeight="1" s="412">
      <c r="A2678" s="333" t="n">
        <v>4545</v>
      </c>
      <c r="B2678" s="334" t="n">
        <v>251</v>
      </c>
      <c r="C2678" s="371" t="inlineStr">
        <is>
          <t>T412</t>
        </is>
      </c>
      <c r="D2678" s="371" t="n"/>
      <c r="E2678" s="371" t="n"/>
      <c r="F2678" s="371" t="n"/>
      <c r="G2678" s="371" t="n">
        <v>16</v>
      </c>
      <c r="H2678" s="372" t="n">
        <v>43607</v>
      </c>
      <c r="I2678" s="371" t="n">
        <v>5258</v>
      </c>
      <c r="J2678" s="371" t="n">
        <v>7973</v>
      </c>
      <c r="K2678" s="371" t="n">
        <v>7316</v>
      </c>
      <c r="L2678" s="371" t="n">
        <v>2</v>
      </c>
      <c r="M2678" s="374">
        <f>+(((J2678-I2678)-(K2678-I2678))/(K2678-I2678))*100</f>
        <v/>
      </c>
      <c r="N2678" s="394" t="n"/>
      <c r="O2678" s="376">
        <f>AVERAGE(M2678:M2679)</f>
        <v/>
      </c>
      <c r="P2678" s="376">
        <f>_xlfn.STDEV.S(M2678,M2679)</f>
        <v/>
      </c>
      <c r="Q2678" s="287" t="n"/>
      <c r="R2678" s="287" t="n"/>
      <c r="S2678" s="331">
        <f>+(((K2678-I2678)/1000)*1000)/10</f>
        <v/>
      </c>
      <c r="T2678" s="332">
        <f>AVERAGE(S2678:S2679)</f>
        <v/>
      </c>
    </row>
    <row r="2679" ht="15.75" customHeight="1" s="412">
      <c r="A2679" s="333" t="n">
        <v>4546</v>
      </c>
      <c r="B2679" s="334" t="n">
        <v>252</v>
      </c>
      <c r="C2679" s="371" t="inlineStr">
        <is>
          <t>T412</t>
        </is>
      </c>
      <c r="D2679" s="371" t="n"/>
      <c r="E2679" s="371" t="n"/>
      <c r="F2679" s="371" t="n"/>
      <c r="G2679" s="371" t="n">
        <v>16</v>
      </c>
      <c r="H2679" s="372" t="n">
        <v>43607</v>
      </c>
      <c r="I2679" s="371" t="n">
        <v>5296</v>
      </c>
      <c r="J2679" s="371" t="n">
        <v>8193</v>
      </c>
      <c r="K2679" s="371" t="n">
        <v>7467</v>
      </c>
      <c r="L2679" s="371" t="n"/>
      <c r="M2679" s="374">
        <f>+(((J2679-I2679)-(K2679-I2679))/(K2679-I2679))*100</f>
        <v/>
      </c>
      <c r="N2679" s="394" t="n"/>
      <c r="O2679" s="377" t="n"/>
      <c r="P2679" s="377" t="n"/>
      <c r="Q2679" s="287" t="n"/>
      <c r="R2679" s="287" t="n"/>
      <c r="S2679" s="331">
        <f>+(((K2679-I2679)/1000)*1000)/10</f>
        <v/>
      </c>
      <c r="T2679" s="332" t="n"/>
    </row>
    <row r="2680" ht="15.75" customHeight="1" s="412">
      <c r="A2680" s="333" t="n">
        <v>5191</v>
      </c>
      <c r="B2680" s="334" t="n">
        <v>251</v>
      </c>
      <c r="C2680" s="371" t="inlineStr">
        <is>
          <t>T412</t>
        </is>
      </c>
      <c r="D2680" s="371" t="n"/>
      <c r="E2680" s="371" t="n"/>
      <c r="F2680" s="371" t="n"/>
      <c r="G2680" s="371" t="n">
        <v>18</v>
      </c>
      <c r="H2680" s="372" t="n">
        <v>43626</v>
      </c>
      <c r="I2680" s="371" t="n">
        <v>5258</v>
      </c>
      <c r="J2680" s="371" t="n">
        <v>8079</v>
      </c>
      <c r="K2680" s="371" t="n">
        <v>7476</v>
      </c>
      <c r="L2680" s="371" t="n">
        <v>7</v>
      </c>
      <c r="M2680" s="374">
        <f>+(((J2680-I2680)-(K2680-I2680))/(K2680-I2680))*100</f>
        <v/>
      </c>
      <c r="N2680" s="394" t="n"/>
      <c r="O2680" s="376">
        <f>AVERAGE(M2680:M2681)</f>
        <v/>
      </c>
      <c r="P2680" s="376">
        <f>_xlfn.STDEV.S(M2680,M2681)</f>
        <v/>
      </c>
      <c r="Q2680" s="287" t="n"/>
      <c r="R2680" s="287" t="n"/>
      <c r="S2680" s="331">
        <f>+(((K2680-I2680)/1000)*1000)/10</f>
        <v/>
      </c>
      <c r="T2680" s="332">
        <f>AVERAGE(S2680:S2681)</f>
        <v/>
      </c>
    </row>
    <row r="2681" ht="15.75" customHeight="1" s="412">
      <c r="A2681" s="333" t="n">
        <v>5192</v>
      </c>
      <c r="B2681" s="334" t="n">
        <v>252</v>
      </c>
      <c r="C2681" s="371" t="inlineStr">
        <is>
          <t>T412</t>
        </is>
      </c>
      <c r="D2681" s="371" t="n"/>
      <c r="E2681" s="371" t="n"/>
      <c r="F2681" s="371" t="n"/>
      <c r="G2681" s="371" t="n">
        <v>18</v>
      </c>
      <c r="H2681" s="372" t="n">
        <v>43626</v>
      </c>
      <c r="I2681" s="371" t="n">
        <v>5296</v>
      </c>
      <c r="J2681" s="371" t="n">
        <v>8334</v>
      </c>
      <c r="K2681" s="371" t="n">
        <v>7685</v>
      </c>
      <c r="L2681" s="371" t="n"/>
      <c r="M2681" s="374">
        <f>+(((J2681-I2681)-(K2681-I2681))/(K2681-I2681))*100</f>
        <v/>
      </c>
      <c r="N2681" s="394" t="n"/>
      <c r="O2681" s="377" t="n"/>
      <c r="P2681" s="377" t="n"/>
      <c r="Q2681" s="287" t="n"/>
      <c r="R2681" s="287" t="n"/>
      <c r="S2681" s="331">
        <f>+(((K2681-I2681)/1000)*1000)/10</f>
        <v/>
      </c>
      <c r="T2681" s="332" t="n"/>
    </row>
    <row r="2682" ht="15.75" customHeight="1" s="412">
      <c r="A2682" s="333" t="n">
        <v>5705</v>
      </c>
      <c r="B2682" s="334" t="n">
        <v>149</v>
      </c>
      <c r="C2682" s="378" t="inlineStr">
        <is>
          <t>T412</t>
        </is>
      </c>
      <c r="D2682" s="378" t="n"/>
      <c r="E2682" s="378" t="n"/>
      <c r="F2682" s="378" t="n"/>
      <c r="G2682" s="378" t="n">
        <v>21</v>
      </c>
      <c r="H2682" s="379" t="n">
        <v>43657</v>
      </c>
      <c r="I2682" s="378" t="n">
        <v>5222</v>
      </c>
      <c r="J2682" s="378" t="n">
        <v>8000</v>
      </c>
      <c r="K2682" s="378" t="n">
        <v>7499</v>
      </c>
      <c r="L2682" s="378" t="n">
        <v>7</v>
      </c>
      <c r="M2682" s="374">
        <f>+(((J2682-I2682)-(K2682-I2682))/(K2682-I2682))*100</f>
        <v/>
      </c>
      <c r="N2682" s="394" t="n"/>
      <c r="O2682" s="376">
        <f>AVERAGE(M2682:M2683)</f>
        <v/>
      </c>
      <c r="P2682" s="376">
        <f>_xlfn.STDEV.S(M2682,M2683)</f>
        <v/>
      </c>
      <c r="Q2682" s="287" t="n"/>
      <c r="R2682" s="287" t="n"/>
      <c r="S2682" s="331">
        <f>+(((K2682-I2682)/1000)*1000)/10</f>
        <v/>
      </c>
      <c r="T2682" s="332">
        <f>AVERAGE(S2682:S2683)</f>
        <v/>
      </c>
    </row>
    <row r="2683" ht="15.75" customHeight="1" s="412">
      <c r="A2683" s="333" t="n">
        <v>5706</v>
      </c>
      <c r="B2683" s="334" t="n">
        <v>150</v>
      </c>
      <c r="C2683" s="378" t="inlineStr">
        <is>
          <t>T412</t>
        </is>
      </c>
      <c r="D2683" s="378" t="n"/>
      <c r="E2683" s="378" t="n"/>
      <c r="F2683" s="378" t="n"/>
      <c r="G2683" s="378" t="n">
        <v>21</v>
      </c>
      <c r="H2683" s="379" t="n">
        <v>43657</v>
      </c>
      <c r="I2683" s="378" t="n">
        <v>5188</v>
      </c>
      <c r="J2683" s="378" t="n">
        <v>8220</v>
      </c>
      <c r="K2683" s="378" t="n">
        <v>7667</v>
      </c>
      <c r="L2683" s="378" t="n"/>
      <c r="M2683" s="374">
        <f>+(((J2683-I2683)-(K2683-I2683))/(K2683-I2683))*100</f>
        <v/>
      </c>
      <c r="N2683" s="394" t="n"/>
      <c r="O2683" s="377" t="n"/>
      <c r="P2683" s="377" t="n"/>
      <c r="Q2683" s="287" t="n"/>
      <c r="R2683" s="287" t="n"/>
      <c r="S2683" s="331">
        <f>+(((K2683-I2683)/1000)*1000)/10</f>
        <v/>
      </c>
      <c r="T2683" s="332" t="n"/>
    </row>
    <row r="2684" ht="15.75" customHeight="1" s="412">
      <c r="A2684" s="333" t="n">
        <v>6281</v>
      </c>
      <c r="B2684" s="334" t="n">
        <v>264</v>
      </c>
      <c r="C2684" s="378" t="inlineStr">
        <is>
          <t>T412</t>
        </is>
      </c>
      <c r="D2684" s="378" t="n"/>
      <c r="E2684" s="378" t="n"/>
      <c r="F2684" s="378" t="n"/>
      <c r="G2684" s="378" t="n">
        <v>22</v>
      </c>
      <c r="H2684" s="379" t="n">
        <v>43685</v>
      </c>
      <c r="I2684" s="378" t="n">
        <v>5312</v>
      </c>
      <c r="J2684" s="378" t="n">
        <v>7487</v>
      </c>
      <c r="K2684" s="378" t="n">
        <v>7138</v>
      </c>
      <c r="L2684" s="378" t="n">
        <v>7</v>
      </c>
      <c r="M2684" s="374">
        <f>+(((J2684-I2684)-(K2684-I2684))/(K2684-I2684))*100</f>
        <v/>
      </c>
      <c r="N2684" s="394" t="n"/>
      <c r="O2684" s="376">
        <f>AVERAGE(M2684:M2685)</f>
        <v/>
      </c>
      <c r="P2684" s="376">
        <f>_xlfn.STDEV.S(M2684,M2685)</f>
        <v/>
      </c>
      <c r="Q2684" s="287" t="n"/>
      <c r="R2684" s="287" t="n"/>
      <c r="S2684" s="331">
        <f>+(((K2684-I2684)/1000)*1000)/10</f>
        <v/>
      </c>
      <c r="T2684" s="332">
        <f>AVERAGE(S2684:S2685)</f>
        <v/>
      </c>
    </row>
    <row r="2685" ht="15.75" customHeight="1" s="412">
      <c r="A2685" s="333" t="n">
        <v>6282</v>
      </c>
      <c r="B2685" s="334" t="n">
        <v>264</v>
      </c>
      <c r="C2685" s="378" t="inlineStr">
        <is>
          <t>T412</t>
        </is>
      </c>
      <c r="D2685" s="378" t="n"/>
      <c r="E2685" s="378" t="n"/>
      <c r="F2685" s="378" t="n"/>
      <c r="G2685" s="378" t="n">
        <v>22</v>
      </c>
      <c r="H2685" s="379" t="n">
        <v>43685</v>
      </c>
      <c r="I2685" s="378" t="n">
        <v>5312</v>
      </c>
      <c r="J2685" s="378" t="n">
        <v>7580</v>
      </c>
      <c r="K2685" s="378" t="n">
        <v>7257</v>
      </c>
      <c r="L2685" s="378" t="n"/>
      <c r="M2685" s="374">
        <f>+(((J2685-I2685)-(K2685-I2685))/(K2685-I2685))*100</f>
        <v/>
      </c>
      <c r="N2685" s="394" t="n"/>
      <c r="O2685" s="377" t="n"/>
      <c r="P2685" s="377" t="n"/>
      <c r="Q2685" s="287" t="n"/>
      <c r="R2685" s="287" t="n"/>
      <c r="S2685" s="331">
        <f>+(((K2685-I2685)/1000)*1000)/10</f>
        <v/>
      </c>
      <c r="T2685" s="332" t="n"/>
    </row>
    <row r="2686" ht="15.75" customHeight="1" s="412">
      <c r="A2686" s="333" t="n">
        <v>3017</v>
      </c>
      <c r="B2686" s="334" t="n">
        <v>101</v>
      </c>
      <c r="C2686" s="371" t="inlineStr">
        <is>
          <t>T413</t>
        </is>
      </c>
      <c r="D2686" s="371" t="n"/>
      <c r="E2686" s="371" t="n"/>
      <c r="F2686" s="371" t="n"/>
      <c r="G2686" s="371" t="n">
        <v>11</v>
      </c>
      <c r="H2686" s="372" t="n">
        <v>43571</v>
      </c>
      <c r="I2686" s="373" t="n">
        <v>5208</v>
      </c>
      <c r="J2686" s="371" t="n">
        <v>8326</v>
      </c>
      <c r="K2686" s="371" t="n">
        <v>7090</v>
      </c>
      <c r="L2686" s="371" t="n">
        <v>2</v>
      </c>
      <c r="M2686" s="374">
        <f>+(((J2686-I2686)-(K2686-I2686))/(K2686-I2686))*100</f>
        <v/>
      </c>
      <c r="N2686" s="394" t="n">
        <v>0.25</v>
      </c>
      <c r="O2686" s="376">
        <f>AVERAGE(M2686:M2687)</f>
        <v/>
      </c>
      <c r="P2686" s="376">
        <f>_xlfn.STDEV.S(M2686,M2687)</f>
        <v/>
      </c>
      <c r="Q2686" s="287" t="n">
        <v>2</v>
      </c>
      <c r="R2686" s="287" t="n"/>
      <c r="S2686" s="331">
        <f>+(((K2686-I2686)/1000)*1000)/10</f>
        <v/>
      </c>
      <c r="T2686" s="332">
        <f>AVERAGE(S2686:S2687)</f>
        <v/>
      </c>
    </row>
    <row r="2687" ht="15.75" customHeight="1" s="412">
      <c r="A2687" s="333" t="n">
        <v>3018</v>
      </c>
      <c r="B2687" s="334" t="n">
        <v>102</v>
      </c>
      <c r="C2687" s="371" t="inlineStr">
        <is>
          <t>T413</t>
        </is>
      </c>
      <c r="D2687" s="371" t="n"/>
      <c r="E2687" s="371" t="n"/>
      <c r="F2687" s="371" t="n"/>
      <c r="G2687" s="371" t="n">
        <v>11</v>
      </c>
      <c r="H2687" s="372" t="n">
        <v>43571</v>
      </c>
      <c r="I2687" s="373" t="n">
        <v>5224</v>
      </c>
      <c r="J2687" s="371" t="n">
        <v>8278</v>
      </c>
      <c r="K2687" s="371" t="n">
        <v>7062</v>
      </c>
      <c r="L2687" s="371" t="n"/>
      <c r="M2687" s="374">
        <f>+(((J2687-I2687)-(K2687-I2687))/(K2687-I2687))*100</f>
        <v/>
      </c>
      <c r="N2687" s="394" t="n"/>
      <c r="O2687" s="377" t="n"/>
      <c r="P2687" s="377" t="n"/>
      <c r="Q2687" s="287" t="n"/>
      <c r="R2687" s="287" t="n"/>
      <c r="S2687" s="331">
        <f>+(((K2687-I2687)/1000)*1000)/10</f>
        <v/>
      </c>
      <c r="T2687" s="332" t="n"/>
    </row>
    <row r="2688" ht="15.75" customHeight="1" s="412">
      <c r="A2688" s="333" t="n">
        <v>3895</v>
      </c>
      <c r="B2688" s="334" t="n">
        <v>317</v>
      </c>
      <c r="C2688" s="371" t="inlineStr">
        <is>
          <t>T413</t>
        </is>
      </c>
      <c r="D2688" s="371" t="n"/>
      <c r="E2688" s="371" t="n"/>
      <c r="F2688" s="371" t="n"/>
      <c r="G2688" s="371" t="n">
        <v>14</v>
      </c>
      <c r="H2688" s="372" t="n">
        <v>43591</v>
      </c>
      <c r="I2688" s="371" t="n">
        <v>5209</v>
      </c>
      <c r="J2688" s="373" t="n">
        <v>7228</v>
      </c>
      <c r="K2688" s="371" t="n">
        <v>6824</v>
      </c>
      <c r="L2688" s="371" t="n"/>
      <c r="M2688" s="374">
        <f>+(((J2688-I2688)-(K2688-I2688))/(K2688-I2688))*100</f>
        <v/>
      </c>
      <c r="N2688" s="394" t="inlineStr">
        <is>
          <t>MF</t>
        </is>
      </c>
      <c r="O2688" s="376">
        <f>AVERAGE(M2688:M2689)</f>
        <v/>
      </c>
      <c r="P2688" s="376">
        <f>_xlfn.STDEV.S(M2688,M2689)</f>
        <v/>
      </c>
      <c r="Q2688" s="287" t="n"/>
      <c r="R2688" s="287" t="n"/>
      <c r="S2688" s="331">
        <f>+(((K2688-I2688)/1000)*1000)/10</f>
        <v/>
      </c>
      <c r="T2688" s="332">
        <f>AVERAGE(S2688:S2689)</f>
        <v/>
      </c>
    </row>
    <row r="2689" ht="15.75" customHeight="1" s="412">
      <c r="A2689" s="333" t="n">
        <v>3896</v>
      </c>
      <c r="B2689" s="334" t="n">
        <v>318</v>
      </c>
      <c r="C2689" s="371" t="inlineStr">
        <is>
          <t>T413</t>
        </is>
      </c>
      <c r="D2689" s="371" t="n"/>
      <c r="E2689" s="371" t="n"/>
      <c r="F2689" s="371" t="n"/>
      <c r="G2689" s="371" t="n">
        <v>14</v>
      </c>
      <c r="H2689" s="372" t="n">
        <v>43591</v>
      </c>
      <c r="I2689" s="371" t="n">
        <v>5240</v>
      </c>
      <c r="J2689" s="373" t="n">
        <v>7299</v>
      </c>
      <c r="K2689" s="371" t="n">
        <v>6889</v>
      </c>
      <c r="L2689" s="371" t="n"/>
      <c r="M2689" s="374">
        <f>+(((J2689-I2689)-(K2689-I2689))/(K2689-I2689))*100</f>
        <v/>
      </c>
      <c r="N2689" s="394" t="n"/>
      <c r="O2689" s="377" t="n"/>
      <c r="P2689" s="377" t="n"/>
      <c r="Q2689" s="287" t="n"/>
      <c r="R2689" s="287" t="n"/>
      <c r="S2689" s="331">
        <f>+(((K2689-I2689)/1000)*1000)/10</f>
        <v/>
      </c>
      <c r="T2689" s="332" t="n"/>
    </row>
    <row r="2690" ht="15.75" customHeight="1" s="412">
      <c r="A2690" s="333" t="n">
        <v>4547</v>
      </c>
      <c r="B2690" s="334" t="n">
        <v>253</v>
      </c>
      <c r="C2690" s="371" t="inlineStr">
        <is>
          <t>T413</t>
        </is>
      </c>
      <c r="D2690" s="371" t="n"/>
      <c r="E2690" s="371" t="n"/>
      <c r="F2690" s="371" t="n"/>
      <c r="G2690" s="371" t="n">
        <v>16</v>
      </c>
      <c r="H2690" s="372" t="n">
        <v>43607</v>
      </c>
      <c r="I2690" s="371" t="n">
        <v>5257</v>
      </c>
      <c r="J2690" s="371" t="n">
        <v>7694</v>
      </c>
      <c r="K2690" s="371" t="n">
        <v>7250</v>
      </c>
      <c r="L2690" s="371" t="n">
        <v>2</v>
      </c>
      <c r="M2690" s="374">
        <f>+(((J2690-I2690)-(K2690-I2690))/(K2690-I2690))*100</f>
        <v/>
      </c>
      <c r="N2690" s="394" t="n"/>
      <c r="O2690" s="376">
        <f>AVERAGE(M2690:M2691)</f>
        <v/>
      </c>
      <c r="P2690" s="376">
        <f>_xlfn.STDEV.S(M2690,M2691)</f>
        <v/>
      </c>
      <c r="Q2690" s="287" t="n"/>
      <c r="R2690" s="287" t="n"/>
      <c r="S2690" s="331">
        <f>+(((K2690-I2690)/1000)*1000)/10</f>
        <v/>
      </c>
      <c r="T2690" s="332">
        <f>AVERAGE(S2690:S2691)</f>
        <v/>
      </c>
    </row>
    <row r="2691" ht="15.75" customHeight="1" s="412">
      <c r="A2691" s="333" t="n">
        <v>4548</v>
      </c>
      <c r="B2691" s="334" t="n">
        <v>254</v>
      </c>
      <c r="C2691" s="371" t="inlineStr">
        <is>
          <t>T413</t>
        </is>
      </c>
      <c r="D2691" s="371" t="n"/>
      <c r="E2691" s="371" t="n"/>
      <c r="F2691" s="371" t="n"/>
      <c r="G2691" s="371" t="n">
        <v>16</v>
      </c>
      <c r="H2691" s="372" t="n">
        <v>43607</v>
      </c>
      <c r="I2691" s="371" t="n">
        <v>5257</v>
      </c>
      <c r="J2691" s="371" t="n">
        <v>7589</v>
      </c>
      <c r="K2691" s="371" t="n">
        <v>7154</v>
      </c>
      <c r="L2691" s="371" t="n"/>
      <c r="M2691" s="374">
        <f>+(((J2691-I2691)-(K2691-I2691))/(K2691-I2691))*100</f>
        <v/>
      </c>
      <c r="N2691" s="394" t="n"/>
      <c r="O2691" s="377" t="n"/>
      <c r="P2691" s="377" t="n"/>
      <c r="Q2691" s="287" t="n"/>
      <c r="R2691" s="287" t="n"/>
      <c r="S2691" s="331">
        <f>+(((K2691-I2691)/1000)*1000)/10</f>
        <v/>
      </c>
      <c r="T2691" s="332" t="n"/>
    </row>
    <row r="2692" ht="15.75" customHeight="1" s="412">
      <c r="A2692" s="333" t="n">
        <v>5193</v>
      </c>
      <c r="B2692" s="334" t="n">
        <v>253</v>
      </c>
      <c r="C2692" s="371" t="inlineStr">
        <is>
          <t>T413</t>
        </is>
      </c>
      <c r="D2692" s="371" t="n"/>
      <c r="E2692" s="371" t="n"/>
      <c r="F2692" s="371" t="n"/>
      <c r="G2692" s="371" t="n">
        <v>18</v>
      </c>
      <c r="H2692" s="372" t="n">
        <v>43626</v>
      </c>
      <c r="I2692" s="371" t="n">
        <v>5257</v>
      </c>
      <c r="J2692" s="371" t="n">
        <v>7324</v>
      </c>
      <c r="K2692" s="371" t="n">
        <v>6973</v>
      </c>
      <c r="L2692" s="371" t="n">
        <v>6</v>
      </c>
      <c r="M2692" s="374">
        <f>+(((J2692-I2692)-(K2692-I2692))/(K2692-I2692))*100</f>
        <v/>
      </c>
      <c r="N2692" s="394" t="n"/>
      <c r="O2692" s="376">
        <f>AVERAGE(M2692:M2693)</f>
        <v/>
      </c>
      <c r="P2692" s="376">
        <f>_xlfn.STDEV.S(M2692,M2693)</f>
        <v/>
      </c>
      <c r="Q2692" s="287" t="n"/>
      <c r="R2692" s="287" t="n"/>
      <c r="S2692" s="331">
        <f>+(((K2692-I2692)/1000)*1000)/10</f>
        <v/>
      </c>
      <c r="T2692" s="332">
        <f>AVERAGE(S2692:S2693)</f>
        <v/>
      </c>
    </row>
    <row r="2693" ht="15.75" customHeight="1" s="412">
      <c r="A2693" s="333" t="n">
        <v>5194</v>
      </c>
      <c r="B2693" s="334" t="n">
        <v>254</v>
      </c>
      <c r="C2693" s="371" t="inlineStr">
        <is>
          <t>T413</t>
        </is>
      </c>
      <c r="D2693" s="371" t="n"/>
      <c r="E2693" s="371" t="n"/>
      <c r="F2693" s="371" t="n"/>
      <c r="G2693" s="371" t="n">
        <v>18</v>
      </c>
      <c r="H2693" s="372" t="n">
        <v>43626</v>
      </c>
      <c r="I2693" s="371" t="n">
        <v>5257</v>
      </c>
      <c r="J2693" s="371" t="n">
        <v>7274</v>
      </c>
      <c r="K2693" s="371" t="n">
        <v>6938</v>
      </c>
      <c r="L2693" s="371" t="n"/>
      <c r="M2693" s="374">
        <f>+(((J2693-I2693)-(K2693-I2693))/(K2693-I2693))*100</f>
        <v/>
      </c>
      <c r="N2693" s="394" t="n"/>
      <c r="O2693" s="377" t="n"/>
      <c r="P2693" s="377" t="n"/>
      <c r="Q2693" s="287" t="n"/>
      <c r="R2693" s="287" t="n"/>
      <c r="S2693" s="331">
        <f>+(((K2693-I2693)/1000)*1000)/10</f>
        <v/>
      </c>
      <c r="T2693" s="332" t="n"/>
    </row>
    <row r="2694" ht="15.75" customHeight="1" s="412">
      <c r="A2694" s="333" t="n">
        <v>5707</v>
      </c>
      <c r="B2694" s="334" t="n">
        <v>151</v>
      </c>
      <c r="C2694" s="378" t="inlineStr">
        <is>
          <t>T413</t>
        </is>
      </c>
      <c r="D2694" s="378" t="n"/>
      <c r="E2694" s="378" t="n"/>
      <c r="F2694" s="378" t="n"/>
      <c r="G2694" s="378" t="n">
        <v>21</v>
      </c>
      <c r="H2694" s="379" t="n">
        <v>43657</v>
      </c>
      <c r="I2694" s="378" t="n">
        <v>5221</v>
      </c>
      <c r="J2694" s="378" t="n">
        <v>8058</v>
      </c>
      <c r="K2694" s="378" t="n">
        <v>7569</v>
      </c>
      <c r="L2694" s="378" t="n">
        <v>6</v>
      </c>
      <c r="M2694" s="374">
        <f>+(((J2694-I2694)-(K2694-I2694))/(K2694-I2694))*100</f>
        <v/>
      </c>
      <c r="N2694" s="394" t="n"/>
      <c r="O2694" s="376">
        <f>AVERAGE(M2694:M2695)</f>
        <v/>
      </c>
      <c r="P2694" s="376">
        <f>_xlfn.STDEV.S(M2694,M2695)</f>
        <v/>
      </c>
      <c r="Q2694" s="287" t="n"/>
      <c r="R2694" s="287" t="n"/>
      <c r="S2694" s="331">
        <f>+(((K2694-I2694)/1000)*1000)/10</f>
        <v/>
      </c>
      <c r="T2694" s="332">
        <f>AVERAGE(S2694:S2695)</f>
        <v/>
      </c>
    </row>
    <row r="2695" ht="15.75" customHeight="1" s="412">
      <c r="A2695" s="333" t="n">
        <v>5708</v>
      </c>
      <c r="B2695" s="334" t="n">
        <v>152</v>
      </c>
      <c r="C2695" s="378" t="inlineStr">
        <is>
          <t>T413</t>
        </is>
      </c>
      <c r="D2695" s="378" t="n"/>
      <c r="E2695" s="378" t="n"/>
      <c r="F2695" s="378" t="n"/>
      <c r="G2695" s="378" t="n">
        <v>21</v>
      </c>
      <c r="H2695" s="379" t="n">
        <v>43657</v>
      </c>
      <c r="I2695" s="378" t="n">
        <v>5292</v>
      </c>
      <c r="J2695" s="378" t="n">
        <v>7879</v>
      </c>
      <c r="K2695" s="378" t="n">
        <v>7434</v>
      </c>
      <c r="L2695" s="378" t="n"/>
      <c r="M2695" s="374">
        <f>+(((J2695-I2695)-(K2695-I2695))/(K2695-I2695))*100</f>
        <v/>
      </c>
      <c r="N2695" s="394" t="n"/>
      <c r="O2695" s="377" t="n"/>
      <c r="P2695" s="377" t="n"/>
      <c r="Q2695" s="287" t="n"/>
      <c r="R2695" s="287" t="n"/>
      <c r="S2695" s="331">
        <f>+(((K2695-I2695)/1000)*1000)/10</f>
        <v/>
      </c>
      <c r="T2695" s="332" t="n"/>
    </row>
    <row r="2696" ht="15.75" customHeight="1" s="412">
      <c r="A2696" s="333" t="n">
        <v>6283</v>
      </c>
      <c r="B2696" s="334" t="n">
        <v>265</v>
      </c>
      <c r="C2696" s="378" t="inlineStr">
        <is>
          <t>T413</t>
        </is>
      </c>
      <c r="D2696" s="378" t="n"/>
      <c r="E2696" s="378" t="n"/>
      <c r="F2696" s="378" t="n"/>
      <c r="G2696" s="378" t="n">
        <v>22</v>
      </c>
      <c r="H2696" s="379" t="n">
        <v>43685</v>
      </c>
      <c r="I2696" s="378" t="n">
        <v>5235</v>
      </c>
      <c r="J2696" s="378" t="n">
        <v>7081</v>
      </c>
      <c r="K2696" s="378" t="n">
        <v>6808</v>
      </c>
      <c r="L2696" s="378" t="n">
        <v>6</v>
      </c>
      <c r="M2696" s="374">
        <f>+(((J2696-I2696)-(K2696-I2696))/(K2696-I2696))*100</f>
        <v/>
      </c>
      <c r="N2696" s="394" t="n"/>
      <c r="O2696" s="376">
        <f>AVERAGE(M2696:M2697)</f>
        <v/>
      </c>
      <c r="P2696" s="376">
        <f>_xlfn.STDEV.S(M2696,M2697)</f>
        <v/>
      </c>
      <c r="Q2696" s="287" t="n"/>
      <c r="R2696" s="287" t="n"/>
      <c r="S2696" s="331">
        <f>+(((K2696-I2696)/1000)*1000)/10</f>
        <v/>
      </c>
      <c r="T2696" s="332">
        <f>AVERAGE(S2696:S2697)</f>
        <v/>
      </c>
    </row>
    <row r="2697" ht="15.75" customHeight="1" s="412">
      <c r="A2697" s="333" t="n">
        <v>6284</v>
      </c>
      <c r="B2697" s="334" t="n">
        <v>265</v>
      </c>
      <c r="C2697" s="378" t="inlineStr">
        <is>
          <t>T413</t>
        </is>
      </c>
      <c r="D2697" s="378" t="n"/>
      <c r="E2697" s="378" t="n"/>
      <c r="F2697" s="378" t="n"/>
      <c r="G2697" s="378" t="n">
        <v>22</v>
      </c>
      <c r="H2697" s="379" t="n">
        <v>43685</v>
      </c>
      <c r="I2697" s="378" t="n">
        <v>5235</v>
      </c>
      <c r="J2697" s="378" t="n">
        <v>7158</v>
      </c>
      <c r="K2697" s="378" t="n">
        <v>6885</v>
      </c>
      <c r="L2697" s="378" t="n"/>
      <c r="M2697" s="374">
        <f>+(((J2697-I2697)-(K2697-I2697))/(K2697-I2697))*100</f>
        <v/>
      </c>
      <c r="N2697" s="394" t="n"/>
      <c r="O2697" s="377" t="n"/>
      <c r="P2697" s="377" t="n"/>
      <c r="Q2697" s="287" t="n"/>
      <c r="R2697" s="287" t="n"/>
      <c r="S2697" s="331">
        <f>+(((K2697-I2697)/1000)*1000)/10</f>
        <v/>
      </c>
      <c r="T2697" s="332" t="n"/>
    </row>
    <row r="2698" ht="15.75" customHeight="1" s="412">
      <c r="A2698" s="333" t="n">
        <v>3019</v>
      </c>
      <c r="B2698" s="334" t="n">
        <v>103</v>
      </c>
      <c r="C2698" s="371" t="inlineStr">
        <is>
          <t>T414</t>
        </is>
      </c>
      <c r="D2698" s="371" t="n"/>
      <c r="E2698" s="371" t="n"/>
      <c r="F2698" s="371" t="n"/>
      <c r="G2698" s="371" t="n">
        <v>11</v>
      </c>
      <c r="H2698" s="372" t="n">
        <v>43571</v>
      </c>
      <c r="I2698" s="373" t="n">
        <v>5213</v>
      </c>
      <c r="J2698" s="371" t="n">
        <v>8109</v>
      </c>
      <c r="K2698" s="371" t="n">
        <v>7331</v>
      </c>
      <c r="L2698" s="371" t="n">
        <v>2</v>
      </c>
      <c r="M2698" s="374">
        <f>+(((J2698-I2698)-(K2698-I2698))/(K2698-I2698))*100</f>
        <v/>
      </c>
      <c r="N2698" s="394" t="inlineStr">
        <is>
          <t>MF</t>
        </is>
      </c>
      <c r="O2698" s="376">
        <f>AVERAGE(M2698:M2699)</f>
        <v/>
      </c>
      <c r="P2698" s="376">
        <f>_xlfn.STDEV.S(M2698,M2699)</f>
        <v/>
      </c>
      <c r="Q2698" s="287" t="n">
        <v>2</v>
      </c>
      <c r="R2698" s="287" t="n"/>
      <c r="S2698" s="331">
        <f>+(((K2698-I2698)/1000)*1000)/10</f>
        <v/>
      </c>
      <c r="T2698" s="332">
        <f>AVERAGE(S2698:S2699)</f>
        <v/>
      </c>
    </row>
    <row r="2699" ht="15.75" customHeight="1" s="412">
      <c r="A2699" s="333" t="n">
        <v>3020</v>
      </c>
      <c r="B2699" s="334" t="n">
        <v>104</v>
      </c>
      <c r="C2699" s="371" t="inlineStr">
        <is>
          <t>T414</t>
        </is>
      </c>
      <c r="D2699" s="371" t="n"/>
      <c r="E2699" s="371" t="n"/>
      <c r="F2699" s="371" t="n"/>
      <c r="G2699" s="371" t="n">
        <v>11</v>
      </c>
      <c r="H2699" s="372" t="n">
        <v>43571</v>
      </c>
      <c r="I2699" s="373" t="n">
        <v>5257</v>
      </c>
      <c r="J2699" s="371" t="n">
        <v>8608</v>
      </c>
      <c r="K2699" s="371" t="n">
        <v>7664</v>
      </c>
      <c r="L2699" s="371" t="n"/>
      <c r="M2699" s="374">
        <f>+(((J2699-I2699)-(K2699-I2699))/(K2699-I2699))*100</f>
        <v/>
      </c>
      <c r="N2699" s="394" t="n"/>
      <c r="O2699" s="377" t="n"/>
      <c r="P2699" s="377" t="n"/>
      <c r="Q2699" s="287" t="n"/>
      <c r="R2699" s="287" t="n"/>
      <c r="S2699" s="331">
        <f>+(((K2699-I2699)/1000)*1000)/10</f>
        <v/>
      </c>
      <c r="T2699" s="332" t="n"/>
    </row>
    <row r="2700" ht="15.75" customHeight="1" s="412">
      <c r="A2700" s="333" t="n">
        <v>3897</v>
      </c>
      <c r="B2700" s="334" t="n">
        <v>319</v>
      </c>
      <c r="C2700" s="371" t="inlineStr">
        <is>
          <t>T414</t>
        </is>
      </c>
      <c r="D2700" s="371" t="n"/>
      <c r="E2700" s="371" t="n"/>
      <c r="F2700" s="371" t="n"/>
      <c r="G2700" s="371" t="n">
        <v>14</v>
      </c>
      <c r="H2700" s="372" t="n">
        <v>43591</v>
      </c>
      <c r="I2700" s="371" t="n">
        <v>5245</v>
      </c>
      <c r="J2700" s="373" t="n">
        <v>8164</v>
      </c>
      <c r="K2700" s="371" t="n">
        <v>7604</v>
      </c>
      <c r="L2700" s="371" t="n"/>
      <c r="M2700" s="374">
        <f>+(((J2700-I2700)-(K2700-I2700))/(K2700-I2700))*100</f>
        <v/>
      </c>
      <c r="N2700" s="394" t="inlineStr">
        <is>
          <t>24/4</t>
        </is>
      </c>
      <c r="O2700" s="376">
        <f>AVERAGE(M2700:M2701)</f>
        <v/>
      </c>
      <c r="P2700" s="376">
        <f>_xlfn.STDEV.S(M2700,M2701)</f>
        <v/>
      </c>
      <c r="Q2700" s="287" t="n"/>
      <c r="R2700" s="287" t="n"/>
      <c r="S2700" s="331">
        <f>+(((K2700-I2700)/1000)*1000)/10</f>
        <v/>
      </c>
      <c r="T2700" s="332">
        <f>AVERAGE(S2700:S2701)</f>
        <v/>
      </c>
    </row>
    <row r="2701" ht="15.75" customHeight="1" s="412">
      <c r="A2701" s="333" t="n">
        <v>3898</v>
      </c>
      <c r="B2701" s="334" t="n">
        <v>320</v>
      </c>
      <c r="C2701" s="371" t="inlineStr">
        <is>
          <t>T414</t>
        </is>
      </c>
      <c r="D2701" s="371" t="n"/>
      <c r="E2701" s="371" t="n"/>
      <c r="F2701" s="371" t="n"/>
      <c r="G2701" s="371" t="n">
        <v>14</v>
      </c>
      <c r="H2701" s="372" t="n">
        <v>43591</v>
      </c>
      <c r="I2701" s="371" t="n">
        <v>5238</v>
      </c>
      <c r="J2701" s="373" t="n">
        <v>8250</v>
      </c>
      <c r="K2701" s="371" t="n">
        <v>7674</v>
      </c>
      <c r="L2701" s="371" t="n"/>
      <c r="M2701" s="374">
        <f>+(((J2701-I2701)-(K2701-I2701))/(K2701-I2701))*100</f>
        <v/>
      </c>
      <c r="N2701" s="394" t="n"/>
      <c r="O2701" s="377" t="n"/>
      <c r="P2701" s="377" t="n"/>
      <c r="Q2701" s="287" t="n"/>
      <c r="R2701" s="287" t="n"/>
      <c r="S2701" s="331">
        <f>+(((K2701-I2701)/1000)*1000)/10</f>
        <v/>
      </c>
      <c r="T2701" s="332" t="n"/>
    </row>
    <row r="2702" ht="15.75" customHeight="1" s="412">
      <c r="A2702" s="333" t="n">
        <v>4549</v>
      </c>
      <c r="B2702" s="334" t="n">
        <v>255</v>
      </c>
      <c r="C2702" s="371" t="inlineStr">
        <is>
          <t>T414</t>
        </is>
      </c>
      <c r="D2702" s="371" t="n"/>
      <c r="E2702" s="371" t="n"/>
      <c r="F2702" s="371" t="n"/>
      <c r="G2702" s="371" t="n">
        <v>16</v>
      </c>
      <c r="H2702" s="372" t="n">
        <v>43607</v>
      </c>
      <c r="I2702" s="371" t="n">
        <v>5260</v>
      </c>
      <c r="J2702" s="371" t="n">
        <v>8536</v>
      </c>
      <c r="K2702" s="371" t="n">
        <v>7866</v>
      </c>
      <c r="L2702" s="371" t="n">
        <v>2</v>
      </c>
      <c r="M2702" s="374">
        <f>+(((J2702-I2702)-(K2702-I2702))/(K2702-I2702))*100</f>
        <v/>
      </c>
      <c r="N2702" s="394" t="n"/>
      <c r="O2702" s="376">
        <f>AVERAGE(M2702:M2703)</f>
        <v/>
      </c>
      <c r="P2702" s="376">
        <f>_xlfn.STDEV.S(M2702,M2703)</f>
        <v/>
      </c>
      <c r="Q2702" s="287" t="n"/>
      <c r="R2702" s="287" t="n"/>
      <c r="S2702" s="331">
        <f>+(((K2702-I2702)/1000)*1000)/10</f>
        <v/>
      </c>
      <c r="T2702" s="332">
        <f>AVERAGE(S2702:S2703)</f>
        <v/>
      </c>
    </row>
    <row r="2703" ht="15.75" customHeight="1" s="412">
      <c r="A2703" s="333" t="n">
        <v>4550</v>
      </c>
      <c r="B2703" s="334" t="n">
        <v>256</v>
      </c>
      <c r="C2703" s="371" t="inlineStr">
        <is>
          <t>T414</t>
        </is>
      </c>
      <c r="D2703" s="371" t="n"/>
      <c r="E2703" s="371" t="n"/>
      <c r="F2703" s="371" t="n"/>
      <c r="G2703" s="371" t="n">
        <v>16</v>
      </c>
      <c r="H2703" s="372" t="n">
        <v>43607</v>
      </c>
      <c r="I2703" s="371" t="n">
        <v>5193</v>
      </c>
      <c r="J2703" s="371" t="n">
        <v>8383</v>
      </c>
      <c r="K2703" s="371" t="n">
        <v>7747</v>
      </c>
      <c r="L2703" s="371" t="n"/>
      <c r="M2703" s="374">
        <f>+(((J2703-I2703)-(K2703-I2703))/(K2703-I2703))*100</f>
        <v/>
      </c>
      <c r="N2703" s="394" t="n"/>
      <c r="O2703" s="377" t="n"/>
      <c r="P2703" s="377" t="n"/>
      <c r="Q2703" s="287" t="n"/>
      <c r="R2703" s="287" t="n"/>
      <c r="S2703" s="331">
        <f>+(((K2703-I2703)/1000)*1000)/10</f>
        <v/>
      </c>
      <c r="T2703" s="332" t="n"/>
    </row>
    <row r="2704" ht="15.75" customHeight="1" s="412">
      <c r="A2704" s="333" t="n">
        <v>5195</v>
      </c>
      <c r="B2704" s="334" t="n">
        <v>255</v>
      </c>
      <c r="C2704" s="371" t="inlineStr">
        <is>
          <t>T414</t>
        </is>
      </c>
      <c r="D2704" s="371" t="n"/>
      <c r="E2704" s="371" t="n"/>
      <c r="F2704" s="371" t="n"/>
      <c r="G2704" s="371" t="n">
        <v>18</v>
      </c>
      <c r="H2704" s="372" t="n">
        <v>43626</v>
      </c>
      <c r="I2704" s="371" t="n">
        <v>5260</v>
      </c>
      <c r="J2704" s="371" t="n">
        <v>8298</v>
      </c>
      <c r="K2704" s="371" t="n">
        <v>7699</v>
      </c>
      <c r="L2704" s="371" t="n">
        <v>6</v>
      </c>
      <c r="M2704" s="374">
        <f>+(((J2704-I2704)-(K2704-I2704))/(K2704-I2704))*100</f>
        <v/>
      </c>
      <c r="N2704" s="394" t="n"/>
      <c r="O2704" s="376">
        <f>AVERAGE(M2704:M2705)</f>
        <v/>
      </c>
      <c r="P2704" s="376">
        <f>_xlfn.STDEV.S(M2704,M2705)</f>
        <v/>
      </c>
      <c r="Q2704" s="287" t="n"/>
      <c r="R2704" s="287" t="n"/>
      <c r="S2704" s="331">
        <f>+(((K2704-I2704)/1000)*1000)/10</f>
        <v/>
      </c>
      <c r="T2704" s="332">
        <f>AVERAGE(S2704:S2705)</f>
        <v/>
      </c>
    </row>
    <row r="2705" ht="15.75" customHeight="1" s="412">
      <c r="A2705" s="333" t="n">
        <v>5196</v>
      </c>
      <c r="B2705" s="334" t="n">
        <v>256</v>
      </c>
      <c r="C2705" s="371" t="inlineStr">
        <is>
          <t>T414</t>
        </is>
      </c>
      <c r="D2705" s="371" t="n"/>
      <c r="E2705" s="371" t="n"/>
      <c r="F2705" s="371" t="n"/>
      <c r="G2705" s="371" t="n">
        <v>18</v>
      </c>
      <c r="H2705" s="372" t="n">
        <v>43626</v>
      </c>
      <c r="I2705" s="371" t="n">
        <v>5193</v>
      </c>
      <c r="J2705" s="371" t="n">
        <v>8180</v>
      </c>
      <c r="K2705" s="371" t="n">
        <v>7599</v>
      </c>
      <c r="L2705" s="371" t="n"/>
      <c r="M2705" s="374">
        <f>+(((J2705-I2705)-(K2705-I2705))/(K2705-I2705))*100</f>
        <v/>
      </c>
      <c r="N2705" s="394" t="n"/>
      <c r="O2705" s="377" t="n"/>
      <c r="P2705" s="377" t="n"/>
      <c r="Q2705" s="287" t="n"/>
      <c r="R2705" s="287" t="n"/>
      <c r="S2705" s="331">
        <f>+(((K2705-I2705)/1000)*1000)/10</f>
        <v/>
      </c>
      <c r="T2705" s="332" t="n"/>
    </row>
    <row r="2706" ht="15.75" customHeight="1" s="412">
      <c r="A2706" s="333" t="n">
        <v>5709</v>
      </c>
      <c r="B2706" s="334" t="n">
        <v>153</v>
      </c>
      <c r="C2706" s="378" t="inlineStr">
        <is>
          <t>T414</t>
        </is>
      </c>
      <c r="D2706" s="378" t="n"/>
      <c r="E2706" s="378" t="n"/>
      <c r="F2706" s="378" t="n"/>
      <c r="G2706" s="378" t="n">
        <v>21</v>
      </c>
      <c r="H2706" s="379" t="n">
        <v>43657</v>
      </c>
      <c r="I2706" s="378" t="n">
        <v>5238</v>
      </c>
      <c r="J2706" s="378" t="n">
        <v>7893</v>
      </c>
      <c r="K2706" s="378" t="n">
        <v>7447</v>
      </c>
      <c r="L2706" s="378" t="n">
        <v>6</v>
      </c>
      <c r="M2706" s="374">
        <f>+(((J2706-I2706)-(K2706-I2706))/(K2706-I2706))*100</f>
        <v/>
      </c>
      <c r="N2706" s="394" t="n"/>
      <c r="O2706" s="376">
        <f>AVERAGE(M2706:M2707)</f>
        <v/>
      </c>
      <c r="P2706" s="376">
        <f>_xlfn.STDEV.S(M2706,M2707)</f>
        <v/>
      </c>
      <c r="Q2706" s="287" t="n"/>
      <c r="R2706" s="287" t="n"/>
      <c r="S2706" s="331">
        <f>+(((K2706-I2706)/1000)*1000)/10</f>
        <v/>
      </c>
      <c r="T2706" s="332">
        <f>AVERAGE(S2706:S2707)</f>
        <v/>
      </c>
    </row>
    <row r="2707" ht="15.75" customHeight="1" s="412">
      <c r="A2707" s="333" t="n">
        <v>5710</v>
      </c>
      <c r="B2707" s="334" t="n">
        <v>154</v>
      </c>
      <c r="C2707" s="378" t="inlineStr">
        <is>
          <t>T414</t>
        </is>
      </c>
      <c r="D2707" s="378" t="n"/>
      <c r="E2707" s="378" t="n"/>
      <c r="F2707" s="378" t="n"/>
      <c r="G2707" s="378" t="n">
        <v>21</v>
      </c>
      <c r="H2707" s="379" t="n">
        <v>43657</v>
      </c>
      <c r="I2707" s="378" t="n">
        <v>5194</v>
      </c>
      <c r="J2707" s="378" t="n">
        <v>7837</v>
      </c>
      <c r="K2707" s="378" t="n">
        <v>7385</v>
      </c>
      <c r="L2707" s="378" t="n"/>
      <c r="M2707" s="374">
        <f>+(((J2707-I2707)-(K2707-I2707))/(K2707-I2707))*100</f>
        <v/>
      </c>
      <c r="N2707" s="394" t="n"/>
      <c r="O2707" s="377" t="n"/>
      <c r="P2707" s="377" t="n"/>
      <c r="Q2707" s="287" t="n"/>
      <c r="R2707" s="287" t="n"/>
      <c r="S2707" s="331">
        <f>+(((K2707-I2707)/1000)*1000)/10</f>
        <v/>
      </c>
      <c r="T2707" s="332" t="n"/>
    </row>
    <row r="2708" ht="15.75" customHeight="1" s="412">
      <c r="A2708" s="333" t="n">
        <v>6285</v>
      </c>
      <c r="B2708" s="334" t="n">
        <v>266</v>
      </c>
      <c r="C2708" s="378" t="inlineStr">
        <is>
          <t>T414</t>
        </is>
      </c>
      <c r="D2708" s="378" t="n"/>
      <c r="E2708" s="378" t="n"/>
      <c r="F2708" s="378" t="n"/>
      <c r="G2708" s="378" t="n">
        <v>22</v>
      </c>
      <c r="H2708" s="379" t="n">
        <v>43685</v>
      </c>
      <c r="I2708" s="378" t="n">
        <v>5209</v>
      </c>
      <c r="J2708" s="378" t="n">
        <v>7970</v>
      </c>
      <c r="K2708" s="378" t="n">
        <v>7571</v>
      </c>
      <c r="L2708" s="378" t="n">
        <v>6</v>
      </c>
      <c r="M2708" s="374">
        <f>+(((J2708-I2708)-(K2708-I2708))/(K2708-I2708))*100</f>
        <v/>
      </c>
      <c r="N2708" s="394" t="n"/>
      <c r="O2708" s="376">
        <f>AVERAGE(M2708:M2709)</f>
        <v/>
      </c>
      <c r="P2708" s="376">
        <f>_xlfn.STDEV.S(M2708,M2709)</f>
        <v/>
      </c>
      <c r="Q2708" s="287" t="n"/>
      <c r="R2708" s="287" t="n"/>
      <c r="S2708" s="331">
        <f>+(((K2708-I2708)/1000)*1000)/10</f>
        <v/>
      </c>
      <c r="T2708" s="332">
        <f>AVERAGE(S2708:S2709)</f>
        <v/>
      </c>
    </row>
    <row r="2709" ht="15.75" customHeight="1" s="412">
      <c r="A2709" s="333" t="n">
        <v>6286</v>
      </c>
      <c r="B2709" s="334" t="n">
        <v>266</v>
      </c>
      <c r="C2709" s="378" t="inlineStr">
        <is>
          <t>T414</t>
        </is>
      </c>
      <c r="D2709" s="378" t="n"/>
      <c r="E2709" s="378" t="n"/>
      <c r="F2709" s="378" t="n"/>
      <c r="G2709" s="378" t="n">
        <v>22</v>
      </c>
      <c r="H2709" s="379" t="n">
        <v>43685</v>
      </c>
      <c r="I2709" s="378" t="n">
        <v>5209</v>
      </c>
      <c r="J2709" s="378" t="n">
        <v>7976</v>
      </c>
      <c r="K2709" s="378" t="n">
        <v>7547</v>
      </c>
      <c r="L2709" s="378" t="n"/>
      <c r="M2709" s="374">
        <f>+(((J2709-I2709)-(K2709-I2709))/(K2709-I2709))*100</f>
        <v/>
      </c>
      <c r="N2709" s="394" t="n"/>
      <c r="O2709" s="377" t="n"/>
      <c r="P2709" s="377" t="n"/>
      <c r="Q2709" s="287" t="n"/>
      <c r="R2709" s="287" t="n"/>
      <c r="S2709" s="331">
        <f>+(((K2709-I2709)/1000)*1000)/10</f>
        <v/>
      </c>
      <c r="T2709" s="332" t="n"/>
    </row>
    <row r="2710" ht="15.75" customHeight="1" s="412">
      <c r="A2710" s="333" t="n">
        <v>3537</v>
      </c>
      <c r="B2710" s="334" t="n">
        <v>293</v>
      </c>
      <c r="C2710" s="371" t="inlineStr">
        <is>
          <t>T415</t>
        </is>
      </c>
      <c r="D2710" s="371" t="n"/>
      <c r="E2710" s="371" t="n"/>
      <c r="F2710" s="371" t="n"/>
      <c r="G2710" s="371" t="n">
        <v>13</v>
      </c>
      <c r="H2710" s="372" t="n">
        <v>43587</v>
      </c>
      <c r="I2710" s="371" t="n">
        <v>5203</v>
      </c>
      <c r="J2710" s="371" t="n">
        <v>6761</v>
      </c>
      <c r="K2710" s="371" t="n">
        <v>6505</v>
      </c>
      <c r="L2710" s="371" t="n">
        <v>2</v>
      </c>
      <c r="M2710" s="374">
        <f>+(((J2710-I2710)-(K2710-I2710))/(K2710-I2710))*100</f>
        <v/>
      </c>
      <c r="N2710" s="394" t="n"/>
      <c r="O2710" s="376">
        <f>AVERAGE(M2710:M2711)</f>
        <v/>
      </c>
      <c r="P2710" s="376">
        <f>_xlfn.STDEV.S(M2710,M2711)</f>
        <v/>
      </c>
      <c r="Q2710" s="287" t="n">
        <v>2</v>
      </c>
      <c r="R2710" s="287" t="n"/>
      <c r="S2710" s="331">
        <f>+(((K2710-I2710)/1000)*1000)/10</f>
        <v/>
      </c>
      <c r="T2710" s="332">
        <f>AVERAGE(S2710:S2711)</f>
        <v/>
      </c>
    </row>
    <row r="2711" ht="15.75" customHeight="1" s="412">
      <c r="A2711" s="333" t="n">
        <v>3538</v>
      </c>
      <c r="B2711" s="334" t="n">
        <v>294</v>
      </c>
      <c r="C2711" s="371" t="inlineStr">
        <is>
          <t>T415</t>
        </is>
      </c>
      <c r="D2711" s="371" t="n"/>
      <c r="E2711" s="371" t="n"/>
      <c r="F2711" s="371" t="n"/>
      <c r="G2711" s="371" t="n">
        <v>13</v>
      </c>
      <c r="H2711" s="372" t="n">
        <v>43587</v>
      </c>
      <c r="I2711" s="371" t="n">
        <v>5223</v>
      </c>
      <c r="J2711" s="371" t="n">
        <v>6793</v>
      </c>
      <c r="K2711" s="371" t="n">
        <v>6526</v>
      </c>
      <c r="L2711" s="371" t="n"/>
      <c r="M2711" s="374">
        <f>+(((J2711-I2711)-(K2711-I2711))/(K2711-I2711))*100</f>
        <v/>
      </c>
      <c r="N2711" s="394" t="n"/>
      <c r="O2711" s="377" t="n"/>
      <c r="P2711" s="377" t="n"/>
      <c r="Q2711" s="287" t="n"/>
      <c r="R2711" s="287" t="n"/>
      <c r="S2711" s="331">
        <f>+(((K2711-I2711)/1000)*1000)/10</f>
        <v/>
      </c>
      <c r="T2711" s="332" t="n"/>
    </row>
    <row r="2712" ht="15.75" customHeight="1" s="412">
      <c r="A2712" s="333" t="n">
        <v>3899</v>
      </c>
      <c r="B2712" s="334" t="n">
        <v>321</v>
      </c>
      <c r="C2712" s="371" t="inlineStr">
        <is>
          <t>T415</t>
        </is>
      </c>
      <c r="D2712" s="371" t="n"/>
      <c r="E2712" s="371" t="n"/>
      <c r="F2712" s="371" t="n"/>
      <c r="G2712" s="371" t="n">
        <v>14</v>
      </c>
      <c r="H2712" s="372" t="n">
        <v>43591</v>
      </c>
      <c r="I2712" s="371" t="n">
        <v>5258</v>
      </c>
      <c r="J2712" s="373" t="n">
        <v>7927</v>
      </c>
      <c r="K2712" s="371" t="n">
        <v>7175</v>
      </c>
      <c r="L2712" s="371" t="n"/>
      <c r="M2712" s="374">
        <f>+(((J2712-I2712)-(K2712-I2712))/(K2712-I2712))*100</f>
        <v/>
      </c>
      <c r="N2712" s="394" t="inlineStr">
        <is>
          <t>6/5</t>
        </is>
      </c>
      <c r="O2712" s="376">
        <f>AVERAGE(M2712:M2713)</f>
        <v/>
      </c>
      <c r="P2712" s="376">
        <f>_xlfn.STDEV.S(M2712,M2713)</f>
        <v/>
      </c>
      <c r="Q2712" s="287" t="n"/>
      <c r="R2712" s="287" t="n"/>
      <c r="S2712" s="331">
        <f>+(((K2712-I2712)/1000)*1000)/10</f>
        <v/>
      </c>
      <c r="T2712" s="332">
        <f>AVERAGE(S2712:S2713)</f>
        <v/>
      </c>
    </row>
    <row r="2713" ht="15.75" customHeight="1" s="412">
      <c r="A2713" s="333" t="n">
        <v>3900</v>
      </c>
      <c r="B2713" s="334" t="n">
        <v>322</v>
      </c>
      <c r="C2713" s="371" t="inlineStr">
        <is>
          <t>T415</t>
        </is>
      </c>
      <c r="D2713" s="371" t="n"/>
      <c r="E2713" s="371" t="n"/>
      <c r="F2713" s="371" t="n"/>
      <c r="G2713" s="371" t="n">
        <v>14</v>
      </c>
      <c r="H2713" s="372" t="n">
        <v>43591</v>
      </c>
      <c r="I2713" s="371" t="n">
        <v>5219</v>
      </c>
      <c r="J2713" s="373" t="n">
        <v>7845</v>
      </c>
      <c r="K2713" s="371" t="n">
        <v>7111</v>
      </c>
      <c r="L2713" s="371" t="n"/>
      <c r="M2713" s="374">
        <f>+(((J2713-I2713)-(K2713-I2713))/(K2713-I2713))*100</f>
        <v/>
      </c>
      <c r="N2713" s="394" t="n"/>
      <c r="O2713" s="377" t="n"/>
      <c r="P2713" s="377" t="n"/>
      <c r="Q2713" s="287" t="n"/>
      <c r="R2713" s="287" t="n"/>
      <c r="S2713" s="331">
        <f>+(((K2713-I2713)/1000)*1000)/10</f>
        <v/>
      </c>
      <c r="T2713" s="332" t="n"/>
    </row>
    <row r="2714" ht="15.75" customHeight="1" s="412">
      <c r="A2714" s="333" t="n">
        <v>4551</v>
      </c>
      <c r="B2714" s="334" t="n">
        <v>257</v>
      </c>
      <c r="C2714" s="371" t="inlineStr">
        <is>
          <t>T415</t>
        </is>
      </c>
      <c r="D2714" s="371" t="n"/>
      <c r="E2714" s="371" t="n"/>
      <c r="F2714" s="371" t="n"/>
      <c r="G2714" s="371" t="n">
        <v>16</v>
      </c>
      <c r="H2714" s="372" t="n">
        <v>43607</v>
      </c>
      <c r="I2714" s="371" t="n">
        <v>5226</v>
      </c>
      <c r="J2714" s="371" t="n">
        <v>7574</v>
      </c>
      <c r="K2714" s="371" t="n">
        <v>7081</v>
      </c>
      <c r="L2714" s="371" t="n">
        <v>2</v>
      </c>
      <c r="M2714" s="374">
        <f>+(((J2714-I2714)-(K2714-I2714))/(K2714-I2714))*100</f>
        <v/>
      </c>
      <c r="N2714" s="394" t="n"/>
      <c r="O2714" s="376">
        <f>AVERAGE(M2714:M2715)</f>
        <v/>
      </c>
      <c r="P2714" s="376">
        <f>_xlfn.STDEV.S(M2714,M2715)</f>
        <v/>
      </c>
      <c r="Q2714" s="287" t="n"/>
      <c r="R2714" s="287" t="n"/>
      <c r="S2714" s="331">
        <f>+(((K2714-I2714)/1000)*1000)/10</f>
        <v/>
      </c>
      <c r="T2714" s="332">
        <f>AVERAGE(S2714:S2715)</f>
        <v/>
      </c>
    </row>
    <row r="2715" ht="15.75" customHeight="1" s="412">
      <c r="A2715" s="333" t="n">
        <v>4552</v>
      </c>
      <c r="B2715" s="334" t="n">
        <v>258</v>
      </c>
      <c r="C2715" s="371" t="inlineStr">
        <is>
          <t>T415</t>
        </is>
      </c>
      <c r="D2715" s="371" t="n"/>
      <c r="E2715" s="371" t="n"/>
      <c r="F2715" s="371" t="n"/>
      <c r="G2715" s="371" t="n">
        <v>16</v>
      </c>
      <c r="H2715" s="372" t="n">
        <v>43607</v>
      </c>
      <c r="I2715" s="371" t="n">
        <v>5266</v>
      </c>
      <c r="J2715" s="371" t="n">
        <v>7526</v>
      </c>
      <c r="K2715" s="371" t="n">
        <v>7054</v>
      </c>
      <c r="L2715" s="371" t="n"/>
      <c r="M2715" s="374">
        <f>+(((J2715-I2715)-(K2715-I2715))/(K2715-I2715))*100</f>
        <v/>
      </c>
      <c r="N2715" s="394" t="n"/>
      <c r="O2715" s="377" t="n"/>
      <c r="P2715" s="377" t="n"/>
      <c r="Q2715" s="287" t="n"/>
      <c r="R2715" s="287" t="n"/>
      <c r="S2715" s="331">
        <f>+(((K2715-I2715)/1000)*1000)/10</f>
        <v/>
      </c>
      <c r="T2715" s="332" t="n"/>
    </row>
    <row r="2716" ht="15.75" customHeight="1" s="412">
      <c r="A2716" s="333" t="n">
        <v>5197</v>
      </c>
      <c r="B2716" s="334" t="n">
        <v>257</v>
      </c>
      <c r="C2716" s="371" t="inlineStr">
        <is>
          <t>T415</t>
        </is>
      </c>
      <c r="D2716" s="371" t="n"/>
      <c r="E2716" s="371" t="n"/>
      <c r="F2716" s="371" t="n"/>
      <c r="G2716" s="371" t="n">
        <v>18</v>
      </c>
      <c r="H2716" s="372" t="n">
        <v>43626</v>
      </c>
      <c r="I2716" s="371" t="n">
        <v>5226</v>
      </c>
      <c r="J2716" s="371" t="n">
        <v>6653</v>
      </c>
      <c r="K2716" s="371" t="n">
        <v>6403</v>
      </c>
      <c r="L2716" s="371" t="n">
        <v>5</v>
      </c>
      <c r="M2716" s="374">
        <f>+(((J2716-I2716)-(K2716-I2716))/(K2716-I2716))*100</f>
        <v/>
      </c>
      <c r="N2716" s="394" t="n"/>
      <c r="O2716" s="376">
        <f>AVERAGE(M2716:M2717)</f>
        <v/>
      </c>
      <c r="P2716" s="376">
        <f>_xlfn.STDEV.S(M2716,M2717)</f>
        <v/>
      </c>
      <c r="Q2716" s="287" t="n"/>
      <c r="R2716" s="287" t="n"/>
      <c r="S2716" s="331">
        <f>+(((K2716-I2716)/1000)*1000)/10</f>
        <v/>
      </c>
      <c r="T2716" s="332">
        <f>AVERAGE(S2716:S2717)</f>
        <v/>
      </c>
    </row>
    <row r="2717" ht="15.75" customHeight="1" s="412">
      <c r="A2717" s="333" t="n">
        <v>5198</v>
      </c>
      <c r="B2717" s="334" t="n">
        <v>258</v>
      </c>
      <c r="C2717" s="371" t="inlineStr">
        <is>
          <t>T415</t>
        </is>
      </c>
      <c r="D2717" s="371" t="n"/>
      <c r="E2717" s="371" t="n"/>
      <c r="F2717" s="371" t="n"/>
      <c r="G2717" s="371" t="n">
        <v>18</v>
      </c>
      <c r="H2717" s="372" t="n">
        <v>43626</v>
      </c>
      <c r="I2717" s="371" t="n">
        <v>5266</v>
      </c>
      <c r="J2717" s="371" t="n">
        <v>6657</v>
      </c>
      <c r="K2717" s="371" t="n">
        <v>6416</v>
      </c>
      <c r="L2717" s="371" t="n"/>
      <c r="M2717" s="374">
        <f>+(((J2717-I2717)-(K2717-I2717))/(K2717-I2717))*100</f>
        <v/>
      </c>
      <c r="N2717" s="394" t="n"/>
      <c r="O2717" s="377" t="n"/>
      <c r="P2717" s="377" t="n"/>
      <c r="Q2717" s="287" t="n"/>
      <c r="R2717" s="287" t="n"/>
      <c r="S2717" s="331">
        <f>+(((K2717-I2717)/1000)*1000)/10</f>
        <v/>
      </c>
      <c r="T2717" s="332" t="n"/>
    </row>
    <row r="2718" ht="15.75" customHeight="1" s="412">
      <c r="A2718" s="333" t="n">
        <v>5711</v>
      </c>
      <c r="B2718" s="334" t="n">
        <v>155</v>
      </c>
      <c r="C2718" s="378" t="inlineStr">
        <is>
          <t>T415</t>
        </is>
      </c>
      <c r="D2718" s="378" t="n"/>
      <c r="E2718" s="378" t="n"/>
      <c r="F2718" s="378" t="n"/>
      <c r="G2718" s="378" t="n">
        <v>21</v>
      </c>
      <c r="H2718" s="379" t="n">
        <v>43657</v>
      </c>
      <c r="I2718" s="378" t="n">
        <v>5181</v>
      </c>
      <c r="J2718" s="378" t="n">
        <v>7462</v>
      </c>
      <c r="K2718" s="378" t="n">
        <v>7053</v>
      </c>
      <c r="L2718" s="378" t="n">
        <v>5</v>
      </c>
      <c r="M2718" s="374">
        <f>+(((J2718-I2718)-(K2718-I2718))/(K2718-I2718))*100</f>
        <v/>
      </c>
      <c r="N2718" s="394" t="n"/>
      <c r="O2718" s="376">
        <f>AVERAGE(M2718:M2719)</f>
        <v/>
      </c>
      <c r="P2718" s="376">
        <f>_xlfn.STDEV.S(M2718,M2719)</f>
        <v/>
      </c>
      <c r="Q2718" s="287" t="n"/>
      <c r="R2718" s="287" t="n"/>
      <c r="S2718" s="331">
        <f>+(((K2718-I2718)/1000)*1000)/10</f>
        <v/>
      </c>
      <c r="T2718" s="332">
        <f>AVERAGE(S2718:S2719)</f>
        <v/>
      </c>
    </row>
    <row r="2719" ht="15.75" customHeight="1" s="412">
      <c r="A2719" s="333" t="n">
        <v>5712</v>
      </c>
      <c r="B2719" s="334" t="n">
        <v>156</v>
      </c>
      <c r="C2719" s="378" t="inlineStr">
        <is>
          <t>T415</t>
        </is>
      </c>
      <c r="D2719" s="378" t="n"/>
      <c r="E2719" s="378" t="n"/>
      <c r="F2719" s="378" t="n"/>
      <c r="G2719" s="378" t="n">
        <v>21</v>
      </c>
      <c r="H2719" s="379" t="n">
        <v>43657</v>
      </c>
      <c r="I2719" s="378" t="n">
        <v>5171</v>
      </c>
      <c r="J2719" s="378" t="n">
        <v>7465</v>
      </c>
      <c r="K2719" s="378" t="n">
        <v>7054</v>
      </c>
      <c r="L2719" s="378" t="n"/>
      <c r="M2719" s="374">
        <f>+(((J2719-I2719)-(K2719-I2719))/(K2719-I2719))*100</f>
        <v/>
      </c>
      <c r="N2719" s="394" t="n"/>
      <c r="O2719" s="377" t="n"/>
      <c r="P2719" s="377" t="n"/>
      <c r="Q2719" s="287" t="n"/>
      <c r="R2719" s="287" t="n"/>
      <c r="S2719" s="331">
        <f>+(((K2719-I2719)/1000)*1000)/10</f>
        <v/>
      </c>
      <c r="T2719" s="332" t="n"/>
    </row>
    <row r="2720" ht="15.75" customHeight="1" s="412">
      <c r="A2720" s="333" t="n">
        <v>6287</v>
      </c>
      <c r="B2720" s="334" t="n">
        <v>267</v>
      </c>
      <c r="C2720" s="378" t="inlineStr">
        <is>
          <t>T415</t>
        </is>
      </c>
      <c r="D2720" s="378" t="n"/>
      <c r="E2720" s="378" t="n"/>
      <c r="F2720" s="378" t="n"/>
      <c r="G2720" s="378" t="n">
        <v>22</v>
      </c>
      <c r="H2720" s="379" t="n">
        <v>43685</v>
      </c>
      <c r="I2720" s="378" t="n">
        <v>5263</v>
      </c>
      <c r="J2720" s="378" t="n">
        <v>7480</v>
      </c>
      <c r="K2720" s="378" t="n">
        <v>7148</v>
      </c>
      <c r="L2720" s="378" t="n">
        <v>5</v>
      </c>
      <c r="M2720" s="374">
        <f>+(((J2720-I2720)-(K2720-I2720))/(K2720-I2720))*100</f>
        <v/>
      </c>
      <c r="N2720" s="394" t="n"/>
      <c r="O2720" s="376">
        <f>AVERAGE(M2720:M2721)</f>
        <v/>
      </c>
      <c r="P2720" s="376">
        <f>_xlfn.STDEV.S(M2720,M2721)</f>
        <v/>
      </c>
      <c r="Q2720" s="287" t="n"/>
      <c r="R2720" s="287" t="n"/>
      <c r="S2720" s="331">
        <f>+(((K2720-I2720)/1000)*1000)/10</f>
        <v/>
      </c>
      <c r="T2720" s="332">
        <f>AVERAGE(S2720:S2721)</f>
        <v/>
      </c>
    </row>
    <row r="2721" ht="15.75" customHeight="1" s="412">
      <c r="A2721" s="333" t="n">
        <v>6288</v>
      </c>
      <c r="B2721" s="334" t="n">
        <v>267</v>
      </c>
      <c r="C2721" s="378" t="inlineStr">
        <is>
          <t>T415</t>
        </is>
      </c>
      <c r="D2721" s="378" t="n"/>
      <c r="E2721" s="378" t="n"/>
      <c r="F2721" s="378" t="n"/>
      <c r="G2721" s="378" t="n">
        <v>22</v>
      </c>
      <c r="H2721" s="379" t="n">
        <v>43685</v>
      </c>
      <c r="I2721" s="378" t="n">
        <v>5263</v>
      </c>
      <c r="J2721" s="378" t="n">
        <v>7369</v>
      </c>
      <c r="K2721" s="378" t="n">
        <v>7035</v>
      </c>
      <c r="L2721" s="378" t="n"/>
      <c r="M2721" s="374">
        <f>+(((J2721-I2721)-(K2721-I2721))/(K2721-I2721))*100</f>
        <v/>
      </c>
      <c r="N2721" s="394" t="n"/>
      <c r="O2721" s="377" t="n"/>
      <c r="P2721" s="377" t="n"/>
      <c r="Q2721" s="287" t="n"/>
      <c r="R2721" s="287" t="n"/>
      <c r="S2721" s="331">
        <f>+(((K2721-I2721)/1000)*1000)/10</f>
        <v/>
      </c>
      <c r="T2721" s="332" t="n"/>
    </row>
    <row r="2722" ht="15.75" customHeight="1" s="412">
      <c r="A2722" s="333" t="n">
        <v>3901</v>
      </c>
      <c r="B2722" s="334" t="n">
        <v>323</v>
      </c>
      <c r="C2722" s="352" t="inlineStr">
        <is>
          <t>T416</t>
        </is>
      </c>
      <c r="D2722" s="352" t="n"/>
      <c r="E2722" s="352" t="n"/>
      <c r="F2722" s="352" t="n"/>
      <c r="G2722" s="352" t="n">
        <v>14</v>
      </c>
      <c r="H2722" s="353" t="n">
        <v>43591</v>
      </c>
      <c r="I2722" s="352" t="n">
        <v>5241</v>
      </c>
      <c r="J2722" s="354" t="n">
        <v>8528</v>
      </c>
      <c r="K2722" s="352" t="n">
        <v>7451</v>
      </c>
      <c r="L2722" s="352" t="n">
        <v>2</v>
      </c>
      <c r="M2722" s="355">
        <f>+(((J2722-I2722)-(K2722-I2722))/(K2722-I2722))*100</f>
        <v/>
      </c>
      <c r="N2722" s="356" t="inlineStr">
        <is>
          <t>6/5</t>
        </is>
      </c>
      <c r="O2722" s="357">
        <f>AVERAGE(M2722:M2723)</f>
        <v/>
      </c>
      <c r="P2722" s="357">
        <f>_xlfn.STDEV.S(M2722,M2723)</f>
        <v/>
      </c>
      <c r="Q2722" s="287" t="n">
        <v>3</v>
      </c>
      <c r="R2722" s="287" t="n"/>
      <c r="S2722" s="331">
        <f>+(((K2722-I2722)/1000)*1000)/10</f>
        <v/>
      </c>
      <c r="T2722" s="332">
        <f>AVERAGE(S2722:S2723)</f>
        <v/>
      </c>
    </row>
    <row r="2723" ht="15.75" customHeight="1" s="412">
      <c r="A2723" s="333" t="n">
        <v>3902</v>
      </c>
      <c r="B2723" s="334" t="n">
        <v>324</v>
      </c>
      <c r="C2723" s="352" t="inlineStr">
        <is>
          <t>T416</t>
        </is>
      </c>
      <c r="D2723" s="352" t="n"/>
      <c r="E2723" s="352" t="n"/>
      <c r="F2723" s="352" t="n"/>
      <c r="G2723" s="352" t="n">
        <v>14</v>
      </c>
      <c r="H2723" s="353" t="n">
        <v>43591</v>
      </c>
      <c r="I2723" s="352" t="n">
        <v>5265</v>
      </c>
      <c r="J2723" s="354" t="n">
        <v>8235</v>
      </c>
      <c r="K2723" s="352" t="n">
        <v>7251</v>
      </c>
      <c r="L2723" s="352" t="n"/>
      <c r="M2723" s="355">
        <f>+(((J2723-I2723)-(K2723-I2723))/(K2723-I2723))*100</f>
        <v/>
      </c>
      <c r="N2723" s="356" t="n"/>
      <c r="O2723" s="358" t="n"/>
      <c r="P2723" s="358" t="n"/>
      <c r="Q2723" s="287" t="n"/>
      <c r="R2723" s="287" t="n"/>
      <c r="S2723" s="331">
        <f>+(((K2723-I2723)/1000)*1000)/10</f>
        <v/>
      </c>
      <c r="T2723" s="332" t="n"/>
    </row>
    <row r="2724" ht="15.75" customHeight="1" s="412">
      <c r="A2724" s="333" t="n">
        <v>4553</v>
      </c>
      <c r="B2724" s="334" t="n">
        <v>259</v>
      </c>
      <c r="C2724" s="352" t="inlineStr">
        <is>
          <t>T416</t>
        </is>
      </c>
      <c r="D2724" s="352" t="n"/>
      <c r="E2724" s="352" t="n"/>
      <c r="F2724" s="352" t="n"/>
      <c r="G2724" s="352" t="n">
        <v>16</v>
      </c>
      <c r="H2724" s="353" t="n">
        <v>43607</v>
      </c>
      <c r="I2724" s="352" t="n">
        <v>5198</v>
      </c>
      <c r="J2724" s="352" t="n">
        <v>7657</v>
      </c>
      <c r="K2724" s="352" t="n">
        <v>6966</v>
      </c>
      <c r="L2724" s="352" t="n">
        <v>2</v>
      </c>
      <c r="M2724" s="355">
        <f>+(((J2724-I2724)-(K2724-I2724))/(K2724-I2724))*100</f>
        <v/>
      </c>
      <c r="N2724" s="356" t="n"/>
      <c r="O2724" s="357">
        <f>AVERAGE(M2724:M2725)</f>
        <v/>
      </c>
      <c r="P2724" s="357">
        <f>_xlfn.STDEV.S(M2724,M2725)</f>
        <v/>
      </c>
      <c r="Q2724" s="287" t="n"/>
      <c r="R2724" s="287" t="n"/>
      <c r="S2724" s="331">
        <f>+(((K2724-I2724)/1000)*1000)/10</f>
        <v/>
      </c>
      <c r="T2724" s="332">
        <f>AVERAGE(S2724:S2725)</f>
        <v/>
      </c>
    </row>
    <row r="2725" ht="15.75" customHeight="1" s="412">
      <c r="A2725" s="333" t="n">
        <v>4554</v>
      </c>
      <c r="B2725" s="334" t="n">
        <v>260</v>
      </c>
      <c r="C2725" s="352" t="inlineStr">
        <is>
          <t>T416</t>
        </is>
      </c>
      <c r="D2725" s="352" t="n"/>
      <c r="E2725" s="352" t="n"/>
      <c r="F2725" s="352" t="n"/>
      <c r="G2725" s="352" t="n">
        <v>16</v>
      </c>
      <c r="H2725" s="353" t="n">
        <v>43607</v>
      </c>
      <c r="I2725" s="352" t="n">
        <v>5247</v>
      </c>
      <c r="J2725" s="352" t="n">
        <v>7770</v>
      </c>
      <c r="K2725" s="352" t="n">
        <v>7082</v>
      </c>
      <c r="L2725" s="352" t="n"/>
      <c r="M2725" s="355">
        <f>+(((J2725-I2725)-(K2725-I2725))/(K2725-I2725))*100</f>
        <v/>
      </c>
      <c r="N2725" s="356" t="n"/>
      <c r="O2725" s="358" t="n"/>
      <c r="P2725" s="358" t="n"/>
      <c r="Q2725" s="287" t="n"/>
      <c r="R2725" s="287" t="n"/>
      <c r="S2725" s="331">
        <f>+(((K2725-I2725)/1000)*1000)/10</f>
        <v/>
      </c>
      <c r="T2725" s="332" t="n"/>
    </row>
    <row r="2726" ht="15.75" customHeight="1" s="412">
      <c r="A2726" s="333" t="n">
        <v>5199</v>
      </c>
      <c r="B2726" s="334" t="n">
        <v>259</v>
      </c>
      <c r="C2726" s="352" t="inlineStr">
        <is>
          <t>T416</t>
        </is>
      </c>
      <c r="D2726" s="352" t="n"/>
      <c r="E2726" s="352" t="n"/>
      <c r="F2726" s="352" t="n"/>
      <c r="G2726" s="352" t="n">
        <v>18</v>
      </c>
      <c r="H2726" s="353" t="n">
        <v>43626</v>
      </c>
      <c r="I2726" s="352" t="n">
        <v>5198</v>
      </c>
      <c r="J2726" s="352" t="n">
        <v>8199</v>
      </c>
      <c r="K2726" s="352" t="n">
        <v>7505</v>
      </c>
      <c r="L2726" s="352" t="n">
        <v>11</v>
      </c>
      <c r="M2726" s="355">
        <f>+(((J2726-I2726)-(K2726-I2726))/(K2726-I2726))*100</f>
        <v/>
      </c>
      <c r="N2726" s="356" t="n"/>
      <c r="O2726" s="357">
        <f>AVERAGE(M2726:M2727)</f>
        <v/>
      </c>
      <c r="P2726" s="357">
        <f>_xlfn.STDEV.S(M2726,M2727)</f>
        <v/>
      </c>
      <c r="Q2726" s="287" t="n"/>
      <c r="R2726" s="287" t="n"/>
      <c r="S2726" s="331">
        <f>+(((K2726-I2726)/1000)*1000)/10</f>
        <v/>
      </c>
      <c r="T2726" s="332">
        <f>AVERAGE(S2726:S2727)</f>
        <v/>
      </c>
    </row>
    <row r="2727" ht="15.75" customHeight="1" s="412">
      <c r="A2727" s="333" t="n">
        <v>5200</v>
      </c>
      <c r="B2727" s="334" t="n">
        <v>260</v>
      </c>
      <c r="C2727" s="352" t="inlineStr">
        <is>
          <t>T416</t>
        </is>
      </c>
      <c r="D2727" s="352" t="n"/>
      <c r="E2727" s="352" t="n"/>
      <c r="F2727" s="352" t="n"/>
      <c r="G2727" s="352" t="n">
        <v>18</v>
      </c>
      <c r="H2727" s="353" t="n">
        <v>43626</v>
      </c>
      <c r="I2727" s="352" t="n">
        <v>5247</v>
      </c>
      <c r="J2727" s="352" t="n">
        <v>8372</v>
      </c>
      <c r="K2727" s="352" t="n">
        <v>7661</v>
      </c>
      <c r="L2727" s="352" t="n"/>
      <c r="M2727" s="355">
        <f>+(((J2727-I2727)-(K2727-I2727))/(K2727-I2727))*100</f>
        <v/>
      </c>
      <c r="N2727" s="356" t="n"/>
      <c r="O2727" s="358" t="n"/>
      <c r="P2727" s="358" t="n"/>
      <c r="Q2727" s="287" t="n"/>
      <c r="R2727" s="287" t="n"/>
      <c r="S2727" s="331">
        <f>+(((K2727-I2727)/1000)*1000)/10</f>
        <v/>
      </c>
      <c r="T2727" s="332" t="n"/>
    </row>
    <row r="2728" ht="15.75" customHeight="1" s="412">
      <c r="A2728" s="333" t="n">
        <v>6289</v>
      </c>
      <c r="B2728" s="334" t="n">
        <v>268</v>
      </c>
      <c r="C2728" s="378" t="inlineStr">
        <is>
          <t>T416</t>
        </is>
      </c>
      <c r="D2728" s="378" t="n"/>
      <c r="E2728" s="378" t="n"/>
      <c r="F2728" s="378" t="n"/>
      <c r="G2728" s="378" t="n">
        <v>22</v>
      </c>
      <c r="H2728" s="379" t="n">
        <v>43685</v>
      </c>
      <c r="I2728" s="378" t="n">
        <v>5219</v>
      </c>
      <c r="J2728" s="378" t="n">
        <v>7827</v>
      </c>
      <c r="K2728" s="378" t="n">
        <v>7404</v>
      </c>
      <c r="L2728" s="378" t="n">
        <v>11</v>
      </c>
      <c r="M2728" s="374">
        <f>+(((J2728-I2728)-(K2728-I2728))/(K2728-I2728))*100</f>
        <v/>
      </c>
      <c r="N2728" s="394" t="n"/>
      <c r="O2728" s="376">
        <f>AVERAGE(M2728:M2729)</f>
        <v/>
      </c>
      <c r="P2728" s="376">
        <f>_xlfn.STDEV.S(M2728,M2729)</f>
        <v/>
      </c>
      <c r="Q2728" s="287" t="n"/>
      <c r="R2728" s="287" t="n"/>
      <c r="S2728" s="331">
        <f>+(((K2728-I2728)/1000)*1000)/10</f>
        <v/>
      </c>
      <c r="T2728" s="332">
        <f>AVERAGE(S2728:S2729)</f>
        <v/>
      </c>
    </row>
    <row r="2729" ht="15.75" customHeight="1" s="412">
      <c r="A2729" s="333" t="n">
        <v>6290</v>
      </c>
      <c r="B2729" s="334" t="n">
        <v>268</v>
      </c>
      <c r="C2729" s="378" t="inlineStr">
        <is>
          <t>T416</t>
        </is>
      </c>
      <c r="D2729" s="378" t="n"/>
      <c r="E2729" s="378" t="n"/>
      <c r="F2729" s="378" t="n"/>
      <c r="G2729" s="378" t="n">
        <v>22</v>
      </c>
      <c r="H2729" s="379" t="n">
        <v>43685</v>
      </c>
      <c r="I2729" s="378" t="n">
        <v>5219</v>
      </c>
      <c r="J2729" s="378" t="n">
        <v>7919</v>
      </c>
      <c r="K2729" s="378" t="n">
        <v>7465</v>
      </c>
      <c r="L2729" s="378" t="n"/>
      <c r="M2729" s="374">
        <f>+(((J2729-I2729)-(K2729-I2729))/(K2729-I2729))*100</f>
        <v/>
      </c>
      <c r="N2729" s="394" t="n"/>
      <c r="O2729" s="377" t="n"/>
      <c r="P2729" s="377" t="n"/>
      <c r="Q2729" s="287" t="n"/>
      <c r="R2729" s="287" t="n"/>
      <c r="S2729" s="331">
        <f>+(((K2729-I2729)/1000)*1000)/10</f>
        <v/>
      </c>
      <c r="T2729" s="332" t="n"/>
    </row>
    <row r="2730" ht="15.75" customHeight="1" s="412">
      <c r="A2730" s="333" t="n">
        <v>3903</v>
      </c>
      <c r="B2730" s="334" t="n">
        <v>325</v>
      </c>
      <c r="C2730" s="371" t="inlineStr">
        <is>
          <t>T417</t>
        </is>
      </c>
      <c r="D2730" s="371" t="n"/>
      <c r="E2730" s="371" t="n"/>
      <c r="F2730" s="371" t="n"/>
      <c r="G2730" s="371" t="n">
        <v>14</v>
      </c>
      <c r="H2730" s="372" t="n">
        <v>43591</v>
      </c>
      <c r="I2730" s="371" t="n">
        <v>5236</v>
      </c>
      <c r="J2730" s="373" t="n">
        <v>8655</v>
      </c>
      <c r="K2730" s="371" t="n">
        <v>7479</v>
      </c>
      <c r="L2730" s="371" t="n">
        <v>2</v>
      </c>
      <c r="M2730" s="374">
        <f>+(((J2730-I2730)-(K2730-I2730))/(K2730-I2730))*100</f>
        <v/>
      </c>
      <c r="N2730" s="394" t="inlineStr">
        <is>
          <t>1/2</t>
        </is>
      </c>
      <c r="O2730" s="376">
        <f>AVERAGE(M2730:M2731)</f>
        <v/>
      </c>
      <c r="P2730" s="376">
        <f>_xlfn.STDEV.S(M2730,M2731)</f>
        <v/>
      </c>
      <c r="Q2730" s="287" t="n">
        <v>2</v>
      </c>
      <c r="R2730" s="287" t="n"/>
      <c r="S2730" s="331">
        <f>+(((K2730-I2730)/1000)*1000)/10</f>
        <v/>
      </c>
      <c r="T2730" s="332">
        <f>AVERAGE(S2730:S2731)</f>
        <v/>
      </c>
    </row>
    <row r="2731" ht="15.75" customHeight="1" s="412">
      <c r="A2731" s="333" t="n">
        <v>3904</v>
      </c>
      <c r="B2731" s="334" t="n">
        <v>326</v>
      </c>
      <c r="C2731" s="371" t="inlineStr">
        <is>
          <t>T417</t>
        </is>
      </c>
      <c r="D2731" s="371" t="n"/>
      <c r="E2731" s="371" t="n"/>
      <c r="F2731" s="371" t="n"/>
      <c r="G2731" s="371" t="n">
        <v>14</v>
      </c>
      <c r="H2731" s="372" t="n">
        <v>43591</v>
      </c>
      <c r="I2731" s="371" t="n">
        <v>5256</v>
      </c>
      <c r="J2731" s="373" t="n">
        <v>8566</v>
      </c>
      <c r="K2731" s="371" t="n">
        <v>7429</v>
      </c>
      <c r="L2731" s="371" t="n"/>
      <c r="M2731" s="374">
        <f>+(((J2731-I2731)-(K2731-I2731))/(K2731-I2731))*100</f>
        <v/>
      </c>
      <c r="N2731" s="394" t="n"/>
      <c r="O2731" s="377" t="n"/>
      <c r="P2731" s="377" t="n"/>
      <c r="Q2731" s="287" t="n"/>
      <c r="R2731" s="287" t="n"/>
      <c r="S2731" s="331">
        <f>+(((K2731-I2731)/1000)*1000)/10</f>
        <v/>
      </c>
      <c r="T2731" s="332" t="n"/>
    </row>
    <row r="2732" ht="15.75" customHeight="1" s="412">
      <c r="A2732" s="333" t="n">
        <v>4555</v>
      </c>
      <c r="B2732" s="334" t="n">
        <v>261</v>
      </c>
      <c r="C2732" s="371" t="inlineStr">
        <is>
          <t>T417</t>
        </is>
      </c>
      <c r="D2732" s="371" t="n"/>
      <c r="E2732" s="371" t="n"/>
      <c r="F2732" s="371" t="n"/>
      <c r="G2732" s="371" t="n">
        <v>16</v>
      </c>
      <c r="H2732" s="372" t="n">
        <v>43607</v>
      </c>
      <c r="I2732" s="371" t="n">
        <v>5229</v>
      </c>
      <c r="J2732" s="371" t="n">
        <v>7815</v>
      </c>
      <c r="K2732" s="371" t="n">
        <v>7160</v>
      </c>
      <c r="L2732" s="371" t="n">
        <v>2</v>
      </c>
      <c r="M2732" s="374">
        <f>+(((J2732-I2732)-(K2732-I2732))/(K2732-I2732))*100</f>
        <v/>
      </c>
      <c r="N2732" s="394" t="inlineStr">
        <is>
          <t>MF</t>
        </is>
      </c>
      <c r="O2732" s="376">
        <f>AVERAGE(M2732:M2733)</f>
        <v/>
      </c>
      <c r="P2732" s="376">
        <f>_xlfn.STDEV.S(M2732,M2733)</f>
        <v/>
      </c>
      <c r="Q2732" s="287" t="n"/>
      <c r="R2732" s="287" t="n"/>
      <c r="S2732" s="331">
        <f>+(((K2732-I2732)/1000)*1000)/10</f>
        <v/>
      </c>
      <c r="T2732" s="332">
        <f>AVERAGE(S2732:S2733)</f>
        <v/>
      </c>
    </row>
    <row r="2733" ht="15.75" customHeight="1" s="412">
      <c r="A2733" s="333" t="n">
        <v>4556</v>
      </c>
      <c r="B2733" s="334" t="n">
        <v>262</v>
      </c>
      <c r="C2733" s="371" t="inlineStr">
        <is>
          <t>T417</t>
        </is>
      </c>
      <c r="D2733" s="371" t="n"/>
      <c r="E2733" s="371" t="n"/>
      <c r="F2733" s="371" t="n"/>
      <c r="G2733" s="371" t="n">
        <v>16</v>
      </c>
      <c r="H2733" s="372" t="n">
        <v>43607</v>
      </c>
      <c r="I2733" s="371" t="n">
        <v>5194</v>
      </c>
      <c r="J2733" s="371" t="n">
        <v>7511</v>
      </c>
      <c r="K2733" s="371" t="n">
        <v>6921</v>
      </c>
      <c r="L2733" s="371" t="n"/>
      <c r="M2733" s="374">
        <f>+(((J2733-I2733)-(K2733-I2733))/(K2733-I2733))*100</f>
        <v/>
      </c>
      <c r="N2733" s="394" t="n"/>
      <c r="O2733" s="377" t="n"/>
      <c r="P2733" s="377" t="n"/>
      <c r="Q2733" s="287" t="n"/>
      <c r="R2733" s="287" t="n"/>
      <c r="S2733" s="331">
        <f>+(((K2733-I2733)/1000)*1000)/10</f>
        <v/>
      </c>
      <c r="T2733" s="332" t="n"/>
    </row>
    <row r="2734" ht="15.75" customHeight="1" s="412">
      <c r="A2734" s="333" t="n">
        <v>5201</v>
      </c>
      <c r="B2734" s="334" t="n">
        <v>261</v>
      </c>
      <c r="C2734" s="371" t="inlineStr">
        <is>
          <t>T417</t>
        </is>
      </c>
      <c r="D2734" s="371" t="n"/>
      <c r="E2734" s="371" t="n"/>
      <c r="F2734" s="371" t="n"/>
      <c r="G2734" s="371" t="n">
        <v>18</v>
      </c>
      <c r="H2734" s="372" t="n">
        <v>43626</v>
      </c>
      <c r="I2734" s="371" t="n">
        <v>5229</v>
      </c>
      <c r="J2734" s="371" t="n">
        <v>7785</v>
      </c>
      <c r="K2734" s="371" t="n">
        <v>7239</v>
      </c>
      <c r="L2734" s="371" t="n">
        <v>7</v>
      </c>
      <c r="M2734" s="374">
        <f>+(((J2734-I2734)-(K2734-I2734))/(K2734-I2734))*100</f>
        <v/>
      </c>
      <c r="N2734" s="394" t="n"/>
      <c r="O2734" s="376">
        <f>AVERAGE(M2734:M2735)</f>
        <v/>
      </c>
      <c r="P2734" s="376">
        <f>_xlfn.STDEV.S(M2734,M2735)</f>
        <v/>
      </c>
      <c r="Q2734" s="287" t="n"/>
      <c r="R2734" s="287" t="n"/>
      <c r="S2734" s="331">
        <f>+(((K2734-I2734)/1000)*1000)/10</f>
        <v/>
      </c>
      <c r="T2734" s="332">
        <f>AVERAGE(S2734:S2735)</f>
        <v/>
      </c>
    </row>
    <row r="2735" ht="15.75" customHeight="1" s="412">
      <c r="A2735" s="333" t="n">
        <v>5202</v>
      </c>
      <c r="B2735" s="334" t="n">
        <v>262</v>
      </c>
      <c r="C2735" s="371" t="inlineStr">
        <is>
          <t>T417</t>
        </is>
      </c>
      <c r="D2735" s="371" t="n"/>
      <c r="E2735" s="371" t="n"/>
      <c r="F2735" s="371" t="n"/>
      <c r="G2735" s="371" t="n">
        <v>18</v>
      </c>
      <c r="H2735" s="372" t="n">
        <v>43626</v>
      </c>
      <c r="I2735" s="371" t="n">
        <v>5194</v>
      </c>
      <c r="J2735" s="371" t="n">
        <v>7608</v>
      </c>
      <c r="K2735" s="371" t="n">
        <v>7086</v>
      </c>
      <c r="L2735" s="371" t="n"/>
      <c r="M2735" s="374">
        <f>+(((J2735-I2735)-(K2735-I2735))/(K2735-I2735))*100</f>
        <v/>
      </c>
      <c r="N2735" s="394" t="n"/>
      <c r="O2735" s="377" t="n"/>
      <c r="P2735" s="377" t="n"/>
      <c r="Q2735" s="287" t="n"/>
      <c r="R2735" s="287" t="n"/>
      <c r="S2735" s="331">
        <f>+(((K2735-I2735)/1000)*1000)/10</f>
        <v/>
      </c>
      <c r="T2735" s="332" t="n"/>
    </row>
    <row r="2736" ht="15.75" customHeight="1" s="412">
      <c r="A2736" s="333" t="n">
        <v>5713</v>
      </c>
      <c r="B2736" s="334" t="n">
        <v>157</v>
      </c>
      <c r="C2736" s="378" t="inlineStr">
        <is>
          <t>T417</t>
        </is>
      </c>
      <c r="D2736" s="378" t="n"/>
      <c r="E2736" s="378" t="n"/>
      <c r="F2736" s="378" t="n"/>
      <c r="G2736" s="378" t="n">
        <v>21</v>
      </c>
      <c r="H2736" s="379" t="n">
        <v>43657</v>
      </c>
      <c r="I2736" s="378" t="n">
        <v>5319</v>
      </c>
      <c r="J2736" s="378" t="n">
        <v>7064</v>
      </c>
      <c r="K2736" s="378" t="n">
        <v>6746</v>
      </c>
      <c r="L2736" s="378" t="n">
        <v>7</v>
      </c>
      <c r="M2736" s="374">
        <f>+(((J2736-I2736)-(K2736-I2736))/(K2736-I2736))*100</f>
        <v/>
      </c>
      <c r="N2736" s="394" t="n"/>
      <c r="O2736" s="376">
        <f>AVERAGE(M2736:M2737)</f>
        <v/>
      </c>
      <c r="P2736" s="376">
        <f>_xlfn.STDEV.S(M2736,M2737)</f>
        <v/>
      </c>
      <c r="Q2736" s="287" t="n"/>
      <c r="R2736" s="287" t="n"/>
      <c r="S2736" s="331">
        <f>+(((K2736-I2736)/1000)*1000)/10</f>
        <v/>
      </c>
      <c r="T2736" s="332">
        <f>AVERAGE(S2736:S2737)</f>
        <v/>
      </c>
    </row>
    <row r="2737" ht="15.75" customHeight="1" s="412">
      <c r="A2737" s="333" t="n">
        <v>5714</v>
      </c>
      <c r="B2737" s="334" t="n">
        <v>158</v>
      </c>
      <c r="C2737" s="378" t="inlineStr">
        <is>
          <t>T417</t>
        </is>
      </c>
      <c r="D2737" s="378" t="n"/>
      <c r="E2737" s="378" t="n"/>
      <c r="F2737" s="378" t="n"/>
      <c r="G2737" s="378" t="n">
        <v>21</v>
      </c>
      <c r="H2737" s="379" t="n">
        <v>43657</v>
      </c>
      <c r="I2737" s="378" t="n">
        <v>5219</v>
      </c>
      <c r="J2737" s="378" t="n">
        <v>6827</v>
      </c>
      <c r="K2737" s="378" t="n">
        <v>6529</v>
      </c>
      <c r="L2737" s="378" t="n"/>
      <c r="M2737" s="374">
        <f>+(((J2737-I2737)-(K2737-I2737))/(K2737-I2737))*100</f>
        <v/>
      </c>
      <c r="N2737" s="394" t="n"/>
      <c r="O2737" s="377" t="n"/>
      <c r="P2737" s="377" t="n"/>
      <c r="Q2737" s="287" t="n"/>
      <c r="R2737" s="287" t="n"/>
      <c r="S2737" s="331">
        <f>+(((K2737-I2737)/1000)*1000)/10</f>
        <v/>
      </c>
      <c r="T2737" s="332" t="n"/>
    </row>
    <row r="2738" ht="15.75" customHeight="1" s="412">
      <c r="A2738" s="333" t="n">
        <v>6291</v>
      </c>
      <c r="B2738" s="334" t="n">
        <v>269</v>
      </c>
      <c r="C2738" s="378" t="inlineStr">
        <is>
          <t>T417</t>
        </is>
      </c>
      <c r="D2738" s="378" t="n"/>
      <c r="E2738" s="378" t="n"/>
      <c r="F2738" s="378" t="n"/>
      <c r="G2738" s="378" t="n">
        <v>22</v>
      </c>
      <c r="H2738" s="379" t="n">
        <v>43685</v>
      </c>
      <c r="I2738" s="378" t="n">
        <v>5241</v>
      </c>
      <c r="J2738" s="378" t="n">
        <v>7560</v>
      </c>
      <c r="K2738" s="378" t="n">
        <v>7176</v>
      </c>
      <c r="L2738" s="378" t="n">
        <v>7</v>
      </c>
      <c r="M2738" s="374">
        <f>+(((J2738-I2738)-(K2738-I2738))/(K2738-I2738))*100</f>
        <v/>
      </c>
      <c r="N2738" s="394" t="n"/>
      <c r="O2738" s="376">
        <f>AVERAGE(M2738:M2739)</f>
        <v/>
      </c>
      <c r="P2738" s="376">
        <f>_xlfn.STDEV.S(M2738,M2739)</f>
        <v/>
      </c>
      <c r="Q2738" s="287" t="n"/>
      <c r="R2738" s="287" t="n"/>
      <c r="S2738" s="331">
        <f>+(((K2738-I2738)/1000)*1000)/10</f>
        <v/>
      </c>
      <c r="T2738" s="332">
        <f>AVERAGE(S2738:S2739)</f>
        <v/>
      </c>
    </row>
    <row r="2739" ht="15.75" customHeight="1" s="412">
      <c r="A2739" s="333" t="n">
        <v>6292</v>
      </c>
      <c r="B2739" s="334" t="n">
        <v>269</v>
      </c>
      <c r="C2739" s="378" t="inlineStr">
        <is>
          <t>T417</t>
        </is>
      </c>
      <c r="D2739" s="378" t="n"/>
      <c r="E2739" s="378" t="n"/>
      <c r="F2739" s="378" t="n"/>
      <c r="G2739" s="378" t="n">
        <v>22</v>
      </c>
      <c r="H2739" s="379" t="n">
        <v>43685</v>
      </c>
      <c r="I2739" s="378" t="n">
        <v>5241</v>
      </c>
      <c r="J2739" s="378" t="n">
        <v>7748</v>
      </c>
      <c r="K2739" s="378" t="n">
        <v>7331</v>
      </c>
      <c r="L2739" s="378" t="n"/>
      <c r="M2739" s="374">
        <f>+(((J2739-I2739)-(K2739-I2739))/(K2739-I2739))*100</f>
        <v/>
      </c>
      <c r="N2739" s="394" t="n"/>
      <c r="O2739" s="377" t="n"/>
      <c r="P2739" s="377" t="n"/>
      <c r="Q2739" s="287" t="n"/>
      <c r="R2739" s="287" t="n"/>
      <c r="S2739" s="331">
        <f>+(((K2739-I2739)/1000)*1000)/10</f>
        <v/>
      </c>
      <c r="T2739" s="332" t="n"/>
    </row>
    <row r="2740" ht="15.75" customHeight="1" s="412">
      <c r="A2740" s="333" t="n">
        <v>3539</v>
      </c>
      <c r="B2740" s="334" t="n">
        <v>295</v>
      </c>
      <c r="C2740" s="380" t="inlineStr">
        <is>
          <t>T418</t>
        </is>
      </c>
      <c r="D2740" s="380" t="n"/>
      <c r="E2740" s="380" t="n"/>
      <c r="F2740" s="380" t="n"/>
      <c r="G2740" s="380" t="n">
        <v>13</v>
      </c>
      <c r="H2740" s="381" t="n">
        <v>43587</v>
      </c>
      <c r="I2740" s="380" t="n">
        <v>5221</v>
      </c>
      <c r="J2740" s="380" t="n">
        <v>7258</v>
      </c>
      <c r="K2740" s="380" t="n">
        <v>6780</v>
      </c>
      <c r="L2740" s="380" t="n">
        <v>1</v>
      </c>
      <c r="M2740" s="382">
        <f>+(((J2740-I2740)-(K2740-I2740))/(K2740-I2740))*100</f>
        <v/>
      </c>
      <c r="N2740" s="395" t="inlineStr">
        <is>
          <t>26/4</t>
        </is>
      </c>
      <c r="O2740" s="384">
        <f>AVERAGE(M2740:M2741)</f>
        <v/>
      </c>
      <c r="P2740" s="384">
        <f>_xlfn.STDEV.S(M2740,M2741)</f>
        <v/>
      </c>
      <c r="Q2740" s="287" t="n">
        <v>1</v>
      </c>
      <c r="R2740" s="287" t="n"/>
      <c r="S2740" s="331">
        <f>+(((K2740-I2740)/1000)*1000)/10</f>
        <v/>
      </c>
      <c r="T2740" s="332">
        <f>AVERAGE(S2740:S2741)</f>
        <v/>
      </c>
    </row>
    <row r="2741" ht="15.75" customHeight="1" s="412">
      <c r="A2741" s="333" t="n">
        <v>3540</v>
      </c>
      <c r="B2741" s="334" t="n">
        <v>296</v>
      </c>
      <c r="C2741" s="380" t="inlineStr">
        <is>
          <t>T418</t>
        </is>
      </c>
      <c r="D2741" s="380" t="n"/>
      <c r="E2741" s="380" t="n"/>
      <c r="F2741" s="380" t="n"/>
      <c r="G2741" s="380" t="n">
        <v>13</v>
      </c>
      <c r="H2741" s="381" t="n">
        <v>43587</v>
      </c>
      <c r="I2741" s="380" t="n">
        <v>5271</v>
      </c>
      <c r="J2741" s="380" t="n">
        <v>7305</v>
      </c>
      <c r="K2741" s="380" t="n">
        <v>6820</v>
      </c>
      <c r="L2741" s="380" t="n"/>
      <c r="M2741" s="382">
        <f>+(((J2741-I2741)-(K2741-I2741))/(K2741-I2741))*100</f>
        <v/>
      </c>
      <c r="N2741" s="395" t="n"/>
      <c r="O2741" s="385" t="n"/>
      <c r="P2741" s="385" t="n"/>
      <c r="Q2741" s="287" t="n"/>
      <c r="R2741" s="287" t="n"/>
      <c r="S2741" s="331">
        <f>+(((K2741-I2741)/1000)*1000)/10</f>
        <v/>
      </c>
      <c r="T2741" s="332" t="n"/>
    </row>
    <row r="2742" ht="15.75" customHeight="1" s="412">
      <c r="A2742" s="333" t="n">
        <v>4259</v>
      </c>
      <c r="B2742" s="334" t="n">
        <v>289</v>
      </c>
      <c r="C2742" s="380" t="inlineStr">
        <is>
          <t>T418</t>
        </is>
      </c>
      <c r="D2742" s="380" t="n"/>
      <c r="E2742" s="380" t="n"/>
      <c r="F2742" s="380" t="n"/>
      <c r="G2742" s="380" t="n">
        <v>15</v>
      </c>
      <c r="H2742" s="381" t="n">
        <v>43599</v>
      </c>
      <c r="I2742" s="380" t="n">
        <v>5296</v>
      </c>
      <c r="J2742" s="380" t="n">
        <v>6899</v>
      </c>
      <c r="K2742" s="380" t="n">
        <v>6487</v>
      </c>
      <c r="L2742" s="380" t="n"/>
      <c r="M2742" s="382">
        <f>+(((J2742-I2742)-(K2742-I2742))/(K2742-I2742))*100</f>
        <v/>
      </c>
      <c r="N2742" s="385" t="n"/>
      <c r="O2742" s="384">
        <f>AVERAGE(M2742:M2743)</f>
        <v/>
      </c>
      <c r="P2742" s="384">
        <f>_xlfn.STDEV.S(M2742,M2743)</f>
        <v/>
      </c>
      <c r="Q2742" s="287" t="n"/>
      <c r="R2742" s="287" t="n"/>
      <c r="S2742" s="331">
        <f>+(((K2742-I2742)/1000)*1000)/10</f>
        <v/>
      </c>
      <c r="T2742" s="332">
        <f>AVERAGE(S2742:S2743)</f>
        <v/>
      </c>
    </row>
    <row r="2743" ht="15.75" customHeight="1" s="412">
      <c r="A2743" s="333" t="n">
        <v>4260</v>
      </c>
      <c r="B2743" s="334" t="n">
        <v>290</v>
      </c>
      <c r="C2743" s="380" t="inlineStr">
        <is>
          <t>T418</t>
        </is>
      </c>
      <c r="D2743" s="380" t="n"/>
      <c r="E2743" s="380" t="n"/>
      <c r="F2743" s="380" t="n"/>
      <c r="G2743" s="380" t="n">
        <v>15</v>
      </c>
      <c r="H2743" s="381" t="n">
        <v>43599</v>
      </c>
      <c r="I2743" s="380" t="n">
        <v>5255</v>
      </c>
      <c r="J2743" s="380" t="n">
        <v>6987</v>
      </c>
      <c r="K2743" s="380" t="n">
        <v>6535</v>
      </c>
      <c r="L2743" s="380" t="n"/>
      <c r="M2743" s="382">
        <f>+(((J2743-I2743)-(K2743-I2743))/(K2743-I2743))*100</f>
        <v/>
      </c>
      <c r="N2743" s="385" t="n"/>
      <c r="O2743" s="385" t="n"/>
      <c r="P2743" s="385" t="n"/>
      <c r="Q2743" s="287" t="n"/>
      <c r="R2743" s="287" t="n"/>
      <c r="S2743" s="331">
        <f>+(((K2743-I2743)/1000)*1000)/10</f>
        <v/>
      </c>
      <c r="T2743" s="332" t="n"/>
    </row>
    <row r="2744" ht="15.75" customHeight="1" s="412">
      <c r="A2744" s="333" t="n">
        <v>4905</v>
      </c>
      <c r="B2744" s="334" t="n">
        <v>289</v>
      </c>
      <c r="C2744" s="380" t="inlineStr">
        <is>
          <t>T418</t>
        </is>
      </c>
      <c r="D2744" s="380" t="n"/>
      <c r="E2744" s="380" t="n"/>
      <c r="F2744" s="380" t="n"/>
      <c r="G2744" s="380" t="n">
        <v>17</v>
      </c>
      <c r="H2744" s="381" t="n">
        <v>43619</v>
      </c>
      <c r="I2744" s="380" t="n">
        <v>5296</v>
      </c>
      <c r="J2744" s="380" t="n">
        <v>6549</v>
      </c>
      <c r="K2744" s="380" t="n">
        <v>6325</v>
      </c>
      <c r="L2744" s="380" t="n"/>
      <c r="M2744" s="382">
        <f>+(((J2744-I2744)-(K2744-I2744))/(K2744-I2744))*100</f>
        <v/>
      </c>
      <c r="N2744" s="395" t="n"/>
      <c r="O2744" s="384">
        <f>AVERAGE(M2744:M2745)</f>
        <v/>
      </c>
      <c r="P2744" s="384">
        <f>_xlfn.STDEV.S(M2744,M2745)</f>
        <v/>
      </c>
      <c r="Q2744" s="287" t="n"/>
      <c r="R2744" s="287" t="n"/>
      <c r="S2744" s="331">
        <f>+(((K2744-I2744)/1000)*1000)/10</f>
        <v/>
      </c>
      <c r="T2744" s="332">
        <f>AVERAGE(S2744:S2745)</f>
        <v/>
      </c>
    </row>
    <row r="2745" ht="15.75" customHeight="1" s="412">
      <c r="A2745" s="333" t="n">
        <v>4906</v>
      </c>
      <c r="B2745" s="334" t="n">
        <v>290</v>
      </c>
      <c r="C2745" s="380" t="inlineStr">
        <is>
          <t>T418</t>
        </is>
      </c>
      <c r="D2745" s="380" t="n"/>
      <c r="E2745" s="380" t="n"/>
      <c r="F2745" s="380" t="n"/>
      <c r="G2745" s="380" t="n">
        <v>17</v>
      </c>
      <c r="H2745" s="381" t="n">
        <v>43619</v>
      </c>
      <c r="I2745" s="380" t="n">
        <v>5255</v>
      </c>
      <c r="J2745" s="380" t="n">
        <v>6469</v>
      </c>
      <c r="K2745" s="380" t="n">
        <v>6257</v>
      </c>
      <c r="L2745" s="380" t="n"/>
      <c r="M2745" s="382">
        <f>+(((J2745-I2745)-(K2745-I2745))/(K2745-I2745))*100</f>
        <v/>
      </c>
      <c r="N2745" s="395" t="n"/>
      <c r="O2745" s="385" t="n"/>
      <c r="P2745" s="385" t="n"/>
      <c r="Q2745" s="287" t="n"/>
      <c r="R2745" s="287" t="n"/>
      <c r="S2745" s="331">
        <f>+(((K2745-I2745)/1000)*1000)/10</f>
        <v/>
      </c>
      <c r="T2745" s="332" t="n"/>
    </row>
    <row r="2746" ht="15.75" customHeight="1" s="412">
      <c r="A2746" s="333" t="n">
        <v>5481</v>
      </c>
      <c r="B2746" s="334" t="n">
        <v>219</v>
      </c>
      <c r="C2746" s="378" t="inlineStr">
        <is>
          <t>T418</t>
        </is>
      </c>
      <c r="D2746" s="378" t="n"/>
      <c r="E2746" s="378" t="n"/>
      <c r="F2746" s="378" t="n"/>
      <c r="G2746" s="378" t="n">
        <v>19</v>
      </c>
      <c r="H2746" s="379" t="n">
        <v>43637</v>
      </c>
      <c r="I2746" s="378" t="n">
        <v>5215</v>
      </c>
      <c r="J2746" s="378" t="n">
        <v>7121</v>
      </c>
      <c r="K2746" s="378" t="n">
        <v>6706</v>
      </c>
      <c r="L2746" s="378" t="n">
        <v>9</v>
      </c>
      <c r="M2746" s="386">
        <f>+(((J2746-I2746)-(K2746-I2746))/(K2746-I2746))*100</f>
        <v/>
      </c>
      <c r="N2746" s="397" t="n"/>
      <c r="O2746" s="388">
        <f>AVERAGE(M2746:M2747)</f>
        <v/>
      </c>
      <c r="P2746" s="388">
        <f>_xlfn.STDEV.S(M2746,M2747)</f>
        <v/>
      </c>
      <c r="Q2746" s="287" t="n"/>
      <c r="R2746" s="287" t="n"/>
      <c r="S2746" s="331">
        <f>+(((K2746-I2746)/1000)*1000)/10</f>
        <v/>
      </c>
      <c r="T2746" s="332">
        <f>AVERAGE(S2746:S2747)</f>
        <v/>
      </c>
    </row>
    <row r="2747" ht="15.75" customHeight="1" s="412">
      <c r="A2747" s="333" t="n">
        <v>5482</v>
      </c>
      <c r="B2747" s="334" t="n">
        <v>220</v>
      </c>
      <c r="C2747" s="378" t="inlineStr">
        <is>
          <t>T418</t>
        </is>
      </c>
      <c r="D2747" s="378" t="n"/>
      <c r="E2747" s="378" t="n"/>
      <c r="F2747" s="378" t="n"/>
      <c r="G2747" s="378" t="n">
        <v>19</v>
      </c>
      <c r="H2747" s="379" t="n">
        <v>43637</v>
      </c>
      <c r="I2747" s="378" t="n">
        <v>5178</v>
      </c>
      <c r="J2747" s="378" t="n">
        <v>7135</v>
      </c>
      <c r="K2747" s="378" t="n">
        <v>6703</v>
      </c>
      <c r="L2747" s="378" t="n"/>
      <c r="M2747" s="386">
        <f>+(((J2747-I2747)-(K2747-I2747))/(K2747-I2747))*100</f>
        <v/>
      </c>
      <c r="N2747" s="397" t="n"/>
      <c r="O2747" s="331" t="n"/>
      <c r="P2747" s="331" t="n"/>
      <c r="Q2747" s="287" t="n"/>
      <c r="R2747" s="287" t="n"/>
      <c r="S2747" s="331">
        <f>+(((K2747-I2747)/1000)*1000)/10</f>
        <v/>
      </c>
      <c r="T2747" s="332" t="n"/>
    </row>
    <row r="2748" ht="15.75" customHeight="1" s="412">
      <c r="A2748" s="333" t="n">
        <v>6293</v>
      </c>
      <c r="B2748" s="334" t="n">
        <v>270</v>
      </c>
      <c r="C2748" s="378" t="inlineStr">
        <is>
          <t>T418</t>
        </is>
      </c>
      <c r="D2748" s="378" t="n"/>
      <c r="E2748" s="378" t="n"/>
      <c r="F2748" s="378" t="n"/>
      <c r="G2748" s="378" t="n">
        <v>22</v>
      </c>
      <c r="H2748" s="379" t="n">
        <v>43685</v>
      </c>
      <c r="I2748" s="378" t="n">
        <v>5254</v>
      </c>
      <c r="J2748" s="378" t="n">
        <v>6857</v>
      </c>
      <c r="K2748" s="378" t="n">
        <v>6611</v>
      </c>
      <c r="L2748" s="378" t="n">
        <v>9</v>
      </c>
      <c r="M2748" s="374">
        <f>+(((J2748-I2748)-(K2748-I2748))/(K2748-I2748))*100</f>
        <v/>
      </c>
      <c r="N2748" s="394" t="n"/>
      <c r="O2748" s="376">
        <f>AVERAGE(M2748:M2749)</f>
        <v/>
      </c>
      <c r="P2748" s="376">
        <f>_xlfn.STDEV.S(M2748,M2749)</f>
        <v/>
      </c>
      <c r="Q2748" s="287" t="n"/>
      <c r="R2748" s="287" t="n"/>
      <c r="S2748" s="331">
        <f>+(((K2748-I2748)/1000)*1000)/10</f>
        <v/>
      </c>
      <c r="T2748" s="332">
        <f>AVERAGE(S2748:S2749)</f>
        <v/>
      </c>
    </row>
    <row r="2749" ht="15.75" customHeight="1" s="412">
      <c r="A2749" s="333" t="n">
        <v>6294</v>
      </c>
      <c r="B2749" s="334" t="n">
        <v>270</v>
      </c>
      <c r="C2749" s="378" t="inlineStr">
        <is>
          <t>T418</t>
        </is>
      </c>
      <c r="D2749" s="378" t="n"/>
      <c r="E2749" s="378" t="n"/>
      <c r="F2749" s="378" t="n"/>
      <c r="G2749" s="378" t="n">
        <v>22</v>
      </c>
      <c r="H2749" s="379" t="n">
        <v>43685</v>
      </c>
      <c r="I2749" s="378" t="n">
        <v>5254</v>
      </c>
      <c r="J2749" s="378" t="n">
        <v>6567</v>
      </c>
      <c r="K2749" s="378" t="n">
        <v>6370</v>
      </c>
      <c r="L2749" s="378" t="n"/>
      <c r="M2749" s="374">
        <f>+(((J2749-I2749)-(K2749-I2749))/(K2749-I2749))*100</f>
        <v/>
      </c>
      <c r="N2749" s="394" t="n"/>
      <c r="O2749" s="377" t="n"/>
      <c r="P2749" s="377" t="n"/>
      <c r="Q2749" s="287" t="n"/>
      <c r="R2749" s="287" t="n"/>
      <c r="S2749" s="331">
        <f>+(((K2749-I2749)/1000)*1000)/10</f>
        <v/>
      </c>
      <c r="T2749" s="332" t="n"/>
    </row>
    <row r="2750" ht="15.75" customHeight="1" s="412">
      <c r="A2750" s="333" t="n">
        <v>3541</v>
      </c>
      <c r="B2750" s="334" t="n">
        <v>297</v>
      </c>
      <c r="C2750" s="380" t="inlineStr">
        <is>
          <t>T419</t>
        </is>
      </c>
      <c r="D2750" s="380" t="n"/>
      <c r="E2750" s="380" t="n"/>
      <c r="F2750" s="380" t="n"/>
      <c r="G2750" s="380" t="n">
        <v>13</v>
      </c>
      <c r="H2750" s="381" t="n">
        <v>43587</v>
      </c>
      <c r="I2750" s="380" t="n">
        <v>5213</v>
      </c>
      <c r="J2750" s="380" t="n">
        <v>8480</v>
      </c>
      <c r="K2750" s="380" t="n">
        <v>7647</v>
      </c>
      <c r="L2750" s="380" t="n">
        <v>1</v>
      </c>
      <c r="M2750" s="382">
        <f>+(((J2750-I2750)-(K2750-I2750))/(K2750-I2750))*100</f>
        <v/>
      </c>
      <c r="N2750" s="395" t="inlineStr">
        <is>
          <t>28/4</t>
        </is>
      </c>
      <c r="O2750" s="384">
        <f>AVERAGE(M2750:M2751)</f>
        <v/>
      </c>
      <c r="P2750" s="384">
        <f>_xlfn.STDEV.S(M2750,M2751)</f>
        <v/>
      </c>
      <c r="Q2750" s="287" t="n">
        <v>1</v>
      </c>
      <c r="R2750" s="287" t="n"/>
      <c r="S2750" s="331">
        <f>+(((K2750-I2750)/1000)*1000)/10</f>
        <v/>
      </c>
      <c r="T2750" s="332">
        <f>AVERAGE(S2750:S2751)</f>
        <v/>
      </c>
    </row>
    <row r="2751" ht="15.75" customHeight="1" s="412">
      <c r="A2751" s="333" t="n">
        <v>3542</v>
      </c>
      <c r="B2751" s="334" t="n">
        <v>298</v>
      </c>
      <c r="C2751" s="380" t="inlineStr">
        <is>
          <t>T419</t>
        </is>
      </c>
      <c r="D2751" s="380" t="n"/>
      <c r="E2751" s="380" t="n"/>
      <c r="F2751" s="380" t="n"/>
      <c r="G2751" s="380" t="n">
        <v>13</v>
      </c>
      <c r="H2751" s="381" t="n">
        <v>43587</v>
      </c>
      <c r="I2751" s="380" t="n">
        <v>5210</v>
      </c>
      <c r="J2751" s="380" t="n">
        <v>8642</v>
      </c>
      <c r="K2751" s="380" t="n">
        <v>7722</v>
      </c>
      <c r="L2751" s="380" t="n"/>
      <c r="M2751" s="382">
        <f>+(((J2751-I2751)-(K2751-I2751))/(K2751-I2751))*100</f>
        <v/>
      </c>
      <c r="N2751" s="395" t="n"/>
      <c r="O2751" s="385" t="n"/>
      <c r="P2751" s="385" t="n"/>
      <c r="Q2751" s="287" t="n"/>
      <c r="R2751" s="287" t="n"/>
      <c r="S2751" s="331">
        <f>+(((K2751-I2751)/1000)*1000)/10</f>
        <v/>
      </c>
      <c r="T2751" s="332" t="n"/>
    </row>
    <row r="2752" ht="15.75" customHeight="1" s="412">
      <c r="A2752" s="333" t="n">
        <v>4261</v>
      </c>
      <c r="B2752" s="334" t="n">
        <v>291</v>
      </c>
      <c r="C2752" s="380" t="inlineStr">
        <is>
          <t>T419</t>
        </is>
      </c>
      <c r="D2752" s="380" t="n"/>
      <c r="E2752" s="380" t="n"/>
      <c r="F2752" s="380" t="n"/>
      <c r="G2752" s="380" t="n">
        <v>15</v>
      </c>
      <c r="H2752" s="381" t="n">
        <v>43599</v>
      </c>
      <c r="I2752" s="380" t="n">
        <v>5259</v>
      </c>
      <c r="J2752" s="380" t="n">
        <v>8139</v>
      </c>
      <c r="K2752" s="380" t="n">
        <v>7286</v>
      </c>
      <c r="L2752" s="380" t="n"/>
      <c r="M2752" s="382">
        <f>+(((J2752-I2752)-(K2752-I2752))/(K2752-I2752))*100</f>
        <v/>
      </c>
      <c r="N2752" s="385" t="n"/>
      <c r="O2752" s="384">
        <f>AVERAGE(M2752:M2753)</f>
        <v/>
      </c>
      <c r="P2752" s="384">
        <f>_xlfn.STDEV.S(M2752,M2753)</f>
        <v/>
      </c>
      <c r="Q2752" s="287" t="n"/>
      <c r="R2752" s="287" t="n"/>
      <c r="S2752" s="331">
        <f>+(((K2752-I2752)/1000)*1000)/10</f>
        <v/>
      </c>
      <c r="T2752" s="332">
        <f>AVERAGE(S2752:S2753)</f>
        <v/>
      </c>
    </row>
    <row r="2753" ht="15.75" customHeight="1" s="412">
      <c r="A2753" s="333" t="n">
        <v>4262</v>
      </c>
      <c r="B2753" s="334" t="n">
        <v>292</v>
      </c>
      <c r="C2753" s="380" t="inlineStr">
        <is>
          <t>T419</t>
        </is>
      </c>
      <c r="D2753" s="380" t="n"/>
      <c r="E2753" s="380" t="n"/>
      <c r="F2753" s="380" t="n"/>
      <c r="G2753" s="380" t="n">
        <v>15</v>
      </c>
      <c r="H2753" s="381" t="n">
        <v>43599</v>
      </c>
      <c r="I2753" s="380" t="n">
        <v>5243</v>
      </c>
      <c r="J2753" s="380" t="n">
        <v>8142</v>
      </c>
      <c r="K2753" s="380" t="n">
        <v>7512</v>
      </c>
      <c r="L2753" s="380" t="n"/>
      <c r="M2753" s="382">
        <f>+(((J2753-I2753)-(K2753-I2753))/(K2753-I2753))*100</f>
        <v/>
      </c>
      <c r="N2753" s="385" t="n"/>
      <c r="O2753" s="385" t="n"/>
      <c r="P2753" s="385" t="n"/>
      <c r="Q2753" s="287" t="n"/>
      <c r="R2753" s="287" t="n"/>
      <c r="S2753" s="331">
        <f>+(((K2753-I2753)/1000)*1000)/10</f>
        <v/>
      </c>
      <c r="T2753" s="332" t="n"/>
    </row>
    <row r="2754" ht="15.75" customHeight="1" s="412">
      <c r="A2754" s="333" t="n">
        <v>4907</v>
      </c>
      <c r="B2754" s="334" t="n">
        <v>291</v>
      </c>
      <c r="C2754" s="380" t="inlineStr">
        <is>
          <t>T419</t>
        </is>
      </c>
      <c r="D2754" s="380" t="n"/>
      <c r="E2754" s="380" t="n"/>
      <c r="F2754" s="380" t="n"/>
      <c r="G2754" s="380" t="n">
        <v>17</v>
      </c>
      <c r="H2754" s="381" t="n">
        <v>43619</v>
      </c>
      <c r="I2754" s="380" t="n">
        <v>5259</v>
      </c>
      <c r="J2754" s="380" t="n">
        <v>8048</v>
      </c>
      <c r="K2754" s="380" t="n">
        <v>7530</v>
      </c>
      <c r="L2754" s="380" t="n"/>
      <c r="M2754" s="382">
        <f>+(((J2754-I2754)-(K2754-I2754))/(K2754-I2754))*100</f>
        <v/>
      </c>
      <c r="N2754" s="395" t="n"/>
      <c r="O2754" s="384">
        <f>AVERAGE(M2754:M2755)</f>
        <v/>
      </c>
      <c r="P2754" s="384">
        <f>_xlfn.STDEV.S(M2754,M2755)</f>
        <v/>
      </c>
      <c r="Q2754" s="287" t="n"/>
      <c r="R2754" s="287" t="n"/>
      <c r="S2754" s="331">
        <f>+(((K2754-I2754)/1000)*1000)/10</f>
        <v/>
      </c>
      <c r="T2754" s="332">
        <f>AVERAGE(S2754:S2755)</f>
        <v/>
      </c>
    </row>
    <row r="2755" ht="15.75" customHeight="1" s="412">
      <c r="A2755" s="333" t="n">
        <v>4908</v>
      </c>
      <c r="B2755" s="334" t="n">
        <v>292</v>
      </c>
      <c r="C2755" s="380" t="inlineStr">
        <is>
          <t>T419</t>
        </is>
      </c>
      <c r="D2755" s="380" t="n"/>
      <c r="E2755" s="380" t="n"/>
      <c r="F2755" s="380" t="n"/>
      <c r="G2755" s="380" t="n">
        <v>17</v>
      </c>
      <c r="H2755" s="381" t="n">
        <v>43619</v>
      </c>
      <c r="I2755" s="380" t="n">
        <v>5243</v>
      </c>
      <c r="J2755" s="380" t="n">
        <v>7874</v>
      </c>
      <c r="K2755" s="380" t="n">
        <v>7381</v>
      </c>
      <c r="L2755" s="380" t="n"/>
      <c r="M2755" s="382">
        <f>+(((J2755-I2755)-(K2755-I2755))/(K2755-I2755))*100</f>
        <v/>
      </c>
      <c r="N2755" s="395" t="n"/>
      <c r="O2755" s="385" t="n"/>
      <c r="P2755" s="385" t="n"/>
      <c r="Q2755" s="287" t="n"/>
      <c r="R2755" s="287" t="n"/>
      <c r="S2755" s="331">
        <f>+(((K2755-I2755)/1000)*1000)/10</f>
        <v/>
      </c>
      <c r="T2755" s="332" t="n"/>
    </row>
    <row r="2756" ht="15.75" customHeight="1" s="412">
      <c r="A2756" s="333" t="n">
        <v>5483</v>
      </c>
      <c r="B2756" s="334" t="n">
        <v>221</v>
      </c>
      <c r="C2756" s="378" t="inlineStr">
        <is>
          <t>T419</t>
        </is>
      </c>
      <c r="D2756" s="378" t="n"/>
      <c r="E2756" s="378" t="n"/>
      <c r="F2756" s="378" t="n"/>
      <c r="G2756" s="378" t="n">
        <v>19</v>
      </c>
      <c r="H2756" s="379" t="n">
        <v>43637</v>
      </c>
      <c r="I2756" s="378" t="n">
        <v>5187</v>
      </c>
      <c r="J2756" s="378" t="n">
        <v>7862</v>
      </c>
      <c r="K2756" s="378" t="n">
        <v>7399</v>
      </c>
      <c r="L2756" s="378" t="n">
        <v>6</v>
      </c>
      <c r="M2756" s="386">
        <f>+(((J2756-I2756)-(K2756-I2756))/(K2756-I2756))*100</f>
        <v/>
      </c>
      <c r="N2756" s="397" t="n"/>
      <c r="O2756" s="388">
        <f>AVERAGE(M2756:M2757)</f>
        <v/>
      </c>
      <c r="P2756" s="388">
        <f>_xlfn.STDEV.S(M2756,M2757)</f>
        <v/>
      </c>
      <c r="Q2756" s="287" t="n"/>
      <c r="R2756" s="287" t="n"/>
      <c r="S2756" s="331">
        <f>+(((K2756-I2756)/1000)*1000)/10</f>
        <v/>
      </c>
      <c r="T2756" s="332">
        <f>AVERAGE(S2756:S2757)</f>
        <v/>
      </c>
    </row>
    <row r="2757" ht="15.75" customHeight="1" s="412">
      <c r="A2757" s="333" t="n">
        <v>5484</v>
      </c>
      <c r="B2757" s="334" t="n">
        <v>222</v>
      </c>
      <c r="C2757" s="378" t="inlineStr">
        <is>
          <t>T419</t>
        </is>
      </c>
      <c r="D2757" s="378" t="n"/>
      <c r="E2757" s="378" t="n"/>
      <c r="F2757" s="378" t="n"/>
      <c r="G2757" s="378" t="n">
        <v>19</v>
      </c>
      <c r="H2757" s="379" t="n">
        <v>43637</v>
      </c>
      <c r="I2757" s="378" t="n">
        <v>5216</v>
      </c>
      <c r="J2757" s="378" t="n">
        <v>7920</v>
      </c>
      <c r="K2757" s="378" t="n">
        <v>7381</v>
      </c>
      <c r="L2757" s="378" t="n"/>
      <c r="M2757" s="386">
        <f>+(((J2757-I2757)-(K2757-I2757))/(K2757-I2757))*100</f>
        <v/>
      </c>
      <c r="N2757" s="397" t="n"/>
      <c r="O2757" s="331" t="n"/>
      <c r="P2757" s="331" t="n"/>
      <c r="Q2757" s="287" t="n"/>
      <c r="R2757" s="287" t="n"/>
      <c r="S2757" s="331">
        <f>+(((K2757-I2757)/1000)*1000)/10</f>
        <v/>
      </c>
      <c r="T2757" s="332" t="n"/>
    </row>
    <row r="2758" ht="15.75" customHeight="1" s="412">
      <c r="A2758" s="333" t="n">
        <v>6295</v>
      </c>
      <c r="B2758" s="334" t="n">
        <v>271</v>
      </c>
      <c r="C2758" s="378" t="inlineStr">
        <is>
          <t>T419</t>
        </is>
      </c>
      <c r="D2758" s="378" t="n"/>
      <c r="E2758" s="378" t="n"/>
      <c r="F2758" s="378" t="n"/>
      <c r="G2758" s="378" t="n">
        <v>22</v>
      </c>
      <c r="H2758" s="379" t="n">
        <v>43685</v>
      </c>
      <c r="I2758" s="378" t="n">
        <v>5224</v>
      </c>
      <c r="J2758" s="378" t="n">
        <v>8099</v>
      </c>
      <c r="K2758" s="378" t="n">
        <v>6683</v>
      </c>
      <c r="L2758" s="378" t="n">
        <v>6</v>
      </c>
      <c r="M2758" s="374" t="n"/>
      <c r="N2758" s="394" t="n"/>
      <c r="O2758" s="376">
        <f>AVERAGE(M2758:M2759)</f>
        <v/>
      </c>
      <c r="P2758" s="376">
        <f>_xlfn.STDEV.S(M2758,M2759)</f>
        <v/>
      </c>
      <c r="Q2758" s="287" t="n"/>
      <c r="R2758" s="287" t="n"/>
      <c r="S2758" s="331">
        <f>+(((K2758-I2758)/1000)*1000)/10</f>
        <v/>
      </c>
      <c r="T2758" s="332">
        <f>AVERAGE(S2758:S2759)</f>
        <v/>
      </c>
    </row>
    <row r="2759" ht="15.75" customHeight="1" s="412">
      <c r="A2759" s="333" t="n">
        <v>6296</v>
      </c>
      <c r="B2759" s="334" t="n">
        <v>271</v>
      </c>
      <c r="C2759" s="378" t="inlineStr">
        <is>
          <t>T419</t>
        </is>
      </c>
      <c r="D2759" s="378" t="n"/>
      <c r="E2759" s="378" t="n"/>
      <c r="F2759" s="378" t="n"/>
      <c r="G2759" s="378" t="n">
        <v>22</v>
      </c>
      <c r="H2759" s="379" t="n">
        <v>43685</v>
      </c>
      <c r="I2759" s="378" t="n">
        <v>5224</v>
      </c>
      <c r="J2759" s="378" t="n">
        <v>8063</v>
      </c>
      <c r="K2759" s="400" t="n">
        <v>7658</v>
      </c>
      <c r="L2759" s="378" t="n"/>
      <c r="M2759" s="374">
        <f>+(((J2759-I2759)-(K2759-I2759))/(K2759-I2759))*100</f>
        <v/>
      </c>
      <c r="N2759" s="394" t="n"/>
      <c r="O2759" s="377" t="n"/>
      <c r="P2759" s="377" t="n"/>
      <c r="Q2759" s="287" t="n"/>
      <c r="R2759" s="287" t="n"/>
      <c r="S2759" s="331">
        <f>+(((K2759-I2759)/1000)*1000)/10</f>
        <v/>
      </c>
      <c r="T2759" s="332" t="n"/>
    </row>
    <row r="2760" ht="15.75" customHeight="1" s="412">
      <c r="A2760" s="333" t="n">
        <v>3021</v>
      </c>
      <c r="B2760" s="334" t="n">
        <v>105</v>
      </c>
      <c r="C2760" s="371" t="inlineStr">
        <is>
          <t>T420</t>
        </is>
      </c>
      <c r="D2760" s="371" t="n"/>
      <c r="E2760" s="371" t="n"/>
      <c r="F2760" s="371" t="n"/>
      <c r="G2760" s="371" t="n">
        <v>11</v>
      </c>
      <c r="H2760" s="372" t="n">
        <v>43571</v>
      </c>
      <c r="I2760" s="373" t="n">
        <v>5251</v>
      </c>
      <c r="J2760" s="371" t="n">
        <v>8262</v>
      </c>
      <c r="K2760" s="371" t="n">
        <v>7111</v>
      </c>
      <c r="L2760" s="371" t="n">
        <v>2</v>
      </c>
      <c r="M2760" s="374">
        <f>+(((J2760-I2760)-(K2760-I2760))/(K2760-I2760))*100</f>
        <v/>
      </c>
      <c r="N2760" s="394" t="inlineStr">
        <is>
          <t>MF·</t>
        </is>
      </c>
      <c r="O2760" s="376">
        <f>AVERAGE(M2760:M2761)</f>
        <v/>
      </c>
      <c r="P2760" s="376">
        <f>_xlfn.STDEV.S(M2760,M2761)</f>
        <v/>
      </c>
      <c r="Q2760" s="287" t="n">
        <v>2</v>
      </c>
      <c r="R2760" s="287" t="n"/>
      <c r="S2760" s="331">
        <f>+(((K2760-I2760)/1000)*1000)/10</f>
        <v/>
      </c>
      <c r="T2760" s="332">
        <f>AVERAGE(S2760:S2761)</f>
        <v/>
      </c>
    </row>
    <row r="2761" ht="15.75" customHeight="1" s="412">
      <c r="A2761" s="333" t="n">
        <v>3022</v>
      </c>
      <c r="B2761" s="334" t="n">
        <v>106</v>
      </c>
      <c r="C2761" s="371" t="inlineStr">
        <is>
          <t>T420</t>
        </is>
      </c>
      <c r="D2761" s="371" t="n"/>
      <c r="E2761" s="371" t="n"/>
      <c r="F2761" s="371" t="n"/>
      <c r="G2761" s="371" t="n">
        <v>11</v>
      </c>
      <c r="H2761" s="372" t="n">
        <v>43571</v>
      </c>
      <c r="I2761" s="373" t="n">
        <v>5219</v>
      </c>
      <c r="J2761" s="371" t="n">
        <v>8369</v>
      </c>
      <c r="K2761" s="371" t="n">
        <v>7148</v>
      </c>
      <c r="L2761" s="371" t="n"/>
      <c r="M2761" s="374">
        <f>+(((J2761-I2761)-(K2761-I2761))/(K2761-I2761))*100</f>
        <v/>
      </c>
      <c r="N2761" s="394" t="n"/>
      <c r="O2761" s="377" t="n"/>
      <c r="P2761" s="377" t="n"/>
      <c r="Q2761" s="287" t="n"/>
      <c r="R2761" s="287" t="n"/>
      <c r="S2761" s="331">
        <f>+(((K2761-I2761)/1000)*1000)/10</f>
        <v/>
      </c>
      <c r="T2761" s="332" t="n"/>
    </row>
    <row r="2762" ht="15.75" customHeight="1" s="412">
      <c r="A2762" s="333" t="n">
        <v>3905</v>
      </c>
      <c r="B2762" s="334" t="n">
        <v>327</v>
      </c>
      <c r="C2762" s="371" t="inlineStr">
        <is>
          <t>T420</t>
        </is>
      </c>
      <c r="D2762" s="371" t="n"/>
      <c r="E2762" s="371" t="n"/>
      <c r="F2762" s="371" t="n"/>
      <c r="G2762" s="371" t="n">
        <v>14</v>
      </c>
      <c r="H2762" s="372" t="n">
        <v>43591</v>
      </c>
      <c r="I2762" s="371" t="n">
        <v>5275</v>
      </c>
      <c r="J2762" s="373" t="n">
        <v>8602</v>
      </c>
      <c r="K2762" s="371" t="n">
        <v>7631</v>
      </c>
      <c r="L2762" s="371" t="n"/>
      <c r="M2762" s="374">
        <f>+(((J2762-I2762)-(K2762-I2762))/(K2762-I2762))*100</f>
        <v/>
      </c>
      <c r="N2762" s="394" t="inlineStr">
        <is>
          <t>30/4</t>
        </is>
      </c>
      <c r="O2762" s="376">
        <f>AVERAGE(M2762:M2763)</f>
        <v/>
      </c>
      <c r="P2762" s="376">
        <f>_xlfn.STDEV.S(M2762,M2763)</f>
        <v/>
      </c>
      <c r="Q2762" s="287" t="n"/>
      <c r="R2762" s="287" t="n"/>
      <c r="S2762" s="331">
        <f>+(((K2762-I2762)/1000)*1000)/10</f>
        <v/>
      </c>
      <c r="T2762" s="332">
        <f>AVERAGE(S2762:S2763)</f>
        <v/>
      </c>
    </row>
    <row r="2763" ht="15.75" customHeight="1" s="412">
      <c r="A2763" s="333" t="n">
        <v>3906</v>
      </c>
      <c r="B2763" s="334" t="n">
        <v>328</v>
      </c>
      <c r="C2763" s="371" t="inlineStr">
        <is>
          <t>T420</t>
        </is>
      </c>
      <c r="D2763" s="371" t="n"/>
      <c r="E2763" s="371" t="n"/>
      <c r="F2763" s="371" t="n"/>
      <c r="G2763" s="371" t="n">
        <v>14</v>
      </c>
      <c r="H2763" s="372" t="n">
        <v>43591</v>
      </c>
      <c r="I2763" s="371" t="n">
        <v>5350</v>
      </c>
      <c r="J2763" s="373" t="n">
        <v>8573</v>
      </c>
      <c r="K2763" s="371" t="n">
        <v>7663</v>
      </c>
      <c r="L2763" s="371" t="n"/>
      <c r="M2763" s="374">
        <f>+(((J2763-I2763)-(K2763-I2763))/(K2763-I2763))*100</f>
        <v/>
      </c>
      <c r="N2763" s="394" t="n"/>
      <c r="O2763" s="377" t="n"/>
      <c r="P2763" s="377" t="n"/>
      <c r="Q2763" s="287" t="n"/>
      <c r="R2763" s="287" t="n"/>
      <c r="S2763" s="331">
        <f>+(((K2763-I2763)/1000)*1000)/10</f>
        <v/>
      </c>
      <c r="T2763" s="332" t="n"/>
    </row>
    <row r="2764" ht="15.75" customHeight="1" s="412">
      <c r="A2764" s="333" t="n">
        <v>4557</v>
      </c>
      <c r="B2764" s="334" t="n">
        <v>263</v>
      </c>
      <c r="C2764" s="371" t="inlineStr">
        <is>
          <t>T420</t>
        </is>
      </c>
      <c r="D2764" s="371" t="n"/>
      <c r="E2764" s="371" t="n"/>
      <c r="F2764" s="371" t="n"/>
      <c r="G2764" s="371" t="n">
        <v>16</v>
      </c>
      <c r="H2764" s="372" t="n">
        <v>43607</v>
      </c>
      <c r="I2764" s="371" t="n">
        <v>5258</v>
      </c>
      <c r="J2764" s="371" t="n">
        <v>7269</v>
      </c>
      <c r="K2764" s="371" t="n">
        <v>6862</v>
      </c>
      <c r="L2764" s="371" t="n">
        <v>2</v>
      </c>
      <c r="M2764" s="374">
        <f>+(((J2764-I2764)-(K2764-I2764))/(K2764-I2764))*100</f>
        <v/>
      </c>
      <c r="N2764" s="394" t="n"/>
      <c r="O2764" s="376">
        <f>AVERAGE(M2764:M2765)</f>
        <v/>
      </c>
      <c r="P2764" s="376">
        <f>_xlfn.STDEV.S(M2764,M2765)</f>
        <v/>
      </c>
      <c r="Q2764" s="287" t="n"/>
      <c r="R2764" s="287" t="n"/>
      <c r="S2764" s="331">
        <f>+(((K2764-I2764)/1000)*1000)/10</f>
        <v/>
      </c>
      <c r="T2764" s="332">
        <f>AVERAGE(S2764:S2765)</f>
        <v/>
      </c>
    </row>
    <row r="2765" ht="15.75" customHeight="1" s="412">
      <c r="A2765" s="333" t="n">
        <v>4558</v>
      </c>
      <c r="B2765" s="334" t="n">
        <v>264</v>
      </c>
      <c r="C2765" s="371" t="inlineStr">
        <is>
          <t>T420</t>
        </is>
      </c>
      <c r="D2765" s="371" t="n"/>
      <c r="E2765" s="371" t="n"/>
      <c r="F2765" s="371" t="n"/>
      <c r="G2765" s="371" t="n">
        <v>16</v>
      </c>
      <c r="H2765" s="372" t="n">
        <v>43607</v>
      </c>
      <c r="I2765" s="371" t="n">
        <v>5312</v>
      </c>
      <c r="J2765" s="371" t="n">
        <v>7531</v>
      </c>
      <c r="K2765" s="371" t="n">
        <v>7060</v>
      </c>
      <c r="L2765" s="371" t="n"/>
      <c r="M2765" s="374">
        <f>+(((J2765-I2765)-(K2765-I2765))/(K2765-I2765))*100</f>
        <v/>
      </c>
      <c r="N2765" s="394" t="n"/>
      <c r="O2765" s="377" t="n"/>
      <c r="P2765" s="377" t="n"/>
      <c r="Q2765" s="287" t="n"/>
      <c r="R2765" s="287" t="n"/>
      <c r="S2765" s="331">
        <f>+(((K2765-I2765)/1000)*1000)/10</f>
        <v/>
      </c>
      <c r="T2765" s="332" t="n"/>
    </row>
    <row r="2766" ht="15.75" customHeight="1" s="412">
      <c r="A2766" s="333" t="n">
        <v>5203</v>
      </c>
      <c r="B2766" s="334" t="n">
        <v>263</v>
      </c>
      <c r="C2766" s="371" t="inlineStr">
        <is>
          <t>T420</t>
        </is>
      </c>
      <c r="D2766" s="371" t="n"/>
      <c r="E2766" s="371" t="n"/>
      <c r="F2766" s="371" t="n"/>
      <c r="G2766" s="371" t="n">
        <v>18</v>
      </c>
      <c r="H2766" s="372" t="n">
        <v>43626</v>
      </c>
      <c r="I2766" s="371" t="n">
        <v>5258</v>
      </c>
      <c r="J2766" s="371" t="n">
        <v>8174</v>
      </c>
      <c r="K2766" s="371" t="n">
        <v>7674</v>
      </c>
      <c r="L2766" s="371" t="n">
        <v>6</v>
      </c>
      <c r="M2766" s="374">
        <f>+(((J2766-I2766)-(K2766-I2766))/(K2766-I2766))*100</f>
        <v/>
      </c>
      <c r="N2766" s="394" t="n"/>
      <c r="O2766" s="376">
        <f>AVERAGE(M2766:M2767)</f>
        <v/>
      </c>
      <c r="P2766" s="376">
        <f>_xlfn.STDEV.S(M2766,M2767)</f>
        <v/>
      </c>
      <c r="Q2766" s="287" t="n"/>
      <c r="R2766" s="287" t="n"/>
      <c r="S2766" s="331">
        <f>+(((K2766-I2766)/1000)*1000)/10</f>
        <v/>
      </c>
      <c r="T2766" s="332">
        <f>AVERAGE(S2766:S2767)</f>
        <v/>
      </c>
    </row>
    <row r="2767" ht="15.75" customHeight="1" s="412">
      <c r="A2767" s="333" t="n">
        <v>5204</v>
      </c>
      <c r="B2767" s="334" t="n">
        <v>264</v>
      </c>
      <c r="C2767" s="371" t="inlineStr">
        <is>
          <t>T420</t>
        </is>
      </c>
      <c r="D2767" s="371" t="n"/>
      <c r="E2767" s="371" t="n"/>
      <c r="F2767" s="371" t="n"/>
      <c r="G2767" s="371" t="n">
        <v>18</v>
      </c>
      <c r="H2767" s="372" t="n">
        <v>43626</v>
      </c>
      <c r="I2767" s="371" t="n">
        <v>5312</v>
      </c>
      <c r="J2767" s="371" t="n">
        <v>8137</v>
      </c>
      <c r="K2767" s="371" t="n">
        <v>7664</v>
      </c>
      <c r="L2767" s="371" t="n"/>
      <c r="M2767" s="374">
        <f>+(((J2767-I2767)-(K2767-I2767))/(K2767-I2767))*100</f>
        <v/>
      </c>
      <c r="N2767" s="394" t="n"/>
      <c r="O2767" s="377" t="n"/>
      <c r="P2767" s="377" t="n"/>
      <c r="Q2767" s="287" t="n"/>
      <c r="R2767" s="287" t="n"/>
      <c r="S2767" s="331">
        <f>+(((K2767-I2767)/1000)*1000)/10</f>
        <v/>
      </c>
      <c r="T2767" s="332" t="n"/>
    </row>
    <row r="2768" ht="15.75" customHeight="1" s="412">
      <c r="A2768" s="333" t="n">
        <v>5715</v>
      </c>
      <c r="B2768" s="334" t="n">
        <v>159</v>
      </c>
      <c r="C2768" s="378" t="inlineStr">
        <is>
          <t>T420</t>
        </is>
      </c>
      <c r="D2768" s="378" t="n"/>
      <c r="E2768" s="378" t="n"/>
      <c r="F2768" s="378" t="n"/>
      <c r="G2768" s="378" t="n">
        <v>21</v>
      </c>
      <c r="H2768" s="379" t="n">
        <v>43657</v>
      </c>
      <c r="I2768" s="378" t="n">
        <v>5300</v>
      </c>
      <c r="J2768" s="378" t="n">
        <v>8211</v>
      </c>
      <c r="K2768" s="378" t="n">
        <v>7717</v>
      </c>
      <c r="L2768" s="378" t="n">
        <v>6</v>
      </c>
      <c r="M2768" s="374">
        <f>+(((J2768-I2768)-(K2768-I2768))/(K2768-I2768))*100</f>
        <v/>
      </c>
      <c r="N2768" s="394" t="n"/>
      <c r="O2768" s="376">
        <f>AVERAGE(M2768:M2769)</f>
        <v/>
      </c>
      <c r="P2768" s="376">
        <f>_xlfn.STDEV.S(M2768,M2769)</f>
        <v/>
      </c>
      <c r="Q2768" s="287" t="n"/>
      <c r="R2768" s="287" t="n"/>
      <c r="S2768" s="331">
        <f>+(((K2768-I2768)/1000)*1000)/10</f>
        <v/>
      </c>
      <c r="T2768" s="332">
        <f>AVERAGE(S2768:S2769)</f>
        <v/>
      </c>
    </row>
    <row r="2769" ht="15.75" customHeight="1" s="412">
      <c r="A2769" s="333" t="n">
        <v>5716</v>
      </c>
      <c r="B2769" s="334" t="n">
        <v>160</v>
      </c>
      <c r="C2769" s="378" t="inlineStr">
        <is>
          <t>T420</t>
        </is>
      </c>
      <c r="D2769" s="378" t="n"/>
      <c r="E2769" s="378" t="n"/>
      <c r="F2769" s="378" t="n"/>
      <c r="G2769" s="378" t="n">
        <v>21</v>
      </c>
      <c r="H2769" s="379" t="n">
        <v>43657</v>
      </c>
      <c r="I2769" s="378" t="n">
        <v>5234</v>
      </c>
      <c r="J2769" s="378" t="n">
        <v>7918</v>
      </c>
      <c r="K2769" s="378" t="n">
        <v>7469</v>
      </c>
      <c r="L2769" s="378" t="n"/>
      <c r="M2769" s="374">
        <f>+(((J2769-I2769)-(K2769-I2769))/(K2769-I2769))*100</f>
        <v/>
      </c>
      <c r="N2769" s="394" t="n"/>
      <c r="O2769" s="377" t="n"/>
      <c r="P2769" s="377" t="n"/>
      <c r="Q2769" s="287" t="n"/>
      <c r="R2769" s="287" t="n"/>
      <c r="S2769" s="331">
        <f>+(((K2769-I2769)/1000)*1000)/10</f>
        <v/>
      </c>
      <c r="T2769" s="332" t="n"/>
    </row>
    <row r="2770" ht="15.75" customHeight="1" s="412">
      <c r="A2770" s="333" t="n">
        <v>6297</v>
      </c>
      <c r="B2770" s="334" t="n">
        <v>272</v>
      </c>
      <c r="C2770" s="378" t="inlineStr">
        <is>
          <t>T420</t>
        </is>
      </c>
      <c r="D2770" s="378" t="n"/>
      <c r="E2770" s="378" t="n"/>
      <c r="F2770" s="378" t="n"/>
      <c r="G2770" s="378" t="n">
        <v>22</v>
      </c>
      <c r="H2770" s="379" t="n">
        <v>43685</v>
      </c>
      <c r="I2770" s="378" t="n">
        <v>5257</v>
      </c>
      <c r="J2770" s="378" t="n">
        <v>7894</v>
      </c>
      <c r="K2770" s="378" t="n">
        <v>7508</v>
      </c>
      <c r="L2770" s="378" t="n">
        <v>6</v>
      </c>
      <c r="M2770" s="374">
        <f>+(((J2770-I2770)-(K2770-I2770))/(K2770-I2770))*100</f>
        <v/>
      </c>
      <c r="N2770" s="394" t="n"/>
      <c r="O2770" s="376">
        <f>AVERAGE(M2770:M2771)</f>
        <v/>
      </c>
      <c r="P2770" s="376">
        <f>_xlfn.STDEV.S(M2770,M2771)</f>
        <v/>
      </c>
      <c r="Q2770" s="287" t="n"/>
      <c r="R2770" s="287" t="n"/>
      <c r="S2770" s="331">
        <f>+(((K2770-I2770)/1000)*1000)/10</f>
        <v/>
      </c>
      <c r="T2770" s="332">
        <f>AVERAGE(S2770:S2771)</f>
        <v/>
      </c>
    </row>
    <row r="2771" ht="15.75" customHeight="1" s="412">
      <c r="A2771" s="333" t="n">
        <v>6298</v>
      </c>
      <c r="B2771" s="334" t="n">
        <v>272</v>
      </c>
      <c r="C2771" s="378" t="inlineStr">
        <is>
          <t>T420</t>
        </is>
      </c>
      <c r="D2771" s="378" t="n"/>
      <c r="E2771" s="378" t="n"/>
      <c r="F2771" s="378" t="n"/>
      <c r="G2771" s="378" t="n">
        <v>22</v>
      </c>
      <c r="H2771" s="379" t="n">
        <v>43685</v>
      </c>
      <c r="I2771" s="378" t="n">
        <v>5257</v>
      </c>
      <c r="J2771" s="378" t="n">
        <v>7559</v>
      </c>
      <c r="K2771" s="378" t="n">
        <v>7208</v>
      </c>
      <c r="L2771" s="378" t="n"/>
      <c r="M2771" s="374">
        <f>+(((J2771-I2771)-(K2771-I2771))/(K2771-I2771))*100</f>
        <v/>
      </c>
      <c r="N2771" s="394" t="n"/>
      <c r="O2771" s="377" t="n"/>
      <c r="P2771" s="377" t="n"/>
      <c r="Q2771" s="287" t="n"/>
      <c r="R2771" s="287" t="n"/>
      <c r="S2771" s="331">
        <f>+(((K2771-I2771)/1000)*1000)/10</f>
        <v/>
      </c>
      <c r="T2771" s="332" t="n"/>
    </row>
    <row r="2772" ht="15.75" customHeight="1" s="412">
      <c r="A2772" s="333" t="n">
        <v>3023</v>
      </c>
      <c r="B2772" s="334" t="n">
        <v>107</v>
      </c>
      <c r="C2772" s="371" t="inlineStr">
        <is>
          <t>T421</t>
        </is>
      </c>
      <c r="D2772" s="371" t="n"/>
      <c r="E2772" s="371" t="n"/>
      <c r="F2772" s="371" t="n"/>
      <c r="G2772" s="371" t="n">
        <v>11</v>
      </c>
      <c r="H2772" s="372" t="n">
        <v>43571</v>
      </c>
      <c r="I2772" s="373" t="n">
        <v>5226</v>
      </c>
      <c r="J2772" s="371" t="n">
        <v>8704</v>
      </c>
      <c r="K2772" s="371" t="n">
        <v>7378</v>
      </c>
      <c r="L2772" s="371" t="n">
        <v>2</v>
      </c>
      <c r="M2772" s="374">
        <f>+(((J2772-I2772)-(K2772-I2772))/(K2772-I2772))*100</f>
        <v/>
      </c>
      <c r="N2772" s="394" t="n">
        <v>0.5</v>
      </c>
      <c r="O2772" s="376">
        <f>AVERAGE(M2772:M2773)</f>
        <v/>
      </c>
      <c r="P2772" s="376">
        <f>_xlfn.STDEV.S(M2772,M2773)</f>
        <v/>
      </c>
      <c r="Q2772" s="287" t="n">
        <v>2</v>
      </c>
      <c r="R2772" s="287" t="n"/>
      <c r="S2772" s="331">
        <f>+(((K2772-I2772)/1000)*1000)/10</f>
        <v/>
      </c>
      <c r="T2772" s="332">
        <f>AVERAGE(S2772:S2773)</f>
        <v/>
      </c>
    </row>
    <row r="2773" ht="15.75" customHeight="1" s="412">
      <c r="A2773" s="333" t="n">
        <v>3024</v>
      </c>
      <c r="B2773" s="334" t="n">
        <v>108</v>
      </c>
      <c r="C2773" s="371" t="inlineStr">
        <is>
          <t>T421</t>
        </is>
      </c>
      <c r="D2773" s="371" t="n"/>
      <c r="E2773" s="371" t="n"/>
      <c r="F2773" s="371" t="n"/>
      <c r="G2773" s="371" t="n">
        <v>11</v>
      </c>
      <c r="H2773" s="372" t="n">
        <v>43571</v>
      </c>
      <c r="I2773" s="373" t="n">
        <v>5274</v>
      </c>
      <c r="J2773" s="371" t="n">
        <v>8746</v>
      </c>
      <c r="K2773" s="371" t="n">
        <v>7440</v>
      </c>
      <c r="L2773" s="371" t="n"/>
      <c r="M2773" s="374">
        <f>+(((J2773-I2773)-(K2773-I2773))/(K2773-I2773))*100</f>
        <v/>
      </c>
      <c r="N2773" s="394" t="n"/>
      <c r="O2773" s="377" t="n"/>
      <c r="P2773" s="377" t="n"/>
      <c r="Q2773" s="287" t="n"/>
      <c r="R2773" s="287" t="n"/>
      <c r="S2773" s="331">
        <f>+(((K2773-I2773)/1000)*1000)/10</f>
        <v/>
      </c>
      <c r="T2773" s="332" t="n"/>
    </row>
    <row r="2774" ht="15.75" customHeight="1" s="412">
      <c r="A2774" s="333" t="n">
        <v>3907</v>
      </c>
      <c r="B2774" s="334" t="n">
        <v>329</v>
      </c>
      <c r="C2774" s="371" t="inlineStr">
        <is>
          <t>T421</t>
        </is>
      </c>
      <c r="D2774" s="371" t="n"/>
      <c r="E2774" s="371" t="n"/>
      <c r="F2774" s="371" t="n"/>
      <c r="G2774" s="371" t="n">
        <v>14</v>
      </c>
      <c r="H2774" s="372" t="n">
        <v>43591</v>
      </c>
      <c r="I2774" s="371" t="n">
        <v>5215</v>
      </c>
      <c r="J2774" s="373" t="n">
        <v>8279</v>
      </c>
      <c r="K2774" s="371" t="n">
        <v>7472</v>
      </c>
      <c r="L2774" s="371" t="n"/>
      <c r="M2774" s="374">
        <f>+(((J2774-I2774)-(K2774-I2774))/(K2774-I2774))*100</f>
        <v/>
      </c>
      <c r="N2774" s="394" t="inlineStr">
        <is>
          <t>MF</t>
        </is>
      </c>
      <c r="O2774" s="376">
        <f>AVERAGE(M2774:M2775)</f>
        <v/>
      </c>
      <c r="P2774" s="376">
        <f>_xlfn.STDEV.S(M2774,M2775)</f>
        <v/>
      </c>
      <c r="Q2774" s="287" t="n"/>
      <c r="R2774" s="287" t="n"/>
      <c r="S2774" s="331">
        <f>+(((K2774-I2774)/1000)*1000)/10</f>
        <v/>
      </c>
      <c r="T2774" s="332">
        <f>AVERAGE(S2774:S2775)</f>
        <v/>
      </c>
    </row>
    <row r="2775" ht="15.75" customHeight="1" s="412">
      <c r="A2775" s="333" t="n">
        <v>3908</v>
      </c>
      <c r="B2775" s="334" t="n">
        <v>330</v>
      </c>
      <c r="C2775" s="371" t="inlineStr">
        <is>
          <t>T421</t>
        </is>
      </c>
      <c r="D2775" s="371" t="n"/>
      <c r="E2775" s="371" t="n"/>
      <c r="F2775" s="371" t="n"/>
      <c r="G2775" s="371" t="n">
        <v>14</v>
      </c>
      <c r="H2775" s="372" t="n">
        <v>43591</v>
      </c>
      <c r="I2775" s="371" t="n">
        <v>5277</v>
      </c>
      <c r="J2775" s="373" t="n">
        <v>8513</v>
      </c>
      <c r="K2775" s="371" t="n">
        <v>7651</v>
      </c>
      <c r="L2775" s="371" t="n"/>
      <c r="M2775" s="374">
        <f>+(((J2775-I2775)-(K2775-I2775))/(K2775-I2775))*100</f>
        <v/>
      </c>
      <c r="N2775" s="394" t="n"/>
      <c r="O2775" s="377" t="n"/>
      <c r="P2775" s="377" t="n"/>
      <c r="Q2775" s="287" t="n"/>
      <c r="R2775" s="287" t="n"/>
      <c r="S2775" s="331">
        <f>+(((K2775-I2775)/1000)*1000)/10</f>
        <v/>
      </c>
      <c r="T2775" s="332" t="n"/>
    </row>
    <row r="2776" ht="15.75" customHeight="1" s="412">
      <c r="A2776" s="333" t="n">
        <v>4559</v>
      </c>
      <c r="B2776" s="334" t="n">
        <v>265</v>
      </c>
      <c r="C2776" s="371" t="inlineStr">
        <is>
          <t>T421</t>
        </is>
      </c>
      <c r="D2776" s="371" t="n"/>
      <c r="E2776" s="371" t="n"/>
      <c r="F2776" s="371" t="n"/>
      <c r="G2776" s="371" t="n">
        <v>16</v>
      </c>
      <c r="H2776" s="372" t="n">
        <v>43607</v>
      </c>
      <c r="I2776" s="371" t="n">
        <v>5235</v>
      </c>
      <c r="J2776" s="371" t="n">
        <v>8208</v>
      </c>
      <c r="K2776" s="371" t="n">
        <v>7537</v>
      </c>
      <c r="L2776" s="371" t="n">
        <v>2</v>
      </c>
      <c r="M2776" s="374">
        <f>+(((J2776-I2776)-(K2776-I2776))/(K2776-I2776))*100</f>
        <v/>
      </c>
      <c r="N2776" s="394" t="n"/>
      <c r="O2776" s="376">
        <f>AVERAGE(M2776:M2777)</f>
        <v/>
      </c>
      <c r="P2776" s="376">
        <f>_xlfn.STDEV.S(M2776,M2777)</f>
        <v/>
      </c>
      <c r="Q2776" s="287" t="n"/>
      <c r="R2776" s="287" t="n"/>
      <c r="S2776" s="331">
        <f>+(((K2776-I2776)/1000)*1000)/10</f>
        <v/>
      </c>
      <c r="T2776" s="332">
        <f>AVERAGE(S2776:S2777)</f>
        <v/>
      </c>
    </row>
    <row r="2777" ht="15.75" customHeight="1" s="412">
      <c r="A2777" s="333" t="n">
        <v>4560</v>
      </c>
      <c r="B2777" s="334" t="n">
        <v>266</v>
      </c>
      <c r="C2777" s="371" t="inlineStr">
        <is>
          <t>T421</t>
        </is>
      </c>
      <c r="D2777" s="371" t="n"/>
      <c r="E2777" s="371" t="n"/>
      <c r="F2777" s="371" t="n"/>
      <c r="G2777" s="371" t="n">
        <v>16</v>
      </c>
      <c r="H2777" s="372" t="n">
        <v>43607</v>
      </c>
      <c r="I2777" s="371" t="n">
        <v>5209</v>
      </c>
      <c r="J2777" s="371" t="n">
        <v>8180</v>
      </c>
      <c r="K2777" s="371" t="n">
        <v>7520</v>
      </c>
      <c r="L2777" s="371" t="n"/>
      <c r="M2777" s="374">
        <f>+(((J2777-I2777)-(K2777-I2777))/(K2777-I2777))*100</f>
        <v/>
      </c>
      <c r="N2777" s="394" t="n"/>
      <c r="O2777" s="377" t="n"/>
      <c r="P2777" s="377" t="n"/>
      <c r="Q2777" s="287" t="n"/>
      <c r="R2777" s="287" t="n"/>
      <c r="S2777" s="331">
        <f>+(((K2777-I2777)/1000)*1000)/10</f>
        <v/>
      </c>
      <c r="T2777" s="332" t="n"/>
    </row>
    <row r="2778" ht="15.75" customHeight="1" s="412">
      <c r="A2778" s="333" t="n">
        <v>5205</v>
      </c>
      <c r="B2778" s="334" t="n">
        <v>265</v>
      </c>
      <c r="C2778" s="371" t="inlineStr">
        <is>
          <t>T421</t>
        </is>
      </c>
      <c r="D2778" s="371" t="n"/>
      <c r="E2778" s="371" t="n"/>
      <c r="F2778" s="371" t="n"/>
      <c r="G2778" s="371" t="n">
        <v>18</v>
      </c>
      <c r="H2778" s="372" t="n">
        <v>43626</v>
      </c>
      <c r="I2778" s="371" t="n">
        <v>5235</v>
      </c>
      <c r="J2778" s="371" t="n">
        <v>7413</v>
      </c>
      <c r="K2778" s="371" t="n">
        <v>7050</v>
      </c>
      <c r="L2778" s="371" t="n">
        <v>6</v>
      </c>
      <c r="M2778" s="374">
        <f>+(((J2778-I2778)-(K2778-I2778))/(K2778-I2778))*100</f>
        <v/>
      </c>
      <c r="N2778" s="394" t="n"/>
      <c r="O2778" s="376">
        <f>AVERAGE(M2778:M2779)</f>
        <v/>
      </c>
      <c r="P2778" s="376">
        <f>_xlfn.STDEV.S(M2778,M2779)</f>
        <v/>
      </c>
      <c r="Q2778" s="287" t="n"/>
      <c r="R2778" s="287" t="n"/>
      <c r="S2778" s="331">
        <f>+(((K2778-I2778)/1000)*1000)/10</f>
        <v/>
      </c>
      <c r="T2778" s="332">
        <f>AVERAGE(S2778:S2779)</f>
        <v/>
      </c>
    </row>
    <row r="2779" ht="15.75" customHeight="1" s="412">
      <c r="A2779" s="333" t="n">
        <v>5206</v>
      </c>
      <c r="B2779" s="334" t="n">
        <v>266</v>
      </c>
      <c r="C2779" s="371" t="inlineStr">
        <is>
          <t>T421</t>
        </is>
      </c>
      <c r="D2779" s="371" t="n"/>
      <c r="E2779" s="371" t="n"/>
      <c r="F2779" s="371" t="n"/>
      <c r="G2779" s="371" t="n">
        <v>18</v>
      </c>
      <c r="H2779" s="372" t="n">
        <v>43626</v>
      </c>
      <c r="I2779" s="371" t="n">
        <v>5209</v>
      </c>
      <c r="J2779" s="371" t="n">
        <v>7418</v>
      </c>
      <c r="K2779" s="371" t="n">
        <v>7052</v>
      </c>
      <c r="L2779" s="371" t="n"/>
      <c r="M2779" s="374">
        <f>+(((J2779-I2779)-(K2779-I2779))/(K2779-I2779))*100</f>
        <v/>
      </c>
      <c r="N2779" s="394" t="n"/>
      <c r="O2779" s="377" t="n"/>
      <c r="P2779" s="377" t="n"/>
      <c r="Q2779" s="287" t="n"/>
      <c r="R2779" s="287" t="n"/>
      <c r="S2779" s="331">
        <f>+(((K2779-I2779)/1000)*1000)/10</f>
        <v/>
      </c>
      <c r="T2779" s="332" t="n"/>
    </row>
    <row r="2780" ht="15.75" customHeight="1" s="412">
      <c r="A2780" s="333" t="n">
        <v>5717</v>
      </c>
      <c r="B2780" s="334" t="n">
        <v>161</v>
      </c>
      <c r="C2780" s="378" t="inlineStr">
        <is>
          <t>T421</t>
        </is>
      </c>
      <c r="D2780" s="378" t="n"/>
      <c r="E2780" s="378" t="n"/>
      <c r="F2780" s="378" t="n"/>
      <c r="G2780" s="378" t="n">
        <v>21</v>
      </c>
      <c r="H2780" s="379" t="n">
        <v>43657</v>
      </c>
      <c r="I2780" s="378" t="n">
        <v>5264</v>
      </c>
      <c r="J2780" s="378" t="n">
        <v>7378</v>
      </c>
      <c r="K2780" s="378" t="n">
        <v>7004</v>
      </c>
      <c r="L2780" s="378" t="n">
        <v>6</v>
      </c>
      <c r="M2780" s="374">
        <f>+(((J2780-I2780)-(K2780-I2780))/(K2780-I2780))*100</f>
        <v/>
      </c>
      <c r="N2780" s="394" t="n"/>
      <c r="O2780" s="376">
        <f>AVERAGE(M2780:M2781)</f>
        <v/>
      </c>
      <c r="P2780" s="376">
        <f>_xlfn.STDEV.S(M2780,M2781)</f>
        <v/>
      </c>
      <c r="Q2780" s="287" t="n"/>
      <c r="R2780" s="287" t="n"/>
      <c r="S2780" s="331">
        <f>+(((K2780-I2780)/1000)*1000)/10</f>
        <v/>
      </c>
      <c r="T2780" s="332">
        <f>AVERAGE(S2780:S2781)</f>
        <v/>
      </c>
    </row>
    <row r="2781" ht="15.75" customHeight="1" s="412">
      <c r="A2781" s="333" t="n">
        <v>5718</v>
      </c>
      <c r="B2781" s="334" t="n">
        <v>162</v>
      </c>
      <c r="C2781" s="378" t="inlineStr">
        <is>
          <t>T421</t>
        </is>
      </c>
      <c r="D2781" s="378" t="n"/>
      <c r="E2781" s="378" t="n"/>
      <c r="F2781" s="378" t="n"/>
      <c r="G2781" s="378" t="n">
        <v>21</v>
      </c>
      <c r="H2781" s="379" t="n">
        <v>43657</v>
      </c>
      <c r="I2781" s="378" t="n">
        <v>5232</v>
      </c>
      <c r="J2781" s="378" t="n">
        <v>7293</v>
      </c>
      <c r="K2781" s="378" t="n">
        <v>6934</v>
      </c>
      <c r="L2781" s="378" t="n"/>
      <c r="M2781" s="374">
        <f>+(((J2781-I2781)-(K2781-I2781))/(K2781-I2781))*100</f>
        <v/>
      </c>
      <c r="N2781" s="394" t="n"/>
      <c r="O2781" s="377" t="n"/>
      <c r="P2781" s="377" t="n"/>
      <c r="Q2781" s="287" t="n"/>
      <c r="R2781" s="287" t="n"/>
      <c r="S2781" s="331">
        <f>+(((K2781-I2781)/1000)*1000)/10</f>
        <v/>
      </c>
      <c r="T2781" s="332" t="n"/>
    </row>
    <row r="2782" ht="15.75" customHeight="1" s="412">
      <c r="A2782" s="333" t="n">
        <v>6299</v>
      </c>
      <c r="B2782" s="334" t="n">
        <v>273</v>
      </c>
      <c r="C2782" s="378" t="inlineStr">
        <is>
          <t>T421</t>
        </is>
      </c>
      <c r="D2782" s="378" t="n"/>
      <c r="E2782" s="378" t="n"/>
      <c r="F2782" s="378" t="n"/>
      <c r="G2782" s="378" t="n">
        <v>22</v>
      </c>
      <c r="H2782" s="379" t="n">
        <v>43685</v>
      </c>
      <c r="I2782" s="378" t="n">
        <v>5242</v>
      </c>
      <c r="J2782" s="378" t="n">
        <v>7185</v>
      </c>
      <c r="K2782" s="378" t="n">
        <v>6885</v>
      </c>
      <c r="L2782" s="378" t="n">
        <v>6</v>
      </c>
      <c r="M2782" s="374">
        <f>+(((J2782-I2782)-(K2782-I2782))/(K2782-I2782))*100</f>
        <v/>
      </c>
      <c r="N2782" s="394" t="n"/>
      <c r="O2782" s="376">
        <f>AVERAGE(M2782:M2783)</f>
        <v/>
      </c>
      <c r="P2782" s="376">
        <f>_xlfn.STDEV.S(M2782,M2783)</f>
        <v/>
      </c>
      <c r="Q2782" s="287" t="n"/>
      <c r="R2782" s="287" t="n"/>
      <c r="S2782" s="331">
        <f>+(((K2782-I2782)/1000)*1000)/10</f>
        <v/>
      </c>
      <c r="T2782" s="332">
        <f>AVERAGE(S2782:S2783)</f>
        <v/>
      </c>
    </row>
    <row r="2783" ht="15.75" customHeight="1" s="412">
      <c r="A2783" s="333" t="n">
        <v>6300</v>
      </c>
      <c r="B2783" s="334" t="n">
        <v>273</v>
      </c>
      <c r="C2783" s="378" t="inlineStr">
        <is>
          <t>T421</t>
        </is>
      </c>
      <c r="D2783" s="378" t="n"/>
      <c r="E2783" s="378" t="n"/>
      <c r="F2783" s="378" t="n"/>
      <c r="G2783" s="378" t="n">
        <v>22</v>
      </c>
      <c r="H2783" s="379" t="n">
        <v>43685</v>
      </c>
      <c r="I2783" s="378" t="n">
        <v>5242</v>
      </c>
      <c r="J2783" s="378" t="n">
        <v>7141</v>
      </c>
      <c r="K2783" s="378" t="n">
        <v>6833</v>
      </c>
      <c r="L2783" s="378" t="n"/>
      <c r="M2783" s="374">
        <f>+(((J2783-I2783)-(K2783-I2783))/(K2783-I2783))*100</f>
        <v/>
      </c>
      <c r="N2783" s="394" t="n"/>
      <c r="O2783" s="377" t="n"/>
      <c r="P2783" s="377" t="n"/>
      <c r="Q2783" s="287" t="n"/>
      <c r="R2783" s="287" t="n"/>
      <c r="S2783" s="331">
        <f>+(((K2783-I2783)/1000)*1000)/10</f>
        <v/>
      </c>
      <c r="T2783" s="332" t="n"/>
    </row>
    <row r="2784" ht="15.75" customHeight="1" s="412">
      <c r="A2784" s="333" t="n">
        <v>3543</v>
      </c>
      <c r="B2784" s="334" t="n">
        <v>299</v>
      </c>
      <c r="C2784" s="371" t="inlineStr">
        <is>
          <t>T422</t>
        </is>
      </c>
      <c r="D2784" s="371" t="n"/>
      <c r="E2784" s="371" t="n"/>
      <c r="F2784" s="371" t="n"/>
      <c r="G2784" s="371" t="n">
        <v>13</v>
      </c>
      <c r="H2784" s="372" t="n">
        <v>43587</v>
      </c>
      <c r="I2784" s="371" t="n">
        <v>5236</v>
      </c>
      <c r="J2784" s="371" t="n"/>
      <c r="K2784" s="371" t="n"/>
      <c r="L2784" s="371" t="n"/>
      <c r="M2784" s="374">
        <f>+(((J2784-I2784)-(K2784-I2784))/(K2784-I2784))*100</f>
        <v/>
      </c>
      <c r="N2784" s="394" t="n"/>
      <c r="O2784" s="376">
        <f>AVERAGE(M2784:M2785)</f>
        <v/>
      </c>
      <c r="P2784" s="376">
        <f>_xlfn.STDEV.S(M2784,M2785)</f>
        <v/>
      </c>
      <c r="Q2784" s="287" t="n">
        <v>2</v>
      </c>
      <c r="R2784" s="287" t="n"/>
      <c r="S2784" s="331">
        <f>+(((K2784-I2784)/1000)*1000)/10</f>
        <v/>
      </c>
      <c r="T2784" s="332">
        <f>AVERAGE(S2784:S2785)</f>
        <v/>
      </c>
    </row>
    <row r="2785" ht="15.75" customHeight="1" s="412">
      <c r="A2785" s="333" t="n">
        <v>3544</v>
      </c>
      <c r="B2785" s="334" t="n">
        <v>300</v>
      </c>
      <c r="C2785" s="371" t="inlineStr">
        <is>
          <t>T422</t>
        </is>
      </c>
      <c r="D2785" s="371" t="n"/>
      <c r="E2785" s="371" t="n"/>
      <c r="F2785" s="371" t="n"/>
      <c r="G2785" s="371" t="n">
        <v>13</v>
      </c>
      <c r="H2785" s="372" t="n">
        <v>43587</v>
      </c>
      <c r="I2785" s="371" t="n">
        <v>5223</v>
      </c>
      <c r="J2785" s="371" t="n"/>
      <c r="K2785" s="371" t="n"/>
      <c r="L2785" s="371" t="n"/>
      <c r="M2785" s="374">
        <f>+(((J2785-I2785)-(K2785-I2785))/(K2785-I2785))*100</f>
        <v/>
      </c>
      <c r="N2785" s="394" t="n"/>
      <c r="O2785" s="377" t="n"/>
      <c r="P2785" s="377" t="n"/>
      <c r="Q2785" s="287" t="n"/>
      <c r="R2785" s="287" t="n"/>
      <c r="S2785" s="331">
        <f>+(((K2785-I2785)/1000)*1000)/10</f>
        <v/>
      </c>
      <c r="T2785" s="332" t="n"/>
    </row>
    <row r="2786" ht="15.75" customHeight="1" s="412">
      <c r="A2786" s="333" t="n">
        <v>3909</v>
      </c>
      <c r="B2786" s="334" t="n">
        <v>331</v>
      </c>
      <c r="C2786" s="371" t="inlineStr">
        <is>
          <t>T422</t>
        </is>
      </c>
      <c r="D2786" s="371" t="n"/>
      <c r="E2786" s="371" t="n"/>
      <c r="F2786" s="371" t="n"/>
      <c r="G2786" s="371" t="n">
        <v>14</v>
      </c>
      <c r="H2786" s="372" t="n">
        <v>43591</v>
      </c>
      <c r="I2786" s="371" t="n">
        <v>5265</v>
      </c>
      <c r="J2786" s="373" t="n">
        <v>7780</v>
      </c>
      <c r="K2786" s="371" t="n">
        <v>7068</v>
      </c>
      <c r="L2786" s="371" t="n">
        <v>2</v>
      </c>
      <c r="M2786" s="374">
        <f>+(((J2786-I2786)-(K2786-I2786))/(K2786-I2786))*100</f>
        <v/>
      </c>
      <c r="N2786" s="394" t="inlineStr">
        <is>
          <t>MF</t>
        </is>
      </c>
      <c r="O2786" s="376">
        <f>AVERAGE(M2786:M2787)</f>
        <v/>
      </c>
      <c r="P2786" s="376">
        <f>_xlfn.STDEV.S(M2786,M2787)</f>
        <v/>
      </c>
      <c r="Q2786" s="287" t="n"/>
      <c r="R2786" s="287" t="n"/>
      <c r="S2786" s="331">
        <f>+(((K2786-I2786)/1000)*1000)/10</f>
        <v/>
      </c>
      <c r="T2786" s="332">
        <f>AVERAGE(S2786:S2787)</f>
        <v/>
      </c>
    </row>
    <row r="2787" ht="15.75" customHeight="1" s="412">
      <c r="A2787" s="333" t="n">
        <v>3910</v>
      </c>
      <c r="B2787" s="334" t="n">
        <v>332</v>
      </c>
      <c r="C2787" s="371" t="inlineStr">
        <is>
          <t>T422</t>
        </is>
      </c>
      <c r="D2787" s="371" t="n"/>
      <c r="E2787" s="371" t="n"/>
      <c r="F2787" s="371" t="n"/>
      <c r="G2787" s="371" t="n">
        <v>14</v>
      </c>
      <c r="H2787" s="372" t="n">
        <v>43591</v>
      </c>
      <c r="I2787" s="371" t="n">
        <v>5252</v>
      </c>
      <c r="J2787" s="373" t="n">
        <v>7554</v>
      </c>
      <c r="K2787" s="371" t="n">
        <v>6895</v>
      </c>
      <c r="L2787" s="371" t="n"/>
      <c r="M2787" s="374">
        <f>+(((J2787-I2787)-(K2787-I2787))/(K2787-I2787))*100</f>
        <v/>
      </c>
      <c r="N2787" s="394" t="n"/>
      <c r="O2787" s="377" t="n"/>
      <c r="P2787" s="377" t="n"/>
      <c r="Q2787" s="287" t="n"/>
      <c r="R2787" s="287" t="n"/>
      <c r="S2787" s="331">
        <f>+(((K2787-I2787)/1000)*1000)/10</f>
        <v/>
      </c>
      <c r="T2787" s="332" t="n"/>
    </row>
    <row r="2788" ht="15.75" customHeight="1" s="412">
      <c r="A2788" s="333" t="n">
        <v>4561</v>
      </c>
      <c r="B2788" s="334" t="n">
        <v>267</v>
      </c>
      <c r="C2788" s="371" t="inlineStr">
        <is>
          <t>T422</t>
        </is>
      </c>
      <c r="D2788" s="371" t="n"/>
      <c r="E2788" s="371" t="n"/>
      <c r="F2788" s="371" t="n"/>
      <c r="G2788" s="371" t="n">
        <v>16</v>
      </c>
      <c r="H2788" s="372" t="n">
        <v>43607</v>
      </c>
      <c r="I2788" s="371" t="n">
        <v>5263</v>
      </c>
      <c r="J2788" s="371" t="n">
        <v>8245</v>
      </c>
      <c r="K2788" s="371" t="n">
        <v>7647</v>
      </c>
      <c r="L2788" s="371" t="n">
        <v>2</v>
      </c>
      <c r="M2788" s="374">
        <f>+(((J2788-I2788)-(K2788-I2788))/(K2788-I2788))*100</f>
        <v/>
      </c>
      <c r="N2788" s="394" t="n"/>
      <c r="O2788" s="376">
        <f>AVERAGE(M2788:M2789)</f>
        <v/>
      </c>
      <c r="P2788" s="376">
        <f>_xlfn.STDEV.S(M2788,M2789)</f>
        <v/>
      </c>
      <c r="Q2788" s="287" t="n"/>
      <c r="R2788" s="287" t="n"/>
      <c r="S2788" s="331">
        <f>+(((K2788-I2788)/1000)*1000)/10</f>
        <v/>
      </c>
      <c r="T2788" s="332">
        <f>AVERAGE(S2788:S2789)</f>
        <v/>
      </c>
    </row>
    <row r="2789" ht="15.75" customHeight="1" s="412">
      <c r="A2789" s="333" t="n">
        <v>4562</v>
      </c>
      <c r="B2789" s="334" t="n">
        <v>268</v>
      </c>
      <c r="C2789" s="371" t="inlineStr">
        <is>
          <t>T422</t>
        </is>
      </c>
      <c r="D2789" s="371" t="n"/>
      <c r="E2789" s="371" t="n"/>
      <c r="F2789" s="371" t="n"/>
      <c r="G2789" s="371" t="n">
        <v>16</v>
      </c>
      <c r="H2789" s="372" t="n">
        <v>43607</v>
      </c>
      <c r="I2789" s="371" t="n">
        <v>5219</v>
      </c>
      <c r="J2789" s="371" t="n">
        <v>8095</v>
      </c>
      <c r="K2789" s="371" t="n">
        <v>7508</v>
      </c>
      <c r="L2789" s="371" t="n"/>
      <c r="M2789" s="374">
        <f>+(((J2789-I2789)-(K2789-I2789))/(K2789-I2789))*100</f>
        <v/>
      </c>
      <c r="N2789" s="394" t="n"/>
      <c r="O2789" s="377" t="n"/>
      <c r="P2789" s="377" t="n"/>
      <c r="Q2789" s="287" t="n"/>
      <c r="R2789" s="287" t="n"/>
      <c r="S2789" s="331">
        <f>+(((K2789-I2789)/1000)*1000)/10</f>
        <v/>
      </c>
      <c r="T2789" s="332" t="n"/>
    </row>
    <row r="2790" ht="15.75" customHeight="1" s="412">
      <c r="A2790" s="333" t="n">
        <v>5207</v>
      </c>
      <c r="B2790" s="334" t="n">
        <v>267</v>
      </c>
      <c r="C2790" s="371" t="inlineStr">
        <is>
          <t>T422</t>
        </is>
      </c>
      <c r="D2790" s="371" t="n"/>
      <c r="E2790" s="371" t="n"/>
      <c r="F2790" s="371" t="n"/>
      <c r="G2790" s="371" t="n">
        <v>18</v>
      </c>
      <c r="H2790" s="372" t="n">
        <v>43626</v>
      </c>
      <c r="I2790" s="371" t="n">
        <v>5263</v>
      </c>
      <c r="J2790" s="371" t="n">
        <v>8578</v>
      </c>
      <c r="K2790" s="371" t="n">
        <v>7817</v>
      </c>
      <c r="L2790" s="371" t="n">
        <v>8</v>
      </c>
      <c r="M2790" s="374">
        <f>+(((J2790-I2790)-(K2790-I2790))/(K2790-I2790))*100</f>
        <v/>
      </c>
      <c r="N2790" s="394" t="n"/>
      <c r="O2790" s="376">
        <f>AVERAGE(M2790:M2791)</f>
        <v/>
      </c>
      <c r="P2790" s="376">
        <f>_xlfn.STDEV.S(M2790,M2791)</f>
        <v/>
      </c>
      <c r="Q2790" s="287" t="n"/>
      <c r="R2790" s="287" t="n"/>
      <c r="S2790" s="331">
        <f>+(((K2790-I2790)/1000)*1000)/10</f>
        <v/>
      </c>
      <c r="T2790" s="332">
        <f>AVERAGE(S2790:S2791)</f>
        <v/>
      </c>
    </row>
    <row r="2791" ht="15.75" customHeight="1" s="412">
      <c r="A2791" s="333" t="n">
        <v>5208</v>
      </c>
      <c r="B2791" s="334" t="n">
        <v>268</v>
      </c>
      <c r="C2791" s="371" t="inlineStr">
        <is>
          <t>T422</t>
        </is>
      </c>
      <c r="D2791" s="371" t="n"/>
      <c r="E2791" s="371" t="n"/>
      <c r="F2791" s="371" t="n"/>
      <c r="G2791" s="371" t="n">
        <v>18</v>
      </c>
      <c r="H2791" s="372" t="n">
        <v>43626</v>
      </c>
      <c r="I2791" s="371" t="n">
        <v>5219</v>
      </c>
      <c r="J2791" s="371" t="n">
        <v>8390</v>
      </c>
      <c r="K2791" s="371" t="n">
        <v>7648</v>
      </c>
      <c r="L2791" s="371" t="n"/>
      <c r="M2791" s="374">
        <f>+(((J2791-I2791)-(K2791-I2791))/(K2791-I2791))*100</f>
        <v/>
      </c>
      <c r="N2791" s="394" t="n"/>
      <c r="O2791" s="377" t="n"/>
      <c r="P2791" s="377" t="n"/>
      <c r="Q2791" s="287" t="n"/>
      <c r="R2791" s="287" t="n"/>
      <c r="S2791" s="331">
        <f>+(((K2791-I2791)/1000)*1000)/10</f>
        <v/>
      </c>
      <c r="T2791" s="332" t="n"/>
    </row>
    <row r="2792" ht="15.75" customHeight="1" s="412">
      <c r="A2792" s="333" t="n">
        <v>6301</v>
      </c>
      <c r="B2792" s="334" t="n">
        <v>274</v>
      </c>
      <c r="C2792" s="378" t="inlineStr">
        <is>
          <t>T422</t>
        </is>
      </c>
      <c r="D2792" s="378" t="n"/>
      <c r="E2792" s="378" t="n"/>
      <c r="F2792" s="378" t="n"/>
      <c r="G2792" s="378" t="n">
        <v>22</v>
      </c>
      <c r="H2792" s="379" t="n">
        <v>43685</v>
      </c>
      <c r="I2792" s="378" t="n">
        <v>5233</v>
      </c>
      <c r="J2792" s="378" t="n">
        <v>7711</v>
      </c>
      <c r="K2792" s="378" t="n">
        <v>7322</v>
      </c>
      <c r="L2792" s="378" t="n">
        <v>10</v>
      </c>
      <c r="M2792" s="374">
        <f>+(((J2792-I2792)-(K2792-I2792))/(K2792-I2792))*100</f>
        <v/>
      </c>
      <c r="N2792" s="394" t="n"/>
      <c r="O2792" s="376">
        <f>AVERAGE(M2792:M2793)</f>
        <v/>
      </c>
      <c r="P2792" s="376">
        <f>_xlfn.STDEV.S(M2792,M2793)</f>
        <v/>
      </c>
      <c r="Q2792" s="287" t="n"/>
      <c r="R2792" s="287" t="n"/>
      <c r="S2792" s="331">
        <f>+(((K2792-I2792)/1000)*1000)/10</f>
        <v/>
      </c>
      <c r="T2792" s="332">
        <f>AVERAGE(S2792:S2793)</f>
        <v/>
      </c>
    </row>
    <row r="2793" ht="15.75" customHeight="1" s="412">
      <c r="A2793" s="333" t="n">
        <v>6302</v>
      </c>
      <c r="B2793" s="334" t="n">
        <v>274</v>
      </c>
      <c r="C2793" s="378" t="inlineStr">
        <is>
          <t>T422</t>
        </is>
      </c>
      <c r="D2793" s="378" t="n"/>
      <c r="E2793" s="378" t="n"/>
      <c r="F2793" s="378" t="n"/>
      <c r="G2793" s="378" t="n">
        <v>22</v>
      </c>
      <c r="H2793" s="379" t="n">
        <v>43685</v>
      </c>
      <c r="I2793" s="378" t="n">
        <v>5233</v>
      </c>
      <c r="J2793" s="378" t="n">
        <v>7849</v>
      </c>
      <c r="K2793" s="378" t="n">
        <v>7422</v>
      </c>
      <c r="L2793" s="378" t="n"/>
      <c r="M2793" s="374">
        <f>+(((J2793-I2793)-(K2793-I2793))/(K2793-I2793))*100</f>
        <v/>
      </c>
      <c r="N2793" s="394" t="n"/>
      <c r="O2793" s="377" t="n"/>
      <c r="P2793" s="377" t="n"/>
      <c r="Q2793" s="287" t="n"/>
      <c r="R2793" s="287" t="n"/>
      <c r="S2793" s="331">
        <f>+(((K2793-I2793)/1000)*1000)/10</f>
        <v/>
      </c>
      <c r="T2793" s="332" t="n"/>
    </row>
    <row r="2794" ht="15.75" customHeight="1" s="412">
      <c r="A2794" s="333" t="n">
        <v>3911</v>
      </c>
      <c r="B2794" s="334" t="n">
        <v>333</v>
      </c>
      <c r="C2794" s="352" t="inlineStr">
        <is>
          <t>T423</t>
        </is>
      </c>
      <c r="D2794" s="352" t="n"/>
      <c r="E2794" s="352" t="n"/>
      <c r="F2794" s="352" t="n"/>
      <c r="G2794" s="352" t="n">
        <v>14</v>
      </c>
      <c r="H2794" s="353" t="n">
        <v>43591</v>
      </c>
      <c r="I2794" s="352" t="n">
        <v>5211</v>
      </c>
      <c r="J2794" s="354" t="n">
        <v>7836</v>
      </c>
      <c r="K2794" s="352" t="n">
        <v>6779</v>
      </c>
      <c r="L2794" s="352" t="n">
        <v>2</v>
      </c>
      <c r="M2794" s="355">
        <f>+(((J2794-I2794)-(K2794-I2794))/(K2794-I2794))*100</f>
        <v/>
      </c>
      <c r="N2794" s="356" t="inlineStr">
        <is>
          <t>1/2</t>
        </is>
      </c>
      <c r="O2794" s="357">
        <f>AVERAGE(M2794:M2795)</f>
        <v/>
      </c>
      <c r="P2794" s="357">
        <f>_xlfn.STDEV.S(M2794,M2795)</f>
        <v/>
      </c>
      <c r="Q2794" s="287" t="n">
        <v>3</v>
      </c>
      <c r="R2794" s="287" t="n"/>
      <c r="S2794" s="331">
        <f>+(((K2794-I2794)/1000)*1000)/10</f>
        <v/>
      </c>
      <c r="T2794" s="332">
        <f>AVERAGE(S2794:S2795)</f>
        <v/>
      </c>
    </row>
    <row r="2795" ht="15.75" customHeight="1" s="412">
      <c r="A2795" s="333" t="n">
        <v>3912</v>
      </c>
      <c r="B2795" s="334" t="n">
        <v>334</v>
      </c>
      <c r="C2795" s="352" t="inlineStr">
        <is>
          <t>T423</t>
        </is>
      </c>
      <c r="D2795" s="352" t="n"/>
      <c r="E2795" s="352" t="n"/>
      <c r="F2795" s="352" t="n"/>
      <c r="G2795" s="352" t="n">
        <v>14</v>
      </c>
      <c r="H2795" s="353" t="n">
        <v>43591</v>
      </c>
      <c r="I2795" s="352" t="n">
        <v>5171</v>
      </c>
      <c r="J2795" s="354" t="n">
        <v>7357</v>
      </c>
      <c r="K2795" s="352" t="n">
        <v>6492</v>
      </c>
      <c r="L2795" s="352" t="n"/>
      <c r="M2795" s="355">
        <f>+(((J2795-I2795)-(K2795-I2795))/(K2795-I2795))*100</f>
        <v/>
      </c>
      <c r="N2795" s="356" t="n"/>
      <c r="O2795" s="358" t="n"/>
      <c r="P2795" s="358" t="n"/>
      <c r="Q2795" s="287" t="n"/>
      <c r="R2795" s="287" t="n"/>
      <c r="S2795" s="331">
        <f>+(((K2795-I2795)/1000)*1000)/10</f>
        <v/>
      </c>
      <c r="T2795" s="332" t="n"/>
    </row>
    <row r="2796" ht="15.75" customHeight="1" s="412">
      <c r="A2796" s="333" t="n">
        <v>4563</v>
      </c>
      <c r="B2796" s="334" t="n">
        <v>269</v>
      </c>
      <c r="C2796" s="352" t="inlineStr">
        <is>
          <t>T423</t>
        </is>
      </c>
      <c r="D2796" s="352" t="n"/>
      <c r="E2796" s="352" t="n"/>
      <c r="F2796" s="352" t="n"/>
      <c r="G2796" s="352" t="n">
        <v>16</v>
      </c>
      <c r="H2796" s="353" t="n">
        <v>43607</v>
      </c>
      <c r="I2796" s="352" t="n">
        <v>5241</v>
      </c>
      <c r="J2796" s="352" t="n">
        <v>8692</v>
      </c>
      <c r="K2796" s="352" t="n">
        <v>7808</v>
      </c>
      <c r="L2796" s="352" t="n">
        <v>2</v>
      </c>
      <c r="M2796" s="355">
        <f>+(((J2796-I2796)-(K2796-I2796))/(K2796-I2796))*100</f>
        <v/>
      </c>
      <c r="N2796" s="356" t="inlineStr">
        <is>
          <t>MF</t>
        </is>
      </c>
      <c r="O2796" s="357">
        <f>AVERAGE(M2796:M2797)</f>
        <v/>
      </c>
      <c r="P2796" s="357">
        <f>_xlfn.STDEV.S(M2796,M2797)</f>
        <v/>
      </c>
      <c r="Q2796" s="287" t="n"/>
      <c r="R2796" s="287" t="n"/>
      <c r="S2796" s="331">
        <f>+(((K2796-I2796)/1000)*1000)/10</f>
        <v/>
      </c>
      <c r="T2796" s="332">
        <f>AVERAGE(S2796:S2797)</f>
        <v/>
      </c>
    </row>
    <row r="2797" ht="15.75" customHeight="1" s="412">
      <c r="A2797" s="333" t="n">
        <v>4564</v>
      </c>
      <c r="B2797" s="334" t="n">
        <v>270</v>
      </c>
      <c r="C2797" s="352" t="inlineStr">
        <is>
          <t>T423</t>
        </is>
      </c>
      <c r="D2797" s="352" t="n"/>
      <c r="E2797" s="352" t="n"/>
      <c r="F2797" s="352" t="n"/>
      <c r="G2797" s="352" t="n">
        <v>16</v>
      </c>
      <c r="H2797" s="353" t="n">
        <v>43607</v>
      </c>
      <c r="I2797" s="352" t="n">
        <v>5254</v>
      </c>
      <c r="J2797" s="352" t="n">
        <v>8949</v>
      </c>
      <c r="K2797" s="352" t="n">
        <v>8034</v>
      </c>
      <c r="L2797" s="352" t="n"/>
      <c r="M2797" s="355">
        <f>+(((J2797-I2797)-(K2797-I2797))/(K2797-I2797))*100</f>
        <v/>
      </c>
      <c r="N2797" s="356" t="n"/>
      <c r="O2797" s="358" t="n"/>
      <c r="P2797" s="358" t="n"/>
      <c r="Q2797" s="287" t="n"/>
      <c r="R2797" s="287" t="n"/>
      <c r="S2797" s="331">
        <f>+(((K2797-I2797)/1000)*1000)/10</f>
        <v/>
      </c>
      <c r="T2797" s="332" t="n"/>
    </row>
    <row r="2798" ht="15.75" customHeight="1" s="412">
      <c r="A2798" s="333" t="n">
        <v>5209</v>
      </c>
      <c r="B2798" s="334" t="n">
        <v>269</v>
      </c>
      <c r="C2798" s="352" t="inlineStr">
        <is>
          <t>T423</t>
        </is>
      </c>
      <c r="D2798" s="352" t="n"/>
      <c r="E2798" s="352" t="n"/>
      <c r="F2798" s="352" t="n"/>
      <c r="G2798" s="352" t="n">
        <v>18</v>
      </c>
      <c r="H2798" s="353" t="n">
        <v>43626</v>
      </c>
      <c r="I2798" s="352" t="n">
        <v>5241</v>
      </c>
      <c r="J2798" s="352" t="n">
        <v>8915</v>
      </c>
      <c r="K2798" s="352" t="n">
        <v>8043</v>
      </c>
      <c r="L2798" s="352" t="n">
        <v>8</v>
      </c>
      <c r="M2798" s="355">
        <f>+(((J2798-I2798)-(K2798-I2798))/(K2798-I2798))*100</f>
        <v/>
      </c>
      <c r="N2798" s="356" t="n"/>
      <c r="O2798" s="357">
        <f>AVERAGE(M2798:M2799)</f>
        <v/>
      </c>
      <c r="P2798" s="357">
        <f>_xlfn.STDEV.S(M2798,M2799)</f>
        <v/>
      </c>
      <c r="Q2798" s="287" t="n"/>
      <c r="R2798" s="287" t="n"/>
      <c r="S2798" s="331">
        <f>+(((K2798-I2798)/1000)*1000)/10</f>
        <v/>
      </c>
      <c r="T2798" s="332">
        <f>AVERAGE(S2798:S2799)</f>
        <v/>
      </c>
    </row>
    <row r="2799" ht="15.75" customHeight="1" s="412">
      <c r="A2799" s="333" t="n">
        <v>5210</v>
      </c>
      <c r="B2799" s="334" t="n">
        <v>270</v>
      </c>
      <c r="C2799" s="352" t="inlineStr">
        <is>
          <t>T423</t>
        </is>
      </c>
      <c r="D2799" s="352" t="n"/>
      <c r="E2799" s="352" t="n"/>
      <c r="F2799" s="352" t="n"/>
      <c r="G2799" s="352" t="n">
        <v>18</v>
      </c>
      <c r="H2799" s="353" t="n">
        <v>43626</v>
      </c>
      <c r="I2799" s="352" t="n">
        <v>5254</v>
      </c>
      <c r="J2799" s="352" t="n">
        <v>8805</v>
      </c>
      <c r="K2799" s="352" t="n">
        <v>7961</v>
      </c>
      <c r="L2799" s="352" t="n"/>
      <c r="M2799" s="355">
        <f>+(((J2799-I2799)-(K2799-I2799))/(K2799-I2799))*100</f>
        <v/>
      </c>
      <c r="N2799" s="356" t="n"/>
      <c r="O2799" s="358" t="n"/>
      <c r="P2799" s="358" t="n"/>
      <c r="Q2799" s="287" t="n"/>
      <c r="R2799" s="287" t="n"/>
      <c r="S2799" s="331">
        <f>+(((K2799-I2799)/1000)*1000)/10</f>
        <v/>
      </c>
      <c r="T2799" s="332" t="n"/>
    </row>
    <row r="2800" ht="15.75" customHeight="1" s="412">
      <c r="A2800" s="333" t="n">
        <v>3025</v>
      </c>
      <c r="B2800" s="334" t="n">
        <v>109</v>
      </c>
      <c r="C2800" s="371" t="inlineStr">
        <is>
          <t>T424</t>
        </is>
      </c>
      <c r="D2800" s="371" t="n"/>
      <c r="E2800" s="371" t="n"/>
      <c r="F2800" s="371" t="n"/>
      <c r="G2800" s="371" t="n">
        <v>11</v>
      </c>
      <c r="H2800" s="372" t="n">
        <v>43571</v>
      </c>
      <c r="I2800" s="373" t="n">
        <v>5191</v>
      </c>
      <c r="J2800" s="371" t="n">
        <v>8221</v>
      </c>
      <c r="K2800" s="371" t="n">
        <v>6948</v>
      </c>
      <c r="L2800" s="371" t="n">
        <v>2</v>
      </c>
      <c r="M2800" s="374">
        <f>+(((J2800-I2800)-(K2800-I2800))/(K2800-I2800))*100</f>
        <v/>
      </c>
      <c r="N2800" s="394" t="n">
        <v>0.25</v>
      </c>
      <c r="O2800" s="376">
        <f>AVERAGE(M2800:M2801)</f>
        <v/>
      </c>
      <c r="P2800" s="376">
        <f>_xlfn.STDEV.S(M2800,M2801)</f>
        <v/>
      </c>
      <c r="Q2800" s="287" t="n">
        <v>2</v>
      </c>
      <c r="R2800" s="287" t="n"/>
      <c r="S2800" s="331">
        <f>+(((K2800-I2800)/1000)*1000)/10</f>
        <v/>
      </c>
      <c r="T2800" s="332">
        <f>AVERAGE(S2800:S2801)</f>
        <v/>
      </c>
    </row>
    <row r="2801" ht="15.75" customHeight="1" s="412">
      <c r="A2801" s="333" t="n">
        <v>3026</v>
      </c>
      <c r="B2801" s="334" t="n">
        <v>110</v>
      </c>
      <c r="C2801" s="371" t="inlineStr">
        <is>
          <t>T424</t>
        </is>
      </c>
      <c r="D2801" s="371" t="n"/>
      <c r="E2801" s="371" t="n"/>
      <c r="F2801" s="371" t="n"/>
      <c r="G2801" s="371" t="n">
        <v>11</v>
      </c>
      <c r="H2801" s="372" t="n">
        <v>43571</v>
      </c>
      <c r="I2801" s="373" t="n">
        <v>5243</v>
      </c>
      <c r="J2801" s="371" t="n">
        <v>8010</v>
      </c>
      <c r="K2801" s="371" t="n">
        <v>6894</v>
      </c>
      <c r="L2801" s="371" t="n"/>
      <c r="M2801" s="374">
        <f>+(((J2801-I2801)-(K2801-I2801))/(K2801-I2801))*100</f>
        <v/>
      </c>
      <c r="N2801" s="394" t="n"/>
      <c r="O2801" s="377" t="n"/>
      <c r="P2801" s="377" t="n"/>
      <c r="Q2801" s="287" t="n"/>
      <c r="R2801" s="287" t="n"/>
      <c r="S2801" s="331">
        <f>+(((K2801-I2801)/1000)*1000)/10</f>
        <v/>
      </c>
      <c r="T2801" s="332" t="n"/>
    </row>
    <row r="2802" ht="15.75" customHeight="1" s="412">
      <c r="A2802" s="333" t="n">
        <v>3913</v>
      </c>
      <c r="B2802" s="334" t="n">
        <v>335</v>
      </c>
      <c r="C2802" s="371" t="inlineStr">
        <is>
          <t>T424</t>
        </is>
      </c>
      <c r="D2802" s="371" t="n"/>
      <c r="E2802" s="371" t="n"/>
      <c r="F2802" s="371" t="n"/>
      <c r="G2802" s="371" t="n">
        <v>14</v>
      </c>
      <c r="H2802" s="372" t="n">
        <v>43591</v>
      </c>
      <c r="I2802" s="373" t="n">
        <v>5270</v>
      </c>
      <c r="J2802" s="373" t="n">
        <v>7933</v>
      </c>
      <c r="K2802" s="371" t="n">
        <v>7360</v>
      </c>
      <c r="L2802" s="371" t="n"/>
      <c r="M2802" s="374">
        <f>+(((J2802-I2802)-(K2802-I2802))/(K2802-I2802))*100</f>
        <v/>
      </c>
      <c r="N2802" s="394" t="inlineStr">
        <is>
          <t>24/4</t>
        </is>
      </c>
      <c r="O2802" s="376">
        <f>AVERAGE(M2802:M2803)</f>
        <v/>
      </c>
      <c r="P2802" s="376">
        <f>_xlfn.STDEV.S(M2802,M2803)</f>
        <v/>
      </c>
      <c r="Q2802" s="287" t="n"/>
      <c r="R2802" s="287" t="n"/>
      <c r="S2802" s="331">
        <f>+(((K2802-I2802)/1000)*1000)/10</f>
        <v/>
      </c>
      <c r="T2802" s="332">
        <f>AVERAGE(S2802:S2803)</f>
        <v/>
      </c>
    </row>
    <row r="2803" ht="15.75" customHeight="1" s="412">
      <c r="A2803" s="333" t="n">
        <v>3914</v>
      </c>
      <c r="B2803" s="334" t="n">
        <v>336</v>
      </c>
      <c r="C2803" s="371" t="inlineStr">
        <is>
          <t>T424</t>
        </is>
      </c>
      <c r="D2803" s="371" t="n"/>
      <c r="E2803" s="371" t="n"/>
      <c r="F2803" s="371" t="n"/>
      <c r="G2803" s="371" t="n">
        <v>14</v>
      </c>
      <c r="H2803" s="372" t="n">
        <v>43591</v>
      </c>
      <c r="I2803" s="373" t="n">
        <v>5231</v>
      </c>
      <c r="J2803" s="373" t="n">
        <v>7927</v>
      </c>
      <c r="K2803" s="371" t="n">
        <v>7344</v>
      </c>
      <c r="L2803" s="371" t="n"/>
      <c r="M2803" s="374">
        <f>+(((J2803-I2803)-(K2803-I2803))/(K2803-I2803))*100</f>
        <v/>
      </c>
      <c r="N2803" s="394" t="n"/>
      <c r="O2803" s="377" t="n"/>
      <c r="P2803" s="377" t="n"/>
      <c r="Q2803" s="287" t="n"/>
      <c r="R2803" s="287" t="n"/>
      <c r="S2803" s="331">
        <f>+(((K2803-I2803)/1000)*1000)/10</f>
        <v/>
      </c>
      <c r="T2803" s="332" t="n"/>
    </row>
    <row r="2804" ht="15.75" customHeight="1" s="412">
      <c r="A2804" s="333" t="n">
        <v>4565</v>
      </c>
      <c r="B2804" s="334" t="n">
        <v>271</v>
      </c>
      <c r="C2804" s="371" t="inlineStr">
        <is>
          <t>T424</t>
        </is>
      </c>
      <c r="D2804" s="371" t="n"/>
      <c r="E2804" s="371" t="n"/>
      <c r="F2804" s="371" t="n"/>
      <c r="G2804" s="371" t="n">
        <v>16</v>
      </c>
      <c r="H2804" s="372" t="n">
        <v>43607</v>
      </c>
      <c r="I2804" s="371" t="n">
        <v>5224</v>
      </c>
      <c r="J2804" s="371" t="n">
        <v>7780</v>
      </c>
      <c r="K2804" s="371" t="n">
        <v>7254</v>
      </c>
      <c r="L2804" s="371" t="n">
        <v>2</v>
      </c>
      <c r="M2804" s="374">
        <f>+(((J2804-I2804)-(K2804-I2804))/(K2804-I2804))*100</f>
        <v/>
      </c>
      <c r="N2804" s="394" t="n"/>
      <c r="O2804" s="376">
        <f>AVERAGE(M2804:M2805)</f>
        <v/>
      </c>
      <c r="P2804" s="376">
        <f>_xlfn.STDEV.S(M2804,M2805)</f>
        <v/>
      </c>
      <c r="Q2804" s="287" t="n"/>
      <c r="R2804" s="287" t="n"/>
      <c r="S2804" s="331">
        <f>+(((K2804-I2804)/1000)*1000)/10</f>
        <v/>
      </c>
      <c r="T2804" s="332">
        <f>AVERAGE(S2804:S2805)</f>
        <v/>
      </c>
    </row>
    <row r="2805" ht="15.75" customHeight="1" s="412">
      <c r="A2805" s="333" t="n">
        <v>4566</v>
      </c>
      <c r="B2805" s="334" t="n">
        <v>272</v>
      </c>
      <c r="C2805" s="371" t="inlineStr">
        <is>
          <t>T424</t>
        </is>
      </c>
      <c r="D2805" s="371" t="n"/>
      <c r="E2805" s="371" t="n"/>
      <c r="F2805" s="371" t="n"/>
      <c r="G2805" s="371" t="n">
        <v>16</v>
      </c>
      <c r="H2805" s="372" t="n">
        <v>43607</v>
      </c>
      <c r="I2805" s="371" t="n">
        <v>5257</v>
      </c>
      <c r="J2805" s="371" t="n">
        <v>7851</v>
      </c>
      <c r="K2805" s="371" t="n">
        <v>7356</v>
      </c>
      <c r="L2805" s="371" t="n"/>
      <c r="M2805" s="374">
        <f>+(((J2805-I2805)-(K2805-I2805))/(K2805-I2805))*100</f>
        <v/>
      </c>
      <c r="N2805" s="394" t="n"/>
      <c r="O2805" s="377" t="n"/>
      <c r="P2805" s="377" t="n"/>
      <c r="Q2805" s="287" t="n"/>
      <c r="R2805" s="287" t="n"/>
      <c r="S2805" s="331">
        <f>+(((K2805-I2805)/1000)*1000)/10</f>
        <v/>
      </c>
      <c r="T2805" s="332" t="n"/>
    </row>
    <row r="2806" ht="15.75" customHeight="1" s="412">
      <c r="A2806" s="333" t="n">
        <v>5211</v>
      </c>
      <c r="B2806" s="334" t="n">
        <v>271</v>
      </c>
      <c r="C2806" s="371" t="inlineStr">
        <is>
          <t>T424</t>
        </is>
      </c>
      <c r="D2806" s="371" t="n"/>
      <c r="E2806" s="371" t="n"/>
      <c r="F2806" s="371" t="n"/>
      <c r="G2806" s="371" t="n">
        <v>18</v>
      </c>
      <c r="H2806" s="372" t="n">
        <v>43626</v>
      </c>
      <c r="I2806" s="371" t="n">
        <v>5224</v>
      </c>
      <c r="J2806" s="371" t="n">
        <v>7142</v>
      </c>
      <c r="K2806" s="371" t="n">
        <v>6771</v>
      </c>
      <c r="L2806" s="371" t="n">
        <v>6</v>
      </c>
      <c r="M2806" s="374">
        <f>+(((J2806-I2806)-(K2806-I2806))/(K2806-I2806))*100</f>
        <v/>
      </c>
      <c r="N2806" s="394" t="n"/>
      <c r="O2806" s="376">
        <f>AVERAGE(M2806:M2807)</f>
        <v/>
      </c>
      <c r="P2806" s="376">
        <f>_xlfn.STDEV.S(M2806,M2807)</f>
        <v/>
      </c>
      <c r="Q2806" s="287" t="n"/>
      <c r="R2806" s="287" t="n"/>
      <c r="S2806" s="331">
        <f>+(((K2806-I2806)/1000)*1000)/10</f>
        <v/>
      </c>
      <c r="T2806" s="332">
        <f>AVERAGE(S2806:S2807)</f>
        <v/>
      </c>
    </row>
    <row r="2807" ht="15.75" customHeight="1" s="412">
      <c r="A2807" s="333" t="n">
        <v>5212</v>
      </c>
      <c r="B2807" s="334" t="n">
        <v>272</v>
      </c>
      <c r="C2807" s="371" t="inlineStr">
        <is>
          <t>T424</t>
        </is>
      </c>
      <c r="D2807" s="371" t="n"/>
      <c r="E2807" s="371" t="n"/>
      <c r="F2807" s="371" t="n"/>
      <c r="G2807" s="371" t="n">
        <v>18</v>
      </c>
      <c r="H2807" s="372" t="n">
        <v>43626</v>
      </c>
      <c r="I2807" s="371" t="n">
        <v>5257</v>
      </c>
      <c r="J2807" s="371" t="n">
        <v>6901</v>
      </c>
      <c r="K2807" s="371" t="n">
        <v>6585</v>
      </c>
      <c r="L2807" s="371" t="n"/>
      <c r="M2807" s="374">
        <f>+(((J2807-I2807)-(K2807-I2807))/(K2807-I2807))*100</f>
        <v/>
      </c>
      <c r="N2807" s="394" t="n"/>
      <c r="O2807" s="377" t="n"/>
      <c r="P2807" s="377" t="n"/>
      <c r="Q2807" s="287" t="n"/>
      <c r="R2807" s="287" t="n"/>
      <c r="S2807" s="331">
        <f>+(((K2807-I2807)/1000)*1000)/10</f>
        <v/>
      </c>
      <c r="T2807" s="332" t="n"/>
    </row>
    <row r="2808" ht="15.75" customHeight="1" s="412">
      <c r="A2808" s="333" t="n">
        <v>5719</v>
      </c>
      <c r="B2808" s="334" t="n">
        <v>163</v>
      </c>
      <c r="C2808" s="378" t="inlineStr">
        <is>
          <t>T424</t>
        </is>
      </c>
      <c r="D2808" s="378" t="n"/>
      <c r="E2808" s="378" t="n"/>
      <c r="F2808" s="378" t="n"/>
      <c r="G2808" s="378" t="n">
        <v>21</v>
      </c>
      <c r="H2808" s="379" t="n">
        <v>43657</v>
      </c>
      <c r="I2808" s="378" t="n">
        <v>5193</v>
      </c>
      <c r="J2808" s="378" t="n">
        <v>7351</v>
      </c>
      <c r="K2808" s="378" t="n">
        <v>7002</v>
      </c>
      <c r="L2808" s="378" t="n">
        <v>6</v>
      </c>
      <c r="M2808" s="374">
        <f>+(((J2808-I2808)-(K2808-I2808))/(K2808-I2808))*100</f>
        <v/>
      </c>
      <c r="N2808" s="394" t="n"/>
      <c r="O2808" s="376">
        <f>AVERAGE(M2808:M2809)</f>
        <v/>
      </c>
      <c r="P2808" s="376">
        <f>_xlfn.STDEV.S(M2808,M2809)</f>
        <v/>
      </c>
      <c r="Q2808" s="287" t="n"/>
      <c r="R2808" s="287" t="n"/>
      <c r="S2808" s="331">
        <f>+(((K2808-I2808)/1000)*1000)/10</f>
        <v/>
      </c>
      <c r="T2808" s="332">
        <f>AVERAGE(S2808:S2809)</f>
        <v/>
      </c>
    </row>
    <row r="2809" ht="15.75" customHeight="1" s="412">
      <c r="A2809" s="333" t="n">
        <v>5720</v>
      </c>
      <c r="B2809" s="334" t="n">
        <v>164</v>
      </c>
      <c r="C2809" s="378" t="inlineStr">
        <is>
          <t>T424</t>
        </is>
      </c>
      <c r="D2809" s="378" t="n"/>
      <c r="E2809" s="378" t="n"/>
      <c r="F2809" s="378" t="n"/>
      <c r="G2809" s="378" t="n">
        <v>21</v>
      </c>
      <c r="H2809" s="379" t="n">
        <v>43657</v>
      </c>
      <c r="I2809" s="378" t="n">
        <v>5245</v>
      </c>
      <c r="J2809" s="378" t="n">
        <v>7462</v>
      </c>
      <c r="K2809" s="378" t="n">
        <v>7090</v>
      </c>
      <c r="L2809" s="378" t="n"/>
      <c r="M2809" s="374">
        <f>+(((J2809-I2809)-(K2809-I2809))/(K2809-I2809))*100</f>
        <v/>
      </c>
      <c r="N2809" s="394" t="n"/>
      <c r="O2809" s="377" t="n"/>
      <c r="P2809" s="377" t="n"/>
      <c r="Q2809" s="287" t="n"/>
      <c r="R2809" s="287" t="n"/>
      <c r="S2809" s="331">
        <f>+(((K2809-I2809)/1000)*1000)/10</f>
        <v/>
      </c>
      <c r="T2809" s="332" t="n"/>
    </row>
    <row r="2810" ht="15.75" customHeight="1" s="412">
      <c r="A2810" s="333" t="n">
        <v>6303</v>
      </c>
      <c r="B2810" s="334" t="n">
        <v>275</v>
      </c>
      <c r="C2810" s="378" t="inlineStr">
        <is>
          <t>T424</t>
        </is>
      </c>
      <c r="D2810" s="378" t="n"/>
      <c r="E2810" s="378" t="n"/>
      <c r="F2810" s="378" t="n"/>
      <c r="G2810" s="378" t="n">
        <v>22</v>
      </c>
      <c r="H2810" s="379" t="n">
        <v>43685</v>
      </c>
      <c r="I2810" s="378" t="n">
        <v>5274</v>
      </c>
      <c r="J2810" s="378" t="n">
        <v>7454</v>
      </c>
      <c r="K2810" s="378" t="n">
        <v>7125</v>
      </c>
      <c r="L2810" s="378" t="n">
        <v>6</v>
      </c>
      <c r="M2810" s="374">
        <f>+(((J2810-I2810)-(K2810-I2810))/(K2810-I2810))*100</f>
        <v/>
      </c>
      <c r="N2810" s="394" t="n"/>
      <c r="O2810" s="376">
        <f>AVERAGE(M2810:M2811)</f>
        <v/>
      </c>
      <c r="P2810" s="376">
        <f>_xlfn.STDEV.S(M2810,M2811)</f>
        <v/>
      </c>
      <c r="Q2810" s="287" t="n"/>
      <c r="R2810" s="287" t="n"/>
      <c r="S2810" s="331">
        <f>+(((K2810-I2810)/1000)*1000)/10</f>
        <v/>
      </c>
      <c r="T2810" s="332">
        <f>AVERAGE(S2810:S2811)</f>
        <v/>
      </c>
    </row>
    <row r="2811" ht="15.75" customHeight="1" s="412">
      <c r="A2811" s="333" t="n">
        <v>6304</v>
      </c>
      <c r="B2811" s="334" t="n">
        <v>275</v>
      </c>
      <c r="C2811" s="378" t="inlineStr">
        <is>
          <t>T424</t>
        </is>
      </c>
      <c r="D2811" s="378" t="n"/>
      <c r="E2811" s="378" t="n"/>
      <c r="F2811" s="378" t="n"/>
      <c r="G2811" s="378" t="n">
        <v>22</v>
      </c>
      <c r="H2811" s="379" t="n">
        <v>43685</v>
      </c>
      <c r="I2811" s="378" t="n">
        <v>5274</v>
      </c>
      <c r="J2811" s="378" t="n">
        <v>7443</v>
      </c>
      <c r="K2811" s="378" t="n">
        <v>7105</v>
      </c>
      <c r="L2811" s="378" t="n"/>
      <c r="M2811" s="374">
        <f>+(((J2811-I2811)-(K2811-I2811))/(K2811-I2811))*100</f>
        <v/>
      </c>
      <c r="N2811" s="394" t="n"/>
      <c r="O2811" s="377" t="n"/>
      <c r="P2811" s="377" t="n"/>
      <c r="Q2811" s="287" t="n"/>
      <c r="R2811" s="287" t="n"/>
      <c r="S2811" s="331">
        <f>+(((K2811-I2811)/1000)*1000)/10</f>
        <v/>
      </c>
      <c r="T2811" s="332" t="n"/>
    </row>
    <row r="2812" ht="15.75" customHeight="1" s="412">
      <c r="A2812" s="333" t="n">
        <v>3545</v>
      </c>
      <c r="B2812" s="334" t="n">
        <v>301</v>
      </c>
      <c r="C2812" s="380" t="inlineStr">
        <is>
          <t>T425</t>
        </is>
      </c>
      <c r="D2812" s="380" t="n"/>
      <c r="E2812" s="380" t="n"/>
      <c r="F2812" s="380" t="n"/>
      <c r="G2812" s="380" t="n">
        <v>13</v>
      </c>
      <c r="H2812" s="381" t="n">
        <v>43587</v>
      </c>
      <c r="I2812" s="380" t="n">
        <v>5241</v>
      </c>
      <c r="J2812" s="380" t="n"/>
      <c r="K2812" s="380" t="n"/>
      <c r="L2812" s="380" t="n"/>
      <c r="M2812" s="382">
        <f>+(((J2812-I2812)-(K2812-I2812))/(K2812-I2812))*100</f>
        <v/>
      </c>
      <c r="N2812" s="395" t="n"/>
      <c r="O2812" s="384">
        <f>AVERAGE(M2812:M2813)</f>
        <v/>
      </c>
      <c r="P2812" s="384">
        <f>_xlfn.STDEV.S(M2812,M2813)</f>
        <v/>
      </c>
      <c r="Q2812" s="287" t="n">
        <v>1</v>
      </c>
      <c r="R2812" s="287" t="n"/>
      <c r="S2812" s="331">
        <f>+(((K2812-I2812)/1000)*1000)/10</f>
        <v/>
      </c>
      <c r="T2812" s="332">
        <f>AVERAGE(S2812:S2813)</f>
        <v/>
      </c>
    </row>
    <row r="2813" ht="15.75" customHeight="1" s="412">
      <c r="A2813" s="333" t="n">
        <v>3546</v>
      </c>
      <c r="B2813" s="334" t="n">
        <v>302</v>
      </c>
      <c r="C2813" s="380" t="inlineStr">
        <is>
          <t>T425</t>
        </is>
      </c>
      <c r="D2813" s="380" t="n"/>
      <c r="E2813" s="380" t="n"/>
      <c r="F2813" s="380" t="n"/>
      <c r="G2813" s="380" t="n">
        <v>13</v>
      </c>
      <c r="H2813" s="381" t="n">
        <v>43587</v>
      </c>
      <c r="I2813" s="380" t="n">
        <v>5225</v>
      </c>
      <c r="J2813" s="380" t="n"/>
      <c r="K2813" s="380" t="n"/>
      <c r="L2813" s="380" t="n"/>
      <c r="M2813" s="382">
        <f>+(((J2813-I2813)-(K2813-I2813))/(K2813-I2813))*100</f>
        <v/>
      </c>
      <c r="N2813" s="395" t="n"/>
      <c r="O2813" s="385" t="n"/>
      <c r="P2813" s="385" t="n"/>
      <c r="Q2813" s="287" t="n"/>
      <c r="R2813" s="287" t="n"/>
      <c r="S2813" s="331">
        <f>+(((K2813-I2813)/1000)*1000)/10</f>
        <v/>
      </c>
      <c r="T2813" s="332" t="n"/>
    </row>
    <row r="2814" ht="15.75" customHeight="1" s="412">
      <c r="A2814" s="333" t="n">
        <v>3915</v>
      </c>
      <c r="B2814" s="334" t="n">
        <v>337</v>
      </c>
      <c r="C2814" s="380" t="inlineStr">
        <is>
          <t>T425</t>
        </is>
      </c>
      <c r="D2814" s="380" t="n"/>
      <c r="E2814" s="380" t="n"/>
      <c r="F2814" s="380" t="n"/>
      <c r="G2814" s="380" t="n">
        <v>14</v>
      </c>
      <c r="H2814" s="381" t="n">
        <v>43591</v>
      </c>
      <c r="I2814" s="391" t="n">
        <v>5274</v>
      </c>
      <c r="J2814" s="391" t="n">
        <v>7826</v>
      </c>
      <c r="K2814" s="380" t="n">
        <v>7284</v>
      </c>
      <c r="L2814" s="380" t="n">
        <v>1</v>
      </c>
      <c r="M2814" s="382">
        <f>+(((J2814-I2814)-(K2814-I2814))/(K2814-I2814))*100</f>
        <v/>
      </c>
      <c r="N2814" s="395" t="inlineStr">
        <is>
          <t>MF</t>
        </is>
      </c>
      <c r="O2814" s="384">
        <f>AVERAGE(M2814:M2815)</f>
        <v/>
      </c>
      <c r="P2814" s="384">
        <f>_xlfn.STDEV.S(M2814,M2815)</f>
        <v/>
      </c>
      <c r="Q2814" s="287" t="n"/>
      <c r="R2814" s="287" t="n"/>
      <c r="S2814" s="331">
        <f>+(((K2814-I2814)/1000)*1000)/10</f>
        <v/>
      </c>
      <c r="T2814" s="332">
        <f>AVERAGE(S2814:S2815)</f>
        <v/>
      </c>
    </row>
    <row r="2815" ht="15.75" customHeight="1" s="412">
      <c r="A2815" s="333" t="n">
        <v>3916</v>
      </c>
      <c r="B2815" s="334" t="n">
        <v>338</v>
      </c>
      <c r="C2815" s="380" t="inlineStr">
        <is>
          <t>T425</t>
        </is>
      </c>
      <c r="D2815" s="380" t="n"/>
      <c r="E2815" s="380" t="n"/>
      <c r="F2815" s="380" t="n"/>
      <c r="G2815" s="380" t="n">
        <v>14</v>
      </c>
      <c r="H2815" s="381" t="n">
        <v>43591</v>
      </c>
      <c r="I2815" s="391" t="n">
        <v>5240</v>
      </c>
      <c r="J2815" s="391" t="n">
        <v>7855</v>
      </c>
      <c r="K2815" s="380" t="n">
        <v>7270</v>
      </c>
      <c r="L2815" s="380" t="n"/>
      <c r="M2815" s="382">
        <f>+(((J2815-I2815)-(K2815-I2815))/(K2815-I2815))*100</f>
        <v/>
      </c>
      <c r="N2815" s="395" t="n"/>
      <c r="O2815" s="385" t="n"/>
      <c r="P2815" s="385" t="n"/>
      <c r="Q2815" s="287" t="n"/>
      <c r="R2815" s="287" t="n"/>
      <c r="S2815" s="331">
        <f>+(((K2815-I2815)/1000)*1000)/10</f>
        <v/>
      </c>
      <c r="T2815" s="332" t="n"/>
    </row>
    <row r="2816" ht="15.75" customHeight="1" s="412">
      <c r="A2816" s="333" t="n">
        <v>4263</v>
      </c>
      <c r="B2816" s="334" t="n">
        <v>293</v>
      </c>
      <c r="C2816" s="380" t="inlineStr">
        <is>
          <t>T425</t>
        </is>
      </c>
      <c r="D2816" s="380" t="n"/>
      <c r="E2816" s="380" t="n"/>
      <c r="F2816" s="380" t="n"/>
      <c r="G2816" s="380" t="n">
        <v>15</v>
      </c>
      <c r="H2816" s="381" t="n">
        <v>43599</v>
      </c>
      <c r="I2816" s="380" t="n">
        <v>5203</v>
      </c>
      <c r="J2816" s="380" t="n">
        <v>7382</v>
      </c>
      <c r="K2816" s="380" t="n">
        <v>6933</v>
      </c>
      <c r="L2816" s="380" t="n"/>
      <c r="M2816" s="382">
        <f>+(((J2816-I2816)-(K2816-I2816))/(K2816-I2816))*100</f>
        <v/>
      </c>
      <c r="N2816" s="385" t="n"/>
      <c r="O2816" s="384">
        <f>AVERAGE(M2816:M2817)</f>
        <v/>
      </c>
      <c r="P2816" s="384">
        <f>_xlfn.STDEV.S(M2816,M2817)</f>
        <v/>
      </c>
      <c r="Q2816" s="287" t="n"/>
      <c r="R2816" s="287" t="n"/>
      <c r="S2816" s="331">
        <f>+(((K2816-I2816)/1000)*1000)/10</f>
        <v/>
      </c>
      <c r="T2816" s="332">
        <f>AVERAGE(S2816:S2817)</f>
        <v/>
      </c>
    </row>
    <row r="2817" ht="15.75" customHeight="1" s="412">
      <c r="A2817" s="333" t="n">
        <v>4264</v>
      </c>
      <c r="B2817" s="334" t="n">
        <v>294</v>
      </c>
      <c r="C2817" s="380" t="inlineStr">
        <is>
          <t>T425</t>
        </is>
      </c>
      <c r="D2817" s="380" t="n"/>
      <c r="E2817" s="380" t="n"/>
      <c r="F2817" s="380" t="n"/>
      <c r="G2817" s="380" t="n">
        <v>15</v>
      </c>
      <c r="H2817" s="381" t="n">
        <v>43599</v>
      </c>
      <c r="I2817" s="380" t="n">
        <v>5223</v>
      </c>
      <c r="J2817" s="380" t="n">
        <v>7450</v>
      </c>
      <c r="K2817" s="380" t="n">
        <v>6998</v>
      </c>
      <c r="L2817" s="380" t="n"/>
      <c r="M2817" s="382">
        <f>+(((J2817-I2817)-(K2817-I2817))/(K2817-I2817))*100</f>
        <v/>
      </c>
      <c r="N2817" s="385" t="n"/>
      <c r="O2817" s="385" t="n"/>
      <c r="P2817" s="385" t="n"/>
      <c r="Q2817" s="287" t="n"/>
      <c r="R2817" s="287" t="n"/>
      <c r="S2817" s="331">
        <f>+(((K2817-I2817)/1000)*1000)/10</f>
        <v/>
      </c>
      <c r="T2817" s="332" t="n"/>
    </row>
    <row r="2818" ht="15.75" customHeight="1" s="412">
      <c r="A2818" s="333" t="n">
        <v>4909</v>
      </c>
      <c r="B2818" s="334" t="n">
        <v>293</v>
      </c>
      <c r="C2818" s="380" t="inlineStr">
        <is>
          <t>T425</t>
        </is>
      </c>
      <c r="D2818" s="380" t="n"/>
      <c r="E2818" s="380" t="n"/>
      <c r="F2818" s="380" t="n"/>
      <c r="G2818" s="380" t="n">
        <v>17</v>
      </c>
      <c r="H2818" s="381" t="n">
        <v>43619</v>
      </c>
      <c r="I2818" s="380" t="n">
        <v>5203</v>
      </c>
      <c r="J2818" s="380" t="n">
        <v>8218</v>
      </c>
      <c r="K2818" s="380" t="n">
        <v>7625</v>
      </c>
      <c r="L2818" s="380" t="n"/>
      <c r="M2818" s="382">
        <f>+(((J2818-I2818)-(K2818-I2818))/(K2818-I2818))*100</f>
        <v/>
      </c>
      <c r="N2818" s="395" t="n"/>
      <c r="O2818" s="384">
        <f>AVERAGE(M2818:M2819)</f>
        <v/>
      </c>
      <c r="P2818" s="384">
        <f>_xlfn.STDEV.S(M2818,M2819)</f>
        <v/>
      </c>
      <c r="Q2818" s="287" t="n"/>
      <c r="R2818" s="287" t="n"/>
      <c r="S2818" s="331">
        <f>+(((K2818-I2818)/1000)*1000)/10</f>
        <v/>
      </c>
      <c r="T2818" s="332">
        <f>AVERAGE(S2818:S2819)</f>
        <v/>
      </c>
    </row>
    <row r="2819" ht="15.75" customHeight="1" s="412">
      <c r="A2819" s="333" t="n">
        <v>4910</v>
      </c>
      <c r="B2819" s="334" t="n">
        <v>294</v>
      </c>
      <c r="C2819" s="380" t="inlineStr">
        <is>
          <t>T425</t>
        </is>
      </c>
      <c r="D2819" s="380" t="n"/>
      <c r="E2819" s="380" t="n"/>
      <c r="F2819" s="380" t="n"/>
      <c r="G2819" s="380" t="n">
        <v>17</v>
      </c>
      <c r="H2819" s="381" t="n">
        <v>43619</v>
      </c>
      <c r="I2819" s="380" t="n">
        <v>5223</v>
      </c>
      <c r="J2819" s="380" t="n">
        <v>8104</v>
      </c>
      <c r="K2819" s="380" t="n">
        <v>7541</v>
      </c>
      <c r="L2819" s="380" t="n"/>
      <c r="M2819" s="382">
        <f>+(((J2819-I2819)-(K2819-I2819))/(K2819-I2819))*100</f>
        <v/>
      </c>
      <c r="N2819" s="395" t="n"/>
      <c r="O2819" s="385" t="n"/>
      <c r="P2819" s="385" t="n"/>
      <c r="Q2819" s="287" t="n"/>
      <c r="R2819" s="287" t="n"/>
      <c r="S2819" s="331">
        <f>+(((K2819-I2819)/1000)*1000)/10</f>
        <v/>
      </c>
      <c r="T2819" s="332" t="n"/>
    </row>
    <row r="2820" ht="15.75" customHeight="1" s="412">
      <c r="A2820" s="333" t="n">
        <v>5485</v>
      </c>
      <c r="B2820" s="334" t="n">
        <v>223</v>
      </c>
      <c r="C2820" s="378" t="inlineStr">
        <is>
          <t>T425</t>
        </is>
      </c>
      <c r="D2820" s="378" t="n"/>
      <c r="E2820" s="378" t="n"/>
      <c r="F2820" s="378" t="n"/>
      <c r="G2820" s="378" t="n">
        <v>19</v>
      </c>
      <c r="H2820" s="379" t="n">
        <v>43637</v>
      </c>
      <c r="I2820" s="378" t="n">
        <v>5225</v>
      </c>
      <c r="J2820" s="378" t="n">
        <v>7482</v>
      </c>
      <c r="K2820" s="378" t="n">
        <v>7042</v>
      </c>
      <c r="L2820" s="378" t="n">
        <v>6</v>
      </c>
      <c r="M2820" s="386">
        <f>+(((J2820-I2820)-(K2820-I2820))/(K2820-I2820))*100</f>
        <v/>
      </c>
      <c r="N2820" s="397" t="n"/>
      <c r="O2820" s="388">
        <f>AVERAGE(M2820:M2821)</f>
        <v/>
      </c>
      <c r="P2820" s="388">
        <f>_xlfn.STDEV.S(M2820,M2821)</f>
        <v/>
      </c>
      <c r="Q2820" s="287" t="n"/>
      <c r="R2820" s="287" t="n"/>
      <c r="S2820" s="331">
        <f>+(((K2820-I2820)/1000)*1000)/10</f>
        <v/>
      </c>
      <c r="T2820" s="332">
        <f>AVERAGE(S2820:S2821)</f>
        <v/>
      </c>
    </row>
    <row r="2821" ht="15.75" customHeight="1" s="412">
      <c r="A2821" s="333" t="n">
        <v>5486</v>
      </c>
      <c r="B2821" s="334" t="n">
        <v>224</v>
      </c>
      <c r="C2821" s="378" t="inlineStr">
        <is>
          <t>T425</t>
        </is>
      </c>
      <c r="D2821" s="378" t="n"/>
      <c r="E2821" s="378" t="n"/>
      <c r="F2821" s="378" t="n"/>
      <c r="G2821" s="378" t="n">
        <v>19</v>
      </c>
      <c r="H2821" s="379" t="n">
        <v>43637</v>
      </c>
      <c r="I2821" s="378" t="n">
        <v>5231</v>
      </c>
      <c r="J2821" s="378" t="n">
        <v>7511</v>
      </c>
      <c r="K2821" s="378" t="n">
        <v>7062</v>
      </c>
      <c r="L2821" s="378" t="n"/>
      <c r="M2821" s="386">
        <f>+(((J2821-I2821)-(K2821-I2821))/(K2821-I2821))*100</f>
        <v/>
      </c>
      <c r="N2821" s="397" t="n"/>
      <c r="O2821" s="331" t="n"/>
      <c r="P2821" s="331" t="n"/>
      <c r="Q2821" s="287" t="n"/>
      <c r="R2821" s="287" t="n"/>
      <c r="S2821" s="331">
        <f>+(((K2821-I2821)/1000)*1000)/10</f>
        <v/>
      </c>
      <c r="T2821" s="332" t="n"/>
    </row>
    <row r="2822" ht="15.75" customHeight="1" s="412">
      <c r="A2822" s="333" t="n">
        <v>6305</v>
      </c>
      <c r="B2822" s="334" t="n">
        <v>276</v>
      </c>
      <c r="C2822" s="378" t="inlineStr">
        <is>
          <t>T425</t>
        </is>
      </c>
      <c r="D2822" s="378" t="n"/>
      <c r="E2822" s="378" t="n"/>
      <c r="F2822" s="378" t="n"/>
      <c r="G2822" s="378" t="n">
        <v>22</v>
      </c>
      <c r="H2822" s="379" t="n">
        <v>43685</v>
      </c>
      <c r="I2822" s="378" t="n">
        <v>5217</v>
      </c>
      <c r="J2822" s="378" t="n">
        <v>7617</v>
      </c>
      <c r="K2822" s="378" t="n">
        <v>7257</v>
      </c>
      <c r="L2822" s="378" t="n">
        <v>6</v>
      </c>
      <c r="M2822" s="374">
        <f>+(((J2822-I2822)-(K2822-I2822))/(K2822-I2822))*100</f>
        <v/>
      </c>
      <c r="N2822" s="394" t="n"/>
      <c r="O2822" s="376">
        <f>AVERAGE(M2822:M2823)</f>
        <v/>
      </c>
      <c r="P2822" s="376">
        <f>_xlfn.STDEV.S(M2822,M2823)</f>
        <v/>
      </c>
      <c r="Q2822" s="287" t="n"/>
      <c r="R2822" s="287" t="n"/>
      <c r="S2822" s="331">
        <f>+(((K2822-I2822)/1000)*1000)/10</f>
        <v/>
      </c>
      <c r="T2822" s="332">
        <f>AVERAGE(S2822:S2823)</f>
        <v/>
      </c>
    </row>
    <row r="2823" ht="15.75" customHeight="1" s="412">
      <c r="A2823" s="333" t="n">
        <v>6306</v>
      </c>
      <c r="B2823" s="334" t="n">
        <v>276</v>
      </c>
      <c r="C2823" s="378" t="inlineStr">
        <is>
          <t>T425</t>
        </is>
      </c>
      <c r="D2823" s="378" t="n"/>
      <c r="E2823" s="378" t="n"/>
      <c r="F2823" s="378" t="n"/>
      <c r="G2823" s="378" t="n">
        <v>22</v>
      </c>
      <c r="H2823" s="379" t="n">
        <v>43685</v>
      </c>
      <c r="I2823" s="378" t="n">
        <v>5217</v>
      </c>
      <c r="J2823" s="378" t="n">
        <v>7501</v>
      </c>
      <c r="K2823" s="378" t="n">
        <v>7153</v>
      </c>
      <c r="L2823" s="378" t="n"/>
      <c r="M2823" s="374">
        <f>+(((J2823-I2823)-(K2823-I2823))/(K2823-I2823))*100</f>
        <v/>
      </c>
      <c r="N2823" s="394" t="n"/>
      <c r="O2823" s="377" t="n"/>
      <c r="P2823" s="377" t="n"/>
      <c r="Q2823" s="287" t="n"/>
      <c r="R2823" s="287" t="n"/>
      <c r="S2823" s="331">
        <f>+(((K2823-I2823)/1000)*1000)/10</f>
        <v/>
      </c>
      <c r="T2823" s="332" t="n"/>
    </row>
    <row r="2824" ht="15.75" customHeight="1" s="412">
      <c r="A2824" s="333" t="n">
        <v>3917</v>
      </c>
      <c r="B2824" s="334" t="n">
        <v>339</v>
      </c>
      <c r="C2824" s="371" t="inlineStr">
        <is>
          <t>T426</t>
        </is>
      </c>
      <c r="D2824" s="371" t="n"/>
      <c r="E2824" s="371" t="n"/>
      <c r="F2824" s="371" t="n"/>
      <c r="G2824" s="371" t="n">
        <v>14</v>
      </c>
      <c r="H2824" s="372" t="n">
        <v>43591</v>
      </c>
      <c r="I2824" s="373" t="n">
        <v>5250</v>
      </c>
      <c r="J2824" s="373" t="n">
        <v>10416</v>
      </c>
      <c r="K2824" s="371" t="n">
        <v>8662</v>
      </c>
      <c r="L2824" s="371" t="n">
        <v>2</v>
      </c>
      <c r="M2824" s="374">
        <f>+(((J2824-I2824)-(K2824-I2824))/(K2824-I2824))*100</f>
        <v/>
      </c>
      <c r="N2824" s="394" t="inlineStr">
        <is>
          <t>3/4</t>
        </is>
      </c>
      <c r="O2824" s="376">
        <f>AVERAGE(M2824:M2825)</f>
        <v/>
      </c>
      <c r="P2824" s="376">
        <f>_xlfn.STDEV.S(M2824,M2825)</f>
        <v/>
      </c>
      <c r="Q2824" s="287" t="n">
        <v>2</v>
      </c>
      <c r="R2824" s="287" t="n"/>
      <c r="S2824" s="331">
        <f>+(((K2824-I2824)/1000)*1000)/10</f>
        <v/>
      </c>
      <c r="T2824" s="332">
        <f>AVERAGE(S2824:S2825)</f>
        <v/>
      </c>
    </row>
    <row r="2825" ht="15.75" customHeight="1" s="412">
      <c r="A2825" s="333" t="n">
        <v>3918</v>
      </c>
      <c r="B2825" s="334" t="n">
        <v>340</v>
      </c>
      <c r="C2825" s="371" t="inlineStr">
        <is>
          <t>T426</t>
        </is>
      </c>
      <c r="D2825" s="371" t="n"/>
      <c r="E2825" s="371" t="n"/>
      <c r="F2825" s="371" t="n"/>
      <c r="G2825" s="371" t="n">
        <v>14</v>
      </c>
      <c r="H2825" s="372" t="n">
        <v>43591</v>
      </c>
      <c r="I2825" s="373" t="n">
        <v>5215</v>
      </c>
      <c r="J2825" s="373" t="n">
        <v>10142</v>
      </c>
      <c r="K2825" s="371" t="n">
        <v>8430</v>
      </c>
      <c r="L2825" s="371" t="n"/>
      <c r="M2825" s="374">
        <f>+(((J2825-I2825)-(K2825-I2825))/(K2825-I2825))*100</f>
        <v/>
      </c>
      <c r="N2825" s="394" t="n"/>
      <c r="O2825" s="377" t="n"/>
      <c r="P2825" s="377" t="n"/>
      <c r="Q2825" s="287" t="n"/>
      <c r="R2825" s="287" t="n"/>
      <c r="S2825" s="331">
        <f>+(((K2825-I2825)/1000)*1000)/10</f>
        <v/>
      </c>
      <c r="T2825" s="332" t="n"/>
    </row>
    <row r="2826" ht="15.75" customHeight="1" s="412">
      <c r="A2826" s="333" t="n">
        <v>4567</v>
      </c>
      <c r="B2826" s="334" t="n">
        <v>273</v>
      </c>
      <c r="C2826" s="371" t="inlineStr">
        <is>
          <t>T426</t>
        </is>
      </c>
      <c r="D2826" s="371" t="n"/>
      <c r="E2826" s="371" t="n"/>
      <c r="F2826" s="371" t="n"/>
      <c r="G2826" s="371" t="n">
        <v>16</v>
      </c>
      <c r="H2826" s="372" t="n">
        <v>43607</v>
      </c>
      <c r="I2826" s="371" t="n">
        <v>5242</v>
      </c>
      <c r="J2826" s="371" t="n">
        <v>8855</v>
      </c>
      <c r="K2826" s="371" t="n">
        <v>8151</v>
      </c>
      <c r="L2826" s="371" t="n">
        <v>2</v>
      </c>
      <c r="M2826" s="374">
        <f>+(((J2826-I2826)-(K2826-I2826))/(K2826-I2826))*100</f>
        <v/>
      </c>
      <c r="N2826" s="394" t="inlineStr">
        <is>
          <t>MF</t>
        </is>
      </c>
      <c r="O2826" s="376">
        <f>AVERAGE(M2826:M2827)</f>
        <v/>
      </c>
      <c r="P2826" s="376">
        <f>_xlfn.STDEV.S(M2826,M2827)</f>
        <v/>
      </c>
      <c r="Q2826" s="287" t="n"/>
      <c r="R2826" s="287" t="n"/>
      <c r="S2826" s="331">
        <f>+(((K2826-I2826)/1000)*1000)/10</f>
        <v/>
      </c>
      <c r="T2826" s="332">
        <f>AVERAGE(S2826:S2827)</f>
        <v/>
      </c>
    </row>
    <row r="2827" ht="15.75" customHeight="1" s="412">
      <c r="A2827" s="333" t="n">
        <v>4568</v>
      </c>
      <c r="B2827" s="334" t="n">
        <v>274</v>
      </c>
      <c r="C2827" s="371" t="inlineStr">
        <is>
          <t>T426</t>
        </is>
      </c>
      <c r="D2827" s="371" t="n"/>
      <c r="E2827" s="371" t="n"/>
      <c r="F2827" s="371" t="n"/>
      <c r="G2827" s="371" t="n">
        <v>16</v>
      </c>
      <c r="H2827" s="372" t="n">
        <v>43607</v>
      </c>
      <c r="I2827" s="371" t="n">
        <v>5233</v>
      </c>
      <c r="J2827" s="371" t="n">
        <v>8783</v>
      </c>
      <c r="K2827" s="371" t="n">
        <v>8089</v>
      </c>
      <c r="L2827" s="371" t="n"/>
      <c r="M2827" s="374">
        <f>+(((J2827-I2827)-(K2827-I2827))/(K2827-I2827))*100</f>
        <v/>
      </c>
      <c r="N2827" s="394" t="n"/>
      <c r="O2827" s="377" t="n"/>
      <c r="P2827" s="377" t="n"/>
      <c r="Q2827" s="287" t="n"/>
      <c r="R2827" s="287" t="n"/>
      <c r="S2827" s="331">
        <f>+(((K2827-I2827)/1000)*1000)/10</f>
        <v/>
      </c>
      <c r="T2827" s="332" t="n"/>
    </row>
    <row r="2828" ht="15.75" customHeight="1" s="412">
      <c r="A2828" s="333" t="n">
        <v>5213</v>
      </c>
      <c r="B2828" s="334" t="n">
        <v>273</v>
      </c>
      <c r="C2828" s="371" t="inlineStr">
        <is>
          <t>T426</t>
        </is>
      </c>
      <c r="D2828" s="371" t="n"/>
      <c r="E2828" s="371" t="n"/>
      <c r="F2828" s="371" t="n"/>
      <c r="G2828" s="371" t="n">
        <v>18</v>
      </c>
      <c r="H2828" s="372" t="n">
        <v>43626</v>
      </c>
      <c r="I2828" s="371" t="n">
        <v>5242</v>
      </c>
      <c r="J2828" s="371" t="n">
        <v>8564</v>
      </c>
      <c r="K2828" s="371" t="n">
        <v>7959</v>
      </c>
      <c r="L2828" s="371" t="n">
        <v>6</v>
      </c>
      <c r="M2828" s="374">
        <f>+(((J2828-I2828)-(K2828-I2828))/(K2828-I2828))*100</f>
        <v/>
      </c>
      <c r="N2828" s="394" t="n"/>
      <c r="O2828" s="376">
        <f>AVERAGE(M2828:M2829)</f>
        <v/>
      </c>
      <c r="P2828" s="376">
        <f>_xlfn.STDEV.S(M2828,M2829)</f>
        <v/>
      </c>
      <c r="Q2828" s="287" t="n"/>
      <c r="R2828" s="287" t="n"/>
      <c r="S2828" s="331">
        <f>+(((K2828-I2828)/1000)*1000)/10</f>
        <v/>
      </c>
      <c r="T2828" s="332">
        <f>AVERAGE(S2828:S2829)</f>
        <v/>
      </c>
    </row>
    <row r="2829" ht="15.75" customHeight="1" s="412">
      <c r="A2829" s="333" t="n">
        <v>5214</v>
      </c>
      <c r="B2829" s="334" t="n">
        <v>274</v>
      </c>
      <c r="C2829" s="371" t="inlineStr">
        <is>
          <t>T426</t>
        </is>
      </c>
      <c r="D2829" s="371" t="n"/>
      <c r="E2829" s="371" t="n"/>
      <c r="F2829" s="371" t="n"/>
      <c r="G2829" s="371" t="n">
        <v>18</v>
      </c>
      <c r="H2829" s="372" t="n">
        <v>43626</v>
      </c>
      <c r="I2829" s="371" t="n">
        <v>5233</v>
      </c>
      <c r="J2829" s="371" t="n">
        <v>8650</v>
      </c>
      <c r="K2829" s="371" t="n">
        <v>8030</v>
      </c>
      <c r="L2829" s="371" t="n"/>
      <c r="M2829" s="374">
        <f>+(((J2829-I2829)-(K2829-I2829))/(K2829-I2829))*100</f>
        <v/>
      </c>
      <c r="N2829" s="394" t="n"/>
      <c r="O2829" s="377" t="n"/>
      <c r="P2829" s="377" t="n"/>
      <c r="Q2829" s="287" t="n"/>
      <c r="R2829" s="287" t="n"/>
      <c r="S2829" s="331">
        <f>+(((K2829-I2829)/1000)*1000)/10</f>
        <v/>
      </c>
      <c r="T2829" s="332" t="n"/>
    </row>
    <row r="2830" ht="15.75" customHeight="1" s="412">
      <c r="A2830" s="333" t="n">
        <v>5721</v>
      </c>
      <c r="B2830" s="334" t="n">
        <v>165</v>
      </c>
      <c r="C2830" s="378" t="inlineStr">
        <is>
          <t>T426</t>
        </is>
      </c>
      <c r="D2830" s="378" t="n"/>
      <c r="E2830" s="378" t="n"/>
      <c r="F2830" s="378" t="n"/>
      <c r="G2830" s="378" t="n">
        <v>21</v>
      </c>
      <c r="H2830" s="379" t="n">
        <v>43657</v>
      </c>
      <c r="I2830" s="378" t="n">
        <v>5226</v>
      </c>
      <c r="J2830" s="378" t="n">
        <v>8145</v>
      </c>
      <c r="K2830" s="378" t="n">
        <v>7643</v>
      </c>
      <c r="L2830" s="378" t="n">
        <v>6</v>
      </c>
      <c r="M2830" s="374">
        <f>+(((J2830-I2830)-(K2830-I2830))/(K2830-I2830))*100</f>
        <v/>
      </c>
      <c r="N2830" s="394" t="n"/>
      <c r="O2830" s="376">
        <f>AVERAGE(M2830:M2831)</f>
        <v/>
      </c>
      <c r="P2830" s="376">
        <f>_xlfn.STDEV.S(M2830,M2831)</f>
        <v/>
      </c>
      <c r="Q2830" s="287" t="n"/>
      <c r="R2830" s="287" t="n"/>
      <c r="S2830" s="331">
        <f>+(((K2830-I2830)/1000)*1000)/10</f>
        <v/>
      </c>
      <c r="T2830" s="332">
        <f>AVERAGE(S2830:S2831)</f>
        <v/>
      </c>
    </row>
    <row r="2831" ht="15.75" customHeight="1" s="412">
      <c r="A2831" s="333" t="n">
        <v>5722</v>
      </c>
      <c r="B2831" s="334" t="n">
        <v>166</v>
      </c>
      <c r="C2831" s="378" t="inlineStr">
        <is>
          <t>T426</t>
        </is>
      </c>
      <c r="D2831" s="378" t="n"/>
      <c r="E2831" s="378" t="n"/>
      <c r="F2831" s="378" t="n"/>
      <c r="G2831" s="378" t="n">
        <v>21</v>
      </c>
      <c r="H2831" s="379" t="n">
        <v>43657</v>
      </c>
      <c r="I2831" s="378" t="n">
        <v>5252</v>
      </c>
      <c r="J2831" s="378" t="n">
        <v>8354</v>
      </c>
      <c r="K2831" s="378" t="n">
        <v>7814</v>
      </c>
      <c r="L2831" s="378" t="n"/>
      <c r="M2831" s="374">
        <f>+(((J2831-I2831)-(K2831-I2831))/(K2831-I2831))*100</f>
        <v/>
      </c>
      <c r="N2831" s="394" t="n"/>
      <c r="O2831" s="377" t="n"/>
      <c r="P2831" s="377" t="n"/>
      <c r="Q2831" s="287" t="n"/>
      <c r="R2831" s="287" t="n"/>
      <c r="S2831" s="331">
        <f>+(((K2831-I2831)/1000)*1000)/10</f>
        <v/>
      </c>
      <c r="T2831" s="332" t="n"/>
    </row>
    <row r="2832" ht="15.75" customHeight="1" s="412">
      <c r="A2832" s="333" t="n">
        <v>6307</v>
      </c>
      <c r="B2832" s="334" t="n">
        <v>277</v>
      </c>
      <c r="C2832" s="378" t="inlineStr">
        <is>
          <t>T426</t>
        </is>
      </c>
      <c r="D2832" s="378" t="n"/>
      <c r="E2832" s="378" t="n"/>
      <c r="F2832" s="378" t="n"/>
      <c r="G2832" s="378" t="n">
        <v>22</v>
      </c>
      <c r="H2832" s="379" t="n">
        <v>43685</v>
      </c>
      <c r="I2832" s="378" t="n">
        <v>5252</v>
      </c>
      <c r="J2832" s="378" t="n">
        <v>8530</v>
      </c>
      <c r="K2832" s="378" t="n">
        <v>8050</v>
      </c>
      <c r="L2832" s="378" t="n">
        <v>6</v>
      </c>
      <c r="M2832" s="374">
        <f>+(((J2832-I2832)-(K2832-I2832))/(K2832-I2832))*100</f>
        <v/>
      </c>
      <c r="N2832" s="394" t="n"/>
      <c r="O2832" s="376">
        <f>AVERAGE(M2832:M2833)</f>
        <v/>
      </c>
      <c r="P2832" s="376">
        <f>_xlfn.STDEV.S(M2832,M2833)</f>
        <v/>
      </c>
      <c r="Q2832" s="287" t="n"/>
      <c r="R2832" s="287" t="n"/>
      <c r="S2832" s="331">
        <f>+(((K2832-I2832)/1000)*1000)/10</f>
        <v/>
      </c>
      <c r="T2832" s="332">
        <f>AVERAGE(S2832:S2833)</f>
        <v/>
      </c>
    </row>
    <row r="2833" ht="15.75" customHeight="1" s="412">
      <c r="A2833" s="333" t="n">
        <v>6308</v>
      </c>
      <c r="B2833" s="334" t="n">
        <v>277</v>
      </c>
      <c r="C2833" s="378" t="inlineStr">
        <is>
          <t>T426</t>
        </is>
      </c>
      <c r="D2833" s="378" t="n"/>
      <c r="E2833" s="378" t="n"/>
      <c r="F2833" s="378" t="n"/>
      <c r="G2833" s="378" t="n">
        <v>22</v>
      </c>
      <c r="H2833" s="379" t="n">
        <v>43685</v>
      </c>
      <c r="I2833" s="378" t="n">
        <v>5252</v>
      </c>
      <c r="J2833" s="378" t="n">
        <v>8235</v>
      </c>
      <c r="K2833" s="378" t="n">
        <v>7803</v>
      </c>
      <c r="L2833" s="378" t="n"/>
      <c r="M2833" s="374">
        <f>+(((J2833-I2833)-(K2833-I2833))/(K2833-I2833))*100</f>
        <v/>
      </c>
      <c r="N2833" s="394" t="n"/>
      <c r="O2833" s="377" t="n"/>
      <c r="P2833" s="377" t="n"/>
      <c r="Q2833" s="287" t="n"/>
      <c r="R2833" s="287" t="n"/>
      <c r="S2833" s="331">
        <f>+(((K2833-I2833)/1000)*1000)/10</f>
        <v/>
      </c>
      <c r="T2833" s="332" t="n"/>
    </row>
    <row r="2834" ht="15.75" customHeight="1" s="412">
      <c r="A2834" s="333" t="n">
        <v>3027</v>
      </c>
      <c r="B2834" s="334" t="n">
        <v>111</v>
      </c>
      <c r="C2834" s="371" t="inlineStr">
        <is>
          <t>T427</t>
        </is>
      </c>
      <c r="D2834" s="371" t="n"/>
      <c r="E2834" s="371" t="n"/>
      <c r="F2834" s="371" t="n"/>
      <c r="G2834" s="371" t="n">
        <v>11</v>
      </c>
      <c r="H2834" s="372" t="n">
        <v>43571</v>
      </c>
      <c r="I2834" s="373" t="n">
        <v>5213</v>
      </c>
      <c r="J2834" s="371" t="n">
        <v>7191</v>
      </c>
      <c r="K2834" s="371" t="n">
        <v>6606</v>
      </c>
      <c r="L2834" s="371" t="n">
        <v>2</v>
      </c>
      <c r="M2834" s="374">
        <f>+(((J2834-I2834)-(K2834-I2834))/(K2834-I2834))*100</f>
        <v/>
      </c>
      <c r="N2834" s="394" t="inlineStr">
        <is>
          <t>MF</t>
        </is>
      </c>
      <c r="O2834" s="376">
        <f>AVERAGE(M2834:M2835)</f>
        <v/>
      </c>
      <c r="P2834" s="376">
        <f>_xlfn.STDEV.S(M2834,M2835)</f>
        <v/>
      </c>
      <c r="Q2834" s="287" t="n">
        <v>2</v>
      </c>
      <c r="R2834" s="287" t="n"/>
      <c r="S2834" s="331">
        <f>+(((K2834-I2834)/1000)*1000)/10</f>
        <v/>
      </c>
      <c r="T2834" s="332">
        <f>AVERAGE(S2834:S2835)</f>
        <v/>
      </c>
    </row>
    <row r="2835" ht="15.75" customHeight="1" s="412">
      <c r="A2835" s="333" t="n">
        <v>3028</v>
      </c>
      <c r="B2835" s="334" t="n">
        <v>112</v>
      </c>
      <c r="C2835" s="371" t="inlineStr">
        <is>
          <t>T427</t>
        </is>
      </c>
      <c r="D2835" s="371" t="n"/>
      <c r="E2835" s="371" t="n"/>
      <c r="F2835" s="371" t="n"/>
      <c r="G2835" s="371" t="n">
        <v>11</v>
      </c>
      <c r="H2835" s="372" t="n">
        <v>43571</v>
      </c>
      <c r="I2835" s="373" t="n">
        <v>5197</v>
      </c>
      <c r="J2835" s="371" t="n">
        <v>7476</v>
      </c>
      <c r="K2835" s="371" t="n">
        <v>6773</v>
      </c>
      <c r="L2835" s="371" t="n"/>
      <c r="M2835" s="374">
        <f>+(((J2835-I2835)-(K2835-I2835))/(K2835-I2835))*100</f>
        <v/>
      </c>
      <c r="N2835" s="394" t="n"/>
      <c r="O2835" s="377" t="n"/>
      <c r="P2835" s="377" t="n"/>
      <c r="Q2835" s="287" t="n"/>
      <c r="R2835" s="287" t="n"/>
      <c r="S2835" s="331">
        <f>+(((K2835-I2835)/1000)*1000)/10</f>
        <v/>
      </c>
      <c r="T2835" s="332" t="n"/>
    </row>
    <row r="2836" ht="15.75" customHeight="1" s="412">
      <c r="A2836" s="333" t="n">
        <v>3919</v>
      </c>
      <c r="B2836" s="334" t="n">
        <v>341</v>
      </c>
      <c r="C2836" s="371" t="inlineStr">
        <is>
          <t>T427</t>
        </is>
      </c>
      <c r="D2836" s="371" t="n"/>
      <c r="E2836" s="371" t="n"/>
      <c r="F2836" s="371" t="n"/>
      <c r="G2836" s="371" t="n">
        <v>14</v>
      </c>
      <c r="H2836" s="372" t="n">
        <v>43591</v>
      </c>
      <c r="I2836" s="373" t="n">
        <v>5210</v>
      </c>
      <c r="J2836" s="373" t="n">
        <v>7371</v>
      </c>
      <c r="K2836" s="371" t="n">
        <v>6901</v>
      </c>
      <c r="L2836" s="371" t="n"/>
      <c r="M2836" s="374">
        <f>+(((J2836-I2836)-(K2836-I2836))/(K2836-I2836))*100</f>
        <v/>
      </c>
      <c r="N2836" s="394" t="inlineStr">
        <is>
          <t>MF</t>
        </is>
      </c>
      <c r="O2836" s="376">
        <f>AVERAGE(M2836:M2837)</f>
        <v/>
      </c>
      <c r="P2836" s="376">
        <f>_xlfn.STDEV.S(M2836,M2837)</f>
        <v/>
      </c>
      <c r="Q2836" s="287" t="n"/>
      <c r="R2836" s="287" t="n"/>
      <c r="S2836" s="331">
        <f>+(((K2836-I2836)/1000)*1000)/10</f>
        <v/>
      </c>
      <c r="T2836" s="332">
        <f>AVERAGE(S2836:S2837)</f>
        <v/>
      </c>
    </row>
    <row r="2837" ht="15.75" customHeight="1" s="412">
      <c r="A2837" s="333" t="n">
        <v>3920</v>
      </c>
      <c r="B2837" s="334" t="n">
        <v>342</v>
      </c>
      <c r="C2837" s="371" t="inlineStr">
        <is>
          <t>T427</t>
        </is>
      </c>
      <c r="D2837" s="371" t="n"/>
      <c r="E2837" s="371" t="n"/>
      <c r="F2837" s="371" t="n"/>
      <c r="G2837" s="371" t="n">
        <v>14</v>
      </c>
      <c r="H2837" s="372" t="n">
        <v>43591</v>
      </c>
      <c r="I2837" s="373" t="n">
        <v>5176</v>
      </c>
      <c r="J2837" s="373" t="n">
        <v>7136</v>
      </c>
      <c r="K2837" s="371" t="n">
        <v>6704</v>
      </c>
      <c r="L2837" s="371" t="n"/>
      <c r="M2837" s="374">
        <f>+(((J2837-I2837)-(K2837-I2837))/(K2837-I2837))*100</f>
        <v/>
      </c>
      <c r="N2837" s="394" t="n"/>
      <c r="O2837" s="377" t="n"/>
      <c r="P2837" s="377" t="n"/>
      <c r="Q2837" s="287" t="n"/>
      <c r="R2837" s="287" t="n"/>
      <c r="S2837" s="331">
        <f>+(((K2837-I2837)/1000)*1000)/10</f>
        <v/>
      </c>
      <c r="T2837" s="332" t="n"/>
    </row>
    <row r="2838" ht="15.75" customHeight="1" s="412">
      <c r="A2838" s="333" t="n">
        <v>4569</v>
      </c>
      <c r="B2838" s="334" t="n">
        <v>275</v>
      </c>
      <c r="C2838" s="371" t="inlineStr">
        <is>
          <t>T427</t>
        </is>
      </c>
      <c r="D2838" s="371" t="n"/>
      <c r="E2838" s="371" t="n"/>
      <c r="F2838" s="371" t="n"/>
      <c r="G2838" s="371" t="n">
        <v>16</v>
      </c>
      <c r="H2838" s="372" t="n">
        <v>43607</v>
      </c>
      <c r="I2838" s="371" t="n">
        <v>5274</v>
      </c>
      <c r="J2838" s="371" t="n">
        <v>7384</v>
      </c>
      <c r="K2838" s="371" t="n">
        <v>6987</v>
      </c>
      <c r="L2838" s="371" t="n">
        <v>2</v>
      </c>
      <c r="M2838" s="374">
        <f>+(((J2838-I2838)-(K2838-I2838))/(K2838-I2838))*100</f>
        <v/>
      </c>
      <c r="N2838" s="394" t="n"/>
      <c r="O2838" s="376">
        <f>AVERAGE(M2838:M2839)</f>
        <v/>
      </c>
      <c r="P2838" s="376">
        <f>_xlfn.STDEV.S(M2838,M2839)</f>
        <v/>
      </c>
      <c r="Q2838" s="287" t="n"/>
      <c r="R2838" s="287" t="n"/>
      <c r="S2838" s="331">
        <f>+(((K2838-I2838)/1000)*1000)/10</f>
        <v/>
      </c>
      <c r="T2838" s="332">
        <f>AVERAGE(S2838:S2839)</f>
        <v/>
      </c>
    </row>
    <row r="2839" ht="15.75" customHeight="1" s="412">
      <c r="A2839" s="333" t="n">
        <v>4570</v>
      </c>
      <c r="B2839" s="334" t="n">
        <v>276</v>
      </c>
      <c r="C2839" s="371" t="inlineStr">
        <is>
          <t>T427</t>
        </is>
      </c>
      <c r="D2839" s="371" t="n"/>
      <c r="E2839" s="371" t="n"/>
      <c r="F2839" s="371" t="n"/>
      <c r="G2839" s="371" t="n">
        <v>16</v>
      </c>
      <c r="H2839" s="372" t="n">
        <v>43607</v>
      </c>
      <c r="I2839" s="371" t="n">
        <v>5217</v>
      </c>
      <c r="J2839" s="371" t="n">
        <v>7491</v>
      </c>
      <c r="K2839" s="371" t="n">
        <v>7061</v>
      </c>
      <c r="L2839" s="371" t="n"/>
      <c r="M2839" s="374">
        <f>+(((J2839-I2839)-(K2839-I2839))/(K2839-I2839))*100</f>
        <v/>
      </c>
      <c r="N2839" s="394" t="n"/>
      <c r="O2839" s="377" t="n"/>
      <c r="P2839" s="377" t="n"/>
      <c r="Q2839" s="287" t="n"/>
      <c r="R2839" s="287" t="n"/>
      <c r="S2839" s="331">
        <f>+(((K2839-I2839)/1000)*1000)/10</f>
        <v/>
      </c>
      <c r="T2839" s="332" t="n"/>
    </row>
    <row r="2840" ht="15.75" customHeight="1" s="412">
      <c r="A2840" s="333" t="n">
        <v>5215</v>
      </c>
      <c r="B2840" s="334" t="n">
        <v>275</v>
      </c>
      <c r="C2840" s="371" t="inlineStr">
        <is>
          <t>T427</t>
        </is>
      </c>
      <c r="D2840" s="371" t="n"/>
      <c r="E2840" s="371" t="n"/>
      <c r="F2840" s="371" t="n"/>
      <c r="G2840" s="371" t="n">
        <v>18</v>
      </c>
      <c r="H2840" s="372" t="n">
        <v>43626</v>
      </c>
      <c r="I2840" s="371" t="n">
        <v>5274</v>
      </c>
      <c r="J2840" s="371" t="n">
        <v>7396</v>
      </c>
      <c r="K2840" s="371" t="n">
        <v>7022</v>
      </c>
      <c r="L2840" s="371" t="n">
        <v>7</v>
      </c>
      <c r="M2840" s="374">
        <f>+(((J2840-I2840)-(K2840-I2840))/(K2840-I2840))*100</f>
        <v/>
      </c>
      <c r="N2840" s="394" t="n"/>
      <c r="O2840" s="376">
        <f>AVERAGE(M2840:M2841)</f>
        <v/>
      </c>
      <c r="P2840" s="376">
        <f>_xlfn.STDEV.S(M2840,M2841)</f>
        <v/>
      </c>
      <c r="Q2840" s="287" t="n"/>
      <c r="R2840" s="287" t="n"/>
      <c r="S2840" s="331">
        <f>+(((K2840-I2840)/1000)*1000)/10</f>
        <v/>
      </c>
      <c r="T2840" s="332">
        <f>AVERAGE(S2840:S2841)</f>
        <v/>
      </c>
    </row>
    <row r="2841" ht="15.75" customHeight="1" s="412">
      <c r="A2841" s="333" t="n">
        <v>5216</v>
      </c>
      <c r="B2841" s="334" t="n">
        <v>276</v>
      </c>
      <c r="C2841" s="371" t="inlineStr">
        <is>
          <t>T427</t>
        </is>
      </c>
      <c r="D2841" s="371" t="n"/>
      <c r="E2841" s="371" t="n"/>
      <c r="F2841" s="371" t="n"/>
      <c r="G2841" s="371" t="n">
        <v>18</v>
      </c>
      <c r="H2841" s="372" t="n">
        <v>43626</v>
      </c>
      <c r="I2841" s="371" t="n">
        <v>5217</v>
      </c>
      <c r="J2841" s="371" t="n">
        <v>7494</v>
      </c>
      <c r="K2841" s="371" t="n">
        <v>7093</v>
      </c>
      <c r="L2841" s="371" t="n"/>
      <c r="M2841" s="374">
        <f>+(((J2841-I2841)-(K2841-I2841))/(K2841-I2841))*100</f>
        <v/>
      </c>
      <c r="N2841" s="394" t="n"/>
      <c r="O2841" s="377" t="n"/>
      <c r="P2841" s="377" t="n"/>
      <c r="Q2841" s="287" t="n"/>
      <c r="R2841" s="287" t="n"/>
      <c r="S2841" s="331">
        <f>+(((K2841-I2841)/1000)*1000)/10</f>
        <v/>
      </c>
      <c r="T2841" s="332" t="n"/>
    </row>
    <row r="2842" ht="15.75" customHeight="1" s="412">
      <c r="A2842" s="333" t="n">
        <v>5723</v>
      </c>
      <c r="B2842" s="334" t="n">
        <v>167</v>
      </c>
      <c r="C2842" s="378" t="inlineStr">
        <is>
          <t>T427</t>
        </is>
      </c>
      <c r="D2842" s="378" t="n"/>
      <c r="E2842" s="378" t="n"/>
      <c r="F2842" s="378" t="n"/>
      <c r="G2842" s="378" t="n">
        <v>21</v>
      </c>
      <c r="H2842" s="379" t="n">
        <v>43657</v>
      </c>
      <c r="I2842" s="378" t="n">
        <v>5280</v>
      </c>
      <c r="J2842" s="378" t="n">
        <v>7854</v>
      </c>
      <c r="K2842" s="378" t="n">
        <v>7443</v>
      </c>
      <c r="L2842" s="378" t="n">
        <v>7</v>
      </c>
      <c r="M2842" s="374">
        <f>+(((J2842-I2842)-(K2842-I2842))/(K2842-I2842))*100</f>
        <v/>
      </c>
      <c r="N2842" s="394" t="n"/>
      <c r="O2842" s="376">
        <f>AVERAGE(M2842:M2843)</f>
        <v/>
      </c>
      <c r="P2842" s="376">
        <f>_xlfn.STDEV.S(M2842,M2843)</f>
        <v/>
      </c>
      <c r="Q2842" s="287" t="n"/>
      <c r="R2842" s="287" t="n"/>
      <c r="S2842" s="331">
        <f>+(((K2842-I2842)/1000)*1000)/10</f>
        <v/>
      </c>
      <c r="T2842" s="332">
        <f>AVERAGE(S2842:S2843)</f>
        <v/>
      </c>
    </row>
    <row r="2843" ht="15.75" customHeight="1" s="412">
      <c r="A2843" s="333" t="n">
        <v>5724</v>
      </c>
      <c r="B2843" s="334" t="n">
        <v>168</v>
      </c>
      <c r="C2843" s="378" t="inlineStr">
        <is>
          <t>T427</t>
        </is>
      </c>
      <c r="D2843" s="378" t="n"/>
      <c r="E2843" s="378" t="n"/>
      <c r="F2843" s="378" t="n"/>
      <c r="G2843" s="378" t="n">
        <v>21</v>
      </c>
      <c r="H2843" s="379" t="n">
        <v>43657</v>
      </c>
      <c r="I2843" s="378" t="n">
        <v>5212</v>
      </c>
      <c r="J2843" s="378" t="n">
        <v>7873</v>
      </c>
      <c r="K2843" s="378" t="n">
        <v>7435</v>
      </c>
      <c r="L2843" s="378" t="n"/>
      <c r="M2843" s="374">
        <f>+(((J2843-I2843)-(K2843-I2843))/(K2843-I2843))*100</f>
        <v/>
      </c>
      <c r="N2843" s="394" t="n"/>
      <c r="O2843" s="377" t="n"/>
      <c r="P2843" s="377" t="n"/>
      <c r="Q2843" s="287" t="n"/>
      <c r="R2843" s="287" t="n"/>
      <c r="S2843" s="331">
        <f>+(((K2843-I2843)/1000)*1000)/10</f>
        <v/>
      </c>
      <c r="T2843" s="332" t="n"/>
    </row>
    <row r="2844" ht="15.75" customHeight="1" s="412">
      <c r="A2844" s="333" t="n">
        <v>6309</v>
      </c>
      <c r="B2844" s="334" t="n">
        <v>278</v>
      </c>
      <c r="C2844" s="378" t="inlineStr">
        <is>
          <t>T427</t>
        </is>
      </c>
      <c r="D2844" s="378" t="n"/>
      <c r="E2844" s="378" t="n"/>
      <c r="F2844" s="378" t="n"/>
      <c r="G2844" s="378" t="n">
        <v>22</v>
      </c>
      <c r="H2844" s="379" t="n">
        <v>43685</v>
      </c>
      <c r="I2844" s="378" t="n">
        <v>5256</v>
      </c>
      <c r="J2844" s="378" t="n">
        <v>7475</v>
      </c>
      <c r="K2844" s="378" t="n">
        <v>7163</v>
      </c>
      <c r="L2844" s="378" t="n">
        <v>7</v>
      </c>
      <c r="M2844" s="374">
        <f>+(((J2844-I2844)-(K2844-I2844))/(K2844-I2844))*100</f>
        <v/>
      </c>
      <c r="N2844" s="394" t="n"/>
      <c r="O2844" s="376">
        <f>AVERAGE(M2844:M2845)</f>
        <v/>
      </c>
      <c r="P2844" s="376">
        <f>_xlfn.STDEV.S(M2844,M2845)</f>
        <v/>
      </c>
      <c r="Q2844" s="287" t="n"/>
      <c r="R2844" s="287" t="n"/>
      <c r="S2844" s="331">
        <f>+(((K2844-I2844)/1000)*1000)/10</f>
        <v/>
      </c>
      <c r="T2844" s="332">
        <f>AVERAGE(S2844:S2845)</f>
        <v/>
      </c>
    </row>
    <row r="2845" ht="15.75" customHeight="1" s="412">
      <c r="A2845" s="333" t="n">
        <v>6310</v>
      </c>
      <c r="B2845" s="334" t="n">
        <v>278</v>
      </c>
      <c r="C2845" s="378" t="inlineStr">
        <is>
          <t>T427</t>
        </is>
      </c>
      <c r="D2845" s="378" t="n"/>
      <c r="E2845" s="378" t="n"/>
      <c r="F2845" s="378" t="n"/>
      <c r="G2845" s="378" t="n">
        <v>22</v>
      </c>
      <c r="H2845" s="379" t="n">
        <v>43685</v>
      </c>
      <c r="I2845" s="378" t="n">
        <v>5256</v>
      </c>
      <c r="J2845" s="378" t="n">
        <v>7282</v>
      </c>
      <c r="K2845" s="378" t="n">
        <v>6901</v>
      </c>
      <c r="L2845" s="378" t="n"/>
      <c r="M2845" s="374">
        <f>+(((J2845-I2845)-(K2845-I2845))/(K2845-I2845))*100</f>
        <v/>
      </c>
      <c r="N2845" s="394" t="n"/>
      <c r="O2845" s="377" t="n"/>
      <c r="P2845" s="377" t="n"/>
      <c r="Q2845" s="287" t="n"/>
      <c r="R2845" s="287" t="n"/>
      <c r="S2845" s="331">
        <f>+(((K2845-I2845)/1000)*1000)/10</f>
        <v/>
      </c>
      <c r="T2845" s="332" t="n"/>
    </row>
    <row r="2846" ht="15.75" customHeight="1" s="412">
      <c r="A2846" s="333" t="n">
        <v>3029</v>
      </c>
      <c r="B2846" s="334" t="n">
        <v>113</v>
      </c>
      <c r="C2846" s="371" t="inlineStr">
        <is>
          <t>T428</t>
        </is>
      </c>
      <c r="D2846" s="371" t="n"/>
      <c r="E2846" s="371" t="n"/>
      <c r="F2846" s="371" t="n"/>
      <c r="G2846" s="371" t="n">
        <v>11</v>
      </c>
      <c r="H2846" s="372" t="n">
        <v>43571</v>
      </c>
      <c r="I2846" s="373" t="n">
        <v>5283</v>
      </c>
      <c r="J2846" s="371" t="n">
        <v>9985</v>
      </c>
      <c r="K2846" s="371" t="n">
        <v>8154</v>
      </c>
      <c r="L2846" s="371" t="n">
        <v>2</v>
      </c>
      <c r="M2846" s="374">
        <f>+(((J2846-I2846)-(K2846-I2846))/(K2846-I2846))*100</f>
        <v/>
      </c>
      <c r="N2846" s="394" t="n">
        <v>0.25</v>
      </c>
      <c r="O2846" s="376">
        <f>AVERAGE(M2846:M2847)</f>
        <v/>
      </c>
      <c r="P2846" s="376">
        <f>_xlfn.STDEV.S(M2846,M2847)</f>
        <v/>
      </c>
      <c r="Q2846" s="287" t="n">
        <v>2</v>
      </c>
      <c r="R2846" s="287" t="n"/>
      <c r="S2846" s="331">
        <f>+(((K2846-I2846)/1000)*1000)/10</f>
        <v/>
      </c>
      <c r="T2846" s="332">
        <f>AVERAGE(S2846:S2847)</f>
        <v/>
      </c>
    </row>
    <row r="2847" ht="15.75" customHeight="1" s="412">
      <c r="A2847" s="333" t="n">
        <v>3030</v>
      </c>
      <c r="B2847" s="334" t="n">
        <v>114</v>
      </c>
      <c r="C2847" s="371" t="inlineStr">
        <is>
          <t>T428</t>
        </is>
      </c>
      <c r="D2847" s="371" t="n"/>
      <c r="E2847" s="371" t="n"/>
      <c r="F2847" s="371" t="n"/>
      <c r="G2847" s="371" t="n">
        <v>11</v>
      </c>
      <c r="H2847" s="372" t="n">
        <v>43571</v>
      </c>
      <c r="I2847" s="373" t="n">
        <v>5247</v>
      </c>
      <c r="J2847" s="371" t="n">
        <v>9465</v>
      </c>
      <c r="K2847" s="371" t="n">
        <v>7841</v>
      </c>
      <c r="L2847" s="371" t="n"/>
      <c r="M2847" s="374">
        <f>+(((J2847-I2847)-(K2847-I2847))/(K2847-I2847))*100</f>
        <v/>
      </c>
      <c r="N2847" s="394" t="n"/>
      <c r="O2847" s="377" t="n"/>
      <c r="P2847" s="377" t="n"/>
      <c r="Q2847" s="287" t="n"/>
      <c r="R2847" s="287" t="n"/>
      <c r="S2847" s="331">
        <f>+(((K2847-I2847)/1000)*1000)/10</f>
        <v/>
      </c>
      <c r="T2847" s="332" t="n"/>
    </row>
    <row r="2848" ht="15.75" customHeight="1" s="412">
      <c r="A2848" s="333" t="n">
        <v>3921</v>
      </c>
      <c r="B2848" s="334" t="n">
        <v>343</v>
      </c>
      <c r="C2848" s="371" t="inlineStr">
        <is>
          <t>T428</t>
        </is>
      </c>
      <c r="D2848" s="371" t="n"/>
      <c r="E2848" s="371" t="n"/>
      <c r="F2848" s="371" t="n"/>
      <c r="G2848" s="371" t="n">
        <v>14</v>
      </c>
      <c r="H2848" s="372" t="n">
        <v>43591</v>
      </c>
      <c r="I2848" s="373" t="n">
        <v>5238</v>
      </c>
      <c r="J2848" s="373" t="n">
        <v>9660</v>
      </c>
      <c r="K2848" s="371" t="n">
        <v>8596</v>
      </c>
      <c r="L2848" s="371" t="n"/>
      <c r="M2848" s="374">
        <f>+(((J2848-I2848)-(K2848-I2848))/(K2848-I2848))*100</f>
        <v/>
      </c>
      <c r="N2848" s="394" t="inlineStr">
        <is>
          <t>MF</t>
        </is>
      </c>
      <c r="O2848" s="376">
        <f>AVERAGE(M2848:M2849)</f>
        <v/>
      </c>
      <c r="P2848" s="376">
        <f>_xlfn.STDEV.S(M2848,M2849)</f>
        <v/>
      </c>
      <c r="Q2848" s="287" t="n"/>
      <c r="R2848" s="287" t="n"/>
      <c r="S2848" s="331">
        <f>+(((K2848-I2848)/1000)*1000)/10</f>
        <v/>
      </c>
      <c r="T2848" s="332">
        <f>AVERAGE(S2848:S2849)</f>
        <v/>
      </c>
    </row>
    <row r="2849" ht="15.75" customHeight="1" s="412">
      <c r="A2849" s="333" t="n">
        <v>3922</v>
      </c>
      <c r="B2849" s="334" t="n">
        <v>344</v>
      </c>
      <c r="C2849" s="371" t="inlineStr">
        <is>
          <t>T428</t>
        </is>
      </c>
      <c r="D2849" s="371" t="n"/>
      <c r="E2849" s="371" t="n"/>
      <c r="F2849" s="371" t="n"/>
      <c r="G2849" s="371" t="n">
        <v>14</v>
      </c>
      <c r="H2849" s="372" t="n">
        <v>43591</v>
      </c>
      <c r="I2849" s="373" t="n">
        <v>5187</v>
      </c>
      <c r="J2849" s="373" t="n">
        <v>9299</v>
      </c>
      <c r="K2849" s="371" t="n">
        <v>8309</v>
      </c>
      <c r="L2849" s="371" t="n"/>
      <c r="M2849" s="374">
        <f>+(((J2849-I2849)-(K2849-I2849))/(K2849-I2849))*100</f>
        <v/>
      </c>
      <c r="N2849" s="394" t="n"/>
      <c r="O2849" s="377" t="n"/>
      <c r="P2849" s="377" t="n"/>
      <c r="Q2849" s="287" t="n"/>
      <c r="R2849" s="287" t="n"/>
      <c r="S2849" s="331">
        <f>+(((K2849-I2849)/1000)*1000)/10</f>
        <v/>
      </c>
      <c r="T2849" s="332" t="n"/>
    </row>
    <row r="2850" ht="15.75" customHeight="1" s="412">
      <c r="A2850" s="333" t="n">
        <v>4571</v>
      </c>
      <c r="B2850" s="334" t="n">
        <v>277</v>
      </c>
      <c r="C2850" s="371" t="inlineStr">
        <is>
          <t>T428</t>
        </is>
      </c>
      <c r="D2850" s="371" t="n"/>
      <c r="E2850" s="371" t="n"/>
      <c r="F2850" s="371" t="n"/>
      <c r="G2850" s="371" t="n">
        <v>16</v>
      </c>
      <c r="H2850" s="372" t="n">
        <v>43607</v>
      </c>
      <c r="I2850" s="371" t="n">
        <v>5252</v>
      </c>
      <c r="J2850" s="371" t="n">
        <v>9022</v>
      </c>
      <c r="K2850" s="371" t="n">
        <v>8263</v>
      </c>
      <c r="L2850" s="371" t="n">
        <v>2</v>
      </c>
      <c r="M2850" s="374">
        <f>+(((J2850-I2850)-(K2850-I2850))/(K2850-I2850))*100</f>
        <v/>
      </c>
      <c r="N2850" s="394" t="n"/>
      <c r="O2850" s="376">
        <f>AVERAGE(M2850:M2851)</f>
        <v/>
      </c>
      <c r="P2850" s="376">
        <f>_xlfn.STDEV.S(M2850,M2851)</f>
        <v/>
      </c>
      <c r="Q2850" s="287" t="n"/>
      <c r="R2850" s="287" t="n"/>
      <c r="S2850" s="331">
        <f>+(((K2850-I2850)/1000)*1000)/10</f>
        <v/>
      </c>
      <c r="T2850" s="332">
        <f>AVERAGE(S2850:S2851)</f>
        <v/>
      </c>
    </row>
    <row r="2851" ht="15.75" customHeight="1" s="412">
      <c r="A2851" s="333" t="n">
        <v>4572</v>
      </c>
      <c r="B2851" s="334" t="n">
        <v>278</v>
      </c>
      <c r="C2851" s="371" t="inlineStr">
        <is>
          <t>T428</t>
        </is>
      </c>
      <c r="D2851" s="371" t="n"/>
      <c r="E2851" s="371" t="n"/>
      <c r="F2851" s="371" t="n"/>
      <c r="G2851" s="371" t="n">
        <v>16</v>
      </c>
      <c r="H2851" s="372" t="n">
        <v>43607</v>
      </c>
      <c r="I2851" s="371" t="n">
        <v>5256</v>
      </c>
      <c r="J2851" s="371" t="n">
        <v>9204</v>
      </c>
      <c r="K2851" s="371" t="n">
        <v>8376</v>
      </c>
      <c r="L2851" s="371" t="n"/>
      <c r="M2851" s="374">
        <f>+(((J2851-I2851)-(K2851-I2851))/(K2851-I2851))*100</f>
        <v/>
      </c>
      <c r="N2851" s="394" t="n"/>
      <c r="O2851" s="377" t="n"/>
      <c r="P2851" s="377" t="n"/>
      <c r="Q2851" s="287" t="n"/>
      <c r="R2851" s="287" t="n"/>
      <c r="S2851" s="331">
        <f>+(((K2851-I2851)/1000)*1000)/10</f>
        <v/>
      </c>
      <c r="T2851" s="332" t="n"/>
    </row>
    <row r="2852" ht="15.75" customHeight="1" s="412">
      <c r="A2852" s="333" t="n">
        <v>5217</v>
      </c>
      <c r="B2852" s="334" t="n">
        <v>277</v>
      </c>
      <c r="C2852" s="371" t="inlineStr">
        <is>
          <t>T428</t>
        </is>
      </c>
      <c r="D2852" s="371" t="n"/>
      <c r="E2852" s="371" t="n"/>
      <c r="F2852" s="371" t="n"/>
      <c r="G2852" s="371" t="n">
        <v>18</v>
      </c>
      <c r="H2852" s="372" t="n">
        <v>43626</v>
      </c>
      <c r="I2852" s="371" t="n">
        <v>5252</v>
      </c>
      <c r="J2852" s="371" t="n">
        <v>8727</v>
      </c>
      <c r="K2852" s="371" t="n">
        <v>8101</v>
      </c>
      <c r="L2852" s="371" t="n">
        <v>7</v>
      </c>
      <c r="M2852" s="374">
        <f>+(((J2852-I2852)-(K2852-I2852))/(K2852-I2852))*100</f>
        <v/>
      </c>
      <c r="N2852" s="394" t="n"/>
      <c r="O2852" s="376">
        <f>AVERAGE(M2852:M2853)</f>
        <v/>
      </c>
      <c r="P2852" s="376">
        <f>_xlfn.STDEV.S(M2852,M2853)</f>
        <v/>
      </c>
      <c r="Q2852" s="287" t="n"/>
      <c r="R2852" s="287" t="n"/>
      <c r="S2852" s="331">
        <f>+(((K2852-I2852)/1000)*1000)/10</f>
        <v/>
      </c>
      <c r="T2852" s="332">
        <f>AVERAGE(S2852:S2853)</f>
        <v/>
      </c>
    </row>
    <row r="2853" ht="15.75" customHeight="1" s="412">
      <c r="A2853" s="333" t="n">
        <v>5218</v>
      </c>
      <c r="B2853" s="334" t="n">
        <v>278</v>
      </c>
      <c r="C2853" s="371" t="inlineStr">
        <is>
          <t>T428</t>
        </is>
      </c>
      <c r="D2853" s="371" t="n"/>
      <c r="E2853" s="371" t="n"/>
      <c r="F2853" s="371" t="n"/>
      <c r="G2853" s="371" t="n">
        <v>18</v>
      </c>
      <c r="H2853" s="372" t="n">
        <v>43626</v>
      </c>
      <c r="I2853" s="371" t="n">
        <v>5256</v>
      </c>
      <c r="J2853" s="371" t="n">
        <v>8435</v>
      </c>
      <c r="K2853" s="371" t="n">
        <v>7875</v>
      </c>
      <c r="L2853" s="371" t="n"/>
      <c r="M2853" s="374">
        <f>+(((J2853-I2853)-(K2853-I2853))/(K2853-I2853))*100</f>
        <v/>
      </c>
      <c r="N2853" s="394" t="n"/>
      <c r="O2853" s="377" t="n"/>
      <c r="P2853" s="377" t="n"/>
      <c r="Q2853" s="287" t="n"/>
      <c r="R2853" s="287" t="n"/>
      <c r="S2853" s="331">
        <f>+(((K2853-I2853)/1000)*1000)/10</f>
        <v/>
      </c>
      <c r="T2853" s="332" t="n"/>
    </row>
    <row r="2854" ht="15.75" customHeight="1" s="412">
      <c r="A2854" s="333" t="n">
        <v>5725</v>
      </c>
      <c r="B2854" s="334" t="n">
        <v>169</v>
      </c>
      <c r="C2854" s="378" t="inlineStr">
        <is>
          <t>T428</t>
        </is>
      </c>
      <c r="D2854" s="378" t="n"/>
      <c r="E2854" s="378" t="n"/>
      <c r="F2854" s="378" t="n"/>
      <c r="G2854" s="378" t="n">
        <v>21</v>
      </c>
      <c r="H2854" s="379" t="n">
        <v>43657</v>
      </c>
      <c r="I2854" s="378" t="n">
        <v>5223</v>
      </c>
      <c r="J2854" s="378" t="n">
        <v>8177</v>
      </c>
      <c r="K2854" s="378" t="n">
        <v>7685</v>
      </c>
      <c r="L2854" s="378" t="n">
        <v>7</v>
      </c>
      <c r="M2854" s="374">
        <f>+(((J2854-I2854)-(K2854-I2854))/(K2854-I2854))*100</f>
        <v/>
      </c>
      <c r="N2854" s="394" t="n"/>
      <c r="O2854" s="376">
        <f>AVERAGE(M2854:M2855)</f>
        <v/>
      </c>
      <c r="P2854" s="376">
        <f>_xlfn.STDEV.S(M2854,M2855)</f>
        <v/>
      </c>
      <c r="Q2854" s="287" t="n"/>
      <c r="R2854" s="287" t="n"/>
      <c r="S2854" s="331">
        <f>+(((K2854-I2854)/1000)*1000)/10</f>
        <v/>
      </c>
      <c r="T2854" s="332">
        <f>AVERAGE(S2854:S2855)</f>
        <v/>
      </c>
    </row>
    <row r="2855" ht="15.75" customHeight="1" s="412">
      <c r="A2855" s="333" t="n">
        <v>5726</v>
      </c>
      <c r="B2855" s="334" t="n">
        <v>170</v>
      </c>
      <c r="C2855" s="378" t="inlineStr">
        <is>
          <t>T428</t>
        </is>
      </c>
      <c r="D2855" s="378" t="n"/>
      <c r="E2855" s="378" t="n"/>
      <c r="F2855" s="378" t="n"/>
      <c r="G2855" s="378" t="n">
        <v>21</v>
      </c>
      <c r="H2855" s="379" t="n">
        <v>43657</v>
      </c>
      <c r="I2855" s="378" t="n">
        <v>5223</v>
      </c>
      <c r="J2855" s="378" t="n">
        <v>8315</v>
      </c>
      <c r="K2855" s="378" t="n">
        <v>7794</v>
      </c>
      <c r="L2855" s="378" t="n"/>
      <c r="M2855" s="374">
        <f>+(((J2855-I2855)-(K2855-I2855))/(K2855-I2855))*100</f>
        <v/>
      </c>
      <c r="N2855" s="394" t="n"/>
      <c r="O2855" s="377" t="n"/>
      <c r="P2855" s="377" t="n"/>
      <c r="Q2855" s="287" t="n"/>
      <c r="R2855" s="287" t="n"/>
      <c r="S2855" s="331">
        <f>+(((K2855-I2855)/1000)*1000)/10</f>
        <v/>
      </c>
      <c r="T2855" s="332" t="n"/>
    </row>
    <row r="2856" ht="15.75" customHeight="1" s="412">
      <c r="A2856" s="333" t="n">
        <v>6311</v>
      </c>
      <c r="B2856" s="334" t="n">
        <v>279</v>
      </c>
      <c r="C2856" s="378" t="inlineStr">
        <is>
          <t>T428</t>
        </is>
      </c>
      <c r="D2856" s="378" t="n"/>
      <c r="E2856" s="378" t="n"/>
      <c r="F2856" s="378" t="n"/>
      <c r="G2856" s="378" t="n">
        <v>22</v>
      </c>
      <c r="H2856" s="379" t="n">
        <v>43685</v>
      </c>
      <c r="I2856" s="378" t="n">
        <v>5269</v>
      </c>
      <c r="J2856" s="378" t="n">
        <v>9059</v>
      </c>
      <c r="K2856" s="378" t="n">
        <v>8526</v>
      </c>
      <c r="L2856" s="378" t="n">
        <v>7</v>
      </c>
      <c r="M2856" s="374">
        <f>+(((J2856-I2856)-(K2856-I2856))/(K2856-I2856))*100</f>
        <v/>
      </c>
      <c r="N2856" s="394" t="n"/>
      <c r="O2856" s="376">
        <f>AVERAGE(M2856:M2857)</f>
        <v/>
      </c>
      <c r="P2856" s="376">
        <f>_xlfn.STDEV.S(M2856,M2857)</f>
        <v/>
      </c>
      <c r="Q2856" s="287" t="n"/>
      <c r="R2856" s="287" t="n"/>
      <c r="S2856" s="331">
        <f>+(((K2856-I2856)/1000)*1000)/10</f>
        <v/>
      </c>
      <c r="T2856" s="332">
        <f>AVERAGE(S2856:S2857)</f>
        <v/>
      </c>
    </row>
    <row r="2857" ht="15.75" customHeight="1" s="412">
      <c r="A2857" s="333" t="n">
        <v>6312</v>
      </c>
      <c r="B2857" s="334" t="n">
        <v>279</v>
      </c>
      <c r="C2857" s="378" t="inlineStr">
        <is>
          <t>T428</t>
        </is>
      </c>
      <c r="D2857" s="378" t="n"/>
      <c r="E2857" s="378" t="n"/>
      <c r="F2857" s="378" t="n"/>
      <c r="G2857" s="378" t="n">
        <v>22</v>
      </c>
      <c r="H2857" s="379" t="n">
        <v>43685</v>
      </c>
      <c r="I2857" s="378" t="n">
        <v>5269</v>
      </c>
      <c r="J2857" s="378" t="n">
        <v>9002</v>
      </c>
      <c r="K2857" s="378" t="n">
        <v>8442</v>
      </c>
      <c r="L2857" s="378" t="n"/>
      <c r="M2857" s="374">
        <f>+(((J2857-I2857)-(K2857-I2857))/(K2857-I2857))*100</f>
        <v/>
      </c>
      <c r="N2857" s="394" t="n"/>
      <c r="O2857" s="377" t="n"/>
      <c r="P2857" s="377" t="n"/>
      <c r="Q2857" s="287" t="n"/>
      <c r="R2857" s="287" t="n"/>
      <c r="S2857" s="331">
        <f>+(((K2857-I2857)/1000)*1000)/10</f>
        <v/>
      </c>
      <c r="T2857" s="332" t="n"/>
    </row>
    <row r="2858" ht="15.75" customHeight="1" s="412">
      <c r="A2858" s="333" t="n">
        <v>3923</v>
      </c>
      <c r="B2858" s="334" t="n">
        <v>345</v>
      </c>
      <c r="C2858" s="371" t="inlineStr">
        <is>
          <t>T429</t>
        </is>
      </c>
      <c r="D2858" s="371" t="n"/>
      <c r="E2858" s="371" t="n"/>
      <c r="F2858" s="371" t="n"/>
      <c r="G2858" s="371" t="n">
        <v>14</v>
      </c>
      <c r="H2858" s="372" t="n">
        <v>43591</v>
      </c>
      <c r="I2858" s="373" t="n">
        <v>5214</v>
      </c>
      <c r="J2858" s="373" t="n">
        <v>7874</v>
      </c>
      <c r="K2858" s="371" t="n">
        <v>6964</v>
      </c>
      <c r="L2858" s="371" t="n">
        <v>2</v>
      </c>
      <c r="M2858" s="374">
        <f>+(((J2858-I2858)-(K2858-I2858))/(K2858-I2858))*100</f>
        <v/>
      </c>
      <c r="N2858" s="394" t="inlineStr">
        <is>
          <t>3/5</t>
        </is>
      </c>
      <c r="O2858" s="376">
        <f>AVERAGE(M2858:M2859)</f>
        <v/>
      </c>
      <c r="P2858" s="376">
        <f>_xlfn.STDEV.S(M2858,M2859)</f>
        <v/>
      </c>
      <c r="Q2858" s="287" t="n">
        <v>2</v>
      </c>
      <c r="R2858" s="287" t="n"/>
      <c r="S2858" s="331">
        <f>+(((K2858-I2858)/1000)*1000)/10</f>
        <v/>
      </c>
      <c r="T2858" s="332">
        <f>AVERAGE(S2858:S2859)</f>
        <v/>
      </c>
    </row>
    <row r="2859" ht="15.75" customHeight="1" s="412">
      <c r="A2859" s="333" t="n">
        <v>3924</v>
      </c>
      <c r="B2859" s="334" t="n">
        <v>346</v>
      </c>
      <c r="C2859" s="371" t="inlineStr">
        <is>
          <t>T429</t>
        </is>
      </c>
      <c r="D2859" s="371" t="n"/>
      <c r="E2859" s="371" t="n"/>
      <c r="F2859" s="371" t="n"/>
      <c r="G2859" s="371" t="n">
        <v>14</v>
      </c>
      <c r="H2859" s="372" t="n">
        <v>43591</v>
      </c>
      <c r="I2859" s="373" t="n">
        <v>5254</v>
      </c>
      <c r="J2859" s="373" t="n">
        <v>8031</v>
      </c>
      <c r="K2859" s="371" t="n">
        <v>7076</v>
      </c>
      <c r="L2859" s="371" t="n"/>
      <c r="M2859" s="374">
        <f>+(((J2859-I2859)-(K2859-I2859))/(K2859-I2859))*100</f>
        <v/>
      </c>
      <c r="N2859" s="394" t="n"/>
      <c r="O2859" s="377" t="n"/>
      <c r="P2859" s="377" t="n"/>
      <c r="Q2859" s="287" t="n"/>
      <c r="R2859" s="287" t="n"/>
      <c r="S2859" s="331">
        <f>+(((K2859-I2859)/1000)*1000)/10</f>
        <v/>
      </c>
      <c r="T2859" s="332" t="n"/>
    </row>
    <row r="2860" ht="15.75" customHeight="1" s="412">
      <c r="A2860" s="333" t="n">
        <v>4573</v>
      </c>
      <c r="B2860" s="334" t="n">
        <v>279</v>
      </c>
      <c r="C2860" s="371" t="inlineStr">
        <is>
          <t>T429</t>
        </is>
      </c>
      <c r="D2860" s="371" t="n"/>
      <c r="E2860" s="371" t="n"/>
      <c r="F2860" s="371" t="n"/>
      <c r="G2860" s="371" t="n">
        <v>16</v>
      </c>
      <c r="H2860" s="372" t="n">
        <v>43607</v>
      </c>
      <c r="I2860" s="371" t="n">
        <v>5269</v>
      </c>
      <c r="J2860" s="371" t="n">
        <v>7937</v>
      </c>
      <c r="K2860" s="371" t="n">
        <v>7359</v>
      </c>
      <c r="L2860" s="371" t="n">
        <v>2</v>
      </c>
      <c r="M2860" s="374">
        <f>+(((J2860-I2860)-(K2860-I2860))/(K2860-I2860))*100</f>
        <v/>
      </c>
      <c r="N2860" s="394" t="n"/>
      <c r="O2860" s="376">
        <f>AVERAGE(M2860:M2861)</f>
        <v/>
      </c>
      <c r="P2860" s="376">
        <f>_xlfn.STDEV.S(M2860,M2861)</f>
        <v/>
      </c>
      <c r="Q2860" s="287" t="n"/>
      <c r="R2860" s="287" t="n"/>
      <c r="S2860" s="331">
        <f>+(((K2860-I2860)/1000)*1000)/10</f>
        <v/>
      </c>
      <c r="T2860" s="332">
        <f>AVERAGE(S2860:S2861)</f>
        <v/>
      </c>
    </row>
    <row r="2861" ht="15.75" customHeight="1" s="412">
      <c r="A2861" s="333" t="n">
        <v>4574</v>
      </c>
      <c r="B2861" s="334" t="n">
        <v>280</v>
      </c>
      <c r="C2861" s="371" t="inlineStr">
        <is>
          <t>T429</t>
        </is>
      </c>
      <c r="D2861" s="371" t="n"/>
      <c r="E2861" s="371" t="n"/>
      <c r="F2861" s="371" t="n"/>
      <c r="G2861" s="371" t="n">
        <v>16</v>
      </c>
      <c r="H2861" s="372" t="n">
        <v>43607</v>
      </c>
      <c r="I2861" s="371" t="n">
        <v>5260</v>
      </c>
      <c r="J2861" s="371" t="n">
        <v>7892</v>
      </c>
      <c r="K2861" s="371" t="n">
        <v>7326</v>
      </c>
      <c r="L2861" s="371" t="n"/>
      <c r="M2861" s="374">
        <f>+(((J2861-I2861)-(K2861-I2861))/(K2861-I2861))*100</f>
        <v/>
      </c>
      <c r="N2861" s="394" t="n"/>
      <c r="O2861" s="377" t="n"/>
      <c r="P2861" s="377" t="n"/>
      <c r="Q2861" s="287" t="n"/>
      <c r="R2861" s="287" t="n"/>
      <c r="S2861" s="331">
        <f>+(((K2861-I2861)/1000)*1000)/10</f>
        <v/>
      </c>
      <c r="T2861" s="332" t="n"/>
    </row>
    <row r="2862" ht="15.75" customHeight="1" s="412">
      <c r="A2862" s="333" t="n">
        <v>5219</v>
      </c>
      <c r="B2862" s="334" t="n">
        <v>279</v>
      </c>
      <c r="C2862" s="371" t="inlineStr">
        <is>
          <t>T429</t>
        </is>
      </c>
      <c r="D2862" s="371" t="n"/>
      <c r="E2862" s="371" t="n"/>
      <c r="F2862" s="371" t="n"/>
      <c r="G2862" s="371" t="n">
        <v>18</v>
      </c>
      <c r="H2862" s="372" t="n">
        <v>43626</v>
      </c>
      <c r="I2862" s="371" t="n">
        <v>5269</v>
      </c>
      <c r="J2862" s="371" t="n">
        <v>8355</v>
      </c>
      <c r="K2862" s="371" t="n">
        <v>7747</v>
      </c>
      <c r="L2862" s="371" t="n">
        <v>8</v>
      </c>
      <c r="M2862" s="374">
        <f>+(((J2862-I2862)-(K2862-I2862))/(K2862-I2862))*100</f>
        <v/>
      </c>
      <c r="N2862" s="394" t="n"/>
      <c r="O2862" s="376">
        <f>AVERAGE(M2862:M2863)</f>
        <v/>
      </c>
      <c r="P2862" s="376">
        <f>_xlfn.STDEV.S(M2862,M2863)</f>
        <v/>
      </c>
      <c r="Q2862" s="287" t="n"/>
      <c r="R2862" s="287" t="n"/>
      <c r="S2862" s="331">
        <f>+(((K2862-I2862)/1000)*1000)/10</f>
        <v/>
      </c>
      <c r="T2862" s="332">
        <f>AVERAGE(S2862:S2863)</f>
        <v/>
      </c>
    </row>
    <row r="2863" ht="15.75" customHeight="1" s="412">
      <c r="A2863" s="333" t="n">
        <v>5220</v>
      </c>
      <c r="B2863" s="334" t="n">
        <v>280</v>
      </c>
      <c r="C2863" s="371" t="inlineStr">
        <is>
          <t>T429</t>
        </is>
      </c>
      <c r="D2863" s="371" t="n"/>
      <c r="E2863" s="371" t="n"/>
      <c r="F2863" s="371" t="n"/>
      <c r="G2863" s="371" t="n">
        <v>18</v>
      </c>
      <c r="H2863" s="372" t="n">
        <v>43626</v>
      </c>
      <c r="I2863" s="371" t="n">
        <v>5260</v>
      </c>
      <c r="J2863" s="371" t="n">
        <v>8606</v>
      </c>
      <c r="K2863" s="371" t="n">
        <v>7907</v>
      </c>
      <c r="L2863" s="371" t="n"/>
      <c r="M2863" s="374">
        <f>+(((J2863-I2863)-(K2863-I2863))/(K2863-I2863))*100</f>
        <v/>
      </c>
      <c r="N2863" s="394" t="n"/>
      <c r="O2863" s="377" t="n"/>
      <c r="P2863" s="377" t="n"/>
      <c r="Q2863" s="287" t="n"/>
      <c r="R2863" s="287" t="n"/>
      <c r="S2863" s="331">
        <f>+(((K2863-I2863)/1000)*1000)/10</f>
        <v/>
      </c>
      <c r="T2863" s="332" t="n"/>
    </row>
    <row r="2864" ht="15.75" customHeight="1" s="412">
      <c r="A2864" s="333" t="n">
        <v>5727</v>
      </c>
      <c r="B2864" s="334" t="n">
        <v>171</v>
      </c>
      <c r="C2864" s="378" t="inlineStr">
        <is>
          <t>T429</t>
        </is>
      </c>
      <c r="D2864" s="378" t="n"/>
      <c r="E2864" s="378" t="n"/>
      <c r="F2864" s="378" t="n"/>
      <c r="G2864" s="378" t="n">
        <v>21</v>
      </c>
      <c r="H2864" s="379" t="n">
        <v>43657</v>
      </c>
      <c r="I2864" s="378" t="n">
        <v>5259</v>
      </c>
      <c r="J2864" s="378" t="n">
        <v>7666</v>
      </c>
      <c r="K2864" s="378" t="n">
        <v>7247</v>
      </c>
      <c r="L2864" s="378" t="n">
        <v>8</v>
      </c>
      <c r="M2864" s="374">
        <f>+(((J2864-I2864)-(K2864-I2864))/(K2864-I2864))*100</f>
        <v/>
      </c>
      <c r="N2864" s="394" t="n"/>
      <c r="O2864" s="376">
        <f>AVERAGE(M2864:M2865)</f>
        <v/>
      </c>
      <c r="P2864" s="376">
        <f>_xlfn.STDEV.S(M2864,M2865)</f>
        <v/>
      </c>
      <c r="Q2864" s="287" t="n"/>
      <c r="R2864" s="287" t="n"/>
      <c r="S2864" s="331">
        <f>+(((K2864-I2864)/1000)*1000)/10</f>
        <v/>
      </c>
      <c r="T2864" s="332">
        <f>AVERAGE(S2864:S2865)</f>
        <v/>
      </c>
    </row>
    <row r="2865" ht="15.75" customHeight="1" s="412">
      <c r="A2865" s="333" t="n">
        <v>5728</v>
      </c>
      <c r="B2865" s="334" t="n">
        <v>172</v>
      </c>
      <c r="C2865" s="378" t="inlineStr">
        <is>
          <t>T429</t>
        </is>
      </c>
      <c r="D2865" s="378" t="n"/>
      <c r="E2865" s="378" t="n"/>
      <c r="F2865" s="378" t="n"/>
      <c r="G2865" s="378" t="n">
        <v>21</v>
      </c>
      <c r="H2865" s="379" t="n">
        <v>43657</v>
      </c>
      <c r="I2865" s="378" t="n">
        <v>5274</v>
      </c>
      <c r="J2865" s="378" t="n">
        <v>7542</v>
      </c>
      <c r="K2865" s="378" t="n">
        <v>7139</v>
      </c>
      <c r="L2865" s="378" t="n"/>
      <c r="M2865" s="374">
        <f>+(((J2865-I2865)-(K2865-I2865))/(K2865-I2865))*100</f>
        <v/>
      </c>
      <c r="N2865" s="394" t="n"/>
      <c r="O2865" s="377" t="n"/>
      <c r="P2865" s="377" t="n"/>
      <c r="Q2865" s="287" t="n"/>
      <c r="R2865" s="287" t="n"/>
      <c r="S2865" s="331">
        <f>+(((K2865-I2865)/1000)*1000)/10</f>
        <v/>
      </c>
      <c r="T2865" s="332" t="n"/>
    </row>
    <row r="2866" ht="15.75" customHeight="1" s="412">
      <c r="A2866" s="333" t="n">
        <v>6313</v>
      </c>
      <c r="B2866" s="334" t="n">
        <v>280</v>
      </c>
      <c r="C2866" s="378" t="inlineStr">
        <is>
          <t>T429</t>
        </is>
      </c>
      <c r="D2866" s="378" t="n"/>
      <c r="E2866" s="378" t="n"/>
      <c r="F2866" s="378" t="n"/>
      <c r="G2866" s="378" t="n">
        <v>22</v>
      </c>
      <c r="H2866" s="379" t="n">
        <v>43685</v>
      </c>
      <c r="I2866" s="378" t="n">
        <v>5260</v>
      </c>
      <c r="J2866" s="378" t="n">
        <v>7930</v>
      </c>
      <c r="K2866" s="378" t="n">
        <v>7526</v>
      </c>
      <c r="L2866" s="378" t="n">
        <v>8</v>
      </c>
      <c r="M2866" s="374">
        <f>+(((J2866-I2866)-(K2866-I2866))/(K2866-I2866))*100</f>
        <v/>
      </c>
      <c r="N2866" s="394" t="n"/>
      <c r="O2866" s="376">
        <f>AVERAGE(M2866:M2867)</f>
        <v/>
      </c>
      <c r="P2866" s="376">
        <f>_xlfn.STDEV.S(M2866,M2867)</f>
        <v/>
      </c>
      <c r="Q2866" s="287" t="n"/>
      <c r="R2866" s="287" t="n"/>
      <c r="S2866" s="331">
        <f>+(((K2866-I2866)/1000)*1000)/10</f>
        <v/>
      </c>
      <c r="T2866" s="332">
        <f>AVERAGE(S2866:S2867)</f>
        <v/>
      </c>
    </row>
    <row r="2867" ht="15.75" customHeight="1" s="412">
      <c r="A2867" s="333" t="n">
        <v>6314</v>
      </c>
      <c r="B2867" s="334" t="n">
        <v>280</v>
      </c>
      <c r="C2867" s="378" t="inlineStr">
        <is>
          <t>T429</t>
        </is>
      </c>
      <c r="D2867" s="378" t="n"/>
      <c r="E2867" s="378" t="n"/>
      <c r="F2867" s="378" t="n"/>
      <c r="G2867" s="378" t="n">
        <v>22</v>
      </c>
      <c r="H2867" s="379" t="n">
        <v>43685</v>
      </c>
      <c r="I2867" s="378" t="n">
        <v>5260</v>
      </c>
      <c r="J2867" s="378" t="n">
        <v>7854</v>
      </c>
      <c r="K2867" s="378" t="n">
        <v>7445</v>
      </c>
      <c r="L2867" s="378" t="n"/>
      <c r="M2867" s="374">
        <f>+(((J2867-I2867)-(K2867-I2867))/(K2867-I2867))*100</f>
        <v/>
      </c>
      <c r="N2867" s="394" t="n"/>
      <c r="O2867" s="377" t="n"/>
      <c r="P2867" s="377" t="n"/>
      <c r="Q2867" s="287" t="n"/>
      <c r="R2867" s="287" t="n"/>
      <c r="S2867" s="331">
        <f>+(((K2867-I2867)/1000)*1000)/10</f>
        <v/>
      </c>
      <c r="T2867" s="332" t="n"/>
    </row>
    <row r="2868" ht="15.75" customHeight="1" s="412">
      <c r="A2868" s="333" t="n">
        <v>3031</v>
      </c>
      <c r="B2868" s="334" t="n">
        <v>115</v>
      </c>
      <c r="C2868" s="371" t="inlineStr">
        <is>
          <t>T430</t>
        </is>
      </c>
      <c r="D2868" s="371" t="n"/>
      <c r="E2868" s="371" t="n"/>
      <c r="F2868" s="371" t="n"/>
      <c r="G2868" s="371" t="n">
        <v>11</v>
      </c>
      <c r="H2868" s="372" t="n">
        <v>43571</v>
      </c>
      <c r="I2868" s="373" t="n">
        <v>5260</v>
      </c>
      <c r="J2868" s="371" t="n">
        <v>8384</v>
      </c>
      <c r="K2868" s="371" t="n">
        <v>7180</v>
      </c>
      <c r="L2868" s="371" t="n">
        <v>2</v>
      </c>
      <c r="M2868" s="374">
        <f>+(((J2868-I2868)-(K2868-I2868))/(K2868-I2868))*100</f>
        <v/>
      </c>
      <c r="N2868" s="394" t="n">
        <v>0.25</v>
      </c>
      <c r="O2868" s="376">
        <f>AVERAGE(M2868:M2869)</f>
        <v/>
      </c>
      <c r="P2868" s="376">
        <f>_xlfn.STDEV.S(M2868,M2869)</f>
        <v/>
      </c>
      <c r="Q2868" s="287" t="n">
        <v>2</v>
      </c>
      <c r="R2868" s="287" t="n"/>
      <c r="S2868" s="331">
        <f>+(((K2868-I2868)/1000)*1000)/10</f>
        <v/>
      </c>
      <c r="T2868" s="332">
        <f>AVERAGE(S2868:S2869)</f>
        <v/>
      </c>
    </row>
    <row r="2869" ht="15.75" customHeight="1" s="412">
      <c r="A2869" s="333" t="n">
        <v>3032</v>
      </c>
      <c r="B2869" s="334" t="n">
        <v>116</v>
      </c>
      <c r="C2869" s="371" t="inlineStr">
        <is>
          <t>T430</t>
        </is>
      </c>
      <c r="D2869" s="371" t="n"/>
      <c r="E2869" s="371" t="n"/>
      <c r="F2869" s="371" t="n"/>
      <c r="G2869" s="371" t="n">
        <v>11</v>
      </c>
      <c r="H2869" s="372" t="n">
        <v>43571</v>
      </c>
      <c r="I2869" s="373" t="n">
        <v>5263</v>
      </c>
      <c r="J2869" s="371" t="n">
        <v>8364</v>
      </c>
      <c r="K2869" s="371" t="n">
        <v>7170</v>
      </c>
      <c r="L2869" s="371" t="n"/>
      <c r="M2869" s="374">
        <f>+(((J2869-I2869)-(K2869-I2869))/(K2869-I2869))*100</f>
        <v/>
      </c>
      <c r="N2869" s="394" t="n"/>
      <c r="O2869" s="377" t="n"/>
      <c r="P2869" s="377" t="n"/>
      <c r="Q2869" s="287" t="n"/>
      <c r="R2869" s="287" t="n"/>
      <c r="S2869" s="331">
        <f>+(((K2869-I2869)/1000)*1000)/10</f>
        <v/>
      </c>
      <c r="T2869" s="332" t="n"/>
    </row>
    <row r="2870" ht="15.75" customHeight="1" s="412">
      <c r="A2870" s="333" t="n">
        <v>3925</v>
      </c>
      <c r="B2870" s="334" t="n">
        <v>347</v>
      </c>
      <c r="C2870" s="371" t="inlineStr">
        <is>
          <t>T430</t>
        </is>
      </c>
      <c r="D2870" s="371" t="n"/>
      <c r="E2870" s="371" t="n"/>
      <c r="F2870" s="371" t="n"/>
      <c r="G2870" s="371" t="n">
        <v>14</v>
      </c>
      <c r="H2870" s="372" t="n">
        <v>43591</v>
      </c>
      <c r="I2870" s="373" t="n">
        <v>5189</v>
      </c>
      <c r="J2870" s="373" t="n">
        <v>7873</v>
      </c>
      <c r="K2870" s="371" t="n">
        <v>7241</v>
      </c>
      <c r="L2870" s="371" t="n"/>
      <c r="M2870" s="374">
        <f>+(((J2870-I2870)-(K2870-I2870))/(K2870-I2870))*100</f>
        <v/>
      </c>
      <c r="N2870" s="394" t="inlineStr">
        <is>
          <t>MF</t>
        </is>
      </c>
      <c r="O2870" s="376">
        <f>AVERAGE(M2870:M2871)</f>
        <v/>
      </c>
      <c r="P2870" s="376">
        <f>_xlfn.STDEV.S(M2870,M2871)</f>
        <v/>
      </c>
      <c r="Q2870" s="287" t="n"/>
      <c r="R2870" s="287" t="n"/>
      <c r="S2870" s="331">
        <f>+(((K2870-I2870)/1000)*1000)/10</f>
        <v/>
      </c>
      <c r="T2870" s="332">
        <f>AVERAGE(S2870:S2871)</f>
        <v/>
      </c>
    </row>
    <row r="2871" ht="15.75" customHeight="1" s="412">
      <c r="A2871" s="333" t="n">
        <v>3926</v>
      </c>
      <c r="B2871" s="334" t="n">
        <v>348</v>
      </c>
      <c r="C2871" s="371" t="inlineStr">
        <is>
          <t>T430</t>
        </is>
      </c>
      <c r="D2871" s="371" t="n"/>
      <c r="E2871" s="371" t="n"/>
      <c r="F2871" s="371" t="n"/>
      <c r="G2871" s="371" t="n">
        <v>14</v>
      </c>
      <c r="H2871" s="372" t="n">
        <v>43591</v>
      </c>
      <c r="I2871" s="373" t="n">
        <v>5195</v>
      </c>
      <c r="J2871" s="373" t="n">
        <v>7633</v>
      </c>
      <c r="K2871" s="371" t="n">
        <v>7033</v>
      </c>
      <c r="L2871" s="371" t="n"/>
      <c r="M2871" s="374">
        <f>+(((J2871-I2871)-(K2871-I2871))/(K2871-I2871))*100</f>
        <v/>
      </c>
      <c r="N2871" s="394" t="n"/>
      <c r="O2871" s="377" t="n"/>
      <c r="P2871" s="377" t="n"/>
      <c r="Q2871" s="287" t="n"/>
      <c r="R2871" s="287" t="n"/>
      <c r="S2871" s="331">
        <f>+(((K2871-I2871)/1000)*1000)/10</f>
        <v/>
      </c>
      <c r="T2871" s="332" t="n"/>
    </row>
    <row r="2872" ht="15.75" customHeight="1" s="412">
      <c r="A2872" s="333" t="n">
        <v>4575</v>
      </c>
      <c r="B2872" s="334" t="n">
        <v>281</v>
      </c>
      <c r="C2872" s="371" t="inlineStr">
        <is>
          <t>T430</t>
        </is>
      </c>
      <c r="D2872" s="371" t="n"/>
      <c r="E2872" s="371" t="n"/>
      <c r="F2872" s="371" t="n"/>
      <c r="G2872" s="371" t="n">
        <v>16</v>
      </c>
      <c r="H2872" s="372" t="n">
        <v>43607</v>
      </c>
      <c r="I2872" s="371" t="n">
        <v>5275</v>
      </c>
      <c r="J2872" s="371" t="n">
        <v>8062</v>
      </c>
      <c r="K2872" s="371" t="n">
        <v>7440</v>
      </c>
      <c r="L2872" s="371" t="n">
        <v>2</v>
      </c>
      <c r="M2872" s="374">
        <f>+(((J2872-I2872)-(K2872-I2872))/(K2872-I2872))*100</f>
        <v/>
      </c>
      <c r="N2872" s="394" t="n"/>
      <c r="O2872" s="376">
        <f>AVERAGE(M2872:M2873)</f>
        <v/>
      </c>
      <c r="P2872" s="376">
        <f>_xlfn.STDEV.S(M2872,M2873)</f>
        <v/>
      </c>
      <c r="Q2872" s="287" t="n"/>
      <c r="R2872" s="287" t="n"/>
      <c r="S2872" s="331">
        <f>+(((K2872-I2872)/1000)*1000)/10</f>
        <v/>
      </c>
      <c r="T2872" s="332">
        <f>AVERAGE(S2872:S2873)</f>
        <v/>
      </c>
    </row>
    <row r="2873" ht="15.75" customHeight="1" s="412">
      <c r="A2873" s="333" t="n">
        <v>4576</v>
      </c>
      <c r="B2873" s="334" t="n">
        <v>282</v>
      </c>
      <c r="C2873" s="371" t="inlineStr">
        <is>
          <t>T430</t>
        </is>
      </c>
      <c r="D2873" s="371" t="n"/>
      <c r="E2873" s="371" t="n"/>
      <c r="F2873" s="371" t="n"/>
      <c r="G2873" s="371" t="n">
        <v>16</v>
      </c>
      <c r="H2873" s="372" t="n">
        <v>43607</v>
      </c>
      <c r="I2873" s="371" t="n">
        <v>5225</v>
      </c>
      <c r="J2873" s="371" t="n">
        <v>7720</v>
      </c>
      <c r="K2873" s="371" t="n">
        <v>7167</v>
      </c>
      <c r="L2873" s="371" t="n"/>
      <c r="M2873" s="374">
        <f>+(((J2873-I2873)-(K2873-I2873))/(K2873-I2873))*100</f>
        <v/>
      </c>
      <c r="N2873" s="394" t="n"/>
      <c r="O2873" s="377" t="n"/>
      <c r="P2873" s="377" t="n"/>
      <c r="Q2873" s="287" t="n"/>
      <c r="R2873" s="287" t="n"/>
      <c r="S2873" s="331">
        <f>+(((K2873-I2873)/1000)*1000)/10</f>
        <v/>
      </c>
      <c r="T2873" s="332" t="n"/>
    </row>
    <row r="2874" ht="15.75" customHeight="1" s="412">
      <c r="A2874" s="333" t="n">
        <v>5221</v>
      </c>
      <c r="B2874" s="334" t="n">
        <v>281</v>
      </c>
      <c r="C2874" s="371" t="inlineStr">
        <is>
          <t>T430</t>
        </is>
      </c>
      <c r="D2874" s="371" t="n"/>
      <c r="E2874" s="371" t="n"/>
      <c r="F2874" s="371" t="n"/>
      <c r="G2874" s="371" t="n">
        <v>18</v>
      </c>
      <c r="H2874" s="372" t="n">
        <v>43626</v>
      </c>
      <c r="I2874" s="371" t="n">
        <v>5275</v>
      </c>
      <c r="J2874" s="371" t="n">
        <v>8572</v>
      </c>
      <c r="K2874" s="371" t="n">
        <v>7914</v>
      </c>
      <c r="L2874" s="371" t="n">
        <v>9</v>
      </c>
      <c r="M2874" s="374">
        <f>+(((J2874-I2874)-(K2874-I2874))/(K2874-I2874))*100</f>
        <v/>
      </c>
      <c r="N2874" s="394" t="n"/>
      <c r="O2874" s="376">
        <f>AVERAGE(M2874:M2875)</f>
        <v/>
      </c>
      <c r="P2874" s="376">
        <f>_xlfn.STDEV.S(M2874,M2875)</f>
        <v/>
      </c>
      <c r="Q2874" s="287" t="n"/>
      <c r="R2874" s="287" t="n"/>
      <c r="S2874" s="331">
        <f>+(((K2874-I2874)/1000)*1000)/10</f>
        <v/>
      </c>
      <c r="T2874" s="332">
        <f>AVERAGE(S2874:S2875)</f>
        <v/>
      </c>
    </row>
    <row r="2875" ht="15.75" customHeight="1" s="412">
      <c r="A2875" s="333" t="n">
        <v>5222</v>
      </c>
      <c r="B2875" s="334" t="n">
        <v>282</v>
      </c>
      <c r="C2875" s="371" t="inlineStr">
        <is>
          <t>T430</t>
        </is>
      </c>
      <c r="D2875" s="371" t="n"/>
      <c r="E2875" s="371" t="n"/>
      <c r="F2875" s="371" t="n"/>
      <c r="G2875" s="371" t="n">
        <v>18</v>
      </c>
      <c r="H2875" s="372" t="n">
        <v>43626</v>
      </c>
      <c r="I2875" s="371" t="n">
        <v>5225</v>
      </c>
      <c r="J2875" s="371" t="n">
        <v>8682</v>
      </c>
      <c r="K2875" s="371" t="n">
        <v>7997</v>
      </c>
      <c r="L2875" s="371" t="n"/>
      <c r="M2875" s="374">
        <f>+(((J2875-I2875)-(K2875-I2875))/(K2875-I2875))*100</f>
        <v/>
      </c>
      <c r="N2875" s="394" t="n"/>
      <c r="O2875" s="377" t="n"/>
      <c r="P2875" s="377" t="n"/>
      <c r="Q2875" s="287" t="n"/>
      <c r="R2875" s="287" t="n"/>
      <c r="S2875" s="331">
        <f>+(((K2875-I2875)/1000)*1000)/10</f>
        <v/>
      </c>
      <c r="T2875" s="332" t="n"/>
    </row>
    <row r="2876" ht="15.75" customHeight="1" s="412">
      <c r="A2876" s="333" t="n">
        <v>5729</v>
      </c>
      <c r="B2876" s="334" t="n">
        <v>173</v>
      </c>
      <c r="C2876" s="378" t="inlineStr">
        <is>
          <t>T430</t>
        </is>
      </c>
      <c r="D2876" s="378" t="n"/>
      <c r="E2876" s="378" t="n"/>
      <c r="F2876" s="378" t="n"/>
      <c r="G2876" s="378" t="n">
        <v>21</v>
      </c>
      <c r="H2876" s="379" t="n">
        <v>43657</v>
      </c>
      <c r="I2876" s="378" t="n">
        <v>5227</v>
      </c>
      <c r="J2876" s="378" t="n">
        <v>7576</v>
      </c>
      <c r="K2876" s="378" t="n">
        <v>7164</v>
      </c>
      <c r="L2876" s="378" t="n">
        <v>9</v>
      </c>
      <c r="M2876" s="374">
        <f>+(((J2876-I2876)-(K2876-I2876))/(K2876-I2876))*100</f>
        <v/>
      </c>
      <c r="N2876" s="394" t="n"/>
      <c r="O2876" s="376">
        <f>AVERAGE(M2876:M2877)</f>
        <v/>
      </c>
      <c r="P2876" s="376">
        <f>_xlfn.STDEV.S(M2876,M2877)</f>
        <v/>
      </c>
      <c r="Q2876" s="287" t="n"/>
      <c r="R2876" s="287" t="n"/>
      <c r="S2876" s="331">
        <f>+(((K2876-I2876)/1000)*1000)/10</f>
        <v/>
      </c>
      <c r="T2876" s="332">
        <f>AVERAGE(S2876:S2877)</f>
        <v/>
      </c>
    </row>
    <row r="2877" ht="15.75" customHeight="1" s="412">
      <c r="A2877" s="333" t="n">
        <v>5730</v>
      </c>
      <c r="B2877" s="334" t="n">
        <v>174</v>
      </c>
      <c r="C2877" s="378" t="inlineStr">
        <is>
          <t>T430</t>
        </is>
      </c>
      <c r="D2877" s="378" t="n"/>
      <c r="E2877" s="378" t="n"/>
      <c r="F2877" s="378" t="n"/>
      <c r="G2877" s="378" t="n">
        <v>21</v>
      </c>
      <c r="H2877" s="379" t="n">
        <v>43657</v>
      </c>
      <c r="I2877" s="378" t="n">
        <v>5182</v>
      </c>
      <c r="J2877" s="378" t="n">
        <v>7559</v>
      </c>
      <c r="K2877" s="378" t="n">
        <v>7147</v>
      </c>
      <c r="L2877" s="378" t="n"/>
      <c r="M2877" s="374">
        <f>+(((J2877-I2877)-(K2877-I2877))/(K2877-I2877))*100</f>
        <v/>
      </c>
      <c r="N2877" s="394" t="n"/>
      <c r="O2877" s="377" t="n"/>
      <c r="P2877" s="377" t="n"/>
      <c r="Q2877" s="287" t="n"/>
      <c r="R2877" s="287" t="n"/>
      <c r="S2877" s="331">
        <f>+(((K2877-I2877)/1000)*1000)/10</f>
        <v/>
      </c>
      <c r="T2877" s="332" t="n"/>
    </row>
    <row r="2878" ht="15.75" customHeight="1" s="412">
      <c r="A2878" s="333" t="n">
        <v>6315</v>
      </c>
      <c r="B2878" s="334" t="n">
        <v>281</v>
      </c>
      <c r="C2878" s="378" t="inlineStr">
        <is>
          <t>T430</t>
        </is>
      </c>
      <c r="D2878" s="378" t="n"/>
      <c r="E2878" s="378" t="n"/>
      <c r="F2878" s="378" t="n"/>
      <c r="G2878" s="378" t="n">
        <v>22</v>
      </c>
      <c r="H2878" s="379" t="n">
        <v>43685</v>
      </c>
      <c r="I2878" s="378" t="n">
        <v>5275</v>
      </c>
      <c r="J2878" s="378" t="n">
        <v>7882</v>
      </c>
      <c r="K2878" s="378" t="n">
        <v>7478</v>
      </c>
      <c r="L2878" s="378" t="n">
        <v>9</v>
      </c>
      <c r="M2878" s="374">
        <f>+(((J2878-I2878)-(K2878-I2878))/(K2878-I2878))*100</f>
        <v/>
      </c>
      <c r="N2878" s="394" t="n"/>
      <c r="O2878" s="376">
        <f>AVERAGE(M2878:M2879)</f>
        <v/>
      </c>
      <c r="P2878" s="376">
        <f>_xlfn.STDEV.S(M2878,M2879)</f>
        <v/>
      </c>
      <c r="Q2878" s="287" t="n"/>
      <c r="R2878" s="287" t="n"/>
      <c r="S2878" s="331">
        <f>+(((K2878-I2878)/1000)*1000)/10</f>
        <v/>
      </c>
      <c r="T2878" s="332">
        <f>AVERAGE(S2878:S2879)</f>
        <v/>
      </c>
    </row>
    <row r="2879" ht="15.75" customHeight="1" s="412">
      <c r="A2879" s="333" t="n">
        <v>6316</v>
      </c>
      <c r="B2879" s="334" t="n">
        <v>281</v>
      </c>
      <c r="C2879" s="378" t="inlineStr">
        <is>
          <t>T430</t>
        </is>
      </c>
      <c r="D2879" s="378" t="n"/>
      <c r="E2879" s="378" t="n"/>
      <c r="F2879" s="378" t="n"/>
      <c r="G2879" s="378" t="n">
        <v>22</v>
      </c>
      <c r="H2879" s="379" t="n">
        <v>43685</v>
      </c>
      <c r="I2879" s="378" t="n">
        <v>5275</v>
      </c>
      <c r="J2879" s="378" t="n">
        <v>7994</v>
      </c>
      <c r="K2879" s="378" t="n">
        <v>7560</v>
      </c>
      <c r="L2879" s="378" t="n"/>
      <c r="M2879" s="374">
        <f>+(((J2879-I2879)-(K2879-I2879))/(K2879-I2879))*100</f>
        <v/>
      </c>
      <c r="N2879" s="394" t="n"/>
      <c r="O2879" s="377" t="n"/>
      <c r="P2879" s="377" t="n"/>
      <c r="Q2879" s="287" t="n"/>
      <c r="R2879" s="287" t="n"/>
      <c r="S2879" s="331">
        <f>+(((K2879-I2879)/1000)*1000)/10</f>
        <v/>
      </c>
      <c r="T2879" s="332" t="n"/>
    </row>
    <row r="2880" ht="15.75" customHeight="1" s="412">
      <c r="A2880" s="333" t="n">
        <v>3547</v>
      </c>
      <c r="B2880" s="334" t="n">
        <v>303</v>
      </c>
      <c r="C2880" s="380" t="inlineStr">
        <is>
          <t>T431</t>
        </is>
      </c>
      <c r="D2880" s="380" t="n"/>
      <c r="E2880" s="380" t="n"/>
      <c r="F2880" s="380" t="n"/>
      <c r="G2880" s="380" t="n">
        <v>13</v>
      </c>
      <c r="H2880" s="381" t="n">
        <v>43587</v>
      </c>
      <c r="I2880" s="380" t="n">
        <v>5303</v>
      </c>
      <c r="J2880" s="380" t="n">
        <v>7607</v>
      </c>
      <c r="K2880" s="380" t="n">
        <v>7116</v>
      </c>
      <c r="L2880" s="380" t="n">
        <v>1</v>
      </c>
      <c r="M2880" s="382">
        <f>+(((J2880-I2880)-(K2880-I2880))/(K2880-I2880))*100</f>
        <v/>
      </c>
      <c r="N2880" s="395" t="inlineStr">
        <is>
          <t>MF</t>
        </is>
      </c>
      <c r="O2880" s="384">
        <f>AVERAGE(M2880:M2881)</f>
        <v/>
      </c>
      <c r="P2880" s="384">
        <f>_xlfn.STDEV.S(M2880,M2881)</f>
        <v/>
      </c>
      <c r="Q2880" s="287" t="n">
        <v>1</v>
      </c>
      <c r="R2880" s="287" t="n"/>
      <c r="S2880" s="331">
        <f>+(((K2880-I2880)/1000)*1000)/10</f>
        <v/>
      </c>
      <c r="T2880" s="332">
        <f>AVERAGE(S2880:S2881)</f>
        <v/>
      </c>
    </row>
    <row r="2881" ht="15.75" customHeight="1" s="412">
      <c r="A2881" s="333" t="n">
        <v>3548</v>
      </c>
      <c r="B2881" s="334" t="n">
        <v>304</v>
      </c>
      <c r="C2881" s="380" t="inlineStr">
        <is>
          <t>T431</t>
        </is>
      </c>
      <c r="D2881" s="380" t="n"/>
      <c r="E2881" s="380" t="n"/>
      <c r="F2881" s="380" t="n"/>
      <c r="G2881" s="380" t="n">
        <v>13</v>
      </c>
      <c r="H2881" s="381" t="n">
        <v>43587</v>
      </c>
      <c r="I2881" s="380" t="n">
        <v>5212</v>
      </c>
      <c r="J2881" s="380" t="n">
        <v>7692</v>
      </c>
      <c r="K2881" s="380" t="n">
        <v>7146</v>
      </c>
      <c r="L2881" s="380" t="n"/>
      <c r="M2881" s="382">
        <f>+(((J2881-I2881)-(K2881-I2881))/(K2881-I2881))*100</f>
        <v/>
      </c>
      <c r="N2881" s="395" t="n"/>
      <c r="O2881" s="385" t="n"/>
      <c r="P2881" s="385" t="n"/>
      <c r="Q2881" s="287" t="n"/>
      <c r="R2881" s="287" t="n"/>
      <c r="S2881" s="331">
        <f>+(((K2881-I2881)/1000)*1000)/10</f>
        <v/>
      </c>
      <c r="T2881" s="332" t="n"/>
    </row>
    <row r="2882" ht="15.75" customHeight="1" s="412">
      <c r="A2882" s="333" t="n">
        <v>4265</v>
      </c>
      <c r="B2882" s="334" t="n">
        <v>295</v>
      </c>
      <c r="C2882" s="380" t="inlineStr">
        <is>
          <t>T431</t>
        </is>
      </c>
      <c r="D2882" s="380" t="n"/>
      <c r="E2882" s="380" t="n"/>
      <c r="F2882" s="380" t="n"/>
      <c r="G2882" s="380" t="n">
        <v>15</v>
      </c>
      <c r="H2882" s="381" t="n">
        <v>43599</v>
      </c>
      <c r="I2882" s="380" t="n">
        <v>5221</v>
      </c>
      <c r="J2882" s="380" t="n">
        <v>8092</v>
      </c>
      <c r="K2882" s="380" t="n">
        <v>7438</v>
      </c>
      <c r="L2882" s="380" t="n"/>
      <c r="M2882" s="382">
        <f>+(((J2882-I2882)-(K2882-I2882))/(K2882-I2882))*100</f>
        <v/>
      </c>
      <c r="N2882" s="385" t="n"/>
      <c r="O2882" s="384">
        <f>AVERAGE(M2882:M2883)</f>
        <v/>
      </c>
      <c r="P2882" s="384">
        <f>_xlfn.STDEV.S(M2882,M2883)</f>
        <v/>
      </c>
      <c r="Q2882" s="287" t="n"/>
      <c r="R2882" s="287" t="n"/>
      <c r="S2882" s="331">
        <f>+(((K2882-I2882)/1000)*1000)/10</f>
        <v/>
      </c>
      <c r="T2882" s="332">
        <f>AVERAGE(S2882:S2883)</f>
        <v/>
      </c>
    </row>
    <row r="2883" ht="15.75" customHeight="1" s="412">
      <c r="A2883" s="333" t="n">
        <v>4266</v>
      </c>
      <c r="B2883" s="334" t="n">
        <v>296</v>
      </c>
      <c r="C2883" s="380" t="inlineStr">
        <is>
          <t>T431</t>
        </is>
      </c>
      <c r="D2883" s="380" t="n"/>
      <c r="E2883" s="380" t="n"/>
      <c r="F2883" s="380" t="n"/>
      <c r="G2883" s="380" t="n">
        <v>15</v>
      </c>
      <c r="H2883" s="381" t="n">
        <v>43599</v>
      </c>
      <c r="I2883" s="380" t="n">
        <v>5271</v>
      </c>
      <c r="J2883" s="380" t="n">
        <v>8130</v>
      </c>
      <c r="K2883" s="380" t="n">
        <v>7488</v>
      </c>
      <c r="L2883" s="380" t="n"/>
      <c r="M2883" s="382">
        <f>+(((J2883-I2883)-(K2883-I2883))/(K2883-I2883))*100</f>
        <v/>
      </c>
      <c r="N2883" s="385" t="n"/>
      <c r="O2883" s="385" t="n"/>
      <c r="P2883" s="385" t="n"/>
      <c r="Q2883" s="287" t="n"/>
      <c r="R2883" s="287" t="n"/>
      <c r="S2883" s="331">
        <f>+(((K2883-I2883)/1000)*1000)/10</f>
        <v/>
      </c>
      <c r="T2883" s="332" t="n"/>
    </row>
    <row r="2884" ht="15.75" customHeight="1" s="412">
      <c r="A2884" s="333" t="n">
        <v>4911</v>
      </c>
      <c r="B2884" s="334" t="n">
        <v>295</v>
      </c>
      <c r="C2884" s="380" t="inlineStr">
        <is>
          <t>T431</t>
        </is>
      </c>
      <c r="D2884" s="380" t="n"/>
      <c r="E2884" s="380" t="n"/>
      <c r="F2884" s="380" t="n"/>
      <c r="G2884" s="380" t="n">
        <v>17</v>
      </c>
      <c r="H2884" s="381" t="n">
        <v>43619</v>
      </c>
      <c r="I2884" s="380" t="n">
        <v>5221</v>
      </c>
      <c r="J2884" s="380" t="n">
        <v>8026</v>
      </c>
      <c r="K2884" s="380" t="n">
        <v>7491</v>
      </c>
      <c r="L2884" s="380" t="n"/>
      <c r="M2884" s="382">
        <f>+(((J2884-I2884)-(K2884-I2884))/(K2884-I2884))*100</f>
        <v/>
      </c>
      <c r="N2884" s="395" t="n"/>
      <c r="O2884" s="384">
        <f>AVERAGE(M2884:M2885)</f>
        <v/>
      </c>
      <c r="P2884" s="384">
        <f>_xlfn.STDEV.S(M2884,M2885)</f>
        <v/>
      </c>
      <c r="Q2884" s="287" t="n"/>
      <c r="R2884" s="287" t="n"/>
      <c r="S2884" s="331">
        <f>+(((K2884-I2884)/1000)*1000)/10</f>
        <v/>
      </c>
      <c r="T2884" s="332">
        <f>AVERAGE(S2884:S2885)</f>
        <v/>
      </c>
    </row>
    <row r="2885" ht="15.75" customHeight="1" s="412">
      <c r="A2885" s="333" t="n">
        <v>4912</v>
      </c>
      <c r="B2885" s="334" t="n">
        <v>296</v>
      </c>
      <c r="C2885" s="380" t="inlineStr">
        <is>
          <t>T431</t>
        </is>
      </c>
      <c r="D2885" s="380" t="n"/>
      <c r="E2885" s="380" t="n"/>
      <c r="F2885" s="380" t="n"/>
      <c r="G2885" s="380" t="n">
        <v>17</v>
      </c>
      <c r="H2885" s="381" t="n">
        <v>43619</v>
      </c>
      <c r="I2885" s="380" t="n">
        <v>5271</v>
      </c>
      <c r="J2885" s="380" t="n">
        <v>8047</v>
      </c>
      <c r="K2885" s="380" t="n">
        <v>7512</v>
      </c>
      <c r="L2885" s="380" t="n"/>
      <c r="M2885" s="382">
        <f>+(((J2885-I2885)-(K2885-I2885))/(K2885-I2885))*100</f>
        <v/>
      </c>
      <c r="N2885" s="395" t="n"/>
      <c r="O2885" s="385" t="n"/>
      <c r="P2885" s="385" t="n"/>
      <c r="Q2885" s="287" t="n"/>
      <c r="R2885" s="287" t="n"/>
      <c r="S2885" s="331">
        <f>+(((K2885-I2885)/1000)*1000)/10</f>
        <v/>
      </c>
      <c r="T2885" s="332" t="n"/>
    </row>
    <row r="2886" ht="15.75" customHeight="1" s="412">
      <c r="A2886" s="333" t="n">
        <v>5487</v>
      </c>
      <c r="B2886" s="334" t="n">
        <v>225</v>
      </c>
      <c r="C2886" s="378" t="inlineStr">
        <is>
          <t>T431</t>
        </is>
      </c>
      <c r="D2886" s="378" t="n"/>
      <c r="E2886" s="378" t="n"/>
      <c r="F2886" s="378" t="n"/>
      <c r="G2886" s="378" t="n">
        <v>19</v>
      </c>
      <c r="H2886" s="379" t="n">
        <v>43637</v>
      </c>
      <c r="I2886" s="378" t="n">
        <v>5260</v>
      </c>
      <c r="J2886" s="378" t="n">
        <v>7615</v>
      </c>
      <c r="K2886" s="378" t="n">
        <v>7141</v>
      </c>
      <c r="L2886" s="378" t="n">
        <v>7</v>
      </c>
      <c r="M2886" s="386">
        <f>+(((J2886-I2886)-(K2886-I2886))/(K2886-I2886))*100</f>
        <v/>
      </c>
      <c r="N2886" s="397" t="n"/>
      <c r="O2886" s="388">
        <f>AVERAGE(M2886:M2887)</f>
        <v/>
      </c>
      <c r="P2886" s="388">
        <f>_xlfn.STDEV.S(M2886,M2887)</f>
        <v/>
      </c>
      <c r="Q2886" s="287" t="n"/>
      <c r="R2886" s="287" t="n"/>
      <c r="S2886" s="331">
        <f>+(((K2886-I2886)/1000)*1000)/10</f>
        <v/>
      </c>
      <c r="T2886" s="332">
        <f>AVERAGE(S2886:S2887)</f>
        <v/>
      </c>
    </row>
    <row r="2887" ht="15.75" customHeight="1" s="412">
      <c r="A2887" s="333" t="n">
        <v>5488</v>
      </c>
      <c r="B2887" s="334" t="n">
        <v>226</v>
      </c>
      <c r="C2887" s="378" t="inlineStr">
        <is>
          <t>T431</t>
        </is>
      </c>
      <c r="D2887" s="378" t="n"/>
      <c r="E2887" s="378" t="n"/>
      <c r="F2887" s="378" t="n"/>
      <c r="G2887" s="378" t="n">
        <v>19</v>
      </c>
      <c r="H2887" s="379" t="n">
        <v>43637</v>
      </c>
      <c r="I2887" s="378" t="n">
        <v>5197</v>
      </c>
      <c r="J2887" s="378" t="n">
        <v>7514</v>
      </c>
      <c r="K2887" s="378" t="n">
        <v>7043</v>
      </c>
      <c r="L2887" s="378" t="n"/>
      <c r="M2887" s="386">
        <f>+(((J2887-I2887)-(K2887-I2887))/(K2887-I2887))*100</f>
        <v/>
      </c>
      <c r="N2887" s="397" t="n"/>
      <c r="O2887" s="331" t="n"/>
      <c r="P2887" s="331" t="n"/>
      <c r="Q2887" s="287" t="n"/>
      <c r="R2887" s="287" t="n"/>
      <c r="S2887" s="331">
        <f>+(((K2887-I2887)/1000)*1000)/10</f>
        <v/>
      </c>
      <c r="T2887" s="332" t="n"/>
    </row>
    <row r="2888" ht="15.75" customHeight="1" s="412">
      <c r="A2888" s="333" t="n">
        <v>6317</v>
      </c>
      <c r="B2888" s="334" t="n">
        <v>282</v>
      </c>
      <c r="C2888" s="378" t="inlineStr">
        <is>
          <t>T431</t>
        </is>
      </c>
      <c r="D2888" s="378" t="n"/>
      <c r="E2888" s="378" t="n"/>
      <c r="F2888" s="378" t="n"/>
      <c r="G2888" s="378" t="n">
        <v>22</v>
      </c>
      <c r="H2888" s="379" t="n">
        <v>43685</v>
      </c>
      <c r="I2888" s="378" t="n">
        <v>5225</v>
      </c>
      <c r="J2888" s="378" t="n">
        <v>7449</v>
      </c>
      <c r="K2888" s="378" t="n">
        <v>7110</v>
      </c>
      <c r="L2888" s="378" t="n">
        <v>7</v>
      </c>
      <c r="M2888" s="374">
        <f>+(((J2888-I2888)-(K2888-I2888))/(K2888-I2888))*100</f>
        <v/>
      </c>
      <c r="N2888" s="394" t="n"/>
      <c r="O2888" s="376">
        <f>AVERAGE(M2888:M2889)</f>
        <v/>
      </c>
      <c r="P2888" s="376">
        <f>_xlfn.STDEV.S(M2888,M2889)</f>
        <v/>
      </c>
      <c r="Q2888" s="287" t="n"/>
      <c r="R2888" s="287" t="n"/>
      <c r="S2888" s="331">
        <f>+(((K2888-I2888)/1000)*1000)/10</f>
        <v/>
      </c>
      <c r="T2888" s="332">
        <f>AVERAGE(S2888:S2889)</f>
        <v/>
      </c>
    </row>
    <row r="2889" ht="15.75" customHeight="1" s="412">
      <c r="A2889" s="333" t="n">
        <v>6318</v>
      </c>
      <c r="B2889" s="334" t="n">
        <v>282</v>
      </c>
      <c r="C2889" s="378" t="inlineStr">
        <is>
          <t>T431</t>
        </is>
      </c>
      <c r="D2889" s="378" t="n"/>
      <c r="E2889" s="378" t="n"/>
      <c r="F2889" s="378" t="n"/>
      <c r="G2889" s="378" t="n">
        <v>22</v>
      </c>
      <c r="H2889" s="379" t="n">
        <v>43685</v>
      </c>
      <c r="I2889" s="378" t="n">
        <v>5225</v>
      </c>
      <c r="J2889" s="378" t="n">
        <v>7392</v>
      </c>
      <c r="K2889" s="378" t="n">
        <v>7057</v>
      </c>
      <c r="L2889" s="378" t="n"/>
      <c r="M2889" s="374">
        <f>+(((J2889-I2889)-(K2889-I2889))/(K2889-I2889))*100</f>
        <v/>
      </c>
      <c r="N2889" s="394" t="n"/>
      <c r="O2889" s="377" t="n"/>
      <c r="P2889" s="377" t="n"/>
      <c r="Q2889" s="287" t="n"/>
      <c r="R2889" s="287" t="n"/>
      <c r="S2889" s="331">
        <f>+(((K2889-I2889)/1000)*1000)/10</f>
        <v/>
      </c>
      <c r="T2889" s="332" t="n"/>
    </row>
    <row r="2890" ht="15.75" customHeight="1" s="412">
      <c r="A2890" s="333" t="n">
        <v>3549</v>
      </c>
      <c r="B2890" s="334" t="n">
        <v>305</v>
      </c>
      <c r="C2890" s="380" t="inlineStr">
        <is>
          <t>T432</t>
        </is>
      </c>
      <c r="D2890" s="380" t="n"/>
      <c r="E2890" s="380" t="n"/>
      <c r="F2890" s="380" t="n"/>
      <c r="G2890" s="380" t="n">
        <v>13</v>
      </c>
      <c r="H2890" s="381" t="n">
        <v>43587</v>
      </c>
      <c r="I2890" s="380" t="n">
        <v>5301</v>
      </c>
      <c r="J2890" s="380" t="n">
        <v>8000</v>
      </c>
      <c r="K2890" s="380" t="n">
        <v>7130</v>
      </c>
      <c r="L2890" s="380" t="n">
        <v>1</v>
      </c>
      <c r="M2890" s="401">
        <f>+(((J2890-I2890)-(K2890-I2890))/(K2890-I2890))*100</f>
        <v/>
      </c>
      <c r="N2890" s="395" t="inlineStr">
        <is>
          <t>MF</t>
        </is>
      </c>
      <c r="O2890" s="384">
        <f>AVERAGE(M2890:M2891)</f>
        <v/>
      </c>
      <c r="P2890" s="384">
        <f>_xlfn.STDEV.S(M2890,M2891)</f>
        <v/>
      </c>
      <c r="Q2890" s="287" t="n">
        <v>1</v>
      </c>
      <c r="R2890" s="287" t="n"/>
      <c r="S2890" s="331">
        <f>+(((K2890-I2890)/1000)*1000)/10</f>
        <v/>
      </c>
      <c r="T2890" s="332">
        <f>AVERAGE(S2890:S2891)</f>
        <v/>
      </c>
    </row>
    <row r="2891" ht="15.75" customHeight="1" s="412">
      <c r="A2891" s="333" t="n">
        <v>3550</v>
      </c>
      <c r="B2891" s="334" t="n">
        <v>306</v>
      </c>
      <c r="C2891" s="380" t="inlineStr">
        <is>
          <t>T432</t>
        </is>
      </c>
      <c r="D2891" s="380" t="n"/>
      <c r="E2891" s="380" t="n"/>
      <c r="F2891" s="380" t="n"/>
      <c r="G2891" s="380" t="n">
        <v>13</v>
      </c>
      <c r="H2891" s="381" t="n">
        <v>43587</v>
      </c>
      <c r="I2891" s="380" t="n">
        <v>5254</v>
      </c>
      <c r="J2891" s="380" t="n">
        <v>8186</v>
      </c>
      <c r="K2891" s="380" t="n">
        <v>7379</v>
      </c>
      <c r="L2891" s="380" t="n"/>
      <c r="M2891" s="401">
        <f>+(((J2891-I2891)-(K2891-I2891))/(K2891-I2891))*100</f>
        <v/>
      </c>
      <c r="N2891" s="395" t="n"/>
      <c r="O2891" s="385" t="n"/>
      <c r="P2891" s="385" t="n"/>
      <c r="Q2891" s="287" t="n"/>
      <c r="R2891" s="287" t="n"/>
      <c r="S2891" s="331">
        <f>+(((K2891-I2891)/1000)*1000)/10</f>
        <v/>
      </c>
      <c r="T2891" s="332" t="n"/>
    </row>
    <row r="2892" ht="15.75" customHeight="1" s="412">
      <c r="A2892" s="333" t="n">
        <v>4267</v>
      </c>
      <c r="B2892" s="334" t="n">
        <v>297</v>
      </c>
      <c r="C2892" s="380" t="inlineStr">
        <is>
          <t>T432</t>
        </is>
      </c>
      <c r="D2892" s="380" t="n"/>
      <c r="E2892" s="380" t="n"/>
      <c r="F2892" s="380" t="n"/>
      <c r="G2892" s="380" t="n">
        <v>15</v>
      </c>
      <c r="H2892" s="381" t="n">
        <v>43599</v>
      </c>
      <c r="I2892" s="380" t="n">
        <v>5213</v>
      </c>
      <c r="J2892" s="380" t="n">
        <v>7524</v>
      </c>
      <c r="K2892" s="380" t="n">
        <v>7031</v>
      </c>
      <c r="L2892" s="380" t="n"/>
      <c r="M2892" s="382">
        <f>+(((J2892-I2892)-(K2892-I2892))/(K2892-I2892))*100</f>
        <v/>
      </c>
      <c r="N2892" s="385" t="n"/>
      <c r="O2892" s="384">
        <f>AVERAGE(M2892:M2893)</f>
        <v/>
      </c>
      <c r="P2892" s="384">
        <f>_xlfn.STDEV.S(M2892,M2893)</f>
        <v/>
      </c>
      <c r="Q2892" s="287" t="n"/>
      <c r="R2892" s="287" t="n"/>
      <c r="S2892" s="331">
        <f>+(((K2892-I2892)/1000)*1000)/10</f>
        <v/>
      </c>
      <c r="T2892" s="332">
        <f>AVERAGE(S2892:S2893)</f>
        <v/>
      </c>
    </row>
    <row r="2893" ht="15.75" customHeight="1" s="412">
      <c r="A2893" s="333" t="n">
        <v>4268</v>
      </c>
      <c r="B2893" s="334" t="n">
        <v>298</v>
      </c>
      <c r="C2893" s="380" t="inlineStr">
        <is>
          <t>T432</t>
        </is>
      </c>
      <c r="D2893" s="380" t="n"/>
      <c r="E2893" s="380" t="n"/>
      <c r="F2893" s="380" t="n"/>
      <c r="G2893" s="380" t="n">
        <v>15</v>
      </c>
      <c r="H2893" s="381" t="n">
        <v>43599</v>
      </c>
      <c r="I2893" s="380" t="n">
        <v>5210</v>
      </c>
      <c r="J2893" s="380" t="n">
        <v>7880</v>
      </c>
      <c r="K2893" s="380" t="n">
        <v>7574</v>
      </c>
      <c r="L2893" s="380" t="n"/>
      <c r="M2893" s="382">
        <f>+(((J2893-I2893)-(K2893-I2893))/(K2893-I2893))*100</f>
        <v/>
      </c>
      <c r="N2893" s="385" t="n"/>
      <c r="O2893" s="385" t="n"/>
      <c r="P2893" s="385" t="n"/>
      <c r="Q2893" s="287" t="n"/>
      <c r="R2893" s="287" t="n"/>
      <c r="S2893" s="331">
        <f>+(((K2893-I2893)/1000)*1000)/10</f>
        <v/>
      </c>
      <c r="T2893" s="332" t="n"/>
    </row>
    <row r="2894" ht="15.75" customHeight="1" s="412">
      <c r="A2894" s="333" t="n">
        <v>4913</v>
      </c>
      <c r="B2894" s="334" t="n">
        <v>297</v>
      </c>
      <c r="C2894" s="380" t="inlineStr">
        <is>
          <t>T432</t>
        </is>
      </c>
      <c r="D2894" s="380" t="n"/>
      <c r="E2894" s="380" t="n"/>
      <c r="F2894" s="380" t="n"/>
      <c r="G2894" s="380" t="n">
        <v>17</v>
      </c>
      <c r="H2894" s="381" t="n">
        <v>43619</v>
      </c>
      <c r="I2894" s="380" t="n">
        <v>5213</v>
      </c>
      <c r="J2894" s="380" t="n">
        <v>8051</v>
      </c>
      <c r="K2894" s="380" t="n">
        <v>7437</v>
      </c>
      <c r="L2894" s="380" t="n"/>
      <c r="M2894" s="382">
        <f>+(((J2894-I2894)-(K2894-I2894))/(K2894-I2894))*100</f>
        <v/>
      </c>
      <c r="N2894" s="395" t="n"/>
      <c r="O2894" s="384">
        <f>AVERAGE(M2894:M2895)</f>
        <v/>
      </c>
      <c r="P2894" s="384">
        <f>_xlfn.STDEV.S(M2894,M2895)</f>
        <v/>
      </c>
      <c r="Q2894" s="287" t="n"/>
      <c r="R2894" s="287" t="n"/>
      <c r="S2894" s="331">
        <f>+(((K2894-I2894)/1000)*1000)/10</f>
        <v/>
      </c>
      <c r="T2894" s="332">
        <f>AVERAGE(S2894:S2895)</f>
        <v/>
      </c>
    </row>
    <row r="2895" ht="15.75" customHeight="1" s="412">
      <c r="A2895" s="333" t="n">
        <v>4914</v>
      </c>
      <c r="B2895" s="334" t="n">
        <v>298</v>
      </c>
      <c r="C2895" s="380" t="inlineStr">
        <is>
          <t>T432</t>
        </is>
      </c>
      <c r="D2895" s="380" t="n"/>
      <c r="E2895" s="380" t="n"/>
      <c r="F2895" s="380" t="n"/>
      <c r="G2895" s="380" t="n">
        <v>17</v>
      </c>
      <c r="H2895" s="381" t="n">
        <v>43619</v>
      </c>
      <c r="I2895" s="380" t="n">
        <v>5210</v>
      </c>
      <c r="J2895" s="380" t="n">
        <v>8053</v>
      </c>
      <c r="K2895" s="380" t="n">
        <v>7437</v>
      </c>
      <c r="L2895" s="380" t="n"/>
      <c r="M2895" s="382">
        <f>+(((J2895-I2895)-(K2895-I2895))/(K2895-I2895))*100</f>
        <v/>
      </c>
      <c r="N2895" s="395" t="n"/>
      <c r="O2895" s="385" t="n"/>
      <c r="P2895" s="385" t="n"/>
      <c r="Q2895" s="287" t="n"/>
      <c r="R2895" s="287" t="n"/>
      <c r="S2895" s="331">
        <f>+(((K2895-I2895)/1000)*1000)/10</f>
        <v/>
      </c>
      <c r="T2895" s="332" t="n"/>
    </row>
    <row r="2896" ht="15.75" customHeight="1" s="412">
      <c r="A2896" s="333" t="n">
        <v>5489</v>
      </c>
      <c r="B2896" s="334" t="n">
        <v>227</v>
      </c>
      <c r="C2896" s="378" t="inlineStr">
        <is>
          <t>T432</t>
        </is>
      </c>
      <c r="D2896" s="378" t="n"/>
      <c r="E2896" s="378" t="n"/>
      <c r="F2896" s="378" t="n"/>
      <c r="G2896" s="378" t="n">
        <v>19</v>
      </c>
      <c r="H2896" s="379" t="n">
        <v>43637</v>
      </c>
      <c r="I2896" s="378" t="n">
        <v>5247</v>
      </c>
      <c r="J2896" s="378" t="n">
        <v>7483</v>
      </c>
      <c r="K2896" s="378" t="n">
        <v>7041</v>
      </c>
      <c r="L2896" s="378" t="n">
        <v>6</v>
      </c>
      <c r="M2896" s="386">
        <f>+(((J2896-I2896)-(K2896-I2896))/(K2896-I2896))*100</f>
        <v/>
      </c>
      <c r="N2896" s="397" t="n"/>
      <c r="O2896" s="388">
        <f>AVERAGE(M2896:M2897)</f>
        <v/>
      </c>
      <c r="P2896" s="388">
        <f>_xlfn.STDEV.S(M2896,M2897)</f>
        <v/>
      </c>
      <c r="Q2896" s="287" t="n"/>
      <c r="R2896" s="287" t="n"/>
      <c r="S2896" s="331">
        <f>+(((K2896-I2896)/1000)*1000)/10</f>
        <v/>
      </c>
      <c r="T2896" s="332">
        <f>AVERAGE(S2896:S2897)</f>
        <v/>
      </c>
    </row>
    <row r="2897" ht="15.75" customHeight="1" s="412">
      <c r="A2897" s="333" t="n">
        <v>5490</v>
      </c>
      <c r="B2897" s="334" t="n">
        <v>228</v>
      </c>
      <c r="C2897" s="378" t="inlineStr">
        <is>
          <t>T432</t>
        </is>
      </c>
      <c r="D2897" s="378" t="n"/>
      <c r="E2897" s="378" t="n"/>
      <c r="F2897" s="378" t="n"/>
      <c r="G2897" s="378" t="n">
        <v>19</v>
      </c>
      <c r="H2897" s="379" t="n">
        <v>43637</v>
      </c>
      <c r="I2897" s="378" t="n">
        <v>5238</v>
      </c>
      <c r="J2897" s="378" t="n">
        <v>7408</v>
      </c>
      <c r="K2897" s="378" t="n">
        <v>6950</v>
      </c>
      <c r="L2897" s="378" t="n"/>
      <c r="M2897" s="386">
        <f>+(((J2897-I2897)-(K2897-I2897))/(K2897-I2897))*100</f>
        <v/>
      </c>
      <c r="N2897" s="397" t="n"/>
      <c r="O2897" s="331" t="n"/>
      <c r="P2897" s="331" t="n"/>
      <c r="Q2897" s="287" t="n"/>
      <c r="R2897" s="287" t="n"/>
      <c r="S2897" s="331">
        <f>+(((K2897-I2897)/1000)*1000)/10</f>
        <v/>
      </c>
      <c r="T2897" s="332" t="n"/>
    </row>
    <row r="2898" ht="15.75" customHeight="1" s="412">
      <c r="A2898" s="333" t="n">
        <v>6319</v>
      </c>
      <c r="B2898" s="334" t="n">
        <v>283</v>
      </c>
      <c r="C2898" s="378" t="inlineStr">
        <is>
          <t>T432</t>
        </is>
      </c>
      <c r="D2898" s="378" t="n"/>
      <c r="E2898" s="378" t="n"/>
      <c r="F2898" s="378" t="n"/>
      <c r="G2898" s="378" t="n">
        <v>22</v>
      </c>
      <c r="H2898" s="379" t="n">
        <v>43685</v>
      </c>
      <c r="I2898" s="378" t="n">
        <v>5211</v>
      </c>
      <c r="J2898" s="378" t="n">
        <v>7351</v>
      </c>
      <c r="K2898" s="378" t="n">
        <v>7040</v>
      </c>
      <c r="L2898" s="378" t="n">
        <v>6</v>
      </c>
      <c r="M2898" s="374">
        <f>+(((J2898-I2898)-(K2898-I2898))/(K2898-I2898))*100</f>
        <v/>
      </c>
      <c r="N2898" s="394" t="n"/>
      <c r="O2898" s="376">
        <f>AVERAGE(M2898:M2899)</f>
        <v/>
      </c>
      <c r="P2898" s="376">
        <f>_xlfn.STDEV.S(M2898,M2899)</f>
        <v/>
      </c>
      <c r="Q2898" s="287" t="n"/>
      <c r="R2898" s="287" t="n"/>
      <c r="S2898" s="331">
        <f>+(((K2898-I2898)/1000)*1000)/10</f>
        <v/>
      </c>
      <c r="T2898" s="332">
        <f>AVERAGE(S2898:S2899)</f>
        <v/>
      </c>
    </row>
    <row r="2899" ht="15.75" customHeight="1" s="412">
      <c r="A2899" s="333" t="n">
        <v>6320</v>
      </c>
      <c r="B2899" s="334" t="n">
        <v>283</v>
      </c>
      <c r="C2899" s="378" t="inlineStr">
        <is>
          <t>T432</t>
        </is>
      </c>
      <c r="D2899" s="378" t="n"/>
      <c r="E2899" s="378" t="n"/>
      <c r="F2899" s="378" t="n"/>
      <c r="G2899" s="378" t="n">
        <v>22</v>
      </c>
      <c r="H2899" s="379" t="n">
        <v>43685</v>
      </c>
      <c r="I2899" s="378" t="n">
        <v>5211</v>
      </c>
      <c r="J2899" s="378" t="n">
        <v>7446</v>
      </c>
      <c r="K2899" s="378" t="n">
        <v>7119</v>
      </c>
      <c r="L2899" s="378" t="n"/>
      <c r="M2899" s="374">
        <f>+(((J2899-I2899)-(K2899-I2899))/(K2899-I2899))*100</f>
        <v/>
      </c>
      <c r="N2899" s="394" t="n"/>
      <c r="O2899" s="377" t="n"/>
      <c r="P2899" s="377" t="n"/>
      <c r="Q2899" s="287" t="n"/>
      <c r="R2899" s="287" t="n"/>
      <c r="S2899" s="331">
        <f>+(((K2899-I2899)/1000)*1000)/10</f>
        <v/>
      </c>
      <c r="T2899" s="332" t="n"/>
    </row>
    <row r="2900" ht="15.75" customHeight="1" s="412">
      <c r="A2900" s="333" t="n">
        <v>3551</v>
      </c>
      <c r="B2900" s="334" t="n">
        <v>307</v>
      </c>
      <c r="C2900" s="380" t="inlineStr">
        <is>
          <t>T433</t>
        </is>
      </c>
      <c r="D2900" s="380" t="n"/>
      <c r="E2900" s="380" t="n"/>
      <c r="F2900" s="380" t="n"/>
      <c r="G2900" s="380" t="n">
        <v>13</v>
      </c>
      <c r="H2900" s="381" t="n">
        <v>43587</v>
      </c>
      <c r="I2900" s="380" t="n">
        <v>5223</v>
      </c>
      <c r="J2900" s="380" t="n">
        <v>8994</v>
      </c>
      <c r="K2900" s="380" t="n">
        <v>8015</v>
      </c>
      <c r="L2900" s="380" t="n">
        <v>1</v>
      </c>
      <c r="M2900" s="382">
        <f>+(((J2900-I2900)-(K2900-I2900))/(K2900-I2900))*100</f>
        <v/>
      </c>
      <c r="N2900" s="395" t="inlineStr">
        <is>
          <t>26/4</t>
        </is>
      </c>
      <c r="O2900" s="384">
        <f>AVERAGE(M2900:M2901)</f>
        <v/>
      </c>
      <c r="P2900" s="384">
        <f>_xlfn.STDEV.S(M2900,M2901)</f>
        <v/>
      </c>
      <c r="Q2900" s="287" t="n">
        <v>1</v>
      </c>
      <c r="R2900" s="287" t="n"/>
      <c r="S2900" s="331">
        <f>+(((K2900-I2900)/1000)*1000)/10</f>
        <v/>
      </c>
      <c r="T2900" s="332">
        <f>AVERAGE(S2900:S2901)</f>
        <v/>
      </c>
    </row>
    <row r="2901" ht="15.75" customHeight="1" s="412">
      <c r="A2901" s="333" t="n">
        <v>3552</v>
      </c>
      <c r="B2901" s="334" t="n">
        <v>308</v>
      </c>
      <c r="C2901" s="380" t="inlineStr">
        <is>
          <t>T433</t>
        </is>
      </c>
      <c r="D2901" s="380" t="n"/>
      <c r="E2901" s="380" t="n"/>
      <c r="F2901" s="380" t="n"/>
      <c r="G2901" s="380" t="n">
        <v>13</v>
      </c>
      <c r="H2901" s="381" t="n">
        <v>43587</v>
      </c>
      <c r="I2901" s="380" t="n">
        <v>5201</v>
      </c>
      <c r="J2901" s="380" t="n">
        <v>9380</v>
      </c>
      <c r="K2901" s="380" t="n">
        <v>8283</v>
      </c>
      <c r="L2901" s="380" t="n"/>
      <c r="M2901" s="382">
        <f>+(((J2901-I2901)-(K2901-I2901))/(K2901-I2901))*100</f>
        <v/>
      </c>
      <c r="N2901" s="395" t="n"/>
      <c r="O2901" s="385" t="n"/>
      <c r="P2901" s="385" t="n"/>
      <c r="Q2901" s="287" t="n"/>
      <c r="R2901" s="287" t="n"/>
      <c r="S2901" s="331">
        <f>+(((K2901-I2901)/1000)*1000)/10</f>
        <v/>
      </c>
      <c r="T2901" s="332" t="n"/>
    </row>
    <row r="2902" ht="15.75" customHeight="1" s="412">
      <c r="A2902" s="333" t="n">
        <v>4269</v>
      </c>
      <c r="B2902" s="334" t="n">
        <v>299</v>
      </c>
      <c r="C2902" s="380" t="inlineStr">
        <is>
          <t>T433</t>
        </is>
      </c>
      <c r="D2902" s="380" t="n"/>
      <c r="E2902" s="380" t="n"/>
      <c r="F2902" s="380" t="n"/>
      <c r="G2902" s="380" t="n">
        <v>15</v>
      </c>
      <c r="H2902" s="381" t="n">
        <v>43599</v>
      </c>
      <c r="I2902" s="380" t="n">
        <v>5236</v>
      </c>
      <c r="J2902" s="380" t="n">
        <v>9200</v>
      </c>
      <c r="K2902" s="380" t="n">
        <v>8224</v>
      </c>
      <c r="L2902" s="380" t="n"/>
      <c r="M2902" s="382">
        <f>+(((J2902-I2902)-(K2902-I2902))/(K2902-I2902))*100</f>
        <v/>
      </c>
      <c r="N2902" s="385" t="n"/>
      <c r="O2902" s="384">
        <f>AVERAGE(M2902:M2903)</f>
        <v/>
      </c>
      <c r="P2902" s="384">
        <f>_xlfn.STDEV.S(M2902,M2903)</f>
        <v/>
      </c>
      <c r="Q2902" s="287" t="n"/>
      <c r="R2902" s="287" t="n"/>
      <c r="S2902" s="331">
        <f>+(((K2902-I2902)/1000)*1000)/10</f>
        <v/>
      </c>
      <c r="T2902" s="332">
        <f>AVERAGE(S2902:S2903)</f>
        <v/>
      </c>
    </row>
    <row r="2903" ht="15.75" customHeight="1" s="412">
      <c r="A2903" s="333" t="n">
        <v>4270</v>
      </c>
      <c r="B2903" s="334" t="n">
        <v>300</v>
      </c>
      <c r="C2903" s="380" t="inlineStr">
        <is>
          <t>T433</t>
        </is>
      </c>
      <c r="D2903" s="380" t="n"/>
      <c r="E2903" s="380" t="n"/>
      <c r="F2903" s="380" t="n"/>
      <c r="G2903" s="380" t="n">
        <v>15</v>
      </c>
      <c r="H2903" s="381" t="n">
        <v>43599</v>
      </c>
      <c r="I2903" s="380" t="n">
        <v>5223</v>
      </c>
      <c r="J2903" s="380" t="n">
        <v>8801</v>
      </c>
      <c r="K2903" s="380" t="n">
        <v>7954</v>
      </c>
      <c r="L2903" s="380" t="n"/>
      <c r="M2903" s="382">
        <f>+(((J2903-I2903)-(K2903-I2903))/(K2903-I2903))*100</f>
        <v/>
      </c>
      <c r="N2903" s="385" t="n"/>
      <c r="O2903" s="385" t="n"/>
      <c r="P2903" s="385" t="n"/>
      <c r="Q2903" s="287" t="n"/>
      <c r="R2903" s="287" t="n"/>
      <c r="S2903" s="331">
        <f>+(((K2903-I2903)/1000)*1000)/10</f>
        <v/>
      </c>
      <c r="T2903" s="332" t="n"/>
    </row>
    <row r="2904" ht="15.75" customHeight="1" s="412">
      <c r="A2904" s="333" t="n">
        <v>4915</v>
      </c>
      <c r="B2904" s="334" t="n">
        <v>299</v>
      </c>
      <c r="C2904" s="380" t="inlineStr">
        <is>
          <t>T433</t>
        </is>
      </c>
      <c r="D2904" s="380" t="n"/>
      <c r="E2904" s="380" t="n"/>
      <c r="F2904" s="380" t="n"/>
      <c r="G2904" s="380" t="n">
        <v>17</v>
      </c>
      <c r="H2904" s="381" t="n">
        <v>43619</v>
      </c>
      <c r="I2904" s="380" t="n">
        <v>5236</v>
      </c>
      <c r="J2904" s="380" t="n">
        <v>8793</v>
      </c>
      <c r="K2904" s="380" t="n">
        <v>8000</v>
      </c>
      <c r="L2904" s="380" t="n"/>
      <c r="M2904" s="382">
        <f>+(((J2904-I2904)-(K2904-I2904))/(K2904-I2904))*100</f>
        <v/>
      </c>
      <c r="N2904" s="395" t="n"/>
      <c r="O2904" s="384">
        <f>AVERAGE(M2904:M2905)</f>
        <v/>
      </c>
      <c r="P2904" s="384">
        <f>_xlfn.STDEV.S(M2904,M2905)</f>
        <v/>
      </c>
      <c r="Q2904" s="287" t="n"/>
      <c r="R2904" s="287" t="n"/>
      <c r="S2904" s="331">
        <f>+(((K2904-I2904)/1000)*1000)/10</f>
        <v/>
      </c>
      <c r="T2904" s="332">
        <f>AVERAGE(S2904:S2905)</f>
        <v/>
      </c>
    </row>
    <row r="2905" ht="15.75" customHeight="1" s="412">
      <c r="A2905" s="333" t="n">
        <v>4916</v>
      </c>
      <c r="B2905" s="334" t="n">
        <v>300</v>
      </c>
      <c r="C2905" s="380" t="inlineStr">
        <is>
          <t>T433</t>
        </is>
      </c>
      <c r="D2905" s="380" t="n"/>
      <c r="E2905" s="380" t="n"/>
      <c r="F2905" s="380" t="n"/>
      <c r="G2905" s="380" t="n">
        <v>17</v>
      </c>
      <c r="H2905" s="381" t="n">
        <v>43619</v>
      </c>
      <c r="I2905" s="380" t="n">
        <v>5223</v>
      </c>
      <c r="J2905" s="380" t="n">
        <v>8852</v>
      </c>
      <c r="K2905" s="380" t="n">
        <v>8025</v>
      </c>
      <c r="L2905" s="380" t="n"/>
      <c r="M2905" s="382">
        <f>+(((J2905-I2905)-(K2905-I2905))/(K2905-I2905))*100</f>
        <v/>
      </c>
      <c r="N2905" s="395" t="n"/>
      <c r="O2905" s="385" t="n"/>
      <c r="P2905" s="385" t="n"/>
      <c r="Q2905" s="287" t="n"/>
      <c r="R2905" s="287" t="n"/>
      <c r="S2905" s="331">
        <f>+(((K2905-I2905)/1000)*1000)/10</f>
        <v/>
      </c>
      <c r="T2905" s="332" t="n"/>
    </row>
    <row r="2906" ht="15.75" customHeight="1" s="412">
      <c r="A2906" s="333" t="n">
        <v>5491</v>
      </c>
      <c r="B2906" s="334" t="n">
        <v>229</v>
      </c>
      <c r="C2906" s="378" t="inlineStr">
        <is>
          <t>T433</t>
        </is>
      </c>
      <c r="D2906" s="378" t="n"/>
      <c r="E2906" s="378" t="n"/>
      <c r="F2906" s="378" t="n"/>
      <c r="G2906" s="378" t="n">
        <v>19</v>
      </c>
      <c r="H2906" s="379" t="n">
        <v>43637</v>
      </c>
      <c r="I2906" s="378" t="n">
        <v>5205</v>
      </c>
      <c r="J2906" s="378" t="n">
        <v>8570</v>
      </c>
      <c r="K2906" s="378" t="n">
        <v>7906</v>
      </c>
      <c r="L2906" s="378" t="n">
        <v>8</v>
      </c>
      <c r="M2906" s="386">
        <f>+(((J2906-I2906)-(K2906-I2906))/(K2906-I2906))*100</f>
        <v/>
      </c>
      <c r="N2906" s="397" t="n"/>
      <c r="O2906" s="388">
        <f>AVERAGE(M2906:M2907)</f>
        <v/>
      </c>
      <c r="P2906" s="388">
        <f>_xlfn.STDEV.S(M2906,M2907)</f>
        <v/>
      </c>
      <c r="Q2906" s="287" t="n"/>
      <c r="R2906" s="287" t="n"/>
      <c r="S2906" s="331">
        <f>+(((K2906-I2906)/1000)*1000)/10</f>
        <v/>
      </c>
      <c r="T2906" s="332">
        <f>AVERAGE(S2906:S2907)</f>
        <v/>
      </c>
    </row>
    <row r="2907" ht="15.75" customHeight="1" s="412">
      <c r="A2907" s="333" t="n">
        <v>5492</v>
      </c>
      <c r="B2907" s="334" t="n">
        <v>230</v>
      </c>
      <c r="C2907" s="378" t="inlineStr">
        <is>
          <t>T433</t>
        </is>
      </c>
      <c r="D2907" s="378" t="n"/>
      <c r="E2907" s="378" t="n"/>
      <c r="F2907" s="378" t="n"/>
      <c r="G2907" s="378" t="n">
        <v>19</v>
      </c>
      <c r="H2907" s="379" t="n">
        <v>43637</v>
      </c>
      <c r="I2907" s="378" t="n">
        <v>5171</v>
      </c>
      <c r="J2907" s="378" t="n">
        <v>8327</v>
      </c>
      <c r="K2907" s="378" t="n">
        <v>7703</v>
      </c>
      <c r="L2907" s="378" t="n"/>
      <c r="M2907" s="386">
        <f>+(((J2907-I2907)-(K2907-I2907))/(K2907-I2907))*100</f>
        <v/>
      </c>
      <c r="N2907" s="397" t="n"/>
      <c r="O2907" s="331" t="n"/>
      <c r="P2907" s="331" t="n"/>
      <c r="Q2907" s="287" t="n"/>
      <c r="R2907" s="287" t="n"/>
      <c r="S2907" s="331">
        <f>+(((K2907-I2907)/1000)*1000)/10</f>
        <v/>
      </c>
      <c r="T2907" s="332" t="n"/>
    </row>
    <row r="2908" ht="15.75" customHeight="1" s="412">
      <c r="A2908" s="333" t="n">
        <v>6321</v>
      </c>
      <c r="B2908" s="334" t="n">
        <v>284</v>
      </c>
      <c r="C2908" s="378" t="inlineStr">
        <is>
          <t>T433</t>
        </is>
      </c>
      <c r="D2908" s="378" t="n"/>
      <c r="E2908" s="378" t="n"/>
      <c r="F2908" s="378" t="n"/>
      <c r="G2908" s="378" t="n">
        <v>22</v>
      </c>
      <c r="H2908" s="379" t="n">
        <v>43685</v>
      </c>
      <c r="I2908" s="378" t="n">
        <v>5269</v>
      </c>
      <c r="J2908" s="378" t="n">
        <v>8134</v>
      </c>
      <c r="K2908" s="378" t="n">
        <v>7697</v>
      </c>
      <c r="L2908" s="378" t="n">
        <v>8</v>
      </c>
      <c r="M2908" s="374">
        <f>+(((J2908-I2908)-(K2908-I2908))/(K2908-I2908))*100</f>
        <v/>
      </c>
      <c r="N2908" s="394" t="n"/>
      <c r="O2908" s="376">
        <f>AVERAGE(M2908:M2909)</f>
        <v/>
      </c>
      <c r="P2908" s="376">
        <f>_xlfn.STDEV.S(M2908,M2909)</f>
        <v/>
      </c>
      <c r="Q2908" s="287" t="n"/>
      <c r="R2908" s="287" t="n"/>
      <c r="S2908" s="331">
        <f>+(((K2908-I2908)/1000)*1000)/10</f>
        <v/>
      </c>
      <c r="T2908" s="332">
        <f>AVERAGE(S2908:S2909)</f>
        <v/>
      </c>
    </row>
    <row r="2909" ht="15.75" customHeight="1" s="412">
      <c r="A2909" s="333" t="n">
        <v>6322</v>
      </c>
      <c r="B2909" s="334" t="n">
        <v>284</v>
      </c>
      <c r="C2909" s="378" t="inlineStr">
        <is>
          <t>T433</t>
        </is>
      </c>
      <c r="D2909" s="378" t="n"/>
      <c r="E2909" s="378" t="n"/>
      <c r="F2909" s="378" t="n"/>
      <c r="G2909" s="378" t="n">
        <v>22</v>
      </c>
      <c r="H2909" s="379" t="n">
        <v>43685</v>
      </c>
      <c r="I2909" s="378" t="n">
        <v>5269</v>
      </c>
      <c r="J2909" s="378" t="n">
        <v>8058</v>
      </c>
      <c r="K2909" s="378" t="n">
        <v>7609</v>
      </c>
      <c r="L2909" s="378" t="n"/>
      <c r="M2909" s="374">
        <f>+(((J2909-I2909)-(K2909-I2909))/(K2909-I2909))*100</f>
        <v/>
      </c>
      <c r="N2909" s="394" t="n"/>
      <c r="O2909" s="377" t="n"/>
      <c r="P2909" s="377" t="n"/>
      <c r="Q2909" s="287" t="n"/>
      <c r="R2909" s="287" t="n"/>
      <c r="S2909" s="331">
        <f>+(((K2909-I2909)/1000)*1000)/10</f>
        <v/>
      </c>
      <c r="T2909" s="332" t="n"/>
    </row>
    <row r="2910" ht="15.75" customHeight="1" s="412">
      <c r="A2910" s="333" t="n">
        <v>3927</v>
      </c>
      <c r="B2910" s="334" t="n">
        <v>349</v>
      </c>
      <c r="C2910" s="371" t="inlineStr">
        <is>
          <t>T434</t>
        </is>
      </c>
      <c r="D2910" s="371" t="n"/>
      <c r="E2910" s="371" t="n"/>
      <c r="F2910" s="371" t="n"/>
      <c r="G2910" s="371" t="n">
        <v>14</v>
      </c>
      <c r="H2910" s="372" t="n">
        <v>43591</v>
      </c>
      <c r="I2910" s="373" t="n">
        <v>5210</v>
      </c>
      <c r="J2910" s="373" t="n">
        <v>7055</v>
      </c>
      <c r="K2910" s="371" t="n">
        <v>6590</v>
      </c>
      <c r="L2910" s="371" t="n">
        <v>2</v>
      </c>
      <c r="M2910" s="374">
        <f>+(((J2910-I2910)-(K2910-I2910))/(K2910-I2910))*100</f>
        <v/>
      </c>
      <c r="N2910" s="394" t="inlineStr">
        <is>
          <t>24/4</t>
        </is>
      </c>
      <c r="O2910" s="376">
        <f>AVERAGE(M2910:M2911)</f>
        <v/>
      </c>
      <c r="P2910" s="376">
        <f>_xlfn.STDEV.S(M2910,M2911)</f>
        <v/>
      </c>
      <c r="Q2910" s="287" t="n">
        <v>2</v>
      </c>
      <c r="R2910" s="287" t="n"/>
      <c r="S2910" s="331">
        <f>+(((K2910-I2910)/1000)*1000)/10</f>
        <v/>
      </c>
      <c r="T2910" s="332">
        <f>AVERAGE(S2910:S2911)</f>
        <v/>
      </c>
    </row>
    <row r="2911" ht="15.75" customHeight="1" s="412">
      <c r="A2911" s="333" t="n">
        <v>3928</v>
      </c>
      <c r="B2911" s="334" t="n">
        <v>350</v>
      </c>
      <c r="C2911" s="371" t="inlineStr">
        <is>
          <t>T434</t>
        </is>
      </c>
      <c r="D2911" s="371" t="n"/>
      <c r="E2911" s="371" t="n"/>
      <c r="F2911" s="371" t="n"/>
      <c r="G2911" s="371" t="n">
        <v>14</v>
      </c>
      <c r="H2911" s="372" t="n">
        <v>43591</v>
      </c>
      <c r="I2911" s="373" t="n">
        <v>5208</v>
      </c>
      <c r="J2911" s="373" t="n">
        <v>7233</v>
      </c>
      <c r="K2911" s="371" t="n">
        <v>6705</v>
      </c>
      <c r="L2911" s="371" t="n"/>
      <c r="M2911" s="374">
        <f>+(((J2911-I2911)-(K2911-I2911))/(K2911-I2911))*100</f>
        <v/>
      </c>
      <c r="N2911" s="394" t="n"/>
      <c r="O2911" s="377" t="n"/>
      <c r="P2911" s="377" t="n"/>
      <c r="Q2911" s="287" t="n"/>
      <c r="R2911" s="287" t="n"/>
      <c r="S2911" s="331">
        <f>+(((K2911-I2911)/1000)*1000)/10</f>
        <v/>
      </c>
      <c r="T2911" s="332" t="n"/>
    </row>
    <row r="2912" ht="15.75" customHeight="1" s="412">
      <c r="A2912" s="333" t="n">
        <v>4577</v>
      </c>
      <c r="B2912" s="334" t="n">
        <v>283</v>
      </c>
      <c r="C2912" s="371" t="inlineStr">
        <is>
          <t>T434</t>
        </is>
      </c>
      <c r="D2912" s="371" t="n"/>
      <c r="E2912" s="371" t="n"/>
      <c r="F2912" s="371" t="n"/>
      <c r="G2912" s="371" t="n">
        <v>16</v>
      </c>
      <c r="H2912" s="372" t="n">
        <v>43607</v>
      </c>
      <c r="I2912" s="371" t="n">
        <v>5211</v>
      </c>
      <c r="J2912" s="371" t="n">
        <v>6741</v>
      </c>
      <c r="K2912" s="371" t="n">
        <v>6409</v>
      </c>
      <c r="L2912" s="371" t="n">
        <v>2</v>
      </c>
      <c r="M2912" s="374">
        <f>+(((J2912-I2912)-(K2912-I2912))/(K2912-I2912))*100</f>
        <v/>
      </c>
      <c r="N2912" s="394" t="n"/>
      <c r="O2912" s="376">
        <f>AVERAGE(M2912:M2913)</f>
        <v/>
      </c>
      <c r="P2912" s="376">
        <f>_xlfn.STDEV.S(M2912,M2913)</f>
        <v/>
      </c>
      <c r="Q2912" s="287" t="n"/>
      <c r="R2912" s="287" t="n"/>
      <c r="S2912" s="331">
        <f>+(((K2912-I2912)/1000)*1000)/10</f>
        <v/>
      </c>
      <c r="T2912" s="332">
        <f>AVERAGE(S2912:S2913)</f>
        <v/>
      </c>
    </row>
    <row r="2913" ht="15.75" customHeight="1" s="412">
      <c r="A2913" s="333" t="n">
        <v>4578</v>
      </c>
      <c r="B2913" s="334" t="n">
        <v>284</v>
      </c>
      <c r="C2913" s="371" t="inlineStr">
        <is>
          <t>T434</t>
        </is>
      </c>
      <c r="D2913" s="371" t="n"/>
      <c r="E2913" s="371" t="n"/>
      <c r="F2913" s="371" t="n"/>
      <c r="G2913" s="371" t="n">
        <v>16</v>
      </c>
      <c r="H2913" s="372" t="n">
        <v>43607</v>
      </c>
      <c r="I2913" s="371" t="n">
        <v>5269</v>
      </c>
      <c r="J2913" s="371" t="n">
        <v>6881</v>
      </c>
      <c r="K2913" s="371" t="n">
        <v>6537</v>
      </c>
      <c r="L2913" s="371" t="n"/>
      <c r="M2913" s="374">
        <f>+(((J2913-I2913)-(K2913-I2913))/(K2913-I2913))*100</f>
        <v/>
      </c>
      <c r="N2913" s="394" t="n"/>
      <c r="O2913" s="377" t="n"/>
      <c r="P2913" s="377" t="n"/>
      <c r="Q2913" s="287" t="n"/>
      <c r="R2913" s="287" t="n"/>
      <c r="S2913" s="331">
        <f>+(((K2913-I2913)/1000)*1000)/10</f>
        <v/>
      </c>
      <c r="T2913" s="332" t="n"/>
    </row>
    <row r="2914" ht="15.75" customHeight="1" s="412">
      <c r="A2914" s="333" t="n">
        <v>5223</v>
      </c>
      <c r="B2914" s="334" t="n">
        <v>283</v>
      </c>
      <c r="C2914" s="371" t="inlineStr">
        <is>
          <t>T434</t>
        </is>
      </c>
      <c r="D2914" s="371" t="n"/>
      <c r="E2914" s="371" t="n"/>
      <c r="F2914" s="371" t="n"/>
      <c r="G2914" s="371" t="n">
        <v>18</v>
      </c>
      <c r="H2914" s="372" t="n">
        <v>43626</v>
      </c>
      <c r="I2914" s="371" t="n">
        <v>5211</v>
      </c>
      <c r="J2914" s="371" t="n">
        <v>6748</v>
      </c>
      <c r="K2914" s="371" t="n">
        <v>6453</v>
      </c>
      <c r="L2914" s="371" t="n">
        <v>6</v>
      </c>
      <c r="M2914" s="374">
        <f>+(((J2914-I2914)-(K2914-I2914))/(K2914-I2914))*100</f>
        <v/>
      </c>
      <c r="N2914" s="394" t="n"/>
      <c r="O2914" s="376">
        <f>AVERAGE(M2914:M2915)</f>
        <v/>
      </c>
      <c r="P2914" s="376">
        <f>_xlfn.STDEV.S(M2914,M2915)</f>
        <v/>
      </c>
      <c r="Q2914" s="287" t="n"/>
      <c r="R2914" s="287" t="n"/>
      <c r="S2914" s="331">
        <f>+(((K2914-I2914)/1000)*1000)/10</f>
        <v/>
      </c>
      <c r="T2914" s="332">
        <f>AVERAGE(S2914:S2915)</f>
        <v/>
      </c>
    </row>
    <row r="2915" ht="15.75" customHeight="1" s="412">
      <c r="A2915" s="333" t="n">
        <v>5224</v>
      </c>
      <c r="B2915" s="334" t="n">
        <v>284</v>
      </c>
      <c r="C2915" s="371" t="inlineStr">
        <is>
          <t>T434</t>
        </is>
      </c>
      <c r="D2915" s="371" t="n"/>
      <c r="E2915" s="371" t="n"/>
      <c r="F2915" s="371" t="n"/>
      <c r="G2915" s="371" t="n">
        <v>18</v>
      </c>
      <c r="H2915" s="372" t="n">
        <v>43626</v>
      </c>
      <c r="I2915" s="371" t="n">
        <v>5269</v>
      </c>
      <c r="J2915" s="371" t="n">
        <v>6875</v>
      </c>
      <c r="K2915" s="371" t="n">
        <v>6566</v>
      </c>
      <c r="L2915" s="371" t="n"/>
      <c r="M2915" s="374">
        <f>+(((J2915-I2915)-(K2915-I2915))/(K2915-I2915))*100</f>
        <v/>
      </c>
      <c r="N2915" s="394" t="n"/>
      <c r="O2915" s="377" t="n"/>
      <c r="P2915" s="377" t="n"/>
      <c r="Q2915" s="287" t="n"/>
      <c r="R2915" s="287" t="n"/>
      <c r="S2915" s="331">
        <f>+(((K2915-I2915)/1000)*1000)/10</f>
        <v/>
      </c>
      <c r="T2915" s="332" t="n"/>
    </row>
    <row r="2916" ht="15.75" customHeight="1" s="412">
      <c r="A2916" s="333" t="n">
        <v>5731</v>
      </c>
      <c r="B2916" s="334" t="n">
        <v>175</v>
      </c>
      <c r="C2916" s="378" t="inlineStr">
        <is>
          <t>T434</t>
        </is>
      </c>
      <c r="D2916" s="378" t="n"/>
      <c r="E2916" s="378" t="n"/>
      <c r="F2916" s="378" t="n"/>
      <c r="G2916" s="378" t="n">
        <v>21</v>
      </c>
      <c r="H2916" s="379" t="n">
        <v>43657</v>
      </c>
      <c r="I2916" s="378" t="n">
        <v>5280</v>
      </c>
      <c r="J2916" s="378" t="n">
        <v>6777</v>
      </c>
      <c r="K2916" s="378" t="n">
        <v>6531</v>
      </c>
      <c r="L2916" s="378" t="n">
        <v>6</v>
      </c>
      <c r="M2916" s="374">
        <f>+(((J2916-I2916)-(K2916-I2916))/(K2916-I2916))*100</f>
        <v/>
      </c>
      <c r="N2916" s="394" t="n"/>
      <c r="O2916" s="376">
        <f>AVERAGE(M2916:M2917)</f>
        <v/>
      </c>
      <c r="P2916" s="376">
        <f>_xlfn.STDEV.S(M2916,M2917)</f>
        <v/>
      </c>
      <c r="Q2916" s="287" t="n"/>
      <c r="R2916" s="287" t="n"/>
      <c r="S2916" s="331">
        <f>+(((K2916-I2916)/1000)*1000)/10</f>
        <v/>
      </c>
      <c r="T2916" s="332">
        <f>AVERAGE(S2916:S2917)</f>
        <v/>
      </c>
    </row>
    <row r="2917" ht="15.75" customHeight="1" s="412">
      <c r="A2917" s="333" t="n">
        <v>5732</v>
      </c>
      <c r="B2917" s="334" t="n">
        <v>176</v>
      </c>
      <c r="C2917" s="378" t="inlineStr">
        <is>
          <t>T434</t>
        </is>
      </c>
      <c r="D2917" s="378" t="n"/>
      <c r="E2917" s="378" t="n"/>
      <c r="F2917" s="378" t="n"/>
      <c r="G2917" s="378" t="n">
        <v>21</v>
      </c>
      <c r="H2917" s="379" t="n">
        <v>43657</v>
      </c>
      <c r="I2917" s="378" t="n">
        <v>5193</v>
      </c>
      <c r="J2917" s="378" t="n">
        <v>6853</v>
      </c>
      <c r="K2917" s="378" t="n">
        <v>6580</v>
      </c>
      <c r="L2917" s="378" t="n"/>
      <c r="M2917" s="374">
        <f>+(((J2917-I2917)-(K2917-I2917))/(K2917-I2917))*100</f>
        <v/>
      </c>
      <c r="N2917" s="394" t="n"/>
      <c r="O2917" s="377" t="n"/>
      <c r="P2917" s="377" t="n"/>
      <c r="Q2917" s="287" t="n"/>
      <c r="R2917" s="287" t="n"/>
      <c r="S2917" s="331">
        <f>+(((K2917-I2917)/1000)*1000)/10</f>
        <v/>
      </c>
      <c r="T2917" s="332" t="n"/>
    </row>
    <row r="2918" ht="15.75" customHeight="1" s="412">
      <c r="A2918" s="333" t="n">
        <v>6323</v>
      </c>
      <c r="B2918" s="334" t="n">
        <v>285</v>
      </c>
      <c r="C2918" s="378" t="inlineStr">
        <is>
          <t>T434</t>
        </is>
      </c>
      <c r="D2918" s="378" t="n"/>
      <c r="E2918" s="378" t="n"/>
      <c r="F2918" s="378" t="n"/>
      <c r="G2918" s="378" t="n">
        <v>22</v>
      </c>
      <c r="H2918" s="379" t="n">
        <v>43685</v>
      </c>
      <c r="I2918" s="378" t="n">
        <v>5249</v>
      </c>
      <c r="J2918" s="378" t="n">
        <v>6925</v>
      </c>
      <c r="K2918" s="378" t="n">
        <v>6685</v>
      </c>
      <c r="L2918" s="378" t="n">
        <v>6</v>
      </c>
      <c r="M2918" s="374">
        <f>+(((J2918-I2918)-(K2918-I2918))/(K2918-I2918))*100</f>
        <v/>
      </c>
      <c r="N2918" s="394" t="n"/>
      <c r="O2918" s="376">
        <f>AVERAGE(M2918:M2919)</f>
        <v/>
      </c>
      <c r="P2918" s="376">
        <f>_xlfn.STDEV.S(M2918,M2919)</f>
        <v/>
      </c>
      <c r="Q2918" s="287" t="n"/>
      <c r="R2918" s="287" t="n"/>
      <c r="S2918" s="331">
        <f>+(((K2918-I2918)/1000)*1000)/10</f>
        <v/>
      </c>
      <c r="T2918" s="332">
        <f>AVERAGE(S2918:S2919)</f>
        <v/>
      </c>
    </row>
    <row r="2919" ht="15.75" customHeight="1" s="412">
      <c r="A2919" s="333" t="n">
        <v>6324</v>
      </c>
      <c r="B2919" s="334" t="n">
        <v>285</v>
      </c>
      <c r="C2919" s="378" t="inlineStr">
        <is>
          <t>T434</t>
        </is>
      </c>
      <c r="D2919" s="378" t="n"/>
      <c r="E2919" s="378" t="n"/>
      <c r="F2919" s="378" t="n"/>
      <c r="G2919" s="378" t="n">
        <v>22</v>
      </c>
      <c r="H2919" s="379" t="n">
        <v>43685</v>
      </c>
      <c r="I2919" s="378" t="n">
        <v>5249</v>
      </c>
      <c r="J2919" s="378" t="n">
        <v>6961</v>
      </c>
      <c r="K2919" s="378" t="n">
        <v>6699</v>
      </c>
      <c r="L2919" s="378" t="n"/>
      <c r="M2919" s="374">
        <f>+(((J2919-I2919)-(K2919-I2919))/(K2919-I2919))*100</f>
        <v/>
      </c>
      <c r="N2919" s="394" t="n"/>
      <c r="O2919" s="377" t="n"/>
      <c r="P2919" s="377" t="n"/>
      <c r="Q2919" s="287" t="n"/>
      <c r="R2919" s="287" t="n"/>
      <c r="S2919" s="331">
        <f>+(((K2919-I2919)/1000)*1000)/10</f>
        <v/>
      </c>
      <c r="T2919" s="332" t="n"/>
    </row>
    <row r="2920" ht="15.75" customHeight="1" s="412">
      <c r="A2920" s="333" t="n">
        <v>3553</v>
      </c>
      <c r="B2920" s="334" t="n">
        <v>309</v>
      </c>
      <c r="C2920" s="380" t="inlineStr">
        <is>
          <t>T435</t>
        </is>
      </c>
      <c r="D2920" s="380" t="n"/>
      <c r="E2920" s="380" t="n"/>
      <c r="F2920" s="380" t="n"/>
      <c r="G2920" s="380" t="n">
        <v>13</v>
      </c>
      <c r="H2920" s="381" t="n">
        <v>43587</v>
      </c>
      <c r="I2920" s="380" t="n">
        <v>5237</v>
      </c>
      <c r="J2920" s="380" t="n">
        <v>8694</v>
      </c>
      <c r="K2920" s="380" t="n">
        <v>8102</v>
      </c>
      <c r="L2920" s="380" t="n">
        <v>1</v>
      </c>
      <c r="M2920" s="382">
        <f>+(((J2920-I2920)-(K2920-I2920))/(K2920-I2920))*100</f>
        <v/>
      </c>
      <c r="N2920" s="395" t="inlineStr">
        <is>
          <t>MF</t>
        </is>
      </c>
      <c r="O2920" s="384">
        <f>AVERAGE(M2920:M2921)</f>
        <v/>
      </c>
      <c r="P2920" s="384">
        <f>_xlfn.STDEV.S(M2920,M2921)</f>
        <v/>
      </c>
      <c r="Q2920" s="287" t="n">
        <v>1</v>
      </c>
      <c r="R2920" s="287" t="n"/>
      <c r="S2920" s="331">
        <f>+(((K2920-I2920)/1000)*1000)/10</f>
        <v/>
      </c>
      <c r="T2920" s="332">
        <f>AVERAGE(S2920:S2921)</f>
        <v/>
      </c>
    </row>
    <row r="2921" ht="15.75" customHeight="1" s="412">
      <c r="A2921" s="333" t="n">
        <v>3554</v>
      </c>
      <c r="B2921" s="334" t="n">
        <v>310</v>
      </c>
      <c r="C2921" s="380" t="inlineStr">
        <is>
          <t>T435</t>
        </is>
      </c>
      <c r="D2921" s="380" t="n"/>
      <c r="E2921" s="380" t="n"/>
      <c r="F2921" s="380" t="n"/>
      <c r="G2921" s="380" t="n">
        <v>13</v>
      </c>
      <c r="H2921" s="381" t="n">
        <v>43587</v>
      </c>
      <c r="I2921" s="380" t="n">
        <v>5231</v>
      </c>
      <c r="J2921" s="380" t="n">
        <v>9033</v>
      </c>
      <c r="K2921" s="380" t="n">
        <v>8365</v>
      </c>
      <c r="L2921" s="380" t="n"/>
      <c r="M2921" s="382">
        <f>+(((J2921-I2921)-(K2921-I2921))/(K2921-I2921))*100</f>
        <v/>
      </c>
      <c r="N2921" s="395" t="n"/>
      <c r="O2921" s="385" t="n"/>
      <c r="P2921" s="385" t="n"/>
      <c r="Q2921" s="287" t="n"/>
      <c r="R2921" s="287" t="n"/>
      <c r="S2921" s="331">
        <f>+(((K2921-I2921)/1000)*1000)/10</f>
        <v/>
      </c>
      <c r="T2921" s="332" t="n"/>
    </row>
    <row r="2922" ht="15.75" customHeight="1" s="412">
      <c r="A2922" s="333" t="n">
        <v>4271</v>
      </c>
      <c r="B2922" s="334" t="n">
        <v>301</v>
      </c>
      <c r="C2922" s="380" t="inlineStr">
        <is>
          <t>T435</t>
        </is>
      </c>
      <c r="D2922" s="380" t="n"/>
      <c r="E2922" s="380" t="n"/>
      <c r="F2922" s="380" t="n"/>
      <c r="G2922" s="380" t="n">
        <v>15</v>
      </c>
      <c r="H2922" s="381" t="n">
        <v>43599</v>
      </c>
      <c r="I2922" s="380" t="n">
        <v>5241</v>
      </c>
      <c r="J2922" s="380" t="n">
        <v>8120</v>
      </c>
      <c r="K2922" s="380" t="n">
        <v>7645</v>
      </c>
      <c r="L2922" s="380" t="n"/>
      <c r="M2922" s="382">
        <f>+(((J2922-I2922)-(K2922-I2922))/(K2922-I2922))*100</f>
        <v/>
      </c>
      <c r="N2922" s="385" t="n"/>
      <c r="O2922" s="384">
        <f>AVERAGE(M2922:M2923)</f>
        <v/>
      </c>
      <c r="P2922" s="384">
        <f>_xlfn.STDEV.S(M2922,M2923)</f>
        <v/>
      </c>
      <c r="Q2922" s="287" t="n"/>
      <c r="R2922" s="287" t="n"/>
      <c r="S2922" s="331">
        <f>+(((K2922-I2922)/1000)*1000)/10</f>
        <v/>
      </c>
      <c r="T2922" s="332">
        <f>AVERAGE(S2922:S2923)</f>
        <v/>
      </c>
    </row>
    <row r="2923" ht="15.75" customHeight="1" s="412">
      <c r="A2923" s="333" t="n">
        <v>4272</v>
      </c>
      <c r="B2923" s="334" t="n">
        <v>302</v>
      </c>
      <c r="C2923" s="380" t="inlineStr">
        <is>
          <t>T435</t>
        </is>
      </c>
      <c r="D2923" s="380" t="n"/>
      <c r="E2923" s="380" t="n"/>
      <c r="F2923" s="380" t="n"/>
      <c r="G2923" s="380" t="n">
        <v>15</v>
      </c>
      <c r="H2923" s="381" t="n">
        <v>43599</v>
      </c>
      <c r="I2923" s="380" t="n">
        <v>5225</v>
      </c>
      <c r="J2923" s="380" t="n">
        <v>8873</v>
      </c>
      <c r="K2923" s="380" t="n">
        <v>8185</v>
      </c>
      <c r="L2923" s="380" t="n"/>
      <c r="M2923" s="382">
        <f>+(((J2923-I2923)-(K2923-I2923))/(K2923-I2923))*100</f>
        <v/>
      </c>
      <c r="N2923" s="385" t="n"/>
      <c r="O2923" s="385" t="n"/>
      <c r="P2923" s="385" t="n"/>
      <c r="Q2923" s="287" t="n"/>
      <c r="R2923" s="287" t="n"/>
      <c r="S2923" s="331">
        <f>+(((K2923-I2923)/1000)*1000)/10</f>
        <v/>
      </c>
      <c r="T2923" s="332" t="n"/>
    </row>
    <row r="2924" ht="15.75" customHeight="1" s="412">
      <c r="A2924" s="333" t="n">
        <v>4917</v>
      </c>
      <c r="B2924" s="334" t="n">
        <v>301</v>
      </c>
      <c r="C2924" s="380" t="inlineStr">
        <is>
          <t>T435</t>
        </is>
      </c>
      <c r="D2924" s="380" t="n"/>
      <c r="E2924" s="380" t="n"/>
      <c r="F2924" s="380" t="n"/>
      <c r="G2924" s="380" t="n">
        <v>17</v>
      </c>
      <c r="H2924" s="381" t="n">
        <v>43619</v>
      </c>
      <c r="I2924" s="380" t="n">
        <v>5241</v>
      </c>
      <c r="J2924" s="380" t="n">
        <v>8644</v>
      </c>
      <c r="K2924" s="380" t="n">
        <v>8059</v>
      </c>
      <c r="L2924" s="380" t="n"/>
      <c r="M2924" s="382">
        <f>+(((J2924-I2924)-(K2924-I2924))/(K2924-I2924))*100</f>
        <v/>
      </c>
      <c r="N2924" s="395" t="n"/>
      <c r="O2924" s="384">
        <f>AVERAGE(M2924:M2925)</f>
        <v/>
      </c>
      <c r="P2924" s="384">
        <f>_xlfn.STDEV.S(M2924,M2925)</f>
        <v/>
      </c>
      <c r="Q2924" s="287" t="n"/>
      <c r="R2924" s="287" t="n"/>
      <c r="S2924" s="331">
        <f>+(((K2924-I2924)/1000)*1000)/10</f>
        <v/>
      </c>
      <c r="T2924" s="332">
        <f>AVERAGE(S2924:S2925)</f>
        <v/>
      </c>
    </row>
    <row r="2925" ht="15.75" customHeight="1" s="412">
      <c r="A2925" s="333" t="n">
        <v>4918</v>
      </c>
      <c r="B2925" s="334" t="n">
        <v>302</v>
      </c>
      <c r="C2925" s="380" t="inlineStr">
        <is>
          <t>T435</t>
        </is>
      </c>
      <c r="D2925" s="380" t="n"/>
      <c r="E2925" s="380" t="n"/>
      <c r="F2925" s="380" t="n"/>
      <c r="G2925" s="380" t="n">
        <v>17</v>
      </c>
      <c r="H2925" s="381" t="n">
        <v>43619</v>
      </c>
      <c r="I2925" s="380" t="n">
        <v>5225</v>
      </c>
      <c r="J2925" s="380" t="n">
        <v>8918</v>
      </c>
      <c r="K2925" s="380" t="n">
        <v>8267</v>
      </c>
      <c r="L2925" s="380" t="n"/>
      <c r="M2925" s="382">
        <f>+(((J2925-I2925)-(K2925-I2925))/(K2925-I2925))*100</f>
        <v/>
      </c>
      <c r="N2925" s="395" t="n"/>
      <c r="O2925" s="385" t="n"/>
      <c r="P2925" s="385" t="n"/>
      <c r="Q2925" s="287" t="n"/>
      <c r="R2925" s="287" t="n"/>
      <c r="S2925" s="331">
        <f>+(((K2925-I2925)/1000)*1000)/10</f>
        <v/>
      </c>
      <c r="T2925" s="332" t="n"/>
    </row>
    <row r="2926" ht="15.75" customHeight="1" s="412">
      <c r="A2926" s="333" t="n">
        <v>5493</v>
      </c>
      <c r="B2926" s="334" t="n">
        <v>231</v>
      </c>
      <c r="C2926" s="378" t="inlineStr">
        <is>
          <t>T435</t>
        </is>
      </c>
      <c r="D2926" s="378" t="n"/>
      <c r="E2926" s="378" t="n"/>
      <c r="F2926" s="378" t="n"/>
      <c r="G2926" s="378" t="n">
        <v>19</v>
      </c>
      <c r="H2926" s="379" t="n">
        <v>43637</v>
      </c>
      <c r="I2926" s="378" t="n">
        <v>5229</v>
      </c>
      <c r="J2926" s="378" t="n">
        <v>8011</v>
      </c>
      <c r="K2926" s="378" t="n">
        <v>7335</v>
      </c>
      <c r="L2926" s="378" t="n">
        <v>6</v>
      </c>
      <c r="M2926" s="386">
        <f>+(((J2926-I2926)-(K2926-I2926))/(K2926-I2926))*100</f>
        <v/>
      </c>
      <c r="N2926" s="397" t="n"/>
      <c r="O2926" s="388">
        <f>AVERAGE(M2926:M2927)</f>
        <v/>
      </c>
      <c r="P2926" s="388">
        <f>_xlfn.STDEV.S(M2926,M2927)</f>
        <v/>
      </c>
      <c r="Q2926" s="287" t="n"/>
      <c r="R2926" s="287" t="n"/>
      <c r="S2926" s="331">
        <f>+(((K2926-I2926)/1000)*1000)/10</f>
        <v/>
      </c>
      <c r="T2926" s="332">
        <f>AVERAGE(S2926:S2927)</f>
        <v/>
      </c>
    </row>
    <row r="2927" ht="15.75" customHeight="1" s="412">
      <c r="A2927" s="333" t="n">
        <v>5494</v>
      </c>
      <c r="B2927" s="334" t="n">
        <v>232</v>
      </c>
      <c r="C2927" s="378" t="inlineStr">
        <is>
          <t>T435</t>
        </is>
      </c>
      <c r="D2927" s="378" t="n"/>
      <c r="E2927" s="378" t="n"/>
      <c r="F2927" s="378" t="n"/>
      <c r="G2927" s="378" t="n">
        <v>19</v>
      </c>
      <c r="H2927" s="379" t="n">
        <v>43637</v>
      </c>
      <c r="I2927" s="378" t="n">
        <v>5244</v>
      </c>
      <c r="J2927" s="378" t="n">
        <v>7982</v>
      </c>
      <c r="K2927" s="378" t="n">
        <v>7289</v>
      </c>
      <c r="L2927" s="378" t="n"/>
      <c r="M2927" s="386">
        <f>+(((J2927-I2927)-(K2927-I2927))/(K2927-I2927))*100</f>
        <v/>
      </c>
      <c r="N2927" s="397" t="n"/>
      <c r="O2927" s="331" t="n"/>
      <c r="P2927" s="331" t="n"/>
      <c r="Q2927" s="287" t="n"/>
      <c r="R2927" s="287" t="n"/>
      <c r="S2927" s="331">
        <f>+(((K2927-I2927)/1000)*1000)/10</f>
        <v/>
      </c>
      <c r="T2927" s="332" t="n"/>
    </row>
    <row r="2928" ht="15.75" customHeight="1" s="412">
      <c r="A2928" s="333" t="n">
        <v>6325</v>
      </c>
      <c r="B2928" s="334" t="n">
        <v>286</v>
      </c>
      <c r="C2928" s="378" t="inlineStr">
        <is>
          <t>T435</t>
        </is>
      </c>
      <c r="D2928" s="378" t="n"/>
      <c r="E2928" s="378" t="n"/>
      <c r="F2928" s="378" t="n"/>
      <c r="G2928" s="378" t="n">
        <v>22</v>
      </c>
      <c r="H2928" s="379" t="n">
        <v>43685</v>
      </c>
      <c r="I2928" s="378" t="n">
        <v>5236</v>
      </c>
      <c r="J2928" s="378" t="n">
        <v>7671</v>
      </c>
      <c r="K2928" s="378" t="n">
        <v>7317</v>
      </c>
      <c r="L2928" s="378" t="n">
        <v>6</v>
      </c>
      <c r="M2928" s="374">
        <f>+(((J2928-I2928)-(K2928-I2928))/(K2928-I2928))*100</f>
        <v/>
      </c>
      <c r="N2928" s="394" t="n"/>
      <c r="O2928" s="376">
        <f>AVERAGE(M2928:M2929)</f>
        <v/>
      </c>
      <c r="P2928" s="376">
        <f>_xlfn.STDEV.S(M2928,M2929)</f>
        <v/>
      </c>
      <c r="Q2928" s="287" t="n"/>
      <c r="R2928" s="287" t="n"/>
      <c r="S2928" s="331">
        <f>+(((K2928-I2928)/1000)*1000)/10</f>
        <v/>
      </c>
      <c r="T2928" s="332">
        <f>AVERAGE(S2928:S2929)</f>
        <v/>
      </c>
    </row>
    <row r="2929" ht="15.75" customHeight="1" s="412">
      <c r="A2929" s="333" t="n">
        <v>6326</v>
      </c>
      <c r="B2929" s="334" t="n">
        <v>286</v>
      </c>
      <c r="C2929" s="378" t="inlineStr">
        <is>
          <t>T435</t>
        </is>
      </c>
      <c r="D2929" s="378" t="n"/>
      <c r="E2929" s="378" t="n"/>
      <c r="F2929" s="378" t="n"/>
      <c r="G2929" s="378" t="n">
        <v>22</v>
      </c>
      <c r="H2929" s="379" t="n">
        <v>43685</v>
      </c>
      <c r="I2929" s="378" t="n">
        <v>5236</v>
      </c>
      <c r="J2929" s="378" t="n">
        <v>7745</v>
      </c>
      <c r="K2929" s="378" t="n">
        <v>7363</v>
      </c>
      <c r="L2929" s="378" t="n"/>
      <c r="M2929" s="374">
        <f>+(((J2929-I2929)-(K2929-I2929))/(K2929-I2929))*100</f>
        <v/>
      </c>
      <c r="N2929" s="394" t="n"/>
      <c r="O2929" s="377" t="n"/>
      <c r="P2929" s="377" t="n"/>
      <c r="Q2929" s="287" t="n"/>
      <c r="R2929" s="287" t="n"/>
      <c r="S2929" s="331">
        <f>+(((K2929-I2929)/1000)*1000)/10</f>
        <v/>
      </c>
      <c r="T2929" s="332" t="n"/>
    </row>
    <row r="2930" ht="15.75" customHeight="1" s="412">
      <c r="A2930" s="333" t="n">
        <v>3929</v>
      </c>
      <c r="B2930" s="334" t="n">
        <v>351</v>
      </c>
      <c r="C2930" s="352" t="inlineStr">
        <is>
          <t>T436</t>
        </is>
      </c>
      <c r="D2930" s="352" t="n"/>
      <c r="E2930" s="352" t="n"/>
      <c r="F2930" s="352" t="n"/>
      <c r="G2930" s="352" t="n">
        <v>14</v>
      </c>
      <c r="H2930" s="353" t="n">
        <v>43591</v>
      </c>
      <c r="I2930" s="354" t="n">
        <v>5232</v>
      </c>
      <c r="J2930" s="354" t="n">
        <v>10168</v>
      </c>
      <c r="K2930" s="352" t="n">
        <v>8284</v>
      </c>
      <c r="L2930" s="352" t="n">
        <v>2</v>
      </c>
      <c r="M2930" s="355">
        <f>+(((J2930-I2930)-(K2930-I2930))/(K2930-I2930))*100</f>
        <v/>
      </c>
      <c r="N2930" s="356" t="inlineStr">
        <is>
          <t>1/2</t>
        </is>
      </c>
      <c r="O2930" s="357">
        <f>AVERAGE(M2930:M2931)</f>
        <v/>
      </c>
      <c r="P2930" s="357">
        <f>_xlfn.STDEV.S(M2930,M2931)</f>
        <v/>
      </c>
      <c r="Q2930" s="287" t="n">
        <v>3</v>
      </c>
      <c r="R2930" s="287" t="n"/>
      <c r="S2930" s="331">
        <f>+(((K2930-I2930)/1000)*1000)/10</f>
        <v/>
      </c>
      <c r="T2930" s="332">
        <f>AVERAGE(S2930:S2931)</f>
        <v/>
      </c>
    </row>
    <row r="2931" ht="15.75" customHeight="1" s="412">
      <c r="A2931" s="333" t="n">
        <v>3930</v>
      </c>
      <c r="B2931" s="334" t="n">
        <v>352</v>
      </c>
      <c r="C2931" s="352" t="inlineStr">
        <is>
          <t>T436</t>
        </is>
      </c>
      <c r="D2931" s="352" t="n"/>
      <c r="E2931" s="352" t="n"/>
      <c r="F2931" s="352" t="n"/>
      <c r="G2931" s="352" t="n">
        <v>14</v>
      </c>
      <c r="H2931" s="353" t="n">
        <v>43591</v>
      </c>
      <c r="I2931" s="354" t="n">
        <v>5507</v>
      </c>
      <c r="J2931" s="354" t="n">
        <v>10671</v>
      </c>
      <c r="K2931" s="352" t="n">
        <v>8664</v>
      </c>
      <c r="L2931" s="352" t="n"/>
      <c r="M2931" s="355">
        <f>+(((J2931-I2931)-(K2931-I2931))/(K2931-I2931))*100</f>
        <v/>
      </c>
      <c r="N2931" s="356" t="n"/>
      <c r="O2931" s="358" t="n"/>
      <c r="P2931" s="358" t="n"/>
      <c r="Q2931" s="287" t="n"/>
      <c r="R2931" s="287" t="n"/>
      <c r="S2931" s="331">
        <f>+(((K2931-I2931)/1000)*1000)/10</f>
        <v/>
      </c>
      <c r="T2931" s="332" t="n"/>
    </row>
    <row r="2932" ht="15.75" customHeight="1" s="412">
      <c r="A2932" s="333" t="n">
        <v>4579</v>
      </c>
      <c r="B2932" s="334" t="n">
        <v>285</v>
      </c>
      <c r="C2932" s="352" t="inlineStr">
        <is>
          <t>T436</t>
        </is>
      </c>
      <c r="D2932" s="352" t="n"/>
      <c r="E2932" s="352" t="n"/>
      <c r="F2932" s="352" t="n"/>
      <c r="G2932" s="352" t="n">
        <v>16</v>
      </c>
      <c r="H2932" s="353" t="n">
        <v>43607</v>
      </c>
      <c r="I2932" s="352" t="n">
        <v>5249</v>
      </c>
      <c r="J2932" s="352" t="n">
        <v>9606</v>
      </c>
      <c r="K2932" s="352" t="n">
        <v>8177</v>
      </c>
      <c r="L2932" s="352" t="n">
        <v>2</v>
      </c>
      <c r="M2932" s="355">
        <f>+(((J2932-I2932)-(K2932-I2932))/(K2932-I2932))*100</f>
        <v/>
      </c>
      <c r="N2932" s="356" t="inlineStr">
        <is>
          <t>MF*</t>
        </is>
      </c>
      <c r="O2932" s="357">
        <f>AVERAGE(M2932:M2933)</f>
        <v/>
      </c>
      <c r="P2932" s="357">
        <f>_xlfn.STDEV.S(M2932,M2933)</f>
        <v/>
      </c>
      <c r="Q2932" s="287" t="n"/>
      <c r="R2932" s="287" t="n"/>
      <c r="S2932" s="331">
        <f>+(((K2932-I2932)/1000)*1000)/10</f>
        <v/>
      </c>
      <c r="T2932" s="332">
        <f>AVERAGE(S2932:S2933)</f>
        <v/>
      </c>
    </row>
    <row r="2933" ht="15.75" customHeight="1" s="412">
      <c r="A2933" s="333" t="n">
        <v>4580</v>
      </c>
      <c r="B2933" s="334" t="n">
        <v>286</v>
      </c>
      <c r="C2933" s="352" t="inlineStr">
        <is>
          <t>T436</t>
        </is>
      </c>
      <c r="D2933" s="352" t="n"/>
      <c r="E2933" s="352" t="n"/>
      <c r="F2933" s="352" t="n"/>
      <c r="G2933" s="352" t="n">
        <v>16</v>
      </c>
      <c r="H2933" s="353" t="n">
        <v>43607</v>
      </c>
      <c r="I2933" s="352" t="n">
        <v>5236</v>
      </c>
      <c r="J2933" s="352" t="n">
        <v>9624</v>
      </c>
      <c r="K2933" s="352" t="n">
        <v>8120</v>
      </c>
      <c r="L2933" s="352" t="n"/>
      <c r="M2933" s="355">
        <f>+(((J2933-I2933)-(K2933-I2933))/(K2933-I2933))*100</f>
        <v/>
      </c>
      <c r="N2933" s="356" t="n"/>
      <c r="O2933" s="358" t="n"/>
      <c r="P2933" s="358" t="n"/>
      <c r="Q2933" s="287" t="n"/>
      <c r="R2933" s="287" t="n"/>
      <c r="S2933" s="331">
        <f>+(((K2933-I2933)/1000)*1000)/10</f>
        <v/>
      </c>
      <c r="T2933" s="332" t="n"/>
    </row>
    <row r="2934" ht="15.75" customHeight="1" s="412">
      <c r="A2934" s="333" t="n">
        <v>5225</v>
      </c>
      <c r="B2934" s="334" t="n">
        <v>285</v>
      </c>
      <c r="C2934" s="352" t="inlineStr">
        <is>
          <t>T436</t>
        </is>
      </c>
      <c r="D2934" s="352" t="n"/>
      <c r="E2934" s="352" t="n"/>
      <c r="F2934" s="352" t="n"/>
      <c r="G2934" s="352" t="n">
        <v>18</v>
      </c>
      <c r="H2934" s="353" t="n">
        <v>43626</v>
      </c>
      <c r="I2934" s="352" t="n">
        <v>5249</v>
      </c>
      <c r="J2934" s="352" t="n">
        <v>9122</v>
      </c>
      <c r="K2934" s="352" t="n">
        <v>8280</v>
      </c>
      <c r="L2934" s="352" t="n">
        <v>7</v>
      </c>
      <c r="M2934" s="355">
        <f>+(((J2934-I2934)-(K2934-I2934))/(K2934-I2934))*100</f>
        <v/>
      </c>
      <c r="N2934" s="356" t="n"/>
      <c r="O2934" s="357">
        <f>AVERAGE(M2934:M2935)</f>
        <v/>
      </c>
      <c r="P2934" s="357">
        <f>_xlfn.STDEV.S(M2934,M2935)</f>
        <v/>
      </c>
      <c r="Q2934" s="287" t="n"/>
      <c r="R2934" s="287" t="n"/>
      <c r="S2934" s="331">
        <f>+(((K2934-I2934)/1000)*1000)/10</f>
        <v/>
      </c>
      <c r="T2934" s="332">
        <f>AVERAGE(S2934:S2935)</f>
        <v/>
      </c>
    </row>
    <row r="2935" ht="15.75" customHeight="1" s="412">
      <c r="A2935" s="333" t="n">
        <v>5226</v>
      </c>
      <c r="B2935" s="334" t="n">
        <v>286</v>
      </c>
      <c r="C2935" s="352" t="inlineStr">
        <is>
          <t>T436</t>
        </is>
      </c>
      <c r="D2935" s="352" t="n"/>
      <c r="E2935" s="352" t="n"/>
      <c r="F2935" s="352" t="n"/>
      <c r="G2935" s="352" t="n">
        <v>18</v>
      </c>
      <c r="H2935" s="353" t="n">
        <v>43626</v>
      </c>
      <c r="I2935" s="352" t="n">
        <v>5236</v>
      </c>
      <c r="J2935" s="352" t="n">
        <v>9123</v>
      </c>
      <c r="K2935" s="352" t="n">
        <v>8257</v>
      </c>
      <c r="L2935" s="352" t="n"/>
      <c r="M2935" s="355">
        <f>+(((J2935-I2935)-(K2935-I2935))/(K2935-I2935))*100</f>
        <v/>
      </c>
      <c r="N2935" s="356" t="n"/>
      <c r="O2935" s="358" t="n"/>
      <c r="P2935" s="358" t="n"/>
      <c r="Q2935" s="287" t="n"/>
      <c r="R2935" s="287" t="n"/>
      <c r="S2935" s="331">
        <f>+(((K2935-I2935)/1000)*1000)/10</f>
        <v/>
      </c>
      <c r="T2935" s="332" t="n"/>
    </row>
    <row r="2936" ht="15.75" customHeight="1" s="412">
      <c r="A2936" s="333" t="n">
        <v>6327</v>
      </c>
      <c r="B2936" s="334" t="n">
        <v>287</v>
      </c>
      <c r="C2936" s="378" t="inlineStr">
        <is>
          <t>T436</t>
        </is>
      </c>
      <c r="D2936" s="378" t="n"/>
      <c r="E2936" s="378" t="n"/>
      <c r="F2936" s="378" t="n"/>
      <c r="G2936" s="378" t="n">
        <v>22</v>
      </c>
      <c r="H2936" s="379" t="n">
        <v>43685</v>
      </c>
      <c r="I2936" s="378" t="n">
        <v>5246</v>
      </c>
      <c r="J2936" s="378" t="n">
        <v>8261</v>
      </c>
      <c r="K2936" s="378" t="n">
        <v>7806</v>
      </c>
      <c r="L2936" s="378" t="n">
        <v>7</v>
      </c>
      <c r="M2936" s="374">
        <f>+(((J2936-I2936)-(K2936-I2936))/(K2936-I2936))*100</f>
        <v/>
      </c>
      <c r="N2936" s="394" t="n"/>
      <c r="O2936" s="376">
        <f>AVERAGE(M2936:M2937)</f>
        <v/>
      </c>
      <c r="P2936" s="376">
        <f>_xlfn.STDEV.S(M2936,M2937)</f>
        <v/>
      </c>
      <c r="Q2936" s="287" t="n"/>
      <c r="R2936" s="287" t="n"/>
      <c r="S2936" s="331">
        <f>+(((K2936-I2936)/1000)*1000)/10</f>
        <v/>
      </c>
      <c r="T2936" s="332">
        <f>AVERAGE(S2936:S2937)</f>
        <v/>
      </c>
    </row>
    <row r="2937" ht="15.75" customHeight="1" s="412">
      <c r="A2937" s="333" t="n">
        <v>6328</v>
      </c>
      <c r="B2937" s="334" t="n">
        <v>287</v>
      </c>
      <c r="C2937" s="378" t="inlineStr">
        <is>
          <t>T436</t>
        </is>
      </c>
      <c r="D2937" s="378" t="n"/>
      <c r="E2937" s="378" t="n"/>
      <c r="F2937" s="378" t="n"/>
      <c r="G2937" s="378" t="n">
        <v>22</v>
      </c>
      <c r="H2937" s="379" t="n">
        <v>43685</v>
      </c>
      <c r="I2937" s="378" t="n">
        <v>5246</v>
      </c>
      <c r="J2937" s="378" t="n">
        <v>8704</v>
      </c>
      <c r="K2937" s="378" t="n">
        <v>8276</v>
      </c>
      <c r="L2937" s="378" t="n"/>
      <c r="M2937" s="374">
        <f>+(((J2937-I2937)-(K2937-I2937))/(K2937-I2937))*100</f>
        <v/>
      </c>
      <c r="N2937" s="394" t="n"/>
      <c r="O2937" s="377" t="n"/>
      <c r="P2937" s="377" t="n"/>
      <c r="Q2937" s="287" t="n"/>
      <c r="R2937" s="287" t="n"/>
      <c r="S2937" s="331">
        <f>+(((K2937-I2937)/1000)*1000)/10</f>
        <v/>
      </c>
      <c r="T2937" s="332" t="n"/>
    </row>
    <row r="2938" ht="15.75" customHeight="1" s="412">
      <c r="A2938" s="333" t="n">
        <v>3931</v>
      </c>
      <c r="B2938" s="334" t="n">
        <v>353</v>
      </c>
      <c r="C2938" s="352" t="inlineStr">
        <is>
          <t>T437</t>
        </is>
      </c>
      <c r="D2938" s="352" t="n"/>
      <c r="E2938" s="352" t="n"/>
      <c r="F2938" s="352" t="n"/>
      <c r="G2938" s="352" t="n">
        <v>14</v>
      </c>
      <c r="H2938" s="353" t="n">
        <v>43591</v>
      </c>
      <c r="I2938" s="354" t="n">
        <v>5540</v>
      </c>
      <c r="J2938" s="354" t="n">
        <v>8371</v>
      </c>
      <c r="K2938" s="352" t="n">
        <v>7180</v>
      </c>
      <c r="L2938" s="352" t="n">
        <v>2</v>
      </c>
      <c r="M2938" s="355">
        <f>+(((J2938-I2938)-(K2938-I2938))/(K2938-I2938))*100</f>
        <v/>
      </c>
      <c r="N2938" s="356" t="inlineStr">
        <is>
          <t>1/2</t>
        </is>
      </c>
      <c r="O2938" s="357">
        <f>AVERAGE(M2938:M2939)</f>
        <v/>
      </c>
      <c r="P2938" s="357">
        <f>_xlfn.STDEV.S(M2938,M2939)</f>
        <v/>
      </c>
      <c r="Q2938" s="287" t="n">
        <v>3</v>
      </c>
      <c r="R2938" s="287" t="n"/>
      <c r="S2938" s="331">
        <f>+(((K2938-I2938)/1000)*1000)/10</f>
        <v/>
      </c>
      <c r="T2938" s="332">
        <f>AVERAGE(S2938:S2939)</f>
        <v/>
      </c>
    </row>
    <row r="2939" ht="15.75" customHeight="1" s="412">
      <c r="A2939" s="333" t="n">
        <v>3932</v>
      </c>
      <c r="B2939" s="334" t="n">
        <v>354</v>
      </c>
      <c r="C2939" s="352" t="inlineStr">
        <is>
          <t>T437</t>
        </is>
      </c>
      <c r="D2939" s="352" t="n"/>
      <c r="E2939" s="352" t="n"/>
      <c r="F2939" s="352" t="n"/>
      <c r="G2939" s="352" t="n">
        <v>14</v>
      </c>
      <c r="H2939" s="353" t="n">
        <v>43591</v>
      </c>
      <c r="I2939" s="354" t="n">
        <v>5531</v>
      </c>
      <c r="J2939" s="354" t="n">
        <v>8592</v>
      </c>
      <c r="K2939" s="352" t="n">
        <v>7338</v>
      </c>
      <c r="L2939" s="352" t="n"/>
      <c r="M2939" s="355">
        <f>+(((J2939-I2939)-(K2939-I2939))/(K2939-I2939))*100</f>
        <v/>
      </c>
      <c r="N2939" s="356" t="n"/>
      <c r="O2939" s="358" t="n"/>
      <c r="P2939" s="358" t="n"/>
      <c r="Q2939" s="287" t="n"/>
      <c r="R2939" s="287" t="n"/>
      <c r="S2939" s="331">
        <f>+(((K2939-I2939)/1000)*1000)/10</f>
        <v/>
      </c>
      <c r="T2939" s="332" t="n"/>
    </row>
    <row r="2940" ht="15.75" customHeight="1" s="412">
      <c r="A2940" s="333" t="n">
        <v>4581</v>
      </c>
      <c r="B2940" s="334" t="n">
        <v>287</v>
      </c>
      <c r="C2940" s="352" t="inlineStr">
        <is>
          <t>T437</t>
        </is>
      </c>
      <c r="D2940" s="352" t="n"/>
      <c r="E2940" s="352" t="n"/>
      <c r="F2940" s="352" t="n"/>
      <c r="G2940" s="352" t="n">
        <v>16</v>
      </c>
      <c r="H2940" s="353" t="n">
        <v>43607</v>
      </c>
      <c r="I2940" s="352" t="n">
        <v>5246</v>
      </c>
      <c r="J2940" s="352" t="n">
        <v>7629</v>
      </c>
      <c r="K2940" s="352" t="n">
        <v>7084</v>
      </c>
      <c r="L2940" s="352" t="n">
        <v>2</v>
      </c>
      <c r="M2940" s="355">
        <f>+(((J2940-I2940)-(K2940-I2940))/(K2940-I2940))*100</f>
        <v/>
      </c>
      <c r="N2940" s="356" t="inlineStr">
        <is>
          <t>MF</t>
        </is>
      </c>
      <c r="O2940" s="357">
        <f>AVERAGE(M2940:M2941)</f>
        <v/>
      </c>
      <c r="P2940" s="357">
        <f>_xlfn.STDEV.S(M2940,M2941)</f>
        <v/>
      </c>
      <c r="Q2940" s="287" t="n"/>
      <c r="R2940" s="287" t="n"/>
      <c r="S2940" s="331">
        <f>+(((K2940-I2940)/1000)*1000)/10</f>
        <v/>
      </c>
      <c r="T2940" s="332">
        <f>AVERAGE(S2940:S2941)</f>
        <v/>
      </c>
    </row>
    <row r="2941" ht="15.75" customHeight="1" s="412">
      <c r="A2941" s="333" t="n">
        <v>4582</v>
      </c>
      <c r="B2941" s="334" t="n">
        <v>288</v>
      </c>
      <c r="C2941" s="352" t="inlineStr">
        <is>
          <t>T437</t>
        </is>
      </c>
      <c r="D2941" s="352" t="n"/>
      <c r="E2941" s="352" t="n"/>
      <c r="F2941" s="352" t="n"/>
      <c r="G2941" s="352" t="n">
        <v>16</v>
      </c>
      <c r="H2941" s="353" t="n">
        <v>43607</v>
      </c>
      <c r="I2941" s="352" t="n">
        <v>5225</v>
      </c>
      <c r="J2941" s="352" t="n">
        <v>7818</v>
      </c>
      <c r="K2941" s="352" t="n">
        <v>7242</v>
      </c>
      <c r="L2941" s="352" t="n"/>
      <c r="M2941" s="355">
        <f>+(((J2941-I2941)-(K2941-I2941))/(K2941-I2941))*100</f>
        <v/>
      </c>
      <c r="N2941" s="356" t="n"/>
      <c r="O2941" s="358" t="n"/>
      <c r="P2941" s="358" t="n"/>
      <c r="Q2941" s="287" t="n"/>
      <c r="R2941" s="287" t="n"/>
      <c r="S2941" s="331">
        <f>+(((K2941-I2941)/1000)*1000)/10</f>
        <v/>
      </c>
      <c r="T2941" s="332" t="n"/>
    </row>
    <row r="2942" ht="15.75" customHeight="1" s="412">
      <c r="A2942" s="333" t="n">
        <v>5227</v>
      </c>
      <c r="B2942" s="334" t="n">
        <v>287</v>
      </c>
      <c r="C2942" s="352" t="inlineStr">
        <is>
          <t>T437</t>
        </is>
      </c>
      <c r="D2942" s="352" t="n"/>
      <c r="E2942" s="352" t="n"/>
      <c r="F2942" s="352" t="n"/>
      <c r="G2942" s="352" t="n">
        <v>18</v>
      </c>
      <c r="H2942" s="353" t="n">
        <v>43626</v>
      </c>
      <c r="I2942" s="352" t="n">
        <v>5246</v>
      </c>
      <c r="J2942" s="352" t="n">
        <v>8490</v>
      </c>
      <c r="K2942" s="352" t="n">
        <v>7410</v>
      </c>
      <c r="L2942" s="352" t="n">
        <v>6</v>
      </c>
      <c r="M2942" s="355">
        <f>+(((J2942-I2942)-(K2942-I2942))/(K2942-I2942))*100</f>
        <v/>
      </c>
      <c r="N2942" s="356" t="n"/>
      <c r="O2942" s="357">
        <f>AVERAGE(M2942:M2943)</f>
        <v/>
      </c>
      <c r="P2942" s="357">
        <f>_xlfn.STDEV.S(M2942,M2943)</f>
        <v/>
      </c>
      <c r="Q2942" s="287" t="n"/>
      <c r="R2942" s="287" t="n"/>
      <c r="S2942" s="331">
        <f>+(((K2942-I2942)/1000)*1000)/10</f>
        <v/>
      </c>
      <c r="T2942" s="332">
        <f>AVERAGE(S2942:S2943)</f>
        <v/>
      </c>
    </row>
    <row r="2943" ht="15.75" customHeight="1" s="412">
      <c r="A2943" s="333" t="n">
        <v>5228</v>
      </c>
      <c r="B2943" s="334" t="n">
        <v>288</v>
      </c>
      <c r="C2943" s="352" t="inlineStr">
        <is>
          <t>T437</t>
        </is>
      </c>
      <c r="D2943" s="352" t="n"/>
      <c r="E2943" s="352" t="n"/>
      <c r="F2943" s="352" t="n"/>
      <c r="G2943" s="352" t="n">
        <v>18</v>
      </c>
      <c r="H2943" s="353" t="n">
        <v>43626</v>
      </c>
      <c r="I2943" s="352" t="n">
        <v>5225</v>
      </c>
      <c r="J2943" s="352" t="n">
        <v>8446</v>
      </c>
      <c r="K2943" s="352" t="n">
        <v>7370</v>
      </c>
      <c r="L2943" s="352" t="n"/>
      <c r="M2943" s="355">
        <f>+(((J2943-I2943)-(K2943-I2943))/(K2943-I2943))*100</f>
        <v/>
      </c>
      <c r="N2943" s="356" t="n"/>
      <c r="O2943" s="358" t="n"/>
      <c r="P2943" s="358" t="n"/>
      <c r="Q2943" s="287" t="n"/>
      <c r="R2943" s="287" t="n"/>
      <c r="S2943" s="331">
        <f>+(((K2943-I2943)/1000)*1000)/10</f>
        <v/>
      </c>
      <c r="T2943" s="332" t="n"/>
    </row>
    <row r="2944" ht="15.75" customHeight="1" s="412">
      <c r="A2944" s="333" t="n">
        <v>6329</v>
      </c>
      <c r="B2944" s="334" t="n">
        <v>288</v>
      </c>
      <c r="C2944" s="378" t="inlineStr">
        <is>
          <t>T437</t>
        </is>
      </c>
      <c r="D2944" s="378" t="n"/>
      <c r="E2944" s="378" t="n"/>
      <c r="F2944" s="378" t="n"/>
      <c r="G2944" s="378" t="n">
        <v>22</v>
      </c>
      <c r="H2944" s="379" t="n">
        <v>43685</v>
      </c>
      <c r="I2944" s="378" t="n">
        <v>5225</v>
      </c>
      <c r="J2944" s="378" t="n">
        <v>7520</v>
      </c>
      <c r="K2944" s="378" t="n">
        <v>7175</v>
      </c>
      <c r="L2944" s="378" t="n">
        <v>6</v>
      </c>
      <c r="M2944" s="374">
        <f>+(((J2944-I2944)-(K2944-I2944))/(K2944-I2944))*100</f>
        <v/>
      </c>
      <c r="N2944" s="394" t="n"/>
      <c r="O2944" s="376">
        <f>AVERAGE(M2944:M2945)</f>
        <v/>
      </c>
      <c r="P2944" s="376">
        <f>_xlfn.STDEV.S(M2944,M2945)</f>
        <v/>
      </c>
      <c r="Q2944" s="287" t="n"/>
      <c r="R2944" s="287" t="n"/>
      <c r="S2944" s="331">
        <f>+(((K2944-I2944)/1000)*1000)/10</f>
        <v/>
      </c>
      <c r="T2944" s="332">
        <f>AVERAGE(S2944:S2945)</f>
        <v/>
      </c>
    </row>
    <row r="2945" ht="15.75" customHeight="1" s="412">
      <c r="A2945" s="333" t="n">
        <v>6330</v>
      </c>
      <c r="B2945" s="334" t="n">
        <v>288</v>
      </c>
      <c r="C2945" s="378" t="inlineStr">
        <is>
          <t>T437</t>
        </is>
      </c>
      <c r="D2945" s="378" t="n"/>
      <c r="E2945" s="378" t="n"/>
      <c r="F2945" s="378" t="n"/>
      <c r="G2945" s="378" t="n">
        <v>22</v>
      </c>
      <c r="H2945" s="379" t="n">
        <v>43685</v>
      </c>
      <c r="I2945" s="378" t="n">
        <v>5225</v>
      </c>
      <c r="J2945" s="378" t="n">
        <v>7370</v>
      </c>
      <c r="K2945" s="378" t="n">
        <v>7044</v>
      </c>
      <c r="L2945" s="378" t="n"/>
      <c r="M2945" s="374">
        <f>+(((J2945-I2945)-(K2945-I2945))/(K2945-I2945))*100</f>
        <v/>
      </c>
      <c r="N2945" s="394" t="n"/>
      <c r="O2945" s="377" t="n"/>
      <c r="P2945" s="377" t="n"/>
      <c r="Q2945" s="287" t="n"/>
      <c r="R2945" s="287" t="n"/>
      <c r="S2945" s="331">
        <f>+(((K2945-I2945)/1000)*1000)/10</f>
        <v/>
      </c>
      <c r="T2945" s="332" t="n"/>
    </row>
    <row r="2946" ht="15.75" customHeight="1" s="412">
      <c r="A2946" s="333" t="n">
        <v>3555</v>
      </c>
      <c r="B2946" s="334" t="n">
        <v>311</v>
      </c>
      <c r="C2946" s="380" t="inlineStr">
        <is>
          <t>T438</t>
        </is>
      </c>
      <c r="D2946" s="380" t="n"/>
      <c r="E2946" s="380" t="n"/>
      <c r="F2946" s="380" t="n"/>
      <c r="G2946" s="380" t="n">
        <v>13</v>
      </c>
      <c r="H2946" s="381" t="n">
        <v>43587</v>
      </c>
      <c r="I2946" s="380" t="n">
        <v>5222</v>
      </c>
      <c r="J2946" s="380" t="n">
        <v>8257</v>
      </c>
      <c r="K2946" s="380" t="n">
        <v>7274</v>
      </c>
      <c r="L2946" s="380" t="n">
        <v>1</v>
      </c>
      <c r="M2946" s="382">
        <f>+(((J2946-I2946)-(K2946-I2946))/(K2946-I2946))*100</f>
        <v/>
      </c>
      <c r="N2946" s="395" t="inlineStr">
        <is>
          <t>1/2</t>
        </is>
      </c>
      <c r="O2946" s="384">
        <f>AVERAGE(M2946:M2947)</f>
        <v/>
      </c>
      <c r="P2946" s="384">
        <f>_xlfn.STDEV.S(M2946,M2947)</f>
        <v/>
      </c>
      <c r="Q2946" s="287" t="n">
        <v>1</v>
      </c>
      <c r="R2946" s="287" t="n"/>
      <c r="S2946" s="331">
        <f>+(((K2946-I2946)/1000)*1000)/10</f>
        <v/>
      </c>
      <c r="T2946" s="332">
        <f>AVERAGE(S2946:S2947)</f>
        <v/>
      </c>
    </row>
    <row r="2947" ht="15.75" customHeight="1" s="412">
      <c r="A2947" s="333" t="n">
        <v>3556</v>
      </c>
      <c r="B2947" s="334" t="n">
        <v>312</v>
      </c>
      <c r="C2947" s="380" t="inlineStr">
        <is>
          <t>T438</t>
        </is>
      </c>
      <c r="D2947" s="380" t="n"/>
      <c r="E2947" s="380" t="n"/>
      <c r="F2947" s="380" t="n"/>
      <c r="G2947" s="380" t="n">
        <v>13</v>
      </c>
      <c r="H2947" s="381" t="n">
        <v>43587</v>
      </c>
      <c r="I2947" s="380" t="n">
        <v>5239</v>
      </c>
      <c r="J2947" s="380" t="n">
        <v>8226</v>
      </c>
      <c r="K2947" s="380" t="n">
        <v>7296</v>
      </c>
      <c r="L2947" s="380" t="n"/>
      <c r="M2947" s="382">
        <f>+(((J2947-I2947)-(K2947-I2947))/(K2947-I2947))*100</f>
        <v/>
      </c>
      <c r="N2947" s="395" t="n"/>
      <c r="O2947" s="385" t="n"/>
      <c r="P2947" s="385" t="n"/>
      <c r="Q2947" s="287" t="n"/>
      <c r="R2947" s="287" t="n"/>
      <c r="S2947" s="331">
        <f>+(((K2947-I2947)/1000)*1000)/10</f>
        <v/>
      </c>
      <c r="T2947" s="332" t="n"/>
    </row>
    <row r="2948" ht="15.75" customHeight="1" s="412">
      <c r="A2948" s="333" t="n">
        <v>4273</v>
      </c>
      <c r="B2948" s="334" t="n">
        <v>303</v>
      </c>
      <c r="C2948" s="380" t="inlineStr">
        <is>
          <t>T438</t>
        </is>
      </c>
      <c r="D2948" s="380" t="n"/>
      <c r="E2948" s="380" t="n"/>
      <c r="F2948" s="380" t="n"/>
      <c r="G2948" s="380" t="n">
        <v>15</v>
      </c>
      <c r="H2948" s="381" t="n">
        <v>43599</v>
      </c>
      <c r="I2948" s="380" t="n">
        <v>5303</v>
      </c>
      <c r="J2948" s="380" t="n">
        <v>6931</v>
      </c>
      <c r="K2948" s="380" t="n">
        <v>6641</v>
      </c>
      <c r="L2948" s="380" t="n"/>
      <c r="M2948" s="382">
        <f>+(((J2948-I2948)-(K2948-I2948))/(K2948-I2948))*100</f>
        <v/>
      </c>
      <c r="N2948" s="385" t="inlineStr">
        <is>
          <t>MF</t>
        </is>
      </c>
      <c r="O2948" s="384">
        <f>AVERAGE(M2948:M2949)</f>
        <v/>
      </c>
      <c r="P2948" s="384">
        <f>_xlfn.STDEV.S(M2948,M2949)</f>
        <v/>
      </c>
      <c r="Q2948" s="287" t="n"/>
      <c r="R2948" s="287" t="n"/>
      <c r="S2948" s="331">
        <f>+(((K2948-I2948)/1000)*1000)/10</f>
        <v/>
      </c>
      <c r="T2948" s="332">
        <f>AVERAGE(S2948:S2949)</f>
        <v/>
      </c>
    </row>
    <row r="2949" ht="15.75" customHeight="1" s="412">
      <c r="A2949" s="333" t="n">
        <v>4274</v>
      </c>
      <c r="B2949" s="334" t="n">
        <v>304</v>
      </c>
      <c r="C2949" s="380" t="inlineStr">
        <is>
          <t>T438</t>
        </is>
      </c>
      <c r="D2949" s="380" t="n"/>
      <c r="E2949" s="380" t="n"/>
      <c r="F2949" s="380" t="n"/>
      <c r="G2949" s="380" t="n">
        <v>15</v>
      </c>
      <c r="H2949" s="381" t="n">
        <v>43599</v>
      </c>
      <c r="I2949" s="380" t="n">
        <v>5212</v>
      </c>
      <c r="J2949" s="380" t="n">
        <v>6947</v>
      </c>
      <c r="K2949" s="380" t="n">
        <v>6634</v>
      </c>
      <c r="L2949" s="380" t="n"/>
      <c r="M2949" s="382">
        <f>+(((J2949-I2949)-(K2949-I2949))/(K2949-I2949))*100</f>
        <v/>
      </c>
      <c r="N2949" s="385" t="n"/>
      <c r="O2949" s="385" t="n"/>
      <c r="P2949" s="385" t="n"/>
      <c r="Q2949" s="287" t="n"/>
      <c r="R2949" s="287" t="n"/>
      <c r="S2949" s="331">
        <f>+(((K2949-I2949)/1000)*1000)/10</f>
        <v/>
      </c>
      <c r="T2949" s="332" t="n"/>
    </row>
    <row r="2950" ht="15.75" customHeight="1" s="412">
      <c r="A2950" s="333" t="n">
        <v>4919</v>
      </c>
      <c r="B2950" s="334" t="n">
        <v>303</v>
      </c>
      <c r="C2950" s="380" t="inlineStr">
        <is>
          <t>T438</t>
        </is>
      </c>
      <c r="D2950" s="380" t="n"/>
      <c r="E2950" s="380" t="n"/>
      <c r="F2950" s="380" t="n"/>
      <c r="G2950" s="380" t="n">
        <v>17</v>
      </c>
      <c r="H2950" s="381" t="n">
        <v>43619</v>
      </c>
      <c r="I2950" s="380" t="n">
        <v>5303</v>
      </c>
      <c r="J2950" s="380" t="n">
        <v>6943</v>
      </c>
      <c r="K2950" s="380" t="n">
        <v>6637</v>
      </c>
      <c r="L2950" s="380" t="n"/>
      <c r="M2950" s="382">
        <f>+(((J2950-I2950)-(K2950-I2950))/(K2950-I2950))*100</f>
        <v/>
      </c>
      <c r="N2950" s="395" t="n"/>
      <c r="O2950" s="384">
        <f>AVERAGE(M2950:M2951)</f>
        <v/>
      </c>
      <c r="P2950" s="384">
        <f>_xlfn.STDEV.S(M2950,M2951)</f>
        <v/>
      </c>
      <c r="Q2950" s="287" t="n"/>
      <c r="R2950" s="287" t="n"/>
      <c r="S2950" s="331">
        <f>+(((K2950-I2950)/1000)*1000)/10</f>
        <v/>
      </c>
      <c r="T2950" s="332">
        <f>AVERAGE(S2950:S2951)</f>
        <v/>
      </c>
    </row>
    <row r="2951" ht="15.75" customHeight="1" s="412">
      <c r="A2951" s="333" t="n">
        <v>4920</v>
      </c>
      <c r="B2951" s="334" t="n">
        <v>304</v>
      </c>
      <c r="C2951" s="380" t="inlineStr">
        <is>
          <t>T438</t>
        </is>
      </c>
      <c r="D2951" s="380" t="n"/>
      <c r="E2951" s="380" t="n"/>
      <c r="F2951" s="380" t="n"/>
      <c r="G2951" s="380" t="n">
        <v>17</v>
      </c>
      <c r="H2951" s="381" t="n">
        <v>43619</v>
      </c>
      <c r="I2951" s="380" t="n">
        <v>5212</v>
      </c>
      <c r="J2951" s="380" t="n">
        <v>6740</v>
      </c>
      <c r="K2951" s="380" t="n">
        <v>6449</v>
      </c>
      <c r="L2951" s="380" t="n"/>
      <c r="M2951" s="382">
        <f>+(((J2951-I2951)-(K2951-I2951))/(K2951-I2951))*100</f>
        <v/>
      </c>
      <c r="N2951" s="395" t="n"/>
      <c r="O2951" s="385" t="n"/>
      <c r="P2951" s="385" t="n"/>
      <c r="Q2951" s="287" t="n"/>
      <c r="R2951" s="287" t="n"/>
      <c r="S2951" s="331">
        <f>+(((K2951-I2951)/1000)*1000)/10</f>
        <v/>
      </c>
      <c r="T2951" s="332" t="n"/>
    </row>
    <row r="2952" ht="15.75" customHeight="1" s="412">
      <c r="A2952" s="333" t="n">
        <v>5495</v>
      </c>
      <c r="B2952" s="334" t="n">
        <v>233</v>
      </c>
      <c r="C2952" s="378" t="inlineStr">
        <is>
          <t>T438</t>
        </is>
      </c>
      <c r="D2952" s="378" t="n"/>
      <c r="E2952" s="378" t="n"/>
      <c r="F2952" s="378" t="n"/>
      <c r="G2952" s="378" t="n">
        <v>19</v>
      </c>
      <c r="H2952" s="379" t="n">
        <v>43637</v>
      </c>
      <c r="I2952" s="378" t="n">
        <v>5213</v>
      </c>
      <c r="J2952" s="378" t="n">
        <v>6690</v>
      </c>
      <c r="K2952" s="378" t="n">
        <v>6373</v>
      </c>
      <c r="L2952" s="378" t="n">
        <v>7</v>
      </c>
      <c r="M2952" s="386">
        <f>+(((J2952-I2952)-(K2952-I2952))/(K2952-I2952))*100</f>
        <v/>
      </c>
      <c r="N2952" s="397" t="n"/>
      <c r="O2952" s="388">
        <f>AVERAGE(M2952:M2953)</f>
        <v/>
      </c>
      <c r="P2952" s="388">
        <f>_xlfn.STDEV.S(M2952,M2953)</f>
        <v/>
      </c>
      <c r="Q2952" s="287" t="n"/>
      <c r="R2952" s="287" t="n"/>
      <c r="S2952" s="331">
        <f>+(((K2952-I2952)/1000)*1000)/10</f>
        <v/>
      </c>
      <c r="T2952" s="332">
        <f>AVERAGE(S2952:S2953)</f>
        <v/>
      </c>
    </row>
    <row r="2953" ht="15.75" customHeight="1" s="412">
      <c r="A2953" s="333" t="n">
        <v>5496</v>
      </c>
      <c r="B2953" s="334" t="n">
        <v>234</v>
      </c>
      <c r="C2953" s="378" t="inlineStr">
        <is>
          <t>T438</t>
        </is>
      </c>
      <c r="D2953" s="378" t="n"/>
      <c r="E2953" s="378" t="n"/>
      <c r="F2953" s="378" t="n"/>
      <c r="G2953" s="378" t="n">
        <v>19</v>
      </c>
      <c r="H2953" s="379" t="n">
        <v>43637</v>
      </c>
      <c r="I2953" s="378" t="n">
        <v>5254</v>
      </c>
      <c r="J2953" s="378" t="n">
        <v>6758</v>
      </c>
      <c r="K2953" s="378" t="n">
        <v>6429</v>
      </c>
      <c r="L2953" s="378" t="n"/>
      <c r="M2953" s="386">
        <f>+(((J2953-I2953)-(K2953-I2953))/(K2953-I2953))*100</f>
        <v/>
      </c>
      <c r="N2953" s="397" t="n"/>
      <c r="O2953" s="331" t="n"/>
      <c r="P2953" s="331" t="n"/>
      <c r="Q2953" s="287" t="n"/>
      <c r="R2953" s="287" t="n"/>
      <c r="S2953" s="331">
        <f>+(((K2953-I2953)/1000)*1000)/10</f>
        <v/>
      </c>
      <c r="T2953" s="332" t="n"/>
    </row>
    <row r="2954" ht="15.75" customHeight="1" s="412">
      <c r="A2954" s="333" t="n">
        <v>6331</v>
      </c>
      <c r="B2954" s="334" t="n">
        <v>289</v>
      </c>
      <c r="C2954" s="378" t="inlineStr">
        <is>
          <t>T438</t>
        </is>
      </c>
      <c r="D2954" s="378" t="n"/>
      <c r="E2954" s="378" t="n"/>
      <c r="F2954" s="378" t="n"/>
      <c r="G2954" s="378" t="n">
        <v>22</v>
      </c>
      <c r="H2954" s="379" t="n">
        <v>43685</v>
      </c>
      <c r="I2954" s="378" t="n">
        <v>5296</v>
      </c>
      <c r="J2954" s="378" t="n">
        <v>7390</v>
      </c>
      <c r="K2954" s="378" t="n">
        <v>7074</v>
      </c>
      <c r="L2954" s="378" t="n">
        <v>7</v>
      </c>
      <c r="M2954" s="374">
        <f>+(((J2954-I2954)-(K2954-I2954))/(K2954-I2954))*100</f>
        <v/>
      </c>
      <c r="N2954" s="394" t="n"/>
      <c r="O2954" s="376">
        <f>AVERAGE(M2954:M2955)</f>
        <v/>
      </c>
      <c r="P2954" s="376">
        <f>_xlfn.STDEV.S(M2954,M2955)</f>
        <v/>
      </c>
      <c r="Q2954" s="287" t="n"/>
      <c r="R2954" s="287" t="n"/>
      <c r="S2954" s="331">
        <f>+(((K2954-I2954)/1000)*1000)/10</f>
        <v/>
      </c>
      <c r="T2954" s="332">
        <f>AVERAGE(S2954:S2955)</f>
        <v/>
      </c>
    </row>
    <row r="2955" ht="15.75" customHeight="1" s="412">
      <c r="A2955" s="333" t="n">
        <v>6332</v>
      </c>
      <c r="B2955" s="334" t="n">
        <v>289</v>
      </c>
      <c r="C2955" s="378" t="inlineStr">
        <is>
          <t>T438</t>
        </is>
      </c>
      <c r="D2955" s="378" t="n"/>
      <c r="E2955" s="378" t="n"/>
      <c r="F2955" s="378" t="n"/>
      <c r="G2955" s="378" t="n">
        <v>22</v>
      </c>
      <c r="H2955" s="379" t="n">
        <v>43685</v>
      </c>
      <c r="I2955" s="378" t="n">
        <v>5296</v>
      </c>
      <c r="J2955" s="378" t="n">
        <v>7225</v>
      </c>
      <c r="K2955" s="378" t="n">
        <v>6931</v>
      </c>
      <c r="L2955" s="378" t="n"/>
      <c r="M2955" s="374">
        <f>+(((J2955-I2955)-(K2955-I2955))/(K2955-I2955))*100</f>
        <v/>
      </c>
      <c r="N2955" s="394" t="n"/>
      <c r="O2955" s="377" t="n"/>
      <c r="P2955" s="377" t="n"/>
      <c r="Q2955" s="287" t="n"/>
      <c r="R2955" s="287" t="n"/>
      <c r="S2955" s="331">
        <f>+(((K2955-I2955)/1000)*1000)/10</f>
        <v/>
      </c>
      <c r="T2955" s="332" t="n"/>
    </row>
    <row r="2956" ht="15.75" customHeight="1" s="412">
      <c r="A2956" s="333" t="n">
        <v>3933</v>
      </c>
      <c r="B2956" s="334" t="n">
        <v>355</v>
      </c>
      <c r="C2956" s="352" t="inlineStr">
        <is>
          <t>T439</t>
        </is>
      </c>
      <c r="D2956" s="352" t="n"/>
      <c r="E2956" s="352" t="n"/>
      <c r="F2956" s="352" t="n"/>
      <c r="G2956" s="352" t="n">
        <v>14</v>
      </c>
      <c r="H2956" s="353" t="n">
        <v>43591</v>
      </c>
      <c r="I2956" s="354" t="n">
        <v>5491</v>
      </c>
      <c r="J2956" s="354" t="n">
        <v>8117</v>
      </c>
      <c r="K2956" s="352" t="n">
        <v>7277</v>
      </c>
      <c r="L2956" s="352" t="n">
        <v>2</v>
      </c>
      <c r="M2956" s="355">
        <f>+(((J2956-I2956)-(K2956-I2956))/(K2956-I2956))*100</f>
        <v/>
      </c>
      <c r="N2956" s="356" t="inlineStr">
        <is>
          <t>24/4</t>
        </is>
      </c>
      <c r="O2956" s="357">
        <f>AVERAGE(M2956:M2957)</f>
        <v/>
      </c>
      <c r="P2956" s="357">
        <f>_xlfn.STDEV.S(M2956,M2957)</f>
        <v/>
      </c>
      <c r="Q2956" s="287" t="n">
        <v>3</v>
      </c>
      <c r="R2956" s="287" t="n"/>
      <c r="S2956" s="331">
        <f>+(((K2956-I2956)/1000)*1000)/10</f>
        <v/>
      </c>
      <c r="T2956" s="332">
        <f>AVERAGE(S2956:S2957)</f>
        <v/>
      </c>
    </row>
    <row r="2957" ht="15.75" customHeight="1" s="412">
      <c r="A2957" s="333" t="n">
        <v>3934</v>
      </c>
      <c r="B2957" s="334" t="n">
        <v>356</v>
      </c>
      <c r="C2957" s="352" t="inlineStr">
        <is>
          <t>T439</t>
        </is>
      </c>
      <c r="D2957" s="352" t="n"/>
      <c r="E2957" s="352" t="n"/>
      <c r="F2957" s="352" t="n"/>
      <c r="G2957" s="352" t="n">
        <v>14</v>
      </c>
      <c r="H2957" s="353" t="n">
        <v>43591</v>
      </c>
      <c r="I2957" s="354" t="n">
        <v>5522</v>
      </c>
      <c r="J2957" s="354" t="n">
        <v>8236</v>
      </c>
      <c r="K2957" s="352" t="n">
        <v>7338</v>
      </c>
      <c r="L2957" s="352" t="n"/>
      <c r="M2957" s="355">
        <f>+(((J2957-I2957)-(K2957-I2957))/(K2957-I2957))*100</f>
        <v/>
      </c>
      <c r="N2957" s="356" t="n"/>
      <c r="O2957" s="358" t="n"/>
      <c r="P2957" s="358" t="n"/>
      <c r="Q2957" s="287" t="n"/>
      <c r="R2957" s="287" t="n"/>
      <c r="S2957" s="331">
        <f>+(((K2957-I2957)/1000)*1000)/10</f>
        <v/>
      </c>
      <c r="T2957" s="332" t="n"/>
    </row>
    <row r="2958" ht="15.75" customHeight="1" s="412">
      <c r="A2958" s="333" t="n">
        <v>4583</v>
      </c>
      <c r="B2958" s="334" t="n">
        <v>289</v>
      </c>
      <c r="C2958" s="352" t="inlineStr">
        <is>
          <t>T439</t>
        </is>
      </c>
      <c r="D2958" s="352" t="n"/>
      <c r="E2958" s="352" t="n"/>
      <c r="F2958" s="352" t="n"/>
      <c r="G2958" s="352" t="n">
        <v>16</v>
      </c>
      <c r="H2958" s="353" t="n">
        <v>43607</v>
      </c>
      <c r="I2958" s="352" t="n">
        <v>5296</v>
      </c>
      <c r="J2958" s="352" t="n">
        <v>8362</v>
      </c>
      <c r="K2958" s="352" t="n">
        <v>7492</v>
      </c>
      <c r="L2958" s="352" t="n">
        <v>2</v>
      </c>
      <c r="M2958" s="355">
        <f>+(((J2958-I2958)-(K2958-I2958))/(K2958-I2958))*100</f>
        <v/>
      </c>
      <c r="N2958" s="356" t="n"/>
      <c r="O2958" s="357">
        <f>AVERAGE(M2958:M2959)</f>
        <v/>
      </c>
      <c r="P2958" s="357">
        <f>_xlfn.STDEV.S(M2958,M2959)</f>
        <v/>
      </c>
      <c r="Q2958" s="287" t="n"/>
      <c r="R2958" s="287" t="n"/>
      <c r="S2958" s="331">
        <f>+(((K2958-I2958)/1000)*1000)/10</f>
        <v/>
      </c>
      <c r="T2958" s="332">
        <f>AVERAGE(S2958:S2959)</f>
        <v/>
      </c>
    </row>
    <row r="2959" ht="15.75" customHeight="1" s="412">
      <c r="A2959" s="333" t="n">
        <v>4584</v>
      </c>
      <c r="B2959" s="334" t="n">
        <v>290</v>
      </c>
      <c r="C2959" s="352" t="inlineStr">
        <is>
          <t>T439</t>
        </is>
      </c>
      <c r="D2959" s="352" t="n"/>
      <c r="E2959" s="352" t="n"/>
      <c r="F2959" s="352" t="n"/>
      <c r="G2959" s="352" t="n">
        <v>16</v>
      </c>
      <c r="H2959" s="353" t="n">
        <v>43607</v>
      </c>
      <c r="I2959" s="352" t="n">
        <v>5255</v>
      </c>
      <c r="J2959" s="352" t="n">
        <v>8202</v>
      </c>
      <c r="K2959" s="352" t="n">
        <v>7344</v>
      </c>
      <c r="L2959" s="352" t="n"/>
      <c r="M2959" s="355">
        <f>+(((J2959-I2959)-(K2959-I2959))/(K2959-I2959))*100</f>
        <v/>
      </c>
      <c r="N2959" s="356" t="n"/>
      <c r="O2959" s="358" t="n"/>
      <c r="P2959" s="358" t="n"/>
      <c r="Q2959" s="287" t="n"/>
      <c r="R2959" s="287" t="n"/>
      <c r="S2959" s="331">
        <f>+(((K2959-I2959)/1000)*1000)/10</f>
        <v/>
      </c>
      <c r="T2959" s="332" t="n"/>
    </row>
    <row r="2960" ht="15.75" customHeight="1" s="412">
      <c r="A2960" s="333" t="n">
        <v>5229</v>
      </c>
      <c r="B2960" s="334" t="n">
        <v>289</v>
      </c>
      <c r="C2960" s="352" t="inlineStr">
        <is>
          <t>T439</t>
        </is>
      </c>
      <c r="D2960" s="352" t="n"/>
      <c r="E2960" s="352" t="n"/>
      <c r="F2960" s="352" t="n"/>
      <c r="G2960" s="352" t="n">
        <v>18</v>
      </c>
      <c r="H2960" s="353" t="n">
        <v>43626</v>
      </c>
      <c r="I2960" s="352" t="n">
        <v>5296</v>
      </c>
      <c r="J2960" s="352" t="n">
        <v>8294</v>
      </c>
      <c r="K2960" s="352" t="n">
        <v>7530</v>
      </c>
      <c r="L2960" s="352" t="n">
        <v>11</v>
      </c>
      <c r="M2960" s="355">
        <f>+(((J2960-I2960)-(K2960-I2960))/(K2960-I2960))*100</f>
        <v/>
      </c>
      <c r="N2960" s="356" t="n"/>
      <c r="O2960" s="357">
        <f>AVERAGE(M2960:M2961)</f>
        <v/>
      </c>
      <c r="P2960" s="357">
        <f>_xlfn.STDEV.S(M2960,M2961)</f>
        <v/>
      </c>
      <c r="Q2960" s="287" t="n"/>
      <c r="R2960" s="287" t="n"/>
      <c r="S2960" s="331">
        <f>+(((K2960-I2960)/1000)*1000)/10</f>
        <v/>
      </c>
      <c r="T2960" s="332">
        <f>AVERAGE(S2960:S2961)</f>
        <v/>
      </c>
    </row>
    <row r="2961" ht="15.75" customHeight="1" s="412">
      <c r="A2961" s="333" t="n">
        <v>5230</v>
      </c>
      <c r="B2961" s="334" t="n">
        <v>290</v>
      </c>
      <c r="C2961" s="352" t="inlineStr">
        <is>
          <t>T439</t>
        </is>
      </c>
      <c r="D2961" s="352" t="n"/>
      <c r="E2961" s="352" t="n"/>
      <c r="F2961" s="352" t="n"/>
      <c r="G2961" s="352" t="n">
        <v>18</v>
      </c>
      <c r="H2961" s="353" t="n">
        <v>43626</v>
      </c>
      <c r="I2961" s="352" t="n">
        <v>5255</v>
      </c>
      <c r="J2961" s="352" t="n">
        <v>8349</v>
      </c>
      <c r="K2961" s="352" t="n">
        <v>7541</v>
      </c>
      <c r="L2961" s="352" t="n"/>
      <c r="M2961" s="355">
        <f>+(((J2961-I2961)-(K2961-I2961))/(K2961-I2961))*100</f>
        <v/>
      </c>
      <c r="N2961" s="356" t="n"/>
      <c r="O2961" s="358" t="n"/>
      <c r="P2961" s="358" t="n"/>
      <c r="Q2961" s="287" t="n"/>
      <c r="R2961" s="287" t="n"/>
      <c r="S2961" s="331">
        <f>+(((K2961-I2961)/1000)*1000)/10</f>
        <v/>
      </c>
      <c r="T2961" s="332" t="n"/>
    </row>
    <row r="2962" ht="15.75" customHeight="1" s="412">
      <c r="A2962" s="333" t="n">
        <v>6333</v>
      </c>
      <c r="B2962" s="334" t="n">
        <v>290</v>
      </c>
      <c r="C2962" s="378" t="inlineStr">
        <is>
          <t>T439</t>
        </is>
      </c>
      <c r="D2962" s="378" t="n"/>
      <c r="E2962" s="378" t="n"/>
      <c r="F2962" s="378" t="n"/>
      <c r="G2962" s="378" t="n">
        <v>22</v>
      </c>
      <c r="H2962" s="379" t="n">
        <v>43685</v>
      </c>
      <c r="I2962" s="378" t="n">
        <v>5255</v>
      </c>
      <c r="J2962" s="378" t="n">
        <v>6493</v>
      </c>
      <c r="K2962" s="378" t="n">
        <v>6306</v>
      </c>
      <c r="L2962" s="378" t="n">
        <v>11</v>
      </c>
      <c r="M2962" s="374">
        <f>+(((J2962-I2962)-(K2962-I2962))/(K2962-I2962))*100</f>
        <v/>
      </c>
      <c r="N2962" s="394" t="n"/>
      <c r="O2962" s="376">
        <f>AVERAGE(M2962:M2963)</f>
        <v/>
      </c>
      <c r="P2962" s="376">
        <f>_xlfn.STDEV.S(M2962,M2963)</f>
        <v/>
      </c>
      <c r="Q2962" s="287" t="n"/>
      <c r="R2962" s="287" t="n"/>
      <c r="S2962" s="331">
        <f>+(((K2962-I2962)/1000)*1000)/10</f>
        <v/>
      </c>
      <c r="T2962" s="332">
        <f>AVERAGE(S2962:S2963)</f>
        <v/>
      </c>
    </row>
    <row r="2963" ht="15.75" customHeight="1" s="412">
      <c r="A2963" s="333" t="n">
        <v>6334</v>
      </c>
      <c r="B2963" s="334" t="n">
        <v>290</v>
      </c>
      <c r="C2963" s="378" t="inlineStr">
        <is>
          <t>T439</t>
        </is>
      </c>
      <c r="D2963" s="378" t="n"/>
      <c r="E2963" s="378" t="n"/>
      <c r="F2963" s="378" t="n"/>
      <c r="G2963" s="378" t="n">
        <v>22</v>
      </c>
      <c r="H2963" s="379" t="n">
        <v>43685</v>
      </c>
      <c r="I2963" s="378" t="n">
        <v>5255</v>
      </c>
      <c r="J2963" s="378" t="n">
        <v>6438</v>
      </c>
      <c r="K2963" s="378" t="n">
        <v>6122</v>
      </c>
      <c r="L2963" s="378" t="n"/>
      <c r="M2963" s="374" t="n"/>
      <c r="N2963" s="394" t="n"/>
      <c r="O2963" s="377" t="n"/>
      <c r="P2963" s="377" t="n"/>
      <c r="Q2963" s="287" t="n"/>
      <c r="R2963" s="287" t="n"/>
      <c r="S2963" s="331">
        <f>+(((K2963-I2963)/1000)*1000)/10</f>
        <v/>
      </c>
      <c r="T2963" s="332" t="n"/>
    </row>
    <row r="2964" ht="15.75" customHeight="1" s="412">
      <c r="A2964" s="333" t="n">
        <v>3033</v>
      </c>
      <c r="B2964" s="334" t="n">
        <v>117</v>
      </c>
      <c r="C2964" s="371" t="inlineStr">
        <is>
          <t>T440</t>
        </is>
      </c>
      <c r="D2964" s="371" t="n"/>
      <c r="E2964" s="371" t="n"/>
      <c r="F2964" s="371" t="n"/>
      <c r="G2964" s="371" t="n">
        <v>11</v>
      </c>
      <c r="H2964" s="372" t="n">
        <v>43571</v>
      </c>
      <c r="I2964" s="373" t="n">
        <v>5221</v>
      </c>
      <c r="J2964" s="371" t="n">
        <v>7821</v>
      </c>
      <c r="K2964" s="371" t="n">
        <v>6948</v>
      </c>
      <c r="L2964" s="371" t="n">
        <v>2</v>
      </c>
      <c r="M2964" s="374">
        <f>+(((J2964-I2964)-(K2964-I2964))/(K2964-I2964))*100</f>
        <v/>
      </c>
      <c r="N2964" s="394" t="n">
        <v>0.25</v>
      </c>
      <c r="O2964" s="376">
        <f>AVERAGE(M2964:M2965)</f>
        <v/>
      </c>
      <c r="P2964" s="376">
        <f>_xlfn.STDEV.S(M2964,M2965)</f>
        <v/>
      </c>
      <c r="Q2964" s="287" t="n">
        <v>2</v>
      </c>
      <c r="R2964" s="287" t="n"/>
      <c r="S2964" s="331">
        <f>+(((K2964-I2964)/1000)*1000)/10</f>
        <v/>
      </c>
      <c r="T2964" s="332">
        <f>AVERAGE(S2964:S2965)</f>
        <v/>
      </c>
    </row>
    <row r="2965" ht="15.75" customHeight="1" s="412">
      <c r="A2965" s="333" t="n">
        <v>3034</v>
      </c>
      <c r="B2965" s="334" t="n">
        <v>118</v>
      </c>
      <c r="C2965" s="371" t="inlineStr">
        <is>
          <t>T440</t>
        </is>
      </c>
      <c r="D2965" s="371" t="n"/>
      <c r="E2965" s="371" t="n"/>
      <c r="F2965" s="371" t="n"/>
      <c r="G2965" s="371" t="n">
        <v>11</v>
      </c>
      <c r="H2965" s="372" t="n">
        <v>43571</v>
      </c>
      <c r="I2965" s="373" t="n">
        <v>5249</v>
      </c>
      <c r="J2965" s="371" t="n">
        <v>7577</v>
      </c>
      <c r="K2965" s="371" t="n">
        <v>6869</v>
      </c>
      <c r="L2965" s="371" t="n"/>
      <c r="M2965" s="374">
        <f>+(((J2965-I2965)-(K2965-I2965))/(K2965-I2965))*100</f>
        <v/>
      </c>
      <c r="N2965" s="394" t="n"/>
      <c r="O2965" s="377" t="n"/>
      <c r="P2965" s="377" t="n"/>
      <c r="Q2965" s="287" t="n"/>
      <c r="R2965" s="287" t="n"/>
      <c r="S2965" s="331">
        <f>+(((K2965-I2965)/1000)*1000)/10</f>
        <v/>
      </c>
      <c r="T2965" s="332" t="n"/>
    </row>
    <row r="2966" ht="15.75" customHeight="1" s="412">
      <c r="A2966" s="333" t="n">
        <v>3935</v>
      </c>
      <c r="B2966" s="334" t="n">
        <v>357</v>
      </c>
      <c r="C2966" s="371" t="inlineStr">
        <is>
          <t>T440</t>
        </is>
      </c>
      <c r="D2966" s="371" t="n"/>
      <c r="E2966" s="371" t="n"/>
      <c r="F2966" s="371" t="n"/>
      <c r="G2966" s="371" t="n">
        <v>14</v>
      </c>
      <c r="H2966" s="372" t="n">
        <v>43591</v>
      </c>
      <c r="I2966" s="373" t="n">
        <v>5501</v>
      </c>
      <c r="J2966" s="373" t="n">
        <v>9910</v>
      </c>
      <c r="K2966" s="371" t="n">
        <v>8559</v>
      </c>
      <c r="L2966" s="371" t="n"/>
      <c r="M2966" s="374">
        <f>+(((J2966-I2966)-(K2966-I2966))/(K2966-I2966))*100</f>
        <v/>
      </c>
      <c r="N2966" s="394" t="inlineStr">
        <is>
          <t>.26/4</t>
        </is>
      </c>
      <c r="O2966" s="376">
        <f>AVERAGE(M2966:M2967)</f>
        <v/>
      </c>
      <c r="P2966" s="376">
        <f>_xlfn.STDEV.S(M2966,M2967)</f>
        <v/>
      </c>
      <c r="Q2966" s="287" t="n"/>
      <c r="R2966" s="287" t="n"/>
      <c r="S2966" s="331">
        <f>+(((K2966-I2966)/1000)*1000)/10</f>
        <v/>
      </c>
      <c r="T2966" s="332">
        <f>AVERAGE(S2966:S2967)</f>
        <v/>
      </c>
    </row>
    <row r="2967" ht="15.75" customHeight="1" s="412">
      <c r="A2967" s="333" t="n">
        <v>3936</v>
      </c>
      <c r="B2967" s="334" t="n">
        <v>358</v>
      </c>
      <c r="C2967" s="371" t="inlineStr">
        <is>
          <t>T440</t>
        </is>
      </c>
      <c r="D2967" s="371" t="n"/>
      <c r="E2967" s="371" t="n"/>
      <c r="F2967" s="371" t="n"/>
      <c r="G2967" s="371" t="n">
        <v>14</v>
      </c>
      <c r="H2967" s="372" t="n">
        <v>43591</v>
      </c>
      <c r="I2967" s="373" t="n">
        <v>5535</v>
      </c>
      <c r="J2967" s="373" t="n">
        <v>9694</v>
      </c>
      <c r="K2967" s="371" t="n">
        <v>8433</v>
      </c>
      <c r="L2967" s="371" t="n"/>
      <c r="M2967" s="374">
        <f>+(((J2967-I2967)-(K2967-I2967))/(K2967-I2967))*100</f>
        <v/>
      </c>
      <c r="N2967" s="394" t="n"/>
      <c r="O2967" s="377" t="n"/>
      <c r="P2967" s="377" t="n"/>
      <c r="Q2967" s="287" t="n"/>
      <c r="R2967" s="287" t="n"/>
      <c r="S2967" s="331">
        <f>+(((K2967-I2967)/1000)*1000)/10</f>
        <v/>
      </c>
      <c r="T2967" s="332" t="n"/>
    </row>
    <row r="2968" ht="15.75" customHeight="1" s="412">
      <c r="A2968" s="333" t="n">
        <v>4585</v>
      </c>
      <c r="B2968" s="334" t="n">
        <v>291</v>
      </c>
      <c r="C2968" s="371" t="inlineStr">
        <is>
          <t>T440</t>
        </is>
      </c>
      <c r="D2968" s="371" t="n"/>
      <c r="E2968" s="371" t="n"/>
      <c r="F2968" s="371" t="n"/>
      <c r="G2968" s="371" t="n">
        <v>16</v>
      </c>
      <c r="H2968" s="372" t="n">
        <v>43607</v>
      </c>
      <c r="I2968" s="371" t="n">
        <v>5259</v>
      </c>
      <c r="J2968" s="371" t="n">
        <v>7147</v>
      </c>
      <c r="K2968" s="371" t="n">
        <v>6726</v>
      </c>
      <c r="L2968" s="371" t="n">
        <v>2</v>
      </c>
      <c r="M2968" s="374">
        <f>+(((J2968-I2968)-(K2968-I2968))/(K2968-I2968))*100</f>
        <v/>
      </c>
      <c r="N2968" s="394" t="n"/>
      <c r="O2968" s="376">
        <f>AVERAGE(M2968:M2969)</f>
        <v/>
      </c>
      <c r="P2968" s="376">
        <f>_xlfn.STDEV.S(M2968,M2969)</f>
        <v/>
      </c>
      <c r="Q2968" s="287" t="n"/>
      <c r="R2968" s="287" t="n"/>
      <c r="S2968" s="331">
        <f>+(((K2968-I2968)/1000)*1000)/10</f>
        <v/>
      </c>
      <c r="T2968" s="332">
        <f>AVERAGE(S2968:S2969)</f>
        <v/>
      </c>
    </row>
    <row r="2969" ht="15.75" customHeight="1" s="412">
      <c r="A2969" s="333" t="n">
        <v>4586</v>
      </c>
      <c r="B2969" s="334" t="n">
        <v>292</v>
      </c>
      <c r="C2969" s="371" t="inlineStr">
        <is>
          <t>T440</t>
        </is>
      </c>
      <c r="D2969" s="371" t="n"/>
      <c r="E2969" s="371" t="n"/>
      <c r="F2969" s="371" t="n"/>
      <c r="G2969" s="371" t="n">
        <v>16</v>
      </c>
      <c r="H2969" s="372" t="n">
        <v>43607</v>
      </c>
      <c r="I2969" s="371" t="n">
        <v>5243</v>
      </c>
      <c r="J2969" s="371" t="n">
        <v>7301</v>
      </c>
      <c r="K2969" s="371" t="n">
        <v>6853</v>
      </c>
      <c r="L2969" s="371" t="n"/>
      <c r="M2969" s="374">
        <f>+(((J2969-I2969)-(K2969-I2969))/(K2969-I2969))*100</f>
        <v/>
      </c>
      <c r="N2969" s="394" t="n"/>
      <c r="O2969" s="377" t="n"/>
      <c r="P2969" s="377" t="n"/>
      <c r="Q2969" s="287" t="n"/>
      <c r="R2969" s="287" t="n"/>
      <c r="S2969" s="331">
        <f>+(((K2969-I2969)/1000)*1000)/10</f>
        <v/>
      </c>
      <c r="T2969" s="332" t="n"/>
    </row>
    <row r="2970" ht="15.75" customHeight="1" s="412">
      <c r="A2970" s="333" t="n">
        <v>5231</v>
      </c>
      <c r="B2970" s="334" t="n">
        <v>291</v>
      </c>
      <c r="C2970" s="371" t="inlineStr">
        <is>
          <t>T440</t>
        </is>
      </c>
      <c r="D2970" s="371" t="n"/>
      <c r="E2970" s="371" t="n"/>
      <c r="F2970" s="371" t="n"/>
      <c r="G2970" s="371" t="n">
        <v>18</v>
      </c>
      <c r="H2970" s="372" t="n">
        <v>43626</v>
      </c>
      <c r="I2970" s="371" t="n">
        <v>5259</v>
      </c>
      <c r="J2970" s="371" t="n">
        <v>8807</v>
      </c>
      <c r="K2970" s="371" t="n">
        <v>8173</v>
      </c>
      <c r="L2970" s="371" t="n">
        <v>6</v>
      </c>
      <c r="M2970" s="374">
        <f>+(((J2970-I2970)-(K2970-I2970))/(K2970-I2970))*100</f>
        <v/>
      </c>
      <c r="N2970" s="394" t="n"/>
      <c r="O2970" s="376">
        <f>AVERAGE(M2970:M2971)</f>
        <v/>
      </c>
      <c r="P2970" s="376">
        <f>_xlfn.STDEV.S(M2970,M2971)</f>
        <v/>
      </c>
      <c r="Q2970" s="287" t="n"/>
      <c r="R2970" s="287" t="n"/>
      <c r="S2970" s="331">
        <f>+(((K2970-I2970)/1000)*1000)/10</f>
        <v/>
      </c>
      <c r="T2970" s="332">
        <f>AVERAGE(S2970:S2971)</f>
        <v/>
      </c>
    </row>
    <row r="2971" ht="15.75" customHeight="1" s="412">
      <c r="A2971" s="333" t="n">
        <v>5232</v>
      </c>
      <c r="B2971" s="334" t="n">
        <v>292</v>
      </c>
      <c r="C2971" s="371" t="inlineStr">
        <is>
          <t>T440</t>
        </is>
      </c>
      <c r="D2971" s="371" t="n"/>
      <c r="E2971" s="371" t="n"/>
      <c r="F2971" s="371" t="n"/>
      <c r="G2971" s="371" t="n">
        <v>18</v>
      </c>
      <c r="H2971" s="372" t="n">
        <v>43626</v>
      </c>
      <c r="I2971" s="371" t="n">
        <v>5243</v>
      </c>
      <c r="J2971" s="371" t="n">
        <v>9092</v>
      </c>
      <c r="K2971" s="371" t="n">
        <v>8376</v>
      </c>
      <c r="L2971" s="371" t="n"/>
      <c r="M2971" s="374">
        <f>+(((J2971-I2971)-(K2971-I2971))/(K2971-I2971))*100</f>
        <v/>
      </c>
      <c r="N2971" s="394" t="n"/>
      <c r="O2971" s="377" t="n"/>
      <c r="P2971" s="377" t="n"/>
      <c r="Q2971" s="287" t="n"/>
      <c r="R2971" s="287" t="n"/>
      <c r="S2971" s="331">
        <f>+(((K2971-I2971)/1000)*1000)/10</f>
        <v/>
      </c>
      <c r="T2971" s="332" t="n"/>
    </row>
    <row r="2972" ht="15.75" customHeight="1" s="412">
      <c r="A2972" s="333" t="n">
        <v>3937</v>
      </c>
      <c r="B2972" s="334" t="n">
        <v>359</v>
      </c>
      <c r="C2972" s="371" t="inlineStr">
        <is>
          <t>T441</t>
        </is>
      </c>
      <c r="D2972" s="371" t="n"/>
      <c r="E2972" s="371" t="n"/>
      <c r="F2972" s="371" t="n"/>
      <c r="G2972" s="371" t="n">
        <v>14</v>
      </c>
      <c r="H2972" s="372" t="n">
        <v>43591</v>
      </c>
      <c r="I2972" s="373" t="n">
        <v>5545</v>
      </c>
      <c r="J2972" s="373" t="n">
        <v>7538</v>
      </c>
      <c r="K2972" s="371" t="n">
        <v>6888</v>
      </c>
      <c r="L2972" s="371" t="n">
        <v>2</v>
      </c>
      <c r="M2972" s="374">
        <f>+(((J2972-I2972)-(K2972-I2972))/(K2972-I2972))*100</f>
        <v/>
      </c>
      <c r="N2972" s="394" t="inlineStr">
        <is>
          <t>MF</t>
        </is>
      </c>
      <c r="O2972" s="376">
        <f>AVERAGE(M2972:M2973)</f>
        <v/>
      </c>
      <c r="P2972" s="376">
        <f>_xlfn.STDEV.S(M2972,M2973)</f>
        <v/>
      </c>
      <c r="Q2972" s="287" t="n">
        <v>2</v>
      </c>
      <c r="R2972" s="287" t="n"/>
      <c r="S2972" s="331">
        <f>+(((K2972-I2972)/1000)*1000)/10</f>
        <v/>
      </c>
      <c r="T2972" s="332">
        <f>AVERAGE(S2972:S2973)</f>
        <v/>
      </c>
    </row>
    <row r="2973" ht="15.75" customHeight="1" s="412">
      <c r="A2973" s="333" t="n">
        <v>3938</v>
      </c>
      <c r="B2973" s="334" t="n">
        <v>360</v>
      </c>
      <c r="C2973" s="371" t="inlineStr">
        <is>
          <t>T441</t>
        </is>
      </c>
      <c r="D2973" s="371" t="n"/>
      <c r="E2973" s="371" t="n"/>
      <c r="F2973" s="371" t="n"/>
      <c r="G2973" s="371" t="n">
        <v>14</v>
      </c>
      <c r="H2973" s="372" t="n">
        <v>43591</v>
      </c>
      <c r="I2973" s="373" t="n">
        <v>5503</v>
      </c>
      <c r="J2973" s="373" t="n">
        <v>7551</v>
      </c>
      <c r="K2973" s="371" t="n">
        <v>6861</v>
      </c>
      <c r="L2973" s="371" t="n"/>
      <c r="M2973" s="374">
        <f>+(((J2973-I2973)-(K2973-I2973))/(K2973-I2973))*100</f>
        <v/>
      </c>
      <c r="N2973" s="394" t="n"/>
      <c r="O2973" s="377" t="n"/>
      <c r="P2973" s="377" t="n"/>
      <c r="Q2973" s="287" t="n"/>
      <c r="R2973" s="287" t="n"/>
      <c r="S2973" s="331">
        <f>+(((K2973-I2973)/1000)*1000)/10</f>
        <v/>
      </c>
      <c r="T2973" s="332" t="n"/>
    </row>
    <row r="2974" ht="15.75" customHeight="1" s="412">
      <c r="A2974" s="333" t="n">
        <v>4587</v>
      </c>
      <c r="B2974" s="334" t="n">
        <v>293</v>
      </c>
      <c r="C2974" s="371" t="inlineStr">
        <is>
          <t>T441</t>
        </is>
      </c>
      <c r="D2974" s="371" t="n"/>
      <c r="E2974" s="371" t="n"/>
      <c r="F2974" s="371" t="n"/>
      <c r="G2974" s="371" t="n">
        <v>16</v>
      </c>
      <c r="H2974" s="372" t="n">
        <v>43607</v>
      </c>
      <c r="I2974" s="371" t="n">
        <v>5203</v>
      </c>
      <c r="J2974" s="371" t="n">
        <v>7536</v>
      </c>
      <c r="K2974" s="371" t="n">
        <v>7031</v>
      </c>
      <c r="L2974" s="371" t="n">
        <v>2</v>
      </c>
      <c r="M2974" s="374">
        <f>+(((J2974-I2974)-(K2974-I2974))/(K2974-I2974))*100</f>
        <v/>
      </c>
      <c r="N2974" s="394" t="n"/>
      <c r="O2974" s="376">
        <f>AVERAGE(M2974:M2975)</f>
        <v/>
      </c>
      <c r="P2974" s="376">
        <f>_xlfn.STDEV.S(M2974,M2975)</f>
        <v/>
      </c>
      <c r="Q2974" s="287" t="n"/>
      <c r="R2974" s="287" t="n"/>
      <c r="S2974" s="331">
        <f>+(((K2974-I2974)/1000)*1000)/10</f>
        <v/>
      </c>
      <c r="T2974" s="332">
        <f>AVERAGE(S2974:S2975)</f>
        <v/>
      </c>
    </row>
    <row r="2975" ht="15.75" customHeight="1" s="412">
      <c r="A2975" s="333" t="n">
        <v>4588</v>
      </c>
      <c r="B2975" s="334" t="n">
        <v>294</v>
      </c>
      <c r="C2975" s="371" t="inlineStr">
        <is>
          <t>T441</t>
        </is>
      </c>
      <c r="D2975" s="371" t="n"/>
      <c r="E2975" s="371" t="n"/>
      <c r="F2975" s="371" t="n"/>
      <c r="G2975" s="371" t="n">
        <v>16</v>
      </c>
      <c r="H2975" s="372" t="n">
        <v>43607</v>
      </c>
      <c r="I2975" s="371" t="n">
        <v>5223</v>
      </c>
      <c r="J2975" s="371" t="n">
        <v>7802</v>
      </c>
      <c r="K2975" s="371" t="n">
        <v>7250</v>
      </c>
      <c r="L2975" s="371" t="n"/>
      <c r="M2975" s="374">
        <f>+(((J2975-I2975)-(K2975-I2975))/(K2975-I2975))*100</f>
        <v/>
      </c>
      <c r="N2975" s="394" t="n"/>
      <c r="O2975" s="377" t="n"/>
      <c r="P2975" s="377" t="n"/>
      <c r="Q2975" s="287" t="n"/>
      <c r="R2975" s="287" t="n"/>
      <c r="S2975" s="331">
        <f>+(((K2975-I2975)/1000)*1000)/10</f>
        <v/>
      </c>
      <c r="T2975" s="332" t="n"/>
    </row>
    <row r="2976" ht="15.75" customHeight="1" s="412">
      <c r="A2976" s="333" t="n">
        <v>5233</v>
      </c>
      <c r="B2976" s="334" t="n">
        <v>293</v>
      </c>
      <c r="C2976" s="371" t="inlineStr">
        <is>
          <t>T441</t>
        </is>
      </c>
      <c r="D2976" s="371" t="n"/>
      <c r="E2976" s="371" t="n"/>
      <c r="F2976" s="371" t="n"/>
      <c r="G2976" s="371" t="n">
        <v>18</v>
      </c>
      <c r="H2976" s="372" t="n">
        <v>43626</v>
      </c>
      <c r="I2976" s="371" t="n">
        <v>5203</v>
      </c>
      <c r="J2976" s="371" t="n">
        <v>8780</v>
      </c>
      <c r="K2976" s="371" t="n">
        <v>8146</v>
      </c>
      <c r="L2976" s="371" t="n">
        <v>9</v>
      </c>
      <c r="M2976" s="374">
        <f>+(((J2976-I2976)-(K2976-I2976))/(K2976-I2976))*100</f>
        <v/>
      </c>
      <c r="N2976" s="394" t="n"/>
      <c r="O2976" s="376">
        <f>AVERAGE(M2976:M2977)</f>
        <v/>
      </c>
      <c r="P2976" s="376">
        <f>_xlfn.STDEV.S(M2976,M2977)</f>
        <v/>
      </c>
      <c r="Q2976" s="287" t="n"/>
      <c r="R2976" s="287" t="n"/>
      <c r="S2976" s="331">
        <f>+(((K2976-I2976)/1000)*1000)/10</f>
        <v/>
      </c>
      <c r="T2976" s="332">
        <f>AVERAGE(S2976:S2977)</f>
        <v/>
      </c>
    </row>
    <row r="2977" ht="15.75" customHeight="1" s="412">
      <c r="A2977" s="333" t="n">
        <v>5234</v>
      </c>
      <c r="B2977" s="334" t="n">
        <v>294</v>
      </c>
      <c r="C2977" s="371" t="inlineStr">
        <is>
          <t>T441</t>
        </is>
      </c>
      <c r="D2977" s="371" t="n"/>
      <c r="E2977" s="371" t="n"/>
      <c r="F2977" s="371" t="n"/>
      <c r="G2977" s="371" t="n">
        <v>18</v>
      </c>
      <c r="H2977" s="372" t="n">
        <v>43626</v>
      </c>
      <c r="I2977" s="371" t="n">
        <v>5223</v>
      </c>
      <c r="J2977" s="371" t="n">
        <v>8732</v>
      </c>
      <c r="K2977" s="371" t="n">
        <v>8112</v>
      </c>
      <c r="L2977" s="371" t="n"/>
      <c r="M2977" s="374">
        <f>+(((J2977-I2977)-(K2977-I2977))/(K2977-I2977))*100</f>
        <v/>
      </c>
      <c r="N2977" s="394" t="n"/>
      <c r="O2977" s="377" t="n"/>
      <c r="P2977" s="377" t="n"/>
      <c r="Q2977" s="287" t="n"/>
      <c r="R2977" s="287" t="n"/>
      <c r="S2977" s="331">
        <f>+(((K2977-I2977)/1000)*1000)/10</f>
        <v/>
      </c>
      <c r="T2977" s="332" t="n"/>
    </row>
    <row r="2978" ht="15.75" customHeight="1" s="412">
      <c r="A2978" s="333" t="n">
        <v>5733</v>
      </c>
      <c r="B2978" s="334" t="n">
        <v>177</v>
      </c>
      <c r="C2978" s="378" t="inlineStr">
        <is>
          <t>T441</t>
        </is>
      </c>
      <c r="D2978" s="378" t="n"/>
      <c r="E2978" s="378" t="n"/>
      <c r="F2978" s="378" t="n"/>
      <c r="G2978" s="378" t="n">
        <v>21</v>
      </c>
      <c r="H2978" s="379" t="n">
        <v>43657</v>
      </c>
      <c r="I2978" s="378" t="n">
        <v>5259</v>
      </c>
      <c r="J2978" s="378" t="n">
        <v>7751</v>
      </c>
      <c r="K2978" s="378" t="n">
        <v>7337</v>
      </c>
      <c r="L2978" s="378" t="n">
        <v>9</v>
      </c>
      <c r="M2978" s="374">
        <f>+(((J2978-I2978)-(K2978-I2978))/(K2978-I2978))*100</f>
        <v/>
      </c>
      <c r="N2978" s="394" t="n"/>
      <c r="O2978" s="376">
        <f>AVERAGE(M2978:M2979)</f>
        <v/>
      </c>
      <c r="P2978" s="376">
        <f>_xlfn.STDEV.S(M2978,M2979)</f>
        <v/>
      </c>
      <c r="Q2978" s="287" t="n"/>
      <c r="R2978" s="287" t="n"/>
      <c r="S2978" s="331">
        <f>+(((K2978-I2978)/1000)*1000)/10</f>
        <v/>
      </c>
      <c r="T2978" s="332">
        <f>AVERAGE(S2978:S2979)</f>
        <v/>
      </c>
    </row>
    <row r="2979" ht="15.75" customHeight="1" s="412">
      <c r="A2979" s="333" t="n">
        <v>5734</v>
      </c>
      <c r="B2979" s="334" t="n">
        <v>178</v>
      </c>
      <c r="C2979" s="378" t="inlineStr">
        <is>
          <t>T441</t>
        </is>
      </c>
      <c r="D2979" s="378" t="n"/>
      <c r="E2979" s="378" t="n"/>
      <c r="F2979" s="378" t="n"/>
      <c r="G2979" s="378" t="n">
        <v>21</v>
      </c>
      <c r="H2979" s="379" t="n">
        <v>43657</v>
      </c>
      <c r="I2979" s="378" t="n">
        <v>5226</v>
      </c>
      <c r="J2979" s="378" t="n">
        <v>7675</v>
      </c>
      <c r="K2979" s="378" t="n">
        <v>7261</v>
      </c>
      <c r="L2979" s="378" t="n"/>
      <c r="M2979" s="374">
        <f>+(((J2979-I2979)-(K2979-I2979))/(K2979-I2979))*100</f>
        <v/>
      </c>
      <c r="N2979" s="394" t="n"/>
      <c r="O2979" s="377" t="n"/>
      <c r="P2979" s="377" t="n"/>
      <c r="Q2979" s="287" t="n"/>
      <c r="R2979" s="287" t="n"/>
      <c r="S2979" s="331">
        <f>+(((K2979-I2979)/1000)*1000)/10</f>
        <v/>
      </c>
      <c r="T2979" s="332" t="n"/>
    </row>
    <row r="2980" ht="15.75" customHeight="1" s="412">
      <c r="A2980" s="333" t="n">
        <v>6335</v>
      </c>
      <c r="B2980" s="334" t="n">
        <v>291</v>
      </c>
      <c r="C2980" s="378" t="inlineStr">
        <is>
          <t>T441</t>
        </is>
      </c>
      <c r="D2980" s="378" t="n"/>
      <c r="E2980" s="378" t="n"/>
      <c r="F2980" s="378" t="n"/>
      <c r="G2980" s="378" t="n">
        <v>22</v>
      </c>
      <c r="H2980" s="379" t="n">
        <v>43685</v>
      </c>
      <c r="I2980" s="378" t="n">
        <v>5259</v>
      </c>
      <c r="J2980" s="378" t="n">
        <v>7655</v>
      </c>
      <c r="K2980" s="378" t="n">
        <v>7310</v>
      </c>
      <c r="L2980" s="378" t="n">
        <v>9</v>
      </c>
      <c r="M2980" s="374">
        <f>+(((J2980-I2980)-(K2980-I2980))/(K2980-I2980))*100</f>
        <v/>
      </c>
      <c r="N2980" s="394" t="n"/>
      <c r="O2980" s="376">
        <f>AVERAGE(M2980:M2981)</f>
        <v/>
      </c>
      <c r="P2980" s="376">
        <f>_xlfn.STDEV.S(M2980,M2981)</f>
        <v/>
      </c>
      <c r="Q2980" s="287" t="n"/>
      <c r="R2980" s="287" t="n"/>
      <c r="S2980" s="331">
        <f>+(((K2980-I2980)/1000)*1000)/10</f>
        <v/>
      </c>
      <c r="T2980" s="332">
        <f>AVERAGE(S2980:S2981)</f>
        <v/>
      </c>
    </row>
    <row r="2981" ht="15.75" customHeight="1" s="412">
      <c r="A2981" s="333" t="n">
        <v>6336</v>
      </c>
      <c r="B2981" s="334" t="n">
        <v>291</v>
      </c>
      <c r="C2981" s="378" t="inlineStr">
        <is>
          <t>T441</t>
        </is>
      </c>
      <c r="D2981" s="378" t="n"/>
      <c r="E2981" s="378" t="n"/>
      <c r="F2981" s="378" t="n"/>
      <c r="G2981" s="378" t="n">
        <v>22</v>
      </c>
      <c r="H2981" s="379" t="n">
        <v>43685</v>
      </c>
      <c r="I2981" s="378" t="n">
        <v>5259</v>
      </c>
      <c r="J2981" s="378" t="n">
        <v>7802</v>
      </c>
      <c r="K2981" s="378" t="n">
        <v>7414</v>
      </c>
      <c r="L2981" s="378" t="n"/>
      <c r="M2981" s="374">
        <f>+(((J2981-I2981)-(K2981-I2981))/(K2981-I2981))*100</f>
        <v/>
      </c>
      <c r="N2981" s="394" t="n"/>
      <c r="O2981" s="377" t="n"/>
      <c r="P2981" s="377" t="n"/>
      <c r="Q2981" s="287" t="n"/>
      <c r="R2981" s="287" t="n"/>
      <c r="S2981" s="331">
        <f>+(((K2981-I2981)/1000)*1000)/10</f>
        <v/>
      </c>
      <c r="T2981" s="332" t="n"/>
    </row>
    <row r="2982" ht="15.75" customHeight="1" s="412">
      <c r="A2982" s="333" t="n">
        <v>3939</v>
      </c>
      <c r="B2982" s="334" t="n">
        <v>361</v>
      </c>
      <c r="C2982" s="371" t="inlineStr">
        <is>
          <t>T442</t>
        </is>
      </c>
      <c r="D2982" s="371" t="n"/>
      <c r="E2982" s="371" t="n"/>
      <c r="F2982" s="371" t="n"/>
      <c r="G2982" s="371" t="n">
        <v>14</v>
      </c>
      <c r="H2982" s="372" t="n">
        <v>43591</v>
      </c>
      <c r="I2982" s="373" t="n">
        <v>5529</v>
      </c>
      <c r="J2982" s="373" t="n">
        <v>8507</v>
      </c>
      <c r="K2982" s="371" t="n">
        <v>7796</v>
      </c>
      <c r="L2982" s="371" t="n">
        <v>2</v>
      </c>
      <c r="M2982" s="374">
        <f>+(((J2982-I2982)-(K2982-I2982))/(K2982-I2982))*100</f>
        <v/>
      </c>
      <c r="N2982" s="394" t="inlineStr">
        <is>
          <t>MF</t>
        </is>
      </c>
      <c r="O2982" s="376">
        <f>AVERAGE(M2982:M2983)</f>
        <v/>
      </c>
      <c r="P2982" s="376">
        <f>_xlfn.STDEV.S(M2982,M2983)</f>
        <v/>
      </c>
      <c r="Q2982" s="287" t="n">
        <v>2</v>
      </c>
      <c r="R2982" s="287" t="n"/>
      <c r="S2982" s="331">
        <f>+(((K2982-I2982)/1000)*1000)/10</f>
        <v/>
      </c>
      <c r="T2982" s="332">
        <f>AVERAGE(S2982:S2983)</f>
        <v/>
      </c>
    </row>
    <row r="2983" ht="15.75" customHeight="1" s="412">
      <c r="A2983" s="333" t="n">
        <v>3940</v>
      </c>
      <c r="B2983" s="334" t="n">
        <v>362</v>
      </c>
      <c r="C2983" s="371" t="inlineStr">
        <is>
          <t>T442</t>
        </is>
      </c>
      <c r="D2983" s="371" t="n"/>
      <c r="E2983" s="371" t="n"/>
      <c r="F2983" s="371" t="n"/>
      <c r="G2983" s="371" t="n">
        <v>14</v>
      </c>
      <c r="H2983" s="372" t="n">
        <v>43591</v>
      </c>
      <c r="I2983" s="373" t="n">
        <v>5582</v>
      </c>
      <c r="J2983" s="373" t="n">
        <v>8769</v>
      </c>
      <c r="K2983" s="371" t="n">
        <v>7992</v>
      </c>
      <c r="L2983" s="371" t="n"/>
      <c r="M2983" s="374">
        <f>+(((J2983-I2983)-(K2983-I2983))/(K2983-I2983))*100</f>
        <v/>
      </c>
      <c r="N2983" s="394" t="n"/>
      <c r="O2983" s="377" t="n"/>
      <c r="P2983" s="377" t="n"/>
      <c r="Q2983" s="287" t="n"/>
      <c r="R2983" s="287" t="n"/>
      <c r="S2983" s="331">
        <f>+(((K2983-I2983)/1000)*1000)/10</f>
        <v/>
      </c>
      <c r="T2983" s="332" t="n"/>
    </row>
    <row r="2984" ht="15.75" customHeight="1" s="412">
      <c r="A2984" s="333" t="n">
        <v>4589</v>
      </c>
      <c r="B2984" s="334" t="n">
        <v>295</v>
      </c>
      <c r="C2984" s="371" t="inlineStr">
        <is>
          <t>T442</t>
        </is>
      </c>
      <c r="D2984" s="371" t="n"/>
      <c r="E2984" s="371" t="n"/>
      <c r="F2984" s="371" t="n"/>
      <c r="G2984" s="371" t="n">
        <v>16</v>
      </c>
      <c r="H2984" s="372" t="n">
        <v>43607</v>
      </c>
      <c r="I2984" s="371" t="n">
        <v>5221</v>
      </c>
      <c r="J2984" s="371" t="n">
        <v>7858</v>
      </c>
      <c r="K2984" s="371" t="n">
        <v>7340</v>
      </c>
      <c r="L2984" s="371" t="n">
        <v>2</v>
      </c>
      <c r="M2984" s="374">
        <f>+(((J2984-I2984)-(K2984-I2984))/(K2984-I2984))*100</f>
        <v/>
      </c>
      <c r="N2984" s="394" t="n"/>
      <c r="O2984" s="376">
        <f>AVERAGE(M2984:M2985)</f>
        <v/>
      </c>
      <c r="P2984" s="376">
        <f>_xlfn.STDEV.S(M2984,M2985)</f>
        <v/>
      </c>
      <c r="Q2984" s="287" t="n"/>
      <c r="R2984" s="287" t="n"/>
      <c r="S2984" s="331">
        <f>+(((K2984-I2984)/1000)*1000)/10</f>
        <v/>
      </c>
      <c r="T2984" s="332">
        <f>AVERAGE(S2984:S2985)</f>
        <v/>
      </c>
    </row>
    <row r="2985" ht="15.75" customHeight="1" s="412">
      <c r="A2985" s="333" t="n">
        <v>4590</v>
      </c>
      <c r="B2985" s="334" t="n">
        <v>296</v>
      </c>
      <c r="C2985" s="371" t="inlineStr">
        <is>
          <t>T442</t>
        </is>
      </c>
      <c r="D2985" s="371" t="n"/>
      <c r="E2985" s="371" t="n"/>
      <c r="F2985" s="371" t="n"/>
      <c r="G2985" s="371" t="n">
        <v>16</v>
      </c>
      <c r="H2985" s="372" t="n">
        <v>43607</v>
      </c>
      <c r="I2985" s="371" t="n">
        <v>5271</v>
      </c>
      <c r="J2985" s="371" t="n">
        <v>7765</v>
      </c>
      <c r="K2985" s="371" t="n">
        <v>7274</v>
      </c>
      <c r="L2985" s="371" t="n"/>
      <c r="M2985" s="374">
        <f>+(((J2985-I2985)-(K2985-I2985))/(K2985-I2985))*100</f>
        <v/>
      </c>
      <c r="N2985" s="394" t="n"/>
      <c r="O2985" s="377" t="n"/>
      <c r="P2985" s="377" t="n"/>
      <c r="Q2985" s="287" t="n"/>
      <c r="R2985" s="287" t="n"/>
      <c r="S2985" s="331">
        <f>+(((K2985-I2985)/1000)*1000)/10</f>
        <v/>
      </c>
      <c r="T2985" s="332" t="n"/>
    </row>
    <row r="2986" ht="15.75" customHeight="1" s="412">
      <c r="A2986" s="333" t="n">
        <v>5235</v>
      </c>
      <c r="B2986" s="334" t="n">
        <v>295</v>
      </c>
      <c r="C2986" s="371" t="inlineStr">
        <is>
          <t>T442</t>
        </is>
      </c>
      <c r="D2986" s="371" t="n"/>
      <c r="E2986" s="371" t="n"/>
      <c r="F2986" s="371" t="n"/>
      <c r="G2986" s="371" t="n">
        <v>18</v>
      </c>
      <c r="H2986" s="372" t="n">
        <v>43626</v>
      </c>
      <c r="I2986" s="371" t="n">
        <v>5221</v>
      </c>
      <c r="J2986" s="371" t="n">
        <v>8459</v>
      </c>
      <c r="K2986" s="371" t="n">
        <v>7801</v>
      </c>
      <c r="L2986" s="371" t="n">
        <v>8</v>
      </c>
      <c r="M2986" s="374">
        <f>+(((J2986-I2986)-(K2986-I2986))/(K2986-I2986))*100</f>
        <v/>
      </c>
      <c r="N2986" s="394" t="n"/>
      <c r="O2986" s="376">
        <f>AVERAGE(M2986:M2987)</f>
        <v/>
      </c>
      <c r="P2986" s="376">
        <f>_xlfn.STDEV.S(M2986,M2987)</f>
        <v/>
      </c>
      <c r="Q2986" s="287" t="n"/>
      <c r="R2986" s="287" t="n"/>
      <c r="S2986" s="331">
        <f>+(((K2986-I2986)/1000)*1000)/10</f>
        <v/>
      </c>
      <c r="T2986" s="332">
        <f>AVERAGE(S2986:S2987)</f>
        <v/>
      </c>
    </row>
    <row r="2987" ht="15.75" customHeight="1" s="412">
      <c r="A2987" s="333" t="n">
        <v>5236</v>
      </c>
      <c r="B2987" s="334" t="n">
        <v>296</v>
      </c>
      <c r="C2987" s="371" t="inlineStr">
        <is>
          <t>T442</t>
        </is>
      </c>
      <c r="D2987" s="371" t="n"/>
      <c r="E2987" s="371" t="n"/>
      <c r="F2987" s="371" t="n"/>
      <c r="G2987" s="371" t="n">
        <v>18</v>
      </c>
      <c r="H2987" s="372" t="n">
        <v>43626</v>
      </c>
      <c r="I2987" s="371" t="n">
        <v>5271</v>
      </c>
      <c r="J2987" s="371" t="n">
        <v>8459</v>
      </c>
      <c r="K2987" s="371" t="n">
        <v>7817</v>
      </c>
      <c r="L2987" s="371" t="n"/>
      <c r="M2987" s="374">
        <f>+(((J2987-I2987)-(K2987-I2987))/(K2987-I2987))*100</f>
        <v/>
      </c>
      <c r="N2987" s="394" t="n"/>
      <c r="O2987" s="377" t="n"/>
      <c r="P2987" s="377" t="n"/>
      <c r="Q2987" s="287" t="n"/>
      <c r="R2987" s="287" t="n"/>
      <c r="S2987" s="331">
        <f>+(((K2987-I2987)/1000)*1000)/10</f>
        <v/>
      </c>
      <c r="T2987" s="332" t="n"/>
    </row>
    <row r="2988" ht="15.75" customHeight="1" s="412">
      <c r="A2988" s="333" t="n">
        <v>5735</v>
      </c>
      <c r="B2988" s="334" t="n">
        <v>179</v>
      </c>
      <c r="C2988" s="378" t="inlineStr">
        <is>
          <t>T442</t>
        </is>
      </c>
      <c r="D2988" s="378" t="n"/>
      <c r="E2988" s="378" t="n"/>
      <c r="F2988" s="378" t="n"/>
      <c r="G2988" s="378" t="n">
        <v>21</v>
      </c>
      <c r="H2988" s="379" t="n">
        <v>43657</v>
      </c>
      <c r="I2988" s="378" t="n">
        <v>5180</v>
      </c>
      <c r="J2988" s="378" t="n">
        <v>8105</v>
      </c>
      <c r="K2988" s="378" t="n">
        <v>7589</v>
      </c>
      <c r="L2988" s="378" t="n">
        <v>8</v>
      </c>
      <c r="M2988" s="374">
        <f>+(((J2988-I2988)-(K2988-I2988))/(K2988-I2988))*100</f>
        <v/>
      </c>
      <c r="N2988" s="394" t="n"/>
      <c r="O2988" s="376">
        <f>AVERAGE(M2988:M2989)</f>
        <v/>
      </c>
      <c r="P2988" s="376">
        <f>_xlfn.STDEV.S(M2988,M2989)</f>
        <v/>
      </c>
      <c r="Q2988" s="287" t="n"/>
      <c r="R2988" s="287" t="n"/>
      <c r="S2988" s="331">
        <f>+(((K2988-I2988)/1000)*1000)/10</f>
        <v/>
      </c>
      <c r="T2988" s="332">
        <f>AVERAGE(S2988:S2989)</f>
        <v/>
      </c>
    </row>
    <row r="2989" ht="15.75" customHeight="1" s="412">
      <c r="A2989" s="333" t="n">
        <v>5736</v>
      </c>
      <c r="B2989" s="334" t="n">
        <v>180</v>
      </c>
      <c r="C2989" s="378" t="inlineStr">
        <is>
          <t>T442</t>
        </is>
      </c>
      <c r="D2989" s="378" t="n"/>
      <c r="E2989" s="378" t="n"/>
      <c r="F2989" s="378" t="n"/>
      <c r="G2989" s="378" t="n">
        <v>21</v>
      </c>
      <c r="H2989" s="379" t="n">
        <v>43657</v>
      </c>
      <c r="I2989" s="378" t="n">
        <v>5282</v>
      </c>
      <c r="J2989" s="378" t="n">
        <v>8185</v>
      </c>
      <c r="K2989" s="378" t="n">
        <v>7675</v>
      </c>
      <c r="L2989" s="378" t="n"/>
      <c r="M2989" s="374">
        <f>+(((J2989-I2989)-(K2989-I2989))/(K2989-I2989))*100</f>
        <v/>
      </c>
      <c r="N2989" s="394" t="n"/>
      <c r="O2989" s="377" t="n"/>
      <c r="P2989" s="377" t="n"/>
      <c r="Q2989" s="287" t="n"/>
      <c r="R2989" s="287" t="n"/>
      <c r="S2989" s="331">
        <f>+(((K2989-I2989)/1000)*1000)/10</f>
        <v/>
      </c>
      <c r="T2989" s="332" t="n"/>
    </row>
    <row r="2990" ht="15.75" customHeight="1" s="412">
      <c r="A2990" s="333" t="n">
        <v>6337</v>
      </c>
      <c r="B2990" s="334" t="n">
        <v>292</v>
      </c>
      <c r="C2990" s="378" t="inlineStr">
        <is>
          <t>T442</t>
        </is>
      </c>
      <c r="D2990" s="378" t="n"/>
      <c r="E2990" s="378" t="n"/>
      <c r="F2990" s="378" t="n"/>
      <c r="G2990" s="378" t="n">
        <v>22</v>
      </c>
      <c r="H2990" s="379" t="n">
        <v>43685</v>
      </c>
      <c r="I2990" s="378" t="n">
        <v>5243</v>
      </c>
      <c r="J2990" s="378" t="n">
        <v>7627</v>
      </c>
      <c r="K2990" s="378" t="n">
        <v>7280</v>
      </c>
      <c r="L2990" s="378" t="n">
        <v>8</v>
      </c>
      <c r="M2990" s="374">
        <f>+(((J2990-I2990)-(K2990-I2990))/(K2990-I2990))*100</f>
        <v/>
      </c>
      <c r="N2990" s="394" t="n"/>
      <c r="O2990" s="376">
        <f>AVERAGE(M2990:M2991)</f>
        <v/>
      </c>
      <c r="P2990" s="376">
        <f>_xlfn.STDEV.S(M2990,M2991)</f>
        <v/>
      </c>
      <c r="Q2990" s="287" t="n"/>
      <c r="R2990" s="287" t="n"/>
      <c r="S2990" s="331">
        <f>+(((K2990-I2990)/1000)*1000)/10</f>
        <v/>
      </c>
      <c r="T2990" s="332">
        <f>AVERAGE(S2990:S2991)</f>
        <v/>
      </c>
    </row>
    <row r="2991" ht="15.75" customHeight="1" s="412">
      <c r="A2991" s="333" t="n">
        <v>6338</v>
      </c>
      <c r="B2991" s="334" t="n">
        <v>292</v>
      </c>
      <c r="C2991" s="378" t="inlineStr">
        <is>
          <t>T442</t>
        </is>
      </c>
      <c r="D2991" s="378" t="n"/>
      <c r="E2991" s="378" t="n"/>
      <c r="F2991" s="378" t="n"/>
      <c r="G2991" s="378" t="n">
        <v>22</v>
      </c>
      <c r="H2991" s="379" t="n">
        <v>43685</v>
      </c>
      <c r="I2991" s="378" t="n">
        <v>5243</v>
      </c>
      <c r="J2991" s="378" t="n">
        <v>7668</v>
      </c>
      <c r="K2991" s="378" t="n">
        <v>7297</v>
      </c>
      <c r="L2991" s="378" t="n"/>
      <c r="M2991" s="374">
        <f>+(((J2991-I2991)-(K2991-I2991))/(K2991-I2991))*100</f>
        <v/>
      </c>
      <c r="N2991" s="394" t="n"/>
      <c r="O2991" s="377" t="n"/>
      <c r="P2991" s="377" t="n"/>
      <c r="Q2991" s="287" t="n"/>
      <c r="R2991" s="287" t="n"/>
      <c r="S2991" s="331">
        <f>+(((K2991-I2991)/1000)*1000)/10</f>
        <v/>
      </c>
      <c r="T2991" s="332" t="n"/>
    </row>
    <row r="2992" ht="15.75" customHeight="1" s="412">
      <c r="A2992" s="333" t="n">
        <v>3557</v>
      </c>
      <c r="B2992" s="334" t="n">
        <v>313</v>
      </c>
      <c r="C2992" s="371" t="inlineStr">
        <is>
          <t>T443</t>
        </is>
      </c>
      <c r="D2992" s="371" t="n"/>
      <c r="E2992" s="371" t="n"/>
      <c r="F2992" s="371" t="n"/>
      <c r="G2992" s="371" t="n">
        <v>13</v>
      </c>
      <c r="H2992" s="372" t="n">
        <v>43587</v>
      </c>
      <c r="I2992" s="371" t="n">
        <v>5188</v>
      </c>
      <c r="J2992" s="371" t="n">
        <v>8418</v>
      </c>
      <c r="K2992" s="371" t="n">
        <v>7340</v>
      </c>
      <c r="L2992" s="371" t="n">
        <v>1</v>
      </c>
      <c r="M2992" s="399">
        <f>+(((J2992-I2992)-(K2992-I2992))/(K2992-I2992))*100</f>
        <v/>
      </c>
      <c r="N2992" s="394" t="inlineStr">
        <is>
          <t>26/4</t>
        </is>
      </c>
      <c r="O2992" s="376">
        <f>AVERAGE(M2992:M2993)</f>
        <v/>
      </c>
      <c r="P2992" s="376">
        <f>_xlfn.STDEV.S(M2992,M2993)</f>
        <v/>
      </c>
      <c r="Q2992" s="287" t="n">
        <v>2</v>
      </c>
      <c r="R2992" s="287" t="n"/>
      <c r="S2992" s="331">
        <f>+(((K2992-I2992)/1000)*1000)/10</f>
        <v/>
      </c>
      <c r="T2992" s="332">
        <f>AVERAGE(S2992:S2993)</f>
        <v/>
      </c>
    </row>
    <row r="2993" ht="15.75" customHeight="1" s="412">
      <c r="A2993" s="333" t="n">
        <v>3558</v>
      </c>
      <c r="B2993" s="334" t="n">
        <v>314</v>
      </c>
      <c r="C2993" s="371" t="inlineStr">
        <is>
          <t>T443</t>
        </is>
      </c>
      <c r="D2993" s="371" t="n"/>
      <c r="E2993" s="371" t="n"/>
      <c r="F2993" s="371" t="n"/>
      <c r="G2993" s="371" t="n">
        <v>13</v>
      </c>
      <c r="H2993" s="372" t="n">
        <v>43587</v>
      </c>
      <c r="I2993" s="371" t="n">
        <v>5225</v>
      </c>
      <c r="J2993" s="371" t="n">
        <v>7961</v>
      </c>
      <c r="K2993" s="371" t="n">
        <v>7233</v>
      </c>
      <c r="L2993" s="371" t="n"/>
      <c r="M2993" s="399">
        <f>+(((J2993-I2993)-(K2993-I2993))/(K2993-I2993))*100</f>
        <v/>
      </c>
      <c r="N2993" s="394" t="n"/>
      <c r="O2993" s="377" t="n"/>
      <c r="P2993" s="377" t="n"/>
      <c r="Q2993" s="287" t="n"/>
      <c r="R2993" s="287" t="n"/>
      <c r="S2993" s="331">
        <f>+(((K2993-I2993)/1000)*1000)/10</f>
        <v/>
      </c>
      <c r="T2993" s="332" t="n"/>
    </row>
    <row r="2994" ht="15.75" customHeight="1" s="412">
      <c r="A2994" s="333" t="n">
        <v>4275</v>
      </c>
      <c r="B2994" s="334" t="n">
        <v>305</v>
      </c>
      <c r="C2994" s="371" t="inlineStr">
        <is>
          <t>T443</t>
        </is>
      </c>
      <c r="D2994" s="371" t="n"/>
      <c r="E2994" s="371" t="n"/>
      <c r="F2994" s="371" t="n"/>
      <c r="G2994" s="371" t="n">
        <v>15</v>
      </c>
      <c r="H2994" s="372" t="n">
        <v>43599</v>
      </c>
      <c r="I2994" s="371" t="n">
        <v>5301</v>
      </c>
      <c r="J2994" s="371" t="n">
        <v>8127</v>
      </c>
      <c r="K2994" s="371" t="n">
        <v>7545</v>
      </c>
      <c r="L2994" s="371" t="n"/>
      <c r="M2994" s="374">
        <f>+(((J2994-I2994)-(K2994-I2994))/(K2994-I2994))*100</f>
        <v/>
      </c>
      <c r="N2994" s="377" t="n"/>
      <c r="O2994" s="376">
        <f>AVERAGE(M2994:M2995)</f>
        <v/>
      </c>
      <c r="P2994" s="376">
        <f>_xlfn.STDEV.S(M2994,M2995)</f>
        <v/>
      </c>
      <c r="Q2994" s="287" t="n"/>
      <c r="R2994" s="287" t="n"/>
      <c r="S2994" s="331">
        <f>+(((K2994-I2994)/1000)*1000)/10</f>
        <v/>
      </c>
      <c r="T2994" s="332">
        <f>AVERAGE(S2994:S2995)</f>
        <v/>
      </c>
    </row>
    <row r="2995" ht="15.75" customHeight="1" s="412">
      <c r="A2995" s="333" t="n">
        <v>4276</v>
      </c>
      <c r="B2995" s="334" t="n">
        <v>306</v>
      </c>
      <c r="C2995" s="371" t="inlineStr">
        <is>
          <t>T443</t>
        </is>
      </c>
      <c r="D2995" s="371" t="n"/>
      <c r="E2995" s="371" t="n"/>
      <c r="F2995" s="371" t="n"/>
      <c r="G2995" s="371" t="n">
        <v>15</v>
      </c>
      <c r="H2995" s="372" t="n">
        <v>43599</v>
      </c>
      <c r="I2995" s="371" t="n">
        <v>5254</v>
      </c>
      <c r="J2995" s="371" t="n">
        <v>8030</v>
      </c>
      <c r="K2995" s="371" t="n">
        <v>7454</v>
      </c>
      <c r="L2995" s="371" t="n"/>
      <c r="M2995" s="374">
        <f>+(((J2995-I2995)-(K2995-I2995))/(K2995-I2995))*100</f>
        <v/>
      </c>
      <c r="N2995" s="377" t="n"/>
      <c r="O2995" s="377" t="n"/>
      <c r="P2995" s="377" t="n"/>
      <c r="Q2995" s="287" t="n"/>
      <c r="R2995" s="287" t="n"/>
      <c r="S2995" s="331">
        <f>+(((K2995-I2995)/1000)*1000)/10</f>
        <v/>
      </c>
      <c r="T2995" s="332" t="n"/>
    </row>
    <row r="2996" ht="15.75" customHeight="1" s="412">
      <c r="A2996" s="333" t="n">
        <v>4921</v>
      </c>
      <c r="B2996" s="334" t="n">
        <v>305</v>
      </c>
      <c r="C2996" s="371" t="inlineStr">
        <is>
          <t>T443</t>
        </is>
      </c>
      <c r="D2996" s="371" t="n"/>
      <c r="E2996" s="371" t="n"/>
      <c r="F2996" s="371" t="n"/>
      <c r="G2996" s="371" t="n">
        <v>17</v>
      </c>
      <c r="H2996" s="372" t="n">
        <v>43619</v>
      </c>
      <c r="I2996" s="371" t="n">
        <v>5301</v>
      </c>
      <c r="J2996" s="371" t="n">
        <v>8739</v>
      </c>
      <c r="K2996" s="371" t="n">
        <v>7913</v>
      </c>
      <c r="L2996" s="371" t="n"/>
      <c r="M2996" s="374">
        <f>+(((J2996-I2996)-(K2996-I2996))/(K2996-I2996))*100</f>
        <v/>
      </c>
      <c r="N2996" s="394" t="n"/>
      <c r="O2996" s="376">
        <f>AVERAGE(M2996:M2997)</f>
        <v/>
      </c>
      <c r="P2996" s="376">
        <f>_xlfn.STDEV.S(M2996,M2997)</f>
        <v/>
      </c>
      <c r="Q2996" s="287" t="n"/>
      <c r="R2996" s="287" t="n"/>
      <c r="S2996" s="331">
        <f>+(((K2996-I2996)/1000)*1000)/10</f>
        <v/>
      </c>
      <c r="T2996" s="332">
        <f>AVERAGE(S2996:S2997)</f>
        <v/>
      </c>
    </row>
    <row r="2997" ht="15.75" customHeight="1" s="412">
      <c r="A2997" s="333" t="n">
        <v>4922</v>
      </c>
      <c r="B2997" s="334" t="n">
        <v>306</v>
      </c>
      <c r="C2997" s="371" t="inlineStr">
        <is>
          <t>T443</t>
        </is>
      </c>
      <c r="D2997" s="371" t="n"/>
      <c r="E2997" s="371" t="n"/>
      <c r="F2997" s="371" t="n"/>
      <c r="G2997" s="371" t="n">
        <v>17</v>
      </c>
      <c r="H2997" s="372" t="n">
        <v>43619</v>
      </c>
      <c r="I2997" s="371" t="n">
        <v>5254</v>
      </c>
      <c r="J2997" s="371" t="n">
        <v>9712</v>
      </c>
      <c r="K2997" s="371" t="n">
        <v>8712</v>
      </c>
      <c r="L2997" s="371" t="n"/>
      <c r="M2997" s="374">
        <f>+(((J2997-I2997)-(K2997-I2997))/(K2997-I2997))*100</f>
        <v/>
      </c>
      <c r="N2997" s="394" t="n"/>
      <c r="O2997" s="377" t="n"/>
      <c r="P2997" s="377" t="n"/>
      <c r="Q2997" s="287" t="n"/>
      <c r="R2997" s="287" t="n"/>
      <c r="S2997" s="331">
        <f>+(((K2997-I2997)/1000)*1000)/10</f>
        <v/>
      </c>
      <c r="T2997" s="332" t="n"/>
    </row>
    <row r="2998" ht="15.75" customHeight="1" s="412">
      <c r="A2998" s="333" t="n">
        <v>6339</v>
      </c>
      <c r="B2998" s="334" t="n">
        <v>293</v>
      </c>
      <c r="C2998" s="378" t="inlineStr">
        <is>
          <t>T443</t>
        </is>
      </c>
      <c r="D2998" s="378" t="n"/>
      <c r="E2998" s="378" t="n"/>
      <c r="F2998" s="378" t="n"/>
      <c r="G2998" s="378" t="n">
        <v>22</v>
      </c>
      <c r="H2998" s="379" t="n">
        <v>43685</v>
      </c>
      <c r="I2998" s="378" t="n">
        <v>5203</v>
      </c>
      <c r="J2998" s="378" t="n">
        <v>8663</v>
      </c>
      <c r="K2998" s="378" t="n">
        <v>8164</v>
      </c>
      <c r="L2998" s="378" t="n">
        <v>8</v>
      </c>
      <c r="M2998" s="374">
        <f>+(((J2998-I2998)-(K2998-I2998))/(K2998-I2998))*100</f>
        <v/>
      </c>
      <c r="N2998" s="394" t="n"/>
      <c r="O2998" s="376">
        <f>AVERAGE(M2998:M2999)</f>
        <v/>
      </c>
      <c r="P2998" s="376">
        <f>_xlfn.STDEV.S(M2998,M2999)</f>
        <v/>
      </c>
      <c r="Q2998" s="287" t="n"/>
      <c r="R2998" s="287" t="n"/>
      <c r="S2998" s="331">
        <f>+(((K2998-I2998)/1000)*1000)/10</f>
        <v/>
      </c>
      <c r="T2998" s="332">
        <f>AVERAGE(S2998:S2999)</f>
        <v/>
      </c>
    </row>
    <row r="2999" ht="15.75" customHeight="1" s="412">
      <c r="A2999" s="333" t="n">
        <v>6340</v>
      </c>
      <c r="B2999" s="334" t="n">
        <v>293</v>
      </c>
      <c r="C2999" s="378" t="inlineStr">
        <is>
          <t>T443</t>
        </is>
      </c>
      <c r="D2999" s="378" t="n"/>
      <c r="E2999" s="378" t="n"/>
      <c r="F2999" s="378" t="n"/>
      <c r="G2999" s="378" t="n">
        <v>22</v>
      </c>
      <c r="H2999" s="379" t="n">
        <v>43685</v>
      </c>
      <c r="I2999" s="378" t="n">
        <v>5203</v>
      </c>
      <c r="J2999" s="378" t="n">
        <v>8885</v>
      </c>
      <c r="K2999" s="378" t="n">
        <v>8323</v>
      </c>
      <c r="L2999" s="378" t="n"/>
      <c r="M2999" s="374">
        <f>+(((J2999-I2999)-(K2999-I2999))/(K2999-I2999))*100</f>
        <v/>
      </c>
      <c r="N2999" s="394" t="n"/>
      <c r="O2999" s="377" t="n"/>
      <c r="P2999" s="377" t="n"/>
      <c r="Q2999" s="287" t="n"/>
      <c r="R2999" s="287" t="n"/>
      <c r="S2999" s="331">
        <f>+(((K2999-I2999)/1000)*1000)/10</f>
        <v/>
      </c>
      <c r="T2999" s="332" t="n"/>
    </row>
    <row r="3000" ht="15.75" customHeight="1" s="412">
      <c r="A3000" s="333" t="n">
        <v>3559</v>
      </c>
      <c r="B3000" s="334" t="n">
        <v>315</v>
      </c>
      <c r="C3000" s="380" t="inlineStr">
        <is>
          <t>T444</t>
        </is>
      </c>
      <c r="D3000" s="380" t="n"/>
      <c r="E3000" s="380" t="n"/>
      <c r="F3000" s="380" t="n"/>
      <c r="G3000" s="380" t="n">
        <v>13</v>
      </c>
      <c r="H3000" s="381" t="n">
        <v>43587</v>
      </c>
      <c r="I3000" s="380" t="n">
        <v>5198</v>
      </c>
      <c r="J3000" s="380" t="n">
        <v>8883</v>
      </c>
      <c r="K3000" s="391" t="n">
        <v>7909</v>
      </c>
      <c r="L3000" s="380" t="n">
        <v>1</v>
      </c>
      <c r="M3000" s="382">
        <f>+(((J3000-I3000)-(K3000-I3000))/(K3000-I3000))*100</f>
        <v/>
      </c>
      <c r="N3000" s="395" t="inlineStr">
        <is>
          <t>3/4</t>
        </is>
      </c>
      <c r="O3000" s="384">
        <f>AVERAGE(M3000:M3001)</f>
        <v/>
      </c>
      <c r="P3000" s="384">
        <f>_xlfn.STDEV.S(M3000,M3001)</f>
        <v/>
      </c>
      <c r="Q3000" s="287" t="n">
        <v>1</v>
      </c>
      <c r="R3000" s="287" t="n"/>
      <c r="S3000" s="331">
        <f>+(((K3000-I3000)/1000)*1000)/10</f>
        <v/>
      </c>
      <c r="T3000" s="332">
        <f>AVERAGE(S3000:S3001)</f>
        <v/>
      </c>
    </row>
    <row r="3001" ht="15.75" customHeight="1" s="412">
      <c r="A3001" s="333" t="n">
        <v>3560</v>
      </c>
      <c r="B3001" s="334" t="n">
        <v>316</v>
      </c>
      <c r="C3001" s="380" t="inlineStr">
        <is>
          <t>T444</t>
        </is>
      </c>
      <c r="D3001" s="380" t="n"/>
      <c r="E3001" s="380" t="n"/>
      <c r="F3001" s="380" t="n"/>
      <c r="G3001" s="380" t="n">
        <v>13</v>
      </c>
      <c r="H3001" s="381" t="n">
        <v>43587</v>
      </c>
      <c r="I3001" s="380" t="n">
        <v>5239</v>
      </c>
      <c r="J3001" s="380" t="n">
        <v>9194</v>
      </c>
      <c r="K3001" s="391" t="n">
        <v>8136</v>
      </c>
      <c r="L3001" s="380" t="n"/>
      <c r="M3001" s="382">
        <f>+(((J3001-I3001)-(K3001-I3001))/(K3001-I3001))*100</f>
        <v/>
      </c>
      <c r="N3001" s="395" t="n"/>
      <c r="O3001" s="385" t="n"/>
      <c r="P3001" s="385" t="n"/>
      <c r="Q3001" s="287" t="n"/>
      <c r="R3001" s="287" t="n"/>
      <c r="S3001" s="331">
        <f>+(((K3001-I3001)/1000)*1000)/10</f>
        <v/>
      </c>
      <c r="T3001" s="332" t="n"/>
    </row>
    <row r="3002" ht="15.75" customHeight="1" s="412">
      <c r="A3002" s="333" t="n">
        <v>4277</v>
      </c>
      <c r="B3002" s="334" t="n">
        <v>307</v>
      </c>
      <c r="C3002" s="380" t="inlineStr">
        <is>
          <t>T444</t>
        </is>
      </c>
      <c r="D3002" s="380" t="n"/>
      <c r="E3002" s="380" t="n"/>
      <c r="F3002" s="380" t="n"/>
      <c r="G3002" s="380" t="n">
        <v>15</v>
      </c>
      <c r="H3002" s="381" t="n">
        <v>43599</v>
      </c>
      <c r="I3002" s="380" t="n">
        <v>5223</v>
      </c>
      <c r="J3002" s="380" t="n">
        <v>8605</v>
      </c>
      <c r="K3002" s="380" t="n">
        <v>7865</v>
      </c>
      <c r="L3002" s="380" t="n"/>
      <c r="M3002" s="382">
        <f>+(((J3002-I3002)-(K3002-I3002))/(K3002-I3002))*100</f>
        <v/>
      </c>
      <c r="N3002" s="385" t="inlineStr">
        <is>
          <t>MF</t>
        </is>
      </c>
      <c r="O3002" s="384">
        <f>AVERAGE(M3002:M3003)</f>
        <v/>
      </c>
      <c r="P3002" s="384">
        <f>_xlfn.STDEV.S(M3002,M3003)</f>
        <v/>
      </c>
      <c r="Q3002" s="287" t="n"/>
      <c r="R3002" s="287" t="n"/>
      <c r="S3002" s="331">
        <f>+(((K3002-I3002)/1000)*1000)/10</f>
        <v/>
      </c>
      <c r="T3002" s="332">
        <f>AVERAGE(S3002:S3003)</f>
        <v/>
      </c>
    </row>
    <row r="3003" ht="15.75" customHeight="1" s="412">
      <c r="A3003" s="333" t="n">
        <v>4278</v>
      </c>
      <c r="B3003" s="334" t="n">
        <v>308</v>
      </c>
      <c r="C3003" s="380" t="inlineStr">
        <is>
          <t>T444</t>
        </is>
      </c>
      <c r="D3003" s="380" t="n"/>
      <c r="E3003" s="380" t="n"/>
      <c r="F3003" s="380" t="n"/>
      <c r="G3003" s="380" t="n">
        <v>15</v>
      </c>
      <c r="H3003" s="381" t="n">
        <v>43599</v>
      </c>
      <c r="I3003" s="380" t="n">
        <v>5201</v>
      </c>
      <c r="J3003" s="380" t="n">
        <v>8777</v>
      </c>
      <c r="K3003" s="380" t="n">
        <v>7970</v>
      </c>
      <c r="L3003" s="380" t="n"/>
      <c r="M3003" s="382">
        <f>+(((J3003-I3003)-(K3003-I3003))/(K3003-I3003))*100</f>
        <v/>
      </c>
      <c r="N3003" s="385" t="n"/>
      <c r="O3003" s="385" t="n"/>
      <c r="P3003" s="385" t="n"/>
      <c r="Q3003" s="287" t="n"/>
      <c r="R3003" s="287" t="n"/>
      <c r="S3003" s="331">
        <f>+(((K3003-I3003)/1000)*1000)/10</f>
        <v/>
      </c>
      <c r="T3003" s="332" t="n"/>
    </row>
    <row r="3004" ht="15.75" customHeight="1" s="412">
      <c r="A3004" s="333" t="n">
        <v>4923</v>
      </c>
      <c r="B3004" s="334" t="n">
        <v>307</v>
      </c>
      <c r="C3004" s="380" t="inlineStr">
        <is>
          <t>T444</t>
        </is>
      </c>
      <c r="D3004" s="380" t="n"/>
      <c r="E3004" s="380" t="n"/>
      <c r="F3004" s="380" t="n"/>
      <c r="G3004" s="380" t="n">
        <v>17</v>
      </c>
      <c r="H3004" s="381" t="n">
        <v>43619</v>
      </c>
      <c r="I3004" s="380" t="n">
        <v>5223</v>
      </c>
      <c r="J3004" s="380" t="n">
        <v>8779</v>
      </c>
      <c r="K3004" s="380" t="n">
        <v>8059</v>
      </c>
      <c r="L3004" s="380" t="n"/>
      <c r="M3004" s="382">
        <f>+(((J3004-I3004)-(K3004-I3004))/(K3004-I3004))*100</f>
        <v/>
      </c>
      <c r="N3004" s="395" t="n"/>
      <c r="O3004" s="384">
        <f>AVERAGE(M3004:M3005)</f>
        <v/>
      </c>
      <c r="P3004" s="384">
        <f>_xlfn.STDEV.S(M3004,M3005)</f>
        <v/>
      </c>
      <c r="Q3004" s="287" t="n"/>
      <c r="R3004" s="287" t="n"/>
      <c r="S3004" s="331">
        <f>+(((K3004-I3004)/1000)*1000)/10</f>
        <v/>
      </c>
      <c r="T3004" s="332">
        <f>AVERAGE(S3004:S3005)</f>
        <v/>
      </c>
    </row>
    <row r="3005" ht="15.75" customHeight="1" s="412">
      <c r="A3005" s="333" t="n">
        <v>4924</v>
      </c>
      <c r="B3005" s="334" t="n">
        <v>308</v>
      </c>
      <c r="C3005" s="380" t="inlineStr">
        <is>
          <t>T444</t>
        </is>
      </c>
      <c r="D3005" s="380" t="n"/>
      <c r="E3005" s="380" t="n"/>
      <c r="F3005" s="380" t="n"/>
      <c r="G3005" s="380" t="n">
        <v>17</v>
      </c>
      <c r="H3005" s="381" t="n">
        <v>43619</v>
      </c>
      <c r="I3005" s="380" t="n">
        <v>5201</v>
      </c>
      <c r="J3005" s="380" t="n">
        <v>8633</v>
      </c>
      <c r="K3005" s="380" t="n">
        <v>7922</v>
      </c>
      <c r="L3005" s="380" t="n"/>
      <c r="M3005" s="382">
        <f>+(((J3005-I3005)-(K3005-I3005))/(K3005-I3005))*100</f>
        <v/>
      </c>
      <c r="N3005" s="395" t="n"/>
      <c r="O3005" s="385" t="n"/>
      <c r="P3005" s="385" t="n"/>
      <c r="Q3005" s="287" t="n"/>
      <c r="R3005" s="287" t="n"/>
      <c r="S3005" s="331">
        <f>+(((K3005-I3005)/1000)*1000)/10</f>
        <v/>
      </c>
      <c r="T3005" s="332" t="n"/>
    </row>
    <row r="3006" ht="15.75" customHeight="1" s="412">
      <c r="A3006" s="333" t="n">
        <v>5497</v>
      </c>
      <c r="B3006" s="334" t="n">
        <v>235</v>
      </c>
      <c r="C3006" s="378" t="inlineStr">
        <is>
          <t>T444</t>
        </is>
      </c>
      <c r="D3006" s="378" t="n"/>
      <c r="E3006" s="378" t="n"/>
      <c r="F3006" s="378" t="n"/>
      <c r="G3006" s="378" t="n">
        <v>19</v>
      </c>
      <c r="H3006" s="379" t="n">
        <v>43637</v>
      </c>
      <c r="I3006" s="378" t="n">
        <v>5230</v>
      </c>
      <c r="J3006" s="378" t="n">
        <v>8175</v>
      </c>
      <c r="K3006" s="378" t="n">
        <v>7544</v>
      </c>
      <c r="L3006" s="378" t="n">
        <v>6</v>
      </c>
      <c r="M3006" s="386">
        <f>+(((J3006-I3006)-(K3006-I3006))/(K3006-I3006))*100</f>
        <v/>
      </c>
      <c r="N3006" s="397" t="n"/>
      <c r="O3006" s="388">
        <f>AVERAGE(M3006:M3007)</f>
        <v/>
      </c>
      <c r="P3006" s="388">
        <f>_xlfn.STDEV.S(M3006,M3007)</f>
        <v/>
      </c>
      <c r="Q3006" s="287" t="n"/>
      <c r="R3006" s="287" t="n"/>
      <c r="S3006" s="331">
        <f>+(((K3006-I3006)/1000)*1000)/10</f>
        <v/>
      </c>
      <c r="T3006" s="332">
        <f>AVERAGE(S3006:S3007)</f>
        <v/>
      </c>
    </row>
    <row r="3007" ht="15.75" customHeight="1" s="412">
      <c r="A3007" s="333" t="n">
        <v>5498</v>
      </c>
      <c r="B3007" s="334" t="n">
        <v>236</v>
      </c>
      <c r="C3007" s="378" t="inlineStr">
        <is>
          <t>T444</t>
        </is>
      </c>
      <c r="D3007" s="378" t="n"/>
      <c r="E3007" s="378" t="n"/>
      <c r="F3007" s="378" t="n"/>
      <c r="G3007" s="378" t="n">
        <v>19</v>
      </c>
      <c r="H3007" s="379" t="n">
        <v>43637</v>
      </c>
      <c r="I3007" s="378" t="n">
        <v>5241</v>
      </c>
      <c r="J3007" s="378" t="n">
        <v>8455</v>
      </c>
      <c r="K3007" s="378" t="n">
        <v>7780</v>
      </c>
      <c r="L3007" s="378" t="n"/>
      <c r="M3007" s="386">
        <f>+(((J3007-I3007)-(K3007-I3007))/(K3007-I3007))*100</f>
        <v/>
      </c>
      <c r="N3007" s="397" t="n"/>
      <c r="O3007" s="331" t="n"/>
      <c r="P3007" s="331" t="n"/>
      <c r="Q3007" s="287" t="n"/>
      <c r="R3007" s="287" t="n"/>
      <c r="S3007" s="331">
        <f>+(((K3007-I3007)/1000)*1000)/10</f>
        <v/>
      </c>
      <c r="T3007" s="332" t="n"/>
    </row>
    <row r="3008" ht="15.75" customHeight="1" s="412">
      <c r="A3008" s="333" t="n">
        <v>6341</v>
      </c>
      <c r="B3008" s="334" t="n">
        <v>294</v>
      </c>
      <c r="C3008" s="378" t="inlineStr">
        <is>
          <t>T444</t>
        </is>
      </c>
      <c r="D3008" s="378" t="n"/>
      <c r="E3008" s="378" t="n"/>
      <c r="F3008" s="378" t="n"/>
      <c r="G3008" s="378" t="n">
        <v>22</v>
      </c>
      <c r="H3008" s="379" t="n">
        <v>43685</v>
      </c>
      <c r="I3008" s="378" t="n">
        <v>5223</v>
      </c>
      <c r="J3008" s="378" t="n">
        <v>8114</v>
      </c>
      <c r="K3008" s="378" t="n">
        <v>7673</v>
      </c>
      <c r="L3008" s="378" t="n">
        <v>6</v>
      </c>
      <c r="M3008" s="374">
        <f>+(((J3008-I3008)-(K3008-I3008))/(K3008-I3008))*100</f>
        <v/>
      </c>
      <c r="N3008" s="394" t="n"/>
      <c r="O3008" s="376">
        <f>AVERAGE(M3008:M3009)</f>
        <v/>
      </c>
      <c r="P3008" s="376">
        <f>_xlfn.STDEV.S(M3008,M3009)</f>
        <v/>
      </c>
      <c r="Q3008" s="287" t="n"/>
      <c r="R3008" s="287" t="n"/>
      <c r="S3008" s="331">
        <f>+(((K3008-I3008)/1000)*1000)/10</f>
        <v/>
      </c>
      <c r="T3008" s="332">
        <f>AVERAGE(S3008:S3009)</f>
        <v/>
      </c>
    </row>
    <row r="3009" ht="15.75" customHeight="1" s="412">
      <c r="A3009" s="333" t="n">
        <v>6342</v>
      </c>
      <c r="B3009" s="334" t="n">
        <v>294</v>
      </c>
      <c r="C3009" s="378" t="inlineStr">
        <is>
          <t>T444</t>
        </is>
      </c>
      <c r="D3009" s="378" t="n"/>
      <c r="E3009" s="378" t="n"/>
      <c r="F3009" s="378" t="n"/>
      <c r="G3009" s="378" t="n">
        <v>22</v>
      </c>
      <c r="H3009" s="379" t="n">
        <v>43685</v>
      </c>
      <c r="I3009" s="378" t="n">
        <v>5223</v>
      </c>
      <c r="J3009" s="378" t="n">
        <v>8518</v>
      </c>
      <c r="K3009" s="378" t="n">
        <v>8006</v>
      </c>
      <c r="L3009" s="378" t="n"/>
      <c r="M3009" s="374">
        <f>+(((J3009-I3009)-(K3009-I3009))/(K3009-I3009))*100</f>
        <v/>
      </c>
      <c r="N3009" s="394" t="n"/>
      <c r="O3009" s="377" t="n"/>
      <c r="P3009" s="377" t="n"/>
      <c r="Q3009" s="287" t="n"/>
      <c r="R3009" s="287" t="n"/>
      <c r="S3009" s="331">
        <f>+(((K3009-I3009)/1000)*1000)/10</f>
        <v/>
      </c>
      <c r="T3009" s="332" t="n"/>
    </row>
    <row r="3010" ht="15.75" customHeight="1" s="412">
      <c r="A3010" s="333" t="n">
        <v>3561</v>
      </c>
      <c r="B3010" s="334" t="n">
        <v>317</v>
      </c>
      <c r="C3010" s="364" t="inlineStr">
        <is>
          <t>T445</t>
        </is>
      </c>
      <c r="D3010" s="364" t="n"/>
      <c r="E3010" s="364" t="n"/>
      <c r="F3010" s="364" t="n"/>
      <c r="G3010" s="364" t="n">
        <v>13</v>
      </c>
      <c r="H3010" s="365" t="n">
        <v>43587</v>
      </c>
      <c r="I3010" s="364" t="n">
        <v>5209</v>
      </c>
      <c r="J3010" s="364" t="n"/>
      <c r="K3010" s="370" t="n"/>
      <c r="L3010" s="364" t="n"/>
      <c r="M3010" s="366">
        <f>+(((J3010-I3010)-(K3010-I3010))/(K3010-I3010))*100</f>
        <v/>
      </c>
      <c r="N3010" s="402" t="inlineStr">
        <is>
          <t>FUS</t>
        </is>
      </c>
      <c r="O3010" s="368">
        <f>AVERAGE(M3010:M3011)</f>
        <v/>
      </c>
      <c r="P3010" s="368">
        <f>_xlfn.STDEV.S(M3010,M3011)</f>
        <v/>
      </c>
      <c r="Q3010" s="287" t="n"/>
      <c r="R3010" s="287" t="n"/>
      <c r="S3010" s="331">
        <f>+(((K3010-I3010)/1000)*1000)/10</f>
        <v/>
      </c>
      <c r="T3010" s="332">
        <f>AVERAGE(S3010:S3011)</f>
        <v/>
      </c>
    </row>
    <row r="3011" ht="15.75" customHeight="1" s="412">
      <c r="A3011" s="333" t="n">
        <v>3562</v>
      </c>
      <c r="B3011" s="334" t="n">
        <v>318</v>
      </c>
      <c r="C3011" s="364" t="inlineStr">
        <is>
          <t>T445</t>
        </is>
      </c>
      <c r="D3011" s="364" t="n"/>
      <c r="E3011" s="364" t="n"/>
      <c r="F3011" s="364" t="n"/>
      <c r="G3011" s="364" t="n">
        <v>13</v>
      </c>
      <c r="H3011" s="365" t="n">
        <v>43587</v>
      </c>
      <c r="I3011" s="364" t="n">
        <v>5240</v>
      </c>
      <c r="J3011" s="364" t="n"/>
      <c r="K3011" s="370" t="n"/>
      <c r="L3011" s="364" t="n"/>
      <c r="M3011" s="366">
        <f>+(((J3011-I3011)-(K3011-I3011))/(K3011-I3011))*100</f>
        <v/>
      </c>
      <c r="N3011" s="402" t="n"/>
      <c r="O3011" s="369" t="n"/>
      <c r="P3011" s="369" t="n"/>
      <c r="Q3011" s="287" t="n"/>
      <c r="R3011" s="287" t="n"/>
      <c r="S3011" s="331">
        <f>+(((K3011-I3011)/1000)*1000)/10</f>
        <v/>
      </c>
      <c r="T3011" s="332" t="n"/>
    </row>
    <row r="3012" ht="15.75" customHeight="1" s="412">
      <c r="A3012" s="333" t="n">
        <v>3941</v>
      </c>
      <c r="B3012" s="334" t="n">
        <v>363</v>
      </c>
      <c r="C3012" s="364" t="inlineStr">
        <is>
          <t>T445</t>
        </is>
      </c>
      <c r="D3012" s="364" t="n"/>
      <c r="E3012" s="364" t="n"/>
      <c r="F3012" s="364" t="n"/>
      <c r="G3012" s="364" t="n">
        <v>14</v>
      </c>
      <c r="H3012" s="365" t="n">
        <v>43591</v>
      </c>
      <c r="I3012" s="370" t="n">
        <v>5513</v>
      </c>
      <c r="J3012" s="370" t="n"/>
      <c r="K3012" s="364" t="n"/>
      <c r="L3012" s="364" t="n"/>
      <c r="M3012" s="366">
        <f>+(((J3012-I3012)-(K3012-I3012))/(K3012-I3012))*100</f>
        <v/>
      </c>
      <c r="N3012" s="402" t="inlineStr">
        <is>
          <t>PODRIDA</t>
        </is>
      </c>
      <c r="O3012" s="368">
        <f>AVERAGE(M3012:M3013)</f>
        <v/>
      </c>
      <c r="P3012" s="368">
        <f>_xlfn.STDEV.S(M3012,M3013)</f>
        <v/>
      </c>
      <c r="Q3012" s="287" t="n"/>
      <c r="R3012" s="287" t="n"/>
      <c r="S3012" s="331">
        <f>+(((K3012-I3012)/1000)*1000)/10</f>
        <v/>
      </c>
      <c r="T3012" s="332">
        <f>AVERAGE(S3012:S3013)</f>
        <v/>
      </c>
    </row>
    <row r="3013" ht="15.75" customHeight="1" s="412">
      <c r="A3013" s="333" t="n">
        <v>3942</v>
      </c>
      <c r="B3013" s="334" t="n">
        <v>364</v>
      </c>
      <c r="C3013" s="364" t="inlineStr">
        <is>
          <t>T445</t>
        </is>
      </c>
      <c r="D3013" s="364" t="n"/>
      <c r="E3013" s="364" t="n"/>
      <c r="F3013" s="364" t="n"/>
      <c r="G3013" s="364" t="n">
        <v>14</v>
      </c>
      <c r="H3013" s="365" t="n">
        <v>43591</v>
      </c>
      <c r="I3013" s="370" t="n">
        <v>5551</v>
      </c>
      <c r="J3013" s="370" t="n"/>
      <c r="K3013" s="364" t="n"/>
      <c r="L3013" s="364" t="n"/>
      <c r="M3013" s="366">
        <f>+(((J3013-I3013)-(K3013-I3013))/(K3013-I3013))*100</f>
        <v/>
      </c>
      <c r="N3013" s="402" t="n"/>
      <c r="O3013" s="369" t="n"/>
      <c r="P3013" s="369" t="n"/>
      <c r="Q3013" s="287" t="n"/>
      <c r="R3013" s="287" t="n"/>
      <c r="S3013" s="331">
        <f>+(((K3013-I3013)/1000)*1000)/10</f>
        <v/>
      </c>
      <c r="T3013" s="332" t="n"/>
    </row>
    <row r="3014" ht="15.75" customHeight="1" s="412">
      <c r="A3014" s="333" t="n">
        <v>6343</v>
      </c>
      <c r="B3014" s="334" t="n">
        <v>295</v>
      </c>
      <c r="C3014" s="378" t="inlineStr">
        <is>
          <t>T445</t>
        </is>
      </c>
      <c r="D3014" s="378" t="n"/>
      <c r="E3014" s="378" t="n"/>
      <c r="F3014" s="378" t="n"/>
      <c r="G3014" s="378" t="n">
        <v>22</v>
      </c>
      <c r="H3014" s="379" t="n">
        <v>43685</v>
      </c>
      <c r="I3014" s="378" t="n">
        <v>5221</v>
      </c>
      <c r="J3014" s="378" t="n">
        <v>8384</v>
      </c>
      <c r="K3014" s="378" t="n">
        <v>7909</v>
      </c>
      <c r="L3014" s="378" t="n"/>
      <c r="M3014" s="374">
        <f>+(((J3014-I3014)-(K3014-I3014))/(K3014-I3014))*100</f>
        <v/>
      </c>
      <c r="N3014" s="394" t="n"/>
      <c r="O3014" s="376">
        <f>AVERAGE(M3014:M3015)</f>
        <v/>
      </c>
      <c r="P3014" s="376">
        <f>_xlfn.STDEV.S(M3014,M3015)</f>
        <v/>
      </c>
      <c r="Q3014" s="287" t="n"/>
      <c r="R3014" s="287" t="n"/>
      <c r="S3014" s="331">
        <f>+(((K3014-I3014)/1000)*1000)/10</f>
        <v/>
      </c>
      <c r="T3014" s="332">
        <f>AVERAGE(S3014:S3015)</f>
        <v/>
      </c>
    </row>
    <row r="3015" ht="15.75" customHeight="1" s="412">
      <c r="A3015" s="333" t="n">
        <v>6344</v>
      </c>
      <c r="B3015" s="334" t="n">
        <v>295</v>
      </c>
      <c r="C3015" s="378" t="inlineStr">
        <is>
          <t>T445</t>
        </is>
      </c>
      <c r="D3015" s="378" t="n"/>
      <c r="E3015" s="378" t="n"/>
      <c r="F3015" s="378" t="n"/>
      <c r="G3015" s="378" t="n">
        <v>22</v>
      </c>
      <c r="H3015" s="379" t="n">
        <v>43685</v>
      </c>
      <c r="I3015" s="378" t="n">
        <v>5221</v>
      </c>
      <c r="J3015" s="378" t="n">
        <v>8550</v>
      </c>
      <c r="K3015" s="378" t="n">
        <v>8037</v>
      </c>
      <c r="L3015" s="378" t="n"/>
      <c r="M3015" s="374">
        <f>+(((J3015-I3015)-(K3015-I3015))/(K3015-I3015))*100</f>
        <v/>
      </c>
      <c r="N3015" s="394" t="n"/>
      <c r="O3015" s="377" t="n"/>
      <c r="P3015" s="377" t="n"/>
      <c r="Q3015" s="287" t="n"/>
      <c r="R3015" s="287" t="n"/>
      <c r="S3015" s="331">
        <f>+(((K3015-I3015)/1000)*1000)/10</f>
        <v/>
      </c>
      <c r="T3015" s="332" t="n"/>
    </row>
    <row r="3016" ht="15.75" customHeight="1" s="412">
      <c r="A3016" s="333" t="n">
        <v>3563</v>
      </c>
      <c r="B3016" s="334" t="n">
        <v>319</v>
      </c>
      <c r="C3016" s="380" t="inlineStr">
        <is>
          <t>T446</t>
        </is>
      </c>
      <c r="D3016" s="380" t="n"/>
      <c r="E3016" s="380" t="n"/>
      <c r="F3016" s="380" t="n"/>
      <c r="G3016" s="380" t="n">
        <v>13</v>
      </c>
      <c r="H3016" s="381" t="n">
        <v>43587</v>
      </c>
      <c r="I3016" s="380" t="n">
        <v>5245</v>
      </c>
      <c r="J3016" s="380" t="n">
        <v>8037</v>
      </c>
      <c r="K3016" s="391" t="n">
        <v>7350</v>
      </c>
      <c r="L3016" s="380" t="n">
        <v>1</v>
      </c>
      <c r="M3016" s="382">
        <f>+(((J3016-I3016)-(K3016-I3016))/(K3016-I3016))*100</f>
        <v/>
      </c>
      <c r="N3016" s="395" t="inlineStr">
        <is>
          <t>28/4</t>
        </is>
      </c>
      <c r="O3016" s="384">
        <f>AVERAGE(M3016:M3017)</f>
        <v/>
      </c>
      <c r="P3016" s="384">
        <f>_xlfn.STDEV.S(M3016,M3017)</f>
        <v/>
      </c>
      <c r="Q3016" s="287" t="n">
        <v>1</v>
      </c>
      <c r="R3016" s="287" t="n"/>
      <c r="S3016" s="331">
        <f>+(((K3016-I3016)/1000)*1000)/10</f>
        <v/>
      </c>
      <c r="T3016" s="332">
        <f>AVERAGE(S3016:S3017)</f>
        <v/>
      </c>
    </row>
    <row r="3017" ht="15.75" customHeight="1" s="412">
      <c r="A3017" s="333" t="n">
        <v>3564</v>
      </c>
      <c r="B3017" s="334" t="n">
        <v>320</v>
      </c>
      <c r="C3017" s="380" t="inlineStr">
        <is>
          <t>T446</t>
        </is>
      </c>
      <c r="D3017" s="380" t="n"/>
      <c r="E3017" s="380" t="n"/>
      <c r="F3017" s="380" t="n"/>
      <c r="G3017" s="380" t="n">
        <v>13</v>
      </c>
      <c r="H3017" s="381" t="n">
        <v>43587</v>
      </c>
      <c r="I3017" s="380" t="n">
        <v>5238</v>
      </c>
      <c r="J3017" s="380" t="n">
        <v>8087</v>
      </c>
      <c r="K3017" s="391" t="n">
        <v>7369</v>
      </c>
      <c r="L3017" s="380" t="n"/>
      <c r="M3017" s="382">
        <f>+(((J3017-I3017)-(K3017-I3017))/(K3017-I3017))*100</f>
        <v/>
      </c>
      <c r="N3017" s="395" t="n"/>
      <c r="O3017" s="385" t="n"/>
      <c r="P3017" s="385" t="n"/>
      <c r="Q3017" s="287" t="n"/>
      <c r="R3017" s="287" t="n"/>
      <c r="S3017" s="331">
        <f>+(((K3017-I3017)/1000)*1000)/10</f>
        <v/>
      </c>
      <c r="T3017" s="332" t="n"/>
    </row>
    <row r="3018" ht="15.75" customHeight="1" s="412">
      <c r="A3018" s="333" t="n">
        <v>4279</v>
      </c>
      <c r="B3018" s="334" t="n">
        <v>309</v>
      </c>
      <c r="C3018" s="380" t="inlineStr">
        <is>
          <t>T446</t>
        </is>
      </c>
      <c r="D3018" s="380" t="n"/>
      <c r="E3018" s="380" t="n"/>
      <c r="F3018" s="380" t="n"/>
      <c r="G3018" s="380" t="n">
        <v>15</v>
      </c>
      <c r="H3018" s="381" t="n">
        <v>43599</v>
      </c>
      <c r="I3018" s="380" t="n">
        <v>5237</v>
      </c>
      <c r="J3018" s="380" t="n">
        <v>8628</v>
      </c>
      <c r="K3018" s="380" t="n">
        <v>7625</v>
      </c>
      <c r="L3018" s="380" t="n"/>
      <c r="M3018" s="382">
        <f>+(((J3018-I3018)-(K3018-I3018))/(K3018-I3018))*100</f>
        <v/>
      </c>
      <c r="N3018" s="385" t="n"/>
      <c r="O3018" s="384">
        <f>AVERAGE(M3018:M3019)</f>
        <v/>
      </c>
      <c r="P3018" s="384">
        <f>_xlfn.STDEV.S(M3018,M3019)</f>
        <v/>
      </c>
      <c r="Q3018" s="287" t="n"/>
      <c r="R3018" s="287" t="n"/>
      <c r="S3018" s="331">
        <f>+(((K3018-I3018)/1000)*1000)/10</f>
        <v/>
      </c>
      <c r="T3018" s="332">
        <f>AVERAGE(S3018:S3019)</f>
        <v/>
      </c>
    </row>
    <row r="3019" ht="15.75" customHeight="1" s="412">
      <c r="A3019" s="333" t="n">
        <v>4280</v>
      </c>
      <c r="B3019" s="334" t="n">
        <v>310</v>
      </c>
      <c r="C3019" s="380" t="inlineStr">
        <is>
          <t>T446</t>
        </is>
      </c>
      <c r="D3019" s="380" t="n"/>
      <c r="E3019" s="380" t="n"/>
      <c r="F3019" s="380" t="n"/>
      <c r="G3019" s="380" t="n">
        <v>15</v>
      </c>
      <c r="H3019" s="381" t="n">
        <v>43599</v>
      </c>
      <c r="I3019" s="380" t="n">
        <v>5231</v>
      </c>
      <c r="J3019" s="380" t="n">
        <v>8750</v>
      </c>
      <c r="K3019" s="380" t="n">
        <v>7730</v>
      </c>
      <c r="L3019" s="380" t="n"/>
      <c r="M3019" s="382">
        <f>+(((J3019-I3019)-(K3019-I3019))/(K3019-I3019))*100</f>
        <v/>
      </c>
      <c r="N3019" s="385" t="n"/>
      <c r="O3019" s="385" t="n"/>
      <c r="P3019" s="385" t="n"/>
      <c r="Q3019" s="287" t="n"/>
      <c r="R3019" s="287" t="n"/>
      <c r="S3019" s="331">
        <f>+(((K3019-I3019)/1000)*1000)/10</f>
        <v/>
      </c>
      <c r="T3019" s="332" t="n"/>
    </row>
    <row r="3020" ht="15.75" customHeight="1" s="412">
      <c r="A3020" s="333" t="n">
        <v>4925</v>
      </c>
      <c r="B3020" s="334" t="n">
        <v>309</v>
      </c>
      <c r="C3020" s="380" t="inlineStr">
        <is>
          <t>T446</t>
        </is>
      </c>
      <c r="D3020" s="380" t="n"/>
      <c r="E3020" s="380" t="n"/>
      <c r="F3020" s="380" t="n"/>
      <c r="G3020" s="380" t="n">
        <v>17</v>
      </c>
      <c r="H3020" s="381" t="n">
        <v>43619</v>
      </c>
      <c r="I3020" s="380" t="n">
        <v>5237</v>
      </c>
      <c r="J3020" s="380" t="n">
        <v>8745</v>
      </c>
      <c r="K3020" s="380" t="n">
        <v>7810</v>
      </c>
      <c r="L3020" s="380" t="n"/>
      <c r="M3020" s="382">
        <f>+(((J3020-I3020)-(K3020-I3020))/(K3020-I3020))*100</f>
        <v/>
      </c>
      <c r="N3020" s="395" t="n"/>
      <c r="O3020" s="384">
        <f>AVERAGE(M3020:M3021)</f>
        <v/>
      </c>
      <c r="P3020" s="384">
        <f>_xlfn.STDEV.S(M3020,M3021)</f>
        <v/>
      </c>
      <c r="Q3020" s="287" t="n"/>
      <c r="R3020" s="287" t="n"/>
      <c r="S3020" s="331">
        <f>+(((K3020-I3020)/1000)*1000)/10</f>
        <v/>
      </c>
      <c r="T3020" s="332">
        <f>AVERAGE(S3020:S3021)</f>
        <v/>
      </c>
    </row>
    <row r="3021" ht="15.75" customHeight="1" s="412">
      <c r="A3021" s="333" t="n">
        <v>4926</v>
      </c>
      <c r="B3021" s="334" t="n">
        <v>310</v>
      </c>
      <c r="C3021" s="380" t="inlineStr">
        <is>
          <t>T446</t>
        </is>
      </c>
      <c r="D3021" s="380" t="n"/>
      <c r="E3021" s="380" t="n"/>
      <c r="F3021" s="380" t="n"/>
      <c r="G3021" s="380" t="n">
        <v>17</v>
      </c>
      <c r="H3021" s="381" t="n">
        <v>43619</v>
      </c>
      <c r="I3021" s="380" t="n">
        <v>5231</v>
      </c>
      <c r="J3021" s="380" t="n">
        <v>8599</v>
      </c>
      <c r="K3021" s="380" t="n">
        <v>7678</v>
      </c>
      <c r="L3021" s="380" t="n"/>
      <c r="M3021" s="382">
        <f>+(((J3021-I3021)-(K3021-I3021))/(K3021-I3021))*100</f>
        <v/>
      </c>
      <c r="N3021" s="395" t="n"/>
      <c r="O3021" s="385" t="n"/>
      <c r="P3021" s="385" t="n"/>
      <c r="Q3021" s="287" t="n"/>
      <c r="R3021" s="287" t="n"/>
      <c r="S3021" s="331">
        <f>+(((K3021-I3021)/1000)*1000)/10</f>
        <v/>
      </c>
      <c r="T3021" s="332" t="n"/>
    </row>
    <row r="3022" ht="15.75" customHeight="1" s="412">
      <c r="A3022" s="333" t="n">
        <v>5499</v>
      </c>
      <c r="B3022" s="334" t="n">
        <v>237</v>
      </c>
      <c r="C3022" s="378" t="inlineStr">
        <is>
          <t>T446</t>
        </is>
      </c>
      <c r="D3022" s="378" t="n"/>
      <c r="E3022" s="378" t="n"/>
      <c r="F3022" s="378" t="n"/>
      <c r="G3022" s="378" t="n">
        <v>19</v>
      </c>
      <c r="H3022" s="379" t="n">
        <v>43637</v>
      </c>
      <c r="I3022" s="378" t="n">
        <v>5218</v>
      </c>
      <c r="J3022" s="378" t="n">
        <v>7707</v>
      </c>
      <c r="K3022" s="378" t="n">
        <v>7175</v>
      </c>
      <c r="L3022" s="378" t="n">
        <v>7</v>
      </c>
      <c r="M3022" s="386">
        <f>+(((J3022-I3022)-(K3022-I3022))/(K3022-I3022))*100</f>
        <v/>
      </c>
      <c r="N3022" s="397" t="n"/>
      <c r="O3022" s="388">
        <f>AVERAGE(M3022:M3023)</f>
        <v/>
      </c>
      <c r="P3022" s="388">
        <f>_xlfn.STDEV.S(M3022,M3023)</f>
        <v/>
      </c>
      <c r="Q3022" s="287" t="n"/>
      <c r="R3022" s="287" t="n"/>
      <c r="S3022" s="331">
        <f>+(((K3022-I3022)/1000)*1000)/10</f>
        <v/>
      </c>
      <c r="T3022" s="332">
        <f>AVERAGE(S3022:S3023)</f>
        <v/>
      </c>
    </row>
    <row r="3023" ht="15.75" customHeight="1" s="412">
      <c r="A3023" s="333" t="n">
        <v>5500</v>
      </c>
      <c r="B3023" s="334" t="n">
        <v>238</v>
      </c>
      <c r="C3023" s="378" t="inlineStr">
        <is>
          <t>T446</t>
        </is>
      </c>
      <c r="D3023" s="378" t="n"/>
      <c r="E3023" s="378" t="n"/>
      <c r="F3023" s="378" t="n"/>
      <c r="G3023" s="378" t="n">
        <v>19</v>
      </c>
      <c r="H3023" s="379" t="n">
        <v>43637</v>
      </c>
      <c r="I3023" s="378" t="n">
        <v>5217</v>
      </c>
      <c r="J3023" s="378" t="n">
        <v>7772</v>
      </c>
      <c r="K3023" s="378" t="n">
        <v>7229</v>
      </c>
      <c r="L3023" s="378" t="n"/>
      <c r="M3023" s="386">
        <f>+(((J3023-I3023)-(K3023-I3023))/(K3023-I3023))*100</f>
        <v/>
      </c>
      <c r="N3023" s="397" t="n"/>
      <c r="O3023" s="331" t="n"/>
      <c r="P3023" s="331" t="n"/>
      <c r="Q3023" s="287" t="n"/>
      <c r="R3023" s="287" t="n"/>
      <c r="S3023" s="331">
        <f>+(((K3023-I3023)/1000)*1000)/10</f>
        <v/>
      </c>
      <c r="T3023" s="332" t="n"/>
    </row>
    <row r="3024" ht="15.75" customHeight="1" s="412">
      <c r="A3024" s="333" t="n">
        <v>6345</v>
      </c>
      <c r="B3024" s="334" t="n">
        <v>296</v>
      </c>
      <c r="C3024" s="378" t="inlineStr">
        <is>
          <t>T446</t>
        </is>
      </c>
      <c r="D3024" s="378" t="n"/>
      <c r="E3024" s="378" t="n"/>
      <c r="F3024" s="378" t="n"/>
      <c r="G3024" s="378" t="n">
        <v>22</v>
      </c>
      <c r="H3024" s="379" t="n">
        <v>43685</v>
      </c>
      <c r="I3024" s="378" t="n">
        <v>5271</v>
      </c>
      <c r="J3024" s="378" t="n">
        <v>7735</v>
      </c>
      <c r="K3024" s="378" t="n">
        <v>7342</v>
      </c>
      <c r="L3024" s="378" t="n">
        <v>7</v>
      </c>
      <c r="M3024" s="374">
        <f>+(((J3024-I3024)-(K3024-I3024))/(K3024-I3024))*100</f>
        <v/>
      </c>
      <c r="N3024" s="394" t="n"/>
      <c r="O3024" s="376">
        <f>AVERAGE(M3024:M3025)</f>
        <v/>
      </c>
      <c r="P3024" s="376">
        <f>_xlfn.STDEV.S(M3024,M3025)</f>
        <v/>
      </c>
      <c r="Q3024" s="287" t="n"/>
      <c r="R3024" s="287" t="n"/>
      <c r="S3024" s="331">
        <f>+(((K3024-I3024)/1000)*1000)/10</f>
        <v/>
      </c>
      <c r="T3024" s="332">
        <f>AVERAGE(S3024:S3025)</f>
        <v/>
      </c>
    </row>
    <row r="3025" ht="15.75" customHeight="1" s="412">
      <c r="A3025" s="333" t="n">
        <v>6346</v>
      </c>
      <c r="B3025" s="334" t="n">
        <v>296</v>
      </c>
      <c r="C3025" s="378" t="inlineStr">
        <is>
          <t>T446</t>
        </is>
      </c>
      <c r="D3025" s="378" t="n"/>
      <c r="E3025" s="378" t="n"/>
      <c r="F3025" s="378" t="n"/>
      <c r="G3025" s="378" t="n">
        <v>22</v>
      </c>
      <c r="H3025" s="379" t="n">
        <v>43685</v>
      </c>
      <c r="I3025" s="378" t="n">
        <v>5271</v>
      </c>
      <c r="J3025" s="378" t="n">
        <v>7651</v>
      </c>
      <c r="K3025" s="378" t="n">
        <v>7255</v>
      </c>
      <c r="L3025" s="378" t="n"/>
      <c r="M3025" s="374">
        <f>+(((J3025-I3025)-(K3025-I3025))/(K3025-I3025))*100</f>
        <v/>
      </c>
      <c r="N3025" s="394" t="n"/>
      <c r="O3025" s="377" t="n"/>
      <c r="P3025" s="377" t="n"/>
      <c r="Q3025" s="287" t="n"/>
      <c r="R3025" s="287" t="n"/>
      <c r="S3025" s="331">
        <f>+(((K3025-I3025)/1000)*1000)/10</f>
        <v/>
      </c>
      <c r="T3025" s="332" t="n"/>
    </row>
    <row r="3026" ht="15.75" customHeight="1" s="412">
      <c r="A3026" s="333" t="n">
        <v>3943</v>
      </c>
      <c r="B3026" s="334" t="n">
        <v>365</v>
      </c>
      <c r="C3026" s="371" t="inlineStr">
        <is>
          <t>T447</t>
        </is>
      </c>
      <c r="D3026" s="371" t="n"/>
      <c r="E3026" s="371" t="n"/>
      <c r="F3026" s="371" t="n"/>
      <c r="G3026" s="371" t="n">
        <v>14</v>
      </c>
      <c r="H3026" s="372" t="n">
        <v>43591</v>
      </c>
      <c r="I3026" s="373" t="n">
        <v>5553</v>
      </c>
      <c r="J3026" s="373" t="n">
        <v>7343</v>
      </c>
      <c r="K3026" s="371" t="n">
        <v>6956</v>
      </c>
      <c r="L3026" s="371" t="n">
        <v>2</v>
      </c>
      <c r="M3026" s="374">
        <f>+(((J3026-I3026)-(K3026-I3026))/(K3026-I3026))*100</f>
        <v/>
      </c>
      <c r="N3026" s="394" t="inlineStr">
        <is>
          <t>MF</t>
        </is>
      </c>
      <c r="O3026" s="376">
        <f>AVERAGE(M3026:M3027)</f>
        <v/>
      </c>
      <c r="P3026" s="376">
        <f>_xlfn.STDEV.S(M3026,M3027)</f>
        <v/>
      </c>
      <c r="Q3026" s="287" t="n">
        <v>2</v>
      </c>
      <c r="R3026" s="287" t="n"/>
      <c r="S3026" s="331">
        <f>+(((K3026-I3026)/1000)*1000)/10</f>
        <v/>
      </c>
      <c r="T3026" s="332">
        <f>AVERAGE(S3026:S3027)</f>
        <v/>
      </c>
    </row>
    <row r="3027" ht="15.75" customHeight="1" s="412">
      <c r="A3027" s="333" t="n">
        <v>3944</v>
      </c>
      <c r="B3027" s="334" t="n">
        <v>366</v>
      </c>
      <c r="C3027" s="371" t="inlineStr">
        <is>
          <t>T447</t>
        </is>
      </c>
      <c r="D3027" s="371" t="n"/>
      <c r="E3027" s="371" t="n"/>
      <c r="F3027" s="371" t="n"/>
      <c r="G3027" s="371" t="n">
        <v>14</v>
      </c>
      <c r="H3027" s="372" t="n">
        <v>43591</v>
      </c>
      <c r="I3027" s="373" t="n">
        <v>5512</v>
      </c>
      <c r="J3027" s="373" t="n">
        <v>7312</v>
      </c>
      <c r="K3027" s="371" t="n">
        <v>6925</v>
      </c>
      <c r="L3027" s="371" t="n"/>
      <c r="M3027" s="374">
        <f>+(((J3027-I3027)-(K3027-I3027))/(K3027-I3027))*100</f>
        <v/>
      </c>
      <c r="N3027" s="394" t="n"/>
      <c r="O3027" s="377" t="n"/>
      <c r="P3027" s="377" t="n"/>
      <c r="Q3027" s="287" t="n"/>
      <c r="R3027" s="287" t="n"/>
      <c r="S3027" s="331">
        <f>+(((K3027-I3027)/1000)*1000)/10</f>
        <v/>
      </c>
      <c r="T3027" s="332" t="n"/>
    </row>
    <row r="3028" ht="15.75" customHeight="1" s="412">
      <c r="A3028" s="333" t="n">
        <v>4591</v>
      </c>
      <c r="B3028" s="334" t="n">
        <v>297</v>
      </c>
      <c r="C3028" s="371" t="inlineStr">
        <is>
          <t>T447</t>
        </is>
      </c>
      <c r="D3028" s="371" t="n"/>
      <c r="E3028" s="371" t="n"/>
      <c r="F3028" s="371" t="n"/>
      <c r="G3028" s="371" t="n">
        <v>16</v>
      </c>
      <c r="H3028" s="372" t="n">
        <v>43607</v>
      </c>
      <c r="I3028" s="371" t="n">
        <v>5213</v>
      </c>
      <c r="J3028" s="371" t="n">
        <v>7846</v>
      </c>
      <c r="K3028" s="371" t="n">
        <v>7333</v>
      </c>
      <c r="L3028" s="371" t="n">
        <v>2</v>
      </c>
      <c r="M3028" s="374">
        <f>+(((J3028-I3028)-(K3028-I3028))/(K3028-I3028))*100</f>
        <v/>
      </c>
      <c r="N3028" s="394" t="n"/>
      <c r="O3028" s="376">
        <f>AVERAGE(M3028:M3029)</f>
        <v/>
      </c>
      <c r="P3028" s="376">
        <f>_xlfn.STDEV.S(M3028,M3029)</f>
        <v/>
      </c>
      <c r="Q3028" s="287" t="n"/>
      <c r="R3028" s="287" t="n"/>
      <c r="S3028" s="331">
        <f>+(((K3028-I3028)/1000)*1000)/10</f>
        <v/>
      </c>
      <c r="T3028" s="332">
        <f>AVERAGE(S3028:S3029)</f>
        <v/>
      </c>
    </row>
    <row r="3029" ht="15.75" customHeight="1" s="412">
      <c r="A3029" s="333" t="n">
        <v>4592</v>
      </c>
      <c r="B3029" s="334" t="n">
        <v>298</v>
      </c>
      <c r="C3029" s="371" t="inlineStr">
        <is>
          <t>T447</t>
        </is>
      </c>
      <c r="D3029" s="371" t="n"/>
      <c r="E3029" s="371" t="n"/>
      <c r="F3029" s="371" t="n"/>
      <c r="G3029" s="371" t="n">
        <v>16</v>
      </c>
      <c r="H3029" s="372" t="n">
        <v>43607</v>
      </c>
      <c r="I3029" s="371" t="n">
        <v>5210</v>
      </c>
      <c r="J3029" s="371" t="n">
        <v>7942</v>
      </c>
      <c r="K3029" s="371" t="n">
        <v>7420</v>
      </c>
      <c r="L3029" s="371" t="n"/>
      <c r="M3029" s="374">
        <f>+(((J3029-I3029)-(K3029-I3029))/(K3029-I3029))*100</f>
        <v/>
      </c>
      <c r="N3029" s="394" t="n"/>
      <c r="O3029" s="377" t="n"/>
      <c r="P3029" s="377" t="n"/>
      <c r="Q3029" s="287" t="n"/>
      <c r="R3029" s="287" t="n"/>
      <c r="S3029" s="331">
        <f>+(((K3029-I3029)/1000)*1000)/10</f>
        <v/>
      </c>
      <c r="T3029" s="332" t="n"/>
    </row>
    <row r="3030" ht="15.75" customHeight="1" s="412">
      <c r="A3030" s="333" t="n">
        <v>5237</v>
      </c>
      <c r="B3030" s="334" t="n">
        <v>297</v>
      </c>
      <c r="C3030" s="371" t="inlineStr">
        <is>
          <t>T447</t>
        </is>
      </c>
      <c r="D3030" s="371" t="n"/>
      <c r="E3030" s="371" t="n"/>
      <c r="F3030" s="371" t="n"/>
      <c r="G3030" s="371" t="n">
        <v>18</v>
      </c>
      <c r="H3030" s="372" t="n">
        <v>43626</v>
      </c>
      <c r="I3030" s="371" t="n">
        <v>5213</v>
      </c>
      <c r="J3030" s="371" t="n">
        <v>6336</v>
      </c>
      <c r="K3030" s="371" t="n">
        <v>6139</v>
      </c>
      <c r="L3030" s="371" t="n">
        <v>8</v>
      </c>
      <c r="M3030" s="374">
        <f>+(((J3030-I3030)-(K3030-I3030))/(K3030-I3030))*100</f>
        <v/>
      </c>
      <c r="N3030" s="394" t="n"/>
      <c r="O3030" s="376">
        <f>AVERAGE(M3030:M3031)</f>
        <v/>
      </c>
      <c r="P3030" s="376">
        <f>_xlfn.STDEV.S(M3030,M3031)</f>
        <v/>
      </c>
      <c r="Q3030" s="287" t="n"/>
      <c r="R3030" s="287" t="n"/>
      <c r="S3030" s="331">
        <f>+(((K3030-I3030)/1000)*1000)/10</f>
        <v/>
      </c>
      <c r="T3030" s="332">
        <f>AVERAGE(S3030:S3031)</f>
        <v/>
      </c>
    </row>
    <row r="3031" ht="15.75" customHeight="1" s="412">
      <c r="A3031" s="333" t="n">
        <v>5238</v>
      </c>
      <c r="B3031" s="334" t="n">
        <v>298</v>
      </c>
      <c r="C3031" s="371" t="inlineStr">
        <is>
          <t>T447</t>
        </is>
      </c>
      <c r="D3031" s="371" t="n"/>
      <c r="E3031" s="371" t="n"/>
      <c r="F3031" s="371" t="n"/>
      <c r="G3031" s="371" t="n">
        <v>18</v>
      </c>
      <c r="H3031" s="372" t="n">
        <v>43626</v>
      </c>
      <c r="I3031" s="371" t="n">
        <v>5210</v>
      </c>
      <c r="J3031" s="371" t="n">
        <v>6343</v>
      </c>
      <c r="K3031" s="371" t="n">
        <v>6143</v>
      </c>
      <c r="L3031" s="371" t="n"/>
      <c r="M3031" s="374">
        <f>+(((J3031-I3031)-(K3031-I3031))/(K3031-I3031))*100</f>
        <v/>
      </c>
      <c r="N3031" s="394" t="n"/>
      <c r="O3031" s="377" t="n"/>
      <c r="P3031" s="377" t="n"/>
      <c r="Q3031" s="287" t="n"/>
      <c r="R3031" s="287" t="n"/>
      <c r="S3031" s="331">
        <f>+(((K3031-I3031)/1000)*1000)/10</f>
        <v/>
      </c>
      <c r="T3031" s="332" t="n"/>
    </row>
    <row r="3032" ht="15.75" customHeight="1" s="412">
      <c r="A3032" s="333" t="n">
        <v>5737</v>
      </c>
      <c r="B3032" s="334" t="n">
        <v>181</v>
      </c>
      <c r="C3032" s="378" t="inlineStr">
        <is>
          <t>T447</t>
        </is>
      </c>
      <c r="D3032" s="378" t="n"/>
      <c r="E3032" s="378" t="n"/>
      <c r="F3032" s="378" t="n"/>
      <c r="G3032" s="378" t="n">
        <v>21</v>
      </c>
      <c r="H3032" s="379" t="n">
        <v>43657</v>
      </c>
      <c r="I3032" s="378" t="n">
        <v>5244</v>
      </c>
      <c r="J3032" s="378" t="n">
        <v>8042</v>
      </c>
      <c r="K3032" s="378" t="n">
        <v>7553</v>
      </c>
      <c r="L3032" s="378" t="n">
        <v>8</v>
      </c>
      <c r="M3032" s="374">
        <f>+(((J3032-I3032)-(K3032-I3032))/(K3032-I3032))*100</f>
        <v/>
      </c>
      <c r="N3032" s="394" t="n"/>
      <c r="O3032" s="376">
        <f>AVERAGE(M3032:M3033)</f>
        <v/>
      </c>
      <c r="P3032" s="376">
        <f>_xlfn.STDEV.S(M3032,M3033)</f>
        <v/>
      </c>
      <c r="Q3032" s="287" t="n"/>
      <c r="R3032" s="287" t="n"/>
      <c r="S3032" s="331">
        <f>+(((K3032-I3032)/1000)*1000)/10</f>
        <v/>
      </c>
      <c r="T3032" s="332">
        <f>AVERAGE(S3032:S3033)</f>
        <v/>
      </c>
    </row>
    <row r="3033" ht="15.75" customHeight="1" s="412">
      <c r="A3033" s="333" t="n">
        <v>5738</v>
      </c>
      <c r="B3033" s="334" t="n">
        <v>182</v>
      </c>
      <c r="C3033" s="378" t="inlineStr">
        <is>
          <t>T447</t>
        </is>
      </c>
      <c r="D3033" s="378" t="n"/>
      <c r="E3033" s="378" t="n"/>
      <c r="F3033" s="378" t="n"/>
      <c r="G3033" s="378" t="n">
        <v>21</v>
      </c>
      <c r="H3033" s="379" t="n">
        <v>43657</v>
      </c>
      <c r="I3033" s="378" t="n">
        <v>5301</v>
      </c>
      <c r="J3033" s="378" t="n">
        <v>8055</v>
      </c>
      <c r="K3033" s="378" t="n">
        <v>7568</v>
      </c>
      <c r="L3033" s="378" t="n"/>
      <c r="M3033" s="374">
        <f>+(((J3033-I3033)-(K3033-I3033))/(K3033-I3033))*100</f>
        <v/>
      </c>
      <c r="N3033" s="394" t="n"/>
      <c r="O3033" s="377" t="n"/>
      <c r="P3033" s="377" t="n"/>
      <c r="Q3033" s="287" t="n"/>
      <c r="R3033" s="287" t="n"/>
      <c r="S3033" s="331">
        <f>+(((K3033-I3033)/1000)*1000)/10</f>
        <v/>
      </c>
      <c r="T3033" s="332" t="n"/>
    </row>
    <row r="3034" ht="15.75" customHeight="1" s="412">
      <c r="A3034" s="333" t="n">
        <v>6347</v>
      </c>
      <c r="B3034" s="334" t="n">
        <v>297</v>
      </c>
      <c r="C3034" s="378" t="inlineStr">
        <is>
          <t>T447</t>
        </is>
      </c>
      <c r="D3034" s="378" t="n"/>
      <c r="E3034" s="378" t="n"/>
      <c r="F3034" s="378" t="n"/>
      <c r="G3034" s="378" t="n">
        <v>22</v>
      </c>
      <c r="H3034" s="379" t="n">
        <v>43685</v>
      </c>
      <c r="I3034" s="378" t="n">
        <v>5213</v>
      </c>
      <c r="J3034" s="378" t="n">
        <v>7733</v>
      </c>
      <c r="K3034" s="378" t="n">
        <v>7341</v>
      </c>
      <c r="L3034" s="378" t="n">
        <v>8</v>
      </c>
      <c r="M3034" s="374">
        <f>+(((J3034-I3034)-(K3034-I3034))/(K3034-I3034))*100</f>
        <v/>
      </c>
      <c r="N3034" s="394" t="n"/>
      <c r="O3034" s="376">
        <f>AVERAGE(M3034:M3035)</f>
        <v/>
      </c>
      <c r="P3034" s="376">
        <f>_xlfn.STDEV.S(M3034,M3035)</f>
        <v/>
      </c>
      <c r="Q3034" s="287" t="n"/>
      <c r="R3034" s="287" t="n"/>
      <c r="S3034" s="331">
        <f>+(((K3034-I3034)/1000)*1000)/10</f>
        <v/>
      </c>
      <c r="T3034" s="332">
        <f>AVERAGE(S3034:S3035)</f>
        <v/>
      </c>
    </row>
    <row r="3035" ht="15.75" customHeight="1" s="412">
      <c r="A3035" s="333" t="n">
        <v>6348</v>
      </c>
      <c r="B3035" s="334" t="n">
        <v>297</v>
      </c>
      <c r="C3035" s="378" t="inlineStr">
        <is>
          <t>T447</t>
        </is>
      </c>
      <c r="D3035" s="378" t="n"/>
      <c r="E3035" s="378" t="n"/>
      <c r="F3035" s="378" t="n"/>
      <c r="G3035" s="378" t="n">
        <v>22</v>
      </c>
      <c r="H3035" s="379" t="n">
        <v>43685</v>
      </c>
      <c r="I3035" s="378" t="n">
        <v>5213</v>
      </c>
      <c r="J3035" s="378" t="n">
        <v>7695</v>
      </c>
      <c r="K3035" s="378" t="n">
        <v>7285</v>
      </c>
      <c r="L3035" s="378" t="n"/>
      <c r="M3035" s="374">
        <f>+(((J3035-I3035)-(K3035-I3035))/(K3035-I3035))*100</f>
        <v/>
      </c>
      <c r="N3035" s="394" t="n"/>
      <c r="O3035" s="377" t="n"/>
      <c r="P3035" s="377" t="n"/>
      <c r="Q3035" s="287" t="n"/>
      <c r="R3035" s="287" t="n"/>
      <c r="S3035" s="331">
        <f>+(((K3035-I3035)/1000)*1000)/10</f>
        <v/>
      </c>
      <c r="T3035" s="332" t="n"/>
    </row>
    <row r="3036" ht="15.75" customHeight="1" s="412">
      <c r="A3036" s="333" t="n">
        <v>3945</v>
      </c>
      <c r="B3036" s="334" t="n">
        <v>367</v>
      </c>
      <c r="C3036" s="371" t="inlineStr">
        <is>
          <t>T448</t>
        </is>
      </c>
      <c r="D3036" s="371" t="n"/>
      <c r="E3036" s="371" t="n"/>
      <c r="F3036" s="371" t="n"/>
      <c r="G3036" s="371" t="n">
        <v>14</v>
      </c>
      <c r="H3036" s="372" t="n">
        <v>43591</v>
      </c>
      <c r="I3036" s="373" t="n">
        <v>5519</v>
      </c>
      <c r="J3036" s="373" t="n">
        <v>7715</v>
      </c>
      <c r="K3036" s="371" t="n">
        <v>7242</v>
      </c>
      <c r="L3036" s="371" t="n">
        <v>2</v>
      </c>
      <c r="M3036" s="374">
        <f>+(((J3036-I3036)-(K3036-I3036))/(K3036-I3036))*100</f>
        <v/>
      </c>
      <c r="N3036" s="394" t="inlineStr">
        <is>
          <t>MF</t>
        </is>
      </c>
      <c r="O3036" s="376">
        <f>AVERAGE(M3036:M3037)</f>
        <v/>
      </c>
      <c r="P3036" s="376">
        <f>_xlfn.STDEV.S(M3036,M3037)</f>
        <v/>
      </c>
      <c r="Q3036" s="287" t="n">
        <v>2</v>
      </c>
      <c r="R3036" s="287" t="n"/>
      <c r="S3036" s="331">
        <f>+(((K3036-I3036)/1000)*1000)/10</f>
        <v/>
      </c>
      <c r="T3036" s="332">
        <f>AVERAGE(S3036:S3037)</f>
        <v/>
      </c>
    </row>
    <row r="3037" ht="15.75" customHeight="1" s="412">
      <c r="A3037" s="333" t="n">
        <v>3946</v>
      </c>
      <c r="B3037" s="334" t="n">
        <v>368</v>
      </c>
      <c r="C3037" s="371" t="inlineStr">
        <is>
          <t>T448</t>
        </is>
      </c>
      <c r="D3037" s="371" t="n"/>
      <c r="E3037" s="371" t="n"/>
      <c r="F3037" s="371" t="n"/>
      <c r="G3037" s="371" t="n">
        <v>14</v>
      </c>
      <c r="H3037" s="372" t="n">
        <v>43591</v>
      </c>
      <c r="I3037" s="373" t="n">
        <v>5527</v>
      </c>
      <c r="J3037" s="373" t="n">
        <v>7705</v>
      </c>
      <c r="K3037" s="371" t="n">
        <v>7230</v>
      </c>
      <c r="L3037" s="371" t="n"/>
      <c r="M3037" s="374">
        <f>+(((J3037-I3037)-(K3037-I3037))/(K3037-I3037))*100</f>
        <v/>
      </c>
      <c r="N3037" s="394" t="n"/>
      <c r="O3037" s="377" t="n"/>
      <c r="P3037" s="377" t="n"/>
      <c r="Q3037" s="287" t="n"/>
      <c r="R3037" s="287" t="n"/>
      <c r="S3037" s="331">
        <f>+(((K3037-I3037)/1000)*1000)/10</f>
        <v/>
      </c>
      <c r="T3037" s="332" t="n"/>
    </row>
    <row r="3038" ht="15.75" customHeight="1" s="412">
      <c r="A3038" s="333" t="n">
        <v>4593</v>
      </c>
      <c r="B3038" s="334" t="n">
        <v>299</v>
      </c>
      <c r="C3038" s="371" t="inlineStr">
        <is>
          <t>T448</t>
        </is>
      </c>
      <c r="D3038" s="371" t="n"/>
      <c r="E3038" s="371" t="n"/>
      <c r="F3038" s="371" t="n"/>
      <c r="G3038" s="371" t="n">
        <v>16</v>
      </c>
      <c r="H3038" s="372" t="n">
        <v>43607</v>
      </c>
      <c r="I3038" s="371" t="n">
        <v>5236</v>
      </c>
      <c r="J3038" s="371" t="n">
        <v>8512</v>
      </c>
      <c r="K3038" s="371" t="n">
        <v>7829</v>
      </c>
      <c r="L3038" s="371" t="n">
        <v>2</v>
      </c>
      <c r="M3038" s="374">
        <f>+(((J3038-I3038)-(K3038-I3038))/(K3038-I3038))*100</f>
        <v/>
      </c>
      <c r="N3038" s="394" t="n"/>
      <c r="O3038" s="376">
        <f>AVERAGE(M3038:M3039)</f>
        <v/>
      </c>
      <c r="P3038" s="376">
        <f>_xlfn.STDEV.S(M3038,M3039)</f>
        <v/>
      </c>
      <c r="Q3038" s="287" t="n"/>
      <c r="R3038" s="287" t="n"/>
      <c r="S3038" s="331">
        <f>+(((K3038-I3038)/1000)*1000)/10</f>
        <v/>
      </c>
      <c r="T3038" s="332">
        <f>AVERAGE(S3038:S3039)</f>
        <v/>
      </c>
    </row>
    <row r="3039" ht="15.75" customHeight="1" s="412">
      <c r="A3039" s="333" t="n">
        <v>4594</v>
      </c>
      <c r="B3039" s="334" t="n">
        <v>300</v>
      </c>
      <c r="C3039" s="371" t="inlineStr">
        <is>
          <t>T448</t>
        </is>
      </c>
      <c r="D3039" s="371" t="n"/>
      <c r="E3039" s="371" t="n"/>
      <c r="F3039" s="371" t="n"/>
      <c r="G3039" s="371" t="n">
        <v>16</v>
      </c>
      <c r="H3039" s="372" t="n">
        <v>43607</v>
      </c>
      <c r="I3039" s="371" t="n">
        <v>5223</v>
      </c>
      <c r="J3039" s="371" t="n">
        <v>8354</v>
      </c>
      <c r="K3039" s="371" t="n">
        <v>7672</v>
      </c>
      <c r="L3039" s="371" t="n"/>
      <c r="M3039" s="374">
        <f>+(((J3039-I3039)-(K3039-I3039))/(K3039-I3039))*100</f>
        <v/>
      </c>
      <c r="N3039" s="394" t="n"/>
      <c r="O3039" s="377" t="n"/>
      <c r="P3039" s="377" t="n"/>
      <c r="Q3039" s="287" t="n"/>
      <c r="R3039" s="287" t="n"/>
      <c r="S3039" s="331">
        <f>+(((K3039-I3039)/1000)*1000)/10</f>
        <v/>
      </c>
      <c r="T3039" s="332" t="n"/>
    </row>
    <row r="3040" ht="15.75" customHeight="1" s="412">
      <c r="A3040" s="333" t="n">
        <v>5239</v>
      </c>
      <c r="B3040" s="334" t="n">
        <v>299</v>
      </c>
      <c r="C3040" s="371" t="inlineStr">
        <is>
          <t>T448</t>
        </is>
      </c>
      <c r="D3040" s="371" t="n"/>
      <c r="E3040" s="371" t="n"/>
      <c r="F3040" s="371" t="n"/>
      <c r="G3040" s="371" t="n">
        <v>18</v>
      </c>
      <c r="H3040" s="372" t="n">
        <v>43626</v>
      </c>
      <c r="I3040" s="371" t="n">
        <v>5236</v>
      </c>
      <c r="J3040" s="371" t="n">
        <v>8250</v>
      </c>
      <c r="K3040" s="371" t="n">
        <v>7680</v>
      </c>
      <c r="L3040" s="371" t="n">
        <v>6</v>
      </c>
      <c r="M3040" s="374">
        <f>+(((J3040-I3040)-(K3040-I3040))/(K3040-I3040))*100</f>
        <v/>
      </c>
      <c r="N3040" s="394" t="n"/>
      <c r="O3040" s="376">
        <f>AVERAGE(M3040:M3041)</f>
        <v/>
      </c>
      <c r="P3040" s="376">
        <f>_xlfn.STDEV.S(M3040,M3041)</f>
        <v/>
      </c>
      <c r="Q3040" s="287" t="n"/>
      <c r="R3040" s="287" t="n"/>
      <c r="S3040" s="331">
        <f>+(((K3040-I3040)/1000)*1000)/10</f>
        <v/>
      </c>
      <c r="T3040" s="332">
        <f>AVERAGE(S3040:S3041)</f>
        <v/>
      </c>
    </row>
    <row r="3041" ht="15.75" customHeight="1" s="412">
      <c r="A3041" s="333" t="n">
        <v>5240</v>
      </c>
      <c r="B3041" s="334" t="n">
        <v>300</v>
      </c>
      <c r="C3041" s="371" t="inlineStr">
        <is>
          <t>T448</t>
        </is>
      </c>
      <c r="D3041" s="371" t="n"/>
      <c r="E3041" s="371" t="n"/>
      <c r="F3041" s="371" t="n"/>
      <c r="G3041" s="371" t="n">
        <v>18</v>
      </c>
      <c r="H3041" s="372" t="n">
        <v>43626</v>
      </c>
      <c r="I3041" s="371" t="n">
        <v>5223</v>
      </c>
      <c r="J3041" s="371" t="n">
        <v>7948</v>
      </c>
      <c r="K3041" s="371" t="n">
        <v>7450</v>
      </c>
      <c r="L3041" s="371" t="n"/>
      <c r="M3041" s="374">
        <f>+(((J3041-I3041)-(K3041-I3041))/(K3041-I3041))*100</f>
        <v/>
      </c>
      <c r="N3041" s="394" t="n"/>
      <c r="O3041" s="377" t="n"/>
      <c r="P3041" s="377" t="n"/>
      <c r="Q3041" s="287" t="n"/>
      <c r="R3041" s="287" t="n"/>
      <c r="S3041" s="331">
        <f>+(((K3041-I3041)/1000)*1000)/10</f>
        <v/>
      </c>
      <c r="T3041" s="332" t="n"/>
    </row>
    <row r="3042" ht="15.75" customHeight="1" s="412">
      <c r="A3042" s="333" t="n">
        <v>5739</v>
      </c>
      <c r="B3042" s="334" t="n">
        <v>183</v>
      </c>
      <c r="C3042" s="378" t="inlineStr">
        <is>
          <t>T448</t>
        </is>
      </c>
      <c r="D3042" s="378" t="n"/>
      <c r="E3042" s="378" t="n"/>
      <c r="F3042" s="378" t="n"/>
      <c r="G3042" s="378" t="n">
        <v>21</v>
      </c>
      <c r="H3042" s="379" t="n">
        <v>43657</v>
      </c>
      <c r="I3042" s="378" t="n">
        <v>5192</v>
      </c>
      <c r="J3042" s="378" t="n">
        <v>8154</v>
      </c>
      <c r="K3042" s="378" t="n">
        <v>7637</v>
      </c>
      <c r="L3042" s="378" t="n">
        <v>6</v>
      </c>
      <c r="M3042" s="374">
        <f>+(((J3042-I3042)-(K3042-I3042))/(K3042-I3042))*100</f>
        <v/>
      </c>
      <c r="N3042" s="394" t="n"/>
      <c r="O3042" s="376">
        <f>AVERAGE(M3042:M3043)</f>
        <v/>
      </c>
      <c r="P3042" s="376">
        <f>_xlfn.STDEV.S(M3042,M3043)</f>
        <v/>
      </c>
      <c r="Q3042" s="287" t="n"/>
      <c r="R3042" s="287" t="n"/>
      <c r="S3042" s="331">
        <f>+(((K3042-I3042)/1000)*1000)/10</f>
        <v/>
      </c>
      <c r="T3042" s="332">
        <f>AVERAGE(S3042:S3043)</f>
        <v/>
      </c>
    </row>
    <row r="3043" ht="15.75" customHeight="1" s="412">
      <c r="A3043" s="333" t="n">
        <v>5740</v>
      </c>
      <c r="B3043" s="334" t="n">
        <v>184</v>
      </c>
      <c r="C3043" s="378" t="inlineStr">
        <is>
          <t>T448</t>
        </is>
      </c>
      <c r="D3043" s="378" t="n"/>
      <c r="E3043" s="378" t="n"/>
      <c r="F3043" s="378" t="n"/>
      <c r="G3043" s="378" t="n">
        <v>21</v>
      </c>
      <c r="H3043" s="379" t="n">
        <v>43657</v>
      </c>
      <c r="I3043" s="378" t="n">
        <v>5243</v>
      </c>
      <c r="J3043" s="378" t="n">
        <v>8264</v>
      </c>
      <c r="K3043" s="378" t="n">
        <v>7709</v>
      </c>
      <c r="L3043" s="378" t="n"/>
      <c r="M3043" s="374">
        <f>+(((J3043-I3043)-(K3043-I3043))/(K3043-I3043))*100</f>
        <v/>
      </c>
      <c r="N3043" s="394" t="n"/>
      <c r="O3043" s="377" t="n"/>
      <c r="P3043" s="377" t="n"/>
      <c r="Q3043" s="287" t="n"/>
      <c r="R3043" s="287" t="n"/>
      <c r="S3043" s="331">
        <f>+(((K3043-I3043)/1000)*1000)/10</f>
        <v/>
      </c>
      <c r="T3043" s="332" t="n"/>
    </row>
    <row r="3044" ht="15.75" customHeight="1" s="412">
      <c r="A3044" s="333" t="n">
        <v>6349</v>
      </c>
      <c r="B3044" s="334" t="n">
        <v>298</v>
      </c>
      <c r="C3044" s="378" t="inlineStr">
        <is>
          <t>T448</t>
        </is>
      </c>
      <c r="D3044" s="378" t="n"/>
      <c r="E3044" s="378" t="n"/>
      <c r="F3044" s="378" t="n"/>
      <c r="G3044" s="378" t="n">
        <v>22</v>
      </c>
      <c r="H3044" s="379" t="n">
        <v>43685</v>
      </c>
      <c r="I3044" s="378" t="n">
        <v>5210</v>
      </c>
      <c r="J3044" s="378" t="n">
        <v>8258</v>
      </c>
      <c r="K3044" s="378" t="n">
        <v>7780</v>
      </c>
      <c r="L3044" s="378" t="n">
        <v>6</v>
      </c>
      <c r="M3044" s="374">
        <f>+(((J3044-I3044)-(K3044-I3044))/(K3044-I3044))*100</f>
        <v/>
      </c>
      <c r="N3044" s="394" t="n"/>
      <c r="O3044" s="376">
        <f>AVERAGE(M3044:M3045)</f>
        <v/>
      </c>
      <c r="P3044" s="376">
        <f>_xlfn.STDEV.S(M3044,M3045)</f>
        <v/>
      </c>
      <c r="Q3044" s="287" t="n"/>
      <c r="R3044" s="287" t="n"/>
      <c r="S3044" s="331">
        <f>+(((K3044-I3044)/1000)*1000)/10</f>
        <v/>
      </c>
      <c r="T3044" s="332">
        <f>AVERAGE(S3044:S3045)</f>
        <v/>
      </c>
    </row>
    <row r="3045" ht="15.75" customHeight="1" s="412">
      <c r="A3045" s="333" t="n">
        <v>6350</v>
      </c>
      <c r="B3045" s="334" t="n">
        <v>298</v>
      </c>
      <c r="C3045" s="378" t="inlineStr">
        <is>
          <t>T448</t>
        </is>
      </c>
      <c r="D3045" s="378" t="n"/>
      <c r="E3045" s="378" t="n"/>
      <c r="F3045" s="378" t="n"/>
      <c r="G3045" s="378" t="n">
        <v>22</v>
      </c>
      <c r="H3045" s="379" t="n">
        <v>43685</v>
      </c>
      <c r="I3045" s="378" t="n">
        <v>5210</v>
      </c>
      <c r="J3045" s="378" t="n">
        <v>8623</v>
      </c>
      <c r="K3045" s="378" t="n">
        <v>8066</v>
      </c>
      <c r="L3045" s="378" t="n"/>
      <c r="M3045" s="374">
        <f>+(((J3045-I3045)-(K3045-I3045))/(K3045-I3045))*100</f>
        <v/>
      </c>
      <c r="N3045" s="394" t="n"/>
      <c r="O3045" s="377" t="n"/>
      <c r="P3045" s="377" t="n"/>
      <c r="Q3045" s="287" t="n"/>
      <c r="R3045" s="287" t="n"/>
      <c r="S3045" s="331">
        <f>+(((K3045-I3045)/1000)*1000)/10</f>
        <v/>
      </c>
      <c r="T3045" s="332" t="n"/>
    </row>
    <row r="3046" ht="15.75" customHeight="1" s="412">
      <c r="A3046" s="333" t="n">
        <v>3035</v>
      </c>
      <c r="B3046" s="334" t="n">
        <v>119</v>
      </c>
      <c r="C3046" s="371" t="inlineStr">
        <is>
          <t>T449</t>
        </is>
      </c>
      <c r="D3046" s="371" t="n"/>
      <c r="E3046" s="371" t="n"/>
      <c r="F3046" s="371" t="n"/>
      <c r="G3046" s="371" t="n">
        <v>11</v>
      </c>
      <c r="H3046" s="372" t="n">
        <v>43571</v>
      </c>
      <c r="I3046" s="373" t="n">
        <v>5212</v>
      </c>
      <c r="J3046" s="371" t="n">
        <v>9557</v>
      </c>
      <c r="K3046" s="371" t="n">
        <v>7825</v>
      </c>
      <c r="L3046" s="371" t="n">
        <v>2</v>
      </c>
      <c r="M3046" s="374">
        <f>+(((J3046-I3046)-(K3046-I3046))/(K3046-I3046))*100</f>
        <v/>
      </c>
      <c r="N3046" s="394" t="n">
        <v>0.25</v>
      </c>
      <c r="O3046" s="376">
        <f>AVERAGE(M3046:M3047)</f>
        <v/>
      </c>
      <c r="P3046" s="376">
        <f>_xlfn.STDEV.S(M3046,M3047)</f>
        <v/>
      </c>
      <c r="Q3046" s="287" t="n">
        <v>2</v>
      </c>
      <c r="R3046" s="287" t="n"/>
      <c r="S3046" s="331">
        <f>+(((K3046-I3046)/1000)*1000)/10</f>
        <v/>
      </c>
      <c r="T3046" s="332">
        <f>AVERAGE(S3046:S3047)</f>
        <v/>
      </c>
    </row>
    <row r="3047" ht="15.75" customHeight="1" s="412">
      <c r="A3047" s="333" t="n">
        <v>3036</v>
      </c>
      <c r="B3047" s="334" t="n">
        <v>120</v>
      </c>
      <c r="C3047" s="371" t="inlineStr">
        <is>
          <t>T449</t>
        </is>
      </c>
      <c r="D3047" s="371" t="n"/>
      <c r="E3047" s="371" t="n"/>
      <c r="F3047" s="371" t="n"/>
      <c r="G3047" s="371" t="n">
        <v>11</v>
      </c>
      <c r="H3047" s="372" t="n">
        <v>43571</v>
      </c>
      <c r="I3047" s="373" t="n">
        <v>5196</v>
      </c>
      <c r="J3047" s="371" t="n">
        <v>9491</v>
      </c>
      <c r="K3047" s="371" t="n">
        <v>7770</v>
      </c>
      <c r="L3047" s="371" t="n"/>
      <c r="M3047" s="374">
        <f>+(((J3047-I3047)-(K3047-I3047))/(K3047-I3047))*100</f>
        <v/>
      </c>
      <c r="N3047" s="394" t="n"/>
      <c r="O3047" s="377" t="n"/>
      <c r="P3047" s="377" t="n"/>
      <c r="Q3047" s="287" t="n"/>
      <c r="R3047" s="287" t="n"/>
      <c r="S3047" s="331">
        <f>+(((K3047-I3047)/1000)*1000)/10</f>
        <v/>
      </c>
      <c r="T3047" s="332" t="n"/>
    </row>
    <row r="3048" ht="15.75" customHeight="1" s="412">
      <c r="A3048" s="333" t="n">
        <v>3947</v>
      </c>
      <c r="B3048" s="334" t="n">
        <v>369</v>
      </c>
      <c r="C3048" s="371" t="inlineStr">
        <is>
          <t>T449</t>
        </is>
      </c>
      <c r="D3048" s="371" t="n"/>
      <c r="E3048" s="371" t="n"/>
      <c r="F3048" s="371" t="n"/>
      <c r="G3048" s="371" t="n">
        <v>14</v>
      </c>
      <c r="H3048" s="372" t="n">
        <v>43591</v>
      </c>
      <c r="I3048" s="373" t="n">
        <v>5533</v>
      </c>
      <c r="J3048" s="373" t="n">
        <v>8802</v>
      </c>
      <c r="K3048" s="371" t="n">
        <v>8110</v>
      </c>
      <c r="L3048" s="371" t="n"/>
      <c r="M3048" s="374">
        <f>+(((J3048-I3048)-(K3048-I3048))/(K3048-I3048))*100</f>
        <v/>
      </c>
      <c r="N3048" s="394" t="inlineStr">
        <is>
          <t>26/4</t>
        </is>
      </c>
      <c r="O3048" s="376">
        <f>AVERAGE(M3048:M3049)</f>
        <v/>
      </c>
      <c r="P3048" s="376">
        <f>_xlfn.STDEV.S(M3048,M3049)</f>
        <v/>
      </c>
      <c r="Q3048" s="287" t="n"/>
      <c r="R3048" s="287" t="n"/>
      <c r="S3048" s="331">
        <f>+(((K3048-I3048)/1000)*1000)/10</f>
        <v/>
      </c>
      <c r="T3048" s="332">
        <f>AVERAGE(S3048:S3049)</f>
        <v/>
      </c>
    </row>
    <row r="3049" ht="15.75" customHeight="1" s="412">
      <c r="A3049" s="333" t="n">
        <v>3948</v>
      </c>
      <c r="B3049" s="334" t="n">
        <v>370</v>
      </c>
      <c r="C3049" s="371" t="inlineStr">
        <is>
          <t>T449</t>
        </is>
      </c>
      <c r="D3049" s="371" t="n"/>
      <c r="E3049" s="371" t="n"/>
      <c r="F3049" s="371" t="n"/>
      <c r="G3049" s="371" t="n">
        <v>14</v>
      </c>
      <c r="H3049" s="372" t="n">
        <v>43591</v>
      </c>
      <c r="I3049" s="373" t="n">
        <v>5508</v>
      </c>
      <c r="J3049" s="373" t="n">
        <v>9034</v>
      </c>
      <c r="K3049" s="371" t="n">
        <v>8209</v>
      </c>
      <c r="L3049" s="371" t="n"/>
      <c r="M3049" s="374">
        <f>+(((J3049-I3049)-(K3049-I3049))/(K3049-I3049))*100</f>
        <v/>
      </c>
      <c r="N3049" s="394" t="n"/>
      <c r="O3049" s="377" t="n"/>
      <c r="P3049" s="377" t="n"/>
      <c r="Q3049" s="287" t="n"/>
      <c r="R3049" s="287" t="n"/>
      <c r="S3049" s="331">
        <f>+(((K3049-I3049)/1000)*1000)/10</f>
        <v/>
      </c>
      <c r="T3049" s="332" t="n"/>
    </row>
    <row r="3050" ht="15.75" customHeight="1" s="412">
      <c r="A3050" s="333" t="n">
        <v>4595</v>
      </c>
      <c r="B3050" s="334" t="n">
        <v>301</v>
      </c>
      <c r="C3050" s="371" t="inlineStr">
        <is>
          <t>T449</t>
        </is>
      </c>
      <c r="D3050" s="371" t="n"/>
      <c r="E3050" s="371" t="n"/>
      <c r="F3050" s="371" t="n"/>
      <c r="G3050" s="371" t="n">
        <v>16</v>
      </c>
      <c r="H3050" s="372" t="n">
        <v>43607</v>
      </c>
      <c r="I3050" s="371" t="n">
        <v>5241</v>
      </c>
      <c r="J3050" s="371" t="n">
        <v>8432</v>
      </c>
      <c r="K3050" s="371" t="n">
        <v>7765</v>
      </c>
      <c r="L3050" s="371" t="n">
        <v>2</v>
      </c>
      <c r="M3050" s="374">
        <f>+(((J3050-I3050)-(K3050-I3050))/(K3050-I3050))*100</f>
        <v/>
      </c>
      <c r="N3050" s="394" t="n"/>
      <c r="O3050" s="376">
        <f>AVERAGE(M3050:M3051)</f>
        <v/>
      </c>
      <c r="P3050" s="376">
        <f>_xlfn.STDEV.S(M3050,M3051)</f>
        <v/>
      </c>
      <c r="Q3050" s="287" t="n"/>
      <c r="R3050" s="287" t="n"/>
      <c r="S3050" s="331">
        <f>+(((K3050-I3050)/1000)*1000)/10</f>
        <v/>
      </c>
      <c r="T3050" s="332">
        <f>AVERAGE(S3050:S3051)</f>
        <v/>
      </c>
    </row>
    <row r="3051" ht="15.75" customHeight="1" s="412">
      <c r="A3051" s="333" t="n">
        <v>4596</v>
      </c>
      <c r="B3051" s="334" t="n">
        <v>302</v>
      </c>
      <c r="C3051" s="371" t="inlineStr">
        <is>
          <t>T449</t>
        </is>
      </c>
      <c r="D3051" s="371" t="n"/>
      <c r="E3051" s="371" t="n"/>
      <c r="F3051" s="371" t="n"/>
      <c r="G3051" s="371" t="n">
        <v>16</v>
      </c>
      <c r="H3051" s="372" t="n">
        <v>43607</v>
      </c>
      <c r="I3051" s="371" t="n">
        <v>5225</v>
      </c>
      <c r="J3051" s="371" t="n">
        <v>8549</v>
      </c>
      <c r="K3051" s="371" t="n">
        <v>7759</v>
      </c>
      <c r="L3051" s="371" t="n"/>
      <c r="M3051" s="374">
        <f>+(((J3051-I3051)-(K3051-I3051))/(K3051-I3051))*100</f>
        <v/>
      </c>
      <c r="N3051" s="394" t="n"/>
      <c r="O3051" s="377" t="n"/>
      <c r="P3051" s="377" t="n"/>
      <c r="Q3051" s="287" t="n"/>
      <c r="R3051" s="287" t="n"/>
      <c r="S3051" s="331">
        <f>+(((K3051-I3051)/1000)*1000)/10</f>
        <v/>
      </c>
      <c r="T3051" s="332" t="n"/>
    </row>
    <row r="3052" ht="15.75" customHeight="1" s="412">
      <c r="A3052" s="333" t="n">
        <v>5241</v>
      </c>
      <c r="B3052" s="334" t="n">
        <v>301</v>
      </c>
      <c r="C3052" s="371" t="inlineStr">
        <is>
          <t>T449</t>
        </is>
      </c>
      <c r="D3052" s="371" t="n"/>
      <c r="E3052" s="371" t="n"/>
      <c r="F3052" s="371" t="n"/>
      <c r="G3052" s="371" t="n">
        <v>18</v>
      </c>
      <c r="H3052" s="372" t="n">
        <v>43626</v>
      </c>
      <c r="I3052" s="371" t="n">
        <v>5241</v>
      </c>
      <c r="J3052" s="371" t="n">
        <v>8800</v>
      </c>
      <c r="K3052" s="371" t="n">
        <v>8063</v>
      </c>
      <c r="L3052" s="371" t="n">
        <v>9</v>
      </c>
      <c r="M3052" s="374">
        <f>+(((J3052-I3052)-(K3052-I3052))/(K3052-I3052))*100</f>
        <v/>
      </c>
      <c r="N3052" s="394" t="n"/>
      <c r="O3052" s="376">
        <f>AVERAGE(M3052:M3053)</f>
        <v/>
      </c>
      <c r="P3052" s="376">
        <f>_xlfn.STDEV.S(M3052,M3053)</f>
        <v/>
      </c>
      <c r="Q3052" s="287" t="n"/>
      <c r="R3052" s="287" t="n"/>
      <c r="S3052" s="331">
        <f>+(((K3052-I3052)/1000)*1000)/10</f>
        <v/>
      </c>
      <c r="T3052" s="332">
        <f>AVERAGE(S3052:S3053)</f>
        <v/>
      </c>
    </row>
    <row r="3053" ht="15.75" customHeight="1" s="412">
      <c r="A3053" s="333" t="n">
        <v>5242</v>
      </c>
      <c r="B3053" s="334" t="n">
        <v>302</v>
      </c>
      <c r="C3053" s="371" t="inlineStr">
        <is>
          <t>T449</t>
        </is>
      </c>
      <c r="D3053" s="371" t="n"/>
      <c r="E3053" s="371" t="n"/>
      <c r="F3053" s="371" t="n"/>
      <c r="G3053" s="371" t="n">
        <v>18</v>
      </c>
      <c r="H3053" s="372" t="n">
        <v>43626</v>
      </c>
      <c r="I3053" s="371" t="n">
        <v>5225</v>
      </c>
      <c r="J3053" s="371" t="n">
        <v>8985</v>
      </c>
      <c r="K3053" s="371" t="n">
        <v>8211</v>
      </c>
      <c r="L3053" s="371" t="n"/>
      <c r="M3053" s="374">
        <f>+(((J3053-I3053)-(K3053-I3053))/(K3053-I3053))*100</f>
        <v/>
      </c>
      <c r="N3053" s="394" t="n"/>
      <c r="O3053" s="377" t="n"/>
      <c r="P3053" s="377" t="n"/>
      <c r="Q3053" s="287" t="n"/>
      <c r="R3053" s="287" t="n"/>
      <c r="S3053" s="331">
        <f>+(((K3053-I3053)/1000)*1000)/10</f>
        <v/>
      </c>
      <c r="T3053" s="332" t="n"/>
    </row>
    <row r="3054" ht="15.75" customHeight="1" s="412">
      <c r="A3054" s="333" t="n">
        <v>5741</v>
      </c>
      <c r="B3054" s="334" t="n">
        <v>185</v>
      </c>
      <c r="C3054" s="378" t="inlineStr">
        <is>
          <t>T449</t>
        </is>
      </c>
      <c r="D3054" s="378" t="n"/>
      <c r="E3054" s="378" t="n"/>
      <c r="F3054" s="378" t="n"/>
      <c r="G3054" s="378" t="n">
        <v>21</v>
      </c>
      <c r="H3054" s="379" t="n">
        <v>43657</v>
      </c>
      <c r="I3054" s="378" t="n">
        <v>5288</v>
      </c>
      <c r="J3054" s="378" t="n">
        <v>8207</v>
      </c>
      <c r="K3054" s="378" t="n">
        <v>7686</v>
      </c>
      <c r="L3054" s="378" t="n">
        <v>9</v>
      </c>
      <c r="M3054" s="374">
        <f>+(((J3054-I3054)-(K3054-I3054))/(K3054-I3054))*100</f>
        <v/>
      </c>
      <c r="N3054" s="394" t="n"/>
      <c r="O3054" s="376">
        <f>AVERAGE(M3054:M3055)</f>
        <v/>
      </c>
      <c r="P3054" s="376">
        <f>_xlfn.STDEV.S(M3054,M3055)</f>
        <v/>
      </c>
      <c r="Q3054" s="287" t="n"/>
      <c r="R3054" s="287" t="n"/>
      <c r="S3054" s="331">
        <f>+(((K3054-I3054)/1000)*1000)/10</f>
        <v/>
      </c>
      <c r="T3054" s="332">
        <f>AVERAGE(S3054:S3055)</f>
        <v/>
      </c>
    </row>
    <row r="3055" ht="15.75" customHeight="1" s="412">
      <c r="A3055" s="333" t="n">
        <v>5742</v>
      </c>
      <c r="B3055" s="334" t="n">
        <v>186</v>
      </c>
      <c r="C3055" s="378" t="inlineStr">
        <is>
          <t>T449</t>
        </is>
      </c>
      <c r="D3055" s="378" t="n"/>
      <c r="E3055" s="378" t="n"/>
      <c r="F3055" s="378" t="n"/>
      <c r="G3055" s="378" t="n">
        <v>21</v>
      </c>
      <c r="H3055" s="379" t="n">
        <v>43657</v>
      </c>
      <c r="I3055" s="378" t="n">
        <v>5251</v>
      </c>
      <c r="J3055" s="378" t="n">
        <v>8120</v>
      </c>
      <c r="K3055" s="378" t="n">
        <v>7612</v>
      </c>
      <c r="L3055" s="378" t="n"/>
      <c r="M3055" s="374">
        <f>+(((J3055-I3055)-(K3055-I3055))/(K3055-I3055))*100</f>
        <v/>
      </c>
      <c r="N3055" s="394" t="n"/>
      <c r="O3055" s="377" t="n"/>
      <c r="P3055" s="377" t="n"/>
      <c r="Q3055" s="287" t="n"/>
      <c r="R3055" s="287" t="n"/>
      <c r="S3055" s="331">
        <f>+(((K3055-I3055)/1000)*1000)/10</f>
        <v/>
      </c>
      <c r="T3055" s="332" t="n"/>
    </row>
    <row r="3056" ht="15.75" customHeight="1" s="412">
      <c r="A3056" s="333" t="n">
        <v>6351</v>
      </c>
      <c r="B3056" s="334" t="n">
        <v>299</v>
      </c>
      <c r="C3056" s="378" t="inlineStr">
        <is>
          <t>T449</t>
        </is>
      </c>
      <c r="D3056" s="378" t="n"/>
      <c r="E3056" s="378" t="n"/>
      <c r="F3056" s="378" t="n"/>
      <c r="G3056" s="378" t="n">
        <v>22</v>
      </c>
      <c r="H3056" s="379" t="n">
        <v>43685</v>
      </c>
      <c r="I3056" s="378" t="n">
        <v>5236</v>
      </c>
      <c r="J3056" s="378" t="n">
        <v>8671</v>
      </c>
      <c r="K3056" s="378" t="n">
        <v>8147</v>
      </c>
      <c r="L3056" s="378" t="n">
        <v>9</v>
      </c>
      <c r="M3056" s="374">
        <f>+(((J3056-I3056)-(K3056-I3056))/(K3056-I3056))*100</f>
        <v/>
      </c>
      <c r="N3056" s="394" t="n"/>
      <c r="O3056" s="376">
        <f>AVERAGE(M3056:M3057)</f>
        <v/>
      </c>
      <c r="P3056" s="376">
        <f>_xlfn.STDEV.S(M3056,M3057)</f>
        <v/>
      </c>
      <c r="Q3056" s="287" t="n"/>
      <c r="R3056" s="287" t="n"/>
      <c r="S3056" s="331">
        <f>+(((K3056-I3056)/1000)*1000)/10</f>
        <v/>
      </c>
      <c r="T3056" s="332">
        <f>AVERAGE(S3056:S3057)</f>
        <v/>
      </c>
    </row>
    <row r="3057" ht="15.75" customHeight="1" s="412">
      <c r="A3057" s="333" t="n">
        <v>6352</v>
      </c>
      <c r="B3057" s="334" t="n">
        <v>299</v>
      </c>
      <c r="C3057" s="378" t="inlineStr">
        <is>
          <t>T449</t>
        </is>
      </c>
      <c r="D3057" s="378" t="n"/>
      <c r="E3057" s="378" t="n"/>
      <c r="F3057" s="378" t="n"/>
      <c r="G3057" s="378" t="n">
        <v>22</v>
      </c>
      <c r="H3057" s="379" t="n">
        <v>43685</v>
      </c>
      <c r="I3057" s="378" t="n">
        <v>5236</v>
      </c>
      <c r="J3057" s="378" t="n">
        <v>8689</v>
      </c>
      <c r="K3057" s="378" t="n">
        <v>8150</v>
      </c>
      <c r="L3057" s="378" t="n"/>
      <c r="M3057" s="374">
        <f>+(((J3057-I3057)-(K3057-I3057))/(K3057-I3057))*100</f>
        <v/>
      </c>
      <c r="N3057" s="394" t="n"/>
      <c r="O3057" s="377" t="n"/>
      <c r="P3057" s="377" t="n"/>
      <c r="Q3057" s="287" t="n"/>
      <c r="R3057" s="287" t="n"/>
      <c r="S3057" s="331">
        <f>+(((K3057-I3057)/1000)*1000)/10</f>
        <v/>
      </c>
      <c r="T3057" s="332" t="n"/>
    </row>
    <row r="3058" ht="15.75" customHeight="1" s="412">
      <c r="A3058" s="333" t="n">
        <v>3565</v>
      </c>
      <c r="B3058" s="334" t="n">
        <v>321</v>
      </c>
      <c r="C3058" s="380" t="inlineStr">
        <is>
          <t>T450</t>
        </is>
      </c>
      <c r="D3058" s="380" t="n"/>
      <c r="E3058" s="380" t="n"/>
      <c r="F3058" s="380" t="n"/>
      <c r="G3058" s="380" t="n">
        <v>13</v>
      </c>
      <c r="H3058" s="381" t="n">
        <v>43587</v>
      </c>
      <c r="I3058" s="380" t="n">
        <v>5258</v>
      </c>
      <c r="J3058" s="380" t="n">
        <v>8292</v>
      </c>
      <c r="K3058" s="391" t="n">
        <v>7463</v>
      </c>
      <c r="L3058" s="380" t="n">
        <v>1</v>
      </c>
      <c r="M3058" s="382">
        <f>+(((J3058-I3058)-(K3058-I3058))/(K3058-I3058))*100</f>
        <v/>
      </c>
      <c r="N3058" s="395" t="inlineStr">
        <is>
          <t>30/4</t>
        </is>
      </c>
      <c r="O3058" s="384">
        <f>AVERAGE(M3058:M3059)</f>
        <v/>
      </c>
      <c r="P3058" s="384">
        <f>_xlfn.STDEV.S(M3058,M3059)</f>
        <v/>
      </c>
      <c r="Q3058" s="287" t="n">
        <v>1</v>
      </c>
      <c r="R3058" s="287" t="n"/>
      <c r="S3058" s="331">
        <f>+(((K3058-I3058)/1000)*1000)/10</f>
        <v/>
      </c>
      <c r="T3058" s="332">
        <f>AVERAGE(S3058:S3059)</f>
        <v/>
      </c>
    </row>
    <row r="3059" ht="15.75" customHeight="1" s="412">
      <c r="A3059" s="333" t="n">
        <v>3566</v>
      </c>
      <c r="B3059" s="334" t="n">
        <v>322</v>
      </c>
      <c r="C3059" s="380" t="inlineStr">
        <is>
          <t>T450</t>
        </is>
      </c>
      <c r="D3059" s="380" t="n"/>
      <c r="E3059" s="380" t="n"/>
      <c r="F3059" s="380" t="n"/>
      <c r="G3059" s="380" t="n">
        <v>13</v>
      </c>
      <c r="H3059" s="381" t="n">
        <v>43587</v>
      </c>
      <c r="I3059" s="380" t="n">
        <v>5219</v>
      </c>
      <c r="J3059" s="380" t="n">
        <v>7934</v>
      </c>
      <c r="K3059" s="391" t="n">
        <v>7150</v>
      </c>
      <c r="L3059" s="380" t="n"/>
      <c r="M3059" s="382">
        <f>+(((J3059-I3059)-(K3059-I3059))/(K3059-I3059))*100</f>
        <v/>
      </c>
      <c r="N3059" s="395" t="n"/>
      <c r="O3059" s="385" t="n"/>
      <c r="P3059" s="385" t="n"/>
      <c r="Q3059" s="287" t="n"/>
      <c r="R3059" s="287" t="n"/>
      <c r="S3059" s="331">
        <f>+(((K3059-I3059)/1000)*1000)/10</f>
        <v/>
      </c>
      <c r="T3059" s="332" t="n"/>
    </row>
    <row r="3060" ht="15.75" customHeight="1" s="412">
      <c r="A3060" s="333" t="n">
        <v>4281</v>
      </c>
      <c r="B3060" s="334" t="n">
        <v>311</v>
      </c>
      <c r="C3060" s="380" t="inlineStr">
        <is>
          <t>T450</t>
        </is>
      </c>
      <c r="D3060" s="380" t="n"/>
      <c r="E3060" s="380" t="n"/>
      <c r="F3060" s="380" t="n"/>
      <c r="G3060" s="380" t="n">
        <v>15</v>
      </c>
      <c r="H3060" s="381" t="n">
        <v>43599</v>
      </c>
      <c r="I3060" s="380" t="n">
        <v>5222</v>
      </c>
      <c r="J3060" s="380" t="n">
        <v>8440</v>
      </c>
      <c r="K3060" s="380" t="n">
        <v>7636</v>
      </c>
      <c r="L3060" s="380" t="n"/>
      <c r="M3060" s="382">
        <f>+(((J3060-I3060)-(K3060-I3060))/(K3060-I3060))*100</f>
        <v/>
      </c>
      <c r="N3060" s="385" t="n"/>
      <c r="O3060" s="384">
        <f>AVERAGE(M3060:M3061)</f>
        <v/>
      </c>
      <c r="P3060" s="384">
        <f>_xlfn.STDEV.S(M3060,M3061)</f>
        <v/>
      </c>
      <c r="Q3060" s="287" t="n"/>
      <c r="R3060" s="287" t="n"/>
      <c r="S3060" s="331">
        <f>+(((K3060-I3060)/1000)*1000)/10</f>
        <v/>
      </c>
      <c r="T3060" s="332">
        <f>AVERAGE(S3060:S3061)</f>
        <v/>
      </c>
    </row>
    <row r="3061" ht="15.75" customHeight="1" s="412">
      <c r="A3061" s="333" t="n">
        <v>4282</v>
      </c>
      <c r="B3061" s="334" t="n">
        <v>312</v>
      </c>
      <c r="C3061" s="380" t="inlineStr">
        <is>
          <t>T450</t>
        </is>
      </c>
      <c r="D3061" s="380" t="n"/>
      <c r="E3061" s="380" t="n"/>
      <c r="F3061" s="380" t="n"/>
      <c r="G3061" s="380" t="n">
        <v>15</v>
      </c>
      <c r="H3061" s="381" t="n">
        <v>43599</v>
      </c>
      <c r="I3061" s="380" t="n">
        <v>5239</v>
      </c>
      <c r="J3061" s="380" t="n">
        <v>8559</v>
      </c>
      <c r="K3061" s="380" t="n">
        <v>7780</v>
      </c>
      <c r="L3061" s="380" t="n"/>
      <c r="M3061" s="382">
        <f>+(((J3061-I3061)-(K3061-I3061))/(K3061-I3061))*100</f>
        <v/>
      </c>
      <c r="N3061" s="385" t="n"/>
      <c r="O3061" s="385" t="n"/>
      <c r="P3061" s="385" t="n"/>
      <c r="Q3061" s="287" t="n"/>
      <c r="R3061" s="287" t="n"/>
      <c r="S3061" s="331">
        <f>+(((K3061-I3061)/1000)*1000)/10</f>
        <v/>
      </c>
      <c r="T3061" s="332" t="n"/>
    </row>
    <row r="3062" ht="15.75" customHeight="1" s="412">
      <c r="A3062" s="333" t="n">
        <v>4927</v>
      </c>
      <c r="B3062" s="334" t="n">
        <v>311</v>
      </c>
      <c r="C3062" s="380" t="inlineStr">
        <is>
          <t>T450</t>
        </is>
      </c>
      <c r="D3062" s="380" t="n"/>
      <c r="E3062" s="380" t="n"/>
      <c r="F3062" s="380" t="n"/>
      <c r="G3062" s="380" t="n">
        <v>17</v>
      </c>
      <c r="H3062" s="381" t="n">
        <v>43619</v>
      </c>
      <c r="I3062" s="380" t="n">
        <v>5222</v>
      </c>
      <c r="J3062" s="380" t="n">
        <v>7276</v>
      </c>
      <c r="K3062" s="380" t="n">
        <v>6861</v>
      </c>
      <c r="L3062" s="380" t="n"/>
      <c r="M3062" s="382">
        <f>+(((J3062-I3062)-(K3062-I3062))/(K3062-I3062))*100</f>
        <v/>
      </c>
      <c r="N3062" s="395" t="n"/>
      <c r="O3062" s="384">
        <f>AVERAGE(M3062:M3063)</f>
        <v/>
      </c>
      <c r="P3062" s="384">
        <f>_xlfn.STDEV.S(M3062,M3063)</f>
        <v/>
      </c>
      <c r="Q3062" s="287" t="n"/>
      <c r="R3062" s="287" t="n"/>
      <c r="S3062" s="331">
        <f>+(((K3062-I3062)/1000)*1000)/10</f>
        <v/>
      </c>
      <c r="T3062" s="332">
        <f>AVERAGE(S3062:S3063)</f>
        <v/>
      </c>
    </row>
    <row r="3063" ht="15.75" customHeight="1" s="412">
      <c r="A3063" s="333" t="n">
        <v>4928</v>
      </c>
      <c r="B3063" s="334" t="n">
        <v>312</v>
      </c>
      <c r="C3063" s="380" t="inlineStr">
        <is>
          <t>T450</t>
        </is>
      </c>
      <c r="D3063" s="380" t="n"/>
      <c r="E3063" s="380" t="n"/>
      <c r="F3063" s="380" t="n"/>
      <c r="G3063" s="380" t="n">
        <v>17</v>
      </c>
      <c r="H3063" s="381" t="n">
        <v>43619</v>
      </c>
      <c r="I3063" s="380" t="n">
        <v>5239</v>
      </c>
      <c r="J3063" s="380" t="n">
        <v>7358</v>
      </c>
      <c r="K3063" s="380" t="n">
        <v>6928</v>
      </c>
      <c r="L3063" s="380" t="n"/>
      <c r="M3063" s="382">
        <f>+(((J3063-I3063)-(K3063-I3063))/(K3063-I3063))*100</f>
        <v/>
      </c>
      <c r="N3063" s="395" t="n"/>
      <c r="O3063" s="385" t="n"/>
      <c r="P3063" s="385" t="n"/>
      <c r="Q3063" s="287" t="n"/>
      <c r="R3063" s="287" t="n"/>
      <c r="S3063" s="331">
        <f>+(((K3063-I3063)/1000)*1000)/10</f>
        <v/>
      </c>
      <c r="T3063" s="332" t="n"/>
    </row>
    <row r="3064" ht="15.75" customHeight="1" s="412">
      <c r="A3064" s="333" t="n">
        <v>5501</v>
      </c>
      <c r="B3064" s="334" t="n">
        <v>239</v>
      </c>
      <c r="C3064" s="378" t="inlineStr">
        <is>
          <t>T450</t>
        </is>
      </c>
      <c r="D3064" s="378" t="n"/>
      <c r="E3064" s="378" t="n"/>
      <c r="F3064" s="378" t="n"/>
      <c r="G3064" s="378" t="n">
        <v>19</v>
      </c>
      <c r="H3064" s="379" t="n">
        <v>43637</v>
      </c>
      <c r="I3064" s="378" t="n">
        <v>5249</v>
      </c>
      <c r="J3064" s="378" t="n">
        <v>7974</v>
      </c>
      <c r="K3064" s="378" t="n">
        <v>7363</v>
      </c>
      <c r="L3064" s="378" t="n">
        <v>12</v>
      </c>
      <c r="M3064" s="386">
        <f>+(((J3064-I3064)-(K3064-I3064))/(K3064-I3064))*100</f>
        <v/>
      </c>
      <c r="N3064" s="397" t="n"/>
      <c r="O3064" s="388">
        <f>AVERAGE(M3064:M3065)</f>
        <v/>
      </c>
      <c r="P3064" s="388">
        <f>_xlfn.STDEV.S(M3064,M3065)</f>
        <v/>
      </c>
      <c r="Q3064" s="287" t="n"/>
      <c r="R3064" s="287" t="n"/>
      <c r="S3064" s="331">
        <f>+(((K3064-I3064)/1000)*1000)/10</f>
        <v/>
      </c>
      <c r="T3064" s="332">
        <f>AVERAGE(S3064:S3065)</f>
        <v/>
      </c>
    </row>
    <row r="3065" ht="15.75" customHeight="1" s="412">
      <c r="A3065" s="333" t="n">
        <v>5502</v>
      </c>
      <c r="B3065" s="334" t="n">
        <v>240</v>
      </c>
      <c r="C3065" s="378" t="inlineStr">
        <is>
          <t>T450</t>
        </is>
      </c>
      <c r="D3065" s="378" t="n"/>
      <c r="E3065" s="378" t="n"/>
      <c r="F3065" s="378" t="n"/>
      <c r="G3065" s="378" t="n">
        <v>19</v>
      </c>
      <c r="H3065" s="379" t="n">
        <v>43637</v>
      </c>
      <c r="I3065" s="378" t="n">
        <v>5262</v>
      </c>
      <c r="J3065" s="378" t="n">
        <v>7778</v>
      </c>
      <c r="K3065" s="378" t="n">
        <v>7221</v>
      </c>
      <c r="L3065" s="378" t="n"/>
      <c r="M3065" s="386">
        <f>+(((J3065-I3065)-(K3065-I3065))/(K3065-I3065))*100</f>
        <v/>
      </c>
      <c r="N3065" s="397" t="n"/>
      <c r="O3065" s="331" t="n"/>
      <c r="P3065" s="331" t="n"/>
      <c r="Q3065" s="287" t="n"/>
      <c r="R3065" s="287" t="n"/>
      <c r="S3065" s="331">
        <f>+(((K3065-I3065)/1000)*1000)/10</f>
        <v/>
      </c>
      <c r="T3065" s="332" t="n"/>
    </row>
    <row r="3066" ht="15.75" customHeight="1" s="412">
      <c r="A3066" s="333" t="n">
        <v>6353</v>
      </c>
      <c r="B3066" s="334" t="n">
        <v>300</v>
      </c>
      <c r="C3066" s="378" t="inlineStr">
        <is>
          <t>T450</t>
        </is>
      </c>
      <c r="D3066" s="378" t="n"/>
      <c r="E3066" s="378" t="n"/>
      <c r="F3066" s="378" t="n"/>
      <c r="G3066" s="378" t="n">
        <v>22</v>
      </c>
      <c r="H3066" s="379" t="n">
        <v>43685</v>
      </c>
      <c r="I3066" s="378" t="n">
        <v>5223</v>
      </c>
      <c r="J3066" s="378" t="n">
        <v>7815</v>
      </c>
      <c r="K3066" s="378" t="n">
        <v>7420</v>
      </c>
      <c r="L3066" s="378" t="n">
        <v>12</v>
      </c>
      <c r="M3066" s="374">
        <f>+(((J3066-I3066)-(K3066-I3066))/(K3066-I3066))*100</f>
        <v/>
      </c>
      <c r="N3066" s="394" t="n"/>
      <c r="O3066" s="376">
        <f>AVERAGE(M3066:M3067)</f>
        <v/>
      </c>
      <c r="P3066" s="376">
        <f>_xlfn.STDEV.S(M3066,M3067)</f>
        <v/>
      </c>
      <c r="Q3066" s="287" t="n"/>
      <c r="R3066" s="287" t="n"/>
      <c r="S3066" s="331">
        <f>+(((K3066-I3066)/1000)*1000)/10</f>
        <v/>
      </c>
      <c r="T3066" s="332">
        <f>AVERAGE(S3066:S3067)</f>
        <v/>
      </c>
    </row>
    <row r="3067" ht="15.75" customHeight="1" s="412">
      <c r="A3067" s="333" t="n">
        <v>6354</v>
      </c>
      <c r="B3067" s="334" t="n">
        <v>300</v>
      </c>
      <c r="C3067" s="378" t="inlineStr">
        <is>
          <t>T450</t>
        </is>
      </c>
      <c r="D3067" s="378" t="n"/>
      <c r="E3067" s="378" t="n"/>
      <c r="F3067" s="378" t="n"/>
      <c r="G3067" s="378" t="n">
        <v>22</v>
      </c>
      <c r="H3067" s="379" t="n">
        <v>43685</v>
      </c>
      <c r="I3067" s="378" t="n">
        <v>5223</v>
      </c>
      <c r="J3067" s="378" t="n">
        <v>7639</v>
      </c>
      <c r="K3067" s="378" t="n">
        <v>7263</v>
      </c>
      <c r="L3067" s="378" t="n"/>
      <c r="M3067" s="374">
        <f>+(((J3067-I3067)-(K3067-I3067))/(K3067-I3067))*100</f>
        <v/>
      </c>
      <c r="N3067" s="394" t="n"/>
      <c r="O3067" s="377" t="n"/>
      <c r="P3067" s="377" t="n"/>
      <c r="Q3067" s="287" t="n"/>
      <c r="R3067" s="287" t="n"/>
      <c r="S3067" s="331">
        <f>+(((K3067-I3067)/1000)*1000)/10</f>
        <v/>
      </c>
      <c r="T3067" s="332" t="n"/>
    </row>
    <row r="3068" ht="15.75" customHeight="1" s="412">
      <c r="A3068" s="333" t="n">
        <v>3037</v>
      </c>
      <c r="B3068" s="334" t="n">
        <v>121</v>
      </c>
      <c r="C3068" s="371" t="inlineStr">
        <is>
          <t>T451</t>
        </is>
      </c>
      <c r="D3068" s="371" t="n"/>
      <c r="E3068" s="371" t="n"/>
      <c r="F3068" s="371" t="n"/>
      <c r="G3068" s="371" t="n">
        <v>11</v>
      </c>
      <c r="H3068" s="372" t="n">
        <v>43571</v>
      </c>
      <c r="I3068" s="373" t="n">
        <v>5262</v>
      </c>
      <c r="J3068" s="371" t="n">
        <v>7391</v>
      </c>
      <c r="K3068" s="371" t="n">
        <v>6659</v>
      </c>
      <c r="L3068" s="371" t="n">
        <v>2</v>
      </c>
      <c r="M3068" s="374">
        <f>+(((J3068-I3068)-(K3068-I3068))/(K3068-I3068))*100</f>
        <v/>
      </c>
      <c r="N3068" s="394" t="inlineStr">
        <is>
          <t>MF</t>
        </is>
      </c>
      <c r="O3068" s="376">
        <f>AVERAGE(M3068:M3069)</f>
        <v/>
      </c>
      <c r="P3068" s="376">
        <f>_xlfn.STDEV.S(M3068,M3069)</f>
        <v/>
      </c>
      <c r="Q3068" s="287" t="n">
        <v>2</v>
      </c>
      <c r="R3068" s="287" t="n"/>
      <c r="S3068" s="331">
        <f>+(((K3068-I3068)/1000)*1000)/10</f>
        <v/>
      </c>
      <c r="T3068" s="332">
        <f>AVERAGE(S3068:S3069)</f>
        <v/>
      </c>
    </row>
    <row r="3069" ht="15.75" customHeight="1" s="412">
      <c r="A3069" s="333" t="n">
        <v>3038</v>
      </c>
      <c r="B3069" s="334" t="n">
        <v>122</v>
      </c>
      <c r="C3069" s="371" t="inlineStr">
        <is>
          <t>T451</t>
        </is>
      </c>
      <c r="D3069" s="371" t="n"/>
      <c r="E3069" s="371" t="n"/>
      <c r="F3069" s="371" t="n"/>
      <c r="G3069" s="371" t="n">
        <v>11</v>
      </c>
      <c r="H3069" s="372" t="n">
        <v>43571</v>
      </c>
      <c r="I3069" s="373" t="n">
        <v>5223</v>
      </c>
      <c r="J3069" s="371" t="n">
        <v>7199</v>
      </c>
      <c r="K3069" s="371" t="n">
        <v>6566</v>
      </c>
      <c r="L3069" s="371" t="n"/>
      <c r="M3069" s="374">
        <f>+(((J3069-I3069)-(K3069-I3069))/(K3069-I3069))*100</f>
        <v/>
      </c>
      <c r="N3069" s="394" t="n"/>
      <c r="O3069" s="377" t="n"/>
      <c r="P3069" s="377" t="n"/>
      <c r="Q3069" s="287" t="n"/>
      <c r="R3069" s="287" t="n"/>
      <c r="S3069" s="331">
        <f>+(((K3069-I3069)/1000)*1000)/10</f>
        <v/>
      </c>
      <c r="T3069" s="332" t="n"/>
    </row>
    <row r="3070" ht="15.75" customHeight="1" s="412">
      <c r="A3070" s="333" t="n">
        <v>3949</v>
      </c>
      <c r="B3070" s="334" t="n">
        <v>371</v>
      </c>
      <c r="C3070" s="371" t="inlineStr">
        <is>
          <t>T451</t>
        </is>
      </c>
      <c r="D3070" s="371" t="n"/>
      <c r="E3070" s="371" t="n"/>
      <c r="F3070" s="371" t="n"/>
      <c r="G3070" s="371" t="n">
        <v>14</v>
      </c>
      <c r="H3070" s="372" t="n">
        <v>43591</v>
      </c>
      <c r="I3070" s="373" t="n">
        <v>5559</v>
      </c>
      <c r="J3070" s="373" t="n">
        <v>7421</v>
      </c>
      <c r="K3070" s="371" t="n">
        <v>7030</v>
      </c>
      <c r="L3070" s="371" t="n"/>
      <c r="M3070" s="374">
        <f>+(((J3070-I3070)-(K3070-I3070))/(K3070-I3070))*100</f>
        <v/>
      </c>
      <c r="N3070" s="394" t="inlineStr">
        <is>
          <t>MF</t>
        </is>
      </c>
      <c r="O3070" s="376">
        <f>AVERAGE(M3070:M3071)</f>
        <v/>
      </c>
      <c r="P3070" s="376">
        <f>_xlfn.STDEV.S(M3070,M3071)</f>
        <v/>
      </c>
      <c r="Q3070" s="287" t="n"/>
      <c r="R3070" s="287" t="n"/>
      <c r="S3070" s="331">
        <f>+(((K3070-I3070)/1000)*1000)/10</f>
        <v/>
      </c>
      <c r="T3070" s="332">
        <f>AVERAGE(S3070:S3071)</f>
        <v/>
      </c>
    </row>
    <row r="3071" ht="15.75" customHeight="1" s="412">
      <c r="A3071" s="333" t="n">
        <v>3950</v>
      </c>
      <c r="B3071" s="334" t="n">
        <v>372</v>
      </c>
      <c r="C3071" s="371" t="inlineStr">
        <is>
          <t>T451</t>
        </is>
      </c>
      <c r="D3071" s="371" t="n"/>
      <c r="E3071" s="371" t="n"/>
      <c r="F3071" s="371" t="n"/>
      <c r="G3071" s="371" t="n">
        <v>14</v>
      </c>
      <c r="H3071" s="372" t="n">
        <v>43591</v>
      </c>
      <c r="I3071" s="373" t="n">
        <v>5495</v>
      </c>
      <c r="J3071" s="373" t="n">
        <v>7493</v>
      </c>
      <c r="K3071" s="371" t="n">
        <v>7070</v>
      </c>
      <c r="L3071" s="371" t="n"/>
      <c r="M3071" s="374">
        <f>+(((J3071-I3071)-(K3071-I3071))/(K3071-I3071))*100</f>
        <v/>
      </c>
      <c r="N3071" s="394" t="n"/>
      <c r="O3071" s="377" t="n"/>
      <c r="P3071" s="377" t="n"/>
      <c r="Q3071" s="287" t="n"/>
      <c r="R3071" s="287" t="n"/>
      <c r="S3071" s="331">
        <f>+(((K3071-I3071)/1000)*1000)/10</f>
        <v/>
      </c>
      <c r="T3071" s="332" t="n"/>
    </row>
    <row r="3072" ht="15.75" customHeight="1" s="412">
      <c r="A3072" s="333" t="n">
        <v>4597</v>
      </c>
      <c r="B3072" s="334" t="n">
        <v>303</v>
      </c>
      <c r="C3072" s="371" t="inlineStr">
        <is>
          <t>T451</t>
        </is>
      </c>
      <c r="D3072" s="371" t="n"/>
      <c r="E3072" s="371" t="n"/>
      <c r="F3072" s="371" t="n"/>
      <c r="G3072" s="371" t="n">
        <v>16</v>
      </c>
      <c r="H3072" s="372" t="n">
        <v>43607</v>
      </c>
      <c r="I3072" s="371" t="n">
        <v>5303</v>
      </c>
      <c r="J3072" s="371" t="n">
        <v>7941</v>
      </c>
      <c r="K3072" s="371" t="n">
        <v>7357</v>
      </c>
      <c r="L3072" s="371" t="n">
        <v>2</v>
      </c>
      <c r="M3072" s="374">
        <f>+(((J3072-I3072)-(K3072-I3072))/(K3072-I3072))*100</f>
        <v/>
      </c>
      <c r="N3072" s="394" t="n"/>
      <c r="O3072" s="376">
        <f>AVERAGE(M3072:M3073)</f>
        <v/>
      </c>
      <c r="P3072" s="376">
        <f>_xlfn.STDEV.S(M3072,M3073)</f>
        <v/>
      </c>
      <c r="Q3072" s="287" t="n"/>
      <c r="R3072" s="287" t="n"/>
      <c r="S3072" s="331">
        <f>+(((K3072-I3072)/1000)*1000)/10</f>
        <v/>
      </c>
      <c r="T3072" s="332">
        <f>AVERAGE(S3072:S3073)</f>
        <v/>
      </c>
    </row>
    <row r="3073" ht="15.75" customHeight="1" s="412">
      <c r="A3073" s="333" t="n">
        <v>4598</v>
      </c>
      <c r="B3073" s="334" t="n">
        <v>304</v>
      </c>
      <c r="C3073" s="371" t="inlineStr">
        <is>
          <t>T451</t>
        </is>
      </c>
      <c r="D3073" s="371" t="n"/>
      <c r="E3073" s="371" t="n"/>
      <c r="F3073" s="371" t="n"/>
      <c r="G3073" s="371" t="n">
        <v>16</v>
      </c>
      <c r="H3073" s="372" t="n">
        <v>43607</v>
      </c>
      <c r="I3073" s="371" t="n">
        <v>5212</v>
      </c>
      <c r="J3073" s="371" t="n">
        <v>7971</v>
      </c>
      <c r="K3073" s="371" t="n">
        <v>7361</v>
      </c>
      <c r="L3073" s="371" t="n"/>
      <c r="M3073" s="374">
        <f>+(((J3073-I3073)-(K3073-I3073))/(K3073-I3073))*100</f>
        <v/>
      </c>
      <c r="N3073" s="394" t="n"/>
      <c r="O3073" s="377" t="n"/>
      <c r="P3073" s="377" t="n"/>
      <c r="Q3073" s="287" t="n"/>
      <c r="R3073" s="287" t="n"/>
      <c r="S3073" s="331">
        <f>+(((K3073-I3073)/1000)*1000)/10</f>
        <v/>
      </c>
      <c r="T3073" s="332" t="n"/>
    </row>
    <row r="3074" ht="15.75" customHeight="1" s="412">
      <c r="A3074" s="333" t="n">
        <v>5243</v>
      </c>
      <c r="B3074" s="334" t="n">
        <v>303</v>
      </c>
      <c r="C3074" s="371" t="inlineStr">
        <is>
          <t>T451</t>
        </is>
      </c>
      <c r="D3074" s="371" t="n"/>
      <c r="E3074" s="371" t="n"/>
      <c r="F3074" s="371" t="n"/>
      <c r="G3074" s="371" t="n">
        <v>18</v>
      </c>
      <c r="H3074" s="372" t="n">
        <v>43626</v>
      </c>
      <c r="I3074" s="371" t="n">
        <v>5303</v>
      </c>
      <c r="J3074" s="371" t="n">
        <v>7839</v>
      </c>
      <c r="K3074" s="371" t="n">
        <v>7388</v>
      </c>
      <c r="L3074" s="371" t="n">
        <v>5</v>
      </c>
      <c r="M3074" s="374">
        <f>+(((J3074-I3074)-(K3074-I3074))/(K3074-I3074))*100</f>
        <v/>
      </c>
      <c r="N3074" s="394" t="n"/>
      <c r="O3074" s="376">
        <f>AVERAGE(M3074:M3075)</f>
        <v/>
      </c>
      <c r="P3074" s="376">
        <f>_xlfn.STDEV.S(M3074,M3075)</f>
        <v/>
      </c>
      <c r="Q3074" s="287" t="n"/>
      <c r="R3074" s="287" t="n"/>
      <c r="S3074" s="331">
        <f>+(((K3074-I3074)/1000)*1000)/10</f>
        <v/>
      </c>
      <c r="T3074" s="332">
        <f>AVERAGE(S3074:S3075)</f>
        <v/>
      </c>
    </row>
    <row r="3075" ht="15.75" customHeight="1" s="412">
      <c r="A3075" s="333" t="n">
        <v>5244</v>
      </c>
      <c r="B3075" s="334" t="n">
        <v>304</v>
      </c>
      <c r="C3075" s="371" t="inlineStr">
        <is>
          <t>T451</t>
        </is>
      </c>
      <c r="D3075" s="371" t="n"/>
      <c r="E3075" s="371" t="n"/>
      <c r="F3075" s="371" t="n"/>
      <c r="G3075" s="371" t="n">
        <v>18</v>
      </c>
      <c r="H3075" s="372" t="n">
        <v>43626</v>
      </c>
      <c r="I3075" s="371" t="n">
        <v>5212</v>
      </c>
      <c r="J3075" s="371" t="n">
        <v>7885</v>
      </c>
      <c r="K3075" s="371" t="n">
        <v>7410</v>
      </c>
      <c r="L3075" s="371" t="n"/>
      <c r="M3075" s="374">
        <f>+(((J3075-I3075)-(K3075-I3075))/(K3075-I3075))*100</f>
        <v/>
      </c>
      <c r="N3075" s="394" t="n"/>
      <c r="O3075" s="377" t="n"/>
      <c r="P3075" s="377" t="n"/>
      <c r="Q3075" s="287" t="n"/>
      <c r="R3075" s="287" t="n"/>
      <c r="S3075" s="331">
        <f>+(((K3075-I3075)/1000)*1000)/10</f>
        <v/>
      </c>
      <c r="T3075" s="332" t="n"/>
    </row>
    <row r="3076" ht="15.75" customHeight="1" s="412">
      <c r="A3076" s="333" t="n">
        <v>5743</v>
      </c>
      <c r="B3076" s="334" t="n">
        <v>187</v>
      </c>
      <c r="C3076" s="378" t="inlineStr">
        <is>
          <t>T451</t>
        </is>
      </c>
      <c r="D3076" s="378" t="n"/>
      <c r="E3076" s="378" t="n"/>
      <c r="F3076" s="378" t="n"/>
      <c r="G3076" s="378" t="n">
        <v>21</v>
      </c>
      <c r="H3076" s="379" t="n">
        <v>43657</v>
      </c>
      <c r="I3076" s="378" t="n">
        <v>5214</v>
      </c>
      <c r="J3076" s="378" t="n">
        <v>7579</v>
      </c>
      <c r="K3076" s="378" t="n">
        <v>7170</v>
      </c>
      <c r="L3076" s="378" t="n">
        <v>5</v>
      </c>
      <c r="M3076" s="374">
        <f>+(((J3076-I3076)-(K3076-I3076))/(K3076-I3076))*100</f>
        <v/>
      </c>
      <c r="N3076" s="394" t="n"/>
      <c r="O3076" s="376">
        <f>AVERAGE(M3076:M3077)</f>
        <v/>
      </c>
      <c r="P3076" s="376">
        <f>_xlfn.STDEV.S(M3076,M3077)</f>
        <v/>
      </c>
      <c r="Q3076" s="287" t="n"/>
      <c r="R3076" s="287" t="n"/>
      <c r="S3076" s="331">
        <f>+(((K3076-I3076)/1000)*1000)/10</f>
        <v/>
      </c>
      <c r="T3076" s="332">
        <f>AVERAGE(S3076:S3077)</f>
        <v/>
      </c>
    </row>
    <row r="3077" ht="15.75" customHeight="1" s="412">
      <c r="A3077" s="333" t="n">
        <v>5744</v>
      </c>
      <c r="B3077" s="334" t="n">
        <v>188</v>
      </c>
      <c r="C3077" s="378" t="inlineStr">
        <is>
          <t>T451</t>
        </is>
      </c>
      <c r="D3077" s="378" t="n"/>
      <c r="E3077" s="378" t="n"/>
      <c r="F3077" s="378" t="n"/>
      <c r="G3077" s="378" t="n">
        <v>21</v>
      </c>
      <c r="H3077" s="379" t="n">
        <v>43657</v>
      </c>
      <c r="I3077" s="378" t="n">
        <v>5267</v>
      </c>
      <c r="J3077" s="378" t="n">
        <v>8429</v>
      </c>
      <c r="K3077" s="378" t="n">
        <v>7862</v>
      </c>
      <c r="L3077" s="378" t="n"/>
      <c r="M3077" s="374">
        <f>+(((J3077-I3077)-(K3077-I3077))/(K3077-I3077))*100</f>
        <v/>
      </c>
      <c r="N3077" s="394" t="n"/>
      <c r="O3077" s="377" t="n"/>
      <c r="P3077" s="377" t="n"/>
      <c r="Q3077" s="287" t="n"/>
      <c r="R3077" s="287" t="n"/>
      <c r="S3077" s="331">
        <f>+(((K3077-I3077)/1000)*1000)/10</f>
        <v/>
      </c>
      <c r="T3077" s="332" t="n"/>
    </row>
    <row r="3078" ht="15.75" customHeight="1" s="412">
      <c r="A3078" s="333" t="n">
        <v>6355</v>
      </c>
      <c r="B3078" s="334" t="n">
        <v>301</v>
      </c>
      <c r="C3078" s="378" t="inlineStr">
        <is>
          <t>T451</t>
        </is>
      </c>
      <c r="D3078" s="378" t="n"/>
      <c r="E3078" s="378" t="n"/>
      <c r="F3078" s="378" t="n"/>
      <c r="G3078" s="378" t="n">
        <v>22</v>
      </c>
      <c r="H3078" s="379" t="n">
        <v>43685</v>
      </c>
      <c r="I3078" s="378" t="n">
        <v>5241</v>
      </c>
      <c r="J3078" s="378" t="n">
        <v>7885</v>
      </c>
      <c r="K3078" s="378" t="n">
        <v>7489</v>
      </c>
      <c r="L3078" s="378" t="n">
        <v>5</v>
      </c>
      <c r="M3078" s="374">
        <f>+(((J3078-I3078)-(K3078-I3078))/(K3078-I3078))*100</f>
        <v/>
      </c>
      <c r="N3078" s="394" t="n"/>
      <c r="O3078" s="376">
        <f>AVERAGE(M3078:M3079)</f>
        <v/>
      </c>
      <c r="P3078" s="376">
        <f>_xlfn.STDEV.S(M3078,M3079)</f>
        <v/>
      </c>
      <c r="Q3078" s="287" t="n"/>
      <c r="R3078" s="287" t="n"/>
      <c r="S3078" s="331">
        <f>+(((K3078-I3078)/1000)*1000)/10</f>
        <v/>
      </c>
      <c r="T3078" s="332">
        <f>AVERAGE(S3078:S3079)</f>
        <v/>
      </c>
    </row>
    <row r="3079" ht="15.75" customHeight="1" s="412">
      <c r="A3079" s="333" t="n">
        <v>6356</v>
      </c>
      <c r="B3079" s="334" t="n">
        <v>301</v>
      </c>
      <c r="C3079" s="378" t="inlineStr">
        <is>
          <t>T451</t>
        </is>
      </c>
      <c r="D3079" s="378" t="n"/>
      <c r="E3079" s="378" t="n"/>
      <c r="F3079" s="378" t="n"/>
      <c r="G3079" s="378" t="n">
        <v>22</v>
      </c>
      <c r="H3079" s="379" t="n">
        <v>43685</v>
      </c>
      <c r="I3079" s="378" t="n">
        <v>5241</v>
      </c>
      <c r="J3079" s="378" t="n">
        <v>7691</v>
      </c>
      <c r="K3079" s="378" t="n">
        <v>7322</v>
      </c>
      <c r="L3079" s="378" t="n"/>
      <c r="M3079" s="374">
        <f>+(((J3079-I3079)-(K3079-I3079))/(K3079-I3079))*100</f>
        <v/>
      </c>
      <c r="N3079" s="394" t="n"/>
      <c r="O3079" s="377" t="n"/>
      <c r="P3079" s="377" t="n"/>
      <c r="Q3079" s="287" t="n"/>
      <c r="R3079" s="287" t="n"/>
      <c r="S3079" s="331">
        <f>+(((K3079-I3079)/1000)*1000)/10</f>
        <v/>
      </c>
      <c r="T3079" s="332" t="n"/>
    </row>
    <row r="3080" ht="15.75" customHeight="1" s="412">
      <c r="A3080" s="333" t="n">
        <v>6357</v>
      </c>
      <c r="B3080" s="334" t="n">
        <v>302</v>
      </c>
      <c r="C3080" s="378" t="inlineStr">
        <is>
          <t>T452</t>
        </is>
      </c>
      <c r="D3080" s="378" t="n"/>
      <c r="E3080" s="378" t="n"/>
      <c r="F3080" s="378" t="n"/>
      <c r="G3080" s="378" t="n">
        <v>22</v>
      </c>
      <c r="H3080" s="379" t="n">
        <v>43685</v>
      </c>
      <c r="I3080" s="378" t="n">
        <v>5225</v>
      </c>
      <c r="J3080" s="378" t="n">
        <v>7226</v>
      </c>
      <c r="K3080" s="378" t="n">
        <v>6939</v>
      </c>
      <c r="L3080" s="378" t="n"/>
      <c r="M3080" s="374">
        <f>+(((J3080-I3080)-(K3080-I3080))/(K3080-I3080))*100</f>
        <v/>
      </c>
      <c r="N3080" s="394" t="n"/>
      <c r="O3080" s="376">
        <f>AVERAGE(M3080:M3081)</f>
        <v/>
      </c>
      <c r="P3080" s="376">
        <f>_xlfn.STDEV.S(M3080,M3081)</f>
        <v/>
      </c>
      <c r="Q3080" s="287" t="n"/>
      <c r="R3080" s="287" t="n"/>
      <c r="S3080" s="331">
        <f>+(((K3080-I3080)/1000)*1000)/10</f>
        <v/>
      </c>
      <c r="T3080" s="332">
        <f>AVERAGE(S3080:S3081)</f>
        <v/>
      </c>
    </row>
    <row r="3081" ht="15.75" customHeight="1" s="412">
      <c r="A3081" s="333" t="n">
        <v>6358</v>
      </c>
      <c r="B3081" s="334" t="n">
        <v>302</v>
      </c>
      <c r="C3081" s="378" t="inlineStr">
        <is>
          <t>T452</t>
        </is>
      </c>
      <c r="D3081" s="378" t="n"/>
      <c r="E3081" s="378" t="n"/>
      <c r="F3081" s="378" t="n"/>
      <c r="G3081" s="378" t="n">
        <v>22</v>
      </c>
      <c r="H3081" s="379" t="n">
        <v>43685</v>
      </c>
      <c r="I3081" s="378" t="n">
        <v>5225</v>
      </c>
      <c r="J3081" s="378" t="n">
        <v>7404</v>
      </c>
      <c r="K3081" s="378" t="n">
        <v>7071</v>
      </c>
      <c r="L3081" s="378" t="n"/>
      <c r="M3081" s="374">
        <f>+(((J3081-I3081)-(K3081-I3081))/(K3081-I3081))*100</f>
        <v/>
      </c>
      <c r="N3081" s="394" t="n"/>
      <c r="O3081" s="377" t="n"/>
      <c r="P3081" s="377" t="n"/>
      <c r="Q3081" s="287" t="n"/>
      <c r="R3081" s="287" t="n"/>
      <c r="S3081" s="331">
        <f>+(((K3081-I3081)/1000)*1000)/10</f>
        <v/>
      </c>
      <c r="T3081" s="332" t="n"/>
    </row>
    <row r="3082" ht="15.75" customHeight="1" s="412">
      <c r="A3082" s="333" t="n">
        <v>3951</v>
      </c>
      <c r="B3082" s="334" t="n">
        <v>373</v>
      </c>
      <c r="C3082" s="352" t="inlineStr">
        <is>
          <t>T453</t>
        </is>
      </c>
      <c r="D3082" s="352" t="n"/>
      <c r="E3082" s="352" t="n"/>
      <c r="F3082" s="352" t="n"/>
      <c r="G3082" s="352" t="n">
        <v>14</v>
      </c>
      <c r="H3082" s="353" t="n">
        <v>43591</v>
      </c>
      <c r="I3082" s="354" t="n">
        <v>5578</v>
      </c>
      <c r="J3082" s="354" t="n">
        <v>9066</v>
      </c>
      <c r="K3082" s="352" t="n">
        <v>7952</v>
      </c>
      <c r="L3082" s="352" t="n">
        <v>2</v>
      </c>
      <c r="M3082" s="355">
        <f>+(((J3082-I3082)-(K3082-I3082))/(K3082-I3082))*100</f>
        <v/>
      </c>
      <c r="N3082" s="356" t="inlineStr">
        <is>
          <t>MF</t>
        </is>
      </c>
      <c r="O3082" s="357">
        <f>AVERAGE(M3082:M3083)</f>
        <v/>
      </c>
      <c r="P3082" s="357">
        <f>_xlfn.STDEV.S(M3082,M3083)</f>
        <v/>
      </c>
      <c r="Q3082" s="287" t="n">
        <v>3</v>
      </c>
      <c r="R3082" s="287" t="n"/>
      <c r="S3082" s="331">
        <f>+(((K3082-I3082)/1000)*1000)/10</f>
        <v/>
      </c>
      <c r="T3082" s="332">
        <f>AVERAGE(S3082:S3083)</f>
        <v/>
      </c>
    </row>
    <row r="3083" ht="15.75" customHeight="1" s="412">
      <c r="A3083" s="333" t="n">
        <v>3952</v>
      </c>
      <c r="B3083" s="334" t="n">
        <v>374</v>
      </c>
      <c r="C3083" s="352" t="inlineStr">
        <is>
          <t>T453</t>
        </is>
      </c>
      <c r="D3083" s="352" t="n"/>
      <c r="E3083" s="352" t="n"/>
      <c r="F3083" s="352" t="n"/>
      <c r="G3083" s="352" t="n">
        <v>14</v>
      </c>
      <c r="H3083" s="353" t="n">
        <v>43591</v>
      </c>
      <c r="I3083" s="354" t="n">
        <v>5495</v>
      </c>
      <c r="J3083" s="354" t="n">
        <v>8874</v>
      </c>
      <c r="K3083" s="352" t="n">
        <v>7786</v>
      </c>
      <c r="L3083" s="352" t="n"/>
      <c r="M3083" s="355">
        <f>+(((J3083-I3083)-(K3083-I3083))/(K3083-I3083))*100</f>
        <v/>
      </c>
      <c r="N3083" s="356" t="n"/>
      <c r="O3083" s="358" t="n"/>
      <c r="P3083" s="358" t="n"/>
      <c r="Q3083" s="287" t="n"/>
      <c r="R3083" s="287" t="n"/>
      <c r="S3083" s="331">
        <f>+(((K3083-I3083)/1000)*1000)/10</f>
        <v/>
      </c>
      <c r="T3083" s="332" t="n"/>
    </row>
    <row r="3084" ht="15.75" customHeight="1" s="412">
      <c r="A3084" s="333" t="n">
        <v>4599</v>
      </c>
      <c r="B3084" s="334" t="n">
        <v>305</v>
      </c>
      <c r="C3084" s="352" t="inlineStr">
        <is>
          <t>T453</t>
        </is>
      </c>
      <c r="D3084" s="352" t="n"/>
      <c r="E3084" s="352" t="n"/>
      <c r="F3084" s="352" t="n"/>
      <c r="G3084" s="352" t="n">
        <v>16</v>
      </c>
      <c r="H3084" s="353" t="n">
        <v>43607</v>
      </c>
      <c r="I3084" s="352" t="n">
        <v>5301</v>
      </c>
      <c r="J3084" s="352" t="n">
        <v>7808</v>
      </c>
      <c r="K3084" s="352" t="n">
        <v>7136</v>
      </c>
      <c r="L3084" s="352" t="n">
        <v>2</v>
      </c>
      <c r="M3084" s="355">
        <f>+(((J3084-I3084)-(K3084-I3084))/(K3084-I3084))*100</f>
        <v/>
      </c>
      <c r="N3084" s="356" t="n"/>
      <c r="O3084" s="357">
        <f>AVERAGE(M3084:M3085)</f>
        <v/>
      </c>
      <c r="P3084" s="357">
        <f>_xlfn.STDEV.S(M3084,M3085)</f>
        <v/>
      </c>
      <c r="Q3084" s="287" t="n"/>
      <c r="R3084" s="287" t="n"/>
      <c r="S3084" s="331">
        <f>+(((K3084-I3084)/1000)*1000)/10</f>
        <v/>
      </c>
      <c r="T3084" s="332">
        <f>AVERAGE(S3084:S3085)</f>
        <v/>
      </c>
    </row>
    <row r="3085" ht="15.75" customHeight="1" s="412">
      <c r="A3085" s="333" t="n">
        <v>4600</v>
      </c>
      <c r="B3085" s="334" t="n">
        <v>306</v>
      </c>
      <c r="C3085" s="352" t="inlineStr">
        <is>
          <t>T453</t>
        </is>
      </c>
      <c r="D3085" s="352" t="n"/>
      <c r="E3085" s="352" t="n"/>
      <c r="F3085" s="352" t="n"/>
      <c r="G3085" s="352" t="n">
        <v>16</v>
      </c>
      <c r="H3085" s="353" t="n">
        <v>43607</v>
      </c>
      <c r="I3085" s="352" t="n">
        <v>5254</v>
      </c>
      <c r="J3085" s="352" t="n">
        <v>7674</v>
      </c>
      <c r="K3085" s="352" t="n">
        <v>7018</v>
      </c>
      <c r="L3085" s="352" t="n"/>
      <c r="M3085" s="355">
        <f>+(((J3085-I3085)-(K3085-I3085))/(K3085-I3085))*100</f>
        <v/>
      </c>
      <c r="N3085" s="356" t="n"/>
      <c r="O3085" s="358" t="n"/>
      <c r="P3085" s="358" t="n"/>
      <c r="Q3085" s="287" t="n"/>
      <c r="R3085" s="287" t="n"/>
      <c r="S3085" s="331">
        <f>+(((K3085-I3085)/1000)*1000)/10</f>
        <v/>
      </c>
      <c r="T3085" s="332" t="n"/>
    </row>
    <row r="3086" ht="15.75" customHeight="1" s="412">
      <c r="A3086" s="333" t="n">
        <v>5245</v>
      </c>
      <c r="B3086" s="334" t="n">
        <v>305</v>
      </c>
      <c r="C3086" s="352" t="inlineStr">
        <is>
          <t>T453</t>
        </is>
      </c>
      <c r="D3086" s="352" t="n"/>
      <c r="E3086" s="352" t="n"/>
      <c r="F3086" s="352" t="n"/>
      <c r="G3086" s="352" t="n">
        <v>18</v>
      </c>
      <c r="H3086" s="353" t="n">
        <v>43626</v>
      </c>
      <c r="I3086" s="352" t="n">
        <v>5301</v>
      </c>
      <c r="J3086" s="352" t="n">
        <v>9302</v>
      </c>
      <c r="K3086" s="352" t="n">
        <v>8329</v>
      </c>
      <c r="L3086" s="352" t="n">
        <v>6</v>
      </c>
      <c r="M3086" s="355">
        <f>+(((J3086-I3086)-(K3086-I3086))/(K3086-I3086))*100</f>
        <v/>
      </c>
      <c r="N3086" s="356" t="n"/>
      <c r="O3086" s="357">
        <f>AVERAGE(M3086:M3087)</f>
        <v/>
      </c>
      <c r="P3086" s="357">
        <f>_xlfn.STDEV.S(M3086,M3087)</f>
        <v/>
      </c>
      <c r="Q3086" s="287" t="n"/>
      <c r="R3086" s="287" t="n"/>
      <c r="S3086" s="331">
        <f>+(((K3086-I3086)/1000)*1000)/10</f>
        <v/>
      </c>
      <c r="T3086" s="332">
        <f>AVERAGE(S3086:S3087)</f>
        <v/>
      </c>
    </row>
    <row r="3087" ht="15.75" customHeight="1" s="412">
      <c r="A3087" s="333" t="n">
        <v>5246</v>
      </c>
      <c r="B3087" s="334" t="n">
        <v>306</v>
      </c>
      <c r="C3087" s="352" t="inlineStr">
        <is>
          <t>T453</t>
        </is>
      </c>
      <c r="D3087" s="352" t="n"/>
      <c r="E3087" s="352" t="n"/>
      <c r="F3087" s="352" t="n"/>
      <c r="G3087" s="352" t="n">
        <v>18</v>
      </c>
      <c r="H3087" s="353" t="n">
        <v>43626</v>
      </c>
      <c r="I3087" s="352" t="n">
        <v>5254</v>
      </c>
      <c r="J3087" s="352" t="n">
        <v>8967</v>
      </c>
      <c r="K3087" s="352" t="n">
        <v>8030</v>
      </c>
      <c r="L3087" s="352" t="n"/>
      <c r="M3087" s="355">
        <f>+(((J3087-I3087)-(K3087-I3087))/(K3087-I3087))*100</f>
        <v/>
      </c>
      <c r="N3087" s="356" t="n"/>
      <c r="O3087" s="358" t="n"/>
      <c r="P3087" s="358" t="n"/>
      <c r="Q3087" s="287" t="n"/>
      <c r="R3087" s="287" t="n"/>
      <c r="S3087" s="331">
        <f>+(((K3087-I3087)/1000)*1000)/10</f>
        <v/>
      </c>
      <c r="T3087" s="332" t="n"/>
    </row>
    <row r="3088" ht="15.75" customHeight="1" s="412">
      <c r="A3088" s="333" t="n">
        <v>6359</v>
      </c>
      <c r="B3088" s="334" t="n">
        <v>303</v>
      </c>
      <c r="C3088" s="378" t="inlineStr">
        <is>
          <t>T453</t>
        </is>
      </c>
      <c r="D3088" s="378" t="n"/>
      <c r="E3088" s="378" t="n"/>
      <c r="F3088" s="378" t="n"/>
      <c r="G3088" s="378" t="n">
        <v>22</v>
      </c>
      <c r="H3088" s="379" t="n">
        <v>43685</v>
      </c>
      <c r="I3088" s="378" t="n">
        <v>5303</v>
      </c>
      <c r="J3088" s="378" t="n">
        <v>8325</v>
      </c>
      <c r="K3088" s="378" t="n">
        <v>7861</v>
      </c>
      <c r="L3088" s="378" t="n">
        <v>6</v>
      </c>
      <c r="M3088" s="374">
        <f>+(((J3088-I3088)-(K3088-I3088))/(K3088-I3088))*100</f>
        <v/>
      </c>
      <c r="N3088" s="394" t="n"/>
      <c r="O3088" s="376">
        <f>AVERAGE(M3088:M3089)</f>
        <v/>
      </c>
      <c r="P3088" s="376">
        <f>_xlfn.STDEV.S(M3088,M3089)</f>
        <v/>
      </c>
      <c r="Q3088" s="287" t="n"/>
      <c r="R3088" s="287" t="n"/>
      <c r="S3088" s="331">
        <f>+(((K3088-I3088)/1000)*1000)/10</f>
        <v/>
      </c>
      <c r="T3088" s="332">
        <f>AVERAGE(S3088:S3089)</f>
        <v/>
      </c>
    </row>
    <row r="3089" ht="15.75" customHeight="1" s="412">
      <c r="A3089" s="333" t="n">
        <v>6360</v>
      </c>
      <c r="B3089" s="334" t="n">
        <v>303</v>
      </c>
      <c r="C3089" s="378" t="inlineStr">
        <is>
          <t>T453</t>
        </is>
      </c>
      <c r="D3089" s="378" t="n"/>
      <c r="E3089" s="378" t="n"/>
      <c r="F3089" s="378" t="n"/>
      <c r="G3089" s="378" t="n">
        <v>22</v>
      </c>
      <c r="H3089" s="379" t="n">
        <v>43685</v>
      </c>
      <c r="I3089" s="378" t="n">
        <v>5303</v>
      </c>
      <c r="J3089" s="378" t="n">
        <v>8440</v>
      </c>
      <c r="K3089" s="378" t="n">
        <v>7930</v>
      </c>
      <c r="L3089" s="378" t="n"/>
      <c r="M3089" s="374">
        <f>+(((J3089-I3089)-(K3089-I3089))/(K3089-I3089))*100</f>
        <v/>
      </c>
      <c r="N3089" s="394" t="n"/>
      <c r="O3089" s="377" t="n"/>
      <c r="P3089" s="377" t="n"/>
      <c r="Q3089" s="287" t="n"/>
      <c r="R3089" s="287" t="n"/>
      <c r="S3089" s="331">
        <f>+(((K3089-I3089)/1000)*1000)/10</f>
        <v/>
      </c>
      <c r="T3089" s="332" t="n"/>
    </row>
    <row r="3090" ht="15.75" customHeight="1" s="412">
      <c r="A3090" s="333" t="n">
        <v>3567</v>
      </c>
      <c r="B3090" s="334" t="n">
        <v>323</v>
      </c>
      <c r="C3090" s="380" t="inlineStr">
        <is>
          <t>T454</t>
        </is>
      </c>
      <c r="D3090" s="380" t="n"/>
      <c r="E3090" s="380" t="n"/>
      <c r="F3090" s="380" t="n"/>
      <c r="G3090" s="380" t="n">
        <v>13</v>
      </c>
      <c r="H3090" s="381" t="n">
        <v>43587</v>
      </c>
      <c r="I3090" s="380" t="n">
        <v>5241</v>
      </c>
      <c r="J3090" s="380" t="n">
        <v>8313</v>
      </c>
      <c r="K3090" s="391" t="n">
        <v>7545</v>
      </c>
      <c r="L3090" s="380" t="n">
        <v>1</v>
      </c>
      <c r="M3090" s="382">
        <f>+(((J3090-I3090)-(K3090-I3090))/(K3090-I3090))*100</f>
        <v/>
      </c>
      <c r="N3090" s="395" t="inlineStr">
        <is>
          <t>28/4</t>
        </is>
      </c>
      <c r="O3090" s="384">
        <f>AVERAGE(M3090:M3091)</f>
        <v/>
      </c>
      <c r="P3090" s="384">
        <f>_xlfn.STDEV.S(M3090,M3091)</f>
        <v/>
      </c>
      <c r="Q3090" s="287" t="n">
        <v>1</v>
      </c>
      <c r="R3090" s="287" t="n"/>
      <c r="S3090" s="331">
        <f>+(((K3090-I3090)/1000)*1000)/10</f>
        <v/>
      </c>
      <c r="T3090" s="332">
        <f>AVERAGE(S3090:S3091)</f>
        <v/>
      </c>
    </row>
    <row r="3091" ht="15.75" customHeight="1" s="412">
      <c r="A3091" s="333" t="n">
        <v>3568</v>
      </c>
      <c r="B3091" s="334" t="n">
        <v>324</v>
      </c>
      <c r="C3091" s="380" t="inlineStr">
        <is>
          <t>T454</t>
        </is>
      </c>
      <c r="D3091" s="380" t="n"/>
      <c r="E3091" s="380" t="n"/>
      <c r="F3091" s="380" t="n"/>
      <c r="G3091" s="380" t="n">
        <v>13</v>
      </c>
      <c r="H3091" s="381" t="n">
        <v>43587</v>
      </c>
      <c r="I3091" s="380" t="n">
        <v>5265</v>
      </c>
      <c r="J3091" s="380" t="n">
        <v>8541</v>
      </c>
      <c r="K3091" s="391" t="n">
        <v>7708</v>
      </c>
      <c r="L3091" s="380" t="n"/>
      <c r="M3091" s="382">
        <f>+(((J3091-I3091)-(K3091-I3091))/(K3091-I3091))*100</f>
        <v/>
      </c>
      <c r="N3091" s="395" t="n"/>
      <c r="O3091" s="385" t="n"/>
      <c r="P3091" s="385" t="n"/>
      <c r="Q3091" s="287" t="n"/>
      <c r="R3091" s="287" t="n"/>
      <c r="S3091" s="331">
        <f>+(((K3091-I3091)/1000)*1000)/10</f>
        <v/>
      </c>
      <c r="T3091" s="332" t="n"/>
    </row>
    <row r="3092" ht="15.75" customHeight="1" s="412">
      <c r="A3092" s="333" t="n">
        <v>4283</v>
      </c>
      <c r="B3092" s="334" t="n">
        <v>313</v>
      </c>
      <c r="C3092" s="380" t="inlineStr">
        <is>
          <t>T454</t>
        </is>
      </c>
      <c r="D3092" s="380" t="n"/>
      <c r="E3092" s="380" t="n"/>
      <c r="F3092" s="380" t="n"/>
      <c r="G3092" s="380" t="n">
        <v>15</v>
      </c>
      <c r="H3092" s="381" t="n">
        <v>43599</v>
      </c>
      <c r="I3092" s="380" t="n">
        <v>5188</v>
      </c>
      <c r="J3092" s="380" t="n">
        <v>8029</v>
      </c>
      <c r="K3092" s="380" t="n">
        <v>7476</v>
      </c>
      <c r="L3092" s="380" t="n"/>
      <c r="M3092" s="382">
        <f>+(((J3092-I3092)-(K3092-I3092))/(K3092-I3092))*100</f>
        <v/>
      </c>
      <c r="N3092" s="385" t="n"/>
      <c r="O3092" s="384">
        <f>AVERAGE(M3092:M3093)</f>
        <v/>
      </c>
      <c r="P3092" s="384">
        <f>_xlfn.STDEV.S(M3092,M3093)</f>
        <v/>
      </c>
      <c r="Q3092" s="287" t="n"/>
      <c r="R3092" s="287" t="n"/>
      <c r="S3092" s="331">
        <f>+(((K3092-I3092)/1000)*1000)/10</f>
        <v/>
      </c>
      <c r="T3092" s="332">
        <f>AVERAGE(S3092:S3093)</f>
        <v/>
      </c>
    </row>
    <row r="3093" ht="15.75" customHeight="1" s="412">
      <c r="A3093" s="333" t="n">
        <v>4284</v>
      </c>
      <c r="B3093" s="334" t="n">
        <v>314</v>
      </c>
      <c r="C3093" s="380" t="inlineStr">
        <is>
          <t>T454</t>
        </is>
      </c>
      <c r="D3093" s="380" t="n"/>
      <c r="E3093" s="380" t="n"/>
      <c r="F3093" s="380" t="n"/>
      <c r="G3093" s="380" t="n">
        <v>15</v>
      </c>
      <c r="H3093" s="381" t="n">
        <v>43599</v>
      </c>
      <c r="I3093" s="380" t="n">
        <v>5225</v>
      </c>
      <c r="J3093" s="380" t="n">
        <v>8192</v>
      </c>
      <c r="K3093" s="380" t="n">
        <v>7594</v>
      </c>
      <c r="L3093" s="380" t="n"/>
      <c r="M3093" s="382">
        <f>+(((J3093-I3093)-(K3093-I3093))/(K3093-I3093))*100</f>
        <v/>
      </c>
      <c r="N3093" s="385" t="n"/>
      <c r="O3093" s="385" t="n"/>
      <c r="P3093" s="385" t="n"/>
      <c r="Q3093" s="287" t="n"/>
      <c r="R3093" s="287" t="n"/>
      <c r="S3093" s="331">
        <f>+(((K3093-I3093)/1000)*1000)/10</f>
        <v/>
      </c>
      <c r="T3093" s="332" t="n"/>
    </row>
    <row r="3094" ht="15.75" customHeight="1" s="412">
      <c r="A3094" s="333" t="n">
        <v>4929</v>
      </c>
      <c r="B3094" s="334" t="n">
        <v>313</v>
      </c>
      <c r="C3094" s="380" t="inlineStr">
        <is>
          <t>T454</t>
        </is>
      </c>
      <c r="D3094" s="380" t="n"/>
      <c r="E3094" s="380" t="n"/>
      <c r="F3094" s="380" t="n"/>
      <c r="G3094" s="380" t="n">
        <v>17</v>
      </c>
      <c r="H3094" s="381" t="n">
        <v>43619</v>
      </c>
      <c r="I3094" s="380" t="n">
        <v>5188</v>
      </c>
      <c r="J3094" s="380" t="n">
        <v>8336</v>
      </c>
      <c r="K3094" s="380" t="n">
        <v>7700</v>
      </c>
      <c r="L3094" s="380" t="n"/>
      <c r="M3094" s="382">
        <f>+(((J3094-I3094)-(K3094-I3094))/(K3094-I3094))*100</f>
        <v/>
      </c>
      <c r="N3094" s="395" t="n"/>
      <c r="O3094" s="384">
        <f>AVERAGE(M3094:M3095)</f>
        <v/>
      </c>
      <c r="P3094" s="384">
        <f>_xlfn.STDEV.S(M3094,M3095)</f>
        <v/>
      </c>
      <c r="Q3094" s="287" t="n"/>
      <c r="R3094" s="287" t="n"/>
      <c r="S3094" s="331">
        <f>+(((K3094-I3094)/1000)*1000)/10</f>
        <v/>
      </c>
      <c r="T3094" s="332">
        <f>AVERAGE(S3094:S3095)</f>
        <v/>
      </c>
    </row>
    <row r="3095" ht="15.75" customHeight="1" s="412">
      <c r="A3095" s="333" t="n">
        <v>4930</v>
      </c>
      <c r="B3095" s="334" t="n">
        <v>314</v>
      </c>
      <c r="C3095" s="380" t="inlineStr">
        <is>
          <t>T454</t>
        </is>
      </c>
      <c r="D3095" s="380" t="n"/>
      <c r="E3095" s="380" t="n"/>
      <c r="F3095" s="380" t="n"/>
      <c r="G3095" s="380" t="n">
        <v>17</v>
      </c>
      <c r="H3095" s="381" t="n">
        <v>43619</v>
      </c>
      <c r="I3095" s="380" t="n">
        <v>5225</v>
      </c>
      <c r="J3095" s="380" t="n">
        <v>8379</v>
      </c>
      <c r="K3095" s="380" t="n">
        <v>7730</v>
      </c>
      <c r="L3095" s="380" t="n"/>
      <c r="M3095" s="382">
        <f>+(((J3095-I3095)-(K3095-I3095))/(K3095-I3095))*100</f>
        <v/>
      </c>
      <c r="N3095" s="395" t="n"/>
      <c r="O3095" s="385" t="n"/>
      <c r="P3095" s="385" t="n"/>
      <c r="Q3095" s="287" t="n"/>
      <c r="R3095" s="287" t="n"/>
      <c r="S3095" s="331">
        <f>+(((K3095-I3095)/1000)*1000)/10</f>
        <v/>
      </c>
      <c r="T3095" s="332" t="n"/>
    </row>
    <row r="3096" ht="15.75" customHeight="1" s="412">
      <c r="A3096" s="333" t="n">
        <v>5503</v>
      </c>
      <c r="B3096" s="334" t="n">
        <v>241</v>
      </c>
      <c r="C3096" s="378" t="inlineStr">
        <is>
          <t>T454</t>
        </is>
      </c>
      <c r="D3096" s="378" t="n"/>
      <c r="E3096" s="378" t="n"/>
      <c r="F3096" s="378" t="n"/>
      <c r="G3096" s="378" t="n">
        <v>19</v>
      </c>
      <c r="H3096" s="379" t="n">
        <v>43637</v>
      </c>
      <c r="I3096" s="378" t="n">
        <v>5180</v>
      </c>
      <c r="J3096" s="378" t="n">
        <v>9031</v>
      </c>
      <c r="K3096" s="378" t="n">
        <v>8244</v>
      </c>
      <c r="L3096" s="378" t="n">
        <v>9</v>
      </c>
      <c r="M3096" s="386">
        <f>+(((J3096-I3096)-(K3096-I3096))/(K3096-I3096))*100</f>
        <v/>
      </c>
      <c r="N3096" s="397" t="n"/>
      <c r="O3096" s="388">
        <f>AVERAGE(M3096:M3097)</f>
        <v/>
      </c>
      <c r="P3096" s="388">
        <f>_xlfn.STDEV.S(M3096,M3097)</f>
        <v/>
      </c>
      <c r="Q3096" s="287" t="n"/>
      <c r="R3096" s="287" t="n"/>
      <c r="S3096" s="331">
        <f>+(((K3096-I3096)/1000)*1000)/10</f>
        <v/>
      </c>
      <c r="T3096" s="332">
        <f>AVERAGE(S3096:S3097)</f>
        <v/>
      </c>
    </row>
    <row r="3097" ht="15.75" customHeight="1" s="412">
      <c r="A3097" s="333" t="n">
        <v>5504</v>
      </c>
      <c r="B3097" s="334" t="n">
        <v>242</v>
      </c>
      <c r="C3097" s="378" t="inlineStr">
        <is>
          <t>T454</t>
        </is>
      </c>
      <c r="D3097" s="378" t="n"/>
      <c r="E3097" s="378" t="n"/>
      <c r="F3097" s="378" t="n"/>
      <c r="G3097" s="378" t="n">
        <v>19</v>
      </c>
      <c r="H3097" s="379" t="n">
        <v>43637</v>
      </c>
      <c r="I3097" s="378" t="n">
        <v>5268</v>
      </c>
      <c r="J3097" s="378" t="n">
        <v>8917</v>
      </c>
      <c r="K3097" s="378" t="n">
        <v>8169</v>
      </c>
      <c r="L3097" s="378" t="n"/>
      <c r="M3097" s="386">
        <f>+(((J3097-I3097)-(K3097-I3097))/(K3097-I3097))*100</f>
        <v/>
      </c>
      <c r="N3097" s="397" t="n"/>
      <c r="O3097" s="331" t="n"/>
      <c r="P3097" s="331" t="n"/>
      <c r="Q3097" s="287" t="n"/>
      <c r="R3097" s="287" t="n"/>
      <c r="S3097" s="331">
        <f>+(((K3097-I3097)/1000)*1000)/10</f>
        <v/>
      </c>
      <c r="T3097" s="332" t="n"/>
    </row>
    <row r="3098" ht="15.75" customHeight="1" s="412">
      <c r="A3098" s="333" t="n">
        <v>6361</v>
      </c>
      <c r="B3098" s="334" t="n">
        <v>304</v>
      </c>
      <c r="C3098" s="378" t="inlineStr">
        <is>
          <t>T454</t>
        </is>
      </c>
      <c r="D3098" s="378" t="n"/>
      <c r="E3098" s="378" t="n"/>
      <c r="F3098" s="378" t="n"/>
      <c r="G3098" s="378" t="n">
        <v>22</v>
      </c>
      <c r="H3098" s="379" t="n">
        <v>43685</v>
      </c>
      <c r="I3098" s="378" t="n">
        <v>5212</v>
      </c>
      <c r="J3098" s="378" t="n">
        <v>7797</v>
      </c>
      <c r="K3098" s="378" t="n">
        <v>7358</v>
      </c>
      <c r="L3098" s="378" t="n">
        <v>9</v>
      </c>
      <c r="M3098" s="374">
        <f>+(((J3098-I3098)-(K3098-I3098))/(K3098-I3098))*100</f>
        <v/>
      </c>
      <c r="N3098" s="394" t="n"/>
      <c r="O3098" s="376">
        <f>AVERAGE(M3098:M3099)</f>
        <v/>
      </c>
      <c r="P3098" s="376">
        <f>_xlfn.STDEV.S(M3098,M3099)</f>
        <v/>
      </c>
      <c r="Q3098" s="287" t="n"/>
      <c r="R3098" s="287" t="n"/>
      <c r="S3098" s="331">
        <f>+(((K3098-I3098)/1000)*1000)/10</f>
        <v/>
      </c>
      <c r="T3098" s="332">
        <f>AVERAGE(S3098:S3099)</f>
        <v/>
      </c>
    </row>
    <row r="3099" ht="15.75" customHeight="1" s="412">
      <c r="A3099" s="333" t="n">
        <v>6362</v>
      </c>
      <c r="B3099" s="334" t="n">
        <v>304</v>
      </c>
      <c r="C3099" s="378" t="inlineStr">
        <is>
          <t>T454</t>
        </is>
      </c>
      <c r="D3099" s="378" t="n"/>
      <c r="E3099" s="378" t="n"/>
      <c r="F3099" s="378" t="n"/>
      <c r="G3099" s="378" t="n">
        <v>22</v>
      </c>
      <c r="H3099" s="379" t="n">
        <v>43685</v>
      </c>
      <c r="I3099" s="378" t="n">
        <v>5212</v>
      </c>
      <c r="J3099" s="378" t="n">
        <v>7998</v>
      </c>
      <c r="K3099" s="378" t="n">
        <v>7508</v>
      </c>
      <c r="L3099" s="378" t="n"/>
      <c r="M3099" s="374">
        <f>+(((J3099-I3099)-(K3099-I3099))/(K3099-I3099))*100</f>
        <v/>
      </c>
      <c r="N3099" s="394" t="n"/>
      <c r="O3099" s="377" t="n"/>
      <c r="P3099" s="377" t="n"/>
      <c r="Q3099" s="287" t="n"/>
      <c r="R3099" s="287" t="n"/>
      <c r="S3099" s="331">
        <f>+(((K3099-I3099)/1000)*1000)/10</f>
        <v/>
      </c>
      <c r="T3099" s="332" t="n"/>
    </row>
    <row r="3100" ht="15.75" customHeight="1" s="412">
      <c r="A3100" s="333" t="n">
        <v>3953</v>
      </c>
      <c r="B3100" s="334" t="n">
        <v>375</v>
      </c>
      <c r="C3100" s="352" t="inlineStr">
        <is>
          <t>T455</t>
        </is>
      </c>
      <c r="D3100" s="352" t="n"/>
      <c r="E3100" s="352" t="n"/>
      <c r="F3100" s="352" t="n"/>
      <c r="G3100" s="352" t="n">
        <v>14</v>
      </c>
      <c r="H3100" s="353" t="n">
        <v>43591</v>
      </c>
      <c r="I3100" s="354" t="n">
        <v>5528</v>
      </c>
      <c r="J3100" s="354" t="n">
        <v>9048</v>
      </c>
      <c r="K3100" s="352" t="n">
        <v>7725</v>
      </c>
      <c r="L3100" s="352" t="n">
        <v>2</v>
      </c>
      <c r="M3100" s="355">
        <f>+(((J3100-I3100)-(K3100-I3100))/(K3100-I3100))*100</f>
        <v/>
      </c>
      <c r="N3100" s="356" t="inlineStr">
        <is>
          <t>2/5</t>
        </is>
      </c>
      <c r="O3100" s="357">
        <f>AVERAGE(M3100:M3101)</f>
        <v/>
      </c>
      <c r="P3100" s="357">
        <f>_xlfn.STDEV.S(M3100,M3101)</f>
        <v/>
      </c>
      <c r="Q3100" s="287" t="n">
        <v>3</v>
      </c>
      <c r="R3100" s="287" t="n"/>
      <c r="S3100" s="331">
        <f>+(((K3100-I3100)/1000)*1000)/10</f>
        <v/>
      </c>
      <c r="T3100" s="332">
        <f>AVERAGE(S3100:S3101)</f>
        <v/>
      </c>
    </row>
    <row r="3101" ht="15.75" customHeight="1" s="412">
      <c r="A3101" s="333" t="n">
        <v>3954</v>
      </c>
      <c r="B3101" s="334" t="n">
        <v>376</v>
      </c>
      <c r="C3101" s="352" t="inlineStr">
        <is>
          <t>T455</t>
        </is>
      </c>
      <c r="D3101" s="352" t="n"/>
      <c r="E3101" s="352" t="n"/>
      <c r="F3101" s="352" t="n"/>
      <c r="G3101" s="352" t="n">
        <v>14</v>
      </c>
      <c r="H3101" s="353" t="n">
        <v>43591</v>
      </c>
      <c r="I3101" s="354" t="n">
        <v>5564</v>
      </c>
      <c r="J3101" s="354" t="n">
        <v>8681</v>
      </c>
      <c r="K3101" s="352" t="n">
        <v>7454</v>
      </c>
      <c r="L3101" s="352" t="n"/>
      <c r="M3101" s="355">
        <f>+(((J3101-I3101)-(K3101-I3101))/(K3101-I3101))*100</f>
        <v/>
      </c>
      <c r="N3101" s="356" t="n"/>
      <c r="O3101" s="358" t="n"/>
      <c r="P3101" s="358" t="n"/>
      <c r="Q3101" s="287" t="n"/>
      <c r="R3101" s="287" t="n"/>
      <c r="S3101" s="331">
        <f>+(((K3101-I3101)/1000)*1000)/10</f>
        <v/>
      </c>
      <c r="T3101" s="332" t="n"/>
    </row>
    <row r="3102" ht="15.75" customHeight="1" s="412">
      <c r="A3102" s="333" t="n">
        <v>4601</v>
      </c>
      <c r="B3102" s="334" t="n">
        <v>307</v>
      </c>
      <c r="C3102" s="352" t="inlineStr">
        <is>
          <t>T455</t>
        </is>
      </c>
      <c r="D3102" s="352" t="n"/>
      <c r="E3102" s="352" t="n"/>
      <c r="F3102" s="352" t="n"/>
      <c r="G3102" s="352" t="n">
        <v>16</v>
      </c>
      <c r="H3102" s="353" t="n">
        <v>43607</v>
      </c>
      <c r="I3102" s="352" t="n">
        <v>5223</v>
      </c>
      <c r="J3102" s="352" t="n">
        <v>8237</v>
      </c>
      <c r="K3102" s="352" t="n">
        <v>7593</v>
      </c>
      <c r="L3102" s="352" t="n">
        <v>2</v>
      </c>
      <c r="M3102" s="355">
        <f>+(((J3102-I3102)-(K3102-I3102))/(K3102-I3102))*100</f>
        <v/>
      </c>
      <c r="N3102" s="356" t="n"/>
      <c r="O3102" s="357">
        <f>AVERAGE(M3102:M3103)</f>
        <v/>
      </c>
      <c r="P3102" s="357">
        <f>_xlfn.STDEV.S(M3102,M3103)</f>
        <v/>
      </c>
      <c r="Q3102" s="287" t="n"/>
      <c r="R3102" s="287" t="n"/>
      <c r="S3102" s="331">
        <f>+(((K3102-I3102)/1000)*1000)/10</f>
        <v/>
      </c>
      <c r="T3102" s="332">
        <f>AVERAGE(S3102:S3103)</f>
        <v/>
      </c>
    </row>
    <row r="3103" ht="15.75" customHeight="1" s="412">
      <c r="A3103" s="333" t="n">
        <v>4602</v>
      </c>
      <c r="B3103" s="334" t="n">
        <v>308</v>
      </c>
      <c r="C3103" s="352" t="inlineStr">
        <is>
          <t>T455</t>
        </is>
      </c>
      <c r="D3103" s="352" t="n"/>
      <c r="E3103" s="352" t="n"/>
      <c r="F3103" s="352" t="n"/>
      <c r="G3103" s="352" t="n">
        <v>16</v>
      </c>
      <c r="H3103" s="353" t="n">
        <v>43607</v>
      </c>
      <c r="I3103" s="352" t="n">
        <v>5201</v>
      </c>
      <c r="J3103" s="352" t="n">
        <v>8094</v>
      </c>
      <c r="K3103" s="352" t="n">
        <v>7293</v>
      </c>
      <c r="L3103" s="352" t="n"/>
      <c r="M3103" s="355">
        <f>+(((J3103-I3103)-(K3103-I3103))/(K3103-I3103))*100</f>
        <v/>
      </c>
      <c r="N3103" s="356" t="n"/>
      <c r="O3103" s="358" t="n"/>
      <c r="P3103" s="358" t="n"/>
      <c r="Q3103" s="287" t="n"/>
      <c r="R3103" s="287" t="n"/>
      <c r="S3103" s="331">
        <f>+(((K3103-I3103)/1000)*1000)/10</f>
        <v/>
      </c>
      <c r="T3103" s="332" t="n"/>
    </row>
    <row r="3104" ht="15.75" customHeight="1" s="412">
      <c r="A3104" s="333" t="n">
        <v>5247</v>
      </c>
      <c r="B3104" s="334" t="n">
        <v>307</v>
      </c>
      <c r="C3104" s="352" t="inlineStr">
        <is>
          <t>T455</t>
        </is>
      </c>
      <c r="D3104" s="352" t="n"/>
      <c r="E3104" s="352" t="n"/>
      <c r="F3104" s="352" t="n"/>
      <c r="G3104" s="352" t="n">
        <v>18</v>
      </c>
      <c r="H3104" s="353" t="n">
        <v>43626</v>
      </c>
      <c r="I3104" s="352" t="n">
        <v>5223</v>
      </c>
      <c r="J3104" s="352" t="n">
        <v>8121</v>
      </c>
      <c r="K3104" s="352" t="n">
        <v>7371</v>
      </c>
      <c r="L3104" s="352" t="n">
        <v>7</v>
      </c>
      <c r="M3104" s="355">
        <f>+(((J3104-I3104)-(K3104-I3104))/(K3104-I3104))*100</f>
        <v/>
      </c>
      <c r="N3104" s="356" t="n"/>
      <c r="O3104" s="357">
        <f>AVERAGE(M3104:M3105)</f>
        <v/>
      </c>
      <c r="P3104" s="357">
        <f>_xlfn.STDEV.S(M3104,M3105)</f>
        <v/>
      </c>
      <c r="Q3104" s="287" t="n"/>
      <c r="R3104" s="287" t="n"/>
      <c r="S3104" s="331">
        <f>+(((K3104-I3104)/1000)*1000)/10</f>
        <v/>
      </c>
      <c r="T3104" s="332">
        <f>AVERAGE(S3104:S3105)</f>
        <v/>
      </c>
    </row>
    <row r="3105" ht="15.75" customHeight="1" s="412">
      <c r="A3105" s="333" t="n">
        <v>5248</v>
      </c>
      <c r="B3105" s="334" t="n">
        <v>308</v>
      </c>
      <c r="C3105" s="352" t="inlineStr">
        <is>
          <t>T455</t>
        </is>
      </c>
      <c r="D3105" s="352" t="n"/>
      <c r="E3105" s="352" t="n"/>
      <c r="F3105" s="352" t="n"/>
      <c r="G3105" s="352" t="n">
        <v>18</v>
      </c>
      <c r="H3105" s="353" t="n">
        <v>43626</v>
      </c>
      <c r="I3105" s="352" t="n">
        <v>5201</v>
      </c>
      <c r="J3105" s="352" t="n">
        <v>7879</v>
      </c>
      <c r="K3105" s="352" t="n">
        <v>7188</v>
      </c>
      <c r="L3105" s="352" t="n"/>
      <c r="M3105" s="355">
        <f>+(((J3105-I3105)-(K3105-I3105))/(K3105-I3105))*100</f>
        <v/>
      </c>
      <c r="N3105" s="356" t="n"/>
      <c r="O3105" s="358" t="n"/>
      <c r="P3105" s="358" t="n"/>
      <c r="Q3105" s="287" t="n"/>
      <c r="R3105" s="287" t="n"/>
      <c r="S3105" s="331">
        <f>+(((K3105-I3105)/1000)*1000)/10</f>
        <v/>
      </c>
      <c r="T3105" s="332" t="n"/>
    </row>
    <row r="3106" ht="15.75" customHeight="1" s="412">
      <c r="A3106" s="333" t="n">
        <v>6363</v>
      </c>
      <c r="B3106" s="334" t="n">
        <v>305</v>
      </c>
      <c r="C3106" s="378" t="inlineStr">
        <is>
          <t>T455</t>
        </is>
      </c>
      <c r="D3106" s="378" t="n"/>
      <c r="E3106" s="378" t="n"/>
      <c r="F3106" s="378" t="n"/>
      <c r="G3106" s="378" t="n">
        <v>22</v>
      </c>
      <c r="H3106" s="379" t="n">
        <v>43685</v>
      </c>
      <c r="I3106" s="378" t="n">
        <v>5301</v>
      </c>
      <c r="J3106" s="378" t="n">
        <v>7444</v>
      </c>
      <c r="K3106" s="378" t="n">
        <v>7113</v>
      </c>
      <c r="L3106" s="378" t="n">
        <v>7</v>
      </c>
      <c r="M3106" s="374">
        <f>+(((J3106-I3106)-(K3106-I3106))/(K3106-I3106))*100</f>
        <v/>
      </c>
      <c r="N3106" s="394" t="n"/>
      <c r="O3106" s="376">
        <f>AVERAGE(M3106:M3107)</f>
        <v/>
      </c>
      <c r="P3106" s="376">
        <f>_xlfn.STDEV.S(M3106,M3107)</f>
        <v/>
      </c>
      <c r="Q3106" s="287" t="n"/>
      <c r="R3106" s="287" t="n"/>
      <c r="S3106" s="331">
        <f>+(((K3106-I3106)/1000)*1000)/10</f>
        <v/>
      </c>
      <c r="T3106" s="332">
        <f>AVERAGE(S3106:S3107)</f>
        <v/>
      </c>
    </row>
    <row r="3107" ht="15.75" customHeight="1" s="412">
      <c r="A3107" s="333" t="n">
        <v>6364</v>
      </c>
      <c r="B3107" s="334" t="n">
        <v>305</v>
      </c>
      <c r="C3107" s="378" t="inlineStr">
        <is>
          <t>T455</t>
        </is>
      </c>
      <c r="D3107" s="378" t="n"/>
      <c r="E3107" s="378" t="n"/>
      <c r="F3107" s="378" t="n"/>
      <c r="G3107" s="378" t="n">
        <v>22</v>
      </c>
      <c r="H3107" s="379" t="n">
        <v>43685</v>
      </c>
      <c r="I3107" s="378" t="n">
        <v>5301</v>
      </c>
      <c r="J3107" s="378" t="n">
        <v>7781</v>
      </c>
      <c r="K3107" s="378" t="n">
        <v>7382</v>
      </c>
      <c r="L3107" s="378" t="n"/>
      <c r="M3107" s="374">
        <f>+(((J3107-I3107)-(K3107-I3107))/(K3107-I3107))*100</f>
        <v/>
      </c>
      <c r="N3107" s="394" t="n"/>
      <c r="O3107" s="377" t="n"/>
      <c r="P3107" s="377" t="n"/>
      <c r="Q3107" s="287" t="n"/>
      <c r="R3107" s="287" t="n"/>
      <c r="S3107" s="331">
        <f>+(((K3107-I3107)/1000)*1000)/10</f>
        <v/>
      </c>
      <c r="T3107" s="332" t="n"/>
    </row>
    <row r="3108" ht="15.75" customHeight="1" s="412">
      <c r="A3108" s="333" t="n">
        <v>3569</v>
      </c>
      <c r="B3108" s="334" t="n">
        <v>325</v>
      </c>
      <c r="C3108" s="380" t="inlineStr">
        <is>
          <t>T456</t>
        </is>
      </c>
      <c r="D3108" s="380" t="n"/>
      <c r="E3108" s="380" t="n"/>
      <c r="F3108" s="380" t="n"/>
      <c r="G3108" s="380" t="n">
        <v>13</v>
      </c>
      <c r="H3108" s="381" t="n">
        <v>43587</v>
      </c>
      <c r="I3108" s="380" t="n">
        <v>5236</v>
      </c>
      <c r="J3108" s="380" t="n">
        <v>8522</v>
      </c>
      <c r="K3108" s="391" t="n">
        <v>7550</v>
      </c>
      <c r="L3108" s="380" t="n">
        <v>1</v>
      </c>
      <c r="M3108" s="382">
        <f>+(((J3108-I3108)-(K3108-I3108))/(K3108-I3108))*100</f>
        <v/>
      </c>
      <c r="N3108" s="395" t="inlineStr">
        <is>
          <t>1/2</t>
        </is>
      </c>
      <c r="O3108" s="384">
        <f>AVERAGE(M3108:M3109)</f>
        <v/>
      </c>
      <c r="P3108" s="384">
        <f>_xlfn.STDEV.S(M3108,M3109)</f>
        <v/>
      </c>
      <c r="Q3108" s="287" t="n">
        <v>1</v>
      </c>
      <c r="R3108" s="287" t="n"/>
      <c r="S3108" s="331">
        <f>+(((K3108-I3108)/1000)*1000)/10</f>
        <v/>
      </c>
      <c r="T3108" s="332">
        <f>AVERAGE(S3108:S3109)</f>
        <v/>
      </c>
    </row>
    <row r="3109" ht="15.75" customHeight="1" s="412">
      <c r="A3109" s="333" t="n">
        <v>3570</v>
      </c>
      <c r="B3109" s="334" t="n">
        <v>326</v>
      </c>
      <c r="C3109" s="380" t="inlineStr">
        <is>
          <t>T456</t>
        </is>
      </c>
      <c r="D3109" s="380" t="n"/>
      <c r="E3109" s="380" t="n"/>
      <c r="F3109" s="380" t="n"/>
      <c r="G3109" s="380" t="n">
        <v>13</v>
      </c>
      <c r="H3109" s="381" t="n">
        <v>43587</v>
      </c>
      <c r="I3109" s="380" t="n">
        <v>5256</v>
      </c>
      <c r="J3109" s="380" t="n">
        <v>8327</v>
      </c>
      <c r="K3109" s="391" t="n">
        <v>7443</v>
      </c>
      <c r="L3109" s="380" t="n"/>
      <c r="M3109" s="382">
        <f>+(((J3109-I3109)-(K3109-I3109))/(K3109-I3109))*100</f>
        <v/>
      </c>
      <c r="N3109" s="395" t="n"/>
      <c r="O3109" s="385" t="n"/>
      <c r="P3109" s="385" t="n"/>
      <c r="Q3109" s="287" t="n"/>
      <c r="R3109" s="287" t="n"/>
      <c r="S3109" s="331">
        <f>+(((K3109-I3109)/1000)*1000)/10</f>
        <v/>
      </c>
      <c r="T3109" s="332" t="n"/>
    </row>
    <row r="3110" ht="15.75" customHeight="1" s="412">
      <c r="A3110" s="333" t="n">
        <v>4285</v>
      </c>
      <c r="B3110" s="334" t="n">
        <v>315</v>
      </c>
      <c r="C3110" s="380" t="inlineStr">
        <is>
          <t>T456</t>
        </is>
      </c>
      <c r="D3110" s="380" t="n"/>
      <c r="E3110" s="380" t="n"/>
      <c r="F3110" s="380" t="n"/>
      <c r="G3110" s="380" t="n">
        <v>15</v>
      </c>
      <c r="H3110" s="381" t="n">
        <v>43599</v>
      </c>
      <c r="I3110" s="380" t="n">
        <v>5198</v>
      </c>
      <c r="J3110" s="380" t="n">
        <v>8043</v>
      </c>
      <c r="K3110" s="380" t="n">
        <v>7201</v>
      </c>
      <c r="L3110" s="380" t="n"/>
      <c r="M3110" s="382">
        <f>+(((J3110-I3110)-(K3110-I3110))/(K3110-I3110))*100</f>
        <v/>
      </c>
      <c r="N3110" s="385" t="inlineStr">
        <is>
          <t>MF*</t>
        </is>
      </c>
      <c r="O3110" s="384">
        <f>AVERAGE(M3110:M3111)</f>
        <v/>
      </c>
      <c r="P3110" s="384">
        <f>_xlfn.STDEV.S(M3110,M3111)</f>
        <v/>
      </c>
      <c r="Q3110" s="287" t="n"/>
      <c r="R3110" s="287" t="n"/>
      <c r="S3110" s="331">
        <f>+(((K3110-I3110)/1000)*1000)/10</f>
        <v/>
      </c>
      <c r="T3110" s="332">
        <f>AVERAGE(S3110:S3111)</f>
        <v/>
      </c>
    </row>
    <row r="3111" ht="15.75" customHeight="1" s="412">
      <c r="A3111" s="333" t="n">
        <v>4286</v>
      </c>
      <c r="B3111" s="334" t="n">
        <v>316</v>
      </c>
      <c r="C3111" s="380" t="inlineStr">
        <is>
          <t>T456</t>
        </is>
      </c>
      <c r="D3111" s="380" t="n"/>
      <c r="E3111" s="380" t="n"/>
      <c r="F3111" s="380" t="n"/>
      <c r="G3111" s="380" t="n">
        <v>15</v>
      </c>
      <c r="H3111" s="381" t="n">
        <v>43599</v>
      </c>
      <c r="I3111" s="380" t="n">
        <v>5239</v>
      </c>
      <c r="J3111" s="380" t="n">
        <v>8279</v>
      </c>
      <c r="K3111" s="380" t="n">
        <v>7363</v>
      </c>
      <c r="L3111" s="380" t="n"/>
      <c r="M3111" s="382">
        <f>+(((J3111-I3111)-(K3111-I3111))/(K3111-I3111))*100</f>
        <v/>
      </c>
      <c r="N3111" s="385" t="n"/>
      <c r="O3111" s="385" t="n"/>
      <c r="P3111" s="385" t="n"/>
      <c r="Q3111" s="287" t="n"/>
      <c r="R3111" s="287" t="n"/>
      <c r="S3111" s="331">
        <f>+(((K3111-I3111)/1000)*1000)/10</f>
        <v/>
      </c>
      <c r="T3111" s="332" t="n"/>
    </row>
    <row r="3112" ht="15.75" customHeight="1" s="412">
      <c r="A3112" s="333" t="n">
        <v>4931</v>
      </c>
      <c r="B3112" s="334" t="n">
        <v>315</v>
      </c>
      <c r="C3112" s="380" t="inlineStr">
        <is>
          <t>T456</t>
        </is>
      </c>
      <c r="D3112" s="380" t="n"/>
      <c r="E3112" s="380" t="n"/>
      <c r="F3112" s="380" t="n"/>
      <c r="G3112" s="380" t="n">
        <v>17</v>
      </c>
      <c r="H3112" s="381" t="n">
        <v>43619</v>
      </c>
      <c r="I3112" s="380" t="n">
        <v>5198</v>
      </c>
      <c r="J3112" s="380" t="n">
        <v>7809</v>
      </c>
      <c r="K3112" s="380" t="n">
        <v>7221</v>
      </c>
      <c r="L3112" s="380" t="n"/>
      <c r="M3112" s="382">
        <f>+(((J3112-I3112)-(K3112-I3112))/(K3112-I3112))*100</f>
        <v/>
      </c>
      <c r="N3112" s="395" t="n"/>
      <c r="O3112" s="384">
        <f>AVERAGE(M3112:M3113)</f>
        <v/>
      </c>
      <c r="P3112" s="384">
        <f>_xlfn.STDEV.S(M3112,M3113)</f>
        <v/>
      </c>
      <c r="Q3112" s="287" t="n"/>
      <c r="R3112" s="287" t="n"/>
      <c r="S3112" s="331">
        <f>+(((K3112-I3112)/1000)*1000)/10</f>
        <v/>
      </c>
      <c r="T3112" s="332">
        <f>AVERAGE(S3112:S3113)</f>
        <v/>
      </c>
    </row>
    <row r="3113" ht="15.75" customHeight="1" s="412">
      <c r="A3113" s="333" t="n">
        <v>4932</v>
      </c>
      <c r="B3113" s="334" t="n">
        <v>316</v>
      </c>
      <c r="C3113" s="380" t="inlineStr">
        <is>
          <t>T456</t>
        </is>
      </c>
      <c r="D3113" s="380" t="n"/>
      <c r="E3113" s="380" t="n"/>
      <c r="F3113" s="380" t="n"/>
      <c r="G3113" s="380" t="n">
        <v>17</v>
      </c>
      <c r="H3113" s="381" t="n">
        <v>43619</v>
      </c>
      <c r="I3113" s="380" t="n">
        <v>5239</v>
      </c>
      <c r="J3113" s="380" t="n">
        <v>7929</v>
      </c>
      <c r="K3113" s="380" t="n">
        <v>7300</v>
      </c>
      <c r="L3113" s="380" t="n"/>
      <c r="M3113" s="382">
        <f>+(((J3113-I3113)-(K3113-I3113))/(K3113-I3113))*100</f>
        <v/>
      </c>
      <c r="N3113" s="395" t="n"/>
      <c r="O3113" s="385" t="n"/>
      <c r="P3113" s="385" t="n"/>
      <c r="Q3113" s="287" t="n"/>
      <c r="R3113" s="287" t="n"/>
      <c r="S3113" s="331">
        <f>+(((K3113-I3113)/1000)*1000)/10</f>
        <v/>
      </c>
      <c r="T3113" s="332" t="n"/>
    </row>
    <row r="3114" ht="15.75" customHeight="1" s="412">
      <c r="A3114" s="333" t="n">
        <v>5505</v>
      </c>
      <c r="B3114" s="334" t="n">
        <v>243</v>
      </c>
      <c r="C3114" s="378" t="inlineStr">
        <is>
          <t>T456</t>
        </is>
      </c>
      <c r="D3114" s="378" t="n"/>
      <c r="E3114" s="378" t="n"/>
      <c r="F3114" s="378" t="n"/>
      <c r="G3114" s="378" t="n">
        <v>19</v>
      </c>
      <c r="H3114" s="379" t="n">
        <v>43637</v>
      </c>
      <c r="I3114" s="378" t="n">
        <v>5234</v>
      </c>
      <c r="J3114" s="378" t="n">
        <v>7967</v>
      </c>
      <c r="K3114" s="378" t="n">
        <v>7320</v>
      </c>
      <c r="L3114" s="378" t="n">
        <v>8</v>
      </c>
      <c r="M3114" s="386">
        <f>+(((J3114-I3114)-(K3114-I3114))/(K3114-I3114))*100</f>
        <v/>
      </c>
      <c r="N3114" s="397" t="n"/>
      <c r="O3114" s="388">
        <f>AVERAGE(M3114:M3115)</f>
        <v/>
      </c>
      <c r="P3114" s="388">
        <f>_xlfn.STDEV.S(M3114,M3115)</f>
        <v/>
      </c>
      <c r="Q3114" s="287" t="n"/>
      <c r="R3114" s="287" t="n"/>
      <c r="S3114" s="331">
        <f>+(((K3114-I3114)/1000)*1000)/10</f>
        <v/>
      </c>
      <c r="T3114" s="332">
        <f>AVERAGE(S3114:S3115)</f>
        <v/>
      </c>
    </row>
    <row r="3115" ht="15.75" customHeight="1" s="412">
      <c r="A3115" s="333" t="n">
        <v>5506</v>
      </c>
      <c r="B3115" s="334" t="n">
        <v>244</v>
      </c>
      <c r="C3115" s="378" t="inlineStr">
        <is>
          <t>T456</t>
        </is>
      </c>
      <c r="D3115" s="378" t="n"/>
      <c r="E3115" s="378" t="n"/>
      <c r="F3115" s="378" t="n"/>
      <c r="G3115" s="378" t="n">
        <v>19</v>
      </c>
      <c r="H3115" s="379" t="n">
        <v>43637</v>
      </c>
      <c r="I3115" s="378" t="n">
        <v>5243</v>
      </c>
      <c r="J3115" s="378" t="n">
        <v>7945</v>
      </c>
      <c r="K3115" s="378" t="n">
        <v>7302</v>
      </c>
      <c r="L3115" s="378" t="n"/>
      <c r="M3115" s="386">
        <f>+(((J3115-I3115)-(K3115-I3115))/(K3115-I3115))*100</f>
        <v/>
      </c>
      <c r="N3115" s="397" t="n"/>
      <c r="O3115" s="331" t="n"/>
      <c r="P3115" s="331" t="n"/>
      <c r="Q3115" s="287" t="n"/>
      <c r="R3115" s="287" t="n"/>
      <c r="S3115" s="331">
        <f>+(((K3115-I3115)/1000)*1000)/10</f>
        <v/>
      </c>
      <c r="T3115" s="332" t="n"/>
    </row>
    <row r="3116" ht="15.75" customHeight="1" s="412">
      <c r="A3116" s="333" t="n">
        <v>6365</v>
      </c>
      <c r="B3116" s="334" t="n">
        <v>306</v>
      </c>
      <c r="C3116" s="378" t="inlineStr">
        <is>
          <t>T456</t>
        </is>
      </c>
      <c r="D3116" s="378" t="n"/>
      <c r="E3116" s="378" t="n"/>
      <c r="F3116" s="378" t="n"/>
      <c r="G3116" s="378" t="n">
        <v>22</v>
      </c>
      <c r="H3116" s="379" t="n">
        <v>43685</v>
      </c>
      <c r="I3116" s="378" t="n">
        <v>5254</v>
      </c>
      <c r="J3116" s="378" t="n">
        <v>7584</v>
      </c>
      <c r="K3116" s="378" t="n">
        <v>7206</v>
      </c>
      <c r="L3116" s="378" t="n">
        <v>8</v>
      </c>
      <c r="M3116" s="374">
        <f>+(((J3116-I3116)-(K3116-I3116))/(K3116-I3116))*100</f>
        <v/>
      </c>
      <c r="N3116" s="394" t="n"/>
      <c r="O3116" s="376">
        <f>AVERAGE(M3116:M3117)</f>
        <v/>
      </c>
      <c r="P3116" s="376">
        <f>_xlfn.STDEV.S(M3116,M3117)</f>
        <v/>
      </c>
      <c r="Q3116" s="287" t="n"/>
      <c r="R3116" s="287" t="n"/>
      <c r="S3116" s="331">
        <f>+(((K3116-I3116)/1000)*1000)/10</f>
        <v/>
      </c>
      <c r="T3116" s="332">
        <f>AVERAGE(S3116:S3117)</f>
        <v/>
      </c>
    </row>
    <row r="3117" ht="15.75" customHeight="1" s="412">
      <c r="A3117" s="333" t="n">
        <v>6366</v>
      </c>
      <c r="B3117" s="334" t="n">
        <v>306</v>
      </c>
      <c r="C3117" s="378" t="inlineStr">
        <is>
          <t>T456</t>
        </is>
      </c>
      <c r="D3117" s="378" t="n"/>
      <c r="E3117" s="378" t="n"/>
      <c r="F3117" s="378" t="n"/>
      <c r="G3117" s="378" t="n">
        <v>22</v>
      </c>
      <c r="H3117" s="379" t="n">
        <v>43685</v>
      </c>
      <c r="I3117" s="378" t="n">
        <v>5254</v>
      </c>
      <c r="J3117" s="378" t="n">
        <v>7530</v>
      </c>
      <c r="K3117" s="378" t="n">
        <v>7151</v>
      </c>
      <c r="L3117" s="378" t="n"/>
      <c r="M3117" s="374">
        <f>+(((J3117-I3117)-(K3117-I3117))/(K3117-I3117))*100</f>
        <v/>
      </c>
      <c r="N3117" s="394" t="n"/>
      <c r="O3117" s="377" t="n"/>
      <c r="P3117" s="377" t="n"/>
      <c r="Q3117" s="287" t="n"/>
      <c r="R3117" s="287" t="n"/>
      <c r="S3117" s="331">
        <f>+(((K3117-I3117)/1000)*1000)/10</f>
        <v/>
      </c>
      <c r="T3117" s="332" t="n"/>
    </row>
    <row r="3118" ht="15.75" customHeight="1" s="412">
      <c r="A3118" s="333" t="n">
        <v>3039</v>
      </c>
      <c r="B3118" s="334" t="n">
        <v>123</v>
      </c>
      <c r="C3118" s="352" t="inlineStr">
        <is>
          <t>T457</t>
        </is>
      </c>
      <c r="D3118" s="352" t="n"/>
      <c r="E3118" s="352" t="n"/>
      <c r="F3118" s="352" t="n"/>
      <c r="G3118" s="352" t="n">
        <v>11</v>
      </c>
      <c r="H3118" s="353" t="n">
        <v>43571</v>
      </c>
      <c r="I3118" s="354" t="n">
        <v>5241</v>
      </c>
      <c r="J3118" s="352" t="n">
        <v>8295</v>
      </c>
      <c r="K3118" s="352" t="n">
        <v>7089</v>
      </c>
      <c r="L3118" s="352" t="n">
        <v>2</v>
      </c>
      <c r="M3118" s="355">
        <f>+(((J3118-I3118)-(K3118-I3118))/(K3118-I3118))*100</f>
        <v/>
      </c>
      <c r="N3118" s="356" t="inlineStr">
        <is>
          <t>MF·</t>
        </is>
      </c>
      <c r="O3118" s="357">
        <f>AVERAGE(M3118:M3119)</f>
        <v/>
      </c>
      <c r="P3118" s="357">
        <f>_xlfn.STDEV.S(M3118,M3119)</f>
        <v/>
      </c>
      <c r="Q3118" s="287" t="n">
        <v>3</v>
      </c>
      <c r="R3118" s="287" t="n"/>
      <c r="S3118" s="331">
        <f>+(((K3118-I3118)/1000)*1000)/10</f>
        <v/>
      </c>
      <c r="T3118" s="332">
        <f>AVERAGE(S3118:S3119)</f>
        <v/>
      </c>
    </row>
    <row r="3119" ht="15.75" customHeight="1" s="412">
      <c r="A3119" s="333" t="n">
        <v>3040</v>
      </c>
      <c r="B3119" s="334" t="n">
        <v>124</v>
      </c>
      <c r="C3119" s="352" t="inlineStr">
        <is>
          <t>T457</t>
        </is>
      </c>
      <c r="D3119" s="352" t="n"/>
      <c r="E3119" s="352" t="n"/>
      <c r="F3119" s="352" t="n"/>
      <c r="G3119" s="352" t="n">
        <v>11</v>
      </c>
      <c r="H3119" s="353" t="n">
        <v>43571</v>
      </c>
      <c r="I3119" s="354" t="n">
        <v>5265</v>
      </c>
      <c r="J3119" s="352" t="n">
        <v>8340</v>
      </c>
      <c r="K3119" s="352" t="n">
        <v>7145</v>
      </c>
      <c r="L3119" s="352" t="n"/>
      <c r="M3119" s="355">
        <f>+(((J3119-I3119)-(K3119-I3119))/(K3119-I3119))*100</f>
        <v/>
      </c>
      <c r="N3119" s="356" t="n"/>
      <c r="O3119" s="358" t="n"/>
      <c r="P3119" s="358" t="n"/>
      <c r="Q3119" s="287" t="n"/>
      <c r="R3119" s="287" t="n"/>
      <c r="S3119" s="331">
        <f>+(((K3119-I3119)/1000)*1000)/10</f>
        <v/>
      </c>
      <c r="T3119" s="332" t="n"/>
    </row>
    <row r="3120" ht="15.75" customHeight="1" s="412">
      <c r="A3120" s="333" t="n">
        <v>3955</v>
      </c>
      <c r="B3120" s="334" t="n">
        <v>377</v>
      </c>
      <c r="C3120" s="352" t="inlineStr">
        <is>
          <t>T457</t>
        </is>
      </c>
      <c r="D3120" s="352" t="n"/>
      <c r="E3120" s="352" t="n"/>
      <c r="F3120" s="352" t="n"/>
      <c r="G3120" s="352" t="n">
        <v>14</v>
      </c>
      <c r="H3120" s="353" t="n">
        <v>43591</v>
      </c>
      <c r="I3120" s="354" t="n">
        <v>5526</v>
      </c>
      <c r="J3120" s="354" t="n">
        <v>9264</v>
      </c>
      <c r="K3120" s="352" t="n">
        <v>8080</v>
      </c>
      <c r="L3120" s="352" t="n"/>
      <c r="M3120" s="355">
        <f>+(((J3120-I3120)-(K3120-I3120))/(K3120-I3120))*100</f>
        <v/>
      </c>
      <c r="N3120" s="356" t="inlineStr">
        <is>
          <t>6/5</t>
        </is>
      </c>
      <c r="O3120" s="357">
        <f>AVERAGE(M3120:M3121)</f>
        <v/>
      </c>
      <c r="P3120" s="357">
        <f>_xlfn.STDEV.S(M3120,M3121)</f>
        <v/>
      </c>
      <c r="Q3120" s="287" t="n"/>
      <c r="R3120" s="287" t="n"/>
      <c r="S3120" s="331">
        <f>+(((K3120-I3120)/1000)*1000)/10</f>
        <v/>
      </c>
      <c r="T3120" s="332">
        <f>AVERAGE(S3120:S3121)</f>
        <v/>
      </c>
    </row>
    <row r="3121" ht="15.75" customHeight="1" s="412">
      <c r="A3121" s="333" t="n">
        <v>3956</v>
      </c>
      <c r="B3121" s="334" t="n">
        <v>378</v>
      </c>
      <c r="C3121" s="352" t="inlineStr">
        <is>
          <t>T457</t>
        </is>
      </c>
      <c r="D3121" s="352" t="n"/>
      <c r="E3121" s="352" t="n"/>
      <c r="F3121" s="352" t="n"/>
      <c r="G3121" s="352" t="n">
        <v>14</v>
      </c>
      <c r="H3121" s="353" t="n">
        <v>43591</v>
      </c>
      <c r="I3121" s="354" t="n">
        <v>5519</v>
      </c>
      <c r="J3121" s="354" t="n">
        <v>9178</v>
      </c>
      <c r="K3121" s="352" t="n">
        <v>8029</v>
      </c>
      <c r="L3121" s="352" t="n"/>
      <c r="M3121" s="355">
        <f>+(((J3121-I3121)-(K3121-I3121))/(K3121-I3121))*100</f>
        <v/>
      </c>
      <c r="N3121" s="356" t="n"/>
      <c r="O3121" s="358" t="n"/>
      <c r="P3121" s="358" t="n"/>
      <c r="Q3121" s="287" t="n"/>
      <c r="R3121" s="287" t="n"/>
      <c r="S3121" s="331">
        <f>+(((K3121-I3121)/1000)*1000)/10</f>
        <v/>
      </c>
      <c r="T3121" s="332" t="n"/>
    </row>
    <row r="3122" ht="15.75" customHeight="1" s="412">
      <c r="A3122" s="333" t="n">
        <v>4603</v>
      </c>
      <c r="B3122" s="334" t="n">
        <v>309</v>
      </c>
      <c r="C3122" s="352" t="inlineStr">
        <is>
          <t>T457</t>
        </is>
      </c>
      <c r="D3122" s="352" t="n"/>
      <c r="E3122" s="352" t="n"/>
      <c r="F3122" s="352" t="n"/>
      <c r="G3122" s="352" t="n">
        <v>16</v>
      </c>
      <c r="H3122" s="353" t="n">
        <v>43607</v>
      </c>
      <c r="I3122" s="352" t="n">
        <v>5237</v>
      </c>
      <c r="J3122" s="352" t="n">
        <v>8569</v>
      </c>
      <c r="K3122" s="352" t="n">
        <v>7407</v>
      </c>
      <c r="L3122" s="352" t="n">
        <v>2</v>
      </c>
      <c r="M3122" s="355">
        <f>+(((J3122-I3122)-(K3122-I3122))/(K3122-I3122))*100</f>
        <v/>
      </c>
      <c r="N3122" s="356" t="n"/>
      <c r="O3122" s="357">
        <f>AVERAGE(M3122:M3123)</f>
        <v/>
      </c>
      <c r="P3122" s="357">
        <f>_xlfn.STDEV.S(M3122,M3123)</f>
        <v/>
      </c>
      <c r="Q3122" s="287" t="n"/>
      <c r="R3122" s="287" t="n"/>
      <c r="S3122" s="331">
        <f>+(((K3122-I3122)/1000)*1000)/10</f>
        <v/>
      </c>
      <c r="T3122" s="332">
        <f>AVERAGE(S3122:S3123)</f>
        <v/>
      </c>
    </row>
    <row r="3123" ht="15.75" customHeight="1" s="412">
      <c r="A3123" s="333" t="n">
        <v>4604</v>
      </c>
      <c r="B3123" s="334" t="n">
        <v>310</v>
      </c>
      <c r="C3123" s="352" t="inlineStr">
        <is>
          <t>T457</t>
        </is>
      </c>
      <c r="D3123" s="352" t="n"/>
      <c r="E3123" s="352" t="n"/>
      <c r="F3123" s="352" t="n"/>
      <c r="G3123" s="352" t="n">
        <v>16</v>
      </c>
      <c r="H3123" s="353" t="n">
        <v>43607</v>
      </c>
      <c r="I3123" s="352" t="n">
        <v>5231</v>
      </c>
      <c r="J3123" s="352" t="n">
        <v>8467</v>
      </c>
      <c r="K3123" s="352" t="n">
        <v>7566</v>
      </c>
      <c r="L3123" s="352" t="n"/>
      <c r="M3123" s="355">
        <f>+(((J3123-I3123)-(K3123-I3123))/(K3123-I3123))*100</f>
        <v/>
      </c>
      <c r="N3123" s="356" t="n"/>
      <c r="O3123" s="358" t="n"/>
      <c r="P3123" s="358" t="n"/>
      <c r="Q3123" s="287" t="n"/>
      <c r="R3123" s="287" t="n"/>
      <c r="S3123" s="331">
        <f>+(((K3123-I3123)/1000)*1000)/10</f>
        <v/>
      </c>
      <c r="T3123" s="332" t="n"/>
    </row>
    <row r="3124" ht="15.75" customHeight="1" s="412">
      <c r="A3124" s="333" t="n">
        <v>5249</v>
      </c>
      <c r="B3124" s="334" t="n">
        <v>309</v>
      </c>
      <c r="C3124" s="352" t="inlineStr">
        <is>
          <t>T457</t>
        </is>
      </c>
      <c r="D3124" s="352" t="n"/>
      <c r="E3124" s="352" t="n"/>
      <c r="F3124" s="352" t="n"/>
      <c r="G3124" s="352" t="n">
        <v>18</v>
      </c>
      <c r="H3124" s="353" t="n">
        <v>43626</v>
      </c>
      <c r="I3124" s="352" t="n">
        <v>5237</v>
      </c>
      <c r="J3124" s="352" t="n">
        <v>7919</v>
      </c>
      <c r="K3124" s="352" t="n">
        <v>7226</v>
      </c>
      <c r="L3124" s="352" t="n">
        <v>8</v>
      </c>
      <c r="M3124" s="355">
        <f>+(((J3124-I3124)-(K3124-I3124))/(K3124-I3124))*100</f>
        <v/>
      </c>
      <c r="N3124" s="356" t="n"/>
      <c r="O3124" s="357">
        <f>AVERAGE(M3124:M3125)</f>
        <v/>
      </c>
      <c r="P3124" s="357">
        <f>_xlfn.STDEV.S(M3124,M3125)</f>
        <v/>
      </c>
      <c r="Q3124" s="287" t="n"/>
      <c r="R3124" s="287" t="n"/>
      <c r="S3124" s="331">
        <f>+(((K3124-I3124)/1000)*1000)/10</f>
        <v/>
      </c>
      <c r="T3124" s="332">
        <f>AVERAGE(S3124:S3125)</f>
        <v/>
      </c>
    </row>
    <row r="3125" ht="15.75" customHeight="1" s="412">
      <c r="A3125" s="333" t="n">
        <v>5250</v>
      </c>
      <c r="B3125" s="334" t="n">
        <v>310</v>
      </c>
      <c r="C3125" s="352" t="inlineStr">
        <is>
          <t>T457</t>
        </is>
      </c>
      <c r="D3125" s="352" t="n"/>
      <c r="E3125" s="352" t="n"/>
      <c r="F3125" s="352" t="n"/>
      <c r="G3125" s="352" t="n">
        <v>18</v>
      </c>
      <c r="H3125" s="353" t="n">
        <v>43626</v>
      </c>
      <c r="I3125" s="352" t="n">
        <v>5231</v>
      </c>
      <c r="J3125" s="352" t="n">
        <v>7703</v>
      </c>
      <c r="K3125" s="352" t="n">
        <v>7058</v>
      </c>
      <c r="L3125" s="352" t="n"/>
      <c r="M3125" s="355">
        <f>+(((J3125-I3125)-(K3125-I3125))/(K3125-I3125))*100</f>
        <v/>
      </c>
      <c r="N3125" s="356" t="n"/>
      <c r="O3125" s="358" t="n"/>
      <c r="P3125" s="358" t="n"/>
      <c r="Q3125" s="287" t="n"/>
      <c r="R3125" s="287" t="n"/>
      <c r="S3125" s="331">
        <f>+(((K3125-I3125)/1000)*1000)/10</f>
        <v/>
      </c>
      <c r="T3125" s="332" t="n"/>
    </row>
    <row r="3126" ht="15.75" customHeight="1" s="412">
      <c r="A3126" s="333" t="n">
        <v>6367</v>
      </c>
      <c r="B3126" s="334" t="n">
        <v>307</v>
      </c>
      <c r="C3126" s="378" t="inlineStr">
        <is>
          <t>T457</t>
        </is>
      </c>
      <c r="D3126" s="378" t="n"/>
      <c r="E3126" s="378" t="n"/>
      <c r="F3126" s="378" t="n"/>
      <c r="G3126" s="378" t="n">
        <v>22</v>
      </c>
      <c r="H3126" s="379" t="n">
        <v>43685</v>
      </c>
      <c r="I3126" s="378" t="n">
        <v>5223</v>
      </c>
      <c r="J3126" s="378" t="n">
        <v>7760</v>
      </c>
      <c r="K3126" s="378" t="n">
        <v>7333</v>
      </c>
      <c r="L3126" s="378" t="n">
        <v>8</v>
      </c>
      <c r="M3126" s="374">
        <f>+(((J3126-I3126)-(K3126-I3126))/(K3126-I3126))*100</f>
        <v/>
      </c>
      <c r="N3126" s="394" t="n"/>
      <c r="O3126" s="376">
        <f>AVERAGE(M3126:M3127)</f>
        <v/>
      </c>
      <c r="P3126" s="376">
        <f>_xlfn.STDEV.S(M3126,M3127)</f>
        <v/>
      </c>
      <c r="Q3126" s="287" t="n"/>
      <c r="R3126" s="287" t="n"/>
      <c r="S3126" s="331">
        <f>+(((K3126-I3126)/1000)*1000)/10</f>
        <v/>
      </c>
      <c r="T3126" s="332">
        <f>AVERAGE(S3126:S3127)</f>
        <v/>
      </c>
    </row>
    <row r="3127" ht="15.75" customHeight="1" s="412">
      <c r="A3127" s="333" t="n">
        <v>6368</v>
      </c>
      <c r="B3127" s="334" t="n">
        <v>307</v>
      </c>
      <c r="C3127" s="378" t="inlineStr">
        <is>
          <t>T457</t>
        </is>
      </c>
      <c r="D3127" s="378" t="n"/>
      <c r="E3127" s="378" t="n"/>
      <c r="F3127" s="378" t="n"/>
      <c r="G3127" s="378" t="n">
        <v>22</v>
      </c>
      <c r="H3127" s="379" t="n">
        <v>43685</v>
      </c>
      <c r="I3127" s="378" t="n">
        <v>5223</v>
      </c>
      <c r="J3127" s="378" t="n">
        <v>7986</v>
      </c>
      <c r="K3127" s="378" t="n">
        <v>7519</v>
      </c>
      <c r="L3127" s="378" t="n"/>
      <c r="M3127" s="374">
        <f>+(((J3127-I3127)-(K3127-I3127))/(K3127-I3127))*100</f>
        <v/>
      </c>
      <c r="N3127" s="394" t="n"/>
      <c r="O3127" s="377" t="n"/>
      <c r="P3127" s="377" t="n"/>
      <c r="Q3127" s="287" t="n"/>
      <c r="R3127" s="287" t="n"/>
      <c r="S3127" s="331">
        <f>+(((K3127-I3127)/1000)*1000)/10</f>
        <v/>
      </c>
      <c r="T3127" s="332" t="n"/>
    </row>
    <row r="3128" ht="15.75" customHeight="1" s="412">
      <c r="A3128" s="333" t="n">
        <v>3041</v>
      </c>
      <c r="B3128" s="334" t="n">
        <v>125</v>
      </c>
      <c r="C3128" s="371" t="inlineStr">
        <is>
          <t>T458</t>
        </is>
      </c>
      <c r="D3128" s="371" t="n"/>
      <c r="E3128" s="371" t="n"/>
      <c r="F3128" s="371" t="n"/>
      <c r="G3128" s="371" t="n">
        <v>11</v>
      </c>
      <c r="H3128" s="372" t="n">
        <v>43571</v>
      </c>
      <c r="I3128" s="373" t="n">
        <v>5217</v>
      </c>
      <c r="J3128" s="371" t="n">
        <v>8920</v>
      </c>
      <c r="K3128" s="371" t="n">
        <v>7524</v>
      </c>
      <c r="L3128" s="371" t="n">
        <v>2</v>
      </c>
      <c r="M3128" s="374">
        <f>+(((J3128-I3128)-(K3128-I3128))/(K3128-I3128))*100</f>
        <v/>
      </c>
      <c r="N3128" s="394" t="n">
        <v>0.5</v>
      </c>
      <c r="O3128" s="376">
        <f>AVERAGE(M3128:M3129)</f>
        <v/>
      </c>
      <c r="P3128" s="376">
        <f>_xlfn.STDEV.S(M3128,M3129)</f>
        <v/>
      </c>
      <c r="Q3128" s="287" t="n">
        <v>2</v>
      </c>
      <c r="R3128" s="287" t="n"/>
      <c r="S3128" s="331">
        <f>+(((K3128-I3128)/1000)*1000)/10</f>
        <v/>
      </c>
      <c r="T3128" s="332">
        <f>AVERAGE(S3128:S3129)</f>
        <v/>
      </c>
    </row>
    <row r="3129" ht="15.75" customHeight="1" s="412">
      <c r="A3129" s="333" t="n">
        <v>3042</v>
      </c>
      <c r="B3129" s="334" t="n">
        <v>126</v>
      </c>
      <c r="C3129" s="371" t="inlineStr">
        <is>
          <t>T458</t>
        </is>
      </c>
      <c r="D3129" s="371" t="n"/>
      <c r="E3129" s="371" t="n"/>
      <c r="F3129" s="371" t="n"/>
      <c r="G3129" s="371" t="n">
        <v>11</v>
      </c>
      <c r="H3129" s="372" t="n">
        <v>43571</v>
      </c>
      <c r="I3129" s="373" t="n">
        <v>5232</v>
      </c>
      <c r="J3129" s="371" t="n">
        <v>8616</v>
      </c>
      <c r="K3129" s="371" t="n">
        <v>7334</v>
      </c>
      <c r="L3129" s="371" t="n"/>
      <c r="M3129" s="374">
        <f>+(((J3129-I3129)-(K3129-I3129))/(K3129-I3129))*100</f>
        <v/>
      </c>
      <c r="N3129" s="394" t="n"/>
      <c r="O3129" s="377" t="n"/>
      <c r="P3129" s="377" t="n"/>
      <c r="Q3129" s="287" t="n"/>
      <c r="R3129" s="287" t="n"/>
      <c r="S3129" s="331">
        <f>+(((K3129-I3129)/1000)*1000)/10</f>
        <v/>
      </c>
      <c r="T3129" s="332" t="n"/>
    </row>
    <row r="3130" ht="15.75" customHeight="1" s="412">
      <c r="A3130" s="333" t="n">
        <v>3957</v>
      </c>
      <c r="B3130" s="334" t="n">
        <v>379</v>
      </c>
      <c r="C3130" s="371" t="inlineStr">
        <is>
          <t>T458</t>
        </is>
      </c>
      <c r="D3130" s="371" t="n"/>
      <c r="E3130" s="371" t="n"/>
      <c r="F3130" s="371" t="n"/>
      <c r="G3130" s="371" t="n">
        <v>14</v>
      </c>
      <c r="H3130" s="372" t="n">
        <v>43591</v>
      </c>
      <c r="I3130" s="373" t="n">
        <v>5503</v>
      </c>
      <c r="J3130" s="373" t="n">
        <v>8592</v>
      </c>
      <c r="K3130" s="371" t="n">
        <v>7764</v>
      </c>
      <c r="L3130" s="371" t="n"/>
      <c r="M3130" s="374">
        <f>+(((J3130-I3130)-(K3130-I3130))/(K3130-I3130))*100</f>
        <v/>
      </c>
      <c r="N3130" s="394" t="inlineStr">
        <is>
          <t>28/5</t>
        </is>
      </c>
      <c r="O3130" s="376">
        <f>AVERAGE(M3130:M3131)</f>
        <v/>
      </c>
      <c r="P3130" s="376">
        <f>_xlfn.STDEV.S(M3130,M3131)</f>
        <v/>
      </c>
      <c r="Q3130" s="287" t="n"/>
      <c r="R3130" s="287" t="n"/>
      <c r="S3130" s="331">
        <f>+(((K3130-I3130)/1000)*1000)/10</f>
        <v/>
      </c>
      <c r="T3130" s="332">
        <f>AVERAGE(S3130:S3131)</f>
        <v/>
      </c>
    </row>
    <row r="3131" ht="15.75" customHeight="1" s="412">
      <c r="A3131" s="333" t="n">
        <v>3958</v>
      </c>
      <c r="B3131" s="334" t="n">
        <v>380</v>
      </c>
      <c r="C3131" s="371" t="inlineStr">
        <is>
          <t>T458</t>
        </is>
      </c>
      <c r="D3131" s="371" t="n"/>
      <c r="E3131" s="371" t="n"/>
      <c r="F3131" s="371" t="n"/>
      <c r="G3131" s="371" t="n">
        <v>14</v>
      </c>
      <c r="H3131" s="372" t="n">
        <v>43591</v>
      </c>
      <c r="I3131" s="373" t="n">
        <v>5523</v>
      </c>
      <c r="J3131" s="373" t="n">
        <v>8254</v>
      </c>
      <c r="K3131" s="371" t="n">
        <v>7523</v>
      </c>
      <c r="L3131" s="371" t="n"/>
      <c r="M3131" s="374">
        <f>+(((J3131-I3131)-(K3131-I3131))/(K3131-I3131))*100</f>
        <v/>
      </c>
      <c r="N3131" s="394" t="n"/>
      <c r="O3131" s="377" t="n"/>
      <c r="P3131" s="377" t="n"/>
      <c r="Q3131" s="287" t="n"/>
      <c r="R3131" s="287" t="n"/>
      <c r="S3131" s="331">
        <f>+(((K3131-I3131)/1000)*1000)/10</f>
        <v/>
      </c>
      <c r="T3131" s="332" t="n"/>
    </row>
    <row r="3132" ht="15.75" customHeight="1" s="412">
      <c r="A3132" s="333" t="n">
        <v>4605</v>
      </c>
      <c r="B3132" s="334" t="n">
        <v>311</v>
      </c>
      <c r="C3132" s="371" t="inlineStr">
        <is>
          <t>T458</t>
        </is>
      </c>
      <c r="D3132" s="371" t="n"/>
      <c r="E3132" s="371" t="n"/>
      <c r="F3132" s="371" t="n"/>
      <c r="G3132" s="371" t="n">
        <v>16</v>
      </c>
      <c r="H3132" s="372" t="n">
        <v>43607</v>
      </c>
      <c r="I3132" s="371" t="n">
        <v>5222</v>
      </c>
      <c r="J3132" s="371" t="n">
        <v>8074</v>
      </c>
      <c r="K3132" s="371" t="n">
        <v>7473</v>
      </c>
      <c r="L3132" s="371" t="n">
        <v>2</v>
      </c>
      <c r="M3132" s="374">
        <f>+(((J3132-I3132)-(K3132-I3132))/(K3132-I3132))*100</f>
        <v/>
      </c>
      <c r="N3132" s="394" t="n"/>
      <c r="O3132" s="376">
        <f>AVERAGE(M3132:M3133)</f>
        <v/>
      </c>
      <c r="P3132" s="376">
        <f>_xlfn.STDEV.S(M3132,M3133)</f>
        <v/>
      </c>
      <c r="Q3132" s="287" t="n"/>
      <c r="R3132" s="287" t="n"/>
      <c r="S3132" s="331">
        <f>+(((K3132-I3132)/1000)*1000)/10</f>
        <v/>
      </c>
      <c r="T3132" s="332">
        <f>AVERAGE(S3132:S3133)</f>
        <v/>
      </c>
    </row>
    <row r="3133" ht="15.75" customHeight="1" s="412">
      <c r="A3133" s="333" t="n">
        <v>4606</v>
      </c>
      <c r="B3133" s="334" t="n">
        <v>312</v>
      </c>
      <c r="C3133" s="371" t="inlineStr">
        <is>
          <t>T458</t>
        </is>
      </c>
      <c r="D3133" s="371" t="n"/>
      <c r="E3133" s="371" t="n"/>
      <c r="F3133" s="371" t="n"/>
      <c r="G3133" s="371" t="n">
        <v>16</v>
      </c>
      <c r="H3133" s="372" t="n">
        <v>43607</v>
      </c>
      <c r="I3133" s="371" t="n">
        <v>5239</v>
      </c>
      <c r="J3133" s="371" t="n">
        <v>7938</v>
      </c>
      <c r="K3133" s="371" t="n">
        <v>7374</v>
      </c>
      <c r="L3133" s="371" t="n"/>
      <c r="M3133" s="374">
        <f>+(((J3133-I3133)-(K3133-I3133))/(K3133-I3133))*100</f>
        <v/>
      </c>
      <c r="N3133" s="394" t="n"/>
      <c r="O3133" s="377" t="n"/>
      <c r="P3133" s="377" t="n"/>
      <c r="Q3133" s="287" t="n"/>
      <c r="R3133" s="287" t="n"/>
      <c r="S3133" s="331">
        <f>+(((K3133-I3133)/1000)*1000)/10</f>
        <v/>
      </c>
      <c r="T3133" s="332" t="n"/>
    </row>
    <row r="3134" ht="15.75" customHeight="1" s="412">
      <c r="A3134" s="333" t="n">
        <v>5251</v>
      </c>
      <c r="B3134" s="334" t="n">
        <v>311</v>
      </c>
      <c r="C3134" s="371" t="inlineStr">
        <is>
          <t>T458</t>
        </is>
      </c>
      <c r="D3134" s="371" t="n"/>
      <c r="E3134" s="371" t="n"/>
      <c r="F3134" s="371" t="n"/>
      <c r="G3134" s="371" t="n">
        <v>18</v>
      </c>
      <c r="H3134" s="372" t="n">
        <v>43626</v>
      </c>
      <c r="I3134" s="371" t="n">
        <v>5222</v>
      </c>
      <c r="J3134" s="371" t="n">
        <v>8223</v>
      </c>
      <c r="K3134" s="371" t="n">
        <v>7576</v>
      </c>
      <c r="L3134" s="371" t="n">
        <v>7</v>
      </c>
      <c r="M3134" s="374">
        <f>+(((J3134-I3134)-(K3134-I3134))/(K3134-I3134))*100</f>
        <v/>
      </c>
      <c r="N3134" s="394" t="n"/>
      <c r="O3134" s="376">
        <f>AVERAGE(M3134:M3135)</f>
        <v/>
      </c>
      <c r="P3134" s="376">
        <f>_xlfn.STDEV.S(M3134,M3135)</f>
        <v/>
      </c>
      <c r="Q3134" s="287" t="n"/>
      <c r="R3134" s="287" t="n"/>
      <c r="S3134" s="331">
        <f>+(((K3134-I3134)/1000)*1000)/10</f>
        <v/>
      </c>
      <c r="T3134" s="332">
        <f>AVERAGE(S3134:S3135)</f>
        <v/>
      </c>
    </row>
    <row r="3135" ht="15.75" customHeight="1" s="412">
      <c r="A3135" s="333" t="n">
        <v>5252</v>
      </c>
      <c r="B3135" s="334" t="n">
        <v>312</v>
      </c>
      <c r="C3135" s="371" t="inlineStr">
        <is>
          <t>T458</t>
        </is>
      </c>
      <c r="D3135" s="371" t="n"/>
      <c r="E3135" s="371" t="n"/>
      <c r="F3135" s="371" t="n"/>
      <c r="G3135" s="371" t="n">
        <v>18</v>
      </c>
      <c r="H3135" s="372" t="n">
        <v>43626</v>
      </c>
      <c r="I3135" s="371" t="n">
        <v>5239</v>
      </c>
      <c r="J3135" s="371" t="n">
        <v>8230</v>
      </c>
      <c r="K3135" s="371" t="n">
        <v>7618</v>
      </c>
      <c r="L3135" s="371" t="n"/>
      <c r="M3135" s="374">
        <f>+(((J3135-I3135)-(K3135-I3135))/(K3135-I3135))*100</f>
        <v/>
      </c>
      <c r="N3135" s="394" t="n"/>
      <c r="O3135" s="377" t="n"/>
      <c r="P3135" s="377" t="n"/>
      <c r="Q3135" s="287" t="n"/>
      <c r="R3135" s="287" t="n"/>
      <c r="S3135" s="331">
        <f>+(((K3135-I3135)/1000)*1000)/10</f>
        <v/>
      </c>
      <c r="T3135" s="332" t="n"/>
    </row>
    <row r="3136" ht="15.75" customHeight="1" s="412">
      <c r="A3136" s="333" t="n">
        <v>5745</v>
      </c>
      <c r="B3136" s="334" t="n">
        <v>189</v>
      </c>
      <c r="C3136" s="378" t="inlineStr">
        <is>
          <t>T458</t>
        </is>
      </c>
      <c r="D3136" s="378" t="n"/>
      <c r="E3136" s="378" t="n"/>
      <c r="F3136" s="378" t="n"/>
      <c r="G3136" s="378" t="n">
        <v>21</v>
      </c>
      <c r="H3136" s="379" t="n">
        <v>43657</v>
      </c>
      <c r="I3136" s="378" t="n">
        <v>5261</v>
      </c>
      <c r="J3136" s="378" t="n">
        <v>7990</v>
      </c>
      <c r="K3136" s="378" t="n">
        <v>7507</v>
      </c>
      <c r="L3136" s="378" t="n">
        <v>7</v>
      </c>
      <c r="M3136" s="374">
        <f>+(((J3136-I3136)-(K3136-I3136))/(K3136-I3136))*100</f>
        <v/>
      </c>
      <c r="N3136" s="394" t="n"/>
      <c r="O3136" s="376">
        <f>AVERAGE(M3136:M3137)</f>
        <v/>
      </c>
      <c r="P3136" s="376">
        <f>_xlfn.STDEV.S(M3136,M3137)</f>
        <v/>
      </c>
      <c r="Q3136" s="287" t="n"/>
      <c r="R3136" s="287" t="n"/>
      <c r="S3136" s="331">
        <f>+(((K3136-I3136)/1000)*1000)/10</f>
        <v/>
      </c>
      <c r="T3136" s="332">
        <f>AVERAGE(S3136:S3137)</f>
        <v/>
      </c>
    </row>
    <row r="3137" ht="15.75" customHeight="1" s="412">
      <c r="A3137" s="333" t="n">
        <v>5746</v>
      </c>
      <c r="B3137" s="334" t="n">
        <v>190</v>
      </c>
      <c r="C3137" s="378" t="inlineStr">
        <is>
          <t>T458</t>
        </is>
      </c>
      <c r="D3137" s="378" t="n"/>
      <c r="E3137" s="378" t="n"/>
      <c r="F3137" s="378" t="n"/>
      <c r="G3137" s="378" t="n">
        <v>21</v>
      </c>
      <c r="H3137" s="379" t="n">
        <v>43657</v>
      </c>
      <c r="I3137" s="378" t="n">
        <v>5238</v>
      </c>
      <c r="J3137" s="378" t="n">
        <v>8258</v>
      </c>
      <c r="K3137" s="378" t="n">
        <v>7727</v>
      </c>
      <c r="L3137" s="378" t="n"/>
      <c r="M3137" s="374">
        <f>+(((J3137-I3137)-(K3137-I3137))/(K3137-I3137))*100</f>
        <v/>
      </c>
      <c r="N3137" s="394" t="n"/>
      <c r="O3137" s="377" t="n"/>
      <c r="P3137" s="377" t="n"/>
      <c r="Q3137" s="287" t="n"/>
      <c r="R3137" s="287" t="n"/>
      <c r="S3137" s="331">
        <f>+(((K3137-I3137)/1000)*1000)/10</f>
        <v/>
      </c>
      <c r="T3137" s="332" t="n"/>
    </row>
    <row r="3138" ht="15.75" customHeight="1" s="412">
      <c r="A3138" s="333" t="n">
        <v>6369</v>
      </c>
      <c r="B3138" s="334" t="n">
        <v>308</v>
      </c>
      <c r="C3138" s="378" t="inlineStr">
        <is>
          <t>T458</t>
        </is>
      </c>
      <c r="D3138" s="378" t="n"/>
      <c r="E3138" s="378" t="n"/>
      <c r="F3138" s="378" t="n"/>
      <c r="G3138" s="378" t="n">
        <v>22</v>
      </c>
      <c r="H3138" s="379" t="n">
        <v>43685</v>
      </c>
      <c r="I3138" s="378" t="n">
        <v>5201</v>
      </c>
      <c r="J3138" s="378" t="n">
        <v>7830</v>
      </c>
      <c r="K3138" s="378" t="n">
        <v>7429</v>
      </c>
      <c r="L3138" s="378" t="n">
        <v>7</v>
      </c>
      <c r="M3138" s="374">
        <f>+(((J3138-I3138)-(K3138-I3138))/(K3138-I3138))*100</f>
        <v/>
      </c>
      <c r="N3138" s="394" t="n"/>
      <c r="O3138" s="376">
        <f>AVERAGE(M3138:M3139)</f>
        <v/>
      </c>
      <c r="P3138" s="376">
        <f>_xlfn.STDEV.S(M3138,M3139)</f>
        <v/>
      </c>
      <c r="Q3138" s="287" t="n"/>
      <c r="R3138" s="287" t="n"/>
      <c r="S3138" s="331">
        <f>+(((K3138-I3138)/1000)*1000)/10</f>
        <v/>
      </c>
      <c r="T3138" s="332">
        <f>AVERAGE(S3138:S3139)</f>
        <v/>
      </c>
    </row>
    <row r="3139" ht="15.75" customHeight="1" s="412">
      <c r="A3139" s="333" t="n">
        <v>6370</v>
      </c>
      <c r="B3139" s="334" t="n">
        <v>308</v>
      </c>
      <c r="C3139" s="378" t="inlineStr">
        <is>
          <t>T458</t>
        </is>
      </c>
      <c r="D3139" s="378" t="n"/>
      <c r="E3139" s="378" t="n"/>
      <c r="F3139" s="378" t="n"/>
      <c r="G3139" s="378" t="n">
        <v>22</v>
      </c>
      <c r="H3139" s="379" t="n">
        <v>43685</v>
      </c>
      <c r="I3139" s="378" t="n">
        <v>5201</v>
      </c>
      <c r="J3139" s="378" t="n">
        <v>7749</v>
      </c>
      <c r="K3139" s="378" t="n">
        <v>7351</v>
      </c>
      <c r="L3139" s="378" t="n"/>
      <c r="M3139" s="374">
        <f>+(((J3139-I3139)-(K3139-I3139))/(K3139-I3139))*100</f>
        <v/>
      </c>
      <c r="N3139" s="394" t="n"/>
      <c r="O3139" s="377" t="n"/>
      <c r="P3139" s="377" t="n"/>
      <c r="Q3139" s="287" t="n"/>
      <c r="R3139" s="287" t="n"/>
      <c r="S3139" s="331">
        <f>+(((K3139-I3139)/1000)*1000)/10</f>
        <v/>
      </c>
      <c r="T3139" s="332" t="n"/>
    </row>
    <row r="3140" ht="15.75" customHeight="1" s="412">
      <c r="A3140" s="333" t="n">
        <v>3043</v>
      </c>
      <c r="B3140" s="334" t="n">
        <v>127</v>
      </c>
      <c r="C3140" s="371" t="inlineStr">
        <is>
          <t>T459</t>
        </is>
      </c>
      <c r="D3140" s="371" t="n"/>
      <c r="E3140" s="371" t="n"/>
      <c r="F3140" s="371" t="n"/>
      <c r="G3140" s="371" t="n">
        <v>11</v>
      </c>
      <c r="H3140" s="372" t="n">
        <v>43571</v>
      </c>
      <c r="I3140" s="373" t="n">
        <v>5247</v>
      </c>
      <c r="J3140" s="371" t="n">
        <v>8728</v>
      </c>
      <c r="K3140" s="371" t="n">
        <v>7602</v>
      </c>
      <c r="L3140" s="371" t="n">
        <v>2</v>
      </c>
      <c r="M3140" s="374">
        <f>+(((J3140-I3140)-(K3140-I3140))/(K3140-I3140))*100</f>
        <v/>
      </c>
      <c r="N3140" s="394" t="inlineStr">
        <is>
          <t>MF·</t>
        </is>
      </c>
      <c r="O3140" s="376">
        <f>AVERAGE(M3140:M3141)</f>
        <v/>
      </c>
      <c r="P3140" s="376">
        <f>_xlfn.STDEV.S(M3140,M3141)</f>
        <v/>
      </c>
      <c r="Q3140" s="287" t="n">
        <v>2</v>
      </c>
      <c r="R3140" s="287" t="n"/>
      <c r="S3140" s="331">
        <f>+(((K3140-I3140)/1000)*1000)/10</f>
        <v/>
      </c>
      <c r="T3140" s="332">
        <f>AVERAGE(S3140:S3141)</f>
        <v/>
      </c>
    </row>
    <row r="3141" ht="15.75" customHeight="1" s="412">
      <c r="A3141" s="333" t="n">
        <v>3044</v>
      </c>
      <c r="B3141" s="334" t="n">
        <v>128</v>
      </c>
      <c r="C3141" s="371" t="inlineStr">
        <is>
          <t>T459</t>
        </is>
      </c>
      <c r="D3141" s="371" t="n"/>
      <c r="E3141" s="371" t="n"/>
      <c r="F3141" s="371" t="n"/>
      <c r="G3141" s="371" t="n">
        <v>11</v>
      </c>
      <c r="H3141" s="372" t="n">
        <v>43571</v>
      </c>
      <c r="I3141" s="373" t="n">
        <v>5213</v>
      </c>
      <c r="J3141" s="371" t="n">
        <v>8644</v>
      </c>
      <c r="K3141" s="371" t="n">
        <v>7522</v>
      </c>
      <c r="L3141" s="371" t="n"/>
      <c r="M3141" s="374">
        <f>+(((J3141-I3141)-(K3141-I3141))/(K3141-I3141))*100</f>
        <v/>
      </c>
      <c r="N3141" s="394" t="n"/>
      <c r="O3141" s="377" t="n"/>
      <c r="P3141" s="377" t="n"/>
      <c r="Q3141" s="287" t="n"/>
      <c r="R3141" s="287" t="n"/>
      <c r="S3141" s="331">
        <f>+(((K3141-I3141)/1000)*1000)/10</f>
        <v/>
      </c>
      <c r="T3141" s="332" t="n"/>
    </row>
    <row r="3142" ht="15.75" customHeight="1" s="412">
      <c r="A3142" s="333" t="n">
        <v>3959</v>
      </c>
      <c r="B3142" s="334" t="n">
        <v>381</v>
      </c>
      <c r="C3142" s="371" t="inlineStr">
        <is>
          <t>T459</t>
        </is>
      </c>
      <c r="D3142" s="371" t="n"/>
      <c r="E3142" s="371" t="n"/>
      <c r="F3142" s="371" t="n"/>
      <c r="G3142" s="371" t="n">
        <v>14</v>
      </c>
      <c r="H3142" s="372" t="n">
        <v>43591</v>
      </c>
      <c r="I3142" s="373" t="n">
        <v>5552</v>
      </c>
      <c r="J3142" s="373" t="n">
        <v>7982</v>
      </c>
      <c r="K3142" s="371" t="n">
        <v>7579</v>
      </c>
      <c r="L3142" s="371" t="n"/>
      <c r="M3142" s="374">
        <f>+(((J3142-I3142)-(K3142-I3142))/(K3142-I3142))*100</f>
        <v/>
      </c>
      <c r="N3142" s="394" t="inlineStr">
        <is>
          <t>MF</t>
        </is>
      </c>
      <c r="O3142" s="376">
        <f>AVERAGE(M3142:M3143)</f>
        <v/>
      </c>
      <c r="P3142" s="376">
        <f>_xlfn.STDEV.S(M3142,M3143)</f>
        <v/>
      </c>
      <c r="Q3142" s="287" t="n"/>
      <c r="R3142" s="287" t="n"/>
      <c r="S3142" s="331">
        <f>+(((K3142-I3142)/1000)*1000)/10</f>
        <v/>
      </c>
      <c r="T3142" s="332">
        <f>AVERAGE(S3142:S3143)</f>
        <v/>
      </c>
    </row>
    <row r="3143" ht="15.75" customHeight="1" s="412">
      <c r="A3143" s="333" t="n">
        <v>3960</v>
      </c>
      <c r="B3143" s="334" t="n">
        <v>382</v>
      </c>
      <c r="C3143" s="371" t="inlineStr">
        <is>
          <t>T459</t>
        </is>
      </c>
      <c r="D3143" s="371" t="n"/>
      <c r="E3143" s="371" t="n"/>
      <c r="F3143" s="371" t="n"/>
      <c r="G3143" s="371" t="n">
        <v>14</v>
      </c>
      <c r="H3143" s="372" t="n">
        <v>43591</v>
      </c>
      <c r="I3143" s="373" t="n">
        <v>5515</v>
      </c>
      <c r="J3143" s="373" t="n">
        <v>7805</v>
      </c>
      <c r="K3143" s="371" t="n">
        <v>7415</v>
      </c>
      <c r="L3143" s="371" t="n"/>
      <c r="M3143" s="374">
        <f>+(((J3143-I3143)-(K3143-I3143))/(K3143-I3143))*100</f>
        <v/>
      </c>
      <c r="N3143" s="394" t="n"/>
      <c r="O3143" s="377" t="n"/>
      <c r="P3143" s="377" t="n"/>
      <c r="Q3143" s="287" t="n"/>
      <c r="R3143" s="287" t="n"/>
      <c r="S3143" s="331">
        <f>+(((K3143-I3143)/1000)*1000)/10</f>
        <v/>
      </c>
      <c r="T3143" s="332" t="n"/>
    </row>
    <row r="3144" ht="15.75" customHeight="1" s="412">
      <c r="A3144" s="333" t="n">
        <v>4607</v>
      </c>
      <c r="B3144" s="334" t="n">
        <v>313</v>
      </c>
      <c r="C3144" s="371" t="inlineStr">
        <is>
          <t>T459</t>
        </is>
      </c>
      <c r="D3144" s="371" t="n"/>
      <c r="E3144" s="371" t="n"/>
      <c r="F3144" s="371" t="n"/>
      <c r="G3144" s="371" t="n">
        <v>16</v>
      </c>
      <c r="H3144" s="372" t="n">
        <v>43607</v>
      </c>
      <c r="I3144" s="371" t="n">
        <v>5188</v>
      </c>
      <c r="J3144" s="371" t="n">
        <v>7589</v>
      </c>
      <c r="K3144" s="371" t="n">
        <v>7146</v>
      </c>
      <c r="L3144" s="371" t="n">
        <v>2</v>
      </c>
      <c r="M3144" s="374">
        <f>+(((J3144-I3144)-(K3144-I3144))/(K3144-I3144))*100</f>
        <v/>
      </c>
      <c r="N3144" s="394" t="n"/>
      <c r="O3144" s="376">
        <f>AVERAGE(M3144:M3145)</f>
        <v/>
      </c>
      <c r="P3144" s="376">
        <f>_xlfn.STDEV.S(M3144,M3145)</f>
        <v/>
      </c>
      <c r="Q3144" s="287" t="n"/>
      <c r="R3144" s="287" t="n"/>
      <c r="S3144" s="331">
        <f>+(((K3144-I3144)/1000)*1000)/10</f>
        <v/>
      </c>
      <c r="T3144" s="332">
        <f>AVERAGE(S3144:S3145)</f>
        <v/>
      </c>
    </row>
    <row r="3145" ht="15.75" customHeight="1" s="412">
      <c r="A3145" s="333" t="n">
        <v>4608</v>
      </c>
      <c r="B3145" s="334" t="n">
        <v>314</v>
      </c>
      <c r="C3145" s="371" t="inlineStr">
        <is>
          <t>T459</t>
        </is>
      </c>
      <c r="D3145" s="371" t="n"/>
      <c r="E3145" s="371" t="n"/>
      <c r="F3145" s="371" t="n"/>
      <c r="G3145" s="371" t="n">
        <v>16</v>
      </c>
      <c r="H3145" s="372" t="n">
        <v>43607</v>
      </c>
      <c r="I3145" s="371" t="n">
        <v>5225</v>
      </c>
      <c r="J3145" s="371" t="n">
        <v>7607</v>
      </c>
      <c r="K3145" s="371" t="n">
        <v>7166</v>
      </c>
      <c r="L3145" s="371" t="n"/>
      <c r="M3145" s="374">
        <f>+(((J3145-I3145)-(K3145-I3145))/(K3145-I3145))*100</f>
        <v/>
      </c>
      <c r="N3145" s="394" t="n"/>
      <c r="O3145" s="377" t="n"/>
      <c r="P3145" s="377" t="n"/>
      <c r="Q3145" s="287" t="n"/>
      <c r="R3145" s="287" t="n"/>
      <c r="S3145" s="331">
        <f>+(((K3145-I3145)/1000)*1000)/10</f>
        <v/>
      </c>
      <c r="T3145" s="332" t="n"/>
    </row>
    <row r="3146" ht="15.75" customHeight="1" s="412">
      <c r="A3146" s="333" t="n">
        <v>5253</v>
      </c>
      <c r="B3146" s="334" t="n">
        <v>313</v>
      </c>
      <c r="C3146" s="371" t="inlineStr">
        <is>
          <t>T459</t>
        </is>
      </c>
      <c r="D3146" s="371" t="n"/>
      <c r="E3146" s="371" t="n"/>
      <c r="F3146" s="371" t="n"/>
      <c r="G3146" s="371" t="n">
        <v>18</v>
      </c>
      <c r="H3146" s="372" t="n">
        <v>43626</v>
      </c>
      <c r="I3146" s="371" t="n">
        <v>5188</v>
      </c>
      <c r="J3146" s="371" t="n">
        <v>8206</v>
      </c>
      <c r="K3146" s="371" t="n">
        <v>7598</v>
      </c>
      <c r="L3146" s="371" t="n">
        <v>7</v>
      </c>
      <c r="M3146" s="374">
        <f>+(((J3146-I3146)-(K3146-I3146))/(K3146-I3146))*100</f>
        <v/>
      </c>
      <c r="N3146" s="394" t="n"/>
      <c r="O3146" s="376">
        <f>AVERAGE(M3146:M3147)</f>
        <v/>
      </c>
      <c r="P3146" s="376">
        <f>_xlfn.STDEV.S(M3146,M3147)</f>
        <v/>
      </c>
      <c r="Q3146" s="287" t="n"/>
      <c r="R3146" s="287" t="n"/>
      <c r="S3146" s="331">
        <f>+(((K3146-I3146)/1000)*1000)/10</f>
        <v/>
      </c>
      <c r="T3146" s="332">
        <f>AVERAGE(S3146:S3147)</f>
        <v/>
      </c>
    </row>
    <row r="3147" ht="15.75" customHeight="1" s="412">
      <c r="A3147" s="333" t="n">
        <v>5254</v>
      </c>
      <c r="B3147" s="334" t="n">
        <v>314</v>
      </c>
      <c r="C3147" s="371" t="inlineStr">
        <is>
          <t>T459</t>
        </is>
      </c>
      <c r="D3147" s="371" t="n"/>
      <c r="E3147" s="371" t="n"/>
      <c r="F3147" s="371" t="n"/>
      <c r="G3147" s="371" t="n">
        <v>18</v>
      </c>
      <c r="H3147" s="372" t="n">
        <v>43626</v>
      </c>
      <c r="I3147" s="371" t="n">
        <v>5225</v>
      </c>
      <c r="J3147" s="371" t="n">
        <v>8126</v>
      </c>
      <c r="K3147" s="371" t="n">
        <v>7551</v>
      </c>
      <c r="L3147" s="371" t="n"/>
      <c r="M3147" s="374">
        <f>+(((J3147-I3147)-(K3147-I3147))/(K3147-I3147))*100</f>
        <v/>
      </c>
      <c r="N3147" s="394" t="n"/>
      <c r="O3147" s="377" t="n"/>
      <c r="P3147" s="377" t="n"/>
      <c r="Q3147" s="287" t="n"/>
      <c r="R3147" s="287" t="n"/>
      <c r="S3147" s="331">
        <f>+(((K3147-I3147)/1000)*1000)/10</f>
        <v/>
      </c>
      <c r="T3147" s="332" t="n"/>
    </row>
    <row r="3148" ht="15.75" customHeight="1" s="412">
      <c r="A3148" s="333" t="n">
        <v>5747</v>
      </c>
      <c r="B3148" s="334" t="n">
        <v>191</v>
      </c>
      <c r="C3148" s="378" t="inlineStr">
        <is>
          <t>T459</t>
        </is>
      </c>
      <c r="D3148" s="378" t="n"/>
      <c r="E3148" s="378" t="n"/>
      <c r="F3148" s="378" t="n"/>
      <c r="G3148" s="378" t="n">
        <v>21</v>
      </c>
      <c r="H3148" s="379" t="n">
        <v>43657</v>
      </c>
      <c r="I3148" s="378" t="n">
        <v>5280</v>
      </c>
      <c r="J3148" s="378" t="n">
        <v>7102</v>
      </c>
      <c r="K3148" s="378" t="n">
        <v>6782</v>
      </c>
      <c r="L3148" s="378" t="n">
        <v>7</v>
      </c>
      <c r="M3148" s="374">
        <f>+(((J3148-I3148)-(K3148-I3148))/(K3148-I3148))*100</f>
        <v/>
      </c>
      <c r="N3148" s="394" t="n"/>
      <c r="O3148" s="376">
        <f>AVERAGE(M3148:M3149)</f>
        <v/>
      </c>
      <c r="P3148" s="376">
        <f>_xlfn.STDEV.S(M3148,M3149)</f>
        <v/>
      </c>
      <c r="Q3148" s="287" t="n"/>
      <c r="R3148" s="287" t="n"/>
      <c r="S3148" s="331">
        <f>+(((K3148-I3148)/1000)*1000)/10</f>
        <v/>
      </c>
      <c r="T3148" s="332">
        <f>AVERAGE(S3148:S3149)</f>
        <v/>
      </c>
    </row>
    <row r="3149" ht="15.75" customHeight="1" s="412">
      <c r="A3149" s="333" t="n">
        <v>5748</v>
      </c>
      <c r="B3149" s="334" t="n">
        <v>192</v>
      </c>
      <c r="C3149" s="378" t="inlineStr">
        <is>
          <t>T459</t>
        </is>
      </c>
      <c r="D3149" s="378" t="n"/>
      <c r="E3149" s="378" t="n"/>
      <c r="F3149" s="378" t="n"/>
      <c r="G3149" s="378" t="n">
        <v>21</v>
      </c>
      <c r="H3149" s="379" t="n">
        <v>43657</v>
      </c>
      <c r="I3149" s="378" t="n">
        <v>5241</v>
      </c>
      <c r="J3149" s="378" t="n">
        <v>7013</v>
      </c>
      <c r="K3149" s="378" t="n">
        <v>6703</v>
      </c>
      <c r="L3149" s="378" t="n"/>
      <c r="M3149" s="374">
        <f>+(((J3149-I3149)-(K3149-I3149))/(K3149-I3149))*100</f>
        <v/>
      </c>
      <c r="N3149" s="394" t="n"/>
      <c r="O3149" s="377" t="n"/>
      <c r="P3149" s="377" t="n"/>
      <c r="Q3149" s="287" t="n"/>
      <c r="R3149" s="287" t="n"/>
      <c r="S3149" s="331">
        <f>+(((K3149-I3149)/1000)*1000)/10</f>
        <v/>
      </c>
      <c r="T3149" s="332" t="n"/>
    </row>
    <row r="3150" ht="15.75" customHeight="1" s="412">
      <c r="A3150" s="333" t="n">
        <v>6371</v>
      </c>
      <c r="B3150" s="334" t="n">
        <v>309</v>
      </c>
      <c r="C3150" s="378" t="inlineStr">
        <is>
          <t>T459</t>
        </is>
      </c>
      <c r="D3150" s="378" t="n"/>
      <c r="E3150" s="378" t="n"/>
      <c r="F3150" s="378" t="n"/>
      <c r="G3150" s="378" t="n">
        <v>22</v>
      </c>
      <c r="H3150" s="379" t="n">
        <v>43685</v>
      </c>
      <c r="I3150" s="378" t="n">
        <v>5237</v>
      </c>
      <c r="J3150" s="378" t="n">
        <v>7702</v>
      </c>
      <c r="K3150" s="378" t="n">
        <v>7321</v>
      </c>
      <c r="L3150" s="378" t="n">
        <v>7</v>
      </c>
      <c r="M3150" s="374">
        <f>+(((J3150-I3150)-(K3150-I3150))/(K3150-I3150))*100</f>
        <v/>
      </c>
      <c r="N3150" s="394" t="n"/>
      <c r="O3150" s="376">
        <f>AVERAGE(M3150:M3151)</f>
        <v/>
      </c>
      <c r="P3150" s="376">
        <f>_xlfn.STDEV.S(M3150,M3151)</f>
        <v/>
      </c>
      <c r="Q3150" s="287" t="n"/>
      <c r="R3150" s="287" t="n"/>
      <c r="S3150" s="331">
        <f>+(((K3150-I3150)/1000)*1000)/10</f>
        <v/>
      </c>
      <c r="T3150" s="332">
        <f>AVERAGE(S3150:S3151)</f>
        <v/>
      </c>
    </row>
    <row r="3151" ht="15.75" customHeight="1" s="412">
      <c r="A3151" s="333" t="n">
        <v>6372</v>
      </c>
      <c r="B3151" s="334" t="n">
        <v>309</v>
      </c>
      <c r="C3151" s="378" t="inlineStr">
        <is>
          <t>T459</t>
        </is>
      </c>
      <c r="D3151" s="378" t="n"/>
      <c r="E3151" s="378" t="n"/>
      <c r="F3151" s="378" t="n"/>
      <c r="G3151" s="378" t="n">
        <v>22</v>
      </c>
      <c r="H3151" s="379" t="n">
        <v>43685</v>
      </c>
      <c r="I3151" s="378" t="n">
        <v>5237</v>
      </c>
      <c r="J3151" s="378" t="n">
        <v>7553</v>
      </c>
      <c r="K3151" s="378" t="n">
        <v>7176</v>
      </c>
      <c r="L3151" s="378" t="n"/>
      <c r="M3151" s="374">
        <f>+(((J3151-I3151)-(K3151-I3151))/(K3151-I3151))*100</f>
        <v/>
      </c>
      <c r="N3151" s="394" t="n"/>
      <c r="O3151" s="377" t="n"/>
      <c r="P3151" s="377" t="n"/>
      <c r="Q3151" s="287" t="n"/>
      <c r="R3151" s="287" t="n"/>
      <c r="S3151" s="331">
        <f>+(((K3151-I3151)/1000)*1000)/10</f>
        <v/>
      </c>
      <c r="T3151" s="332" t="n"/>
    </row>
    <row r="3152" ht="15.75" customHeight="1" s="412">
      <c r="A3152" s="333" t="n">
        <v>3045</v>
      </c>
      <c r="B3152" s="334" t="n">
        <v>129</v>
      </c>
      <c r="C3152" s="352" t="inlineStr">
        <is>
          <t>T460</t>
        </is>
      </c>
      <c r="D3152" s="352" t="n"/>
      <c r="E3152" s="352" t="n"/>
      <c r="F3152" s="352" t="n"/>
      <c r="G3152" s="352" t="n">
        <v>11</v>
      </c>
      <c r="H3152" s="353" t="n">
        <v>43571</v>
      </c>
      <c r="I3152" s="354" t="n">
        <v>5238</v>
      </c>
      <c r="J3152" s="352" t="n">
        <v>7898</v>
      </c>
      <c r="K3152" s="352" t="n">
        <v>6907</v>
      </c>
      <c r="L3152" s="352" t="n">
        <v>2</v>
      </c>
      <c r="M3152" s="355">
        <f>+(((J3152-I3152)-(K3152-I3152))/(K3152-I3152))*100</f>
        <v/>
      </c>
      <c r="N3152" s="356" t="n">
        <v>0.25</v>
      </c>
      <c r="O3152" s="357">
        <f>AVERAGE(M3152:M3153)</f>
        <v/>
      </c>
      <c r="P3152" s="357">
        <f>_xlfn.STDEV.S(M3152,M3153)</f>
        <v/>
      </c>
      <c r="Q3152" s="287" t="n">
        <v>3</v>
      </c>
      <c r="R3152" s="287" t="n"/>
      <c r="S3152" s="331">
        <f>+(((K3152-I3152)/1000)*1000)/10</f>
        <v/>
      </c>
      <c r="T3152" s="332">
        <f>AVERAGE(S3152:S3153)</f>
        <v/>
      </c>
    </row>
    <row r="3153" ht="15.75" customHeight="1" s="412">
      <c r="A3153" s="333" t="n">
        <v>3046</v>
      </c>
      <c r="B3153" s="334" t="n">
        <v>130</v>
      </c>
      <c r="C3153" s="352" t="inlineStr">
        <is>
          <t>T460</t>
        </is>
      </c>
      <c r="D3153" s="352" t="n"/>
      <c r="E3153" s="352" t="n"/>
      <c r="F3153" s="352" t="n"/>
      <c r="G3153" s="352" t="n">
        <v>11</v>
      </c>
      <c r="H3153" s="353" t="n">
        <v>43571</v>
      </c>
      <c r="I3153" s="354" t="n">
        <v>5212</v>
      </c>
      <c r="J3153" s="352" t="n">
        <v>8065</v>
      </c>
      <c r="K3153" s="352" t="n">
        <v>7001</v>
      </c>
      <c r="L3153" s="352" t="n"/>
      <c r="M3153" s="355">
        <f>+(((J3153-I3153)-(K3153-I3153))/(K3153-I3153))*100</f>
        <v/>
      </c>
      <c r="N3153" s="356" t="n"/>
      <c r="O3153" s="358" t="n"/>
      <c r="P3153" s="358" t="n"/>
      <c r="Q3153" s="287" t="n"/>
      <c r="R3153" s="287" t="n"/>
      <c r="S3153" s="331">
        <f>+(((K3153-I3153)/1000)*1000)/10</f>
        <v/>
      </c>
      <c r="T3153" s="332" t="n"/>
    </row>
    <row r="3154" ht="15.75" customHeight="1" s="412">
      <c r="A3154" s="333" t="n">
        <v>3961</v>
      </c>
      <c r="B3154" s="334" t="n">
        <v>383</v>
      </c>
      <c r="C3154" s="352" t="inlineStr">
        <is>
          <t>T460</t>
        </is>
      </c>
      <c r="D3154" s="352" t="n"/>
      <c r="E3154" s="352" t="n"/>
      <c r="F3154" s="352" t="n"/>
      <c r="G3154" s="352" t="n">
        <v>14</v>
      </c>
      <c r="H3154" s="353" t="n">
        <v>43591</v>
      </c>
      <c r="I3154" s="354" t="n">
        <v>5537</v>
      </c>
      <c r="J3154" s="354" t="n">
        <v>8014</v>
      </c>
      <c r="K3154" s="352" t="n">
        <v>7362</v>
      </c>
      <c r="L3154" s="352" t="n"/>
      <c r="M3154" s="355">
        <f>+(((J3154-I3154)-(K3154-I3154))/(K3154-I3154))*100</f>
        <v/>
      </c>
      <c r="N3154" s="356" t="inlineStr">
        <is>
          <t>28/4</t>
        </is>
      </c>
      <c r="O3154" s="357">
        <f>AVERAGE(M3154:M3155)</f>
        <v/>
      </c>
      <c r="P3154" s="357">
        <f>_xlfn.STDEV.S(M3154,M3155)</f>
        <v/>
      </c>
      <c r="Q3154" s="287" t="n"/>
      <c r="R3154" s="287" t="n"/>
      <c r="S3154" s="331">
        <f>+(((K3154-I3154)/1000)*1000)/10</f>
        <v/>
      </c>
      <c r="T3154" s="332">
        <f>AVERAGE(S3154:S3155)</f>
        <v/>
      </c>
    </row>
    <row r="3155" ht="15.75" customHeight="1" s="412">
      <c r="A3155" s="333" t="n">
        <v>3962</v>
      </c>
      <c r="B3155" s="334" t="n">
        <v>384</v>
      </c>
      <c r="C3155" s="352" t="inlineStr">
        <is>
          <t>T460</t>
        </is>
      </c>
      <c r="D3155" s="352" t="n"/>
      <c r="E3155" s="352" t="n"/>
      <c r="F3155" s="352" t="n"/>
      <c r="G3155" s="352" t="n">
        <v>14</v>
      </c>
      <c r="H3155" s="353" t="n">
        <v>43591</v>
      </c>
      <c r="I3155" s="354" t="n">
        <v>5516</v>
      </c>
      <c r="J3155" s="354" t="n">
        <v>7785</v>
      </c>
      <c r="K3155" s="352" t="n">
        <v>7187</v>
      </c>
      <c r="L3155" s="352" t="n"/>
      <c r="M3155" s="355">
        <f>+(((J3155-I3155)-(K3155-I3155))/(K3155-I3155))*100</f>
        <v/>
      </c>
      <c r="N3155" s="356" t="n"/>
      <c r="O3155" s="358" t="n"/>
      <c r="P3155" s="358" t="n"/>
      <c r="Q3155" s="287" t="n"/>
      <c r="R3155" s="287" t="n"/>
      <c r="S3155" s="331">
        <f>+(((K3155-I3155)/1000)*1000)/10</f>
        <v/>
      </c>
      <c r="T3155" s="332" t="n"/>
    </row>
    <row r="3156" ht="15.75" customHeight="1" s="412">
      <c r="A3156" s="333" t="n">
        <v>4609</v>
      </c>
      <c r="B3156" s="334" t="n">
        <v>315</v>
      </c>
      <c r="C3156" s="352" t="inlineStr">
        <is>
          <t>T460</t>
        </is>
      </c>
      <c r="D3156" s="352" t="n"/>
      <c r="E3156" s="352" t="n"/>
      <c r="F3156" s="352" t="n"/>
      <c r="G3156" s="352" t="n">
        <v>16</v>
      </c>
      <c r="H3156" s="353" t="n">
        <v>43607</v>
      </c>
      <c r="I3156" s="352" t="n">
        <v>5198</v>
      </c>
      <c r="J3156" s="352" t="n">
        <v>7781</v>
      </c>
      <c r="K3156" s="352" t="n">
        <v>7151</v>
      </c>
      <c r="L3156" s="352" t="n">
        <v>2</v>
      </c>
      <c r="M3156" s="355">
        <f>+(((J3156-I3156)-(K3156-I3156))/(K3156-I3156))*100</f>
        <v/>
      </c>
      <c r="N3156" s="356" t="n"/>
      <c r="O3156" s="357">
        <f>AVERAGE(M3156:M3157)</f>
        <v/>
      </c>
      <c r="P3156" s="357">
        <f>_xlfn.STDEV.S(M3156,M3157)</f>
        <v/>
      </c>
      <c r="Q3156" s="287" t="n"/>
      <c r="R3156" s="287" t="n"/>
      <c r="S3156" s="331">
        <f>+(((K3156-I3156)/1000)*1000)/10</f>
        <v/>
      </c>
      <c r="T3156" s="332">
        <f>AVERAGE(S3156:S3157)</f>
        <v/>
      </c>
    </row>
    <row r="3157" ht="15.75" customHeight="1" s="412">
      <c r="A3157" s="333" t="n">
        <v>4610</v>
      </c>
      <c r="B3157" s="334" t="n">
        <v>316</v>
      </c>
      <c r="C3157" s="352" t="inlineStr">
        <is>
          <t>T460</t>
        </is>
      </c>
      <c r="D3157" s="352" t="n"/>
      <c r="E3157" s="352" t="n"/>
      <c r="F3157" s="352" t="n"/>
      <c r="G3157" s="352" t="n">
        <v>16</v>
      </c>
      <c r="H3157" s="353" t="n">
        <v>43607</v>
      </c>
      <c r="I3157" s="352" t="n">
        <v>5239</v>
      </c>
      <c r="J3157" s="352" t="n">
        <v>7775</v>
      </c>
      <c r="K3157" s="352" t="n">
        <v>7164</v>
      </c>
      <c r="L3157" s="352" t="n"/>
      <c r="M3157" s="355">
        <f>+(((J3157-I3157)-(K3157-I3157))/(K3157-I3157))*100</f>
        <v/>
      </c>
      <c r="N3157" s="356" t="n"/>
      <c r="O3157" s="358" t="n"/>
      <c r="P3157" s="358" t="n"/>
      <c r="Q3157" s="287" t="n"/>
      <c r="R3157" s="287" t="n"/>
      <c r="S3157" s="331">
        <f>+(((K3157-I3157)/1000)*1000)/10</f>
        <v/>
      </c>
      <c r="T3157" s="332" t="n"/>
    </row>
    <row r="3158" ht="15.75" customHeight="1" s="412">
      <c r="A3158" s="333" t="n">
        <v>5255</v>
      </c>
      <c r="B3158" s="334" t="n">
        <v>315</v>
      </c>
      <c r="C3158" s="352" t="inlineStr">
        <is>
          <t>T460</t>
        </is>
      </c>
      <c r="D3158" s="352" t="n"/>
      <c r="E3158" s="352" t="n"/>
      <c r="F3158" s="352" t="n"/>
      <c r="G3158" s="352" t="n">
        <v>18</v>
      </c>
      <c r="H3158" s="353" t="n">
        <v>43626</v>
      </c>
      <c r="I3158" s="352" t="n">
        <v>5198</v>
      </c>
      <c r="J3158" s="352" t="n">
        <v>7660</v>
      </c>
      <c r="K3158" s="352" t="n">
        <v>7072</v>
      </c>
      <c r="L3158" s="352" t="n">
        <v>10</v>
      </c>
      <c r="M3158" s="355">
        <f>+(((J3158-I3158)-(K3158-I3158))/(K3158-I3158))*100</f>
        <v/>
      </c>
      <c r="N3158" s="356" t="n"/>
      <c r="O3158" s="357">
        <f>AVERAGE(M3158:M3159)</f>
        <v/>
      </c>
      <c r="P3158" s="357">
        <f>_xlfn.STDEV.S(M3158,M3159)</f>
        <v/>
      </c>
      <c r="Q3158" s="287" t="n"/>
      <c r="R3158" s="287" t="n"/>
      <c r="S3158" s="331">
        <f>+(((K3158-I3158)/1000)*1000)/10</f>
        <v/>
      </c>
      <c r="T3158" s="332">
        <f>AVERAGE(S3158:S3159)</f>
        <v/>
      </c>
    </row>
    <row r="3159" ht="15.75" customHeight="1" s="412">
      <c r="A3159" s="333" t="n">
        <v>5256</v>
      </c>
      <c r="B3159" s="334" t="n">
        <v>316</v>
      </c>
      <c r="C3159" s="352" t="inlineStr">
        <is>
          <t>T460</t>
        </is>
      </c>
      <c r="D3159" s="352" t="n"/>
      <c r="E3159" s="352" t="n"/>
      <c r="F3159" s="352" t="n"/>
      <c r="G3159" s="352" t="n">
        <v>18</v>
      </c>
      <c r="H3159" s="353" t="n">
        <v>43626</v>
      </c>
      <c r="I3159" s="352" t="n">
        <v>5239</v>
      </c>
      <c r="J3159" s="352" t="n">
        <v>7574</v>
      </c>
      <c r="K3159" s="352" t="n">
        <v>7025</v>
      </c>
      <c r="L3159" s="352" t="n"/>
      <c r="M3159" s="355">
        <f>+(((J3159-I3159)-(K3159-I3159))/(K3159-I3159))*100</f>
        <v/>
      </c>
      <c r="N3159" s="356" t="n"/>
      <c r="O3159" s="358" t="n"/>
      <c r="P3159" s="358" t="n"/>
      <c r="Q3159" s="287" t="n"/>
      <c r="R3159" s="287" t="n"/>
      <c r="S3159" s="331">
        <f>+(((K3159-I3159)/1000)*1000)/10</f>
        <v/>
      </c>
      <c r="T3159" s="332" t="n"/>
    </row>
    <row r="3160" ht="15.75" customHeight="1" s="412">
      <c r="A3160" s="333" t="n">
        <v>6373</v>
      </c>
      <c r="B3160" s="334" t="n">
        <v>310</v>
      </c>
      <c r="C3160" s="378" t="inlineStr">
        <is>
          <t>T460</t>
        </is>
      </c>
      <c r="D3160" s="378" t="n"/>
      <c r="E3160" s="378" t="n"/>
      <c r="F3160" s="378" t="n"/>
      <c r="G3160" s="378" t="n">
        <v>22</v>
      </c>
      <c r="H3160" s="379" t="n">
        <v>43685</v>
      </c>
      <c r="I3160" s="378" t="n">
        <v>5231</v>
      </c>
      <c r="J3160" s="378" t="n">
        <v>7541</v>
      </c>
      <c r="K3160" s="378" t="n">
        <v>7160</v>
      </c>
      <c r="L3160" s="378" t="n">
        <v>10</v>
      </c>
      <c r="M3160" s="374">
        <f>+(((J3160-I3160)-(K3160-I3160))/(K3160-I3160))*100</f>
        <v/>
      </c>
      <c r="N3160" s="394" t="n"/>
      <c r="O3160" s="376">
        <f>AVERAGE(M3160:M3161)</f>
        <v/>
      </c>
      <c r="P3160" s="376">
        <f>_xlfn.STDEV.S(M3160,M3161)</f>
        <v/>
      </c>
      <c r="Q3160" s="287" t="n"/>
      <c r="R3160" s="287" t="n"/>
      <c r="S3160" s="331">
        <f>+(((K3160-I3160)/1000)*1000)/10</f>
        <v/>
      </c>
      <c r="T3160" s="332">
        <f>AVERAGE(S3160:S3161)</f>
        <v/>
      </c>
    </row>
    <row r="3161" ht="15.75" customHeight="1" s="412">
      <c r="A3161" s="333" t="n">
        <v>6374</v>
      </c>
      <c r="B3161" s="334" t="n">
        <v>310</v>
      </c>
      <c r="C3161" s="378" t="inlineStr">
        <is>
          <t>T460</t>
        </is>
      </c>
      <c r="D3161" s="378" t="n"/>
      <c r="E3161" s="378" t="n"/>
      <c r="F3161" s="378" t="n"/>
      <c r="G3161" s="378" t="n">
        <v>22</v>
      </c>
      <c r="H3161" s="379" t="n">
        <v>43685</v>
      </c>
      <c r="I3161" s="378" t="n">
        <v>5231</v>
      </c>
      <c r="J3161" s="378" t="n">
        <v>7479</v>
      </c>
      <c r="K3161" s="378" t="n">
        <v>7094</v>
      </c>
      <c r="L3161" s="378" t="n"/>
      <c r="M3161" s="374">
        <f>+(((J3161-I3161)-(K3161-I3161))/(K3161-I3161))*100</f>
        <v/>
      </c>
      <c r="N3161" s="394" t="n"/>
      <c r="O3161" s="377" t="n"/>
      <c r="P3161" s="377" t="n"/>
      <c r="Q3161" s="287" t="n"/>
      <c r="R3161" s="287" t="n"/>
      <c r="S3161" s="331">
        <f>+(((K3161-I3161)/1000)*1000)/10</f>
        <v/>
      </c>
      <c r="T3161" s="332" t="n"/>
    </row>
    <row r="3162" ht="15.75" customHeight="1" s="412">
      <c r="A3162" s="333" t="n">
        <v>3963</v>
      </c>
      <c r="B3162" s="334" t="n">
        <v>385</v>
      </c>
      <c r="C3162" s="352" t="inlineStr">
        <is>
          <t>T462</t>
        </is>
      </c>
      <c r="D3162" s="352" t="n"/>
      <c r="E3162" s="352" t="n"/>
      <c r="F3162" s="352" t="n"/>
      <c r="G3162" s="352" t="n">
        <v>14</v>
      </c>
      <c r="H3162" s="353" t="n">
        <v>43591</v>
      </c>
      <c r="I3162" s="354" t="n">
        <v>5476</v>
      </c>
      <c r="J3162" s="354" t="n">
        <v>8230</v>
      </c>
      <c r="K3162" s="352" t="n">
        <v>7320</v>
      </c>
      <c r="L3162" s="352" t="n">
        <v>2</v>
      </c>
      <c r="M3162" s="355">
        <f>+(((J3162-I3162)-(K3162-I3162))/(K3162-I3162))*100</f>
        <v/>
      </c>
      <c r="N3162" s="356" t="inlineStr">
        <is>
          <t>6/5</t>
        </is>
      </c>
      <c r="O3162" s="357">
        <f>AVERAGE(M3162:M3163)</f>
        <v/>
      </c>
      <c r="P3162" s="357">
        <f>_xlfn.STDEV.S(M3162,M3163)</f>
        <v/>
      </c>
      <c r="Q3162" s="287" t="n">
        <v>3</v>
      </c>
      <c r="R3162" s="287" t="n"/>
      <c r="S3162" s="331">
        <f>+(((K3162-I3162)/1000)*1000)/10</f>
        <v/>
      </c>
      <c r="T3162" s="332">
        <f>AVERAGE(S3162:S3163)</f>
        <v/>
      </c>
    </row>
    <row r="3163" ht="15.75" customHeight="1" s="412">
      <c r="A3163" s="333" t="n">
        <v>3964</v>
      </c>
      <c r="B3163" s="334" t="n">
        <v>386</v>
      </c>
      <c r="C3163" s="352" t="inlineStr">
        <is>
          <t>T462</t>
        </is>
      </c>
      <c r="D3163" s="352" t="n"/>
      <c r="E3163" s="352" t="n"/>
      <c r="F3163" s="352" t="n"/>
      <c r="G3163" s="352" t="n">
        <v>14</v>
      </c>
      <c r="H3163" s="353" t="n">
        <v>43591</v>
      </c>
      <c r="I3163" s="354" t="n">
        <v>5517</v>
      </c>
      <c r="J3163" s="354" t="n">
        <v>8014</v>
      </c>
      <c r="K3163" s="352" t="n">
        <v>7196</v>
      </c>
      <c r="L3163" s="352" t="n"/>
      <c r="M3163" s="355">
        <f>+(((J3163-I3163)-(K3163-I3163))/(K3163-I3163))*100</f>
        <v/>
      </c>
      <c r="N3163" s="356" t="n"/>
      <c r="O3163" s="358" t="n"/>
      <c r="P3163" s="358" t="n"/>
      <c r="Q3163" s="287" t="n"/>
      <c r="R3163" s="287" t="n"/>
      <c r="S3163" s="331">
        <f>+(((K3163-I3163)/1000)*1000)/10</f>
        <v/>
      </c>
      <c r="T3163" s="332" t="n"/>
    </row>
    <row r="3164" ht="15.75" customHeight="1" s="412">
      <c r="A3164" s="333" t="n">
        <v>4611</v>
      </c>
      <c r="B3164" s="334" t="n">
        <v>317</v>
      </c>
      <c r="C3164" s="352" t="inlineStr">
        <is>
          <t>T462</t>
        </is>
      </c>
      <c r="D3164" s="352" t="n"/>
      <c r="E3164" s="352" t="n"/>
      <c r="F3164" s="352" t="n"/>
      <c r="G3164" s="352" t="n">
        <v>16</v>
      </c>
      <c r="H3164" s="353" t="n">
        <v>43607</v>
      </c>
      <c r="I3164" s="352" t="n">
        <v>5209</v>
      </c>
      <c r="J3164" s="352" t="n">
        <v>7510</v>
      </c>
      <c r="K3164" s="352" t="n">
        <v>6949</v>
      </c>
      <c r="L3164" s="352" t="n">
        <v>2</v>
      </c>
      <c r="M3164" s="355">
        <f>+(((J3164-I3164)-(K3164-I3164))/(K3164-I3164))*100</f>
        <v/>
      </c>
      <c r="N3164" s="356" t="n"/>
      <c r="O3164" s="357">
        <f>AVERAGE(M3164:M3165)</f>
        <v/>
      </c>
      <c r="P3164" s="357">
        <f>_xlfn.STDEV.S(M3164,M3165)</f>
        <v/>
      </c>
      <c r="Q3164" s="287" t="n"/>
      <c r="R3164" s="287" t="n"/>
      <c r="S3164" s="331">
        <f>+(((K3164-I3164)/1000)*1000)/10</f>
        <v/>
      </c>
      <c r="T3164" s="332">
        <f>AVERAGE(S3164:S3165)</f>
        <v/>
      </c>
    </row>
    <row r="3165" ht="15.75" customHeight="1" s="412">
      <c r="A3165" s="333" t="n">
        <v>4612</v>
      </c>
      <c r="B3165" s="334" t="n">
        <v>318</v>
      </c>
      <c r="C3165" s="352" t="inlineStr">
        <is>
          <t>T462</t>
        </is>
      </c>
      <c r="D3165" s="352" t="n"/>
      <c r="E3165" s="352" t="n"/>
      <c r="F3165" s="352" t="n"/>
      <c r="G3165" s="352" t="n">
        <v>16</v>
      </c>
      <c r="H3165" s="353" t="n">
        <v>43607</v>
      </c>
      <c r="I3165" s="352" t="n">
        <v>5240</v>
      </c>
      <c r="J3165" s="352" t="n">
        <v>7350</v>
      </c>
      <c r="K3165" s="352" t="n">
        <v>6845</v>
      </c>
      <c r="L3165" s="352" t="n"/>
      <c r="M3165" s="355">
        <f>+(((J3165-I3165)-(K3165-I3165))/(K3165-I3165))*100</f>
        <v/>
      </c>
      <c r="N3165" s="356" t="n"/>
      <c r="O3165" s="358" t="n"/>
      <c r="P3165" s="358" t="n"/>
      <c r="Q3165" s="287" t="n"/>
      <c r="R3165" s="287" t="n"/>
      <c r="S3165" s="331">
        <f>+(((K3165-I3165)/1000)*1000)/10</f>
        <v/>
      </c>
      <c r="T3165" s="332" t="n"/>
    </row>
    <row r="3166" ht="15.75" customHeight="1" s="412">
      <c r="A3166" s="333" t="n">
        <v>5257</v>
      </c>
      <c r="B3166" s="334" t="n">
        <v>317</v>
      </c>
      <c r="C3166" s="352" t="inlineStr">
        <is>
          <t>T462</t>
        </is>
      </c>
      <c r="D3166" s="352" t="n"/>
      <c r="E3166" s="352" t="n"/>
      <c r="F3166" s="352" t="n"/>
      <c r="G3166" s="352" t="n">
        <v>18</v>
      </c>
      <c r="H3166" s="353" t="n">
        <v>43626</v>
      </c>
      <c r="I3166" s="352" t="n">
        <v>5209</v>
      </c>
      <c r="J3166" s="352" t="n">
        <v>8069</v>
      </c>
      <c r="K3166" s="352" t="n">
        <v>7363</v>
      </c>
      <c r="L3166" s="352" t="n">
        <v>11</v>
      </c>
      <c r="M3166" s="355">
        <f>+(((J3166-I3166)-(K3166-I3166))/(K3166-I3166))*100</f>
        <v/>
      </c>
      <c r="N3166" s="356" t="n"/>
      <c r="O3166" s="357">
        <f>AVERAGE(M3166:M3167)</f>
        <v/>
      </c>
      <c r="P3166" s="357">
        <f>_xlfn.STDEV.S(M3166,M3167)</f>
        <v/>
      </c>
      <c r="Q3166" s="287" t="n"/>
      <c r="R3166" s="287" t="n"/>
      <c r="S3166" s="331">
        <f>+(((K3166-I3166)/1000)*1000)/10</f>
        <v/>
      </c>
      <c r="T3166" s="332">
        <f>AVERAGE(S3166:S3167)</f>
        <v/>
      </c>
    </row>
    <row r="3167" ht="15.75" customHeight="1" s="412">
      <c r="A3167" s="333" t="n">
        <v>5258</v>
      </c>
      <c r="B3167" s="334" t="n">
        <v>318</v>
      </c>
      <c r="C3167" s="352" t="inlineStr">
        <is>
          <t>T462</t>
        </is>
      </c>
      <c r="D3167" s="352" t="n"/>
      <c r="E3167" s="352" t="n"/>
      <c r="F3167" s="352" t="n"/>
      <c r="G3167" s="352" t="n">
        <v>18</v>
      </c>
      <c r="H3167" s="353" t="n">
        <v>43626</v>
      </c>
      <c r="I3167" s="352" t="n">
        <v>5240</v>
      </c>
      <c r="J3167" s="352" t="n">
        <v>8213</v>
      </c>
      <c r="K3167" s="352" t="n">
        <v>7457</v>
      </c>
      <c r="L3167" s="352" t="n"/>
      <c r="M3167" s="355">
        <f>+(((J3167-I3167)-(K3167-I3167))/(K3167-I3167))*100</f>
        <v/>
      </c>
      <c r="N3167" s="356" t="n"/>
      <c r="O3167" s="358" t="n"/>
      <c r="P3167" s="358" t="n"/>
      <c r="Q3167" s="287" t="n"/>
      <c r="R3167" s="287" t="n"/>
      <c r="S3167" s="331">
        <f>+(((K3167-I3167)/1000)*1000)/10</f>
        <v/>
      </c>
      <c r="T3167" s="332" t="n"/>
    </row>
    <row r="3168" ht="15.75" customHeight="1" s="412">
      <c r="A3168" s="333" t="n">
        <v>6375</v>
      </c>
      <c r="B3168" s="334" t="n">
        <v>311</v>
      </c>
      <c r="C3168" s="378" t="inlineStr">
        <is>
          <t>T462</t>
        </is>
      </c>
      <c r="D3168" s="378" t="n"/>
      <c r="E3168" s="378" t="n"/>
      <c r="F3168" s="378" t="n"/>
      <c r="G3168" s="378" t="n">
        <v>22</v>
      </c>
      <c r="H3168" s="379" t="n">
        <v>43685</v>
      </c>
      <c r="I3168" s="378" t="n">
        <v>5222</v>
      </c>
      <c r="J3168" s="378" t="n">
        <v>7539</v>
      </c>
      <c r="K3168" s="378" t="n">
        <v>7179</v>
      </c>
      <c r="L3168" s="378" t="n">
        <v>11</v>
      </c>
      <c r="M3168" s="374">
        <f>+(((J3168-I3168)-(K3168-I3168))/(K3168-I3168))*100</f>
        <v/>
      </c>
      <c r="N3168" s="394" t="n"/>
      <c r="O3168" s="376">
        <f>AVERAGE(M3168:M3169)</f>
        <v/>
      </c>
      <c r="P3168" s="376">
        <f>_xlfn.STDEV.S(M3168,M3169)</f>
        <v/>
      </c>
      <c r="Q3168" s="287" t="n"/>
      <c r="R3168" s="287" t="n"/>
      <c r="S3168" s="331">
        <f>+(((K3168-I3168)/1000)*1000)/10</f>
        <v/>
      </c>
      <c r="T3168" s="332">
        <f>AVERAGE(S3168:S3169)</f>
        <v/>
      </c>
    </row>
    <row r="3169" ht="15.75" customHeight="1" s="412">
      <c r="A3169" s="333" t="n">
        <v>6376</v>
      </c>
      <c r="B3169" s="334" t="n">
        <v>311</v>
      </c>
      <c r="C3169" s="378" t="inlineStr">
        <is>
          <t>T462</t>
        </is>
      </c>
      <c r="D3169" s="378" t="n"/>
      <c r="E3169" s="378" t="n"/>
      <c r="F3169" s="378" t="n"/>
      <c r="G3169" s="378" t="n">
        <v>22</v>
      </c>
      <c r="H3169" s="379" t="n">
        <v>43685</v>
      </c>
      <c r="I3169" s="378" t="n">
        <v>5222</v>
      </c>
      <c r="J3169" s="378" t="n">
        <v>7244</v>
      </c>
      <c r="K3169" s="378" t="n">
        <v>6916</v>
      </c>
      <c r="L3169" s="378" t="n"/>
      <c r="M3169" s="374">
        <f>+(((J3169-I3169)-(K3169-I3169))/(K3169-I3169))*100</f>
        <v/>
      </c>
      <c r="N3169" s="394" t="n"/>
      <c r="O3169" s="377" t="n"/>
      <c r="P3169" s="377" t="n"/>
      <c r="Q3169" s="287" t="n"/>
      <c r="R3169" s="287" t="n"/>
      <c r="S3169" s="331">
        <f>+(((K3169-I3169)/1000)*1000)/10</f>
        <v/>
      </c>
      <c r="T3169" s="332" t="n"/>
    </row>
    <row r="3170" ht="15.75" customHeight="1" s="412">
      <c r="A3170" s="333" t="n">
        <v>3571</v>
      </c>
      <c r="B3170" s="334" t="n">
        <v>327</v>
      </c>
      <c r="C3170" s="371" t="inlineStr">
        <is>
          <t>T463</t>
        </is>
      </c>
      <c r="D3170" s="371" t="n"/>
      <c r="E3170" s="371" t="n"/>
      <c r="F3170" s="371" t="n"/>
      <c r="G3170" s="371" t="n">
        <v>13</v>
      </c>
      <c r="H3170" s="372" t="n">
        <v>43587</v>
      </c>
      <c r="I3170" s="371" t="n">
        <v>5275</v>
      </c>
      <c r="J3170" s="371" t="n">
        <v>8890</v>
      </c>
      <c r="K3170" s="373" t="n">
        <v>7907</v>
      </c>
      <c r="L3170" s="371" t="n">
        <v>1</v>
      </c>
      <c r="M3170" s="374">
        <f>+(((J3170-I3170)-(K3170-I3170))/(K3170-I3170))*100</f>
        <v/>
      </c>
      <c r="N3170" s="394" t="inlineStr">
        <is>
          <t>28/4</t>
        </is>
      </c>
      <c r="O3170" s="376">
        <f>AVERAGE(M3170:M3171)</f>
        <v/>
      </c>
      <c r="P3170" s="376">
        <f>_xlfn.STDEV.S(M3170,M3171)</f>
        <v/>
      </c>
      <c r="Q3170" s="287" t="n">
        <v>2</v>
      </c>
      <c r="R3170" s="287" t="n"/>
      <c r="S3170" s="331">
        <f>+(((K3170-I3170)/1000)*1000)/10</f>
        <v/>
      </c>
      <c r="T3170" s="332">
        <f>AVERAGE(S3170:S3171)</f>
        <v/>
      </c>
    </row>
    <row r="3171" ht="15.75" customHeight="1" s="412">
      <c r="A3171" s="333" t="n">
        <v>3572</v>
      </c>
      <c r="B3171" s="334" t="n">
        <v>328</v>
      </c>
      <c r="C3171" s="371" t="inlineStr">
        <is>
          <t>T463</t>
        </is>
      </c>
      <c r="D3171" s="371" t="n"/>
      <c r="E3171" s="371" t="n"/>
      <c r="F3171" s="371" t="n"/>
      <c r="G3171" s="371" t="n">
        <v>13</v>
      </c>
      <c r="H3171" s="372" t="n">
        <v>43587</v>
      </c>
      <c r="I3171" s="371" t="n">
        <v>5350</v>
      </c>
      <c r="J3171" s="371" t="n">
        <v>8989</v>
      </c>
      <c r="K3171" s="373" t="n">
        <v>8009</v>
      </c>
      <c r="L3171" s="371" t="n"/>
      <c r="M3171" s="374">
        <f>+(((J3171-I3171)-(K3171-I3171))/(K3171-I3171))*100</f>
        <v/>
      </c>
      <c r="N3171" s="394" t="n"/>
      <c r="O3171" s="377" t="n"/>
      <c r="P3171" s="377" t="n"/>
      <c r="Q3171" s="287" t="n"/>
      <c r="R3171" s="287" t="n"/>
      <c r="S3171" s="331">
        <f>+(((K3171-I3171)/1000)*1000)/10</f>
        <v/>
      </c>
      <c r="T3171" s="332" t="n"/>
    </row>
    <row r="3172" ht="15.75" customHeight="1" s="412">
      <c r="A3172" s="333" t="n">
        <v>4287</v>
      </c>
      <c r="B3172" s="334" t="n">
        <v>317</v>
      </c>
      <c r="C3172" s="371" t="inlineStr">
        <is>
          <t>T463</t>
        </is>
      </c>
      <c r="D3172" s="371" t="n"/>
      <c r="E3172" s="371" t="n"/>
      <c r="F3172" s="371" t="n"/>
      <c r="G3172" s="371" t="n">
        <v>15</v>
      </c>
      <c r="H3172" s="372" t="n">
        <v>43599</v>
      </c>
      <c r="I3172" s="371" t="n">
        <v>5209</v>
      </c>
      <c r="J3172" s="371" t="n">
        <v>7282</v>
      </c>
      <c r="K3172" s="371" t="n">
        <v>6734</v>
      </c>
      <c r="L3172" s="371" t="n"/>
      <c r="M3172" s="374">
        <f>+(((J3172-I3172)-(K3172-I3172))/(K3172-I3172))*100</f>
        <v/>
      </c>
      <c r="N3172" s="377" t="n"/>
      <c r="O3172" s="376">
        <f>AVERAGE(M3172:M3173)</f>
        <v/>
      </c>
      <c r="P3172" s="376">
        <f>_xlfn.STDEV.S(M3172,M3173)</f>
        <v/>
      </c>
      <c r="Q3172" s="287" t="n"/>
      <c r="R3172" s="287" t="n"/>
      <c r="S3172" s="331">
        <f>+(((K3172-I3172)/1000)*1000)/10</f>
        <v/>
      </c>
      <c r="T3172" s="332">
        <f>AVERAGE(S3172:S3173)</f>
        <v/>
      </c>
    </row>
    <row r="3173" ht="15.75" customHeight="1" s="412">
      <c r="A3173" s="333" t="n">
        <v>4288</v>
      </c>
      <c r="B3173" s="334" t="n">
        <v>318</v>
      </c>
      <c r="C3173" s="371" t="inlineStr">
        <is>
          <t>T463</t>
        </is>
      </c>
      <c r="D3173" s="371" t="n"/>
      <c r="E3173" s="371" t="n"/>
      <c r="F3173" s="371" t="n"/>
      <c r="G3173" s="371" t="n">
        <v>15</v>
      </c>
      <c r="H3173" s="372" t="n">
        <v>43599</v>
      </c>
      <c r="I3173" s="371" t="n">
        <v>5240</v>
      </c>
      <c r="J3173" s="371" t="n">
        <v>7363</v>
      </c>
      <c r="K3173" s="371" t="n">
        <v>6828</v>
      </c>
      <c r="L3173" s="371" t="n"/>
      <c r="M3173" s="374">
        <f>+(((J3173-I3173)-(K3173-I3173))/(K3173-I3173))*100</f>
        <v/>
      </c>
      <c r="N3173" s="377" t="n"/>
      <c r="O3173" s="377" t="n"/>
      <c r="P3173" s="377" t="n"/>
      <c r="Q3173" s="287" t="n"/>
      <c r="R3173" s="287" t="n"/>
      <c r="S3173" s="331">
        <f>+(((K3173-I3173)/1000)*1000)/10</f>
        <v/>
      </c>
      <c r="T3173" s="332" t="n"/>
    </row>
    <row r="3174" ht="15.75" customHeight="1" s="412">
      <c r="A3174" s="333" t="n">
        <v>4933</v>
      </c>
      <c r="B3174" s="334" t="n">
        <v>317</v>
      </c>
      <c r="C3174" s="371" t="inlineStr">
        <is>
          <t>T463</t>
        </is>
      </c>
      <c r="D3174" s="371" t="n"/>
      <c r="E3174" s="371" t="n"/>
      <c r="F3174" s="371" t="n"/>
      <c r="G3174" s="371" t="n">
        <v>17</v>
      </c>
      <c r="H3174" s="372" t="n">
        <v>43619</v>
      </c>
      <c r="I3174" s="371" t="n">
        <v>5209</v>
      </c>
      <c r="J3174" s="371" t="n">
        <v>9311</v>
      </c>
      <c r="K3174" s="371" t="n">
        <v>8264</v>
      </c>
      <c r="L3174" s="371" t="n"/>
      <c r="M3174" s="374">
        <f>+(((J3174-I3174)-(K3174-I3174))/(K3174-I3174))*100</f>
        <v/>
      </c>
      <c r="N3174" s="394" t="n"/>
      <c r="O3174" s="376">
        <f>AVERAGE(M3174:M3175)</f>
        <v/>
      </c>
      <c r="P3174" s="376">
        <f>_xlfn.STDEV.S(M3174,M3175)</f>
        <v/>
      </c>
      <c r="Q3174" s="287" t="n"/>
      <c r="R3174" s="287" t="n"/>
      <c r="S3174" s="331">
        <f>+(((K3174-I3174)/1000)*1000)/10</f>
        <v/>
      </c>
      <c r="T3174" s="332">
        <f>AVERAGE(S3174:S3175)</f>
        <v/>
      </c>
    </row>
    <row r="3175" ht="15.75" customHeight="1" s="412">
      <c r="A3175" s="333" t="n">
        <v>4934</v>
      </c>
      <c r="B3175" s="334" t="n">
        <v>318</v>
      </c>
      <c r="C3175" s="371" t="inlineStr">
        <is>
          <t>T463</t>
        </is>
      </c>
      <c r="D3175" s="371" t="n"/>
      <c r="E3175" s="371" t="n"/>
      <c r="F3175" s="371" t="n"/>
      <c r="G3175" s="371" t="n">
        <v>17</v>
      </c>
      <c r="H3175" s="372" t="n">
        <v>43619</v>
      </c>
      <c r="I3175" s="371" t="n">
        <v>5240</v>
      </c>
      <c r="J3175" s="371" t="n">
        <v>9161</v>
      </c>
      <c r="K3175" s="371" t="n">
        <v>8173</v>
      </c>
      <c r="L3175" s="371" t="n"/>
      <c r="M3175" s="374">
        <f>+(((J3175-I3175)-(K3175-I3175))/(K3175-I3175))*100</f>
        <v/>
      </c>
      <c r="N3175" s="394" t="n"/>
      <c r="O3175" s="377" t="n"/>
      <c r="P3175" s="377" t="n"/>
      <c r="Q3175" s="287" t="n"/>
      <c r="R3175" s="287" t="n"/>
      <c r="S3175" s="331">
        <f>+(((K3175-I3175)/1000)*1000)/10</f>
        <v/>
      </c>
      <c r="T3175" s="332" t="n"/>
    </row>
    <row r="3176" ht="15.75" customHeight="1" s="412">
      <c r="A3176" s="333" t="n">
        <v>6377</v>
      </c>
      <c r="B3176" s="334" t="n">
        <v>312</v>
      </c>
      <c r="C3176" s="378" t="inlineStr">
        <is>
          <t>T463</t>
        </is>
      </c>
      <c r="D3176" s="378" t="n"/>
      <c r="E3176" s="378" t="n"/>
      <c r="F3176" s="378" t="n"/>
      <c r="G3176" s="378" t="n">
        <v>22</v>
      </c>
      <c r="H3176" s="379" t="n">
        <v>43685</v>
      </c>
      <c r="I3176" s="378" t="n">
        <v>5239</v>
      </c>
      <c r="J3176" s="378" t="n">
        <v>8968</v>
      </c>
      <c r="K3176" s="378" t="n">
        <v>8387</v>
      </c>
      <c r="L3176" s="378" t="n"/>
      <c r="M3176" s="374">
        <f>+(((J3176-I3176)-(K3176-I3176))/(K3176-I3176))*100</f>
        <v/>
      </c>
      <c r="N3176" s="394" t="n"/>
      <c r="O3176" s="376">
        <f>AVERAGE(M3176:M3177)</f>
        <v/>
      </c>
      <c r="P3176" s="376">
        <f>_xlfn.STDEV.S(M3176,M3177)</f>
        <v/>
      </c>
      <c r="Q3176" s="287" t="n"/>
      <c r="R3176" s="287" t="n"/>
      <c r="S3176" s="331">
        <f>+(((K3176-I3176)/1000)*1000)/10</f>
        <v/>
      </c>
      <c r="T3176" s="332">
        <f>AVERAGE(S3176:S3177)</f>
        <v/>
      </c>
    </row>
    <row r="3177" ht="15.75" customHeight="1" s="412">
      <c r="A3177" s="333" t="n">
        <v>6378</v>
      </c>
      <c r="B3177" s="334" t="n">
        <v>312</v>
      </c>
      <c r="C3177" s="378" t="inlineStr">
        <is>
          <t>T463</t>
        </is>
      </c>
      <c r="D3177" s="378" t="n"/>
      <c r="E3177" s="378" t="n"/>
      <c r="F3177" s="378" t="n"/>
      <c r="G3177" s="378" t="n">
        <v>22</v>
      </c>
      <c r="H3177" s="379" t="n">
        <v>43685</v>
      </c>
      <c r="I3177" s="378" t="n">
        <v>5239</v>
      </c>
      <c r="J3177" s="378" t="n">
        <v>8746</v>
      </c>
      <c r="K3177" s="378" t="n">
        <v>8207</v>
      </c>
      <c r="L3177" s="378" t="n"/>
      <c r="M3177" s="374">
        <f>+(((J3177-I3177)-(K3177-I3177))/(K3177-I3177))*100</f>
        <v/>
      </c>
      <c r="N3177" s="394" t="n"/>
      <c r="O3177" s="377" t="n"/>
      <c r="P3177" s="377" t="n"/>
      <c r="Q3177" s="287" t="n"/>
      <c r="R3177" s="287" t="n"/>
      <c r="S3177" s="331">
        <f>+(((K3177-I3177)/1000)*1000)/10</f>
        <v/>
      </c>
      <c r="T3177" s="332" t="n"/>
    </row>
    <row r="3178" ht="15.75" customHeight="1" s="412">
      <c r="A3178" s="333" t="n">
        <v>3573</v>
      </c>
      <c r="B3178" s="334" t="n">
        <v>329</v>
      </c>
      <c r="C3178" s="371" t="inlineStr">
        <is>
          <t>T464</t>
        </is>
      </c>
      <c r="D3178" s="371" t="n"/>
      <c r="E3178" s="371" t="n"/>
      <c r="F3178" s="371" t="n"/>
      <c r="G3178" s="371" t="n">
        <v>13</v>
      </c>
      <c r="H3178" s="372" t="n">
        <v>43587</v>
      </c>
      <c r="I3178" s="371" t="n">
        <v>5215</v>
      </c>
      <c r="J3178" s="371" t="n">
        <v>7852</v>
      </c>
      <c r="K3178" s="373" t="n">
        <v>7219</v>
      </c>
      <c r="L3178" s="371" t="n">
        <v>1</v>
      </c>
      <c r="M3178" s="374">
        <f>+(((J3178-I3178)-(K3178-I3178))/(K3178-I3178))*100</f>
        <v/>
      </c>
      <c r="N3178" s="394" t="inlineStr">
        <is>
          <t>29/4</t>
        </is>
      </c>
      <c r="O3178" s="376">
        <f>AVERAGE(M3178:M3179)</f>
        <v/>
      </c>
      <c r="P3178" s="376">
        <f>_xlfn.STDEV.S(M3178,M3179)</f>
        <v/>
      </c>
      <c r="Q3178" s="287" t="n">
        <v>2</v>
      </c>
      <c r="R3178" s="287" t="n"/>
      <c r="S3178" s="331">
        <f>+(((K3178-I3178)/1000)*1000)/10</f>
        <v/>
      </c>
      <c r="T3178" s="332">
        <f>AVERAGE(S3178:S3179)</f>
        <v/>
      </c>
    </row>
    <row r="3179" ht="15.75" customHeight="1" s="412">
      <c r="A3179" s="333" t="n">
        <v>3574</v>
      </c>
      <c r="B3179" s="334" t="n">
        <v>330</v>
      </c>
      <c r="C3179" s="371" t="inlineStr">
        <is>
          <t>T464</t>
        </is>
      </c>
      <c r="D3179" s="371" t="n"/>
      <c r="E3179" s="371" t="n"/>
      <c r="F3179" s="371" t="n"/>
      <c r="G3179" s="371" t="n">
        <v>13</v>
      </c>
      <c r="H3179" s="372" t="n">
        <v>43587</v>
      </c>
      <c r="I3179" s="371" t="n">
        <v>5277</v>
      </c>
      <c r="J3179" s="371" t="n">
        <v>7937</v>
      </c>
      <c r="K3179" s="373" t="n">
        <v>7300</v>
      </c>
      <c r="L3179" s="371" t="n"/>
      <c r="M3179" s="374">
        <f>+(((J3179-I3179)-(K3179-I3179))/(K3179-I3179))*100</f>
        <v/>
      </c>
      <c r="N3179" s="394" t="n"/>
      <c r="O3179" s="377" t="n"/>
      <c r="P3179" s="377" t="n"/>
      <c r="Q3179" s="287" t="n"/>
      <c r="R3179" s="287" t="n"/>
      <c r="S3179" s="331">
        <f>+(((K3179-I3179)/1000)*1000)/10</f>
        <v/>
      </c>
      <c r="T3179" s="332" t="n"/>
    </row>
    <row r="3180" ht="15.75" customHeight="1" s="412">
      <c r="A3180" s="333" t="n">
        <v>4289</v>
      </c>
      <c r="B3180" s="334" t="n">
        <v>319</v>
      </c>
      <c r="C3180" s="371" t="inlineStr">
        <is>
          <t>T464</t>
        </is>
      </c>
      <c r="D3180" s="371" t="n"/>
      <c r="E3180" s="371" t="n"/>
      <c r="F3180" s="371" t="n"/>
      <c r="G3180" s="371" t="n">
        <v>15</v>
      </c>
      <c r="H3180" s="372" t="n">
        <v>43599</v>
      </c>
      <c r="I3180" s="371" t="n">
        <v>5245</v>
      </c>
      <c r="J3180" s="371" t="n">
        <v>8681</v>
      </c>
      <c r="K3180" s="371" t="n">
        <v>7697</v>
      </c>
      <c r="L3180" s="371" t="n"/>
      <c r="M3180" s="374">
        <f>+(((J3180-I3180)-(K3180-I3180))/(K3180-I3180))*100</f>
        <v/>
      </c>
      <c r="N3180" s="377" t="n"/>
      <c r="O3180" s="376">
        <f>AVERAGE(M3180:M3181)</f>
        <v/>
      </c>
      <c r="P3180" s="376">
        <f>_xlfn.STDEV.S(M3180,M3181)</f>
        <v/>
      </c>
      <c r="Q3180" s="287" t="n"/>
      <c r="R3180" s="287" t="n"/>
      <c r="S3180" s="331">
        <f>+(((K3180-I3180)/1000)*1000)/10</f>
        <v/>
      </c>
      <c r="T3180" s="332">
        <f>AVERAGE(S3180:S3181)</f>
        <v/>
      </c>
    </row>
    <row r="3181" ht="15.75" customHeight="1" s="412">
      <c r="A3181" s="333" t="n">
        <v>4290</v>
      </c>
      <c r="B3181" s="334" t="n">
        <v>320</v>
      </c>
      <c r="C3181" s="371" t="inlineStr">
        <is>
          <t>T464</t>
        </is>
      </c>
      <c r="D3181" s="371" t="n"/>
      <c r="E3181" s="371" t="n"/>
      <c r="F3181" s="371" t="n"/>
      <c r="G3181" s="371" t="n">
        <v>15</v>
      </c>
      <c r="H3181" s="372" t="n">
        <v>43599</v>
      </c>
      <c r="I3181" s="371" t="n">
        <v>5238</v>
      </c>
      <c r="J3181" s="371" t="n">
        <v>8525</v>
      </c>
      <c r="K3181" s="371" t="n">
        <v>7656</v>
      </c>
      <c r="L3181" s="371" t="n"/>
      <c r="M3181" s="374">
        <f>+(((J3181-I3181)-(K3181-I3181))/(K3181-I3181))*100</f>
        <v/>
      </c>
      <c r="N3181" s="377" t="n"/>
      <c r="O3181" s="377" t="n"/>
      <c r="P3181" s="377" t="n"/>
      <c r="Q3181" s="287" t="n"/>
      <c r="R3181" s="287" t="n"/>
      <c r="S3181" s="331">
        <f>+(((K3181-I3181)/1000)*1000)/10</f>
        <v/>
      </c>
      <c r="T3181" s="332" t="n"/>
    </row>
    <row r="3182" ht="15.75" customHeight="1" s="412">
      <c r="A3182" s="333" t="n">
        <v>4935</v>
      </c>
      <c r="B3182" s="334" t="n">
        <v>319</v>
      </c>
      <c r="C3182" s="371" t="inlineStr">
        <is>
          <t>T464</t>
        </is>
      </c>
      <c r="D3182" s="371" t="n"/>
      <c r="E3182" s="371" t="n"/>
      <c r="F3182" s="371" t="n"/>
      <c r="G3182" s="371" t="n">
        <v>17</v>
      </c>
      <c r="H3182" s="372" t="n">
        <v>43619</v>
      </c>
      <c r="I3182" s="371" t="n">
        <v>5245</v>
      </c>
      <c r="J3182" s="371" t="n">
        <v>8331</v>
      </c>
      <c r="K3182" s="371" t="n">
        <v>7470</v>
      </c>
      <c r="L3182" s="371" t="n"/>
      <c r="M3182" s="374">
        <f>+(((J3182-I3182)-(K3182-I3182))/(K3182-I3182))*100</f>
        <v/>
      </c>
      <c r="N3182" s="394" t="n"/>
      <c r="O3182" s="376">
        <f>AVERAGE(M3182:M3183)</f>
        <v/>
      </c>
      <c r="P3182" s="376">
        <f>_xlfn.STDEV.S(M3182,M3183)</f>
        <v/>
      </c>
      <c r="Q3182" s="287" t="n"/>
      <c r="R3182" s="287" t="n"/>
      <c r="S3182" s="331">
        <f>+(((K3182-I3182)/1000)*1000)/10</f>
        <v/>
      </c>
      <c r="T3182" s="332">
        <f>AVERAGE(S3182:S3183)</f>
        <v/>
      </c>
    </row>
    <row r="3183" ht="15.75" customHeight="1" s="412">
      <c r="A3183" s="333" t="n">
        <v>4936</v>
      </c>
      <c r="B3183" s="334" t="n">
        <v>320</v>
      </c>
      <c r="C3183" s="371" t="inlineStr">
        <is>
          <t>T464</t>
        </is>
      </c>
      <c r="D3183" s="371" t="n"/>
      <c r="E3183" s="371" t="n"/>
      <c r="F3183" s="371" t="n"/>
      <c r="G3183" s="371" t="n">
        <v>17</v>
      </c>
      <c r="H3183" s="372" t="n">
        <v>43619</v>
      </c>
      <c r="I3183" s="371" t="n">
        <v>5238</v>
      </c>
      <c r="J3183" s="371" t="n">
        <v>8266</v>
      </c>
      <c r="K3183" s="371" t="n">
        <v>7413</v>
      </c>
      <c r="L3183" s="371" t="n"/>
      <c r="M3183" s="374">
        <f>+(((J3183-I3183)-(K3183-I3183))/(K3183-I3183))*100</f>
        <v/>
      </c>
      <c r="N3183" s="394" t="n"/>
      <c r="O3183" s="377" t="n"/>
      <c r="P3183" s="377" t="n"/>
      <c r="Q3183" s="287" t="n"/>
      <c r="R3183" s="287" t="n"/>
      <c r="S3183" s="331">
        <f>+(((K3183-I3183)/1000)*1000)/10</f>
        <v/>
      </c>
      <c r="T3183" s="332" t="n"/>
    </row>
    <row r="3184" ht="15.75" customHeight="1" s="412">
      <c r="A3184" s="333" t="n">
        <v>6379</v>
      </c>
      <c r="B3184" s="334" t="n">
        <v>313</v>
      </c>
      <c r="C3184" s="378" t="inlineStr">
        <is>
          <t>T464</t>
        </is>
      </c>
      <c r="D3184" s="378" t="n"/>
      <c r="E3184" s="378" t="n"/>
      <c r="F3184" s="378" t="n"/>
      <c r="G3184" s="378" t="n">
        <v>22</v>
      </c>
      <c r="H3184" s="379" t="n">
        <v>43685</v>
      </c>
      <c r="I3184" s="378" t="n">
        <v>5188</v>
      </c>
      <c r="J3184" s="378" t="n">
        <v>7698</v>
      </c>
      <c r="K3184" s="378" t="n">
        <v>7316</v>
      </c>
      <c r="L3184" s="378" t="n"/>
      <c r="M3184" s="374">
        <f>+(((J3184-I3184)-(K3184-I3184))/(K3184-I3184))*100</f>
        <v/>
      </c>
      <c r="N3184" s="394" t="n"/>
      <c r="O3184" s="376">
        <f>AVERAGE(M3184:M3185)</f>
        <v/>
      </c>
      <c r="P3184" s="376">
        <f>_xlfn.STDEV.S(M3184,M3185)</f>
        <v/>
      </c>
      <c r="Q3184" s="287" t="n"/>
      <c r="R3184" s="287" t="n"/>
      <c r="S3184" s="331">
        <f>+(((K3184-I3184)/1000)*1000)/10</f>
        <v/>
      </c>
      <c r="T3184" s="332">
        <f>AVERAGE(S3184:S3185)</f>
        <v/>
      </c>
    </row>
    <row r="3185" ht="15.75" customHeight="1" s="412">
      <c r="A3185" s="333" t="n">
        <v>6380</v>
      </c>
      <c r="B3185" s="334" t="n">
        <v>313</v>
      </c>
      <c r="C3185" s="378" t="inlineStr">
        <is>
          <t>T464</t>
        </is>
      </c>
      <c r="D3185" s="378" t="n"/>
      <c r="E3185" s="378" t="n"/>
      <c r="F3185" s="378" t="n"/>
      <c r="G3185" s="378" t="n">
        <v>22</v>
      </c>
      <c r="H3185" s="379" t="n">
        <v>43685</v>
      </c>
      <c r="I3185" s="378" t="n">
        <v>5188</v>
      </c>
      <c r="J3185" s="378" t="n">
        <v>7860</v>
      </c>
      <c r="K3185" s="378" t="n">
        <v>7449</v>
      </c>
      <c r="L3185" s="378" t="n"/>
      <c r="M3185" s="374">
        <f>+(((J3185-I3185)-(K3185-I3185))/(K3185-I3185))*100</f>
        <v/>
      </c>
      <c r="N3185" s="394" t="n"/>
      <c r="O3185" s="377" t="n"/>
      <c r="P3185" s="377" t="n"/>
      <c r="Q3185" s="287" t="n"/>
      <c r="R3185" s="287" t="n"/>
      <c r="S3185" s="331">
        <f>+(((K3185-I3185)/1000)*1000)/10</f>
        <v/>
      </c>
      <c r="T3185" s="332" t="n"/>
    </row>
    <row r="3186" ht="15.75" customHeight="1" s="412">
      <c r="A3186" s="403" t="n">
        <v>3575</v>
      </c>
      <c r="B3186" s="335" t="n">
        <v>331</v>
      </c>
      <c r="C3186" s="335" t="inlineStr">
        <is>
          <t>T465</t>
        </is>
      </c>
      <c r="D3186" s="335" t="n"/>
      <c r="E3186" s="335" t="n"/>
      <c r="F3186" s="335" t="n"/>
      <c r="G3186" s="335" t="n">
        <v>13</v>
      </c>
      <c r="H3186" s="336" t="n">
        <v>43587</v>
      </c>
      <c r="I3186" s="335" t="n">
        <v>5265</v>
      </c>
      <c r="J3186" s="335" t="n">
        <v>8431</v>
      </c>
      <c r="K3186" s="389" t="n">
        <v>7638</v>
      </c>
      <c r="L3186" s="335" t="n">
        <v>1</v>
      </c>
      <c r="M3186" s="337">
        <f>+(((J3186-I3186)-(K3186-I3186))/(K3186-I3186))*100</f>
        <v/>
      </c>
      <c r="N3186" s="338" t="inlineStr">
        <is>
          <t>1/2</t>
        </is>
      </c>
      <c r="O3186" s="339">
        <f>AVERAGE(M3186:M3187)</f>
        <v/>
      </c>
      <c r="P3186" s="339">
        <f>_xlfn.STDEV.S(M3186,M3187)</f>
        <v/>
      </c>
      <c r="Q3186" s="404" t="n">
        <v>1</v>
      </c>
      <c r="R3186" s="404" t="n"/>
      <c r="S3186" s="342">
        <f>+(((K3186-I3186)/1000)*1000)/10</f>
        <v/>
      </c>
      <c r="T3186" s="405">
        <f>AVERAGE(S3186:S3187)</f>
        <v/>
      </c>
    </row>
    <row r="3187" ht="15.75" customHeight="1" s="412">
      <c r="A3187" s="403" t="n">
        <v>3576</v>
      </c>
      <c r="B3187" s="335" t="n">
        <v>332</v>
      </c>
      <c r="C3187" s="335" t="inlineStr">
        <is>
          <t>T465</t>
        </is>
      </c>
      <c r="D3187" s="335" t="n"/>
      <c r="E3187" s="335" t="n"/>
      <c r="F3187" s="335" t="n"/>
      <c r="G3187" s="335" t="n">
        <v>13</v>
      </c>
      <c r="H3187" s="336" t="n">
        <v>43587</v>
      </c>
      <c r="I3187" s="335" t="n">
        <v>5252</v>
      </c>
      <c r="J3187" s="335" t="n">
        <v>8751</v>
      </c>
      <c r="K3187" s="389" t="n">
        <v>7822</v>
      </c>
      <c r="L3187" s="335" t="n"/>
      <c r="M3187" s="337">
        <f>+(((J3187-I3187)-(K3187-I3187))/(K3187-I3187))*100</f>
        <v/>
      </c>
      <c r="N3187" s="338" t="n"/>
      <c r="O3187" s="342" t="n"/>
      <c r="P3187" s="342" t="n"/>
      <c r="Q3187" s="404" t="n"/>
      <c r="R3187" s="404" t="n"/>
      <c r="S3187" s="342">
        <f>+(((K3187-I3187)/1000)*1000)/10</f>
        <v/>
      </c>
      <c r="T3187" s="405" t="n"/>
    </row>
    <row r="3188" ht="15.75" customHeight="1" s="412">
      <c r="A3188" s="403" t="n">
        <v>4291</v>
      </c>
      <c r="B3188" s="335" t="n">
        <v>321</v>
      </c>
      <c r="C3188" s="335" t="inlineStr">
        <is>
          <t>T465</t>
        </is>
      </c>
      <c r="D3188" s="335" t="n"/>
      <c r="E3188" s="335" t="n"/>
      <c r="F3188" s="335" t="n"/>
      <c r="G3188" s="335" t="n">
        <v>15</v>
      </c>
      <c r="H3188" s="336" t="n">
        <v>43599</v>
      </c>
      <c r="I3188" s="335" t="n">
        <v>5258</v>
      </c>
      <c r="J3188" s="335" t="n">
        <v>7781</v>
      </c>
      <c r="K3188" s="335" t="n">
        <v>7281</v>
      </c>
      <c r="L3188" s="335" t="n"/>
      <c r="M3188" s="337">
        <f>+(((J3188-I3188)-(K3188-I3188))/(K3188-I3188))*100</f>
        <v/>
      </c>
      <c r="N3188" s="342" t="inlineStr">
        <is>
          <t>MF*</t>
        </is>
      </c>
      <c r="O3188" s="339">
        <f>AVERAGE(M3188:M3189)</f>
        <v/>
      </c>
      <c r="P3188" s="339">
        <f>_xlfn.STDEV.S(M3188,M3189)</f>
        <v/>
      </c>
      <c r="Q3188" s="404" t="n"/>
      <c r="R3188" s="404" t="n"/>
      <c r="S3188" s="342">
        <f>+(((K3188-I3188)/1000)*1000)/10</f>
        <v/>
      </c>
      <c r="T3188" s="405">
        <f>AVERAGE(S3188:S3189)</f>
        <v/>
      </c>
    </row>
    <row r="3189" ht="15.75" customHeight="1" s="412">
      <c r="A3189" s="403" t="n">
        <v>4292</v>
      </c>
      <c r="B3189" s="335" t="n">
        <v>322</v>
      </c>
      <c r="C3189" s="335" t="inlineStr">
        <is>
          <t>T465</t>
        </is>
      </c>
      <c r="D3189" s="335" t="n"/>
      <c r="E3189" s="335" t="n"/>
      <c r="F3189" s="335" t="n"/>
      <c r="G3189" s="335" t="n">
        <v>15</v>
      </c>
      <c r="H3189" s="336" t="n">
        <v>43599</v>
      </c>
      <c r="I3189" s="335" t="n">
        <v>5219</v>
      </c>
      <c r="J3189" s="335" t="n">
        <v>7620</v>
      </c>
      <c r="K3189" s="335" t="n">
        <v>7134</v>
      </c>
      <c r="L3189" s="335" t="n"/>
      <c r="M3189" s="337">
        <f>+(((J3189-I3189)-(K3189-I3189))/(K3189-I3189))*100</f>
        <v/>
      </c>
      <c r="N3189" s="342" t="n"/>
      <c r="O3189" s="342" t="n"/>
      <c r="P3189" s="342" t="n"/>
      <c r="Q3189" s="404" t="n"/>
      <c r="R3189" s="404" t="n"/>
      <c r="S3189" s="342">
        <f>+(((K3189-I3189)/1000)*1000)/10</f>
        <v/>
      </c>
      <c r="T3189" s="405" t="n"/>
    </row>
    <row r="3190" ht="15.75" customHeight="1" s="412">
      <c r="A3190" s="403" t="n">
        <v>4937</v>
      </c>
      <c r="B3190" s="335" t="n">
        <v>321</v>
      </c>
      <c r="C3190" s="335" t="inlineStr">
        <is>
          <t>T465</t>
        </is>
      </c>
      <c r="D3190" s="335" t="n"/>
      <c r="E3190" s="335" t="n"/>
      <c r="F3190" s="335" t="n"/>
      <c r="G3190" s="335" t="n">
        <v>17</v>
      </c>
      <c r="H3190" s="336" t="n">
        <v>43619</v>
      </c>
      <c r="I3190" s="335" t="n">
        <v>5258</v>
      </c>
      <c r="J3190" s="335" t="n">
        <v>7978</v>
      </c>
      <c r="K3190" s="335" t="n">
        <v>7445</v>
      </c>
      <c r="L3190" s="335" t="n"/>
      <c r="M3190" s="337">
        <f>+(((J3190-I3190)-(K3190-I3190))/(K3190-I3190))*100</f>
        <v/>
      </c>
      <c r="N3190" s="338" t="n"/>
      <c r="O3190" s="339">
        <f>AVERAGE(M3190:M3191)</f>
        <v/>
      </c>
      <c r="P3190" s="339">
        <f>_xlfn.STDEV.S(M3190,M3191)</f>
        <v/>
      </c>
      <c r="Q3190" s="404" t="n"/>
      <c r="R3190" s="404" t="n"/>
      <c r="S3190" s="342">
        <f>+(((K3190-I3190)/1000)*1000)/10</f>
        <v/>
      </c>
      <c r="T3190" s="405">
        <f>AVERAGE(S3190:S3191)</f>
        <v/>
      </c>
    </row>
    <row r="3191" ht="15.75" customHeight="1" s="412">
      <c r="A3191" s="403" t="n">
        <v>4938</v>
      </c>
      <c r="B3191" s="335" t="n">
        <v>322</v>
      </c>
      <c r="C3191" s="335" t="inlineStr">
        <is>
          <t>T465</t>
        </is>
      </c>
      <c r="D3191" s="335" t="n"/>
      <c r="E3191" s="335" t="n"/>
      <c r="F3191" s="335" t="n"/>
      <c r="G3191" s="335" t="n">
        <v>17</v>
      </c>
      <c r="H3191" s="336" t="n">
        <v>43619</v>
      </c>
      <c r="I3191" s="335" t="n">
        <v>5219</v>
      </c>
      <c r="J3191" s="335" t="n">
        <v>8002</v>
      </c>
      <c r="K3191" s="335" t="n">
        <v>7463</v>
      </c>
      <c r="L3191" s="335" t="n"/>
      <c r="M3191" s="337">
        <f>+(((J3191-I3191)-(K3191-I3191))/(K3191-I3191))*100</f>
        <v/>
      </c>
      <c r="N3191" s="338" t="n"/>
      <c r="O3191" s="342" t="n"/>
      <c r="P3191" s="342" t="n"/>
      <c r="Q3191" s="404" t="n"/>
      <c r="R3191" s="404" t="n"/>
      <c r="S3191" s="342">
        <f>+(((K3191-I3191)/1000)*1000)/10</f>
        <v/>
      </c>
      <c r="T3191" s="405" t="n"/>
    </row>
    <row r="3192" ht="15.75" customHeight="1" s="412">
      <c r="A3192" s="403" t="n">
        <v>5507</v>
      </c>
      <c r="B3192" s="335" t="n">
        <v>245</v>
      </c>
      <c r="C3192" s="335" t="inlineStr">
        <is>
          <t>T465</t>
        </is>
      </c>
      <c r="D3192" s="335" t="n"/>
      <c r="E3192" s="335" t="n"/>
      <c r="F3192" s="335" t="n"/>
      <c r="G3192" s="335" t="n">
        <v>19</v>
      </c>
      <c r="H3192" s="336" t="n">
        <v>43637</v>
      </c>
      <c r="I3192" s="335" t="n">
        <v>5235</v>
      </c>
      <c r="J3192" s="335" t="n">
        <v>7662</v>
      </c>
      <c r="K3192" s="335" t="n">
        <v>7182</v>
      </c>
      <c r="L3192" s="335" t="n">
        <v>9</v>
      </c>
      <c r="M3192" s="337">
        <f>+(((J3192-I3192)-(K3192-I3192))/(K3192-I3192))*100</f>
        <v/>
      </c>
      <c r="N3192" s="338" t="n"/>
      <c r="O3192" s="339">
        <f>AVERAGE(M3192:M3193)</f>
        <v/>
      </c>
      <c r="P3192" s="339">
        <f>_xlfn.STDEV.S(M3192,M3193)</f>
        <v/>
      </c>
      <c r="Q3192" s="404" t="n"/>
      <c r="R3192" s="404" t="n"/>
      <c r="S3192" s="342">
        <f>+(((K3192-I3192)/1000)*1000)/10</f>
        <v/>
      </c>
      <c r="T3192" s="405">
        <f>AVERAGE(S3192:S3193)</f>
        <v/>
      </c>
    </row>
    <row r="3193" ht="15.75" customHeight="1" s="412">
      <c r="A3193" s="403" t="n">
        <v>5508</v>
      </c>
      <c r="B3193" s="335" t="n">
        <v>246</v>
      </c>
      <c r="C3193" s="335" t="inlineStr">
        <is>
          <t>T465</t>
        </is>
      </c>
      <c r="D3193" s="335" t="n"/>
      <c r="E3193" s="335" t="n"/>
      <c r="F3193" s="335" t="n"/>
      <c r="G3193" s="335" t="n">
        <v>19</v>
      </c>
      <c r="H3193" s="336" t="n">
        <v>43637</v>
      </c>
      <c r="I3193" s="335" t="n">
        <v>5309</v>
      </c>
      <c r="J3193" s="335" t="n">
        <v>8004</v>
      </c>
      <c r="K3193" s="335" t="n">
        <v>7452</v>
      </c>
      <c r="L3193" s="335" t="n"/>
      <c r="M3193" s="337">
        <f>+(((J3193-I3193)-(K3193-I3193))/(K3193-I3193))*100</f>
        <v/>
      </c>
      <c r="N3193" s="338" t="n"/>
      <c r="O3193" s="342" t="n"/>
      <c r="P3193" s="342" t="n"/>
      <c r="Q3193" s="404" t="n"/>
      <c r="R3193" s="404" t="n"/>
      <c r="S3193" s="342">
        <f>+(((K3193-I3193)/1000)*1000)/10</f>
        <v/>
      </c>
      <c r="T3193" s="405" t="n"/>
    </row>
    <row r="3194" ht="15.75" customHeight="1" s="412">
      <c r="A3194" s="403" t="n">
        <v>6381</v>
      </c>
      <c r="B3194" s="335" t="n">
        <v>314</v>
      </c>
      <c r="C3194" s="335" t="inlineStr">
        <is>
          <t>T465</t>
        </is>
      </c>
      <c r="D3194" s="335" t="n"/>
      <c r="E3194" s="335" t="n"/>
      <c r="F3194" s="335" t="n"/>
      <c r="G3194" s="335" t="n">
        <v>22</v>
      </c>
      <c r="H3194" s="336" t="n">
        <v>43685</v>
      </c>
      <c r="I3194" s="335" t="n">
        <v>5225</v>
      </c>
      <c r="J3194" s="335" t="n">
        <v>7311</v>
      </c>
      <c r="K3194" s="335" t="n">
        <v>7006</v>
      </c>
      <c r="L3194" s="335" t="n">
        <v>9</v>
      </c>
      <c r="M3194" s="337">
        <f>+(((J3194-I3194)-(K3194-I3194))/(K3194-I3194))*100</f>
        <v/>
      </c>
      <c r="N3194" s="338" t="n"/>
      <c r="O3194" s="339">
        <f>AVERAGE(M3194:M3195)</f>
        <v/>
      </c>
      <c r="P3194" s="339">
        <f>_xlfn.STDEV.S(M3194,M3195)</f>
        <v/>
      </c>
      <c r="Q3194" s="404" t="n"/>
      <c r="R3194" s="341">
        <f>(O3192-O3194)/48</f>
        <v/>
      </c>
      <c r="S3194" s="342">
        <f>+(((K3194-I3194)/1000)*1000)/10</f>
        <v/>
      </c>
      <c r="T3194" s="405">
        <f>AVERAGE(S3194:S3195)</f>
        <v/>
      </c>
    </row>
    <row r="3195" ht="15.75" customHeight="1" s="412">
      <c r="A3195" s="403" t="n">
        <v>6382</v>
      </c>
      <c r="B3195" s="335" t="n">
        <v>314</v>
      </c>
      <c r="C3195" s="335" t="inlineStr">
        <is>
          <t>T465</t>
        </is>
      </c>
      <c r="D3195" s="335" t="n"/>
      <c r="E3195" s="335" t="n"/>
      <c r="F3195" s="335" t="n"/>
      <c r="G3195" s="335" t="n">
        <v>22</v>
      </c>
      <c r="H3195" s="336" t="n">
        <v>43685</v>
      </c>
      <c r="I3195" s="335" t="n">
        <v>5225</v>
      </c>
      <c r="J3195" s="335" t="n">
        <v>7363</v>
      </c>
      <c r="K3195" s="335" t="n">
        <v>7029</v>
      </c>
      <c r="L3195" s="335" t="n"/>
      <c r="M3195" s="337">
        <f>+(((J3195-I3195)-(K3195-I3195))/(K3195-I3195))*100</f>
        <v/>
      </c>
      <c r="N3195" s="338" t="n"/>
      <c r="O3195" s="342" t="n"/>
      <c r="P3195" s="342" t="n"/>
      <c r="Q3195" s="404" t="n"/>
      <c r="R3195" s="404" t="n"/>
      <c r="S3195" s="342">
        <f>+(((K3195-I3195)/1000)*1000)/10</f>
        <v/>
      </c>
      <c r="T3195" s="405" t="n"/>
    </row>
    <row r="3196" ht="15.75" customHeight="1" s="412">
      <c r="A3196" s="406" t="n">
        <v>3965</v>
      </c>
      <c r="B3196" s="380" t="n">
        <v>387</v>
      </c>
      <c r="C3196" s="380" t="inlineStr">
        <is>
          <t>T466</t>
        </is>
      </c>
      <c r="D3196" s="380" t="n"/>
      <c r="E3196" s="380" t="n"/>
      <c r="F3196" s="380" t="n"/>
      <c r="G3196" s="380" t="n">
        <v>14</v>
      </c>
      <c r="H3196" s="381" t="n">
        <v>43591</v>
      </c>
      <c r="I3196" s="391" t="n">
        <v>5506</v>
      </c>
      <c r="J3196" s="391" t="n">
        <v>8193</v>
      </c>
      <c r="K3196" s="380" t="n">
        <v>7422</v>
      </c>
      <c r="L3196" s="380" t="n">
        <v>2</v>
      </c>
      <c r="M3196" s="382">
        <f>+(((J3196-I3196)-(K3196-I3196))/(K3196-I3196))*100</f>
        <v/>
      </c>
      <c r="N3196" s="395" t="inlineStr">
        <is>
          <t>2/5</t>
        </is>
      </c>
      <c r="O3196" s="384">
        <f>AVERAGE(M3196:M3197)</f>
        <v/>
      </c>
      <c r="P3196" s="384">
        <f>_xlfn.STDEV.S(M3196,M3197)</f>
        <v/>
      </c>
      <c r="Q3196" s="407" t="n">
        <v>2</v>
      </c>
      <c r="R3196" s="407" t="n"/>
      <c r="S3196" s="385">
        <f>+(((K3196-I3196)/1000)*1000)/10</f>
        <v/>
      </c>
      <c r="T3196" s="408">
        <f>AVERAGE(S3196:S3197)</f>
        <v/>
      </c>
    </row>
    <row r="3197" ht="15.75" customHeight="1" s="412">
      <c r="A3197" s="406" t="n">
        <v>3966</v>
      </c>
      <c r="B3197" s="380" t="n">
        <v>388</v>
      </c>
      <c r="C3197" s="380" t="inlineStr">
        <is>
          <t>T466</t>
        </is>
      </c>
      <c r="D3197" s="380" t="n"/>
      <c r="E3197" s="380" t="n"/>
      <c r="F3197" s="380" t="n"/>
      <c r="G3197" s="380" t="n">
        <v>14</v>
      </c>
      <c r="H3197" s="381" t="n">
        <v>43591</v>
      </c>
      <c r="I3197" s="391" t="n">
        <v>5526</v>
      </c>
      <c r="J3197" s="391" t="n">
        <v>8190</v>
      </c>
      <c r="K3197" s="380" t="n">
        <v>7427</v>
      </c>
      <c r="L3197" s="380" t="n"/>
      <c r="M3197" s="382">
        <f>+(((J3197-I3197)-(K3197-I3197))/(K3197-I3197))*100</f>
        <v/>
      </c>
      <c r="N3197" s="395" t="n"/>
      <c r="O3197" s="385" t="n"/>
      <c r="P3197" s="385" t="n"/>
      <c r="Q3197" s="407" t="n"/>
      <c r="R3197" s="407" t="n"/>
      <c r="S3197" s="385">
        <f>+(((K3197-I3197)/1000)*1000)/10</f>
        <v/>
      </c>
      <c r="T3197" s="408" t="n"/>
    </row>
    <row r="3198" ht="15.75" customHeight="1" s="412">
      <c r="A3198" s="406" t="n">
        <v>4613</v>
      </c>
      <c r="B3198" s="380" t="n">
        <v>319</v>
      </c>
      <c r="C3198" s="380" t="inlineStr">
        <is>
          <t>T466</t>
        </is>
      </c>
      <c r="D3198" s="380" t="n"/>
      <c r="E3198" s="380" t="n"/>
      <c r="F3198" s="380" t="n"/>
      <c r="G3198" s="380" t="n">
        <v>16</v>
      </c>
      <c r="H3198" s="381" t="n">
        <v>43607</v>
      </c>
      <c r="I3198" s="380" t="n">
        <v>5245</v>
      </c>
      <c r="J3198" s="380" t="n">
        <v>8229</v>
      </c>
      <c r="K3198" s="380" t="n">
        <v>7510</v>
      </c>
      <c r="L3198" s="380" t="n">
        <v>2</v>
      </c>
      <c r="M3198" s="382">
        <f>+(((J3198-I3198)-(K3198-I3198))/(K3198-I3198))*100</f>
        <v/>
      </c>
      <c r="N3198" s="395" t="n"/>
      <c r="O3198" s="384">
        <f>AVERAGE(M3198:M3199)</f>
        <v/>
      </c>
      <c r="P3198" s="384">
        <f>_xlfn.STDEV.S(M3198,M3199)</f>
        <v/>
      </c>
      <c r="Q3198" s="407" t="n"/>
      <c r="R3198" s="407" t="n"/>
      <c r="S3198" s="385">
        <f>+(((K3198-I3198)/1000)*1000)/10</f>
        <v/>
      </c>
      <c r="T3198" s="408">
        <f>AVERAGE(S3198:S3199)</f>
        <v/>
      </c>
    </row>
    <row r="3199" ht="15.75" customHeight="1" s="412">
      <c r="A3199" s="406" t="n">
        <v>4614</v>
      </c>
      <c r="B3199" s="380" t="n">
        <v>320</v>
      </c>
      <c r="C3199" s="380" t="inlineStr">
        <is>
          <t>T466</t>
        </is>
      </c>
      <c r="D3199" s="380" t="n"/>
      <c r="E3199" s="380" t="n"/>
      <c r="F3199" s="380" t="n"/>
      <c r="G3199" s="380" t="n">
        <v>16</v>
      </c>
      <c r="H3199" s="381" t="n">
        <v>43607</v>
      </c>
      <c r="I3199" s="380" t="n">
        <v>5238</v>
      </c>
      <c r="J3199" s="380" t="n">
        <v>7889</v>
      </c>
      <c r="K3199" s="380" t="n">
        <v>7283</v>
      </c>
      <c r="L3199" s="380" t="n"/>
      <c r="M3199" s="382">
        <f>+(((J3199-I3199)-(K3199-I3199))/(K3199-I3199))*100</f>
        <v/>
      </c>
      <c r="N3199" s="395" t="n"/>
      <c r="O3199" s="385" t="n"/>
      <c r="P3199" s="385" t="n"/>
      <c r="Q3199" s="407" t="n"/>
      <c r="R3199" s="407" t="n"/>
      <c r="S3199" s="385">
        <f>+(((K3199-I3199)/1000)*1000)/10</f>
        <v/>
      </c>
      <c r="T3199" s="408" t="n"/>
    </row>
    <row r="3200" ht="15.75" customHeight="1" s="412">
      <c r="A3200" s="406" t="n">
        <v>5259</v>
      </c>
      <c r="B3200" s="380" t="n">
        <v>319</v>
      </c>
      <c r="C3200" s="380" t="inlineStr">
        <is>
          <t>T466</t>
        </is>
      </c>
      <c r="D3200" s="380" t="n"/>
      <c r="E3200" s="380" t="n"/>
      <c r="F3200" s="380" t="n"/>
      <c r="G3200" s="380" t="n">
        <v>18</v>
      </c>
      <c r="H3200" s="381" t="n">
        <v>43626</v>
      </c>
      <c r="I3200" s="380" t="n">
        <v>5245</v>
      </c>
      <c r="J3200" s="380" t="n">
        <v>7743</v>
      </c>
      <c r="K3200" s="380" t="n">
        <v>7210</v>
      </c>
      <c r="L3200" s="380" t="n">
        <v>6</v>
      </c>
      <c r="M3200" s="382">
        <f>+(((J3200-I3200)-(K3200-I3200))/(K3200-I3200))*100</f>
        <v/>
      </c>
      <c r="N3200" s="395" t="n"/>
      <c r="O3200" s="384">
        <f>AVERAGE(M3200:M3201)</f>
        <v/>
      </c>
      <c r="P3200" s="384">
        <f>_xlfn.STDEV.S(M3200,M3201)</f>
        <v/>
      </c>
      <c r="Q3200" s="407" t="n"/>
      <c r="R3200" s="341">
        <f>(O3198-O3200)/19</f>
        <v/>
      </c>
      <c r="S3200" s="385">
        <f>+(((K3200-I3200)/1000)*1000)/10</f>
        <v/>
      </c>
      <c r="T3200" s="408">
        <f>AVERAGE(S3200:S3201)</f>
        <v/>
      </c>
    </row>
    <row r="3201" ht="15.75" customHeight="1" s="412">
      <c r="A3201" s="406" t="n">
        <v>5260</v>
      </c>
      <c r="B3201" s="380" t="n">
        <v>320</v>
      </c>
      <c r="C3201" s="380" t="inlineStr">
        <is>
          <t>T466</t>
        </is>
      </c>
      <c r="D3201" s="380" t="n"/>
      <c r="E3201" s="380" t="n"/>
      <c r="F3201" s="380" t="n"/>
      <c r="G3201" s="380" t="n">
        <v>18</v>
      </c>
      <c r="H3201" s="381" t="n">
        <v>43626</v>
      </c>
      <c r="I3201" s="380" t="n">
        <v>5238</v>
      </c>
      <c r="J3201" s="380" t="n">
        <v>7790</v>
      </c>
      <c r="K3201" s="380" t="n">
        <v>7249</v>
      </c>
      <c r="L3201" s="380" t="n"/>
      <c r="M3201" s="382">
        <f>+(((J3201-I3201)-(K3201-I3201))/(K3201-I3201))*100</f>
        <v/>
      </c>
      <c r="N3201" s="395" t="n"/>
      <c r="O3201" s="385" t="n"/>
      <c r="P3201" s="385" t="n"/>
      <c r="Q3201" s="407" t="n"/>
      <c r="R3201" s="407" t="n"/>
      <c r="S3201" s="385">
        <f>+(((K3201-I3201)/1000)*1000)/10</f>
        <v/>
      </c>
      <c r="T3201" s="408" t="n"/>
    </row>
    <row r="3202" ht="15.75" customHeight="1" s="412">
      <c r="A3202" s="406" t="n">
        <v>5749</v>
      </c>
      <c r="B3202" s="380" t="n">
        <v>193</v>
      </c>
      <c r="C3202" s="380" t="inlineStr">
        <is>
          <t>T466</t>
        </is>
      </c>
      <c r="D3202" s="380" t="n"/>
      <c r="E3202" s="380" t="n"/>
      <c r="F3202" s="380" t="n"/>
      <c r="G3202" s="380" t="n">
        <v>21</v>
      </c>
      <c r="H3202" s="381" t="n">
        <v>43657</v>
      </c>
      <c r="I3202" s="380" t="n">
        <v>5263</v>
      </c>
      <c r="J3202" s="380" t="n">
        <v>8756</v>
      </c>
      <c r="K3202" s="380" t="n">
        <v>8152</v>
      </c>
      <c r="L3202" s="380" t="n">
        <v>6</v>
      </c>
      <c r="M3202" s="382">
        <f>+(((J3202-I3202)-(K3202-I3202))/(K3202-I3202))*100</f>
        <v/>
      </c>
      <c r="N3202" s="395" t="n"/>
      <c r="O3202" s="384">
        <f>AVERAGE(M3202:M3203)</f>
        <v/>
      </c>
      <c r="P3202" s="384">
        <f>_xlfn.STDEV.S(M3202,M3203)</f>
        <v/>
      </c>
      <c r="Q3202" s="407" t="n"/>
      <c r="R3202" s="407" t="n"/>
      <c r="S3202" s="385">
        <f>+(((K3202-I3202)/1000)*1000)/10</f>
        <v/>
      </c>
      <c r="T3202" s="408">
        <f>AVERAGE(S3202:S3203)</f>
        <v/>
      </c>
    </row>
    <row r="3203" ht="15.75" customHeight="1" s="412">
      <c r="A3203" s="406" t="n">
        <v>5750</v>
      </c>
      <c r="B3203" s="380" t="n">
        <v>194</v>
      </c>
      <c r="C3203" s="380" t="inlineStr">
        <is>
          <t>T466</t>
        </is>
      </c>
      <c r="D3203" s="380" t="n"/>
      <c r="E3203" s="380" t="n"/>
      <c r="F3203" s="380" t="n"/>
      <c r="G3203" s="380" t="n">
        <v>21</v>
      </c>
      <c r="H3203" s="381" t="n">
        <v>43657</v>
      </c>
      <c r="I3203" s="380" t="n">
        <v>5207</v>
      </c>
      <c r="J3203" s="380" t="n">
        <v>8594</v>
      </c>
      <c r="K3203" s="380" t="n">
        <v>7990</v>
      </c>
      <c r="L3203" s="380" t="n"/>
      <c r="M3203" s="382">
        <f>+(((J3203-I3203)-(K3203-I3203))/(K3203-I3203))*100</f>
        <v/>
      </c>
      <c r="N3203" s="395" t="n"/>
      <c r="O3203" s="385" t="n"/>
      <c r="P3203" s="385" t="n"/>
      <c r="Q3203" s="407" t="n"/>
      <c r="R3203" s="407" t="n"/>
      <c r="S3203" s="385">
        <f>+(((K3203-I3203)/1000)*1000)/10</f>
        <v/>
      </c>
      <c r="T3203" s="408" t="n"/>
    </row>
    <row r="3204" ht="15.75" customHeight="1" s="412">
      <c r="A3204" s="406" t="n">
        <v>6383</v>
      </c>
      <c r="B3204" s="380" t="n">
        <v>315</v>
      </c>
      <c r="C3204" s="380" t="inlineStr">
        <is>
          <t>T466</t>
        </is>
      </c>
      <c r="D3204" s="380" t="n"/>
      <c r="E3204" s="380" t="n"/>
      <c r="F3204" s="380" t="n"/>
      <c r="G3204" s="380" t="n">
        <v>22</v>
      </c>
      <c r="H3204" s="381" t="n">
        <v>43685</v>
      </c>
      <c r="I3204" s="380" t="n">
        <v>5198</v>
      </c>
      <c r="J3204" s="380" t="n">
        <v>8907</v>
      </c>
      <c r="K3204" s="380" t="n">
        <v>8324</v>
      </c>
      <c r="L3204" s="380" t="n">
        <v>6</v>
      </c>
      <c r="M3204" s="382">
        <f>+(((J3204-I3204)-(K3204-I3204))/(K3204-I3204))*100</f>
        <v/>
      </c>
      <c r="N3204" s="395" t="n"/>
      <c r="O3204" s="384">
        <f>AVERAGE(M3204:M3205)</f>
        <v/>
      </c>
      <c r="P3204" s="384">
        <f>_xlfn.STDEV.S(M3204,M3205)</f>
        <v/>
      </c>
      <c r="Q3204" s="407" t="n"/>
      <c r="R3204" s="341">
        <f>(O3198-O3204)/77</f>
        <v/>
      </c>
      <c r="S3204" s="385">
        <f>+(((K3204-I3204)/1000)*1000)/10</f>
        <v/>
      </c>
      <c r="T3204" s="408">
        <f>AVERAGE(S3204:S3205)</f>
        <v/>
      </c>
    </row>
    <row r="3205" ht="15.75" customHeight="1" s="412">
      <c r="A3205" s="406" t="n">
        <v>6384</v>
      </c>
      <c r="B3205" s="380" t="n">
        <v>315</v>
      </c>
      <c r="C3205" s="380" t="inlineStr">
        <is>
          <t>T466</t>
        </is>
      </c>
      <c r="D3205" s="380" t="n"/>
      <c r="E3205" s="380" t="n"/>
      <c r="F3205" s="380" t="n"/>
      <c r="G3205" s="380" t="n">
        <v>22</v>
      </c>
      <c r="H3205" s="381" t="n">
        <v>43685</v>
      </c>
      <c r="I3205" s="380" t="n">
        <v>5198</v>
      </c>
      <c r="J3205" s="380" t="n">
        <v>8753</v>
      </c>
      <c r="K3205" s="380" t="n">
        <v>8164</v>
      </c>
      <c r="L3205" s="380" t="n"/>
      <c r="M3205" s="382">
        <f>+(((J3205-I3205)-(K3205-I3205))/(K3205-I3205))*100</f>
        <v/>
      </c>
      <c r="N3205" s="395" t="n"/>
      <c r="O3205" s="385" t="n"/>
      <c r="P3205" s="385" t="n"/>
      <c r="Q3205" s="407" t="n"/>
      <c r="R3205" s="407" t="n"/>
      <c r="S3205" s="385">
        <f>+(((K3205-I3205)/1000)*1000)/10</f>
        <v/>
      </c>
      <c r="T3205" s="408" t="n"/>
    </row>
    <row r="3206" ht="15.75" customHeight="1" s="412">
      <c r="A3206" s="403" t="n">
        <v>3577</v>
      </c>
      <c r="B3206" s="335" t="n">
        <v>333</v>
      </c>
      <c r="C3206" s="335" t="inlineStr">
        <is>
          <t>T467</t>
        </is>
      </c>
      <c r="D3206" s="335" t="n"/>
      <c r="E3206" s="335" t="n"/>
      <c r="F3206" s="335" t="n"/>
      <c r="G3206" s="335" t="n">
        <v>13</v>
      </c>
      <c r="H3206" s="336" t="n">
        <v>43587</v>
      </c>
      <c r="I3206" s="335" t="n">
        <v>5211</v>
      </c>
      <c r="J3206" s="335" t="n">
        <v>8403</v>
      </c>
      <c r="K3206" s="389" t="n">
        <v>7431</v>
      </c>
      <c r="L3206" s="335" t="n">
        <v>1</v>
      </c>
      <c r="M3206" s="337">
        <f>+(((J3206-I3206)-(K3206-I3206))/(K3206-I3206))*100</f>
        <v/>
      </c>
      <c r="N3206" s="338" t="inlineStr">
        <is>
          <t>1/4</t>
        </is>
      </c>
      <c r="O3206" s="339">
        <f>AVERAGE(M3206:M3207)</f>
        <v/>
      </c>
      <c r="P3206" s="339">
        <f>_xlfn.STDEV.S(M3206,M3207)</f>
        <v/>
      </c>
      <c r="Q3206" s="404" t="n">
        <v>2</v>
      </c>
      <c r="R3206" s="404" t="n"/>
      <c r="S3206" s="342">
        <f>+(((K3206-I3206)/1000)*1000)/10</f>
        <v/>
      </c>
      <c r="T3206" s="405">
        <f>AVERAGE(S3206:S3207)</f>
        <v/>
      </c>
    </row>
    <row r="3207" ht="15.75" customHeight="1" s="412">
      <c r="A3207" s="403" t="n">
        <v>3578</v>
      </c>
      <c r="B3207" s="335" t="n">
        <v>334</v>
      </c>
      <c r="C3207" s="335" t="inlineStr">
        <is>
          <t>T467</t>
        </is>
      </c>
      <c r="D3207" s="335" t="n"/>
      <c r="E3207" s="335" t="n"/>
      <c r="F3207" s="335" t="n"/>
      <c r="G3207" s="335" t="n">
        <v>13</v>
      </c>
      <c r="H3207" s="336" t="n">
        <v>43587</v>
      </c>
      <c r="I3207" s="335" t="n">
        <v>5171</v>
      </c>
      <c r="J3207" s="335" t="n">
        <v>8608</v>
      </c>
      <c r="K3207" s="389" t="n">
        <v>7580</v>
      </c>
      <c r="L3207" s="335" t="n"/>
      <c r="M3207" s="337">
        <f>+(((J3207-I3207)-(K3207-I3207))/(K3207-I3207))*100</f>
        <v/>
      </c>
      <c r="N3207" s="338" t="n"/>
      <c r="O3207" s="342" t="n"/>
      <c r="P3207" s="342" t="n"/>
      <c r="Q3207" s="404" t="n"/>
      <c r="R3207" s="404" t="n"/>
      <c r="S3207" s="342">
        <f>+(((K3207-I3207)/1000)*1000)/10</f>
        <v/>
      </c>
      <c r="T3207" s="405" t="n"/>
    </row>
    <row r="3208" ht="15.75" customHeight="1" s="412">
      <c r="A3208" s="403" t="n">
        <v>4293</v>
      </c>
      <c r="B3208" s="335" t="n">
        <v>323</v>
      </c>
      <c r="C3208" s="335" t="inlineStr">
        <is>
          <t>T467</t>
        </is>
      </c>
      <c r="D3208" s="335" t="n"/>
      <c r="E3208" s="335" t="n"/>
      <c r="F3208" s="335" t="n"/>
      <c r="G3208" s="335" t="n">
        <v>15</v>
      </c>
      <c r="H3208" s="336" t="n">
        <v>43599</v>
      </c>
      <c r="I3208" s="335" t="n">
        <v>5241</v>
      </c>
      <c r="J3208" s="335" t="n">
        <v>8570</v>
      </c>
      <c r="K3208" s="335" t="n">
        <v>7757</v>
      </c>
      <c r="L3208" s="335" t="n"/>
      <c r="M3208" s="337">
        <f>+(((J3208-I3208)-(K3208-I3208))/(K3208-I3208))*100</f>
        <v/>
      </c>
      <c r="N3208" s="342" t="inlineStr">
        <is>
          <t>MF* 06/05/2019</t>
        </is>
      </c>
      <c r="O3208" s="339">
        <f>AVERAGE(M3208:M3209)</f>
        <v/>
      </c>
      <c r="P3208" s="339">
        <f>_xlfn.STDEV.S(M3208,M3209)</f>
        <v/>
      </c>
      <c r="Q3208" s="404" t="n"/>
      <c r="R3208" s="404" t="n"/>
      <c r="S3208" s="342">
        <f>+(((K3208-I3208)/1000)*1000)/10</f>
        <v/>
      </c>
      <c r="T3208" s="405">
        <f>AVERAGE(S3208:S3209)</f>
        <v/>
      </c>
    </row>
    <row r="3209" ht="15.75" customHeight="1" s="412">
      <c r="A3209" s="403" t="n">
        <v>4294</v>
      </c>
      <c r="B3209" s="335" t="n">
        <v>324</v>
      </c>
      <c r="C3209" s="335" t="inlineStr">
        <is>
          <t>T467</t>
        </is>
      </c>
      <c r="D3209" s="335" t="n"/>
      <c r="E3209" s="335" t="n"/>
      <c r="F3209" s="335" t="n"/>
      <c r="G3209" s="335" t="n">
        <v>15</v>
      </c>
      <c r="H3209" s="336" t="n">
        <v>43599</v>
      </c>
      <c r="I3209" s="335" t="n">
        <v>5265</v>
      </c>
      <c r="J3209" s="335" t="n">
        <v>9000</v>
      </c>
      <c r="K3209" s="335" t="n">
        <v>8032</v>
      </c>
      <c r="L3209" s="335" t="n"/>
      <c r="M3209" s="337">
        <f>+(((J3209-I3209)-(K3209-I3209))/(K3209-I3209))*100</f>
        <v/>
      </c>
      <c r="N3209" s="342" t="n"/>
      <c r="O3209" s="342" t="n"/>
      <c r="P3209" s="342" t="n"/>
      <c r="Q3209" s="404" t="n"/>
      <c r="R3209" s="404" t="n"/>
      <c r="S3209" s="342">
        <f>+(((K3209-I3209)/1000)*1000)/10</f>
        <v/>
      </c>
      <c r="T3209" s="405" t="n"/>
    </row>
    <row r="3210" ht="15.75" customHeight="1" s="412">
      <c r="A3210" s="403" t="n">
        <v>4939</v>
      </c>
      <c r="B3210" s="335" t="n">
        <v>323</v>
      </c>
      <c r="C3210" s="335" t="inlineStr">
        <is>
          <t>T467</t>
        </is>
      </c>
      <c r="D3210" s="335" t="n"/>
      <c r="E3210" s="335" t="n"/>
      <c r="F3210" s="335" t="n"/>
      <c r="G3210" s="335" t="n">
        <v>17</v>
      </c>
      <c r="H3210" s="336" t="n">
        <v>43619</v>
      </c>
      <c r="I3210" s="335" t="n">
        <v>5241</v>
      </c>
      <c r="J3210" s="335" t="n">
        <v>7821</v>
      </c>
      <c r="K3210" s="335" t="n">
        <v>7251</v>
      </c>
      <c r="L3210" s="335" t="n"/>
      <c r="M3210" s="337">
        <f>+(((J3210-I3210)-(K3210-I3210))/(K3210-I3210))*100</f>
        <v/>
      </c>
      <c r="N3210" s="338" t="n"/>
      <c r="O3210" s="339">
        <f>AVERAGE(M3210:M3211)</f>
        <v/>
      </c>
      <c r="P3210" s="339">
        <f>_xlfn.STDEV.S(M3210,M3211)</f>
        <v/>
      </c>
      <c r="Q3210" s="404" t="n"/>
      <c r="R3210" s="341">
        <f>(O3208-O3210)/20</f>
        <v/>
      </c>
      <c r="S3210" s="342">
        <f>+(((K3210-I3210)/1000)*1000)/10</f>
        <v/>
      </c>
      <c r="T3210" s="405">
        <f>AVERAGE(S3210:S3211)</f>
        <v/>
      </c>
    </row>
    <row r="3211" ht="15.75" customHeight="1" s="412">
      <c r="A3211" s="403" t="n">
        <v>4940</v>
      </c>
      <c r="B3211" s="335" t="n">
        <v>324</v>
      </c>
      <c r="C3211" s="335" t="inlineStr">
        <is>
          <t>T467</t>
        </is>
      </c>
      <c r="D3211" s="335" t="n"/>
      <c r="E3211" s="335" t="n"/>
      <c r="F3211" s="335" t="n"/>
      <c r="G3211" s="335" t="n">
        <v>17</v>
      </c>
      <c r="H3211" s="336" t="n">
        <v>43619</v>
      </c>
      <c r="I3211" s="335" t="n">
        <v>5265</v>
      </c>
      <c r="J3211" s="335" t="n">
        <v>7928</v>
      </c>
      <c r="K3211" s="335" t="n">
        <v>7327</v>
      </c>
      <c r="L3211" s="335" t="n"/>
      <c r="M3211" s="337">
        <f>+(((J3211-I3211)-(K3211-I3211))/(K3211-I3211))*100</f>
        <v/>
      </c>
      <c r="N3211" s="338" t="n"/>
      <c r="O3211" s="342" t="n"/>
      <c r="P3211" s="342" t="n"/>
      <c r="Q3211" s="404" t="n"/>
      <c r="R3211" s="404" t="n"/>
      <c r="S3211" s="342">
        <f>+(((K3211-I3211)/1000)*1000)/10</f>
        <v/>
      </c>
      <c r="T3211" s="405" t="n"/>
    </row>
    <row r="3212" ht="15.75" customHeight="1" s="412">
      <c r="A3212" s="403" t="n">
        <v>5751</v>
      </c>
      <c r="B3212" s="335" t="n">
        <v>195</v>
      </c>
      <c r="C3212" s="335" t="inlineStr">
        <is>
          <t>T467</t>
        </is>
      </c>
      <c r="D3212" s="335" t="n"/>
      <c r="E3212" s="335" t="n"/>
      <c r="F3212" s="335" t="n"/>
      <c r="G3212" s="335" t="n">
        <v>21</v>
      </c>
      <c r="H3212" s="336" t="n">
        <v>43657</v>
      </c>
      <c r="I3212" s="335" t="n">
        <v>5277</v>
      </c>
      <c r="J3212" s="335" t="n">
        <v>7752</v>
      </c>
      <c r="K3212" s="335" t="n">
        <v>7328</v>
      </c>
      <c r="L3212" s="335" t="n"/>
      <c r="M3212" s="337">
        <f>+(((J3212-I3212)-(K3212-I3212))/(K3212-I3212))*100</f>
        <v/>
      </c>
      <c r="N3212" s="338" t="n"/>
      <c r="O3212" s="339">
        <f>AVERAGE(M3212:M3213)</f>
        <v/>
      </c>
      <c r="P3212" s="339">
        <f>_xlfn.STDEV.S(M3212,M3213)</f>
        <v/>
      </c>
      <c r="Q3212" s="404" t="n"/>
      <c r="R3212" s="404" t="n"/>
      <c r="S3212" s="342">
        <f>+(((K3212-I3212)/1000)*1000)/10</f>
        <v/>
      </c>
      <c r="T3212" s="405">
        <f>AVERAGE(S3212:S3213)</f>
        <v/>
      </c>
    </row>
    <row r="3213" ht="15.75" customHeight="1" s="412">
      <c r="A3213" s="403" t="n">
        <v>5752</v>
      </c>
      <c r="B3213" s="335" t="n">
        <v>196</v>
      </c>
      <c r="C3213" s="335" t="inlineStr">
        <is>
          <t>T467</t>
        </is>
      </c>
      <c r="D3213" s="335" t="n"/>
      <c r="E3213" s="335" t="n"/>
      <c r="F3213" s="335" t="n"/>
      <c r="G3213" s="335" t="n">
        <v>21</v>
      </c>
      <c r="H3213" s="336" t="n">
        <v>43657</v>
      </c>
      <c r="I3213" s="335" t="n">
        <v>5243</v>
      </c>
      <c r="J3213" s="335" t="n">
        <v>7444</v>
      </c>
      <c r="K3213" s="335" t="n">
        <v>7067</v>
      </c>
      <c r="L3213" s="335" t="n"/>
      <c r="M3213" s="337">
        <f>+(((J3213-I3213)-(K3213-I3213))/(K3213-I3213))*100</f>
        <v/>
      </c>
      <c r="N3213" s="338" t="n"/>
      <c r="O3213" s="342" t="n"/>
      <c r="P3213" s="342" t="n"/>
      <c r="Q3213" s="404" t="n"/>
      <c r="R3213" s="404" t="n"/>
      <c r="S3213" s="342">
        <f>+(((K3213-I3213)/1000)*1000)/10</f>
        <v/>
      </c>
      <c r="T3213" s="405" t="n"/>
    </row>
    <row r="3214" ht="15.75" customHeight="1" s="412">
      <c r="A3214" s="403" t="n">
        <v>6385</v>
      </c>
      <c r="B3214" s="335" t="n">
        <v>316</v>
      </c>
      <c r="C3214" s="335" t="inlineStr">
        <is>
          <t>T467</t>
        </is>
      </c>
      <c r="D3214" s="335" t="n"/>
      <c r="E3214" s="335" t="n"/>
      <c r="F3214" s="335" t="n"/>
      <c r="G3214" s="335" t="n">
        <v>22</v>
      </c>
      <c r="H3214" s="336" t="n">
        <v>43685</v>
      </c>
      <c r="I3214" s="335" t="n">
        <v>5239</v>
      </c>
      <c r="J3214" s="335" t="n">
        <v>8285</v>
      </c>
      <c r="K3214" s="335" t="n">
        <v>7807</v>
      </c>
      <c r="L3214" s="335" t="n"/>
      <c r="M3214" s="337">
        <f>+(((J3214-I3214)-(K3214-I3214))/(K3214-I3214))*100</f>
        <v/>
      </c>
      <c r="N3214" s="338" t="n"/>
      <c r="O3214" s="339">
        <f>AVERAGE(M3214:M3215)</f>
        <v/>
      </c>
      <c r="P3214" s="339">
        <f>_xlfn.STDEV.S(M3214,M3215)</f>
        <v/>
      </c>
      <c r="Q3214" s="404" t="n"/>
      <c r="R3214" s="341">
        <f>(O3208-O3214)/85</f>
        <v/>
      </c>
      <c r="S3214" s="342">
        <f>+(((K3214-I3214)/1000)*1000)/10</f>
        <v/>
      </c>
      <c r="T3214" s="405">
        <f>AVERAGE(S3214:S3215)</f>
        <v/>
      </c>
      <c r="U3214" s="407">
        <f>3.5/R3214</f>
        <v/>
      </c>
      <c r="V3214" s="409">
        <f>+H3214+U3214</f>
        <v/>
      </c>
    </row>
    <row r="3215" ht="15.75" customHeight="1" s="412">
      <c r="A3215" s="403" t="n">
        <v>6386</v>
      </c>
      <c r="B3215" s="335" t="n">
        <v>316</v>
      </c>
      <c r="C3215" s="335" t="inlineStr">
        <is>
          <t>T467</t>
        </is>
      </c>
      <c r="D3215" s="335" t="n"/>
      <c r="E3215" s="335" t="n"/>
      <c r="F3215" s="335" t="n"/>
      <c r="G3215" s="335" t="n">
        <v>22</v>
      </c>
      <c r="H3215" s="336" t="n">
        <v>43685</v>
      </c>
      <c r="I3215" s="335" t="n">
        <v>5239</v>
      </c>
      <c r="J3215" s="335" t="n">
        <v>8506</v>
      </c>
      <c r="K3215" s="335" t="n">
        <v>7979</v>
      </c>
      <c r="L3215" s="335" t="n"/>
      <c r="M3215" s="337">
        <f>+(((J3215-I3215)-(K3215-I3215))/(K3215-I3215))*100</f>
        <v/>
      </c>
      <c r="N3215" s="338" t="n"/>
      <c r="O3215" s="342" t="n"/>
      <c r="P3215" s="342" t="n"/>
      <c r="Q3215" s="404" t="n"/>
      <c r="R3215" s="404" t="n"/>
      <c r="S3215" s="342">
        <f>+(((K3215-I3215)/1000)*1000)/10</f>
        <v/>
      </c>
      <c r="T3215" s="405" t="n"/>
    </row>
    <row r="3216" ht="15.75" customHeight="1" s="412">
      <c r="A3216" s="406" t="n">
        <v>3967</v>
      </c>
      <c r="B3216" s="380" t="n">
        <v>389</v>
      </c>
      <c r="C3216" s="380" t="inlineStr">
        <is>
          <t>T468</t>
        </is>
      </c>
      <c r="D3216" s="380" t="n"/>
      <c r="E3216" s="380" t="n"/>
      <c r="F3216" s="380" t="n"/>
      <c r="G3216" s="380" t="n">
        <v>14</v>
      </c>
      <c r="H3216" s="381" t="n">
        <v>43591</v>
      </c>
      <c r="I3216" s="391" t="n">
        <v>5478</v>
      </c>
      <c r="J3216" s="391" t="n">
        <v>8490</v>
      </c>
      <c r="K3216" s="380" t="n">
        <v>7435</v>
      </c>
      <c r="L3216" s="380" t="n">
        <v>2</v>
      </c>
      <c r="M3216" s="382">
        <f>+(((J3216-I3216)-(K3216-I3216))/(K3216-I3216))*100</f>
        <v/>
      </c>
      <c r="N3216" s="395" t="inlineStr">
        <is>
          <t>24/4</t>
        </is>
      </c>
      <c r="O3216" s="384">
        <f>AVERAGE(M3216:M3217)</f>
        <v/>
      </c>
      <c r="P3216" s="384">
        <f>_xlfn.STDEV.S(M3216,M3217)</f>
        <v/>
      </c>
      <c r="Q3216" s="407" t="n">
        <v>2</v>
      </c>
      <c r="R3216" s="407" t="n"/>
      <c r="S3216" s="385">
        <f>+(((K3216-I3216)/1000)*1000)/10</f>
        <v/>
      </c>
      <c r="T3216" s="408">
        <f>AVERAGE(S3216:S3217)</f>
        <v/>
      </c>
    </row>
    <row r="3217" ht="15.75" customHeight="1" s="412">
      <c r="A3217" s="406" t="n">
        <v>3968</v>
      </c>
      <c r="B3217" s="380" t="n">
        <v>390</v>
      </c>
      <c r="C3217" s="380" t="inlineStr">
        <is>
          <t>T468</t>
        </is>
      </c>
      <c r="D3217" s="380" t="n"/>
      <c r="E3217" s="380" t="n"/>
      <c r="F3217" s="380" t="n"/>
      <c r="G3217" s="380" t="n">
        <v>14</v>
      </c>
      <c r="H3217" s="381" t="n">
        <v>43591</v>
      </c>
      <c r="I3217" s="391" t="n">
        <v>5491</v>
      </c>
      <c r="J3217" s="391" t="n">
        <v>8473</v>
      </c>
      <c r="K3217" s="380" t="n">
        <v>7408</v>
      </c>
      <c r="L3217" s="380" t="n"/>
      <c r="M3217" s="382">
        <f>+(((J3217-I3217)-(K3217-I3217))/(K3217-I3217))*100</f>
        <v/>
      </c>
      <c r="N3217" s="395" t="n"/>
      <c r="O3217" s="385" t="n"/>
      <c r="P3217" s="385" t="n"/>
      <c r="Q3217" s="407" t="n"/>
      <c r="R3217" s="407" t="n"/>
      <c r="S3217" s="385">
        <f>+(((K3217-I3217)/1000)*1000)/10</f>
        <v/>
      </c>
      <c r="T3217" s="408" t="n"/>
    </row>
    <row r="3218" ht="15.75" customHeight="1" s="412">
      <c r="A3218" s="406" t="n">
        <v>4615</v>
      </c>
      <c r="B3218" s="380" t="n">
        <v>321</v>
      </c>
      <c r="C3218" s="380" t="inlineStr">
        <is>
          <t>T468</t>
        </is>
      </c>
      <c r="D3218" s="380" t="n"/>
      <c r="E3218" s="380" t="n"/>
      <c r="F3218" s="380" t="n"/>
      <c r="G3218" s="380" t="n">
        <v>16</v>
      </c>
      <c r="H3218" s="381" t="n">
        <v>43607</v>
      </c>
      <c r="I3218" s="380" t="n">
        <v>5258</v>
      </c>
      <c r="J3218" s="380" t="n">
        <v>7950</v>
      </c>
      <c r="K3218" s="380" t="n">
        <v>7309</v>
      </c>
      <c r="L3218" s="380" t="n">
        <v>2</v>
      </c>
      <c r="M3218" s="382">
        <f>+(((J3218-I3218)-(K3218-I3218))/(K3218-I3218))*100</f>
        <v/>
      </c>
      <c r="N3218" s="395" t="n"/>
      <c r="O3218" s="384">
        <f>AVERAGE(M3218:M3219)</f>
        <v/>
      </c>
      <c r="P3218" s="384">
        <f>_xlfn.STDEV.S(M3218,M3219)</f>
        <v/>
      </c>
      <c r="Q3218" s="407" t="n"/>
      <c r="R3218" s="407" t="n"/>
      <c r="S3218" s="385">
        <f>+(((K3218-I3218)/1000)*1000)/10</f>
        <v/>
      </c>
      <c r="T3218" s="408">
        <f>AVERAGE(S3218:S3219)</f>
        <v/>
      </c>
    </row>
    <row r="3219" ht="15.75" customHeight="1" s="412">
      <c r="A3219" s="406" t="n">
        <v>4616</v>
      </c>
      <c r="B3219" s="380" t="n">
        <v>322</v>
      </c>
      <c r="C3219" s="380" t="inlineStr">
        <is>
          <t>T468</t>
        </is>
      </c>
      <c r="D3219" s="380" t="n"/>
      <c r="E3219" s="380" t="n"/>
      <c r="F3219" s="380" t="n"/>
      <c r="G3219" s="380" t="n">
        <v>16</v>
      </c>
      <c r="H3219" s="381" t="n">
        <v>43607</v>
      </c>
      <c r="I3219" s="380" t="n">
        <v>5219</v>
      </c>
      <c r="J3219" s="380" t="n">
        <v>7875</v>
      </c>
      <c r="K3219" s="380" t="n">
        <v>7248</v>
      </c>
      <c r="L3219" s="380" t="n"/>
      <c r="M3219" s="382">
        <f>+(((J3219-I3219)-(K3219-I3219))/(K3219-I3219))*100</f>
        <v/>
      </c>
      <c r="N3219" s="395" t="n"/>
      <c r="O3219" s="385" t="n"/>
      <c r="P3219" s="385" t="n"/>
      <c r="Q3219" s="407" t="n"/>
      <c r="R3219" s="407" t="n"/>
      <c r="S3219" s="385">
        <f>+(((K3219-I3219)/1000)*1000)/10</f>
        <v/>
      </c>
      <c r="T3219" s="408" t="n"/>
    </row>
    <row r="3220" ht="15.75" customHeight="1" s="412">
      <c r="A3220" s="406" t="n">
        <v>5261</v>
      </c>
      <c r="B3220" s="380" t="n">
        <v>321</v>
      </c>
      <c r="C3220" s="380" t="inlineStr">
        <is>
          <t>T468</t>
        </is>
      </c>
      <c r="D3220" s="380" t="n"/>
      <c r="E3220" s="380" t="n"/>
      <c r="F3220" s="380" t="n"/>
      <c r="G3220" s="380" t="n">
        <v>18</v>
      </c>
      <c r="H3220" s="381" t="n">
        <v>43626</v>
      </c>
      <c r="I3220" s="380" t="n">
        <v>5258</v>
      </c>
      <c r="J3220" s="380" t="n">
        <v>8051</v>
      </c>
      <c r="K3220" s="380" t="n">
        <v>7450</v>
      </c>
      <c r="L3220" s="380" t="n">
        <v>10</v>
      </c>
      <c r="M3220" s="382">
        <f>+(((J3220-I3220)-(K3220-I3220))/(K3220-I3220))*100</f>
        <v/>
      </c>
      <c r="N3220" s="395" t="n"/>
      <c r="O3220" s="384">
        <f>AVERAGE(M3220:M3221)</f>
        <v/>
      </c>
      <c r="P3220" s="384">
        <f>_xlfn.STDEV.S(M3220,M3221)</f>
        <v/>
      </c>
      <c r="Q3220" s="407" t="n"/>
      <c r="R3220" s="407" t="n"/>
      <c r="S3220" s="385">
        <f>+(((K3220-I3220)/1000)*1000)/10</f>
        <v/>
      </c>
      <c r="T3220" s="408">
        <f>AVERAGE(S3220:S3221)</f>
        <v/>
      </c>
    </row>
    <row r="3221" ht="15.75" customHeight="1" s="412">
      <c r="A3221" s="406" t="n">
        <v>5262</v>
      </c>
      <c r="B3221" s="380" t="n">
        <v>322</v>
      </c>
      <c r="C3221" s="380" t="inlineStr">
        <is>
          <t>T468</t>
        </is>
      </c>
      <c r="D3221" s="380" t="n"/>
      <c r="E3221" s="380" t="n"/>
      <c r="F3221" s="380" t="n"/>
      <c r="G3221" s="380" t="n">
        <v>18</v>
      </c>
      <c r="H3221" s="381" t="n">
        <v>43626</v>
      </c>
      <c r="I3221" s="380" t="n">
        <v>5219</v>
      </c>
      <c r="J3221" s="380" t="n">
        <v>7819</v>
      </c>
      <c r="K3221" s="380" t="n">
        <v>7243</v>
      </c>
      <c r="L3221" s="380" t="n"/>
      <c r="M3221" s="382">
        <f>+(((J3221-I3221)-(K3221-I3221))/(K3221-I3221))*100</f>
        <v/>
      </c>
      <c r="N3221" s="395" t="n"/>
      <c r="O3221" s="385" t="n"/>
      <c r="P3221" s="385" t="n"/>
      <c r="Q3221" s="407" t="n"/>
      <c r="R3221" s="407" t="n"/>
      <c r="S3221" s="385">
        <f>+(((K3221-I3221)/1000)*1000)/10</f>
        <v/>
      </c>
      <c r="T3221" s="408" t="n"/>
    </row>
    <row r="3222" ht="15.75" customHeight="1" s="412">
      <c r="A3222" s="406" t="n">
        <v>5753</v>
      </c>
      <c r="B3222" s="380" t="n">
        <v>197</v>
      </c>
      <c r="C3222" s="380" t="inlineStr">
        <is>
          <t>T468</t>
        </is>
      </c>
      <c r="D3222" s="380" t="n"/>
      <c r="E3222" s="380" t="n"/>
      <c r="F3222" s="380" t="n"/>
      <c r="G3222" s="380" t="n">
        <v>21</v>
      </c>
      <c r="H3222" s="381" t="n">
        <v>43657</v>
      </c>
      <c r="I3222" s="380" t="n">
        <v>5252</v>
      </c>
      <c r="J3222" s="380" t="n">
        <v>8081</v>
      </c>
      <c r="K3222" s="380" t="n">
        <v>7472</v>
      </c>
      <c r="L3222" s="380" t="n">
        <v>10</v>
      </c>
      <c r="M3222" s="382">
        <f>+(((J3222-I3222)-(K3222-I3222))/(K3222-I3222))*100</f>
        <v/>
      </c>
      <c r="N3222" s="395" t="n"/>
      <c r="O3222" s="384">
        <f>AVERAGE(M3222:M3223)</f>
        <v/>
      </c>
      <c r="P3222" s="384">
        <f>_xlfn.STDEV.S(M3222,M3223)</f>
        <v/>
      </c>
      <c r="Q3222" s="407" t="n"/>
      <c r="R3222" s="407" t="n"/>
      <c r="S3222" s="385">
        <f>+(((K3222-I3222)/1000)*1000)/10</f>
        <v/>
      </c>
      <c r="T3222" s="408">
        <f>AVERAGE(S3222:S3223)</f>
        <v/>
      </c>
    </row>
    <row r="3223" ht="15.75" customHeight="1" s="412">
      <c r="A3223" s="406" t="n">
        <v>5754</v>
      </c>
      <c r="B3223" s="380" t="n">
        <v>198</v>
      </c>
      <c r="C3223" s="380" t="inlineStr">
        <is>
          <t>T468</t>
        </is>
      </c>
      <c r="D3223" s="380" t="n"/>
      <c r="E3223" s="380" t="n"/>
      <c r="F3223" s="380" t="n"/>
      <c r="G3223" s="380" t="n">
        <v>21</v>
      </c>
      <c r="H3223" s="381" t="n">
        <v>43657</v>
      </c>
      <c r="I3223" s="380" t="n">
        <v>5320</v>
      </c>
      <c r="J3223" s="380" t="n">
        <v>8075</v>
      </c>
      <c r="K3223" s="380" t="n">
        <v>7459</v>
      </c>
      <c r="L3223" s="380" t="n"/>
      <c r="M3223" s="382">
        <f>+(((J3223-I3223)-(K3223-I3223))/(K3223-I3223))*100</f>
        <v/>
      </c>
      <c r="N3223" s="395" t="n"/>
      <c r="O3223" s="385" t="n"/>
      <c r="P3223" s="385" t="n"/>
      <c r="Q3223" s="407" t="n"/>
      <c r="R3223" s="407" t="n"/>
      <c r="S3223" s="385">
        <f>+(((K3223-I3223)/1000)*1000)/10</f>
        <v/>
      </c>
      <c r="T3223" s="408" t="n"/>
    </row>
    <row r="3224" ht="15.75" customHeight="1" s="412">
      <c r="A3224" s="406" t="n">
        <v>6387</v>
      </c>
      <c r="B3224" s="380" t="n">
        <v>317</v>
      </c>
      <c r="C3224" s="380" t="inlineStr">
        <is>
          <t>T468</t>
        </is>
      </c>
      <c r="D3224" s="380" t="n"/>
      <c r="E3224" s="380" t="n"/>
      <c r="F3224" s="380" t="n"/>
      <c r="G3224" s="380" t="n">
        <v>22</v>
      </c>
      <c r="H3224" s="381" t="n">
        <v>43685</v>
      </c>
      <c r="I3224" s="380" t="n">
        <v>5209</v>
      </c>
      <c r="J3224" s="380" t="n">
        <v>7630</v>
      </c>
      <c r="K3224" s="380" t="n">
        <v>7258</v>
      </c>
      <c r="L3224" s="380" t="n">
        <v>10</v>
      </c>
      <c r="M3224" s="382">
        <f>+(((J3224-I3224)-(K3224-I3224))/(K3224-I3224))*100</f>
        <v/>
      </c>
      <c r="N3224" s="395" t="n"/>
      <c r="O3224" s="384">
        <f>AVERAGE(M3224:M3225)</f>
        <v/>
      </c>
      <c r="P3224" s="384">
        <f>_xlfn.STDEV.S(M3224,M3225)</f>
        <v/>
      </c>
      <c r="Q3224" s="407" t="n"/>
      <c r="R3224" s="341">
        <f>(O3218-O3224)/78</f>
        <v/>
      </c>
      <c r="S3224" s="385">
        <f>+(((K3224-I3224)/1000)*1000)/10</f>
        <v/>
      </c>
      <c r="T3224" s="408">
        <f>AVERAGE(S3224:S3225)</f>
        <v/>
      </c>
      <c r="U3224" s="407">
        <f>3.5/R3224</f>
        <v/>
      </c>
      <c r="V3224" s="409">
        <f>+H3224+U3224</f>
        <v/>
      </c>
    </row>
    <row r="3225" ht="15.75" customHeight="1" s="412">
      <c r="A3225" s="406" t="n">
        <v>6388</v>
      </c>
      <c r="B3225" s="380" t="n">
        <v>317</v>
      </c>
      <c r="C3225" s="380" t="inlineStr">
        <is>
          <t>T468</t>
        </is>
      </c>
      <c r="D3225" s="380" t="n"/>
      <c r="E3225" s="380" t="n"/>
      <c r="F3225" s="380" t="n"/>
      <c r="G3225" s="380" t="n">
        <v>22</v>
      </c>
      <c r="H3225" s="381" t="n">
        <v>43685</v>
      </c>
      <c r="I3225" s="380" t="n">
        <v>5209</v>
      </c>
      <c r="J3225" s="380" t="n">
        <v>7770</v>
      </c>
      <c r="K3225" s="380" t="n">
        <v>7364</v>
      </c>
      <c r="L3225" s="380" t="n"/>
      <c r="M3225" s="382">
        <f>+(((J3225-I3225)-(K3225-I3225))/(K3225-I3225))*100</f>
        <v/>
      </c>
      <c r="N3225" s="395" t="n"/>
      <c r="O3225" s="385" t="n"/>
      <c r="P3225" s="385" t="n"/>
      <c r="Q3225" s="407" t="n"/>
      <c r="R3225" s="407" t="n"/>
      <c r="S3225" s="385">
        <f>+(((K3225-I3225)/1000)*1000)/10</f>
        <v/>
      </c>
      <c r="T3225" s="408" t="n"/>
    </row>
    <row r="3226" ht="15" customHeight="1" s="412">
      <c r="S3226" s="331" t="n"/>
      <c r="T3226" s="332" t="n"/>
    </row>
    <row r="3227" ht="15" customHeight="1" s="412">
      <c r="S3227" s="331" t="n"/>
      <c r="T3227" s="332" t="n"/>
    </row>
    <row r="3228" ht="15" customHeight="1" s="412">
      <c r="S3228" s="331" t="n"/>
      <c r="T3228" s="332" t="n"/>
    </row>
    <row r="3229" ht="15" customHeight="1" s="412">
      <c r="S3229" s="331" t="n"/>
      <c r="T3229" s="332" t="n"/>
    </row>
    <row r="3230" ht="15" customHeight="1" s="412">
      <c r="S3230" s="331" t="n"/>
      <c r="T3230" s="332" t="n"/>
    </row>
    <row r="3231" ht="15" customHeight="1" s="412">
      <c r="S3231" s="331" t="n"/>
      <c r="T3231" s="332" t="n"/>
    </row>
    <row r="3232" ht="15" customHeight="1" s="412">
      <c r="S3232" s="331" t="n"/>
      <c r="T3232" s="332" t="n"/>
    </row>
    <row r="3233" ht="15.75" customHeight="1" s="412">
      <c r="T3233" s="332" t="n"/>
    </row>
    <row r="3234" ht="15.75" customHeight="1" s="412">
      <c r="T3234" s="332" t="n"/>
    </row>
    <row r="3235" ht="15.75" customHeight="1" s="412">
      <c r="T3235" s="332" t="n"/>
    </row>
    <row r="3236" ht="15.75" customHeight="1" s="412">
      <c r="T3236" s="332" t="n"/>
    </row>
    <row r="3237" ht="15.75" customHeight="1" s="412">
      <c r="T3237" s="332" t="n"/>
    </row>
    <row r="3238" ht="15.75" customHeight="1" s="412">
      <c r="T3238" s="332" t="n"/>
    </row>
    <row r="3239" ht="15.75" customHeight="1" s="412">
      <c r="T3239" s="332" t="n"/>
    </row>
    <row r="3240" ht="15.75" customHeight="1" s="412">
      <c r="T3240" s="332" t="n"/>
    </row>
    <row r="3241" ht="15.75" customHeight="1" s="412">
      <c r="T3241" s="332" t="n"/>
    </row>
    <row r="3242" ht="15.75" customHeight="1" s="412">
      <c r="T3242" s="332" t="n"/>
    </row>
    <row r="3243" ht="15.75" customHeight="1" s="412">
      <c r="T3243" s="332" t="n"/>
    </row>
    <row r="3244" ht="15.75" customHeight="1" s="412">
      <c r="T3244" s="332" t="n"/>
    </row>
    <row r="3245" ht="15.75" customHeight="1" s="412">
      <c r="T3245" s="332" t="n"/>
    </row>
    <row r="3246" ht="15.75" customHeight="1" s="412">
      <c r="T3246" s="332" t="n"/>
    </row>
    <row r="3247" ht="15.75" customHeight="1" s="412">
      <c r="T3247" s="332" t="n"/>
    </row>
    <row r="3248" ht="15.75" customHeight="1" s="412">
      <c r="T3248" s="332" t="n"/>
    </row>
    <row r="3249" ht="15.75" customHeight="1" s="412">
      <c r="T3249" s="332" t="n"/>
    </row>
    <row r="3250" ht="15.75" customHeight="1" s="412">
      <c r="T3250" s="332" t="n"/>
    </row>
    <row r="3251" ht="15.75" customHeight="1" s="412">
      <c r="T3251" s="332" t="n"/>
    </row>
    <row r="3252" ht="15.75" customHeight="1" s="412">
      <c r="T3252" s="332" t="n"/>
    </row>
    <row r="3253" ht="15.75" customHeight="1" s="412">
      <c r="T3253" s="332" t="n"/>
    </row>
    <row r="3254" ht="15.75" customHeight="1" s="412">
      <c r="T3254" s="332" t="n"/>
    </row>
    <row r="3255" ht="15.75" customHeight="1" s="412">
      <c r="T3255" s="332" t="n"/>
    </row>
    <row r="3256" ht="15.75" customHeight="1" s="412">
      <c r="T3256" s="332" t="n"/>
    </row>
    <row r="3257" ht="15.75" customHeight="1" s="412">
      <c r="T3257" s="332" t="n"/>
    </row>
    <row r="3258" ht="15.75" customHeight="1" s="412">
      <c r="T3258" s="332" t="n"/>
    </row>
    <row r="3259" ht="15.75" customHeight="1" s="412">
      <c r="T3259" s="332" t="n"/>
    </row>
    <row r="3260" ht="15.75" customHeight="1" s="412">
      <c r="T3260" s="332" t="n"/>
    </row>
    <row r="3261" ht="15.75" customHeight="1" s="412">
      <c r="T3261" s="332" t="n"/>
    </row>
    <row r="3262" ht="15.75" customHeight="1" s="412">
      <c r="T3262" s="332" t="n"/>
    </row>
    <row r="3263" ht="15.75" customHeight="1" s="412">
      <c r="T3263" s="332" t="n"/>
    </row>
    <row r="3264" ht="15.75" customHeight="1" s="412">
      <c r="T3264" s="332" t="n"/>
    </row>
    <row r="3265" ht="15.75" customHeight="1" s="412">
      <c r="T3265" s="332" t="n"/>
    </row>
    <row r="3266" ht="15.75" customHeight="1" s="412">
      <c r="T3266" s="332" t="n"/>
    </row>
    <row r="3267" ht="15.75" customHeight="1" s="412">
      <c r="T3267" s="332" t="n"/>
    </row>
    <row r="3268" ht="15.75" customHeight="1" s="412">
      <c r="T3268" s="332" t="n"/>
    </row>
    <row r="3269" ht="15.75" customHeight="1" s="412">
      <c r="T3269" s="332" t="n"/>
    </row>
    <row r="3270" ht="15.75" customHeight="1" s="412">
      <c r="T3270" s="332" t="n"/>
    </row>
    <row r="3271" ht="15.75" customHeight="1" s="412">
      <c r="T3271" s="332" t="n"/>
    </row>
    <row r="3272" ht="15.75" customHeight="1" s="412">
      <c r="T3272" s="332" t="n"/>
    </row>
    <row r="3273" ht="15.75" customHeight="1" s="412">
      <c r="T3273" s="332" t="n"/>
    </row>
    <row r="3274" ht="15.75" customHeight="1" s="412">
      <c r="T3274" s="332" t="n"/>
    </row>
    <row r="3275" ht="15.75" customHeight="1" s="412">
      <c r="T3275" s="332" t="n"/>
    </row>
    <row r="3276" ht="15.75" customHeight="1" s="412">
      <c r="T3276" s="332" t="n"/>
    </row>
    <row r="3277" ht="15.75" customHeight="1" s="412">
      <c r="T3277" s="332" t="n"/>
    </row>
    <row r="3278" ht="15.75" customHeight="1" s="412">
      <c r="T3278" s="332" t="n"/>
    </row>
    <row r="3279" ht="15.75" customHeight="1" s="412">
      <c r="T3279" s="332" t="n"/>
    </row>
    <row r="3280" ht="15.75" customHeight="1" s="412">
      <c r="T3280" s="332" t="n"/>
    </row>
    <row r="3281" ht="15.75" customHeight="1" s="412">
      <c r="T3281" s="332" t="n"/>
    </row>
    <row r="3282" ht="15.75" customHeight="1" s="412">
      <c r="T3282" s="332" t="n"/>
    </row>
    <row r="3283" ht="15.75" customHeight="1" s="412">
      <c r="T3283" s="332" t="n"/>
    </row>
    <row r="3284" ht="15.75" customHeight="1" s="412">
      <c r="T3284" s="332" t="n"/>
    </row>
    <row r="3285" ht="15.75" customHeight="1" s="412">
      <c r="T3285" s="332" t="n"/>
    </row>
    <row r="3286" ht="15.75" customHeight="1" s="412">
      <c r="T3286" s="332" t="n"/>
    </row>
    <row r="3287" ht="15.75" customHeight="1" s="412">
      <c r="T3287" s="332" t="n"/>
    </row>
    <row r="3288" ht="15.75" customHeight="1" s="412">
      <c r="T3288" s="332" t="n"/>
    </row>
    <row r="3289" ht="15.75" customHeight="1" s="412">
      <c r="T3289" s="332" t="n"/>
    </row>
    <row r="3290" ht="15.75" customHeight="1" s="412">
      <c r="T3290" s="332" t="n"/>
    </row>
    <row r="3291" ht="15.75" customHeight="1" s="412">
      <c r="T3291" s="332" t="n"/>
    </row>
    <row r="3292" ht="15.75" customHeight="1" s="412">
      <c r="T3292" s="332" t="n"/>
    </row>
    <row r="3293" ht="15.75" customHeight="1" s="412">
      <c r="T3293" s="332" t="n"/>
    </row>
    <row r="3294" ht="15.75" customHeight="1" s="412">
      <c r="T3294" s="332" t="n"/>
    </row>
    <row r="3295" ht="15.75" customHeight="1" s="412">
      <c r="T3295" s="332" t="n"/>
    </row>
    <row r="3296" ht="15.75" customHeight="1" s="412">
      <c r="T3296" s="332" t="n"/>
    </row>
    <row r="3297" ht="15.75" customHeight="1" s="412">
      <c r="T3297" s="332" t="n"/>
    </row>
    <row r="3298" ht="15.75" customHeight="1" s="412">
      <c r="T3298" s="332" t="n"/>
    </row>
    <row r="3299" ht="15.75" customHeight="1" s="412">
      <c r="T3299" s="332" t="n"/>
    </row>
    <row r="3300" ht="15.75" customHeight="1" s="412">
      <c r="T3300" s="332" t="n"/>
    </row>
    <row r="3301" ht="15.75" customHeight="1" s="412">
      <c r="T3301" s="332" t="n"/>
    </row>
    <row r="3302" ht="15.75" customHeight="1" s="412">
      <c r="T3302" s="332" t="n"/>
    </row>
    <row r="3303" ht="15.75" customHeight="1" s="412">
      <c r="T3303" s="332" t="n"/>
    </row>
    <row r="3304" ht="15.75" customHeight="1" s="412">
      <c r="T3304" s="332" t="n"/>
    </row>
    <row r="3305" ht="15.75" customHeight="1" s="412">
      <c r="T3305" s="332" t="n"/>
    </row>
    <row r="3306" ht="15.75" customHeight="1" s="412">
      <c r="T3306" s="332" t="n"/>
    </row>
    <row r="3307" ht="15.75" customHeight="1" s="412">
      <c r="T3307" s="332" t="n"/>
    </row>
    <row r="3308" ht="15.75" customHeight="1" s="412">
      <c r="T3308" s="332" t="n"/>
    </row>
    <row r="3309" ht="15.75" customHeight="1" s="412">
      <c r="T3309" s="332" t="n"/>
    </row>
    <row r="3310" ht="15.75" customHeight="1" s="412">
      <c r="T3310" s="332" t="n"/>
    </row>
    <row r="3311" ht="15.75" customHeight="1" s="412">
      <c r="T3311" s="332" t="n"/>
    </row>
    <row r="3312" ht="15.75" customHeight="1" s="412">
      <c r="T3312" s="332" t="n"/>
    </row>
    <row r="3313" ht="15.75" customHeight="1" s="412">
      <c r="T3313" s="332" t="n"/>
    </row>
    <row r="3314" ht="15.75" customHeight="1" s="412">
      <c r="T3314" s="332" t="n"/>
    </row>
    <row r="3315" ht="15.75" customHeight="1" s="412">
      <c r="T3315" s="332" t="n"/>
    </row>
    <row r="3316" ht="15.75" customHeight="1" s="412">
      <c r="T3316" s="332" t="n"/>
    </row>
    <row r="3317" ht="15.75" customHeight="1" s="412">
      <c r="T3317" s="332" t="n"/>
    </row>
    <row r="3318" ht="15.75" customHeight="1" s="412">
      <c r="T3318" s="332" t="n"/>
    </row>
    <row r="3319" ht="15.75" customHeight="1" s="412">
      <c r="T3319" s="332" t="n"/>
    </row>
    <row r="3320" ht="15.75" customHeight="1" s="412">
      <c r="T3320" s="332" t="n"/>
    </row>
    <row r="3321" ht="15.75" customHeight="1" s="412">
      <c r="T3321" s="332" t="n"/>
    </row>
    <row r="3322" ht="15.75" customHeight="1" s="412">
      <c r="T3322" s="332" t="n"/>
    </row>
    <row r="3323" ht="15.75" customHeight="1" s="412">
      <c r="T3323" s="332" t="n"/>
    </row>
    <row r="3324" ht="15.75" customHeight="1" s="412">
      <c r="T3324" s="332" t="n"/>
    </row>
    <row r="3325" ht="15.75" customHeight="1" s="412">
      <c r="T3325" s="332" t="n"/>
    </row>
    <row r="3326" ht="15.75" customHeight="1" s="412">
      <c r="T3326" s="332" t="n"/>
    </row>
    <row r="3327" ht="15.75" customHeight="1" s="412">
      <c r="T3327" s="332" t="n"/>
    </row>
    <row r="3328" ht="15.75" customHeight="1" s="412">
      <c r="T3328" s="332" t="n"/>
    </row>
    <row r="3329" ht="15.75" customHeight="1" s="412">
      <c r="T3329" s="332" t="n"/>
    </row>
    <row r="3330" ht="15.75" customHeight="1" s="412">
      <c r="T3330" s="332" t="n"/>
    </row>
    <row r="3331" ht="15.75" customHeight="1" s="412">
      <c r="T3331" s="332" t="n"/>
    </row>
    <row r="3332" ht="15.75" customHeight="1" s="412">
      <c r="T3332" s="332" t="n"/>
    </row>
    <row r="3333" ht="15.75" customHeight="1" s="412">
      <c r="T3333" s="332" t="n"/>
    </row>
    <row r="3334" ht="15.75" customHeight="1" s="412">
      <c r="T3334" s="332" t="n"/>
    </row>
    <row r="3335" ht="15.75" customHeight="1" s="412">
      <c r="T3335" s="332" t="n"/>
    </row>
    <row r="3336" ht="15.75" customHeight="1" s="412">
      <c r="T3336" s="332" t="n"/>
    </row>
    <row r="3337" ht="15.75" customHeight="1" s="412">
      <c r="T3337" s="332" t="n"/>
    </row>
    <row r="3338" ht="15.75" customHeight="1" s="412">
      <c r="T3338" s="332" t="n"/>
    </row>
    <row r="3339" ht="15.75" customHeight="1" s="412">
      <c r="T3339" s="332" t="n"/>
    </row>
    <row r="3340" ht="15.75" customHeight="1" s="412">
      <c r="T3340" s="332" t="n"/>
    </row>
    <row r="3341" ht="15.75" customHeight="1" s="412">
      <c r="T3341" s="332" t="n"/>
    </row>
    <row r="3342" ht="15.75" customHeight="1" s="412">
      <c r="T3342" s="332" t="n"/>
    </row>
    <row r="3343" ht="15.75" customHeight="1" s="412">
      <c r="T3343" s="332" t="n"/>
    </row>
    <row r="3344" ht="15.75" customHeight="1" s="412">
      <c r="T3344" s="332" t="n"/>
    </row>
    <row r="3345" ht="15.75" customHeight="1" s="412">
      <c r="T3345" s="332" t="n"/>
    </row>
    <row r="3346" ht="15.75" customHeight="1" s="412">
      <c r="T3346" s="332" t="n"/>
    </row>
    <row r="3347" ht="15.75" customHeight="1" s="412">
      <c r="T3347" s="332" t="n"/>
    </row>
    <row r="3348" ht="15.75" customHeight="1" s="412">
      <c r="T3348" s="332" t="n"/>
    </row>
    <row r="3349" ht="15.75" customHeight="1" s="412">
      <c r="T3349" s="332" t="n"/>
    </row>
    <row r="3350" ht="15.75" customHeight="1" s="412">
      <c r="T3350" s="332" t="n"/>
    </row>
    <row r="3351" ht="15.75" customHeight="1" s="412">
      <c r="T3351" s="332" t="n"/>
    </row>
    <row r="3352" ht="15.75" customHeight="1" s="412">
      <c r="T3352" s="332" t="n"/>
    </row>
    <row r="3353" ht="15.75" customHeight="1" s="412">
      <c r="T3353" s="332" t="n"/>
    </row>
    <row r="3354" ht="15.75" customHeight="1" s="412">
      <c r="T3354" s="332" t="n"/>
    </row>
    <row r="3355" ht="15.75" customHeight="1" s="412">
      <c r="T3355" s="332" t="n"/>
    </row>
    <row r="3356" ht="15.75" customHeight="1" s="412">
      <c r="T3356" s="332" t="n"/>
    </row>
    <row r="3357" ht="15.75" customHeight="1" s="412">
      <c r="T3357" s="332" t="n"/>
    </row>
    <row r="3358" ht="15.75" customHeight="1" s="412">
      <c r="T3358" s="332" t="n"/>
    </row>
    <row r="3359" ht="15.75" customHeight="1" s="412">
      <c r="T3359" s="332" t="n"/>
    </row>
    <row r="3360" ht="15.75" customHeight="1" s="412">
      <c r="T3360" s="332" t="n"/>
    </row>
    <row r="3361" ht="15.75" customHeight="1" s="412">
      <c r="T3361" s="332" t="n"/>
    </row>
    <row r="3362" ht="15.75" customHeight="1" s="412">
      <c r="T3362" s="332" t="n"/>
    </row>
    <row r="3363" ht="15.75" customHeight="1" s="412">
      <c r="T3363" s="332" t="n"/>
    </row>
    <row r="3364" ht="15.75" customHeight="1" s="412">
      <c r="T3364" s="332" t="n"/>
    </row>
    <row r="3365" ht="15.75" customHeight="1" s="412">
      <c r="T3365" s="332" t="n"/>
    </row>
    <row r="3366" ht="15.75" customHeight="1" s="412">
      <c r="T3366" s="332" t="n"/>
    </row>
    <row r="3367" ht="15.75" customHeight="1" s="412">
      <c r="T3367" s="332" t="n"/>
    </row>
    <row r="3368" ht="15.75" customHeight="1" s="412">
      <c r="T3368" s="332" t="n"/>
    </row>
    <row r="3369" ht="15.75" customHeight="1" s="412">
      <c r="T3369" s="332" t="n"/>
    </row>
    <row r="3370" ht="15.75" customHeight="1" s="412">
      <c r="T3370" s="332" t="n"/>
    </row>
    <row r="3371" ht="15.75" customHeight="1" s="412">
      <c r="T3371" s="332" t="n"/>
    </row>
    <row r="3372" ht="15.75" customHeight="1" s="412">
      <c r="T3372" s="332" t="n"/>
    </row>
    <row r="3373" ht="15.75" customHeight="1" s="412">
      <c r="T3373" s="332" t="n"/>
    </row>
    <row r="3374" ht="15.75" customHeight="1" s="412">
      <c r="T3374" s="332" t="n"/>
    </row>
    <row r="3375" ht="15.75" customHeight="1" s="412">
      <c r="T3375" s="332" t="n"/>
    </row>
    <row r="3376" ht="15.75" customHeight="1" s="412">
      <c r="T3376" s="332" t="n"/>
    </row>
    <row r="3377" ht="15.75" customHeight="1" s="412">
      <c r="T3377" s="332" t="n"/>
    </row>
    <row r="3378" ht="15.75" customHeight="1" s="412">
      <c r="T3378" s="332" t="n"/>
    </row>
    <row r="3379" ht="15.75" customHeight="1" s="412">
      <c r="T3379" s="332" t="n"/>
    </row>
    <row r="3380" ht="15.75" customHeight="1" s="412">
      <c r="T3380" s="332" t="n"/>
    </row>
    <row r="3381" ht="15.75" customHeight="1" s="412">
      <c r="T3381" s="332" t="n"/>
    </row>
    <row r="3382" ht="15.75" customHeight="1" s="412">
      <c r="T3382" s="332" t="n"/>
    </row>
    <row r="3383" ht="15.75" customHeight="1" s="412">
      <c r="T3383" s="332" t="n"/>
    </row>
    <row r="3384" ht="15.75" customHeight="1" s="412">
      <c r="T3384" s="332" t="n"/>
    </row>
    <row r="3385" ht="15.75" customHeight="1" s="412">
      <c r="T3385" s="332" t="n"/>
    </row>
    <row r="3386" ht="15.75" customHeight="1" s="412">
      <c r="T3386" s="332" t="n"/>
    </row>
    <row r="3387" ht="15.75" customHeight="1" s="412">
      <c r="T3387" s="332" t="n"/>
    </row>
    <row r="3388" ht="15.75" customHeight="1" s="412">
      <c r="T3388" s="332" t="n"/>
    </row>
    <row r="3389" ht="15.75" customHeight="1" s="412">
      <c r="T3389" s="332" t="n"/>
    </row>
    <row r="3390" ht="15.75" customHeight="1" s="412">
      <c r="T3390" s="332" t="n"/>
    </row>
    <row r="3391" ht="15.75" customHeight="1" s="412">
      <c r="T3391" s="332" t="n"/>
    </row>
    <row r="3392" ht="15.75" customHeight="1" s="412">
      <c r="T3392" s="332" t="n"/>
    </row>
    <row r="3393" ht="15.75" customHeight="1" s="412">
      <c r="T3393" s="332" t="n"/>
    </row>
    <row r="3394" ht="15.75" customHeight="1" s="412">
      <c r="T3394" s="332" t="n"/>
    </row>
    <row r="3395" ht="15.75" customHeight="1" s="412">
      <c r="T3395" s="332" t="n"/>
    </row>
    <row r="3396" ht="15.75" customHeight="1" s="412">
      <c r="T3396" s="332" t="n"/>
    </row>
    <row r="3397" ht="15.75" customHeight="1" s="412">
      <c r="T3397" s="332" t="n"/>
    </row>
    <row r="3398" ht="15.75" customHeight="1" s="412">
      <c r="T3398" s="332" t="n"/>
    </row>
    <row r="3399" ht="15.75" customHeight="1" s="412">
      <c r="T3399" s="332" t="n"/>
    </row>
    <row r="3400" ht="15.75" customHeight="1" s="412">
      <c r="T3400" s="332" t="n"/>
    </row>
    <row r="3401" ht="15.75" customHeight="1" s="412">
      <c r="T3401" s="332" t="n"/>
    </row>
    <row r="3402" ht="15.75" customHeight="1" s="412">
      <c r="T3402" s="332" t="n"/>
    </row>
    <row r="3403" ht="15.75" customHeight="1" s="412">
      <c r="T3403" s="332" t="n"/>
    </row>
    <row r="3404" ht="15.75" customHeight="1" s="412">
      <c r="T3404" s="332" t="n"/>
    </row>
    <row r="3405" ht="15.75" customHeight="1" s="412">
      <c r="T3405" s="332" t="n"/>
    </row>
    <row r="3406" ht="15.75" customHeight="1" s="412">
      <c r="T3406" s="332" t="n"/>
    </row>
    <row r="3407" ht="15.75" customHeight="1" s="412">
      <c r="T3407" s="332" t="n"/>
    </row>
    <row r="3408" ht="15.75" customHeight="1" s="412">
      <c r="T3408" s="332" t="n"/>
    </row>
    <row r="3409" ht="15.75" customHeight="1" s="412">
      <c r="T3409" s="332" t="n"/>
    </row>
    <row r="3410" ht="15.75" customHeight="1" s="412">
      <c r="T3410" s="332" t="n"/>
    </row>
    <row r="3411" ht="15.75" customHeight="1" s="412">
      <c r="T3411" s="332" t="n"/>
    </row>
    <row r="3412" ht="15.75" customHeight="1" s="412">
      <c r="T3412" s="332" t="n"/>
    </row>
    <row r="3413" ht="15.75" customHeight="1" s="412">
      <c r="T3413" s="332" t="n"/>
    </row>
    <row r="3414" ht="15.75" customHeight="1" s="412">
      <c r="T3414" s="332" t="n"/>
    </row>
    <row r="3415" ht="15.75" customHeight="1" s="412">
      <c r="T3415" s="332" t="n"/>
    </row>
    <row r="3416" ht="15.75" customHeight="1" s="412">
      <c r="T3416" s="332" t="n"/>
    </row>
    <row r="3417" ht="15.75" customHeight="1" s="412">
      <c r="T3417" s="332" t="n"/>
    </row>
    <row r="3418" ht="15.75" customHeight="1" s="412">
      <c r="T3418" s="332" t="n"/>
    </row>
    <row r="3419" ht="15.75" customHeight="1" s="412">
      <c r="T3419" s="332" t="n"/>
    </row>
    <row r="3420" ht="15.75" customHeight="1" s="412">
      <c r="T3420" s="332" t="n"/>
    </row>
    <row r="3421" ht="15.75" customHeight="1" s="412">
      <c r="T3421" s="332" t="n"/>
    </row>
    <row r="3422" ht="15.75" customHeight="1" s="412">
      <c r="T3422" s="332" t="n"/>
    </row>
    <row r="3423" ht="15.75" customHeight="1" s="412">
      <c r="T3423" s="332" t="n"/>
    </row>
    <row r="3424" ht="15.75" customHeight="1" s="412">
      <c r="T3424" s="332" t="n"/>
    </row>
    <row r="3425" ht="15.75" customHeight="1" s="412">
      <c r="T3425" s="332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7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12" min="1" max="1"/>
    <col width="6.71" customWidth="1" style="412" min="2" max="2"/>
    <col width="10.71" customWidth="1" style="412" min="3" max="6"/>
  </cols>
  <sheetData>
    <row r="1" ht="14.25" customHeight="1" s="412">
      <c r="A1" s="410" t="inlineStr">
        <is>
          <t>PLOT</t>
        </is>
      </c>
      <c r="B1" s="410" t="inlineStr">
        <is>
          <t>ENTRY</t>
        </is>
      </c>
    </row>
    <row r="2" ht="14.25" customHeight="1" s="412">
      <c r="A2" s="411" t="n">
        <v>101</v>
      </c>
      <c r="B2" s="411" t="n">
        <v>60</v>
      </c>
    </row>
    <row r="3" ht="14.25" customHeight="1" s="412">
      <c r="A3" s="411" t="n">
        <v>102</v>
      </c>
      <c r="B3" s="411" t="n">
        <v>85</v>
      </c>
    </row>
    <row r="4" ht="14.25" customHeight="1" s="412">
      <c r="A4" s="411" t="n">
        <v>103</v>
      </c>
      <c r="B4" s="411" t="n">
        <v>129</v>
      </c>
    </row>
    <row r="5" ht="14.25" customHeight="1" s="412">
      <c r="A5" s="411" t="n">
        <v>104</v>
      </c>
      <c r="B5" s="411" t="n">
        <v>64</v>
      </c>
    </row>
    <row r="6" ht="14.25" customHeight="1" s="412">
      <c r="A6" s="411" t="n">
        <v>105</v>
      </c>
      <c r="B6" s="411" t="n">
        <v>95</v>
      </c>
    </row>
    <row r="7" ht="14.25" customHeight="1" s="412">
      <c r="A7" s="411" t="n">
        <v>106</v>
      </c>
      <c r="B7" s="411" t="n">
        <v>134</v>
      </c>
    </row>
    <row r="8" ht="14.25" customHeight="1" s="412">
      <c r="A8" s="411" t="n">
        <v>107</v>
      </c>
      <c r="B8" s="411" t="n">
        <v>16</v>
      </c>
    </row>
    <row r="9" ht="14.25" customHeight="1" s="412">
      <c r="A9" s="411" t="n">
        <v>108</v>
      </c>
      <c r="B9" s="411" t="n">
        <v>108</v>
      </c>
    </row>
    <row r="10" ht="14.25" customHeight="1" s="412">
      <c r="A10" s="411" t="n">
        <v>109</v>
      </c>
      <c r="B10" s="411" t="n">
        <v>145</v>
      </c>
    </row>
    <row r="11" ht="14.25" customHeight="1" s="412">
      <c r="A11" s="411" t="n">
        <v>110</v>
      </c>
      <c r="B11" s="411" t="n">
        <v>57</v>
      </c>
    </row>
    <row r="12" ht="14.25" customHeight="1" s="412">
      <c r="A12" s="411" t="n">
        <v>111</v>
      </c>
      <c r="B12" s="411" t="n">
        <v>123</v>
      </c>
    </row>
    <row r="13" ht="14.25" customHeight="1" s="412">
      <c r="A13" s="411" t="n">
        <v>112</v>
      </c>
      <c r="B13" s="411" t="n">
        <v>29</v>
      </c>
    </row>
    <row r="14" ht="14.25" customHeight="1" s="412">
      <c r="A14" s="411" t="n">
        <v>113</v>
      </c>
      <c r="B14" s="411" t="n">
        <v>165</v>
      </c>
    </row>
    <row r="15" ht="14.25" customHeight="1" s="412">
      <c r="A15" s="411" t="n">
        <v>114</v>
      </c>
      <c r="B15" s="411" t="n">
        <v>150</v>
      </c>
    </row>
    <row r="16" ht="14.25" customHeight="1" s="412">
      <c r="A16" s="411" t="n">
        <v>115</v>
      </c>
      <c r="B16" s="411" t="n">
        <v>139</v>
      </c>
    </row>
    <row r="17" ht="14.25" customHeight="1" s="412">
      <c r="A17" s="411" t="n">
        <v>116</v>
      </c>
      <c r="B17" s="411" t="n">
        <v>147</v>
      </c>
    </row>
    <row r="18" ht="14.25" customHeight="1" s="412">
      <c r="A18" s="411" t="n">
        <v>117</v>
      </c>
      <c r="B18" s="411" t="n">
        <v>24</v>
      </c>
    </row>
    <row r="19" ht="14.25" customHeight="1" s="412">
      <c r="A19" s="411" t="n">
        <v>118</v>
      </c>
      <c r="B19" s="411" t="n">
        <v>4</v>
      </c>
    </row>
    <row r="20" ht="14.25" customHeight="1" s="412">
      <c r="A20" s="411" t="n">
        <v>119</v>
      </c>
      <c r="B20" s="411" t="n">
        <v>6</v>
      </c>
    </row>
    <row r="21" ht="15.75" customHeight="1" s="412">
      <c r="A21" s="411" t="n">
        <v>120</v>
      </c>
      <c r="B21" s="411" t="n">
        <v>53</v>
      </c>
    </row>
    <row r="22" ht="15.75" customHeight="1" s="412">
      <c r="A22" s="411" t="n">
        <v>121</v>
      </c>
      <c r="B22" s="411" t="n">
        <v>50</v>
      </c>
    </row>
    <row r="23" ht="15.75" customHeight="1" s="412">
      <c r="A23" s="411" t="n">
        <v>122</v>
      </c>
      <c r="B23" s="411" t="n">
        <v>141</v>
      </c>
    </row>
    <row r="24" ht="15.75" customHeight="1" s="412">
      <c r="A24" s="411" t="n">
        <v>123</v>
      </c>
      <c r="B24" s="411" t="n">
        <v>168</v>
      </c>
    </row>
    <row r="25" ht="15.75" customHeight="1" s="412">
      <c r="A25" s="411" t="n">
        <v>124</v>
      </c>
      <c r="B25" s="411" t="n">
        <v>96</v>
      </c>
    </row>
    <row r="26" ht="15.75" customHeight="1" s="412">
      <c r="A26" s="411" t="n">
        <v>125</v>
      </c>
      <c r="B26" s="411" t="n">
        <v>47</v>
      </c>
    </row>
    <row r="27" ht="15.75" customHeight="1" s="412">
      <c r="A27" s="411" t="n">
        <v>126</v>
      </c>
      <c r="B27" s="411" t="n">
        <v>14</v>
      </c>
    </row>
    <row r="28" ht="15.75" customHeight="1" s="412">
      <c r="A28" s="411" t="n">
        <v>127</v>
      </c>
      <c r="B28" s="411" t="n">
        <v>77</v>
      </c>
    </row>
    <row r="29" ht="15.75" customHeight="1" s="412">
      <c r="A29" s="411" t="n">
        <v>128</v>
      </c>
      <c r="B29" s="411" t="n">
        <v>37</v>
      </c>
    </row>
    <row r="30" ht="15.75" customHeight="1" s="412">
      <c r="A30" s="411" t="n">
        <v>129</v>
      </c>
      <c r="B30" s="411" t="n">
        <v>103</v>
      </c>
    </row>
    <row r="31" ht="15.75" customHeight="1" s="412">
      <c r="A31" s="411" t="n">
        <v>130</v>
      </c>
      <c r="B31" s="411" t="n">
        <v>158</v>
      </c>
    </row>
    <row r="32" ht="15.75" customHeight="1" s="412">
      <c r="A32" s="411" t="n">
        <v>131</v>
      </c>
      <c r="B32" s="411" t="n">
        <v>113</v>
      </c>
    </row>
    <row r="33" ht="15.75" customHeight="1" s="412">
      <c r="A33" s="411" t="n">
        <v>132</v>
      </c>
      <c r="B33" s="411" t="n">
        <v>100</v>
      </c>
    </row>
    <row r="34" ht="15.75" customHeight="1" s="412">
      <c r="A34" s="411" t="n">
        <v>133</v>
      </c>
      <c r="B34" s="411" t="n">
        <v>13</v>
      </c>
    </row>
    <row r="35" ht="15.75" customHeight="1" s="412">
      <c r="A35" s="411" t="n">
        <v>134</v>
      </c>
      <c r="B35" s="411" t="n">
        <v>73</v>
      </c>
    </row>
    <row r="36" ht="15.75" customHeight="1" s="412">
      <c r="A36" s="411" t="n">
        <v>135</v>
      </c>
      <c r="B36" s="411" t="n">
        <v>144</v>
      </c>
    </row>
    <row r="37" ht="15.75" customHeight="1" s="412">
      <c r="A37" s="411" t="n">
        <v>136</v>
      </c>
      <c r="B37" s="411" t="n">
        <v>90</v>
      </c>
    </row>
    <row r="38" ht="15.75" customHeight="1" s="412">
      <c r="A38" s="411" t="n">
        <v>137</v>
      </c>
      <c r="B38" s="411" t="n">
        <v>23</v>
      </c>
    </row>
    <row r="39" ht="15.75" customHeight="1" s="412">
      <c r="A39" s="411" t="n">
        <v>138</v>
      </c>
      <c r="B39" s="411" t="n">
        <v>63</v>
      </c>
    </row>
    <row r="40" ht="15.75" customHeight="1" s="412">
      <c r="A40" s="411" t="n">
        <v>139</v>
      </c>
      <c r="B40" s="411" t="n">
        <v>78</v>
      </c>
    </row>
    <row r="41" ht="15.75" customHeight="1" s="412">
      <c r="A41" s="411" t="n">
        <v>140</v>
      </c>
      <c r="B41" s="411" t="n">
        <v>22</v>
      </c>
    </row>
    <row r="42" ht="15.75" customHeight="1" s="412">
      <c r="A42" s="411" t="n">
        <v>141</v>
      </c>
      <c r="B42" s="411" t="n">
        <v>38</v>
      </c>
    </row>
    <row r="43" ht="15.75" customHeight="1" s="412">
      <c r="A43" s="411" t="n">
        <v>142</v>
      </c>
      <c r="B43" s="411" t="n">
        <v>135</v>
      </c>
    </row>
    <row r="44" ht="15.75" customHeight="1" s="412">
      <c r="A44" s="411" t="n">
        <v>143</v>
      </c>
      <c r="B44" s="411" t="n">
        <v>149</v>
      </c>
    </row>
    <row r="45" ht="15.75" customHeight="1" s="412">
      <c r="A45" s="411" t="n">
        <v>144</v>
      </c>
      <c r="B45" s="411" t="n">
        <v>128</v>
      </c>
    </row>
    <row r="46" ht="15.75" customHeight="1" s="412">
      <c r="A46" s="411" t="n">
        <v>145</v>
      </c>
      <c r="B46" s="411" t="n">
        <v>71</v>
      </c>
    </row>
    <row r="47" ht="15.75" customHeight="1" s="412">
      <c r="A47" s="411" t="n">
        <v>146</v>
      </c>
      <c r="B47" s="411" t="n">
        <v>162</v>
      </c>
    </row>
    <row r="48" ht="15.75" customHeight="1" s="412">
      <c r="A48" s="411" t="n">
        <v>147</v>
      </c>
      <c r="B48" s="411" t="n">
        <v>156</v>
      </c>
    </row>
    <row r="49" ht="15.75" customHeight="1" s="412">
      <c r="A49" s="411" t="n">
        <v>148</v>
      </c>
      <c r="B49" s="411" t="n">
        <v>161</v>
      </c>
    </row>
    <row r="50" ht="15.75" customHeight="1" s="412">
      <c r="A50" s="411" t="n">
        <v>149</v>
      </c>
      <c r="B50" s="411" t="n">
        <v>75</v>
      </c>
    </row>
    <row r="51" ht="15.75" customHeight="1" s="412">
      <c r="A51" s="411" t="n">
        <v>150</v>
      </c>
      <c r="B51" s="411" t="n">
        <v>102</v>
      </c>
    </row>
    <row r="52" ht="15.75" customHeight="1" s="412">
      <c r="A52" s="411" t="n">
        <v>151</v>
      </c>
      <c r="B52" s="411" t="n">
        <v>42</v>
      </c>
    </row>
    <row r="53" ht="15.75" customHeight="1" s="412">
      <c r="A53" s="411" t="n">
        <v>152</v>
      </c>
      <c r="B53" s="411" t="n">
        <v>157</v>
      </c>
    </row>
    <row r="54" ht="15.75" customHeight="1" s="412">
      <c r="A54" s="411" t="n">
        <v>153</v>
      </c>
      <c r="B54" s="411" t="n">
        <v>28</v>
      </c>
    </row>
    <row r="55" ht="15.75" customHeight="1" s="412">
      <c r="A55" s="411" t="n">
        <v>154</v>
      </c>
      <c r="B55" s="411" t="n">
        <v>132</v>
      </c>
    </row>
    <row r="56" ht="15.75" customHeight="1" s="412">
      <c r="A56" s="411" t="n">
        <v>155</v>
      </c>
      <c r="B56" s="411" t="n">
        <v>86</v>
      </c>
    </row>
    <row r="57" ht="15.75" customHeight="1" s="412">
      <c r="A57" s="411" t="n">
        <v>156</v>
      </c>
      <c r="B57" s="411" t="n">
        <v>35</v>
      </c>
    </row>
    <row r="58" ht="15.75" customHeight="1" s="412">
      <c r="A58" s="411" t="n">
        <v>157</v>
      </c>
      <c r="B58" s="411" t="n">
        <v>82</v>
      </c>
    </row>
    <row r="59" ht="15.75" customHeight="1" s="412">
      <c r="A59" s="411" t="n">
        <v>158</v>
      </c>
      <c r="B59" s="411" t="n">
        <v>125</v>
      </c>
    </row>
    <row r="60" ht="15.75" customHeight="1" s="412">
      <c r="A60" s="411" t="n">
        <v>159</v>
      </c>
      <c r="B60" s="411" t="n">
        <v>164</v>
      </c>
    </row>
    <row r="61" ht="15.75" customHeight="1" s="412">
      <c r="A61" s="411" t="n">
        <v>160</v>
      </c>
      <c r="B61" s="411" t="n">
        <v>69</v>
      </c>
    </row>
    <row r="62" ht="15.75" customHeight="1" s="412">
      <c r="A62" s="411" t="n">
        <v>161</v>
      </c>
      <c r="B62" s="411" t="n">
        <v>9</v>
      </c>
    </row>
    <row r="63" ht="15.75" customHeight="1" s="412">
      <c r="A63" s="411" t="n">
        <v>162</v>
      </c>
      <c r="B63" s="411" t="n">
        <v>87</v>
      </c>
    </row>
    <row r="64" ht="15.75" customHeight="1" s="412">
      <c r="A64" s="411" t="n">
        <v>163</v>
      </c>
      <c r="B64" s="411" t="n">
        <v>137</v>
      </c>
    </row>
    <row r="65" ht="15.75" customHeight="1" s="412">
      <c r="A65" s="411" t="n">
        <v>164</v>
      </c>
      <c r="B65" s="411" t="n">
        <v>65</v>
      </c>
    </row>
    <row r="66" ht="15.75" customHeight="1" s="412">
      <c r="A66" s="411" t="n">
        <v>165</v>
      </c>
      <c r="B66" s="411" t="n">
        <v>2</v>
      </c>
    </row>
    <row r="67" ht="15.75" customHeight="1" s="412">
      <c r="A67" s="411" t="n">
        <v>166</v>
      </c>
      <c r="B67" s="411" t="n">
        <v>68</v>
      </c>
    </row>
    <row r="68" ht="15.75" customHeight="1" s="412">
      <c r="A68" s="411" t="n">
        <v>167</v>
      </c>
      <c r="B68" s="411" t="n">
        <v>114</v>
      </c>
    </row>
    <row r="69" ht="15.75" customHeight="1" s="412">
      <c r="A69" s="411" t="n">
        <v>168</v>
      </c>
      <c r="B69" s="411" t="n">
        <v>49</v>
      </c>
    </row>
    <row r="70" ht="15.75" customHeight="1" s="412">
      <c r="A70" s="411" t="n">
        <v>169</v>
      </c>
      <c r="B70" s="411" t="n">
        <v>5</v>
      </c>
    </row>
    <row r="71" ht="15.75" customHeight="1" s="412">
      <c r="A71" s="411" t="n">
        <v>170</v>
      </c>
      <c r="B71" s="411" t="n">
        <v>142</v>
      </c>
    </row>
    <row r="72" ht="15.75" customHeight="1" s="412">
      <c r="A72" s="411" t="n">
        <v>171</v>
      </c>
      <c r="B72" s="411" t="n">
        <v>43</v>
      </c>
    </row>
    <row r="73" ht="15.75" customHeight="1" s="412">
      <c r="A73" s="411" t="n">
        <v>172</v>
      </c>
      <c r="B73" s="411" t="n">
        <v>32</v>
      </c>
    </row>
    <row r="74" ht="15.75" customHeight="1" s="412">
      <c r="A74" s="411" t="n">
        <v>173</v>
      </c>
      <c r="B74" s="411" t="n">
        <v>119</v>
      </c>
    </row>
    <row r="75" ht="15.75" customHeight="1" s="412">
      <c r="A75" s="411" t="n">
        <v>174</v>
      </c>
      <c r="B75" s="411" t="n">
        <v>8</v>
      </c>
    </row>
    <row r="76" ht="15.75" customHeight="1" s="412">
      <c r="A76" s="411" t="n">
        <v>175</v>
      </c>
      <c r="B76" s="411" t="n">
        <v>148</v>
      </c>
    </row>
    <row r="77" ht="15.75" customHeight="1" s="412">
      <c r="A77" s="411" t="n">
        <v>176</v>
      </c>
      <c r="B77" s="411" t="n">
        <v>155</v>
      </c>
    </row>
    <row r="78" ht="15.75" customHeight="1" s="412">
      <c r="A78" s="411" t="n">
        <v>177</v>
      </c>
      <c r="B78" s="411" t="n">
        <v>105</v>
      </c>
    </row>
    <row r="79" ht="15.75" customHeight="1" s="412">
      <c r="A79" s="411" t="n">
        <v>178</v>
      </c>
      <c r="B79" s="411" t="n">
        <v>154</v>
      </c>
    </row>
    <row r="80" ht="15.75" customHeight="1" s="412">
      <c r="A80" s="411" t="n">
        <v>179</v>
      </c>
      <c r="B80" s="411" t="n">
        <v>109</v>
      </c>
    </row>
    <row r="81" ht="15.75" customHeight="1" s="412">
      <c r="A81" s="411" t="n">
        <v>180</v>
      </c>
      <c r="B81" s="411" t="n">
        <v>25</v>
      </c>
    </row>
    <row r="82" ht="15.75" customHeight="1" s="412">
      <c r="A82" s="411" t="n">
        <v>181</v>
      </c>
      <c r="B82" s="411" t="n">
        <v>127</v>
      </c>
    </row>
    <row r="83" ht="15.75" customHeight="1" s="412">
      <c r="A83" s="411" t="n">
        <v>182</v>
      </c>
      <c r="B83" s="411" t="n">
        <v>17</v>
      </c>
    </row>
    <row r="84" ht="15.75" customHeight="1" s="412">
      <c r="A84" s="411" t="n">
        <v>183</v>
      </c>
      <c r="B84" s="411" t="n">
        <v>97</v>
      </c>
    </row>
    <row r="85" ht="15.75" customHeight="1" s="412">
      <c r="A85" s="411" t="n">
        <v>184</v>
      </c>
      <c r="B85" s="411" t="n">
        <v>34</v>
      </c>
    </row>
    <row r="86" ht="15.75" customHeight="1" s="412">
      <c r="A86" s="411" t="n">
        <v>185</v>
      </c>
      <c r="B86" s="411" t="n">
        <v>31</v>
      </c>
    </row>
    <row r="87" ht="15.75" customHeight="1" s="412">
      <c r="A87" s="411" t="n">
        <v>186</v>
      </c>
      <c r="B87" s="411" t="n">
        <v>12</v>
      </c>
    </row>
    <row r="88" ht="15.75" customHeight="1" s="412">
      <c r="A88" s="411" t="n">
        <v>187</v>
      </c>
      <c r="B88" s="411" t="n">
        <v>18</v>
      </c>
    </row>
    <row r="89" ht="15.75" customHeight="1" s="412">
      <c r="A89" s="411" t="n">
        <v>188</v>
      </c>
      <c r="B89" s="411" t="n">
        <v>15</v>
      </c>
    </row>
    <row r="90" ht="15.75" customHeight="1" s="412">
      <c r="A90" s="411" t="n">
        <v>189</v>
      </c>
      <c r="B90" s="411" t="n">
        <v>136</v>
      </c>
    </row>
    <row r="91" ht="15.75" customHeight="1" s="412">
      <c r="A91" s="411" t="n">
        <v>190</v>
      </c>
      <c r="B91" s="411" t="n">
        <v>110</v>
      </c>
    </row>
    <row r="92" ht="15.75" customHeight="1" s="412">
      <c r="A92" s="411" t="n">
        <v>191</v>
      </c>
      <c r="B92" s="411" t="n">
        <v>92</v>
      </c>
    </row>
    <row r="93" ht="15.75" customHeight="1" s="412">
      <c r="A93" s="411" t="n">
        <v>192</v>
      </c>
      <c r="B93" s="411" t="n">
        <v>20</v>
      </c>
    </row>
    <row r="94" ht="15.75" customHeight="1" s="412">
      <c r="A94" s="411" t="n">
        <v>193</v>
      </c>
      <c r="B94" s="411" t="n">
        <v>44</v>
      </c>
    </row>
    <row r="95" ht="15.75" customHeight="1" s="412">
      <c r="A95" s="411" t="n">
        <v>194</v>
      </c>
      <c r="B95" s="411" t="n">
        <v>120</v>
      </c>
    </row>
    <row r="96" ht="15.75" customHeight="1" s="412">
      <c r="A96" s="411" t="n">
        <v>195</v>
      </c>
      <c r="B96" s="411" t="n">
        <v>55</v>
      </c>
    </row>
    <row r="97" ht="15.75" customHeight="1" s="412">
      <c r="A97" s="411" t="n">
        <v>196</v>
      </c>
      <c r="B97" s="411" t="n">
        <v>115</v>
      </c>
    </row>
    <row r="98" ht="15.75" customHeight="1" s="412">
      <c r="A98" s="411" t="n">
        <v>197</v>
      </c>
      <c r="B98" s="411" t="n">
        <v>30</v>
      </c>
    </row>
    <row r="99" ht="15.75" customHeight="1" s="412">
      <c r="A99" s="411" t="n">
        <v>198</v>
      </c>
      <c r="B99" s="411" t="n">
        <v>93</v>
      </c>
    </row>
    <row r="100" ht="15.75" customHeight="1" s="412">
      <c r="A100" s="411" t="n">
        <v>199</v>
      </c>
      <c r="B100" s="411" t="n">
        <v>21</v>
      </c>
    </row>
    <row r="101" ht="15.75" customHeight="1" s="412">
      <c r="A101" s="411" t="n">
        <v>200</v>
      </c>
      <c r="B101" s="411" t="n">
        <v>52</v>
      </c>
    </row>
    <row r="102" ht="15.75" customHeight="1" s="412">
      <c r="A102" s="411" t="n">
        <v>201</v>
      </c>
      <c r="B102" s="411" t="n">
        <v>54</v>
      </c>
    </row>
    <row r="103" ht="15.75" customHeight="1" s="412">
      <c r="A103" s="411" t="n">
        <v>202</v>
      </c>
      <c r="B103" s="411" t="n">
        <v>79</v>
      </c>
    </row>
    <row r="104" ht="15.75" customHeight="1" s="412">
      <c r="A104" s="411" t="n">
        <v>203</v>
      </c>
      <c r="B104" s="411" t="n">
        <v>19</v>
      </c>
    </row>
    <row r="105" ht="15.75" customHeight="1" s="412">
      <c r="A105" s="411" t="n">
        <v>204</v>
      </c>
      <c r="B105" s="411" t="n">
        <v>51</v>
      </c>
    </row>
    <row r="106" ht="15.75" customHeight="1" s="412">
      <c r="A106" s="411" t="n">
        <v>205</v>
      </c>
      <c r="B106" s="411" t="n">
        <v>101</v>
      </c>
    </row>
    <row r="107" ht="15.75" customHeight="1" s="412">
      <c r="A107" s="411" t="n">
        <v>206</v>
      </c>
      <c r="B107" s="411" t="n">
        <v>80</v>
      </c>
    </row>
    <row r="108" ht="15.75" customHeight="1" s="412">
      <c r="A108" s="411" t="n">
        <v>207</v>
      </c>
      <c r="B108" s="411" t="n">
        <v>166</v>
      </c>
    </row>
    <row r="109" ht="15.75" customHeight="1" s="412">
      <c r="A109" s="411" t="n">
        <v>208</v>
      </c>
      <c r="B109" s="411" t="n">
        <v>40</v>
      </c>
    </row>
    <row r="110" ht="15.75" customHeight="1" s="412">
      <c r="A110" s="411" t="n">
        <v>209</v>
      </c>
      <c r="B110" s="411" t="n">
        <v>159</v>
      </c>
    </row>
    <row r="111" ht="15.75" customHeight="1" s="412">
      <c r="A111" s="411" t="n">
        <v>210</v>
      </c>
      <c r="B111" s="411" t="n">
        <v>163</v>
      </c>
    </row>
    <row r="112" ht="15.75" customHeight="1" s="412">
      <c r="A112" s="411" t="n">
        <v>211</v>
      </c>
      <c r="B112" s="411" t="n">
        <v>126</v>
      </c>
    </row>
    <row r="113" ht="15.75" customHeight="1" s="412">
      <c r="A113" s="411" t="n">
        <v>212</v>
      </c>
      <c r="B113" s="411" t="n">
        <v>99</v>
      </c>
    </row>
    <row r="114" ht="15.75" customHeight="1" s="412">
      <c r="A114" s="411" t="n">
        <v>213</v>
      </c>
      <c r="B114" s="411" t="n">
        <v>151</v>
      </c>
    </row>
    <row r="115" ht="15.75" customHeight="1" s="412">
      <c r="A115" s="411" t="n">
        <v>214</v>
      </c>
      <c r="B115" s="411" t="n">
        <v>61</v>
      </c>
    </row>
    <row r="116" ht="15.75" customHeight="1" s="412">
      <c r="A116" s="411" t="n">
        <v>215</v>
      </c>
      <c r="B116" s="411" t="n">
        <v>39</v>
      </c>
    </row>
    <row r="117" ht="15.75" customHeight="1" s="412">
      <c r="A117" s="411" t="n">
        <v>216</v>
      </c>
      <c r="B117" s="411" t="n">
        <v>84</v>
      </c>
    </row>
    <row r="118" ht="15.75" customHeight="1" s="412">
      <c r="A118" s="411" t="n">
        <v>217</v>
      </c>
      <c r="B118" s="411" t="n">
        <v>104</v>
      </c>
    </row>
    <row r="119" ht="15.75" customHeight="1" s="412">
      <c r="A119" s="411" t="n">
        <v>218</v>
      </c>
      <c r="B119" s="411" t="n">
        <v>152</v>
      </c>
    </row>
    <row r="120" ht="15.75" customHeight="1" s="412">
      <c r="A120" s="411" t="n">
        <v>219</v>
      </c>
      <c r="B120" s="411" t="n">
        <v>122</v>
      </c>
    </row>
    <row r="121" ht="15.75" customHeight="1" s="412">
      <c r="A121" s="411" t="n">
        <v>220</v>
      </c>
      <c r="B121" s="411" t="n">
        <v>133</v>
      </c>
    </row>
    <row r="122" ht="15.75" customHeight="1" s="412">
      <c r="A122" s="411" t="n">
        <v>221</v>
      </c>
      <c r="B122" s="411" t="n">
        <v>106</v>
      </c>
    </row>
    <row r="123" ht="15.75" customHeight="1" s="412">
      <c r="A123" s="411" t="n">
        <v>222</v>
      </c>
      <c r="B123" s="411" t="n">
        <v>121</v>
      </c>
    </row>
    <row r="124" ht="15.75" customHeight="1" s="412">
      <c r="A124" s="411" t="n">
        <v>223</v>
      </c>
      <c r="B124" s="411" t="n">
        <v>26</v>
      </c>
    </row>
    <row r="125" ht="15.75" customHeight="1" s="412">
      <c r="A125" s="411" t="n">
        <v>224</v>
      </c>
      <c r="B125" s="411" t="n">
        <v>41</v>
      </c>
    </row>
    <row r="126" ht="15.75" customHeight="1" s="412">
      <c r="A126" s="411" t="n">
        <v>225</v>
      </c>
      <c r="B126" s="411" t="n">
        <v>62</v>
      </c>
    </row>
    <row r="127" ht="15.75" customHeight="1" s="412">
      <c r="A127" s="411" t="n">
        <v>226</v>
      </c>
      <c r="B127" s="411" t="n">
        <v>3</v>
      </c>
    </row>
    <row r="128" ht="15.75" customHeight="1" s="412">
      <c r="A128" s="411" t="n">
        <v>227</v>
      </c>
      <c r="B128" s="411" t="n">
        <v>118</v>
      </c>
    </row>
    <row r="129" ht="15.75" customHeight="1" s="412">
      <c r="A129" s="411" t="n">
        <v>228</v>
      </c>
      <c r="B129" s="411" t="n">
        <v>76</v>
      </c>
    </row>
    <row r="130" ht="15.75" customHeight="1" s="412">
      <c r="A130" s="411" t="n">
        <v>229</v>
      </c>
      <c r="B130" s="411" t="n">
        <v>111</v>
      </c>
    </row>
    <row r="131" ht="15.75" customHeight="1" s="412">
      <c r="A131" s="411" t="n">
        <v>230</v>
      </c>
      <c r="B131" s="411" t="n">
        <v>36</v>
      </c>
    </row>
    <row r="132" ht="15.75" customHeight="1" s="412">
      <c r="A132" s="411" t="n">
        <v>231</v>
      </c>
      <c r="B132" s="411" t="n">
        <v>138</v>
      </c>
    </row>
    <row r="133" ht="15.75" customHeight="1" s="412">
      <c r="A133" s="411" t="n">
        <v>232</v>
      </c>
      <c r="B133" s="411" t="n">
        <v>66</v>
      </c>
    </row>
    <row r="134" ht="15.75" customHeight="1" s="412">
      <c r="A134" s="411" t="n">
        <v>233</v>
      </c>
      <c r="B134" s="411" t="n">
        <v>117</v>
      </c>
    </row>
    <row r="135" ht="15.75" customHeight="1" s="412">
      <c r="A135" s="411" t="n">
        <v>234</v>
      </c>
      <c r="B135" s="411" t="n">
        <v>131</v>
      </c>
    </row>
    <row r="136" ht="15.75" customHeight="1" s="412">
      <c r="A136" s="411" t="n">
        <v>235</v>
      </c>
      <c r="B136" s="411" t="n">
        <v>143</v>
      </c>
    </row>
    <row r="137" ht="15.75" customHeight="1" s="412">
      <c r="A137" s="411" t="n">
        <v>236</v>
      </c>
      <c r="B137" s="411" t="n">
        <v>124</v>
      </c>
    </row>
    <row r="138" ht="15.75" customHeight="1" s="412">
      <c r="A138" s="411" t="n">
        <v>237</v>
      </c>
      <c r="B138" s="411" t="n">
        <v>112</v>
      </c>
    </row>
    <row r="139" ht="15.75" customHeight="1" s="412">
      <c r="A139" s="411" t="n">
        <v>238</v>
      </c>
      <c r="B139" s="411" t="n">
        <v>160</v>
      </c>
    </row>
    <row r="140" ht="15.75" customHeight="1" s="412">
      <c r="A140" s="411" t="n">
        <v>239</v>
      </c>
      <c r="B140" s="411" t="n">
        <v>70</v>
      </c>
    </row>
    <row r="141" ht="15.75" customHeight="1" s="412">
      <c r="A141" s="411" t="n">
        <v>240</v>
      </c>
      <c r="B141" s="411" t="n">
        <v>89</v>
      </c>
    </row>
    <row r="142" ht="15.75" customHeight="1" s="412">
      <c r="A142" s="411" t="n">
        <v>241</v>
      </c>
      <c r="B142" s="411" t="n">
        <v>58</v>
      </c>
    </row>
    <row r="143" ht="15.75" customHeight="1" s="412">
      <c r="A143" s="411" t="n">
        <v>242</v>
      </c>
      <c r="B143" s="411" t="n">
        <v>45</v>
      </c>
    </row>
    <row r="144" ht="15.75" customHeight="1" s="412">
      <c r="A144" s="411" t="n">
        <v>243</v>
      </c>
      <c r="B144" s="411" t="n">
        <v>167</v>
      </c>
    </row>
    <row r="145" ht="15.75" customHeight="1" s="412">
      <c r="A145" s="411" t="n">
        <v>244</v>
      </c>
      <c r="B145" s="411" t="n">
        <v>1</v>
      </c>
    </row>
    <row r="146" ht="15.75" customHeight="1" s="412">
      <c r="A146" s="411" t="n">
        <v>245</v>
      </c>
      <c r="B146" s="411" t="n">
        <v>83</v>
      </c>
    </row>
    <row r="147" ht="15.75" customHeight="1" s="412">
      <c r="A147" s="411" t="n">
        <v>246</v>
      </c>
      <c r="B147" s="411" t="n">
        <v>10</v>
      </c>
    </row>
    <row r="148" ht="15.75" customHeight="1" s="412">
      <c r="A148" s="411" t="n">
        <v>247</v>
      </c>
      <c r="B148" s="411" t="n">
        <v>7</v>
      </c>
    </row>
    <row r="149" ht="15.75" customHeight="1" s="412">
      <c r="A149" s="411" t="n">
        <v>248</v>
      </c>
      <c r="B149" s="411" t="n">
        <v>27</v>
      </c>
    </row>
    <row r="150" ht="15.75" customHeight="1" s="412">
      <c r="A150" s="411" t="n">
        <v>249</v>
      </c>
      <c r="B150" s="411" t="n">
        <v>67</v>
      </c>
    </row>
    <row r="151" ht="15.75" customHeight="1" s="412">
      <c r="A151" s="411" t="n">
        <v>250</v>
      </c>
      <c r="B151" s="411" t="n">
        <v>94</v>
      </c>
    </row>
    <row r="152" ht="15.75" customHeight="1" s="412">
      <c r="A152" s="411" t="n">
        <v>251</v>
      </c>
      <c r="B152" s="411" t="n">
        <v>140</v>
      </c>
    </row>
    <row r="153" ht="15.75" customHeight="1" s="412">
      <c r="A153" s="411" t="n">
        <v>252</v>
      </c>
      <c r="B153" s="411" t="n">
        <v>74</v>
      </c>
    </row>
    <row r="154" ht="15.75" customHeight="1" s="412">
      <c r="A154" s="411" t="n">
        <v>253</v>
      </c>
      <c r="B154" s="411" t="n">
        <v>48</v>
      </c>
    </row>
    <row r="155" ht="15.75" customHeight="1" s="412">
      <c r="A155" s="411" t="n">
        <v>254</v>
      </c>
      <c r="B155" s="411" t="n">
        <v>11</v>
      </c>
    </row>
    <row r="156" ht="15.75" customHeight="1" s="412">
      <c r="A156" s="411" t="n">
        <v>255</v>
      </c>
      <c r="B156" s="411" t="n">
        <v>98</v>
      </c>
    </row>
    <row r="157" ht="15.75" customHeight="1" s="412">
      <c r="A157" s="411" t="n">
        <v>256</v>
      </c>
      <c r="B157" s="411" t="n">
        <v>107</v>
      </c>
    </row>
    <row r="158" ht="15.75" customHeight="1" s="412">
      <c r="A158" s="411" t="n">
        <v>257</v>
      </c>
      <c r="B158" s="411" t="n">
        <v>130</v>
      </c>
    </row>
    <row r="159" ht="15.75" customHeight="1" s="412">
      <c r="A159" s="411" t="n">
        <v>258</v>
      </c>
      <c r="B159" s="411" t="n">
        <v>72</v>
      </c>
    </row>
    <row r="160" ht="15.75" customHeight="1" s="412">
      <c r="A160" s="411" t="n">
        <v>259</v>
      </c>
      <c r="B160" s="411" t="n">
        <v>88</v>
      </c>
    </row>
    <row r="161" ht="15.75" customHeight="1" s="412">
      <c r="A161" s="411" t="n">
        <v>260</v>
      </c>
      <c r="B161" s="411" t="n">
        <v>81</v>
      </c>
    </row>
    <row r="162" ht="15.75" customHeight="1" s="412">
      <c r="A162" s="411" t="n">
        <v>261</v>
      </c>
      <c r="B162" s="411" t="n">
        <v>146</v>
      </c>
    </row>
    <row r="163" ht="15.75" customHeight="1" s="412">
      <c r="A163" s="411" t="n">
        <v>262</v>
      </c>
      <c r="B163" s="411" t="n">
        <v>46</v>
      </c>
    </row>
    <row r="164" ht="15.75" customHeight="1" s="412">
      <c r="A164" s="411" t="n">
        <v>263</v>
      </c>
      <c r="B164" s="411" t="n">
        <v>153</v>
      </c>
    </row>
    <row r="165" ht="15.75" customHeight="1" s="412">
      <c r="A165" s="411" t="n">
        <v>264</v>
      </c>
      <c r="B165" s="411" t="n">
        <v>59</v>
      </c>
    </row>
    <row r="166" ht="15.75" customHeight="1" s="412">
      <c r="A166" s="411" t="n">
        <v>265</v>
      </c>
      <c r="B166" s="411" t="n">
        <v>91</v>
      </c>
    </row>
    <row r="167" ht="15.75" customHeight="1" s="412">
      <c r="A167" s="411" t="n">
        <v>266</v>
      </c>
      <c r="B167" s="411" t="n">
        <v>116</v>
      </c>
    </row>
    <row r="168" ht="15.75" customHeight="1" s="412">
      <c r="A168" s="411" t="n">
        <v>267</v>
      </c>
      <c r="B168" s="411" t="n">
        <v>33</v>
      </c>
    </row>
    <row r="169" ht="15.75" customHeight="1" s="412">
      <c r="A169" s="411" t="n">
        <v>268</v>
      </c>
      <c r="B169" s="411" t="n">
        <v>56</v>
      </c>
    </row>
    <row r="170" ht="15.75" customHeight="1" s="412">
      <c r="A170" s="411" t="n">
        <v>301</v>
      </c>
      <c r="B170" s="411" t="n">
        <v>3</v>
      </c>
    </row>
    <row r="171" ht="15.75" customHeight="1" s="412">
      <c r="A171" s="411" t="n">
        <v>302</v>
      </c>
      <c r="B171" s="411" t="n">
        <v>37</v>
      </c>
    </row>
    <row r="172" ht="15.75" customHeight="1" s="412">
      <c r="A172" s="411" t="n">
        <v>303</v>
      </c>
      <c r="B172" s="411" t="n">
        <v>168</v>
      </c>
    </row>
    <row r="173" ht="15.75" customHeight="1" s="412">
      <c r="A173" s="411" t="n">
        <v>304</v>
      </c>
      <c r="B173" s="411" t="n">
        <v>93</v>
      </c>
    </row>
    <row r="174" ht="15.75" customHeight="1" s="412">
      <c r="A174" s="411" t="n">
        <v>305</v>
      </c>
      <c r="B174" s="411" t="n">
        <v>67</v>
      </c>
    </row>
    <row r="175" ht="15.75" customHeight="1" s="412">
      <c r="A175" s="411" t="n">
        <v>306</v>
      </c>
      <c r="B175" s="411" t="n">
        <v>59</v>
      </c>
    </row>
    <row r="176" ht="15.75" customHeight="1" s="412">
      <c r="A176" s="411" t="n">
        <v>307</v>
      </c>
      <c r="B176" s="411" t="n">
        <v>18</v>
      </c>
    </row>
    <row r="177" ht="15.75" customHeight="1" s="412">
      <c r="A177" s="411" t="n">
        <v>308</v>
      </c>
      <c r="B177" s="411" t="n">
        <v>97</v>
      </c>
    </row>
    <row r="178" ht="15.75" customHeight="1" s="412">
      <c r="A178" s="411" t="n">
        <v>309</v>
      </c>
      <c r="B178" s="411" t="n">
        <v>161</v>
      </c>
    </row>
    <row r="179" ht="15.75" customHeight="1" s="412">
      <c r="A179" s="411" t="n">
        <v>310</v>
      </c>
      <c r="B179" s="411" t="n">
        <v>123</v>
      </c>
    </row>
    <row r="180" ht="15.75" customHeight="1" s="412">
      <c r="A180" s="411" t="n">
        <v>311</v>
      </c>
      <c r="B180" s="411" t="n">
        <v>164</v>
      </c>
    </row>
    <row r="181" ht="15.75" customHeight="1" s="412">
      <c r="A181" s="411" t="n">
        <v>312</v>
      </c>
      <c r="B181" s="411" t="n">
        <v>143</v>
      </c>
    </row>
    <row r="182" ht="15.75" customHeight="1" s="412">
      <c r="A182" s="411" t="n">
        <v>313</v>
      </c>
      <c r="B182" s="411" t="n">
        <v>58</v>
      </c>
    </row>
    <row r="183" ht="15.75" customHeight="1" s="412">
      <c r="A183" s="411" t="n">
        <v>314</v>
      </c>
      <c r="B183" s="411" t="n">
        <v>84</v>
      </c>
    </row>
    <row r="184" ht="15.75" customHeight="1" s="412">
      <c r="A184" s="411" t="n">
        <v>315</v>
      </c>
      <c r="B184" s="411" t="n">
        <v>50</v>
      </c>
    </row>
    <row r="185" ht="15.75" customHeight="1" s="412">
      <c r="A185" s="411" t="n">
        <v>316</v>
      </c>
      <c r="B185" s="411" t="n">
        <v>156</v>
      </c>
    </row>
    <row r="186" ht="15.75" customHeight="1" s="412">
      <c r="A186" s="411" t="n">
        <v>317</v>
      </c>
      <c r="B186" s="411" t="n">
        <v>36</v>
      </c>
    </row>
    <row r="187" ht="15.75" customHeight="1" s="412">
      <c r="A187" s="411" t="n">
        <v>318</v>
      </c>
      <c r="B187" s="411" t="n">
        <v>25</v>
      </c>
    </row>
    <row r="188" ht="15.75" customHeight="1" s="412">
      <c r="A188" s="411" t="n">
        <v>319</v>
      </c>
      <c r="B188" s="411" t="n">
        <v>81</v>
      </c>
    </row>
    <row r="189" ht="15.75" customHeight="1" s="412">
      <c r="A189" s="411" t="n">
        <v>320</v>
      </c>
      <c r="B189" s="411" t="n">
        <v>51</v>
      </c>
    </row>
    <row r="190" ht="15.75" customHeight="1" s="412">
      <c r="A190" s="411" t="n">
        <v>321</v>
      </c>
      <c r="B190" s="411" t="n">
        <v>69</v>
      </c>
    </row>
    <row r="191" ht="15.75" customHeight="1" s="412">
      <c r="A191" s="411" t="n">
        <v>322</v>
      </c>
      <c r="B191" s="411" t="n">
        <v>158</v>
      </c>
    </row>
    <row r="192" ht="15.75" customHeight="1" s="412">
      <c r="A192" s="411" t="n">
        <v>323</v>
      </c>
      <c r="B192" s="411" t="n">
        <v>115</v>
      </c>
    </row>
    <row r="193" ht="15.75" customHeight="1" s="412">
      <c r="A193" s="411" t="n">
        <v>324</v>
      </c>
      <c r="B193" s="411" t="n">
        <v>10</v>
      </c>
    </row>
    <row r="194" ht="15.75" customHeight="1" s="412">
      <c r="A194" s="411" t="n">
        <v>325</v>
      </c>
      <c r="B194" s="411" t="n">
        <v>130</v>
      </c>
    </row>
    <row r="195" ht="15.75" customHeight="1" s="412">
      <c r="A195" s="411" t="n">
        <v>326</v>
      </c>
      <c r="B195" s="411" t="n">
        <v>82</v>
      </c>
    </row>
    <row r="196" ht="15.75" customHeight="1" s="412">
      <c r="A196" s="411" t="n">
        <v>327</v>
      </c>
      <c r="B196" s="411" t="n">
        <v>5</v>
      </c>
    </row>
    <row r="197" ht="15.75" customHeight="1" s="412">
      <c r="A197" s="411" t="n">
        <v>328</v>
      </c>
      <c r="B197" s="411" t="n">
        <v>148</v>
      </c>
    </row>
    <row r="198" ht="15.75" customHeight="1" s="412">
      <c r="A198" s="411" t="n">
        <v>329</v>
      </c>
      <c r="B198" s="411" t="n">
        <v>126</v>
      </c>
    </row>
    <row r="199" ht="15.75" customHeight="1" s="412">
      <c r="A199" s="411" t="n">
        <v>330</v>
      </c>
      <c r="B199" s="411" t="n">
        <v>90</v>
      </c>
    </row>
    <row r="200" ht="15.75" customHeight="1" s="412">
      <c r="A200" s="411" t="n">
        <v>331</v>
      </c>
      <c r="B200" s="411" t="n">
        <v>85</v>
      </c>
    </row>
    <row r="201" ht="15.75" customHeight="1" s="412">
      <c r="A201" s="411" t="n">
        <v>332</v>
      </c>
      <c r="B201" s="411" t="n">
        <v>135</v>
      </c>
    </row>
    <row r="202" ht="15.75" customHeight="1" s="412">
      <c r="A202" s="411" t="n">
        <v>333</v>
      </c>
      <c r="B202" s="411" t="n">
        <v>4</v>
      </c>
    </row>
    <row r="203" ht="15.75" customHeight="1" s="412">
      <c r="A203" s="411" t="n">
        <v>334</v>
      </c>
      <c r="B203" s="411" t="n">
        <v>138</v>
      </c>
    </row>
    <row r="204" ht="15.75" customHeight="1" s="412">
      <c r="A204" s="411" t="n">
        <v>335</v>
      </c>
      <c r="B204" s="411" t="n">
        <v>12</v>
      </c>
    </row>
    <row r="205" ht="15.75" customHeight="1" s="412">
      <c r="A205" s="411" t="n">
        <v>336</v>
      </c>
      <c r="B205" s="411" t="n">
        <v>21</v>
      </c>
    </row>
    <row r="206" ht="15.75" customHeight="1" s="412">
      <c r="A206" s="411" t="n">
        <v>337</v>
      </c>
      <c r="B206" s="411" t="n">
        <v>13</v>
      </c>
    </row>
    <row r="207" ht="15.75" customHeight="1" s="412">
      <c r="A207" s="411" t="n">
        <v>338</v>
      </c>
      <c r="B207" s="411" t="n">
        <v>94</v>
      </c>
    </row>
    <row r="208" ht="15.75" customHeight="1" s="412">
      <c r="A208" s="411" t="n">
        <v>339</v>
      </c>
      <c r="B208" s="411" t="n">
        <v>76</v>
      </c>
    </row>
    <row r="209" ht="15.75" customHeight="1" s="412">
      <c r="A209" s="411" t="n">
        <v>340</v>
      </c>
      <c r="B209" s="411" t="n">
        <v>57</v>
      </c>
    </row>
    <row r="210" ht="15.75" customHeight="1" s="412">
      <c r="A210" s="411" t="n">
        <v>341</v>
      </c>
      <c r="B210" s="411" t="n">
        <v>46</v>
      </c>
    </row>
    <row r="211" ht="15.75" customHeight="1" s="412">
      <c r="A211" s="411" t="n">
        <v>342</v>
      </c>
      <c r="B211" s="411" t="n">
        <v>117</v>
      </c>
    </row>
    <row r="212" ht="15.75" customHeight="1" s="412">
      <c r="A212" s="411" t="n">
        <v>343</v>
      </c>
      <c r="B212" s="411" t="n">
        <v>22</v>
      </c>
    </row>
    <row r="213" ht="15.75" customHeight="1" s="412">
      <c r="A213" s="411" t="n">
        <v>344</v>
      </c>
      <c r="B213" s="411" t="n">
        <v>110</v>
      </c>
    </row>
    <row r="214" ht="15.75" customHeight="1" s="412">
      <c r="A214" s="411" t="n">
        <v>345</v>
      </c>
      <c r="B214" s="411" t="n">
        <v>30</v>
      </c>
    </row>
    <row r="215" ht="15.75" customHeight="1" s="412">
      <c r="A215" s="411" t="n">
        <v>346</v>
      </c>
      <c r="B215" s="411" t="n">
        <v>127</v>
      </c>
    </row>
    <row r="216" ht="15.75" customHeight="1" s="412">
      <c r="A216" s="411" t="n">
        <v>347</v>
      </c>
      <c r="B216" s="411" t="n">
        <v>65</v>
      </c>
    </row>
    <row r="217" ht="15.75" customHeight="1" s="412">
      <c r="A217" s="411" t="n">
        <v>348</v>
      </c>
      <c r="B217" s="411" t="n">
        <v>125</v>
      </c>
    </row>
    <row r="218" ht="15.75" customHeight="1" s="412">
      <c r="A218" s="411" t="n">
        <v>349</v>
      </c>
      <c r="B218" s="411" t="n">
        <v>152</v>
      </c>
    </row>
    <row r="219" ht="15.75" customHeight="1" s="412">
      <c r="A219" s="411" t="n">
        <v>350</v>
      </c>
      <c r="B219" s="411" t="n">
        <v>7</v>
      </c>
    </row>
    <row r="220" ht="15.75" customHeight="1" s="412">
      <c r="A220" s="411" t="n">
        <v>351</v>
      </c>
      <c r="B220" s="411" t="n">
        <v>20</v>
      </c>
    </row>
    <row r="221" ht="15.75" customHeight="1" s="412">
      <c r="A221" s="411" t="n">
        <v>352</v>
      </c>
      <c r="B221" s="411" t="n">
        <v>142</v>
      </c>
    </row>
    <row r="222" ht="15.75" customHeight="1" s="412">
      <c r="A222" s="411" t="n">
        <v>353</v>
      </c>
      <c r="B222" s="411" t="n">
        <v>160</v>
      </c>
    </row>
    <row r="223" ht="15.75" customHeight="1" s="412">
      <c r="A223" s="411" t="n">
        <v>354</v>
      </c>
      <c r="B223" s="411" t="n">
        <v>6</v>
      </c>
    </row>
    <row r="224" ht="15.75" customHeight="1" s="412">
      <c r="A224" s="411" t="n">
        <v>355</v>
      </c>
      <c r="B224" s="411" t="n">
        <v>113</v>
      </c>
    </row>
    <row r="225" ht="15.75" customHeight="1" s="412">
      <c r="A225" s="411" t="n">
        <v>356</v>
      </c>
      <c r="B225" s="411" t="n">
        <v>23</v>
      </c>
    </row>
    <row r="226" ht="15.75" customHeight="1" s="412">
      <c r="A226" s="411" t="n">
        <v>357</v>
      </c>
      <c r="B226" s="411" t="n">
        <v>80</v>
      </c>
    </row>
    <row r="227" ht="15.75" customHeight="1" s="412">
      <c r="A227" s="411" t="n">
        <v>358</v>
      </c>
      <c r="B227" s="411" t="n">
        <v>35</v>
      </c>
    </row>
    <row r="228" ht="15.75" customHeight="1" s="412">
      <c r="A228" s="411" t="n">
        <v>359</v>
      </c>
      <c r="B228" s="411" t="n">
        <v>60</v>
      </c>
    </row>
    <row r="229" ht="15.75" customHeight="1" s="412">
      <c r="A229" s="411" t="n">
        <v>360</v>
      </c>
      <c r="B229" s="411" t="n">
        <v>62</v>
      </c>
    </row>
    <row r="230" ht="15.75" customHeight="1" s="412">
      <c r="A230" s="411" t="n">
        <v>361</v>
      </c>
      <c r="B230" s="411" t="n">
        <v>132</v>
      </c>
    </row>
    <row r="231" ht="15.75" customHeight="1" s="412">
      <c r="A231" s="411" t="n">
        <v>362</v>
      </c>
      <c r="B231" s="411" t="n">
        <v>116</v>
      </c>
    </row>
    <row r="232" ht="15.75" customHeight="1" s="412">
      <c r="A232" s="411" t="n">
        <v>363</v>
      </c>
      <c r="B232" s="411" t="n">
        <v>41</v>
      </c>
    </row>
    <row r="233" ht="15.75" customHeight="1" s="412">
      <c r="A233" s="411" t="n">
        <v>364</v>
      </c>
      <c r="B233" s="411" t="n">
        <v>61</v>
      </c>
    </row>
    <row r="234" ht="15.75" customHeight="1" s="412">
      <c r="A234" s="411" t="n">
        <v>365</v>
      </c>
      <c r="B234" s="411" t="n">
        <v>95</v>
      </c>
    </row>
    <row r="235" ht="15.75" customHeight="1" s="412">
      <c r="A235" s="411" t="n">
        <v>366</v>
      </c>
      <c r="B235" s="411" t="n">
        <v>2</v>
      </c>
    </row>
    <row r="236" ht="15.75" customHeight="1" s="412">
      <c r="A236" s="411" t="n">
        <v>367</v>
      </c>
      <c r="B236" s="411" t="n">
        <v>96</v>
      </c>
    </row>
    <row r="237" ht="15.75" customHeight="1" s="412">
      <c r="A237" s="411" t="n">
        <v>368</v>
      </c>
      <c r="B237" s="411" t="n">
        <v>71</v>
      </c>
    </row>
    <row r="238" ht="15.75" customHeight="1" s="412">
      <c r="A238" s="411" t="n">
        <v>369</v>
      </c>
      <c r="B238" s="411" t="n">
        <v>109</v>
      </c>
    </row>
    <row r="239" ht="15.75" customHeight="1" s="412">
      <c r="A239" s="411" t="n">
        <v>370</v>
      </c>
      <c r="B239" s="411" t="n">
        <v>1</v>
      </c>
    </row>
    <row r="240" ht="15.75" customHeight="1" s="412">
      <c r="A240" s="411" t="n">
        <v>371</v>
      </c>
      <c r="B240" s="411" t="n">
        <v>92</v>
      </c>
    </row>
    <row r="241" ht="15.75" customHeight="1" s="412">
      <c r="A241" s="411" t="n">
        <v>372</v>
      </c>
      <c r="B241" s="411" t="n">
        <v>27</v>
      </c>
    </row>
    <row r="242" ht="15.75" customHeight="1" s="412">
      <c r="A242" s="411" t="n">
        <v>373</v>
      </c>
      <c r="B242" s="411" t="n">
        <v>129</v>
      </c>
    </row>
    <row r="243" ht="15.75" customHeight="1" s="412">
      <c r="A243" s="411" t="n">
        <v>374</v>
      </c>
      <c r="B243" s="411" t="n">
        <v>162</v>
      </c>
    </row>
    <row r="244" ht="15.75" customHeight="1" s="412">
      <c r="A244" s="411" t="n">
        <v>375</v>
      </c>
      <c r="B244" s="411" t="n">
        <v>144</v>
      </c>
    </row>
    <row r="245" ht="15.75" customHeight="1" s="412">
      <c r="A245" s="411" t="n">
        <v>376</v>
      </c>
      <c r="B245" s="411" t="n">
        <v>139</v>
      </c>
    </row>
    <row r="246" ht="15.75" customHeight="1" s="412">
      <c r="A246" s="411" t="n">
        <v>377</v>
      </c>
      <c r="B246" s="411" t="n">
        <v>11</v>
      </c>
    </row>
    <row r="247" ht="15.75" customHeight="1" s="412">
      <c r="A247" s="411" t="n">
        <v>378</v>
      </c>
      <c r="B247" s="411" t="n">
        <v>9</v>
      </c>
    </row>
    <row r="248" ht="15.75" customHeight="1" s="412">
      <c r="A248" s="411" t="n">
        <v>379</v>
      </c>
      <c r="B248" s="411" t="n">
        <v>88</v>
      </c>
    </row>
    <row r="249" ht="15.75" customHeight="1" s="412">
      <c r="A249" s="411" t="n">
        <v>380</v>
      </c>
      <c r="B249" s="411" t="n">
        <v>70</v>
      </c>
    </row>
    <row r="250" ht="15.75" customHeight="1" s="412">
      <c r="A250" s="411" t="n">
        <v>381</v>
      </c>
      <c r="B250" s="411" t="n">
        <v>159</v>
      </c>
    </row>
    <row r="251" ht="15.75" customHeight="1" s="412">
      <c r="A251" s="411" t="n">
        <v>382</v>
      </c>
      <c r="B251" s="411" t="n">
        <v>40</v>
      </c>
    </row>
    <row r="252" ht="15.75" customHeight="1" s="412">
      <c r="A252" s="411" t="n">
        <v>383</v>
      </c>
      <c r="B252" s="411" t="n">
        <v>102</v>
      </c>
    </row>
    <row r="253" ht="15.75" customHeight="1" s="412">
      <c r="A253" s="411" t="n">
        <v>384</v>
      </c>
      <c r="B253" s="411" t="n">
        <v>121</v>
      </c>
    </row>
    <row r="254" ht="15.75" customHeight="1" s="412">
      <c r="A254" s="411" t="n">
        <v>385</v>
      </c>
      <c r="B254" s="411" t="n">
        <v>49</v>
      </c>
    </row>
    <row r="255" ht="15.75" customHeight="1" s="412">
      <c r="A255" s="411" t="n">
        <v>386</v>
      </c>
      <c r="B255" s="411" t="n">
        <v>56</v>
      </c>
    </row>
    <row r="256" ht="15.75" customHeight="1" s="412">
      <c r="A256" s="411" t="n">
        <v>387</v>
      </c>
      <c r="B256" s="411" t="n">
        <v>89</v>
      </c>
    </row>
    <row r="257" ht="15.75" customHeight="1" s="412">
      <c r="A257" s="411" t="n">
        <v>388</v>
      </c>
      <c r="B257" s="411" t="n">
        <v>42</v>
      </c>
    </row>
    <row r="258" ht="15.75" customHeight="1" s="412">
      <c r="A258" s="411" t="n">
        <v>389</v>
      </c>
      <c r="B258" s="411" t="n">
        <v>48</v>
      </c>
    </row>
    <row r="259" ht="15.75" customHeight="1" s="412">
      <c r="A259" s="411" t="n">
        <v>390</v>
      </c>
      <c r="B259" s="411" t="n">
        <v>154</v>
      </c>
    </row>
    <row r="260" ht="15.75" customHeight="1" s="412">
      <c r="A260" s="411" t="n">
        <v>391</v>
      </c>
      <c r="B260" s="411" t="n">
        <v>150</v>
      </c>
    </row>
    <row r="261" ht="15.75" customHeight="1" s="412">
      <c r="A261" s="411" t="n">
        <v>392</v>
      </c>
      <c r="B261" s="411" t="n">
        <v>133</v>
      </c>
    </row>
    <row r="262" ht="15.75" customHeight="1" s="412">
      <c r="A262" s="411" t="n">
        <v>393</v>
      </c>
      <c r="B262" s="411" t="n">
        <v>47</v>
      </c>
    </row>
    <row r="263" ht="15.75" customHeight="1" s="412">
      <c r="A263" s="411" t="n">
        <v>394</v>
      </c>
      <c r="B263" s="411" t="n">
        <v>55</v>
      </c>
    </row>
    <row r="264" ht="15.75" customHeight="1" s="412">
      <c r="A264" s="411" t="n">
        <v>395</v>
      </c>
      <c r="B264" s="411" t="n">
        <v>166</v>
      </c>
    </row>
    <row r="265" ht="15.75" customHeight="1" s="412">
      <c r="A265" s="411" t="n">
        <v>396</v>
      </c>
      <c r="B265" s="411" t="n">
        <v>134</v>
      </c>
    </row>
    <row r="266" ht="15.75" customHeight="1" s="412">
      <c r="A266" s="411" t="n">
        <v>397</v>
      </c>
      <c r="B266" s="411" t="n">
        <v>24</v>
      </c>
    </row>
    <row r="267" ht="15.75" customHeight="1" s="412">
      <c r="A267" s="411" t="n">
        <v>398</v>
      </c>
      <c r="B267" s="411" t="n">
        <v>98</v>
      </c>
    </row>
    <row r="268" ht="15.75" customHeight="1" s="412">
      <c r="A268" s="411" t="n">
        <v>399</v>
      </c>
      <c r="B268" s="411" t="n">
        <v>128</v>
      </c>
    </row>
    <row r="269" ht="15.75" customHeight="1" s="412">
      <c r="A269" s="411" t="n">
        <v>400</v>
      </c>
      <c r="B269" s="411" t="n">
        <v>99</v>
      </c>
    </row>
    <row r="270" ht="15.75" customHeight="1" s="412">
      <c r="A270" s="411" t="n">
        <v>401</v>
      </c>
      <c r="B270" s="411" t="n">
        <v>155</v>
      </c>
    </row>
    <row r="271" ht="15.75" customHeight="1" s="412">
      <c r="A271" s="411" t="n">
        <v>402</v>
      </c>
      <c r="B271" s="411" t="n">
        <v>28</v>
      </c>
    </row>
    <row r="272" ht="15.75" customHeight="1" s="412">
      <c r="A272" s="411" t="n">
        <v>403</v>
      </c>
      <c r="B272" s="411" t="n">
        <v>72</v>
      </c>
    </row>
    <row r="273" ht="15.75" customHeight="1" s="412">
      <c r="A273" s="411" t="n">
        <v>404</v>
      </c>
      <c r="B273" s="411" t="n">
        <v>64</v>
      </c>
    </row>
    <row r="274" ht="15.75" customHeight="1" s="412">
      <c r="A274" s="411" t="n">
        <v>405</v>
      </c>
      <c r="B274" s="411" t="n">
        <v>77</v>
      </c>
    </row>
    <row r="275" ht="15.75" customHeight="1" s="412">
      <c r="A275" s="411" t="n">
        <v>406</v>
      </c>
      <c r="B275" s="411" t="n">
        <v>44</v>
      </c>
    </row>
    <row r="276" ht="15.75" customHeight="1" s="412">
      <c r="A276" s="411" t="n">
        <v>407</v>
      </c>
      <c r="B276" s="411" t="n">
        <v>111</v>
      </c>
    </row>
    <row r="277" ht="15.75" customHeight="1" s="412">
      <c r="A277" s="411" t="n">
        <v>408</v>
      </c>
      <c r="B277" s="411" t="n">
        <v>68</v>
      </c>
    </row>
    <row r="278" ht="15.75" customHeight="1" s="412">
      <c r="A278" s="411" t="n">
        <v>409</v>
      </c>
      <c r="B278" s="411" t="n">
        <v>136</v>
      </c>
    </row>
    <row r="279" ht="15.75" customHeight="1" s="412">
      <c r="A279" s="411" t="n">
        <v>410</v>
      </c>
      <c r="B279" s="411" t="n">
        <v>34</v>
      </c>
    </row>
    <row r="280" ht="15.75" customHeight="1" s="412">
      <c r="A280" s="411" t="n">
        <v>411</v>
      </c>
      <c r="B280" s="411" t="n">
        <v>53</v>
      </c>
    </row>
    <row r="281" ht="15.75" customHeight="1" s="412">
      <c r="A281" s="411" t="n">
        <v>412</v>
      </c>
      <c r="B281" s="411" t="n">
        <v>74</v>
      </c>
    </row>
    <row r="282" ht="15.75" customHeight="1" s="412">
      <c r="A282" s="411" t="n">
        <v>413</v>
      </c>
      <c r="B282" s="411" t="n">
        <v>66</v>
      </c>
    </row>
    <row r="283" ht="15.75" customHeight="1" s="412">
      <c r="A283" s="411" t="n">
        <v>414</v>
      </c>
      <c r="B283" s="411" t="n">
        <v>167</v>
      </c>
    </row>
    <row r="284" ht="15.75" customHeight="1" s="412">
      <c r="A284" s="411" t="n">
        <v>415</v>
      </c>
      <c r="B284" s="411" t="n">
        <v>86</v>
      </c>
    </row>
    <row r="285" ht="15.75" customHeight="1" s="412">
      <c r="A285" s="411" t="n">
        <v>416</v>
      </c>
      <c r="B285" s="411" t="n">
        <v>146</v>
      </c>
    </row>
    <row r="286" ht="15.75" customHeight="1" s="412">
      <c r="A286" s="411" t="n">
        <v>417</v>
      </c>
      <c r="B286" s="411" t="n">
        <v>19</v>
      </c>
    </row>
    <row r="287" ht="15.75" customHeight="1" s="412">
      <c r="A287" s="411" t="n">
        <v>418</v>
      </c>
      <c r="B287" s="411" t="n">
        <v>39</v>
      </c>
    </row>
    <row r="288" ht="15.75" customHeight="1" s="412">
      <c r="A288" s="411" t="n">
        <v>419</v>
      </c>
      <c r="B288" s="411" t="n">
        <v>78</v>
      </c>
    </row>
    <row r="289" ht="15.75" customHeight="1" s="412">
      <c r="A289" s="411" t="n">
        <v>420</v>
      </c>
      <c r="B289" s="411" t="n">
        <v>114</v>
      </c>
    </row>
    <row r="290" ht="15.75" customHeight="1" s="412">
      <c r="A290" s="411" t="n">
        <v>421</v>
      </c>
      <c r="B290" s="411" t="n">
        <v>83</v>
      </c>
    </row>
    <row r="291" ht="15.75" customHeight="1" s="412">
      <c r="A291" s="411" t="n">
        <v>422</v>
      </c>
      <c r="B291" s="411" t="n">
        <v>8</v>
      </c>
    </row>
    <row r="292" ht="15.75" customHeight="1" s="412">
      <c r="A292" s="411" t="n">
        <v>423</v>
      </c>
      <c r="B292" s="411" t="n">
        <v>26</v>
      </c>
    </row>
    <row r="293" ht="15.75" customHeight="1" s="412">
      <c r="A293" s="411" t="n">
        <v>424</v>
      </c>
      <c r="B293" s="411" t="n">
        <v>29</v>
      </c>
    </row>
    <row r="294" ht="15.75" customHeight="1" s="412">
      <c r="A294" s="411" t="n">
        <v>425</v>
      </c>
      <c r="B294" s="411" t="n">
        <v>31</v>
      </c>
    </row>
    <row r="295" ht="15.75" customHeight="1" s="412">
      <c r="A295" s="411" t="n">
        <v>426</v>
      </c>
      <c r="B295" s="411" t="n">
        <v>147</v>
      </c>
    </row>
    <row r="296" ht="15.75" customHeight="1" s="412">
      <c r="A296" s="411" t="n">
        <v>427</v>
      </c>
      <c r="B296" s="411" t="n">
        <v>104</v>
      </c>
    </row>
    <row r="297" ht="15.75" customHeight="1" s="412">
      <c r="A297" s="411" t="n">
        <v>428</v>
      </c>
      <c r="B297" s="411" t="n">
        <v>100</v>
      </c>
    </row>
    <row r="298" ht="15.75" customHeight="1" s="412">
      <c r="A298" s="411" t="n">
        <v>429</v>
      </c>
      <c r="B298" s="411" t="n">
        <v>32</v>
      </c>
    </row>
    <row r="299" ht="15.75" customHeight="1" s="412">
      <c r="A299" s="411" t="n">
        <v>430</v>
      </c>
      <c r="B299" s="411" t="n">
        <v>112</v>
      </c>
    </row>
    <row r="300" ht="15.75" customHeight="1" s="412">
      <c r="A300" s="411" t="n">
        <v>431</v>
      </c>
      <c r="B300" s="411" t="n">
        <v>91</v>
      </c>
    </row>
    <row r="301" ht="15.75" customHeight="1" s="412">
      <c r="A301" s="411" t="n">
        <v>432</v>
      </c>
      <c r="B301" s="411" t="n">
        <v>79</v>
      </c>
    </row>
    <row r="302" ht="15.75" customHeight="1" s="412">
      <c r="A302" s="411" t="n">
        <v>433</v>
      </c>
      <c r="B302" s="411" t="n">
        <v>45</v>
      </c>
    </row>
    <row r="303" ht="15.75" customHeight="1" s="412">
      <c r="A303" s="411" t="n">
        <v>434</v>
      </c>
      <c r="B303" s="411" t="n">
        <v>120</v>
      </c>
    </row>
    <row r="304" ht="15.75" customHeight="1" s="412">
      <c r="A304" s="411" t="n">
        <v>435</v>
      </c>
      <c r="B304" s="411" t="n">
        <v>101</v>
      </c>
    </row>
    <row r="305" ht="15.75" customHeight="1" s="412">
      <c r="A305" s="411" t="n">
        <v>436</v>
      </c>
      <c r="B305" s="411" t="n">
        <v>63</v>
      </c>
    </row>
    <row r="306" ht="15.75" customHeight="1" s="412">
      <c r="A306" s="411" t="n">
        <v>437</v>
      </c>
      <c r="B306" s="411" t="n">
        <v>17</v>
      </c>
    </row>
    <row r="307" ht="15.75" customHeight="1" s="412">
      <c r="A307" s="411" t="n">
        <v>438</v>
      </c>
      <c r="B307" s="411" t="n">
        <v>73</v>
      </c>
    </row>
    <row r="308" ht="15.75" customHeight="1" s="412">
      <c r="A308" s="411" t="n">
        <v>439</v>
      </c>
      <c r="B308" s="411" t="n">
        <v>43</v>
      </c>
    </row>
    <row r="309" ht="15.75" customHeight="1" s="412">
      <c r="A309" s="411" t="n">
        <v>440</v>
      </c>
      <c r="B309" s="411" t="n">
        <v>106</v>
      </c>
    </row>
    <row r="310" ht="15.75" customHeight="1" s="412">
      <c r="A310" s="411" t="n">
        <v>441</v>
      </c>
      <c r="B310" s="411" t="n">
        <v>140</v>
      </c>
    </row>
    <row r="311" ht="15.75" customHeight="1" s="412">
      <c r="A311" s="411" t="n">
        <v>442</v>
      </c>
      <c r="B311" s="411" t="n">
        <v>122</v>
      </c>
    </row>
    <row r="312" ht="15.75" customHeight="1" s="412">
      <c r="A312" s="411" t="n">
        <v>443</v>
      </c>
      <c r="B312" s="411" t="n">
        <v>153</v>
      </c>
    </row>
    <row r="313" ht="15.75" customHeight="1" s="412">
      <c r="A313" s="411" t="n">
        <v>444</v>
      </c>
      <c r="B313" s="411" t="n">
        <v>108</v>
      </c>
    </row>
    <row r="314" ht="15.75" customHeight="1" s="412">
      <c r="A314" s="411" t="n">
        <v>445</v>
      </c>
      <c r="B314" s="411" t="n">
        <v>157</v>
      </c>
    </row>
    <row r="315" ht="15.75" customHeight="1" s="412">
      <c r="A315" s="411" t="n">
        <v>446</v>
      </c>
      <c r="B315" s="411" t="n">
        <v>14</v>
      </c>
    </row>
    <row r="316" ht="15.75" customHeight="1" s="412">
      <c r="A316" s="411" t="n">
        <v>447</v>
      </c>
      <c r="B316" s="411" t="n">
        <v>119</v>
      </c>
    </row>
    <row r="317" ht="15.75" customHeight="1" s="412">
      <c r="A317" s="411" t="n">
        <v>448</v>
      </c>
      <c r="B317" s="411" t="n">
        <v>38</v>
      </c>
    </row>
    <row r="318" ht="15.75" customHeight="1" s="412">
      <c r="A318" s="411" t="n">
        <v>449</v>
      </c>
      <c r="B318" s="411" t="n">
        <v>107</v>
      </c>
    </row>
    <row r="319" ht="15.75" customHeight="1" s="412">
      <c r="A319" s="411" t="n">
        <v>450</v>
      </c>
      <c r="B319" s="411" t="n">
        <v>151</v>
      </c>
    </row>
    <row r="320" ht="15.75" customHeight="1" s="412">
      <c r="A320" s="411" t="n">
        <v>451</v>
      </c>
      <c r="B320" s="411" t="n">
        <v>33</v>
      </c>
    </row>
    <row r="321" ht="15.75" customHeight="1" s="412">
      <c r="A321" s="411" t="n">
        <v>452</v>
      </c>
      <c r="B321" s="411" t="n">
        <v>137</v>
      </c>
    </row>
    <row r="322" ht="15.75" customHeight="1" s="412">
      <c r="A322" s="411" t="n">
        <v>453</v>
      </c>
      <c r="B322" s="411" t="n">
        <v>141</v>
      </c>
    </row>
    <row r="323" ht="15.75" customHeight="1" s="412">
      <c r="A323" s="411" t="n">
        <v>454</v>
      </c>
      <c r="B323" s="411" t="n">
        <v>131</v>
      </c>
    </row>
    <row r="324" ht="15.75" customHeight="1" s="412">
      <c r="A324" s="411" t="n">
        <v>455</v>
      </c>
      <c r="B324" s="411" t="n">
        <v>16</v>
      </c>
    </row>
    <row r="325" ht="15.75" customHeight="1" s="412">
      <c r="A325" s="411" t="n">
        <v>456</v>
      </c>
      <c r="B325" s="411" t="n">
        <v>52</v>
      </c>
    </row>
    <row r="326" ht="15.75" customHeight="1" s="412">
      <c r="A326" s="411" t="n">
        <v>457</v>
      </c>
      <c r="B326" s="411" t="n">
        <v>54</v>
      </c>
    </row>
    <row r="327" ht="15.75" customHeight="1" s="412">
      <c r="A327" s="411" t="n">
        <v>458</v>
      </c>
      <c r="B327" s="411" t="n">
        <v>103</v>
      </c>
    </row>
    <row r="328" ht="15.75" customHeight="1" s="412">
      <c r="A328" s="411" t="n">
        <v>459</v>
      </c>
      <c r="B328" s="411" t="n">
        <v>105</v>
      </c>
    </row>
    <row r="329" ht="15.75" customHeight="1" s="412">
      <c r="A329" s="411" t="n">
        <v>460</v>
      </c>
      <c r="B329" s="411" t="n">
        <v>75</v>
      </c>
    </row>
    <row r="330" ht="15.75" customHeight="1" s="412">
      <c r="A330" s="411" t="n">
        <v>461</v>
      </c>
      <c r="B330" s="411" t="n">
        <v>124</v>
      </c>
    </row>
    <row r="331" ht="15.75" customHeight="1" s="412">
      <c r="A331" s="411" t="n">
        <v>462</v>
      </c>
      <c r="B331" s="411" t="n">
        <v>118</v>
      </c>
    </row>
    <row r="332" ht="15.75" customHeight="1" s="412">
      <c r="A332" s="411" t="n">
        <v>463</v>
      </c>
      <c r="B332" s="411" t="n">
        <v>87</v>
      </c>
    </row>
    <row r="333" ht="15.75" customHeight="1" s="412">
      <c r="A333" s="411" t="n">
        <v>464</v>
      </c>
      <c r="B333" s="411" t="n">
        <v>149</v>
      </c>
    </row>
    <row r="334" ht="15.75" customHeight="1" s="412">
      <c r="A334" s="411" t="n">
        <v>465</v>
      </c>
      <c r="B334" s="411" t="n">
        <v>163</v>
      </c>
    </row>
    <row r="335" ht="15.75" customHeight="1" s="412">
      <c r="A335" s="411" t="n">
        <v>466</v>
      </c>
      <c r="B335" s="411" t="n">
        <v>15</v>
      </c>
    </row>
    <row r="336" ht="15.75" customHeight="1" s="412">
      <c r="A336" s="411" t="n">
        <v>467</v>
      </c>
      <c r="B336" s="411" t="n">
        <v>165</v>
      </c>
    </row>
    <row r="337" ht="15.75" customHeight="1" s="412">
      <c r="A337" s="411" t="n">
        <v>468</v>
      </c>
      <c r="B337" s="411" t="n">
        <v>145</v>
      </c>
    </row>
    <row r="338" ht="15.75" customHeight="1" s="412">
      <c r="A338" s="331" t="n"/>
      <c r="B338" s="331" t="n"/>
    </row>
    <row r="339" ht="15.75" customHeight="1" s="412">
      <c r="A339" s="331" t="n"/>
      <c r="B339" s="331" t="n"/>
    </row>
    <row r="340" ht="15.75" customHeight="1" s="412">
      <c r="A340" s="331" t="n"/>
      <c r="B340" s="331" t="n"/>
    </row>
    <row r="341" ht="15.75" customHeight="1" s="412">
      <c r="A341" s="331" t="n"/>
      <c r="B341" s="331" t="n"/>
    </row>
    <row r="342" ht="15.75" customHeight="1" s="412">
      <c r="A342" s="331" t="n"/>
      <c r="B342" s="331" t="n"/>
    </row>
    <row r="343" ht="15.75" customHeight="1" s="412">
      <c r="A343" s="331" t="n"/>
      <c r="B343" s="331" t="n"/>
    </row>
    <row r="344" ht="15.75" customHeight="1" s="412">
      <c r="A344" s="331" t="n"/>
      <c r="B344" s="331" t="n"/>
    </row>
    <row r="345" ht="15.75" customHeight="1" s="412">
      <c r="A345" s="331" t="n"/>
      <c r="B345" s="331" t="n"/>
    </row>
    <row r="346" ht="15.75" customHeight="1" s="412">
      <c r="A346" s="331" t="n"/>
      <c r="B346" s="331" t="n"/>
    </row>
    <row r="347" ht="15.75" customHeight="1" s="412">
      <c r="A347" s="331" t="n"/>
      <c r="B347" s="331" t="n"/>
    </row>
    <row r="348" ht="15.75" customHeight="1" s="412">
      <c r="A348" s="331" t="n"/>
      <c r="B348" s="331" t="n"/>
    </row>
    <row r="349" ht="15.75" customHeight="1" s="412">
      <c r="A349" s="331" t="n"/>
      <c r="B349" s="331" t="n"/>
    </row>
    <row r="350" ht="15.75" customHeight="1" s="412">
      <c r="A350" s="331" t="n"/>
      <c r="B350" s="331" t="n"/>
    </row>
    <row r="351" ht="15.75" customHeight="1" s="412">
      <c r="A351" s="331" t="n"/>
      <c r="B351" s="331" t="n"/>
    </row>
    <row r="352" ht="15.75" customHeight="1" s="412">
      <c r="A352" s="331" t="n"/>
      <c r="B352" s="331" t="n"/>
    </row>
    <row r="353" ht="15.75" customHeight="1" s="412">
      <c r="A353" s="331" t="n"/>
      <c r="B353" s="331" t="n"/>
    </row>
    <row r="354" ht="15.75" customHeight="1" s="412">
      <c r="A354" s="331" t="n"/>
      <c r="B354" s="331" t="n"/>
    </row>
    <row r="355" ht="15.75" customHeight="1" s="412">
      <c r="A355" s="331" t="n"/>
      <c r="B355" s="331" t="n"/>
    </row>
    <row r="356" ht="15.75" customHeight="1" s="412">
      <c r="A356" s="331" t="n"/>
      <c r="B356" s="331" t="n"/>
    </row>
    <row r="357" ht="15.75" customHeight="1" s="412">
      <c r="A357" s="331" t="n"/>
      <c r="B357" s="331" t="n"/>
    </row>
    <row r="358" ht="15.75" customHeight="1" s="412">
      <c r="A358" s="331" t="n"/>
      <c r="B358" s="331" t="n"/>
    </row>
    <row r="359" ht="15.75" customHeight="1" s="412">
      <c r="A359" s="331" t="n"/>
      <c r="B359" s="331" t="n"/>
    </row>
    <row r="360" ht="15.75" customHeight="1" s="412">
      <c r="A360" s="331" t="n"/>
      <c r="B360" s="331" t="n"/>
    </row>
    <row r="361" ht="15.75" customHeight="1" s="412">
      <c r="A361" s="331" t="n"/>
      <c r="B361" s="331" t="n"/>
    </row>
    <row r="362" ht="15.75" customHeight="1" s="412">
      <c r="A362" s="331" t="n"/>
      <c r="B362" s="331" t="n"/>
    </row>
    <row r="363" ht="15.75" customHeight="1" s="412">
      <c r="A363" s="331" t="n"/>
      <c r="B363" s="331" t="n"/>
    </row>
    <row r="364" ht="15.75" customHeight="1" s="412">
      <c r="A364" s="331" t="n"/>
      <c r="B364" s="331" t="n"/>
    </row>
    <row r="365" ht="15.75" customHeight="1" s="412">
      <c r="A365" s="331" t="n"/>
      <c r="B365" s="331" t="n"/>
    </row>
    <row r="366" ht="15.75" customHeight="1" s="412">
      <c r="A366" s="331" t="n"/>
      <c r="B366" s="331" t="n"/>
    </row>
    <row r="367" ht="15.75" customHeight="1" s="412">
      <c r="A367" s="331" t="n"/>
      <c r="B367" s="331" t="n"/>
    </row>
    <row r="368" ht="15.75" customHeight="1" s="412">
      <c r="A368" s="331" t="n"/>
      <c r="B368" s="331" t="n"/>
    </row>
    <row r="369" ht="15.75" customHeight="1" s="412">
      <c r="A369" s="331" t="n"/>
      <c r="B369" s="331" t="n"/>
    </row>
    <row r="370" ht="15.75" customHeight="1" s="412">
      <c r="A370" s="331" t="n"/>
      <c r="B370" s="331" t="n"/>
    </row>
    <row r="371" ht="15.75" customHeight="1" s="412">
      <c r="A371" s="331" t="n"/>
      <c r="B371" s="331" t="n"/>
    </row>
    <row r="372" ht="15.75" customHeight="1" s="412">
      <c r="A372" s="331" t="n"/>
      <c r="B372" s="331" t="n"/>
    </row>
    <row r="373" ht="15.75" customHeight="1" s="412">
      <c r="A373" s="331" t="n"/>
      <c r="B373" s="331" t="n"/>
    </row>
    <row r="374" ht="15.75" customHeight="1" s="412">
      <c r="A374" s="331" t="n"/>
      <c r="B374" s="331" t="n"/>
    </row>
    <row r="375" ht="15.75" customHeight="1" s="412">
      <c r="A375" s="331" t="n"/>
      <c r="B375" s="331" t="n"/>
    </row>
    <row r="376" ht="15.75" customHeight="1" s="412">
      <c r="A376" s="331" t="n"/>
      <c r="B376" s="331" t="n"/>
    </row>
    <row r="377" ht="15.75" customHeight="1" s="412">
      <c r="A377" s="331" t="n"/>
      <c r="B377" s="331" t="n"/>
    </row>
    <row r="378" ht="15.75" customHeight="1" s="412">
      <c r="A378" s="331" t="n"/>
      <c r="B378" s="331" t="n"/>
    </row>
    <row r="379" ht="15.75" customHeight="1" s="412">
      <c r="A379" s="331" t="n"/>
      <c r="B379" s="331" t="n"/>
    </row>
    <row r="380" ht="15.75" customHeight="1" s="412">
      <c r="A380" s="331" t="n"/>
      <c r="B380" s="331" t="n"/>
    </row>
    <row r="381" ht="15.75" customHeight="1" s="412">
      <c r="A381" s="331" t="n"/>
      <c r="B381" s="331" t="n"/>
    </row>
    <row r="382" ht="15.75" customHeight="1" s="412">
      <c r="A382" s="331" t="n"/>
      <c r="B382" s="331" t="n"/>
    </row>
    <row r="383" ht="15.75" customHeight="1" s="412">
      <c r="A383" s="331" t="n"/>
      <c r="B383" s="331" t="n"/>
    </row>
    <row r="384" ht="15.75" customHeight="1" s="412">
      <c r="A384" s="331" t="n"/>
      <c r="B384" s="331" t="n"/>
    </row>
    <row r="385" ht="15.75" customHeight="1" s="412">
      <c r="A385" s="331" t="n"/>
      <c r="B385" s="331" t="n"/>
    </row>
    <row r="386" ht="15.75" customHeight="1" s="412">
      <c r="A386" s="331" t="n"/>
      <c r="B386" s="331" t="n"/>
    </row>
    <row r="387" ht="15.75" customHeight="1" s="412">
      <c r="A387" s="331" t="n"/>
      <c r="B387" s="331" t="n"/>
    </row>
    <row r="388" ht="15.75" customHeight="1" s="412">
      <c r="A388" s="331" t="n"/>
      <c r="B388" s="331" t="n"/>
    </row>
    <row r="389" ht="15.75" customHeight="1" s="412">
      <c r="A389" s="331" t="n"/>
      <c r="B389" s="331" t="n"/>
    </row>
    <row r="390" ht="15.75" customHeight="1" s="412">
      <c r="A390" s="331" t="n"/>
      <c r="B390" s="331" t="n"/>
    </row>
    <row r="391" ht="15.75" customHeight="1" s="412">
      <c r="A391" s="331" t="n"/>
      <c r="B391" s="331" t="n"/>
    </row>
    <row r="392" ht="15.75" customHeight="1" s="412">
      <c r="A392" s="331" t="n"/>
      <c r="B392" s="331" t="n"/>
    </row>
    <row r="393" ht="15.75" customHeight="1" s="412">
      <c r="A393" s="331" t="n"/>
      <c r="B393" s="331" t="n"/>
    </row>
    <row r="394" ht="15.75" customHeight="1" s="412">
      <c r="A394" s="331" t="n"/>
      <c r="B394" s="331" t="n"/>
    </row>
    <row r="395" ht="15.75" customHeight="1" s="412">
      <c r="A395" s="331" t="n"/>
      <c r="B395" s="331" t="n"/>
    </row>
    <row r="396" ht="15.75" customHeight="1" s="412">
      <c r="A396" s="331" t="n"/>
      <c r="B396" s="331" t="n"/>
    </row>
    <row r="397" ht="15.75" customHeight="1" s="412">
      <c r="A397" s="331" t="n"/>
      <c r="B397" s="331" t="n"/>
    </row>
    <row r="398" ht="15.75" customHeight="1" s="412">
      <c r="A398" s="331" t="n"/>
      <c r="B398" s="331" t="n"/>
    </row>
    <row r="399" ht="15.75" customHeight="1" s="412">
      <c r="A399" s="331" t="n"/>
      <c r="B399" s="331" t="n"/>
    </row>
    <row r="400" ht="15.75" customHeight="1" s="412">
      <c r="A400" s="331" t="n"/>
      <c r="B400" s="331" t="n"/>
    </row>
    <row r="401" ht="15.75" customHeight="1" s="412">
      <c r="A401" s="331" t="n"/>
      <c r="B401" s="331" t="n"/>
    </row>
    <row r="402" ht="15.75" customHeight="1" s="412">
      <c r="A402" s="331" t="n"/>
      <c r="B402" s="331" t="n"/>
    </row>
    <row r="403" ht="15.75" customHeight="1" s="412">
      <c r="A403" s="331" t="n"/>
      <c r="B403" s="331" t="n"/>
    </row>
    <row r="404" ht="15.75" customHeight="1" s="412">
      <c r="A404" s="331" t="n"/>
      <c r="B404" s="331" t="n"/>
    </row>
    <row r="405" ht="15.75" customHeight="1" s="412">
      <c r="A405" s="331" t="n"/>
      <c r="B405" s="331" t="n"/>
    </row>
    <row r="406" ht="15.75" customHeight="1" s="412">
      <c r="A406" s="331" t="n"/>
      <c r="B406" s="331" t="n"/>
    </row>
    <row r="407" ht="15.75" customHeight="1" s="412">
      <c r="A407" s="331" t="n"/>
      <c r="B407" s="331" t="n"/>
    </row>
    <row r="408" ht="15.75" customHeight="1" s="412">
      <c r="A408" s="331" t="n"/>
      <c r="B408" s="331" t="n"/>
    </row>
    <row r="409" ht="15.75" customHeight="1" s="412">
      <c r="A409" s="331" t="n"/>
      <c r="B409" s="331" t="n"/>
    </row>
    <row r="410" ht="15.75" customHeight="1" s="412">
      <c r="A410" s="331" t="n"/>
      <c r="B410" s="331" t="n"/>
    </row>
    <row r="411" ht="15.75" customHeight="1" s="412">
      <c r="A411" s="331" t="n"/>
      <c r="B411" s="331" t="n"/>
    </row>
    <row r="412" ht="15.75" customHeight="1" s="412">
      <c r="A412" s="331" t="n"/>
      <c r="B412" s="331" t="n"/>
    </row>
    <row r="413" ht="15.75" customHeight="1" s="412">
      <c r="A413" s="331" t="n"/>
      <c r="B413" s="331" t="n"/>
    </row>
    <row r="414" ht="15.75" customHeight="1" s="412">
      <c r="A414" s="331" t="n"/>
      <c r="B414" s="331" t="n"/>
    </row>
    <row r="415" ht="15.75" customHeight="1" s="412">
      <c r="A415" s="331" t="n"/>
      <c r="B415" s="331" t="n"/>
    </row>
    <row r="416" ht="15.75" customHeight="1" s="412">
      <c r="A416" s="331" t="n"/>
      <c r="B416" s="331" t="n"/>
    </row>
    <row r="417" ht="15.75" customHeight="1" s="412">
      <c r="A417" s="331" t="n"/>
      <c r="B417" s="331" t="n"/>
    </row>
    <row r="418" ht="15.75" customHeight="1" s="412">
      <c r="A418" s="331" t="n"/>
      <c r="B418" s="331" t="n"/>
    </row>
    <row r="419" ht="15.75" customHeight="1" s="412">
      <c r="A419" s="331" t="n"/>
      <c r="B419" s="331" t="n"/>
    </row>
    <row r="420" ht="15.75" customHeight="1" s="412">
      <c r="A420" s="331" t="n"/>
      <c r="B420" s="331" t="n"/>
    </row>
    <row r="421" ht="15.75" customHeight="1" s="412">
      <c r="A421" s="331" t="n"/>
      <c r="B421" s="331" t="n"/>
    </row>
    <row r="422" ht="15.75" customHeight="1" s="412">
      <c r="A422" s="331" t="n"/>
      <c r="B422" s="331" t="n"/>
    </row>
    <row r="423" ht="15.75" customHeight="1" s="412">
      <c r="A423" s="331" t="n"/>
      <c r="B423" s="331" t="n"/>
    </row>
    <row r="424" ht="15.75" customHeight="1" s="412">
      <c r="A424" s="331" t="n"/>
      <c r="B424" s="331" t="n"/>
    </row>
    <row r="425" ht="15.75" customHeight="1" s="412">
      <c r="A425" s="331" t="n"/>
      <c r="B425" s="331" t="n"/>
    </row>
    <row r="426" ht="15.75" customHeight="1" s="412">
      <c r="A426" s="331" t="n"/>
      <c r="B426" s="331" t="n"/>
    </row>
    <row r="427" ht="15.75" customHeight="1" s="412">
      <c r="A427" s="331" t="n"/>
      <c r="B427" s="331" t="n"/>
    </row>
    <row r="428" ht="15.75" customHeight="1" s="412">
      <c r="A428" s="331" t="n"/>
      <c r="B428" s="331" t="n"/>
    </row>
    <row r="429" ht="15.75" customHeight="1" s="412">
      <c r="A429" s="331" t="n"/>
      <c r="B429" s="331" t="n"/>
    </row>
    <row r="430" ht="15.75" customHeight="1" s="412">
      <c r="A430" s="331" t="n"/>
      <c r="B430" s="331" t="n"/>
    </row>
    <row r="431" ht="15.75" customHeight="1" s="412">
      <c r="A431" s="331" t="n"/>
      <c r="B431" s="331" t="n"/>
    </row>
    <row r="432" ht="15.75" customHeight="1" s="412">
      <c r="A432" s="331" t="n"/>
      <c r="B432" s="331" t="n"/>
    </row>
    <row r="433" ht="15.75" customHeight="1" s="412">
      <c r="A433" s="331" t="n"/>
      <c r="B433" s="331" t="n"/>
    </row>
    <row r="434" ht="15.75" customHeight="1" s="412">
      <c r="A434" s="331" t="n"/>
      <c r="B434" s="331" t="n"/>
    </row>
    <row r="435" ht="15.75" customHeight="1" s="412">
      <c r="A435" s="331" t="n"/>
      <c r="B435" s="331" t="n"/>
    </row>
    <row r="436" ht="15.75" customHeight="1" s="412">
      <c r="A436" s="331" t="n"/>
      <c r="B436" s="331" t="n"/>
    </row>
    <row r="437" ht="15.75" customHeight="1" s="412">
      <c r="A437" s="331" t="n"/>
      <c r="B437" s="331" t="n"/>
    </row>
    <row r="438" ht="15.75" customHeight="1" s="412">
      <c r="A438" s="331" t="n"/>
      <c r="B438" s="331" t="n"/>
    </row>
    <row r="439" ht="15.75" customHeight="1" s="412">
      <c r="A439" s="331" t="n"/>
      <c r="B439" s="331" t="n"/>
    </row>
    <row r="440" ht="15.75" customHeight="1" s="412">
      <c r="A440" s="331" t="n"/>
      <c r="B440" s="331" t="n"/>
    </row>
    <row r="441" ht="15.75" customHeight="1" s="412">
      <c r="A441" s="331" t="n"/>
      <c r="B441" s="331" t="n"/>
    </row>
    <row r="442" ht="15.75" customHeight="1" s="412">
      <c r="A442" s="331" t="n"/>
      <c r="B442" s="331" t="n"/>
    </row>
    <row r="443" ht="15.75" customHeight="1" s="412">
      <c r="A443" s="331" t="n"/>
      <c r="B443" s="331" t="n"/>
    </row>
    <row r="444" ht="15.75" customHeight="1" s="412">
      <c r="A444" s="331" t="n"/>
      <c r="B444" s="331" t="n"/>
    </row>
    <row r="445" ht="15.75" customHeight="1" s="412">
      <c r="A445" s="331" t="n"/>
      <c r="B445" s="331" t="n"/>
    </row>
    <row r="446" ht="15.75" customHeight="1" s="412">
      <c r="A446" s="331" t="n"/>
      <c r="B446" s="331" t="n"/>
    </row>
    <row r="447" ht="15.75" customHeight="1" s="412">
      <c r="A447" s="331" t="n"/>
      <c r="B447" s="331" t="n"/>
    </row>
    <row r="448" ht="15.75" customHeight="1" s="412">
      <c r="A448" s="331" t="n"/>
      <c r="B448" s="331" t="n"/>
    </row>
    <row r="449" ht="15.75" customHeight="1" s="412">
      <c r="A449" s="331" t="n"/>
      <c r="B449" s="331" t="n"/>
    </row>
    <row r="450" ht="15.75" customHeight="1" s="412">
      <c r="A450" s="331" t="n"/>
      <c r="B450" s="331" t="n"/>
    </row>
    <row r="451" ht="15.75" customHeight="1" s="412">
      <c r="A451" s="331" t="n"/>
      <c r="B451" s="331" t="n"/>
    </row>
    <row r="452" ht="15.75" customHeight="1" s="412">
      <c r="A452" s="331" t="n"/>
      <c r="B452" s="331" t="n"/>
    </row>
    <row r="453" ht="15.75" customHeight="1" s="412">
      <c r="A453" s="331" t="n"/>
      <c r="B453" s="331" t="n"/>
    </row>
    <row r="454" ht="15.75" customHeight="1" s="412">
      <c r="A454" s="331" t="n"/>
      <c r="B454" s="331" t="n"/>
    </row>
    <row r="455" ht="15.75" customHeight="1" s="412">
      <c r="A455" s="331" t="n"/>
      <c r="B455" s="331" t="n"/>
    </row>
    <row r="456" ht="15.75" customHeight="1" s="412">
      <c r="A456" s="331" t="n"/>
      <c r="B456" s="331" t="n"/>
    </row>
    <row r="457" ht="15.75" customHeight="1" s="412">
      <c r="A457" s="331" t="n"/>
      <c r="B457" s="331" t="n"/>
    </row>
    <row r="458" ht="15.75" customHeight="1" s="412">
      <c r="A458" s="331" t="n"/>
      <c r="B458" s="331" t="n"/>
    </row>
    <row r="459" ht="15.75" customHeight="1" s="412">
      <c r="A459" s="331" t="n"/>
      <c r="B459" s="331" t="n"/>
    </row>
    <row r="460" ht="15.75" customHeight="1" s="412">
      <c r="A460" s="331" t="n"/>
      <c r="B460" s="331" t="n"/>
    </row>
    <row r="461" ht="15.75" customHeight="1" s="412">
      <c r="A461" s="331" t="n"/>
      <c r="B461" s="331" t="n"/>
    </row>
    <row r="462" ht="15.75" customHeight="1" s="412">
      <c r="A462" s="331" t="n"/>
      <c r="B462" s="331" t="n"/>
    </row>
    <row r="463" ht="15.75" customHeight="1" s="412">
      <c r="A463" s="331" t="n"/>
      <c r="B463" s="331" t="n"/>
    </row>
    <row r="464" ht="15.75" customHeight="1" s="412">
      <c r="A464" s="331" t="n"/>
      <c r="B464" s="331" t="n"/>
    </row>
    <row r="465" ht="15.75" customHeight="1" s="412">
      <c r="A465" s="331" t="n"/>
      <c r="B465" s="331" t="n"/>
    </row>
    <row r="466" ht="15.75" customHeight="1" s="412">
      <c r="A466" s="331" t="n"/>
      <c r="B466" s="331" t="n"/>
    </row>
    <row r="467" ht="15.75" customHeight="1" s="412">
      <c r="A467" s="331" t="n"/>
      <c r="B467" s="331" t="n"/>
    </row>
    <row r="468" ht="15.75" customHeight="1" s="412">
      <c r="A468" s="331" t="n"/>
      <c r="B468" s="331" t="n"/>
    </row>
    <row r="469" ht="15.75" customHeight="1" s="412">
      <c r="A469" s="331" t="n"/>
      <c r="B469" s="331" t="n"/>
    </row>
    <row r="470" ht="15.75" customHeight="1" s="412">
      <c r="A470" s="331" t="n"/>
      <c r="B470" s="331" t="n"/>
    </row>
    <row r="471" ht="15.75" customHeight="1" s="412">
      <c r="A471" s="331" t="n"/>
      <c r="B471" s="331" t="n"/>
    </row>
    <row r="472" ht="15.75" customHeight="1" s="412">
      <c r="A472" s="331" t="n"/>
      <c r="B472" s="331" t="n"/>
    </row>
    <row r="473" ht="15.75" customHeight="1" s="412">
      <c r="A473" s="331" t="n"/>
      <c r="B473" s="331" t="n"/>
    </row>
    <row r="474" ht="15.75" customHeight="1" s="412">
      <c r="A474" s="331" t="n"/>
      <c r="B474" s="331" t="n"/>
    </row>
    <row r="475" ht="15.75" customHeight="1" s="412">
      <c r="A475" s="331" t="n"/>
      <c r="B475" s="331" t="n"/>
    </row>
    <row r="476" ht="15.75" customHeight="1" s="412">
      <c r="A476" s="331" t="n"/>
      <c r="B476" s="331" t="n"/>
    </row>
    <row r="477" ht="15.75" customHeight="1" s="412">
      <c r="A477" s="331" t="n"/>
      <c r="B477" s="331" t="n"/>
    </row>
    <row r="478" ht="15.75" customHeight="1" s="412">
      <c r="A478" s="331" t="n"/>
      <c r="B478" s="331" t="n"/>
    </row>
    <row r="479" ht="15.75" customHeight="1" s="412">
      <c r="A479" s="331" t="n"/>
      <c r="B479" s="331" t="n"/>
    </row>
    <row r="480" ht="15.75" customHeight="1" s="412">
      <c r="A480" s="331" t="n"/>
      <c r="B480" s="331" t="n"/>
    </row>
    <row r="481" ht="15.75" customHeight="1" s="412">
      <c r="A481" s="331" t="n"/>
      <c r="B481" s="331" t="n"/>
    </row>
    <row r="482" ht="15.75" customHeight="1" s="412">
      <c r="A482" s="331" t="n"/>
      <c r="B482" s="331" t="n"/>
    </row>
    <row r="483" ht="15.75" customHeight="1" s="412">
      <c r="A483" s="331" t="n"/>
      <c r="B483" s="331" t="n"/>
    </row>
    <row r="484" ht="15.75" customHeight="1" s="412">
      <c r="A484" s="331" t="n"/>
      <c r="B484" s="331" t="n"/>
    </row>
    <row r="485" ht="15.75" customHeight="1" s="412">
      <c r="A485" s="331" t="n"/>
      <c r="B485" s="331" t="n"/>
    </row>
    <row r="486" ht="15.75" customHeight="1" s="412">
      <c r="A486" s="331" t="n"/>
      <c r="B486" s="331" t="n"/>
    </row>
    <row r="487" ht="15.75" customHeight="1" s="412">
      <c r="A487" s="331" t="n"/>
      <c r="B487" s="331" t="n"/>
    </row>
    <row r="488" ht="15.75" customHeight="1" s="412">
      <c r="A488" s="331" t="n"/>
      <c r="B488" s="331" t="n"/>
    </row>
    <row r="489" ht="15.75" customHeight="1" s="412">
      <c r="A489" s="331" t="n"/>
      <c r="B489" s="331" t="n"/>
    </row>
    <row r="490" ht="15.75" customHeight="1" s="412">
      <c r="A490" s="331" t="n"/>
      <c r="B490" s="331" t="n"/>
    </row>
    <row r="491" ht="15.75" customHeight="1" s="412">
      <c r="A491" s="331" t="n"/>
      <c r="B491" s="331" t="n"/>
    </row>
    <row r="492" ht="15.75" customHeight="1" s="412">
      <c r="A492" s="331" t="n"/>
      <c r="B492" s="331" t="n"/>
    </row>
    <row r="493" ht="15.75" customHeight="1" s="412">
      <c r="A493" s="331" t="n"/>
      <c r="B493" s="331" t="n"/>
    </row>
    <row r="494" ht="15.75" customHeight="1" s="412">
      <c r="A494" s="331" t="n"/>
      <c r="B494" s="331" t="n"/>
    </row>
    <row r="495" ht="15.75" customHeight="1" s="412">
      <c r="A495" s="331" t="n"/>
      <c r="B495" s="331" t="n"/>
    </row>
    <row r="496" ht="15.75" customHeight="1" s="412">
      <c r="A496" s="331" t="n"/>
      <c r="B496" s="331" t="n"/>
    </row>
    <row r="497" ht="15.75" customHeight="1" s="412">
      <c r="A497" s="331" t="n"/>
      <c r="B497" s="331" t="n"/>
    </row>
    <row r="498" ht="15.75" customHeight="1" s="412">
      <c r="A498" s="331" t="n"/>
      <c r="B498" s="331" t="n"/>
    </row>
    <row r="499" ht="15.75" customHeight="1" s="412">
      <c r="A499" s="331" t="n"/>
      <c r="B499" s="331" t="n"/>
    </row>
    <row r="500" ht="15.75" customHeight="1" s="412">
      <c r="A500" s="331" t="n"/>
      <c r="B500" s="331" t="n"/>
    </row>
    <row r="501" ht="15.75" customHeight="1" s="412">
      <c r="A501" s="331" t="n"/>
      <c r="B501" s="331" t="n"/>
    </row>
    <row r="502" ht="15.75" customHeight="1" s="412">
      <c r="A502" s="331" t="n"/>
      <c r="B502" s="331" t="n"/>
    </row>
    <row r="503" ht="15.75" customHeight="1" s="412">
      <c r="A503" s="331" t="n"/>
      <c r="B503" s="331" t="n"/>
    </row>
    <row r="504" ht="15.75" customHeight="1" s="412">
      <c r="A504" s="331" t="n"/>
      <c r="B504" s="331" t="n"/>
    </row>
    <row r="505" ht="15.75" customHeight="1" s="412">
      <c r="A505" s="331" t="n"/>
      <c r="B505" s="331" t="n"/>
    </row>
    <row r="506" ht="15.75" customHeight="1" s="412">
      <c r="A506" s="331" t="n"/>
      <c r="B506" s="331" t="n"/>
    </row>
    <row r="507" ht="15.75" customHeight="1" s="412">
      <c r="A507" s="331" t="n"/>
      <c r="B507" s="331" t="n"/>
    </row>
    <row r="508" ht="15.75" customHeight="1" s="412">
      <c r="A508" s="331" t="n"/>
      <c r="B508" s="331" t="n"/>
    </row>
    <row r="509" ht="15.75" customHeight="1" s="412">
      <c r="A509" s="331" t="n"/>
      <c r="B509" s="331" t="n"/>
    </row>
    <row r="510" ht="15.75" customHeight="1" s="412">
      <c r="A510" s="331" t="n"/>
      <c r="B510" s="331" t="n"/>
    </row>
    <row r="511" ht="15.75" customHeight="1" s="412">
      <c r="A511" s="331" t="n"/>
      <c r="B511" s="331" t="n"/>
    </row>
    <row r="512" ht="15.75" customHeight="1" s="412">
      <c r="A512" s="331" t="n"/>
      <c r="B512" s="331" t="n"/>
    </row>
    <row r="513" ht="15.75" customHeight="1" s="412">
      <c r="A513" s="331" t="n"/>
      <c r="B513" s="331" t="n"/>
    </row>
    <row r="514" ht="15.75" customHeight="1" s="412">
      <c r="A514" s="331" t="n"/>
      <c r="B514" s="331" t="n"/>
    </row>
    <row r="515" ht="15.75" customHeight="1" s="412">
      <c r="A515" s="331" t="n"/>
      <c r="B515" s="331" t="n"/>
    </row>
    <row r="516" ht="15.75" customHeight="1" s="412">
      <c r="A516" s="331" t="n"/>
      <c r="B516" s="331" t="n"/>
    </row>
    <row r="517" ht="15.75" customHeight="1" s="412">
      <c r="A517" s="331" t="n"/>
      <c r="B517" s="331" t="n"/>
    </row>
    <row r="518" ht="15.75" customHeight="1" s="412">
      <c r="A518" s="331" t="n"/>
      <c r="B518" s="331" t="n"/>
    </row>
    <row r="519" ht="15.75" customHeight="1" s="412">
      <c r="A519" s="331" t="n"/>
      <c r="B519" s="331" t="n"/>
    </row>
    <row r="520" ht="15.75" customHeight="1" s="412">
      <c r="A520" s="331" t="n"/>
      <c r="B520" s="331" t="n"/>
    </row>
    <row r="521" ht="15.75" customHeight="1" s="412">
      <c r="A521" s="331" t="n"/>
      <c r="B521" s="331" t="n"/>
    </row>
    <row r="522" ht="15.75" customHeight="1" s="412">
      <c r="A522" s="331" t="n"/>
      <c r="B522" s="331" t="n"/>
    </row>
    <row r="523" ht="15.75" customHeight="1" s="412">
      <c r="A523" s="331" t="n"/>
      <c r="B523" s="331" t="n"/>
    </row>
    <row r="524" ht="15.75" customHeight="1" s="412">
      <c r="A524" s="331" t="n"/>
      <c r="B524" s="331" t="n"/>
    </row>
    <row r="525" ht="15.75" customHeight="1" s="412">
      <c r="A525" s="331" t="n"/>
      <c r="B525" s="331" t="n"/>
    </row>
    <row r="526" ht="15.75" customHeight="1" s="412">
      <c r="A526" s="331" t="n"/>
      <c r="B526" s="331" t="n"/>
    </row>
    <row r="527" ht="15.75" customHeight="1" s="412">
      <c r="A527" s="331" t="n"/>
      <c r="B527" s="331" t="n"/>
    </row>
    <row r="528" ht="15.75" customHeight="1" s="412">
      <c r="A528" s="331" t="n"/>
      <c r="B528" s="331" t="n"/>
    </row>
    <row r="529" ht="15.75" customHeight="1" s="412">
      <c r="A529" s="331" t="n"/>
      <c r="B529" s="331" t="n"/>
    </row>
    <row r="530" ht="15.75" customHeight="1" s="412">
      <c r="A530" s="331" t="n"/>
      <c r="B530" s="331" t="n"/>
    </row>
    <row r="531" ht="15.75" customHeight="1" s="412">
      <c r="A531" s="331" t="n"/>
      <c r="B531" s="331" t="n"/>
    </row>
    <row r="532" ht="15.75" customHeight="1" s="412">
      <c r="A532" s="331" t="n"/>
      <c r="B532" s="331" t="n"/>
    </row>
    <row r="533" ht="15.75" customHeight="1" s="412">
      <c r="A533" s="331" t="n"/>
      <c r="B533" s="331" t="n"/>
    </row>
    <row r="534" ht="15.75" customHeight="1" s="412">
      <c r="A534" s="331" t="n"/>
      <c r="B534" s="331" t="n"/>
    </row>
    <row r="535" ht="15.75" customHeight="1" s="412">
      <c r="A535" s="331" t="n"/>
      <c r="B535" s="331" t="n"/>
    </row>
    <row r="536" ht="15.75" customHeight="1" s="412">
      <c r="A536" s="331" t="n"/>
      <c r="B536" s="331" t="n"/>
    </row>
    <row r="537" ht="15.75" customHeight="1" s="412">
      <c r="A537" s="331" t="n"/>
      <c r="B537" s="331" t="n"/>
    </row>
    <row r="538" ht="15.75" customHeight="1" s="412"/>
    <row r="539" ht="15.75" customHeight="1" s="412"/>
    <row r="540" ht="15.75" customHeight="1" s="412"/>
    <row r="541" ht="15.75" customHeight="1" s="412"/>
    <row r="542" ht="15.75" customHeight="1" s="412"/>
    <row r="543" ht="15.75" customHeight="1" s="412"/>
    <row r="544" ht="15.75" customHeight="1" s="412"/>
    <row r="545" ht="15.75" customHeight="1" s="412"/>
    <row r="546" ht="15.75" customHeight="1" s="412"/>
    <row r="547" ht="15.75" customHeight="1" s="412"/>
    <row r="548" ht="15.75" customHeight="1" s="412"/>
    <row r="549" ht="15.75" customHeight="1" s="412"/>
    <row r="550" ht="15.75" customHeight="1" s="412"/>
    <row r="551" ht="15.75" customHeight="1" s="412"/>
    <row r="552" ht="15.75" customHeight="1" s="412"/>
    <row r="553" ht="15.75" customHeight="1" s="412"/>
    <row r="554" ht="15.75" customHeight="1" s="412"/>
    <row r="555" ht="15.75" customHeight="1" s="412"/>
    <row r="556" ht="15.75" customHeight="1" s="412"/>
    <row r="557" ht="15.75" customHeight="1" s="412"/>
    <row r="558" ht="15.75" customHeight="1" s="412"/>
    <row r="559" ht="15.75" customHeight="1" s="412"/>
    <row r="560" ht="15.75" customHeight="1" s="412"/>
    <row r="561" ht="15.75" customHeight="1" s="412"/>
    <row r="562" ht="15.75" customHeight="1" s="412"/>
    <row r="563" ht="15.75" customHeight="1" s="412"/>
    <row r="564" ht="15.75" customHeight="1" s="412"/>
    <row r="565" ht="15.75" customHeight="1" s="412"/>
    <row r="566" ht="15.75" customHeight="1" s="412"/>
    <row r="567" ht="15.75" customHeight="1" s="412"/>
    <row r="568" ht="15.75" customHeight="1" s="412"/>
    <row r="569" ht="15.75" customHeight="1" s="412"/>
    <row r="570" ht="15.75" customHeight="1" s="412"/>
    <row r="571" ht="15.75" customHeight="1" s="412"/>
    <row r="572" ht="15.75" customHeight="1" s="412"/>
    <row r="573" ht="15.75" customHeight="1" s="412"/>
    <row r="574" ht="15.75" customHeight="1" s="412"/>
    <row r="575" ht="15.75" customHeight="1" s="412"/>
    <row r="576" ht="15.75" customHeight="1" s="412"/>
    <row r="577" ht="15.75" customHeight="1" s="412"/>
    <row r="578" ht="15.75" customHeight="1" s="412"/>
    <row r="579" ht="15.75" customHeight="1" s="412"/>
    <row r="580" ht="15.75" customHeight="1" s="412"/>
    <row r="581" ht="15.75" customHeight="1" s="412"/>
    <row r="582" ht="15.75" customHeight="1" s="412"/>
    <row r="583" ht="15.75" customHeight="1" s="412"/>
    <row r="584" ht="15.75" customHeight="1" s="412"/>
    <row r="585" ht="15.75" customHeight="1" s="412"/>
    <row r="586" ht="15.75" customHeight="1" s="412"/>
    <row r="587" ht="15.75" customHeight="1" s="412"/>
    <row r="588" ht="15.75" customHeight="1" s="412"/>
    <row r="589" ht="15.75" customHeight="1" s="412"/>
    <row r="590" ht="15.75" customHeight="1" s="412"/>
    <row r="591" ht="15.75" customHeight="1" s="412"/>
    <row r="592" ht="15.75" customHeight="1" s="412"/>
    <row r="593" ht="15.75" customHeight="1" s="412"/>
    <row r="594" ht="15.75" customHeight="1" s="412"/>
    <row r="595" ht="15.75" customHeight="1" s="412"/>
    <row r="596" ht="15.75" customHeight="1" s="412"/>
    <row r="597" ht="15.75" customHeight="1" s="412"/>
    <row r="598" ht="15.75" customHeight="1" s="412"/>
    <row r="599" ht="15.75" customHeight="1" s="412"/>
    <row r="600" ht="15.75" customHeight="1" s="412"/>
    <row r="601" ht="15.75" customHeight="1" s="412"/>
    <row r="602" ht="15.75" customHeight="1" s="412"/>
    <row r="603" ht="15.75" customHeight="1" s="412"/>
    <row r="604" ht="15.75" customHeight="1" s="412"/>
    <row r="605" ht="15.75" customHeight="1" s="412"/>
    <row r="606" ht="15.75" customHeight="1" s="412"/>
    <row r="607" ht="15.75" customHeight="1" s="412"/>
    <row r="608" ht="15.75" customHeight="1" s="412"/>
    <row r="609" ht="15.75" customHeight="1" s="412"/>
    <row r="610" ht="15.75" customHeight="1" s="412"/>
    <row r="611" ht="15.75" customHeight="1" s="412"/>
    <row r="612" ht="15.75" customHeight="1" s="412"/>
    <row r="613" ht="15.75" customHeight="1" s="412"/>
    <row r="614" ht="15.75" customHeight="1" s="412"/>
    <row r="615" ht="15.75" customHeight="1" s="412"/>
    <row r="616" ht="15.75" customHeight="1" s="412"/>
    <row r="617" ht="15.75" customHeight="1" s="412"/>
    <row r="618" ht="15.75" customHeight="1" s="412"/>
    <row r="619" ht="15.75" customHeight="1" s="412"/>
    <row r="620" ht="15.75" customHeight="1" s="412"/>
    <row r="621" ht="15.75" customHeight="1" s="412"/>
    <row r="622" ht="15.75" customHeight="1" s="412"/>
    <row r="623" ht="15.75" customHeight="1" s="412"/>
    <row r="624" ht="15.75" customHeight="1" s="412"/>
    <row r="625" ht="15.75" customHeight="1" s="412"/>
    <row r="626" ht="15.75" customHeight="1" s="412"/>
    <row r="627" ht="15.75" customHeight="1" s="412"/>
    <row r="628" ht="15.75" customHeight="1" s="412"/>
    <row r="629" ht="15.75" customHeight="1" s="412"/>
    <row r="630" ht="15.75" customHeight="1" s="412"/>
    <row r="631" ht="15.75" customHeight="1" s="412"/>
    <row r="632" ht="15.75" customHeight="1" s="412"/>
    <row r="633" ht="15.75" customHeight="1" s="412"/>
    <row r="634" ht="15.75" customHeight="1" s="412"/>
    <row r="635" ht="15.75" customHeight="1" s="412"/>
    <row r="636" ht="15.75" customHeight="1" s="412"/>
    <row r="637" ht="15.75" customHeight="1" s="412"/>
    <row r="638" ht="15.75" customHeight="1" s="412"/>
    <row r="639" ht="15.75" customHeight="1" s="412"/>
    <row r="640" ht="15.75" customHeight="1" s="412"/>
    <row r="641" ht="15.75" customHeight="1" s="412"/>
    <row r="642" ht="15.75" customHeight="1" s="412"/>
    <row r="643" ht="15.75" customHeight="1" s="412"/>
    <row r="644" ht="15.75" customHeight="1" s="412"/>
    <row r="645" ht="15.75" customHeight="1" s="412"/>
    <row r="646" ht="15.75" customHeight="1" s="412"/>
    <row r="647" ht="15.75" customHeight="1" s="412"/>
    <row r="648" ht="15.75" customHeight="1" s="412"/>
    <row r="649" ht="15.75" customHeight="1" s="412"/>
    <row r="650" ht="15.75" customHeight="1" s="412"/>
    <row r="651" ht="15.75" customHeight="1" s="412"/>
    <row r="652" ht="15.75" customHeight="1" s="412"/>
    <row r="653" ht="15.75" customHeight="1" s="412"/>
    <row r="654" ht="15.75" customHeight="1" s="412"/>
    <row r="655" ht="15.75" customHeight="1" s="412"/>
    <row r="656" ht="15.75" customHeight="1" s="412"/>
    <row r="657" ht="15.75" customHeight="1" s="412"/>
    <row r="658" ht="15.75" customHeight="1" s="412"/>
    <row r="659" ht="15.75" customHeight="1" s="412"/>
    <row r="660" ht="15.75" customHeight="1" s="412"/>
    <row r="661" ht="15.75" customHeight="1" s="412"/>
    <row r="662" ht="15.75" customHeight="1" s="412"/>
    <row r="663" ht="15.75" customHeight="1" s="412"/>
    <row r="664" ht="15.75" customHeight="1" s="412"/>
    <row r="665" ht="15.75" customHeight="1" s="412"/>
    <row r="666" ht="15.75" customHeight="1" s="412"/>
    <row r="667" ht="15.75" customHeight="1" s="412"/>
    <row r="668" ht="15.75" customHeight="1" s="412"/>
    <row r="669" ht="15.75" customHeight="1" s="412"/>
    <row r="670" ht="15.75" customHeight="1" s="412"/>
    <row r="671" ht="15.75" customHeight="1" s="412"/>
    <row r="672" ht="15.75" customHeight="1" s="412"/>
    <row r="673" ht="15.75" customHeight="1" s="412"/>
    <row r="674" ht="15.75" customHeight="1" s="412"/>
    <row r="675" ht="15.75" customHeight="1" s="412"/>
    <row r="676" ht="15.75" customHeight="1" s="412"/>
    <row r="677" ht="15.75" customHeight="1" s="412"/>
    <row r="678" ht="15.75" customHeight="1" s="412"/>
    <row r="679" ht="15.75" customHeight="1" s="412"/>
    <row r="680" ht="15.75" customHeight="1" s="412"/>
    <row r="681" ht="15.75" customHeight="1" s="412"/>
    <row r="682" ht="15.75" customHeight="1" s="412"/>
    <row r="683" ht="15.75" customHeight="1" s="412"/>
    <row r="684" ht="15.75" customHeight="1" s="412"/>
    <row r="685" ht="15.75" customHeight="1" s="412"/>
    <row r="686" ht="15.75" customHeight="1" s="412"/>
    <row r="687" ht="15.75" customHeight="1" s="412"/>
    <row r="688" ht="15.75" customHeight="1" s="412"/>
    <row r="689" ht="15.75" customHeight="1" s="412"/>
    <row r="690" ht="15.75" customHeight="1" s="412"/>
    <row r="691" ht="15.75" customHeight="1" s="412"/>
    <row r="692" ht="15.75" customHeight="1" s="412"/>
    <row r="693" ht="15.75" customHeight="1" s="412"/>
    <row r="694" ht="15.75" customHeight="1" s="412"/>
    <row r="695" ht="15.75" customHeight="1" s="412"/>
    <row r="696" ht="15.75" customHeight="1" s="412"/>
    <row r="697" ht="15.75" customHeight="1" s="412"/>
    <row r="698" ht="15.75" customHeight="1" s="412"/>
    <row r="699" ht="15.75" customHeight="1" s="412"/>
    <row r="700" ht="15.75" customHeight="1" s="412"/>
    <row r="701" ht="15.75" customHeight="1" s="412"/>
    <row r="702" ht="15.75" customHeight="1" s="412"/>
    <row r="703" ht="15.75" customHeight="1" s="412"/>
    <row r="704" ht="15.75" customHeight="1" s="412"/>
    <row r="705" ht="15.75" customHeight="1" s="412"/>
    <row r="706" ht="15.75" customHeight="1" s="412"/>
    <row r="707" ht="15.75" customHeight="1" s="412"/>
    <row r="708" ht="15.75" customHeight="1" s="412"/>
    <row r="709" ht="15.75" customHeight="1" s="412"/>
    <row r="710" ht="15.75" customHeight="1" s="412"/>
    <row r="711" ht="15.75" customHeight="1" s="412"/>
    <row r="712" ht="15.75" customHeight="1" s="412"/>
    <row r="713" ht="15.75" customHeight="1" s="412"/>
    <row r="714" ht="15.75" customHeight="1" s="412"/>
    <row r="715" ht="15.75" customHeight="1" s="412"/>
    <row r="716" ht="15.75" customHeight="1" s="412"/>
    <row r="717" ht="15.75" customHeight="1" s="412"/>
    <row r="718" ht="15.75" customHeight="1" s="412"/>
    <row r="719" ht="15.75" customHeight="1" s="412"/>
    <row r="720" ht="15.75" customHeight="1" s="412"/>
    <row r="721" ht="15.75" customHeight="1" s="412"/>
    <row r="722" ht="15.75" customHeight="1" s="412"/>
    <row r="723" ht="15.75" customHeight="1" s="412"/>
    <row r="724" ht="15.75" customHeight="1" s="412"/>
    <row r="725" ht="15.75" customHeight="1" s="412"/>
    <row r="726" ht="15.75" customHeight="1" s="412"/>
    <row r="727" ht="15.75" customHeight="1" s="412"/>
    <row r="728" ht="15.75" customHeight="1" s="412"/>
    <row r="729" ht="15.75" customHeight="1" s="412"/>
    <row r="730" ht="15.75" customHeight="1" s="412"/>
    <row r="731" ht="15.75" customHeight="1" s="412"/>
    <row r="732" ht="15.75" customHeight="1" s="412"/>
    <row r="733" ht="15.75" customHeight="1" s="412"/>
    <row r="734" ht="15.75" customHeight="1" s="412"/>
    <row r="735" ht="15.75" customHeight="1" s="412"/>
    <row r="736" ht="15.75" customHeight="1" s="412"/>
    <row r="737" ht="15.75" customHeight="1" s="412"/>
    <row r="738" ht="15.75" customHeight="1" s="412"/>
    <row r="739" ht="15.75" customHeight="1" s="412"/>
    <row r="740" ht="15.75" customHeight="1" s="412"/>
    <row r="741" ht="15.75" customHeight="1" s="412"/>
    <row r="742" ht="15.75" customHeight="1" s="412"/>
    <row r="743" ht="15.75" customHeight="1" s="412"/>
    <row r="744" ht="15.75" customHeight="1" s="412"/>
    <row r="745" ht="15.75" customHeight="1" s="412"/>
    <row r="746" ht="15.75" customHeight="1" s="412"/>
    <row r="747" ht="15.75" customHeight="1" s="412"/>
    <row r="748" ht="15.75" customHeight="1" s="412"/>
    <row r="749" ht="15.75" customHeight="1" s="412"/>
    <row r="750" ht="15.75" customHeight="1" s="412"/>
    <row r="751" ht="15.75" customHeight="1" s="412"/>
    <row r="752" ht="15.75" customHeight="1" s="412"/>
    <row r="753" ht="15.75" customHeight="1" s="412"/>
    <row r="754" ht="15.75" customHeight="1" s="412"/>
    <row r="755" ht="15.75" customHeight="1" s="412"/>
    <row r="756" ht="15.75" customHeight="1" s="412"/>
    <row r="757" ht="15.75" customHeight="1" s="412"/>
    <row r="758" ht="15.75" customHeight="1" s="412"/>
    <row r="759" ht="15.75" customHeight="1" s="412"/>
    <row r="760" ht="15.75" customHeight="1" s="412"/>
    <row r="761" ht="15.75" customHeight="1" s="412"/>
    <row r="762" ht="15.75" customHeight="1" s="412"/>
    <row r="763" ht="15.75" customHeight="1" s="412"/>
    <row r="764" ht="15.75" customHeight="1" s="412"/>
    <row r="765" ht="15.75" customHeight="1" s="412"/>
    <row r="766" ht="15.75" customHeight="1" s="412"/>
    <row r="767" ht="15.75" customHeight="1" s="412"/>
    <row r="768" ht="15.75" customHeight="1" s="412"/>
    <row r="769" ht="15.75" customHeight="1" s="412"/>
    <row r="770" ht="15.75" customHeight="1" s="412"/>
    <row r="771" ht="15.75" customHeight="1" s="412"/>
    <row r="772" ht="15.75" customHeight="1" s="412"/>
    <row r="773" ht="15.75" customHeight="1" s="412"/>
    <row r="774" ht="15.75" customHeight="1" s="412"/>
    <row r="775" ht="15.75" customHeight="1" s="412"/>
    <row r="776" ht="15.75" customHeight="1" s="412"/>
    <row r="777" ht="15.75" customHeight="1" s="412"/>
    <row r="778" ht="15.75" customHeight="1" s="412"/>
    <row r="779" ht="15.75" customHeight="1" s="412"/>
    <row r="780" ht="15.75" customHeight="1" s="412"/>
    <row r="781" ht="15.75" customHeight="1" s="412"/>
    <row r="782" ht="15.75" customHeight="1" s="412"/>
    <row r="783" ht="15.75" customHeight="1" s="412"/>
    <row r="784" ht="15.75" customHeight="1" s="412"/>
    <row r="785" ht="15.75" customHeight="1" s="412"/>
    <row r="786" ht="15.75" customHeight="1" s="412"/>
    <row r="787" ht="15.75" customHeight="1" s="412"/>
    <row r="788" ht="15.75" customHeight="1" s="412"/>
    <row r="789" ht="15.75" customHeight="1" s="412"/>
    <row r="790" ht="15.75" customHeight="1" s="412"/>
    <row r="791" ht="15.75" customHeight="1" s="412"/>
    <row r="792" ht="15.75" customHeight="1" s="412"/>
    <row r="793" ht="15.75" customHeight="1" s="412"/>
    <row r="794" ht="15.75" customHeight="1" s="412"/>
    <row r="795" ht="15.75" customHeight="1" s="412"/>
    <row r="796" ht="15.75" customHeight="1" s="412"/>
    <row r="797" ht="15.75" customHeight="1" s="412"/>
    <row r="798" ht="15.75" customHeight="1" s="412"/>
    <row r="799" ht="15.75" customHeight="1" s="412"/>
    <row r="800" ht="15.75" customHeight="1" s="412"/>
    <row r="801" ht="15.75" customHeight="1" s="412"/>
    <row r="802" ht="15.75" customHeight="1" s="412"/>
    <row r="803" ht="15.75" customHeight="1" s="412"/>
    <row r="804" ht="15.75" customHeight="1" s="412"/>
    <row r="805" ht="15.75" customHeight="1" s="412"/>
    <row r="806" ht="15.75" customHeight="1" s="412"/>
    <row r="807" ht="15.75" customHeight="1" s="412"/>
    <row r="808" ht="15.75" customHeight="1" s="412"/>
    <row r="809" ht="15.75" customHeight="1" s="412"/>
    <row r="810" ht="15.75" customHeight="1" s="412"/>
    <row r="811" ht="15.75" customHeight="1" s="412"/>
    <row r="812" ht="15.75" customHeight="1" s="412"/>
    <row r="813" ht="15.75" customHeight="1" s="412"/>
    <row r="814" ht="15.75" customHeight="1" s="412"/>
    <row r="815" ht="15.75" customHeight="1" s="412"/>
    <row r="816" ht="15.75" customHeight="1" s="412"/>
    <row r="817" ht="15.75" customHeight="1" s="412"/>
    <row r="818" ht="15.75" customHeight="1" s="412"/>
    <row r="819" ht="15.75" customHeight="1" s="412"/>
    <row r="820" ht="15.75" customHeight="1" s="412"/>
    <row r="821" ht="15.75" customHeight="1" s="412"/>
    <row r="822" ht="15.75" customHeight="1" s="412"/>
    <row r="823" ht="15.75" customHeight="1" s="412"/>
    <row r="824" ht="15.75" customHeight="1" s="412"/>
    <row r="825" ht="15.75" customHeight="1" s="412"/>
    <row r="826" ht="15.75" customHeight="1" s="412"/>
    <row r="827" ht="15.75" customHeight="1" s="412"/>
    <row r="828" ht="15.75" customHeight="1" s="412"/>
    <row r="829" ht="15.75" customHeight="1" s="412"/>
    <row r="830" ht="15.75" customHeight="1" s="412"/>
    <row r="831" ht="15.75" customHeight="1" s="412"/>
    <row r="832" ht="15.75" customHeight="1" s="412"/>
    <row r="833" ht="15.75" customHeight="1" s="412"/>
    <row r="834" ht="15.75" customHeight="1" s="412"/>
    <row r="835" ht="15.75" customHeight="1" s="412"/>
    <row r="836" ht="15.75" customHeight="1" s="412"/>
    <row r="837" ht="15.75" customHeight="1" s="412"/>
    <row r="838" ht="15.75" customHeight="1" s="412"/>
    <row r="839" ht="15.75" customHeight="1" s="412"/>
    <row r="840" ht="15.75" customHeight="1" s="412"/>
    <row r="841" ht="15.75" customHeight="1" s="412"/>
    <row r="842" ht="15.75" customHeight="1" s="412"/>
    <row r="843" ht="15.75" customHeight="1" s="412"/>
    <row r="844" ht="15.75" customHeight="1" s="412"/>
    <row r="845" ht="15.75" customHeight="1" s="412"/>
    <row r="846" ht="15.75" customHeight="1" s="412"/>
    <row r="847" ht="15.75" customHeight="1" s="412"/>
    <row r="848" ht="15.75" customHeight="1" s="412"/>
    <row r="849" ht="15.75" customHeight="1" s="412"/>
    <row r="850" ht="15.75" customHeight="1" s="412"/>
    <row r="851" ht="15.75" customHeight="1" s="412"/>
    <row r="852" ht="15.75" customHeight="1" s="412"/>
    <row r="853" ht="15.75" customHeight="1" s="412"/>
    <row r="854" ht="15.75" customHeight="1" s="412"/>
    <row r="855" ht="15.75" customHeight="1" s="412"/>
    <row r="856" ht="15.75" customHeight="1" s="412"/>
    <row r="857" ht="15.75" customHeight="1" s="412"/>
    <row r="858" ht="15.75" customHeight="1" s="412"/>
    <row r="859" ht="15.75" customHeight="1" s="412"/>
    <row r="860" ht="15.75" customHeight="1" s="412"/>
    <row r="861" ht="15.75" customHeight="1" s="412"/>
    <row r="862" ht="15.75" customHeight="1" s="412"/>
    <row r="863" ht="15.75" customHeight="1" s="412"/>
    <row r="864" ht="15.75" customHeight="1" s="412"/>
    <row r="865" ht="15.75" customHeight="1" s="412"/>
    <row r="866" ht="15.75" customHeight="1" s="412"/>
    <row r="867" ht="15.75" customHeight="1" s="412"/>
    <row r="868" ht="15.75" customHeight="1" s="412"/>
    <row r="869" ht="15.75" customHeight="1" s="412"/>
    <row r="870" ht="15.75" customHeight="1" s="412"/>
    <row r="871" ht="15.75" customHeight="1" s="412"/>
    <row r="872" ht="15.75" customHeight="1" s="412"/>
    <row r="873" ht="15.75" customHeight="1" s="412"/>
    <row r="874" ht="15.75" customHeight="1" s="412"/>
    <row r="875" ht="15.75" customHeight="1" s="412"/>
    <row r="876" ht="15.75" customHeight="1" s="412"/>
    <row r="877" ht="15.75" customHeight="1" s="412"/>
    <row r="878" ht="15.75" customHeight="1" s="412"/>
    <row r="879" ht="15.75" customHeight="1" s="412"/>
    <row r="880" ht="15.75" customHeight="1" s="412"/>
    <row r="881" ht="15.75" customHeight="1" s="412"/>
    <row r="882" ht="15.75" customHeight="1" s="412"/>
    <row r="883" ht="15.75" customHeight="1" s="412"/>
    <row r="884" ht="15.75" customHeight="1" s="412"/>
    <row r="885" ht="15.75" customHeight="1" s="412"/>
    <row r="886" ht="15.75" customHeight="1" s="412"/>
    <row r="887" ht="15.75" customHeight="1" s="412"/>
    <row r="888" ht="15.75" customHeight="1" s="412"/>
    <row r="889" ht="15.75" customHeight="1" s="412"/>
    <row r="890" ht="15.75" customHeight="1" s="412"/>
    <row r="891" ht="15.75" customHeight="1" s="412"/>
    <row r="892" ht="15.75" customHeight="1" s="412"/>
    <row r="893" ht="15.75" customHeight="1" s="412"/>
    <row r="894" ht="15.75" customHeight="1" s="412"/>
    <row r="895" ht="15.75" customHeight="1" s="412"/>
    <row r="896" ht="15.75" customHeight="1" s="412"/>
    <row r="897" ht="15.75" customHeight="1" s="412"/>
    <row r="898" ht="15.75" customHeight="1" s="412"/>
    <row r="899" ht="15.75" customHeight="1" s="412"/>
    <row r="900" ht="15.75" customHeight="1" s="412"/>
    <row r="901" ht="15.75" customHeight="1" s="412"/>
    <row r="902" ht="15.75" customHeight="1" s="412"/>
    <row r="903" ht="15.75" customHeight="1" s="412"/>
    <row r="904" ht="15.75" customHeight="1" s="412"/>
    <row r="905" ht="15.75" customHeight="1" s="412"/>
    <row r="906" ht="15.75" customHeight="1" s="412"/>
    <row r="907" ht="15.75" customHeight="1" s="412"/>
    <row r="908" ht="15.75" customHeight="1" s="412"/>
    <row r="909" ht="15.75" customHeight="1" s="412"/>
    <row r="910" ht="15.75" customHeight="1" s="412"/>
    <row r="911" ht="15.75" customHeight="1" s="412"/>
    <row r="912" ht="15.75" customHeight="1" s="412"/>
    <row r="913" ht="15.75" customHeight="1" s="412"/>
    <row r="914" ht="15.75" customHeight="1" s="412"/>
    <row r="915" ht="15.75" customHeight="1" s="412"/>
    <row r="916" ht="15.75" customHeight="1" s="412"/>
    <row r="917" ht="15.75" customHeight="1" s="412"/>
    <row r="918" ht="15.75" customHeight="1" s="412"/>
    <row r="919" ht="15.75" customHeight="1" s="412"/>
    <row r="920" ht="15.75" customHeight="1" s="412"/>
    <row r="921" ht="15.75" customHeight="1" s="412"/>
    <row r="922" ht="15.75" customHeight="1" s="412"/>
    <row r="923" ht="15.75" customHeight="1" s="412"/>
    <row r="924" ht="15.75" customHeight="1" s="412"/>
    <row r="925" ht="15.75" customHeight="1" s="412"/>
    <row r="926" ht="15.75" customHeight="1" s="412"/>
    <row r="927" ht="15.75" customHeight="1" s="412"/>
    <row r="928" ht="15.75" customHeight="1" s="412"/>
    <row r="929" ht="15.75" customHeight="1" s="412"/>
    <row r="930" ht="15.75" customHeight="1" s="412"/>
    <row r="931" ht="15.75" customHeight="1" s="412"/>
    <row r="932" ht="15.75" customHeight="1" s="412"/>
    <row r="933" ht="15.75" customHeight="1" s="412"/>
    <row r="934" ht="15.75" customHeight="1" s="412"/>
    <row r="935" ht="15.75" customHeight="1" s="412"/>
    <row r="936" ht="15.75" customHeight="1" s="412"/>
    <row r="937" ht="15.75" customHeight="1" s="412"/>
    <row r="938" ht="15.75" customHeight="1" s="412"/>
    <row r="939" ht="15.75" customHeight="1" s="412"/>
    <row r="940" ht="15.75" customHeight="1" s="412"/>
    <row r="941" ht="15.75" customHeight="1" s="412"/>
    <row r="942" ht="15.75" customHeight="1" s="412"/>
    <row r="943" ht="15.75" customHeight="1" s="412"/>
    <row r="944" ht="15.75" customHeight="1" s="412"/>
    <row r="945" ht="15.75" customHeight="1" s="412"/>
    <row r="946" ht="15.75" customHeight="1" s="412"/>
    <row r="947" ht="15.75" customHeight="1" s="412"/>
    <row r="948" ht="15.75" customHeight="1" s="412"/>
    <row r="949" ht="15.75" customHeight="1" s="412"/>
    <row r="950" ht="15.75" customHeight="1" s="412"/>
    <row r="951" ht="15.75" customHeight="1" s="412"/>
    <row r="952" ht="15.75" customHeight="1" s="412"/>
    <row r="953" ht="15.75" customHeight="1" s="412"/>
    <row r="954" ht="15.75" customHeight="1" s="412"/>
    <row r="955" ht="15.75" customHeight="1" s="412"/>
    <row r="956" ht="15.75" customHeight="1" s="412"/>
    <row r="957" ht="15.75" customHeight="1" s="412"/>
    <row r="958" ht="15.75" customHeight="1" s="412"/>
    <row r="959" ht="15.75" customHeight="1" s="412"/>
    <row r="960" ht="15.75" customHeight="1" s="412"/>
    <row r="961" ht="15.75" customHeight="1" s="412"/>
    <row r="962" ht="15.75" customHeight="1" s="412"/>
    <row r="963" ht="15.75" customHeight="1" s="412"/>
    <row r="964" ht="15.75" customHeight="1" s="412"/>
    <row r="965" ht="15.75" customHeight="1" s="412"/>
    <row r="966" ht="15.75" customHeight="1" s="412"/>
    <row r="967" ht="15.75" customHeight="1" s="412"/>
    <row r="968" ht="15.75" customHeight="1" s="412"/>
    <row r="969" ht="15.75" customHeight="1" s="412"/>
    <row r="970" ht="15.75" customHeight="1" s="412"/>
    <row r="971" ht="15.75" customHeight="1" s="412"/>
    <row r="972" ht="15.75" customHeight="1" s="412"/>
    <row r="973" ht="15.75" customHeight="1" s="412"/>
    <row r="974" ht="15.75" customHeight="1" s="412"/>
    <row r="975" ht="15.75" customHeight="1" s="412"/>
    <row r="976" ht="15.75" customHeight="1" s="412"/>
    <row r="977" ht="15.75" customHeight="1" s="412"/>
    <row r="978" ht="15.75" customHeight="1" s="412"/>
    <row r="979" ht="15.75" customHeight="1" s="412"/>
    <row r="980" ht="15.75" customHeight="1" s="412"/>
    <row r="981" ht="15.75" customHeight="1" s="412"/>
    <row r="982" ht="15.75" customHeight="1" s="412"/>
    <row r="983" ht="15.75" customHeight="1" s="412"/>
    <row r="984" ht="15.75" customHeight="1" s="412"/>
    <row r="985" ht="15.75" customHeight="1" s="412"/>
    <row r="986" ht="15.75" customHeight="1" s="412"/>
    <row r="987" ht="15.75" customHeight="1" s="412"/>
    <row r="988" ht="15.75" customHeight="1" s="412"/>
    <row r="989" ht="15.75" customHeight="1" s="412"/>
    <row r="990" ht="15.75" customHeight="1" s="412"/>
    <row r="991" ht="15.75" customHeight="1" s="412"/>
    <row r="992" ht="15.75" customHeight="1" s="412"/>
    <row r="993" ht="15.75" customHeight="1" s="412"/>
    <row r="994" ht="15.75" customHeight="1" s="412"/>
    <row r="995" ht="15.75" customHeight="1" s="412"/>
    <row r="996" ht="15.75" customHeight="1" s="412"/>
    <row r="997" ht="15.75" customHeight="1" s="412"/>
    <row r="998" ht="15.75" customHeight="1" s="412"/>
    <row r="999" ht="15.75" customHeight="1" s="412"/>
    <row r="1000" ht="15.75" customHeight="1" s="41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2025-03-16T19:34:57Z</dcterms:created>
  <dcterms:modified xmlns:dcterms="http://purl.org/dc/terms/" xmlns:xsi="http://www.w3.org/2001/XMLSchema-instance" xsi:type="dcterms:W3CDTF">2026-05-30T23:48:14Z</dcterms:modified>
</cp:coreProperties>
</file>